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620"/>
  </bookViews>
  <sheets>
    <sheet name="Study characteristics" sheetId="28" r:id="rId1"/>
    <sheet name="Excluded studies" sheetId="29" r:id="rId2"/>
    <sheet name="Interventions" sheetId="32" r:id="rId3"/>
    <sheet name="Interventions and classes" sheetId="40" r:id="rId4"/>
    <sheet name="Primary endpoint outcomes" sheetId="33" r:id="rId5"/>
    <sheet name="Primary follow-up outcomes" sheetId="34" r:id="rId6"/>
    <sheet name="Secondary endpoint outcomes" sheetId="36" r:id="rId7"/>
    <sheet name="Secondary follow-up outcomes" sheetId="39" r:id="rId8"/>
    <sheet name="Severity" sheetId="13" r:id="rId9"/>
    <sheet name="PA-Couple study characteristics" sheetId="41" r:id="rId10"/>
    <sheet name="PA-Couple excluded studies" sheetId="42" r:id="rId11"/>
    <sheet name="PA-Couple interventions" sheetId="43" r:id="rId12"/>
    <sheet name="PA-Couple intervention primary" sheetId="44" r:id="rId13"/>
    <sheet name="PA-Couple intervention secondar" sheetId="45" r:id="rId14"/>
    <sheet name="Values" sheetId="5" r:id="rId15"/>
  </sheets>
  <externalReferences>
    <externalReference r:id="rId16"/>
  </externalReferences>
  <definedNames>
    <definedName name="_xlnm._FilterDatabase" localSheetId="1" hidden="1">'Excluded studies'!$A$1:$AD$2776</definedName>
    <definedName name="_xlnm._FilterDatabase" localSheetId="2" hidden="1">Interventions!$A$1:$BE$677</definedName>
    <definedName name="_xlnm._FilterDatabase" localSheetId="4" hidden="1">'Primary endpoint outcomes'!$A$4:$FT$680</definedName>
    <definedName name="_xlnm._FilterDatabase" localSheetId="5" hidden="1">'Primary follow-up outcomes'!$A$4:$FK$153</definedName>
    <definedName name="_xlnm._FilterDatabase" localSheetId="6" hidden="1">'Secondary endpoint outcomes'!$A$4:$DV$152</definedName>
    <definedName name="_xlnm._FilterDatabase" localSheetId="7" hidden="1">'Secondary follow-up outcomes'!$A$4:$DV$67</definedName>
    <definedName name="_xlnm._FilterDatabase" localSheetId="0" hidden="1">'Study characteristics'!$A$1:$CO$677</definedName>
    <definedName name="Allocation_concealment_method">Values!$AL$2:$AL$8</definedName>
    <definedName name="Allocation_method">Values!$AI$2:$AI$12</definedName>
    <definedName name="Analysis_method">Values!$AN$2:$AN$4</definedName>
    <definedName name="Diagnostic_status">Values!$AH$2:$AH$5</definedName>
    <definedName name="Group_comparability">Values!$AJ$2:$AJ$4</definedName>
    <definedName name="ROB">Values!$AK$2:$AK$4</definedName>
    <definedName name="Yes">Values!$AO$2:$AO$3</definedName>
    <definedName name="Yes_No">Values!$AM$2:$AM$4</definedName>
    <definedName name="Yes_unclear">Values!$AP$2:$AP$4</definedName>
  </definedNames>
  <calcPr calcId="162913"/>
</workbook>
</file>

<file path=xl/calcChain.xml><?xml version="1.0" encoding="utf-8"?>
<calcChain xmlns="http://schemas.openxmlformats.org/spreadsheetml/2006/main">
  <c r="K5" i="13" l="1"/>
  <c r="K6" i="13"/>
  <c r="L6" i="13"/>
  <c r="M6" i="13"/>
  <c r="N6" i="13"/>
  <c r="O6" i="13"/>
  <c r="P6" i="13"/>
  <c r="AD6" i="13" s="1"/>
  <c r="Q6" i="13"/>
  <c r="R6" i="13"/>
  <c r="S6" i="13"/>
  <c r="AG6" i="13" s="1"/>
  <c r="AH6" i="13" s="1"/>
  <c r="T6" i="13"/>
  <c r="U6" i="13"/>
  <c r="V6" i="13"/>
  <c r="AJ6" i="13" s="1"/>
  <c r="AK6" i="13" s="1"/>
  <c r="W6" i="13"/>
  <c r="X6" i="13"/>
  <c r="Y6" i="13"/>
  <c r="AM6" i="13" s="1"/>
  <c r="AN6" i="13" s="1"/>
  <c r="K7" i="13"/>
  <c r="L7" i="13"/>
  <c r="M7" i="13"/>
  <c r="N7" i="13"/>
  <c r="O7" i="13"/>
  <c r="P7" i="13"/>
  <c r="AD7" i="13" s="1"/>
  <c r="Q7" i="13"/>
  <c r="R7" i="13"/>
  <c r="S7" i="13"/>
  <c r="AG7" i="13" s="1"/>
  <c r="AH7" i="13" s="1"/>
  <c r="T7" i="13"/>
  <c r="U7" i="13"/>
  <c r="V7" i="13"/>
  <c r="AJ7" i="13" s="1"/>
  <c r="W7" i="13"/>
  <c r="X7" i="13"/>
  <c r="Y7" i="13"/>
  <c r="AM7" i="13" s="1"/>
  <c r="AN7" i="13" s="1"/>
  <c r="K8" i="13"/>
  <c r="L8" i="13"/>
  <c r="M8" i="13"/>
  <c r="N8" i="13"/>
  <c r="O8" i="13"/>
  <c r="P8" i="13"/>
  <c r="AD8" i="13" s="1"/>
  <c r="Q8" i="13"/>
  <c r="R8" i="13"/>
  <c r="S8" i="13"/>
  <c r="AG8" i="13" s="1"/>
  <c r="AH8" i="13" s="1"/>
  <c r="T8" i="13"/>
  <c r="U8" i="13"/>
  <c r="V8" i="13"/>
  <c r="AJ8" i="13" s="1"/>
  <c r="W8" i="13"/>
  <c r="X8" i="13"/>
  <c r="Y8" i="13"/>
  <c r="AM8" i="13" s="1"/>
  <c r="AN8" i="13" s="1"/>
  <c r="K9" i="13"/>
  <c r="L9" i="13"/>
  <c r="M9" i="13"/>
  <c r="N9" i="13"/>
  <c r="O9" i="13"/>
  <c r="P9" i="13"/>
  <c r="AD9" i="13" s="1"/>
  <c r="Q9" i="13"/>
  <c r="R9" i="13"/>
  <c r="S9" i="13"/>
  <c r="AG9" i="13" s="1"/>
  <c r="T9" i="13"/>
  <c r="U9" i="13"/>
  <c r="V9" i="13"/>
  <c r="AJ9" i="13" s="1"/>
  <c r="W9" i="13"/>
  <c r="X9" i="13"/>
  <c r="Y9" i="13"/>
  <c r="AM9" i="13" s="1"/>
  <c r="AN9" i="13" s="1"/>
  <c r="K10" i="13"/>
  <c r="L10" i="13"/>
  <c r="M10" i="13"/>
  <c r="N10" i="13"/>
  <c r="O10" i="13"/>
  <c r="P10" i="13"/>
  <c r="AD10" i="13" s="1"/>
  <c r="Q10" i="13"/>
  <c r="R10" i="13"/>
  <c r="S10" i="13"/>
  <c r="AG10" i="13" s="1"/>
  <c r="T10" i="13"/>
  <c r="U10" i="13"/>
  <c r="V10" i="13"/>
  <c r="AJ10" i="13" s="1"/>
  <c r="W10" i="13"/>
  <c r="X10" i="13"/>
  <c r="Y10" i="13"/>
  <c r="AM10" i="13" s="1"/>
  <c r="AN10" i="13" s="1"/>
  <c r="K11" i="13"/>
  <c r="L11" i="13"/>
  <c r="M11" i="13"/>
  <c r="N11" i="13"/>
  <c r="O11" i="13"/>
  <c r="P11" i="13"/>
  <c r="AD11" i="13" s="1"/>
  <c r="Q11" i="13"/>
  <c r="R11" i="13"/>
  <c r="S11" i="13"/>
  <c r="AG11" i="13" s="1"/>
  <c r="T11" i="13"/>
  <c r="U11" i="13"/>
  <c r="V11" i="13"/>
  <c r="AJ11" i="13" s="1"/>
  <c r="W11" i="13"/>
  <c r="X11" i="13"/>
  <c r="Y11" i="13"/>
  <c r="AM11" i="13" s="1"/>
  <c r="AN11" i="13" s="1"/>
  <c r="K12" i="13"/>
  <c r="L12" i="13"/>
  <c r="M12" i="13"/>
  <c r="N12" i="13"/>
  <c r="O12" i="13"/>
  <c r="P12" i="13"/>
  <c r="AD12" i="13" s="1"/>
  <c r="Q12" i="13"/>
  <c r="R12" i="13"/>
  <c r="S12" i="13"/>
  <c r="AG12" i="13" s="1"/>
  <c r="AH12" i="13" s="1"/>
  <c r="T12" i="13"/>
  <c r="U12" i="13"/>
  <c r="V12" i="13"/>
  <c r="AJ12" i="13" s="1"/>
  <c r="W12" i="13"/>
  <c r="X12" i="13"/>
  <c r="Y12" i="13"/>
  <c r="AM12" i="13" s="1"/>
  <c r="AN12" i="13" s="1"/>
  <c r="K13" i="13"/>
  <c r="L13" i="13"/>
  <c r="M13" i="13"/>
  <c r="N13" i="13"/>
  <c r="O13" i="13"/>
  <c r="P13" i="13"/>
  <c r="AD13" i="13" s="1"/>
  <c r="AE13" i="13" s="1"/>
  <c r="Q13" i="13"/>
  <c r="R13" i="13"/>
  <c r="S13" i="13"/>
  <c r="AG13" i="13" s="1"/>
  <c r="AH13" i="13" s="1"/>
  <c r="T13" i="13"/>
  <c r="U13" i="13"/>
  <c r="V13" i="13"/>
  <c r="AJ13" i="13" s="1"/>
  <c r="W13" i="13"/>
  <c r="X13" i="13"/>
  <c r="Y13" i="13"/>
  <c r="AM13" i="13" s="1"/>
  <c r="K14" i="13"/>
  <c r="L14" i="13"/>
  <c r="M14" i="13"/>
  <c r="N14" i="13"/>
  <c r="O14" i="13"/>
  <c r="P14" i="13"/>
  <c r="AD14" i="13" s="1"/>
  <c r="AE14" i="13" s="1"/>
  <c r="Q14" i="13"/>
  <c r="R14" i="13"/>
  <c r="S14" i="13"/>
  <c r="AG14" i="13" s="1"/>
  <c r="T14" i="13"/>
  <c r="U14" i="13"/>
  <c r="V14" i="13"/>
  <c r="AJ14" i="13" s="1"/>
  <c r="W14" i="13"/>
  <c r="X14" i="13"/>
  <c r="Y14" i="13"/>
  <c r="AM14" i="13" s="1"/>
  <c r="K15" i="13"/>
  <c r="L15" i="13"/>
  <c r="M15" i="13"/>
  <c r="N15" i="13"/>
  <c r="O15" i="13"/>
  <c r="P15" i="13"/>
  <c r="AD15" i="13" s="1"/>
  <c r="AE15" i="13" s="1"/>
  <c r="Q15" i="13"/>
  <c r="R15" i="13"/>
  <c r="S15" i="13"/>
  <c r="AG15" i="13" s="1"/>
  <c r="T15" i="13"/>
  <c r="U15" i="13"/>
  <c r="V15" i="13"/>
  <c r="AJ15" i="13" s="1"/>
  <c r="W15" i="13"/>
  <c r="X15" i="13"/>
  <c r="Y15" i="13"/>
  <c r="AM15" i="13" s="1"/>
  <c r="K16" i="13"/>
  <c r="L16" i="13"/>
  <c r="M16" i="13"/>
  <c r="N16" i="13"/>
  <c r="O16" i="13"/>
  <c r="P16" i="13"/>
  <c r="AD16" i="13" s="1"/>
  <c r="AE16" i="13" s="1"/>
  <c r="Q16" i="13"/>
  <c r="R16" i="13"/>
  <c r="S16" i="13"/>
  <c r="AG16" i="13" s="1"/>
  <c r="T16" i="13"/>
  <c r="U16" i="13"/>
  <c r="V16" i="13"/>
  <c r="AJ16" i="13" s="1"/>
  <c r="W16" i="13"/>
  <c r="X16" i="13"/>
  <c r="Y16" i="13"/>
  <c r="AM16" i="13" s="1"/>
  <c r="K17" i="13"/>
  <c r="L17" i="13"/>
  <c r="M17" i="13"/>
  <c r="N17" i="13"/>
  <c r="O17" i="13"/>
  <c r="P17" i="13"/>
  <c r="AD17" i="13" s="1"/>
  <c r="Q17" i="13"/>
  <c r="R17" i="13"/>
  <c r="S17" i="13"/>
  <c r="AG17" i="13" s="1"/>
  <c r="T17" i="13"/>
  <c r="U17" i="13"/>
  <c r="V17" i="13"/>
  <c r="AJ17" i="13" s="1"/>
  <c r="W17" i="13"/>
  <c r="X17" i="13"/>
  <c r="Y17" i="13"/>
  <c r="AM17" i="13" s="1"/>
  <c r="K18" i="13"/>
  <c r="L18" i="13"/>
  <c r="M18" i="13"/>
  <c r="N18" i="13"/>
  <c r="O18" i="13"/>
  <c r="P18" i="13"/>
  <c r="AD18" i="13" s="1"/>
  <c r="AE18" i="13" s="1"/>
  <c r="Q18" i="13"/>
  <c r="R18" i="13"/>
  <c r="S18" i="13"/>
  <c r="AG18" i="13" s="1"/>
  <c r="T18" i="13"/>
  <c r="U18" i="13"/>
  <c r="V18" i="13"/>
  <c r="AJ18" i="13" s="1"/>
  <c r="W18" i="13"/>
  <c r="X18" i="13"/>
  <c r="Y18" i="13"/>
  <c r="AM18" i="13" s="1"/>
  <c r="K19" i="13"/>
  <c r="L19" i="13"/>
  <c r="M19" i="13"/>
  <c r="N19" i="13"/>
  <c r="O19" i="13"/>
  <c r="P19" i="13"/>
  <c r="AD19" i="13" s="1"/>
  <c r="Q19" i="13"/>
  <c r="R19" i="13"/>
  <c r="S19" i="13"/>
  <c r="AG19" i="13" s="1"/>
  <c r="T19" i="13"/>
  <c r="U19" i="13"/>
  <c r="V19" i="13"/>
  <c r="AJ19" i="13" s="1"/>
  <c r="W19" i="13"/>
  <c r="X19" i="13"/>
  <c r="Y19" i="13"/>
  <c r="AM19" i="13" s="1"/>
  <c r="K20" i="13"/>
  <c r="L20" i="13"/>
  <c r="M20" i="13"/>
  <c r="N20" i="13"/>
  <c r="O20" i="13"/>
  <c r="P20" i="13"/>
  <c r="AD20" i="13" s="1"/>
  <c r="AE20" i="13" s="1"/>
  <c r="Q20" i="13"/>
  <c r="R20" i="13"/>
  <c r="S20" i="13"/>
  <c r="AG20" i="13" s="1"/>
  <c r="T20" i="13"/>
  <c r="U20" i="13"/>
  <c r="V20" i="13"/>
  <c r="AJ20" i="13" s="1"/>
  <c r="W20" i="13"/>
  <c r="X20" i="13"/>
  <c r="Y20" i="13"/>
  <c r="AM20" i="13" s="1"/>
  <c r="K21" i="13"/>
  <c r="L21" i="13"/>
  <c r="M21" i="13"/>
  <c r="N21" i="13"/>
  <c r="O21" i="13"/>
  <c r="P21" i="13"/>
  <c r="AD21" i="13" s="1"/>
  <c r="Q21" i="13"/>
  <c r="R21" i="13"/>
  <c r="S21" i="13"/>
  <c r="AG21" i="13" s="1"/>
  <c r="T21" i="13"/>
  <c r="U21" i="13"/>
  <c r="V21" i="13"/>
  <c r="AJ21" i="13" s="1"/>
  <c r="W21" i="13"/>
  <c r="X21" i="13"/>
  <c r="Y21" i="13"/>
  <c r="AM21" i="13" s="1"/>
  <c r="K22" i="13"/>
  <c r="L22" i="13"/>
  <c r="M22" i="13"/>
  <c r="N22" i="13"/>
  <c r="O22" i="13"/>
  <c r="P22" i="13"/>
  <c r="AD22" i="13" s="1"/>
  <c r="Q22" i="13"/>
  <c r="R22" i="13"/>
  <c r="S22" i="13"/>
  <c r="AG22" i="13" s="1"/>
  <c r="T22" i="13"/>
  <c r="U22" i="13"/>
  <c r="V22" i="13"/>
  <c r="AJ22" i="13" s="1"/>
  <c r="AK22" i="13" s="1"/>
  <c r="W22" i="13"/>
  <c r="X22" i="13"/>
  <c r="Y22" i="13"/>
  <c r="AM22" i="13" s="1"/>
  <c r="K23" i="13"/>
  <c r="L23" i="13"/>
  <c r="M23" i="13"/>
  <c r="N23" i="13"/>
  <c r="O23" i="13"/>
  <c r="P23" i="13"/>
  <c r="AD23" i="13" s="1"/>
  <c r="AE23" i="13" s="1"/>
  <c r="Q23" i="13"/>
  <c r="R23" i="13"/>
  <c r="S23" i="13"/>
  <c r="AG23" i="13" s="1"/>
  <c r="T23" i="13"/>
  <c r="U23" i="13"/>
  <c r="V23" i="13"/>
  <c r="AJ23" i="13" s="1"/>
  <c r="W23" i="13"/>
  <c r="X23" i="13"/>
  <c r="Y23" i="13"/>
  <c r="AM23" i="13" s="1"/>
  <c r="AO23" i="13" s="1"/>
  <c r="K24" i="13"/>
  <c r="L24" i="13"/>
  <c r="M24" i="13"/>
  <c r="N24" i="13"/>
  <c r="O24" i="13"/>
  <c r="P24" i="13"/>
  <c r="AD24" i="13" s="1"/>
  <c r="AE24" i="13" s="1"/>
  <c r="Q24" i="13"/>
  <c r="R24" i="13"/>
  <c r="S24" i="13"/>
  <c r="AG24" i="13" s="1"/>
  <c r="T24" i="13"/>
  <c r="U24" i="13"/>
  <c r="V24" i="13"/>
  <c r="AJ24" i="13" s="1"/>
  <c r="W24" i="13"/>
  <c r="X24" i="13"/>
  <c r="Y24" i="13"/>
  <c r="AM24" i="13" s="1"/>
  <c r="K25" i="13"/>
  <c r="L25" i="13"/>
  <c r="M25" i="13"/>
  <c r="N25" i="13"/>
  <c r="O25" i="13"/>
  <c r="P25" i="13"/>
  <c r="AD25" i="13" s="1"/>
  <c r="Q25" i="13"/>
  <c r="R25" i="13"/>
  <c r="S25" i="13"/>
  <c r="AG25" i="13" s="1"/>
  <c r="T25" i="13"/>
  <c r="U25" i="13"/>
  <c r="V25" i="13"/>
  <c r="AJ25" i="13" s="1"/>
  <c r="W25" i="13"/>
  <c r="X25" i="13"/>
  <c r="Y25" i="13"/>
  <c r="AM25" i="13" s="1"/>
  <c r="K26" i="13"/>
  <c r="L26" i="13"/>
  <c r="M26" i="13"/>
  <c r="N26" i="13"/>
  <c r="O26" i="13"/>
  <c r="P26" i="13"/>
  <c r="AD26" i="13" s="1"/>
  <c r="Q26" i="13"/>
  <c r="R26" i="13"/>
  <c r="S26" i="13"/>
  <c r="AG26" i="13" s="1"/>
  <c r="T26" i="13"/>
  <c r="U26" i="13"/>
  <c r="V26" i="13"/>
  <c r="AJ26" i="13" s="1"/>
  <c r="AK26" i="13" s="1"/>
  <c r="W26" i="13"/>
  <c r="X26" i="13"/>
  <c r="Y26" i="13"/>
  <c r="AM26" i="13" s="1"/>
  <c r="K27" i="13"/>
  <c r="L27" i="13"/>
  <c r="M27" i="13"/>
  <c r="N27" i="13"/>
  <c r="O27" i="13"/>
  <c r="P27" i="13"/>
  <c r="AD27" i="13" s="1"/>
  <c r="AE27" i="13" s="1"/>
  <c r="Q27" i="13"/>
  <c r="R27" i="13"/>
  <c r="S27" i="13"/>
  <c r="AG27" i="13" s="1"/>
  <c r="T27" i="13"/>
  <c r="U27" i="13"/>
  <c r="V27" i="13"/>
  <c r="AJ27" i="13" s="1"/>
  <c r="W27" i="13"/>
  <c r="X27" i="13"/>
  <c r="Y27" i="13"/>
  <c r="AM27" i="13" s="1"/>
  <c r="AO27" i="13" s="1"/>
  <c r="K28" i="13"/>
  <c r="L28" i="13"/>
  <c r="M28" i="13"/>
  <c r="N28" i="13"/>
  <c r="O28" i="13"/>
  <c r="P28" i="13"/>
  <c r="AD28" i="13" s="1"/>
  <c r="AE28" i="13" s="1"/>
  <c r="Q28" i="13"/>
  <c r="R28" i="13"/>
  <c r="S28" i="13"/>
  <c r="AG28" i="13" s="1"/>
  <c r="T28" i="13"/>
  <c r="U28" i="13"/>
  <c r="V28" i="13"/>
  <c r="AJ28" i="13" s="1"/>
  <c r="W28" i="13"/>
  <c r="X28" i="13"/>
  <c r="Y28" i="13"/>
  <c r="AM28" i="13" s="1"/>
  <c r="K29" i="13"/>
  <c r="L29" i="13"/>
  <c r="M29" i="13"/>
  <c r="N29" i="13"/>
  <c r="O29" i="13"/>
  <c r="P29" i="13"/>
  <c r="AD29" i="13" s="1"/>
  <c r="Q29" i="13"/>
  <c r="R29" i="13"/>
  <c r="S29" i="13"/>
  <c r="AG29" i="13" s="1"/>
  <c r="T29" i="13"/>
  <c r="U29" i="13"/>
  <c r="V29" i="13"/>
  <c r="AJ29" i="13" s="1"/>
  <c r="W29" i="13"/>
  <c r="X29" i="13"/>
  <c r="Y29" i="13"/>
  <c r="AM29" i="13" s="1"/>
  <c r="K30" i="13"/>
  <c r="L30" i="13"/>
  <c r="M30" i="13"/>
  <c r="N30" i="13"/>
  <c r="O30" i="13"/>
  <c r="P30" i="13"/>
  <c r="AD30" i="13" s="1"/>
  <c r="Q30" i="13"/>
  <c r="R30" i="13"/>
  <c r="S30" i="13"/>
  <c r="AG30" i="13" s="1"/>
  <c r="T30" i="13"/>
  <c r="U30" i="13"/>
  <c r="V30" i="13"/>
  <c r="AJ30" i="13" s="1"/>
  <c r="AK30" i="13" s="1"/>
  <c r="W30" i="13"/>
  <c r="X30" i="13"/>
  <c r="Y30" i="13"/>
  <c r="AM30" i="13" s="1"/>
  <c r="K31" i="13"/>
  <c r="L31" i="13"/>
  <c r="M31" i="13"/>
  <c r="N31" i="13"/>
  <c r="O31" i="13"/>
  <c r="P31" i="13"/>
  <c r="AD31" i="13" s="1"/>
  <c r="AE31" i="13" s="1"/>
  <c r="Q31" i="13"/>
  <c r="R31" i="13"/>
  <c r="S31" i="13"/>
  <c r="AG31" i="13" s="1"/>
  <c r="T31" i="13"/>
  <c r="U31" i="13"/>
  <c r="V31" i="13"/>
  <c r="AJ31" i="13" s="1"/>
  <c r="W31" i="13"/>
  <c r="X31" i="13"/>
  <c r="Y31" i="13"/>
  <c r="AM31" i="13" s="1"/>
  <c r="AO31" i="13" s="1"/>
  <c r="K32" i="13"/>
  <c r="L32" i="13"/>
  <c r="M32" i="13"/>
  <c r="N32" i="13"/>
  <c r="O32" i="13"/>
  <c r="P32" i="13"/>
  <c r="AD32" i="13" s="1"/>
  <c r="AE32" i="13" s="1"/>
  <c r="Q32" i="13"/>
  <c r="R32" i="13"/>
  <c r="S32" i="13"/>
  <c r="AG32" i="13" s="1"/>
  <c r="T32" i="13"/>
  <c r="U32" i="13"/>
  <c r="V32" i="13"/>
  <c r="AJ32" i="13" s="1"/>
  <c r="W32" i="13"/>
  <c r="X32" i="13"/>
  <c r="Y32" i="13"/>
  <c r="AM32" i="13" s="1"/>
  <c r="K33" i="13"/>
  <c r="L33" i="13"/>
  <c r="M33" i="13"/>
  <c r="N33" i="13"/>
  <c r="O33" i="13"/>
  <c r="P33" i="13"/>
  <c r="AD33" i="13" s="1"/>
  <c r="Q33" i="13"/>
  <c r="R33" i="13"/>
  <c r="S33" i="13"/>
  <c r="AG33" i="13" s="1"/>
  <c r="T33" i="13"/>
  <c r="U33" i="13"/>
  <c r="V33" i="13"/>
  <c r="AJ33" i="13" s="1"/>
  <c r="W33" i="13"/>
  <c r="X33" i="13"/>
  <c r="Y33" i="13"/>
  <c r="AM33" i="13" s="1"/>
  <c r="K34" i="13"/>
  <c r="L34" i="13"/>
  <c r="M34" i="13"/>
  <c r="N34" i="13"/>
  <c r="O34" i="13"/>
  <c r="P34" i="13"/>
  <c r="AD34" i="13" s="1"/>
  <c r="Q34" i="13"/>
  <c r="R34" i="13"/>
  <c r="S34" i="13"/>
  <c r="AG34" i="13" s="1"/>
  <c r="T34" i="13"/>
  <c r="U34" i="13"/>
  <c r="V34" i="13"/>
  <c r="AJ34" i="13" s="1"/>
  <c r="AK34" i="13" s="1"/>
  <c r="W34" i="13"/>
  <c r="X34" i="13"/>
  <c r="Y34" i="13"/>
  <c r="AM34" i="13" s="1"/>
  <c r="K35" i="13"/>
  <c r="L35" i="13"/>
  <c r="M35" i="13"/>
  <c r="N35" i="13"/>
  <c r="O35" i="13"/>
  <c r="P35" i="13"/>
  <c r="AD35" i="13" s="1"/>
  <c r="AE35" i="13" s="1"/>
  <c r="Q35" i="13"/>
  <c r="R35" i="13"/>
  <c r="S35" i="13"/>
  <c r="AG35" i="13" s="1"/>
  <c r="T35" i="13"/>
  <c r="U35" i="13"/>
  <c r="V35" i="13"/>
  <c r="AJ35" i="13" s="1"/>
  <c r="W35" i="13"/>
  <c r="X35" i="13"/>
  <c r="Y35" i="13"/>
  <c r="AM35" i="13" s="1"/>
  <c r="AO35" i="13" s="1"/>
  <c r="K36" i="13"/>
  <c r="L36" i="13"/>
  <c r="M36" i="13"/>
  <c r="N36" i="13"/>
  <c r="O36" i="13"/>
  <c r="P36" i="13"/>
  <c r="AD36" i="13" s="1"/>
  <c r="AE36" i="13" s="1"/>
  <c r="Q36" i="13"/>
  <c r="R36" i="13"/>
  <c r="S36" i="13"/>
  <c r="AG36" i="13" s="1"/>
  <c r="T36" i="13"/>
  <c r="U36" i="13"/>
  <c r="V36" i="13"/>
  <c r="AJ36" i="13" s="1"/>
  <c r="W36" i="13"/>
  <c r="X36" i="13"/>
  <c r="Y36" i="13"/>
  <c r="AM36" i="13" s="1"/>
  <c r="K37" i="13"/>
  <c r="L37" i="13"/>
  <c r="M37" i="13"/>
  <c r="N37" i="13"/>
  <c r="O37" i="13"/>
  <c r="P37" i="13"/>
  <c r="AD37" i="13" s="1"/>
  <c r="Q37" i="13"/>
  <c r="R37" i="13"/>
  <c r="S37" i="13"/>
  <c r="AG37" i="13" s="1"/>
  <c r="AH37" i="13" s="1"/>
  <c r="T37" i="13"/>
  <c r="U37" i="13"/>
  <c r="V37" i="13"/>
  <c r="AJ37" i="13" s="1"/>
  <c r="W37" i="13"/>
  <c r="X37" i="13"/>
  <c r="Y37" i="13"/>
  <c r="AM37" i="13" s="1"/>
  <c r="K38" i="13"/>
  <c r="L38" i="13"/>
  <c r="M38" i="13"/>
  <c r="N38" i="13"/>
  <c r="O38" i="13"/>
  <c r="P38" i="13"/>
  <c r="AD38" i="13" s="1"/>
  <c r="Q38" i="13"/>
  <c r="R38" i="13"/>
  <c r="S38" i="13"/>
  <c r="AG38" i="13" s="1"/>
  <c r="T38" i="13"/>
  <c r="U38" i="13"/>
  <c r="V38" i="13"/>
  <c r="AJ38" i="13" s="1"/>
  <c r="AK38" i="13" s="1"/>
  <c r="W38" i="13"/>
  <c r="X38" i="13"/>
  <c r="Y38" i="13"/>
  <c r="AM38" i="13" s="1"/>
  <c r="K39" i="13"/>
  <c r="L39" i="13"/>
  <c r="M39" i="13"/>
  <c r="N39" i="13"/>
  <c r="O39" i="13"/>
  <c r="P39" i="13"/>
  <c r="AD39" i="13" s="1"/>
  <c r="AE39" i="13" s="1"/>
  <c r="Q39" i="13"/>
  <c r="R39" i="13"/>
  <c r="S39" i="13"/>
  <c r="AG39" i="13" s="1"/>
  <c r="T39" i="13"/>
  <c r="U39" i="13"/>
  <c r="V39" i="13"/>
  <c r="AJ39" i="13" s="1"/>
  <c r="W39" i="13"/>
  <c r="X39" i="13"/>
  <c r="Y39" i="13"/>
  <c r="AM39" i="13" s="1"/>
  <c r="AO39" i="13" s="1"/>
  <c r="K40" i="13"/>
  <c r="L40" i="13"/>
  <c r="M40" i="13"/>
  <c r="N40" i="13"/>
  <c r="O40" i="13"/>
  <c r="P40" i="13"/>
  <c r="AD40" i="13" s="1"/>
  <c r="AE40" i="13" s="1"/>
  <c r="Q40" i="13"/>
  <c r="R40" i="13"/>
  <c r="S40" i="13"/>
  <c r="AG40" i="13" s="1"/>
  <c r="T40" i="13"/>
  <c r="U40" i="13"/>
  <c r="V40" i="13"/>
  <c r="AJ40" i="13" s="1"/>
  <c r="AK40" i="13" s="1"/>
  <c r="W40" i="13"/>
  <c r="X40" i="13"/>
  <c r="Y40" i="13"/>
  <c r="AM40" i="13" s="1"/>
  <c r="K41" i="13"/>
  <c r="L41" i="13"/>
  <c r="M41" i="13"/>
  <c r="N41" i="13"/>
  <c r="O41" i="13"/>
  <c r="P41" i="13"/>
  <c r="AD41" i="13" s="1"/>
  <c r="AE41" i="13" s="1"/>
  <c r="Q41" i="13"/>
  <c r="R41" i="13"/>
  <c r="S41" i="13"/>
  <c r="AG41" i="13" s="1"/>
  <c r="T41" i="13"/>
  <c r="U41" i="13"/>
  <c r="V41" i="13"/>
  <c r="AJ41" i="13" s="1"/>
  <c r="W41" i="13"/>
  <c r="X41" i="13"/>
  <c r="Y41" i="13"/>
  <c r="AM41" i="13" s="1"/>
  <c r="AO41" i="13" s="1"/>
  <c r="K42" i="13"/>
  <c r="L42" i="13"/>
  <c r="M42" i="13"/>
  <c r="N42" i="13"/>
  <c r="O42" i="13"/>
  <c r="P42" i="13"/>
  <c r="AD42" i="13" s="1"/>
  <c r="AE42" i="13" s="1"/>
  <c r="Q42" i="13"/>
  <c r="R42" i="13"/>
  <c r="S42" i="13"/>
  <c r="AG42" i="13" s="1"/>
  <c r="T42" i="13"/>
  <c r="U42" i="13"/>
  <c r="V42" i="13"/>
  <c r="AJ42" i="13" s="1"/>
  <c r="AK42" i="13" s="1"/>
  <c r="W42" i="13"/>
  <c r="X42" i="13"/>
  <c r="Y42" i="13"/>
  <c r="AM42" i="13" s="1"/>
  <c r="K43" i="13"/>
  <c r="L43" i="13"/>
  <c r="M43" i="13"/>
  <c r="N43" i="13"/>
  <c r="O43" i="13"/>
  <c r="P43" i="13"/>
  <c r="AD43" i="13" s="1"/>
  <c r="Q43" i="13"/>
  <c r="R43" i="13"/>
  <c r="S43" i="13"/>
  <c r="AG43" i="13" s="1"/>
  <c r="T43" i="13"/>
  <c r="U43" i="13"/>
  <c r="V43" i="13"/>
  <c r="AJ43" i="13" s="1"/>
  <c r="W43" i="13"/>
  <c r="X43" i="13"/>
  <c r="Y43" i="13"/>
  <c r="AM43" i="13" s="1"/>
  <c r="AO43" i="13" s="1"/>
  <c r="K44" i="13"/>
  <c r="L44" i="13"/>
  <c r="M44" i="13"/>
  <c r="N44" i="13"/>
  <c r="O44" i="13"/>
  <c r="P44" i="13"/>
  <c r="AD44" i="13" s="1"/>
  <c r="AE44" i="13" s="1"/>
  <c r="Q44" i="13"/>
  <c r="R44" i="13"/>
  <c r="S44" i="13"/>
  <c r="AG44" i="13" s="1"/>
  <c r="T44" i="13"/>
  <c r="U44" i="13"/>
  <c r="V44" i="13"/>
  <c r="AJ44" i="13" s="1"/>
  <c r="AK44" i="13" s="1"/>
  <c r="W44" i="13"/>
  <c r="X44" i="13"/>
  <c r="Y44" i="13"/>
  <c r="AM44" i="13" s="1"/>
  <c r="K45" i="13"/>
  <c r="L45" i="13"/>
  <c r="M45" i="13"/>
  <c r="N45" i="13"/>
  <c r="O45" i="13"/>
  <c r="P45" i="13"/>
  <c r="AD45" i="13" s="1"/>
  <c r="AE45" i="13" s="1"/>
  <c r="Q45" i="13"/>
  <c r="R45" i="13"/>
  <c r="S45" i="13"/>
  <c r="AG45" i="13" s="1"/>
  <c r="T45" i="13"/>
  <c r="U45" i="13"/>
  <c r="V45" i="13"/>
  <c r="AJ45" i="13" s="1"/>
  <c r="W45" i="13"/>
  <c r="X45" i="13"/>
  <c r="Y45" i="13"/>
  <c r="AM45" i="13" s="1"/>
  <c r="AO45" i="13" s="1"/>
  <c r="K46" i="13"/>
  <c r="L46" i="13"/>
  <c r="M46" i="13"/>
  <c r="N46" i="13"/>
  <c r="O46" i="13"/>
  <c r="P46" i="13"/>
  <c r="AD46" i="13" s="1"/>
  <c r="AE46" i="13" s="1"/>
  <c r="Q46" i="13"/>
  <c r="R46" i="13"/>
  <c r="S46" i="13"/>
  <c r="AG46" i="13" s="1"/>
  <c r="T46" i="13"/>
  <c r="U46" i="13"/>
  <c r="V46" i="13"/>
  <c r="AJ46" i="13" s="1"/>
  <c r="AK46" i="13" s="1"/>
  <c r="W46" i="13"/>
  <c r="X46" i="13"/>
  <c r="Y46" i="13"/>
  <c r="AM46" i="13" s="1"/>
  <c r="K47" i="13"/>
  <c r="L47" i="13"/>
  <c r="M47" i="13"/>
  <c r="N47" i="13"/>
  <c r="O47" i="13"/>
  <c r="P47" i="13"/>
  <c r="AD47" i="13" s="1"/>
  <c r="Q47" i="13"/>
  <c r="R47" i="13"/>
  <c r="S47" i="13"/>
  <c r="AG47" i="13" s="1"/>
  <c r="T47" i="13"/>
  <c r="U47" i="13"/>
  <c r="V47" i="13"/>
  <c r="AJ47" i="13" s="1"/>
  <c r="W47" i="13"/>
  <c r="X47" i="13"/>
  <c r="Y47" i="13"/>
  <c r="AM47" i="13" s="1"/>
  <c r="AO47" i="13" s="1"/>
  <c r="K48" i="13"/>
  <c r="L48" i="13"/>
  <c r="M48" i="13"/>
  <c r="N48" i="13"/>
  <c r="O48" i="13"/>
  <c r="P48" i="13"/>
  <c r="AD48" i="13" s="1"/>
  <c r="AF48" i="13" s="1"/>
  <c r="Q48" i="13"/>
  <c r="R48" i="13"/>
  <c r="S48" i="13"/>
  <c r="AG48" i="13" s="1"/>
  <c r="T48" i="13"/>
  <c r="U48" i="13"/>
  <c r="V48" i="13"/>
  <c r="AJ48" i="13" s="1"/>
  <c r="W48" i="13"/>
  <c r="X48" i="13"/>
  <c r="Y48" i="13"/>
  <c r="AM48" i="13" s="1"/>
  <c r="AO48" i="13" s="1"/>
  <c r="K49" i="13"/>
  <c r="L49" i="13"/>
  <c r="M49" i="13"/>
  <c r="N49" i="13"/>
  <c r="O49" i="13"/>
  <c r="P49" i="13"/>
  <c r="AD49" i="13" s="1"/>
  <c r="AE49" i="13" s="1"/>
  <c r="Q49" i="13"/>
  <c r="R49" i="13"/>
  <c r="S49" i="13"/>
  <c r="AG49" i="13" s="1"/>
  <c r="T49" i="13"/>
  <c r="U49" i="13"/>
  <c r="V49" i="13"/>
  <c r="AJ49" i="13" s="1"/>
  <c r="AK49" i="13" s="1"/>
  <c r="W49" i="13"/>
  <c r="X49" i="13"/>
  <c r="Y49" i="13"/>
  <c r="AM49" i="13" s="1"/>
  <c r="K50" i="13"/>
  <c r="L50" i="13"/>
  <c r="M50" i="13"/>
  <c r="N50" i="13"/>
  <c r="O50" i="13"/>
  <c r="P50" i="13"/>
  <c r="AD50" i="13" s="1"/>
  <c r="AE50" i="13" s="1"/>
  <c r="Q50" i="13"/>
  <c r="R50" i="13"/>
  <c r="S50" i="13"/>
  <c r="AG50" i="13" s="1"/>
  <c r="T50" i="13"/>
  <c r="U50" i="13"/>
  <c r="V50" i="13"/>
  <c r="AJ50" i="13" s="1"/>
  <c r="W50" i="13"/>
  <c r="X50" i="13"/>
  <c r="Y50" i="13"/>
  <c r="AM50" i="13" s="1"/>
  <c r="AN50" i="13" s="1"/>
  <c r="K51" i="13"/>
  <c r="L51" i="13"/>
  <c r="M51" i="13"/>
  <c r="N51" i="13"/>
  <c r="O51" i="13"/>
  <c r="P51" i="13"/>
  <c r="AD51" i="13" s="1"/>
  <c r="AE51" i="13" s="1"/>
  <c r="Q51" i="13"/>
  <c r="R51" i="13"/>
  <c r="S51" i="13"/>
  <c r="AG51" i="13" s="1"/>
  <c r="T51" i="13"/>
  <c r="U51" i="13"/>
  <c r="V51" i="13"/>
  <c r="AJ51" i="13" s="1"/>
  <c r="AK51" i="13" s="1"/>
  <c r="W51" i="13"/>
  <c r="X51" i="13"/>
  <c r="Y51" i="13"/>
  <c r="AM51" i="13" s="1"/>
  <c r="AN51" i="13" s="1"/>
  <c r="K52" i="13"/>
  <c r="L52" i="13"/>
  <c r="M52" i="13"/>
  <c r="N52" i="13"/>
  <c r="O52" i="13"/>
  <c r="P52" i="13"/>
  <c r="AD52" i="13" s="1"/>
  <c r="AE52" i="13" s="1"/>
  <c r="Q52" i="13"/>
  <c r="R52" i="13"/>
  <c r="S52" i="13"/>
  <c r="AG52" i="13" s="1"/>
  <c r="T52" i="13"/>
  <c r="U52" i="13"/>
  <c r="V52" i="13"/>
  <c r="AJ52" i="13" s="1"/>
  <c r="W52" i="13"/>
  <c r="X52" i="13"/>
  <c r="Y52" i="13"/>
  <c r="AM52" i="13" s="1"/>
  <c r="K53" i="13"/>
  <c r="L53" i="13"/>
  <c r="M53" i="13"/>
  <c r="N53" i="13"/>
  <c r="O53" i="13"/>
  <c r="P53" i="13"/>
  <c r="AD53" i="13" s="1"/>
  <c r="AE53" i="13" s="1"/>
  <c r="Q53" i="13"/>
  <c r="R53" i="13"/>
  <c r="S53" i="13"/>
  <c r="AG53" i="13" s="1"/>
  <c r="AI53" i="13" s="1"/>
  <c r="T53" i="13"/>
  <c r="U53" i="13"/>
  <c r="V53" i="13"/>
  <c r="AJ53" i="13" s="1"/>
  <c r="AK53" i="13" s="1"/>
  <c r="W53" i="13"/>
  <c r="X53" i="13"/>
  <c r="Y53" i="13"/>
  <c r="AM53" i="13" s="1"/>
  <c r="AN53" i="13" s="1"/>
  <c r="K54" i="13"/>
  <c r="L54" i="13"/>
  <c r="M54" i="13"/>
  <c r="N54" i="13"/>
  <c r="O54" i="13"/>
  <c r="P54" i="13"/>
  <c r="AD54" i="13" s="1"/>
  <c r="AE54" i="13" s="1"/>
  <c r="Q54" i="13"/>
  <c r="R54" i="13"/>
  <c r="S54" i="13"/>
  <c r="AG54" i="13" s="1"/>
  <c r="T54" i="13"/>
  <c r="U54" i="13"/>
  <c r="V54" i="13"/>
  <c r="AJ54" i="13" s="1"/>
  <c r="W54" i="13"/>
  <c r="X54" i="13"/>
  <c r="Y54" i="13"/>
  <c r="AM54" i="13" s="1"/>
  <c r="K55" i="13"/>
  <c r="L55" i="13"/>
  <c r="M55" i="13"/>
  <c r="N55" i="13"/>
  <c r="O55" i="13"/>
  <c r="P55" i="13"/>
  <c r="AD55" i="13" s="1"/>
  <c r="AE55" i="13" s="1"/>
  <c r="Q55" i="13"/>
  <c r="R55" i="13"/>
  <c r="S55" i="13"/>
  <c r="AG55" i="13" s="1"/>
  <c r="AI55" i="13" s="1"/>
  <c r="T55" i="13"/>
  <c r="U55" i="13"/>
  <c r="V55" i="13"/>
  <c r="AJ55" i="13" s="1"/>
  <c r="AK55" i="13" s="1"/>
  <c r="W55" i="13"/>
  <c r="X55" i="13"/>
  <c r="Y55" i="13"/>
  <c r="AM55" i="13" s="1"/>
  <c r="K56" i="13"/>
  <c r="L56" i="13"/>
  <c r="M56" i="13"/>
  <c r="N56" i="13"/>
  <c r="O56" i="13"/>
  <c r="P56" i="13"/>
  <c r="AD56" i="13" s="1"/>
  <c r="AE56" i="13" s="1"/>
  <c r="Q56" i="13"/>
  <c r="R56" i="13"/>
  <c r="S56" i="13"/>
  <c r="AG56" i="13" s="1"/>
  <c r="T56" i="13"/>
  <c r="U56" i="13"/>
  <c r="V56" i="13"/>
  <c r="AJ56" i="13" s="1"/>
  <c r="W56" i="13"/>
  <c r="X56" i="13"/>
  <c r="Y56" i="13"/>
  <c r="AM56" i="13" s="1"/>
  <c r="K57" i="13"/>
  <c r="L57" i="13"/>
  <c r="M57" i="13"/>
  <c r="N57" i="13"/>
  <c r="O57" i="13"/>
  <c r="P57" i="13"/>
  <c r="AD57" i="13" s="1"/>
  <c r="AE57" i="13" s="1"/>
  <c r="Q57" i="13"/>
  <c r="R57" i="13"/>
  <c r="S57" i="13"/>
  <c r="AG57" i="13" s="1"/>
  <c r="AI57" i="13" s="1"/>
  <c r="T57" i="13"/>
  <c r="U57" i="13"/>
  <c r="V57" i="13"/>
  <c r="AJ57" i="13" s="1"/>
  <c r="AK57" i="13" s="1"/>
  <c r="W57" i="13"/>
  <c r="X57" i="13"/>
  <c r="Y57" i="13"/>
  <c r="AM57" i="13" s="1"/>
  <c r="K58" i="13"/>
  <c r="L58" i="13"/>
  <c r="M58" i="13"/>
  <c r="N58" i="13"/>
  <c r="O58" i="13"/>
  <c r="P58" i="13"/>
  <c r="AD58" i="13" s="1"/>
  <c r="Q58" i="13"/>
  <c r="R58" i="13"/>
  <c r="S58" i="13"/>
  <c r="AG58" i="13" s="1"/>
  <c r="T58" i="13"/>
  <c r="U58" i="13"/>
  <c r="V58" i="13"/>
  <c r="AJ58" i="13" s="1"/>
  <c r="W58" i="13"/>
  <c r="X58" i="13"/>
  <c r="Y58" i="13"/>
  <c r="AM58" i="13" s="1"/>
  <c r="K59" i="13"/>
  <c r="L59" i="13"/>
  <c r="M59" i="13"/>
  <c r="N59" i="13"/>
  <c r="O59" i="13"/>
  <c r="P59" i="13"/>
  <c r="AD59" i="13" s="1"/>
  <c r="AE59" i="13" s="1"/>
  <c r="Q59" i="13"/>
  <c r="R59" i="13"/>
  <c r="S59" i="13"/>
  <c r="AG59" i="13" s="1"/>
  <c r="AI59" i="13" s="1"/>
  <c r="T59" i="13"/>
  <c r="U59" i="13"/>
  <c r="V59" i="13"/>
  <c r="AJ59" i="13" s="1"/>
  <c r="AK59" i="13" s="1"/>
  <c r="W59" i="13"/>
  <c r="X59" i="13"/>
  <c r="Y59" i="13"/>
  <c r="AM59" i="13" s="1"/>
  <c r="AN59" i="13" s="1"/>
  <c r="K60" i="13"/>
  <c r="L60" i="13"/>
  <c r="M60" i="13"/>
  <c r="N60" i="13"/>
  <c r="O60" i="13"/>
  <c r="P60" i="13"/>
  <c r="AD60" i="13" s="1"/>
  <c r="AE60" i="13" s="1"/>
  <c r="Q60" i="13"/>
  <c r="R60" i="13"/>
  <c r="S60" i="13"/>
  <c r="AG60" i="13" s="1"/>
  <c r="T60" i="13"/>
  <c r="U60" i="13"/>
  <c r="V60" i="13"/>
  <c r="AJ60" i="13" s="1"/>
  <c r="W60" i="13"/>
  <c r="X60" i="13"/>
  <c r="Y60" i="13"/>
  <c r="AM60" i="13" s="1"/>
  <c r="K61" i="13"/>
  <c r="L61" i="13"/>
  <c r="M61" i="13"/>
  <c r="N61" i="13"/>
  <c r="O61" i="13"/>
  <c r="P61" i="13"/>
  <c r="AD61" i="13" s="1"/>
  <c r="AE61" i="13" s="1"/>
  <c r="Q61" i="13"/>
  <c r="R61" i="13"/>
  <c r="S61" i="13"/>
  <c r="AG61" i="13" s="1"/>
  <c r="AI61" i="13" s="1"/>
  <c r="T61" i="13"/>
  <c r="U61" i="13"/>
  <c r="V61" i="13"/>
  <c r="AJ61" i="13" s="1"/>
  <c r="AK61" i="13" s="1"/>
  <c r="W61" i="13"/>
  <c r="X61" i="13"/>
  <c r="Y61" i="13"/>
  <c r="AM61" i="13" s="1"/>
  <c r="K62" i="13"/>
  <c r="L62" i="13"/>
  <c r="M62" i="13"/>
  <c r="N62" i="13"/>
  <c r="O62" i="13"/>
  <c r="P62" i="13"/>
  <c r="AD62" i="13" s="1"/>
  <c r="AE62" i="13" s="1"/>
  <c r="Q62" i="13"/>
  <c r="R62" i="13"/>
  <c r="S62" i="13"/>
  <c r="AG62" i="13" s="1"/>
  <c r="T62" i="13"/>
  <c r="U62" i="13"/>
  <c r="V62" i="13"/>
  <c r="AJ62" i="13" s="1"/>
  <c r="W62" i="13"/>
  <c r="X62" i="13"/>
  <c r="Y62" i="13"/>
  <c r="AM62" i="13" s="1"/>
  <c r="K63" i="13"/>
  <c r="L63" i="13"/>
  <c r="M63" i="13"/>
  <c r="N63" i="13"/>
  <c r="O63" i="13"/>
  <c r="P63" i="13"/>
  <c r="AD63" i="13" s="1"/>
  <c r="AE63" i="13" s="1"/>
  <c r="Q63" i="13"/>
  <c r="R63" i="13"/>
  <c r="S63" i="13"/>
  <c r="AG63" i="13" s="1"/>
  <c r="AI63" i="13" s="1"/>
  <c r="T63" i="13"/>
  <c r="U63" i="13"/>
  <c r="V63" i="13"/>
  <c r="AJ63" i="13" s="1"/>
  <c r="AK63" i="13" s="1"/>
  <c r="W63" i="13"/>
  <c r="X63" i="13"/>
  <c r="Y63" i="13"/>
  <c r="AM63" i="13" s="1"/>
  <c r="K64" i="13"/>
  <c r="L64" i="13"/>
  <c r="M64" i="13"/>
  <c r="N64" i="13"/>
  <c r="O64" i="13"/>
  <c r="P64" i="13"/>
  <c r="AD64" i="13" s="1"/>
  <c r="AE64" i="13" s="1"/>
  <c r="Q64" i="13"/>
  <c r="R64" i="13"/>
  <c r="S64" i="13"/>
  <c r="AG64" i="13" s="1"/>
  <c r="T64" i="13"/>
  <c r="U64" i="13"/>
  <c r="V64" i="13"/>
  <c r="AJ64" i="13" s="1"/>
  <c r="W64" i="13"/>
  <c r="X64" i="13"/>
  <c r="Y64" i="13"/>
  <c r="AM64" i="13" s="1"/>
  <c r="K65" i="13"/>
  <c r="L65" i="13"/>
  <c r="M65" i="13"/>
  <c r="N65" i="13"/>
  <c r="O65" i="13"/>
  <c r="P65" i="13"/>
  <c r="AD65" i="13" s="1"/>
  <c r="AE65" i="13" s="1"/>
  <c r="Q65" i="13"/>
  <c r="R65" i="13"/>
  <c r="S65" i="13"/>
  <c r="AG65" i="13" s="1"/>
  <c r="AI65" i="13" s="1"/>
  <c r="T65" i="13"/>
  <c r="U65" i="13"/>
  <c r="V65" i="13"/>
  <c r="AJ65" i="13" s="1"/>
  <c r="AK65" i="13" s="1"/>
  <c r="W65" i="13"/>
  <c r="X65" i="13"/>
  <c r="Y65" i="13"/>
  <c r="AM65" i="13" s="1"/>
  <c r="AN65" i="13" s="1"/>
  <c r="K66" i="13"/>
  <c r="L66" i="13"/>
  <c r="M66" i="13"/>
  <c r="N66" i="13"/>
  <c r="O66" i="13"/>
  <c r="P66" i="13"/>
  <c r="AD66" i="13" s="1"/>
  <c r="AE66" i="13" s="1"/>
  <c r="Q66" i="13"/>
  <c r="R66" i="13"/>
  <c r="S66" i="13"/>
  <c r="AG66" i="13" s="1"/>
  <c r="T66" i="13"/>
  <c r="U66" i="13"/>
  <c r="V66" i="13"/>
  <c r="AJ66" i="13" s="1"/>
  <c r="W66" i="13"/>
  <c r="X66" i="13"/>
  <c r="Y66" i="13"/>
  <c r="AM66" i="13" s="1"/>
  <c r="K67" i="13"/>
  <c r="L67" i="13"/>
  <c r="M67" i="13"/>
  <c r="N67" i="13"/>
  <c r="O67" i="13"/>
  <c r="P67" i="13"/>
  <c r="AD67" i="13" s="1"/>
  <c r="AE67" i="13" s="1"/>
  <c r="Q67" i="13"/>
  <c r="R67" i="13"/>
  <c r="S67" i="13"/>
  <c r="AG67" i="13" s="1"/>
  <c r="T67" i="13"/>
  <c r="U67" i="13"/>
  <c r="V67" i="13"/>
  <c r="AJ67" i="13" s="1"/>
  <c r="AK67" i="13" s="1"/>
  <c r="W67" i="13"/>
  <c r="X67" i="13"/>
  <c r="Y67" i="13"/>
  <c r="AM67" i="13" s="1"/>
  <c r="AN67" i="13" s="1"/>
  <c r="K68" i="13"/>
  <c r="L68" i="13"/>
  <c r="M68" i="13"/>
  <c r="N68" i="13"/>
  <c r="O68" i="13"/>
  <c r="P68" i="13"/>
  <c r="AD68" i="13" s="1"/>
  <c r="AE68" i="13" s="1"/>
  <c r="Q68" i="13"/>
  <c r="R68" i="13"/>
  <c r="S68" i="13"/>
  <c r="AG68" i="13" s="1"/>
  <c r="T68" i="13"/>
  <c r="U68" i="13"/>
  <c r="V68" i="13"/>
  <c r="AJ68" i="13" s="1"/>
  <c r="W68" i="13"/>
  <c r="X68" i="13"/>
  <c r="Y68" i="13"/>
  <c r="AM68" i="13" s="1"/>
  <c r="K69" i="13"/>
  <c r="L69" i="13"/>
  <c r="M69" i="13"/>
  <c r="N69" i="13"/>
  <c r="O69" i="13"/>
  <c r="P69" i="13"/>
  <c r="AD69" i="13" s="1"/>
  <c r="AE69" i="13" s="1"/>
  <c r="Q69" i="13"/>
  <c r="R69" i="13"/>
  <c r="S69" i="13"/>
  <c r="AG69" i="13" s="1"/>
  <c r="T69" i="13"/>
  <c r="U69" i="13"/>
  <c r="V69" i="13"/>
  <c r="AJ69" i="13" s="1"/>
  <c r="AK69" i="13" s="1"/>
  <c r="W69" i="13"/>
  <c r="X69" i="13"/>
  <c r="Y69" i="13"/>
  <c r="AM69" i="13" s="1"/>
  <c r="K70" i="13"/>
  <c r="L70" i="13"/>
  <c r="M70" i="13"/>
  <c r="N70" i="13"/>
  <c r="O70" i="13"/>
  <c r="P70" i="13"/>
  <c r="AD70" i="13" s="1"/>
  <c r="Q70" i="13"/>
  <c r="R70" i="13"/>
  <c r="S70" i="13"/>
  <c r="AG70" i="13" s="1"/>
  <c r="T70" i="13"/>
  <c r="U70" i="13"/>
  <c r="V70" i="13"/>
  <c r="AJ70" i="13" s="1"/>
  <c r="W70" i="13"/>
  <c r="X70" i="13"/>
  <c r="Y70" i="13"/>
  <c r="AM70" i="13" s="1"/>
  <c r="K71" i="13"/>
  <c r="L71" i="13"/>
  <c r="M71" i="13"/>
  <c r="N71" i="13"/>
  <c r="O71" i="13"/>
  <c r="P71" i="13"/>
  <c r="AD71" i="13" s="1"/>
  <c r="AE71" i="13" s="1"/>
  <c r="Q71" i="13"/>
  <c r="R71" i="13"/>
  <c r="S71" i="13"/>
  <c r="AG71" i="13" s="1"/>
  <c r="T71" i="13"/>
  <c r="U71" i="13"/>
  <c r="V71" i="13"/>
  <c r="AJ71" i="13" s="1"/>
  <c r="AK71" i="13" s="1"/>
  <c r="W71" i="13"/>
  <c r="X71" i="13"/>
  <c r="Y71" i="13"/>
  <c r="AM71" i="13" s="1"/>
  <c r="K72" i="13"/>
  <c r="L72" i="13"/>
  <c r="M72" i="13"/>
  <c r="N72" i="13"/>
  <c r="O72" i="13"/>
  <c r="P72" i="13"/>
  <c r="AD72" i="13" s="1"/>
  <c r="Q72" i="13"/>
  <c r="R72" i="13"/>
  <c r="S72" i="13"/>
  <c r="AG72" i="13" s="1"/>
  <c r="T72" i="13"/>
  <c r="U72" i="13"/>
  <c r="V72" i="13"/>
  <c r="AJ72" i="13" s="1"/>
  <c r="W72" i="13"/>
  <c r="X72" i="13"/>
  <c r="Y72" i="13"/>
  <c r="AM72" i="13" s="1"/>
  <c r="K73" i="13"/>
  <c r="L73" i="13"/>
  <c r="M73" i="13"/>
  <c r="N73" i="13"/>
  <c r="O73" i="13"/>
  <c r="P73" i="13"/>
  <c r="AD73" i="13" s="1"/>
  <c r="AE73" i="13" s="1"/>
  <c r="Q73" i="13"/>
  <c r="R73" i="13"/>
  <c r="S73" i="13"/>
  <c r="AG73" i="13" s="1"/>
  <c r="T73" i="13"/>
  <c r="U73" i="13"/>
  <c r="V73" i="13"/>
  <c r="AJ73" i="13" s="1"/>
  <c r="AK73" i="13" s="1"/>
  <c r="W73" i="13"/>
  <c r="X73" i="13"/>
  <c r="Y73" i="13"/>
  <c r="AM73" i="13" s="1"/>
  <c r="K74" i="13"/>
  <c r="L74" i="13"/>
  <c r="M74" i="13"/>
  <c r="N74" i="13"/>
  <c r="O74" i="13"/>
  <c r="P74" i="13"/>
  <c r="AD74" i="13" s="1"/>
  <c r="Q74" i="13"/>
  <c r="R74" i="13"/>
  <c r="S74" i="13"/>
  <c r="AG74" i="13" s="1"/>
  <c r="T74" i="13"/>
  <c r="U74" i="13"/>
  <c r="V74" i="13"/>
  <c r="AJ74" i="13" s="1"/>
  <c r="W74" i="13"/>
  <c r="X74" i="13"/>
  <c r="Y74" i="13"/>
  <c r="AM74" i="13" s="1"/>
  <c r="K75" i="13"/>
  <c r="L75" i="13"/>
  <c r="M75" i="13"/>
  <c r="N75" i="13"/>
  <c r="O75" i="13"/>
  <c r="P75" i="13"/>
  <c r="AD75" i="13" s="1"/>
  <c r="AE75" i="13" s="1"/>
  <c r="Q75" i="13"/>
  <c r="R75" i="13"/>
  <c r="S75" i="13"/>
  <c r="AG75" i="13" s="1"/>
  <c r="T75" i="13"/>
  <c r="U75" i="13"/>
  <c r="V75" i="13"/>
  <c r="AJ75" i="13" s="1"/>
  <c r="AK75" i="13" s="1"/>
  <c r="W75" i="13"/>
  <c r="X75" i="13"/>
  <c r="Y75" i="13"/>
  <c r="AM75" i="13" s="1"/>
  <c r="AN75" i="13" s="1"/>
  <c r="K76" i="13"/>
  <c r="L76" i="13"/>
  <c r="M76" i="13"/>
  <c r="N76" i="13"/>
  <c r="O76" i="13"/>
  <c r="P76" i="13"/>
  <c r="AD76" i="13" s="1"/>
  <c r="Q76" i="13"/>
  <c r="R76" i="13"/>
  <c r="S76" i="13"/>
  <c r="AG76" i="13" s="1"/>
  <c r="T76" i="13"/>
  <c r="U76" i="13"/>
  <c r="V76" i="13"/>
  <c r="AJ76" i="13" s="1"/>
  <c r="W76" i="13"/>
  <c r="X76" i="13"/>
  <c r="Y76" i="13"/>
  <c r="AM76" i="13" s="1"/>
  <c r="K77" i="13"/>
  <c r="L77" i="13"/>
  <c r="M77" i="13"/>
  <c r="N77" i="13"/>
  <c r="O77" i="13"/>
  <c r="P77" i="13"/>
  <c r="AD77" i="13" s="1"/>
  <c r="AE77" i="13" s="1"/>
  <c r="Q77" i="13"/>
  <c r="R77" i="13"/>
  <c r="S77" i="13"/>
  <c r="AG77" i="13" s="1"/>
  <c r="AI77" i="13" s="1"/>
  <c r="T77" i="13"/>
  <c r="U77" i="13"/>
  <c r="V77" i="13"/>
  <c r="AJ77" i="13" s="1"/>
  <c r="W77" i="13"/>
  <c r="X77" i="13"/>
  <c r="Y77" i="13"/>
  <c r="AM77" i="13" s="1"/>
  <c r="K78" i="13"/>
  <c r="L78" i="13"/>
  <c r="M78" i="13"/>
  <c r="N78" i="13"/>
  <c r="O78" i="13"/>
  <c r="P78" i="13"/>
  <c r="AD78" i="13" s="1"/>
  <c r="Q78" i="13"/>
  <c r="R78" i="13"/>
  <c r="S78" i="13"/>
  <c r="AG78" i="13" s="1"/>
  <c r="T78" i="13"/>
  <c r="U78" i="13"/>
  <c r="V78" i="13"/>
  <c r="AJ78" i="13" s="1"/>
  <c r="W78" i="13"/>
  <c r="X78" i="13"/>
  <c r="Y78" i="13"/>
  <c r="AM78" i="13" s="1"/>
  <c r="K79" i="13"/>
  <c r="L79" i="13"/>
  <c r="M79" i="13"/>
  <c r="N79" i="13"/>
  <c r="O79" i="13"/>
  <c r="P79" i="13"/>
  <c r="AD79" i="13" s="1"/>
  <c r="AE79" i="13" s="1"/>
  <c r="Q79" i="13"/>
  <c r="R79" i="13"/>
  <c r="S79" i="13"/>
  <c r="AG79" i="13" s="1"/>
  <c r="T79" i="13"/>
  <c r="U79" i="13"/>
  <c r="V79" i="13"/>
  <c r="AJ79" i="13" s="1"/>
  <c r="W79" i="13"/>
  <c r="X79" i="13"/>
  <c r="Y79" i="13"/>
  <c r="AM79" i="13" s="1"/>
  <c r="K80" i="13"/>
  <c r="L80" i="13"/>
  <c r="M80" i="13"/>
  <c r="N80" i="13"/>
  <c r="O80" i="13"/>
  <c r="P80" i="13"/>
  <c r="AD80" i="13" s="1"/>
  <c r="AE80" i="13" s="1"/>
  <c r="Q80" i="13"/>
  <c r="R80" i="13"/>
  <c r="S80" i="13"/>
  <c r="AG80" i="13" s="1"/>
  <c r="T80" i="13"/>
  <c r="U80" i="13"/>
  <c r="V80" i="13"/>
  <c r="AJ80" i="13" s="1"/>
  <c r="W80" i="13"/>
  <c r="X80" i="13"/>
  <c r="Y80" i="13"/>
  <c r="AM80" i="13" s="1"/>
  <c r="K81" i="13"/>
  <c r="L81" i="13"/>
  <c r="M81" i="13"/>
  <c r="N81" i="13"/>
  <c r="O81" i="13"/>
  <c r="P81" i="13"/>
  <c r="AD81" i="13" s="1"/>
  <c r="Q81" i="13"/>
  <c r="R81" i="13"/>
  <c r="S81" i="13"/>
  <c r="AG81" i="13" s="1"/>
  <c r="T81" i="13"/>
  <c r="U81" i="13"/>
  <c r="V81" i="13"/>
  <c r="AJ81" i="13" s="1"/>
  <c r="W81" i="13"/>
  <c r="X81" i="13"/>
  <c r="Y81" i="13"/>
  <c r="AM81" i="13" s="1"/>
  <c r="K82" i="13"/>
  <c r="L82" i="13"/>
  <c r="M82" i="13"/>
  <c r="N82" i="13"/>
  <c r="O82" i="13"/>
  <c r="P82" i="13"/>
  <c r="AD82" i="13" s="1"/>
  <c r="AE82" i="13" s="1"/>
  <c r="Q82" i="13"/>
  <c r="R82" i="13"/>
  <c r="S82" i="13"/>
  <c r="AG82" i="13" s="1"/>
  <c r="T82" i="13"/>
  <c r="U82" i="13"/>
  <c r="V82" i="13"/>
  <c r="AJ82" i="13" s="1"/>
  <c r="W82" i="13"/>
  <c r="X82" i="13"/>
  <c r="Y82" i="13"/>
  <c r="AM82" i="13" s="1"/>
  <c r="K83" i="13"/>
  <c r="L83" i="13"/>
  <c r="M83" i="13"/>
  <c r="N83" i="13"/>
  <c r="O83" i="13"/>
  <c r="P83" i="13"/>
  <c r="AD83" i="13" s="1"/>
  <c r="AE83" i="13" s="1"/>
  <c r="Q83" i="13"/>
  <c r="R83" i="13"/>
  <c r="S83" i="13"/>
  <c r="AG83" i="13" s="1"/>
  <c r="AI83" i="13" s="1"/>
  <c r="T83" i="13"/>
  <c r="U83" i="13"/>
  <c r="V83" i="13"/>
  <c r="AJ83" i="13" s="1"/>
  <c r="W83" i="13"/>
  <c r="X83" i="13"/>
  <c r="Y83" i="13"/>
  <c r="AM83" i="13" s="1"/>
  <c r="K84" i="13"/>
  <c r="L84" i="13"/>
  <c r="M84" i="13"/>
  <c r="N84" i="13"/>
  <c r="O84" i="13"/>
  <c r="P84" i="13"/>
  <c r="AD84" i="13" s="1"/>
  <c r="Q84" i="13"/>
  <c r="R84" i="13"/>
  <c r="S84" i="13"/>
  <c r="AG84" i="13" s="1"/>
  <c r="T84" i="13"/>
  <c r="U84" i="13"/>
  <c r="V84" i="13"/>
  <c r="AJ84" i="13" s="1"/>
  <c r="W84" i="13"/>
  <c r="X84" i="13"/>
  <c r="Y84" i="13"/>
  <c r="AM84" i="13" s="1"/>
  <c r="K85" i="13"/>
  <c r="L85" i="13"/>
  <c r="M85" i="13"/>
  <c r="N85" i="13"/>
  <c r="O85" i="13"/>
  <c r="P85" i="13"/>
  <c r="AD85" i="13" s="1"/>
  <c r="Q85" i="13"/>
  <c r="R85" i="13"/>
  <c r="S85" i="13"/>
  <c r="AG85" i="13" s="1"/>
  <c r="T85" i="13"/>
  <c r="U85" i="13"/>
  <c r="V85" i="13"/>
  <c r="AJ85" i="13" s="1"/>
  <c r="W85" i="13"/>
  <c r="X85" i="13"/>
  <c r="Y85" i="13"/>
  <c r="AM85" i="13" s="1"/>
  <c r="K86" i="13"/>
  <c r="L86" i="13"/>
  <c r="M86" i="13"/>
  <c r="N86" i="13"/>
  <c r="O86" i="13"/>
  <c r="P86" i="13"/>
  <c r="AD86" i="13" s="1"/>
  <c r="Q86" i="13"/>
  <c r="R86" i="13"/>
  <c r="S86" i="13"/>
  <c r="AG86" i="13" s="1"/>
  <c r="T86" i="13"/>
  <c r="U86" i="13"/>
  <c r="V86" i="13"/>
  <c r="AJ86" i="13" s="1"/>
  <c r="W86" i="13"/>
  <c r="X86" i="13"/>
  <c r="Y86" i="13"/>
  <c r="AM86" i="13" s="1"/>
  <c r="AO86" i="13" s="1"/>
  <c r="K87" i="13"/>
  <c r="L87" i="13"/>
  <c r="M87" i="13"/>
  <c r="N87" i="13"/>
  <c r="O87" i="13"/>
  <c r="P87" i="13"/>
  <c r="AD87" i="13" s="1"/>
  <c r="AE87" i="13" s="1"/>
  <c r="Q87" i="13"/>
  <c r="R87" i="13"/>
  <c r="S87" i="13"/>
  <c r="AG87" i="13" s="1"/>
  <c r="T87" i="13"/>
  <c r="U87" i="13"/>
  <c r="V87" i="13"/>
  <c r="AJ87" i="13" s="1"/>
  <c r="W87" i="13"/>
  <c r="X87" i="13"/>
  <c r="Y87" i="13"/>
  <c r="AM87" i="13" s="1"/>
  <c r="K88" i="13"/>
  <c r="L88" i="13"/>
  <c r="M88" i="13"/>
  <c r="N88" i="13"/>
  <c r="O88" i="13"/>
  <c r="P88" i="13"/>
  <c r="AD88" i="13" s="1"/>
  <c r="Q88" i="13"/>
  <c r="R88" i="13"/>
  <c r="S88" i="13"/>
  <c r="AG88" i="13" s="1"/>
  <c r="AH88" i="13" s="1"/>
  <c r="T88" i="13"/>
  <c r="U88" i="13"/>
  <c r="V88" i="13"/>
  <c r="AJ88" i="13" s="1"/>
  <c r="W88" i="13"/>
  <c r="X88" i="13"/>
  <c r="Y88" i="13"/>
  <c r="AM88" i="13" s="1"/>
  <c r="K89" i="13"/>
  <c r="L89" i="13"/>
  <c r="M89" i="13"/>
  <c r="N89" i="13"/>
  <c r="O89" i="13"/>
  <c r="P89" i="13"/>
  <c r="AD89" i="13" s="1"/>
  <c r="AE89" i="13" s="1"/>
  <c r="Q89" i="13"/>
  <c r="R89" i="13"/>
  <c r="S89" i="13"/>
  <c r="AG89" i="13" s="1"/>
  <c r="AH89" i="13" s="1"/>
  <c r="T89" i="13"/>
  <c r="U89" i="13"/>
  <c r="V89" i="13"/>
  <c r="AJ89" i="13" s="1"/>
  <c r="W89" i="13"/>
  <c r="X89" i="13"/>
  <c r="Y89" i="13"/>
  <c r="AM89" i="13" s="1"/>
  <c r="K90" i="13"/>
  <c r="L90" i="13"/>
  <c r="M90" i="13"/>
  <c r="N90" i="13"/>
  <c r="O90" i="13"/>
  <c r="P90" i="13"/>
  <c r="AD90" i="13" s="1"/>
  <c r="Q90" i="13"/>
  <c r="R90" i="13"/>
  <c r="S90" i="13"/>
  <c r="AG90" i="13" s="1"/>
  <c r="T90" i="13"/>
  <c r="U90" i="13"/>
  <c r="V90" i="13"/>
  <c r="AJ90" i="13" s="1"/>
  <c r="W90" i="13"/>
  <c r="X90" i="13"/>
  <c r="Y90" i="13"/>
  <c r="AM90" i="13" s="1"/>
  <c r="K91" i="13"/>
  <c r="L91" i="13"/>
  <c r="M91" i="13"/>
  <c r="N91" i="13"/>
  <c r="O91" i="13"/>
  <c r="P91" i="13"/>
  <c r="AD91" i="13" s="1"/>
  <c r="Q91" i="13"/>
  <c r="R91" i="13"/>
  <c r="S91" i="13"/>
  <c r="AG91" i="13" s="1"/>
  <c r="AI91" i="13" s="1"/>
  <c r="T91" i="13"/>
  <c r="U91" i="13"/>
  <c r="V91" i="13"/>
  <c r="AJ91" i="13" s="1"/>
  <c r="W91" i="13"/>
  <c r="X91" i="13"/>
  <c r="Y91" i="13"/>
  <c r="AM91" i="13" s="1"/>
  <c r="K92" i="13"/>
  <c r="L92" i="13"/>
  <c r="M92" i="13"/>
  <c r="N92" i="13"/>
  <c r="O92" i="13"/>
  <c r="P92" i="13"/>
  <c r="AD92" i="13" s="1"/>
  <c r="Q92" i="13"/>
  <c r="R92" i="13"/>
  <c r="S92" i="13"/>
  <c r="AG92" i="13" s="1"/>
  <c r="T92" i="13"/>
  <c r="U92" i="13"/>
  <c r="V92" i="13"/>
  <c r="AJ92" i="13" s="1"/>
  <c r="W92" i="13"/>
  <c r="X92" i="13"/>
  <c r="Y92" i="13"/>
  <c r="AM92" i="13" s="1"/>
  <c r="K93" i="13"/>
  <c r="L93" i="13"/>
  <c r="M93" i="13"/>
  <c r="N93" i="13"/>
  <c r="O93" i="13"/>
  <c r="P93" i="13"/>
  <c r="AD93" i="13" s="1"/>
  <c r="Q93" i="13"/>
  <c r="R93" i="13"/>
  <c r="S93" i="13"/>
  <c r="AG93" i="13" s="1"/>
  <c r="T93" i="13"/>
  <c r="U93" i="13"/>
  <c r="V93" i="13"/>
  <c r="AJ93" i="13" s="1"/>
  <c r="W93" i="13"/>
  <c r="X93" i="13"/>
  <c r="Y93" i="13"/>
  <c r="AM93" i="13" s="1"/>
  <c r="AN93" i="13" s="1"/>
  <c r="K94" i="13"/>
  <c r="L94" i="13"/>
  <c r="M94" i="13"/>
  <c r="N94" i="13"/>
  <c r="O94" i="13"/>
  <c r="P94" i="13"/>
  <c r="AD94" i="13" s="1"/>
  <c r="Q94" i="13"/>
  <c r="R94" i="13"/>
  <c r="S94" i="13"/>
  <c r="AG94" i="13" s="1"/>
  <c r="T94" i="13"/>
  <c r="U94" i="13"/>
  <c r="V94" i="13"/>
  <c r="AJ94" i="13" s="1"/>
  <c r="W94" i="13"/>
  <c r="X94" i="13"/>
  <c r="Y94" i="13"/>
  <c r="AM94" i="13" s="1"/>
  <c r="K95" i="13"/>
  <c r="L95" i="13"/>
  <c r="M95" i="13"/>
  <c r="N95" i="13"/>
  <c r="O95" i="13"/>
  <c r="P95" i="13"/>
  <c r="AD95" i="13" s="1"/>
  <c r="AE95" i="13" s="1"/>
  <c r="Q95" i="13"/>
  <c r="R95" i="13"/>
  <c r="S95" i="13"/>
  <c r="AG95" i="13" s="1"/>
  <c r="T95" i="13"/>
  <c r="U95" i="13"/>
  <c r="V95" i="13"/>
  <c r="AJ95" i="13" s="1"/>
  <c r="W95" i="13"/>
  <c r="X95" i="13"/>
  <c r="Y95" i="13"/>
  <c r="AM95" i="13" s="1"/>
  <c r="K96" i="13"/>
  <c r="L96" i="13"/>
  <c r="M96" i="13"/>
  <c r="N96" i="13"/>
  <c r="O96" i="13"/>
  <c r="P96" i="13"/>
  <c r="AD96" i="13" s="1"/>
  <c r="Q96" i="13"/>
  <c r="R96" i="13"/>
  <c r="S96" i="13"/>
  <c r="AG96" i="13" s="1"/>
  <c r="T96" i="13"/>
  <c r="U96" i="13"/>
  <c r="V96" i="13"/>
  <c r="AJ96" i="13" s="1"/>
  <c r="W96" i="13"/>
  <c r="X96" i="13"/>
  <c r="Y96" i="13"/>
  <c r="AM96" i="13" s="1"/>
  <c r="K97" i="13"/>
  <c r="L97" i="13"/>
  <c r="M97" i="13"/>
  <c r="N97" i="13"/>
  <c r="O97" i="13"/>
  <c r="P97" i="13"/>
  <c r="AD97" i="13" s="1"/>
  <c r="Q97" i="13"/>
  <c r="R97" i="13"/>
  <c r="S97" i="13"/>
  <c r="AG97" i="13" s="1"/>
  <c r="T97" i="13"/>
  <c r="U97" i="13"/>
  <c r="V97" i="13"/>
  <c r="AJ97" i="13" s="1"/>
  <c r="W97" i="13"/>
  <c r="X97" i="13"/>
  <c r="Y97" i="13"/>
  <c r="AM97" i="13" s="1"/>
  <c r="K98" i="13"/>
  <c r="L98" i="13"/>
  <c r="M98" i="13"/>
  <c r="N98" i="13"/>
  <c r="O98" i="13"/>
  <c r="P98" i="13"/>
  <c r="AD98" i="13" s="1"/>
  <c r="Q98" i="13"/>
  <c r="R98" i="13"/>
  <c r="S98" i="13"/>
  <c r="AG98" i="13" s="1"/>
  <c r="T98" i="13"/>
  <c r="U98" i="13"/>
  <c r="V98" i="13"/>
  <c r="AJ98" i="13" s="1"/>
  <c r="W98" i="13"/>
  <c r="X98" i="13"/>
  <c r="Y98" i="13"/>
  <c r="AM98" i="13" s="1"/>
  <c r="K99" i="13"/>
  <c r="L99" i="13"/>
  <c r="M99" i="13"/>
  <c r="N99" i="13"/>
  <c r="O99" i="13"/>
  <c r="P99" i="13"/>
  <c r="AD99" i="13" s="1"/>
  <c r="AE99" i="13" s="1"/>
  <c r="Q99" i="13"/>
  <c r="R99" i="13"/>
  <c r="S99" i="13"/>
  <c r="AG99" i="13" s="1"/>
  <c r="AI99" i="13" s="1"/>
  <c r="T99" i="13"/>
  <c r="U99" i="13"/>
  <c r="V99" i="13"/>
  <c r="AJ99" i="13" s="1"/>
  <c r="W99" i="13"/>
  <c r="X99" i="13"/>
  <c r="Y99" i="13"/>
  <c r="AM99" i="13" s="1"/>
  <c r="K100" i="13"/>
  <c r="L100" i="13"/>
  <c r="M100" i="13"/>
  <c r="N100" i="13"/>
  <c r="O100" i="13"/>
  <c r="P100" i="13"/>
  <c r="AD100" i="13" s="1"/>
  <c r="Q100" i="13"/>
  <c r="R100" i="13"/>
  <c r="S100" i="13"/>
  <c r="AG100" i="13" s="1"/>
  <c r="T100" i="13"/>
  <c r="U100" i="13"/>
  <c r="V100" i="13"/>
  <c r="AJ100" i="13" s="1"/>
  <c r="W100" i="13"/>
  <c r="X100" i="13"/>
  <c r="Y100" i="13"/>
  <c r="AM100" i="13" s="1"/>
  <c r="K101" i="13"/>
  <c r="L101" i="13"/>
  <c r="M101" i="13"/>
  <c r="N101" i="13"/>
  <c r="O101" i="13"/>
  <c r="P101" i="13"/>
  <c r="AD101" i="13" s="1"/>
  <c r="Q101" i="13"/>
  <c r="R101" i="13"/>
  <c r="S101" i="13"/>
  <c r="AG101" i="13" s="1"/>
  <c r="T101" i="13"/>
  <c r="U101" i="13"/>
  <c r="V101" i="13"/>
  <c r="AJ101" i="13" s="1"/>
  <c r="W101" i="13"/>
  <c r="X101" i="13"/>
  <c r="Y101" i="13"/>
  <c r="AM101" i="13" s="1"/>
  <c r="K102" i="13"/>
  <c r="L102" i="13"/>
  <c r="M102" i="13"/>
  <c r="N102" i="13"/>
  <c r="O102" i="13"/>
  <c r="P102" i="13"/>
  <c r="AD102" i="13" s="1"/>
  <c r="Q102" i="13"/>
  <c r="R102" i="13"/>
  <c r="S102" i="13"/>
  <c r="AG102" i="13" s="1"/>
  <c r="T102" i="13"/>
  <c r="U102" i="13"/>
  <c r="V102" i="13"/>
  <c r="AJ102" i="13" s="1"/>
  <c r="W102" i="13"/>
  <c r="X102" i="13"/>
  <c r="Y102" i="13"/>
  <c r="AM102" i="13" s="1"/>
  <c r="K103" i="13"/>
  <c r="L103" i="13"/>
  <c r="M103" i="13"/>
  <c r="N103" i="13"/>
  <c r="O103" i="13"/>
  <c r="P103" i="13"/>
  <c r="AD103" i="13" s="1"/>
  <c r="Q103" i="13"/>
  <c r="R103" i="13"/>
  <c r="S103" i="13"/>
  <c r="AG103" i="13" s="1"/>
  <c r="T103" i="13"/>
  <c r="U103" i="13"/>
  <c r="V103" i="13"/>
  <c r="AJ103" i="13" s="1"/>
  <c r="W103" i="13"/>
  <c r="X103" i="13"/>
  <c r="Y103" i="13"/>
  <c r="AM103" i="13" s="1"/>
  <c r="K104" i="13"/>
  <c r="L104" i="13"/>
  <c r="M104" i="13"/>
  <c r="N104" i="13"/>
  <c r="O104" i="13"/>
  <c r="P104" i="13"/>
  <c r="AD104" i="13" s="1"/>
  <c r="Q104" i="13"/>
  <c r="R104" i="13"/>
  <c r="S104" i="13"/>
  <c r="AG104" i="13" s="1"/>
  <c r="T104" i="13"/>
  <c r="U104" i="13"/>
  <c r="V104" i="13"/>
  <c r="AJ104" i="13" s="1"/>
  <c r="W104" i="13"/>
  <c r="X104" i="13"/>
  <c r="Y104" i="13"/>
  <c r="AM104" i="13" s="1"/>
  <c r="K105" i="13"/>
  <c r="L105" i="13"/>
  <c r="M105" i="13"/>
  <c r="N105" i="13"/>
  <c r="O105" i="13"/>
  <c r="P105" i="13"/>
  <c r="AD105" i="13" s="1"/>
  <c r="AE105" i="13" s="1"/>
  <c r="Q105" i="13"/>
  <c r="R105" i="13"/>
  <c r="S105" i="13"/>
  <c r="AG105" i="13" s="1"/>
  <c r="T105" i="13"/>
  <c r="U105" i="13"/>
  <c r="V105" i="13"/>
  <c r="AJ105" i="13" s="1"/>
  <c r="W105" i="13"/>
  <c r="X105" i="13"/>
  <c r="Y105" i="13"/>
  <c r="AM105" i="13" s="1"/>
  <c r="K106" i="13"/>
  <c r="L106" i="13"/>
  <c r="M106" i="13"/>
  <c r="N106" i="13"/>
  <c r="O106" i="13"/>
  <c r="P106" i="13"/>
  <c r="AD106" i="13" s="1"/>
  <c r="AP106" i="13" s="1"/>
  <c r="Q106" i="13"/>
  <c r="R106" i="13"/>
  <c r="S106" i="13"/>
  <c r="AG106" i="13" s="1"/>
  <c r="T106" i="13"/>
  <c r="U106" i="13"/>
  <c r="V106" i="13"/>
  <c r="AJ106" i="13" s="1"/>
  <c r="W106" i="13"/>
  <c r="X106" i="13"/>
  <c r="Y106" i="13"/>
  <c r="AM106" i="13" s="1"/>
  <c r="K107" i="13"/>
  <c r="L107" i="13"/>
  <c r="M107" i="13"/>
  <c r="N107" i="13"/>
  <c r="O107" i="13"/>
  <c r="P107" i="13"/>
  <c r="AD107" i="13" s="1"/>
  <c r="Q107" i="13"/>
  <c r="R107" i="13"/>
  <c r="S107" i="13"/>
  <c r="AG107" i="13" s="1"/>
  <c r="T107" i="13"/>
  <c r="U107" i="13"/>
  <c r="V107" i="13"/>
  <c r="AJ107" i="13" s="1"/>
  <c r="W107" i="13"/>
  <c r="X107" i="13"/>
  <c r="Y107" i="13"/>
  <c r="AM107" i="13" s="1"/>
  <c r="K108" i="13"/>
  <c r="L108" i="13"/>
  <c r="M108" i="13"/>
  <c r="N108" i="13"/>
  <c r="O108" i="13"/>
  <c r="P108" i="13"/>
  <c r="AD108" i="13" s="1"/>
  <c r="Q108" i="13"/>
  <c r="R108" i="13"/>
  <c r="S108" i="13"/>
  <c r="AG108" i="13" s="1"/>
  <c r="T108" i="13"/>
  <c r="U108" i="13"/>
  <c r="V108" i="13"/>
  <c r="AJ108" i="13" s="1"/>
  <c r="W108" i="13"/>
  <c r="X108" i="13"/>
  <c r="Y108" i="13"/>
  <c r="AM108" i="13" s="1"/>
  <c r="K109" i="13"/>
  <c r="L109" i="13"/>
  <c r="M109" i="13"/>
  <c r="N109" i="13"/>
  <c r="O109" i="13"/>
  <c r="P109" i="13"/>
  <c r="AD109" i="13" s="1"/>
  <c r="AE109" i="13" s="1"/>
  <c r="Q109" i="13"/>
  <c r="R109" i="13"/>
  <c r="S109" i="13"/>
  <c r="AG109" i="13" s="1"/>
  <c r="T109" i="13"/>
  <c r="U109" i="13"/>
  <c r="V109" i="13"/>
  <c r="AJ109" i="13" s="1"/>
  <c r="W109" i="13"/>
  <c r="X109" i="13"/>
  <c r="Y109" i="13"/>
  <c r="AM109" i="13" s="1"/>
  <c r="AN109" i="13" s="1"/>
  <c r="K110" i="13"/>
  <c r="L110" i="13"/>
  <c r="M110" i="13"/>
  <c r="N110" i="13"/>
  <c r="O110" i="13"/>
  <c r="P110" i="13"/>
  <c r="AD110" i="13" s="1"/>
  <c r="Q110" i="13"/>
  <c r="R110" i="13"/>
  <c r="S110" i="13"/>
  <c r="AG110" i="13" s="1"/>
  <c r="T110" i="13"/>
  <c r="U110" i="13"/>
  <c r="V110" i="13"/>
  <c r="AJ110" i="13" s="1"/>
  <c r="W110" i="13"/>
  <c r="X110" i="13"/>
  <c r="Y110" i="13"/>
  <c r="AM110" i="13" s="1"/>
  <c r="K111" i="13"/>
  <c r="L111" i="13"/>
  <c r="M111" i="13"/>
  <c r="N111" i="13"/>
  <c r="O111" i="13"/>
  <c r="P111" i="13"/>
  <c r="AD111" i="13" s="1"/>
  <c r="AE111" i="13" s="1"/>
  <c r="Q111" i="13"/>
  <c r="R111" i="13"/>
  <c r="S111" i="13"/>
  <c r="AG111" i="13" s="1"/>
  <c r="T111" i="13"/>
  <c r="U111" i="13"/>
  <c r="V111" i="13"/>
  <c r="AJ111" i="13" s="1"/>
  <c r="W111" i="13"/>
  <c r="X111" i="13"/>
  <c r="Y111" i="13"/>
  <c r="AM111" i="13" s="1"/>
  <c r="K112" i="13"/>
  <c r="L112" i="13"/>
  <c r="M112" i="13"/>
  <c r="N112" i="13"/>
  <c r="O112" i="13"/>
  <c r="P112" i="13"/>
  <c r="AD112" i="13" s="1"/>
  <c r="AP112" i="13" s="1"/>
  <c r="Q112" i="13"/>
  <c r="R112" i="13"/>
  <c r="S112" i="13"/>
  <c r="AG112" i="13" s="1"/>
  <c r="T112" i="13"/>
  <c r="U112" i="13"/>
  <c r="V112" i="13"/>
  <c r="AJ112" i="13" s="1"/>
  <c r="W112" i="13"/>
  <c r="X112" i="13"/>
  <c r="Y112" i="13"/>
  <c r="AM112" i="13" s="1"/>
  <c r="K113" i="13"/>
  <c r="L113" i="13"/>
  <c r="M113" i="13"/>
  <c r="N113" i="13"/>
  <c r="O113" i="13"/>
  <c r="P113" i="13"/>
  <c r="AD113" i="13" s="1"/>
  <c r="Q113" i="13"/>
  <c r="R113" i="13"/>
  <c r="S113" i="13"/>
  <c r="AG113" i="13" s="1"/>
  <c r="T113" i="13"/>
  <c r="U113" i="13"/>
  <c r="V113" i="13"/>
  <c r="AJ113" i="13" s="1"/>
  <c r="W113" i="13"/>
  <c r="X113" i="13"/>
  <c r="Y113" i="13"/>
  <c r="AM113" i="13" s="1"/>
  <c r="K114" i="13"/>
  <c r="L114" i="13"/>
  <c r="M114" i="13"/>
  <c r="N114" i="13"/>
  <c r="O114" i="13"/>
  <c r="P114" i="13"/>
  <c r="AD114" i="13" s="1"/>
  <c r="Q114" i="13"/>
  <c r="R114" i="13"/>
  <c r="S114" i="13"/>
  <c r="AG114" i="13" s="1"/>
  <c r="T114" i="13"/>
  <c r="U114" i="13"/>
  <c r="V114" i="13"/>
  <c r="AJ114" i="13" s="1"/>
  <c r="W114" i="13"/>
  <c r="X114" i="13"/>
  <c r="Y114" i="13"/>
  <c r="AM114" i="13" s="1"/>
  <c r="K115" i="13"/>
  <c r="L115" i="13"/>
  <c r="M115" i="13"/>
  <c r="N115" i="13"/>
  <c r="O115" i="13"/>
  <c r="P115" i="13"/>
  <c r="AD115" i="13" s="1"/>
  <c r="AE115" i="13" s="1"/>
  <c r="Q115" i="13"/>
  <c r="R115" i="13"/>
  <c r="S115" i="13"/>
  <c r="AG115" i="13" s="1"/>
  <c r="AI115" i="13" s="1"/>
  <c r="T115" i="13"/>
  <c r="U115" i="13"/>
  <c r="V115" i="13"/>
  <c r="AJ115" i="13" s="1"/>
  <c r="AK115" i="13" s="1"/>
  <c r="W115" i="13"/>
  <c r="X115" i="13"/>
  <c r="Y115" i="13"/>
  <c r="AM115" i="13" s="1"/>
  <c r="K116" i="13"/>
  <c r="L116" i="13"/>
  <c r="M116" i="13"/>
  <c r="N116" i="13"/>
  <c r="O116" i="13"/>
  <c r="P116" i="13"/>
  <c r="AD116" i="13" s="1"/>
  <c r="AE116" i="13" s="1"/>
  <c r="Q116" i="13"/>
  <c r="R116" i="13"/>
  <c r="S116" i="13"/>
  <c r="AG116" i="13" s="1"/>
  <c r="T116" i="13"/>
  <c r="U116" i="13"/>
  <c r="V116" i="13"/>
  <c r="AJ116" i="13" s="1"/>
  <c r="W116" i="13"/>
  <c r="X116" i="13"/>
  <c r="Y116" i="13"/>
  <c r="AM116" i="13" s="1"/>
  <c r="K117" i="13"/>
  <c r="L117" i="13"/>
  <c r="M117" i="13"/>
  <c r="N117" i="13"/>
  <c r="O117" i="13"/>
  <c r="P117" i="13"/>
  <c r="AD117" i="13" s="1"/>
  <c r="AE117" i="13" s="1"/>
  <c r="Q117" i="13"/>
  <c r="R117" i="13"/>
  <c r="S117" i="13"/>
  <c r="AG117" i="13" s="1"/>
  <c r="T117" i="13"/>
  <c r="U117" i="13"/>
  <c r="V117" i="13"/>
  <c r="AJ117" i="13" s="1"/>
  <c r="W117" i="13"/>
  <c r="X117" i="13"/>
  <c r="Y117" i="13"/>
  <c r="AM117" i="13" s="1"/>
  <c r="AO117" i="13" s="1"/>
  <c r="K118" i="13"/>
  <c r="L118" i="13"/>
  <c r="M118" i="13"/>
  <c r="N118" i="13"/>
  <c r="O118" i="13"/>
  <c r="P118" i="13"/>
  <c r="AD118" i="13" s="1"/>
  <c r="Q118" i="13"/>
  <c r="R118" i="13"/>
  <c r="S118" i="13"/>
  <c r="AG118" i="13" s="1"/>
  <c r="T118" i="13"/>
  <c r="U118" i="13"/>
  <c r="V118" i="13"/>
  <c r="AJ118" i="13" s="1"/>
  <c r="W118" i="13"/>
  <c r="X118" i="13"/>
  <c r="Y118" i="13"/>
  <c r="AM118" i="13" s="1"/>
  <c r="K119" i="13"/>
  <c r="L119" i="13"/>
  <c r="M119" i="13"/>
  <c r="N119" i="13"/>
  <c r="O119" i="13"/>
  <c r="P119" i="13"/>
  <c r="AD119" i="13" s="1"/>
  <c r="Q119" i="13"/>
  <c r="R119" i="13"/>
  <c r="S119" i="13"/>
  <c r="AG119" i="13" s="1"/>
  <c r="T119" i="13"/>
  <c r="U119" i="13"/>
  <c r="V119" i="13"/>
  <c r="AJ119" i="13" s="1"/>
  <c r="W119" i="13"/>
  <c r="X119" i="13"/>
  <c r="Y119" i="13"/>
  <c r="AM119" i="13" s="1"/>
  <c r="K120" i="13"/>
  <c r="L120" i="13"/>
  <c r="M120" i="13"/>
  <c r="N120" i="13"/>
  <c r="O120" i="13"/>
  <c r="P120" i="13"/>
  <c r="AD120" i="13" s="1"/>
  <c r="Q120" i="13"/>
  <c r="R120" i="13"/>
  <c r="S120" i="13"/>
  <c r="AG120" i="13" s="1"/>
  <c r="AH120" i="13" s="1"/>
  <c r="T120" i="13"/>
  <c r="U120" i="13"/>
  <c r="V120" i="13"/>
  <c r="AJ120" i="13" s="1"/>
  <c r="W120" i="13"/>
  <c r="X120" i="13"/>
  <c r="Y120" i="13"/>
  <c r="AM120" i="13" s="1"/>
  <c r="K121" i="13"/>
  <c r="L121" i="13"/>
  <c r="M121" i="13"/>
  <c r="N121" i="13"/>
  <c r="O121" i="13"/>
  <c r="P121" i="13"/>
  <c r="AD121" i="13" s="1"/>
  <c r="Q121" i="13"/>
  <c r="R121" i="13"/>
  <c r="S121" i="13"/>
  <c r="AG121" i="13" s="1"/>
  <c r="AI121" i="13" s="1"/>
  <c r="T121" i="13"/>
  <c r="U121" i="13"/>
  <c r="V121" i="13"/>
  <c r="AJ121" i="13" s="1"/>
  <c r="W121" i="13"/>
  <c r="X121" i="13"/>
  <c r="Y121" i="13"/>
  <c r="AM121" i="13" s="1"/>
  <c r="K122" i="13"/>
  <c r="L122" i="13"/>
  <c r="M122" i="13"/>
  <c r="N122" i="13"/>
  <c r="O122" i="13"/>
  <c r="P122" i="13"/>
  <c r="AD122" i="13" s="1"/>
  <c r="Q122" i="13"/>
  <c r="R122" i="13"/>
  <c r="S122" i="13"/>
  <c r="AG122" i="13" s="1"/>
  <c r="T122" i="13"/>
  <c r="U122" i="13"/>
  <c r="V122" i="13"/>
  <c r="AJ122" i="13" s="1"/>
  <c r="W122" i="13"/>
  <c r="X122" i="13"/>
  <c r="Y122" i="13"/>
  <c r="AM122" i="13" s="1"/>
  <c r="K123" i="13"/>
  <c r="L123" i="13"/>
  <c r="M123" i="13"/>
  <c r="N123" i="13"/>
  <c r="O123" i="13"/>
  <c r="P123" i="13"/>
  <c r="AD123" i="13" s="1"/>
  <c r="AE123" i="13" s="1"/>
  <c r="Q123" i="13"/>
  <c r="R123" i="13"/>
  <c r="S123" i="13"/>
  <c r="AG123" i="13" s="1"/>
  <c r="AI123" i="13" s="1"/>
  <c r="T123" i="13"/>
  <c r="U123" i="13"/>
  <c r="V123" i="13"/>
  <c r="AJ123" i="13" s="1"/>
  <c r="W123" i="13"/>
  <c r="X123" i="13"/>
  <c r="Y123" i="13"/>
  <c r="AM123" i="13" s="1"/>
  <c r="K124" i="13"/>
  <c r="L124" i="13"/>
  <c r="M124" i="13"/>
  <c r="N124" i="13"/>
  <c r="O124" i="13"/>
  <c r="P124" i="13"/>
  <c r="AD124" i="13" s="1"/>
  <c r="Q124" i="13"/>
  <c r="R124" i="13"/>
  <c r="S124" i="13"/>
  <c r="AG124" i="13" s="1"/>
  <c r="T124" i="13"/>
  <c r="U124" i="13"/>
  <c r="V124" i="13"/>
  <c r="AJ124" i="13" s="1"/>
  <c r="AK124" i="13" s="1"/>
  <c r="W124" i="13"/>
  <c r="X124" i="13"/>
  <c r="Y124" i="13"/>
  <c r="AM124" i="13" s="1"/>
  <c r="K125" i="13"/>
  <c r="L125" i="13"/>
  <c r="M125" i="13"/>
  <c r="N125" i="13"/>
  <c r="O125" i="13"/>
  <c r="P125" i="13"/>
  <c r="AD125" i="13" s="1"/>
  <c r="Q125" i="13"/>
  <c r="R125" i="13"/>
  <c r="S125" i="13"/>
  <c r="AG125" i="13" s="1"/>
  <c r="AH125" i="13" s="1"/>
  <c r="T125" i="13"/>
  <c r="U125" i="13"/>
  <c r="V125" i="13"/>
  <c r="AJ125" i="13" s="1"/>
  <c r="W125" i="13"/>
  <c r="X125" i="13"/>
  <c r="Y125" i="13"/>
  <c r="AM125" i="13" s="1"/>
  <c r="K126" i="13"/>
  <c r="L126" i="13"/>
  <c r="M126" i="13"/>
  <c r="N126" i="13"/>
  <c r="O126" i="13"/>
  <c r="P126" i="13"/>
  <c r="AD126" i="13" s="1"/>
  <c r="Q126" i="13"/>
  <c r="R126" i="13"/>
  <c r="S126" i="13"/>
  <c r="AG126" i="13" s="1"/>
  <c r="T126" i="13"/>
  <c r="U126" i="13"/>
  <c r="V126" i="13"/>
  <c r="AJ126" i="13" s="1"/>
  <c r="AK126" i="13" s="1"/>
  <c r="W126" i="13"/>
  <c r="X126" i="13"/>
  <c r="Y126" i="13"/>
  <c r="AM126" i="13" s="1"/>
  <c r="K127" i="13"/>
  <c r="L127" i="13"/>
  <c r="M127" i="13"/>
  <c r="N127" i="13"/>
  <c r="O127" i="13"/>
  <c r="P127" i="13"/>
  <c r="AD127" i="13" s="1"/>
  <c r="Q127" i="13"/>
  <c r="R127" i="13"/>
  <c r="S127" i="13"/>
  <c r="AG127" i="13" s="1"/>
  <c r="T127" i="13"/>
  <c r="U127" i="13"/>
  <c r="V127" i="13"/>
  <c r="AJ127" i="13" s="1"/>
  <c r="W127" i="13"/>
  <c r="X127" i="13"/>
  <c r="Y127" i="13"/>
  <c r="AM127" i="13" s="1"/>
  <c r="K128" i="13"/>
  <c r="L128" i="13"/>
  <c r="M128" i="13"/>
  <c r="N128" i="13"/>
  <c r="O128" i="13"/>
  <c r="P128" i="13"/>
  <c r="AD128" i="13" s="1"/>
  <c r="AP128" i="13" s="1"/>
  <c r="Q128" i="13"/>
  <c r="R128" i="13"/>
  <c r="S128" i="13"/>
  <c r="AG128" i="13" s="1"/>
  <c r="T128" i="13"/>
  <c r="U128" i="13"/>
  <c r="V128" i="13"/>
  <c r="AJ128" i="13" s="1"/>
  <c r="AK128" i="13" s="1"/>
  <c r="W128" i="13"/>
  <c r="X128" i="13"/>
  <c r="Y128" i="13"/>
  <c r="AM128" i="13" s="1"/>
  <c r="K129" i="13"/>
  <c r="L129" i="13"/>
  <c r="M129" i="13"/>
  <c r="N129" i="13"/>
  <c r="O129" i="13"/>
  <c r="P129" i="13"/>
  <c r="AD129" i="13" s="1"/>
  <c r="Q129" i="13"/>
  <c r="R129" i="13"/>
  <c r="S129" i="13"/>
  <c r="AG129" i="13" s="1"/>
  <c r="T129" i="13"/>
  <c r="U129" i="13"/>
  <c r="V129" i="13"/>
  <c r="AJ129" i="13" s="1"/>
  <c r="W129" i="13"/>
  <c r="X129" i="13"/>
  <c r="Y129" i="13"/>
  <c r="AM129" i="13" s="1"/>
  <c r="K130" i="13"/>
  <c r="L130" i="13"/>
  <c r="M130" i="13"/>
  <c r="N130" i="13"/>
  <c r="O130" i="13"/>
  <c r="P130" i="13"/>
  <c r="AD130" i="13" s="1"/>
  <c r="AP130" i="13" s="1"/>
  <c r="Q130" i="13"/>
  <c r="R130" i="13"/>
  <c r="S130" i="13"/>
  <c r="AG130" i="13" s="1"/>
  <c r="T130" i="13"/>
  <c r="U130" i="13"/>
  <c r="V130" i="13"/>
  <c r="AJ130" i="13" s="1"/>
  <c r="AK130" i="13" s="1"/>
  <c r="W130" i="13"/>
  <c r="X130" i="13"/>
  <c r="Y130" i="13"/>
  <c r="AM130" i="13" s="1"/>
  <c r="K131" i="13"/>
  <c r="L131" i="13"/>
  <c r="M131" i="13"/>
  <c r="N131" i="13"/>
  <c r="O131" i="13"/>
  <c r="P131" i="13"/>
  <c r="AD131" i="13" s="1"/>
  <c r="AE131" i="13" s="1"/>
  <c r="Q131" i="13"/>
  <c r="R131" i="13"/>
  <c r="S131" i="13"/>
  <c r="AG131" i="13" s="1"/>
  <c r="AI131" i="13" s="1"/>
  <c r="T131" i="13"/>
  <c r="U131" i="13"/>
  <c r="V131" i="13"/>
  <c r="AJ131" i="13" s="1"/>
  <c r="W131" i="13"/>
  <c r="X131" i="13"/>
  <c r="Y131" i="13"/>
  <c r="AM131" i="13" s="1"/>
  <c r="K132" i="13"/>
  <c r="L132" i="13"/>
  <c r="M132" i="13"/>
  <c r="N132" i="13"/>
  <c r="O132" i="13"/>
  <c r="P132" i="13"/>
  <c r="AD132" i="13" s="1"/>
  <c r="Q132" i="13"/>
  <c r="R132" i="13"/>
  <c r="S132" i="13"/>
  <c r="AG132" i="13" s="1"/>
  <c r="AH132" i="13" s="1"/>
  <c r="T132" i="13"/>
  <c r="U132" i="13"/>
  <c r="V132" i="13"/>
  <c r="AJ132" i="13" s="1"/>
  <c r="AK132" i="13" s="1"/>
  <c r="W132" i="13"/>
  <c r="X132" i="13"/>
  <c r="Y132" i="13"/>
  <c r="AM132" i="13" s="1"/>
  <c r="K133" i="13"/>
  <c r="L133" i="13"/>
  <c r="M133" i="13"/>
  <c r="N133" i="13"/>
  <c r="O133" i="13"/>
  <c r="P133" i="13"/>
  <c r="AD133" i="13" s="1"/>
  <c r="Q133" i="13"/>
  <c r="R133" i="13"/>
  <c r="S133" i="13"/>
  <c r="AG133" i="13" s="1"/>
  <c r="AI133" i="13" s="1"/>
  <c r="T133" i="13"/>
  <c r="U133" i="13"/>
  <c r="V133" i="13"/>
  <c r="AJ133" i="13" s="1"/>
  <c r="W133" i="13"/>
  <c r="X133" i="13"/>
  <c r="Y133" i="13"/>
  <c r="AM133" i="13" s="1"/>
  <c r="K134" i="13"/>
  <c r="L134" i="13"/>
  <c r="M134" i="13"/>
  <c r="N134" i="13"/>
  <c r="O134" i="13"/>
  <c r="P134" i="13"/>
  <c r="AD134" i="13" s="1"/>
  <c r="Q134" i="13"/>
  <c r="R134" i="13"/>
  <c r="S134" i="13"/>
  <c r="AG134" i="13" s="1"/>
  <c r="AH134" i="13" s="1"/>
  <c r="T134" i="13"/>
  <c r="U134" i="13"/>
  <c r="V134" i="13"/>
  <c r="AJ134" i="13" s="1"/>
  <c r="W134" i="13"/>
  <c r="X134" i="13"/>
  <c r="Y134" i="13"/>
  <c r="AM134" i="13" s="1"/>
  <c r="K135" i="13"/>
  <c r="L135" i="13"/>
  <c r="M135" i="13"/>
  <c r="N135" i="13"/>
  <c r="O135" i="13"/>
  <c r="P135" i="13"/>
  <c r="AD135" i="13" s="1"/>
  <c r="AE135" i="13" s="1"/>
  <c r="Q135" i="13"/>
  <c r="R135" i="13"/>
  <c r="S135" i="13"/>
  <c r="AG135" i="13" s="1"/>
  <c r="AI135" i="13" s="1"/>
  <c r="T135" i="13"/>
  <c r="U135" i="13"/>
  <c r="V135" i="13"/>
  <c r="AJ135" i="13" s="1"/>
  <c r="W135" i="13"/>
  <c r="X135" i="13"/>
  <c r="Y135" i="13"/>
  <c r="AM135" i="13" s="1"/>
  <c r="K136" i="13"/>
  <c r="L136" i="13"/>
  <c r="M136" i="13"/>
  <c r="N136" i="13"/>
  <c r="O136" i="13"/>
  <c r="P136" i="13"/>
  <c r="AD136" i="13" s="1"/>
  <c r="Q136" i="13"/>
  <c r="R136" i="13"/>
  <c r="S136" i="13"/>
  <c r="AG136" i="13" s="1"/>
  <c r="AH136" i="13" s="1"/>
  <c r="T136" i="13"/>
  <c r="U136" i="13"/>
  <c r="V136" i="13"/>
  <c r="AJ136" i="13" s="1"/>
  <c r="W136" i="13"/>
  <c r="X136" i="13"/>
  <c r="Y136" i="13"/>
  <c r="AM136" i="13" s="1"/>
  <c r="K137" i="13"/>
  <c r="L137" i="13"/>
  <c r="M137" i="13"/>
  <c r="N137" i="13"/>
  <c r="O137" i="13"/>
  <c r="P137" i="13"/>
  <c r="AD137" i="13" s="1"/>
  <c r="AE137" i="13" s="1"/>
  <c r="Q137" i="13"/>
  <c r="R137" i="13"/>
  <c r="S137" i="13"/>
  <c r="AG137" i="13" s="1"/>
  <c r="T137" i="13"/>
  <c r="U137" i="13"/>
  <c r="V137" i="13"/>
  <c r="AJ137" i="13" s="1"/>
  <c r="W137" i="13"/>
  <c r="X137" i="13"/>
  <c r="Y137" i="13"/>
  <c r="AM137" i="13" s="1"/>
  <c r="AN137" i="13" s="1"/>
  <c r="K138" i="13"/>
  <c r="L138" i="13"/>
  <c r="M138" i="13"/>
  <c r="N138" i="13"/>
  <c r="O138" i="13"/>
  <c r="P138" i="13"/>
  <c r="AD138" i="13" s="1"/>
  <c r="Q138" i="13"/>
  <c r="R138" i="13"/>
  <c r="S138" i="13"/>
  <c r="AG138" i="13" s="1"/>
  <c r="T138" i="13"/>
  <c r="U138" i="13"/>
  <c r="V138" i="13"/>
  <c r="AJ138" i="13" s="1"/>
  <c r="W138" i="13"/>
  <c r="X138" i="13"/>
  <c r="Y138" i="13"/>
  <c r="AM138" i="13" s="1"/>
  <c r="K139" i="13"/>
  <c r="L139" i="13"/>
  <c r="M139" i="13"/>
  <c r="N139" i="13"/>
  <c r="O139" i="13"/>
  <c r="P139" i="13"/>
  <c r="AD139" i="13" s="1"/>
  <c r="Q139" i="13"/>
  <c r="R139" i="13"/>
  <c r="S139" i="13"/>
  <c r="AG139" i="13" s="1"/>
  <c r="T139" i="13"/>
  <c r="U139" i="13"/>
  <c r="V139" i="13"/>
  <c r="AJ139" i="13" s="1"/>
  <c r="W139" i="13"/>
  <c r="X139" i="13"/>
  <c r="Y139" i="13"/>
  <c r="AM139" i="13" s="1"/>
  <c r="K140" i="13"/>
  <c r="L140" i="13"/>
  <c r="M140" i="13"/>
  <c r="N140" i="13"/>
  <c r="O140" i="13"/>
  <c r="P140" i="13"/>
  <c r="AD140" i="13" s="1"/>
  <c r="Q140" i="13"/>
  <c r="R140" i="13"/>
  <c r="S140" i="13"/>
  <c r="AG140" i="13" s="1"/>
  <c r="T140" i="13"/>
  <c r="U140" i="13"/>
  <c r="V140" i="13"/>
  <c r="AJ140" i="13" s="1"/>
  <c r="AK140" i="13" s="1"/>
  <c r="W140" i="13"/>
  <c r="X140" i="13"/>
  <c r="Y140" i="13"/>
  <c r="AM140" i="13" s="1"/>
  <c r="K141" i="13"/>
  <c r="L141" i="13"/>
  <c r="M141" i="13"/>
  <c r="N141" i="13"/>
  <c r="O141" i="13"/>
  <c r="P141" i="13"/>
  <c r="AD141" i="13" s="1"/>
  <c r="AE141" i="13" s="1"/>
  <c r="Q141" i="13"/>
  <c r="R141" i="13"/>
  <c r="S141" i="13"/>
  <c r="AG141" i="13" s="1"/>
  <c r="T141" i="13"/>
  <c r="U141" i="13"/>
  <c r="V141" i="13"/>
  <c r="AJ141" i="13" s="1"/>
  <c r="W141" i="13"/>
  <c r="X141" i="13"/>
  <c r="Y141" i="13"/>
  <c r="AM141" i="13" s="1"/>
  <c r="AN141" i="13" s="1"/>
  <c r="K142" i="13"/>
  <c r="L142" i="13"/>
  <c r="M142" i="13"/>
  <c r="N142" i="13"/>
  <c r="O142" i="13"/>
  <c r="P142" i="13"/>
  <c r="AD142" i="13" s="1"/>
  <c r="Q142" i="13"/>
  <c r="R142" i="13"/>
  <c r="S142" i="13"/>
  <c r="AG142" i="13" s="1"/>
  <c r="AH142" i="13" s="1"/>
  <c r="T142" i="13"/>
  <c r="U142" i="13"/>
  <c r="V142" i="13"/>
  <c r="AJ142" i="13" s="1"/>
  <c r="AK142" i="13" s="1"/>
  <c r="W142" i="13"/>
  <c r="X142" i="13"/>
  <c r="Y142" i="13"/>
  <c r="AM142" i="13" s="1"/>
  <c r="K143" i="13"/>
  <c r="L143" i="13"/>
  <c r="M143" i="13"/>
  <c r="N143" i="13"/>
  <c r="O143" i="13"/>
  <c r="P143" i="13"/>
  <c r="AD143" i="13" s="1"/>
  <c r="Q143" i="13"/>
  <c r="R143" i="13"/>
  <c r="S143" i="13"/>
  <c r="AG143" i="13" s="1"/>
  <c r="T143" i="13"/>
  <c r="U143" i="13"/>
  <c r="V143" i="13"/>
  <c r="AJ143" i="13" s="1"/>
  <c r="W143" i="13"/>
  <c r="X143" i="13"/>
  <c r="Y143" i="13"/>
  <c r="AM143" i="13" s="1"/>
  <c r="K144" i="13"/>
  <c r="L144" i="13"/>
  <c r="M144" i="13"/>
  <c r="N144" i="13"/>
  <c r="O144" i="13"/>
  <c r="P144" i="13"/>
  <c r="AD144" i="13" s="1"/>
  <c r="Q144" i="13"/>
  <c r="R144" i="13"/>
  <c r="S144" i="13"/>
  <c r="AG144" i="13" s="1"/>
  <c r="AH144" i="13" s="1"/>
  <c r="T144" i="13"/>
  <c r="U144" i="13"/>
  <c r="V144" i="13"/>
  <c r="AJ144" i="13" s="1"/>
  <c r="AK144" i="13" s="1"/>
  <c r="W144" i="13"/>
  <c r="X144" i="13"/>
  <c r="Y144" i="13"/>
  <c r="AM144" i="13" s="1"/>
  <c r="K145" i="13"/>
  <c r="L145" i="13"/>
  <c r="M145" i="13"/>
  <c r="N145" i="13"/>
  <c r="O145" i="13"/>
  <c r="P145" i="13"/>
  <c r="AD145" i="13" s="1"/>
  <c r="Q145" i="13"/>
  <c r="R145" i="13"/>
  <c r="S145" i="13"/>
  <c r="AG145" i="13" s="1"/>
  <c r="AI145" i="13" s="1"/>
  <c r="T145" i="13"/>
  <c r="U145" i="13"/>
  <c r="V145" i="13"/>
  <c r="AJ145" i="13" s="1"/>
  <c r="W145" i="13"/>
  <c r="X145" i="13"/>
  <c r="Y145" i="13"/>
  <c r="AM145" i="13" s="1"/>
  <c r="K146" i="13"/>
  <c r="L146" i="13"/>
  <c r="M146" i="13"/>
  <c r="N146" i="13"/>
  <c r="O146" i="13"/>
  <c r="P146" i="13"/>
  <c r="AD146" i="13" s="1"/>
  <c r="Q146" i="13"/>
  <c r="R146" i="13"/>
  <c r="S146" i="13"/>
  <c r="AG146" i="13" s="1"/>
  <c r="AH146" i="13" s="1"/>
  <c r="T146" i="13"/>
  <c r="U146" i="13"/>
  <c r="V146" i="13"/>
  <c r="AJ146" i="13" s="1"/>
  <c r="W146" i="13"/>
  <c r="X146" i="13"/>
  <c r="Y146" i="13"/>
  <c r="AM146" i="13" s="1"/>
  <c r="K147" i="13"/>
  <c r="L147" i="13"/>
  <c r="M147" i="13"/>
  <c r="N147" i="13"/>
  <c r="O147" i="13"/>
  <c r="P147" i="13"/>
  <c r="AD147" i="13" s="1"/>
  <c r="AE147" i="13" s="1"/>
  <c r="Q147" i="13"/>
  <c r="R147" i="13"/>
  <c r="S147" i="13"/>
  <c r="AG147" i="13" s="1"/>
  <c r="T147" i="13"/>
  <c r="U147" i="13"/>
  <c r="V147" i="13"/>
  <c r="AJ147" i="13" s="1"/>
  <c r="W147" i="13"/>
  <c r="X147" i="13"/>
  <c r="Y147" i="13"/>
  <c r="AM147" i="13" s="1"/>
  <c r="AN147" i="13" s="1"/>
  <c r="K148" i="13"/>
  <c r="L148" i="13"/>
  <c r="M148" i="13"/>
  <c r="N148" i="13"/>
  <c r="O148" i="13"/>
  <c r="P148" i="13"/>
  <c r="AD148" i="13" s="1"/>
  <c r="Q148" i="13"/>
  <c r="R148" i="13"/>
  <c r="S148" i="13"/>
  <c r="AG148" i="13" s="1"/>
  <c r="AH148" i="13" s="1"/>
  <c r="T148" i="13"/>
  <c r="U148" i="13"/>
  <c r="V148" i="13"/>
  <c r="AJ148" i="13" s="1"/>
  <c r="W148" i="13"/>
  <c r="X148" i="13"/>
  <c r="Y148" i="13"/>
  <c r="AM148" i="13" s="1"/>
  <c r="K149" i="13"/>
  <c r="L149" i="13"/>
  <c r="M149" i="13"/>
  <c r="N149" i="13"/>
  <c r="O149" i="13"/>
  <c r="P149" i="13"/>
  <c r="AD149" i="13" s="1"/>
  <c r="AE149" i="13" s="1"/>
  <c r="Q149" i="13"/>
  <c r="R149" i="13"/>
  <c r="S149" i="13"/>
  <c r="AG149" i="13" s="1"/>
  <c r="AH149" i="13" s="1"/>
  <c r="T149" i="13"/>
  <c r="U149" i="13"/>
  <c r="V149" i="13"/>
  <c r="AJ149" i="13" s="1"/>
  <c r="W149" i="13"/>
  <c r="X149" i="13"/>
  <c r="Y149" i="13"/>
  <c r="AM149" i="13" s="1"/>
  <c r="AN149" i="13" s="1"/>
  <c r="K150" i="13"/>
  <c r="L150" i="13"/>
  <c r="M150" i="13"/>
  <c r="N150" i="13"/>
  <c r="O150" i="13"/>
  <c r="P150" i="13"/>
  <c r="AD150" i="13" s="1"/>
  <c r="Q150" i="13"/>
  <c r="R150" i="13"/>
  <c r="S150" i="13"/>
  <c r="AG150" i="13" s="1"/>
  <c r="AH150" i="13" s="1"/>
  <c r="T150" i="13"/>
  <c r="U150" i="13"/>
  <c r="V150" i="13"/>
  <c r="AJ150" i="13" s="1"/>
  <c r="AK150" i="13" s="1"/>
  <c r="W150" i="13"/>
  <c r="X150" i="13"/>
  <c r="Y150" i="13"/>
  <c r="AM150" i="13" s="1"/>
  <c r="K151" i="13"/>
  <c r="L151" i="13"/>
  <c r="M151" i="13"/>
  <c r="N151" i="13"/>
  <c r="O151" i="13"/>
  <c r="P151" i="13"/>
  <c r="AD151" i="13" s="1"/>
  <c r="Q151" i="13"/>
  <c r="R151" i="13"/>
  <c r="S151" i="13"/>
  <c r="AG151" i="13" s="1"/>
  <c r="AH151" i="13" s="1"/>
  <c r="T151" i="13"/>
  <c r="U151" i="13"/>
  <c r="V151" i="13"/>
  <c r="AJ151" i="13" s="1"/>
  <c r="W151" i="13"/>
  <c r="X151" i="13"/>
  <c r="Y151" i="13"/>
  <c r="AM151" i="13" s="1"/>
  <c r="K152" i="13"/>
  <c r="L152" i="13"/>
  <c r="M152" i="13"/>
  <c r="N152" i="13"/>
  <c r="O152" i="13"/>
  <c r="P152" i="13"/>
  <c r="AD152" i="13" s="1"/>
  <c r="Q152" i="13"/>
  <c r="R152" i="13"/>
  <c r="S152" i="13"/>
  <c r="AG152" i="13" s="1"/>
  <c r="AH152" i="13" s="1"/>
  <c r="T152" i="13"/>
  <c r="U152" i="13"/>
  <c r="V152" i="13"/>
  <c r="AJ152" i="13" s="1"/>
  <c r="AK152" i="13" s="1"/>
  <c r="W152" i="13"/>
  <c r="X152" i="13"/>
  <c r="Y152" i="13"/>
  <c r="AM152" i="13" s="1"/>
  <c r="K153" i="13"/>
  <c r="L153" i="13"/>
  <c r="M153" i="13"/>
  <c r="N153" i="13"/>
  <c r="O153" i="13"/>
  <c r="P153" i="13"/>
  <c r="AD153" i="13" s="1"/>
  <c r="Q153" i="13"/>
  <c r="R153" i="13"/>
  <c r="S153" i="13"/>
  <c r="AG153" i="13" s="1"/>
  <c r="AH153" i="13" s="1"/>
  <c r="T153" i="13"/>
  <c r="U153" i="13"/>
  <c r="V153" i="13"/>
  <c r="AJ153" i="13" s="1"/>
  <c r="W153" i="13"/>
  <c r="X153" i="13"/>
  <c r="Y153" i="13"/>
  <c r="AM153" i="13" s="1"/>
  <c r="K154" i="13"/>
  <c r="L154" i="13"/>
  <c r="M154" i="13"/>
  <c r="N154" i="13"/>
  <c r="O154" i="13"/>
  <c r="P154" i="13"/>
  <c r="AD154" i="13" s="1"/>
  <c r="Q154" i="13"/>
  <c r="R154" i="13"/>
  <c r="S154" i="13"/>
  <c r="AG154" i="13" s="1"/>
  <c r="AH154" i="13" s="1"/>
  <c r="T154" i="13"/>
  <c r="U154" i="13"/>
  <c r="V154" i="13"/>
  <c r="AJ154" i="13" s="1"/>
  <c r="AK154" i="13" s="1"/>
  <c r="W154" i="13"/>
  <c r="X154" i="13"/>
  <c r="Y154" i="13"/>
  <c r="AM154" i="13" s="1"/>
  <c r="K155" i="13"/>
  <c r="L155" i="13"/>
  <c r="M155" i="13"/>
  <c r="N155" i="13"/>
  <c r="O155" i="13"/>
  <c r="P155" i="13"/>
  <c r="AD155" i="13" s="1"/>
  <c r="Q155" i="13"/>
  <c r="R155" i="13"/>
  <c r="S155" i="13"/>
  <c r="AG155" i="13" s="1"/>
  <c r="AH155" i="13" s="1"/>
  <c r="T155" i="13"/>
  <c r="U155" i="13"/>
  <c r="V155" i="13"/>
  <c r="AJ155" i="13" s="1"/>
  <c r="W155" i="13"/>
  <c r="X155" i="13"/>
  <c r="Y155" i="13"/>
  <c r="AM155" i="13" s="1"/>
  <c r="K156" i="13"/>
  <c r="L156" i="13"/>
  <c r="M156" i="13"/>
  <c r="N156" i="13"/>
  <c r="O156" i="13"/>
  <c r="P156" i="13"/>
  <c r="AD156" i="13" s="1"/>
  <c r="AE156" i="13" s="1"/>
  <c r="Q156" i="13"/>
  <c r="R156" i="13"/>
  <c r="S156" i="13"/>
  <c r="AG156" i="13" s="1"/>
  <c r="AH156" i="13" s="1"/>
  <c r="T156" i="13"/>
  <c r="U156" i="13"/>
  <c r="V156" i="13"/>
  <c r="AJ156" i="13" s="1"/>
  <c r="AK156" i="13" s="1"/>
  <c r="W156" i="13"/>
  <c r="X156" i="13"/>
  <c r="Y156" i="13"/>
  <c r="AM156" i="13" s="1"/>
  <c r="K157" i="13"/>
  <c r="L157" i="13"/>
  <c r="M157" i="13"/>
  <c r="N157" i="13"/>
  <c r="O157" i="13"/>
  <c r="P157" i="13"/>
  <c r="AD157" i="13" s="1"/>
  <c r="Q157" i="13"/>
  <c r="R157" i="13"/>
  <c r="S157" i="13"/>
  <c r="AG157" i="13" s="1"/>
  <c r="AH157" i="13" s="1"/>
  <c r="T157" i="13"/>
  <c r="U157" i="13"/>
  <c r="V157" i="13"/>
  <c r="AJ157" i="13" s="1"/>
  <c r="W157" i="13"/>
  <c r="X157" i="13"/>
  <c r="Y157" i="13"/>
  <c r="AM157" i="13" s="1"/>
  <c r="K158" i="13"/>
  <c r="L158" i="13"/>
  <c r="M158" i="13"/>
  <c r="N158" i="13"/>
  <c r="O158" i="13"/>
  <c r="P158" i="13"/>
  <c r="AD158" i="13" s="1"/>
  <c r="Q158" i="13"/>
  <c r="R158" i="13"/>
  <c r="S158" i="13"/>
  <c r="AG158" i="13" s="1"/>
  <c r="AH158" i="13" s="1"/>
  <c r="T158" i="13"/>
  <c r="U158" i="13"/>
  <c r="V158" i="13"/>
  <c r="AJ158" i="13" s="1"/>
  <c r="AK158" i="13" s="1"/>
  <c r="W158" i="13"/>
  <c r="X158" i="13"/>
  <c r="Y158" i="13"/>
  <c r="AM158" i="13" s="1"/>
  <c r="K159" i="13"/>
  <c r="L159" i="13"/>
  <c r="M159" i="13"/>
  <c r="N159" i="13"/>
  <c r="O159" i="13"/>
  <c r="P159" i="13"/>
  <c r="AD159" i="13" s="1"/>
  <c r="Q159" i="13"/>
  <c r="R159" i="13"/>
  <c r="S159" i="13"/>
  <c r="AG159" i="13" s="1"/>
  <c r="AH159" i="13" s="1"/>
  <c r="T159" i="13"/>
  <c r="U159" i="13"/>
  <c r="V159" i="13"/>
  <c r="AJ159" i="13" s="1"/>
  <c r="W159" i="13"/>
  <c r="X159" i="13"/>
  <c r="Y159" i="13"/>
  <c r="AM159" i="13" s="1"/>
  <c r="K160" i="13"/>
  <c r="L160" i="13"/>
  <c r="M160" i="13"/>
  <c r="N160" i="13"/>
  <c r="O160" i="13"/>
  <c r="P160" i="13"/>
  <c r="AD160" i="13" s="1"/>
  <c r="Q160" i="13"/>
  <c r="R160" i="13"/>
  <c r="S160" i="13"/>
  <c r="AG160" i="13" s="1"/>
  <c r="AH160" i="13" s="1"/>
  <c r="T160" i="13"/>
  <c r="U160" i="13"/>
  <c r="V160" i="13"/>
  <c r="AJ160" i="13" s="1"/>
  <c r="AK160" i="13" s="1"/>
  <c r="W160" i="13"/>
  <c r="X160" i="13"/>
  <c r="Y160" i="13"/>
  <c r="AM160" i="13" s="1"/>
  <c r="K161" i="13"/>
  <c r="L161" i="13"/>
  <c r="M161" i="13"/>
  <c r="N161" i="13"/>
  <c r="O161" i="13"/>
  <c r="P161" i="13"/>
  <c r="AD161" i="13" s="1"/>
  <c r="Q161" i="13"/>
  <c r="R161" i="13"/>
  <c r="S161" i="13"/>
  <c r="AG161" i="13" s="1"/>
  <c r="AH161" i="13" s="1"/>
  <c r="T161" i="13"/>
  <c r="U161" i="13"/>
  <c r="V161" i="13"/>
  <c r="AJ161" i="13" s="1"/>
  <c r="W161" i="13"/>
  <c r="X161" i="13"/>
  <c r="Y161" i="13"/>
  <c r="AM161" i="13" s="1"/>
  <c r="K162" i="13"/>
  <c r="L162" i="13"/>
  <c r="M162" i="13"/>
  <c r="N162" i="13"/>
  <c r="O162" i="13"/>
  <c r="P162" i="13"/>
  <c r="AD162" i="13" s="1"/>
  <c r="Q162" i="13"/>
  <c r="R162" i="13"/>
  <c r="S162" i="13"/>
  <c r="AG162" i="13" s="1"/>
  <c r="AH162" i="13" s="1"/>
  <c r="T162" i="13"/>
  <c r="U162" i="13"/>
  <c r="V162" i="13"/>
  <c r="AJ162" i="13" s="1"/>
  <c r="AK162" i="13" s="1"/>
  <c r="W162" i="13"/>
  <c r="X162" i="13"/>
  <c r="Y162" i="13"/>
  <c r="AM162" i="13" s="1"/>
  <c r="K163" i="13"/>
  <c r="L163" i="13"/>
  <c r="M163" i="13"/>
  <c r="N163" i="13"/>
  <c r="O163" i="13"/>
  <c r="P163" i="13"/>
  <c r="AD163" i="13" s="1"/>
  <c r="Q163" i="13"/>
  <c r="R163" i="13"/>
  <c r="S163" i="13"/>
  <c r="AG163" i="13" s="1"/>
  <c r="AH163" i="13" s="1"/>
  <c r="T163" i="13"/>
  <c r="U163" i="13"/>
  <c r="V163" i="13"/>
  <c r="AJ163" i="13" s="1"/>
  <c r="AK163" i="13" s="1"/>
  <c r="W163" i="13"/>
  <c r="X163" i="13"/>
  <c r="Y163" i="13"/>
  <c r="AM163" i="13" s="1"/>
  <c r="K164" i="13"/>
  <c r="L164" i="13"/>
  <c r="M164" i="13"/>
  <c r="N164" i="13"/>
  <c r="O164" i="13"/>
  <c r="P164" i="13"/>
  <c r="AD164" i="13" s="1"/>
  <c r="Q164" i="13"/>
  <c r="R164" i="13"/>
  <c r="S164" i="13"/>
  <c r="AG164" i="13" s="1"/>
  <c r="AH164" i="13" s="1"/>
  <c r="T164" i="13"/>
  <c r="U164" i="13"/>
  <c r="V164" i="13"/>
  <c r="AJ164" i="13" s="1"/>
  <c r="AK164" i="13" s="1"/>
  <c r="W164" i="13"/>
  <c r="X164" i="13"/>
  <c r="Y164" i="13"/>
  <c r="AM164" i="13" s="1"/>
  <c r="K165" i="13"/>
  <c r="L165" i="13"/>
  <c r="M165" i="13"/>
  <c r="N165" i="13"/>
  <c r="O165" i="13"/>
  <c r="P165" i="13"/>
  <c r="AD165" i="13" s="1"/>
  <c r="Q165" i="13"/>
  <c r="R165" i="13"/>
  <c r="S165" i="13"/>
  <c r="AG165" i="13" s="1"/>
  <c r="AH165" i="13" s="1"/>
  <c r="T165" i="13"/>
  <c r="U165" i="13"/>
  <c r="V165" i="13"/>
  <c r="AJ165" i="13" s="1"/>
  <c r="W165" i="13"/>
  <c r="X165" i="13"/>
  <c r="Y165" i="13"/>
  <c r="AM165" i="13" s="1"/>
  <c r="K166" i="13"/>
  <c r="L166" i="13"/>
  <c r="M166" i="13"/>
  <c r="N166" i="13"/>
  <c r="O166" i="13"/>
  <c r="P166" i="13"/>
  <c r="AD166" i="13" s="1"/>
  <c r="Q166" i="13"/>
  <c r="R166" i="13"/>
  <c r="S166" i="13"/>
  <c r="AG166" i="13" s="1"/>
  <c r="AH166" i="13" s="1"/>
  <c r="T166" i="13"/>
  <c r="U166" i="13"/>
  <c r="V166" i="13"/>
  <c r="AJ166" i="13" s="1"/>
  <c r="AK166" i="13" s="1"/>
  <c r="W166" i="13"/>
  <c r="X166" i="13"/>
  <c r="Y166" i="13"/>
  <c r="AM166" i="13" s="1"/>
  <c r="K167" i="13"/>
  <c r="L167" i="13"/>
  <c r="M167" i="13"/>
  <c r="N167" i="13"/>
  <c r="O167" i="13"/>
  <c r="P167" i="13"/>
  <c r="AD167" i="13" s="1"/>
  <c r="Q167" i="13"/>
  <c r="R167" i="13"/>
  <c r="S167" i="13"/>
  <c r="AG167" i="13" s="1"/>
  <c r="AH167" i="13" s="1"/>
  <c r="T167" i="13"/>
  <c r="U167" i="13"/>
  <c r="V167" i="13"/>
  <c r="AJ167" i="13" s="1"/>
  <c r="W167" i="13"/>
  <c r="X167" i="13"/>
  <c r="Y167" i="13"/>
  <c r="AM167" i="13" s="1"/>
  <c r="K168" i="13"/>
  <c r="L168" i="13"/>
  <c r="M168" i="13"/>
  <c r="N168" i="13"/>
  <c r="O168" i="13"/>
  <c r="P168" i="13"/>
  <c r="AD168" i="13" s="1"/>
  <c r="Q168" i="13"/>
  <c r="R168" i="13"/>
  <c r="S168" i="13"/>
  <c r="AG168" i="13" s="1"/>
  <c r="AH168" i="13" s="1"/>
  <c r="T168" i="13"/>
  <c r="U168" i="13"/>
  <c r="V168" i="13"/>
  <c r="AJ168" i="13" s="1"/>
  <c r="AK168" i="13" s="1"/>
  <c r="W168" i="13"/>
  <c r="X168" i="13"/>
  <c r="Y168" i="13"/>
  <c r="AM168" i="13" s="1"/>
  <c r="K169" i="13"/>
  <c r="L169" i="13"/>
  <c r="M169" i="13"/>
  <c r="N169" i="13"/>
  <c r="O169" i="13"/>
  <c r="P169" i="13"/>
  <c r="AD169" i="13" s="1"/>
  <c r="Q169" i="13"/>
  <c r="R169" i="13"/>
  <c r="S169" i="13"/>
  <c r="AG169" i="13" s="1"/>
  <c r="AH169" i="13" s="1"/>
  <c r="T169" i="13"/>
  <c r="U169" i="13"/>
  <c r="V169" i="13"/>
  <c r="AJ169" i="13" s="1"/>
  <c r="W169" i="13"/>
  <c r="X169" i="13"/>
  <c r="Y169" i="13"/>
  <c r="AM169" i="13" s="1"/>
  <c r="K170" i="13"/>
  <c r="L170" i="13"/>
  <c r="M170" i="13"/>
  <c r="N170" i="13"/>
  <c r="O170" i="13"/>
  <c r="P170" i="13"/>
  <c r="AD170" i="13" s="1"/>
  <c r="AE170" i="13" s="1"/>
  <c r="Q170" i="13"/>
  <c r="R170" i="13"/>
  <c r="S170" i="13"/>
  <c r="AG170" i="13" s="1"/>
  <c r="AH170" i="13" s="1"/>
  <c r="T170" i="13"/>
  <c r="U170" i="13"/>
  <c r="V170" i="13"/>
  <c r="AJ170" i="13" s="1"/>
  <c r="AK170" i="13" s="1"/>
  <c r="W170" i="13"/>
  <c r="X170" i="13"/>
  <c r="Y170" i="13"/>
  <c r="AM170" i="13" s="1"/>
  <c r="K171" i="13"/>
  <c r="L171" i="13"/>
  <c r="M171" i="13"/>
  <c r="N171" i="13"/>
  <c r="O171" i="13"/>
  <c r="P171" i="13"/>
  <c r="AD171" i="13" s="1"/>
  <c r="Q171" i="13"/>
  <c r="R171" i="13"/>
  <c r="S171" i="13"/>
  <c r="AG171" i="13" s="1"/>
  <c r="AH171" i="13" s="1"/>
  <c r="T171" i="13"/>
  <c r="U171" i="13"/>
  <c r="V171" i="13"/>
  <c r="AJ171" i="13" s="1"/>
  <c r="W171" i="13"/>
  <c r="X171" i="13"/>
  <c r="Y171" i="13"/>
  <c r="AM171" i="13" s="1"/>
  <c r="K172" i="13"/>
  <c r="L172" i="13"/>
  <c r="M172" i="13"/>
  <c r="N172" i="13"/>
  <c r="O172" i="13"/>
  <c r="P172" i="13"/>
  <c r="AD172" i="13" s="1"/>
  <c r="AE172" i="13" s="1"/>
  <c r="Q172" i="13"/>
  <c r="R172" i="13"/>
  <c r="S172" i="13"/>
  <c r="AG172" i="13" s="1"/>
  <c r="AH172" i="13" s="1"/>
  <c r="T172" i="13"/>
  <c r="U172" i="13"/>
  <c r="V172" i="13"/>
  <c r="AJ172" i="13" s="1"/>
  <c r="AK172" i="13" s="1"/>
  <c r="W172" i="13"/>
  <c r="X172" i="13"/>
  <c r="Y172" i="13"/>
  <c r="AM172" i="13" s="1"/>
  <c r="K173" i="13"/>
  <c r="L173" i="13"/>
  <c r="M173" i="13"/>
  <c r="N173" i="13"/>
  <c r="O173" i="13"/>
  <c r="P173" i="13"/>
  <c r="AD173" i="13" s="1"/>
  <c r="Q173" i="13"/>
  <c r="R173" i="13"/>
  <c r="S173" i="13"/>
  <c r="AG173" i="13" s="1"/>
  <c r="AH173" i="13" s="1"/>
  <c r="T173" i="13"/>
  <c r="U173" i="13"/>
  <c r="V173" i="13"/>
  <c r="AJ173" i="13" s="1"/>
  <c r="W173" i="13"/>
  <c r="X173" i="13"/>
  <c r="Y173" i="13"/>
  <c r="AM173" i="13" s="1"/>
  <c r="K174" i="13"/>
  <c r="L174" i="13"/>
  <c r="M174" i="13"/>
  <c r="N174" i="13"/>
  <c r="O174" i="13"/>
  <c r="P174" i="13"/>
  <c r="AD174" i="13" s="1"/>
  <c r="AE174" i="13" s="1"/>
  <c r="Q174" i="13"/>
  <c r="R174" i="13"/>
  <c r="S174" i="13"/>
  <c r="AG174" i="13" s="1"/>
  <c r="AH174" i="13" s="1"/>
  <c r="T174" i="13"/>
  <c r="U174" i="13"/>
  <c r="V174" i="13"/>
  <c r="AJ174" i="13" s="1"/>
  <c r="AK174" i="13" s="1"/>
  <c r="W174" i="13"/>
  <c r="X174" i="13"/>
  <c r="Y174" i="13"/>
  <c r="AM174" i="13" s="1"/>
  <c r="K175" i="13"/>
  <c r="L175" i="13"/>
  <c r="M175" i="13"/>
  <c r="N175" i="13"/>
  <c r="O175" i="13"/>
  <c r="P175" i="13"/>
  <c r="AD175" i="13" s="1"/>
  <c r="Q175" i="13"/>
  <c r="R175" i="13"/>
  <c r="S175" i="13"/>
  <c r="AG175" i="13" s="1"/>
  <c r="AH175" i="13" s="1"/>
  <c r="T175" i="13"/>
  <c r="U175" i="13"/>
  <c r="V175" i="13"/>
  <c r="AJ175" i="13" s="1"/>
  <c r="W175" i="13"/>
  <c r="X175" i="13"/>
  <c r="Y175" i="13"/>
  <c r="AM175" i="13" s="1"/>
  <c r="K176" i="13"/>
  <c r="L176" i="13"/>
  <c r="M176" i="13"/>
  <c r="N176" i="13"/>
  <c r="O176" i="13"/>
  <c r="P176" i="13"/>
  <c r="AD176" i="13" s="1"/>
  <c r="AE176" i="13" s="1"/>
  <c r="Q176" i="13"/>
  <c r="R176" i="13"/>
  <c r="S176" i="13"/>
  <c r="AG176" i="13" s="1"/>
  <c r="AH176" i="13" s="1"/>
  <c r="T176" i="13"/>
  <c r="U176" i="13"/>
  <c r="V176" i="13"/>
  <c r="AJ176" i="13" s="1"/>
  <c r="AK176" i="13" s="1"/>
  <c r="W176" i="13"/>
  <c r="X176" i="13"/>
  <c r="Y176" i="13"/>
  <c r="AM176" i="13" s="1"/>
  <c r="K177" i="13"/>
  <c r="L177" i="13"/>
  <c r="M177" i="13"/>
  <c r="N177" i="13"/>
  <c r="O177" i="13"/>
  <c r="P177" i="13"/>
  <c r="AD177" i="13" s="1"/>
  <c r="Q177" i="13"/>
  <c r="R177" i="13"/>
  <c r="S177" i="13"/>
  <c r="AG177" i="13" s="1"/>
  <c r="AH177" i="13" s="1"/>
  <c r="T177" i="13"/>
  <c r="U177" i="13"/>
  <c r="V177" i="13"/>
  <c r="AJ177" i="13" s="1"/>
  <c r="W177" i="13"/>
  <c r="X177" i="13"/>
  <c r="Y177" i="13"/>
  <c r="AM177" i="13" s="1"/>
  <c r="K178" i="13"/>
  <c r="L178" i="13"/>
  <c r="M178" i="13"/>
  <c r="N178" i="13"/>
  <c r="O178" i="13"/>
  <c r="P178" i="13"/>
  <c r="AD178" i="13" s="1"/>
  <c r="Q178" i="13"/>
  <c r="R178" i="13"/>
  <c r="S178" i="13"/>
  <c r="AG178" i="13" s="1"/>
  <c r="AH178" i="13" s="1"/>
  <c r="T178" i="13"/>
  <c r="U178" i="13"/>
  <c r="V178" i="13"/>
  <c r="AJ178" i="13" s="1"/>
  <c r="W178" i="13"/>
  <c r="X178" i="13"/>
  <c r="Y178" i="13"/>
  <c r="AM178" i="13" s="1"/>
  <c r="K179" i="13"/>
  <c r="L179" i="13"/>
  <c r="M179" i="13"/>
  <c r="N179" i="13"/>
  <c r="O179" i="13"/>
  <c r="P179" i="13"/>
  <c r="AD179" i="13" s="1"/>
  <c r="Q179" i="13"/>
  <c r="R179" i="13"/>
  <c r="S179" i="13"/>
  <c r="AG179" i="13" s="1"/>
  <c r="AH179" i="13" s="1"/>
  <c r="T179" i="13"/>
  <c r="U179" i="13"/>
  <c r="V179" i="13"/>
  <c r="AJ179" i="13" s="1"/>
  <c r="W179" i="13"/>
  <c r="X179" i="13"/>
  <c r="Y179" i="13"/>
  <c r="AM179" i="13" s="1"/>
  <c r="K180" i="13"/>
  <c r="L180" i="13"/>
  <c r="M180" i="13"/>
  <c r="N180" i="13"/>
  <c r="O180" i="13"/>
  <c r="P180" i="13"/>
  <c r="AD180" i="13" s="1"/>
  <c r="Q180" i="13"/>
  <c r="R180" i="13"/>
  <c r="S180" i="13"/>
  <c r="AG180" i="13" s="1"/>
  <c r="AH180" i="13" s="1"/>
  <c r="T180" i="13"/>
  <c r="U180" i="13"/>
  <c r="V180" i="13"/>
  <c r="AJ180" i="13" s="1"/>
  <c r="W180" i="13"/>
  <c r="X180" i="13"/>
  <c r="Y180" i="13"/>
  <c r="AM180" i="13" s="1"/>
  <c r="K181" i="13"/>
  <c r="L181" i="13"/>
  <c r="M181" i="13"/>
  <c r="N181" i="13"/>
  <c r="O181" i="13"/>
  <c r="P181" i="13"/>
  <c r="AD181" i="13" s="1"/>
  <c r="Q181" i="13"/>
  <c r="R181" i="13"/>
  <c r="S181" i="13"/>
  <c r="AG181" i="13" s="1"/>
  <c r="AH181" i="13" s="1"/>
  <c r="T181" i="13"/>
  <c r="U181" i="13"/>
  <c r="V181" i="13"/>
  <c r="AJ181" i="13" s="1"/>
  <c r="W181" i="13"/>
  <c r="X181" i="13"/>
  <c r="Y181" i="13"/>
  <c r="AM181" i="13" s="1"/>
  <c r="K182" i="13"/>
  <c r="L182" i="13"/>
  <c r="M182" i="13"/>
  <c r="N182" i="13"/>
  <c r="O182" i="13"/>
  <c r="P182" i="13"/>
  <c r="AD182" i="13" s="1"/>
  <c r="Q182" i="13"/>
  <c r="R182" i="13"/>
  <c r="S182" i="13"/>
  <c r="AG182" i="13" s="1"/>
  <c r="AH182" i="13" s="1"/>
  <c r="T182" i="13"/>
  <c r="U182" i="13"/>
  <c r="V182" i="13"/>
  <c r="AJ182" i="13" s="1"/>
  <c r="W182" i="13"/>
  <c r="X182" i="13"/>
  <c r="Y182" i="13"/>
  <c r="AM182" i="13" s="1"/>
  <c r="K183" i="13"/>
  <c r="L183" i="13"/>
  <c r="M183" i="13"/>
  <c r="N183" i="13"/>
  <c r="O183" i="13"/>
  <c r="P183" i="13"/>
  <c r="AD183" i="13" s="1"/>
  <c r="Q183" i="13"/>
  <c r="R183" i="13"/>
  <c r="S183" i="13"/>
  <c r="AG183" i="13" s="1"/>
  <c r="AH183" i="13" s="1"/>
  <c r="T183" i="13"/>
  <c r="U183" i="13"/>
  <c r="V183" i="13"/>
  <c r="AJ183" i="13" s="1"/>
  <c r="W183" i="13"/>
  <c r="X183" i="13"/>
  <c r="Y183" i="13"/>
  <c r="AM183" i="13" s="1"/>
  <c r="K184" i="13"/>
  <c r="L184" i="13"/>
  <c r="M184" i="13"/>
  <c r="N184" i="13"/>
  <c r="O184" i="13"/>
  <c r="P184" i="13"/>
  <c r="AD184" i="13" s="1"/>
  <c r="AE184" i="13" s="1"/>
  <c r="Q184" i="13"/>
  <c r="R184" i="13"/>
  <c r="S184" i="13"/>
  <c r="AG184" i="13" s="1"/>
  <c r="AH184" i="13" s="1"/>
  <c r="T184" i="13"/>
  <c r="U184" i="13"/>
  <c r="V184" i="13"/>
  <c r="AJ184" i="13" s="1"/>
  <c r="W184" i="13"/>
  <c r="X184" i="13"/>
  <c r="Y184" i="13"/>
  <c r="AM184" i="13" s="1"/>
  <c r="K185" i="13"/>
  <c r="L185" i="13"/>
  <c r="M185" i="13"/>
  <c r="N185" i="13"/>
  <c r="O185" i="13"/>
  <c r="P185" i="13"/>
  <c r="AD185" i="13" s="1"/>
  <c r="Q185" i="13"/>
  <c r="R185" i="13"/>
  <c r="S185" i="13"/>
  <c r="AG185" i="13" s="1"/>
  <c r="AH185" i="13" s="1"/>
  <c r="T185" i="13"/>
  <c r="U185" i="13"/>
  <c r="V185" i="13"/>
  <c r="AJ185" i="13" s="1"/>
  <c r="W185" i="13"/>
  <c r="X185" i="13"/>
  <c r="Y185" i="13"/>
  <c r="AM185" i="13" s="1"/>
  <c r="K186" i="13"/>
  <c r="L186" i="13"/>
  <c r="M186" i="13"/>
  <c r="N186" i="13"/>
  <c r="O186" i="13"/>
  <c r="P186" i="13"/>
  <c r="AD186" i="13" s="1"/>
  <c r="AE186" i="13" s="1"/>
  <c r="Q186" i="13"/>
  <c r="R186" i="13"/>
  <c r="S186" i="13"/>
  <c r="AG186" i="13" s="1"/>
  <c r="AH186" i="13" s="1"/>
  <c r="T186" i="13"/>
  <c r="U186" i="13"/>
  <c r="V186" i="13"/>
  <c r="AJ186" i="13" s="1"/>
  <c r="W186" i="13"/>
  <c r="X186" i="13"/>
  <c r="Y186" i="13"/>
  <c r="AM186" i="13" s="1"/>
  <c r="K187" i="13"/>
  <c r="L187" i="13"/>
  <c r="M187" i="13"/>
  <c r="N187" i="13"/>
  <c r="O187" i="13"/>
  <c r="P187" i="13"/>
  <c r="AD187" i="13" s="1"/>
  <c r="Q187" i="13"/>
  <c r="R187" i="13"/>
  <c r="S187" i="13"/>
  <c r="AG187" i="13" s="1"/>
  <c r="AH187" i="13" s="1"/>
  <c r="T187" i="13"/>
  <c r="U187" i="13"/>
  <c r="V187" i="13"/>
  <c r="AJ187" i="13" s="1"/>
  <c r="W187" i="13"/>
  <c r="X187" i="13"/>
  <c r="Y187" i="13"/>
  <c r="AM187" i="13" s="1"/>
  <c r="K188" i="13"/>
  <c r="L188" i="13"/>
  <c r="M188" i="13"/>
  <c r="N188" i="13"/>
  <c r="O188" i="13"/>
  <c r="P188" i="13"/>
  <c r="AD188" i="13" s="1"/>
  <c r="Q188" i="13"/>
  <c r="R188" i="13"/>
  <c r="S188" i="13"/>
  <c r="AG188" i="13" s="1"/>
  <c r="T188" i="13"/>
  <c r="U188" i="13"/>
  <c r="V188" i="13"/>
  <c r="AJ188" i="13" s="1"/>
  <c r="W188" i="13"/>
  <c r="X188" i="13"/>
  <c r="Y188" i="13"/>
  <c r="AM188" i="13" s="1"/>
  <c r="K189" i="13"/>
  <c r="L189" i="13"/>
  <c r="M189" i="13"/>
  <c r="N189" i="13"/>
  <c r="O189" i="13"/>
  <c r="P189" i="13"/>
  <c r="AD189" i="13" s="1"/>
  <c r="Q189" i="13"/>
  <c r="R189" i="13"/>
  <c r="S189" i="13"/>
  <c r="AG189" i="13" s="1"/>
  <c r="T189" i="13"/>
  <c r="U189" i="13"/>
  <c r="V189" i="13"/>
  <c r="AJ189" i="13" s="1"/>
  <c r="W189" i="13"/>
  <c r="X189" i="13"/>
  <c r="Y189" i="13"/>
  <c r="AM189" i="13" s="1"/>
  <c r="K190" i="13"/>
  <c r="L190" i="13"/>
  <c r="M190" i="13"/>
  <c r="N190" i="13"/>
  <c r="O190" i="13"/>
  <c r="P190" i="13"/>
  <c r="AD190" i="13" s="1"/>
  <c r="AE190" i="13" s="1"/>
  <c r="Q190" i="13"/>
  <c r="R190" i="13"/>
  <c r="S190" i="13"/>
  <c r="AG190" i="13" s="1"/>
  <c r="AH190" i="13" s="1"/>
  <c r="T190" i="13"/>
  <c r="U190" i="13"/>
  <c r="V190" i="13"/>
  <c r="AJ190" i="13" s="1"/>
  <c r="W190" i="13"/>
  <c r="X190" i="13"/>
  <c r="Y190" i="13"/>
  <c r="AM190" i="13" s="1"/>
  <c r="K191" i="13"/>
  <c r="L191" i="13"/>
  <c r="M191" i="13"/>
  <c r="N191" i="13"/>
  <c r="O191" i="13"/>
  <c r="P191" i="13"/>
  <c r="AD191" i="13" s="1"/>
  <c r="Q191" i="13"/>
  <c r="R191" i="13"/>
  <c r="S191" i="13"/>
  <c r="AG191" i="13" s="1"/>
  <c r="T191" i="13"/>
  <c r="U191" i="13"/>
  <c r="V191" i="13"/>
  <c r="AJ191" i="13" s="1"/>
  <c r="W191" i="13"/>
  <c r="X191" i="13"/>
  <c r="Y191" i="13"/>
  <c r="AM191" i="13" s="1"/>
  <c r="K192" i="13"/>
  <c r="L192" i="13"/>
  <c r="M192" i="13"/>
  <c r="N192" i="13"/>
  <c r="O192" i="13"/>
  <c r="P192" i="13"/>
  <c r="AD192" i="13" s="1"/>
  <c r="AE192" i="13" s="1"/>
  <c r="Q192" i="13"/>
  <c r="R192" i="13"/>
  <c r="S192" i="13"/>
  <c r="AG192" i="13" s="1"/>
  <c r="AH192" i="13" s="1"/>
  <c r="T192" i="13"/>
  <c r="U192" i="13"/>
  <c r="V192" i="13"/>
  <c r="AJ192" i="13" s="1"/>
  <c r="W192" i="13"/>
  <c r="X192" i="13"/>
  <c r="Y192" i="13"/>
  <c r="AM192" i="13" s="1"/>
  <c r="K193" i="13"/>
  <c r="L193" i="13"/>
  <c r="M193" i="13"/>
  <c r="N193" i="13"/>
  <c r="O193" i="13"/>
  <c r="P193" i="13"/>
  <c r="AD193" i="13" s="1"/>
  <c r="Q193" i="13"/>
  <c r="R193" i="13"/>
  <c r="S193" i="13"/>
  <c r="AG193" i="13" s="1"/>
  <c r="T193" i="13"/>
  <c r="U193" i="13"/>
  <c r="V193" i="13"/>
  <c r="AJ193" i="13" s="1"/>
  <c r="W193" i="13"/>
  <c r="X193" i="13"/>
  <c r="Y193" i="13"/>
  <c r="AM193" i="13" s="1"/>
  <c r="K194" i="13"/>
  <c r="L194" i="13"/>
  <c r="M194" i="13"/>
  <c r="N194" i="13"/>
  <c r="O194" i="13"/>
  <c r="P194" i="13"/>
  <c r="AD194" i="13" s="1"/>
  <c r="AE194" i="13" s="1"/>
  <c r="Q194" i="13"/>
  <c r="R194" i="13"/>
  <c r="S194" i="13"/>
  <c r="AG194" i="13" s="1"/>
  <c r="AH194" i="13" s="1"/>
  <c r="T194" i="13"/>
  <c r="U194" i="13"/>
  <c r="V194" i="13"/>
  <c r="AJ194" i="13" s="1"/>
  <c r="W194" i="13"/>
  <c r="X194" i="13"/>
  <c r="Y194" i="13"/>
  <c r="AM194" i="13" s="1"/>
  <c r="K195" i="13"/>
  <c r="L195" i="13"/>
  <c r="M195" i="13"/>
  <c r="N195" i="13"/>
  <c r="O195" i="13"/>
  <c r="P195" i="13"/>
  <c r="AD195" i="13" s="1"/>
  <c r="Q195" i="13"/>
  <c r="R195" i="13"/>
  <c r="S195" i="13"/>
  <c r="AG195" i="13" s="1"/>
  <c r="T195" i="13"/>
  <c r="U195" i="13"/>
  <c r="V195" i="13"/>
  <c r="AJ195" i="13" s="1"/>
  <c r="W195" i="13"/>
  <c r="X195" i="13"/>
  <c r="Y195" i="13"/>
  <c r="AM195" i="13" s="1"/>
  <c r="K196" i="13"/>
  <c r="L196" i="13"/>
  <c r="M196" i="13"/>
  <c r="N196" i="13"/>
  <c r="O196" i="13"/>
  <c r="P196" i="13"/>
  <c r="AD196" i="13" s="1"/>
  <c r="Q196" i="13"/>
  <c r="R196" i="13"/>
  <c r="S196" i="13"/>
  <c r="AG196" i="13" s="1"/>
  <c r="AI196" i="13" s="1"/>
  <c r="T196" i="13"/>
  <c r="U196" i="13"/>
  <c r="V196" i="13"/>
  <c r="AJ196" i="13" s="1"/>
  <c r="W196" i="13"/>
  <c r="X196" i="13"/>
  <c r="Y196" i="13"/>
  <c r="AM196" i="13" s="1"/>
  <c r="K197" i="13"/>
  <c r="L197" i="13"/>
  <c r="M197" i="13"/>
  <c r="N197" i="13"/>
  <c r="O197" i="13"/>
  <c r="P197" i="13"/>
  <c r="AD197" i="13" s="1"/>
  <c r="Q197" i="13"/>
  <c r="R197" i="13"/>
  <c r="S197" i="13"/>
  <c r="AG197" i="13" s="1"/>
  <c r="T197" i="13"/>
  <c r="U197" i="13"/>
  <c r="V197" i="13"/>
  <c r="AJ197" i="13" s="1"/>
  <c r="W197" i="13"/>
  <c r="X197" i="13"/>
  <c r="Y197" i="13"/>
  <c r="AM197" i="13" s="1"/>
  <c r="K198" i="13"/>
  <c r="L198" i="13"/>
  <c r="M198" i="13"/>
  <c r="N198" i="13"/>
  <c r="O198" i="13"/>
  <c r="P198" i="13"/>
  <c r="AD198" i="13" s="1"/>
  <c r="AE198" i="13" s="1"/>
  <c r="Q198" i="13"/>
  <c r="R198" i="13"/>
  <c r="S198" i="13"/>
  <c r="AG198" i="13" s="1"/>
  <c r="AH198" i="13" s="1"/>
  <c r="T198" i="13"/>
  <c r="U198" i="13"/>
  <c r="V198" i="13"/>
  <c r="AJ198" i="13" s="1"/>
  <c r="W198" i="13"/>
  <c r="X198" i="13"/>
  <c r="Y198" i="13"/>
  <c r="AM198" i="13" s="1"/>
  <c r="K199" i="13"/>
  <c r="L199" i="13"/>
  <c r="M199" i="13"/>
  <c r="N199" i="13"/>
  <c r="O199" i="13"/>
  <c r="P199" i="13"/>
  <c r="AD199" i="13" s="1"/>
  <c r="Q199" i="13"/>
  <c r="R199" i="13"/>
  <c r="S199" i="13"/>
  <c r="AG199" i="13" s="1"/>
  <c r="T199" i="13"/>
  <c r="U199" i="13"/>
  <c r="V199" i="13"/>
  <c r="AJ199" i="13" s="1"/>
  <c r="W199" i="13"/>
  <c r="X199" i="13"/>
  <c r="Y199" i="13"/>
  <c r="AM199" i="13" s="1"/>
  <c r="K200" i="13"/>
  <c r="L200" i="13"/>
  <c r="M200" i="13"/>
  <c r="N200" i="13"/>
  <c r="O200" i="13"/>
  <c r="P200" i="13"/>
  <c r="AD200" i="13" s="1"/>
  <c r="AE200" i="13" s="1"/>
  <c r="Q200" i="13"/>
  <c r="R200" i="13"/>
  <c r="S200" i="13"/>
  <c r="AG200" i="13" s="1"/>
  <c r="T200" i="13"/>
  <c r="U200" i="13"/>
  <c r="V200" i="13"/>
  <c r="AJ200" i="13" s="1"/>
  <c r="W200" i="13"/>
  <c r="X200" i="13"/>
  <c r="Y200" i="13"/>
  <c r="AM200" i="13" s="1"/>
  <c r="K201" i="13"/>
  <c r="L201" i="13"/>
  <c r="M201" i="13"/>
  <c r="N201" i="13"/>
  <c r="O201" i="13"/>
  <c r="P201" i="13"/>
  <c r="AD201" i="13" s="1"/>
  <c r="Q201" i="13"/>
  <c r="R201" i="13"/>
  <c r="S201" i="13"/>
  <c r="AG201" i="13" s="1"/>
  <c r="T201" i="13"/>
  <c r="U201" i="13"/>
  <c r="V201" i="13"/>
  <c r="AJ201" i="13" s="1"/>
  <c r="W201" i="13"/>
  <c r="X201" i="13"/>
  <c r="Y201" i="13"/>
  <c r="AM201" i="13" s="1"/>
  <c r="K202" i="13"/>
  <c r="L202" i="13"/>
  <c r="M202" i="13"/>
  <c r="N202" i="13"/>
  <c r="O202" i="13"/>
  <c r="P202" i="13"/>
  <c r="AD202" i="13" s="1"/>
  <c r="AE202" i="13" s="1"/>
  <c r="Q202" i="13"/>
  <c r="R202" i="13"/>
  <c r="S202" i="13"/>
  <c r="AG202" i="13" s="1"/>
  <c r="T202" i="13"/>
  <c r="U202" i="13"/>
  <c r="V202" i="13"/>
  <c r="AJ202" i="13" s="1"/>
  <c r="AL202" i="13" s="1"/>
  <c r="W202" i="13"/>
  <c r="X202" i="13"/>
  <c r="Y202" i="13"/>
  <c r="AM202" i="13" s="1"/>
  <c r="K203" i="13"/>
  <c r="L203" i="13"/>
  <c r="M203" i="13"/>
  <c r="N203" i="13"/>
  <c r="O203" i="13"/>
  <c r="P203" i="13"/>
  <c r="AD203" i="13" s="1"/>
  <c r="Q203" i="13"/>
  <c r="R203" i="13"/>
  <c r="S203" i="13"/>
  <c r="AG203" i="13" s="1"/>
  <c r="T203" i="13"/>
  <c r="U203" i="13"/>
  <c r="V203" i="13"/>
  <c r="AJ203" i="13" s="1"/>
  <c r="W203" i="13"/>
  <c r="X203" i="13"/>
  <c r="Y203" i="13"/>
  <c r="AM203" i="13" s="1"/>
  <c r="K204" i="13"/>
  <c r="L204" i="13"/>
  <c r="M204" i="13"/>
  <c r="N204" i="13"/>
  <c r="O204" i="13"/>
  <c r="P204" i="13"/>
  <c r="AD204" i="13" s="1"/>
  <c r="AE204" i="13" s="1"/>
  <c r="Q204" i="13"/>
  <c r="R204" i="13"/>
  <c r="S204" i="13"/>
  <c r="AG204" i="13" s="1"/>
  <c r="T204" i="13"/>
  <c r="U204" i="13"/>
  <c r="V204" i="13"/>
  <c r="AJ204" i="13" s="1"/>
  <c r="W204" i="13"/>
  <c r="X204" i="13"/>
  <c r="Y204" i="13"/>
  <c r="AM204" i="13" s="1"/>
  <c r="K205" i="13"/>
  <c r="L205" i="13"/>
  <c r="M205" i="13"/>
  <c r="N205" i="13"/>
  <c r="O205" i="13"/>
  <c r="P205" i="13"/>
  <c r="AD205" i="13" s="1"/>
  <c r="AF205" i="13" s="1"/>
  <c r="Q205" i="13"/>
  <c r="R205" i="13"/>
  <c r="S205" i="13"/>
  <c r="AG205" i="13" s="1"/>
  <c r="T205" i="13"/>
  <c r="U205" i="13"/>
  <c r="V205" i="13"/>
  <c r="AJ205" i="13" s="1"/>
  <c r="W205" i="13"/>
  <c r="X205" i="13"/>
  <c r="Y205" i="13"/>
  <c r="AM205" i="13" s="1"/>
  <c r="K206" i="13"/>
  <c r="L206" i="13"/>
  <c r="M206" i="13"/>
  <c r="N206" i="13"/>
  <c r="O206" i="13"/>
  <c r="P206" i="13"/>
  <c r="AD206" i="13" s="1"/>
  <c r="Q206" i="13"/>
  <c r="R206" i="13"/>
  <c r="S206" i="13"/>
  <c r="AG206" i="13" s="1"/>
  <c r="AI206" i="13" s="1"/>
  <c r="T206" i="13"/>
  <c r="U206" i="13"/>
  <c r="V206" i="13"/>
  <c r="AJ206" i="13" s="1"/>
  <c r="W206" i="13"/>
  <c r="X206" i="13"/>
  <c r="Y206" i="13"/>
  <c r="AM206" i="13" s="1"/>
  <c r="K207" i="13"/>
  <c r="L207" i="13"/>
  <c r="M207" i="13"/>
  <c r="N207" i="13"/>
  <c r="O207" i="13"/>
  <c r="P207" i="13"/>
  <c r="AD207" i="13" s="1"/>
  <c r="Q207" i="13"/>
  <c r="R207" i="13"/>
  <c r="S207" i="13"/>
  <c r="AG207" i="13" s="1"/>
  <c r="T207" i="13"/>
  <c r="U207" i="13"/>
  <c r="V207" i="13"/>
  <c r="AJ207" i="13" s="1"/>
  <c r="W207" i="13"/>
  <c r="X207" i="13"/>
  <c r="Y207" i="13"/>
  <c r="AM207" i="13" s="1"/>
  <c r="K208" i="13"/>
  <c r="L208" i="13"/>
  <c r="M208" i="13"/>
  <c r="N208" i="13"/>
  <c r="O208" i="13"/>
  <c r="P208" i="13"/>
  <c r="AD208" i="13" s="1"/>
  <c r="Q208" i="13"/>
  <c r="R208" i="13"/>
  <c r="S208" i="13"/>
  <c r="AG208" i="13" s="1"/>
  <c r="T208" i="13"/>
  <c r="U208" i="13"/>
  <c r="V208" i="13"/>
  <c r="AJ208" i="13" s="1"/>
  <c r="W208" i="13"/>
  <c r="X208" i="13"/>
  <c r="Y208" i="13"/>
  <c r="AM208" i="13" s="1"/>
  <c r="K209" i="13"/>
  <c r="L209" i="13"/>
  <c r="M209" i="13"/>
  <c r="N209" i="13"/>
  <c r="O209" i="13"/>
  <c r="P209" i="13"/>
  <c r="AD209" i="13" s="1"/>
  <c r="Q209" i="13"/>
  <c r="R209" i="13"/>
  <c r="S209" i="13"/>
  <c r="AG209" i="13" s="1"/>
  <c r="T209" i="13"/>
  <c r="U209" i="13"/>
  <c r="V209" i="13"/>
  <c r="AJ209" i="13" s="1"/>
  <c r="W209" i="13"/>
  <c r="X209" i="13"/>
  <c r="Y209" i="13"/>
  <c r="AM209" i="13" s="1"/>
  <c r="K210" i="13"/>
  <c r="L210" i="13"/>
  <c r="M210" i="13"/>
  <c r="N210" i="13"/>
  <c r="O210" i="13"/>
  <c r="P210" i="13"/>
  <c r="AD210" i="13" s="1"/>
  <c r="AE210" i="13" s="1"/>
  <c r="Q210" i="13"/>
  <c r="R210" i="13"/>
  <c r="S210" i="13"/>
  <c r="AG210" i="13" s="1"/>
  <c r="T210" i="13"/>
  <c r="U210" i="13"/>
  <c r="V210" i="13"/>
  <c r="AJ210" i="13" s="1"/>
  <c r="AL210" i="13" s="1"/>
  <c r="W210" i="13"/>
  <c r="X210" i="13"/>
  <c r="Y210" i="13"/>
  <c r="AM210" i="13" s="1"/>
  <c r="K211" i="13"/>
  <c r="L211" i="13"/>
  <c r="M211" i="13"/>
  <c r="N211" i="13"/>
  <c r="O211" i="13"/>
  <c r="P211" i="13"/>
  <c r="AD211" i="13" s="1"/>
  <c r="Q211" i="13"/>
  <c r="R211" i="13"/>
  <c r="S211" i="13"/>
  <c r="AG211" i="13" s="1"/>
  <c r="T211" i="13"/>
  <c r="U211" i="13"/>
  <c r="V211" i="13"/>
  <c r="AJ211" i="13" s="1"/>
  <c r="W211" i="13"/>
  <c r="X211" i="13"/>
  <c r="Y211" i="13"/>
  <c r="AM211" i="13" s="1"/>
  <c r="K212" i="13"/>
  <c r="L212" i="13"/>
  <c r="M212" i="13"/>
  <c r="N212" i="13"/>
  <c r="O212" i="13"/>
  <c r="P212" i="13"/>
  <c r="AD212" i="13" s="1"/>
  <c r="AE212" i="13" s="1"/>
  <c r="Q212" i="13"/>
  <c r="R212" i="13"/>
  <c r="S212" i="13"/>
  <c r="AG212" i="13" s="1"/>
  <c r="T212" i="13"/>
  <c r="U212" i="13"/>
  <c r="V212" i="13"/>
  <c r="AJ212" i="13" s="1"/>
  <c r="AL212" i="13" s="1"/>
  <c r="W212" i="13"/>
  <c r="X212" i="13"/>
  <c r="Y212" i="13"/>
  <c r="AM212" i="13" s="1"/>
  <c r="K213" i="13"/>
  <c r="L213" i="13"/>
  <c r="M213" i="13"/>
  <c r="N213" i="13"/>
  <c r="O213" i="13"/>
  <c r="P213" i="13"/>
  <c r="AD213" i="13" s="1"/>
  <c r="Q213" i="13"/>
  <c r="R213" i="13"/>
  <c r="S213" i="13"/>
  <c r="AG213" i="13" s="1"/>
  <c r="T213" i="13"/>
  <c r="U213" i="13"/>
  <c r="V213" i="13"/>
  <c r="AJ213" i="13" s="1"/>
  <c r="W213" i="13"/>
  <c r="X213" i="13"/>
  <c r="Y213" i="13"/>
  <c r="AM213" i="13" s="1"/>
  <c r="K214" i="13"/>
  <c r="L214" i="13"/>
  <c r="M214" i="13"/>
  <c r="N214" i="13"/>
  <c r="O214" i="13"/>
  <c r="P214" i="13"/>
  <c r="AD214" i="13" s="1"/>
  <c r="Q214" i="13"/>
  <c r="R214" i="13"/>
  <c r="S214" i="13"/>
  <c r="AG214" i="13" s="1"/>
  <c r="T214" i="13"/>
  <c r="U214" i="13"/>
  <c r="V214" i="13"/>
  <c r="AJ214" i="13" s="1"/>
  <c r="W214" i="13"/>
  <c r="X214" i="13"/>
  <c r="Y214" i="13"/>
  <c r="AM214" i="13" s="1"/>
  <c r="K215" i="13"/>
  <c r="L215" i="13"/>
  <c r="M215" i="13"/>
  <c r="N215" i="13"/>
  <c r="O215" i="13"/>
  <c r="P215" i="13"/>
  <c r="AD215" i="13" s="1"/>
  <c r="AE215" i="13" s="1"/>
  <c r="Q215" i="13"/>
  <c r="R215" i="13"/>
  <c r="S215" i="13"/>
  <c r="AG215" i="13" s="1"/>
  <c r="T215" i="13"/>
  <c r="U215" i="13"/>
  <c r="V215" i="13"/>
  <c r="AJ215" i="13" s="1"/>
  <c r="AL215" i="13" s="1"/>
  <c r="W215" i="13"/>
  <c r="X215" i="13"/>
  <c r="Y215" i="13"/>
  <c r="AM215" i="13" s="1"/>
  <c r="K216" i="13"/>
  <c r="L216" i="13"/>
  <c r="M216" i="13"/>
  <c r="N216" i="13"/>
  <c r="O216" i="13"/>
  <c r="P216" i="13"/>
  <c r="AD216" i="13" s="1"/>
  <c r="Q216" i="13"/>
  <c r="R216" i="13"/>
  <c r="S216" i="13"/>
  <c r="AG216" i="13" s="1"/>
  <c r="T216" i="13"/>
  <c r="U216" i="13"/>
  <c r="V216" i="13"/>
  <c r="AJ216" i="13" s="1"/>
  <c r="W216" i="13"/>
  <c r="X216" i="13"/>
  <c r="Y216" i="13"/>
  <c r="AM216" i="13" s="1"/>
  <c r="K217" i="13"/>
  <c r="L217" i="13"/>
  <c r="M217" i="13"/>
  <c r="N217" i="13"/>
  <c r="O217" i="13"/>
  <c r="P217" i="13"/>
  <c r="AD217" i="13" s="1"/>
  <c r="AE217" i="13" s="1"/>
  <c r="Q217" i="13"/>
  <c r="R217" i="13"/>
  <c r="S217" i="13"/>
  <c r="AG217" i="13" s="1"/>
  <c r="T217" i="13"/>
  <c r="U217" i="13"/>
  <c r="V217" i="13"/>
  <c r="AJ217" i="13" s="1"/>
  <c r="W217" i="13"/>
  <c r="X217" i="13"/>
  <c r="Y217" i="13"/>
  <c r="AM217" i="13" s="1"/>
  <c r="K218" i="13"/>
  <c r="L218" i="13"/>
  <c r="M218" i="13"/>
  <c r="N218" i="13"/>
  <c r="O218" i="13"/>
  <c r="P218" i="13"/>
  <c r="AD218" i="13" s="1"/>
  <c r="Q218" i="13"/>
  <c r="R218" i="13"/>
  <c r="S218" i="13"/>
  <c r="AG218" i="13" s="1"/>
  <c r="T218" i="13"/>
  <c r="U218" i="13"/>
  <c r="V218" i="13"/>
  <c r="AJ218" i="13" s="1"/>
  <c r="W218" i="13"/>
  <c r="X218" i="13"/>
  <c r="Y218" i="13"/>
  <c r="AM218" i="13" s="1"/>
  <c r="K219" i="13"/>
  <c r="L219" i="13"/>
  <c r="M219" i="13"/>
  <c r="N219" i="13"/>
  <c r="O219" i="13"/>
  <c r="P219" i="13"/>
  <c r="AD219" i="13" s="1"/>
  <c r="Q219" i="13"/>
  <c r="R219" i="13"/>
  <c r="S219" i="13"/>
  <c r="AG219" i="13" s="1"/>
  <c r="T219" i="13"/>
  <c r="U219" i="13"/>
  <c r="V219" i="13"/>
  <c r="AJ219" i="13" s="1"/>
  <c r="AL219" i="13" s="1"/>
  <c r="W219" i="13"/>
  <c r="X219" i="13"/>
  <c r="Y219" i="13"/>
  <c r="AM219" i="13" s="1"/>
  <c r="K220" i="13"/>
  <c r="L220" i="13"/>
  <c r="M220" i="13"/>
  <c r="N220" i="13"/>
  <c r="O220" i="13"/>
  <c r="P220" i="13"/>
  <c r="AD220" i="13" s="1"/>
  <c r="AF220" i="13" s="1"/>
  <c r="Q220" i="13"/>
  <c r="R220" i="13"/>
  <c r="S220" i="13"/>
  <c r="AG220" i="13" s="1"/>
  <c r="T220" i="13"/>
  <c r="U220" i="13"/>
  <c r="V220" i="13"/>
  <c r="AJ220" i="13" s="1"/>
  <c r="W220" i="13"/>
  <c r="X220" i="13"/>
  <c r="Y220" i="13"/>
  <c r="AM220" i="13" s="1"/>
  <c r="K221" i="13"/>
  <c r="L221" i="13"/>
  <c r="M221" i="13"/>
  <c r="N221" i="13"/>
  <c r="O221" i="13"/>
  <c r="P221" i="13"/>
  <c r="AD221" i="13" s="1"/>
  <c r="Q221" i="13"/>
  <c r="R221" i="13"/>
  <c r="S221" i="13"/>
  <c r="AG221" i="13" s="1"/>
  <c r="T221" i="13"/>
  <c r="U221" i="13"/>
  <c r="V221" i="13"/>
  <c r="AJ221" i="13" s="1"/>
  <c r="AL221" i="13" s="1"/>
  <c r="W221" i="13"/>
  <c r="X221" i="13"/>
  <c r="Y221" i="13"/>
  <c r="AM221" i="13" s="1"/>
  <c r="K222" i="13"/>
  <c r="L222" i="13"/>
  <c r="M222" i="13"/>
  <c r="N222" i="13"/>
  <c r="O222" i="13"/>
  <c r="P222" i="13"/>
  <c r="AD222" i="13" s="1"/>
  <c r="AF222" i="13" s="1"/>
  <c r="Q222" i="13"/>
  <c r="R222" i="13"/>
  <c r="S222" i="13"/>
  <c r="AG222" i="13" s="1"/>
  <c r="T222" i="13"/>
  <c r="U222" i="13"/>
  <c r="V222" i="13"/>
  <c r="AJ222" i="13" s="1"/>
  <c r="W222" i="13"/>
  <c r="X222" i="13"/>
  <c r="Y222" i="13"/>
  <c r="AM222" i="13" s="1"/>
  <c r="K223" i="13"/>
  <c r="L223" i="13"/>
  <c r="M223" i="13"/>
  <c r="N223" i="13"/>
  <c r="O223" i="13"/>
  <c r="P223" i="13"/>
  <c r="AD223" i="13" s="1"/>
  <c r="AE223" i="13" s="1"/>
  <c r="Q223" i="13"/>
  <c r="R223" i="13"/>
  <c r="S223" i="13"/>
  <c r="AG223" i="13" s="1"/>
  <c r="AH223" i="13" s="1"/>
  <c r="T223" i="13"/>
  <c r="U223" i="13"/>
  <c r="V223" i="13"/>
  <c r="AJ223" i="13" s="1"/>
  <c r="W223" i="13"/>
  <c r="X223" i="13"/>
  <c r="Y223" i="13"/>
  <c r="AM223" i="13" s="1"/>
  <c r="K224" i="13"/>
  <c r="L224" i="13"/>
  <c r="M224" i="13"/>
  <c r="N224" i="13"/>
  <c r="O224" i="13"/>
  <c r="P224" i="13"/>
  <c r="AD224" i="13" s="1"/>
  <c r="Q224" i="13"/>
  <c r="R224" i="13"/>
  <c r="S224" i="13"/>
  <c r="AG224" i="13" s="1"/>
  <c r="T224" i="13"/>
  <c r="U224" i="13"/>
  <c r="V224" i="13"/>
  <c r="AJ224" i="13" s="1"/>
  <c r="W224" i="13"/>
  <c r="X224" i="13"/>
  <c r="Y224" i="13"/>
  <c r="AM224" i="13" s="1"/>
  <c r="K225" i="13"/>
  <c r="L225" i="13"/>
  <c r="M225" i="13"/>
  <c r="N225" i="13"/>
  <c r="O225" i="13"/>
  <c r="P225" i="13"/>
  <c r="AD225" i="13" s="1"/>
  <c r="Q225" i="13"/>
  <c r="R225" i="13"/>
  <c r="S225" i="13"/>
  <c r="AG225" i="13" s="1"/>
  <c r="T225" i="13"/>
  <c r="U225" i="13"/>
  <c r="V225" i="13"/>
  <c r="AJ225" i="13" s="1"/>
  <c r="W225" i="13"/>
  <c r="X225" i="13"/>
  <c r="Y225" i="13"/>
  <c r="AM225" i="13" s="1"/>
  <c r="K226" i="13"/>
  <c r="L226" i="13"/>
  <c r="M226" i="13"/>
  <c r="N226" i="13"/>
  <c r="O226" i="13"/>
  <c r="P226" i="13"/>
  <c r="AD226" i="13" s="1"/>
  <c r="Q226" i="13"/>
  <c r="R226" i="13"/>
  <c r="S226" i="13"/>
  <c r="AG226" i="13" s="1"/>
  <c r="T226" i="13"/>
  <c r="U226" i="13"/>
  <c r="V226" i="13"/>
  <c r="AJ226" i="13" s="1"/>
  <c r="W226" i="13"/>
  <c r="X226" i="13"/>
  <c r="Y226" i="13"/>
  <c r="AM226" i="13" s="1"/>
  <c r="K227" i="13"/>
  <c r="L227" i="13"/>
  <c r="M227" i="13"/>
  <c r="N227" i="13"/>
  <c r="O227" i="13"/>
  <c r="P227" i="13"/>
  <c r="AD227" i="13" s="1"/>
  <c r="Q227" i="13"/>
  <c r="R227" i="13"/>
  <c r="S227" i="13"/>
  <c r="AG227" i="13" s="1"/>
  <c r="AH227" i="13" s="1"/>
  <c r="T227" i="13"/>
  <c r="U227" i="13"/>
  <c r="V227" i="13"/>
  <c r="AJ227" i="13" s="1"/>
  <c r="AL227" i="13" s="1"/>
  <c r="W227" i="13"/>
  <c r="X227" i="13"/>
  <c r="Y227" i="13"/>
  <c r="AM227" i="13" s="1"/>
  <c r="K228" i="13"/>
  <c r="L228" i="13"/>
  <c r="M228" i="13"/>
  <c r="N228" i="13"/>
  <c r="O228" i="13"/>
  <c r="P228" i="13"/>
  <c r="AD228" i="13" s="1"/>
  <c r="Q228" i="13"/>
  <c r="R228" i="13"/>
  <c r="S228" i="13"/>
  <c r="AG228" i="13" s="1"/>
  <c r="T228" i="13"/>
  <c r="U228" i="13"/>
  <c r="V228" i="13"/>
  <c r="AJ228" i="13" s="1"/>
  <c r="W228" i="13"/>
  <c r="X228" i="13"/>
  <c r="Y228" i="13"/>
  <c r="AM228" i="13" s="1"/>
  <c r="K229" i="13"/>
  <c r="L229" i="13"/>
  <c r="M229" i="13"/>
  <c r="N229" i="13"/>
  <c r="O229" i="13"/>
  <c r="P229" i="13"/>
  <c r="AD229" i="13" s="1"/>
  <c r="AE229" i="13" s="1"/>
  <c r="Q229" i="13"/>
  <c r="R229" i="13"/>
  <c r="S229" i="13"/>
  <c r="AG229" i="13" s="1"/>
  <c r="AH229" i="13" s="1"/>
  <c r="T229" i="13"/>
  <c r="U229" i="13"/>
  <c r="V229" i="13"/>
  <c r="AJ229" i="13" s="1"/>
  <c r="W229" i="13"/>
  <c r="X229" i="13"/>
  <c r="Y229" i="13"/>
  <c r="AM229" i="13" s="1"/>
  <c r="K230" i="13"/>
  <c r="L230" i="13"/>
  <c r="M230" i="13"/>
  <c r="N230" i="13"/>
  <c r="O230" i="13"/>
  <c r="P230" i="13"/>
  <c r="AD230" i="13" s="1"/>
  <c r="Q230" i="13"/>
  <c r="R230" i="13"/>
  <c r="S230" i="13"/>
  <c r="AG230" i="13" s="1"/>
  <c r="T230" i="13"/>
  <c r="U230" i="13"/>
  <c r="V230" i="13"/>
  <c r="AJ230" i="13" s="1"/>
  <c r="W230" i="13"/>
  <c r="X230" i="13"/>
  <c r="Y230" i="13"/>
  <c r="AM230" i="13" s="1"/>
  <c r="K231" i="13"/>
  <c r="L231" i="13"/>
  <c r="M231" i="13"/>
  <c r="N231" i="13"/>
  <c r="O231" i="13"/>
  <c r="P231" i="13"/>
  <c r="AD231" i="13" s="1"/>
  <c r="AE231" i="13" s="1"/>
  <c r="Q231" i="13"/>
  <c r="R231" i="13"/>
  <c r="S231" i="13"/>
  <c r="AG231" i="13" s="1"/>
  <c r="AH231" i="13" s="1"/>
  <c r="T231" i="13"/>
  <c r="U231" i="13"/>
  <c r="V231" i="13"/>
  <c r="AJ231" i="13" s="1"/>
  <c r="W231" i="13"/>
  <c r="X231" i="13"/>
  <c r="Y231" i="13"/>
  <c r="AM231" i="13" s="1"/>
  <c r="K232" i="13"/>
  <c r="L232" i="13"/>
  <c r="M232" i="13"/>
  <c r="N232" i="13"/>
  <c r="O232" i="13"/>
  <c r="P232" i="13"/>
  <c r="AD232" i="13" s="1"/>
  <c r="Q232" i="13"/>
  <c r="R232" i="13"/>
  <c r="S232" i="13"/>
  <c r="AG232" i="13" s="1"/>
  <c r="T232" i="13"/>
  <c r="U232" i="13"/>
  <c r="V232" i="13"/>
  <c r="AJ232" i="13" s="1"/>
  <c r="W232" i="13"/>
  <c r="X232" i="13"/>
  <c r="Y232" i="13"/>
  <c r="AM232" i="13" s="1"/>
  <c r="K233" i="13"/>
  <c r="L233" i="13"/>
  <c r="M233" i="13"/>
  <c r="N233" i="13"/>
  <c r="O233" i="13"/>
  <c r="P233" i="13"/>
  <c r="AD233" i="13" s="1"/>
  <c r="Q233" i="13"/>
  <c r="R233" i="13"/>
  <c r="S233" i="13"/>
  <c r="AG233" i="13" s="1"/>
  <c r="AH233" i="13" s="1"/>
  <c r="T233" i="13"/>
  <c r="U233" i="13"/>
  <c r="V233" i="13"/>
  <c r="AJ233" i="13" s="1"/>
  <c r="W233" i="13"/>
  <c r="X233" i="13"/>
  <c r="Y233" i="13"/>
  <c r="AM233" i="13" s="1"/>
  <c r="K234" i="13"/>
  <c r="L234" i="13"/>
  <c r="M234" i="13"/>
  <c r="N234" i="13"/>
  <c r="O234" i="13"/>
  <c r="P234" i="13"/>
  <c r="AD234" i="13" s="1"/>
  <c r="Q234" i="13"/>
  <c r="R234" i="13"/>
  <c r="S234" i="13"/>
  <c r="AG234" i="13" s="1"/>
  <c r="T234" i="13"/>
  <c r="U234" i="13"/>
  <c r="V234" i="13"/>
  <c r="AJ234" i="13" s="1"/>
  <c r="W234" i="13"/>
  <c r="X234" i="13"/>
  <c r="Y234" i="13"/>
  <c r="AM234" i="13" s="1"/>
  <c r="K235" i="13"/>
  <c r="L235" i="13"/>
  <c r="M235" i="13"/>
  <c r="N235" i="13"/>
  <c r="O235" i="13"/>
  <c r="P235" i="13"/>
  <c r="AD235" i="13" s="1"/>
  <c r="AE235" i="13" s="1"/>
  <c r="Q235" i="13"/>
  <c r="R235" i="13"/>
  <c r="S235" i="13"/>
  <c r="AG235" i="13" s="1"/>
  <c r="AH235" i="13" s="1"/>
  <c r="T235" i="13"/>
  <c r="U235" i="13"/>
  <c r="V235" i="13"/>
  <c r="AJ235" i="13" s="1"/>
  <c r="W235" i="13"/>
  <c r="X235" i="13"/>
  <c r="Y235" i="13"/>
  <c r="AM235" i="13" s="1"/>
  <c r="K236" i="13"/>
  <c r="L236" i="13"/>
  <c r="M236" i="13"/>
  <c r="N236" i="13"/>
  <c r="O236" i="13"/>
  <c r="P236" i="13"/>
  <c r="AD236" i="13" s="1"/>
  <c r="Q236" i="13"/>
  <c r="R236" i="13"/>
  <c r="S236" i="13"/>
  <c r="AG236" i="13" s="1"/>
  <c r="T236" i="13"/>
  <c r="U236" i="13"/>
  <c r="V236" i="13"/>
  <c r="AJ236" i="13" s="1"/>
  <c r="W236" i="13"/>
  <c r="X236" i="13"/>
  <c r="Y236" i="13"/>
  <c r="AM236" i="13" s="1"/>
  <c r="K237" i="13"/>
  <c r="L237" i="13"/>
  <c r="M237" i="13"/>
  <c r="N237" i="13"/>
  <c r="O237" i="13"/>
  <c r="P237" i="13"/>
  <c r="AD237" i="13" s="1"/>
  <c r="Q237" i="13"/>
  <c r="R237" i="13"/>
  <c r="S237" i="13"/>
  <c r="AG237" i="13" s="1"/>
  <c r="AH237" i="13" s="1"/>
  <c r="T237" i="13"/>
  <c r="U237" i="13"/>
  <c r="V237" i="13"/>
  <c r="AJ237" i="13" s="1"/>
  <c r="W237" i="13"/>
  <c r="X237" i="13"/>
  <c r="Y237" i="13"/>
  <c r="AM237" i="13" s="1"/>
  <c r="K238" i="13"/>
  <c r="L238" i="13"/>
  <c r="M238" i="13"/>
  <c r="N238" i="13"/>
  <c r="O238" i="13"/>
  <c r="P238" i="13"/>
  <c r="AD238" i="13" s="1"/>
  <c r="Q238" i="13"/>
  <c r="R238" i="13"/>
  <c r="S238" i="13"/>
  <c r="AG238" i="13" s="1"/>
  <c r="T238" i="13"/>
  <c r="U238" i="13"/>
  <c r="V238" i="13"/>
  <c r="AJ238" i="13" s="1"/>
  <c r="W238" i="13"/>
  <c r="X238" i="13"/>
  <c r="Y238" i="13"/>
  <c r="AM238" i="13" s="1"/>
  <c r="K239" i="13"/>
  <c r="L239" i="13"/>
  <c r="M239" i="13"/>
  <c r="N239" i="13"/>
  <c r="O239" i="13"/>
  <c r="P239" i="13"/>
  <c r="AD239" i="13" s="1"/>
  <c r="AE239" i="13" s="1"/>
  <c r="Q239" i="13"/>
  <c r="R239" i="13"/>
  <c r="S239" i="13"/>
  <c r="AG239" i="13" s="1"/>
  <c r="AH239" i="13" s="1"/>
  <c r="T239" i="13"/>
  <c r="U239" i="13"/>
  <c r="V239" i="13"/>
  <c r="AJ239" i="13" s="1"/>
  <c r="W239" i="13"/>
  <c r="X239" i="13"/>
  <c r="Y239" i="13"/>
  <c r="AM239" i="13" s="1"/>
  <c r="K240" i="13"/>
  <c r="L240" i="13"/>
  <c r="M240" i="13"/>
  <c r="N240" i="13"/>
  <c r="O240" i="13"/>
  <c r="P240" i="13"/>
  <c r="AD240" i="13" s="1"/>
  <c r="Q240" i="13"/>
  <c r="R240" i="13"/>
  <c r="S240" i="13"/>
  <c r="AG240" i="13" s="1"/>
  <c r="T240" i="13"/>
  <c r="U240" i="13"/>
  <c r="V240" i="13"/>
  <c r="AJ240" i="13" s="1"/>
  <c r="W240" i="13"/>
  <c r="X240" i="13"/>
  <c r="Y240" i="13"/>
  <c r="AM240" i="13" s="1"/>
  <c r="K241" i="13"/>
  <c r="L241" i="13"/>
  <c r="M241" i="13"/>
  <c r="N241" i="13"/>
  <c r="O241" i="13"/>
  <c r="P241" i="13"/>
  <c r="AD241" i="13" s="1"/>
  <c r="Q241" i="13"/>
  <c r="R241" i="13"/>
  <c r="S241" i="13"/>
  <c r="AG241" i="13" s="1"/>
  <c r="AH241" i="13" s="1"/>
  <c r="T241" i="13"/>
  <c r="U241" i="13"/>
  <c r="V241" i="13"/>
  <c r="AJ241" i="13" s="1"/>
  <c r="W241" i="13"/>
  <c r="X241" i="13"/>
  <c r="Y241" i="13"/>
  <c r="AM241" i="13" s="1"/>
  <c r="K242" i="13"/>
  <c r="L242" i="13"/>
  <c r="M242" i="13"/>
  <c r="N242" i="13"/>
  <c r="O242" i="13"/>
  <c r="P242" i="13"/>
  <c r="AD242" i="13" s="1"/>
  <c r="Q242" i="13"/>
  <c r="R242" i="13"/>
  <c r="S242" i="13"/>
  <c r="AG242" i="13" s="1"/>
  <c r="AH242" i="13" s="1"/>
  <c r="T242" i="13"/>
  <c r="U242" i="13"/>
  <c r="V242" i="13"/>
  <c r="AJ242" i="13" s="1"/>
  <c r="W242" i="13"/>
  <c r="X242" i="13"/>
  <c r="Y242" i="13"/>
  <c r="AM242" i="13" s="1"/>
  <c r="K243" i="13"/>
  <c r="L243" i="13"/>
  <c r="M243" i="13"/>
  <c r="N243" i="13"/>
  <c r="O243" i="13"/>
  <c r="P243" i="13"/>
  <c r="AD243" i="13" s="1"/>
  <c r="AE243" i="13" s="1"/>
  <c r="Q243" i="13"/>
  <c r="R243" i="13"/>
  <c r="S243" i="13"/>
  <c r="AG243" i="13" s="1"/>
  <c r="AH243" i="13" s="1"/>
  <c r="T243" i="13"/>
  <c r="U243" i="13"/>
  <c r="V243" i="13"/>
  <c r="AJ243" i="13" s="1"/>
  <c r="W243" i="13"/>
  <c r="X243" i="13"/>
  <c r="Y243" i="13"/>
  <c r="AM243" i="13" s="1"/>
  <c r="K244" i="13"/>
  <c r="L244" i="13"/>
  <c r="M244" i="13"/>
  <c r="N244" i="13"/>
  <c r="O244" i="13"/>
  <c r="P244" i="13"/>
  <c r="AD244" i="13" s="1"/>
  <c r="Q244" i="13"/>
  <c r="R244" i="13"/>
  <c r="S244" i="13"/>
  <c r="AG244" i="13" s="1"/>
  <c r="T244" i="13"/>
  <c r="U244" i="13"/>
  <c r="V244" i="13"/>
  <c r="AJ244" i="13" s="1"/>
  <c r="W244" i="13"/>
  <c r="X244" i="13"/>
  <c r="Y244" i="13"/>
  <c r="AM244" i="13" s="1"/>
  <c r="K245" i="13"/>
  <c r="L245" i="13"/>
  <c r="M245" i="13"/>
  <c r="N245" i="13"/>
  <c r="O245" i="13"/>
  <c r="P245" i="13"/>
  <c r="AD245" i="13" s="1"/>
  <c r="Q245" i="13"/>
  <c r="R245" i="13"/>
  <c r="S245" i="13"/>
  <c r="AG245" i="13" s="1"/>
  <c r="AH245" i="13" s="1"/>
  <c r="T245" i="13"/>
  <c r="U245" i="13"/>
  <c r="V245" i="13"/>
  <c r="AJ245" i="13" s="1"/>
  <c r="W245" i="13"/>
  <c r="X245" i="13"/>
  <c r="Y245" i="13"/>
  <c r="AM245" i="13" s="1"/>
  <c r="K246" i="13"/>
  <c r="L246" i="13"/>
  <c r="M246" i="13"/>
  <c r="N246" i="13"/>
  <c r="O246" i="13"/>
  <c r="P246" i="13"/>
  <c r="AD246" i="13" s="1"/>
  <c r="Q246" i="13"/>
  <c r="R246" i="13"/>
  <c r="S246" i="13"/>
  <c r="AG246" i="13" s="1"/>
  <c r="T246" i="13"/>
  <c r="U246" i="13"/>
  <c r="V246" i="13"/>
  <c r="AJ246" i="13" s="1"/>
  <c r="W246" i="13"/>
  <c r="X246" i="13"/>
  <c r="Y246" i="13"/>
  <c r="AM246" i="13" s="1"/>
  <c r="K247" i="13"/>
  <c r="L247" i="13"/>
  <c r="M247" i="13"/>
  <c r="N247" i="13"/>
  <c r="O247" i="13"/>
  <c r="P247" i="13"/>
  <c r="AD247" i="13" s="1"/>
  <c r="AE247" i="13" s="1"/>
  <c r="Q247" i="13"/>
  <c r="R247" i="13"/>
  <c r="S247" i="13"/>
  <c r="AG247" i="13" s="1"/>
  <c r="AH247" i="13" s="1"/>
  <c r="T247" i="13"/>
  <c r="U247" i="13"/>
  <c r="V247" i="13"/>
  <c r="AJ247" i="13" s="1"/>
  <c r="W247" i="13"/>
  <c r="X247" i="13"/>
  <c r="Y247" i="13"/>
  <c r="AM247" i="13" s="1"/>
  <c r="K248" i="13"/>
  <c r="L248" i="13"/>
  <c r="M248" i="13"/>
  <c r="N248" i="13"/>
  <c r="O248" i="13"/>
  <c r="P248" i="13"/>
  <c r="AD248" i="13" s="1"/>
  <c r="Q248" i="13"/>
  <c r="R248" i="13"/>
  <c r="S248" i="13"/>
  <c r="AG248" i="13" s="1"/>
  <c r="T248" i="13"/>
  <c r="U248" i="13"/>
  <c r="V248" i="13"/>
  <c r="AJ248" i="13" s="1"/>
  <c r="W248" i="13"/>
  <c r="X248" i="13"/>
  <c r="Y248" i="13"/>
  <c r="AM248" i="13" s="1"/>
  <c r="K249" i="13"/>
  <c r="L249" i="13"/>
  <c r="M249" i="13"/>
  <c r="N249" i="13"/>
  <c r="O249" i="13"/>
  <c r="P249" i="13"/>
  <c r="AD249" i="13" s="1"/>
  <c r="Q249" i="13"/>
  <c r="R249" i="13"/>
  <c r="S249" i="13"/>
  <c r="AG249" i="13" s="1"/>
  <c r="AH249" i="13" s="1"/>
  <c r="T249" i="13"/>
  <c r="U249" i="13"/>
  <c r="V249" i="13"/>
  <c r="AJ249" i="13" s="1"/>
  <c r="W249" i="13"/>
  <c r="X249" i="13"/>
  <c r="Y249" i="13"/>
  <c r="AM249" i="13" s="1"/>
  <c r="K250" i="13"/>
  <c r="L250" i="13"/>
  <c r="M250" i="13"/>
  <c r="N250" i="13"/>
  <c r="O250" i="13"/>
  <c r="P250" i="13"/>
  <c r="AD250" i="13" s="1"/>
  <c r="Q250" i="13"/>
  <c r="R250" i="13"/>
  <c r="S250" i="13"/>
  <c r="AG250" i="13" s="1"/>
  <c r="T250" i="13"/>
  <c r="U250" i="13"/>
  <c r="V250" i="13"/>
  <c r="AJ250" i="13" s="1"/>
  <c r="W250" i="13"/>
  <c r="X250" i="13"/>
  <c r="Y250" i="13"/>
  <c r="AM250" i="13" s="1"/>
  <c r="K251" i="13"/>
  <c r="L251" i="13"/>
  <c r="M251" i="13"/>
  <c r="N251" i="13"/>
  <c r="O251" i="13"/>
  <c r="P251" i="13"/>
  <c r="AD251" i="13" s="1"/>
  <c r="AE251" i="13" s="1"/>
  <c r="Q251" i="13"/>
  <c r="R251" i="13"/>
  <c r="S251" i="13"/>
  <c r="AG251" i="13" s="1"/>
  <c r="AH251" i="13" s="1"/>
  <c r="T251" i="13"/>
  <c r="U251" i="13"/>
  <c r="V251" i="13"/>
  <c r="AJ251" i="13" s="1"/>
  <c r="W251" i="13"/>
  <c r="X251" i="13"/>
  <c r="Y251" i="13"/>
  <c r="AM251" i="13" s="1"/>
  <c r="K252" i="13"/>
  <c r="L252" i="13"/>
  <c r="M252" i="13"/>
  <c r="N252" i="13"/>
  <c r="O252" i="13"/>
  <c r="P252" i="13"/>
  <c r="AD252" i="13" s="1"/>
  <c r="Q252" i="13"/>
  <c r="R252" i="13"/>
  <c r="S252" i="13"/>
  <c r="AG252" i="13" s="1"/>
  <c r="T252" i="13"/>
  <c r="U252" i="13"/>
  <c r="V252" i="13"/>
  <c r="AJ252" i="13" s="1"/>
  <c r="W252" i="13"/>
  <c r="X252" i="13"/>
  <c r="Y252" i="13"/>
  <c r="AM252" i="13" s="1"/>
  <c r="K253" i="13"/>
  <c r="L253" i="13"/>
  <c r="M253" i="13"/>
  <c r="N253" i="13"/>
  <c r="O253" i="13"/>
  <c r="P253" i="13"/>
  <c r="AD253" i="13" s="1"/>
  <c r="Q253" i="13"/>
  <c r="R253" i="13"/>
  <c r="S253" i="13"/>
  <c r="AG253" i="13" s="1"/>
  <c r="AH253" i="13" s="1"/>
  <c r="T253" i="13"/>
  <c r="U253" i="13"/>
  <c r="V253" i="13"/>
  <c r="AJ253" i="13" s="1"/>
  <c r="AK253" i="13" s="1"/>
  <c r="W253" i="13"/>
  <c r="X253" i="13"/>
  <c r="Y253" i="13"/>
  <c r="AM253" i="13" s="1"/>
  <c r="K254" i="13"/>
  <c r="L254" i="13"/>
  <c r="M254" i="13"/>
  <c r="N254" i="13"/>
  <c r="O254" i="13"/>
  <c r="P254" i="13"/>
  <c r="AD254" i="13" s="1"/>
  <c r="AE254" i="13" s="1"/>
  <c r="Q254" i="13"/>
  <c r="R254" i="13"/>
  <c r="S254" i="13"/>
  <c r="AG254" i="13" s="1"/>
  <c r="T254" i="13"/>
  <c r="U254" i="13"/>
  <c r="V254" i="13"/>
  <c r="AJ254" i="13" s="1"/>
  <c r="W254" i="13"/>
  <c r="X254" i="13"/>
  <c r="Y254" i="13"/>
  <c r="AM254" i="13" s="1"/>
  <c r="K255" i="13"/>
  <c r="L255" i="13"/>
  <c r="M255" i="13"/>
  <c r="N255" i="13"/>
  <c r="O255" i="13"/>
  <c r="P255" i="13"/>
  <c r="AD255" i="13" s="1"/>
  <c r="Q255" i="13"/>
  <c r="R255" i="13"/>
  <c r="S255" i="13"/>
  <c r="AG255" i="13" s="1"/>
  <c r="AH255" i="13" s="1"/>
  <c r="T255" i="13"/>
  <c r="U255" i="13"/>
  <c r="V255" i="13"/>
  <c r="AJ255" i="13" s="1"/>
  <c r="AK255" i="13" s="1"/>
  <c r="W255" i="13"/>
  <c r="X255" i="13"/>
  <c r="Y255" i="13"/>
  <c r="AM255" i="13" s="1"/>
  <c r="K256" i="13"/>
  <c r="L256" i="13"/>
  <c r="M256" i="13"/>
  <c r="N256" i="13"/>
  <c r="O256" i="13"/>
  <c r="P256" i="13"/>
  <c r="AD256" i="13" s="1"/>
  <c r="AE256" i="13" s="1"/>
  <c r="Q256" i="13"/>
  <c r="R256" i="13"/>
  <c r="S256" i="13"/>
  <c r="AG256" i="13" s="1"/>
  <c r="T256" i="13"/>
  <c r="U256" i="13"/>
  <c r="V256" i="13"/>
  <c r="AJ256" i="13" s="1"/>
  <c r="W256" i="13"/>
  <c r="X256" i="13"/>
  <c r="Y256" i="13"/>
  <c r="AM256" i="13" s="1"/>
  <c r="K257" i="13"/>
  <c r="L257" i="13"/>
  <c r="M257" i="13"/>
  <c r="N257" i="13"/>
  <c r="O257" i="13"/>
  <c r="P257" i="13"/>
  <c r="AD257" i="13" s="1"/>
  <c r="Q257" i="13"/>
  <c r="R257" i="13"/>
  <c r="S257" i="13"/>
  <c r="AG257" i="13" s="1"/>
  <c r="AH257" i="13" s="1"/>
  <c r="T257" i="13"/>
  <c r="U257" i="13"/>
  <c r="V257" i="13"/>
  <c r="AJ257" i="13" s="1"/>
  <c r="AK257" i="13" s="1"/>
  <c r="W257" i="13"/>
  <c r="X257" i="13"/>
  <c r="Y257" i="13"/>
  <c r="AM257" i="13" s="1"/>
  <c r="K258" i="13"/>
  <c r="L258" i="13"/>
  <c r="M258" i="13"/>
  <c r="N258" i="13"/>
  <c r="O258" i="13"/>
  <c r="P258" i="13"/>
  <c r="AD258" i="13" s="1"/>
  <c r="AE258" i="13" s="1"/>
  <c r="Q258" i="13"/>
  <c r="R258" i="13"/>
  <c r="S258" i="13"/>
  <c r="AG258" i="13" s="1"/>
  <c r="T258" i="13"/>
  <c r="U258" i="13"/>
  <c r="V258" i="13"/>
  <c r="AJ258" i="13" s="1"/>
  <c r="W258" i="13"/>
  <c r="X258" i="13"/>
  <c r="Y258" i="13"/>
  <c r="AM258" i="13" s="1"/>
  <c r="K259" i="13"/>
  <c r="L259" i="13"/>
  <c r="M259" i="13"/>
  <c r="N259" i="13"/>
  <c r="O259" i="13"/>
  <c r="P259" i="13"/>
  <c r="AD259" i="13" s="1"/>
  <c r="Q259" i="13"/>
  <c r="R259" i="13"/>
  <c r="S259" i="13"/>
  <c r="AG259" i="13" s="1"/>
  <c r="AH259" i="13" s="1"/>
  <c r="T259" i="13"/>
  <c r="U259" i="13"/>
  <c r="V259" i="13"/>
  <c r="AJ259" i="13" s="1"/>
  <c r="AK259" i="13" s="1"/>
  <c r="W259" i="13"/>
  <c r="X259" i="13"/>
  <c r="Y259" i="13"/>
  <c r="AM259" i="13" s="1"/>
  <c r="K260" i="13"/>
  <c r="L260" i="13"/>
  <c r="M260" i="13"/>
  <c r="N260" i="13"/>
  <c r="O260" i="13"/>
  <c r="P260" i="13"/>
  <c r="AD260" i="13" s="1"/>
  <c r="AE260" i="13" s="1"/>
  <c r="Q260" i="13"/>
  <c r="R260" i="13"/>
  <c r="S260" i="13"/>
  <c r="AG260" i="13" s="1"/>
  <c r="T260" i="13"/>
  <c r="U260" i="13"/>
  <c r="V260" i="13"/>
  <c r="AJ260" i="13" s="1"/>
  <c r="W260" i="13"/>
  <c r="X260" i="13"/>
  <c r="Y260" i="13"/>
  <c r="AM260" i="13" s="1"/>
  <c r="K261" i="13"/>
  <c r="L261" i="13"/>
  <c r="M261" i="13"/>
  <c r="N261" i="13"/>
  <c r="O261" i="13"/>
  <c r="P261" i="13"/>
  <c r="AD261" i="13" s="1"/>
  <c r="AE261" i="13" s="1"/>
  <c r="Q261" i="13"/>
  <c r="R261" i="13"/>
  <c r="S261" i="13"/>
  <c r="AG261" i="13" s="1"/>
  <c r="T261" i="13"/>
  <c r="U261" i="13"/>
  <c r="V261" i="13"/>
  <c r="AJ261" i="13" s="1"/>
  <c r="AK261" i="13" s="1"/>
  <c r="W261" i="13"/>
  <c r="X261" i="13"/>
  <c r="Y261" i="13"/>
  <c r="AM261" i="13" s="1"/>
  <c r="AN261" i="13" s="1"/>
  <c r="K262" i="13"/>
  <c r="L262" i="13"/>
  <c r="M262" i="13"/>
  <c r="N262" i="13"/>
  <c r="O262" i="13"/>
  <c r="P262" i="13"/>
  <c r="AD262" i="13" s="1"/>
  <c r="AE262" i="13" s="1"/>
  <c r="Q262" i="13"/>
  <c r="R262" i="13"/>
  <c r="S262" i="13"/>
  <c r="AG262" i="13" s="1"/>
  <c r="AH262" i="13" s="1"/>
  <c r="T262" i="13"/>
  <c r="U262" i="13"/>
  <c r="V262" i="13"/>
  <c r="AJ262" i="13" s="1"/>
  <c r="W262" i="13"/>
  <c r="X262" i="13"/>
  <c r="Y262" i="13"/>
  <c r="AM262" i="13" s="1"/>
  <c r="K263" i="13"/>
  <c r="L263" i="13"/>
  <c r="M263" i="13"/>
  <c r="N263" i="13"/>
  <c r="O263" i="13"/>
  <c r="P263" i="13"/>
  <c r="AD263" i="13" s="1"/>
  <c r="AE263" i="13" s="1"/>
  <c r="Q263" i="13"/>
  <c r="R263" i="13"/>
  <c r="S263" i="13"/>
  <c r="AG263" i="13" s="1"/>
  <c r="T263" i="13"/>
  <c r="U263" i="13"/>
  <c r="V263" i="13"/>
  <c r="AJ263" i="13" s="1"/>
  <c r="AK263" i="13" s="1"/>
  <c r="W263" i="13"/>
  <c r="X263" i="13"/>
  <c r="Y263" i="13"/>
  <c r="AM263" i="13" s="1"/>
  <c r="AN263" i="13" s="1"/>
  <c r="K264" i="13"/>
  <c r="L264" i="13"/>
  <c r="M264" i="13"/>
  <c r="N264" i="13"/>
  <c r="O264" i="13"/>
  <c r="P264" i="13"/>
  <c r="AD264" i="13" s="1"/>
  <c r="AE264" i="13" s="1"/>
  <c r="Q264" i="13"/>
  <c r="R264" i="13"/>
  <c r="S264" i="13"/>
  <c r="AG264" i="13" s="1"/>
  <c r="T264" i="13"/>
  <c r="U264" i="13"/>
  <c r="V264" i="13"/>
  <c r="AJ264" i="13" s="1"/>
  <c r="W264" i="13"/>
  <c r="X264" i="13"/>
  <c r="Y264" i="13"/>
  <c r="AM264" i="13" s="1"/>
  <c r="K265" i="13"/>
  <c r="L265" i="13"/>
  <c r="M265" i="13"/>
  <c r="N265" i="13"/>
  <c r="O265" i="13"/>
  <c r="P265" i="13"/>
  <c r="AD265" i="13" s="1"/>
  <c r="AE265" i="13" s="1"/>
  <c r="Q265" i="13"/>
  <c r="R265" i="13"/>
  <c r="S265" i="13"/>
  <c r="AG265" i="13" s="1"/>
  <c r="T265" i="13"/>
  <c r="U265" i="13"/>
  <c r="V265" i="13"/>
  <c r="AJ265" i="13" s="1"/>
  <c r="W265" i="13"/>
  <c r="X265" i="13"/>
  <c r="Y265" i="13"/>
  <c r="AM265" i="13" s="1"/>
  <c r="AN265" i="13" s="1"/>
  <c r="K266" i="13"/>
  <c r="L266" i="13"/>
  <c r="M266" i="13"/>
  <c r="N266" i="13"/>
  <c r="O266" i="13"/>
  <c r="P266" i="13"/>
  <c r="AD266" i="13" s="1"/>
  <c r="Q266" i="13"/>
  <c r="R266" i="13"/>
  <c r="S266" i="13"/>
  <c r="AG266" i="13" s="1"/>
  <c r="T266" i="13"/>
  <c r="U266" i="13"/>
  <c r="V266" i="13"/>
  <c r="AJ266" i="13" s="1"/>
  <c r="W266" i="13"/>
  <c r="X266" i="13"/>
  <c r="Y266" i="13"/>
  <c r="AM266" i="13" s="1"/>
  <c r="K267" i="13"/>
  <c r="L267" i="13"/>
  <c r="M267" i="13"/>
  <c r="N267" i="13"/>
  <c r="O267" i="13"/>
  <c r="P267" i="13"/>
  <c r="AD267" i="13" s="1"/>
  <c r="AE267" i="13" s="1"/>
  <c r="Q267" i="13"/>
  <c r="R267" i="13"/>
  <c r="S267" i="13"/>
  <c r="AG267" i="13" s="1"/>
  <c r="T267" i="13"/>
  <c r="U267" i="13"/>
  <c r="V267" i="13"/>
  <c r="AJ267" i="13" s="1"/>
  <c r="W267" i="13"/>
  <c r="X267" i="13"/>
  <c r="Y267" i="13"/>
  <c r="AM267" i="13" s="1"/>
  <c r="K268" i="13"/>
  <c r="L268" i="13"/>
  <c r="M268" i="13"/>
  <c r="N268" i="13"/>
  <c r="O268" i="13"/>
  <c r="P268" i="13"/>
  <c r="AD268" i="13" s="1"/>
  <c r="AE268" i="13" s="1"/>
  <c r="Q268" i="13"/>
  <c r="R268" i="13"/>
  <c r="S268" i="13"/>
  <c r="AG268" i="13" s="1"/>
  <c r="T268" i="13"/>
  <c r="U268" i="13"/>
  <c r="V268" i="13"/>
  <c r="AJ268" i="13" s="1"/>
  <c r="W268" i="13"/>
  <c r="X268" i="13"/>
  <c r="Y268" i="13"/>
  <c r="AM268" i="13" s="1"/>
  <c r="K269" i="13"/>
  <c r="L269" i="13"/>
  <c r="M269" i="13"/>
  <c r="N269" i="13"/>
  <c r="O269" i="13"/>
  <c r="P269" i="13"/>
  <c r="AD269" i="13" s="1"/>
  <c r="AE269" i="13" s="1"/>
  <c r="Q269" i="13"/>
  <c r="R269" i="13"/>
  <c r="S269" i="13"/>
  <c r="AG269" i="13" s="1"/>
  <c r="T269" i="13"/>
  <c r="U269" i="13"/>
  <c r="V269" i="13"/>
  <c r="AJ269" i="13" s="1"/>
  <c r="W269" i="13"/>
  <c r="X269" i="13"/>
  <c r="Y269" i="13"/>
  <c r="AM269" i="13" s="1"/>
  <c r="K270" i="13"/>
  <c r="L270" i="13"/>
  <c r="M270" i="13"/>
  <c r="N270" i="13"/>
  <c r="O270" i="13"/>
  <c r="P270" i="13"/>
  <c r="AD270" i="13" s="1"/>
  <c r="Q270" i="13"/>
  <c r="R270" i="13"/>
  <c r="S270" i="13"/>
  <c r="AG270" i="13" s="1"/>
  <c r="T270" i="13"/>
  <c r="U270" i="13"/>
  <c r="V270" i="13"/>
  <c r="AJ270" i="13" s="1"/>
  <c r="W270" i="13"/>
  <c r="X270" i="13"/>
  <c r="Y270" i="13"/>
  <c r="AM270" i="13" s="1"/>
  <c r="K271" i="13"/>
  <c r="L271" i="13"/>
  <c r="M271" i="13"/>
  <c r="N271" i="13"/>
  <c r="O271" i="13"/>
  <c r="P271" i="13"/>
  <c r="AD271" i="13" s="1"/>
  <c r="AE271" i="13" s="1"/>
  <c r="Q271" i="13"/>
  <c r="R271" i="13"/>
  <c r="S271" i="13"/>
  <c r="AG271" i="13" s="1"/>
  <c r="T271" i="13"/>
  <c r="U271" i="13"/>
  <c r="V271" i="13"/>
  <c r="AJ271" i="13" s="1"/>
  <c r="AK271" i="13" s="1"/>
  <c r="W271" i="13"/>
  <c r="X271" i="13"/>
  <c r="Y271" i="13"/>
  <c r="AM271" i="13" s="1"/>
  <c r="K272" i="13"/>
  <c r="L272" i="13"/>
  <c r="M272" i="13"/>
  <c r="N272" i="13"/>
  <c r="O272" i="13"/>
  <c r="P272" i="13"/>
  <c r="AD272" i="13" s="1"/>
  <c r="Q272" i="13"/>
  <c r="R272" i="13"/>
  <c r="S272" i="13"/>
  <c r="AG272" i="13" s="1"/>
  <c r="T272" i="13"/>
  <c r="U272" i="13"/>
  <c r="V272" i="13"/>
  <c r="AJ272" i="13" s="1"/>
  <c r="W272" i="13"/>
  <c r="X272" i="13"/>
  <c r="Y272" i="13"/>
  <c r="AM272" i="13" s="1"/>
  <c r="K273" i="13"/>
  <c r="L273" i="13"/>
  <c r="M273" i="13"/>
  <c r="N273" i="13"/>
  <c r="O273" i="13"/>
  <c r="P273" i="13"/>
  <c r="AD273" i="13" s="1"/>
  <c r="AE273" i="13" s="1"/>
  <c r="Q273" i="13"/>
  <c r="R273" i="13"/>
  <c r="S273" i="13"/>
  <c r="AG273" i="13" s="1"/>
  <c r="T273" i="13"/>
  <c r="U273" i="13"/>
  <c r="V273" i="13"/>
  <c r="AJ273" i="13" s="1"/>
  <c r="W273" i="13"/>
  <c r="X273" i="13"/>
  <c r="Y273" i="13"/>
  <c r="AM273" i="13" s="1"/>
  <c r="K274" i="13"/>
  <c r="L274" i="13"/>
  <c r="M274" i="13"/>
  <c r="N274" i="13"/>
  <c r="O274" i="13"/>
  <c r="P274" i="13"/>
  <c r="AD274" i="13" s="1"/>
  <c r="Q274" i="13"/>
  <c r="R274" i="13"/>
  <c r="S274" i="13"/>
  <c r="AG274" i="13" s="1"/>
  <c r="T274" i="13"/>
  <c r="U274" i="13"/>
  <c r="V274" i="13"/>
  <c r="AJ274" i="13" s="1"/>
  <c r="W274" i="13"/>
  <c r="X274" i="13"/>
  <c r="Y274" i="13"/>
  <c r="AM274" i="13" s="1"/>
  <c r="K275" i="13"/>
  <c r="L275" i="13"/>
  <c r="M275" i="13"/>
  <c r="N275" i="13"/>
  <c r="O275" i="13"/>
  <c r="P275" i="13"/>
  <c r="AD275" i="13" s="1"/>
  <c r="Q275" i="13"/>
  <c r="R275" i="13"/>
  <c r="S275" i="13"/>
  <c r="AG275" i="13" s="1"/>
  <c r="T275" i="13"/>
  <c r="U275" i="13"/>
  <c r="V275" i="13"/>
  <c r="AJ275" i="13" s="1"/>
  <c r="W275" i="13"/>
  <c r="X275" i="13"/>
  <c r="Y275" i="13"/>
  <c r="AM275" i="13" s="1"/>
  <c r="AN275" i="13" s="1"/>
  <c r="K276" i="13"/>
  <c r="L276" i="13"/>
  <c r="M276" i="13"/>
  <c r="N276" i="13"/>
  <c r="O276" i="13"/>
  <c r="P276" i="13"/>
  <c r="AD276" i="13" s="1"/>
  <c r="Q276" i="13"/>
  <c r="R276" i="13"/>
  <c r="S276" i="13"/>
  <c r="AG276" i="13" s="1"/>
  <c r="T276" i="13"/>
  <c r="U276" i="13"/>
  <c r="V276" i="13"/>
  <c r="AJ276" i="13" s="1"/>
  <c r="W276" i="13"/>
  <c r="X276" i="13"/>
  <c r="Y276" i="13"/>
  <c r="AM276" i="13" s="1"/>
  <c r="K277" i="13"/>
  <c r="L277" i="13"/>
  <c r="M277" i="13"/>
  <c r="N277" i="13"/>
  <c r="O277" i="13"/>
  <c r="P277" i="13"/>
  <c r="AD277" i="13" s="1"/>
  <c r="Q277" i="13"/>
  <c r="R277" i="13"/>
  <c r="S277" i="13"/>
  <c r="AG277" i="13" s="1"/>
  <c r="T277" i="13"/>
  <c r="U277" i="13"/>
  <c r="V277" i="13"/>
  <c r="AJ277" i="13" s="1"/>
  <c r="W277" i="13"/>
  <c r="X277" i="13"/>
  <c r="Y277" i="13"/>
  <c r="AM277" i="13" s="1"/>
  <c r="AN277" i="13" s="1"/>
  <c r="K278" i="13"/>
  <c r="L278" i="13"/>
  <c r="M278" i="13"/>
  <c r="N278" i="13"/>
  <c r="O278" i="13"/>
  <c r="P278" i="13"/>
  <c r="AD278" i="13" s="1"/>
  <c r="Q278" i="13"/>
  <c r="R278" i="13"/>
  <c r="S278" i="13"/>
  <c r="AG278" i="13" s="1"/>
  <c r="T278" i="13"/>
  <c r="U278" i="13"/>
  <c r="V278" i="13"/>
  <c r="AJ278" i="13" s="1"/>
  <c r="W278" i="13"/>
  <c r="X278" i="13"/>
  <c r="Y278" i="13"/>
  <c r="AM278" i="13" s="1"/>
  <c r="K279" i="13"/>
  <c r="L279" i="13"/>
  <c r="M279" i="13"/>
  <c r="N279" i="13"/>
  <c r="O279" i="13"/>
  <c r="P279" i="13"/>
  <c r="AD279" i="13" s="1"/>
  <c r="Q279" i="13"/>
  <c r="R279" i="13"/>
  <c r="S279" i="13"/>
  <c r="AG279" i="13" s="1"/>
  <c r="T279" i="13"/>
  <c r="U279" i="13"/>
  <c r="V279" i="13"/>
  <c r="AJ279" i="13" s="1"/>
  <c r="W279" i="13"/>
  <c r="X279" i="13"/>
  <c r="Y279" i="13"/>
  <c r="AM279" i="13" s="1"/>
  <c r="AN279" i="13" s="1"/>
  <c r="K280" i="13"/>
  <c r="L280" i="13"/>
  <c r="M280" i="13"/>
  <c r="N280" i="13"/>
  <c r="O280" i="13"/>
  <c r="P280" i="13"/>
  <c r="AD280" i="13" s="1"/>
  <c r="Q280" i="13"/>
  <c r="R280" i="13"/>
  <c r="S280" i="13"/>
  <c r="AG280" i="13" s="1"/>
  <c r="T280" i="13"/>
  <c r="U280" i="13"/>
  <c r="V280" i="13"/>
  <c r="AJ280" i="13" s="1"/>
  <c r="W280" i="13"/>
  <c r="X280" i="13"/>
  <c r="Y280" i="13"/>
  <c r="AM280" i="13" s="1"/>
  <c r="K281" i="13"/>
  <c r="L281" i="13"/>
  <c r="M281" i="13"/>
  <c r="N281" i="13"/>
  <c r="O281" i="13"/>
  <c r="P281" i="13"/>
  <c r="AD281" i="13" s="1"/>
  <c r="Q281" i="13"/>
  <c r="R281" i="13"/>
  <c r="S281" i="13"/>
  <c r="AG281" i="13" s="1"/>
  <c r="T281" i="13"/>
  <c r="U281" i="13"/>
  <c r="V281" i="13"/>
  <c r="AJ281" i="13" s="1"/>
  <c r="W281" i="13"/>
  <c r="X281" i="13"/>
  <c r="Y281" i="13"/>
  <c r="AM281" i="13" s="1"/>
  <c r="AN281" i="13" s="1"/>
  <c r="K282" i="13"/>
  <c r="L282" i="13"/>
  <c r="M282" i="13"/>
  <c r="N282" i="13"/>
  <c r="O282" i="13"/>
  <c r="P282" i="13"/>
  <c r="AD282" i="13" s="1"/>
  <c r="AE282" i="13" s="1"/>
  <c r="Q282" i="13"/>
  <c r="R282" i="13"/>
  <c r="S282" i="13"/>
  <c r="AG282" i="13" s="1"/>
  <c r="T282" i="13"/>
  <c r="U282" i="13"/>
  <c r="V282" i="13"/>
  <c r="AJ282" i="13" s="1"/>
  <c r="W282" i="13"/>
  <c r="X282" i="13"/>
  <c r="Y282" i="13"/>
  <c r="AM282" i="13" s="1"/>
  <c r="K283" i="13"/>
  <c r="L283" i="13"/>
  <c r="M283" i="13"/>
  <c r="N283" i="13"/>
  <c r="O283" i="13"/>
  <c r="P283" i="13"/>
  <c r="AD283" i="13" s="1"/>
  <c r="Q283" i="13"/>
  <c r="R283" i="13"/>
  <c r="S283" i="13"/>
  <c r="AG283" i="13" s="1"/>
  <c r="T283" i="13"/>
  <c r="U283" i="13"/>
  <c r="V283" i="13"/>
  <c r="AJ283" i="13" s="1"/>
  <c r="W283" i="13"/>
  <c r="X283" i="13"/>
  <c r="Y283" i="13"/>
  <c r="AM283" i="13" s="1"/>
  <c r="AN283" i="13" s="1"/>
  <c r="K284" i="13"/>
  <c r="L284" i="13"/>
  <c r="M284" i="13"/>
  <c r="N284" i="13"/>
  <c r="O284" i="13"/>
  <c r="P284" i="13"/>
  <c r="AD284" i="13" s="1"/>
  <c r="AE284" i="13" s="1"/>
  <c r="Q284" i="13"/>
  <c r="R284" i="13"/>
  <c r="S284" i="13"/>
  <c r="AG284" i="13" s="1"/>
  <c r="T284" i="13"/>
  <c r="U284" i="13"/>
  <c r="V284" i="13"/>
  <c r="AJ284" i="13" s="1"/>
  <c r="W284" i="13"/>
  <c r="X284" i="13"/>
  <c r="Y284" i="13"/>
  <c r="AM284" i="13" s="1"/>
  <c r="K285" i="13"/>
  <c r="L285" i="13"/>
  <c r="M285" i="13"/>
  <c r="N285" i="13"/>
  <c r="O285" i="13"/>
  <c r="P285" i="13"/>
  <c r="AD285" i="13" s="1"/>
  <c r="Q285" i="13"/>
  <c r="R285" i="13"/>
  <c r="S285" i="13"/>
  <c r="AG285" i="13" s="1"/>
  <c r="T285" i="13"/>
  <c r="U285" i="13"/>
  <c r="V285" i="13"/>
  <c r="AJ285" i="13" s="1"/>
  <c r="W285" i="13"/>
  <c r="X285" i="13"/>
  <c r="Y285" i="13"/>
  <c r="AM285" i="13" s="1"/>
  <c r="AN285" i="13" s="1"/>
  <c r="K286" i="13"/>
  <c r="L286" i="13"/>
  <c r="M286" i="13"/>
  <c r="N286" i="13"/>
  <c r="O286" i="13"/>
  <c r="P286" i="13"/>
  <c r="AD286" i="13" s="1"/>
  <c r="AE286" i="13" s="1"/>
  <c r="Q286" i="13"/>
  <c r="R286" i="13"/>
  <c r="S286" i="13"/>
  <c r="AG286" i="13" s="1"/>
  <c r="T286" i="13"/>
  <c r="U286" i="13"/>
  <c r="V286" i="13"/>
  <c r="AJ286" i="13" s="1"/>
  <c r="W286" i="13"/>
  <c r="X286" i="13"/>
  <c r="Y286" i="13"/>
  <c r="AM286" i="13" s="1"/>
  <c r="K287" i="13"/>
  <c r="L287" i="13"/>
  <c r="M287" i="13"/>
  <c r="N287" i="13"/>
  <c r="O287" i="13"/>
  <c r="P287" i="13"/>
  <c r="AD287" i="13" s="1"/>
  <c r="Q287" i="13"/>
  <c r="R287" i="13"/>
  <c r="S287" i="13"/>
  <c r="AG287" i="13" s="1"/>
  <c r="T287" i="13"/>
  <c r="U287" i="13"/>
  <c r="V287" i="13"/>
  <c r="AJ287" i="13" s="1"/>
  <c r="W287" i="13"/>
  <c r="X287" i="13"/>
  <c r="Y287" i="13"/>
  <c r="AM287" i="13" s="1"/>
  <c r="AN287" i="13" s="1"/>
  <c r="K288" i="13"/>
  <c r="L288" i="13"/>
  <c r="M288" i="13"/>
  <c r="N288" i="13"/>
  <c r="O288" i="13"/>
  <c r="P288" i="13"/>
  <c r="AD288" i="13" s="1"/>
  <c r="AE288" i="13" s="1"/>
  <c r="Q288" i="13"/>
  <c r="R288" i="13"/>
  <c r="S288" i="13"/>
  <c r="AG288" i="13" s="1"/>
  <c r="T288" i="13"/>
  <c r="U288" i="13"/>
  <c r="V288" i="13"/>
  <c r="AJ288" i="13" s="1"/>
  <c r="AK288" i="13" s="1"/>
  <c r="W288" i="13"/>
  <c r="X288" i="13"/>
  <c r="Y288" i="13"/>
  <c r="AM288" i="13" s="1"/>
  <c r="K289" i="13"/>
  <c r="L289" i="13"/>
  <c r="M289" i="13"/>
  <c r="N289" i="13"/>
  <c r="O289" i="13"/>
  <c r="P289" i="13"/>
  <c r="AD289" i="13" s="1"/>
  <c r="Q289" i="13"/>
  <c r="R289" i="13"/>
  <c r="S289" i="13"/>
  <c r="AG289" i="13" s="1"/>
  <c r="T289" i="13"/>
  <c r="U289" i="13"/>
  <c r="V289" i="13"/>
  <c r="AJ289" i="13" s="1"/>
  <c r="W289" i="13"/>
  <c r="X289" i="13"/>
  <c r="Y289" i="13"/>
  <c r="AM289" i="13" s="1"/>
  <c r="K290" i="13"/>
  <c r="L290" i="13"/>
  <c r="M290" i="13"/>
  <c r="N290" i="13"/>
  <c r="O290" i="13"/>
  <c r="P290" i="13"/>
  <c r="AD290" i="13" s="1"/>
  <c r="AE290" i="13" s="1"/>
  <c r="Q290" i="13"/>
  <c r="R290" i="13"/>
  <c r="S290" i="13"/>
  <c r="AG290" i="13" s="1"/>
  <c r="AH290" i="13" s="1"/>
  <c r="T290" i="13"/>
  <c r="U290" i="13"/>
  <c r="V290" i="13"/>
  <c r="AJ290" i="13" s="1"/>
  <c r="AK290" i="13" s="1"/>
  <c r="W290" i="13"/>
  <c r="X290" i="13"/>
  <c r="Y290" i="13"/>
  <c r="AM290" i="13" s="1"/>
  <c r="K291" i="13"/>
  <c r="L291" i="13"/>
  <c r="M291" i="13"/>
  <c r="N291" i="13"/>
  <c r="O291" i="13"/>
  <c r="P291" i="13"/>
  <c r="AD291" i="13" s="1"/>
  <c r="Q291" i="13"/>
  <c r="R291" i="13"/>
  <c r="S291" i="13"/>
  <c r="AG291" i="13" s="1"/>
  <c r="T291" i="13"/>
  <c r="U291" i="13"/>
  <c r="V291" i="13"/>
  <c r="AJ291" i="13" s="1"/>
  <c r="W291" i="13"/>
  <c r="X291" i="13"/>
  <c r="Y291" i="13"/>
  <c r="AM291" i="13" s="1"/>
  <c r="K292" i="13"/>
  <c r="L292" i="13"/>
  <c r="M292" i="13"/>
  <c r="N292" i="13"/>
  <c r="O292" i="13"/>
  <c r="P292" i="13"/>
  <c r="AD292" i="13" s="1"/>
  <c r="Q292" i="13"/>
  <c r="R292" i="13"/>
  <c r="S292" i="13"/>
  <c r="AG292" i="13" s="1"/>
  <c r="T292" i="13"/>
  <c r="U292" i="13"/>
  <c r="V292" i="13"/>
  <c r="AJ292" i="13" s="1"/>
  <c r="AK292" i="13" s="1"/>
  <c r="W292" i="13"/>
  <c r="X292" i="13"/>
  <c r="Y292" i="13"/>
  <c r="AM292" i="13" s="1"/>
  <c r="K293" i="13"/>
  <c r="L293" i="13"/>
  <c r="M293" i="13"/>
  <c r="N293" i="13"/>
  <c r="O293" i="13"/>
  <c r="P293" i="13"/>
  <c r="AD293" i="13" s="1"/>
  <c r="Q293" i="13"/>
  <c r="R293" i="13"/>
  <c r="S293" i="13"/>
  <c r="AG293" i="13" s="1"/>
  <c r="T293" i="13"/>
  <c r="U293" i="13"/>
  <c r="V293" i="13"/>
  <c r="AJ293" i="13" s="1"/>
  <c r="W293" i="13"/>
  <c r="X293" i="13"/>
  <c r="Y293" i="13"/>
  <c r="AM293" i="13" s="1"/>
  <c r="K294" i="13"/>
  <c r="L294" i="13"/>
  <c r="M294" i="13"/>
  <c r="N294" i="13"/>
  <c r="O294" i="13"/>
  <c r="P294" i="13"/>
  <c r="AD294" i="13" s="1"/>
  <c r="Q294" i="13"/>
  <c r="R294" i="13"/>
  <c r="S294" i="13"/>
  <c r="AG294" i="13" s="1"/>
  <c r="AH294" i="13" s="1"/>
  <c r="T294" i="13"/>
  <c r="U294" i="13"/>
  <c r="V294" i="13"/>
  <c r="AJ294" i="13" s="1"/>
  <c r="AK294" i="13" s="1"/>
  <c r="W294" i="13"/>
  <c r="X294" i="13"/>
  <c r="Y294" i="13"/>
  <c r="AM294" i="13" s="1"/>
  <c r="K295" i="13"/>
  <c r="L295" i="13"/>
  <c r="M295" i="13"/>
  <c r="N295" i="13"/>
  <c r="O295" i="13"/>
  <c r="P295" i="13"/>
  <c r="AD295" i="13" s="1"/>
  <c r="Q295" i="13"/>
  <c r="R295" i="13"/>
  <c r="S295" i="13"/>
  <c r="AG295" i="13" s="1"/>
  <c r="T295" i="13"/>
  <c r="U295" i="13"/>
  <c r="V295" i="13"/>
  <c r="AJ295" i="13" s="1"/>
  <c r="W295" i="13"/>
  <c r="X295" i="13"/>
  <c r="Y295" i="13"/>
  <c r="AM295" i="13" s="1"/>
  <c r="K296" i="13"/>
  <c r="L296" i="13"/>
  <c r="M296" i="13"/>
  <c r="N296" i="13"/>
  <c r="O296" i="13"/>
  <c r="P296" i="13"/>
  <c r="AD296" i="13" s="1"/>
  <c r="Q296" i="13"/>
  <c r="R296" i="13"/>
  <c r="S296" i="13"/>
  <c r="AG296" i="13" s="1"/>
  <c r="T296" i="13"/>
  <c r="U296" i="13"/>
  <c r="V296" i="13"/>
  <c r="AJ296" i="13" s="1"/>
  <c r="AK296" i="13" s="1"/>
  <c r="W296" i="13"/>
  <c r="X296" i="13"/>
  <c r="Y296" i="13"/>
  <c r="AM296" i="13" s="1"/>
  <c r="K297" i="13"/>
  <c r="L297" i="13"/>
  <c r="M297" i="13"/>
  <c r="N297" i="13"/>
  <c r="O297" i="13"/>
  <c r="P297" i="13"/>
  <c r="AD297" i="13" s="1"/>
  <c r="Q297" i="13"/>
  <c r="R297" i="13"/>
  <c r="S297" i="13"/>
  <c r="AG297" i="13" s="1"/>
  <c r="T297" i="13"/>
  <c r="U297" i="13"/>
  <c r="V297" i="13"/>
  <c r="AJ297" i="13" s="1"/>
  <c r="W297" i="13"/>
  <c r="X297" i="13"/>
  <c r="Y297" i="13"/>
  <c r="AM297" i="13" s="1"/>
  <c r="K298" i="13"/>
  <c r="L298" i="13"/>
  <c r="M298" i="13"/>
  <c r="N298" i="13"/>
  <c r="O298" i="13"/>
  <c r="P298" i="13"/>
  <c r="AD298" i="13" s="1"/>
  <c r="Q298" i="13"/>
  <c r="R298" i="13"/>
  <c r="S298" i="13"/>
  <c r="AG298" i="13" s="1"/>
  <c r="T298" i="13"/>
  <c r="U298" i="13"/>
  <c r="V298" i="13"/>
  <c r="AJ298" i="13" s="1"/>
  <c r="AK298" i="13" s="1"/>
  <c r="W298" i="13"/>
  <c r="X298" i="13"/>
  <c r="Y298" i="13"/>
  <c r="AM298" i="13" s="1"/>
  <c r="AN298" i="13" s="1"/>
  <c r="K299" i="13"/>
  <c r="L299" i="13"/>
  <c r="M299" i="13"/>
  <c r="N299" i="13"/>
  <c r="O299" i="13"/>
  <c r="P299" i="13"/>
  <c r="AD299" i="13" s="1"/>
  <c r="Q299" i="13"/>
  <c r="R299" i="13"/>
  <c r="S299" i="13"/>
  <c r="AG299" i="13" s="1"/>
  <c r="T299" i="13"/>
  <c r="U299" i="13"/>
  <c r="V299" i="13"/>
  <c r="AJ299" i="13" s="1"/>
  <c r="W299" i="13"/>
  <c r="X299" i="13"/>
  <c r="Y299" i="13"/>
  <c r="AM299" i="13" s="1"/>
  <c r="K300" i="13"/>
  <c r="L300" i="13"/>
  <c r="M300" i="13"/>
  <c r="N300" i="13"/>
  <c r="O300" i="13"/>
  <c r="P300" i="13"/>
  <c r="AD300" i="13" s="1"/>
  <c r="Q300" i="13"/>
  <c r="R300" i="13"/>
  <c r="S300" i="13"/>
  <c r="AG300" i="13" s="1"/>
  <c r="T300" i="13"/>
  <c r="U300" i="13"/>
  <c r="V300" i="13"/>
  <c r="AJ300" i="13" s="1"/>
  <c r="AK300" i="13" s="1"/>
  <c r="W300" i="13"/>
  <c r="X300" i="13"/>
  <c r="Y300" i="13"/>
  <c r="AM300" i="13" s="1"/>
  <c r="K301" i="13"/>
  <c r="L301" i="13"/>
  <c r="M301" i="13"/>
  <c r="N301" i="13"/>
  <c r="O301" i="13"/>
  <c r="P301" i="13"/>
  <c r="AD301" i="13" s="1"/>
  <c r="Q301" i="13"/>
  <c r="R301" i="13"/>
  <c r="S301" i="13"/>
  <c r="AG301" i="13" s="1"/>
  <c r="T301" i="13"/>
  <c r="U301" i="13"/>
  <c r="V301" i="13"/>
  <c r="AJ301" i="13" s="1"/>
  <c r="W301" i="13"/>
  <c r="X301" i="13"/>
  <c r="Y301" i="13"/>
  <c r="AM301" i="13" s="1"/>
  <c r="K302" i="13"/>
  <c r="L302" i="13"/>
  <c r="M302" i="13"/>
  <c r="N302" i="13"/>
  <c r="O302" i="13"/>
  <c r="P302" i="13"/>
  <c r="AD302" i="13" s="1"/>
  <c r="AE302" i="13" s="1"/>
  <c r="Q302" i="13"/>
  <c r="R302" i="13"/>
  <c r="S302" i="13"/>
  <c r="AG302" i="13" s="1"/>
  <c r="T302" i="13"/>
  <c r="U302" i="13"/>
  <c r="V302" i="13"/>
  <c r="AJ302" i="13" s="1"/>
  <c r="AK302" i="13" s="1"/>
  <c r="W302" i="13"/>
  <c r="X302" i="13"/>
  <c r="Y302" i="13"/>
  <c r="AM302" i="13" s="1"/>
  <c r="K303" i="13"/>
  <c r="L303" i="13"/>
  <c r="M303" i="13"/>
  <c r="N303" i="13"/>
  <c r="O303" i="13"/>
  <c r="P303" i="13"/>
  <c r="AD303" i="13" s="1"/>
  <c r="Q303" i="13"/>
  <c r="R303" i="13"/>
  <c r="S303" i="13"/>
  <c r="AG303" i="13" s="1"/>
  <c r="T303" i="13"/>
  <c r="U303" i="13"/>
  <c r="V303" i="13"/>
  <c r="AJ303" i="13" s="1"/>
  <c r="W303" i="13"/>
  <c r="X303" i="13"/>
  <c r="Y303" i="13"/>
  <c r="AM303" i="13" s="1"/>
  <c r="K304" i="13"/>
  <c r="L304" i="13"/>
  <c r="M304" i="13"/>
  <c r="N304" i="13"/>
  <c r="O304" i="13"/>
  <c r="P304" i="13"/>
  <c r="AD304" i="13" s="1"/>
  <c r="Q304" i="13"/>
  <c r="R304" i="13"/>
  <c r="S304" i="13"/>
  <c r="AG304" i="13" s="1"/>
  <c r="T304" i="13"/>
  <c r="U304" i="13"/>
  <c r="V304" i="13"/>
  <c r="AJ304" i="13" s="1"/>
  <c r="AK304" i="13" s="1"/>
  <c r="W304" i="13"/>
  <c r="X304" i="13"/>
  <c r="Y304" i="13"/>
  <c r="AM304" i="13" s="1"/>
  <c r="K305" i="13"/>
  <c r="L305" i="13"/>
  <c r="M305" i="13"/>
  <c r="N305" i="13"/>
  <c r="O305" i="13"/>
  <c r="P305" i="13"/>
  <c r="AD305" i="13" s="1"/>
  <c r="Q305" i="13"/>
  <c r="R305" i="13"/>
  <c r="S305" i="13"/>
  <c r="AG305" i="13" s="1"/>
  <c r="T305" i="13"/>
  <c r="U305" i="13"/>
  <c r="V305" i="13"/>
  <c r="AJ305" i="13" s="1"/>
  <c r="W305" i="13"/>
  <c r="X305" i="13"/>
  <c r="Y305" i="13"/>
  <c r="AM305" i="13" s="1"/>
  <c r="K306" i="13"/>
  <c r="L306" i="13"/>
  <c r="M306" i="13"/>
  <c r="N306" i="13"/>
  <c r="O306" i="13"/>
  <c r="P306" i="13"/>
  <c r="AD306" i="13" s="1"/>
  <c r="Q306" i="13"/>
  <c r="R306" i="13"/>
  <c r="S306" i="13"/>
  <c r="AG306" i="13" s="1"/>
  <c r="T306" i="13"/>
  <c r="U306" i="13"/>
  <c r="V306" i="13"/>
  <c r="AJ306" i="13" s="1"/>
  <c r="AL306" i="13" s="1"/>
  <c r="W306" i="13"/>
  <c r="X306" i="13"/>
  <c r="Y306" i="13"/>
  <c r="AM306" i="13" s="1"/>
  <c r="K307" i="13"/>
  <c r="L307" i="13"/>
  <c r="M307" i="13"/>
  <c r="N307" i="13"/>
  <c r="O307" i="13"/>
  <c r="P307" i="13"/>
  <c r="AD307" i="13" s="1"/>
  <c r="AE307" i="13" s="1"/>
  <c r="Q307" i="13"/>
  <c r="R307" i="13"/>
  <c r="S307" i="13"/>
  <c r="AG307" i="13" s="1"/>
  <c r="T307" i="13"/>
  <c r="U307" i="13"/>
  <c r="V307" i="13"/>
  <c r="AJ307" i="13" s="1"/>
  <c r="W307" i="13"/>
  <c r="X307" i="13"/>
  <c r="Y307" i="13"/>
  <c r="AM307" i="13" s="1"/>
  <c r="K308" i="13"/>
  <c r="L308" i="13"/>
  <c r="M308" i="13"/>
  <c r="N308" i="13"/>
  <c r="O308" i="13"/>
  <c r="P308" i="13"/>
  <c r="AD308" i="13" s="1"/>
  <c r="AE308" i="13" s="1"/>
  <c r="Q308" i="13"/>
  <c r="R308" i="13"/>
  <c r="S308" i="13"/>
  <c r="AG308" i="13" s="1"/>
  <c r="T308" i="13"/>
  <c r="U308" i="13"/>
  <c r="V308" i="13"/>
  <c r="AJ308" i="13" s="1"/>
  <c r="AK308" i="13" s="1"/>
  <c r="W308" i="13"/>
  <c r="X308" i="13"/>
  <c r="Y308" i="13"/>
  <c r="AM308" i="13" s="1"/>
  <c r="K309" i="13"/>
  <c r="L309" i="13"/>
  <c r="M309" i="13"/>
  <c r="N309" i="13"/>
  <c r="O309" i="13"/>
  <c r="P309" i="13"/>
  <c r="AD309" i="13" s="1"/>
  <c r="Q309" i="13"/>
  <c r="R309" i="13"/>
  <c r="S309" i="13"/>
  <c r="AG309" i="13" s="1"/>
  <c r="T309" i="13"/>
  <c r="U309" i="13"/>
  <c r="V309" i="13"/>
  <c r="AJ309" i="13" s="1"/>
  <c r="W309" i="13"/>
  <c r="X309" i="13"/>
  <c r="Y309" i="13"/>
  <c r="AM309" i="13" s="1"/>
  <c r="AO309" i="13" s="1"/>
  <c r="K310" i="13"/>
  <c r="L310" i="13"/>
  <c r="M310" i="13"/>
  <c r="N310" i="13"/>
  <c r="O310" i="13"/>
  <c r="P310" i="13"/>
  <c r="AD310" i="13" s="1"/>
  <c r="AE310" i="13" s="1"/>
  <c r="Q310" i="13"/>
  <c r="R310" i="13"/>
  <c r="S310" i="13"/>
  <c r="AG310" i="13" s="1"/>
  <c r="T310" i="13"/>
  <c r="U310" i="13"/>
  <c r="V310" i="13"/>
  <c r="AJ310" i="13" s="1"/>
  <c r="AK310" i="13" s="1"/>
  <c r="W310" i="13"/>
  <c r="X310" i="13"/>
  <c r="Y310" i="13"/>
  <c r="AM310" i="13" s="1"/>
  <c r="K311" i="13"/>
  <c r="L311" i="13"/>
  <c r="M311" i="13"/>
  <c r="N311" i="13"/>
  <c r="O311" i="13"/>
  <c r="P311" i="13"/>
  <c r="AD311" i="13" s="1"/>
  <c r="AE311" i="13" s="1"/>
  <c r="Q311" i="13"/>
  <c r="R311" i="13"/>
  <c r="S311" i="13"/>
  <c r="AG311" i="13" s="1"/>
  <c r="AH311" i="13" s="1"/>
  <c r="T311" i="13"/>
  <c r="U311" i="13"/>
  <c r="V311" i="13"/>
  <c r="AJ311" i="13" s="1"/>
  <c r="W311" i="13"/>
  <c r="X311" i="13"/>
  <c r="Y311" i="13"/>
  <c r="AM311" i="13" s="1"/>
  <c r="AO311" i="13" s="1"/>
  <c r="K312" i="13"/>
  <c r="L312" i="13"/>
  <c r="M312" i="13"/>
  <c r="N312" i="13"/>
  <c r="O312" i="13"/>
  <c r="P312" i="13"/>
  <c r="AD312" i="13" s="1"/>
  <c r="AE312" i="13" s="1"/>
  <c r="Q312" i="13"/>
  <c r="R312" i="13"/>
  <c r="S312" i="13"/>
  <c r="AG312" i="13" s="1"/>
  <c r="T312" i="13"/>
  <c r="U312" i="13"/>
  <c r="V312" i="13"/>
  <c r="AJ312" i="13" s="1"/>
  <c r="AK312" i="13" s="1"/>
  <c r="W312" i="13"/>
  <c r="X312" i="13"/>
  <c r="Y312" i="13"/>
  <c r="AM312" i="13" s="1"/>
  <c r="K313" i="13"/>
  <c r="L313" i="13"/>
  <c r="M313" i="13"/>
  <c r="N313" i="13"/>
  <c r="O313" i="13"/>
  <c r="P313" i="13"/>
  <c r="AD313" i="13" s="1"/>
  <c r="AE313" i="13" s="1"/>
  <c r="Q313" i="13"/>
  <c r="R313" i="13"/>
  <c r="S313" i="13"/>
  <c r="AG313" i="13" s="1"/>
  <c r="T313" i="13"/>
  <c r="U313" i="13"/>
  <c r="V313" i="13"/>
  <c r="AJ313" i="13" s="1"/>
  <c r="W313" i="13"/>
  <c r="X313" i="13"/>
  <c r="Y313" i="13"/>
  <c r="AM313" i="13" s="1"/>
  <c r="AO313" i="13" s="1"/>
  <c r="K314" i="13"/>
  <c r="L314" i="13"/>
  <c r="M314" i="13"/>
  <c r="N314" i="13"/>
  <c r="O314" i="13"/>
  <c r="P314" i="13"/>
  <c r="AD314" i="13" s="1"/>
  <c r="AE314" i="13" s="1"/>
  <c r="Q314" i="13"/>
  <c r="R314" i="13"/>
  <c r="S314" i="13"/>
  <c r="AG314" i="13" s="1"/>
  <c r="T314" i="13"/>
  <c r="U314" i="13"/>
  <c r="V314" i="13"/>
  <c r="AJ314" i="13" s="1"/>
  <c r="AK314" i="13" s="1"/>
  <c r="W314" i="13"/>
  <c r="X314" i="13"/>
  <c r="Y314" i="13"/>
  <c r="AM314" i="13" s="1"/>
  <c r="K315" i="13"/>
  <c r="L315" i="13"/>
  <c r="M315" i="13"/>
  <c r="N315" i="13"/>
  <c r="O315" i="13"/>
  <c r="P315" i="13"/>
  <c r="AD315" i="13" s="1"/>
  <c r="AE315" i="13" s="1"/>
  <c r="Q315" i="13"/>
  <c r="R315" i="13"/>
  <c r="S315" i="13"/>
  <c r="AG315" i="13" s="1"/>
  <c r="T315" i="13"/>
  <c r="U315" i="13"/>
  <c r="V315" i="13"/>
  <c r="AJ315" i="13" s="1"/>
  <c r="W315" i="13"/>
  <c r="X315" i="13"/>
  <c r="Y315" i="13"/>
  <c r="AM315" i="13" s="1"/>
  <c r="AO315" i="13" s="1"/>
  <c r="K316" i="13"/>
  <c r="L316" i="13"/>
  <c r="M316" i="13"/>
  <c r="N316" i="13"/>
  <c r="O316" i="13"/>
  <c r="P316" i="13"/>
  <c r="AD316" i="13" s="1"/>
  <c r="AE316" i="13" s="1"/>
  <c r="Q316" i="13"/>
  <c r="R316" i="13"/>
  <c r="S316" i="13"/>
  <c r="AG316" i="13" s="1"/>
  <c r="T316" i="13"/>
  <c r="U316" i="13"/>
  <c r="V316" i="13"/>
  <c r="AJ316" i="13" s="1"/>
  <c r="AK316" i="13" s="1"/>
  <c r="W316" i="13"/>
  <c r="X316" i="13"/>
  <c r="Y316" i="13"/>
  <c r="AM316" i="13" s="1"/>
  <c r="K317" i="13"/>
  <c r="L317" i="13"/>
  <c r="M317" i="13"/>
  <c r="N317" i="13"/>
  <c r="O317" i="13"/>
  <c r="P317" i="13"/>
  <c r="AD317" i="13" s="1"/>
  <c r="Q317" i="13"/>
  <c r="R317" i="13"/>
  <c r="S317" i="13"/>
  <c r="AG317" i="13" s="1"/>
  <c r="T317" i="13"/>
  <c r="U317" i="13"/>
  <c r="V317" i="13"/>
  <c r="AJ317" i="13" s="1"/>
  <c r="W317" i="13"/>
  <c r="X317" i="13"/>
  <c r="Y317" i="13"/>
  <c r="AM317" i="13" s="1"/>
  <c r="AO317" i="13" s="1"/>
  <c r="K318" i="13"/>
  <c r="L318" i="13"/>
  <c r="M318" i="13"/>
  <c r="N318" i="13"/>
  <c r="O318" i="13"/>
  <c r="P318" i="13"/>
  <c r="AD318" i="13" s="1"/>
  <c r="AE318" i="13" s="1"/>
  <c r="Q318" i="13"/>
  <c r="R318" i="13"/>
  <c r="S318" i="13"/>
  <c r="AG318" i="13" s="1"/>
  <c r="T318" i="13"/>
  <c r="U318" i="13"/>
  <c r="V318" i="13"/>
  <c r="AJ318" i="13" s="1"/>
  <c r="AK318" i="13" s="1"/>
  <c r="W318" i="13"/>
  <c r="X318" i="13"/>
  <c r="Y318" i="13"/>
  <c r="AM318" i="13" s="1"/>
  <c r="K319" i="13"/>
  <c r="L319" i="13"/>
  <c r="M319" i="13"/>
  <c r="N319" i="13"/>
  <c r="O319" i="13"/>
  <c r="P319" i="13"/>
  <c r="AD319" i="13" s="1"/>
  <c r="AE319" i="13" s="1"/>
  <c r="Q319" i="13"/>
  <c r="R319" i="13"/>
  <c r="S319" i="13"/>
  <c r="AG319" i="13" s="1"/>
  <c r="AH319" i="13" s="1"/>
  <c r="T319" i="13"/>
  <c r="U319" i="13"/>
  <c r="V319" i="13"/>
  <c r="AJ319" i="13" s="1"/>
  <c r="W319" i="13"/>
  <c r="X319" i="13"/>
  <c r="Y319" i="13"/>
  <c r="AM319" i="13" s="1"/>
  <c r="AO319" i="13" s="1"/>
  <c r="K320" i="13"/>
  <c r="L320" i="13"/>
  <c r="M320" i="13"/>
  <c r="N320" i="13"/>
  <c r="O320" i="13"/>
  <c r="P320" i="13"/>
  <c r="AD320" i="13" s="1"/>
  <c r="AE320" i="13" s="1"/>
  <c r="Q320" i="13"/>
  <c r="R320" i="13"/>
  <c r="S320" i="13"/>
  <c r="AG320" i="13" s="1"/>
  <c r="AH320" i="13" s="1"/>
  <c r="T320" i="13"/>
  <c r="U320" i="13"/>
  <c r="V320" i="13"/>
  <c r="AJ320" i="13" s="1"/>
  <c r="AK320" i="13" s="1"/>
  <c r="W320" i="13"/>
  <c r="X320" i="13"/>
  <c r="Y320" i="13"/>
  <c r="AM320" i="13" s="1"/>
  <c r="K321" i="13"/>
  <c r="L321" i="13"/>
  <c r="M321" i="13"/>
  <c r="N321" i="13"/>
  <c r="O321" i="13"/>
  <c r="P321" i="13"/>
  <c r="AD321" i="13" s="1"/>
  <c r="Q321" i="13"/>
  <c r="R321" i="13"/>
  <c r="S321" i="13"/>
  <c r="AG321" i="13" s="1"/>
  <c r="T321" i="13"/>
  <c r="U321" i="13"/>
  <c r="V321" i="13"/>
  <c r="AJ321" i="13" s="1"/>
  <c r="W321" i="13"/>
  <c r="X321" i="13"/>
  <c r="Y321" i="13"/>
  <c r="AM321" i="13" s="1"/>
  <c r="AO321" i="13" s="1"/>
  <c r="K322" i="13"/>
  <c r="L322" i="13"/>
  <c r="M322" i="13"/>
  <c r="N322" i="13"/>
  <c r="O322" i="13"/>
  <c r="P322" i="13"/>
  <c r="AD322" i="13" s="1"/>
  <c r="AE322" i="13" s="1"/>
  <c r="Q322" i="13"/>
  <c r="R322" i="13"/>
  <c r="S322" i="13"/>
  <c r="AG322" i="13" s="1"/>
  <c r="T322" i="13"/>
  <c r="U322" i="13"/>
  <c r="V322" i="13"/>
  <c r="AJ322" i="13" s="1"/>
  <c r="AK322" i="13" s="1"/>
  <c r="W322" i="13"/>
  <c r="X322" i="13"/>
  <c r="Y322" i="13"/>
  <c r="AM322" i="13" s="1"/>
  <c r="K323" i="13"/>
  <c r="L323" i="13"/>
  <c r="M323" i="13"/>
  <c r="N323" i="13"/>
  <c r="O323" i="13"/>
  <c r="P323" i="13"/>
  <c r="AD323" i="13" s="1"/>
  <c r="AE323" i="13" s="1"/>
  <c r="Q323" i="13"/>
  <c r="R323" i="13"/>
  <c r="S323" i="13"/>
  <c r="AG323" i="13" s="1"/>
  <c r="T323" i="13"/>
  <c r="U323" i="13"/>
  <c r="V323" i="13"/>
  <c r="AJ323" i="13" s="1"/>
  <c r="W323" i="13"/>
  <c r="X323" i="13"/>
  <c r="Y323" i="13"/>
  <c r="AM323" i="13" s="1"/>
  <c r="AO323" i="13" s="1"/>
  <c r="K324" i="13"/>
  <c r="L324" i="13"/>
  <c r="M324" i="13"/>
  <c r="N324" i="13"/>
  <c r="O324" i="13"/>
  <c r="P324" i="13"/>
  <c r="AD324" i="13" s="1"/>
  <c r="AE324" i="13" s="1"/>
  <c r="Q324" i="13"/>
  <c r="R324" i="13"/>
  <c r="S324" i="13"/>
  <c r="AG324" i="13" s="1"/>
  <c r="T324" i="13"/>
  <c r="U324" i="13"/>
  <c r="V324" i="13"/>
  <c r="AJ324" i="13" s="1"/>
  <c r="AK324" i="13" s="1"/>
  <c r="W324" i="13"/>
  <c r="X324" i="13"/>
  <c r="Y324" i="13"/>
  <c r="AM324" i="13" s="1"/>
  <c r="K325" i="13"/>
  <c r="L325" i="13"/>
  <c r="M325" i="13"/>
  <c r="N325" i="13"/>
  <c r="O325" i="13"/>
  <c r="P325" i="13"/>
  <c r="AD325" i="13" s="1"/>
  <c r="AE325" i="13" s="1"/>
  <c r="Q325" i="13"/>
  <c r="R325" i="13"/>
  <c r="S325" i="13"/>
  <c r="AG325" i="13" s="1"/>
  <c r="AH325" i="13" s="1"/>
  <c r="T325" i="13"/>
  <c r="U325" i="13"/>
  <c r="V325" i="13"/>
  <c r="AJ325" i="13" s="1"/>
  <c r="W325" i="13"/>
  <c r="X325" i="13"/>
  <c r="Y325" i="13"/>
  <c r="AM325" i="13" s="1"/>
  <c r="AO325" i="13" s="1"/>
  <c r="K326" i="13"/>
  <c r="L326" i="13"/>
  <c r="M326" i="13"/>
  <c r="N326" i="13"/>
  <c r="O326" i="13"/>
  <c r="P326" i="13"/>
  <c r="AD326" i="13" s="1"/>
  <c r="AE326" i="13" s="1"/>
  <c r="Q326" i="13"/>
  <c r="R326" i="13"/>
  <c r="S326" i="13"/>
  <c r="AG326" i="13" s="1"/>
  <c r="T326" i="13"/>
  <c r="U326" i="13"/>
  <c r="V326" i="13"/>
  <c r="AJ326" i="13" s="1"/>
  <c r="AK326" i="13" s="1"/>
  <c r="W326" i="13"/>
  <c r="X326" i="13"/>
  <c r="Y326" i="13"/>
  <c r="AM326" i="13" s="1"/>
  <c r="K327" i="13"/>
  <c r="L327" i="13"/>
  <c r="M327" i="13"/>
  <c r="N327" i="13"/>
  <c r="O327" i="13"/>
  <c r="P327" i="13"/>
  <c r="AD327" i="13" s="1"/>
  <c r="AE327" i="13" s="1"/>
  <c r="Q327" i="13"/>
  <c r="R327" i="13"/>
  <c r="S327" i="13"/>
  <c r="AG327" i="13" s="1"/>
  <c r="T327" i="13"/>
  <c r="U327" i="13"/>
  <c r="V327" i="13"/>
  <c r="AJ327" i="13" s="1"/>
  <c r="W327" i="13"/>
  <c r="X327" i="13"/>
  <c r="Y327" i="13"/>
  <c r="AM327" i="13" s="1"/>
  <c r="AO327" i="13" s="1"/>
  <c r="K328" i="13"/>
  <c r="L328" i="13"/>
  <c r="M328" i="13"/>
  <c r="N328" i="13"/>
  <c r="O328" i="13"/>
  <c r="P328" i="13"/>
  <c r="AD328" i="13" s="1"/>
  <c r="Q328" i="13"/>
  <c r="R328" i="13"/>
  <c r="S328" i="13"/>
  <c r="AG328" i="13" s="1"/>
  <c r="T328" i="13"/>
  <c r="U328" i="13"/>
  <c r="V328" i="13"/>
  <c r="AJ328" i="13" s="1"/>
  <c r="AK328" i="13" s="1"/>
  <c r="W328" i="13"/>
  <c r="X328" i="13"/>
  <c r="Y328" i="13"/>
  <c r="AM328" i="13" s="1"/>
  <c r="K329" i="13"/>
  <c r="L329" i="13"/>
  <c r="M329" i="13"/>
  <c r="N329" i="13"/>
  <c r="O329" i="13"/>
  <c r="P329" i="13"/>
  <c r="AD329" i="13" s="1"/>
  <c r="Q329" i="13"/>
  <c r="R329" i="13"/>
  <c r="S329" i="13"/>
  <c r="AG329" i="13" s="1"/>
  <c r="T329" i="13"/>
  <c r="U329" i="13"/>
  <c r="V329" i="13"/>
  <c r="AJ329" i="13" s="1"/>
  <c r="W329" i="13"/>
  <c r="X329" i="13"/>
  <c r="Y329" i="13"/>
  <c r="AM329" i="13" s="1"/>
  <c r="AO329" i="13" s="1"/>
  <c r="K330" i="13"/>
  <c r="L330" i="13"/>
  <c r="M330" i="13"/>
  <c r="N330" i="13"/>
  <c r="O330" i="13"/>
  <c r="P330" i="13"/>
  <c r="AD330" i="13" s="1"/>
  <c r="AE330" i="13" s="1"/>
  <c r="Q330" i="13"/>
  <c r="R330" i="13"/>
  <c r="S330" i="13"/>
  <c r="AG330" i="13" s="1"/>
  <c r="AH330" i="13" s="1"/>
  <c r="T330" i="13"/>
  <c r="U330" i="13"/>
  <c r="V330" i="13"/>
  <c r="AJ330" i="13" s="1"/>
  <c r="AK330" i="13" s="1"/>
  <c r="W330" i="13"/>
  <c r="X330" i="13"/>
  <c r="Y330" i="13"/>
  <c r="AM330" i="13" s="1"/>
  <c r="K331" i="13"/>
  <c r="L331" i="13"/>
  <c r="M331" i="13"/>
  <c r="N331" i="13"/>
  <c r="O331" i="13"/>
  <c r="P331" i="13"/>
  <c r="AD331" i="13" s="1"/>
  <c r="AE331" i="13" s="1"/>
  <c r="Q331" i="13"/>
  <c r="R331" i="13"/>
  <c r="S331" i="13"/>
  <c r="AG331" i="13" s="1"/>
  <c r="T331" i="13"/>
  <c r="U331" i="13"/>
  <c r="V331" i="13"/>
  <c r="AJ331" i="13" s="1"/>
  <c r="W331" i="13"/>
  <c r="X331" i="13"/>
  <c r="Y331" i="13"/>
  <c r="AM331" i="13" s="1"/>
  <c r="AO331" i="13" s="1"/>
  <c r="K332" i="13"/>
  <c r="L332" i="13"/>
  <c r="M332" i="13"/>
  <c r="N332" i="13"/>
  <c r="O332" i="13"/>
  <c r="P332" i="13"/>
  <c r="AD332" i="13" s="1"/>
  <c r="AE332" i="13" s="1"/>
  <c r="Q332" i="13"/>
  <c r="R332" i="13"/>
  <c r="S332" i="13"/>
  <c r="AG332" i="13" s="1"/>
  <c r="AH332" i="13" s="1"/>
  <c r="T332" i="13"/>
  <c r="U332" i="13"/>
  <c r="V332" i="13"/>
  <c r="AJ332" i="13" s="1"/>
  <c r="AK332" i="13" s="1"/>
  <c r="W332" i="13"/>
  <c r="X332" i="13"/>
  <c r="Y332" i="13"/>
  <c r="AM332" i="13" s="1"/>
  <c r="K333" i="13"/>
  <c r="L333" i="13"/>
  <c r="M333" i="13"/>
  <c r="N333" i="13"/>
  <c r="O333" i="13"/>
  <c r="P333" i="13"/>
  <c r="AD333" i="13" s="1"/>
  <c r="Q333" i="13"/>
  <c r="R333" i="13"/>
  <c r="S333" i="13"/>
  <c r="AG333" i="13" s="1"/>
  <c r="T333" i="13"/>
  <c r="U333" i="13"/>
  <c r="V333" i="13"/>
  <c r="AJ333" i="13" s="1"/>
  <c r="W333" i="13"/>
  <c r="X333" i="13"/>
  <c r="Y333" i="13"/>
  <c r="AM333" i="13" s="1"/>
  <c r="AO333" i="13" s="1"/>
  <c r="K334" i="13"/>
  <c r="L334" i="13"/>
  <c r="M334" i="13"/>
  <c r="N334" i="13"/>
  <c r="O334" i="13"/>
  <c r="P334" i="13"/>
  <c r="AD334" i="13" s="1"/>
  <c r="AE334" i="13" s="1"/>
  <c r="Q334" i="13"/>
  <c r="R334" i="13"/>
  <c r="S334" i="13"/>
  <c r="AG334" i="13" s="1"/>
  <c r="T334" i="13"/>
  <c r="U334" i="13"/>
  <c r="V334" i="13"/>
  <c r="AJ334" i="13" s="1"/>
  <c r="AK334" i="13" s="1"/>
  <c r="W334" i="13"/>
  <c r="X334" i="13"/>
  <c r="Y334" i="13"/>
  <c r="AM334" i="13" s="1"/>
  <c r="K335" i="13"/>
  <c r="L335" i="13"/>
  <c r="M335" i="13"/>
  <c r="N335" i="13"/>
  <c r="O335" i="13"/>
  <c r="P335" i="13"/>
  <c r="AD335" i="13" s="1"/>
  <c r="AE335" i="13" s="1"/>
  <c r="Q335" i="13"/>
  <c r="R335" i="13"/>
  <c r="S335" i="13"/>
  <c r="AG335" i="13" s="1"/>
  <c r="T335" i="13"/>
  <c r="U335" i="13"/>
  <c r="V335" i="13"/>
  <c r="AJ335" i="13" s="1"/>
  <c r="W335" i="13"/>
  <c r="X335" i="13"/>
  <c r="Y335" i="13"/>
  <c r="AM335" i="13" s="1"/>
  <c r="AO335" i="13" s="1"/>
  <c r="K336" i="13"/>
  <c r="L336" i="13"/>
  <c r="M336" i="13"/>
  <c r="N336" i="13"/>
  <c r="O336" i="13"/>
  <c r="P336" i="13"/>
  <c r="AD336" i="13" s="1"/>
  <c r="AE336" i="13" s="1"/>
  <c r="Q336" i="13"/>
  <c r="R336" i="13"/>
  <c r="S336" i="13"/>
  <c r="AG336" i="13" s="1"/>
  <c r="AH336" i="13" s="1"/>
  <c r="T336" i="13"/>
  <c r="U336" i="13"/>
  <c r="V336" i="13"/>
  <c r="AJ336" i="13" s="1"/>
  <c r="AK336" i="13" s="1"/>
  <c r="W336" i="13"/>
  <c r="X336" i="13"/>
  <c r="Y336" i="13"/>
  <c r="AM336" i="13" s="1"/>
  <c r="K337" i="13"/>
  <c r="L337" i="13"/>
  <c r="M337" i="13"/>
  <c r="N337" i="13"/>
  <c r="O337" i="13"/>
  <c r="P337" i="13"/>
  <c r="AD337" i="13" s="1"/>
  <c r="Q337" i="13"/>
  <c r="R337" i="13"/>
  <c r="S337" i="13"/>
  <c r="AG337" i="13" s="1"/>
  <c r="T337" i="13"/>
  <c r="U337" i="13"/>
  <c r="V337" i="13"/>
  <c r="AJ337" i="13" s="1"/>
  <c r="W337" i="13"/>
  <c r="X337" i="13"/>
  <c r="Y337" i="13"/>
  <c r="AM337" i="13" s="1"/>
  <c r="AO337" i="13" s="1"/>
  <c r="K338" i="13"/>
  <c r="L338" i="13"/>
  <c r="M338" i="13"/>
  <c r="N338" i="13"/>
  <c r="O338" i="13"/>
  <c r="P338" i="13"/>
  <c r="AD338" i="13" s="1"/>
  <c r="AE338" i="13" s="1"/>
  <c r="Q338" i="13"/>
  <c r="R338" i="13"/>
  <c r="S338" i="13"/>
  <c r="AG338" i="13" s="1"/>
  <c r="T338" i="13"/>
  <c r="U338" i="13"/>
  <c r="V338" i="13"/>
  <c r="AJ338" i="13" s="1"/>
  <c r="AK338" i="13" s="1"/>
  <c r="W338" i="13"/>
  <c r="X338" i="13"/>
  <c r="Y338" i="13"/>
  <c r="AM338" i="13" s="1"/>
  <c r="K339" i="13"/>
  <c r="L339" i="13"/>
  <c r="M339" i="13"/>
  <c r="N339" i="13"/>
  <c r="O339" i="13"/>
  <c r="P339" i="13"/>
  <c r="AD339" i="13" s="1"/>
  <c r="AE339" i="13" s="1"/>
  <c r="Q339" i="13"/>
  <c r="R339" i="13"/>
  <c r="S339" i="13"/>
  <c r="AG339" i="13" s="1"/>
  <c r="AH339" i="13" s="1"/>
  <c r="T339" i="13"/>
  <c r="U339" i="13"/>
  <c r="V339" i="13"/>
  <c r="AJ339" i="13" s="1"/>
  <c r="AK339" i="13" s="1"/>
  <c r="W339" i="13"/>
  <c r="X339" i="13"/>
  <c r="Y339" i="13"/>
  <c r="AM339" i="13" s="1"/>
  <c r="AO339" i="13" s="1"/>
  <c r="K340" i="13"/>
  <c r="L340" i="13"/>
  <c r="M340" i="13"/>
  <c r="N340" i="13"/>
  <c r="O340" i="13"/>
  <c r="P340" i="13"/>
  <c r="AD340" i="13" s="1"/>
  <c r="AE340" i="13" s="1"/>
  <c r="Q340" i="13"/>
  <c r="R340" i="13"/>
  <c r="S340" i="13"/>
  <c r="AG340" i="13" s="1"/>
  <c r="T340" i="13"/>
  <c r="U340" i="13"/>
  <c r="V340" i="13"/>
  <c r="AJ340" i="13" s="1"/>
  <c r="AK340" i="13" s="1"/>
  <c r="W340" i="13"/>
  <c r="X340" i="13"/>
  <c r="Y340" i="13"/>
  <c r="AM340" i="13" s="1"/>
  <c r="K341" i="13"/>
  <c r="L341" i="13"/>
  <c r="M341" i="13"/>
  <c r="N341" i="13"/>
  <c r="O341" i="13"/>
  <c r="P341" i="13"/>
  <c r="AD341" i="13" s="1"/>
  <c r="Q341" i="13"/>
  <c r="R341" i="13"/>
  <c r="S341" i="13"/>
  <c r="AG341" i="13" s="1"/>
  <c r="T341" i="13"/>
  <c r="U341" i="13"/>
  <c r="V341" i="13"/>
  <c r="AJ341" i="13" s="1"/>
  <c r="W341" i="13"/>
  <c r="X341" i="13"/>
  <c r="Y341" i="13"/>
  <c r="AM341" i="13" s="1"/>
  <c r="AO341" i="13" s="1"/>
  <c r="K342" i="13"/>
  <c r="L342" i="13"/>
  <c r="M342" i="13"/>
  <c r="N342" i="13"/>
  <c r="O342" i="13"/>
  <c r="P342" i="13"/>
  <c r="AD342" i="13" s="1"/>
  <c r="AE342" i="13" s="1"/>
  <c r="Q342" i="13"/>
  <c r="R342" i="13"/>
  <c r="S342" i="13"/>
  <c r="AG342" i="13" s="1"/>
  <c r="AH342" i="13" s="1"/>
  <c r="T342" i="13"/>
  <c r="U342" i="13"/>
  <c r="V342" i="13"/>
  <c r="AJ342" i="13" s="1"/>
  <c r="AK342" i="13" s="1"/>
  <c r="W342" i="13"/>
  <c r="X342" i="13"/>
  <c r="Y342" i="13"/>
  <c r="AM342" i="13" s="1"/>
  <c r="K343" i="13"/>
  <c r="L343" i="13"/>
  <c r="M343" i="13"/>
  <c r="N343" i="13"/>
  <c r="O343" i="13"/>
  <c r="P343" i="13"/>
  <c r="AD343" i="13" s="1"/>
  <c r="AE343" i="13" s="1"/>
  <c r="Q343" i="13"/>
  <c r="R343" i="13"/>
  <c r="S343" i="13"/>
  <c r="AG343" i="13" s="1"/>
  <c r="T343" i="13"/>
  <c r="U343" i="13"/>
  <c r="V343" i="13"/>
  <c r="AJ343" i="13" s="1"/>
  <c r="W343" i="13"/>
  <c r="X343" i="13"/>
  <c r="Y343" i="13"/>
  <c r="AM343" i="13" s="1"/>
  <c r="AO343" i="13" s="1"/>
  <c r="K344" i="13"/>
  <c r="L344" i="13"/>
  <c r="M344" i="13"/>
  <c r="N344" i="13"/>
  <c r="O344" i="13"/>
  <c r="P344" i="13"/>
  <c r="AD344" i="13" s="1"/>
  <c r="AE344" i="13" s="1"/>
  <c r="Q344" i="13"/>
  <c r="R344" i="13"/>
  <c r="S344" i="13"/>
  <c r="AG344" i="13" s="1"/>
  <c r="T344" i="13"/>
  <c r="U344" i="13"/>
  <c r="V344" i="13"/>
  <c r="AJ344" i="13" s="1"/>
  <c r="AK344" i="13" s="1"/>
  <c r="W344" i="13"/>
  <c r="X344" i="13"/>
  <c r="Y344" i="13"/>
  <c r="AM344" i="13" s="1"/>
  <c r="K345" i="13"/>
  <c r="L345" i="13"/>
  <c r="M345" i="13"/>
  <c r="N345" i="13"/>
  <c r="O345" i="13"/>
  <c r="P345" i="13"/>
  <c r="AD345" i="13" s="1"/>
  <c r="Q345" i="13"/>
  <c r="R345" i="13"/>
  <c r="S345" i="13"/>
  <c r="AG345" i="13" s="1"/>
  <c r="T345" i="13"/>
  <c r="U345" i="13"/>
  <c r="V345" i="13"/>
  <c r="AJ345" i="13" s="1"/>
  <c r="W345" i="13"/>
  <c r="X345" i="13"/>
  <c r="Y345" i="13"/>
  <c r="AM345" i="13" s="1"/>
  <c r="AO345" i="13" s="1"/>
  <c r="K346" i="13"/>
  <c r="L346" i="13"/>
  <c r="M346" i="13"/>
  <c r="N346" i="13"/>
  <c r="O346" i="13"/>
  <c r="P346" i="13"/>
  <c r="AD346" i="13" s="1"/>
  <c r="AE346" i="13" s="1"/>
  <c r="Q346" i="13"/>
  <c r="R346" i="13"/>
  <c r="S346" i="13"/>
  <c r="AG346" i="13" s="1"/>
  <c r="T346" i="13"/>
  <c r="U346" i="13"/>
  <c r="V346" i="13"/>
  <c r="AJ346" i="13" s="1"/>
  <c r="W346" i="13"/>
  <c r="X346" i="13"/>
  <c r="Y346" i="13"/>
  <c r="AM346" i="13" s="1"/>
  <c r="K347" i="13"/>
  <c r="L347" i="13"/>
  <c r="M347" i="13"/>
  <c r="N347" i="13"/>
  <c r="O347" i="13"/>
  <c r="P347" i="13"/>
  <c r="AD347" i="13" s="1"/>
  <c r="Q347" i="13"/>
  <c r="R347" i="13"/>
  <c r="S347" i="13"/>
  <c r="AG347" i="13" s="1"/>
  <c r="T347" i="13"/>
  <c r="U347" i="13"/>
  <c r="V347" i="13"/>
  <c r="AJ347" i="13" s="1"/>
  <c r="W347" i="13"/>
  <c r="X347" i="13"/>
  <c r="Y347" i="13"/>
  <c r="AM347" i="13" s="1"/>
  <c r="K348" i="13"/>
  <c r="L348" i="13"/>
  <c r="M348" i="13"/>
  <c r="N348" i="13"/>
  <c r="O348" i="13"/>
  <c r="P348" i="13"/>
  <c r="AD348" i="13" s="1"/>
  <c r="AE348" i="13" s="1"/>
  <c r="Q348" i="13"/>
  <c r="R348" i="13"/>
  <c r="S348" i="13"/>
  <c r="AG348" i="13" s="1"/>
  <c r="T348" i="13"/>
  <c r="U348" i="13"/>
  <c r="V348" i="13"/>
  <c r="AJ348" i="13" s="1"/>
  <c r="W348" i="13"/>
  <c r="X348" i="13"/>
  <c r="Y348" i="13"/>
  <c r="AM348" i="13" s="1"/>
  <c r="K349" i="13"/>
  <c r="L349" i="13"/>
  <c r="M349" i="13"/>
  <c r="N349" i="13"/>
  <c r="O349" i="13"/>
  <c r="P349" i="13"/>
  <c r="AD349" i="13" s="1"/>
  <c r="Q349" i="13"/>
  <c r="R349" i="13"/>
  <c r="S349" i="13"/>
  <c r="AG349" i="13" s="1"/>
  <c r="T349" i="13"/>
  <c r="U349" i="13"/>
  <c r="V349" i="13"/>
  <c r="AJ349" i="13" s="1"/>
  <c r="W349" i="13"/>
  <c r="X349" i="13"/>
  <c r="Y349" i="13"/>
  <c r="AM349" i="13" s="1"/>
  <c r="K350" i="13"/>
  <c r="L350" i="13"/>
  <c r="M350" i="13"/>
  <c r="N350" i="13"/>
  <c r="O350" i="13"/>
  <c r="P350" i="13"/>
  <c r="AD350" i="13" s="1"/>
  <c r="AE350" i="13" s="1"/>
  <c r="Q350" i="13"/>
  <c r="R350" i="13"/>
  <c r="S350" i="13"/>
  <c r="AG350" i="13" s="1"/>
  <c r="T350" i="13"/>
  <c r="U350" i="13"/>
  <c r="V350" i="13"/>
  <c r="AJ350" i="13" s="1"/>
  <c r="W350" i="13"/>
  <c r="X350" i="13"/>
  <c r="Y350" i="13"/>
  <c r="AM350" i="13" s="1"/>
  <c r="K351" i="13"/>
  <c r="L351" i="13"/>
  <c r="M351" i="13"/>
  <c r="N351" i="13"/>
  <c r="O351" i="13"/>
  <c r="P351" i="13"/>
  <c r="AD351" i="13" s="1"/>
  <c r="Q351" i="13"/>
  <c r="R351" i="13"/>
  <c r="S351" i="13"/>
  <c r="AG351" i="13" s="1"/>
  <c r="T351" i="13"/>
  <c r="U351" i="13"/>
  <c r="V351" i="13"/>
  <c r="AJ351" i="13" s="1"/>
  <c r="W351" i="13"/>
  <c r="X351" i="13"/>
  <c r="Y351" i="13"/>
  <c r="AM351" i="13" s="1"/>
  <c r="K352" i="13"/>
  <c r="L352" i="13"/>
  <c r="M352" i="13"/>
  <c r="N352" i="13"/>
  <c r="O352" i="13"/>
  <c r="P352" i="13"/>
  <c r="AD352" i="13" s="1"/>
  <c r="AE352" i="13" s="1"/>
  <c r="Q352" i="13"/>
  <c r="R352" i="13"/>
  <c r="S352" i="13"/>
  <c r="AG352" i="13" s="1"/>
  <c r="T352" i="13"/>
  <c r="U352" i="13"/>
  <c r="V352" i="13"/>
  <c r="AJ352" i="13" s="1"/>
  <c r="W352" i="13"/>
  <c r="X352" i="13"/>
  <c r="Y352" i="13"/>
  <c r="AM352" i="13" s="1"/>
  <c r="K353" i="13"/>
  <c r="L353" i="13"/>
  <c r="M353" i="13"/>
  <c r="N353" i="13"/>
  <c r="O353" i="13"/>
  <c r="P353" i="13"/>
  <c r="AD353" i="13" s="1"/>
  <c r="Q353" i="13"/>
  <c r="R353" i="13"/>
  <c r="S353" i="13"/>
  <c r="AG353" i="13" s="1"/>
  <c r="T353" i="13"/>
  <c r="U353" i="13"/>
  <c r="V353" i="13"/>
  <c r="AJ353" i="13" s="1"/>
  <c r="W353" i="13"/>
  <c r="X353" i="13"/>
  <c r="Y353" i="13"/>
  <c r="AM353" i="13" s="1"/>
  <c r="K354" i="13"/>
  <c r="L354" i="13"/>
  <c r="M354" i="13"/>
  <c r="N354" i="13"/>
  <c r="O354" i="13"/>
  <c r="P354" i="13"/>
  <c r="AD354" i="13" s="1"/>
  <c r="AE354" i="13" s="1"/>
  <c r="Q354" i="13"/>
  <c r="R354" i="13"/>
  <c r="S354" i="13"/>
  <c r="AG354" i="13" s="1"/>
  <c r="T354" i="13"/>
  <c r="U354" i="13"/>
  <c r="V354" i="13"/>
  <c r="AJ354" i="13" s="1"/>
  <c r="W354" i="13"/>
  <c r="X354" i="13"/>
  <c r="Y354" i="13"/>
  <c r="AM354" i="13" s="1"/>
  <c r="K355" i="13"/>
  <c r="L355" i="13"/>
  <c r="M355" i="13"/>
  <c r="N355" i="13"/>
  <c r="O355" i="13"/>
  <c r="P355" i="13"/>
  <c r="AD355" i="13" s="1"/>
  <c r="Q355" i="13"/>
  <c r="R355" i="13"/>
  <c r="S355" i="13"/>
  <c r="AG355" i="13" s="1"/>
  <c r="T355" i="13"/>
  <c r="U355" i="13"/>
  <c r="V355" i="13"/>
  <c r="AJ355" i="13" s="1"/>
  <c r="W355" i="13"/>
  <c r="X355" i="13"/>
  <c r="Y355" i="13"/>
  <c r="AM355" i="13" s="1"/>
  <c r="K356" i="13"/>
  <c r="L356" i="13"/>
  <c r="M356" i="13"/>
  <c r="N356" i="13"/>
  <c r="O356" i="13"/>
  <c r="P356" i="13"/>
  <c r="AD356" i="13" s="1"/>
  <c r="Q356" i="13"/>
  <c r="R356" i="13"/>
  <c r="S356" i="13"/>
  <c r="AG356" i="13" s="1"/>
  <c r="T356" i="13"/>
  <c r="U356" i="13"/>
  <c r="V356" i="13"/>
  <c r="AJ356" i="13" s="1"/>
  <c r="W356" i="13"/>
  <c r="X356" i="13"/>
  <c r="Y356" i="13"/>
  <c r="AM356" i="13" s="1"/>
  <c r="K357" i="13"/>
  <c r="L357" i="13"/>
  <c r="M357" i="13"/>
  <c r="N357" i="13"/>
  <c r="O357" i="13"/>
  <c r="P357" i="13"/>
  <c r="AD357" i="13" s="1"/>
  <c r="Q357" i="13"/>
  <c r="R357" i="13"/>
  <c r="S357" i="13"/>
  <c r="AG357" i="13" s="1"/>
  <c r="T357" i="13"/>
  <c r="U357" i="13"/>
  <c r="V357" i="13"/>
  <c r="AJ357" i="13" s="1"/>
  <c r="W357" i="13"/>
  <c r="X357" i="13"/>
  <c r="Y357" i="13"/>
  <c r="AM357" i="13" s="1"/>
  <c r="K358" i="13"/>
  <c r="L358" i="13"/>
  <c r="M358" i="13"/>
  <c r="N358" i="13"/>
  <c r="O358" i="13"/>
  <c r="P358" i="13"/>
  <c r="AD358" i="13" s="1"/>
  <c r="AE358" i="13" s="1"/>
  <c r="Q358" i="13"/>
  <c r="R358" i="13"/>
  <c r="S358" i="13"/>
  <c r="AG358" i="13" s="1"/>
  <c r="T358" i="13"/>
  <c r="U358" i="13"/>
  <c r="V358" i="13"/>
  <c r="AJ358" i="13" s="1"/>
  <c r="W358" i="13"/>
  <c r="X358" i="13"/>
  <c r="Y358" i="13"/>
  <c r="AM358" i="13" s="1"/>
  <c r="K359" i="13"/>
  <c r="L359" i="13"/>
  <c r="M359" i="13"/>
  <c r="N359" i="13"/>
  <c r="O359" i="13"/>
  <c r="P359" i="13"/>
  <c r="AD359" i="13" s="1"/>
  <c r="Q359" i="13"/>
  <c r="R359" i="13"/>
  <c r="S359" i="13"/>
  <c r="AG359" i="13" s="1"/>
  <c r="AH359" i="13" s="1"/>
  <c r="T359" i="13"/>
  <c r="U359" i="13"/>
  <c r="V359" i="13"/>
  <c r="AJ359" i="13" s="1"/>
  <c r="AK359" i="13" s="1"/>
  <c r="W359" i="13"/>
  <c r="X359" i="13"/>
  <c r="Y359" i="13"/>
  <c r="AM359" i="13" s="1"/>
  <c r="K360" i="13"/>
  <c r="L360" i="13"/>
  <c r="M360" i="13"/>
  <c r="N360" i="13"/>
  <c r="O360" i="13"/>
  <c r="P360" i="13"/>
  <c r="AD360" i="13" s="1"/>
  <c r="AE360" i="13" s="1"/>
  <c r="Q360" i="13"/>
  <c r="R360" i="13"/>
  <c r="S360" i="13"/>
  <c r="AG360" i="13" s="1"/>
  <c r="T360" i="13"/>
  <c r="U360" i="13"/>
  <c r="V360" i="13"/>
  <c r="AJ360" i="13" s="1"/>
  <c r="W360" i="13"/>
  <c r="X360" i="13"/>
  <c r="Y360" i="13"/>
  <c r="AM360" i="13" s="1"/>
  <c r="K361" i="13"/>
  <c r="L361" i="13"/>
  <c r="M361" i="13"/>
  <c r="N361" i="13"/>
  <c r="O361" i="13"/>
  <c r="P361" i="13"/>
  <c r="AD361" i="13" s="1"/>
  <c r="Q361" i="13"/>
  <c r="R361" i="13"/>
  <c r="S361" i="13"/>
  <c r="AG361" i="13" s="1"/>
  <c r="AH361" i="13" s="1"/>
  <c r="T361" i="13"/>
  <c r="U361" i="13"/>
  <c r="V361" i="13"/>
  <c r="AJ361" i="13" s="1"/>
  <c r="W361" i="13"/>
  <c r="X361" i="13"/>
  <c r="Y361" i="13"/>
  <c r="AM361" i="13" s="1"/>
  <c r="K362" i="13"/>
  <c r="L362" i="13"/>
  <c r="M362" i="13"/>
  <c r="N362" i="13"/>
  <c r="O362" i="13"/>
  <c r="P362" i="13"/>
  <c r="AD362" i="13" s="1"/>
  <c r="AE362" i="13" s="1"/>
  <c r="Q362" i="13"/>
  <c r="R362" i="13"/>
  <c r="S362" i="13"/>
  <c r="AG362" i="13" s="1"/>
  <c r="T362" i="13"/>
  <c r="U362" i="13"/>
  <c r="V362" i="13"/>
  <c r="AJ362" i="13" s="1"/>
  <c r="W362" i="13"/>
  <c r="X362" i="13"/>
  <c r="Y362" i="13"/>
  <c r="AM362" i="13" s="1"/>
  <c r="K363" i="13"/>
  <c r="L363" i="13"/>
  <c r="M363" i="13"/>
  <c r="N363" i="13"/>
  <c r="O363" i="13"/>
  <c r="P363" i="13"/>
  <c r="AD363" i="13" s="1"/>
  <c r="Q363" i="13"/>
  <c r="R363" i="13"/>
  <c r="S363" i="13"/>
  <c r="AG363" i="13" s="1"/>
  <c r="T363" i="13"/>
  <c r="U363" i="13"/>
  <c r="V363" i="13"/>
  <c r="AJ363" i="13" s="1"/>
  <c r="W363" i="13"/>
  <c r="X363" i="13"/>
  <c r="Y363" i="13"/>
  <c r="AM363" i="13" s="1"/>
  <c r="K364" i="13"/>
  <c r="L364" i="13"/>
  <c r="M364" i="13"/>
  <c r="N364" i="13"/>
  <c r="O364" i="13"/>
  <c r="P364" i="13"/>
  <c r="AD364" i="13" s="1"/>
  <c r="AE364" i="13" s="1"/>
  <c r="Q364" i="13"/>
  <c r="R364" i="13"/>
  <c r="S364" i="13"/>
  <c r="AG364" i="13" s="1"/>
  <c r="T364" i="13"/>
  <c r="U364" i="13"/>
  <c r="V364" i="13"/>
  <c r="AJ364" i="13" s="1"/>
  <c r="AK364" i="13" s="1"/>
  <c r="W364" i="13"/>
  <c r="X364" i="13"/>
  <c r="Y364" i="13"/>
  <c r="AM364" i="13" s="1"/>
  <c r="K365" i="13"/>
  <c r="L365" i="13"/>
  <c r="M365" i="13"/>
  <c r="N365" i="13"/>
  <c r="O365" i="13"/>
  <c r="P365" i="13"/>
  <c r="AD365" i="13" s="1"/>
  <c r="Q365" i="13"/>
  <c r="R365" i="13"/>
  <c r="S365" i="13"/>
  <c r="AG365" i="13" s="1"/>
  <c r="T365" i="13"/>
  <c r="U365" i="13"/>
  <c r="V365" i="13"/>
  <c r="AJ365" i="13" s="1"/>
  <c r="W365" i="13"/>
  <c r="X365" i="13"/>
  <c r="Y365" i="13"/>
  <c r="AM365" i="13" s="1"/>
  <c r="K366" i="13"/>
  <c r="L366" i="13"/>
  <c r="M366" i="13"/>
  <c r="N366" i="13"/>
  <c r="O366" i="13"/>
  <c r="P366" i="13"/>
  <c r="AD366" i="13" s="1"/>
  <c r="AE366" i="13" s="1"/>
  <c r="Q366" i="13"/>
  <c r="R366" i="13"/>
  <c r="S366" i="13"/>
  <c r="AG366" i="13" s="1"/>
  <c r="AH366" i="13" s="1"/>
  <c r="T366" i="13"/>
  <c r="U366" i="13"/>
  <c r="V366" i="13"/>
  <c r="AJ366" i="13" s="1"/>
  <c r="AL366" i="13" s="1"/>
  <c r="W366" i="13"/>
  <c r="X366" i="13"/>
  <c r="Y366" i="13"/>
  <c r="AM366" i="13" s="1"/>
  <c r="K367" i="13"/>
  <c r="L367" i="13"/>
  <c r="M367" i="13"/>
  <c r="N367" i="13"/>
  <c r="O367" i="13"/>
  <c r="P367" i="13"/>
  <c r="AD367" i="13" s="1"/>
  <c r="AE367" i="13" s="1"/>
  <c r="Q367" i="13"/>
  <c r="R367" i="13"/>
  <c r="S367" i="13"/>
  <c r="AG367" i="13" s="1"/>
  <c r="T367" i="13"/>
  <c r="U367" i="13"/>
  <c r="V367" i="13"/>
  <c r="AJ367" i="13" s="1"/>
  <c r="W367" i="13"/>
  <c r="X367" i="13"/>
  <c r="Y367" i="13"/>
  <c r="AM367" i="13" s="1"/>
  <c r="K368" i="13"/>
  <c r="L368" i="13"/>
  <c r="M368" i="13"/>
  <c r="N368" i="13"/>
  <c r="O368" i="13"/>
  <c r="P368" i="13"/>
  <c r="AD368" i="13" s="1"/>
  <c r="AE368" i="13" s="1"/>
  <c r="Q368" i="13"/>
  <c r="R368" i="13"/>
  <c r="S368" i="13"/>
  <c r="AG368" i="13" s="1"/>
  <c r="T368" i="13"/>
  <c r="U368" i="13"/>
  <c r="V368" i="13"/>
  <c r="AJ368" i="13" s="1"/>
  <c r="W368" i="13"/>
  <c r="X368" i="13"/>
  <c r="Y368" i="13"/>
  <c r="AM368" i="13" s="1"/>
  <c r="K369" i="13"/>
  <c r="L369" i="13"/>
  <c r="M369" i="13"/>
  <c r="N369" i="13"/>
  <c r="O369" i="13"/>
  <c r="P369" i="13"/>
  <c r="AD369" i="13" s="1"/>
  <c r="Q369" i="13"/>
  <c r="R369" i="13"/>
  <c r="S369" i="13"/>
  <c r="AG369" i="13" s="1"/>
  <c r="AH369" i="13" s="1"/>
  <c r="T369" i="13"/>
  <c r="U369" i="13"/>
  <c r="V369" i="13"/>
  <c r="AJ369" i="13" s="1"/>
  <c r="W369" i="13"/>
  <c r="X369" i="13"/>
  <c r="Y369" i="13"/>
  <c r="AM369" i="13" s="1"/>
  <c r="K370" i="13"/>
  <c r="L370" i="13"/>
  <c r="M370" i="13"/>
  <c r="N370" i="13"/>
  <c r="O370" i="13"/>
  <c r="P370" i="13"/>
  <c r="AD370" i="13" s="1"/>
  <c r="Q370" i="13"/>
  <c r="R370" i="13"/>
  <c r="S370" i="13"/>
  <c r="AG370" i="13" s="1"/>
  <c r="T370" i="13"/>
  <c r="U370" i="13"/>
  <c r="V370" i="13"/>
  <c r="AJ370" i="13" s="1"/>
  <c r="AK370" i="13" s="1"/>
  <c r="W370" i="13"/>
  <c r="X370" i="13"/>
  <c r="Y370" i="13"/>
  <c r="AM370" i="13" s="1"/>
  <c r="K371" i="13"/>
  <c r="L371" i="13"/>
  <c r="M371" i="13"/>
  <c r="N371" i="13"/>
  <c r="O371" i="13"/>
  <c r="P371" i="13"/>
  <c r="AD371" i="13" s="1"/>
  <c r="AE371" i="13" s="1"/>
  <c r="Q371" i="13"/>
  <c r="R371" i="13"/>
  <c r="S371" i="13"/>
  <c r="AG371" i="13" s="1"/>
  <c r="T371" i="13"/>
  <c r="U371" i="13"/>
  <c r="V371" i="13"/>
  <c r="AJ371" i="13" s="1"/>
  <c r="W371" i="13"/>
  <c r="X371" i="13"/>
  <c r="Y371" i="13"/>
  <c r="AM371" i="13" s="1"/>
  <c r="K372" i="13"/>
  <c r="L372" i="13"/>
  <c r="M372" i="13"/>
  <c r="N372" i="13"/>
  <c r="O372" i="13"/>
  <c r="P372" i="13"/>
  <c r="AD372" i="13" s="1"/>
  <c r="AE372" i="13" s="1"/>
  <c r="Q372" i="13"/>
  <c r="R372" i="13"/>
  <c r="S372" i="13"/>
  <c r="AG372" i="13" s="1"/>
  <c r="T372" i="13"/>
  <c r="U372" i="13"/>
  <c r="V372" i="13"/>
  <c r="AJ372" i="13" s="1"/>
  <c r="W372" i="13"/>
  <c r="X372" i="13"/>
  <c r="Y372" i="13"/>
  <c r="AM372" i="13" s="1"/>
  <c r="K373" i="13"/>
  <c r="L373" i="13"/>
  <c r="M373" i="13"/>
  <c r="N373" i="13"/>
  <c r="O373" i="13"/>
  <c r="P373" i="13"/>
  <c r="AD373" i="13" s="1"/>
  <c r="AE373" i="13" s="1"/>
  <c r="Q373" i="13"/>
  <c r="R373" i="13"/>
  <c r="S373" i="13"/>
  <c r="AG373" i="13" s="1"/>
  <c r="T373" i="13"/>
  <c r="U373" i="13"/>
  <c r="V373" i="13"/>
  <c r="AJ373" i="13" s="1"/>
  <c r="W373" i="13"/>
  <c r="X373" i="13"/>
  <c r="Y373" i="13"/>
  <c r="AM373" i="13" s="1"/>
  <c r="AO373" i="13" s="1"/>
  <c r="K374" i="13"/>
  <c r="L374" i="13"/>
  <c r="M374" i="13"/>
  <c r="N374" i="13"/>
  <c r="O374" i="13"/>
  <c r="P374" i="13"/>
  <c r="AD374" i="13" s="1"/>
  <c r="AE374" i="13" s="1"/>
  <c r="Q374" i="13"/>
  <c r="R374" i="13"/>
  <c r="S374" i="13"/>
  <c r="AG374" i="13" s="1"/>
  <c r="T374" i="13"/>
  <c r="U374" i="13"/>
  <c r="V374" i="13"/>
  <c r="AJ374" i="13" s="1"/>
  <c r="AK374" i="13" s="1"/>
  <c r="W374" i="13"/>
  <c r="X374" i="13"/>
  <c r="Y374" i="13"/>
  <c r="AM374" i="13" s="1"/>
  <c r="K375" i="13"/>
  <c r="L375" i="13"/>
  <c r="M375" i="13"/>
  <c r="N375" i="13"/>
  <c r="O375" i="13"/>
  <c r="P375" i="13"/>
  <c r="AD375" i="13" s="1"/>
  <c r="AE375" i="13" s="1"/>
  <c r="Q375" i="13"/>
  <c r="R375" i="13"/>
  <c r="S375" i="13"/>
  <c r="AG375" i="13" s="1"/>
  <c r="T375" i="13"/>
  <c r="U375" i="13"/>
  <c r="V375" i="13"/>
  <c r="AJ375" i="13" s="1"/>
  <c r="W375" i="13"/>
  <c r="X375" i="13"/>
  <c r="Y375" i="13"/>
  <c r="AM375" i="13" s="1"/>
  <c r="AO375" i="13" s="1"/>
  <c r="K376" i="13"/>
  <c r="L376" i="13"/>
  <c r="M376" i="13"/>
  <c r="N376" i="13"/>
  <c r="O376" i="13"/>
  <c r="P376" i="13"/>
  <c r="AD376" i="13" s="1"/>
  <c r="AE376" i="13" s="1"/>
  <c r="Q376" i="13"/>
  <c r="R376" i="13"/>
  <c r="S376" i="13"/>
  <c r="AG376" i="13" s="1"/>
  <c r="T376" i="13"/>
  <c r="U376" i="13"/>
  <c r="V376" i="13"/>
  <c r="AJ376" i="13" s="1"/>
  <c r="AK376" i="13" s="1"/>
  <c r="W376" i="13"/>
  <c r="X376" i="13"/>
  <c r="Y376" i="13"/>
  <c r="AM376" i="13" s="1"/>
  <c r="K377" i="13"/>
  <c r="L377" i="13"/>
  <c r="M377" i="13"/>
  <c r="N377" i="13"/>
  <c r="O377" i="13"/>
  <c r="P377" i="13"/>
  <c r="AD377" i="13" s="1"/>
  <c r="AE377" i="13" s="1"/>
  <c r="Q377" i="13"/>
  <c r="R377" i="13"/>
  <c r="S377" i="13"/>
  <c r="AG377" i="13" s="1"/>
  <c r="T377" i="13"/>
  <c r="U377" i="13"/>
  <c r="V377" i="13"/>
  <c r="AJ377" i="13" s="1"/>
  <c r="W377" i="13"/>
  <c r="X377" i="13"/>
  <c r="Y377" i="13"/>
  <c r="AM377" i="13" s="1"/>
  <c r="K378" i="13"/>
  <c r="L378" i="13"/>
  <c r="M378" i="13"/>
  <c r="N378" i="13"/>
  <c r="O378" i="13"/>
  <c r="P378" i="13"/>
  <c r="AD378" i="13" s="1"/>
  <c r="AE378" i="13" s="1"/>
  <c r="Q378" i="13"/>
  <c r="R378" i="13"/>
  <c r="S378" i="13"/>
  <c r="AG378" i="13" s="1"/>
  <c r="T378" i="13"/>
  <c r="U378" i="13"/>
  <c r="V378" i="13"/>
  <c r="AJ378" i="13" s="1"/>
  <c r="W378" i="13"/>
  <c r="X378" i="13"/>
  <c r="Y378" i="13"/>
  <c r="AM378" i="13" s="1"/>
  <c r="K379" i="13"/>
  <c r="L379" i="13"/>
  <c r="M379" i="13"/>
  <c r="N379" i="13"/>
  <c r="O379" i="13"/>
  <c r="P379" i="13"/>
  <c r="AD379" i="13" s="1"/>
  <c r="AE379" i="13" s="1"/>
  <c r="Q379" i="13"/>
  <c r="R379" i="13"/>
  <c r="S379" i="13"/>
  <c r="AG379" i="13" s="1"/>
  <c r="T379" i="13"/>
  <c r="U379" i="13"/>
  <c r="V379" i="13"/>
  <c r="AJ379" i="13" s="1"/>
  <c r="W379" i="13"/>
  <c r="X379" i="13"/>
  <c r="Y379" i="13"/>
  <c r="AM379" i="13" s="1"/>
  <c r="K380" i="13"/>
  <c r="L380" i="13"/>
  <c r="M380" i="13"/>
  <c r="N380" i="13"/>
  <c r="O380" i="13"/>
  <c r="P380" i="13"/>
  <c r="AD380" i="13" s="1"/>
  <c r="AE380" i="13" s="1"/>
  <c r="Q380" i="13"/>
  <c r="R380" i="13"/>
  <c r="S380" i="13"/>
  <c r="AG380" i="13" s="1"/>
  <c r="T380" i="13"/>
  <c r="U380" i="13"/>
  <c r="V380" i="13"/>
  <c r="AJ380" i="13" s="1"/>
  <c r="W380" i="13"/>
  <c r="X380" i="13"/>
  <c r="Y380" i="13"/>
  <c r="AM380" i="13" s="1"/>
  <c r="K381" i="13"/>
  <c r="L381" i="13"/>
  <c r="M381" i="13"/>
  <c r="N381" i="13"/>
  <c r="O381" i="13"/>
  <c r="P381" i="13"/>
  <c r="AD381" i="13" s="1"/>
  <c r="AE381" i="13" s="1"/>
  <c r="Q381" i="13"/>
  <c r="R381" i="13"/>
  <c r="S381" i="13"/>
  <c r="AG381" i="13" s="1"/>
  <c r="T381" i="13"/>
  <c r="U381" i="13"/>
  <c r="V381" i="13"/>
  <c r="AJ381" i="13" s="1"/>
  <c r="W381" i="13"/>
  <c r="X381" i="13"/>
  <c r="Y381" i="13"/>
  <c r="AM381" i="13" s="1"/>
  <c r="AO381" i="13" s="1"/>
  <c r="K382" i="13"/>
  <c r="L382" i="13"/>
  <c r="M382" i="13"/>
  <c r="N382" i="13"/>
  <c r="O382" i="13"/>
  <c r="P382" i="13"/>
  <c r="AD382" i="13" s="1"/>
  <c r="AE382" i="13" s="1"/>
  <c r="Q382" i="13"/>
  <c r="R382" i="13"/>
  <c r="S382" i="13"/>
  <c r="AG382" i="13" s="1"/>
  <c r="T382" i="13"/>
  <c r="U382" i="13"/>
  <c r="V382" i="13"/>
  <c r="AJ382" i="13" s="1"/>
  <c r="W382" i="13"/>
  <c r="X382" i="13"/>
  <c r="Y382" i="13"/>
  <c r="AM382" i="13" s="1"/>
  <c r="K383" i="13"/>
  <c r="L383" i="13"/>
  <c r="M383" i="13"/>
  <c r="N383" i="13"/>
  <c r="O383" i="13"/>
  <c r="P383" i="13"/>
  <c r="AD383" i="13" s="1"/>
  <c r="AE383" i="13" s="1"/>
  <c r="Q383" i="13"/>
  <c r="R383" i="13"/>
  <c r="S383" i="13"/>
  <c r="AG383" i="13" s="1"/>
  <c r="T383" i="13"/>
  <c r="U383" i="13"/>
  <c r="V383" i="13"/>
  <c r="AJ383" i="13" s="1"/>
  <c r="W383" i="13"/>
  <c r="X383" i="13"/>
  <c r="Y383" i="13"/>
  <c r="AM383" i="13" s="1"/>
  <c r="AO383" i="13" s="1"/>
  <c r="K384" i="13"/>
  <c r="L384" i="13"/>
  <c r="M384" i="13"/>
  <c r="N384" i="13"/>
  <c r="O384" i="13"/>
  <c r="P384" i="13"/>
  <c r="AD384" i="13" s="1"/>
  <c r="AE384" i="13" s="1"/>
  <c r="Q384" i="13"/>
  <c r="R384" i="13"/>
  <c r="S384" i="13"/>
  <c r="AG384" i="13" s="1"/>
  <c r="T384" i="13"/>
  <c r="U384" i="13"/>
  <c r="V384" i="13"/>
  <c r="AJ384" i="13" s="1"/>
  <c r="W384" i="13"/>
  <c r="X384" i="13"/>
  <c r="Y384" i="13"/>
  <c r="AM384" i="13" s="1"/>
  <c r="K385" i="13"/>
  <c r="L385" i="13"/>
  <c r="M385" i="13"/>
  <c r="N385" i="13"/>
  <c r="O385" i="13"/>
  <c r="P385" i="13"/>
  <c r="AD385" i="13" s="1"/>
  <c r="Q385" i="13"/>
  <c r="R385" i="13"/>
  <c r="S385" i="13"/>
  <c r="AG385" i="13" s="1"/>
  <c r="T385" i="13"/>
  <c r="U385" i="13"/>
  <c r="V385" i="13"/>
  <c r="AJ385" i="13" s="1"/>
  <c r="W385" i="13"/>
  <c r="X385" i="13"/>
  <c r="Y385" i="13"/>
  <c r="AM385" i="13" s="1"/>
  <c r="K386" i="13"/>
  <c r="L386" i="13"/>
  <c r="M386" i="13"/>
  <c r="N386" i="13"/>
  <c r="O386" i="13"/>
  <c r="P386" i="13"/>
  <c r="AD386" i="13" s="1"/>
  <c r="AE386" i="13" s="1"/>
  <c r="Q386" i="13"/>
  <c r="R386" i="13"/>
  <c r="S386" i="13"/>
  <c r="AG386" i="13" s="1"/>
  <c r="AH386" i="13" s="1"/>
  <c r="T386" i="13"/>
  <c r="U386" i="13"/>
  <c r="V386" i="13"/>
  <c r="AJ386" i="13" s="1"/>
  <c r="AL386" i="13" s="1"/>
  <c r="W386" i="13"/>
  <c r="X386" i="13"/>
  <c r="Y386" i="13"/>
  <c r="AM386" i="13" s="1"/>
  <c r="K387" i="13"/>
  <c r="L387" i="13"/>
  <c r="M387" i="13"/>
  <c r="N387" i="13"/>
  <c r="O387" i="13"/>
  <c r="P387" i="13"/>
  <c r="AD387" i="13" s="1"/>
  <c r="AE387" i="13" s="1"/>
  <c r="Q387" i="13"/>
  <c r="R387" i="13"/>
  <c r="S387" i="13"/>
  <c r="AG387" i="13" s="1"/>
  <c r="T387" i="13"/>
  <c r="U387" i="13"/>
  <c r="V387" i="13"/>
  <c r="AJ387" i="13" s="1"/>
  <c r="W387" i="13"/>
  <c r="X387" i="13"/>
  <c r="Y387" i="13"/>
  <c r="AM387" i="13" s="1"/>
  <c r="AO387" i="13" s="1"/>
  <c r="K388" i="13"/>
  <c r="L388" i="13"/>
  <c r="M388" i="13"/>
  <c r="N388" i="13"/>
  <c r="O388" i="13"/>
  <c r="P388" i="13"/>
  <c r="AD388" i="13" s="1"/>
  <c r="Q388" i="13"/>
  <c r="R388" i="13"/>
  <c r="S388" i="13"/>
  <c r="AG388" i="13" s="1"/>
  <c r="T388" i="13"/>
  <c r="U388" i="13"/>
  <c r="V388" i="13"/>
  <c r="AJ388" i="13" s="1"/>
  <c r="W388" i="13"/>
  <c r="X388" i="13"/>
  <c r="Y388" i="13"/>
  <c r="AM388" i="13" s="1"/>
  <c r="K389" i="13"/>
  <c r="L389" i="13"/>
  <c r="M389" i="13"/>
  <c r="N389" i="13"/>
  <c r="O389" i="13"/>
  <c r="P389" i="13"/>
  <c r="AD389" i="13" s="1"/>
  <c r="Q389" i="13"/>
  <c r="R389" i="13"/>
  <c r="S389" i="13"/>
  <c r="AG389" i="13" s="1"/>
  <c r="T389" i="13"/>
  <c r="U389" i="13"/>
  <c r="V389" i="13"/>
  <c r="AJ389" i="13" s="1"/>
  <c r="W389" i="13"/>
  <c r="X389" i="13"/>
  <c r="Y389" i="13"/>
  <c r="AM389" i="13" s="1"/>
  <c r="K390" i="13"/>
  <c r="L390" i="13"/>
  <c r="M390" i="13"/>
  <c r="N390" i="13"/>
  <c r="O390" i="13"/>
  <c r="P390" i="13"/>
  <c r="AD390" i="13" s="1"/>
  <c r="AE390" i="13" s="1"/>
  <c r="Q390" i="13"/>
  <c r="R390" i="13"/>
  <c r="S390" i="13"/>
  <c r="AG390" i="13" s="1"/>
  <c r="T390" i="13"/>
  <c r="U390" i="13"/>
  <c r="V390" i="13"/>
  <c r="AJ390" i="13" s="1"/>
  <c r="W390" i="13"/>
  <c r="X390" i="13"/>
  <c r="Y390" i="13"/>
  <c r="AM390" i="13" s="1"/>
  <c r="K391" i="13"/>
  <c r="L391" i="13"/>
  <c r="M391" i="13"/>
  <c r="N391" i="13"/>
  <c r="O391" i="13"/>
  <c r="P391" i="13"/>
  <c r="AD391" i="13" s="1"/>
  <c r="Q391" i="13"/>
  <c r="R391" i="13"/>
  <c r="S391" i="13"/>
  <c r="AG391" i="13" s="1"/>
  <c r="T391" i="13"/>
  <c r="U391" i="13"/>
  <c r="V391" i="13"/>
  <c r="AJ391" i="13" s="1"/>
  <c r="AK391" i="13" s="1"/>
  <c r="W391" i="13"/>
  <c r="X391" i="13"/>
  <c r="Y391" i="13"/>
  <c r="AM391" i="13" s="1"/>
  <c r="K392" i="13"/>
  <c r="L392" i="13"/>
  <c r="M392" i="13"/>
  <c r="N392" i="13"/>
  <c r="O392" i="13"/>
  <c r="P392" i="13"/>
  <c r="AD392" i="13" s="1"/>
  <c r="Q392" i="13"/>
  <c r="R392" i="13"/>
  <c r="S392" i="13"/>
  <c r="AG392" i="13" s="1"/>
  <c r="T392" i="13"/>
  <c r="U392" i="13"/>
  <c r="V392" i="13"/>
  <c r="AJ392" i="13" s="1"/>
  <c r="AL392" i="13" s="1"/>
  <c r="W392" i="13"/>
  <c r="X392" i="13"/>
  <c r="Y392" i="13"/>
  <c r="AM392" i="13" s="1"/>
  <c r="K393" i="13"/>
  <c r="L393" i="13"/>
  <c r="M393" i="13"/>
  <c r="N393" i="13"/>
  <c r="O393" i="13"/>
  <c r="P393" i="13"/>
  <c r="AD393" i="13" s="1"/>
  <c r="Q393" i="13"/>
  <c r="R393" i="13"/>
  <c r="S393" i="13"/>
  <c r="AG393" i="13" s="1"/>
  <c r="T393" i="13"/>
  <c r="U393" i="13"/>
  <c r="V393" i="13"/>
  <c r="AJ393" i="13" s="1"/>
  <c r="W393" i="13"/>
  <c r="X393" i="13"/>
  <c r="Y393" i="13"/>
  <c r="AM393" i="13" s="1"/>
  <c r="K394" i="13"/>
  <c r="L394" i="13"/>
  <c r="M394" i="13"/>
  <c r="N394" i="13"/>
  <c r="O394" i="13"/>
  <c r="P394" i="13"/>
  <c r="AD394" i="13" s="1"/>
  <c r="Q394" i="13"/>
  <c r="R394" i="13"/>
  <c r="S394" i="13"/>
  <c r="AG394" i="13" s="1"/>
  <c r="T394" i="13"/>
  <c r="U394" i="13"/>
  <c r="V394" i="13"/>
  <c r="AJ394" i="13" s="1"/>
  <c r="W394" i="13"/>
  <c r="X394" i="13"/>
  <c r="Y394" i="13"/>
  <c r="AM394" i="13" s="1"/>
  <c r="K395" i="13"/>
  <c r="L395" i="13"/>
  <c r="M395" i="13"/>
  <c r="N395" i="13"/>
  <c r="O395" i="13"/>
  <c r="P395" i="13"/>
  <c r="AD395" i="13" s="1"/>
  <c r="Q395" i="13"/>
  <c r="R395" i="13"/>
  <c r="S395" i="13"/>
  <c r="AG395" i="13" s="1"/>
  <c r="T395" i="13"/>
  <c r="U395" i="13"/>
  <c r="V395" i="13"/>
  <c r="AJ395" i="13" s="1"/>
  <c r="W395" i="13"/>
  <c r="X395" i="13"/>
  <c r="Y395" i="13"/>
  <c r="AM395" i="13" s="1"/>
  <c r="K396" i="13"/>
  <c r="L396" i="13"/>
  <c r="M396" i="13"/>
  <c r="N396" i="13"/>
  <c r="O396" i="13"/>
  <c r="P396" i="13"/>
  <c r="AD396" i="13" s="1"/>
  <c r="AE396" i="13" s="1"/>
  <c r="Q396" i="13"/>
  <c r="R396" i="13"/>
  <c r="S396" i="13"/>
  <c r="AG396" i="13" s="1"/>
  <c r="T396" i="13"/>
  <c r="U396" i="13"/>
  <c r="V396" i="13"/>
  <c r="AJ396" i="13" s="1"/>
  <c r="W396" i="13"/>
  <c r="X396" i="13"/>
  <c r="Y396" i="13"/>
  <c r="AM396" i="13" s="1"/>
  <c r="K397" i="13"/>
  <c r="L397" i="13"/>
  <c r="M397" i="13"/>
  <c r="N397" i="13"/>
  <c r="O397" i="13"/>
  <c r="P397" i="13"/>
  <c r="AD397" i="13" s="1"/>
  <c r="Q397" i="13"/>
  <c r="R397" i="13"/>
  <c r="S397" i="13"/>
  <c r="AG397" i="13" s="1"/>
  <c r="T397" i="13"/>
  <c r="U397" i="13"/>
  <c r="V397" i="13"/>
  <c r="AJ397" i="13" s="1"/>
  <c r="W397" i="13"/>
  <c r="X397" i="13"/>
  <c r="Y397" i="13"/>
  <c r="AM397" i="13" s="1"/>
  <c r="K398" i="13"/>
  <c r="L398" i="13"/>
  <c r="M398" i="13"/>
  <c r="N398" i="13"/>
  <c r="O398" i="13"/>
  <c r="P398" i="13"/>
  <c r="AD398" i="13" s="1"/>
  <c r="Q398" i="13"/>
  <c r="R398" i="13"/>
  <c r="S398" i="13"/>
  <c r="AG398" i="13" s="1"/>
  <c r="T398" i="13"/>
  <c r="U398" i="13"/>
  <c r="V398" i="13"/>
  <c r="AJ398" i="13" s="1"/>
  <c r="W398" i="13"/>
  <c r="X398" i="13"/>
  <c r="Y398" i="13"/>
  <c r="AM398" i="13" s="1"/>
  <c r="K399" i="13"/>
  <c r="L399" i="13"/>
  <c r="M399" i="13"/>
  <c r="N399" i="13"/>
  <c r="O399" i="13"/>
  <c r="P399" i="13"/>
  <c r="AD399" i="13" s="1"/>
  <c r="Q399" i="13"/>
  <c r="R399" i="13"/>
  <c r="S399" i="13"/>
  <c r="AG399" i="13" s="1"/>
  <c r="T399" i="13"/>
  <c r="U399" i="13"/>
  <c r="V399" i="13"/>
  <c r="AJ399" i="13" s="1"/>
  <c r="W399" i="13"/>
  <c r="X399" i="13"/>
  <c r="Y399" i="13"/>
  <c r="AM399" i="13" s="1"/>
  <c r="K400" i="13"/>
  <c r="L400" i="13"/>
  <c r="M400" i="13"/>
  <c r="N400" i="13"/>
  <c r="O400" i="13"/>
  <c r="P400" i="13"/>
  <c r="AD400" i="13" s="1"/>
  <c r="AE400" i="13" s="1"/>
  <c r="Q400" i="13"/>
  <c r="R400" i="13"/>
  <c r="S400" i="13"/>
  <c r="AG400" i="13" s="1"/>
  <c r="AI400" i="13" s="1"/>
  <c r="T400" i="13"/>
  <c r="U400" i="13"/>
  <c r="V400" i="13"/>
  <c r="AJ400" i="13" s="1"/>
  <c r="W400" i="13"/>
  <c r="X400" i="13"/>
  <c r="Y400" i="13"/>
  <c r="AM400" i="13" s="1"/>
  <c r="K401" i="13"/>
  <c r="L401" i="13"/>
  <c r="M401" i="13"/>
  <c r="N401" i="13"/>
  <c r="O401" i="13"/>
  <c r="P401" i="13"/>
  <c r="AD401" i="13" s="1"/>
  <c r="Q401" i="13"/>
  <c r="R401" i="13"/>
  <c r="S401" i="13"/>
  <c r="AG401" i="13" s="1"/>
  <c r="T401" i="13"/>
  <c r="U401" i="13"/>
  <c r="V401" i="13"/>
  <c r="AJ401" i="13" s="1"/>
  <c r="W401" i="13"/>
  <c r="X401" i="13"/>
  <c r="Y401" i="13"/>
  <c r="AM401" i="13" s="1"/>
  <c r="K402" i="13"/>
  <c r="L402" i="13"/>
  <c r="M402" i="13"/>
  <c r="N402" i="13"/>
  <c r="O402" i="13"/>
  <c r="P402" i="13"/>
  <c r="AD402" i="13" s="1"/>
  <c r="Q402" i="13"/>
  <c r="R402" i="13"/>
  <c r="S402" i="13"/>
  <c r="AG402" i="13" s="1"/>
  <c r="T402" i="13"/>
  <c r="U402" i="13"/>
  <c r="V402" i="13"/>
  <c r="AJ402" i="13" s="1"/>
  <c r="W402" i="13"/>
  <c r="X402" i="13"/>
  <c r="Y402" i="13"/>
  <c r="AM402" i="13" s="1"/>
  <c r="K403" i="13"/>
  <c r="L403" i="13"/>
  <c r="M403" i="13"/>
  <c r="N403" i="13"/>
  <c r="O403" i="13"/>
  <c r="P403" i="13"/>
  <c r="AD403" i="13" s="1"/>
  <c r="Q403" i="13"/>
  <c r="R403" i="13"/>
  <c r="S403" i="13"/>
  <c r="AG403" i="13" s="1"/>
  <c r="T403" i="13"/>
  <c r="U403" i="13"/>
  <c r="V403" i="13"/>
  <c r="AJ403" i="13" s="1"/>
  <c r="AK403" i="13" s="1"/>
  <c r="W403" i="13"/>
  <c r="X403" i="13"/>
  <c r="Y403" i="13"/>
  <c r="AM403" i="13" s="1"/>
  <c r="K404" i="13"/>
  <c r="L404" i="13"/>
  <c r="M404" i="13"/>
  <c r="N404" i="13"/>
  <c r="O404" i="13"/>
  <c r="P404" i="13"/>
  <c r="AD404" i="13" s="1"/>
  <c r="Q404" i="13"/>
  <c r="R404" i="13"/>
  <c r="S404" i="13"/>
  <c r="AG404" i="13" s="1"/>
  <c r="T404" i="13"/>
  <c r="U404" i="13"/>
  <c r="V404" i="13"/>
  <c r="AJ404" i="13" s="1"/>
  <c r="AL404" i="13" s="1"/>
  <c r="W404" i="13"/>
  <c r="X404" i="13"/>
  <c r="Y404" i="13"/>
  <c r="AM404" i="13" s="1"/>
  <c r="K405" i="13"/>
  <c r="L405" i="13"/>
  <c r="M405" i="13"/>
  <c r="N405" i="13"/>
  <c r="O405" i="13"/>
  <c r="P405" i="13"/>
  <c r="AD405" i="13" s="1"/>
  <c r="Q405" i="13"/>
  <c r="R405" i="13"/>
  <c r="S405" i="13"/>
  <c r="AG405" i="13" s="1"/>
  <c r="T405" i="13"/>
  <c r="U405" i="13"/>
  <c r="V405" i="13"/>
  <c r="AJ405" i="13" s="1"/>
  <c r="W405" i="13"/>
  <c r="X405" i="13"/>
  <c r="Y405" i="13"/>
  <c r="AM405" i="13" s="1"/>
  <c r="K406" i="13"/>
  <c r="L406" i="13"/>
  <c r="M406" i="13"/>
  <c r="N406" i="13"/>
  <c r="O406" i="13"/>
  <c r="P406" i="13"/>
  <c r="AD406" i="13" s="1"/>
  <c r="AE406" i="13" s="1"/>
  <c r="Q406" i="13"/>
  <c r="R406" i="13"/>
  <c r="S406" i="13"/>
  <c r="AG406" i="13" s="1"/>
  <c r="T406" i="13"/>
  <c r="U406" i="13"/>
  <c r="V406" i="13"/>
  <c r="AJ406" i="13" s="1"/>
  <c r="W406" i="13"/>
  <c r="X406" i="13"/>
  <c r="Y406" i="13"/>
  <c r="AM406" i="13" s="1"/>
  <c r="K407" i="13"/>
  <c r="L407" i="13"/>
  <c r="M407" i="13"/>
  <c r="N407" i="13"/>
  <c r="O407" i="13"/>
  <c r="P407" i="13"/>
  <c r="AD407" i="13" s="1"/>
  <c r="Q407" i="13"/>
  <c r="R407" i="13"/>
  <c r="S407" i="13"/>
  <c r="AG407" i="13" s="1"/>
  <c r="T407" i="13"/>
  <c r="U407" i="13"/>
  <c r="V407" i="13"/>
  <c r="AJ407" i="13" s="1"/>
  <c r="W407" i="13"/>
  <c r="X407" i="13"/>
  <c r="Y407" i="13"/>
  <c r="AM407" i="13" s="1"/>
  <c r="K408" i="13"/>
  <c r="L408" i="13"/>
  <c r="M408" i="13"/>
  <c r="N408" i="13"/>
  <c r="O408" i="13"/>
  <c r="P408" i="13"/>
  <c r="AD408" i="13" s="1"/>
  <c r="Q408" i="13"/>
  <c r="R408" i="13"/>
  <c r="S408" i="13"/>
  <c r="AG408" i="13" s="1"/>
  <c r="T408" i="13"/>
  <c r="U408" i="13"/>
  <c r="V408" i="13"/>
  <c r="AJ408" i="13" s="1"/>
  <c r="W408" i="13"/>
  <c r="X408" i="13"/>
  <c r="Y408" i="13"/>
  <c r="AM408" i="13" s="1"/>
  <c r="K409" i="13"/>
  <c r="L409" i="13"/>
  <c r="M409" i="13"/>
  <c r="N409" i="13"/>
  <c r="O409" i="13"/>
  <c r="P409" i="13"/>
  <c r="AD409" i="13" s="1"/>
  <c r="Q409" i="13"/>
  <c r="R409" i="13"/>
  <c r="S409" i="13"/>
  <c r="AG409" i="13" s="1"/>
  <c r="T409" i="13"/>
  <c r="U409" i="13"/>
  <c r="V409" i="13"/>
  <c r="AJ409" i="13" s="1"/>
  <c r="W409" i="13"/>
  <c r="X409" i="13"/>
  <c r="Y409" i="13"/>
  <c r="AM409" i="13" s="1"/>
  <c r="K410" i="13"/>
  <c r="L410" i="13"/>
  <c r="M410" i="13"/>
  <c r="N410" i="13"/>
  <c r="O410" i="13"/>
  <c r="P410" i="13"/>
  <c r="AD410" i="13" s="1"/>
  <c r="Q410" i="13"/>
  <c r="R410" i="13"/>
  <c r="S410" i="13"/>
  <c r="AG410" i="13" s="1"/>
  <c r="T410" i="13"/>
  <c r="U410" i="13"/>
  <c r="V410" i="13"/>
  <c r="AJ410" i="13" s="1"/>
  <c r="W410" i="13"/>
  <c r="X410" i="13"/>
  <c r="Y410" i="13"/>
  <c r="AM410" i="13" s="1"/>
  <c r="K411" i="13"/>
  <c r="L411" i="13"/>
  <c r="M411" i="13"/>
  <c r="N411" i="13"/>
  <c r="O411" i="13"/>
  <c r="P411" i="13"/>
  <c r="AD411" i="13" s="1"/>
  <c r="Q411" i="13"/>
  <c r="R411" i="13"/>
  <c r="S411" i="13"/>
  <c r="AG411" i="13" s="1"/>
  <c r="T411" i="13"/>
  <c r="U411" i="13"/>
  <c r="V411" i="13"/>
  <c r="AJ411" i="13" s="1"/>
  <c r="W411" i="13"/>
  <c r="X411" i="13"/>
  <c r="Y411" i="13"/>
  <c r="AM411" i="13" s="1"/>
  <c r="K412" i="13"/>
  <c r="L412" i="13"/>
  <c r="M412" i="13"/>
  <c r="N412" i="13"/>
  <c r="O412" i="13"/>
  <c r="P412" i="13"/>
  <c r="AD412" i="13" s="1"/>
  <c r="AE412" i="13" s="1"/>
  <c r="Q412" i="13"/>
  <c r="R412" i="13"/>
  <c r="S412" i="13"/>
  <c r="AG412" i="13" s="1"/>
  <c r="T412" i="13"/>
  <c r="U412" i="13"/>
  <c r="V412" i="13"/>
  <c r="AJ412" i="13" s="1"/>
  <c r="W412" i="13"/>
  <c r="X412" i="13"/>
  <c r="Y412" i="13"/>
  <c r="AM412" i="13" s="1"/>
  <c r="K413" i="13"/>
  <c r="L413" i="13"/>
  <c r="M413" i="13"/>
  <c r="N413" i="13"/>
  <c r="O413" i="13"/>
  <c r="P413" i="13"/>
  <c r="AD413" i="13" s="1"/>
  <c r="Q413" i="13"/>
  <c r="R413" i="13"/>
  <c r="S413" i="13"/>
  <c r="AG413" i="13" s="1"/>
  <c r="T413" i="13"/>
  <c r="U413" i="13"/>
  <c r="V413" i="13"/>
  <c r="AJ413" i="13" s="1"/>
  <c r="AK413" i="13" s="1"/>
  <c r="W413" i="13"/>
  <c r="X413" i="13"/>
  <c r="Y413" i="13"/>
  <c r="AM413" i="13" s="1"/>
  <c r="K414" i="13"/>
  <c r="L414" i="13"/>
  <c r="M414" i="13"/>
  <c r="N414" i="13"/>
  <c r="O414" i="13"/>
  <c r="P414" i="13"/>
  <c r="AD414" i="13" s="1"/>
  <c r="Q414" i="13"/>
  <c r="R414" i="13"/>
  <c r="S414" i="13"/>
  <c r="AG414" i="13" s="1"/>
  <c r="AH414" i="13" s="1"/>
  <c r="T414" i="13"/>
  <c r="U414" i="13"/>
  <c r="V414" i="13"/>
  <c r="AJ414" i="13" s="1"/>
  <c r="W414" i="13"/>
  <c r="X414" i="13"/>
  <c r="Y414" i="13"/>
  <c r="AM414" i="13" s="1"/>
  <c r="K415" i="13"/>
  <c r="L415" i="13"/>
  <c r="M415" i="13"/>
  <c r="N415" i="13"/>
  <c r="O415" i="13"/>
  <c r="P415" i="13"/>
  <c r="AD415" i="13" s="1"/>
  <c r="Q415" i="13"/>
  <c r="R415" i="13"/>
  <c r="S415" i="13"/>
  <c r="AG415" i="13" s="1"/>
  <c r="T415" i="13"/>
  <c r="U415" i="13"/>
  <c r="V415" i="13"/>
  <c r="AJ415" i="13" s="1"/>
  <c r="AL415" i="13" s="1"/>
  <c r="W415" i="13"/>
  <c r="X415" i="13"/>
  <c r="Y415" i="13"/>
  <c r="AM415" i="13" s="1"/>
  <c r="K416" i="13"/>
  <c r="L416" i="13"/>
  <c r="M416" i="13"/>
  <c r="N416" i="13"/>
  <c r="O416" i="13"/>
  <c r="P416" i="13"/>
  <c r="AD416" i="13" s="1"/>
  <c r="AE416" i="13" s="1"/>
  <c r="Q416" i="13"/>
  <c r="R416" i="13"/>
  <c r="S416" i="13"/>
  <c r="AG416" i="13" s="1"/>
  <c r="T416" i="13"/>
  <c r="U416" i="13"/>
  <c r="V416" i="13"/>
  <c r="AJ416" i="13" s="1"/>
  <c r="W416" i="13"/>
  <c r="X416" i="13"/>
  <c r="Y416" i="13"/>
  <c r="AM416" i="13" s="1"/>
  <c r="K417" i="13"/>
  <c r="L417" i="13"/>
  <c r="M417" i="13"/>
  <c r="N417" i="13"/>
  <c r="O417" i="13"/>
  <c r="P417" i="13"/>
  <c r="AD417" i="13" s="1"/>
  <c r="Q417" i="13"/>
  <c r="R417" i="13"/>
  <c r="S417" i="13"/>
  <c r="AG417" i="13" s="1"/>
  <c r="T417" i="13"/>
  <c r="U417" i="13"/>
  <c r="V417" i="13"/>
  <c r="AJ417" i="13" s="1"/>
  <c r="W417" i="13"/>
  <c r="X417" i="13"/>
  <c r="Y417" i="13"/>
  <c r="AM417" i="13" s="1"/>
  <c r="K418" i="13"/>
  <c r="L418" i="13"/>
  <c r="M418" i="13"/>
  <c r="N418" i="13"/>
  <c r="O418" i="13"/>
  <c r="P418" i="13"/>
  <c r="AD418" i="13" s="1"/>
  <c r="AE418" i="13" s="1"/>
  <c r="Q418" i="13"/>
  <c r="R418" i="13"/>
  <c r="S418" i="13"/>
  <c r="AG418" i="13" s="1"/>
  <c r="T418" i="13"/>
  <c r="U418" i="13"/>
  <c r="V418" i="13"/>
  <c r="AJ418" i="13" s="1"/>
  <c r="W418" i="13"/>
  <c r="X418" i="13"/>
  <c r="Y418" i="13"/>
  <c r="AM418" i="13" s="1"/>
  <c r="K419" i="13"/>
  <c r="L419" i="13"/>
  <c r="M419" i="13"/>
  <c r="N419" i="13"/>
  <c r="O419" i="13"/>
  <c r="P419" i="13"/>
  <c r="AD419" i="13" s="1"/>
  <c r="Q419" i="13"/>
  <c r="R419" i="13"/>
  <c r="S419" i="13"/>
  <c r="AG419" i="13" s="1"/>
  <c r="T419" i="13"/>
  <c r="U419" i="13"/>
  <c r="V419" i="13"/>
  <c r="AJ419" i="13" s="1"/>
  <c r="AK419" i="13" s="1"/>
  <c r="W419" i="13"/>
  <c r="X419" i="13"/>
  <c r="Y419" i="13"/>
  <c r="AM419" i="13" s="1"/>
  <c r="K420" i="13"/>
  <c r="L420" i="13"/>
  <c r="M420" i="13"/>
  <c r="N420" i="13"/>
  <c r="O420" i="13"/>
  <c r="P420" i="13"/>
  <c r="AD420" i="13" s="1"/>
  <c r="Q420" i="13"/>
  <c r="R420" i="13"/>
  <c r="S420" i="13"/>
  <c r="AG420" i="13" s="1"/>
  <c r="T420" i="13"/>
  <c r="U420" i="13"/>
  <c r="V420" i="13"/>
  <c r="AJ420" i="13" s="1"/>
  <c r="W420" i="13"/>
  <c r="X420" i="13"/>
  <c r="Y420" i="13"/>
  <c r="AM420" i="13" s="1"/>
  <c r="K421" i="13"/>
  <c r="L421" i="13"/>
  <c r="M421" i="13"/>
  <c r="N421" i="13"/>
  <c r="O421" i="13"/>
  <c r="P421" i="13"/>
  <c r="AD421" i="13" s="1"/>
  <c r="Q421" i="13"/>
  <c r="R421" i="13"/>
  <c r="S421" i="13"/>
  <c r="AG421" i="13" s="1"/>
  <c r="T421" i="13"/>
  <c r="U421" i="13"/>
  <c r="V421" i="13"/>
  <c r="AJ421" i="13" s="1"/>
  <c r="W421" i="13"/>
  <c r="X421" i="13"/>
  <c r="Y421" i="13"/>
  <c r="AM421" i="13" s="1"/>
  <c r="K422" i="13"/>
  <c r="L422" i="13"/>
  <c r="M422" i="13"/>
  <c r="N422" i="13"/>
  <c r="O422" i="13"/>
  <c r="P422" i="13"/>
  <c r="AD422" i="13" s="1"/>
  <c r="AE422" i="13" s="1"/>
  <c r="Q422" i="13"/>
  <c r="R422" i="13"/>
  <c r="S422" i="13"/>
  <c r="AG422" i="13" s="1"/>
  <c r="T422" i="13"/>
  <c r="U422" i="13"/>
  <c r="V422" i="13"/>
  <c r="AJ422" i="13" s="1"/>
  <c r="W422" i="13"/>
  <c r="X422" i="13"/>
  <c r="Y422" i="13"/>
  <c r="AM422" i="13" s="1"/>
  <c r="K423" i="13"/>
  <c r="L423" i="13"/>
  <c r="M423" i="13"/>
  <c r="N423" i="13"/>
  <c r="O423" i="13"/>
  <c r="P423" i="13"/>
  <c r="AD423" i="13" s="1"/>
  <c r="Q423" i="13"/>
  <c r="R423" i="13"/>
  <c r="S423" i="13"/>
  <c r="AG423" i="13" s="1"/>
  <c r="T423" i="13"/>
  <c r="U423" i="13"/>
  <c r="V423" i="13"/>
  <c r="AJ423" i="13" s="1"/>
  <c r="W423" i="13"/>
  <c r="X423" i="13"/>
  <c r="Y423" i="13"/>
  <c r="AM423" i="13" s="1"/>
  <c r="K424" i="13"/>
  <c r="L424" i="13"/>
  <c r="M424" i="13"/>
  <c r="N424" i="13"/>
  <c r="O424" i="13"/>
  <c r="P424" i="13"/>
  <c r="AD424" i="13" s="1"/>
  <c r="Q424" i="13"/>
  <c r="R424" i="13"/>
  <c r="S424" i="13"/>
  <c r="AG424" i="13" s="1"/>
  <c r="T424" i="13"/>
  <c r="U424" i="13"/>
  <c r="V424" i="13"/>
  <c r="AJ424" i="13" s="1"/>
  <c r="W424" i="13"/>
  <c r="X424" i="13"/>
  <c r="Y424" i="13"/>
  <c r="AM424" i="13" s="1"/>
  <c r="K425" i="13"/>
  <c r="L425" i="13"/>
  <c r="M425" i="13"/>
  <c r="N425" i="13"/>
  <c r="O425" i="13"/>
  <c r="P425" i="13"/>
  <c r="AD425" i="13" s="1"/>
  <c r="Q425" i="13"/>
  <c r="R425" i="13"/>
  <c r="S425" i="13"/>
  <c r="AG425" i="13" s="1"/>
  <c r="T425" i="13"/>
  <c r="U425" i="13"/>
  <c r="V425" i="13"/>
  <c r="AJ425" i="13" s="1"/>
  <c r="W425" i="13"/>
  <c r="X425" i="13"/>
  <c r="Y425" i="13"/>
  <c r="AM425" i="13" s="1"/>
  <c r="K426" i="13"/>
  <c r="L426" i="13"/>
  <c r="M426" i="13"/>
  <c r="N426" i="13"/>
  <c r="O426" i="13"/>
  <c r="P426" i="13"/>
  <c r="AD426" i="13" s="1"/>
  <c r="Q426" i="13"/>
  <c r="R426" i="13"/>
  <c r="S426" i="13"/>
  <c r="AG426" i="13" s="1"/>
  <c r="T426" i="13"/>
  <c r="U426" i="13"/>
  <c r="V426" i="13"/>
  <c r="AJ426" i="13" s="1"/>
  <c r="AL426" i="13" s="1"/>
  <c r="W426" i="13"/>
  <c r="X426" i="13"/>
  <c r="Y426" i="13"/>
  <c r="AM426" i="13" s="1"/>
  <c r="K427" i="13"/>
  <c r="L427" i="13"/>
  <c r="M427" i="13"/>
  <c r="N427" i="13"/>
  <c r="O427" i="13"/>
  <c r="P427" i="13"/>
  <c r="AD427" i="13" s="1"/>
  <c r="Q427" i="13"/>
  <c r="R427" i="13"/>
  <c r="S427" i="13"/>
  <c r="AG427" i="13" s="1"/>
  <c r="T427" i="13"/>
  <c r="U427" i="13"/>
  <c r="V427" i="13"/>
  <c r="AJ427" i="13" s="1"/>
  <c r="W427" i="13"/>
  <c r="X427" i="13"/>
  <c r="Y427" i="13"/>
  <c r="AM427" i="13" s="1"/>
  <c r="K428" i="13"/>
  <c r="L428" i="13"/>
  <c r="M428" i="13"/>
  <c r="N428" i="13"/>
  <c r="O428" i="13"/>
  <c r="P428" i="13"/>
  <c r="AD428" i="13" s="1"/>
  <c r="AE428" i="13" s="1"/>
  <c r="Q428" i="13"/>
  <c r="R428" i="13"/>
  <c r="S428" i="13"/>
  <c r="AG428" i="13" s="1"/>
  <c r="AH428" i="13" s="1"/>
  <c r="T428" i="13"/>
  <c r="U428" i="13"/>
  <c r="V428" i="13"/>
  <c r="AJ428" i="13" s="1"/>
  <c r="W428" i="13"/>
  <c r="X428" i="13"/>
  <c r="Y428" i="13"/>
  <c r="AM428" i="13" s="1"/>
  <c r="K429" i="13"/>
  <c r="L429" i="13"/>
  <c r="M429" i="13"/>
  <c r="N429" i="13"/>
  <c r="O429" i="13"/>
  <c r="P429" i="13"/>
  <c r="AD429" i="13" s="1"/>
  <c r="Q429" i="13"/>
  <c r="R429" i="13"/>
  <c r="S429" i="13"/>
  <c r="AG429" i="13" s="1"/>
  <c r="T429" i="13"/>
  <c r="U429" i="13"/>
  <c r="V429" i="13"/>
  <c r="AJ429" i="13" s="1"/>
  <c r="AK429" i="13" s="1"/>
  <c r="W429" i="13"/>
  <c r="X429" i="13"/>
  <c r="Y429" i="13"/>
  <c r="AM429" i="13" s="1"/>
  <c r="K430" i="13"/>
  <c r="L430" i="13"/>
  <c r="M430" i="13"/>
  <c r="N430" i="13"/>
  <c r="O430" i="13"/>
  <c r="P430" i="13"/>
  <c r="AD430" i="13" s="1"/>
  <c r="Q430" i="13"/>
  <c r="R430" i="13"/>
  <c r="S430" i="13"/>
  <c r="AG430" i="13" s="1"/>
  <c r="T430" i="13"/>
  <c r="U430" i="13"/>
  <c r="V430" i="13"/>
  <c r="AJ430" i="13" s="1"/>
  <c r="W430" i="13"/>
  <c r="X430" i="13"/>
  <c r="Y430" i="13"/>
  <c r="AM430" i="13" s="1"/>
  <c r="K431" i="13"/>
  <c r="L431" i="13"/>
  <c r="M431" i="13"/>
  <c r="N431" i="13"/>
  <c r="O431" i="13"/>
  <c r="P431" i="13"/>
  <c r="AD431" i="13" s="1"/>
  <c r="Q431" i="13"/>
  <c r="R431" i="13"/>
  <c r="S431" i="13"/>
  <c r="AG431" i="13" s="1"/>
  <c r="T431" i="13"/>
  <c r="U431" i="13"/>
  <c r="V431" i="13"/>
  <c r="AJ431" i="13" s="1"/>
  <c r="W431" i="13"/>
  <c r="X431" i="13"/>
  <c r="Y431" i="13"/>
  <c r="AM431" i="13" s="1"/>
  <c r="K432" i="13"/>
  <c r="L432" i="13"/>
  <c r="M432" i="13"/>
  <c r="N432" i="13"/>
  <c r="O432" i="13"/>
  <c r="P432" i="13"/>
  <c r="AD432" i="13" s="1"/>
  <c r="AE432" i="13" s="1"/>
  <c r="Q432" i="13"/>
  <c r="R432" i="13"/>
  <c r="S432" i="13"/>
  <c r="AG432" i="13" s="1"/>
  <c r="T432" i="13"/>
  <c r="U432" i="13"/>
  <c r="V432" i="13"/>
  <c r="AJ432" i="13" s="1"/>
  <c r="AL432" i="13" s="1"/>
  <c r="W432" i="13"/>
  <c r="X432" i="13"/>
  <c r="Y432" i="13"/>
  <c r="AM432" i="13" s="1"/>
  <c r="K433" i="13"/>
  <c r="L433" i="13"/>
  <c r="M433" i="13"/>
  <c r="N433" i="13"/>
  <c r="O433" i="13"/>
  <c r="P433" i="13"/>
  <c r="AD433" i="13" s="1"/>
  <c r="Q433" i="13"/>
  <c r="R433" i="13"/>
  <c r="S433" i="13"/>
  <c r="AG433" i="13" s="1"/>
  <c r="T433" i="13"/>
  <c r="U433" i="13"/>
  <c r="V433" i="13"/>
  <c r="AJ433" i="13" s="1"/>
  <c r="W433" i="13"/>
  <c r="X433" i="13"/>
  <c r="Y433" i="13"/>
  <c r="AM433" i="13" s="1"/>
  <c r="K434" i="13"/>
  <c r="L434" i="13"/>
  <c r="M434" i="13"/>
  <c r="N434" i="13"/>
  <c r="O434" i="13"/>
  <c r="P434" i="13"/>
  <c r="AD434" i="13" s="1"/>
  <c r="Q434" i="13"/>
  <c r="R434" i="13"/>
  <c r="S434" i="13"/>
  <c r="AG434" i="13" s="1"/>
  <c r="T434" i="13"/>
  <c r="U434" i="13"/>
  <c r="V434" i="13"/>
  <c r="AJ434" i="13" s="1"/>
  <c r="W434" i="13"/>
  <c r="X434" i="13"/>
  <c r="Y434" i="13"/>
  <c r="AM434" i="13" s="1"/>
  <c r="K435" i="13"/>
  <c r="L435" i="13"/>
  <c r="M435" i="13"/>
  <c r="N435" i="13"/>
  <c r="O435" i="13"/>
  <c r="P435" i="13"/>
  <c r="AD435" i="13" s="1"/>
  <c r="Q435" i="13"/>
  <c r="R435" i="13"/>
  <c r="S435" i="13"/>
  <c r="AG435" i="13" s="1"/>
  <c r="T435" i="13"/>
  <c r="U435" i="13"/>
  <c r="V435" i="13"/>
  <c r="AJ435" i="13" s="1"/>
  <c r="AK435" i="13" s="1"/>
  <c r="W435" i="13"/>
  <c r="X435" i="13"/>
  <c r="Y435" i="13"/>
  <c r="AM435" i="13" s="1"/>
  <c r="K436" i="13"/>
  <c r="L436" i="13"/>
  <c r="M436" i="13"/>
  <c r="N436" i="13"/>
  <c r="O436" i="13"/>
  <c r="P436" i="13"/>
  <c r="AD436" i="13" s="1"/>
  <c r="Q436" i="13"/>
  <c r="R436" i="13"/>
  <c r="S436" i="13"/>
  <c r="AG436" i="13" s="1"/>
  <c r="T436" i="13"/>
  <c r="U436" i="13"/>
  <c r="V436" i="13"/>
  <c r="AJ436" i="13" s="1"/>
  <c r="W436" i="13"/>
  <c r="X436" i="13"/>
  <c r="Y436" i="13"/>
  <c r="AM436" i="13" s="1"/>
  <c r="K437" i="13"/>
  <c r="L437" i="13"/>
  <c r="M437" i="13"/>
  <c r="N437" i="13"/>
  <c r="O437" i="13"/>
  <c r="P437" i="13"/>
  <c r="AD437" i="13" s="1"/>
  <c r="Q437" i="13"/>
  <c r="R437" i="13"/>
  <c r="S437" i="13"/>
  <c r="AG437" i="13" s="1"/>
  <c r="T437" i="13"/>
  <c r="U437" i="13"/>
  <c r="V437" i="13"/>
  <c r="AJ437" i="13" s="1"/>
  <c r="W437" i="13"/>
  <c r="X437" i="13"/>
  <c r="Y437" i="13"/>
  <c r="AM437" i="13" s="1"/>
  <c r="K438" i="13"/>
  <c r="L438" i="13"/>
  <c r="M438" i="13"/>
  <c r="N438" i="13"/>
  <c r="O438" i="13"/>
  <c r="P438" i="13"/>
  <c r="AD438" i="13" s="1"/>
  <c r="AE438" i="13" s="1"/>
  <c r="Q438" i="13"/>
  <c r="R438" i="13"/>
  <c r="S438" i="13"/>
  <c r="AG438" i="13" s="1"/>
  <c r="AH438" i="13" s="1"/>
  <c r="T438" i="13"/>
  <c r="U438" i="13"/>
  <c r="V438" i="13"/>
  <c r="AJ438" i="13" s="1"/>
  <c r="W438" i="13"/>
  <c r="X438" i="13"/>
  <c r="Y438" i="13"/>
  <c r="AM438" i="13" s="1"/>
  <c r="K439" i="13"/>
  <c r="L439" i="13"/>
  <c r="M439" i="13"/>
  <c r="N439" i="13"/>
  <c r="O439" i="13"/>
  <c r="P439" i="13"/>
  <c r="AD439" i="13" s="1"/>
  <c r="Q439" i="13"/>
  <c r="R439" i="13"/>
  <c r="S439" i="13"/>
  <c r="AG439" i="13" s="1"/>
  <c r="T439" i="13"/>
  <c r="U439" i="13"/>
  <c r="V439" i="13"/>
  <c r="AJ439" i="13" s="1"/>
  <c r="AK439" i="13" s="1"/>
  <c r="W439" i="13"/>
  <c r="X439" i="13"/>
  <c r="Y439" i="13"/>
  <c r="AM439" i="13" s="1"/>
  <c r="K440" i="13"/>
  <c r="L440" i="13"/>
  <c r="M440" i="13"/>
  <c r="N440" i="13"/>
  <c r="O440" i="13"/>
  <c r="P440" i="13"/>
  <c r="AD440" i="13" s="1"/>
  <c r="Q440" i="13"/>
  <c r="R440" i="13"/>
  <c r="S440" i="13"/>
  <c r="AG440" i="13" s="1"/>
  <c r="T440" i="13"/>
  <c r="U440" i="13"/>
  <c r="V440" i="13"/>
  <c r="AJ440" i="13" s="1"/>
  <c r="W440" i="13"/>
  <c r="X440" i="13"/>
  <c r="Y440" i="13"/>
  <c r="AM440" i="13" s="1"/>
  <c r="K441" i="13"/>
  <c r="L441" i="13"/>
  <c r="M441" i="13"/>
  <c r="N441" i="13"/>
  <c r="O441" i="13"/>
  <c r="P441" i="13"/>
  <c r="AD441" i="13" s="1"/>
  <c r="Q441" i="13"/>
  <c r="R441" i="13"/>
  <c r="S441" i="13"/>
  <c r="AG441" i="13" s="1"/>
  <c r="T441" i="13"/>
  <c r="U441" i="13"/>
  <c r="V441" i="13"/>
  <c r="AJ441" i="13" s="1"/>
  <c r="AK441" i="13" s="1"/>
  <c r="W441" i="13"/>
  <c r="X441" i="13"/>
  <c r="Y441" i="13"/>
  <c r="AM441" i="13" s="1"/>
  <c r="AO441" i="13" s="1"/>
  <c r="K442" i="13"/>
  <c r="L442" i="13"/>
  <c r="M442" i="13"/>
  <c r="N442" i="13"/>
  <c r="O442" i="13"/>
  <c r="P442" i="13"/>
  <c r="AD442" i="13" s="1"/>
  <c r="Q442" i="13"/>
  <c r="R442" i="13"/>
  <c r="S442" i="13"/>
  <c r="AG442" i="13" s="1"/>
  <c r="T442" i="13"/>
  <c r="U442" i="13"/>
  <c r="V442" i="13"/>
  <c r="AJ442" i="13" s="1"/>
  <c r="W442" i="13"/>
  <c r="X442" i="13"/>
  <c r="Y442" i="13"/>
  <c r="AM442" i="13" s="1"/>
  <c r="K443" i="13"/>
  <c r="L443" i="13"/>
  <c r="M443" i="13"/>
  <c r="N443" i="13"/>
  <c r="O443" i="13"/>
  <c r="P443" i="13"/>
  <c r="AD443" i="13" s="1"/>
  <c r="Q443" i="13"/>
  <c r="R443" i="13"/>
  <c r="S443" i="13"/>
  <c r="AG443" i="13" s="1"/>
  <c r="T443" i="13"/>
  <c r="U443" i="13"/>
  <c r="V443" i="13"/>
  <c r="AJ443" i="13" s="1"/>
  <c r="AK443" i="13" s="1"/>
  <c r="W443" i="13"/>
  <c r="X443" i="13"/>
  <c r="Y443" i="13"/>
  <c r="AM443" i="13" s="1"/>
  <c r="K444" i="13"/>
  <c r="L444" i="13"/>
  <c r="M444" i="13"/>
  <c r="N444" i="13"/>
  <c r="O444" i="13"/>
  <c r="P444" i="13"/>
  <c r="AD444" i="13" s="1"/>
  <c r="Q444" i="13"/>
  <c r="R444" i="13"/>
  <c r="S444" i="13"/>
  <c r="AG444" i="13" s="1"/>
  <c r="T444" i="13"/>
  <c r="U444" i="13"/>
  <c r="V444" i="13"/>
  <c r="AJ444" i="13" s="1"/>
  <c r="W444" i="13"/>
  <c r="X444" i="13"/>
  <c r="Y444" i="13"/>
  <c r="AM444" i="13" s="1"/>
  <c r="K445" i="13"/>
  <c r="L445" i="13"/>
  <c r="M445" i="13"/>
  <c r="N445" i="13"/>
  <c r="O445" i="13"/>
  <c r="P445" i="13"/>
  <c r="AD445" i="13" s="1"/>
  <c r="Q445" i="13"/>
  <c r="R445" i="13"/>
  <c r="S445" i="13"/>
  <c r="AG445" i="13" s="1"/>
  <c r="T445" i="13"/>
  <c r="U445" i="13"/>
  <c r="V445" i="13"/>
  <c r="AJ445" i="13" s="1"/>
  <c r="AL445" i="13" s="1"/>
  <c r="W445" i="13"/>
  <c r="X445" i="13"/>
  <c r="Y445" i="13"/>
  <c r="AM445" i="13" s="1"/>
  <c r="K446" i="13"/>
  <c r="L446" i="13"/>
  <c r="M446" i="13"/>
  <c r="N446" i="13"/>
  <c r="O446" i="13"/>
  <c r="P446" i="13"/>
  <c r="AD446" i="13" s="1"/>
  <c r="Q446" i="13"/>
  <c r="R446" i="13"/>
  <c r="S446" i="13"/>
  <c r="AG446" i="13" s="1"/>
  <c r="T446" i="13"/>
  <c r="U446" i="13"/>
  <c r="V446" i="13"/>
  <c r="AJ446" i="13" s="1"/>
  <c r="AK446" i="13" s="1"/>
  <c r="W446" i="13"/>
  <c r="X446" i="13"/>
  <c r="Y446" i="13"/>
  <c r="AM446" i="13" s="1"/>
  <c r="K447" i="13"/>
  <c r="L447" i="13"/>
  <c r="M447" i="13"/>
  <c r="N447" i="13"/>
  <c r="O447" i="13"/>
  <c r="P447" i="13"/>
  <c r="AD447" i="13" s="1"/>
  <c r="Q447" i="13"/>
  <c r="R447" i="13"/>
  <c r="S447" i="13"/>
  <c r="AG447" i="13" s="1"/>
  <c r="T447" i="13"/>
  <c r="U447" i="13"/>
  <c r="V447" i="13"/>
  <c r="AJ447" i="13" s="1"/>
  <c r="W447" i="13"/>
  <c r="X447" i="13"/>
  <c r="Y447" i="13"/>
  <c r="AM447" i="13" s="1"/>
  <c r="K448" i="13"/>
  <c r="L448" i="13"/>
  <c r="M448" i="13"/>
  <c r="N448" i="13"/>
  <c r="O448" i="13"/>
  <c r="P448" i="13"/>
  <c r="AD448" i="13" s="1"/>
  <c r="Q448" i="13"/>
  <c r="R448" i="13"/>
  <c r="S448" i="13"/>
  <c r="AG448" i="13" s="1"/>
  <c r="T448" i="13"/>
  <c r="U448" i="13"/>
  <c r="V448" i="13"/>
  <c r="AJ448" i="13" s="1"/>
  <c r="W448" i="13"/>
  <c r="X448" i="13"/>
  <c r="Y448" i="13"/>
  <c r="AM448" i="13" s="1"/>
  <c r="K449" i="13"/>
  <c r="L449" i="13"/>
  <c r="M449" i="13"/>
  <c r="N449" i="13"/>
  <c r="O449" i="13"/>
  <c r="P449" i="13"/>
  <c r="AD449" i="13" s="1"/>
  <c r="Q449" i="13"/>
  <c r="R449" i="13"/>
  <c r="S449" i="13"/>
  <c r="AG449" i="13" s="1"/>
  <c r="T449" i="13"/>
  <c r="U449" i="13"/>
  <c r="V449" i="13"/>
  <c r="AJ449" i="13" s="1"/>
  <c r="AK449" i="13" s="1"/>
  <c r="W449" i="13"/>
  <c r="X449" i="13"/>
  <c r="Y449" i="13"/>
  <c r="AM449" i="13" s="1"/>
  <c r="K450" i="13"/>
  <c r="L450" i="13"/>
  <c r="M450" i="13"/>
  <c r="N450" i="13"/>
  <c r="O450" i="13"/>
  <c r="P450" i="13"/>
  <c r="AD450" i="13" s="1"/>
  <c r="Q450" i="13"/>
  <c r="R450" i="13"/>
  <c r="S450" i="13"/>
  <c r="AG450" i="13" s="1"/>
  <c r="AI450" i="13" s="1"/>
  <c r="T450" i="13"/>
  <c r="U450" i="13"/>
  <c r="V450" i="13"/>
  <c r="AJ450" i="13" s="1"/>
  <c r="W450" i="13"/>
  <c r="X450" i="13"/>
  <c r="Y450" i="13"/>
  <c r="AM450" i="13" s="1"/>
  <c r="K451" i="13"/>
  <c r="L451" i="13"/>
  <c r="M451" i="13"/>
  <c r="N451" i="13"/>
  <c r="O451" i="13"/>
  <c r="P451" i="13"/>
  <c r="AD451" i="13" s="1"/>
  <c r="Q451" i="13"/>
  <c r="R451" i="13"/>
  <c r="S451" i="13"/>
  <c r="AG451" i="13" s="1"/>
  <c r="T451" i="13"/>
  <c r="U451" i="13"/>
  <c r="V451" i="13"/>
  <c r="AJ451" i="13" s="1"/>
  <c r="AK451" i="13" s="1"/>
  <c r="W451" i="13"/>
  <c r="X451" i="13"/>
  <c r="Y451" i="13"/>
  <c r="AM451" i="13" s="1"/>
  <c r="K452" i="13"/>
  <c r="L452" i="13"/>
  <c r="M452" i="13"/>
  <c r="N452" i="13"/>
  <c r="O452" i="13"/>
  <c r="P452" i="13"/>
  <c r="AD452" i="13" s="1"/>
  <c r="Q452" i="13"/>
  <c r="R452" i="13"/>
  <c r="S452" i="13"/>
  <c r="AG452" i="13" s="1"/>
  <c r="AH452" i="13" s="1"/>
  <c r="T452" i="13"/>
  <c r="U452" i="13"/>
  <c r="V452" i="13"/>
  <c r="AJ452" i="13" s="1"/>
  <c r="W452" i="13"/>
  <c r="X452" i="13"/>
  <c r="Y452" i="13"/>
  <c r="AM452" i="13" s="1"/>
  <c r="K453" i="13"/>
  <c r="L453" i="13"/>
  <c r="M453" i="13"/>
  <c r="N453" i="13"/>
  <c r="O453" i="13"/>
  <c r="P453" i="13"/>
  <c r="AD453" i="13" s="1"/>
  <c r="Q453" i="13"/>
  <c r="R453" i="13"/>
  <c r="S453" i="13"/>
  <c r="AG453" i="13" s="1"/>
  <c r="T453" i="13"/>
  <c r="U453" i="13"/>
  <c r="V453" i="13"/>
  <c r="AJ453" i="13" s="1"/>
  <c r="AL453" i="13" s="1"/>
  <c r="W453" i="13"/>
  <c r="X453" i="13"/>
  <c r="Y453" i="13"/>
  <c r="AM453" i="13" s="1"/>
  <c r="K454" i="13"/>
  <c r="L454" i="13"/>
  <c r="M454" i="13"/>
  <c r="N454" i="13"/>
  <c r="O454" i="13"/>
  <c r="P454" i="13"/>
  <c r="AD454" i="13" s="1"/>
  <c r="Q454" i="13"/>
  <c r="R454" i="13"/>
  <c r="S454" i="13"/>
  <c r="AG454" i="13" s="1"/>
  <c r="T454" i="13"/>
  <c r="U454" i="13"/>
  <c r="V454" i="13"/>
  <c r="AJ454" i="13" s="1"/>
  <c r="W454" i="13"/>
  <c r="X454" i="13"/>
  <c r="Y454" i="13"/>
  <c r="AM454" i="13" s="1"/>
  <c r="AN454" i="13" s="1"/>
  <c r="K455" i="13"/>
  <c r="L455" i="13"/>
  <c r="M455" i="13"/>
  <c r="N455" i="13"/>
  <c r="O455" i="13"/>
  <c r="P455" i="13"/>
  <c r="AD455" i="13" s="1"/>
  <c r="Q455" i="13"/>
  <c r="R455" i="13"/>
  <c r="S455" i="13"/>
  <c r="AG455" i="13" s="1"/>
  <c r="T455" i="13"/>
  <c r="U455" i="13"/>
  <c r="V455" i="13"/>
  <c r="AJ455" i="13" s="1"/>
  <c r="AK455" i="13" s="1"/>
  <c r="W455" i="13"/>
  <c r="X455" i="13"/>
  <c r="Y455" i="13"/>
  <c r="AM455" i="13" s="1"/>
  <c r="K456" i="13"/>
  <c r="L456" i="13"/>
  <c r="M456" i="13"/>
  <c r="N456" i="13"/>
  <c r="O456" i="13"/>
  <c r="P456" i="13"/>
  <c r="AD456" i="13" s="1"/>
  <c r="Q456" i="13"/>
  <c r="R456" i="13"/>
  <c r="S456" i="13"/>
  <c r="AG456" i="13" s="1"/>
  <c r="AH456" i="13" s="1"/>
  <c r="T456" i="13"/>
  <c r="U456" i="13"/>
  <c r="V456" i="13"/>
  <c r="AJ456" i="13" s="1"/>
  <c r="AL456" i="13" s="1"/>
  <c r="W456" i="13"/>
  <c r="X456" i="13"/>
  <c r="Y456" i="13"/>
  <c r="AM456" i="13" s="1"/>
  <c r="AO456" i="13" s="1"/>
  <c r="K457" i="13"/>
  <c r="L457" i="13"/>
  <c r="M457" i="13"/>
  <c r="AA457" i="13" s="1"/>
  <c r="N457" i="13"/>
  <c r="O457" i="13"/>
  <c r="P457" i="13"/>
  <c r="AD457" i="13" s="1"/>
  <c r="Q457" i="13"/>
  <c r="R457" i="13"/>
  <c r="S457" i="13"/>
  <c r="AG457" i="13" s="1"/>
  <c r="T457" i="13"/>
  <c r="U457" i="13"/>
  <c r="V457" i="13"/>
  <c r="AJ457" i="13" s="1"/>
  <c r="W457" i="13"/>
  <c r="X457" i="13"/>
  <c r="Y457" i="13"/>
  <c r="AM457" i="13" s="1"/>
  <c r="K458" i="13"/>
  <c r="L458" i="13"/>
  <c r="M458" i="13"/>
  <c r="N458" i="13"/>
  <c r="O458" i="13"/>
  <c r="P458" i="13"/>
  <c r="AD458" i="13" s="1"/>
  <c r="Q458" i="13"/>
  <c r="R458" i="13"/>
  <c r="S458" i="13"/>
  <c r="AG458" i="13" s="1"/>
  <c r="T458" i="13"/>
  <c r="U458" i="13"/>
  <c r="V458" i="13"/>
  <c r="AJ458" i="13" s="1"/>
  <c r="W458" i="13"/>
  <c r="X458" i="13"/>
  <c r="Y458" i="13"/>
  <c r="AM458" i="13" s="1"/>
  <c r="K459" i="13"/>
  <c r="L459" i="13"/>
  <c r="M459" i="13"/>
  <c r="N459" i="13"/>
  <c r="O459" i="13"/>
  <c r="P459" i="13"/>
  <c r="AD459" i="13" s="1"/>
  <c r="Q459" i="13"/>
  <c r="R459" i="13"/>
  <c r="S459" i="13"/>
  <c r="AG459" i="13" s="1"/>
  <c r="T459" i="13"/>
  <c r="U459" i="13"/>
  <c r="V459" i="13"/>
  <c r="AJ459" i="13" s="1"/>
  <c r="AK459" i="13" s="1"/>
  <c r="W459" i="13"/>
  <c r="X459" i="13"/>
  <c r="Y459" i="13"/>
  <c r="AM459" i="13" s="1"/>
  <c r="K460" i="13"/>
  <c r="L460" i="13"/>
  <c r="M460" i="13"/>
  <c r="N460" i="13"/>
  <c r="O460" i="13"/>
  <c r="P460" i="13"/>
  <c r="AD460" i="13" s="1"/>
  <c r="Q460" i="13"/>
  <c r="R460" i="13"/>
  <c r="S460" i="13"/>
  <c r="AG460" i="13" s="1"/>
  <c r="T460" i="13"/>
  <c r="U460" i="13"/>
  <c r="V460" i="13"/>
  <c r="AJ460" i="13" s="1"/>
  <c r="W460" i="13"/>
  <c r="X460" i="13"/>
  <c r="Y460" i="13"/>
  <c r="AM460" i="13" s="1"/>
  <c r="AO460" i="13" s="1"/>
  <c r="K461" i="13"/>
  <c r="L461" i="13"/>
  <c r="M461" i="13"/>
  <c r="N461" i="13"/>
  <c r="O461" i="13"/>
  <c r="P461" i="13"/>
  <c r="AD461" i="13" s="1"/>
  <c r="Q461" i="13"/>
  <c r="R461" i="13"/>
  <c r="S461" i="13"/>
  <c r="AG461" i="13" s="1"/>
  <c r="AH461" i="13" s="1"/>
  <c r="T461" i="13"/>
  <c r="U461" i="13"/>
  <c r="V461" i="13"/>
  <c r="AJ461" i="13" s="1"/>
  <c r="W461" i="13"/>
  <c r="X461" i="13"/>
  <c r="Y461" i="13"/>
  <c r="AM461" i="13" s="1"/>
  <c r="K462" i="13"/>
  <c r="L462" i="13"/>
  <c r="M462" i="13"/>
  <c r="N462" i="13"/>
  <c r="O462" i="13"/>
  <c r="P462" i="13"/>
  <c r="AD462" i="13" s="1"/>
  <c r="AE462" i="13" s="1"/>
  <c r="Q462" i="13"/>
  <c r="R462" i="13"/>
  <c r="S462" i="13"/>
  <c r="AG462" i="13" s="1"/>
  <c r="T462" i="13"/>
  <c r="U462" i="13"/>
  <c r="V462" i="13"/>
  <c r="AJ462" i="13" s="1"/>
  <c r="W462" i="13"/>
  <c r="X462" i="13"/>
  <c r="Y462" i="13"/>
  <c r="AM462" i="13" s="1"/>
  <c r="K463" i="13"/>
  <c r="L463" i="13"/>
  <c r="M463" i="13"/>
  <c r="N463" i="13"/>
  <c r="O463" i="13"/>
  <c r="P463" i="13"/>
  <c r="AD463" i="13" s="1"/>
  <c r="Q463" i="13"/>
  <c r="R463" i="13"/>
  <c r="S463" i="13"/>
  <c r="AG463" i="13" s="1"/>
  <c r="T463" i="13"/>
  <c r="U463" i="13"/>
  <c r="V463" i="13"/>
  <c r="AJ463" i="13" s="1"/>
  <c r="AK463" i="13" s="1"/>
  <c r="W463" i="13"/>
  <c r="X463" i="13"/>
  <c r="Y463" i="13"/>
  <c r="AM463" i="13" s="1"/>
  <c r="K464" i="13"/>
  <c r="L464" i="13"/>
  <c r="M464" i="13"/>
  <c r="N464" i="13"/>
  <c r="O464" i="13"/>
  <c r="P464" i="13"/>
  <c r="AD464" i="13" s="1"/>
  <c r="AE464" i="13" s="1"/>
  <c r="Q464" i="13"/>
  <c r="R464" i="13"/>
  <c r="S464" i="13"/>
  <c r="AG464" i="13" s="1"/>
  <c r="AH464" i="13" s="1"/>
  <c r="T464" i="13"/>
  <c r="U464" i="13"/>
  <c r="V464" i="13"/>
  <c r="AJ464" i="13" s="1"/>
  <c r="AL464" i="13" s="1"/>
  <c r="W464" i="13"/>
  <c r="X464" i="13"/>
  <c r="Y464" i="13"/>
  <c r="AM464" i="13" s="1"/>
  <c r="AO464" i="13" s="1"/>
  <c r="K465" i="13"/>
  <c r="L465" i="13"/>
  <c r="M465" i="13"/>
  <c r="N465" i="13"/>
  <c r="O465" i="13"/>
  <c r="P465" i="13"/>
  <c r="AD465" i="13" s="1"/>
  <c r="Q465" i="13"/>
  <c r="R465" i="13"/>
  <c r="S465" i="13"/>
  <c r="AG465" i="13" s="1"/>
  <c r="T465" i="13"/>
  <c r="U465" i="13"/>
  <c r="V465" i="13"/>
  <c r="AJ465" i="13" s="1"/>
  <c r="W465" i="13"/>
  <c r="X465" i="13"/>
  <c r="Y465" i="13"/>
  <c r="AM465" i="13" s="1"/>
  <c r="K466" i="13"/>
  <c r="L466" i="13"/>
  <c r="M466" i="13"/>
  <c r="N466" i="13"/>
  <c r="O466" i="13"/>
  <c r="P466" i="13"/>
  <c r="AD466" i="13" s="1"/>
  <c r="Q466" i="13"/>
  <c r="R466" i="13"/>
  <c r="S466" i="13"/>
  <c r="AG466" i="13" s="1"/>
  <c r="T466" i="13"/>
  <c r="U466" i="13"/>
  <c r="V466" i="13"/>
  <c r="AJ466" i="13" s="1"/>
  <c r="AL466" i="13" s="1"/>
  <c r="W466" i="13"/>
  <c r="X466" i="13"/>
  <c r="Y466" i="13"/>
  <c r="AM466" i="13" s="1"/>
  <c r="K467" i="13"/>
  <c r="L467" i="13"/>
  <c r="M467" i="13"/>
  <c r="N467" i="13"/>
  <c r="O467" i="13"/>
  <c r="P467" i="13"/>
  <c r="AD467" i="13" s="1"/>
  <c r="Q467" i="13"/>
  <c r="R467" i="13"/>
  <c r="S467" i="13"/>
  <c r="AG467" i="13" s="1"/>
  <c r="T467" i="13"/>
  <c r="U467" i="13"/>
  <c r="V467" i="13"/>
  <c r="AJ467" i="13" s="1"/>
  <c r="AK467" i="13" s="1"/>
  <c r="W467" i="13"/>
  <c r="X467" i="13"/>
  <c r="Y467" i="13"/>
  <c r="AM467" i="13" s="1"/>
  <c r="K468" i="13"/>
  <c r="L468" i="13"/>
  <c r="M468" i="13"/>
  <c r="N468" i="13"/>
  <c r="O468" i="13"/>
  <c r="P468" i="13"/>
  <c r="AD468" i="13" s="1"/>
  <c r="Q468" i="13"/>
  <c r="R468" i="13"/>
  <c r="S468" i="13"/>
  <c r="AG468" i="13" s="1"/>
  <c r="T468" i="13"/>
  <c r="U468" i="13"/>
  <c r="V468" i="13"/>
  <c r="AJ468" i="13" s="1"/>
  <c r="W468" i="13"/>
  <c r="X468" i="13"/>
  <c r="Y468" i="13"/>
  <c r="AM468" i="13" s="1"/>
  <c r="K469" i="13"/>
  <c r="L469" i="13"/>
  <c r="M469" i="13"/>
  <c r="N469" i="13"/>
  <c r="O469" i="13"/>
  <c r="P469" i="13"/>
  <c r="AD469" i="13" s="1"/>
  <c r="Q469" i="13"/>
  <c r="R469" i="13"/>
  <c r="S469" i="13"/>
  <c r="AG469" i="13" s="1"/>
  <c r="T469" i="13"/>
  <c r="U469" i="13"/>
  <c r="V469" i="13"/>
  <c r="AJ469" i="13" s="1"/>
  <c r="W469" i="13"/>
  <c r="X469" i="13"/>
  <c r="Y469" i="13"/>
  <c r="AM469" i="13" s="1"/>
  <c r="K470" i="13"/>
  <c r="L470" i="13"/>
  <c r="M470" i="13"/>
  <c r="N470" i="13"/>
  <c r="O470" i="13"/>
  <c r="P470" i="13"/>
  <c r="AD470" i="13" s="1"/>
  <c r="Q470" i="13"/>
  <c r="R470" i="13"/>
  <c r="S470" i="13"/>
  <c r="AG470" i="13" s="1"/>
  <c r="T470" i="13"/>
  <c r="U470" i="13"/>
  <c r="V470" i="13"/>
  <c r="AJ470" i="13" s="1"/>
  <c r="W470" i="13"/>
  <c r="X470" i="13"/>
  <c r="Y470" i="13"/>
  <c r="AM470" i="13" s="1"/>
  <c r="AO470" i="13" s="1"/>
  <c r="K471" i="13"/>
  <c r="L471" i="13"/>
  <c r="M471" i="13"/>
  <c r="N471" i="13"/>
  <c r="O471" i="13"/>
  <c r="P471" i="13"/>
  <c r="AD471" i="13" s="1"/>
  <c r="Q471" i="13"/>
  <c r="R471" i="13"/>
  <c r="S471" i="13"/>
  <c r="AG471" i="13" s="1"/>
  <c r="T471" i="13"/>
  <c r="U471" i="13"/>
  <c r="V471" i="13"/>
  <c r="AJ471" i="13" s="1"/>
  <c r="AK471" i="13" s="1"/>
  <c r="W471" i="13"/>
  <c r="X471" i="13"/>
  <c r="Y471" i="13"/>
  <c r="AM471" i="13" s="1"/>
  <c r="K472" i="13"/>
  <c r="L472" i="13"/>
  <c r="M472" i="13"/>
  <c r="N472" i="13"/>
  <c r="O472" i="13"/>
  <c r="P472" i="13"/>
  <c r="AD472" i="13" s="1"/>
  <c r="AE472" i="13" s="1"/>
  <c r="Q472" i="13"/>
  <c r="R472" i="13"/>
  <c r="S472" i="13"/>
  <c r="AG472" i="13" s="1"/>
  <c r="AH472" i="13" s="1"/>
  <c r="T472" i="13"/>
  <c r="U472" i="13"/>
  <c r="V472" i="13"/>
  <c r="AJ472" i="13" s="1"/>
  <c r="AK472" i="13" s="1"/>
  <c r="W472" i="13"/>
  <c r="X472" i="13"/>
  <c r="Y472" i="13"/>
  <c r="AM472" i="13" s="1"/>
  <c r="K473" i="13"/>
  <c r="L473" i="13"/>
  <c r="M473" i="13"/>
  <c r="N473" i="13"/>
  <c r="O473" i="13"/>
  <c r="P473" i="13"/>
  <c r="AD473" i="13" s="1"/>
  <c r="Q473" i="13"/>
  <c r="R473" i="13"/>
  <c r="S473" i="13"/>
  <c r="AG473" i="13" s="1"/>
  <c r="AH473" i="13" s="1"/>
  <c r="T473" i="13"/>
  <c r="U473" i="13"/>
  <c r="V473" i="13"/>
  <c r="AJ473" i="13" s="1"/>
  <c r="W473" i="13"/>
  <c r="X473" i="13"/>
  <c r="Y473" i="13"/>
  <c r="AM473" i="13" s="1"/>
  <c r="K474" i="13"/>
  <c r="L474" i="13"/>
  <c r="M474" i="13"/>
  <c r="N474" i="13"/>
  <c r="O474" i="13"/>
  <c r="P474" i="13"/>
  <c r="AD474" i="13" s="1"/>
  <c r="AE474" i="13" s="1"/>
  <c r="Q474" i="13"/>
  <c r="R474" i="13"/>
  <c r="S474" i="13"/>
  <c r="AG474" i="13" s="1"/>
  <c r="T474" i="13"/>
  <c r="U474" i="13"/>
  <c r="V474" i="13"/>
  <c r="AJ474" i="13" s="1"/>
  <c r="W474" i="13"/>
  <c r="X474" i="13"/>
  <c r="Y474" i="13"/>
  <c r="AM474" i="13" s="1"/>
  <c r="K475" i="13"/>
  <c r="L475" i="13"/>
  <c r="M475" i="13"/>
  <c r="N475" i="13"/>
  <c r="O475" i="13"/>
  <c r="P475" i="13"/>
  <c r="AD475" i="13" s="1"/>
  <c r="Q475" i="13"/>
  <c r="R475" i="13"/>
  <c r="S475" i="13"/>
  <c r="AG475" i="13" s="1"/>
  <c r="T475" i="13"/>
  <c r="U475" i="13"/>
  <c r="V475" i="13"/>
  <c r="AJ475" i="13" s="1"/>
  <c r="AK475" i="13" s="1"/>
  <c r="W475" i="13"/>
  <c r="X475" i="13"/>
  <c r="Y475" i="13"/>
  <c r="AM475" i="13" s="1"/>
  <c r="K476" i="13"/>
  <c r="L476" i="13"/>
  <c r="M476" i="13"/>
  <c r="N476" i="13"/>
  <c r="O476" i="13"/>
  <c r="P476" i="13"/>
  <c r="AD476" i="13" s="1"/>
  <c r="AE476" i="13" s="1"/>
  <c r="Q476" i="13"/>
  <c r="R476" i="13"/>
  <c r="S476" i="13"/>
  <c r="AG476" i="13" s="1"/>
  <c r="T476" i="13"/>
  <c r="U476" i="13"/>
  <c r="V476" i="13"/>
  <c r="AJ476" i="13" s="1"/>
  <c r="W476" i="13"/>
  <c r="X476" i="13"/>
  <c r="Y476" i="13"/>
  <c r="AM476" i="13" s="1"/>
  <c r="K477" i="13"/>
  <c r="L477" i="13"/>
  <c r="M477" i="13"/>
  <c r="N477" i="13"/>
  <c r="O477" i="13"/>
  <c r="P477" i="13"/>
  <c r="AD477" i="13" s="1"/>
  <c r="Q477" i="13"/>
  <c r="R477" i="13"/>
  <c r="S477" i="13"/>
  <c r="AG477" i="13" s="1"/>
  <c r="AH477" i="13" s="1"/>
  <c r="T477" i="13"/>
  <c r="U477" i="13"/>
  <c r="V477" i="13"/>
  <c r="AJ477" i="13" s="1"/>
  <c r="AK477" i="13" s="1"/>
  <c r="W477" i="13"/>
  <c r="X477" i="13"/>
  <c r="Y477" i="13"/>
  <c r="AM477" i="13" s="1"/>
  <c r="K478" i="13"/>
  <c r="L478" i="13"/>
  <c r="M478" i="13"/>
  <c r="N478" i="13"/>
  <c r="O478" i="13"/>
  <c r="P478" i="13"/>
  <c r="AD478" i="13" s="1"/>
  <c r="Q478" i="13"/>
  <c r="R478" i="13"/>
  <c r="S478" i="13"/>
  <c r="AG478" i="13" s="1"/>
  <c r="T478" i="13"/>
  <c r="U478" i="13"/>
  <c r="V478" i="13"/>
  <c r="AJ478" i="13" s="1"/>
  <c r="W478" i="13"/>
  <c r="X478" i="13"/>
  <c r="Y478" i="13"/>
  <c r="AM478" i="13" s="1"/>
  <c r="K479" i="13"/>
  <c r="L479" i="13"/>
  <c r="M479" i="13"/>
  <c r="N479" i="13"/>
  <c r="O479" i="13"/>
  <c r="P479" i="13"/>
  <c r="AD479" i="13" s="1"/>
  <c r="Q479" i="13"/>
  <c r="R479" i="13"/>
  <c r="S479" i="13"/>
  <c r="AG479" i="13" s="1"/>
  <c r="T479" i="13"/>
  <c r="U479" i="13"/>
  <c r="V479" i="13"/>
  <c r="AJ479" i="13" s="1"/>
  <c r="AK479" i="13" s="1"/>
  <c r="W479" i="13"/>
  <c r="X479" i="13"/>
  <c r="Y479" i="13"/>
  <c r="AM479" i="13" s="1"/>
  <c r="K480" i="13"/>
  <c r="L480" i="13"/>
  <c r="M480" i="13"/>
  <c r="N480" i="13"/>
  <c r="O480" i="13"/>
  <c r="P480" i="13"/>
  <c r="AD480" i="13" s="1"/>
  <c r="Q480" i="13"/>
  <c r="R480" i="13"/>
  <c r="S480" i="13"/>
  <c r="AG480" i="13" s="1"/>
  <c r="T480" i="13"/>
  <c r="U480" i="13"/>
  <c r="V480" i="13"/>
  <c r="AJ480" i="13" s="1"/>
  <c r="W480" i="13"/>
  <c r="X480" i="13"/>
  <c r="Y480" i="13"/>
  <c r="AM480" i="13" s="1"/>
  <c r="K481" i="13"/>
  <c r="L481" i="13"/>
  <c r="M481" i="13"/>
  <c r="N481" i="13"/>
  <c r="O481" i="13"/>
  <c r="P481" i="13"/>
  <c r="AD481" i="13" s="1"/>
  <c r="Q481" i="13"/>
  <c r="R481" i="13"/>
  <c r="S481" i="13"/>
  <c r="AG481" i="13" s="1"/>
  <c r="T481" i="13"/>
  <c r="U481" i="13"/>
  <c r="V481" i="13"/>
  <c r="AJ481" i="13" s="1"/>
  <c r="AK481" i="13" s="1"/>
  <c r="W481" i="13"/>
  <c r="X481" i="13"/>
  <c r="Y481" i="13"/>
  <c r="AM481" i="13" s="1"/>
  <c r="K482" i="13"/>
  <c r="L482" i="13"/>
  <c r="M482" i="13"/>
  <c r="N482" i="13"/>
  <c r="O482" i="13"/>
  <c r="P482" i="13"/>
  <c r="AD482" i="13" s="1"/>
  <c r="Q482" i="13"/>
  <c r="R482" i="13"/>
  <c r="S482" i="13"/>
  <c r="AG482" i="13" s="1"/>
  <c r="T482" i="13"/>
  <c r="U482" i="13"/>
  <c r="V482" i="13"/>
  <c r="AJ482" i="13" s="1"/>
  <c r="W482" i="13"/>
  <c r="X482" i="13"/>
  <c r="Y482" i="13"/>
  <c r="AM482" i="13" s="1"/>
  <c r="AO482" i="13" s="1"/>
  <c r="K483" i="13"/>
  <c r="L483" i="13"/>
  <c r="M483" i="13"/>
  <c r="N483" i="13"/>
  <c r="O483" i="13"/>
  <c r="P483" i="13"/>
  <c r="AD483" i="13" s="1"/>
  <c r="Q483" i="13"/>
  <c r="R483" i="13"/>
  <c r="S483" i="13"/>
  <c r="AG483" i="13" s="1"/>
  <c r="T483" i="13"/>
  <c r="U483" i="13"/>
  <c r="V483" i="13"/>
  <c r="AJ483" i="13" s="1"/>
  <c r="W483" i="13"/>
  <c r="X483" i="13"/>
  <c r="Y483" i="13"/>
  <c r="AM483" i="13" s="1"/>
  <c r="K484" i="13"/>
  <c r="L484" i="13"/>
  <c r="M484" i="13"/>
  <c r="N484" i="13"/>
  <c r="O484" i="13"/>
  <c r="P484" i="13"/>
  <c r="AD484" i="13" s="1"/>
  <c r="AE484" i="13" s="1"/>
  <c r="Q484" i="13"/>
  <c r="R484" i="13"/>
  <c r="S484" i="13"/>
  <c r="AG484" i="13" s="1"/>
  <c r="T484" i="13"/>
  <c r="U484" i="13"/>
  <c r="V484" i="13"/>
  <c r="AJ484" i="13" s="1"/>
  <c r="W484" i="13"/>
  <c r="X484" i="13"/>
  <c r="Y484" i="13"/>
  <c r="AM484" i="13" s="1"/>
  <c r="AO484" i="13" s="1"/>
  <c r="K485" i="13"/>
  <c r="L485" i="13"/>
  <c r="M485" i="13"/>
  <c r="N485" i="13"/>
  <c r="O485" i="13"/>
  <c r="P485" i="13"/>
  <c r="AD485" i="13" s="1"/>
  <c r="Q485" i="13"/>
  <c r="R485" i="13"/>
  <c r="S485" i="13"/>
  <c r="AG485" i="13" s="1"/>
  <c r="T485" i="13"/>
  <c r="U485" i="13"/>
  <c r="V485" i="13"/>
  <c r="AJ485" i="13" s="1"/>
  <c r="W485" i="13"/>
  <c r="X485" i="13"/>
  <c r="Y485" i="13"/>
  <c r="AM485" i="13" s="1"/>
  <c r="K486" i="13"/>
  <c r="L486" i="13"/>
  <c r="M486" i="13"/>
  <c r="N486" i="13"/>
  <c r="O486" i="13"/>
  <c r="P486" i="13"/>
  <c r="AD486" i="13" s="1"/>
  <c r="Q486" i="13"/>
  <c r="R486" i="13"/>
  <c r="S486" i="13"/>
  <c r="AG486" i="13" s="1"/>
  <c r="T486" i="13"/>
  <c r="U486" i="13"/>
  <c r="V486" i="13"/>
  <c r="AJ486" i="13" s="1"/>
  <c r="W486" i="13"/>
  <c r="X486" i="13"/>
  <c r="Y486" i="13"/>
  <c r="AM486" i="13" s="1"/>
  <c r="K487" i="13"/>
  <c r="L487" i="13"/>
  <c r="M487" i="13"/>
  <c r="N487" i="13"/>
  <c r="O487" i="13"/>
  <c r="P487" i="13"/>
  <c r="AD487" i="13" s="1"/>
  <c r="Q487" i="13"/>
  <c r="R487" i="13"/>
  <c r="S487" i="13"/>
  <c r="AG487" i="13" s="1"/>
  <c r="AH487" i="13" s="1"/>
  <c r="T487" i="13"/>
  <c r="U487" i="13"/>
  <c r="V487" i="13"/>
  <c r="AJ487" i="13" s="1"/>
  <c r="AK487" i="13" s="1"/>
  <c r="W487" i="13"/>
  <c r="X487" i="13"/>
  <c r="Y487" i="13"/>
  <c r="AM487" i="13" s="1"/>
  <c r="K488" i="13"/>
  <c r="L488" i="13"/>
  <c r="M488" i="13"/>
  <c r="N488" i="13"/>
  <c r="O488" i="13"/>
  <c r="P488" i="13"/>
  <c r="AD488" i="13" s="1"/>
  <c r="AE488" i="13" s="1"/>
  <c r="Q488" i="13"/>
  <c r="R488" i="13"/>
  <c r="S488" i="13"/>
  <c r="AG488" i="13" s="1"/>
  <c r="T488" i="13"/>
  <c r="U488" i="13"/>
  <c r="V488" i="13"/>
  <c r="AJ488" i="13" s="1"/>
  <c r="W488" i="13"/>
  <c r="X488" i="13"/>
  <c r="Y488" i="13"/>
  <c r="AM488" i="13" s="1"/>
  <c r="K489" i="13"/>
  <c r="L489" i="13"/>
  <c r="M489" i="13"/>
  <c r="N489" i="13"/>
  <c r="O489" i="13"/>
  <c r="P489" i="13"/>
  <c r="AD489" i="13" s="1"/>
  <c r="AF489" i="13" s="1"/>
  <c r="Q489" i="13"/>
  <c r="R489" i="13"/>
  <c r="S489" i="13"/>
  <c r="AG489" i="13" s="1"/>
  <c r="T489" i="13"/>
  <c r="U489" i="13"/>
  <c r="V489" i="13"/>
  <c r="AJ489" i="13" s="1"/>
  <c r="AK489" i="13" s="1"/>
  <c r="W489" i="13"/>
  <c r="X489" i="13"/>
  <c r="Y489" i="13"/>
  <c r="AM489" i="13" s="1"/>
  <c r="K490" i="13"/>
  <c r="L490" i="13"/>
  <c r="M490" i="13"/>
  <c r="N490" i="13"/>
  <c r="O490" i="13"/>
  <c r="P490" i="13"/>
  <c r="AD490" i="13" s="1"/>
  <c r="Q490" i="13"/>
  <c r="R490" i="13"/>
  <c r="S490" i="13"/>
  <c r="AG490" i="13" s="1"/>
  <c r="T490" i="13"/>
  <c r="U490" i="13"/>
  <c r="V490" i="13"/>
  <c r="AJ490" i="13" s="1"/>
  <c r="AK490" i="13" s="1"/>
  <c r="W490" i="13"/>
  <c r="X490" i="13"/>
  <c r="Y490" i="13"/>
  <c r="AM490" i="13" s="1"/>
  <c r="K491" i="13"/>
  <c r="L491" i="13"/>
  <c r="M491" i="13"/>
  <c r="N491" i="13"/>
  <c r="O491" i="13"/>
  <c r="P491" i="13"/>
  <c r="AD491" i="13" s="1"/>
  <c r="Q491" i="13"/>
  <c r="R491" i="13"/>
  <c r="S491" i="13"/>
  <c r="AG491" i="13" s="1"/>
  <c r="T491" i="13"/>
  <c r="U491" i="13"/>
  <c r="V491" i="13"/>
  <c r="AJ491" i="13" s="1"/>
  <c r="AK491" i="13" s="1"/>
  <c r="W491" i="13"/>
  <c r="X491" i="13"/>
  <c r="Y491" i="13"/>
  <c r="AM491" i="13" s="1"/>
  <c r="K492" i="13"/>
  <c r="L492" i="13"/>
  <c r="M492" i="13"/>
  <c r="N492" i="13"/>
  <c r="O492" i="13"/>
  <c r="P492" i="13"/>
  <c r="AD492" i="13" s="1"/>
  <c r="Q492" i="13"/>
  <c r="R492" i="13"/>
  <c r="S492" i="13"/>
  <c r="AG492" i="13" s="1"/>
  <c r="AH492" i="13" s="1"/>
  <c r="T492" i="13"/>
  <c r="U492" i="13"/>
  <c r="V492" i="13"/>
  <c r="AJ492" i="13" s="1"/>
  <c r="AL492" i="13" s="1"/>
  <c r="W492" i="13"/>
  <c r="X492" i="13"/>
  <c r="Y492" i="13"/>
  <c r="AM492" i="13" s="1"/>
  <c r="AO492" i="13" s="1"/>
  <c r="K493" i="13"/>
  <c r="L493" i="13"/>
  <c r="M493" i="13"/>
  <c r="N493" i="13"/>
  <c r="O493" i="13"/>
  <c r="P493" i="13"/>
  <c r="AD493" i="13" s="1"/>
  <c r="Q493" i="13"/>
  <c r="R493" i="13"/>
  <c r="S493" i="13"/>
  <c r="AG493" i="13" s="1"/>
  <c r="T493" i="13"/>
  <c r="U493" i="13"/>
  <c r="V493" i="13"/>
  <c r="AJ493" i="13" s="1"/>
  <c r="W493" i="13"/>
  <c r="X493" i="13"/>
  <c r="Y493" i="13"/>
  <c r="AM493" i="13" s="1"/>
  <c r="K494" i="13"/>
  <c r="L494" i="13"/>
  <c r="M494" i="13"/>
  <c r="N494" i="13"/>
  <c r="O494" i="13"/>
  <c r="P494" i="13"/>
  <c r="AD494" i="13" s="1"/>
  <c r="Q494" i="13"/>
  <c r="R494" i="13"/>
  <c r="S494" i="13"/>
  <c r="AG494" i="13" s="1"/>
  <c r="T494" i="13"/>
  <c r="U494" i="13"/>
  <c r="V494" i="13"/>
  <c r="AJ494" i="13" s="1"/>
  <c r="W494" i="13"/>
  <c r="X494" i="13"/>
  <c r="Y494" i="13"/>
  <c r="AM494" i="13" s="1"/>
  <c r="K495" i="13"/>
  <c r="L495" i="13"/>
  <c r="M495" i="13"/>
  <c r="N495" i="13"/>
  <c r="O495" i="13"/>
  <c r="P495" i="13"/>
  <c r="AD495" i="13" s="1"/>
  <c r="AF495" i="13" s="1"/>
  <c r="Q495" i="13"/>
  <c r="R495" i="13"/>
  <c r="S495" i="13"/>
  <c r="AG495" i="13" s="1"/>
  <c r="T495" i="13"/>
  <c r="U495" i="13"/>
  <c r="V495" i="13"/>
  <c r="AJ495" i="13" s="1"/>
  <c r="W495" i="13"/>
  <c r="X495" i="13"/>
  <c r="Y495" i="13"/>
  <c r="AM495" i="13" s="1"/>
  <c r="K496" i="13"/>
  <c r="L496" i="13"/>
  <c r="M496" i="13"/>
  <c r="N496" i="13"/>
  <c r="O496" i="13"/>
  <c r="P496" i="13"/>
  <c r="AD496" i="13" s="1"/>
  <c r="Q496" i="13"/>
  <c r="R496" i="13"/>
  <c r="S496" i="13"/>
  <c r="AG496" i="13" s="1"/>
  <c r="T496" i="13"/>
  <c r="U496" i="13"/>
  <c r="V496" i="13"/>
  <c r="AJ496" i="13" s="1"/>
  <c r="W496" i="13"/>
  <c r="X496" i="13"/>
  <c r="Y496" i="13"/>
  <c r="AM496" i="13" s="1"/>
  <c r="AO496" i="13" s="1"/>
  <c r="K497" i="13"/>
  <c r="L497" i="13"/>
  <c r="M497" i="13"/>
  <c r="N497" i="13"/>
  <c r="O497" i="13"/>
  <c r="P497" i="13"/>
  <c r="AD497" i="13" s="1"/>
  <c r="Q497" i="13"/>
  <c r="R497" i="13"/>
  <c r="S497" i="13"/>
  <c r="AG497" i="13" s="1"/>
  <c r="T497" i="13"/>
  <c r="U497" i="13"/>
  <c r="V497" i="13"/>
  <c r="AJ497" i="13" s="1"/>
  <c r="W497" i="13"/>
  <c r="X497" i="13"/>
  <c r="Y497" i="13"/>
  <c r="AM497" i="13" s="1"/>
  <c r="K498" i="13"/>
  <c r="L498" i="13"/>
  <c r="M498" i="13"/>
  <c r="N498" i="13"/>
  <c r="O498" i="13"/>
  <c r="P498" i="13"/>
  <c r="AD498" i="13" s="1"/>
  <c r="AE498" i="13" s="1"/>
  <c r="Q498" i="13"/>
  <c r="R498" i="13"/>
  <c r="S498" i="13"/>
  <c r="AG498" i="13" s="1"/>
  <c r="T498" i="13"/>
  <c r="U498" i="13"/>
  <c r="V498" i="13"/>
  <c r="AJ498" i="13" s="1"/>
  <c r="W498" i="13"/>
  <c r="X498" i="13"/>
  <c r="Y498" i="13"/>
  <c r="AM498" i="13" s="1"/>
  <c r="K499" i="13"/>
  <c r="L499" i="13"/>
  <c r="M499" i="13"/>
  <c r="N499" i="13"/>
  <c r="O499" i="13"/>
  <c r="P499" i="13"/>
  <c r="AD499" i="13" s="1"/>
  <c r="Q499" i="13"/>
  <c r="R499" i="13"/>
  <c r="S499" i="13"/>
  <c r="AG499" i="13" s="1"/>
  <c r="AH499" i="13" s="1"/>
  <c r="T499" i="13"/>
  <c r="U499" i="13"/>
  <c r="V499" i="13"/>
  <c r="AJ499" i="13" s="1"/>
  <c r="AK499" i="13" s="1"/>
  <c r="W499" i="13"/>
  <c r="X499" i="13"/>
  <c r="Y499" i="13"/>
  <c r="AM499" i="13" s="1"/>
  <c r="K500" i="13"/>
  <c r="L500" i="13"/>
  <c r="M500" i="13"/>
  <c r="N500" i="13"/>
  <c r="O500" i="13"/>
  <c r="P500" i="13"/>
  <c r="AD500" i="13" s="1"/>
  <c r="AE500" i="13" s="1"/>
  <c r="Q500" i="13"/>
  <c r="R500" i="13"/>
  <c r="S500" i="13"/>
  <c r="AG500" i="13" s="1"/>
  <c r="T500" i="13"/>
  <c r="U500" i="13"/>
  <c r="V500" i="13"/>
  <c r="AJ500" i="13" s="1"/>
  <c r="AL500" i="13" s="1"/>
  <c r="W500" i="13"/>
  <c r="X500" i="13"/>
  <c r="Y500" i="13"/>
  <c r="AM500" i="13" s="1"/>
  <c r="K501" i="13"/>
  <c r="L501" i="13"/>
  <c r="M501" i="13"/>
  <c r="AA501" i="13" s="1"/>
  <c r="AB501" i="13" s="1"/>
  <c r="N501" i="13"/>
  <c r="O501" i="13"/>
  <c r="P501" i="13"/>
  <c r="AD501" i="13" s="1"/>
  <c r="Q501" i="13"/>
  <c r="R501" i="13"/>
  <c r="S501" i="13"/>
  <c r="AG501" i="13" s="1"/>
  <c r="T501" i="13"/>
  <c r="U501" i="13"/>
  <c r="V501" i="13"/>
  <c r="AJ501" i="13" s="1"/>
  <c r="AK501" i="13" s="1"/>
  <c r="W501" i="13"/>
  <c r="X501" i="13"/>
  <c r="Y501" i="13"/>
  <c r="AM501" i="13" s="1"/>
  <c r="K502" i="13"/>
  <c r="L502" i="13"/>
  <c r="M502" i="13"/>
  <c r="N502" i="13"/>
  <c r="O502" i="13"/>
  <c r="P502" i="13"/>
  <c r="AD502" i="13" s="1"/>
  <c r="Q502" i="13"/>
  <c r="R502" i="13"/>
  <c r="S502" i="13"/>
  <c r="AG502" i="13" s="1"/>
  <c r="T502" i="13"/>
  <c r="U502" i="13"/>
  <c r="V502" i="13"/>
  <c r="AJ502" i="13" s="1"/>
  <c r="AL502" i="13" s="1"/>
  <c r="W502" i="13"/>
  <c r="X502" i="13"/>
  <c r="Y502" i="13"/>
  <c r="AM502" i="13" s="1"/>
  <c r="AO502" i="13" s="1"/>
  <c r="K503" i="13"/>
  <c r="L503" i="13"/>
  <c r="M503" i="13"/>
  <c r="N503" i="13"/>
  <c r="O503" i="13"/>
  <c r="P503" i="13"/>
  <c r="AD503" i="13" s="1"/>
  <c r="Q503" i="13"/>
  <c r="R503" i="13"/>
  <c r="S503" i="13"/>
  <c r="AG503" i="13" s="1"/>
  <c r="T503" i="13"/>
  <c r="U503" i="13"/>
  <c r="V503" i="13"/>
  <c r="AJ503" i="13" s="1"/>
  <c r="W503" i="13"/>
  <c r="X503" i="13"/>
  <c r="Y503" i="13"/>
  <c r="AM503" i="13" s="1"/>
  <c r="K504" i="13"/>
  <c r="L504" i="13"/>
  <c r="M504" i="13"/>
  <c r="N504" i="13"/>
  <c r="O504" i="13"/>
  <c r="P504" i="13"/>
  <c r="AD504" i="13" s="1"/>
  <c r="Q504" i="13"/>
  <c r="R504" i="13"/>
  <c r="S504" i="13"/>
  <c r="AG504" i="13" s="1"/>
  <c r="T504" i="13"/>
  <c r="U504" i="13"/>
  <c r="V504" i="13"/>
  <c r="AJ504" i="13" s="1"/>
  <c r="W504" i="13"/>
  <c r="X504" i="13"/>
  <c r="Y504" i="13"/>
  <c r="AM504" i="13" s="1"/>
  <c r="AO504" i="13" s="1"/>
  <c r="K505" i="13"/>
  <c r="L505" i="13"/>
  <c r="M505" i="13"/>
  <c r="N505" i="13"/>
  <c r="O505" i="13"/>
  <c r="P505" i="13"/>
  <c r="AD505" i="13" s="1"/>
  <c r="Q505" i="13"/>
  <c r="R505" i="13"/>
  <c r="S505" i="13"/>
  <c r="AG505" i="13" s="1"/>
  <c r="AH505" i="13" s="1"/>
  <c r="T505" i="13"/>
  <c r="U505" i="13"/>
  <c r="V505" i="13"/>
  <c r="AJ505" i="13" s="1"/>
  <c r="W505" i="13"/>
  <c r="X505" i="13"/>
  <c r="Y505" i="13"/>
  <c r="AM505" i="13" s="1"/>
  <c r="K506" i="13"/>
  <c r="L506" i="13"/>
  <c r="M506" i="13"/>
  <c r="N506" i="13"/>
  <c r="O506" i="13"/>
  <c r="P506" i="13"/>
  <c r="AD506" i="13" s="1"/>
  <c r="AE506" i="13" s="1"/>
  <c r="Q506" i="13"/>
  <c r="R506" i="13"/>
  <c r="S506" i="13"/>
  <c r="AG506" i="13" s="1"/>
  <c r="AH506" i="13" s="1"/>
  <c r="T506" i="13"/>
  <c r="U506" i="13"/>
  <c r="V506" i="13"/>
  <c r="AJ506" i="13" s="1"/>
  <c r="W506" i="13"/>
  <c r="X506" i="13"/>
  <c r="Y506" i="13"/>
  <c r="AM506" i="13" s="1"/>
  <c r="K507" i="13"/>
  <c r="L507" i="13"/>
  <c r="M507" i="13"/>
  <c r="N507" i="13"/>
  <c r="O507" i="13"/>
  <c r="P507" i="13"/>
  <c r="AD507" i="13" s="1"/>
  <c r="Q507" i="13"/>
  <c r="R507" i="13"/>
  <c r="S507" i="13"/>
  <c r="AG507" i="13" s="1"/>
  <c r="AH507" i="13" s="1"/>
  <c r="T507" i="13"/>
  <c r="U507" i="13"/>
  <c r="V507" i="13"/>
  <c r="AJ507" i="13" s="1"/>
  <c r="AK507" i="13" s="1"/>
  <c r="W507" i="13"/>
  <c r="X507" i="13"/>
  <c r="Y507" i="13"/>
  <c r="AM507" i="13" s="1"/>
  <c r="K508" i="13"/>
  <c r="L508" i="13"/>
  <c r="M508" i="13"/>
  <c r="N508" i="13"/>
  <c r="O508" i="13"/>
  <c r="P508" i="13"/>
  <c r="AD508" i="13" s="1"/>
  <c r="Q508" i="13"/>
  <c r="R508" i="13"/>
  <c r="S508" i="13"/>
  <c r="AG508" i="13" s="1"/>
  <c r="T508" i="13"/>
  <c r="U508" i="13"/>
  <c r="V508" i="13"/>
  <c r="AJ508" i="13" s="1"/>
  <c r="AL508" i="13" s="1"/>
  <c r="W508" i="13"/>
  <c r="X508" i="13"/>
  <c r="Y508" i="13"/>
  <c r="AM508" i="13" s="1"/>
  <c r="K509" i="13"/>
  <c r="L509" i="13"/>
  <c r="M509" i="13"/>
  <c r="N509" i="13"/>
  <c r="O509" i="13"/>
  <c r="P509" i="13"/>
  <c r="AD509" i="13" s="1"/>
  <c r="Q509" i="13"/>
  <c r="R509" i="13"/>
  <c r="S509" i="13"/>
  <c r="AG509" i="13" s="1"/>
  <c r="T509" i="13"/>
  <c r="U509" i="13"/>
  <c r="V509" i="13"/>
  <c r="AJ509" i="13" s="1"/>
  <c r="AK509" i="13" s="1"/>
  <c r="W509" i="13"/>
  <c r="X509" i="13"/>
  <c r="Y509" i="13"/>
  <c r="AM509" i="13" s="1"/>
  <c r="K510" i="13"/>
  <c r="L510" i="13"/>
  <c r="M510" i="13"/>
  <c r="N510" i="13"/>
  <c r="O510" i="13"/>
  <c r="P510" i="13"/>
  <c r="AD510" i="13" s="1"/>
  <c r="Q510" i="13"/>
  <c r="R510" i="13"/>
  <c r="S510" i="13"/>
  <c r="AG510" i="13" s="1"/>
  <c r="T510" i="13"/>
  <c r="U510" i="13"/>
  <c r="V510" i="13"/>
  <c r="AJ510" i="13" s="1"/>
  <c r="AL510" i="13" s="1"/>
  <c r="W510" i="13"/>
  <c r="X510" i="13"/>
  <c r="Y510" i="13"/>
  <c r="AM510" i="13" s="1"/>
  <c r="AO510" i="13" s="1"/>
  <c r="K511" i="13"/>
  <c r="L511" i="13"/>
  <c r="M511" i="13"/>
  <c r="N511" i="13"/>
  <c r="O511" i="13"/>
  <c r="P511" i="13"/>
  <c r="AD511" i="13" s="1"/>
  <c r="Q511" i="13"/>
  <c r="R511" i="13"/>
  <c r="S511" i="13"/>
  <c r="AG511" i="13" s="1"/>
  <c r="T511" i="13"/>
  <c r="U511" i="13"/>
  <c r="V511" i="13"/>
  <c r="AJ511" i="13" s="1"/>
  <c r="W511" i="13"/>
  <c r="X511" i="13"/>
  <c r="Y511" i="13"/>
  <c r="AM511" i="13" s="1"/>
  <c r="K512" i="13"/>
  <c r="L512" i="13"/>
  <c r="M512" i="13"/>
  <c r="N512" i="13"/>
  <c r="O512" i="13"/>
  <c r="P512" i="13"/>
  <c r="AD512" i="13" s="1"/>
  <c r="Q512" i="13"/>
  <c r="R512" i="13"/>
  <c r="S512" i="13"/>
  <c r="AG512" i="13" s="1"/>
  <c r="T512" i="13"/>
  <c r="U512" i="13"/>
  <c r="V512" i="13"/>
  <c r="AJ512" i="13" s="1"/>
  <c r="W512" i="13"/>
  <c r="X512" i="13"/>
  <c r="Y512" i="13"/>
  <c r="AM512" i="13" s="1"/>
  <c r="AO512" i="13" s="1"/>
  <c r="K513" i="13"/>
  <c r="L513" i="13"/>
  <c r="M513" i="13"/>
  <c r="N513" i="13"/>
  <c r="O513" i="13"/>
  <c r="P513" i="13"/>
  <c r="AD513" i="13" s="1"/>
  <c r="Q513" i="13"/>
  <c r="R513" i="13"/>
  <c r="S513" i="13"/>
  <c r="AG513" i="13" s="1"/>
  <c r="AH513" i="13" s="1"/>
  <c r="T513" i="13"/>
  <c r="U513" i="13"/>
  <c r="V513" i="13"/>
  <c r="AJ513" i="13" s="1"/>
  <c r="W513" i="13"/>
  <c r="X513" i="13"/>
  <c r="Y513" i="13"/>
  <c r="AM513" i="13" s="1"/>
  <c r="K514" i="13"/>
  <c r="L514" i="13"/>
  <c r="M514" i="13"/>
  <c r="N514" i="13"/>
  <c r="O514" i="13"/>
  <c r="P514" i="13"/>
  <c r="AD514" i="13" s="1"/>
  <c r="AE514" i="13" s="1"/>
  <c r="Q514" i="13"/>
  <c r="R514" i="13"/>
  <c r="S514" i="13"/>
  <c r="AG514" i="13" s="1"/>
  <c r="T514" i="13"/>
  <c r="U514" i="13"/>
  <c r="V514" i="13"/>
  <c r="AJ514" i="13" s="1"/>
  <c r="W514" i="13"/>
  <c r="X514" i="13"/>
  <c r="Y514" i="13"/>
  <c r="AM514" i="13" s="1"/>
  <c r="K515" i="13"/>
  <c r="L515" i="13"/>
  <c r="M515" i="13"/>
  <c r="N515" i="13"/>
  <c r="O515" i="13"/>
  <c r="P515" i="13"/>
  <c r="AD515" i="13" s="1"/>
  <c r="Q515" i="13"/>
  <c r="R515" i="13"/>
  <c r="S515" i="13"/>
  <c r="AG515" i="13" s="1"/>
  <c r="AH515" i="13" s="1"/>
  <c r="T515" i="13"/>
  <c r="U515" i="13"/>
  <c r="V515" i="13"/>
  <c r="AJ515" i="13" s="1"/>
  <c r="AK515" i="13" s="1"/>
  <c r="W515" i="13"/>
  <c r="X515" i="13"/>
  <c r="Y515" i="13"/>
  <c r="AM515" i="13" s="1"/>
  <c r="K516" i="13"/>
  <c r="L516" i="13"/>
  <c r="M516" i="13"/>
  <c r="N516" i="13"/>
  <c r="O516" i="13"/>
  <c r="P516" i="13"/>
  <c r="AD516" i="13" s="1"/>
  <c r="AE516" i="13" s="1"/>
  <c r="Q516" i="13"/>
  <c r="R516" i="13"/>
  <c r="S516" i="13"/>
  <c r="AG516" i="13" s="1"/>
  <c r="AH516" i="13" s="1"/>
  <c r="T516" i="13"/>
  <c r="U516" i="13"/>
  <c r="V516" i="13"/>
  <c r="AJ516" i="13" s="1"/>
  <c r="AL516" i="13" s="1"/>
  <c r="W516" i="13"/>
  <c r="X516" i="13"/>
  <c r="Y516" i="13"/>
  <c r="AM516" i="13" s="1"/>
  <c r="K517" i="13"/>
  <c r="L517" i="13"/>
  <c r="M517" i="13"/>
  <c r="N517" i="13"/>
  <c r="O517" i="13"/>
  <c r="P517" i="13"/>
  <c r="AD517" i="13" s="1"/>
  <c r="Q517" i="13"/>
  <c r="R517" i="13"/>
  <c r="S517" i="13"/>
  <c r="AG517" i="13" s="1"/>
  <c r="T517" i="13"/>
  <c r="U517" i="13"/>
  <c r="V517" i="13"/>
  <c r="AJ517" i="13" s="1"/>
  <c r="AK517" i="13" s="1"/>
  <c r="W517" i="13"/>
  <c r="X517" i="13"/>
  <c r="Y517" i="13"/>
  <c r="AM517" i="13" s="1"/>
  <c r="K518" i="13"/>
  <c r="L518" i="13"/>
  <c r="M518" i="13"/>
  <c r="N518" i="13"/>
  <c r="O518" i="13"/>
  <c r="P518" i="13"/>
  <c r="AD518" i="13" s="1"/>
  <c r="Q518" i="13"/>
  <c r="R518" i="13"/>
  <c r="S518" i="13"/>
  <c r="AG518" i="13" s="1"/>
  <c r="T518" i="13"/>
  <c r="U518" i="13"/>
  <c r="V518" i="13"/>
  <c r="AJ518" i="13" s="1"/>
  <c r="W518" i="13"/>
  <c r="X518" i="13"/>
  <c r="Y518" i="13"/>
  <c r="AM518" i="13" s="1"/>
  <c r="K519" i="13"/>
  <c r="L519" i="13"/>
  <c r="M519" i="13"/>
  <c r="N519" i="13"/>
  <c r="O519" i="13"/>
  <c r="P519" i="13"/>
  <c r="AD519" i="13" s="1"/>
  <c r="AF519" i="13" s="1"/>
  <c r="Q519" i="13"/>
  <c r="R519" i="13"/>
  <c r="S519" i="13"/>
  <c r="AG519" i="13" s="1"/>
  <c r="T519" i="13"/>
  <c r="U519" i="13"/>
  <c r="V519" i="13"/>
  <c r="AJ519" i="13" s="1"/>
  <c r="W519" i="13"/>
  <c r="X519" i="13"/>
  <c r="Y519" i="13"/>
  <c r="AM519" i="13" s="1"/>
  <c r="K520" i="13"/>
  <c r="L520" i="13"/>
  <c r="M520" i="13"/>
  <c r="N520" i="13"/>
  <c r="O520" i="13"/>
  <c r="P520" i="13"/>
  <c r="AD520" i="13" s="1"/>
  <c r="Q520" i="13"/>
  <c r="R520" i="13"/>
  <c r="S520" i="13"/>
  <c r="AG520" i="13" s="1"/>
  <c r="T520" i="13"/>
  <c r="U520" i="13"/>
  <c r="V520" i="13"/>
  <c r="AJ520" i="13" s="1"/>
  <c r="AL520" i="13" s="1"/>
  <c r="W520" i="13"/>
  <c r="X520" i="13"/>
  <c r="Y520" i="13"/>
  <c r="AM520" i="13" s="1"/>
  <c r="AO520" i="13" s="1"/>
  <c r="K521" i="13"/>
  <c r="L521" i="13"/>
  <c r="M521" i="13"/>
  <c r="N521" i="13"/>
  <c r="O521" i="13"/>
  <c r="P521" i="13"/>
  <c r="AD521" i="13" s="1"/>
  <c r="AF521" i="13" s="1"/>
  <c r="Q521" i="13"/>
  <c r="R521" i="13"/>
  <c r="S521" i="13"/>
  <c r="AG521" i="13" s="1"/>
  <c r="T521" i="13"/>
  <c r="U521" i="13"/>
  <c r="V521" i="13"/>
  <c r="AJ521" i="13" s="1"/>
  <c r="W521" i="13"/>
  <c r="X521" i="13"/>
  <c r="Y521" i="13"/>
  <c r="AM521" i="13" s="1"/>
  <c r="K522" i="13"/>
  <c r="L522" i="13"/>
  <c r="M522" i="13"/>
  <c r="N522" i="13"/>
  <c r="O522" i="13"/>
  <c r="P522" i="13"/>
  <c r="AD522" i="13" s="1"/>
  <c r="AE522" i="13" s="1"/>
  <c r="Q522" i="13"/>
  <c r="R522" i="13"/>
  <c r="S522" i="13"/>
  <c r="AG522" i="13" s="1"/>
  <c r="T522" i="13"/>
  <c r="U522" i="13"/>
  <c r="V522" i="13"/>
  <c r="AJ522" i="13" s="1"/>
  <c r="AL522" i="13" s="1"/>
  <c r="W522" i="13"/>
  <c r="X522" i="13"/>
  <c r="Y522" i="13"/>
  <c r="AM522" i="13" s="1"/>
  <c r="K523" i="13"/>
  <c r="L523" i="13"/>
  <c r="M523" i="13"/>
  <c r="N523" i="13"/>
  <c r="O523" i="13"/>
  <c r="P523" i="13"/>
  <c r="AD523" i="13" s="1"/>
  <c r="Q523" i="13"/>
  <c r="R523" i="13"/>
  <c r="S523" i="13"/>
  <c r="AG523" i="13" s="1"/>
  <c r="T523" i="13"/>
  <c r="U523" i="13"/>
  <c r="V523" i="13"/>
  <c r="AJ523" i="13" s="1"/>
  <c r="W523" i="13"/>
  <c r="X523" i="13"/>
  <c r="Y523" i="13"/>
  <c r="AM523" i="13" s="1"/>
  <c r="K524" i="13"/>
  <c r="L524" i="13"/>
  <c r="M524" i="13"/>
  <c r="N524" i="13"/>
  <c r="O524" i="13"/>
  <c r="P524" i="13"/>
  <c r="AD524" i="13" s="1"/>
  <c r="Q524" i="13"/>
  <c r="R524" i="13"/>
  <c r="S524" i="13"/>
  <c r="AG524" i="13" s="1"/>
  <c r="T524" i="13"/>
  <c r="U524" i="13"/>
  <c r="V524" i="13"/>
  <c r="AJ524" i="13" s="1"/>
  <c r="W524" i="13"/>
  <c r="X524" i="13"/>
  <c r="Y524" i="13"/>
  <c r="AM524" i="13" s="1"/>
  <c r="AO524" i="13" s="1"/>
  <c r="K525" i="13"/>
  <c r="L525" i="13"/>
  <c r="M525" i="13"/>
  <c r="N525" i="13"/>
  <c r="O525" i="13"/>
  <c r="P525" i="13"/>
  <c r="AD525" i="13" s="1"/>
  <c r="Q525" i="13"/>
  <c r="R525" i="13"/>
  <c r="S525" i="13"/>
  <c r="AG525" i="13" s="1"/>
  <c r="AH525" i="13" s="1"/>
  <c r="T525" i="13"/>
  <c r="U525" i="13"/>
  <c r="V525" i="13"/>
  <c r="AJ525" i="13" s="1"/>
  <c r="W525" i="13"/>
  <c r="X525" i="13"/>
  <c r="Y525" i="13"/>
  <c r="AM525" i="13" s="1"/>
  <c r="K526" i="13"/>
  <c r="L526" i="13"/>
  <c r="M526" i="13"/>
  <c r="N526" i="13"/>
  <c r="O526" i="13"/>
  <c r="P526" i="13"/>
  <c r="AD526" i="13" s="1"/>
  <c r="AE526" i="13" s="1"/>
  <c r="Q526" i="13"/>
  <c r="R526" i="13"/>
  <c r="S526" i="13"/>
  <c r="AG526" i="13" s="1"/>
  <c r="T526" i="13"/>
  <c r="U526" i="13"/>
  <c r="V526" i="13"/>
  <c r="AJ526" i="13" s="1"/>
  <c r="W526" i="13"/>
  <c r="X526" i="13"/>
  <c r="Y526" i="13"/>
  <c r="AM526" i="13" s="1"/>
  <c r="K527" i="13"/>
  <c r="L527" i="13"/>
  <c r="M527" i="13"/>
  <c r="N527" i="13"/>
  <c r="O527" i="13"/>
  <c r="P527" i="13"/>
  <c r="AD527" i="13" s="1"/>
  <c r="Q527" i="13"/>
  <c r="R527" i="13"/>
  <c r="S527" i="13"/>
  <c r="AG527" i="13" s="1"/>
  <c r="T527" i="13"/>
  <c r="U527" i="13"/>
  <c r="V527" i="13"/>
  <c r="AJ527" i="13" s="1"/>
  <c r="W527" i="13"/>
  <c r="X527" i="13"/>
  <c r="Y527" i="13"/>
  <c r="AM527" i="13" s="1"/>
  <c r="K528" i="13"/>
  <c r="L528" i="13"/>
  <c r="M528" i="13"/>
  <c r="N528" i="13"/>
  <c r="O528" i="13"/>
  <c r="P528" i="13"/>
  <c r="AD528" i="13" s="1"/>
  <c r="Q528" i="13"/>
  <c r="R528" i="13"/>
  <c r="S528" i="13"/>
  <c r="AG528" i="13" s="1"/>
  <c r="T528" i="13"/>
  <c r="U528" i="13"/>
  <c r="V528" i="13"/>
  <c r="AJ528" i="13" s="1"/>
  <c r="W528" i="13"/>
  <c r="X528" i="13"/>
  <c r="Y528" i="13"/>
  <c r="AM528" i="13" s="1"/>
  <c r="K529" i="13"/>
  <c r="L529" i="13"/>
  <c r="M529" i="13"/>
  <c r="N529" i="13"/>
  <c r="O529" i="13"/>
  <c r="P529" i="13"/>
  <c r="AD529" i="13" s="1"/>
  <c r="Q529" i="13"/>
  <c r="R529" i="13"/>
  <c r="S529" i="13"/>
  <c r="AG529" i="13" s="1"/>
  <c r="AH529" i="13" s="1"/>
  <c r="T529" i="13"/>
  <c r="U529" i="13"/>
  <c r="V529" i="13"/>
  <c r="AJ529" i="13" s="1"/>
  <c r="AK529" i="13" s="1"/>
  <c r="W529" i="13"/>
  <c r="X529" i="13"/>
  <c r="Y529" i="13"/>
  <c r="AM529" i="13" s="1"/>
  <c r="K530" i="13"/>
  <c r="L530" i="13"/>
  <c r="M530" i="13"/>
  <c r="AA530" i="13" s="1"/>
  <c r="N530" i="13"/>
  <c r="O530" i="13"/>
  <c r="P530" i="13"/>
  <c r="AD530" i="13" s="1"/>
  <c r="AE530" i="13" s="1"/>
  <c r="Q530" i="13"/>
  <c r="R530" i="13"/>
  <c r="S530" i="13"/>
  <c r="AG530" i="13" s="1"/>
  <c r="T530" i="13"/>
  <c r="U530" i="13"/>
  <c r="V530" i="13"/>
  <c r="AJ530" i="13" s="1"/>
  <c r="W530" i="13"/>
  <c r="X530" i="13"/>
  <c r="Y530" i="13"/>
  <c r="AM530" i="13" s="1"/>
  <c r="K531" i="13"/>
  <c r="L531" i="13"/>
  <c r="M531" i="13"/>
  <c r="N531" i="13"/>
  <c r="O531" i="13"/>
  <c r="P531" i="13"/>
  <c r="AD531" i="13" s="1"/>
  <c r="Q531" i="13"/>
  <c r="R531" i="13"/>
  <c r="S531" i="13"/>
  <c r="AG531" i="13" s="1"/>
  <c r="T531" i="13"/>
  <c r="U531" i="13"/>
  <c r="V531" i="13"/>
  <c r="AJ531" i="13" s="1"/>
  <c r="W531" i="13"/>
  <c r="X531" i="13"/>
  <c r="Y531" i="13"/>
  <c r="AM531" i="13" s="1"/>
  <c r="K532" i="13"/>
  <c r="L532" i="13"/>
  <c r="M532" i="13"/>
  <c r="N532" i="13"/>
  <c r="O532" i="13"/>
  <c r="P532" i="13"/>
  <c r="AD532" i="13" s="1"/>
  <c r="Q532" i="13"/>
  <c r="R532" i="13"/>
  <c r="S532" i="13"/>
  <c r="AG532" i="13" s="1"/>
  <c r="T532" i="13"/>
  <c r="U532" i="13"/>
  <c r="V532" i="13"/>
  <c r="AJ532" i="13" s="1"/>
  <c r="AL532" i="13" s="1"/>
  <c r="W532" i="13"/>
  <c r="X532" i="13"/>
  <c r="Y532" i="13"/>
  <c r="AM532" i="13" s="1"/>
  <c r="K533" i="13"/>
  <c r="L533" i="13"/>
  <c r="M533" i="13"/>
  <c r="AA533" i="13" s="1"/>
  <c r="AB533" i="13" s="1"/>
  <c r="N533" i="13"/>
  <c r="O533" i="13"/>
  <c r="P533" i="13"/>
  <c r="AD533" i="13" s="1"/>
  <c r="Q533" i="13"/>
  <c r="R533" i="13"/>
  <c r="S533" i="13"/>
  <c r="AG533" i="13" s="1"/>
  <c r="T533" i="13"/>
  <c r="U533" i="13"/>
  <c r="V533" i="13"/>
  <c r="AJ533" i="13" s="1"/>
  <c r="AK533" i="13" s="1"/>
  <c r="W533" i="13"/>
  <c r="X533" i="13"/>
  <c r="Y533" i="13"/>
  <c r="AM533" i="13" s="1"/>
  <c r="K534" i="13"/>
  <c r="L534" i="13"/>
  <c r="M534" i="13"/>
  <c r="N534" i="13"/>
  <c r="O534" i="13"/>
  <c r="P534" i="13"/>
  <c r="AD534" i="13" s="1"/>
  <c r="Q534" i="13"/>
  <c r="R534" i="13"/>
  <c r="S534" i="13"/>
  <c r="AG534" i="13" s="1"/>
  <c r="T534" i="13"/>
  <c r="U534" i="13"/>
  <c r="V534" i="13"/>
  <c r="AJ534" i="13" s="1"/>
  <c r="W534" i="13"/>
  <c r="X534" i="13"/>
  <c r="Y534" i="13"/>
  <c r="AM534" i="13" s="1"/>
  <c r="K535" i="13"/>
  <c r="L535" i="13"/>
  <c r="M535" i="13"/>
  <c r="N535" i="13"/>
  <c r="O535" i="13"/>
  <c r="P535" i="13"/>
  <c r="AD535" i="13" s="1"/>
  <c r="Q535" i="13"/>
  <c r="R535" i="13"/>
  <c r="S535" i="13"/>
  <c r="AG535" i="13" s="1"/>
  <c r="T535" i="13"/>
  <c r="U535" i="13"/>
  <c r="V535" i="13"/>
  <c r="AJ535" i="13" s="1"/>
  <c r="W535" i="13"/>
  <c r="X535" i="13"/>
  <c r="Y535" i="13"/>
  <c r="AM535" i="13" s="1"/>
  <c r="K536" i="13"/>
  <c r="L536" i="13"/>
  <c r="M536" i="13"/>
  <c r="N536" i="13"/>
  <c r="O536" i="13"/>
  <c r="P536" i="13"/>
  <c r="AD536" i="13" s="1"/>
  <c r="Q536" i="13"/>
  <c r="R536" i="13"/>
  <c r="S536" i="13"/>
  <c r="AG536" i="13" s="1"/>
  <c r="T536" i="13"/>
  <c r="U536" i="13"/>
  <c r="V536" i="13"/>
  <c r="AJ536" i="13" s="1"/>
  <c r="W536" i="13"/>
  <c r="X536" i="13"/>
  <c r="Y536" i="13"/>
  <c r="AM536" i="13" s="1"/>
  <c r="K537" i="13"/>
  <c r="L537" i="13"/>
  <c r="M537" i="13"/>
  <c r="N537" i="13"/>
  <c r="O537" i="13"/>
  <c r="P537" i="13"/>
  <c r="AD537" i="13" s="1"/>
  <c r="Q537" i="13"/>
  <c r="R537" i="13"/>
  <c r="S537" i="13"/>
  <c r="AG537" i="13" s="1"/>
  <c r="T537" i="13"/>
  <c r="U537" i="13"/>
  <c r="V537" i="13"/>
  <c r="AJ537" i="13" s="1"/>
  <c r="W537" i="13"/>
  <c r="X537" i="13"/>
  <c r="Y537" i="13"/>
  <c r="AM537" i="13" s="1"/>
  <c r="K538" i="13"/>
  <c r="L538" i="13"/>
  <c r="M538" i="13"/>
  <c r="N538" i="13"/>
  <c r="O538" i="13"/>
  <c r="P538" i="13"/>
  <c r="AD538" i="13" s="1"/>
  <c r="Q538" i="13"/>
  <c r="R538" i="13"/>
  <c r="S538" i="13"/>
  <c r="AG538" i="13" s="1"/>
  <c r="T538" i="13"/>
  <c r="U538" i="13"/>
  <c r="V538" i="13"/>
  <c r="AJ538" i="13" s="1"/>
  <c r="AK538" i="13" s="1"/>
  <c r="W538" i="13"/>
  <c r="X538" i="13"/>
  <c r="Y538" i="13"/>
  <c r="AM538" i="13" s="1"/>
  <c r="K539" i="13"/>
  <c r="L539" i="13"/>
  <c r="M539" i="13"/>
  <c r="N539" i="13"/>
  <c r="O539" i="13"/>
  <c r="P539" i="13"/>
  <c r="AD539" i="13" s="1"/>
  <c r="Q539" i="13"/>
  <c r="R539" i="13"/>
  <c r="S539" i="13"/>
  <c r="AG539" i="13" s="1"/>
  <c r="T539" i="13"/>
  <c r="U539" i="13"/>
  <c r="V539" i="13"/>
  <c r="AJ539" i="13" s="1"/>
  <c r="AK539" i="13" s="1"/>
  <c r="W539" i="13"/>
  <c r="X539" i="13"/>
  <c r="Y539" i="13"/>
  <c r="AM539" i="13" s="1"/>
  <c r="K540" i="13"/>
  <c r="L540" i="13"/>
  <c r="M540" i="13"/>
  <c r="N540" i="13"/>
  <c r="O540" i="13"/>
  <c r="P540" i="13"/>
  <c r="AD540" i="13" s="1"/>
  <c r="Q540" i="13"/>
  <c r="R540" i="13"/>
  <c r="S540" i="13"/>
  <c r="AG540" i="13" s="1"/>
  <c r="T540" i="13"/>
  <c r="U540" i="13"/>
  <c r="V540" i="13"/>
  <c r="AJ540" i="13" s="1"/>
  <c r="W540" i="13"/>
  <c r="X540" i="13"/>
  <c r="Y540" i="13"/>
  <c r="AM540" i="13" s="1"/>
  <c r="K541" i="13"/>
  <c r="L541" i="13"/>
  <c r="M541" i="13"/>
  <c r="N541" i="13"/>
  <c r="O541" i="13"/>
  <c r="P541" i="13"/>
  <c r="AD541" i="13" s="1"/>
  <c r="Q541" i="13"/>
  <c r="R541" i="13"/>
  <c r="S541" i="13"/>
  <c r="AG541" i="13" s="1"/>
  <c r="AH541" i="13" s="1"/>
  <c r="T541" i="13"/>
  <c r="U541" i="13"/>
  <c r="V541" i="13"/>
  <c r="AJ541" i="13" s="1"/>
  <c r="AK541" i="13" s="1"/>
  <c r="W541" i="13"/>
  <c r="X541" i="13"/>
  <c r="Y541" i="13"/>
  <c r="AM541" i="13" s="1"/>
  <c r="K542" i="13"/>
  <c r="L542" i="13"/>
  <c r="M542" i="13"/>
  <c r="N542" i="13"/>
  <c r="O542" i="13"/>
  <c r="P542" i="13"/>
  <c r="AD542" i="13" s="1"/>
  <c r="Q542" i="13"/>
  <c r="R542" i="13"/>
  <c r="S542" i="13"/>
  <c r="AG542" i="13" s="1"/>
  <c r="T542" i="13"/>
  <c r="U542" i="13"/>
  <c r="V542" i="13"/>
  <c r="AJ542" i="13" s="1"/>
  <c r="W542" i="13"/>
  <c r="X542" i="13"/>
  <c r="Y542" i="13"/>
  <c r="AM542" i="13" s="1"/>
  <c r="K543" i="13"/>
  <c r="L543" i="13"/>
  <c r="M543" i="13"/>
  <c r="N543" i="13"/>
  <c r="O543" i="13"/>
  <c r="P543" i="13"/>
  <c r="AD543" i="13" s="1"/>
  <c r="AE543" i="13" s="1"/>
  <c r="Q543" i="13"/>
  <c r="R543" i="13"/>
  <c r="S543" i="13"/>
  <c r="AG543" i="13" s="1"/>
  <c r="AI543" i="13" s="1"/>
  <c r="T543" i="13"/>
  <c r="U543" i="13"/>
  <c r="V543" i="13"/>
  <c r="AJ543" i="13" s="1"/>
  <c r="W543" i="13"/>
  <c r="X543" i="13"/>
  <c r="Y543" i="13"/>
  <c r="AM543" i="13" s="1"/>
  <c r="K544" i="13"/>
  <c r="L544" i="13"/>
  <c r="M544" i="13"/>
  <c r="N544" i="13"/>
  <c r="O544" i="13"/>
  <c r="P544" i="13"/>
  <c r="AD544" i="13" s="1"/>
  <c r="AE544" i="13" s="1"/>
  <c r="Q544" i="13"/>
  <c r="R544" i="13"/>
  <c r="S544" i="13"/>
  <c r="AG544" i="13" s="1"/>
  <c r="T544" i="13"/>
  <c r="U544" i="13"/>
  <c r="V544" i="13"/>
  <c r="AJ544" i="13" s="1"/>
  <c r="W544" i="13"/>
  <c r="X544" i="13"/>
  <c r="Y544" i="13"/>
  <c r="AM544" i="13" s="1"/>
  <c r="AN544" i="13" s="1"/>
  <c r="K545" i="13"/>
  <c r="L545" i="13"/>
  <c r="M545" i="13"/>
  <c r="N545" i="13"/>
  <c r="O545" i="13"/>
  <c r="P545" i="13"/>
  <c r="AD545" i="13" s="1"/>
  <c r="Q545" i="13"/>
  <c r="R545" i="13"/>
  <c r="S545" i="13"/>
  <c r="AG545" i="13" s="1"/>
  <c r="T545" i="13"/>
  <c r="U545" i="13"/>
  <c r="V545" i="13"/>
  <c r="AJ545" i="13" s="1"/>
  <c r="AK545" i="13" s="1"/>
  <c r="W545" i="13"/>
  <c r="X545" i="13"/>
  <c r="Y545" i="13"/>
  <c r="AM545" i="13" s="1"/>
  <c r="K546" i="13"/>
  <c r="L546" i="13"/>
  <c r="M546" i="13"/>
  <c r="N546" i="13"/>
  <c r="O546" i="13"/>
  <c r="P546" i="13"/>
  <c r="AD546" i="13" s="1"/>
  <c r="AE546" i="13" s="1"/>
  <c r="Q546" i="13"/>
  <c r="R546" i="13"/>
  <c r="S546" i="13"/>
  <c r="AG546" i="13" s="1"/>
  <c r="AI546" i="13" s="1"/>
  <c r="T546" i="13"/>
  <c r="U546" i="13"/>
  <c r="V546" i="13"/>
  <c r="AJ546" i="13" s="1"/>
  <c r="W546" i="13"/>
  <c r="X546" i="13"/>
  <c r="Y546" i="13"/>
  <c r="AM546" i="13" s="1"/>
  <c r="AN546" i="13" s="1"/>
  <c r="K547" i="13"/>
  <c r="L547" i="13"/>
  <c r="M547" i="13"/>
  <c r="N547" i="13"/>
  <c r="O547" i="13"/>
  <c r="P547" i="13"/>
  <c r="AD547" i="13" s="1"/>
  <c r="Q547" i="13"/>
  <c r="R547" i="13"/>
  <c r="S547" i="13"/>
  <c r="AG547" i="13" s="1"/>
  <c r="T547" i="13"/>
  <c r="U547" i="13"/>
  <c r="V547" i="13"/>
  <c r="AJ547" i="13" s="1"/>
  <c r="AK547" i="13" s="1"/>
  <c r="W547" i="13"/>
  <c r="X547" i="13"/>
  <c r="Y547" i="13"/>
  <c r="AM547" i="13" s="1"/>
  <c r="K548" i="13"/>
  <c r="L548" i="13"/>
  <c r="M548" i="13"/>
  <c r="N548" i="13"/>
  <c r="O548" i="13"/>
  <c r="P548" i="13"/>
  <c r="AD548" i="13" s="1"/>
  <c r="AE548" i="13" s="1"/>
  <c r="Q548" i="13"/>
  <c r="R548" i="13"/>
  <c r="S548" i="13"/>
  <c r="AG548" i="13" s="1"/>
  <c r="AH548" i="13" s="1"/>
  <c r="T548" i="13"/>
  <c r="U548" i="13"/>
  <c r="V548" i="13"/>
  <c r="AJ548" i="13" s="1"/>
  <c r="W548" i="13"/>
  <c r="X548" i="13"/>
  <c r="Y548" i="13"/>
  <c r="AM548" i="13" s="1"/>
  <c r="AN548" i="13" s="1"/>
  <c r="K549" i="13"/>
  <c r="L549" i="13"/>
  <c r="M549" i="13"/>
  <c r="N549" i="13"/>
  <c r="O549" i="13"/>
  <c r="P549" i="13"/>
  <c r="AD549" i="13" s="1"/>
  <c r="Q549" i="13"/>
  <c r="R549" i="13"/>
  <c r="S549" i="13"/>
  <c r="AG549" i="13" s="1"/>
  <c r="T549" i="13"/>
  <c r="U549" i="13"/>
  <c r="V549" i="13"/>
  <c r="AJ549" i="13" s="1"/>
  <c r="AK549" i="13" s="1"/>
  <c r="W549" i="13"/>
  <c r="X549" i="13"/>
  <c r="Y549" i="13"/>
  <c r="AM549" i="13" s="1"/>
  <c r="K550" i="13"/>
  <c r="L550" i="13"/>
  <c r="M550" i="13"/>
  <c r="N550" i="13"/>
  <c r="O550" i="13"/>
  <c r="P550" i="13"/>
  <c r="AD550" i="13" s="1"/>
  <c r="AE550" i="13" s="1"/>
  <c r="Q550" i="13"/>
  <c r="R550" i="13"/>
  <c r="S550" i="13"/>
  <c r="AG550" i="13" s="1"/>
  <c r="T550" i="13"/>
  <c r="U550" i="13"/>
  <c r="V550" i="13"/>
  <c r="AJ550" i="13" s="1"/>
  <c r="W550" i="13"/>
  <c r="X550" i="13"/>
  <c r="Y550" i="13"/>
  <c r="AM550" i="13" s="1"/>
  <c r="AN550" i="13" s="1"/>
  <c r="K551" i="13"/>
  <c r="L551" i="13"/>
  <c r="M551" i="13"/>
  <c r="N551" i="13"/>
  <c r="O551" i="13"/>
  <c r="P551" i="13"/>
  <c r="AD551" i="13" s="1"/>
  <c r="Q551" i="13"/>
  <c r="R551" i="13"/>
  <c r="S551" i="13"/>
  <c r="AG551" i="13" s="1"/>
  <c r="T551" i="13"/>
  <c r="U551" i="13"/>
  <c r="V551" i="13"/>
  <c r="AJ551" i="13" s="1"/>
  <c r="AK551" i="13" s="1"/>
  <c r="W551" i="13"/>
  <c r="X551" i="13"/>
  <c r="Y551" i="13"/>
  <c r="AM551" i="13" s="1"/>
  <c r="K552" i="13"/>
  <c r="L552" i="13"/>
  <c r="M552" i="13"/>
  <c r="N552" i="13"/>
  <c r="O552" i="13"/>
  <c r="P552" i="13"/>
  <c r="AD552" i="13" s="1"/>
  <c r="AE552" i="13" s="1"/>
  <c r="Q552" i="13"/>
  <c r="R552" i="13"/>
  <c r="S552" i="13"/>
  <c r="AG552" i="13" s="1"/>
  <c r="T552" i="13"/>
  <c r="U552" i="13"/>
  <c r="V552" i="13"/>
  <c r="AJ552" i="13" s="1"/>
  <c r="W552" i="13"/>
  <c r="X552" i="13"/>
  <c r="Y552" i="13"/>
  <c r="AM552" i="13" s="1"/>
  <c r="AN552" i="13" s="1"/>
  <c r="K553" i="13"/>
  <c r="L553" i="13"/>
  <c r="M553" i="13"/>
  <c r="N553" i="13"/>
  <c r="O553" i="13"/>
  <c r="P553" i="13"/>
  <c r="AD553" i="13" s="1"/>
  <c r="Q553" i="13"/>
  <c r="R553" i="13"/>
  <c r="S553" i="13"/>
  <c r="AG553" i="13" s="1"/>
  <c r="T553" i="13"/>
  <c r="U553" i="13"/>
  <c r="V553" i="13"/>
  <c r="AJ553" i="13" s="1"/>
  <c r="AK553" i="13" s="1"/>
  <c r="W553" i="13"/>
  <c r="X553" i="13"/>
  <c r="Y553" i="13"/>
  <c r="AM553" i="13" s="1"/>
  <c r="AN553" i="13" s="1"/>
  <c r="K554" i="13"/>
  <c r="L554" i="13"/>
  <c r="M554" i="13"/>
  <c r="N554" i="13"/>
  <c r="O554" i="13"/>
  <c r="P554" i="13"/>
  <c r="AD554" i="13" s="1"/>
  <c r="AE554" i="13" s="1"/>
  <c r="Q554" i="13"/>
  <c r="R554" i="13"/>
  <c r="S554" i="13"/>
  <c r="AG554" i="13" s="1"/>
  <c r="T554" i="13"/>
  <c r="U554" i="13"/>
  <c r="V554" i="13"/>
  <c r="AJ554" i="13" s="1"/>
  <c r="W554" i="13"/>
  <c r="X554" i="13"/>
  <c r="Y554" i="13"/>
  <c r="AM554" i="13" s="1"/>
  <c r="AN554" i="13" s="1"/>
  <c r="K555" i="13"/>
  <c r="L555" i="13"/>
  <c r="M555" i="13"/>
  <c r="N555" i="13"/>
  <c r="O555" i="13"/>
  <c r="P555" i="13"/>
  <c r="AD555" i="13" s="1"/>
  <c r="Q555" i="13"/>
  <c r="R555" i="13"/>
  <c r="S555" i="13"/>
  <c r="AG555" i="13" s="1"/>
  <c r="T555" i="13"/>
  <c r="U555" i="13"/>
  <c r="V555" i="13"/>
  <c r="AJ555" i="13" s="1"/>
  <c r="AK555" i="13" s="1"/>
  <c r="W555" i="13"/>
  <c r="X555" i="13"/>
  <c r="Y555" i="13"/>
  <c r="AM555" i="13" s="1"/>
  <c r="K556" i="13"/>
  <c r="L556" i="13"/>
  <c r="M556" i="13"/>
  <c r="N556" i="13"/>
  <c r="O556" i="13"/>
  <c r="P556" i="13"/>
  <c r="AD556" i="13" s="1"/>
  <c r="AE556" i="13" s="1"/>
  <c r="Q556" i="13"/>
  <c r="R556" i="13"/>
  <c r="S556" i="13"/>
  <c r="AG556" i="13" s="1"/>
  <c r="T556" i="13"/>
  <c r="U556" i="13"/>
  <c r="V556" i="13"/>
  <c r="AJ556" i="13" s="1"/>
  <c r="W556" i="13"/>
  <c r="X556" i="13"/>
  <c r="Y556" i="13"/>
  <c r="AM556" i="13" s="1"/>
  <c r="AN556" i="13" s="1"/>
  <c r="K557" i="13"/>
  <c r="L557" i="13"/>
  <c r="M557" i="13"/>
  <c r="N557" i="13"/>
  <c r="O557" i="13"/>
  <c r="P557" i="13"/>
  <c r="AD557" i="13" s="1"/>
  <c r="Q557" i="13"/>
  <c r="R557" i="13"/>
  <c r="S557" i="13"/>
  <c r="AG557" i="13" s="1"/>
  <c r="T557" i="13"/>
  <c r="U557" i="13"/>
  <c r="V557" i="13"/>
  <c r="AJ557" i="13" s="1"/>
  <c r="AK557" i="13" s="1"/>
  <c r="W557" i="13"/>
  <c r="X557" i="13"/>
  <c r="Y557" i="13"/>
  <c r="AM557" i="13" s="1"/>
  <c r="K558" i="13"/>
  <c r="L558" i="13"/>
  <c r="M558" i="13"/>
  <c r="N558" i="13"/>
  <c r="O558" i="13"/>
  <c r="P558" i="13"/>
  <c r="AD558" i="13" s="1"/>
  <c r="AE558" i="13" s="1"/>
  <c r="Q558" i="13"/>
  <c r="R558" i="13"/>
  <c r="S558" i="13"/>
  <c r="AG558" i="13" s="1"/>
  <c r="T558" i="13"/>
  <c r="U558" i="13"/>
  <c r="V558" i="13"/>
  <c r="AJ558" i="13" s="1"/>
  <c r="W558" i="13"/>
  <c r="X558" i="13"/>
  <c r="Y558" i="13"/>
  <c r="AM558" i="13" s="1"/>
  <c r="AN558" i="13" s="1"/>
  <c r="K559" i="13"/>
  <c r="L559" i="13"/>
  <c r="M559" i="13"/>
  <c r="N559" i="13"/>
  <c r="O559" i="13"/>
  <c r="P559" i="13"/>
  <c r="AD559" i="13" s="1"/>
  <c r="Q559" i="13"/>
  <c r="R559" i="13"/>
  <c r="S559" i="13"/>
  <c r="AG559" i="13" s="1"/>
  <c r="T559" i="13"/>
  <c r="U559" i="13"/>
  <c r="V559" i="13"/>
  <c r="AJ559" i="13" s="1"/>
  <c r="AK559" i="13" s="1"/>
  <c r="W559" i="13"/>
  <c r="X559" i="13"/>
  <c r="Y559" i="13"/>
  <c r="AM559" i="13" s="1"/>
  <c r="K560" i="13"/>
  <c r="L560" i="13"/>
  <c r="M560" i="13"/>
  <c r="N560" i="13"/>
  <c r="O560" i="13"/>
  <c r="P560" i="13"/>
  <c r="AD560" i="13" s="1"/>
  <c r="AE560" i="13" s="1"/>
  <c r="Q560" i="13"/>
  <c r="R560" i="13"/>
  <c r="S560" i="13"/>
  <c r="AG560" i="13" s="1"/>
  <c r="T560" i="13"/>
  <c r="U560" i="13"/>
  <c r="V560" i="13"/>
  <c r="AJ560" i="13" s="1"/>
  <c r="W560" i="13"/>
  <c r="X560" i="13"/>
  <c r="Y560" i="13"/>
  <c r="AM560" i="13" s="1"/>
  <c r="AN560" i="13" s="1"/>
  <c r="K561" i="13"/>
  <c r="L561" i="13"/>
  <c r="M561" i="13"/>
  <c r="N561" i="13"/>
  <c r="O561" i="13"/>
  <c r="P561" i="13"/>
  <c r="AD561" i="13" s="1"/>
  <c r="Q561" i="13"/>
  <c r="R561" i="13"/>
  <c r="S561" i="13"/>
  <c r="AG561" i="13" s="1"/>
  <c r="T561" i="13"/>
  <c r="U561" i="13"/>
  <c r="V561" i="13"/>
  <c r="AJ561" i="13" s="1"/>
  <c r="AK561" i="13" s="1"/>
  <c r="W561" i="13"/>
  <c r="X561" i="13"/>
  <c r="Y561" i="13"/>
  <c r="AM561" i="13" s="1"/>
  <c r="K562" i="13"/>
  <c r="L562" i="13"/>
  <c r="M562" i="13"/>
  <c r="N562" i="13"/>
  <c r="O562" i="13"/>
  <c r="P562" i="13"/>
  <c r="AD562" i="13" s="1"/>
  <c r="AE562" i="13" s="1"/>
  <c r="Q562" i="13"/>
  <c r="R562" i="13"/>
  <c r="S562" i="13"/>
  <c r="AG562" i="13" s="1"/>
  <c r="AH562" i="13" s="1"/>
  <c r="T562" i="13"/>
  <c r="U562" i="13"/>
  <c r="V562" i="13"/>
  <c r="AJ562" i="13" s="1"/>
  <c r="W562" i="13"/>
  <c r="X562" i="13"/>
  <c r="Y562" i="13"/>
  <c r="AM562" i="13" s="1"/>
  <c r="AN562" i="13" s="1"/>
  <c r="K563" i="13"/>
  <c r="L563" i="13"/>
  <c r="M563" i="13"/>
  <c r="N563" i="13"/>
  <c r="O563" i="13"/>
  <c r="P563" i="13"/>
  <c r="AD563" i="13" s="1"/>
  <c r="Q563" i="13"/>
  <c r="R563" i="13"/>
  <c r="S563" i="13"/>
  <c r="AG563" i="13" s="1"/>
  <c r="T563" i="13"/>
  <c r="U563" i="13"/>
  <c r="V563" i="13"/>
  <c r="AJ563" i="13" s="1"/>
  <c r="AK563" i="13" s="1"/>
  <c r="W563" i="13"/>
  <c r="X563" i="13"/>
  <c r="Y563" i="13"/>
  <c r="AM563" i="13" s="1"/>
  <c r="K564" i="13"/>
  <c r="L564" i="13"/>
  <c r="M564" i="13"/>
  <c r="N564" i="13"/>
  <c r="O564" i="13"/>
  <c r="P564" i="13"/>
  <c r="AD564" i="13" s="1"/>
  <c r="AE564" i="13" s="1"/>
  <c r="Q564" i="13"/>
  <c r="R564" i="13"/>
  <c r="S564" i="13"/>
  <c r="AG564" i="13" s="1"/>
  <c r="T564" i="13"/>
  <c r="U564" i="13"/>
  <c r="V564" i="13"/>
  <c r="AJ564" i="13" s="1"/>
  <c r="W564" i="13"/>
  <c r="X564" i="13"/>
  <c r="Y564" i="13"/>
  <c r="AM564" i="13" s="1"/>
  <c r="AN564" i="13" s="1"/>
  <c r="K565" i="13"/>
  <c r="L565" i="13"/>
  <c r="M565" i="13"/>
  <c r="N565" i="13"/>
  <c r="O565" i="13"/>
  <c r="P565" i="13"/>
  <c r="AD565" i="13" s="1"/>
  <c r="Q565" i="13"/>
  <c r="R565" i="13"/>
  <c r="S565" i="13"/>
  <c r="AG565" i="13" s="1"/>
  <c r="T565" i="13"/>
  <c r="U565" i="13"/>
  <c r="V565" i="13"/>
  <c r="AJ565" i="13" s="1"/>
  <c r="AK565" i="13" s="1"/>
  <c r="W565" i="13"/>
  <c r="X565" i="13"/>
  <c r="Y565" i="13"/>
  <c r="AM565" i="13" s="1"/>
  <c r="K566" i="13"/>
  <c r="L566" i="13"/>
  <c r="M566" i="13"/>
  <c r="N566" i="13"/>
  <c r="O566" i="13"/>
  <c r="P566" i="13"/>
  <c r="AD566" i="13" s="1"/>
  <c r="AE566" i="13" s="1"/>
  <c r="Q566" i="13"/>
  <c r="R566" i="13"/>
  <c r="S566" i="13"/>
  <c r="AG566" i="13" s="1"/>
  <c r="T566" i="13"/>
  <c r="U566" i="13"/>
  <c r="V566" i="13"/>
  <c r="AJ566" i="13" s="1"/>
  <c r="W566" i="13"/>
  <c r="X566" i="13"/>
  <c r="Y566" i="13"/>
  <c r="AM566" i="13" s="1"/>
  <c r="AN566" i="13" s="1"/>
  <c r="K567" i="13"/>
  <c r="L567" i="13"/>
  <c r="M567" i="13"/>
  <c r="N567" i="13"/>
  <c r="O567" i="13"/>
  <c r="P567" i="13"/>
  <c r="AD567" i="13" s="1"/>
  <c r="Q567" i="13"/>
  <c r="R567" i="13"/>
  <c r="S567" i="13"/>
  <c r="AG567" i="13" s="1"/>
  <c r="T567" i="13"/>
  <c r="U567" i="13"/>
  <c r="V567" i="13"/>
  <c r="AJ567" i="13" s="1"/>
  <c r="AK567" i="13" s="1"/>
  <c r="W567" i="13"/>
  <c r="X567" i="13"/>
  <c r="Y567" i="13"/>
  <c r="AM567" i="13" s="1"/>
  <c r="K568" i="13"/>
  <c r="L568" i="13"/>
  <c r="M568" i="13"/>
  <c r="N568" i="13"/>
  <c r="O568" i="13"/>
  <c r="P568" i="13"/>
  <c r="AD568" i="13" s="1"/>
  <c r="AE568" i="13" s="1"/>
  <c r="Q568" i="13"/>
  <c r="R568" i="13"/>
  <c r="S568" i="13"/>
  <c r="AG568" i="13" s="1"/>
  <c r="T568" i="13"/>
  <c r="U568" i="13"/>
  <c r="V568" i="13"/>
  <c r="AJ568" i="13" s="1"/>
  <c r="W568" i="13"/>
  <c r="X568" i="13"/>
  <c r="Y568" i="13"/>
  <c r="AM568" i="13" s="1"/>
  <c r="AN568" i="13" s="1"/>
  <c r="K569" i="13"/>
  <c r="L569" i="13"/>
  <c r="M569" i="13"/>
  <c r="N569" i="13"/>
  <c r="O569" i="13"/>
  <c r="P569" i="13"/>
  <c r="AD569" i="13" s="1"/>
  <c r="Q569" i="13"/>
  <c r="R569" i="13"/>
  <c r="S569" i="13"/>
  <c r="AG569" i="13" s="1"/>
  <c r="T569" i="13"/>
  <c r="U569" i="13"/>
  <c r="V569" i="13"/>
  <c r="AJ569" i="13" s="1"/>
  <c r="W569" i="13"/>
  <c r="X569" i="13"/>
  <c r="Y569" i="13"/>
  <c r="AM569" i="13" s="1"/>
  <c r="K570" i="13"/>
  <c r="L570" i="13"/>
  <c r="M570" i="13"/>
  <c r="N570" i="13"/>
  <c r="O570" i="13"/>
  <c r="P570" i="13"/>
  <c r="AD570" i="13" s="1"/>
  <c r="AE570" i="13" s="1"/>
  <c r="Q570" i="13"/>
  <c r="R570" i="13"/>
  <c r="S570" i="13"/>
  <c r="AG570" i="13" s="1"/>
  <c r="T570" i="13"/>
  <c r="U570" i="13"/>
  <c r="V570" i="13"/>
  <c r="AJ570" i="13" s="1"/>
  <c r="W570" i="13"/>
  <c r="X570" i="13"/>
  <c r="Y570" i="13"/>
  <c r="AM570" i="13" s="1"/>
  <c r="AN570" i="13" s="1"/>
  <c r="K571" i="13"/>
  <c r="L571" i="13"/>
  <c r="M571" i="13"/>
  <c r="N571" i="13"/>
  <c r="O571" i="13"/>
  <c r="P571" i="13"/>
  <c r="AD571" i="13" s="1"/>
  <c r="Q571" i="13"/>
  <c r="R571" i="13"/>
  <c r="S571" i="13"/>
  <c r="AG571" i="13" s="1"/>
  <c r="T571" i="13"/>
  <c r="U571" i="13"/>
  <c r="V571" i="13"/>
  <c r="AJ571" i="13" s="1"/>
  <c r="AK571" i="13" s="1"/>
  <c r="W571" i="13"/>
  <c r="X571" i="13"/>
  <c r="Y571" i="13"/>
  <c r="AM571" i="13" s="1"/>
  <c r="K572" i="13"/>
  <c r="L572" i="13"/>
  <c r="M572" i="13"/>
  <c r="N572" i="13"/>
  <c r="O572" i="13"/>
  <c r="P572" i="13"/>
  <c r="AD572" i="13" s="1"/>
  <c r="AE572" i="13" s="1"/>
  <c r="Q572" i="13"/>
  <c r="R572" i="13"/>
  <c r="S572" i="13"/>
  <c r="AG572" i="13" s="1"/>
  <c r="T572" i="13"/>
  <c r="U572" i="13"/>
  <c r="V572" i="13"/>
  <c r="AJ572" i="13" s="1"/>
  <c r="W572" i="13"/>
  <c r="X572" i="13"/>
  <c r="Y572" i="13"/>
  <c r="AM572" i="13" s="1"/>
  <c r="AN572" i="13" s="1"/>
  <c r="K573" i="13"/>
  <c r="L573" i="13"/>
  <c r="M573" i="13"/>
  <c r="N573" i="13"/>
  <c r="O573" i="13"/>
  <c r="P573" i="13"/>
  <c r="AD573" i="13" s="1"/>
  <c r="Q573" i="13"/>
  <c r="R573" i="13"/>
  <c r="S573" i="13"/>
  <c r="AG573" i="13" s="1"/>
  <c r="T573" i="13"/>
  <c r="U573" i="13"/>
  <c r="V573" i="13"/>
  <c r="AJ573" i="13" s="1"/>
  <c r="W573" i="13"/>
  <c r="X573" i="13"/>
  <c r="Y573" i="13"/>
  <c r="AM573" i="13" s="1"/>
  <c r="AN573" i="13" s="1"/>
  <c r="K574" i="13"/>
  <c r="L574" i="13"/>
  <c r="M574" i="13"/>
  <c r="N574" i="13"/>
  <c r="O574" i="13"/>
  <c r="P574" i="13"/>
  <c r="AD574" i="13" s="1"/>
  <c r="AE574" i="13" s="1"/>
  <c r="Q574" i="13"/>
  <c r="R574" i="13"/>
  <c r="S574" i="13"/>
  <c r="AG574" i="13" s="1"/>
  <c r="T574" i="13"/>
  <c r="U574" i="13"/>
  <c r="V574" i="13"/>
  <c r="AJ574" i="13" s="1"/>
  <c r="W574" i="13"/>
  <c r="X574" i="13"/>
  <c r="Y574" i="13"/>
  <c r="AM574" i="13" s="1"/>
  <c r="AN574" i="13" s="1"/>
  <c r="K575" i="13"/>
  <c r="L575" i="13"/>
  <c r="M575" i="13"/>
  <c r="N575" i="13"/>
  <c r="O575" i="13"/>
  <c r="P575" i="13"/>
  <c r="AD575" i="13" s="1"/>
  <c r="AE575" i="13" s="1"/>
  <c r="Q575" i="13"/>
  <c r="R575" i="13"/>
  <c r="S575" i="13"/>
  <c r="AG575" i="13" s="1"/>
  <c r="T575" i="13"/>
  <c r="U575" i="13"/>
  <c r="V575" i="13"/>
  <c r="AJ575" i="13" s="1"/>
  <c r="W575" i="13"/>
  <c r="X575" i="13"/>
  <c r="Y575" i="13"/>
  <c r="AM575" i="13" s="1"/>
  <c r="K576" i="13"/>
  <c r="L576" i="13"/>
  <c r="M576" i="13"/>
  <c r="N576" i="13"/>
  <c r="O576" i="13"/>
  <c r="P576" i="13"/>
  <c r="AD576" i="13" s="1"/>
  <c r="AE576" i="13" s="1"/>
  <c r="Q576" i="13"/>
  <c r="R576" i="13"/>
  <c r="S576" i="13"/>
  <c r="AG576" i="13" s="1"/>
  <c r="AH576" i="13" s="1"/>
  <c r="T576" i="13"/>
  <c r="U576" i="13"/>
  <c r="V576" i="13"/>
  <c r="AJ576" i="13" s="1"/>
  <c r="W576" i="13"/>
  <c r="X576" i="13"/>
  <c r="Y576" i="13"/>
  <c r="AM576" i="13" s="1"/>
  <c r="AN576" i="13" s="1"/>
  <c r="K577" i="13"/>
  <c r="L577" i="13"/>
  <c r="M577" i="13"/>
  <c r="N577" i="13"/>
  <c r="O577" i="13"/>
  <c r="P577" i="13"/>
  <c r="AD577" i="13" s="1"/>
  <c r="AE577" i="13" s="1"/>
  <c r="Q577" i="13"/>
  <c r="R577" i="13"/>
  <c r="S577" i="13"/>
  <c r="AG577" i="13" s="1"/>
  <c r="T577" i="13"/>
  <c r="U577" i="13"/>
  <c r="V577" i="13"/>
  <c r="AJ577" i="13" s="1"/>
  <c r="W577" i="13"/>
  <c r="X577" i="13"/>
  <c r="Y577" i="13"/>
  <c r="AM577" i="13" s="1"/>
  <c r="K578" i="13"/>
  <c r="L578" i="13"/>
  <c r="M578" i="13"/>
  <c r="N578" i="13"/>
  <c r="O578" i="13"/>
  <c r="P578" i="13"/>
  <c r="AD578" i="13" s="1"/>
  <c r="Q578" i="13"/>
  <c r="R578" i="13"/>
  <c r="S578" i="13"/>
  <c r="AG578" i="13" s="1"/>
  <c r="T578" i="13"/>
  <c r="U578" i="13"/>
  <c r="V578" i="13"/>
  <c r="AJ578" i="13" s="1"/>
  <c r="W578" i="13"/>
  <c r="X578" i="13"/>
  <c r="Y578" i="13"/>
  <c r="AM578" i="13" s="1"/>
  <c r="K579" i="13"/>
  <c r="L579" i="13"/>
  <c r="M579" i="13"/>
  <c r="N579" i="13"/>
  <c r="O579" i="13"/>
  <c r="P579" i="13"/>
  <c r="AD579" i="13" s="1"/>
  <c r="Q579" i="13"/>
  <c r="R579" i="13"/>
  <c r="S579" i="13"/>
  <c r="AG579" i="13" s="1"/>
  <c r="T579" i="13"/>
  <c r="U579" i="13"/>
  <c r="V579" i="13"/>
  <c r="AJ579" i="13" s="1"/>
  <c r="W579" i="13"/>
  <c r="X579" i="13"/>
  <c r="Y579" i="13"/>
  <c r="AM579" i="13" s="1"/>
  <c r="K580" i="13"/>
  <c r="L580" i="13"/>
  <c r="M580" i="13"/>
  <c r="N580" i="13"/>
  <c r="O580" i="13"/>
  <c r="P580" i="13"/>
  <c r="AD580" i="13" s="1"/>
  <c r="Q580" i="13"/>
  <c r="R580" i="13"/>
  <c r="S580" i="13"/>
  <c r="AG580" i="13" s="1"/>
  <c r="AH580" i="13" s="1"/>
  <c r="T580" i="13"/>
  <c r="U580" i="13"/>
  <c r="V580" i="13"/>
  <c r="AJ580" i="13" s="1"/>
  <c r="W580" i="13"/>
  <c r="X580" i="13"/>
  <c r="Y580" i="13"/>
  <c r="AM580" i="13" s="1"/>
  <c r="K581" i="13"/>
  <c r="L581" i="13"/>
  <c r="M581" i="13"/>
  <c r="N581" i="13"/>
  <c r="O581" i="13"/>
  <c r="P581" i="13"/>
  <c r="AD581" i="13" s="1"/>
  <c r="AE581" i="13" s="1"/>
  <c r="Q581" i="13"/>
  <c r="R581" i="13"/>
  <c r="S581" i="13"/>
  <c r="AG581" i="13" s="1"/>
  <c r="T581" i="13"/>
  <c r="U581" i="13"/>
  <c r="V581" i="13"/>
  <c r="AJ581" i="13" s="1"/>
  <c r="W581" i="13"/>
  <c r="X581" i="13"/>
  <c r="Y581" i="13"/>
  <c r="AM581" i="13" s="1"/>
  <c r="K582" i="13"/>
  <c r="L582" i="13"/>
  <c r="M582" i="13"/>
  <c r="N582" i="13"/>
  <c r="O582" i="13"/>
  <c r="P582" i="13"/>
  <c r="AD582" i="13" s="1"/>
  <c r="AE582" i="13" s="1"/>
  <c r="Q582" i="13"/>
  <c r="R582" i="13"/>
  <c r="S582" i="13"/>
  <c r="AG582" i="13" s="1"/>
  <c r="T582" i="13"/>
  <c r="U582" i="13"/>
  <c r="V582" i="13"/>
  <c r="AJ582" i="13" s="1"/>
  <c r="W582" i="13"/>
  <c r="X582" i="13"/>
  <c r="Y582" i="13"/>
  <c r="AM582" i="13" s="1"/>
  <c r="K583" i="13"/>
  <c r="L583" i="13"/>
  <c r="M583" i="13"/>
  <c r="N583" i="13"/>
  <c r="O583" i="13"/>
  <c r="P583" i="13"/>
  <c r="AD583" i="13" s="1"/>
  <c r="Q583" i="13"/>
  <c r="R583" i="13"/>
  <c r="S583" i="13"/>
  <c r="AG583" i="13" s="1"/>
  <c r="T583" i="13"/>
  <c r="U583" i="13"/>
  <c r="V583" i="13"/>
  <c r="AJ583" i="13" s="1"/>
  <c r="W583" i="13"/>
  <c r="X583" i="13"/>
  <c r="Y583" i="13"/>
  <c r="AM583" i="13" s="1"/>
  <c r="K584" i="13"/>
  <c r="L584" i="13"/>
  <c r="M584" i="13"/>
  <c r="N584" i="13"/>
  <c r="O584" i="13"/>
  <c r="P584" i="13"/>
  <c r="AD584" i="13" s="1"/>
  <c r="Q584" i="13"/>
  <c r="R584" i="13"/>
  <c r="S584" i="13"/>
  <c r="AG584" i="13" s="1"/>
  <c r="T584" i="13"/>
  <c r="U584" i="13"/>
  <c r="V584" i="13"/>
  <c r="AJ584" i="13" s="1"/>
  <c r="W584" i="13"/>
  <c r="X584" i="13"/>
  <c r="Y584" i="13"/>
  <c r="AM584" i="13" s="1"/>
  <c r="AO584" i="13" s="1"/>
  <c r="K585" i="13"/>
  <c r="L585" i="13"/>
  <c r="M585" i="13"/>
  <c r="N585" i="13"/>
  <c r="O585" i="13"/>
  <c r="P585" i="13"/>
  <c r="AD585" i="13" s="1"/>
  <c r="Q585" i="13"/>
  <c r="R585" i="13"/>
  <c r="S585" i="13"/>
  <c r="AG585" i="13" s="1"/>
  <c r="AH585" i="13" s="1"/>
  <c r="T585" i="13"/>
  <c r="U585" i="13"/>
  <c r="V585" i="13"/>
  <c r="AJ585" i="13" s="1"/>
  <c r="AK585" i="13" s="1"/>
  <c r="W585" i="13"/>
  <c r="X585" i="13"/>
  <c r="Y585" i="13"/>
  <c r="AM585" i="13" s="1"/>
  <c r="K586" i="13"/>
  <c r="L586" i="13"/>
  <c r="M586" i="13"/>
  <c r="N586" i="13"/>
  <c r="O586" i="13"/>
  <c r="P586" i="13"/>
  <c r="AD586" i="13" s="1"/>
  <c r="Q586" i="13"/>
  <c r="R586" i="13"/>
  <c r="S586" i="13"/>
  <c r="AG586" i="13" s="1"/>
  <c r="AI586" i="13" s="1"/>
  <c r="T586" i="13"/>
  <c r="U586" i="13"/>
  <c r="V586" i="13"/>
  <c r="AJ586" i="13" s="1"/>
  <c r="W586" i="13"/>
  <c r="X586" i="13"/>
  <c r="Y586" i="13"/>
  <c r="AM586" i="13" s="1"/>
  <c r="K587" i="13"/>
  <c r="L587" i="13"/>
  <c r="M587" i="13"/>
  <c r="N587" i="13"/>
  <c r="O587" i="13"/>
  <c r="P587" i="13"/>
  <c r="AD587" i="13" s="1"/>
  <c r="AE587" i="13" s="1"/>
  <c r="Q587" i="13"/>
  <c r="R587" i="13"/>
  <c r="S587" i="13"/>
  <c r="AG587" i="13" s="1"/>
  <c r="AH587" i="13" s="1"/>
  <c r="T587" i="13"/>
  <c r="U587" i="13"/>
  <c r="V587" i="13"/>
  <c r="AJ587" i="13" s="1"/>
  <c r="W587" i="13"/>
  <c r="X587" i="13"/>
  <c r="Y587" i="13"/>
  <c r="AM587" i="13" s="1"/>
  <c r="K588" i="13"/>
  <c r="L588" i="13"/>
  <c r="M588" i="13"/>
  <c r="N588" i="13"/>
  <c r="O588" i="13"/>
  <c r="P588" i="13"/>
  <c r="AD588" i="13" s="1"/>
  <c r="Q588" i="13"/>
  <c r="R588" i="13"/>
  <c r="S588" i="13"/>
  <c r="AG588" i="13" s="1"/>
  <c r="T588" i="13"/>
  <c r="U588" i="13"/>
  <c r="V588" i="13"/>
  <c r="AJ588" i="13" s="1"/>
  <c r="W588" i="13"/>
  <c r="X588" i="13"/>
  <c r="Y588" i="13"/>
  <c r="AM588" i="13" s="1"/>
  <c r="AO588" i="13" s="1"/>
  <c r="K589" i="13"/>
  <c r="L589" i="13"/>
  <c r="M589" i="13"/>
  <c r="N589" i="13"/>
  <c r="O589" i="13"/>
  <c r="P589" i="13"/>
  <c r="AD589" i="13" s="1"/>
  <c r="AE589" i="13" s="1"/>
  <c r="Q589" i="13"/>
  <c r="R589" i="13"/>
  <c r="S589" i="13"/>
  <c r="AG589" i="13" s="1"/>
  <c r="AH589" i="13" s="1"/>
  <c r="T589" i="13"/>
  <c r="U589" i="13"/>
  <c r="V589" i="13"/>
  <c r="AJ589" i="13" s="1"/>
  <c r="W589" i="13"/>
  <c r="X589" i="13"/>
  <c r="Y589" i="13"/>
  <c r="AM589" i="13" s="1"/>
  <c r="K590" i="13"/>
  <c r="L590" i="13"/>
  <c r="M590" i="13"/>
  <c r="N590" i="13"/>
  <c r="O590" i="13"/>
  <c r="P590" i="13"/>
  <c r="AD590" i="13" s="1"/>
  <c r="Q590" i="13"/>
  <c r="R590" i="13"/>
  <c r="S590" i="13"/>
  <c r="AG590" i="13" s="1"/>
  <c r="T590" i="13"/>
  <c r="U590" i="13"/>
  <c r="V590" i="13"/>
  <c r="AJ590" i="13" s="1"/>
  <c r="W590" i="13"/>
  <c r="X590" i="13"/>
  <c r="Y590" i="13"/>
  <c r="AM590" i="13" s="1"/>
  <c r="K591" i="13"/>
  <c r="L591" i="13"/>
  <c r="M591" i="13"/>
  <c r="N591" i="13"/>
  <c r="O591" i="13"/>
  <c r="P591" i="13"/>
  <c r="AD591" i="13" s="1"/>
  <c r="AE591" i="13" s="1"/>
  <c r="Q591" i="13"/>
  <c r="R591" i="13"/>
  <c r="S591" i="13"/>
  <c r="AG591" i="13" s="1"/>
  <c r="AH591" i="13" s="1"/>
  <c r="T591" i="13"/>
  <c r="U591" i="13"/>
  <c r="V591" i="13"/>
  <c r="AJ591" i="13" s="1"/>
  <c r="AK591" i="13" s="1"/>
  <c r="W591" i="13"/>
  <c r="X591" i="13"/>
  <c r="Y591" i="13"/>
  <c r="AM591" i="13" s="1"/>
  <c r="AN591" i="13" s="1"/>
  <c r="K592" i="13"/>
  <c r="L592" i="13"/>
  <c r="M592" i="13"/>
  <c r="N592" i="13"/>
  <c r="O592" i="13"/>
  <c r="P592" i="13"/>
  <c r="AD592" i="13" s="1"/>
  <c r="Q592" i="13"/>
  <c r="R592" i="13"/>
  <c r="S592" i="13"/>
  <c r="AG592" i="13" s="1"/>
  <c r="T592" i="13"/>
  <c r="U592" i="13"/>
  <c r="V592" i="13"/>
  <c r="AJ592" i="13" s="1"/>
  <c r="W592" i="13"/>
  <c r="X592" i="13"/>
  <c r="Y592" i="13"/>
  <c r="AM592" i="13" s="1"/>
  <c r="K593" i="13"/>
  <c r="L593" i="13"/>
  <c r="M593" i="13"/>
  <c r="N593" i="13"/>
  <c r="O593" i="13"/>
  <c r="P593" i="13"/>
  <c r="AD593" i="13" s="1"/>
  <c r="AE593" i="13" s="1"/>
  <c r="Q593" i="13"/>
  <c r="R593" i="13"/>
  <c r="S593" i="13"/>
  <c r="AG593" i="13" s="1"/>
  <c r="AH593" i="13" s="1"/>
  <c r="T593" i="13"/>
  <c r="U593" i="13"/>
  <c r="V593" i="13"/>
  <c r="AJ593" i="13" s="1"/>
  <c r="W593" i="13"/>
  <c r="X593" i="13"/>
  <c r="Y593" i="13"/>
  <c r="AM593" i="13" s="1"/>
  <c r="K594" i="13"/>
  <c r="L594" i="13"/>
  <c r="M594" i="13"/>
  <c r="AA594" i="13" s="1"/>
  <c r="N594" i="13"/>
  <c r="O594" i="13"/>
  <c r="P594" i="13"/>
  <c r="AD594" i="13" s="1"/>
  <c r="Q594" i="13"/>
  <c r="R594" i="13"/>
  <c r="S594" i="13"/>
  <c r="AG594" i="13" s="1"/>
  <c r="T594" i="13"/>
  <c r="U594" i="13"/>
  <c r="V594" i="13"/>
  <c r="AJ594" i="13" s="1"/>
  <c r="W594" i="13"/>
  <c r="X594" i="13"/>
  <c r="Y594" i="13"/>
  <c r="AM594" i="13" s="1"/>
  <c r="AO594" i="13" s="1"/>
  <c r="K595" i="13"/>
  <c r="L595" i="13"/>
  <c r="M595" i="13"/>
  <c r="N595" i="13"/>
  <c r="O595" i="13"/>
  <c r="P595" i="13"/>
  <c r="AD595" i="13" s="1"/>
  <c r="AE595" i="13" s="1"/>
  <c r="Q595" i="13"/>
  <c r="R595" i="13"/>
  <c r="S595" i="13"/>
  <c r="AG595" i="13" s="1"/>
  <c r="AH595" i="13" s="1"/>
  <c r="T595" i="13"/>
  <c r="U595" i="13"/>
  <c r="V595" i="13"/>
  <c r="AJ595" i="13" s="1"/>
  <c r="AK595" i="13" s="1"/>
  <c r="W595" i="13"/>
  <c r="X595" i="13"/>
  <c r="Y595" i="13"/>
  <c r="AM595" i="13" s="1"/>
  <c r="K596" i="13"/>
  <c r="L596" i="13"/>
  <c r="M596" i="13"/>
  <c r="N596" i="13"/>
  <c r="O596" i="13"/>
  <c r="P596" i="13"/>
  <c r="AD596" i="13" s="1"/>
  <c r="Q596" i="13"/>
  <c r="R596" i="13"/>
  <c r="S596" i="13"/>
  <c r="AG596" i="13" s="1"/>
  <c r="T596" i="13"/>
  <c r="U596" i="13"/>
  <c r="V596" i="13"/>
  <c r="AJ596" i="13" s="1"/>
  <c r="AK596" i="13" s="1"/>
  <c r="W596" i="13"/>
  <c r="X596" i="13"/>
  <c r="Y596" i="13"/>
  <c r="AM596" i="13" s="1"/>
  <c r="AO596" i="13" s="1"/>
  <c r="K597" i="13"/>
  <c r="L597" i="13"/>
  <c r="M597" i="13"/>
  <c r="N597" i="13"/>
  <c r="O597" i="13"/>
  <c r="P597" i="13"/>
  <c r="AD597" i="13" s="1"/>
  <c r="AE597" i="13" s="1"/>
  <c r="Q597" i="13"/>
  <c r="R597" i="13"/>
  <c r="S597" i="13"/>
  <c r="AG597" i="13" s="1"/>
  <c r="T597" i="13"/>
  <c r="U597" i="13"/>
  <c r="V597" i="13"/>
  <c r="AJ597" i="13" s="1"/>
  <c r="W597" i="13"/>
  <c r="X597" i="13"/>
  <c r="Y597" i="13"/>
  <c r="AM597" i="13" s="1"/>
  <c r="K598" i="13"/>
  <c r="L598" i="13"/>
  <c r="M598" i="13"/>
  <c r="N598" i="13"/>
  <c r="O598" i="13"/>
  <c r="P598" i="13"/>
  <c r="AD598" i="13" s="1"/>
  <c r="Q598" i="13"/>
  <c r="R598" i="13"/>
  <c r="S598" i="13"/>
  <c r="AG598" i="13" s="1"/>
  <c r="T598" i="13"/>
  <c r="U598" i="13"/>
  <c r="V598" i="13"/>
  <c r="AJ598" i="13" s="1"/>
  <c r="W598" i="13"/>
  <c r="X598" i="13"/>
  <c r="Y598" i="13"/>
  <c r="AM598" i="13" s="1"/>
  <c r="K599" i="13"/>
  <c r="L599" i="13"/>
  <c r="M599" i="13"/>
  <c r="N599" i="13"/>
  <c r="O599" i="13"/>
  <c r="P599" i="13"/>
  <c r="AD599" i="13" s="1"/>
  <c r="AE599" i="13" s="1"/>
  <c r="Q599" i="13"/>
  <c r="R599" i="13"/>
  <c r="S599" i="13"/>
  <c r="AG599" i="13" s="1"/>
  <c r="AH599" i="13" s="1"/>
  <c r="T599" i="13"/>
  <c r="U599" i="13"/>
  <c r="V599" i="13"/>
  <c r="AJ599" i="13" s="1"/>
  <c r="W599" i="13"/>
  <c r="X599" i="13"/>
  <c r="Y599" i="13"/>
  <c r="AM599" i="13" s="1"/>
  <c r="K600" i="13"/>
  <c r="L600" i="13"/>
  <c r="M600" i="13"/>
  <c r="N600" i="13"/>
  <c r="O600" i="13"/>
  <c r="P600" i="13"/>
  <c r="AD600" i="13" s="1"/>
  <c r="Q600" i="13"/>
  <c r="R600" i="13"/>
  <c r="S600" i="13"/>
  <c r="AG600" i="13" s="1"/>
  <c r="T600" i="13"/>
  <c r="U600" i="13"/>
  <c r="V600" i="13"/>
  <c r="AJ600" i="13" s="1"/>
  <c r="W600" i="13"/>
  <c r="X600" i="13"/>
  <c r="Y600" i="13"/>
  <c r="AM600" i="13" s="1"/>
  <c r="K601" i="13"/>
  <c r="L601" i="13"/>
  <c r="M601" i="13"/>
  <c r="N601" i="13"/>
  <c r="O601" i="13"/>
  <c r="P601" i="13"/>
  <c r="AD601" i="13" s="1"/>
  <c r="AE601" i="13" s="1"/>
  <c r="Q601" i="13"/>
  <c r="R601" i="13"/>
  <c r="S601" i="13"/>
  <c r="AG601" i="13" s="1"/>
  <c r="T601" i="13"/>
  <c r="U601" i="13"/>
  <c r="V601" i="13"/>
  <c r="AJ601" i="13" s="1"/>
  <c r="AK601" i="13" s="1"/>
  <c r="W601" i="13"/>
  <c r="X601" i="13"/>
  <c r="Y601" i="13"/>
  <c r="AM601" i="13" s="1"/>
  <c r="AN601" i="13" s="1"/>
  <c r="K602" i="13"/>
  <c r="L602" i="13"/>
  <c r="M602" i="13"/>
  <c r="N602" i="13"/>
  <c r="O602" i="13"/>
  <c r="P602" i="13"/>
  <c r="AD602" i="13" s="1"/>
  <c r="Q602" i="13"/>
  <c r="R602" i="13"/>
  <c r="S602" i="13"/>
  <c r="AG602" i="13" s="1"/>
  <c r="T602" i="13"/>
  <c r="U602" i="13"/>
  <c r="V602" i="13"/>
  <c r="AJ602" i="13" s="1"/>
  <c r="W602" i="13"/>
  <c r="X602" i="13"/>
  <c r="Y602" i="13"/>
  <c r="AM602" i="13" s="1"/>
  <c r="K603" i="13"/>
  <c r="L603" i="13"/>
  <c r="M603" i="13"/>
  <c r="N603" i="13"/>
  <c r="O603" i="13"/>
  <c r="P603" i="13"/>
  <c r="AD603" i="13" s="1"/>
  <c r="AE603" i="13" s="1"/>
  <c r="Q603" i="13"/>
  <c r="R603" i="13"/>
  <c r="S603" i="13"/>
  <c r="AG603" i="13" s="1"/>
  <c r="T603" i="13"/>
  <c r="U603" i="13"/>
  <c r="V603" i="13"/>
  <c r="AJ603" i="13" s="1"/>
  <c r="W603" i="13"/>
  <c r="X603" i="13"/>
  <c r="Y603" i="13"/>
  <c r="AM603" i="13" s="1"/>
  <c r="AN603" i="13" s="1"/>
  <c r="K604" i="13"/>
  <c r="L604" i="13"/>
  <c r="M604" i="13"/>
  <c r="N604" i="13"/>
  <c r="O604" i="13"/>
  <c r="P604" i="13"/>
  <c r="AD604" i="13" s="1"/>
  <c r="AE604" i="13" s="1"/>
  <c r="Q604" i="13"/>
  <c r="R604" i="13"/>
  <c r="S604" i="13"/>
  <c r="AG604" i="13" s="1"/>
  <c r="T604" i="13"/>
  <c r="U604" i="13"/>
  <c r="V604" i="13"/>
  <c r="AJ604" i="13" s="1"/>
  <c r="W604" i="13"/>
  <c r="X604" i="13"/>
  <c r="Y604" i="13"/>
  <c r="AM604" i="13" s="1"/>
  <c r="AO604" i="13" s="1"/>
  <c r="K605" i="13"/>
  <c r="L605" i="13"/>
  <c r="M605" i="13"/>
  <c r="AA605" i="13" s="1"/>
  <c r="AB605" i="13" s="1"/>
  <c r="N605" i="13"/>
  <c r="O605" i="13"/>
  <c r="P605" i="13"/>
  <c r="AD605" i="13" s="1"/>
  <c r="AE605" i="13" s="1"/>
  <c r="Q605" i="13"/>
  <c r="R605" i="13"/>
  <c r="S605" i="13"/>
  <c r="AG605" i="13" s="1"/>
  <c r="T605" i="13"/>
  <c r="U605" i="13"/>
  <c r="V605" i="13"/>
  <c r="AJ605" i="13" s="1"/>
  <c r="AK605" i="13" s="1"/>
  <c r="W605" i="13"/>
  <c r="X605" i="13"/>
  <c r="Y605" i="13"/>
  <c r="AM605" i="13" s="1"/>
  <c r="AN605" i="13" s="1"/>
  <c r="K606" i="13"/>
  <c r="L606" i="13"/>
  <c r="M606" i="13"/>
  <c r="N606" i="13"/>
  <c r="O606" i="13"/>
  <c r="P606" i="13"/>
  <c r="AD606" i="13" s="1"/>
  <c r="AE606" i="13" s="1"/>
  <c r="Q606" i="13"/>
  <c r="R606" i="13"/>
  <c r="S606" i="13"/>
  <c r="AG606" i="13" s="1"/>
  <c r="T606" i="13"/>
  <c r="U606" i="13"/>
  <c r="V606" i="13"/>
  <c r="AJ606" i="13" s="1"/>
  <c r="W606" i="13"/>
  <c r="X606" i="13"/>
  <c r="Y606" i="13"/>
  <c r="AM606" i="13" s="1"/>
  <c r="AO606" i="13" s="1"/>
  <c r="K607" i="13"/>
  <c r="L607" i="13"/>
  <c r="M607" i="13"/>
  <c r="N607" i="13"/>
  <c r="O607" i="13"/>
  <c r="P607" i="13"/>
  <c r="AD607" i="13" s="1"/>
  <c r="AE607" i="13" s="1"/>
  <c r="Q607" i="13"/>
  <c r="R607" i="13"/>
  <c r="S607" i="13"/>
  <c r="AG607" i="13" s="1"/>
  <c r="AH607" i="13" s="1"/>
  <c r="T607" i="13"/>
  <c r="U607" i="13"/>
  <c r="V607" i="13"/>
  <c r="AJ607" i="13" s="1"/>
  <c r="W607" i="13"/>
  <c r="X607" i="13"/>
  <c r="Y607" i="13"/>
  <c r="AM607" i="13" s="1"/>
  <c r="AN607" i="13" s="1"/>
  <c r="K608" i="13"/>
  <c r="L608" i="13"/>
  <c r="M608" i="13"/>
  <c r="N608" i="13"/>
  <c r="O608" i="13"/>
  <c r="P608" i="13"/>
  <c r="AD608" i="13" s="1"/>
  <c r="AE608" i="13" s="1"/>
  <c r="Q608" i="13"/>
  <c r="R608" i="13"/>
  <c r="S608" i="13"/>
  <c r="AG608" i="13" s="1"/>
  <c r="T608" i="13"/>
  <c r="U608" i="13"/>
  <c r="V608" i="13"/>
  <c r="AJ608" i="13" s="1"/>
  <c r="W608" i="13"/>
  <c r="X608" i="13"/>
  <c r="Y608" i="13"/>
  <c r="AM608" i="13" s="1"/>
  <c r="AO608" i="13" s="1"/>
  <c r="K609" i="13"/>
  <c r="L609" i="13"/>
  <c r="M609" i="13"/>
  <c r="N609" i="13"/>
  <c r="O609" i="13"/>
  <c r="P609" i="13"/>
  <c r="AD609" i="13" s="1"/>
  <c r="AE609" i="13" s="1"/>
  <c r="Q609" i="13"/>
  <c r="R609" i="13"/>
  <c r="S609" i="13"/>
  <c r="AG609" i="13" s="1"/>
  <c r="AH609" i="13" s="1"/>
  <c r="T609" i="13"/>
  <c r="U609" i="13"/>
  <c r="V609" i="13"/>
  <c r="AJ609" i="13" s="1"/>
  <c r="AK609" i="13" s="1"/>
  <c r="W609" i="13"/>
  <c r="X609" i="13"/>
  <c r="Y609" i="13"/>
  <c r="AM609" i="13" s="1"/>
  <c r="K610" i="13"/>
  <c r="L610" i="13"/>
  <c r="M610" i="13"/>
  <c r="N610" i="13"/>
  <c r="O610" i="13"/>
  <c r="P610" i="13"/>
  <c r="AD610" i="13" s="1"/>
  <c r="Q610" i="13"/>
  <c r="R610" i="13"/>
  <c r="S610" i="13"/>
  <c r="AG610" i="13" s="1"/>
  <c r="T610" i="13"/>
  <c r="U610" i="13"/>
  <c r="V610" i="13"/>
  <c r="AJ610" i="13" s="1"/>
  <c r="W610" i="13"/>
  <c r="X610" i="13"/>
  <c r="Y610" i="13"/>
  <c r="AM610" i="13" s="1"/>
  <c r="AO610" i="13" s="1"/>
  <c r="K611" i="13"/>
  <c r="L611" i="13"/>
  <c r="M611" i="13"/>
  <c r="AA611" i="13" s="1"/>
  <c r="AB611" i="13" s="1"/>
  <c r="N611" i="13"/>
  <c r="O611" i="13"/>
  <c r="P611" i="13"/>
  <c r="AD611" i="13" s="1"/>
  <c r="AE611" i="13" s="1"/>
  <c r="Q611" i="13"/>
  <c r="R611" i="13"/>
  <c r="S611" i="13"/>
  <c r="AG611" i="13" s="1"/>
  <c r="T611" i="13"/>
  <c r="U611" i="13"/>
  <c r="V611" i="13"/>
  <c r="AJ611" i="13" s="1"/>
  <c r="W611" i="13"/>
  <c r="X611" i="13"/>
  <c r="Y611" i="13"/>
  <c r="AM611" i="13" s="1"/>
  <c r="K612" i="13"/>
  <c r="L612" i="13"/>
  <c r="M612" i="13"/>
  <c r="N612" i="13"/>
  <c r="O612" i="13"/>
  <c r="P612" i="13"/>
  <c r="AD612" i="13" s="1"/>
  <c r="Q612" i="13"/>
  <c r="R612" i="13"/>
  <c r="S612" i="13"/>
  <c r="AG612" i="13" s="1"/>
  <c r="T612" i="13"/>
  <c r="U612" i="13"/>
  <c r="V612" i="13"/>
  <c r="AJ612" i="13" s="1"/>
  <c r="W612" i="13"/>
  <c r="X612" i="13"/>
  <c r="Y612" i="13"/>
  <c r="AM612" i="13" s="1"/>
  <c r="K613" i="13"/>
  <c r="L613" i="13"/>
  <c r="M613" i="13"/>
  <c r="AA613" i="13" s="1"/>
  <c r="AB613" i="13" s="1"/>
  <c r="N613" i="13"/>
  <c r="O613" i="13"/>
  <c r="P613" i="13"/>
  <c r="AD613" i="13" s="1"/>
  <c r="AE613" i="13" s="1"/>
  <c r="Q613" i="13"/>
  <c r="R613" i="13"/>
  <c r="S613" i="13"/>
  <c r="AG613" i="13" s="1"/>
  <c r="AH613" i="13" s="1"/>
  <c r="T613" i="13"/>
  <c r="U613" i="13"/>
  <c r="V613" i="13"/>
  <c r="AJ613" i="13" s="1"/>
  <c r="W613" i="13"/>
  <c r="X613" i="13"/>
  <c r="Y613" i="13"/>
  <c r="AM613" i="13" s="1"/>
  <c r="K614" i="13"/>
  <c r="L614" i="13"/>
  <c r="M614" i="13"/>
  <c r="N614" i="13"/>
  <c r="O614" i="13"/>
  <c r="P614" i="13"/>
  <c r="AD614" i="13" s="1"/>
  <c r="Q614" i="13"/>
  <c r="R614" i="13"/>
  <c r="S614" i="13"/>
  <c r="AG614" i="13" s="1"/>
  <c r="T614" i="13"/>
  <c r="U614" i="13"/>
  <c r="V614" i="13"/>
  <c r="AJ614" i="13" s="1"/>
  <c r="W614" i="13"/>
  <c r="X614" i="13"/>
  <c r="Y614" i="13"/>
  <c r="AM614" i="13" s="1"/>
  <c r="K615" i="13"/>
  <c r="L615" i="13"/>
  <c r="M615" i="13"/>
  <c r="N615" i="13"/>
  <c r="O615" i="13"/>
  <c r="P615" i="13"/>
  <c r="AD615" i="13" s="1"/>
  <c r="AE615" i="13" s="1"/>
  <c r="Q615" i="13"/>
  <c r="R615" i="13"/>
  <c r="S615" i="13"/>
  <c r="AG615" i="13" s="1"/>
  <c r="T615" i="13"/>
  <c r="U615" i="13"/>
  <c r="V615" i="13"/>
  <c r="AJ615" i="13" s="1"/>
  <c r="AK615" i="13" s="1"/>
  <c r="W615" i="13"/>
  <c r="X615" i="13"/>
  <c r="Y615" i="13"/>
  <c r="AM615" i="13" s="1"/>
  <c r="K616" i="13"/>
  <c r="L616" i="13"/>
  <c r="M616" i="13"/>
  <c r="N616" i="13"/>
  <c r="O616" i="13"/>
  <c r="P616" i="13"/>
  <c r="AD616" i="13" s="1"/>
  <c r="Q616" i="13"/>
  <c r="R616" i="13"/>
  <c r="S616" i="13"/>
  <c r="AG616" i="13" s="1"/>
  <c r="T616" i="13"/>
  <c r="U616" i="13"/>
  <c r="V616" i="13"/>
  <c r="AJ616" i="13" s="1"/>
  <c r="W616" i="13"/>
  <c r="X616" i="13"/>
  <c r="Y616" i="13"/>
  <c r="AM616" i="13" s="1"/>
  <c r="K617" i="13"/>
  <c r="L617" i="13"/>
  <c r="M617" i="13"/>
  <c r="AA617" i="13" s="1"/>
  <c r="AB617" i="13" s="1"/>
  <c r="N617" i="13"/>
  <c r="O617" i="13"/>
  <c r="P617" i="13"/>
  <c r="AD617" i="13" s="1"/>
  <c r="AE617" i="13" s="1"/>
  <c r="Q617" i="13"/>
  <c r="R617" i="13"/>
  <c r="S617" i="13"/>
  <c r="AG617" i="13" s="1"/>
  <c r="T617" i="13"/>
  <c r="U617" i="13"/>
  <c r="V617" i="13"/>
  <c r="AJ617" i="13" s="1"/>
  <c r="W617" i="13"/>
  <c r="X617" i="13"/>
  <c r="Y617" i="13"/>
  <c r="AM617" i="13" s="1"/>
  <c r="AN617" i="13" s="1"/>
  <c r="K618" i="13"/>
  <c r="L618" i="13"/>
  <c r="M618" i="13"/>
  <c r="N618" i="13"/>
  <c r="O618" i="13"/>
  <c r="P618" i="13"/>
  <c r="AD618" i="13" s="1"/>
  <c r="AE618" i="13" s="1"/>
  <c r="Q618" i="13"/>
  <c r="R618" i="13"/>
  <c r="S618" i="13"/>
  <c r="AG618" i="13" s="1"/>
  <c r="AH618" i="13" s="1"/>
  <c r="T618" i="13"/>
  <c r="U618" i="13"/>
  <c r="V618" i="13"/>
  <c r="AJ618" i="13" s="1"/>
  <c r="AK618" i="13" s="1"/>
  <c r="W618" i="13"/>
  <c r="X618" i="13"/>
  <c r="Y618" i="13"/>
  <c r="AM618" i="13" s="1"/>
  <c r="AO618" i="13" s="1"/>
  <c r="K619" i="13"/>
  <c r="L619" i="13"/>
  <c r="M619" i="13"/>
  <c r="N619" i="13"/>
  <c r="O619" i="13"/>
  <c r="P619" i="13"/>
  <c r="AD619" i="13" s="1"/>
  <c r="AE619" i="13" s="1"/>
  <c r="Q619" i="13"/>
  <c r="R619" i="13"/>
  <c r="S619" i="13"/>
  <c r="AG619" i="13" s="1"/>
  <c r="T619" i="13"/>
  <c r="U619" i="13"/>
  <c r="V619" i="13"/>
  <c r="AJ619" i="13" s="1"/>
  <c r="W619" i="13"/>
  <c r="X619" i="13"/>
  <c r="Y619" i="13"/>
  <c r="AM619" i="13" s="1"/>
  <c r="K620" i="13"/>
  <c r="L620" i="13"/>
  <c r="M620" i="13"/>
  <c r="N620" i="13"/>
  <c r="O620" i="13"/>
  <c r="P620" i="13"/>
  <c r="AD620" i="13" s="1"/>
  <c r="AE620" i="13" s="1"/>
  <c r="Q620" i="13"/>
  <c r="R620" i="13"/>
  <c r="S620" i="13"/>
  <c r="AG620" i="13" s="1"/>
  <c r="T620" i="13"/>
  <c r="U620" i="13"/>
  <c r="V620" i="13"/>
  <c r="AJ620" i="13" s="1"/>
  <c r="W620" i="13"/>
  <c r="X620" i="13"/>
  <c r="Y620" i="13"/>
  <c r="AM620" i="13" s="1"/>
  <c r="K621" i="13"/>
  <c r="L621" i="13"/>
  <c r="M621" i="13"/>
  <c r="N621" i="13"/>
  <c r="O621" i="13"/>
  <c r="P621" i="13"/>
  <c r="AD621" i="13" s="1"/>
  <c r="AE621" i="13" s="1"/>
  <c r="Q621" i="13"/>
  <c r="R621" i="13"/>
  <c r="S621" i="13"/>
  <c r="AG621" i="13" s="1"/>
  <c r="AH621" i="13" s="1"/>
  <c r="T621" i="13"/>
  <c r="U621" i="13"/>
  <c r="V621" i="13"/>
  <c r="AJ621" i="13" s="1"/>
  <c r="AK621" i="13" s="1"/>
  <c r="W621" i="13"/>
  <c r="X621" i="13"/>
  <c r="Y621" i="13"/>
  <c r="AM621" i="13" s="1"/>
  <c r="K622" i="13"/>
  <c r="L622" i="13"/>
  <c r="M622" i="13"/>
  <c r="N622" i="13"/>
  <c r="O622" i="13"/>
  <c r="P622" i="13"/>
  <c r="AD622" i="13" s="1"/>
  <c r="AE622" i="13" s="1"/>
  <c r="Q622" i="13"/>
  <c r="R622" i="13"/>
  <c r="S622" i="13"/>
  <c r="AG622" i="13" s="1"/>
  <c r="T622" i="13"/>
  <c r="U622" i="13"/>
  <c r="V622" i="13"/>
  <c r="AJ622" i="13" s="1"/>
  <c r="W622" i="13"/>
  <c r="X622" i="13"/>
  <c r="Y622" i="13"/>
  <c r="AM622" i="13" s="1"/>
  <c r="AO622" i="13" s="1"/>
  <c r="K623" i="13"/>
  <c r="L623" i="13"/>
  <c r="M623" i="13"/>
  <c r="N623" i="13"/>
  <c r="O623" i="13"/>
  <c r="P623" i="13"/>
  <c r="AD623" i="13" s="1"/>
  <c r="Q623" i="13"/>
  <c r="R623" i="13"/>
  <c r="S623" i="13"/>
  <c r="AG623" i="13" s="1"/>
  <c r="AH623" i="13" s="1"/>
  <c r="T623" i="13"/>
  <c r="U623" i="13"/>
  <c r="V623" i="13"/>
  <c r="AJ623" i="13" s="1"/>
  <c r="W623" i="13"/>
  <c r="X623" i="13"/>
  <c r="Y623" i="13"/>
  <c r="AM623" i="13" s="1"/>
  <c r="K624" i="13"/>
  <c r="L624" i="13"/>
  <c r="M624" i="13"/>
  <c r="N624" i="13"/>
  <c r="O624" i="13"/>
  <c r="P624" i="13"/>
  <c r="AD624" i="13" s="1"/>
  <c r="AE624" i="13" s="1"/>
  <c r="Q624" i="13"/>
  <c r="R624" i="13"/>
  <c r="S624" i="13"/>
  <c r="AG624" i="13" s="1"/>
  <c r="T624" i="13"/>
  <c r="U624" i="13"/>
  <c r="V624" i="13"/>
  <c r="AJ624" i="13" s="1"/>
  <c r="W624" i="13"/>
  <c r="X624" i="13"/>
  <c r="Y624" i="13"/>
  <c r="AM624" i="13" s="1"/>
  <c r="AN624" i="13" s="1"/>
  <c r="K625" i="13"/>
  <c r="L625" i="13"/>
  <c r="M625" i="13"/>
  <c r="N625" i="13"/>
  <c r="O625" i="13"/>
  <c r="P625" i="13"/>
  <c r="AD625" i="13" s="1"/>
  <c r="Q625" i="13"/>
  <c r="R625" i="13"/>
  <c r="S625" i="13"/>
  <c r="AG625" i="13" s="1"/>
  <c r="AI625" i="13" s="1"/>
  <c r="T625" i="13"/>
  <c r="U625" i="13"/>
  <c r="V625" i="13"/>
  <c r="AJ625" i="13" s="1"/>
  <c r="AK625" i="13" s="1"/>
  <c r="W625" i="13"/>
  <c r="X625" i="13"/>
  <c r="Y625" i="13"/>
  <c r="AM625" i="13" s="1"/>
  <c r="K626" i="13"/>
  <c r="L626" i="13"/>
  <c r="M626" i="13"/>
  <c r="N626" i="13"/>
  <c r="O626" i="13"/>
  <c r="P626" i="13"/>
  <c r="AD626" i="13" s="1"/>
  <c r="AE626" i="13" s="1"/>
  <c r="Q626" i="13"/>
  <c r="R626" i="13"/>
  <c r="S626" i="13"/>
  <c r="AG626" i="13" s="1"/>
  <c r="T626" i="13"/>
  <c r="U626" i="13"/>
  <c r="V626" i="13"/>
  <c r="AJ626" i="13" s="1"/>
  <c r="W626" i="13"/>
  <c r="X626" i="13"/>
  <c r="Y626" i="13"/>
  <c r="AM626" i="13" s="1"/>
  <c r="AN626" i="13" s="1"/>
  <c r="K627" i="13"/>
  <c r="L627" i="13"/>
  <c r="M627" i="13"/>
  <c r="N627" i="13"/>
  <c r="O627" i="13"/>
  <c r="P627" i="13"/>
  <c r="AD627" i="13" s="1"/>
  <c r="Q627" i="13"/>
  <c r="R627" i="13"/>
  <c r="S627" i="13"/>
  <c r="AG627" i="13" s="1"/>
  <c r="AI627" i="13" s="1"/>
  <c r="T627" i="13"/>
  <c r="U627" i="13"/>
  <c r="V627" i="13"/>
  <c r="AJ627" i="13" s="1"/>
  <c r="AK627" i="13" s="1"/>
  <c r="W627" i="13"/>
  <c r="X627" i="13"/>
  <c r="Y627" i="13"/>
  <c r="AM627" i="13" s="1"/>
  <c r="K628" i="13"/>
  <c r="L628" i="13"/>
  <c r="M628" i="13"/>
  <c r="N628" i="13"/>
  <c r="O628" i="13"/>
  <c r="P628" i="13"/>
  <c r="AD628" i="13" s="1"/>
  <c r="AE628" i="13" s="1"/>
  <c r="Q628" i="13"/>
  <c r="R628" i="13"/>
  <c r="S628" i="13"/>
  <c r="AG628" i="13" s="1"/>
  <c r="T628" i="13"/>
  <c r="U628" i="13"/>
  <c r="V628" i="13"/>
  <c r="AJ628" i="13" s="1"/>
  <c r="W628" i="13"/>
  <c r="X628" i="13"/>
  <c r="Y628" i="13"/>
  <c r="AM628" i="13" s="1"/>
  <c r="AN628" i="13" s="1"/>
  <c r="K629" i="13"/>
  <c r="L629" i="13"/>
  <c r="M629" i="13"/>
  <c r="N629" i="13"/>
  <c r="O629" i="13"/>
  <c r="P629" i="13"/>
  <c r="AD629" i="13" s="1"/>
  <c r="Q629" i="13"/>
  <c r="R629" i="13"/>
  <c r="S629" i="13"/>
  <c r="AG629" i="13" s="1"/>
  <c r="AI629" i="13" s="1"/>
  <c r="T629" i="13"/>
  <c r="U629" i="13"/>
  <c r="V629" i="13"/>
  <c r="AJ629" i="13" s="1"/>
  <c r="AK629" i="13" s="1"/>
  <c r="W629" i="13"/>
  <c r="X629" i="13"/>
  <c r="Y629" i="13"/>
  <c r="AM629" i="13" s="1"/>
  <c r="K630" i="13"/>
  <c r="L630" i="13"/>
  <c r="M630" i="13"/>
  <c r="N630" i="13"/>
  <c r="O630" i="13"/>
  <c r="P630" i="13"/>
  <c r="AD630" i="13" s="1"/>
  <c r="AE630" i="13" s="1"/>
  <c r="Q630" i="13"/>
  <c r="R630" i="13"/>
  <c r="S630" i="13"/>
  <c r="AG630" i="13" s="1"/>
  <c r="T630" i="13"/>
  <c r="U630" i="13"/>
  <c r="V630" i="13"/>
  <c r="AJ630" i="13" s="1"/>
  <c r="W630" i="13"/>
  <c r="X630" i="13"/>
  <c r="Y630" i="13"/>
  <c r="AM630" i="13" s="1"/>
  <c r="AN630" i="13" s="1"/>
  <c r="K631" i="13"/>
  <c r="L631" i="13"/>
  <c r="M631" i="13"/>
  <c r="N631" i="13"/>
  <c r="O631" i="13"/>
  <c r="P631" i="13"/>
  <c r="AD631" i="13" s="1"/>
  <c r="Q631" i="13"/>
  <c r="R631" i="13"/>
  <c r="S631" i="13"/>
  <c r="AG631" i="13" s="1"/>
  <c r="AI631" i="13" s="1"/>
  <c r="T631" i="13"/>
  <c r="U631" i="13"/>
  <c r="V631" i="13"/>
  <c r="AJ631" i="13" s="1"/>
  <c r="AK631" i="13" s="1"/>
  <c r="W631" i="13"/>
  <c r="X631" i="13"/>
  <c r="Y631" i="13"/>
  <c r="AM631" i="13" s="1"/>
  <c r="K632" i="13"/>
  <c r="L632" i="13"/>
  <c r="M632" i="13"/>
  <c r="N632" i="13"/>
  <c r="O632" i="13"/>
  <c r="P632" i="13"/>
  <c r="AD632" i="13" s="1"/>
  <c r="AE632" i="13" s="1"/>
  <c r="Q632" i="13"/>
  <c r="R632" i="13"/>
  <c r="S632" i="13"/>
  <c r="AG632" i="13" s="1"/>
  <c r="AH632" i="13" s="1"/>
  <c r="T632" i="13"/>
  <c r="U632" i="13"/>
  <c r="V632" i="13"/>
  <c r="AJ632" i="13" s="1"/>
  <c r="W632" i="13"/>
  <c r="X632" i="13"/>
  <c r="Y632" i="13"/>
  <c r="AM632" i="13" s="1"/>
  <c r="AN632" i="13" s="1"/>
  <c r="K633" i="13"/>
  <c r="L633" i="13"/>
  <c r="M633" i="13"/>
  <c r="AA633" i="13" s="1"/>
  <c r="AB633" i="13" s="1"/>
  <c r="N633" i="13"/>
  <c r="O633" i="13"/>
  <c r="P633" i="13"/>
  <c r="AD633" i="13" s="1"/>
  <c r="AE633" i="13" s="1"/>
  <c r="Q633" i="13"/>
  <c r="R633" i="13"/>
  <c r="S633" i="13"/>
  <c r="AG633" i="13" s="1"/>
  <c r="AI633" i="13" s="1"/>
  <c r="T633" i="13"/>
  <c r="U633" i="13"/>
  <c r="V633" i="13"/>
  <c r="AJ633" i="13" s="1"/>
  <c r="AK633" i="13" s="1"/>
  <c r="W633" i="13"/>
  <c r="X633" i="13"/>
  <c r="Y633" i="13"/>
  <c r="AM633" i="13" s="1"/>
  <c r="K634" i="13"/>
  <c r="L634" i="13"/>
  <c r="M634" i="13"/>
  <c r="N634" i="13"/>
  <c r="O634" i="13"/>
  <c r="P634" i="13"/>
  <c r="AD634" i="13" s="1"/>
  <c r="Q634" i="13"/>
  <c r="R634" i="13"/>
  <c r="S634" i="13"/>
  <c r="AG634" i="13" s="1"/>
  <c r="AH634" i="13" s="1"/>
  <c r="T634" i="13"/>
  <c r="U634" i="13"/>
  <c r="V634" i="13"/>
  <c r="AJ634" i="13" s="1"/>
  <c r="AL634" i="13" s="1"/>
  <c r="W634" i="13"/>
  <c r="X634" i="13"/>
  <c r="Y634" i="13"/>
  <c r="AM634" i="13" s="1"/>
  <c r="K635" i="13"/>
  <c r="L635" i="13"/>
  <c r="M635" i="13"/>
  <c r="N635" i="13"/>
  <c r="O635" i="13"/>
  <c r="P635" i="13"/>
  <c r="AD635" i="13" s="1"/>
  <c r="AE635" i="13" s="1"/>
  <c r="Q635" i="13"/>
  <c r="R635" i="13"/>
  <c r="S635" i="13"/>
  <c r="AG635" i="13" s="1"/>
  <c r="T635" i="13"/>
  <c r="U635" i="13"/>
  <c r="V635" i="13"/>
  <c r="AJ635" i="13" s="1"/>
  <c r="AK635" i="13" s="1"/>
  <c r="W635" i="13"/>
  <c r="X635" i="13"/>
  <c r="Y635" i="13"/>
  <c r="AM635" i="13" s="1"/>
  <c r="K636" i="13"/>
  <c r="L636" i="13"/>
  <c r="M636" i="13"/>
  <c r="N636" i="13"/>
  <c r="O636" i="13"/>
  <c r="P636" i="13"/>
  <c r="AD636" i="13" s="1"/>
  <c r="AE636" i="13" s="1"/>
  <c r="Q636" i="13"/>
  <c r="R636" i="13"/>
  <c r="S636" i="13"/>
  <c r="AG636" i="13" s="1"/>
  <c r="T636" i="13"/>
  <c r="U636" i="13"/>
  <c r="V636" i="13"/>
  <c r="AJ636" i="13" s="1"/>
  <c r="W636" i="13"/>
  <c r="X636" i="13"/>
  <c r="Y636" i="13"/>
  <c r="AM636" i="13" s="1"/>
  <c r="AO636" i="13" s="1"/>
  <c r="K637" i="13"/>
  <c r="L637" i="13"/>
  <c r="M637" i="13"/>
  <c r="N637" i="13"/>
  <c r="O637" i="13"/>
  <c r="P637" i="13"/>
  <c r="AD637" i="13" s="1"/>
  <c r="AE637" i="13" s="1"/>
  <c r="Q637" i="13"/>
  <c r="R637" i="13"/>
  <c r="S637" i="13"/>
  <c r="AG637" i="13" s="1"/>
  <c r="T637" i="13"/>
  <c r="U637" i="13"/>
  <c r="V637" i="13"/>
  <c r="AJ637" i="13" s="1"/>
  <c r="AK637" i="13" s="1"/>
  <c r="W637" i="13"/>
  <c r="X637" i="13"/>
  <c r="Y637" i="13"/>
  <c r="AM637" i="13" s="1"/>
  <c r="AN637" i="13" s="1"/>
  <c r="K638" i="13"/>
  <c r="L638" i="13"/>
  <c r="M638" i="13"/>
  <c r="N638" i="13"/>
  <c r="O638" i="13"/>
  <c r="P638" i="13"/>
  <c r="AD638" i="13" s="1"/>
  <c r="Q638" i="13"/>
  <c r="R638" i="13"/>
  <c r="S638" i="13"/>
  <c r="AG638" i="13" s="1"/>
  <c r="T638" i="13"/>
  <c r="U638" i="13"/>
  <c r="V638" i="13"/>
  <c r="AJ638" i="13" s="1"/>
  <c r="W638" i="13"/>
  <c r="X638" i="13"/>
  <c r="Y638" i="13"/>
  <c r="AM638" i="13" s="1"/>
  <c r="K639" i="13"/>
  <c r="L639" i="13"/>
  <c r="M639" i="13"/>
  <c r="N639" i="13"/>
  <c r="O639" i="13"/>
  <c r="P639" i="13"/>
  <c r="AD639" i="13" s="1"/>
  <c r="AE639" i="13" s="1"/>
  <c r="Q639" i="13"/>
  <c r="R639" i="13"/>
  <c r="S639" i="13"/>
  <c r="AG639" i="13" s="1"/>
  <c r="AI639" i="13" s="1"/>
  <c r="T639" i="13"/>
  <c r="U639" i="13"/>
  <c r="V639" i="13"/>
  <c r="AJ639" i="13" s="1"/>
  <c r="AK639" i="13" s="1"/>
  <c r="W639" i="13"/>
  <c r="X639" i="13"/>
  <c r="Y639" i="13"/>
  <c r="AM639" i="13" s="1"/>
  <c r="K640" i="13"/>
  <c r="L640" i="13"/>
  <c r="M640" i="13"/>
  <c r="N640" i="13"/>
  <c r="O640" i="13"/>
  <c r="P640" i="13"/>
  <c r="AD640" i="13" s="1"/>
  <c r="Q640" i="13"/>
  <c r="R640" i="13"/>
  <c r="S640" i="13"/>
  <c r="AG640" i="13" s="1"/>
  <c r="T640" i="13"/>
  <c r="U640" i="13"/>
  <c r="V640" i="13"/>
  <c r="AJ640" i="13" s="1"/>
  <c r="W640" i="13"/>
  <c r="X640" i="13"/>
  <c r="Y640" i="13"/>
  <c r="AM640" i="13" s="1"/>
  <c r="K641" i="13"/>
  <c r="L641" i="13"/>
  <c r="M641" i="13"/>
  <c r="N641" i="13"/>
  <c r="O641" i="13"/>
  <c r="P641" i="13"/>
  <c r="AD641" i="13" s="1"/>
  <c r="AE641" i="13" s="1"/>
  <c r="Q641" i="13"/>
  <c r="R641" i="13"/>
  <c r="S641" i="13"/>
  <c r="AG641" i="13" s="1"/>
  <c r="AI641" i="13" s="1"/>
  <c r="T641" i="13"/>
  <c r="U641" i="13"/>
  <c r="V641" i="13"/>
  <c r="AJ641" i="13" s="1"/>
  <c r="W641" i="13"/>
  <c r="X641" i="13"/>
  <c r="Y641" i="13"/>
  <c r="AM641" i="13" s="1"/>
  <c r="K642" i="13"/>
  <c r="L642" i="13"/>
  <c r="M642" i="13"/>
  <c r="N642" i="13"/>
  <c r="O642" i="13"/>
  <c r="P642" i="13"/>
  <c r="AD642" i="13" s="1"/>
  <c r="Q642" i="13"/>
  <c r="R642" i="13"/>
  <c r="S642" i="13"/>
  <c r="AG642" i="13" s="1"/>
  <c r="T642" i="13"/>
  <c r="U642" i="13"/>
  <c r="V642" i="13"/>
  <c r="AJ642" i="13" s="1"/>
  <c r="W642" i="13"/>
  <c r="X642" i="13"/>
  <c r="Y642" i="13"/>
  <c r="AM642" i="13" s="1"/>
  <c r="AO642" i="13" s="1"/>
  <c r="K643" i="13"/>
  <c r="L643" i="13"/>
  <c r="M643" i="13"/>
  <c r="N643" i="13"/>
  <c r="O643" i="13"/>
  <c r="P643" i="13"/>
  <c r="AD643" i="13" s="1"/>
  <c r="AE643" i="13" s="1"/>
  <c r="Q643" i="13"/>
  <c r="R643" i="13"/>
  <c r="S643" i="13"/>
  <c r="AG643" i="13" s="1"/>
  <c r="AI643" i="13" s="1"/>
  <c r="T643" i="13"/>
  <c r="U643" i="13"/>
  <c r="V643" i="13"/>
  <c r="AJ643" i="13" s="1"/>
  <c r="W643" i="13"/>
  <c r="X643" i="13"/>
  <c r="Y643" i="13"/>
  <c r="AM643" i="13" s="1"/>
  <c r="K644" i="13"/>
  <c r="L644" i="13"/>
  <c r="M644" i="13"/>
  <c r="N644" i="13"/>
  <c r="O644" i="13"/>
  <c r="P644" i="13"/>
  <c r="AD644" i="13" s="1"/>
  <c r="Q644" i="13"/>
  <c r="R644" i="13"/>
  <c r="S644" i="13"/>
  <c r="AG644" i="13" s="1"/>
  <c r="AI644" i="13" s="1"/>
  <c r="T644" i="13"/>
  <c r="U644" i="13"/>
  <c r="V644" i="13"/>
  <c r="AJ644" i="13" s="1"/>
  <c r="W644" i="13"/>
  <c r="X644" i="13"/>
  <c r="Y644" i="13"/>
  <c r="AM644" i="13" s="1"/>
  <c r="K645" i="13"/>
  <c r="L645" i="13"/>
  <c r="M645" i="13"/>
  <c r="AA645" i="13" s="1"/>
  <c r="N645" i="13"/>
  <c r="O645" i="13"/>
  <c r="P645" i="13"/>
  <c r="AD645" i="13" s="1"/>
  <c r="AE645" i="13" s="1"/>
  <c r="Q645" i="13"/>
  <c r="R645" i="13"/>
  <c r="S645" i="13"/>
  <c r="AG645" i="13" s="1"/>
  <c r="AI645" i="13" s="1"/>
  <c r="T645" i="13"/>
  <c r="U645" i="13"/>
  <c r="V645" i="13"/>
  <c r="AJ645" i="13" s="1"/>
  <c r="W645" i="13"/>
  <c r="X645" i="13"/>
  <c r="Y645" i="13"/>
  <c r="AM645" i="13" s="1"/>
  <c r="K646" i="13"/>
  <c r="L646" i="13"/>
  <c r="M646" i="13"/>
  <c r="N646" i="13"/>
  <c r="O646" i="13"/>
  <c r="P646" i="13"/>
  <c r="AD646" i="13" s="1"/>
  <c r="Q646" i="13"/>
  <c r="R646" i="13"/>
  <c r="S646" i="13"/>
  <c r="AG646" i="13" s="1"/>
  <c r="T646" i="13"/>
  <c r="U646" i="13"/>
  <c r="V646" i="13"/>
  <c r="AJ646" i="13" s="1"/>
  <c r="W646" i="13"/>
  <c r="X646" i="13"/>
  <c r="Y646" i="13"/>
  <c r="AM646" i="13" s="1"/>
  <c r="K647" i="13"/>
  <c r="L647" i="13"/>
  <c r="M647" i="13"/>
  <c r="N647" i="13"/>
  <c r="O647" i="13"/>
  <c r="P647" i="13"/>
  <c r="AD647" i="13" s="1"/>
  <c r="AE647" i="13" s="1"/>
  <c r="Q647" i="13"/>
  <c r="R647" i="13"/>
  <c r="S647" i="13"/>
  <c r="AG647" i="13" s="1"/>
  <c r="AI647" i="13" s="1"/>
  <c r="T647" i="13"/>
  <c r="U647" i="13"/>
  <c r="V647" i="13"/>
  <c r="AJ647" i="13" s="1"/>
  <c r="W647" i="13"/>
  <c r="X647" i="13"/>
  <c r="Y647" i="13"/>
  <c r="AM647" i="13" s="1"/>
  <c r="K648" i="13"/>
  <c r="L648" i="13"/>
  <c r="M648" i="13"/>
  <c r="N648" i="13"/>
  <c r="O648" i="13"/>
  <c r="P648" i="13"/>
  <c r="AD648" i="13" s="1"/>
  <c r="Q648" i="13"/>
  <c r="R648" i="13"/>
  <c r="S648" i="13"/>
  <c r="AG648" i="13" s="1"/>
  <c r="T648" i="13"/>
  <c r="U648" i="13"/>
  <c r="V648" i="13"/>
  <c r="AJ648" i="13" s="1"/>
  <c r="AK648" i="13" s="1"/>
  <c r="W648" i="13"/>
  <c r="X648" i="13"/>
  <c r="Y648" i="13"/>
  <c r="AM648" i="13" s="1"/>
  <c r="K649" i="13"/>
  <c r="L649" i="13"/>
  <c r="M649" i="13"/>
  <c r="N649" i="13"/>
  <c r="O649" i="13"/>
  <c r="P649" i="13"/>
  <c r="AD649" i="13" s="1"/>
  <c r="AE649" i="13" s="1"/>
  <c r="Q649" i="13"/>
  <c r="R649" i="13"/>
  <c r="S649" i="13"/>
  <c r="AG649" i="13" s="1"/>
  <c r="AI649" i="13" s="1"/>
  <c r="T649" i="13"/>
  <c r="U649" i="13"/>
  <c r="V649" i="13"/>
  <c r="AJ649" i="13" s="1"/>
  <c r="W649" i="13"/>
  <c r="X649" i="13"/>
  <c r="Y649" i="13"/>
  <c r="AM649" i="13" s="1"/>
  <c r="K650" i="13"/>
  <c r="L650" i="13"/>
  <c r="M650" i="13"/>
  <c r="AA650" i="13" s="1"/>
  <c r="AB650" i="13" s="1"/>
  <c r="N650" i="13"/>
  <c r="O650" i="13"/>
  <c r="P650" i="13"/>
  <c r="AD650" i="13" s="1"/>
  <c r="Q650" i="13"/>
  <c r="R650" i="13"/>
  <c r="S650" i="13"/>
  <c r="AG650" i="13" s="1"/>
  <c r="AH650" i="13" s="1"/>
  <c r="T650" i="13"/>
  <c r="U650" i="13"/>
  <c r="V650" i="13"/>
  <c r="AJ650" i="13" s="1"/>
  <c r="W650" i="13"/>
  <c r="X650" i="13"/>
  <c r="Y650" i="13"/>
  <c r="AM650" i="13" s="1"/>
  <c r="K651" i="13"/>
  <c r="L651" i="13"/>
  <c r="M651" i="13"/>
  <c r="N651" i="13"/>
  <c r="O651" i="13"/>
  <c r="P651" i="13"/>
  <c r="AD651" i="13" s="1"/>
  <c r="AE651" i="13" s="1"/>
  <c r="Q651" i="13"/>
  <c r="R651" i="13"/>
  <c r="S651" i="13"/>
  <c r="AG651" i="13" s="1"/>
  <c r="T651" i="13"/>
  <c r="U651" i="13"/>
  <c r="V651" i="13"/>
  <c r="AJ651" i="13" s="1"/>
  <c r="W651" i="13"/>
  <c r="X651" i="13"/>
  <c r="Y651" i="13"/>
  <c r="AM651" i="13" s="1"/>
  <c r="K652" i="13"/>
  <c r="L652" i="13"/>
  <c r="M652" i="13"/>
  <c r="N652" i="13"/>
  <c r="O652" i="13"/>
  <c r="P652" i="13"/>
  <c r="AD652" i="13" s="1"/>
  <c r="Q652" i="13"/>
  <c r="R652" i="13"/>
  <c r="S652" i="13"/>
  <c r="AG652" i="13" s="1"/>
  <c r="AH652" i="13" s="1"/>
  <c r="T652" i="13"/>
  <c r="U652" i="13"/>
  <c r="V652" i="13"/>
  <c r="AJ652" i="13" s="1"/>
  <c r="W652" i="13"/>
  <c r="X652" i="13"/>
  <c r="Y652" i="13"/>
  <c r="AM652" i="13" s="1"/>
  <c r="K653" i="13"/>
  <c r="L653" i="13"/>
  <c r="M653" i="13"/>
  <c r="N653" i="13"/>
  <c r="O653" i="13"/>
  <c r="P653" i="13"/>
  <c r="AD653" i="13" s="1"/>
  <c r="AE653" i="13" s="1"/>
  <c r="Q653" i="13"/>
  <c r="R653" i="13"/>
  <c r="S653" i="13"/>
  <c r="AG653" i="13" s="1"/>
  <c r="AI653" i="13" s="1"/>
  <c r="T653" i="13"/>
  <c r="U653" i="13"/>
  <c r="V653" i="13"/>
  <c r="AJ653" i="13" s="1"/>
  <c r="W653" i="13"/>
  <c r="X653" i="13"/>
  <c r="Y653" i="13"/>
  <c r="AM653" i="13" s="1"/>
  <c r="K654" i="13"/>
  <c r="L654" i="13"/>
  <c r="M654" i="13"/>
  <c r="N654" i="13"/>
  <c r="O654" i="13"/>
  <c r="P654" i="13"/>
  <c r="AD654" i="13" s="1"/>
  <c r="Q654" i="13"/>
  <c r="R654" i="13"/>
  <c r="S654" i="13"/>
  <c r="AG654" i="13" s="1"/>
  <c r="T654" i="13"/>
  <c r="U654" i="13"/>
  <c r="V654" i="13"/>
  <c r="AJ654" i="13" s="1"/>
  <c r="AL654" i="13" s="1"/>
  <c r="W654" i="13"/>
  <c r="X654" i="13"/>
  <c r="Y654" i="13"/>
  <c r="AM654" i="13" s="1"/>
  <c r="K655" i="13"/>
  <c r="L655" i="13"/>
  <c r="M655" i="13"/>
  <c r="N655" i="13"/>
  <c r="O655" i="13"/>
  <c r="P655" i="13"/>
  <c r="AD655" i="13" s="1"/>
  <c r="AE655" i="13" s="1"/>
  <c r="Q655" i="13"/>
  <c r="R655" i="13"/>
  <c r="S655" i="13"/>
  <c r="AG655" i="13" s="1"/>
  <c r="T655" i="13"/>
  <c r="U655" i="13"/>
  <c r="V655" i="13"/>
  <c r="AJ655" i="13" s="1"/>
  <c r="W655" i="13"/>
  <c r="X655" i="13"/>
  <c r="Y655" i="13"/>
  <c r="AM655" i="13" s="1"/>
  <c r="K656" i="13"/>
  <c r="L656" i="13"/>
  <c r="M656" i="13"/>
  <c r="N656" i="13"/>
  <c r="O656" i="13"/>
  <c r="P656" i="13"/>
  <c r="AD656" i="13" s="1"/>
  <c r="Q656" i="13"/>
  <c r="R656" i="13"/>
  <c r="S656" i="13"/>
  <c r="AG656" i="13" s="1"/>
  <c r="T656" i="13"/>
  <c r="U656" i="13"/>
  <c r="V656" i="13"/>
  <c r="AJ656" i="13" s="1"/>
  <c r="W656" i="13"/>
  <c r="X656" i="13"/>
  <c r="Y656" i="13"/>
  <c r="AM656" i="13" s="1"/>
  <c r="K657" i="13"/>
  <c r="L657" i="13"/>
  <c r="M657" i="13"/>
  <c r="N657" i="13"/>
  <c r="O657" i="13"/>
  <c r="P657" i="13"/>
  <c r="AD657" i="13" s="1"/>
  <c r="AE657" i="13" s="1"/>
  <c r="Q657" i="13"/>
  <c r="R657" i="13"/>
  <c r="S657" i="13"/>
  <c r="AG657" i="13" s="1"/>
  <c r="AI657" i="13" s="1"/>
  <c r="T657" i="13"/>
  <c r="U657" i="13"/>
  <c r="V657" i="13"/>
  <c r="AJ657" i="13" s="1"/>
  <c r="W657" i="13"/>
  <c r="X657" i="13"/>
  <c r="Y657" i="13"/>
  <c r="AM657" i="13" s="1"/>
  <c r="K658" i="13"/>
  <c r="L658" i="13"/>
  <c r="M658" i="13"/>
  <c r="AA658" i="13" s="1"/>
  <c r="AB658" i="13" s="1"/>
  <c r="N658" i="13"/>
  <c r="O658" i="13"/>
  <c r="P658" i="13"/>
  <c r="AD658" i="13" s="1"/>
  <c r="Q658" i="13"/>
  <c r="R658" i="13"/>
  <c r="S658" i="13"/>
  <c r="AG658" i="13" s="1"/>
  <c r="AH658" i="13" s="1"/>
  <c r="T658" i="13"/>
  <c r="U658" i="13"/>
  <c r="V658" i="13"/>
  <c r="AJ658" i="13" s="1"/>
  <c r="W658" i="13"/>
  <c r="X658" i="13"/>
  <c r="Y658" i="13"/>
  <c r="AM658" i="13" s="1"/>
  <c r="K659" i="13"/>
  <c r="L659" i="13"/>
  <c r="M659" i="13"/>
  <c r="N659" i="13"/>
  <c r="O659" i="13"/>
  <c r="P659" i="13"/>
  <c r="AD659" i="13" s="1"/>
  <c r="AE659" i="13" s="1"/>
  <c r="Q659" i="13"/>
  <c r="R659" i="13"/>
  <c r="S659" i="13"/>
  <c r="AG659" i="13" s="1"/>
  <c r="T659" i="13"/>
  <c r="U659" i="13"/>
  <c r="V659" i="13"/>
  <c r="AJ659" i="13" s="1"/>
  <c r="AK659" i="13" s="1"/>
  <c r="W659" i="13"/>
  <c r="X659" i="13"/>
  <c r="Y659" i="13"/>
  <c r="AM659" i="13" s="1"/>
  <c r="AN659" i="13" s="1"/>
  <c r="K660" i="13"/>
  <c r="L660" i="13"/>
  <c r="M660" i="13"/>
  <c r="AA660" i="13" s="1"/>
  <c r="AB660" i="13" s="1"/>
  <c r="N660" i="13"/>
  <c r="O660" i="13"/>
  <c r="P660" i="13"/>
  <c r="AD660" i="13" s="1"/>
  <c r="Q660" i="13"/>
  <c r="R660" i="13"/>
  <c r="S660" i="13"/>
  <c r="AG660" i="13" s="1"/>
  <c r="T660" i="13"/>
  <c r="U660" i="13"/>
  <c r="V660" i="13"/>
  <c r="AJ660" i="13" s="1"/>
  <c r="AL660" i="13" s="1"/>
  <c r="W660" i="13"/>
  <c r="X660" i="13"/>
  <c r="Y660" i="13"/>
  <c r="AM660" i="13" s="1"/>
  <c r="K661" i="13"/>
  <c r="L661" i="13"/>
  <c r="M661" i="13"/>
  <c r="N661" i="13"/>
  <c r="O661" i="13"/>
  <c r="P661" i="13"/>
  <c r="AD661" i="13" s="1"/>
  <c r="AE661" i="13" s="1"/>
  <c r="Q661" i="13"/>
  <c r="R661" i="13"/>
  <c r="S661" i="13"/>
  <c r="AG661" i="13" s="1"/>
  <c r="T661" i="13"/>
  <c r="U661" i="13"/>
  <c r="V661" i="13"/>
  <c r="AJ661" i="13" s="1"/>
  <c r="W661" i="13"/>
  <c r="X661" i="13"/>
  <c r="Y661" i="13"/>
  <c r="AM661" i="13" s="1"/>
  <c r="K662" i="13"/>
  <c r="L662" i="13"/>
  <c r="M662" i="13"/>
  <c r="N662" i="13"/>
  <c r="O662" i="13"/>
  <c r="P662" i="13"/>
  <c r="AD662" i="13" s="1"/>
  <c r="Q662" i="13"/>
  <c r="R662" i="13"/>
  <c r="S662" i="13"/>
  <c r="AG662" i="13" s="1"/>
  <c r="T662" i="13"/>
  <c r="U662" i="13"/>
  <c r="V662" i="13"/>
  <c r="AJ662" i="13" s="1"/>
  <c r="W662" i="13"/>
  <c r="X662" i="13"/>
  <c r="Y662" i="13"/>
  <c r="AM662" i="13" s="1"/>
  <c r="K663" i="13"/>
  <c r="L663" i="13"/>
  <c r="M663" i="13"/>
  <c r="N663" i="13"/>
  <c r="O663" i="13"/>
  <c r="P663" i="13"/>
  <c r="AD663" i="13" s="1"/>
  <c r="AE663" i="13" s="1"/>
  <c r="Q663" i="13"/>
  <c r="R663" i="13"/>
  <c r="S663" i="13"/>
  <c r="AG663" i="13" s="1"/>
  <c r="AI663" i="13" s="1"/>
  <c r="T663" i="13"/>
  <c r="U663" i="13"/>
  <c r="V663" i="13"/>
  <c r="AJ663" i="13" s="1"/>
  <c r="AK663" i="13" s="1"/>
  <c r="W663" i="13"/>
  <c r="X663" i="13"/>
  <c r="Y663" i="13"/>
  <c r="AM663" i="13" s="1"/>
  <c r="K664" i="13"/>
  <c r="L664" i="13"/>
  <c r="M664" i="13"/>
  <c r="N664" i="13"/>
  <c r="O664" i="13"/>
  <c r="P664" i="13"/>
  <c r="AD664" i="13" s="1"/>
  <c r="Q664" i="13"/>
  <c r="R664" i="13"/>
  <c r="S664" i="13"/>
  <c r="AG664" i="13" s="1"/>
  <c r="T664" i="13"/>
  <c r="U664" i="13"/>
  <c r="V664" i="13"/>
  <c r="AJ664" i="13" s="1"/>
  <c r="W664" i="13"/>
  <c r="X664" i="13"/>
  <c r="Y664" i="13"/>
  <c r="AM664" i="13" s="1"/>
  <c r="AO664" i="13" s="1"/>
  <c r="K665" i="13"/>
  <c r="L665" i="13"/>
  <c r="M665" i="13"/>
  <c r="N665" i="13"/>
  <c r="O665" i="13"/>
  <c r="P665" i="13"/>
  <c r="AD665" i="13" s="1"/>
  <c r="AE665" i="13" s="1"/>
  <c r="Q665" i="13"/>
  <c r="R665" i="13"/>
  <c r="S665" i="13"/>
  <c r="AG665" i="13" s="1"/>
  <c r="T665" i="13"/>
  <c r="U665" i="13"/>
  <c r="V665" i="13"/>
  <c r="AJ665" i="13" s="1"/>
  <c r="W665" i="13"/>
  <c r="X665" i="13"/>
  <c r="Y665" i="13"/>
  <c r="AM665" i="13" s="1"/>
  <c r="K666" i="13"/>
  <c r="L666" i="13"/>
  <c r="M666" i="13"/>
  <c r="AA666" i="13" s="1"/>
  <c r="AB666" i="13" s="1"/>
  <c r="N666" i="13"/>
  <c r="O666" i="13"/>
  <c r="P666" i="13"/>
  <c r="AD666" i="13" s="1"/>
  <c r="Q666" i="13"/>
  <c r="R666" i="13"/>
  <c r="S666" i="13"/>
  <c r="AG666" i="13" s="1"/>
  <c r="T666" i="13"/>
  <c r="U666" i="13"/>
  <c r="V666" i="13"/>
  <c r="AJ666" i="13" s="1"/>
  <c r="W666" i="13"/>
  <c r="X666" i="13"/>
  <c r="Y666" i="13"/>
  <c r="AM666" i="13" s="1"/>
  <c r="K667" i="13"/>
  <c r="L667" i="13"/>
  <c r="M667" i="13"/>
  <c r="N667" i="13"/>
  <c r="O667" i="13"/>
  <c r="P667" i="13"/>
  <c r="AD667" i="13" s="1"/>
  <c r="AE667" i="13" s="1"/>
  <c r="Q667" i="13"/>
  <c r="R667" i="13"/>
  <c r="S667" i="13"/>
  <c r="AG667" i="13" s="1"/>
  <c r="AI667" i="13" s="1"/>
  <c r="T667" i="13"/>
  <c r="U667" i="13"/>
  <c r="V667" i="13"/>
  <c r="AJ667" i="13" s="1"/>
  <c r="W667" i="13"/>
  <c r="X667" i="13"/>
  <c r="Y667" i="13"/>
  <c r="AM667" i="13" s="1"/>
  <c r="K668" i="13"/>
  <c r="L668" i="13"/>
  <c r="M668" i="13"/>
  <c r="N668" i="13"/>
  <c r="O668" i="13"/>
  <c r="P668" i="13"/>
  <c r="AD668" i="13" s="1"/>
  <c r="Q668" i="13"/>
  <c r="R668" i="13"/>
  <c r="S668" i="13"/>
  <c r="AG668" i="13" s="1"/>
  <c r="AH668" i="13" s="1"/>
  <c r="T668" i="13"/>
  <c r="U668" i="13"/>
  <c r="V668" i="13"/>
  <c r="AJ668" i="13" s="1"/>
  <c r="W668" i="13"/>
  <c r="X668" i="13"/>
  <c r="Y668" i="13"/>
  <c r="AM668" i="13" s="1"/>
  <c r="K669" i="13"/>
  <c r="L669" i="13"/>
  <c r="M669" i="13"/>
  <c r="N669" i="13"/>
  <c r="O669" i="13"/>
  <c r="P669" i="13"/>
  <c r="AD669" i="13" s="1"/>
  <c r="AE669" i="13" s="1"/>
  <c r="Q669" i="13"/>
  <c r="R669" i="13"/>
  <c r="S669" i="13"/>
  <c r="AG669" i="13" s="1"/>
  <c r="AI669" i="13" s="1"/>
  <c r="T669" i="13"/>
  <c r="U669" i="13"/>
  <c r="V669" i="13"/>
  <c r="AJ669" i="13" s="1"/>
  <c r="W669" i="13"/>
  <c r="X669" i="13"/>
  <c r="Y669" i="13"/>
  <c r="AM669" i="13" s="1"/>
  <c r="K670" i="13"/>
  <c r="L670" i="13"/>
  <c r="M670" i="13"/>
  <c r="N670" i="13"/>
  <c r="O670" i="13"/>
  <c r="P670" i="13"/>
  <c r="AD670" i="13" s="1"/>
  <c r="Q670" i="13"/>
  <c r="R670" i="13"/>
  <c r="S670" i="13"/>
  <c r="AG670" i="13" s="1"/>
  <c r="AH670" i="13" s="1"/>
  <c r="T670" i="13"/>
  <c r="U670" i="13"/>
  <c r="V670" i="13"/>
  <c r="AJ670" i="13" s="1"/>
  <c r="W670" i="13"/>
  <c r="X670" i="13"/>
  <c r="Y670" i="13"/>
  <c r="AM670" i="13" s="1"/>
  <c r="K671" i="13"/>
  <c r="L671" i="13"/>
  <c r="M671" i="13"/>
  <c r="N671" i="13"/>
  <c r="O671" i="13"/>
  <c r="P671" i="13"/>
  <c r="AD671" i="13" s="1"/>
  <c r="AE671" i="13" s="1"/>
  <c r="Q671" i="13"/>
  <c r="R671" i="13"/>
  <c r="S671" i="13"/>
  <c r="AG671" i="13" s="1"/>
  <c r="AI671" i="13" s="1"/>
  <c r="T671" i="13"/>
  <c r="U671" i="13"/>
  <c r="V671" i="13"/>
  <c r="AJ671" i="13" s="1"/>
  <c r="AK671" i="13" s="1"/>
  <c r="W671" i="13"/>
  <c r="X671" i="13"/>
  <c r="Y671" i="13"/>
  <c r="AM671" i="13" s="1"/>
  <c r="K672" i="13"/>
  <c r="L672" i="13"/>
  <c r="M672" i="13"/>
  <c r="N672" i="13"/>
  <c r="O672" i="13"/>
  <c r="P672" i="13"/>
  <c r="AD672" i="13" s="1"/>
  <c r="AF672" i="13" s="1"/>
  <c r="Q672" i="13"/>
  <c r="R672" i="13"/>
  <c r="S672" i="13"/>
  <c r="AG672" i="13" s="1"/>
  <c r="T672" i="13"/>
  <c r="U672" i="13"/>
  <c r="V672" i="13"/>
  <c r="AJ672" i="13" s="1"/>
  <c r="W672" i="13"/>
  <c r="X672" i="13"/>
  <c r="Y672" i="13"/>
  <c r="AM672" i="13" s="1"/>
  <c r="AO672" i="13" s="1"/>
  <c r="K673" i="13"/>
  <c r="L673" i="13"/>
  <c r="M673" i="13"/>
  <c r="N673" i="13"/>
  <c r="O673" i="13"/>
  <c r="P673" i="13"/>
  <c r="AD673" i="13" s="1"/>
  <c r="AE673" i="13" s="1"/>
  <c r="Q673" i="13"/>
  <c r="R673" i="13"/>
  <c r="S673" i="13"/>
  <c r="AG673" i="13" s="1"/>
  <c r="AI673" i="13" s="1"/>
  <c r="T673" i="13"/>
  <c r="U673" i="13"/>
  <c r="V673" i="13"/>
  <c r="AJ673" i="13" s="1"/>
  <c r="W673" i="13"/>
  <c r="X673" i="13"/>
  <c r="Y673" i="13"/>
  <c r="AM673" i="13" s="1"/>
  <c r="K674" i="13"/>
  <c r="L674" i="13"/>
  <c r="M674" i="13"/>
  <c r="N674" i="13"/>
  <c r="O674" i="13"/>
  <c r="P674" i="13"/>
  <c r="AD674" i="13" s="1"/>
  <c r="Q674" i="13"/>
  <c r="R674" i="13"/>
  <c r="S674" i="13"/>
  <c r="AG674" i="13" s="1"/>
  <c r="T674" i="13"/>
  <c r="U674" i="13"/>
  <c r="V674" i="13"/>
  <c r="AJ674" i="13" s="1"/>
  <c r="W674" i="13"/>
  <c r="X674" i="13"/>
  <c r="Y674" i="13"/>
  <c r="AM674" i="13" s="1"/>
  <c r="AO674" i="13" s="1"/>
  <c r="K675" i="13"/>
  <c r="L675" i="13"/>
  <c r="M675" i="13"/>
  <c r="N675" i="13"/>
  <c r="O675" i="13"/>
  <c r="P675" i="13"/>
  <c r="AD675" i="13" s="1"/>
  <c r="AE675" i="13" s="1"/>
  <c r="Q675" i="13"/>
  <c r="R675" i="13"/>
  <c r="S675" i="13"/>
  <c r="AG675" i="13" s="1"/>
  <c r="AI675" i="13" s="1"/>
  <c r="T675" i="13"/>
  <c r="U675" i="13"/>
  <c r="V675" i="13"/>
  <c r="AJ675" i="13" s="1"/>
  <c r="AK675" i="13" s="1"/>
  <c r="W675" i="13"/>
  <c r="X675" i="13"/>
  <c r="Y675" i="13"/>
  <c r="AM675" i="13" s="1"/>
  <c r="K676" i="13"/>
  <c r="L676" i="13"/>
  <c r="M676" i="13"/>
  <c r="AA676" i="13" s="1"/>
  <c r="AB676" i="13" s="1"/>
  <c r="N676" i="13"/>
  <c r="O676" i="13"/>
  <c r="P676" i="13"/>
  <c r="AD676" i="13" s="1"/>
  <c r="Q676" i="13"/>
  <c r="R676" i="13"/>
  <c r="S676" i="13"/>
  <c r="AG676" i="13" s="1"/>
  <c r="T676" i="13"/>
  <c r="U676" i="13"/>
  <c r="V676" i="13"/>
  <c r="AJ676" i="13" s="1"/>
  <c r="W676" i="13"/>
  <c r="X676" i="13"/>
  <c r="Y676" i="13"/>
  <c r="AM676" i="13" s="1"/>
  <c r="K677" i="13"/>
  <c r="L677" i="13"/>
  <c r="M677" i="13"/>
  <c r="N677" i="13"/>
  <c r="O677" i="13"/>
  <c r="P677" i="13"/>
  <c r="AD677" i="13" s="1"/>
  <c r="AE677" i="13" s="1"/>
  <c r="Q677" i="13"/>
  <c r="R677" i="13"/>
  <c r="S677" i="13"/>
  <c r="AG677" i="13" s="1"/>
  <c r="AI677" i="13" s="1"/>
  <c r="T677" i="13"/>
  <c r="U677" i="13"/>
  <c r="V677" i="13"/>
  <c r="AJ677" i="13" s="1"/>
  <c r="W677" i="13"/>
  <c r="X677" i="13"/>
  <c r="Y677" i="13"/>
  <c r="AM677" i="13" s="1"/>
  <c r="AN677" i="13" s="1"/>
  <c r="K678" i="13"/>
  <c r="L678" i="13"/>
  <c r="M678" i="13"/>
  <c r="N678" i="13"/>
  <c r="O678" i="13"/>
  <c r="P678" i="13"/>
  <c r="AD678" i="13" s="1"/>
  <c r="Q678" i="13"/>
  <c r="R678" i="13"/>
  <c r="S678" i="13"/>
  <c r="AG678" i="13" s="1"/>
  <c r="T678" i="13"/>
  <c r="U678" i="13"/>
  <c r="V678" i="13"/>
  <c r="AJ678" i="13" s="1"/>
  <c r="W678" i="13"/>
  <c r="X678" i="13"/>
  <c r="Y678" i="13"/>
  <c r="AM678" i="13" s="1"/>
  <c r="K679" i="13"/>
  <c r="L679" i="13"/>
  <c r="M679" i="13"/>
  <c r="N679" i="13"/>
  <c r="O679" i="13"/>
  <c r="P679" i="13"/>
  <c r="AD679" i="13" s="1"/>
  <c r="AE679" i="13" s="1"/>
  <c r="Q679" i="13"/>
  <c r="R679" i="13"/>
  <c r="S679" i="13"/>
  <c r="AG679" i="13" s="1"/>
  <c r="T679" i="13"/>
  <c r="U679" i="13"/>
  <c r="V679" i="13"/>
  <c r="AJ679" i="13" s="1"/>
  <c r="W679" i="13"/>
  <c r="X679" i="13"/>
  <c r="Y679" i="13"/>
  <c r="AM679" i="13" s="1"/>
  <c r="K680" i="13"/>
  <c r="L680" i="13"/>
  <c r="M680" i="13"/>
  <c r="N680" i="13"/>
  <c r="O680" i="13"/>
  <c r="P680" i="13"/>
  <c r="AD680" i="13" s="1"/>
  <c r="Q680" i="13"/>
  <c r="R680" i="13"/>
  <c r="S680" i="13"/>
  <c r="AG680" i="13" s="1"/>
  <c r="T680" i="13"/>
  <c r="U680" i="13"/>
  <c r="V680" i="13"/>
  <c r="AJ680" i="13" s="1"/>
  <c r="W680" i="13"/>
  <c r="X680" i="13"/>
  <c r="Y680" i="13"/>
  <c r="AM680" i="13" s="1"/>
  <c r="K681" i="13"/>
  <c r="L681" i="13"/>
  <c r="M681" i="13"/>
  <c r="N681" i="13"/>
  <c r="O681" i="13"/>
  <c r="P681" i="13"/>
  <c r="AD681" i="13" s="1"/>
  <c r="AE681" i="13" s="1"/>
  <c r="Q681" i="13"/>
  <c r="R681" i="13"/>
  <c r="S681" i="13"/>
  <c r="AG681" i="13" s="1"/>
  <c r="AI681" i="13" s="1"/>
  <c r="T681" i="13"/>
  <c r="U681" i="13"/>
  <c r="V681" i="13"/>
  <c r="AJ681" i="13" s="1"/>
  <c r="W681" i="13"/>
  <c r="X681" i="13"/>
  <c r="Y681" i="13"/>
  <c r="AM681" i="13" s="1"/>
  <c r="K682" i="13"/>
  <c r="L682" i="13"/>
  <c r="M682" i="13"/>
  <c r="AA682" i="13" s="1"/>
  <c r="AB682" i="13" s="1"/>
  <c r="N682" i="13"/>
  <c r="O682" i="13"/>
  <c r="P682" i="13"/>
  <c r="AD682" i="13" s="1"/>
  <c r="Q682" i="13"/>
  <c r="R682" i="13"/>
  <c r="S682" i="13"/>
  <c r="AG682" i="13" s="1"/>
  <c r="AH682" i="13" s="1"/>
  <c r="T682" i="13"/>
  <c r="U682" i="13"/>
  <c r="V682" i="13"/>
  <c r="AJ682" i="13" s="1"/>
  <c r="AK682" i="13" s="1"/>
  <c r="W682" i="13"/>
  <c r="X682" i="13"/>
  <c r="Y682" i="13"/>
  <c r="AM682" i="13" s="1"/>
  <c r="X5" i="13"/>
  <c r="Y5" i="13"/>
  <c r="W5" i="13"/>
  <c r="U5" i="13"/>
  <c r="V5" i="13"/>
  <c r="T5" i="13"/>
  <c r="R5" i="13"/>
  <c r="S5" i="13"/>
  <c r="Q5" i="13"/>
  <c r="O5" i="13"/>
  <c r="P5" i="13"/>
  <c r="N5" i="13"/>
  <c r="M5" i="13"/>
  <c r="L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283" i="13"/>
  <c r="B284" i="13"/>
  <c r="B285" i="13"/>
  <c r="B286" i="13"/>
  <c r="B287" i="13"/>
  <c r="B288" i="13"/>
  <c r="B289" i="13"/>
  <c r="B290" i="13"/>
  <c r="B291" i="13"/>
  <c r="B292" i="13"/>
  <c r="B293" i="13"/>
  <c r="B294" i="13"/>
  <c r="B295" i="13"/>
  <c r="B296" i="13"/>
  <c r="B297" i="13"/>
  <c r="B298" i="13"/>
  <c r="B299" i="13"/>
  <c r="B300" i="13"/>
  <c r="B301" i="13"/>
  <c r="B302" i="13"/>
  <c r="B303" i="13"/>
  <c r="B304" i="13"/>
  <c r="B305" i="13"/>
  <c r="B306" i="13"/>
  <c r="B307" i="13"/>
  <c r="B308" i="13"/>
  <c r="B309" i="13"/>
  <c r="B310" i="13"/>
  <c r="B311" i="13"/>
  <c r="B312" i="13"/>
  <c r="B313" i="13"/>
  <c r="B314" i="13"/>
  <c r="B315" i="13"/>
  <c r="B316" i="13"/>
  <c r="B317" i="13"/>
  <c r="B318" i="13"/>
  <c r="B319" i="13"/>
  <c r="B320" i="13"/>
  <c r="B321" i="13"/>
  <c r="B322" i="13"/>
  <c r="B323" i="13"/>
  <c r="B324" i="13"/>
  <c r="B325" i="13"/>
  <c r="B326" i="13"/>
  <c r="B327" i="13"/>
  <c r="B328" i="13"/>
  <c r="B329" i="13"/>
  <c r="B330" i="13"/>
  <c r="B331" i="13"/>
  <c r="B332" i="13"/>
  <c r="B333" i="13"/>
  <c r="B334" i="13"/>
  <c r="B335" i="13"/>
  <c r="B336" i="13"/>
  <c r="B337" i="13"/>
  <c r="B338" i="13"/>
  <c r="B339" i="13"/>
  <c r="B340" i="13"/>
  <c r="B341" i="13"/>
  <c r="B342" i="13"/>
  <c r="B343" i="13"/>
  <c r="B344" i="13"/>
  <c r="B345" i="13"/>
  <c r="B346" i="13"/>
  <c r="B347" i="13"/>
  <c r="B348" i="13"/>
  <c r="B349" i="13"/>
  <c r="B350" i="13"/>
  <c r="B351" i="13"/>
  <c r="B352" i="13"/>
  <c r="B353" i="13"/>
  <c r="B354" i="13"/>
  <c r="B355" i="13"/>
  <c r="B356" i="13"/>
  <c r="B357" i="13"/>
  <c r="B358" i="13"/>
  <c r="B359" i="13"/>
  <c r="B360" i="13"/>
  <c r="B361" i="13"/>
  <c r="B362" i="13"/>
  <c r="B363" i="13"/>
  <c r="B364" i="13"/>
  <c r="B365" i="13"/>
  <c r="B366" i="13"/>
  <c r="B367" i="13"/>
  <c r="B368" i="13"/>
  <c r="B369" i="13"/>
  <c r="B370" i="13"/>
  <c r="B371" i="13"/>
  <c r="B372" i="13"/>
  <c r="B373" i="13"/>
  <c r="B374" i="13"/>
  <c r="B375" i="13"/>
  <c r="B376" i="13"/>
  <c r="B377" i="13"/>
  <c r="B378" i="13"/>
  <c r="B379" i="13"/>
  <c r="B380" i="13"/>
  <c r="B381" i="13"/>
  <c r="B382" i="13"/>
  <c r="B383" i="13"/>
  <c r="B384" i="13"/>
  <c r="B385" i="13"/>
  <c r="B386" i="13"/>
  <c r="B387" i="13"/>
  <c r="B388" i="13"/>
  <c r="B389" i="13"/>
  <c r="B390" i="13"/>
  <c r="B391" i="13"/>
  <c r="B392" i="13"/>
  <c r="B393" i="13"/>
  <c r="B394" i="13"/>
  <c r="B395" i="13"/>
  <c r="B396" i="13"/>
  <c r="B397" i="13"/>
  <c r="B398" i="13"/>
  <c r="B399" i="13"/>
  <c r="B400" i="13"/>
  <c r="B401" i="13"/>
  <c r="B402" i="13"/>
  <c r="B403" i="13"/>
  <c r="B404" i="13"/>
  <c r="B405" i="13"/>
  <c r="B406" i="13"/>
  <c r="B407" i="13"/>
  <c r="B408" i="13"/>
  <c r="B409" i="13"/>
  <c r="B410" i="13"/>
  <c r="B411" i="13"/>
  <c r="B412" i="13"/>
  <c r="B413" i="13"/>
  <c r="B414" i="13"/>
  <c r="B415" i="13"/>
  <c r="B416" i="13"/>
  <c r="B417" i="13"/>
  <c r="B418" i="13"/>
  <c r="B419" i="13"/>
  <c r="B420" i="13"/>
  <c r="B421" i="13"/>
  <c r="B422" i="13"/>
  <c r="B423" i="13"/>
  <c r="B424" i="13"/>
  <c r="B425" i="13"/>
  <c r="B426" i="13"/>
  <c r="B427" i="13"/>
  <c r="B428" i="13"/>
  <c r="B429" i="13"/>
  <c r="B430" i="13"/>
  <c r="B431" i="13"/>
  <c r="B432" i="13"/>
  <c r="B433" i="13"/>
  <c r="B434" i="13"/>
  <c r="B435" i="13"/>
  <c r="B436" i="13"/>
  <c r="B437" i="13"/>
  <c r="B438" i="13"/>
  <c r="B439" i="13"/>
  <c r="B440" i="13"/>
  <c r="B441" i="13"/>
  <c r="B442" i="13"/>
  <c r="B443" i="13"/>
  <c r="B444" i="13"/>
  <c r="B445" i="13"/>
  <c r="B446" i="13"/>
  <c r="B447" i="13"/>
  <c r="B448" i="13"/>
  <c r="B449" i="13"/>
  <c r="B450" i="13"/>
  <c r="B451" i="13"/>
  <c r="B452" i="13"/>
  <c r="B453" i="13"/>
  <c r="B454" i="13"/>
  <c r="B455" i="13"/>
  <c r="B456" i="13"/>
  <c r="B457" i="13"/>
  <c r="B458" i="13"/>
  <c r="B459" i="13"/>
  <c r="B460" i="13"/>
  <c r="B461" i="13"/>
  <c r="B462" i="13"/>
  <c r="B463" i="13"/>
  <c r="B464" i="13"/>
  <c r="B465" i="13"/>
  <c r="B466" i="13"/>
  <c r="B467" i="13"/>
  <c r="B468" i="13"/>
  <c r="B469" i="13"/>
  <c r="B470" i="13"/>
  <c r="B471" i="13"/>
  <c r="B472" i="13"/>
  <c r="B473" i="13"/>
  <c r="B474" i="13"/>
  <c r="B475" i="13"/>
  <c r="B476" i="13"/>
  <c r="B477" i="13"/>
  <c r="B478" i="13"/>
  <c r="B479" i="13"/>
  <c r="B480" i="13"/>
  <c r="B481" i="13"/>
  <c r="B482" i="13"/>
  <c r="B483" i="13"/>
  <c r="B484" i="13"/>
  <c r="B485" i="13"/>
  <c r="B486" i="13"/>
  <c r="B487" i="13"/>
  <c r="B488" i="13"/>
  <c r="B489" i="13"/>
  <c r="B490" i="13"/>
  <c r="B491" i="13"/>
  <c r="B492" i="13"/>
  <c r="B493" i="13"/>
  <c r="B494" i="13"/>
  <c r="B495" i="13"/>
  <c r="B496" i="13"/>
  <c r="B497" i="13"/>
  <c r="B498" i="13"/>
  <c r="B499" i="13"/>
  <c r="B500" i="13"/>
  <c r="B501" i="13"/>
  <c r="B502" i="13"/>
  <c r="B503" i="13"/>
  <c r="B504" i="13"/>
  <c r="B505" i="13"/>
  <c r="B506" i="13"/>
  <c r="B507" i="13"/>
  <c r="B508" i="13"/>
  <c r="B509" i="13"/>
  <c r="B510" i="13"/>
  <c r="B511" i="13"/>
  <c r="B512" i="13"/>
  <c r="B513" i="13"/>
  <c r="B514" i="13"/>
  <c r="B515" i="13"/>
  <c r="B516" i="13"/>
  <c r="B517" i="13"/>
  <c r="B518" i="13"/>
  <c r="B519" i="13"/>
  <c r="B520" i="13"/>
  <c r="B521" i="13"/>
  <c r="B522" i="13"/>
  <c r="B523" i="13"/>
  <c r="B524" i="13"/>
  <c r="B525" i="13"/>
  <c r="B526" i="13"/>
  <c r="B527" i="13"/>
  <c r="B528" i="13"/>
  <c r="B529" i="13"/>
  <c r="B530" i="13"/>
  <c r="B531" i="13"/>
  <c r="B532" i="13"/>
  <c r="B533" i="13"/>
  <c r="B534" i="13"/>
  <c r="B535" i="13"/>
  <c r="B536" i="13"/>
  <c r="B537" i="13"/>
  <c r="B538" i="13"/>
  <c r="B539" i="13"/>
  <c r="B540" i="13"/>
  <c r="B541" i="13"/>
  <c r="B542" i="13"/>
  <c r="B543" i="13"/>
  <c r="B544" i="13"/>
  <c r="B545" i="13"/>
  <c r="B546" i="13"/>
  <c r="B547" i="13"/>
  <c r="B548" i="13"/>
  <c r="B549" i="13"/>
  <c r="B550" i="13"/>
  <c r="B551" i="13"/>
  <c r="B552" i="13"/>
  <c r="B553" i="13"/>
  <c r="B554" i="13"/>
  <c r="B555" i="13"/>
  <c r="B556" i="13"/>
  <c r="B557" i="13"/>
  <c r="B558" i="13"/>
  <c r="B559" i="13"/>
  <c r="B560" i="13"/>
  <c r="B561" i="13"/>
  <c r="B562" i="13"/>
  <c r="B563" i="13"/>
  <c r="B564" i="13"/>
  <c r="B565" i="13"/>
  <c r="B566" i="13"/>
  <c r="B567" i="13"/>
  <c r="B568" i="13"/>
  <c r="B569" i="13"/>
  <c r="B570" i="13"/>
  <c r="B571" i="13"/>
  <c r="B572" i="13"/>
  <c r="B573" i="13"/>
  <c r="B574" i="13"/>
  <c r="B575" i="13"/>
  <c r="B576" i="13"/>
  <c r="B577" i="13"/>
  <c r="B578" i="13"/>
  <c r="B579" i="13"/>
  <c r="B580" i="13"/>
  <c r="B581" i="13"/>
  <c r="B582" i="13"/>
  <c r="B583" i="13"/>
  <c r="B584" i="13"/>
  <c r="B585" i="13"/>
  <c r="B586" i="13"/>
  <c r="B587" i="13"/>
  <c r="B588" i="13"/>
  <c r="B589" i="13"/>
  <c r="B590" i="13"/>
  <c r="B591" i="13"/>
  <c r="B592" i="13"/>
  <c r="B593" i="13"/>
  <c r="B594" i="13"/>
  <c r="B595" i="13"/>
  <c r="B596" i="13"/>
  <c r="B597" i="13"/>
  <c r="B598" i="13"/>
  <c r="B599" i="13"/>
  <c r="B600" i="13"/>
  <c r="B601" i="13"/>
  <c r="B602" i="13"/>
  <c r="B603" i="13"/>
  <c r="B604" i="13"/>
  <c r="B605" i="13"/>
  <c r="B606" i="13"/>
  <c r="B607" i="13"/>
  <c r="B608" i="13"/>
  <c r="B609" i="13"/>
  <c r="B610" i="13"/>
  <c r="B611" i="13"/>
  <c r="B612" i="13"/>
  <c r="B613" i="13"/>
  <c r="B614" i="13"/>
  <c r="B615" i="13"/>
  <c r="B616" i="13"/>
  <c r="B617" i="13"/>
  <c r="B618" i="13"/>
  <c r="B619" i="13"/>
  <c r="B620" i="13"/>
  <c r="B621" i="13"/>
  <c r="B622" i="13"/>
  <c r="B623" i="13"/>
  <c r="B624" i="13"/>
  <c r="B625" i="13"/>
  <c r="B626" i="13"/>
  <c r="B627" i="13"/>
  <c r="B628" i="13"/>
  <c r="B629" i="13"/>
  <c r="B630" i="13"/>
  <c r="B631" i="13"/>
  <c r="B632" i="13"/>
  <c r="B633" i="13"/>
  <c r="B634" i="13"/>
  <c r="B635" i="13"/>
  <c r="B636" i="13"/>
  <c r="B637" i="13"/>
  <c r="B638" i="13"/>
  <c r="B639" i="13"/>
  <c r="B640" i="13"/>
  <c r="B641" i="13"/>
  <c r="B642" i="13"/>
  <c r="B643" i="13"/>
  <c r="B644" i="13"/>
  <c r="B645" i="13"/>
  <c r="B646" i="13"/>
  <c r="B647" i="13"/>
  <c r="B648" i="13"/>
  <c r="B649" i="13"/>
  <c r="B650" i="13"/>
  <c r="B651" i="13"/>
  <c r="B652" i="13"/>
  <c r="B653" i="13"/>
  <c r="B654" i="13"/>
  <c r="B655" i="13"/>
  <c r="B656" i="13"/>
  <c r="B657" i="13"/>
  <c r="B658" i="13"/>
  <c r="B659" i="13"/>
  <c r="B660" i="13"/>
  <c r="B661" i="13"/>
  <c r="B662" i="13"/>
  <c r="B663" i="13"/>
  <c r="B664" i="13"/>
  <c r="B665" i="13"/>
  <c r="B666" i="13"/>
  <c r="B667" i="13"/>
  <c r="B668" i="13"/>
  <c r="B669" i="13"/>
  <c r="B670" i="13"/>
  <c r="B671" i="13"/>
  <c r="B672" i="13"/>
  <c r="B673" i="13"/>
  <c r="B674" i="13"/>
  <c r="B675" i="13"/>
  <c r="B676" i="13"/>
  <c r="B677" i="13"/>
  <c r="B678" i="13"/>
  <c r="B679" i="13"/>
  <c r="B680" i="13"/>
  <c r="B681" i="13"/>
  <c r="B682" i="13"/>
  <c r="B5" i="13"/>
  <c r="A369"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3" i="13"/>
  <c r="A314" i="13"/>
  <c r="A315" i="13"/>
  <c r="A316" i="13"/>
  <c r="A317" i="13"/>
  <c r="A318" i="13"/>
  <c r="A319" i="13"/>
  <c r="A320" i="13"/>
  <c r="A321" i="13"/>
  <c r="A322" i="13"/>
  <c r="A323" i="13"/>
  <c r="A324" i="13"/>
  <c r="A325" i="13"/>
  <c r="A326" i="13"/>
  <c r="A327" i="13"/>
  <c r="A328" i="13"/>
  <c r="A329" i="13"/>
  <c r="A330" i="13"/>
  <c r="A331" i="13"/>
  <c r="A332" i="13"/>
  <c r="A333" i="13"/>
  <c r="A334" i="13"/>
  <c r="A335" i="13"/>
  <c r="A336" i="13"/>
  <c r="A337" i="13"/>
  <c r="A338" i="13"/>
  <c r="A339" i="13"/>
  <c r="A340" i="13"/>
  <c r="A341" i="13"/>
  <c r="A342" i="13"/>
  <c r="A343" i="13"/>
  <c r="A344" i="13"/>
  <c r="A345" i="13"/>
  <c r="A346" i="13"/>
  <c r="A347" i="13"/>
  <c r="A348" i="13"/>
  <c r="A349" i="13"/>
  <c r="A350" i="13"/>
  <c r="A351" i="13"/>
  <c r="A352" i="13"/>
  <c r="A353" i="13"/>
  <c r="A354" i="13"/>
  <c r="A355" i="13"/>
  <c r="A356" i="13"/>
  <c r="A357" i="13"/>
  <c r="A358" i="13"/>
  <c r="A359" i="13"/>
  <c r="A360" i="13"/>
  <c r="A361" i="13"/>
  <c r="A362" i="13"/>
  <c r="A363" i="13"/>
  <c r="A364" i="13"/>
  <c r="A365" i="13"/>
  <c r="A366" i="13"/>
  <c r="A367" i="13"/>
  <c r="A368" i="13"/>
  <c r="A5" i="13"/>
  <c r="AF606" i="13" l="1"/>
  <c r="AF574" i="13"/>
  <c r="AF550" i="13"/>
  <c r="AF526" i="13"/>
  <c r="AF462" i="13"/>
  <c r="AF438" i="13"/>
  <c r="AF422" i="13"/>
  <c r="AF406" i="13"/>
  <c r="AI369" i="13"/>
  <c r="AI361" i="13"/>
  <c r="AF286" i="13"/>
  <c r="AF254" i="13"/>
  <c r="AF235" i="13"/>
  <c r="AF135" i="13"/>
  <c r="AF79" i="13"/>
  <c r="AF71" i="13"/>
  <c r="AF63" i="13"/>
  <c r="AF55" i="13"/>
  <c r="AF212" i="13"/>
  <c r="AI339" i="13"/>
  <c r="AF264" i="13"/>
  <c r="AF256" i="13"/>
  <c r="AF630" i="13"/>
  <c r="AF215" i="13"/>
  <c r="AF200" i="13"/>
  <c r="AL682" i="13"/>
  <c r="AF604" i="13"/>
  <c r="AF564" i="13"/>
  <c r="AF556" i="13"/>
  <c r="AF548" i="13"/>
  <c r="AF516" i="13"/>
  <c r="AF500" i="13"/>
  <c r="AF484" i="13"/>
  <c r="AF428" i="13"/>
  <c r="AF412" i="13"/>
  <c r="AF562" i="13"/>
  <c r="AF554" i="13"/>
  <c r="AF546" i="13"/>
  <c r="AF522" i="13"/>
  <c r="AF514" i="13"/>
  <c r="AF506" i="13"/>
  <c r="AF498" i="13"/>
  <c r="AF474" i="13"/>
  <c r="AF418" i="13"/>
  <c r="AI325" i="13"/>
  <c r="AF75" i="13"/>
  <c r="AF67" i="13"/>
  <c r="AF59" i="13"/>
  <c r="AF51" i="13"/>
  <c r="AI6" i="13"/>
  <c r="AF632" i="13"/>
  <c r="AF624" i="13"/>
  <c r="AF608" i="13"/>
  <c r="AF576" i="13"/>
  <c r="AF568" i="13"/>
  <c r="AF560" i="13"/>
  <c r="AO553" i="13"/>
  <c r="AF552" i="13"/>
  <c r="AF472" i="13"/>
  <c r="AF432" i="13"/>
  <c r="AF400" i="13"/>
  <c r="AI132" i="13"/>
  <c r="AF73" i="13"/>
  <c r="AF65" i="13"/>
  <c r="AF57" i="13"/>
  <c r="AF49" i="13"/>
  <c r="AI12" i="13"/>
  <c r="AF64" i="13"/>
  <c r="AF56" i="13"/>
  <c r="AL6" i="13"/>
  <c r="AO659" i="13"/>
  <c r="AF626" i="13"/>
  <c r="AF618" i="13"/>
  <c r="AF570" i="13"/>
  <c r="AF282" i="13"/>
  <c r="AF258" i="13"/>
  <c r="AI670" i="13"/>
  <c r="AI366" i="13"/>
  <c r="AI294" i="13"/>
  <c r="AI262" i="13"/>
  <c r="AF68" i="13"/>
  <c r="AF60" i="13"/>
  <c r="AF52" i="13"/>
  <c r="AI576" i="13"/>
  <c r="AI472" i="13"/>
  <c r="AI464" i="13"/>
  <c r="AI456" i="13"/>
  <c r="AL339" i="13"/>
  <c r="AI336" i="13"/>
  <c r="AF325" i="13"/>
  <c r="AI320" i="13"/>
  <c r="AF198" i="13"/>
  <c r="AF54" i="13"/>
  <c r="AI37" i="13"/>
  <c r="AI623" i="13"/>
  <c r="AI342" i="13"/>
  <c r="AO677" i="13"/>
  <c r="AF628" i="13"/>
  <c r="AF62" i="13"/>
  <c r="AF558" i="13"/>
  <c r="AF390" i="13"/>
  <c r="AF262" i="13"/>
  <c r="AK660" i="13"/>
  <c r="AF231" i="13"/>
  <c r="AK654" i="13"/>
  <c r="AF488" i="13"/>
  <c r="AN642" i="13"/>
  <c r="AI630" i="13"/>
  <c r="AH630" i="13"/>
  <c r="AE674" i="13"/>
  <c r="AP674" i="13"/>
  <c r="AF674" i="13"/>
  <c r="AA671" i="13"/>
  <c r="AT671" i="13"/>
  <c r="E671" i="13" s="1"/>
  <c r="AK632" i="13"/>
  <c r="AL632" i="13"/>
  <c r="AN595" i="13"/>
  <c r="AO595" i="13"/>
  <c r="AL560" i="13"/>
  <c r="AK560" i="13"/>
  <c r="AA543" i="13"/>
  <c r="AB543" i="13" s="1"/>
  <c r="AC543" i="13" s="1"/>
  <c r="AT543" i="13"/>
  <c r="AT535" i="13"/>
  <c r="E535" i="13" s="1"/>
  <c r="AA535" i="13"/>
  <c r="AB535" i="13" s="1"/>
  <c r="AA527" i="13"/>
  <c r="AB527" i="13" s="1"/>
  <c r="AT527" i="13"/>
  <c r="E527" i="13" s="1"/>
  <c r="AA519" i="13"/>
  <c r="AT519" i="13"/>
  <c r="AA511" i="13"/>
  <c r="AB511" i="13" s="1"/>
  <c r="AT511" i="13"/>
  <c r="AN507" i="13"/>
  <c r="AO507" i="13"/>
  <c r="AA503" i="13"/>
  <c r="AB503" i="13" s="1"/>
  <c r="AT503" i="13"/>
  <c r="E503" i="13" s="1"/>
  <c r="AO499" i="13"/>
  <c r="AN499" i="13"/>
  <c r="AA495" i="13"/>
  <c r="AC495" i="13" s="1"/>
  <c r="AT495" i="13"/>
  <c r="E495" i="13" s="1"/>
  <c r="AN491" i="13"/>
  <c r="AO491" i="13"/>
  <c r="AE482" i="13"/>
  <c r="AF482" i="13" s="1"/>
  <c r="AA479" i="13"/>
  <c r="AB479" i="13" s="1"/>
  <c r="AT479" i="13"/>
  <c r="E479" i="13" s="1"/>
  <c r="AN475" i="13"/>
  <c r="AO475" i="13"/>
  <c r="AA471" i="13"/>
  <c r="AB471" i="13" s="1"/>
  <c r="AC471" i="13" s="1"/>
  <c r="AT471" i="13"/>
  <c r="AN467" i="13"/>
  <c r="AO467" i="13"/>
  <c r="AL448" i="13"/>
  <c r="AK448" i="13"/>
  <c r="AT439" i="13"/>
  <c r="E439" i="13" s="1"/>
  <c r="AA439" i="13"/>
  <c r="AT423" i="13"/>
  <c r="E423" i="13" s="1"/>
  <c r="AA423" i="13"/>
  <c r="AN403" i="13"/>
  <c r="AO403" i="13"/>
  <c r="AN395" i="13"/>
  <c r="AO395" i="13"/>
  <c r="AT391" i="13"/>
  <c r="E391" i="13" s="1"/>
  <c r="AA391" i="13"/>
  <c r="AH381" i="13"/>
  <c r="AI381" i="13"/>
  <c r="AO371" i="13"/>
  <c r="AN371" i="13"/>
  <c r="AT319" i="13"/>
  <c r="AA319" i="13"/>
  <c r="AB319" i="13" s="1"/>
  <c r="AC319" i="13" s="1"/>
  <c r="AH317" i="13"/>
  <c r="AI317" i="13"/>
  <c r="AH309" i="13"/>
  <c r="AI309" i="13"/>
  <c r="AA303" i="13"/>
  <c r="AT303" i="13"/>
  <c r="AP298" i="13"/>
  <c r="AF298" i="13"/>
  <c r="AE298" i="13"/>
  <c r="AO291" i="13"/>
  <c r="AN291" i="13"/>
  <c r="AI285" i="13"/>
  <c r="AH285" i="13"/>
  <c r="AA279" i="13"/>
  <c r="AT279" i="13"/>
  <c r="AE274" i="13"/>
  <c r="AF274" i="13" s="1"/>
  <c r="AL272" i="13"/>
  <c r="AK272" i="13"/>
  <c r="AA271" i="13"/>
  <c r="AT271" i="13"/>
  <c r="AN267" i="13"/>
  <c r="AO267" i="13"/>
  <c r="AT263" i="13"/>
  <c r="AA263" i="13"/>
  <c r="AB263" i="13" s="1"/>
  <c r="AC263" i="13" s="1"/>
  <c r="AA247" i="13"/>
  <c r="AT247" i="13"/>
  <c r="AE242" i="13"/>
  <c r="AF242" i="13" s="1"/>
  <c r="AL240" i="13"/>
  <c r="AK240" i="13"/>
  <c r="AE234" i="13"/>
  <c r="AF234" i="13" s="1"/>
  <c r="AT231" i="13"/>
  <c r="AA231" i="13"/>
  <c r="AN227" i="13"/>
  <c r="AO227" i="13"/>
  <c r="AK681" i="13"/>
  <c r="AL681" i="13"/>
  <c r="AT680" i="13"/>
  <c r="E680" i="13" s="1"/>
  <c r="AA680" i="13"/>
  <c r="AH678" i="13"/>
  <c r="AI678" i="13"/>
  <c r="AO676" i="13"/>
  <c r="AN676" i="13"/>
  <c r="AK673" i="13"/>
  <c r="AL673" i="13"/>
  <c r="AT672" i="13"/>
  <c r="E672" i="13" s="1"/>
  <c r="AA672" i="13"/>
  <c r="AO668" i="13"/>
  <c r="AN668" i="13"/>
  <c r="AK665" i="13"/>
  <c r="AL665" i="13"/>
  <c r="AT664" i="13"/>
  <c r="E664" i="13" s="1"/>
  <c r="AA664" i="13"/>
  <c r="AH662" i="13"/>
  <c r="AI662" i="13"/>
  <c r="AO660" i="13"/>
  <c r="AN660" i="13"/>
  <c r="AK657" i="13"/>
  <c r="AL657" i="13"/>
  <c r="AT656" i="13"/>
  <c r="E656" i="13" s="1"/>
  <c r="AA656" i="13"/>
  <c r="AB656" i="13" s="1"/>
  <c r="AH654" i="13"/>
  <c r="AI654" i="13"/>
  <c r="AO652" i="13"/>
  <c r="AN652" i="13"/>
  <c r="AK649" i="13"/>
  <c r="AL649" i="13"/>
  <c r="AT648" i="13"/>
  <c r="E648" i="13" s="1"/>
  <c r="AA648" i="13"/>
  <c r="AB648" i="13" s="1"/>
  <c r="AH646" i="13"/>
  <c r="AI646" i="13"/>
  <c r="AO644" i="13"/>
  <c r="AN644" i="13"/>
  <c r="AK641" i="13"/>
  <c r="AL641" i="13"/>
  <c r="AT640" i="13"/>
  <c r="E640" i="13" s="1"/>
  <c r="AA640" i="13"/>
  <c r="AB640" i="13" s="1"/>
  <c r="AH638" i="13"/>
  <c r="AI638" i="13"/>
  <c r="AT632" i="13"/>
  <c r="E632" i="13" s="1"/>
  <c r="AA632" i="13"/>
  <c r="AB632" i="13" s="1"/>
  <c r="AP632" i="13" s="1"/>
  <c r="AE627" i="13"/>
  <c r="AF627" i="13" s="1"/>
  <c r="AA624" i="13"/>
  <c r="AB624" i="13" s="1"/>
  <c r="AP624" i="13" s="1"/>
  <c r="AT624" i="13"/>
  <c r="E624" i="13" s="1"/>
  <c r="AH622" i="13"/>
  <c r="AI622" i="13"/>
  <c r="AO620" i="13"/>
  <c r="AN620" i="13"/>
  <c r="AK617" i="13"/>
  <c r="AL617" i="13"/>
  <c r="AT616" i="13"/>
  <c r="E616" i="13" s="1"/>
  <c r="AA616" i="13"/>
  <c r="AC616" i="13" s="1"/>
  <c r="AH614" i="13"/>
  <c r="AI614" i="13"/>
  <c r="AO612" i="13"/>
  <c r="AN612" i="13"/>
  <c r="AT608" i="13"/>
  <c r="E608" i="13" s="1"/>
  <c r="AA608" i="13"/>
  <c r="AH606" i="13"/>
  <c r="AI606" i="13"/>
  <c r="AT600" i="13"/>
  <c r="E600" i="13" s="1"/>
  <c r="AA600" i="13"/>
  <c r="AH598" i="13"/>
  <c r="AI598" i="13" s="1"/>
  <c r="AK593" i="13"/>
  <c r="AL593" i="13"/>
  <c r="AT592" i="13"/>
  <c r="E592" i="13" s="1"/>
  <c r="AA592" i="13"/>
  <c r="AI590" i="13"/>
  <c r="AH590" i="13"/>
  <c r="AA584" i="13"/>
  <c r="AT584" i="13"/>
  <c r="E584" i="13" s="1"/>
  <c r="AH582" i="13"/>
  <c r="AI582" i="13"/>
  <c r="AO580" i="13"/>
  <c r="AN580" i="13"/>
  <c r="AK577" i="13"/>
  <c r="AL577" i="13"/>
  <c r="AT576" i="13"/>
  <c r="E576" i="13" s="1"/>
  <c r="AA576" i="13"/>
  <c r="AH574" i="13"/>
  <c r="AI574" i="13"/>
  <c r="AE571" i="13"/>
  <c r="AF571" i="13" s="1"/>
  <c r="AN635" i="13"/>
  <c r="AO635" i="13"/>
  <c r="AL616" i="13"/>
  <c r="AK616" i="13"/>
  <c r="AH605" i="13"/>
  <c r="AI605" i="13"/>
  <c r="AH597" i="13"/>
  <c r="AI597" i="13" s="1"/>
  <c r="AT591" i="13"/>
  <c r="E591" i="13" s="1"/>
  <c r="AA591" i="13"/>
  <c r="AL584" i="13"/>
  <c r="AK584" i="13"/>
  <c r="AN579" i="13"/>
  <c r="AO579" i="13"/>
  <c r="AK536" i="13"/>
  <c r="AL536" i="13"/>
  <c r="AO531" i="13"/>
  <c r="AN531" i="13"/>
  <c r="AN675" i="13"/>
  <c r="AO675" i="13"/>
  <c r="AN651" i="13"/>
  <c r="AO651" i="13"/>
  <c r="AN627" i="13"/>
  <c r="AO627" i="13"/>
  <c r="AN619" i="13"/>
  <c r="AO619" i="13"/>
  <c r="AL592" i="13"/>
  <c r="AK592" i="13"/>
  <c r="AK576" i="13"/>
  <c r="AL576" i="13"/>
  <c r="AL552" i="13"/>
  <c r="AK552" i="13"/>
  <c r="AL528" i="13"/>
  <c r="AK528" i="13"/>
  <c r="AE490" i="13"/>
  <c r="AF490" i="13" s="1"/>
  <c r="AH485" i="13"/>
  <c r="AI485" i="13"/>
  <c r="AE458" i="13"/>
  <c r="AP458" i="13"/>
  <c r="AF458" i="13"/>
  <c r="AT407" i="13"/>
  <c r="AA407" i="13"/>
  <c r="AK384" i="13"/>
  <c r="AL384" i="13"/>
  <c r="AK368" i="13"/>
  <c r="AL368" i="13"/>
  <c r="AI341" i="13"/>
  <c r="AH341" i="13"/>
  <c r="AO670" i="13"/>
  <c r="AN670" i="13"/>
  <c r="AO662" i="13"/>
  <c r="AN662" i="13"/>
  <c r="AK619" i="13"/>
  <c r="AL619" i="13"/>
  <c r="AH592" i="13"/>
  <c r="AI592" i="13"/>
  <c r="AI584" i="13"/>
  <c r="AH584" i="13"/>
  <c r="AI392" i="13"/>
  <c r="AH392" i="13"/>
  <c r="AI666" i="13"/>
  <c r="AH666" i="13"/>
  <c r="AT617" i="13"/>
  <c r="E617" i="13" s="1"/>
  <c r="AL680" i="13"/>
  <c r="AK680" i="13"/>
  <c r="AN667" i="13"/>
  <c r="AO667" i="13"/>
  <c r="AK664" i="13"/>
  <c r="AL664" i="13"/>
  <c r="AE650" i="13"/>
  <c r="AF650" i="13" s="1"/>
  <c r="AA647" i="13"/>
  <c r="AT647" i="13"/>
  <c r="E647" i="13" s="1"/>
  <c r="AN643" i="13"/>
  <c r="AO643" i="13"/>
  <c r="AA623" i="13"/>
  <c r="AB623" i="13" s="1"/>
  <c r="AT623" i="13"/>
  <c r="E623" i="13" s="1"/>
  <c r="AA615" i="13"/>
  <c r="AT615" i="13"/>
  <c r="E615" i="13" s="1"/>
  <c r="AE610" i="13"/>
  <c r="AF610" i="13" s="1"/>
  <c r="AA607" i="13"/>
  <c r="AB607" i="13" s="1"/>
  <c r="AP607" i="13" s="1"/>
  <c r="AT607" i="13"/>
  <c r="AA599" i="13"/>
  <c r="AB599" i="13" s="1"/>
  <c r="AP599" i="13" s="1"/>
  <c r="AT599" i="13"/>
  <c r="E599" i="13" s="1"/>
  <c r="AE586" i="13"/>
  <c r="AF586" i="13" s="1"/>
  <c r="AT567" i="13"/>
  <c r="AA567" i="13"/>
  <c r="AB567" i="13" s="1"/>
  <c r="AN451" i="13"/>
  <c r="AO451" i="13"/>
  <c r="AO443" i="13"/>
  <c r="AN443" i="13"/>
  <c r="AA431" i="13"/>
  <c r="AB431" i="13" s="1"/>
  <c r="AC431" i="13" s="1"/>
  <c r="AT431" i="13"/>
  <c r="E431" i="13" s="1"/>
  <c r="AA399" i="13"/>
  <c r="AT399" i="13"/>
  <c r="E399" i="13" s="1"/>
  <c r="AE394" i="13"/>
  <c r="AF394" i="13" s="1"/>
  <c r="AH389" i="13"/>
  <c r="AI389" i="13"/>
  <c r="AT383" i="13"/>
  <c r="E383" i="13" s="1"/>
  <c r="AA383" i="13"/>
  <c r="AB383" i="13" s="1"/>
  <c r="AO379" i="13"/>
  <c r="AN379" i="13"/>
  <c r="AT359" i="13"/>
  <c r="AA359" i="13"/>
  <c r="AB359" i="13" s="1"/>
  <c r="AT343" i="13"/>
  <c r="AA343" i="13"/>
  <c r="AB343" i="13" s="1"/>
  <c r="AC343" i="13" s="1"/>
  <c r="AA327" i="13"/>
  <c r="AB327" i="13" s="1"/>
  <c r="AT327" i="13"/>
  <c r="AH301" i="13"/>
  <c r="AI301" i="13"/>
  <c r="AH293" i="13"/>
  <c r="AI293" i="13" s="1"/>
  <c r="AT287" i="13"/>
  <c r="AA287" i="13"/>
  <c r="AK280" i="13"/>
  <c r="AL280" i="13"/>
  <c r="AH277" i="13"/>
  <c r="AI277" i="13"/>
  <c r="AE266" i="13"/>
  <c r="AF266" i="13" s="1"/>
  <c r="AE670" i="13"/>
  <c r="AF670" i="13" s="1"/>
  <c r="AL652" i="13"/>
  <c r="AK652" i="13"/>
  <c r="AL628" i="13"/>
  <c r="AK628" i="13"/>
  <c r="AE486" i="13"/>
  <c r="AF486" i="13" s="1"/>
  <c r="AL612" i="13"/>
  <c r="AK612" i="13"/>
  <c r="AN427" i="13"/>
  <c r="AO427" i="13"/>
  <c r="AO419" i="13"/>
  <c r="AN419" i="13"/>
  <c r="AE402" i="13"/>
  <c r="AF402" i="13" s="1"/>
  <c r="AF370" i="13"/>
  <c r="AP370" i="13"/>
  <c r="AE370" i="13"/>
  <c r="AA367" i="13"/>
  <c r="AB367" i="13" s="1"/>
  <c r="AT367" i="13"/>
  <c r="AA351" i="13"/>
  <c r="AB351" i="13" s="1"/>
  <c r="AT351" i="13"/>
  <c r="AH333" i="13"/>
  <c r="AI333" i="13"/>
  <c r="AT311" i="13"/>
  <c r="AA311" i="13"/>
  <c r="AB311" i="13" s="1"/>
  <c r="AE306" i="13"/>
  <c r="AF306" i="13" s="1"/>
  <c r="AK224" i="13"/>
  <c r="AL224" i="13"/>
  <c r="AI610" i="13"/>
  <c r="AH610" i="13"/>
  <c r="AK525" i="13"/>
  <c r="AL525" i="13"/>
  <c r="AA663" i="13"/>
  <c r="AT663" i="13"/>
  <c r="E663" i="13" s="1"/>
  <c r="AK656" i="13"/>
  <c r="AL656" i="13"/>
  <c r="AT639" i="13"/>
  <c r="E639" i="13" s="1"/>
  <c r="AA639" i="13"/>
  <c r="AE634" i="13"/>
  <c r="AF634" i="13" s="1"/>
  <c r="AT631" i="13"/>
  <c r="E631" i="13" s="1"/>
  <c r="AA631" i="13"/>
  <c r="AB631" i="13" s="1"/>
  <c r="AL624" i="13"/>
  <c r="AK624" i="13"/>
  <c r="AK600" i="13"/>
  <c r="AL600" i="13"/>
  <c r="AE578" i="13"/>
  <c r="AF578" i="13" s="1"/>
  <c r="AA575" i="13"/>
  <c r="AB575" i="13" s="1"/>
  <c r="AP575" i="13" s="1"/>
  <c r="AT575" i="13"/>
  <c r="AN555" i="13"/>
  <c r="AO555" i="13"/>
  <c r="AT487" i="13"/>
  <c r="E487" i="13" s="1"/>
  <c r="AA487" i="13"/>
  <c r="AB487" i="13" s="1"/>
  <c r="AO483" i="13"/>
  <c r="AN483" i="13"/>
  <c r="AH469" i="13"/>
  <c r="AI469" i="13" s="1"/>
  <c r="AA415" i="13"/>
  <c r="AT415" i="13"/>
  <c r="E415" i="13" s="1"/>
  <c r="AE410" i="13"/>
  <c r="AF410" i="13" s="1"/>
  <c r="AL400" i="13"/>
  <c r="AK400" i="13"/>
  <c r="AH373" i="13"/>
  <c r="AI373" i="13"/>
  <c r="AN681" i="13"/>
  <c r="AO681" i="13"/>
  <c r="AE680" i="13"/>
  <c r="AF680" i="13"/>
  <c r="AP680" i="13"/>
  <c r="AK678" i="13"/>
  <c r="AL678" i="13"/>
  <c r="AA677" i="13"/>
  <c r="AT677" i="13"/>
  <c r="E677" i="13" s="1"/>
  <c r="AN673" i="13"/>
  <c r="AO673" i="13"/>
  <c r="AE672" i="13"/>
  <c r="AP672" i="13"/>
  <c r="AK670" i="13"/>
  <c r="AL670" i="13"/>
  <c r="AA669" i="13"/>
  <c r="AT669" i="13"/>
  <c r="E669" i="13" s="1"/>
  <c r="AN665" i="13"/>
  <c r="AO665" i="13"/>
  <c r="AE664" i="13"/>
  <c r="AP664" i="13"/>
  <c r="AF664" i="13"/>
  <c r="AE656" i="13"/>
  <c r="AE648" i="13"/>
  <c r="AF648" i="13" s="1"/>
  <c r="AL646" i="13"/>
  <c r="AK646" i="13"/>
  <c r="AB645" i="13"/>
  <c r="AE640" i="13"/>
  <c r="AF640" i="13" s="1"/>
  <c r="AL614" i="13"/>
  <c r="AK614" i="13"/>
  <c r="AL648" i="13"/>
  <c r="AE682" i="13"/>
  <c r="AF682" i="13" s="1"/>
  <c r="AA679" i="13"/>
  <c r="AT679" i="13"/>
  <c r="E679" i="13" s="1"/>
  <c r="AK672" i="13"/>
  <c r="AL672" i="13"/>
  <c r="AE666" i="13"/>
  <c r="AF666" i="13" s="1"/>
  <c r="AA655" i="13"/>
  <c r="AT655" i="13"/>
  <c r="AK640" i="13"/>
  <c r="AL640" i="13"/>
  <c r="AN611" i="13"/>
  <c r="AO611" i="13"/>
  <c r="AL608" i="13"/>
  <c r="AK608" i="13"/>
  <c r="AL568" i="13"/>
  <c r="AK568" i="13"/>
  <c r="AN563" i="13"/>
  <c r="AO563" i="13"/>
  <c r="AT551" i="13"/>
  <c r="E551" i="13" s="1"/>
  <c r="AA551" i="13"/>
  <c r="AN547" i="13"/>
  <c r="AO547" i="13"/>
  <c r="AN539" i="13"/>
  <c r="AO539" i="13"/>
  <c r="AN523" i="13"/>
  <c r="AO523" i="13"/>
  <c r="AL488" i="13"/>
  <c r="AK488" i="13"/>
  <c r="AL480" i="13"/>
  <c r="AK480" i="13"/>
  <c r="AE466" i="13"/>
  <c r="AP466" i="13"/>
  <c r="AF466" i="13"/>
  <c r="AA463" i="13"/>
  <c r="AT463" i="13"/>
  <c r="E463" i="13" s="1"/>
  <c r="AN459" i="13"/>
  <c r="AO459" i="13"/>
  <c r="AA447" i="13"/>
  <c r="AB447" i="13" s="1"/>
  <c r="AC447" i="13" s="1"/>
  <c r="AT447" i="13"/>
  <c r="AE434" i="13"/>
  <c r="AF434" i="13" s="1"/>
  <c r="AK256" i="13"/>
  <c r="AL256" i="13"/>
  <c r="AO682" i="13"/>
  <c r="AN682" i="13"/>
  <c r="AI676" i="13"/>
  <c r="AH676" i="13"/>
  <c r="AH596" i="13"/>
  <c r="AI596" i="13" s="1"/>
  <c r="AI580" i="13"/>
  <c r="AE569" i="13"/>
  <c r="AF569" i="13" s="1"/>
  <c r="AI578" i="13"/>
  <c r="AH578" i="13"/>
  <c r="AE658" i="13"/>
  <c r="AE642" i="13"/>
  <c r="AF642" i="13" s="1"/>
  <c r="AE602" i="13"/>
  <c r="AF602" i="13" s="1"/>
  <c r="AE594" i="13"/>
  <c r="AF594" i="13" s="1"/>
  <c r="AN587" i="13"/>
  <c r="AO587" i="13"/>
  <c r="AT583" i="13"/>
  <c r="E583" i="13" s="1"/>
  <c r="AA583" i="13"/>
  <c r="AN571" i="13"/>
  <c r="AO571" i="13"/>
  <c r="AA559" i="13"/>
  <c r="AB559" i="13" s="1"/>
  <c r="AT559" i="13"/>
  <c r="AL544" i="13"/>
  <c r="AK544" i="13"/>
  <c r="AN515" i="13"/>
  <c r="AO515" i="13"/>
  <c r="AH493" i="13"/>
  <c r="AI493" i="13"/>
  <c r="AA455" i="13"/>
  <c r="AT455" i="13"/>
  <c r="E455" i="13" s="1"/>
  <c r="AN435" i="13"/>
  <c r="AO435" i="13"/>
  <c r="AE426" i="13"/>
  <c r="AF426" i="13" s="1"/>
  <c r="AL416" i="13"/>
  <c r="AK416" i="13"/>
  <c r="AO411" i="13"/>
  <c r="AN411" i="13"/>
  <c r="AA375" i="13"/>
  <c r="AC375" i="13" s="1"/>
  <c r="AT375" i="13"/>
  <c r="AH365" i="13"/>
  <c r="AI365" i="13"/>
  <c r="AH357" i="13"/>
  <c r="AI357" i="13"/>
  <c r="AH349" i="13"/>
  <c r="AI349" i="13"/>
  <c r="AA335" i="13"/>
  <c r="AB335" i="13" s="1"/>
  <c r="AT335" i="13"/>
  <c r="AO299" i="13"/>
  <c r="AN299" i="13"/>
  <c r="AA295" i="13"/>
  <c r="AT295" i="13"/>
  <c r="AL264" i="13"/>
  <c r="AK264" i="13"/>
  <c r="AT255" i="13"/>
  <c r="AA255" i="13"/>
  <c r="AE250" i="13"/>
  <c r="AF250" i="13" s="1"/>
  <c r="AL248" i="13"/>
  <c r="AK248" i="13"/>
  <c r="AA239" i="13"/>
  <c r="AT239" i="13"/>
  <c r="AL232" i="13"/>
  <c r="AK232" i="13"/>
  <c r="AT223" i="13"/>
  <c r="AA223" i="13"/>
  <c r="AB223" i="13" s="1"/>
  <c r="AP223" i="13" s="1"/>
  <c r="AN219" i="13"/>
  <c r="AO219" i="13"/>
  <c r="AK216" i="13"/>
  <c r="AL216" i="13"/>
  <c r="AT215" i="13"/>
  <c r="AA215" i="13"/>
  <c r="AI214" i="13"/>
  <c r="AH214" i="13"/>
  <c r="AN212" i="13"/>
  <c r="AO212" i="13"/>
  <c r="AL209" i="13"/>
  <c r="AK209" i="13"/>
  <c r="AA208" i="13"/>
  <c r="AT208" i="13"/>
  <c r="AO204" i="13"/>
  <c r="AN204" i="13"/>
  <c r="AK201" i="13"/>
  <c r="AL201" i="13"/>
  <c r="AT200" i="13"/>
  <c r="AA200" i="13"/>
  <c r="AB200" i="13" s="1"/>
  <c r="AP200" i="13" s="1"/>
  <c r="AN196" i="13"/>
  <c r="AO196" i="13"/>
  <c r="AL193" i="13"/>
  <c r="AK193" i="13"/>
  <c r="AT192" i="13"/>
  <c r="AA192" i="13"/>
  <c r="AN188" i="13"/>
  <c r="AO188" i="13"/>
  <c r="AL185" i="13"/>
  <c r="AK185" i="13"/>
  <c r="AA184" i="13"/>
  <c r="AT184" i="13"/>
  <c r="AO180" i="13"/>
  <c r="AN180" i="13"/>
  <c r="AL177" i="13"/>
  <c r="AK177" i="13"/>
  <c r="AA176" i="13"/>
  <c r="AB176" i="13" s="1"/>
  <c r="AC176" i="13" s="1"/>
  <c r="AT176" i="13"/>
  <c r="AN172" i="13"/>
  <c r="AO172" i="13"/>
  <c r="AK169" i="13"/>
  <c r="AL169" i="13"/>
  <c r="AT168" i="13"/>
  <c r="AA168" i="13"/>
  <c r="AO164" i="13"/>
  <c r="AN164" i="13"/>
  <c r="AL161" i="13"/>
  <c r="AK161" i="13"/>
  <c r="AT160" i="13"/>
  <c r="AA160" i="13"/>
  <c r="AB160" i="13" s="1"/>
  <c r="AC160" i="13" s="1"/>
  <c r="AN156" i="13"/>
  <c r="AO156" i="13" s="1"/>
  <c r="AK153" i="13"/>
  <c r="AL153" i="13"/>
  <c r="AA152" i="13"/>
  <c r="AB152" i="13" s="1"/>
  <c r="AC152" i="13" s="1"/>
  <c r="AT152" i="13"/>
  <c r="AN148" i="13"/>
  <c r="AO148" i="13"/>
  <c r="AK145" i="13"/>
  <c r="AL145" i="13"/>
  <c r="AT144" i="13"/>
  <c r="AA144" i="13"/>
  <c r="AB144" i="13" s="1"/>
  <c r="AN140" i="13"/>
  <c r="AO140" i="13"/>
  <c r="AL137" i="13"/>
  <c r="AK137" i="13"/>
  <c r="AT136" i="13"/>
  <c r="AA136" i="13"/>
  <c r="AN132" i="13"/>
  <c r="AO132" i="13"/>
  <c r="AK129" i="13"/>
  <c r="AL129" i="13"/>
  <c r="AA128" i="13"/>
  <c r="AB128" i="13" s="1"/>
  <c r="AT128" i="13"/>
  <c r="AN124" i="13"/>
  <c r="AO124" i="13"/>
  <c r="AL121" i="13"/>
  <c r="AK121" i="13"/>
  <c r="AA120" i="13"/>
  <c r="AB120" i="13" s="1"/>
  <c r="AT120" i="13"/>
  <c r="AH118" i="13"/>
  <c r="AI118" i="13"/>
  <c r="AN116" i="13"/>
  <c r="AO116" i="13"/>
  <c r="AL113" i="13"/>
  <c r="AK113" i="13"/>
  <c r="AT112" i="13"/>
  <c r="AA112" i="13"/>
  <c r="AB112" i="13" s="1"/>
  <c r="AH110" i="13"/>
  <c r="AI110" i="13"/>
  <c r="AN108" i="13"/>
  <c r="AO108" i="13"/>
  <c r="AK105" i="13"/>
  <c r="AL105" i="13"/>
  <c r="AA104" i="13"/>
  <c r="AB104" i="13" s="1"/>
  <c r="AC104" i="13" s="1"/>
  <c r="AT104" i="13"/>
  <c r="AI102" i="13"/>
  <c r="AH102" i="13"/>
  <c r="AN100" i="13"/>
  <c r="AO100" i="13"/>
  <c r="AL97" i="13"/>
  <c r="AK97" i="13"/>
  <c r="AA96" i="13"/>
  <c r="AB96" i="13" s="1"/>
  <c r="AC96" i="13" s="1"/>
  <c r="AT96" i="13"/>
  <c r="AH94" i="13"/>
  <c r="AI94" i="13"/>
  <c r="AN92" i="13"/>
  <c r="AO92" i="13"/>
  <c r="AL89" i="13"/>
  <c r="AK89" i="13"/>
  <c r="AA88" i="13"/>
  <c r="AB88" i="13" s="1"/>
  <c r="AT88" i="13"/>
  <c r="AH86" i="13"/>
  <c r="AI86" i="13" s="1"/>
  <c r="AO84" i="13"/>
  <c r="AN84" i="13"/>
  <c r="AK81" i="13"/>
  <c r="AL81" i="13"/>
  <c r="AA80" i="13"/>
  <c r="AT80" i="13"/>
  <c r="AH78" i="13"/>
  <c r="AI78" i="13"/>
  <c r="AN636" i="13"/>
  <c r="AH560" i="13"/>
  <c r="AI560" i="13"/>
  <c r="AK679" i="13"/>
  <c r="AL679" i="13"/>
  <c r="AA678" i="13"/>
  <c r="AB678" i="13" s="1"/>
  <c r="AT678" i="13"/>
  <c r="E678" i="13" s="1"/>
  <c r="AT670" i="13"/>
  <c r="E670" i="13" s="1"/>
  <c r="AA670" i="13"/>
  <c r="AB670" i="13" s="1"/>
  <c r="AO666" i="13"/>
  <c r="AN666" i="13"/>
  <c r="AT662" i="13"/>
  <c r="E662" i="13" s="1"/>
  <c r="AA662" i="13"/>
  <c r="AB662" i="13" s="1"/>
  <c r="AH660" i="13"/>
  <c r="AI660" i="13"/>
  <c r="AO658" i="13"/>
  <c r="AN658" i="13"/>
  <c r="AK655" i="13"/>
  <c r="AL655" i="13"/>
  <c r="AT654" i="13"/>
  <c r="E654" i="13" s="1"/>
  <c r="AA654" i="13"/>
  <c r="AI652" i="13"/>
  <c r="AO650" i="13"/>
  <c r="AN650" i="13"/>
  <c r="AK647" i="13"/>
  <c r="AL647" i="13"/>
  <c r="AT646" i="13"/>
  <c r="E646" i="13" s="1"/>
  <c r="AA646" i="13"/>
  <c r="AB646" i="13" s="1"/>
  <c r="AA638" i="13"/>
  <c r="AB638" i="13" s="1"/>
  <c r="AT638" i="13"/>
  <c r="E638" i="13" s="1"/>
  <c r="AH636" i="13"/>
  <c r="AI636" i="13"/>
  <c r="AO634" i="13"/>
  <c r="AN634" i="13"/>
  <c r="AA630" i="13"/>
  <c r="AT630" i="13"/>
  <c r="E630" i="13" s="1"/>
  <c r="AH628" i="13"/>
  <c r="AI628" i="13"/>
  <c r="AE625" i="13"/>
  <c r="AF625" i="13" s="1"/>
  <c r="AK623" i="13"/>
  <c r="AL623" i="13"/>
  <c r="AA622" i="13"/>
  <c r="AB622" i="13" s="1"/>
  <c r="AT622" i="13"/>
  <c r="E622" i="13" s="1"/>
  <c r="AH620" i="13"/>
  <c r="AI620" i="13"/>
  <c r="AT614" i="13"/>
  <c r="E614" i="13" s="1"/>
  <c r="AA614" i="13"/>
  <c r="AH612" i="13"/>
  <c r="AI612" i="13"/>
  <c r="AK607" i="13"/>
  <c r="AL607" i="13"/>
  <c r="AA606" i="13"/>
  <c r="AB606" i="13" s="1"/>
  <c r="AT606" i="13"/>
  <c r="E606" i="13" s="1"/>
  <c r="AH604" i="13"/>
  <c r="AI604" i="13"/>
  <c r="AO602" i="13"/>
  <c r="AN602" i="13"/>
  <c r="AK599" i="13"/>
  <c r="AL599" i="13"/>
  <c r="AT598" i="13"/>
  <c r="E598" i="13" s="1"/>
  <c r="AA598" i="13"/>
  <c r="AB598" i="13" s="1"/>
  <c r="AA590" i="13"/>
  <c r="AB590" i="13" s="1"/>
  <c r="AT590" i="13"/>
  <c r="AH588" i="13"/>
  <c r="AI588" i="13"/>
  <c r="AO586" i="13"/>
  <c r="AN586" i="13"/>
  <c r="AK583" i="13"/>
  <c r="AL583" i="13"/>
  <c r="AT582" i="13"/>
  <c r="E582" i="13" s="1"/>
  <c r="AA582" i="13"/>
  <c r="AO578" i="13"/>
  <c r="AN578" i="13"/>
  <c r="AK575" i="13"/>
  <c r="AL575" i="13"/>
  <c r="AA574" i="13"/>
  <c r="AB574" i="13" s="1"/>
  <c r="AP574" i="13" s="1"/>
  <c r="AT574" i="13"/>
  <c r="E574" i="13" s="1"/>
  <c r="AH572" i="13"/>
  <c r="AI572" i="13"/>
  <c r="AA566" i="13"/>
  <c r="AT566" i="13"/>
  <c r="E566" i="13" s="1"/>
  <c r="AH564" i="13"/>
  <c r="AI564" i="13"/>
  <c r="AE561" i="13"/>
  <c r="AF561" i="13" s="1"/>
  <c r="AA558" i="13"/>
  <c r="AB558" i="13" s="1"/>
  <c r="AP558" i="13" s="1"/>
  <c r="AT558" i="13"/>
  <c r="E558" i="13" s="1"/>
  <c r="AH556" i="13"/>
  <c r="AI556" i="13" s="1"/>
  <c r="AA550" i="13"/>
  <c r="AB550" i="13" s="1"/>
  <c r="AP550" i="13" s="1"/>
  <c r="AT550" i="13"/>
  <c r="E550" i="13" s="1"/>
  <c r="AE545" i="13"/>
  <c r="AF545" i="13" s="1"/>
  <c r="AT542" i="13"/>
  <c r="E542" i="13" s="1"/>
  <c r="AA542" i="13"/>
  <c r="AI540" i="13"/>
  <c r="AH540" i="13"/>
  <c r="AN538" i="13"/>
  <c r="AO538" i="13"/>
  <c r="AE537" i="13"/>
  <c r="AP537" i="13"/>
  <c r="AK535" i="13"/>
  <c r="AL535" i="13"/>
  <c r="AT534" i="13"/>
  <c r="E534" i="13" s="1"/>
  <c r="AA534" i="13"/>
  <c r="AH532" i="13"/>
  <c r="AI532" i="13"/>
  <c r="AO530" i="13"/>
  <c r="AN530" i="13"/>
  <c r="AK527" i="13"/>
  <c r="AL527" i="13"/>
  <c r="AT526" i="13"/>
  <c r="E526" i="13" s="1"/>
  <c r="AA526" i="13"/>
  <c r="AH524" i="13"/>
  <c r="AI524" i="13"/>
  <c r="AO522" i="13"/>
  <c r="AN522" i="13"/>
  <c r="AK519" i="13"/>
  <c r="AL519" i="13"/>
  <c r="AA518" i="13"/>
  <c r="AT518" i="13"/>
  <c r="E518" i="13" s="1"/>
  <c r="AI516" i="13"/>
  <c r="AA510" i="13"/>
  <c r="AT510" i="13"/>
  <c r="E510" i="13" s="1"/>
  <c r="AI508" i="13"/>
  <c r="AH508" i="13"/>
  <c r="AA502" i="13"/>
  <c r="AT502" i="13"/>
  <c r="E502" i="13" s="1"/>
  <c r="AI500" i="13"/>
  <c r="AH500" i="13"/>
  <c r="AT494" i="13"/>
  <c r="E494" i="13" s="1"/>
  <c r="AI492" i="13"/>
  <c r="AO490" i="13"/>
  <c r="AN490" i="13"/>
  <c r="AT486" i="13"/>
  <c r="E486" i="13" s="1"/>
  <c r="AA486" i="13"/>
  <c r="AB486" i="13" s="1"/>
  <c r="AP486" i="13" s="1"/>
  <c r="AH484" i="13"/>
  <c r="AI484" i="13"/>
  <c r="AT478" i="13"/>
  <c r="E478" i="13" s="1"/>
  <c r="AA478" i="13"/>
  <c r="AI476" i="13"/>
  <c r="AH476" i="13"/>
  <c r="AT470" i="13"/>
  <c r="E470" i="13" s="1"/>
  <c r="AA470" i="13"/>
  <c r="AH468" i="13"/>
  <c r="AI468" i="13"/>
  <c r="AO466" i="13"/>
  <c r="AN466" i="13"/>
  <c r="AT462" i="13"/>
  <c r="E462" i="13" s="1"/>
  <c r="AA462" i="13"/>
  <c r="AI460" i="13"/>
  <c r="AH460" i="13"/>
  <c r="AO458" i="13"/>
  <c r="AN458" i="13"/>
  <c r="AA454" i="13"/>
  <c r="AB454" i="13" s="1"/>
  <c r="AT454" i="13"/>
  <c r="E454" i="13" s="1"/>
  <c r="AN450" i="13"/>
  <c r="AO450" i="13"/>
  <c r="AK447" i="13"/>
  <c r="AL447" i="13"/>
  <c r="AA446" i="13"/>
  <c r="AT446" i="13"/>
  <c r="E446" i="13" s="1"/>
  <c r="AI444" i="13"/>
  <c r="AH444" i="13"/>
  <c r="AN442" i="13"/>
  <c r="AO442" i="13"/>
  <c r="AT438" i="13"/>
  <c r="E438" i="13" s="1"/>
  <c r="AA438" i="13"/>
  <c r="AO434" i="13"/>
  <c r="AN434" i="13"/>
  <c r="AT430" i="13"/>
  <c r="E430" i="13" s="1"/>
  <c r="AA430" i="13"/>
  <c r="AB430" i="13" s="1"/>
  <c r="AC430" i="13" s="1"/>
  <c r="AN426" i="13"/>
  <c r="AO426" i="13"/>
  <c r="AK423" i="13"/>
  <c r="AL423" i="13"/>
  <c r="AA422" i="13"/>
  <c r="AT422" i="13"/>
  <c r="AN418" i="13"/>
  <c r="AO418" i="13"/>
  <c r="AT414" i="13"/>
  <c r="AA414" i="13"/>
  <c r="AB414" i="13" s="1"/>
  <c r="AC414" i="13" s="1"/>
  <c r="AI412" i="13"/>
  <c r="AH412" i="13"/>
  <c r="AO410" i="13"/>
  <c r="AN410" i="13"/>
  <c r="AT406" i="13"/>
  <c r="E406" i="13" s="1"/>
  <c r="AA406" i="13"/>
  <c r="AN402" i="13"/>
  <c r="AO402" i="13"/>
  <c r="AL399" i="13"/>
  <c r="AK399" i="13"/>
  <c r="AA398" i="13"/>
  <c r="AT398" i="13"/>
  <c r="E398" i="13" s="1"/>
  <c r="AI396" i="13"/>
  <c r="AH396" i="13"/>
  <c r="AN394" i="13"/>
  <c r="AO394" i="13"/>
  <c r="AT390" i="13"/>
  <c r="E390" i="13" s="1"/>
  <c r="AA390" i="13"/>
  <c r="AI388" i="13"/>
  <c r="AH388" i="13"/>
  <c r="AE385" i="13"/>
  <c r="AF385" i="13" s="1"/>
  <c r="AK383" i="13"/>
  <c r="AL383" i="13"/>
  <c r="AA382" i="13"/>
  <c r="AB382" i="13" s="1"/>
  <c r="AP382" i="13" s="1"/>
  <c r="AT382" i="13"/>
  <c r="E382" i="13" s="1"/>
  <c r="AH380" i="13"/>
  <c r="AI380" i="13"/>
  <c r="AF377" i="13"/>
  <c r="AK375" i="13"/>
  <c r="AL375" i="13"/>
  <c r="AA374" i="13"/>
  <c r="AB374" i="13" s="1"/>
  <c r="AT374" i="13"/>
  <c r="E374" i="13" s="1"/>
  <c r="AH372" i="13"/>
  <c r="AI372" i="13"/>
  <c r="AE369" i="13"/>
  <c r="AF369" i="13" s="1"/>
  <c r="AK367" i="13"/>
  <c r="AL367" i="13"/>
  <c r="AA366" i="13"/>
  <c r="AB366" i="13" s="1"/>
  <c r="AC366" i="13" s="1"/>
  <c r="AT366" i="13"/>
  <c r="AI364" i="13"/>
  <c r="AH364" i="13"/>
  <c r="AL359" i="13"/>
  <c r="AT358" i="13"/>
  <c r="AA358" i="13"/>
  <c r="AI356" i="13"/>
  <c r="AH356" i="13"/>
  <c r="AE353" i="13"/>
  <c r="AP353" i="13"/>
  <c r="AF353" i="13"/>
  <c r="AK351" i="13"/>
  <c r="AL351" i="13"/>
  <c r="AA350" i="13"/>
  <c r="AT350" i="13"/>
  <c r="AH348" i="13"/>
  <c r="AI348" i="13"/>
  <c r="AE345" i="13"/>
  <c r="AP345" i="13"/>
  <c r="AF345" i="13"/>
  <c r="AK343" i="13"/>
  <c r="AL343" i="13"/>
  <c r="AT342" i="13"/>
  <c r="AA342" i="13"/>
  <c r="AH340" i="13"/>
  <c r="AI340" i="13"/>
  <c r="AE337" i="13"/>
  <c r="AF337" i="13" s="1"/>
  <c r="AK335" i="13"/>
  <c r="AL335" i="13"/>
  <c r="AA334" i="13"/>
  <c r="AT334" i="13"/>
  <c r="AI332" i="13"/>
  <c r="AE329" i="13"/>
  <c r="AF329" i="13" s="1"/>
  <c r="AK327" i="13"/>
  <c r="AL327" i="13"/>
  <c r="AA326" i="13"/>
  <c r="AB326" i="13" s="1"/>
  <c r="AP326" i="13" s="1"/>
  <c r="AT326" i="13"/>
  <c r="AH324" i="13"/>
  <c r="AI324" i="13"/>
  <c r="AE321" i="13"/>
  <c r="AP321" i="13"/>
  <c r="AF321" i="13"/>
  <c r="AK319" i="13"/>
  <c r="AL319" i="13"/>
  <c r="AA318" i="13"/>
  <c r="AB318" i="13" s="1"/>
  <c r="AP318" i="13" s="1"/>
  <c r="AT318" i="13"/>
  <c r="AI316" i="13"/>
  <c r="AH316" i="13"/>
  <c r="AF313" i="13"/>
  <c r="AK311" i="13"/>
  <c r="AL311" i="13"/>
  <c r="AA310" i="13"/>
  <c r="AB310" i="13" s="1"/>
  <c r="AP310" i="13" s="1"/>
  <c r="AT310" i="13"/>
  <c r="AI308" i="13"/>
  <c r="AH308" i="13"/>
  <c r="AO306" i="13"/>
  <c r="AN306" i="13"/>
  <c r="AK303" i="13"/>
  <c r="AL303" i="13"/>
  <c r="AA302" i="13"/>
  <c r="AT302" i="13"/>
  <c r="AH300" i="13"/>
  <c r="AI300" i="13"/>
  <c r="AK295" i="13"/>
  <c r="AL295" i="13"/>
  <c r="AA294" i="13"/>
  <c r="AT294" i="13"/>
  <c r="AH292" i="13"/>
  <c r="AI292" i="13"/>
  <c r="AO290" i="13"/>
  <c r="AN290" i="13"/>
  <c r="AK287" i="13"/>
  <c r="AL287" i="13"/>
  <c r="AA286" i="13"/>
  <c r="AT286" i="13"/>
  <c r="AH284" i="13"/>
  <c r="AI284" i="13"/>
  <c r="AO282" i="13"/>
  <c r="AN282" i="13"/>
  <c r="AK279" i="13"/>
  <c r="AL279" i="13"/>
  <c r="AA278" i="13"/>
  <c r="AB278" i="13" s="1"/>
  <c r="AT278" i="13"/>
  <c r="AI276" i="13"/>
  <c r="AH276" i="13"/>
  <c r="AN274" i="13"/>
  <c r="AA270" i="13"/>
  <c r="AB270" i="13" s="1"/>
  <c r="AC270" i="13" s="1"/>
  <c r="AT270" i="13"/>
  <c r="AO266" i="13"/>
  <c r="AN266" i="13"/>
  <c r="AA262" i="13"/>
  <c r="AB262" i="13" s="1"/>
  <c r="AC262" i="13" s="1"/>
  <c r="AT262" i="13"/>
  <c r="AH260" i="13"/>
  <c r="AI260" i="13" s="1"/>
  <c r="AN258" i="13"/>
  <c r="AO258" i="13"/>
  <c r="AE257" i="13"/>
  <c r="AF257" i="13" s="1"/>
  <c r="AT254" i="13"/>
  <c r="AA254" i="13"/>
  <c r="AH252" i="13"/>
  <c r="AI252" i="13" s="1"/>
  <c r="AN250" i="13"/>
  <c r="AO250" i="13"/>
  <c r="AE249" i="13"/>
  <c r="AF249" i="13" s="1"/>
  <c r="AL247" i="13"/>
  <c r="AK247" i="13"/>
  <c r="AA246" i="13"/>
  <c r="AB246" i="13" s="1"/>
  <c r="AC246" i="13" s="1"/>
  <c r="AT246" i="13"/>
  <c r="AH244" i="13"/>
  <c r="AI244" i="13"/>
  <c r="AN242" i="13"/>
  <c r="AO242" i="13"/>
  <c r="AP241" i="13"/>
  <c r="AE241" i="13"/>
  <c r="AL239" i="13"/>
  <c r="AK239" i="13"/>
  <c r="AA238" i="13"/>
  <c r="AC238" i="13" s="1"/>
  <c r="AT238" i="13"/>
  <c r="AH236" i="13"/>
  <c r="AI236" i="13"/>
  <c r="AN234" i="13"/>
  <c r="AO234" i="13"/>
  <c r="AE233" i="13"/>
  <c r="AF233" i="13" s="1"/>
  <c r="AL231" i="13"/>
  <c r="AK231" i="13"/>
  <c r="AA230" i="13"/>
  <c r="AB230" i="13" s="1"/>
  <c r="AC230" i="13" s="1"/>
  <c r="AT230" i="13"/>
  <c r="AO226" i="13"/>
  <c r="AN226" i="13"/>
  <c r="AE225" i="13"/>
  <c r="AP225" i="13"/>
  <c r="AL223" i="13"/>
  <c r="AK223" i="13"/>
  <c r="AA222" i="13"/>
  <c r="AT222" i="13"/>
  <c r="AN218" i="13"/>
  <c r="AO218" i="13"/>
  <c r="AO211" i="13"/>
  <c r="AN211" i="13"/>
  <c r="AL208" i="13"/>
  <c r="AK208" i="13"/>
  <c r="AT207" i="13"/>
  <c r="AA207" i="13"/>
  <c r="AO203" i="13"/>
  <c r="AN203" i="13"/>
  <c r="AF202" i="13"/>
  <c r="AL200" i="13"/>
  <c r="AK200" i="13"/>
  <c r="AA199" i="13"/>
  <c r="AT199" i="13"/>
  <c r="AO195" i="13"/>
  <c r="AN195" i="13"/>
  <c r="AL192" i="13"/>
  <c r="AK192" i="13"/>
  <c r="AA191" i="13"/>
  <c r="AT191" i="13"/>
  <c r="AN187" i="13"/>
  <c r="AO187" i="13"/>
  <c r="AL184" i="13"/>
  <c r="AK184" i="13"/>
  <c r="AA183" i="13"/>
  <c r="AT183" i="13"/>
  <c r="AO179" i="13"/>
  <c r="AN179" i="13"/>
  <c r="AE178" i="13"/>
  <c r="AF178" i="13" s="1"/>
  <c r="AA175" i="13"/>
  <c r="AT175" i="13"/>
  <c r="AN171" i="13"/>
  <c r="AO171" i="13"/>
  <c r="AA167" i="13"/>
  <c r="AT167" i="13"/>
  <c r="AN163" i="13"/>
  <c r="AO163" i="13"/>
  <c r="AE162" i="13"/>
  <c r="AF162" i="13" s="1"/>
  <c r="AT159" i="13"/>
  <c r="AA159" i="13"/>
  <c r="AO155" i="13"/>
  <c r="AN155" i="13"/>
  <c r="AE154" i="13"/>
  <c r="AF154" i="13" s="1"/>
  <c r="AA151" i="13"/>
  <c r="AT151" i="13"/>
  <c r="AA143" i="13"/>
  <c r="AT143" i="13"/>
  <c r="AI141" i="13"/>
  <c r="AH141" i="13"/>
  <c r="AK136" i="13"/>
  <c r="AL136" i="13"/>
  <c r="AA135" i="13"/>
  <c r="AB135" i="13" s="1"/>
  <c r="AP135" i="13" s="1"/>
  <c r="AT135" i="13"/>
  <c r="AO131" i="13"/>
  <c r="AN131" i="13"/>
  <c r="AA127" i="13"/>
  <c r="AT127" i="13"/>
  <c r="AO123" i="13"/>
  <c r="AN123" i="13"/>
  <c r="AK120" i="13"/>
  <c r="AL120" i="13"/>
  <c r="AA119" i="13"/>
  <c r="AB119" i="13" s="1"/>
  <c r="AT119" i="13"/>
  <c r="AI117" i="13"/>
  <c r="AH117" i="13"/>
  <c r="AK112" i="13"/>
  <c r="AL112" i="13"/>
  <c r="AA111" i="13"/>
  <c r="AT111" i="13"/>
  <c r="AI109" i="13"/>
  <c r="AH109" i="13"/>
  <c r="AN107" i="13"/>
  <c r="AO107" i="13"/>
  <c r="AK104" i="13"/>
  <c r="AL104" i="13"/>
  <c r="AA103" i="13"/>
  <c r="AT103" i="13"/>
  <c r="AI101" i="13"/>
  <c r="AH101" i="13"/>
  <c r="AK96" i="13"/>
  <c r="AL96" i="13"/>
  <c r="AT95" i="13"/>
  <c r="AA95" i="13"/>
  <c r="AI93" i="13"/>
  <c r="AH93" i="13"/>
  <c r="AN91" i="13"/>
  <c r="AO91" i="13"/>
  <c r="AK88" i="13"/>
  <c r="AL88" i="13" s="1"/>
  <c r="AT87" i="13"/>
  <c r="AA87" i="13"/>
  <c r="AH85" i="13"/>
  <c r="AI85" i="13" s="1"/>
  <c r="AO83" i="13"/>
  <c r="AN83" i="13"/>
  <c r="AF82" i="13"/>
  <c r="AK80" i="13"/>
  <c r="AL80" i="13"/>
  <c r="AT79" i="13"/>
  <c r="AA79" i="13"/>
  <c r="AB79" i="13" s="1"/>
  <c r="AP79" i="13" s="1"/>
  <c r="AF74" i="13"/>
  <c r="AE74" i="13"/>
  <c r="AL72" i="13"/>
  <c r="AK72" i="13"/>
  <c r="AN672" i="13"/>
  <c r="AT666" i="13"/>
  <c r="E666" i="13" s="1"/>
  <c r="AO637" i="13"/>
  <c r="AL618" i="13"/>
  <c r="AI562" i="13"/>
  <c r="AK522" i="13"/>
  <c r="AK569" i="13"/>
  <c r="AL569" i="13"/>
  <c r="AT568" i="13"/>
  <c r="E568" i="13" s="1"/>
  <c r="AA568" i="13"/>
  <c r="AH566" i="13"/>
  <c r="AI566" i="13"/>
  <c r="AE563" i="13"/>
  <c r="AF563" i="13" s="1"/>
  <c r="AT560" i="13"/>
  <c r="E560" i="13" s="1"/>
  <c r="AA560" i="13"/>
  <c r="AH558" i="13"/>
  <c r="AI558" i="13"/>
  <c r="AE555" i="13"/>
  <c r="AF555" i="13" s="1"/>
  <c r="AT552" i="13"/>
  <c r="E552" i="13" s="1"/>
  <c r="AA552" i="13"/>
  <c r="AH550" i="13"/>
  <c r="AI550" i="13"/>
  <c r="AE547" i="13"/>
  <c r="AF547" i="13" s="1"/>
  <c r="AA544" i="13"/>
  <c r="AT544" i="13"/>
  <c r="E544" i="13" s="1"/>
  <c r="AI542" i="13"/>
  <c r="AH542" i="13"/>
  <c r="AN540" i="13"/>
  <c r="AO540" i="13"/>
  <c r="AE539" i="13"/>
  <c r="AF539" i="13" s="1"/>
  <c r="AK537" i="13"/>
  <c r="AL537" i="13"/>
  <c r="AT536" i="13"/>
  <c r="AA536" i="13"/>
  <c r="AH534" i="13"/>
  <c r="AI534" i="13"/>
  <c r="AO532" i="13"/>
  <c r="AN532" i="13"/>
  <c r="AT528" i="13"/>
  <c r="E528" i="13" s="1"/>
  <c r="AA528" i="13"/>
  <c r="AH526" i="13"/>
  <c r="AI526" i="13"/>
  <c r="AT520" i="13"/>
  <c r="E520" i="13" s="1"/>
  <c r="AA520" i="13"/>
  <c r="AI518" i="13"/>
  <c r="AH518" i="13"/>
  <c r="AO516" i="13"/>
  <c r="AN516" i="13"/>
  <c r="AK513" i="13"/>
  <c r="AL513" i="13"/>
  <c r="AA512" i="13"/>
  <c r="AT512" i="13"/>
  <c r="E512" i="13" s="1"/>
  <c r="AI510" i="13"/>
  <c r="AH510" i="13"/>
  <c r="AO508" i="13"/>
  <c r="AN508" i="13"/>
  <c r="AK505" i="13"/>
  <c r="AL505" i="13"/>
  <c r="AA504" i="13"/>
  <c r="AT504" i="13"/>
  <c r="E504" i="13" s="1"/>
  <c r="AI502" i="13"/>
  <c r="AH502" i="13"/>
  <c r="AO500" i="13"/>
  <c r="AN500" i="13"/>
  <c r="AK497" i="13"/>
  <c r="AL497" i="13"/>
  <c r="AT496" i="13"/>
  <c r="E496" i="13" s="1"/>
  <c r="AA496" i="13"/>
  <c r="AH494" i="13"/>
  <c r="AI494" i="13"/>
  <c r="AA488" i="13"/>
  <c r="AT488" i="13"/>
  <c r="E488" i="13" s="1"/>
  <c r="AH486" i="13"/>
  <c r="AI486" i="13"/>
  <c r="AT480" i="13"/>
  <c r="E480" i="13" s="1"/>
  <c r="AA480" i="13"/>
  <c r="AH478" i="13"/>
  <c r="AI478" i="13"/>
  <c r="AO476" i="13"/>
  <c r="AN476" i="13"/>
  <c r="AK473" i="13"/>
  <c r="AL473" i="13"/>
  <c r="AT472" i="13"/>
  <c r="E472" i="13" s="1"/>
  <c r="AA472" i="13"/>
  <c r="AB472" i="13" s="1"/>
  <c r="AC472" i="13" s="1"/>
  <c r="AH470" i="13"/>
  <c r="AI470" i="13"/>
  <c r="AO468" i="13"/>
  <c r="AN468" i="13"/>
  <c r="AK465" i="13"/>
  <c r="AL465" i="13"/>
  <c r="AA464" i="13"/>
  <c r="AT464" i="13"/>
  <c r="E464" i="13" s="1"/>
  <c r="AH462" i="13"/>
  <c r="AI462" i="13"/>
  <c r="AK457" i="13"/>
  <c r="AL457" i="13" s="1"/>
  <c r="AT456" i="13"/>
  <c r="E456" i="13" s="1"/>
  <c r="AA456" i="13"/>
  <c r="AI454" i="13"/>
  <c r="AH454" i="13"/>
  <c r="AN452" i="13"/>
  <c r="AO452" i="13"/>
  <c r="AE451" i="13"/>
  <c r="AF451" i="13" s="1"/>
  <c r="AA448" i="13"/>
  <c r="AT448" i="13"/>
  <c r="E448" i="13" s="1"/>
  <c r="AI446" i="13"/>
  <c r="AH446" i="13"/>
  <c r="AN444" i="13"/>
  <c r="AO444" i="13"/>
  <c r="AE443" i="13"/>
  <c r="AA440" i="13"/>
  <c r="AT440" i="13"/>
  <c r="E440" i="13" s="1"/>
  <c r="AN436" i="13"/>
  <c r="AO436" i="13"/>
  <c r="AK433" i="13"/>
  <c r="AL433" i="13"/>
  <c r="AA432" i="13"/>
  <c r="AT432" i="13"/>
  <c r="E432" i="13" s="1"/>
  <c r="AI430" i="13"/>
  <c r="AH430" i="13"/>
  <c r="AO428" i="13"/>
  <c r="AN428" i="13"/>
  <c r="AA424" i="13"/>
  <c r="AB424" i="13" s="1"/>
  <c r="AC424" i="13" s="1"/>
  <c r="AT424" i="13"/>
  <c r="E424" i="13" s="1"/>
  <c r="AO420" i="13"/>
  <c r="AN420" i="13"/>
  <c r="AK417" i="13"/>
  <c r="AL417" i="13"/>
  <c r="AA416" i="13"/>
  <c r="AT416" i="13"/>
  <c r="E416" i="13" s="1"/>
  <c r="AN412" i="13"/>
  <c r="AO412" i="13"/>
  <c r="AL409" i="13"/>
  <c r="AK409" i="13"/>
  <c r="AT408" i="13"/>
  <c r="E408" i="13" s="1"/>
  <c r="AA408" i="13"/>
  <c r="AB408" i="13" s="1"/>
  <c r="AC408" i="13" s="1"/>
  <c r="AI406" i="13"/>
  <c r="AH406" i="13"/>
  <c r="AO404" i="13"/>
  <c r="AN404" i="13"/>
  <c r="AK401" i="13"/>
  <c r="AL401" i="13"/>
  <c r="AA400" i="13"/>
  <c r="AT400" i="13"/>
  <c r="E400" i="13" s="1"/>
  <c r="AI398" i="13"/>
  <c r="AH398" i="13"/>
  <c r="AN396" i="13"/>
  <c r="AO396" i="13"/>
  <c r="AL393" i="13"/>
  <c r="AK393" i="13"/>
  <c r="AA392" i="13"/>
  <c r="AB392" i="13" s="1"/>
  <c r="AC392" i="13" s="1"/>
  <c r="AT392" i="13"/>
  <c r="E392" i="13" s="1"/>
  <c r="AI390" i="13"/>
  <c r="AH390" i="13"/>
  <c r="AK385" i="13"/>
  <c r="AL385" i="13"/>
  <c r="AA384" i="13"/>
  <c r="AB384" i="13" s="1"/>
  <c r="AP384" i="13" s="1"/>
  <c r="AT384" i="13"/>
  <c r="E384" i="13" s="1"/>
  <c r="AH382" i="13"/>
  <c r="AI382" i="13"/>
  <c r="AK377" i="13"/>
  <c r="AL377" i="13"/>
  <c r="AT376" i="13"/>
  <c r="E376" i="13" s="1"/>
  <c r="AA376" i="13"/>
  <c r="AH374" i="13"/>
  <c r="AI374" i="13"/>
  <c r="AK369" i="13"/>
  <c r="AL369" i="13"/>
  <c r="AA368" i="13"/>
  <c r="AB368" i="13" s="1"/>
  <c r="AP368" i="13" s="1"/>
  <c r="AT368" i="13"/>
  <c r="AK361" i="13"/>
  <c r="AL361" i="13"/>
  <c r="AA360" i="13"/>
  <c r="AT360" i="13"/>
  <c r="AH358" i="13"/>
  <c r="AI358" i="13"/>
  <c r="AK353" i="13"/>
  <c r="AL353" i="13"/>
  <c r="AA352" i="13"/>
  <c r="AB352" i="13" s="1"/>
  <c r="AP352" i="13" s="1"/>
  <c r="AT352" i="13"/>
  <c r="AI350" i="13"/>
  <c r="AH350" i="13"/>
  <c r="AK345" i="13"/>
  <c r="AL345" i="13"/>
  <c r="AA344" i="13"/>
  <c r="AB344" i="13" s="1"/>
  <c r="AP344" i="13" s="1"/>
  <c r="AT344" i="13"/>
  <c r="AK337" i="13"/>
  <c r="AL337" i="13"/>
  <c r="AA336" i="13"/>
  <c r="AT336" i="13"/>
  <c r="AH334" i="13"/>
  <c r="AI334" i="13"/>
  <c r="AK329" i="13"/>
  <c r="AL329" i="13"/>
  <c r="AA328" i="13"/>
  <c r="AT328" i="13"/>
  <c r="AI326" i="13"/>
  <c r="AH326" i="13"/>
  <c r="AK321" i="13"/>
  <c r="AL321" i="13"/>
  <c r="AA320" i="13"/>
  <c r="AB320" i="13" s="1"/>
  <c r="AP320" i="13" s="1"/>
  <c r="AT320" i="13"/>
  <c r="AI318" i="13"/>
  <c r="AH318" i="13"/>
  <c r="AK313" i="13"/>
  <c r="AL313" i="13"/>
  <c r="AT312" i="13"/>
  <c r="AA312" i="13"/>
  <c r="AB312" i="13" s="1"/>
  <c r="AP312" i="13" s="1"/>
  <c r="AH310" i="13"/>
  <c r="AI310" i="13"/>
  <c r="AK305" i="13"/>
  <c r="AL305" i="13"/>
  <c r="AT304" i="13"/>
  <c r="AA304" i="13"/>
  <c r="AH302" i="13"/>
  <c r="AI302" i="13"/>
  <c r="AO300" i="13"/>
  <c r="AN300" i="13"/>
  <c r="AK297" i="13"/>
  <c r="AL297" i="13"/>
  <c r="AT296" i="13"/>
  <c r="AA296" i="13"/>
  <c r="AO292" i="13"/>
  <c r="AN292" i="13"/>
  <c r="AK289" i="13"/>
  <c r="AL289" i="13"/>
  <c r="AA288" i="13"/>
  <c r="AT288" i="13"/>
  <c r="AI286" i="13"/>
  <c r="AH286" i="13"/>
  <c r="AO284" i="13"/>
  <c r="AN284" i="13"/>
  <c r="AK281" i="13"/>
  <c r="AL281" i="13"/>
  <c r="AA280" i="13"/>
  <c r="AT280" i="13"/>
  <c r="AH278" i="13"/>
  <c r="AI278" i="13"/>
  <c r="AO276" i="13"/>
  <c r="AN276" i="13"/>
  <c r="AK273" i="13"/>
  <c r="AL273" i="13"/>
  <c r="AT272" i="13"/>
  <c r="AA272" i="13"/>
  <c r="AB272" i="13" s="1"/>
  <c r="AC272" i="13" s="1"/>
  <c r="AH270" i="13"/>
  <c r="AI270" i="13"/>
  <c r="AN268" i="13"/>
  <c r="AO268" i="13"/>
  <c r="AT264" i="13"/>
  <c r="AA264" i="13"/>
  <c r="AB264" i="13" s="1"/>
  <c r="AO260" i="13"/>
  <c r="AN260" i="13"/>
  <c r="AE259" i="13"/>
  <c r="AF259" i="13" s="1"/>
  <c r="AT256" i="13"/>
  <c r="AA256" i="13"/>
  <c r="AB256" i="13" s="1"/>
  <c r="AC256" i="13" s="1"/>
  <c r="AH254" i="13"/>
  <c r="AI254" i="13"/>
  <c r="AN252" i="13"/>
  <c r="AO252" i="13"/>
  <c r="AL249" i="13"/>
  <c r="AK249" i="13"/>
  <c r="AT248" i="13"/>
  <c r="AA248" i="13"/>
  <c r="AC248" i="13" s="1"/>
  <c r="AH246" i="13"/>
  <c r="AI246" i="13"/>
  <c r="AN244" i="13"/>
  <c r="AO244" i="13"/>
  <c r="AL241" i="13"/>
  <c r="AK241" i="13"/>
  <c r="AA240" i="13"/>
  <c r="AT240" i="13"/>
  <c r="AH238" i="13"/>
  <c r="AI238" i="13"/>
  <c r="AN236" i="13"/>
  <c r="AO236" i="13"/>
  <c r="AL233" i="13"/>
  <c r="AK233" i="13"/>
  <c r="AT232" i="13"/>
  <c r="AA232" i="13"/>
  <c r="AB232" i="13" s="1"/>
  <c r="AH230" i="13"/>
  <c r="AI230" i="13"/>
  <c r="AO228" i="13"/>
  <c r="AN228" i="13"/>
  <c r="AE227" i="13"/>
  <c r="AF227" i="13" s="1"/>
  <c r="AL225" i="13"/>
  <c r="AK225" i="13"/>
  <c r="AT224" i="13"/>
  <c r="AA224" i="13"/>
  <c r="AB224" i="13" s="1"/>
  <c r="AC224" i="13" s="1"/>
  <c r="AN220" i="13"/>
  <c r="AO220" i="13"/>
  <c r="AE219" i="13"/>
  <c r="AF219" i="13" s="1"/>
  <c r="AL217" i="13"/>
  <c r="AK217" i="13"/>
  <c r="AT216" i="13"/>
  <c r="AA216" i="13"/>
  <c r="AO213" i="13"/>
  <c r="AN213" i="13"/>
  <c r="AA209" i="13"/>
  <c r="AT209" i="13"/>
  <c r="AO205" i="13"/>
  <c r="AN205" i="13"/>
  <c r="AT201" i="13"/>
  <c r="AA201" i="13"/>
  <c r="AO197" i="13"/>
  <c r="AN197" i="13"/>
  <c r="AE196" i="13"/>
  <c r="AF196" i="13" s="1"/>
  <c r="AL194" i="13"/>
  <c r="AK194" i="13"/>
  <c r="AT193" i="13"/>
  <c r="AA193" i="13"/>
  <c r="AB193" i="13" s="1"/>
  <c r="AC193" i="13" s="1"/>
  <c r="AO189" i="13"/>
  <c r="AN189" i="13"/>
  <c r="AE188" i="13"/>
  <c r="AF188" i="13" s="1"/>
  <c r="AL186" i="13"/>
  <c r="AK186" i="13"/>
  <c r="AA185" i="13"/>
  <c r="AT185" i="13"/>
  <c r="AN181" i="13"/>
  <c r="AO181" i="13"/>
  <c r="AE180" i="13"/>
  <c r="AF180" i="13" s="1"/>
  <c r="AL178" i="13"/>
  <c r="AK178" i="13"/>
  <c r="AT177" i="13"/>
  <c r="AA177" i="13"/>
  <c r="AN173" i="13"/>
  <c r="AO173" i="13"/>
  <c r="AT169" i="13"/>
  <c r="AA169" i="13"/>
  <c r="AO165" i="13"/>
  <c r="AN165" i="13"/>
  <c r="AE164" i="13"/>
  <c r="AF164" i="13" s="1"/>
  <c r="AT161" i="13"/>
  <c r="AA161" i="13"/>
  <c r="AN157" i="13"/>
  <c r="AO157" i="13"/>
  <c r="AT153" i="13"/>
  <c r="AA153" i="13"/>
  <c r="AK146" i="13"/>
  <c r="AL146" i="13"/>
  <c r="AA145" i="13"/>
  <c r="AT145" i="13"/>
  <c r="AL138" i="13"/>
  <c r="AK138" i="13"/>
  <c r="AT137" i="13"/>
  <c r="AA137" i="13"/>
  <c r="AA129" i="13"/>
  <c r="AT129" i="13"/>
  <c r="AO125" i="13"/>
  <c r="AN125" i="13"/>
  <c r="AK122" i="13"/>
  <c r="AL122" i="13"/>
  <c r="AA121" i="13"/>
  <c r="AT121" i="13"/>
  <c r="AI119" i="13"/>
  <c r="AH119" i="13"/>
  <c r="AL114" i="13"/>
  <c r="AK114" i="13"/>
  <c r="AT113" i="13"/>
  <c r="AA113" i="13"/>
  <c r="AL106" i="13"/>
  <c r="AK106" i="13"/>
  <c r="AT105" i="13"/>
  <c r="AA105" i="13"/>
  <c r="AI103" i="13"/>
  <c r="AH103" i="13"/>
  <c r="AN101" i="13"/>
  <c r="AO101" i="13"/>
  <c r="AK98" i="13"/>
  <c r="AL98" i="13"/>
  <c r="AA97" i="13"/>
  <c r="AT97" i="13"/>
  <c r="AL90" i="13"/>
  <c r="AK90" i="13"/>
  <c r="AA89" i="13"/>
  <c r="AT89" i="13"/>
  <c r="AI87" i="13"/>
  <c r="AH87" i="13"/>
  <c r="AP84" i="13"/>
  <c r="AE84" i="13"/>
  <c r="AF84" i="13"/>
  <c r="AA81" i="13"/>
  <c r="AT81" i="13"/>
  <c r="AE76" i="13"/>
  <c r="AF76" i="13" s="1"/>
  <c r="AL74" i="13"/>
  <c r="AK74" i="13"/>
  <c r="AT73" i="13"/>
  <c r="AA73" i="13"/>
  <c r="AB73" i="13" s="1"/>
  <c r="AT676" i="13"/>
  <c r="E676" i="13" s="1"/>
  <c r="AL671" i="13"/>
  <c r="AF636" i="13"/>
  <c r="AN622" i="13"/>
  <c r="AT611" i="13"/>
  <c r="E611" i="13" s="1"/>
  <c r="AL538" i="13"/>
  <c r="AA681" i="13"/>
  <c r="AT681" i="13"/>
  <c r="E681" i="13" s="1"/>
  <c r="AE676" i="13"/>
  <c r="AK674" i="13"/>
  <c r="AL674" i="13"/>
  <c r="AA673" i="13"/>
  <c r="AT673" i="13"/>
  <c r="E673" i="13" s="1"/>
  <c r="AN669" i="13"/>
  <c r="AO669" i="13"/>
  <c r="AE668" i="13"/>
  <c r="AF668" i="13" s="1"/>
  <c r="AK666" i="13"/>
  <c r="AL666" i="13"/>
  <c r="AA665" i="13"/>
  <c r="AT665" i="13"/>
  <c r="E665" i="13" s="1"/>
  <c r="AN661" i="13"/>
  <c r="AO661" i="13"/>
  <c r="AE660" i="13"/>
  <c r="AK658" i="13"/>
  <c r="AL658" i="13"/>
  <c r="AA657" i="13"/>
  <c r="AT657" i="13"/>
  <c r="E657" i="13" s="1"/>
  <c r="AN653" i="13"/>
  <c r="AO653" i="13"/>
  <c r="AE652" i="13"/>
  <c r="AF652" i="13" s="1"/>
  <c r="AK650" i="13"/>
  <c r="AL650" i="13"/>
  <c r="AA649" i="13"/>
  <c r="AT649" i="13"/>
  <c r="E649" i="13" s="1"/>
  <c r="AN645" i="13"/>
  <c r="AO645" i="13"/>
  <c r="AE644" i="13"/>
  <c r="AK642" i="13"/>
  <c r="AL642" i="13"/>
  <c r="AA641" i="13"/>
  <c r="AT641" i="13"/>
  <c r="E641" i="13" s="1"/>
  <c r="AN629" i="13"/>
  <c r="AO629" i="13"/>
  <c r="AL626" i="13"/>
  <c r="AK626" i="13"/>
  <c r="AT625" i="13"/>
  <c r="E625" i="13" s="1"/>
  <c r="AN621" i="13"/>
  <c r="AO621" i="13"/>
  <c r="AH615" i="13"/>
  <c r="AI615" i="13"/>
  <c r="AN613" i="13"/>
  <c r="AO613" i="13"/>
  <c r="AE612" i="13"/>
  <c r="AF612" i="13" s="1"/>
  <c r="AL610" i="13"/>
  <c r="AK610" i="13"/>
  <c r="AT609" i="13"/>
  <c r="E609" i="13" s="1"/>
  <c r="AA609" i="13"/>
  <c r="AK602" i="13"/>
  <c r="AL602" i="13"/>
  <c r="AT601" i="13"/>
  <c r="E601" i="13" s="1"/>
  <c r="AA601" i="13"/>
  <c r="AB601" i="13" s="1"/>
  <c r="AN597" i="13"/>
  <c r="AO597" i="13"/>
  <c r="AE596" i="13"/>
  <c r="AF596" i="13" s="1"/>
  <c r="AL594" i="13"/>
  <c r="AK594" i="13"/>
  <c r="AA593" i="13"/>
  <c r="AB593" i="13" s="1"/>
  <c r="AP593" i="13" s="1"/>
  <c r="AT593" i="13"/>
  <c r="E593" i="13" s="1"/>
  <c r="AN589" i="13"/>
  <c r="AO589" i="13"/>
  <c r="AL586" i="13"/>
  <c r="AK586" i="13"/>
  <c r="AT585" i="13"/>
  <c r="E585" i="13" s="1"/>
  <c r="AA585" i="13"/>
  <c r="AB585" i="13" s="1"/>
  <c r="AN581" i="13"/>
  <c r="AO581" i="13"/>
  <c r="AE580" i="13"/>
  <c r="AF580" i="13" s="1"/>
  <c r="AL578" i="13"/>
  <c r="AK578" i="13"/>
  <c r="AT577" i="13"/>
  <c r="E577" i="13" s="1"/>
  <c r="AA577" i="13"/>
  <c r="AF572" i="13"/>
  <c r="AK570" i="13"/>
  <c r="AL570" i="13"/>
  <c r="AT569" i="13"/>
  <c r="E569" i="13" s="1"/>
  <c r="AA569" i="13"/>
  <c r="AB569" i="13" s="1"/>
  <c r="AN565" i="13"/>
  <c r="AO565" i="13"/>
  <c r="AK562" i="13"/>
  <c r="AL562" i="13"/>
  <c r="AT561" i="13"/>
  <c r="E561" i="13" s="1"/>
  <c r="AA561" i="13"/>
  <c r="AB561" i="13" s="1"/>
  <c r="AN557" i="13"/>
  <c r="AO557" i="13"/>
  <c r="AL554" i="13"/>
  <c r="AK554" i="13"/>
  <c r="AA553" i="13"/>
  <c r="AB553" i="13" s="1"/>
  <c r="AT553" i="13"/>
  <c r="E553" i="13" s="1"/>
  <c r="AN549" i="13"/>
  <c r="AO549" i="13"/>
  <c r="AL546" i="13"/>
  <c r="AK546" i="13"/>
  <c r="AA545" i="13"/>
  <c r="AB545" i="13" s="1"/>
  <c r="AT545" i="13"/>
  <c r="E545" i="13" s="1"/>
  <c r="AN541" i="13"/>
  <c r="AO541" i="13"/>
  <c r="AA537" i="13"/>
  <c r="AT537" i="13"/>
  <c r="E537" i="13" s="1"/>
  <c r="AN533" i="13"/>
  <c r="AO533" i="13"/>
  <c r="AE532" i="13"/>
  <c r="AF532" i="13" s="1"/>
  <c r="AL530" i="13"/>
  <c r="AK530" i="13"/>
  <c r="AA529" i="13"/>
  <c r="AB529" i="13" s="1"/>
  <c r="AT529" i="13"/>
  <c r="E529" i="13" s="1"/>
  <c r="AH527" i="13"/>
  <c r="AI527" i="13"/>
  <c r="AN525" i="13"/>
  <c r="AO525" i="13"/>
  <c r="AP524" i="13"/>
  <c r="AE524" i="13"/>
  <c r="AF524" i="13"/>
  <c r="AT521" i="13"/>
  <c r="E521" i="13" s="1"/>
  <c r="AA521" i="13"/>
  <c r="AC521" i="13" s="1"/>
  <c r="AH519" i="13"/>
  <c r="AI519" i="13"/>
  <c r="AN517" i="13"/>
  <c r="AO517" i="13"/>
  <c r="AL514" i="13"/>
  <c r="AK514" i="13"/>
  <c r="AA513" i="13"/>
  <c r="AB513" i="13" s="1"/>
  <c r="AT513" i="13"/>
  <c r="E513" i="13" s="1"/>
  <c r="AH511" i="13"/>
  <c r="AI511" i="13"/>
  <c r="AO509" i="13"/>
  <c r="AN509" i="13"/>
  <c r="AE508" i="13"/>
  <c r="AF508" i="13" s="1"/>
  <c r="AL506" i="13"/>
  <c r="AK506" i="13"/>
  <c r="AA505" i="13"/>
  <c r="AB505" i="13" s="1"/>
  <c r="AC505" i="13" s="1"/>
  <c r="AT505" i="13"/>
  <c r="E505" i="13" s="1"/>
  <c r="AH503" i="13"/>
  <c r="AI503" i="13"/>
  <c r="AO501" i="13"/>
  <c r="AN501" i="13"/>
  <c r="AL498" i="13"/>
  <c r="AK498" i="13"/>
  <c r="AT497" i="13"/>
  <c r="E497" i="13" s="1"/>
  <c r="AA497" i="13"/>
  <c r="AH495" i="13"/>
  <c r="AI495" i="13"/>
  <c r="AO493" i="13"/>
  <c r="AN493" i="13"/>
  <c r="AE492" i="13"/>
  <c r="AF492" i="13" s="1"/>
  <c r="AT489" i="13"/>
  <c r="E489" i="13" s="1"/>
  <c r="AA489" i="13"/>
  <c r="AO485" i="13"/>
  <c r="AN485" i="13"/>
  <c r="AL482" i="13"/>
  <c r="AK482" i="13"/>
  <c r="AT481" i="13"/>
  <c r="AA481" i="13"/>
  <c r="AB481" i="13" s="1"/>
  <c r="AO477" i="13"/>
  <c r="AN477" i="13"/>
  <c r="AL474" i="13"/>
  <c r="AK474" i="13"/>
  <c r="AA473" i="13"/>
  <c r="AB473" i="13" s="1"/>
  <c r="AT473" i="13"/>
  <c r="E473" i="13" s="1"/>
  <c r="AH471" i="13"/>
  <c r="AI471" i="13"/>
  <c r="AO469" i="13"/>
  <c r="AN469" i="13"/>
  <c r="AE468" i="13"/>
  <c r="AF468" i="13" s="1"/>
  <c r="AT465" i="13"/>
  <c r="E465" i="13" s="1"/>
  <c r="AA465" i="13"/>
  <c r="AB465" i="13" s="1"/>
  <c r="AH463" i="13"/>
  <c r="AI463" i="13"/>
  <c r="AN461" i="13"/>
  <c r="AO461" i="13"/>
  <c r="AE460" i="13"/>
  <c r="AF460" i="13" s="1"/>
  <c r="AT457" i="13"/>
  <c r="E457" i="13" s="1"/>
  <c r="AH455" i="13"/>
  <c r="AI455" i="13" s="1"/>
  <c r="AN453" i="13"/>
  <c r="AO453" i="13"/>
  <c r="AK450" i="13"/>
  <c r="AL450" i="13"/>
  <c r="AA449" i="13"/>
  <c r="AT449" i="13"/>
  <c r="E449" i="13" s="1"/>
  <c r="AI447" i="13"/>
  <c r="AH447" i="13"/>
  <c r="AN445" i="13"/>
  <c r="AO445" i="13"/>
  <c r="AK442" i="13"/>
  <c r="AL442" i="13"/>
  <c r="AT441" i="13"/>
  <c r="AA441" i="13"/>
  <c r="AN437" i="13"/>
  <c r="AO437" i="13"/>
  <c r="AE436" i="13"/>
  <c r="AF436" i="13" s="1"/>
  <c r="AL434" i="13"/>
  <c r="AK434" i="13"/>
  <c r="AT433" i="13"/>
  <c r="AA433" i="13"/>
  <c r="AN429" i="13"/>
  <c r="AO429" i="13"/>
  <c r="AT425" i="13"/>
  <c r="E425" i="13" s="1"/>
  <c r="AA425" i="13"/>
  <c r="AB425" i="13" s="1"/>
  <c r="AC425" i="13" s="1"/>
  <c r="AN421" i="13"/>
  <c r="AO421" i="13"/>
  <c r="AE420" i="13"/>
  <c r="AF420" i="13" s="1"/>
  <c r="AL418" i="13"/>
  <c r="AK418" i="13"/>
  <c r="AA417" i="13"/>
  <c r="AT417" i="13"/>
  <c r="E417" i="13" s="1"/>
  <c r="AN413" i="13"/>
  <c r="AO413" i="13"/>
  <c r="AL410" i="13"/>
  <c r="AK410" i="13"/>
  <c r="AT409" i="13"/>
  <c r="E409" i="13" s="1"/>
  <c r="AA409" i="13"/>
  <c r="AB409" i="13" s="1"/>
  <c r="AC409" i="13" s="1"/>
  <c r="AO405" i="13"/>
  <c r="AN405" i="13"/>
  <c r="AE404" i="13"/>
  <c r="AF404" i="13" s="1"/>
  <c r="AL402" i="13"/>
  <c r="AK402" i="13"/>
  <c r="AA401" i="13"/>
  <c r="AT401" i="13"/>
  <c r="E401" i="13" s="1"/>
  <c r="AN397" i="13"/>
  <c r="AO397" i="13"/>
  <c r="AF396" i="13"/>
  <c r="AL394" i="13"/>
  <c r="AK394" i="13"/>
  <c r="AA393" i="13"/>
  <c r="AB393" i="13" s="1"/>
  <c r="AC393" i="13" s="1"/>
  <c r="AT393" i="13"/>
  <c r="E393" i="13" s="1"/>
  <c r="AO389" i="13"/>
  <c r="AN389" i="13"/>
  <c r="AF388" i="13"/>
  <c r="AP388" i="13"/>
  <c r="AE388" i="13"/>
  <c r="AA385" i="13"/>
  <c r="AB385" i="13" s="1"/>
  <c r="AT385" i="13"/>
  <c r="E385" i="13" s="1"/>
  <c r="AH383" i="13"/>
  <c r="AI383" i="13"/>
  <c r="AK378" i="13"/>
  <c r="AL378" i="13"/>
  <c r="AT377" i="13"/>
  <c r="E377" i="13" s="1"/>
  <c r="AA377" i="13"/>
  <c r="AB377" i="13" s="1"/>
  <c r="AP377" i="13" s="1"/>
  <c r="AH375" i="13"/>
  <c r="AI375" i="13"/>
  <c r="AA369" i="13"/>
  <c r="AB369" i="13" s="1"/>
  <c r="AT369" i="13"/>
  <c r="E369" i="13" s="1"/>
  <c r="AH367" i="13"/>
  <c r="AI367" i="13"/>
  <c r="AO365" i="13"/>
  <c r="AN365" i="13"/>
  <c r="AA361" i="13"/>
  <c r="AB361" i="13" s="1"/>
  <c r="AT361" i="13"/>
  <c r="AI359" i="13"/>
  <c r="AF356" i="13"/>
  <c r="AE356" i="13"/>
  <c r="AP356" i="13"/>
  <c r="AA353" i="13"/>
  <c r="AB353" i="13" s="1"/>
  <c r="AT353" i="13"/>
  <c r="AI351" i="13"/>
  <c r="AH351" i="13"/>
  <c r="AT345" i="13"/>
  <c r="AA345" i="13"/>
  <c r="AC345" i="13" s="1"/>
  <c r="AH343" i="13"/>
  <c r="AI343" i="13"/>
  <c r="AT337" i="13"/>
  <c r="AA337" i="13"/>
  <c r="AH335" i="13"/>
  <c r="AI335" i="13"/>
  <c r="AA329" i="13"/>
  <c r="AB329" i="13" s="1"/>
  <c r="AT329" i="13"/>
  <c r="AI327" i="13"/>
  <c r="AH327" i="13"/>
  <c r="AA321" i="13"/>
  <c r="AB321" i="13" s="1"/>
  <c r="AT321" i="13"/>
  <c r="AI319" i="13"/>
  <c r="AA313" i="13"/>
  <c r="AB313" i="13" s="1"/>
  <c r="AP313" i="13" s="1"/>
  <c r="AT313" i="13"/>
  <c r="AI311" i="13"/>
  <c r="AT305" i="13"/>
  <c r="AA305" i="13"/>
  <c r="AH303" i="13"/>
  <c r="AI303" i="13"/>
  <c r="AO301" i="13"/>
  <c r="AN301" i="13"/>
  <c r="AE300" i="13"/>
  <c r="AF300" i="13" s="1"/>
  <c r="AA297" i="13"/>
  <c r="AT297" i="13"/>
  <c r="AH295" i="13"/>
  <c r="AI295" i="13"/>
  <c r="AO293" i="13"/>
  <c r="AN293" i="13"/>
  <c r="AE292" i="13"/>
  <c r="AF292" i="13" s="1"/>
  <c r="AT289" i="13"/>
  <c r="AA289" i="13"/>
  <c r="AH287" i="13"/>
  <c r="AI287" i="13"/>
  <c r="AF284" i="13"/>
  <c r="AK282" i="13"/>
  <c r="AL282" i="13"/>
  <c r="AA281" i="13"/>
  <c r="AT281" i="13"/>
  <c r="AH279" i="13"/>
  <c r="AI279" i="13"/>
  <c r="AE276" i="13"/>
  <c r="AF276" i="13" s="1"/>
  <c r="AK274" i="13"/>
  <c r="AL274" i="13"/>
  <c r="AA273" i="13"/>
  <c r="AT273" i="13"/>
  <c r="AN269" i="13"/>
  <c r="AO269" i="13"/>
  <c r="AF268" i="13"/>
  <c r="AK266" i="13"/>
  <c r="AL266" i="13"/>
  <c r="AA265" i="13"/>
  <c r="AB265" i="13" s="1"/>
  <c r="AC265" i="13" s="1"/>
  <c r="AT265" i="13"/>
  <c r="AF260" i="13"/>
  <c r="AL258" i="13"/>
  <c r="AK258" i="13"/>
  <c r="AT257" i="13"/>
  <c r="AA257" i="13"/>
  <c r="AE252" i="13"/>
  <c r="AF252" i="13" s="1"/>
  <c r="AL250" i="13"/>
  <c r="AK250" i="13"/>
  <c r="AT249" i="13"/>
  <c r="AA249" i="13"/>
  <c r="AE244" i="13"/>
  <c r="AF244" i="13" s="1"/>
  <c r="AL242" i="13"/>
  <c r="AK242" i="13"/>
  <c r="AA241" i="13"/>
  <c r="AT241" i="13"/>
  <c r="AE236" i="13"/>
  <c r="AF236" i="13" s="1"/>
  <c r="AL234" i="13"/>
  <c r="AK234" i="13"/>
  <c r="AT233" i="13"/>
  <c r="AA233" i="13"/>
  <c r="AN229" i="13"/>
  <c r="AO229" i="13"/>
  <c r="AL226" i="13"/>
  <c r="AK226" i="13"/>
  <c r="AT225" i="13"/>
  <c r="AA225" i="13"/>
  <c r="AN221" i="13"/>
  <c r="AO221" i="13"/>
  <c r="AK218" i="13"/>
  <c r="AL218" i="13"/>
  <c r="AA217" i="13"/>
  <c r="AB217" i="13" s="1"/>
  <c r="AT217" i="13"/>
  <c r="AI215" i="13"/>
  <c r="AH215" i="13"/>
  <c r="AN214" i="13"/>
  <c r="AO214" i="13"/>
  <c r="AK211" i="13"/>
  <c r="AL211" i="13"/>
  <c r="AA210" i="13"/>
  <c r="AT210" i="13"/>
  <c r="AI208" i="13"/>
  <c r="AH208" i="13"/>
  <c r="AN206" i="13"/>
  <c r="AO206" i="13"/>
  <c r="AL203" i="13"/>
  <c r="AK203" i="13"/>
  <c r="AT202" i="13"/>
  <c r="AA202" i="13"/>
  <c r="AI200" i="13"/>
  <c r="AH200" i="13"/>
  <c r="AN198" i="13"/>
  <c r="AO198" i="13"/>
  <c r="AK195" i="13"/>
  <c r="AL195" i="13"/>
  <c r="AA194" i="13"/>
  <c r="AB194" i="13" s="1"/>
  <c r="AC194" i="13" s="1"/>
  <c r="AT194" i="13"/>
  <c r="AN190" i="13"/>
  <c r="AO190" i="13"/>
  <c r="AL187" i="13"/>
  <c r="AK187" i="13"/>
  <c r="AA186" i="13"/>
  <c r="AT186" i="13"/>
  <c r="AN182" i="13"/>
  <c r="AO182" i="13"/>
  <c r="AK179" i="13"/>
  <c r="AL179" i="13"/>
  <c r="AA178" i="13"/>
  <c r="AT178" i="13"/>
  <c r="AO174" i="13"/>
  <c r="AN174" i="13"/>
  <c r="AK171" i="13"/>
  <c r="AL171" i="13"/>
  <c r="AA170" i="13"/>
  <c r="AB170" i="13" s="1"/>
  <c r="AC170" i="13" s="1"/>
  <c r="AT170" i="13"/>
  <c r="AO166" i="13"/>
  <c r="AN166" i="13"/>
  <c r="AL163" i="13"/>
  <c r="AA162" i="13"/>
  <c r="AB162" i="13" s="1"/>
  <c r="AC162" i="13" s="1"/>
  <c r="AT162" i="13"/>
  <c r="AO158" i="13"/>
  <c r="AN158" i="13"/>
  <c r="AK155" i="13"/>
  <c r="AL155" i="13"/>
  <c r="AT154" i="13"/>
  <c r="AA154" i="13"/>
  <c r="AN150" i="13"/>
  <c r="AO150" i="13"/>
  <c r="AL147" i="13"/>
  <c r="AK147" i="13"/>
  <c r="AA146" i="13"/>
  <c r="AT146" i="13"/>
  <c r="AO142" i="13"/>
  <c r="AN142" i="13"/>
  <c r="AK139" i="13"/>
  <c r="AL139" i="13"/>
  <c r="AA138" i="13"/>
  <c r="AB138" i="13" s="1"/>
  <c r="AT138" i="13"/>
  <c r="AN134" i="13"/>
  <c r="AO134" i="13"/>
  <c r="AK131" i="13"/>
  <c r="AL131" i="13"/>
  <c r="AT130" i="13"/>
  <c r="AA130" i="13"/>
  <c r="AI128" i="13"/>
  <c r="AH128" i="13"/>
  <c r="AN126" i="13"/>
  <c r="AO126" i="13"/>
  <c r="AE125" i="13"/>
  <c r="AF125" i="13" s="1"/>
  <c r="AK123" i="13"/>
  <c r="AL123" i="13"/>
  <c r="AA122" i="13"/>
  <c r="AT122" i="13"/>
  <c r="AN118" i="13"/>
  <c r="AO118" i="13"/>
  <c r="AA114" i="13"/>
  <c r="AB114" i="13" s="1"/>
  <c r="AC114" i="13" s="1"/>
  <c r="AT114" i="13"/>
  <c r="AI112" i="13"/>
  <c r="AH112" i="13"/>
  <c r="AO110" i="13"/>
  <c r="AN110" i="13"/>
  <c r="AL107" i="13"/>
  <c r="AK107" i="13"/>
  <c r="AA106" i="13"/>
  <c r="AC106" i="13" s="1"/>
  <c r="AT106" i="13"/>
  <c r="AH104" i="13"/>
  <c r="AI104" i="13"/>
  <c r="AO102" i="13"/>
  <c r="AN102" i="13"/>
  <c r="AL99" i="13"/>
  <c r="AK99" i="13"/>
  <c r="AA98" i="13"/>
  <c r="AB98" i="13" s="1"/>
  <c r="AC98" i="13" s="1"/>
  <c r="AT98" i="13"/>
  <c r="AH96" i="13"/>
  <c r="AI96" i="13"/>
  <c r="AN94" i="13"/>
  <c r="AO94" i="13"/>
  <c r="AE93" i="13"/>
  <c r="AF93" i="13" s="1"/>
  <c r="AL91" i="13"/>
  <c r="AK91" i="13"/>
  <c r="AT90" i="13"/>
  <c r="AA90" i="13"/>
  <c r="AB90" i="13" s="1"/>
  <c r="AI88" i="13"/>
  <c r="AK83" i="13"/>
  <c r="AL83" i="13"/>
  <c r="AA82" i="13"/>
  <c r="AB82" i="13" s="1"/>
  <c r="AP82" i="13" s="1"/>
  <c r="AT82" i="13"/>
  <c r="AI80" i="13"/>
  <c r="AH80" i="13"/>
  <c r="AF77" i="13"/>
  <c r="AA74" i="13"/>
  <c r="AC74" i="13" s="1"/>
  <c r="AT74" i="13"/>
  <c r="AN664" i="13"/>
  <c r="AT658" i="13"/>
  <c r="E658" i="13" s="1"/>
  <c r="AF622" i="13"/>
  <c r="AO573" i="13"/>
  <c r="AT501" i="13"/>
  <c r="AR501" i="13" s="1"/>
  <c r="C501" i="13" s="1"/>
  <c r="AN441" i="13"/>
  <c r="AT682" i="13"/>
  <c r="E682" i="13" s="1"/>
  <c r="AH680" i="13"/>
  <c r="AI680" i="13"/>
  <c r="AO678" i="13"/>
  <c r="AN678" i="13"/>
  <c r="AT674" i="13"/>
  <c r="E674" i="13" s="1"/>
  <c r="AA674" i="13"/>
  <c r="AH672" i="13"/>
  <c r="AI672" i="13"/>
  <c r="AK667" i="13"/>
  <c r="AL667" i="13"/>
  <c r="AH664" i="13"/>
  <c r="AI664" i="13"/>
  <c r="AL659" i="13"/>
  <c r="AH656" i="13"/>
  <c r="AI656" i="13"/>
  <c r="AO654" i="13"/>
  <c r="AN654" i="13"/>
  <c r="AK651" i="13"/>
  <c r="AL651" i="13"/>
  <c r="AH648" i="13"/>
  <c r="AI648" i="13"/>
  <c r="AO646" i="13"/>
  <c r="AN646" i="13"/>
  <c r="AK643" i="13"/>
  <c r="AL643" i="13"/>
  <c r="AA642" i="13"/>
  <c r="AB642" i="13" s="1"/>
  <c r="AT642" i="13"/>
  <c r="E642" i="13" s="1"/>
  <c r="AH640" i="13"/>
  <c r="AI640" i="13"/>
  <c r="AO638" i="13"/>
  <c r="AN638" i="13"/>
  <c r="AL635" i="13"/>
  <c r="AT634" i="13"/>
  <c r="E634" i="13" s="1"/>
  <c r="AA634" i="13"/>
  <c r="AB634" i="13" s="1"/>
  <c r="AI632" i="13"/>
  <c r="AE629" i="13"/>
  <c r="AF629" i="13" s="1"/>
  <c r="AT626" i="13"/>
  <c r="E626" i="13" s="1"/>
  <c r="AH624" i="13"/>
  <c r="AI624" i="13"/>
  <c r="AT618" i="13"/>
  <c r="E618" i="13" s="1"/>
  <c r="AA618" i="13"/>
  <c r="AB618" i="13" s="1"/>
  <c r="AP618" i="13" s="1"/>
  <c r="AH616" i="13"/>
  <c r="AI616" i="13"/>
  <c r="AO614" i="13"/>
  <c r="AN614" i="13"/>
  <c r="AK611" i="13"/>
  <c r="AL611" i="13"/>
  <c r="AA610" i="13"/>
  <c r="AB610" i="13" s="1"/>
  <c r="AT610" i="13"/>
  <c r="E610" i="13" s="1"/>
  <c r="AH608" i="13"/>
  <c r="AI608" i="13"/>
  <c r="AK603" i="13"/>
  <c r="AL603" i="13"/>
  <c r="AA602" i="13"/>
  <c r="AT602" i="13"/>
  <c r="E602" i="13" s="1"/>
  <c r="AH600" i="13"/>
  <c r="AI600" i="13"/>
  <c r="AO598" i="13"/>
  <c r="AN598" i="13"/>
  <c r="AT594" i="13"/>
  <c r="E594" i="13" s="1"/>
  <c r="AO590" i="13"/>
  <c r="AN590" i="13"/>
  <c r="AK587" i="13"/>
  <c r="AL587" i="13"/>
  <c r="AT586" i="13"/>
  <c r="E586" i="13" s="1"/>
  <c r="AA586" i="13"/>
  <c r="AO582" i="13"/>
  <c r="AN582" i="13"/>
  <c r="AK579" i="13"/>
  <c r="AL579" i="13"/>
  <c r="AA578" i="13"/>
  <c r="AB578" i="13" s="1"/>
  <c r="AT578" i="13"/>
  <c r="AE573" i="13"/>
  <c r="AF573" i="13" s="1"/>
  <c r="AT570" i="13"/>
  <c r="E570" i="13" s="1"/>
  <c r="AA570" i="13"/>
  <c r="AB570" i="13" s="1"/>
  <c r="AP570" i="13" s="1"/>
  <c r="AH568" i="13"/>
  <c r="AI568" i="13"/>
  <c r="AE565" i="13"/>
  <c r="AA562" i="13"/>
  <c r="AB562" i="13" s="1"/>
  <c r="AP562" i="13" s="1"/>
  <c r="AT562" i="13"/>
  <c r="AE557" i="13"/>
  <c r="AF557" i="13" s="1"/>
  <c r="AA554" i="13"/>
  <c r="AB554" i="13" s="1"/>
  <c r="AP554" i="13" s="1"/>
  <c r="AT554" i="13"/>
  <c r="E554" i="13" s="1"/>
  <c r="AI552" i="13"/>
  <c r="AH552" i="13"/>
  <c r="AE549" i="13"/>
  <c r="AF549" i="13" s="1"/>
  <c r="AT546" i="13"/>
  <c r="E546" i="13" s="1"/>
  <c r="AA546" i="13"/>
  <c r="AH544" i="13"/>
  <c r="AI544" i="13"/>
  <c r="AN542" i="13"/>
  <c r="AO542" i="13"/>
  <c r="AE541" i="13"/>
  <c r="AF541" i="13" s="1"/>
  <c r="AT538" i="13"/>
  <c r="E538" i="13" s="1"/>
  <c r="AA538" i="13"/>
  <c r="AH536" i="13"/>
  <c r="AI536" i="13" s="1"/>
  <c r="AO534" i="13"/>
  <c r="AN534" i="13"/>
  <c r="AK531" i="13"/>
  <c r="AL531" i="13"/>
  <c r="AB530" i="13"/>
  <c r="AH528" i="13"/>
  <c r="AI528" i="13"/>
  <c r="AO526" i="13"/>
  <c r="AN526" i="13"/>
  <c r="AK523" i="13"/>
  <c r="AL523" i="13"/>
  <c r="AT522" i="13"/>
  <c r="E522" i="13" s="1"/>
  <c r="AA522" i="13"/>
  <c r="AI520" i="13"/>
  <c r="AH520" i="13"/>
  <c r="AO518" i="13"/>
  <c r="AN518" i="13"/>
  <c r="AA514" i="13"/>
  <c r="AT514" i="13"/>
  <c r="E514" i="13" s="1"/>
  <c r="AI512" i="13"/>
  <c r="AH512" i="13"/>
  <c r="AT506" i="13"/>
  <c r="E506" i="13" s="1"/>
  <c r="AA506" i="13"/>
  <c r="AI504" i="13"/>
  <c r="AH504" i="13"/>
  <c r="AA498" i="13"/>
  <c r="AT498" i="13"/>
  <c r="E498" i="13" s="1"/>
  <c r="AI496" i="13"/>
  <c r="AH496" i="13"/>
  <c r="AO494" i="13"/>
  <c r="AN494" i="13"/>
  <c r="AA490" i="13"/>
  <c r="AT490" i="13"/>
  <c r="E490" i="13" s="1"/>
  <c r="AI488" i="13"/>
  <c r="AH488" i="13"/>
  <c r="AO486" i="13"/>
  <c r="AN486" i="13"/>
  <c r="AA482" i="13"/>
  <c r="AT482" i="13"/>
  <c r="AH480" i="13"/>
  <c r="AI480" i="13"/>
  <c r="AO478" i="13"/>
  <c r="AN478" i="13"/>
  <c r="AT474" i="13"/>
  <c r="E474" i="13" s="1"/>
  <c r="AA474" i="13"/>
  <c r="AT466" i="13"/>
  <c r="E466" i="13" s="1"/>
  <c r="AA466" i="13"/>
  <c r="AT458" i="13"/>
  <c r="E458" i="13" s="1"/>
  <c r="AA458" i="13"/>
  <c r="AT450" i="13"/>
  <c r="E450" i="13" s="1"/>
  <c r="AA450" i="13"/>
  <c r="AO446" i="13"/>
  <c r="AN446" i="13"/>
  <c r="AT442" i="13"/>
  <c r="E442" i="13" s="1"/>
  <c r="AA442" i="13"/>
  <c r="AI440" i="13"/>
  <c r="AH440" i="13"/>
  <c r="AN438" i="13"/>
  <c r="AO438" i="13"/>
  <c r="AT434" i="13"/>
  <c r="E434" i="13" s="1"/>
  <c r="AN430" i="13"/>
  <c r="AO430" i="13"/>
  <c r="AK427" i="13"/>
  <c r="AL427" i="13"/>
  <c r="AA426" i="13"/>
  <c r="AT426" i="13"/>
  <c r="E426" i="13" s="1"/>
  <c r="AI424" i="13"/>
  <c r="AH424" i="13"/>
  <c r="AN422" i="13"/>
  <c r="AO422" i="13"/>
  <c r="AA418" i="13"/>
  <c r="AB418" i="13" s="1"/>
  <c r="AC418" i="13" s="1"/>
  <c r="AT418" i="13"/>
  <c r="E418" i="13" s="1"/>
  <c r="AO414" i="13"/>
  <c r="AN414" i="13"/>
  <c r="AK411" i="13"/>
  <c r="AL411" i="13"/>
  <c r="AA410" i="13"/>
  <c r="AT410" i="13"/>
  <c r="AI408" i="13"/>
  <c r="AH408" i="13"/>
  <c r="AN406" i="13"/>
  <c r="AO406" i="13"/>
  <c r="AA402" i="13"/>
  <c r="AB402" i="13" s="1"/>
  <c r="AT402" i="13"/>
  <c r="E402" i="13" s="1"/>
  <c r="AO398" i="13"/>
  <c r="AN398" i="13"/>
  <c r="AK395" i="13"/>
  <c r="AL395" i="13"/>
  <c r="AA394" i="13"/>
  <c r="AT394" i="13"/>
  <c r="E394" i="13" s="1"/>
  <c r="AN390" i="13"/>
  <c r="AO390" i="13"/>
  <c r="AK387" i="13"/>
  <c r="AL387" i="13"/>
  <c r="AT386" i="13"/>
  <c r="E386" i="13" s="1"/>
  <c r="AA386" i="13"/>
  <c r="AI384" i="13"/>
  <c r="AH384" i="13"/>
  <c r="AK379" i="13"/>
  <c r="AL379" i="13"/>
  <c r="AA378" i="13"/>
  <c r="AB378" i="13" s="1"/>
  <c r="AT378" i="13"/>
  <c r="E378" i="13" s="1"/>
  <c r="AH376" i="13"/>
  <c r="AI376" i="13"/>
  <c r="AK371" i="13"/>
  <c r="AL371" i="13"/>
  <c r="AA370" i="13"/>
  <c r="AC370" i="13" s="1"/>
  <c r="AT370" i="13"/>
  <c r="E370" i="13" s="1"/>
  <c r="AI368" i="13"/>
  <c r="AH368" i="13"/>
  <c r="AE365" i="13"/>
  <c r="AF365" i="13" s="1"/>
  <c r="AK363" i="13"/>
  <c r="AL363" i="13"/>
  <c r="AA362" i="13"/>
  <c r="AB362" i="13" s="1"/>
  <c r="AP362" i="13" s="1"/>
  <c r="AT362" i="13"/>
  <c r="AH360" i="13"/>
  <c r="AI360" i="13"/>
  <c r="AE357" i="13"/>
  <c r="AF357" i="13" s="1"/>
  <c r="AK355" i="13"/>
  <c r="AL355" i="13"/>
  <c r="AT354" i="13"/>
  <c r="AA354" i="13"/>
  <c r="AB354" i="13" s="1"/>
  <c r="AP354" i="13" s="1"/>
  <c r="AI352" i="13"/>
  <c r="AH352" i="13"/>
  <c r="AE349" i="13"/>
  <c r="AF349" i="13" s="1"/>
  <c r="AK347" i="13"/>
  <c r="AL347" i="13"/>
  <c r="AA346" i="13"/>
  <c r="AT346" i="13"/>
  <c r="AI344" i="13"/>
  <c r="AH344" i="13"/>
  <c r="AE341" i="13"/>
  <c r="AF341" i="13" s="1"/>
  <c r="AT338" i="13"/>
  <c r="AA338" i="13"/>
  <c r="AB338" i="13" s="1"/>
  <c r="AP338" i="13" s="1"/>
  <c r="AE333" i="13"/>
  <c r="AF333" i="13" s="1"/>
  <c r="AK331" i="13"/>
  <c r="AL331" i="13"/>
  <c r="AA330" i="13"/>
  <c r="AB330" i="13" s="1"/>
  <c r="AP330" i="13" s="1"/>
  <c r="AT330" i="13"/>
  <c r="AH328" i="13"/>
  <c r="AI328" i="13"/>
  <c r="AK323" i="13"/>
  <c r="AL323" i="13"/>
  <c r="AT322" i="13"/>
  <c r="AA322" i="13"/>
  <c r="AB322" i="13" s="1"/>
  <c r="AP322" i="13" s="1"/>
  <c r="AE317" i="13"/>
  <c r="AF317" i="13" s="1"/>
  <c r="AK315" i="13"/>
  <c r="AL315" i="13"/>
  <c r="AA314" i="13"/>
  <c r="AB314" i="13" s="1"/>
  <c r="AP314" i="13" s="1"/>
  <c r="AT314" i="13"/>
  <c r="AH312" i="13"/>
  <c r="AI312" i="13"/>
  <c r="AE309" i="13"/>
  <c r="AF309" i="13" s="1"/>
  <c r="AK307" i="13"/>
  <c r="AL307" i="13"/>
  <c r="AT306" i="13"/>
  <c r="AA306" i="13"/>
  <c r="AI304" i="13"/>
  <c r="AH304" i="13"/>
  <c r="AO302" i="13"/>
  <c r="AN302" i="13"/>
  <c r="AK299" i="13"/>
  <c r="AL299" i="13"/>
  <c r="AT298" i="13"/>
  <c r="AA298" i="13"/>
  <c r="AH296" i="13"/>
  <c r="AI296" i="13"/>
  <c r="AO294" i="13"/>
  <c r="AN294" i="13"/>
  <c r="AK291" i="13"/>
  <c r="AL291" i="13"/>
  <c r="AT290" i="13"/>
  <c r="AA290" i="13"/>
  <c r="AI288" i="13"/>
  <c r="AH288" i="13"/>
  <c r="AO286" i="13"/>
  <c r="AN286" i="13"/>
  <c r="AK283" i="13"/>
  <c r="AL283" i="13"/>
  <c r="AA282" i="13"/>
  <c r="AB282" i="13" s="1"/>
  <c r="AP282" i="13" s="1"/>
  <c r="AT282" i="13"/>
  <c r="AH280" i="13"/>
  <c r="AI280" i="13"/>
  <c r="AO278" i="13"/>
  <c r="AN278" i="13"/>
  <c r="AK275" i="13"/>
  <c r="AL275" i="13"/>
  <c r="AA274" i="13"/>
  <c r="AT274" i="13"/>
  <c r="AH272" i="13"/>
  <c r="AI272" i="13"/>
  <c r="AO270" i="13"/>
  <c r="AN270" i="13"/>
  <c r="AL267" i="13"/>
  <c r="AK267" i="13"/>
  <c r="AA266" i="13"/>
  <c r="AB266" i="13" s="1"/>
  <c r="AC266" i="13" s="1"/>
  <c r="AT266" i="13"/>
  <c r="AH264" i="13"/>
  <c r="AI264" i="13" s="1"/>
  <c r="AO262" i="13"/>
  <c r="AN262" i="13"/>
  <c r="AT258" i="13"/>
  <c r="AA258" i="13"/>
  <c r="AB258" i="13" s="1"/>
  <c r="AH256" i="13"/>
  <c r="AI256" i="13"/>
  <c r="AN254" i="13"/>
  <c r="AO254" i="13"/>
  <c r="AE253" i="13"/>
  <c r="AF253" i="13" s="1"/>
  <c r="AL251" i="13"/>
  <c r="AK251" i="13"/>
  <c r="AA250" i="13"/>
  <c r="AB250" i="13" s="1"/>
  <c r="AC250" i="13" s="1"/>
  <c r="AT250" i="13"/>
  <c r="AH248" i="13"/>
  <c r="AI248" i="13"/>
  <c r="AO246" i="13"/>
  <c r="AN246" i="13"/>
  <c r="AE245" i="13"/>
  <c r="AF245" i="13" s="1"/>
  <c r="AL243" i="13"/>
  <c r="AK243" i="13"/>
  <c r="AA242" i="13"/>
  <c r="AB242" i="13" s="1"/>
  <c r="AC242" i="13" s="1"/>
  <c r="AT242" i="13"/>
  <c r="AH240" i="13"/>
  <c r="AI240" i="13"/>
  <c r="AO238" i="13"/>
  <c r="AN238" i="13"/>
  <c r="AE237" i="13"/>
  <c r="AF237" i="13" s="1"/>
  <c r="AL235" i="13"/>
  <c r="AK235" i="13"/>
  <c r="AT234" i="13"/>
  <c r="AA234" i="13"/>
  <c r="AH232" i="13"/>
  <c r="AI232" i="13"/>
  <c r="AN230" i="13"/>
  <c r="AO230" i="13"/>
  <c r="AA226" i="13"/>
  <c r="AT226" i="13"/>
  <c r="AO222" i="13"/>
  <c r="AN222" i="13"/>
  <c r="AE221" i="13"/>
  <c r="AP221" i="13"/>
  <c r="AA218" i="13"/>
  <c r="AT218" i="13"/>
  <c r="AP214" i="13"/>
  <c r="AF214" i="13"/>
  <c r="AE214" i="13"/>
  <c r="AA211" i="13"/>
  <c r="AB211" i="13" s="1"/>
  <c r="AC211" i="13" s="1"/>
  <c r="AT211" i="13"/>
  <c r="AN207" i="13"/>
  <c r="AO207" i="13"/>
  <c r="AE206" i="13"/>
  <c r="AF206" i="13" s="1"/>
  <c r="AL204" i="13"/>
  <c r="AK204" i="13"/>
  <c r="AT203" i="13"/>
  <c r="AA203" i="13"/>
  <c r="AN199" i="13"/>
  <c r="AO199" i="13"/>
  <c r="AL196" i="13"/>
  <c r="AK196" i="13"/>
  <c r="AT195" i="13"/>
  <c r="AA195" i="13"/>
  <c r="AN191" i="13"/>
  <c r="AO191" i="13"/>
  <c r="AL188" i="13"/>
  <c r="AK188" i="13"/>
  <c r="AA187" i="13"/>
  <c r="AT187" i="13"/>
  <c r="AN183" i="13"/>
  <c r="AO183" i="13"/>
  <c r="AE182" i="13"/>
  <c r="AF182" i="13" s="1"/>
  <c r="AL180" i="13"/>
  <c r="AK180" i="13"/>
  <c r="AA179" i="13"/>
  <c r="AT179" i="13"/>
  <c r="AN175" i="13"/>
  <c r="AO175" i="13"/>
  <c r="AT171" i="13"/>
  <c r="AA171" i="13"/>
  <c r="AO167" i="13"/>
  <c r="AN167" i="13"/>
  <c r="AE166" i="13"/>
  <c r="AP166" i="13"/>
  <c r="AA163" i="13"/>
  <c r="AT163" i="13"/>
  <c r="AN159" i="13"/>
  <c r="AO159" i="13"/>
  <c r="AE158" i="13"/>
  <c r="AF158" i="13" s="1"/>
  <c r="AT155" i="13"/>
  <c r="AA155" i="13"/>
  <c r="AN151" i="13"/>
  <c r="AO151" i="13"/>
  <c r="AE150" i="13"/>
  <c r="AF150" i="13" s="1"/>
  <c r="AT147" i="13"/>
  <c r="AA147" i="13"/>
  <c r="AB147" i="13" s="1"/>
  <c r="AC147" i="13" s="1"/>
  <c r="AO143" i="13"/>
  <c r="AN143" i="13"/>
  <c r="AA139" i="13"/>
  <c r="AT139" i="13"/>
  <c r="AI137" i="13"/>
  <c r="AH137" i="13"/>
  <c r="AN135" i="13"/>
  <c r="AO135" i="13"/>
  <c r="AA131" i="13"/>
  <c r="AT131" i="13"/>
  <c r="AI129" i="13"/>
  <c r="AH129" i="13"/>
  <c r="AO127" i="13"/>
  <c r="AN127" i="13"/>
  <c r="AA123" i="13"/>
  <c r="AT123" i="13"/>
  <c r="AN119" i="13"/>
  <c r="AO119" i="13"/>
  <c r="AK116" i="13"/>
  <c r="AL116" i="13"/>
  <c r="AA115" i="13"/>
  <c r="AT115" i="13"/>
  <c r="AI113" i="13"/>
  <c r="AH113" i="13"/>
  <c r="AN111" i="13"/>
  <c r="AO111" i="13"/>
  <c r="AK108" i="13"/>
  <c r="AL108" i="13"/>
  <c r="AA107" i="13"/>
  <c r="AT107" i="13"/>
  <c r="AN103" i="13"/>
  <c r="AO103" i="13"/>
  <c r="AL100" i="13"/>
  <c r="AK100" i="13"/>
  <c r="AT99" i="13"/>
  <c r="AA99" i="13"/>
  <c r="AI97" i="13"/>
  <c r="AH97" i="13"/>
  <c r="AN95" i="13"/>
  <c r="AO95" i="13"/>
  <c r="AL92" i="13"/>
  <c r="AK92" i="13"/>
  <c r="AA91" i="13"/>
  <c r="AT91" i="13"/>
  <c r="AN87" i="13"/>
  <c r="AO87" i="13"/>
  <c r="AE86" i="13"/>
  <c r="AF86" i="13" s="1"/>
  <c r="AL84" i="13"/>
  <c r="AK84" i="13"/>
  <c r="AA83" i="13"/>
  <c r="AB83" i="13" s="1"/>
  <c r="AP83" i="13" s="1"/>
  <c r="AT83" i="13"/>
  <c r="AH81" i="13"/>
  <c r="AI81" i="13" s="1"/>
  <c r="AO79" i="13"/>
  <c r="AN79" i="13"/>
  <c r="AE78" i="13"/>
  <c r="AF78" i="13" s="1"/>
  <c r="AL76" i="13"/>
  <c r="AK76" i="13"/>
  <c r="AT75" i="13"/>
  <c r="AA75" i="13"/>
  <c r="AB75" i="13" s="1"/>
  <c r="AN71" i="13"/>
  <c r="AO71" i="13"/>
  <c r="AE70" i="13"/>
  <c r="AF70" i="13" s="1"/>
  <c r="AL68" i="13"/>
  <c r="AK68" i="13"/>
  <c r="AT67" i="13"/>
  <c r="AA67" i="13"/>
  <c r="AB67" i="13" s="1"/>
  <c r="AC67" i="13" s="1"/>
  <c r="AL60" i="13"/>
  <c r="AK60" i="13"/>
  <c r="AT59" i="13"/>
  <c r="AA59" i="13"/>
  <c r="AB59" i="13" s="1"/>
  <c r="AP59" i="13" s="1"/>
  <c r="AN55" i="13"/>
  <c r="AO55" i="13"/>
  <c r="AL52" i="13"/>
  <c r="AK52" i="13"/>
  <c r="AT51" i="13"/>
  <c r="AA51" i="13"/>
  <c r="AT43" i="13"/>
  <c r="AA43" i="13"/>
  <c r="AB43" i="13" s="1"/>
  <c r="AI41" i="13"/>
  <c r="AH41" i="13"/>
  <c r="AK36" i="13"/>
  <c r="AL36" i="13"/>
  <c r="AA35" i="13"/>
  <c r="AB35" i="13" s="1"/>
  <c r="AT35" i="13"/>
  <c r="AH33" i="13"/>
  <c r="AI33" i="13"/>
  <c r="AK28" i="13"/>
  <c r="AL28" i="13"/>
  <c r="AA27" i="13"/>
  <c r="AB27" i="13" s="1"/>
  <c r="AP27" i="13" s="1"/>
  <c r="AT27" i="13"/>
  <c r="AI25" i="13"/>
  <c r="AH25" i="13"/>
  <c r="AK20" i="13"/>
  <c r="AL20" i="13"/>
  <c r="AA19" i="13"/>
  <c r="AT19" i="13"/>
  <c r="AH17" i="13"/>
  <c r="AI17" i="13"/>
  <c r="AK12" i="13"/>
  <c r="AL12" i="13"/>
  <c r="AA11" i="13"/>
  <c r="AB11" i="13" s="1"/>
  <c r="AT11" i="13"/>
  <c r="AI9" i="13"/>
  <c r="AH9" i="13"/>
  <c r="AE6" i="13"/>
  <c r="AF6" i="13" s="1"/>
  <c r="AL675" i="13"/>
  <c r="AK634" i="13"/>
  <c r="AL621" i="13"/>
  <c r="AE588" i="13"/>
  <c r="AF588" i="13" s="1"/>
  <c r="AE553" i="13"/>
  <c r="AF553" i="13" s="1"/>
  <c r="AT533" i="13"/>
  <c r="E533" i="13" s="1"/>
  <c r="AA494" i="13"/>
  <c r="AA434" i="13"/>
  <c r="AB434" i="13" s="1"/>
  <c r="AC434" i="13" s="1"/>
  <c r="AN679" i="13"/>
  <c r="AO679" i="13"/>
  <c r="AE678" i="13"/>
  <c r="AF678" i="13" s="1"/>
  <c r="AK676" i="13"/>
  <c r="AL676" i="13"/>
  <c r="AA675" i="13"/>
  <c r="AT675" i="13"/>
  <c r="E675" i="13" s="1"/>
  <c r="AN671" i="13"/>
  <c r="AO671" i="13"/>
  <c r="AL668" i="13"/>
  <c r="AK668" i="13"/>
  <c r="AA667" i="13"/>
  <c r="AT667" i="13"/>
  <c r="E667" i="13" s="1"/>
  <c r="AN663" i="13"/>
  <c r="AO663" i="13"/>
  <c r="AT659" i="13"/>
  <c r="E659" i="13" s="1"/>
  <c r="AA659" i="13"/>
  <c r="AN655" i="13"/>
  <c r="AO655" i="13"/>
  <c r="AE654" i="13"/>
  <c r="AF654" i="13"/>
  <c r="AP654" i="13"/>
  <c r="AA651" i="13"/>
  <c r="AT651" i="13"/>
  <c r="E651" i="13" s="1"/>
  <c r="AN647" i="13"/>
  <c r="AO647" i="13"/>
  <c r="AE646" i="13"/>
  <c r="AK644" i="13"/>
  <c r="AL644" i="13"/>
  <c r="AA643" i="13"/>
  <c r="AT643" i="13"/>
  <c r="E643" i="13" s="1"/>
  <c r="AN639" i="13"/>
  <c r="AO639" i="13"/>
  <c r="AE638" i="13"/>
  <c r="AF638" i="13" s="1"/>
  <c r="AK636" i="13"/>
  <c r="AL636" i="13"/>
  <c r="AT635" i="13"/>
  <c r="E635" i="13" s="1"/>
  <c r="AA635" i="13"/>
  <c r="AN631" i="13"/>
  <c r="AO631" i="13"/>
  <c r="AA627" i="13"/>
  <c r="AB627" i="13" s="1"/>
  <c r="AT627" i="13"/>
  <c r="E627" i="13" s="1"/>
  <c r="AO623" i="13"/>
  <c r="AK620" i="13"/>
  <c r="AL620" i="13"/>
  <c r="AA619" i="13"/>
  <c r="AB619" i="13" s="1"/>
  <c r="AP619" i="13" s="1"/>
  <c r="AT619" i="13"/>
  <c r="E619" i="13" s="1"/>
  <c r="AH617" i="13"/>
  <c r="AI617" i="13"/>
  <c r="AN615" i="13"/>
  <c r="AO615" i="13"/>
  <c r="AE614" i="13"/>
  <c r="AF614" i="13" s="1"/>
  <c r="AL604" i="13"/>
  <c r="AK604" i="13"/>
  <c r="AT603" i="13"/>
  <c r="E603" i="13" s="1"/>
  <c r="AA603" i="13"/>
  <c r="AB603" i="13" s="1"/>
  <c r="AP603" i="13" s="1"/>
  <c r="AH601" i="13"/>
  <c r="AN599" i="13"/>
  <c r="AO599" i="13"/>
  <c r="AE598" i="13"/>
  <c r="AF598" i="13" s="1"/>
  <c r="AT595" i="13"/>
  <c r="E595" i="13" s="1"/>
  <c r="AA595" i="13"/>
  <c r="AE590" i="13"/>
  <c r="AF590" i="13" s="1"/>
  <c r="AL588" i="13"/>
  <c r="AK588" i="13"/>
  <c r="AT587" i="13"/>
  <c r="E587" i="13" s="1"/>
  <c r="AA587" i="13"/>
  <c r="AB587" i="13" s="1"/>
  <c r="AP587" i="13" s="1"/>
  <c r="AN583" i="13"/>
  <c r="AO583" i="13"/>
  <c r="AK580" i="13"/>
  <c r="AL580" i="13"/>
  <c r="AT579" i="13"/>
  <c r="E579" i="13" s="1"/>
  <c r="AA579" i="13"/>
  <c r="AB579" i="13" s="1"/>
  <c r="AN575" i="13"/>
  <c r="AO575" i="13"/>
  <c r="AL572" i="13"/>
  <c r="AK572" i="13"/>
  <c r="AT571" i="13"/>
  <c r="E571" i="13" s="1"/>
  <c r="AA571" i="13"/>
  <c r="AN567" i="13"/>
  <c r="AO567" i="13"/>
  <c r="AF566" i="13"/>
  <c r="AK564" i="13"/>
  <c r="AL564" i="13"/>
  <c r="AT563" i="13"/>
  <c r="E563" i="13" s="1"/>
  <c r="AA563" i="13"/>
  <c r="AN559" i="13"/>
  <c r="AO559" i="13"/>
  <c r="AK556" i="13"/>
  <c r="AL556" i="13" s="1"/>
  <c r="AT555" i="13"/>
  <c r="E555" i="13" s="1"/>
  <c r="AA555" i="13"/>
  <c r="AN551" i="13"/>
  <c r="AO551" i="13"/>
  <c r="AL548" i="13"/>
  <c r="AK548" i="13"/>
  <c r="AT547" i="13"/>
  <c r="E547" i="13" s="1"/>
  <c r="AA547" i="13"/>
  <c r="AB547" i="13" s="1"/>
  <c r="AN543" i="13"/>
  <c r="AO543" i="13"/>
  <c r="AK540" i="13"/>
  <c r="AL540" i="13"/>
  <c r="AA539" i="13"/>
  <c r="AT539" i="13"/>
  <c r="E539" i="13" s="1"/>
  <c r="AH537" i="13"/>
  <c r="AN535" i="13"/>
  <c r="AO535" i="13"/>
  <c r="AE534" i="13"/>
  <c r="AF534" i="13" s="1"/>
  <c r="AT531" i="13"/>
  <c r="E531" i="13" s="1"/>
  <c r="AA531" i="13"/>
  <c r="AN527" i="13"/>
  <c r="AO527" i="13"/>
  <c r="AA523" i="13"/>
  <c r="AB523" i="13" s="1"/>
  <c r="AT523" i="13"/>
  <c r="E523" i="13" s="1"/>
  <c r="AH521" i="13"/>
  <c r="AI521" i="13"/>
  <c r="AN519" i="13"/>
  <c r="AO519" i="13"/>
  <c r="AE518" i="13"/>
  <c r="AF518" i="13" s="1"/>
  <c r="AA515" i="13"/>
  <c r="AB515" i="13" s="1"/>
  <c r="AT515" i="13"/>
  <c r="E515" i="13" s="1"/>
  <c r="AN511" i="13"/>
  <c r="AO511" i="13"/>
  <c r="AE510" i="13"/>
  <c r="AF510" i="13" s="1"/>
  <c r="AA507" i="13"/>
  <c r="AT507" i="13"/>
  <c r="E507" i="13" s="1"/>
  <c r="AN503" i="13"/>
  <c r="AO503" i="13"/>
  <c r="AE502" i="13"/>
  <c r="AF502" i="13" s="1"/>
  <c r="AA499" i="13"/>
  <c r="AB499" i="13" s="1"/>
  <c r="AT499" i="13"/>
  <c r="E499" i="13" s="1"/>
  <c r="AH497" i="13"/>
  <c r="AI497" i="13"/>
  <c r="AN495" i="13"/>
  <c r="AO495" i="13"/>
  <c r="AE494" i="13"/>
  <c r="AF494" i="13"/>
  <c r="AP494" i="13"/>
  <c r="AA491" i="13"/>
  <c r="AB491" i="13" s="1"/>
  <c r="AT491" i="13"/>
  <c r="E491" i="13" s="1"/>
  <c r="AH489" i="13"/>
  <c r="AI489" i="13"/>
  <c r="AN487" i="13"/>
  <c r="AO487" i="13"/>
  <c r="AL484" i="13"/>
  <c r="AK484" i="13"/>
  <c r="AA483" i="13"/>
  <c r="AB483" i="13" s="1"/>
  <c r="AT483" i="13"/>
  <c r="AH481" i="13"/>
  <c r="AI481" i="13"/>
  <c r="AO479" i="13"/>
  <c r="AN479" i="13"/>
  <c r="AE478" i="13"/>
  <c r="AF478" i="13" s="1"/>
  <c r="AL476" i="13"/>
  <c r="AK476" i="13"/>
  <c r="AT475" i="13"/>
  <c r="E475" i="13" s="1"/>
  <c r="AA475" i="13"/>
  <c r="AO471" i="13"/>
  <c r="AN471" i="13"/>
  <c r="AE470" i="13"/>
  <c r="AF470" i="13" s="1"/>
  <c r="AL468" i="13"/>
  <c r="AK468" i="13"/>
  <c r="AA467" i="13"/>
  <c r="AT467" i="13"/>
  <c r="AN463" i="13"/>
  <c r="AO463" i="13"/>
  <c r="AL460" i="13"/>
  <c r="AK460" i="13"/>
  <c r="AT459" i="13"/>
  <c r="E459" i="13" s="1"/>
  <c r="AA459" i="13"/>
  <c r="AB459" i="13" s="1"/>
  <c r="AC459" i="13" s="1"/>
  <c r="AH457" i="13"/>
  <c r="AI457" i="13" s="1"/>
  <c r="AN455" i="13"/>
  <c r="AO455" i="13"/>
  <c r="AE454" i="13"/>
  <c r="AF454" i="13" s="1"/>
  <c r="AK452" i="13"/>
  <c r="AL452" i="13"/>
  <c r="AA451" i="13"/>
  <c r="AB451" i="13" s="1"/>
  <c r="AC451" i="13" s="1"/>
  <c r="AT451" i="13"/>
  <c r="E451" i="13" s="1"/>
  <c r="AI449" i="13"/>
  <c r="AH449" i="13"/>
  <c r="AN447" i="13"/>
  <c r="AO447" i="13"/>
  <c r="AE446" i="13"/>
  <c r="AF446" i="13" s="1"/>
  <c r="AK444" i="13"/>
  <c r="AL444" i="13"/>
  <c r="AA443" i="13"/>
  <c r="AB443" i="13" s="1"/>
  <c r="AC443" i="13" s="1"/>
  <c r="AT443" i="13"/>
  <c r="AI441" i="13"/>
  <c r="AH441" i="13"/>
  <c r="AN439" i="13"/>
  <c r="AO439" i="13"/>
  <c r="AA435" i="13"/>
  <c r="AB435" i="13" s="1"/>
  <c r="AC435" i="13" s="1"/>
  <c r="AT435" i="13"/>
  <c r="E435" i="13" s="1"/>
  <c r="AN431" i="13"/>
  <c r="AO431" i="13"/>
  <c r="AE430" i="13"/>
  <c r="AL428" i="13"/>
  <c r="AK428" i="13"/>
  <c r="AT427" i="13"/>
  <c r="E427" i="13" s="1"/>
  <c r="AA427" i="13"/>
  <c r="AO423" i="13"/>
  <c r="AN423" i="13"/>
  <c r="AT419" i="13"/>
  <c r="AA419" i="13"/>
  <c r="AB419" i="13" s="1"/>
  <c r="AC419" i="13" s="1"/>
  <c r="AO415" i="13"/>
  <c r="AN415" i="13"/>
  <c r="AE414" i="13"/>
  <c r="AF414" i="13" s="1"/>
  <c r="AL412" i="13"/>
  <c r="AK412" i="13"/>
  <c r="AA411" i="13"/>
  <c r="AT411" i="13"/>
  <c r="AN407" i="13"/>
  <c r="AO407" i="13"/>
  <c r="AA403" i="13"/>
  <c r="AB403" i="13" s="1"/>
  <c r="AC403" i="13" s="1"/>
  <c r="AT403" i="13"/>
  <c r="E403" i="13" s="1"/>
  <c r="AN399" i="13"/>
  <c r="AO399" i="13"/>
  <c r="AE398" i="13"/>
  <c r="AF398" i="13" s="1"/>
  <c r="AL396" i="13"/>
  <c r="AK396" i="13"/>
  <c r="AT395" i="13"/>
  <c r="E395" i="13" s="1"/>
  <c r="AA395" i="13"/>
  <c r="AN391" i="13"/>
  <c r="AO391" i="13"/>
  <c r="AK388" i="13"/>
  <c r="AL388" i="13"/>
  <c r="AA387" i="13"/>
  <c r="AB387" i="13" s="1"/>
  <c r="AP387" i="13" s="1"/>
  <c r="AT387" i="13"/>
  <c r="E387" i="13" s="1"/>
  <c r="AH385" i="13"/>
  <c r="AI385" i="13"/>
  <c r="AK380" i="13"/>
  <c r="AL380" i="13"/>
  <c r="AA379" i="13"/>
  <c r="AB379" i="13" s="1"/>
  <c r="AP379" i="13" s="1"/>
  <c r="AT379" i="13"/>
  <c r="E379" i="13" s="1"/>
  <c r="AH377" i="13"/>
  <c r="AI377" i="13"/>
  <c r="AK372" i="13"/>
  <c r="AL372" i="13"/>
  <c r="AA371" i="13"/>
  <c r="AB371" i="13" s="1"/>
  <c r="AP371" i="13" s="1"/>
  <c r="AT371" i="13"/>
  <c r="E371" i="13" s="1"/>
  <c r="AA363" i="13"/>
  <c r="AB363" i="13" s="1"/>
  <c r="AT363" i="13"/>
  <c r="AA355" i="13"/>
  <c r="AB355" i="13" s="1"/>
  <c r="AC355" i="13" s="1"/>
  <c r="AT355" i="13"/>
  <c r="AH353" i="13"/>
  <c r="AI353" i="13"/>
  <c r="AT347" i="13"/>
  <c r="AA347" i="13"/>
  <c r="AB347" i="13" s="1"/>
  <c r="AC347" i="13" s="1"/>
  <c r="AH345" i="13"/>
  <c r="AI345" i="13"/>
  <c r="AT339" i="13"/>
  <c r="AA339" i="13"/>
  <c r="AB339" i="13" s="1"/>
  <c r="AH337" i="13"/>
  <c r="AI337" i="13"/>
  <c r="AA331" i="13"/>
  <c r="AB331" i="13" s="1"/>
  <c r="AT331" i="13"/>
  <c r="AH329" i="13"/>
  <c r="AI329" i="13"/>
  <c r="AA323" i="13"/>
  <c r="AB323" i="13" s="1"/>
  <c r="AP323" i="13" s="1"/>
  <c r="AT323" i="13"/>
  <c r="AH321" i="13"/>
  <c r="AI321" i="13"/>
  <c r="AA315" i="13"/>
  <c r="AB315" i="13" s="1"/>
  <c r="AP315" i="13" s="1"/>
  <c r="AT315" i="13"/>
  <c r="AI313" i="13"/>
  <c r="AH313" i="13"/>
  <c r="AA307" i="13"/>
  <c r="AB307" i="13" s="1"/>
  <c r="AP307" i="13" s="1"/>
  <c r="AT307" i="13"/>
  <c r="AI305" i="13"/>
  <c r="AH305" i="13"/>
  <c r="AO303" i="13"/>
  <c r="AN303" i="13"/>
  <c r="AA299" i="13"/>
  <c r="AT299" i="13"/>
  <c r="AI297" i="13"/>
  <c r="AH297" i="13"/>
  <c r="AO295" i="13"/>
  <c r="AN295" i="13"/>
  <c r="AE294" i="13"/>
  <c r="AF294" i="13" s="1"/>
  <c r="AA291" i="13"/>
  <c r="AT291" i="13"/>
  <c r="AH289" i="13"/>
  <c r="AI289" i="13"/>
  <c r="AK284" i="13"/>
  <c r="AL284" i="13"/>
  <c r="AA283" i="13"/>
  <c r="AT283" i="13"/>
  <c r="AH281" i="13"/>
  <c r="AI281" i="13"/>
  <c r="AE278" i="13"/>
  <c r="AF278" i="13"/>
  <c r="AP278" i="13"/>
  <c r="AK276" i="13"/>
  <c r="AL276" i="13"/>
  <c r="AT275" i="13"/>
  <c r="AA275" i="13"/>
  <c r="AN271" i="13"/>
  <c r="AO271" i="13"/>
  <c r="AE270" i="13"/>
  <c r="AF270" i="13" s="1"/>
  <c r="AK268" i="13"/>
  <c r="AL268" i="13"/>
  <c r="AT267" i="13"/>
  <c r="AA267" i="13"/>
  <c r="AB267" i="13" s="1"/>
  <c r="AC267" i="13" s="1"/>
  <c r="AK260" i="13"/>
  <c r="AL260" i="13"/>
  <c r="AT259" i="13"/>
  <c r="AA259" i="13"/>
  <c r="AK252" i="13"/>
  <c r="AL252" i="13"/>
  <c r="AT251" i="13"/>
  <c r="AA251" i="13"/>
  <c r="AE246" i="13"/>
  <c r="AF246" i="13" s="1"/>
  <c r="AL244" i="13"/>
  <c r="AK244" i="13"/>
  <c r="AA243" i="13"/>
  <c r="AT243" i="13"/>
  <c r="AF238" i="13"/>
  <c r="AP238" i="13"/>
  <c r="AE238" i="13"/>
  <c r="AL236" i="13"/>
  <c r="AK236" i="13"/>
  <c r="AA235" i="13"/>
  <c r="AT235" i="13"/>
  <c r="AE230" i="13"/>
  <c r="AF230" i="13" s="1"/>
  <c r="AL228" i="13"/>
  <c r="AK228" i="13"/>
  <c r="AA227" i="13"/>
  <c r="AT227" i="13"/>
  <c r="AI225" i="13"/>
  <c r="AH225" i="13"/>
  <c r="AO223" i="13"/>
  <c r="AN223" i="13"/>
  <c r="AK220" i="13"/>
  <c r="AL220" i="13"/>
  <c r="AT219" i="13"/>
  <c r="AA219" i="13"/>
  <c r="AI217" i="13"/>
  <c r="AH217" i="13"/>
  <c r="AO215" i="13"/>
  <c r="AN215" i="13"/>
  <c r="AK213" i="13"/>
  <c r="AL213" i="13"/>
  <c r="AT212" i="13"/>
  <c r="AA212" i="13"/>
  <c r="AN208" i="13"/>
  <c r="AO208" i="13"/>
  <c r="AK205" i="13"/>
  <c r="AL205" i="13"/>
  <c r="AT204" i="13"/>
  <c r="AA204" i="13"/>
  <c r="AB204" i="13" s="1"/>
  <c r="AC204" i="13" s="1"/>
  <c r="AO200" i="13"/>
  <c r="AN200" i="13"/>
  <c r="AL197" i="13"/>
  <c r="AK197" i="13"/>
  <c r="AT196" i="13"/>
  <c r="AA196" i="13"/>
  <c r="AO192" i="13"/>
  <c r="AN192" i="13"/>
  <c r="AL189" i="13"/>
  <c r="AK189" i="13"/>
  <c r="AT188" i="13"/>
  <c r="AA188" i="13"/>
  <c r="AB188" i="13" s="1"/>
  <c r="AC188" i="13" s="1"/>
  <c r="AN184" i="13"/>
  <c r="AO184" i="13"/>
  <c r="AK181" i="13"/>
  <c r="AL181" i="13"/>
  <c r="AA180" i="13"/>
  <c r="AT180" i="13"/>
  <c r="AO176" i="13"/>
  <c r="AN176" i="13"/>
  <c r="AK173" i="13"/>
  <c r="AL173" i="13" s="1"/>
  <c r="AT172" i="13"/>
  <c r="AA172" i="13"/>
  <c r="AB172" i="13" s="1"/>
  <c r="AC172" i="13" s="1"/>
  <c r="AO168" i="13"/>
  <c r="AN168" i="13"/>
  <c r="AK165" i="13"/>
  <c r="AL165" i="13"/>
  <c r="AA164" i="13"/>
  <c r="AB164" i="13" s="1"/>
  <c r="AC164" i="13" s="1"/>
  <c r="AT164" i="13"/>
  <c r="AN160" i="13"/>
  <c r="AO160" i="13"/>
  <c r="AL157" i="13"/>
  <c r="AK157" i="13"/>
  <c r="AT156" i="13"/>
  <c r="AA156" i="13"/>
  <c r="AB156" i="13" s="1"/>
  <c r="AC156" i="13" s="1"/>
  <c r="AO152" i="13"/>
  <c r="AN152" i="13"/>
  <c r="AK149" i="13"/>
  <c r="AL149" i="13"/>
  <c r="AA148" i="13"/>
  <c r="AT148" i="13"/>
  <c r="AO144" i="13"/>
  <c r="AN144" i="13"/>
  <c r="AE143" i="13"/>
  <c r="AF143" i="13" s="1"/>
  <c r="AL141" i="13"/>
  <c r="AK141" i="13"/>
  <c r="AA140" i="13"/>
  <c r="AT140" i="13"/>
  <c r="AH138" i="13"/>
  <c r="AI138" i="13"/>
  <c r="AO136" i="13"/>
  <c r="AN136" i="13"/>
  <c r="AL133" i="13"/>
  <c r="AK133" i="13"/>
  <c r="AT132" i="13"/>
  <c r="AA132" i="13"/>
  <c r="AN128" i="13"/>
  <c r="AO128" i="13"/>
  <c r="AE127" i="13"/>
  <c r="AF127" i="13" s="1"/>
  <c r="AL125" i="13"/>
  <c r="AK125" i="13"/>
  <c r="AT124" i="13"/>
  <c r="AA124" i="13"/>
  <c r="AH122" i="13"/>
  <c r="AI122" i="13"/>
  <c r="AN120" i="13"/>
  <c r="AO120" i="13"/>
  <c r="AE119" i="13"/>
  <c r="AF119" i="13" s="1"/>
  <c r="AL117" i="13"/>
  <c r="AK117" i="13"/>
  <c r="AT116" i="13"/>
  <c r="AA116" i="13"/>
  <c r="AI114" i="13"/>
  <c r="AH114" i="13"/>
  <c r="AO112" i="13"/>
  <c r="AN112" i="13"/>
  <c r="AL109" i="13"/>
  <c r="AK109" i="13"/>
  <c r="AT108" i="13"/>
  <c r="AA108" i="13"/>
  <c r="AB108" i="13" s="1"/>
  <c r="AO104" i="13"/>
  <c r="AN104" i="13"/>
  <c r="AE103" i="13"/>
  <c r="AF103" i="13" s="1"/>
  <c r="AK101" i="13"/>
  <c r="AL101" i="13"/>
  <c r="AT100" i="13"/>
  <c r="AA100" i="13"/>
  <c r="AB100" i="13" s="1"/>
  <c r="AC100" i="13" s="1"/>
  <c r="AH98" i="13"/>
  <c r="AI98" i="13" s="1"/>
  <c r="AO96" i="13"/>
  <c r="AN96" i="13"/>
  <c r="AL93" i="13"/>
  <c r="AK93" i="13"/>
  <c r="AA92" i="13"/>
  <c r="AB92" i="13" s="1"/>
  <c r="AT92" i="13"/>
  <c r="AO88" i="13"/>
  <c r="AN88" i="13"/>
  <c r="AK85" i="13"/>
  <c r="AL85" i="13"/>
  <c r="AA84" i="13"/>
  <c r="AT84" i="13"/>
  <c r="AH82" i="13"/>
  <c r="AI82" i="13"/>
  <c r="AK77" i="13"/>
  <c r="AL77" i="13"/>
  <c r="AT76" i="13"/>
  <c r="AA76" i="13"/>
  <c r="AB76" i="13" s="1"/>
  <c r="AC76" i="13" s="1"/>
  <c r="AH74" i="13"/>
  <c r="AI74" i="13"/>
  <c r="AN674" i="13"/>
  <c r="AL663" i="13"/>
  <c r="AT645" i="13"/>
  <c r="AT633" i="13"/>
  <c r="AO601" i="13"/>
  <c r="AH586" i="13"/>
  <c r="AT530" i="13"/>
  <c r="E530" i="13" s="1"/>
  <c r="AI682" i="13"/>
  <c r="AO680" i="13"/>
  <c r="AN680" i="13"/>
  <c r="AK677" i="13"/>
  <c r="AL677" i="13"/>
  <c r="AH674" i="13"/>
  <c r="AI674" i="13"/>
  <c r="AK669" i="13"/>
  <c r="AL669" i="13"/>
  <c r="AA668" i="13"/>
  <c r="AB668" i="13" s="1"/>
  <c r="AT668" i="13"/>
  <c r="E668" i="13" s="1"/>
  <c r="AK661" i="13"/>
  <c r="AL661" i="13"/>
  <c r="AT660" i="13"/>
  <c r="E660" i="13" s="1"/>
  <c r="AI658" i="13"/>
  <c r="AO656" i="13"/>
  <c r="AN656" i="13"/>
  <c r="AK653" i="13"/>
  <c r="AL653" i="13"/>
  <c r="AA652" i="13"/>
  <c r="AT652" i="13"/>
  <c r="E652" i="13" s="1"/>
  <c r="AI650" i="13"/>
  <c r="AO648" i="13"/>
  <c r="AN648" i="13"/>
  <c r="AK645" i="13"/>
  <c r="AL645" i="13"/>
  <c r="AA644" i="13"/>
  <c r="AB644" i="13" s="1"/>
  <c r="AT644" i="13"/>
  <c r="AH642" i="13"/>
  <c r="AI642" i="13"/>
  <c r="AO640" i="13"/>
  <c r="AN640" i="13"/>
  <c r="AA636" i="13"/>
  <c r="AB636" i="13" s="1"/>
  <c r="AP636" i="13" s="1"/>
  <c r="AT636" i="13"/>
  <c r="E636" i="13" s="1"/>
  <c r="AI634" i="13"/>
  <c r="AE631" i="13"/>
  <c r="AF631" i="13" s="1"/>
  <c r="AA628" i="13"/>
  <c r="AB628" i="13" s="1"/>
  <c r="AP628" i="13" s="1"/>
  <c r="AT628" i="13"/>
  <c r="AH626" i="13"/>
  <c r="AI626" i="13"/>
  <c r="AE623" i="13"/>
  <c r="AA620" i="13"/>
  <c r="AB620" i="13" s="1"/>
  <c r="AT620" i="13"/>
  <c r="E620" i="13" s="1"/>
  <c r="AI618" i="13"/>
  <c r="AO616" i="13"/>
  <c r="AN616" i="13"/>
  <c r="AK613" i="13"/>
  <c r="AL613" i="13"/>
  <c r="AT612" i="13"/>
  <c r="E612" i="13" s="1"/>
  <c r="AA612" i="13"/>
  <c r="AB612" i="13" s="1"/>
  <c r="AA604" i="13"/>
  <c r="AB604" i="13" s="1"/>
  <c r="AP604" i="13" s="1"/>
  <c r="AT604" i="13"/>
  <c r="AH602" i="13"/>
  <c r="AI602" i="13"/>
  <c r="AO600" i="13"/>
  <c r="AN600" i="13"/>
  <c r="AK597" i="13"/>
  <c r="AL597" i="13"/>
  <c r="AA596" i="13"/>
  <c r="AB596" i="13" s="1"/>
  <c r="AT596" i="13"/>
  <c r="E596" i="13" s="1"/>
  <c r="AH594" i="13"/>
  <c r="AI594" i="13"/>
  <c r="AO592" i="13"/>
  <c r="AN592" i="13"/>
  <c r="AK589" i="13"/>
  <c r="AL589" i="13"/>
  <c r="AA588" i="13"/>
  <c r="AB588" i="13" s="1"/>
  <c r="AT588" i="13"/>
  <c r="AK581" i="13"/>
  <c r="AL581" i="13"/>
  <c r="AT580" i="13"/>
  <c r="E580" i="13" s="1"/>
  <c r="AA580" i="13"/>
  <c r="AB580" i="13" s="1"/>
  <c r="AK573" i="13"/>
  <c r="AL573" i="13"/>
  <c r="AA572" i="13"/>
  <c r="AB572" i="13" s="1"/>
  <c r="AP572" i="13" s="1"/>
  <c r="AT572" i="13"/>
  <c r="AI570" i="13"/>
  <c r="AH570" i="13"/>
  <c r="AF567" i="13"/>
  <c r="AE567" i="13"/>
  <c r="AA564" i="13"/>
  <c r="AB564" i="13" s="1"/>
  <c r="AP564" i="13" s="1"/>
  <c r="AT564" i="13"/>
  <c r="AE559" i="13"/>
  <c r="AF559" i="13" s="1"/>
  <c r="AA556" i="13"/>
  <c r="AT556" i="13"/>
  <c r="E556" i="13" s="1"/>
  <c r="AH554" i="13"/>
  <c r="AI554" i="13"/>
  <c r="AE551" i="13"/>
  <c r="AF551" i="13" s="1"/>
  <c r="AA548" i="13"/>
  <c r="AT548" i="13"/>
  <c r="E548" i="13" s="1"/>
  <c r="AT540" i="13"/>
  <c r="E540" i="13" s="1"/>
  <c r="AA540" i="13"/>
  <c r="AI538" i="13"/>
  <c r="AH538" i="13"/>
  <c r="AN536" i="13"/>
  <c r="AO536" i="13"/>
  <c r="AE535" i="13"/>
  <c r="AA532" i="13"/>
  <c r="AT532" i="13"/>
  <c r="E532" i="13" s="1"/>
  <c r="AH530" i="13"/>
  <c r="AI530" i="13"/>
  <c r="AT524" i="13"/>
  <c r="E524" i="13" s="1"/>
  <c r="AA524" i="13"/>
  <c r="AH522" i="13"/>
  <c r="AI522" i="13"/>
  <c r="AA516" i="13"/>
  <c r="AT516" i="13"/>
  <c r="E516" i="13" s="1"/>
  <c r="AI514" i="13"/>
  <c r="AH514" i="13"/>
  <c r="AA508" i="13"/>
  <c r="AT508" i="13"/>
  <c r="E508" i="13" s="1"/>
  <c r="AA500" i="13"/>
  <c r="AB500" i="13" s="1"/>
  <c r="AC500" i="13" s="1"/>
  <c r="AT500" i="13"/>
  <c r="E500" i="13" s="1"/>
  <c r="AI498" i="13"/>
  <c r="AH498" i="13"/>
  <c r="AK493" i="13"/>
  <c r="AL493" i="13"/>
  <c r="AA492" i="13"/>
  <c r="AT492" i="13"/>
  <c r="E492" i="13" s="1"/>
  <c r="AH490" i="13"/>
  <c r="AI490" i="13" s="1"/>
  <c r="AO488" i="13"/>
  <c r="AN488" i="13"/>
  <c r="AK485" i="13"/>
  <c r="AL485" i="13"/>
  <c r="AT484" i="13"/>
  <c r="E484" i="13" s="1"/>
  <c r="AA484" i="13"/>
  <c r="AI482" i="13"/>
  <c r="AH482" i="13"/>
  <c r="AO480" i="13"/>
  <c r="AN480" i="13"/>
  <c r="AT476" i="13"/>
  <c r="E476" i="13" s="1"/>
  <c r="AA476" i="13"/>
  <c r="AH474" i="13"/>
  <c r="AI474" i="13"/>
  <c r="AT468" i="13"/>
  <c r="E468" i="13" s="1"/>
  <c r="AA468" i="13"/>
  <c r="AH466" i="13"/>
  <c r="AI466" i="13"/>
  <c r="AK461" i="13"/>
  <c r="AL461" i="13"/>
  <c r="AT460" i="13"/>
  <c r="E460" i="13" s="1"/>
  <c r="AA460" i="13"/>
  <c r="AH458" i="13"/>
  <c r="AI458" i="13"/>
  <c r="AA452" i="13"/>
  <c r="AB452" i="13" s="1"/>
  <c r="AC452" i="13" s="1"/>
  <c r="AT452" i="13"/>
  <c r="AN448" i="13"/>
  <c r="AO448" i="13"/>
  <c r="AA444" i="13"/>
  <c r="AT444" i="13"/>
  <c r="E444" i="13" s="1"/>
  <c r="AN440" i="13"/>
  <c r="AO440" i="13"/>
  <c r="AK437" i="13"/>
  <c r="AL437" i="13"/>
  <c r="AT436" i="13"/>
  <c r="E436" i="13" s="1"/>
  <c r="AA436" i="13"/>
  <c r="AB436" i="13" s="1"/>
  <c r="AC436" i="13" s="1"/>
  <c r="AI434" i="13"/>
  <c r="AH434" i="13"/>
  <c r="AO432" i="13"/>
  <c r="AN432" i="13"/>
  <c r="AT428" i="13"/>
  <c r="AA428" i="13"/>
  <c r="AB428" i="13" s="1"/>
  <c r="AN424" i="13"/>
  <c r="AO424" i="13"/>
  <c r="AL421" i="13"/>
  <c r="AK421" i="13"/>
  <c r="AA420" i="13"/>
  <c r="AB420" i="13" s="1"/>
  <c r="AC420" i="13" s="1"/>
  <c r="AT420" i="13"/>
  <c r="E420" i="13" s="1"/>
  <c r="AI418" i="13"/>
  <c r="AH418" i="13"/>
  <c r="AN416" i="13"/>
  <c r="AO416" i="13"/>
  <c r="AA412" i="13"/>
  <c r="AB412" i="13" s="1"/>
  <c r="AT412" i="13"/>
  <c r="E412" i="13" s="1"/>
  <c r="AO408" i="13"/>
  <c r="AN408" i="13"/>
  <c r="AL405" i="13"/>
  <c r="AK405" i="13"/>
  <c r="AT404" i="13"/>
  <c r="E404" i="13" s="1"/>
  <c r="AA404" i="13"/>
  <c r="AI402" i="13"/>
  <c r="AH402" i="13"/>
  <c r="AO400" i="13"/>
  <c r="AN400" i="13"/>
  <c r="AA396" i="13"/>
  <c r="AB396" i="13" s="1"/>
  <c r="AT396" i="13"/>
  <c r="E396" i="13" s="1"/>
  <c r="AN392" i="13"/>
  <c r="AO392" i="13"/>
  <c r="AK389" i="13"/>
  <c r="AL389" i="13"/>
  <c r="AA388" i="13"/>
  <c r="AC388" i="13" s="1"/>
  <c r="AT388" i="13"/>
  <c r="AI386" i="13"/>
  <c r="AK381" i="13"/>
  <c r="AL381" i="13"/>
  <c r="AA380" i="13"/>
  <c r="AB380" i="13" s="1"/>
  <c r="AP380" i="13" s="1"/>
  <c r="AT380" i="13"/>
  <c r="E380" i="13" s="1"/>
  <c r="AH378" i="13"/>
  <c r="AI378" i="13"/>
  <c r="AK373" i="13"/>
  <c r="AL373" i="13"/>
  <c r="AA372" i="13"/>
  <c r="AB372" i="13" s="1"/>
  <c r="AP372" i="13" s="1"/>
  <c r="AT372" i="13"/>
  <c r="E372" i="13" s="1"/>
  <c r="AI370" i="13"/>
  <c r="AH370" i="13"/>
  <c r="AK365" i="13"/>
  <c r="AL365" i="13"/>
  <c r="AA364" i="13"/>
  <c r="AB364" i="13" s="1"/>
  <c r="AP364" i="13" s="1"/>
  <c r="AT364" i="13"/>
  <c r="AI362" i="13"/>
  <c r="AH362" i="13"/>
  <c r="AK357" i="13"/>
  <c r="AL357" i="13"/>
  <c r="AA356" i="13"/>
  <c r="AT356" i="13"/>
  <c r="AH354" i="13"/>
  <c r="AI354" i="13"/>
  <c r="AK349" i="13"/>
  <c r="AL349" i="13"/>
  <c r="AT348" i="13"/>
  <c r="AA348" i="13"/>
  <c r="AH346" i="13"/>
  <c r="AI346" i="13"/>
  <c r="AK341" i="13"/>
  <c r="AL341" i="13"/>
  <c r="AT340" i="13"/>
  <c r="AA340" i="13"/>
  <c r="AB340" i="13" s="1"/>
  <c r="AP340" i="13" s="1"/>
  <c r="AI338" i="13"/>
  <c r="AH338" i="13"/>
  <c r="AK333" i="13"/>
  <c r="AL333" i="13"/>
  <c r="AT332" i="13"/>
  <c r="AA332" i="13"/>
  <c r="AI330" i="13"/>
  <c r="AK325" i="13"/>
  <c r="AL325" i="13"/>
  <c r="AT324" i="13"/>
  <c r="AA324" i="13"/>
  <c r="AB324" i="13" s="1"/>
  <c r="AP324" i="13" s="1"/>
  <c r="AI322" i="13"/>
  <c r="AH322" i="13"/>
  <c r="AK317" i="13"/>
  <c r="AL317" i="13"/>
  <c r="AA316" i="13"/>
  <c r="AB316" i="13" s="1"/>
  <c r="AP316" i="13" s="1"/>
  <c r="AT316" i="13"/>
  <c r="AH314" i="13"/>
  <c r="AI314" i="13"/>
  <c r="AK309" i="13"/>
  <c r="AL309" i="13"/>
  <c r="AA308" i="13"/>
  <c r="AT308" i="13"/>
  <c r="AH306" i="13"/>
  <c r="AI306" i="13"/>
  <c r="AO304" i="13"/>
  <c r="AN304" i="13"/>
  <c r="AK301" i="13"/>
  <c r="AL301" i="13"/>
  <c r="AT300" i="13"/>
  <c r="AA300" i="13"/>
  <c r="AI298" i="13"/>
  <c r="AH298" i="13"/>
  <c r="AO296" i="13"/>
  <c r="AN296" i="13"/>
  <c r="AK293" i="13"/>
  <c r="AL293" i="13" s="1"/>
  <c r="AA292" i="13"/>
  <c r="AT292" i="13"/>
  <c r="AI290" i="13"/>
  <c r="AO288" i="13"/>
  <c r="AN288" i="13"/>
  <c r="AK285" i="13"/>
  <c r="AL285" i="13"/>
  <c r="AA284" i="13"/>
  <c r="AB284" i="13" s="1"/>
  <c r="AP284" i="13" s="1"/>
  <c r="AT284" i="13"/>
  <c r="AI282" i="13"/>
  <c r="AH282" i="13"/>
  <c r="AO280" i="13"/>
  <c r="AN280" i="13"/>
  <c r="AK277" i="13"/>
  <c r="AL277" i="13"/>
  <c r="AT276" i="13"/>
  <c r="AA276" i="13"/>
  <c r="AI274" i="13"/>
  <c r="AH274" i="13"/>
  <c r="AN272" i="13"/>
  <c r="AO272" i="13"/>
  <c r="AK269" i="13"/>
  <c r="AL269" i="13"/>
  <c r="AT268" i="13"/>
  <c r="AA268" i="13"/>
  <c r="AH266" i="13"/>
  <c r="AI266" i="13"/>
  <c r="AO264" i="13"/>
  <c r="AN264" i="13"/>
  <c r="AA260" i="13"/>
  <c r="AB260" i="13" s="1"/>
  <c r="AC260" i="13" s="1"/>
  <c r="AT260" i="13"/>
  <c r="AH258" i="13"/>
  <c r="AI258" i="13"/>
  <c r="AO256" i="13"/>
  <c r="AN256" i="13"/>
  <c r="AE255" i="13"/>
  <c r="AT252" i="13"/>
  <c r="AA252" i="13"/>
  <c r="AB252" i="13" s="1"/>
  <c r="AH250" i="13"/>
  <c r="AI250" i="13"/>
  <c r="AO248" i="13"/>
  <c r="AN248" i="13"/>
  <c r="AL245" i="13"/>
  <c r="AK245" i="13"/>
  <c r="AT244" i="13"/>
  <c r="AA244" i="13"/>
  <c r="AB244" i="13" s="1"/>
  <c r="AC244" i="13" s="1"/>
  <c r="AI242" i="13"/>
  <c r="AN240" i="13"/>
  <c r="AO240" i="13"/>
  <c r="AL237" i="13"/>
  <c r="AK237" i="13"/>
  <c r="AT236" i="13"/>
  <c r="AA236" i="13"/>
  <c r="AB236" i="13" s="1"/>
  <c r="AH234" i="13"/>
  <c r="AI234" i="13"/>
  <c r="AN232" i="13"/>
  <c r="AO232" i="13"/>
  <c r="AL229" i="13"/>
  <c r="AK229" i="13"/>
  <c r="AT228" i="13"/>
  <c r="AA228" i="13"/>
  <c r="AB228" i="13" s="1"/>
  <c r="AC228" i="13" s="1"/>
  <c r="AN224" i="13"/>
  <c r="AO224" i="13"/>
  <c r="AA220" i="13"/>
  <c r="AT220" i="13"/>
  <c r="AO216" i="13"/>
  <c r="AN216" i="13"/>
  <c r="AL214" i="13"/>
  <c r="AK214" i="13"/>
  <c r="AA213" i="13"/>
  <c r="AT213" i="13"/>
  <c r="AN209" i="13"/>
  <c r="AO209" i="13"/>
  <c r="AE208" i="13"/>
  <c r="AP208" i="13"/>
  <c r="AL206" i="13"/>
  <c r="AK206" i="13"/>
  <c r="AT205" i="13"/>
  <c r="AA205" i="13"/>
  <c r="AO201" i="13"/>
  <c r="AN201" i="13"/>
  <c r="AT197" i="13"/>
  <c r="AA197" i="13"/>
  <c r="AN193" i="13"/>
  <c r="AO193" i="13"/>
  <c r="AT189" i="13"/>
  <c r="AA189" i="13"/>
  <c r="AO185" i="13"/>
  <c r="AN185" i="13"/>
  <c r="AL182" i="13"/>
  <c r="AK182" i="13"/>
  <c r="AA181" i="13"/>
  <c r="AT181" i="13"/>
  <c r="AO177" i="13"/>
  <c r="AN177" i="13"/>
  <c r="AA173" i="13"/>
  <c r="AT173" i="13"/>
  <c r="AO169" i="13"/>
  <c r="AN169" i="13"/>
  <c r="AE168" i="13"/>
  <c r="AP168" i="13"/>
  <c r="AA165" i="13"/>
  <c r="AT165" i="13"/>
  <c r="AO161" i="13"/>
  <c r="AN161" i="13"/>
  <c r="AE160" i="13"/>
  <c r="AF160" i="13" s="1"/>
  <c r="AA157" i="13"/>
  <c r="AT157" i="13"/>
  <c r="AO153" i="13"/>
  <c r="AN153" i="13"/>
  <c r="AE152" i="13"/>
  <c r="AT149" i="13"/>
  <c r="AA149" i="13"/>
  <c r="AI147" i="13"/>
  <c r="AH147" i="13"/>
  <c r="AA141" i="13"/>
  <c r="AT141" i="13"/>
  <c r="AI139" i="13"/>
  <c r="AH139" i="13"/>
  <c r="AL134" i="13"/>
  <c r="AK134" i="13"/>
  <c r="AT133" i="13"/>
  <c r="AA133" i="13"/>
  <c r="AO129" i="13"/>
  <c r="AN129" i="13"/>
  <c r="AA125" i="13"/>
  <c r="AB125" i="13" s="1"/>
  <c r="AC125" i="13" s="1"/>
  <c r="AT125" i="13"/>
  <c r="AA117" i="13"/>
  <c r="AB117" i="13" s="1"/>
  <c r="AC117" i="13" s="1"/>
  <c r="AT117" i="13"/>
  <c r="AN113" i="13"/>
  <c r="AO113" i="13"/>
  <c r="AK110" i="13"/>
  <c r="AL110" i="13"/>
  <c r="AA109" i="13"/>
  <c r="AT109" i="13"/>
  <c r="AI107" i="13"/>
  <c r="AH107" i="13"/>
  <c r="AL102" i="13"/>
  <c r="AK102" i="13"/>
  <c r="AA101" i="13"/>
  <c r="AT101" i="13"/>
  <c r="AN97" i="13"/>
  <c r="AO97" i="13"/>
  <c r="AL94" i="13"/>
  <c r="AK94" i="13"/>
  <c r="AA93" i="13"/>
  <c r="AT93" i="13"/>
  <c r="AA85" i="13"/>
  <c r="AB85" i="13" s="1"/>
  <c r="AT85" i="13"/>
  <c r="AL78" i="13"/>
  <c r="AK78" i="13"/>
  <c r="AA77" i="13"/>
  <c r="AB77" i="13" s="1"/>
  <c r="AT77" i="13"/>
  <c r="AI668" i="13"/>
  <c r="AT650" i="13"/>
  <c r="E650" i="13" s="1"/>
  <c r="AA626" i="13"/>
  <c r="AB626" i="13" s="1"/>
  <c r="AP626" i="13" s="1"/>
  <c r="AF620" i="13"/>
  <c r="AI548" i="13"/>
  <c r="AK662" i="13"/>
  <c r="AL662" i="13"/>
  <c r="AA661" i="13"/>
  <c r="AT661" i="13"/>
  <c r="E661" i="13" s="1"/>
  <c r="AN657" i="13"/>
  <c r="AO657" i="13"/>
  <c r="AA653" i="13"/>
  <c r="AT653" i="13"/>
  <c r="E653" i="13" s="1"/>
  <c r="AN649" i="13"/>
  <c r="AO649" i="13"/>
  <c r="AN641" i="13"/>
  <c r="AO641" i="13"/>
  <c r="AK638" i="13"/>
  <c r="AL638" i="13"/>
  <c r="AA637" i="13"/>
  <c r="AT637" i="13"/>
  <c r="E637" i="13" s="1"/>
  <c r="AN633" i="13"/>
  <c r="AO633" i="13"/>
  <c r="AK630" i="13"/>
  <c r="AL630" i="13"/>
  <c r="AT629" i="13"/>
  <c r="E629" i="13" s="1"/>
  <c r="AA629" i="13"/>
  <c r="AB629" i="13" s="1"/>
  <c r="AN625" i="13"/>
  <c r="AO625" i="13"/>
  <c r="AK622" i="13"/>
  <c r="AL622" i="13"/>
  <c r="AA621" i="13"/>
  <c r="AB621" i="13" s="1"/>
  <c r="AP621" i="13" s="1"/>
  <c r="AT621" i="13"/>
  <c r="E621" i="13" s="1"/>
  <c r="AH619" i="13"/>
  <c r="AI619" i="13"/>
  <c r="AE616" i="13"/>
  <c r="AF616" i="13"/>
  <c r="AP616" i="13"/>
  <c r="AH611" i="13"/>
  <c r="AI611" i="13"/>
  <c r="AN609" i="13"/>
  <c r="AO609" i="13"/>
  <c r="AK606" i="13"/>
  <c r="AL606" i="13"/>
  <c r="AT605" i="13"/>
  <c r="E605" i="13" s="1"/>
  <c r="AH603" i="13"/>
  <c r="AI603" i="13"/>
  <c r="AE600" i="13"/>
  <c r="AP600" i="13"/>
  <c r="AF600" i="13"/>
  <c r="AL598" i="13"/>
  <c r="AK598" i="13"/>
  <c r="AA597" i="13"/>
  <c r="AB597" i="13" s="1"/>
  <c r="AT597" i="13"/>
  <c r="E597" i="13" s="1"/>
  <c r="AN593" i="13"/>
  <c r="AO593" i="13"/>
  <c r="AE592" i="13"/>
  <c r="AF592" i="13"/>
  <c r="AP592" i="13"/>
  <c r="AK590" i="13"/>
  <c r="AL590" i="13"/>
  <c r="AA589" i="13"/>
  <c r="AT589" i="13"/>
  <c r="E589" i="13" s="1"/>
  <c r="AN585" i="13"/>
  <c r="AO585" i="13"/>
  <c r="AE584" i="13"/>
  <c r="AF584" i="13" s="1"/>
  <c r="AK582" i="13"/>
  <c r="AL582" i="13"/>
  <c r="AA581" i="13"/>
  <c r="AT581" i="13"/>
  <c r="E581" i="13" s="1"/>
  <c r="AN577" i="13"/>
  <c r="AO577" i="13"/>
  <c r="AL574" i="13"/>
  <c r="AK574" i="13"/>
  <c r="AA573" i="13"/>
  <c r="AB573" i="13" s="1"/>
  <c r="AT573" i="13"/>
  <c r="E573" i="13" s="1"/>
  <c r="AN569" i="13"/>
  <c r="AO569" i="13"/>
  <c r="AL566" i="13"/>
  <c r="AK566" i="13"/>
  <c r="AA565" i="13"/>
  <c r="AB565" i="13" s="1"/>
  <c r="AT565" i="13"/>
  <c r="AN561" i="13"/>
  <c r="AO561" i="13"/>
  <c r="AL558" i="13"/>
  <c r="AK558" i="13"/>
  <c r="AT557" i="13"/>
  <c r="E557" i="13" s="1"/>
  <c r="AA557" i="13"/>
  <c r="AB557" i="13" s="1"/>
  <c r="AL550" i="13"/>
  <c r="AK550" i="13"/>
  <c r="AA549" i="13"/>
  <c r="AB549" i="13" s="1"/>
  <c r="AT549" i="13"/>
  <c r="E549" i="13" s="1"/>
  <c r="AN545" i="13"/>
  <c r="AO545" i="13"/>
  <c r="AK542" i="13"/>
  <c r="AL542" i="13"/>
  <c r="AA541" i="13"/>
  <c r="AB541" i="13" s="1"/>
  <c r="AC541" i="13" s="1"/>
  <c r="AT541" i="13"/>
  <c r="AH539" i="13"/>
  <c r="AN537" i="13"/>
  <c r="AO537" i="13"/>
  <c r="AL534" i="13"/>
  <c r="AK534" i="13"/>
  <c r="AH531" i="13"/>
  <c r="AI531" i="13"/>
  <c r="AO529" i="13"/>
  <c r="AN529" i="13"/>
  <c r="AE528" i="13"/>
  <c r="AF528" i="13" s="1"/>
  <c r="AL526" i="13"/>
  <c r="AK526" i="13"/>
  <c r="AA525" i="13"/>
  <c r="AT525" i="13"/>
  <c r="E525" i="13" s="1"/>
  <c r="AH523" i="13"/>
  <c r="AI523" i="13"/>
  <c r="AN521" i="13"/>
  <c r="AO521" i="13"/>
  <c r="AE520" i="13"/>
  <c r="AF520" i="13"/>
  <c r="AP520" i="13"/>
  <c r="AL518" i="13"/>
  <c r="AK518" i="13"/>
  <c r="AA517" i="13"/>
  <c r="AB517" i="13" s="1"/>
  <c r="AT517" i="13"/>
  <c r="E517" i="13" s="1"/>
  <c r="AO513" i="13"/>
  <c r="AN513" i="13"/>
  <c r="AE512" i="13"/>
  <c r="AF512" i="13" s="1"/>
  <c r="AA509" i="13"/>
  <c r="AB509" i="13" s="1"/>
  <c r="AT509" i="13"/>
  <c r="E509" i="13" s="1"/>
  <c r="AO505" i="13"/>
  <c r="AN505" i="13"/>
  <c r="AE504" i="13"/>
  <c r="AF504" i="13" s="1"/>
  <c r="AN497" i="13"/>
  <c r="AO497" i="13"/>
  <c r="AP496" i="13"/>
  <c r="AF496" i="13"/>
  <c r="AE496" i="13"/>
  <c r="AL494" i="13"/>
  <c r="AK494" i="13"/>
  <c r="AA493" i="13"/>
  <c r="AT493" i="13"/>
  <c r="AH491" i="13"/>
  <c r="AI491" i="13"/>
  <c r="AN489" i="13"/>
  <c r="AO489" i="13"/>
  <c r="AT485" i="13"/>
  <c r="E485" i="13" s="1"/>
  <c r="AA485" i="13"/>
  <c r="AB485" i="13" s="1"/>
  <c r="AH483" i="13"/>
  <c r="AI483" i="13"/>
  <c r="AN481" i="13"/>
  <c r="AO481" i="13"/>
  <c r="AE480" i="13"/>
  <c r="AF480" i="13" s="1"/>
  <c r="AL478" i="13"/>
  <c r="AK478" i="13"/>
  <c r="AA477" i="13"/>
  <c r="AB477" i="13" s="1"/>
  <c r="AT477" i="13"/>
  <c r="E477" i="13" s="1"/>
  <c r="AH475" i="13"/>
  <c r="AI475" i="13"/>
  <c r="AN473" i="13"/>
  <c r="AO473" i="13"/>
  <c r="AL470" i="13"/>
  <c r="AK470" i="13"/>
  <c r="AA469" i="13"/>
  <c r="AB469" i="13" s="1"/>
  <c r="AT469" i="13"/>
  <c r="E469" i="13" s="1"/>
  <c r="AH467" i="13"/>
  <c r="AI467" i="13" s="1"/>
  <c r="AN465" i="13"/>
  <c r="AO465" i="13"/>
  <c r="AL462" i="13"/>
  <c r="AK462" i="13"/>
  <c r="AT461" i="13"/>
  <c r="E461" i="13" s="1"/>
  <c r="AA461" i="13"/>
  <c r="AH459" i="13"/>
  <c r="AI459" i="13"/>
  <c r="AN457" i="13"/>
  <c r="AO457" i="13"/>
  <c r="AE456" i="13"/>
  <c r="AF456" i="13" s="1"/>
  <c r="AK454" i="13"/>
  <c r="AL454" i="13"/>
  <c r="AT453" i="13"/>
  <c r="E453" i="13" s="1"/>
  <c r="AA453" i="13"/>
  <c r="AO449" i="13"/>
  <c r="AN449" i="13"/>
  <c r="AE448" i="13"/>
  <c r="AF448" i="13" s="1"/>
  <c r="AA445" i="13"/>
  <c r="AT445" i="13"/>
  <c r="E445" i="13" s="1"/>
  <c r="AE440" i="13"/>
  <c r="AF440" i="13" s="1"/>
  <c r="AL438" i="13"/>
  <c r="AK438" i="13"/>
  <c r="AA437" i="13"/>
  <c r="AB437" i="13" s="1"/>
  <c r="AC437" i="13" s="1"/>
  <c r="AT437" i="13"/>
  <c r="E437" i="13" s="1"/>
  <c r="AO433" i="13"/>
  <c r="AN433" i="13"/>
  <c r="AA429" i="13"/>
  <c r="AB429" i="13" s="1"/>
  <c r="AC429" i="13" s="1"/>
  <c r="AT429" i="13"/>
  <c r="E429" i="13" s="1"/>
  <c r="AN425" i="13"/>
  <c r="AO425" i="13"/>
  <c r="AE424" i="13"/>
  <c r="AF424" i="13" s="1"/>
  <c r="AL422" i="13"/>
  <c r="AK422" i="13"/>
  <c r="AT421" i="13"/>
  <c r="E421" i="13" s="1"/>
  <c r="AA421" i="13"/>
  <c r="AO417" i="13"/>
  <c r="AN417" i="13"/>
  <c r="AF416" i="13"/>
  <c r="AA413" i="13"/>
  <c r="AT413" i="13"/>
  <c r="E413" i="13" s="1"/>
  <c r="AN409" i="13"/>
  <c r="AO409" i="13"/>
  <c r="AE408" i="13"/>
  <c r="AF408" i="13" s="1"/>
  <c r="AL406" i="13"/>
  <c r="AK406" i="13"/>
  <c r="AA405" i="13"/>
  <c r="AT405" i="13"/>
  <c r="E405" i="13" s="1"/>
  <c r="AN401" i="13"/>
  <c r="AO401" i="13"/>
  <c r="AT397" i="13"/>
  <c r="E397" i="13" s="1"/>
  <c r="AA397" i="13"/>
  <c r="AN393" i="13"/>
  <c r="AO393" i="13"/>
  <c r="AE392" i="13"/>
  <c r="AL390" i="13"/>
  <c r="AK390" i="13"/>
  <c r="AA389" i="13"/>
  <c r="AB389" i="13" s="1"/>
  <c r="AT389" i="13"/>
  <c r="E389" i="13" s="1"/>
  <c r="AI387" i="13"/>
  <c r="AH387" i="13"/>
  <c r="AO385" i="13"/>
  <c r="AN385" i="13"/>
  <c r="AK382" i="13"/>
  <c r="AL382" i="13"/>
  <c r="AA381" i="13"/>
  <c r="AB381" i="13" s="1"/>
  <c r="AC381" i="13" s="1"/>
  <c r="AT381" i="13"/>
  <c r="E381" i="13" s="1"/>
  <c r="AI379" i="13"/>
  <c r="AH379" i="13"/>
  <c r="AO377" i="13"/>
  <c r="AN377" i="13"/>
  <c r="AA373" i="13"/>
  <c r="AB373" i="13" s="1"/>
  <c r="AC373" i="13" s="1"/>
  <c r="AT373" i="13"/>
  <c r="E373" i="13" s="1"/>
  <c r="AI371" i="13"/>
  <c r="AH371" i="13"/>
  <c r="AO369" i="13"/>
  <c r="AN369" i="13"/>
  <c r="AA365" i="13"/>
  <c r="AB365" i="13" s="1"/>
  <c r="AC365" i="13" s="1"/>
  <c r="AT365" i="13"/>
  <c r="AI363" i="13"/>
  <c r="AH363" i="13"/>
  <c r="AT357" i="13"/>
  <c r="AA357" i="13"/>
  <c r="AB357" i="13" s="1"/>
  <c r="AH355" i="13"/>
  <c r="AI355" i="13"/>
  <c r="AA349" i="13"/>
  <c r="AB349" i="13" s="1"/>
  <c r="AT349" i="13"/>
  <c r="AH347" i="13"/>
  <c r="AI347" i="13"/>
  <c r="AT341" i="13"/>
  <c r="AA341" i="13"/>
  <c r="AB341" i="13" s="1"/>
  <c r="AA333" i="13"/>
  <c r="AT333" i="13"/>
  <c r="AH331" i="13"/>
  <c r="AI331" i="13"/>
  <c r="AF328" i="13"/>
  <c r="AE328" i="13"/>
  <c r="AP328" i="13"/>
  <c r="AT325" i="13"/>
  <c r="AA325" i="13"/>
  <c r="AI323" i="13"/>
  <c r="AH323" i="13"/>
  <c r="AA317" i="13"/>
  <c r="AB317" i="13" s="1"/>
  <c r="AT317" i="13"/>
  <c r="AH315" i="13"/>
  <c r="AI315" i="13"/>
  <c r="AA309" i="13"/>
  <c r="AB309" i="13" s="1"/>
  <c r="AT309" i="13"/>
  <c r="AH307" i="13"/>
  <c r="AI307" i="13"/>
  <c r="AO305" i="13"/>
  <c r="AN305" i="13"/>
  <c r="AE304" i="13"/>
  <c r="AF304" i="13" s="1"/>
  <c r="AT301" i="13"/>
  <c r="AA301" i="13"/>
  <c r="AI299" i="13"/>
  <c r="AH299" i="13"/>
  <c r="AO297" i="13"/>
  <c r="AN297" i="13"/>
  <c r="AE296" i="13"/>
  <c r="AF296" i="13" s="1"/>
  <c r="AA293" i="13"/>
  <c r="AT293" i="13"/>
  <c r="AI291" i="13"/>
  <c r="AH291" i="13"/>
  <c r="AO289" i="13"/>
  <c r="AN289" i="13"/>
  <c r="AK286" i="13"/>
  <c r="AL286" i="13"/>
  <c r="AA285" i="13"/>
  <c r="AT285" i="13"/>
  <c r="AI283" i="13"/>
  <c r="AH283" i="13"/>
  <c r="AE280" i="13"/>
  <c r="AF280" i="13"/>
  <c r="AP280" i="13"/>
  <c r="AK278" i="13"/>
  <c r="AL278" i="13"/>
  <c r="AA277" i="13"/>
  <c r="AT277" i="13"/>
  <c r="AI275" i="13"/>
  <c r="AH275" i="13"/>
  <c r="AN273" i="13"/>
  <c r="AO273" i="13"/>
  <c r="AE272" i="13"/>
  <c r="AF272" i="13" s="1"/>
  <c r="AK270" i="13"/>
  <c r="AL270" i="13"/>
  <c r="AT269" i="13"/>
  <c r="AA269" i="13"/>
  <c r="AK262" i="13"/>
  <c r="AL262" i="13"/>
  <c r="AA261" i="13"/>
  <c r="AB261" i="13" s="1"/>
  <c r="AC261" i="13" s="1"/>
  <c r="AT261" i="13"/>
  <c r="AK254" i="13"/>
  <c r="AL254" i="13"/>
  <c r="AA253" i="13"/>
  <c r="AT253" i="13"/>
  <c r="AE248" i="13"/>
  <c r="AF248" i="13"/>
  <c r="AP248" i="13"/>
  <c r="AL246" i="13"/>
  <c r="AK246" i="13"/>
  <c r="AA245" i="13"/>
  <c r="AT245" i="13"/>
  <c r="AE240" i="13"/>
  <c r="AF240" i="13" s="1"/>
  <c r="AL238" i="13"/>
  <c r="AK238" i="13"/>
  <c r="AT237" i="13"/>
  <c r="AA237" i="13"/>
  <c r="AE232" i="13"/>
  <c r="AF232" i="13" s="1"/>
  <c r="AK230" i="13"/>
  <c r="AL230" i="13"/>
  <c r="AT229" i="13"/>
  <c r="AA229" i="13"/>
  <c r="AN225" i="13"/>
  <c r="AO225" i="13"/>
  <c r="AK222" i="13"/>
  <c r="AL222" i="13"/>
  <c r="AA221" i="13"/>
  <c r="AT221" i="13"/>
  <c r="AI219" i="13"/>
  <c r="AH219" i="13"/>
  <c r="AN217" i="13"/>
  <c r="AO217" i="13"/>
  <c r="AA214" i="13"/>
  <c r="AT214" i="13"/>
  <c r="AI212" i="13"/>
  <c r="AH212" i="13"/>
  <c r="AN210" i="13"/>
  <c r="AO210" i="13"/>
  <c r="AK207" i="13"/>
  <c r="AL207" i="13"/>
  <c r="AT206" i="13"/>
  <c r="AA206" i="13"/>
  <c r="AI204" i="13"/>
  <c r="AH204" i="13"/>
  <c r="AO202" i="13"/>
  <c r="AN202" i="13"/>
  <c r="AK199" i="13"/>
  <c r="AL199" i="13"/>
  <c r="AA198" i="13"/>
  <c r="AT198" i="13"/>
  <c r="AN194" i="13"/>
  <c r="AO194" i="13"/>
  <c r="AK191" i="13"/>
  <c r="AL191" i="13"/>
  <c r="AA190" i="13"/>
  <c r="AT190" i="13"/>
  <c r="AI188" i="13"/>
  <c r="AH188" i="13"/>
  <c r="AN186" i="13"/>
  <c r="AO186" i="13"/>
  <c r="AL183" i="13"/>
  <c r="AK183" i="13"/>
  <c r="AT182" i="13"/>
  <c r="AA182" i="13"/>
  <c r="AO178" i="13"/>
  <c r="AN178" i="13"/>
  <c r="AL175" i="13"/>
  <c r="AK175" i="13"/>
  <c r="AA174" i="13"/>
  <c r="AB174" i="13" s="1"/>
  <c r="AC174" i="13" s="1"/>
  <c r="AT174" i="13"/>
  <c r="AO170" i="13"/>
  <c r="AN170" i="13"/>
  <c r="AK167" i="13"/>
  <c r="AL167" i="13"/>
  <c r="AT166" i="13"/>
  <c r="AA166" i="13"/>
  <c r="AN162" i="13"/>
  <c r="AO162" i="13"/>
  <c r="AK159" i="13"/>
  <c r="AL159" i="13"/>
  <c r="AA158" i="13"/>
  <c r="AT158" i="13"/>
  <c r="AO154" i="13"/>
  <c r="AN154" i="13"/>
  <c r="AK151" i="13"/>
  <c r="AL151" i="13"/>
  <c r="AA150" i="13"/>
  <c r="AT150" i="13"/>
  <c r="AO146" i="13"/>
  <c r="AN146" i="13"/>
  <c r="AK143" i="13"/>
  <c r="AL143" i="13"/>
  <c r="AT142" i="13"/>
  <c r="AA142" i="13"/>
  <c r="AB142" i="13" s="1"/>
  <c r="AH140" i="13"/>
  <c r="AI140" i="13"/>
  <c r="AO138" i="13"/>
  <c r="AN138" i="13"/>
  <c r="AL135" i="13"/>
  <c r="AK135" i="13"/>
  <c r="AT134" i="13"/>
  <c r="AA134" i="13"/>
  <c r="AB134" i="13" s="1"/>
  <c r="AN130" i="13"/>
  <c r="AO130" i="13"/>
  <c r="AP129" i="13"/>
  <c r="AF129" i="13"/>
  <c r="AE129" i="13"/>
  <c r="AK127" i="13"/>
  <c r="AL127" i="13"/>
  <c r="AT126" i="13"/>
  <c r="AA126" i="13"/>
  <c r="AH124" i="13"/>
  <c r="AI124" i="13"/>
  <c r="AN122" i="13"/>
  <c r="AO122" i="13"/>
  <c r="AE121" i="13"/>
  <c r="AF121" i="13" s="1"/>
  <c r="AK119" i="13"/>
  <c r="AL119" i="13"/>
  <c r="AT118" i="13"/>
  <c r="AA118" i="13"/>
  <c r="AB118" i="13" s="1"/>
  <c r="AH116" i="13"/>
  <c r="AI116" i="13"/>
  <c r="AN114" i="13"/>
  <c r="AO114" i="13"/>
  <c r="AE113" i="13"/>
  <c r="AF113" i="13" s="1"/>
  <c r="AK111" i="13"/>
  <c r="AL111" i="13"/>
  <c r="AT110" i="13"/>
  <c r="AA110" i="13"/>
  <c r="AI108" i="13"/>
  <c r="AH108" i="13"/>
  <c r="AO106" i="13"/>
  <c r="AN106" i="13"/>
  <c r="AK103" i="13"/>
  <c r="AL103" i="13"/>
  <c r="AA102" i="13"/>
  <c r="AB102" i="13" s="1"/>
  <c r="AT102" i="13"/>
  <c r="AN98" i="13"/>
  <c r="AO98" i="13"/>
  <c r="AE97" i="13"/>
  <c r="AF97" i="13" s="1"/>
  <c r="AK95" i="13"/>
  <c r="AL95" i="13"/>
  <c r="AA94" i="13"/>
  <c r="AT94" i="13"/>
  <c r="AI92" i="13"/>
  <c r="AH92" i="13"/>
  <c r="AO90" i="13"/>
  <c r="AN90" i="13"/>
  <c r="AK87" i="13"/>
  <c r="AL87" i="13"/>
  <c r="AT86" i="13"/>
  <c r="AA86" i="13"/>
  <c r="AB86" i="13" s="1"/>
  <c r="AI84" i="13"/>
  <c r="AH84" i="13"/>
  <c r="AO82" i="13"/>
  <c r="AN82" i="13"/>
  <c r="AK79" i="13"/>
  <c r="AL79" i="13"/>
  <c r="AA78" i="13"/>
  <c r="AB78" i="13" s="1"/>
  <c r="AC78" i="13" s="1"/>
  <c r="AT78" i="13"/>
  <c r="AI76" i="13"/>
  <c r="AH76" i="13"/>
  <c r="AE662" i="13"/>
  <c r="AF662" i="13" s="1"/>
  <c r="AH644" i="13"/>
  <c r="AA625" i="13"/>
  <c r="AB625" i="13" s="1"/>
  <c r="AT613" i="13"/>
  <c r="E613" i="13" s="1"/>
  <c r="AF582" i="13"/>
  <c r="AH546" i="13"/>
  <c r="AL471" i="13"/>
  <c r="AH72" i="13"/>
  <c r="AI72" i="13" s="1"/>
  <c r="AF69" i="13"/>
  <c r="AA66" i="13"/>
  <c r="AB66" i="13" s="1"/>
  <c r="AC66" i="13" s="1"/>
  <c r="AT66" i="13"/>
  <c r="AH64" i="13"/>
  <c r="AI64" i="13"/>
  <c r="AF61" i="13"/>
  <c r="AT58" i="13"/>
  <c r="AA58" i="13"/>
  <c r="AI56" i="13"/>
  <c r="AH56" i="13"/>
  <c r="AF53" i="13"/>
  <c r="AT50" i="13"/>
  <c r="AA50" i="13"/>
  <c r="AB50" i="13" s="1"/>
  <c r="AC50" i="13" s="1"/>
  <c r="AH48" i="13"/>
  <c r="AI48" i="13"/>
  <c r="AK43" i="13"/>
  <c r="AL43" i="13"/>
  <c r="AA42" i="13"/>
  <c r="AB42" i="13" s="1"/>
  <c r="AP42" i="13" s="1"/>
  <c r="AT42" i="13"/>
  <c r="AI40" i="13"/>
  <c r="AH40" i="13"/>
  <c r="AE37" i="13"/>
  <c r="AF37" i="13" s="1"/>
  <c r="AK35" i="13"/>
  <c r="AL35" i="13"/>
  <c r="AA34" i="13"/>
  <c r="AB34" i="13" s="1"/>
  <c r="AT34" i="13"/>
  <c r="AI32" i="13"/>
  <c r="AH32" i="13"/>
  <c r="AE29" i="13"/>
  <c r="AF29" i="13" s="1"/>
  <c r="AK27" i="13"/>
  <c r="AL27" i="13"/>
  <c r="AT26" i="13"/>
  <c r="AA26" i="13"/>
  <c r="AB26" i="13" s="1"/>
  <c r="AH24" i="13"/>
  <c r="AI24" i="13"/>
  <c r="AE21" i="13"/>
  <c r="AF21" i="13" s="1"/>
  <c r="AK19" i="13"/>
  <c r="AL19" i="13"/>
  <c r="AA18" i="13"/>
  <c r="AB18" i="13" s="1"/>
  <c r="AP18" i="13" s="1"/>
  <c r="AT18" i="13"/>
  <c r="AH16" i="13"/>
  <c r="AI16" i="13"/>
  <c r="AK11" i="13"/>
  <c r="AL11" i="13"/>
  <c r="AA10" i="13"/>
  <c r="AT10" i="13"/>
  <c r="AI8" i="13"/>
  <c r="AA68" i="13"/>
  <c r="AT68" i="13"/>
  <c r="AI66" i="13"/>
  <c r="AH66" i="13"/>
  <c r="AA60" i="13"/>
  <c r="AB60" i="13" s="1"/>
  <c r="AT60" i="13"/>
  <c r="AH58" i="13"/>
  <c r="AI58" i="13"/>
  <c r="AT52" i="13"/>
  <c r="AA52" i="13"/>
  <c r="AB52" i="13" s="1"/>
  <c r="AH50" i="13"/>
  <c r="AI50" i="13" s="1"/>
  <c r="AE47" i="13"/>
  <c r="AF47" i="13" s="1"/>
  <c r="AK45" i="13"/>
  <c r="AL45" i="13"/>
  <c r="AA44" i="13"/>
  <c r="AB44" i="13" s="1"/>
  <c r="AP44" i="13" s="1"/>
  <c r="AT44" i="13"/>
  <c r="AH42" i="13"/>
  <c r="AI42" i="13"/>
  <c r="AK37" i="13"/>
  <c r="AL37" i="13"/>
  <c r="AA36" i="13"/>
  <c r="AB36" i="13" s="1"/>
  <c r="AT36" i="13"/>
  <c r="AH34" i="13"/>
  <c r="AI34" i="13"/>
  <c r="AK29" i="13"/>
  <c r="AL29" i="13"/>
  <c r="AT28" i="13"/>
  <c r="AA28" i="13"/>
  <c r="AH26" i="13"/>
  <c r="AI26" i="13"/>
  <c r="AK21" i="13"/>
  <c r="AL21" i="13"/>
  <c r="AA20" i="13"/>
  <c r="AT20" i="13"/>
  <c r="AH18" i="13"/>
  <c r="AI18" i="13"/>
  <c r="AK13" i="13"/>
  <c r="AL13" i="13"/>
  <c r="AT12" i="13"/>
  <c r="AA12" i="13"/>
  <c r="AH10" i="13"/>
  <c r="AI10" i="13"/>
  <c r="AE72" i="13"/>
  <c r="AF72" i="13" s="1"/>
  <c r="AL70" i="13"/>
  <c r="AK70" i="13"/>
  <c r="AT69" i="13"/>
  <c r="AA69" i="13"/>
  <c r="AB69" i="13" s="1"/>
  <c r="AP69" i="13" s="1"/>
  <c r="AL62" i="13"/>
  <c r="AK62" i="13"/>
  <c r="AA61" i="13"/>
  <c r="AB61" i="13" s="1"/>
  <c r="AC61" i="13" s="1"/>
  <c r="AT61" i="13"/>
  <c r="AN57" i="13"/>
  <c r="AO57" i="13"/>
  <c r="AL54" i="13"/>
  <c r="AK54" i="13"/>
  <c r="AA53" i="13"/>
  <c r="AB53" i="13" s="1"/>
  <c r="AP53" i="13" s="1"/>
  <c r="AT53" i="13"/>
  <c r="AA45" i="13"/>
  <c r="AB45" i="13" s="1"/>
  <c r="AP45" i="13" s="1"/>
  <c r="AT45" i="13"/>
  <c r="AH43" i="13"/>
  <c r="AI43" i="13"/>
  <c r="AT37" i="13"/>
  <c r="AA37" i="13"/>
  <c r="AB37" i="13" s="1"/>
  <c r="AP37" i="13" s="1"/>
  <c r="AH35" i="13"/>
  <c r="AI35" i="13"/>
  <c r="AO33" i="13"/>
  <c r="AN33" i="13"/>
  <c r="AA29" i="13"/>
  <c r="AB29" i="13" s="1"/>
  <c r="AT29" i="13"/>
  <c r="AH27" i="13"/>
  <c r="AI27" i="13"/>
  <c r="AO25" i="13"/>
  <c r="AN25" i="13"/>
  <c r="AT21" i="13"/>
  <c r="AA21" i="13"/>
  <c r="AB21" i="13" s="1"/>
  <c r="AC21" i="13" s="1"/>
  <c r="AI19" i="13"/>
  <c r="AH19" i="13"/>
  <c r="AK14" i="13"/>
  <c r="AL14" i="13"/>
  <c r="AT13" i="13"/>
  <c r="AA13" i="13"/>
  <c r="AB13" i="13" s="1"/>
  <c r="AP13" i="13" s="1"/>
  <c r="AH11" i="13"/>
  <c r="AI11" i="13"/>
  <c r="AE8" i="13"/>
  <c r="AF8" i="13" s="1"/>
  <c r="AA70" i="13"/>
  <c r="AB70" i="13" s="1"/>
  <c r="AC70" i="13" s="1"/>
  <c r="AT70" i="13"/>
  <c r="AI68" i="13"/>
  <c r="AH68" i="13"/>
  <c r="AT62" i="13"/>
  <c r="AA62" i="13"/>
  <c r="AB62" i="13" s="1"/>
  <c r="AI60" i="13"/>
  <c r="AH60" i="13"/>
  <c r="AA54" i="13"/>
  <c r="AB54" i="13" s="1"/>
  <c r="AT54" i="13"/>
  <c r="AH52" i="13"/>
  <c r="AI52" i="13"/>
  <c r="AK47" i="13"/>
  <c r="AL47" i="13"/>
  <c r="AT46" i="13"/>
  <c r="AA46" i="13"/>
  <c r="AB46" i="13" s="1"/>
  <c r="AP46" i="13" s="1"/>
  <c r="AH44" i="13"/>
  <c r="AI44" i="13"/>
  <c r="AL39" i="13"/>
  <c r="AK39" i="13"/>
  <c r="AT38" i="13"/>
  <c r="AA38" i="13"/>
  <c r="AB38" i="13" s="1"/>
  <c r="AH36" i="13"/>
  <c r="AI36" i="13" s="1"/>
  <c r="AE33" i="13"/>
  <c r="AF33" i="13" s="1"/>
  <c r="AK31" i="13"/>
  <c r="AL31" i="13"/>
  <c r="AA30" i="13"/>
  <c r="AB30" i="13" s="1"/>
  <c r="AT30" i="13"/>
  <c r="AI28" i="13"/>
  <c r="AH28" i="13"/>
  <c r="AE25" i="13"/>
  <c r="AF25" i="13" s="1"/>
  <c r="AK23" i="13"/>
  <c r="AL23" i="13"/>
  <c r="AT22" i="13"/>
  <c r="AA22" i="13"/>
  <c r="AB22" i="13" s="1"/>
  <c r="AH20" i="13"/>
  <c r="AI20" i="13"/>
  <c r="AK15" i="13"/>
  <c r="AL15" i="13"/>
  <c r="AA14" i="13"/>
  <c r="AT14" i="13"/>
  <c r="AL7" i="13"/>
  <c r="AK7" i="13"/>
  <c r="AA6" i="13"/>
  <c r="AT6" i="13"/>
  <c r="AA71" i="13"/>
  <c r="AB71" i="13" s="1"/>
  <c r="AC71" i="13" s="1"/>
  <c r="AT71" i="13"/>
  <c r="AF66" i="13"/>
  <c r="AL64" i="13"/>
  <c r="AK64" i="13"/>
  <c r="AA63" i="13"/>
  <c r="AB63" i="13" s="1"/>
  <c r="AC63" i="13" s="1"/>
  <c r="AT63" i="13"/>
  <c r="AF58" i="13"/>
  <c r="AE58" i="13"/>
  <c r="AP58" i="13"/>
  <c r="AL56" i="13"/>
  <c r="AK56" i="13"/>
  <c r="AT55" i="13"/>
  <c r="AA55" i="13"/>
  <c r="AB55" i="13" s="1"/>
  <c r="AP55" i="13" s="1"/>
  <c r="AF50" i="13"/>
  <c r="AT47" i="13"/>
  <c r="AA47" i="13"/>
  <c r="AB47" i="13" s="1"/>
  <c r="AI45" i="13"/>
  <c r="AH45" i="13"/>
  <c r="AA39" i="13"/>
  <c r="AB39" i="13" s="1"/>
  <c r="AT39" i="13"/>
  <c r="AK32" i="13"/>
  <c r="AL32" i="13"/>
  <c r="AA31" i="13"/>
  <c r="AB31" i="13" s="1"/>
  <c r="AT31" i="13"/>
  <c r="AH29" i="13"/>
  <c r="AI29" i="13"/>
  <c r="AK24" i="13"/>
  <c r="AL24" i="13"/>
  <c r="AA23" i="13"/>
  <c r="AB23" i="13" s="1"/>
  <c r="AT23" i="13"/>
  <c r="AI21" i="13"/>
  <c r="AH21" i="13"/>
  <c r="AK16" i="13"/>
  <c r="AL16" i="13"/>
  <c r="AT15" i="13"/>
  <c r="AA15" i="13"/>
  <c r="AB15" i="13" s="1"/>
  <c r="AP15" i="13" s="1"/>
  <c r="AI13" i="13"/>
  <c r="AE10" i="13"/>
  <c r="AF10" i="13" s="1"/>
  <c r="AK8" i="13"/>
  <c r="AL8" i="13"/>
  <c r="AA7" i="13"/>
  <c r="AB7" i="13" s="1"/>
  <c r="AT7" i="13"/>
  <c r="AT72" i="13"/>
  <c r="AA72" i="13"/>
  <c r="AB72" i="13" s="1"/>
  <c r="AC72" i="13" s="1"/>
  <c r="AH70" i="13"/>
  <c r="AI70" i="13" s="1"/>
  <c r="AA64" i="13"/>
  <c r="AB64" i="13" s="1"/>
  <c r="AC64" i="13" s="1"/>
  <c r="AT64" i="13"/>
  <c r="AH62" i="13"/>
  <c r="AI62" i="13"/>
  <c r="AA56" i="13"/>
  <c r="AB56" i="13" s="1"/>
  <c r="AP56" i="13" s="1"/>
  <c r="AT56" i="13"/>
  <c r="AH54" i="13"/>
  <c r="AI54" i="13"/>
  <c r="AT48" i="13"/>
  <c r="AA48" i="13"/>
  <c r="AH46" i="13"/>
  <c r="AI46" i="13"/>
  <c r="AE43" i="13"/>
  <c r="AF43" i="13" s="1"/>
  <c r="AK41" i="13"/>
  <c r="AL41" i="13"/>
  <c r="AA40" i="13"/>
  <c r="AB40" i="13" s="1"/>
  <c r="AP40" i="13" s="1"/>
  <c r="AT40" i="13"/>
  <c r="AI38" i="13"/>
  <c r="AH38" i="13"/>
  <c r="AK33" i="13"/>
  <c r="AL33" i="13"/>
  <c r="AA32" i="13"/>
  <c r="AT32" i="13"/>
  <c r="AI30" i="13"/>
  <c r="AH30" i="13"/>
  <c r="AK25" i="13"/>
  <c r="AL25" i="13"/>
  <c r="AT24" i="13"/>
  <c r="AA24" i="13"/>
  <c r="AH22" i="13"/>
  <c r="AI22" i="13"/>
  <c r="AK17" i="13"/>
  <c r="AL17" i="13"/>
  <c r="AA16" i="13"/>
  <c r="AB16" i="13" s="1"/>
  <c r="AP16" i="13" s="1"/>
  <c r="AT16" i="13"/>
  <c r="AH14" i="13"/>
  <c r="AI14" i="13"/>
  <c r="AL9" i="13"/>
  <c r="AK9" i="13"/>
  <c r="AA8" i="13"/>
  <c r="AB8" i="13" s="1"/>
  <c r="AT8" i="13"/>
  <c r="AN69" i="13"/>
  <c r="AO69" i="13"/>
  <c r="AL66" i="13"/>
  <c r="AK66" i="13"/>
  <c r="AA65" i="13"/>
  <c r="AT65" i="13"/>
  <c r="AN61" i="13"/>
  <c r="AO61" i="13"/>
  <c r="AL58" i="13"/>
  <c r="AK58" i="13"/>
  <c r="AT57" i="13"/>
  <c r="AA57" i="13"/>
  <c r="AL50" i="13"/>
  <c r="AK50" i="13"/>
  <c r="AT49" i="13"/>
  <c r="AA49" i="13"/>
  <c r="AB49" i="13" s="1"/>
  <c r="AP49" i="13" s="1"/>
  <c r="AH47" i="13"/>
  <c r="AI47" i="13"/>
  <c r="AA41" i="13"/>
  <c r="AB41" i="13" s="1"/>
  <c r="AP41" i="13" s="1"/>
  <c r="AT41" i="13"/>
  <c r="AI39" i="13"/>
  <c r="AH39" i="13"/>
  <c r="AO37" i="13"/>
  <c r="AN37" i="13"/>
  <c r="AA33" i="13"/>
  <c r="AB33" i="13" s="1"/>
  <c r="AC33" i="13" s="1"/>
  <c r="AT33" i="13"/>
  <c r="AH31" i="13"/>
  <c r="AI31" i="13"/>
  <c r="AO29" i="13"/>
  <c r="AN29" i="13"/>
  <c r="AA25" i="13"/>
  <c r="AB25" i="13" s="1"/>
  <c r="AC25" i="13" s="1"/>
  <c r="AT25" i="13"/>
  <c r="AH23" i="13"/>
  <c r="AI23" i="13" s="1"/>
  <c r="AO21" i="13"/>
  <c r="AN21" i="13"/>
  <c r="AK18" i="13"/>
  <c r="AL18" i="13"/>
  <c r="AT17" i="13"/>
  <c r="AA17" i="13"/>
  <c r="AB17" i="13" s="1"/>
  <c r="AI15" i="13"/>
  <c r="AH15" i="13"/>
  <c r="AK10" i="13"/>
  <c r="AL10" i="13"/>
  <c r="AA9" i="13"/>
  <c r="AT9" i="13"/>
  <c r="AI7" i="13"/>
  <c r="AC658" i="13"/>
  <c r="AC650" i="13"/>
  <c r="AC676" i="13"/>
  <c r="AC666" i="13"/>
  <c r="AC662" i="13"/>
  <c r="AC682" i="13"/>
  <c r="AC660" i="13"/>
  <c r="AH681" i="13"/>
  <c r="AH679" i="13"/>
  <c r="AI679" i="13" s="1"/>
  <c r="AH677" i="13"/>
  <c r="AH675" i="13"/>
  <c r="AH673" i="13"/>
  <c r="AH671" i="13"/>
  <c r="AH669" i="13"/>
  <c r="AH667" i="13"/>
  <c r="AH665" i="13"/>
  <c r="AI665" i="13" s="1"/>
  <c r="AP663" i="13"/>
  <c r="AH663" i="13"/>
  <c r="AH661" i="13"/>
  <c r="AI661" i="13" s="1"/>
  <c r="AH659" i="13"/>
  <c r="AI659" i="13" s="1"/>
  <c r="AH657" i="13"/>
  <c r="AH655" i="13"/>
  <c r="AI655" i="13" s="1"/>
  <c r="AH653" i="13"/>
  <c r="AH651" i="13"/>
  <c r="AI651" i="13" s="1"/>
  <c r="AH649" i="13"/>
  <c r="AH647" i="13"/>
  <c r="AH645" i="13"/>
  <c r="AH643" i="13"/>
  <c r="AH641" i="13"/>
  <c r="AP639" i="13"/>
  <c r="AH639" i="13"/>
  <c r="AH637" i="13"/>
  <c r="AI637" i="13" s="1"/>
  <c r="AH635" i="13"/>
  <c r="AI635" i="13" s="1"/>
  <c r="AP633" i="13"/>
  <c r="AH633" i="13"/>
  <c r="AH631" i="13"/>
  <c r="AH629" i="13"/>
  <c r="AH627" i="13"/>
  <c r="AH625" i="13"/>
  <c r="AF621" i="13"/>
  <c r="AF613" i="13"/>
  <c r="AP613" i="13"/>
  <c r="AC611" i="13"/>
  <c r="AI609" i="13"/>
  <c r="AN606" i="13"/>
  <c r="AO605" i="13"/>
  <c r="AF599" i="13"/>
  <c r="AL596" i="13"/>
  <c r="AI595" i="13"/>
  <c r="AF593" i="13"/>
  <c r="AL591" i="13"/>
  <c r="AI589" i="13"/>
  <c r="AF587" i="13"/>
  <c r="AL585" i="13"/>
  <c r="AE515" i="13"/>
  <c r="AF681" i="13"/>
  <c r="AF679" i="13"/>
  <c r="AF677" i="13"/>
  <c r="AF675" i="13"/>
  <c r="AF673" i="13"/>
  <c r="AF671" i="13"/>
  <c r="AF669" i="13"/>
  <c r="AF667" i="13"/>
  <c r="AF665" i="13"/>
  <c r="AF663" i="13"/>
  <c r="AF661" i="13"/>
  <c r="AF659" i="13"/>
  <c r="AF657" i="13"/>
  <c r="AF655" i="13"/>
  <c r="AF653" i="13"/>
  <c r="AF651" i="13"/>
  <c r="AF649" i="13"/>
  <c r="AF647" i="13"/>
  <c r="AF645" i="13"/>
  <c r="AF643" i="13"/>
  <c r="AF641" i="13"/>
  <c r="AF639" i="13"/>
  <c r="AF637" i="13"/>
  <c r="AF635" i="13"/>
  <c r="AF633" i="13"/>
  <c r="AN623" i="13"/>
  <c r="AF615" i="13"/>
  <c r="AC613" i="13"/>
  <c r="AN608" i="13"/>
  <c r="AO607" i="13"/>
  <c r="AL605" i="13"/>
  <c r="AF601" i="13"/>
  <c r="AN594" i="13"/>
  <c r="AI591" i="13"/>
  <c r="AN588" i="13"/>
  <c r="AI585" i="13"/>
  <c r="AN584" i="13"/>
  <c r="AI581" i="13"/>
  <c r="AH581" i="13"/>
  <c r="AH479" i="13"/>
  <c r="AI479" i="13"/>
  <c r="AF609" i="13"/>
  <c r="AF595" i="13"/>
  <c r="AF589" i="13"/>
  <c r="AI583" i="13"/>
  <c r="AH583" i="13"/>
  <c r="AI575" i="13"/>
  <c r="AH575" i="13"/>
  <c r="AH571" i="13"/>
  <c r="AI571" i="13" s="1"/>
  <c r="AI561" i="13"/>
  <c r="AH561" i="13"/>
  <c r="AH557" i="13"/>
  <c r="AI557" i="13" s="1"/>
  <c r="AH553" i="13"/>
  <c r="AI553" i="13" s="1"/>
  <c r="AI549" i="13"/>
  <c r="AH549" i="13"/>
  <c r="AH545" i="13"/>
  <c r="AI545" i="13" s="1"/>
  <c r="AH579" i="13"/>
  <c r="AI579" i="13" s="1"/>
  <c r="AL639" i="13"/>
  <c r="AL637" i="13"/>
  <c r="AL633" i="13"/>
  <c r="AL631" i="13"/>
  <c r="AL629" i="13"/>
  <c r="AL627" i="13"/>
  <c r="AL625" i="13"/>
  <c r="AF617" i="13"/>
  <c r="AP617" i="13"/>
  <c r="AF603" i="13"/>
  <c r="AE585" i="13"/>
  <c r="AF585" i="13" s="1"/>
  <c r="AE583" i="13"/>
  <c r="AC633" i="13"/>
  <c r="AO632" i="13"/>
  <c r="AO630" i="13"/>
  <c r="AO628" i="13"/>
  <c r="AO626" i="13"/>
  <c r="AO624" i="13"/>
  <c r="AI621" i="13"/>
  <c r="AN618" i="13"/>
  <c r="AO617" i="13"/>
  <c r="AL615" i="13"/>
  <c r="AI613" i="13"/>
  <c r="AN610" i="13"/>
  <c r="AO603" i="13"/>
  <c r="AL601" i="13"/>
  <c r="AI599" i="13"/>
  <c r="AN596" i="13"/>
  <c r="AB594" i="13"/>
  <c r="AI593" i="13"/>
  <c r="AF591" i="13"/>
  <c r="AI587" i="13"/>
  <c r="AI567" i="13"/>
  <c r="AH567" i="13"/>
  <c r="AC605" i="13"/>
  <c r="AF619" i="13"/>
  <c r="AC617" i="13"/>
  <c r="AF611" i="13"/>
  <c r="AP611" i="13"/>
  <c r="AL609" i="13"/>
  <c r="AI607" i="13"/>
  <c r="AN604" i="13"/>
  <c r="AF597" i="13"/>
  <c r="AL595" i="13"/>
  <c r="AO591" i="13"/>
  <c r="AH563" i="13"/>
  <c r="AI563" i="13" s="1"/>
  <c r="AE450" i="13"/>
  <c r="AF450" i="13" s="1"/>
  <c r="AF607" i="13"/>
  <c r="AI569" i="13"/>
  <c r="AH569" i="13"/>
  <c r="AI565" i="13"/>
  <c r="AH565" i="13"/>
  <c r="AF605" i="13"/>
  <c r="AP605" i="13"/>
  <c r="AI577" i="13"/>
  <c r="AH577" i="13"/>
  <c r="AI573" i="13"/>
  <c r="AH573" i="13"/>
  <c r="AH559" i="13"/>
  <c r="AI555" i="13"/>
  <c r="AH555" i="13"/>
  <c r="AI551" i="13"/>
  <c r="AH551" i="13"/>
  <c r="AH547" i="13"/>
  <c r="AI547" i="13" s="1"/>
  <c r="AK543" i="13"/>
  <c r="AL543" i="13"/>
  <c r="AO506" i="13"/>
  <c r="AN506" i="13"/>
  <c r="AF464" i="13"/>
  <c r="AO462" i="13"/>
  <c r="AN462" i="13"/>
  <c r="AP567" i="13"/>
  <c r="AF530" i="13"/>
  <c r="AH509" i="13"/>
  <c r="AI509" i="13"/>
  <c r="AE499" i="13"/>
  <c r="AF499" i="13" s="1"/>
  <c r="AK495" i="13"/>
  <c r="AL495" i="13"/>
  <c r="AH465" i="13"/>
  <c r="AI465" i="13" s="1"/>
  <c r="AE441" i="13"/>
  <c r="AP441" i="13"/>
  <c r="AF441" i="13"/>
  <c r="AL425" i="13"/>
  <c r="AK425" i="13"/>
  <c r="AF581" i="13"/>
  <c r="AF577" i="13"/>
  <c r="AF575" i="13"/>
  <c r="AH543" i="13"/>
  <c r="AE542" i="13"/>
  <c r="AF542" i="13" s="1"/>
  <c r="AE540" i="13"/>
  <c r="AF540" i="13" s="1"/>
  <c r="AE538" i="13"/>
  <c r="AF538" i="13" s="1"/>
  <c r="AK469" i="13"/>
  <c r="AL469" i="13"/>
  <c r="AI422" i="13"/>
  <c r="AH422" i="13"/>
  <c r="AO357" i="13"/>
  <c r="AN357" i="13"/>
  <c r="AE579" i="13"/>
  <c r="AH533" i="13"/>
  <c r="AI533" i="13"/>
  <c r="AE529" i="13"/>
  <c r="AL512" i="13"/>
  <c r="AK512" i="13"/>
  <c r="AK503" i="13"/>
  <c r="AL503" i="13"/>
  <c r="AL496" i="13"/>
  <c r="AK496" i="13"/>
  <c r="AE475" i="13"/>
  <c r="AL458" i="13"/>
  <c r="AK458" i="13"/>
  <c r="AE435" i="13"/>
  <c r="AL571" i="13"/>
  <c r="AL567" i="13"/>
  <c r="AL565" i="13"/>
  <c r="AL563" i="13"/>
  <c r="AL561" i="13"/>
  <c r="AL559" i="13"/>
  <c r="AL557" i="13"/>
  <c r="AL555" i="13"/>
  <c r="AL553" i="13"/>
  <c r="AL551" i="13"/>
  <c r="AL549" i="13"/>
  <c r="AL547" i="13"/>
  <c r="AL545" i="13"/>
  <c r="AE536" i="13"/>
  <c r="AF536" i="13" s="1"/>
  <c r="AH517" i="13"/>
  <c r="AH501" i="13"/>
  <c r="AI501" i="13" s="1"/>
  <c r="AO498" i="13"/>
  <c r="AN498" i="13"/>
  <c r="AK483" i="13"/>
  <c r="AL483" i="13"/>
  <c r="AI442" i="13"/>
  <c r="AH442" i="13"/>
  <c r="AH439" i="13"/>
  <c r="AI439" i="13"/>
  <c r="AO576" i="13"/>
  <c r="AC575" i="13"/>
  <c r="AO574" i="13"/>
  <c r="AO572" i="13"/>
  <c r="AO570" i="13"/>
  <c r="AO568" i="13"/>
  <c r="AO566" i="13"/>
  <c r="AO564" i="13"/>
  <c r="AO562" i="13"/>
  <c r="AO560" i="13"/>
  <c r="AO558" i="13"/>
  <c r="AO556" i="13"/>
  <c r="AO554" i="13"/>
  <c r="AO552" i="13"/>
  <c r="AO550" i="13"/>
  <c r="AO548" i="13"/>
  <c r="AO546" i="13"/>
  <c r="AO544" i="13"/>
  <c r="AI541" i="13"/>
  <c r="AO514" i="13"/>
  <c r="AN514" i="13"/>
  <c r="AE507" i="13"/>
  <c r="AE463" i="13"/>
  <c r="AL431" i="13"/>
  <c r="AK431" i="13"/>
  <c r="AF544" i="13"/>
  <c r="AK521" i="13"/>
  <c r="AL521" i="13"/>
  <c r="AL436" i="13"/>
  <c r="AK436" i="13"/>
  <c r="AI535" i="13"/>
  <c r="AH535" i="13"/>
  <c r="AO528" i="13"/>
  <c r="AN528" i="13"/>
  <c r="AL524" i="13"/>
  <c r="AK524" i="13"/>
  <c r="AK511" i="13"/>
  <c r="AL511" i="13"/>
  <c r="AL504" i="13"/>
  <c r="AK504" i="13"/>
  <c r="AL486" i="13"/>
  <c r="AK486" i="13"/>
  <c r="AF476" i="13"/>
  <c r="AO474" i="13"/>
  <c r="AN474" i="13"/>
  <c r="AI443" i="13"/>
  <c r="AH443" i="13"/>
  <c r="AI539" i="13"/>
  <c r="AI537" i="13"/>
  <c r="AE527" i="13"/>
  <c r="AF527" i="13" s="1"/>
  <c r="AE489" i="13"/>
  <c r="AP489" i="13"/>
  <c r="AE473" i="13"/>
  <c r="AE461" i="13"/>
  <c r="AP461" i="13"/>
  <c r="AH451" i="13"/>
  <c r="AE449" i="13"/>
  <c r="AF449" i="13" s="1"/>
  <c r="AI416" i="13"/>
  <c r="AH416" i="13"/>
  <c r="AL414" i="13"/>
  <c r="AK414" i="13"/>
  <c r="AE413" i="13"/>
  <c r="AH411" i="13"/>
  <c r="AI411" i="13" s="1"/>
  <c r="AE407" i="13"/>
  <c r="AF407" i="13" s="1"/>
  <c r="AL397" i="13"/>
  <c r="AK397" i="13"/>
  <c r="AE531" i="13"/>
  <c r="AE491" i="13"/>
  <c r="AF491" i="13" s="1"/>
  <c r="AL487" i="13"/>
  <c r="AE477" i="13"/>
  <c r="AL472" i="13"/>
  <c r="AN464" i="13"/>
  <c r="AL459" i="13"/>
  <c r="AO454" i="13"/>
  <c r="AE442" i="13"/>
  <c r="AF442" i="13" s="1"/>
  <c r="AE439" i="13"/>
  <c r="AI436" i="13"/>
  <c r="AH436" i="13"/>
  <c r="AH433" i="13"/>
  <c r="AI433" i="13"/>
  <c r="AI428" i="13"/>
  <c r="AK415" i="13"/>
  <c r="AH405" i="13"/>
  <c r="AI405" i="13"/>
  <c r="AH395" i="13"/>
  <c r="AI395" i="13"/>
  <c r="AE391" i="13"/>
  <c r="AF391" i="13" s="1"/>
  <c r="AF543" i="13"/>
  <c r="AF537" i="13"/>
  <c r="AE533" i="13"/>
  <c r="AF533" i="13" s="1"/>
  <c r="AE517" i="13"/>
  <c r="AF517" i="13" s="1"/>
  <c r="AE509" i="13"/>
  <c r="AF509" i="13" s="1"/>
  <c r="AE501" i="13"/>
  <c r="AF501" i="13" s="1"/>
  <c r="AN492" i="13"/>
  <c r="AL489" i="13"/>
  <c r="AE479" i="13"/>
  <c r="AF479" i="13" s="1"/>
  <c r="AE465" i="13"/>
  <c r="AK453" i="13"/>
  <c r="AL449" i="13"/>
  <c r="AI448" i="13"/>
  <c r="AH448" i="13"/>
  <c r="AL440" i="13"/>
  <c r="AK440" i="13"/>
  <c r="AE433" i="13"/>
  <c r="AL429" i="13"/>
  <c r="AK426" i="13"/>
  <c r="AH423" i="13"/>
  <c r="AI423" i="13"/>
  <c r="AL420" i="13"/>
  <c r="AK420" i="13"/>
  <c r="AE419" i="13"/>
  <c r="AF419" i="13" s="1"/>
  <c r="AL408" i="13"/>
  <c r="AK408" i="13"/>
  <c r="AP401" i="13"/>
  <c r="AE401" i="13"/>
  <c r="AF401" i="13"/>
  <c r="AK532" i="13"/>
  <c r="AL529" i="13"/>
  <c r="AI525" i="13"/>
  <c r="AN520" i="13"/>
  <c r="AE519" i="13"/>
  <c r="AP519" i="13"/>
  <c r="AK516" i="13"/>
  <c r="AL515" i="13"/>
  <c r="AI513" i="13"/>
  <c r="AN510" i="13"/>
  <c r="AK508" i="13"/>
  <c r="AL507" i="13"/>
  <c r="AI505" i="13"/>
  <c r="AN502" i="13"/>
  <c r="AK500" i="13"/>
  <c r="AL499" i="13"/>
  <c r="AE493" i="13"/>
  <c r="AL490" i="13"/>
  <c r="AI487" i="13"/>
  <c r="AN482" i="13"/>
  <c r="AE481" i="13"/>
  <c r="AL475" i="13"/>
  <c r="AE467" i="13"/>
  <c r="AF467" i="13" s="1"/>
  <c r="AK464" i="13"/>
  <c r="AL463" i="13"/>
  <c r="AE455" i="13"/>
  <c r="AF455" i="13" s="1"/>
  <c r="AE447" i="13"/>
  <c r="AK445" i="13"/>
  <c r="AL441" i="13"/>
  <c r="AK432" i="13"/>
  <c r="AE425" i="13"/>
  <c r="AP423" i="13"/>
  <c r="AE423" i="13"/>
  <c r="AF423" i="13"/>
  <c r="AI420" i="13"/>
  <c r="AH420" i="13"/>
  <c r="AH417" i="13"/>
  <c r="AI417" i="13"/>
  <c r="AI410" i="13"/>
  <c r="AH410" i="13"/>
  <c r="AL398" i="13"/>
  <c r="AK398" i="13"/>
  <c r="AO367" i="13"/>
  <c r="AN367" i="13"/>
  <c r="AE361" i="13"/>
  <c r="AF361" i="13" s="1"/>
  <c r="AO347" i="13"/>
  <c r="AN347" i="13"/>
  <c r="AL541" i="13"/>
  <c r="AL539" i="13"/>
  <c r="AC533" i="13"/>
  <c r="AE521" i="13"/>
  <c r="AP521" i="13"/>
  <c r="AE511" i="13"/>
  <c r="AP511" i="13" s="1"/>
  <c r="AI506" i="13"/>
  <c r="AE503" i="13"/>
  <c r="AC501" i="13"/>
  <c r="AE495" i="13"/>
  <c r="AP495" i="13"/>
  <c r="AK492" i="13"/>
  <c r="AL491" i="13"/>
  <c r="AN484" i="13"/>
  <c r="AE483" i="13"/>
  <c r="AL477" i="13"/>
  <c r="AI473" i="13"/>
  <c r="AN470" i="13"/>
  <c r="AE469" i="13"/>
  <c r="AF469" i="13" s="1"/>
  <c r="AK466" i="13"/>
  <c r="AI461" i="13"/>
  <c r="AN456" i="13"/>
  <c r="AH453" i="13"/>
  <c r="AI453" i="13" s="1"/>
  <c r="AE452" i="13"/>
  <c r="AF452" i="13" s="1"/>
  <c r="AL446" i="13"/>
  <c r="AH437" i="13"/>
  <c r="AI437" i="13"/>
  <c r="AL435" i="13"/>
  <c r="AH429" i="13"/>
  <c r="AI429" i="13"/>
  <c r="AH426" i="13"/>
  <c r="AI426" i="13" s="1"/>
  <c r="AL424" i="13"/>
  <c r="AK424" i="13"/>
  <c r="AE417" i="13"/>
  <c r="AF417" i="13" s="1"/>
  <c r="AL413" i="13"/>
  <c r="AH404" i="13"/>
  <c r="AI404" i="13" s="1"/>
  <c r="AN380" i="13"/>
  <c r="AO380" i="13"/>
  <c r="AL533" i="13"/>
  <c r="AI529" i="13"/>
  <c r="AN524" i="13"/>
  <c r="AE523" i="13"/>
  <c r="AF523" i="13" s="1"/>
  <c r="AK520" i="13"/>
  <c r="AL517" i="13"/>
  <c r="AI515" i="13"/>
  <c r="AN512" i="13"/>
  <c r="AK510" i="13"/>
  <c r="AL509" i="13"/>
  <c r="AI507" i="13"/>
  <c r="AN504" i="13"/>
  <c r="AK502" i="13"/>
  <c r="AL501" i="13"/>
  <c r="AI499" i="13"/>
  <c r="AN496" i="13"/>
  <c r="AE485" i="13"/>
  <c r="AL479" i="13"/>
  <c r="AE471" i="13"/>
  <c r="AE457" i="13"/>
  <c r="AF457" i="13" s="1"/>
  <c r="AE453" i="13"/>
  <c r="AF453" i="13" s="1"/>
  <c r="AL451" i="13"/>
  <c r="AI445" i="13"/>
  <c r="AH445" i="13"/>
  <c r="AE444" i="13"/>
  <c r="AF444" i="13" s="1"/>
  <c r="AI432" i="13"/>
  <c r="AH432" i="13"/>
  <c r="AL430" i="13"/>
  <c r="AK430" i="13"/>
  <c r="AE429" i="13"/>
  <c r="AK407" i="13"/>
  <c r="AL407" i="13"/>
  <c r="AI394" i="13"/>
  <c r="AH394" i="13"/>
  <c r="AE525" i="13"/>
  <c r="AF525" i="13" s="1"/>
  <c r="AE513" i="13"/>
  <c r="AF513" i="13" s="1"/>
  <c r="AE505" i="13"/>
  <c r="AE497" i="13"/>
  <c r="AE487" i="13"/>
  <c r="AF487" i="13" s="1"/>
  <c r="AL481" i="13"/>
  <c r="AI477" i="13"/>
  <c r="AN472" i="13"/>
  <c r="AL467" i="13"/>
  <c r="AF461" i="13"/>
  <c r="AN460" i="13"/>
  <c r="AE459" i="13"/>
  <c r="AF459" i="13" s="1"/>
  <c r="AB457" i="13"/>
  <c r="AC457" i="13" s="1"/>
  <c r="AK456" i="13"/>
  <c r="AL455" i="13"/>
  <c r="AH450" i="13"/>
  <c r="AE445" i="13"/>
  <c r="AF445" i="13" s="1"/>
  <c r="AL443" i="13"/>
  <c r="AL439" i="13"/>
  <c r="AI438" i="13"/>
  <c r="AH427" i="13"/>
  <c r="AI427" i="13" s="1"/>
  <c r="AH421" i="13"/>
  <c r="AI421" i="13"/>
  <c r="AL419" i="13"/>
  <c r="AH413" i="13"/>
  <c r="AI413" i="13"/>
  <c r="AE437" i="13"/>
  <c r="AH425" i="13"/>
  <c r="AI425" i="13"/>
  <c r="AE421" i="13"/>
  <c r="AF421" i="13" s="1"/>
  <c r="AH409" i="13"/>
  <c r="AI409" i="13" s="1"/>
  <c r="AE405" i="13"/>
  <c r="AF405" i="13" s="1"/>
  <c r="AH393" i="13"/>
  <c r="AI393" i="13"/>
  <c r="AO388" i="13"/>
  <c r="AN388" i="13"/>
  <c r="AN384" i="13"/>
  <c r="AO384" i="13"/>
  <c r="AF367" i="13"/>
  <c r="AK358" i="13"/>
  <c r="AL358" i="13"/>
  <c r="AO351" i="13"/>
  <c r="AN351" i="13"/>
  <c r="AK348" i="13"/>
  <c r="AL348" i="13"/>
  <c r="AN332" i="13"/>
  <c r="AO332" i="13"/>
  <c r="AN316" i="13"/>
  <c r="AO316" i="13"/>
  <c r="AE409" i="13"/>
  <c r="AF409" i="13" s="1"/>
  <c r="AL403" i="13"/>
  <c r="AH397" i="13"/>
  <c r="AI397" i="13"/>
  <c r="AE393" i="13"/>
  <c r="AF393" i="13" s="1"/>
  <c r="AE389" i="13"/>
  <c r="AF389" i="13" s="1"/>
  <c r="AK386" i="13"/>
  <c r="AF381" i="13"/>
  <c r="AN376" i="13"/>
  <c r="AO376" i="13"/>
  <c r="AK362" i="13"/>
  <c r="AL362" i="13"/>
  <c r="AK354" i="13"/>
  <c r="AL354" i="13"/>
  <c r="AN336" i="13"/>
  <c r="AO336" i="13"/>
  <c r="AH431" i="13"/>
  <c r="AI431" i="13"/>
  <c r="AE427" i="13"/>
  <c r="AF427" i="13" s="1"/>
  <c r="AH415" i="13"/>
  <c r="AI415" i="13" s="1"/>
  <c r="AI414" i="13"/>
  <c r="AE411" i="13"/>
  <c r="AF411" i="13" s="1"/>
  <c r="AK404" i="13"/>
  <c r="AH400" i="13"/>
  <c r="AH399" i="13"/>
  <c r="AI399" i="13" s="1"/>
  <c r="AE395" i="13"/>
  <c r="AF395" i="13" s="1"/>
  <c r="AN387" i="13"/>
  <c r="AF387" i="13"/>
  <c r="AN383" i="13"/>
  <c r="AF383" i="13"/>
  <c r="AN381" i="13"/>
  <c r="AL376" i="13"/>
  <c r="AL374" i="13"/>
  <c r="AN372" i="13"/>
  <c r="AO372" i="13"/>
  <c r="AO361" i="13"/>
  <c r="AN361" i="13"/>
  <c r="AE359" i="13"/>
  <c r="AF359" i="13" s="1"/>
  <c r="AO353" i="13"/>
  <c r="AN353" i="13"/>
  <c r="AK350" i="13"/>
  <c r="AL350" i="13"/>
  <c r="AK346" i="13"/>
  <c r="AL346" i="13"/>
  <c r="AN320" i="13"/>
  <c r="AO320" i="13"/>
  <c r="AH401" i="13"/>
  <c r="AI401" i="13"/>
  <c r="AE397" i="13"/>
  <c r="AF397" i="13" s="1"/>
  <c r="AL391" i="13"/>
  <c r="AF379" i="13"/>
  <c r="AF373" i="13"/>
  <c r="AN364" i="13"/>
  <c r="AO364" i="13"/>
  <c r="AO349" i="13"/>
  <c r="AN349" i="13"/>
  <c r="AN324" i="13"/>
  <c r="AO324" i="13"/>
  <c r="AI452" i="13"/>
  <c r="AH435" i="13"/>
  <c r="AI435" i="13"/>
  <c r="AE431" i="13"/>
  <c r="AF431" i="13" s="1"/>
  <c r="AH419" i="13"/>
  <c r="AI419" i="13"/>
  <c r="AE415" i="13"/>
  <c r="AF415" i="13" s="1"/>
  <c r="AH403" i="13"/>
  <c r="AI403" i="13"/>
  <c r="AE399" i="13"/>
  <c r="AF399" i="13" s="1"/>
  <c r="AK392" i="13"/>
  <c r="AN375" i="13"/>
  <c r="AF375" i="13"/>
  <c r="AP375" i="13"/>
  <c r="AN373" i="13"/>
  <c r="AL370" i="13"/>
  <c r="AN368" i="13"/>
  <c r="AO368" i="13"/>
  <c r="AL364" i="13"/>
  <c r="AE363" i="13"/>
  <c r="AF363" i="13" s="1"/>
  <c r="AN360" i="13"/>
  <c r="AO360" i="13"/>
  <c r="AN356" i="13"/>
  <c r="AO356" i="13"/>
  <c r="AE355" i="13"/>
  <c r="AF355" i="13" s="1"/>
  <c r="AN340" i="13"/>
  <c r="AO340" i="13"/>
  <c r="AN308" i="13"/>
  <c r="AO308" i="13"/>
  <c r="AE281" i="13"/>
  <c r="AF281" i="13" s="1"/>
  <c r="AF371" i="13"/>
  <c r="AK360" i="13"/>
  <c r="AL360" i="13"/>
  <c r="AK356" i="13"/>
  <c r="AL356" i="13"/>
  <c r="AN352" i="13"/>
  <c r="AO352" i="13"/>
  <c r="AE351" i="13"/>
  <c r="AF351" i="13"/>
  <c r="AP351" i="13"/>
  <c r="AN328" i="13"/>
  <c r="AO328" i="13"/>
  <c r="AF302" i="13"/>
  <c r="AH407" i="13"/>
  <c r="AI407" i="13"/>
  <c r="AE403" i="13"/>
  <c r="AH391" i="13"/>
  <c r="AI391" i="13"/>
  <c r="AK366" i="13"/>
  <c r="AO363" i="13"/>
  <c r="AN363" i="13"/>
  <c r="AO359" i="13"/>
  <c r="AN359" i="13"/>
  <c r="AO355" i="13"/>
  <c r="AN355" i="13"/>
  <c r="AK352" i="13"/>
  <c r="AL352" i="13"/>
  <c r="AN348" i="13"/>
  <c r="AO348" i="13"/>
  <c r="AE347" i="13"/>
  <c r="AF347" i="13" s="1"/>
  <c r="AN344" i="13"/>
  <c r="AO344" i="13"/>
  <c r="AN312" i="13"/>
  <c r="AO312" i="13"/>
  <c r="AF384" i="13"/>
  <c r="AF380" i="13"/>
  <c r="AF376" i="13"/>
  <c r="AF372" i="13"/>
  <c r="AF368" i="13"/>
  <c r="AF364" i="13"/>
  <c r="AF360" i="13"/>
  <c r="AF352" i="13"/>
  <c r="AF348" i="13"/>
  <c r="AF344" i="13"/>
  <c r="AF340" i="13"/>
  <c r="AF336" i="13"/>
  <c r="AF332" i="13"/>
  <c r="AF324" i="13"/>
  <c r="AF320" i="13"/>
  <c r="AF316" i="13"/>
  <c r="AF312" i="13"/>
  <c r="AF308" i="13"/>
  <c r="AE285" i="13"/>
  <c r="AF285" i="13"/>
  <c r="AP285" i="13"/>
  <c r="AH271" i="13"/>
  <c r="AI271" i="13"/>
  <c r="AN345" i="13"/>
  <c r="AL344" i="13"/>
  <c r="AN341" i="13"/>
  <c r="AL340" i="13"/>
  <c r="AN337" i="13"/>
  <c r="AL336" i="13"/>
  <c r="AN333" i="13"/>
  <c r="AL332" i="13"/>
  <c r="AN329" i="13"/>
  <c r="AL328" i="13"/>
  <c r="AN325" i="13"/>
  <c r="AL324" i="13"/>
  <c r="AN321" i="13"/>
  <c r="AL320" i="13"/>
  <c r="AN317" i="13"/>
  <c r="AL316" i="13"/>
  <c r="AN313" i="13"/>
  <c r="AL312" i="13"/>
  <c r="AN309" i="13"/>
  <c r="AL308" i="13"/>
  <c r="AE289" i="13"/>
  <c r="AF289" i="13" s="1"/>
  <c r="AF288" i="13"/>
  <c r="AF386" i="13"/>
  <c r="AF382" i="13"/>
  <c r="AF378" i="13"/>
  <c r="AF374" i="13"/>
  <c r="AF366" i="13"/>
  <c r="AF362" i="13"/>
  <c r="AF358" i="13"/>
  <c r="AF354" i="13"/>
  <c r="AF350" i="13"/>
  <c r="AF346" i="13"/>
  <c r="AF342" i="13"/>
  <c r="AF338" i="13"/>
  <c r="AF334" i="13"/>
  <c r="AF330" i="13"/>
  <c r="AF326" i="13"/>
  <c r="AF322" i="13"/>
  <c r="AF318" i="13"/>
  <c r="AF314" i="13"/>
  <c r="AF310" i="13"/>
  <c r="AF307" i="13"/>
  <c r="AE301" i="13"/>
  <c r="AF301" i="13" s="1"/>
  <c r="AE283" i="13"/>
  <c r="AF283" i="13" s="1"/>
  <c r="AE275" i="13"/>
  <c r="AF275" i="13" s="1"/>
  <c r="AN386" i="13"/>
  <c r="AO386" i="13"/>
  <c r="AN382" i="13"/>
  <c r="AO382" i="13"/>
  <c r="AN378" i="13"/>
  <c r="AO378" i="13"/>
  <c r="AN374" i="13"/>
  <c r="AO374" i="13"/>
  <c r="AN370" i="13"/>
  <c r="AO370" i="13"/>
  <c r="AN366" i="13"/>
  <c r="AO366" i="13"/>
  <c r="AN362" i="13"/>
  <c r="AO362" i="13"/>
  <c r="AN358" i="13"/>
  <c r="AO358" i="13"/>
  <c r="AN354" i="13"/>
  <c r="AO354" i="13"/>
  <c r="AN350" i="13"/>
  <c r="AO350" i="13"/>
  <c r="AN346" i="13"/>
  <c r="AO346" i="13"/>
  <c r="AF343" i="13"/>
  <c r="AN342" i="13"/>
  <c r="AO342" i="13"/>
  <c r="AF339" i="13"/>
  <c r="AN338" i="13"/>
  <c r="AO338" i="13"/>
  <c r="AF335" i="13"/>
  <c r="AN334" i="13"/>
  <c r="AO334" i="13"/>
  <c r="AF331" i="13"/>
  <c r="AN330" i="13"/>
  <c r="AO330" i="13"/>
  <c r="AF327" i="13"/>
  <c r="AN326" i="13"/>
  <c r="AO326" i="13"/>
  <c r="AF323" i="13"/>
  <c r="AN322" i="13"/>
  <c r="AO322" i="13"/>
  <c r="AF319" i="13"/>
  <c r="AN318" i="13"/>
  <c r="AO318" i="13"/>
  <c r="AF315" i="13"/>
  <c r="AN314" i="13"/>
  <c r="AO314" i="13"/>
  <c r="AF311" i="13"/>
  <c r="AN310" i="13"/>
  <c r="AO310" i="13"/>
  <c r="AK306" i="13"/>
  <c r="AE299" i="13"/>
  <c r="AF299" i="13"/>
  <c r="AP299" i="13"/>
  <c r="AE297" i="13"/>
  <c r="AF297" i="13" s="1"/>
  <c r="AE291" i="13"/>
  <c r="AF291" i="13" s="1"/>
  <c r="AE277" i="13"/>
  <c r="AF277" i="13"/>
  <c r="AP277" i="13"/>
  <c r="AN343" i="13"/>
  <c r="AL342" i="13"/>
  <c r="AN339" i="13"/>
  <c r="AL338" i="13"/>
  <c r="AN335" i="13"/>
  <c r="AL334" i="13"/>
  <c r="AN331" i="13"/>
  <c r="AL330" i="13"/>
  <c r="AN327" i="13"/>
  <c r="AL326" i="13"/>
  <c r="AN323" i="13"/>
  <c r="AL322" i="13"/>
  <c r="AN319" i="13"/>
  <c r="AL318" i="13"/>
  <c r="AN315" i="13"/>
  <c r="AL314" i="13"/>
  <c r="AN311" i="13"/>
  <c r="AL310" i="13"/>
  <c r="AO307" i="13"/>
  <c r="AN307" i="13"/>
  <c r="AE303" i="13"/>
  <c r="AF303" i="13" s="1"/>
  <c r="AH268" i="13"/>
  <c r="AI268" i="13"/>
  <c r="AF290" i="13"/>
  <c r="AE279" i="13"/>
  <c r="AF279" i="13"/>
  <c r="AP279" i="13"/>
  <c r="AO245" i="13"/>
  <c r="AN245" i="13"/>
  <c r="AO139" i="13"/>
  <c r="AN139" i="13"/>
  <c r="AE132" i="13"/>
  <c r="AE305" i="13"/>
  <c r="AF305" i="13" s="1"/>
  <c r="AE295" i="13"/>
  <c r="AF295" i="13" s="1"/>
  <c r="AE293" i="13"/>
  <c r="AF293" i="13" s="1"/>
  <c r="AE287" i="13"/>
  <c r="AF287" i="13" s="1"/>
  <c r="AI273" i="13"/>
  <c r="AH273" i="13"/>
  <c r="AO255" i="13"/>
  <c r="AN255" i="13"/>
  <c r="AO259" i="13"/>
  <c r="AN259" i="13"/>
  <c r="AO298" i="13"/>
  <c r="AO274" i="13"/>
  <c r="AF269" i="13"/>
  <c r="AO261" i="13"/>
  <c r="AO249" i="13"/>
  <c r="AN249" i="13"/>
  <c r="AO247" i="13"/>
  <c r="AN247" i="13"/>
  <c r="AI210" i="13"/>
  <c r="AH210" i="13"/>
  <c r="AF273" i="13"/>
  <c r="AF271" i="13"/>
  <c r="AO263" i="13"/>
  <c r="AO251" i="13"/>
  <c r="AN251" i="13"/>
  <c r="AO231" i="13"/>
  <c r="AN231" i="13"/>
  <c r="AI221" i="13"/>
  <c r="AH221" i="13"/>
  <c r="AL198" i="13"/>
  <c r="AK198" i="13"/>
  <c r="AO265" i="13"/>
  <c r="AO233" i="13"/>
  <c r="AN233" i="13"/>
  <c r="AE224" i="13"/>
  <c r="AH203" i="13"/>
  <c r="AI203" i="13"/>
  <c r="AL304" i="13"/>
  <c r="AL302" i="13"/>
  <c r="AL300" i="13"/>
  <c r="AL298" i="13"/>
  <c r="AL296" i="13"/>
  <c r="AL294" i="13"/>
  <c r="AL292" i="13"/>
  <c r="AL290" i="13"/>
  <c r="AL288" i="13"/>
  <c r="AH267" i="13"/>
  <c r="AI267" i="13" s="1"/>
  <c r="AH261" i="13"/>
  <c r="AO257" i="13"/>
  <c r="AN257" i="13"/>
  <c r="AO253" i="13"/>
  <c r="AN253" i="13"/>
  <c r="AO235" i="13"/>
  <c r="AN235" i="13"/>
  <c r="AE228" i="13"/>
  <c r="AH207" i="13"/>
  <c r="AI207" i="13"/>
  <c r="AL190" i="13"/>
  <c r="AK190" i="13"/>
  <c r="AE167" i="13"/>
  <c r="AF167" i="13" s="1"/>
  <c r="AO287" i="13"/>
  <c r="AO285" i="13"/>
  <c r="AO283" i="13"/>
  <c r="AO281" i="13"/>
  <c r="AO279" i="13"/>
  <c r="AO277" i="13"/>
  <c r="AO275" i="13"/>
  <c r="AL271" i="13"/>
  <c r="AK265" i="13"/>
  <c r="AL265" i="13" s="1"/>
  <c r="AH263" i="13"/>
  <c r="AI263" i="13"/>
  <c r="AO239" i="13"/>
  <c r="AN239" i="13"/>
  <c r="AO237" i="13"/>
  <c r="AN237" i="13"/>
  <c r="AF117" i="13"/>
  <c r="AH265" i="13"/>
  <c r="AI265" i="13" s="1"/>
  <c r="AO241" i="13"/>
  <c r="AN241" i="13"/>
  <c r="AE213" i="13"/>
  <c r="AF213" i="13" s="1"/>
  <c r="AH202" i="13"/>
  <c r="AH269" i="13"/>
  <c r="AI269" i="13"/>
  <c r="AO243" i="13"/>
  <c r="AN243" i="13"/>
  <c r="AE193" i="13"/>
  <c r="AF193" i="13" s="1"/>
  <c r="AL148" i="13"/>
  <c r="AK148" i="13"/>
  <c r="AO121" i="13"/>
  <c r="AN121" i="13"/>
  <c r="AF267" i="13"/>
  <c r="AF265" i="13"/>
  <c r="AF263" i="13"/>
  <c r="AF261" i="13"/>
  <c r="AF251" i="13"/>
  <c r="AF247" i="13"/>
  <c r="AF243" i="13"/>
  <c r="AF241" i="13"/>
  <c r="AF239" i="13"/>
  <c r="AP220" i="13"/>
  <c r="AE220" i="13"/>
  <c r="AE209" i="13"/>
  <c r="AF209" i="13" s="1"/>
  <c r="AE201" i="13"/>
  <c r="AF201" i="13" s="1"/>
  <c r="AH197" i="13"/>
  <c r="AI197" i="13"/>
  <c r="AH189" i="13"/>
  <c r="AI189" i="13"/>
  <c r="AF185" i="13"/>
  <c r="AP185" i="13"/>
  <c r="AE185" i="13"/>
  <c r="AI180" i="13"/>
  <c r="AE177" i="13"/>
  <c r="AE175" i="13"/>
  <c r="AF175" i="13" s="1"/>
  <c r="AE173" i="13"/>
  <c r="AF173" i="13" s="1"/>
  <c r="AE171" i="13"/>
  <c r="AE169" i="13"/>
  <c r="AF169" i="13" s="1"/>
  <c r="AE145" i="13"/>
  <c r="AF145" i="13" s="1"/>
  <c r="AE133" i="13"/>
  <c r="AF133" i="13" s="1"/>
  <c r="AN115" i="13"/>
  <c r="AO115" i="13"/>
  <c r="AL263" i="13"/>
  <c r="AL261" i="13"/>
  <c r="AL259" i="13"/>
  <c r="AL257" i="13"/>
  <c r="AL255" i="13"/>
  <c r="AL253" i="13"/>
  <c r="AI229" i="13"/>
  <c r="AK227" i="13"/>
  <c r="AH226" i="13"/>
  <c r="AI226" i="13" s="1"/>
  <c r="AK219" i="13"/>
  <c r="AH218" i="13"/>
  <c r="AI218" i="13"/>
  <c r="AK215" i="13"/>
  <c r="AK212" i="13"/>
  <c r="AE197" i="13"/>
  <c r="AF197" i="13" s="1"/>
  <c r="AI194" i="13"/>
  <c r="AE189" i="13"/>
  <c r="AF189" i="13" s="1"/>
  <c r="AI186" i="13"/>
  <c r="AE183" i="13"/>
  <c r="AF183" i="13" s="1"/>
  <c r="AI178" i="13"/>
  <c r="AE165" i="13"/>
  <c r="AF165" i="13" s="1"/>
  <c r="AE163" i="13"/>
  <c r="AF163" i="13" s="1"/>
  <c r="AE161" i="13"/>
  <c r="AF161" i="13" s="1"/>
  <c r="AE159" i="13"/>
  <c r="AF159" i="13" s="1"/>
  <c r="AE157" i="13"/>
  <c r="AF157" i="13" s="1"/>
  <c r="AE155" i="13"/>
  <c r="AF155" i="13" s="1"/>
  <c r="AF153" i="13"/>
  <c r="AP153" i="13"/>
  <c r="AE153" i="13"/>
  <c r="AF151" i="13"/>
  <c r="AP151" i="13"/>
  <c r="AE151" i="13"/>
  <c r="AI127" i="13"/>
  <c r="AH127" i="13"/>
  <c r="AN117" i="13"/>
  <c r="AN46" i="13"/>
  <c r="AO46" i="13"/>
  <c r="AH222" i="13"/>
  <c r="AI222" i="13"/>
  <c r="AH211" i="13"/>
  <c r="AE207" i="13"/>
  <c r="AF207" i="13" s="1"/>
  <c r="AE203" i="13"/>
  <c r="AF203" i="13" s="1"/>
  <c r="AH199" i="13"/>
  <c r="AI199" i="13"/>
  <c r="AI198" i="13"/>
  <c r="AH191" i="13"/>
  <c r="AI191" i="13"/>
  <c r="AI190" i="13"/>
  <c r="AI176" i="13"/>
  <c r="AI174" i="13"/>
  <c r="AI172" i="13"/>
  <c r="AI170" i="13"/>
  <c r="AI168" i="13"/>
  <c r="AO145" i="13"/>
  <c r="AN145" i="13"/>
  <c r="AI144" i="13"/>
  <c r="AE140" i="13"/>
  <c r="AF140" i="13" s="1"/>
  <c r="AO133" i="13"/>
  <c r="AN133" i="13"/>
  <c r="AI105" i="13"/>
  <c r="AH105" i="13"/>
  <c r="AE226" i="13"/>
  <c r="AF226" i="13" s="1"/>
  <c r="AE218" i="13"/>
  <c r="AH205" i="13"/>
  <c r="AI205" i="13"/>
  <c r="AH195" i="13"/>
  <c r="AI195" i="13" s="1"/>
  <c r="AI184" i="13"/>
  <c r="AE181" i="13"/>
  <c r="AF181" i="13" s="1"/>
  <c r="AI166" i="13"/>
  <c r="AL142" i="13"/>
  <c r="AE124" i="13"/>
  <c r="AF124" i="13"/>
  <c r="AP124" i="13"/>
  <c r="AK118" i="13"/>
  <c r="AL118" i="13"/>
  <c r="AI259" i="13"/>
  <c r="AI257" i="13"/>
  <c r="AI255" i="13"/>
  <c r="AI253" i="13"/>
  <c r="AI251" i="13"/>
  <c r="AI249" i="13"/>
  <c r="AI247" i="13"/>
  <c r="AI245" i="13"/>
  <c r="AI243" i="13"/>
  <c r="AI241" i="13"/>
  <c r="AI239" i="13"/>
  <c r="AI237" i="13"/>
  <c r="AI235" i="13"/>
  <c r="AI233" i="13"/>
  <c r="AI231" i="13"/>
  <c r="AI227" i="13"/>
  <c r="AP222" i="13"/>
  <c r="AE222" i="13"/>
  <c r="AH216" i="13"/>
  <c r="AI216" i="13"/>
  <c r="AE211" i="13"/>
  <c r="AF211" i="13" s="1"/>
  <c r="AE199" i="13"/>
  <c r="AF199" i="13" s="1"/>
  <c r="AE191" i="13"/>
  <c r="AI164" i="13"/>
  <c r="AI162" i="13"/>
  <c r="AI160" i="13"/>
  <c r="AI158" i="13"/>
  <c r="AI156" i="13"/>
  <c r="AI154" i="13"/>
  <c r="AI152" i="13"/>
  <c r="AI150" i="13"/>
  <c r="AF131" i="13"/>
  <c r="AI130" i="13"/>
  <c r="AH130" i="13"/>
  <c r="AH126" i="13"/>
  <c r="AN77" i="13"/>
  <c r="AO77" i="13"/>
  <c r="AI223" i="13"/>
  <c r="AK221" i="13"/>
  <c r="AH220" i="13"/>
  <c r="AI220" i="13"/>
  <c r="AK210" i="13"/>
  <c r="AH209" i="13"/>
  <c r="AI209" i="13"/>
  <c r="AH206" i="13"/>
  <c r="AP205" i="13"/>
  <c r="AE205" i="13"/>
  <c r="AK202" i="13"/>
  <c r="AH201" i="13"/>
  <c r="AI201" i="13"/>
  <c r="AH196" i="13"/>
  <c r="AE195" i="13"/>
  <c r="AF195" i="13" s="1"/>
  <c r="AI192" i="13"/>
  <c r="AF187" i="13"/>
  <c r="AP187" i="13"/>
  <c r="AE187" i="13"/>
  <c r="AI182" i="13"/>
  <c r="AE179" i="13"/>
  <c r="AI143" i="13"/>
  <c r="AH143" i="13"/>
  <c r="AE130" i="13"/>
  <c r="AF130" i="13"/>
  <c r="AE126" i="13"/>
  <c r="AF126" i="13" s="1"/>
  <c r="AI111" i="13"/>
  <c r="AH111" i="13"/>
  <c r="AE88" i="13"/>
  <c r="AF88" i="13" s="1"/>
  <c r="AH228" i="13"/>
  <c r="AI228" i="13" s="1"/>
  <c r="AH224" i="13"/>
  <c r="AI224" i="13"/>
  <c r="AE216" i="13"/>
  <c r="AF216" i="13" s="1"/>
  <c r="AH213" i="13"/>
  <c r="AI213" i="13"/>
  <c r="AH193" i="13"/>
  <c r="AI193" i="13"/>
  <c r="AE139" i="13"/>
  <c r="AF139" i="13" s="1"/>
  <c r="AF123" i="13"/>
  <c r="AE146" i="13"/>
  <c r="AF146" i="13" s="1"/>
  <c r="AE134" i="13"/>
  <c r="AF134" i="13" s="1"/>
  <c r="AI125" i="13"/>
  <c r="AE122" i="13"/>
  <c r="AF122" i="13" s="1"/>
  <c r="AI106" i="13"/>
  <c r="AH106" i="13"/>
  <c r="AE101" i="13"/>
  <c r="AF101" i="13" s="1"/>
  <c r="AE91" i="13"/>
  <c r="AF91" i="13" s="1"/>
  <c r="AN70" i="13"/>
  <c r="AO70" i="13"/>
  <c r="AF229" i="13"/>
  <c r="AF225" i="13"/>
  <c r="AF223" i="13"/>
  <c r="AF221" i="13"/>
  <c r="AF217" i="13"/>
  <c r="AF210" i="13"/>
  <c r="AF208" i="13"/>
  <c r="AF204" i="13"/>
  <c r="AF194" i="13"/>
  <c r="AF192" i="13"/>
  <c r="AF190" i="13"/>
  <c r="AF186" i="13"/>
  <c r="AF184" i="13"/>
  <c r="AF176" i="13"/>
  <c r="AF174" i="13"/>
  <c r="AF172" i="13"/>
  <c r="AF170" i="13"/>
  <c r="AF168" i="13"/>
  <c r="AF166" i="13"/>
  <c r="AF156" i="13"/>
  <c r="AI149" i="13"/>
  <c r="AI148" i="13"/>
  <c r="AE144" i="13"/>
  <c r="AI142" i="13"/>
  <c r="AL140" i="13"/>
  <c r="AO137" i="13"/>
  <c r="AF137" i="13"/>
  <c r="AL132" i="13"/>
  <c r="AE128" i="13"/>
  <c r="AF128" i="13"/>
  <c r="AE104" i="13"/>
  <c r="AF104" i="13" s="1"/>
  <c r="AH100" i="13"/>
  <c r="AI100" i="13" s="1"/>
  <c r="AE98" i="13"/>
  <c r="AF98" i="13" s="1"/>
  <c r="AI90" i="13"/>
  <c r="AH90" i="13"/>
  <c r="AI187" i="13"/>
  <c r="AI185" i="13"/>
  <c r="AI183" i="13"/>
  <c r="AI181" i="13"/>
  <c r="AI179" i="13"/>
  <c r="AI177" i="13"/>
  <c r="AI175" i="13"/>
  <c r="AI173" i="13"/>
  <c r="AI171" i="13"/>
  <c r="AI169" i="13"/>
  <c r="AI167" i="13"/>
  <c r="AI165" i="13"/>
  <c r="AI163" i="13"/>
  <c r="AI161" i="13"/>
  <c r="AI159" i="13"/>
  <c r="AI157" i="13"/>
  <c r="AI155" i="13"/>
  <c r="AI153" i="13"/>
  <c r="AI151" i="13"/>
  <c r="AO149" i="13"/>
  <c r="AF149" i="13"/>
  <c r="AE138" i="13"/>
  <c r="AI136" i="13"/>
  <c r="AH135" i="13"/>
  <c r="AL130" i="13"/>
  <c r="AL124" i="13"/>
  <c r="AE118" i="13"/>
  <c r="AF118" i="13" s="1"/>
  <c r="AL115" i="13"/>
  <c r="AE114" i="13"/>
  <c r="AF114" i="13" s="1"/>
  <c r="AE107" i="13"/>
  <c r="AL176" i="13"/>
  <c r="AL174" i="13"/>
  <c r="AL172" i="13"/>
  <c r="AL170" i="13"/>
  <c r="AL168" i="13"/>
  <c r="AL166" i="13"/>
  <c r="AL164" i="13"/>
  <c r="AL162" i="13"/>
  <c r="AL160" i="13"/>
  <c r="AL158" i="13"/>
  <c r="AL156" i="13"/>
  <c r="AL154" i="13"/>
  <c r="AL152" i="13"/>
  <c r="AL150" i="13"/>
  <c r="AO147" i="13"/>
  <c r="AF147" i="13"/>
  <c r="AI146" i="13"/>
  <c r="AH145" i="13"/>
  <c r="AL144" i="13"/>
  <c r="AO141" i="13"/>
  <c r="AF141" i="13"/>
  <c r="AI134" i="13"/>
  <c r="AH133" i="13"/>
  <c r="AL128" i="13"/>
  <c r="AL126" i="13"/>
  <c r="AH121" i="13"/>
  <c r="AI120" i="13"/>
  <c r="AE148" i="13"/>
  <c r="AF148" i="13" s="1"/>
  <c r="AE142" i="13"/>
  <c r="AF142" i="13" s="1"/>
  <c r="AH131" i="13"/>
  <c r="AH123" i="13"/>
  <c r="AN105" i="13"/>
  <c r="AO105" i="13"/>
  <c r="AK82" i="13"/>
  <c r="AL82" i="13"/>
  <c r="AH69" i="13"/>
  <c r="AI69" i="13"/>
  <c r="AE136" i="13"/>
  <c r="AE120" i="13"/>
  <c r="AF120" i="13" s="1"/>
  <c r="AN99" i="13"/>
  <c r="AO99" i="13"/>
  <c r="AI95" i="13"/>
  <c r="AH95" i="13"/>
  <c r="AN89" i="13"/>
  <c r="AO89" i="13"/>
  <c r="AN58" i="13"/>
  <c r="AO58" i="13"/>
  <c r="AF105" i="13"/>
  <c r="AE102" i="13"/>
  <c r="AF102" i="13" s="1"/>
  <c r="AF89" i="13"/>
  <c r="AK86" i="13"/>
  <c r="AL86" i="13"/>
  <c r="AF83" i="13"/>
  <c r="AN74" i="13"/>
  <c r="AO74" i="13"/>
  <c r="AN56" i="13"/>
  <c r="AO56" i="13"/>
  <c r="AN52" i="13"/>
  <c r="AO52" i="13"/>
  <c r="AN42" i="13"/>
  <c r="AO42" i="13"/>
  <c r="AH115" i="13"/>
  <c r="AO109" i="13"/>
  <c r="AF109" i="13"/>
  <c r="AE106" i="13"/>
  <c r="AF106" i="13"/>
  <c r="AH99" i="13"/>
  <c r="AO93" i="13"/>
  <c r="AE90" i="13"/>
  <c r="AF90" i="13" s="1"/>
  <c r="AH75" i="13"/>
  <c r="AI75" i="13" s="1"/>
  <c r="AO67" i="13"/>
  <c r="AH59" i="13"/>
  <c r="AH57" i="13"/>
  <c r="AO51" i="13"/>
  <c r="AF111" i="13"/>
  <c r="AE108" i="13"/>
  <c r="AF108" i="13" s="1"/>
  <c r="AF95" i="13"/>
  <c r="AE92" i="13"/>
  <c r="AF92" i="13" s="1"/>
  <c r="AE85" i="13"/>
  <c r="AN76" i="13"/>
  <c r="AO76" i="13"/>
  <c r="AN73" i="13"/>
  <c r="AO73" i="13"/>
  <c r="AN63" i="13"/>
  <c r="AO63" i="13"/>
  <c r="AN60" i="13"/>
  <c r="AO60" i="13"/>
  <c r="AF116" i="13"/>
  <c r="AE110" i="13"/>
  <c r="AE94" i="13"/>
  <c r="AF94" i="13" s="1"/>
  <c r="AE81" i="13"/>
  <c r="AE22" i="13"/>
  <c r="AF22" i="13" s="1"/>
  <c r="AF17" i="13"/>
  <c r="AE17" i="13"/>
  <c r="AP17" i="13"/>
  <c r="AF115" i="13"/>
  <c r="AE112" i="13"/>
  <c r="AF112" i="13"/>
  <c r="AF99" i="13"/>
  <c r="AE96" i="13"/>
  <c r="AF96" i="13" s="1"/>
  <c r="AN85" i="13"/>
  <c r="AO85" i="13"/>
  <c r="AH83" i="13"/>
  <c r="AH79" i="13"/>
  <c r="AI79" i="13"/>
  <c r="AN78" i="13"/>
  <c r="AO78" i="13"/>
  <c r="AH77" i="13"/>
  <c r="AH73" i="13"/>
  <c r="AI73" i="13" s="1"/>
  <c r="AH67" i="13"/>
  <c r="AI67" i="13"/>
  <c r="AO65" i="13"/>
  <c r="AN62" i="13"/>
  <c r="AO62" i="13"/>
  <c r="AH61" i="13"/>
  <c r="AN54" i="13"/>
  <c r="AO54" i="13"/>
  <c r="AE38" i="13"/>
  <c r="AH91" i="13"/>
  <c r="AI89" i="13"/>
  <c r="AP87" i="13"/>
  <c r="AN86" i="13"/>
  <c r="AN81" i="13"/>
  <c r="AO81" i="13"/>
  <c r="AO75" i="13"/>
  <c r="AN68" i="13"/>
  <c r="AO68" i="13"/>
  <c r="AO59" i="13"/>
  <c r="AN49" i="13"/>
  <c r="AO49" i="13"/>
  <c r="AE26" i="13"/>
  <c r="AF26" i="13" s="1"/>
  <c r="AE100" i="13"/>
  <c r="AF100" i="13" s="1"/>
  <c r="AF87" i="13"/>
  <c r="AH55" i="13"/>
  <c r="AN72" i="13"/>
  <c r="AO72" i="13"/>
  <c r="AH71" i="13"/>
  <c r="AI71" i="13" s="1"/>
  <c r="AH53" i="13"/>
  <c r="AH49" i="13"/>
  <c r="AI49" i="13"/>
  <c r="AK48" i="13"/>
  <c r="AL48" i="13"/>
  <c r="AE19" i="13"/>
  <c r="AF19" i="13" s="1"/>
  <c r="AN64" i="13"/>
  <c r="AO64" i="13"/>
  <c r="AH63" i="13"/>
  <c r="AO53" i="13"/>
  <c r="AH51" i="13"/>
  <c r="AI51" i="13"/>
  <c r="AE30" i="13"/>
  <c r="AN80" i="13"/>
  <c r="AO80" i="13"/>
  <c r="AF80" i="13"/>
  <c r="AN66" i="13"/>
  <c r="AO66" i="13"/>
  <c r="AH65" i="13"/>
  <c r="AE34" i="13"/>
  <c r="AL75" i="13"/>
  <c r="AP74" i="13"/>
  <c r="AL73" i="13"/>
  <c r="AL71" i="13"/>
  <c r="AL69" i="13"/>
  <c r="AL67" i="13"/>
  <c r="AL65" i="13"/>
  <c r="AL63" i="13"/>
  <c r="AL61" i="13"/>
  <c r="AL59" i="13"/>
  <c r="AL57" i="13"/>
  <c r="AL55" i="13"/>
  <c r="AL53" i="13"/>
  <c r="AL51" i="13"/>
  <c r="AL49" i="13"/>
  <c r="AP48" i="13"/>
  <c r="AN47" i="13"/>
  <c r="AL46" i="13"/>
  <c r="AN43" i="13"/>
  <c r="AL42" i="13"/>
  <c r="AN39" i="13"/>
  <c r="AF39" i="13"/>
  <c r="AN38" i="13"/>
  <c r="AO38" i="13"/>
  <c r="AP35" i="13"/>
  <c r="AF35" i="13"/>
  <c r="AN34" i="13"/>
  <c r="AO34" i="13"/>
  <c r="AF31" i="13"/>
  <c r="AN30" i="13"/>
  <c r="AO30" i="13"/>
  <c r="AF27" i="13"/>
  <c r="AN26" i="13"/>
  <c r="AO26" i="13"/>
  <c r="AF23" i="13"/>
  <c r="AN22" i="13"/>
  <c r="AO22" i="13"/>
  <c r="AN19" i="13"/>
  <c r="AO19" i="13"/>
  <c r="AN17" i="13"/>
  <c r="AO17" i="13"/>
  <c r="AN15" i="13"/>
  <c r="AO15" i="13"/>
  <c r="AF15" i="13"/>
  <c r="AF13" i="13"/>
  <c r="AO50" i="13"/>
  <c r="AN48" i="13"/>
  <c r="AE48" i="13"/>
  <c r="AL38" i="13"/>
  <c r="AN35" i="13"/>
  <c r="AL34" i="13"/>
  <c r="AN31" i="13"/>
  <c r="AL30" i="13"/>
  <c r="AN27" i="13"/>
  <c r="AL26" i="13"/>
  <c r="AN23" i="13"/>
  <c r="AL22" i="13"/>
  <c r="AN13" i="13"/>
  <c r="AO13" i="13"/>
  <c r="AF44" i="13"/>
  <c r="AF40" i="13"/>
  <c r="AE9" i="13"/>
  <c r="AF9" i="13" s="1"/>
  <c r="AF45" i="13"/>
  <c r="AN44" i="13"/>
  <c r="AO44" i="13"/>
  <c r="AF41" i="13"/>
  <c r="AN40" i="13"/>
  <c r="AO40" i="13"/>
  <c r="AF36" i="13"/>
  <c r="AF32" i="13"/>
  <c r="AF28" i="13"/>
  <c r="AF24" i="13"/>
  <c r="AF20" i="13"/>
  <c r="AF18" i="13"/>
  <c r="AF16" i="13"/>
  <c r="AE12" i="13"/>
  <c r="AF12" i="13" s="1"/>
  <c r="AN45" i="13"/>
  <c r="AL44" i="13"/>
  <c r="AN41" i="13"/>
  <c r="AL40" i="13"/>
  <c r="AN36" i="13"/>
  <c r="AO36" i="13"/>
  <c r="AN32" i="13"/>
  <c r="AO32" i="13"/>
  <c r="AN28" i="13"/>
  <c r="AO28" i="13"/>
  <c r="AN24" i="13"/>
  <c r="AO24" i="13"/>
  <c r="AN20" i="13"/>
  <c r="AO20" i="13"/>
  <c r="AN18" i="13"/>
  <c r="AO18" i="13"/>
  <c r="AN16" i="13"/>
  <c r="AO16" i="13"/>
  <c r="AF14" i="13"/>
  <c r="AE7" i="13"/>
  <c r="AF7" i="13" s="1"/>
  <c r="AN14" i="13"/>
  <c r="AO14" i="13"/>
  <c r="AF46" i="13"/>
  <c r="AF42" i="13"/>
  <c r="AE11" i="13"/>
  <c r="AF11" i="13" s="1"/>
  <c r="AO12" i="13"/>
  <c r="AO10" i="13"/>
  <c r="AO8" i="13"/>
  <c r="AO6" i="13"/>
  <c r="AO11" i="13"/>
  <c r="AO9" i="13"/>
  <c r="AO7" i="13"/>
  <c r="AT5" i="13"/>
  <c r="AC511" i="13" l="1"/>
  <c r="AC567" i="13"/>
  <c r="AR527" i="13"/>
  <c r="C527" i="13" s="1"/>
  <c r="G527" i="13" s="1"/>
  <c r="AC326" i="13"/>
  <c r="AQ326" i="13" s="1"/>
  <c r="AS326" i="13" s="1"/>
  <c r="AP473" i="13"/>
  <c r="AC559" i="13"/>
  <c r="AR199" i="13"/>
  <c r="AC479" i="13"/>
  <c r="AQ479" i="13" s="1"/>
  <c r="AP634" i="13"/>
  <c r="AR568" i="13"/>
  <c r="C568" i="13" s="1"/>
  <c r="G568" i="13" s="1"/>
  <c r="AR191" i="13"/>
  <c r="AR246" i="13"/>
  <c r="AR254" i="13"/>
  <c r="AR318" i="13"/>
  <c r="AR582" i="13"/>
  <c r="C582" i="13" s="1"/>
  <c r="G582" i="13" s="1"/>
  <c r="AR88" i="13"/>
  <c r="AR96" i="13"/>
  <c r="AR104" i="13"/>
  <c r="AR120" i="13"/>
  <c r="AR152" i="13"/>
  <c r="AR335" i="13"/>
  <c r="AR655" i="13"/>
  <c r="C655" i="13" s="1"/>
  <c r="F655" i="13" s="1"/>
  <c r="AR351" i="13"/>
  <c r="AR327" i="13"/>
  <c r="AC503" i="13"/>
  <c r="AP503" i="13"/>
  <c r="AP543" i="13"/>
  <c r="AP650" i="13"/>
  <c r="AB495" i="13"/>
  <c r="AR615" i="13"/>
  <c r="C615" i="13" s="1"/>
  <c r="G615" i="13" s="1"/>
  <c r="AC527" i="13"/>
  <c r="AQ527" i="13" s="1"/>
  <c r="E655" i="13"/>
  <c r="AR584" i="13"/>
  <c r="C584" i="13" s="1"/>
  <c r="G584" i="13" s="1"/>
  <c r="AR247" i="13"/>
  <c r="AR303" i="13"/>
  <c r="AR383" i="13"/>
  <c r="C383" i="13" s="1"/>
  <c r="F383" i="13" s="1"/>
  <c r="AR279" i="13"/>
  <c r="AR238" i="13"/>
  <c r="AP144" i="13"/>
  <c r="AC119" i="13"/>
  <c r="AQ119" i="13" s="1"/>
  <c r="AC310" i="13"/>
  <c r="AQ310" i="13" s="1"/>
  <c r="AS310" i="13" s="1"/>
  <c r="AC486" i="13"/>
  <c r="AQ486" i="13" s="1"/>
  <c r="AS486" i="13" s="1"/>
  <c r="D486" i="13" s="1"/>
  <c r="AR503" i="13"/>
  <c r="C503" i="13" s="1"/>
  <c r="G503" i="13" s="1"/>
  <c r="AC558" i="13"/>
  <c r="AQ558" i="13" s="1"/>
  <c r="AS558" i="13" s="1"/>
  <c r="D558" i="13" s="1"/>
  <c r="AC623" i="13"/>
  <c r="AP666" i="13"/>
  <c r="AC144" i="13"/>
  <c r="AP176" i="13"/>
  <c r="AC638" i="13"/>
  <c r="AQ638" i="13" s="1"/>
  <c r="AP623" i="13"/>
  <c r="AR617" i="13"/>
  <c r="C617" i="13" s="1"/>
  <c r="F617" i="13" s="1"/>
  <c r="AR641" i="13"/>
  <c r="C641" i="13" s="1"/>
  <c r="G641" i="13" s="1"/>
  <c r="AR312" i="13"/>
  <c r="AR111" i="13"/>
  <c r="AR200" i="13"/>
  <c r="AC312" i="13"/>
  <c r="AQ312" i="13" s="1"/>
  <c r="AS312" i="13" s="1"/>
  <c r="AP682" i="13"/>
  <c r="AR262" i="13"/>
  <c r="AR654" i="13"/>
  <c r="AR676" i="13"/>
  <c r="AR611" i="13"/>
  <c r="C611" i="13" s="1"/>
  <c r="G611" i="13" s="1"/>
  <c r="AR80" i="13"/>
  <c r="AP194" i="13"/>
  <c r="AC561" i="13"/>
  <c r="AQ561" i="13" s="1"/>
  <c r="AR456" i="13"/>
  <c r="C456" i="13" s="1"/>
  <c r="F456" i="13" s="1"/>
  <c r="AR297" i="13"/>
  <c r="AR83" i="13"/>
  <c r="AR466" i="13"/>
  <c r="C466" i="13" s="1"/>
  <c r="F466" i="13" s="1"/>
  <c r="AR506" i="13"/>
  <c r="C506" i="13" s="1"/>
  <c r="F506" i="13" s="1"/>
  <c r="AR681" i="13"/>
  <c r="AR73" i="13"/>
  <c r="AR89" i="13"/>
  <c r="AR97" i="13"/>
  <c r="AR113" i="13"/>
  <c r="AR201" i="13"/>
  <c r="AR209" i="13"/>
  <c r="AR216" i="13"/>
  <c r="AR232" i="13"/>
  <c r="AR240" i="13"/>
  <c r="AR248" i="13"/>
  <c r="AR256" i="13"/>
  <c r="AB74" i="13"/>
  <c r="AB248" i="13"/>
  <c r="AR376" i="13"/>
  <c r="C376" i="13" s="1"/>
  <c r="F376" i="13" s="1"/>
  <c r="AC465" i="13"/>
  <c r="AR473" i="13"/>
  <c r="C473" i="13" s="1"/>
  <c r="F473" i="13" s="1"/>
  <c r="AR561" i="13"/>
  <c r="C561" i="13" s="1"/>
  <c r="G561" i="13" s="1"/>
  <c r="AC352" i="13"/>
  <c r="AQ352" i="13" s="1"/>
  <c r="AS352" i="13" s="1"/>
  <c r="AC473" i="13"/>
  <c r="AC282" i="13"/>
  <c r="AQ282" i="13" s="1"/>
  <c r="AS282" i="13" s="1"/>
  <c r="AC593" i="13"/>
  <c r="AQ593" i="13" s="1"/>
  <c r="AS593" i="13" s="1"/>
  <c r="D593" i="13" s="1"/>
  <c r="AR534" i="13"/>
  <c r="C534" i="13" s="1"/>
  <c r="G534" i="13" s="1"/>
  <c r="AR99" i="13"/>
  <c r="AR147" i="13"/>
  <c r="AP147" i="13"/>
  <c r="AC324" i="13"/>
  <c r="AQ324" i="13" s="1"/>
  <c r="AS324" i="13" s="1"/>
  <c r="AP678" i="13"/>
  <c r="AC640" i="13"/>
  <c r="AQ640" i="13" s="1"/>
  <c r="AR558" i="13"/>
  <c r="C558" i="13" s="1"/>
  <c r="F558" i="13" s="1"/>
  <c r="AR632" i="13"/>
  <c r="C632" i="13" s="1"/>
  <c r="G632" i="13" s="1"/>
  <c r="AR638" i="13"/>
  <c r="C638" i="13" s="1"/>
  <c r="F638" i="13" s="1"/>
  <c r="AR537" i="13"/>
  <c r="C537" i="13" s="1"/>
  <c r="G537" i="13" s="1"/>
  <c r="AR507" i="13"/>
  <c r="C507" i="13" s="1"/>
  <c r="F507" i="13" s="1"/>
  <c r="AP341" i="13"/>
  <c r="AP642" i="13"/>
  <c r="AP385" i="13"/>
  <c r="AR310" i="13"/>
  <c r="AC46" i="13"/>
  <c r="AQ46" i="13" s="1"/>
  <c r="AS46" i="13" s="1"/>
  <c r="AR298" i="13"/>
  <c r="AR326" i="13"/>
  <c r="AR431" i="13"/>
  <c r="C431" i="13" s="1"/>
  <c r="F431" i="13" s="1"/>
  <c r="AC344" i="13"/>
  <c r="AQ344" i="13" s="1"/>
  <c r="AS344" i="13" s="1"/>
  <c r="AR319" i="13"/>
  <c r="AB375" i="13"/>
  <c r="AR487" i="13"/>
  <c r="C487" i="13" s="1"/>
  <c r="G487" i="13" s="1"/>
  <c r="AR230" i="13"/>
  <c r="AR526" i="13"/>
  <c r="C526" i="13" s="1"/>
  <c r="F526" i="13" s="1"/>
  <c r="AR208" i="13"/>
  <c r="AR263" i="13"/>
  <c r="AC632" i="13"/>
  <c r="AQ632" i="13" s="1"/>
  <c r="AS632" i="13" s="1"/>
  <c r="D632" i="13" s="1"/>
  <c r="AC22" i="13"/>
  <c r="AQ22" i="13" s="1"/>
  <c r="AR44" i="13"/>
  <c r="AR196" i="13"/>
  <c r="AR95" i="13"/>
  <c r="AR167" i="13"/>
  <c r="AR222" i="13"/>
  <c r="AR215" i="13"/>
  <c r="AR187" i="13"/>
  <c r="AR306" i="13"/>
  <c r="AR474" i="13"/>
  <c r="C474" i="13" s="1"/>
  <c r="G474" i="13" s="1"/>
  <c r="AR245" i="13"/>
  <c r="AR176" i="13"/>
  <c r="AR559" i="13"/>
  <c r="C559" i="13" s="1"/>
  <c r="G559" i="13" s="1"/>
  <c r="AR231" i="13"/>
  <c r="AR37" i="13"/>
  <c r="AC481" i="13"/>
  <c r="AR459" i="13"/>
  <c r="C459" i="13" s="1"/>
  <c r="F459" i="13" s="1"/>
  <c r="AC7" i="13"/>
  <c r="AQ7" i="13" s="1"/>
  <c r="AC44" i="13"/>
  <c r="AQ44" i="13" s="1"/>
  <c r="AS44" i="13" s="1"/>
  <c r="AC380" i="13"/>
  <c r="AQ380" i="13" s="1"/>
  <c r="AS380" i="13" s="1"/>
  <c r="D380" i="13" s="1"/>
  <c r="AC523" i="13"/>
  <c r="AQ523" i="13" s="1"/>
  <c r="AR25" i="13"/>
  <c r="AR41" i="13"/>
  <c r="AR7" i="13"/>
  <c r="AR63" i="13"/>
  <c r="AR220" i="13"/>
  <c r="AR284" i="13"/>
  <c r="AR364" i="13"/>
  <c r="AR395" i="13"/>
  <c r="C395" i="13" s="1"/>
  <c r="F395" i="13" s="1"/>
  <c r="AC26" i="13"/>
  <c r="AQ26" i="13" s="1"/>
  <c r="AC562" i="13"/>
  <c r="AQ562" i="13" s="1"/>
  <c r="AS562" i="13" s="1"/>
  <c r="D562" i="13" s="1"/>
  <c r="E559" i="13"/>
  <c r="AR43" i="13"/>
  <c r="AC83" i="13"/>
  <c r="AQ83" i="13" s="1"/>
  <c r="AS83" i="13" s="1"/>
  <c r="AC120" i="13"/>
  <c r="AQ120" i="13" s="1"/>
  <c r="AC351" i="13"/>
  <c r="AQ351" i="13" s="1"/>
  <c r="AS351" i="13" s="1"/>
  <c r="AR479" i="13"/>
  <c r="C479" i="13" s="1"/>
  <c r="G479" i="13" s="1"/>
  <c r="AC597" i="13"/>
  <c r="AQ597" i="13" s="1"/>
  <c r="AC678" i="13"/>
  <c r="AQ678" i="13" s="1"/>
  <c r="AC648" i="13"/>
  <c r="AQ648" i="13" s="1"/>
  <c r="AR14" i="13"/>
  <c r="AR102" i="13"/>
  <c r="AR261" i="13"/>
  <c r="AR317" i="13"/>
  <c r="AR77" i="13"/>
  <c r="AR117" i="13"/>
  <c r="AR149" i="13"/>
  <c r="AR173" i="13"/>
  <c r="AR324" i="13"/>
  <c r="AR283" i="13"/>
  <c r="AC134" i="13"/>
  <c r="AQ134" i="13" s="1"/>
  <c r="AP263" i="13"/>
  <c r="AC318" i="13"/>
  <c r="AQ318" i="13" s="1"/>
  <c r="AS318" i="13" s="1"/>
  <c r="AC321" i="13"/>
  <c r="AQ321" i="13" s="1"/>
  <c r="AS321" i="13" s="1"/>
  <c r="AR505" i="13"/>
  <c r="C505" i="13" s="1"/>
  <c r="F505" i="13" s="1"/>
  <c r="AC601" i="13"/>
  <c r="AC607" i="13"/>
  <c r="AQ607" i="13" s="1"/>
  <c r="AS607" i="13" s="1"/>
  <c r="D607" i="13" s="1"/>
  <c r="AC656" i="13"/>
  <c r="AP580" i="13"/>
  <c r="AR601" i="13"/>
  <c r="C601" i="13" s="1"/>
  <c r="F601" i="13" s="1"/>
  <c r="AC35" i="13"/>
  <c r="AQ35" i="13" s="1"/>
  <c r="AS35" i="13" s="1"/>
  <c r="AC34" i="13"/>
  <c r="AP38" i="13"/>
  <c r="AC353" i="13"/>
  <c r="AQ353" i="13" s="1"/>
  <c r="AS353" i="13" s="1"/>
  <c r="AR33" i="13"/>
  <c r="AR15" i="13"/>
  <c r="AR26" i="13"/>
  <c r="AR508" i="13"/>
  <c r="C508" i="13" s="1"/>
  <c r="G508" i="13" s="1"/>
  <c r="AR516" i="13"/>
  <c r="C516" i="13" s="1"/>
  <c r="F516" i="13" s="1"/>
  <c r="AR76" i="13"/>
  <c r="AR92" i="13"/>
  <c r="AR180" i="13"/>
  <c r="AR243" i="13"/>
  <c r="AR82" i="13"/>
  <c r="AR225" i="13"/>
  <c r="AR249" i="13"/>
  <c r="AR313" i="13"/>
  <c r="AR145" i="13"/>
  <c r="AR520" i="13"/>
  <c r="C520" i="13" s="1"/>
  <c r="G520" i="13" s="1"/>
  <c r="AR425" i="13"/>
  <c r="C425" i="13" s="1"/>
  <c r="F425" i="13" s="1"/>
  <c r="AC529" i="13"/>
  <c r="AC402" i="13"/>
  <c r="AQ402" i="13" s="1"/>
  <c r="AC578" i="13"/>
  <c r="AQ578" i="13" s="1"/>
  <c r="AC644" i="13"/>
  <c r="AP230" i="13"/>
  <c r="AC572" i="13"/>
  <c r="AQ572" i="13" s="1"/>
  <c r="AS572" i="13" s="1"/>
  <c r="D572" i="13" s="1"/>
  <c r="AC570" i="13"/>
  <c r="AQ570" i="13" s="1"/>
  <c r="AS570" i="13" s="1"/>
  <c r="D570" i="13" s="1"/>
  <c r="AR658" i="13"/>
  <c r="AP638" i="13"/>
  <c r="AR71" i="13"/>
  <c r="AR166" i="13"/>
  <c r="AR453" i="13"/>
  <c r="C453" i="13" s="1"/>
  <c r="G453" i="13" s="1"/>
  <c r="AR91" i="13"/>
  <c r="AR179" i="13"/>
  <c r="AR218" i="13"/>
  <c r="AR130" i="13"/>
  <c r="AR162" i="13"/>
  <c r="AR241" i="13"/>
  <c r="AR321" i="13"/>
  <c r="AR353" i="13"/>
  <c r="AR377" i="13"/>
  <c r="C377" i="13" s="1"/>
  <c r="F377" i="13" s="1"/>
  <c r="AR236" i="13"/>
  <c r="AC314" i="13"/>
  <c r="AQ314" i="13" s="1"/>
  <c r="AS314" i="13" s="1"/>
  <c r="AP309" i="13"/>
  <c r="AC557" i="13"/>
  <c r="AQ557" i="13" s="1"/>
  <c r="AC628" i="13"/>
  <c r="AQ628" i="13" s="1"/>
  <c r="AS628" i="13" s="1"/>
  <c r="D628" i="13" s="1"/>
  <c r="AR322" i="13"/>
  <c r="AR490" i="13"/>
  <c r="C490" i="13" s="1"/>
  <c r="F490" i="13" s="1"/>
  <c r="AP170" i="13"/>
  <c r="AR170" i="13"/>
  <c r="AP117" i="13"/>
  <c r="AR361" i="13"/>
  <c r="AC364" i="13"/>
  <c r="AQ364" i="13" s="1"/>
  <c r="AS364" i="13" s="1"/>
  <c r="AC509" i="13"/>
  <c r="AQ509" i="13" s="1"/>
  <c r="AR523" i="13"/>
  <c r="C523" i="13" s="1"/>
  <c r="G523" i="13" s="1"/>
  <c r="AR538" i="13"/>
  <c r="C538" i="13" s="1"/>
  <c r="G538" i="13" s="1"/>
  <c r="AR580" i="13"/>
  <c r="C580" i="13" s="1"/>
  <c r="F580" i="13" s="1"/>
  <c r="AC554" i="13"/>
  <c r="AQ554" i="13" s="1"/>
  <c r="AS554" i="13" s="1"/>
  <c r="D554" i="13" s="1"/>
  <c r="AF623" i="13"/>
  <c r="AC642" i="13"/>
  <c r="AQ642" i="13" s="1"/>
  <c r="AR277" i="13"/>
  <c r="AR301" i="13"/>
  <c r="AR341" i="13"/>
  <c r="AR349" i="13"/>
  <c r="AP152" i="13"/>
  <c r="AR157" i="13"/>
  <c r="AR271" i="13"/>
  <c r="AB240" i="13"/>
  <c r="AP240" i="13" s="1"/>
  <c r="AP549" i="13"/>
  <c r="AC40" i="13"/>
  <c r="AQ40" i="13" s="1"/>
  <c r="AS40" i="13" s="1"/>
  <c r="AC85" i="13"/>
  <c r="AC8" i="13"/>
  <c r="AQ8" i="13" s="1"/>
  <c r="AC30" i="13"/>
  <c r="AP30" i="13"/>
  <c r="AC86" i="13"/>
  <c r="AQ86" i="13" s="1"/>
  <c r="AC118" i="13"/>
  <c r="AQ118" i="13" s="1"/>
  <c r="AC284" i="13"/>
  <c r="AQ284" i="13" s="1"/>
  <c r="AS284" i="13" s="1"/>
  <c r="AC322" i="13"/>
  <c r="AQ322" i="13" s="1"/>
  <c r="AS322" i="13" s="1"/>
  <c r="AR373" i="13"/>
  <c r="C373" i="13" s="1"/>
  <c r="F373" i="13" s="1"/>
  <c r="AP529" i="13"/>
  <c r="AR570" i="13"/>
  <c r="C570" i="13" s="1"/>
  <c r="G570" i="13" s="1"/>
  <c r="AP612" i="13"/>
  <c r="AC634" i="13"/>
  <c r="AQ634" i="13" s="1"/>
  <c r="AP597" i="13"/>
  <c r="AR164" i="13"/>
  <c r="AR235" i="13"/>
  <c r="AR27" i="13"/>
  <c r="AR75" i="13"/>
  <c r="AR155" i="13"/>
  <c r="AR226" i="13"/>
  <c r="AR79" i="13"/>
  <c r="AR87" i="13"/>
  <c r="AR183" i="13"/>
  <c r="AR144" i="13"/>
  <c r="AR367" i="13"/>
  <c r="AB9" i="13"/>
  <c r="AC9" i="13" s="1"/>
  <c r="AQ9" i="13" s="1"/>
  <c r="AB24" i="13"/>
  <c r="AP24" i="13" s="1"/>
  <c r="AR24" i="13"/>
  <c r="AB28" i="13"/>
  <c r="AR28" i="13"/>
  <c r="AB333" i="13"/>
  <c r="AP333" i="13" s="1"/>
  <c r="AR333" i="13"/>
  <c r="AB413" i="13"/>
  <c r="AC413" i="13" s="1"/>
  <c r="AR413" i="13"/>
  <c r="C413" i="13" s="1"/>
  <c r="G413" i="13" s="1"/>
  <c r="AB308" i="13"/>
  <c r="AP308" i="13" s="1"/>
  <c r="AB332" i="13"/>
  <c r="AP332" i="13" s="1"/>
  <c r="AR332" i="13"/>
  <c r="AB348" i="13"/>
  <c r="AP348" i="13" s="1"/>
  <c r="AR348" i="13"/>
  <c r="E428" i="13"/>
  <c r="AR428" i="13"/>
  <c r="C428" i="13" s="1"/>
  <c r="G428" i="13" s="1"/>
  <c r="AB286" i="13"/>
  <c r="AP286" i="13" s="1"/>
  <c r="AR286" i="13"/>
  <c r="E590" i="13"/>
  <c r="AR590" i="13"/>
  <c r="C590" i="13" s="1"/>
  <c r="G590" i="13" s="1"/>
  <c r="AR678" i="13"/>
  <c r="AB255" i="13"/>
  <c r="AC255" i="13" s="1"/>
  <c r="AR255" i="13"/>
  <c r="E375" i="13"/>
  <c r="AR375" i="13"/>
  <c r="C375" i="13" s="1"/>
  <c r="F375" i="13" s="1"/>
  <c r="AF658" i="13"/>
  <c r="AQ658" i="13" s="1"/>
  <c r="AP658" i="13"/>
  <c r="AB551" i="13"/>
  <c r="AC551" i="13" s="1"/>
  <c r="AQ551" i="13" s="1"/>
  <c r="AC645" i="13"/>
  <c r="AQ645" i="13" s="1"/>
  <c r="AP645" i="13"/>
  <c r="E567" i="13"/>
  <c r="AR567" i="13"/>
  <c r="C567" i="13" s="1"/>
  <c r="G567" i="13" s="1"/>
  <c r="AB615" i="13"/>
  <c r="AP615" i="13" s="1"/>
  <c r="AB608" i="13"/>
  <c r="AP608" i="13" s="1"/>
  <c r="AR608" i="13"/>
  <c r="C608" i="13" s="1"/>
  <c r="F608" i="13" s="1"/>
  <c r="AB14" i="13"/>
  <c r="AP14" i="13" s="1"/>
  <c r="AC278" i="13"/>
  <c r="AQ278" i="13" s="1"/>
  <c r="AS278" i="13" s="1"/>
  <c r="AR405" i="13"/>
  <c r="C405" i="13" s="1"/>
  <c r="G405" i="13" s="1"/>
  <c r="AR548" i="13"/>
  <c r="C548" i="13" s="1"/>
  <c r="G548" i="13" s="1"/>
  <c r="AC603" i="13"/>
  <c r="AQ603" i="13" s="1"/>
  <c r="AS603" i="13" s="1"/>
  <c r="D603" i="13" s="1"/>
  <c r="AR497" i="13"/>
  <c r="C497" i="13" s="1"/>
  <c r="G497" i="13" s="1"/>
  <c r="AB497" i="13"/>
  <c r="AC497" i="13" s="1"/>
  <c r="AB57" i="13"/>
  <c r="AP57" i="13" s="1"/>
  <c r="AR57" i="13"/>
  <c r="AB268" i="13"/>
  <c r="AP268" i="13" s="1"/>
  <c r="AR268" i="13"/>
  <c r="AB276" i="13"/>
  <c r="AC276" i="13" s="1"/>
  <c r="AQ276" i="13" s="1"/>
  <c r="AR276" i="13"/>
  <c r="AC412" i="13"/>
  <c r="AQ412" i="13" s="1"/>
  <c r="AP412" i="13"/>
  <c r="AB444" i="13"/>
  <c r="AC444" i="13" s="1"/>
  <c r="AQ444" i="13" s="1"/>
  <c r="AR444" i="13"/>
  <c r="C444" i="13" s="1"/>
  <c r="G444" i="13" s="1"/>
  <c r="AF660" i="13"/>
  <c r="AQ660" i="13" s="1"/>
  <c r="AP660" i="13"/>
  <c r="AB334" i="13"/>
  <c r="AP334" i="13" s="1"/>
  <c r="AB350" i="13"/>
  <c r="AP350" i="13" s="1"/>
  <c r="AB358" i="13"/>
  <c r="AP358" i="13" s="1"/>
  <c r="AR358" i="13"/>
  <c r="E422" i="13"/>
  <c r="AR422" i="13"/>
  <c r="C422" i="13" s="1"/>
  <c r="F422" i="13" s="1"/>
  <c r="AB614" i="13"/>
  <c r="AP614" i="13" s="1"/>
  <c r="AR614" i="13"/>
  <c r="C614" i="13" s="1"/>
  <c r="G614" i="13" s="1"/>
  <c r="AB630" i="13"/>
  <c r="AP630" i="13" s="1"/>
  <c r="AC112" i="13"/>
  <c r="AQ112" i="13" s="1"/>
  <c r="AS112" i="13" s="1"/>
  <c r="AR112" i="13"/>
  <c r="AB136" i="13"/>
  <c r="AC136" i="13" s="1"/>
  <c r="AF656" i="13"/>
  <c r="AP656" i="13"/>
  <c r="E407" i="13"/>
  <c r="AR407" i="13"/>
  <c r="C407" i="13" s="1"/>
  <c r="F407" i="13" s="1"/>
  <c r="AC600" i="13"/>
  <c r="AQ600" i="13" s="1"/>
  <c r="AS600" i="13" s="1"/>
  <c r="D600" i="13" s="1"/>
  <c r="AR600" i="13"/>
  <c r="C600" i="13" s="1"/>
  <c r="F600" i="13" s="1"/>
  <c r="AP47" i="13"/>
  <c r="AR569" i="13"/>
  <c r="C569" i="13" s="1"/>
  <c r="F569" i="13" s="1"/>
  <c r="AR630" i="13"/>
  <c r="C630" i="13" s="1"/>
  <c r="F630" i="13" s="1"/>
  <c r="E482" i="13"/>
  <c r="AR482" i="13"/>
  <c r="C482" i="13" s="1"/>
  <c r="F482" i="13" s="1"/>
  <c r="AB546" i="13"/>
  <c r="AP546" i="13" s="1"/>
  <c r="AR546" i="13"/>
  <c r="C546" i="13" s="1"/>
  <c r="G546" i="13" s="1"/>
  <c r="E562" i="13"/>
  <c r="AR562" i="13"/>
  <c r="C562" i="13" s="1"/>
  <c r="G562" i="13" s="1"/>
  <c r="E578" i="13"/>
  <c r="AR578" i="13"/>
  <c r="C578" i="13" s="1"/>
  <c r="F578" i="13" s="1"/>
  <c r="AR682" i="13"/>
  <c r="AC217" i="13"/>
  <c r="AQ217" i="13" s="1"/>
  <c r="AP217" i="13"/>
  <c r="AB337" i="13"/>
  <c r="AC337" i="13" s="1"/>
  <c r="AQ337" i="13" s="1"/>
  <c r="AR337" i="13"/>
  <c r="AR46" i="13"/>
  <c r="AR56" i="13"/>
  <c r="AC135" i="13"/>
  <c r="AQ135" i="13" s="1"/>
  <c r="AS135" i="13" s="1"/>
  <c r="AB254" i="13"/>
  <c r="AC254" i="13" s="1"/>
  <c r="AQ254" i="13" s="1"/>
  <c r="AR398" i="13"/>
  <c r="C398" i="13" s="1"/>
  <c r="F398" i="13" s="1"/>
  <c r="AC621" i="13"/>
  <c r="AQ621" i="13" s="1"/>
  <c r="AS621" i="13" s="1"/>
  <c r="D621" i="13" s="1"/>
  <c r="AB532" i="13"/>
  <c r="AC532" i="13" s="1"/>
  <c r="AQ532" i="13" s="1"/>
  <c r="AR532" i="13"/>
  <c r="C532" i="13" s="1"/>
  <c r="F532" i="13" s="1"/>
  <c r="E564" i="13"/>
  <c r="AR564" i="13"/>
  <c r="C564" i="13" s="1"/>
  <c r="G564" i="13" s="1"/>
  <c r="E628" i="13"/>
  <c r="AR628" i="13"/>
  <c r="C628" i="13" s="1"/>
  <c r="G628" i="13" s="1"/>
  <c r="AR660" i="13"/>
  <c r="AB259" i="13"/>
  <c r="AC259" i="13" s="1"/>
  <c r="AQ259" i="13" s="1"/>
  <c r="AR259" i="13"/>
  <c r="AB467" i="13"/>
  <c r="AC467" i="13" s="1"/>
  <c r="AQ467" i="13" s="1"/>
  <c r="AB555" i="13"/>
  <c r="AP555" i="13" s="1"/>
  <c r="AB571" i="13"/>
  <c r="AC571" i="13" s="1"/>
  <c r="AQ571" i="13" s="1"/>
  <c r="AP43" i="13"/>
  <c r="E410" i="13"/>
  <c r="AR410" i="13"/>
  <c r="C410" i="13" s="1"/>
  <c r="F410" i="13" s="1"/>
  <c r="AP483" i="13"/>
  <c r="AR525" i="13"/>
  <c r="C525" i="13" s="1"/>
  <c r="G525" i="13" s="1"/>
  <c r="AR667" i="13"/>
  <c r="AR67" i="13"/>
  <c r="AR131" i="13"/>
  <c r="AR81" i="13"/>
  <c r="AQ188" i="13"/>
  <c r="AR193" i="13"/>
  <c r="AR264" i="13"/>
  <c r="AR296" i="13"/>
  <c r="AR136" i="13"/>
  <c r="AR295" i="13"/>
  <c r="AR343" i="13"/>
  <c r="AR365" i="13"/>
  <c r="AR125" i="13"/>
  <c r="AR133" i="13"/>
  <c r="AR540" i="13"/>
  <c r="C540" i="13" s="1"/>
  <c r="G540" i="13" s="1"/>
  <c r="AR169" i="13"/>
  <c r="AR511" i="13"/>
  <c r="C511" i="13" s="1"/>
  <c r="F511" i="13" s="1"/>
  <c r="AR671" i="13"/>
  <c r="AR9" i="13"/>
  <c r="AR29" i="13"/>
  <c r="AR18" i="13"/>
  <c r="AR58" i="13"/>
  <c r="AR229" i="13"/>
  <c r="AR308" i="13"/>
  <c r="AR194" i="13"/>
  <c r="AR265" i="13"/>
  <c r="AR103" i="13"/>
  <c r="AR135" i="13"/>
  <c r="AR151" i="13"/>
  <c r="AR278" i="13"/>
  <c r="AR542" i="13"/>
  <c r="C542" i="13" s="1"/>
  <c r="G542" i="13" s="1"/>
  <c r="AR168" i="13"/>
  <c r="AR184" i="13"/>
  <c r="AR239" i="13"/>
  <c r="AR639" i="13"/>
  <c r="C639" i="13" s="1"/>
  <c r="G639" i="13" s="1"/>
  <c r="AR16" i="13"/>
  <c r="AC55" i="13"/>
  <c r="AQ55" i="13" s="1"/>
  <c r="AS55" i="13" s="1"/>
  <c r="AC128" i="13"/>
  <c r="AQ128" i="13" s="1"/>
  <c r="AS128" i="13" s="1"/>
  <c r="AR223" i="13"/>
  <c r="AB238" i="13"/>
  <c r="AC338" i="13"/>
  <c r="AQ338" i="13" s="1"/>
  <c r="AS338" i="13" s="1"/>
  <c r="AC340" i="13"/>
  <c r="AQ340" i="13" s="1"/>
  <c r="AS340" i="13" s="1"/>
  <c r="AP363" i="13"/>
  <c r="AB388" i="13"/>
  <c r="AR439" i="13"/>
  <c r="C439" i="13" s="1"/>
  <c r="F439" i="13" s="1"/>
  <c r="AP418" i="13"/>
  <c r="AR547" i="13"/>
  <c r="C547" i="13" s="1"/>
  <c r="F547" i="13" s="1"/>
  <c r="AC549" i="13"/>
  <c r="AQ549" i="13" s="1"/>
  <c r="AC573" i="13"/>
  <c r="AQ573" i="13" s="1"/>
  <c r="AB525" i="13"/>
  <c r="AP525" i="13" s="1"/>
  <c r="AR576" i="13"/>
  <c r="C576" i="13" s="1"/>
  <c r="G576" i="13" s="1"/>
  <c r="AR647" i="13"/>
  <c r="C647" i="13" s="1"/>
  <c r="G647" i="13" s="1"/>
  <c r="AB600" i="13"/>
  <c r="AR672" i="13"/>
  <c r="AR680" i="13"/>
  <c r="AC564" i="13"/>
  <c r="AQ564" i="13" s="1"/>
  <c r="AS564" i="13" s="1"/>
  <c r="D564" i="13" s="1"/>
  <c r="AC646" i="13"/>
  <c r="AP640" i="13"/>
  <c r="AR267" i="13"/>
  <c r="AR623" i="13"/>
  <c r="C623" i="13" s="1"/>
  <c r="F623" i="13" s="1"/>
  <c r="AR651" i="13"/>
  <c r="AR242" i="13"/>
  <c r="AR338" i="13"/>
  <c r="AR394" i="13"/>
  <c r="C394" i="13" s="1"/>
  <c r="F394" i="13" s="1"/>
  <c r="AR178" i="13"/>
  <c r="AR159" i="13"/>
  <c r="AR663" i="13"/>
  <c r="AR287" i="13"/>
  <c r="AC13" i="13"/>
  <c r="AQ13" i="13" s="1"/>
  <c r="AS13" i="13" s="1"/>
  <c r="AC36" i="13"/>
  <c r="AQ36" i="13" s="1"/>
  <c r="AR39" i="13"/>
  <c r="AP86" i="13"/>
  <c r="AR156" i="13"/>
  <c r="AP172" i="13"/>
  <c r="AC223" i="13"/>
  <c r="AQ223" i="13" s="1"/>
  <c r="AS223" i="13" s="1"/>
  <c r="AC200" i="13"/>
  <c r="AQ200" i="13" s="1"/>
  <c r="AS200" i="13" s="1"/>
  <c r="AC330" i="13"/>
  <c r="AQ330" i="13" s="1"/>
  <c r="AS330" i="13" s="1"/>
  <c r="AP317" i="13"/>
  <c r="AP357" i="13"/>
  <c r="AR385" i="13"/>
  <c r="C385" i="13" s="1"/>
  <c r="F385" i="13" s="1"/>
  <c r="AC316" i="13"/>
  <c r="AQ316" i="13" s="1"/>
  <c r="AS316" i="13" s="1"/>
  <c r="AC320" i="13"/>
  <c r="AQ320" i="13" s="1"/>
  <c r="AS320" i="13" s="1"/>
  <c r="AC368" i="13"/>
  <c r="AQ368" i="13" s="1"/>
  <c r="AS368" i="13" s="1"/>
  <c r="AR434" i="13"/>
  <c r="C434" i="13" s="1"/>
  <c r="G434" i="13" s="1"/>
  <c r="AR529" i="13"/>
  <c r="C529" i="13" s="1"/>
  <c r="F529" i="13" s="1"/>
  <c r="AR486" i="13"/>
  <c r="C486" i="13" s="1"/>
  <c r="F486" i="13" s="1"/>
  <c r="AR557" i="13"/>
  <c r="C557" i="13" s="1"/>
  <c r="F557" i="13" s="1"/>
  <c r="AC545" i="13"/>
  <c r="AQ545" i="13" s="1"/>
  <c r="AR552" i="13"/>
  <c r="C552" i="13" s="1"/>
  <c r="F552" i="13" s="1"/>
  <c r="AP500" i="13"/>
  <c r="AR606" i="13"/>
  <c r="C606" i="13" s="1"/>
  <c r="G606" i="13" s="1"/>
  <c r="AR598" i="13"/>
  <c r="C598" i="13" s="1"/>
  <c r="G598" i="13" s="1"/>
  <c r="AR592" i="13"/>
  <c r="C592" i="13" s="1"/>
  <c r="G592" i="13" s="1"/>
  <c r="AC574" i="13"/>
  <c r="AQ574" i="13" s="1"/>
  <c r="AS574" i="13" s="1"/>
  <c r="D574" i="13" s="1"/>
  <c r="AC636" i="13"/>
  <c r="AQ636" i="13" s="1"/>
  <c r="AS636" i="13" s="1"/>
  <c r="D636" i="13" s="1"/>
  <c r="AR593" i="13"/>
  <c r="C593" i="13" s="1"/>
  <c r="F593" i="13" s="1"/>
  <c r="AR346" i="13"/>
  <c r="AR416" i="13"/>
  <c r="C416" i="13" s="1"/>
  <c r="G416" i="13" s="1"/>
  <c r="AR426" i="13"/>
  <c r="C426" i="13" s="1"/>
  <c r="F426" i="13" s="1"/>
  <c r="AR281" i="13"/>
  <c r="AP569" i="13"/>
  <c r="AR438" i="13"/>
  <c r="C438" i="13" s="1"/>
  <c r="F438" i="13" s="1"/>
  <c r="AR528" i="13"/>
  <c r="C528" i="13" s="1"/>
  <c r="G528" i="13" s="1"/>
  <c r="AR302" i="13"/>
  <c r="AR455" i="13"/>
  <c r="C455" i="13" s="1"/>
  <c r="G455" i="13" s="1"/>
  <c r="AR13" i="13"/>
  <c r="AP67" i="13"/>
  <c r="AR316" i="13"/>
  <c r="AR330" i="13"/>
  <c r="AR530" i="13"/>
  <c r="C530" i="13" s="1"/>
  <c r="G530" i="13" s="1"/>
  <c r="AC535" i="13"/>
  <c r="AR391" i="13"/>
  <c r="C391" i="13" s="1"/>
  <c r="F391" i="13" s="1"/>
  <c r="AR458" i="13"/>
  <c r="C458" i="13" s="1"/>
  <c r="G458" i="13" s="1"/>
  <c r="AR574" i="13"/>
  <c r="C574" i="13" s="1"/>
  <c r="F574" i="13" s="1"/>
  <c r="AP561" i="13"/>
  <c r="AR659" i="13"/>
  <c r="AP402" i="13"/>
  <c r="AR579" i="13"/>
  <c r="C579" i="13" s="1"/>
  <c r="F579" i="13" s="1"/>
  <c r="AR634" i="13"/>
  <c r="C634" i="13" s="1"/>
  <c r="F634" i="13" s="1"/>
  <c r="AR646" i="13"/>
  <c r="C646" i="13" s="1"/>
  <c r="F646" i="13" s="1"/>
  <c r="AR662" i="13"/>
  <c r="AR674" i="13"/>
  <c r="AP648" i="13"/>
  <c r="AR54" i="13"/>
  <c r="AR70" i="13"/>
  <c r="AR36" i="13"/>
  <c r="AR60" i="13"/>
  <c r="AP573" i="13"/>
  <c r="AP535" i="13"/>
  <c r="AR132" i="13"/>
  <c r="AR140" i="13"/>
  <c r="AR251" i="13"/>
  <c r="AR275" i="13"/>
  <c r="AR331" i="13"/>
  <c r="AR465" i="13"/>
  <c r="C465" i="13" s="1"/>
  <c r="F465" i="13" s="1"/>
  <c r="AP627" i="13"/>
  <c r="AR107" i="13"/>
  <c r="AR115" i="13"/>
  <c r="AR163" i="13"/>
  <c r="AR320" i="13"/>
  <c r="AR344" i="13"/>
  <c r="AR368" i="13"/>
  <c r="AR390" i="13"/>
  <c r="C390" i="13" s="1"/>
  <c r="F390" i="13" s="1"/>
  <c r="AR285" i="13"/>
  <c r="AR293" i="13"/>
  <c r="AR357" i="13"/>
  <c r="AR189" i="13"/>
  <c r="AR205" i="13"/>
  <c r="AR356" i="13"/>
  <c r="AR84" i="13"/>
  <c r="AR35" i="13"/>
  <c r="AR139" i="13"/>
  <c r="AR233" i="13"/>
  <c r="AR289" i="13"/>
  <c r="AR177" i="13"/>
  <c r="AR423" i="13"/>
  <c r="C423" i="13" s="1"/>
  <c r="G423" i="13" s="1"/>
  <c r="AR471" i="13"/>
  <c r="C471" i="13" s="1"/>
  <c r="F471" i="13" s="1"/>
  <c r="AR32" i="13"/>
  <c r="AR55" i="13"/>
  <c r="AR22" i="13"/>
  <c r="AR69" i="13"/>
  <c r="AR78" i="13"/>
  <c r="AR86" i="13"/>
  <c r="AR94" i="13"/>
  <c r="AR118" i="13"/>
  <c r="AR182" i="13"/>
  <c r="AR190" i="13"/>
  <c r="AR128" i="13"/>
  <c r="AR359" i="13"/>
  <c r="AR607" i="13"/>
  <c r="C607" i="13" s="1"/>
  <c r="F607" i="13" s="1"/>
  <c r="AC477" i="13"/>
  <c r="AR203" i="13"/>
  <c r="AR74" i="13"/>
  <c r="AR122" i="13"/>
  <c r="AP491" i="13"/>
  <c r="AP70" i="13"/>
  <c r="AR93" i="13"/>
  <c r="AR197" i="13"/>
  <c r="AR340" i="13"/>
  <c r="AR556" i="13"/>
  <c r="C556" i="13" s="1"/>
  <c r="G556" i="13" s="1"/>
  <c r="AR148" i="13"/>
  <c r="AR219" i="13"/>
  <c r="AR227" i="13"/>
  <c r="AR291" i="13"/>
  <c r="AR635" i="13"/>
  <c r="C635" i="13" s="1"/>
  <c r="G635" i="13" s="1"/>
  <c r="AR400" i="13"/>
  <c r="C400" i="13" s="1"/>
  <c r="G400" i="13" s="1"/>
  <c r="AR448" i="13"/>
  <c r="C448" i="13" s="1"/>
  <c r="G448" i="13" s="1"/>
  <c r="AR488" i="13"/>
  <c r="C488" i="13" s="1"/>
  <c r="G488" i="13" s="1"/>
  <c r="AR650" i="13"/>
  <c r="AR188" i="13"/>
  <c r="AP668" i="13"/>
  <c r="AR393" i="13"/>
  <c r="C393" i="13" s="1"/>
  <c r="G393" i="13" s="1"/>
  <c r="AR59" i="13"/>
  <c r="AR98" i="13"/>
  <c r="AR100" i="13"/>
  <c r="AB94" i="13"/>
  <c r="AC94" i="13" s="1"/>
  <c r="AQ94" i="13" s="1"/>
  <c r="AR555" i="13"/>
  <c r="C555" i="13" s="1"/>
  <c r="AC619" i="13"/>
  <c r="AQ619" i="13" s="1"/>
  <c r="AS619" i="13" s="1"/>
  <c r="D619" i="13" s="1"/>
  <c r="AR450" i="13"/>
  <c r="C450" i="13" s="1"/>
  <c r="AR522" i="13"/>
  <c r="C522" i="13" s="1"/>
  <c r="AR106" i="13"/>
  <c r="AR114" i="13"/>
  <c r="AP631" i="13"/>
  <c r="F537" i="13"/>
  <c r="AP33" i="13"/>
  <c r="AP266" i="13"/>
  <c r="AR498" i="13"/>
  <c r="C498" i="13" s="1"/>
  <c r="AR457" i="13"/>
  <c r="C457" i="13" s="1"/>
  <c r="AC565" i="13"/>
  <c r="AR315" i="13"/>
  <c r="AR643" i="13"/>
  <c r="C643" i="13" s="1"/>
  <c r="AR675" i="13"/>
  <c r="C675" i="13" s="1"/>
  <c r="AR19" i="13"/>
  <c r="AR161" i="13"/>
  <c r="AR185" i="13"/>
  <c r="AR304" i="13"/>
  <c r="AR518" i="13"/>
  <c r="C518" i="13" s="1"/>
  <c r="AR544" i="13"/>
  <c r="C544" i="13" s="1"/>
  <c r="AP670" i="13"/>
  <c r="AR72" i="13"/>
  <c r="AB106" i="13"/>
  <c r="AR371" i="13"/>
  <c r="C371" i="13" s="1"/>
  <c r="AC372" i="13"/>
  <c r="AQ372" i="13" s="1"/>
  <c r="AS372" i="13" s="1"/>
  <c r="D372" i="13" s="1"/>
  <c r="AR476" i="13"/>
  <c r="C476" i="13" s="1"/>
  <c r="AR408" i="13"/>
  <c r="C408" i="13" s="1"/>
  <c r="AR577" i="13"/>
  <c r="C577" i="13" s="1"/>
  <c r="AR594" i="13"/>
  <c r="C594" i="13" s="1"/>
  <c r="AR619" i="13"/>
  <c r="C619" i="13" s="1"/>
  <c r="AR134" i="13"/>
  <c r="AR142" i="13"/>
  <c r="AR403" i="13"/>
  <c r="C403" i="13" s="1"/>
  <c r="AR612" i="13"/>
  <c r="C612" i="13" s="1"/>
  <c r="AR124" i="13"/>
  <c r="AR172" i="13"/>
  <c r="AR123" i="13"/>
  <c r="AR171" i="13"/>
  <c r="AR195" i="13"/>
  <c r="AR266" i="13"/>
  <c r="AR282" i="13"/>
  <c r="AR290" i="13"/>
  <c r="AR273" i="13"/>
  <c r="AR489" i="13"/>
  <c r="C489" i="13" s="1"/>
  <c r="AR105" i="13"/>
  <c r="AR129" i="13"/>
  <c r="AR328" i="13"/>
  <c r="AR352" i="13"/>
  <c r="AB81" i="13"/>
  <c r="AC81" i="13" s="1"/>
  <c r="AR345" i="13"/>
  <c r="AR514" i="13"/>
  <c r="C514" i="13" s="1"/>
  <c r="AC491" i="13"/>
  <c r="AQ491" i="13" s="1"/>
  <c r="AC587" i="13"/>
  <c r="AQ587" i="13" s="1"/>
  <c r="AS587" i="13" s="1"/>
  <c r="D587" i="13" s="1"/>
  <c r="AR596" i="13"/>
  <c r="C596" i="13" s="1"/>
  <c r="AP392" i="13"/>
  <c r="AR202" i="13"/>
  <c r="AR210" i="13"/>
  <c r="AR217" i="13"/>
  <c r="AR480" i="13"/>
  <c r="C480" i="13" s="1"/>
  <c r="AR496" i="13"/>
  <c r="C496" i="13" s="1"/>
  <c r="AR399" i="13"/>
  <c r="C399" i="13" s="1"/>
  <c r="AC18" i="13"/>
  <c r="AQ18" i="13" s="1"/>
  <c r="AS18" i="13" s="1"/>
  <c r="AR347" i="13"/>
  <c r="AR392" i="13"/>
  <c r="C392" i="13" s="1"/>
  <c r="AR587" i="13"/>
  <c r="C587" i="13" s="1"/>
  <c r="AR661" i="13"/>
  <c r="C661" i="13" s="1"/>
  <c r="AR21" i="13"/>
  <c r="AR581" i="13"/>
  <c r="C581" i="13" s="1"/>
  <c r="AR165" i="13"/>
  <c r="AQ244" i="13"/>
  <c r="AR260" i="13"/>
  <c r="AP7" i="13"/>
  <c r="AR50" i="13"/>
  <c r="AB148" i="13"/>
  <c r="AC148" i="13" s="1"/>
  <c r="AQ148" i="13" s="1"/>
  <c r="AC483" i="13"/>
  <c r="AR47" i="13"/>
  <c r="AR52" i="13"/>
  <c r="AR323" i="13"/>
  <c r="AR339" i="13"/>
  <c r="AR389" i="13"/>
  <c r="C389" i="13" s="1"/>
  <c r="AR445" i="13"/>
  <c r="C445" i="13" s="1"/>
  <c r="AR401" i="13"/>
  <c r="C401" i="13" s="1"/>
  <c r="AP598" i="13"/>
  <c r="AR23" i="13"/>
  <c r="AR30" i="13"/>
  <c r="AR53" i="13"/>
  <c r="AR198" i="13"/>
  <c r="AR206" i="13"/>
  <c r="AR221" i="13"/>
  <c r="AR309" i="13"/>
  <c r="AR427" i="13"/>
  <c r="C427" i="13" s="1"/>
  <c r="AP629" i="13"/>
  <c r="AR409" i="13"/>
  <c r="C409" i="13" s="1"/>
  <c r="F501" i="13"/>
  <c r="G501" i="13"/>
  <c r="AR186" i="13"/>
  <c r="AR294" i="13"/>
  <c r="AB127" i="13"/>
  <c r="AC127" i="13" s="1"/>
  <c r="AQ127" i="13" s="1"/>
  <c r="AR127" i="13"/>
  <c r="AR462" i="13"/>
  <c r="C462" i="13" s="1"/>
  <c r="AB360" i="13"/>
  <c r="AP360" i="13" s="1"/>
  <c r="AR360" i="13"/>
  <c r="E511" i="13"/>
  <c r="AR272" i="13"/>
  <c r="AR8" i="13"/>
  <c r="AR40" i="13"/>
  <c r="AR48" i="13"/>
  <c r="AR64" i="13"/>
  <c r="AR6" i="13"/>
  <c r="AB20" i="13"/>
  <c r="AP20" i="13" s="1"/>
  <c r="AR20" i="13"/>
  <c r="AB68" i="13"/>
  <c r="AC68" i="13" s="1"/>
  <c r="AQ68" i="13" s="1"/>
  <c r="AR68" i="13"/>
  <c r="AC58" i="13"/>
  <c r="AQ58" i="13" s="1"/>
  <c r="AS58" i="13" s="1"/>
  <c r="AB58" i="13"/>
  <c r="AB531" i="13"/>
  <c r="AC531" i="13" s="1"/>
  <c r="AB539" i="13"/>
  <c r="AC539" i="13" s="1"/>
  <c r="AQ539" i="13" s="1"/>
  <c r="AR539" i="13"/>
  <c r="C539" i="13" s="1"/>
  <c r="AB563" i="13"/>
  <c r="AC563" i="13" s="1"/>
  <c r="AQ563" i="13" s="1"/>
  <c r="AR563" i="13"/>
  <c r="C563" i="13" s="1"/>
  <c r="AI601" i="13"/>
  <c r="AP601" i="13"/>
  <c r="AF646" i="13"/>
  <c r="AP646" i="13"/>
  <c r="AB51" i="13"/>
  <c r="AR51" i="13"/>
  <c r="AB280" i="13"/>
  <c r="AR280" i="13"/>
  <c r="AC280" i="13"/>
  <c r="AQ280" i="13" s="1"/>
  <c r="AS280" i="13" s="1"/>
  <c r="AB288" i="13"/>
  <c r="AP288" i="13" s="1"/>
  <c r="AB376" i="13"/>
  <c r="AP376" i="13" s="1"/>
  <c r="AR432" i="13"/>
  <c r="C432" i="13" s="1"/>
  <c r="AF443" i="13"/>
  <c r="AQ443" i="13" s="1"/>
  <c r="AP443" i="13"/>
  <c r="AB449" i="13"/>
  <c r="AC449" i="13" s="1"/>
  <c r="AQ449" i="13" s="1"/>
  <c r="AR449" i="13"/>
  <c r="C449" i="13" s="1"/>
  <c r="AR666" i="13"/>
  <c r="C666" i="13" s="1"/>
  <c r="AB342" i="13"/>
  <c r="AP342" i="13" s="1"/>
  <c r="AR160" i="13"/>
  <c r="AB463" i="13"/>
  <c r="AC463" i="13" s="1"/>
  <c r="AR677" i="13"/>
  <c r="C677" i="13" s="1"/>
  <c r="E575" i="13"/>
  <c r="AR575" i="13"/>
  <c r="C575" i="13" s="1"/>
  <c r="AC592" i="13"/>
  <c r="AQ592" i="13" s="1"/>
  <c r="AS592" i="13" s="1"/>
  <c r="D592" i="13" s="1"/>
  <c r="AB592" i="13"/>
  <c r="AR495" i="13"/>
  <c r="C495" i="13" s="1"/>
  <c r="AC670" i="13"/>
  <c r="AQ670" i="13" s="1"/>
  <c r="AB12" i="13"/>
  <c r="AP12" i="13" s="1"/>
  <c r="AR12" i="13"/>
  <c r="AB110" i="13"/>
  <c r="AC110" i="13" s="1"/>
  <c r="AR110" i="13"/>
  <c r="AB158" i="13"/>
  <c r="AC158" i="13" s="1"/>
  <c r="AQ158" i="13" s="1"/>
  <c r="AR158" i="13"/>
  <c r="AB253" i="13"/>
  <c r="AC253" i="13" s="1"/>
  <c r="AQ253" i="13" s="1"/>
  <c r="AR253" i="13"/>
  <c r="AB325" i="13"/>
  <c r="AP325" i="13" s="1"/>
  <c r="AR325" i="13"/>
  <c r="AB397" i="13"/>
  <c r="AC397" i="13" s="1"/>
  <c r="AQ397" i="13" s="1"/>
  <c r="AR397" i="13"/>
  <c r="C397" i="13" s="1"/>
  <c r="AB493" i="13"/>
  <c r="AC493" i="13" s="1"/>
  <c r="AF255" i="13"/>
  <c r="AP430" i="13"/>
  <c r="AB475" i="13"/>
  <c r="AC475" i="13" s="1"/>
  <c r="AR475" i="13"/>
  <c r="C475" i="13" s="1"/>
  <c r="AB507" i="13"/>
  <c r="AC507" i="13" s="1"/>
  <c r="AC258" i="13"/>
  <c r="AQ258" i="13" s="1"/>
  <c r="AP258" i="13"/>
  <c r="E414" i="13"/>
  <c r="AR414" i="13"/>
  <c r="C414" i="13" s="1"/>
  <c r="AB583" i="13"/>
  <c r="AC583" i="13" s="1"/>
  <c r="AF152" i="13"/>
  <c r="AQ152" i="13" s="1"/>
  <c r="AR669" i="13"/>
  <c r="C669" i="13" s="1"/>
  <c r="AC56" i="13"/>
  <c r="AQ56" i="13" s="1"/>
  <c r="AS56" i="13" s="1"/>
  <c r="AC11" i="13"/>
  <c r="AQ11" i="13" s="1"/>
  <c r="AP451" i="13"/>
  <c r="AR605" i="13"/>
  <c r="C605" i="13" s="1"/>
  <c r="AC624" i="13"/>
  <c r="AQ624" i="13" s="1"/>
  <c r="AS624" i="13" s="1"/>
  <c r="D624" i="13" s="1"/>
  <c r="E541" i="13"/>
  <c r="AR541" i="13"/>
  <c r="C541" i="13" s="1"/>
  <c r="E565" i="13"/>
  <c r="AR565" i="13"/>
  <c r="C565" i="13" s="1"/>
  <c r="E633" i="13"/>
  <c r="AR633" i="13"/>
  <c r="C633" i="13" s="1"/>
  <c r="AR108" i="13"/>
  <c r="AR116" i="13"/>
  <c r="AB212" i="13"/>
  <c r="AR212" i="13"/>
  <c r="AR363" i="13"/>
  <c r="AR379" i="13"/>
  <c r="C379" i="13" s="1"/>
  <c r="E411" i="13"/>
  <c r="AR411" i="13"/>
  <c r="C411" i="13" s="1"/>
  <c r="E443" i="13"/>
  <c r="AR443" i="13"/>
  <c r="C443" i="13" s="1"/>
  <c r="E483" i="13"/>
  <c r="AR483" i="13"/>
  <c r="C483" i="13" s="1"/>
  <c r="E536" i="13"/>
  <c r="AR536" i="13"/>
  <c r="C536" i="13" s="1"/>
  <c r="AP21" i="13"/>
  <c r="AR109" i="13"/>
  <c r="AF676" i="13"/>
  <c r="AQ676" i="13" s="1"/>
  <c r="AP676" i="13"/>
  <c r="AQ365" i="13"/>
  <c r="AB65" i="13"/>
  <c r="AC65" i="13" s="1"/>
  <c r="AQ65" i="13" s="1"/>
  <c r="AR65" i="13"/>
  <c r="AB32" i="13"/>
  <c r="AP32" i="13" s="1"/>
  <c r="AB10" i="13"/>
  <c r="AC10" i="13" s="1"/>
  <c r="AQ10" i="13" s="1"/>
  <c r="AR10" i="13"/>
  <c r="AB126" i="13"/>
  <c r="AC126" i="13" s="1"/>
  <c r="AB150" i="13"/>
  <c r="AC150" i="13" s="1"/>
  <c r="AQ150" i="13" s="1"/>
  <c r="AR150" i="13"/>
  <c r="E572" i="13"/>
  <c r="AR572" i="13"/>
  <c r="C572" i="13" s="1"/>
  <c r="E588" i="13"/>
  <c r="AR588" i="13"/>
  <c r="C588" i="13" s="1"/>
  <c r="E604" i="13"/>
  <c r="AR604" i="13"/>
  <c r="C604" i="13" s="1"/>
  <c r="E644" i="13"/>
  <c r="AR644" i="13"/>
  <c r="C644" i="13" s="1"/>
  <c r="AB652" i="13"/>
  <c r="AP652" i="13" s="1"/>
  <c r="AR652" i="13"/>
  <c r="C652" i="13" s="1"/>
  <c r="E645" i="13"/>
  <c r="AR645" i="13"/>
  <c r="C645" i="13" s="1"/>
  <c r="AF565" i="13"/>
  <c r="AP565" i="13"/>
  <c r="AB602" i="13"/>
  <c r="AP602" i="13" s="1"/>
  <c r="AR602" i="13"/>
  <c r="C602" i="13" s="1"/>
  <c r="AR90" i="13"/>
  <c r="AB154" i="13"/>
  <c r="AC154" i="13" s="1"/>
  <c r="AQ154" i="13" s="1"/>
  <c r="AR154" i="13"/>
  <c r="AB257" i="13"/>
  <c r="AC257" i="13" s="1"/>
  <c r="AQ257" i="13" s="1"/>
  <c r="AR257" i="13"/>
  <c r="AR305" i="13"/>
  <c r="AF644" i="13"/>
  <c r="AP644" i="13"/>
  <c r="AB234" i="13"/>
  <c r="AP234" i="13" s="1"/>
  <c r="AR234" i="13"/>
  <c r="AB192" i="13"/>
  <c r="AP192" i="13" s="1"/>
  <c r="AR192" i="13"/>
  <c r="AB213" i="13"/>
  <c r="AC213" i="13" s="1"/>
  <c r="AQ213" i="13" s="1"/>
  <c r="AR213" i="13"/>
  <c r="AR11" i="13"/>
  <c r="AQ66" i="13"/>
  <c r="AC339" i="13"/>
  <c r="AQ339" i="13" s="1"/>
  <c r="AP339" i="13"/>
  <c r="AR384" i="13"/>
  <c r="C384" i="13" s="1"/>
  <c r="AR571" i="13"/>
  <c r="C571" i="13" s="1"/>
  <c r="AR597" i="13"/>
  <c r="C597" i="13" s="1"/>
  <c r="AR622" i="13"/>
  <c r="C622" i="13" s="1"/>
  <c r="AC396" i="13"/>
  <c r="AQ396" i="13" s="1"/>
  <c r="AP396" i="13"/>
  <c r="AQ418" i="13"/>
  <c r="AC428" i="13"/>
  <c r="AQ428" i="13" s="1"/>
  <c r="AP428" i="13"/>
  <c r="AP331" i="13"/>
  <c r="AC331" i="13"/>
  <c r="AQ331" i="13" s="1"/>
  <c r="AC530" i="13"/>
  <c r="AQ530" i="13" s="1"/>
  <c r="AP530" i="13"/>
  <c r="AB577" i="13"/>
  <c r="AP577" i="13" s="1"/>
  <c r="E607" i="13"/>
  <c r="E441" i="13"/>
  <c r="AR441" i="13"/>
  <c r="C441" i="13" s="1"/>
  <c r="E433" i="13"/>
  <c r="AR433" i="13"/>
  <c r="C433" i="13" s="1"/>
  <c r="AB336" i="13"/>
  <c r="AP336" i="13" s="1"/>
  <c r="AR336" i="13"/>
  <c r="AB440" i="13"/>
  <c r="AC440" i="13" s="1"/>
  <c r="AQ440" i="13" s="1"/>
  <c r="AR440" i="13"/>
  <c r="C440" i="13" s="1"/>
  <c r="AR543" i="13"/>
  <c r="C543" i="13" s="1"/>
  <c r="E543" i="13"/>
  <c r="AF435" i="13"/>
  <c r="AQ435" i="13" s="1"/>
  <c r="AP435" i="13"/>
  <c r="E388" i="13"/>
  <c r="AR388" i="13"/>
  <c r="C388" i="13" s="1"/>
  <c r="AB346" i="13"/>
  <c r="AP346" i="13" s="1"/>
  <c r="AR386" i="13"/>
  <c r="C386" i="13" s="1"/>
  <c r="AB386" i="13"/>
  <c r="AP386" i="13" s="1"/>
  <c r="AQ106" i="13"/>
  <c r="AS106" i="13" s="1"/>
  <c r="AQ266" i="13"/>
  <c r="AQ343" i="13"/>
  <c r="AP365" i="13"/>
  <c r="AP264" i="13"/>
  <c r="AP420" i="13"/>
  <c r="AP429" i="13"/>
  <c r="AR499" i="13"/>
  <c r="C499" i="13" s="1"/>
  <c r="AR665" i="13"/>
  <c r="C665" i="13" s="1"/>
  <c r="AR626" i="13"/>
  <c r="C626" i="13" s="1"/>
  <c r="AR214" i="13"/>
  <c r="AP469" i="13"/>
  <c r="AR637" i="13"/>
  <c r="C637" i="13" s="1"/>
  <c r="AR653" i="13"/>
  <c r="C653" i="13" s="1"/>
  <c r="AR101" i="13"/>
  <c r="AR141" i="13"/>
  <c r="AR181" i="13"/>
  <c r="AR244" i="13"/>
  <c r="AR252" i="13"/>
  <c r="AR329" i="13"/>
  <c r="AQ345" i="13"/>
  <c r="AS345" i="13" s="1"/>
  <c r="AR560" i="13"/>
  <c r="C560" i="13" s="1"/>
  <c r="AP119" i="13"/>
  <c r="AR143" i="13"/>
  <c r="AR175" i="13"/>
  <c r="AR207" i="13"/>
  <c r="AR334" i="13"/>
  <c r="AR342" i="13"/>
  <c r="AR350" i="13"/>
  <c r="AR510" i="13"/>
  <c r="C510" i="13" s="1"/>
  <c r="AQ117" i="13"/>
  <c r="AQ521" i="13"/>
  <c r="AS521" i="13" s="1"/>
  <c r="D521" i="13" s="1"/>
  <c r="AR649" i="13"/>
  <c r="C649" i="13" s="1"/>
  <c r="AR620" i="13"/>
  <c r="C620" i="13" s="1"/>
  <c r="AR668" i="13"/>
  <c r="C668" i="13" s="1"/>
  <c r="AC626" i="13"/>
  <c r="AQ626" i="13" s="1"/>
  <c r="AS626" i="13" s="1"/>
  <c r="D626" i="13" s="1"/>
  <c r="AR237" i="13"/>
  <c r="AQ500" i="13"/>
  <c r="AR121" i="13"/>
  <c r="AR137" i="13"/>
  <c r="AR153" i="13"/>
  <c r="AR446" i="13"/>
  <c r="C446" i="13" s="1"/>
  <c r="AP75" i="13"/>
  <c r="AP349" i="13"/>
  <c r="AC499" i="13"/>
  <c r="AQ499" i="13" s="1"/>
  <c r="AR521" i="13"/>
  <c r="C521" i="13" s="1"/>
  <c r="AR554" i="13"/>
  <c r="C554" i="13" s="1"/>
  <c r="AR627" i="13"/>
  <c r="C627" i="13" s="1"/>
  <c r="AC627" i="13"/>
  <c r="AQ627" i="13" s="1"/>
  <c r="AR642" i="13"/>
  <c r="C642" i="13" s="1"/>
  <c r="AQ650" i="13"/>
  <c r="AP625" i="13"/>
  <c r="AP160" i="13"/>
  <c r="AP29" i="13"/>
  <c r="AR250" i="13"/>
  <c r="AR258" i="13"/>
  <c r="AR314" i="13"/>
  <c r="AC315" i="13"/>
  <c r="AQ315" i="13" s="1"/>
  <c r="AS315" i="13" s="1"/>
  <c r="AQ393" i="13"/>
  <c r="AP481" i="13"/>
  <c r="AQ543" i="13"/>
  <c r="AR500" i="13"/>
  <c r="C500" i="13" s="1"/>
  <c r="AR435" i="13"/>
  <c r="C435" i="13" s="1"/>
  <c r="AC569" i="13"/>
  <c r="AQ569" i="13" s="1"/>
  <c r="AF529" i="13"/>
  <c r="AR629" i="13"/>
  <c r="C629" i="13" s="1"/>
  <c r="AR673" i="13"/>
  <c r="C673" i="13" s="1"/>
  <c r="AC668" i="13"/>
  <c r="AQ668" i="13" s="1"/>
  <c r="AR34" i="13"/>
  <c r="AR66" i="13"/>
  <c r="AR603" i="13"/>
  <c r="C603" i="13" s="1"/>
  <c r="AQ256" i="13"/>
  <c r="AP329" i="13"/>
  <c r="AR418" i="13"/>
  <c r="C418" i="13" s="1"/>
  <c r="AR451" i="13"/>
  <c r="C451" i="13" s="1"/>
  <c r="AP505" i="13"/>
  <c r="AB521" i="13"/>
  <c r="AR380" i="13"/>
  <c r="C380" i="13" s="1"/>
  <c r="AR417" i="13"/>
  <c r="C417" i="13" s="1"/>
  <c r="AP436" i="13"/>
  <c r="AR378" i="13"/>
  <c r="C378" i="13" s="1"/>
  <c r="AR513" i="13"/>
  <c r="C513" i="13" s="1"/>
  <c r="AR657" i="13"/>
  <c r="C657" i="13" s="1"/>
  <c r="AC629" i="13"/>
  <c r="AQ629" i="13" s="1"/>
  <c r="AR299" i="13"/>
  <c r="AP578" i="13"/>
  <c r="AP553" i="13"/>
  <c r="AP585" i="13"/>
  <c r="AC311" i="13"/>
  <c r="AQ311" i="13" s="1"/>
  <c r="AP311" i="13"/>
  <c r="AP204" i="13"/>
  <c r="AP193" i="13"/>
  <c r="AB345" i="13"/>
  <c r="AR472" i="13"/>
  <c r="C472" i="13" s="1"/>
  <c r="AC517" i="13"/>
  <c r="AR535" i="13"/>
  <c r="C535" i="13" s="1"/>
  <c r="AR549" i="13"/>
  <c r="C549" i="13" s="1"/>
  <c r="AR442" i="13"/>
  <c r="C442" i="13" s="1"/>
  <c r="AR631" i="13"/>
  <c r="C631" i="13" s="1"/>
  <c r="AR679" i="13"/>
  <c r="C679" i="13" s="1"/>
  <c r="AR585" i="13"/>
  <c r="C585" i="13" s="1"/>
  <c r="AR618" i="13"/>
  <c r="C618" i="13" s="1"/>
  <c r="AC580" i="13"/>
  <c r="AQ580" i="13" s="1"/>
  <c r="AR515" i="13"/>
  <c r="C515" i="13" s="1"/>
  <c r="E471" i="13"/>
  <c r="AR49" i="13"/>
  <c r="AB19" i="13"/>
  <c r="AP19" i="13" s="1"/>
  <c r="AP66" i="13"/>
  <c r="AR42" i="13"/>
  <c r="AP50" i="13"/>
  <c r="AR61" i="13"/>
  <c r="AP242" i="13"/>
  <c r="AQ262" i="13"/>
  <c r="AQ260" i="13"/>
  <c r="AQ238" i="13"/>
  <c r="AS238" i="13" s="1"/>
  <c r="AC354" i="13"/>
  <c r="AQ354" i="13" s="1"/>
  <c r="AS354" i="13" s="1"/>
  <c r="AR355" i="13"/>
  <c r="AC387" i="13"/>
  <c r="AQ387" i="13" s="1"/>
  <c r="AS387" i="13" s="1"/>
  <c r="D387" i="13" s="1"/>
  <c r="AB370" i="13"/>
  <c r="AR354" i="13"/>
  <c r="AR463" i="13"/>
  <c r="C463" i="13" s="1"/>
  <c r="AR464" i="13"/>
  <c r="C464" i="13" s="1"/>
  <c r="AR551" i="13"/>
  <c r="C551" i="13" s="1"/>
  <c r="AQ611" i="13"/>
  <c r="AS611" i="13" s="1"/>
  <c r="D611" i="13" s="1"/>
  <c r="AR624" i="13"/>
  <c r="C624" i="13" s="1"/>
  <c r="AR636" i="13"/>
  <c r="C636" i="13" s="1"/>
  <c r="AP515" i="13"/>
  <c r="AR610" i="13"/>
  <c r="C610" i="13" s="1"/>
  <c r="AR204" i="13"/>
  <c r="AR370" i="13"/>
  <c r="C370" i="13" s="1"/>
  <c r="AC38" i="13"/>
  <c r="AR31" i="13"/>
  <c r="AR119" i="13"/>
  <c r="AC138" i="13"/>
  <c r="AQ204" i="13"/>
  <c r="AP174" i="13"/>
  <c r="AP244" i="13"/>
  <c r="AR307" i="13"/>
  <c r="AP343" i="13"/>
  <c r="AR387" i="13"/>
  <c r="C387" i="13" s="1"/>
  <c r="AR429" i="13"/>
  <c r="C429" i="13" s="1"/>
  <c r="AR485" i="13"/>
  <c r="C485" i="13" s="1"/>
  <c r="AR553" i="13"/>
  <c r="C553" i="13" s="1"/>
  <c r="AR469" i="13"/>
  <c r="C469" i="13" s="1"/>
  <c r="AF583" i="13"/>
  <c r="AQ76" i="13"/>
  <c r="AR211" i="13"/>
  <c r="AP246" i="13"/>
  <c r="AP224" i="13"/>
  <c r="AC307" i="13"/>
  <c r="AQ307" i="13" s="1"/>
  <c r="AS307" i="13" s="1"/>
  <c r="AR369" i="13"/>
  <c r="C369" i="13" s="1"/>
  <c r="AR381" i="13"/>
  <c r="C381" i="13" s="1"/>
  <c r="AR311" i="13"/>
  <c r="AC469" i="13"/>
  <c r="AQ469" i="13" s="1"/>
  <c r="AR436" i="13"/>
  <c r="C436" i="13" s="1"/>
  <c r="AC454" i="13"/>
  <c r="AQ454" i="13" s="1"/>
  <c r="AR478" i="13"/>
  <c r="C478" i="13" s="1"/>
  <c r="AR504" i="13"/>
  <c r="C504" i="13" s="1"/>
  <c r="AR524" i="13"/>
  <c r="C524" i="13" s="1"/>
  <c r="AC553" i="13"/>
  <c r="AQ553" i="13" s="1"/>
  <c r="AR512" i="13"/>
  <c r="C512" i="13" s="1"/>
  <c r="AR586" i="13"/>
  <c r="C586" i="13" s="1"/>
  <c r="AP557" i="13"/>
  <c r="AR670" i="13"/>
  <c r="C670" i="13" s="1"/>
  <c r="AR502" i="13"/>
  <c r="C502" i="13" s="1"/>
  <c r="AC17" i="13"/>
  <c r="AQ17" i="13" s="1"/>
  <c r="AS17" i="13" s="1"/>
  <c r="AR45" i="13"/>
  <c r="AC49" i="13"/>
  <c r="AQ49" i="13" s="1"/>
  <c r="AS49" i="13" s="1"/>
  <c r="AR17" i="13"/>
  <c r="AP78" i="13"/>
  <c r="AR62" i="13"/>
  <c r="AR228" i="13"/>
  <c r="AR138" i="13"/>
  <c r="AP267" i="13"/>
  <c r="AR224" i="13"/>
  <c r="AR402" i="13"/>
  <c r="C402" i="13" s="1"/>
  <c r="AR362" i="13"/>
  <c r="AR424" i="13"/>
  <c r="C424" i="13" s="1"/>
  <c r="AC515" i="13"/>
  <c r="AC485" i="13"/>
  <c r="AR533" i="13"/>
  <c r="C533" i="13" s="1"/>
  <c r="AR573" i="13"/>
  <c r="C573" i="13" s="1"/>
  <c r="AC579" i="13"/>
  <c r="AC585" i="13"/>
  <c r="AQ585" i="13" s="1"/>
  <c r="AC550" i="13"/>
  <c r="AQ550" i="13" s="1"/>
  <c r="AS550" i="13" s="1"/>
  <c r="D550" i="13" s="1"/>
  <c r="AC631" i="13"/>
  <c r="AQ631" i="13" s="1"/>
  <c r="AR583" i="13"/>
  <c r="C583" i="13" s="1"/>
  <c r="AF535" i="13"/>
  <c r="AR599" i="13"/>
  <c r="C599" i="13" s="1"/>
  <c r="AR382" i="13"/>
  <c r="C382" i="13" s="1"/>
  <c r="AC42" i="13"/>
  <c r="AQ42" i="13" s="1"/>
  <c r="AS42" i="13" s="1"/>
  <c r="AP22" i="13"/>
  <c r="AR174" i="13"/>
  <c r="AQ248" i="13"/>
  <c r="AS248" i="13" s="1"/>
  <c r="AR270" i="13"/>
  <c r="AC362" i="13"/>
  <c r="AQ362" i="13" s="1"/>
  <c r="AS362" i="13" s="1"/>
  <c r="AR430" i="13"/>
  <c r="C430" i="13" s="1"/>
  <c r="AC547" i="13"/>
  <c r="AQ547" i="13" s="1"/>
  <c r="AQ495" i="13"/>
  <c r="AS495" i="13" s="1"/>
  <c r="D495" i="13" s="1"/>
  <c r="AR616" i="13"/>
  <c r="C616" i="13" s="1"/>
  <c r="AR625" i="13"/>
  <c r="C625" i="13" s="1"/>
  <c r="AC599" i="13"/>
  <c r="AQ599" i="13" s="1"/>
  <c r="AS599" i="13" s="1"/>
  <c r="D599" i="13" s="1"/>
  <c r="AR640" i="13"/>
  <c r="C640" i="13" s="1"/>
  <c r="AR648" i="13"/>
  <c r="C648" i="13" s="1"/>
  <c r="AR656" i="13"/>
  <c r="C656" i="13" s="1"/>
  <c r="AR664" i="13"/>
  <c r="C664" i="13" s="1"/>
  <c r="AQ21" i="13"/>
  <c r="AR404" i="13"/>
  <c r="C404" i="13" s="1"/>
  <c r="AC47" i="13"/>
  <c r="AQ47" i="13" s="1"/>
  <c r="AQ64" i="13"/>
  <c r="AR38" i="13"/>
  <c r="AP319" i="13"/>
  <c r="AC389" i="13"/>
  <c r="AQ389" i="13" s="1"/>
  <c r="AQ424" i="13"/>
  <c r="AR545" i="13"/>
  <c r="C545" i="13" s="1"/>
  <c r="AR550" i="13"/>
  <c r="C550" i="13" s="1"/>
  <c r="AR566" i="13"/>
  <c r="C566" i="13" s="1"/>
  <c r="AB616" i="13"/>
  <c r="AC625" i="13"/>
  <c r="AQ625" i="13" s="1"/>
  <c r="AP408" i="13"/>
  <c r="AR415" i="13"/>
  <c r="C415" i="13" s="1"/>
  <c r="AQ319" i="13"/>
  <c r="AQ71" i="13"/>
  <c r="AF38" i="13"/>
  <c r="AP373" i="13"/>
  <c r="AP8" i="13"/>
  <c r="AR269" i="13"/>
  <c r="AQ666" i="13"/>
  <c r="AC79" i="13"/>
  <c r="AQ79" i="13" s="1"/>
  <c r="AS79" i="13" s="1"/>
  <c r="AP228" i="13"/>
  <c r="AC317" i="13"/>
  <c r="AQ317" i="13" s="1"/>
  <c r="AC341" i="13"/>
  <c r="AQ341" i="13" s="1"/>
  <c r="AP73" i="13"/>
  <c r="AP118" i="13"/>
  <c r="AQ194" i="13"/>
  <c r="AP265" i="13"/>
  <c r="AF224" i="13"/>
  <c r="AQ224" i="13" s="1"/>
  <c r="AC382" i="13"/>
  <c r="AQ382" i="13" s="1"/>
  <c r="AS382" i="13" s="1"/>
  <c r="D382" i="13" s="1"/>
  <c r="AP513" i="13"/>
  <c r="AQ408" i="13"/>
  <c r="AR300" i="13"/>
  <c r="AR406" i="13"/>
  <c r="C406" i="13" s="1"/>
  <c r="AR470" i="13"/>
  <c r="C470" i="13" s="1"/>
  <c r="AQ125" i="13"/>
  <c r="AQ662" i="13"/>
  <c r="AF430" i="13"/>
  <c r="AQ430" i="13" s="1"/>
  <c r="AR366" i="13"/>
  <c r="AP76" i="13"/>
  <c r="AP63" i="13"/>
  <c r="AC37" i="13"/>
  <c r="AQ37" i="13" s="1"/>
  <c r="AS37" i="13" s="1"/>
  <c r="AQ246" i="13"/>
  <c r="AP393" i="13"/>
  <c r="AF429" i="13"/>
  <c r="AQ429" i="13" s="1"/>
  <c r="AQ420" i="13"/>
  <c r="AF463" i="13"/>
  <c r="AP547" i="13"/>
  <c r="AR288" i="13"/>
  <c r="AR454" i="13"/>
  <c r="C454" i="13" s="1"/>
  <c r="AC59" i="13"/>
  <c r="AQ59" i="13" s="1"/>
  <c r="AS59" i="13" s="1"/>
  <c r="AP26" i="13"/>
  <c r="AQ98" i="13"/>
  <c r="AQ270" i="13"/>
  <c r="AQ242" i="13"/>
  <c r="AP471" i="13"/>
  <c r="AQ436" i="13"/>
  <c r="AQ147" i="13"/>
  <c r="AP366" i="13"/>
  <c r="AP459" i="13"/>
  <c r="AP523" i="13"/>
  <c r="AP479" i="13"/>
  <c r="AR274" i="13"/>
  <c r="AP39" i="13"/>
  <c r="AC39" i="13"/>
  <c r="AQ39" i="13" s="1"/>
  <c r="AP31" i="13"/>
  <c r="AC31" i="13"/>
  <c r="AQ31" i="13" s="1"/>
  <c r="AP23" i="13"/>
  <c r="AC23" i="13"/>
  <c r="AQ23" i="13" s="1"/>
  <c r="AQ100" i="13"/>
  <c r="AC75" i="13"/>
  <c r="AQ75" i="13" s="1"/>
  <c r="AP71" i="13"/>
  <c r="AP88" i="13"/>
  <c r="AF136" i="13"/>
  <c r="AQ162" i="13"/>
  <c r="AQ272" i="13"/>
  <c r="AC349" i="13"/>
  <c r="AQ349" i="13" s="1"/>
  <c r="AC357" i="13"/>
  <c r="AQ357" i="13" s="1"/>
  <c r="AC323" i="13"/>
  <c r="AQ323" i="13" s="1"/>
  <c r="AS323" i="13" s="1"/>
  <c r="AC371" i="13"/>
  <c r="AQ371" i="13" s="1"/>
  <c r="AS371" i="13" s="1"/>
  <c r="D371" i="13" s="1"/>
  <c r="AC379" i="13"/>
  <c r="AQ379" i="13" s="1"/>
  <c r="AS379" i="13" s="1"/>
  <c r="D379" i="13" s="1"/>
  <c r="AQ541" i="13"/>
  <c r="AP527" i="13"/>
  <c r="AP662" i="13"/>
  <c r="AB245" i="13"/>
  <c r="AP245" i="13" s="1"/>
  <c r="AF392" i="13"/>
  <c r="AQ392" i="13" s="1"/>
  <c r="AB421" i="13"/>
  <c r="AC421" i="13" s="1"/>
  <c r="AQ421" i="13" s="1"/>
  <c r="AR589" i="13"/>
  <c r="C589" i="13" s="1"/>
  <c r="AB589" i="13"/>
  <c r="AB116" i="13"/>
  <c r="AP116" i="13" s="1"/>
  <c r="AB219" i="13"/>
  <c r="AP219" i="13" s="1"/>
  <c r="AR467" i="13"/>
  <c r="C467" i="13" s="1"/>
  <c r="E467" i="13"/>
  <c r="AB99" i="13"/>
  <c r="AP99" i="13" s="1"/>
  <c r="AB306" i="13"/>
  <c r="AP306" i="13" s="1"/>
  <c r="AB410" i="13"/>
  <c r="AP410" i="13" s="1"/>
  <c r="AB442" i="13"/>
  <c r="AP442" i="13" s="1"/>
  <c r="AB498" i="13"/>
  <c r="AP498" i="13" s="1"/>
  <c r="AB514" i="13"/>
  <c r="AP514" i="13" s="1"/>
  <c r="AP541" i="13"/>
  <c r="AB586" i="13"/>
  <c r="AP586" i="13" s="1"/>
  <c r="AB289" i="13"/>
  <c r="AP289" i="13" s="1"/>
  <c r="AC489" i="13"/>
  <c r="AQ489" i="13" s="1"/>
  <c r="AS489" i="13" s="1"/>
  <c r="D489" i="13" s="1"/>
  <c r="AB489" i="13"/>
  <c r="AR609" i="13"/>
  <c r="C609" i="13" s="1"/>
  <c r="AB609" i="13"/>
  <c r="AB137" i="13"/>
  <c r="AP137" i="13" s="1"/>
  <c r="AC153" i="13"/>
  <c r="AQ153" i="13" s="1"/>
  <c r="AS153" i="13" s="1"/>
  <c r="AB153" i="13"/>
  <c r="AB464" i="13"/>
  <c r="AP464" i="13" s="1"/>
  <c r="AB480" i="13"/>
  <c r="AP480" i="13" s="1"/>
  <c r="AB159" i="13"/>
  <c r="AP159" i="13" s="1"/>
  <c r="AB510" i="13"/>
  <c r="AP510" i="13" s="1"/>
  <c r="AB654" i="13"/>
  <c r="AC654" i="13"/>
  <c r="AQ654" i="13" s="1"/>
  <c r="AS654" i="13" s="1"/>
  <c r="D654" i="13" s="1"/>
  <c r="AB80" i="13"/>
  <c r="AP80" i="13" s="1"/>
  <c r="AB295" i="13"/>
  <c r="AC295" i="13" s="1"/>
  <c r="AQ295" i="13" s="1"/>
  <c r="AB399" i="13"/>
  <c r="AP399" i="13" s="1"/>
  <c r="AR421" i="13"/>
  <c r="C421" i="13" s="1"/>
  <c r="AC41" i="13"/>
  <c r="AQ41" i="13" s="1"/>
  <c r="AS41" i="13" s="1"/>
  <c r="AP72" i="13"/>
  <c r="AC69" i="13"/>
  <c r="AQ69" i="13" s="1"/>
  <c r="AS69" i="13" s="1"/>
  <c r="AF81" i="13"/>
  <c r="AC377" i="13"/>
  <c r="AQ377" i="13" s="1"/>
  <c r="AS377" i="13" s="1"/>
  <c r="D377" i="13" s="1"/>
  <c r="AC385" i="13"/>
  <c r="AQ385" i="13" s="1"/>
  <c r="AC363" i="13"/>
  <c r="AQ363" i="13" s="1"/>
  <c r="AP381" i="13"/>
  <c r="AP457" i="13"/>
  <c r="AB166" i="13"/>
  <c r="AC166" i="13"/>
  <c r="AQ166" i="13" s="1"/>
  <c r="AS166" i="13" s="1"/>
  <c r="AB237" i="13"/>
  <c r="AP237" i="13" s="1"/>
  <c r="AB453" i="13"/>
  <c r="AC453" i="13" s="1"/>
  <c r="AQ453" i="13" s="1"/>
  <c r="AB227" i="13"/>
  <c r="AP227" i="13" s="1"/>
  <c r="AB659" i="13"/>
  <c r="AP659" i="13" s="1"/>
  <c r="AB91" i="13"/>
  <c r="AP91" i="13" s="1"/>
  <c r="AB139" i="13"/>
  <c r="AC139" i="13" s="1"/>
  <c r="AQ139" i="13" s="1"/>
  <c r="AB195" i="13"/>
  <c r="AC195" i="13" s="1"/>
  <c r="AQ195" i="13" s="1"/>
  <c r="AB466" i="13"/>
  <c r="AC466" i="13"/>
  <c r="AQ466" i="13" s="1"/>
  <c r="AS466" i="13" s="1"/>
  <c r="D466" i="13" s="1"/>
  <c r="AP125" i="13"/>
  <c r="AB186" i="13"/>
  <c r="AP186" i="13" s="1"/>
  <c r="AC241" i="13"/>
  <c r="AQ241" i="13" s="1"/>
  <c r="AS241" i="13" s="1"/>
  <c r="AB241" i="13"/>
  <c r="AB273" i="13"/>
  <c r="AP273" i="13" s="1"/>
  <c r="AB297" i="13"/>
  <c r="AP297" i="13" s="1"/>
  <c r="AB305" i="13"/>
  <c r="AP305" i="13" s="1"/>
  <c r="AB433" i="13"/>
  <c r="AC433" i="13" s="1"/>
  <c r="AR481" i="13"/>
  <c r="C481" i="13" s="1"/>
  <c r="E481" i="13"/>
  <c r="AB121" i="13"/>
  <c r="AP121" i="13" s="1"/>
  <c r="AB432" i="13"/>
  <c r="AP432" i="13" s="1"/>
  <c r="AB448" i="13"/>
  <c r="AP448" i="13" s="1"/>
  <c r="AB456" i="13"/>
  <c r="AP456" i="13" s="1"/>
  <c r="AB528" i="13"/>
  <c r="AP528" i="13" s="1"/>
  <c r="AB536" i="13"/>
  <c r="AP536" i="13" s="1"/>
  <c r="AB552" i="13"/>
  <c r="AP552" i="13" s="1"/>
  <c r="AB143" i="13"/>
  <c r="AP143" i="13" s="1"/>
  <c r="AB183" i="13"/>
  <c r="AP183" i="13" s="1"/>
  <c r="AR372" i="13"/>
  <c r="C372" i="13" s="1"/>
  <c r="AB406" i="13"/>
  <c r="AP406" i="13" s="1"/>
  <c r="AB470" i="13"/>
  <c r="AP470" i="13" s="1"/>
  <c r="AB184" i="13"/>
  <c r="AP184" i="13" s="1"/>
  <c r="AB655" i="13"/>
  <c r="AP655" i="13" s="1"/>
  <c r="AC663" i="13"/>
  <c r="AQ663" i="13" s="1"/>
  <c r="AS663" i="13" s="1"/>
  <c r="D663" i="13" s="1"/>
  <c r="AB663" i="13"/>
  <c r="AR509" i="13"/>
  <c r="C509" i="13" s="1"/>
  <c r="AR437" i="13"/>
  <c r="C437" i="13" s="1"/>
  <c r="AR519" i="13"/>
  <c r="C519" i="13" s="1"/>
  <c r="E519" i="13"/>
  <c r="AB671" i="13"/>
  <c r="AP671" i="13" s="1"/>
  <c r="AQ25" i="13"/>
  <c r="AQ61" i="13"/>
  <c r="AQ250" i="13"/>
  <c r="AF471" i="13"/>
  <c r="AQ471" i="13" s="1"/>
  <c r="AF505" i="13"/>
  <c r="AQ505" i="13" s="1"/>
  <c r="AC48" i="13"/>
  <c r="AQ48" i="13" s="1"/>
  <c r="AS48" i="13" s="1"/>
  <c r="AB48" i="13"/>
  <c r="AC277" i="13"/>
  <c r="AQ277" i="13" s="1"/>
  <c r="AS277" i="13" s="1"/>
  <c r="AB277" i="13"/>
  <c r="AB109" i="13"/>
  <c r="AP109" i="13" s="1"/>
  <c r="AB173" i="13"/>
  <c r="AC173" i="13" s="1"/>
  <c r="AQ173" i="13" s="1"/>
  <c r="AB220" i="13"/>
  <c r="AC220" i="13"/>
  <c r="AQ220" i="13" s="1"/>
  <c r="AS220" i="13" s="1"/>
  <c r="AB468" i="13"/>
  <c r="AP468" i="13" s="1"/>
  <c r="AB516" i="13"/>
  <c r="AP516" i="13" s="1"/>
  <c r="AB196" i="13"/>
  <c r="AP196" i="13" s="1"/>
  <c r="AB635" i="13"/>
  <c r="AP635" i="13" s="1"/>
  <c r="AB155" i="13"/>
  <c r="AP155" i="13" s="1"/>
  <c r="AB163" i="13"/>
  <c r="AP163" i="13" s="1"/>
  <c r="AB490" i="13"/>
  <c r="AP490" i="13" s="1"/>
  <c r="AB233" i="13"/>
  <c r="AP233" i="13" s="1"/>
  <c r="AB281" i="13"/>
  <c r="AC281" i="13" s="1"/>
  <c r="AQ281" i="13" s="1"/>
  <c r="AB113" i="13"/>
  <c r="AP113" i="13" s="1"/>
  <c r="AB169" i="13"/>
  <c r="AC169" i="13" s="1"/>
  <c r="AQ169" i="13" s="1"/>
  <c r="AP188" i="13"/>
  <c r="AC496" i="13"/>
  <c r="AQ496" i="13" s="1"/>
  <c r="AS496" i="13" s="1"/>
  <c r="D496" i="13" s="1"/>
  <c r="AB496" i="13"/>
  <c r="AP162" i="13"/>
  <c r="AB462" i="13"/>
  <c r="AP462" i="13" s="1"/>
  <c r="AB526" i="13"/>
  <c r="AP526" i="13" s="1"/>
  <c r="AB534" i="13"/>
  <c r="AP534" i="13" s="1"/>
  <c r="AC279" i="13"/>
  <c r="AQ279" i="13" s="1"/>
  <c r="AS279" i="13" s="1"/>
  <c r="AB279" i="13"/>
  <c r="AC519" i="13"/>
  <c r="AQ519" i="13" s="1"/>
  <c r="AS519" i="13" s="1"/>
  <c r="D519" i="13" s="1"/>
  <c r="AB519" i="13"/>
  <c r="E501" i="13"/>
  <c r="AQ78" i="13"/>
  <c r="AP270" i="13"/>
  <c r="AP409" i="13"/>
  <c r="AQ459" i="13"/>
  <c r="AQ452" i="13"/>
  <c r="AB229" i="13"/>
  <c r="AP229" i="13" s="1"/>
  <c r="AC285" i="13"/>
  <c r="AQ285" i="13" s="1"/>
  <c r="AS285" i="13" s="1"/>
  <c r="AB285" i="13"/>
  <c r="AB293" i="13"/>
  <c r="AP293" i="13" s="1"/>
  <c r="AB301" i="13"/>
  <c r="AP301" i="13" s="1"/>
  <c r="AB405" i="13"/>
  <c r="AP405" i="13" s="1"/>
  <c r="AC461" i="13"/>
  <c r="AQ461" i="13" s="1"/>
  <c r="AS461" i="13" s="1"/>
  <c r="D461" i="13" s="1"/>
  <c r="AB461" i="13"/>
  <c r="AB637" i="13"/>
  <c r="AP637" i="13" s="1"/>
  <c r="AB653" i="13"/>
  <c r="AP653" i="13" s="1"/>
  <c r="AB189" i="13"/>
  <c r="AP189" i="13" s="1"/>
  <c r="AC205" i="13"/>
  <c r="AQ205" i="13" s="1"/>
  <c r="AS205" i="13" s="1"/>
  <c r="AB205" i="13"/>
  <c r="AB292" i="13"/>
  <c r="AP292" i="13" s="1"/>
  <c r="AB300" i="13"/>
  <c r="AP300" i="13" s="1"/>
  <c r="AB460" i="13"/>
  <c r="AP460" i="13" s="1"/>
  <c r="AB540" i="13"/>
  <c r="AC540" i="13" s="1"/>
  <c r="AQ540" i="13" s="1"/>
  <c r="AB84" i="13"/>
  <c r="AC84" i="13"/>
  <c r="AQ84" i="13" s="1"/>
  <c r="AS84" i="13" s="1"/>
  <c r="AC124" i="13"/>
  <c r="AQ124" i="13" s="1"/>
  <c r="AS124" i="13" s="1"/>
  <c r="AB124" i="13"/>
  <c r="AB251" i="13"/>
  <c r="AP251" i="13" s="1"/>
  <c r="AB411" i="13"/>
  <c r="AC411" i="13" s="1"/>
  <c r="AQ411" i="13" s="1"/>
  <c r="AR419" i="13"/>
  <c r="C419" i="13" s="1"/>
  <c r="E419" i="13"/>
  <c r="AB643" i="13"/>
  <c r="AP643" i="13" s="1"/>
  <c r="AB651" i="13"/>
  <c r="AP651" i="13" s="1"/>
  <c r="AB131" i="13"/>
  <c r="AP131" i="13" s="1"/>
  <c r="AB394" i="13"/>
  <c r="AP394" i="13" s="1"/>
  <c r="AB474" i="13"/>
  <c r="AP474" i="13" s="1"/>
  <c r="AB506" i="13"/>
  <c r="AP506" i="13" s="1"/>
  <c r="AB178" i="13"/>
  <c r="AP178" i="13" s="1"/>
  <c r="AB401" i="13"/>
  <c r="AC401" i="13"/>
  <c r="AQ401" i="13" s="1"/>
  <c r="AS401" i="13" s="1"/>
  <c r="D401" i="13" s="1"/>
  <c r="AB417" i="13"/>
  <c r="AP417" i="13" s="1"/>
  <c r="AB441" i="13"/>
  <c r="AC441" i="13"/>
  <c r="AQ441" i="13" s="1"/>
  <c r="AS441" i="13" s="1"/>
  <c r="D441" i="13" s="1"/>
  <c r="AB89" i="13"/>
  <c r="AP89" i="13" s="1"/>
  <c r="AB209" i="13"/>
  <c r="AP209" i="13" s="1"/>
  <c r="AB296" i="13"/>
  <c r="AP296" i="13" s="1"/>
  <c r="AP414" i="13"/>
  <c r="AR531" i="13"/>
  <c r="C531" i="13" s="1"/>
  <c r="AB103" i="13"/>
  <c r="AP103" i="13" s="1"/>
  <c r="AB111" i="13"/>
  <c r="AP111" i="13" s="1"/>
  <c r="AB151" i="13"/>
  <c r="AC151" i="13"/>
  <c r="AQ151" i="13" s="1"/>
  <c r="AS151" i="13" s="1"/>
  <c r="AB175" i="13"/>
  <c r="AP175" i="13" s="1"/>
  <c r="AB207" i="13"/>
  <c r="AP207" i="13" s="1"/>
  <c r="AR292" i="13"/>
  <c r="AB390" i="13"/>
  <c r="AP390" i="13" s="1"/>
  <c r="AB398" i="13"/>
  <c r="AP398" i="13" s="1"/>
  <c r="AB518" i="13"/>
  <c r="AP518" i="13" s="1"/>
  <c r="AB208" i="13"/>
  <c r="AC208" i="13"/>
  <c r="AQ208" i="13" s="1"/>
  <c r="AS208" i="13" s="1"/>
  <c r="AB215" i="13"/>
  <c r="AP215" i="13" s="1"/>
  <c r="AB287" i="13"/>
  <c r="AC287" i="13" s="1"/>
  <c r="AQ287" i="13" s="1"/>
  <c r="AB576" i="13"/>
  <c r="AP576" i="13" s="1"/>
  <c r="AB271" i="13"/>
  <c r="AP271" i="13" s="1"/>
  <c r="AB303" i="13"/>
  <c r="AP303" i="13" s="1"/>
  <c r="AC27" i="13"/>
  <c r="AQ27" i="13" s="1"/>
  <c r="AS27" i="13" s="1"/>
  <c r="AF30" i="13"/>
  <c r="AF110" i="13"/>
  <c r="AQ67" i="13"/>
  <c r="AP104" i="13"/>
  <c r="AF171" i="13"/>
  <c r="AP389" i="13"/>
  <c r="AC384" i="13"/>
  <c r="AQ384" i="13" s="1"/>
  <c r="AS384" i="13" s="1"/>
  <c r="D384" i="13" s="1"/>
  <c r="AP465" i="13"/>
  <c r="AP501" i="13"/>
  <c r="AP533" i="13"/>
  <c r="AC513" i="13"/>
  <c r="AQ513" i="13" s="1"/>
  <c r="AF511" i="13"/>
  <c r="AP424" i="13"/>
  <c r="AB445" i="13"/>
  <c r="AP445" i="13" s="1"/>
  <c r="AR493" i="13"/>
  <c r="C493" i="13" s="1"/>
  <c r="E493" i="13"/>
  <c r="AB101" i="13"/>
  <c r="AP101" i="13" s="1"/>
  <c r="AB141" i="13"/>
  <c r="AP141" i="13" s="1"/>
  <c r="AB165" i="13"/>
  <c r="AC165" i="13" s="1"/>
  <c r="AQ165" i="13" s="1"/>
  <c r="AB404" i="13"/>
  <c r="AC404" i="13" s="1"/>
  <c r="AQ404" i="13" s="1"/>
  <c r="AB556" i="13"/>
  <c r="AP556" i="13" s="1"/>
  <c r="AB132" i="13"/>
  <c r="AC132" i="13" s="1"/>
  <c r="AQ230" i="13"/>
  <c r="AB395" i="13"/>
  <c r="AC395" i="13" s="1"/>
  <c r="AQ395" i="13" s="1"/>
  <c r="AR595" i="13"/>
  <c r="C595" i="13" s="1"/>
  <c r="AB595" i="13"/>
  <c r="AP156" i="13"/>
  <c r="AB179" i="13"/>
  <c r="AC179" i="13" s="1"/>
  <c r="AC187" i="13"/>
  <c r="AQ187" i="13" s="1"/>
  <c r="AS187" i="13" s="1"/>
  <c r="AB187" i="13"/>
  <c r="AB450" i="13"/>
  <c r="AP450" i="13" s="1"/>
  <c r="AB482" i="13"/>
  <c r="AP482" i="13" s="1"/>
  <c r="AR85" i="13"/>
  <c r="AR146" i="13"/>
  <c r="AB146" i="13"/>
  <c r="AC146" i="13" s="1"/>
  <c r="AQ146" i="13" s="1"/>
  <c r="AB225" i="13"/>
  <c r="AC225" i="13"/>
  <c r="AQ225" i="13" s="1"/>
  <c r="AS225" i="13" s="1"/>
  <c r="AB161" i="13"/>
  <c r="AP161" i="13" s="1"/>
  <c r="AB304" i="13"/>
  <c r="AP304" i="13" s="1"/>
  <c r="AB504" i="13"/>
  <c r="AP504" i="13" s="1"/>
  <c r="AB544" i="13"/>
  <c r="AP544" i="13" s="1"/>
  <c r="AC87" i="13"/>
  <c r="AQ87" i="13" s="1"/>
  <c r="AS87" i="13" s="1"/>
  <c r="AB87" i="13"/>
  <c r="AB95" i="13"/>
  <c r="AP95" i="13" s="1"/>
  <c r="AR420" i="13"/>
  <c r="C420" i="13" s="1"/>
  <c r="AP454" i="13"/>
  <c r="AB502" i="13"/>
  <c r="AP502" i="13" s="1"/>
  <c r="AB542" i="13"/>
  <c r="AC542" i="13" s="1"/>
  <c r="AQ542" i="13" s="1"/>
  <c r="AB566" i="13"/>
  <c r="AP566" i="13" s="1"/>
  <c r="AB168" i="13"/>
  <c r="AC168" i="13"/>
  <c r="AQ168" i="13" s="1"/>
  <c r="AS168" i="13" s="1"/>
  <c r="AC639" i="13"/>
  <c r="AQ639" i="13" s="1"/>
  <c r="AS639" i="13" s="1"/>
  <c r="D639" i="13" s="1"/>
  <c r="AB639" i="13"/>
  <c r="AB647" i="13"/>
  <c r="AP647" i="13" s="1"/>
  <c r="AB584" i="13"/>
  <c r="AP584" i="13" s="1"/>
  <c r="AB231" i="13"/>
  <c r="AP231" i="13" s="1"/>
  <c r="AB423" i="13"/>
  <c r="AC423" i="13"/>
  <c r="AQ423" i="13" s="1"/>
  <c r="AS423" i="13" s="1"/>
  <c r="D423" i="13" s="1"/>
  <c r="AC45" i="13"/>
  <c r="AQ45" i="13" s="1"/>
  <c r="AS45" i="13" s="1"/>
  <c r="AP25" i="13"/>
  <c r="AP120" i="13"/>
  <c r="AP256" i="13"/>
  <c r="AF177" i="13"/>
  <c r="AF228" i="13"/>
  <c r="AQ228" i="13" s="1"/>
  <c r="AP272" i="13"/>
  <c r="AQ414" i="13"/>
  <c r="AF483" i="13"/>
  <c r="AB6" i="13"/>
  <c r="AP6" i="13" s="1"/>
  <c r="AP36" i="13"/>
  <c r="AB182" i="13"/>
  <c r="AP182" i="13" s="1"/>
  <c r="AB198" i="13"/>
  <c r="AP198" i="13" s="1"/>
  <c r="AB206" i="13"/>
  <c r="AP206" i="13" s="1"/>
  <c r="AB133" i="13"/>
  <c r="AP133" i="13" s="1"/>
  <c r="AB484" i="13"/>
  <c r="AP484" i="13" s="1"/>
  <c r="AB140" i="13"/>
  <c r="AP140" i="13" s="1"/>
  <c r="AB180" i="13"/>
  <c r="AP180" i="13" s="1"/>
  <c r="AB275" i="13"/>
  <c r="AP275" i="13" s="1"/>
  <c r="AB291" i="13"/>
  <c r="AC291" i="13" s="1"/>
  <c r="AQ291" i="13" s="1"/>
  <c r="AB675" i="13"/>
  <c r="AP675" i="13" s="1"/>
  <c r="AB494" i="13"/>
  <c r="AC494" i="13"/>
  <c r="AQ494" i="13" s="1"/>
  <c r="AS494" i="13" s="1"/>
  <c r="D494" i="13" s="1"/>
  <c r="AB123" i="13"/>
  <c r="AP123" i="13" s="1"/>
  <c r="AB226" i="13"/>
  <c r="AP226" i="13" s="1"/>
  <c r="AB426" i="13"/>
  <c r="AP426" i="13" s="1"/>
  <c r="AR477" i="13"/>
  <c r="C477" i="13" s="1"/>
  <c r="AB674" i="13"/>
  <c r="AC674" i="13"/>
  <c r="AQ674" i="13" s="1"/>
  <c r="AS674" i="13" s="1"/>
  <c r="D674" i="13" s="1"/>
  <c r="AB145" i="13"/>
  <c r="AP145" i="13" s="1"/>
  <c r="AB400" i="13"/>
  <c r="AP400" i="13" s="1"/>
  <c r="AB416" i="13"/>
  <c r="AP416" i="13" s="1"/>
  <c r="AB488" i="13"/>
  <c r="AP488" i="13" s="1"/>
  <c r="AB512" i="13"/>
  <c r="AP512" i="13" s="1"/>
  <c r="AC520" i="13"/>
  <c r="AQ520" i="13" s="1"/>
  <c r="AS520" i="13" s="1"/>
  <c r="D520" i="13" s="1"/>
  <c r="AB520" i="13"/>
  <c r="AB568" i="13"/>
  <c r="AP568" i="13" s="1"/>
  <c r="AB199" i="13"/>
  <c r="AC199" i="13" s="1"/>
  <c r="AQ199" i="13" s="1"/>
  <c r="AR374" i="13"/>
  <c r="C374" i="13" s="1"/>
  <c r="AR412" i="13"/>
  <c r="C412" i="13" s="1"/>
  <c r="AB478" i="13"/>
  <c r="AP478" i="13" s="1"/>
  <c r="AB582" i="13"/>
  <c r="AP582" i="13" s="1"/>
  <c r="AR126" i="13"/>
  <c r="AP434" i="13"/>
  <c r="AR517" i="13"/>
  <c r="C517" i="13" s="1"/>
  <c r="AB669" i="13"/>
  <c r="AP669" i="13" s="1"/>
  <c r="AB677" i="13"/>
  <c r="AP677" i="13" s="1"/>
  <c r="AB415" i="13"/>
  <c r="AP415" i="13" s="1"/>
  <c r="AR621" i="13"/>
  <c r="C621" i="13" s="1"/>
  <c r="AB407" i="13"/>
  <c r="AP407" i="13" s="1"/>
  <c r="AR591" i="13"/>
  <c r="C591" i="13" s="1"/>
  <c r="AB591" i="13"/>
  <c r="AB672" i="13"/>
  <c r="AC672" i="13"/>
  <c r="AQ672" i="13" s="1"/>
  <c r="AS672" i="13" s="1"/>
  <c r="D672" i="13" s="1"/>
  <c r="AB680" i="13"/>
  <c r="AC680" i="13"/>
  <c r="AQ680" i="13" s="1"/>
  <c r="AS680" i="13" s="1"/>
  <c r="D680" i="13" s="1"/>
  <c r="AB247" i="13"/>
  <c r="AP247" i="13" s="1"/>
  <c r="AR613" i="13"/>
  <c r="C613" i="13" s="1"/>
  <c r="AQ33" i="13"/>
  <c r="AP142" i="13"/>
  <c r="AP347" i="13"/>
  <c r="AC214" i="13"/>
  <c r="AQ214" i="13" s="1"/>
  <c r="AS214" i="13" s="1"/>
  <c r="AB214" i="13"/>
  <c r="AC221" i="13"/>
  <c r="AQ221" i="13" s="1"/>
  <c r="AS221" i="13" s="1"/>
  <c r="AB221" i="13"/>
  <c r="AB93" i="13"/>
  <c r="AP93" i="13" s="1"/>
  <c r="AB157" i="13"/>
  <c r="AC157" i="13" s="1"/>
  <c r="AQ157" i="13" s="1"/>
  <c r="AB181" i="13"/>
  <c r="AC181" i="13" s="1"/>
  <c r="AQ181" i="13" s="1"/>
  <c r="AB476" i="13"/>
  <c r="AP476" i="13" s="1"/>
  <c r="AB492" i="13"/>
  <c r="AP492" i="13" s="1"/>
  <c r="AB508" i="13"/>
  <c r="AP508" i="13" s="1"/>
  <c r="AC524" i="13"/>
  <c r="AQ524" i="13" s="1"/>
  <c r="AS524" i="13" s="1"/>
  <c r="D524" i="13" s="1"/>
  <c r="AB524" i="13"/>
  <c r="AB548" i="13"/>
  <c r="AP548" i="13" s="1"/>
  <c r="AB243" i="13"/>
  <c r="AP243" i="13" s="1"/>
  <c r="AC299" i="13"/>
  <c r="AQ299" i="13" s="1"/>
  <c r="AS299" i="13" s="1"/>
  <c r="AB299" i="13"/>
  <c r="AB427" i="13"/>
  <c r="AP427" i="13" s="1"/>
  <c r="AB290" i="13"/>
  <c r="AP290" i="13" s="1"/>
  <c r="AB522" i="13"/>
  <c r="AP522" i="13" s="1"/>
  <c r="AB538" i="13"/>
  <c r="AP538" i="13" s="1"/>
  <c r="AB122" i="13"/>
  <c r="AP122" i="13" s="1"/>
  <c r="AB202" i="13"/>
  <c r="AC202" i="13" s="1"/>
  <c r="AB249" i="13"/>
  <c r="AP249" i="13" s="1"/>
  <c r="AB537" i="13"/>
  <c r="AC537" i="13"/>
  <c r="AQ537" i="13" s="1"/>
  <c r="AS537" i="13" s="1"/>
  <c r="D537" i="13" s="1"/>
  <c r="AB681" i="13"/>
  <c r="AP681" i="13" s="1"/>
  <c r="AB105" i="13"/>
  <c r="AP105" i="13" s="1"/>
  <c r="AP164" i="13"/>
  <c r="AB177" i="13"/>
  <c r="AP177" i="13" s="1"/>
  <c r="AB201" i="13"/>
  <c r="AP201" i="13" s="1"/>
  <c r="AB216" i="13"/>
  <c r="AP216" i="13" s="1"/>
  <c r="AR491" i="13"/>
  <c r="C491" i="13" s="1"/>
  <c r="AB222" i="13"/>
  <c r="AC222" i="13"/>
  <c r="AQ222" i="13" s="1"/>
  <c r="AS222" i="13" s="1"/>
  <c r="AB302" i="13"/>
  <c r="AP302" i="13" s="1"/>
  <c r="AB422" i="13"/>
  <c r="AP422" i="13" s="1"/>
  <c r="AB446" i="13"/>
  <c r="AP446" i="13" s="1"/>
  <c r="AR468" i="13"/>
  <c r="C468" i="13" s="1"/>
  <c r="AR492" i="13"/>
  <c r="C492" i="13" s="1"/>
  <c r="AB239" i="13"/>
  <c r="AP239" i="13" s="1"/>
  <c r="AB455" i="13"/>
  <c r="AP455" i="13" s="1"/>
  <c r="AQ434" i="13"/>
  <c r="AR461" i="13"/>
  <c r="C461" i="13" s="1"/>
  <c r="AB391" i="13"/>
  <c r="AP391" i="13" s="1"/>
  <c r="AB439" i="13"/>
  <c r="AP439" i="13" s="1"/>
  <c r="AQ70" i="13"/>
  <c r="AP100" i="13"/>
  <c r="AQ114" i="13"/>
  <c r="AQ160" i="13"/>
  <c r="AC142" i="13"/>
  <c r="AQ142" i="13" s="1"/>
  <c r="AQ347" i="13"/>
  <c r="AQ355" i="13"/>
  <c r="AQ388" i="13"/>
  <c r="AS388" i="13" s="1"/>
  <c r="D388" i="13" s="1"/>
  <c r="AQ567" i="13"/>
  <c r="AS567" i="13" s="1"/>
  <c r="D567" i="13" s="1"/>
  <c r="AQ682" i="13"/>
  <c r="AB190" i="13"/>
  <c r="AP190" i="13" s="1"/>
  <c r="AB269" i="13"/>
  <c r="AP269" i="13" s="1"/>
  <c r="AB581" i="13"/>
  <c r="AP581" i="13" s="1"/>
  <c r="AB661" i="13"/>
  <c r="AP661" i="13" s="1"/>
  <c r="AB149" i="13"/>
  <c r="AP149" i="13" s="1"/>
  <c r="AB197" i="13"/>
  <c r="AP197" i="13" s="1"/>
  <c r="AC356" i="13"/>
  <c r="AQ356" i="13" s="1"/>
  <c r="AS356" i="13" s="1"/>
  <c r="AB356" i="13"/>
  <c r="AR452" i="13"/>
  <c r="C452" i="13" s="1"/>
  <c r="E452" i="13"/>
  <c r="AB235" i="13"/>
  <c r="AP235" i="13" s="1"/>
  <c r="AB283" i="13"/>
  <c r="AP283" i="13" s="1"/>
  <c r="AB667" i="13"/>
  <c r="AP667" i="13" s="1"/>
  <c r="AB107" i="13"/>
  <c r="AC107" i="13" s="1"/>
  <c r="AB115" i="13"/>
  <c r="AP115" i="13" s="1"/>
  <c r="AB171" i="13"/>
  <c r="AP171" i="13" s="1"/>
  <c r="AB203" i="13"/>
  <c r="AP203" i="13" s="1"/>
  <c r="AB218" i="13"/>
  <c r="AC218" i="13" s="1"/>
  <c r="AB274" i="13"/>
  <c r="AP274" i="13" s="1"/>
  <c r="AC298" i="13"/>
  <c r="AQ298" i="13" s="1"/>
  <c r="AS298" i="13" s="1"/>
  <c r="AB298" i="13"/>
  <c r="AC458" i="13"/>
  <c r="AQ458" i="13" s="1"/>
  <c r="AS458" i="13" s="1"/>
  <c r="D458" i="13" s="1"/>
  <c r="AB458" i="13"/>
  <c r="AB130" i="13"/>
  <c r="AC130" i="13"/>
  <c r="AQ130" i="13" s="1"/>
  <c r="AS130" i="13" s="1"/>
  <c r="AB210" i="13"/>
  <c r="AP210" i="13" s="1"/>
  <c r="AB641" i="13"/>
  <c r="AP641" i="13" s="1"/>
  <c r="AB649" i="13"/>
  <c r="AP649" i="13" s="1"/>
  <c r="AB657" i="13"/>
  <c r="AP657" i="13" s="1"/>
  <c r="AB665" i="13"/>
  <c r="AP665" i="13" s="1"/>
  <c r="AB673" i="13"/>
  <c r="AP673" i="13" s="1"/>
  <c r="AB97" i="13"/>
  <c r="AP97" i="13" s="1"/>
  <c r="AB129" i="13"/>
  <c r="AC129" i="13"/>
  <c r="AQ129" i="13" s="1"/>
  <c r="AS129" i="13" s="1"/>
  <c r="AB185" i="13"/>
  <c r="AC185" i="13"/>
  <c r="AQ185" i="13" s="1"/>
  <c r="AS185" i="13" s="1"/>
  <c r="AC328" i="13"/>
  <c r="AQ328" i="13" s="1"/>
  <c r="AS328" i="13" s="1"/>
  <c r="AB328" i="13"/>
  <c r="AR494" i="13"/>
  <c r="C494" i="13" s="1"/>
  <c r="AB560" i="13"/>
  <c r="AP560" i="13" s="1"/>
  <c r="AB167" i="13"/>
  <c r="AC167" i="13" s="1"/>
  <c r="AQ167" i="13" s="1"/>
  <c r="AB191" i="13"/>
  <c r="AC191" i="13" s="1"/>
  <c r="AB294" i="13"/>
  <c r="AP294" i="13" s="1"/>
  <c r="AR396" i="13"/>
  <c r="C396" i="13" s="1"/>
  <c r="AB438" i="13"/>
  <c r="AP438" i="13" s="1"/>
  <c r="AR460" i="13"/>
  <c r="C460" i="13" s="1"/>
  <c r="AR484" i="13"/>
  <c r="C484" i="13" s="1"/>
  <c r="AR447" i="13"/>
  <c r="C447" i="13" s="1"/>
  <c r="E447" i="13"/>
  <c r="AB679" i="13"/>
  <c r="AP679" i="13" s="1"/>
  <c r="AQ616" i="13"/>
  <c r="AS616" i="13" s="1"/>
  <c r="D616" i="13" s="1"/>
  <c r="AB664" i="13"/>
  <c r="AC664" i="13"/>
  <c r="AQ664" i="13" s="1"/>
  <c r="AS664" i="13" s="1"/>
  <c r="D664" i="13" s="1"/>
  <c r="AF34" i="13"/>
  <c r="AP34" i="13"/>
  <c r="AP61" i="13"/>
  <c r="AC92" i="13"/>
  <c r="AQ92" i="13" s="1"/>
  <c r="AP92" i="13"/>
  <c r="AC88" i="13"/>
  <c r="AQ88" i="13" s="1"/>
  <c r="AQ104" i="13"/>
  <c r="AC236" i="13"/>
  <c r="AQ236" i="13" s="1"/>
  <c r="AP236" i="13"/>
  <c r="AP369" i="13"/>
  <c r="AC369" i="13"/>
  <c r="AQ369" i="13" s="1"/>
  <c r="AC335" i="13"/>
  <c r="AQ335" i="13" s="1"/>
  <c r="AP335" i="13"/>
  <c r="AP374" i="13"/>
  <c r="AC374" i="13"/>
  <c r="AQ374" i="13" s="1"/>
  <c r="AP378" i="13"/>
  <c r="AC378" i="13"/>
  <c r="AQ378" i="13" s="1"/>
  <c r="AF531" i="13"/>
  <c r="AC43" i="13"/>
  <c r="AQ43" i="13" s="1"/>
  <c r="AC53" i="13"/>
  <c r="AQ53" i="13" s="1"/>
  <c r="AS53" i="13" s="1"/>
  <c r="AQ96" i="13"/>
  <c r="AP77" i="13"/>
  <c r="AC77" i="13"/>
  <c r="AQ77" i="13" s="1"/>
  <c r="AF218" i="13"/>
  <c r="AP250" i="13"/>
  <c r="AP134" i="13"/>
  <c r="AQ265" i="13"/>
  <c r="AI202" i="13"/>
  <c r="AC252" i="13"/>
  <c r="AQ252" i="13" s="1"/>
  <c r="AP252" i="13"/>
  <c r="AP361" i="13"/>
  <c r="AC361" i="13"/>
  <c r="AQ361" i="13" s="1"/>
  <c r="AC327" i="13"/>
  <c r="AQ327" i="13" s="1"/>
  <c r="AP327" i="13"/>
  <c r="AP383" i="13"/>
  <c r="AC383" i="13"/>
  <c r="AQ383" i="13" s="1"/>
  <c r="AF477" i="13"/>
  <c r="AP477" i="13"/>
  <c r="AC90" i="13"/>
  <c r="AQ90" i="13" s="1"/>
  <c r="AP90" i="13"/>
  <c r="AC232" i="13"/>
  <c r="AQ232" i="13" s="1"/>
  <c r="AP232" i="13"/>
  <c r="AC367" i="13"/>
  <c r="AQ367" i="13" s="1"/>
  <c r="AP367" i="13"/>
  <c r="AC73" i="13"/>
  <c r="AQ73" i="13" s="1"/>
  <c r="AC29" i="13"/>
  <c r="AQ29" i="13" s="1"/>
  <c r="AP54" i="13"/>
  <c r="AC54" i="13"/>
  <c r="AQ54" i="13" s="1"/>
  <c r="AF179" i="13"/>
  <c r="AI261" i="13"/>
  <c r="AQ261" i="13" s="1"/>
  <c r="AP261" i="13"/>
  <c r="AC359" i="13"/>
  <c r="AQ359" i="13" s="1"/>
  <c r="AP359" i="13"/>
  <c r="AF437" i="13"/>
  <c r="AQ437" i="13" s="1"/>
  <c r="AP437" i="13"/>
  <c r="AI517" i="13"/>
  <c r="AP517" i="13"/>
  <c r="AC309" i="13"/>
  <c r="AQ309" i="13" s="1"/>
  <c r="AP579" i="13"/>
  <c r="AF579" i="13"/>
  <c r="AP620" i="13"/>
  <c r="AC620" i="13"/>
  <c r="AQ620" i="13" s="1"/>
  <c r="AP62" i="13"/>
  <c r="AC62" i="13"/>
  <c r="AQ62" i="13" s="1"/>
  <c r="AC108" i="13"/>
  <c r="AQ108" i="13" s="1"/>
  <c r="AP108" i="13"/>
  <c r="AP60" i="13"/>
  <c r="AC60" i="13"/>
  <c r="AQ60" i="13" s="1"/>
  <c r="AF85" i="13"/>
  <c r="AP85" i="13"/>
  <c r="AC52" i="13"/>
  <c r="AQ52" i="13" s="1"/>
  <c r="AP52" i="13"/>
  <c r="AF138" i="13"/>
  <c r="AP138" i="13"/>
  <c r="AI211" i="13"/>
  <c r="AQ211" i="13" s="1"/>
  <c r="AP211" i="13"/>
  <c r="AP447" i="13"/>
  <c r="AF447" i="13"/>
  <c r="AQ447" i="13" s="1"/>
  <c r="AF433" i="13"/>
  <c r="AF403" i="13"/>
  <c r="AQ403" i="13" s="1"/>
  <c r="AP403" i="13"/>
  <c r="AO472" i="13"/>
  <c r="AQ472" i="13" s="1"/>
  <c r="AP472" i="13"/>
  <c r="AQ457" i="13"/>
  <c r="AF507" i="13"/>
  <c r="AP559" i="13"/>
  <c r="AI559" i="13"/>
  <c r="AP11" i="13"/>
  <c r="AQ63" i="13"/>
  <c r="AF107" i="13"/>
  <c r="AQ170" i="13"/>
  <c r="AF191" i="13"/>
  <c r="AP485" i="13"/>
  <c r="AF485" i="13"/>
  <c r="AF425" i="13"/>
  <c r="AQ425" i="13" s="1"/>
  <c r="AP425" i="13"/>
  <c r="AP487" i="13"/>
  <c r="AC487" i="13"/>
  <c r="AQ487" i="13" s="1"/>
  <c r="AC622" i="13"/>
  <c r="AQ622" i="13" s="1"/>
  <c r="AP622" i="13"/>
  <c r="AC596" i="13"/>
  <c r="AQ596" i="13" s="1"/>
  <c r="AP596" i="13"/>
  <c r="AQ50" i="13"/>
  <c r="AC102" i="13"/>
  <c r="AQ102" i="13" s="1"/>
  <c r="AP102" i="13"/>
  <c r="AC82" i="13"/>
  <c r="AQ82" i="13" s="1"/>
  <c r="AS82" i="13" s="1"/>
  <c r="AP114" i="13"/>
  <c r="AP98" i="13"/>
  <c r="AF144" i="13"/>
  <c r="AQ156" i="13"/>
  <c r="AQ172" i="13"/>
  <c r="AP260" i="13"/>
  <c r="AF132" i="13"/>
  <c r="AQ409" i="13"/>
  <c r="AF473" i="13"/>
  <c r="AP509" i="13"/>
  <c r="AQ533" i="13"/>
  <c r="AF439" i="13"/>
  <c r="AF493" i="13"/>
  <c r="AP499" i="13"/>
  <c r="AQ174" i="13"/>
  <c r="AC313" i="13"/>
  <c r="AQ313" i="13" s="1"/>
  <c r="AS313" i="13" s="1"/>
  <c r="AC329" i="13"/>
  <c r="AQ329" i="13" s="1"/>
  <c r="AC264" i="13"/>
  <c r="AQ264" i="13" s="1"/>
  <c r="AP355" i="13"/>
  <c r="AQ431" i="13"/>
  <c r="AF497" i="13"/>
  <c r="AF465" i="13"/>
  <c r="AC590" i="13"/>
  <c r="AQ590" i="13" s="1"/>
  <c r="AP590" i="13"/>
  <c r="AC610" i="13"/>
  <c r="AQ610" i="13" s="1"/>
  <c r="AP610" i="13"/>
  <c r="AC612" i="13"/>
  <c r="AQ612" i="13" s="1"/>
  <c r="AQ72" i="13"/>
  <c r="AQ176" i="13"/>
  <c r="AI126" i="13"/>
  <c r="AP262" i="13"/>
  <c r="AQ366" i="13"/>
  <c r="AP431" i="13"/>
  <c r="AP452" i="13"/>
  <c r="AI451" i="13"/>
  <c r="AQ451" i="13" s="1"/>
  <c r="AP545" i="13"/>
  <c r="AC594" i="13"/>
  <c r="AQ594" i="13" s="1"/>
  <c r="AP594" i="13"/>
  <c r="AF481" i="13"/>
  <c r="AF515" i="13"/>
  <c r="AC618" i="13"/>
  <c r="AQ618" i="13" s="1"/>
  <c r="AS618" i="13" s="1"/>
  <c r="D618" i="13" s="1"/>
  <c r="AQ193" i="13"/>
  <c r="AQ375" i="13"/>
  <c r="AS375" i="13" s="1"/>
  <c r="D375" i="13" s="1"/>
  <c r="AQ419" i="13"/>
  <c r="AF503" i="13"/>
  <c r="AF475" i="13"/>
  <c r="AP606" i="13"/>
  <c r="AC606" i="13"/>
  <c r="AQ606" i="13" s="1"/>
  <c r="AC598" i="13"/>
  <c r="AQ598" i="13" s="1"/>
  <c r="AC16" i="13"/>
  <c r="AQ16" i="13" s="1"/>
  <c r="AS16" i="13" s="1"/>
  <c r="AC15" i="13"/>
  <c r="AQ15" i="13" s="1"/>
  <c r="AS15" i="13" s="1"/>
  <c r="AP96" i="13"/>
  <c r="AQ74" i="13"/>
  <c r="AS74" i="13" s="1"/>
  <c r="AQ164" i="13"/>
  <c r="AQ263" i="13"/>
  <c r="AQ370" i="13"/>
  <c r="AS370" i="13" s="1"/>
  <c r="D370" i="13" s="1"/>
  <c r="AQ381" i="13"/>
  <c r="AP419" i="13"/>
  <c r="AF413" i="13"/>
  <c r="AP588" i="13"/>
  <c r="AC588" i="13"/>
  <c r="AQ588" i="13" s="1"/>
  <c r="AQ633" i="13"/>
  <c r="AS633" i="13" s="1"/>
  <c r="D633" i="13" s="1"/>
  <c r="AQ613" i="13"/>
  <c r="AS613" i="13" s="1"/>
  <c r="D613" i="13" s="1"/>
  <c r="AP64" i="13"/>
  <c r="AQ267" i="13"/>
  <c r="AQ373" i="13"/>
  <c r="AQ501" i="13"/>
  <c r="AQ575" i="13"/>
  <c r="AS575" i="13" s="1"/>
  <c r="D575" i="13" s="1"/>
  <c r="AQ605" i="13"/>
  <c r="AS605" i="13" s="1"/>
  <c r="D605" i="13" s="1"/>
  <c r="AQ617" i="13"/>
  <c r="AS617" i="13" s="1"/>
  <c r="D617" i="13" s="1"/>
  <c r="AC604" i="13"/>
  <c r="AQ604" i="13" s="1"/>
  <c r="AS604" i="13" s="1"/>
  <c r="D604" i="13" s="1"/>
  <c r="AQ511" i="13" l="1"/>
  <c r="AS511" i="13" s="1"/>
  <c r="D511" i="13" s="1"/>
  <c r="G383" i="13"/>
  <c r="F527" i="13"/>
  <c r="AS176" i="13"/>
  <c r="AS650" i="13"/>
  <c r="D650" i="13" s="1"/>
  <c r="F641" i="13"/>
  <c r="AQ503" i="13"/>
  <c r="AS503" i="13" s="1"/>
  <c r="D503" i="13" s="1"/>
  <c r="H503" i="13" s="1"/>
  <c r="C502" i="33" s="1"/>
  <c r="F584" i="13"/>
  <c r="AS634" i="13"/>
  <c r="D634" i="13" s="1"/>
  <c r="H634" i="13" s="1"/>
  <c r="C633" i="33" s="1"/>
  <c r="G655" i="13"/>
  <c r="AQ559" i="13"/>
  <c r="AS559" i="13" s="1"/>
  <c r="D559" i="13" s="1"/>
  <c r="H559" i="13" s="1"/>
  <c r="C558" i="33" s="1"/>
  <c r="F568" i="13"/>
  <c r="F615" i="13"/>
  <c r="F582" i="13"/>
  <c r="AS543" i="13"/>
  <c r="D543" i="13" s="1"/>
  <c r="H543" i="13" s="1"/>
  <c r="J543" i="13" s="1"/>
  <c r="C651" i="13"/>
  <c r="F651" i="13" s="1"/>
  <c r="C682" i="13"/>
  <c r="G682" i="13" s="1"/>
  <c r="C654" i="13"/>
  <c r="F654" i="13" s="1"/>
  <c r="C659" i="13"/>
  <c r="G659" i="13" s="1"/>
  <c r="C681" i="13"/>
  <c r="F681" i="13" s="1"/>
  <c r="C662" i="13"/>
  <c r="G662" i="13" s="1"/>
  <c r="C663" i="13"/>
  <c r="G663" i="13" s="1"/>
  <c r="C680" i="13"/>
  <c r="H680" i="13" s="1"/>
  <c r="J680" i="13" s="1"/>
  <c r="C650" i="13"/>
  <c r="G650" i="13" s="1"/>
  <c r="C667" i="13"/>
  <c r="G667" i="13" s="1"/>
  <c r="C674" i="13"/>
  <c r="F674" i="13" s="1"/>
  <c r="C672" i="13"/>
  <c r="F672" i="13" s="1"/>
  <c r="C671" i="13"/>
  <c r="F671" i="13" s="1"/>
  <c r="C660" i="13"/>
  <c r="F660" i="13" s="1"/>
  <c r="C678" i="13"/>
  <c r="F678" i="13" s="1"/>
  <c r="C658" i="13"/>
  <c r="F658" i="13" s="1"/>
  <c r="C676" i="13"/>
  <c r="F676" i="13" s="1"/>
  <c r="G617" i="13"/>
  <c r="AQ144" i="13"/>
  <c r="AS144" i="13" s="1"/>
  <c r="AS682" i="13"/>
  <c r="D682" i="13" s="1"/>
  <c r="H611" i="13"/>
  <c r="C610" i="33" s="1"/>
  <c r="F611" i="13"/>
  <c r="AQ623" i="13"/>
  <c r="AS623" i="13" s="1"/>
  <c r="D623" i="13" s="1"/>
  <c r="H623" i="13" s="1"/>
  <c r="C622" i="33" s="1"/>
  <c r="F503" i="13"/>
  <c r="H617" i="13"/>
  <c r="J617" i="13" s="1"/>
  <c r="AS666" i="13"/>
  <c r="AS194" i="13"/>
  <c r="F561" i="13"/>
  <c r="G456" i="13"/>
  <c r="G473" i="13"/>
  <c r="H558" i="13"/>
  <c r="C557" i="33" s="1"/>
  <c r="H466" i="13"/>
  <c r="J466" i="13" s="1"/>
  <c r="G466" i="13"/>
  <c r="G376" i="13"/>
  <c r="F534" i="13"/>
  <c r="AQ465" i="13"/>
  <c r="AS465" i="13" s="1"/>
  <c r="D465" i="13" s="1"/>
  <c r="H465" i="13" s="1"/>
  <c r="G506" i="13"/>
  <c r="AQ473" i="13"/>
  <c r="AS473" i="13" s="1"/>
  <c r="D473" i="13" s="1"/>
  <c r="H473" i="13" s="1"/>
  <c r="C472" i="33" s="1"/>
  <c r="AS678" i="13"/>
  <c r="D678" i="13" s="1"/>
  <c r="AS147" i="13"/>
  <c r="H537" i="13"/>
  <c r="J537" i="13" s="1"/>
  <c r="H632" i="13"/>
  <c r="C631" i="33" s="1"/>
  <c r="G558" i="13"/>
  <c r="F632" i="13"/>
  <c r="F487" i="13"/>
  <c r="G507" i="13"/>
  <c r="AS341" i="13"/>
  <c r="G526" i="13"/>
  <c r="G638" i="13"/>
  <c r="AS642" i="13"/>
  <c r="D642" i="13" s="1"/>
  <c r="H642" i="13" s="1"/>
  <c r="C641" i="33" s="1"/>
  <c r="AS385" i="13"/>
  <c r="D385" i="13" s="1"/>
  <c r="H385" i="13" s="1"/>
  <c r="C385" i="33" s="1"/>
  <c r="G431" i="13"/>
  <c r="AS638" i="13"/>
  <c r="D638" i="13" s="1"/>
  <c r="H638" i="13" s="1"/>
  <c r="I638" i="13" s="1"/>
  <c r="D637" i="33" s="1"/>
  <c r="G375" i="13"/>
  <c r="G505" i="13"/>
  <c r="H633" i="13"/>
  <c r="I633" i="13" s="1"/>
  <c r="AS451" i="13"/>
  <c r="D451" i="13" s="1"/>
  <c r="H451" i="13" s="1"/>
  <c r="C450" i="33" s="1"/>
  <c r="AP563" i="13"/>
  <c r="AS563" i="13" s="1"/>
  <c r="D563" i="13" s="1"/>
  <c r="H563" i="13" s="1"/>
  <c r="J563" i="13" s="1"/>
  <c r="H371" i="13"/>
  <c r="C371" i="33" s="1"/>
  <c r="H593" i="13"/>
  <c r="C592" i="33" s="1"/>
  <c r="H423" i="13"/>
  <c r="I423" i="13" s="1"/>
  <c r="AS363" i="13"/>
  <c r="F434" i="13"/>
  <c r="G395" i="13"/>
  <c r="G459" i="13"/>
  <c r="AS244" i="13"/>
  <c r="F479" i="13"/>
  <c r="F559" i="13"/>
  <c r="G623" i="13"/>
  <c r="H496" i="13"/>
  <c r="J496" i="13" s="1"/>
  <c r="AS331" i="13"/>
  <c r="G422" i="13"/>
  <c r="G593" i="13"/>
  <c r="F474" i="13"/>
  <c r="G516" i="13"/>
  <c r="AS33" i="13"/>
  <c r="AS612" i="13"/>
  <c r="D612" i="13" s="1"/>
  <c r="H612" i="13" s="1"/>
  <c r="C611" i="33" s="1"/>
  <c r="AS70" i="13"/>
  <c r="AP257" i="13"/>
  <c r="AS257" i="13" s="1"/>
  <c r="AS668" i="13"/>
  <c r="AS627" i="13"/>
  <c r="D627" i="13" s="1"/>
  <c r="H627" i="13" s="1"/>
  <c r="C626" i="33" s="1"/>
  <c r="F576" i="13"/>
  <c r="F647" i="13"/>
  <c r="AS266" i="13"/>
  <c r="AS174" i="13"/>
  <c r="AP65" i="13"/>
  <c r="AS65" i="13" s="1"/>
  <c r="AS381" i="13"/>
  <c r="D381" i="13" s="1"/>
  <c r="H381" i="13" s="1"/>
  <c r="C381" i="33" s="1"/>
  <c r="AS420" i="13"/>
  <c r="D420" i="13" s="1"/>
  <c r="H420" i="13" s="1"/>
  <c r="H387" i="13"/>
  <c r="C387" i="33" s="1"/>
  <c r="F614" i="13"/>
  <c r="F520" i="13"/>
  <c r="AS523" i="13"/>
  <c r="D523" i="13" s="1"/>
  <c r="H523" i="13" s="1"/>
  <c r="J523" i="13" s="1"/>
  <c r="AS580" i="13"/>
  <c r="D580" i="13" s="1"/>
  <c r="H580" i="13" s="1"/>
  <c r="G608" i="13"/>
  <c r="AP551" i="13"/>
  <c r="AS551" i="13" s="1"/>
  <c r="D551" i="13" s="1"/>
  <c r="H551" i="13" s="1"/>
  <c r="J551" i="13" s="1"/>
  <c r="AP276" i="13"/>
  <c r="AS276" i="13" s="1"/>
  <c r="G574" i="13"/>
  <c r="AS188" i="13"/>
  <c r="AP507" i="13"/>
  <c r="AQ481" i="13"/>
  <c r="AS481" i="13" s="1"/>
  <c r="D481" i="13" s="1"/>
  <c r="H481" i="13" s="1"/>
  <c r="AS436" i="13"/>
  <c r="D436" i="13" s="1"/>
  <c r="H436" i="13" s="1"/>
  <c r="C436" i="33" s="1"/>
  <c r="F567" i="13"/>
  <c r="F413" i="13"/>
  <c r="G578" i="13"/>
  <c r="AS263" i="13"/>
  <c r="AQ601" i="13"/>
  <c r="AS601" i="13" s="1"/>
  <c r="D601" i="13" s="1"/>
  <c r="H601" i="13" s="1"/>
  <c r="H401" i="13"/>
  <c r="I401" i="13" s="1"/>
  <c r="F523" i="13"/>
  <c r="AS120" i="13"/>
  <c r="AS505" i="13"/>
  <c r="D505" i="13" s="1"/>
  <c r="H505" i="13" s="1"/>
  <c r="C504" i="33" s="1"/>
  <c r="H599" i="13"/>
  <c r="C598" i="33" s="1"/>
  <c r="G394" i="13"/>
  <c r="F405" i="13"/>
  <c r="AS569" i="13"/>
  <c r="D569" i="13" s="1"/>
  <c r="H569" i="13" s="1"/>
  <c r="C568" i="33" s="1"/>
  <c r="AS117" i="13"/>
  <c r="AS98" i="13"/>
  <c r="AS63" i="13"/>
  <c r="H511" i="13"/>
  <c r="C510" i="33" s="1"/>
  <c r="AP467" i="13"/>
  <c r="AS467" i="13" s="1"/>
  <c r="D467" i="13" s="1"/>
  <c r="H467" i="13" s="1"/>
  <c r="C466" i="33" s="1"/>
  <c r="F598" i="13"/>
  <c r="G407" i="13"/>
  <c r="G511" i="13"/>
  <c r="F497" i="13"/>
  <c r="AS598" i="13"/>
  <c r="D598" i="13" s="1"/>
  <c r="H598" i="13" s="1"/>
  <c r="J598" i="13" s="1"/>
  <c r="AS418" i="13"/>
  <c r="D418" i="13" s="1"/>
  <c r="H418" i="13" s="1"/>
  <c r="C418" i="33" s="1"/>
  <c r="AS164" i="13"/>
  <c r="AP154" i="13"/>
  <c r="AS154" i="13" s="1"/>
  <c r="AP68" i="13"/>
  <c r="AS68" i="13" s="1"/>
  <c r="AS547" i="13"/>
  <c r="D547" i="13" s="1"/>
  <c r="H547" i="13" s="1"/>
  <c r="C546" i="33" s="1"/>
  <c r="AS435" i="13"/>
  <c r="D435" i="13" s="1"/>
  <c r="H435" i="13" s="1"/>
  <c r="C435" i="33" s="1"/>
  <c r="F488" i="13"/>
  <c r="F444" i="13"/>
  <c r="F393" i="13"/>
  <c r="G630" i="13"/>
  <c r="G385" i="13"/>
  <c r="G391" i="13"/>
  <c r="G646" i="13"/>
  <c r="AS8" i="13"/>
  <c r="AQ34" i="13"/>
  <c r="AS34" i="13" s="1"/>
  <c r="AS317" i="13"/>
  <c r="AQ656" i="13"/>
  <c r="AS656" i="13" s="1"/>
  <c r="AC525" i="13"/>
  <c r="AQ525" i="13" s="1"/>
  <c r="AS525" i="13" s="1"/>
  <c r="D525" i="13" s="1"/>
  <c r="H525" i="13" s="1"/>
  <c r="C524" i="33" s="1"/>
  <c r="AQ138" i="13"/>
  <c r="AS138" i="13" s="1"/>
  <c r="AS29" i="13"/>
  <c r="AP531" i="13"/>
  <c r="H564" i="13"/>
  <c r="J564" i="13" s="1"/>
  <c r="AQ110" i="13"/>
  <c r="H377" i="13"/>
  <c r="C377" i="33" s="1"/>
  <c r="AC14" i="13"/>
  <c r="AQ14" i="13" s="1"/>
  <c r="AS14" i="13" s="1"/>
  <c r="AP421" i="13"/>
  <c r="AS421" i="13" s="1"/>
  <c r="D421" i="13" s="1"/>
  <c r="H421" i="13" s="1"/>
  <c r="H375" i="13"/>
  <c r="I375" i="13" s="1"/>
  <c r="AS72" i="13"/>
  <c r="AC608" i="13"/>
  <c r="AQ608" i="13" s="1"/>
  <c r="AS608" i="13" s="1"/>
  <c r="D608" i="13" s="1"/>
  <c r="H608" i="13" s="1"/>
  <c r="AS170" i="13"/>
  <c r="AP126" i="13"/>
  <c r="AP110" i="13"/>
  <c r="F455" i="13"/>
  <c r="F592" i="13"/>
  <c r="AP337" i="13"/>
  <c r="AS337" i="13" s="1"/>
  <c r="AP136" i="13"/>
  <c r="AQ81" i="13"/>
  <c r="AS47" i="13"/>
  <c r="G377" i="13"/>
  <c r="AS172" i="13"/>
  <c r="AS454" i="13"/>
  <c r="D454" i="13" s="1"/>
  <c r="H454" i="13" s="1"/>
  <c r="I454" i="13" s="1"/>
  <c r="AS230" i="13"/>
  <c r="AP532" i="13"/>
  <c r="AS532" i="13" s="1"/>
  <c r="D532" i="13" s="1"/>
  <c r="H532" i="13" s="1"/>
  <c r="AC268" i="13"/>
  <c r="AQ268" i="13" s="1"/>
  <c r="AS268" i="13" s="1"/>
  <c r="H489" i="13"/>
  <c r="J489" i="13" s="1"/>
  <c r="AS459" i="13"/>
  <c r="D459" i="13" s="1"/>
  <c r="H459" i="13" s="1"/>
  <c r="C458" i="33" s="1"/>
  <c r="AS640" i="13"/>
  <c r="D640" i="13" s="1"/>
  <c r="H640" i="13" s="1"/>
  <c r="C639" i="33" s="1"/>
  <c r="G547" i="13"/>
  <c r="F590" i="13"/>
  <c r="G532" i="13"/>
  <c r="G601" i="13"/>
  <c r="G580" i="13"/>
  <c r="F540" i="13"/>
  <c r="G607" i="13"/>
  <c r="G438" i="13"/>
  <c r="G529" i="13"/>
  <c r="H603" i="13"/>
  <c r="C602" i="33" s="1"/>
  <c r="AS658" i="13"/>
  <c r="AQ255" i="13"/>
  <c r="AS86" i="13"/>
  <c r="H372" i="13"/>
  <c r="C372" i="33" s="1"/>
  <c r="AQ579" i="13"/>
  <c r="AS579" i="13" s="1"/>
  <c r="D579" i="13" s="1"/>
  <c r="H579" i="13" s="1"/>
  <c r="C578" i="33" s="1"/>
  <c r="G579" i="13"/>
  <c r="H619" i="13"/>
  <c r="C618" i="33" s="1"/>
  <c r="H380" i="13"/>
  <c r="C380" i="33" s="1"/>
  <c r="H605" i="13"/>
  <c r="J605" i="13" s="1"/>
  <c r="AS373" i="13"/>
  <c r="D373" i="13" s="1"/>
  <c r="H373" i="13" s="1"/>
  <c r="I373" i="13" s="1"/>
  <c r="AP411" i="13"/>
  <c r="AS411" i="13" s="1"/>
  <c r="D411" i="13" s="1"/>
  <c r="H411" i="13" s="1"/>
  <c r="AC614" i="13"/>
  <c r="AQ614" i="13" s="1"/>
  <c r="AS614" i="13" s="1"/>
  <c r="D614" i="13" s="1"/>
  <c r="H614" i="13" s="1"/>
  <c r="C613" i="33" s="1"/>
  <c r="AP9" i="13"/>
  <c r="AS9" i="13" s="1"/>
  <c r="H567" i="13"/>
  <c r="I567" i="13" s="1"/>
  <c r="H554" i="13"/>
  <c r="I554" i="13" s="1"/>
  <c r="AP259" i="13"/>
  <c r="AS259" i="13" s="1"/>
  <c r="AS392" i="13"/>
  <c r="D392" i="13" s="1"/>
  <c r="H392" i="13" s="1"/>
  <c r="I392" i="13" s="1"/>
  <c r="H562" i="13"/>
  <c r="C561" i="33" s="1"/>
  <c r="AS393" i="13"/>
  <c r="D393" i="13" s="1"/>
  <c r="H393" i="13" s="1"/>
  <c r="AQ529" i="13"/>
  <c r="AS529" i="13" s="1"/>
  <c r="D529" i="13" s="1"/>
  <c r="H529" i="13" s="1"/>
  <c r="I529" i="13" s="1"/>
  <c r="AS500" i="13"/>
  <c r="D500" i="13" s="1"/>
  <c r="H500" i="13" s="1"/>
  <c r="I500" i="13" s="1"/>
  <c r="D499" i="33" s="1"/>
  <c r="AC348" i="13"/>
  <c r="AQ348" i="13" s="1"/>
  <c r="AS348" i="13" s="1"/>
  <c r="AS21" i="13"/>
  <c r="H592" i="13"/>
  <c r="J592" i="13" s="1"/>
  <c r="G600" i="13"/>
  <c r="F458" i="13"/>
  <c r="G490" i="13"/>
  <c r="G552" i="13"/>
  <c r="F423" i="13"/>
  <c r="AC358" i="13"/>
  <c r="AQ358" i="13" s="1"/>
  <c r="AS358" i="13" s="1"/>
  <c r="AS645" i="13"/>
  <c r="D645" i="13" s="1"/>
  <c r="H645" i="13" s="1"/>
  <c r="C644" i="33" s="1"/>
  <c r="AC24" i="13"/>
  <c r="AQ24" i="13" s="1"/>
  <c r="AS24" i="13" s="1"/>
  <c r="AS309" i="13"/>
  <c r="H370" i="13"/>
  <c r="I370" i="13" s="1"/>
  <c r="H607" i="13"/>
  <c r="C606" i="33" s="1"/>
  <c r="H574" i="13"/>
  <c r="C573" i="33" s="1"/>
  <c r="G486" i="13"/>
  <c r="G569" i="13"/>
  <c r="F416" i="13"/>
  <c r="AS339" i="13"/>
  <c r="AP179" i="13"/>
  <c r="H628" i="13"/>
  <c r="C627" i="33" s="1"/>
  <c r="AP81" i="13"/>
  <c r="AS469" i="13"/>
  <c r="D469" i="13" s="1"/>
  <c r="H469" i="13" s="1"/>
  <c r="F530" i="13"/>
  <c r="G373" i="13"/>
  <c r="F525" i="13"/>
  <c r="F453" i="13"/>
  <c r="G482" i="13"/>
  <c r="F628" i="13"/>
  <c r="F562" i="13"/>
  <c r="F538" i="13"/>
  <c r="G425" i="13"/>
  <c r="F508" i="13"/>
  <c r="F548" i="13"/>
  <c r="AQ646" i="13"/>
  <c r="AS646" i="13" s="1"/>
  <c r="D646" i="13" s="1"/>
  <c r="H646" i="13" s="1"/>
  <c r="C645" i="33" s="1"/>
  <c r="AS573" i="13"/>
  <c r="D573" i="13" s="1"/>
  <c r="H573" i="13" s="1"/>
  <c r="C572" i="33" s="1"/>
  <c r="AC546" i="13"/>
  <c r="AQ546" i="13" s="1"/>
  <c r="AS546" i="13" s="1"/>
  <c r="D546" i="13" s="1"/>
  <c r="H546" i="13" s="1"/>
  <c r="AS660" i="13"/>
  <c r="AS412" i="13"/>
  <c r="D412" i="13" s="1"/>
  <c r="H412" i="13" s="1"/>
  <c r="H618" i="13"/>
  <c r="C617" i="33" s="1"/>
  <c r="AS50" i="13"/>
  <c r="AS43" i="13"/>
  <c r="AQ644" i="13"/>
  <c r="AS644" i="13" s="1"/>
  <c r="D644" i="13" s="1"/>
  <c r="H644" i="13" s="1"/>
  <c r="AS527" i="13"/>
  <c r="D527" i="13" s="1"/>
  <c r="H527" i="13" s="1"/>
  <c r="AQ475" i="13"/>
  <c r="AC57" i="13"/>
  <c r="AQ57" i="13" s="1"/>
  <c r="AS57" i="13" s="1"/>
  <c r="AQ85" i="13"/>
  <c r="AS85" i="13" s="1"/>
  <c r="AC240" i="13"/>
  <c r="AQ240" i="13" s="1"/>
  <c r="AS240" i="13" s="1"/>
  <c r="H458" i="13"/>
  <c r="I458" i="13" s="1"/>
  <c r="AP254" i="13"/>
  <c r="AS254" i="13" s="1"/>
  <c r="AS260" i="13"/>
  <c r="AC20" i="13"/>
  <c r="AQ20" i="13" s="1"/>
  <c r="AS20" i="13" s="1"/>
  <c r="H664" i="13"/>
  <c r="J664" i="13" s="1"/>
  <c r="H520" i="13"/>
  <c r="I520" i="13" s="1"/>
  <c r="AS78" i="13"/>
  <c r="AP127" i="13"/>
  <c r="AS127" i="13" s="1"/>
  <c r="AS402" i="13"/>
  <c r="D402" i="13" s="1"/>
  <c r="H402" i="13" s="1"/>
  <c r="J402" i="13" s="1"/>
  <c r="AS597" i="13"/>
  <c r="D597" i="13" s="1"/>
  <c r="H597" i="13" s="1"/>
  <c r="H486" i="13"/>
  <c r="C485" i="33" s="1"/>
  <c r="AS311" i="13"/>
  <c r="AS396" i="13"/>
  <c r="D396" i="13" s="1"/>
  <c r="H396" i="13" s="1"/>
  <c r="AS648" i="13"/>
  <c r="D648" i="13" s="1"/>
  <c r="H648" i="13" s="1"/>
  <c r="I648" i="13" s="1"/>
  <c r="D647" i="33" s="1"/>
  <c r="H575" i="13"/>
  <c r="C574" i="33" s="1"/>
  <c r="AQ515" i="13"/>
  <c r="AS515" i="13" s="1"/>
  <c r="D515" i="13" s="1"/>
  <c r="H515" i="13" s="1"/>
  <c r="C514" i="33" s="1"/>
  <c r="AS88" i="13"/>
  <c r="AC427" i="13"/>
  <c r="AQ427" i="13" s="1"/>
  <c r="AS427" i="13" s="1"/>
  <c r="D427" i="13" s="1"/>
  <c r="H427" i="13" s="1"/>
  <c r="AQ30" i="13"/>
  <c r="AS30" i="13" s="1"/>
  <c r="AC390" i="13"/>
  <c r="AQ390" i="13" s="1"/>
  <c r="AS390" i="13" s="1"/>
  <c r="D390" i="13" s="1"/>
  <c r="H390" i="13" s="1"/>
  <c r="J390" i="13" s="1"/>
  <c r="AP253" i="13"/>
  <c r="AS253" i="13" s="1"/>
  <c r="AS629" i="13"/>
  <c r="D629" i="13" s="1"/>
  <c r="H629" i="13" s="1"/>
  <c r="C628" i="33" s="1"/>
  <c r="H379" i="13"/>
  <c r="C379" i="33" s="1"/>
  <c r="AS357" i="13"/>
  <c r="AS429" i="13"/>
  <c r="D429" i="13" s="1"/>
  <c r="H429" i="13" s="1"/>
  <c r="J429" i="13" s="1"/>
  <c r="AS430" i="13"/>
  <c r="D430" i="13" s="1"/>
  <c r="H430" i="13" s="1"/>
  <c r="C430" i="33" s="1"/>
  <c r="AS578" i="13"/>
  <c r="D578" i="13" s="1"/>
  <c r="H578" i="13" s="1"/>
  <c r="AP449" i="13"/>
  <c r="AS449" i="13" s="1"/>
  <c r="D449" i="13" s="1"/>
  <c r="H449" i="13" s="1"/>
  <c r="C448" i="33" s="1"/>
  <c r="AS443" i="13"/>
  <c r="D443" i="13" s="1"/>
  <c r="H443" i="13" s="1"/>
  <c r="C443" i="33" s="1"/>
  <c r="F570" i="13"/>
  <c r="G410" i="13"/>
  <c r="F556" i="13"/>
  <c r="G465" i="13"/>
  <c r="AP413" i="13"/>
  <c r="AC555" i="13"/>
  <c r="AQ555" i="13" s="1"/>
  <c r="AS555" i="13" s="1"/>
  <c r="D555" i="13" s="1"/>
  <c r="H555" i="13" s="1"/>
  <c r="C554" i="33" s="1"/>
  <c r="AC630" i="13"/>
  <c r="AQ630" i="13" s="1"/>
  <c r="AS630" i="13" s="1"/>
  <c r="D630" i="13" s="1"/>
  <c r="H630" i="13" s="1"/>
  <c r="C629" i="33" s="1"/>
  <c r="AQ413" i="13"/>
  <c r="H639" i="13"/>
  <c r="J639" i="13" s="1"/>
  <c r="AS631" i="13"/>
  <c r="D631" i="13" s="1"/>
  <c r="H631" i="13" s="1"/>
  <c r="C630" i="33" s="1"/>
  <c r="AP94" i="13"/>
  <c r="AS94" i="13" s="1"/>
  <c r="AC470" i="13"/>
  <c r="AQ470" i="13" s="1"/>
  <c r="AS470" i="13" s="1"/>
  <c r="D470" i="13" s="1"/>
  <c r="H470" i="13" s="1"/>
  <c r="C469" i="33" s="1"/>
  <c r="AP444" i="13"/>
  <c r="AS444" i="13" s="1"/>
  <c r="D444" i="13" s="1"/>
  <c r="H444" i="13" s="1"/>
  <c r="C444" i="33" s="1"/>
  <c r="AS75" i="13"/>
  <c r="AS119" i="13"/>
  <c r="AS66" i="13"/>
  <c r="AQ565" i="13"/>
  <c r="AS565" i="13" s="1"/>
  <c r="D565" i="13" s="1"/>
  <c r="H565" i="13" s="1"/>
  <c r="AC342" i="13"/>
  <c r="AQ342" i="13" s="1"/>
  <c r="AS342" i="13" s="1"/>
  <c r="AC360" i="13"/>
  <c r="AQ360" i="13" s="1"/>
  <c r="AS360" i="13" s="1"/>
  <c r="F546" i="13"/>
  <c r="G398" i="13"/>
  <c r="AC286" i="13"/>
  <c r="AQ286" i="13" s="1"/>
  <c r="AS286" i="13" s="1"/>
  <c r="AS7" i="13"/>
  <c r="H495" i="13"/>
  <c r="J495" i="13" s="1"/>
  <c r="AS549" i="13"/>
  <c r="D549" i="13" s="1"/>
  <c r="H549" i="13" s="1"/>
  <c r="C548" i="33" s="1"/>
  <c r="AS272" i="13"/>
  <c r="AP397" i="13"/>
  <c r="AS397" i="13" s="1"/>
  <c r="D397" i="13" s="1"/>
  <c r="H397" i="13" s="1"/>
  <c r="H570" i="13"/>
  <c r="C569" i="33" s="1"/>
  <c r="AQ136" i="13"/>
  <c r="AP463" i="13"/>
  <c r="AS152" i="13"/>
  <c r="AP571" i="13"/>
  <c r="AS571" i="13" s="1"/>
  <c r="D571" i="13" s="1"/>
  <c r="H571" i="13" s="1"/>
  <c r="AS217" i="13"/>
  <c r="AC334" i="13"/>
  <c r="AQ334" i="13" s="1"/>
  <c r="AS334" i="13" s="1"/>
  <c r="H604" i="13"/>
  <c r="C603" i="33" s="1"/>
  <c r="AQ497" i="13"/>
  <c r="AP497" i="13"/>
  <c r="H382" i="13"/>
  <c r="J382" i="13" s="1"/>
  <c r="H600" i="13"/>
  <c r="I600" i="13" s="1"/>
  <c r="F639" i="13"/>
  <c r="F564" i="13"/>
  <c r="F428" i="13"/>
  <c r="G557" i="13"/>
  <c r="AC332" i="13"/>
  <c r="AQ332" i="13" s="1"/>
  <c r="AS332" i="13" s="1"/>
  <c r="AQ477" i="13"/>
  <c r="AS477" i="13" s="1"/>
  <c r="D477" i="13" s="1"/>
  <c r="H477" i="13" s="1"/>
  <c r="C476" i="33" s="1"/>
  <c r="AQ483" i="13"/>
  <c r="AS483" i="13" s="1"/>
  <c r="D483" i="13" s="1"/>
  <c r="H483" i="13" s="1"/>
  <c r="H587" i="13"/>
  <c r="C586" i="33" s="1"/>
  <c r="AS491" i="13"/>
  <c r="D491" i="13" s="1"/>
  <c r="H491" i="13" s="1"/>
  <c r="H388" i="13"/>
  <c r="I388" i="13" s="1"/>
  <c r="AP539" i="13"/>
  <c r="AS539" i="13" s="1"/>
  <c r="D539" i="13" s="1"/>
  <c r="H539" i="13" s="1"/>
  <c r="H572" i="13"/>
  <c r="C571" i="33" s="1"/>
  <c r="AS67" i="13"/>
  <c r="AS530" i="13"/>
  <c r="D530" i="13" s="1"/>
  <c r="H530" i="13" s="1"/>
  <c r="C529" i="33" s="1"/>
  <c r="H550" i="13"/>
  <c r="C549" i="33" s="1"/>
  <c r="F542" i="13"/>
  <c r="G390" i="13"/>
  <c r="AP28" i="13"/>
  <c r="AC28" i="13"/>
  <c r="AQ28" i="13" s="1"/>
  <c r="AS64" i="13"/>
  <c r="AS262" i="13"/>
  <c r="AS561" i="13"/>
  <c r="D561" i="13" s="1"/>
  <c r="H561" i="13" s="1"/>
  <c r="C560" i="33" s="1"/>
  <c r="AP181" i="13"/>
  <c r="AS181" i="13" s="1"/>
  <c r="AS264" i="13"/>
  <c r="H441" i="13"/>
  <c r="J441" i="13" s="1"/>
  <c r="AS471" i="13"/>
  <c r="D471" i="13" s="1"/>
  <c r="H471" i="13" s="1"/>
  <c r="C470" i="33" s="1"/>
  <c r="AC333" i="13"/>
  <c r="AQ333" i="13" s="1"/>
  <c r="AS333" i="13" s="1"/>
  <c r="AQ38" i="13"/>
  <c r="AS38" i="13" s="1"/>
  <c r="AQ535" i="13"/>
  <c r="AS535" i="13" s="1"/>
  <c r="D535" i="13" s="1"/>
  <c r="H535" i="13" s="1"/>
  <c r="I535" i="13" s="1"/>
  <c r="D534" i="33" s="1"/>
  <c r="AS585" i="13"/>
  <c r="D585" i="13" s="1"/>
  <c r="H585" i="13" s="1"/>
  <c r="C584" i="33" s="1"/>
  <c r="H626" i="13"/>
  <c r="C625" i="33" s="1"/>
  <c r="AC652" i="13"/>
  <c r="AQ652" i="13" s="1"/>
  <c r="AS652" i="13" s="1"/>
  <c r="AC32" i="13"/>
  <c r="AQ32" i="13" s="1"/>
  <c r="AS32" i="13" s="1"/>
  <c r="AP493" i="13"/>
  <c r="AP255" i="13"/>
  <c r="AQ463" i="13"/>
  <c r="F400" i="13"/>
  <c r="AC350" i="13"/>
  <c r="AQ350" i="13" s="1"/>
  <c r="AS350" i="13" s="1"/>
  <c r="AC615" i="13"/>
  <c r="AQ615" i="13" s="1"/>
  <c r="AS615" i="13" s="1"/>
  <c r="D615" i="13" s="1"/>
  <c r="H615" i="13" s="1"/>
  <c r="J615" i="13" s="1"/>
  <c r="AC308" i="13"/>
  <c r="AQ308" i="13" s="1"/>
  <c r="AS308" i="13" s="1"/>
  <c r="AP540" i="13"/>
  <c r="AS540" i="13" s="1"/>
  <c r="D540" i="13" s="1"/>
  <c r="H540" i="13" s="1"/>
  <c r="AS261" i="13"/>
  <c r="AS104" i="13"/>
  <c r="AS39" i="13"/>
  <c r="AS349" i="13"/>
  <c r="AS670" i="13"/>
  <c r="F448" i="13"/>
  <c r="G439" i="13"/>
  <c r="F528" i="13"/>
  <c r="G426" i="13"/>
  <c r="F606" i="13"/>
  <c r="G634" i="13"/>
  <c r="AQ493" i="13"/>
  <c r="H613" i="13"/>
  <c r="C612" i="33" s="1"/>
  <c r="AS545" i="13"/>
  <c r="D545" i="13" s="1"/>
  <c r="H545" i="13" s="1"/>
  <c r="C544" i="33" s="1"/>
  <c r="AS22" i="13"/>
  <c r="AP433" i="13"/>
  <c r="AS250" i="13"/>
  <c r="AP158" i="13"/>
  <c r="AS158" i="13" s="1"/>
  <c r="AS118" i="13"/>
  <c r="AS408" i="13"/>
  <c r="D408" i="13" s="1"/>
  <c r="H408" i="13" s="1"/>
  <c r="H521" i="13"/>
  <c r="J521" i="13" s="1"/>
  <c r="AS676" i="13"/>
  <c r="F635" i="13"/>
  <c r="AC665" i="13"/>
  <c r="AQ665" i="13" s="1"/>
  <c r="AS665" i="13" s="1"/>
  <c r="AC399" i="13"/>
  <c r="AQ399" i="13" s="1"/>
  <c r="AS399" i="13" s="1"/>
  <c r="D399" i="13" s="1"/>
  <c r="H399" i="13" s="1"/>
  <c r="C399" i="33" s="1"/>
  <c r="AS553" i="13"/>
  <c r="D553" i="13" s="1"/>
  <c r="H553" i="13" s="1"/>
  <c r="C552" i="33" s="1"/>
  <c r="G471" i="13"/>
  <c r="AP169" i="13"/>
  <c r="AS169" i="13" s="1"/>
  <c r="AS319" i="13"/>
  <c r="AP404" i="13"/>
  <c r="AS404" i="13" s="1"/>
  <c r="D404" i="13" s="1"/>
  <c r="H404" i="13" s="1"/>
  <c r="AP202" i="13"/>
  <c r="F461" i="13"/>
  <c r="G461" i="13"/>
  <c r="F374" i="13"/>
  <c r="G374" i="13"/>
  <c r="G595" i="13"/>
  <c r="F595" i="13"/>
  <c r="F421" i="13"/>
  <c r="G421" i="13"/>
  <c r="AP10" i="13"/>
  <c r="AS10" i="13" s="1"/>
  <c r="G566" i="13"/>
  <c r="F566" i="13"/>
  <c r="G599" i="13"/>
  <c r="F599" i="13"/>
  <c r="F573" i="13"/>
  <c r="G573" i="13"/>
  <c r="G512" i="13"/>
  <c r="F512" i="13"/>
  <c r="AS76" i="13"/>
  <c r="AS343" i="13"/>
  <c r="G624" i="13"/>
  <c r="F624" i="13"/>
  <c r="F515" i="13"/>
  <c r="G515" i="13"/>
  <c r="F417" i="13"/>
  <c r="G417" i="13"/>
  <c r="F665" i="13"/>
  <c r="G665" i="13"/>
  <c r="G622" i="13"/>
  <c r="F622" i="13"/>
  <c r="AC234" i="13"/>
  <c r="AQ234" i="13" s="1"/>
  <c r="AS234" i="13" s="1"/>
  <c r="F652" i="13"/>
  <c r="G652" i="13"/>
  <c r="G572" i="13"/>
  <c r="F572" i="13"/>
  <c r="G536" i="13"/>
  <c r="F536" i="13"/>
  <c r="F379" i="13"/>
  <c r="G379" i="13"/>
  <c r="F565" i="13"/>
  <c r="G565" i="13"/>
  <c r="F495" i="13"/>
  <c r="G495" i="13"/>
  <c r="G563" i="13"/>
  <c r="F563" i="13"/>
  <c r="G496" i="13"/>
  <c r="F496" i="13"/>
  <c r="F489" i="13"/>
  <c r="G489" i="13"/>
  <c r="G476" i="13"/>
  <c r="F476" i="13"/>
  <c r="G544" i="13"/>
  <c r="F544" i="13"/>
  <c r="AS114" i="13"/>
  <c r="AC484" i="13"/>
  <c r="AQ484" i="13" s="1"/>
  <c r="AS484" i="13" s="1"/>
  <c r="D484" i="13" s="1"/>
  <c r="H484" i="13" s="1"/>
  <c r="AC576" i="13"/>
  <c r="AQ576" i="13" s="1"/>
  <c r="AS576" i="13" s="1"/>
  <c r="D576" i="13" s="1"/>
  <c r="H576" i="13" s="1"/>
  <c r="C575" i="33" s="1"/>
  <c r="F481" i="13"/>
  <c r="G481" i="13"/>
  <c r="F589" i="13"/>
  <c r="G589" i="13"/>
  <c r="G550" i="13"/>
  <c r="F550" i="13"/>
  <c r="F625" i="13"/>
  <c r="G625" i="13"/>
  <c r="F533" i="13"/>
  <c r="G533" i="13"/>
  <c r="F549" i="13"/>
  <c r="G549" i="13"/>
  <c r="G380" i="13"/>
  <c r="F380" i="13"/>
  <c r="G603" i="13"/>
  <c r="F603" i="13"/>
  <c r="F435" i="13"/>
  <c r="G435" i="13"/>
  <c r="F642" i="13"/>
  <c r="G642" i="13"/>
  <c r="F510" i="13"/>
  <c r="G510" i="13"/>
  <c r="F499" i="13"/>
  <c r="G499" i="13"/>
  <c r="F433" i="13"/>
  <c r="G433" i="13"/>
  <c r="F597" i="13"/>
  <c r="G597" i="13"/>
  <c r="G602" i="13"/>
  <c r="F602" i="13"/>
  <c r="AS258" i="13"/>
  <c r="AC336" i="13"/>
  <c r="AQ336" i="13" s="1"/>
  <c r="AS336" i="13" s="1"/>
  <c r="G480" i="13"/>
  <c r="F480" i="13"/>
  <c r="F518" i="13"/>
  <c r="G518" i="13"/>
  <c r="F498" i="13"/>
  <c r="G498" i="13"/>
  <c r="F522" i="13"/>
  <c r="G522" i="13"/>
  <c r="F517" i="13"/>
  <c r="G517" i="13"/>
  <c r="F493" i="13"/>
  <c r="G493" i="13"/>
  <c r="F519" i="13"/>
  <c r="G519" i="13"/>
  <c r="F545" i="13"/>
  <c r="G545" i="13"/>
  <c r="G404" i="13"/>
  <c r="F404" i="13"/>
  <c r="G616" i="13"/>
  <c r="F616" i="13"/>
  <c r="G524" i="13"/>
  <c r="F524" i="13"/>
  <c r="F381" i="13"/>
  <c r="G381" i="13"/>
  <c r="G551" i="13"/>
  <c r="F551" i="13"/>
  <c r="G618" i="13"/>
  <c r="F618" i="13"/>
  <c r="G535" i="13"/>
  <c r="F535" i="13"/>
  <c r="F657" i="13"/>
  <c r="G657" i="13"/>
  <c r="G500" i="13"/>
  <c r="F500" i="13"/>
  <c r="F446" i="13"/>
  <c r="G446" i="13"/>
  <c r="F668" i="13"/>
  <c r="G668" i="13"/>
  <c r="G560" i="13"/>
  <c r="F560" i="13"/>
  <c r="F653" i="13"/>
  <c r="G653" i="13"/>
  <c r="G571" i="13"/>
  <c r="F571" i="13"/>
  <c r="F644" i="13"/>
  <c r="G644" i="13"/>
  <c r="F483" i="13"/>
  <c r="G483" i="13"/>
  <c r="F541" i="13"/>
  <c r="G541" i="13"/>
  <c r="F669" i="13"/>
  <c r="G669" i="13"/>
  <c r="F397" i="13"/>
  <c r="G397" i="13"/>
  <c r="G539" i="13"/>
  <c r="F539" i="13"/>
  <c r="F409" i="13"/>
  <c r="G409" i="13"/>
  <c r="G612" i="13"/>
  <c r="F612" i="13"/>
  <c r="G619" i="13"/>
  <c r="F619" i="13"/>
  <c r="F371" i="13"/>
  <c r="G371" i="13"/>
  <c r="G675" i="13"/>
  <c r="F675" i="13"/>
  <c r="F450" i="13"/>
  <c r="G450" i="13"/>
  <c r="F447" i="13"/>
  <c r="G447" i="13"/>
  <c r="G452" i="13"/>
  <c r="F452" i="13"/>
  <c r="AS142" i="13"/>
  <c r="G420" i="13"/>
  <c r="F420" i="13"/>
  <c r="G531" i="13"/>
  <c r="F531" i="13"/>
  <c r="F437" i="13"/>
  <c r="G437" i="13"/>
  <c r="F470" i="13"/>
  <c r="G470" i="13"/>
  <c r="G583" i="13"/>
  <c r="F583" i="13"/>
  <c r="G504" i="13"/>
  <c r="F504" i="13"/>
  <c r="F369" i="13"/>
  <c r="G369" i="13"/>
  <c r="F469" i="13"/>
  <c r="G469" i="13"/>
  <c r="F370" i="13"/>
  <c r="G370" i="13"/>
  <c r="G464" i="13"/>
  <c r="F464" i="13"/>
  <c r="F585" i="13"/>
  <c r="G585" i="13"/>
  <c r="G627" i="13"/>
  <c r="F627" i="13"/>
  <c r="G620" i="13"/>
  <c r="F620" i="13"/>
  <c r="F637" i="13"/>
  <c r="G637" i="13"/>
  <c r="AC386" i="13"/>
  <c r="AQ386" i="13" s="1"/>
  <c r="AS386" i="13" s="1"/>
  <c r="D386" i="13" s="1"/>
  <c r="H386" i="13" s="1"/>
  <c r="C386" i="33" s="1"/>
  <c r="F441" i="13"/>
  <c r="G441" i="13"/>
  <c r="G384" i="13"/>
  <c r="F384" i="13"/>
  <c r="F475" i="13"/>
  <c r="G475" i="13"/>
  <c r="G432" i="13"/>
  <c r="F432" i="13"/>
  <c r="F403" i="13"/>
  <c r="G403" i="13"/>
  <c r="G594" i="13"/>
  <c r="F594" i="13"/>
  <c r="G408" i="13"/>
  <c r="F408" i="13"/>
  <c r="G643" i="13"/>
  <c r="F643" i="13"/>
  <c r="AS265" i="13"/>
  <c r="AP146" i="13"/>
  <c r="AS146" i="13" s="1"/>
  <c r="AS355" i="13"/>
  <c r="G484" i="13"/>
  <c r="F484" i="13"/>
  <c r="F494" i="13"/>
  <c r="G494" i="13"/>
  <c r="AS160" i="13"/>
  <c r="G492" i="13"/>
  <c r="F492" i="13"/>
  <c r="F491" i="13"/>
  <c r="G491" i="13"/>
  <c r="G591" i="13"/>
  <c r="F591" i="13"/>
  <c r="AC215" i="13"/>
  <c r="AQ215" i="13" s="1"/>
  <c r="AS215" i="13" s="1"/>
  <c r="F509" i="13"/>
  <c r="G509" i="13"/>
  <c r="F372" i="13"/>
  <c r="G372" i="13"/>
  <c r="F467" i="13"/>
  <c r="G467" i="13"/>
  <c r="F406" i="13"/>
  <c r="G406" i="13"/>
  <c r="F415" i="13"/>
  <c r="G415" i="13"/>
  <c r="F664" i="13"/>
  <c r="G664" i="13"/>
  <c r="G424" i="13"/>
  <c r="F424" i="13"/>
  <c r="F502" i="13"/>
  <c r="G502" i="13"/>
  <c r="F478" i="13"/>
  <c r="G478" i="13"/>
  <c r="F553" i="13"/>
  <c r="G553" i="13"/>
  <c r="G679" i="13"/>
  <c r="F679" i="13"/>
  <c r="G472" i="13"/>
  <c r="F472" i="13"/>
  <c r="F513" i="13"/>
  <c r="G513" i="13"/>
  <c r="F451" i="13"/>
  <c r="G451" i="13"/>
  <c r="G554" i="13"/>
  <c r="F554" i="13"/>
  <c r="F386" i="13"/>
  <c r="G386" i="13"/>
  <c r="G543" i="13"/>
  <c r="F543" i="13"/>
  <c r="AS428" i="13"/>
  <c r="D428" i="13" s="1"/>
  <c r="H428" i="13" s="1"/>
  <c r="C428" i="33" s="1"/>
  <c r="G604" i="13"/>
  <c r="F604" i="13"/>
  <c r="F443" i="13"/>
  <c r="G443" i="13"/>
  <c r="G575" i="13"/>
  <c r="F575" i="13"/>
  <c r="F427" i="13"/>
  <c r="G427" i="13"/>
  <c r="F445" i="13"/>
  <c r="G445" i="13"/>
  <c r="F581" i="13"/>
  <c r="G581" i="13"/>
  <c r="G555" i="13"/>
  <c r="F555" i="13"/>
  <c r="AS378" i="13"/>
  <c r="D378" i="13" s="1"/>
  <c r="H378" i="13" s="1"/>
  <c r="C378" i="33" s="1"/>
  <c r="G460" i="13"/>
  <c r="F460" i="13"/>
  <c r="AC439" i="13"/>
  <c r="AQ439" i="13" s="1"/>
  <c r="AS439" i="13" s="1"/>
  <c r="D439" i="13" s="1"/>
  <c r="H439" i="13" s="1"/>
  <c r="C439" i="33" s="1"/>
  <c r="G468" i="13"/>
  <c r="F468" i="13"/>
  <c r="F613" i="13"/>
  <c r="G613" i="13"/>
  <c r="F477" i="13"/>
  <c r="G477" i="13"/>
  <c r="AP148" i="13"/>
  <c r="AS148" i="13" s="1"/>
  <c r="AS23" i="13"/>
  <c r="F656" i="13"/>
  <c r="G656" i="13"/>
  <c r="AP440" i="13"/>
  <c r="AS440" i="13" s="1"/>
  <c r="D440" i="13" s="1"/>
  <c r="H440" i="13" s="1"/>
  <c r="F670" i="13"/>
  <c r="G670" i="13"/>
  <c r="F485" i="13"/>
  <c r="G485" i="13"/>
  <c r="G610" i="13"/>
  <c r="F610" i="13"/>
  <c r="F463" i="13"/>
  <c r="G463" i="13"/>
  <c r="G631" i="13"/>
  <c r="F631" i="13"/>
  <c r="F418" i="13"/>
  <c r="G418" i="13"/>
  <c r="F673" i="13"/>
  <c r="G673" i="13"/>
  <c r="F521" i="13"/>
  <c r="G521" i="13"/>
  <c r="F649" i="13"/>
  <c r="G649" i="13"/>
  <c r="AC346" i="13"/>
  <c r="AQ346" i="13" s="1"/>
  <c r="AS346" i="13" s="1"/>
  <c r="G440" i="13"/>
  <c r="F440" i="13"/>
  <c r="F645" i="13"/>
  <c r="G645" i="13"/>
  <c r="F605" i="13"/>
  <c r="G605" i="13"/>
  <c r="AQ583" i="13"/>
  <c r="F666" i="13"/>
  <c r="G666" i="13"/>
  <c r="AC288" i="13"/>
  <c r="AQ288" i="13" s="1"/>
  <c r="AS288" i="13" s="1"/>
  <c r="F621" i="13"/>
  <c r="G621" i="13"/>
  <c r="F454" i="13"/>
  <c r="G454" i="13"/>
  <c r="F648" i="13"/>
  <c r="G648" i="13"/>
  <c r="F430" i="13"/>
  <c r="G430" i="13"/>
  <c r="G436" i="13"/>
  <c r="F436" i="13"/>
  <c r="F429" i="13"/>
  <c r="G429" i="13"/>
  <c r="F378" i="13"/>
  <c r="G378" i="13"/>
  <c r="F629" i="13"/>
  <c r="G629" i="13"/>
  <c r="G588" i="13"/>
  <c r="F588" i="13"/>
  <c r="F411" i="13"/>
  <c r="G411" i="13"/>
  <c r="F633" i="13"/>
  <c r="G633" i="13"/>
  <c r="F414" i="13"/>
  <c r="G414" i="13"/>
  <c r="F677" i="13"/>
  <c r="G677" i="13"/>
  <c r="F462" i="13"/>
  <c r="G462" i="13"/>
  <c r="F661" i="13"/>
  <c r="G661" i="13"/>
  <c r="G392" i="13"/>
  <c r="F392" i="13"/>
  <c r="G596" i="13"/>
  <c r="F596" i="13"/>
  <c r="F577" i="13"/>
  <c r="G577" i="13"/>
  <c r="F457" i="13"/>
  <c r="G457" i="13"/>
  <c r="G396" i="13"/>
  <c r="F396" i="13"/>
  <c r="G412" i="13"/>
  <c r="F412" i="13"/>
  <c r="F419" i="13"/>
  <c r="G419" i="13"/>
  <c r="F609" i="13"/>
  <c r="G609" i="13"/>
  <c r="AC325" i="13"/>
  <c r="AQ325" i="13" s="1"/>
  <c r="AS325" i="13" s="1"/>
  <c r="F640" i="13"/>
  <c r="G640" i="13"/>
  <c r="F382" i="13"/>
  <c r="G382" i="13"/>
  <c r="F402" i="13"/>
  <c r="G402" i="13"/>
  <c r="G586" i="13"/>
  <c r="F586" i="13"/>
  <c r="F387" i="13"/>
  <c r="G387" i="13"/>
  <c r="F636" i="13"/>
  <c r="G636" i="13"/>
  <c r="F442" i="13"/>
  <c r="G442" i="13"/>
  <c r="G626" i="13"/>
  <c r="F626" i="13"/>
  <c r="G388" i="13"/>
  <c r="F388" i="13"/>
  <c r="F449" i="13"/>
  <c r="G449" i="13"/>
  <c r="F401" i="13"/>
  <c r="G401" i="13"/>
  <c r="F389" i="13"/>
  <c r="G389" i="13"/>
  <c r="G587" i="13"/>
  <c r="F587" i="13"/>
  <c r="F399" i="13"/>
  <c r="G399" i="13"/>
  <c r="F514" i="13"/>
  <c r="G514" i="13"/>
  <c r="AC196" i="13"/>
  <c r="AQ196" i="13" s="1"/>
  <c r="AS196" i="13" s="1"/>
  <c r="AQ507" i="13"/>
  <c r="AP157" i="13"/>
  <c r="AS157" i="13" s="1"/>
  <c r="H616" i="13"/>
  <c r="J616" i="13" s="1"/>
  <c r="AC657" i="13"/>
  <c r="AQ657" i="13" s="1"/>
  <c r="AS657" i="13" s="1"/>
  <c r="AS36" i="13"/>
  <c r="AP150" i="13"/>
  <c r="AS150" i="13" s="1"/>
  <c r="H524" i="13"/>
  <c r="I524" i="13" s="1"/>
  <c r="AS256" i="13"/>
  <c r="AC653" i="13"/>
  <c r="AQ653" i="13" s="1"/>
  <c r="AS653" i="13" s="1"/>
  <c r="AC635" i="13"/>
  <c r="AQ635" i="13" s="1"/>
  <c r="AS635" i="13" s="1"/>
  <c r="D635" i="13" s="1"/>
  <c r="H635" i="13" s="1"/>
  <c r="AC109" i="13"/>
  <c r="AQ109" i="13" s="1"/>
  <c r="AS109" i="13" s="1"/>
  <c r="AS26" i="13"/>
  <c r="AC376" i="13"/>
  <c r="AQ376" i="13" s="1"/>
  <c r="AS376" i="13" s="1"/>
  <c r="D376" i="13" s="1"/>
  <c r="H376" i="13" s="1"/>
  <c r="C376" i="33" s="1"/>
  <c r="AP51" i="13"/>
  <c r="AC51" i="13"/>
  <c r="AQ51" i="13" s="1"/>
  <c r="AS361" i="13"/>
  <c r="AQ531" i="13"/>
  <c r="AC566" i="13"/>
  <c r="AQ566" i="13" s="1"/>
  <c r="AS566" i="13" s="1"/>
  <c r="D566" i="13" s="1"/>
  <c r="H566" i="13" s="1"/>
  <c r="AS424" i="13"/>
  <c r="D424" i="13" s="1"/>
  <c r="H424" i="13" s="1"/>
  <c r="AC577" i="13"/>
  <c r="AQ577" i="13" s="1"/>
  <c r="AS577" i="13" s="1"/>
  <c r="D577" i="13" s="1"/>
  <c r="H577" i="13" s="1"/>
  <c r="C576" i="33" s="1"/>
  <c r="AC192" i="13"/>
  <c r="AQ192" i="13" s="1"/>
  <c r="AS192" i="13" s="1"/>
  <c r="AS365" i="13"/>
  <c r="AP212" i="13"/>
  <c r="AC212" i="13"/>
  <c r="AQ212" i="13" s="1"/>
  <c r="AQ126" i="13"/>
  <c r="AS501" i="13"/>
  <c r="D501" i="13" s="1"/>
  <c r="H501" i="13" s="1"/>
  <c r="C500" i="33" s="1"/>
  <c r="AS533" i="13"/>
  <c r="D533" i="13" s="1"/>
  <c r="H533" i="13" s="1"/>
  <c r="AQ485" i="13"/>
  <c r="AS485" i="13" s="1"/>
  <c r="D485" i="13" s="1"/>
  <c r="H485" i="13" s="1"/>
  <c r="AS625" i="13"/>
  <c r="D625" i="13" s="1"/>
  <c r="H625" i="13" s="1"/>
  <c r="C624" i="33" s="1"/>
  <c r="H624" i="13"/>
  <c r="H384" i="13"/>
  <c r="AS246" i="13"/>
  <c r="AP475" i="13"/>
  <c r="AS211" i="13"/>
  <c r="AC190" i="13"/>
  <c r="AQ190" i="13" s="1"/>
  <c r="AS190" i="13" s="1"/>
  <c r="AS452" i="13"/>
  <c r="D452" i="13" s="1"/>
  <c r="H452" i="13" s="1"/>
  <c r="C451" i="33" s="1"/>
  <c r="AC432" i="13"/>
  <c r="AQ432" i="13" s="1"/>
  <c r="AS432" i="13" s="1"/>
  <c r="D432" i="13" s="1"/>
  <c r="H432" i="13" s="1"/>
  <c r="C432" i="33" s="1"/>
  <c r="AS71" i="13"/>
  <c r="AS242" i="13"/>
  <c r="AS662" i="13"/>
  <c r="AS224" i="13"/>
  <c r="AP583" i="13"/>
  <c r="AC226" i="13"/>
  <c r="AQ226" i="13" s="1"/>
  <c r="AS226" i="13" s="1"/>
  <c r="AC300" i="13"/>
  <c r="AQ300" i="13" s="1"/>
  <c r="AS300" i="13" s="1"/>
  <c r="AS479" i="13"/>
  <c r="D479" i="13" s="1"/>
  <c r="H479" i="13" s="1"/>
  <c r="C478" i="33" s="1"/>
  <c r="AC247" i="13"/>
  <c r="AQ247" i="13" s="1"/>
  <c r="AS247" i="13" s="1"/>
  <c r="AC407" i="13"/>
  <c r="AQ407" i="13" s="1"/>
  <c r="AS407" i="13" s="1"/>
  <c r="D407" i="13" s="1"/>
  <c r="H407" i="13" s="1"/>
  <c r="C407" i="33" s="1"/>
  <c r="AP213" i="13"/>
  <c r="AS213" i="13" s="1"/>
  <c r="AC602" i="13"/>
  <c r="AQ602" i="13" s="1"/>
  <c r="AS602" i="13" s="1"/>
  <c r="D602" i="13" s="1"/>
  <c r="H602" i="13" s="1"/>
  <c r="AS204" i="13"/>
  <c r="AQ517" i="13"/>
  <c r="AS517" i="13" s="1"/>
  <c r="D517" i="13" s="1"/>
  <c r="H517" i="13" s="1"/>
  <c r="C516" i="33" s="1"/>
  <c r="AS329" i="13"/>
  <c r="AP132" i="13"/>
  <c r="AC504" i="13"/>
  <c r="AQ504" i="13" s="1"/>
  <c r="AS504" i="13" s="1"/>
  <c r="D504" i="13" s="1"/>
  <c r="H504" i="13" s="1"/>
  <c r="C503" i="33" s="1"/>
  <c r="AC12" i="13"/>
  <c r="AQ12" i="13" s="1"/>
  <c r="AS12" i="13" s="1"/>
  <c r="H636" i="13"/>
  <c r="AC673" i="13"/>
  <c r="AQ673" i="13" s="1"/>
  <c r="AS673" i="13" s="1"/>
  <c r="AC641" i="13"/>
  <c r="AQ641" i="13" s="1"/>
  <c r="AS641" i="13" s="1"/>
  <c r="D641" i="13" s="1"/>
  <c r="H641" i="13" s="1"/>
  <c r="C640" i="33" s="1"/>
  <c r="AC661" i="13"/>
  <c r="AQ661" i="13" s="1"/>
  <c r="AS661" i="13" s="1"/>
  <c r="AC538" i="13"/>
  <c r="AQ538" i="13" s="1"/>
  <c r="AS538" i="13" s="1"/>
  <c r="D538" i="13" s="1"/>
  <c r="H538" i="13" s="1"/>
  <c r="J538" i="13" s="1"/>
  <c r="AC426" i="13"/>
  <c r="AQ426" i="13" s="1"/>
  <c r="AS426" i="13" s="1"/>
  <c r="D426" i="13" s="1"/>
  <c r="H426" i="13" s="1"/>
  <c r="C426" i="33" s="1"/>
  <c r="AC474" i="13"/>
  <c r="AQ474" i="13" s="1"/>
  <c r="AS474" i="13" s="1"/>
  <c r="D474" i="13" s="1"/>
  <c r="H474" i="13" s="1"/>
  <c r="C473" i="33" s="1"/>
  <c r="AC301" i="13"/>
  <c r="AQ301" i="13" s="1"/>
  <c r="AS301" i="13" s="1"/>
  <c r="AS270" i="13"/>
  <c r="AS267" i="13"/>
  <c r="AP542" i="13"/>
  <c r="AS542" i="13" s="1"/>
  <c r="D542" i="13" s="1"/>
  <c r="H542" i="13" s="1"/>
  <c r="C541" i="33" s="1"/>
  <c r="AS193" i="13"/>
  <c r="AP281" i="13"/>
  <c r="AS281" i="13" s="1"/>
  <c r="AS383" i="13"/>
  <c r="D383" i="13" s="1"/>
  <c r="H383" i="13" s="1"/>
  <c r="C383" i="33" s="1"/>
  <c r="AC249" i="13"/>
  <c r="AQ249" i="13" s="1"/>
  <c r="AS249" i="13" s="1"/>
  <c r="AC290" i="13"/>
  <c r="AQ290" i="13" s="1"/>
  <c r="AS290" i="13" s="1"/>
  <c r="AC175" i="13"/>
  <c r="AQ175" i="13" s="1"/>
  <c r="AS175" i="13" s="1"/>
  <c r="AC448" i="13"/>
  <c r="AQ448" i="13" s="1"/>
  <c r="AS448" i="13" s="1"/>
  <c r="D448" i="13" s="1"/>
  <c r="H448" i="13" s="1"/>
  <c r="AS156" i="13"/>
  <c r="AC19" i="13"/>
  <c r="AQ19" i="13" s="1"/>
  <c r="AS19" i="13" s="1"/>
  <c r="AP191" i="13"/>
  <c r="AC560" i="13"/>
  <c r="AQ560" i="13" s="1"/>
  <c r="AS560" i="13" s="1"/>
  <c r="D560" i="13" s="1"/>
  <c r="H560" i="13" s="1"/>
  <c r="C559" i="33" s="1"/>
  <c r="AS347" i="13"/>
  <c r="AC391" i="13"/>
  <c r="AQ391" i="13" s="1"/>
  <c r="AS391" i="13" s="1"/>
  <c r="D391" i="13" s="1"/>
  <c r="H391" i="13" s="1"/>
  <c r="C391" i="33" s="1"/>
  <c r="AC93" i="13"/>
  <c r="AQ93" i="13" s="1"/>
  <c r="AS93" i="13" s="1"/>
  <c r="AC123" i="13"/>
  <c r="AQ123" i="13" s="1"/>
  <c r="AS123" i="13" s="1"/>
  <c r="AC275" i="13"/>
  <c r="AQ275" i="13" s="1"/>
  <c r="AS275" i="13" s="1"/>
  <c r="AC206" i="13"/>
  <c r="AQ206" i="13" s="1"/>
  <c r="AS206" i="13" s="1"/>
  <c r="AC231" i="13"/>
  <c r="AQ231" i="13" s="1"/>
  <c r="AS231" i="13" s="1"/>
  <c r="AC95" i="13"/>
  <c r="AQ95" i="13" s="1"/>
  <c r="AS95" i="13" s="1"/>
  <c r="AC518" i="13"/>
  <c r="AQ518" i="13" s="1"/>
  <c r="AS518" i="13" s="1"/>
  <c r="D518" i="13" s="1"/>
  <c r="H518" i="13" s="1"/>
  <c r="AC229" i="13"/>
  <c r="AQ229" i="13" s="1"/>
  <c r="AS229" i="13" s="1"/>
  <c r="AS61" i="13"/>
  <c r="AS31" i="13"/>
  <c r="AS366" i="13"/>
  <c r="AS228" i="13"/>
  <c r="AS25" i="13"/>
  <c r="AP395" i="13"/>
  <c r="AS395" i="13" s="1"/>
  <c r="D395" i="13" s="1"/>
  <c r="H395" i="13" s="1"/>
  <c r="AP195" i="13"/>
  <c r="AS195" i="13" s="1"/>
  <c r="AS108" i="13"/>
  <c r="AC97" i="13"/>
  <c r="AQ97" i="13" s="1"/>
  <c r="AS97" i="13" s="1"/>
  <c r="AC649" i="13"/>
  <c r="AQ649" i="13" s="1"/>
  <c r="AS649" i="13" s="1"/>
  <c r="D649" i="13" s="1"/>
  <c r="H649" i="13" s="1"/>
  <c r="AC180" i="13"/>
  <c r="AQ180" i="13" s="1"/>
  <c r="AS180" i="13" s="1"/>
  <c r="AC198" i="13"/>
  <c r="AQ198" i="13" s="1"/>
  <c r="AS198" i="13" s="1"/>
  <c r="AS557" i="13"/>
  <c r="D557" i="13" s="1"/>
  <c r="H557" i="13" s="1"/>
  <c r="C556" i="33" s="1"/>
  <c r="AC584" i="13"/>
  <c r="AQ584" i="13" s="1"/>
  <c r="AS584" i="13" s="1"/>
  <c r="D584" i="13" s="1"/>
  <c r="H584" i="13" s="1"/>
  <c r="C583" i="33" s="1"/>
  <c r="AC445" i="13"/>
  <c r="AQ445" i="13" s="1"/>
  <c r="AS445" i="13" s="1"/>
  <c r="D445" i="13" s="1"/>
  <c r="H445" i="13" s="1"/>
  <c r="C445" i="33" s="1"/>
  <c r="AC89" i="13"/>
  <c r="AQ89" i="13" s="1"/>
  <c r="AS89" i="13" s="1"/>
  <c r="AC643" i="13"/>
  <c r="AQ643" i="13" s="1"/>
  <c r="AS643" i="13" s="1"/>
  <c r="D643" i="13" s="1"/>
  <c r="H643" i="13" s="1"/>
  <c r="AC297" i="13"/>
  <c r="AQ297" i="13" s="1"/>
  <c r="AS297" i="13" s="1"/>
  <c r="AQ191" i="13"/>
  <c r="AS73" i="13"/>
  <c r="AS90" i="13"/>
  <c r="AC422" i="13"/>
  <c r="AQ422" i="13" s="1"/>
  <c r="AS422" i="13" s="1"/>
  <c r="D422" i="13" s="1"/>
  <c r="H422" i="13" s="1"/>
  <c r="AC522" i="13"/>
  <c r="AQ522" i="13" s="1"/>
  <c r="AS522" i="13" s="1"/>
  <c r="D522" i="13" s="1"/>
  <c r="H522" i="13" s="1"/>
  <c r="AP291" i="13"/>
  <c r="AS291" i="13" s="1"/>
  <c r="AC101" i="13"/>
  <c r="AQ101" i="13" s="1"/>
  <c r="AS101" i="13" s="1"/>
  <c r="AC111" i="13"/>
  <c r="AQ111" i="13" s="1"/>
  <c r="AS111" i="13" s="1"/>
  <c r="AC506" i="13"/>
  <c r="AQ506" i="13" s="1"/>
  <c r="AS506" i="13" s="1"/>
  <c r="D506" i="13" s="1"/>
  <c r="H506" i="13" s="1"/>
  <c r="C505" i="33" s="1"/>
  <c r="AC526" i="13"/>
  <c r="AQ526" i="13" s="1"/>
  <c r="AS526" i="13" s="1"/>
  <c r="D526" i="13" s="1"/>
  <c r="H526" i="13" s="1"/>
  <c r="AC273" i="13"/>
  <c r="AQ273" i="13" s="1"/>
  <c r="AS273" i="13" s="1"/>
  <c r="AC159" i="13"/>
  <c r="AQ159" i="13" s="1"/>
  <c r="AS159" i="13" s="1"/>
  <c r="AC442" i="13"/>
  <c r="AQ442" i="13" s="1"/>
  <c r="AS442" i="13" s="1"/>
  <c r="D442" i="13" s="1"/>
  <c r="H442" i="13" s="1"/>
  <c r="AQ433" i="13"/>
  <c r="AC679" i="13"/>
  <c r="AQ679" i="13" s="1"/>
  <c r="AS679" i="13" s="1"/>
  <c r="AC283" i="13"/>
  <c r="AQ283" i="13" s="1"/>
  <c r="AS283" i="13" s="1"/>
  <c r="AC197" i="13"/>
  <c r="AQ197" i="13" s="1"/>
  <c r="AS197" i="13" s="1"/>
  <c r="AC548" i="13"/>
  <c r="AQ548" i="13" s="1"/>
  <c r="AS548" i="13" s="1"/>
  <c r="D548" i="13" s="1"/>
  <c r="H548" i="13" s="1"/>
  <c r="AP139" i="13"/>
  <c r="AS139" i="13" s="1"/>
  <c r="AC161" i="13"/>
  <c r="AQ161" i="13" s="1"/>
  <c r="AS161" i="13" s="1"/>
  <c r="AC271" i="13"/>
  <c r="AQ271" i="13" s="1"/>
  <c r="AS271" i="13" s="1"/>
  <c r="H461" i="13"/>
  <c r="I461" i="13" s="1"/>
  <c r="AC183" i="13"/>
  <c r="AQ183" i="13" s="1"/>
  <c r="AS183" i="13" s="1"/>
  <c r="AC456" i="13"/>
  <c r="AQ456" i="13" s="1"/>
  <c r="AS456" i="13" s="1"/>
  <c r="D456" i="13" s="1"/>
  <c r="H456" i="13" s="1"/>
  <c r="H621" i="13"/>
  <c r="I621" i="13" s="1"/>
  <c r="D620" i="33" s="1"/>
  <c r="AS425" i="13"/>
  <c r="D425" i="13" s="1"/>
  <c r="H425" i="13" s="1"/>
  <c r="C425" i="33" s="1"/>
  <c r="AQ202" i="13"/>
  <c r="AP165" i="13"/>
  <c r="AS165" i="13" s="1"/>
  <c r="AC235" i="13"/>
  <c r="AQ235" i="13" s="1"/>
  <c r="AS235" i="13" s="1"/>
  <c r="AC105" i="13"/>
  <c r="AQ105" i="13" s="1"/>
  <c r="AS105" i="13" s="1"/>
  <c r="AC568" i="13"/>
  <c r="AQ568" i="13" s="1"/>
  <c r="AS568" i="13" s="1"/>
  <c r="D568" i="13" s="1"/>
  <c r="H568" i="13" s="1"/>
  <c r="C567" i="33" s="1"/>
  <c r="AC400" i="13"/>
  <c r="AQ400" i="13" s="1"/>
  <c r="AS400" i="13" s="1"/>
  <c r="D400" i="13" s="1"/>
  <c r="H400" i="13" s="1"/>
  <c r="AC182" i="13"/>
  <c r="AQ182" i="13" s="1"/>
  <c r="AS182" i="13" s="1"/>
  <c r="AP287" i="13"/>
  <c r="AS287" i="13" s="1"/>
  <c r="AC647" i="13"/>
  <c r="AQ647" i="13" s="1"/>
  <c r="AS647" i="13" s="1"/>
  <c r="D647" i="13" s="1"/>
  <c r="H647" i="13" s="1"/>
  <c r="AS513" i="13"/>
  <c r="D513" i="13" s="1"/>
  <c r="H513" i="13" s="1"/>
  <c r="AC417" i="13"/>
  <c r="AQ417" i="13" s="1"/>
  <c r="AS417" i="13" s="1"/>
  <c r="D417" i="13" s="1"/>
  <c r="H417" i="13" s="1"/>
  <c r="C417" i="33" s="1"/>
  <c r="AC552" i="13"/>
  <c r="AQ552" i="13" s="1"/>
  <c r="AS552" i="13" s="1"/>
  <c r="D552" i="13" s="1"/>
  <c r="H552" i="13" s="1"/>
  <c r="C551" i="33" s="1"/>
  <c r="AC186" i="13"/>
  <c r="AQ186" i="13" s="1"/>
  <c r="AS186" i="13" s="1"/>
  <c r="AC306" i="13"/>
  <c r="AQ306" i="13" s="1"/>
  <c r="AS306" i="13" s="1"/>
  <c r="AS374" i="13"/>
  <c r="D374" i="13" s="1"/>
  <c r="H374" i="13" s="1"/>
  <c r="C374" i="33" s="1"/>
  <c r="AP199" i="13"/>
  <c r="AS199" i="13" s="1"/>
  <c r="AS409" i="13"/>
  <c r="D409" i="13" s="1"/>
  <c r="H409" i="13" s="1"/>
  <c r="AS457" i="13"/>
  <c r="D457" i="13" s="1"/>
  <c r="H457" i="13" s="1"/>
  <c r="C456" i="33" s="1"/>
  <c r="AS134" i="13"/>
  <c r="AC115" i="13"/>
  <c r="AQ115" i="13" s="1"/>
  <c r="AS115" i="13" s="1"/>
  <c r="AC681" i="13"/>
  <c r="AQ681" i="13" s="1"/>
  <c r="AS681" i="13" s="1"/>
  <c r="AC582" i="13"/>
  <c r="AQ582" i="13" s="1"/>
  <c r="AS582" i="13" s="1"/>
  <c r="D582" i="13" s="1"/>
  <c r="H582" i="13" s="1"/>
  <c r="AC398" i="13"/>
  <c r="AQ398" i="13" s="1"/>
  <c r="AS398" i="13" s="1"/>
  <c r="D398" i="13" s="1"/>
  <c r="H398" i="13" s="1"/>
  <c r="AC251" i="13"/>
  <c r="AQ251" i="13" s="1"/>
  <c r="AS251" i="13" s="1"/>
  <c r="AC460" i="13"/>
  <c r="AQ460" i="13" s="1"/>
  <c r="AS460" i="13" s="1"/>
  <c r="D460" i="13" s="1"/>
  <c r="H460" i="13" s="1"/>
  <c r="C459" i="33" s="1"/>
  <c r="AP295" i="13"/>
  <c r="AS295" i="13" s="1"/>
  <c r="AC536" i="13"/>
  <c r="AQ536" i="13" s="1"/>
  <c r="AS536" i="13" s="1"/>
  <c r="D536" i="13" s="1"/>
  <c r="H536" i="13" s="1"/>
  <c r="AS125" i="13"/>
  <c r="AC227" i="13"/>
  <c r="AQ227" i="13" s="1"/>
  <c r="AS227" i="13" s="1"/>
  <c r="AS389" i="13"/>
  <c r="D389" i="13" s="1"/>
  <c r="H389" i="13" s="1"/>
  <c r="C389" i="33" s="1"/>
  <c r="AQ132" i="13"/>
  <c r="AC203" i="13"/>
  <c r="AQ203" i="13" s="1"/>
  <c r="AS203" i="13" s="1"/>
  <c r="AC667" i="13"/>
  <c r="AQ667" i="13" s="1"/>
  <c r="AS667" i="13" s="1"/>
  <c r="AC581" i="13"/>
  <c r="AQ581" i="13" s="1"/>
  <c r="AS581" i="13" s="1"/>
  <c r="D581" i="13" s="1"/>
  <c r="H581" i="13" s="1"/>
  <c r="C580" i="33" s="1"/>
  <c r="AP591" i="13"/>
  <c r="AC591" i="13"/>
  <c r="AQ591" i="13" s="1"/>
  <c r="H494" i="13"/>
  <c r="AC304" i="13"/>
  <c r="AQ304" i="13" s="1"/>
  <c r="AS304" i="13" s="1"/>
  <c r="AC482" i="13"/>
  <c r="AQ482" i="13" s="1"/>
  <c r="AS482" i="13" s="1"/>
  <c r="D482" i="13" s="1"/>
  <c r="H482" i="13" s="1"/>
  <c r="C481" i="33" s="1"/>
  <c r="AC556" i="13"/>
  <c r="AQ556" i="13" s="1"/>
  <c r="AS556" i="13" s="1"/>
  <c r="D556" i="13" s="1"/>
  <c r="H556" i="13" s="1"/>
  <c r="C555" i="33" s="1"/>
  <c r="AC303" i="13"/>
  <c r="AQ303" i="13" s="1"/>
  <c r="AS303" i="13" s="1"/>
  <c r="AC651" i="13"/>
  <c r="AQ651" i="13" s="1"/>
  <c r="AS651" i="13" s="1"/>
  <c r="AC189" i="13"/>
  <c r="AQ189" i="13" s="1"/>
  <c r="AS189" i="13" s="1"/>
  <c r="AC405" i="13"/>
  <c r="AQ405" i="13" s="1"/>
  <c r="AS405" i="13" s="1"/>
  <c r="D405" i="13" s="1"/>
  <c r="H405" i="13" s="1"/>
  <c r="AC516" i="13"/>
  <c r="AQ516" i="13" s="1"/>
  <c r="AS516" i="13" s="1"/>
  <c r="D516" i="13" s="1"/>
  <c r="H516" i="13" s="1"/>
  <c r="C515" i="33" s="1"/>
  <c r="AC671" i="13"/>
  <c r="AQ671" i="13" s="1"/>
  <c r="AS671" i="13" s="1"/>
  <c r="AC655" i="13"/>
  <c r="AQ655" i="13" s="1"/>
  <c r="AS655" i="13" s="1"/>
  <c r="AC289" i="13"/>
  <c r="AQ289" i="13" s="1"/>
  <c r="AS289" i="13" s="1"/>
  <c r="AP453" i="13"/>
  <c r="AS453" i="13" s="1"/>
  <c r="D453" i="13" s="1"/>
  <c r="H453" i="13" s="1"/>
  <c r="C452" i="33" s="1"/>
  <c r="AS102" i="13"/>
  <c r="AS77" i="13"/>
  <c r="AS236" i="13"/>
  <c r="AC294" i="13"/>
  <c r="AQ294" i="13" s="1"/>
  <c r="AS294" i="13" s="1"/>
  <c r="AC171" i="13"/>
  <c r="AQ171" i="13" s="1"/>
  <c r="AS171" i="13" s="1"/>
  <c r="AC269" i="13"/>
  <c r="AQ269" i="13" s="1"/>
  <c r="AS269" i="13" s="1"/>
  <c r="AS434" i="13"/>
  <c r="D434" i="13" s="1"/>
  <c r="H434" i="13" s="1"/>
  <c r="C434" i="33" s="1"/>
  <c r="AC446" i="13"/>
  <c r="AQ446" i="13" s="1"/>
  <c r="AS446" i="13" s="1"/>
  <c r="D446" i="13" s="1"/>
  <c r="H446" i="13" s="1"/>
  <c r="AC243" i="13"/>
  <c r="AQ243" i="13" s="1"/>
  <c r="AS243" i="13" s="1"/>
  <c r="AC492" i="13"/>
  <c r="AQ492" i="13" s="1"/>
  <c r="AS492" i="13" s="1"/>
  <c r="D492" i="13" s="1"/>
  <c r="H492" i="13" s="1"/>
  <c r="AC677" i="13"/>
  <c r="AQ677" i="13" s="1"/>
  <c r="AS677" i="13" s="1"/>
  <c r="AC478" i="13"/>
  <c r="AQ478" i="13" s="1"/>
  <c r="AS478" i="13" s="1"/>
  <c r="D478" i="13" s="1"/>
  <c r="H478" i="13" s="1"/>
  <c r="C477" i="33" s="1"/>
  <c r="AC416" i="13"/>
  <c r="AQ416" i="13" s="1"/>
  <c r="AS416" i="13" s="1"/>
  <c r="D416" i="13" s="1"/>
  <c r="H416" i="13" s="1"/>
  <c r="AC133" i="13"/>
  <c r="AQ133" i="13" s="1"/>
  <c r="AS133" i="13" s="1"/>
  <c r="AS414" i="13"/>
  <c r="D414" i="13" s="1"/>
  <c r="H414" i="13" s="1"/>
  <c r="AC595" i="13"/>
  <c r="AQ595" i="13" s="1"/>
  <c r="AP595" i="13"/>
  <c r="AC209" i="13"/>
  <c r="AQ209" i="13" s="1"/>
  <c r="AS209" i="13" s="1"/>
  <c r="AC534" i="13"/>
  <c r="AQ534" i="13" s="1"/>
  <c r="AS534" i="13" s="1"/>
  <c r="D534" i="13" s="1"/>
  <c r="H534" i="13" s="1"/>
  <c r="C533" i="33" s="1"/>
  <c r="AC233" i="13"/>
  <c r="AQ233" i="13" s="1"/>
  <c r="AS233" i="13" s="1"/>
  <c r="AC155" i="13"/>
  <c r="AQ155" i="13" s="1"/>
  <c r="AS155" i="13" s="1"/>
  <c r="AC468" i="13"/>
  <c r="AQ468" i="13" s="1"/>
  <c r="AS468" i="13" s="1"/>
  <c r="D468" i="13" s="1"/>
  <c r="H468" i="13" s="1"/>
  <c r="AC184" i="13"/>
  <c r="AQ184" i="13" s="1"/>
  <c r="AS184" i="13" s="1"/>
  <c r="AC137" i="13"/>
  <c r="AQ137" i="13" s="1"/>
  <c r="AS137" i="13" s="1"/>
  <c r="AC586" i="13"/>
  <c r="AQ586" i="13" s="1"/>
  <c r="AS586" i="13" s="1"/>
  <c r="D586" i="13" s="1"/>
  <c r="H586" i="13" s="1"/>
  <c r="C585" i="33" s="1"/>
  <c r="AS100" i="13"/>
  <c r="AS54" i="13"/>
  <c r="AP167" i="13"/>
  <c r="AS167" i="13" s="1"/>
  <c r="AC502" i="13"/>
  <c r="AQ502" i="13" s="1"/>
  <c r="AS502" i="13" s="1"/>
  <c r="D502" i="13" s="1"/>
  <c r="H502" i="13" s="1"/>
  <c r="C501" i="33" s="1"/>
  <c r="AC450" i="13"/>
  <c r="AQ450" i="13" s="1"/>
  <c r="AS450" i="13" s="1"/>
  <c r="D450" i="13" s="1"/>
  <c r="H450" i="13" s="1"/>
  <c r="C449" i="33" s="1"/>
  <c r="AC207" i="13"/>
  <c r="AQ207" i="13" s="1"/>
  <c r="AS207" i="13" s="1"/>
  <c r="AC103" i="13"/>
  <c r="AQ103" i="13" s="1"/>
  <c r="AS103" i="13" s="1"/>
  <c r="AC394" i="13"/>
  <c r="AQ394" i="13" s="1"/>
  <c r="AS394" i="13" s="1"/>
  <c r="D394" i="13" s="1"/>
  <c r="H394" i="13" s="1"/>
  <c r="C394" i="33" s="1"/>
  <c r="H519" i="13"/>
  <c r="AC528" i="13"/>
  <c r="AQ528" i="13" s="1"/>
  <c r="AS528" i="13" s="1"/>
  <c r="D528" i="13" s="1"/>
  <c r="H528" i="13" s="1"/>
  <c r="AC121" i="13"/>
  <c r="AQ121" i="13" s="1"/>
  <c r="AS121" i="13" s="1"/>
  <c r="AC80" i="13"/>
  <c r="AQ80" i="13" s="1"/>
  <c r="AS80" i="13" s="1"/>
  <c r="AC480" i="13"/>
  <c r="AQ480" i="13" s="1"/>
  <c r="AS480" i="13" s="1"/>
  <c r="D480" i="13" s="1"/>
  <c r="H480" i="13" s="1"/>
  <c r="C479" i="33" s="1"/>
  <c r="AC609" i="13"/>
  <c r="AQ609" i="13" s="1"/>
  <c r="AP609" i="13"/>
  <c r="AS594" i="13"/>
  <c r="D594" i="13" s="1"/>
  <c r="H594" i="13" s="1"/>
  <c r="C593" i="33" s="1"/>
  <c r="AS487" i="13"/>
  <c r="D487" i="13" s="1"/>
  <c r="H487" i="13" s="1"/>
  <c r="C486" i="33" s="1"/>
  <c r="AP107" i="13"/>
  <c r="AS447" i="13"/>
  <c r="D447" i="13" s="1"/>
  <c r="H447" i="13" s="1"/>
  <c r="AS335" i="13"/>
  <c r="AS92" i="13"/>
  <c r="AC210" i="13"/>
  <c r="AQ210" i="13" s="1"/>
  <c r="AS210" i="13" s="1"/>
  <c r="AC274" i="13"/>
  <c r="AQ274" i="13" s="1"/>
  <c r="AS274" i="13" s="1"/>
  <c r="AC149" i="13"/>
  <c r="AQ149" i="13" s="1"/>
  <c r="AS149" i="13" s="1"/>
  <c r="AC455" i="13"/>
  <c r="AQ455" i="13" s="1"/>
  <c r="AS455" i="13" s="1"/>
  <c r="D455" i="13" s="1"/>
  <c r="H455" i="13" s="1"/>
  <c r="AC216" i="13"/>
  <c r="AQ216" i="13" s="1"/>
  <c r="AS216" i="13" s="1"/>
  <c r="AC122" i="13"/>
  <c r="AQ122" i="13" s="1"/>
  <c r="AS122" i="13" s="1"/>
  <c r="AC476" i="13"/>
  <c r="AQ476" i="13" s="1"/>
  <c r="AS476" i="13" s="1"/>
  <c r="D476" i="13" s="1"/>
  <c r="H476" i="13" s="1"/>
  <c r="AC669" i="13"/>
  <c r="AQ669" i="13" s="1"/>
  <c r="AS669" i="13" s="1"/>
  <c r="AC675" i="13"/>
  <c r="AQ675" i="13" s="1"/>
  <c r="AS675" i="13" s="1"/>
  <c r="AC6" i="13"/>
  <c r="AQ6" i="13" s="1"/>
  <c r="AS6" i="13" s="1"/>
  <c r="AC544" i="13"/>
  <c r="AQ544" i="13" s="1"/>
  <c r="AS544" i="13" s="1"/>
  <c r="D544" i="13" s="1"/>
  <c r="H544" i="13" s="1"/>
  <c r="AC410" i="13"/>
  <c r="AQ410" i="13" s="1"/>
  <c r="AS410" i="13" s="1"/>
  <c r="D410" i="13" s="1"/>
  <c r="H410" i="13" s="1"/>
  <c r="AC219" i="13"/>
  <c r="AQ219" i="13" s="1"/>
  <c r="AS219" i="13" s="1"/>
  <c r="AQ107" i="13"/>
  <c r="AP218" i="13"/>
  <c r="AP173" i="13"/>
  <c r="AS173" i="13" s="1"/>
  <c r="AC292" i="13"/>
  <c r="AQ292" i="13" s="1"/>
  <c r="AS292" i="13" s="1"/>
  <c r="AC637" i="13"/>
  <c r="AQ637" i="13" s="1"/>
  <c r="AS637" i="13" s="1"/>
  <c r="D637" i="13" s="1"/>
  <c r="H637" i="13" s="1"/>
  <c r="C636" i="33" s="1"/>
  <c r="AC293" i="13"/>
  <c r="AQ293" i="13" s="1"/>
  <c r="AS293" i="13" s="1"/>
  <c r="AC490" i="13"/>
  <c r="AQ490" i="13" s="1"/>
  <c r="AS490" i="13" s="1"/>
  <c r="D490" i="13" s="1"/>
  <c r="H490" i="13" s="1"/>
  <c r="C489" i="33" s="1"/>
  <c r="AC143" i="13"/>
  <c r="AQ143" i="13" s="1"/>
  <c r="AS143" i="13" s="1"/>
  <c r="AC305" i="13"/>
  <c r="AQ305" i="13" s="1"/>
  <c r="AS305" i="13" s="1"/>
  <c r="AC91" i="13"/>
  <c r="AQ91" i="13" s="1"/>
  <c r="AS91" i="13" s="1"/>
  <c r="AC237" i="13"/>
  <c r="AQ237" i="13" s="1"/>
  <c r="AS237" i="13" s="1"/>
  <c r="AC464" i="13"/>
  <c r="AQ464" i="13" s="1"/>
  <c r="AS464" i="13" s="1"/>
  <c r="D464" i="13" s="1"/>
  <c r="H464" i="13" s="1"/>
  <c r="C463" i="33" s="1"/>
  <c r="AC514" i="13"/>
  <c r="AQ514" i="13" s="1"/>
  <c r="AS514" i="13" s="1"/>
  <c r="D514" i="13" s="1"/>
  <c r="H514" i="13" s="1"/>
  <c r="C513" i="33" s="1"/>
  <c r="AC245" i="13"/>
  <c r="AQ245" i="13" s="1"/>
  <c r="AS245" i="13" s="1"/>
  <c r="AS590" i="13"/>
  <c r="D590" i="13" s="1"/>
  <c r="H590" i="13" s="1"/>
  <c r="C589" i="33" s="1"/>
  <c r="AS620" i="13"/>
  <c r="D620" i="13" s="1"/>
  <c r="H620" i="13" s="1"/>
  <c r="AS327" i="13"/>
  <c r="AS437" i="13"/>
  <c r="D437" i="13" s="1"/>
  <c r="H437" i="13" s="1"/>
  <c r="C437" i="33" s="1"/>
  <c r="AS232" i="13"/>
  <c r="AS252" i="13"/>
  <c r="AQ218" i="13"/>
  <c r="AS369" i="13"/>
  <c r="D369" i="13" s="1"/>
  <c r="H369" i="13" s="1"/>
  <c r="AC438" i="13"/>
  <c r="AQ438" i="13" s="1"/>
  <c r="AS438" i="13" s="1"/>
  <c r="D438" i="13" s="1"/>
  <c r="H438" i="13" s="1"/>
  <c r="C438" i="33" s="1"/>
  <c r="AC239" i="13"/>
  <c r="AQ239" i="13" s="1"/>
  <c r="AS239" i="13" s="1"/>
  <c r="AC302" i="13"/>
  <c r="AQ302" i="13" s="1"/>
  <c r="AS302" i="13" s="1"/>
  <c r="AC201" i="13"/>
  <c r="AQ201" i="13" s="1"/>
  <c r="AS201" i="13" s="1"/>
  <c r="AC512" i="13"/>
  <c r="AQ512" i="13" s="1"/>
  <c r="AS512" i="13" s="1"/>
  <c r="D512" i="13" s="1"/>
  <c r="H512" i="13" s="1"/>
  <c r="C511" i="33" s="1"/>
  <c r="AC145" i="13"/>
  <c r="AQ145" i="13" s="1"/>
  <c r="AS145" i="13" s="1"/>
  <c r="AC140" i="13"/>
  <c r="AQ140" i="13" s="1"/>
  <c r="AS140" i="13" s="1"/>
  <c r="AC178" i="13"/>
  <c r="AQ178" i="13" s="1"/>
  <c r="AS178" i="13" s="1"/>
  <c r="AC131" i="13"/>
  <c r="AQ131" i="13" s="1"/>
  <c r="AS131" i="13" s="1"/>
  <c r="AC462" i="13"/>
  <c r="AQ462" i="13" s="1"/>
  <c r="AS462" i="13" s="1"/>
  <c r="D462" i="13" s="1"/>
  <c r="H462" i="13" s="1"/>
  <c r="C461" i="33" s="1"/>
  <c r="AC113" i="13"/>
  <c r="AQ113" i="13" s="1"/>
  <c r="AS113" i="13" s="1"/>
  <c r="AC406" i="13"/>
  <c r="AQ406" i="13" s="1"/>
  <c r="AS406" i="13" s="1"/>
  <c r="D406" i="13" s="1"/>
  <c r="H406" i="13" s="1"/>
  <c r="C406" i="33" s="1"/>
  <c r="AC116" i="13"/>
  <c r="AQ116" i="13" s="1"/>
  <c r="AS116" i="13" s="1"/>
  <c r="AS541" i="13"/>
  <c r="D541" i="13" s="1"/>
  <c r="H541" i="13" s="1"/>
  <c r="AS62" i="13"/>
  <c r="AS359" i="13"/>
  <c r="AQ179" i="13"/>
  <c r="AC177" i="13"/>
  <c r="AQ177" i="13" s="1"/>
  <c r="AS177" i="13" s="1"/>
  <c r="AC508" i="13"/>
  <c r="AQ508" i="13" s="1"/>
  <c r="AS508" i="13" s="1"/>
  <c r="D508" i="13" s="1"/>
  <c r="H508" i="13" s="1"/>
  <c r="C507" i="33" s="1"/>
  <c r="AC415" i="13"/>
  <c r="AQ415" i="13" s="1"/>
  <c r="AS415" i="13" s="1"/>
  <c r="D415" i="13" s="1"/>
  <c r="H415" i="13" s="1"/>
  <c r="AC488" i="13"/>
  <c r="AQ488" i="13" s="1"/>
  <c r="AS488" i="13" s="1"/>
  <c r="D488" i="13" s="1"/>
  <c r="H488" i="13" s="1"/>
  <c r="AC141" i="13"/>
  <c r="AQ141" i="13" s="1"/>
  <c r="AS141" i="13" s="1"/>
  <c r="AC296" i="13"/>
  <c r="AQ296" i="13" s="1"/>
  <c r="AS296" i="13" s="1"/>
  <c r="AC163" i="13"/>
  <c r="AQ163" i="13" s="1"/>
  <c r="AS163" i="13" s="1"/>
  <c r="AC659" i="13"/>
  <c r="AQ659" i="13" s="1"/>
  <c r="AS659" i="13" s="1"/>
  <c r="AC510" i="13"/>
  <c r="AQ510" i="13" s="1"/>
  <c r="AS510" i="13" s="1"/>
  <c r="D510" i="13" s="1"/>
  <c r="H510" i="13" s="1"/>
  <c r="AC498" i="13"/>
  <c r="AQ498" i="13" s="1"/>
  <c r="AS498" i="13" s="1"/>
  <c r="D498" i="13" s="1"/>
  <c r="H498" i="13" s="1"/>
  <c r="C497" i="33" s="1"/>
  <c r="AC99" i="13"/>
  <c r="AQ99" i="13" s="1"/>
  <c r="AS99" i="13" s="1"/>
  <c r="AP589" i="13"/>
  <c r="AC589" i="13"/>
  <c r="AQ589" i="13" s="1"/>
  <c r="AS162" i="13"/>
  <c r="AS499" i="13"/>
  <c r="D499" i="13" s="1"/>
  <c r="H499" i="13" s="1"/>
  <c r="C498" i="33" s="1"/>
  <c r="AS588" i="13"/>
  <c r="D588" i="13" s="1"/>
  <c r="H588" i="13" s="1"/>
  <c r="C587" i="33" s="1"/>
  <c r="AS606" i="13"/>
  <c r="D606" i="13" s="1"/>
  <c r="H606" i="13" s="1"/>
  <c r="C605" i="33" s="1"/>
  <c r="AS419" i="13"/>
  <c r="D419" i="13" s="1"/>
  <c r="H419" i="13" s="1"/>
  <c r="C419" i="33" s="1"/>
  <c r="AS367" i="13"/>
  <c r="AS596" i="13"/>
  <c r="D596" i="13" s="1"/>
  <c r="H596" i="13" s="1"/>
  <c r="AS11" i="13"/>
  <c r="AS60" i="13"/>
  <c r="AS509" i="13"/>
  <c r="D509" i="13" s="1"/>
  <c r="H509" i="13" s="1"/>
  <c r="C508" i="33" s="1"/>
  <c r="AS431" i="13"/>
  <c r="D431" i="13" s="1"/>
  <c r="H431" i="13" s="1"/>
  <c r="C431" i="33" s="1"/>
  <c r="AS622" i="13"/>
  <c r="D622" i="13" s="1"/>
  <c r="H622" i="13" s="1"/>
  <c r="AS96" i="13"/>
  <c r="AS472" i="13"/>
  <c r="D472" i="13" s="1"/>
  <c r="H472" i="13" s="1"/>
  <c r="C471" i="33" s="1"/>
  <c r="AS610" i="13"/>
  <c r="D610" i="13" s="1"/>
  <c r="H610" i="13" s="1"/>
  <c r="AS403" i="13"/>
  <c r="D403" i="13" s="1"/>
  <c r="H403" i="13" s="1"/>
  <c r="C403" i="33" s="1"/>
  <c r="AS52" i="13"/>
  <c r="C526" i="33" l="1"/>
  <c r="H674" i="13"/>
  <c r="J674" i="13" s="1"/>
  <c r="F663" i="13"/>
  <c r="G672" i="13"/>
  <c r="F650" i="13"/>
  <c r="G671" i="13"/>
  <c r="H650" i="13"/>
  <c r="C648" i="33" s="1"/>
  <c r="G651" i="13"/>
  <c r="G681" i="13"/>
  <c r="G680" i="13"/>
  <c r="G678" i="13"/>
  <c r="G674" i="13"/>
  <c r="F662" i="13"/>
  <c r="H678" i="13"/>
  <c r="C676" i="33" s="1"/>
  <c r="H663" i="13"/>
  <c r="I663" i="13" s="1"/>
  <c r="G654" i="13"/>
  <c r="G658" i="13"/>
  <c r="H654" i="13"/>
  <c r="J654" i="13" s="1"/>
  <c r="D675" i="13"/>
  <c r="H675" i="13" s="1"/>
  <c r="D667" i="13"/>
  <c r="H667" i="13" s="1"/>
  <c r="D681" i="13"/>
  <c r="H681" i="13" s="1"/>
  <c r="D679" i="13"/>
  <c r="H679" i="13" s="1"/>
  <c r="D653" i="13"/>
  <c r="H653" i="13" s="1"/>
  <c r="D652" i="13"/>
  <c r="H652" i="13" s="1"/>
  <c r="H672" i="13"/>
  <c r="J672" i="13" s="1"/>
  <c r="F667" i="13"/>
  <c r="G676" i="13"/>
  <c r="G660" i="13"/>
  <c r="F680" i="13"/>
  <c r="F659" i="13"/>
  <c r="F682" i="13"/>
  <c r="D673" i="13"/>
  <c r="H673" i="13" s="1"/>
  <c r="C671" i="33" s="1"/>
  <c r="D659" i="13"/>
  <c r="H659" i="13" s="1"/>
  <c r="D669" i="13"/>
  <c r="H669" i="13" s="1"/>
  <c r="J669" i="13" s="1"/>
  <c r="D677" i="13"/>
  <c r="H677" i="13" s="1"/>
  <c r="D661" i="13"/>
  <c r="H661" i="13" s="1"/>
  <c r="C659" i="33" s="1"/>
  <c r="D662" i="13"/>
  <c r="H662" i="13" s="1"/>
  <c r="D657" i="13"/>
  <c r="H657" i="13" s="1"/>
  <c r="C655" i="33" s="1"/>
  <c r="D676" i="13"/>
  <c r="H676" i="13" s="1"/>
  <c r="D658" i="13"/>
  <c r="H658" i="13" s="1"/>
  <c r="C656" i="33" s="1"/>
  <c r="H682" i="13"/>
  <c r="C680" i="33" s="1"/>
  <c r="D668" i="13"/>
  <c r="H668" i="13" s="1"/>
  <c r="D671" i="13"/>
  <c r="H671" i="13" s="1"/>
  <c r="D651" i="13"/>
  <c r="H651" i="13" s="1"/>
  <c r="D665" i="13"/>
  <c r="H665" i="13" s="1"/>
  <c r="D655" i="13"/>
  <c r="H655" i="13" s="1"/>
  <c r="D670" i="13"/>
  <c r="H670" i="13" s="1"/>
  <c r="D660" i="13"/>
  <c r="H660" i="13" s="1"/>
  <c r="D656" i="13"/>
  <c r="H656" i="13" s="1"/>
  <c r="D666" i="13"/>
  <c r="H666" i="13" s="1"/>
  <c r="J611" i="13"/>
  <c r="I611" i="13"/>
  <c r="D610" i="33" s="1"/>
  <c r="I503" i="13"/>
  <c r="D502" i="33" s="1"/>
  <c r="J503" i="13"/>
  <c r="C616" i="33"/>
  <c r="I617" i="13"/>
  <c r="D616" i="33" s="1"/>
  <c r="J558" i="13"/>
  <c r="I466" i="13"/>
  <c r="I558" i="13"/>
  <c r="D557" i="33" s="1"/>
  <c r="J486" i="13"/>
  <c r="I645" i="13"/>
  <c r="D644" i="33" s="1"/>
  <c r="I537" i="13"/>
  <c r="I473" i="13"/>
  <c r="D472" i="33" s="1"/>
  <c r="I523" i="13"/>
  <c r="D522" i="33" s="1"/>
  <c r="I632" i="13"/>
  <c r="D631" i="33" s="1"/>
  <c r="J473" i="13"/>
  <c r="J632" i="13"/>
  <c r="J633" i="13"/>
  <c r="J638" i="13"/>
  <c r="C637" i="33"/>
  <c r="C597" i="33"/>
  <c r="J371" i="13"/>
  <c r="I371" i="13"/>
  <c r="D371" i="33" s="1"/>
  <c r="J372" i="13"/>
  <c r="C487" i="33"/>
  <c r="J593" i="13"/>
  <c r="I593" i="13"/>
  <c r="D592" i="33" s="1"/>
  <c r="J529" i="13"/>
  <c r="C632" i="33"/>
  <c r="J387" i="13"/>
  <c r="I441" i="13"/>
  <c r="J646" i="13"/>
  <c r="J423" i="13"/>
  <c r="I630" i="13"/>
  <c r="D629" i="33" s="1"/>
  <c r="C563" i="33"/>
  <c r="I639" i="13"/>
  <c r="I387" i="13"/>
  <c r="D387" i="33" s="1"/>
  <c r="I605" i="13"/>
  <c r="D604" i="33" s="1"/>
  <c r="I496" i="13"/>
  <c r="I486" i="13"/>
  <c r="D485" i="33" s="1"/>
  <c r="J401" i="13"/>
  <c r="I627" i="13"/>
  <c r="D626" i="33" s="1"/>
  <c r="I598" i="13"/>
  <c r="D597" i="33" s="1"/>
  <c r="J370" i="13"/>
  <c r="J377" i="13"/>
  <c r="J520" i="13"/>
  <c r="I372" i="13"/>
  <c r="D372" i="33" s="1"/>
  <c r="I530" i="13"/>
  <c r="D529" i="33" s="1"/>
  <c r="C522" i="33"/>
  <c r="AS126" i="13"/>
  <c r="J645" i="13"/>
  <c r="I377" i="13"/>
  <c r="D377" i="33" s="1"/>
  <c r="AS507" i="13"/>
  <c r="D507" i="13" s="1"/>
  <c r="H507" i="13" s="1"/>
  <c r="C506" i="33" s="1"/>
  <c r="C621" i="33"/>
  <c r="I399" i="13"/>
  <c r="D399" i="33" s="1"/>
  <c r="I599" i="13"/>
  <c r="D598" i="33" s="1"/>
  <c r="J618" i="13"/>
  <c r="J545" i="13"/>
  <c r="C623" i="33"/>
  <c r="I545" i="13"/>
  <c r="D544" i="33" s="1"/>
  <c r="C468" i="33"/>
  <c r="I469" i="13"/>
  <c r="D468" i="33" s="1"/>
  <c r="J469" i="13"/>
  <c r="C600" i="33"/>
  <c r="I601" i="13"/>
  <c r="D600" i="33" s="1"/>
  <c r="I646" i="13"/>
  <c r="D645" i="33" s="1"/>
  <c r="J562" i="13"/>
  <c r="I680" i="13"/>
  <c r="C527" i="33"/>
  <c r="J623" i="13"/>
  <c r="I390" i="13"/>
  <c r="D390" i="33" s="1"/>
  <c r="AS179" i="13"/>
  <c r="I626" i="13"/>
  <c r="D625" i="33" s="1"/>
  <c r="C373" i="33"/>
  <c r="I619" i="13"/>
  <c r="D618" i="33" s="1"/>
  <c r="I603" i="13"/>
  <c r="D602" i="33" s="1"/>
  <c r="I631" i="13"/>
  <c r="D630" i="33" s="1"/>
  <c r="J444" i="13"/>
  <c r="I623" i="13"/>
  <c r="D622" i="33" s="1"/>
  <c r="I444" i="13"/>
  <c r="D444" i="33" s="1"/>
  <c r="J603" i="13"/>
  <c r="J630" i="13"/>
  <c r="J580" i="13"/>
  <c r="C579" i="33"/>
  <c r="I580" i="13"/>
  <c r="D579" i="33" s="1"/>
  <c r="C607" i="33"/>
  <c r="I608" i="13"/>
  <c r="D607" i="33" s="1"/>
  <c r="J608" i="13"/>
  <c r="J597" i="13"/>
  <c r="I597" i="13"/>
  <c r="D596" i="33" s="1"/>
  <c r="J458" i="13"/>
  <c r="AS531" i="13"/>
  <c r="D531" i="13" s="1"/>
  <c r="H531" i="13" s="1"/>
  <c r="I531" i="13" s="1"/>
  <c r="D530" i="33" s="1"/>
  <c r="C390" i="33"/>
  <c r="I615" i="13"/>
  <c r="D614" i="33" s="1"/>
  <c r="J418" i="13"/>
  <c r="I612" i="13"/>
  <c r="D611" i="33" s="1"/>
  <c r="I505" i="13"/>
  <c r="D504" i="33" s="1"/>
  <c r="I418" i="13"/>
  <c r="D418" i="33" s="1"/>
  <c r="J612" i="13"/>
  <c r="J550" i="13"/>
  <c r="J449" i="13"/>
  <c r="J505" i="13"/>
  <c r="J470" i="13"/>
  <c r="J555" i="13"/>
  <c r="I489" i="13"/>
  <c r="I642" i="13"/>
  <c r="D641" i="33" s="1"/>
  <c r="AS136" i="13"/>
  <c r="AS255" i="13"/>
  <c r="I449" i="13"/>
  <c r="D448" i="33" s="1"/>
  <c r="I555" i="13"/>
  <c r="D554" i="33" s="1"/>
  <c r="J383" i="13"/>
  <c r="I470" i="13"/>
  <c r="D469" i="33" s="1"/>
  <c r="AS475" i="13"/>
  <c r="D475" i="13" s="1"/>
  <c r="H475" i="13" s="1"/>
  <c r="C474" i="33" s="1"/>
  <c r="J373" i="13"/>
  <c r="I429" i="13"/>
  <c r="D429" i="33" s="1"/>
  <c r="I564" i="13"/>
  <c r="D563" i="33" s="1"/>
  <c r="D373" i="33"/>
  <c r="I562" i="13"/>
  <c r="D561" i="33" s="1"/>
  <c r="J385" i="13"/>
  <c r="C393" i="33"/>
  <c r="AS110" i="13"/>
  <c r="J554" i="13"/>
  <c r="J625" i="13"/>
  <c r="J607" i="13"/>
  <c r="J399" i="13"/>
  <c r="I511" i="13"/>
  <c r="D510" i="33" s="1"/>
  <c r="I459" i="13"/>
  <c r="D458" i="33" s="1"/>
  <c r="J454" i="13"/>
  <c r="J631" i="13"/>
  <c r="I628" i="13"/>
  <c r="D627" i="33" s="1"/>
  <c r="J567" i="13"/>
  <c r="I585" i="13"/>
  <c r="D584" i="33" s="1"/>
  <c r="I625" i="13"/>
  <c r="D624" i="33" s="1"/>
  <c r="I385" i="13"/>
  <c r="D385" i="33" s="1"/>
  <c r="AS463" i="13"/>
  <c r="D463" i="13" s="1"/>
  <c r="H463" i="13" s="1"/>
  <c r="C462" i="33" s="1"/>
  <c r="J599" i="13"/>
  <c r="C454" i="33"/>
  <c r="I547" i="13"/>
  <c r="D546" i="33" s="1"/>
  <c r="I607" i="13"/>
  <c r="D606" i="33" s="1"/>
  <c r="J511" i="13"/>
  <c r="J459" i="13"/>
  <c r="J587" i="13"/>
  <c r="J628" i="13"/>
  <c r="AS81" i="13"/>
  <c r="I483" i="13"/>
  <c r="D482" i="33" s="1"/>
  <c r="J483" i="13"/>
  <c r="I532" i="13"/>
  <c r="D531" i="33" s="1"/>
  <c r="J532" i="13"/>
  <c r="C531" i="33"/>
  <c r="J375" i="13"/>
  <c r="C369" i="33"/>
  <c r="J570" i="13"/>
  <c r="C491" i="33"/>
  <c r="I573" i="13"/>
  <c r="D572" i="33" s="1"/>
  <c r="C553" i="33"/>
  <c r="J386" i="13"/>
  <c r="J547" i="13"/>
  <c r="J381" i="13"/>
  <c r="J574" i="13"/>
  <c r="I386" i="13"/>
  <c r="D386" i="33" s="1"/>
  <c r="J380" i="13"/>
  <c r="J393" i="13"/>
  <c r="I381" i="13"/>
  <c r="D381" i="33" s="1"/>
  <c r="I574" i="13"/>
  <c r="D573" i="33" s="1"/>
  <c r="I495" i="13"/>
  <c r="I570" i="13"/>
  <c r="D569" i="33" s="1"/>
  <c r="I436" i="13"/>
  <c r="D436" i="33" s="1"/>
  <c r="J600" i="13"/>
  <c r="J573" i="13"/>
  <c r="J435" i="13"/>
  <c r="J436" i="13"/>
  <c r="D528" i="33"/>
  <c r="I618" i="13"/>
  <c r="D617" i="33" s="1"/>
  <c r="I380" i="13"/>
  <c r="D380" i="33" s="1"/>
  <c r="I393" i="13"/>
  <c r="D393" i="33" s="1"/>
  <c r="J530" i="13"/>
  <c r="J627" i="13"/>
  <c r="I435" i="13"/>
  <c r="D435" i="33" s="1"/>
  <c r="J619" i="13"/>
  <c r="I592" i="13"/>
  <c r="C528" i="33"/>
  <c r="J626" i="13"/>
  <c r="AS202" i="13"/>
  <c r="J642" i="13"/>
  <c r="C384" i="33"/>
  <c r="C484" i="33"/>
  <c r="J527" i="13"/>
  <c r="C604" i="33"/>
  <c r="C596" i="33"/>
  <c r="AS497" i="13"/>
  <c r="D497" i="13" s="1"/>
  <c r="H497" i="13" s="1"/>
  <c r="C496" i="33" s="1"/>
  <c r="C643" i="33"/>
  <c r="I644" i="13"/>
  <c r="D643" i="33" s="1"/>
  <c r="J644" i="13"/>
  <c r="C545" i="33"/>
  <c r="J546" i="13"/>
  <c r="I546" i="13"/>
  <c r="D545" i="33" s="1"/>
  <c r="J379" i="13"/>
  <c r="I527" i="13"/>
  <c r="D526" i="33" s="1"/>
  <c r="I550" i="13"/>
  <c r="D549" i="33" s="1"/>
  <c r="J515" i="13"/>
  <c r="J648" i="13"/>
  <c r="I575" i="13"/>
  <c r="D574" i="33" s="1"/>
  <c r="I561" i="13"/>
  <c r="D560" i="33" s="1"/>
  <c r="D553" i="33"/>
  <c r="C416" i="33"/>
  <c r="I664" i="13"/>
  <c r="I521" i="13"/>
  <c r="C550" i="33"/>
  <c r="D453" i="33"/>
  <c r="I382" i="13"/>
  <c r="D382" i="33" s="1"/>
  <c r="J561" i="13"/>
  <c r="I569" i="13"/>
  <c r="D568" i="33" s="1"/>
  <c r="J471" i="13"/>
  <c r="C595" i="33"/>
  <c r="J601" i="13"/>
  <c r="J569" i="13"/>
  <c r="I471" i="13"/>
  <c r="D470" i="33" s="1"/>
  <c r="I501" i="13"/>
  <c r="D500" i="33" s="1"/>
  <c r="D632" i="33"/>
  <c r="J572" i="13"/>
  <c r="J585" i="13"/>
  <c r="J388" i="13"/>
  <c r="AS493" i="13"/>
  <c r="D493" i="13" s="1"/>
  <c r="H493" i="13" s="1"/>
  <c r="C492" i="33" s="1"/>
  <c r="C577" i="33"/>
  <c r="I578" i="13"/>
  <c r="D577" i="33" s="1"/>
  <c r="J578" i="13"/>
  <c r="C570" i="33"/>
  <c r="I571" i="13"/>
  <c r="D570" i="33" s="1"/>
  <c r="J571" i="13"/>
  <c r="J501" i="13"/>
  <c r="I379" i="13"/>
  <c r="D379" i="33" s="1"/>
  <c r="J575" i="13"/>
  <c r="C509" i="33"/>
  <c r="J549" i="13"/>
  <c r="J634" i="13"/>
  <c r="I553" i="13"/>
  <c r="D552" i="33" s="1"/>
  <c r="AS28" i="13"/>
  <c r="I549" i="13"/>
  <c r="D548" i="33" s="1"/>
  <c r="I634" i="13"/>
  <c r="D633" i="33" s="1"/>
  <c r="C490" i="33"/>
  <c r="C453" i="33"/>
  <c r="C647" i="33"/>
  <c r="J451" i="13"/>
  <c r="J467" i="13"/>
  <c r="I451" i="13"/>
  <c r="D450" i="33" s="1"/>
  <c r="I587" i="13"/>
  <c r="D586" i="33" s="1"/>
  <c r="AS51" i="13"/>
  <c r="AS413" i="13"/>
  <c r="D413" i="13" s="1"/>
  <c r="H413" i="13" s="1"/>
  <c r="C538" i="33"/>
  <c r="I539" i="13"/>
  <c r="D538" i="33" s="1"/>
  <c r="J539" i="13"/>
  <c r="J604" i="13"/>
  <c r="I604" i="13"/>
  <c r="D603" i="33" s="1"/>
  <c r="J432" i="13"/>
  <c r="I563" i="13"/>
  <c r="D562" i="33" s="1"/>
  <c r="C467" i="33"/>
  <c r="J553" i="13"/>
  <c r="J376" i="13"/>
  <c r="C540" i="33"/>
  <c r="J392" i="13"/>
  <c r="I443" i="13"/>
  <c r="D443" i="33" s="1"/>
  <c r="C440" i="33"/>
  <c r="C562" i="33"/>
  <c r="AS433" i="13"/>
  <c r="D433" i="13" s="1"/>
  <c r="H433" i="13" s="1"/>
  <c r="C433" i="33" s="1"/>
  <c r="C382" i="33"/>
  <c r="I467" i="13"/>
  <c r="D466" i="33" s="1"/>
  <c r="C609" i="33"/>
  <c r="I407" i="13"/>
  <c r="D407" i="33" s="1"/>
  <c r="I572" i="13"/>
  <c r="D571" i="33" s="1"/>
  <c r="C475" i="33"/>
  <c r="J443" i="13"/>
  <c r="C634" i="33"/>
  <c r="C614" i="33"/>
  <c r="I566" i="13"/>
  <c r="D565" i="33" s="1"/>
  <c r="C565" i="33"/>
  <c r="D392" i="33"/>
  <c r="I513" i="13"/>
  <c r="D512" i="33" s="1"/>
  <c r="C512" i="33"/>
  <c r="J621" i="13"/>
  <c r="C620" i="33"/>
  <c r="I548" i="13"/>
  <c r="D547" i="33" s="1"/>
  <c r="C547" i="33"/>
  <c r="J526" i="13"/>
  <c r="C525" i="33"/>
  <c r="J518" i="13"/>
  <c r="C517" i="33"/>
  <c r="I397" i="13"/>
  <c r="D397" i="33" s="1"/>
  <c r="C397" i="33"/>
  <c r="J535" i="13"/>
  <c r="C534" i="33"/>
  <c r="C482" i="33"/>
  <c r="J405" i="13"/>
  <c r="C405" i="33"/>
  <c r="J409" i="13"/>
  <c r="C409" i="33"/>
  <c r="I448" i="13"/>
  <c r="D447" i="33" s="1"/>
  <c r="C447" i="33"/>
  <c r="J602" i="13"/>
  <c r="C601" i="33"/>
  <c r="I396" i="13"/>
  <c r="D396" i="33" s="1"/>
  <c r="C396" i="33"/>
  <c r="C427" i="33"/>
  <c r="J544" i="13"/>
  <c r="C543" i="33"/>
  <c r="I414" i="13"/>
  <c r="D414" i="33" s="1"/>
  <c r="C414" i="33"/>
  <c r="I576" i="13"/>
  <c r="D575" i="33" s="1"/>
  <c r="C535" i="33"/>
  <c r="J398" i="13"/>
  <c r="C398" i="33"/>
  <c r="I421" i="13"/>
  <c r="D421" i="33" s="1"/>
  <c r="C421" i="33"/>
  <c r="I404" i="13"/>
  <c r="D404" i="33" s="1"/>
  <c r="C404" i="33"/>
  <c r="I465" i="13"/>
  <c r="D464" i="33" s="1"/>
  <c r="C464" i="33"/>
  <c r="I442" i="13"/>
  <c r="D442" i="33" s="1"/>
  <c r="C442" i="33"/>
  <c r="J649" i="13"/>
  <c r="J565" i="13"/>
  <c r="C564" i="33"/>
  <c r="I543" i="13"/>
  <c r="D542" i="33" s="1"/>
  <c r="C542" i="33"/>
  <c r="I402" i="13"/>
  <c r="D402" i="33" s="1"/>
  <c r="C402" i="33"/>
  <c r="C392" i="33"/>
  <c r="J408" i="13"/>
  <c r="C408" i="33"/>
  <c r="I408" i="13"/>
  <c r="D408" i="33" s="1"/>
  <c r="I411" i="13"/>
  <c r="D411" i="33" s="1"/>
  <c r="C411" i="33"/>
  <c r="I395" i="13"/>
  <c r="D395" i="33" s="1"/>
  <c r="C395" i="33"/>
  <c r="J420" i="13"/>
  <c r="C420" i="33"/>
  <c r="I533" i="13"/>
  <c r="D532" i="33" s="1"/>
  <c r="C532" i="33"/>
  <c r="I613" i="13"/>
  <c r="D612" i="33" s="1"/>
  <c r="I620" i="13"/>
  <c r="D619" i="33" s="1"/>
  <c r="C619" i="33"/>
  <c r="J613" i="13"/>
  <c r="I515" i="13"/>
  <c r="D514" i="33" s="1"/>
  <c r="I376" i="13"/>
  <c r="D376" i="33" s="1"/>
  <c r="I383" i="13"/>
  <c r="D383" i="33" s="1"/>
  <c r="J415" i="13"/>
  <c r="C415" i="33"/>
  <c r="I410" i="13"/>
  <c r="D410" i="33" s="1"/>
  <c r="C410" i="33"/>
  <c r="J447" i="13"/>
  <c r="C446" i="33"/>
  <c r="C483" i="33"/>
  <c r="C521" i="33"/>
  <c r="J576" i="13"/>
  <c r="I582" i="13"/>
  <c r="D581" i="33" s="1"/>
  <c r="C581" i="33"/>
  <c r="J412" i="13"/>
  <c r="C412" i="33"/>
  <c r="I540" i="13"/>
  <c r="D539" i="33" s="1"/>
  <c r="C539" i="33"/>
  <c r="J647" i="13"/>
  <c r="C646" i="33"/>
  <c r="J400" i="13"/>
  <c r="C400" i="33"/>
  <c r="J456" i="13"/>
  <c r="C455" i="33"/>
  <c r="I422" i="13"/>
  <c r="D422" i="33" s="1"/>
  <c r="C422" i="33"/>
  <c r="J396" i="13"/>
  <c r="I643" i="13"/>
  <c r="D642" i="33" s="1"/>
  <c r="C642" i="33"/>
  <c r="J481" i="13"/>
  <c r="C480" i="33"/>
  <c r="I538" i="13"/>
  <c r="D537" i="33" s="1"/>
  <c r="C537" i="33"/>
  <c r="J636" i="13"/>
  <c r="C635" i="33"/>
  <c r="C424" i="33"/>
  <c r="J500" i="13"/>
  <c r="C499" i="33"/>
  <c r="C429" i="33"/>
  <c r="AS218" i="13"/>
  <c r="AS583" i="13"/>
  <c r="D583" i="13" s="1"/>
  <c r="H583" i="13" s="1"/>
  <c r="J583" i="13" s="1"/>
  <c r="J440" i="13"/>
  <c r="I440" i="13"/>
  <c r="D440" i="33" s="1"/>
  <c r="I491" i="13"/>
  <c r="D490" i="33" s="1"/>
  <c r="I424" i="13"/>
  <c r="D424" i="33" s="1"/>
  <c r="J552" i="13"/>
  <c r="I455" i="13"/>
  <c r="D454" i="33" s="1"/>
  <c r="I456" i="13"/>
  <c r="D455" i="33" s="1"/>
  <c r="J428" i="13"/>
  <c r="J391" i="13"/>
  <c r="I428" i="13"/>
  <c r="D428" i="33" s="1"/>
  <c r="J559" i="13"/>
  <c r="I437" i="13"/>
  <c r="D437" i="33" s="1"/>
  <c r="J560" i="13"/>
  <c r="AS107" i="13"/>
  <c r="I487" i="13"/>
  <c r="D486" i="33" s="1"/>
  <c r="I426" i="13"/>
  <c r="D426" i="33" s="1"/>
  <c r="I412" i="13"/>
  <c r="D412" i="33" s="1"/>
  <c r="J407" i="13"/>
  <c r="J614" i="13"/>
  <c r="I614" i="13"/>
  <c r="D613" i="33" s="1"/>
  <c r="I568" i="13"/>
  <c r="D567" i="33" s="1"/>
  <c r="I474" i="13"/>
  <c r="D473" i="33" s="1"/>
  <c r="I391" i="13"/>
  <c r="D391" i="33" s="1"/>
  <c r="J540" i="13"/>
  <c r="J465" i="13"/>
  <c r="I481" i="13"/>
  <c r="D480" i="33" s="1"/>
  <c r="I504" i="13"/>
  <c r="D503" i="33" s="1"/>
  <c r="I384" i="13"/>
  <c r="D384" i="33" s="1"/>
  <c r="J455" i="13"/>
  <c r="J452" i="13"/>
  <c r="I457" i="13"/>
  <c r="D456" i="33" s="1"/>
  <c r="I432" i="13"/>
  <c r="D432" i="33" s="1"/>
  <c r="J524" i="13"/>
  <c r="I526" i="13"/>
  <c r="D525" i="33" s="1"/>
  <c r="J384" i="13"/>
  <c r="I452" i="13"/>
  <c r="D451" i="33" s="1"/>
  <c r="I602" i="13"/>
  <c r="D601" i="33" s="1"/>
  <c r="I594" i="13"/>
  <c r="D593" i="33" s="1"/>
  <c r="J424" i="13"/>
  <c r="I647" i="13"/>
  <c r="D646" i="33" s="1"/>
  <c r="J448" i="13"/>
  <c r="I544" i="13"/>
  <c r="D543" i="33" s="1"/>
  <c r="J457" i="13"/>
  <c r="I417" i="13"/>
  <c r="D417" i="33" s="1"/>
  <c r="J397" i="13"/>
  <c r="J577" i="13"/>
  <c r="I577" i="13"/>
  <c r="D576" i="33" s="1"/>
  <c r="J542" i="13"/>
  <c r="J417" i="13"/>
  <c r="I542" i="13"/>
  <c r="D541" i="33" s="1"/>
  <c r="J487" i="13"/>
  <c r="I629" i="13"/>
  <c r="D628" i="33" s="1"/>
  <c r="I551" i="13"/>
  <c r="D550" i="33" s="1"/>
  <c r="I378" i="13"/>
  <c r="D378" i="33" s="1"/>
  <c r="I616" i="13"/>
  <c r="J629" i="13"/>
  <c r="I425" i="13"/>
  <c r="D425" i="33" s="1"/>
  <c r="J374" i="13"/>
  <c r="I398" i="13"/>
  <c r="D398" i="33" s="1"/>
  <c r="J411" i="13"/>
  <c r="J378" i="13"/>
  <c r="I636" i="13"/>
  <c r="D635" i="33" s="1"/>
  <c r="I389" i="13"/>
  <c r="D389" i="33" s="1"/>
  <c r="I409" i="13"/>
  <c r="D409" i="33" s="1"/>
  <c r="I506" i="13"/>
  <c r="D505" i="33" s="1"/>
  <c r="J461" i="13"/>
  <c r="I565" i="13"/>
  <c r="D564" i="33" s="1"/>
  <c r="I641" i="13"/>
  <c r="D640" i="33" s="1"/>
  <c r="J594" i="13"/>
  <c r="I477" i="13"/>
  <c r="D476" i="33" s="1"/>
  <c r="J506" i="13"/>
  <c r="J425" i="13"/>
  <c r="J548" i="13"/>
  <c r="J641" i="13"/>
  <c r="I374" i="13"/>
  <c r="D374" i="33" s="1"/>
  <c r="J643" i="13"/>
  <c r="I552" i="13"/>
  <c r="D551" i="33" s="1"/>
  <c r="J422" i="13"/>
  <c r="I400" i="13"/>
  <c r="D400" i="33" s="1"/>
  <c r="J439" i="13"/>
  <c r="I439" i="13"/>
  <c r="D439" i="33" s="1"/>
  <c r="J479" i="13"/>
  <c r="I479" i="13"/>
  <c r="D478" i="33" s="1"/>
  <c r="J635" i="13"/>
  <c r="J414" i="13"/>
  <c r="J582" i="13"/>
  <c r="J557" i="13"/>
  <c r="J568" i="13"/>
  <c r="I430" i="13"/>
  <c r="D430" i="33" s="1"/>
  <c r="J640" i="13"/>
  <c r="I640" i="13"/>
  <c r="D639" i="33" s="1"/>
  <c r="I557" i="13"/>
  <c r="D556" i="33" s="1"/>
  <c r="J533" i="13"/>
  <c r="I635" i="13"/>
  <c r="D634" i="33" s="1"/>
  <c r="I559" i="13"/>
  <c r="D558" i="33" s="1"/>
  <c r="J426" i="13"/>
  <c r="I649" i="13"/>
  <c r="J624" i="13"/>
  <c r="I624" i="13"/>
  <c r="D623" i="33" s="1"/>
  <c r="J491" i="13"/>
  <c r="J504" i="13"/>
  <c r="AS212" i="13"/>
  <c r="I447" i="13"/>
  <c r="D446" i="33" s="1"/>
  <c r="AS132" i="13"/>
  <c r="I420" i="13"/>
  <c r="D420" i="33" s="1"/>
  <c r="J442" i="13"/>
  <c r="J566" i="13"/>
  <c r="J430" i="13"/>
  <c r="J584" i="13"/>
  <c r="I405" i="13"/>
  <c r="D405" i="33" s="1"/>
  <c r="I560" i="13"/>
  <c r="D559" i="33" s="1"/>
  <c r="I584" i="13"/>
  <c r="D583" i="33" s="1"/>
  <c r="J395" i="13"/>
  <c r="J477" i="13"/>
  <c r="J513" i="13"/>
  <c r="J474" i="13"/>
  <c r="I518" i="13"/>
  <c r="D517" i="33" s="1"/>
  <c r="AS191" i="13"/>
  <c r="I460" i="13"/>
  <c r="D459" i="33" s="1"/>
  <c r="J460" i="13"/>
  <c r="J389" i="13"/>
  <c r="J404" i="13"/>
  <c r="J421" i="13"/>
  <c r="AS609" i="13"/>
  <c r="D609" i="13" s="1"/>
  <c r="H609" i="13" s="1"/>
  <c r="J437" i="13"/>
  <c r="J637" i="13"/>
  <c r="AS589" i="13"/>
  <c r="D589" i="13" s="1"/>
  <c r="H589" i="13" s="1"/>
  <c r="C588" i="33" s="1"/>
  <c r="I536" i="13"/>
  <c r="D535" i="33" s="1"/>
  <c r="J536" i="13"/>
  <c r="I453" i="13"/>
  <c r="D452" i="33" s="1"/>
  <c r="J453" i="13"/>
  <c r="J410" i="13"/>
  <c r="J510" i="13"/>
  <c r="I510" i="13"/>
  <c r="D509" i="33" s="1"/>
  <c r="I492" i="13"/>
  <c r="D491" i="33" s="1"/>
  <c r="J492" i="13"/>
  <c r="J438" i="13"/>
  <c r="I438" i="13"/>
  <c r="D438" i="33" s="1"/>
  <c r="I637" i="13"/>
  <c r="D636" i="33" s="1"/>
  <c r="I516" i="13"/>
  <c r="D515" i="33" s="1"/>
  <c r="J516" i="13"/>
  <c r="I522" i="13"/>
  <c r="D521" i="33" s="1"/>
  <c r="J522" i="13"/>
  <c r="I450" i="13"/>
  <c r="D449" i="33" s="1"/>
  <c r="J450" i="13"/>
  <c r="J620" i="13"/>
  <c r="I508" i="13"/>
  <c r="D507" i="33" s="1"/>
  <c r="J508" i="13"/>
  <c r="J512" i="13"/>
  <c r="I512" i="13"/>
  <c r="D511" i="33" s="1"/>
  <c r="I369" i="13"/>
  <c r="D369" i="33" s="1"/>
  <c r="J369" i="13"/>
  <c r="I528" i="13"/>
  <c r="D527" i="33" s="1"/>
  <c r="J528" i="13"/>
  <c r="J502" i="13"/>
  <c r="I502" i="13"/>
  <c r="D501" i="33" s="1"/>
  <c r="AS595" i="13"/>
  <c r="D595" i="13" s="1"/>
  <c r="H595" i="13" s="1"/>
  <c r="C594" i="33" s="1"/>
  <c r="I446" i="13"/>
  <c r="J446" i="13"/>
  <c r="I541" i="13"/>
  <c r="D540" i="33" s="1"/>
  <c r="J541" i="13"/>
  <c r="I519" i="13"/>
  <c r="J519" i="13"/>
  <c r="I586" i="13"/>
  <c r="D585" i="33" s="1"/>
  <c r="J586" i="13"/>
  <c r="I434" i="13"/>
  <c r="D434" i="33" s="1"/>
  <c r="J434" i="13"/>
  <c r="I415" i="13"/>
  <c r="D415" i="33" s="1"/>
  <c r="I590" i="13"/>
  <c r="D589" i="33" s="1"/>
  <c r="I468" i="13"/>
  <c r="D467" i="33" s="1"/>
  <c r="J468" i="13"/>
  <c r="J480" i="13"/>
  <c r="I480" i="13"/>
  <c r="D479" i="33" s="1"/>
  <c r="I445" i="13"/>
  <c r="D445" i="33" s="1"/>
  <c r="J445" i="13"/>
  <c r="J590" i="13"/>
  <c r="I406" i="13"/>
  <c r="D406" i="33" s="1"/>
  <c r="J406" i="13"/>
  <c r="I416" i="13"/>
  <c r="D416" i="33" s="1"/>
  <c r="J416" i="13"/>
  <c r="I494" i="13"/>
  <c r="J494" i="13"/>
  <c r="J476" i="13"/>
  <c r="I476" i="13"/>
  <c r="D475" i="33" s="1"/>
  <c r="J498" i="13"/>
  <c r="I498" i="13"/>
  <c r="D497" i="33" s="1"/>
  <c r="J488" i="13"/>
  <c r="I488" i="13"/>
  <c r="D487" i="33" s="1"/>
  <c r="I514" i="13"/>
  <c r="D513" i="33" s="1"/>
  <c r="J514" i="13"/>
  <c r="J484" i="13"/>
  <c r="I484" i="13"/>
  <c r="D483" i="33" s="1"/>
  <c r="J394" i="13"/>
  <c r="I394" i="13"/>
  <c r="D394" i="33" s="1"/>
  <c r="J478" i="13"/>
  <c r="I478" i="13"/>
  <c r="D477" i="33" s="1"/>
  <c r="I556" i="13"/>
  <c r="D555" i="33" s="1"/>
  <c r="J556" i="13"/>
  <c r="AS591" i="13"/>
  <c r="D591" i="13" s="1"/>
  <c r="H591" i="13" s="1"/>
  <c r="C590" i="33" s="1"/>
  <c r="I462" i="13"/>
  <c r="D461" i="33" s="1"/>
  <c r="J462" i="13"/>
  <c r="I464" i="13"/>
  <c r="D463" i="33" s="1"/>
  <c r="J464" i="13"/>
  <c r="J490" i="13"/>
  <c r="I490" i="13"/>
  <c r="D489" i="33" s="1"/>
  <c r="J534" i="13"/>
  <c r="I534" i="13"/>
  <c r="D533" i="33" s="1"/>
  <c r="J482" i="13"/>
  <c r="I482" i="13"/>
  <c r="D481" i="33" s="1"/>
  <c r="I581" i="13"/>
  <c r="D580" i="33" s="1"/>
  <c r="J581" i="13"/>
  <c r="J403" i="13"/>
  <c r="I403" i="13"/>
  <c r="D403" i="33" s="1"/>
  <c r="J472" i="13"/>
  <c r="I472" i="13"/>
  <c r="D471" i="33" s="1"/>
  <c r="J431" i="13"/>
  <c r="I431" i="13"/>
  <c r="D431" i="33" s="1"/>
  <c r="I509" i="13"/>
  <c r="D508" i="33" s="1"/>
  <c r="J509" i="13"/>
  <c r="I485" i="13"/>
  <c r="D484" i="33" s="1"/>
  <c r="J485" i="13"/>
  <c r="J427" i="13"/>
  <c r="I427" i="13"/>
  <c r="D427" i="33" s="1"/>
  <c r="I419" i="13"/>
  <c r="D419" i="33" s="1"/>
  <c r="J419" i="13"/>
  <c r="J517" i="13"/>
  <c r="I517" i="13"/>
  <c r="D516" i="33" s="1"/>
  <c r="J525" i="13"/>
  <c r="I525" i="13"/>
  <c r="D524" i="33" s="1"/>
  <c r="I606" i="13"/>
  <c r="D605" i="33" s="1"/>
  <c r="J606" i="13"/>
  <c r="I610" i="13"/>
  <c r="D609" i="33" s="1"/>
  <c r="J610" i="13"/>
  <c r="I579" i="13"/>
  <c r="D578" i="33" s="1"/>
  <c r="J579" i="13"/>
  <c r="I596" i="13"/>
  <c r="D595" i="33" s="1"/>
  <c r="J596" i="13"/>
  <c r="J588" i="13"/>
  <c r="I588" i="13"/>
  <c r="D587" i="33" s="1"/>
  <c r="I622" i="13"/>
  <c r="D621" i="33" s="1"/>
  <c r="J622" i="13"/>
  <c r="I499" i="13"/>
  <c r="D498" i="33" s="1"/>
  <c r="J499" i="13"/>
  <c r="I678" i="13" l="1"/>
  <c r="D676" i="33" s="1"/>
  <c r="J678" i="13"/>
  <c r="I674" i="13"/>
  <c r="J650" i="13"/>
  <c r="J663" i="13"/>
  <c r="I650" i="13"/>
  <c r="D648" i="33" s="1"/>
  <c r="I654" i="13"/>
  <c r="I682" i="13"/>
  <c r="D680" i="33" s="1"/>
  <c r="I672" i="13"/>
  <c r="J682" i="13"/>
  <c r="C674" i="33"/>
  <c r="J676" i="13"/>
  <c r="I676" i="13"/>
  <c r="D674" i="33" s="1"/>
  <c r="J662" i="13"/>
  <c r="C660" i="33"/>
  <c r="I662" i="13"/>
  <c r="D660" i="33" s="1"/>
  <c r="C657" i="33"/>
  <c r="I659" i="13"/>
  <c r="D657" i="33" s="1"/>
  <c r="J659" i="13"/>
  <c r="C675" i="33"/>
  <c r="J677" i="13"/>
  <c r="I677" i="13"/>
  <c r="D675" i="33" s="1"/>
  <c r="I669" i="13"/>
  <c r="D667" i="33" s="1"/>
  <c r="I661" i="13"/>
  <c r="D659" i="33" s="1"/>
  <c r="J679" i="13"/>
  <c r="I679" i="13"/>
  <c r="D677" i="33" s="1"/>
  <c r="C677" i="33"/>
  <c r="C658" i="33"/>
  <c r="J660" i="13"/>
  <c r="I660" i="13"/>
  <c r="D658" i="33" s="1"/>
  <c r="C649" i="33"/>
  <c r="J651" i="13"/>
  <c r="I651" i="13"/>
  <c r="D649" i="33" s="1"/>
  <c r="J681" i="13"/>
  <c r="I681" i="13"/>
  <c r="D679" i="33" s="1"/>
  <c r="C679" i="33"/>
  <c r="C663" i="33"/>
  <c r="I665" i="13"/>
  <c r="D663" i="33" s="1"/>
  <c r="J665" i="13"/>
  <c r="I670" i="13"/>
  <c r="D668" i="33" s="1"/>
  <c r="J670" i="13"/>
  <c r="C668" i="33"/>
  <c r="C669" i="33"/>
  <c r="I671" i="13"/>
  <c r="D669" i="33" s="1"/>
  <c r="J671" i="13"/>
  <c r="I652" i="13"/>
  <c r="D650" i="33" s="1"/>
  <c r="C650" i="33"/>
  <c r="J652" i="13"/>
  <c r="C665" i="33"/>
  <c r="J667" i="13"/>
  <c r="I667" i="13"/>
  <c r="D665" i="33" s="1"/>
  <c r="J656" i="13"/>
  <c r="I656" i="13"/>
  <c r="D654" i="33" s="1"/>
  <c r="C654" i="33"/>
  <c r="I666" i="13"/>
  <c r="D664" i="33" s="1"/>
  <c r="J666" i="13"/>
  <c r="C664" i="33"/>
  <c r="J655" i="13"/>
  <c r="C653" i="33"/>
  <c r="I655" i="13"/>
  <c r="D653" i="33" s="1"/>
  <c r="C666" i="33"/>
  <c r="J668" i="13"/>
  <c r="I668" i="13"/>
  <c r="D666" i="33" s="1"/>
  <c r="J653" i="13"/>
  <c r="C651" i="33"/>
  <c r="I653" i="13"/>
  <c r="D651" i="33" s="1"/>
  <c r="J675" i="13"/>
  <c r="I675" i="13"/>
  <c r="D673" i="33" s="1"/>
  <c r="C673" i="33"/>
  <c r="J673" i="13"/>
  <c r="I657" i="13"/>
  <c r="D655" i="33" s="1"/>
  <c r="J657" i="13"/>
  <c r="J661" i="13"/>
  <c r="C667" i="33"/>
  <c r="J658" i="13"/>
  <c r="I673" i="13"/>
  <c r="D671" i="33" s="1"/>
  <c r="I658" i="13"/>
  <c r="D656" i="33" s="1"/>
  <c r="I475" i="13"/>
  <c r="D474" i="33" s="1"/>
  <c r="J507" i="13"/>
  <c r="I507" i="13"/>
  <c r="D506" i="33" s="1"/>
  <c r="C530" i="33"/>
  <c r="J475" i="13"/>
  <c r="J531" i="13"/>
  <c r="I463" i="13"/>
  <c r="D462" i="33" s="1"/>
  <c r="J493" i="13"/>
  <c r="J497" i="13"/>
  <c r="J463" i="13"/>
  <c r="I493" i="13"/>
  <c r="D492" i="33" s="1"/>
  <c r="I497" i="13"/>
  <c r="D496" i="33" s="1"/>
  <c r="C413" i="33"/>
  <c r="J413" i="13"/>
  <c r="I413" i="13"/>
  <c r="D413" i="33" s="1"/>
  <c r="J433" i="13"/>
  <c r="I433" i="13"/>
  <c r="D433" i="33" s="1"/>
  <c r="I583" i="13"/>
  <c r="D582" i="33" s="1"/>
  <c r="C582" i="33"/>
  <c r="J609" i="13"/>
  <c r="C608" i="33"/>
  <c r="I609" i="13"/>
  <c r="D608" i="33" s="1"/>
  <c r="I589" i="13"/>
  <c r="D588" i="33" s="1"/>
  <c r="J589" i="13"/>
  <c r="I595" i="13"/>
  <c r="D594" i="33" s="1"/>
  <c r="J595" i="13"/>
  <c r="J591" i="13"/>
  <c r="I591" i="13"/>
  <c r="D590" i="33" s="1"/>
  <c r="E172" i="13"/>
  <c r="E262" i="13"/>
  <c r="E180" i="13"/>
  <c r="E120" i="13"/>
  <c r="E203" i="13"/>
  <c r="E96" i="13"/>
  <c r="E207" i="13"/>
  <c r="E55" i="13"/>
  <c r="E89" i="13"/>
  <c r="E266" i="13"/>
  <c r="E69" i="13"/>
  <c r="E134" i="13"/>
  <c r="E242" i="13"/>
  <c r="E50" i="13"/>
  <c r="E254" i="13"/>
  <c r="E35" i="13"/>
  <c r="E270" i="13"/>
  <c r="E230" i="13"/>
  <c r="E161" i="13"/>
  <c r="E238" i="13"/>
  <c r="E356" i="13"/>
  <c r="E332" i="13"/>
  <c r="E250" i="13"/>
  <c r="E142" i="13"/>
  <c r="E195" i="13"/>
  <c r="E162" i="13"/>
  <c r="E116" i="13"/>
  <c r="E298" i="13"/>
  <c r="E240" i="13"/>
  <c r="E184" i="13"/>
  <c r="E126" i="13"/>
  <c r="E122" i="13"/>
  <c r="E118" i="13"/>
  <c r="E112" i="13"/>
  <c r="E261" i="13"/>
  <c r="E173" i="13"/>
  <c r="E144" i="13"/>
  <c r="E83" i="13"/>
  <c r="E62" i="13"/>
  <c r="E130" i="13"/>
  <c r="E302" i="13"/>
  <c r="E181" i="13"/>
  <c r="E100" i="13"/>
  <c r="E174" i="13"/>
  <c r="E274" i="13"/>
  <c r="E246" i="13"/>
  <c r="E185" i="13"/>
  <c r="E158" i="13"/>
  <c r="E154" i="13"/>
  <c r="E152" i="13"/>
  <c r="E124" i="13"/>
  <c r="E258" i="13"/>
  <c r="E146" i="13"/>
  <c r="E364" i="13"/>
  <c r="E328" i="13"/>
  <c r="E320" i="13"/>
  <c r="E300" i="13"/>
  <c r="E292" i="13"/>
  <c r="E260" i="13"/>
  <c r="E234" i="13"/>
  <c r="E191" i="13"/>
  <c r="E182" i="13"/>
  <c r="E178" i="13"/>
  <c r="E176" i="13"/>
  <c r="E306" i="13"/>
  <c r="E272" i="13"/>
  <c r="E348" i="13"/>
  <c r="E286" i="13"/>
  <c r="E187" i="13"/>
  <c r="E160" i="13"/>
  <c r="E304" i="13"/>
  <c r="E218" i="13"/>
  <c r="E199" i="13"/>
  <c r="E156" i="13"/>
  <c r="E224" i="13"/>
  <c r="E222" i="13"/>
  <c r="E168" i="13"/>
  <c r="E166" i="13"/>
  <c r="E164" i="13"/>
  <c r="E150" i="13"/>
  <c r="E354" i="13"/>
  <c r="E324" i="13"/>
  <c r="E296" i="13"/>
  <c r="E170" i="13"/>
  <c r="E136" i="13"/>
  <c r="E105" i="13"/>
  <c r="E281" i="13"/>
  <c r="E211" i="13"/>
  <c r="E148" i="13"/>
  <c r="E245" i="13"/>
  <c r="E193" i="13"/>
  <c r="E149" i="13"/>
  <c r="E145" i="13"/>
  <c r="E98" i="13"/>
  <c r="E78" i="13"/>
  <c r="E67" i="13"/>
  <c r="E153" i="13"/>
  <c r="E110" i="13"/>
  <c r="E108" i="13"/>
  <c r="E87" i="13"/>
  <c r="E21" i="13"/>
  <c r="E229" i="13"/>
  <c r="E177" i="13"/>
  <c r="E169" i="13"/>
  <c r="E165" i="13"/>
  <c r="E157" i="13"/>
  <c r="E104" i="13"/>
  <c r="E66" i="13"/>
  <c r="E194" i="13"/>
  <c r="E114" i="13"/>
  <c r="E75" i="13"/>
  <c r="E31" i="13"/>
  <c r="E210" i="13"/>
  <c r="E138" i="13"/>
  <c r="E109" i="13"/>
  <c r="E94" i="13"/>
  <c r="E86" i="13"/>
  <c r="E137" i="13"/>
  <c r="E113" i="13"/>
  <c r="E81" i="13"/>
  <c r="E58" i="13"/>
  <c r="E141" i="13"/>
  <c r="E133" i="13"/>
  <c r="E129" i="13"/>
  <c r="E125" i="13"/>
  <c r="E121" i="13"/>
  <c r="E117" i="13"/>
  <c r="E74" i="13"/>
  <c r="E71" i="13"/>
  <c r="E53" i="13"/>
  <c r="E63" i="13"/>
  <c r="E51" i="13"/>
  <c r="E43" i="13"/>
  <c r="E140" i="13"/>
  <c r="E132" i="13"/>
  <c r="E128" i="13"/>
  <c r="E97" i="13"/>
  <c r="E90" i="13"/>
  <c r="E49" i="13"/>
  <c r="E47" i="13"/>
  <c r="E102" i="13"/>
  <c r="E101" i="13"/>
  <c r="E65" i="13"/>
  <c r="E39" i="13"/>
  <c r="E27" i="13"/>
  <c r="E24" i="13"/>
  <c r="E23" i="13"/>
  <c r="E353" i="13"/>
  <c r="E325" i="13"/>
  <c r="E305" i="13"/>
  <c r="E301" i="13"/>
  <c r="E297" i="13"/>
  <c r="E73" i="13"/>
  <c r="E54" i="13"/>
  <c r="E366" i="13"/>
  <c r="E365" i="13"/>
  <c r="E360" i="13"/>
  <c r="E349" i="13"/>
  <c r="E344" i="13"/>
  <c r="E340" i="13"/>
  <c r="E336" i="13"/>
  <c r="C328" i="13"/>
  <c r="E322" i="13"/>
  <c r="E321" i="13"/>
  <c r="E316" i="13"/>
  <c r="E293" i="13"/>
  <c r="E288" i="13"/>
  <c r="E277" i="13"/>
  <c r="E273" i="13"/>
  <c r="E268" i="13"/>
  <c r="E256" i="13"/>
  <c r="E241" i="13"/>
  <c r="E236" i="13"/>
  <c r="E225" i="13"/>
  <c r="E220" i="13"/>
  <c r="E216" i="13"/>
  <c r="E205" i="13"/>
  <c r="E201" i="13"/>
  <c r="E85" i="13"/>
  <c r="E70" i="13"/>
  <c r="E32" i="13"/>
  <c r="E28" i="13"/>
  <c r="C23" i="13"/>
  <c r="E361" i="13"/>
  <c r="E346" i="13"/>
  <c r="E345" i="13"/>
  <c r="E342" i="13"/>
  <c r="E341" i="13"/>
  <c r="E338" i="13"/>
  <c r="E337" i="13"/>
  <c r="E318" i="13"/>
  <c r="E317" i="13"/>
  <c r="E314" i="13"/>
  <c r="E313" i="13"/>
  <c r="C300" i="13"/>
  <c r="E290" i="13"/>
  <c r="E289" i="13"/>
  <c r="E269" i="13"/>
  <c r="E264" i="13"/>
  <c r="E257" i="13"/>
  <c r="E237" i="13"/>
  <c r="E232" i="13"/>
  <c r="E221" i="13"/>
  <c r="E217" i="13"/>
  <c r="E213" i="13"/>
  <c r="E206" i="13"/>
  <c r="E202" i="13"/>
  <c r="E197" i="13"/>
  <c r="E93" i="13"/>
  <c r="E82" i="13"/>
  <c r="E44" i="13"/>
  <c r="E40" i="13"/>
  <c r="E30" i="13"/>
  <c r="E358" i="13"/>
  <c r="E357" i="13"/>
  <c r="E334" i="13"/>
  <c r="E333" i="13"/>
  <c r="E330" i="13"/>
  <c r="E329" i="13"/>
  <c r="E310" i="13"/>
  <c r="E309" i="13"/>
  <c r="E285" i="13"/>
  <c r="E265" i="13"/>
  <c r="E253" i="13"/>
  <c r="E249" i="13"/>
  <c r="E244" i="13"/>
  <c r="E233" i="13"/>
  <c r="E214" i="13"/>
  <c r="E209" i="13"/>
  <c r="E198" i="13"/>
  <c r="E190" i="13"/>
  <c r="E88" i="13"/>
  <c r="E57" i="13"/>
  <c r="C145" i="13"/>
  <c r="C133" i="13"/>
  <c r="C129" i="13"/>
  <c r="C125" i="13"/>
  <c r="C97" i="13"/>
  <c r="E92" i="13"/>
  <c r="E77" i="13"/>
  <c r="E72" i="13"/>
  <c r="E61" i="13"/>
  <c r="E56" i="13"/>
  <c r="E45" i="13"/>
  <c r="E41" i="13"/>
  <c r="E34" i="13"/>
  <c r="E18" i="13"/>
  <c r="E10" i="13"/>
  <c r="E367" i="13"/>
  <c r="E363" i="13"/>
  <c r="E359" i="13"/>
  <c r="E355" i="13"/>
  <c r="E351" i="13"/>
  <c r="E347" i="13"/>
  <c r="E343" i="13"/>
  <c r="E339" i="13"/>
  <c r="E335" i="13"/>
  <c r="E331" i="13"/>
  <c r="E327" i="13"/>
  <c r="E323" i="13"/>
  <c r="E319" i="13"/>
  <c r="E315" i="13"/>
  <c r="E311" i="13"/>
  <c r="E307" i="13"/>
  <c r="E303" i="13"/>
  <c r="E299" i="13"/>
  <c r="E295" i="13"/>
  <c r="E291" i="13"/>
  <c r="E287" i="13"/>
  <c r="E283" i="13"/>
  <c r="E279" i="13"/>
  <c r="E275" i="13"/>
  <c r="E271" i="13"/>
  <c r="E267" i="13"/>
  <c r="E263" i="13"/>
  <c r="E259" i="13"/>
  <c r="E255" i="13"/>
  <c r="E251" i="13"/>
  <c r="E247" i="13"/>
  <c r="E243" i="13"/>
  <c r="E239" i="13"/>
  <c r="E235" i="13"/>
  <c r="E231" i="13"/>
  <c r="E227" i="13"/>
  <c r="E223" i="13"/>
  <c r="E219" i="13"/>
  <c r="E215" i="13"/>
  <c r="E212" i="13"/>
  <c r="E208" i="13"/>
  <c r="E204" i="13"/>
  <c r="E200" i="13"/>
  <c r="E196" i="13"/>
  <c r="E192" i="13"/>
  <c r="E188" i="13"/>
  <c r="E183" i="13"/>
  <c r="E179" i="13"/>
  <c r="E175" i="13"/>
  <c r="E171" i="13"/>
  <c r="E167" i="13"/>
  <c r="E163" i="13"/>
  <c r="E159" i="13"/>
  <c r="E155" i="13"/>
  <c r="E151" i="13"/>
  <c r="E147" i="13"/>
  <c r="E143" i="13"/>
  <c r="E139" i="13"/>
  <c r="E135" i="13"/>
  <c r="E131" i="13"/>
  <c r="E127" i="13"/>
  <c r="E123" i="13"/>
  <c r="E119" i="13"/>
  <c r="E115" i="13"/>
  <c r="E111" i="13"/>
  <c r="E107" i="13"/>
  <c r="E103" i="13"/>
  <c r="E99" i="13"/>
  <c r="E95" i="13"/>
  <c r="E84" i="13"/>
  <c r="E76" i="13"/>
  <c r="E60" i="13"/>
  <c r="E29" i="13"/>
  <c r="E25" i="13"/>
  <c r="E15" i="13"/>
  <c r="E14" i="13"/>
  <c r="E91" i="13"/>
  <c r="E68" i="13"/>
  <c r="E52" i="13"/>
  <c r="E48" i="13"/>
  <c r="E46" i="13"/>
  <c r="E38" i="13"/>
  <c r="E37" i="13"/>
  <c r="E36" i="13"/>
  <c r="E13" i="13"/>
  <c r="E12" i="13"/>
  <c r="E8" i="13"/>
  <c r="E6" i="13"/>
  <c r="E80" i="13"/>
  <c r="E64" i="13"/>
  <c r="E42" i="13"/>
  <c r="E33" i="13"/>
  <c r="E26" i="13"/>
  <c r="E22" i="13"/>
  <c r="E20" i="13"/>
  <c r="E19" i="13"/>
  <c r="E17" i="13"/>
  <c r="E16" i="13"/>
  <c r="E7" i="13"/>
  <c r="E11" i="13"/>
  <c r="E9" i="13"/>
  <c r="F97" i="13" l="1"/>
  <c r="G97" i="13"/>
  <c r="F125" i="13"/>
  <c r="G125" i="13"/>
  <c r="F129" i="13"/>
  <c r="G129" i="13"/>
  <c r="F133" i="13"/>
  <c r="G133" i="13"/>
  <c r="F300" i="13"/>
  <c r="G300" i="13"/>
  <c r="F145" i="13"/>
  <c r="G145" i="13"/>
  <c r="F328" i="13"/>
  <c r="G328" i="13"/>
  <c r="F23" i="13"/>
  <c r="G23" i="13"/>
  <c r="C362" i="13"/>
  <c r="E362" i="13"/>
  <c r="C278" i="13"/>
  <c r="E278" i="13"/>
  <c r="C106" i="13"/>
  <c r="E106" i="13"/>
  <c r="C368" i="13"/>
  <c r="E368" i="13"/>
  <c r="C248" i="13"/>
  <c r="E248" i="13"/>
  <c r="C284" i="13"/>
  <c r="E284" i="13"/>
  <c r="C228" i="13"/>
  <c r="E228" i="13"/>
  <c r="C294" i="13"/>
  <c r="E294" i="13"/>
  <c r="C312" i="13"/>
  <c r="E312" i="13"/>
  <c r="C226" i="13"/>
  <c r="E226" i="13"/>
  <c r="C308" i="13"/>
  <c r="E308" i="13"/>
  <c r="C326" i="13"/>
  <c r="E326" i="13"/>
  <c r="C252" i="13"/>
  <c r="E252" i="13"/>
  <c r="C350" i="13"/>
  <c r="E350" i="13"/>
  <c r="C280" i="13"/>
  <c r="E280" i="13"/>
  <c r="C189" i="13"/>
  <c r="E189" i="13"/>
  <c r="C173" i="13"/>
  <c r="C108" i="13"/>
  <c r="C152" i="13"/>
  <c r="C96" i="13"/>
  <c r="C184" i="13"/>
  <c r="C27" i="13"/>
  <c r="C75" i="13"/>
  <c r="C182" i="13"/>
  <c r="C113" i="13"/>
  <c r="C58" i="13"/>
  <c r="C153" i="13"/>
  <c r="C158" i="13"/>
  <c r="C229" i="13"/>
  <c r="C65" i="13"/>
  <c r="C238" i="13"/>
  <c r="C272" i="13"/>
  <c r="C174" i="13"/>
  <c r="C83" i="13"/>
  <c r="C274" i="13"/>
  <c r="C94" i="13"/>
  <c r="C211" i="13"/>
  <c r="C240" i="13"/>
  <c r="C320" i="13"/>
  <c r="C261" i="13"/>
  <c r="C207" i="13"/>
  <c r="C244" i="13"/>
  <c r="C114" i="13"/>
  <c r="C236" i="13"/>
  <c r="C195" i="13"/>
  <c r="C232" i="13"/>
  <c r="C69" i="13"/>
  <c r="C242" i="13"/>
  <c r="C302" i="13"/>
  <c r="C74" i="13"/>
  <c r="C254" i="13"/>
  <c r="C110" i="13"/>
  <c r="C230" i="13"/>
  <c r="C262" i="13"/>
  <c r="C199" i="13"/>
  <c r="C185" i="13"/>
  <c r="C234" i="13"/>
  <c r="C71" i="13"/>
  <c r="C100" i="13"/>
  <c r="C124" i="13"/>
  <c r="C102" i="13"/>
  <c r="C122" i="13"/>
  <c r="C281" i="13"/>
  <c r="C87" i="13"/>
  <c r="C67" i="13"/>
  <c r="C156" i="13"/>
  <c r="C132" i="13"/>
  <c r="C53" i="13"/>
  <c r="C354" i="13"/>
  <c r="C224" i="13"/>
  <c r="C112" i="13"/>
  <c r="C203" i="13"/>
  <c r="C266" i="13"/>
  <c r="C304" i="13"/>
  <c r="C306" i="13"/>
  <c r="C162" i="13"/>
  <c r="C250" i="13"/>
  <c r="C270" i="13"/>
  <c r="D202" i="13"/>
  <c r="C141" i="13"/>
  <c r="C338" i="13"/>
  <c r="C201" i="13"/>
  <c r="D326" i="13"/>
  <c r="C116" i="13"/>
  <c r="C63" i="13"/>
  <c r="C86" i="13"/>
  <c r="C104" i="13"/>
  <c r="C213" i="13"/>
  <c r="C109" i="13"/>
  <c r="C161" i="13"/>
  <c r="C47" i="13"/>
  <c r="C55" i="13"/>
  <c r="C62" i="13"/>
  <c r="C180" i="13"/>
  <c r="C89" i="13"/>
  <c r="C140" i="13"/>
  <c r="C172" i="13"/>
  <c r="C220" i="13"/>
  <c r="C168" i="13"/>
  <c r="C118" i="13"/>
  <c r="C150" i="13"/>
  <c r="C35" i="13"/>
  <c r="C105" i="13"/>
  <c r="C165" i="13"/>
  <c r="C286" i="13"/>
  <c r="C296" i="13"/>
  <c r="C187" i="13"/>
  <c r="D47" i="13"/>
  <c r="C24" i="13"/>
  <c r="D209" i="13"/>
  <c r="C78" i="13"/>
  <c r="C292" i="13"/>
  <c r="D116" i="13"/>
  <c r="C364" i="13"/>
  <c r="D241" i="13"/>
  <c r="C57" i="13"/>
  <c r="C39" i="13"/>
  <c r="D132" i="13"/>
  <c r="C366" i="13"/>
  <c r="C166" i="13"/>
  <c r="D152" i="13"/>
  <c r="C119" i="13"/>
  <c r="C137" i="13"/>
  <c r="C332" i="13"/>
  <c r="C66" i="13"/>
  <c r="C258" i="13"/>
  <c r="D120" i="13"/>
  <c r="C121" i="13"/>
  <c r="C49" i="13"/>
  <c r="C205" i="13"/>
  <c r="C31" i="13"/>
  <c r="C120" i="13"/>
  <c r="C163" i="13"/>
  <c r="C50" i="13"/>
  <c r="C149" i="13"/>
  <c r="D368" i="13"/>
  <c r="C246" i="13"/>
  <c r="C260" i="13"/>
  <c r="C290" i="13"/>
  <c r="C348" i="13"/>
  <c r="C191" i="13"/>
  <c r="C222" i="13"/>
  <c r="C148" i="13"/>
  <c r="C46" i="13"/>
  <c r="C181" i="13"/>
  <c r="C136" i="13"/>
  <c r="C164" i="13"/>
  <c r="C30" i="13"/>
  <c r="C134" i="13"/>
  <c r="D100" i="13"/>
  <c r="C154" i="13"/>
  <c r="C51" i="13"/>
  <c r="C194" i="13"/>
  <c r="C245" i="13"/>
  <c r="C146" i="13"/>
  <c r="D321" i="13"/>
  <c r="C218" i="13"/>
  <c r="C144" i="13"/>
  <c r="C160" i="13"/>
  <c r="C157" i="13"/>
  <c r="D210" i="13"/>
  <c r="D294" i="13"/>
  <c r="D226" i="13"/>
  <c r="D346" i="13"/>
  <c r="D213" i="13"/>
  <c r="C346" i="13"/>
  <c r="C130" i="13"/>
  <c r="C356" i="13"/>
  <c r="C117" i="13"/>
  <c r="D336" i="13"/>
  <c r="C237" i="13"/>
  <c r="C298" i="13"/>
  <c r="C178" i="13"/>
  <c r="C80" i="13"/>
  <c r="C64" i="13"/>
  <c r="C318" i="13"/>
  <c r="D285" i="13"/>
  <c r="C324" i="13"/>
  <c r="C138" i="13"/>
  <c r="D328" i="13"/>
  <c r="H328" i="13" s="1"/>
  <c r="C365" i="13"/>
  <c r="D228" i="13"/>
  <c r="C210" i="13"/>
  <c r="C21" i="13"/>
  <c r="D148" i="13"/>
  <c r="C142" i="13"/>
  <c r="C98" i="13"/>
  <c r="D242" i="13"/>
  <c r="C126" i="13"/>
  <c r="D332" i="13"/>
  <c r="D349" i="13"/>
  <c r="D170" i="13"/>
  <c r="D140" i="13"/>
  <c r="D184" i="13"/>
  <c r="C193" i="13"/>
  <c r="C273" i="13"/>
  <c r="C176" i="13"/>
  <c r="C209" i="13"/>
  <c r="D194" i="13"/>
  <c r="D229" i="13"/>
  <c r="D357" i="13"/>
  <c r="D237" i="13"/>
  <c r="C317" i="13"/>
  <c r="D206" i="13"/>
  <c r="C170" i="13"/>
  <c r="C128" i="13"/>
  <c r="C313" i="13"/>
  <c r="C43" i="13"/>
  <c r="D71" i="13"/>
  <c r="C6" i="13"/>
  <c r="C333" i="13"/>
  <c r="D230" i="13"/>
  <c r="D187" i="13"/>
  <c r="C169" i="13"/>
  <c r="D309" i="13"/>
  <c r="D40" i="13"/>
  <c r="C217" i="13"/>
  <c r="C360" i="13"/>
  <c r="C90" i="13"/>
  <c r="C73" i="13"/>
  <c r="C101" i="13"/>
  <c r="C177" i="13"/>
  <c r="C314" i="13"/>
  <c r="D185" i="13"/>
  <c r="C190" i="13"/>
  <c r="C309" i="13"/>
  <c r="C40" i="13"/>
  <c r="C241" i="13"/>
  <c r="D189" i="13"/>
  <c r="D27" i="13"/>
  <c r="C11" i="13"/>
  <c r="C7" i="13"/>
  <c r="C17" i="13"/>
  <c r="C20" i="13"/>
  <c r="C22" i="13"/>
  <c r="C14" i="13"/>
  <c r="C84" i="13"/>
  <c r="C107" i="13"/>
  <c r="C171" i="13"/>
  <c r="C192" i="13"/>
  <c r="C223" i="13"/>
  <c r="C18" i="13"/>
  <c r="C45" i="13"/>
  <c r="C155" i="13"/>
  <c r="C325" i="13"/>
  <c r="C95" i="13"/>
  <c r="C197" i="13"/>
  <c r="C202" i="13"/>
  <c r="C343" i="13"/>
  <c r="C288" i="13"/>
  <c r="C38" i="13"/>
  <c r="C8" i="13"/>
  <c r="C13" i="13"/>
  <c r="C68" i="13"/>
  <c r="C15" i="13"/>
  <c r="C60" i="13"/>
  <c r="C88" i="13"/>
  <c r="C111" i="13"/>
  <c r="C200" i="13"/>
  <c r="C208" i="13"/>
  <c r="D249" i="13"/>
  <c r="C256" i="13"/>
  <c r="C259" i="13"/>
  <c r="C263" i="13"/>
  <c r="C267" i="13"/>
  <c r="C271" i="13"/>
  <c r="C319" i="13"/>
  <c r="C323" i="13"/>
  <c r="C327" i="13"/>
  <c r="C331" i="13"/>
  <c r="C339" i="13"/>
  <c r="C347" i="13"/>
  <c r="C351" i="13"/>
  <c r="C359" i="13"/>
  <c r="C363" i="13"/>
  <c r="C367" i="13"/>
  <c r="C56" i="13"/>
  <c r="C61" i="13"/>
  <c r="C16" i="13"/>
  <c r="C72" i="13"/>
  <c r="C127" i="13"/>
  <c r="C214" i="13"/>
  <c r="C285" i="13"/>
  <c r="C310" i="13"/>
  <c r="C334" i="13"/>
  <c r="C255" i="13"/>
  <c r="C264" i="13"/>
  <c r="C269" i="13"/>
  <c r="C143" i="13"/>
  <c r="C175" i="13"/>
  <c r="C316" i="13"/>
  <c r="C321" i="13"/>
  <c r="C322" i="13"/>
  <c r="C159" i="13"/>
  <c r="C227" i="13"/>
  <c r="C9" i="13"/>
  <c r="C19" i="13"/>
  <c r="C12" i="13"/>
  <c r="D22" i="13"/>
  <c r="C36" i="13"/>
  <c r="C37" i="13"/>
  <c r="C91" i="13"/>
  <c r="C76" i="13"/>
  <c r="C99" i="13"/>
  <c r="C131" i="13"/>
  <c r="C179" i="13"/>
  <c r="C204" i="13"/>
  <c r="C212" i="13"/>
  <c r="C215" i="13"/>
  <c r="C239" i="13"/>
  <c r="C275" i="13"/>
  <c r="C295" i="13"/>
  <c r="C299" i="13"/>
  <c r="C303" i="13"/>
  <c r="C307" i="13"/>
  <c r="C311" i="13"/>
  <c r="D345" i="13"/>
  <c r="D365" i="13"/>
  <c r="C115" i="13"/>
  <c r="C139" i="13"/>
  <c r="C247" i="13"/>
  <c r="C265" i="13"/>
  <c r="C297" i="13"/>
  <c r="C305" i="13"/>
  <c r="C330" i="13"/>
  <c r="C335" i="13"/>
  <c r="C82" i="13"/>
  <c r="C123" i="13"/>
  <c r="C253" i="13"/>
  <c r="C315" i="13"/>
  <c r="C361" i="13"/>
  <c r="C277" i="13"/>
  <c r="C293" i="13"/>
  <c r="C41" i="13"/>
  <c r="C26" i="13"/>
  <c r="C34" i="13"/>
  <c r="C42" i="13"/>
  <c r="C33" i="13"/>
  <c r="C48" i="13"/>
  <c r="C52" i="13"/>
  <c r="C25" i="13"/>
  <c r="C29" i="13"/>
  <c r="C103" i="13"/>
  <c r="C135" i="13"/>
  <c r="C151" i="13"/>
  <c r="C167" i="13"/>
  <c r="C183" i="13"/>
  <c r="C216" i="13"/>
  <c r="C219" i="13"/>
  <c r="C243" i="13"/>
  <c r="C279" i="13"/>
  <c r="C283" i="13"/>
  <c r="C287" i="13"/>
  <c r="C291" i="13"/>
  <c r="D313" i="13"/>
  <c r="C10" i="13"/>
  <c r="C77" i="13"/>
  <c r="C92" i="13"/>
  <c r="D121" i="13"/>
  <c r="C147" i="13"/>
  <c r="C188" i="13"/>
  <c r="C196" i="13"/>
  <c r="C231" i="13"/>
  <c r="C249" i="13"/>
  <c r="C329" i="13"/>
  <c r="D190" i="13"/>
  <c r="C235" i="13"/>
  <c r="C251" i="13"/>
  <c r="C337" i="13"/>
  <c r="C341" i="13"/>
  <c r="C342" i="13"/>
  <c r="C357" i="13"/>
  <c r="C336" i="13"/>
  <c r="C355" i="13"/>
  <c r="D109" i="13"/>
  <c r="C233" i="13"/>
  <c r="C358" i="13"/>
  <c r="D69" i="13"/>
  <c r="D83" i="13"/>
  <c r="C198" i="13"/>
  <c r="D203" i="13"/>
  <c r="C206" i="13"/>
  <c r="C340" i="13"/>
  <c r="C54" i="13"/>
  <c r="D193" i="13"/>
  <c r="C301" i="13"/>
  <c r="C44" i="13"/>
  <c r="C93" i="13"/>
  <c r="C257" i="13"/>
  <c r="C289" i="13"/>
  <c r="C32" i="13"/>
  <c r="C221" i="13"/>
  <c r="C225" i="13"/>
  <c r="C268" i="13"/>
  <c r="D49" i="13"/>
  <c r="D53" i="13"/>
  <c r="C70" i="13"/>
  <c r="C81" i="13"/>
  <c r="C85" i="13"/>
  <c r="C344" i="13"/>
  <c r="C349" i="13"/>
  <c r="D201" i="13"/>
  <c r="D280" i="13"/>
  <c r="C353" i="13"/>
  <c r="D65" i="13"/>
  <c r="C345" i="13"/>
  <c r="C28" i="13"/>
  <c r="D129" i="13"/>
  <c r="H129" i="13" s="1"/>
  <c r="D262" i="13"/>
  <c r="D318" i="13"/>
  <c r="D54" i="13"/>
  <c r="AM5" i="13"/>
  <c r="AJ5" i="13"/>
  <c r="AK5" i="13" s="1"/>
  <c r="AG5" i="13"/>
  <c r="F239" i="13" l="1"/>
  <c r="G239" i="13"/>
  <c r="F169" i="13"/>
  <c r="G169" i="13"/>
  <c r="F225" i="13"/>
  <c r="G225" i="13"/>
  <c r="F337" i="13"/>
  <c r="G337" i="13"/>
  <c r="F151" i="13"/>
  <c r="G151" i="13"/>
  <c r="F253" i="13"/>
  <c r="G253" i="13"/>
  <c r="F131" i="13"/>
  <c r="G131" i="13"/>
  <c r="F19" i="13"/>
  <c r="G19" i="13"/>
  <c r="F127" i="13"/>
  <c r="G127" i="13"/>
  <c r="F88" i="13"/>
  <c r="G88" i="13"/>
  <c r="F344" i="13"/>
  <c r="G344" i="13"/>
  <c r="G54" i="13"/>
  <c r="F54" i="13"/>
  <c r="F251" i="13"/>
  <c r="G251" i="13"/>
  <c r="F283" i="13"/>
  <c r="G283" i="13"/>
  <c r="G34" i="13"/>
  <c r="F34" i="13"/>
  <c r="F139" i="13"/>
  <c r="G139" i="13"/>
  <c r="F99" i="13"/>
  <c r="G99" i="13"/>
  <c r="F269" i="13"/>
  <c r="G269" i="13"/>
  <c r="F347" i="13"/>
  <c r="G347" i="13"/>
  <c r="F60" i="13"/>
  <c r="G60" i="13"/>
  <c r="F192" i="13"/>
  <c r="G192" i="13"/>
  <c r="F43" i="13"/>
  <c r="G43" i="13"/>
  <c r="F21" i="13"/>
  <c r="G21" i="13"/>
  <c r="F117" i="13"/>
  <c r="G117" i="13"/>
  <c r="F194" i="13"/>
  <c r="G194" i="13"/>
  <c r="F246" i="13"/>
  <c r="G246" i="13"/>
  <c r="F49" i="13"/>
  <c r="G49" i="13"/>
  <c r="G286" i="13"/>
  <c r="F286" i="13"/>
  <c r="F172" i="13"/>
  <c r="G172" i="13"/>
  <c r="F109" i="13"/>
  <c r="G109" i="13"/>
  <c r="F266" i="13"/>
  <c r="G266" i="13"/>
  <c r="F67" i="13"/>
  <c r="G67" i="13"/>
  <c r="F234" i="13"/>
  <c r="G234" i="13"/>
  <c r="G302" i="13"/>
  <c r="F302" i="13"/>
  <c r="F207" i="13"/>
  <c r="G207" i="13"/>
  <c r="G174" i="13"/>
  <c r="F174" i="13"/>
  <c r="F113" i="13"/>
  <c r="G113" i="13"/>
  <c r="F173" i="13"/>
  <c r="G173" i="13"/>
  <c r="F252" i="13"/>
  <c r="G252" i="13"/>
  <c r="F312" i="13"/>
  <c r="G312" i="13"/>
  <c r="F248" i="13"/>
  <c r="G248" i="13"/>
  <c r="F362" i="13"/>
  <c r="G362" i="13"/>
  <c r="F28" i="13"/>
  <c r="G28" i="13"/>
  <c r="F85" i="13"/>
  <c r="G85" i="13"/>
  <c r="F32" i="13"/>
  <c r="G32" i="13"/>
  <c r="F340" i="13"/>
  <c r="G340" i="13"/>
  <c r="F235" i="13"/>
  <c r="G235" i="13"/>
  <c r="F279" i="13"/>
  <c r="G279" i="13"/>
  <c r="F103" i="13"/>
  <c r="G103" i="13"/>
  <c r="G26" i="13"/>
  <c r="F26" i="13"/>
  <c r="G82" i="13"/>
  <c r="F82" i="13"/>
  <c r="F115" i="13"/>
  <c r="G115" i="13"/>
  <c r="F275" i="13"/>
  <c r="G275" i="13"/>
  <c r="F76" i="13"/>
  <c r="G76" i="13"/>
  <c r="F227" i="13"/>
  <c r="G227" i="13"/>
  <c r="F264" i="13"/>
  <c r="G264" i="13"/>
  <c r="F16" i="13"/>
  <c r="G16" i="13"/>
  <c r="F339" i="13"/>
  <c r="G339" i="13"/>
  <c r="F259" i="13"/>
  <c r="G259" i="13"/>
  <c r="F15" i="13"/>
  <c r="G15" i="13"/>
  <c r="F197" i="13"/>
  <c r="G197" i="13"/>
  <c r="F171" i="13"/>
  <c r="G171" i="13"/>
  <c r="F11" i="13"/>
  <c r="G11" i="13"/>
  <c r="F314" i="13"/>
  <c r="G314" i="13"/>
  <c r="F313" i="13"/>
  <c r="G313" i="13"/>
  <c r="F210" i="13"/>
  <c r="G210" i="13"/>
  <c r="F64" i="13"/>
  <c r="G64" i="13"/>
  <c r="F356" i="13"/>
  <c r="G356" i="13"/>
  <c r="F157" i="13"/>
  <c r="G157" i="13"/>
  <c r="F51" i="13"/>
  <c r="G51" i="13"/>
  <c r="G46" i="13"/>
  <c r="F46" i="13"/>
  <c r="F121" i="13"/>
  <c r="G121" i="13"/>
  <c r="F166" i="13"/>
  <c r="G166" i="13"/>
  <c r="F292" i="13"/>
  <c r="G292" i="13"/>
  <c r="F165" i="13"/>
  <c r="G165" i="13"/>
  <c r="F140" i="13"/>
  <c r="G140" i="13"/>
  <c r="F213" i="13"/>
  <c r="G213" i="13"/>
  <c r="F141" i="13"/>
  <c r="G141" i="13"/>
  <c r="F203" i="13"/>
  <c r="G203" i="13"/>
  <c r="F87" i="13"/>
  <c r="G87" i="13"/>
  <c r="F185" i="13"/>
  <c r="G185" i="13"/>
  <c r="F242" i="13"/>
  <c r="G242" i="13"/>
  <c r="F261" i="13"/>
  <c r="G261" i="13"/>
  <c r="F272" i="13"/>
  <c r="G272" i="13"/>
  <c r="F182" i="13"/>
  <c r="G182" i="13"/>
  <c r="F355" i="13"/>
  <c r="G355" i="13"/>
  <c r="F335" i="13"/>
  <c r="G335" i="13"/>
  <c r="F331" i="13"/>
  <c r="G331" i="13"/>
  <c r="F177" i="13"/>
  <c r="G177" i="13"/>
  <c r="G154" i="13"/>
  <c r="F154" i="13"/>
  <c r="G366" i="13"/>
  <c r="F366" i="13"/>
  <c r="F89" i="13"/>
  <c r="G89" i="13"/>
  <c r="F281" i="13"/>
  <c r="G281" i="13"/>
  <c r="F320" i="13"/>
  <c r="G320" i="13"/>
  <c r="F189" i="13"/>
  <c r="G189" i="13"/>
  <c r="F326" i="13"/>
  <c r="G326" i="13"/>
  <c r="F368" i="13"/>
  <c r="G368" i="13"/>
  <c r="G70" i="13"/>
  <c r="F70" i="13"/>
  <c r="F219" i="13"/>
  <c r="G219" i="13"/>
  <c r="F37" i="13"/>
  <c r="G37" i="13"/>
  <c r="F365" i="13"/>
  <c r="G365" i="13"/>
  <c r="G222" i="13"/>
  <c r="F222" i="13"/>
  <c r="F35" i="13"/>
  <c r="G35" i="13"/>
  <c r="F180" i="13"/>
  <c r="G180" i="13"/>
  <c r="G86" i="13"/>
  <c r="F86" i="13"/>
  <c r="G270" i="13"/>
  <c r="F270" i="13"/>
  <c r="F224" i="13"/>
  <c r="G224" i="13"/>
  <c r="G122" i="13"/>
  <c r="F122" i="13"/>
  <c r="F262" i="13"/>
  <c r="G262" i="13"/>
  <c r="F232" i="13"/>
  <c r="G232" i="13"/>
  <c r="F240" i="13"/>
  <c r="G240" i="13"/>
  <c r="F65" i="13"/>
  <c r="G65" i="13"/>
  <c r="F27" i="13"/>
  <c r="G27" i="13"/>
  <c r="F345" i="13"/>
  <c r="G345" i="13"/>
  <c r="F243" i="13"/>
  <c r="G243" i="13"/>
  <c r="F159" i="13"/>
  <c r="G159" i="13"/>
  <c r="F256" i="13"/>
  <c r="G256" i="13"/>
  <c r="F128" i="13"/>
  <c r="G128" i="13"/>
  <c r="F80" i="13"/>
  <c r="G80" i="13"/>
  <c r="F257" i="13"/>
  <c r="G257" i="13"/>
  <c r="F329" i="13"/>
  <c r="G329" i="13"/>
  <c r="F293" i="13"/>
  <c r="G293" i="13"/>
  <c r="F215" i="13"/>
  <c r="G215" i="13"/>
  <c r="G334" i="13"/>
  <c r="F334" i="13"/>
  <c r="F13" i="13"/>
  <c r="G13" i="13"/>
  <c r="F176" i="13"/>
  <c r="G176" i="13"/>
  <c r="F346" i="13"/>
  <c r="G346" i="13"/>
  <c r="G50" i="13"/>
  <c r="F50" i="13"/>
  <c r="F353" i="13"/>
  <c r="G353" i="13"/>
  <c r="F357" i="13"/>
  <c r="G357" i="13"/>
  <c r="F52" i="13"/>
  <c r="G52" i="13"/>
  <c r="F311" i="13"/>
  <c r="G311" i="13"/>
  <c r="F321" i="13"/>
  <c r="G321" i="13"/>
  <c r="F323" i="13"/>
  <c r="G323" i="13"/>
  <c r="G14" i="13"/>
  <c r="F14" i="13"/>
  <c r="F73" i="13"/>
  <c r="G73" i="13"/>
  <c r="F298" i="13"/>
  <c r="G298" i="13"/>
  <c r="G134" i="13"/>
  <c r="F134" i="13"/>
  <c r="F39" i="13"/>
  <c r="G39" i="13"/>
  <c r="G62" i="13"/>
  <c r="F62" i="13"/>
  <c r="F250" i="13"/>
  <c r="G250" i="13"/>
  <c r="F230" i="13"/>
  <c r="G230" i="13"/>
  <c r="F211" i="13"/>
  <c r="G211" i="13"/>
  <c r="F184" i="13"/>
  <c r="G184" i="13"/>
  <c r="F280" i="13"/>
  <c r="G280" i="13"/>
  <c r="F308" i="13"/>
  <c r="G308" i="13"/>
  <c r="G106" i="13"/>
  <c r="F106" i="13"/>
  <c r="F289" i="13"/>
  <c r="G289" i="13"/>
  <c r="F29" i="13"/>
  <c r="G29" i="13"/>
  <c r="F255" i="13"/>
  <c r="G255" i="13"/>
  <c r="F95" i="13"/>
  <c r="G95" i="13"/>
  <c r="F209" i="13"/>
  <c r="G209" i="13"/>
  <c r="G130" i="13"/>
  <c r="F130" i="13"/>
  <c r="F148" i="13"/>
  <c r="G148" i="13"/>
  <c r="G78" i="13"/>
  <c r="F78" i="13"/>
  <c r="F104" i="13"/>
  <c r="G104" i="13"/>
  <c r="F199" i="13"/>
  <c r="G199" i="13"/>
  <c r="F75" i="13"/>
  <c r="G75" i="13"/>
  <c r="F336" i="13"/>
  <c r="G336" i="13"/>
  <c r="F25" i="13"/>
  <c r="G25" i="13"/>
  <c r="F56" i="13"/>
  <c r="G56" i="13"/>
  <c r="F325" i="13"/>
  <c r="G325" i="13"/>
  <c r="F101" i="13"/>
  <c r="G101" i="13"/>
  <c r="G126" i="13"/>
  <c r="F126" i="13"/>
  <c r="F144" i="13"/>
  <c r="G144" i="13"/>
  <c r="F93" i="13"/>
  <c r="G93" i="13"/>
  <c r="F249" i="13"/>
  <c r="G249" i="13"/>
  <c r="F216" i="13"/>
  <c r="G216" i="13"/>
  <c r="F305" i="13"/>
  <c r="G305" i="13"/>
  <c r="F36" i="13"/>
  <c r="G36" i="13"/>
  <c r="F367" i="13"/>
  <c r="G367" i="13"/>
  <c r="F208" i="13"/>
  <c r="G208" i="13"/>
  <c r="F155" i="13"/>
  <c r="G155" i="13"/>
  <c r="F241" i="13"/>
  <c r="G241" i="13"/>
  <c r="F273" i="13"/>
  <c r="G273" i="13"/>
  <c r="F191" i="13"/>
  <c r="G191" i="13"/>
  <c r="G66" i="13"/>
  <c r="F66" i="13"/>
  <c r="G150" i="13"/>
  <c r="F150" i="13"/>
  <c r="F63" i="13"/>
  <c r="G63" i="13"/>
  <c r="F354" i="13"/>
  <c r="G354" i="13"/>
  <c r="G102" i="13"/>
  <c r="F102" i="13"/>
  <c r="F195" i="13"/>
  <c r="G195" i="13"/>
  <c r="F228" i="13"/>
  <c r="G228" i="13"/>
  <c r="F44" i="13"/>
  <c r="G44" i="13"/>
  <c r="F342" i="13"/>
  <c r="G342" i="13"/>
  <c r="F231" i="13"/>
  <c r="G231" i="13"/>
  <c r="F183" i="13"/>
  <c r="G183" i="13"/>
  <c r="F48" i="13"/>
  <c r="G48" i="13"/>
  <c r="F361" i="13"/>
  <c r="G361" i="13"/>
  <c r="F297" i="13"/>
  <c r="G297" i="13"/>
  <c r="F307" i="13"/>
  <c r="G307" i="13"/>
  <c r="F204" i="13"/>
  <c r="G204" i="13"/>
  <c r="F316" i="13"/>
  <c r="G316" i="13"/>
  <c r="F285" i="13"/>
  <c r="G285" i="13"/>
  <c r="F363" i="13"/>
  <c r="G363" i="13"/>
  <c r="F319" i="13"/>
  <c r="G319" i="13"/>
  <c r="F200" i="13"/>
  <c r="G200" i="13"/>
  <c r="G38" i="13"/>
  <c r="F38" i="13"/>
  <c r="F45" i="13"/>
  <c r="G45" i="13"/>
  <c r="G22" i="13"/>
  <c r="F22" i="13"/>
  <c r="F40" i="13"/>
  <c r="G40" i="13"/>
  <c r="G90" i="13"/>
  <c r="F90" i="13"/>
  <c r="F333" i="13"/>
  <c r="G333" i="13"/>
  <c r="F317" i="13"/>
  <c r="G317" i="13"/>
  <c r="F193" i="13"/>
  <c r="G193" i="13"/>
  <c r="G98" i="13"/>
  <c r="F98" i="13"/>
  <c r="G138" i="13"/>
  <c r="F138" i="13"/>
  <c r="F237" i="13"/>
  <c r="G237" i="13"/>
  <c r="G30" i="13"/>
  <c r="F30" i="13"/>
  <c r="F348" i="13"/>
  <c r="G348" i="13"/>
  <c r="F120" i="13"/>
  <c r="G120" i="13"/>
  <c r="F332" i="13"/>
  <c r="G332" i="13"/>
  <c r="F57" i="13"/>
  <c r="G57" i="13"/>
  <c r="G118" i="13"/>
  <c r="F118" i="13"/>
  <c r="F55" i="13"/>
  <c r="G55" i="13"/>
  <c r="F116" i="13"/>
  <c r="G116" i="13"/>
  <c r="F162" i="13"/>
  <c r="G162" i="13"/>
  <c r="F53" i="13"/>
  <c r="G53" i="13"/>
  <c r="F124" i="13"/>
  <c r="G124" i="13"/>
  <c r="G110" i="13"/>
  <c r="F110" i="13"/>
  <c r="F236" i="13"/>
  <c r="G236" i="13"/>
  <c r="G94" i="13"/>
  <c r="F94" i="13"/>
  <c r="G158" i="13"/>
  <c r="F158" i="13"/>
  <c r="F96" i="13"/>
  <c r="G96" i="13"/>
  <c r="F81" i="13"/>
  <c r="G81" i="13"/>
  <c r="F41" i="13"/>
  <c r="G41" i="13"/>
  <c r="F61" i="13"/>
  <c r="G61" i="13"/>
  <c r="F107" i="13"/>
  <c r="G107" i="13"/>
  <c r="F160" i="13"/>
  <c r="G160" i="13"/>
  <c r="F149" i="13"/>
  <c r="G149" i="13"/>
  <c r="F105" i="13"/>
  <c r="G105" i="13"/>
  <c r="F112" i="13"/>
  <c r="G112" i="13"/>
  <c r="F69" i="13"/>
  <c r="G69" i="13"/>
  <c r="G238" i="13"/>
  <c r="F238" i="13"/>
  <c r="F294" i="13"/>
  <c r="G294" i="13"/>
  <c r="F77" i="13"/>
  <c r="G77" i="13"/>
  <c r="F330" i="13"/>
  <c r="G330" i="13"/>
  <c r="F322" i="13"/>
  <c r="G322" i="13"/>
  <c r="F327" i="13"/>
  <c r="G327" i="13"/>
  <c r="F84" i="13"/>
  <c r="G84" i="13"/>
  <c r="F170" i="13"/>
  <c r="G170" i="13"/>
  <c r="F178" i="13"/>
  <c r="G178" i="13"/>
  <c r="F258" i="13"/>
  <c r="G258" i="13"/>
  <c r="F198" i="13"/>
  <c r="G198" i="13"/>
  <c r="G10" i="13"/>
  <c r="F10" i="13"/>
  <c r="F277" i="13"/>
  <c r="G277" i="13"/>
  <c r="F212" i="13"/>
  <c r="G212" i="13"/>
  <c r="F310" i="13"/>
  <c r="G310" i="13"/>
  <c r="F8" i="13"/>
  <c r="G8" i="13"/>
  <c r="F218" i="13"/>
  <c r="G218" i="13"/>
  <c r="F163" i="13"/>
  <c r="G163" i="13"/>
  <c r="F24" i="13"/>
  <c r="G24" i="13"/>
  <c r="F229" i="13"/>
  <c r="G229" i="13"/>
  <c r="F268" i="13"/>
  <c r="G268" i="13"/>
  <c r="F301" i="13"/>
  <c r="G301" i="13"/>
  <c r="F341" i="13"/>
  <c r="G341" i="13"/>
  <c r="F196" i="13"/>
  <c r="G196" i="13"/>
  <c r="F291" i="13"/>
  <c r="G291" i="13"/>
  <c r="F167" i="13"/>
  <c r="G167" i="13"/>
  <c r="F33" i="13"/>
  <c r="G33" i="13"/>
  <c r="F315" i="13"/>
  <c r="G315" i="13"/>
  <c r="F265" i="13"/>
  <c r="G265" i="13"/>
  <c r="F303" i="13"/>
  <c r="G303" i="13"/>
  <c r="F179" i="13"/>
  <c r="G179" i="13"/>
  <c r="F12" i="13"/>
  <c r="G12" i="13"/>
  <c r="F175" i="13"/>
  <c r="G175" i="13"/>
  <c r="F214" i="13"/>
  <c r="G214" i="13"/>
  <c r="F359" i="13"/>
  <c r="G359" i="13"/>
  <c r="F271" i="13"/>
  <c r="G271" i="13"/>
  <c r="F111" i="13"/>
  <c r="G111" i="13"/>
  <c r="F288" i="13"/>
  <c r="G288" i="13"/>
  <c r="G18" i="13"/>
  <c r="F18" i="13"/>
  <c r="F20" i="13"/>
  <c r="G20" i="13"/>
  <c r="F309" i="13"/>
  <c r="G309" i="13"/>
  <c r="F360" i="13"/>
  <c r="G360" i="13"/>
  <c r="G6" i="13"/>
  <c r="F6" i="13"/>
  <c r="G142" i="13"/>
  <c r="F142" i="13"/>
  <c r="F324" i="13"/>
  <c r="G324" i="13"/>
  <c r="G146" i="13"/>
  <c r="F146" i="13"/>
  <c r="F164" i="13"/>
  <c r="G164" i="13"/>
  <c r="F290" i="13"/>
  <c r="G290" i="13"/>
  <c r="F31" i="13"/>
  <c r="G31" i="13"/>
  <c r="F137" i="13"/>
  <c r="G137" i="13"/>
  <c r="F187" i="13"/>
  <c r="G187" i="13"/>
  <c r="F168" i="13"/>
  <c r="G168" i="13"/>
  <c r="F47" i="13"/>
  <c r="G47" i="13"/>
  <c r="F306" i="13"/>
  <c r="G306" i="13"/>
  <c r="F132" i="13"/>
  <c r="G132" i="13"/>
  <c r="F100" i="13"/>
  <c r="G100" i="13"/>
  <c r="G254" i="13"/>
  <c r="F254" i="13"/>
  <c r="G114" i="13"/>
  <c r="F114" i="13"/>
  <c r="F274" i="13"/>
  <c r="G274" i="13"/>
  <c r="F153" i="13"/>
  <c r="G153" i="13"/>
  <c r="F152" i="13"/>
  <c r="G152" i="13"/>
  <c r="G350" i="13"/>
  <c r="F350" i="13"/>
  <c r="F226" i="13"/>
  <c r="G226" i="13"/>
  <c r="F284" i="13"/>
  <c r="G284" i="13"/>
  <c r="F278" i="13"/>
  <c r="G278" i="13"/>
  <c r="F92" i="13"/>
  <c r="G92" i="13"/>
  <c r="F91" i="13"/>
  <c r="G91" i="13"/>
  <c r="F68" i="13"/>
  <c r="G68" i="13"/>
  <c r="F188" i="13"/>
  <c r="G188" i="13"/>
  <c r="G42" i="13"/>
  <c r="F42" i="13"/>
  <c r="F299" i="13"/>
  <c r="G299" i="13"/>
  <c r="F143" i="13"/>
  <c r="G143" i="13"/>
  <c r="F351" i="13"/>
  <c r="G351" i="13"/>
  <c r="F267" i="13"/>
  <c r="G267" i="13"/>
  <c r="F343" i="13"/>
  <c r="G343" i="13"/>
  <c r="F223" i="13"/>
  <c r="G223" i="13"/>
  <c r="F17" i="13"/>
  <c r="G17" i="13"/>
  <c r="G190" i="13"/>
  <c r="F190" i="13"/>
  <c r="F217" i="13"/>
  <c r="G217" i="13"/>
  <c r="F245" i="13"/>
  <c r="G245" i="13"/>
  <c r="F136" i="13"/>
  <c r="G136" i="13"/>
  <c r="F260" i="13"/>
  <c r="G260" i="13"/>
  <c r="F205" i="13"/>
  <c r="G205" i="13"/>
  <c r="F119" i="13"/>
  <c r="G119" i="13"/>
  <c r="F364" i="13"/>
  <c r="G364" i="13"/>
  <c r="F296" i="13"/>
  <c r="G296" i="13"/>
  <c r="F220" i="13"/>
  <c r="G220" i="13"/>
  <c r="F161" i="13"/>
  <c r="G161" i="13"/>
  <c r="F201" i="13"/>
  <c r="G201" i="13"/>
  <c r="F304" i="13"/>
  <c r="G304" i="13"/>
  <c r="F156" i="13"/>
  <c r="G156" i="13"/>
  <c r="F71" i="13"/>
  <c r="G71" i="13"/>
  <c r="G74" i="13"/>
  <c r="F74" i="13"/>
  <c r="F244" i="13"/>
  <c r="G244" i="13"/>
  <c r="F83" i="13"/>
  <c r="G83" i="13"/>
  <c r="G58" i="13"/>
  <c r="F58" i="13"/>
  <c r="F108" i="13"/>
  <c r="G108" i="13"/>
  <c r="G206" i="13"/>
  <c r="F206" i="13"/>
  <c r="F349" i="13"/>
  <c r="G349" i="13"/>
  <c r="F358" i="13"/>
  <c r="G358" i="13"/>
  <c r="F287" i="13"/>
  <c r="G287" i="13"/>
  <c r="F247" i="13"/>
  <c r="G247" i="13"/>
  <c r="F221" i="13"/>
  <c r="G221" i="13"/>
  <c r="F233" i="13"/>
  <c r="G233" i="13"/>
  <c r="F147" i="13"/>
  <c r="G147" i="13"/>
  <c r="F135" i="13"/>
  <c r="G135" i="13"/>
  <c r="F123" i="13"/>
  <c r="G123" i="13"/>
  <c r="F295" i="13"/>
  <c r="G295" i="13"/>
  <c r="F9" i="13"/>
  <c r="G9" i="13"/>
  <c r="F72" i="13"/>
  <c r="G72" i="13"/>
  <c r="F263" i="13"/>
  <c r="G263" i="13"/>
  <c r="F202" i="13"/>
  <c r="G202" i="13"/>
  <c r="F7" i="13"/>
  <c r="G7" i="13"/>
  <c r="G318" i="13"/>
  <c r="F318" i="13"/>
  <c r="F181" i="13"/>
  <c r="G181" i="13"/>
  <c r="F338" i="13"/>
  <c r="G338" i="13"/>
  <c r="H336" i="13"/>
  <c r="H357" i="13"/>
  <c r="H249" i="13"/>
  <c r="H321" i="13"/>
  <c r="I321" i="13" s="1"/>
  <c r="H241" i="13"/>
  <c r="I241" i="13" s="1"/>
  <c r="H345" i="13"/>
  <c r="I345" i="13" s="1"/>
  <c r="H209" i="13"/>
  <c r="H285" i="13"/>
  <c r="I285" i="13" s="1"/>
  <c r="H206" i="13"/>
  <c r="H309" i="13"/>
  <c r="C309" i="33" s="1"/>
  <c r="H349" i="13"/>
  <c r="H202" i="13"/>
  <c r="H210" i="13"/>
  <c r="D330" i="13"/>
  <c r="H330" i="13" s="1"/>
  <c r="D18" i="13"/>
  <c r="H18" i="13" s="1"/>
  <c r="C18" i="33" s="1"/>
  <c r="D134" i="13"/>
  <c r="H134" i="13" s="1"/>
  <c r="C134" i="33" s="1"/>
  <c r="H40" i="13"/>
  <c r="C40" i="33" s="1"/>
  <c r="D264" i="13"/>
  <c r="H264" i="13" s="1"/>
  <c r="D260" i="13"/>
  <c r="H260" i="13" s="1"/>
  <c r="C260" i="33" s="1"/>
  <c r="D39" i="13"/>
  <c r="H39" i="13" s="1"/>
  <c r="C39" i="33" s="1"/>
  <c r="D61" i="13"/>
  <c r="H61" i="13" s="1"/>
  <c r="C61" i="33" s="1"/>
  <c r="I129" i="13"/>
  <c r="J129" i="13"/>
  <c r="I328" i="13"/>
  <c r="J328" i="13"/>
  <c r="H365" i="13"/>
  <c r="C365" i="33" s="1"/>
  <c r="H194" i="13"/>
  <c r="C194" i="33" s="1"/>
  <c r="H49" i="13"/>
  <c r="C49" i="33" s="1"/>
  <c r="H187" i="13"/>
  <c r="J187" i="13" s="1"/>
  <c r="H109" i="13"/>
  <c r="H262" i="13"/>
  <c r="H228" i="13"/>
  <c r="C228" i="33" s="1"/>
  <c r="H368" i="13"/>
  <c r="C368" i="33" s="1"/>
  <c r="H170" i="13"/>
  <c r="H116" i="13"/>
  <c r="C116" i="33" s="1"/>
  <c r="H203" i="13"/>
  <c r="J203" i="13" s="1"/>
  <c r="H132" i="13"/>
  <c r="H100" i="13"/>
  <c r="H230" i="13"/>
  <c r="H189" i="13"/>
  <c r="C189" i="33" s="1"/>
  <c r="H226" i="13"/>
  <c r="C226" i="33" s="1"/>
  <c r="H313" i="13"/>
  <c r="H120" i="13"/>
  <c r="C120" i="33" s="1"/>
  <c r="H332" i="13"/>
  <c r="H213" i="13"/>
  <c r="H71" i="13"/>
  <c r="H242" i="13"/>
  <c r="H65" i="13"/>
  <c r="C65" i="33" s="1"/>
  <c r="H237" i="13"/>
  <c r="H148" i="13"/>
  <c r="H140" i="13"/>
  <c r="H69" i="13"/>
  <c r="H229" i="13"/>
  <c r="C229" i="33" s="1"/>
  <c r="H280" i="13"/>
  <c r="H326" i="13"/>
  <c r="H193" i="13"/>
  <c r="H47" i="13"/>
  <c r="C47" i="33" s="1"/>
  <c r="H201" i="13"/>
  <c r="C201" i="33" s="1"/>
  <c r="H185" i="13"/>
  <c r="J185" i="13" s="1"/>
  <c r="H152" i="13"/>
  <c r="H22" i="13"/>
  <c r="C22" i="33" s="1"/>
  <c r="D265" i="13"/>
  <c r="H265" i="13" s="1"/>
  <c r="H83" i="13"/>
  <c r="H294" i="13"/>
  <c r="C294" i="33" s="1"/>
  <c r="H54" i="13"/>
  <c r="C54" i="33" s="1"/>
  <c r="H346" i="13"/>
  <c r="H121" i="13"/>
  <c r="H27" i="13"/>
  <c r="C27" i="33" s="1"/>
  <c r="H190" i="13"/>
  <c r="C190" i="33" s="1"/>
  <c r="H318" i="13"/>
  <c r="H53" i="13"/>
  <c r="H184" i="13"/>
  <c r="D66" i="13"/>
  <c r="H66" i="13" s="1"/>
  <c r="C66" i="33" s="1"/>
  <c r="D284" i="13"/>
  <c r="H284" i="13" s="1"/>
  <c r="D364" i="13"/>
  <c r="H364" i="13" s="1"/>
  <c r="D292" i="13"/>
  <c r="H292" i="13" s="1"/>
  <c r="C292" i="33" s="1"/>
  <c r="D178" i="13"/>
  <c r="H178" i="13" s="1"/>
  <c r="D168" i="13"/>
  <c r="H168" i="13" s="1"/>
  <c r="J168" i="13" s="1"/>
  <c r="D274" i="13"/>
  <c r="H274" i="13" s="1"/>
  <c r="D110" i="13"/>
  <c r="H110" i="13" s="1"/>
  <c r="C110" i="33" s="1"/>
  <c r="D29" i="13"/>
  <c r="H29" i="13" s="1"/>
  <c r="C29" i="33" s="1"/>
  <c r="D98" i="13"/>
  <c r="H98" i="13" s="1"/>
  <c r="C98" i="33" s="1"/>
  <c r="D233" i="13"/>
  <c r="H233" i="13" s="1"/>
  <c r="D176" i="13"/>
  <c r="H176" i="13" s="1"/>
  <c r="D43" i="13"/>
  <c r="H43" i="13" s="1"/>
  <c r="C43" i="33" s="1"/>
  <c r="D160" i="13"/>
  <c r="H160" i="13" s="1"/>
  <c r="D126" i="13"/>
  <c r="H126" i="13" s="1"/>
  <c r="D217" i="13"/>
  <c r="H217" i="13" s="1"/>
  <c r="D157" i="13"/>
  <c r="H157" i="13" s="1"/>
  <c r="D96" i="13"/>
  <c r="H96" i="13" s="1"/>
  <c r="D141" i="13"/>
  <c r="H141" i="13" s="1"/>
  <c r="D317" i="13"/>
  <c r="H317" i="13" s="1"/>
  <c r="D246" i="13"/>
  <c r="H246" i="13" s="1"/>
  <c r="C246" i="33" s="1"/>
  <c r="D156" i="13"/>
  <c r="H156" i="13" s="1"/>
  <c r="C156" i="33" s="1"/>
  <c r="D24" i="13"/>
  <c r="H24" i="13" s="1"/>
  <c r="C24" i="33" s="1"/>
  <c r="D138" i="13"/>
  <c r="H138" i="13" s="1"/>
  <c r="C138" i="33" s="1"/>
  <c r="D128" i="13"/>
  <c r="H128" i="13" s="1"/>
  <c r="D6" i="13"/>
  <c r="H6" i="13" s="1"/>
  <c r="D35" i="13"/>
  <c r="H35" i="13" s="1"/>
  <c r="D51" i="13"/>
  <c r="H51" i="13" s="1"/>
  <c r="C51" i="33" s="1"/>
  <c r="D91" i="13"/>
  <c r="H91" i="13" s="1"/>
  <c r="C91" i="33" s="1"/>
  <c r="D37" i="13"/>
  <c r="H37" i="13" s="1"/>
  <c r="C37" i="33" s="1"/>
  <c r="D62" i="13"/>
  <c r="H62" i="13" s="1"/>
  <c r="D253" i="13"/>
  <c r="H253" i="13" s="1"/>
  <c r="D136" i="13"/>
  <c r="H136" i="13" s="1"/>
  <c r="D173" i="13"/>
  <c r="H173" i="13" s="1"/>
  <c r="D75" i="13"/>
  <c r="H75" i="13" s="1"/>
  <c r="D266" i="13"/>
  <c r="H266" i="13" s="1"/>
  <c r="D174" i="13"/>
  <c r="H174" i="13" s="1"/>
  <c r="D55" i="13"/>
  <c r="H55" i="13" s="1"/>
  <c r="C55" i="33" s="1"/>
  <c r="D162" i="13"/>
  <c r="H162" i="13" s="1"/>
  <c r="C162" i="33" s="1"/>
  <c r="D21" i="13"/>
  <c r="H21" i="13" s="1"/>
  <c r="C21" i="33" s="1"/>
  <c r="D361" i="13"/>
  <c r="H361" i="13" s="1"/>
  <c r="D28" i="13"/>
  <c r="H28" i="13" s="1"/>
  <c r="C28" i="33" s="1"/>
  <c r="D124" i="13"/>
  <c r="H124" i="13" s="1"/>
  <c r="D289" i="13"/>
  <c r="H289" i="13" s="1"/>
  <c r="C289" i="33" s="1"/>
  <c r="D270" i="13"/>
  <c r="H270" i="13" s="1"/>
  <c r="C270" i="33" s="1"/>
  <c r="D80" i="13"/>
  <c r="H80" i="13" s="1"/>
  <c r="C80" i="33" s="1"/>
  <c r="D166" i="13"/>
  <c r="H166" i="13" s="1"/>
  <c r="J166" i="13" s="1"/>
  <c r="D77" i="13"/>
  <c r="H77" i="13" s="1"/>
  <c r="D7" i="13"/>
  <c r="H7" i="13" s="1"/>
  <c r="D78" i="13"/>
  <c r="H78" i="13" s="1"/>
  <c r="D153" i="13"/>
  <c r="H153" i="13" s="1"/>
  <c r="I153" i="13" s="1"/>
  <c r="D63" i="13"/>
  <c r="H63" i="13" s="1"/>
  <c r="C63" i="33" s="1"/>
  <c r="D67" i="13"/>
  <c r="H67" i="13" s="1"/>
  <c r="C67" i="33" s="1"/>
  <c r="D31" i="13"/>
  <c r="H31" i="13" s="1"/>
  <c r="C31" i="33" s="1"/>
  <c r="D82" i="13"/>
  <c r="H82" i="13" s="1"/>
  <c r="D46" i="13"/>
  <c r="H46" i="13" s="1"/>
  <c r="C46" i="33" s="1"/>
  <c r="D102" i="13"/>
  <c r="H102" i="13" s="1"/>
  <c r="D291" i="13"/>
  <c r="H291" i="13" s="1"/>
  <c r="D314" i="13"/>
  <c r="H314" i="13" s="1"/>
  <c r="C314" i="33" s="1"/>
  <c r="D64" i="13"/>
  <c r="H64" i="13" s="1"/>
  <c r="C64" i="33" s="1"/>
  <c r="D245" i="13"/>
  <c r="H245" i="13" s="1"/>
  <c r="D13" i="13"/>
  <c r="H13" i="13" s="1"/>
  <c r="C13" i="33" s="1"/>
  <c r="D225" i="13"/>
  <c r="H225" i="13" s="1"/>
  <c r="D353" i="13"/>
  <c r="H353" i="13" s="1"/>
  <c r="D11" i="13"/>
  <c r="H11" i="13" s="1"/>
  <c r="C11" i="33" s="1"/>
  <c r="D163" i="13"/>
  <c r="H163" i="13" s="1"/>
  <c r="C163" i="33" s="1"/>
  <c r="D92" i="13"/>
  <c r="H92" i="13" s="1"/>
  <c r="D14" i="13"/>
  <c r="H14" i="13" s="1"/>
  <c r="C14" i="33" s="1"/>
  <c r="D311" i="13"/>
  <c r="H311" i="13" s="1"/>
  <c r="C311" i="33" s="1"/>
  <c r="D212" i="13"/>
  <c r="H212" i="13" s="1"/>
  <c r="C212" i="33" s="1"/>
  <c r="D131" i="13"/>
  <c r="H131" i="13" s="1"/>
  <c r="D123" i="13"/>
  <c r="H123" i="13" s="1"/>
  <c r="D258" i="13"/>
  <c r="H258" i="13" s="1"/>
  <c r="C258" i="33" s="1"/>
  <c r="D111" i="13"/>
  <c r="H111" i="13" s="1"/>
  <c r="D89" i="13"/>
  <c r="H89" i="13" s="1"/>
  <c r="D33" i="13"/>
  <c r="H33" i="13" s="1"/>
  <c r="C33" i="33" s="1"/>
  <c r="D358" i="13"/>
  <c r="H358" i="13" s="1"/>
  <c r="C358" i="33" s="1"/>
  <c r="D181" i="13"/>
  <c r="H181" i="13" s="1"/>
  <c r="D337" i="13"/>
  <c r="H337" i="13" s="1"/>
  <c r="C337" i="33" s="1"/>
  <c r="D215" i="13"/>
  <c r="H215" i="13" s="1"/>
  <c r="C215" i="33" s="1"/>
  <c r="D45" i="13"/>
  <c r="H45" i="13" s="1"/>
  <c r="C45" i="33" s="1"/>
  <c r="D257" i="13"/>
  <c r="H257" i="13" s="1"/>
  <c r="D235" i="13"/>
  <c r="H235" i="13" s="1"/>
  <c r="C235" i="33" s="1"/>
  <c r="D334" i="13"/>
  <c r="H334" i="13" s="1"/>
  <c r="C334" i="33" s="1"/>
  <c r="D205" i="13"/>
  <c r="H205" i="13" s="1"/>
  <c r="D70" i="13"/>
  <c r="H70" i="13" s="1"/>
  <c r="C70" i="33" s="1"/>
  <c r="D169" i="13"/>
  <c r="H169" i="13" s="1"/>
  <c r="D74" i="13"/>
  <c r="H74" i="13" s="1"/>
  <c r="J74" i="13" s="1"/>
  <c r="D214" i="13"/>
  <c r="H214" i="13" s="1"/>
  <c r="D151" i="13"/>
  <c r="H151" i="13" s="1"/>
  <c r="J151" i="13" s="1"/>
  <c r="D305" i="13"/>
  <c r="H305" i="13" s="1"/>
  <c r="C305" i="33" s="1"/>
  <c r="D41" i="13"/>
  <c r="H41" i="13" s="1"/>
  <c r="C41" i="33" s="1"/>
  <c r="D36" i="13"/>
  <c r="H36" i="13" s="1"/>
  <c r="C36" i="33" s="1"/>
  <c r="D323" i="13"/>
  <c r="H323" i="13" s="1"/>
  <c r="D38" i="13"/>
  <c r="H38" i="13" s="1"/>
  <c r="C38" i="33" s="1"/>
  <c r="D26" i="13"/>
  <c r="H26" i="13" s="1"/>
  <c r="C26" i="33" s="1"/>
  <c r="D204" i="13"/>
  <c r="H204" i="13" s="1"/>
  <c r="D16" i="13"/>
  <c r="H16" i="13" s="1"/>
  <c r="C16" i="33" s="1"/>
  <c r="D277" i="13"/>
  <c r="H277" i="13" s="1"/>
  <c r="J277" i="13" s="1"/>
  <c r="D192" i="13"/>
  <c r="H192" i="13" s="1"/>
  <c r="C192" i="33" s="1"/>
  <c r="D221" i="13"/>
  <c r="H221" i="13" s="1"/>
  <c r="D287" i="13"/>
  <c r="H287" i="13" s="1"/>
  <c r="D310" i="13"/>
  <c r="H310" i="13" s="1"/>
  <c r="D155" i="13"/>
  <c r="H155" i="13" s="1"/>
  <c r="D231" i="13"/>
  <c r="H231" i="13" s="1"/>
  <c r="C231" i="33" s="1"/>
  <c r="D288" i="13"/>
  <c r="H288" i="13" s="1"/>
  <c r="D347" i="13"/>
  <c r="H347" i="13" s="1"/>
  <c r="D251" i="13"/>
  <c r="H251" i="13" s="1"/>
  <c r="D199" i="13"/>
  <c r="H199" i="13" s="1"/>
  <c r="D25" i="13"/>
  <c r="H25" i="13" s="1"/>
  <c r="C25" i="33" s="1"/>
  <c r="D95" i="13"/>
  <c r="H95" i="13" s="1"/>
  <c r="C95" i="33" s="1"/>
  <c r="D8" i="13"/>
  <c r="H8" i="13" s="1"/>
  <c r="D224" i="13"/>
  <c r="H224" i="13" s="1"/>
  <c r="D81" i="13"/>
  <c r="H81" i="13" s="1"/>
  <c r="C81" i="33" s="1"/>
  <c r="D32" i="13"/>
  <c r="H32" i="13" s="1"/>
  <c r="C32" i="33" s="1"/>
  <c r="D283" i="13"/>
  <c r="H283" i="13" s="1"/>
  <c r="C283" i="33" s="1"/>
  <c r="D42" i="13"/>
  <c r="H42" i="13" s="1"/>
  <c r="C42" i="33" s="1"/>
  <c r="D198" i="13"/>
  <c r="H198" i="13" s="1"/>
  <c r="C198" i="33" s="1"/>
  <c r="D9" i="13"/>
  <c r="H9" i="13" s="1"/>
  <c r="D88" i="13"/>
  <c r="H88" i="13" s="1"/>
  <c r="D363" i="13"/>
  <c r="H363" i="13" s="1"/>
  <c r="C363" i="33" s="1"/>
  <c r="D351" i="13"/>
  <c r="H351" i="13" s="1"/>
  <c r="D15" i="13"/>
  <c r="H15" i="13" s="1"/>
  <c r="C15" i="33" s="1"/>
  <c r="D139" i="13"/>
  <c r="H139" i="13" s="1"/>
  <c r="D338" i="13"/>
  <c r="H338" i="13" s="1"/>
  <c r="C338" i="33" s="1"/>
  <c r="D299" i="13"/>
  <c r="H299" i="13" s="1"/>
  <c r="I299" i="13" s="1"/>
  <c r="D316" i="13"/>
  <c r="H316" i="13" s="1"/>
  <c r="D56" i="13"/>
  <c r="H56" i="13" s="1"/>
  <c r="C56" i="33" s="1"/>
  <c r="D339" i="13"/>
  <c r="H339" i="13" s="1"/>
  <c r="D60" i="13"/>
  <c r="H60" i="13" s="1"/>
  <c r="D125" i="13"/>
  <c r="H125" i="13" s="1"/>
  <c r="C125" i="33" s="1"/>
  <c r="D278" i="13"/>
  <c r="H278" i="13" s="1"/>
  <c r="D30" i="13"/>
  <c r="H30" i="13" s="1"/>
  <c r="C30" i="33" s="1"/>
  <c r="D72" i="13"/>
  <c r="H72" i="13" s="1"/>
  <c r="C72" i="33" s="1"/>
  <c r="D279" i="13"/>
  <c r="H279" i="13" s="1"/>
  <c r="D135" i="13"/>
  <c r="H135" i="13" s="1"/>
  <c r="C135" i="33" s="1"/>
  <c r="D307" i="13"/>
  <c r="H307" i="13" s="1"/>
  <c r="C307" i="33" s="1"/>
  <c r="D19" i="13"/>
  <c r="H19" i="13" s="1"/>
  <c r="C19" i="33" s="1"/>
  <c r="D359" i="13"/>
  <c r="H359" i="13" s="1"/>
  <c r="D196" i="13"/>
  <c r="H196" i="13" s="1"/>
  <c r="C196" i="33" s="1"/>
  <c r="D68" i="13"/>
  <c r="H68" i="13" s="1"/>
  <c r="C68" i="33" s="1"/>
  <c r="D256" i="13"/>
  <c r="H256" i="13" s="1"/>
  <c r="C256" i="33" s="1"/>
  <c r="D227" i="13"/>
  <c r="H227" i="13" s="1"/>
  <c r="D20" i="13"/>
  <c r="H20" i="13" s="1"/>
  <c r="C20" i="33" s="1"/>
  <c r="E186" i="13"/>
  <c r="D272" i="13"/>
  <c r="H272" i="13" s="1"/>
  <c r="C272" i="33" s="1"/>
  <c r="D333" i="13"/>
  <c r="H333" i="13" s="1"/>
  <c r="C333" i="33" s="1"/>
  <c r="D329" i="13"/>
  <c r="H329" i="13" s="1"/>
  <c r="C329" i="33" s="1"/>
  <c r="D10" i="13"/>
  <c r="H10" i="13" s="1"/>
  <c r="D219" i="13"/>
  <c r="H219" i="13" s="1"/>
  <c r="C219" i="33" s="1"/>
  <c r="D315" i="13"/>
  <c r="H315" i="13" s="1"/>
  <c r="C315" i="33" s="1"/>
  <c r="D239" i="13"/>
  <c r="H239" i="13" s="1"/>
  <c r="C239" i="33" s="1"/>
  <c r="D99" i="13"/>
  <c r="H99" i="13" s="1"/>
  <c r="D12" i="13"/>
  <c r="H12" i="13" s="1"/>
  <c r="C12" i="33" s="1"/>
  <c r="D355" i="13"/>
  <c r="H355" i="13" s="1"/>
  <c r="D208" i="13"/>
  <c r="H208" i="13" s="1"/>
  <c r="D301" i="13"/>
  <c r="H301" i="13" s="1"/>
  <c r="D34" i="13"/>
  <c r="H34" i="13" s="1"/>
  <c r="C34" i="33" s="1"/>
  <c r="D127" i="13"/>
  <c r="H127" i="13" s="1"/>
  <c r="C127" i="33" s="1"/>
  <c r="D90" i="13"/>
  <c r="H90" i="13" s="1"/>
  <c r="D322" i="13"/>
  <c r="H322" i="13" s="1"/>
  <c r="D58" i="13"/>
  <c r="H58" i="13" s="1"/>
  <c r="D303" i="13"/>
  <c r="H303" i="13" s="1"/>
  <c r="D275" i="13"/>
  <c r="H275" i="13" s="1"/>
  <c r="C275" i="33" s="1"/>
  <c r="D343" i="13"/>
  <c r="H343" i="13" s="1"/>
  <c r="C343" i="33" s="1"/>
  <c r="D223" i="13"/>
  <c r="H223" i="13" s="1"/>
  <c r="D367" i="13"/>
  <c r="H367" i="13" s="1"/>
  <c r="C367" i="33" s="1"/>
  <c r="D273" i="13"/>
  <c r="H273" i="13" s="1"/>
  <c r="D236" i="13"/>
  <c r="H236" i="13" s="1"/>
  <c r="C236" i="33" s="1"/>
  <c r="D73" i="13"/>
  <c r="H73" i="13" s="1"/>
  <c r="C73" i="33" s="1"/>
  <c r="D23" i="13"/>
  <c r="H23" i="13" s="1"/>
  <c r="C23" i="33" s="1"/>
  <c r="D306" i="13"/>
  <c r="H306" i="13" s="1"/>
  <c r="D113" i="13"/>
  <c r="H113" i="13" s="1"/>
  <c r="D261" i="13"/>
  <c r="H261" i="13" s="1"/>
  <c r="D243" i="13"/>
  <c r="H243" i="13" s="1"/>
  <c r="D183" i="13"/>
  <c r="H183" i="13" s="1"/>
  <c r="C183" i="33" s="1"/>
  <c r="D167" i="13"/>
  <c r="H167" i="13" s="1"/>
  <c r="D119" i="13"/>
  <c r="H119" i="13" s="1"/>
  <c r="C119" i="33" s="1"/>
  <c r="D103" i="13"/>
  <c r="H103" i="13" s="1"/>
  <c r="D52" i="13"/>
  <c r="H52" i="13" s="1"/>
  <c r="C52" i="33" s="1"/>
  <c r="D342" i="13"/>
  <c r="H342" i="13" s="1"/>
  <c r="C342" i="33" s="1"/>
  <c r="D247" i="13"/>
  <c r="H247" i="13" s="1"/>
  <c r="C247" i="33" s="1"/>
  <c r="D154" i="13"/>
  <c r="H154" i="13" s="1"/>
  <c r="C154" i="33" s="1"/>
  <c r="D295" i="13"/>
  <c r="H295" i="13" s="1"/>
  <c r="C295" i="33" s="1"/>
  <c r="D179" i="13"/>
  <c r="H179" i="13" s="1"/>
  <c r="D147" i="13"/>
  <c r="H147" i="13" s="1"/>
  <c r="D115" i="13"/>
  <c r="H115" i="13" s="1"/>
  <c r="D76" i="13"/>
  <c r="H76" i="13" s="1"/>
  <c r="D340" i="13"/>
  <c r="H340" i="13" s="1"/>
  <c r="C340" i="33" s="1"/>
  <c r="D57" i="13"/>
  <c r="H57" i="13" s="1"/>
  <c r="C57" i="33" s="1"/>
  <c r="D335" i="13"/>
  <c r="H335" i="13" s="1"/>
  <c r="D331" i="13"/>
  <c r="H331" i="13" s="1"/>
  <c r="C331" i="33" s="1"/>
  <c r="D327" i="13"/>
  <c r="H327" i="13" s="1"/>
  <c r="D319" i="13"/>
  <c r="H319" i="13" s="1"/>
  <c r="C319" i="33" s="1"/>
  <c r="D271" i="13"/>
  <c r="H271" i="13" s="1"/>
  <c r="C271" i="33" s="1"/>
  <c r="D267" i="13"/>
  <c r="H267" i="13" s="1"/>
  <c r="D263" i="13"/>
  <c r="H263" i="13" s="1"/>
  <c r="D259" i="13"/>
  <c r="H259" i="13" s="1"/>
  <c r="C259" i="33" s="1"/>
  <c r="D200" i="13"/>
  <c r="H200" i="13" s="1"/>
  <c r="C200" i="33" s="1"/>
  <c r="D188" i="13"/>
  <c r="H188" i="13" s="1"/>
  <c r="C188" i="33" s="1"/>
  <c r="D175" i="13"/>
  <c r="H175" i="13" s="1"/>
  <c r="C175" i="33" s="1"/>
  <c r="D159" i="13"/>
  <c r="H159" i="13" s="1"/>
  <c r="C159" i="33" s="1"/>
  <c r="D143" i="13"/>
  <c r="H143" i="13" s="1"/>
  <c r="D238" i="13"/>
  <c r="H238" i="13" s="1"/>
  <c r="D325" i="13"/>
  <c r="H325" i="13" s="1"/>
  <c r="C325" i="33" s="1"/>
  <c r="D171" i="13"/>
  <c r="H171" i="13" s="1"/>
  <c r="D84" i="13"/>
  <c r="H84" i="13" s="1"/>
  <c r="D255" i="13"/>
  <c r="H255" i="13" s="1"/>
  <c r="C255" i="33" s="1"/>
  <c r="D85" i="13"/>
  <c r="H85" i="13" s="1"/>
  <c r="D197" i="13"/>
  <c r="H197" i="13" s="1"/>
  <c r="C197" i="33" s="1"/>
  <c r="D300" i="13"/>
  <c r="H300" i="13" s="1"/>
  <c r="C300" i="33" s="1"/>
  <c r="D366" i="13"/>
  <c r="H366" i="13" s="1"/>
  <c r="C366" i="33" s="1"/>
  <c r="D216" i="13"/>
  <c r="H216" i="13" s="1"/>
  <c r="C216" i="33" s="1"/>
  <c r="D50" i="13"/>
  <c r="H50" i="13" s="1"/>
  <c r="C50" i="33" s="1"/>
  <c r="D297" i="13"/>
  <c r="H297" i="13" s="1"/>
  <c r="D122" i="13"/>
  <c r="H122" i="13" s="1"/>
  <c r="D298" i="13"/>
  <c r="H298" i="13" s="1"/>
  <c r="D218" i="13"/>
  <c r="H218" i="13" s="1"/>
  <c r="C218" i="33" s="1"/>
  <c r="D107" i="13"/>
  <c r="H107" i="13" s="1"/>
  <c r="D17" i="13"/>
  <c r="H17" i="13" s="1"/>
  <c r="D344" i="13"/>
  <c r="H344" i="13" s="1"/>
  <c r="C344" i="33" s="1"/>
  <c r="D48" i="13"/>
  <c r="H48" i="13" s="1"/>
  <c r="D348" i="13"/>
  <c r="H348" i="13" s="1"/>
  <c r="C348" i="33" s="1"/>
  <c r="D296" i="13"/>
  <c r="H296" i="13" s="1"/>
  <c r="C296" i="33" s="1"/>
  <c r="D207" i="13"/>
  <c r="H207" i="13" s="1"/>
  <c r="C207" i="33" s="1"/>
  <c r="AL5" i="13"/>
  <c r="AN5" i="13"/>
  <c r="AO5" i="13" s="1"/>
  <c r="AH5" i="13"/>
  <c r="AI5" i="13" s="1"/>
  <c r="C113" i="33" l="1"/>
  <c r="C264" i="33"/>
  <c r="C10" i="33"/>
  <c r="C103" i="33"/>
  <c r="C157" i="33"/>
  <c r="C227" i="33"/>
  <c r="C167" i="33"/>
  <c r="C297" i="33"/>
  <c r="C115" i="33"/>
  <c r="C355" i="33"/>
  <c r="C139" i="33"/>
  <c r="C317" i="33"/>
  <c r="C217" i="33"/>
  <c r="C184" i="33"/>
  <c r="C245" i="33"/>
  <c r="C361" i="33"/>
  <c r="C8" i="33"/>
  <c r="C155" i="33"/>
  <c r="C316" i="33"/>
  <c r="C193" i="33"/>
  <c r="C9" i="33"/>
  <c r="C332" i="33"/>
  <c r="C92" i="33"/>
  <c r="C85" i="33"/>
  <c r="C323" i="33"/>
  <c r="C257" i="33"/>
  <c r="C111" i="33"/>
  <c r="C121" i="33"/>
  <c r="C326" i="33"/>
  <c r="C242" i="33"/>
  <c r="C179" i="33"/>
  <c r="C322" i="33"/>
  <c r="C339" i="33"/>
  <c r="C178" i="33"/>
  <c r="C230" i="33"/>
  <c r="C181" i="33"/>
  <c r="C7" i="33"/>
  <c r="C265" i="33"/>
  <c r="C6" i="33"/>
  <c r="C90" i="33"/>
  <c r="J76" i="13"/>
  <c r="C76" i="33"/>
  <c r="I173" i="13"/>
  <c r="D173" i="33" s="1"/>
  <c r="C173" i="33"/>
  <c r="I170" i="13"/>
  <c r="D170" i="33" s="1"/>
  <c r="C170" i="33"/>
  <c r="I109" i="13"/>
  <c r="D109" i="33" s="1"/>
  <c r="C109" i="33"/>
  <c r="I330" i="13"/>
  <c r="D330" i="33" s="1"/>
  <c r="C330" i="33"/>
  <c r="J357" i="13"/>
  <c r="C357" i="33"/>
  <c r="I107" i="13"/>
  <c r="D107" i="33" s="1"/>
  <c r="C107" i="33"/>
  <c r="J143" i="13"/>
  <c r="C143" i="33"/>
  <c r="I335" i="13"/>
  <c r="D335" i="33" s="1"/>
  <c r="C335" i="33"/>
  <c r="J243" i="13"/>
  <c r="C243" i="33"/>
  <c r="J303" i="13"/>
  <c r="C303" i="33"/>
  <c r="I359" i="13"/>
  <c r="D359" i="33" s="1"/>
  <c r="C359" i="33"/>
  <c r="J224" i="13"/>
  <c r="C224" i="33"/>
  <c r="I199" i="13"/>
  <c r="D199" i="33" s="1"/>
  <c r="C199" i="33"/>
  <c r="I204" i="13"/>
  <c r="D204" i="33" s="1"/>
  <c r="C204" i="33"/>
  <c r="I102" i="13"/>
  <c r="D102" i="33" s="1"/>
  <c r="C102" i="33"/>
  <c r="J174" i="13"/>
  <c r="C174" i="33"/>
  <c r="I136" i="13"/>
  <c r="D136" i="33" s="1"/>
  <c r="C136" i="33"/>
  <c r="I152" i="13"/>
  <c r="D152" i="33" s="1"/>
  <c r="C152" i="33"/>
  <c r="J69" i="13"/>
  <c r="C69" i="33"/>
  <c r="J132" i="13"/>
  <c r="C132" i="33"/>
  <c r="J210" i="13"/>
  <c r="C210" i="33"/>
  <c r="J206" i="13"/>
  <c r="C206" i="33"/>
  <c r="J336" i="13"/>
  <c r="C336" i="33"/>
  <c r="I267" i="13"/>
  <c r="D267" i="33" s="1"/>
  <c r="C267" i="33"/>
  <c r="J273" i="13"/>
  <c r="C273" i="33"/>
  <c r="J78" i="13"/>
  <c r="C78" i="33"/>
  <c r="C96" i="33"/>
  <c r="J213" i="13"/>
  <c r="C213" i="33"/>
  <c r="I261" i="13"/>
  <c r="D261" i="33" s="1"/>
  <c r="C261" i="33"/>
  <c r="I223" i="13"/>
  <c r="D223" i="33" s="1"/>
  <c r="C223" i="33"/>
  <c r="I251" i="13"/>
  <c r="D251" i="33" s="1"/>
  <c r="C251" i="33"/>
  <c r="I266" i="13"/>
  <c r="D266" i="33" s="1"/>
  <c r="C266" i="33"/>
  <c r="I253" i="13"/>
  <c r="D253" i="33" s="1"/>
  <c r="C253" i="33"/>
  <c r="C176" i="33"/>
  <c r="J229" i="13"/>
  <c r="J53" i="13"/>
  <c r="C53" i="33"/>
  <c r="J83" i="13"/>
  <c r="C83" i="33"/>
  <c r="I140" i="13"/>
  <c r="D140" i="33" s="1"/>
  <c r="C140" i="33"/>
  <c r="I203" i="13"/>
  <c r="D203" i="33" s="1"/>
  <c r="C203" i="33"/>
  <c r="J202" i="13"/>
  <c r="C202" i="33"/>
  <c r="I122" i="13"/>
  <c r="D122" i="33" s="1"/>
  <c r="C122" i="33"/>
  <c r="I306" i="13"/>
  <c r="D306" i="33" s="1"/>
  <c r="C306" i="33"/>
  <c r="I60" i="13"/>
  <c r="D60" i="33" s="1"/>
  <c r="C60" i="33"/>
  <c r="I288" i="13"/>
  <c r="D288" i="33" s="1"/>
  <c r="C288" i="33"/>
  <c r="I287" i="13"/>
  <c r="D287" i="33" s="1"/>
  <c r="C287" i="33"/>
  <c r="I291" i="13"/>
  <c r="D291" i="33" s="1"/>
  <c r="C291" i="33"/>
  <c r="J160" i="13"/>
  <c r="C160" i="33"/>
  <c r="C284" i="33"/>
  <c r="I237" i="13"/>
  <c r="D237" i="33" s="1"/>
  <c r="C237" i="33"/>
  <c r="I100" i="13"/>
  <c r="D100" i="33" s="1"/>
  <c r="C100" i="33"/>
  <c r="I171" i="13"/>
  <c r="D171" i="33" s="1"/>
  <c r="C171" i="33"/>
  <c r="J147" i="13"/>
  <c r="C147" i="33"/>
  <c r="I88" i="13"/>
  <c r="D88" i="33" s="1"/>
  <c r="C88" i="33"/>
  <c r="I123" i="13"/>
  <c r="D123" i="33" s="1"/>
  <c r="C123" i="33"/>
  <c r="J77" i="13"/>
  <c r="C77" i="33"/>
  <c r="I263" i="13"/>
  <c r="D263" i="33" s="1"/>
  <c r="C263" i="33"/>
  <c r="J327" i="13"/>
  <c r="C327" i="33"/>
  <c r="J301" i="13"/>
  <c r="C301" i="33"/>
  <c r="I99" i="13"/>
  <c r="D99" i="33" s="1"/>
  <c r="C99" i="33"/>
  <c r="I347" i="13"/>
  <c r="D347" i="33" s="1"/>
  <c r="C347" i="33"/>
  <c r="J310" i="13"/>
  <c r="C310" i="33"/>
  <c r="J169" i="13"/>
  <c r="C169" i="33"/>
  <c r="I89" i="13"/>
  <c r="D89" i="33" s="1"/>
  <c r="C89" i="33"/>
  <c r="J131" i="13"/>
  <c r="C131" i="33"/>
  <c r="J82" i="13"/>
  <c r="C82" i="33"/>
  <c r="I75" i="13"/>
  <c r="D75" i="33" s="1"/>
  <c r="C75" i="33"/>
  <c r="C62" i="33"/>
  <c r="J141" i="13"/>
  <c r="C141" i="33"/>
  <c r="C126" i="33"/>
  <c r="I233" i="13"/>
  <c r="D233" i="33" s="1"/>
  <c r="C233" i="33"/>
  <c r="I274" i="13"/>
  <c r="D274" i="33" s="1"/>
  <c r="C274" i="33"/>
  <c r="J364" i="13"/>
  <c r="C364" i="33"/>
  <c r="I357" i="13"/>
  <c r="D357" i="33" s="1"/>
  <c r="J318" i="13"/>
  <c r="C318" i="33"/>
  <c r="I346" i="13"/>
  <c r="D346" i="33" s="1"/>
  <c r="C346" i="33"/>
  <c r="I148" i="13"/>
  <c r="D148" i="33" s="1"/>
  <c r="C148" i="33"/>
  <c r="J71" i="13"/>
  <c r="C71" i="33"/>
  <c r="I313" i="13"/>
  <c r="D313" i="33" s="1"/>
  <c r="C313" i="33"/>
  <c r="I262" i="13"/>
  <c r="D262" i="33" s="1"/>
  <c r="C262" i="33"/>
  <c r="J349" i="13"/>
  <c r="C349" i="33"/>
  <c r="I209" i="13"/>
  <c r="D209" i="33" s="1"/>
  <c r="C209" i="33"/>
  <c r="I249" i="13"/>
  <c r="D249" i="33" s="1"/>
  <c r="C249" i="33"/>
  <c r="I206" i="13"/>
  <c r="D206" i="33" s="1"/>
  <c r="I39" i="13"/>
  <c r="D39" i="33" s="1"/>
  <c r="J155" i="13"/>
  <c r="I7" i="13"/>
  <c r="D7" i="33" s="1"/>
  <c r="I121" i="13"/>
  <c r="D121" i="33" s="1"/>
  <c r="J103" i="13"/>
  <c r="I9" i="13"/>
  <c r="D9" i="33" s="1"/>
  <c r="J38" i="13"/>
  <c r="J217" i="13"/>
  <c r="I194" i="13"/>
  <c r="D194" i="33" s="1"/>
  <c r="I260" i="13"/>
  <c r="D260" i="33" s="1"/>
  <c r="I13" i="13"/>
  <c r="D13" i="33" s="1"/>
  <c r="J24" i="13"/>
  <c r="J126" i="13"/>
  <c r="J18" i="13"/>
  <c r="I179" i="13"/>
  <c r="D179" i="33" s="1"/>
  <c r="I167" i="13"/>
  <c r="D167" i="33" s="1"/>
  <c r="J19" i="13"/>
  <c r="J193" i="13"/>
  <c r="I40" i="13"/>
  <c r="D40" i="33" s="1"/>
  <c r="J322" i="13"/>
  <c r="I41" i="13"/>
  <c r="D41" i="33" s="1"/>
  <c r="J33" i="13"/>
  <c r="I91" i="13"/>
  <c r="D91" i="33" s="1"/>
  <c r="J242" i="13"/>
  <c r="J10" i="13"/>
  <c r="J239" i="13"/>
  <c r="I339" i="13"/>
  <c r="D339" i="33" s="1"/>
  <c r="J344" i="13"/>
  <c r="I340" i="13"/>
  <c r="D340" i="33" s="1"/>
  <c r="J11" i="13"/>
  <c r="I27" i="13"/>
  <c r="D27" i="33" s="1"/>
  <c r="I71" i="13"/>
  <c r="D71" i="33" s="1"/>
  <c r="J230" i="13"/>
  <c r="I190" i="13"/>
  <c r="D190" i="33" s="1"/>
  <c r="J190" i="13"/>
  <c r="J209" i="13"/>
  <c r="J265" i="13"/>
  <c r="J345" i="13"/>
  <c r="I185" i="13"/>
  <c r="I120" i="13"/>
  <c r="D120" i="33" s="1"/>
  <c r="J285" i="13"/>
  <c r="I336" i="13"/>
  <c r="D336" i="33" s="1"/>
  <c r="I332" i="13"/>
  <c r="D332" i="33" s="1"/>
  <c r="J241" i="13"/>
  <c r="J237" i="13"/>
  <c r="I83" i="13"/>
  <c r="D83" i="33" s="1"/>
  <c r="I349" i="13"/>
  <c r="D349" i="33" s="1"/>
  <c r="J249" i="13"/>
  <c r="J22" i="13"/>
  <c r="I47" i="13"/>
  <c r="D47" i="33" s="1"/>
  <c r="I318" i="13"/>
  <c r="D318" i="33" s="1"/>
  <c r="J321" i="13"/>
  <c r="I229" i="13"/>
  <c r="D229" i="33" s="1"/>
  <c r="I309" i="13"/>
  <c r="D309" i="33" s="1"/>
  <c r="J201" i="13"/>
  <c r="I201" i="13"/>
  <c r="D201" i="33" s="1"/>
  <c r="J148" i="13"/>
  <c r="J330" i="13"/>
  <c r="J121" i="13"/>
  <c r="I242" i="13"/>
  <c r="D242" i="33" s="1"/>
  <c r="I184" i="13"/>
  <c r="D184" i="33" s="1"/>
  <c r="J346" i="13"/>
  <c r="I210" i="13"/>
  <c r="D210" i="33" s="1"/>
  <c r="J260" i="13"/>
  <c r="J49" i="13"/>
  <c r="J184" i="13"/>
  <c r="I49" i="13"/>
  <c r="D49" i="33" s="1"/>
  <c r="I264" i="13"/>
  <c r="D264" i="33" s="1"/>
  <c r="J264" i="13"/>
  <c r="J27" i="13"/>
  <c r="J309" i="13"/>
  <c r="J40" i="13"/>
  <c r="I69" i="13"/>
  <c r="D69" i="33" s="1"/>
  <c r="J332" i="13"/>
  <c r="J100" i="13"/>
  <c r="I202" i="13"/>
  <c r="D202" i="33" s="1"/>
  <c r="I18" i="13"/>
  <c r="D18" i="33" s="1"/>
  <c r="J262" i="13"/>
  <c r="J109" i="13"/>
  <c r="J152" i="13"/>
  <c r="I265" i="13"/>
  <c r="D265" i="33" s="1"/>
  <c r="I193" i="13"/>
  <c r="D193" i="33" s="1"/>
  <c r="J134" i="13"/>
  <c r="I134" i="13"/>
  <c r="D134" i="33" s="1"/>
  <c r="I53" i="13"/>
  <c r="D53" i="33" s="1"/>
  <c r="J54" i="13"/>
  <c r="J47" i="13"/>
  <c r="I213" i="13"/>
  <c r="D213" i="33" s="1"/>
  <c r="I230" i="13"/>
  <c r="D230" i="33" s="1"/>
  <c r="J39" i="13"/>
  <c r="I22" i="13"/>
  <c r="D22" i="33" s="1"/>
  <c r="J140" i="13"/>
  <c r="I116" i="13"/>
  <c r="D116" i="33" s="1"/>
  <c r="J313" i="13"/>
  <c r="J116" i="13"/>
  <c r="J194" i="13"/>
  <c r="J120" i="13"/>
  <c r="I132" i="13"/>
  <c r="D132" i="33" s="1"/>
  <c r="I187" i="13"/>
  <c r="J65" i="13"/>
  <c r="J365" i="13"/>
  <c r="I54" i="13"/>
  <c r="D54" i="33" s="1"/>
  <c r="I65" i="13"/>
  <c r="D65" i="33" s="1"/>
  <c r="J170" i="13"/>
  <c r="I365" i="13"/>
  <c r="D365" i="33" s="1"/>
  <c r="J61" i="13"/>
  <c r="I61" i="13"/>
  <c r="D61" i="33" s="1"/>
  <c r="D44" i="13"/>
  <c r="H44" i="13" s="1"/>
  <c r="C44" i="33" s="1"/>
  <c r="D93" i="13"/>
  <c r="H93" i="13" s="1"/>
  <c r="C93" i="33" s="1"/>
  <c r="J216" i="13"/>
  <c r="I216" i="13"/>
  <c r="D216" i="33" s="1"/>
  <c r="I17" i="13"/>
  <c r="J17" i="13"/>
  <c r="J366" i="13"/>
  <c r="I366" i="13"/>
  <c r="D366" i="33" s="1"/>
  <c r="I238" i="13"/>
  <c r="J238" i="13"/>
  <c r="J52" i="13"/>
  <c r="I52" i="13"/>
  <c r="D52" i="33" s="1"/>
  <c r="J343" i="13"/>
  <c r="I343" i="13"/>
  <c r="D343" i="33" s="1"/>
  <c r="I125" i="13"/>
  <c r="D125" i="33" s="1"/>
  <c r="J125" i="13"/>
  <c r="J15" i="13"/>
  <c r="I15" i="13"/>
  <c r="D15" i="33" s="1"/>
  <c r="I95" i="13"/>
  <c r="D95" i="33" s="1"/>
  <c r="J95" i="13"/>
  <c r="D106" i="13"/>
  <c r="H106" i="13" s="1"/>
  <c r="I334" i="13"/>
  <c r="D334" i="33" s="1"/>
  <c r="J334" i="13"/>
  <c r="J337" i="13"/>
  <c r="I337" i="13"/>
  <c r="D337" i="33" s="1"/>
  <c r="J212" i="13"/>
  <c r="I212" i="13"/>
  <c r="D212" i="33" s="1"/>
  <c r="J92" i="13"/>
  <c r="I92" i="13"/>
  <c r="D92" i="33" s="1"/>
  <c r="D234" i="13"/>
  <c r="H234" i="13" s="1"/>
  <c r="D232" i="13"/>
  <c r="H232" i="13" s="1"/>
  <c r="I124" i="13"/>
  <c r="J124" i="13"/>
  <c r="J55" i="13"/>
  <c r="I55" i="13"/>
  <c r="D55" i="33" s="1"/>
  <c r="D137" i="13"/>
  <c r="H137" i="13" s="1"/>
  <c r="D108" i="13"/>
  <c r="H108" i="13" s="1"/>
  <c r="D240" i="13"/>
  <c r="H240" i="13" s="1"/>
  <c r="I292" i="13"/>
  <c r="D292" i="33" s="1"/>
  <c r="J292" i="13"/>
  <c r="I8" i="13"/>
  <c r="D8" i="33" s="1"/>
  <c r="J13" i="13"/>
  <c r="I174" i="13"/>
  <c r="D174" i="33" s="1"/>
  <c r="I236" i="13"/>
  <c r="D236" i="33" s="1"/>
  <c r="I364" i="13"/>
  <c r="D364" i="33" s="1"/>
  <c r="J205" i="13"/>
  <c r="I80" i="13"/>
  <c r="D80" i="33" s="1"/>
  <c r="J43" i="13"/>
  <c r="J223" i="13"/>
  <c r="J60" i="13"/>
  <c r="J91" i="13"/>
  <c r="I151" i="13"/>
  <c r="J340" i="13"/>
  <c r="J63" i="13"/>
  <c r="I20" i="13"/>
  <c r="D20" i="33" s="1"/>
  <c r="I323" i="13"/>
  <c r="D323" i="33" s="1"/>
  <c r="J26" i="13"/>
  <c r="J306" i="13"/>
  <c r="I128" i="13"/>
  <c r="I208" i="13"/>
  <c r="I76" i="13"/>
  <c r="D76" i="33" s="1"/>
  <c r="I303" i="13"/>
  <c r="D303" i="33" s="1"/>
  <c r="J41" i="13"/>
  <c r="J261" i="13"/>
  <c r="J31" i="13"/>
  <c r="I51" i="13"/>
  <c r="D51" i="33" s="1"/>
  <c r="J300" i="13"/>
  <c r="I300" i="13"/>
  <c r="D300" i="33" s="1"/>
  <c r="I271" i="13"/>
  <c r="D271" i="33" s="1"/>
  <c r="J271" i="13"/>
  <c r="J23" i="13"/>
  <c r="I23" i="13"/>
  <c r="D23" i="33" s="1"/>
  <c r="I329" i="13"/>
  <c r="D329" i="33" s="1"/>
  <c r="J329" i="13"/>
  <c r="J307" i="13"/>
  <c r="I307" i="13"/>
  <c r="D307" i="33" s="1"/>
  <c r="J351" i="13"/>
  <c r="I351" i="13"/>
  <c r="I25" i="13"/>
  <c r="D25" i="33" s="1"/>
  <c r="J25" i="13"/>
  <c r="D248" i="13"/>
  <c r="H248" i="13" s="1"/>
  <c r="I305" i="13"/>
  <c r="D305" i="33" s="1"/>
  <c r="J305" i="13"/>
  <c r="J235" i="13"/>
  <c r="I235" i="13"/>
  <c r="D235" i="33" s="1"/>
  <c r="J181" i="13"/>
  <c r="I181" i="13"/>
  <c r="D181" i="33" s="1"/>
  <c r="D150" i="13"/>
  <c r="H150" i="13" s="1"/>
  <c r="D142" i="13"/>
  <c r="H142" i="13" s="1"/>
  <c r="I314" i="13"/>
  <c r="D314" i="33" s="1"/>
  <c r="J314" i="13"/>
  <c r="J67" i="13"/>
  <c r="I28" i="13"/>
  <c r="D28" i="33" s="1"/>
  <c r="J28" i="13"/>
  <c r="D97" i="13"/>
  <c r="H97" i="13" s="1"/>
  <c r="D161" i="13"/>
  <c r="H161" i="13" s="1"/>
  <c r="C161" i="33" s="1"/>
  <c r="D308" i="13"/>
  <c r="H308" i="13" s="1"/>
  <c r="I98" i="13"/>
  <c r="D98" i="33" s="1"/>
  <c r="J98" i="13"/>
  <c r="J66" i="13"/>
  <c r="I66" i="13"/>
  <c r="D66" i="33" s="1"/>
  <c r="J8" i="13"/>
  <c r="I12" i="13"/>
  <c r="D12" i="33" s="1"/>
  <c r="I74" i="13"/>
  <c r="J102" i="13"/>
  <c r="I205" i="13"/>
  <c r="I43" i="13"/>
  <c r="D43" i="33" s="1"/>
  <c r="J200" i="13"/>
  <c r="J359" i="13"/>
  <c r="J311" i="13"/>
  <c r="J335" i="13"/>
  <c r="J251" i="13"/>
  <c r="J173" i="13"/>
  <c r="I63" i="13"/>
  <c r="D63" i="33" s="1"/>
  <c r="J20" i="13"/>
  <c r="J88" i="13"/>
  <c r="J72" i="13"/>
  <c r="I239" i="13"/>
  <c r="D239" i="33" s="1"/>
  <c r="I26" i="13"/>
  <c r="D26" i="33" s="1"/>
  <c r="J128" i="13"/>
  <c r="I155" i="13"/>
  <c r="D155" i="33" s="1"/>
  <c r="J208" i="13"/>
  <c r="I19" i="13"/>
  <c r="D19" i="33" s="1"/>
  <c r="I34" i="13"/>
  <c r="D34" i="33" s="1"/>
  <c r="I243" i="13"/>
  <c r="D243" i="33" s="1"/>
  <c r="J89" i="13"/>
  <c r="I31" i="13"/>
  <c r="D31" i="33" s="1"/>
  <c r="J267" i="13"/>
  <c r="J347" i="13"/>
  <c r="J115" i="13"/>
  <c r="J291" i="13"/>
  <c r="J218" i="13"/>
  <c r="I218" i="13"/>
  <c r="D218" i="33" s="1"/>
  <c r="I159" i="13"/>
  <c r="D159" i="33" s="1"/>
  <c r="J159" i="13"/>
  <c r="I319" i="13"/>
  <c r="D319" i="33" s="1"/>
  <c r="J319" i="13"/>
  <c r="J73" i="13"/>
  <c r="I73" i="13"/>
  <c r="D73" i="33" s="1"/>
  <c r="J355" i="13"/>
  <c r="I355" i="13"/>
  <c r="D355" i="33" s="1"/>
  <c r="J333" i="13"/>
  <c r="I333" i="13"/>
  <c r="D333" i="33" s="1"/>
  <c r="I135" i="13"/>
  <c r="D135" i="33" s="1"/>
  <c r="J135" i="13"/>
  <c r="J32" i="13"/>
  <c r="I32" i="13"/>
  <c r="D32" i="33" s="1"/>
  <c r="J231" i="13"/>
  <c r="I231" i="13"/>
  <c r="D231" i="33" s="1"/>
  <c r="I16" i="13"/>
  <c r="D16" i="33" s="1"/>
  <c r="J16" i="13"/>
  <c r="D211" i="13"/>
  <c r="H211" i="13" s="1"/>
  <c r="D144" i="13"/>
  <c r="H144" i="13" s="1"/>
  <c r="C144" i="33" s="1"/>
  <c r="D254" i="13"/>
  <c r="H254" i="13" s="1"/>
  <c r="C254" i="33" s="1"/>
  <c r="D146" i="13"/>
  <c r="H146" i="13" s="1"/>
  <c r="I163" i="13"/>
  <c r="D163" i="33" s="1"/>
  <c r="J163" i="13"/>
  <c r="D220" i="13"/>
  <c r="H220" i="13" s="1"/>
  <c r="I361" i="13"/>
  <c r="D361" i="33" s="1"/>
  <c r="J361" i="13"/>
  <c r="D118" i="13"/>
  <c r="H118" i="13" s="1"/>
  <c r="C118" i="33" s="1"/>
  <c r="I37" i="13"/>
  <c r="D37" i="33" s="1"/>
  <c r="J37" i="13"/>
  <c r="I138" i="13"/>
  <c r="D138" i="33" s="1"/>
  <c r="J138" i="13"/>
  <c r="D172" i="13"/>
  <c r="H172" i="13" s="1"/>
  <c r="I29" i="13"/>
  <c r="D29" i="33" s="1"/>
  <c r="J29" i="13"/>
  <c r="D145" i="13"/>
  <c r="H145" i="13" s="1"/>
  <c r="I6" i="13"/>
  <c r="J12" i="13"/>
  <c r="I200" i="13"/>
  <c r="D200" i="33" s="1"/>
  <c r="I311" i="13"/>
  <c r="D311" i="33" s="1"/>
  <c r="I85" i="13"/>
  <c r="D85" i="33" s="1"/>
  <c r="I166" i="13"/>
  <c r="J136" i="13"/>
  <c r="J45" i="13"/>
  <c r="I72" i="13"/>
  <c r="D72" i="33" s="1"/>
  <c r="I82" i="13"/>
  <c r="D82" i="33" s="1"/>
  <c r="I77" i="13"/>
  <c r="D77" i="33" s="1"/>
  <c r="I38" i="13"/>
  <c r="D38" i="33" s="1"/>
  <c r="I131" i="13"/>
  <c r="D131" i="33" s="1"/>
  <c r="J34" i="13"/>
  <c r="I310" i="13"/>
  <c r="D310" i="33" s="1"/>
  <c r="I115" i="13"/>
  <c r="D115" i="33" s="1"/>
  <c r="I207" i="13"/>
  <c r="D207" i="33" s="1"/>
  <c r="J207" i="13"/>
  <c r="I175" i="13"/>
  <c r="D175" i="33" s="1"/>
  <c r="J175" i="13"/>
  <c r="I275" i="13"/>
  <c r="D275" i="33" s="1"/>
  <c r="J275" i="13"/>
  <c r="J272" i="13"/>
  <c r="I272" i="13"/>
  <c r="D272" i="33" s="1"/>
  <c r="J227" i="13"/>
  <c r="I227" i="13"/>
  <c r="D227" i="33" s="1"/>
  <c r="I279" i="13"/>
  <c r="J279" i="13"/>
  <c r="J56" i="13"/>
  <c r="I56" i="13"/>
  <c r="D56" i="33" s="1"/>
  <c r="J81" i="13"/>
  <c r="I81" i="13"/>
  <c r="D81" i="33" s="1"/>
  <c r="D286" i="13"/>
  <c r="H286" i="13" s="1"/>
  <c r="D360" i="13"/>
  <c r="H360" i="13" s="1"/>
  <c r="I214" i="13"/>
  <c r="J214" i="13"/>
  <c r="J257" i="13"/>
  <c r="I257" i="13"/>
  <c r="D257" i="33" s="1"/>
  <c r="I111" i="13"/>
  <c r="D111" i="33" s="1"/>
  <c r="J111" i="13"/>
  <c r="D281" i="13"/>
  <c r="H281" i="13" s="1"/>
  <c r="C281" i="33" s="1"/>
  <c r="D244" i="13"/>
  <c r="H244" i="13" s="1"/>
  <c r="D87" i="13"/>
  <c r="H87" i="13" s="1"/>
  <c r="D312" i="13"/>
  <c r="H312" i="13" s="1"/>
  <c r="D320" i="13"/>
  <c r="H320" i="13" s="1"/>
  <c r="I110" i="13"/>
  <c r="D110" i="33" s="1"/>
  <c r="J110" i="13"/>
  <c r="I284" i="13"/>
  <c r="D284" i="33" s="1"/>
  <c r="J284" i="13"/>
  <c r="J6" i="13"/>
  <c r="J9" i="13"/>
  <c r="J35" i="13"/>
  <c r="I245" i="13"/>
  <c r="D245" i="33" s="1"/>
  <c r="I217" i="13"/>
  <c r="D217" i="33" s="1"/>
  <c r="J197" i="13"/>
  <c r="J179" i="13"/>
  <c r="I277" i="13"/>
  <c r="J219" i="13"/>
  <c r="J85" i="13"/>
  <c r="J64" i="13"/>
  <c r="I45" i="13"/>
  <c r="D45" i="33" s="1"/>
  <c r="J338" i="13"/>
  <c r="J363" i="13"/>
  <c r="J123" i="13"/>
  <c r="I147" i="13"/>
  <c r="D147" i="33" s="1"/>
  <c r="I162" i="13"/>
  <c r="D162" i="33" s="1"/>
  <c r="I168" i="13"/>
  <c r="J30" i="13"/>
  <c r="J107" i="13"/>
  <c r="J298" i="13"/>
  <c r="I298" i="13"/>
  <c r="I296" i="13"/>
  <c r="D296" i="33" s="1"/>
  <c r="J296" i="13"/>
  <c r="J255" i="13"/>
  <c r="I255" i="13"/>
  <c r="D255" i="33" s="1"/>
  <c r="J188" i="13"/>
  <c r="I188" i="13"/>
  <c r="D188" i="33" s="1"/>
  <c r="I331" i="13"/>
  <c r="D331" i="33" s="1"/>
  <c r="J331" i="13"/>
  <c r="J295" i="13"/>
  <c r="I295" i="13"/>
  <c r="D295" i="33" s="1"/>
  <c r="I183" i="13"/>
  <c r="D183" i="33" s="1"/>
  <c r="J183" i="13"/>
  <c r="J127" i="13"/>
  <c r="I127" i="13"/>
  <c r="D127" i="33" s="1"/>
  <c r="J99" i="13"/>
  <c r="I256" i="13"/>
  <c r="D256" i="33" s="1"/>
  <c r="J256" i="13"/>
  <c r="D101" i="13"/>
  <c r="H101" i="13" s="1"/>
  <c r="C101" i="33" s="1"/>
  <c r="D165" i="13"/>
  <c r="H165" i="13" s="1"/>
  <c r="C165" i="33" s="1"/>
  <c r="D362" i="13"/>
  <c r="H362" i="13" s="1"/>
  <c r="I358" i="13"/>
  <c r="D358" i="33" s="1"/>
  <c r="J358" i="13"/>
  <c r="D94" i="13"/>
  <c r="H94" i="13" s="1"/>
  <c r="C94" i="33" s="1"/>
  <c r="D356" i="13"/>
  <c r="H356" i="13" s="1"/>
  <c r="I353" i="13"/>
  <c r="J353" i="13"/>
  <c r="D195" i="13"/>
  <c r="H195" i="13" s="1"/>
  <c r="C195" i="33" s="1"/>
  <c r="D222" i="13"/>
  <c r="H222" i="13" s="1"/>
  <c r="D304" i="13"/>
  <c r="H304" i="13" s="1"/>
  <c r="D112" i="13"/>
  <c r="H112" i="13" s="1"/>
  <c r="D341" i="13"/>
  <c r="H341" i="13" s="1"/>
  <c r="C341" i="33" s="1"/>
  <c r="D269" i="13"/>
  <c r="H269" i="13" s="1"/>
  <c r="C269" i="33" s="1"/>
  <c r="D350" i="13"/>
  <c r="H350" i="13" s="1"/>
  <c r="C350" i="33" s="1"/>
  <c r="D105" i="13"/>
  <c r="H105" i="13" s="1"/>
  <c r="C105" i="33" s="1"/>
  <c r="D252" i="13"/>
  <c r="H252" i="13" s="1"/>
  <c r="I35" i="13"/>
  <c r="J119" i="13"/>
  <c r="J245" i="13"/>
  <c r="I126" i="13"/>
  <c r="D126" i="33" s="1"/>
  <c r="I197" i="13"/>
  <c r="D197" i="33" s="1"/>
  <c r="J339" i="13"/>
  <c r="I219" i="13"/>
  <c r="D219" i="33" s="1"/>
  <c r="I198" i="13"/>
  <c r="D198" i="33" s="1"/>
  <c r="J122" i="13"/>
  <c r="I64" i="13"/>
  <c r="D64" i="33" s="1"/>
  <c r="J263" i="13"/>
  <c r="I316" i="13"/>
  <c r="D316" i="33" s="1"/>
  <c r="I103" i="13"/>
  <c r="D103" i="33" s="1"/>
  <c r="J75" i="13"/>
  <c r="I338" i="13"/>
  <c r="D338" i="33" s="1"/>
  <c r="I169" i="13"/>
  <c r="D169" i="33" s="1"/>
  <c r="J171" i="13"/>
  <c r="I363" i="13"/>
  <c r="D363" i="33" s="1"/>
  <c r="J36" i="13"/>
  <c r="J274" i="13"/>
  <c r="J162" i="13"/>
  <c r="I30" i="13"/>
  <c r="D30" i="33" s="1"/>
  <c r="I67" i="13"/>
  <c r="D67" i="33" s="1"/>
  <c r="J348" i="13"/>
  <c r="I348" i="13"/>
  <c r="D348" i="33" s="1"/>
  <c r="I297" i="13"/>
  <c r="D297" i="33" s="1"/>
  <c r="J297" i="13"/>
  <c r="J84" i="13"/>
  <c r="I84" i="13"/>
  <c r="J154" i="13"/>
  <c r="I154" i="13"/>
  <c r="D154" i="33" s="1"/>
  <c r="D104" i="13"/>
  <c r="H104" i="13" s="1"/>
  <c r="C104" i="33" s="1"/>
  <c r="D177" i="13"/>
  <c r="H177" i="13" s="1"/>
  <c r="C177" i="33" s="1"/>
  <c r="I258" i="13"/>
  <c r="D258" i="33" s="1"/>
  <c r="J258" i="13"/>
  <c r="D290" i="13"/>
  <c r="H290" i="13" s="1"/>
  <c r="C290" i="33" s="1"/>
  <c r="I225" i="13"/>
  <c r="J225" i="13"/>
  <c r="D182" i="13"/>
  <c r="H182" i="13" s="1"/>
  <c r="C182" i="33" s="1"/>
  <c r="J270" i="13"/>
  <c r="I270" i="13"/>
  <c r="D270" i="33" s="1"/>
  <c r="D86" i="13"/>
  <c r="H86" i="13" s="1"/>
  <c r="D250" i="13"/>
  <c r="H250" i="13" s="1"/>
  <c r="I156" i="13"/>
  <c r="D156" i="33" s="1"/>
  <c r="J156" i="13"/>
  <c r="D302" i="13"/>
  <c r="H302" i="13" s="1"/>
  <c r="J7" i="13"/>
  <c r="I10" i="13"/>
  <c r="D10" i="33" s="1"/>
  <c r="J58" i="13"/>
  <c r="J199" i="13"/>
  <c r="J266" i="13"/>
  <c r="I119" i="13"/>
  <c r="D119" i="33" s="1"/>
  <c r="I33" i="13"/>
  <c r="D33" i="33" s="1"/>
  <c r="J198" i="13"/>
  <c r="J316" i="13"/>
  <c r="I224" i="13"/>
  <c r="D224" i="33" s="1"/>
  <c r="I160" i="13"/>
  <c r="D160" i="33" s="1"/>
  <c r="J68" i="13"/>
  <c r="I36" i="13"/>
  <c r="D36" i="33" s="1"/>
  <c r="J204" i="13"/>
  <c r="J167" i="13"/>
  <c r="I78" i="13"/>
  <c r="D78" i="33" s="1"/>
  <c r="J317" i="13"/>
  <c r="I327" i="13"/>
  <c r="D327" i="33" s="1"/>
  <c r="I143" i="13"/>
  <c r="D143" i="33" s="1"/>
  <c r="J253" i="13"/>
  <c r="I48" i="13"/>
  <c r="J48" i="13"/>
  <c r="J50" i="13"/>
  <c r="I50" i="13"/>
  <c r="D50" i="33" s="1"/>
  <c r="J259" i="13"/>
  <c r="I259" i="13"/>
  <c r="D259" i="33" s="1"/>
  <c r="I57" i="13"/>
  <c r="D57" i="33" s="1"/>
  <c r="J57" i="13"/>
  <c r="I247" i="13"/>
  <c r="D247" i="33" s="1"/>
  <c r="J247" i="13"/>
  <c r="J367" i="13"/>
  <c r="I367" i="13"/>
  <c r="D367" i="33" s="1"/>
  <c r="I322" i="13"/>
  <c r="D322" i="33" s="1"/>
  <c r="I301" i="13"/>
  <c r="D301" i="33" s="1"/>
  <c r="I315" i="13"/>
  <c r="D315" i="33" s="1"/>
  <c r="J315" i="13"/>
  <c r="I196" i="13"/>
  <c r="D196" i="33" s="1"/>
  <c r="J196" i="13"/>
  <c r="J278" i="13"/>
  <c r="I278" i="13"/>
  <c r="J42" i="13"/>
  <c r="I42" i="13"/>
  <c r="D42" i="33" s="1"/>
  <c r="D117" i="13"/>
  <c r="H117" i="13" s="1"/>
  <c r="I221" i="13"/>
  <c r="J221" i="13"/>
  <c r="J70" i="13"/>
  <c r="I70" i="13"/>
  <c r="D70" i="33" s="1"/>
  <c r="D158" i="13"/>
  <c r="H158" i="13" s="1"/>
  <c r="D268" i="13"/>
  <c r="H268" i="13" s="1"/>
  <c r="D324" i="13"/>
  <c r="H324" i="13" s="1"/>
  <c r="C324" i="33" s="1"/>
  <c r="I21" i="13"/>
  <c r="D21" i="33" s="1"/>
  <c r="J21" i="13"/>
  <c r="I62" i="13"/>
  <c r="D62" i="33" s="1"/>
  <c r="J62" i="13"/>
  <c r="D293" i="13"/>
  <c r="H293" i="13" s="1"/>
  <c r="C293" i="33" s="1"/>
  <c r="J96" i="13"/>
  <c r="I96" i="13"/>
  <c r="D96" i="33" s="1"/>
  <c r="D114" i="13"/>
  <c r="H114" i="13" s="1"/>
  <c r="C114" i="33" s="1"/>
  <c r="I11" i="13"/>
  <c r="D11" i="33" s="1"/>
  <c r="I58" i="13"/>
  <c r="J236" i="13"/>
  <c r="J80" i="13"/>
  <c r="J299" i="13"/>
  <c r="J233" i="13"/>
  <c r="I141" i="13"/>
  <c r="D141" i="33" s="1"/>
  <c r="I24" i="13"/>
  <c r="D24" i="33" s="1"/>
  <c r="I273" i="13"/>
  <c r="D273" i="33" s="1"/>
  <c r="J323" i="13"/>
  <c r="J287" i="13"/>
  <c r="J153" i="13"/>
  <c r="I68" i="13"/>
  <c r="D68" i="33" s="1"/>
  <c r="J51" i="13"/>
  <c r="I317" i="13"/>
  <c r="D317" i="33" s="1"/>
  <c r="J288" i="13"/>
  <c r="I344" i="13"/>
  <c r="D344" i="33" s="1"/>
  <c r="J325" i="13"/>
  <c r="I325" i="13"/>
  <c r="D325" i="33" s="1"/>
  <c r="J342" i="13"/>
  <c r="I342" i="13"/>
  <c r="D342" i="33" s="1"/>
  <c r="I113" i="13"/>
  <c r="D113" i="33" s="1"/>
  <c r="J113" i="13"/>
  <c r="I90" i="13"/>
  <c r="D90" i="33" s="1"/>
  <c r="J90" i="13"/>
  <c r="I139" i="13"/>
  <c r="D139" i="33" s="1"/>
  <c r="J139" i="13"/>
  <c r="I283" i="13"/>
  <c r="D283" i="33" s="1"/>
  <c r="J283" i="13"/>
  <c r="J192" i="13"/>
  <c r="I192" i="13"/>
  <c r="D192" i="33" s="1"/>
  <c r="I215" i="13"/>
  <c r="D215" i="33" s="1"/>
  <c r="J215" i="13"/>
  <c r="D133" i="13"/>
  <c r="H133" i="13" s="1"/>
  <c r="J14" i="13"/>
  <c r="I14" i="13"/>
  <c r="D14" i="33" s="1"/>
  <c r="J46" i="13"/>
  <c r="I46" i="13"/>
  <c r="D46" i="33" s="1"/>
  <c r="D354" i="13"/>
  <c r="H354" i="13" s="1"/>
  <c r="C354" i="33" s="1"/>
  <c r="J289" i="13"/>
  <c r="I289" i="13"/>
  <c r="D289" i="33" s="1"/>
  <c r="D180" i="13"/>
  <c r="H180" i="13" s="1"/>
  <c r="C180" i="33" s="1"/>
  <c r="D191" i="13"/>
  <c r="H191" i="13" s="1"/>
  <c r="D130" i="13"/>
  <c r="H130" i="13" s="1"/>
  <c r="J246" i="13"/>
  <c r="I246" i="13"/>
  <c r="D246" i="33" s="1"/>
  <c r="J157" i="13"/>
  <c r="I157" i="13"/>
  <c r="D157" i="33" s="1"/>
  <c r="J176" i="13"/>
  <c r="I176" i="13"/>
  <c r="D176" i="33" s="1"/>
  <c r="I178" i="13"/>
  <c r="D178" i="33" s="1"/>
  <c r="J178" i="13"/>
  <c r="J226" i="13"/>
  <c r="I226" i="13"/>
  <c r="D226" i="33" s="1"/>
  <c r="I189" i="13"/>
  <c r="D189" i="33" s="1"/>
  <c r="J189" i="13"/>
  <c r="J326" i="13"/>
  <c r="I326" i="13"/>
  <c r="D326" i="33" s="1"/>
  <c r="I368" i="13"/>
  <c r="D368" i="33" s="1"/>
  <c r="J368" i="13"/>
  <c r="I280" i="13"/>
  <c r="J280" i="13"/>
  <c r="J228" i="13"/>
  <c r="I228" i="13"/>
  <c r="D228" i="33" s="1"/>
  <c r="I294" i="13"/>
  <c r="D294" i="33" s="1"/>
  <c r="J294" i="13"/>
  <c r="D164" i="13"/>
  <c r="H164" i="13" s="1"/>
  <c r="C164" i="33" s="1"/>
  <c r="C186" i="13"/>
  <c r="D6" i="33" l="1"/>
  <c r="C158" i="33"/>
  <c r="C302" i="33"/>
  <c r="C308" i="33"/>
  <c r="C108" i="33"/>
  <c r="C117" i="33"/>
  <c r="C362" i="33"/>
  <c r="C211" i="33"/>
  <c r="C150" i="33"/>
  <c r="C137" i="33"/>
  <c r="C304" i="33"/>
  <c r="C145" i="33"/>
  <c r="C142" i="33"/>
  <c r="C252" i="33"/>
  <c r="C244" i="33"/>
  <c r="C360" i="33"/>
  <c r="C146" i="33"/>
  <c r="C97" i="33"/>
  <c r="C232" i="33"/>
  <c r="C133" i="33"/>
  <c r="C86" i="33"/>
  <c r="C312" i="33"/>
  <c r="C191" i="33"/>
  <c r="C268" i="33"/>
  <c r="C250" i="33"/>
  <c r="C320" i="33"/>
  <c r="C286" i="33"/>
  <c r="C172" i="33"/>
  <c r="C240" i="33"/>
  <c r="C234" i="33"/>
  <c r="F186" i="13"/>
  <c r="G186" i="13"/>
  <c r="I93" i="13"/>
  <c r="D93" i="33" s="1"/>
  <c r="J93" i="13"/>
  <c r="J44" i="13"/>
  <c r="I44" i="13"/>
  <c r="D44" i="33" s="1"/>
  <c r="I269" i="13"/>
  <c r="D269" i="33" s="1"/>
  <c r="J269" i="13"/>
  <c r="J281" i="13"/>
  <c r="I281" i="13"/>
  <c r="D281" i="33" s="1"/>
  <c r="I254" i="13"/>
  <c r="D254" i="33" s="1"/>
  <c r="J254" i="13"/>
  <c r="I97" i="13"/>
  <c r="D97" i="33" s="1"/>
  <c r="J97" i="13"/>
  <c r="J182" i="13"/>
  <c r="I182" i="13"/>
  <c r="D182" i="33" s="1"/>
  <c r="J222" i="13"/>
  <c r="I222" i="13"/>
  <c r="J293" i="13"/>
  <c r="I293" i="13"/>
  <c r="D293" i="33" s="1"/>
  <c r="J324" i="13"/>
  <c r="I324" i="13"/>
  <c r="D324" i="33" s="1"/>
  <c r="I250" i="13"/>
  <c r="D250" i="33" s="1"/>
  <c r="J250" i="13"/>
  <c r="I94" i="13"/>
  <c r="D94" i="33" s="1"/>
  <c r="J94" i="13"/>
  <c r="I220" i="13"/>
  <c r="J220" i="13"/>
  <c r="I137" i="13"/>
  <c r="D137" i="33" s="1"/>
  <c r="J137" i="13"/>
  <c r="J232" i="13"/>
  <c r="I232" i="13"/>
  <c r="D232" i="33" s="1"/>
  <c r="J106" i="13"/>
  <c r="I106" i="13"/>
  <c r="J180" i="13"/>
  <c r="I180" i="13"/>
  <c r="D180" i="33" s="1"/>
  <c r="J165" i="13"/>
  <c r="I165" i="13"/>
  <c r="D165" i="33" s="1"/>
  <c r="I164" i="13"/>
  <c r="D164" i="33" s="1"/>
  <c r="J164" i="13"/>
  <c r="I177" i="13"/>
  <c r="D177" i="33" s="1"/>
  <c r="J177" i="13"/>
  <c r="J252" i="13"/>
  <c r="I252" i="13"/>
  <c r="D252" i="33" s="1"/>
  <c r="I341" i="13"/>
  <c r="D341" i="33" s="1"/>
  <c r="J341" i="13"/>
  <c r="I195" i="13"/>
  <c r="D195" i="33" s="1"/>
  <c r="J195" i="13"/>
  <c r="J101" i="13"/>
  <c r="I101" i="13"/>
  <c r="D101" i="33" s="1"/>
  <c r="I312" i="13"/>
  <c r="D312" i="33" s="1"/>
  <c r="J312" i="13"/>
  <c r="J144" i="13"/>
  <c r="I144" i="13"/>
  <c r="D144" i="33" s="1"/>
  <c r="I142" i="13"/>
  <c r="D142" i="33" s="1"/>
  <c r="J142" i="13"/>
  <c r="J268" i="13"/>
  <c r="I268" i="13"/>
  <c r="D268" i="33" s="1"/>
  <c r="J86" i="13"/>
  <c r="I86" i="13"/>
  <c r="D86" i="33" s="1"/>
  <c r="I360" i="13"/>
  <c r="D360" i="33" s="1"/>
  <c r="J360" i="13"/>
  <c r="I234" i="13"/>
  <c r="D234" i="33" s="1"/>
  <c r="J234" i="13"/>
  <c r="J320" i="13"/>
  <c r="I320" i="13"/>
  <c r="D320" i="33" s="1"/>
  <c r="J130" i="13"/>
  <c r="I130" i="13"/>
  <c r="I114" i="13"/>
  <c r="D114" i="33" s="1"/>
  <c r="J114" i="13"/>
  <c r="I302" i="13"/>
  <c r="D302" i="33" s="1"/>
  <c r="J302" i="13"/>
  <c r="J104" i="13"/>
  <c r="I104" i="13"/>
  <c r="D104" i="33" s="1"/>
  <c r="I105" i="13"/>
  <c r="D105" i="33" s="1"/>
  <c r="J105" i="13"/>
  <c r="I112" i="13"/>
  <c r="J112" i="13"/>
  <c r="I87" i="13"/>
  <c r="J87" i="13"/>
  <c r="I172" i="13"/>
  <c r="D172" i="33" s="1"/>
  <c r="J172" i="13"/>
  <c r="J118" i="13"/>
  <c r="I118" i="13"/>
  <c r="D118" i="33" s="1"/>
  <c r="J211" i="13"/>
  <c r="I211" i="13"/>
  <c r="D211" i="33" s="1"/>
  <c r="I308" i="13"/>
  <c r="D308" i="33" s="1"/>
  <c r="J308" i="13"/>
  <c r="J150" i="13"/>
  <c r="I150" i="13"/>
  <c r="D150" i="33" s="1"/>
  <c r="I354" i="13"/>
  <c r="D354" i="33" s="1"/>
  <c r="J354" i="13"/>
  <c r="I133" i="13"/>
  <c r="D133" i="33" s="1"/>
  <c r="J133" i="13"/>
  <c r="I158" i="13"/>
  <c r="D158" i="33" s="1"/>
  <c r="J158" i="13"/>
  <c r="I117" i="13"/>
  <c r="D117" i="33" s="1"/>
  <c r="J117" i="13"/>
  <c r="I290" i="13"/>
  <c r="D290" i="33" s="1"/>
  <c r="J290" i="13"/>
  <c r="I286" i="13"/>
  <c r="D286" i="33" s="1"/>
  <c r="J286" i="13"/>
  <c r="J240" i="13"/>
  <c r="I240" i="13"/>
  <c r="D240" i="33" s="1"/>
  <c r="I191" i="13"/>
  <c r="D191" i="33" s="1"/>
  <c r="J191" i="13"/>
  <c r="I350" i="13"/>
  <c r="D350" i="33" s="1"/>
  <c r="J350" i="13"/>
  <c r="J304" i="13"/>
  <c r="I304" i="13"/>
  <c r="D304" i="33" s="1"/>
  <c r="I362" i="13"/>
  <c r="D362" i="33" s="1"/>
  <c r="J362" i="13"/>
  <c r="J244" i="13"/>
  <c r="I244" i="13"/>
  <c r="D244" i="33" s="1"/>
  <c r="I146" i="13"/>
  <c r="D146" i="33" s="1"/>
  <c r="J146" i="13"/>
  <c r="J161" i="13"/>
  <c r="I161" i="13"/>
  <c r="D161" i="33" s="1"/>
  <c r="J356" i="13"/>
  <c r="I356" i="13"/>
  <c r="J145" i="13"/>
  <c r="I145" i="13"/>
  <c r="D145" i="33" s="1"/>
  <c r="I248" i="13"/>
  <c r="J248" i="13"/>
  <c r="J108" i="13"/>
  <c r="I108" i="13"/>
  <c r="D108" i="33" s="1"/>
  <c r="E352" i="13"/>
  <c r="C352" i="13" l="1"/>
  <c r="D186" i="13"/>
  <c r="H186" i="13" s="1"/>
  <c r="C186" i="33" s="1"/>
  <c r="F352" i="13" l="1"/>
  <c r="G352" i="13"/>
  <c r="J186" i="13"/>
  <c r="I186" i="13"/>
  <c r="D186" i="33" s="1"/>
  <c r="D352" i="13"/>
  <c r="H352" i="13" s="1"/>
  <c r="C352" i="33" s="1"/>
  <c r="J352" i="13" l="1"/>
  <c r="I352" i="13"/>
  <c r="D352" i="33" s="1"/>
  <c r="AD5" i="13" l="1"/>
  <c r="E79" i="13" l="1"/>
  <c r="E276" i="13"/>
  <c r="E59" i="13"/>
  <c r="E282" i="13"/>
  <c r="AE5" i="13"/>
  <c r="AF5" i="13" s="1"/>
  <c r="C282" i="13" l="1"/>
  <c r="C59" i="13"/>
  <c r="C276" i="13"/>
  <c r="C79" i="13"/>
  <c r="F59" i="13" l="1"/>
  <c r="G59" i="13"/>
  <c r="F79" i="13"/>
  <c r="G79" i="13"/>
  <c r="F276" i="13"/>
  <c r="G276" i="13"/>
  <c r="F282" i="13"/>
  <c r="G282" i="13"/>
  <c r="D59" i="13"/>
  <c r="H59" i="13" s="1"/>
  <c r="C59" i="33" s="1"/>
  <c r="D79" i="13"/>
  <c r="H79" i="13" s="1"/>
  <c r="C79" i="33" s="1"/>
  <c r="D276" i="13"/>
  <c r="H276" i="13" s="1"/>
  <c r="C276" i="33" l="1"/>
  <c r="I276" i="13"/>
  <c r="D276" i="33" s="1"/>
  <c r="J276" i="13"/>
  <c r="J79" i="13"/>
  <c r="I79" i="13"/>
  <c r="D79" i="33" s="1"/>
  <c r="J59" i="13"/>
  <c r="I59" i="13"/>
  <c r="D59" i="33" s="1"/>
  <c r="D282" i="13"/>
  <c r="H282" i="13" s="1"/>
  <c r="C282" i="33" s="1"/>
  <c r="J282" i="13" l="1"/>
  <c r="I282" i="13"/>
  <c r="D282" i="33" s="1"/>
  <c r="D149" i="13" l="1"/>
  <c r="H149" i="13" s="1"/>
  <c r="C149" i="33" s="1"/>
  <c r="I149" i="13" l="1"/>
  <c r="D149" i="33" s="1"/>
  <c r="J149" i="13"/>
  <c r="AA5" i="13" l="1"/>
  <c r="AB5" i="13" s="1"/>
  <c r="AP5" i="13" s="1"/>
  <c r="E5" i="13"/>
  <c r="AC5" i="13" l="1"/>
  <c r="AQ5" i="13" s="1"/>
  <c r="AS5" i="13" s="1"/>
  <c r="D5" i="13" s="1"/>
  <c r="AR5" i="13"/>
  <c r="C5" i="13" s="1"/>
  <c r="G5" i="13" l="1"/>
  <c r="F5" i="13"/>
  <c r="H5" i="13"/>
  <c r="C5" i="33" l="1"/>
  <c r="I5" i="13"/>
  <c r="J5" i="13"/>
  <c r="D5" i="33" l="1"/>
  <c r="D684" i="33" s="1"/>
  <c r="C684" i="33"/>
  <c r="C682" i="33"/>
  <c r="C683" i="33"/>
  <c r="C685" i="33" l="1"/>
  <c r="C686" i="33" s="1"/>
  <c r="D683" i="33"/>
  <c r="D682" i="33"/>
  <c r="D685" i="33" l="1"/>
  <c r="D686" i="33" s="1"/>
</calcChain>
</file>

<file path=xl/sharedStrings.xml><?xml version="1.0" encoding="utf-8"?>
<sst xmlns="http://schemas.openxmlformats.org/spreadsheetml/2006/main" count="243207" uniqueCount="18159">
  <si>
    <t>Study ID</t>
  </si>
  <si>
    <t>Intervention</t>
  </si>
  <si>
    <t>Disc_SE</t>
  </si>
  <si>
    <t>N_Rand</t>
  </si>
  <si>
    <t>Discontinuation</t>
  </si>
  <si>
    <t>Continuation</t>
  </si>
  <si>
    <t>Remission</t>
  </si>
  <si>
    <t>Notes</t>
  </si>
  <si>
    <t>Country</t>
  </si>
  <si>
    <t>Sex</t>
  </si>
  <si>
    <t>Race</t>
  </si>
  <si>
    <t>RandMethod</t>
  </si>
  <si>
    <t>ROB</t>
  </si>
  <si>
    <t>Study characteristics</t>
  </si>
  <si>
    <t>IS</t>
  </si>
  <si>
    <t>A&amp;E</t>
  </si>
  <si>
    <t>Diagnostic criteria</t>
  </si>
  <si>
    <t>Acute treatment</t>
  </si>
  <si>
    <t>ROB (F-U)</t>
  </si>
  <si>
    <t>Mthd_Analy</t>
  </si>
  <si>
    <t>Reported</t>
  </si>
  <si>
    <t>Pub_Status</t>
  </si>
  <si>
    <t>Yes</t>
  </si>
  <si>
    <t>Higher is better</t>
  </si>
  <si>
    <t>GH</t>
  </si>
  <si>
    <t>Primary care</t>
  </si>
  <si>
    <t>Referral</t>
  </si>
  <si>
    <t>Outcome measure</t>
  </si>
  <si>
    <t>Treatment resistant depression</t>
  </si>
  <si>
    <t>Depression symptoms: cont</t>
  </si>
  <si>
    <t>Antidepressant use</t>
  </si>
  <si>
    <t>Computer/Online (low)</t>
  </si>
  <si>
    <t>Low</t>
  </si>
  <si>
    <t>No dropout / Denominator is all randomised</t>
  </si>
  <si>
    <t>High - Not reported and authors confirm it was measured</t>
  </si>
  <si>
    <t>Company report</t>
  </si>
  <si>
    <t>Depression symptoms: continuous</t>
  </si>
  <si>
    <t xml:space="preserve">No </t>
  </si>
  <si>
    <t>Lower is better</t>
  </si>
  <si>
    <t>GP practice</t>
  </si>
  <si>
    <t>Practitioner diagnosis</t>
  </si>
  <si>
    <t>Complex depression</t>
  </si>
  <si>
    <t>Not reported</t>
  </si>
  <si>
    <t>Depression symptoms above threshold: dichot</t>
  </si>
  <si>
    <t>Minimisation (low)</t>
  </si>
  <si>
    <t>High</t>
  </si>
  <si>
    <t>Per protocol</t>
  </si>
  <si>
    <t>High - Not reported and paper says (or seems highly probable) it was measured</t>
  </si>
  <si>
    <t>Conference presentation</t>
  </si>
  <si>
    <t>Depression symptoms: dichotomous</t>
  </si>
  <si>
    <t>Self-report</t>
  </si>
  <si>
    <t>Hospital (inpatient)</t>
  </si>
  <si>
    <t>Chronic depression</t>
  </si>
  <si>
    <t>Depression diagnosis: dichot</t>
  </si>
  <si>
    <t>Mechanical, e.g. coin toss (low)</t>
  </si>
  <si>
    <t>Unclear</t>
  </si>
  <si>
    <t>Available case</t>
  </si>
  <si>
    <t>High - Not reported and specified in protocol (NOT requested from authors)</t>
  </si>
  <si>
    <t>Published paper(s)</t>
  </si>
  <si>
    <t>Researcher</t>
  </si>
  <si>
    <t>Outpatients (unspecified)</t>
  </si>
  <si>
    <t>Mixed population</t>
  </si>
  <si>
    <t>Relapse prevention</t>
  </si>
  <si>
    <t>Response</t>
  </si>
  <si>
    <t>Random numbers table, e.g. in a book (low)</t>
  </si>
  <si>
    <t>N/A</t>
  </si>
  <si>
    <t>LOCF</t>
  </si>
  <si>
    <t>High - Not reported and specified in protocol (requested from authors)</t>
  </si>
  <si>
    <t>Thesis (doctoral etc)</t>
  </si>
  <si>
    <t>Social care</t>
  </si>
  <si>
    <t>Other</t>
  </si>
  <si>
    <t>LOCF (those receiving some treatment)</t>
  </si>
  <si>
    <t>High - Reported but NOT specified in protocol</t>
  </si>
  <si>
    <t>Trial registration</t>
  </si>
  <si>
    <t>Relapse</t>
  </si>
  <si>
    <t>Other imputation (e.g. mixed effects)</t>
  </si>
  <si>
    <t xml:space="preserve">Low - All possible measures reported </t>
  </si>
  <si>
    <t>Unpublished manuscript</t>
  </si>
  <si>
    <t xml:space="preserve">Low - Not relevant </t>
  </si>
  <si>
    <t>Published and unpublished</t>
  </si>
  <si>
    <t>Low - Not reported and NOT specified in protocol</t>
  </si>
  <si>
    <t>Treatment</t>
  </si>
  <si>
    <t>Low - Not reported and authors confirm NOT measured</t>
  </si>
  <si>
    <t>Low - Reported and authors confirm it was the only measure (no protocol)</t>
  </si>
  <si>
    <t>Low - Obtained from author and specified in protocol</t>
  </si>
  <si>
    <t>Low - Published and specified in protocol</t>
  </si>
  <si>
    <t>Unclear - No protocol, no communication with authors</t>
  </si>
  <si>
    <t>Moderate/Severe</t>
  </si>
  <si>
    <t>Subthreshold/Mild</t>
  </si>
  <si>
    <t>Dichotomous_Remission</t>
  </si>
  <si>
    <t>AR</t>
  </si>
  <si>
    <t>AU</t>
  </si>
  <si>
    <t>BE</t>
  </si>
  <si>
    <t>BR</t>
  </si>
  <si>
    <t>CA</t>
  </si>
  <si>
    <t>CAM</t>
  </si>
  <si>
    <t>CH</t>
  </si>
  <si>
    <t>CL</t>
  </si>
  <si>
    <t>CN</t>
  </si>
  <si>
    <t>CO</t>
  </si>
  <si>
    <t>CR</t>
  </si>
  <si>
    <t>CZ</t>
  </si>
  <si>
    <t>DE</t>
  </si>
  <si>
    <t>DK</t>
  </si>
  <si>
    <t>DO</t>
  </si>
  <si>
    <t>EE</t>
  </si>
  <si>
    <t>EG</t>
  </si>
  <si>
    <t>ES</t>
  </si>
  <si>
    <t>EU</t>
  </si>
  <si>
    <t>FI</t>
  </si>
  <si>
    <t>FR</t>
  </si>
  <si>
    <t>GB</t>
  </si>
  <si>
    <t>GL</t>
  </si>
  <si>
    <t>GR</t>
  </si>
  <si>
    <t>HK</t>
  </si>
  <si>
    <t>HR</t>
  </si>
  <si>
    <t>HU</t>
  </si>
  <si>
    <t>ID</t>
  </si>
  <si>
    <t>IE</t>
  </si>
  <si>
    <t>IL</t>
  </si>
  <si>
    <t>IN</t>
  </si>
  <si>
    <t>IR</t>
  </si>
  <si>
    <t>IT</t>
  </si>
  <si>
    <t>JP</t>
  </si>
  <si>
    <t>KP</t>
  </si>
  <si>
    <t>KR</t>
  </si>
  <si>
    <t>LU</t>
  </si>
  <si>
    <t>LV</t>
  </si>
  <si>
    <t>MX</t>
  </si>
  <si>
    <t>NL</t>
  </si>
  <si>
    <t>NO</t>
  </si>
  <si>
    <t>PK</t>
  </si>
  <si>
    <t>PL</t>
  </si>
  <si>
    <t>RU</t>
  </si>
  <si>
    <t>SA</t>
  </si>
  <si>
    <t>SAM</t>
  </si>
  <si>
    <t>SE</t>
  </si>
  <si>
    <t>SG</t>
  </si>
  <si>
    <t>TH</t>
  </si>
  <si>
    <t>TR</t>
  </si>
  <si>
    <t>TT</t>
  </si>
  <si>
    <t>TW</t>
  </si>
  <si>
    <t>UA</t>
  </si>
  <si>
    <t>US</t>
  </si>
  <si>
    <t>UY</t>
  </si>
  <si>
    <t>UZ</t>
  </si>
  <si>
    <t>VE</t>
  </si>
  <si>
    <t>ZA</t>
  </si>
  <si>
    <t>US, RU, MX</t>
  </si>
  <si>
    <t>DK, SE</t>
  </si>
  <si>
    <t>GR; LT; KR; RU; TW; TR; UA; US</t>
  </si>
  <si>
    <t>US, NL, DE</t>
  </si>
  <si>
    <t>JP, HK, PH, TW, CN, ID, MY</t>
  </si>
  <si>
    <t>AU, IN, KR, RU, TH, US</t>
  </si>
  <si>
    <t>IN, RU, BG, UA, DE, ZA, BE</t>
  </si>
  <si>
    <t>UK, FR, US, IT</t>
  </si>
  <si>
    <t>US, UK, FR, AU</t>
  </si>
  <si>
    <t>IN, RU, US</t>
  </si>
  <si>
    <t>GB; US</t>
  </si>
  <si>
    <t>US; CA</t>
  </si>
  <si>
    <t>US; AU; AT; BE; CA; GR; NZ; NO; PO; UK</t>
  </si>
  <si>
    <t xml:space="preserve">BG; HR; MX; PE; RU; ZA </t>
  </si>
  <si>
    <t>FR; DE; LT; PR; RO; RU; US</t>
  </si>
  <si>
    <t>US; IN; RU; UA; PH; MY; RO; KR; BG; TR</t>
  </si>
  <si>
    <t>US, RO, BG, HU</t>
  </si>
  <si>
    <t>AU, IN, US</t>
  </si>
  <si>
    <t>US, DE</t>
  </si>
  <si>
    <t>NL, ES</t>
  </si>
  <si>
    <t>US, AU, EU, ZA</t>
  </si>
  <si>
    <t>JP, CH, TW, KR, USA</t>
  </si>
  <si>
    <t>BG, HK, MY, RU, TW, TH</t>
  </si>
  <si>
    <t>AR, MX, US</t>
  </si>
  <si>
    <t>US, IN, RU, KR, BG, PH, TK, MY</t>
  </si>
  <si>
    <t>US, CA</t>
  </si>
  <si>
    <t>DE, IN, PL, RO, RU, ZA, UA, US</t>
  </si>
  <si>
    <t>IN, RO, RU, ZA, UA, US</t>
  </si>
  <si>
    <t xml:space="preserve">US, IN, CO, RS, MX, ZA, TW </t>
  </si>
  <si>
    <t>US, RO</t>
  </si>
  <si>
    <t>AT, IN, MY, PL, RU, SK, ES, TW, UA, US</t>
  </si>
  <si>
    <t>TR, AR, MX, BR, GT, CL, VE, PE, CO</t>
  </si>
  <si>
    <t>US, AS, BE, BG, CZ, FR, DE,  HU, IT, NO, PL, RS, ZF, ES, SK, TU, GB</t>
  </si>
  <si>
    <t>Multiple (unspecified)</t>
  </si>
  <si>
    <t>Group</t>
  </si>
  <si>
    <t>Individual</t>
  </si>
  <si>
    <t>First-line</t>
  </si>
  <si>
    <t>Second-line</t>
  </si>
  <si>
    <t>Psychotic depression</t>
  </si>
  <si>
    <t>Dichotomous_Response</t>
  </si>
  <si>
    <t>Arm 1                                                                                                                                                                   Arm 1                                                                                                                     Arm 1</t>
  </si>
  <si>
    <t>Mixed/unsure</t>
  </si>
  <si>
    <t>n/a</t>
  </si>
  <si>
    <t>No or inadequate response</t>
  </si>
  <si>
    <t>PHQ</t>
  </si>
  <si>
    <t>BDI</t>
  </si>
  <si>
    <t>MADRS</t>
  </si>
  <si>
    <t>QIDS</t>
  </si>
  <si>
    <t>Scale selected</t>
  </si>
  <si>
    <t>Scale</t>
  </si>
  <si>
    <t>N_Compl</t>
  </si>
  <si>
    <t>Cut-off Rem (h)</t>
  </si>
  <si>
    <t>Number Rem</t>
  </si>
  <si>
    <t>Number Resp</t>
  </si>
  <si>
    <t>% Def Resp (q)</t>
  </si>
  <si>
    <t>Mean baseline ITT</t>
  </si>
  <si>
    <t>SD baseline ITT</t>
  </si>
  <si>
    <t>Mean endpoint ITT</t>
  </si>
  <si>
    <t>SD endpoint ITT</t>
  </si>
  <si>
    <t>Mean change ITT</t>
  </si>
  <si>
    <t>SD change ITT</t>
  </si>
  <si>
    <t>Mean change complet</t>
  </si>
  <si>
    <t>SD change complet</t>
  </si>
  <si>
    <t>Continuous data</t>
  </si>
  <si>
    <t>Continuous_baseline (mean, SD)</t>
  </si>
  <si>
    <t>Continuous_endpoint (mean, SD)</t>
  </si>
  <si>
    <t>Continuous_change (mean, SD)</t>
  </si>
  <si>
    <t>Dichotomous data</t>
  </si>
  <si>
    <t>N</t>
  </si>
  <si>
    <t>Endpoint</t>
  </si>
  <si>
    <t>Follow-up</t>
  </si>
  <si>
    <t>Duration (weeks)</t>
  </si>
  <si>
    <t>CES-D</t>
  </si>
  <si>
    <t>HADS-D</t>
  </si>
  <si>
    <t>HADS (full scale)</t>
  </si>
  <si>
    <t>Number of items</t>
  </si>
  <si>
    <t xml:space="preserve">
</t>
  </si>
  <si>
    <t>Number of arms</t>
  </si>
  <si>
    <t>Mean enpoint complete</t>
  </si>
  <si>
    <t>SD endpoint complete</t>
  </si>
  <si>
    <t>Mean baseline complete</t>
  </si>
  <si>
    <t>SD baseline complete</t>
  </si>
  <si>
    <t>Arm 2                                                                                                                                                                   Arm 2                                                                                                                     Arm 2</t>
  </si>
  <si>
    <t>Arm 3                                                                                                                                                                  Arm 3                                                                                                                     Arm 3</t>
  </si>
  <si>
    <t>Disc Any reason</t>
  </si>
  <si>
    <t>mean</t>
  </si>
  <si>
    <t>SD</t>
  </si>
  <si>
    <t>Certain</t>
  </si>
  <si>
    <t>Borderline</t>
  </si>
  <si>
    <t>Byerley 1988</t>
  </si>
  <si>
    <t>Coleman 2001</t>
  </si>
  <si>
    <t>Croft 1999</t>
  </si>
  <si>
    <t>Dubini A. Do noradrenaline and serotonin differentially affect social motivation and behaviour? European Neuropsychopharmacology Vol 7 Suppl 1, pp S49-55; discussion S71-3, 1997.</t>
  </si>
  <si>
    <t>Byerley WF, Reimherr FW, Wood DR, Grosser BI. Fluoxetine, a selective serotonin uptake inhibitor, for the treatment of outpatients with major depression. J Clin Psychopharmacol 1988;8:112-5.</t>
  </si>
  <si>
    <t>Coleman CC, King BR, Bolden-Watson C, Book MJ, Segraves RT, Richard N, Ascher J, Batey S, Jamerson B, Metz A. A placebo-controlled comparison of the effects on sexual functioning of bupropion sustained release and fluoxetine. Clinical Therapeutics 2001;23(7):1040-1058.</t>
  </si>
  <si>
    <t>Croft H. A placebo-controlled comparison of the antidepressant efficacy and effects on sexual functioning of sustained-release bupropion and sertraline. Clinical Therapeutics 21(4):643-58, 1999.</t>
  </si>
  <si>
    <t>Reboxetine</t>
  </si>
  <si>
    <t>BR, FR, IR, IT, PL, UK</t>
  </si>
  <si>
    <t>Fluoxetine</t>
  </si>
  <si>
    <t>Placebo</t>
  </si>
  <si>
    <t>ITT</t>
  </si>
  <si>
    <t>Inpatient and Outpatient</t>
  </si>
  <si>
    <t>Screening</t>
  </si>
  <si>
    <t>None</t>
  </si>
  <si>
    <t>Imipramine</t>
  </si>
  <si>
    <t>CGI</t>
  </si>
  <si>
    <t>Bupropion</t>
  </si>
  <si>
    <t>Sertraline</t>
  </si>
  <si>
    <t>Paroxetine</t>
  </si>
  <si>
    <t>Citalopram</t>
  </si>
  <si>
    <t>Venlafaxine</t>
  </si>
  <si>
    <t>McGrath 2000</t>
  </si>
  <si>
    <t>Mendels 1999</t>
  </si>
  <si>
    <t>Escitalopram</t>
  </si>
  <si>
    <t>Desipramine</t>
  </si>
  <si>
    <t>Amitriptyline</t>
  </si>
  <si>
    <t>Rudolph 1999</t>
  </si>
  <si>
    <t>Ou 2011</t>
  </si>
  <si>
    <t>Mirtazapine</t>
  </si>
  <si>
    <t>Agomelatine</t>
  </si>
  <si>
    <t>AU, BR, CA, FR, RU, SA, GB</t>
  </si>
  <si>
    <t>AR, BR, IT, SP, GB</t>
  </si>
  <si>
    <t>Nortriptyline</t>
  </si>
  <si>
    <t>UK, PO, AT, FI, BG, US</t>
  </si>
  <si>
    <t>Duloxetine</t>
  </si>
  <si>
    <t>NR</t>
  </si>
  <si>
    <t>Trazodone</t>
  </si>
  <si>
    <t>Rudolph RL, Feiger AD. A double-blind, randomized, placebo-controlled trial of once-daily venlafaxine extended release (XR) and fluoxetine for the treatment of depression. Journal of Affective Disorders 1999;56(2-3):171-181.</t>
  </si>
  <si>
    <t>CBT</t>
  </si>
  <si>
    <t>Behavioural activation</t>
  </si>
  <si>
    <t>Interpersonal therapy</t>
  </si>
  <si>
    <t>Arm 4                                                                                                                                                                  Arm 4                                                                                                                     Arm 4</t>
  </si>
  <si>
    <t>Arm 5                                                                                                                                                                  Arm 5                                                                                                                     Arm 5</t>
  </si>
  <si>
    <t>Not clear</t>
  </si>
  <si>
    <t>NA</t>
  </si>
  <si>
    <t>UK</t>
  </si>
  <si>
    <t>BE, CA, FI, FR, NO, SW, SZ, UK</t>
  </si>
  <si>
    <t>Beasley 1993b</t>
  </si>
  <si>
    <t>Beasley CM Jr, Sayler ME, Potvin JH. Fluoxetine versus amitriptyline in the treatment of major depression: a multicenter trial. International Clinical Psychopharmacology 1993 Fall;8(3):143-9.</t>
  </si>
  <si>
    <t>CA, DK, GB</t>
  </si>
  <si>
    <t>Moclobemide</t>
  </si>
  <si>
    <t>Entsuah 1994</t>
  </si>
  <si>
    <t>Source</t>
  </si>
  <si>
    <t>Hsu 2011</t>
  </si>
  <si>
    <t>Nierenberg 2007</t>
  </si>
  <si>
    <t>Colonna 2005</t>
  </si>
  <si>
    <t>AU, BE, DE, FR, GE, NO, SW</t>
  </si>
  <si>
    <t>Bhargava 2012</t>
  </si>
  <si>
    <t>AU, GE</t>
  </si>
  <si>
    <t>S.KO</t>
  </si>
  <si>
    <t>Extracted by</t>
  </si>
  <si>
    <t>HAMD</t>
  </si>
  <si>
    <t>Wade 2002</t>
  </si>
  <si>
    <t>Doongaji 1993</t>
  </si>
  <si>
    <t>Lofepramine</t>
  </si>
  <si>
    <t>SH</t>
  </si>
  <si>
    <t>Veale 1992</t>
  </si>
  <si>
    <t>Aerobic exercise</t>
  </si>
  <si>
    <t>No treatment</t>
  </si>
  <si>
    <t>Fremont 1987</t>
  </si>
  <si>
    <t>Running</t>
  </si>
  <si>
    <t>CCBT</t>
  </si>
  <si>
    <t>TAU</t>
  </si>
  <si>
    <t>Clarke 2002</t>
  </si>
  <si>
    <t>Jamison 1995</t>
  </si>
  <si>
    <t>Cognitive bibliotherapy</t>
  </si>
  <si>
    <t>Waitlist control</t>
  </si>
  <si>
    <t>Schmidt 1983</t>
  </si>
  <si>
    <t>Hansson 2008</t>
  </si>
  <si>
    <t>Salkovskis 2006</t>
  </si>
  <si>
    <t>Dalgard 2006</t>
  </si>
  <si>
    <t>Haringsma 2006</t>
  </si>
  <si>
    <t>Beach 1992</t>
  </si>
  <si>
    <t>Dimidjian 2006</t>
  </si>
  <si>
    <t>Mynors-Wallis 1995</t>
  </si>
  <si>
    <t>Van Schaik 2006</t>
  </si>
  <si>
    <t>Marshall 2008</t>
  </si>
  <si>
    <t>IPT</t>
  </si>
  <si>
    <t>Swartz 2008</t>
  </si>
  <si>
    <t>Simpson 2003</t>
  </si>
  <si>
    <t>Ward 2000</t>
  </si>
  <si>
    <t>Non-directive counselling</t>
  </si>
  <si>
    <t>Goldman 2006</t>
  </si>
  <si>
    <t>Greenberg 1998</t>
  </si>
  <si>
    <t>Laidlaw 2008</t>
  </si>
  <si>
    <t>Constantino 2008</t>
  </si>
  <si>
    <t>Bodenmann 2008</t>
  </si>
  <si>
    <t>NE</t>
  </si>
  <si>
    <t>Counselling</t>
  </si>
  <si>
    <t>Total</t>
  </si>
  <si>
    <t>Mean</t>
  </si>
  <si>
    <t>N-1</t>
  </si>
  <si>
    <t>SD^2*N-1</t>
  </si>
  <si>
    <t>Sum N-1</t>
  </si>
  <si>
    <t>Sum variance</t>
  </si>
  <si>
    <t>Combined SD</t>
  </si>
  <si>
    <t>Arm 1</t>
  </si>
  <si>
    <t>Arm 2</t>
  </si>
  <si>
    <t>Arm 3</t>
  </si>
  <si>
    <t>Arm 4</t>
  </si>
  <si>
    <t>Arm 5</t>
  </si>
  <si>
    <t>SCALE</t>
  </si>
  <si>
    <t>HAMD17</t>
  </si>
  <si>
    <t>HAMD21</t>
  </si>
  <si>
    <t>above threshold</t>
  </si>
  <si>
    <t>moder/severe</t>
  </si>
  <si>
    <t>below threshold</t>
  </si>
  <si>
    <t>MADRS10</t>
  </si>
  <si>
    <t>QIDS16</t>
  </si>
  <si>
    <t>CES-D20</t>
  </si>
  <si>
    <t>Andersson 2005</t>
  </si>
  <si>
    <t>Exercise</t>
  </si>
  <si>
    <t xml:space="preserve">CBT - Individual </t>
  </si>
  <si>
    <t>Combination- Exercise + CBT</t>
  </si>
  <si>
    <t>CBT - Computerised</t>
  </si>
  <si>
    <t>Self help - with support</t>
  </si>
  <si>
    <t>Self help- without support</t>
  </si>
  <si>
    <t xml:space="preserve">CBT - Group </t>
  </si>
  <si>
    <t>Antidepressants (any)</t>
  </si>
  <si>
    <t>Problem solving</t>
  </si>
  <si>
    <t>Treatment as usual</t>
  </si>
  <si>
    <t>Short-term psychodynamic  psychotherapy</t>
  </si>
  <si>
    <t>Combination- Short-term psychodynamic psychotherapy + Antidepressants</t>
  </si>
  <si>
    <t>Behavioural couples therapy</t>
  </si>
  <si>
    <t>Combination -  problem-solving + SSRI</t>
  </si>
  <si>
    <t>HAMD24</t>
  </si>
  <si>
    <t>HADS-D7</t>
  </si>
  <si>
    <t xml:space="preserve">Interventions </t>
  </si>
  <si>
    <t>Combination- nortriptyline + interpersonal therapy</t>
  </si>
  <si>
    <t>Psychoeducation</t>
  </si>
  <si>
    <t>SSRI (any)</t>
  </si>
  <si>
    <t>Severity Rating: moderate/severe</t>
  </si>
  <si>
    <t>Kasper 1995</t>
  </si>
  <si>
    <t>Lydiard 1989</t>
  </si>
  <si>
    <t>mode of delivery</t>
  </si>
  <si>
    <t>format of delivery</t>
  </si>
  <si>
    <t>group</t>
  </si>
  <si>
    <t>tbc</t>
  </si>
  <si>
    <t>individual</t>
  </si>
  <si>
    <t>mixed</t>
  </si>
  <si>
    <t>type</t>
  </si>
  <si>
    <t>Burke 2002</t>
  </si>
  <si>
    <t>Fluvoxamine</t>
  </si>
  <si>
    <t>Beasley 1991b</t>
  </si>
  <si>
    <t>Boyer 1996</t>
  </si>
  <si>
    <t>Cassano 1996</t>
  </si>
  <si>
    <t>Schuch 2011</t>
  </si>
  <si>
    <t>Outpatient</t>
  </si>
  <si>
    <t>Dunbar 1991</t>
  </si>
  <si>
    <t>Feiger 1996</t>
  </si>
  <si>
    <t>Feighner 1982</t>
  </si>
  <si>
    <t>Feighner 1989d</t>
  </si>
  <si>
    <t>Fabre 1980</t>
  </si>
  <si>
    <t>Fabre 1992</t>
  </si>
  <si>
    <t>Fontaine 1994</t>
  </si>
  <si>
    <t>Nefazodone</t>
  </si>
  <si>
    <t>Combination - electroacupuncture + fluoxetine</t>
  </si>
  <si>
    <t>Acupuncture</t>
  </si>
  <si>
    <t>20mg/day</t>
  </si>
  <si>
    <t>Feighner 1993</t>
  </si>
  <si>
    <t>Gelenberg 1990b</t>
  </si>
  <si>
    <t>Merideth 1983</t>
  </si>
  <si>
    <t>Nandi 1976</t>
  </si>
  <si>
    <t>Pedersen 2002</t>
  </si>
  <si>
    <t>Peselow 1989a</t>
  </si>
  <si>
    <t>Philipp 1999</t>
  </si>
  <si>
    <t>Rickels 1981</t>
  </si>
  <si>
    <t>Silverstone 1994</t>
  </si>
  <si>
    <t>Wakelin 1986</t>
  </si>
  <si>
    <t>Brenes 2007</t>
  </si>
  <si>
    <t>Chu 2008</t>
  </si>
  <si>
    <t>Doyne 1987</t>
  </si>
  <si>
    <t>Dunn 2005</t>
  </si>
  <si>
    <t>Foley 2008</t>
  </si>
  <si>
    <t>Hemat-Far 2012</t>
  </si>
  <si>
    <t>McCann 1984</t>
  </si>
  <si>
    <t>McNeil 1991</t>
  </si>
  <si>
    <t>Dunlop SR, Dornseif BE, Wernicke JF, Potvin JH. Pattern analysis shows beneficial effect of fluoxetine treatment in mild depression. Psychopharmacology Bulletin 1990;26(2):173-180.</t>
  </si>
  <si>
    <t>Lydiard RB, Laird LK, Morton WA Jr, Steele TE, Kellner C, Laraia MT, Ballenger JC. Fluvoxamine, imipramine, and placebo in the treatment of depressed outpatients: effects on depression. Psychopharmacology Bulletin 1989;25(1):68-70.</t>
  </si>
  <si>
    <t>Reimherr FW, Chouinard G, Cohn CK, Cole JO, Itil TM, LaPierre YD, Masco HL - Mendels J. Antidepressant efficacy of sertraline: a double-blind, placebo- and amitriptyline-controlled, multicenter comparison study in outpatients with major depression [see comments]. Journal of Clinical Psychiatry 1990 Dec;51 Suppl B:18-27.</t>
  </si>
  <si>
    <t>Rickels K. Fluoxetine in major depression: A controlled study. Current Therapeutic Research, Clinical &amp; Experimental 39(4):559-563, 1986.</t>
  </si>
  <si>
    <t>Rickels 1986</t>
  </si>
  <si>
    <t>Silverstone PH, Ravindran A. Once-daily venlafaxine extended release (XR) compared with fluoxetine in outpatients with depression and anxiety. Journal of Clinical Psychiatry 1999;60(1):22-28.</t>
  </si>
  <si>
    <t>Sramek JJ, Kashkin K, Jasinsky O, Kardatzke D, Kennedy S, Cutler NR. Placebo-controlled study of ABT-200 versus fluoxetine in the treatment of major depressive disorder. Depression 1995;3(4):199-203.</t>
  </si>
  <si>
    <t>Stark P, Hardison CD. A review of multicenter controlled studies of fluoxetine vs imipramine and placebo in out patients with major depressive disorder. J Clin Psychiatry 1985;46:53-8.</t>
  </si>
  <si>
    <t>Stark 1985</t>
  </si>
  <si>
    <t>Cerda 2011</t>
  </si>
  <si>
    <t>BDI-II</t>
  </si>
  <si>
    <t>Krogh 2009</t>
  </si>
  <si>
    <t>Krogh 2012</t>
  </si>
  <si>
    <t>MacPherson 2013</t>
  </si>
  <si>
    <t>Doose 2015</t>
  </si>
  <si>
    <t>Dunlop 1990</t>
  </si>
  <si>
    <t>Judd 1993</t>
  </si>
  <si>
    <t>Keegan 1991</t>
  </si>
  <si>
    <t>2004 GL</t>
  </si>
  <si>
    <t>Reimherr 1990</t>
  </si>
  <si>
    <t>Silverstone 1999</t>
  </si>
  <si>
    <t>Wernicke1987</t>
  </si>
  <si>
    <t>Wernicke1988</t>
  </si>
  <si>
    <t>Face-to-face</t>
  </si>
  <si>
    <t>Combination - Mirtazapine + Paroxetine</t>
  </si>
  <si>
    <t>Clarke 2005</t>
  </si>
  <si>
    <t>Selmi 1990</t>
  </si>
  <si>
    <t>Selmi, P.M., Klein, M.H., Greist, J.H., Sorrell, S.P., Erdman, H.P. (1990) Computer-administered cognitive behavioral therapy for depression. American Journal of Psychiatry, 147(1), 51-56.</t>
  </si>
  <si>
    <t>Beutler 1991</t>
  </si>
  <si>
    <t>Bowman 1995</t>
  </si>
  <si>
    <t>Brown 1984</t>
  </si>
  <si>
    <t>Landreville 1997</t>
  </si>
  <si>
    <t>Landreville P. Effects of cognitive bibliotherapy for depressed older adults with a disability. Clinical Gerontologist 17(4):35-55, 1997.</t>
  </si>
  <si>
    <t>Scogin 1987</t>
  </si>
  <si>
    <t>Scogin F, Hamblin D, Beutler L. Bibliotherapy for depressed older adults: a self-help alternative. Gerontologist 1987;27:383-387.</t>
  </si>
  <si>
    <t>Brown 2004</t>
  </si>
  <si>
    <t>Floyd 2004</t>
  </si>
  <si>
    <t>Geisner 2006</t>
  </si>
  <si>
    <t>Geisner, I. M., Neighbors, C., &amp; Larimer, M. E. (2006) A randomized clinical trial of a brief, mailed intervention for symptoms of depression. Journal of Consulting &amp; Clinical Psychology, 74, 393-
399.</t>
  </si>
  <si>
    <t>Lovell 2008</t>
  </si>
  <si>
    <t>unclear</t>
  </si>
  <si>
    <t>Covi 1987</t>
  </si>
  <si>
    <t>Covi L, Lipman RS. Cognitive behavioral group psychotherapy combined with imipramine in major depression. Psychopharmacol Bull 1987;23(1):173-176.</t>
  </si>
  <si>
    <t>Gallagher 1982</t>
  </si>
  <si>
    <t>Miller IW, Norman W, Keitner G, Bishop SB, Dow MG. Cognitive-behavioral treatment of depressed inpatients. Behav Ther 1989;20:25-47.</t>
  </si>
  <si>
    <t>Scott 1992</t>
  </si>
  <si>
    <t>Health Services Research Committee of the Scottish Home and Health Department</t>
  </si>
  <si>
    <t>Scott AIF, Freeman CPL. Edinburgh primary care depression study: treatment outcome, patient satisfaction and cost after 16 weeks. Br Med J 1992;304:883-887.</t>
  </si>
  <si>
    <t>Scott 1997</t>
  </si>
  <si>
    <t>Scott C, Tacchi MJ, Jones R, Scott J. Acute and one-year outcome of a randomised controlled trial of brief cognitive therapy for major depressive disorder in primary care. British Journal of Psychiatry 1997;171:131-134.</t>
  </si>
  <si>
    <t>David 2008</t>
  </si>
  <si>
    <t>David, D., Szentagoti, A., Lupu, V., &amp; Cosman, D. (2008) Rational emotive behaviour therpay, cognitive therapy, and medication in the treatment of major depressive disorder: A randomised clinical trial, posttreatment outcomes, and six-month follow-up. Journal of Clinical Psychology, 64, 728-746.</t>
  </si>
  <si>
    <t>Luty 2007</t>
  </si>
  <si>
    <t>O'Leary 1990</t>
  </si>
  <si>
    <t>Schulberg 1996</t>
  </si>
  <si>
    <t>Weissman 1992</t>
  </si>
  <si>
    <t>Weissman MM, Prusoff B, Sholomskas AJ, Greenwald S. A double-blind clinical trial of alprazolam, imipramine, or placebo in the depressed elderly. Journal of Clinical Psychopharmacology 1992;12(3):175-182.</t>
  </si>
  <si>
    <t>Blom 2007</t>
  </si>
  <si>
    <t>Watson 2003</t>
  </si>
  <si>
    <t>Maina 2005</t>
  </si>
  <si>
    <t>Salminen 2008</t>
  </si>
  <si>
    <t>Telephone</t>
  </si>
  <si>
    <t>Psychotherapy</t>
  </si>
  <si>
    <t>GP</t>
  </si>
  <si>
    <t>Singh 2005</t>
  </si>
  <si>
    <t>Herman 2002</t>
  </si>
  <si>
    <t>Haboush 2006</t>
  </si>
  <si>
    <t>Hoffman 2008</t>
  </si>
  <si>
    <t>Sims 2006</t>
  </si>
  <si>
    <t>Lepola 2003</t>
  </si>
  <si>
    <t>Claghorn 1983b</t>
  </si>
  <si>
    <t>Feighner 1979</t>
  </si>
  <si>
    <t>Gelenberg 1990a</t>
  </si>
  <si>
    <t>Georgotas 1982</t>
  </si>
  <si>
    <t>Hollyman 1988</t>
  </si>
  <si>
    <t>Rickels 1982a</t>
  </si>
  <si>
    <t>Spring 1992</t>
  </si>
  <si>
    <t>Stassen 1993</t>
  </si>
  <si>
    <t>Wilcox 1994</t>
  </si>
  <si>
    <t>Jeong 2015</t>
  </si>
  <si>
    <t>Mischoulon 2014</t>
  </si>
  <si>
    <t>Hicks 1988</t>
  </si>
  <si>
    <t>Hormazabal 1985</t>
  </si>
  <si>
    <t>Moradveisi 2013</t>
  </si>
  <si>
    <t>Amini 2005</t>
  </si>
  <si>
    <t>Amini H, Aghayan S, Jalili SA, Akhondzadeh S, Yahyazadeh O, Pakravan-Nejad M. Comparison of mirtazapine and fluoxetine in the treatment of major depressive disorder: a double-blind, randomized trial. Journal of Clinical Pharmacy and Therapeutics 2005;30(2):133-8</t>
  </si>
  <si>
    <t>Behnke 2003</t>
  </si>
  <si>
    <t>Versiani 2005</t>
  </si>
  <si>
    <t xml:space="preserve">Versiani M, Moreno R, Ramakers-van Moorsel CJ, Schutte AJ. Comparison of the effects of mirtazapine and fluoxetine in severely depressed patients. CNS Drugs 2005;19(2):137-46. </t>
  </si>
  <si>
    <t>Bose 2008</t>
  </si>
  <si>
    <t>Bose, A., Li, D. &amp; Gandhi, C. (2008) Escitalopram in the acute treatment of depressed patients aged 60 years or older. American Journal of Geriatric Psychiatry, 16, 14-20</t>
  </si>
  <si>
    <t>Moore 2005</t>
  </si>
  <si>
    <t>Moore, N., Verdoux, H. &amp; Fantino, B. (2005) Prospective, multicentre, randomized, double-blind study of the efficacy of escitalopram versus citalopram in outpatient treatment of major depressive disorder. International Clinical Psychopharmacology, 20, 131-137.</t>
  </si>
  <si>
    <t>Forest Laboratories Inc. Flexible dose comparison of the saftey and efficacy of lu 26-054, citalopram, and placebo in the treatment of major depressive disorder (SCT-MD-02). Report date: December 5, 2000.</t>
  </si>
  <si>
    <t>Forest Research Institute. Double-blind comparison of the effects of lu 26-054 (escitalopram) and fluoxetine on sleep in depressed patients (SCT-MD-09). Report date: July 27, 2004.</t>
  </si>
  <si>
    <t>Forest Research Institute. Flexible dose comparison of the safety and efficacy of escitalopram and fluoxetine in the treatment of major depressive disorder (SCT-MD-16). Report date: July 26, 2004.</t>
  </si>
  <si>
    <t xml:space="preserve">Forest Research Institute. Two-week double-blind placebo controlled study of escitalopram in the treatment of severe major depression. Report date: November 26, 2003 </t>
  </si>
  <si>
    <t>Alexpoulos, G., Gordon, J. &amp; Zhang, D. A placbo-controlled trial of escitalopram and sertraline in the treatment of major depressive disorder. Poster presented at the 43rd Annual Meeting of the American College of Neuropsychopharmacology, December 12-16, 2004, San Juan, Puerto Rico.</t>
  </si>
  <si>
    <t>Ventura 2007</t>
  </si>
  <si>
    <t xml:space="preserve">Ventura, D., Armstrong, E.P., Skrepnek, G.H. &amp; Erder, M.H. (2007) Escitalopram versus sertraline in the treatment of major depressive disorder: a randomized clinical trial. Current Medical Research and Opinion, 23, 245-250.Juan, Puerto Rico. </t>
  </si>
  <si>
    <t>Feighner 1999</t>
  </si>
  <si>
    <t>Feighner 1983c</t>
  </si>
  <si>
    <t>Udabe 1990</t>
  </si>
  <si>
    <t>Forest Laboratories 2000</t>
  </si>
  <si>
    <t>Forest Research Institute 2004a</t>
  </si>
  <si>
    <t>Forest Research Institute 2004b</t>
  </si>
  <si>
    <t>Forest Research Institute 2003</t>
  </si>
  <si>
    <t>Alexpoulos 2004</t>
  </si>
  <si>
    <t>Stratta 1991</t>
  </si>
  <si>
    <t>Stratta P, Bolino F, Cupillari M, Casacchia M. A double-blind parallel study comparing fluoxetine with imipramine in the treatment of atypical depression. International Clinical Psychopharmacology 1991 Winter;6(3):193-6.</t>
  </si>
  <si>
    <t>Tan RS, Barlow RJ, Abel C, Reddy S, Palmer AJ, Fletcher AE, Nicholl CG, Pitt BM, Bulpitt CJ. The effect of low dose lofepramine in depressed elderly patients in general medical wards. British Journal of Clinical Pharmacology 1994;37(4):321-324.</t>
  </si>
  <si>
    <t>Dothiepin</t>
  </si>
  <si>
    <t>Tollefson GD HS. Analysis of the Hamilton Depression Rating Scale factors from a double-blind, placebo-controlled trial of fluoxetine in geriatric major depression. International Clinical Psychopharmacology 8(4):253-9, 1993.</t>
  </si>
  <si>
    <t>Vartiainen 1994</t>
  </si>
  <si>
    <t>Vartiainen H. Double-blind study of mirtazapine and placebo in hospitalized patients with major depression. European Neuropsychopharmacology 4(2):145-50, 1994;4(2):145-150.</t>
  </si>
  <si>
    <t>Versiani M, Ontiveros A, Mazzotti GG. Fluoxetine versus amittriptyline in the treatment of major depression with associated anxiety (anxious depression): a double-blind comparison. Int Clin Psychopharmacology 1999;14:321-327.</t>
  </si>
  <si>
    <t>Young JP, Coleman A, Lader MH. A controlled comparison of fluoxetine and amitriptyline in depressed out-patients. British Journal of Psychiatry 1987 Sep;151:337-40.</t>
  </si>
  <si>
    <t>Zivkov M. Org 3770 versus amitriptyline: A 6-week randomized double-blind multicentre trial in hospitalized depressed patients. Human Psychopharmacology 1995;10(3):173-180.</t>
  </si>
  <si>
    <t xml:space="preserve">Gastpar M, Singer A, Zeller K. Comparative efficacy and safety of a once-daily dosage of hypericum extract STW3-VI and citalopram in patients with moderate depression: A double-blind, randomised, multicentre, placebo-controlled study. Pharmacopsychiatry 2006;39(2):66-75. </t>
  </si>
  <si>
    <t>Rickels 1970a</t>
  </si>
  <si>
    <t>Robertson MM, Abou Saleh MT, Harrison DA, Nairac BL, Edwards DRL, Lock T, Burns RA, Katona CLE. A double-blind controlled comparison of fluoxetine and lofepramine in major depressive illness. J PSYCHOPHARMACOL, 1994;8(2):98-103.</t>
  </si>
  <si>
    <t>Rosenberg C, Damsbo N, Fuglum E, Jacobsen LV, Horsgard S. Citalopram and imipramine in the treatment of depressive patients in general practice. A Nordic multicentre clinical study. International Clinical Psychopharmacology 1994 Mar;9 Suppl 1:41-8.</t>
  </si>
  <si>
    <t>Schneider 2003</t>
  </si>
  <si>
    <t>Schneider LS, Nelson JC, Clary CM, Newhouse P, Krishnan KRR, Shiovitz T, Weihs K. An 8-Week Multicenter, Parallel-Group, Double-Blind, Placebo-Controlled Study of Sertraline in Elderly Outpatients With Major Depression. American Journal of Psychiatry. Vol 160(7) 1277-1285 2003.</t>
  </si>
  <si>
    <t>Bersani 1994</t>
  </si>
  <si>
    <t>Bersani G, Rapisarda V, Ciani N, Bertolino A, Sorge G. A double-blind comparative study of sertraline and amitriptyline in outpatients with major depressive episodes. HUM PSYCHOPHARMACOL 1994;9(1):63-68.</t>
  </si>
  <si>
    <t>Tan 1994</t>
  </si>
  <si>
    <t>70mg/day</t>
  </si>
  <si>
    <t>Tollefson 1994</t>
  </si>
  <si>
    <t>10mg/day</t>
  </si>
  <si>
    <t>Wheatley 1998</t>
  </si>
  <si>
    <t>Young 1987</t>
  </si>
  <si>
    <t>Zivkov 1995</t>
  </si>
  <si>
    <t>Gastpar 2006</t>
  </si>
  <si>
    <t>Robertson 1994</t>
  </si>
  <si>
    <t>Rowan 1982</t>
  </si>
  <si>
    <t>Rosenberg 1994</t>
  </si>
  <si>
    <t>Thompson 1994 (study 1)</t>
  </si>
  <si>
    <t>Choi 2012</t>
  </si>
  <si>
    <t>2009-2015 search</t>
  </si>
  <si>
    <t>Choi, I., et al. (2012) Culturally attuned Internet treatment for depression amongst Chinese Australians: a randomised controlled trial. Journal of Affective Disorders 136, 459-468</t>
  </si>
  <si>
    <t>Choi, N. G., et al. (2014) Telehealth problem-solving therapy for depressed low-income homebound older adults. The American journal of geriatric psychiatry : official journal of the American Association for Geriatric Psychiatry 22, 263-271</t>
  </si>
  <si>
    <t>PHQ-9</t>
  </si>
  <si>
    <t>Cramer 2011</t>
  </si>
  <si>
    <t xml:space="preserve">Cramer, H., et al. (2011) Group cognitive behavioural therapy for women with depression: pilot and feasibility study for a randomised controlled trial using mixed methods. BMC psychiatry 11, 82 </t>
  </si>
  <si>
    <t>Furukawa 2012</t>
  </si>
  <si>
    <t>Furukawa, T. A., et al. (2012) Telephone cognitive-behavioral therapy for subthreshold depression and presenteeism in workplace: a randomized controlled trial. PloS One 7</t>
  </si>
  <si>
    <t>Gawrysiak 2009</t>
  </si>
  <si>
    <t>Body@Work Research Center for Physical Activity, Work and Health, TNO VUMC, Amsterdam and the EMGO Institute for Health and Care Research, VU University Amsterdam, and VU University Medical Center Amsterdam</t>
  </si>
  <si>
    <t xml:space="preserve">Geraedts Anna, S., et al. (2014) Long-term results of a Web-based guided self-help intervention for employees with depressive symptoms: Randomized controlled trial. Journal of Medical Internet Research 16, 14-28 </t>
  </si>
  <si>
    <t>Griffiths 2012</t>
  </si>
  <si>
    <t>Griffiths, K. M., et al. (2012) The effectiveness of an online support group for members of the community with depression: a randomised controlled trial. PloS One 7.</t>
  </si>
  <si>
    <t>Berger 2011</t>
  </si>
  <si>
    <t>Bohlmeijer 2011</t>
  </si>
  <si>
    <t>NTR1296</t>
  </si>
  <si>
    <t>Bohlmeijer, E. T., et al. (2011) Efficacy of an early intervention based on acceptance and commitment therapy for adults with depressive symptomatology: Evaluation in a randomized controlled trial. Behaviour research and therapy 49, 62-67</t>
  </si>
  <si>
    <t>Bolier 2013</t>
  </si>
  <si>
    <t>NTR2126</t>
  </si>
  <si>
    <t>Bolier, L., et al. (2013) An Internet-based intervention to promote mental fitness for mildly depressed adults: Randomized controlled trial. Journal of Medical Internet Research 15,</t>
  </si>
  <si>
    <t>Carter 2013</t>
  </si>
  <si>
    <t>Carter, J. D., et al. (2013) Psychotherapy for depression: a randomized clinical trial comparing schema therapy and cognitive behavior therapy. Journal of Affective Disorders 151, 500-50</t>
  </si>
  <si>
    <t>Casañas 2012</t>
  </si>
  <si>
    <t>Casañas, R., et al. (2012) Effectiveness of a psycho-educational group program for major depression in primary care: a randomized controlled trial. BMC psychiatry 12, 230</t>
  </si>
  <si>
    <t>Dwight-Johnson 2011</t>
  </si>
  <si>
    <t>Dwight-Johnson, M., et al. (2011) Telephone-based cognitive-behavioral therapy for Latino patients living in rural areas: a randomized pilot study. Psychiatric services (Washington, D.C.) 62, 936-942</t>
  </si>
  <si>
    <t>Ekers 2011</t>
  </si>
  <si>
    <t>Ekers, D., et al. (2011) Behavioural activation delivered by the non-specialist: phase II randomised controlled trial. British journal of psychiatry 198, 66-72</t>
  </si>
  <si>
    <t>Fledderus 2012</t>
  </si>
  <si>
    <t>MINI</t>
  </si>
  <si>
    <t>NTR1985</t>
  </si>
  <si>
    <t>Fledderus, M., et al. (2012) Acceptance and commitment therapy as guided self-help for psychological distress and positive mental health: a randomized controlled trial. Psychological Medicine 42, 485-49</t>
  </si>
  <si>
    <t>Folke 2012</t>
  </si>
  <si>
    <t>Folke, F., et al. (2012) Acceptance and commitment therapy for depression: a preliminary randomized controlled trial for unemployed on long-term sick leave. Cognitive and behavioral practice 19, 583-594</t>
  </si>
  <si>
    <t>Ince 2013</t>
  </si>
  <si>
    <t>NTR2303</t>
  </si>
  <si>
    <t>Johansson, R., et al. (2012) Psychodynamic guided self-help for adult depression through the internet: a randomised controlled trial. PloS One 7,</t>
  </si>
  <si>
    <t>45 (12.1)</t>
  </si>
  <si>
    <t>Johansson, R., et al. (2012) Tailored vs. standardized internet-based cognitive behavior therapy for depression and comorbid symptoms: a randomized controlled trial. PloS One 7</t>
  </si>
  <si>
    <t>Joling 2011</t>
  </si>
  <si>
    <t>Joling, K. J., et al. (2011) How effective is bibliotherapy for very old adults with subthreshold depression? A randomized controlled trial. American Journal of Geriatric Psychiatry 19, 256-265</t>
  </si>
  <si>
    <t>Kessler 2009</t>
  </si>
  <si>
    <t>Moritz 2012</t>
  </si>
  <si>
    <t>Moritz, S., et al. (2012) A randomized controlled trial of internet-based therapy in depression. Behaviour research and therapy 50, 513-521</t>
  </si>
  <si>
    <t>Naylor 2010</t>
  </si>
  <si>
    <t>Naylor, E. V., et al. (2010) Bibliotherapy as a treatment for depression in primary care. Journal of clinical psychology in medical settings 17, 258-271</t>
  </si>
  <si>
    <t>Newby 2013</t>
  </si>
  <si>
    <t>Day 2013</t>
  </si>
  <si>
    <t>Levin 2011</t>
  </si>
  <si>
    <t xml:space="preserve">Levin, W., et al. (2011) A computer-assisted depression intervention in primary care. Psychological Medicine 41, 1373-1383 </t>
  </si>
  <si>
    <t>Liu, E.-H., et al. (2009) Exploring the efficacy of cognitive bibliotherapy and a potential mechanism of change in the treatment of depressive symptoms among the Chinese: A randomized controlled trial. Cognitive therapy and research 33, 449-461</t>
  </si>
  <si>
    <t>Manicavasgar, V., et al. (2011) Mindfulness-based cognitive therapy vs cognitive behaviour therapy as a treatment for non-melancholic depression. Journal of Affective Disorders 130, 138-144</t>
  </si>
  <si>
    <t xml:space="preserve">Manicavasagar, V., et al. (2012) Cognitive predictors of change in cognitive behaviour therapy and mindfulness-based cognitive therapy for depression. Behavioural and cognitive psychotherapy 40, 227-232 </t>
  </si>
  <si>
    <t>Mohr 2011</t>
  </si>
  <si>
    <t>NCT00223652</t>
  </si>
  <si>
    <t>Mohr, D. C., et al. (2011) Telephone-administered cognitive behavioral therapy for veterans served by community-based outpatient clinics. Journal of consulting and clinical psychology 79, 261-265</t>
  </si>
  <si>
    <t>Moldovan 2013</t>
  </si>
  <si>
    <t>Moldovan, R., et al. (2013) Cognitive bibliotherapy for mild depressive symptomatology: randomized clinical trial of efficacy and mechanisms of change. Clinical psychology &amp; psychotherapy 20, 482-493</t>
  </si>
  <si>
    <t>Moss 2012</t>
  </si>
  <si>
    <t xml:space="preserve">Moss, K., et al. (2012) A self-help behavioral activation treatment for geriatric depressive symptoms. Aging &amp; mental health 16, 625-635 </t>
  </si>
  <si>
    <t>Perini 2009</t>
  </si>
  <si>
    <t xml:space="preserve">Perini, S., et al. (2009) Clinician-assisted Internet-based treatment is effective for depression: randomized controlled trial. Australian and New Zealand journal of psychiatry 43, 571-578 </t>
  </si>
  <si>
    <t>Proudfoot 2013</t>
  </si>
  <si>
    <t>Ruwaard 2009</t>
  </si>
  <si>
    <t>Ruwaard, J., et al. (2009) Standardized web-based cognitive behavioural therapy of mild to moderate depression: a randomized controlled trial with a long-term follow-up. Cognitive behaviour therapy 38, 206-221</t>
  </si>
  <si>
    <t>Vernmark 2010</t>
  </si>
  <si>
    <t xml:space="preserve">Vernmark, K., et al. (2010) Internet administered guided self-help versus individualized e-mail therapy: A randomized trial of two versions of CBT for major depression. Behaviour research and therapy 48, 368-376 </t>
  </si>
  <si>
    <t>Watkins 2012</t>
  </si>
  <si>
    <t xml:space="preserve">Watkins, E. R., et al. (2012) Guided self-help concreteness training as an intervention for major depression in primary care: a Phase II randomized controlled trial. Psychological Medicine 42, 1359-1371 </t>
  </si>
  <si>
    <t>Williams 2013b</t>
  </si>
  <si>
    <t>Williams, A. D., et al. (2013) Combining imagination and reason in the treatment of depression: a randomized controlled trial of internet-based cognitive-bias modification and internet-CBT for depression. Journal of consulting and clinical psychology 81, 793-799</t>
  </si>
  <si>
    <t>Book</t>
  </si>
  <si>
    <t>Waitlist</t>
  </si>
  <si>
    <t>Smith 1990</t>
  </si>
  <si>
    <t>Gallagher-Thompson 1994</t>
  </si>
  <si>
    <t>Marneros 1979</t>
  </si>
  <si>
    <t>McCallum 1975</t>
  </si>
  <si>
    <t>Maprotiline</t>
  </si>
  <si>
    <t>Mullin 1996</t>
  </si>
  <si>
    <t>Fabre 1985</t>
  </si>
  <si>
    <t>Shaw 1986</t>
  </si>
  <si>
    <t>Leinonen 1999</t>
  </si>
  <si>
    <t>Olie 1997</t>
  </si>
  <si>
    <t>Bruijn 1996</t>
  </si>
  <si>
    <t>Fournier 1997</t>
  </si>
  <si>
    <t>Kielholz 1986</t>
  </si>
  <si>
    <t>Combination - placebo + IPT</t>
  </si>
  <si>
    <t>Johansson 2012a</t>
  </si>
  <si>
    <t>Johansson 2012b</t>
  </si>
  <si>
    <t>Naeem 2014</t>
  </si>
  <si>
    <t>Claghorn,J.L.; Lesem,M.D. A double-blind placebo-controlled study of Org 3770 in depressed outpatients. Journal of Affective Disorders 1995;34(3):165-171.</t>
  </si>
  <si>
    <t>Davidson JRT, Gadde KM, Fairbank JA, Rama Krishnan KR, Califf RM, Binanay C, Parker CB, Pugh N, Hartwell TD, Vitiello B, Ritz L, Severe J, Cole JO, De Battista C, Doraiswamy PM, Feighner JP, Keck P, Kelsey J, Lin K-M, Londborg PD, Nemeroff CB, Schatzberg AF, Sheehan DV, Srivastava RK, Taylor L, Trivedi MH, Weisler RH. Effect of Hypericum perforatum (St John's wort) in major depressive disorder: A randomized controlled trial. Journal of the American Medical Association 2002;287(14):1807-1814.
41</t>
  </si>
  <si>
    <t>De Ronchi 1998</t>
  </si>
  <si>
    <t>De Ronchi D, Rucci P, Lodi M, Ravaglia G, Forti P, Volterra V. Fluoxetine and amitriptyline in elderly depressed patients. A 10-week, double-blind study on course of neurocognitive adverse events and depressive symptoms. Archives Gerontology Geriatrics 1998;6 suppl:125-140.</t>
  </si>
  <si>
    <t>Demyttenaere 1998</t>
  </si>
  <si>
    <t>Demyttenaere K, Van Ganse E, Gregoire J, Gaens E, Mesters P. Compliance in depressed patients treated with fluoxetine or amitriptyline. International Clinical Psychopharmacology 1998;13:11-17.</t>
  </si>
  <si>
    <t>Doogan 1994</t>
  </si>
  <si>
    <t>Doogan DP, Langdon CJ. A double-blind, placebo-controlled comparison of sertraline and dothiepin in the treatment of major depression in general practice. International Clinical Psychopharmacology 1994 Summer;9(2):95-100.</t>
  </si>
  <si>
    <t>Kyle 1998</t>
  </si>
  <si>
    <t>Kyle CJ, Petersen HEH, Overo KF. Comparison of the tolerability and efficacy of citalopram and amitriptyline in elderly depressed patients treated in general practice. Depression &amp; Anxiety 1998;8:147-153.</t>
  </si>
  <si>
    <t>Jeong, J. H., et al. (2015). "Efficacy and safety of generic escitalopram (Lexacure) in patients with major depressive disorder: A 6-week multicenter, randomized, rater-blinded, escitalopram-comparative, non-inferiority study." Neuropsychiatric disease and treatment 11: 2557-2564.</t>
  </si>
  <si>
    <t>Marchesi C, Ceccherininelli A, Rossi A, Maggini C. Is anxious-agitated major depression responsive to fluoxetine? A double-blind comparison with amitriptyline. Pharmacopsychiatry 1998;31:216-221.</t>
  </si>
  <si>
    <t>Cook 1999</t>
  </si>
  <si>
    <t>Corrigan 2000</t>
  </si>
  <si>
    <t>Marchesi 1998</t>
  </si>
  <si>
    <t>Psychoeducational group programme</t>
  </si>
  <si>
    <t>Computerised-CBT (CCBT) with support</t>
  </si>
  <si>
    <t>Enhanced TAU</t>
  </si>
  <si>
    <t>Coping with Depression course (group)</t>
  </si>
  <si>
    <t>Computerised-CBT (CCBT)</t>
  </si>
  <si>
    <t>Behavioural activation (BA)</t>
  </si>
  <si>
    <t>Interventions</t>
  </si>
  <si>
    <t>Self-help with support</t>
  </si>
  <si>
    <t>Self-help</t>
  </si>
  <si>
    <t>Class</t>
  </si>
  <si>
    <t>Short-term psychodynamic psychotherapy individual</t>
  </si>
  <si>
    <t xml:space="preserve">Cognitive bibliotherapy </t>
  </si>
  <si>
    <t>Cognitive bibliotherapy with support</t>
  </si>
  <si>
    <t>Attention placebo</t>
  </si>
  <si>
    <t>Barber, J. P., et al. (2012) Short-term dynamic psychotherapy versus pharmacotherapy for major depressive disorder: a randomized, placebo-controlled trial. The Journal of clinical psychiatry 73, 66-73</t>
  </si>
  <si>
    <t>Naeem 2015</t>
  </si>
  <si>
    <t>31.7 (11.1)</t>
  </si>
  <si>
    <t>NCT01799551</t>
  </si>
  <si>
    <t>Naeem, F., et al. (2015). "Brief culturally adapted CBT (CaCBT) for depression: a randomized controlled trial from Pakistan." Journal of Affective Disorders 177: 101-107.</t>
  </si>
  <si>
    <t>Buntrock 2015</t>
  </si>
  <si>
    <t>Chiang 2015</t>
  </si>
  <si>
    <t>Corruble 2016</t>
  </si>
  <si>
    <t>Corruble, E., et al. (2016). "Telephone-administered psychotherapy in combination with antidepressant medication for the acute treatment of major depressive disorder." Journal of Affective Disorders 190: 6-11.</t>
  </si>
  <si>
    <t>Gilbody, S., et al. (2015). "Computerised cognitive behaviour therapy (cCBT) as treatment for depression in primary care (REEACT trial): Large scale pragmatic randomised controlled trial." BMJ (Online) 351(no pagination // (DH) *Department of Health* // (HTA) *Department of Health*).</t>
  </si>
  <si>
    <t>Hallgren, M., et al. (2015). "Physical exercise and internet-based cognitive-behavioural therapy in the treatment of depression: Randomised controlled trial." British journal of psychiatry 207(3 // *Brain Foundation*): 227-234.</t>
  </si>
  <si>
    <t>Kohtala 2015</t>
  </si>
  <si>
    <t>Kohtala, A., et al. (2015). "A four-session acceptance and commitment therapy based intervention for depressive symptoms delivered by masters degree level psychology students: a preliminary study." Behavioural and cognitive psychotherapy 43(3): 360-373.</t>
  </si>
  <si>
    <t>Lamers 2015</t>
  </si>
  <si>
    <t>Lamers, S. M., et al. (2015). "The efficacy of life-review as online-guided self-help for adults: a randomized trial." The journals of gerontology. Series B, Psychological sciences and social sciences 70(1): 24-34.</t>
  </si>
  <si>
    <t>McClay 2015</t>
  </si>
  <si>
    <t>McClay, C. A., et al. (2015). "A community-based pilot randomised controlled study of life skills classes for individuals with low mood and depression." BMC psychiatry 15: 17.</t>
  </si>
  <si>
    <t>McIndoo 2016</t>
  </si>
  <si>
    <t>McIndoo, C. C., et al. (2016). "Mindfulness-based therapy and behavioral activation: A randomized controlled trial with depressed college students." Behaviour research and therapy 77: 118-128.</t>
  </si>
  <si>
    <t>Hegerl 2010</t>
  </si>
  <si>
    <t>Hegerl U, Hautzinger M, Mergl R, Kohnen R, Schutze M, Scheunemann W, et al. Effects of pharmacotherapy and psychotherapy in depressed primary-care patients: A randomized, controlled trial including a patients' choice arm. International Journal of Neuropsychopharmacology. 2010;13(1):31-44.</t>
  </si>
  <si>
    <t>Jakobsen 2014</t>
  </si>
  <si>
    <t>Jakobsen JC, Gluud C, Kongerslev M, Larsen KA, Sorensen P, Winkel P, et al. Third-wave cognitive therapy versus mentalisation-based treatment for major depressive disorder: a randomised clinical trial. BMJ Open. 2014;4(8):e004903.</t>
  </si>
  <si>
    <t>Jordan 2014</t>
  </si>
  <si>
    <t>Jordan J, Carter JD, McIntosh VV, Fernando K, Frampton CM, Porter RJ, et al. Metacognitive therapy versus cognitive behavioural therapy for depression: a randomized pilot study. The Australian and New Zealand journal of psychiatry. 2014;48(10):932-43.</t>
  </si>
  <si>
    <t>Lemmens LH, Arntz A, Peeters F, Hollon SD, Roefs A, MJ. H. Clinical effectiveness of cognitive therapy v. interpersonal psychotherapy for depression: results of a randomized controlled trial. Psychological medicine. 2015;45(10):2095-110.</t>
  </si>
  <si>
    <t>Pfizer</t>
  </si>
  <si>
    <t>Bremner 1984</t>
  </si>
  <si>
    <t>Levine 1989</t>
  </si>
  <si>
    <t>Muijen 1988</t>
  </si>
  <si>
    <t>Mianserin</t>
  </si>
  <si>
    <t>Nielsen 1993</t>
  </si>
  <si>
    <t>Bremner 1995</t>
  </si>
  <si>
    <t>Bremner, J. D. (1995). A double-blind comparison of Org 3770, amitriptyline, and placebo in major depression. Journal of Clinical Psychiatry, 56, 519-525.</t>
  </si>
  <si>
    <t>Fabre, L. and Mclendon, D. (1980) A double-blind study comparing the efficacy and safety of alprazolam with imipramine and placebo in primary depression, Current Therapeutic Research, 27, 474-482</t>
  </si>
  <si>
    <t>Rickels 1994</t>
  </si>
  <si>
    <t>Rickels K, Schweizer E, Clary C, Fox I, Weise C. Nefazodone and imipramine in major depression: a placebo-controlled trial. British Journal of Psychiatry 1994 Jun;164(6):802-5.</t>
  </si>
  <si>
    <t>Groves SJ, Porter RJ, Jordan J, Knight R, Carter JD, McIntosh VV, et al. Changes in neuropsychological function after treatment with metacognitive therapy or cognitive behavior therapy for depression. Depression and anxiety 2015;32(6):437-44.</t>
  </si>
  <si>
    <t>Lemmens, L., et al. (2016). "Sudden gains in Cognitive Therapy and Interpersonal Psychotherapy for adult depression." Behaviour research and therapy 77: 170-176.</t>
  </si>
  <si>
    <t>Chan, A. S., et al. (2012) A Chinese Chan-based mind-body intervention for patients with depression. Journal of Affective Disorders 142, 283-289</t>
  </si>
  <si>
    <t>Rieu 2011</t>
  </si>
  <si>
    <t>Songprakun 2012</t>
  </si>
  <si>
    <t>Songprakun, W. and T. V. McCann (2012) Evaluation of a cognitive behavioural self-help manual for reducing depression: a randomized controlled trial. Journal of psychiatric and mental health nursing 19, 647-653</t>
  </si>
  <si>
    <t>Horrell 2014</t>
  </si>
  <si>
    <t>Horrell L, Goldsmith KA, Tylee AT, Schmidt UH, Murphy CL, Bonin E-M, et al. One-day cognitive-behavioural therapy self-confidence workshops for people with depression: Randomised controlled trial. British journal of psychiatry. 2014;2014(3):222-33.</t>
  </si>
  <si>
    <t>Titov, N., et al. (2015). "Clinical and cost-effectiveness of therapist-guided internet-delivered cognitive behavior therapy for older adults with symptoms of depression: a randomized controlled trial." Behavior therapy 46(2): 193-205.</t>
  </si>
  <si>
    <t>Ashouri 2013</t>
  </si>
  <si>
    <t>Iran</t>
  </si>
  <si>
    <t>Ashouri A, Atef-Vahid M-K, Gharaee B, Rasoulian M. Effectiveness of meta-cognitive and cognitive-behavioral therapy in patients with major depressive disorder. Iranian journal of psychiatry and behavioral sciences. 2013;7:24-34.</t>
  </si>
  <si>
    <t>Ekkers 2011</t>
  </si>
  <si>
    <t>Ekkers W, Korrelboom K, Huijbrechts I, Smits N, Cuijpers P, M. vdG. Competitive memory training for treating depression and rumination in depressed older adults: a randomized controlled trial. Behaviour Research and Therapy 2011;49(10):588-96. 2011;49(10):588-96.</t>
  </si>
  <si>
    <t>Hamdan-Mansour 2009</t>
  </si>
  <si>
    <t>Jordan</t>
  </si>
  <si>
    <t>Hamdan-Mansour AM, Puskar K, Bandak AG. Effectiveness of cognitive-behavioral therapy on depressive symptomatology, stress and coping strategies among Jordanian university students. Issues in Mental Health Nursing. 2009;30(3):188-96.</t>
  </si>
  <si>
    <t>Losada 2015</t>
  </si>
  <si>
    <t>Losada A, Marquez-Gonzalez M, Romero-Moreno R, Mausbach BT, Lopez J, Fernandez-Fernandez V, et al. Cognitive-behavioral therapy (CBT) versus acceptance and commitment therapy (ACT) for dementia family caregivers with significant depressive symptoms: Results of a randomized clinical trial. Journal of consulting and clinical psychology. 2015;83(4):760-72.</t>
  </si>
  <si>
    <t>Serfaty 2009</t>
  </si>
  <si>
    <t>Moller 2000</t>
  </si>
  <si>
    <t>Sandahl 2011</t>
  </si>
  <si>
    <t>Davidson 2002</t>
  </si>
  <si>
    <t>BDI-I</t>
  </si>
  <si>
    <t>Bakish, D., Wiens, A., Ellis, J., Alda, M., &amp; Lapierre, Y. (1992). A double-blind placebo-controlled comparison of moclobemide and amitriptyline in the treatment of depression. Canadian Journal of Psychiatry - Revue Canadienne de Psychiatrie, 37 (Suppl. 1), 12-17.</t>
  </si>
  <si>
    <t>Carter 2011</t>
  </si>
  <si>
    <t>Chowdhary 2016</t>
  </si>
  <si>
    <t>Kwon 2015</t>
  </si>
  <si>
    <t>Armento 2012</t>
  </si>
  <si>
    <t>Freire 2015</t>
  </si>
  <si>
    <t>Mullin, A., et al. (2015). "The UniWellbeing course: A randomised controlled trial of a transdiagnostic internet-delivered cognitive behavioural therapy (CBT) programme for university students with symptoms of anxiety and depression." Internet Interventions 2(2 // (NHMRC) *National Health and Medical Research Council*): 128-136.</t>
  </si>
  <si>
    <t>Richards, D., et al. (2015). "A randomized controlled trial of an internet-delivered treatment: Its potential as a low-intensity community intervention for adults with symptoms of depression." Behaviour research and therapy 75: 20-31.</t>
  </si>
  <si>
    <t>Mullin 2015</t>
  </si>
  <si>
    <t>Richards 2015</t>
  </si>
  <si>
    <t>Yevtunshenko, V.Y., Belous, A.I., Yevtushenko, Y.G., Gusinin, S.E., Buzik, O.J. &amp; Agibalova, T.V. (2007) Efficacy and tolerability of escitalopram versus citalopram in major depressive disorder: a 6-week, multicentre, prospective, randomized, double-blind, active-controlled study in adult outpatients. Clinical Therapeutics, 29, 2319-2332</t>
  </si>
  <si>
    <t>Handsearch</t>
  </si>
  <si>
    <t>Gallagher-Thompson 2000</t>
  </si>
  <si>
    <t>Bakish 1992a</t>
  </si>
  <si>
    <t>Kinser 2013</t>
  </si>
  <si>
    <t>Yoga</t>
  </si>
  <si>
    <t>Goldberg 1980</t>
  </si>
  <si>
    <t>Roffman 1982</t>
  </si>
  <si>
    <t>Mather 2002</t>
  </si>
  <si>
    <t>CBT individual (under 15 sessions)</t>
  </si>
  <si>
    <t>Third-wave cognitive therapy individual</t>
  </si>
  <si>
    <t>CBT individual (over 15 sessions)</t>
  </si>
  <si>
    <t>Williams 2013c</t>
  </si>
  <si>
    <t>Fontaine 1991</t>
  </si>
  <si>
    <t>Goldberg 1977</t>
  </si>
  <si>
    <t>Phillips 2014</t>
  </si>
  <si>
    <t>CBT group (under 15 sessions)</t>
  </si>
  <si>
    <t>Frank 2011</t>
  </si>
  <si>
    <t>Third-wave cognitive therapy group</t>
  </si>
  <si>
    <t>Short-term psychodynamic psychotherapy group</t>
  </si>
  <si>
    <t>CBT group (under 15 sessions) + imipramine</t>
  </si>
  <si>
    <t>Callaghan 2011</t>
  </si>
  <si>
    <t>Halikas 1995</t>
  </si>
  <si>
    <t>This study was supported by an educational grant from Organon Inc., West Orange, New Jersey, USA</t>
  </si>
  <si>
    <t>Amsterdam 1986</t>
  </si>
  <si>
    <t>Hoifodt 2013</t>
  </si>
  <si>
    <t>Ly 2015</t>
  </si>
  <si>
    <t>Ly, K. H., et al. (2015). "Smartphone-supported versus full behavioural activation for depression: A randomised controlled trial." PloS one 10(5) (no pagination).</t>
  </si>
  <si>
    <t>Murphy 1984</t>
  </si>
  <si>
    <t>Nyth 1992</t>
  </si>
  <si>
    <t>Computerised-problem solving therapy with support</t>
  </si>
  <si>
    <t>BDI-II21</t>
  </si>
  <si>
    <t>BDI-I21</t>
  </si>
  <si>
    <t>BDI-ICH21</t>
  </si>
  <si>
    <t>PHQ9</t>
  </si>
  <si>
    <t>MADRS9</t>
  </si>
  <si>
    <t>Pill placebo</t>
  </si>
  <si>
    <t>BDI7</t>
  </si>
  <si>
    <t>Ainslie 1965</t>
  </si>
  <si>
    <t>YES</t>
  </si>
  <si>
    <t>Fabre1985</t>
  </si>
  <si>
    <t>Steiner Arzneimittel, Berlin, Germany</t>
  </si>
  <si>
    <t>Severity Rating: mild/moderate</t>
  </si>
  <si>
    <t>mild/moderate</t>
  </si>
  <si>
    <t>severity THRESHOLD</t>
  </si>
  <si>
    <t>not needed</t>
  </si>
  <si>
    <r>
      <t>remission cut-off (</t>
    </r>
    <r>
      <rPr>
        <b/>
        <sz val="11"/>
        <color theme="1"/>
        <rFont val="Calibri"/>
        <family val="2"/>
      </rPr>
      <t>≤)</t>
    </r>
  </si>
  <si>
    <t>Legrand 2014</t>
  </si>
  <si>
    <t>ZON-MW, The Netherlands Organization for Health Research and Development</t>
  </si>
  <si>
    <t>Foley LS, Prapavessis H, Osuch EA, De Pace JA, Murphy BA, Podolinsky NJ. An examination of potential mechanisms for exercise as a treatment for depression: a pilot study. Mental Health and Physical Activity. 2008 Dec 31;1(2):69-73.</t>
  </si>
  <si>
    <t>Haboush A, Floyd M, Caron J, LaSota M, Alvarez K. Ballroom dance lessons for geriatric depression: An exploratory study. The Arts in Psychotherapy. 2006 Dec 31;33(2):89-97.</t>
  </si>
  <si>
    <t>Hollon 1992</t>
  </si>
  <si>
    <t>Kusalic 1993</t>
  </si>
  <si>
    <t>Thomson 1982</t>
  </si>
  <si>
    <t>Thomson J, Rankin H, Ashcroft GW, Yates CM, McQueen JK, Cummings SW. The treatment of depression in general practice: a comparison of L-tryptophan, amitriptyline, and a combination of L-tryptophan and amitriptyline with placebo. Psychological medicine. 1982 Nov 1;12(04):741-51.</t>
  </si>
  <si>
    <t>Rickels 1985</t>
  </si>
  <si>
    <t>Bagby 2008</t>
  </si>
  <si>
    <t>Any AD</t>
  </si>
  <si>
    <t>Blackburn 1997</t>
  </si>
  <si>
    <t>29.3 (7.9)</t>
  </si>
  <si>
    <t>Siddique, J., et al. (2012) Comparative effectiveness of medication versus cognitive-behavioral therapy in a randomized controlled trial of low-income young minority women with depression. Journal of consulting and clinical psychology 80, 995-1006</t>
  </si>
  <si>
    <t>Mohr 2012</t>
  </si>
  <si>
    <t>Mohr, D. C., et al. (2012) Effect of telephone-administered vs face-to-face cognitive behavioral therapy on adherence to therapy and depression outcomes among primary care patients: a randomized trial. Jama 307, 2278-2285</t>
  </si>
  <si>
    <t>Molenaar 2011</t>
  </si>
  <si>
    <t>Short-term psychodynamic psychotherapy individual + Any AD</t>
  </si>
  <si>
    <t>Hopko 2003</t>
  </si>
  <si>
    <t>Dekker 2008</t>
  </si>
  <si>
    <t>DeJonghe 2004</t>
  </si>
  <si>
    <t>McClelland 1979</t>
  </si>
  <si>
    <t>McClelland HA, Kerr TA., Stephens DA, Howell RW. The comparative antidepressant value of lofepramine and amitriptyline. Results of a controlled trial with comments on the scales used. Acta Psychiatrica Scandinavica 1979;60:190-198.</t>
  </si>
  <si>
    <t>Moller HJ, Gallinat J, Hegerl U, et a. Double-blind, multicenter comparative study of sertraline and amitriptyline in hospitalized patients with major depression. Pharmacopsychiatry 1998;31:170-177.</t>
  </si>
  <si>
    <t>Moller 1998</t>
  </si>
  <si>
    <t>Shamsaei 2008</t>
  </si>
  <si>
    <t>Shamsaei F, Rahimi A, Zarabian MK et al. Efficacy of pharmacotherapy and cognitive therapy, alone and in combination in major depressive disorder. Hong Kong J Psychiatry 2008;18:76-80.</t>
  </si>
  <si>
    <t>Beeber 2010</t>
  </si>
  <si>
    <t>HIRED-MAP</t>
  </si>
  <si>
    <t>Beeber LS, Holditch-Davis D, Perreira K, Schwartz TA, Lewis V, Blanchard H, et al. Short-term in-home intervention reduces depressive symptoms in Early Head Start Latina mothers of infants and toddlers. Research in Nursing &amp; Health. 2010;33(1):60-76.</t>
  </si>
  <si>
    <t>Kennedy 2007</t>
  </si>
  <si>
    <t>Kennedy, S. H., Konarski, J. Z., Segal, Z. V., Lau, M. A., Bieling, P. J., McIntyre, R. S. &amp; Mayberg, H. S. (2007). Differences in brain glucose metabolism between responders to CBT and venlafaxine in a 16-week randomized controlled trial. Am J Psychiatry 164, 778-88.</t>
  </si>
  <si>
    <t>McKnight 1992</t>
  </si>
  <si>
    <t>McKnight, D. L., Nelson-Gray, R. O. &amp; Barnhill, J. (1992). Dexamethasone suppression test and response to cognitive therapy and antidepressant medication. Behavior Therapy 23, 99-111.</t>
  </si>
  <si>
    <t>Ho 2014</t>
  </si>
  <si>
    <t>Schuch 2015</t>
  </si>
  <si>
    <t>De Jonghe FE, Kool S, Van Aalst G, Dekker J, Peen J. Combining psychotherapy and antidepressants in the treatment of depression. Journal of Affective disorders. 2001 May 31;64(2):217-29.</t>
  </si>
  <si>
    <t>Maina 2010</t>
  </si>
  <si>
    <t>Maina G, Rosso G, Rigardetto S, Chiadò Piat S, Bogetto F. No effect of adding brief dynamic therapy to pharmacotherapy in the treatment of obsessive-compulsive disorder with concurrent major depression. Psychotherapy and psychosomatics. 2010 Jul 9;79(5):295-302.</t>
  </si>
  <si>
    <t>Chaudhry 1998</t>
  </si>
  <si>
    <t>2009 GL</t>
  </si>
  <si>
    <t>Chaudhry, H. R., Najam, N., &amp; Naqvi, A. (1998). The value of amineptine in depressed patients treated with cognitive behavioural psychotherapy. Human Psychopharmacology, 13, 419-424.</t>
  </si>
  <si>
    <t>Burnand 2002</t>
  </si>
  <si>
    <t>Burnand Y, Andreoli A, Kolatte E, Venturini A, Rosset N. Psychodynamic psychotherapy and clomipramine in the treatment of major depression. Psychiatric Services 2002;53(5):585-590.</t>
  </si>
  <si>
    <t>Clomipramine</t>
  </si>
  <si>
    <t>Pill Placebo</t>
  </si>
  <si>
    <t>Menchetti 2014</t>
  </si>
  <si>
    <t>Blackburn 1981</t>
  </si>
  <si>
    <t>Kendrick 2009</t>
  </si>
  <si>
    <t>2009-2015 Search</t>
  </si>
  <si>
    <t>Mynors-Wallis 2000</t>
  </si>
  <si>
    <t>Naeem 2011</t>
  </si>
  <si>
    <t>Zu 2014</t>
  </si>
  <si>
    <t>Zu, S., et al. (2014) A comparison of cognitive-behavioral therapy, antidepressants, their combination and standard treatment for Chinese patients with moderate-severe major depressive disorders. Journal of Affective Disorders 152-154, 262-267 DOI: 10.1016/j.jad.2013.09.022</t>
  </si>
  <si>
    <t>Feighner 1980</t>
  </si>
  <si>
    <t>Feighner, J. P. (1980). Trazodone, a triazolopyridine derivative, in primary depressive disorder. Journal of Clinical Psychiatry, 41, 250-255.</t>
  </si>
  <si>
    <t>Beck 1985</t>
  </si>
  <si>
    <t>Murphy 1995</t>
  </si>
  <si>
    <t>Pentecost 2015</t>
  </si>
  <si>
    <t>Pentecost, C., et al. (2015). "Combining behavioural activation with physical activity promotion for adults with depression: Findings of a parallel-group pilot randomised controlled trial (BAcPAc)." Trials 16(1).</t>
  </si>
  <si>
    <t>Kendrick T, Peveler R, Longworth L, Baldwin D, Moore M, Chatwin J, Thornett A, Goddard J, Campbell M, Smith H, Buxton M, Thompson C (2006) Cost-effectiveness and cost-utility of tricyclic antidepressants, selective serotonin reuptake inhibitors and lofepramine: Randomised controlled trial. British Journal of Psychiatry 188: 337-345.</t>
  </si>
  <si>
    <t>Peveler R, Kendrick T, Buxton M, Longworth L, Baldwin D, Moore M, Chatwin J, Goddard J, Thornett A, Smith H, Campbell M, Thompson C (2005) A randomised controlled trial to compare the cost-effectiveness of tricyclic antidepressants, selective serotonin reuptake inhibitors and lofepramine. Health Technology Assessment (Winchester, England) 9(16)</t>
  </si>
  <si>
    <t>Any SSRI</t>
  </si>
  <si>
    <t>Any TCA</t>
  </si>
  <si>
    <t>CBT individual (under 15 sessions) + any SSRI</t>
  </si>
  <si>
    <t>Short-term psychodynamic psychotherapy individual + any SSRI</t>
  </si>
  <si>
    <t>Bakish 1992b</t>
  </si>
  <si>
    <t>Barge-Schaapveld 2002</t>
  </si>
  <si>
    <t>Preskorn 1991</t>
  </si>
  <si>
    <t>Schramm 2007/Zobel 2011</t>
  </si>
  <si>
    <t>Thompson 2001a</t>
  </si>
  <si>
    <t>Wernicke 1988</t>
  </si>
  <si>
    <t>de la Cerda 2011</t>
  </si>
  <si>
    <t>Nabkasorn 2006</t>
  </si>
  <si>
    <t>Pfaff 2013</t>
  </si>
  <si>
    <t>Hoyberg 1996</t>
  </si>
  <si>
    <t>Murri 2015</t>
  </si>
  <si>
    <t>Peveler 2005/Kendrick 2006b</t>
  </si>
  <si>
    <t>Sramek 1995</t>
  </si>
  <si>
    <t>Yeung 2012</t>
  </si>
  <si>
    <t>Leinonen 2007</t>
  </si>
  <si>
    <t>Cohn 1984a</t>
  </si>
  <si>
    <t>Lydiard 1997</t>
  </si>
  <si>
    <t>Quitkin 1989</t>
  </si>
  <si>
    <t>Sheehan 2009a</t>
  </si>
  <si>
    <t>Schuver 2016</t>
  </si>
  <si>
    <t>Schweizer 1994</t>
  </si>
  <si>
    <t>Schweizer 1998</t>
  </si>
  <si>
    <t>Cognitive bias modification with support</t>
  </si>
  <si>
    <t>Jacobson 1996</t>
  </si>
  <si>
    <t>Wheatley DP, Van Moffaert M, Timmerman L, Kremer CME. Mirtazapine: Efficacy and tolerability in comparison with fluoxetine in patients with moderate to severe major depressive disorder. Journal of Clinical Psychiatry 1998;59(6):306-312.</t>
  </si>
  <si>
    <t>Korea</t>
  </si>
  <si>
    <t>Inpatient</t>
  </si>
  <si>
    <t>32.6 (10.8)</t>
  </si>
  <si>
    <t>Hemat-Far A, Shahsavari A, Roholla Mousavi S. Effects of selected aerobic exercises on the depression and concentrations of plasma serotonin in the depressed female students aged 18 to 25. Journal of Applied Research in Clinical and Experimental Therapeutics. 2012;12(1):47.</t>
  </si>
  <si>
    <t>Thompson C. Management of depression in real-life settings: knowledge gained from large-scale clinical trials. International Clinical Psychopharmacology Vol 9 Suppl 3, pp 21-5, 1994.</t>
  </si>
  <si>
    <t>Ajilchi 2016</t>
  </si>
  <si>
    <t>Long-term psychodynamic psychotherapy individual</t>
  </si>
  <si>
    <t>Long-term psychodynamic psychotherapy individual + fluoxetine</t>
  </si>
  <si>
    <t>Bastos 2014</t>
  </si>
  <si>
    <t>Bastos AG, Guimaraes LS, Trentini CM. The efficacy of long-term psychodynamic psychotherapy, fluoxetine and their combination in the outpatient treatment of depression. Psychotherapy Research. 2015 Sep 3;25(5):612-24.</t>
  </si>
  <si>
    <t>Gibbons MB, Gallop R, Thompson D, Luther D, Crits-Christoph K, Jacobs J, Yin S, Crits-Christoph P. Comparative effectiveness of cognitive therapy and dynamic psychotherapy for major depressive disorder in a community mental health setting: a randomized clinical noninferiority trial. JAMA psychiatry. 2016 Sep 1;73(9):904-11.</t>
  </si>
  <si>
    <t>de Roten 2017</t>
  </si>
  <si>
    <t>de Roten Y, Ambresin G, Herrera F, Fassassi S, Fournier N, Preisig M, Despland JN. Efficacy of an adjunctive brief psychodynamic psychotherapy to usual inpatient treatment of depression: Results of a randomized controlled trial. Journal of Affective Disorders. 2017 Feb 28;209:105-13.</t>
  </si>
  <si>
    <t>Dekker 2005</t>
  </si>
  <si>
    <t>Dekker J, Molenaar PJ, Kool S, Van Aalst G, Peen J, De Jonghe F. Dose–effect relations in time-limited combined psycho-pharmacological treatment for depression. Psychological medicine. 2005;35(01):47-58.</t>
  </si>
  <si>
    <t>Hersen 1984</t>
  </si>
  <si>
    <t>Hersen M, Himmelhoch JM, Thase ME, Bellack AS. Effects of social skill training, amitriptyline, and psychotherapy in unipolar depressed women. Behavior Therapy. 1984 Jan 31;15(1):21-40.</t>
  </si>
  <si>
    <t>Johansson 2013</t>
  </si>
  <si>
    <t>Johansson R, Björklund M, Hornborg C, Karlsson S, Hesser H, Ljótsson B, Rousseau A, Frederick RJ, Andersson G. Affect-focused psychodynamic psychotherapy for depression and anxiety through the Internet: a randomized controlled trial. PeerJ. 2013 Jul 9;1:e102.</t>
  </si>
  <si>
    <t>Maljanen T, Knekt P, Lindfors O, Virtala E, Tillman P, Härkänen T, Helsinki Psychotherapy Study Group. The cost-effectiveness of short-term and long-term psychotherapy in the treatment of depressive and anxiety disorders during a 5-year follow-up. Journal of affective disorders. 2016 Jan 15;190:254-63.</t>
  </si>
  <si>
    <t>Maljanen 2016</t>
  </si>
  <si>
    <t>Kool S, Dekker J, Duijsens IJ, de Jonghe F, Puite B. Efficacy of combined therapy and pharmacotherapy for depressed patients with or without personality disorders. Harvard Review of Psychiatry. 2003 Jan 1;11(3):133-41.</t>
  </si>
  <si>
    <t>Maina 2007</t>
  </si>
  <si>
    <t>Maina G, Rosso G, Crespi C, Bogetto F. Combined brief dynamic therapy and pharmacotherapy in the treatment of major depressive disorder: a pilot study. Psychotherapy and psychosomatics. 2007 Aug 16;76(5):298-305.</t>
  </si>
  <si>
    <t>Martini 2011</t>
  </si>
  <si>
    <t>Martini B, Rosso G, Chiodelli DF, Cori DD, Maina G. Brief dynamic therapy combined with pharmacotherapy in the treatment of panic disorder with concurrent depressive symptoms. Clinical Neuropsychiatry. 2011;8(3):204-1.</t>
  </si>
  <si>
    <t>Rosso G, Martini B, Maina G. Brief dynamic therapy and depression severity: A single-blind, randomized study. Journal of affective disorders. 2013 May 31;147(1):101-6.</t>
  </si>
  <si>
    <t>Thompson 1987</t>
  </si>
  <si>
    <t>Thompson LW, Gallagher D, Breckenridge JS. Comparative effectiveness of psychotherapies for depressed elders. Journal of consulting and clinical psychology. 1987 Jun;55(3):385.</t>
  </si>
  <si>
    <t>Vitriol 2009</t>
  </si>
  <si>
    <t>Vitriol VG, Ballesteros ST, Florenzano RU, Weil KP, Benadof DF. Evaluation of an outpatient intervention for women with severe depression and a history of childhood trauma. Psychiatric services. 2009 Jul;60(7):936-42.</t>
  </si>
  <si>
    <t>RDC</t>
  </si>
  <si>
    <t>Nomifensine</t>
  </si>
  <si>
    <t>Phenelzine</t>
  </si>
  <si>
    <t>Schuch FB, Vasconcelos-Moreno MP, Borowsky C, Fleck MP. Exercise and severe depression: preliminary results of an add-on study. J Affect Disord. 2011 Oct;133(3):615-8.</t>
  </si>
  <si>
    <t>Sheehan 2009b</t>
  </si>
  <si>
    <t>The Upjohn Company</t>
  </si>
  <si>
    <t>Original study ID</t>
  </si>
  <si>
    <t>Comment</t>
  </si>
  <si>
    <t>Source/Data taken from</t>
  </si>
  <si>
    <t>Arm 1 intervention</t>
  </si>
  <si>
    <t>Arm 2 intervention</t>
  </si>
  <si>
    <t>Arm 3 intervention</t>
  </si>
  <si>
    <t>Arm 4 intervention</t>
  </si>
  <si>
    <t>Arm 5 intervention</t>
  </si>
  <si>
    <t>Full reference</t>
  </si>
  <si>
    <t>SCT-MD-27</t>
  </si>
  <si>
    <t>Unpublished, data extracted from 2009 GL</t>
  </si>
  <si>
    <t>Allart-Van Dam, E., Hosman, C. M. H., Hoogduin, C. A. L., &amp; Schaap, C. P. D. R. (2003) The Coping with Depression course: Short-term outcomes and mediating effects of a randomized controlled trial in the treatment of subclinical depression. Behavior Therapy, 34, 381-396.</t>
  </si>
  <si>
    <t>Amsterdam JD, Case WG, Csanalosi E, Singer M, Rickels K. A double-blind comparative trial of zimelidine, amitriptyline, and placebo in patients with mixed anxiety and depression. Pharmacopsychiatry 1986;19(3):115–9.</t>
  </si>
  <si>
    <t>Andreoli2002</t>
  </si>
  <si>
    <t>Bagby, R.M., Quily, L.C., Segal, Z.V., McBride, C.C., Kennedy, S.H., &amp; Costa, PT. (2008) Personality and differential treatment response in major depression: A randomized controlled trial comparing cognitive-behavioural therapy and pharmacotherapy. The Canadian Journal of Psychiatry, 53, 361-370.</t>
  </si>
  <si>
    <t>BAKISH1992B</t>
  </si>
  <si>
    <t xml:space="preserve">Data not extracted for moclobemide </t>
  </si>
  <si>
    <t>BAKISH1992C</t>
  </si>
  <si>
    <t>Bakish, D., Bradwejn, J., Nair, N., McClure, J., Remick, R., &amp; Bulger, L. (1992). A comparison of moclobemide, amitriptyline and placebo in depression: a Canadian multicentre study. Psychopharmacology, 106 (Suppl. 1), S98-S101.</t>
  </si>
  <si>
    <t>Balestrieri1971</t>
  </si>
  <si>
    <t>BARGESCHAAPVELD2002</t>
  </si>
  <si>
    <t>Barge-Schaapveld, D. Q. &amp; Nicolson, N. A. (2002). Effects of antidepressant treatment on the quality of daily life: an experience sampling study. Journal of Clinical Psychiatry, 63, 477-485</t>
  </si>
  <si>
    <t>Beach SRH, O'Leary KI. Treating depression in the context of marital discord: outcome and predictors of response of marital therapy versus cognitive therapy. Behav Ther 1992;23:507-528.</t>
  </si>
  <si>
    <t>BEASLEY1991B</t>
  </si>
  <si>
    <t>Beasley, C. M. J., Sayler, M. E., Bosomworth, J. C., &amp; Wernicke, J. F. (1991). High-dose fluoxetine: efficacy and activating-sedating effects in agitated and retarded depression. Journal of Clinical Psychopharmacology, 11, 166-174.</t>
  </si>
  <si>
    <t>Beasley1993b</t>
  </si>
  <si>
    <t>Beck AT, Hollon SD, Young JE, Bedrosian RC, Budenz D. Treatment of depression with cognitive therapy and amitriptyline. Archives of general psychiatry. 1985 Feb 1;42(2):142-8.</t>
  </si>
  <si>
    <t>Bedi N, Chilvers C, Churchill R, Dewey M, Duggan C, Fielding K, Gretton V, Miller P, Harrison G, Lee A, Williams I. Assessing effectiveness of treatment of depression in primary care. Partially randomised preference trial. British Journal of Psychiatry 2000;177:312-318.</t>
  </si>
  <si>
    <t xml:space="preserve">Berger, T., et al. (2011) Internet-based treatment of depression: a randomized controlled trial comparing guided with unguided self-help. Cognitive behaviour therapy 40, 251-266 </t>
  </si>
  <si>
    <t>Bersani1994</t>
  </si>
  <si>
    <t>Beutler LE, Engle D, Mohr D, Daldrup RJ, Bergan J, Meredith K, Merry W. Predictors of differential response to cognitive experiential and self-directed psychotherapeutic procedures. Journal of Consulting and Clinical Psychology 1991;59:333-340.</t>
  </si>
  <si>
    <t xml:space="preserve">Bhargava, J. and Z. Y. Khan (2012) Comparative evaluation of the effcacy and side effects of imipramine, sertraline and an ayurvedic formulation in patients of depression. Journal of clinical and diag stic research 6, 220-225 </t>
  </si>
  <si>
    <t>Blackburn IM, Bishop S, Glen AI, Whalley LJ, Christie JE. The efficacy of cognitive therapy in depression: a treatment trial using cognitive therapy and pharmacotherapy, each alone and in combination. The British Journal of Psychiatry. 1981 Sep 1;139(3):181-9.</t>
  </si>
  <si>
    <t>Blackburn IM, Moore RM. Controlled acute and follow-up trial of cognitive therapy and pharmacotherapy in out-patients with recurrent depression. British Journal of Psychiatry 1997;171:328-334.</t>
  </si>
  <si>
    <t>Blom MB, Jonker K, Dusseldorp E, Spinhoven P, Hoencamp E, Haffmans J, van Dyck R. Combination treatment for acute depression is superior only when psychotherapy is added to medication. Psychotherapy and Psychosomatics. 2007 Aug 16;76(5):289-97.</t>
  </si>
  <si>
    <t>Blumenthal JA, Babyak MA, Moore KA, Craighead WE, Herman S, Khatri P, Waugh R, Napolitano MA, Forman LM, Appelbaum M, Doraiswamy PM. Effects of exercise training on older patients with major depression. Archives of internal medicine. 1999 Oct 25;159(19):2349-56.</t>
  </si>
  <si>
    <t>Blumenthal JA, Babyak MA, Doraiswamy PM, Watkins L, Hoffman BM, Barbour KA, et al. Exercise and pharmacotherapy in the treatment of major depressive disorder.  Pychosomatic Medicine 2007;69(7):587–96.</t>
  </si>
  <si>
    <t>Bodenmann, G., Plancherel, B., Beach, S.R., et al. (2008) Effects of coping-oriented couples therapy on depression: A randomized clinical trial. Journal of Consulting and Clinical Psychology, 76, (6),
944-954.</t>
  </si>
  <si>
    <t>BOSE2008</t>
  </si>
  <si>
    <t>Bowman, D., Scogin, F., &amp; Lyrene, B. (1995) The efficacy of self-examination therapy and cognitive bibliotherapy in the treatment of mild to moderate depression. Psychotherapy Research, 5, 95-140</t>
  </si>
  <si>
    <t>Boyer, P., &amp; Lecrubier, Y. (1996). Atypical antipsychotic drugs in dysthymia: placebo controlled studies of amisuplride versus imipramine, versus amineptine. European Psychiatry, 11 (Suppl. 3), S135-S140.</t>
  </si>
  <si>
    <t>Brabyn S, Araya R, Barkham M, Bower P, Cooper C, Duarte A, et al. The second Randomised Evaluation of the Effectiveness, cost-effectiveness and Acceptability of Computerised Therapy trial (REEACT-2): does the provision of telephone support enhance the effectiveness of computer-delivered cognitive behaviour therapy? A randomised controlled trial. Health Technol Assess 2016;20(X).</t>
  </si>
  <si>
    <t>BREMNER1995; Bremner1995</t>
  </si>
  <si>
    <t>Brenes GA, Williamson JD, Messier SP, Rejeski WJ, Pahor M, Ip E, et al. Treatment of minor depression in older adults: a pilot study comparing sertraline and exercise. Aging and Mental Health 2007;11(1):61–8.</t>
  </si>
  <si>
    <t>Brown RA, Lewinsohn PM. A psychoeducational approach to the treatment of depression: Comparison of group, individual, and minimal contact procedures. Journal of Consulting &amp; Clinical Psychology 1984;52(5):774-783.</t>
  </si>
  <si>
    <t xml:space="preserve">Buntrock, C., et al. (2015). "Effectiveness of a Web-Based Cognitive Behavioural Intervention for Subthreshold Depression: Pragmatic Randomised Controlled Trial." Psychotherapy and psychosomatics 84(6): 348-358.
</t>
  </si>
  <si>
    <t>Burke02</t>
  </si>
  <si>
    <t>Byerley88 Y; BYERLEY1988</t>
  </si>
  <si>
    <t>Callaghan P, Khalil E, Morres I, Carter T. Pragmatic randomised controlled trial of preferred intensity exercise in women living with depression. BMC Public Health. 2011 Jun 12;11(1):1.</t>
  </si>
  <si>
    <t>Carter JD, Luty SE, McKenzie JM, Mulder RT, Frampton CM, Joyce PR. Patient predictors of response to cognitive behaviour therapy and interpersonal psychotherapy in a randomised clinical trial for depression. Journal of affective disorders. 2011 Feb 28;128(3):252-61.</t>
  </si>
  <si>
    <t>CASSANO1996</t>
  </si>
  <si>
    <t>Cassano, G. B., Heinze, G., Loo, H., Mendlewicz, J., &amp; Paes, D. (1996). A double-blind comparison of tianeptine, imipramine and placebo in the treatment of major depressive episodes. European Psychiatry: the Journal of the Association of European Psychiatrists, 11, 254-259.</t>
  </si>
  <si>
    <t>Chu IH, Buckworth J, Kirby TE, Emery CF. Effect of exercise intensity on depressive symptoms in women. Mental Health and Physical Activity 2009;2(1):37–43.</t>
  </si>
  <si>
    <t>CLAGHORN1983B</t>
  </si>
  <si>
    <t>Claghorn, J., Gershon, S., Goldstein, B. J., Behrnetz, S., Bush, D. F., &amp; Huitfeldt, B. (1983). A double-blind evaluation of zimelidine in comparison to placebo and amitriptyline in patients with major depressive disorder. Progress in Neuro-Psychopharmacology &amp; Biological Psychiatry, 7, 367-382.</t>
  </si>
  <si>
    <t>Claghorn JL, johnstone EE, Studebaker SL, Ajeman SA. The effectiveness of 6-azamianserin (Org 3770) in depressed outpatients. Psychopharmacology Bulletin 1987;23(1):160-161.</t>
  </si>
  <si>
    <t>Clarke G, Eubanks D, Reid E, Kelleher C, O'connor E, DeBar LL, Lynch F, Nunley S, Gullion C. Overcoming Depression on the Internet (ODIN)(2): a randomized trial of a self-help depression skills program with reminders. Journal of medical Internet research. 2005;7(2):e16.</t>
  </si>
  <si>
    <t>Coleman01</t>
  </si>
  <si>
    <t>COLONNA2005</t>
  </si>
  <si>
    <t>Colonna, L., Andersen, H.F. &amp; Reines, E.H. (2005) A randomised, double-blind, 24 -week study of escitalopram (10 mg/day), versus citalopram (20 mg/day) in primary care patients with major depressive disorder. Current Medical Research and Opinion, 21, 1659-1668.</t>
  </si>
  <si>
    <t>Cook1999</t>
  </si>
  <si>
    <t>Corrigan2000</t>
  </si>
  <si>
    <t>Corrigan MH, Denahan AQ, Wright CE, Ragual RJ, Evans DL. Comparison of pramipexole, fluoxetine, and placebo in patients with major depression. Depression &amp; Anxiety 2000;11(2):58-65.</t>
  </si>
  <si>
    <t>Croft1999</t>
  </si>
  <si>
    <t>Dalgard, O. S. (2006) A randomised controlled trial of a psychoeducational group program for unipolar depression in adults in Norway (NCT00319540). Clinical Practice and Epidemiology in Mental Health, 2, 15.</t>
  </si>
  <si>
    <t>Davidson02</t>
  </si>
  <si>
    <t>Data not extracted for St John's wort</t>
  </si>
  <si>
    <t xml:space="preserve">Graaf, L. E., et al. (2010) Predicting outcome in computerized cognitive behavioral therapy for depression in primary care: A randomized trial. Journal of consulting and clinical psychology 78, 184-189 </t>
  </si>
  <si>
    <t>de la Cerda P, Cervelló E, Cocca A, Viciana J. Effect of an aerobic training program as complementary therapy in patients with moderate depression. Perceptual and motor skills. 2011 Jun 1;112(3):761-9.</t>
  </si>
  <si>
    <t>De Ronchi1998</t>
  </si>
  <si>
    <t>de Jonghe F, Hendricksen M, van Aalst G, Kool S, Peen V, Van R, van den Eijnden E, Dekker J. Psychotherapy alone and combined with pharmacotherapy in the treatment of depression. The British Journal of Psychiatry. 2004 Jul 1;185(1):37-45.</t>
  </si>
  <si>
    <t>Dekker, J.J.M., Koelen, J.A., Van, H.L., et al. (2008) Speed of action: The relative efficacy of short psychodynamic supportive psychotherapy and pharmacotherapy in the first 8 weeks of a treatment algorithm for depression. Journal of Affective Disorders, 109, 183-188.</t>
  </si>
  <si>
    <t>Demyttenaere1998</t>
  </si>
  <si>
    <t>Excluded from 2004 GL as 'Dosage below therapeutic level for amitriptyline'. Initial dose is within range 75mg/day although maintenance is lower 50mg/day</t>
  </si>
  <si>
    <t>Dimidjian, S., Hollon, S.D., Dobson, K.S., Schmaling, K.B., et al. (2006) Randomized trial of behavioural activation, cognitive therapy, and antidepressant medication in the acute treatment of adults with major depression. Journal of Consulting and Clinical Psychology, 74 (4), 658-670.</t>
  </si>
  <si>
    <t>Doogan1994</t>
  </si>
  <si>
    <t>Doongaji DR, Bal S, Rajkumar S et al. Multicentre double-blind comparison of lofepramine and amitriptyline in the treatment of major depressive disorders in Indian patients. British Journal Clinical Research 1993;4:45-53.</t>
  </si>
  <si>
    <t>Doose M, Ziegenbein M, Hoos O, Reim D, Stengert W, Hoffer N, Vogel C, Ziert Y, Sieberer M. Self-selected intensity exercise in the treatment of major depression: A pragmatic RCT. International journal of psychiatry in clinical practice. 2015 Oct 2;19(4):266-75.</t>
  </si>
  <si>
    <t>DUNBAR1991</t>
  </si>
  <si>
    <t>Dunbar, G. C., Cohn, J. B., Fabre, L. F., Feighner, J. P., Fieve, R. R., Mendels, J. et al. (1991). A comparison of paroxetine, imipramine and placebo in depressed out-patients. British Journal of Psychiatry, 159, 394-398.</t>
  </si>
  <si>
    <t>Dunlop1990</t>
  </si>
  <si>
    <t>Dunn AL, TrivediMH, Kampert JB, Clark CG, Chambliss HO. The DOSE study: a clinical trial to examine efficacy and dose response of exercise as a treatment for depression. Controlled Clinical Trials 2002;23:584–603.</t>
  </si>
  <si>
    <t>Elkin, I., Shea, M., Watkins, J. T. &amp; et al. (1989). National institute of mental health treatment of depression collaborative research program: General effectiveness of treatments. Archives of General Psychiatry 46, 971-982.</t>
  </si>
  <si>
    <t>FABRE1980</t>
  </si>
  <si>
    <t>Excluded from 2004 GL as 'Inadequate diagnosis of depression'</t>
  </si>
  <si>
    <t>Fabre,L., Crismon,L. Efficacy of fluoxetine in outpatients with major depression. Current therapeutic research 1985;37(1):115-123.</t>
  </si>
  <si>
    <t>FABRE1992</t>
  </si>
  <si>
    <t>Fabre, L. F. (1992). A 6-week, double-blind trial of paroxetine, imipramine, and placebo in depressed outpatients. Journal of Clinical Psychiatry, 53 (Suppl.), 40-43</t>
  </si>
  <si>
    <t>FEIGER1996A</t>
  </si>
  <si>
    <t>Feiger, A. D. (1996). A double-blind comparison of gepirone extended release, imipramine, and placebo in the treatment of outpatient major depression. Psychopharmacology Bulletin, 32, 659-665.</t>
  </si>
  <si>
    <t>FEIGHNER1979</t>
  </si>
  <si>
    <t>Feighner, J. P., Brauzer, B., Gelenberg, A. J., Gomez, E., Kiev, A., Kurland, M. L. et al. (1979). A placebo-controlled multicenter trial of Limbitrol versus its components (amitriptyline and chlordiazepoxide) in the symptomatic treatment of depressive illness. Psychopharmacology, 61, 217-225.</t>
  </si>
  <si>
    <t>FEIGHNER1980</t>
  </si>
  <si>
    <t>FEIGHNER1982</t>
  </si>
  <si>
    <t>Feighner, J. P., Meridith, C. H., Dutt, J. E., &amp; Hendrickson, G. G. (1982). A double blind comparison of lofepramine, imipramine and placebo in patients with depression. Acta Psychiatrica Scandinavica, 66, 100-108</t>
  </si>
  <si>
    <t>FEIGHNER1983B</t>
  </si>
  <si>
    <t>Feighner, J. P., Meredith, C. H., Frost, N. R., Chammas, S., &amp; Hendrickson, G. (1983). A double-blind comparison of alprazolam vs. imipramine and placebo in the treatment of major depressive disorder. Acta Psychiatrica Scandinavica, 68, 223-233.</t>
  </si>
  <si>
    <t>FEIGHNER1989A</t>
  </si>
  <si>
    <t>Feighner, J. P. &amp; Boyer, W. F. (1989). Paroxetine in the treatment of depression: a comparison with imipramine and placebo. Acta Psychiatrica Scandinavica Supplementum, 350, 125-129</t>
  </si>
  <si>
    <t>FEIGHNER1993</t>
  </si>
  <si>
    <t>Feighner, J. P., Cohn, J. B., Fabre, L. F. J., Fieve, R. R., Mendels, J., Shrivastava, R. K. et al. (1993). A study comparing paroxetine placebo and imipramine in depressed patients. Journal of Affective Disorders, 28, 71-79.</t>
  </si>
  <si>
    <t>Feighner99</t>
  </si>
  <si>
    <t>Feighner JP, Overo K. Multicenter, placebo-controlled, fixed-dose study of citalopram in moderate-to-severe depression. Journal of Clinical Psychiatry 1999;60(12):824-830.</t>
  </si>
  <si>
    <t>Floyd, M., Scogin, F., McKendree-Smith, N. L., Floyd, D. L. &amp; Rokke, P. D. (2004) Cognitive Therapy for depression: A comparison of individual psychotherapy and bibliotherapy for depressed older adults. Behavior Modification, 28, 297-318.</t>
  </si>
  <si>
    <t>Fontaine1991</t>
  </si>
  <si>
    <t>Fontaine R. The efficacy and safetly of sertraline versus imipramine in outpatients with major depression: a six month double bolind parallel multicentre study. Eur Neuropsychopharmacol 1991;1:75.</t>
  </si>
  <si>
    <t>Fontaine, R., Ontiveros, A., Elie, R., Kensler, T. T., Roberts, D. L., Kaplita, S. et al. (1994). A double-blind comparison of nefazodone, imipramine, and placebo in major depression. Journal of Clinical Psychiatry, 55, 234-241.</t>
  </si>
  <si>
    <t>SCT-MD-02</t>
  </si>
  <si>
    <t>SCT-MD-26</t>
  </si>
  <si>
    <t>Ninan, P.T., Ventura, D., Wang, J &amp; Lenz, S. Escitalopram in the treatment of severe depression. Poster presented at the 13th World Congress of Psychiatry, September 10-15 2005, Cairo, Egypt.</t>
  </si>
  <si>
    <t>SCT-MD-09</t>
  </si>
  <si>
    <t>SCT-MD-16</t>
  </si>
  <si>
    <t>Fournier1997</t>
  </si>
  <si>
    <t>Fournier J-P, Lane RM, Chouinard G, Watson DB, Amin M, Remick RA, Thorpe LU. A double-blind comparison of sertraline and imipramine in outpatients with major depression: Acute (8 weeks) and continuation (16 weeks) treatment. Human Psychopharmacology 1997;12(3):203- 215</t>
  </si>
  <si>
    <t>Frank E, Cassano GB, Rucci P, Thompson WK, Kraemer HC, Fagiolini A, Maggi L, Kupfer DJ, Shear MK, Houck PR, Calugi S. Predictors and moderators of time to remission of major depression with interpersonal psychotherapy and SSRI pharmacotherapy. Psychological medicine. 2011;41(01):151-62.</t>
  </si>
  <si>
    <t>Fremont J, Craighead LW. Aerobic exercise and cognitive therapy in the treatment of dysphoric moods. Cognitive therapy and Research. 1987 Apr 1;11(2):241-51.</t>
  </si>
  <si>
    <t xml:space="preserve">Gallagher DE, Thompson LW. Treatment of major depressive disorder in older adult outpatients with brief psychotherapies. Psychother Theory Res Pract 1982;19(4):482-490.
</t>
  </si>
  <si>
    <t>Gallagher-Th 1994</t>
  </si>
  <si>
    <t>Gallagher-Thompson DE, Steffen AM. Comparative effects of cognitive behavioral therapy and brief psychodynamic psychotherapies for depressed family caregivers. J Consult Clin Psychol 1994;62(3):543-549.</t>
  </si>
  <si>
    <t xml:space="preserve">Gawrysiak, M., et al. (2009) Behavioral activation for moderately depressed university students: Randomized controlled trial. Journal of counseling psychology 56, 468-475 
</t>
  </si>
  <si>
    <t>GELENBERG1990</t>
  </si>
  <si>
    <t>Data not extracted for clovoxamine</t>
  </si>
  <si>
    <t>Gelenberg, A. J., Wojcik, J. D., Falk, W. E., Spring, B., Brotman, A. W., &amp; Galvin-Nadeau, M. (1990). Clovoxamine in the treatment of depressed outpatients: a double-blind, parallel-group comparison against amitriptyline and placebo. Comprehensive Psychiatry, 31, 307-314.</t>
  </si>
  <si>
    <t>Gelenberg, A. J., Wojcik, J. D., Falk, W. E., Baldessarini, R. J., Zeisel, S. H., Schoenfeld, D. et al. (1990). Tyrosine for depression: a double-blind trial. Journal of Affective Disorders, 19, 125-132.</t>
  </si>
  <si>
    <t>GEORGOTAS1982A</t>
  </si>
  <si>
    <t>Georgotas, A., Krakowski, M., &amp; Gershon, S. (1982). Controlled trial of zimelidine, a 5-HT reuptake inhibitor, for treatment of depression. American Journal of Psychiatry, 139, 1057-1058</t>
  </si>
  <si>
    <t>Goldman, R.N., Greenberg, L.S. &amp; Angus, L. (2006) The effects of adding emotion-focused interventions to the client-centered relationship conditions in the treatment of depression. Psychotherapy Research, 16, 537-549.</t>
  </si>
  <si>
    <t>Greenberg, L.S. (1998) Experiential therapy of depression: differential effects of client-centred relationship conditions and process experiential interventions. Psychotherapy Research, 8, 210-224.</t>
  </si>
  <si>
    <t>HABOUSH2006</t>
  </si>
  <si>
    <t>Halikas1995</t>
  </si>
  <si>
    <t>Halikas JA. Org 3770 (mirtazapine) versus trazodone: a placebo controlled trial in depressed elderly patients. Human Psychopharmacology: Clinical and Experimental. 1995 Jul 1;10(S2):S125-33.</t>
  </si>
  <si>
    <t>Haringsma, R., Engels, G. I., Cuijpers, P., &amp; Spinhoven, P. (2006) Effectiveness of the Coping With Depression (CWD) course for older adults provided by the community-based mental health caresystem in the Netherlands: a randomized controlled field trial. International Psychogeriatrics, 18, 307-325.</t>
  </si>
  <si>
    <t>Herman
2002</t>
  </si>
  <si>
    <t>Herman S, Blumenthal JA, Babyak M, Khatri P, Craighead WE, Krishnan KR, Doraiswamy PM. Exercise therapy for depression in middle-aged and older adults: Predictors of early dropout and treatment failure. Health Psychology. 2002 Nov;21(6):553.</t>
  </si>
  <si>
    <t>HICKS1988</t>
  </si>
  <si>
    <t>Hicks, F., Robins, E., &amp; Murphy, G. E. (1988). Comparison of adinazolam, amitriptyline, and placebo in the treatment of melancholic depression. Psychiatry Research, 23, 221-227.</t>
  </si>
  <si>
    <t>Ho CW, Chan SC, Wong JS, Cheung WT, Chung DW, Lau TF. Effect of aerobic exercise training on Chinese population with mild to moderate depression in Hong Kong. Rehabilitation research and practice. 2014 Mar 30;2014.</t>
  </si>
  <si>
    <t>HOFFMAN2008</t>
  </si>
  <si>
    <t>Hoffman BM, Blumenthal JA, Babyak MA, Smith PJ, Rogers SD, Doraiswamy PM, Sherwood A. Exercise fails to improve neurocognition in depressed middle-aged and older adults. Medicine and science in sports and exercise. 2008 Jul;40(7):1344.</t>
  </si>
  <si>
    <t>Hoifodt, R. S., et al. (2013) The clinical effectiveness of web-based cognitive behavioral therapy with face-to-face therapist support for depressed primary care patients: randomized controlled trial. Journal of Medical Internet Research 15</t>
  </si>
  <si>
    <t>Hollon, S. D., DeRubeis, R. J., Evans, M. D., Wiemer, M. J., Garvey, M. J., Grove, W. M. &amp; Tuason, V. B. (1992). Cognitive therapy and pharmacotherapy for depression. Singly and in combination. Arch Gen Psychiatry 49, 774-81.</t>
  </si>
  <si>
    <t>HOLLYMAN1988</t>
  </si>
  <si>
    <t>Hollyman, J. A., Freeling, P., Paykel, E. S., Bhat, A., &amp; Sedgwick, P. (1988). Double-blind placebo-controlled trial of amitriptyline among depressed patients in general practice. Journal of the Royal College of General Practitioners, 38, 393-397.</t>
  </si>
  <si>
    <t>HORMAZABAL1985</t>
  </si>
  <si>
    <t>Hormazabal, L., Omer, L. M., &amp; Ismail, S. (1985). Cianopramine and amitriptyline in the treatment of depressed patients--a placebo-controlled study. Psychopharmacology, 86, 205-208.</t>
  </si>
  <si>
    <t>Hoyberg1996</t>
  </si>
  <si>
    <t>Excluded from 2004 GL as 'Comparator drug (amitriptyline) dose sub-therapeutic' BUT 30-90mg/day and BNF recommend initial dose of 30-75mg/day for elderly</t>
  </si>
  <si>
    <t>Hoyberg OJ, Maragakis B, Mullin J, Norum D, Stordall E, Ekdahl P, Ose E, Moksnes KM, Sennef C. A double-blind multicentre comparison of mirtazapine and amitriptyline in elderly depressed patients. Acta Psychiatrica Scandinavica 1996;93(3):184-190.</t>
  </si>
  <si>
    <t>Hsu J-W, Su T-P, Huang C-Y, Chen Y-S, Chou Y-H. Faster onset of antidepressant effects of citalopram compared with sertraline in drug-naive first-episode major depressive disorder in a Chinese population: A 6-week double-blind, randomized comparative study. Journal of Clinical Psychopharmacology 2011;31(5):577-81.</t>
  </si>
  <si>
    <t xml:space="preserve">Ince Burcin, U., et al. (2013) Internet-based, culturally sensitive, problem-solving therapy for Turkish migrants with depression: Randomized controlled trial. Journal of Medical Internet Research 15, 248-262 </t>
  </si>
  <si>
    <t>Jamison C. The outcome of cognitive bibliotherapy with depressed adults. Journal of Consulting &amp; Clinical Psychology 63(4):644-50, 1995.</t>
  </si>
  <si>
    <t>Johansson 2012</t>
  </si>
  <si>
    <t>Judd1993</t>
  </si>
  <si>
    <t>Judd FK, Moore K, Norman TR, Burrows GD, Gupta RK, Parker G. A multicentre double blind trial of fluoxetine versus amitriptyline in the treatment of depressive illness. Australian &amp; New Zealand Journal of Psychiatry 1993 Mar;27(1):49-55.</t>
  </si>
  <si>
    <t>KASPER2005</t>
  </si>
  <si>
    <t>Keegan1991</t>
  </si>
  <si>
    <t>Keegan D, Bowen RC, Blackshaw S, Saleh S, Dayal N, Remillard F, Shrikhande S, Cebrian Perez S, Boulton A. A comparison of fluoxetine and amitriptyline in the treatment of major depression. International Clinical Psychopharmacology 1991 Summer;6(2):117-24.</t>
  </si>
  <si>
    <t>Kendrick 2006</t>
  </si>
  <si>
    <t>Kendrick T, Simons L, Mynors-Wallis L, Gray A, Lathlean J, Pickering R, Harris S, Rivero-Arias O, Gerard K, Thompson C. Cost-effectiveness of referral for generic care or problem-solving treatment from community mental health nurses, compared with usual general practitioner care for common mental disorders. The British Journal of Psychiatry. 2006 Jul 1;189(1):50-9.</t>
  </si>
  <si>
    <t>Kendrick T, Chatwin J, Dowrick C, Tylee A, Morriss R, Peveler R, Leese M, McCrone P, Harris T, Moore M, Byng R. Randomised controlled trial to determine the clinical effectiveness and cost-effectiveness of selective serotonin reuptake inhibitors plus supportive care, versus supportive care alone, for mild to moderate depression with somatic symptoms in primary care: the THREAD (THREshold for AntiDepressant response) study. Health Technology Assessment. 2009;13(22):i-182.</t>
  </si>
  <si>
    <t xml:space="preserve">Kessler, D., et al. (2009) Therapist-delivered Internet psychotherapy for depression in primary care: a randomised controlled trial. Lancet 374, 628-634 </t>
  </si>
  <si>
    <t>Kinser PA, Bourguignon C, Whaley D, Hauenstein E, Taylor AG. Feasibility, acceptability, and effects of gentle hatha yoga for women with major depression: findings from a randomized controlled mixed-methods study. Archives of psychiatric nursing. 2013 Jun 30;27(3):137-47.</t>
  </si>
  <si>
    <t>Krogh J, Saltin B, Nordentoft M. The DEMO trial: a randomized, parallel-group, observer-blinded clinical trial of strength versus aerobic versus relaxation training for patients with mild to moderate depression. The Journal of clinical psychiatry. 2009 Jun 15;70(6):790-800.</t>
  </si>
  <si>
    <t>Krogh J, Videbech P, Thomsen C, Gluud C, Nordentoft M. DEMO-II trial. Aerobic exercise versus stretching exercise in patients with major depression—a randomised clinical trial. PloS one. 2012 Oct 31;7(10):e48316.</t>
  </si>
  <si>
    <t>Kusalic M, Engelsmann F, Bradwejn J. Thyroid functioning during treatment for depression. Journal of Psychiatry and Neuroscience. 1993 Nov;18(5):260.</t>
  </si>
  <si>
    <t>Kwon SH. Wheel of Wellness Counseling in Community Dwelling, Korean Elders: A Randomized, Controlled Trial. Journal of Korean Academy of Nursing. 2015 Jun 1;45(3):459-68.</t>
  </si>
  <si>
    <t>Kyle1998</t>
  </si>
  <si>
    <t>Laidlaw, K., Davidson, K, Toner, H., et al (2008) A randomised controlled trial of cognitive behaviour therapy vs treatment as usual in the treatment of mild to moderate late life depression. International Journal of Geriatric Psychiatry, 23, 843-850.</t>
  </si>
  <si>
    <t>Lecrubier, Y., Bourin, M., Moon, C. A., Schifano, F., Blanchard, C., Danjou, P. et al. (1997). Efficacy of venlafaxine in depressive illness in general practice. Acta Psychiatrica Scandinavica, 95, 485- 493.</t>
  </si>
  <si>
    <t>Legrand FD. Effects of exercise on physical self-concept, global self-esteem, and depression in women of low socioeconomic status with elevated depressive symptoms. J Sport Exerc Psychol. 2014 Aug 1;36(4):357-65.</t>
  </si>
  <si>
    <t>Leinonen1999</t>
  </si>
  <si>
    <t>Leinonen E, Skarstein J, Behnke K, Agren H, Helsdingen JT, Ahokas A, Koponen H, Mehtonen O-P, Lepola U, Kinnunen I, Berle JO, Torvanger MS, Djerv L, Banach G, Drolsum B, Linderoth L, Melle KH, Hamnes A, Nissen-Meyer JR, Ketner M, Stordal E, Eide D, Kristiansen OS, Bahr B, Nielsen BM, Sogaard J, Borup A, Blomberg S, Haggstrom L, Staroscinski M, Hetta J, Portala K, Marteinsdottir I, Klingert M, Jacobson N-O, Arnell G, Sinner B, Swedborg A-C, Norberg B. Efficacy and tolerability of mirtazapine versus citalopram: A double-blind, randomized study in patients with major depressive disorder. International Clinical Psychopharmacology 1999;14(6):329-337.</t>
  </si>
  <si>
    <t>Huibers MJ, Cohen ZD, Lemmens LH, Arntz A, Peeters FP, Cuijpers P, DeRubeis RJ. Predicting optimal outcomes in cognitive therapy or interpersonal psychotherapy for depressed individuals using the personalized advantage index approach. PloS one. 2015 Nov 10;10(11):e0140771.</t>
  </si>
  <si>
    <t>Lepola, U.M., Loft, H. &amp; Reines, H. (2003) Escitalopram (10-20 mg/day) is effective and well tolerated in a placebo-controlled study in depression in primary care. International Clinical Psychopharmacology, 18, 211-217.</t>
  </si>
  <si>
    <t>Levine1989</t>
  </si>
  <si>
    <t>Luty, S.E., Carter, J.D., McKenzie, J.M., et al. (2007). Randomised controlled trial of interpersonal psychotherapy and cognitive-behavioural therapy for depression. British Journal of Psychiatry, 190,
496-502.</t>
  </si>
  <si>
    <t>Smart-phone supported behavioural activation versus full behavioural activation</t>
  </si>
  <si>
    <t>MacPherson H, Richmond S, Bland M, Brealey S, Gabe R, Hopton A, Keding A, Lansdown H, Perren S, Sculpher M, Spackman E. Acupuncture and counselling for depression in primary care: a randomised controlled trial. PLoS Med. 2013 Sep 24;10(9):e1001518.</t>
  </si>
  <si>
    <t>Maina G, Forner F, Bogetto F. Randomized controlled trial comparing brief dynamic and supportive therapy with waiting list condition in minor depressive disorders. Psychotherapy and psychosomatics. 2004 Dec 23;74(1):43-50.</t>
  </si>
  <si>
    <t>Marchesi1998</t>
  </si>
  <si>
    <t>Marshall, M.B., Zuroff, D.C., McBride, C., &amp; Bagby, R.M. (2008) Self-criticism predicts differential response to treatment for major depression. Journal of Clinical Psychology, 64 (3), 231-244.</t>
  </si>
  <si>
    <t>Mather AS, Rodriguez C, Guthrie MF, McHARG AM, Reid IC, McMURDO ME. Effects of exercise on depressive symptoms in older adults with poorly responsive depressive disorder. The British Journal of Psychiatry. 2002 May 1;180(5):411-5.</t>
  </si>
  <si>
    <t>McCallum1975</t>
  </si>
  <si>
    <t>McCallum P, Meares R. A controlled trial of maprotiline (Ludiomil) in depressed outpatients. Medical Journal Australia 1975;2:392-394.</t>
  </si>
  <si>
    <t>McCann IL, Holmes DS. Influence of aerobic exercise on depression. Journal of personality and social psychology. 1984 May;46(5):1142.</t>
  </si>
  <si>
    <t>Attention placebo was a social contact control condition; N by group not reported but no drop-out and assumed equal distribution between the three arms</t>
  </si>
  <si>
    <t>McNeil JK, LeBlanc EM, Joyner M. The effect of exercise on depressive symptoms in the moderately depressed elderly. Psychology and aging. 1991 Sep;6(3):487.</t>
  </si>
  <si>
    <t>MERIDETH1983</t>
  </si>
  <si>
    <t>Merideth, C. H. &amp; Feighner, J. P. (1983). A double-blind, controlled evaluation of zimeldine, imipramine and placebo in patients with primary affective disorders. Acta Psychiatrica Scandinavica Supplementum, 308, 70-79.</t>
  </si>
  <si>
    <t>Miranda J, Chung JY, Green BL, Krupnick J, Siddique J, Revicki DA, Belin T. Treating depression in predominantly low-income young minority women: a randomized controlled trial. JAMA 2003;290(1):57-65.</t>
  </si>
  <si>
    <t>Mischoulon, D., et al. (2014) A double-blind, randomized, placebo-controlled clinical trial of S-ade syl-L-methionine (SAMe) versus escitalopram in major depressive disorder. The Journal of clinical psychiatry 75, 370-376 DOI: 10.4088/JCP.13m08591</t>
  </si>
  <si>
    <t>Molenaar PJ, Boom Y, Peen J, Schoevers RA, Van R, Dekker JJ. Is there a dose–effect relationship between the number of psychotherapy sessions and improvement of social functioning?. British Journal of Clinical Psychology. 2011 Sep 1;50(3):268-82.</t>
  </si>
  <si>
    <t>Moller1998</t>
  </si>
  <si>
    <t>Moller2000</t>
  </si>
  <si>
    <t>Moller HJ, Glaser K, Leverkus F et al. Double-blind, multicenter comparative study of sertraline versus amitriptyline in outpatients with major depression. Pharmacopsychiatry 2000;33:206-212.</t>
  </si>
  <si>
    <t>MOORE2005</t>
  </si>
  <si>
    <t>Moradveisi L, Huibers MJ, Renner F, Arasteh M, Arntz A. Behavioural activation v. antidepressant medication for treating depression in Iran: randomised trial. The British Journal of Psychiatry. 2013 Mar 1;202(3):204-11.</t>
  </si>
  <si>
    <t>Muijen1988</t>
  </si>
  <si>
    <t>Muijen M, Roy D, Silverstone T, Mehmet A, Christie M. A comparative clinical trial of fluoxetine, mianserin and placebo in depressed outpatients. Acta Psychiatrica Scandinavica 1988 Sep;78(3):384-90.</t>
  </si>
  <si>
    <t>Mullin1996</t>
  </si>
  <si>
    <t>Mullin J. A multicentre, double-blind, amitriptyline-controIled study of mirtazapine in patients with major depression. Journal of Psychopharmacology 1996;10(3):235-240.</t>
  </si>
  <si>
    <t>Murphy GE, Simons AD, Wetzel RD, Lustman PJ. Cognitive therapy and pharmacotherapy singly and together in the treatment of depression. Arch Gen Psychiatry 1984;41:33-41.</t>
  </si>
  <si>
    <t>Murphy GE, Carney RM, Knesevitc MA, Wetzel RD, Whitworth P. Cognitive behavior therapy, relaxation training, and tricyclic antidepressant medication in the treatment of depression. Psychol Rep 1995;77(2):403-420.</t>
  </si>
  <si>
    <t>Murri MB, Amore M, Menchetti M, Toni G, Neviani F, Cerri M, Rocchi MB, Zocchi D, Bagnoli L, Tam E, Buffa A. Physical exercise for late-life major depression. The British Journal of Psychiatry. 2015 Sep 1;207(3):235-42.</t>
  </si>
  <si>
    <t>Mynors-Wallis LM, Gath DH, Lloyd-Thomas AR, Tomlinson D. Randomised controlled trial comparing problem solving treatment with amitriptyline and placebo for major depression in primary care. [see comments.]. BMJ 18-2-1995;310(6977):441-445.</t>
  </si>
  <si>
    <t>Mynors-Wallis LM, Gath DH, Day A et al. Randomised controlled trial of problem solving treatment, antidepressant medication, and combined treatment for major depression in primary care. BMJ 2000;320:26-30.</t>
  </si>
  <si>
    <t>Nabkasorn C, Miyai N, Sootmongkol A, Junprasert S, Yamamoto H, Arita M, Miyashita K. Effects of physical exercise on depression, neuroendocrine stress hormones and physiological fitness in adolescent females with depressive symptoms. The European Journal of Public Health. 2006 Apr 1;16(2):179-84.</t>
  </si>
  <si>
    <t>Naeem F, Waheed W, Gobbi M, Ayub M, Kingdon D. Preliminary evaluation of culturally sensitive CBT for depression in Pakistan: findings from Developing Culturally-sensitive CBT Project (DCCP). Behavioural and cognitive psychotherapy. 2011 Mar 1;39(02):165-73.</t>
  </si>
  <si>
    <t>Naeem 2013</t>
  </si>
  <si>
    <t>Nandi1976; NANDI1976</t>
  </si>
  <si>
    <t>Nandi, D. N., Ajmany, S., Ganguli, H., Banerjee, G., Boral, G. C., Ghosh, A. et al. (1976). A clinical evaluation of depressives found in a rural survey in India. British Journal of Psychiatry, 128, 523- 527.</t>
  </si>
  <si>
    <t xml:space="preserve">Newby, J. M., et al. (2013) Internet cognitive behavioural therapy for mixed anxiety and depression: a randomized controlled trial and evidence of effectiveness in primary care [Wellbeing 6]. Psychological Medicine 43, 2635-2648 </t>
  </si>
  <si>
    <t>NIERENBERG2007B</t>
  </si>
  <si>
    <t>Nierenberg, A. A., Greist, J. H., Mallinckrodt, C. H., Prakash, A., Sambunaris, A., Tollefson, G. D. et al. (2007). Duloxetine versus escitalopram and placebo in the treatment of patients with major depressive disorder: onset of antidepressant action, a non-inferiority study. Current Medical Research &amp; Opinion, 23, 401-416.</t>
  </si>
  <si>
    <t>Nyth1992</t>
  </si>
  <si>
    <t>Nyth AL, Gottfries CG, Lyby K, Smedegaard-Andersen L, Gylding-Sabroe J, Kristensen M, Refsum HE, Ofsti E, Eriksson S, Syversen S. A controlled multicenter clinical study of citalopram and placebo in elderly depressed patients with and without concomitant dementia. Acta Psychiatrica Scandinavica 1992;86(2):138-145.</t>
  </si>
  <si>
    <t>O'Leary KD, Beach SR. Marital therapy: a viable treatment for depression and marital discord. American Journal of Psychiatry 1990;147(2):183-186.</t>
  </si>
  <si>
    <t>Olie1997</t>
  </si>
  <si>
    <t>Olie JP, Gunn KP, Katz E. A double-blind placebo-controlled multicentre study of sertraline in the acute and continuation treatment of major depression. European Psychiatry 1997;12(1):34-41.</t>
  </si>
  <si>
    <t xml:space="preserve">Ou JJ, Xun GL, Wu RR, Li LH, Fang MS, Zhang HG, et al. Efficacy and safety of escitalopram versus citalopram in major depressive disorder: a 6-week, multicenter, randomized, double-blind, flexible-dose study. Psychopharmacology (Berl) 2011;213:639-46. </t>
  </si>
  <si>
    <t>PEDERSEN2002</t>
  </si>
  <si>
    <t>Pedersen, R. D., Pallay, A. G., &amp; Rudolph, R. L. (2002). Can improvement in well-being and functioning be distinguished from depression improvement in antidepressant clinical trials? Quality of Life Research, 11, 9-17.</t>
  </si>
  <si>
    <t>PESELOW1989</t>
  </si>
  <si>
    <t>Peselow, E. D., Stanley, M., Filippi, A. M., Barouche, F., Goodnick, P., &amp; Fieve, R. R. (1989). The predictive value of the dexamethasone suppression test. A placebo-controlled study. British Journal of Psychiatry, 155, 667-672.</t>
  </si>
  <si>
    <t>Pfaff JJ, Alfonso H, Newton RU, Sim M, Flicker L, Almeida OP. ACTIVEDEP: a randomised, controlled trial of a home-based exercise intervention to alleviate depression in middle-aged and older adults. British journal of sports medicine. 2013 Jul 6:bjsports-2013.</t>
  </si>
  <si>
    <t>Philipp, M., Kohnen, R., &amp; Hiller, K. O. (1999). Hypericum extract versus imipramine or placebo in patients with moderate depression: randomised multicentre study of treatment for eight weeks. British Medical Journal, 319, 1534-1538.</t>
  </si>
  <si>
    <t>Phillips, R., Schneider, J., Molosankwe, I., Leese, M., Sarrami Foroushani, P., Grime, P., McCrone, P., Morriss, R. and Thornicroft, G. (2014) Randomised controlled trial of computerised cognitive behavioural therapy for depressive symptoms: effectiveness and costs of a workplace intervention, Psychological Medicine, 44, 741-752</t>
  </si>
  <si>
    <t>Preskorn1991</t>
  </si>
  <si>
    <t>Preskorn SH, Silkey B, Beber J, Dorey C. Antidepressant response and plasma concentrations of fluoxetine. Annals of Clinical Psychiatry 1991;3:147-151.</t>
  </si>
  <si>
    <t>Ravindram
1995</t>
  </si>
  <si>
    <t>Richards DA, Ekers D, McMillan D, Taylor RS, Byford S, Warren FC, Barrett B, Farrand PA, Gilbody S, Kuyken W, O'Mahen H. Cost and Outcome of Behavioural Activation versus Cognitive Behavioural Therapy for Depression (COBRA): a randomised, controlled, non-inferiority trial. The Lancet. 2016 Sep 2;388(10047):871-80.</t>
  </si>
  <si>
    <t>RICKELS1981</t>
  </si>
  <si>
    <t>Rickels, K., Case, W. G., Werblowsky, J., Csanalosi, I., Schless, A., &amp; Weise, C. C. (1981). Amoxapine and imipramine in the treatment of depressed outpatients: a controlled study. American Journal of Psychiatry, 138, 20-24.</t>
  </si>
  <si>
    <t>Rickels K, Feighner JP, Smith WT. Alprazolam, amitriptyline, doxepin, and placebo in the treatment of depression. Archives of general psychiatry. 1985 Feb 1;42(2):134-41.</t>
  </si>
  <si>
    <t>Rickels1986</t>
  </si>
  <si>
    <t xml:space="preserve">Rieu, J., et al. (2011) Efficacy of ultrabrief cognitive and behavioural therapy performed by psychiatric residents on depressed inpatients. Psychotherapy and psychosomatics 80, 374-376 </t>
  </si>
  <si>
    <t>Robertson1994</t>
  </si>
  <si>
    <t>Excluded from 2004 GL as 'Bipolar depression formed part of inclusion criteria, number of patients in study with bipolar not specified [Geddes2002*]'</t>
  </si>
  <si>
    <t>ROFFMAN1982</t>
  </si>
  <si>
    <t>Roffman, M., Gould, E. E., Brewer, S. J., et al. (1982). A double-blind comparative study of oxaprotiline with amitriptyline and placebo in moderate depression. Current Therapeutic Research, Clinical &amp; Experimental, 32, 247-256.</t>
  </si>
  <si>
    <t>Rosenberg1994</t>
  </si>
  <si>
    <t>Rudolph99</t>
  </si>
  <si>
    <t>Rush, A., Beck, A., Kovacs, M. &amp; Hollon, S. (1977). Comparative efficacy of cognitive therapy and pharmacotherapy in the treatment of depressed outpatients. Cognitive Therapy and Research 1, 17-37.</t>
  </si>
  <si>
    <t>Salminen, J.K., Karlsson, H., Hietala, J., et al. (2008) Short-term psychodynamic psychotherapy and fluoxetine in major depressive disorder: A randomized comparative study. Psychotherapy and
Psychosomatics, 77, 351-357.</t>
  </si>
  <si>
    <t>Schmidt MM, Miller WR. Amount of therapist contact and outcome in a multidimensional depression treatment program. Acta Psychiatrica Scandinavica 1983;67(5):319-332.</t>
  </si>
  <si>
    <t>Schneider03</t>
  </si>
  <si>
    <t>Excluded from 2004 GL as 'Some participants on HRT'</t>
  </si>
  <si>
    <t>Schramm E, Dietrich van Calker MD, Dykierek P, Lieb K, Kech S, Zobel I, Leonhart R, Berger M. An intensive treatment program of interpersonal psychotherapy plus pharmacotherapy for depressed inpatients: acute and long-term results. American Journal of Psychiatry. 2007 May 1.</t>
  </si>
  <si>
    <t>Zobel I, Kech S, Van Calker D, Dykierek P, Berger M, Schneibel R, Schramm E. Long‐term effect of combined interpersonal psychotherapy and pharmacotherapy in a randomized trial of depressed patients. Acta Psychiatrica Scandinavica. 2011 Apr 1;123(4):276-82.</t>
  </si>
  <si>
    <t>Schuch FB, Vasconcelos-Moreno MP, Borowsky C, Zimmermann AB, Rocha NS, Fleck MP. Exercise and severe major depression: effect on symptom severity and quality of life at discharge in an inpatient cohort. Journal of psychiatric research. 2015 Feb 28;61:25-32.</t>
  </si>
  <si>
    <t>Schulberg,H.C.; Block,M.R.; Madonia,M.J.; Scott,C.P.; Rodriguez,E.; Imber,S.D.; Perel,J.; Lave,J.; Houck,P.R.; Coulehan,J.L. Treating major depression in primary care practice. Eight-month clinical outcomes. Archives of General Psychiatry 1996;53(10):913-919.</t>
  </si>
  <si>
    <t>Serfaty MA, Haworth D, Blanchard M, Buszewicz M, Murad S, King M. Clinical effectiveness of individual cognitive behavioral therapy for depressed older people in primary care: a randomized controlled trial. Archives of general psychiatry. 2009 Dec 1;66(12):1332-40.</t>
  </si>
  <si>
    <t>Shaw1986</t>
  </si>
  <si>
    <t>Shaw DM, Thomas DR, Briscoe MH, Watkins SE, Crimmins R, Harris B, Lovett J, Raj M, Lloyd AT, Osborne C, et al. A comparison of the antidepressant action of citalopram and amitriptyline. British Journal of Psychiatry 1986 Oct;149:515-7.</t>
  </si>
  <si>
    <t>Silverstone, T., bou-Saleh, M. T., Pathak, R., Lock, T., Bennie, E., Mohammed, Y. et al. (1994). A multicentre comparative trial of moclobemide, imipramine and placebo in major depressive disorder. UK moclobemide study group. International Clinical Psychopharmacology, 9, 109-113.</t>
  </si>
  <si>
    <t>Silverstone99; Sil'stne99</t>
  </si>
  <si>
    <t>Simpson S, Corney R, Fitzgerald P, Beecham J. A randomized controlled trial to evaluate the effectiveness and cost-effectiveness of psychodynamic counselling for general practice patients with chronic depression. Psychological Medicine 33(2):229-39, 2003.</t>
  </si>
  <si>
    <t>SIMS2006</t>
  </si>
  <si>
    <t>Sims J, Hill K, Davidson S, Gunn J, Huang N. Exploring the feasibility of a community-based strength training program for older people with depressive symptoms and its impact on depressive symptoms. BMC geriatrics. 2006 Nov 30;6(1):1.</t>
  </si>
  <si>
    <t>Singh NA, Clements KM, Fiatarone MA. A randomized controlled trial of progressive resistance training in depressed elders. The Journals of Gerontology Series A: Biological Sciences and Medical Sciences. 1997 Jan 1;52(1):M27-35.</t>
  </si>
  <si>
    <t>Singh NA, Stavrinos TM, Scarbek Y, Galambos G, Liber C, Singh MA. A randomized controlled trial of high versus low intensity weight training versus general practitioner care for clinical depression in older adults. The Journals of Gerontology Series A: Biological Sciences and Medical Sciences. 2005 Jun 1;60(6):768-76.</t>
  </si>
  <si>
    <t>Smith, W. T., Glaudin, V., Panagides, J., &amp; Gilvary, E. (1990). Mirtazapine vs. amitriptyline vs. placebo in the treatment of major depressive disorder. Psychopharmacology Bulletin, 26, 191-196.</t>
  </si>
  <si>
    <t>SPRING1992</t>
  </si>
  <si>
    <t>Spring, C., Gelenberg, A. J., Garvin, R., &amp; Thompson, S. (1992). Amitryptyline, clovoxamine and cognitive function: A placebo-controlled comparison in depressed outpatients. Psychopharmacology, 108, 327-332.</t>
  </si>
  <si>
    <t>Sramek 95</t>
  </si>
  <si>
    <t>STASSEN1993</t>
  </si>
  <si>
    <t>Stassen, H. H., Delini-Stula, A., &amp; Angst, J. (1993). Time course of improvement under antidepressant treatment: a survival-analytical approach. European Neuropsychopharmacology, 3, 127-135.</t>
  </si>
  <si>
    <t>Stratta1991</t>
  </si>
  <si>
    <t>Excluded from 2004 GL as 'Inadequate diagnosis of depression [Geddes2002*]'</t>
  </si>
  <si>
    <t>Tan1994</t>
  </si>
  <si>
    <t>Excluded from 2004 GL as 'Inadequate diagnosis; patients were over 65 years old and being treated with 70mg lofepramine' BUT BNF says elderly may respond to lower doses</t>
  </si>
  <si>
    <t>Tan RS. Lowering antidepressant dosages in the elderly. Clinical Gerontologist 1995;16(1):67-70.</t>
  </si>
  <si>
    <t>Thompson1994</t>
  </si>
  <si>
    <t>Thompson, L. W., Coon, D. W., Gallagher-Thompson, D., Sommer, B. R. &amp; Koin, D. (2001). Comparison of desipramine and cognitive/behavioral therapy in the treatment of elderly outpatients with mild-to-moderate depression. Am J Geriatr Psychiatry 9, 225-40.</t>
  </si>
  <si>
    <t>Tollefson93</t>
  </si>
  <si>
    <t>Tollefson GD, Bosomworth JC, Heiligenstein JH, Potvin JH, Holman S, Abuzzahab FS, Alexopoulos GS, Meyers BS, Bielski RJ, Borison RL, Brod MS, Cohen-Cole SA, Cohn CK, Downs JM, Dupont RL, Ferguson JM, Folks DG, Gottlieb GL, Graber B. A double-blind, placebo-controlled clinical trial of fluoxetine in geriatric patients with major depression. International Psychogeriatrics 1995;7(1):89-104.</t>
  </si>
  <si>
    <t>Tollefson1994</t>
  </si>
  <si>
    <t>Van Schaik, A., van Marwijk, H., Ader, H., et al. (2006) Interpersonal psychotherapy for elderly patients in primary care. American Journal of Geriatric Psychiatry, 14 (9), 777-786.</t>
  </si>
  <si>
    <t>Vartiainen1994</t>
  </si>
  <si>
    <t>Excluded from 2004 GL as 'Placebo controlled trial - no comparator antidepressant arm'</t>
  </si>
  <si>
    <t>Veale DM, Le Fevre K, Pantelis C, De Souza V, Mann A, Sargeant A. Aerobic exercise in the adjunctive treatment of depression: a randomized controlled trial. Journal of the Royal Society of Medicine. 1992 Sep 1;85(9):541-4.</t>
  </si>
  <si>
    <t>VENTURA2007</t>
  </si>
  <si>
    <t>Andersson, G., et al. (2013) A 3.5-year follow-up of Internet-delivered cognitive behavior therapy for major depression. Journal of mental health (Abingdon, England) 22, 155-164</t>
  </si>
  <si>
    <t>Versiani, M., Nardi, A. E., Mundim, F. D., Alves, A., &amp; Schmid-Burgk, W. (1990). Moclobemide, imipramine and placebo in the treatment of major depression. Acta Psychiatrica Scandinavica Supplementum, 360, 57-58.</t>
  </si>
  <si>
    <t>Versiani 1999</t>
  </si>
  <si>
    <t>Wade2002</t>
  </si>
  <si>
    <t>Excluded from 2004 GL as 'No citalopram arm - escitalopram versus placebo'</t>
  </si>
  <si>
    <t>Wade A, Lemming O, Hedegaard KB. Escitalopram 10 mg/day is effective and well tolerated in a placebo-controlled study in depression in primary care. International Clinical Psychopharmacology 2002;17(3):95-102.</t>
  </si>
  <si>
    <t>WAKELIN1986</t>
  </si>
  <si>
    <t>Wakelin JS. Fluvoxamine in the treatment of the older depressed patient; double-blind, placebo-controlled data. International Clinical Psychopharmacology 1(3):221-30, 1986.</t>
  </si>
  <si>
    <t>Ward E, King M, Lloyd M, Bower P, Sibbald B, Farrelly S, Gabbay M, Tarrier N, Addington-Hall J. Randomised controlled trial of non-directive counselling, cognitive-behaviour therapy, and usual general practitioner care for patients with depression. I: clinical effectiveness. BMJ 2-12-2000;321(7273):1383-1388.</t>
  </si>
  <si>
    <t>Watson, J.C., Gordon, L.B., Stermac, L., Kalogerakos, F., &amp; Steckley, P. (2003) Comparing the effectiveness of process-experiental with cognitive-behavioural psychotherapy in the treatment of depression. Journal of Consulting and Clinical Psychology, 71 (4), 773-781.</t>
  </si>
  <si>
    <t>Wheatley1998</t>
  </si>
  <si>
    <t>Wilcox, C. S., Cohn, J. B., Katz, B. B., Mijares, C. P., Guarino, J. J., Panagides, J. et al. (1994). A double-blind, placebo-controlled study comparing mianserin and amitriptyline in moderately depressed outpatients. International Clinical Psychopharmacology, 9, 271-279.</t>
  </si>
  <si>
    <t xml:space="preserve">Williams, C., et al. (2013) Guided self-help cognitive behavioural therapy for depression in primary care: a randomised controlled trial. PloS One 8, </t>
  </si>
  <si>
    <t>Yeung A, Lepoutre V, Wayne P, Yeh G, Slipp LE, Fava M, Denninger JW, Benson H, Fricchione GL. Tai chi treatment for depression in Chinese Americans: a pilot study. American Journal of Physical Medicine &amp; Rehabilitation. 2012 Oct 1;91(10):863-70.</t>
  </si>
  <si>
    <t>YEVTUSHENKO2007</t>
  </si>
  <si>
    <t>Young1987</t>
  </si>
  <si>
    <t>Zivkov1995</t>
  </si>
  <si>
    <t>Bruijn1996</t>
  </si>
  <si>
    <t xml:space="preserve">Bruijn JA, Moleman P, Mulder PGH, Van den Broek WW, Van Hulst AM, Van der Mast RC, Van de Wetering BJM. A double blind, fixed blood-level study comparing mirtazapine with imipramine in depressed in-patients. Psychopharmacology 1996;127(3):231-237. </t>
  </si>
  <si>
    <t>COHN1984</t>
  </si>
  <si>
    <t>Cohn, J. B., Varga, L., &amp; Lyford, A. (1984). A two-center double-blind study of nomifensine, imipramine, and placebo in depressed geriatric outpatients. Journal of Clinical Psychiatry, 45, 68-72</t>
  </si>
  <si>
    <t>Jacobson, N.S., Dobson, K.S., Truax, P.A., et al. (1996) A component analysis of cognitive-behavioural treatment for depression. Journal of Consulting and Clinical Psychology, 64 (2), 295-304.</t>
  </si>
  <si>
    <t>Leinonen, E. &amp; Niemi, H. (2007) The influence of educational information on depressed outpatients treated with escitalopram: a semi-naturalistic study. Nordic Journal of Psychiatry, 61, 109-114.</t>
  </si>
  <si>
    <t>Lydiard1997; LYDIARD1997</t>
  </si>
  <si>
    <t>Lydiard, R. B., Stahl, S. M., Hertzman, M., &amp; Harrison, W. M. (1997). A double-blind, placebo-controlled study comparing the effects of sertraline versus amitriptyline in the treatment of major depression. Journal of Clinical Psychiatry, 58, 484-491.</t>
  </si>
  <si>
    <t>Quitkin, F. M., McGrath, P. J., Stewart, J. W., Harrison, W., Wager, S. G., Nunes, E. et al. (1989). Phenelzine and imipramine in mood reactive depressives. Further delineation of the syndrome of atypical depression. Archives of General Psychiatry, 46, 787-793.</t>
  </si>
  <si>
    <t>Schuver KJ, Lewis BA. Mindfulness-based yoga intervention for women with depression. Complementary therapies in medicine. 2016 Jun 30;26:85-91.</t>
  </si>
  <si>
    <t>Sheehan, D. V., et al. (2009) Placebo-controlled inpatient comparison of venlafaxine and fluoxetine for the treatment of major depression with melancholic features. International clinical psychopharmacology 24, 61-86 DOI: 10.1097/YIC.0b013e32831980f2</t>
  </si>
  <si>
    <t>Schweizer, E., Feighner, J., Mandos, L. A., &amp; Rickels, K. (1994). Comparison of venlafaxine and imipramine in the acute treatment of major depression in outpatients. Journal of Clinical Psychiatry, 55, 104-108.</t>
  </si>
  <si>
    <t>Schweizer, E., Rickels, K., Hassman, H., &amp; Garcia-Espana, F. (1998). Buspirone and imipramine for the treatment of major depression in the elderly. Journal of Clinical Psychiatry, 59, 175-183.</t>
  </si>
  <si>
    <t>Original Study ID</t>
  </si>
  <si>
    <t>Category</t>
  </si>
  <si>
    <t>Reason for Exclusion</t>
  </si>
  <si>
    <t>Reference 1</t>
  </si>
  <si>
    <t>Reference 2</t>
  </si>
  <si>
    <t>Aberg 1977</t>
  </si>
  <si>
    <t>Aberg1977</t>
  </si>
  <si>
    <t>Excluded in 2004 GL as 'Patients not diagnosed against recognised classification system'</t>
  </si>
  <si>
    <t>Amitriptyline; Amoxapine</t>
  </si>
  <si>
    <t>Pharm</t>
  </si>
  <si>
    <t>Intervention: Pharmacological intervention not of interest (only 1 arm meets inclusion criteria)</t>
  </si>
  <si>
    <t>Aberg A, Holmberg G. Controlled trial of a new antidepressive, amoxapine, in comparison with amitriptyline. Current Therapeutic Research 1977;22:304-315.</t>
  </si>
  <si>
    <t>Abolghasemi 2015</t>
  </si>
  <si>
    <t>Psych</t>
  </si>
  <si>
    <t>Abolghasemi A, Gholami H, Narimani M, Gamji M. The Effect of Beck’s Cognitive Therapy and Mindfulness-Based Cognitive Therapy on Sociotropic and Autonomous Personality Styles in Patients With Depression. Iranian journal of psychiatry and behavioral sciences. 2015 Dec;9(4).</t>
  </si>
  <si>
    <t>Agosti 1991</t>
  </si>
  <si>
    <t>Imipramine; L-deprenyl; Phenelzine; Placebo</t>
  </si>
  <si>
    <t>Data cannot be extracted</t>
  </si>
  <si>
    <t>Agosti V. Life satisfaction and psychosocial functioning in chronic depression: effect of acute treatment with antidepressants. Journal of Affective Disorders 23(1):35-41, 1991.</t>
  </si>
  <si>
    <t>Agosti 1993</t>
  </si>
  <si>
    <t>AGOSTI1993</t>
  </si>
  <si>
    <t>Imipramine; Phenelzine; Placebo</t>
  </si>
  <si>
    <t>Agosti 1999</t>
  </si>
  <si>
    <t>AGOSTI1999A</t>
  </si>
  <si>
    <t>Pharm &amp; Psych</t>
  </si>
  <si>
    <t>Agosti, V. (1999). Predictors of persistent social impairment among recovered depressed outpatients. Journal of Affective Disorders, 55, 215-219.</t>
  </si>
  <si>
    <t>Agosti 2002a</t>
  </si>
  <si>
    <t>AGOSTI2002</t>
  </si>
  <si>
    <t>Desipramine; Imipramine; Phenelelzine; L-deprenyl; Mianserin; Placebo</t>
  </si>
  <si>
    <t>Agosti, V., Quitkin, F. M., Stewart, J. W., &amp; McGrath, P. J. (2002). Somatization as a predictor of medication discontinuation due to adverse events. International Clinical Psychopharmacology, 17, 311-314.</t>
  </si>
  <si>
    <t>Agosti 2002b</t>
  </si>
  <si>
    <t>AGOSTI2002A</t>
  </si>
  <si>
    <t>Fluoxetine; Imipramine; Placebo</t>
  </si>
  <si>
    <t>Agosti, V. &amp; McGrath, P. J. (2002). Comparison of the effects of fluoxetine, imipramine and placebo on personality in atypical depression. Journal of Affective Disorders., 71, 113-120.</t>
  </si>
  <si>
    <t>Agrawal 1994</t>
  </si>
  <si>
    <t>Agrawal1994</t>
  </si>
  <si>
    <t>Reason for exclusion taken from 2004 GL</t>
  </si>
  <si>
    <t>Basant (hypericum perforatum)</t>
  </si>
  <si>
    <t>Paper unavailable</t>
  </si>
  <si>
    <t>Agrawal A. Clinical evaluation of anti-depressant properties of basant (hypericum perforatum). Pharmacopsychoecologia 7(3):253-6, 1994.</t>
  </si>
  <si>
    <t>Ahari 2012</t>
  </si>
  <si>
    <t>Hope therapy</t>
  </si>
  <si>
    <t>Ahari GS, Younesi J, Borjali A, Damavandi SA. The effectiveness of group hope therapy on hope and depression of mothers with children suffering from cancer in Tehran. Iranian Journal of Cancer Prevention. 2013;5(4):183-88.</t>
  </si>
  <si>
    <t>Ahlfors 1988</t>
  </si>
  <si>
    <t>Ahlfors1988</t>
  </si>
  <si>
    <t>Excluded in 2004 GL as 'Inadequate diagnosis of depression [Geddes2002*]'</t>
  </si>
  <si>
    <t>Citalopram; Mianserin</t>
  </si>
  <si>
    <t>Ahlfors UG, Elovaara S, Harma P, Suoniemi I, Heikkila L, Nummi K, Vartiainen A, Vartiainen H, Tamminen T, Elgen K, Sundman K. Clinical multicentre study of citalopram compared double-blindly with mianserin in depressed patients in Finland. NORD PSYKIATR TIDSSKR 1988;42(3):201-210.</t>
  </si>
  <si>
    <t>Ahmed 1988</t>
  </si>
  <si>
    <t>Ahmed1988</t>
  </si>
  <si>
    <t>Benzoctamin; Imipramine; Placebo</t>
  </si>
  <si>
    <t>Ahmed MH, Onyemelukwe GC, Onyewotu II. A double blind controlled clinical trial of benzoctamin (Tacitin) and imipramine (Tofranil) in the treatment of 'internal heat' and its association symptoms. East African Medical Journal 1988;65(4):230-237.</t>
  </si>
  <si>
    <t>Ahola 2016</t>
  </si>
  <si>
    <t>Ahola P, Joensuu M, Knekt P, Lindfors O, Saarinen P, Tolmunen T, Valkonen-Korhonen M, Jääskeläinen T, Virtala E, Tiihonen J, Lehtonen J. Effects of Scheduled Waiting for Psychotherapy in Patients With Major Depression. The Journal of Nervous and Mental Disease. 2016 Dec 5.</t>
  </si>
  <si>
    <t>AINSLIE1965</t>
  </si>
  <si>
    <t>Amobarbital; Chlordiazepoxide; Chlorpromazine; Imipramine; Nialamide; Placebo; Thioridazine</t>
  </si>
  <si>
    <t>Baseline severity cannot be categorised</t>
  </si>
  <si>
    <t>Ainslie, J.D., Jones, M. B., &amp; Stiefel, J. R. (1965). Practical drug evaluation method: Imipramine in depressed outpatients. Archives of General Psychiatry, 12, 368-373.</t>
  </si>
  <si>
    <t>Alexopoulos2003</t>
  </si>
  <si>
    <t>Escitalopram; Sertraline</t>
  </si>
  <si>
    <t>Alexopoulos GS, Privitera W, Ventura D, Bose A, Wang Q. Double-blind comparison of escitalopram 10mg/day and optimally-dosed sertraline 50-200mg/day in the treatment of major depressive disorder. Poster presented at the 42nd Annual Meeting of the American College of Neuropsychopharmacology, December 7-11, 2003 San Juan, Puerto Rico Obtained from www lundbeck com/investor/pipeline/clinical data 2003.</t>
  </si>
  <si>
    <t>Allain 1992</t>
  </si>
  <si>
    <t>Allain1992</t>
  </si>
  <si>
    <t>Excluded in 2004 GL as 'No extractable data'</t>
  </si>
  <si>
    <t>Maprotiline; Moclobemide; Viloxazine</t>
  </si>
  <si>
    <t>Allain H. Antidepressants and cognition: comparative effects of moclobemide, viloxazine and maprotiline. Psychopharmacology Vol 106 Suppl, pp S56-61, 1992.</t>
  </si>
  <si>
    <t>Allard 2004</t>
  </si>
  <si>
    <t>Citalopram; Venlafaxine</t>
  </si>
  <si>
    <t xml:space="preserve">Allard P, Gram L, Timdahl K, Behnke K, Hanson M, Sogaard J. Efficacy and tolerability of venlafaxine in geriatric outpatients with major depression: a double-blind, randomised 6-month comparative trial with citalopram. International Journal of Geriatric Psychiatry 2004;19(12):1123-30. </t>
  </si>
  <si>
    <t>Altamura 1989a</t>
  </si>
  <si>
    <t>Altamura1989</t>
  </si>
  <si>
    <t>Excluded in 2004 GL as 'Dosage below therapeutic level for amitriptyline'</t>
  </si>
  <si>
    <t>Altamura AC, Mauri MC, Rudas N et al. Clinical activity and tolerability of trazodone, mianserin, and amitriptyline in elderly subjects with major depression: a controlled multicenter trial. Clinical Neuropharmacology 1989;12(suppl. 1):s25-s33.</t>
  </si>
  <si>
    <t>Altamura 1989b</t>
  </si>
  <si>
    <t>Altamura1989a</t>
  </si>
  <si>
    <t>Altamura AC, De Novellis F, Guercetti G, Invernizzi G, Percudani M, Montgomery SA. Fluoxetine compared with amitriptyline in elderly depression: a controlled clinical trial. International Journal Clinical Pharmacology Research 1989;9:391-396.</t>
  </si>
  <si>
    <t>Alves 1999</t>
  </si>
  <si>
    <t>Alves1999</t>
  </si>
  <si>
    <t>Fluoxetine; Venlafaxine</t>
  </si>
  <si>
    <t>Alves C, Cachola I, Brandao J. Efficacy and tolerability of venlafaxine and fluoxetine in outpatients with major depression. Primary Care Psychiatry 1999;5(2):57-63.</t>
  </si>
  <si>
    <t>Amin 1973</t>
  </si>
  <si>
    <t>Amin1973</t>
  </si>
  <si>
    <t>Excluded in 2004 GL as 'Method of depression diagnosis not specified'</t>
  </si>
  <si>
    <t>Amitriptyline; Ludiomil (CIBA 34,276-Ba)</t>
  </si>
  <si>
    <t>Amin MM, Brahm E, Bronheim LA, Klingner A, Ban TA, Lehmann HE. A double-blind, comparative clinical trial with Ludiomil (CIBA 34,276-Ba) and amitriptyline in newly admitted depressed patients. Current Therapeutic Research 1973;15:691-699.</t>
  </si>
  <si>
    <t>Amin 1978</t>
  </si>
  <si>
    <t>Amin1978</t>
  </si>
  <si>
    <t>Amitriptyline; Desipramine</t>
  </si>
  <si>
    <t>Amin MM, Cooper R, Khalid R, Lehman HE. A comparison of desipramine and amitriptyline plasma levels and therapeutic response. Psychopharmacology Bulletin 1978;14:45-46.</t>
  </si>
  <si>
    <t>Amin 1984</t>
  </si>
  <si>
    <t>Amin1984</t>
  </si>
  <si>
    <t>Fluvoxamine; Imipramine; Placebo</t>
  </si>
  <si>
    <t>Amin MM, Anath JV, Coleman BS, Darcourt G, Farkas T, Godlstein B et al. Fluvoxamine; antidepressant effects confirmed in a placebo controlled international study. Clin Neuropharmacol 1984;7:580-1.</t>
  </si>
  <si>
    <t>Amore 1989</t>
  </si>
  <si>
    <t>Amore1989</t>
  </si>
  <si>
    <t>Fluvoxamine; Imipramine</t>
  </si>
  <si>
    <t>Amore M, Bellini M, Berardi D, Berlinzani L, Cervino G, Cremonini A, Ferrari G, Innamorati A. Double-blind comparison of fluvoxamine and imipramine in depressed patients. CURR THER RES CLIN EXP 1989;46(5):815-820.</t>
  </si>
  <si>
    <t>Amsterdam 1998</t>
  </si>
  <si>
    <t>Amsterdam JD, Hooper MB, Amchin J. Once- versus twice-daily venlafaxine therapy in major depression: A randomized, double-blind study. Journal of Clinical Psychiatry 1998;59(5):236-240.</t>
  </si>
  <si>
    <t>Amsterdam 2003</t>
  </si>
  <si>
    <t>AMSTERDAM2003A</t>
  </si>
  <si>
    <t>Selegiline; Placebo</t>
  </si>
  <si>
    <t>Amsterdam, J. D. A Double Blind, Placebo-Controlled Trial of the Safety and Efficacy of Selegiline Transdermal System without Dietary Restrictiona in Patients with Major Depression.  Journal of Clinical Psychiatry 2003; 208-214.</t>
  </si>
  <si>
    <t>Anderson 1972</t>
  </si>
  <si>
    <t>Anderson1972</t>
  </si>
  <si>
    <t>Excluded in 2004 GL as 'No efficacy/safety data available'</t>
  </si>
  <si>
    <t>Fluphenazine; Nortriptyline</t>
  </si>
  <si>
    <t>Anderson J, Lambert NG, Pigott PV. An evaluation of fluphenazine with nortriptyline in anxiety and depression. The Practitioner 1972;208:511-517.</t>
  </si>
  <si>
    <t>Andersson 1998</t>
  </si>
  <si>
    <t>632 Andersson1998</t>
  </si>
  <si>
    <t>Excluded in 2004 GL as 'Unable to confirm, from trial report, that diagnosis was made using formal criteria'</t>
  </si>
  <si>
    <t>Paroxetine; Venlafaxine</t>
  </si>
  <si>
    <t>Unpublished and unable to obtain trial report</t>
  </si>
  <si>
    <t>Andersson H. Study 632: A randomised, double-blind comparison of the efficacy and safety of venlafaxine versus paroxetine in the treatment of inpatient and outpatients with major depression (statistical report). 1998. Unpublished.</t>
  </si>
  <si>
    <t>Anguera 2016</t>
  </si>
  <si>
    <t>&gt;50% drop out (55%)</t>
  </si>
  <si>
    <t>2016 update search</t>
  </si>
  <si>
    <t>A cognitive training application, an application based on problem-solving therapy, and a mobile-sensing application promoting daily activities</t>
  </si>
  <si>
    <t>Completion data &lt;50%/&gt;50% left treatment early</t>
  </si>
  <si>
    <t>Anguera, J. A., et al. (2016). "Conducting a fully mobile and randomised clinical trial for depression: Access, engagement and expense." BMJ Innovations 2(1): 14-21.</t>
  </si>
  <si>
    <t>Anon 1988</t>
  </si>
  <si>
    <t>Anon1988</t>
  </si>
  <si>
    <t>Fluoxetine; Dothiepin</t>
  </si>
  <si>
    <t>Anonymous A double-blind multi-centre trial of fluoxetine and dothiepin in major depressive illness. South Wales Antidepressant Drug Trial Group. International Clinical Psychopharmacology 1988 Jan;3(1):75-81.</t>
  </si>
  <si>
    <t>Anon1990</t>
  </si>
  <si>
    <t>Anonymous 1995</t>
  </si>
  <si>
    <t>ANON1995H</t>
  </si>
  <si>
    <t>Fluoxetine (1995). New Zealand Medical Journal, 108.</t>
  </si>
  <si>
    <t>Ansseau1994</t>
  </si>
  <si>
    <t>Excluded in 2004 GL as 'Nefazodone used to represent SSRIs [Geddes2002*]'</t>
  </si>
  <si>
    <t>Amitriptyline; Nefazodone</t>
  </si>
  <si>
    <t>Ansseau M, Darimont P, Lecoq A, De Nayer A, Evrard JL, Kremer P, Devoitille JM, Dierick M, Mertens C, Mesotten F, et al. Controlled comparison of nefazodone and amitriptyline in major depressive inpatients. Psychopharmacology 1994 Jun;115(1-2):254-60.</t>
  </si>
  <si>
    <t>Arminen 1992</t>
  </si>
  <si>
    <t>Arminen1992</t>
  </si>
  <si>
    <t>Arnow 2015</t>
  </si>
  <si>
    <t>Escitalopram; Sertraline; Venlafaxine</t>
  </si>
  <si>
    <t>Arnow, B. A., et al. (2015). "Depression Subtypes in Predicting Antidepressant Response: A Report From the iSPOT-D Trial." The American journal of psychiatry 172(8): 743-750.</t>
  </si>
  <si>
    <t>Asberg 1973</t>
  </si>
  <si>
    <t>ASBERG1973</t>
  </si>
  <si>
    <t>Excluded in 2009 GL as 'Not an RCT'</t>
  </si>
  <si>
    <t>Asberg, M., Bertilsson, L., Tuck, D., Cronholm, B., &amp; Sjoqvist, F. (1973). Indoleamine metabolites in the cerebrospinal fluid of depressed patients before and during treatment with nortriptyline.
Clinical Pharmacology &amp; Therapeutics, 14, 277-286.</t>
  </si>
  <si>
    <t>Asberg 1974</t>
  </si>
  <si>
    <t>ASBERG1974</t>
  </si>
  <si>
    <t>Excluded in 2009 GL as 'Not a controlled study'</t>
  </si>
  <si>
    <t>Asberg, M. (1974). Plasma nortriptyline levels--relationship to clinical effects. Clinical Pharmacology &amp; Therapeutics, 16, 215-229.</t>
  </si>
  <si>
    <t>Excluded in 2009 GL as 'Healthy participants'</t>
  </si>
  <si>
    <t>Ather 1985</t>
  </si>
  <si>
    <t>Ather1985</t>
  </si>
  <si>
    <t>Ather SA, Ankier SI, Middleton RS. A double-blind evaluation of trazodone in the treatment of depression in the elderly. The British journal of clinical practice. 1985 May;39(5):192-9.</t>
  </si>
  <si>
    <t>Baas 2010</t>
  </si>
  <si>
    <t>CBT; TAU</t>
  </si>
  <si>
    <t>Protocol</t>
  </si>
  <si>
    <t>Baas KD, Koeter MWJ, van Weert HC, Lucassen P, Bockting CLH, Wittkampf KA, et al. Brief cognitive behavioral therapy compared to general practitioners care for depression in primary care: A randomized trial [protocol] [ISRCTN65811640]. Trials. 2010;11:96.</t>
  </si>
  <si>
    <t>Bakish 1994</t>
  </si>
  <si>
    <t>BAKISH1994</t>
  </si>
  <si>
    <t>Excluded in 2009 GL as 'Dysthymia only'</t>
  </si>
  <si>
    <t>Bakish1997</t>
  </si>
  <si>
    <t xml:space="preserve">Nefazodone and pindolol combination </t>
  </si>
  <si>
    <t>Bakish D, Hooper CL, Thornton MD, Wiens A, Miller CA, Thibaudeau CA. Fast onset: an open study of the treatment of major depressive disorder with nefazodone and pindolol combination therapy. International Clinical Psychopharmacology 1997;12(2):91-97.</t>
  </si>
  <si>
    <t>Bakish 2000</t>
  </si>
  <si>
    <t>Bakish2000</t>
  </si>
  <si>
    <t>Excluded in 2004 GL as 'No placebo arm'</t>
  </si>
  <si>
    <t>Fluoxetine (generic vs brand)</t>
  </si>
  <si>
    <t>Conference abstract</t>
  </si>
  <si>
    <t>Bakish D. A double-blind, crossover study comparing generic and brand fluoxetine in the treatment of major depressive disorder. International Journal of Neuropsychopharmacology (Abstracts of the XXIInd CINP Congress, Brussels, Belgium, July 9-13, 2000;(Supplement 1):S234.</t>
  </si>
  <si>
    <t>Duloxetine; Placebo</t>
  </si>
  <si>
    <t xml:space="preserve">Baldwin, D. S., et al. (2011) A randomised, double-blind, placebo controlled, duloxetine-referenced, fixed-dose study of three dosages of Lu AA21004 in acute treatment of major depressive disorder (MDD) [NCT00635219]. European Neuropsychopharmacology 22, 482-491 [doi:410.1016/j.euroneuro.2011.1011.1008] </t>
  </si>
  <si>
    <t>Brecht, S., et al. (2011) Efficacy and safety of duloxetine 60 mg and 120 mg daily in patients hospitalized for severe depression: a double-blind randomized trial. Journal of Clinical Psychiatry 72, 1086-1094 DOI: 10.4088/JCP.09m05723blu</t>
  </si>
  <si>
    <t>Balestrieri 2004</t>
  </si>
  <si>
    <t>BALESTRIERI2004</t>
  </si>
  <si>
    <t>Excluded in 2009 GL as 'Not RCT'</t>
  </si>
  <si>
    <t>SSRIs; TCAs; other Ads</t>
  </si>
  <si>
    <t>Balestrieri, M., Carta, M. G., Leonetti, S., Sebastiani, G., Starace, F., &amp; Bellantuono, C. (2004). Recognition of depression and appropriateness of antidepressant treatment in Italian primary care.
Social Psychiatry &amp; Psychiatric Epidemiology, 39.</t>
  </si>
  <si>
    <t>Ballus 2000</t>
  </si>
  <si>
    <t>Ballus2000</t>
  </si>
  <si>
    <t>Ballus C, Quiros G, De Flores T, De la TJ, Palao D, Rojo L, Gutierrez M, Casais L, Riesgo Y. The efficacy and tolerability of venlafaxine and paroxetine in outpatients with depressive disorder or dysthymia. International Clinical Psychopharmacology 2000;15(1):43-48.</t>
  </si>
  <si>
    <t>Ban 1982</t>
  </si>
  <si>
    <t>BAN1982</t>
  </si>
  <si>
    <t>Excluded in 2009 GL as 'N too small (8)'</t>
  </si>
  <si>
    <t>Amitriptyline; Amoxapine; Placebo</t>
  </si>
  <si>
    <t>Sample size N&lt;10 per arm</t>
  </si>
  <si>
    <t>Ban, T. A., Fujimori, M., Petrie, W. M., Ragheb, M., &amp; Wilson, W. H. (1982). Systematic studies with amoxapine, a new antidepressant. International Pharmacopsychiatry, 17, 18-27.</t>
  </si>
  <si>
    <t>Ban 1998</t>
  </si>
  <si>
    <t>Ban1998</t>
  </si>
  <si>
    <t>Reboxetine; Desipramine; Placebo</t>
  </si>
  <si>
    <t>Ban TA, Gaszner P, Aguglia E, Batista R, Castillo A, Lipcsey A, Macher J-P, Torres-Ruiz A, Vergara L. Clinical efficacy of reboxetine: A comparative study with desipramine, with methodological considerations. Human Psychopharmacology 1998;13(SUPPL. 1):S29-S39.</t>
  </si>
  <si>
    <t>Barkham 1996</t>
  </si>
  <si>
    <t>CBT (8 session); CBT (16 session); IPT (8 session); IPT (16 session)</t>
  </si>
  <si>
    <t>Barkham M, Rees A, Shapiro DA, Stiles WB, Agnew RM, Halstead J, Culverwell A, Harrington VM. Outcomes of time-limited psychotherapy in applied settings: replicating the Second Sheffield Psychotherapy Project. Journal of consulting and clinical psychology. 1996 Oct;64(5):1079.</t>
  </si>
  <si>
    <t>Barkham 1999</t>
  </si>
  <si>
    <t>CBT (immediate); CBT (delayed); IPT (immediate); IPT (delayed)</t>
  </si>
  <si>
    <t>Barkham M, Shapiro DA, Hardy GE, Rees A. Psychotherapy in two-plus-one sessions: Outcomes of a randomized controlled trial of cognitive–behavioral and psychodynamic–interpersonal therapy for subsyndromal depression. Journal of Consulting and Clinical Psychology. 1999 Apr;67(2):201.</t>
  </si>
  <si>
    <t>Barrelet 1991</t>
  </si>
  <si>
    <t>Barrelet1991</t>
  </si>
  <si>
    <t>Fluvoxamine; Moclobemide</t>
  </si>
  <si>
    <t>Barrelet L, Blajev B, Bolzani L, de Saussure C, Kasas A, Van H, Gachoud JP. Etude multicentrique comparant l'efficacite et la tolerance du moclobemide et de la fluvoxamine chez des patients hospitalises et ambulatoires presentant un episode depressif maj eur. Schweizerische Rundschau fur Medizin Praxis 1991 May 7;80(19):524-8.</t>
  </si>
  <si>
    <t>Bascara 1989</t>
  </si>
  <si>
    <t>Bascara1989</t>
  </si>
  <si>
    <t>Amitriptyline; Paroxetine</t>
  </si>
  <si>
    <t>Bascara L. A double-blind study to compare the effectiveness and tolerability of paroxetine and amitriptyline in depressed patients. Acta Psychiatrica Scandinavica, Supplementum 1989;350:141-2.</t>
  </si>
  <si>
    <t>Bassa 1965</t>
  </si>
  <si>
    <t>BASSA1965</t>
  </si>
  <si>
    <t>Imipramine; Placebo</t>
  </si>
  <si>
    <t>Bassa, D. M. &amp; Voro, H. D. (1965). Evaluation of efficacy of imipramine in depressive disorders: a double-blind study. American Journal of Psychiatry, 121, 1116-1117.</t>
  </si>
  <si>
    <t>Bastos 1996</t>
  </si>
  <si>
    <t>Bastos1996</t>
  </si>
  <si>
    <t>Excluded from 2004 GL as 'Not an RCT (in Portuguese - paper evaluated by native speaker)'</t>
  </si>
  <si>
    <t>Bastos O, Busnello E, Calil HM, Campos JA, Dunningham W, Grabowski H, Guz M, Ruschel S, Schestatsky S, Shirakawa I, Versiani M. The efficacy, tolerability and safety of sertraline (50-20 mg) during 8 months in the treatment of 150 outpatients with major depression. [Portuguese]. Jornal Brasileiro de Psiquiatria 1996;45(2):105-109.</t>
  </si>
  <si>
    <t>Battegay 1985</t>
  </si>
  <si>
    <t>Battegay1985</t>
  </si>
  <si>
    <t>Battegay R, Hager M, Rauchfleisch U. Double blind comparative study of paroxetine and amitryptline in depressed patients of a university psychiatric out-patient clinic (pilot study). Neuropsychobiology 1985;13:31-7.</t>
  </si>
  <si>
    <t>Beaini 1980</t>
  </si>
  <si>
    <t>Beaini1980</t>
  </si>
  <si>
    <t>Reason for exclusion taken from 2004 GL but checked</t>
  </si>
  <si>
    <t>Amitriptyline; Imipramine</t>
  </si>
  <si>
    <t>Beaini AY, Hindmarch I, Snaith RP. A re-examination of the clinical effects of imipramine and amitriptyline in depressive illness. Journal Affective Disorders 1980;2:89-94.</t>
  </si>
  <si>
    <t>Beasley 1991a</t>
  </si>
  <si>
    <t>Beasley1991</t>
  </si>
  <si>
    <t>Fluoxetine; Trazodone</t>
  </si>
  <si>
    <t>Beasley CM Jr, Dornseif BE, Pultz JA, Bosomworth JC, Sayler ME. Fluoxetine versus trazodone: efficacy and activating-sedating effects. Journal of Clinical Psychiatry 1991 Jul;52(7):294-9.</t>
  </si>
  <si>
    <t>Beasley 1993a</t>
  </si>
  <si>
    <t>Beasley1993a</t>
  </si>
  <si>
    <t>&gt;50% drop out (60%)</t>
  </si>
  <si>
    <t>Fluoxetine; Imipramine</t>
  </si>
  <si>
    <t>Beasley CM Jr, Holman SL, Potvin JH. Fluoxetine compared with imipramine in the treatment of inpatient depression. A multicenter trial. Annals of Clinical Psychiatry 1993 Sep;5(3):199-207.</t>
  </si>
  <si>
    <t>Beaumont 1993</t>
  </si>
  <si>
    <t>Beaumont1993</t>
  </si>
  <si>
    <t>Dothiepin hydrochloride; Moclobemide</t>
  </si>
  <si>
    <t>Beaumont G. A randomized, double-blind, multi-centre, parallel-group study comparing the tolerability and efficacy of moclobemide and dothiepin hydrochloride in depressed patients in general practice. International Clinical Psychopharmacology 7(3-4):159-65, 1993.</t>
  </si>
  <si>
    <t>Bech 1978</t>
  </si>
  <si>
    <t>BECH1978</t>
  </si>
  <si>
    <t>TCAs; MAOIs; Lithium</t>
  </si>
  <si>
    <t>Bech, P. (1978). Depressive symptomatology and drug response. Communications in Psychopharmacology, 2, 409-418.</t>
  </si>
  <si>
    <t>Bech 1989</t>
  </si>
  <si>
    <t>BECH1989</t>
  </si>
  <si>
    <t xml:space="preserve">Clomipramine; Mianserin; Placebo </t>
  </si>
  <si>
    <t>Population: Trial specifically recruited participants with physical health conditions in addition to depression</t>
  </si>
  <si>
    <t>Bech, P., Jorgensen, B., Norrelund, N., Loldrup, D., Langemark, M., Hansen, H. J. et al. (1989). Pains as presentation symptoms of depression in liaison psychiatry as evidenced by outcome of
clomipramine treatment: two placebo-controlled trials. Nordic Journal of Psychiatry, 43, 89-94.</t>
  </si>
  <si>
    <t>Beckers 1990</t>
  </si>
  <si>
    <t>Beckers1990</t>
  </si>
  <si>
    <t>Amitriptyline; Moclobemide</t>
  </si>
  <si>
    <t>Beckers G.Moclobemide vs amitriptyline in the treatment of depression: Two small double-blind multicentre studies in Belgium. Acta Psychiatrica Scandinavica, Supplementum 360,52-3, 1990.</t>
  </si>
  <si>
    <t>Beckmann 1975</t>
  </si>
  <si>
    <t>Beckmann1975</t>
  </si>
  <si>
    <t>Beckmann H, Goodwin FK. Antidepressant response to tricyclics and urinary MHPG in unipolar patients. Archives General Psychiatry 1975;32:17-21.</t>
  </si>
  <si>
    <t>Beeber 2013</t>
  </si>
  <si>
    <t>Interpersonal psychotherapy combined with parenting enhancement; TAU</t>
  </si>
  <si>
    <t>Beeber LS, Schwartz TA, Holditch-Davis D, Canuso R, Lewis V, HW H. Parenting enhancement, interpersonal psychotherapy to reduce depression in low-income mothers of infants and toddlers: A randomized trial. Nursing Research. 2013;62(2):82-90.</t>
  </si>
  <si>
    <t>Behnke 2002</t>
  </si>
  <si>
    <t>Behnke2002</t>
  </si>
  <si>
    <t>Hypericum perforatum; Fluoxetine</t>
  </si>
  <si>
    <t>Behnke K, Jensen GS, Graubaum HJ, Gruenwald J. Hypericum perforatum versus fluoxetine in the treatment of mild to moderate depression. Advances in Therapy 2002;19(1):43-52.</t>
  </si>
  <si>
    <t>Bell 1992</t>
  </si>
  <si>
    <t>BELL1992</t>
  </si>
  <si>
    <t>Excluded from 2009 GL as 'Augmentation study'</t>
  </si>
  <si>
    <t>Vitamin B1, B2, and B6 augmentation of TCA</t>
  </si>
  <si>
    <t>Bell, I. R., Edman, J. S., Morrow, F. D., Marby, D. W., Perrone, G., Kayne, H. L. et al. (1992). Brief communication. Vitamin B1, B2, and B6 augmentation of tricyclic antidepressant treatment in
geriatric depression with cognitive dysfunction. Journal of the American College of Nutrition, 11, 159-163.</t>
  </si>
  <si>
    <t>Bell 1998</t>
  </si>
  <si>
    <t>Bell1998</t>
  </si>
  <si>
    <t>Excluded from 2004 GL as 'Not an RCT - case report of 1 patient'</t>
  </si>
  <si>
    <t>Pindolol augmentation of sertraline</t>
  </si>
  <si>
    <t>Bell C, Wilson S, Nutt DJ. Pindolol augmentation of sertraline in resistant depression and its effect on sleep. Journal of Psychopharmacology 1998;12(1):105-107.</t>
  </si>
  <si>
    <t>Bellak 1966</t>
  </si>
  <si>
    <t>BELLAK1966</t>
  </si>
  <si>
    <t>Excluded from 2009 GL as 'No data to extract. (Imipramine vs. MAO)'</t>
  </si>
  <si>
    <t>Imipramine; Phenelzine</t>
  </si>
  <si>
    <t>Bellak, L. &amp; Rosenberg, S. (1966). Effects of anti-depressant drugs on psychodynamics. Psychosomatics., 7, 106-114.</t>
  </si>
  <si>
    <t>Bellini 1994</t>
  </si>
  <si>
    <t>Bellini1994</t>
  </si>
  <si>
    <t>Desipramine + haloperidol; Desipramine + placebo; Fluvoxamine + haloperidol; Fluvoxamine + placebo</t>
  </si>
  <si>
    <t>Bellini L, Gasperini M, Gatti F, Franchini L, Smeraldi E. A Double blind study with fluvoxamine versus desipramine combined with placebo or haloperidol in delusional depression. In: Langer SZ, Brunello N, Racagni G, Mendlewicz J, editor(s). Critical Issues in the Treatment of Affective Disorders. Vol. 9. Basel: Karger, 1994.</t>
  </si>
  <si>
    <t>Bendtsen 1996</t>
  </si>
  <si>
    <t>BENDTSEN1996</t>
  </si>
  <si>
    <t>Excluded from 2009 GL as 'Not depression'</t>
  </si>
  <si>
    <t>Amitriptyline; Citalopram</t>
  </si>
  <si>
    <t>Benkert 1996</t>
  </si>
  <si>
    <t>Benkert96</t>
  </si>
  <si>
    <t>Benkert O, Grunder G, Wetzel H, Hackett D. A randomized, double-blind comparison of a rapidly escalating dose of venlafaxine and imipramine in inpatients with major depression and melancholia. Journal of Psychiatric Research 1996;30(6):441-451.</t>
  </si>
  <si>
    <t>Benkert2000</t>
  </si>
  <si>
    <t>Benkert O. Mirtazapine compared with paroxetine in major depression. Journal of Clinical Psychiatry 2000;61(9):656-663.</t>
  </si>
  <si>
    <t xml:space="preserve">Benkert 2006 </t>
  </si>
  <si>
    <t xml:space="preserve">Benkert O, Szegedi A, Philipp M, Kohnen R, Heinrich C, Heukels A, et al. Mirtazapine orally disintegrating tablets versus venlafaxine extended release. Journal of Clinical Psychopharmacology 2006;26(1):75-8. </t>
  </si>
  <si>
    <t>Bennie 1976</t>
  </si>
  <si>
    <t>Bennie1976</t>
  </si>
  <si>
    <t>Amitriptyline; Fluphenazine/nortriptyline</t>
  </si>
  <si>
    <t>Bennie EH, Schiff AA. A comparison of amitriptyline and fluphenazine/nortriptyline preparation in anxiety-depressive states. Scottish Medical Journal 1976;21:204-209.</t>
  </si>
  <si>
    <t>Bergmann 1993</t>
  </si>
  <si>
    <t>Bergmann93</t>
  </si>
  <si>
    <t>Amitriptyline; St John's wort</t>
  </si>
  <si>
    <t>Bergmann R, Nussner J, Demling J. Therapy of minor and moderate depressions. [German]. Tw Neurologie Psychiatrie 1993;7(4):235-240.</t>
  </si>
  <si>
    <t>Berlin 2003</t>
  </si>
  <si>
    <t>BERLIN2003</t>
  </si>
  <si>
    <t>Exercise; Exercise + CBT group (under 15 sessions); Waitlist</t>
  </si>
  <si>
    <t>Psych &amp; physical</t>
  </si>
  <si>
    <t>Berlin, B., Moul, D. E., LePage, J. P., Mogge, N. L., &amp; Sellers, D. G. J. (2003) The effect of aquatic therapy interventions on patients with depression: a comparison study. Annual in Therapeutic
Recreation, 12, 7-13.</t>
  </si>
  <si>
    <t>Bertilsson 1974</t>
  </si>
  <si>
    <t>BERTILSSON1974</t>
  </si>
  <si>
    <t>Excluded from 2009 GL as 'Not RCT'</t>
  </si>
  <si>
    <t>Chlorimipramine; Nortriptyline</t>
  </si>
  <si>
    <t>Bertram 1979</t>
  </si>
  <si>
    <t>BERTRAM1979</t>
  </si>
  <si>
    <t>Excluded from 2009 GL as 'Maintenance study with no control group'</t>
  </si>
  <si>
    <t>Bertram, U., Kragh-Sorensen, P., Rafaelsen, O. J., &amp; Larsen, N. E. (1979). Saliva secretion following long-term antidepressant treatment with nortriptyline controlled by plasma levels. Scandinavian
Journal of Dental Research, 87, 58-64.</t>
  </si>
  <si>
    <t>Berzewski 1997</t>
  </si>
  <si>
    <t>Berzewski1997</t>
  </si>
  <si>
    <t>Imipramine; Reboxetine</t>
  </si>
  <si>
    <t>Berzewski H. Efficacy and tolerability of reboxetine compared with imipramine in a double-blind study in patients suffering from major depressive episodes. European Neuropsychopharmacology 7(SUPPL 1):S37-S47, 1997.</t>
  </si>
  <si>
    <t>Besancon 1993</t>
  </si>
  <si>
    <t>Besancon1993</t>
  </si>
  <si>
    <t>Excluded in 2004 GL as '24% patients were diagnosed with dysthymia or cyclothymia (not concurrent with major depression). [Geddes2002*]'</t>
  </si>
  <si>
    <t>Fluoxetine; Mianserin</t>
  </si>
  <si>
    <t>Besancon G, Cousin R, Guitton B, Lavergne F. [Double-blind study of mianserin and fluoxetine in ambulatory therapy of depressed patients]. [French] OT - Etude en double aveugle de la mianserine et de la fluoxetine chez des patients deprimes traites en a mbulatoire. Encephale 1993 Jul-Aug;19(4):341-5.
33</t>
  </si>
  <si>
    <t>Bhagwagar 2002</t>
  </si>
  <si>
    <t>Bhagwagar2002</t>
  </si>
  <si>
    <t>Bhagwagar Z, Whale R, Cowen PJ. State and trait abnormalities in serotonin function in major depression. British Journal of Psychiatry 2002;180:24-28.</t>
  </si>
  <si>
    <t>Bhat 1984</t>
  </si>
  <si>
    <t>BHAT1984</t>
  </si>
  <si>
    <t>Amitriptyline; Phenelzine; Placebo</t>
  </si>
  <si>
    <t>Bhatia 1991</t>
  </si>
  <si>
    <t>BHATIA1991A</t>
  </si>
  <si>
    <t>Excluded in 2009 GL as 'Not depression'</t>
  </si>
  <si>
    <t>Bianchi 1971</t>
  </si>
  <si>
    <t>Bianchi1971</t>
  </si>
  <si>
    <t>Amitriptyline; Doxepin</t>
  </si>
  <si>
    <t>Bianchi GN, Barr RF, Kiloh LG. A comparative trial of doxepin and amitriptyline in depressive illness. Medical Journal Australia April 17 1989:843-846.</t>
  </si>
  <si>
    <t>Bielski 2003</t>
  </si>
  <si>
    <t>Escitalopram; Venlafaxine</t>
  </si>
  <si>
    <t>Bielski RJ, Ventura D, Chang C-C. A double-blind comparison of escitalopram with venlafaxine XR in the treatment of major depressive disorder. Poster presented at 16th Congress of the European College of Neuropsychopharmacology Prague, Czech Republic, September 20-24, 2003 Obtained from www lundbeck com/investor/pipeline/clinicaldata 2003.</t>
  </si>
  <si>
    <t>Bielski 2004</t>
  </si>
  <si>
    <t>BIELSKI2004</t>
  </si>
  <si>
    <t>Bielski, R.J., Ventura, D. &amp; Chang, C.C. (2004) A double-blind comparison of escitalopram and venlafaxine extended release in the treatment of major dperessive disorder. Journal of Clinical Psychiatry, 65, 1190-1196</t>
  </si>
  <si>
    <t>Bignamini 1992</t>
  </si>
  <si>
    <t>Bignamini1992</t>
  </si>
  <si>
    <t>Bignamini A, Rapisarda V. A Double-blind multicentre study of paroxetine and amitriptyline in depressed outpatients. International Clinical Psychopharmacology 1992;6:37-41.</t>
  </si>
  <si>
    <t>Blacker 1988</t>
  </si>
  <si>
    <t xml:space="preserve">Blacker1988 </t>
  </si>
  <si>
    <t>Blacker R, Shanks NJ, Chapman N, Davey A. The drug treatment of depression in general practice: a comparison of nocte administration of trazodone with mianserin, dothiepin and amitriptyline. Psychopharmacology 1988;95:s18-s24.</t>
  </si>
  <si>
    <t>Blanchard 1995</t>
  </si>
  <si>
    <t>Blanchard1995</t>
  </si>
  <si>
    <t>Imipramine; Venlafaxine; Placebo</t>
  </si>
  <si>
    <t>Blashki 1971</t>
  </si>
  <si>
    <t>Blashki TG, Mowbray R, Davies B. Controlled trial of amitriptyline in general practice. British Medical Journal 16-1-1971;1(741):133-138.</t>
  </si>
  <si>
    <t>Blier 1995</t>
  </si>
  <si>
    <t>Blier1995</t>
  </si>
  <si>
    <t>Excluded in 2004 GL as 'Not an RCT; not a relevant comparison - all patients received pindolol'</t>
  </si>
  <si>
    <t>Pindolol augmentation of antidepressant</t>
  </si>
  <si>
    <t>Blier P, Bergeron R. Effectiveness of pindolol with selected antidepressant drugs in the treatment of major depression. Journal of Clinical Psychopharmacology 1995;15(3):217-222.</t>
  </si>
  <si>
    <t>Blier 1997</t>
  </si>
  <si>
    <t>Blier1997</t>
  </si>
  <si>
    <t>Blier P. Selective activation of postsynaptic 5-HT(1A) receptors induces rapid antidepressant response. Neuropsychopharmacology 16(5):333-338, 1997.</t>
  </si>
  <si>
    <t>Blier 1998</t>
  </si>
  <si>
    <t>BLIER1998</t>
  </si>
  <si>
    <t>Pindolol augmentation</t>
  </si>
  <si>
    <t>Blier, P., Bergeron, R., Sussman, N., Emrich, H. M., Nelson, J. C., Thase, M. E. et al. (1998). The use of pindolol to potentiate antidepressant medication. Journal of Clinical Psychiatry, 59, 16-25.</t>
  </si>
  <si>
    <t>Blier 2009</t>
  </si>
  <si>
    <t>Blier 2010</t>
  </si>
  <si>
    <t>Blier, P., et al. (2010) Combination of antidepressant medications from treatment initiation for major depressive disorder: a double-blind randomized study. American Journal of Psychiatry 167, 281-288 DOI: 10.1176/appi.ajp.2009.09020186</t>
  </si>
  <si>
    <t>Blumenthal 2012a</t>
  </si>
  <si>
    <t>Exercise; pharmacological treatment</t>
  </si>
  <si>
    <t>Pharm &amp; Physical</t>
  </si>
  <si>
    <t xml:space="preserve">Blumenthal J, Sherwood A, Babyak M, Watkins L, Smith PJ, Hoffman B, et al. Exercise and pharmacological treatment of depressive symptoms in patients with coronary heart disease. Journal of the American College of Cardiology 2012;60(12):1053-63. </t>
  </si>
  <si>
    <t>Bocksberger 1993</t>
  </si>
  <si>
    <t>Bocksberger93</t>
  </si>
  <si>
    <t>Excluded in 2004 GL as 'Some patients were receiving adjunctive lithium, numbers not specified. [Geddes2002*]'</t>
  </si>
  <si>
    <t>Bocksberger JP, Gachoud JP, Richard J, Dick P. Comparison of the efficacy of moclobemide and fluvoxamine in elderly patients with a severe depressive episode. EUR-PSYCHIATRY 1993;8(6):319-24.</t>
  </si>
  <si>
    <t>Bodnar 1972</t>
  </si>
  <si>
    <t>BODNAR1972</t>
  </si>
  <si>
    <t>Bodnar, S. &amp; Catterill, T. B. (1972). Amitriptyline in emotional states associated with the climacteric. Psychosomatics, 13, 117-119.</t>
  </si>
  <si>
    <t>Bonnet 2005</t>
  </si>
  <si>
    <t>Exercise + CBT</t>
  </si>
  <si>
    <t>Dissertation</t>
  </si>
  <si>
    <t xml:space="preserve">Bonnet LH. Effects of Aerobic Exercise in Combination with Cognitive Therapy on Self Reported Depression [dissertation]. Hempstead, NY: Hofstra University, 2005. </t>
  </si>
  <si>
    <t>Bordet 1998</t>
  </si>
  <si>
    <t>Bordet1998</t>
  </si>
  <si>
    <t>Paroxetine + pindolol; Paroxetine + placebo</t>
  </si>
  <si>
    <t>Bordet R. Effect of pindolol on onset of action of paroxetine in the treatment of major depression: intermediate analysis of a double-blind, placebo-controlled trial. Reseau de Recherche et d'Experimentation Psychopharmacologique. American Journal of Psychiatry 155(10):1346-51, 1998.</t>
  </si>
  <si>
    <t>Bosscher 1993</t>
  </si>
  <si>
    <t>Physical</t>
  </si>
  <si>
    <t>Bosscher RJ. Running and mixed physical exercises with depressed psychiatric patients. International Journal of Sport Psychology 1993;24:170-184.</t>
  </si>
  <si>
    <t>Botros 1989</t>
  </si>
  <si>
    <t>Botros1989</t>
  </si>
  <si>
    <t>Excluded in 2004 GL as 'No formal depression diagnostic assessment conducted'</t>
  </si>
  <si>
    <t>Amitriptyline; Trazodone</t>
  </si>
  <si>
    <t>Botros WA, Ankier SI, Priest RG, McManus IC, Steinert J, Samir ZY. Clinical assessment and performance tasks in depression: a comparison of amitriptyline and trazodone. British Journal Psychiatry 1989;155:479-482.</t>
  </si>
  <si>
    <t>Botte 1992</t>
  </si>
  <si>
    <t>Botte1992</t>
  </si>
  <si>
    <t>Excluded in 2004 GL as 'Only 25% of patients were diagnosed with endogenous depression; other diagnoses: dysthymia (60%), 'others' (15%)'</t>
  </si>
  <si>
    <t>Moclobemide; Placebo</t>
  </si>
  <si>
    <t>Botte L. Controlled comparison of RO 11-1163 (moclobemide) and placebo in the treatment of depression. Acta Psychiatrica Belgica 92(6):355-69, 1992.</t>
  </si>
  <si>
    <t>Bouchard 1987</t>
  </si>
  <si>
    <t>Bouchard1987</t>
  </si>
  <si>
    <t>Excluded in 2004 GL as 'Less than 75% patients achieved a therapeutic dose of maprotiline [Geddes2002*]'</t>
  </si>
  <si>
    <t>Citalopram; Maprotiline</t>
  </si>
  <si>
    <t>Bouchard JM, Delaunay J, Delisle JP, Grasset N, Mermberg PF, Molczadzki M, Pagot R, Richou H, Robert G, Ropert R, et al. Citalopram versus maprotiline: a controlled, clinical multicentre trial in depressed patients. Acta Psychiatrica Scandinavica 1987 No v;76(5):583-92.</t>
  </si>
  <si>
    <t>Bougerol 1992</t>
  </si>
  <si>
    <t>Bougerol1992</t>
  </si>
  <si>
    <t>Bougerol T, Uchida C, Gachoud JP, Kohler M, Mikkelsen H. Efficacy and tolerability of moclobemide compared with fluvoxamine in depressive disorder (DSM III). A French/Swiss double-blind trial. Psychopharmacology 1992;106 Suppl:S102-8.</t>
  </si>
  <si>
    <t>Boulenger 2006</t>
  </si>
  <si>
    <t>BOULENGER2006</t>
  </si>
  <si>
    <t xml:space="preserve">Boulenger, J.P., Huusom, A.K.T., Florea, I., Baekdal, T. &amp; Sarchiapone, M. (2006) A comparative study of the efficacy of long-term treatment with escitalopram and paroxetine in severely depressed patients. Current Medical Research and Opinion, 22, 1331-1341. </t>
  </si>
  <si>
    <t>bou-Saleh 1995</t>
  </si>
  <si>
    <t>BOUSLEH1995</t>
  </si>
  <si>
    <t>bou-Saleh, M. T., Anderson, D. N., Collins, J., Hughes, K., Cattell, R. J., Hamon, C. G. et al. (1995). The role of pterins in depression and the effects of antidepressive therapy. Biological Psychiatry,
38, 458-463.</t>
  </si>
  <si>
    <t>Bowden 1993</t>
  </si>
  <si>
    <t>Bowden1993</t>
  </si>
  <si>
    <t>Desiparmine; Fluoxetine</t>
  </si>
  <si>
    <t>Bowden CL, Schatzberg AF, Rosenbaum A, Contreras SA, Samson JA, Dessain E, Sayler M. Fluoxetine and desiparmine in major depressive disorder. J Clin Psychopharmacol 1993;13:305-11.</t>
  </si>
  <si>
    <t>Fluoxetine; Desipramine</t>
  </si>
  <si>
    <t>Bowe 2014</t>
  </si>
  <si>
    <t>Behavioural activation (group)</t>
  </si>
  <si>
    <t>Bowe W. Refinement and pilot testing of a culturally enhanced treatment for depressed African-Americans. Dissertation Abstracts International : Section B: The Sciences and Engineering. 2014;75(2-B(E)):No Pagination Specified.</t>
  </si>
  <si>
    <t>Brady 1994</t>
  </si>
  <si>
    <t>Brady, K. T., Lydiard, R. B., Kellner, C. H., Joffe, R., Laird, L. K., Morton, W. A. et al. (1994). A comparison of the effects of imipramine and fluvoxamine on the thyroid axis. Biological Psychiatry, 36, 778-779.</t>
  </si>
  <si>
    <t>Bramanti 1988</t>
  </si>
  <si>
    <t>Bramanti1988</t>
  </si>
  <si>
    <t>Bramanti P, Ricci RM, Roncari R, Bilone F, Inga F, Teti V, De Cristofaro AM, Ceccarelli G, Di Perri R, Candela L. An Italian multicenter experience with fluvoxamine, a new antidepressant drug, versus imipramine. CURR THER RES CLI N-EXP 1988;43(4):718-725.</t>
  </si>
  <si>
    <t>Branconnier 1981</t>
  </si>
  <si>
    <t>BRANCONNIER1981</t>
  </si>
  <si>
    <t>Excluded in 2009 GL as 'No formal diagnosis (mild to moderate depressive symptomatology) and
impaired cognitive function'</t>
  </si>
  <si>
    <t>Branconnier, R. J., Cole, J. O., &amp; Ghazvinian, S. (1981). The therapeutic profile of mianserin in mild elderly depressives [proceedings]. Psychopharmacology Bulletin, 17, 129-131.</t>
  </si>
  <si>
    <t>Branconnier 1983</t>
  </si>
  <si>
    <t>BRANCONNIER1983</t>
  </si>
  <si>
    <t>High-dose Bupropion; Low-dose Bupropion; Imipramine; Placebo</t>
  </si>
  <si>
    <t>Branconnier, R. J., Cole, J. O., Ghazvinian, S., Spera, K. F., Oxenkrug, G. F., &amp; Bass, J. L. (1983). Clinical pharmacology of bupropion and imipramine in elderly depressives. Journal of Clinical Psychiatry, 44, 130-133.</t>
  </si>
  <si>
    <t>Brannan 2005</t>
  </si>
  <si>
    <t>BRANNAN2005A</t>
  </si>
  <si>
    <t>Brannan, S. K., Mallinckrodt, C. H., Brown, E. B., Wohlreich, M. M., Watkin, J. G., &amp; Schatzberg, A. F. (2005). Duloxetine 60 mg once-daily in the treatment of painful physical symptoms in patients with major depressive disorder. Journal of Psychiatric Research, 39, 43-53.</t>
  </si>
  <si>
    <t>Braus 2000</t>
  </si>
  <si>
    <t>Braus2000</t>
  </si>
  <si>
    <t>SSRI + olanzapine</t>
  </si>
  <si>
    <t>Braus DF, Schmitt A, Czekalla J, Severa L. Therapy-resistant psychotic-depressive disorder: Remission with a selective serotonin reuptake inhibitor in combination with olanzapine. Clinical Drug Investigation 2000;20(6):455-459.</t>
  </si>
  <si>
    <t>Brecht 2007</t>
  </si>
  <si>
    <t>Brecht, S., Courtecuisse, C., Debieuvre, C., Croenlein, J., Desaiah, D., Raskin, J. et al. (2007). Efficacy and safety of duloxetine 60 mg once daily in the treatment of pain in patients with major depressive disorder and at least moderate pain of unknown etiology: a randomized controlled trial. Journal of Clinical Psychiatry, 68, 1707-1716.</t>
  </si>
  <si>
    <t>Brecht 2011</t>
  </si>
  <si>
    <t xml:space="preserve">Clayton, A. H., et al. (2009) An integrated analysis of the safety and tolerability of desvenlafaxine compared with placebo in the treatment of major depressive disorder. CNS spectrums 14, 183-195 </t>
  </si>
  <si>
    <t>Bremner1984</t>
  </si>
  <si>
    <t>Bremner JD. Fluoxetine in depressed patients: a comparison with imipramine. J Clin Psychiatry 1984;45:414-9.</t>
  </si>
  <si>
    <t>Bremner 1996</t>
  </si>
  <si>
    <t>Amitriptyline; Mirtazapine; Placebo</t>
  </si>
  <si>
    <t>Bremner JD. Double-blind comparison of mirtazapine, amitriptyline and placebo in major depression. NERVENHEILKUNDE 1996;15(8):533-540</t>
  </si>
  <si>
    <t>Brenner 2000</t>
  </si>
  <si>
    <t>Brenner00</t>
  </si>
  <si>
    <t>Sertraline; St John's wort</t>
  </si>
  <si>
    <t>Bressa 1989</t>
  </si>
  <si>
    <t>Bressa1989</t>
  </si>
  <si>
    <t>Bressa GM, Brugnoli R, Pancheri P A double-blind study of fluoxetine and imipramine in major depression. International Clinical Psychopharmacology 1989 Jan;4 Suppl 1:69-73.</t>
  </si>
  <si>
    <t>Bressi 2010</t>
  </si>
  <si>
    <t>Short-term psychodynamic psychotherapy; TAU</t>
  </si>
  <si>
    <t>Bressi C, Porcellana M, Marinaccio PM, Nocito EP, Magri L. Short-term psychodynamic psychotherapy versus treatment as usual for depressive and anxiety disorders: A randomized clinical trial of efficacy. The Journal of nervous and mental disease. 2010 Sep 1;198(9):647-52.</t>
  </si>
  <si>
    <t>Bressi 2014</t>
  </si>
  <si>
    <t>Psychological</t>
  </si>
  <si>
    <t>Bressi C, Nocito EP, Milanese EA, Fronza S, Della Valentina P, Castagna L, Porcellana M, Bruzzese M, Baratta LR, Minacapelli E, Dipasquale E. Efficacia della psicoterapia psicodinamica breve vs trattamento psichiatrico di routine in un campione di pazienti con disturbi d’ansia e dell’umore. Rivista di Psichiatria. 2014 Jan 1;49(1):28-33.</t>
  </si>
  <si>
    <t>Brick 1962</t>
  </si>
  <si>
    <t>Brick1962</t>
  </si>
  <si>
    <t>Brick H, Doub WHJ, Perdue WC. Effects of amitriptyline on depressive and anxiety states in penitentiary inmates. Diseases of the Nervous System 1962;23:572-578.</t>
  </si>
  <si>
    <t>Brown 1988</t>
  </si>
  <si>
    <t>BROWN1988</t>
  </si>
  <si>
    <t>Brown, W. A., Dornseif, B. E., &amp; Wernicke, J. F. (1988). Placebo response in depression: a search for predictors. Psychiatry Research, 26, 259-264.</t>
  </si>
  <si>
    <t>Brown 2001</t>
  </si>
  <si>
    <t>BROWN2001</t>
  </si>
  <si>
    <t>Combined (exercise + light + vitamin); placebo pill</t>
  </si>
  <si>
    <t>Intervention: Physical intervention not of interest</t>
  </si>
  <si>
    <t>Brown, M. A., Goldstein-Shirley, J., Robinson, J., &amp; Casey, S. (2001) The effects of a multi-modal intervention trial of light, exercise, and vitamins on women's mood. Women &amp; Health, 34, 93-112</t>
  </si>
  <si>
    <t>Browne 1963</t>
  </si>
  <si>
    <t>BROWNE1963</t>
  </si>
  <si>
    <t>Amitriptyline; Placebo</t>
  </si>
  <si>
    <t>Browne, M. W., Kreeger, L. C., &amp; Kazamias, N. G. (1963). A clinical trial of amitriptyline in depressive patients. British Journal of Psychiatry, 109, 692-694.</t>
  </si>
  <si>
    <t>Browne 1969</t>
  </si>
  <si>
    <t>Browne1969</t>
  </si>
  <si>
    <t>Amitriptyline + perphenazine; Imipramine</t>
  </si>
  <si>
    <t>Browne MW. A comparison of two drug treatments in depressive illness. British Journal Psychiatry 1969;115:693-696.</t>
  </si>
  <si>
    <t>Bruijniks 2015</t>
  </si>
  <si>
    <t>Twice-weekly versus once-weekly sessions of CBT and IPT</t>
  </si>
  <si>
    <t>Bruijniks SJ, Bosmans J, Peeters FP, Hollon SD, van Oppen P, van den Boogaard M, et al. Frequency and change mechanisms of psychotherapy among depressed patients: study protocol for a multicenter randomized trial comparing twice-weekly versus once-weekly sessions of CBT and IPT. BMC psychiatry. 2015;15:137.</t>
  </si>
  <si>
    <t>Brunner 1994</t>
  </si>
  <si>
    <t>Brunner1994</t>
  </si>
  <si>
    <t>Excluded in 2004 GL as 'No placebo control group'</t>
  </si>
  <si>
    <t>Amineptine; Fluvoxamine</t>
  </si>
  <si>
    <t>Brunner H. A randomised, parallel group comparison of fluvoxamine and amineptine in patients with marked depression. British Journal of Clinical Research Vol 5, pp 101-9, 1994.</t>
  </si>
  <si>
    <t>Brunoni 2015</t>
  </si>
  <si>
    <t>Active tDCS/placebo pill; Sham tDCS/escitalopram 20 mg/day; Sham tDCS/placebo pill</t>
  </si>
  <si>
    <t>Brunoni, A. R., et al. (2015). "The Escitalopram versus Electric Current Therapy for Treating Depression Clinical Study (ELECT-TDCS): rationale and study design of a non-inferiority, triple-arm, placebo-controlled clinical trial." São Paulo medical journal = Revista paulista de medicina 133(3): 252-263.</t>
  </si>
  <si>
    <t>Buchsbaum 1988</t>
  </si>
  <si>
    <t>BUCHSBAUM1988</t>
  </si>
  <si>
    <t>Excluded in 2009 GL as 'Trial lasted 2 days only. (Placebo vs. Imipramine vs. Amoxapine)'</t>
  </si>
  <si>
    <t>Amoxapine; Imipramine; Placebo</t>
  </si>
  <si>
    <t>Buchsbaum, M. S., Lee, S., Haier, R., Wu, J. C., Green, M., &amp; Tang, S. W. (1988). Effects of amoxapine and imipramine on evoked potentials in the Continuous Performance Test in patients with affective disorder. Neuropsychobiology, 20, 15-22.</t>
  </si>
  <si>
    <t>Buelens 2001</t>
  </si>
  <si>
    <t>Wyeth600</t>
  </si>
  <si>
    <t>Buelens A, Franquet A, Slachmuylders P, Hellemans K, Schellis K. A multicenter, double-blind, randomized, parallel-group study comparing the clinical acceptability of venlafaxine extended release (ER) and paroxetine, when used by general practitioners to treat depressed outpatients. 2001.Unpublished.</t>
  </si>
  <si>
    <t>Bulmash 2009</t>
  </si>
  <si>
    <t>Bulmash, E., Harkness, K. L., Stewart, J. G. &amp; Bagby, R. M. (2009). Personality, stressful life events, and treatment response in major depression. J Consult Clin Psychol 77, 1067-77.</t>
  </si>
  <si>
    <t>Burch 1988</t>
  </si>
  <si>
    <t>Burch1988</t>
  </si>
  <si>
    <t>&gt;50% drop out (71% from original sample, 60% from those treated - endpoint 6 weeks)</t>
  </si>
  <si>
    <t>Amiriptyline (at different dosages)</t>
  </si>
  <si>
    <t>Burch JE, Ahmed O, Hullin RP, Mindham RH. Antidepressive effect of amitriptyline treatment with plasma drug levels controlled within three different ranges. Psychopharmacologia 1988;94(2):197-205.</t>
  </si>
  <si>
    <t>Burke 1967</t>
  </si>
  <si>
    <t>Burke1967</t>
  </si>
  <si>
    <t>Amitriptyline; Trimipramine</t>
  </si>
  <si>
    <t>Burke BV, Sainsbury MJ, Mezo BA. A comparative trial of amitriptyline and trimipramine in the treatment of depression. Medical Journal Australia June 17 1967:1216-1218.</t>
  </si>
  <si>
    <t>Burrows 1977</t>
  </si>
  <si>
    <t>BURROWS1977</t>
  </si>
  <si>
    <t>Excluded in 2009 GL as 'Uncontrolled study'</t>
  </si>
  <si>
    <t>Burrows, G. D., Maguire, K. P., Scoggins, B. A., Stevenson, J., &amp; Davies, B. (1977). Plasma nortriptyline and clinical response--a study using changing plasma levels. Psychological Medicine, 7, 87-
91.</t>
  </si>
  <si>
    <t>Burrows 1980</t>
  </si>
  <si>
    <t>Burrows1980</t>
  </si>
  <si>
    <t>Burrows G, Norman TR, Davies BM. A comparative study of amoxapine and amitriptyline for depressive illness. Australian Family Physician 1980;9:762-766.</t>
  </si>
  <si>
    <t>Burt 1962</t>
  </si>
  <si>
    <t>Burt1962</t>
  </si>
  <si>
    <t>Burt CG, Gordon WF, Holt NF, Horden A. Amitriptyline in depressive states: a controlled trial. Journal Mental Science 1962;Sept:711-729.</t>
  </si>
  <si>
    <t>Byrne 1989</t>
  </si>
  <si>
    <t>Byrne1989</t>
  </si>
  <si>
    <t>Excluded in 2004 GL as 'Not an RCT [Barbui2001]'</t>
  </si>
  <si>
    <t>Byrne MM. Meta-analysis of early phase II studies with paroxetine in hospitalized depressed patients. Acta Psychiatrica Scandinavica 1989;80 (350)(supplement):138-139.</t>
  </si>
  <si>
    <t>Bystritsky 1994</t>
  </si>
  <si>
    <t>BYSTRITSKY1994</t>
  </si>
  <si>
    <t>Active medication'; Placebo</t>
  </si>
  <si>
    <t>Bystritsky, A. &amp; Waikar, S. V. (1994). Inert placebo versus active medication. Patient blindability in clinical pharmacological trials. Journal of Nervous and Mental Disease, 182, 485-487.</t>
  </si>
  <si>
    <t>Calabrese 1998a</t>
  </si>
  <si>
    <t>372 Calabrese1998</t>
  </si>
  <si>
    <t>Excluded in 2004 GL as 'Unable to confirm that venlafaxine was administered to patients at a therapeutic dose'</t>
  </si>
  <si>
    <t>Calabrese JR, Cunningham LA, Diamond BI, Feighner J, Charles L, Rickels K, Shrivastava R, Smith WT, Weisler RH, Zajecka J. Study 372: A double-blind, placebo-controlled, parallel group, comparative study of venlafaxine and fluoxetine in depressed outpatients to measure onset of clinical activity. 1998. Unpublished.</t>
  </si>
  <si>
    <t>Excluded in 2009 GL as 'Bipolar'</t>
  </si>
  <si>
    <t>Calcedo 1992</t>
  </si>
  <si>
    <t>Calcedo1992</t>
  </si>
  <si>
    <t>Excluded in 2004 GL as 'Open label design - not double blind'</t>
  </si>
  <si>
    <t>Clomipramine; Clomipramine + bentazepam</t>
  </si>
  <si>
    <t>Calcedo OA, Arosamene X, Otero Perez FJ, Hernandez HC, Garcia A, Moral L, Baeza F, Fernandez BJ, Velasco J, Garrido J. Clomipramine/bentazepam combination in the treatment of major depressive disorders. Human Psychopharmacology 1992;7(2):115-122.</t>
  </si>
  <si>
    <t>Cantillon 2000</t>
  </si>
  <si>
    <t>016 Cantillon</t>
  </si>
  <si>
    <t>Cantillon M, Daley M. Study 016: Further superiority of SNRI venlafaxine over SSRI fluoxetine in major depression and melancholia: a double-blind, placebo-controlled study of both response and remission (wellness). 2000.</t>
  </si>
  <si>
    <t>Carman 1991</t>
  </si>
  <si>
    <t>Carneiro 2015</t>
  </si>
  <si>
    <t>Exercise + any SSRI; Any SSRI</t>
  </si>
  <si>
    <t>Carneiro, L. S. F., et al. (2015). "Effects of structured exercise and pharmacotherapy vs. pharmacotherapy for adults with depressive symptoms: A randomized clinical trial." Journal of psychiatric research 71: 48-55.</t>
  </si>
  <si>
    <t>Carney 1984</t>
  </si>
  <si>
    <t>Carney1984</t>
  </si>
  <si>
    <t>Carney PA, Healy D, Leonard BE. A double-blind study to compare trazodone with amitriptyline in depressed patients. Psychopathology 1984;17(suppl 2):37-38.</t>
  </si>
  <si>
    <t>Casabona 2004</t>
  </si>
  <si>
    <t>428Casabona</t>
  </si>
  <si>
    <t>Casabona G, Guazzelli M, Silenzi V. Study 428: A randomized, double-blind, comparison of venlafaxine XR and paroxetine in outpatients with moderate to severe major depression. 2004.</t>
  </si>
  <si>
    <t>Casacchia 1984</t>
  </si>
  <si>
    <t>Casacchia1984</t>
  </si>
  <si>
    <t>Excluded in 2004 GL as 'Only 56% of patients were diagnosed with unipolar psychotic depression, 44% were diagnosed with neurotic depression'</t>
  </si>
  <si>
    <t>Casacchia M, Carolei A, Barba C, Frontoni M, Rossi A, Meco G, Zylberman MR. A placebo-controlled study of the antidepressant activity of moclobemide, a new MAO-A inhibitor. Pharmacopsychiatry 1984;17(4):122-125.</t>
  </si>
  <si>
    <t>Casacchia 1989</t>
  </si>
  <si>
    <t>Casacchia1989</t>
  </si>
  <si>
    <t>Excluded in 2004 GL as 'Only 75% patients were diagnosed with major depression (25% were diagnosed with dysthymia, 5% with bipolar disorder)'</t>
  </si>
  <si>
    <t>Imipramine; Moclobemide</t>
  </si>
  <si>
    <t>Casacchia M. A comparison of moclobemide and imipramine in treatment of depression. Pharmacopsychiatry 22(4):152-5, 1989.</t>
  </si>
  <si>
    <t>Cassano 1986</t>
  </si>
  <si>
    <t>CASSANO1986</t>
  </si>
  <si>
    <t>Imipramine; Fluvoxamine</t>
  </si>
  <si>
    <t>Cassano, G. B., Conti, L., Massimetti, G., Mengali, F., Waekelin, J. S., &amp; Levine, J. (1986). Use of a standardized documentation system (BLIPS/BDP) in the conduct of a multicenter international trial comparing fluvoxamine, imipramine, and placebo. Psychopharmacology Bulletin, 22, 52-58.</t>
  </si>
  <si>
    <t>Cassano 2000</t>
  </si>
  <si>
    <t>Cassano2000</t>
  </si>
  <si>
    <t>Excluded in 2004 GL as 'Not a double blind RCT'</t>
  </si>
  <si>
    <t>Moclobemide; Paroxetine</t>
  </si>
  <si>
    <t>Cassano P.A 16-week randomised parallel clinical trial of moclobemide vs paroxetine in dysthymia with comorbid anxiety disorders.J.Eur. College of Neuropsychopharmacology (Abstracts of the 5th ECNP Regional Meeting, St Petersburg) 2000;10(Supplement 2):S52.</t>
  </si>
  <si>
    <t>Catterson 1996</t>
  </si>
  <si>
    <t>Catterson1996</t>
  </si>
  <si>
    <t>Catterson ML, Preskorn SH. Double-Blind Crossover Study of Mirtazapine, Amitriptyline and Placebo in Patient with Major Depression. 149th Annual Meeting of the American Psychiatric Association New York, New York, USA 4-9th May, 1996.</t>
  </si>
  <si>
    <t>Cattiez 1990</t>
  </si>
  <si>
    <t>Cattiez1990</t>
  </si>
  <si>
    <t>Clomipramine; Moclobemide</t>
  </si>
  <si>
    <t>Cattiez PH,Dierick M,Troisfontaines B,VanAudenrode L,Defleur J, Hermans W, Stenier P, Wolfrum C, Roelandts A. Moclobemide (Ro 11-1163) vs. clomipramine in the treatment of depression:A double-blind multicenter study in Belgium.Drug Dev.Res. 1990;21(4):325-331</t>
  </si>
  <si>
    <t>Cetin 1994</t>
  </si>
  <si>
    <t>Cetin1994</t>
  </si>
  <si>
    <t>Excluded in 2004 GL as 'Paper is in Turkish unable to assess eligibility'</t>
  </si>
  <si>
    <t>Fluoxetine; Placebo</t>
  </si>
  <si>
    <t>Cetin M. A double-blind comparison of the effects and side-effects of fluoxetine and placebo in the treatment of depression. Bulletin of Gulhane Military Medical Academy 36(2):170-173, 1994.</t>
  </si>
  <si>
    <t>&gt;50% Drop out (58% endpoint, 86% Follow-up)</t>
  </si>
  <si>
    <t>TREAD (TREAtment of Depression with physical activity) intervention; TAU</t>
  </si>
  <si>
    <t xml:space="preserve">Chalder, M., et al. (2012) Facilitated physical activity as a treatment for depressed adults: randomised controlled trial. BMJ (Clinical research ed.) 344, e2758 </t>
  </si>
  <si>
    <t>Chalder, M., et al. (2012) A pragmatic randomised controlled trial to evaluate the cost-effectiveness of a physical activity intervention as a treatment for depression: the treating depression with physical activity (TREAD) trial. Health technology assessment (Winchester, England) 16, 1-164, iii-iv DOI: 10.3310/hta16100</t>
  </si>
  <si>
    <t>Charney 1986</t>
  </si>
  <si>
    <t>Charney1986</t>
  </si>
  <si>
    <t>Excluded in 2004 as 'No useable data'</t>
  </si>
  <si>
    <t>Desipramine; Desipramine-yohimbine</t>
  </si>
  <si>
    <t>Charney DS, Price LH, Heninger GR. Desipramine-yohimbine combination treatment of refractory depression. Implications for the beta-adrenergic receptor hypothesis of antidepressant action. Archives of General Psychiatry 1986;43(12):1155-1161.</t>
  </si>
  <si>
    <t>Chau 2015</t>
  </si>
  <si>
    <t>Exercise; Waitlist</t>
  </si>
  <si>
    <t>Chau, R. M. W., et al. (2015). "Effectiveness of a structured physical rehabilitation program for chinese population with depressive disorders-a randomised controlled trial." Physiotherapy (United Kingdom) 101: eS218.</t>
  </si>
  <si>
    <t>Cheavens 2012</t>
  </si>
  <si>
    <t>Randomized into intervention based on 2 relative strengths or 2 relative deficits</t>
  </si>
  <si>
    <t xml:space="preserve">Cheavens, J. S., et al. (2012) The compensation and capitalization models: a test of two approaches to individualizing the treatment of depression. Behaviour research and therapy 50, 699-706 </t>
  </si>
  <si>
    <t>Chen 2012</t>
  </si>
  <si>
    <t>Reminiscence therapy</t>
  </si>
  <si>
    <t>Chen TJ, Li H-J, Li J. The effects of reminiscence therapy on depressive symptoms of Chinese elderly: study protocol of a randomized controlled trial. BMC psychiatry. 2012;12:189.</t>
  </si>
  <si>
    <t xml:space="preserve">Chen, Y-L., Pan, A-W., Hsiung, P-C., Chung, L., Lai, J-S., Gau, S. and Chen, T-J. (2015) Life Adaptation Skills Training (LAST )for persons with depression: A randomized controlled study, Journal of Affective Disorders, 185, 108-114 </t>
  </si>
  <si>
    <t>Chesrow 1964</t>
  </si>
  <si>
    <t>CHESROW1964</t>
  </si>
  <si>
    <t>Excluded from 2009 GL as 'Depression and chronic physical health problems guideline'</t>
  </si>
  <si>
    <t>Chetty 2013</t>
  </si>
  <si>
    <t>Chetty, D. and M. E. Hoque (2013) Effectiveness of a nurse facilitated cognitive group intervention among mild to moderately-depressed-women in KwaZulu-Natal, South Africa. African journal of psychiatry 16, 29-34</t>
  </si>
  <si>
    <t>Chiu 1996</t>
  </si>
  <si>
    <t>Chiu1996</t>
  </si>
  <si>
    <t>Chiu HJ, Hong CJ, Chan CH. Paroxetine in the treatment of Chinese patients with depressive episode: a double-blind randomized comparison with imipramine. Chung Hua i Hsueh Tsa Chih - Chinese Medical Journal 1996;57(6):418-423.</t>
  </si>
  <si>
    <t>Chokka 2008</t>
  </si>
  <si>
    <t xml:space="preserve">CHOKKA in press </t>
  </si>
  <si>
    <t>Chokka, P. &amp; Legault, M. (2008) Escitalopram in the treatment of major depressive disorder in primary care settings: an open-label trial. Depression &amp; Anxiety, 25, E173-E181</t>
  </si>
  <si>
    <t>Chouinard 1981</t>
  </si>
  <si>
    <t>CHOUINARD1981</t>
  </si>
  <si>
    <t>Chouinard, G., Annable, L., &amp; Langlois, R. (1981). Absence of orthostatic hypotension in depressed patients treated with bupropion. Progress in Neuro-Psychopharmacology, 5, 483-490.</t>
  </si>
  <si>
    <t>Chouinard 1985</t>
  </si>
  <si>
    <t>Chouinard1985</t>
  </si>
  <si>
    <t>Amitriptyline; Fluoxetine</t>
  </si>
  <si>
    <t>Chouinard G. A double-blind controlled clinical trial of fluoxetine and amitryptiline in the treatment of outpatients with major depressive disorder. J CLIN PSYCHIATRY 1985;46(3II):32-37.</t>
  </si>
  <si>
    <t>Behavioural activation (BA); Enhanced TAU</t>
  </si>
  <si>
    <t>Christensen H, Griffiths KM, Jorm AF. Delivering interventions for depression by using the internet: randomised controlled trial. Bmj. 2004 Jan 29;328(7434):265.</t>
  </si>
  <si>
    <t>Christensen 2004b</t>
  </si>
  <si>
    <t>Self-help (CCBT)</t>
  </si>
  <si>
    <t>Christiansen 1996</t>
  </si>
  <si>
    <t>Christiansen1996</t>
  </si>
  <si>
    <t>Christiansen PE, Behnke K, Black CH, Ohrstrom JK, Bork RH, Nilsson J. Paroxetine and amitriptyline in the treatment of depression in general practice. Acta Psychiatrica Scandinavica 1996;93:158-163.</t>
  </si>
  <si>
    <t>Chu 2009</t>
  </si>
  <si>
    <t>&gt;50% Drop out (52%)</t>
  </si>
  <si>
    <t>Two aerobic training groups that differed on exercise intensity (high [65–75% MaxVO2 reserve] or low [40–55% MaxVO2 reserve]); Stretching control group</t>
  </si>
  <si>
    <t>Chu, I. H., et al. (2009) Effect of exercise intensity on depressive symptoms in women. Mental health and physical activity 2, 37-43 DOI: 10.1016/j.mhpa.2009.01.001</t>
  </si>
  <si>
    <t>Chui 2016</t>
  </si>
  <si>
    <t>SNRI/SSRI; Supportive– expressive therapy (SET); Placebo pill</t>
  </si>
  <si>
    <t>Chui, H., Zilcha-Mano, S., Dinger, U., Barrett, M. S., &amp; Barber, J. P. (2016, February 11). Dependency and Self-Criticism in Treatments for Depression. Journal of Counseling Psychology. Advance online publication. http://dx.doi.org/10.1037/cou0000142</t>
  </si>
  <si>
    <t>Chung, W. S. D., et al. (2014). "Augmentation with aerobic exercise to pharmacological treatment for Chinese inpatients with moderate to severe depression: A single-blinded randomised controlled study." International journal of neuropsychopharmacology Conference: 29th CINP World Congress of Neuropsychopharmacology Vancouver, BC Canada. Conference Start: 20140622 Conference End: 20140626. Conference Publication:: 60.</t>
  </si>
  <si>
    <t>Civeira 1990</t>
  </si>
  <si>
    <t>Civeira1990</t>
  </si>
  <si>
    <t>Excluded in 2004 GL as 'Only 66% patients were diagnosed with major depression [other diagnoses: depression unspecified, dysthymia and retarded depressive syndrome]'</t>
  </si>
  <si>
    <t>Civeira J. Moclobemide versus clomipramine in the treatment of depression: a multicentre trial in Spain. Acta Psychiatrica Scandinavica 1990;Supplementum.Vol.360:48-49.</t>
  </si>
  <si>
    <t>Claghorn 1983a</t>
  </si>
  <si>
    <t>CLAGHORN1983</t>
  </si>
  <si>
    <t>Amitriptyline; Zimeldine; Placebo</t>
  </si>
  <si>
    <t>Claghorn 1984</t>
  </si>
  <si>
    <t>Claghorn JL, Schroeder J, Goldstein BJ. Comparison of the electrocardiographic effect of dothiepin and amitriptyline. Journal Clinical Psychiatry 1984;45:291-293.</t>
  </si>
  <si>
    <t>Claghorn92A</t>
  </si>
  <si>
    <t>Claghorn 1996</t>
  </si>
  <si>
    <t>Claghorn1996; CLAGHORN1996A</t>
  </si>
  <si>
    <t>Fluvoxamine; Imipramine;Placebo</t>
  </si>
  <si>
    <t>Claghorn JL, Earl CQ, Walczak DD, Stoner KA, Wong LF, Kanter D, Houser VP. Fluvoxamine maleate in the treatment of depression: a single-center, double-blind, placebo-controlled comparison with imipramine in outpatients. Journal of Clinical Psychopharmacology 1996;16(2):113-120.</t>
  </si>
  <si>
    <t>Clarke 2009</t>
  </si>
  <si>
    <t>Clarke, G., et al. (2009) Randomized effectiveness trial of an Internet, pure self-help, cognitive behavioral intervention for depressive symptoms in young adults. Cognitive behaviour therapy 38, 222-234</t>
  </si>
  <si>
    <t>Classen 1990</t>
  </si>
  <si>
    <t>Classen1990</t>
  </si>
  <si>
    <t>Excluded in 2004 GL as 'No mention of randomisation'</t>
  </si>
  <si>
    <t>Maprotiline; Moclobemide</t>
  </si>
  <si>
    <t>Classen W. Psychometric alterations in treatment with the MAO-A-inhibitor moclobemide. Journal of Neural Transmission Supplementum Vol 32, pp 185-8, 1990.</t>
  </si>
  <si>
    <t>Clayton, A.H., Croft, H.A., Horrigan, J.P., Wightman, D.S., Krishen, A., Richard, N.E. &amp; Modell, J.G. (2006) Bupropion extended release compared with escitalopram. Effects on sexual functioning and antidepressant efficacy in 2 randomised, double-blind, placebo-controlled studies. Journal of Clinical Psychiatry, 67, 736-746.</t>
  </si>
  <si>
    <t>Clayton 2009</t>
  </si>
  <si>
    <t>Desvenlafaxine; Placebo</t>
  </si>
  <si>
    <t>Dunlop, B. W., et al. (2011) Symptomatic and functional improvement in employed depressed patients: a double-blind clinical trial of desvenlafaxine versus placebo. Journal of clinical psychopharmacology 31, 569-576 DOI: 10.1097/JCP.0b013e31822c0a68</t>
  </si>
  <si>
    <t>Cleare 1997</t>
  </si>
  <si>
    <t>CLEARE1997</t>
  </si>
  <si>
    <t>Excluded in 2009 GL as 'N too small per treatment arm (Desipramine vs. Imipramine vs. Org 4428 vs. Placebo).</t>
  </si>
  <si>
    <t>Desipramine; Imipramine; Org 4428; Placebo</t>
  </si>
  <si>
    <t>Cleare, A. J., Murray, R. M., &amp; O'Keane, V. (1997). Do noradrenergic reuptake inhibitors affect serotonergic function in depression? Psychopharmacology, 134, 406-410.</t>
  </si>
  <si>
    <t>Clerc 1994</t>
  </si>
  <si>
    <t>Clerc1994</t>
  </si>
  <si>
    <t>Clerc GE, Ruimy P, Verdeau-Palles J. A double-blind comparison of venlafaxine and fluoxetine in patients hospitalized for major depression and melancholia. The Venlafaxine French Inpatient Study Group. International Clinical Psychopharmacology 1994;9(3):139-143.</t>
  </si>
  <si>
    <t>Click 1982</t>
  </si>
  <si>
    <t>Click1982</t>
  </si>
  <si>
    <t>Amoxapine; Amitriptyline</t>
  </si>
  <si>
    <t>Click MA, Zisook S. Amoxapine and amitriptyline: serum levels and clinical response in patients with primary unipolar depression. Journal Clinical Psychiatry 1982;43:369-371.</t>
  </si>
  <si>
    <t>Clunie 2001</t>
  </si>
  <si>
    <t>Clunie2001</t>
  </si>
  <si>
    <t>Excluded in 2004 GL as 'Abstract only; unable to find fully published details'</t>
  </si>
  <si>
    <t>Moclobemide; Phenelzine</t>
  </si>
  <si>
    <t>Clunie F. Double blind randomised controlled trial comparing moclobemide and phenelzine in treatment resistant depression. National Research Register 2001.</t>
  </si>
  <si>
    <t>Cohn 1984b</t>
  </si>
  <si>
    <t>Cohn1984</t>
  </si>
  <si>
    <t>Cohn JB, Wilcox C. A comparison of fluoxetine, imipramine and placebo in patients with depressive disorder. J Clin Psychiatry 1984;45-414-9.</t>
  </si>
  <si>
    <t>Cohn 1985</t>
  </si>
  <si>
    <t>Cohn1985; COHN1985</t>
  </si>
  <si>
    <t>Cohn,J.B.; Wilcox,C. A comparison of fluoxetine, imipramine and placebo in pateints with major depressive disorders. Clinical Psychiatry 1985;46:26-31.</t>
  </si>
  <si>
    <t>Cohn 1990a</t>
  </si>
  <si>
    <t>COHN1990A</t>
  </si>
  <si>
    <t>Cohn, J., Crowder, J., Wilcox, C., Ryan, P. (1990) A placebo- and imipramine-controlled study of paroxetine, Psychopharmcology Bulletin, 26, 185-189</t>
  </si>
  <si>
    <t>Cohn 1990b</t>
  </si>
  <si>
    <t>COHN1990</t>
  </si>
  <si>
    <t>Cohn CK, Shrivastava R, Mendels J et al. Double-blind, mulitcenter comparison of sertraline and amitriptyline in elderly depressed patients. Journal Clinical Psychiatry 1990;51(suppl B):28- 33.</t>
  </si>
  <si>
    <t>Cohn 1992</t>
  </si>
  <si>
    <t>COHN1992</t>
  </si>
  <si>
    <t>Cohn, J. B. &amp; Wilcox, C. S. (1992). Paroxetine in major depression: a double-blind trial with imipramine and placebo. Journal of Clinical Psychiatry, 53 (Suppl.), 52-56.</t>
  </si>
  <si>
    <t>Coleman 1999</t>
  </si>
  <si>
    <t>Coleman CC, Cunningham LA, Foster VJ, Batey SR, Donahue RM, Houser TL, Ascher JA. Sexual dysfunction associated with the treatment of depression: a placebo-controlled comparison of bupropion sustained release and sertraline treatment. Annals of Clinical Psychiatry 1999;11(4):205-215.</t>
  </si>
  <si>
    <t>Collado 2014</t>
  </si>
  <si>
    <t>Collado A, Long KE, MacPherson L, CW. L. The efficacy of a behavioral activation intervention among depressed US Latinos with limited English language proficiency: study protocol for a randomized controlled trial. Trials. 2014;15:231.</t>
  </si>
  <si>
    <t>Combs 2014</t>
  </si>
  <si>
    <t>Exercise; Sertraline; Exercise+sertraline</t>
  </si>
  <si>
    <t>Combs, K., et al. (2014) Impact of sleep complaints and depression outcomes among participants in the standard medical intervention and long-term exercise study of exercise and pharmacotherapy for depression. The Journal of nervous and mental disease 202, 167-171 DOI: 10.1097/NMD.0000000000000085</t>
  </si>
  <si>
    <t>Conti 1988</t>
  </si>
  <si>
    <t>Conti1988</t>
  </si>
  <si>
    <t>Fluvoxamine; Placebo</t>
  </si>
  <si>
    <t>Conti L. Fluvoxamine maleate: Double-blind clinical trial vs placebo in hospitalized depressed patients. Current Therapeutic Research, Clinical &amp; Experimental 43(3):468-480, 1988</t>
  </si>
  <si>
    <t>Cook 1993</t>
  </si>
  <si>
    <t>COOK1993</t>
  </si>
  <si>
    <t>Excluded in 2009 GL as 'Case study'</t>
  </si>
  <si>
    <t>Cook, D. J., Guyatt, G. H., Davis, C., Willan, A., &amp; McIlroy, W. (1993). A diagnostic and therapeutic N-of-1 randomized trial. Canadian Journal of Psychiatry - Revue Canadienne de Psychiatrie, 38,
251-254.</t>
  </si>
  <si>
    <t>Coote 2012</t>
  </si>
  <si>
    <t xml:space="preserve">Coote, H. M. and A. K. MacLeod (2012) A self-help, positive goal-focused intervention to increase well-being in people with depression. Clinical psychology &amp; psychotherapy 19, 305-315 </t>
  </si>
  <si>
    <t>Coppen 1976</t>
  </si>
  <si>
    <t>Coppen1976</t>
  </si>
  <si>
    <t>Amitriptyline; Mianserin</t>
  </si>
  <si>
    <t>Coppen A, Gupta R, Montgomery S, Ghose K, Burns B, De Ridder JJ. Mianserin hydrochloride: a novel antidepressant. British Journal Psychiatry 1976;129:342-345.</t>
  </si>
  <si>
    <t>Corne 1989</t>
  </si>
  <si>
    <t>Corne1989</t>
  </si>
  <si>
    <t>Excluded in 2004 GL as 'Majority of patients received less than therapeutic dose of dosulepin/dothiepin (4 received 50mg, 43 received 75mg, 4 received 100mg)
[Geddes2002*]'</t>
  </si>
  <si>
    <t>Fluoxetine; Dosulepin/dothiepin</t>
  </si>
  <si>
    <t>Corne SJ, Hall JR. A double-blind comparative study of fluoxetine and dothiepin in the treatment of depression in general practice. International Clinical Psychopharmacology 1989 Jul;4(3):245-54.</t>
  </si>
  <si>
    <t>Corruble 2013</t>
  </si>
  <si>
    <t>Agomelatine; Escitalopram</t>
  </si>
  <si>
    <t xml:space="preserve">Corruble, E., et al. (2013) Efficacy of agomelatine and escitalopram on depression, subjective sleep and emotional experiences in patients with major depressive disorder: a 24-wk randomized, controlled, double-blind trial. International journal of neuropsychopharmacology 16, 2219-2234 </t>
  </si>
  <si>
    <t>Costa 1998</t>
  </si>
  <si>
    <t>Costa1998</t>
  </si>
  <si>
    <t>Costa e Silva. Randomized, double-blind comparison of venlafaxine and fluoxetine in outpatients with major depression. Journal of Clinical Psychiatry 1998;59(7):352-357.</t>
  </si>
  <si>
    <t>Couch 1979</t>
  </si>
  <si>
    <t>Couch1979</t>
  </si>
  <si>
    <t>Migraine</t>
  </si>
  <si>
    <t>Couch JR, Hassanein RS. Amitriptyline in migraine prophylaxis. Archives of Neurology 1979;36(11):695-699.</t>
  </si>
  <si>
    <t>Cournoyer 1987</t>
  </si>
  <si>
    <t xml:space="preserve">Cournoyer1987 </t>
  </si>
  <si>
    <t>Cournoyer G, de Montigny C, Quellette J et al. A comparative double-blind controlled study of trimipramine and amitriptyline in major depression: lack of correlation with 5-hydroxytryptamine reuptake blockade. Journal Clinical Psychopharmacology 1987;7:385-393.</t>
  </si>
  <si>
    <t>Covi 1974</t>
  </si>
  <si>
    <t>Medication (imipramine; diazepam; placebo); Psychotherapy (weekly group psychotherapy; biweekly brief supportive sessions)</t>
  </si>
  <si>
    <t>Covi L, Lipman RS, DEROGATES LR, SMITH III JE, Pattison JH. Drugs and group psychotherapy in neurotic depression. American Journal of Psychiatry. 1974 Feb;131(2):191-8.</t>
  </si>
  <si>
    <t>Covi 1981</t>
  </si>
  <si>
    <t>COVI1981</t>
  </si>
  <si>
    <t>Psychotropic agents'</t>
  </si>
  <si>
    <t>Covi, L., Rickels, K., Lipman, R. S., et al. (1981). Effects of psychotropic agents on primary depression. Psychopharmacology Bulletin, 17, 100-103.</t>
  </si>
  <si>
    <t>Cunningham 1994</t>
  </si>
  <si>
    <t>Cunningham LA, Borison RL, Carman JS, Chouinard G, Crowder JE, Diamond BI, Fischer DE, Hearst E. A comparison of venlafaxine, trazodone, and placebo in major depression. Journal of clinical psychopharmacology. 1994 Apr 1;14(2):99-106.</t>
  </si>
  <si>
    <t>Cunningham 1997</t>
  </si>
  <si>
    <t>Cunningham LA. Once-daily venlafaxine extended release (XR) and venlafaxine immediate release (IR) in outpatients with major depression. Annals of Clinical Psychiatry 1997;9(3):157-164.</t>
  </si>
  <si>
    <t>Cutler 2009</t>
  </si>
  <si>
    <t>Cutler AJ, Montgomery SA, Feifel D, Lazarus A, Astrom M, Brecher M. Extended release quetiapine fumarate monotherapy in major depressive disorder: a placebo- and duloxetine-controlled study. Journal of Clinical Psychiatry. 2009; 70(4):526–39.</t>
  </si>
  <si>
    <t>Dabkowska 1993</t>
  </si>
  <si>
    <t>Dabkowska1993</t>
  </si>
  <si>
    <t>Excluded in 2004 GL as 'Not an RCT'</t>
  </si>
  <si>
    <t>Dabkowska M, Rybakowski JK. Moclobemide in treatment-resistant depression. European Neuropsychopharmacology 1993;3(3):328-329.</t>
  </si>
  <si>
    <t>Dahl 1981</t>
  </si>
  <si>
    <t>Dahl1981</t>
  </si>
  <si>
    <t>Amitriptyline; Dothiepin</t>
  </si>
  <si>
    <t>Dahl LE, Dencker SJ, Lundin L. A double-blind study of dothiepin hydrochloride (Prothiaden) and amitriptyline in outpatients with masked depression. Journal International Medical Research 1981;9:103-107.</t>
  </si>
  <si>
    <t>Dothiepin; Placebo</t>
  </si>
  <si>
    <t>Dalery 1992</t>
  </si>
  <si>
    <t>Dalery1992</t>
  </si>
  <si>
    <t>Amineptine; Fluoxetine</t>
  </si>
  <si>
    <t>Dalery J, Rochat C, Peyron E, Bernard G. [Comparative study of the efficacy and acceptability of amineptine and fluoxetine in patients with major depression]. [French] OT - Etude comparative de l'efficacite et de l'acceptabilite de l'amineptine et de la fluoxetine chez des patients depressifs majeurs. Encephale 1992 May-Jun;18(3):257-62.</t>
  </si>
  <si>
    <t>Dallal 1998</t>
  </si>
  <si>
    <t>Excluded in 2004 GL as 'Not an RCT'[discontinuation trial]</t>
  </si>
  <si>
    <t>Dallal A, Chouinard G. Withdrawal and rebound symptoms associated with abrupt discontinuation of venlafaxine. Journal of Clinical Psychopharmacology 1998;18(4):343-344.</t>
  </si>
  <si>
    <t>Daly 1979</t>
  </si>
  <si>
    <t>Daly1979</t>
  </si>
  <si>
    <t>Daly RJ, Browne PJ. Mianserin in the treatment of depressive illness: a comparison with amitriptyline. Irish Journal Medical Science 1979:145-148.</t>
  </si>
  <si>
    <t>Danish University Antidepressant Group 1986</t>
  </si>
  <si>
    <t>Anonymous1986</t>
  </si>
  <si>
    <t>Danish University Antidepressant Group 1999</t>
  </si>
  <si>
    <t>Danish1999</t>
  </si>
  <si>
    <t>Danish University Antidepressant Group. Clomipramine dose-effect study in patients with depression: clinical end points and pharmacokinetics. Danish University Antidepressant Group (DUAG). Clinical Pharmacology &amp; Therapeutics 1999;66(2):152-165.</t>
  </si>
  <si>
    <t>Danjou 1994</t>
  </si>
  <si>
    <t>Danjou1994</t>
  </si>
  <si>
    <t>Danjou P. A randomised, double-blind, comparison of venlafaxine and fluoxetine in inpatients with major depression and melancholia. Neuropsychopharmacology 10(35 (Pt 2)):222S, 1994.</t>
  </si>
  <si>
    <t>Davidson 1981</t>
  </si>
  <si>
    <t>Davidson81</t>
  </si>
  <si>
    <t>Davidson JR, McLeod MN, Turnbull CD, Miller RD. A comparison of phenelzine and imipramine in depressed inpatients. Journal of Clinical Psychiatry 1981;42(10):395-397.</t>
  </si>
  <si>
    <t>Davidson 1987</t>
  </si>
  <si>
    <t>Davidson87</t>
  </si>
  <si>
    <t>Davidson J. An outpatient evaluation of phenelzine and imipramine. Journal of Clinical Psychiatry 48(4):143-6, 1987.</t>
  </si>
  <si>
    <t>Davidson 2005</t>
  </si>
  <si>
    <t xml:space="preserve">Davidson J, Watkins L, Owens M, Krulewicz S, Connor K, Carpenter D, et al. Effects of Paroxetine and Venlafaxine XR on heart rate variability in depression. Journal of Clinical Psychopharmacology 2005;25(5):480-4. </t>
  </si>
  <si>
    <t>Davies 1977</t>
  </si>
  <si>
    <t>DAVIES1977</t>
  </si>
  <si>
    <t>Cyclandelate + amitriptyline; Placebo + amitriptyline; No placebo or cyclandelate</t>
  </si>
  <si>
    <t>Davies, G., Hamilton, S., Hendrickson, E., Levy, R., &amp; Post, F. (1977). The effect of cyclandelate in depressed and demented patients: a controlled study in psychogeriatric patients. Age &amp; Ageing, 6,
156-162.</t>
  </si>
  <si>
    <t>Davis 1968</t>
  </si>
  <si>
    <t>DAVIS1968</t>
  </si>
  <si>
    <t>Excluded in 2009 GL as 'No data to extract. (Amitriptyline vs. Amitriptyline Perphenazine vs. Placebo).'</t>
  </si>
  <si>
    <t>Amitriptyline-pherphenazine; Amitriptyline; Placebo</t>
  </si>
  <si>
    <t>Davis, W. G. (1968). Treating psychical disturbances induced by physical disorders: a double-blind study of perphenazine-amitriptyline in anxiety and depression. Psychosomatics, 9, 44-46.</t>
  </si>
  <si>
    <t>Computerised-CBT (CCBT) with support; Waitlist</t>
  </si>
  <si>
    <t xml:space="preserve">Day, V., et al. (2013) Internet-based guided self-help for university students with anxiety, depression and stress: a randomized controlled clinical trial. Behaviour research and therapy 51, 344-351 </t>
  </si>
  <si>
    <t>de Graaf 2010</t>
  </si>
  <si>
    <t>de Montigny 1999</t>
  </si>
  <si>
    <t>de Montigny C, Silverstone PH, Debonnel G, Blier P, Bakish D. Venlafaxine in treatment-resistant major depression: a Canadian multicenter, open-label trial. Journal of Clinical Psychopharmacology 1999;19(5):401-406.</t>
  </si>
  <si>
    <t>De Wilde 1982</t>
  </si>
  <si>
    <t>De Wilde1982</t>
  </si>
  <si>
    <t>De Wilde JEM, Doogan DP. Fluvoxamine and chlorimipramine in endogenous depression. J Affect Disord 1982;4:9-59.</t>
  </si>
  <si>
    <t>De Wilde 1983</t>
  </si>
  <si>
    <t>De Wilde1983</t>
  </si>
  <si>
    <t>De Wilde JE, Mertens C, Walekin JS. Clinical trials of fluvoxamine vs chlorimipramine with single and three times daily dosing. Br J Clin Pharmacol 1983;15:427-31s.</t>
  </si>
  <si>
    <t>De Wilde 1985</t>
  </si>
  <si>
    <t>De Wilde1985</t>
  </si>
  <si>
    <t>De Wilde J, Mertens C, Overo KF, Peterson HEH. Citalopram versus mainserin: a controlled, double-blind trial in depressed patients. Acta Psychiatr Scand 1985;72:89-96.</t>
  </si>
  <si>
    <t>Dear 2011</t>
  </si>
  <si>
    <t xml:space="preserve">Dear, B. F., et al. (2011) An open trial of a brief transdiagnostic internet treatment for anxiety and depression. Behaviour research and therapy 49, 830-837 </t>
  </si>
  <si>
    <t>Debonnel 2000</t>
  </si>
  <si>
    <t>Debonnel2000</t>
  </si>
  <si>
    <t>Excluded in 2004 GL as 'Abstract only; unable to find full publication'</t>
  </si>
  <si>
    <t>Mirtazapine; Paroxetine; Mirtazapine + paroxetine</t>
  </si>
  <si>
    <t>Debonnel G. Effects of mirtazapine, paroxetine and their combination: a double-blind study in major depression. Journal of the European College of Neuropsychopharmacology (Abstracts of the 13th ECNP Congress, Munich, September 9-13, 2000;(Supplement 3):S252.</t>
  </si>
  <si>
    <t>Debus 1988</t>
  </si>
  <si>
    <t>Debus1988</t>
  </si>
  <si>
    <t>Debus JR, Rush AJ, Himmel C, Tyler D, Polatin P, Weissenburger J. Fluoxetine versus trazodone in the treatment of outpatients with major depression. J Clin Psychiatry 1988;4:422-6.</t>
  </si>
  <si>
    <t>DeCastro 1985</t>
  </si>
  <si>
    <t>DECASTRO1985</t>
  </si>
  <si>
    <t>DeCastro, R. M. (1985). Antidepressants and myoclonus: case report. Journal of Clinical Psychiatry, 46, 284-287.</t>
  </si>
  <si>
    <t>Deering 1974</t>
  </si>
  <si>
    <t>Deering1974</t>
  </si>
  <si>
    <t>Deering RB, Vallè-Jones JC. A general practitioner double-blind study of dothiepin hydrochloridre ('Prothiaden') and amitriptyline in depression. Current Medical Research Opinion 1974;2:471-473.</t>
  </si>
  <si>
    <t>deJonghe 1991a</t>
  </si>
  <si>
    <t>deJonghe1991a</t>
  </si>
  <si>
    <t>Excluded in 2004 GL as 'Unable to ascertain whether patients received an adequate dose of maprotiline (range 50-150mg) [Geddes2002*]'</t>
  </si>
  <si>
    <t>Fluoxetine; Maprotiline</t>
  </si>
  <si>
    <t>de Jonghe F, Ravelli DP, Tuynman-Qua H. A randomized, double-blind study of fluoxetine and maprotiline in the treatment of major depression. Pharmacopsychiatry 1991 Mar;24(2):62-7.</t>
  </si>
  <si>
    <t>deJonghe 1991b</t>
  </si>
  <si>
    <t>deJonghe1991b</t>
  </si>
  <si>
    <t>Excluded in 2004 GL as '54% patients were diagnosed with dysthymia (not concurrent with major depression) [Geddes2002*]'</t>
  </si>
  <si>
    <t>Fluvoxamine; Maprotiline</t>
  </si>
  <si>
    <t>de Jonghe F, Swinkels J, Tuynman-Qua H. Randomized double-blind study of fluvoxamine and maprotiline in treatment of depression. Pharmacopsychiatry 1991 Jan;24(1):21-7.</t>
  </si>
  <si>
    <t>Dekhordi 2012</t>
  </si>
  <si>
    <t xml:space="preserve">Dehkordi Solati, K. and M. Mobasheri (2012) The efficacy of cognitive behavioral group-therapy alone and plus family psycho-education on the treatment of major depression disorder symptoms in females. Journal of kerman university of medical sciences 19, 490-501 
</t>
  </si>
  <si>
    <t>Del Zompo 1990</t>
  </si>
  <si>
    <t>DelZompo1990</t>
  </si>
  <si>
    <t>Amitriptyline; Minaprine</t>
  </si>
  <si>
    <t>Del Zompo M, Bernardi F, Burrai C, Bocchetta A. A double-blind study of minaprine versus amitriptyline in major depression. Neuropsychobiology 1990;24:79-83.</t>
  </si>
  <si>
    <t>Delaunay 1978</t>
  </si>
  <si>
    <t>Delaunay1978</t>
  </si>
  <si>
    <t>Amitriptyline; Dosulepin/dothiepin</t>
  </si>
  <si>
    <t>Delaunay J, Meynard J. Essai clinique et comparatif de la dosulepine et de l'amitriptyline. Societe Medico-Psychologique 1978;Nov 27:1201-1207.</t>
  </si>
  <si>
    <t>Delaveau 2016</t>
  </si>
  <si>
    <t>Agomelatine; Placebo</t>
  </si>
  <si>
    <t>Delaveau, P., et al. (2016). "Antidepressant short-term and long-term brain effects during self-referential processing in major depression." Psychiatry Research - Neuroimaging 247: 17-24.</t>
  </si>
  <si>
    <t>Delgado 1988</t>
  </si>
  <si>
    <t>Delgado1988</t>
  </si>
  <si>
    <t>Delgado PL, Price LH, Charney DS, Heninger GR. Efficacy of fluvoxamine in treatment-refractory depression. Journal of Affective Disorders 1988;15(1):55-60.</t>
  </si>
  <si>
    <t>Dell 1977</t>
  </si>
  <si>
    <t>Dell1977</t>
  </si>
  <si>
    <t>Amitriptyline; Maprotiline</t>
  </si>
  <si>
    <t>Dell AJ. A comparison of maprotiline and amitriptyline. Journal International Medical Research 1977;5(suppl. 4):22-24.</t>
  </si>
  <si>
    <t>Demyttenaere 2001</t>
  </si>
  <si>
    <t>Demyttenaere2001</t>
  </si>
  <si>
    <t>Demyttenaere K, Mesters P, Boulanger B, Dewe W, Delsemme MH, Gregoire J, Van Ganse E. Adherence to treatment regimen in depressed patients treated with amitriptyline or fluoxetine. J Affect Disord 2001;65(3):243-252.</t>
  </si>
  <si>
    <t>DeNayer 2002</t>
  </si>
  <si>
    <t>DeNayer2002</t>
  </si>
  <si>
    <t>Excluded in 2004 GL as 'Inadequate diagnosis of depression'</t>
  </si>
  <si>
    <t>De Nayer A, Geerts S, Ruelens L, Schittecatte M, De Bleeker E, Van E, I, Evrard JL, Linkowski P, Fossion P, Leyman S, Mignon A. Venlafaxine compared with fluoxetine in outpatients with depression and concomitant anxiety. International Journal of Neuropsychopharmacology 5(2):115-20, 2002.</t>
  </si>
  <si>
    <t>Detke 2002a</t>
  </si>
  <si>
    <t>DETKE2002</t>
  </si>
  <si>
    <t>Detke, M. J., Lu, Y., Goldstein, D. J., McNamara, R. K., &amp; Demitrack, M. A. (2002). Duloxetine 60 mg once daily dosing versus placebo in the acute treatment of major depression. Journal of Psychiatric Research, 36, 383-390.</t>
  </si>
  <si>
    <t>Detke 2002b</t>
  </si>
  <si>
    <t>Detke 2004</t>
  </si>
  <si>
    <t>DETKE2004</t>
  </si>
  <si>
    <t>Detke, M. J., Wiltse, C. G., Mallinckrodt, C. H., McNamara, R. K., Demitrack, M. A., &amp; Bitter, I. (2004). Duloxetine in the acute and long-term treatment of major depressive disorder: a placebo- and paroxetine-controlled trial. European Neuropsychopharmacology, 14, 457-470.</t>
  </si>
  <si>
    <t>DeVanna 1990</t>
  </si>
  <si>
    <t>DeVanna1990</t>
  </si>
  <si>
    <t>Excluded in 2004 GL as 'No continuous data; number of patients allocated to each treatment group is not specified in either of the two studies described, therefore there is
no interpretable dichotomous data either'</t>
  </si>
  <si>
    <t>Moclobemide; Mianserin; Maprotiline</t>
  </si>
  <si>
    <t>De Vanna M. Moclobemide compared with second-generation antidepressants in elderly people. Acta Psychiatrica Scandinavica, Supplementum Vol 360, pp 64-6, 1990.</t>
  </si>
  <si>
    <t>Diamond 1971</t>
  </si>
  <si>
    <t>Diamond1971</t>
  </si>
  <si>
    <t>Patients selected specifically due to health condition (headache)</t>
  </si>
  <si>
    <t>Diamond S, Baltes BJ. Chronic tension headache--treated with amitriptyline--a double-blind study. Headache 1971;11(3):110-116.</t>
  </si>
  <si>
    <t>Diaz-Martinez 1998</t>
  </si>
  <si>
    <t>Diaz-Martinez1998</t>
  </si>
  <si>
    <t>Diaz-Martinez A, Benassinni O, Ontiveros A, Gonzalez S, Salin R, Basquedano G, Martinez RA. A randomized, open-label comparison of venlafaxine and fluoxetine in depressed outpatients. Clinical Therapeutics 1998;20(3):467-476.</t>
  </si>
  <si>
    <t>Dichter 2005</t>
  </si>
  <si>
    <t xml:space="preserve">Dichter GS, Tomarken AJ, Freid CM, Addington S, Shelton RC. Do venlafaxine XR and paroxetine equally influence negative and positive affect?. Journal of Affective Disorders 2005;85(3):333-9. </t>
  </si>
  <si>
    <t>Dick 1983</t>
  </si>
  <si>
    <t>Dick1983</t>
  </si>
  <si>
    <t>Dick P, Ferro E. A double blind comparative study of the clinical efficacy of fluvoxamine and chlorimipramine. Br J Clin Pharmacol 1983;15:419-25s.</t>
  </si>
  <si>
    <t>Dierick 1990</t>
  </si>
  <si>
    <t>Dierick1990</t>
  </si>
  <si>
    <t>Dierick M. Moclobemide versus clomipramine in the treatment of depression: a double-blind multicentre study in Belgium. Acta Psychiatrica Scandinavica 1990;Supplementum.360:50-51.</t>
  </si>
  <si>
    <t>Dierick 1996</t>
  </si>
  <si>
    <t>Dierick1996</t>
  </si>
  <si>
    <t>Dierick M, Ravizza L, Realini R, Martin A. A double-blind comparison of venlafaxine and fluoxetine for treatment of major depression in outpatients. Progress in NeuroPsychopharmacology &amp; Biological Psychiatry 1996;20(1):57-71.</t>
  </si>
  <si>
    <t>Dinan 1996</t>
  </si>
  <si>
    <t>Dinan1996</t>
  </si>
  <si>
    <t>Excluded from 2004 GL as 'Not an RCT'</t>
  </si>
  <si>
    <t>Pindolol</t>
  </si>
  <si>
    <t>Dinan TG, Scott LV. Does pindolol induce a rapid improvement in depressed patients resistant to serotonin reuptake inhibitors? Journal of Serotonin Research 1996;3(3):119-121.</t>
  </si>
  <si>
    <t>Dingemanse 1995</t>
  </si>
  <si>
    <t>DINGEMANSE1995</t>
  </si>
  <si>
    <t xml:space="preserve">Moclobemide </t>
  </si>
  <si>
    <t>Dominguez 1981</t>
  </si>
  <si>
    <t>DOMINGUEZ1981</t>
  </si>
  <si>
    <t>Dominguez, R., Jacobson, A., Weiss, B., Goldstein, B. and Steinbrook, R. (1981) A placebo-controlled comparison of amoxapine and imipramine in the treatment of depressed outpatients, Current Therapeutic Research, 29, 714-727</t>
  </si>
  <si>
    <t>Dominguez 1984</t>
  </si>
  <si>
    <t>Dominguez1984</t>
  </si>
  <si>
    <t>Excluded in 2004 GL as 'No interpretable data'</t>
  </si>
  <si>
    <t>Triazolam</t>
  </si>
  <si>
    <t>Dominguez RA, Jacobson AF, Goldstein BJ, Steinbook RM. Comparison of triazolam and placebo in the treatment of insomnia in depressed patients. Current Therapeutic Research, Clinical &amp; Experimental 1984;36(5 I):856-865.</t>
  </si>
  <si>
    <t>Dominguez 1985</t>
  </si>
  <si>
    <t>Dominguez RA, Goldstein BJ, Jacobsen AF, Steinbook RM. A double blind controlled study of fluvoxamine and imipramine in depression. J Clin Psychiatry 1985;46:84-7.</t>
  </si>
  <si>
    <t>Donker 2013</t>
  </si>
  <si>
    <t>Self-help (CCBT); Self-help (CIPT)</t>
  </si>
  <si>
    <t>Donker, T., et al. (2013) Internet-delivered interpersonal psychotherapy versus internet-delivered cognitive behavioral therapy for adults with depressive symptoms: randomized controlled noninferiority trial. Journal of Medical Internet Research 15,</t>
  </si>
  <si>
    <t>Donlon 1981</t>
  </si>
  <si>
    <t>Donlon1981</t>
  </si>
  <si>
    <t>Donlon P, Biertuemphel H, Willenbring M. Amoxapine and amitriptyline in the outpatient treatment of endogenous depression. Journal Clinical Psychiatry 1981;42:11-15.</t>
  </si>
  <si>
    <t>Dorman 1980</t>
  </si>
  <si>
    <t>Dorman1980</t>
  </si>
  <si>
    <t>Dorman T. Clinical trial comparison of a sustained release form of amitriptyline with dothiepin. Journal International Medical Research 1980;8:286-292.</t>
  </si>
  <si>
    <t>Dorman 1992</t>
  </si>
  <si>
    <t>Dorman1992</t>
  </si>
  <si>
    <t>Mianserin; Paroxetine</t>
  </si>
  <si>
    <t>Dorman T. Sleep and paroxetine: a comparison with mianserin in elderly depressed patients. Int Clin Psychopharmacol 1992;6(suppl 4):53-8.</t>
  </si>
  <si>
    <t>Dorn 1980</t>
  </si>
  <si>
    <t>Dorn1980</t>
  </si>
  <si>
    <t>Amitriptyline; Lofepramine</t>
  </si>
  <si>
    <t>Dorn M. Psychopharmaka in der praxis. Doppelblindprufung lofepramin gegen amitriptylin. Zeitschrift fur Allgemeinmedizin 1980;56:133-139.</t>
  </si>
  <si>
    <t>Dowling 1990</t>
  </si>
  <si>
    <t>Dowling1990</t>
  </si>
  <si>
    <t>Dothiepin; Fluoxetine</t>
  </si>
  <si>
    <t>Dowling B, Webb MGT, Malpin CM, Sangiwa MGH. Fluoxetine: a comparative study with dothiepin. Irish J Psychiatry 1990;11:3-7.</t>
  </si>
  <si>
    <t>Downing 1972</t>
  </si>
  <si>
    <t>DOWNING1972</t>
  </si>
  <si>
    <t>Downing, R. W. &amp; Rickels, K. (1972). Predictors of amitriptyline response in outpatient depressives. The Journal of Nervous and Mental Disease, 154, 248-263.</t>
  </si>
  <si>
    <t>Downing 1973</t>
  </si>
  <si>
    <t>DOWNING1973</t>
  </si>
  <si>
    <t>No extractable data: no disc figures, no scales of interest</t>
  </si>
  <si>
    <t>Downing, R. W. &amp; Rickels, K. (1973). Predictors of response to amitriptyline and placebo in three outpatient treatment settings. The Journal of Nervous and Mental Disease, 156, 109-129.</t>
  </si>
  <si>
    <t xml:space="preserve">Doyne EJ, Ossip-Klein DJ, Bowman ED, Osborn KM, McDougall-Wilson IB, Neimeyer RA. Running versus weight lifting in the treatment of depression. Journal of Consulting and Clinical Psychology 1987;55(5):748-54. </t>
  </si>
  <si>
    <t>Dozois 2009</t>
  </si>
  <si>
    <t xml:space="preserve">Dozois, D. J., et al. (2009) Changes in self-schema structure in cognitive therapy for major depressive disorder: a randomized clinical trial. Journal of consulting and clinical psychology 77, 1078-1088 </t>
  </si>
  <si>
    <t>CBT individual (over 15 sessions); Short-term psychodynamic psychotherapy individual</t>
  </si>
  <si>
    <t xml:space="preserve">Driessen, E., et al. (2013) The efficacy of cognitive-behavioral therapy and psychodynamic therapy in the outpatient treatment of major depression: a randomized clinical trial. The American journal of psychiatry 170, 1041-1050 </t>
  </si>
  <si>
    <t xml:space="preserve">Driessen (2016) Differential efficacy of cognitive behavioral therapy and psychodynamic therapy for major depression: A study of prescriptive factors, Psychological medicine, </t>
  </si>
  <si>
    <t>Duarte 1996</t>
  </si>
  <si>
    <t>Duarte1996</t>
  </si>
  <si>
    <t>Fluoxetine; Moclobemide</t>
  </si>
  <si>
    <t>Duarte A. Moclobemide versus fluoxetine for double depression: a randomized double-blind study. Journal of Psychiatric Research 30(6):453-8, 1996:-Dec.</t>
  </si>
  <si>
    <t>Dubey 2012</t>
  </si>
  <si>
    <t xml:space="preserve">Dubey, A. K., et al. (2012) Efficacy of duloxetine compared with imipramine in the treatment of major depressive disorder in Indian patients. International journal of pharma and bio sciences 3, 133-141 </t>
  </si>
  <si>
    <t>Ducasse 2015</t>
  </si>
  <si>
    <t>Psychoeducational group programme; Waitlist</t>
  </si>
  <si>
    <t>Ducasse D, Courtet P, Sénèque M, Genty C, Picot MC, Schwan R, Olié E. Effectiveness of the first French psychoeducational program on unipolar depression: study protocol for a randomized controlled trial. BMC psychiatry. 2015 Nov 17;15(1):294.</t>
  </si>
  <si>
    <t>Dunlop 2011</t>
  </si>
  <si>
    <t xml:space="preserve">Feiger, A. D., et al. (2009) A placebo-controlled study evaluating the efficacy and safety of flexible-dose desvenlafaxine treatment in outpatients with major depressive disorder. CNS spectrums 14, 41-50 </t>
  </si>
  <si>
    <t>Dunner1992</t>
  </si>
  <si>
    <t>Excluded in 2004 GL as 'No interpretable data available [Barbui2002]'</t>
  </si>
  <si>
    <t>Doxepin; Paroxetine</t>
  </si>
  <si>
    <t>Dunner DL, Cohn JB, Walshe T, III, Cohn CK, Feighner JP, Fieve RR, Halikas JP, Hartford JT, Hearst ED, Settle EC, Jr. Two combined, multicenter double-blind studies of paroxetine and doxepin in geriatric patients with major depression. Journal of Clinical Psychiatry 1992;53:Suppl-60.</t>
  </si>
  <si>
    <t>Dunningham 1994</t>
  </si>
  <si>
    <t>Dunningham1994</t>
  </si>
  <si>
    <t>Excluded in 2004 GL as 'Criteria for entry included a diagnosis of bipolar disorder, number of patients with bipolar not specified'</t>
  </si>
  <si>
    <t>Dunningham W. A double-blind Brazilian study of efficacy and safety of moclobemide versus imipramine in the treatment of patients with geriatric depression. Arquivos Brasileiros de Medicina 68(6):402-405, 1994.</t>
  </si>
  <si>
    <t>Dursun 2001</t>
  </si>
  <si>
    <t>Dursun2001</t>
  </si>
  <si>
    <t>Dursun SM, Devarajan S, Kutcher S. The 'dalhousie serotonin cocktail' for treatment-resistant major depressive disorder. Journal of Psychopharmacology 2001;15(2):136-138.</t>
  </si>
  <si>
    <t>Ebert 1995a</t>
  </si>
  <si>
    <t>Ebert1995</t>
  </si>
  <si>
    <t>Combined SSRI-RIMA</t>
  </si>
  <si>
    <t>Ebert D, Albert R, May A, Stosiek I, Kaschka W. Combined SSRI-RIMA treatment in refractory depression. Safety data and efficacy. Psychopharmacology 1995;119(3):342-344.</t>
  </si>
  <si>
    <t>Ebert 1995b</t>
  </si>
  <si>
    <t>EBERT1995</t>
  </si>
  <si>
    <t>Lithium augmentation</t>
  </si>
  <si>
    <t>Ebert, D., Jaspert, A., Murata, H., &amp; Kaschka, W. P. (1995). Initial lithium augmentation improves the antidepressant effects of standard TCA treatment in non-resistant depressed patients.
Psychopharmacology, 118, 223-225.</t>
  </si>
  <si>
    <t>Edwards 1993</t>
  </si>
  <si>
    <t>Edwards93</t>
  </si>
  <si>
    <t>Edwards JG, Goldie A. Placebo-controlled trial of paroxetine in depressive illness. Human Psychopharmacology 1993;8(3):203-209.</t>
  </si>
  <si>
    <t>Edwards 1996</t>
  </si>
  <si>
    <t>Edwards1996</t>
  </si>
  <si>
    <t>Edwards JG, Dinan TG, Waller DG, Greentree SG. Double-blind comparative study of the antidepressant, unwanted and cardiac effects of minaprine and amitriptyline. British Journal Clinical Pharmacology 1996;42:491-498.</t>
  </si>
  <si>
    <t>Ehret 2014</t>
  </si>
  <si>
    <t>Emotion regulation skills training</t>
  </si>
  <si>
    <t>Ehret AM, Kowalsky J, Rief W, Hiller W, M. B. Reducing symptoms of major depressive disorder through a systematic training of general emotion regulation skills: protocol of a randomized controlled trial. BMC Psychiatry. 2014;14:20.</t>
  </si>
  <si>
    <t>Ehsanullah 1977</t>
  </si>
  <si>
    <t>EHSANULLAH1977</t>
  </si>
  <si>
    <t>Excluded in 2009 GL as 'Health volunteers; non-RCT'</t>
  </si>
  <si>
    <t>Tandamine; Placebo</t>
  </si>
  <si>
    <t>Ehsanullah, R. S., Ghose, K., Kirby, M. J., Turner, P., &amp; Witts, D. (1977). Clinical pharmacological studies of tandamine, a potential antidepressive drug. Psychopharmacology, 52, 73-77.</t>
  </si>
  <si>
    <t>Ejeby 2014</t>
  </si>
  <si>
    <t>Ejeby K, Savitskij R, Öst LG, Ekbom A, Brandt L, Ramnerö J, Åsberg M, Backlund LG. Randomized controlled trial of transdiagnostic group treatments for primary care patients with common mental disorders. Family practice. 2014 Mar 18:cmu006.</t>
  </si>
  <si>
    <t>ELI LILLY HMAI</t>
  </si>
  <si>
    <t>Clomipramine; Duloxetine; Placebo</t>
  </si>
  <si>
    <t>Eli Lilly study F1J-MC-HMAI, CT Registry ID# 1126. A double-blind, placebo- and clomipramine-controlled study in duloxetine in patients with major depressive disorder. Clinicaltrialresults.org [date site accessed 13.06.08].</t>
  </si>
  <si>
    <t>ELI LILLY HMAQ</t>
  </si>
  <si>
    <t>Eli Lilly study F1J-MC-HMAQ, CT Registry ID# 7999. Duloxetine vesus placebo in the tretament of major depressive disorder. Clinicaltrialresults.org [date site accessed 13.06.08].</t>
  </si>
  <si>
    <t>ELI LILLY HMAT-A</t>
  </si>
  <si>
    <t>Eli Lilly study F1J-MC-HMAT-A, CT Registry ID# 4091. Duloxetine versus placebo and paroxetine in the acute treatment of major depression. Study Group A. Clinicaltrialresults.org [date site accessed 13.06.08].</t>
  </si>
  <si>
    <t>ELI LILLY HMBU</t>
  </si>
  <si>
    <t>Eli Lilly study F1J-MC-HMBU, CT Registry ID# 6090. Duloxetine vesus venlafaxine extended release in the treatment of major depressive disorder. Clinicaltrialresults.org [date site accessed 13.06.08].</t>
  </si>
  <si>
    <t>ELI LILLY HMCQ</t>
  </si>
  <si>
    <t>Eli Lilly study F1J-MC-HMCQ, CT Registry ID# 7999. Duloxetine vesus venlafaxine extended release in the tretament of major depressive disorder. Clinicaltrialresults.org [date site accessed 13.06.08].</t>
  </si>
  <si>
    <t>Elsenga 1982</t>
  </si>
  <si>
    <t>ELSENGA1982</t>
  </si>
  <si>
    <t>Excluded in 2009 GL as 'All participants sleep deprived'</t>
  </si>
  <si>
    <t>Clomipramine alone (CL); Sleep deprivation + clomipramine (CL/SD);  Sleep deprivation + placebo (PL/SD)</t>
  </si>
  <si>
    <t>Elsenga, S. (1982). Clinical effects of sleep deprivation and clomipramine in endogenous depression. Journal of Psychiatric Research, 17, 361-374.</t>
  </si>
  <si>
    <t>Elwan 1976</t>
  </si>
  <si>
    <t>Elwan1976</t>
  </si>
  <si>
    <t>Amitriptyline; Dibenzepine; Doxepin; Maprotiline; Noxiptyline; Nialamide</t>
  </si>
  <si>
    <t>Elwan O, Taher Y, Allam M, Hassan MA. A comparative study of antidepressants in the treatment of depressive states. Journal International Medical Research 1976;4:202-210.</t>
  </si>
  <si>
    <t>ENTSUAH1994</t>
  </si>
  <si>
    <t>Entsuah AR, Bradley MM, Littman GS. Cumulative mean change procedure: application to a comparative trial of venlafaxine, imipramine, and placebo in the treatment of major depression. Progress in Neuro-Psychopharmacology &amp; Biological Psychiatry 1994 Jul;1 8(4):695-706.</t>
  </si>
  <si>
    <t>Entsuah 1996</t>
  </si>
  <si>
    <t>Excluded in 2004 GL as 'Not relevant comparison for this review (venlafaxine versus placebo)'</t>
  </si>
  <si>
    <t>Entsuah AR, Rudolph RL, Hackett D, Miska S. Efficacy of venlafaxine and placebo during long-term treatment of depression: A pooled analysis of relapse rates. International Clinical Psychopharmacology 1996;11(2):137-145.</t>
  </si>
  <si>
    <t>Entsuah 1997</t>
  </si>
  <si>
    <t>Entsuah R, Chitra R. A benefit-risk analysis of once-daily venlafaxine extended release (XR) and venlafaxine immediate release (IR) in outpatients with major depression. Psychopharmacology Bulletin 1997;33(4):671-676.</t>
  </si>
  <si>
    <t>Entsuah 2001</t>
  </si>
  <si>
    <t>Venlafaxine; SSRIs</t>
  </si>
  <si>
    <t>Entsuah AR, Huang H, Thase ME. Response and remission rates in different subpopulations with major depressive disorder administered venlafaxine, selective serotonin reuptake inhibitors, or placebo. Journal of Clinical Psychiatry 2001;62(11):869-877.</t>
  </si>
  <si>
    <t>Epstein 1986</t>
  </si>
  <si>
    <t>Exercise; CBT</t>
  </si>
  <si>
    <t xml:space="preserve">Epstein D. Aerobic Activity Versus Group Cognitive Therapy: an Evaluative Study of Contrasting Interventions for the Alleviation of Clinical Depression [dissertation]. Reno: University of Nevada, 1986. </t>
  </si>
  <si>
    <t>Escobar 1980</t>
  </si>
  <si>
    <t>ESCOBAR1980</t>
  </si>
  <si>
    <t>Escobar, J. I., Gomez, J., Constain, C., et al. (1980). Controlled clinical trial with trazodone, a novel antidepressant. A South American experience. Journal of Clinical Pharmacology, 20, 124-130.</t>
  </si>
  <si>
    <t>Evans 1992a</t>
  </si>
  <si>
    <t>Evans1992</t>
  </si>
  <si>
    <t>Excluded in 2004 GL as 'An unspecified number of patients were receiving supportive psychotherapy'</t>
  </si>
  <si>
    <t>Evans L. An Australian multicentre study of moclobemide versus amitriptyline in the treatment of depression. Australian &amp; New Zealand Journal of Psychiatry 26(3):454-8, 1992.</t>
  </si>
  <si>
    <t>Evans 1997</t>
  </si>
  <si>
    <t>Evans1997</t>
  </si>
  <si>
    <t>Evans M. Placebo-controlled treatment trial of depression in elderly physically ill patients. International Journal of Geriatric Psychiatry 12(8):817-24, 1997.</t>
  </si>
  <si>
    <t>Extein 1979</t>
  </si>
  <si>
    <t>EXTEIN1979</t>
  </si>
  <si>
    <t>Excluded in 2009 GL as 'Case studies'</t>
  </si>
  <si>
    <t>Noradrenergic antidepressant'; 'Serotonergic antidepressant'</t>
  </si>
  <si>
    <t>Extein, I., Potter, W. Z., Wehr, T. A., &amp; Goodwin, F. K. (1979). Rapid mood cycles after a noradrenergic but not a serotonergic antidepressant. American Journal of Psychiatry, 136, 1602-1603.</t>
  </si>
  <si>
    <t>Fabre95</t>
  </si>
  <si>
    <t>Sertraline; Placebo</t>
  </si>
  <si>
    <t>Fabre LF, Abuzzahab FS, Amin M, Claghorn JL, Mendels J, Petrie WM, Dube S, Small JG. Sertraline safety and efficacy in major depression: a double-blind fixed-dose comparison with placebo. Biological Psychiatry 1-11-1995;38(9):592-602.</t>
  </si>
  <si>
    <t>Fabre 1996</t>
  </si>
  <si>
    <t>Fabre 1996; FABRE1996</t>
  </si>
  <si>
    <t>Fabre L, Birkhimer LJ, Zaborny BA, Wong LF, Kapik BM. Fluvoxamine versus imipramine and placebo: a double-blind comparison in depressed patients. International Clinical Psychopharmacology 1996;11(2):119-127</t>
  </si>
  <si>
    <t>Fairweather 1993</t>
  </si>
  <si>
    <t>Fairweather1993</t>
  </si>
  <si>
    <t>Fairweather DB, Kerr JS, Harrison DA, Moon CA, Hindmarch I. A double blind comparison of the effects of fluoxetine and amitriptyline on cognitive function in elderly depressed patients. HUM PSYCHOPHARMACOL, 1993;8(1):41-47.</t>
  </si>
  <si>
    <t>Falk 1989</t>
  </si>
  <si>
    <t>Falk1989</t>
  </si>
  <si>
    <t>Falk WE, Rosenbaum JF, Otto MW, Zusky PM, Weilburg JB, Nixon RA. Fluoxetine versus trazodone in depressed geriatric patients. Journal of Geriatric Psychiatry &amp; Neurology 1989 Oct-Dec;2(4):208-14.</t>
  </si>
  <si>
    <t>Falkenstrom 2017</t>
  </si>
  <si>
    <t>IPT; Brief Relational Psychotherapy</t>
  </si>
  <si>
    <t>Farabaugh 2015</t>
  </si>
  <si>
    <t>Farabaugh, A., et al. (2015). "Similar changes in cognitions following cognitive-behavioral therapy or escitalopram for major depressive disorder: Implications for mechanisms of change." Annals of clinical psychiatry 27(2): 118-125.</t>
  </si>
  <si>
    <t>Farina 2002</t>
  </si>
  <si>
    <t>Farina2002</t>
  </si>
  <si>
    <t>Farina B, Della MG, Mennuni G, Mazza S, De Risio S, Di Giannantonio M. The effects of reboxetine on human sleep architecture in depression: Preliminary results [1]. Journal of Affective Disorders 2002;71(1-3):273-275.</t>
  </si>
  <si>
    <t>Fava 1997a</t>
  </si>
  <si>
    <t>Excluded in 2004 GL as 'Not relevant comparison for this review (investigation of discontinuation effects in venlafaxine versus placebo)'</t>
  </si>
  <si>
    <t>Venlafaxine; Placebo</t>
  </si>
  <si>
    <t>Fava M, Mulroy R, Alpert J, Nierenberg AA, Rosenbaum JF. Emergence of adverse events following discontinuation of treatment with extended-release venlafaxine. American Journal of Psychiatry 1997;154(12):1760-1762.</t>
  </si>
  <si>
    <t>Fava 1997b</t>
  </si>
  <si>
    <t>FAVA1997C</t>
  </si>
  <si>
    <t>Imipramine; Sertraline; Placebo</t>
  </si>
  <si>
    <t>Fawcett 1987</t>
  </si>
  <si>
    <t>Fawcett1987</t>
  </si>
  <si>
    <t>Excluded in 2004 GL as '22% (17/79) of patients were diagnosed with bipolar depression according to RDC criteria'</t>
  </si>
  <si>
    <t>Alprazolam; Desipramine; Alprazolam-desipramine combination</t>
  </si>
  <si>
    <t>Fawcett J, Edwards JH, Kravitz HM, Jeffriess H. Alprazolam: an antidepressant? Alprazolam, desipramine, and an alprazolam-desipramine combination in the treatment of adult depressed outpatients. Journal of Clinical Psychopharmacology 1987;7(5):295-310.</t>
  </si>
  <si>
    <t>Fawcett 1989</t>
  </si>
  <si>
    <t>Fawcett1989</t>
  </si>
  <si>
    <t>Fawcett J, Zajecka J, Kravitz H. Fluoxetine vs amitriptyline in adult inpatients with major depression. Current Therapeutic Research 1989;45:821-832.</t>
  </si>
  <si>
    <t>Feet 1985</t>
  </si>
  <si>
    <t>Feet1985; FEET1985</t>
  </si>
  <si>
    <t>Excluded in 2004 GL as 'No useable data'; Excluded in 2009 GL as 'Combination drugs (Imipramine + placebo vs. Imipramine + diazepam
vs. Imipramine + Dixyrazine).'</t>
  </si>
  <si>
    <t>Imipramine+placebo; Diazepam+imipramine; Dixyrazine+imipramine</t>
  </si>
  <si>
    <t>Feet PO, Larsen S, Robak OH. A double blind study in out-patients with primary non-agitated depression treated with imipramine in combination with placebo, diazepam or dixyrazine. Acta Psychiatrica Scandinavica 1985;72(4):334-340.</t>
  </si>
  <si>
    <t>Feet 1993</t>
  </si>
  <si>
    <t>FEET1993</t>
  </si>
  <si>
    <t>Feet, P. O., Gotestam, K. G., &amp; Norman, N. (1993). Gender differences in prolactin and aldosterone in primary non-agitated depressed patients and normal controls. European Journal of Psychiatry, 7,
77-88.</t>
  </si>
  <si>
    <t>Feet 1994</t>
  </si>
  <si>
    <t>FEET1994</t>
  </si>
  <si>
    <t>Feet, P. O. &amp; Gotestam, K. G. (1994). Cortisol responses to imipramine combined treatments. European Journal of Psychiatry, 8, 45-52.</t>
  </si>
  <si>
    <t>Feiger 2009</t>
  </si>
  <si>
    <t>Guico-Pabia, C. J. (2014) Improvements in quality of life with desvenlafaxine 50mg/d vs placebo in employed adults with major depressive disorder. Journal of Affective Disorders 166, 307-314 DOI: 10.1016/j.jad.2014.05.011</t>
  </si>
  <si>
    <t>Feighner 1983a</t>
  </si>
  <si>
    <t>Feighner1983</t>
  </si>
  <si>
    <t>Feighner JP, Jacobs RS, Jackson RE, Hendrickson G, Merideth CH, O'Meara PD. A double-blind comparative trial with mianserin and amitriptyline in outpatients with major depressive disorders. British Journal Clinical Pharmacology 1983;15:227s-237s.</t>
  </si>
  <si>
    <t>Feighner 1983b</t>
  </si>
  <si>
    <t>FEIGHNER1983A</t>
  </si>
  <si>
    <t>Alprazolam; Imipramine; Placebo</t>
  </si>
  <si>
    <t>Feighner, J., Aden, G., Fabre, L., Rickels, K. and Smith, W. (1983) Comparison of alprazolam, imipramine and placebo in the treatment of depression, JAMA, 249, 3057-3064</t>
  </si>
  <si>
    <t>Feighner 1985a</t>
  </si>
  <si>
    <t>Feighner1985a</t>
  </si>
  <si>
    <t>Fluoxetine; Doxepin</t>
  </si>
  <si>
    <t>Feighner JP, Cohn JB. Double blind comparative trials of fluoxetine and doxepin in geriatric patients with major depressive disorder. J Clin Psychiatry 1985;46:20-5.</t>
  </si>
  <si>
    <t>Feighner 1985b</t>
  </si>
  <si>
    <t>Feighner1985b</t>
  </si>
  <si>
    <t>Feighner JP. A comparative trial of fluoxetine and amitryptline in patients with major depressive disorder. J Clin Psychiatry 1985;46:369-72.</t>
  </si>
  <si>
    <t>Feighner 1989a</t>
  </si>
  <si>
    <t>&gt;50% Drop out (60%)</t>
  </si>
  <si>
    <t>Feighner JP, Boyer WF, Merideth CH, Hendrickson GG. A double-blind comparison of fluoxetine, imipramine and placebo in outpatients with major depression. International Clinical Psychopharmacology 1989 Apr;4(2):127-34.</t>
  </si>
  <si>
    <t>Feighner 1989b</t>
  </si>
  <si>
    <t>Feighner, J. P., Pambakian, R., Fowler, R. C., Boyer, W. F., &amp; D'Amico, M. F. (1989). A comparison of nefazodone, imipramine, and placebo in patients with moderate to severe depression. Psychopharmacology Bulletin, 25, 219-221</t>
  </si>
  <si>
    <t>Feighner 1989c</t>
  </si>
  <si>
    <t>Feighner JP, Boyer WF, Meredith CH, Hendrickson GG. A placebo-controlled inpatient comparison of fluvoxamine maleate and imipramine in major depression. International Clinical Psychopharmacology 1989;4:239-244.</t>
  </si>
  <si>
    <t>Feighner 1991</t>
  </si>
  <si>
    <t>Feighner1991</t>
  </si>
  <si>
    <t>Excluded in 2004 GL as 'Not a relevant comparison - fluoxetine versus busprione [Barbui 2002]'</t>
  </si>
  <si>
    <t>Bupropion; Fluoxetine</t>
  </si>
  <si>
    <t>Feighner JP, Gardner EA, Johnston JA, Batey SR, Khayrallah MA, Ascher JA, Lineberry CG. Double-blind comparison of bupropion and fluoxetine in depressed outpatients. Journal of Clinical Psychiatry 1991;52(8):329-335.</t>
  </si>
  <si>
    <t>Feighner 1992a</t>
  </si>
  <si>
    <t>Feighner JP. A double-blind comparison of paroxetine, imipramine and placebo in depressed outpatients. International Clinical Psychopharmacology Vol 6 Suppl 4, pp 31-5, 1992.</t>
  </si>
  <si>
    <t>Feighner 1992b</t>
  </si>
  <si>
    <t>Paroxetine; Imipramine; Placebo</t>
  </si>
  <si>
    <t>Feighner, J. P. &amp; Boyer, W. F. (1992). Paroxetine in the treatment of depression: a comparison with imipramine and placebo. Journal of Clinical Psychiatry, 53 (Suppl.), 44-47.</t>
  </si>
  <si>
    <t>Ferguson 1994b</t>
  </si>
  <si>
    <t>FERGUSON1994B</t>
  </si>
  <si>
    <t>Dothiepin; Doxepin</t>
  </si>
  <si>
    <t>Ferguson, J. M., Mendels, J., &amp; Manowitz, N. R. (Prothiaden Collaborative Study Group). (1994). Dothiepin versus doxepin in major depression: results of a multicenter, placebo-controlled trial.
Journal of Clinical Psychiatry, 55, 258-263.</t>
  </si>
  <si>
    <t>Ferrari 1987</t>
  </si>
  <si>
    <t>Ferrari1987</t>
  </si>
  <si>
    <t>Excluded in 2004 GL as 'Benzodiazepines were permitted as additional treatment'</t>
  </si>
  <si>
    <t>Amitriptyline; Viloxazine</t>
  </si>
  <si>
    <t>Ferrari G, Berardi D, Berlinzani L, Bellini M, Cervino G, Innamorati A. A double-blind comparative trial with viloxazine and amitriptyline in inpatients with major non-psychotic depressive disorders. Current Therapeutic Research 1987;42:1088-1095.</t>
  </si>
  <si>
    <t>Ferreri 1989</t>
  </si>
  <si>
    <t>Ferreri1989</t>
  </si>
  <si>
    <t>Ferreri M. Fluoxetine versus amineptine in the treatment of outpatients with major depressive disorders. International Clinical Psychopharmacology 1989 Jan;4 Suppl 1:97-101.</t>
  </si>
  <si>
    <t>Fetsch 1979</t>
  </si>
  <si>
    <t xml:space="preserve">Fetsch RJ. A comparison of the psychological effects of running and transactional analysis stroking for the relief of reactive depression in adults [thesis]. Dissertation Abstracts International 1980;40(10-B):4999. </t>
  </si>
  <si>
    <t>Fieve 1986</t>
  </si>
  <si>
    <t>Fieve1986</t>
  </si>
  <si>
    <t>Fieve RR, Goodnick PJ, Peselow E, Schlegel A. Fluoxetine response: endpoint vs pattern analysis. International Clinical Psychopharmacology 1986;1(4):320-323.</t>
  </si>
  <si>
    <t>Fink 1965</t>
  </si>
  <si>
    <t>FINK1965</t>
  </si>
  <si>
    <t>Chlorpromazine-procyclidine; Imipramine; Placebo</t>
  </si>
  <si>
    <t>Fink, M., Klein, D. F., &amp; Kramer, J. C. (1965). Clinical efficacy of chlorpromazine-procyclidine combination, imipramine and placebo in depressive disorders. Psychopharmacologia, 7, 27-36.</t>
  </si>
  <si>
    <t>Fisch 1992</t>
  </si>
  <si>
    <t>FISCH1992</t>
  </si>
  <si>
    <t>Excluded in 2009 GL as 'Pooled data from four studies'</t>
  </si>
  <si>
    <t>Amitriptyline; Sertraline; Placebo</t>
  </si>
  <si>
    <t>Fisch, C. &amp; Knoebel, S. B. (1992). Electrocardiographic findings in sertraline depression trials. Drug Investigation, 4, 305-312.</t>
  </si>
  <si>
    <t>Forrest 1975</t>
  </si>
  <si>
    <t>Forrest1975</t>
  </si>
  <si>
    <t>Forrest AW. A comparison between daily and nightly dose regimen of amitriptyline and maprotiline (Ludiomil) in the treatment of reactive depression in general practice. Journal International Medical Research 1975;3(suppl 2):120-125.</t>
  </si>
  <si>
    <t>Freed 1999</t>
  </si>
  <si>
    <t>Freed1999</t>
  </si>
  <si>
    <t>Freed E, Goldney R, Lambert TT. A double-blind, multicentre study to assess the tolerability and efficacy of paroxetine compared with amitriptyline in the treatment of depressed patients in Australian general practice. Australian and New Zealand Journal of Psychiatry 1999;33:416-421.</t>
  </si>
  <si>
    <t>Freeman 2002</t>
  </si>
  <si>
    <t>CBT; IPT</t>
  </si>
  <si>
    <t>Friedel 1979</t>
  </si>
  <si>
    <t>Friedel1979</t>
  </si>
  <si>
    <t>Friedel RO, Veith RC, Bloom V, Bielski RJ. Desipramine plasma levels and clinical response in depressed outpatients. Communications in Psychopharmacology 1979;3:81-87.</t>
  </si>
  <si>
    <t>Friedman 1979</t>
  </si>
  <si>
    <t>FRIEDMAN1979</t>
  </si>
  <si>
    <t>TCAs</t>
  </si>
  <si>
    <t>Friedman, J. &amp; Meares, R. (1979). The effect of placebo and tricyclic antidepressants on cortical evoked potentials in depressed patients. Biological Psychology, 8, 291-302.</t>
  </si>
  <si>
    <t>Fritzsche 2016</t>
  </si>
  <si>
    <t>Mental contrasting with implementation intentions (MCII); Waitlist</t>
  </si>
  <si>
    <t>Intervention: Psychological intervention not of interest</t>
  </si>
  <si>
    <t>Fritzsche A, Schlier B, Oettingen G, Lincoln TM. Mental Contrasting with Implementation Intentions Increases Goal-Attainment in Individuals with Mild to Moderate Depression. Cognitive Therapy and Research. 2016 Jan 13:1-8.</t>
  </si>
  <si>
    <t>Fruensgaard 1979</t>
  </si>
  <si>
    <t>Fruensgaard1979</t>
  </si>
  <si>
    <t>Fruensgaard K, Hansen CE, Korsgaard S, Nymgaard K, Vaag UH. Amoxapine versus amitriptyline in endogenous depression. A double-blind study. Acta Psychiatrica Scandinavica 1979;59:502-508.</t>
  </si>
  <si>
    <t>Fryer 1963</t>
  </si>
  <si>
    <t>Fryer1963</t>
  </si>
  <si>
    <t>Excluded in 2004 GL as 'Inadequate diagnosis'</t>
  </si>
  <si>
    <t>Fryer DG, Timberlake WD. A trial of imipramine (Trofranil) in depressed patients with chronic physical disease. Journal of Chronic Diseases 1963;16:173-178.</t>
  </si>
  <si>
    <t>Fudge 1990</t>
  </si>
  <si>
    <t>Fudge1990</t>
  </si>
  <si>
    <t>Fudge JL, Perry PJ, Garvey MJ, Kelly MW. A comparison of the effect of fluoxetine and trazodone on the cognitive functioning of depressed outpatients. Journal of Affective Disorders 1990 Apr;18(4):275-80.</t>
  </si>
  <si>
    <t>Funke 1990</t>
  </si>
  <si>
    <t>Funke1990</t>
  </si>
  <si>
    <t>Excluded in 2004 GL as 'Inadequate diagnosis of depression; not clear whether randomisation took place'</t>
  </si>
  <si>
    <t>Funke HJ, Moritz E, Hellstern K, Malanowski H. Moclobemide versus clomipramine in the treatment of depression: A single-centre study, Federal Republic of Germany. Acta Psychiatrica Scandinavica, Supplement 1990;82(360):46-47.</t>
  </si>
  <si>
    <t>Gabelic 1990</t>
  </si>
  <si>
    <t>Gabelic1990</t>
  </si>
  <si>
    <t>Excluded in 2004 GL as 'Inadequate diagnosis of depression; unable to ascertain whether patients received an adequate dose of either moclobemide or desipramine'</t>
  </si>
  <si>
    <t>Desipramine; Moclobemide</t>
  </si>
  <si>
    <t>Gabelic I. Moclobemide (Ro 11-1163) versus desipramine in the treatment of endogenous depression. Acta Psychiatrica Scandinavica, Supplementum Vol 360, pp 44-5, 1990.</t>
  </si>
  <si>
    <t>Gacgoud 1992</t>
  </si>
  <si>
    <t>Gacgoud1992</t>
  </si>
  <si>
    <t>Excluded in 2004 GL as 'Abstract only; unable to obtain full trial report'</t>
  </si>
  <si>
    <t>Gacgoud JP PM. Efficacy and tolerability of moclobemide compared with fluvoxamine in depressive disorder: A French/Swiss clinical trial. Clinical Neuropharmacology 15(Suppl 1, Pt B):145B, 1992.</t>
  </si>
  <si>
    <t>Gachoud 1994</t>
  </si>
  <si>
    <t>Gachoud1994</t>
  </si>
  <si>
    <t>Excluded in 2004 GL as 'Most patients in the maprotiline group were receiving an inadequate dose (mean=84mg); un unspecified number of patients were receiving adjunctive lithium'</t>
  </si>
  <si>
    <t xml:space="preserve">Maprotiline; Moclobemide </t>
  </si>
  <si>
    <t>Gachoud JP,Dick P,Kohler M.Comparison of the efficacy &amp; tolerability of moclobemide &amp; maprotiline in depressed patients treated by general practitioners.Clin.Neuropharm.1994;17(S1):29-37</t>
  </si>
  <si>
    <t>Gagiano 1989</t>
  </si>
  <si>
    <t>Gagiano1989</t>
  </si>
  <si>
    <t>Excluded in 2004 GL as 'No interpretable data available [Geddes2002]'</t>
  </si>
  <si>
    <t>Gagiano CA, Muller PG, Fourie J, Le Roux JF. The therapeutic efficacy of paroxetine: (a) an open study in patients with major depression not responding to antidepressants; (b) a double-blind comparison with amitriptyline in depressed outpatients. Acta Ps ychiatrica Scandinavica, Supplementum 1989;350:130-1.</t>
  </si>
  <si>
    <t>Life satisfaction psychoeducational condition; Problem-solving psychoeducational class; Waitlist</t>
  </si>
  <si>
    <t>Gallagher-Thompson, Lovett S, Rose J, McKibbin C, Coon D, Futterman A, Thompson LW. Impact of psychoeducational interventions on distressed family caregivers. Journal of Clinical Geropsychology. 2000 Apr 1;6(2):91-110.</t>
  </si>
  <si>
    <t>Garcia 2015</t>
  </si>
  <si>
    <t>CBT group; TAU</t>
  </si>
  <si>
    <t>García-Peña C, Vázquez-Estupiñan F, Avalos-Pérez F, Robles LV. Clinical effectiveness of group cognitive-behavioural therapy for depressed older people in primary care: A randomised controlled trial. Salud Ment. 2015 Jan 1;38(1):33-9.</t>
  </si>
  <si>
    <t>Gary 2010</t>
  </si>
  <si>
    <t xml:space="preserve">Gary RA, Dunbar SB, Higgins MK, Musselman DL, Smith AL. Combined exercise and cognitive behavioral therapy improves outcomes in patients with heart failure. Journal of Psychosomatic Research 2010;69(2):119-31. </t>
  </si>
  <si>
    <t>Gasperini 1992</t>
  </si>
  <si>
    <t>Gasperini1992</t>
  </si>
  <si>
    <t>Excluded in 2004 GL as 'Bipolar depression formed part of inclusion criteria, number of patients in study with bipolar not specified [Barbui2001]'</t>
  </si>
  <si>
    <t>Amitriptyline; Fluvoxamine</t>
  </si>
  <si>
    <t>Gasperini M, Gatti F, Bellini L, Anniverno R. Perspectives in clinical psychopharmacology of amitriptyline and fluvoxamine. Neuropsychobiology 1992;26:186-192.</t>
  </si>
  <si>
    <t>Gattaz 1995</t>
  </si>
  <si>
    <t>Gattaz1995</t>
  </si>
  <si>
    <t>Gattaz WF, Vogel P, Kick H, Kohnen R. Moclobemide versus fluoxetine in the treatment of inpatients with major depression. Journal of Clinical Psychopharmacology 1995 Aug;15(4 Suppl 2):35S-40S.</t>
  </si>
  <si>
    <t>Geerts 1994</t>
  </si>
  <si>
    <t>Geerts1994</t>
  </si>
  <si>
    <t>Geerts S, Bruynooghe F, De Cuyper H, Demeulemeester F, Haazen L. Moclobemide versus fluoxetine for major depressive episodes. Clinical Neuropharmacology 1994;17 Suppl 1:S50-7.</t>
  </si>
  <si>
    <t>Geerts 1999</t>
  </si>
  <si>
    <t>Geerts1999</t>
  </si>
  <si>
    <t>Excluded in 2004 GL as 'Abstract only; full publication of results in DeNayer2002'</t>
  </si>
  <si>
    <t>Geerts S, Lacante P, Migon A. Venlafaxine versus fluoxetine in the treatment of depressed patients with concomitant anxiety. Journal of the European College of Neuropsychopharmacology 1999;9 (Supple 5):224.</t>
  </si>
  <si>
    <t>Gentil 2000</t>
  </si>
  <si>
    <t>Gentil V, Kerr-Correa F, Moreno R, Busnello ED, de Campos JA, Juruena MF, Lafer B, Moreno DH, de Cassia Rodrigues Rosa L, Tiosso A, Benedictis E. Double-blind comparison of venlafaxine and amitriptyline in outpatients with major depression with or without melancholia. Journal of Psychopharmacology 1961;14(1):Ltd.</t>
  </si>
  <si>
    <t>Geretsegger 1995</t>
  </si>
  <si>
    <t>Geretsegger95</t>
  </si>
  <si>
    <t>Geretsegger C, Stuppaeck CH, Mair M, Platz T, Fartacek R, Heim M. Multicenter double blind study of paroxetine and amitriptyline in elderly depressed inpatients. Psychopharmacology 1995;119(3):277-81.</t>
  </si>
  <si>
    <t>Gerner 1980</t>
  </si>
  <si>
    <t>GERNER1980B</t>
  </si>
  <si>
    <t>Imipramine; Trazodone; Placebo</t>
  </si>
  <si>
    <t>Gerner, R., Estabrook, W., Steuer, J., &amp; Jarvik, L. (1980). Treatment of geriatric depression with trazodone, imipramine, and placebo: a double-blind study. Journal of Clinical Psychiatry, 41, 216-220.</t>
  </si>
  <si>
    <t>Ghosh 2015</t>
  </si>
  <si>
    <t>Desvenlafaxine; Fluoxetine</t>
  </si>
  <si>
    <t>Ghosh, R., et al. (2015). "Comparison of efficacy, safety and brain derived neurotrophic factor (BDNF) levels in patients of major depressive disorder, treated with fluoxetine and desvenlafaxine." Asian journal of psychiatry 18: 37-41.</t>
  </si>
  <si>
    <t>Ginestet 1989</t>
  </si>
  <si>
    <t>Ginestet1989</t>
  </si>
  <si>
    <t>Excluded in 2004 GL as 'Bipolar depression formed part of inclusion criteria, number of patients in study with bipolar not specified [Geddes2002*]'</t>
  </si>
  <si>
    <t>Clomipramine; Fluoxetine</t>
  </si>
  <si>
    <t>Ginestet D Fluoxetine in endogenous depression and melancholia versus clomipramine. International Clinical Psychopharmacology 1989 Jan;4 Suppl 1:37-40.</t>
  </si>
  <si>
    <t>Givi 2012</t>
  </si>
  <si>
    <t xml:space="preserve">Givi, H. G., et al. (2012) Efficiency of computerized cognitive behavioral therapy versus clinical intervention for the treatment of major depression. Koomesh 13, 218-224 </t>
  </si>
  <si>
    <t>Glue 1993</t>
  </si>
  <si>
    <t>Glue1993</t>
  </si>
  <si>
    <t>Excluded in 2004 GL as 'Inadequate diagnosis of depression [inclusion criteria was HRSD-17 baseline score &gt; 17 "corresponding to criteria of 'major depression'"]'</t>
  </si>
  <si>
    <t>Glue P.Moclobemide:A reversible MAO-A-inhibitor showing weaker antidepressant effect than clomipramine in a controlled multicenter study. J. of Aff. Disorders 1993;28(2):105-116.</t>
  </si>
  <si>
    <t>Goldberg 1972</t>
  </si>
  <si>
    <t>Goldberg1972</t>
  </si>
  <si>
    <t>Excluded in 2004 GL as 'Inadequate diagnosis; patient diagnosed with anxiety neurosis'</t>
  </si>
  <si>
    <t>Doxepin; Placebo</t>
  </si>
  <si>
    <t>Goldberg HL, Finnery RJ. The use of doxepin in the treatment of symptoms of anxiety neurosis and accompanying depression: a collaborative controlled study. American Journal of Psychiatry 1972;129(1):74-77.</t>
  </si>
  <si>
    <t>Goldberg1977</t>
  </si>
  <si>
    <t>Goldberg HL, Finnerty RJ. Which tricyclic for depressed outpatients, imipramine pamoate or amitriptyline? Disorders Nervous System 1977;38:785-789.</t>
  </si>
  <si>
    <t>Amitriptyline; Trazodone; Pill placebo</t>
  </si>
  <si>
    <t>Goldberg, H. L. &amp; Finnerty, R. J. (1980). Trazodone in the treatment of neurotic depression. Journal of Clinical Psychiatry, 41, 430-434.</t>
  </si>
  <si>
    <t>Golden02</t>
  </si>
  <si>
    <t>Golden RN, Nemeroff CB, McSorley P, Pitts CD, Dube EM. Efficacy and tolerability of controlled-release and immediate-release paroxetine in the treatment of depression. Journal of Clinical Psychiatry 2002;63(7):577-584.</t>
  </si>
  <si>
    <t>Goldstein 1969</t>
  </si>
  <si>
    <t>Goldstein1969</t>
  </si>
  <si>
    <t>Doxepin</t>
  </si>
  <si>
    <t>Goldstein BJ, Pinosky DG. Clinical evaluation of doxepin in anxious depressed outpatients. Current Therapeutic Research 1969;11:169-177.</t>
  </si>
  <si>
    <t>Goldstein 2002</t>
  </si>
  <si>
    <t>GOLDSTEIN2002</t>
  </si>
  <si>
    <t>Goldstein, D. J., Mallinckrodt, C., Lu, Y., &amp; Demitrack, M. A. (2002). Duloxetine in the treatment of major depressive disorder: a double-blind clinical trial. Journal of Clinical Psychiatry, 63, 225- 231</t>
  </si>
  <si>
    <t>Goldstein 2004</t>
  </si>
  <si>
    <t>GOLDSTEIN2004</t>
  </si>
  <si>
    <t>Duloxetine; Paroxetine</t>
  </si>
  <si>
    <t>Goldstein, D. J., Lu, Y., Detke, M. J., Wiltse, C., Mallinckrodt, C., &amp; Demitrack, M. A. (2004). Duloxetine in the treatment of depression: a double-blind placebo-controlled comparison with paroxetine. Journal of Clinical Psychopharmacology, 24, 389-399.</t>
  </si>
  <si>
    <t>Gomez-Martinez 1968</t>
  </si>
  <si>
    <t>Gomez-Martinez Y?E</t>
  </si>
  <si>
    <t>Gomez-Martinez I. Preliminary double-blind clinical trial with a new antidepressive doxepin. Current Therapeutic Research 1968;10:116-118.</t>
  </si>
  <si>
    <t>Gonella 1990</t>
  </si>
  <si>
    <t>Gonella1990</t>
  </si>
  <si>
    <t>Excluded in 2004 GL as '5% patients diagnosed with bipolar disorder, 30% diagnosed with dysthymia (not concurrent with major depression) [Geddes2002*]'</t>
  </si>
  <si>
    <t>Gonella G, Baignoli G, Ecari U. Fluvoxamine and imipramine in the treatment of depressive patients: a double-blind controlled study. Current Medical Research &amp; Opinion 1990;12(3):177-84.</t>
  </si>
  <si>
    <t>Gottfries 1992</t>
  </si>
  <si>
    <t>Gottfries1992</t>
  </si>
  <si>
    <t>Gottfries CG. Treatment of depression in elderly patients with and without dementia disorders. International Clinical Psychopharmacology 6(Suppl 5):55-64, 1992.</t>
  </si>
  <si>
    <t>Grande da Silva 2016</t>
  </si>
  <si>
    <t xml:space="preserve"> &gt;50% drop out (112/235 concluded treatment)</t>
  </si>
  <si>
    <t>Cognitive Behavioral Therapy (CBT); Supportive-Expressive Dynamic Psychotherapy (SEDP)</t>
  </si>
  <si>
    <t>Grande da Silva, G., et al. (2016). "Pro-inflammatory cytokines and psychotherapy in depression: Results from a randomized clinical trial." Journal of psychiatric research 75: 57-64.</t>
  </si>
  <si>
    <t>Greenblatt 1964</t>
  </si>
  <si>
    <t>Imipramine; Pill placebo</t>
  </si>
  <si>
    <t>Greenblatt M. Differential response of hospitalized depressed patients to somatic therapy. American Journal of Psychiatry Vol 120, pp 935-943, 1964.</t>
  </si>
  <si>
    <t>Greist 1979</t>
  </si>
  <si>
    <t>Greist JH,et al.Running as treatment for depression.Comprehensive Psychiatry 1979;20(1):41-54</t>
  </si>
  <si>
    <t>Grof 1974</t>
  </si>
  <si>
    <t>Grof1974</t>
  </si>
  <si>
    <t>Grof P, Saxena B, Cantor R, Daigle L, Hetherington D, Haines T. Doxepin versus amitriptyline in depression: a sequential double-blind study. Current Therapeutic Research 1974;16:470-476.</t>
  </si>
  <si>
    <t>Grof 1977</t>
  </si>
  <si>
    <t>Grof1977</t>
  </si>
  <si>
    <t>Amitriptyline; Nomifensine</t>
  </si>
  <si>
    <t>Grof P, Saxena B, Daigle L &amp; Mahutte G. Dopaminergic agonist nomifensine compared with amitriptyline: a double-blind clinical trial in acute primary depressions. British Journal Clinical Pharmacology 1977;4:221s-225s.</t>
  </si>
  <si>
    <t>Guelfi 1983</t>
  </si>
  <si>
    <t>Guelfi1983</t>
  </si>
  <si>
    <t>Guelfi 1989</t>
  </si>
  <si>
    <t>Guelfi1989</t>
  </si>
  <si>
    <t>Amitriptyline; Tianeptine</t>
  </si>
  <si>
    <t>Guelfi JD, Pichot P, Dreyfus JF. Efficacy of tianeptine in anxious-depressed patients: results of a controlled multicenter trial versus amitriptyline. Neuropsychobiology 1989;22:41-48.</t>
  </si>
  <si>
    <t>Guelfi 1992</t>
  </si>
  <si>
    <t>Guelfi1992</t>
  </si>
  <si>
    <t>Guelfi JD, Payan C, Fermanian J, Pedarriosse A-M, Manfredi R. Moclobemide versus clomipramine in endogenous depression. A double-blind randomised clinical trial. British Journal of Psychiatry 1992;160(APR.):519-524.</t>
  </si>
  <si>
    <t>Guelfi 1995</t>
  </si>
  <si>
    <t>Guelfi JD, White C, Hackett D, Guichoux JY, Magni G. Effectiveness of venlafaxine in patients hospitalized for major depression and melancholia. Journal of Clinical Psychiatry 1995;56(10):450-458.</t>
  </si>
  <si>
    <t>Guelfi 2001</t>
  </si>
  <si>
    <t>Guelfi2001</t>
  </si>
  <si>
    <t>Guelfi JD, Ansseau M, Timmerman L, Korsgaard S, Mirtazapine-Venlafaxine Study Group. Mirtazapine versus venlafaxine in hospitalized severely depressed patients with melancholic features. Journal of Clinical Psychopharmacology 2001;21(4):425-431.</t>
  </si>
  <si>
    <t>Guico-Pabia 2014</t>
  </si>
  <si>
    <t>Heun, R., et al. (2013) The efficacy of agomelatine in elderly patients with recurrent major depressive disorder: a placebo-controlled study. Journal of Clinical Psychiatry 74, 587-594 DOI: 10.4088/JCP.12m08250</t>
  </si>
  <si>
    <t>Guillibert 1989</t>
  </si>
  <si>
    <t>Guillibert89</t>
  </si>
  <si>
    <t>Clomipramine; Paroxetine</t>
  </si>
  <si>
    <t>Guillibert E, Pelicier Y, Archambault JC, Chabannes JP, Clerc G, Desvilles M, Guibert M, Pagot R, Poisat JL, Thobie Y. A double-blind, multicentre study of paroxetine versus clomipramine in depressed elderly patients. Acta Psychiatrica Scandinavica, Supp lementum 1989;350:132-4.</t>
  </si>
  <si>
    <t>Guo 2013</t>
  </si>
  <si>
    <t>Early intervention?</t>
  </si>
  <si>
    <t>Guo Z, Wang S, Yang X, Sun L, Zhang D, Hu C, et al. The effectiveness of early intervention for treatment community residents with depression [abstract]. Journal of alternative and complementary medicine (New York, NY). 2013;19(7):A46.</t>
  </si>
  <si>
    <t xml:space="preserve">Guo 2015 </t>
  </si>
  <si>
    <t>Electro-acupuncture (EA), Cognitive Behavior Therapy (CBT), EA + CBT</t>
  </si>
  <si>
    <t>Guo, T., et al. (2015). "Are early interventions beneficial for depressive status? A pragmatic randomized controlled trial." Integrative Medicine Research 4(1 suppl. 1): 25.</t>
  </si>
  <si>
    <t>Guy 1983</t>
  </si>
  <si>
    <t>Guy1983</t>
  </si>
  <si>
    <t>Guy W, McEvoy JM, Ban TA, Wilson WH, Pate K. A double-blind clinical trial of mianserin versus amitriptyline: differentiation by adverse symptomatology. Pharmacotherapy 1983;3:45-51.</t>
  </si>
  <si>
    <t>Guy 1984</t>
  </si>
  <si>
    <t>Guy1984</t>
  </si>
  <si>
    <t>Guy W, Wilson WH, Ban TA, King DL, Manov G, Fjetland IK. Double blind clinical trial fo fluvoxamine and imipramine in patients with primary depression. Psychopharmacol Bull 1984;20:73-8.</t>
  </si>
  <si>
    <t>Guy 1986</t>
  </si>
  <si>
    <t>Guy1986</t>
  </si>
  <si>
    <t>Excluded in 2004 GL as 'Not clear if randomised; very small sample (N=4 for placebo arm)'</t>
  </si>
  <si>
    <t>Guy W. Double-blind dose determination study of a new antidepressant-sertraline. Drug Development Research 9(4):267-272, 1986.</t>
  </si>
  <si>
    <t>Hackett 1967</t>
  </si>
  <si>
    <t>Hackett1967</t>
  </si>
  <si>
    <t>Hackett E, Gold RL, Kline NS, Winick L. Controlled evaluation of psychotropic drugs in a private psychiatric prctice. Doxepin vs. amitriptyline (Elavil). Psychosomatics 1967;8:162-165.</t>
  </si>
  <si>
    <t>Hackett 1969</t>
  </si>
  <si>
    <t>Hackett1969</t>
  </si>
  <si>
    <t>Hackett E. Antidepressant activity of doxepin and amitriptyline: A double-blind evaluation. Psychosomatics 1969;10(3):1969-24.</t>
  </si>
  <si>
    <t>Hackett 1996</t>
  </si>
  <si>
    <t>Hackett96</t>
  </si>
  <si>
    <t>Hackett D. A randomized double blind placebo controlled fixed dose study of the efficacy and safety of venlafaxine extended release and paroxetine in depressed outpatients. 1996.</t>
  </si>
  <si>
    <t>Salinas E. Once-daily venlafaxine XR versus paroxetine outpatients with major depression. Biological Psychiatry 1997;42 (Suppl 1):244S.</t>
  </si>
  <si>
    <t>Hackett 2000</t>
  </si>
  <si>
    <t>347 Hackett2000</t>
  </si>
  <si>
    <t>Excluded in 2004 GL as 'Number of patients in trial is unclear; study report states that 92 patients were randomised but COMPARE study gives ITT sample as 111'</t>
  </si>
  <si>
    <t>Fluvoxamine; Venlafaxine</t>
  </si>
  <si>
    <t>Hackett D, Salinas E, Desmets A. Study 347: Efficacy and safety of venlafaxine vs. fluvoxamine in outpatients with major depression. Unpublished.</t>
  </si>
  <si>
    <t>Halama 1991</t>
  </si>
  <si>
    <t>Halama1991</t>
  </si>
  <si>
    <t>Excluded in 2004 GL as 'Includes patients with 'brief depressive reaction'; not clear how many'</t>
  </si>
  <si>
    <t>St John's Wort</t>
  </si>
  <si>
    <t>Halama P. Effectiveness of LI 160 (extract of St John's wort) in depressive disturbances Placebo controlled double blind study in 50 patients. Nervenheilkunde 10(6):250-253, 1991.</t>
  </si>
  <si>
    <t>Hale 2010</t>
  </si>
  <si>
    <t>Agomelatine; Fluoxetine</t>
  </si>
  <si>
    <t>Hale, A., et al. (2010) Superior antidepressant efficacy results of agomelatine versus fluoxetine in severe MDD patients: a randomized, double-blind study. International clinical psychopharmacology 25, 305-314 DOI: 10.1097/YIC.0b013e32833a86aa</t>
  </si>
  <si>
    <t>Hamilton 1982</t>
  </si>
  <si>
    <t>Hamilton1982</t>
  </si>
  <si>
    <t>Excluded in 2004 GL as 'Open trial; inadequate diagnosis - 'All the patients would conform to current diagnostic criteria, e.g. the St Louis criteria (Feighner et al, 1972), except that a few of the more seriously disturbed patients would have come for treatment after only 2 or 3 weeks of illness.'</t>
  </si>
  <si>
    <t>Hamilton M. The effect of treatment on the melancholias (depressions). British Journal of Psychiatry Vol 140, pp 223-30, 1982.</t>
  </si>
  <si>
    <t>Hansgen1996</t>
  </si>
  <si>
    <t>Hansgen K-D, Vesper J. Antidepressive effectiveness of a highly dosed hypericum extract. [German]. Munchener Medizinische Wochenschrift 1996;138(3):35-39.</t>
  </si>
  <si>
    <t>Hansgen KD VJ. Multicenter double-blind study examining the antidepressant effectiveness of the hypericum extract LI 160. Journal of Geriatric Psychiatry &amp; Neurology Vol 7 Suppl 1, pp S15-8, 1994.</t>
  </si>
  <si>
    <t>Harding 1973</t>
  </si>
  <si>
    <t>Harding1973</t>
  </si>
  <si>
    <t>Harding T. A comparative clinical trial of oral clomipramine (Anafranil) against amitriptyline. Journal International Medical Research 1973;1:343-346.</t>
  </si>
  <si>
    <t>Harrer 1991</t>
  </si>
  <si>
    <t>Harrer1991</t>
  </si>
  <si>
    <t>Harrer G. Alternative treatment for depression with hypericum extract. TW Neurologie Psychiatrie Vol 12, pp 710-6, 1991.</t>
  </si>
  <si>
    <t>Harrer 1994</t>
  </si>
  <si>
    <t>Harrer94</t>
  </si>
  <si>
    <t>Maprotiline; St John's Wort</t>
  </si>
  <si>
    <t>Harrer G. Effectiveness and tolerance of the hypericum extract LI 160 compared to maprotiline: a multicenter double-blind study. Journal of Geriatric Psychiatry &amp; Neurology Vol 7 Suppl 1, pp S24-8, 1994.</t>
  </si>
  <si>
    <t>Harrer 1999</t>
  </si>
  <si>
    <t>Harrer99</t>
  </si>
  <si>
    <t>Fluoxetine; St John's Wort</t>
  </si>
  <si>
    <t>Harrer G. Comparison of equivalence between the St. John's wort extract LoHyp-57 and fluoxetine. Arzneimittel-Forschung 49(4):289-96, 1999.</t>
  </si>
  <si>
    <t>Harris 1991</t>
  </si>
  <si>
    <t>Harris1991</t>
  </si>
  <si>
    <t>Harris B, Szulecka TK, Anstee JA. Fluvoxamine versus amitriptyline in depressed hospital out patients: a multicentre double blind comparative trial British Journal of Clinical Research 1991;2:89-99.</t>
  </si>
  <si>
    <t>Harrison 1985</t>
  </si>
  <si>
    <t>Harrison1985</t>
  </si>
  <si>
    <t>Harrison WM, Stewart J, Ehrhardt AA, Rabkin J, McGrath P, Liebowitz M, Quitkin FM. A controlled study of the effects of antidepressants on sexual function. Psychopharmacology Bulletin 1985;21(1):85-88.</t>
  </si>
  <si>
    <t>Harrison WM, Rabkin JG, Ehrhardt AA, Stewart JW, McGrath PJ, Ross D, Quitkin FM. Effects of antidepressant medication on sexual function: a controlled study. Journal of Clinical Psychopharmacology 1986;6(3):144-149.</t>
  </si>
  <si>
    <t>Harto 1988</t>
  </si>
  <si>
    <t>Harto1988</t>
  </si>
  <si>
    <t>Harto NE, Spera KF, Branconnier RJ. Fluoxetine-induced reduction of body mass in patients with major depressive disorder. Psychopharmacology Bulletin 1988;24(2):220-223.</t>
  </si>
  <si>
    <t>Hashemi 2012</t>
  </si>
  <si>
    <t>Hashemi SN, Shirazi HG, Mohammadi A, Zadeh-Bagheri GH, Noorian KH, Malekzadeh M. Nortriptyline versus fluoxetine in the treatment of major depressive disorder: a six-month, double-blind clinical trial. Clinical pharmacology: advances and applications. 2012;4:1.</t>
  </si>
  <si>
    <t>Hautzinger M, Jong-Meyer R. Two multi-center studies of behavior therapy and pharmacotherapy for unipolar depression. Starting point, research questions, procedure, methods, and interventions. [German]. Zeitschrift fur Klinische Psychologie 1996;25(2):83-92.</t>
  </si>
  <si>
    <t>Hayes 1983</t>
  </si>
  <si>
    <t>HAYES1983</t>
  </si>
  <si>
    <t>Hayes, R. L., Gerner, R. H., Fairbanks, L., Moran, M., &amp; Waltuch, L. (1983). ECG findings in geriatric depressives given trazodone, placebo, or imipramine. Journal of Clinical Psychiatry, 44, 180- 183.</t>
  </si>
  <si>
    <t>Hebenstreit 1990</t>
  </si>
  <si>
    <t>Hebenstreit90</t>
  </si>
  <si>
    <t>Hebenstreit GF,Loidl M,Baumhackl U,Gallhofer B,Geretsegger C,Radmayr E,Saletu M,Schony W,Stabl M.Efficacy &amp; safety of moclobemide compared with imipramine in the treatment of major depressive disorder.Double-blind multicenter study,Austria.J.Neur.Trans.Suppl. 1990;32:177-84</t>
  </si>
  <si>
    <t>Hegerl 1997</t>
  </si>
  <si>
    <t>Hegerl1997</t>
  </si>
  <si>
    <t>Excluded in 2004 GL as 'Abstract to Moller 1998 which was excluded because dosage was below recommended level for amitriptyline'</t>
  </si>
  <si>
    <t>Amitriptyline; Sertraline</t>
  </si>
  <si>
    <t>Hegerl U, Gallinat J, Moeller-HJ ea. Sertraline versus amitriptyline in hospitalized patients with depression. Pharmacopsychiatry 1997;30:175.</t>
  </si>
  <si>
    <t>Heiligenstein 1993</t>
  </si>
  <si>
    <t>Heiligenstein1993</t>
  </si>
  <si>
    <t>Heiligenstein JH TGFD. A double-blind trial of fluoxetine, 20 mg, and placebo in out-patients with DSM-III-R major depression and melancholia. International Clinical Psychopharmacology 8(4):247-51, 1993.</t>
  </si>
  <si>
    <t>Heissel 2015</t>
  </si>
  <si>
    <r>
      <t xml:space="preserve">Heissel, A., et al. (2015). "Feasibility of an exercise program for older depressive inpatients: A pilot study." </t>
    </r>
    <r>
      <rPr>
        <u/>
        <sz val="11"/>
        <color theme="1"/>
        <rFont val="Calibri"/>
        <family val="2"/>
        <scheme val="minor"/>
      </rPr>
      <t>GeroPsych: the journal of gerontopsychology and geriatric psychiatry</t>
    </r>
    <r>
      <rPr>
        <sz val="11"/>
        <color theme="1"/>
        <rFont val="Calibri"/>
        <family val="2"/>
        <scheme val="minor"/>
      </rPr>
      <t xml:space="preserve"> </t>
    </r>
    <r>
      <rPr>
        <b/>
        <sz val="11"/>
        <color theme="1"/>
        <rFont val="Calibri"/>
        <family val="2"/>
        <scheme val="minor"/>
      </rPr>
      <t>28</t>
    </r>
    <r>
      <rPr>
        <sz val="11"/>
        <color theme="1"/>
        <rFont val="Calibri"/>
        <family val="2"/>
        <scheme val="minor"/>
      </rPr>
      <t>: 163-171.</t>
    </r>
  </si>
  <si>
    <t>Hekimian 1978</t>
  </si>
  <si>
    <t>Hekimian1978</t>
  </si>
  <si>
    <t>Amitrityline; Amoxapine</t>
  </si>
  <si>
    <t>Hekimian LJ, Friedhoff AJ, Deever E. A comparison of the onset of action and therapeutic efficacy of amoxapine and amitriptyline. Journal Clinical Psychiatry 1978;39:633-637.</t>
  </si>
  <si>
    <t>Hell 1994</t>
  </si>
  <si>
    <t>Hell1994</t>
  </si>
  <si>
    <t>Hell D.Moclobemide vs imipramine in the treatment of endogenous depression.Comparison of efficacy,onset of action &amp; tolerability.Munchener Medizinische Wochenschrift 136(27):32-9,1994</t>
  </si>
  <si>
    <t>Hess-Homeier 1981</t>
  </si>
  <si>
    <t>CBT; Jogging</t>
  </si>
  <si>
    <t xml:space="preserve">Hess-Homeier MJ. A Comparison of Beck's Cognitive Therapy and Jogging as Treatments for Depression [dissertation]. Missoula: University of Montana, 1981. </t>
  </si>
  <si>
    <t>Heun 2013</t>
  </si>
  <si>
    <t>Hewett, K., et al. (2010) Double-blind, placebo-controlled comparison of the antidepressant efficacy and tolerability of bupropion XR and venlafaxine XR. Journal of psychopharmacology (Oxford, England) 24, 1209-1216 DOI: 10.1177/0269881109106953</t>
  </si>
  <si>
    <t>Heun R, Ahokas A, Boyer P, Gimenez-Montesinos N, Pontes-Soares F, Olivier V. The efficacy of agomelatine in elderly patients with recurrent major depressive disorder: a placebo-controlled study. Journal of Clinical Psychiatry 2013;74(6):587-94.</t>
  </si>
  <si>
    <t>Hewer 1994</t>
  </si>
  <si>
    <t>Hewer1994</t>
  </si>
  <si>
    <t>Hewer W, Rost W, Gattaz WF. Effects of fluvoxamine and maprotiline on ECG parameters. NERVENHEILKUNDE 1994;13(8):375-380.</t>
  </si>
  <si>
    <t>Hewett 2009</t>
  </si>
  <si>
    <t>Hewett, K., et al. (2009) Eight-week, placebo-controlled, double-blind comparison of the antidepressant efficacy and tolerability of bupropion XR and venlafaxine XR. Journal of psychopharmacology (Oxford, England) 23, 531-538 DOI: 10.1177/0269881108089602</t>
  </si>
  <si>
    <t xml:space="preserve">Iwata, N., et al. (2013) Efficacy and safety of desvenlafaxine 25 and 50 Mg/Day in a randomized, placebo-controlled study of depressed outpatients. Journal of psychiatric practice 19, 5-14 </t>
  </si>
  <si>
    <t>Higuchi 2009</t>
  </si>
  <si>
    <t>Higuchi T, Murasaki M, Kamijima K. Clinical evaluation of duloxetine in the treatment of major depressive disorder placebo and paroxetine controlled double-blind comparative study. Japanese Journal of Clinical Psychopharmacology 2009;12:1613-34</t>
  </si>
  <si>
    <t>Higuchi 2011</t>
  </si>
  <si>
    <t>Higuchi, T., et al. (2011) Paroxetine controlled-release formulation in the treatment of major depressive disorder: a randomized, double-blind, placebo-controlled study in Japan and Korea. Psychiatry and clinical neurosciences 65, 655-663 DOI: 10.1111/j.1440-1819.2011.02243.x</t>
  </si>
  <si>
    <t>Higuchi 2016</t>
  </si>
  <si>
    <t>Higuchi, T., et al. (2016). "A randomized, double-blinded, placebo-controlled study to evaluate the efficacy and safety of venlafaxine extended release and a long-term extension study for patients with major depressive disorder in Japan." International clinical psychopharmacology 31(1): 8-19.</t>
  </si>
  <si>
    <t>Hochberg 1995</t>
  </si>
  <si>
    <t>Hochberg1995</t>
  </si>
  <si>
    <t>Excluded in 2004 GL as '1 year extension to a 6-week trial on cardiographic findings; unable to locate publication of acute phase trial.'</t>
  </si>
  <si>
    <t>Hochberg HM, Kanter D, Houser VP. Electrocardiographic findings during extended clinical trials of fluvoxamine in depression: one years experience. Pharmacopsychiatry 1995;28(6):253-256.</t>
  </si>
  <si>
    <t>Hoffman 2010</t>
  </si>
  <si>
    <t xml:space="preserve">Hoffman JM, Bell KR, Powell JM, Behr J, Dunn EC, Dikmen S, et al. A randomized controlled trial of exercise to improve mood after traumatic brain injury. American Academy of Physical Medicine and Rehabilitation 2010;2:911-9. </t>
  </si>
  <si>
    <t>Hoffmann 1979</t>
  </si>
  <si>
    <t>Hoffmann1979</t>
  </si>
  <si>
    <t>Hoffmann J. Hypericin treatment of depressive states. Zeitschrift fur Allgemeinmedizin 55(12):776-782, 1979.</t>
  </si>
  <si>
    <t>Hollanda 1970</t>
  </si>
  <si>
    <t>Hollanda1970</t>
  </si>
  <si>
    <t>Excluded in 2004 GL as 'Unable to obtain a full report; probably ineligible according to details given in Furukawa included table; methods: '.....depression according to traditional criteria, mainly adult (range 17-58)'; outcomes: 'Noticeable to moderate change on overall global improvement'</t>
  </si>
  <si>
    <t>Hollanda JL, da Silva CN, Lira BS, Ferreira SC. [Double-blind clinical study with a new psychotropic agent: doxepin versus placebo]. [Portuguese]. Hospital 1970;77(3):799-803.</t>
  </si>
  <si>
    <t>Hollister 1964</t>
  </si>
  <si>
    <t>Hollister1964</t>
  </si>
  <si>
    <t>Amitriptyline; Imipramine; Placebo</t>
  </si>
  <si>
    <t>Hollister LE, Overall JE, Johnson M, Pennington V, Katz G, Shelton J. Controlled comparison of amitriptyline, imipramine and placebo in hospitalised depressed patients. Journal Nervous Mental Disease 1964;139:370-375.</t>
  </si>
  <si>
    <t>Hollon 2014</t>
  </si>
  <si>
    <t>Algorithm (3 successive steps of SSRIs, TCAs, MAOIs); unclear endpoint</t>
  </si>
  <si>
    <t>CBT individual (over 15 sessions) + any AD; Any AD</t>
  </si>
  <si>
    <t>Hollon SD, DeRubeis RJ, Fawcett J, Amsterdam JD, Shelton RC, Zajecka J, Young PR, Gallop R. Effect of cognitive therapy with antidepressant medications vs antidepressants alone on the rate of recovery in major depressive disorder: a randomized clinical trial. JAMA psychiatry. 2014 Oct 1;71(10):1157-64.</t>
  </si>
  <si>
    <t>Hosak 2000</t>
  </si>
  <si>
    <t>Hosak L, Tuma I, Hanus H et al. Costs and outcomes of use of amitriptyline, citalopram and fluoxetine in major depression: exploratory study. Acta Medica (Hradec Kralove) 2000;43:133-7.</t>
  </si>
  <si>
    <t>Hoschl 1989</t>
  </si>
  <si>
    <t>HOSCHL1989</t>
  </si>
  <si>
    <t>Amitriptyline; Verapamil; State-adjusted treatment; Placebo</t>
  </si>
  <si>
    <t>Hoschl, C. &amp; Kozeny, J. (1989). Verapamil in affective disorders: a controlled, double-blind study. Biological Psychiatry, 25, 128-140</t>
  </si>
  <si>
    <t>Hosseini 2015</t>
  </si>
  <si>
    <t>Hosseini, F., et al. (2015). "Double-blind randomized clinical trial of the efficacy of venlafaxine versus citalopram in the treatment of the acute phase of major depressive disorder." Iranian Journal of Psychiatry and Behavioral Sciences 9(2): 5-9.</t>
  </si>
  <si>
    <t>Hou 2014</t>
  </si>
  <si>
    <t>Houston 1983</t>
  </si>
  <si>
    <t>Houston1983</t>
  </si>
  <si>
    <t>Houston J, Berg I, Butler A, McGuire R. Amitriptyline for depressed women with young children in general practice. British Journal of Psychiatry 1983;142:103-104.</t>
  </si>
  <si>
    <t>Hsiao 2011</t>
  </si>
  <si>
    <t>Pharm &amp; psych</t>
  </si>
  <si>
    <t>Hsiao, F. H., et al. (2011) The long-term effects of psychotherapy added to pharmacotherapy on morning to evening diurnal cortisol patterns in outpatients with major depression. Psychotherapy and psychosomatics 80, 166-172 DOI: 10.1159/000321558</t>
  </si>
  <si>
    <t>Huang 2015</t>
  </si>
  <si>
    <t>Tzu-Ting Huang , Chiu-Bi Liu  , Yu-Hsia Tsai a,Yen-Fan Chin a,, Ching-Hsiang Wonga (2015) Physical fitness exercise versus cognitive behaviour therapy on reducing the depressive symptoms among community-dwelling elderly adults: A randomized controlled trial. International Journal of Nursing Studies. 52 (10): 1542–1552</t>
  </si>
  <si>
    <t>Huber 2012a</t>
  </si>
  <si>
    <t>CBT; Psychoanalytic therapy; Psychodynamic therapy</t>
  </si>
  <si>
    <t>Huber D, Henrich G, Gastner J, Klug G. Must all have prizes? The Munich psychotherapy study. InPsychodynamic Psychotherapy Research 2012 (pp. 51-69). Humana Press.</t>
  </si>
  <si>
    <t>Huber 2012b</t>
  </si>
  <si>
    <t>Huber D, Zimmermann J, Henrich G, Klug G. Comparison of cognitive-behaviour therapy with psychoanalytic and psychodynamic therapy for depressed patients–a three-year follow-up study. Zeitschrift für Psychosomatische Medizin und Psychotherapie. 2012 Aug 1;58(3):299-316.</t>
  </si>
  <si>
    <t>Hubner 1994</t>
  </si>
  <si>
    <t>Hubner1994</t>
  </si>
  <si>
    <t>Excluded in 2004 GL as 'Inclusion criteria was ICD-09 diagnosis of neurotic depression or brief depressive reaction; the number of patients with each diagnosis was not given'</t>
  </si>
  <si>
    <t>Hubner WD LSP. Hypericum treatment of mild depressions with somatic symptoms. Journal of Geriatric Psychiatry &amp; Neurology Vol 7 Suppl 1, pp S12-4, 1994.</t>
  </si>
  <si>
    <t>Hutchinson 1963</t>
  </si>
  <si>
    <t>Hutchinson1963</t>
  </si>
  <si>
    <t>Amitriptyline; Cavodil; ECT; Imipramine; Parstelin; Phenelzine; Taractan</t>
  </si>
  <si>
    <t>Hutchinson JT, Smedberg D. Treatment of depression: a comparative study of ECT and six drugs. British Journal Psychiatry 1963;109:536-538.</t>
  </si>
  <si>
    <t>Hutchinson 1992</t>
  </si>
  <si>
    <t>Hutchinson92</t>
  </si>
  <si>
    <t>Hutchinson DR, Tong S, Moon CA, Vince M, Clarke A. Paroxetine in the treatment of elderly depressed patients in general practice: a double-blind comparison with amitriptyline. International Clinical Psychopharmacology 1992 Jun;6 Suppl 4:43-51.</t>
  </si>
  <si>
    <t>Hvenegaard 2015</t>
  </si>
  <si>
    <t>Rumination-focused cognitive behaviour therapy; Group-based cognitive behavioural therapy</t>
  </si>
  <si>
    <t>Hvenegaard M, Watkins ER, Poulsen S, Rosenberg NK, Gondan M, Grafton B, Austin SF, Howard H, Moeller SB. Rumination-focused cognitive behaviour therapy vs. cognitive behaviour therapy for depression: study protocol for a randomised controlled superiority trial. Trials. 2015 Aug 11;16(1):1.</t>
  </si>
  <si>
    <t>Invernizzi 1994</t>
  </si>
  <si>
    <t>Invernizzi1994</t>
  </si>
  <si>
    <t>Invenizzi G, Aguglia E, Bertolino A et al. The efficacy and safety of tianeptine in the treatment of depressive disorder: results of a controlled double-blind multicentre study vs. amitriptyline. Neuropsychobiology 1994;30:85-93.</t>
  </si>
  <si>
    <t>Itil 1983</t>
  </si>
  <si>
    <t>Itil TM, Shrivastava RK, Mukherjee S, Coleman BS, Michael ST. A double blind placebo-controlled study of fluvoxamine and imipramine in out patient s with primary depression. Br J Clin Pharmacol 1983;15:433-8s.</t>
  </si>
  <si>
    <t>Itil 1993</t>
  </si>
  <si>
    <t>ITIL1993</t>
  </si>
  <si>
    <t>Dosulepin formerly known as dothiepin</t>
  </si>
  <si>
    <t>Dosulepin; Doxepin</t>
  </si>
  <si>
    <t>Itil, T. M., Arikan, M. K., Itil, K. Z., et al. (1993). Clinical CEEG/DBM findings with a new antidepressant: Dothiepin. Integrative Psychiatry, 8, 241-251.</t>
  </si>
  <si>
    <t>Iwata 2013</t>
  </si>
  <si>
    <t>Desvenlafaxine (25mg); Desvenlafaxine (50mg); Placebo</t>
  </si>
  <si>
    <t>Katona, C., et al. (2012) A randomized, double-blind, placebo-controlled, duloxetine-referenced, fixed-dose study comparing the efficacy and safety of Lu AA21004 in elderly patients with major depressive disorder. International clinical psychopharmacology 27, 215-223 DOI: 10.1097/YIC.0b013e3283542457</t>
  </si>
  <si>
    <t>Jacobson 1978</t>
  </si>
  <si>
    <t>Jacobson1978</t>
  </si>
  <si>
    <t>Excluded from 2004 GL as 'Inadequate diagnosis'</t>
  </si>
  <si>
    <t>Jacobson AF. Doctor-patient concordance in a placebo-controlled trial of limbitrol versus its components [proceedings]. Psychopharmacology Bulletin 1978;14(3):61-63.</t>
  </si>
  <si>
    <t>Jacobson 1990</t>
  </si>
  <si>
    <t>Jacobson AF, Dominguez RA, Goldstein B, de la Gandara J. Comparison of ORG-3770 and amitriptyline in depressed outpatients. Psychopharmacology 1990;30:851.</t>
  </si>
  <si>
    <t>Jakobsen 2012</t>
  </si>
  <si>
    <t xml:space="preserve">Third wave' cognitive therapy; Mentalization-based therapy </t>
  </si>
  <si>
    <t>Jakobsen JC, Gluud C, Kongerslev M, Larsen KA, Sorensen P, Winkel P, et al. 'Third wave' cognitive therapy versus mentalization-based therapy for major depressive disorder. A protocol for a randomised clinical trial. BMC Psychiatry. 2012;12:232.</t>
  </si>
  <si>
    <t>Jakovljevic 1998</t>
  </si>
  <si>
    <t>Jakovljevic1998</t>
  </si>
  <si>
    <t>Excluded in 2004 GL as 'Less than 75% patients achieved a therapeutic dose of maprotiline - 71% of patients received 75mg/day maprotiline [Barbui2002]'</t>
  </si>
  <si>
    <t>Jakovljevic M, Vujic D, Henigsberg N, Aleksandrovsky Y, Faltus F, Szelenberger W. Central-east European study of fluoxetine (SSRI) and maprotiline (NRI) in major depressive episode. Psychiatria Danubina 1998;10(3):Dept.</t>
  </si>
  <si>
    <t>James 1982</t>
  </si>
  <si>
    <t>James1982</t>
  </si>
  <si>
    <t>James B. A double-blind comparative clinical study of amoxapine and amitriptyline in depressed, hospitalised patients. New Zealand Medical Journal 1982;95:391-393.</t>
  </si>
  <si>
    <t>Jansson 2015</t>
  </si>
  <si>
    <t>Problem-Based Self-care Groups; Cognitive Behavioural Therapy</t>
  </si>
  <si>
    <t>Jansson I, Gunnarsson AB, Björklund A, Brudin L, Perseius KI. Problem-based self-care groups versus cognitive behavioural therapy for persons on sick leave due to common mental disorders: A randomised controlled study. Journal of occupational rehabilitation. 2015 Mar 1;25(1):127-40.</t>
  </si>
  <si>
    <t>Jarrett 1999</t>
  </si>
  <si>
    <t>Jarrett RB, Schaffer M, McIntire D, Witt-Browder A, Kraft D, Risser RC. Treatment of atypical depression with cognitive therapy or phenelzine: a double-blind, placebo-controlled trial. Archives of General Psychiatry 1999;56(5):431-437.</t>
  </si>
  <si>
    <t>Jaskari 1977</t>
  </si>
  <si>
    <t>Jaskari1977</t>
  </si>
  <si>
    <t>Jaskari MO, Ahlfors UG, Ginman L, Lydekcne K , Tienari P. Three double-blind comparative trials of mianserine (ORG GB 94) and amitriptyline in the treatment of depressive illness. Pharmacopsychiatry 1977;10:101-103.</t>
  </si>
  <si>
    <t>Jenkins 1976</t>
  </si>
  <si>
    <t>Jenkins1976</t>
  </si>
  <si>
    <t>Patients being treated for low back pain, no diagnosis of depression; Reason for exclusion taken from 2004 GL but checked</t>
  </si>
  <si>
    <t>Jenkins DG, Ebbutt AF, Evans CD. Tofranil in the treatment of low back pain. Journal of International Medical Research 1976;4(2:Suppl):Suppl-40.</t>
  </si>
  <si>
    <t>Jessel 1981</t>
  </si>
  <si>
    <t>Jessel1981</t>
  </si>
  <si>
    <t>Jessel HJ, Jessel I, Wegener G. Therapie von alterendepressiven patienten. Lofepramin und amitriptylin unter doppelblindbedingungen. Zeitschrift fur Allgemeinmedizin 1981;57:784-788.</t>
  </si>
  <si>
    <t>Johnson 1991</t>
  </si>
  <si>
    <t>Johnson1991</t>
  </si>
  <si>
    <t>Excluded in 2004 GL as 'Patients were not diagnosed with depression'</t>
  </si>
  <si>
    <t>Johnson D. Neurophysiological actions of hypericum in a double-blind study with test subjects. [German]. Nervenheilkunde 1991;10(7 A):15-16.</t>
  </si>
  <si>
    <t>Johnson 1993</t>
  </si>
  <si>
    <t>Johnson MR, Lydiard RB, Morton WA, Laird LK, Steele TE, Kellner CH, Ballenger JC. Effect of fluvoxamine, imipramine and placebo on catecholamine function in depressed outpatients. Journal of Psychiatric Research 1993;27(2):161-172.</t>
  </si>
  <si>
    <t>Jouvent 1998</t>
  </si>
  <si>
    <t>Jouvent1998</t>
  </si>
  <si>
    <t>Jouvent R. Dimensional assessment of onset of action of antidepressants: a comparative study of moclobemide vs. clomipramine in depressed patients with blunted affect and psychomotor retardation. Psychiatry Research 13-7-1998;79(3):267-275.</t>
  </si>
  <si>
    <t>Kalb 2001</t>
  </si>
  <si>
    <t>Kalb2001</t>
  </si>
  <si>
    <t>Kalb R. Efficacy and tolerability of hypericum extract WS 5572 versus placebo in mildly to moderately depressed patients. A randomized double-blind multicenter clinical trial. Pharmacopsychiatry 34(3):96-103, 2001.</t>
  </si>
  <si>
    <t>Kamijima 1997</t>
  </si>
  <si>
    <t>Kamijima1997</t>
  </si>
  <si>
    <t>Excluded in 2004 GL as 'Unable to assess paper in terms of diagnostic criteria and dosage (language - Japanese)'</t>
  </si>
  <si>
    <t>Kamijima K, Koyama T, Mita TT. Clinical evaluation of sertraline hydrochloride, a selective serotonin reuptake inhibitor in the treatment of depression and depressive state: A double-blind, group comparison study of sertraline by hydrochloride vs amitriptyline hydrochloride. Japanese Journal Neuropsychopharmacology 1997;19:529-548.</t>
  </si>
  <si>
    <t>Kampman 1978</t>
  </si>
  <si>
    <t>Kampman1978</t>
  </si>
  <si>
    <t>Kampman R, Nummikko-Pelkonen A, Kuha S. Tricyclic antidepressants in the treatment of depression. Acta Psychiatrica Scandinavica 1978;58:142-148.</t>
  </si>
  <si>
    <t>Kang 2009</t>
  </si>
  <si>
    <t>Kang, E. H., et al. (2009) Mirtazapine versus venlafaxine for the treatment of somatic symptoms associated with major depressive disorder: a randomized, open-labeled trial. Psychiatry Research 169, 118-123 DOI: 10.1016/j.psychres.2008.06.021</t>
  </si>
  <si>
    <t>Kanter 2010</t>
  </si>
  <si>
    <t>Kanter, J. W., et al. (2010) Initial outcomes of a culturally adapted behavioral activation for Latinas diagnosed with depression at a community clinic. Behavior modification 34, 120-144</t>
  </si>
  <si>
    <t>Kasper 1990</t>
  </si>
  <si>
    <t>Kasper1990</t>
  </si>
  <si>
    <t>Kasper S, Voll G, Vieira A, Kick H. Response to total sleep deprivation before and during treatment with fluvoxamine or maprotiline in patients with major depression--results of a double-blind study. Pharmacopsychiatry 1990 May;23(3):135-42.</t>
  </si>
  <si>
    <t>Kasper95; KASPER1995B</t>
  </si>
  <si>
    <t>Kasper 1997</t>
  </si>
  <si>
    <t>Kasper1997</t>
  </si>
  <si>
    <t>Kasper S. Mirtazapine vs amitriptyline and placebo in the treatment of severely depressed patients. 10th European College of Neuropsychopharmacology Congress Vienna, Austria 13th-17th September 1997.</t>
  </si>
  <si>
    <t xml:space="preserve">Kasper S, Olivieri L, Di loreto G, Dionisio P. A comparative, randomised, double-blind study of trazodone prolonged-release and paroxetine in the treatment of patients with major depressive disorder. Current Medical Research and Opinion 2005;21(8):1139-46. </t>
  </si>
  <si>
    <t>Kasper 2010a</t>
  </si>
  <si>
    <t>Agomelatine; Sertraline</t>
  </si>
  <si>
    <t>Kasper et al. Efficacy of the novel antidepressant agomelatine on the circadian rest-activity cycle and depressive and anxiety symptoms in patients with major depressive disorder: a randomized, double-blind comparison with sertraline. J Clin Psychiatry 2010;71(2):109-20.</t>
  </si>
  <si>
    <t>Kasper 2010b</t>
  </si>
  <si>
    <t>Paroxetine; Placebo; St John's wort</t>
  </si>
  <si>
    <t xml:space="preserve">Kasper, S., et al. (2010) Better tolerability of St. John's wort extract WS 5570 compared to treatment with SSRIs: A reanalysis of data from controlled clinical trials in acute major depression. International clinical psychopharmacology 25, 204-213 </t>
  </si>
  <si>
    <t>Katona 1999</t>
  </si>
  <si>
    <t>Katona1999</t>
  </si>
  <si>
    <t>Katona C. Reboxetine versus imipramine in the treatment of elderly patients with depressive disorders: a double-blind randomised trial. Journal of Affective Disorders 55(2-3):203-13, 1999.</t>
  </si>
  <si>
    <t>Katona 2012</t>
  </si>
  <si>
    <t>Liebowitz, M. R., et al. (2013) A double-blind, randomized, placebo-controlled study assessing the efficacy and tolerability of desvenlafaxine 10 and 50 mg/day in adult outpatients with major depressive disorder. BMC psychiatry 13, 94 DOI: 10.1186/1471-244X-13-94</t>
  </si>
  <si>
    <t>Katz RJ, Lott M, Landau P, Waldmeier P. A clinical test of noradrenergic involvement in the therapeutic mode of action of an experimental antidepressant. Biological Psychiatry 1993;33:261–6.</t>
  </si>
  <si>
    <t>Katz 2004</t>
  </si>
  <si>
    <t xml:space="preserve">Katz MM, Tekell JL, Bowden CL, Brannan S, Houston JP, Berman N, et al. Onset and early behavioral effects of pharmacologically different antidepressants and placebo in depression. Neuropsychopharmacology 2004;29:566-79. </t>
  </si>
  <si>
    <t>Kaumeier 1980</t>
  </si>
  <si>
    <t>Kaumeier1980</t>
  </si>
  <si>
    <t>Kaumier HS, Haase HJ. A double-blind comparison between amoxapine and amitriptyline in depressed in-patients. International Journal Clinical Pharmacology, Therapy and Toxicology 1980;18:177-184.</t>
  </si>
  <si>
    <t>Kay 1973</t>
  </si>
  <si>
    <t>Kay1973a</t>
  </si>
  <si>
    <t>Amitriptyline; Phenelzine</t>
  </si>
  <si>
    <t>Kay DW, Garside RF, Fahy TJ. A double-blind trial of phenelzine and amitriptyline in depressed out-patients. A possible differential effect of the drugs on symptoms. British Journal of Psychiatry 123(572):63-7, 1973.</t>
  </si>
  <si>
    <t>Kay 1974</t>
  </si>
  <si>
    <t>Kay1974</t>
  </si>
  <si>
    <t>Kay N, Davies B. A controlled trial of maprotiline (Ludiomil) and amitrptyline in general practice. Medical Journal Australia 1974;1:704-705.</t>
  </si>
  <si>
    <t>Kellams 1979</t>
  </si>
  <si>
    <t>Kellams, J. J., Klapper, M. H., &amp; Small, J. G. (1979). Trazodone, a new antidepressant: efficacy and safety in endogenous depression. Journal of Clinical Psychiatry, 40, 390-395.</t>
  </si>
  <si>
    <t>Kennedy 2006</t>
  </si>
  <si>
    <t>Kennedy SH, Emsley R. Placebo-controlled trial of agomelatine in the treatment of major depressive disorder. Eur Neuropsychopharmacol. 2006 Feb;16(2):93-100.</t>
  </si>
  <si>
    <t>Kennedy 2008</t>
  </si>
  <si>
    <t>Agomelatine; Venlafaxine</t>
  </si>
  <si>
    <t>Kennedy SH, Rizvi S, Fulton K, Rasmussen J. A double-blind comparison of sexual functioning, antidepressant efficacy, and tolerability between agomelatine and venlafaxine XR. Journal of Clinical Psychopharmacology 2008;28(3):329-33.</t>
  </si>
  <si>
    <t>Kennedy 2016</t>
  </si>
  <si>
    <t>Agomelatine (10 mg, 25 mg, and 25-50 mg)</t>
  </si>
  <si>
    <t xml:space="preserve">Kennedy SH, Avedisova A, Belaidi C, Picarel-Blanchot F, de Bodinat C. Sustained efficacy of agomelatine 10 mg, 25 mg, and 25-50 mg on depressive symptoms and functional outcomes in patients with major depressive disorder. A placebo-controlled study over 6 months European neuropsychopharmacology 2016 26 ( 2) 378-389  </t>
  </si>
  <si>
    <t>Kerkhofs 1990</t>
  </si>
  <si>
    <t>Kerkhofs M, Rielaert C, de Maertelaer V, Linkowski P, Czarka M, Mendlewicz J Fluoxetine in major depression: efficacy, safety and effects on sleep polygraphic variables. International Clinical Psychopharmacology 1990 Oct;5(4):253-60.</t>
  </si>
  <si>
    <t>Kerr 1970</t>
  </si>
  <si>
    <t>Kerr1970</t>
  </si>
  <si>
    <t>Kerr MM. Amitriptyline in emotional states at the menopause. New Zealand Medical Journal 1970;72(461):243-245.</t>
  </si>
  <si>
    <t>Kerr 1984</t>
  </si>
  <si>
    <t>Kerr1984</t>
  </si>
  <si>
    <t>Kerr TA, McClelland HA, Stephens DA, Ankier SI. Trazodone. A comparative clinical and predictive study. Acta Psychiatrica Scandinavica 1984;70:573-577.</t>
  </si>
  <si>
    <t>Kerr 1993</t>
  </si>
  <si>
    <t>Kerr1993</t>
  </si>
  <si>
    <t>Excluded from 2004 GL as 'No placebo arm'</t>
  </si>
  <si>
    <t>Kerr JS, Fairweather DB, Hindmarch I. Effects of fluoxetine on psychomotor performance, cognitive function and sleep in depressed patients. International Clinical Psychopharmacology 1993;8(4):341-343.</t>
  </si>
  <si>
    <t>Khan 1981</t>
  </si>
  <si>
    <t>Khan1981</t>
  </si>
  <si>
    <t>Khan AU. A comparison of the therapeutic and cardiovascular effects of a single nightly dose of Prothiaden (dothiepin, dosulepin) and Lentizol (sustained-release amitriptyline) in depressed elderly patients. Journal International Medical Research 1981;9:108-112.</t>
  </si>
  <si>
    <t>Khan 1982</t>
  </si>
  <si>
    <t>Khan1982</t>
  </si>
  <si>
    <t>Khan MC, Ancill RJ, Davey A. Treatment of severe depressive illness: a double-blind comparison of mianserin and long-acting amitriptyline. British Journal Clinical Practice 1982:240-242.</t>
  </si>
  <si>
    <t>Khan 2007</t>
  </si>
  <si>
    <t>KHAN2007B</t>
  </si>
  <si>
    <t>Escitalopram; Duloxetine</t>
  </si>
  <si>
    <t>Khan, A., Bose, A., Alexopoulos, G. S., Gommoll, C., Li, D., Gandhi, C. (2007) Double-blind comparison of escitalopram and duloxetine in the acute treatment of major depressive disorder. Clinical Drug Investigation, 27, 481-492.</t>
  </si>
  <si>
    <t>Khan 2009</t>
  </si>
  <si>
    <t xml:space="preserve">Khan Ahsan, Y., et al. (2009) Double-blind crossover study of mirtazapine, amitriptyline and placebo in patients with major depressive disorder. Directions in psychiatry 29, 125-130 </t>
  </si>
  <si>
    <t>Khorvash 2012</t>
  </si>
  <si>
    <t>Khorvash, M., et al. (2012). "An investigation on the effect of strength and endurance training on depression, anxiety, and C-reactive protein's inflammatory biomarker changes." Journal of research in medical sciences 17: 1072-1076.</t>
  </si>
  <si>
    <t>Kiebach 1982</t>
  </si>
  <si>
    <t>Kiebach1982</t>
  </si>
  <si>
    <t>Kieback D. Vergleich der hamilton Rating Scale for depression (HRS) mit der v. Zerssen-Befindlichkeitsskala (BS) am Beispiel einer klinischen profung von trazodon versus amitriptylin. Pharmacopsychiatry 1982;15:97-101.</t>
  </si>
  <si>
    <t>WHO1986</t>
  </si>
  <si>
    <t>Amitriptyline or imipramine (37.5-75mg); Amitriptyline or imipramine (75-150mg); Maprotiline</t>
  </si>
  <si>
    <t>Kielholz P, Gastpar G, Gastpar M, Maier HP, Rem J, Schlageter F, Bagadia VN, Gada MT, Pradhan PV, Leon CA, Perdomo R. Dose effects of antidepressant medication in different populations: A world health organization collaborative study. Journal of Affective Disorders. 1986 Dec 31;9:S1-67.</t>
  </si>
  <si>
    <t>Kiev 1992</t>
  </si>
  <si>
    <t>Kiev1992</t>
  </si>
  <si>
    <t>Kiev A. A double-blind, placebo-controlled study of paroxetine in depressed outpatients. Journal of Clinical Psychiatry Vol 53 Suppl, pp 27-9, 1992.</t>
  </si>
  <si>
    <t>Kiloh 1979</t>
  </si>
  <si>
    <t>Kiloh1979</t>
  </si>
  <si>
    <t>Kiloh LG, Bartrop RW, Franklin JA, Neilson MD. A double-blind comparative trial of viloxazine and amitriptyline in patients suffering from endogenous depression. Australian New Zealand Journal Psychiatry 1979;13:357-360.</t>
  </si>
  <si>
    <t>Kim 2009</t>
  </si>
  <si>
    <t xml:space="preserve">Kim, W., et al. (2009) The effect of cognitive behavior therapy-based psychotherapy applied in a forest environment on physiological changes and remission of major depressive disorder. Psychiatry Investigation 6, 245-254 
</t>
  </si>
  <si>
    <t>Kim 2011</t>
  </si>
  <si>
    <t>Kim, J. E., et al. (2011) Efficacy and tolerability of mirtazapine in treating major depressive disorder with anxiety symptoms: an 8-week open-label randomised paroxetine-controlled trial. International journal of clinical practice 65, 323-329 DOI: 10.1111/j.1742-1241.2010.02624.x</t>
  </si>
  <si>
    <t>King 2014</t>
  </si>
  <si>
    <t>Non-directive counselling; CBT</t>
  </si>
  <si>
    <t xml:space="preserve">King, M., et al. (2014) Comparison of non-directive counselling and cognitive behaviour therapy for patients presenting in general practice with an ICD-10 depressive episode: A randomized control trial. Psychological Medicine 44, 1835-1844 </t>
  </si>
  <si>
    <t>Klasik 2012</t>
  </si>
  <si>
    <t>Psychotherapy; Antidepressants</t>
  </si>
  <si>
    <t xml:space="preserve">Klasik, A., et al. (2012) Impact of psychotherapy and antidepressive treatment on cognitive functions in patients treated for depression. Psychiatria Danubina 24 Suppl 1, S130-134 </t>
  </si>
  <si>
    <t>Klieser 1988</t>
  </si>
  <si>
    <t>Klieser, E. &amp; Lehmann, E. (1988). Experimental comparison between the effect of standardized trazodone-amitriptyline and placebo treatment in vitalized depressive patients. Psychopharmacology, 95 (Suppl.), S3-S5.</t>
  </si>
  <si>
    <t>Kline 1982</t>
  </si>
  <si>
    <t>Kline1982</t>
  </si>
  <si>
    <t>Excluded in 2004 GL as '54% of patients with bipolar disorder'</t>
  </si>
  <si>
    <t>Kline NS. A controlled comparison of trimipramine and amitriptyline. Journal Clinical Psychiatry 1982;43:100-104.</t>
  </si>
  <si>
    <t>Klok 1981</t>
  </si>
  <si>
    <t>Klok1981</t>
  </si>
  <si>
    <t>Clomipramine; Fluvoxamine</t>
  </si>
  <si>
    <t>Klok CJ, Brouwer GJ, Van Praag HM, Doogan D. Flovoxamine and clomipramine in depressed patients: a double blind clinical study. Acta Psychiatr Scand 1981;64:1-11.</t>
  </si>
  <si>
    <t>Knekt 2004</t>
  </si>
  <si>
    <t>Solution focused therapy/short- and long-term psychodynamic psychotherapy</t>
  </si>
  <si>
    <t>Knekt P, Lindfors O. A randomized trial of the effect of four forms of psychotherapy on depressive and anxiety disorders. Design, methods, and results on the effectiveness of short-term psychodynamic psychotherapy and solution-focused therapy during a one-year follow-up. Kela; 2004.</t>
  </si>
  <si>
    <t>Knekt, P., et al. (2013) Randomized trial on the effectiveness of long- and short-term psychotherapy on psychiatric symptoms and working ability during a 5-year follow-up. Nordic journal of psychiatry 67, 59-68</t>
  </si>
  <si>
    <t>Knekt P, Virtala E, Härkänen T, Vaarama M, Lehtonen J, Lindfors O. The outcome of short-and long-term psychotherapy 10 years after start of treatment. Psychological medicine. 2016 Apr 1;46(06):1175-88.</t>
  </si>
  <si>
    <t>Kniebel 1988</t>
  </si>
  <si>
    <t>Kniebel1988</t>
  </si>
  <si>
    <t>Excluded in 2004 GL as 'Patients were diagnosed with dysthymia according to DSM-IV'</t>
  </si>
  <si>
    <t>Kniebel RaBJ. On the therapy of depressive dysphorias in practice. Multicentric double-blind comparison of Valerian-St.John`s wort-concentrate and standard-antidepressant amitriptyline. Zeitschrift fur Allgemeinmedizin 1988;64(23):689-696.</t>
  </si>
  <si>
    <t>Knubben 2007</t>
  </si>
  <si>
    <t xml:space="preserve">Knubben K, Reischies FM, Adli M, Schlattmann P, Bauer M, Dimeo F. A randomised controlled study on the effects of a short-term endurance training programme in patients with major depression. British Journal of Sports Medicine 2007;41:29-33. </t>
  </si>
  <si>
    <t>Kocsis 1986</t>
  </si>
  <si>
    <t>Kocsis1986</t>
  </si>
  <si>
    <t>Excluded from 2004 GL as '34% of patients with bipolar disorder'</t>
  </si>
  <si>
    <t>Kocsis JH, Hanin I, Bowden C, Brunswick D. Imipramine and amitriptyline plasma concentrations and clinical response in major depression. British Journal Psychiatry 1986;148:52-57.</t>
  </si>
  <si>
    <t>Kocsis 1990</t>
  </si>
  <si>
    <t>Kocsis JH, Croughan JL, Katz MM, Butler TP, Secunda S, Bowden CL, Davis JM. Response to treatment with antidepressants of patients with severe or moderate nonpsychotic depression and of patients with psychotic depression. Am J Psychiatry 1990;147(5):621-624.</t>
  </si>
  <si>
    <t>Koczkas 1989</t>
  </si>
  <si>
    <t>Koczkas1989</t>
  </si>
  <si>
    <t>Koczkas C. Moblobemide and clomipramine in endogenous depression. A randomized clinical trial. Acta Psychiatrica Scandinavica 1989;79(6):523-529.</t>
  </si>
  <si>
    <t>Kok 1995</t>
  </si>
  <si>
    <t>Kok1995</t>
  </si>
  <si>
    <t>Excluded in 2004 GL as '30% patients were diagnosed with dysthymia; inadequate daily dose of imipramine: 75mg'</t>
  </si>
  <si>
    <t>Kok LP, Tsoi WF. A controlled double-blind trial of moclobemide and imipramine in the treatment of depression. Singapore Medical Journal 1995;36(1):38-40.</t>
  </si>
  <si>
    <t>Komaram 2015</t>
  </si>
  <si>
    <t>Komaram, R. B., et al. (2015). "A comparative study of efficacy and safety of agomelatine and escitalopram in major depressive disorder." Journal of Clinical and Diagnostic Research 9(6): Vc05-vc08.</t>
  </si>
  <si>
    <t>Kornaat 2000</t>
  </si>
  <si>
    <t>Kornaat H. Study 626: Randomized, double-blind comparison of venlafaxine and fluoxetine in moderately depressed outpatients. 2000.Unpublished.</t>
  </si>
  <si>
    <t>Kornblith 1983</t>
  </si>
  <si>
    <t>Self-monitoring, self-evaluation, and self reinforcement training (principles and assignments); (2) self-monitoring and self-evaluation training (principles and assignments); (3) didactic training of principles as in condition 1 without behavioral assignments; and (4) a control treatment-problem-oriented, psychodynamic group psychotherapy</t>
  </si>
  <si>
    <t>Kornblith SJ, Rehm LP, O'Hara MW, Lamparski DM. The contribution of self-reinforcement training and behavioral assignments to the efficacy of self-control therapy for depression. Cognitive Therapy and Research. 1983 Dec 1;7(6):499-527.</t>
  </si>
  <si>
    <t>Kragh-Sorensen 1993</t>
  </si>
  <si>
    <t>Kragh-Sorensen1993</t>
  </si>
  <si>
    <t>Excluded in 2004 GL as 'Not a full trial report; inadequate diagnosis of depression'</t>
  </si>
  <si>
    <t>Kragh-Sorensen P. Randomized, double-blind, parallel, multi-centre study of moclobemide vs. clomipramine in depressive patients in general practice. Eur. Neuropsychopharm.1993;3(3):359</t>
  </si>
  <si>
    <t>Kragh-Sorensen 1995</t>
  </si>
  <si>
    <t>KraghSorensen95</t>
  </si>
  <si>
    <t>Kragh-Sorensen P.Moclobemide vs clomipramine in depressed patients in general practice. A randomized,double-blind,parallel,multicenter study.J.Clin.Psychopharm.1995;15(4 S2):24S-30S</t>
  </si>
  <si>
    <t>Kramer 2013</t>
  </si>
  <si>
    <t>Long-term dynamic psychotherapy; Long-term psychoanalysis; Long-term cognitive therapy; Clinical management</t>
  </si>
  <si>
    <t>Kramer U, de Roten Y, Perry JC, Despland JN. Change in Defense Mechanisms and Coping Patterns During the Course of 2-Year–Long Psychotherapy and Psychoanalysis for Recurrent Depression: A Pilot Study of a Randomized Controlled Trial. The Journal of nervous and mental disease. 2013 Jul 1;201(7):614-20.</t>
  </si>
  <si>
    <t>Kramlinger 1989</t>
  </si>
  <si>
    <t>Kramlinger1989</t>
  </si>
  <si>
    <t>Carbamazepine + lithium</t>
  </si>
  <si>
    <t>Kramlinger KG, Post RM. The addition of lithium to carbamazepine. Antidepressant efficacy in treatment-resistant depression. Archives of General Psychiatry 1989;46(9):794-800.</t>
  </si>
  <si>
    <t>Kronström 2009</t>
  </si>
  <si>
    <t>Fluoxetine; Short-term psychodynamic psychotherapy</t>
  </si>
  <si>
    <t>Kronström, K., et al. (2009) Does defense style or psychological mindedness predict treatment response in major depression? Depression and anxiety 26, 689-695</t>
  </si>
  <si>
    <t>Kuha 1991</t>
  </si>
  <si>
    <t>Kuha1991</t>
  </si>
  <si>
    <t>Excluded in 2004 GL as 'Only 61% of patients were receiving an adequate dose of maprotiline [Geddes2002*]'</t>
  </si>
  <si>
    <t>Kuha S, Mehtonen OP, Henttonen A, Naarala M. The efficacy of fluoxetine versus maprotiline in depressed patients and by dose. NORD PSYKIATR TIDSSKR, 1991;45(2):109-117.</t>
  </si>
  <si>
    <t>Kuhs 1989</t>
  </si>
  <si>
    <t>Kuhs1989</t>
  </si>
  <si>
    <t>Kuhs H, Rudolf GA. A double-blind study of the comparative antidepressant effect of paroxetine and amitriptyline. Acta Psychiatrica Scandinavica, Supplementum 1989;350:145-6.</t>
  </si>
  <si>
    <t>Kumar 2015</t>
  </si>
  <si>
    <t>A total of 80 eligible subjects were recruited and randomised alternately into 2 groups#</t>
  </si>
  <si>
    <t>Psychoeducation; Counselling</t>
  </si>
  <si>
    <t>Kumar K, Gupta M. Effectiveness of psycho-educational intervention in improving outcome of unipolar depression: results from a randomised clinical trial. East Asian Archives of Psychiatry. 2015 Mar;25(1):29.</t>
  </si>
  <si>
    <t>Kupfer 1978</t>
  </si>
  <si>
    <t>Kupfer DJ, Hanin I, Spiker D, Neil J, Coble P, Grau T, Nevar C. Amitriptyline plasma levels and clinical response in primary depression: II. Communications in psychopharmacology. 1978.</t>
  </si>
  <si>
    <t>La Pia 1992</t>
  </si>
  <si>
    <t>La Pia1992</t>
  </si>
  <si>
    <t>La Pia S, GiorgioD, Ciriello R, Sannino A, De Simone L, Paoletti C, Colonna CV. Double blind controlled study to evaluate the effectiveness and tolerability of fluoxetine versus mianserin in the treatment of depressive disorders am ong the elderly and their effects on cognitive behavioral parameters. NEW TRENDS EXP CLIN PSYCHIATRY 1992;8(4):139-146.</t>
  </si>
  <si>
    <t>Laakmann 1991</t>
  </si>
  <si>
    <t>Laakmann1991</t>
  </si>
  <si>
    <t>Laakman G, Pogelt A, Kriszio B, Breull D, Blaschke D &amp; Eissner H J. Behandlungsergebnisse mit Fluoxetin im Vergleich zu Amitriptylin bei ambulanten und stationaren Patienten im Rahmen von Doppelblindstudien (Gesamtanalysen). Selective re-uptake-hemmung und ihre bedeutung fur die depression 1991.</t>
  </si>
  <si>
    <t>Laakmann 1998</t>
  </si>
  <si>
    <t>Laakmann98</t>
  </si>
  <si>
    <t>Laakmann G, Schule C, Baghai T, Kieser M. St. John's Wort in mild to moderate depression: The relevance of hyperforin for the clinical efficacy. Pharmacopsychiatry 1998;31(SUPPL. 1):54-59.</t>
  </si>
  <si>
    <t>Laakmann1988</t>
  </si>
  <si>
    <t>Laakmann G, Blaschke D, Engel R, Schwarz A. Fluoxetine vs amitriptyline in the treatment of depressed out-patients. British Journal of Psychiatry - Supplement 1988 Sep;(3):64-8.</t>
  </si>
  <si>
    <t>Laederach 1999</t>
  </si>
  <si>
    <t>Laederach1999</t>
  </si>
  <si>
    <t>Excluded from 2004 GL as 'Patients were described as 'obese binge eaters'</t>
  </si>
  <si>
    <t>Imipramine; Diet counselling</t>
  </si>
  <si>
    <t>Laederach-Hofmann K, Graf C, Horber F, Lippuner K, Lederer S, Michel R, Schneider M. Imipramine and diet counseling with psychological support in the treatment of obese binge eaters: a randomized, placebo-controlled double-blind study. International Journal of Eating Disorders 1999;26(3):231-244.</t>
  </si>
  <si>
    <t>Lafon 1986</t>
  </si>
  <si>
    <t>Lafon1986</t>
  </si>
  <si>
    <t>Excluded from 2004 GL as 'Unable to confirm randomisation method'</t>
  </si>
  <si>
    <t>Clomipramine; Mianserin</t>
  </si>
  <si>
    <t>Lafon LL. Study of the potentiation of two antidepressant drugs (clomipramine and mianserin): Clinical and biological evaluation. Information Psychiatrique 62(9):1145-1158, 1986.</t>
  </si>
  <si>
    <t>Laird 1993</t>
  </si>
  <si>
    <t>LAIRD1993</t>
  </si>
  <si>
    <t>Laird, L. K., Lydiard, R. B., Morton, W. A., Steele, T. E., Kellner, C., Thompson, N. M. et al. (1993). Cardiovascular effects of imipramine, fluvoxamine, and placebo in depressed outpatients. Journal of Clinical Psychiatry, 54, 224-228.</t>
  </si>
  <si>
    <t>Lalit 2004</t>
  </si>
  <si>
    <t>Citalopram; Escitalopram; Sertraline</t>
  </si>
  <si>
    <t>Lalit V, Appaya PM, Hegde RP, Mital AK, Mittal S, Nagpal R, et al. Escitalopram Versus Citalopram And Sertraline : A Double-Blind Controlled, Multi-Centric Trial In Indian Patients With Unipolar Major Depression. Indian Journal of Psychiatry 2004;46(4):333-41.</t>
  </si>
  <si>
    <t>Lambourn 1974</t>
  </si>
  <si>
    <t>Lambourn1974</t>
  </si>
  <si>
    <t>Excluded from 2004 GL as 'No efficacy/safety data available'</t>
  </si>
  <si>
    <t>Lambourn J, Rees JA. A general practitioner study of dothiepin and amitriptyline. Journal International Medical Research 1974;2:210-213.</t>
  </si>
  <si>
    <t>Langlois 1985</t>
  </si>
  <si>
    <t>Langlois R, Cournoyer G, De Montigny C, Caillé G. High incidence of multisystemic reactions to zimeldine. European journal of clinical pharmacology. 1985 Jan 1;28(1):67-71.</t>
  </si>
  <si>
    <t>Lapierre 1980</t>
  </si>
  <si>
    <t>Lapierre1980</t>
  </si>
  <si>
    <t>Lapierre YD, Sussman P, Ghadirian A. Differential antidepressant properties of trazodone and amitriptyline in agitated and retarded depression. Current Therapeutic Research 1980;28:845-854.</t>
  </si>
  <si>
    <t>Lapierre 1987</t>
  </si>
  <si>
    <t>Lapierre1987; LAPIERRE1987</t>
  </si>
  <si>
    <t>Lapierre YD, Browne M, Horn E, Oyewumin LK, Sarantidis D, Roberts N, et al. Treatment of major affective disorder with fluvoxamine. J Clin Psychiatry 1987;48:65-8.</t>
  </si>
  <si>
    <t>Lapierre 1991</t>
  </si>
  <si>
    <t>LAPIERRE1991</t>
  </si>
  <si>
    <t>Lapierre, Y. D. (1991). Controlling acute episodes of depression. International Clinical Psychopharmacology, 6 (Suppl. 2), 23-35</t>
  </si>
  <si>
    <t>Lapierre 1997</t>
  </si>
  <si>
    <t>Lapierre1997</t>
  </si>
  <si>
    <t>Lapierre YD, Joffe R, McKenna K, Bland R, Kennedy S, Ingram P, Reesal R, Rickhi BG, Beauclair L, Chouinard G, Annable L. Moclobemide versus fluoxetine in the treatment of major depressive disorder in adults. Journal of Psychiatry &amp; Neuroscience 1997;22(2):118-126.</t>
  </si>
  <si>
    <t>Cognitive group therapy; Assertive group therapy; Insight-oriented group therapy.</t>
  </si>
  <si>
    <t>LaPointe KA, Rimm DC. Cognitive, assertive, and insight-oriented group therapies in the treatment of reactive depression in women. Psychotherapy: Theory, Research &amp; Practice. 1980;17(3):312.</t>
  </si>
  <si>
    <t>Larsen 1984</t>
  </si>
  <si>
    <t>Larsen1984</t>
  </si>
  <si>
    <t>Excluded from 2004 GL as 'Only 58% patients diagnosed with DSM-III major depression [42% diagnosed with DSM-III atypical depression]; only 63% patients diagnosed with ICD-9 unipolar depression'</t>
  </si>
  <si>
    <t>Larsen JK, Mikkelsen PL. Moclobemide and clomipramine in the treatment of depression. A randomized clinical trial. Acta Psychiatrica Scandinavica 1984;70(3):254-260.</t>
  </si>
  <si>
    <t>Larsen 1989</t>
  </si>
  <si>
    <t>Larsen 1991</t>
  </si>
  <si>
    <t>Larsen1991</t>
  </si>
  <si>
    <t>Excluded from 2004 GL as 'Only 60% patients were diagnosed with unipolar, major depression [other diagnoses: adjustment disorder (17%), atypical depression (10%), bipolar depression (6%), dysthymia (7%), atypical bipolar depression (&lt;1%)]'</t>
  </si>
  <si>
    <t>Clomipramine; Isocarboxazide; Moclobemide</t>
  </si>
  <si>
    <t>Larsen JK,Gjerris A,Holm P,Anderson J,Bille A,Christensen EM,Hoyer E,Jensen H, Mejlhede A, Langagergaard A.Moclobemide in depression:a randomized,multicentre trial against isocarb-oxazide &amp; clomipramine emphasizing atypical depression.Acta Psych.Scand.1991;84(6):564-570</t>
  </si>
  <si>
    <t>Latorre 2015</t>
  </si>
  <si>
    <t>Life review</t>
  </si>
  <si>
    <t>Latorre JM, Serrano JP, Ricarte J, Bonete B, Ros L, Sitges E. Life review based on remembering specific positive events in active aging. Journal of aging and health. 2015 Feb 1;27(1):140-57.</t>
  </si>
  <si>
    <t>Lauritsen 1974</t>
  </si>
  <si>
    <t>Lauritsen1974</t>
  </si>
  <si>
    <t>Excluded from 2004 GL as 'No formal depression diagnostic assessment conducted'</t>
  </si>
  <si>
    <t>Lauritsen BJ, Madsen H. A multinational, double-blind trial with a new antidepressant maprotiline (Ludiomil) and amitriptyline. Acta Psychiatrica Scandinavica 1974;50:192-201.</t>
  </si>
  <si>
    <t>Lauritzen 1992</t>
  </si>
  <si>
    <t>Imipramine + mianserin; Imipramine + placebo</t>
  </si>
  <si>
    <t>Lauritzen L. Combined treatment with imipramine and mianserin. A controlled pilot study. Pharmacopsychiatry 25(4):182-6, 1992.</t>
  </si>
  <si>
    <t>Laursen 1985</t>
  </si>
  <si>
    <t>Laursen1985</t>
  </si>
  <si>
    <t>Laursen AL, Mildcelson PL, Rasmussen S, le Fevre Honore P. Paroxetine in the treatment of depression a randomised comparison with amitriptyline. Acta Psychiatrica Scandinavica 1985;71:249-55.</t>
  </si>
  <si>
    <t>Laux 1989</t>
  </si>
  <si>
    <t>Laux1989</t>
  </si>
  <si>
    <t>Excluded from 2004 GL as '22.5% patients were diagnosed with bipolar depression'</t>
  </si>
  <si>
    <t>Laux G. Moclobemide and maprotiline in the treatment of inpatients with major depressive disorder. Journal of Neural Transmission Supplementum Vol 28, pp 45-52, 1989.</t>
  </si>
  <si>
    <t>Laux 1990</t>
  </si>
  <si>
    <t>Laux1990</t>
  </si>
  <si>
    <t>Excluded from 2004 GL as 'No mention of randomisation or use of formal diagnostic criteria'</t>
  </si>
  <si>
    <t xml:space="preserve">Brofaromine; Moclobemide </t>
  </si>
  <si>
    <t>Laux G. Clinical, biochemical and psychometric findings with the new MAO-A-inhibitors moclobemide and brofaromine in patients with major depressive disorder. Journal of Neural Transmission Supplementum Vol 32, pp 189-95, 1990.</t>
  </si>
  <si>
    <t>Lecrubier 1995</t>
  </si>
  <si>
    <t>Lecrubier1995</t>
  </si>
  <si>
    <t>Lecrubier Y. Moclobemide versus clomipramine in nonmelancholic, nonpsychotic major depression. Acta Psychiatrica Scandinavica 1995;92(4):260-265.</t>
  </si>
  <si>
    <t>Lecrubier 2002</t>
  </si>
  <si>
    <t>Lecrubier02</t>
  </si>
  <si>
    <t>Lecrubier Y, Clerc G, Didi R, Kieser M. Efficacy of St. John's wort extract WS 5570 in major depression: a double-blind, placebo-controlled trial. American Journal of Psychiatry 2002;159(8):1361-1366.</t>
  </si>
  <si>
    <t>Lee 2007</t>
  </si>
  <si>
    <t>LEE2007</t>
  </si>
  <si>
    <t>Lee, P., Shu, L., Xu, X., Wang, C. Y., Lee, M. S., Liu, C. Y. et al. (2007). Once-daily duloxetine 60 mg in the treatment of major depressive disorder: multicenter, double-blind, randomized, paroxetine-controlled, non-inferiority trial in China, Korea, Taiwan and Brazil. Psychiatry &amp; Clinical Neurosciences, 61, 295-307.</t>
  </si>
  <si>
    <t>Lehmann 1982</t>
  </si>
  <si>
    <t>Lehmann1982</t>
  </si>
  <si>
    <t>Lehmann LS, Bowden CL, Redmont FC, Stanton BC. Amitriptyline and nortriptyline response profiles in unipolar depressed patients. Psychopharmacology 1982;77:193-197.</t>
  </si>
  <si>
    <t>Lehrl 1993</t>
  </si>
  <si>
    <t>Lehrl1993</t>
  </si>
  <si>
    <t>Excluded from 2004 GL as 'Inclusion criteria was ICD-09 diagnosis of neurotic depression or brief depressive reaction; the number of patients with each diagnosis was not given'</t>
  </si>
  <si>
    <t>Lehrl S W. Results from measurements of the cognitive capacity in patients during treatment with hypericum extract. Nervenheilkunde 12(6A):281-284, 1993.</t>
  </si>
  <si>
    <t>Lemma 2013</t>
  </si>
  <si>
    <t>Online psychodynamic self-help with support; Online psychodynamic self-help without support; Attention placebo</t>
  </si>
  <si>
    <t>Lemma A, Fonagy P. Feasibility study of a psychodynamic online group intervention for depression. Psychoanalytic Psychology. 2013 Jul;30(3):367.</t>
  </si>
  <si>
    <t>Lemmens 2011</t>
  </si>
  <si>
    <t>Lemmens LHJM, Arntz A, Peeters F, Hollon SD, Roefs A, MJH. H. Effectiveness, relapse prevention and mechanisms of change of cognitive therapy vs. interpersonal therapy for depression: Study protocol for a randomised controlled trial. Trials 2011;12. Trials. 2011;12.</t>
  </si>
  <si>
    <t>Lemoine 2007</t>
  </si>
  <si>
    <t>Lemoine P, Guilleminault C, Alvarez E. Improvement in subjective sleep in major depressive disorder with a novel antidepressant, agomelatine: randomized, double-blind comparison with venlafaxine. Journal of Clinical Psychiatry 2007;68(11):1723-32.</t>
  </si>
  <si>
    <t>Lendresse 1985</t>
  </si>
  <si>
    <t>Lendresse1985</t>
  </si>
  <si>
    <t>Excluded from 2004 GL as 'Inadequate definition of relapse: not defined'</t>
  </si>
  <si>
    <t>Lendresse PH, Chen MC, LeMarie JC. Traitement prolonge par nomifensine 75mg dans les etats depressifs neurotiques et reactionnels. Psychiatrie Francaise 1985;16:156-158.</t>
  </si>
  <si>
    <t>Lennox 1978</t>
  </si>
  <si>
    <t>Lennox1978</t>
  </si>
  <si>
    <t>Lennox IG, Asbury JFP, Couldrick WGR, Beswick KBJ. Viloxazine and amitriptyline in depressive illness. A double-blind controlled trial in general practice. The Practitioner 1978:153-156.</t>
  </si>
  <si>
    <t>Lenoir 1999</t>
  </si>
  <si>
    <t>Lenoir1999</t>
  </si>
  <si>
    <t>Excluded from 2004 GL as '26% of patients not diagnosed with depression'</t>
  </si>
  <si>
    <t>Lenoir S, Degenring FH, Saller R. A double-blind randomised trial to investigate three different concentrations of a standardised fresh plant extract obtained from the shoot tips of Hypericum perforatum L. Phytomedicine 1999;6(3):141-146.</t>
  </si>
  <si>
    <t>Lenox-Smith Unpublished</t>
  </si>
  <si>
    <t>671Lenox-Sm</t>
  </si>
  <si>
    <t>Lenox-Smith AJ, Schaeffer P, Reynolds A, Willard L. Study 371: A double-blind trial of venlafaxine XR vs citalopram in patients with treatment-resistant depression.</t>
  </si>
  <si>
    <t>Levin 1974</t>
  </si>
  <si>
    <t>Levin1974</t>
  </si>
  <si>
    <t>Levin A. Maprotiline and amitriptyline in the treatment of depressive illness. A double-blind comparison. South African Medical Journal 1974;48:47-49.</t>
  </si>
  <si>
    <t>Liebowitz 2013</t>
  </si>
  <si>
    <t>Desvenlafaxine (10mg); Desvenlafaxine (50mg); Placebo</t>
  </si>
  <si>
    <t>Oakes, T. M., et al. (2012) Assessment of depressive symptoms and functional outcomes in patients with major depressive disorder treated with duloxetine versus placebo: primary outcomes from two trials conducted under the same protocol. Human psychopharmacology 27, 47-56 DOI: 10.1002/hup.1262</t>
  </si>
  <si>
    <t>Lindfors 2014</t>
  </si>
  <si>
    <t>Short-term psychodynamic therapy versus long-term psychodynamic therapy</t>
  </si>
  <si>
    <t>Lindfors O, Ojanen S, Jääskeläinen T, Knekt P. Social support as a predictor of the outcome of depressive and anxiety disorder in short-term and long-term psychotherapy. Psychiatry research. 2014 Apr 30;216(1):44-51.</t>
  </si>
  <si>
    <t>Check with Odette</t>
  </si>
  <si>
    <t>Lingjaerde 1974</t>
  </si>
  <si>
    <t>Lingjaerde1974</t>
  </si>
  <si>
    <t>Lingjaerde O, Edlund AH, Gormsen CA, Gottfries CG, Haugstad A, Hermann IL, Hollnagel P, Makimattilla A, Rasmussen KE, Remvig J, Robak OH. The effects of lithium carbonate in combination with tricyclic antidepressants in endogenous depression. A double-blind, multicenter trial. Acta Psychiatrica Scandinavica 1974;50(2):233-242.</t>
  </si>
  <si>
    <t>Lingjaerde 1995</t>
  </si>
  <si>
    <t>Lingjaerde1995</t>
  </si>
  <si>
    <t>Excuded from 2004 GL as 'Diagnosis of major depression did not form part of the study's inclusion criteria; diagnoses were performed post-randomisation, only 60-66% patients had major depression'</t>
  </si>
  <si>
    <t>Doxepin; Moclobemide</t>
  </si>
  <si>
    <t>Lingjaerde O. A double-blind comparison of moclobemide and doxepin in depressed general practice patients. Acta Psychiatrica Scandinavica 92(2):125-31, 1995.</t>
  </si>
  <si>
    <t>Link 1992</t>
  </si>
  <si>
    <t>Link1992</t>
  </si>
  <si>
    <t>Excluded from 2004 GL as 'Not an RCT [Barbui2002]'</t>
  </si>
  <si>
    <t>Link C, Dunbar G. An overview of studies comparing the efficacy, safety, and tolerability of paroxetine and clomipramine. Nordic Journal of Psychiatry, Supplement 1992;46(27):17-22.</t>
  </si>
  <si>
    <t>Lipman 1986</t>
  </si>
  <si>
    <t>LIPMAN1986</t>
  </si>
  <si>
    <t>Lipman, R. S., Covi, L., Rickels, K., McNair, D. M., Downing, R., Kahn, R. J. et al. (1986). Imipramine and chlordiazepoxide in depressive and anxiety disorders. I. Efficacy in depressed outpatients. Archives of General Psychiatry, 43, 68-77.</t>
  </si>
  <si>
    <t>Lipsedge 1971</t>
  </si>
  <si>
    <t>Lipsedge1971</t>
  </si>
  <si>
    <t>Lipsedge MS, Rees WL. A double-blind comparison of dothiepin and amitriptyline for the treatment of depression with anxiety. Psychopharmacologia 1971;19:153-162.</t>
  </si>
  <si>
    <t>Liu, Y., et al. (2015). "Effect of acupuncture on early onset of SSRIs treating depressive disorder and related indicators of neuroimmunology. [Chinese]." Zhongguo Zhong xi yi jie he za zhi [Chinese journal of integrated traditional and Western medicine] 35(3): 299-303.</t>
  </si>
  <si>
    <t>Lloyd 1981</t>
  </si>
  <si>
    <t>Lloyd1981</t>
  </si>
  <si>
    <t>Lloyd C, Zisook S, Click M, Jaffe KE. Life events and response to antidepressants. Journal Human Stress 1981 March:2-15.</t>
  </si>
  <si>
    <t>Lobello 2010</t>
  </si>
  <si>
    <t xml:space="preserve">Lobello, K., et al. (2010) Patient outcomes with education, drug therapy, and support: a study of venlafaxine ER-treated outpatients with major depressive disorder. Psychopharmacology bulletin 43, 28-44 </t>
  </si>
  <si>
    <t>Loeb 1989</t>
  </si>
  <si>
    <t>Loeb1989</t>
  </si>
  <si>
    <t>Loeb C, Albano C, Gandolfo C. Fluoxetine versus imipramine. International Clinical Psychopharmacology 1989 Jan;4 Suppl 1:75-9.</t>
  </si>
  <si>
    <t>Loga 1992</t>
  </si>
  <si>
    <t>Loga1992</t>
  </si>
  <si>
    <t>Loga S, Milovanovic D, Eric LJ. A double-blind, parallel-group comparative study of dothiepin and amitriptyline in the treatment of depression in a yugoslavian population. Journal Drug Development 1992;4:213-218.</t>
  </si>
  <si>
    <t>Lonnqvist 1994</t>
  </si>
  <si>
    <t>Lonnqvist1994</t>
  </si>
  <si>
    <t>Excluded from 2004 GL as 'Only 60.76% patients had major depression; 17% diagnosed with dysthymia, 11% with adjustment disorder [Geddes2002*]'</t>
  </si>
  <si>
    <t>Lonnqvist J, Sintonen H, Syvalahti E, Appelberg B, Koskinen T, Mannikko T, Mehtonen OP, Naarala M, Sihvo S, Auvinen J, et al. Antidepressant efficacy and quality of life in depression: a double-blind study with moclobemide and fluoxetine. Acta Psychiatri ca Scandinavica 1994 Jun;89(6):363-9.</t>
  </si>
  <si>
    <t>Loo 1988</t>
  </si>
  <si>
    <t>Loo1988</t>
  </si>
  <si>
    <t>Excluded from 2004 GL as 'All patients were alcoholic with depression or dysthymia'</t>
  </si>
  <si>
    <t>Loo H, Malka R, Defrance R et al. Tianeptine and amitriptyline. Controlled double-blind trial in depressed alcoholic patients. Neuropsychobiology 1988;19:79-85.</t>
  </si>
  <si>
    <t>Lopez-Ibor 1979</t>
  </si>
  <si>
    <t>Lopez-Ibor1979</t>
  </si>
  <si>
    <t>Lopez-Ibor Alino JJ, Ayuso Gutierrez JL, Montejo Iglesias ML, Ramos JL. Estudio clinico comparativo entre el nomifensin y la amitriptilina en el tratamiento de la depresion endogena. Actas Luso Espanolas de Neurologia, Psiquiatria y Ciencias Afines 1979;VII:123-132.</t>
  </si>
  <si>
    <t>Lorentzen 2013</t>
  </si>
  <si>
    <t>Lorentzen, S., et al. (2013) Comparison of short- and long-term dynamic group psychotherapy: randomised clinical trial. The British journal of psychiatry : the journal of mental science 203, 280-28</t>
  </si>
  <si>
    <t>Lundbeck 1995</t>
  </si>
  <si>
    <t>Lundbeck1995</t>
  </si>
  <si>
    <t>Citalopram A double-blind parallel group comparison with placebo in depressed outpatients. Unpublished/ LUNDBECK 1995.</t>
  </si>
  <si>
    <t>Lyons 1985</t>
  </si>
  <si>
    <t>Lyons1985</t>
  </si>
  <si>
    <t>Lyons JS, Rosen AJ, Dysken MW. Behavioural effects of tricyclic drugs in depressed inpatients. Journal Consulting Clinical Psychology 1985;53:17-24.</t>
  </si>
  <si>
    <t>Macfarlane 1986</t>
  </si>
  <si>
    <t>Macfarlane1986</t>
  </si>
  <si>
    <t>Excluded from 2004 GL as 'Patients were being treated for rheumatoid arthritis, no diagnosis of depression'</t>
  </si>
  <si>
    <t>Trimipramine</t>
  </si>
  <si>
    <t>Macfarlane JG, Jalali S, Grace EM. Trimipramine in rheumatoid arthritis: a randomized double-blind trial in relieving pain and joint tenderness. Current Medical Research &amp; Opinion 1986;10(2):89-93.</t>
  </si>
  <si>
    <t>Macher 1992</t>
  </si>
  <si>
    <t>Macher1992</t>
  </si>
  <si>
    <t>Amineptine; Moclobemide</t>
  </si>
  <si>
    <t>Macher JP, Mirabaud C. A double-blind comparison of moclobemide and amineptine in the treatment of depressed out-patients. Psychopharmacology 1992;106:Suppl-7.</t>
  </si>
  <si>
    <t>Maes 1996</t>
  </si>
  <si>
    <t>Maes1996</t>
  </si>
  <si>
    <t>Excluded from 2004 GL as 'Dose of trazodone below therapeutic level'</t>
  </si>
  <si>
    <t>Trazodone + pindolol;  Trazodone + fluoxetine</t>
  </si>
  <si>
    <t>Maes M. Efficacy of treatment with trazodone in combination with pindolol or fluoxetine in major depression. Journal of Affective Disorders 41(3):201-10, 16-12-1996.</t>
  </si>
  <si>
    <t>Mahapatra 1996</t>
  </si>
  <si>
    <t>Mahapatra1996</t>
  </si>
  <si>
    <t>Excluded from 2004 GL as 'Venlafaxine used to represent SSRIs [Geddes2002*]'</t>
  </si>
  <si>
    <t>Dothiepin; Venlafaxine</t>
  </si>
  <si>
    <t>Mahapatra, van der Veer JK, Hackett D. A randomized, double blind, parallel group comparison of venlafaxine and dothiepin in geriatric patients with major depression.</t>
  </si>
  <si>
    <t>Mahapatra 1997</t>
  </si>
  <si>
    <t>Mahapatra97</t>
  </si>
  <si>
    <t>Dosulepin/dothiepin; Venlafaxine</t>
  </si>
  <si>
    <t>Mahapatra SN, Hackett D. A randomised, double-blind, parallel-group comparison of venlafaxine and dothiepin in geriatric patients with major depression. International Journal of Clinical Practice 1997;51(4):209-213.</t>
  </si>
  <si>
    <t>Maier 1989</t>
  </si>
  <si>
    <t>Maier W, Philipp M, Schlegel S, Heuser I, Wiedemann K, Benkert O. Diagnostic determinants of response to treatment with tricyclic antidepressants: a polydiagnostic approach. Psychiatry Research 1989;30:83-93.</t>
  </si>
  <si>
    <t>Manber 2008</t>
  </si>
  <si>
    <t>Participants had to have insomnia and treatment targeted at insomnia</t>
  </si>
  <si>
    <t>Escitalopram + CBT for insomnia (CBTI); Escitalopram + sleep hygiene</t>
  </si>
  <si>
    <t>Manber, R., Edinger, J.D., Gress, J.L., San Pedro-Salcedo, M.G., Kuo, T.F., Kalista, T. (2008) Cognitive behavioural therapy for insomnia enhances depression outcome in patients with comorbid major depressive disorder and insomnia. Sleep, 31 (4), 489-495.</t>
  </si>
  <si>
    <t>Manber 2015</t>
  </si>
  <si>
    <t xml:space="preserve">CBTI </t>
  </si>
  <si>
    <t>Manber, R., et al. (2015). "Effect of CBTI on antidepressant side-effects: A report from the triad study." Sleep 38: A341.</t>
  </si>
  <si>
    <t>Manna 1989</t>
  </si>
  <si>
    <t>Manna1989</t>
  </si>
  <si>
    <t>Manna V, Martucci N, Agnoli A. Double-blind controlled study on the clinical efficacy and safety of fluoxetine vs clomipramine in the treatment of major depressive disorders. International Clinical Psychopharmacology 1989 Jan;4 Suppl 1:81-8.</t>
  </si>
  <si>
    <t>Manning 2015</t>
  </si>
  <si>
    <t>Manning, K. J., et al. (2015). "Executive functioning complaints and escitalopram treatment response in late-life depression." American journal of geriatric psychiatry 23(5): 440-445.</t>
  </si>
  <si>
    <t>Mao 2008</t>
  </si>
  <si>
    <t>MAO2008</t>
  </si>
  <si>
    <t>Mao, P.X., T., Y.L., Jiang, F., Shu, L., Gu, X., Li, M., Qian, M., Ma, C., Mitchell, P.B. &amp; Cai, Z.J. (2008) Esciatlopram in major depressive disorder: a multicentre, randomized, double-blind, fixeddose, parallel trial in a chinese population. Depression and Anxiety, 25, 46-54</t>
  </si>
  <si>
    <t>Marais 1974</t>
  </si>
  <si>
    <t>Marais1974</t>
  </si>
  <si>
    <t>Marais GFT. Clinical evaluation of the antidepressants maprotiline and amitriptyline. A double-blind controlled trial. South African Medical Journal 1974;48:1530-1532.</t>
  </si>
  <si>
    <t>March 1990</t>
  </si>
  <si>
    <t>March1990; MARCH1990</t>
  </si>
  <si>
    <t>March, J. S., Kobak, K. A., Jefferson, J. W., Mazza, J., &amp; Greist, J. H. (1990). A double-blind, placebo-controlled trial of fluvoxamine versus imipramine in outpatients with major depression. Journal of Clinical Psychiatry, 51, 200-202.</t>
  </si>
  <si>
    <t>Mariategui 1978</t>
  </si>
  <si>
    <t>Mariategui1978</t>
  </si>
  <si>
    <t>Excluded from 2004 GL as 'Patients not diagnosed against recognised classification system'</t>
  </si>
  <si>
    <t>Mariategui J, Chavez H, Olivares A. Lofepramina: estudio clinico comparativo con amitriptilina. Acta Psiquiatrica Psicologica América Latina 1978;24:201-209.</t>
  </si>
  <si>
    <t>Marjerrison 1969</t>
  </si>
  <si>
    <t>Marjerrison1969</t>
  </si>
  <si>
    <t>Marjerrison G, Deza PC, Silzer JCK. Verbal behaviour changes with depression treatment. Canadian Psychiatric Association Journal 1969;14:503-508.</t>
  </si>
  <si>
    <t>Markowitz 1985</t>
  </si>
  <si>
    <t>MARKOWITZ1985</t>
  </si>
  <si>
    <t>Imipramine; Phenelzine; Pill placebo</t>
  </si>
  <si>
    <t>Markowitz, J. S., Rabkin, J. G., McGrath, P. J., Stewart, J., &amp; Quitkin, F. M. (1985). Attrition and its consequences in a clinical trial of placebo, imipramine, and phenelzine. Psychopharmacology Bulletin, 21, 107-109.</t>
  </si>
  <si>
    <t>Marneros1979</t>
  </si>
  <si>
    <t>Marneros A, Philipp M. A double-blind trial with amitriptyline and lofepramine in the treatment of endogenous depression. International Pharmacopsychiatry 1979;14:300-304.</t>
  </si>
  <si>
    <t>Martenyi 2001</t>
  </si>
  <si>
    <t>Martenyi2001</t>
  </si>
  <si>
    <t>Martenyi F. Gender differences in the efficacy of fluoxetine and maprotiline in depressed patients: a double-blind trial of antidepressants with serotonergic or norepinephrinergic reuptake inhibition profile. European Neuropsychopharmacology 11(3):227-32, 2001.</t>
  </si>
  <si>
    <t>Martin 1963</t>
  </si>
  <si>
    <t>Martin1963</t>
  </si>
  <si>
    <t>Martin ME. A comparative trial of Imipramine and Phenelzine in the treatment of depression. British Journal of Psychiatry Vol 109, pp 279-285, 1963.</t>
  </si>
  <si>
    <t>Martinez 2012</t>
  </si>
  <si>
    <t>Duloxetine; Generic SSRI</t>
  </si>
  <si>
    <t>Martinez JM, Katon W, Greist JH, Kroenke K, Thase ME, Meyers AL, Edwards SE, Marangell LB, Shoemaker S, Swindle R. A pragmatic 12-week, randomized trial of duloxetine versus generic selective serotonin-reuptake inhibitors in the treatment of adult outpatients in a moderate-to-severe depressive episode. International clinical psychopharmacology. 2012 Jan 1;27(1):17-26.</t>
  </si>
  <si>
    <t>Martinotti 2012</t>
  </si>
  <si>
    <t>Martinotti G; Sepede G; Gambi F; Di Iorio G; De Berardis D; Di Nicola M; Onofrj M; Janiri L; Di Giannantonio M. Agomelatine versus venlafaxine XR in the treatment of anhedonia in major depressive disorder: A pilot study. Journal of clinical psychopharmacology. 2012;32:487-91</t>
  </si>
  <si>
    <t>Martinsen 1985</t>
  </si>
  <si>
    <t>Exercise; Attention placebo</t>
  </si>
  <si>
    <t xml:space="preserve">Martinsen EW, Medhus A, Sandvik L. Effects of aerobic exercise on depression: a controlled study. British Medical Journal 1985;291(6488):109. </t>
  </si>
  <si>
    <t>Martiny 2015</t>
  </si>
  <si>
    <t>Martiny, K., et al. (2015). "Maintained superiority of chronotherapeutics vs. exercise in a 20-week randomized follow-up trial in major depression." Acta psychiatrica Scandinavica 131(6): 446-457.</t>
  </si>
  <si>
    <t>Marttila 1995</t>
  </si>
  <si>
    <t>Marttila1995</t>
  </si>
  <si>
    <t>Doxepin; Mirtazapine</t>
  </si>
  <si>
    <t>Marttila M. A double-blind study comparing the efficacy and tolerability of mirtazapine and doxepin in patients with major depression. European Neuropsychopharmacology 1995;5(4):441-446.</t>
  </si>
  <si>
    <t>Masco 1985</t>
  </si>
  <si>
    <t>Masco1985</t>
  </si>
  <si>
    <t>Masco HL, Sheetz MS. Double-blind comparison of fluoxetine and amitryptyline in the treatment of major depressive illness. ADV THER 1985;2(6):275-284.</t>
  </si>
  <si>
    <t>Massana 1999</t>
  </si>
  <si>
    <t>Massana1999</t>
  </si>
  <si>
    <t>Fluoxetine; Reboxetine</t>
  </si>
  <si>
    <t>Massana J. Reboxetine: a double-blind comparison with fluoxetine in major depressive disorder. International Clinical Psychopharmacology 14(2):73-80, 1999.</t>
  </si>
  <si>
    <t>McClure 1973</t>
  </si>
  <si>
    <t>McClure1973</t>
  </si>
  <si>
    <t>McClure DJ. Clomipramine HCL: A double-blind study of a new antidepressant drug. Canadian Psychiatric Association Journal 1973;. 18(5):Oct-408.</t>
  </si>
  <si>
    <t>McConaghy 1965</t>
  </si>
  <si>
    <t>McConaghy1965</t>
  </si>
  <si>
    <t>Amitriptyline; Protriptyline</t>
  </si>
  <si>
    <t>McConaghy N, Kingston WR, Stevenson HG, Atkinson I, Cole E, Fennessy LA. A controlled trial comparing amitriptyline and protriptyline in the treatment of out-patient depressives. Medical Journal Australia 1965;ii:403-405.</t>
  </si>
  <si>
    <t>McLean 1979</t>
  </si>
  <si>
    <t>McLean PD, Hakstian AR. Clinical depression: comparative efficacy of outpatient treatments. Journal of Consulting &amp; Clinical Psychology 1979;47(5):818-836.</t>
  </si>
  <si>
    <t>McNair 1984</t>
  </si>
  <si>
    <t>McNair DM, Kahn RJ, Frankenthaler LM, Faldetta LL. Amoxapine and amitriptyline. I. Relative speed of antidepressant action. Psychopharmacology 1984;83(2): 129–33.</t>
  </si>
  <si>
    <t>McPartlin 1998</t>
  </si>
  <si>
    <t>McPartlin98</t>
  </si>
  <si>
    <t>McPartlin GM, Reynolds A, Anderson C, Casoy J. A comparison of once-daily venlafaxine XR and paroxetine in depressed outpatients treated in general practice. Primary Care Psychiatry 1998;4(3):127-132.</t>
  </si>
  <si>
    <t>Mehta 1980</t>
  </si>
  <si>
    <t>Mehta BM, Spear FG, Whittington JR. A double-blind controlled trial of mianserin and amitriptyline in depression. Current medical research and opinion. 1980 Jan 1;7(1):14-22.</t>
  </si>
  <si>
    <t>Mehtonen 2000</t>
  </si>
  <si>
    <t>Mehtonen2000</t>
  </si>
  <si>
    <t>Mehtonen OP, Sogaard J, Roponen P, Behnke K. Randomized, double-blind comparison of venlafaxine and sertraline in outpatients with major depressive disorder. Venlafaxine 631 Study Group. Journal of Clinical Psychiatry 2000;61(2):95-100.</t>
  </si>
  <si>
    <t>Melo de Paula 1977</t>
  </si>
  <si>
    <t>Melo de Paula</t>
  </si>
  <si>
    <t>Melo de Paula AJ, Heckert U, Abizaid W, Sotto Maior M. Amoxapina e amitriptilina - Um estudio duplo-cego em pacientes deprimidos. Folha Médica 1977;75:165-169.</t>
  </si>
  <si>
    <t>Mendels 1986</t>
  </si>
  <si>
    <t>MENDELS1986</t>
  </si>
  <si>
    <t>Mendels, J. &amp; Schless, A. P. (1986). Comparative efficacy of alprazolam, imipramine, and placebo administered once a day in treating depressed patients. Journal of Clinical Psychiatry, 47, 357-361.</t>
  </si>
  <si>
    <t>Mendels 1993</t>
  </si>
  <si>
    <t>Mendels J, Johnston R, Mattes J, Riesenberg R. Efficacy and safety of b.i.d. doses of venlafaxine in a dose-response study. Psychopharmacology Bulletin 1993;29(2):169-174.</t>
  </si>
  <si>
    <t>Mendlewicz 1980</t>
  </si>
  <si>
    <t>Mendlewicz1980</t>
  </si>
  <si>
    <t>Excluded in 2004 GL as 'Included patients with bipolar disorder (25%)'</t>
  </si>
  <si>
    <t>Mendlewicz J, Linkowski P, Rees JA. A double-blind comparison of dothiepin and amitriptyline in patients with primary affective disorder: serum levels and clinical response. British Journal Psychiatry 1980;136:154-160.</t>
  </si>
  <si>
    <t>Mendlewicz 1982</t>
  </si>
  <si>
    <t>Mendlewicz1982</t>
  </si>
  <si>
    <t>Excluded in 2004 GL as 'Patients were treated for 2 weeks only'</t>
  </si>
  <si>
    <t>Mendlewicz J, Pinder RM, Stulemeijer SM, Van Dorth R. Monoamine metabolites in cerebrospinal fluid of depressed patients during treatment with mianserin or amitriptyline. Journal Affective Disorders 1982;4:219-226.</t>
  </si>
  <si>
    <t>Mertens 1988</t>
  </si>
  <si>
    <t>Mertens1988</t>
  </si>
  <si>
    <t>Mertens C, Pintens H. Paroxetine in the treatment of depression. A double-blind multicenter study versus mianserin. Acta Psychiatrica Scandinavica 1988 Jun;77(6):683-8.</t>
  </si>
  <si>
    <t>Metha 1980</t>
  </si>
  <si>
    <t>Metha1980</t>
  </si>
  <si>
    <t>Metha BM, Spear FG, Whittington JR. A double-blind controlled trial of mianserin and amitriptyline in depression. Current Medical Research Opinion 1980;7:14-22.</t>
  </si>
  <si>
    <t>Meyer 2009</t>
  </si>
  <si>
    <t>Meyer, B., et al. (2009) Effectiveness of a novel integrative online treatment for depression (Deprexis): randomized controlled trial. Journal of Medical Internet Research 11,</t>
  </si>
  <si>
    <t>Michelson 1999</t>
  </si>
  <si>
    <t>Michelson D. Comparing the efficacy and safety of fluoxetine and venlafaxine in outpatient depression. Journal of Clinical Psychiatry 338;60(5):US, www.</t>
  </si>
  <si>
    <t>Milijkovic 1997</t>
  </si>
  <si>
    <t>Milijkovic1997</t>
  </si>
  <si>
    <t>Excluded in 2004 GL as 'Not carried out under double-blind conditions'</t>
  </si>
  <si>
    <t>Fluvoxamine; Fluvoxamine + lithium</t>
  </si>
  <si>
    <t>Milijkovic BR, Pokrajac M, Timotijevic I, Varagic V. The influence of lithium on fluvoxamine therapeutic efficacy and pharmacokinetics in depressed patients on combined fluvoxamine-lithium therapy. International Clinical Psychopharmacology 1997;12(4):207-212.</t>
  </si>
  <si>
    <t>Miller1989</t>
  </si>
  <si>
    <t>Miller SM, Naylor GJ, Murtagh M, Winslow G. A double-blind comparison of paroxetine and placebo in the treatment of depressed patients in a psychiatric outpatient clinic. Acta Neurologica Scandinavica 1989;80(350, Suppl):143-144.</t>
  </si>
  <si>
    <t>Mindham 1977</t>
  </si>
  <si>
    <t>Mindham1977</t>
  </si>
  <si>
    <t>Excluded from 2004 GL as 'Method of depression diagnosis not specified'</t>
  </si>
  <si>
    <t>Mindham BA. A comparison of maprotiline (Ludiomil) and amitriptyline. Journal International Medical Research 1977;5(suppl 4):25-33.</t>
  </si>
  <si>
    <t>Mindham 1991</t>
  </si>
  <si>
    <t>MINDHAM1991</t>
  </si>
  <si>
    <t>Dothiepin; Diazepam; Sulpride; Placebo</t>
  </si>
  <si>
    <t>Mindham, R. H. S., Jerram, T. C., Cole, H. L., Oswald, A. G., &amp; Khan, S. (1991). A comparison of sulpiride, dothiepin, diazepam and placebo in the treatment of depressed out-patients. Journal of
Psychopharmacology, 5, 259-262.</t>
  </si>
  <si>
    <t>Mohamed 2006</t>
  </si>
  <si>
    <t xml:space="preserve">MOHAMED 2006 </t>
  </si>
  <si>
    <t>Mohamed, S., Osatuke, K., Aslam, M. &amp; Kasckow, J. (2006) Escitalopram for comorbid depression and anxiety in elderly patients: a 12-week, open-label, flexible-dose, pilot trial. American Journal of Geriatric Pharmacotherapy, 4, 201-209</t>
  </si>
  <si>
    <t>Mohr 2001</t>
  </si>
  <si>
    <t>CBT; supportive-expressive group psychotherapy; sertraline</t>
  </si>
  <si>
    <t>Mohr, D. C., Boudewyn, A. C., Goodkin, D. E., Bostrom, A. &amp; Epstein, L. (2001). Comparative outcomes for individual cognitive-behavior therapy, supportive-expressive group psychotherapy, and sertraline for the treatment of depression in multiple sclerosis. J Consult Clin Psychol 69, 942-9.</t>
  </si>
  <si>
    <t>Moises 1981</t>
  </si>
  <si>
    <t>Moises HW, Kasper S, Beckmann H. Trazodone and amitriptyline in treatment of depressed inpatients. A double-blind study. Pharmacopsychiatry 1981;14:167-171.</t>
  </si>
  <si>
    <t>Moller 1993</t>
  </si>
  <si>
    <t>Moller1993</t>
  </si>
  <si>
    <t>Moller HJ, Berzewski H, Eckmann F, Gonzalves N, Kissling W, Knorr W, Ressler P, Rudolf GA, Steinmeyer EM, Magyar I, et al. Double-blind multicenter study of paroxetine and amitriptyline in depressed inpatients. Pharmacopsychiatry 1993 May;26(3):75-8.</t>
  </si>
  <si>
    <t>Moller 1995</t>
  </si>
  <si>
    <t>Moller1995</t>
  </si>
  <si>
    <t>Moller HJ, Kasper S, Muller H, Kissling W, Fuger J, Ruhrmann S. A controlled study of the efficacy and safety of mianserin and amitriptyline in depressive inpatients. Pharmacopsychiatry 1995;28:249-252.</t>
  </si>
  <si>
    <t>Molnar 1977</t>
  </si>
  <si>
    <t>Molnar1977</t>
  </si>
  <si>
    <t>Molnar G. Maprotiline - a double-blind study of a new tetracyclic antidepressant in severe depression. Canadian Psychiatric Association Journal 1977;22:19-23.</t>
  </si>
  <si>
    <t>Montbrun 1976</t>
  </si>
  <si>
    <t>Montbrun1976</t>
  </si>
  <si>
    <t>Montbrun F, Obermair W. Doppelblindstudie lofepramin versus amitriptylin. Therapiewoche 1976;26:8722-8726.</t>
  </si>
  <si>
    <t>Monteleone 1994</t>
  </si>
  <si>
    <t>Monteleone1994</t>
  </si>
  <si>
    <t>Monteleone P, Fabrazzo M. Blood levels of mianserin and amitriptyline and clinical response in aged depressed patients. Pharmacopsychiatry 1994;27:238-241.</t>
  </si>
  <si>
    <t>Montgomery 1978</t>
  </si>
  <si>
    <t>Montgomery1978</t>
  </si>
  <si>
    <t>Amitriptyline; Maprotiline; Mianserin</t>
  </si>
  <si>
    <t>Montgomery S, Cronholm B, Asberg M, Montgomery DB. Differential effects on suicidal ideation of mianserin, maprotiline and amitriptyline. British Journal Clinical Pharmacology;5:77s-80s.</t>
  </si>
  <si>
    <t>Montgomery 1980</t>
  </si>
  <si>
    <t>Montgomery80</t>
  </si>
  <si>
    <t>Montgomery SA, McAuley R, Montgomery DB, Dawling S, Braithwaite RA. Pharmacokinetics and efficacy of maprotiline and amitriptyline in endogenous depression: a double-blind controlled trial. Clinical Therapeutics 1980;3:292-310.</t>
  </si>
  <si>
    <t>Mont'mery92A</t>
  </si>
  <si>
    <t>Montgomery SA, Rasmussen JG, Lyby K, Connor P. Dose response relationship of citalopram 20 mg, citalopram 40 mg and placebo in the treatment of moderate and severe depression. International Clinical Psychopharmacology 1992;6(Suppl 5):65-70.</t>
  </si>
  <si>
    <t>Montgomery 2002</t>
  </si>
  <si>
    <t>Montgomery SA, Huusom AKT, Bothmer J. Escitalopram is a new and highly efficacious SSRI in the treatment of major depressive disorder. European Neuropsychopharmacology 2002;12(Supplement 3):S254-S255</t>
  </si>
  <si>
    <t>Moon 1989</t>
  </si>
  <si>
    <t>Moon1989</t>
  </si>
  <si>
    <t>Excluded from 2004 GL as 'No interpretable data available [Geddes2002]'</t>
  </si>
  <si>
    <t>Fluvoxamine; Mianserin</t>
  </si>
  <si>
    <t>Moon CAL, Jesinger DK. Fluvoxamine versus mianserin: psychomotor performance in depressed patients. J Psychopharmacol 1989;3:psychomotor performance in depressed patients. J Psychopharmacol 1989;3;93p.</t>
  </si>
  <si>
    <t>Moon 1991</t>
  </si>
  <si>
    <t>Moon1991</t>
  </si>
  <si>
    <t>Moon CA, Jesinger DK. The effects of psychomotor performance of fluvoxamine versus mianserin in depressed patients in general practice. British Journal of Clinical Practice 1991;45(4):259-262.</t>
  </si>
  <si>
    <t>Moon 1993</t>
  </si>
  <si>
    <t>Moon1993</t>
  </si>
  <si>
    <t>Excluded from 2004 GL as 'Abstract only; unable to obtain full publication'</t>
  </si>
  <si>
    <t>Moon CAL, Jago W, Pownall R, Welch CP. Effects of dothiepin and fluoxetine on sleep and morning psychomotor function in depressed patients. European Neuropsychopharmacology 1993;3(3):353.</t>
  </si>
  <si>
    <t>Moon 1994</t>
  </si>
  <si>
    <t>Moon1994</t>
  </si>
  <si>
    <t>Moon CAL, Jago LW, Wood K, Doogan DP. A double-blind comparison of sertraline and clomipramine in the treatment of major depressive disorder and associated anxiety in general practice. J PSYCHOPHARMACOL, 1994;8(3):171-176.</t>
  </si>
  <si>
    <t>Moon 1996</t>
  </si>
  <si>
    <t>Moon1996</t>
  </si>
  <si>
    <t>Moon CA, Vince M. Treatment of major depression in general practice: a double-blind comparison of paroxetine and lofepramine. British Journal of Clinical Practice 1996;50(5):240-244.</t>
  </si>
  <si>
    <t>Morakinyo 1970</t>
  </si>
  <si>
    <t>Amytriptyline; Chlordiazepoxide</t>
  </si>
  <si>
    <t>Morakinyo VO. Amytriptyline and chlordiazepoxide (Limbitrol) in depressive states in nigeriansa double-blind study. African Journal of Medical Sciences 1970;1(4):409-414.</t>
  </si>
  <si>
    <t>Morgan 2012</t>
  </si>
  <si>
    <t>Self-help; Placebo (psych)</t>
  </si>
  <si>
    <t xml:space="preserve">Morgan, A. J., et al. (2012) Email-based promotion of self-help for subthreshold depression: Mood Memos randomised controlled trial. British journal of psychiatry 200, 412-418 </t>
  </si>
  <si>
    <t>Morton 1995</t>
  </si>
  <si>
    <t>Morton1995</t>
  </si>
  <si>
    <t>Excluded from 2004 GL as 'Not an RCT (analysis of RCTs already included in this review)')</t>
  </si>
  <si>
    <t>Morton WA, Sonne SC, Verga MA. Venlafaxine: a structurally unique and novel antidepressant. [Review] [33 refs]. Annals of Pharmacotherapy 1995;29(4):387-395.</t>
  </si>
  <si>
    <t>Moyes 1980</t>
  </si>
  <si>
    <t>Moyes1980</t>
  </si>
  <si>
    <t>Moyes ICA, Ray RL, Moyes RB. Plasma levels and clinical improvement - a comparative study of clomipramine and amitriptyline in depression. Postgraduate Medical Journal 1980;56(suppl 1):127-129.</t>
  </si>
  <si>
    <t>Mueller 1998</t>
  </si>
  <si>
    <t>Mueller1998</t>
  </si>
  <si>
    <t>Excluded from 2004 GL as 'Not an RCT')</t>
  </si>
  <si>
    <t>St John's wort</t>
  </si>
  <si>
    <t>Mueller BM. St. John's wort for depressive disorders: Results of an outpatient study with the hypericum preparation HYP 811. Advances in Therapy 1998;15(2):109-116.</t>
  </si>
  <si>
    <t>Group CBT; TAU</t>
  </si>
  <si>
    <t xml:space="preserve">Mukhtar, F., et al. (2011) Effectiveness of group cognitive behaviour therapy augmentation in reducing negative cognitions in the treatment of depression in Malaysia. ASEAN Journal of Psychiatry 12, 50-65 </t>
  </si>
  <si>
    <t>Muller-Oerling 1979</t>
  </si>
  <si>
    <t>Muller-Oerling</t>
  </si>
  <si>
    <t>Muller-Oerlinghausen B, Ruther E, Adam HK et al. Clinical profile and serum concentration of viloxazine as compared to amitriptyline. Pharmakopsychiatry, 12, 321-337 1979;12:321-337.</t>
  </si>
  <si>
    <t>Mullin 1988</t>
  </si>
  <si>
    <t>Mullin1988</t>
  </si>
  <si>
    <t>Dosulepin/dothiepin; Fluvoxamine</t>
  </si>
  <si>
    <t>Mullin JM, Pandita-Gunawardena VR, Whitehead AM. A double-blind comparison of fluvoxamine and dothiepin in the treatment of major affective disorder. British Journal of Clinical Practice 1988;42(2):51-5.</t>
  </si>
  <si>
    <t>Murasaki 1997</t>
  </si>
  <si>
    <t>Murasaki1997</t>
  </si>
  <si>
    <t>Excluded in 2004 GL as 'Unable to assess eligibility of trial - published in Japanese [Barbui2002]'</t>
  </si>
  <si>
    <t>Imipramine; Sertraline</t>
  </si>
  <si>
    <t>Murasaki M, Kamijima K, Yamashita I, Mita T, Yamauchi T, Asai M, Toru M, Tamura A, Ushijima S, Nakajima T, Saito M, Kudo Y, Watanabe S, Tashiro N, Kurihara M, Miura S. Clinical evaluation of sertraline hydrochloride, a selective serotonin reuptake inhibitor for depression and depressive state-A double-blind study compared with imipramine hydrochloride. [Japanese]. Japanese Journal of Neuropsychopharmacology 1997;19(6):505-527.</t>
  </si>
  <si>
    <t>Murphy 1976</t>
  </si>
  <si>
    <t>Murphy1976</t>
  </si>
  <si>
    <t>Imipramine; Mianserin</t>
  </si>
  <si>
    <t>Murphy JE, Donald JF, Molla AL. Mianserin in the treatment of depression in general practice. Practitioner 1976;217(1297):135-138.</t>
  </si>
  <si>
    <t>Murphy 1977</t>
  </si>
  <si>
    <t>Murphy1977</t>
  </si>
  <si>
    <t>Clomipramine; Desipramine; Clomipramine + desipramine</t>
  </si>
  <si>
    <t>Murphy JE. A comparative trial of Anafranil, Pertofran and an Anafranil/Pertofran combination. Journal of International Medical Research 5(1 Suppl):16-23, 1977.</t>
  </si>
  <si>
    <t>Murphy 1978a</t>
  </si>
  <si>
    <t>Murphy1978</t>
  </si>
  <si>
    <t>Murphy JE, Bridgman KM. A comparative clinical trial of mianserin (Norval) and amitriptyline in the treatment of depression in general practice. Journal International Medical Research 1978;6:199-206.</t>
  </si>
  <si>
    <t>Murphy 1980</t>
  </si>
  <si>
    <t>Murphy1980</t>
  </si>
  <si>
    <t>Murphy JE, Ankier SI. An evaluation of trazodone in the treatment of depression. Neuropharmacology, 19, 1217-1218 1980;19:1217-1218.</t>
  </si>
  <si>
    <t>Mutrie 1988</t>
  </si>
  <si>
    <t xml:space="preserve">Mutrie N. Exercise as a treatment for moderate depression in the UK National Health Service [abstract]. Proceedings of Sport, Health Psychology and Exercise Symposium, Sports Council and Health Education Authority, London 1988:96-105. </t>
  </si>
  <si>
    <t>Mynors-Wallis 1997</t>
  </si>
  <si>
    <t>MYNORSWALLIS1997</t>
  </si>
  <si>
    <t>Mynors-Wallis, L. &amp; Gath, D. (1997). Predictors of treatment outcome for major depression in primary care. Psychological Medicine, 27, 731-736.</t>
  </si>
  <si>
    <t>Naderi 2015</t>
  </si>
  <si>
    <t>Mindfulness-Based Stress Reduction</t>
  </si>
  <si>
    <t>Naderi, Y., et al. (2015). "Efficacy of Mindfulness-Based Stress Reduction on cognitive emotional regulation strategies in women with major depression disorder. [Persian]." Journal of Mazandaran University of Medical Sciences 24(122): 53-63.</t>
  </si>
  <si>
    <t>Naftulin 1972</t>
  </si>
  <si>
    <t>Naftulin1972</t>
  </si>
  <si>
    <t>Excluded from 2004 GL as 'Study used a combination of amitriptyline and perphenazine'</t>
  </si>
  <si>
    <t>Amitriptyline + pherphenazine; Doxepin</t>
  </si>
  <si>
    <t>Naftulin DH, Ware JE. A behavioural and clinical evaluation of two psychotropic agents: doxepin-hydrochloride &amp; pherphenazine-amitriptyline hydrochloride. Psychosomatics 1972;XIII:125-130.</t>
  </si>
  <si>
    <t>Nathan 1990</t>
  </si>
  <si>
    <t>Nathan1990</t>
  </si>
  <si>
    <t>Desipramine; Fluvoxamine</t>
  </si>
  <si>
    <t>Nathan RS, Perel JM, Pollack BG, Kupfer DJ. The role of neuropharmacologic selectivity in antidepressant action: fluvoxamine versus desipramine. J Clin Psychiatry 1990;51:367-72.</t>
  </si>
  <si>
    <t>Nelson 1982</t>
  </si>
  <si>
    <t>Nelson1982</t>
  </si>
  <si>
    <t>Nelson WH, Orr WW, Stevenson JM, Shane SR. Hypothalamic-pituary-adrenal axis activity and tricyclic response in major depression. Archives General Psychiatry 1982;39:1033-1036.</t>
  </si>
  <si>
    <t>Nemeroff 1998</t>
  </si>
  <si>
    <t>014Nemeroff</t>
  </si>
  <si>
    <t>Nemeroff CB, Cantillon M. Study 014: A comparison of venlafaxine vs fluoxetine or placebo in depressed outpatients (P.03.047). 1998.</t>
  </si>
  <si>
    <t>New 1999</t>
  </si>
  <si>
    <t>New1999</t>
  </si>
  <si>
    <t>Excluded from 2004 GL as 'No extractable data'</t>
  </si>
  <si>
    <t>New AS, Woo-Ming A, Mitropoulou V, Silverman J, Reynolds D, Schopick F, Trestman RL, Siever LJ. Serotonin and the prediction of response time to fluoxetine in patients with mild depression. Psychiatry Research 8-11-1999;88(2):89-93.</t>
  </si>
  <si>
    <t>Newburn 1990</t>
  </si>
  <si>
    <t>Newburn1990</t>
  </si>
  <si>
    <t>Newburn GM, Fraser AR, Menkes DB, Mullen PE. A double blind trial of moclobemide versus amitriptyline in the treatment of depressive disorders.Aus. &amp; N.Z. J.Psych. 1990;24(4):475-9</t>
  </si>
  <si>
    <t>Nielsen 1991</t>
  </si>
  <si>
    <t>Nielsen1991</t>
  </si>
  <si>
    <t>Nielsen OA, Morsing I, Petersen JS, Larsen T, Moller SE, Manniche PM, Skausig OB. Paroxetine and imipramine treatment of depressive patients in a controlled multicentre study with plasma amino acid measurements. Acta Psychiatrica Scandinavica 1991 Sep;84(3):233-41.</t>
  </si>
  <si>
    <t>Nielsen1993</t>
  </si>
  <si>
    <t>Nielsen BM, Behnke K, Arup P, Christiansen PE, Geisler A, Ipsen E, Maach-Moller B, Ohrberg SC. A comparison of fluoxetine and imipramine in the treatment of outpatients with major depressive disorder. Acta Psychiatrica Scandinavica 1993 Apr;87(4):269-72.</t>
  </si>
  <si>
    <t>Nieto 1973</t>
  </si>
  <si>
    <t>Nieto1973</t>
  </si>
  <si>
    <t>Nieto D, Rincon HP. Un nuevo antidepresivo: el C 34,276-Ba o maprotilina, primer timoanaleptico tetraciclico. Prensa Medica Mexicana 1973;(11-12):429-434.</t>
  </si>
  <si>
    <t>Noguera 1991</t>
  </si>
  <si>
    <t>Noguera1991</t>
  </si>
  <si>
    <t>Noguera R, Altuna R, Alvarez E, Ayuso JL, Casais L, Udina C. Fluoxetine vs. clomipramine in depressed patients: a controlled multicentre trial. Journal of Affective Disorders 1991 Jul;22(3):119-24.</t>
  </si>
  <si>
    <t>Nolen 1993b</t>
  </si>
  <si>
    <t>Nolen1993</t>
  </si>
  <si>
    <t>Excluded in 2004 GL as '20% patients diagnosed with bipolar disorder'? (duplicate Nolen1993)</t>
  </si>
  <si>
    <t>lormetazepam and flunitrazepam augmentation of maprotiline and nortriptyline</t>
  </si>
  <si>
    <t>Nolen WA, Haffmans PM, Bouvy PF, Duivenvoorden HJ. Hypnotics as concurrent medication in depression. A placebo-controlled, double-blind comparison of flunitrazepam and lormetazepam in patients with major depression, treated with a (tri)cyclic antidepressant. Journal of Affective Disorders 1993;28(3):179-188.</t>
  </si>
  <si>
    <t>Norman 1985</t>
  </si>
  <si>
    <t>Norman1985</t>
  </si>
  <si>
    <t>Excluded from 2004 GL as 'Inadequate randomisation process; inadequate diagnosis of depression'</t>
  </si>
  <si>
    <t>Amitriptyline; 'New reversible MAO A inhibitor R011-1163'</t>
  </si>
  <si>
    <t>Norman TR, Ames D, Burrows GD, Davies B. A controlled study of a specific MAO A reversible Inhibitor (R011-1163) &amp; amitriptyline in depressive illness.J.Aff.Dis.1985;8(1):29-35</t>
  </si>
  <si>
    <t>Norton 1984</t>
  </si>
  <si>
    <t>Norton KRW, Sireling LI, Bhat AV, Rao B, Paykel ES. A double blind comparison of fluvoxamine, imipramine and placebo in depressed patients. J Affect Disord 1984;7:297-308.</t>
  </si>
  <si>
    <t>Nugent 1979</t>
  </si>
  <si>
    <t>Nugent1979</t>
  </si>
  <si>
    <t>Nugent D. A double-blind study of viloxazine and amitriptyline in depressed geriatric patients. Clinical Trials Journal 1979;16:13-17.</t>
  </si>
  <si>
    <t xml:space="preserve">Patel, D. M., et al. (2011) An open label randomized, comparative, parallel group, multicentric clinical trial to evaluate the safety and efficacy of Duloxetine compared to Venlafaxine in patients with major depression. Pharma Science Monitor: An International Journal of Pharmaceutical Sciences 2, 126-140 </t>
  </si>
  <si>
    <t>O'Flynn 1991</t>
  </si>
  <si>
    <t>O'Flynn1991</t>
  </si>
  <si>
    <t>O'Flynn K. Effect of fluoxetine on noradrenergic mediated growth hormone release: a double blind, placebo-controlled study. Biological Psychiatry 30(4):377-82, 15-8-1991.</t>
  </si>
  <si>
    <t>Ohrberg 1992</t>
  </si>
  <si>
    <t>Ohrberg1992</t>
  </si>
  <si>
    <t>Ohrberg S, Christiansen PE, Severin B, Calberg H, Nilakantan B, Borup A, Sogaard J, Larsen SB, Loldrup D, Bahr B, et al. Paroxetine and imipramine in the treatment of depressive patients in psychiatric practice. Acta Psychiatrica Scandinavica 1992 Dec;86(6):437-44</t>
  </si>
  <si>
    <t>Okasha 1976</t>
  </si>
  <si>
    <t>Okasha1976</t>
  </si>
  <si>
    <t>Imipramine; Maprotiline</t>
  </si>
  <si>
    <t>Okasha A, Sadek A. A controlled, double-blind clinical trial between maprotiline and imipramine in depressive illness. Journal Egyptian Medical Association 1976;59:557-562.</t>
  </si>
  <si>
    <t>Olie 2007</t>
  </si>
  <si>
    <t>Omidi 2013</t>
  </si>
  <si>
    <t>Omidi A, Mohammadkhani P, Mohammadi A, F. Z. Comparing mindfulness based cognitive therapy and traditional cognitive behavior therapy with treatments as usual on reduction of major depressive disorder symptoms. Iranian Red Crescent Medical Journal. 2013;15:142-6.</t>
  </si>
  <si>
    <t>Orsel 1995</t>
  </si>
  <si>
    <t>Orsel1995</t>
  </si>
  <si>
    <t>Excluded from 2004 GL as 'Not a double blind RCT'</t>
  </si>
  <si>
    <t>Moclobemide; Sertraline</t>
  </si>
  <si>
    <t>Orsel DS, Turkcapar MH, Ozturk Kilic EZ, Demirergi N, Akdemir A, Sirin A, Ozbay MH. Moclobemide and sertraline in the treatment of depressive disorders: a comparative study. Acta Psychiatrica Belgica 1995;95(3):139-151.</t>
  </si>
  <si>
    <t>Ose 1992</t>
  </si>
  <si>
    <t>Ose1992</t>
  </si>
  <si>
    <t>Ose E, Holm P. Moclobemide and placebo in mild major depression: a double-blind randomized trial. Psychopharmacology 1992;106:Suppl-5.</t>
  </si>
  <si>
    <t>Osterheider 1992</t>
  </si>
  <si>
    <t>Osterheider1992</t>
  </si>
  <si>
    <t>Excluded in 2004 GL as 'Inadequate diagnosis of depression (abstract only no full publication)'</t>
  </si>
  <si>
    <t>Osterheider M. Behandlung depressiver Syndrome mit Hypericum (Johanniskraut) - Eine placebokontrollierte Doppelblindstudie. Fortschritte der Neurologie-Psychiatrie Vol 60, pp 210-1, 1992.</t>
  </si>
  <si>
    <t>Ottevanger 1995</t>
  </si>
  <si>
    <t>Ottevanger95</t>
  </si>
  <si>
    <t>Ottevanger EA. Fluvoxamine and clomipramine in depressed hospitalised patients: results from a randomised, double-blind study. Encephale 1995 Jul-Aug;21(4):317-21.</t>
  </si>
  <si>
    <t>Owens 2008</t>
  </si>
  <si>
    <t xml:space="preserve">Owens MJ, Krulewicz S, Simon JS, Sheehan DV, Thase ME, Carpenter DJ, et al. Estimates of serotonin and norepinephrine transporter inhibition in depressed patients treated with paroxetine or venlafaxine. Neuropsychopharmacology 2008;33:3201-12. </t>
  </si>
  <si>
    <t>Pakesch 1991</t>
  </si>
  <si>
    <t>Pakesch1991</t>
  </si>
  <si>
    <t>Pakesch G, Dossenbach M. depressive syndrome in a clinical trial with private practitioners]. [German] OT - Wirkung und Sicherheit von Fluoxetin versus Clomipramin bei ambulanten Patienten mit einem depressiven Syndrom in einer klinischen Prufung bei niedergelassenen Arzten. Wiener Klinische Wochenschrift 1991;103(6):176-82.</t>
  </si>
  <si>
    <t>Pancheri 1994</t>
  </si>
  <si>
    <t>Pancheri1994</t>
  </si>
  <si>
    <t>Excluded from 2004 GL as '20% patients were diagnosed with bipolar disorder'</t>
  </si>
  <si>
    <t>Pancheri P. Effects of moclobemide on depressive symptoms and cognitive performance in a geriatric population:a controlled comparative study vs imipramine.Clin.Neuropharm.17,S1,S58-73,1994</t>
  </si>
  <si>
    <t>Pande 1996</t>
  </si>
  <si>
    <t>Pande1996</t>
  </si>
  <si>
    <t>Fluoxetine; Phenelzine</t>
  </si>
  <si>
    <t>Pande AC, Birkett M, Fechner-Bates S, Haskett RF, Greden JF. Fluoxetine versus phenelzine in atypical depression. Biological Psychiatry 15-11-1996;40(10):1017-1020.</t>
  </si>
  <si>
    <t>Pande 1999</t>
  </si>
  <si>
    <t>Pande1999</t>
  </si>
  <si>
    <t>Excluded from 2004 GL as 'Unable to establish number of patients randomised to each group'</t>
  </si>
  <si>
    <t>Igmesine</t>
  </si>
  <si>
    <t>Pande AC GJ. A placebo-controlled trial of igmesine in the treatment of major depression. Journal of the European College of Neuropsychopharmacology 9(Supplement 5):S138, 1999.</t>
  </si>
  <si>
    <t>Passmore, T. &amp; Lane, S. (2006) Exercise as treatment for depression: a therapeutic recreation intervention. American Journal of Recreation Therapy, 5, 31-41.</t>
  </si>
  <si>
    <t>Patel 2011</t>
  </si>
  <si>
    <t xml:space="preserve">Rapaport, M. H., et al. (2009) Low doses of controlled-release paroxetine in the treatment of late-life depression: a randomized, placebo-controlled trial. Journal of Clinical Psychiatry 70, 46-57 </t>
  </si>
  <si>
    <t>Amitriptyline; pill placebo</t>
  </si>
  <si>
    <t>Pecknold 1976</t>
  </si>
  <si>
    <t>PECKNOLD1976B</t>
  </si>
  <si>
    <t>Peet 1977</t>
  </si>
  <si>
    <t>Peet1977</t>
  </si>
  <si>
    <t>Peet M, Tienari P, Jaskari MO. A comparison of the cardiac effects of mianserin and amitrptyline in man. Pharmakopsychiatry 1977;10:309-312.</t>
  </si>
  <si>
    <t>Pelicier 1993</t>
  </si>
  <si>
    <t>Pelicier1993</t>
  </si>
  <si>
    <t>Pelicier Y, Schaeffer P. [Multicenter double-blind study comparing the efficacy and tolerance of paroxetine and clomipramine in reactive depression in the elderly patient]. [French] OT - Etude multicentrique en double aveugle comparant l'efficacite et l a tolerance de la paroxetine et de la clomipramine dans la depression reactionnelle du sujet age. Encephale 1993 May-Jun;19(3):257-61.</t>
  </si>
  <si>
    <t>Perahia 2006</t>
  </si>
  <si>
    <t>PERAHIA2006B</t>
  </si>
  <si>
    <t>Perahia, D. G., Wang, F., Mallinckrodt, C. H., Walker, D. J., &amp; Detke, M. J. (2006). Duloxetine in the treatment of major depressive disorder: a placebo- and paroxetine-controlled trial. European Psychiatry: the Journal of the Association of European Psychiatrists, 21, 367-378.</t>
  </si>
  <si>
    <t>Perez 1990</t>
  </si>
  <si>
    <t>Perez1990</t>
  </si>
  <si>
    <t>Perez A, Ashford JJ. A double-blind, randomized comparison of fluvoxamine with mianserin in depressive illness. Current Medical Research &amp; Opinion 1990;12(4):234-41.</t>
  </si>
  <si>
    <t>Perez 1997</t>
  </si>
  <si>
    <t>Perez1997</t>
  </si>
  <si>
    <t>Fluoxetine + pindolol; Fluoxetine + placebo</t>
  </si>
  <si>
    <t>Perez V. Randomised, double-blind, placebo-controlled trial of pindolol in combination with fluoxetine antidepressant treatment. Lancet 349(9065):1594-1597, 1997.</t>
  </si>
  <si>
    <t>Perroud 2009</t>
  </si>
  <si>
    <t>Escitalopram; Nortriptyline</t>
  </si>
  <si>
    <t xml:space="preserve">Perroud, N., et al. (2009) Suicidal ideation during treatment of depression with escitalopram and nortriptyline in Genome-Base therapeutic Drugs for Depression (GENDEP): a clinical trial [ISRCTN03693000]. BMC medicine 7, 60 </t>
  </si>
  <si>
    <t>Perry 1989</t>
  </si>
  <si>
    <t>Perry1989</t>
  </si>
  <si>
    <t>Perry PJ, Garvey MJ, Kelly MW, Cook BL, Dunner FJ, Winokur G. A comparative trial of fluoxetine versus trazodone in outpatients with major depression. J Clin Psychiatry 1989;50:290-4.</t>
  </si>
  <si>
    <t>Peselow 1986</t>
  </si>
  <si>
    <t>Peselow1986</t>
  </si>
  <si>
    <t>Sertraline/oxaprotiline; Placebo</t>
  </si>
  <si>
    <t>Peselow ED, Lautin A, Wolkin A, Rohrs C, Novatt A, Siekierski J, Rotrosen J. The dexamethasone suppression test and response to placebo. Journal of Clinical Psychopharmacology 1986;6(5):286-291.</t>
  </si>
  <si>
    <t>Peselow 1989b</t>
  </si>
  <si>
    <t>Peselow, E. D., Filippi, A. M., Goodnick, P., Barouche, F., &amp; Fieve, R. R. (1989). The short- and long-term efficacy of paroxetine HCl: A. Data from a 6-week double-blind parallel design trial vs. imipramine and placebo. Psychopharmacology Bulletin, 25, 267-271</t>
  </si>
  <si>
    <t>Peters 1990</t>
  </si>
  <si>
    <t>Peters1990</t>
  </si>
  <si>
    <t>Peters UH, Lenhard P, Metz M. Therapy of depression in the psychiatrist's office - A doubleblind multicenter study. NERVENHEILKUNDE, 1990;9(1):28-31.</t>
  </si>
  <si>
    <t>Petracca 1996</t>
  </si>
  <si>
    <t>Petracca1996</t>
  </si>
  <si>
    <t>Excluded in 2004 GL as 'Patients were diagnosed as having 'probably Alzheimer’s disease'</t>
  </si>
  <si>
    <t>Petracca G, Teson A, Chemerinski E, Leiguarda R, Starkstein SE. A double-blind placebo-controlled study of clomipramine in depressed patients with Alzheimer's disease. Journal of Neuropsychiatry &amp; Clinical Neurosciences 1996;8(3):270-275.</t>
  </si>
  <si>
    <t>Petrie 1982</t>
  </si>
  <si>
    <t>Petrie1982</t>
  </si>
  <si>
    <t>Excluded from 2004 GL as 'Patients not diagnosed against recognised classification system;</t>
  </si>
  <si>
    <t>Petrie WM, Ban TA, Wilson WH, Jamieson RC, Guy W. Viloxazine in the treatment of endogenous depression. A standard (amitriptyline) controlled clinical study. International Pharmacopsychiatry 1982;17:280-286.</t>
  </si>
  <si>
    <t>Phanjoo 1991</t>
  </si>
  <si>
    <t>Phanjoo1991</t>
  </si>
  <si>
    <t>Phanjoo AL, Wonnacott S, Hodgson A. Double-blind comparative multicentre study of fluvoxamine and mianserin in the treatment of major depressive episode in elderly people. Acta Psychiatrica Scandinavica 1991 Jun;83(6):476-9.</t>
  </si>
  <si>
    <t>Philipp 1993</t>
  </si>
  <si>
    <t>Philipp1993</t>
  </si>
  <si>
    <t>Excluded from 2004 GL as 'No mention that allocation to treatment group was randomised'</t>
  </si>
  <si>
    <t>Philipp M. A comparison study of moclobemide and doxepin in major depression with special reference to effects on sexual dysfunction. Int. Clin. Psychopharmacology 7(3-4):149-53, 1993.</t>
  </si>
  <si>
    <t>Philipp 2000</t>
  </si>
  <si>
    <t>Philipp2000a</t>
  </si>
  <si>
    <t>Moclobemide; SSRIs</t>
  </si>
  <si>
    <t>Philipp M, Tiller JWG, Baier D, Kohnen R. Comparison of moclobemide with selective serotonin reuptake inhibitors (SSRIs) on sexual function in depressed adults. European Neuropsychopharmacology 2000;10(5):305-314.</t>
  </si>
  <si>
    <t>Pietrowsky 2012</t>
  </si>
  <si>
    <t>Positive psychology interventions</t>
  </si>
  <si>
    <t xml:space="preserve">Pietrowsky, R. and J. Mikutta (2012) Effects of positive psychology interventions in depressive patients-A randomized control study. Psychology (Savannah, Ga.) 3, 1067-1073 </t>
  </si>
  <si>
    <t>Pinto 2007</t>
  </si>
  <si>
    <t xml:space="preserve">PINTO 2007 </t>
  </si>
  <si>
    <t>Pinto, C., Trivedi, J.K., Vankar, G.K., Sharma, P.S.V.N. &amp; Narasimha, V. (2007) An open-label multicentric study of the tolerability and response to escitalopram treatment in indian patients with major depressive disorder. Journal of the Indian Medical Association, 105, 364-369</t>
  </si>
  <si>
    <t>Pittaway 2010</t>
  </si>
  <si>
    <t>Pittaway 2009</t>
  </si>
  <si>
    <t>CCBT; Self-help</t>
  </si>
  <si>
    <t xml:space="preserve">Pittaway, S., et al. (2010) Comparative, clinical feasibility study of three tools for delivery of cognitive behavioural therapy for mild to moderate depression and anxiety provided on a self-help basis. Mental Health in Family Medicine 6, 145-154 </t>
  </si>
  <si>
    <t>Poelinger 1989</t>
  </si>
  <si>
    <t>Poelinger1989</t>
  </si>
  <si>
    <t>Poelinger W, Haber H. Fluoxetine 40 mg vs maprotiline 75 mg in the treatment of out-patients with depressive disorders. International Clinical Psychopharmacology 1989 Jan;4 Suppl 1:47-50.</t>
  </si>
  <si>
    <t>Preskorn 1983</t>
  </si>
  <si>
    <t>Preskorn SH. Antidepressant response and plasma concentrations of bupropion. The Journal of clinical psychiatry. 1983 May;44(5 Pt 2):137-9.</t>
  </si>
  <si>
    <t>Proudfoot 2010</t>
  </si>
  <si>
    <t xml:space="preserve">Self-monitoring and self-management programme; Attention control program; Waitlist control </t>
  </si>
  <si>
    <t xml:space="preserve">Proudfoot, J. (2010) Randomised Controlled Trial to evaluate the effect on mental health of a self-monitoring and self-management program delivered by mobile phone and computer for people with mild to moderate depression, anxiety or stress compared against an attention control program, and a waitlist control (ACTRN12610000625077). Australian New Zealand Clinical Trials Registry [www.anzctr.org.au]  </t>
  </si>
  <si>
    <t>Computerised-CBT (CCBT); Attention placebo; Waitlist</t>
  </si>
  <si>
    <t>Proudfoot, J., et al. (2013) Impact of a mobile phone and web program on symptom and functional outcomes for people with mild-to-moderate depression, anxiety and stress: a randomised controlled trial. BMC psychiatry 13, 312</t>
  </si>
  <si>
    <t>Prusoff 1981</t>
  </si>
  <si>
    <t>Prusoff1981</t>
  </si>
  <si>
    <t>Prusoff B, Weissman MM, Charney J et al. Speed of symptom reduction in depressed outpatients treated with amoxapine and amitriptyline. Current Therapeutic Research 1981;30:843-855.</t>
  </si>
  <si>
    <t>Pugh 1982</t>
  </si>
  <si>
    <t>Pugh1982</t>
  </si>
  <si>
    <t>&gt;50% Drop out (53%); Excluded from 2004 GL as 'Patients not diagnosed against recognised classification system'</t>
  </si>
  <si>
    <t>Pugh R, Bell J, Cooper AJ et al. Does lofepramine have fewer side effects than amitriptyline? Journal Affective Disorders 1982;4:355-363.</t>
  </si>
  <si>
    <t>Puzynski 1994</t>
  </si>
  <si>
    <t>Puzynski1994</t>
  </si>
  <si>
    <t>Excluded from 2004 GL as 'Paper is in Polish unable to assess eligibility'</t>
  </si>
  <si>
    <t>Puzynski S, Rybakowski J, Kocur J, Rydzynski Z, Beresewicz M, Bogdanowicz E, Duszyk S, Gruszczynski W, Kalinowski A, Koszewska I, Pilaczynska E, Swiecicki L. Clinical evaluation of fluoxetine (results of multicenter study). [Polish]. Psychiatria Polska 1994;28(5):593-600.</t>
  </si>
  <si>
    <t>Quadri 1980</t>
  </si>
  <si>
    <t>Amitriptyline; Imipramine; d-amphetamine; placebo</t>
  </si>
  <si>
    <t>Quadri AA, Shalini K, Channabasavanna SM. d-Amphetamine as a predictor for response to imipramine and amitriptyline. Indian Journal Psychiatry 1980;22:182-184.</t>
  </si>
  <si>
    <t>Quandt 1993</t>
  </si>
  <si>
    <t>Quandt1993</t>
  </si>
  <si>
    <t>Excluded from 2004 GL as 'Unable to obtain full trial report'</t>
  </si>
  <si>
    <t>Quandt J. Ambulante Behandlung leichter und mittelschwerer depressiver Verstimmungen. Der Allgemeinarzt Vol 12, pp 297-301, 1993.</t>
  </si>
  <si>
    <t>Quera-Salva 2011</t>
  </si>
  <si>
    <t>Quera-Salva M-A, Hajak G, Philip P, Montplaisir J, Keufer-Le Gall S, Laredo J, et al. Comparison of agomelatine and escitalopram on nighttime sleep and daytime condition and efficacy in major depressive disorder patients. International Clinical Psychopharmacology 2011;26(5):252-62.</t>
  </si>
  <si>
    <t>Querol 1970</t>
  </si>
  <si>
    <t>Querol1970</t>
  </si>
  <si>
    <t>Excluded from 2004 GL as 'Dosage below therapeutic level for amitriptyline and doxepin'</t>
  </si>
  <si>
    <t>Querol M. Estudio doble ciego con antidepresivos. Revista de Neuro-Psiquiatria 1970;XXXIII:251-270.</t>
  </si>
  <si>
    <t>Quitkin 1979</t>
  </si>
  <si>
    <t>Quitkin1979</t>
  </si>
  <si>
    <t>MAOIs</t>
  </si>
  <si>
    <t>Quitkin F. Monoamine oxidase inhibitors. A review of antidepressant effectiveness. Archives of General Psychiatry 36(7):749-60, 1979.</t>
  </si>
  <si>
    <t>Quitkin 1990</t>
  </si>
  <si>
    <t>Rabkin 1984</t>
  </si>
  <si>
    <t>Rabkin1984</t>
  </si>
  <si>
    <t>Rabkin JG, McGrath PJ, Quitkin FM et al. Mianserin versus amitriptyline for depression: a double-blind 6-week trial. Neuropsychobiology, 12, 224-228 1984;12:224-228.</t>
  </si>
  <si>
    <t>Radat 1996</t>
  </si>
  <si>
    <t>Radat1996</t>
  </si>
  <si>
    <t>Excluded from 2004 GL as 'Irrelevant comparison for this review (moclobemide 300mg vs moclobemide 450mg vs moclobemide 600mg)'</t>
  </si>
  <si>
    <t>Radat F.Treatment with selective and reversible monoamine oxidase inhibitors in depressed patients:is there a biological effect proportional to the dose?Ann.Med-Psychol.154(3):204-6, 1996</t>
  </si>
  <si>
    <t>Raft 1981</t>
  </si>
  <si>
    <t>Raft D. Relationship between response to phenelzine and MAO inhibition in a clinical trial of phenelzine, amitriptyline and placebo. Neuropsychobiology 7(3):122-6, 1981.</t>
  </si>
  <si>
    <t>Rahman 1991</t>
  </si>
  <si>
    <t>Rahman1991</t>
  </si>
  <si>
    <t>Rahman MK, Aktar MJ, Salva NC, Sharma RR, Kellett JM, Ashford JJ. A double blind randomised comparison of fluvoxamine with dothiepin in the treatment of depression in elderly patients Br J Clin Practice 1991;4:255-8.</t>
  </si>
  <si>
    <t>Rampello 1991</t>
  </si>
  <si>
    <t>RAMPELLO1991</t>
  </si>
  <si>
    <t>Rampello 1995</t>
  </si>
  <si>
    <t>Excluded from 2004 GL as 'Bipolar depression formed part of inclusion criteria, numbers not given'</t>
  </si>
  <si>
    <t>Rampello L, Nicoletti G, Raffaele R, Drago F. Comparative effects of amitriptyline and amineptine in patients affected by anxious depression. Neuropsychobiology 1995;31(3):130-134.</t>
  </si>
  <si>
    <t>Rapaport 2009</t>
  </si>
  <si>
    <t xml:space="preserve">Thase, M. E., et al. (2011) Remission with venlafaxine extended release or selective serotonin reuptake inhibitors in depressed patients: A randomized, open-label study. Primary care companion to the Journal of clinical psychiatry 13, e1-e9 </t>
  </si>
  <si>
    <t>Raskin 1972</t>
  </si>
  <si>
    <t>Raskin1972a</t>
  </si>
  <si>
    <t>Excluded from 2004 GL as 'Not randomised and inadequate diagnosis'</t>
  </si>
  <si>
    <t>Diazepam; Phenelzine</t>
  </si>
  <si>
    <t>Raskin A. Adverse reactions to phenelzine: results of a nine-hospital depression study. Journal of Clinical Pharmacology &amp; New Drugs 1972;12(1):22-25.</t>
  </si>
  <si>
    <t>Raskin 2007</t>
  </si>
  <si>
    <t>Raskin, J., Wiltse, C. G., Siegal, A., Sheikh, J., Xu, J., Dinkel, J. J. et al. (2007). Efficacy of duloxetine on cognition, depression, and pain in elderly patients with major depressive disorder: an 8- week, double-blind, placebo-controlled trial. American Journal of Psychiatry, 164, 900-909.</t>
  </si>
  <si>
    <t>Raue 2015</t>
  </si>
  <si>
    <t>Behavioural activation/peer support</t>
  </si>
  <si>
    <t>Raue, P. J., et al. (2015). "Peer to peer behavioral activation for elderly depressed senior center clients." American journal of geriatric psychiatry 23(3 suppl. 1): S165.</t>
  </si>
  <si>
    <t>Rausch 2002</t>
  </si>
  <si>
    <t>Rausch2002</t>
  </si>
  <si>
    <t>Rausch JL, Johnson ME, Fei Y-J, Jun QL, Shendarkar N, Hobby HM, Ganapathy V, Leibach FH. Initial conditions of serotonin transporter kinetics and genotype: Influence on SSRI treatment trial outcome. Biological Psychiatry 01 MAY 2002Vol 51(9) ()(pp 723-732), 2002 2002;(9):723-732.</t>
  </si>
  <si>
    <t>Ravindran 1997</t>
  </si>
  <si>
    <t>Ravindran1997</t>
  </si>
  <si>
    <t>Ravindran AV, Judge R, Hunter BN, Morton NH. A double-blind, multicenter study in primary care comparing paroxetine and clomipramine in patients with depression and associated anxiety. The Journal of clinical psychiatry. 1997 Mar 15;58(3):112-8.</t>
  </si>
  <si>
    <t>Ravindran 1998</t>
  </si>
  <si>
    <t>Ravindran AV, Charbonneau Y, Zaharia MD, al Zaid K, Wiens A, Anisman H. Efficacy and tolerability of venlafaxine in the treatment of primary dysthymia. Journal of Psychiatry &amp; Neuroscience 1998;23(5):288-292.</t>
  </si>
  <si>
    <t>Rees 1961</t>
  </si>
  <si>
    <t>Rees1961</t>
  </si>
  <si>
    <t>Rees LaD. A controlled trial of Phenelzine (Nardil) in the treatment of severe depressive illness. British Journal of Psychiatry Vol 107, pp 560-566, 1961.</t>
  </si>
  <si>
    <t>Rees 1976</t>
  </si>
  <si>
    <t>Rees1976</t>
  </si>
  <si>
    <t>Rees JA, Cryer PC. A single-blind comparative study of once daily dothiepin (Prothiaden) and divided daily doses of amitriptyline. Current Medical Research Opinion 1976;6:416-421.</t>
  </si>
  <si>
    <t>Rego 1974</t>
  </si>
  <si>
    <t>Rego1974</t>
  </si>
  <si>
    <t>Rego A, Sanchez De Vega J. Estudio comparativo simple-ciego entre pacientes con Ludiomil (Ciba 34, 276-Ba) y su valoraciòn con la escala de Hamilton. Archivos Neurobiologica 1974;37:475-484.</t>
  </si>
  <si>
    <t>Reh 1992</t>
  </si>
  <si>
    <t>Reh1992</t>
  </si>
  <si>
    <t>Excluded from 2004 GL as '38/50 patients were diagnosed with brief depressive reaction'</t>
  </si>
  <si>
    <t>Reh C, Laux P, Schenk N. Hypericum extract: An effective alternative in the treatment of depressions. [German]. Therapiewoche 1992;42(25):1576-1581.</t>
  </si>
  <si>
    <t>Reifler 1989</t>
  </si>
  <si>
    <t>Reifler1989</t>
  </si>
  <si>
    <t>Excluded from 2004 GL as 'All patients were diagnosed with Alzheimer's disease'</t>
  </si>
  <si>
    <t>Reifler BV, Teri L, Raskind M, Veith R, Barnes R, White E, McLean P. Double-blind trial of imipramine in Alzheimer's disease patients with and without depression. [see comments.]. American Journal of Psychiatry 1989;146(1):45-49.</t>
  </si>
  <si>
    <t>Reimherr 1984</t>
  </si>
  <si>
    <t>Reimherr FW, Wood DR, Byerley B, Brainard J, Grosser BI. Characteristics of responders to fluoxetine. Psychopharmacology Bulletin 1984;20(1):70-72.</t>
  </si>
  <si>
    <t>Remick 1989</t>
  </si>
  <si>
    <t>Remick1989</t>
  </si>
  <si>
    <t>Doxepin; Fluoxetine</t>
  </si>
  <si>
    <t>Remick RA, Keller FD, Gibson RE, Carter D. A comparison between fluoxetine and doxepin in depressed patients. CURR THER RES, CLIN EXP 1989;46(5):842-848.</t>
  </si>
  <si>
    <t>Remick 1993</t>
  </si>
  <si>
    <t>Remick1993</t>
  </si>
  <si>
    <t>Remick RA, Claman J, Reesal R, Gibson RE, Agbayewa MO, Lam RW, Keller FD. Comparison of fluoxetine and desipramine in depressed outpatients. CURR THER RES CLIN EXP 1993;53(5):457-465.</t>
  </si>
  <si>
    <t>Remick 1994</t>
  </si>
  <si>
    <t>Remick1994</t>
  </si>
  <si>
    <t>Placebo arm listed in 2009 GL but not in paper</t>
  </si>
  <si>
    <t>Remick RA, Reesal R, Oakander M, Allen J, Claman J, Ramirez CE, Perry K, Kelle FD. Comparison of fluvoxamine and amitriptyline in depressed outpatients. CURR THER RES CLIN EXP 1994;55(3):243-250.</t>
  </si>
  <si>
    <t>Renfordt 1976</t>
  </si>
  <si>
    <t>Renfordt1976</t>
  </si>
  <si>
    <t>Non-English language paper</t>
  </si>
  <si>
    <t>Renfordt E, Bush H. Neue strategien psychiatrischer urteilsbildung durch anwendung audio-visueller techniken. Pharmakopsychiatry Neuropsychopharmakology 1976;9:67-75.</t>
  </si>
  <si>
    <t>Reuter 1984</t>
  </si>
  <si>
    <t>Counselling + running</t>
  </si>
  <si>
    <t xml:space="preserve">Reuter M, Mutrie N, Harris DV. Running as an adjunct to counseling in the treatment of depression [unpublished manuscript]. Pennsylvania State University, 1984. </t>
  </si>
  <si>
    <t>Reynaert1993</t>
  </si>
  <si>
    <t>Reynaert C, Parent M, Mirel J, Janne P, Haazen L. Do new antidepressants influence body weight? Comparing moclobemide to fluoxetine. European Neuropsychopharmacology 1993;3(3):354.</t>
  </si>
  <si>
    <t>Reynaert C, Parent M, Mirel J, Janne P, Haazen L. Moclobemide versus fluoxetine for a major depressive episode. European Neuropsychopharmacology 1993;3(3):329-330.</t>
  </si>
  <si>
    <t>Reynaert 1995</t>
  </si>
  <si>
    <t>Reynaert1995</t>
  </si>
  <si>
    <t>Reynaert C, Parent M, Mirel J, Janne P, Haazen L. Moclobemide versus fluoxetine for a major depressive episode. Psychopharmacology 1995 Mar;118(2):183-7.</t>
  </si>
  <si>
    <t>Reynolds 1996</t>
  </si>
  <si>
    <t>Reynolds1996</t>
  </si>
  <si>
    <t>Lithium, perphenazine, or paroxetine</t>
  </si>
  <si>
    <t>Reynolds CF, III, Frank E, Perel JM, Mazumdar S, Dew MA, Begley A, Houck PR, Hall M, Mulsant B, Shear MK, Miller MD, Cornes C, Kupfer DJ. High relapse rate after discontinuation of adjunctive medication for elderly patients with recurrent major depression. American Journal of Psychiatry 1996;153(11):1418-1422.</t>
  </si>
  <si>
    <t>Reynolds III CF, Miller MD, Pasternak RE, Frank E, Perel JM, Cornes C, Houck PR, Mazumdar S, Dew MA, Kupfer DJ. Treatment of bereavement-related major depressive episodes in later life: A controlled study of acute and continuation treatment with nortriptyline and interpersonal psychotherapy. American Journal of Psychiatry 1999;156(2):202-208.</t>
  </si>
  <si>
    <t>Rhodes 2014</t>
  </si>
  <si>
    <t>Behavioural activation; CBT</t>
  </si>
  <si>
    <t>Rhodes S, Richards DA, Ekers D, McMillan D, Byford S, Farrand P, et al. Cost and outcome of behavioural activation versus cognitive behaviour therapy for depression (COBRA): study protocol for a randomised controlled trial. Trials. 2014;15(1):29.</t>
  </si>
  <si>
    <t>Richmond 1964</t>
  </si>
  <si>
    <t>Amitriptyline; Imipramine; Isocarboxazid; Tranylcypromine</t>
  </si>
  <si>
    <t>Pham</t>
  </si>
  <si>
    <t>Richmond PW, Roberts AH. A comparative trial of imipramine, amitriptyline, isocarboxazid and tranylcypromine in out-patient depressive illness. British Journal Psychiatry 1964;110:846-850.</t>
  </si>
  <si>
    <t>Richou 1995</t>
  </si>
  <si>
    <t>Richou1995</t>
  </si>
  <si>
    <t>Richou H. A multicentre, double-blind, clomipramine-controlled efficacy and safety study of Org 3770. Human Psychopharmacology 1995;10(4):263-271.</t>
  </si>
  <si>
    <t>Rickels1970</t>
  </si>
  <si>
    <t>Amitriptyline; Trimipramine; Pill placebo</t>
  </si>
  <si>
    <t xml:space="preserve">Rickels 1970b </t>
  </si>
  <si>
    <t>Rickels K, Gordon PE, Jenkins BW, Perloff M, Sachs T, Stepansky W. Drug treatment in depressive illness. Diseases of the Nervous System 1970;31(1):30-42.</t>
  </si>
  <si>
    <t>Rickels 1972</t>
  </si>
  <si>
    <t>Rickels1972</t>
  </si>
  <si>
    <t>Amitriptyline + perphenazine; Doxepin</t>
  </si>
  <si>
    <t>Rickels K, Hutchinson JC, Weise CC, Csanalosi I, Chung HR, Case WG. Doxepin and amitriptyline-perphenazine in mixed anxious-depressed neurotic outpatients: a collaborative controlled study. Psychopharmacologia 1972;23:305-318.</t>
  </si>
  <si>
    <t>Rickels 1974a</t>
  </si>
  <si>
    <t>Rickels1974</t>
  </si>
  <si>
    <t>Excluded from 2004 GL as 'No formal depression diagnostic assessment performed'? (duplicate studies)</t>
  </si>
  <si>
    <t>Rickels K, Csanalosi I, Chung HR, Case WG, Pereira-Ogan A, Downing RW. Amitriptyline in anxious-depressed outpatients: a controlled study. American Journal of Psychiatry 1974;131(1):25-30.</t>
  </si>
  <si>
    <t>Rickels 1974b</t>
  </si>
  <si>
    <t>Rickels K, Weise CC, Csanalosi I et al. Clomipramine and amitriptyline in depressed outpatients. A controlled study. Psychopharmacologia (Berl.) 1974;34:361-376.</t>
  </si>
  <si>
    <t>RICKELS1982D</t>
  </si>
  <si>
    <t>Rickels, K. &amp; Case, W. G. (1982). Trazodone in depressed outpatients. American Journal of Psychiatry, 139, 803-806.</t>
  </si>
  <si>
    <t>Rickels 1982b</t>
  </si>
  <si>
    <t>RICKELS1982A</t>
  </si>
  <si>
    <t>Rickels, K., Weise, C. C., Zal, H. M., et al. (1982). Lofepramine and imipramine in unipolar depressed outpatients. A placebo controlled study. Acta Psychiatrica Scandinavica, 66, 109-120.</t>
  </si>
  <si>
    <t>Rickels 1982c</t>
  </si>
  <si>
    <t>Rickels1982a</t>
  </si>
  <si>
    <t>Rickels 1987</t>
  </si>
  <si>
    <t>Rickels, K., Chung, H. R., Csanalosi, I. B., Hurowitz, A. M., London, J., Wiseman, K. et al. (1987). Alprazolam, diazepam, imipramine, and placebo in outpatients with major depression. Archives of General Psychiatry, 44, 862-866.</t>
  </si>
  <si>
    <t>Rickels 1989</t>
  </si>
  <si>
    <t>Rickels1989</t>
  </si>
  <si>
    <t>Rickels K. A placebo-controlled, double-blind, clinical trial of paroxetine in depressed outpatients. Acta Psychiatrica Scandinavica, Supplementum Vol 350, pp 117-23, 1989.</t>
  </si>
  <si>
    <t>Rickels 1991</t>
  </si>
  <si>
    <t>RICKELS1991</t>
  </si>
  <si>
    <t>Rickels, K., London, J., Fox, I., Hassman, H., Csanalosi, I., &amp; Weise, C. (1991). Adinazolam, diazepam, imipramine, and placebo in major depressive disorder: a controlled study. Pharmacopsychiatry, 24, 127-131.</t>
  </si>
  <si>
    <t>Rickels 1992</t>
  </si>
  <si>
    <t>Rickels1992</t>
  </si>
  <si>
    <t>Rickels K. The efficacy and safety of paroxetine compared with placebo in outpatients with major depression. Journal of Clinical Psychiatry Vol 53 Suppl, pp 30-2, 1992.</t>
  </si>
  <si>
    <t>Rickels 2000</t>
  </si>
  <si>
    <t>332 Rickels</t>
  </si>
  <si>
    <t>Rickels K. Study 332: A randomized double-blind comparison of fluoxetine in outpatients with major depression. 2000.</t>
  </si>
  <si>
    <t>Rimon 1993</t>
  </si>
  <si>
    <t>Rimon1993</t>
  </si>
  <si>
    <t>Excluded from 2004 GL as 'Mean daily dose of imipramine was only 100mg (range: 25-175mg) during the last week of the study'</t>
  </si>
  <si>
    <t>Rimon R. Moclobemide versus imipramine in depressed out-patients: a double-blind multi-centre study. International Clinical Psychopharmacology 7(3-4):141-7, 1993.</t>
  </si>
  <si>
    <t>Rizvi 2015</t>
  </si>
  <si>
    <t>Rizvi, S. J., et al. (2015). "Is immediate adjunctive CBT more beneficial than delayed CBT in treating depression?: A Pilot Study." Journal of Psychiatric Practice 21(2): 107-113.</t>
  </si>
  <si>
    <t>Robertson 1985</t>
  </si>
  <si>
    <t>Robertson127</t>
  </si>
  <si>
    <t>Excluded from 2004 GL as 'Patients were being treated for epilepsy'</t>
  </si>
  <si>
    <t>Amitriptyline; Nomifensine; Placebo</t>
  </si>
  <si>
    <t>Robertson MM, Trimble MR. The treatment of depression in patients with epilepsy a double-blind trial. Journal of affective disorders. 1985 Sep 30;9(2):127-36.</t>
  </si>
  <si>
    <t>Robinson 1973</t>
  </si>
  <si>
    <t>Robinson1973</t>
  </si>
  <si>
    <t>Excluded from 2004 GL as 'Inadequate diagnosis - 'presence of significant, persistent, and disabling depressive symptomatology</t>
  </si>
  <si>
    <t>Robinson DS, Nies A. The monoamine oxidase inhibitor, phenelzine, in the treatment of depressive -anxiety states. A controlled clinical trial. Archives of General Psychiatry 29(3):407-13, 1973.</t>
  </si>
  <si>
    <t>Robinson 1983</t>
  </si>
  <si>
    <t>Robinson83</t>
  </si>
  <si>
    <t>Robinson DS, Johnson GA, Nies A, Corcella J, Cooper TB, Albright D, Howard D. Plasma levels of catecholamines and dihydroxyphenylglycol during antidepressant drug treatment. Journal of Clinical Psychopharmacology 1983;3(5):282-287.</t>
  </si>
  <si>
    <t>Robinson 1991</t>
  </si>
  <si>
    <t>Robinson1991</t>
  </si>
  <si>
    <t>Robinson DS, Lerfald SC, Bennett B, Laux D, Devereaux E, Kayser A, Corcella J, Albright D. Continuation and maintenance treatment of major depression with the monoamine oxidase inhibitor phenelzine: a double-blind placebo-controlled discontinuation study. Psychopharmacology Bulletin 1991;27(1):31-39.</t>
  </si>
  <si>
    <t>Roose 2002</t>
  </si>
  <si>
    <t>Roose S. Treatment of depression in the “old-old”: A randomized, double-blind, placebo-controlled trial of citalopram in patients at least 75 years of age. European Neuropsychopharmacology. 2002 Oct 31;12:202-3.</t>
  </si>
  <si>
    <t>Ropert 1989</t>
  </si>
  <si>
    <t>Ropert1989</t>
  </si>
  <si>
    <t>Ropert R Fluoxetine versus clomipramine in major depressive disorders. International Clinical Psychopharmacology 1989 Jan;4 Suppl 1:89-95.</t>
  </si>
  <si>
    <t>Rosan 1995</t>
  </si>
  <si>
    <t>Rosan1995</t>
  </si>
  <si>
    <t>Excluded from 2004 GL as 'Unable to obtain report to ascertain eligibility'</t>
  </si>
  <si>
    <t>TCA + MAOI</t>
  </si>
  <si>
    <t>Rosan TA, Mesones HL, Brengio F. Combined therapy with tricyclic and MAOI antidepressants in the treatment of resistant major depression. [Spanish]. Acta Psiquiatrica y Psicologica de America Latina 1995;41(4):314-320.</t>
  </si>
  <si>
    <t>Rosner 1999</t>
  </si>
  <si>
    <t>Rosner R, Frick U, Beutler LE, Daldrup R. Course of depression in different psychotherapies-An application of hierarchical linear models. ZEITSCHRIFT FUR KLINISCHE PSYCHOLOGIE-FORSCHUNG UND PRAXIS. 1999 Jan 1;28(2):112-20.</t>
  </si>
  <si>
    <t>Roten 2015</t>
  </si>
  <si>
    <t xml:space="preserve">Brief psychoanalytic psychotherapy </t>
  </si>
  <si>
    <t>Roten, Y., et al. (2015). "Brief psychoanalytic psychotherapy for depressed inpatient: Best predictors of response." European Psychiatry 30: 626.</t>
  </si>
  <si>
    <t>Roth 1990</t>
  </si>
  <si>
    <t>Roth 1990; Roth90</t>
  </si>
  <si>
    <t>Roth D, Mattes J, Sheehan KH, Sheehan DV. A double-blind comparison of fluvoxamine, desipramine and placebo in outpatients with depression. Progress in Neuro-Psychopharmacology &amp; Biological Psychiatry 1990;14(6):929-39.</t>
  </si>
  <si>
    <t>Rouillon 1989</t>
  </si>
  <si>
    <t>Rouillon1989</t>
  </si>
  <si>
    <t>Excluded from 2004 GL as '43% of patients were diagnosed with dysthymia'</t>
  </si>
  <si>
    <t>Rouillon F, Phillips R, Serrurier D, Ansart E, Gerard MJ. [Recurrence of unipolar depression and efficacy of maprotiline].[comment]. [Review] [26 refs] [French]. Encephale 1989;15(6):527-534.</t>
  </si>
  <si>
    <t>Rowan 1980</t>
  </si>
  <si>
    <t>Rowan P, Paykel ES, Parker RR, West E. Comparative effects of phenelzine and amitriptyline: a placebo controlled trial. Neuropharmacology 1980;19(12):1223-1225.</t>
  </si>
  <si>
    <t>ROWAN1982</t>
  </si>
  <si>
    <t>Amitriptyline; Phenelzine; Pill placebo</t>
  </si>
  <si>
    <t>Rowan, P. R., Paykel, E. S., &amp; Parker, R. R. (1982). Phenelzine and amitriptyline: effects on symptoms of neurotic depression. British Journal of Psychiatry, 140, 475-483.</t>
  </si>
  <si>
    <t>Roy 1973</t>
  </si>
  <si>
    <t>Roy1973</t>
  </si>
  <si>
    <t>Roy JY. Comparative evaluation of dibencycladine (Ludiomil) and imipramine with regard to the depressed psychotic. [French]. International Journal of Clinical Pharmacology, Therapy, &amp; Toxicology 1973;7(1):54-61.</t>
  </si>
  <si>
    <t>Rucci 2011</t>
  </si>
  <si>
    <t>The other intervention added if non-response</t>
  </si>
  <si>
    <t>IPT; SSRI</t>
  </si>
  <si>
    <t>Rucci, P., et al. (2011) Treatment-emergent suicidal ideation during 4 months of acute management of unipolar major depression with SSRI pharmacotherapy or interpersonal psychotherapy in a randomized clinical trial. Depression and anxiety 28, 303-309 DOI: 10.1002/da.20758</t>
  </si>
  <si>
    <t>Rudolph 1998</t>
  </si>
  <si>
    <t>Rudolph1998</t>
  </si>
  <si>
    <t>Rudolph RL, Fabre LF, Feighner JP, Rickels K, Entsuah R, Derivan AT. A randomized, placebo-controlled, dose-response trial of venlafaxine hydrochloride in the treatment of major depression. Journal of Clinical Psychiatry 1998;59(3):116-122.</t>
  </si>
  <si>
    <t>Ruhe 2015</t>
  </si>
  <si>
    <t>Ruhe, H. G., et al. (2015). "Longitudinal effects of the SSRI paroxetine on salivary cortisol in Major Depressive Disorder." Psychoneuroendocrinology 52(1): 261-271</t>
  </si>
  <si>
    <t>Rush 1988</t>
  </si>
  <si>
    <t>Rush1988</t>
  </si>
  <si>
    <t>Rush AJ, Weissenburger J, Vasavada N, Orsulak PJ, Fairchild CJ. Dexamethasone suppression test status does not predict differential response to nortriptyline versus amitriptyline. Journal Clinical Psychopharmacology 1988;8:421-425.</t>
  </si>
  <si>
    <t>Rush 1989</t>
  </si>
  <si>
    <t>Rush1989</t>
  </si>
  <si>
    <t>Rush AJ, Giles DE, Jarret RB et al. Reduced REM latency predicts response to tricyclic medication in depressed outpatients. Biological Psychiatry 1989;26:61-72.</t>
  </si>
  <si>
    <t>Rush 2005</t>
  </si>
  <si>
    <t xml:space="preserve">RUSH 2005 </t>
  </si>
  <si>
    <t>Rush, A.J. &amp; Bose, A. (2005) Escitalopram in clinical practice: results of an opne-label trial in a naturalistic setting. Depression and Anxiety, 21, 26-32.</t>
  </si>
  <si>
    <t>Rush 2011</t>
  </si>
  <si>
    <t xml:space="preserve">Drugs used as part of combinations (Bupropion, Venlafaxine) </t>
  </si>
  <si>
    <t>Bupropion; Venlafaxine</t>
  </si>
  <si>
    <t>Rush, A. J., et al. (2011) Combining medications to enhance depression outcomes (CO-MED): acute and long-term outcomes of a single-blind randomized study. American Journal of Psychiatry 168, 689-701 DOI: 10.1176/appi.ajp.2011.10111645</t>
  </si>
  <si>
    <t>Rybakowski 1991</t>
  </si>
  <si>
    <t>Rybakowski1991</t>
  </si>
  <si>
    <t>Excluded from 2004 GL as 'In 6 patients the drugs were switched because of lack of response in the first used compound'</t>
  </si>
  <si>
    <t>Rybakowski J, Matkowski K, Linka M et al. Monitorowane leczenie depresji endogennej imipramina i amitryptylina. Psychiatria Polska 1991;XXV:111-118.</t>
  </si>
  <si>
    <t>Rychlik 2001</t>
  </si>
  <si>
    <t>Rychlik2001</t>
  </si>
  <si>
    <t>Rychlik R, Siedentop H, von dD, V, Kasper S. [General practice research study of St. Johns Wort extract WS 5572. Normally 600 mg per day is enough]. [German]. MMW Fortschritte der Medizin 22-11-2001;143(47):48.</t>
  </si>
  <si>
    <t>Sacchetti 1997</t>
  </si>
  <si>
    <t>Sacchetti1997</t>
  </si>
  <si>
    <t>Fluvoxamine; Paroxetine</t>
  </si>
  <si>
    <t>Saletu 1979</t>
  </si>
  <si>
    <t>Saletu1979</t>
  </si>
  <si>
    <t>Saletu B, Marx B, Grunberger J, Struhal C, Herless J. Double-blind clinical and psychological test investigations in depressed out-patients with mianserin and Limbitrol. Excerpta Medica ICS 1979;462:8-18.</t>
  </si>
  <si>
    <t>Samuelian 
1998</t>
  </si>
  <si>
    <t>Samuelian JC, Hackett D. A randomized, double-blind, parallel-group comparison of venlafaxine and clomipramine in outpatients with major depression. Journal of Psychopharmacology 1998;12(3):273-278.</t>
  </si>
  <si>
    <t>Sanchez 1980</t>
  </si>
  <si>
    <t>Group assertion training; Traditional group psychotherapy</t>
  </si>
  <si>
    <t>Intervention: Psychological intervention not of interest (only 1 arm meets inclusion criteria)</t>
  </si>
  <si>
    <t>Sanchez VC, Lewinsohn PM, Larson DW. Assertion training: Effectiveness in the treatment of depression. Journal of Clinical Psychology. 1980 Apr 1;36(2):526-9.</t>
  </si>
  <si>
    <t>Third-wave cognitive therapy group; Short-term psychodynamic psychotherapy group; TAU</t>
  </si>
  <si>
    <t>Sandahl, C., et al. (2011) Two forms of group therapy and individual treatment of work-related depression: a one-year follow-up study. International journal of group psychotherapy 61, 539-555</t>
  </si>
  <si>
    <t>Sandifer 1965</t>
  </si>
  <si>
    <t>Sandifer MG, Wilson IC, Gambill JM. The influence of case selection and dosage in an antidepressant drug trial. British Journal Psychiatry 1965;III:142-148.</t>
  </si>
  <si>
    <t>Scharf 1986</t>
  </si>
  <si>
    <t>Scharf1986</t>
  </si>
  <si>
    <t>Amitriptyline; Amitriptyline + chlordiazepoxide</t>
  </si>
  <si>
    <t>Scharf MB, Hirschowitz J, Zemlan FP, Lichstein M, Woods M. Comparative effects of limbitrol and amitriptyline on sleep efficiency and architecture. Journal of Clinical Psychiatry 1986;47(12):587-591.</t>
  </si>
  <si>
    <t>Schatzberg 2000</t>
  </si>
  <si>
    <t>015Schatzberg</t>
  </si>
  <si>
    <t>Schatzberg AF, Cantillon M. Study 015: Antidepressant early response and remission with venlafaxine or fluoxetine in geriatric outpatients. 2000.</t>
  </si>
  <si>
    <t>Schatzberg 2002</t>
  </si>
  <si>
    <t>Schatzberg02</t>
  </si>
  <si>
    <t>Schatzberg AF, Kremer C, Rodrigues HE, Murphy JG, Jr., The Mirtazapine Vs Paroxetine Study Group. Double-blind, randomized comparison of mirtazapine and paroxetine in elderly depressed patients. American Journal of Geriatric Psychiatry 10(5):541-50, 2002</t>
  </si>
  <si>
    <t>Schlich 1987</t>
  </si>
  <si>
    <t>Schlich1987</t>
  </si>
  <si>
    <t>Schlich D. Behandlung depressiver Zustandsbilder mit Hypericinium. Psycho Vol 13, pp 440-7, 1987.</t>
  </si>
  <si>
    <t>Schmidt 1989</t>
  </si>
  <si>
    <t>Schmidt1989</t>
  </si>
  <si>
    <t>Excluded from 2004 GL as '35% of patients not diagnosed with unipolar depression'</t>
  </si>
  <si>
    <t>Schmidt U. (St John's wort) in the treatment of depressive disorders. Psycho 15(9):665-71, 1989.</t>
  </si>
  <si>
    <t>Schmidt 1993</t>
  </si>
  <si>
    <t>Schmidt1993</t>
  </si>
  <si>
    <t>Excluded from 2004 GL as 'Includes patients with 'brief depressive reaction'; not clear how many'</t>
  </si>
  <si>
    <t>Schmidt UaS. Extract of St John's wort in the treatment of depression - Attention and reaction remain unimpaired. Fortschritte der Medizin 111(19):37-40, 1993.</t>
  </si>
  <si>
    <t>Schrader 1998</t>
  </si>
  <si>
    <t>Schrader98</t>
  </si>
  <si>
    <t>Schrader E, Meier B, Brattstrom A. Hypericum treatment of mild-moderate depression in a placebo-controlled study. A prospective, double-blind, randomized, placebo-controlled, multicentre study. Human Psychopharmacology 1998;13(3):163-169.</t>
  </si>
  <si>
    <t>Schrader 2000</t>
  </si>
  <si>
    <t>Schrader00</t>
  </si>
  <si>
    <t>Schrader E. Equivalence of St John's wort extract (Ze 117) and fluoxetine: a randomized, controlled study in mild-moderate depression. International Clinical Psychopharmacology 15(2):61-8, 2000.</t>
  </si>
  <si>
    <t xml:space="preserve">Schroer 2009 </t>
  </si>
  <si>
    <t>Acupuncture; Non-directive counselling</t>
  </si>
  <si>
    <t>Schroer S, H. M. Acupuncture, or non-directive counselling versus usual care for the treatment of depression: a pilot study. Trials. 2009;10:3.</t>
  </si>
  <si>
    <t>Schweizer 1991</t>
  </si>
  <si>
    <t>Schweizer E, Weise C, Clary C, Fox I, Rickels K. Placebo-controlled trial of venlafaxine for the treatment of major depression. Journal of Clinical Psychopharmacology 1991;11(4):233-236.</t>
  </si>
  <si>
    <t>Scott 1999</t>
  </si>
  <si>
    <t>Scott, A. and Freeman, C. (1999) Course of depression in different psychotherapies - An application of hierarchical linear models, Zeitschrift fur klinische psychologie, 28, 883-887</t>
  </si>
  <si>
    <t>Sedman 1977</t>
  </si>
  <si>
    <t>Sedman1977</t>
  </si>
  <si>
    <t>Excluded from 2004 GL as 'No formal depression diagnostic assessment performed'</t>
  </si>
  <si>
    <t>Sedman G. Double-blind trial of sustained-release amitriptyline compared with viloxazine in moderate to severe depressive illness. Current Medical Research Opinion 1977;5:217-225.</t>
  </si>
  <si>
    <t>Serfaty 2011</t>
  </si>
  <si>
    <t>CBT; Attention placebo; TAU</t>
  </si>
  <si>
    <t>Serfaty M, Csipke E, Haworth D, Murad S, King M. A talking control for use in evaluating the effectiveness of cognitive-behavioral therapy. Behaviour Research and Therapy 2011;49(10):588-96. 2011;49(8):433-40.</t>
  </si>
  <si>
    <t>Serra 1992</t>
  </si>
  <si>
    <t>Serra1992</t>
  </si>
  <si>
    <t>Excluded from 2004 GL as 'Abstract only; inadequate description of diagnostic inclusion criteria'</t>
  </si>
  <si>
    <t>Serra VA FLF. A double-blind comparative study of moclobemide and maprotiline in depressed patients. Clinical Neuropharmacology 15(1 Pt B):421, 1992.</t>
  </si>
  <si>
    <t>Serretti 2001a</t>
  </si>
  <si>
    <t>Serretti2001a</t>
  </si>
  <si>
    <t>Serretti A. Influence of tryptophan hydroxylase and serotonin transporter genes on fluvoxamine antidepressant activity. Molecular Psychiatry 6(5):586-92, 2001.</t>
  </si>
  <si>
    <t>Serretti 2001b</t>
  </si>
  <si>
    <t>Serretti2001b</t>
  </si>
  <si>
    <t>Excluded from 2004 GL as '28% of patients were diagnosed with bipolar depression'</t>
  </si>
  <si>
    <t>Serretti A. Tryptophan hydroxylase gene associated with paroxetine antidepressant activity. European Neuropsychopharmacology 11(5):375-80, 2001.</t>
  </si>
  <si>
    <t>Setaro 1985</t>
  </si>
  <si>
    <t>Exercise; Group counselling</t>
  </si>
  <si>
    <t xml:space="preserve">Setaro JL. Aerobic Exercise and Group Counseling in the Treatment of Anxiety and Depression [dissertation]. Maryland: University of Baltimore, 1985. </t>
  </si>
  <si>
    <t>Sethi 1979</t>
  </si>
  <si>
    <t>Sethi1979</t>
  </si>
  <si>
    <t>Excluded from 2004 GL as 'Patient diagnosis based on HRSD, BDI and clinical interviews'</t>
  </si>
  <si>
    <t>Sethi BB, Sharma I, Singh H, Metha UK. Amoxapine and amitriptyline: a double-blind study in depressed patients. Current Therapeutic Research 1979;25:726-737.</t>
  </si>
  <si>
    <t>Shah 2011</t>
  </si>
  <si>
    <t xml:space="preserve">Shah, A. (2011) Efficacy of an audio-based cognitive behavioral therapy for older adults with depression. Dissertation abstracts international: section b: the sciences and engineering. 72, 2446 </t>
  </si>
  <si>
    <t>Shahal 1996</t>
  </si>
  <si>
    <t>Imipramine + lithium; Imipramine + placebo</t>
  </si>
  <si>
    <t>Shahal B. Lack of advantage for imipramine combined with lithium versus imipramine alone in the treatment of major depression--a double-blind controlled study. Biological Psychiatry 40(11):1181-3, 1-12-1996.</t>
  </si>
  <si>
    <t>Shahidi 2011</t>
  </si>
  <si>
    <t>Shapiro DA, Firth J. Prescriptive v. exploratory psychotherapy. Outcomes of the Sheffield Psychotherapy Project. The British Journal of Psychiatry. 1987 Dec 1;151(6):790-9.</t>
  </si>
  <si>
    <t>Shapiro DA, Firth-Cozens J. Two-year follow-up of the Sheffield Psychotherapy Project. The British Journal of Psychiatry. 1990 Sep 1;157(3):389-91.</t>
  </si>
  <si>
    <t>Shapiro 1994</t>
  </si>
  <si>
    <t>Data collapsed across CBT/IPT or 8 session/16 session</t>
  </si>
  <si>
    <t>Shapiro DA, Barkham M, Rees A, Hardy GE, Reynolds S, Startup M. Effects of treatment duration and severity of depression in the maintenance of gains following cognitive/behavioural and psychodynamic/interpersonal psychotherapy. J Consult Clin Psychology 1994;62(3):522-534.</t>
  </si>
  <si>
    <t>Trazodone; Placebo</t>
  </si>
  <si>
    <t xml:space="preserve">Sheehan, D. V., et al. (2009) Extended-release trazodone in major depressive disorder: A randomized, double-blind, placebo-controlled study [NCT00775203]. Psychiatry 6, 20-33 </t>
  </si>
  <si>
    <t>Sheehan 2009c</t>
  </si>
  <si>
    <t xml:space="preserve">Sheehan, D. V., et al. (2009) The efficacy and tolerability of once-daily controlled-release trazodone for depressed mood, anxiety, insomnia, and suicidality in major depressive disorder. Psychopharmacology bulletin 42, 5-22 </t>
  </si>
  <si>
    <t>Shelton 2001b</t>
  </si>
  <si>
    <t>Shelton2001</t>
  </si>
  <si>
    <t>Shelton RC, Keller MB, Gelenberg A, Dunner DL, Hirschfeld R, Thase ME, Russell J, Lydiard RB, Crits-Cristoph P, Gallop R, Todd L, Hellerstein D, Goodnick P, Keitner G, Stahl SM, Halbreich U. Effectiveness of St John's wort in major depression: A randomized controlled trial. Journal of the American Medical Association 2001;285(15):1978-1986.</t>
  </si>
  <si>
    <t>Shen 1998</t>
  </si>
  <si>
    <t>Shen1998</t>
  </si>
  <si>
    <t>Excluded from 2004 GL as 'Only available in Chinese, unable to assess eligibility'</t>
  </si>
  <si>
    <t>Shen YR. Double blind controlled study of domestic moclobemide in treating depression. Shanghai Psychological Medicine 10(4):226-227, 1998.</t>
  </si>
  <si>
    <t>Shi 1999</t>
  </si>
  <si>
    <t>Shi1999</t>
  </si>
  <si>
    <t>Shi JG. Double blind controlled studies on domestic moclobemide and imipramine treating depression. Shanghai Psychological Medicine 11(1):9-12, 1999.</t>
  </si>
  <si>
    <t>Shiah 2000</t>
  </si>
  <si>
    <t>Shiah2000</t>
  </si>
  <si>
    <t>Excluded from 2004 GL as 'Not a relevant comparison - (ECT + pindolol) versus (ECT + placebo)'</t>
  </si>
  <si>
    <t>ECT+pindolol; ECT+placebo</t>
  </si>
  <si>
    <t>Shiah IS, Yatham LN, Srisurapanont M, Lam RW, Tam EM, Zis AP. Does the addition of pindolol accelerate the response to electroconvulsive therapy in patients with major depression? A double-blind, placebo-controlled pilot study. Journal of Clinical Psychopharmacology 2000;20(3):373-378.</t>
  </si>
  <si>
    <t>Shillingford 1990</t>
  </si>
  <si>
    <t>Shillingford1990</t>
  </si>
  <si>
    <t>Excuded from 2004 GL as 'No interpretable data available [Geddes2002*]'</t>
  </si>
  <si>
    <t>Dothiepin; Paroxetine</t>
  </si>
  <si>
    <t>Shillingford JS, Hindmarch I, Clarke A, Vince MJ. A double-blind comparison of paroxetine and dothiepin on efficacy and tolerability in depressed community patients. In17th CINP Congress, Kyoto 1990 Sep.</t>
  </si>
  <si>
    <t>Shipley 1981</t>
  </si>
  <si>
    <t>Shipley 1985</t>
  </si>
  <si>
    <t>Shipley1985</t>
  </si>
  <si>
    <t>Excluded from 2004 GL as '7/35 (20%) patients were diagnosed with bipolar disorder'</t>
  </si>
  <si>
    <t>Shipley JE, Kupfer DJ, Griffin SJ et al. Comparison of effects of desipramine and amitriptyline on EEG sleep of depressed patients. Psychopharmacology 1985;85:14-22.</t>
  </si>
  <si>
    <t>Shrivastava 1992</t>
  </si>
  <si>
    <t>Shrivastava, R. K., Shrivastava, S. H., Overweg, N., &amp; Blumhardt, C. L. (1992). A double-blind comparison of paroxetine, imipramine, and placebo in major depression. Journal of Clinical Psychiatry, 53 (Suppl.), 48-51.</t>
  </si>
  <si>
    <t>Shrivastava 1994</t>
  </si>
  <si>
    <t>Shrivastava1994</t>
  </si>
  <si>
    <t>Shrivastava RK, Cohn C, Crowder J, Davidson J, Dunner D, Feighner J, Kiev A, Patrick R. Long-term safety and clinical acceptability of venlafaxine and imipramine in outpatients with major depression. Journal of Clinical Psychopharmacology 1994 Oct;14(5):322-9.</t>
  </si>
  <si>
    <t>Shu 2014</t>
  </si>
  <si>
    <t>Shu L, Sulaiman AH, Huang YS, et al. Comparable efficacy and safety of 8 weeks treatment with agomelatine 25-50mg or fluoxetine 20-40mg in Asian out-patients with major depressive disorder. Asian Journal of Psychiatry 201413;8(in press)(1):26-32. [DOI: 10.1016/j.ajp.2013.09.009]</t>
  </si>
  <si>
    <t>Siddique 2012</t>
  </si>
  <si>
    <t>CBT; Antidepressants</t>
  </si>
  <si>
    <t>Signorovitch 2011</t>
  </si>
  <si>
    <t>Escitalopram; SNRI</t>
  </si>
  <si>
    <t>Signorovitch J, Ramakrishnan K, Ben-Hamadi R, Yu AP, Wu EQ, Dworak H, Erder MH. Remission of major depressive disorder without adverse events: a comparison of escitalopram versus serotonin norepinephrine reuptake inhibitors. Current medical research and opinion. 2011 Jun 1;27(6):1089-96.</t>
  </si>
  <si>
    <t>Sijbrandij 2015</t>
  </si>
  <si>
    <t>Problem solving; TAU</t>
  </si>
  <si>
    <t>Sijbrandij M, Farooq S, Bryant RA, Dawson K, Hamdani SU, Chiumento A, Minhas F, Saeed K, Rahman A, van Ommeren M. Problem Management Plus (PM+) for common mental disorders in a humanitarian setting in Pakistan; study protocol for a randomised controlled trial (RCT). BMC psychiatry. 2015 Oct 1;15(1):232.</t>
  </si>
  <si>
    <t>Silverstone 1977</t>
  </si>
  <si>
    <t>Silverstone1977</t>
  </si>
  <si>
    <t>Silverstone JT. A comparison of maprotiline and amitriptyline in the treatment of depression in general practice. The Practitioner 1977;218:279-282.</t>
  </si>
  <si>
    <t>Simpson 1988</t>
  </si>
  <si>
    <t>Simpson1988</t>
  </si>
  <si>
    <t>Simpson GM, Pi EH, Gross L, Baron D, November M. Plasma levels and therapeutic response with trimipramine treatment of endogenous depression. Journal of Clinical Psychiatry 1988;49(3):113-116.</t>
  </si>
  <si>
    <t>Sims 1980</t>
  </si>
  <si>
    <t>Sims1980</t>
  </si>
  <si>
    <t>Sims ACP. Comparison of the efficacy of sustained-release amitriptyline with maprotiline in the treatment of depressive illness. Current Medical Research Opinion 1980;6:534-539.</t>
  </si>
  <si>
    <t xml:space="preserve">Sims J, Galea M, Taylor N, Dodd K, Jespersen S, Joubert L, et al. Regenerate: assessing the feasibility of a strength-training program to enhance the physical and mental health of chronic post stroke patients with depression. International Journal of Geriatric Psychiatry 2009;24(1):76-83. </t>
  </si>
  <si>
    <t>Small 1981</t>
  </si>
  <si>
    <t>SMALL1981</t>
  </si>
  <si>
    <t>Drop out &gt;50% (62% dropout by end of study in Imipramine &amp; Placebo arms)</t>
  </si>
  <si>
    <t>ECT; imipramine; placebo</t>
  </si>
  <si>
    <t>Small, J. G., Milstein, V., Kellams, J. J., &amp; Small, I. F. (1981). Comparative onset of improvement in depressive symptomatology with drug treatment, electroconvulsive therapy, and placebo. Journal of Clinical Psychopharmacology, 1 (Suppl.), S62-S69.</t>
  </si>
  <si>
    <t>Smeraldi E, Rizzo F, Crespi G. Double-blind, randomised study of venlafaxine, clomipramine and trazodone in geriatric patients with major depression. Primary Care Psychiatry 1998;4:189-195.</t>
  </si>
  <si>
    <t>Smeraldi 1998a</t>
  </si>
  <si>
    <t>Smeraldi98</t>
  </si>
  <si>
    <t>Smith 1992</t>
  </si>
  <si>
    <t>Smith1992</t>
  </si>
  <si>
    <t>Smith WT, Glaudin V. A placebo-controlled trial of paroxetine in the treatment of major depression. Journal of Clinical Psychiatry 1992;53:Suppl-9.</t>
  </si>
  <si>
    <t>Smith 1996</t>
  </si>
  <si>
    <t>Smith1996</t>
  </si>
  <si>
    <t>Excluded from 2004 GL as 'Not relevant comparison for this review (venlafaxine versus placebo)'</t>
  </si>
  <si>
    <t>Smith J, Grant P. Double blind placebo controlled study of venlafaxine ER in outpatients with major depression. 1996.</t>
  </si>
  <si>
    <t>Smith 1998</t>
  </si>
  <si>
    <t>Smith1998</t>
  </si>
  <si>
    <t>Fluoxetine  + clonazepam; Fluoxetine + placebo</t>
  </si>
  <si>
    <t>Smith WT, Londborg PD, Glaudin V, Painter JR. Short-term augmentation of fluoxetine with clonazepam in the treatment of depression: a double-blind study. [see comments.]. American Journal of Psychiatry 1998;155(10):1339-1345.</t>
  </si>
  <si>
    <t>Smith 2002</t>
  </si>
  <si>
    <t>Smith2002</t>
  </si>
  <si>
    <t>Fluoxetine + clonazepam; Fluoxetine +
placebo</t>
  </si>
  <si>
    <t>Smith WT, Londborg PD, Glaudin V, Painter JR, Summit RN. Is extended clonazepam cotherapy of fluoxetine effective for outpatients with major depression? Journal of Affective Disorders 2002;70(3):251-259.</t>
  </si>
  <si>
    <t>Sogaard 1999</t>
  </si>
  <si>
    <t>Sogaard1999</t>
  </si>
  <si>
    <t>Excluded from 2004 GL as 'Only 66.3% patients received an adequate dose of sertraline; 33.7% received only 50mg daily; mean dose was 83.1mg'</t>
  </si>
  <si>
    <t>Sogaard J. A 12-week study comparing moclobemide and sertraline in the treatment of outpatients with atypical depression. Journal of Psychopharmacology 13(4):406-14, 1999.</t>
  </si>
  <si>
    <t>Solis 1970</t>
  </si>
  <si>
    <t>Solis1970</t>
  </si>
  <si>
    <t>Solis HG, Molina GB, Pineyro A. Clinical evaluation of doxepin and amitriptyline in depressed patients. Current Therapeutic Research 1970;12:524-527.</t>
  </si>
  <si>
    <t>Sommer 1994</t>
  </si>
  <si>
    <t>Sommer1994</t>
  </si>
  <si>
    <t>Sommer H. Placebo-controlled double-blind study examining the effectiveness of an hypericum preparation in 105 mildly depressed patients. Journal of Geriatric Psychiatry &amp; Neurology Vol 7 Suppl 1, pp S9-11, 1994.</t>
  </si>
  <si>
    <t>Spiker 1985</t>
  </si>
  <si>
    <t>Spiker1985</t>
  </si>
  <si>
    <t>Amitriptyline; Amitriptyline + perphenazine; Perphenazine</t>
  </si>
  <si>
    <t>Spiker DG WJDRGSH. The pharmacological treatment of delusional depression. American Journal of Psychiatry 142(4):430-6, 1985.</t>
  </si>
  <si>
    <t>Spooner 2011</t>
  </si>
  <si>
    <t xml:space="preserve">Spooner, D. (2011) Cognitive-behavioural self-help for depressed and anxious adults; a randomised controlled trial comparing computer based interactive self-help versus a self-help treatment manual </t>
  </si>
  <si>
    <t>Stahl 2000</t>
  </si>
  <si>
    <t>Stahl00</t>
  </si>
  <si>
    <t>Stahl 2010</t>
  </si>
  <si>
    <t>Stahl SM, Fava M, Trivedi MH, Caputo A, Shah A, Post A. Agomelatine in the treatment of major depressive disorder: an 8-week, multicenter, randomized, placebo-controlled trial. The Journal of clinical psychiatry. 2010 Mar 23;71(5):616-26.</t>
  </si>
  <si>
    <t>Staner 1995</t>
  </si>
  <si>
    <t>Staner1995</t>
  </si>
  <si>
    <t>Staner L, Kerkhofs M, Detroux D, Leyman S, Linkowski P, Mendlewicz J. Acute, subchronic and withdrawal sleep EEG changes during treatment with paroxetine and amitriptyline: a double-blind randomized trial in major depression. Sleep 1995 Jul;18(6):470-7.</t>
  </si>
  <si>
    <t>Stanley 1998</t>
  </si>
  <si>
    <t>Stanley1998</t>
  </si>
  <si>
    <t>Excluded from 2004 GL as 'Inadequate diagnosis of depression; no useable data'</t>
  </si>
  <si>
    <t>Stanley N, Kimber S, Fairweather D. Venlafaxine and dothiepin in depressed patients: a comparison of efficacy and effect on cognition and subjective sleep [Abstract P1044]. 11th European Congress of Neuropsychopharmacology 1998.</t>
  </si>
  <si>
    <t>Steinmeyer 1993</t>
  </si>
  <si>
    <t>Steinmeyer1993</t>
  </si>
  <si>
    <t>Excluded from 2004 GL as 'Some patients had comorbid psychiatric disorders: schizoid personality disorder, organic/geriatric psychotic features, residual schizophrenia,
chronic alcoholism and schizoaffective psychosis; three patients were receiving adjunctive lithium'</t>
  </si>
  <si>
    <t>Steinmeyer EM, Vorbach EU, Arnoldt KH. Efficacy and safety of moclobemide compared with maprotiline in treatment of major depressive disorder. A double-blind multicenter study with parallel groups. Pharmacopsychiatry 1993;26(6):246-253.</t>
  </si>
  <si>
    <t>Stevens 1997</t>
  </si>
  <si>
    <t>654 Stevens1997</t>
  </si>
  <si>
    <t>Excluded from 2004 GL as 'Unable to ascertain how many patients were enrolled or how many were randomised to each treatment group'</t>
  </si>
  <si>
    <t>Stevens I. Study 654: Comparison of the efficacy and safety of venlafaxine and fluoxetine in GP patients with moderate to severe depression. 1997. Unpublished.</t>
  </si>
  <si>
    <t>Stier 1982</t>
  </si>
  <si>
    <t>Stier1982</t>
  </si>
  <si>
    <t>Excluded from 2004 GL as '4/20 (20%) patients were diagnosed with bipolar disorder'</t>
  </si>
  <si>
    <t>Stier CS, Neumann M, Elizur A. Comparative double-blind study between maprotiline and amitriptyline in one fixed nightly dose in major depressive disorder. Current Therapeutic Research 1982;32:447-456.</t>
  </si>
  <si>
    <t>Stott 1993</t>
  </si>
  <si>
    <t>Stott1993</t>
  </si>
  <si>
    <t>Stott PC, Blagden MD, Aitken CA. Depression and associated anxiety in primary care: A double-blind comparison of paroxetine and amitriptyline. EUR NEUROPSYCHOPHARMACOL 1993;3(3):324-325.</t>
  </si>
  <si>
    <t>Straker 1966</t>
  </si>
  <si>
    <t>Straker1966</t>
  </si>
  <si>
    <t>Straker M, Davanloo H, Moll A. A double-blind comparison of a new antidepressant, protryptiline, with imipramine and amitriptyline. Canadian Medical Association Journal 1966;94:1220-1222.</t>
  </si>
  <si>
    <t>Stratas 1984</t>
  </si>
  <si>
    <t>Stratas1984</t>
  </si>
  <si>
    <t>Stratas NE. A double-blind study of the efficacy and safety of dothiepin hydrochloride in the treatment of major depressive disorder. Journal Clinical Psychiatry 1984;45:466-469.</t>
  </si>
  <si>
    <t>Stuppaeck 1994</t>
  </si>
  <si>
    <t>Stuppaeck1994</t>
  </si>
  <si>
    <t>Stuppaeck CH, Geretsegger C, Whitworth AB, Schubert H, Platz T, Konig P, Hinterhuber H, Fleischhacker WW. A multicenter double-blind trial of paroxetine versus amitriptyline in depressed inpatients. Journal of Clinical Psychopharmacology 1994 Aug;14(4):2 41-6.</t>
  </si>
  <si>
    <t>Sunderland 1994</t>
  </si>
  <si>
    <t>Sunderland1994</t>
  </si>
  <si>
    <t>Selegiline</t>
  </si>
  <si>
    <t>Sunderland T, Cohen RM, Molchan S, Lawlor BA, Mellow AM, Newhouse PA, Tariot PN, Mueller EA, Murphy DL. High-dose selegiline in treatment-resistant older depressive patients. Archives of General Psychiatry 1994;51(8):607-615.</t>
  </si>
  <si>
    <t>Sundquist 2015</t>
  </si>
  <si>
    <t>Mindfulness-based stress reduction (MBSR); TAU</t>
  </si>
  <si>
    <t>Sundquist, J., et al. (2015). "Mindfulness group therapy in primary care patients with depression, anxiety and stress and adjustment disorders: randomised controlled trial." The British journal of psychiatry : the journal of mental science 206(2): 128-135.</t>
  </si>
  <si>
    <t>Swann 1997</t>
  </si>
  <si>
    <t>Swann1997</t>
  </si>
  <si>
    <t>Desipramine; Phenelzine</t>
  </si>
  <si>
    <t>Swann AC, Bowden CL, Rush AJ, Rhoades H, Rose R, Kobes R. Desipramine versus phenelzine in recurrent unipolar depression: clinical characteristics and treatment response. Journal of Clinical Psychopharmacology 1997;17(2):78-83.</t>
  </si>
  <si>
    <t>Szegedi 1997</t>
  </si>
  <si>
    <t>Szegedi1997</t>
  </si>
  <si>
    <t xml:space="preserve">Excluded from 2004 </t>
  </si>
  <si>
    <t>Maprotiline; Paroxetine</t>
  </si>
  <si>
    <t>Szegedi A, Wetzel H, Angersbach D, Philipp M, Benkert O. Response to treatment in minor and major depression: results of a double-blind comparative study with paroxetine and maprotiline. Journal of Affective Disorders 1997;45(3):167-178.</t>
  </si>
  <si>
    <t>Taneri 1989</t>
  </si>
  <si>
    <t>Taneri1989</t>
  </si>
  <si>
    <t>Excluded from 2004 GL as 'No interpretable data available; no address for correspondence [Geddes2002]'</t>
  </si>
  <si>
    <t>Fluoxetine; Nomifensine</t>
  </si>
  <si>
    <t>Taneri Z, Kohler R. Fluoxetine versus nomifensine in outpatients with neurotic or reactive depressive disorder. International Clinical Psychopharmacology 1989 Jan;4 Suppl 1:57-61.</t>
  </si>
  <si>
    <t>Tanghe 1997</t>
  </si>
  <si>
    <t>Tanghe1997</t>
  </si>
  <si>
    <t>Amitriptyline; Amitriptyline + moclobemide; Moclobemide</t>
  </si>
  <si>
    <t>Tanghe A, Steeman J, Bollen E, Renynghe de Voxvrie G, Dendooven M, Haazen L. Moclobeminde and amitriptyline, alone or in combination, in therapy resistant depression. Human Psychopharmacology 1997;12(5):509.</t>
  </si>
  <si>
    <t>Tapani 1989</t>
  </si>
  <si>
    <t>Tapani1989</t>
  </si>
  <si>
    <t>Excluded from 2004 GL as '40% patients were only receiving 50mg of doxepin during weeks 2-5 [Geddes2002*]'</t>
  </si>
  <si>
    <t>Tapani TA, Lehtinen VV. A double blind parallel study to compare fluoxetine with doxepin in the treatment of major depressive disorders. International Journal of Psychopharmacology 1989;4(Suppl. ;4(Suppl. 1):51-6.</t>
  </si>
  <si>
    <t>Taverna 1969</t>
  </si>
  <si>
    <t>Taverna1969</t>
  </si>
  <si>
    <t>Amitriptyline; Nortriptyline; Placebo</t>
  </si>
  <si>
    <t>Taverna P &amp; Ferrari G. Valutazione comparativa della nortriptilina dell'amitriptilina e del placebo nel trattamento delle forme ansiose e depressive. 1969;60:2417-2431.</t>
  </si>
  <si>
    <t>Taylor 1996</t>
  </si>
  <si>
    <t>Taylor1996</t>
  </si>
  <si>
    <t>Excluded from 2004 GL as 'Not relevant comparison for this review (extended release versus immediate release)'</t>
  </si>
  <si>
    <t>Venlafaxine; Venlafaxine-extended release</t>
  </si>
  <si>
    <t>Taylor L. A double blind placebo controlled study of venlafaxine and venlafaxine-ER in outpatients with major depression. 1996.</t>
  </si>
  <si>
    <t>Teismann 2011</t>
  </si>
  <si>
    <t>Resource-focused treatment</t>
  </si>
  <si>
    <t>Teismann, T., et al. (2011) [Resource-focused treatment for unipolar depression: a randomized controlled psychotherapy study]. Psychotherapie, Psychosomatik, medizinische Psychologie 61, 295-302</t>
  </si>
  <si>
    <t>Tetreault 1966</t>
  </si>
  <si>
    <t>Tetreault1966</t>
  </si>
  <si>
    <t>Imipramine; Opipramol; Placebo</t>
  </si>
  <si>
    <t>Tetreault L, Doucet P, Blanchet A, Bordeleau JM. [Comparative evaluation of the antidepressive properties of opipramol, imipramine and placebo in neurotic depression]. [French]. Union Medicale du Canada 1966;95(5):546-553.</t>
  </si>
  <si>
    <t>Thakore 1995</t>
  </si>
  <si>
    <t>Thakore1995</t>
  </si>
  <si>
    <t>Thakore JH, Dinan TG. Effect of fluoxetine on dexamethasone-induced growth hormone release in depression: a double-blind, placebo-controlled study. American Journal of Psychiatry 1995;152(4):616-618.</t>
  </si>
  <si>
    <t>Thase 1997</t>
  </si>
  <si>
    <t>Thase1997</t>
  </si>
  <si>
    <t>Thase ME. Efficacy and tolerability of once-daily venlafaxine extended release (XR) in outpatients with major depression. Journal of Clinical Psychiatry 1997;58(9):393-398.</t>
  </si>
  <si>
    <t>Thase 2011</t>
  </si>
  <si>
    <t>Tourian, K. A., et al. (2009) Desvenlafaxine 50 and 100 mg/d in the treatment of major depressive disorder: an 8-week, phase III, multicenter, randomized, double-blind, placebo-controlled, parallel-group trial and a post hoc pooled analysis of three studies. Clinical Therapeutics 31 Pt 1, 1405-1423 DOI: 10.1016/j.clinthera.2009.07.006</t>
  </si>
  <si>
    <t xml:space="preserve">Thibodeau 2015 </t>
  </si>
  <si>
    <t>Antidepressant (fluoxetine or tianepine); Psychotherapy (CBT or supportive therapy or psychodynamic therapy)</t>
  </si>
  <si>
    <t>Thibodeau, M. A., et al. (2015). "Latent classes of nonresponders, rapid responders, and gradual responders in depressed outpatients receiving antidepressant medication and psychotherapy." Depression and anxiety 32(3 // () *Canadian Institutes of Health Research*): 213-220.</t>
  </si>
  <si>
    <t>Thompson 1989</t>
  </si>
  <si>
    <t>Thompson1989</t>
  </si>
  <si>
    <t>Thompson C, Thompson CM. The prescribing of antidepressants in general practice: II. A placebo-controlled trial of low-dose dothiepin. Human Psychopharmacology 1989;4(3):191-204.</t>
  </si>
  <si>
    <t>Thompson 1991</t>
  </si>
  <si>
    <t>Thompson1991</t>
  </si>
  <si>
    <t>Excluded from 2004 GL as 'Patients on inadequate dose of sertraline (only 27% received ≥100mg)'</t>
  </si>
  <si>
    <t>Thompson C. Sertraline in a primay care setting. In: Racagni G, Ed. Biological psychiatry. Amsterdam: Elsevier, 1991:Elsevier, 1991;863-5.</t>
  </si>
  <si>
    <t>Dothiepin; Sertraline; Placebo</t>
  </si>
  <si>
    <t>Thompson 2001b</t>
  </si>
  <si>
    <t>THOMPSON2001B</t>
  </si>
  <si>
    <t>Dosulepin</t>
  </si>
  <si>
    <t>Thompson, C. &amp; Thompson, C. M. (2001). The prescribing of antidepressants in general practice. II: A placebo-controlled trial of low-dose dothiepin. Human Psychopharmacology, 4, 191-204.</t>
  </si>
  <si>
    <t>Thyme 2007</t>
  </si>
  <si>
    <t>Art psychotherapy; Verbal psychotherapy</t>
  </si>
  <si>
    <t>Thyme KE, Sundin EC, Stahlberg G, Lindstrom B, Eklof H, Wiberg B. THE OUTCOME OF SHORT‐TERM PSYCHODYNAMIC ART THERAPY COMPARED TO SHORT‐TERM PSYCHODYNAMIC VERBAL THERAPY FOR DEPRESSED WOMEN. Psychoanalytic Psychotherapy. 2007 Sep 1;21(3):250-64.</t>
  </si>
  <si>
    <t>Tiller 1988</t>
  </si>
  <si>
    <t>Tiller1988</t>
  </si>
  <si>
    <t>Excluded from 2004 GL as 'Abstract only, not full trial report; does not specify dose of either drug')</t>
  </si>
  <si>
    <t>Mianserin; Moclobemide</t>
  </si>
  <si>
    <t>Tiller JWG, Schweitzer I, Maguire K, Davies BM. Moclobemide and mianserin for depression in the elderly. Pharmacological Research Communications 1988;20(SUPPL. 4):149.</t>
  </si>
  <si>
    <t>Tiller 1990</t>
  </si>
  <si>
    <t>Tiller1990</t>
  </si>
  <si>
    <t>Excluded from 2004 GL as 'Inadequate randomisation process; allocation was sequential using matched pairs'</t>
  </si>
  <si>
    <t>Tiller J. A sequential double-blind controlled study of moclobemide and mianserin in elderly depressed patients. International Journal of Geriatric Psychiatry 5(3):199-204, 1990.</t>
  </si>
  <si>
    <t>Timmerman 1987</t>
  </si>
  <si>
    <t>Timmerman
1987</t>
  </si>
  <si>
    <t>Timmerman L, de Beurs P, Tan BK, Leijnse-Ybema H, Sanchez C, Hopfner Petersen HE, Cohen Stuart MH. A double-blind comparative clinical trial of citalopram vs maprotiline in hospitalized depressed patients. International Clinical Psychopharmacology 1987 Jul;2(3):239-53.</t>
  </si>
  <si>
    <t>Self-help with support; Self-help without support</t>
  </si>
  <si>
    <t xml:space="preserve">Titov, N. (2013) A randomized controlled trial of the effects of self-guided vs. guided Internet-administered treatment on symptoms of anxiety and depression in Australian young adults (18-24). </t>
  </si>
  <si>
    <t>Tokuoka 2016</t>
  </si>
  <si>
    <t>Tokuoka, H., et al. (2016). "Trajectories of depression symptom improvement and associated predictor analysis: An analysis of duloxetine in double-blind placebo-controlled trials." Journal of Affective Disorders 196: 171-180.</t>
  </si>
  <si>
    <t>Tome 1997</t>
  </si>
  <si>
    <t>Tome1997</t>
  </si>
  <si>
    <t>Tome MB, Isaac MT, Harte R, Holland C. Paroxetine and pindolol: a randomized trial of serotonergic autoreceptor blockade in the reduction of antidepressant latency. International Clinical Psychopharmacology 1997;12(2):81-89.</t>
  </si>
  <si>
    <t>Toru 1972</t>
  </si>
  <si>
    <t>Toru1972</t>
  </si>
  <si>
    <t>Toru M, Takamizawa M, Kariya T, Kobayashi K, Takahashi R. A double-blind sequential comparison of doxepin with amitriptyline in depressed patients. Psychosomatics 1972;XIII:241-250.</t>
  </si>
  <si>
    <t>Toth 2013</t>
  </si>
  <si>
    <t>IPT; Enhanced TAU</t>
  </si>
  <si>
    <t>Toth SL, Rogosch FA, Oshri A, Gravener-Davis J, Sturm R , Morgan-Lopez AA. The efficacy of interpersonal psychotherapy for depression among economically disadvantaged mothers. Development and psychopathology. 2013;25(4):1065-78.</t>
  </si>
  <si>
    <t>Tourian 2009</t>
  </si>
  <si>
    <t xml:space="preserve">Yuan, Y. B., et al. (2011) Duloxetine versus paroxetine in the treatment of major depressive disorder: a randomized double-blind multicentre controlled study. Chinese Journal of New Drugs 20, 334-338 </t>
  </si>
  <si>
    <t>Trappe 1973</t>
  </si>
  <si>
    <t>Trappe1973</t>
  </si>
  <si>
    <t>Amitriptyline-chlordiazepoxide; Doxepin</t>
  </si>
  <si>
    <t>Trappe B. Doxepin and amitriptyline-chlordiazepoxide combination in neurotic states. Psychiatria Fennica 1973:269-275.</t>
  </si>
  <si>
    <t>Trick 1975</t>
  </si>
  <si>
    <t>Trick1975</t>
  </si>
  <si>
    <t>Trick KLK. Double-blind comparison of maprotiline (Ludiomil) with amitriptyline in the treatment of depressive illness. Journal International Medical Research 1975;3(suppl 2):67-70.</t>
  </si>
  <si>
    <t>Tsai 2000</t>
  </si>
  <si>
    <t>102 Tsai</t>
  </si>
  <si>
    <t>Tsai S-J, Hong C-J. Study 102: A double-blind, randomised 8-week study of the safety and efficacy of venlafaxine extended release (ER) compared to fluoxetine in patients with moderate to severe depression. 2000.</t>
  </si>
  <si>
    <t>Tsang 2006</t>
  </si>
  <si>
    <t>TSANG2006</t>
  </si>
  <si>
    <t>Tsang, H. W., Fung, K. M., Chan, A. S., Lee, G., &amp; Chan, F. (2006) Effect of a qigong exercise programme on elderly with depression. International Journal of Geriatric Psychiatry, 21, 890-897.</t>
  </si>
  <si>
    <t>Tsaras 1981</t>
  </si>
  <si>
    <t>Tsaras1981</t>
  </si>
  <si>
    <t>Chlordiazepoxide-amitriptyline; Maprotiline</t>
  </si>
  <si>
    <t>Tsaras G, Ambrus J. Etude clinique comparative de l'association chlordiazepoxide-amitriptyline et de la maprotiline chez des patients souffrant de dépression à composante anxieuse. Revista Medica Suisse Romande 1981;101:483-486.</t>
  </si>
  <si>
    <t>Tylee 1997</t>
  </si>
  <si>
    <t>Tylee1997</t>
  </si>
  <si>
    <t xml:space="preserve">Tzanakaki 2000 </t>
  </si>
  <si>
    <t>Tzanakaki00</t>
  </si>
  <si>
    <t>Tzanakaki M, Guazzelli M, Nimatoudis I, Zissis NP, Smeraldi E, Rizzo F. Increased remission rates with venlafaxine compared with fluoxetine in hospitalized patients with major depression and melancholia. International Clinical Psychopharmacology 2000;15(1):29-34.</t>
  </si>
  <si>
    <t>Ucha1990; UCHA1990</t>
  </si>
  <si>
    <t>Imipramine; Moclobemide; Placebo</t>
  </si>
  <si>
    <t>Ucha Udabe R, Marquez CA, Traballi CA, Portes N. Double-blind comparison of moclobemide, imipramine and placebo in depressive patients. Acta Psychiatrica Scandinavica. 1990.</t>
  </si>
  <si>
    <t>Udristoiu 2016</t>
  </si>
  <si>
    <t>Udristoiu T, Dehelean P, Nuss P, Raba V, Picarel-Blanchot F, de Bodnat C. Early effect on general interest, and short-term antidepressant efficacy and safety of agomelatine (25–50 mg/day) and escitalopram (10–20 mg/day) in outpatients with Major Depressive Disorder. A 12-week randomised double-blind comparative study. Journal of Affective Disorders 2016;199:6-12</t>
  </si>
  <si>
    <t>Uher 2009</t>
  </si>
  <si>
    <t>Uher, R., et al. (2009) Differential efficacy of escitalopram and  nortriptyline on dimensional measures of depression. The British journal of psychiatry : the journal of mental science 194, 252-259 DOI: 10.1192/bjp.bp.108.057554</t>
  </si>
  <si>
    <t>Underwood 2013</t>
  </si>
  <si>
    <t>Exercise; Depression awareness training programme</t>
  </si>
  <si>
    <t xml:space="preserve">Underwood, M., et al. (2013) Exercise for depression in care home residents: a randomised controlled trial with cost-effectiveness analysis (OPERA). Health technology assessment 17,  
 </t>
  </si>
  <si>
    <t>Upward 1988</t>
  </si>
  <si>
    <t>Upward1988</t>
  </si>
  <si>
    <t>Upward JW, Edwards JG, Goldie A, Waller DG. Comparative effects of fluoxetine and amitriptyline on cardiac function. British Journal of Clinical Pharmacology 1988 Oct;26(4):399-402.</t>
  </si>
  <si>
    <t>Urade 2015</t>
  </si>
  <si>
    <t>Urade et al. A comparative study of the clinical efficacy and safety of agomelatine with escitalopram in major depressive disorder patients: A randomized, parallel-group, phase IV study. J Pharmacol Pharmacother. 2015 Oct-Dec; 6(4): 198–203. doi:  10.4103/0976-500X.171883</t>
  </si>
  <si>
    <t>Valducci 1992</t>
  </si>
  <si>
    <t>Valducci1992</t>
  </si>
  <si>
    <t>Paper is in Italian. Data extracted from 2009 GL</t>
  </si>
  <si>
    <t>Valducci M. A double blind, placebo controlled clinical trial of evaluate efficacy and safety of fluoxetine in the treatment of major depression. Giornale Italiano di Ricerche Cliniche e Terapeutiche 1992;13(3):59-64.</t>
  </si>
  <si>
    <t>Vallejo 1987a</t>
  </si>
  <si>
    <t>Vallejo87A Dysth</t>
  </si>
  <si>
    <t>Excluded from 2004 GL as 'Patients diagnosed with dysthymia (not concurrent to major depression)'</t>
  </si>
  <si>
    <t>Vallejo J. Double-blind study of imipramine versus phenelzine in Melancholias and Dysthymic Disorders. British Journal of Psychiatry Vol 151, pp 639-42, 1987.</t>
  </si>
  <si>
    <t>Vallejo 1987b</t>
  </si>
  <si>
    <t>Vallejo87A Melan</t>
  </si>
  <si>
    <t>Published separately from Vallejo87A dysthymic in Spanish</t>
  </si>
  <si>
    <t>Vallejo J. Double-blind study imipramine-phenelzine in endogeneous depression. Revista de Psiquiatria de la Facultad de Medicina de Barcelona 14(1):3-12 1987.</t>
  </si>
  <si>
    <t>Van Amerongen 1979</t>
  </si>
  <si>
    <t>Van Amerongen</t>
  </si>
  <si>
    <t>Amineptine; Amitriptyline</t>
  </si>
  <si>
    <t>Van Amerongen P. Double-blind clinical trial of the antidepressant action of amineptine. Current Medical Research Opinion 1979;6:93-100.</t>
  </si>
  <si>
    <t>Van De Merwe 1984a</t>
  </si>
  <si>
    <t>Amitriptyline; Trazodone; Placebo</t>
  </si>
  <si>
    <t>Van De Merwe TJ, Silverstone T, Ankie SI, Warrington SJ, Turner P. A double-blind non-crossover placebo-controlled study between group comparison of trazodone and amitriptyline on cardiovascular function in major depressive disorder. Psychophatology 1984;17(suppl 2):64-76.</t>
  </si>
  <si>
    <t>Van De Merwe 1984b</t>
  </si>
  <si>
    <t>Van de Merwe TJ, Silverstone T, Ankier SI. Electrophysiological and haemodynamic changes with trazodone, amitriptyline and placebo in depressed outpatients. Current Medical Research Opinion 1984;9:339-351.</t>
  </si>
  <si>
    <t>van Gurp 2002</t>
  </si>
  <si>
    <t>van Gurp02</t>
  </si>
  <si>
    <t>St John's wort; Sertraline</t>
  </si>
  <si>
    <t>van Gurp G, Meterissian GB, Haiek LN, McCusker J, Bellavance F. St John's wort or sertraline? Randomized controlled trial in primary care. Canadian Family Physician 2002;48:905-912.</t>
  </si>
  <si>
    <t>Van Moffaert 1994</t>
  </si>
  <si>
    <t>Van Moffaert1994</t>
  </si>
  <si>
    <t>Imipramine; Nefazodone</t>
  </si>
  <si>
    <t>Van Moffaert M, Pregaldien JL, Von Frenckell R, Gammans R. A double-blind comparison of nefazodone and imipramine in the treatment of depressed patients. NEW TRENDS EXP CLIN PSYCHIATRY 1994;10(2):85-87.</t>
  </si>
  <si>
    <t>VanMoffaert95a</t>
  </si>
  <si>
    <t>Van Moffaert M. Mirtazapine is more effective than trazodone: a double-blind controlled study in hospitalized patients with major depression. International Clinical Psychopharmacology 1995;10(1):3-9.</t>
  </si>
  <si>
    <t>van 't Veer-Tazelaar 2011</t>
  </si>
  <si>
    <t>Watchful waiting; Bibliotherapy; Problem-solving treatment; Re-referral to primary care to discuss medication; Usual care</t>
  </si>
  <si>
    <t>t Veer-Tazelaar, P. J., et al. (2011) [Prevention of depression and anxiety in older people]. Tijdschrift voor psychiatrie 53, 579-584</t>
  </si>
  <si>
    <t>Vartanyan 1984</t>
  </si>
  <si>
    <t>Vartanian1984</t>
  </si>
  <si>
    <t>Vartanyan FE. Effects of antidepressants in different populations. Farmakologie Toksicologie 1984;47:13-17.</t>
  </si>
  <si>
    <t>Vazquez 2012</t>
  </si>
  <si>
    <t>Vázquez FL, Torres A, Blanco V, Díaz O, Otero P, Hermida E. Comparison of relaxation training with a cognitive-behavioural intervention for indicated prevention of depression in university students: A randomized controlled trial. Journal of psychiatric research. 2012 Nov 30;46(11):1456-63.</t>
  </si>
  <si>
    <t>Vaz-Serra 1994</t>
  </si>
  <si>
    <t>Vaz-Serra1994</t>
  </si>
  <si>
    <t>Excluded from 2004 GL as 'Only 17.5% patients were diagnosed with MDD (other: dysthymia 60%, adjustment disorder 13.75%, atypical depression 2.5%, no diagnosis 6.25%)'</t>
  </si>
  <si>
    <t>pharm</t>
  </si>
  <si>
    <t>Vaz-Serra A. Multicenter double-blind study of moclobemide and maprotiline. Clinical Neuropharmacology Vol 17 Suppl 1, pp S38-49, 1994.</t>
  </si>
  <si>
    <t>Veith 1983</t>
  </si>
  <si>
    <t>Veith1983</t>
  </si>
  <si>
    <t>Veith RC, Bielski RJ, Bloom V, Fawcett JA, Narasimhachari N, Friedel RO. Urinary MHPG excretion and treatment with desipramine or amitriptyline: prediction of response, effect of treatment, and methodological hazards. Journal Clinical Psychopharmacology 1983;3:18-27.</t>
  </si>
  <si>
    <t>Versiani 2000</t>
  </si>
  <si>
    <t>Versiani2000b</t>
  </si>
  <si>
    <t>Versiani M, Amin M, Chouinard G. Double-blind, placebo-controlled study with reboxetine in inpatients with severe major depressive disorder. Journal of Clinical Psychopharmacology 2000;20(1):28-34.</t>
  </si>
  <si>
    <t>Vinar 1996</t>
  </si>
  <si>
    <t>Vinar1996</t>
  </si>
  <si>
    <t>Pindolol; SSRIs</t>
  </si>
  <si>
    <t>Vinar O, Vinarova E, Horacek J. Pindolol accelerates the therapeutic action of selective serotonin reuptake inhibitors (SSRI) in depression. Homeostasis in Health &amp; Disease 1993;37(1-2):Czechoslovakia.</t>
  </si>
  <si>
    <t>Vogel 1976</t>
  </si>
  <si>
    <t>Vogel1976</t>
  </si>
  <si>
    <t>Vogel HP, Bente D, Feder J, et al. Mianserin versus amitriptyline. A double-blind trial evaluated by the AMP system. International Pharmacopsychiatry 1976;11:25-31.</t>
  </si>
  <si>
    <t>Volkers 2002</t>
  </si>
  <si>
    <t>Volkers2002</t>
  </si>
  <si>
    <t>Volkers AC, Tulen JHM, Van Den Broek WW, Bruijn JA, Passchier J, Pepplinkhuizen L. 24-Hour motor activity after treatment with imipramine or fluvoxamine in major depressive disorder. European Neuropsychopharmacology 2002;12(4):273-278.</t>
  </si>
  <si>
    <t>Volz 2000</t>
  </si>
  <si>
    <t>Volz2000</t>
  </si>
  <si>
    <t>Volz H-P, Eberhard R, Grill G. Nervenheilkunde 2000;19(7):401-405.</t>
  </si>
  <si>
    <t>Volz 2002</t>
  </si>
  <si>
    <t>Volz2002</t>
  </si>
  <si>
    <t>Excluded from 2004 GL as 'Patients were not diagnosed with depression'</t>
  </si>
  <si>
    <t>Volz H-P, Murck H, Kasper S, Moller H-J. St John's wort extract (LI 160) in somatoform disorders: Results of a placebo-controlled trial. Psychopharmacology 2002;164(3):294-300.</t>
  </si>
  <si>
    <t>von Bardeleben 1989</t>
  </si>
  <si>
    <t>von Bardeleben1989</t>
  </si>
  <si>
    <t>Excluded from 2004 GL as 'There were only 2/14 patients in the placebo arm'</t>
  </si>
  <si>
    <t>von Bardeleben U. Mood elevating effect of fluoxetine in a diagnostically homogeneous inpatient population with major depressive disorder. International Clinical Psychopharmacology Vol 4 Suppl 1, pp 31-5, 1989.</t>
  </si>
  <si>
    <t>Von Bauer 1969</t>
  </si>
  <si>
    <t>Von Bauer1969</t>
  </si>
  <si>
    <t>Von Bauer G, Nowak H. Doxepin, ein neues antidepressivum: wirkungsvergleich mit amitriptylin. Arzneimittezforschung 1969;19:1642-1646.</t>
  </si>
  <si>
    <t>Vorbach 1994</t>
  </si>
  <si>
    <t>Vorbach1994</t>
  </si>
  <si>
    <t>Excluded from 2004 GL as '42% patients diagnosed with dysthymia or adjustment disorder'</t>
  </si>
  <si>
    <t>Imipramine; St John's wort</t>
  </si>
  <si>
    <t>Vorbach EU, Hubner WD, Arnoldt KH. Effectiveness and tolerance of the hypericum extract LI 160 in comparison with imipramine: randomized double-blind study with 135 outpatients. Journal of Geriatric Psychiatry &amp; Neurology 1994;7:Suppl-23.</t>
  </si>
  <si>
    <t>Vorbach 1997</t>
  </si>
  <si>
    <t>Vorbach97</t>
  </si>
  <si>
    <t>Excluded from 2004 GL as ''Lithium was allowed if it had been prescribed at least 3 months before the trial and was continued with an unchanged daily dose'; number of patients
in each treatment group receiving lithium not specified'</t>
  </si>
  <si>
    <t>Vorbach EU AKHW. Efficacy and tolerability of St. John's wort extract LI 160 versus imipramine in patients with severe depressive episodes according to ICD-10. Pharmacopsychiatry Vol 30 Suppl 2, pp 81-5, 1997.</t>
  </si>
  <si>
    <t>Wade 2003</t>
  </si>
  <si>
    <t>Wade2003</t>
  </si>
  <si>
    <t>Wade, A., Crawford, G.M., Angus,M., Wilson,R., Hamilton,L. A randomized, double-blind, 24-week study comparing the efficacy and tolerability of mirtazapine paroxetine in depressed patients in primary care. International Clinical Psychopharmacology 2003;18(3):133-141.</t>
  </si>
  <si>
    <t>Wade 2007</t>
  </si>
  <si>
    <t>WADE2007</t>
  </si>
  <si>
    <t>Wade, A., Gembert, K., &amp; Florea, I. (2007). A comparative study of the efficacy of acute and continuation treatment with escitalopram versus duloxetine in patients with major depressive disorder. Current Medical Research &amp; Opinion, 23, 1605-1614.</t>
  </si>
  <si>
    <t>Waite 1986</t>
  </si>
  <si>
    <t>Waite1986</t>
  </si>
  <si>
    <t>Excluded from 2004 GL as 'Dosage levels not given - left to discretion of clinicians'</t>
  </si>
  <si>
    <t>Amitriptyline; Dothiepin; Mianserin</t>
  </si>
  <si>
    <t>Waite J, Grundy E, Arie T. A controlled trial of antidepressant medication in elderly in-patients. International Clinical Psychopharmacology 1986;1:113-126.</t>
  </si>
  <si>
    <t>Walczak 1996</t>
  </si>
  <si>
    <t>Walczak1996</t>
  </si>
  <si>
    <t>Walczak DD, Apter JT, Halikas JA, Borison RL, Carman JS, Post GL, Patrick R, Cohn JB, Cunningham LA, Rittberg B, Preskorn SH, Kang JS, Wilcox CS. The oral dose-effect relationship for fluvoxamine: a fixed-dose comparison against placebo in depressed outpatients. Annals of Clinical Psychiatry 1996;8(3):139-151.</t>
  </si>
  <si>
    <t>Walsh 2014</t>
  </si>
  <si>
    <t>Mindfulness</t>
  </si>
  <si>
    <t>Walsh EC. Effects of a short-term mindfulness intervention on depression and immune function. Dissertation Abstracts International: Section B: The Sciences and Engineering. 2014;75(5-B(E)):No Pagination Specified.</t>
  </si>
  <si>
    <t>Ward 2011</t>
  </si>
  <si>
    <t>Culturally adapted CBT group</t>
  </si>
  <si>
    <t>Ward EC, Brown RL. A culturally adapted depression intervention for African American adults experiencing depression: Oh Happy Day. American Journal of Orthopsychiatry. 2015 Jan;85(1):11.</t>
  </si>
  <si>
    <t>Warmerdam 2009</t>
  </si>
  <si>
    <t>CBT; problem solving; Waitlist</t>
  </si>
  <si>
    <t>Watanabe 1978</t>
  </si>
  <si>
    <t>Watanabe1978</t>
  </si>
  <si>
    <t>Watanabe S, Yokoyama S, Kubo S, Iwai H, Kuyama C. A double-blind controlled study of clinical efficacy of maprotiline and amitriptyline in depression. Folia Psychiatrica et Neurologica Japonica 1978;32:1-31.</t>
  </si>
  <si>
    <t>Watts 2013</t>
  </si>
  <si>
    <t>Self-help (CCBT via computer); Self-help (CCBT via mobile)</t>
  </si>
  <si>
    <t xml:space="preserve">Watts, S., et al. (2013) CBT for depression: a pilot RCT comparing mobile phone vs. computer. BMC psychiatry 13, 49 </t>
  </si>
  <si>
    <t xml:space="preserve">Cognitive–behavioural therapy (CBT); Psychodynamic therapy (PDT) </t>
  </si>
  <si>
    <t>Watzke B, Rüddel H, Jürgensen R, Koch U, Kriston L, Grothgar B, Schulz H. Effectiveness of systematic treatment selection for psychodynamic and cognitive–behavioural therapy: randomised controlled trial in routine mental healthcare. The British Journal of Psychiatry. 2010 Aug 1;197(2):96-105.</t>
  </si>
  <si>
    <t>Watzke B, Rüddel H, Jürgensen R, Koch U, Kriston L, Grothgar B, Schulz H. Longer term outcome of cognitive-behavioural and psychodynamic psychotherapy in routine mental health care: randomised controlled trial. Behaviour research and therapy. 2012 Sep 30;50(9):580-7.</t>
  </si>
  <si>
    <t>Weissman 1975</t>
  </si>
  <si>
    <t>Weissman1975</t>
  </si>
  <si>
    <t>Weissman MM, Lieb J, Prusoff B, Bothwell S. A double-blind trial of maprotiline (Ludiomil) and amitriptyline in depressed outpatients. Acta Psychiatrica Scandinavica 1975;52:225-236.</t>
  </si>
  <si>
    <t>Wernicke 1987</t>
  </si>
  <si>
    <t>Wheatley 1975</t>
  </si>
  <si>
    <t>Wheatley1975</t>
  </si>
  <si>
    <t>Wheatley D. Controlled clinical trial of a new antidepressant (ORG.GB 94) of novel chemical formulation. Current Therapeutic Research, 18, 849-854 1975;18:849-854.</t>
  </si>
  <si>
    <t>Wheatley 1997</t>
  </si>
  <si>
    <t>Wheatley97</t>
  </si>
  <si>
    <t>Wheatley D. LI 160, an extract of St. John's wort, versus amitriptyline in mildly to moderately depressed outpatients--a controlled 6-week clinical trial. Pharmacopsychiatry Vol 30 Suppl 2, pp 77-80, 1997.</t>
  </si>
  <si>
    <t>Whitmyer 2007</t>
  </si>
  <si>
    <t>Whitmyer, V. G., Dunner, D. L., Kornstein, S. G., Meyers, A. L., Mallinckrodt, C. H., Wohlreich, M. M., Gonzales, J.S., Greist, J. H. (2007) A comparison of initial duloxetine dosing strategies in patients with major depressive disorder. Journal of Clinical Psychiatry, 68, 1921-1930.</t>
  </si>
  <si>
    <t>Wiles 2012</t>
  </si>
  <si>
    <t>Citalopram; Reboxetine</t>
  </si>
  <si>
    <t>Wiles, N. J., et al. (2012) Severity of depression and response to antidepressants: GENPOD randomised controlled trial. The British journal of psychiatry : the journal of mental science 200, 130-136 DOI: 10.1192/bjp.bp.110.091223</t>
  </si>
  <si>
    <t>Zisook, S., et al. (2011) Effect of antidepressant medication treatment on suicidal ideation and behavior in a randomized trial: an exploratory report from the Combining Medications to Enhance Depression Outcomes Study. Journal of Clinical Psychiatry 72, 1322-1332 DOI: 10.4088/JCP.10m06724</t>
  </si>
  <si>
    <t>Willemse 2004</t>
  </si>
  <si>
    <t>Williams 1993</t>
  </si>
  <si>
    <t>Williams1993</t>
  </si>
  <si>
    <t>Williams R, Edwards RA, Newburn GM, Mullen R, Menkes DB, Segkar C. A double-blind comparison of moclobemide and fluoxetine in the treatment of depressive disorders. International Clinical Psychopharmacology 1993 Jan;7(3-4):155-8.</t>
  </si>
  <si>
    <t>Williams 2007</t>
  </si>
  <si>
    <t>Williams C, Wilson P, Walker A, Wallace I, Morrison J, Whitfield G, McMahon A. An evaluation of the effectiveness of structured cognitive behaviour therapy self-help materials delivered by a self-help support worker within primary care. Report Submitted to the Chief Scientific Officer in Scotland (contract number CZH/4/61). Glasgow: University of Glasgow. 2007.</t>
  </si>
  <si>
    <t>Williams 2013a</t>
  </si>
  <si>
    <t xml:space="preserve">Williams Alishia, D. and G. Andrews (2013) The effectiveness of internet cognitive behavioural therapy (iCBT) for depression in primary care: A quality assurance study. PloS One 8, e57447 </t>
  </si>
  <si>
    <t>Witte 1995</t>
  </si>
  <si>
    <t>Witte1995</t>
  </si>
  <si>
    <t>Witte B. Treatment of depression with a highly concentrated hypericum preparation. A multicenter, placebo-controlled double-blind study. &lt;ORIGINAL&gt; BEHANDLUNG DEPRESSIVER VERSTIMMUNGEN MIT EINEM HOCHKONZENTRIERTEN HYPERICUMPRAPARAT. EINE MULTIZENTRISCHE PLAZEBOCONTROLLIERTE DOPPELBLINDSTUDIE. Fortschritte der Medizin 113(28):46+49-50+53-54, 1995.</t>
  </si>
  <si>
    <t>Woelk 2000</t>
  </si>
  <si>
    <t>Woelk2000</t>
  </si>
  <si>
    <t>Woelk H. Comparison of St John's wort and imipramine for treating depression: randomised controlled trial. [see comments.]. BMJ 321(7260):536-9, 2-9-2000.</t>
  </si>
  <si>
    <t>Wright 1976</t>
  </si>
  <si>
    <t>Wright1976</t>
  </si>
  <si>
    <t>Wright S, Hermann L. Doppelblindversuch zum wirkungsvergleich von lofepramin und amitriptylin bei ambulant behandelten patienten mit depressiven zustandsbildern. Arzneim Forsch (Drug Research) 1976;26:1167-1169.</t>
  </si>
  <si>
    <t>Wyeth 2000</t>
  </si>
  <si>
    <t>349Wyeth</t>
  </si>
  <si>
    <t>Wyeth. Study 349: Protocol No. 0600A1-349-NE/UK. 2000.Unpublished.</t>
  </si>
  <si>
    <t>Xu 2015</t>
  </si>
  <si>
    <t>Xu, M., et al. (2015). "Based on the principle of WRS to compare the clinical effect differences between acupuncture and Western medicine in anti-depression." Integrative Medicine Research 4(1 suppl. 1): 82.</t>
  </si>
  <si>
    <t>Yamaoka 1994</t>
  </si>
  <si>
    <t>Yamaoka1994</t>
  </si>
  <si>
    <t>Excluded from 2004 GL as 'Paper is in Japanese, unable to translate in order to assess eligibility'</t>
  </si>
  <si>
    <t>Benzodiazepine augmentation</t>
  </si>
  <si>
    <t>Yamaoka K. Augmentation therapy of antidepressant and benzodiazepine in the treatment of depression. Seishinka Chiryogaku (Japanese Journal of Psychiatric Treatment) 1994;9:1349-1355.</t>
  </si>
  <si>
    <t>Yamhure 1977</t>
  </si>
  <si>
    <t>Yamhure1977</t>
  </si>
  <si>
    <t>Yamhure A, Villalobos A. Amoxapine: a double-blind comparative clinical study of amoxapine and amitriptyline in depressed, hospitalised patients. Current Therapeutic Research 1977;21:502-506.</t>
  </si>
  <si>
    <t>Young 1979</t>
  </si>
  <si>
    <t>Young1979</t>
  </si>
  <si>
    <t>Isocarboxazid; Isocarboxazid + trimipramine; Phenelzine; Phenelzine + trimipramine; Trimipramine</t>
  </si>
  <si>
    <t>Young JP, Lader MH, Hughes WC. Controlled trial of trimipramine, monoamine oxidase inhibitors, and combined treatment in depressed outpatients. British Medical Journal 24-11-1979;2(6201):1315-1317.</t>
  </si>
  <si>
    <t>Yuan 2011</t>
  </si>
  <si>
    <t>Zajecka, J., et al. (2010) Efficacy and safety of agomelatine in the treatment of major depressive disorder: a multicenter, randomized, double-blind, placebo-controlled trial. Journal of clinical psychopharmacology 30, 135-144 DOI: 10.1097/JCP.0b013e3181d420a7</t>
  </si>
  <si>
    <t>Zajecka 2010</t>
  </si>
  <si>
    <t>Zanardi 1996</t>
  </si>
  <si>
    <t>Zanardi1996</t>
  </si>
  <si>
    <t>Paroxetine; Sertraline</t>
  </si>
  <si>
    <t>Zanardi R, Franchini L, Gasperini M, Perez J, Smeraldi E. Double-blinded controlled trial of sertraline versus paroxetine in the treatment of delusional depression. Am J Psychiatry 1996;153(12):1631-1633.</t>
  </si>
  <si>
    <t>Zanardi 1997</t>
  </si>
  <si>
    <t>Zanardi1997</t>
  </si>
  <si>
    <t>Paroxetine + pindolol; Paroxetine + placebo; Paroxetine + [pindolol for 1 week -&gt; placebo for 3
weeks]</t>
  </si>
  <si>
    <t>Zanardi R. How long should pindolol be associated with paroxetine to improve the antidepressant response? Journal of Clinical Psychopharmacology 17(6):446-50, 1997.</t>
  </si>
  <si>
    <t>Zanardi 2000</t>
  </si>
  <si>
    <t>Excluded from 2004 GL as 'More than 15% patients were diagnosed with bipolar disorder - 16/28 patients = 21.4%'</t>
  </si>
  <si>
    <t>Zanardi R, Franchini L, Serretti A, Perez J, Smeraldi E. Venlafaxine versus fluvoxamine in the treatment of delusional depression: a pilot double-blind controlled study. Journal of Clinical Psychiatry 2000;61(1):26-29.</t>
  </si>
  <si>
    <t>Zanardi 2001</t>
  </si>
  <si>
    <t>Zanardi2001</t>
  </si>
  <si>
    <t>Excluded from 2004 GL as '30% of patients were diagnosed with bipolar depression'</t>
  </si>
  <si>
    <t>Fluvoxamine + placebo; Fluvoxamine + pindolol</t>
  </si>
  <si>
    <t>Zanardi R. Factors affecting fluvoxamine antidepressant activity: Influence of pindolol and 5-HTTLPR in delusional and nondelusional depression. Biological Psychiatry 50(5):323-30, 2001.</t>
  </si>
  <si>
    <t>Zautra 2012</t>
  </si>
  <si>
    <t>Phone-Based Interventions With Automated Mindfulness and Mastery Messages; TAU</t>
  </si>
  <si>
    <t>Zhang 2001</t>
  </si>
  <si>
    <t>Zhang2001</t>
  </si>
  <si>
    <t>Zhang SQ SJCSZXaea. Test of moclobemide for depressions in a double-blind experiment. The Chinese Journal of Modern Applied Pharmacy 18(5):403-405, 2001.</t>
  </si>
  <si>
    <t>Zhang 2009</t>
  </si>
  <si>
    <t>Acupuncture + 10 mg fluoxetine + placebo; Sham acupuncture + 20–30 mg fluoxetine</t>
  </si>
  <si>
    <t>Zhang, W. J., et al. (2009) Combination of acupuncture and fluoxetine for depression: a randomized, double-blind, sham-controlled trial. Journal of alternative and complementary medicine (New York, N.Y.) 15, 837-844 DOI: 10.1089/acm.2008.0607</t>
  </si>
  <si>
    <t>Zhao 1997</t>
  </si>
  <si>
    <t>Zhao1997</t>
  </si>
  <si>
    <t>Zhao JP ZWCYZHCJZRaCF.A randomized control study of moclobemide and imipramine in depression &amp; plasma concentration assay. Zhongyuan J.Psychologic Med. 3(3):129-132,1997</t>
  </si>
  <si>
    <t>Zhao 2013</t>
  </si>
  <si>
    <t>Zhao W, Zhou Y, Liu X-P, Ran L-W. Effectiveness of acceptance and commitment therapy on depression. Chinese journal of clinical psychology. 2013;21:153-7.</t>
  </si>
  <si>
    <t>Zhou Xiufang 2015</t>
  </si>
  <si>
    <t>Zhou Xiufang, n., et al. (2015). "[Clinical observasion of acupuncture in patients with depression and its impact on serum 5-HT]." Zhongguo zhen jiu = Chinese acupuncture &amp; moxibustion 35(2): 123-126.</t>
  </si>
  <si>
    <t xml:space="preserve">Ziegler 1977 </t>
  </si>
  <si>
    <t xml:space="preserve">Ziegler1977 </t>
  </si>
  <si>
    <t xml:space="preserve">Ziegler, V., Clayton, P. &amp; Biggs, J. (1977) A comparison study of amitriptyline and nortiptyline with plasma levels, Archives of General psychiatry, 34, 607-612 </t>
  </si>
  <si>
    <t>Zisook 2011</t>
  </si>
  <si>
    <t>Escitalopram plus placebo, bupropion plus escitalopram, or venlafaxine plus mirtazapine</t>
  </si>
  <si>
    <t>150mg/day</t>
  </si>
  <si>
    <t>Inpatient and outpatient</t>
  </si>
  <si>
    <t>Inpatient or outpatient</t>
  </si>
  <si>
    <t>Alladin 2007</t>
  </si>
  <si>
    <t>Barnhofer 2009</t>
  </si>
  <si>
    <t>Chiesa 2012</t>
  </si>
  <si>
    <t>Cho 2008</t>
  </si>
  <si>
    <t>Clark 2008</t>
  </si>
  <si>
    <t>Cooper 2003</t>
  </si>
  <si>
    <t>Cullen 2002</t>
  </si>
  <si>
    <t>Dekker 2012</t>
  </si>
  <si>
    <t>DeRubeis 2005</t>
  </si>
  <si>
    <t>Dindo 2012</t>
  </si>
  <si>
    <t>Duarte 2009</t>
  </si>
  <si>
    <t>Faramarzi 2008</t>
  </si>
  <si>
    <t>Finkelzeller 2009</t>
  </si>
  <si>
    <t>Harley 2008</t>
  </si>
  <si>
    <t>Hayden 2012</t>
  </si>
  <si>
    <t>Hopko 2011</t>
  </si>
  <si>
    <t>Johnson 2012</t>
  </si>
  <si>
    <t>Koszycki 2012</t>
  </si>
  <si>
    <t>Martin 2001</t>
  </si>
  <si>
    <t>McBride 2007</t>
  </si>
  <si>
    <t>Mulcahey 2010</t>
  </si>
  <si>
    <t>Neimeyer 1990</t>
  </si>
  <si>
    <t>O'Hara 2000</t>
  </si>
  <si>
    <t>Pecheur 1984</t>
  </si>
  <si>
    <t>Rahman 2008</t>
  </si>
  <si>
    <t>Ross 1985</t>
  </si>
  <si>
    <t>Serrano 2004</t>
  </si>
  <si>
    <t>Spinelli 2003</t>
  </si>
  <si>
    <t>Strong 2008</t>
  </si>
  <si>
    <t>Talbot 2011</t>
  </si>
  <si>
    <t>Titov 2010</t>
  </si>
  <si>
    <t>Wollersheim 1991</t>
  </si>
  <si>
    <t>Wong 2008b</t>
  </si>
  <si>
    <t>Wong 2008a</t>
  </si>
  <si>
    <t>Alladin, A., Alibhai A., 2007. Cognitive hypnotherapy for depression: an empirical investigation. Int. J. Clin. Exp. Hypn. 55, 147‐166.</t>
  </si>
  <si>
    <t>Cognitive hypnotherapy</t>
  </si>
  <si>
    <t>Barnhofer, T., Crane, C., Hargus, E., Amarasinghe, M., Winder, R., Williams, J.M.G., 2009. Mindfulnessbased cognitive therapy as a treatment for chronic depression: a preliminary study. Behav. Res. Ther. 47, 366‐373.</t>
  </si>
  <si>
    <t>MBCT</t>
  </si>
  <si>
    <t>Further line/TRD</t>
  </si>
  <si>
    <t>Chiesa, A., Mandelli, L., Serretti, A., 2012. Mindfulness‐based cognitive therapy versus psycho‐education for patients with major depression who did not achieve remission following antidepressant treatment: a preliminary analysis. J. Altern. Complement. Med. 18, 756‐760.</t>
  </si>
  <si>
    <t>MBCT; psychoeducation</t>
  </si>
  <si>
    <t>Cho, H.J., Kwon, J.H., Lee J.J., 2008. Antenatal cognitive‐behavioral therapy for prevention of postpartum depression: a pilot study. Yonsei Med. J. 49, 553–562.</t>
  </si>
  <si>
    <t>Clark, R., Tluczek, A., Brown, R., 2008. A mother‐infant therapy group model for postpartum depression. Infant Ment. Health J. 29, 514‐536.</t>
  </si>
  <si>
    <t>Mother-infant therapy</t>
  </si>
  <si>
    <t>Cooper, P., Murray, L., Wilson, A., Romaniuk, H., 2003. Controlled trial of the short‐ and long‐term effect of psychological treatment of past‐partum depression. I. Impact on maternal mood. Br. J. Psychiatry 182, 412‐419.</t>
  </si>
  <si>
    <t>CBT; non-directive counselling</t>
  </si>
  <si>
    <t>Cullen, J.M., 2002. Testing the effectiveness of behavioral activation therapy in the treatment of acute unipolar depression. Western Michigan University, Unpublished doctoral dissertation.</t>
  </si>
  <si>
    <t>Dekker, R.L., Moser, D.K., Peden, A.R., Lennie, T.A., 2012. Cognitive therapy improves three‐month outcomes in hospitalized patients with heart failure. J. Card. Fail. 18, 10‐20.</t>
  </si>
  <si>
    <t>DeRubeis, R.J., Hollon, S.D., Amsterdam, J.D., Shelton, R.C., Young, P.R., Salomon, R.M., O'Reardon, J.P., Lovett, M.L., Gladis, M.M., Brown, L.L., Gallop, R., 2005. Cognitive therapy vs. medications in the treatment of moderate to severe depression. Arch. Gen. Psychiatry 62, 409‐416.</t>
  </si>
  <si>
    <t>CBT; pharm</t>
  </si>
  <si>
    <t>Dindo, L., Recober, A., Marchman, J.N., Turvey, C., O'Hara, M.W., 2012. One‐day behavioral treatment for patients with comorbid depression and migraine: a pilot study. Behav. Res. Ther. 50, 537‐543.</t>
  </si>
  <si>
    <t>Duarte, P.S., Miyazaki, M.C., Blay, S.L., Sesso, R., 2009. Cognitive‐behavioral group therapy is an effective treatment for major depression in hemodialysis patients. Kidney Int. 76, 414‐421.</t>
  </si>
  <si>
    <t>Dunlop, B.W., Kelley, M.E., Mletzko, T.C., Velasquez, C.M., Craighead, E., Mayberg, H.S., 2012. Depression beliefs, treatment preference, and outcomes in a randomized trial for major depressive disorder. J. Psychiatr. Res. 46, 375‐381.</t>
  </si>
  <si>
    <t>Faramarzi, M., Alipor, A., Esmaelzadeh, S., Kheirkhah, F., Poladi, K., Pash, H., 2008. Treatment of depression and anxiety in infertile women: cognitive behavioral therapy versus fluoxetine. J. Affect. Disord. 108, 159‐164.</t>
  </si>
  <si>
    <t>Finkenzeller, W., Zobel, I., Rietz, S., Schramm, E., Berger, M., 2009. [Interpersonal psychotherapy and pharmacotherapy for post‐stroke depression feasibility and effectiveness] [Article in German]. Nervenarzt 80, 805‐812.</t>
  </si>
  <si>
    <t>Harley, R., Sprich, S., Safren, S., Jacobo, M., Fava, M., 2008. Adaptation of dialectical behavior therapy skills training group for treatment‐resistant depression. J. Nerv. Ment. Disord. 196, 136‐143.</t>
  </si>
  <si>
    <t>Hayden, T., Perantie, D.C., Nix, B.D., Barnes, L.D., Mostello, D.J., Holcomb, W.L., Svrakic, D.M., Scherrer, J.F., Lustman, P.J., Hershey, T., 2012. Treating prepartum depression to improve infant developmental outcomes: a study of diabetes in pregnancy. J. Clin. Psychol. Med. Settings 19, 285‐292.</t>
  </si>
  <si>
    <t>Hopko, D.R., Armento, M.E.A., Robertson, S.M.C., Ryba, M.M., Carvalho, J.P., Colman, L.K., 2011. Brief behavioral activation and problem‐solving therapy for depressed breast cancer patients: Randomized trial. J. Consul. Clin. Psychol. 79, 834‐849.</t>
  </si>
  <si>
    <t>Johnson, J.E., Zlotnick, C., 2012. Pilot study of treatment for major depression among women prisoners with substance use disorder. J. Psychiatr. Res. 46, 1174‐1183.</t>
  </si>
  <si>
    <t>Koszycki, D., Bisserbe, J.C., Blier, P., Bradwejn, J., Markowitz, J., 2012. Interpersonal psychotherapy versus brief supportive therapy for depressed infertile women: first pilot randomized controlled trial. Arch. Women's Ment. Health 15, 193‐201</t>
  </si>
  <si>
    <t>IPT; CBT</t>
  </si>
  <si>
    <t>Martin, S.D., Martin, E., Rai, S.S., Richardson, M.A., Royall, R., 2001. Brain blood flow changes in depressed patients treated with interpersonal psychotherapy or venlafaxine hydrochloride: preliminary findings. Arch. Gen. Psychiatry 58, 641‐648.</t>
  </si>
  <si>
    <t>McBride, C., Segal, Z., Kennedy, S., Gemar, M., 2007. Changes in autobiographical memory specificity following cognitive behavior therapy and pharmacotherapy for major depression. Psychopathology 40, 147‐152.</t>
  </si>
  <si>
    <t>Mulcahy, R., Reay, R.E., Wilkinson, R.B., Owen, C., 2010. A randomised control trial for the effectiveness of group Interpersonal Psychotherapy for postnatal depression. Arch. Womens Ment. Health 13, 125‐139.</t>
  </si>
  <si>
    <t>Neimeyer, R.A., Feixas, G., 1990. The role of homework and skill acquisition in the outcome of group cognitive therapy for depression. Behav. Ther. 21, 281‐292.</t>
  </si>
  <si>
    <t xml:space="preserve">O'Hara, M.W., Stuart, S., Gorman, L.L., Wenzel, A., 2000. Efficacy of interpersonal therapy for
postpartum depression. Arch. Gen. Psychiatry 57, 1039‐1045 </t>
  </si>
  <si>
    <t>Pecheur, D.R., Edwards, K.J., 1984. A comparison of secular and religious versions of cognitive therapy with depressed Christian college students. J. Psychol. Theol. 12, 45‐54.</t>
  </si>
  <si>
    <t>Rahman, A., Malik, A., Sikander, S., Roberts, C., Creed, F., 2008. Cognitive behaviour therapy‐based intervention by community health workers for mothers with depression and their infants in rural Pakistan: a cluster‐randomised controlled trial. Lancet 372, 902‐909.</t>
  </si>
  <si>
    <t>Ross, M., Scott, M., 1985. An evaluation of the effectiveness of individual and group cognitive therapy in the treatment of depressed patients in an inner city health centre. J. R. Coll. Gen. Practitioners 35, 239‐242.</t>
  </si>
  <si>
    <t>Serrano, J.P., Latorre, J.M., Gatz, M., Montanes, J., 2004. Life review therapy using autobiographical retrieval practice for older adults with depressive symptomatology. Psychol. Aging 19, 270‐277.</t>
  </si>
  <si>
    <t>Spinelli, M.G., Endicott, J., 2003. Controlled clinical trial of interpersonal psychotherapy versus parenting education program for depressed pregnant women. Am. J. Psychiatry 160, 555‐562.</t>
  </si>
  <si>
    <t>Strong, V., Waters, R., Hibberd, C., Murray, G., Walker, J., McHugh, G., Walker, A., Sharpe, M., 2008. Management of depression for people with cancer (SMaRT oncology 1): a randomised trial. Lancet 372; 40‐48.</t>
  </si>
  <si>
    <t>Talbot, N.L., Chaudron, L.H., Ward, E.A., Duberstein, P.R., Conwell, Y., O'Hara, M.W., 2011. A randomized effectiveness trial of interpersonal psychotherapy for depressed women with sexual abuse histories. Psychiatric Serv. 62, 374‐380.</t>
  </si>
  <si>
    <t>Titov, N., Andrews, G., Johnston, L., Robinson, E., Spence, J., 2010. Internet treatment for depression: a randomized controlled trial comparing clinician vs. technician assistance. PLoS One 5, e10939.</t>
  </si>
  <si>
    <t>Wollersheim, J.P., Wilson, G.L., 1991. Group treatment of unipolar depression: a comparison of coping, supportive, bibliotherapy, and delayed treatment groups. Prof. Psychol.; Res. Pract. 22, 496‐502.</t>
  </si>
  <si>
    <t>Wong, D.F., 2008a. Cognitive and health‐related outcomes of group cognitive behavioral treatment for people with depressive symptoms in Hong Kong: randomized wait‐list control study. Aust. N. Zeal. J. Psychiatry 42, 702‐711.</t>
  </si>
  <si>
    <t>Wong, D.F.K., 2008b. Cognitive behavioral treatment groups for people with chronic depression in Hong Kong: a randomized wait‐list control design. Depress. Anxiety 25, 142‐148.</t>
  </si>
  <si>
    <t>Stravynski 1994</t>
  </si>
  <si>
    <t>Stravynski, A., Verreault, R., Gaudette, G., Langlois, R., Gagnier, S., Larose, M. (1994) The treatment of depression with group behavioural-cognitive therapy and imipramine, Canadian Journal of Psychiatry, 39, 387-390</t>
  </si>
  <si>
    <t>&gt;25% have duration of current episode &gt;2 years, &gt;20% had received previous treatment for this episode</t>
  </si>
  <si>
    <t>Arean 2010</t>
  </si>
  <si>
    <t>Arean 1993</t>
  </si>
  <si>
    <t>Arean, P.A., Perri, M.G., Nezu, A.M., Schein, R.L., Christopher, F., Joseph, T.X., 1993. Comparative effectiveness of social problem‐solving therapy and reminiscence therapy as treatments for depression in older adults. J. Consul. Clin. Psychol. 61, 1003‐1010</t>
  </si>
  <si>
    <t>Castonguay, L.G., Schutt, A.J., Aikins, D.E., Constantino, M.J., Laurenceau, J.P., Bologh, L., Burns, D.D., 2004. Integrative cognitive therapy for depression: a preliminary investigation. J. Psychother. Integ. 14, 4‐20</t>
  </si>
  <si>
    <t>Castonguay 2004</t>
  </si>
  <si>
    <t>Nezu 1989</t>
  </si>
  <si>
    <t>Nezu, A.M., Perri, M.G., 1989. Social problem‐solving therapy for unipolar depression: an initial dismantling investigation. J. Consul. Clin. Psychol. 57, 408‐413</t>
  </si>
  <si>
    <t>Thompson 1984</t>
  </si>
  <si>
    <t>Thompson, L.W., Gallagher, D., 1984. Efficacy of psychotherapy in the treatment of late‐life depression. Adv .Behav. Res. Ther., 6, 127‐139</t>
  </si>
  <si>
    <t>CBT individual; behavioural therapy; STPP</t>
  </si>
  <si>
    <t>Psychodynamic therapy; attention placebo</t>
  </si>
  <si>
    <t>Exercise; TAU</t>
  </si>
  <si>
    <t>Alexopoulos 2011</t>
  </si>
  <si>
    <t>Cochrane 2017 search</t>
  </si>
  <si>
    <t>Problem solving; counselling</t>
  </si>
  <si>
    <t>Alexopoulos GS, Raue PJ, Kiosses DN, Mackin RS, Kanellopoulos D, McCulloch C, Areán PA. Problem-solving therapy and supportive therapy in older adults with major depression and executive dysfunction: effect on disability. Archives of general psychiatry. 2011 Jan 3;68(1):33-41.</t>
  </si>
  <si>
    <t>Blackwell 2015</t>
  </si>
  <si>
    <t>Computerised cognitive bias modification</t>
  </si>
  <si>
    <t>Blackwell SE, Browning M, Mathews A, Pictet A, Welch J, Davies J, Watson P, Geddes JR, Holmes EA. Positive imagery-based cognitive bias modification as a web-based treatment tool for depressed adults: a randomized controlled trial. Clinical Psychological Science. 2015 Jan;3(1):91-111.</t>
  </si>
  <si>
    <t>Butler 2008</t>
  </si>
  <si>
    <t>Butler LD, Waelde LC, Hastings TA, Chen XH, Symons B, Marshall J, Kaufman A, Nagy TF, Blasey CM, Seibert EO, Spiegel D. Meditation with yoga, group therapy with hypnosis, and psychoeducation for long‐term depressed mood: a randomized pilot trial. Journal of Clinical Psychology. 2008 Jul 1;64(7):806-20.</t>
  </si>
  <si>
    <t>Strom 2013</t>
  </si>
  <si>
    <t>Ström M, Uckelstam CJ, Andersson G, Hassmén P, Umefjord G, Carlbring P. Internet-delivered therapist-guided physical activity for mild to moderate depression: a randomized controlled trial. PeerJ. 2013 Oct 3;1:e178.</t>
  </si>
  <si>
    <t>Computerised behavioural activation with support</t>
  </si>
  <si>
    <t>Carlbring 2013</t>
  </si>
  <si>
    <t>Carlbring P, Hägglund M, Luthström A, Dahlin M, Kadowaki Å, Vernmark K, Andersson G. Internet-based behavioral activation and acceptance-based treatment for depression: a randomized controlled trial. Journal of Affective Disorders. 2013 Jun 30;148(2):331-7.</t>
  </si>
  <si>
    <t>Chang 2013</t>
  </si>
  <si>
    <t>Chang HH, Chi MH, Lee IH, Tsai HC, Gean PW, Yang YK, Lu RB, Chen PS. The change of insulin levels after six weeks antidepressant use in drug-naïve major depressive patients. Journal of affective disorders. 2013 Sep 5;150(2):295-9.</t>
  </si>
  <si>
    <t>Chang 2015</t>
  </si>
  <si>
    <t>Chang HH, Chou CH, Yang YK, Lee IH, Chen PS. Association between ABCB1 polymorphisms and antidepressant treatment response in Taiwanese major depressive patients. Clinical Psychopharmacology and Neuroscience. 2015 Dec;13(3):250.</t>
  </si>
  <si>
    <t>Chung 2014a</t>
  </si>
  <si>
    <t>Chung 2014b</t>
  </si>
  <si>
    <t>IPT group</t>
  </si>
  <si>
    <t>Chung MS, Tsu JH, Kuo CC, Lin PE, Chang TJ. Therapeutic effect of dynamic interpersonal group psychotherapy for Taiwanese patients with depressive disorder. International journal of group psychotherapy. 2014 Oct 1;64(4):537-45.</t>
  </si>
  <si>
    <t>Conradi 2008</t>
  </si>
  <si>
    <t>Conradi HJ, de Jonge P, Ormel J. Cognitive–behavioural therapy v. usual care in recurrent depression. The British Journal of Psychiatry. 2008 Dec 1;193(6):505-6.</t>
  </si>
  <si>
    <t>Cornelius 2010</t>
  </si>
  <si>
    <t>Cornelius JR, Bukstein OG, Douaihy AB, Clark DB, Chung TA, Daley DC, Wood DS, Brown SJ. Double-blind fluoxetine trial in comorbid MDD–CUD youth and young adults. Drug and alcohol dependence. 2010 Nov 1;112(1):39-45.</t>
  </si>
  <si>
    <t>Cullen 2006</t>
  </si>
  <si>
    <t>Cullen JM, Spates CR, Pagoto S, Doran N. Behavioral activation treatment for major depressive disorder: A pilot investigation. The Behavior Analyst Today. 2006;7(1):151.</t>
  </si>
  <si>
    <t>Del Carmen 2015</t>
  </si>
  <si>
    <t>Delgadillo 2015</t>
  </si>
  <si>
    <t>Delgadillo J, Gore S, Ali S, Ekers D, Gilbody S, Gilchrist G, McMillan D, Hughes E. Feasibility randomized controlled trial of cognitive and behavioral interventions for depression symptoms in patients accessing drug and alcohol treatment. Journal of substance abuse treatment. 2015 Aug 31;55:6-14.</t>
  </si>
  <si>
    <t>Driessen 2015</t>
  </si>
  <si>
    <t>Driessen E, Van HL, Peen J, Don FJ, Kool S, Westra D, Hendriksen M, Cuijpers P, Twisk JW, Dekker JJ. Therapist-rated outcomes in a randomized clinical trial comparing cognitive behavioral therapy and psychodynamic therapy for major depression. Journal of affective disorders. 2015 Jan 1;170:112-8.</t>
  </si>
  <si>
    <t>Gallagher 1981</t>
  </si>
  <si>
    <t>Behavioural group therapy</t>
  </si>
  <si>
    <t>Gallagher D. Behavioral group therapy with elderly depressives: An experimental study. Behavioral group therapy. 1981;3:187-224.</t>
  </si>
  <si>
    <t>Geisner 2015</t>
  </si>
  <si>
    <t>Geisner IM, Varvil-Weld L, Mittmann AJ, Mallett K, Turrisi R. Brief web-based intervention for college students with comorbid risky alcohol use and depressed mood: does it work and for whom?. Addictive behaviors. 2015 Mar 31;42:36-43.</t>
  </si>
  <si>
    <t>Self-help (without support)</t>
  </si>
  <si>
    <t>Geraedts AS, Kleiboer AM, Wiezer NM, Cuijpers P, van Mechelen W, Anema JR. Feasibility of a worker-directed web-based intervention for employees with depressive symptoms. Internet Interventions. 2014 Jul 31;1(3):132-40.</t>
  </si>
  <si>
    <t>Gusi 2008</t>
  </si>
  <si>
    <t>Gusi N, Reyes MC, Gonzalez-Guerrero JL, Herrera E, Garcia JM. Cost-utility of a walking programme for moderately depressed, obese, or overweight elderly women in primary care: a randomised controlled trial. BMC public health. 2008 Jul 8;8(1):231.</t>
  </si>
  <si>
    <t>Heiligenstein 1995</t>
  </si>
  <si>
    <t>Heiligenstein JH, Ware Jr JE, Beusterien KM, Roback PJ, Andrejasich C, Tollefson GD. Acute effects of fluoxetine versus placebo on functional health and well-being in late-life depression. International Psychogeriatrics. 1995 Oct;7(S1):125-37.</t>
  </si>
  <si>
    <t>Hobfoll 2016</t>
  </si>
  <si>
    <t>Hobfoll SE, Blais RK, Stevens NR, Walt L, Gengler R. Vets prevail online intervention reduces PTSD and depression in veterans with mild-to-moderate symptoms. Journal of consulting and clinical psychology. 2016 Jan;84(1):31.</t>
  </si>
  <si>
    <t>Hopkins 2013</t>
  </si>
  <si>
    <t>SEP-225289; venlafaxine</t>
  </si>
  <si>
    <t>Hopkins SC, Reasner DS, Koblan KS. Catechol-O-methyltransferase genotype as modifier of superior responses to venlafaxine treatment in major depressive disorder. Psychiatry research. 2013 Aug 15;208(3):285-7.</t>
  </si>
  <si>
    <t>Husain 2014</t>
  </si>
  <si>
    <t>Husain N, Chaudhry N, Fatima B, Husain M, Amin R, Chaudhry IB, Rahman RU, Tomenson B, Jafri F, Naeem F, Creed F. Antidepressant and group psychosocial treatment for depression: a rater blind exploratory RCT from a low income country. Behavioural and cognitive psychotherapy. 2014 Nov;42(6):693-705.</t>
  </si>
  <si>
    <t>Hyer L, Yeager CA, Hilton N, Sacks A. Group, individual, and staff therapy: an efficient and effective cognitive behavioral therapy in long-term care. American Journal of Alzheimer's Disease &amp; Other Dementias®. 2009 Dec;23(6):528-39</t>
  </si>
  <si>
    <t>Iftene 2014</t>
  </si>
  <si>
    <t>REBT; pharm</t>
  </si>
  <si>
    <t>Iftene F, Predescu E, Stefan S, David D. Rational-emotive and cognitive-behavior therapy (REBT/CBT) versus pharmacotherapy versus REBT/CBT plus pharmacotherapy in the treatment of major depressive disorder in youth; A randomized clinical trial. Psychiatry Research. 2015 Feb 28;225(3):687-94.</t>
  </si>
  <si>
    <t>Mean age around 15 years</t>
  </si>
  <si>
    <t>Imamura 2014</t>
  </si>
  <si>
    <t>Imamura K, Kawakami N, Furukawa TA, Matsuyama Y, Shimazu A, Umanodan R, Kawakami S, Kasai K. Effects of an Internet-based cognitive behavioral therapy (iCBT) program in Manga format on improving subthreshold depressive symptoms among healthy workers: a randomized controlled trial. PloS one. 2014 May 20;9(5):e97167.</t>
  </si>
  <si>
    <t>Jacquart 2014</t>
  </si>
  <si>
    <t>Counselling; exercise</t>
  </si>
  <si>
    <t>Jacquart SD, Marshak HH, Dos Santos H, Luu SM, Berk LS, McMahon PT, Riggs M. The effects of simultaneous exercise and psychotherapy on depressive symptoms in inpatient, psychiatric older adults. Advances in mind-body medicine. 2013 Dec;28(4):8-17.</t>
  </si>
  <si>
    <t>Kamkhagi 2015</t>
  </si>
  <si>
    <t>Psychodynamic group; body awareness training</t>
  </si>
  <si>
    <t>Kamkhagi D, Costa AC, Kusminsky S, Supino D, Diniz BS, Gattaz WF, Forlenza OV. Benefits of psychodynamic group therapy on depression, burden and quality of life of family caregivers to Alzheimer’s disease patients. Archives of Clinical Psychiatry (São Paulo). 2015 Dec;42(6):157-60.</t>
  </si>
  <si>
    <t>Kanter 2015</t>
  </si>
  <si>
    <t>Kanter JW, Santiago-Rivera AL, Santos MM, Nagy G, López M, Hurtado GD, West P. A randomized hybrid efficacy and effectiveness trial of behavioral activation for Latinos with depression. Behavior therapy. 2015 Mar 31;46(2):177-92.</t>
  </si>
  <si>
    <t>Kerse 2010</t>
  </si>
  <si>
    <t>Kerse N, Hayman KJ, Moyes SA, Peri K, Robinson E, Dowell A, Kolt GS, Elley CR, Hatcher S, Kiata L, Wiles J. Home-based activity program for older people with depressive symptoms: DeLLITE–a randomized controlled trial. The Annals of Family Medicine. 2010 May 1;8(3):214-23.</t>
  </si>
  <si>
    <t>Kivi M, Eriksson MC, Hange D, Petersson EL, Vernmark K, Johansson B, Björkelund C. Internet-based therapy for mild to moderate depression in Swedish primary care: short term results from the PRIM-NET randomized controlled trial. Cognitive behaviour therapy. 2014 Oct 2;43(4):289-98.</t>
  </si>
  <si>
    <t>Kleiboer 2015</t>
  </si>
  <si>
    <t>Kleiboer A, Donker T, Seekles W, van Straten A, Riper H, Cuijpers P. A randomized controlled trial on the role of support in Internet-based problem solving therapy for depression and anxiety. Behaviour research and therapy. 2015 Sep 30;72:63-71.</t>
  </si>
  <si>
    <t>Krogh J. DEMO II: A Randomized, Parallel-group, Observer-blinded Clinical Trial of Aerobic Exercise Versus Stretching Exercise for Patients With Light to Moderate Depression [NCT00695552]. Available from: https://clinicaltrials.gov/ct2/show/NCT00695552 [accessed 19.09.2017]</t>
  </si>
  <si>
    <t>Krogh 2014</t>
  </si>
  <si>
    <t>Secondary analysis of Krogh 2008/2012</t>
  </si>
  <si>
    <t>Krogh J, Rostrup E, Thomsen C, Elfving B, Videbech P, Nordentoft M. The effect of exercise on hippocampal volume and neurotrophines in patients with major depression–a randomized clinical trial. Journal of affective disorders. 2014 Aug 20;165:24-30.</t>
  </si>
  <si>
    <t>Kronström K, Salminen JK, Hietala J, Kajander J, Vahlberg T, Markkula J, Rasi-Hakala H, Karlsson H. Personality traits and recovery from major depressive disorder. Nordic journal of psychiatry. 2011 Feb 1;65(1):52-7.</t>
  </si>
  <si>
    <t>Kronström 2011</t>
  </si>
  <si>
    <t>Lam 2013</t>
  </si>
  <si>
    <t>CBT individual (under 15 sessions) + escitalopram</t>
  </si>
  <si>
    <t>Lam RW, Parikh SV, Ramasubbu R, Michalak EE, Tam EM, Axler A, Yatham LN, Kennedy SH, Manjunath CV. Effects of combined pharmacotherapy and psychotherapy for improving work functioning in major depressive disorder. The British Journal of Psychiatry. 2013 Nov 1;203(5):358-65.</t>
  </si>
  <si>
    <t>Landabaso-Vazquez 2014</t>
  </si>
  <si>
    <t>Mirtazapine; venlafaxine; duloxetine</t>
  </si>
  <si>
    <t>Landabaso-Vázquez MÁ, Iraurgi-Castillo I, Jiménez-Lerma JM, Larrazábal-Antia A, de Onzoño HS, Blanco-Barrio I, Díaz-Sanz M, Zubizarreta-Urzelai I, Gutiérrez-Fraile M. Depressive symptomatology and response to treatment with antidepressants in patients with a dual diagnosis. Addictive Disorders &amp; Their Treatment. 2014 Sep 1;13(3):125-32.</t>
  </si>
  <si>
    <t>Lappalainen 2014</t>
  </si>
  <si>
    <t>Computerised third-wave cognitive therapy with support</t>
  </si>
  <si>
    <t>Lappalainen P, Granlund A, Siltanen S, Ahonen S, Vitikainen M, Tolvanen A, Lappalainen R. ACT Internet-based vs face-to-face? A randomized controlled trial of two ways to deliver Acceptance and Commitment Therapy for depressive symptoms: An 18-month follow-up. Behaviour research and therapy. 2014 Oct 31;61:43-54.</t>
  </si>
  <si>
    <t>Montero-Marin 2016</t>
  </si>
  <si>
    <t>Montero-Marín J, Araya R, Pérez-Yus MC, Mayoral F, Gili M, Botella C, Baños R, Castro A, Romero-Sanchiz P, López-Del-Hoyo Y, Nogueira-Arjona R. An internet-based intervention for depression in primary Care in Spain: a randomized controlled trial. Journal of medical Internet research. 2016 Aug;18(8).</t>
  </si>
  <si>
    <t>Lopez-del-Hoyo 2013</t>
  </si>
  <si>
    <t>CCBT without support; TAU</t>
  </si>
  <si>
    <t>López-del-Hoyo Y, Olivan B, Luciano JV, Mayoral F, Roca M, Gili M, Andres E, Serrano-Blanco A, Collazo F, Araya R, Baños R. Low intensity vs. self-guided internet-delivered psychotherapy for major depression: a multicenter, controlled, randomized study. BMC psychiatry. 2013 Jan 11;13(1):21.</t>
  </si>
  <si>
    <t>Ly 2014</t>
  </si>
  <si>
    <t>Computerised mindfulness intervention</t>
  </si>
  <si>
    <t>Ly KH, Trüschel A, Jarl L, Magnusson S, Windahl T, Johansson R, Carlbring P, Andersson G. Behavioural activation versus mindfulness-based guided self-help treatment administered through a smartphone application: a randomised controlled trial. BMJ open. 2014 Jan 1;4(1):e003440.</t>
  </si>
  <si>
    <t>Mackin 2014</t>
  </si>
  <si>
    <t>Problem-solving; counselling</t>
  </si>
  <si>
    <t>Mackin RS, Nelson JC, Delucchi K, Raue P, Byers A, Barnes D, Satre DD, Yaffe K, Alexopoulos GS, Arean PA. Cognitive outcomes after psychotherapeutic interventions for major depression in older adults with executive dysfunction. The American Journal of Geriatric Psychiatry. 2014 Dec 31;22(12):1496-503.</t>
  </si>
  <si>
    <t>Mancino 2014</t>
  </si>
  <si>
    <t>Mancino MJ, McGaugh J, Chopra MP, Guise JB, Cargile C, Williams DK, Thostenson J, Kosten TR, Sanders N, Oliveto A. Clinical efficacy of sertraline alone and augmented with gabapentin in recently abstinent cocaine-dependent patients with depressive symptoms. Journal of clinical psychopharmacology. 2014 Apr;34(2):234.</t>
  </si>
  <si>
    <t>McRae K, Rekshan W, Williams LM, Cooper N, Gross JJ. Effects of antidepressant medication on emotion regulation in depressed patients: An iSPOT-D report. Journal of affective disorders. 2014 Apr 20;159:127-32.</t>
  </si>
  <si>
    <t>Meyer 2015</t>
  </si>
  <si>
    <t>Meyer B, Bierbrodt J, Schröder J, Berger T, Beevers CG, Weiss M, Jacob G, Späth C, Andersson G, Lutz W, Hautzinger M. Effects of an Internet intervention (Deprexis) on severe depression symptoms: randomized controlled trial. Internet Interventions. 2015 Mar 31;2(1):48-59.</t>
  </si>
  <si>
    <t>Miller 2015</t>
  </si>
  <si>
    <t>Miller S, McTeague LM, Gyurak A, Patenaude B, Williams LM, Grieve SM, Korgaonkar MS, Etkin A. COGNITION–CHILDHOOD MALTREATMENT INTERACTIONS IN THE PREDICTION OF ANTIDEPRESSANT OUTCOMES IN MAJOR DEPRESSIVE DISORDER PATIENTS: RESULTS FROM THE iSPOT‐D TRIAL. Depression and anxiety. 2015 Aug 1;32(8):594-604.</t>
  </si>
  <si>
    <t>Miller 1989a</t>
  </si>
  <si>
    <t>Miller 1989b</t>
  </si>
  <si>
    <t>Third-wave cognitive therapy individual + any AD</t>
  </si>
  <si>
    <t>Clarke, G., Reid, E., Eubanks, D., O'Connor, E., DeBar, L. L., Kelleher, C. et al. (2002) Overcoming Depression on the Internet (ODIN): A randomized controlled trial of an internet depression skills intervention program. Journal of Medical Internet Research, 4, e14.</t>
  </si>
  <si>
    <t>Computerised-CBT (CCBT) + TAU</t>
  </si>
  <si>
    <t>De Graaf, L. E., et al. (2009) Clinical effectiveness of online computerised cognitive-behavioural therapy without support for depression in primary care: randomised trial. British journal of psychiatry 195, 73-80</t>
  </si>
  <si>
    <t>Farrer L, Christensen H, Griffiths KM, Mackinnon A. Internet-based CBT for depression with and without telephone tracking in a national helpline: randomised controlled trial. PloS one. 2011 Nov 30;6(11):e28099.</t>
  </si>
  <si>
    <t>Lovell, K., Bower, P., Richards, D., Barkham, M., Sibbald,B., Roberts, C., Davies, L., Rogers, A., Gellatly, J., Hennessy, S. (2008) Developing guided self-help for depression using the Medical Research Council complex interventions framework: a description of the modelling phase and results of an exploratory randomised controlled trial. BMC Psychiatry, 8, 91-110.</t>
  </si>
  <si>
    <t>Proudfoot, J., Ryden, C., Everitt, B., Shapiro, D. A., Goldberg, D., Mann, A. et al. (2004) Clinical efficacy of computerised cognitive-behavioural therapy for anxiety and depression in primary care: randomised controlled trial. British Journal of Psychiatry, 185, 46-54.</t>
  </si>
  <si>
    <t>Salkovskis, P., Rimes, K., Stephenson, D., Sacks, G., &amp; Scott, J. (2006) A randomized controlled trial of the use of self-help materials in addition to standard general practice treatment of depression compared to standard treatment alone. Psychological Medicine, 36, 325-333.</t>
  </si>
  <si>
    <t>Swartz, H.A., Frank, E., Zuckoff, A., et al. (2008) Brief interpersonal psychotherapy for depressed mothers whose children are receiving psychiatric treatment. American Journal of Psychiatry, 165 (90), 1155-1162.</t>
  </si>
  <si>
    <t>Mondin TC, de Azevedo Cardoso T, Jansen K, Spessato BC, de Mattos Souza LD, da Silva RA. Effects of cognitive psychotherapy on the biological rhythm of patients with depression. Journal of affective disorders. 2014 Feb 28;155:142-8.</t>
  </si>
  <si>
    <t>Morgan 2013</t>
  </si>
  <si>
    <t>Morgan AJ, Jorm AF, Mackinnon AJ. Self-help for depression via e-mail: a randomised controlled trial of effects on depression and self-help behaviour. PloS one. 2013 Jun 21;8(6):e66537.</t>
  </si>
  <si>
    <t>Nehama 2014</t>
  </si>
  <si>
    <t>Escitalopram (some participants led to believe placebo)</t>
  </si>
  <si>
    <t>Nehama Y, Rabinowitz I, Baruch Y, Mandel A, Lurie I, Barak Y. Debunking the placebo effect in depression: the effect of patient and investigator expectation on escitalopram efficacy. International clinical psychopharmacology. 2014 Mar 1;29(2):106-10.</t>
  </si>
  <si>
    <t>CCBT; waitlist</t>
  </si>
  <si>
    <t>Newby JM, Williams AD, Andrews G. Reductions in negative repetitive thinking and metacognitive beliefs during transdiagnostic internet cognitive behavioural therapy (iCBT) for mixed anxiety and depression. Behaviour research and therapy. 2014 Aug 31;59:52-60.</t>
  </si>
  <si>
    <t>Ontiveros Sanchez 1998</t>
  </si>
  <si>
    <t>Ontiveros Sanchez JA, Brandi F, Brunner E. Double-blind study of fluoxetine vs. amitriptyline in depressive and anxiety symptoms and life quality in adults with major depression. Salud Mental 1998;21:58–63</t>
  </si>
  <si>
    <t>Oxman 2008</t>
  </si>
  <si>
    <t>Oxman TE, Hegel MT, Hull JG, Dietrich AJ. Problem-solving treatment and coping styles in primary care for minor depression. Journal of consulting and clinical psychology. 2008 Dec;76(6):933.</t>
  </si>
  <si>
    <t>Pagoto 2013</t>
  </si>
  <si>
    <t>Pagoto S, Schneider KL, Whited MC, Oleski JL, Merriam P, Appelhans B, Ma Y, Olendzki B, Waring ME, Busch AM, Lemon S. Randomized controlled trial of behavioral treatment for comorbid obesity and depression in women: the Be Active Trial. International journal of obesity (2005). 2013 Nov;37(11):1427.</t>
  </si>
  <si>
    <t>BA followed by lifestyle intervention versus lifestyle intervention only. Because of sequential nature of BA + TAU arm, no endpoint data available</t>
  </si>
  <si>
    <t>Parker 2013</t>
  </si>
  <si>
    <t>CBT; SSRI</t>
  </si>
  <si>
    <t>Parker G, Blanch B, Paterson A, Hadzi‐Pavlovic D, Sheppard E, Manicavasagar V, Synnott H, Graham RK, Friend P, Gilfillan D, Perich T. The superiority of antidepressant medication to cognitive behavior therapy in melancholic depressed patients: A 12‐week single‐blind randomized study. Acta Psychiatrica Scandinavica. 2013 Oct 1;128(4):271-81.</t>
  </si>
  <si>
    <t>Porter 2015</t>
  </si>
  <si>
    <t>CBT; schema therapy</t>
  </si>
  <si>
    <t>Porter RJ, Bourke C, Carter JD, Douglas KM, McIntosh VV, Jordan J, Joyce PR, Frampton CM. No change in neuropsychological dysfunction or emotional processing during treatment of major depression with cognitive–behaviour therapy or schema therapy. Psychological medicine. 2016 Jan;46(2):393-404.</t>
  </si>
  <si>
    <t>Pots 2014</t>
  </si>
  <si>
    <t>Pots WT, Meulenbeek PA, Veehof MM, Klungers J, Bohlmeijer ET. The efficacy of mindfulness-based cognitive therapy as a public mental health intervention for adults with mild to moderate depressive symptomatology: A randomized controlled trial. PloS one. 2014 Oct 15;9(10):e109789.</t>
  </si>
  <si>
    <t>Quilty 2008</t>
  </si>
  <si>
    <t>Quilty LC, McBride C, Bagby RM. Evidence for the cognitive mediational model of cognitive behavioural therapy for depression. Psychological medicine. 2008 Nov;38(11):1531-41.</t>
  </si>
  <si>
    <t>Quilty 2014</t>
  </si>
  <si>
    <t>Quilty LC, Dozois DJ, Lobo DS, Ravindran LN, Bagby RM. Cognitive structure and processing during cognitive behavioral therapy vs. pharmacotherapy for depression. International Journal of Cognitive Therapy. 2014 Sep;7(3):235-50.</t>
  </si>
  <si>
    <t>Reinhardt 2014</t>
  </si>
  <si>
    <t>Reinhardt JP, Horowitz A, Cimarolli VR, Eimicke JP, Teresi JA. Addressing depression in a long-term care setting: a phase II pilot of problem-solving treatment. Clinical therapeutics. 2014 Nov 1;36(11):1531-7.</t>
  </si>
  <si>
    <t>Roepke 2015</t>
  </si>
  <si>
    <t>Roepke AM, Jaffee SR, Riffle OM, McGonigal J, Broome R, Maxwell B. Randomized controlled trial of SuperBetter, a smartphone-based/Internet-based self-help tool to reduce depressive symptoms. Games for health journal. 2015 Jun 1;4(3):235-46.</t>
  </si>
  <si>
    <t>Rokke 2000</t>
  </si>
  <si>
    <t>Self-managment therapy; educational group; waitlist</t>
  </si>
  <si>
    <t>Rokke PD, Tomhave JA, Jocic Z. Self-management therapy and educational group therapy for depressed elders. Cognitive Therapy and Research. 2000 Feb 1;24(1):99-119.</t>
  </si>
  <si>
    <t>Saveanu R, Etkin A, Duchemin AM, Goldstein-Piekarski A, Gyurak A, Debattista C, Schatzberg AF, Sood S, Day CV, Palmer DM, Rekshan WR. The International Study to Predict Optimized Treatment in Depression (iSPOT-D): outcomes from the acute phase of antidepressant treatment. Journal of psychiatric research. 2015 Feb 28;61:1-2.</t>
  </si>
  <si>
    <t>Schuch 2014</t>
  </si>
  <si>
    <t>Schuch FB, Vasconcelos-Moreno MP, Borowsky C, Zimmermann AB, Wollenhaupt-Aguiar B, Ferrari P, de Almeida Fleck MP. The effects of exercise on oxidative stress (TBARS) and BDNF in severely depressed inpatients. European archives of psychiatry and clinical neuroscience. 2014 Oct 1;264(7):605-13.</t>
  </si>
  <si>
    <t>Serretti 2013</t>
  </si>
  <si>
    <t>Serretti A, Fabbri C, Pellegrini S, Porcelli S, Politi P, Bellino S, Menchetti M, Mariotti V, Demi C, Martinelli V, Cappucciati M. No effect of serotoninergic gene variants on response to interpersonal counseling and antidepressants in major depression. Psychiatry investigation. 2013 Jun 1;10(2):180-9.</t>
  </si>
  <si>
    <t>Sharif 2012</t>
  </si>
  <si>
    <t>Psychoeducation + TAU; TAU</t>
  </si>
  <si>
    <t>Sharif F, Nourian K, Ashkani H, Zoladl M. The effect of psycho-educational intervention on the life quality of major depressive patients referred to hospitals affiliated to Shiraz University of Medical Sciences in Shiraz-Iran. Iranian journal of nursing and midwifery research. 2012 Sep;17(6):425.</t>
  </si>
  <si>
    <t>Small 1995</t>
  </si>
  <si>
    <t>Small GW, Hamilton SH, Bystritsky A, Meyers BS, Nemeroff CB. Clinical response predictors in a double-blind, placebo-controlled trial of fluoxetine for geriatric major depression. International Psychogeriatrics. 1995 Oct;7(S1):41-53.</t>
  </si>
  <si>
    <t>Soleimani 2015</t>
  </si>
  <si>
    <t>BA group; CBT group</t>
  </si>
  <si>
    <t>Soleimani M, Mohammadkhani P, Dolatshahi B, Alizadeh H, Overmann KA, Coolidge FL. A comparative study of group behavioral activation and cognitive therapy in reducing subsyndromal anxiety and depressive symptoms. Iranian journal of psychiatry. 2015 Apr;10(2):71.</t>
  </si>
  <si>
    <t>Spek V, Cuijpers P, Nyklíček I, Smits N, Riper H, Keyzer J, Pop V. One-year follow-up results of a randomized controlled clinical trial on internet-based cognitive behavioural therapy for subthreshold depression in people over 50 years. Psychological medicine. 2008 May;38(5):635-9.</t>
  </si>
  <si>
    <t>Titov 2015a</t>
  </si>
  <si>
    <t>Titov 2015b</t>
  </si>
  <si>
    <t>Titov N, Dear BF, Staples LG, Terides MD, Karin E, Sheehan J, Johnston L, Gandy M, Fogliati VJ, Wootton BM, McEvoy PM. Disorder-specific versus transdiagnostic and clinician-guided versus self-guided treatment for major depressive disorder and comorbid anxiety disorders: a randomized controlled trial. Journal of Anxiety Disorders. 2015 Oct 31;35:88-102.</t>
  </si>
  <si>
    <t>Torkan 2014</t>
  </si>
  <si>
    <t>Torkan H, Blackwell SE, Holmes EA, Kalantari M, Neshat-Doost HT, Maroufi M, Talebi H. Positive imagery cognitive bias modification in treatment-seeking patients with major depression in Iran: A pilot study. Cognitive therapy and research. 2014 Apr 1;38(2):132-45.</t>
  </si>
  <si>
    <t>Trapp 2016</t>
  </si>
  <si>
    <t>Cognitive remediation; TAU; any AD</t>
  </si>
  <si>
    <t>Trapp W, Engel S, Hajak G, Lautenbacher S, Gallhofer B. Cognitive remediation for depressed inpatients: Results of a pilot randomized controlled trial. Australian &amp; New Zealand Journal of Psychiatry. 2016 Jan;50(1):46-55.</t>
  </si>
  <si>
    <t>Van 2008</t>
  </si>
  <si>
    <t>Short-Term Psychodynamic Supportive Psychotherapy (SPSP); SPSP + AD</t>
  </si>
  <si>
    <t>Pooled analysis of De Jonghe 2001, 2004 and Dekker 2005</t>
  </si>
  <si>
    <t>Any AD (Amitrityline, Rolipram OR Fluparoxan); ECT; Placebo</t>
  </si>
  <si>
    <t>Vankova 2014</t>
  </si>
  <si>
    <t>Vankova H, Holmerova I, Machacova K, Volicer L, Veleta P, Celko AM. The effect of dance on depressive symptoms in nursing home residents. Journal of the American Medical Directors Association. 2014 Aug 31;15(8):582-7.</t>
  </si>
  <si>
    <t>Vazquez 2014</t>
  </si>
  <si>
    <t>CBT group</t>
  </si>
  <si>
    <t>Vazquez FL, Hermida E, Torres A, Otero P, Blanco V, Diaz O. Efficacy of a brief cognitive-behavioral intervention in caregivers with high depressive symptoms. BEHAVIORAL PSYCHOLOGY-PSICOLOGIA CONDUCTUAL. 2014 Apr 1;22(1):79-96.</t>
  </si>
  <si>
    <t>Verrusio 2014</t>
  </si>
  <si>
    <t>Any AD; exercise</t>
  </si>
  <si>
    <t>Verrusio W, Andreozzi P, Marigliano B, Renzi A, Gianturco V, Pecci MT, Ettorre E, Cacciafesta M, Gueli N. Exercise training and music therapy in elderly with depressive syndrome: a pilot study. Complementary therapies in medicine. 2014 Aug 31;22(4):614-20.</t>
  </si>
  <si>
    <t>Wagner 2014</t>
  </si>
  <si>
    <t>Wagner B, Horn AB, Maercker A. Internet-based versus face-to-face cognitive-behavioral intervention for depression: a randomized controlled non-inferiority trial. Journal of affective disorders. 2014 Jan 31;152:113-21.</t>
  </si>
  <si>
    <t>Wang CC, Tzeng DS, Chung WC. The effect of early group psychotherapy on depressive symptoms and quality of life among residents of an apartment building for seniors. Psychogeriatrics. 2014 Mar 1;14(1):38-46.</t>
  </si>
  <si>
    <t>Warmerdam 2008</t>
  </si>
  <si>
    <t>Warmerdam L, van Straten A, Twisk J, Riper H, Cuijpers P. Internet-based treatment for adults with depressive symptoms: randomized controlled trial. Journal of medical Internet research. 2008 Oct;10(4).</t>
  </si>
  <si>
    <t>Weitz 2014</t>
  </si>
  <si>
    <t>CBT; IPT; imipramine</t>
  </si>
  <si>
    <t>Weitz E, Hollon SD, Kerkhof A, Cuijpers P. Do depression treatments reduce suicidal ideation? The effects of CBT, IPT, pharmacotherapy, and placebo on suicidality. Journal of affective disorders. 2014 Oct 1;167:98-103.</t>
  </si>
  <si>
    <t>Williams 2015</t>
  </si>
  <si>
    <t>Williams AD, O’Moore K, Blackwell SE, Smith J, Holmes EA, Andrews G. Positive imagery cognitive bias modification (CBM) and internet-based cognitive behavioral therapy (iCBT): A randomized controlled trial. Journal of affective disorders. 2015 Jun 1;178:131-41.</t>
  </si>
  <si>
    <t>Wuthrich 2013</t>
  </si>
  <si>
    <t>Wuthrich VM, Rapee RM. Randomised controlled trial of group cognitive behavioural therapy for comorbid anxiety and depression in older adults. Behaviour Research and Therapy. 2013 Dec 31;51(12):779-86.</t>
  </si>
  <si>
    <t>CBT group; discussion group</t>
  </si>
  <si>
    <t>Wuthrich VM, Rapee RM, Kangas M, Perini S. Randomized controlled trial of group cognitive behavioral therapy compared to a discussion group for co-morbid anxiety and depression in older adults. Psychological medicine. 2016 Mar;46(4):785-95.</t>
  </si>
  <si>
    <t>Wuthrich 2016</t>
  </si>
  <si>
    <t>Yang 2014</t>
  </si>
  <si>
    <t>CBT group; waitlist</t>
  </si>
  <si>
    <t>Yang Y, Yang R-M, Lin X-X, Xiao J, Oei Tian P, Cui L-X. Intervention effects of cognitive-behavioral group counseling in college students with depression symptom. Chinese mental health journal. 2014;28(12):913-9.</t>
  </si>
  <si>
    <t>Yeh 2015</t>
  </si>
  <si>
    <t>Yeh SH, Lin LW, Chuang YK, Liu CL, Tsai LJ, Tsuei FS, Lee MT, Hsiao CY, Yang KD. Effects of music aerobic exercise on depression and brain-derived neurotrophic factor levels in community dwelling women. BioMed research international. 2015 May 14;2015.</t>
  </si>
  <si>
    <t>Alexopoulos 2016</t>
  </si>
  <si>
    <t>Alexopoulos GS, Raue PJ, McCulloch C, Kanellopoulos D, Seirup JK, Sirey JA, Banerjee S, Kiosses DN, Areán PA. Clinical case management versus case management with problem-solving therapy in low-income, disabled elders with major depression: a randomized clinical trial. The American Journal of Geriatric Psychiatry. 2016 Jan 31;24(1):50-9.</t>
  </si>
  <si>
    <t>Spek, V., Nyklicek, I., Smits, N., Cuijpers, P., Riper, H., Keyzer, J. et al. (2007) Internet-based cognitive behavioural therapy for subthreshold depression in people over 50 years old: A randomized controlled clinical trial. Psychological Medicine., 37, 1797-1806.</t>
  </si>
  <si>
    <t>CBT group (over 15 sessions) + imipramine; CBT group (over 15 sessions)</t>
  </si>
  <si>
    <t>Burke WJ, Gergel I, Bose A. Fixed-dose trial of the single isomer SSRI escitalopram in depressed outpatients. Journal of Clinical Psychiatry 2002;63(4):331-336</t>
  </si>
  <si>
    <t>DeJonghe 2001/Kool 2003</t>
  </si>
  <si>
    <t>CBT individual (over 15 sessions); Behavioural therapy (Lewinsohn 1976); Short-term psychodynamic psychotherapy individual; Waitlist</t>
  </si>
  <si>
    <t>Short-term psychodynamic psychotherapy individual; Waitlist</t>
  </si>
  <si>
    <t>Ajilchi B, Nejati V, Town JM, Wilson R, Abbass A. Effects of Intensive Short-Term Dynamic Psychotherapy on Depressive Symptoms and Executive Functioning in Major Depression. The Journal of nervous and mental disease. 2016 Jul 1;204(7):500-5.</t>
  </si>
  <si>
    <t>Short-term psychodynamic psychotherapy individual + TAU; TAU</t>
  </si>
  <si>
    <t>Computerised-CBT (CCBT) + TAU; TAU</t>
  </si>
  <si>
    <t>Ekeblad 2016</t>
  </si>
  <si>
    <t>Ekeblad A, Falkenström F, Andersson G, Vestberg R, Holmqvist R. Randomized Trial of Interpersonal Psychotherapy and Cognitive Behavioral Therapy for Major Depressive Disorder in a Community‐Based Psychiatric Outpatient Clinic. Depression and anxiety. 2016 Dec 1;33(12):1090-8.</t>
  </si>
  <si>
    <t>Ajilchi 2013</t>
  </si>
  <si>
    <t>Ajilchi B, Ahadi H, Najati V, Delavar A. The effectiveness of intensive short term dynamic psychotherapy in decrease of depression level. European Journal of Experimental Biology. 2013;3(2):342-6.</t>
  </si>
  <si>
    <t>Baker 2010</t>
  </si>
  <si>
    <t>Baker AL, Kavanagh DJ, Kay‐Lambkin FJ, Hunt SA, Lewin TJ, Carr VJ, Connolly J. Randomized controlled trial of cognitive–behavioural therapy for coexisting depression and alcohol problems: short‐term outcome. Addiction. 2010 Jan 1;105(1):87-99.</t>
  </si>
  <si>
    <t>Barrera 1979</t>
  </si>
  <si>
    <t>Via Barth 2013 SR</t>
  </si>
  <si>
    <t>Brief group therapy; waitlist</t>
  </si>
  <si>
    <t>Barrera M. An evaluation of a brief group therapy for depression. Journal of Consulting and Clinical Psychology. 1979 Apr;47(2):413.</t>
  </si>
  <si>
    <t>Bolton P, Bass J, Neugebauer R, Verdeli H, Clougherty KF, Wickramaratne P, Speelman L, Ndogoni L, Weissman M. Group interpersonal psychotherapy for depression in rural Uganda: a randomized controlled trial. Jama. 2003 Jun 18;289(23):3117-24.</t>
  </si>
  <si>
    <t>Carpenter 2008</t>
  </si>
  <si>
    <t>Carpenter KM, Smith JL, Aharonovich E, Nunes EV. Developing therapies for depression in drug dependence: results of a stage 1 therapy study. The American journal of drug and alcohol abuse. 2008 Jan 1;34(5):642-52.</t>
  </si>
  <si>
    <t>Psychoeducational website</t>
  </si>
  <si>
    <t>Conoley 1985</t>
  </si>
  <si>
    <t>Conoley CW, Garber RA. Effects of reframing and self-control directives on loneliness, depression, and controllability. Journal of Counseling Psychology. 1985 Jan;32(1):139.</t>
  </si>
  <si>
    <t>Secondary analysis of Conradi 2007</t>
  </si>
  <si>
    <t>Conradi 2007</t>
  </si>
  <si>
    <t>Psychoeducation+TAU; CBT+psychoeduation; TAU</t>
  </si>
  <si>
    <t>Conradi HJ, De Jonge P, Kluiter H, Smit A, JENNER JA, EMMELKAMP PM, ORMEL J. Enhanced treatment for depression in primary care: long-term outcomes of a psycho-educational prevention program alone and enriched with psychiatric consultation or cognitive behavioral therapy. Psychological medicine. 2007 Jun;37(6):849-62.</t>
  </si>
  <si>
    <t>Dowrick 2000</t>
  </si>
  <si>
    <t>Dowrick C, Dunn G, Ayuso-Mateos JL, Dalgard OS, Page H, Lehtinen V, Casey P, Wilkinson C, Vazquez-Barquero JL, Wilkinson G. Problem solving treatment and group psychoeducation for depression: multicentre randomised controlled trial. Bmj. 2000 Dec 9;321(7274):1450.</t>
  </si>
  <si>
    <t>Fleming 1980</t>
  </si>
  <si>
    <t>Via Barth 2013 SR. No SD data reported</t>
  </si>
  <si>
    <t>CBT group; behavioural group; supportive counselling group</t>
  </si>
  <si>
    <t>Fleming BM, Thornton DW. Coping skills training as a component in the short-term treatment of depression. Journal of Consulting and Clinical Psychology. 1980 Oct;48(5):652.</t>
  </si>
  <si>
    <t>Foster 2007</t>
  </si>
  <si>
    <t>CBT group; supportive counselling group</t>
  </si>
  <si>
    <t>Foster RP. Treating depression in vulnerable urban women: a feasibility study of clinical outcomes in community service settings. American Journal of Orthopsychiatry. 2007 Jul;77(3):443.</t>
  </si>
  <si>
    <t>Fry 1984</t>
  </si>
  <si>
    <t>Via Barth 2013 SR. Depression scale not in protocol</t>
  </si>
  <si>
    <t>CBT; waitlist</t>
  </si>
  <si>
    <t>Fry PS. Cognitive training and cognitive-behavioral variables in the treatment of depression in the elderly. Clinical Gerontologist. 1984 Aug 16;3(1):25-45.</t>
  </si>
  <si>
    <t>Fuchs 1977</t>
  </si>
  <si>
    <t>Fuchs CZ, Rehm LP. A self-control behavior therapy program for depression. Journal of Consulting and Clinical Psychology. 1977 Apr;45(2):206.</t>
  </si>
  <si>
    <t>Gardner 1981</t>
  </si>
  <si>
    <t>Behavioural; cognitive</t>
  </si>
  <si>
    <t>Gardner P, Oei TP. Depression and self‐esteem: An investigation that used behavioral and cognitive approaches to the treatment of clinically depressed clients. Journal of Clinical Psychology. 1981 Jan 1;37(1):128-35.</t>
  </si>
  <si>
    <t>Hamamci 2006</t>
  </si>
  <si>
    <t>Hamamci Z. Integrating psychodrama and cognitive behavioral therapy to treat moderate depression. The Arts in Psychotherapy. 2006 Dec 31;33(3):199-207.</t>
  </si>
  <si>
    <t>Hunter 2012</t>
  </si>
  <si>
    <t>Hunter SB, Watkins KE, Hepner KA, Paddock SM, Ewing BA, Osilla KC, Perry S. Treating depression and substance use: A randomized controlled trial. Journal of substance abuse treatment. 2012 Sep 30;43(2):137-51.</t>
  </si>
  <si>
    <t>Kay-Lambkin 2009</t>
  </si>
  <si>
    <t>Kay‐Lambkin FJ, Baker AL, Lewin TJ, Carr VJ. Computer‐based psychological treatment for comorbid depression and problematic alcohol and/or cannabis use: a randomized controlled trial of clinical efficacy. Addiction. 2009 Mar 1;104(3):378-88.</t>
  </si>
  <si>
    <t>LaPointe 1980</t>
  </si>
  <si>
    <t>Lexis 2011</t>
  </si>
  <si>
    <t>Lexis MA, Jansen NW, Huibers MJ, van Amelsvoort LG, Berkouwer A, Ton GT, van den Brandt PA, Kant I. Prevention of long-term sickness absence and major depression in high-risk employees: a randomised controlled trial. Occupational and environmental medicine. 2011 Jun 1;68(6):400-7.</t>
  </si>
  <si>
    <t>Lynch 1997</t>
  </si>
  <si>
    <t>Lynch DJ, Tamburrino M, Nagel R. Telephone counseling for patients with minor depression: preliminary findings in a family practice setting. Journal of family practice. 1997 Mar 1;44(3):293-9.</t>
  </si>
  <si>
    <t>Lynch 2004</t>
  </si>
  <si>
    <t>Problem solving; attention-control; TAU</t>
  </si>
  <si>
    <t>Lynch D, Tamburrino M, Nagel R, Smith MK. Telephone-based treatment for family practice patients with mild depression. Psychological reports. 2004 Jun;94(3):785-92.</t>
  </si>
  <si>
    <t>Malouff 1988</t>
  </si>
  <si>
    <t>Malouff JM, Lanyon RI, Schutte NS. Effectiveness of a brief group RET treatment for divorce-related dysphoria. Journal of Rational-Emotive &amp; Cognitive-Behavior Therapy. 1988 Sep 1;6(3):162-71.</t>
  </si>
  <si>
    <t>McNamara 1986</t>
  </si>
  <si>
    <t>McNamara K, Horan JJ. Experimental construct validity in the evaluation of cognitive and behavioral treatments for depression. Journal of Counseling Psychology. 1986 Jan;33(1):23.</t>
  </si>
  <si>
    <t>Miller 2002</t>
  </si>
  <si>
    <t>Miller L, Weissman M. Interpersonal psychotherapy delivered over the telephone to recurrent depressives. A pilot study. Depression and Anxiety. 2002 Jan 1;16(3):114-7.</t>
  </si>
  <si>
    <t>Pace 1993</t>
  </si>
  <si>
    <t>Pace TM, Dixon DN. Changes in depressive self-schemata and depressive symptoms following cognitive therapy. Journal of Counseling Psychology. 1993 Jul;40(3):288.</t>
  </si>
  <si>
    <t>Padfield 1976</t>
  </si>
  <si>
    <t>Behaviorual therapy; non-directive counselling</t>
  </si>
  <si>
    <t>Padfield M. The comparative effects of two counseling approaches on the intensity of depression among rural women of low socioeconomic status. Journal of Counseling Psychology. 1976 May;23(3):209.</t>
  </si>
  <si>
    <t>Peden 2000</t>
  </si>
  <si>
    <t>Peden AR, Hall LA, Rayens MK, Beebe LL. Reducing negative thinking and depressive symptoms in college women. Journal of Nursing Scholarship. 2000 Jun 1;32(2):145-51.</t>
  </si>
  <si>
    <t>Power 2012</t>
  </si>
  <si>
    <t>CBT; IPT; TAU</t>
  </si>
  <si>
    <t>Power MJ, Freeman C. A randomized controlled trial of IPT versus CBT in primary care: With some cautionary notes about handling missing values in clinical trials. Clinical psychology &amp; psychotherapy. 2012 Mar 1;19(2):159-69.</t>
  </si>
  <si>
    <t>Propst 1992</t>
  </si>
  <si>
    <t>Propst LR, Ostrom R, Watkins P, Dean T, Mashburn D. Comparative efficacy of religious and nonreligious cognitive-behavioral therapy for the treatment of clinical depression in religious individuals. Journal of consulting and clinical psychology. 1992 Feb;60(1):94.</t>
  </si>
  <si>
    <t>CBT individual; CBT group; TAU</t>
  </si>
  <si>
    <t>Scogin 1989</t>
  </si>
  <si>
    <t xml:space="preserve">Behavioural bibliotherapy </t>
  </si>
  <si>
    <t>Scogin F, Jamison C, Gochneaur K. Comparative efficacy of cognitive and behavioral bibliotherapy for mildly and moderately depressed older adults. Journal of consulting and clinical psychology. 1989 Jun 1;57(3):403-7.</t>
  </si>
  <si>
    <t>Scott 1990</t>
  </si>
  <si>
    <t xml:space="preserve">Via Barth 2013 SR. Assignment of patients to conditions was made by the therapist in advance of patient contact, using a predetermined sequential allocation modified by the flow of referrals and therapist time constraints </t>
  </si>
  <si>
    <t>CBT individual + TAU; CBT group + TAU; TAU</t>
  </si>
  <si>
    <t>Scott MJ, Stradling SG. Group cognitive therapy for depression produces clinically significant reliable change in community-based settings. Behavioural and Cognitive Psychotherapy. 1990 Jan;18(1):1-9.</t>
  </si>
  <si>
    <t>Sheeber 2012</t>
  </si>
  <si>
    <t>Sheeber LB, Seeley JR, Feil EG, Davis B, Sorensen E, Kosty DB, Lewinsohn PM. Development and pilot evaluation of an Internet-facilitated cognitive-behavioral intervention for maternal depression. Journal of consulting and clinical psychology. 2012 Oct;80(5):739.</t>
  </si>
  <si>
    <t>Taylor 2009</t>
  </si>
  <si>
    <t>Taylor CB, Conrad A, Wilhelm FH, Strachowski D, Khaylis A, Neri E, Giese-Davis J, Roth WT, Cooke JP, Kraemer H, Spiegel D. Does improving mood in depressed patients alter factors that may affect cardiovascular disease risk?. Journal of psychiatric research. 2009 Dec 31;43(16):1246-52.</t>
  </si>
  <si>
    <t>Teasdale 1984</t>
  </si>
  <si>
    <t>Teasdale JD, Fennell MJ, Hibbert GA, Amies PL. Cognitive therapy for major depressive disorder in primary care. The British Journal of Psychiatry. 1984 Apr 1;144(4):400-6.</t>
  </si>
  <si>
    <t>Turner 1979</t>
  </si>
  <si>
    <t>Turner RW, Ward MF, Turner DJ. Behavioral treatment for depression: An evaluation of therapeutic components. Journal of Clinical Psychology. 1979 Jan 1;35(1):166-75.</t>
  </si>
  <si>
    <t>Usaf 1990</t>
  </si>
  <si>
    <t>Usaf S, Kavanagh DJ. Mechanisms of improvement in treatment for depression: test of a self-efficacy and performance model. Journal of Cognitive Psychotherapy. 1990;4(1):51-70.</t>
  </si>
  <si>
    <t>Verduyn 2003</t>
  </si>
  <si>
    <t>Verduyn C, Barrowclough C, Roberts J, Tarrier N, Harrington R. Maternal depression and child behaviour problems. The British Journal of Psychiatry. 2003 Oct 1;183(4):342-8.</t>
  </si>
  <si>
    <t>Wright 2005</t>
  </si>
  <si>
    <t>Wright JH, Wright AS, Albano AM, Basco MR, Goldsmith LJ, Raffield T, Otto MW. Computer-assisted cognitive therapy for depression: maintaining efficacy while reducing therapist time. American Journal of Psychiatry. 2005 Jun 1;162(6):1158-64.</t>
  </si>
  <si>
    <t>Zeiss 1979</t>
  </si>
  <si>
    <t>CBT; behavioural; IPT</t>
  </si>
  <si>
    <t>Zeiss AM, Lewinsohn PM, Muñoz RF. Nonspecific improvement effects in depression using interpersonal skills training, pleasant activity schedules, or cognitive training. Journal of consulting and clinical psychology. 1979 Jun;47(3):427.</t>
  </si>
  <si>
    <t>Alexopoulos 2003a</t>
  </si>
  <si>
    <t>Alexopoulos 2003b</t>
  </si>
  <si>
    <t>Alexopoulos GS, Raue P, Areán P. Problem-solving therapy versus supportive therapy in geriatric major depression with executive dysfunction. The American journal of geriatric psychiatry. 2003 Feb 28;11(1):46-52.</t>
  </si>
  <si>
    <t>Shaw 1977</t>
  </si>
  <si>
    <t>CBT; Behavioural</t>
  </si>
  <si>
    <t>Shaw BF. Comparison of cognitive therapy and behavior therapy in the treatment of depression. Journal of Consulting and Clinical Psychology. 1977 Aug;45(4):543.</t>
  </si>
  <si>
    <t>Steuer 1984</t>
  </si>
  <si>
    <t>Steuer JL, Mintz J, Hammen CL, Hill MA, Jarvik LF, McCarley T, Motoike P, Rosen R. Cognitive-behavioral and psychodynamic group psychotherapy in treatment of geriatric depression. Journal of Consulting and Clinical Psychology. 1984 Apr;52(2):180.</t>
  </si>
  <si>
    <t>Elkin 1995</t>
  </si>
  <si>
    <t>Elkin I, Shea MT, Watkins JT, Imber SD, Sotsky SM, Collins JF, Glass DR, Pilkonis PA, Leber WR, Docherty JP, Fiester SJ. National Institute of Mental Health treatment of depression collaborative research program: General effectiveness of treatments. Archives of general psychiatry. 1989 Nov 1;46(11):971-82.</t>
  </si>
  <si>
    <t>Gluck 2011</t>
  </si>
  <si>
    <t>web-based mindfulness training; waitlist</t>
  </si>
  <si>
    <t>Glück TM, Maercker A. A randomized controlled pilot study of a brief web-based mindfulness training. BMC psychiatry. 2011 Nov 8;11(1):175.</t>
  </si>
  <si>
    <t>Fava 2005</t>
  </si>
  <si>
    <t>Fava M, Alpert J, Nierenberg AA, Mischoulon D, Otto MW, Zajecka J, Murck H, Rosenbaum JF. A double-blind, randomized trial of St John's wort, fluoxetine, and placebo in major depressive disorder. Journal of clinical psychopharmacology. 2005 Oct 1;25(5):441-7.</t>
  </si>
  <si>
    <t>Smit 2006</t>
  </si>
  <si>
    <t>CBT + TAU; TAU</t>
  </si>
  <si>
    <t>Smit A, Kluiter H, Conradi HJ, Van der Meer K, Tiemens BG, Jenner JA, Van Os TW, Ormel J. Short-term effects of enhanced treatment for depression in primary care: results from a randomized controlled trial. Psychological Medicine. 2006 Jan;36(1):15-26.</t>
  </si>
  <si>
    <t>Koch 2007</t>
  </si>
  <si>
    <t>Dance; movement-only; music-only</t>
  </si>
  <si>
    <t>Koch SC, Morlinghaus K, Fuchs T. The joy dance: Specific effects of a single dance intervention on psychiatric patients with depression. The Arts in Psychotherapy. 2007 Dec 31;34(4):340-9.</t>
  </si>
  <si>
    <t>Corney 1984</t>
  </si>
  <si>
    <t>Social work intervention; TAU</t>
  </si>
  <si>
    <t>Corney RH. The effectiveness of attached social workers in the management of depressed female patients in general practice. Psychological medicine monograph supplement. 1984 Jan;6:1-47.</t>
  </si>
  <si>
    <t>Levesque 2011</t>
  </si>
  <si>
    <t>Levesque DA, Van Marter DF, Schneider RJ, Bauer MR, Goldberg DN, Prochaska JO, Prochaska JM. Randomized trial of a computer-tailored intervention for patients with depression. American Journal of Health Promotion. 2011 Nov;26(2):77-89.</t>
  </si>
  <si>
    <t>Pinniger 2012</t>
  </si>
  <si>
    <t>Tango dance; mindfulness meditation; waitlist</t>
  </si>
  <si>
    <t>Pinniger R, Brown RF, Thorsteinsson EB, McKinley P. Argentine tango dance compared to mindfulness meditation and a waiting-list control: A randomised trial for treating depression. Complementary Therapies in Medicine. 2012 Dec 31;20(6):377-84.</t>
  </si>
  <si>
    <t>Rosso 2013</t>
  </si>
  <si>
    <t>van Aalderen 2012</t>
  </si>
  <si>
    <t>&gt;50% on antidepressant</t>
  </si>
  <si>
    <t>MBCT+TAU; TAU</t>
  </si>
  <si>
    <t>Van Aalderen JR, Donders AR, Giommi F, Spinhoven P, Barendregt HP, Speckens AE. The efficacy of mindfulness-based cognitive therapy in recurrent depressed patients with and without a current depressive episode: a randomized controlled trial. Psychological medicine. 2012 May;42(5):989-1001.</t>
  </si>
  <si>
    <t>Swartz 2016</t>
  </si>
  <si>
    <t>Swartz HA, Cyranowski JM, Cheng Y, Zuckoff A, Brent DA, Markowitz JC, Martin S, Amole MC, Ritchey F, Frank E. Brief psychotherapy for maternal depression: Impact on mothers and children. Journal of the American Academy of Child &amp; Adolescent Psychiatry. 2016 Jun 30;55(6):495-503.</t>
  </si>
  <si>
    <t>Arean, P.A., Raue, P., Mackin R.S., Kanellopoulos, D., McCulloch, C, Alexopoulos, G.S., 2010. Problem-solving therapy and supportive therapy in older adults with major depression and executive dysfunction. Am. J. Psychiatry 167, 1391‐1398</t>
  </si>
  <si>
    <t>Problem solving; attention-control</t>
  </si>
  <si>
    <t>Via Lilliengren 2016 SR</t>
  </si>
  <si>
    <t xml:space="preserve">Reframing and Self-Control Directives </t>
  </si>
  <si>
    <t>Via Barth 2013 SR. Experimental rather than clinical intervention</t>
  </si>
  <si>
    <t>CBT individual (over 15 sessions); Waitlist</t>
  </si>
  <si>
    <t>Tailored computerised psychoeducation and self-help strategies; Waitlist</t>
  </si>
  <si>
    <t>IPT; Non-directive counselling</t>
  </si>
  <si>
    <t>Fluoxetine; amitriptyline</t>
  </si>
  <si>
    <t>Alternatively assigned to either ICT or WL</t>
  </si>
  <si>
    <t>CBT individual (under 15 sessions); Short-term psychodynamic psychotherapy individual; Long-term psychodynamic psychotherapy individual</t>
  </si>
  <si>
    <t>Preliminary report (only discontinuation data) of Feighner 1993</t>
  </si>
  <si>
    <t>Preliminary report of Schuch 2015</t>
  </si>
  <si>
    <t>&gt;50% had adequate pretreatment during the current episode with antidepressant (adequate pretreatment defined as an adequate dose of an antidepressant during at least 4 weeks)</t>
  </si>
  <si>
    <t>Mirtazapine; Imipramine</t>
  </si>
  <si>
    <t>Cognitive bibliotherapy + escitalopram</t>
  </si>
  <si>
    <t>Armento MEA, McNulty JK, Hopko DR. Behavioral activation of religious behaviors (BARB): randomized trial with depressed college students. Psychology of Religion and spirituality. 2012;4:206-22.</t>
  </si>
  <si>
    <t>Andersson, G., Bergstrom, J., Hollandare, F., Carlbring, P., Kaldo, V., &amp; Ekselius, L. (2005) Internet-based self-help for depression: randomised controlled trial. British Journal of Psychiatry, 187, 456-461.</t>
  </si>
  <si>
    <t>Behavioral Activation of Religious Behaviors (BARB)</t>
  </si>
  <si>
    <t>Behavioural activation; Non-directive counselling</t>
  </si>
  <si>
    <t>Coping with Depression course (group) + TAU; TAU</t>
  </si>
  <si>
    <t>Every second person on a list of names (N = 155) was assigned to the intervention group, the others to the control group. The sequence of names on the list was ordered according to time of recruitment</t>
  </si>
  <si>
    <t>Hansson, M., Bodlund, O., Chotai, J. (2008) Patient education and group counselling to improve the treatment of depression in primary care: a randomized controlled trial. Journal of Affective Disorders, 105, 235-240.</t>
  </si>
  <si>
    <t>Cognitive bibliotherapy + TAU; Attention placebo + TAU; TAU</t>
  </si>
  <si>
    <t>Cognitive bibliotherapy with support + TAU; TAU</t>
  </si>
  <si>
    <t>Escitalopram; Sertraline; Pill placebo</t>
  </si>
  <si>
    <t>N&lt;10 for analysis</t>
  </si>
  <si>
    <t>Amitriptyline; moclobemide; pill placebo</t>
  </si>
  <si>
    <t>Imipramine; sertraline</t>
  </si>
  <si>
    <t>33.61 (9.97)</t>
  </si>
  <si>
    <t>12 sessions</t>
  </si>
  <si>
    <t>Low risk</t>
  </si>
  <si>
    <t>NCT01635218</t>
  </si>
  <si>
    <t>49.2 (10.7)</t>
  </si>
  <si>
    <t>NCT01573130</t>
  </si>
  <si>
    <t>7 sessions</t>
  </si>
  <si>
    <t>BA</t>
  </si>
  <si>
    <t>11 sessions</t>
  </si>
  <si>
    <t xml:space="preserve">CBT; Short-term psychodynamic psychotherapy </t>
  </si>
  <si>
    <t>Rational emotive behaviour therapy (REBT) group</t>
  </si>
  <si>
    <t>Problem solving group</t>
  </si>
  <si>
    <t>Problem solving individual</t>
  </si>
  <si>
    <t>Problem solving individual + any SSRI</t>
  </si>
  <si>
    <t>Bastos 2015</t>
  </si>
  <si>
    <t>75-225mg/day</t>
  </si>
  <si>
    <t>CBT individual (over 15 sessions) + TAU; TAU</t>
  </si>
  <si>
    <t>Baseline mean given across groups and not interested in one of the arms</t>
  </si>
  <si>
    <t>Cognitive bibliotherapy; Yoga</t>
  </si>
  <si>
    <t>Population: Chronic depression</t>
  </si>
  <si>
    <t>Self-help strategy emails + TAU; Attention placebo + TAU</t>
  </si>
  <si>
    <t>Interpersonal psychotherapy (IPT) group + TAU; TAU</t>
  </si>
  <si>
    <t>CBT group (under 15 sessions); No treatment</t>
  </si>
  <si>
    <t>Kasper, S., Swart, H. &amp; Andersen, H.F. (2005) Escitalopram in the treatment of depressed elderly patients. American Journal of Geriatric Psychiatry, 13, 884-891.</t>
  </si>
  <si>
    <t>Exercise; Sertraline; pill placebo</t>
  </si>
  <si>
    <t>Physical &amp; pharm</t>
  </si>
  <si>
    <t>From GC member [JC]</t>
  </si>
  <si>
    <t>From Cochrane 2013 SR</t>
  </si>
  <si>
    <t>Naeem, F., Sarhandi, I., Gul, M., Khalid, M., Aslam, M., Anbrin, A., ... &amp; Husain, N. (2014). A multicentre randomised controlled trial of a carer supervised culturally adapted CBT (CaCBT) based self-help for depression in Pakistan. Journal of affective disorders, 156, 224-227.</t>
  </si>
  <si>
    <t>Agosti, V., Stewart, J. W., Quitkin, F. M., &amp; Ocepek-Welikson, K. (1993). How symptomatic do depressed patients remain after benefiting from medication treatment? Comprehensive Psychiatry, 34, 182-186.</t>
  </si>
  <si>
    <t>Medication group includes a mixture of imipramine and non-included drugs (Phenelzine, L-deprenyl, mianserin, desipramine) versus placebo; Study ID mixed up in 2009 GL but excluded in 2009 GL as 'Sample drawn from a series of studies. (Imipramine vs. Phenelzine vs. Ldeprenyl vs. Mianserin vs. Desipramine vs. Placebo).'</t>
  </si>
  <si>
    <t>Intervention: Pharmacological intervention not of interest</t>
  </si>
  <si>
    <t>Reason for exclusion taken from 2009 GL. Case study</t>
  </si>
  <si>
    <t xml:space="preserve">Baldwin, D. S., et al. (2012) A randomised, double-blind, placebo controlled, duloxetine-referenced, fixed-dose study of three dosages of Lu AA21004 in acute treatment of major depressive disorder (MDD) [NCT00635219]. European Neuropsychopharmacology 22, 482-491 [doi:410.1016/j.euroneuro.2011.1011.1008] </t>
  </si>
  <si>
    <t>Baldwin 2012</t>
  </si>
  <si>
    <t>Excluded in 2009 GL as 'No data to extract. (Imipramine vs. Placebo)'. Alternate allocation</t>
  </si>
  <si>
    <t>Excluded in 2004 GL 'No relevant outcomes'. No efficacy, quality of life or functioning outcomes</t>
  </si>
  <si>
    <t>Excluded in 2009 GL as 'No relevant comparison'. Non-systematic review</t>
  </si>
  <si>
    <t>Excluded in 2009 GL as 'Not diagnosed according to recognised formal system; focus of study is on pain symptoms (clomipramine vs placebo vs mianserin)'</t>
  </si>
  <si>
    <t>Bendtsen, L., Jensen, R., &amp; Olesen, J. (1996). A non-selective (amitriptyline), but not a selective (citalopram), serotonin reuptake inhibitor is effective in the prophylactic treatment of chronic tensiontype headache. Journal of Neurology, Neurosurgery &amp; Psychiatry, 61, 285-290.</t>
  </si>
  <si>
    <t>Benkert 2000</t>
  </si>
  <si>
    <t>Assigned depending on the week of the month they were referred</t>
  </si>
  <si>
    <t>Bhat, A. V., Rowan, P. R., &amp; Paykel, E. S. (1984). Responses to phenelzine and amitriptyline absence of differential predictors by multiple regression analysis. Journal of Affective Disorders, 6, 209-218.</t>
  </si>
  <si>
    <t>Bhatia, S. C., Hsieh, H. H., Theesen, K. A., Townley, R. G., Andersen, J. M., Weiss, S. et al. (1991). Platelet alpha-2 adrenoreceptor activity pre-treatment and post-treatment in major depressive disorder with melancholia. Research Communications in Chemical Pathology &amp; Pharmacology, 74, 47-57.</t>
  </si>
  <si>
    <t>Blanchard E, Hackett D, Danjou P, Nicholas T. A randomized double-blind comparison of venlafaxine, imipramine and placebo in general-practice. Patients with mild moderate depression. 8th ECNP (European College ofNeuropsychopharmacology) Congress, Venice, Italy. 1995.</t>
  </si>
  <si>
    <t>Excluded from 2004 GL as 'Data cannot be extracted'</t>
  </si>
  <si>
    <t>Design: Non-RCT</t>
  </si>
  <si>
    <t>Excluded from 2009 GL as 'Augmentation study'. Pindolol augmentation in first-line treatment</t>
  </si>
  <si>
    <t>Blier, P., et al. (2009) Mirtazapine and paroxetine in major depression: a comparison of monotherapy versus their combination from treatment initiation. European Neuropsychopharmacology 19, 457-465 DOI: 10.1016/j.euroneuro.2009.01.015</t>
  </si>
  <si>
    <t>Bosscher1993</t>
  </si>
  <si>
    <t>Bowman1995</t>
  </si>
  <si>
    <t>Excluded from 2009 GL  as 'No data to extract. (High-dose Bupropion vs. low-dose Bupropion vs. Imipramine vs. Placebo)'</t>
  </si>
  <si>
    <t>Case studies</t>
  </si>
  <si>
    <t>Brenner R, Azbel V, Madhusoodanan S, Pawlowska M. Comparison of an extract of hypericum (LI 160) and sertraline in the treatment of depression: a double-blind, randomized pilot study... sertraline hydrochloride. Clinical Therapeutics 22(4):411-9, 2000 Apr (25 ref) 2000;(4):411-419.</t>
  </si>
  <si>
    <t>Population: Adults in contact with the criminal justice system</t>
  </si>
  <si>
    <t>Excluded in 2009 GL as 'No formal diagnosis. (Amitriptyline vs. Placebo)'. 'Improved' with no detail as to how this was defined. No quality of life or functioning outcomes</t>
  </si>
  <si>
    <t>Browne 1990</t>
  </si>
  <si>
    <t>Browne1990</t>
  </si>
  <si>
    <t>Excluded in 2009 GL as '3/17 (17.65%) patients were diagnosed with bipolar depression'</t>
  </si>
  <si>
    <t>Browne, M. I. C. H. A. E. L., Lapierre, Y. D., Hrdina, P. D., &amp; Horn, E. (1990). Lithium as an adjunct in the treatment of major depression. International clinical psychopharmacology, 5(2), 103-110.</t>
  </si>
  <si>
    <t>Beutler 1987</t>
  </si>
  <si>
    <t>Beutler1987</t>
  </si>
  <si>
    <t>Alprazolam support, placebo support, cognitive therapy plus placebo support, and cognitive therapy plus alprazolam support</t>
  </si>
  <si>
    <t>Beutler, L. E., Scogin, F., Kirkish, P., Schretlen, D., Corbishley, A., Hamblin, D., ... &amp; Levenson, A. I. (1987). Group cognitive therapy and alprazolam in the treatment of depression in older adults. Journal of Consulting and Clinical Psychology, 55(4), 550.</t>
  </si>
  <si>
    <t>Bolton 2001</t>
  </si>
  <si>
    <t>Bolton2001</t>
  </si>
  <si>
    <t>Bolton PG, Fergusson KJ, Parker SM, Orman JD. Randomised controlled trial of cognitive‐behavioural therapy and routine GP care for major depression. Medical Journal of Australia. 2001 Jul;175(2):118-9.</t>
  </si>
  <si>
    <t>Bowers 1990</t>
  </si>
  <si>
    <t>Bowers1990</t>
  </si>
  <si>
    <t>Bowers, W. A. (1990). Treatment of depressed in-patients: Cognitive therapy plus medication, relaxation plus medication, and medication alone. The British Journal of Psychiatry, 156(1), 73-78.</t>
  </si>
  <si>
    <t>Bright 1999</t>
  </si>
  <si>
    <t>Bright1999</t>
  </si>
  <si>
    <t>Peer support</t>
  </si>
  <si>
    <t>Bright, J. I., Baker, K. D., &amp; Neimeyer, R. A. (1999). Professional and paraprofessional group treatments for depression: A comparison of cognitive-behavioral and mutual support interventions. Journal of consulting and clinical psychology, 67(4), 491.</t>
  </si>
  <si>
    <t>Catalan 1991</t>
  </si>
  <si>
    <t>Catalan1991</t>
  </si>
  <si>
    <t>Catalan, J. A., Gath, D. H., Anastasiades, P., Bond, S. A. K., Day, A., &amp; Hall, L. (1991). Evaluation of a brief psychological treatment for emotional disorders in primary care. Psychological medicine, 21(4), 1013-1018.</t>
  </si>
  <si>
    <t>Comas-Diaz 1981</t>
  </si>
  <si>
    <t>Comas-Diaz, L. (1981). Effects of cognitive and behavioral group treatment on the depressive symptomatology of Puerto Rican women. journal of Consulting and Clinical Psychology, 49(5), 627.</t>
  </si>
  <si>
    <t>DiMascio1979</t>
  </si>
  <si>
    <t>DiMascio, A., Weissman, M. M., Prusoff, B. A., Neu, C., Zwilling, M., &amp; Klerman, G. L. (1979). Differential symptom reduction by drugs and psychotherapy in acute depression. Archives of General Psychiatry, 36(13), 1450-1456.</t>
  </si>
  <si>
    <t>Dunn 1979</t>
  </si>
  <si>
    <t>Dunn1979</t>
  </si>
  <si>
    <t>Dunn, R. J. (1979). Cognitive modification with depression-prone psychiatric patients. Cognitive Therapy and Research, 3(3), 307-317.</t>
  </si>
  <si>
    <t>Free 1991</t>
  </si>
  <si>
    <t>Free1991</t>
  </si>
  <si>
    <t>Free, M. L., Oei, T. P., &amp; Sanders, M. R. (1991). Treatment outcome of a group cognitive therapy program for depression. International Journal of Group Psychotherapy, 41(4), 533-547.</t>
  </si>
  <si>
    <t>Friedli 1997</t>
  </si>
  <si>
    <t>Friedli1997</t>
  </si>
  <si>
    <t>Friedlr, K., King, M. B., Lloyd, M., &amp; Horder, J. (1997). Randomised controlled assessment of non-directive psychotherapy versus routine general-practitioner care. The Lancet, 350(9092), 1662-1665.</t>
  </si>
  <si>
    <t>Gallagher 1983</t>
  </si>
  <si>
    <t>Gallagher1983</t>
  </si>
  <si>
    <t>Gallagher, D. E., &amp; Thompson, L. W. (1983). Effectiveness of psychotherapy for both endogenous and nonendogenous depression in older adult outpatients. Journal of Gerontology, 38(6), 707-712.</t>
  </si>
  <si>
    <t>Garland 2000</t>
  </si>
  <si>
    <t>Garland2000</t>
  </si>
  <si>
    <t>Garland, A., Harrington, J., House, R., &amp; Scott, J. (2000). A pilot study of the relationship between problem‐solving skills and outcome in major depressive disorder. British Journal of Medical Psychology, 73(3), 303-309.</t>
  </si>
  <si>
    <t>Gordon 1987</t>
  </si>
  <si>
    <t>Gordon1987</t>
  </si>
  <si>
    <t>Gordon, V. C., &amp; Gordon, E. M. (1987). Short-term group treatment of depressed women: a replication study in Great Britain. Archives of Psychiatric Nursing, 1(2), 111-124.</t>
  </si>
  <si>
    <t>Hemmings 1997</t>
  </si>
  <si>
    <t>Hemmings1997</t>
  </si>
  <si>
    <t>Counselling; TAU</t>
  </si>
  <si>
    <t>Hemmings, A. (1997). Counselling in primary care: a randomised controlled trial. Patient education and counseling, 32(3), 219-230.</t>
  </si>
  <si>
    <t>Hogg 1988</t>
  </si>
  <si>
    <t>Hogg1988</t>
  </si>
  <si>
    <t>Hogg, J. A., &amp; Deffenbacher, J. L. (1988). A comparison of cognitive and interpersonal-process group therapies in the treatment of depression among college students. Journal of Counseling Psychology, 35(3), 304.</t>
  </si>
  <si>
    <t>Lenz 2000</t>
  </si>
  <si>
    <t>Lenz2000</t>
  </si>
  <si>
    <t>Lenz, G., &amp; Demal, U. (2000). Quality of life in depression and anxiety disorders: an exploratory follow-up study after intensive inpatient cognitive behaviour therapy. Psychopathology, 33(6), 297.</t>
  </si>
  <si>
    <t>Lichtenberg 1996</t>
  </si>
  <si>
    <t>Lichtenberg1996</t>
  </si>
  <si>
    <t>Behavioural therapy; no treatment</t>
  </si>
  <si>
    <t>Lichtenberg, P. A., Kimbarow, M. L., Morris, P., &amp; Vangel Jr, S. J. (1996). Behavioral treatment of depression in predominantly African-American medical patients. Clinical Gerontologist, 17(2), 15-33.</t>
  </si>
  <si>
    <t>Lipman 1976</t>
  </si>
  <si>
    <t>Lipman1976</t>
  </si>
  <si>
    <t>Lipman, R. S., &amp; Covi, L. I. N. O. (1976). Outpatient treatment of neurotic depression: medication and group psychotherapy. In Proceedings of the annual meeting of the American Psychopathological Association (No. 64, p. 178).</t>
  </si>
  <si>
    <t>Macaskill 1996</t>
  </si>
  <si>
    <t>Macaskill1996</t>
  </si>
  <si>
    <t>Macaskill, N. D., &amp; Macaskill, A. (1996). Rational-emotive therapy plus pharmacotherapy versus pharmacotherapy alone in the treatment of high cognitive dysfunction depression. Cognitive Therapy and Research, 20(6), 575-592.</t>
  </si>
  <si>
    <t>Population: &lt;80% non-chronic depression</t>
  </si>
  <si>
    <t>Maynard 1993</t>
  </si>
  <si>
    <t>Maynard1993</t>
  </si>
  <si>
    <t>Maynard, C. K. (1993). Comparison of effectiveness of group interventions for depression in women. Archives of Psychiatric Nursing, 7(5), 277-283.</t>
  </si>
  <si>
    <t>Meresman 1995</t>
  </si>
  <si>
    <t>Meresman1995</t>
  </si>
  <si>
    <t>Nortriptyline; CBT</t>
  </si>
  <si>
    <t>Meresman, J., Horowitz, L., &amp; Bein, E. (1995). Treatment assignment, dropout, and outcome of depressed patients who somaticize. Psychotherapy Research, 5(3), 245-257.</t>
  </si>
  <si>
    <t>Rush 1981</t>
  </si>
  <si>
    <t>Rush1981</t>
  </si>
  <si>
    <t>CBT group; CBT individual; CBT individual + any AD</t>
  </si>
  <si>
    <t>Rush, A. J., &amp; Watkins, J. T. (1981). Group versus individual cognitive therapy: A pilot study. Cognitive therapy and Research, 5(1), 95-103.</t>
  </si>
  <si>
    <t>Shapiro 1982</t>
  </si>
  <si>
    <t>Shapiro1982</t>
  </si>
  <si>
    <t>Shapiro, J., Sank, L. I., Shaffer, C. S., &amp; Donovan, D. C. (1982). Cost effectiveness of individual vs. group cognitive behavior therapy for problems of depression and anxiety in an HMO population. Journal of Clinical Psychology, 38(3), 674-677.</t>
  </si>
  <si>
    <t>Steffen 1998</t>
  </si>
  <si>
    <t>Steffen1998</t>
  </si>
  <si>
    <t>CBT individual; short-term psychodynamic psychotherapy; psychoeducation group</t>
  </si>
  <si>
    <t>Steffen, A. M., Futterman, A., &amp; Gallagher-Thompson, D. (1998). Depressed caregivers: Comparative outcomes of two interventions. Clinical Gerontologist, 19(4), 3-15.</t>
  </si>
  <si>
    <t>Taylor 1977</t>
  </si>
  <si>
    <t>Taylor1977</t>
  </si>
  <si>
    <t>Cognitive group; behavioural group; CBT group; waitlist</t>
  </si>
  <si>
    <t>Taylor, F. G., &amp; Marshall, W. L. (1977). Experimental analysis of a cognitive-behavioral therapy for depression. Cognitive Therapy and Research, 1(1), 59-72.</t>
  </si>
  <si>
    <t>Teri 1986</t>
  </si>
  <si>
    <t>Teri1986</t>
  </si>
  <si>
    <t>Behavioural therapy</t>
  </si>
  <si>
    <t>Thomas 1987</t>
  </si>
  <si>
    <t>Thomas1987</t>
  </si>
  <si>
    <t>Thomas, J. R., Petry, R. A., &amp; Goldman, J. R. (1987). Comparison of cognitive and behavioral self-control treatments of depression. Psychological Reports, 60(3), 975-982.</t>
  </si>
  <si>
    <t>Warren 1988</t>
  </si>
  <si>
    <t>Warren1988</t>
  </si>
  <si>
    <t>Warren, R., McLellarn, R., &amp; Ponzoha, C. (1988). Rational-emotive therapy vs general cognitive-behavior therapy in the treatment of low self-esteem and related emotional disturbances. Cognitive Therapy and Research, 12(1), 21-37.</t>
  </si>
  <si>
    <t>Wilson 1983</t>
  </si>
  <si>
    <t>Wilson1983</t>
  </si>
  <si>
    <t>Behavioural therapy; CBT; no treatment</t>
  </si>
  <si>
    <t>N=8 in behavioural therapy and CBT; N=9 in WL</t>
  </si>
  <si>
    <t>Wilson, P. H., Goldin, J. C., &amp; Charbonneau-Powis, M. (1983). Comparative efficacy of behavioral and cognitive treatments of depression. Cognitive therapy and research, 7(2), 111-124.</t>
  </si>
  <si>
    <t>Zettle 1989</t>
  </si>
  <si>
    <t>Zettle1989</t>
  </si>
  <si>
    <t>Zettle, R. D., &amp; Rains, J. C. (1989). Group cognitive and contextual therapies in treatment of depression. Journal of clinical psychology, 45(3), 436-445.</t>
  </si>
  <si>
    <t>Continuous data with no measure of variance. Excluded in 2004 GL as 'No formal depression diagnostic assessment conducted'</t>
  </si>
  <si>
    <t>Cun'ham94</t>
  </si>
  <si>
    <t>Cunningham1997</t>
  </si>
  <si>
    <t>Danish University Antidepressant Group 1990</t>
  </si>
  <si>
    <t>Danish University Antidepressant Group. (1990). Paroxetine: a selective serotonin reuptake inhibitor showing better tolerance, but weaker antidepressant effect than clomipramine in a controlled multicenter study. Journal of Affective Disorders, 18(4), 289-299.</t>
  </si>
  <si>
    <t>Danish University Antidepressant Group. (1986). Citalopram: clinical effect profile in comparison with clomipramine: a controlled multicenter study. Psychopharmacology (Berl), 90, 131-138.</t>
  </si>
  <si>
    <t>Berman 1999</t>
  </si>
  <si>
    <t>Berman1999</t>
  </si>
  <si>
    <t>Pindolol + fluoxetine; Fluoxetine + placebo</t>
  </si>
  <si>
    <t>Berman, R. M., Anand, A., Cappiello, A., Miller, H. L., Hu, X. S., Oren, D. A., &amp; Charney, D. S. (1999). The use of pindolol with fluoxetine in the treatment of major depression: final results from a double-blind, placebo-controlled trial. Biological psychiatry, 45(9), 1170-1177.</t>
  </si>
  <si>
    <t>Data cannot be extracted for efficacy, quality of life, or functioning</t>
  </si>
  <si>
    <t>de Montigny99</t>
  </si>
  <si>
    <t>Entsuah1996</t>
  </si>
  <si>
    <t>Entsuah1997</t>
  </si>
  <si>
    <t>Entsuah2001</t>
  </si>
  <si>
    <t>Reason for exclusion taken from 2004 GL. Pooled analysis of 8 RCTs already included in the review</t>
  </si>
  <si>
    <t>Fabre 1991</t>
  </si>
  <si>
    <t>Fabre1991</t>
  </si>
  <si>
    <t>Fabre LF, Scharf MB, Itil TM. Comparative efficacy and safety of nortriptyline and fluoxetine in the treatment of major depression: a clinical study. Journal of Clinical Psychiatry 1991 Jun;52 Suppl:62-7.</t>
  </si>
  <si>
    <t>Excluded from 2004 GL as data cannot be extracted. Depression data in figure and no functioning or quality of life outcome</t>
  </si>
  <si>
    <t>Feighner1989a</t>
  </si>
  <si>
    <t>Forrest 1964</t>
  </si>
  <si>
    <t>Forrest1964</t>
  </si>
  <si>
    <t>Forrest AD, Affleck JW, McGibb IA &amp; Priest RG. Comparative trial of nortriptyline and amitriptyline. Scottish Medical Journal 1964;9:341-344.</t>
  </si>
  <si>
    <t>Gentil2000</t>
  </si>
  <si>
    <t>Georgotas 1986</t>
  </si>
  <si>
    <t>Georgotas A. Comparative efficacy and safety of MAOIs versus TCAs in treating depression in the elderly. Biological Psychiatry 21(12):1155-66, 1986.</t>
  </si>
  <si>
    <t>Gravem 1987</t>
  </si>
  <si>
    <t>Gravem1987</t>
  </si>
  <si>
    <t>Gravem A, Amthor KF, Astrup C, Elgen K, Gjessing LR, Gunby B, Pettersen RD, Kyrdalen L, Vaadal J, Ofsti E, et al. A double-blind comparison of citalopram (Lu 10-171) and amitriptyline in depressed patients. Acta Psychiatrica Scandinavica 1987 May;75(5):4 78-86.</t>
  </si>
  <si>
    <t>Guelfi JD, Dreyfus JF, Pichot P, GEPECP. A double blind placebo controlled clinical trial comparing fluvoxamine with imipramine Br J Clin Pharmacol 1983;15:411-7s.</t>
  </si>
  <si>
    <t>Guelfi1995</t>
  </si>
  <si>
    <t>Salinas 1997</t>
  </si>
  <si>
    <t>Secondary paper in Hackett96</t>
  </si>
  <si>
    <t>Harrison 1986</t>
  </si>
  <si>
    <t>Excluded in 2004 GL as 'Inadequate diagnosis'. Data cannot be extracted for depression, functioning or quality of life</t>
  </si>
  <si>
    <t>Population: Mixed diagnoses (&lt;80% of sample had depression)</t>
  </si>
  <si>
    <t>Imipramine or amitriptyline</t>
  </si>
  <si>
    <t>Leahy 1967</t>
  </si>
  <si>
    <t>Leahy1967</t>
  </si>
  <si>
    <t>Leahy MR, Martin ICA. Double-blind comparison of nortriptyline and amitriptyline in depressive illness. British Journal Psychiatry 1967;113:1433-1434.</t>
  </si>
  <si>
    <t>Lecrubier 1997</t>
  </si>
  <si>
    <t>Excluded from 2004 GL as 'no extractable data'</t>
  </si>
  <si>
    <t>Magnus 1977</t>
  </si>
  <si>
    <t>Magnus1977</t>
  </si>
  <si>
    <t>Amitriptyline; fluphenazine + notriptyline</t>
  </si>
  <si>
    <t>Magnus RV, Schiff AA. Once-daily treatment for mixed anxiety/depressive states: a comparison of slow release amitriptyline and fluphenazine with notriptyline. Journal International Medical Research 1977;5:109-113.</t>
  </si>
  <si>
    <t>Mendels 1968</t>
  </si>
  <si>
    <t>Mendels1968</t>
  </si>
  <si>
    <t>Mendels J. Comparative trial of nortriptyline and amitriptyline in 100 depressed patients. American Journal Psychiatry 1968;124:59-62.</t>
  </si>
  <si>
    <t>Mendels1993</t>
  </si>
  <si>
    <t>Michelson1999</t>
  </si>
  <si>
    <t>Excluded in 2004 GL as 'Not an RCT'. Comment on Costa 1998</t>
  </si>
  <si>
    <t>Montgomery 1992</t>
  </si>
  <si>
    <t>Mulsant2001</t>
  </si>
  <si>
    <t>Mulsant BH, Pollock BG, Nebes RD, Miller MD, Sweet RA, Stack J, Houck PR, Bensasi S, Mazumdar S, Reynolds CF, III. A twelve-week, double-blind, randomised comparison of nortriptyline and paroxetine in older depressed inpatients and outpatients. American Journal of Geriatric Psychiatry 2001;9(4):406-414.</t>
  </si>
  <si>
    <t>Nair 1995</t>
  </si>
  <si>
    <t>Nair NP, Amin M, Holm P, Katona C, Klitgaard N, Ng Ying Kin NM, Kragh-Sorensen P, Kuhn H, Leek CA, Stage KB. Moclobemide and nortriptyline in elderly depressed patients. A randomized, multicentre trial against placebo. Journal of Affective Disorders 1995;33(1):1-9.</t>
  </si>
  <si>
    <t>Excluded from 2004 GL as 'No placebo arm'. No control group</t>
  </si>
  <si>
    <t>Ravindran1998</t>
  </si>
  <si>
    <t>Excluded in 2004 GL as 'Not relevant comparison for this review (all patients received venlafaxine)'. No control group</t>
  </si>
  <si>
    <t>Second half of study is not randomised, no data for randomised half</t>
  </si>
  <si>
    <t>No extractable data- (no disc figures, response based on a mixture of HAMD, clinician and patient observation); Excluded from 2004 GL as 'No formal depression diagnostic assessment conducted'. No functioning or quality of life outcomes</t>
  </si>
  <si>
    <t>Rickels K, Csanalosi I, Werblowsky J et al. Amitriptyline-perphenazine and doxepin in depressed outpatients: a controlled double-blind study. Journal Clinical Psychiatry 1982a;43:419-422.</t>
  </si>
  <si>
    <t>Rickels1985</t>
  </si>
  <si>
    <t>Rose 1965</t>
  </si>
  <si>
    <t>Rose1965</t>
  </si>
  <si>
    <t>Rose JT, Leahy MR, Martin ICA, Westhead TT. A comparison of nortriptyline and amitriptyline in depression. British Journal Psychiatry 1965;III:1101-1103.</t>
  </si>
  <si>
    <t>Samuelian98</t>
  </si>
  <si>
    <t>Schweizer1991</t>
  </si>
  <si>
    <t>Scogin1987</t>
  </si>
  <si>
    <t>Intervention: Pharmacological and physical intervention not of interest</t>
  </si>
  <si>
    <t>Sinclair 1975</t>
  </si>
  <si>
    <t>Sinclair1975</t>
  </si>
  <si>
    <t xml:space="preserve">Fluphenazine + nortriptyline; Amitriptyline </t>
  </si>
  <si>
    <t>Sinclair JM, Walsh MR, Valle-Jones JC, Schiff AA. Treatment of anxiety/depressive conditions in the elderly: a double-blind comparative study of motival and amitriptyline. Age and Ageing 1975;4:226-231.</t>
  </si>
  <si>
    <t>Population: Not depression</t>
  </si>
  <si>
    <t>Smeraldi 1998b</t>
  </si>
  <si>
    <t>Smeraldi1998</t>
  </si>
  <si>
    <t>Smeraldi E, Zanardi R, Benedetti F, Di Bella D, Perez J, Catalano M. Polymorphism within the promoter of the serotonin transporter gene and antidepressant efficacy of fluvoxamine. [see comments.]. Molecular Psychiatry 1998;3(6):508-511.</t>
  </si>
  <si>
    <t>Design: Non-systematic review</t>
  </si>
  <si>
    <t>Excluded from 2004 GL as 'Crossover trial, unable to extract any useable data'</t>
  </si>
  <si>
    <t>Observational study. Excluded from 2004 GL as 'Sertraline given at sub-therapeutic dose - 76% patients on 50mg' BUT according to BNF 50mg is recommended initial dose and usual maintenance dose</t>
  </si>
  <si>
    <t>Thompson 1994 (study 2)</t>
  </si>
  <si>
    <t>Tyrer 1988</t>
  </si>
  <si>
    <t>Tyrer1988</t>
  </si>
  <si>
    <t>Generalised anxiety disorder (71), or panic disorder (74), or dysthymic disorder (65)</t>
  </si>
  <si>
    <t>Diazepam; Dothiepin; Placebo; CBT; Self-help</t>
  </si>
  <si>
    <t>Tyrer P, Seivewright N, Murphy S, Ferguson B, Kingdon D, Barczak P, Brothwell J, Darling C, Gregory S, Johnson AL. The Nottingham study of neurotic disorder: comparison of drug and psychological treatments. Lancet 30-7-1988;2(8605):235-240.</t>
  </si>
  <si>
    <t>Ucha 1990</t>
  </si>
  <si>
    <t>Ucha UR. Double-blind comparison of moclobemide, imipramine and placebo in depressive patients. Acta Psychiatrica Scandinavica, Supplementum Vol 360, pp 54-6, 1990.</t>
  </si>
  <si>
    <t>Vinar 1971</t>
  </si>
  <si>
    <t>Vinar1971</t>
  </si>
  <si>
    <t>Trimepramine; Amitriptyline</t>
  </si>
  <si>
    <t>Vinar O. Controlled comparison of the therapeutic effect of trimepropimine and amitriptyline. Activitas Nervosa Superior 1971;13(3):163-166.</t>
  </si>
  <si>
    <t>Wilson 2003</t>
  </si>
  <si>
    <t>Wilson2003</t>
  </si>
  <si>
    <t>Wilson, K.C.M., Mottram, P.G., Ashworth,L., Abou-Saleh,M.T. Older community residents with depression: long term treatment with sertraline. Randomised, double-blind, placebo-controlled study. British Journal of Psychiatry 2003;182:492-497.</t>
  </si>
  <si>
    <t>St John's wort; Placebo</t>
  </si>
  <si>
    <t>Wyeth 2001</t>
  </si>
  <si>
    <t>Wyeth600 XR</t>
  </si>
  <si>
    <t>Zanardi 1998</t>
  </si>
  <si>
    <t>Zanardi1998</t>
  </si>
  <si>
    <t>Fluvoxamine + pindolol</t>
  </si>
  <si>
    <t>Zanardi R. Faster onset of action of fluvoxamine in combination with pindolol in the treatment of delusional depression: a controlled study. Journal of Clinical Psychopharmacology 18(6):441-6, 1998.</t>
  </si>
  <si>
    <t>Zanardi2000</t>
  </si>
  <si>
    <t>ANDERSSON2005A</t>
  </si>
  <si>
    <t>Amsterdam1998</t>
  </si>
  <si>
    <t>CHRISTENSEN2004A</t>
  </si>
  <si>
    <t>CLARKE2002</t>
  </si>
  <si>
    <t>CLARKE2005</t>
  </si>
  <si>
    <t>Proudfoot 2004</t>
  </si>
  <si>
    <t>PROUDFOOT2004A</t>
  </si>
  <si>
    <t>Selmi1990</t>
  </si>
  <si>
    <t>SPEK2007</t>
  </si>
  <si>
    <t>BOWERS1993</t>
  </si>
  <si>
    <t>Bowers 1993</t>
  </si>
  <si>
    <t>Excluded in 2009 GL 'Less than 10 participants in each condition'</t>
  </si>
  <si>
    <t>CBT; self-help; TAU</t>
  </si>
  <si>
    <t>Bowers, W., Stuart, S., MacFarlane, R. (1993) Use of computer-administered cognitive-behavior therapy with depressed patients. Depression, 1, 294-299.</t>
  </si>
  <si>
    <t>DEGRAAF2008</t>
  </si>
  <si>
    <t>de Graaf 2008</t>
  </si>
  <si>
    <t>Excluded in 2009 GL 'Protocol only - no data available'</t>
  </si>
  <si>
    <t>CCBT; TAU</t>
  </si>
  <si>
    <t>de Graaf, L.E., Gerhards, S.A., Evers, S.M., Arntz, A., Riper, H., Severens, J.L., Widdershoven, G., Metsemakers, J.F., Huibers, M.J. (2008). Clinical and cost-effectiveness of computerised cognitive behavioural therapy for depression in primary care: Design of a randomised trial. BMC Public Health, 8 (224), 1-11.</t>
  </si>
  <si>
    <t>ELGAMAL2007</t>
  </si>
  <si>
    <t>Elgamal 2007</t>
  </si>
  <si>
    <t>Excluded in 2009 GL 'Not CCBT - reports RCT for computer assisted cognitive retraining programme, no depression outcomes reported'</t>
  </si>
  <si>
    <t>Computer-assisted cognitive remediation therapy</t>
  </si>
  <si>
    <t>Elgamal, S., McKinnon, M. C., Ramakrishnan, K., Joffe, R. T., &amp; Macqueen, G. (2007) Successful computer-assisted cognitive remediation therapy in patients with unipolar depression: a proof of principle study. Psychological Medicine., 37, 1229-1238.</t>
  </si>
  <si>
    <t>HETHERTON2004</t>
  </si>
  <si>
    <t>Hetherton 2004</t>
  </si>
  <si>
    <t>Excluded in 2009 GL 'Abandoned RCT, no data reported'</t>
  </si>
  <si>
    <t>CCBT; CBT + TAU</t>
  </si>
  <si>
    <t>Hetherton, J., Matheson, A., &amp; Robson, M. (2004) Recruitment by GPs during consultations in a primary care randomized controlled trial comparing computerized psychological therapy with clinical psychology and routine GP care: Problems and possible solutions. Primary Health Care Research and Development, 5, 5-10.</t>
  </si>
  <si>
    <t>OSGOOD-HYNES1998</t>
  </si>
  <si>
    <t>Osgood-Hynes 1998</t>
  </si>
  <si>
    <t>Excluded in 2009 GL 'Non-RCT'. No control group</t>
  </si>
  <si>
    <t>Osgood-Hynes, D. J., Greist, J. H., Marks, I. M., Baer, L., Heneman, S. W., Wenzel, K. W. et al. (1998) Self-administered psychotherapy for depression using a telephone-accessed computer system plus booklets: an open U.S.-U.K. study. Journal of Clinical Psychiatry, 59, 358-365.</t>
  </si>
  <si>
    <t>TREBO2007</t>
  </si>
  <si>
    <t>Trebo 2007</t>
  </si>
  <si>
    <t>Excluded from 2009 GL 'Paper does not report enough information regarding intervention, BDI data illegible in table'</t>
  </si>
  <si>
    <t>Computer-assisted cognitive training</t>
  </si>
  <si>
    <t>Trebo, E., Holzner, B., Pircher, M., Prunnlechner, R., Gunther, V. (2007) The effects of a computer assisted cognitive training on neuropsychological parameters, mood and dysfunctional cognitions in depressive patients. Neuropsychiatrie, 21, 207-215.</t>
  </si>
  <si>
    <t>VAN STRATEN2008</t>
  </si>
  <si>
    <t>Van Straten 2008</t>
  </si>
  <si>
    <t>Computerised problem-solving therapy</t>
  </si>
  <si>
    <t>Van Straten, A., Cuijpers, P., Smits, N. (2008) Effectiveness of a web-based self-help intervention for symptoms of depression, anxiety, and stress: Randomized controlled trial. Journal of Medical Internet Research, 10,1.</t>
  </si>
  <si>
    <t>WHITFIELD2006</t>
  </si>
  <si>
    <t>Whitfield 2006</t>
  </si>
  <si>
    <t>Excluded from 2009 GL 'Non-RCT'. No control group</t>
  </si>
  <si>
    <t>Whitfield, G., Hinshalwood, R., Pashely, A., Campsie, L. &amp; Williams, C. (2006) The impact of a novel computerised CBT CD rom (Overcoming Depression) offered to patients referred to clinical psychology. Behavioural and Cognitive Psychotherapy, 34, 1-11.</t>
  </si>
  <si>
    <t>WRIGHT2005A</t>
  </si>
  <si>
    <t>Beutler1991</t>
  </si>
  <si>
    <t>Brown1984</t>
  </si>
  <si>
    <t>Jamison1995</t>
  </si>
  <si>
    <t>Landreville1997</t>
  </si>
  <si>
    <t>Schmidt1983</t>
  </si>
  <si>
    <t>Scogin1989</t>
  </si>
  <si>
    <t>Blenkiron 2001</t>
  </si>
  <si>
    <t>Blenkiron2001</t>
  </si>
  <si>
    <t>Excluded from 2004 GL 'Not an RCT'. No control group</t>
  </si>
  <si>
    <t>Blenkiron P. Coping with depression: A pilot study to assess the efficacy of a self-help audio cassette. British Journal of General Practice 51(466):366-70, 2001.</t>
  </si>
  <si>
    <t>Hannay 1999</t>
  </si>
  <si>
    <t>Hannay1999</t>
  </si>
  <si>
    <t>Excluded in 2004 GL 'Study on General Practitioner's views on introducing therapeutic writing to patients in the practice. Not an RCT'</t>
  </si>
  <si>
    <t>Hannay D, Bolton G. Therapeutic writing in primary care: A feasibility study. Primary Care Psychiatry 1999;5(4):157-160.</t>
  </si>
  <si>
    <t>Holdsworth 1996</t>
  </si>
  <si>
    <t>Holdsworth1996</t>
  </si>
  <si>
    <t>Holdsworth N. Parallel evaluations of new guidance materials for anxiety and depression in primary-care. Journal of Mental Health 5(2):195-207, 1996.</t>
  </si>
  <si>
    <t>Robinson 1997</t>
  </si>
  <si>
    <t>Robinson1997</t>
  </si>
  <si>
    <t>Robinson P. The education of depressed primary care patients: what do patients think of interactive booklets and a video? Journal of Family Practice 44(6):562-71, 1997.</t>
  </si>
  <si>
    <t>BROWN2004</t>
  </si>
  <si>
    <t>FLOYD2004</t>
  </si>
  <si>
    <t>GEISNER2006</t>
  </si>
  <si>
    <t>HANSSON2008</t>
  </si>
  <si>
    <t>LOVELL2008</t>
  </si>
  <si>
    <t>SALKOVSKIS2006</t>
  </si>
  <si>
    <t>STICE2007</t>
  </si>
  <si>
    <t>Stice 2007</t>
  </si>
  <si>
    <t>Peer support group</t>
  </si>
  <si>
    <t>Expressive writing</t>
  </si>
  <si>
    <t>WILLEMSE2004</t>
  </si>
  <si>
    <t>WILLIAMS2008</t>
  </si>
  <si>
    <t>Unpublished (data subsequently published in Williams 2013c)</t>
  </si>
  <si>
    <t>ALLARTVANDAM2003</t>
  </si>
  <si>
    <t>Floyd 2006</t>
  </si>
  <si>
    <t>Follow-up of Floyd 2004 but data cannot be extracted as arms combined</t>
  </si>
  <si>
    <t>CBT; Cognitive bibliotherapy</t>
  </si>
  <si>
    <t>Floyd, M., Rohen, N., Shackelford, J. A., Hubbard, K. L., Parnell, M. B., Scogin, F. et al. (2006) Two-year follow-up of bibliotherapy and individual cognitive therapy for depressed older adults.
Behavior Modification, 30, 281-294.</t>
  </si>
  <si>
    <t>Allart-van Dam 2003/2007</t>
  </si>
  <si>
    <t>ANDERSON1986</t>
  </si>
  <si>
    <t>Anderson 1986</t>
  </si>
  <si>
    <t>Anderson, C. M., Griffin, S., Rossi, A., Pagonis, I., Holder, D. P., &amp; Treiber, R. (1986) A comparative study of the impact of education vs. process groups for families of patients with affective disorders. Family Process, 25, 185-205.</t>
  </si>
  <si>
    <t>COCKRAM2002</t>
  </si>
  <si>
    <t>Cockram 2002</t>
  </si>
  <si>
    <t>Excluded in 2009 GL 'Not an RCT'. No control group</t>
  </si>
  <si>
    <t>Cockram, A., McCall, L., Judd, F., Piterman, L., Weissman, M., Gronn, P. et al. (2002) The development and pilot testing of a Focused Education and Psychotherapy Program (FEPP) for treatment of depression in general practice. Australasian Psychiatry, 10, 268-274.</t>
  </si>
  <si>
    <t>CRAVEN2005</t>
  </si>
  <si>
    <t>Craven 2005</t>
  </si>
  <si>
    <t>Excluded in 2009 GL 'Not an RCT'. Observational study</t>
  </si>
  <si>
    <t>Craven, M. A., Nikolaou, L., Allen, C. J., Crustolo, A. M., &amp; Kates, N. (2005) Patient education materials for mental health problems in family practice: does location matter? Patient Education and Counseling, 56, 192-196.</t>
  </si>
  <si>
    <t>CUIJPERS2005C</t>
  </si>
  <si>
    <t>Cuijpers 2005</t>
  </si>
  <si>
    <t>Excluded in 2009 GL 'Not an RCT'. Routine practice data</t>
  </si>
  <si>
    <t>Cuijpers, P., Smit, F., Voordouw, I., &amp; Kramer, J. (2005) Outcome of cognitive behaviour therapy for minor depression in routine practice. Psychology &amp; Psychotherapy: Theory, Research &amp; Practice, 78, 179-188.</t>
  </si>
  <si>
    <t>DALGARD2006</t>
  </si>
  <si>
    <t>DEN BOER2007A</t>
  </si>
  <si>
    <t>Den Boer 2007</t>
  </si>
  <si>
    <t>den Boer, P.C., Wiersma, D., Ten Vaarwerk, I., Span, M. M., Stant, A. D., &amp; van den Bosch, R.J. (2007) Cognitive self-therapy for chronic depression and anxiety: a multi-centre randomized controlled study. Psychological Medicine, 37, 329-339.</t>
  </si>
  <si>
    <t>FLETCHER2005</t>
  </si>
  <si>
    <t>Fletcher 2005</t>
  </si>
  <si>
    <t>Fletcher, J., Lovell, K., Bower, P. &amp; Campbell, M. (2005) Process and outcome of a non-guided self-help manual for anxiety and depression in primary care: a pilot study. Behavioural &amp; Cognitive Psychotherapy, 33, 319-331</t>
  </si>
  <si>
    <t>HANSER1994</t>
  </si>
  <si>
    <t>Hanser 1994</t>
  </si>
  <si>
    <t>Excluded in 2009 GL 'Dropouts replaced'. BDI measured but not reported and no functioning or quality of life outcomes</t>
  </si>
  <si>
    <t>Self-administered music therapy</t>
  </si>
  <si>
    <t>Hanser, S. B. &amp; Thompson, L. W. (1994) Effects of a music therapy strategy on depressed older adults. Journal of Gerontology, 49, 265-269.</t>
  </si>
  <si>
    <t>JACOB2002</t>
  </si>
  <si>
    <t>Jacob 2002</t>
  </si>
  <si>
    <t>Excluded in 2009 GL 'No diagnosis, not self-help'. No relevant outcome measure for depression and no functioning or quality of life outcomes</t>
  </si>
  <si>
    <t>Jacob, K. S., Bhugra, D., &amp; Mann, A. H. (2002) A randomised controlled trial of an educational intervention for depression among Asian women in primary care in the United Kingdom. International Journal of Social Psychiatry, 48, 139-148.</t>
  </si>
  <si>
    <t>Jorm 2003</t>
  </si>
  <si>
    <t>Psychoeducation/information</t>
  </si>
  <si>
    <t>JORM2003</t>
  </si>
  <si>
    <t>Excluded in 2009 GL 'No diagnosis, not self-help'</t>
  </si>
  <si>
    <t>Information about the effectiveness of treatment options</t>
  </si>
  <si>
    <t>Jorm, A. F., Griffiths, K. M., Christensen, H., Korten, A. E., Parslow, R. A., &amp; Rodgers, B. (2003) Providing information about the effectiveness of treatment options to depressed people in the community: a randomized controlled trial of effects on mental health literacy, help-seeking and symptoms. Psychological Medicine, 33, 1071-1079.</t>
  </si>
  <si>
    <t>Kendrick 2005/2006</t>
  </si>
  <si>
    <t>Kendrick, T., Simons, L., Mynors-Wallis, L., Gray, A., Lathlean, J., Pickering, R. et al. (2005). A trial of problem-solving by community mental health nurses for anxiety, depression and life difficulties among general practice patients. The CPN-GP study. Health Technology Assessment, 9, 1-104.</t>
  </si>
  <si>
    <t>LANG2006</t>
  </si>
  <si>
    <t>Lang 2006</t>
  </si>
  <si>
    <t>Lang, A. J., Norman, G. J., &amp; Casmar, P. V. (2006) A randomized trial of a brief mental health intervention for primary care patients. Journal of Consulting &amp; Clinical Psychology, 74, 1173-1179.</t>
  </si>
  <si>
    <t>LARA2003D</t>
  </si>
  <si>
    <t>Lara 2003</t>
  </si>
  <si>
    <t>Excluded in 2009 GL 'Not an RCT'. 'An intervention condition was assigned to a particular health institution according to its suitability as an organisation'</t>
  </si>
  <si>
    <t>Psychoeducational group; self-administered pscyhoeducational material</t>
  </si>
  <si>
    <t>Lara, M. A., Navarro, C., Rubi, N. A., &amp; Mondragon, L. (2003) Outcome results of two levels of intervention in low-income women with depressive symptoms. American Journal of Orthopsychiatry, 73, 35-43.</t>
  </si>
  <si>
    <t>Excluded from 2009 GL 'Not self-help'. N&lt;10/arm for analysis</t>
  </si>
  <si>
    <t>Richards 2003</t>
  </si>
  <si>
    <t>RICHARDS2003</t>
  </si>
  <si>
    <t>Self-help with support; TAU</t>
  </si>
  <si>
    <t>Richards, A., Barkham, M., Cahill, J., Richards, D., Williams, C., &amp; Heywood, P. (2003) PHASE: A randomised, controlled trial of supervised self-help cognitive behavioural therapy in primary care. British Journal of General Practice, 53, 764-770.</t>
  </si>
  <si>
    <t>SEIVEWRIGHT1998</t>
  </si>
  <si>
    <t>Seivewright 1998</t>
  </si>
  <si>
    <t>Excluded in 2009 GL 'Only 31% participants diagnosed with dysthymia, 69% GAD or panic'</t>
  </si>
  <si>
    <t>CBT; self-help; drug treatment</t>
  </si>
  <si>
    <t>Seivewright, H., Tyrer, P., &amp; Johnson, T. (1998) Prediction of outcome in neurotic disorder: a 5-year prospective study. Psychological Medicine, 28, 1149-1157.</t>
  </si>
  <si>
    <t>WOLLERSHEIM1991</t>
  </si>
  <si>
    <t>Fremont1987</t>
  </si>
  <si>
    <t>Gallagher1982</t>
  </si>
  <si>
    <t>Klein 1985</t>
  </si>
  <si>
    <t>Klein MH, Greist JH, Gurman AS, Neimeyer RA, Lesser DP, Bushnell A. A comparative outcome study of group psychotherapy vs exercise treatment for depression. International Journal of Mental Health 1985;13:148-177.</t>
  </si>
  <si>
    <t>McCann1984</t>
  </si>
  <si>
    <t>McNeil1991</t>
  </si>
  <si>
    <t>Veale1992</t>
  </si>
  <si>
    <t>Blair 1998</t>
  </si>
  <si>
    <t>Blair1998</t>
  </si>
  <si>
    <t>Excluded in 2004 GL 'Participants did not have depression, sample comprised community-dwelling adults who were patients of a primary healthcare setting'</t>
  </si>
  <si>
    <t>Blair SN, et al. Activity Counselling Trial (ACT): rationale, design, and methods. Medicine and Science in Sports and Exercise 1998;30(7):1097-1106.</t>
  </si>
  <si>
    <t>Dunn 2002</t>
  </si>
  <si>
    <t>Dunn2002</t>
  </si>
  <si>
    <t>Exercise (different intensities)</t>
  </si>
  <si>
    <t>Dunn AL, Trivedi MH, Kampert JB, Clark CG, Chambliss HO. The DOSE study: a clinical trial to examine efficacy and dose response of exercise as treatment for depression. Controlled Clinical Trials 2002;23:584-603.</t>
  </si>
  <si>
    <t>Excluded in 2004 GL 'Unable to extract any data'. Data in figures. No data can be extracted for depression, functioning or quality of life</t>
  </si>
  <si>
    <t>Kritz-Silverstein 2001</t>
  </si>
  <si>
    <t>Kritz-Silverstein 20</t>
  </si>
  <si>
    <t>Excluded in 2004 GL 'Not a RCT; patients had heart disease'</t>
  </si>
  <si>
    <t>Kritz-Silverstein D, et al. Cross-sectional and prospective study of exercise and depressed mood in the elderly: The Rancho Bernardo Study. American Journal of Epidemiology 2001;153(6):596-602.</t>
  </si>
  <si>
    <t>Labbe 1988</t>
  </si>
  <si>
    <t>Labbe1988</t>
  </si>
  <si>
    <t>Excluded in 2004 GL 'Patients not diagnosed with depression'. Participants have subthreshold depression symptoms but data cannot be extracted for depression, quality of life or functioning outcomes</t>
  </si>
  <si>
    <t>Labbe EF, et al. Effects of consistent aerobic exercise on the psychological functioning of women. Perceptual and Motor Skills 1988;67:919-925.</t>
  </si>
  <si>
    <t>Martinsen 1989</t>
  </si>
  <si>
    <t>Martinsen1989</t>
  </si>
  <si>
    <t>Excluded in 2004 GL 'Fourteen patients in each group were administered tricyclic antidepressants during the study'</t>
  </si>
  <si>
    <t>Martinsen EW, et al. Comparing aerobic with nonarerobic forms of exercise in the treatment of clinical depression: a randomized trial. Comprehensive Psychiatry 1989;30(4):324-331.</t>
  </si>
  <si>
    <t>Martinsen 1993</t>
  </si>
  <si>
    <t>Martinsen1993</t>
  </si>
  <si>
    <t>Excluded in 2004 GL 'Not an RCT'</t>
  </si>
  <si>
    <t>Martinsen EW. Therapeutic implications of exercise for clinically anxious and depressed patients. International Journal of Sport Psychology 1993;24:185-199.</t>
  </si>
  <si>
    <t>BLUMENTHAL2007</t>
  </si>
  <si>
    <t>BUTLER2008</t>
  </si>
  <si>
    <t>DUNN2005</t>
  </si>
  <si>
    <t>Secondary analysis of Blumenthal 2007</t>
  </si>
  <si>
    <t>KNUBBEN2007</t>
  </si>
  <si>
    <t>MATHER2002</t>
  </si>
  <si>
    <t>Passmore 2006</t>
  </si>
  <si>
    <t>PASSMORE2006</t>
  </si>
  <si>
    <t>2009 GL states '100% dysthymia'</t>
  </si>
  <si>
    <t>Pilu 2007</t>
  </si>
  <si>
    <t>PILU2007</t>
  </si>
  <si>
    <t>Exercise + AD; AD</t>
  </si>
  <si>
    <t>Pilu, A., Sorba, M., Hardoy, M. C., Floris, A. L., Mannu, F., Seruis, M. L., et al. (2007) Efficacy of physical activity in the adjunctive treatment of major depressive disorders: Preliminary results. Clinical Practice and Epidemiology in Mental Health, 3, 8.</t>
  </si>
  <si>
    <t>Singh 1997a/1997b</t>
  </si>
  <si>
    <t>Singh1997; SINGH1997A</t>
  </si>
  <si>
    <t>Singh, N. A., Clements, K. M., &amp; Fiatarone, M. A. (1997) A randomized controlled trial of the effect of exercise on sleep. Sleep, 20, 95-101.</t>
  </si>
  <si>
    <t>SINGH2005D</t>
  </si>
  <si>
    <t>AHMADI2002</t>
  </si>
  <si>
    <t>Ahmadi 2002</t>
  </si>
  <si>
    <t>Excluded in 2009 GL 'Cohort study (60 experienced body builders before and after exercising, 100 women new to body building vs. 100 experienced body builders, 40 women who had swum for less than 1 month vs. professional swimmers, looked at BDI scores)'</t>
  </si>
  <si>
    <t>Ahmadi, J., Samavatt, F., Sayyad, M., &amp; Ghanizadeh, A. (2002) Various types of exercise and scores on the Beck Depression Inventory. Psychological Reports, 90, 821-822.</t>
  </si>
  <si>
    <t>BARTHOLOMEW2005</t>
  </si>
  <si>
    <t>Bartholomew 2005</t>
  </si>
  <si>
    <t>Excluded in 2009 GL 'Only 1 hour long.'</t>
  </si>
  <si>
    <t>Acute exercise</t>
  </si>
  <si>
    <t>Bartholomew, J. B., Morrison, D., &amp; Ciccolo, J. T. (2005) Effects of acute exercise on mood and well-being in patients with major depressive disorder. Medicine &amp; Science in Sports &amp; Exercise, 37, 2032-2037.</t>
  </si>
  <si>
    <t>BODIN2004</t>
  </si>
  <si>
    <t>Bodin 2004</t>
  </si>
  <si>
    <t>Bodin, T. &amp; Martinsen, E. (2004) Mood and self-efficacy during acute exercise in clinical depression. A randomized, controlled study. Journal of Sport &amp; Exercise Psychology, 26, 623-633.</t>
  </si>
  <si>
    <t>BONNET2006</t>
  </si>
  <si>
    <t>Excluded in 2009 GL 'Dissertation synopsis (cognitive therapy alone versus cognitive therapy + exercise combination). Single subject design.'</t>
  </si>
  <si>
    <t>CHOU2004</t>
  </si>
  <si>
    <t>Chou 2004</t>
  </si>
  <si>
    <t>Excluded from 2009 GL 'Total N=14.'</t>
  </si>
  <si>
    <t>Tai Chi</t>
  </si>
  <si>
    <t>Chou, K. L., Lee, P. W., Yu, E. C., Macfarlane, D., Cheng, Y. H., Chan, S. S., et al. (2004) Effect of Tai Chi on depressive symptoms amongst Chinese older patients with depressive disorders: a randomized clinical trial. International Journal of Geriatric Psychiatry, 19, 1105-1107.</t>
  </si>
  <si>
    <t>DAI1999</t>
  </si>
  <si>
    <t>Dai 1999</t>
  </si>
  <si>
    <t>Excluded in 2009 GL 'Pilot study unrelated to exercise (CBT of minor depressive symptoms in elderly Chinese Americans).'</t>
  </si>
  <si>
    <t>Psychoeducational group</t>
  </si>
  <si>
    <t>Dai, Y., Zhang, S., Yamamoto, J., Ao, M., Belin, T. R., Cheung, F. et al. (1999) Cognitive behavioral therapy of minor depressive symptoms in elderly Chinese Americans: a pilot study. Community Mental Health Journal, 35, 537-542.</t>
  </si>
  <si>
    <t>GUSI2008</t>
  </si>
  <si>
    <t>Excluded in 2009 GL '&lt;50% met the criteria for depression'</t>
  </si>
  <si>
    <t>Exercise + TAU; TAU</t>
  </si>
  <si>
    <t>KERR2008</t>
  </si>
  <si>
    <t>Kerr 2008</t>
  </si>
  <si>
    <t>Excluded in 2009 GL 'No relevant comparaisons, no relevant outcomes'. No control group</t>
  </si>
  <si>
    <t>Kerr, J., Calfas, K.J., Caparosa, S., et al. (2008) A pilot study to assess the feasibility and acceptability of a community based physical activity intervention (involving internet, telephone, and pedometer support), integrated with medication and mood management for depressed patients. Mental Health and Physical Activity, 1, 40-45.</t>
  </si>
  <si>
    <t>Kim 2004</t>
  </si>
  <si>
    <t>KIM2004</t>
  </si>
  <si>
    <t>Excluded in 2009 GL '75.8% not depressed. Outcome measures used were State Anxiety Inventory (SAI), Depression Status Inventory (DSI) and Self-Esteem Inventory (SER) (meridian exercise vs. control)'. Outcome measure for depression outside protocol and no functioning or quality of life outcomes</t>
  </si>
  <si>
    <t>Kim, K.B., Cohen, S.M., Oh, H.K., &amp; Sok, S.R. (2004) The effects of meridian exercise on anxiety, depression, and self-esteem of female college students in Korea. Holistic Nursing Practice, 18, 230-234.</t>
  </si>
  <si>
    <t>KRISHNAMURTHY2007</t>
  </si>
  <si>
    <t>Krishnamurthy 2007</t>
  </si>
  <si>
    <t>Excluded in 2009 GL 'No formal diagnosis'. Outcome meaure for depression (GDS) outside protocol and no functioning or quality of life outcomes</t>
  </si>
  <si>
    <t>Yoga; Waitlist</t>
  </si>
  <si>
    <t>Krishnamurthy, M. N. &amp; Telles, S. (2007) Assessing depression following two ancient Indian interventions: effects of yoga and ayurveda on older adults in a residential home. Journal of Gerontological Nursing, 33, 17-23.</t>
  </si>
  <si>
    <t>LEGRAND2007</t>
  </si>
  <si>
    <t>Legrand 2007</t>
  </si>
  <si>
    <t>Excluded from 2009 GL 'N too small (low frequency exercise vs. high frequency exercise vs. group based intervention with high frequency exercise.'</t>
  </si>
  <si>
    <t>Low-frequency exercise (control); High-frequency exercise; High-frequency exercise + group-based intervention</t>
  </si>
  <si>
    <t>Legrand, F. &amp; Heuze, J. P. (2007) Antidepressant effects associated with different exercise conditions in participants with depression: a pilot study. Journal of Sport &amp; Exercise Psychology, 29, 348-364.</t>
  </si>
  <si>
    <t>LENZE2002</t>
  </si>
  <si>
    <t>Nortriptyline + IPT; nortriptyline + clinic visits; placebo + psychotherapy; placebo + clinic visits</t>
  </si>
  <si>
    <t>Lenze, E. J., Dew, M. A., Mazumdar, S., Begley, A. E., Cornes, C., Miller, M. D., et al. (2002) Combined pharmacotherapy and psychotherapy as maintenance treatment for late-life depression: effects on social adjustment. American Journal of Psychiatry, 159, 466-468.</t>
  </si>
  <si>
    <t>MOTL2005</t>
  </si>
  <si>
    <t>Motl 2005</t>
  </si>
  <si>
    <t>Excluded in 2009 GL 'No formal diagnosis (walking vs. low intensity resistance/flexibility training).' Outcome measure for depression outside protocol (GDS) and no functioning or quality of life outcomes</t>
  </si>
  <si>
    <t>Walking; low intensity resistance/flexibility training</t>
  </si>
  <si>
    <t>Motl, R. W., Konopack, J. F., McAuley, E., Elavsky, S., Jerome, G. J., &amp; Marquez, D. X. (2005) Depressive symptoms among older adults: long-term reduction after a physical activity intervention. Journal of Behavioral Medicine, 28, 385-394.</t>
  </si>
  <si>
    <t>PENNINX2002</t>
  </si>
  <si>
    <t>Pennix 2002</t>
  </si>
  <si>
    <t>Excluded in 2009 GL 'Not depressed' All participants had knee osteoarthritis</t>
  </si>
  <si>
    <t>Health education (control); resistance exercise; aerobic exercise groups</t>
  </si>
  <si>
    <t>Penninx, B. W., Rejeski, W. J., Pandya, J., Miller, M. E., Di, B., Applegate, W. B., et al. (2002) Exercise and depressive symptoms: a comparison of aerobic and resistance exercise effects on emotional and physical function in older persons with high and low depressive symptomatology. Journals of Gerontology Series B-Psychological Sciences &amp; Social Sciences, 57, 124-132.</t>
  </si>
  <si>
    <t>SHERWOOD2008</t>
  </si>
  <si>
    <t>Sherwood 2008</t>
  </si>
  <si>
    <t>Excluded from 2009 GL 'No relevant outcomes, no relevant comparisons'. No outcome data</t>
  </si>
  <si>
    <t>Sherwood, N.E., Martinson, B.C., Crain, A.L., Hayes, M.G., Pronk, N.P., &amp; O'Connor, P.J. (2008) A new approach to physical activity maintainance: Rationale, design, and baseline data from the Kepp Active Minnesota trial. BMC Geriatrics, 8, 17.</t>
  </si>
  <si>
    <t>Singh 2001</t>
  </si>
  <si>
    <t>SINGH2001</t>
  </si>
  <si>
    <t>Singh, N. A., Clements, K. M., &amp; Singh, M. A. (2001) The efficacy of exercise as a long-term antidepressant in elderly subjects: a randomized, controlled trial. Journals of Gerontology Series Abiological Sciences &amp; Medical Sciences, 56, M497-M504.</t>
  </si>
  <si>
    <t>Beach1992</t>
  </si>
  <si>
    <t>Blackburn1981</t>
  </si>
  <si>
    <t>Blackburn1997</t>
  </si>
  <si>
    <t>Covi1987</t>
  </si>
  <si>
    <t>Elkin1989; ELKIN1989</t>
  </si>
  <si>
    <t>Fava 1994</t>
  </si>
  <si>
    <t>Fava1994</t>
  </si>
  <si>
    <t>Fava GA, Grandi S, Zielezny M, Canestrari R, Morphy MA. Cognitive behavioural treatment of residual symptoms in primary major depressive disorder. Americal Journal of Psychiatry 1994;151:1295-1299.</t>
  </si>
  <si>
    <t>Freeman2002</t>
  </si>
  <si>
    <t>Hautzinger 1996</t>
  </si>
  <si>
    <t>Jarrett1999</t>
  </si>
  <si>
    <t>Jarrett 2001</t>
  </si>
  <si>
    <t>Jarrett2001</t>
  </si>
  <si>
    <t>Jarrett RB, Kraft D, Doyle J, Foster BM, Eaves GG, Silver PC. Preventing recurrent depression using cognitive therapy with and without a continuation phase: a randomized clinical trial. Archives of General Psychiatry 2001;58(4):381-388.</t>
  </si>
  <si>
    <t>Keller2000</t>
  </si>
  <si>
    <t>CBASP; nefazodone</t>
  </si>
  <si>
    <t>Keller MB, McCullough JP, Klein DN, Arnow B, Dunner DL, Gelenberg AJ, Markowitz JC, Nemeroff CB, Russell JM, Thase ME, Trivedi MH, Zajecka J. A comparison of nefazodone, the cognitive behavioral-analysis system of psychotherapy, and their combination for the treatment of chronic depression. [see comments.] [erratum appears in N Engl J Med 2001 Jul 19;345(3):232.]. New England Journal of Medicine 2000;342(20):1462-1470.</t>
  </si>
  <si>
    <t>New paper to be added</t>
  </si>
  <si>
    <t>New data to be added</t>
  </si>
  <si>
    <t>Y</t>
  </si>
  <si>
    <t>Follow-up to be added?</t>
  </si>
  <si>
    <t>Follow-up durations (months)</t>
  </si>
  <si>
    <t>QoL to be added?</t>
  </si>
  <si>
    <t>QoL scale</t>
  </si>
  <si>
    <t>Functioning to be added?</t>
  </si>
  <si>
    <t>Functioning scale</t>
  </si>
  <si>
    <t>6; 12</t>
  </si>
  <si>
    <t>Andreoli V, Caillard V, Deo RS, Rybakowski JK, Versiani M. Reboxetine, a new noradrenaline selective antidepressant, is at least as effective as fluoxetine in the treatment of depression. Journal of Clinical Psychopharmacology 2002;22(4):393-399.</t>
  </si>
  <si>
    <t>Study reports a prolonged treatment phase (18 weeks) but data not extractable ('After 6 weeks, a decision was made concerning prolongation of double-blind treatment to 18 weeks, based on consensus between physician and patient')</t>
  </si>
  <si>
    <t>Satisfaction with Life Scale (SWLS)</t>
  </si>
  <si>
    <t>CBT; CBT + amitriptyline</t>
  </si>
  <si>
    <t>Population: &gt;20% have coexisting personality disorder</t>
  </si>
  <si>
    <t>12-Item Short Form Health Survey (SF-12)</t>
  </si>
  <si>
    <t>World Health Organization 5-item Well-Being Index (WHO-5)</t>
  </si>
  <si>
    <t>SF-36 mental health component score; SF-36 physical health component score</t>
  </si>
  <si>
    <t>Klein1984</t>
  </si>
  <si>
    <t>Miranda2003</t>
  </si>
  <si>
    <t>Murphy1984</t>
  </si>
  <si>
    <t>Murphy1995</t>
  </si>
  <si>
    <t>Paykel 1999</t>
  </si>
  <si>
    <t>Paykel1999</t>
  </si>
  <si>
    <t>Paykel ES, Scott J, Teasdale JD, Johnson AL, Garland A, Moore R, Jenaway A, Cornwall PL, Hayhurst H, Abbott R, Pope M. Prevention of relapse in residual depression by cognitive therapy. A controlled trial. Archives of General Psychiatry 1999;56(9):829-835.</t>
  </si>
  <si>
    <t>Rosner1999</t>
  </si>
  <si>
    <t>Rosner R, Frick U, Beutler LE, Daldrup R. Course of depression in different psychotherapies - An application of hierarchical linear models. [German]. Zeitschrift fur Klinische Psychologie 1999;28(2):112-120.</t>
  </si>
  <si>
    <t>Scott1992</t>
  </si>
  <si>
    <t>Scott1997</t>
  </si>
  <si>
    <t>Shapiro1994</t>
  </si>
  <si>
    <t>Teasdale 2000</t>
  </si>
  <si>
    <t>Teasdale2000</t>
  </si>
  <si>
    <t>Teasdale JD, Williams JMG, Soulsby JM, Segal ZV, Ridgeway VA, Lau MA. Prevention of relapse/recurrence in major depression by mindfulness-based cognitive therapy. Journal of Consulting &amp; Clinical Psychology 2000;68(4):615-623.</t>
  </si>
  <si>
    <t>Ma, S.H., Teasdale, J.D. Mindfulness-Based Cognitive Therapy for Depression: Replication and Exploration of Differential Relapse Prevention Effects. Journal of Consulting and Clinical Psychology 2003;72(1).</t>
  </si>
  <si>
    <t>Thompson2001</t>
  </si>
  <si>
    <t>Barkham1996</t>
  </si>
  <si>
    <t>Beck1985</t>
  </si>
  <si>
    <t>Excluded in 2004 GL 'Included patients with personality disorder'</t>
  </si>
  <si>
    <t>Letter to editor with only medians reported. Excluded in 2004 GL 'No extractable data - reports HADS not BDI or HRSD'</t>
  </si>
  <si>
    <t>Chaudhry1998; CHAUDHRY1998</t>
  </si>
  <si>
    <t>Comas-Diaz1981</t>
  </si>
  <si>
    <t>Dunner 1996</t>
  </si>
  <si>
    <t>Dunner1996</t>
  </si>
  <si>
    <t>Excluded in 2004 GL 'All patients were diagnosed with dysthymia'</t>
  </si>
  <si>
    <t>CBT; Fluoxetine</t>
  </si>
  <si>
    <t>Dunner DL, Schmaling KB, Hendrickson H, Becker J, Lehman A, Bea C. Cognitive therapy versus fluoxetine in the treatment of dysthymic disorder. Depression 1996;4(1):34-41.</t>
  </si>
  <si>
    <t>Fava1998B</t>
  </si>
  <si>
    <t>Excluded in 2004 GL 'Mixture of primary diagnoses, including panic disorder and OCD'</t>
  </si>
  <si>
    <t>CBT; well-being therapy</t>
  </si>
  <si>
    <t>Fava GA, Rafanelli C, Cazzaro M, Conti S, Grandi S. Well-being therapy. A novel psychotherapeutic approach for residual symptoms of affective disorders. Psychological Medicine 1998;28(2):475-480.</t>
  </si>
  <si>
    <t>Fleming1980</t>
  </si>
  <si>
    <t>No SD data reported. Excluded in 2004 GL 'Inadequate randomisation'</t>
  </si>
  <si>
    <t>No control group. Excluded in 2004 GL 'Not an RCT'</t>
  </si>
  <si>
    <t>Green 1985</t>
  </si>
  <si>
    <t>Green1985</t>
  </si>
  <si>
    <t>Multimodal Structured Group Approach</t>
  </si>
  <si>
    <t>Green M, Wisner W. Evaluation of a multimodal structured group approach in treatment of depression. Psychological Reports 1985;56(3):984-986.</t>
  </si>
  <si>
    <t>Hellerstein 2001</t>
  </si>
  <si>
    <t>Hellerstein2001</t>
  </si>
  <si>
    <t>CBT + AD; AD</t>
  </si>
  <si>
    <t>Hellerstein DJ, Little SA, Samstag LW, Batchelder S, Muran JC, Fedak M, Kreditor D, Rosenthal RN, Winston A. Adding group psychotherapy to medication treatment in dysthymia: a randomized prospective pilot study. Journal of Psychotherapy Practice &amp; Research 2001;10(2):93-103.</t>
  </si>
  <si>
    <t>Hirschfeld 2002</t>
  </si>
  <si>
    <t>Hirschfeld2002</t>
  </si>
  <si>
    <t>CBASP; nefazodone; CBASP + nefazodone</t>
  </si>
  <si>
    <t>Hirschfeld RM, Dunner DL, Keitner G, Klein DN, Koran LM, Kornstein SG, Markowitz JC, Miller I, Nemeroff CB, Ninan PT, Rush AJ, Schatzberg AF, Thase ME, Trivedi MH, Borian FE, Crits-Christoph P, Keller MB. Does psychosocial functioning improve independent of depressive symptoms? A comparison of nefazodone, psychotherapy, and their combination. Biological Psychiatry 2002;51(2):123-133.</t>
  </si>
  <si>
    <t>Hollon1992</t>
  </si>
  <si>
    <t>Jarrett 1998</t>
  </si>
  <si>
    <t>Jarrett1998</t>
  </si>
  <si>
    <t>Jarrett RB, Basco MR, Risser R, Ramanan J, Marwill M, Kraft D, Rush AJ. Is there a role for continuation phase cognitive therapy for depressed outpatients? Journal of Consulting &amp; Clinical Psychology 1998;66(6):1036-1040.</t>
  </si>
  <si>
    <t>Jong-Meyer 1996</t>
  </si>
  <si>
    <t>Jong-Meyer1996</t>
  </si>
  <si>
    <t>Excluded in 2004 GL 'Irrelevant comparison in this review'</t>
  </si>
  <si>
    <t>CBT + AD; supportive therapy + AD</t>
  </si>
  <si>
    <t>Jong-Meyer R, Hautzinger M. The results of two multicenter treatment studies in different subgroups of 'major depressive disorder' patients: Conclusions and prospects. [German]. Zeitschrift fur Klinische Psychologie 1996;25(2):155-160.</t>
  </si>
  <si>
    <t>Lapointe1980</t>
  </si>
  <si>
    <t>Excluded in 2004 GL 'No extractable data'</t>
  </si>
  <si>
    <t>Manning 1994</t>
  </si>
  <si>
    <t>Manning1994</t>
  </si>
  <si>
    <t>Excluded in 2004 GL 'Not an RCT. Patients not exclusively depressed'</t>
  </si>
  <si>
    <t>Manning JJ, Hooke GR, Tannenbaum DA, Blythe TH, Clarke TM. Intensive cognitive-behaviour group therapy for diagnostically heterogeneous groups of patients with psychiatric disorder. Australian &amp; New Zealand Journal of Psychiatry 1994;28(4):667-674.</t>
  </si>
  <si>
    <t>McNamara1986</t>
  </si>
  <si>
    <t>Excluded in 2004 GL 'Not an RCT'. Assignment based on therapist judgement</t>
  </si>
  <si>
    <t>Miller 1999</t>
  </si>
  <si>
    <t>Miller1999</t>
  </si>
  <si>
    <t>Excluded in 2004 GL 'Sub-set of participants in Miller1989. Inadequate randomisation.'</t>
  </si>
  <si>
    <t>Miller IW, Norman WH, Keitner GI. Combined treatment for patients with double depression. Psychotherapy &amp; Psychosomatics 1999;68(4):180-185.</t>
  </si>
  <si>
    <t>CBT + pharmacotherapy; pharmacotherapy</t>
  </si>
  <si>
    <t>Moore 1997</t>
  </si>
  <si>
    <t>Moore1997</t>
  </si>
  <si>
    <t>Excluded from 2004 GL 'Study arms &lt; 10 each and only study in comparison'</t>
  </si>
  <si>
    <t>CBT; AD</t>
  </si>
  <si>
    <t>Moore RM, Blackburn IM. Cognitive Therapy in the treatment of non-responders to antidepressant medication: A controlled study. Behavioural and Cognitive Psychotherapy 1997;25:251-259.</t>
  </si>
  <si>
    <t>O'Leary1990</t>
  </si>
  <si>
    <t>Pace1993</t>
  </si>
  <si>
    <t>Excluded in 2004 GL 'Diagnosis of depression not made according to recognised diagnostic system'</t>
  </si>
  <si>
    <t>Peden2000</t>
  </si>
  <si>
    <t>Excluded in 2004 GL 'Patients not exclusively depressed at start of study'. In figures and cannot extract remission as inclusion criteria as study not restricted to those with depression so unclear how many of those who met criteria at baseline met criteria at endpoint</t>
  </si>
  <si>
    <t>Persons 1999</t>
  </si>
  <si>
    <t>Persons1999</t>
  </si>
  <si>
    <t>Excluded from 2004 GL 'Not an RCT'</t>
  </si>
  <si>
    <t>Persons JB, Bostrom A, Bertagnolli A. Results of randomized controlled trials of cognitive therapy for depression generalize to private practice. Cognitive Therapy &amp; Research 1999;23(5):535-548.</t>
  </si>
  <si>
    <t>Reynolds1999</t>
  </si>
  <si>
    <t>Ross1985</t>
  </si>
  <si>
    <t>Excluded in 2004 GL 'No usable data. No clear description of treatment. Randomisation procedure not clear'. Data for all groups combined</t>
  </si>
  <si>
    <t>Rush1977</t>
  </si>
  <si>
    <t>Excluded in 2004 GL 'Not fully randomised'. N=9 individual CBT and N=7 individual CBT + any AD</t>
  </si>
  <si>
    <t>Excluded in 2004 GL 'Not CBT'</t>
  </si>
  <si>
    <t>Shapiro1987</t>
  </si>
  <si>
    <t>Shaw1977</t>
  </si>
  <si>
    <t>Excluded in 2004 GL 'Data pooled from 2 studies which have not been published. No within-study data presented only between study, therefore cannot use because randomisation not undertaken between studies'. Only results of statistical analysis reported. No data for depression, functioning or quality of life</t>
  </si>
  <si>
    <t>Steuer1984</t>
  </si>
  <si>
    <t>Excluded from 2004 GL 'Patients not randomised to treatment groups'</t>
  </si>
  <si>
    <t>Excluded from 2004 GL 'Does not give Ns of each treatment group or numbers leaving the study early. Not clear what Ns are for mean HRSD/BDI scores at each time point.'</t>
  </si>
  <si>
    <t>Excluded from 2004 GL 'Diagnosis of depression not made according to formal criteria'. N not reported by group but assumed N&lt;10 for all groups as N=28 in total (across 4 groups)</t>
  </si>
  <si>
    <t>Teasdale1984</t>
  </si>
  <si>
    <t>BAGBY2008</t>
  </si>
  <si>
    <t>DAVID2008</t>
  </si>
  <si>
    <t>DERUBEIS2005</t>
  </si>
  <si>
    <t>DIMIDJIAN2006</t>
  </si>
  <si>
    <t>JACOBSON1996</t>
  </si>
  <si>
    <t>LUTY2007</t>
  </si>
  <si>
    <t>MANBER2008</t>
  </si>
  <si>
    <t>MARSHALL2008</t>
  </si>
  <si>
    <t>ALLADIN2007</t>
  </si>
  <si>
    <t>Excluded from 2009 GL 'Comparaison not relevant'. At least 6 mo treatment with an ADM but no improvement</t>
  </si>
  <si>
    <t>BARKMAN1999</t>
  </si>
  <si>
    <t>Excluded from 2009 GL 'Dropouts were replaced'. Data for immediate and delayed treatment groups combined with non-equivalent time points</t>
  </si>
  <si>
    <t>BEARDSLEE2004</t>
  </si>
  <si>
    <t>Beardslee 2004</t>
  </si>
  <si>
    <t>Excluded from 2009 GL 'Not an RCT'. Reports on Miranda 2003</t>
  </si>
  <si>
    <t>Design: Non-primary paper</t>
  </si>
  <si>
    <t>Beardslee, W.R. (2004) Outreach supported antidepressant treatment and cognitive behavioural therapy are effective for depression in low income minority women. Evidence Based Mental Health, 7, 21.</t>
  </si>
  <si>
    <t>BHAR2008</t>
  </si>
  <si>
    <t>Bhar 2008</t>
  </si>
  <si>
    <t>Bhar, S.S., Gelfand, L.A., Schmid, S.P. (2008) Sequence of improvement in depressive symptoms across cognitive therapy and pharmacotherapy. Journal of Affective Disorders, 110, 161-166.</t>
  </si>
  <si>
    <t>BODENMANN2008</t>
  </si>
  <si>
    <t>FAVA2002</t>
  </si>
  <si>
    <t>Excluded from 2009 GL '&lt;7 participants in each group'</t>
  </si>
  <si>
    <t>FOSTER2007</t>
  </si>
  <si>
    <t>Excluded from 2009 GL 'No formal diagnosis of depression, no extractable data'. Data in figures (no depression, quality of life or functioning outcomes)</t>
  </si>
  <si>
    <t>GONZALEZ2007</t>
  </si>
  <si>
    <t>Gonzalez 2007</t>
  </si>
  <si>
    <t>Excluded from 2009 GL 'No extractable data'. Data cannot be extracted for depression, quality of life or functioning outcomes</t>
  </si>
  <si>
    <t>CBT; counselling group; peer support group; WL</t>
  </si>
  <si>
    <t>Gonzalez, S.G., Rodriguez, C.F., Rodriguez, J.P., &amp; Amigo, I. (2007) Secondary prevention of depression in primary care. Psychology in Spain, 11 (1), 24-32.</t>
  </si>
  <si>
    <t>HAUTZINGER2004</t>
  </si>
  <si>
    <t>Hautzinger 2004</t>
  </si>
  <si>
    <t>Excluded from 2009 GL 'Foreign language paper'</t>
  </si>
  <si>
    <t>Hautzinger, M., &amp; Welz, S. (2004) Cognitive behavioural therapy for depressed older outpatients: A controlled, randomized trial. Zeitschrift fur Gerontologie und Geriatrie, 37 (60), 427-435.</t>
  </si>
  <si>
    <t>Hyer 2009</t>
  </si>
  <si>
    <t>HYER2009</t>
  </si>
  <si>
    <t>MCBRIDE2006</t>
  </si>
  <si>
    <t>McBride 2006</t>
  </si>
  <si>
    <t>PETERSEN2004A</t>
  </si>
  <si>
    <t>Petersen 2004</t>
  </si>
  <si>
    <t>Excluded in 2009 GL 'No relevant outcomes'</t>
  </si>
  <si>
    <t>Petersen, T., Harley, R., Papakostas, G.I., Montoya, H.D., Fava, M., &amp; Alpert, J.E. (2004) Continuation cognitive-behavioural therapy maintains attribution style improvement in depressed patients responding acutely to fluoxetine. Psychological Medicine, 34, 555-561.</t>
  </si>
  <si>
    <t>SCHATZBERG2005</t>
  </si>
  <si>
    <t>Schatzberg 2005</t>
  </si>
  <si>
    <t>Excluded from 2009 GL 'Crossover trial'</t>
  </si>
  <si>
    <t>CBASP; Nefazodone</t>
  </si>
  <si>
    <t>Schatzberg, A.F., Rush, A.J., Arnow, B.A., et al. (2005) Chronic depression: Medication (nefazodone) or psychtherapy (CBASP) is effective when the other is not. Archives of General Psychiatry, 62, 513-520.</t>
  </si>
  <si>
    <t>SEGAL2005</t>
  </si>
  <si>
    <t>Segal 2005</t>
  </si>
  <si>
    <t>Relapse prevention. Excluded from 2009 GL 'Not an RCT'</t>
  </si>
  <si>
    <t>Segal, Z.V., Bizzini, L., &amp; Bondolfi, G. (2005) Cognitive behavioural therapy reduces long term risk of relapse in recurrent major depressive disorder. Evidence Based Mental Health, 8, 38.</t>
  </si>
  <si>
    <t>Thase 2007</t>
  </si>
  <si>
    <t>THASE2007</t>
  </si>
  <si>
    <t>Excluded from 2009 GL 'No blinding in randomisation'</t>
  </si>
  <si>
    <t>Thase, M.E., Friedman, E.S., Biggs, M.M., et al. (2007) Cognitive therapy versus medication in augmentation and switch strategies as second-step treatments: A STAR*D report. American Journal of Psychiatry, 164(5), 739-752.</t>
  </si>
  <si>
    <t>WARMERDAM2008</t>
  </si>
  <si>
    <t>WATSON2003</t>
  </si>
  <si>
    <t>Wiles 2008</t>
  </si>
  <si>
    <t>WILES2008</t>
  </si>
  <si>
    <t>Excluded from 2009 GL 'N&lt;10 in one arm. No extractable data.'</t>
  </si>
  <si>
    <t>Wiles, N.J., Hollinghurst, S., Mason, V., et al. (2008) A randomized controlled trial of cognitive behavioural therapy as an adjunct to pharmacotherapy in primary care based patients with treatment resistant depression: A pilot study. Behavioural and Cognitive Psychotherapy, 36, 21-33.</t>
  </si>
  <si>
    <t>CONSTANTINO2008</t>
  </si>
  <si>
    <t>WONG2008</t>
  </si>
  <si>
    <t>LAIDLAW2008</t>
  </si>
  <si>
    <t>BOCKTING2005</t>
  </si>
  <si>
    <t>Bockting 2005</t>
  </si>
  <si>
    <t>Bockting, C.L.H., Schene, A.H., et al. (2005) Preventing relapse/recurrence in recurrent depression with cognitive therapy: A randomized controlled trial. Journal of Consulting and Clinical Psychology, 73 (4), 647-657.</t>
  </si>
  <si>
    <t>Fava 1998b</t>
  </si>
  <si>
    <t>Fava 1998a</t>
  </si>
  <si>
    <t>FAVA1998</t>
  </si>
  <si>
    <t>CBT + any AD; Any AD</t>
  </si>
  <si>
    <t>Fava, G.A., Rafanelli, C., Grandi, S., Conti, S., &amp; Belluardo, P. (1998) Prevention of recurrent depression with cognitive behavioural therapy. Archives of General Psychiatry, 55, 816-820.</t>
  </si>
  <si>
    <t>HOLLON2005</t>
  </si>
  <si>
    <t>CBT; Paroxetine; Pill placebo</t>
  </si>
  <si>
    <t>Hollon, S.D., DeRubeis, R.J., Shelton, R.C., et al. (2005) Prevention of relapse following cognitive therapy vs medications in moderate to severe depression. Archives of General Psychiatry, 62, 417-422</t>
  </si>
  <si>
    <t>PAYKEL2005</t>
  </si>
  <si>
    <t>Paykel 2005</t>
  </si>
  <si>
    <t>Paykel, E.S., Scott, J., Cornwall, P.L., et al. (2005) Duration of relapse prevention after cognitive therapy in residual depression: follow-up of controlled trial. Psychological Medicine, 35, 59-68.</t>
  </si>
  <si>
    <t>PERLIS2002</t>
  </si>
  <si>
    <t>Perlis 2002</t>
  </si>
  <si>
    <t>CBT + fluoxetine; Fluoxetine</t>
  </si>
  <si>
    <t>Perlis, R.H., Nierenberg, A.A., Alpert, J.E., et al. (2002) Effects of adding cognitive therapy to fluoxetine dose increase on risk of relapse and residual depressive symptoms in continuation treatment of major depressive disorder. Journal of Clinical Psychopharmacology, 22 (5), 474-480.</t>
  </si>
  <si>
    <t>Scott 2003</t>
  </si>
  <si>
    <t>SCOTT2003A</t>
  </si>
  <si>
    <t>Excluded from 2009 GL 'No relevant new outcomes'</t>
  </si>
  <si>
    <t>Scott, J., Palmer, S., Paykel, E., Teasdale, J., &amp; Hayhurst, H. (2003) Use of cognitive therapy for relapse prevention in chronic depression: Cost effectiveness study. British Journal of Psychiatry, 182, 221-227.</t>
  </si>
  <si>
    <t>VITTENGL2009</t>
  </si>
  <si>
    <t>Vittengl 2009</t>
  </si>
  <si>
    <t>Excluded from 2009 GL 'No relevant outcomes'</t>
  </si>
  <si>
    <t>Vittengl, J.R., Clark, L.A., &amp; Jarrett, R.B. (2009) Deteriorioration in psychosocial functioning predicts relapse/recurrence after cognitive therapy for depression. Journal of Affective Disorders, 112, 135-143.</t>
  </si>
  <si>
    <t>CRANE2008</t>
  </si>
  <si>
    <t>Crane 2008</t>
  </si>
  <si>
    <t>MBCT; WL</t>
  </si>
  <si>
    <t>Crane, C., Barnhofer, T., Duggan, D.S., Hepburn, S., Fennell, M.V., &amp; Williams, J.M.G. (2008) Mindfulness-based cognitive therapy and self-discrepancy in recovered depressed patients with a history of depression and suicidality. Cognitive Therapy Research, 32, 775-787.</t>
  </si>
  <si>
    <t>KUYKEN2008</t>
  </si>
  <si>
    <t>Kuyken 2008</t>
  </si>
  <si>
    <t>MBCT; any AD</t>
  </si>
  <si>
    <t>Kuyken, W., Byford, S., Taylor, R.S., et al. (2008) Mindfulness-based cognitive therapy to prevent relapse in recurrent depression. Journal of Consulting and Clinical Psychology, 76 (6), 966-978.</t>
  </si>
  <si>
    <t>Teasdale2003; MA2004</t>
  </si>
  <si>
    <t>Ma 2004</t>
  </si>
  <si>
    <t>WILKINSON2009</t>
  </si>
  <si>
    <t>Wilkinson 2009</t>
  </si>
  <si>
    <t>CBT group + TAU; TAU</t>
  </si>
  <si>
    <t>Wilkinson, P., Alder, N., Juszczak, E., et al. (2009) A pilot randomised controlled trial of a brief cognitive behavioural group intervention to reduce recurrence rates in late life depression. International Journal of Geriatric Psychiatry, 24, 68-75.</t>
  </si>
  <si>
    <t>Short-term psychodynamic psychotherapy</t>
  </si>
  <si>
    <t>Antonuccio 1984</t>
  </si>
  <si>
    <t>Antonuccio1984</t>
  </si>
  <si>
    <t>Excluded in 2004 GL 'No control group'</t>
  </si>
  <si>
    <t>Antonuccio DO, Akins WT, Chatham PM, Monagin JA, Tearnan BH, Ziegler BL. An exploratory study: the psychoeducational group treatment of drug-refractory unipolar depression. Journal of Behavior Therapy &amp; Experimental Psychiatry 1984;15(4):309-313.</t>
  </si>
  <si>
    <t>Excluded in 2004 GL 'Not randomised - participants assigned in cohorts'</t>
  </si>
  <si>
    <t>Schulz 1999</t>
  </si>
  <si>
    <t>Schulz1999</t>
  </si>
  <si>
    <t>Excluded in 2004 GL 'Not randomised'</t>
  </si>
  <si>
    <t>Psychoanalytic; behavioural therapy</t>
  </si>
  <si>
    <t>Schulz H, Lotz-Rambaldi W, Koch U, Jurgensen R, Ruddel H. One-year follow-up of an inpatient treatment in a psychosomatical rehabilitation clinic with either a psychoanalytic or behavior therapy orientated treatment. [German]. Ppmp Psychotherapie Psychosomatik Medizinische Psychologie 1999;49(3-4):114-130.</t>
  </si>
  <si>
    <t>Excluded in 2004 GL '27% in concurrent treatment for depression'</t>
  </si>
  <si>
    <t>Coping with depression course (group); Coping with depression course (individual)</t>
  </si>
  <si>
    <t>Teri L, Lewinsohn PM. Individual and group treatment of unipolar depression: Comparison of treatment outcome and identification of predictors of successful treatment outcome. Behavior Therapy 1986;17(3):215-228.</t>
  </si>
  <si>
    <t>HOPKO2003</t>
  </si>
  <si>
    <t>CULLEN2006</t>
  </si>
  <si>
    <t>Excluded in 2009 GL 'No extractable data'. Data cannot be extracted for depression, functioning, or quality of life</t>
  </si>
  <si>
    <t>Mynors-Wallis2000</t>
  </si>
  <si>
    <t>From Cuijpers 2012 SR</t>
  </si>
  <si>
    <t>Data included as Ventura 2007. Excluded in 2004 GL 'Participants with executive dysfunction'</t>
  </si>
  <si>
    <t>Excluded in 2004 GL 'Patients not necessarily depressed'. No depression, functioning or quality of life outcomes</t>
  </si>
  <si>
    <t>Dowrick2000</t>
  </si>
  <si>
    <t>Excluded in 2004 GL 'Not an RCT'. No control group</t>
  </si>
  <si>
    <t>Lynch1997</t>
  </si>
  <si>
    <t>Shipley 1973</t>
  </si>
  <si>
    <t>Shipley1973</t>
  </si>
  <si>
    <t>Excluded from 2004 GL 'Not randomised'</t>
  </si>
  <si>
    <t>Problem solving therapy</t>
  </si>
  <si>
    <t>Shipley CR, Fazio AF. Pilot study of a treatment for psychological depression. Journal of Abnormal Psychology 1973;82(2):372-376.</t>
  </si>
  <si>
    <t>Simons 2001</t>
  </si>
  <si>
    <t>Simons2001</t>
  </si>
  <si>
    <t>Excluded from 2004 GL 'Preliminary report - no results given'</t>
  </si>
  <si>
    <t>Simons L, Mynors-Wallis L, Pickering R, Gray A, Brooking J, Thompson C, Kendrick T. A randomized controlled trial of problem solving for anxiety, depression and life difficulties by community psychiatric nurses among general practice patients: Background and method. Primary Care Psychiatry 2001;7(4):129-135.</t>
  </si>
  <si>
    <t>Unutzer 2001</t>
  </si>
  <si>
    <t>Unutzer2001</t>
  </si>
  <si>
    <t>Excluded from 2004 GL 'Not all participants in treatment group received problem-solving therapy; also, no extractable outcomes'</t>
  </si>
  <si>
    <t>Unutzer J, Katon W, Williams JW, Jr., Callahan CM, Harpole L, Hunkeler EM, Hoffing M, Arean P, Hegel MT, Schoenbaum M, Oishi SM, Langston CA. Improving primary care for depression in late life: the design of a multicenter randomized trial. Medical Care 2001;39(8):785-799.</t>
  </si>
  <si>
    <t>Williams 2000</t>
  </si>
  <si>
    <t>Williams2000</t>
  </si>
  <si>
    <t>Excluded from 2004 GL 'Participants have diagnosis of dysthymia or minor depression'. 50% dysthymia</t>
  </si>
  <si>
    <t>Williams JW, Jr., Barrett J, Oxman T, Frank E, Katon W, Sullivan M, Cornell J, Sengupta A. Treatment of dysthymia and minor depression in primary care: A randomized controlled trial in older adults. JAMA;(12):1519-1526.</t>
  </si>
  <si>
    <t>Wood 1997</t>
  </si>
  <si>
    <t>Wood1997</t>
  </si>
  <si>
    <t>Excluded from 2004 GL 'Participants do not have primary diagnosis of depression'</t>
  </si>
  <si>
    <t>Wood BC, Mynors-Wallis LM. Problem-solving therapy in palliative care. Palliative Medicine 1997;11(1):49-54.</t>
  </si>
  <si>
    <t>AREAN2008</t>
  </si>
  <si>
    <t>Arean 2008</t>
  </si>
  <si>
    <t>Excluded in 2009 GL 'No relevant outcomes, no extractable data'. Collaborative care intervention (Unutzer 2002)</t>
  </si>
  <si>
    <t>Problem solving (as part of collaborative care)</t>
  </si>
  <si>
    <t>Arean, P., Hegel, M., Vannoy, S., Fan, M., &amp; Unuzter, J. (2008) Effectiveness of problem-solving therapy for older, primary care patients with depression: Results from the IMPACT project. The Gerontologist, 48 (3), 311-323.</t>
  </si>
  <si>
    <t>NEZU1986</t>
  </si>
  <si>
    <t>Nezu 1986</t>
  </si>
  <si>
    <t>Excluded from 2009 GL 'n&lt;10 in one arm'</t>
  </si>
  <si>
    <t>Nezu, A.M. (1986) Efficacy of a social problem-solving therapy approach for unipolar depression. Journal of Consulting and Clinical Psychology, 54 (2), 196-202.</t>
  </si>
  <si>
    <t>Emanuels-Zuurveen96</t>
  </si>
  <si>
    <t>Emanuels-Zuurveen 1996</t>
  </si>
  <si>
    <t>CBT; Behavioural marital therapy</t>
  </si>
  <si>
    <t>Emanuels-Zuurveen L, Emmelkamp PMG. Individual behavioural cognitive therapy vs. marital therapy for depression in maritally distressed couples. Br J Psychiatry 1996;169:181-188.</t>
  </si>
  <si>
    <t>Foley 1989</t>
  </si>
  <si>
    <t>Foley1989</t>
  </si>
  <si>
    <t>IPT; Conjoint marital IPT</t>
  </si>
  <si>
    <t>Foley SH, Rounsaville BJ, Weissman MM, Sholomskas D, Chevron E. Individual versus conjoint interpersonal psychotherapy for depressed patients with marital disputes. International Journal of Family Psychiatry 1989;10(1-2):29-42.</t>
  </si>
  <si>
    <t>Beach 1986</t>
  </si>
  <si>
    <t>Beach1986</t>
  </si>
  <si>
    <t>Excluded from 2004 GL 'Very small study (n=8); not clear to which groups dropouts allocated; 4/6 end-point BDI scores given (i.e. IPD) = 0 - hard to believe'</t>
  </si>
  <si>
    <t>Conjoint behavioral marital therapy; individual CBT; WL</t>
  </si>
  <si>
    <t>Beach SR, O'Leary KD. The treatment of depression occurring in the context of marital discord. Behavior Therapy 1986;17(1):43-49.</t>
  </si>
  <si>
    <t>Crowe 1978</t>
  </si>
  <si>
    <t>Crowe1978</t>
  </si>
  <si>
    <t>Marital conjoint therapy (directive vs interpretative vs supportive [control])</t>
  </si>
  <si>
    <t>Couples therapy. Excluded in 2004 GL 'Patients not identified as being depressed'</t>
  </si>
  <si>
    <t>Crowe MJ. Conjoint marital therapy: a controlled outcome study. Psychological Medicine 1978;8(4):623-636.</t>
  </si>
  <si>
    <t>Friedman 1975</t>
  </si>
  <si>
    <t>Friedman1975</t>
  </si>
  <si>
    <t>Friedman AS. Interaction of drug therapy with marital therapy in depressive patients. Archives of General Psychiatry 1975;32(5):619-637.</t>
  </si>
  <si>
    <t>Excluded in 2004 GL 'Data reported by maritally distressed vs maritally non-distressed, with no combined data available'</t>
  </si>
  <si>
    <t>CBT; behavioural marital therapy (BMT); CBT + BMT</t>
  </si>
  <si>
    <t>Jacobson NS, Dobson K, Fruzetti AE, Schmaling KB, Salusky S. Marital therapy as treatment for depression. Journal of Consulting &amp; Clinical Psychology 1991;59(4):547-557.</t>
  </si>
  <si>
    <t>O'Leary 1981</t>
  </si>
  <si>
    <t>O'Leary1981</t>
  </si>
  <si>
    <t>Excluded in 2004 GL 'Patients not exclusively depressed; no useable data'</t>
  </si>
  <si>
    <t>Behavioral Marital Therapy; Communication Therapy; WL</t>
  </si>
  <si>
    <t>O'Leary KD, Turkewitz H. A comparative outcome study of behavioral marital therapy and communication therapy. Journal of Marital &amp; Family Therapy 1981;7(2):159-169.</t>
  </si>
  <si>
    <t>Snyder 1989</t>
  </si>
  <si>
    <t>Snyder1989</t>
  </si>
  <si>
    <t>Excluded in 2004 GL 'No primary diagnosis of depression'</t>
  </si>
  <si>
    <t>Behavioral marital therapy (BMT); Insight-oriented marital therapy (IOMT)</t>
  </si>
  <si>
    <t>Snyder DK, Wills RM. Behavioral versus insight-oriented marital therapy: Effects on individual and interspousal functioning. Journal of Consulting &amp; Clinical Psychology 1989;57(1):39-46.</t>
  </si>
  <si>
    <t>Teichman 1995</t>
  </si>
  <si>
    <t>Teichman1995</t>
  </si>
  <si>
    <t>Excluded in 2004 GL '&gt;20% of participants diagnosed with dysthymia (21/45)'</t>
  </si>
  <si>
    <t>Individual cognitive therapy; marital cognitive therapy; no treatment</t>
  </si>
  <si>
    <t>Teichman Y, Bar-el Z, Shor H, Sirota P, Elizur A. A comparison of two modalities of cognitive therapy (individual and marital) in treating depression. Psychiatry 1995;58(2):136-148.</t>
  </si>
  <si>
    <t>Waring 1988</t>
  </si>
  <si>
    <t>Waring1988</t>
  </si>
  <si>
    <t>Excluded in 2004 GL 'Not clear if participants were randomised; 4-arm trial (2 levels of psychotherapy &amp; 2 of pharmacotherapy), outcome data given by psychotherapy only'</t>
  </si>
  <si>
    <t>Cognitive marital therapy; AD</t>
  </si>
  <si>
    <t>Waring EM, Chamberlaine CH, McCrank EW, Stalker CA, Carver C, Fry R, Barnes S. Dysthymia: a randomized study of cognitive marital therapy and antidepressants. Canadian Journal of Psychiatry 1988;33(2):96-99.</t>
  </si>
  <si>
    <t>Waring 1990</t>
  </si>
  <si>
    <t>Waring1990</t>
  </si>
  <si>
    <t>Excluded in 2004 GL 'Patients treated for marital distress not depression'</t>
  </si>
  <si>
    <t>Cognitive Marital Therapy</t>
  </si>
  <si>
    <t>Waring EM, Carver C, Stalker C, et al. A randomized clinical trial of cognitive marital therapy. J Sex Marital Ther 1990;17(1):22-26.</t>
  </si>
  <si>
    <t>Waring 1991</t>
  </si>
  <si>
    <t>Waring1991</t>
  </si>
  <si>
    <t>Cognitive Marital Therapy; WL</t>
  </si>
  <si>
    <t>Waring EM, Carver C, Stalker C, et al. Waiting list controlled trial of cognitive marital therapy in severe marital discord. J Marital Fam Ther 1991;17(3):243-256.</t>
  </si>
  <si>
    <t>Jacobson 1991/1993</t>
  </si>
  <si>
    <t>Jacobson1991; JACOBSON1993</t>
  </si>
  <si>
    <t>Jacobson, N.S., Fruzzetti, A.E., Dobson, K., Whisman, M., &amp; Hops, H. (1993) Couple therapy as a treatment for depression: II. The effects of relationship quality and therapy on depressive relapse. Journal of Consulting and Clinical Psychology, 61 (3), 516-519.</t>
  </si>
  <si>
    <t>Leff 2000</t>
  </si>
  <si>
    <t>Leff2000</t>
  </si>
  <si>
    <t>Excluded in 2004 GL '&gt;50% drop out in one arm'</t>
  </si>
  <si>
    <t>Couple therapy; AD</t>
  </si>
  <si>
    <t>Leff J, Vearnals S, Brewin CR, Wolff G, Alexander B, Asen E, Dayson D, Jones E, Chisholm D, Everitt B. The London Depression Intervention Trial. Randomised controlled trial of antidepressants v. couple therapy in the treatment and maintenance of people with depression living with a partner: clinical outcome and costs. British Journal of Psychiatry 2000;177:95-100.</t>
  </si>
  <si>
    <t>DeMello 2001</t>
  </si>
  <si>
    <t>de Mello2001</t>
  </si>
  <si>
    <t>Moclobemide; Moclobemide + IPT</t>
  </si>
  <si>
    <t>de Mello MF, Myczcowisk LM, Menezes PR. A randomized controlled trial comparing moclobemide and moclobemide plus interpersonal psychotherapy in the treatment of dysthymic disorder. Journal of Psychotherapy Practice &amp; Research 2001;10(2):117-123.</t>
  </si>
  <si>
    <t>Frank 1990</t>
  </si>
  <si>
    <t>IPT; IPT + imipramine; IPT + placebo; imipramine; pill placebo</t>
  </si>
  <si>
    <t>Frank E, Kupfer DJ, Perel JM, Cornes C, Jarrett DB, Mallinger AG, Thase ME, McEachran AB, Grochocinski VJ. Three-year outcomes for maintenance therapies in recurrent depression. Archives of General Psychiatry 1990;47(12):1093-1099.</t>
  </si>
  <si>
    <t>Reynolds 1999a</t>
  </si>
  <si>
    <t>Reynolds1999B</t>
  </si>
  <si>
    <t>Reynolds 1999b</t>
  </si>
  <si>
    <t>Nortriptyline; Pill placebo; IPT + nortriptyline; IPT + placebo</t>
  </si>
  <si>
    <t>Reynolds CF, III, Frank E, Perel JM, Imber SD, Cornes C, Miller MD, Mazumdar S, Houck PR, Dew MA, Stack JA, Pollock BG, Kupfer DJ. Nortriptyline and interpersonal psychotherapy as maintenance therapies for recurrent major depression: a randomized controlled trial in patients older than 59 years. JAMA 1999;281(1):39-45.</t>
  </si>
  <si>
    <t>Schulberg1996</t>
  </si>
  <si>
    <t>Weissman1992</t>
  </si>
  <si>
    <t>Excluded in 2004 GL '&gt; 50% dropout rate (53/96); also, efficacy data not extractable because no SDs'</t>
  </si>
  <si>
    <t>IPT + amitriptyline; IPT; Amitriptyline</t>
  </si>
  <si>
    <t>Frank 1989</t>
  </si>
  <si>
    <t>Frank1989</t>
  </si>
  <si>
    <t>Relapse prevention. Excluded in 2004 GL 'No extractable data'</t>
  </si>
  <si>
    <t>Frank E, Kupfer DJ, Perel JM. Early recurrence in unipolar depression. Archives of General Psychiatry 1989;46(5): 397-400</t>
  </si>
  <si>
    <t>Jacobson 1977</t>
  </si>
  <si>
    <t>Jacobson1977</t>
  </si>
  <si>
    <t>Relapse prevention. Excluded in 2004 GL 'Raskin Depression Scale used for depression diagnosis'</t>
  </si>
  <si>
    <t>Jacobson S, Deykin E, Prusoff B. Process and outcome of therapy with depressed women. American Journal of Orthopsychiatry 1977;47(1):140-148.</t>
  </si>
  <si>
    <t>Klerman 1974</t>
  </si>
  <si>
    <t>Klerman1974</t>
  </si>
  <si>
    <t>Amitriptyline; IPT; Amitriptyline + IPT</t>
  </si>
  <si>
    <t>Klerman,G.L.; DiMascio,A.; Weissman,M.M.; Prusoff,B.; Paykel,E.S. Treatment of depressions by drugs and psychotherapy. Americal Journal of Psychiatry 1974;131(2):186-191.</t>
  </si>
  <si>
    <t>IPT; venlafaxine</t>
  </si>
  <si>
    <t>Martin2001</t>
  </si>
  <si>
    <t>&gt;20% 'double depression'. Excluded in 2004 GL '4 out of 15 patients in venlafaxine group and 1 out of 13 patients in the IPT group was assigned in a non-randomised manner'</t>
  </si>
  <si>
    <t>Chronic depression. Mean duraion of current episode 46 months and 25% have dysthymia</t>
  </si>
  <si>
    <t>Mossey 1996</t>
  </si>
  <si>
    <t>Mossey1996</t>
  </si>
  <si>
    <t>Excluded from 2004 GL 'Patients with 'subdysthymia'- a sub-threshold level for major depression or dysthymia. Excluded patients with major depression or dysthymia.'</t>
  </si>
  <si>
    <t>Interpersonal counseling</t>
  </si>
  <si>
    <t>Mossey JM, Knott KA, Higgins M, Talerico K. Effectiveness of a psychosocial intervention, interpersonal counseling, for subdysthymic depression in medically ill elderly. Journals of Gerontology Series A-Biological Sciences &amp; Medical Sciences 1996;51(4):M172-M178.</t>
  </si>
  <si>
    <t>Szapocznik 1982</t>
  </si>
  <si>
    <t>Szapocznik1982</t>
  </si>
  <si>
    <t>Exclulded from 2004 GL 'Not an RCT; formal diagnosis of depression not conducted'</t>
  </si>
  <si>
    <t>Life enhancement counseling</t>
  </si>
  <si>
    <t>Szapocznik J. Life enhancement counseling and the treatment of depressed Cuban American elders. Hispanic Journal of Behavioral Sciences 1982;4(4):487-502.</t>
  </si>
  <si>
    <t>Zeiss1979</t>
  </si>
  <si>
    <t>Excluded from 2004 GL 'Patients recruited based on Minnesota Multi-phasic Inventory'. Depression outcome measure outside protocol and no functioning or quality of life outcomes</t>
  </si>
  <si>
    <t>BLOM2007</t>
  </si>
  <si>
    <t>SCHRAMM2007</t>
  </si>
  <si>
    <t>SWARTZ2008</t>
  </si>
  <si>
    <t>BOLTON2003</t>
  </si>
  <si>
    <t>FRANK2007</t>
  </si>
  <si>
    <t>Frank 2007</t>
  </si>
  <si>
    <t>Relapse prevention. Excluded in 2009 GL 'Data not extractable'</t>
  </si>
  <si>
    <t>Frank, E., Kupfer, D.J., Buysse, D.J., et al. (2007) Randomized trial of weekly, twice-monthly, and monthly interpersonal psychotherapy as maintainence treatment for women with recurrent depression. American Journal of Psychiatry, 164, 761-767.</t>
  </si>
  <si>
    <t>VAN SCHAIK2007</t>
  </si>
  <si>
    <t>Van Schaik 2007</t>
  </si>
  <si>
    <t>Excluded from 2009 GL 'Data not extractable'. No depression, functioning, or quality of life outcomes</t>
  </si>
  <si>
    <t>Van Schaik, D.J.F, van Marwijk, H.W.J., Beekman, A.T.F., de Hann, M., &amp; van Dyck, R. (2007) Interpersonal psychotherapy (IPT) for late-life depression in general practice: Update and satisfaction by patients, therapists and physicians. BMC Family Practice, 8, 52.</t>
  </si>
  <si>
    <t>CARREIRA2008</t>
  </si>
  <si>
    <t>Carreira 2008</t>
  </si>
  <si>
    <t>Relapse prevention. Excluded in 2009 GL 'No relevant data; no relevant outcomes'</t>
  </si>
  <si>
    <t>Carreira, K., Miller, M.D., Frank, E., et al. (2008) A controlled evaluation of monthly maintenance interpersonal psychotherapy in late-life depression with varying levels of cognitive function. International Journal of Geriatric Psychiatry, 23, 1110-1113.</t>
  </si>
  <si>
    <t>DOMBROVSKI2007B</t>
  </si>
  <si>
    <t>Dombrovski 2007a</t>
  </si>
  <si>
    <t>Relapse prevention. Excluded in 2009 GL 'No extractable data'</t>
  </si>
  <si>
    <t>Dombrovski, A.Y., Mulsant, B.H., Houck, P.R., et al. (2007) Residual symptoms and recurrence during maintenance treatment of late-life depression. Journal of Affective Disorders, 103, 77-82.</t>
  </si>
  <si>
    <t>DOMBROVSKI2007C</t>
  </si>
  <si>
    <t>Dombrovski 2007b</t>
  </si>
  <si>
    <t>Relapse prevention. Excluded in 2009 GL 'No relevant outcome measures'</t>
  </si>
  <si>
    <t>Dombrovski, A.Y., Lenze, E.J., Dew, M.A., et al. (2007) Maintenance treatment for old-age depression preserves health-related quality of life: A randomized, controlled trial of paroxetine and interpersonal psychotherapy. Journal of the American Geriatric Society, 55, 1325-1332.</t>
  </si>
  <si>
    <t>IPT; Paroxetine</t>
  </si>
  <si>
    <t>REYNOLDS2006</t>
  </si>
  <si>
    <t>Reynolds 2006</t>
  </si>
  <si>
    <t>IPT + paroxetine; paroxetine; IPT + placebo; placebo</t>
  </si>
  <si>
    <t>Reynolds, C.F., Dew, M.A., Pollock, B.G., et al. (2006) Maintenance treatment of major depression in old age. The New England Journal of Medicine, 354, 1130-1138.</t>
  </si>
  <si>
    <t>VAN SCHAIK2006</t>
  </si>
  <si>
    <t>Bedi2000</t>
  </si>
  <si>
    <t>Simpson2003</t>
  </si>
  <si>
    <t>Bellamy 2000</t>
  </si>
  <si>
    <t>Bellamy2000</t>
  </si>
  <si>
    <t>Excluded from 2004 GL 'Participants suffering from 'psychological problems' and not diagnosed as depressed'</t>
  </si>
  <si>
    <t>Bellamy A, Adams B. An evaluation of the clinical effectiveness of a counselling psychology service in primary care. Counselling Psychology Review 2000;15(2):England, http.</t>
  </si>
  <si>
    <t>Gordon 1998</t>
  </si>
  <si>
    <t>Gordon1998</t>
  </si>
  <si>
    <t>Excluded in 2009 GL 'Not an RCT'</t>
  </si>
  <si>
    <t>Gordon K, Wedge G. Counselling in primary care: A 2-year follow-up of outcome and client perceptions. Journal of Mental Health (Uk) 1998;7(6)</t>
  </si>
  <si>
    <t>Mittelman 1995</t>
  </si>
  <si>
    <t>Mittelman1995</t>
  </si>
  <si>
    <t>Excluded from 2004 GL 'Only 40% of participants depressed; also, not randomised'</t>
  </si>
  <si>
    <t>Carer support programme</t>
  </si>
  <si>
    <t>Mittelman MS, Ferris SH, Shulman E, Steinberg G, Ambinder A, Mackell JA, Cohen J. A comprehensive support program: effect on depression in spouse-caregivers of AD patients. Gerontologist, 35(6):792-802, 1995 Dec (46 ref) 1995;(6):792-802.</t>
  </si>
  <si>
    <t>Vonk 1999</t>
  </si>
  <si>
    <t>Vonk1999</t>
  </si>
  <si>
    <t>Excluded from 2004 GL 'Participants suffering from 'psychiatric disorder' but not diagnosed as depressed'</t>
  </si>
  <si>
    <t>Vonk ME, Thyer BA. Evaluating the effectiveness of short-term treatment at a university counseling center. Journal of Clinical Psychology 1999;55(9):1095-1106.</t>
  </si>
  <si>
    <t>GOLDMAN2006</t>
  </si>
  <si>
    <t>GREENBERG1998</t>
  </si>
  <si>
    <t>Burnand2002</t>
  </si>
  <si>
    <t>Excluded in 2004 GL 'No usable data.' Results combined across groups in tables and data by group only shown in figures. No depression, functioning, or quality of life outcomes can be extracted</t>
  </si>
  <si>
    <t>Kornblith1983</t>
  </si>
  <si>
    <t>Excluded in 2004 GL 'Participants not randomised to treatment groups'</t>
  </si>
  <si>
    <t>Luborsky 1996</t>
  </si>
  <si>
    <t>Luborsky1996</t>
  </si>
  <si>
    <t>Short-term psychodynamic therapy</t>
  </si>
  <si>
    <t>Luborsky L, Diguer L, Cacciola J, Barber JP, Moras K, Schmidt K, DeRubeis RJ. Factors in outcomes of short-term dynamic psychotherapy for chronic vs. nonchronic major depression. Journal of Psychotherapy Practice &amp; Research 1996;5(2):152-159.</t>
  </si>
  <si>
    <t>McLean 1990</t>
  </si>
  <si>
    <t>McLean1990</t>
  </si>
  <si>
    <t>Excluded in 2004 GL 'No extractable data'. Data combined across time points (6 follow-up times). No deppression, functioning or quality of life outcomes can be extracted</t>
  </si>
  <si>
    <t>McLean PD, Hakstian AR. Relative endurance of unipolar depression treatment effects: longitudinal follow-up. Journal of Consulting &amp; Clinical Psychology 1990;58(4):482-488.</t>
  </si>
  <si>
    <t>McLean1992</t>
  </si>
  <si>
    <t>McLean 1992</t>
  </si>
  <si>
    <t>McLean P, Taylor S. Severity of unipolar depression and choice of treatment. Behaviour Research &amp; Therapy 1992;30(5):443-451.</t>
  </si>
  <si>
    <t>Solomon 1995</t>
  </si>
  <si>
    <t>Solomon1995</t>
  </si>
  <si>
    <t>Short-Term Psychodynamic Psychotherapy</t>
  </si>
  <si>
    <t>Solomon JL. A clinical study of the effect of the introduction of antidepressant medication on the psychoanalytic process in an analysis of long duration. Journal of Clinical Psychoanalysis 1995;4(2):169-184.</t>
  </si>
  <si>
    <t>Thompson1987</t>
  </si>
  <si>
    <t>Extended duration of present episode (&gt;50% 1-4 years, 25% 4+ years). Excluded from 2004 GL 'Not clear what N's are used in table reporting outcome measures; dropout data not fully reported'</t>
  </si>
  <si>
    <t>DEJONGHE2004</t>
  </si>
  <si>
    <t>DEKKER2008</t>
  </si>
  <si>
    <t>MAINA2005</t>
  </si>
  <si>
    <t>SALMINEN2008</t>
  </si>
  <si>
    <t>Bond 2006</t>
  </si>
  <si>
    <t>BOND2006</t>
  </si>
  <si>
    <t>Bond, M. (2006) Psychodynamic psychotherapy in the treatment of mood disorders. Current Opinion in Psychiatry, 19, 40-43.</t>
  </si>
  <si>
    <t>HOGLEND2008</t>
  </si>
  <si>
    <t>Hoglend 2008</t>
  </si>
  <si>
    <t>Excluded in 2009 GL 'Less than 50% had formal diagnosis of depression'</t>
  </si>
  <si>
    <t>Short-term psychoedynamic psychotherapy (with vs without transference)</t>
  </si>
  <si>
    <t>Hoglend, P., Bogwald, K.P., Amlo, S., et al. (2008) Transference interpretations in dynamic psychotherapy: Do they really yield sustained effects? American Journal of Psychiatry, 165 (6), 763-771.</t>
  </si>
  <si>
    <t>KNEKT2008</t>
  </si>
  <si>
    <t>Knekt 2008/2013/2016</t>
  </si>
  <si>
    <t>Knekt, P., Lindfors, O., Harkanen, T. et al. (2008) Randomized trial on the effectiveness of long- and short-term psychodynamic psychotherapy and solution-focused therapy on psychiatric symptoms during a 3-year follow-up. Psychological Medicine, 38, 689-703.</t>
  </si>
  <si>
    <t>PIPER1998</t>
  </si>
  <si>
    <t>Piper 1998</t>
  </si>
  <si>
    <t>Excluded in 2009 GL 'No relevant comparisons, not all sample depressed'. 26% dysthymia</t>
  </si>
  <si>
    <t>Piper, W.E., Joyce, A.S., McCallum, M., &amp; Azim, H.F. (1998) Interpretive and supportive forms of psychotherapy and patient personality variables. Journal Consulting and Clinical Psychology, 66 (3), 558-567.</t>
  </si>
  <si>
    <t>THYME2007A</t>
  </si>
  <si>
    <t>Excluded from 2009 GL 'No relevant comparisons'. 64% diagnosed with dysthymic disorder</t>
  </si>
  <si>
    <t>MAINA2008</t>
  </si>
  <si>
    <t>Brief dynamic therapy + paroxetine/citalopram; Paroxetine/citalopram</t>
  </si>
  <si>
    <t>Maina, G., Rosso, G., &amp; Bogetto, F. (2009). Brief dynamic therapy combined with pharmacotherapy in the treatment of major depressive disorder: long-term results. Journal of affective disorders, 114(1-3), 200-207.</t>
  </si>
  <si>
    <t>Maina 2009</t>
  </si>
  <si>
    <t>46% have personality disorder</t>
  </si>
  <si>
    <t>Short-term psychodynamic psychotherapy individual + clomipramine; Clomipramine</t>
  </si>
  <si>
    <t>3; 6</t>
  </si>
  <si>
    <t>EuroQoL (EQ5D)</t>
  </si>
  <si>
    <t>Sheehan Disability Scale (SDS)</t>
  </si>
  <si>
    <t>Work and Social Adjustment Scale (WSAS)</t>
  </si>
  <si>
    <t>Nottingham Health Profile (NHP); Leeds Sleep Evaluation Questionnaire (LSEQ)</t>
  </si>
  <si>
    <t>Quality of Life Depression Scale (QLDS)</t>
  </si>
  <si>
    <t>Global Assessment Scale (GAS)</t>
  </si>
  <si>
    <t>2; 4</t>
  </si>
  <si>
    <t>Data not available for endpoint, first timepoint is 1-month follow-up</t>
  </si>
  <si>
    <t>4; 10</t>
  </si>
  <si>
    <t>8; 20</t>
  </si>
  <si>
    <t>Life Satisfaction Index (LSI)</t>
  </si>
  <si>
    <t>Intervention targeted at self confidence rather than depression</t>
  </si>
  <si>
    <t>Psychoeducational group programme; TAU</t>
  </si>
  <si>
    <t>EQ-5D visual analogue scale (EQ-VAS)</t>
  </si>
  <si>
    <t>75% have personality disorder</t>
  </si>
  <si>
    <t>Third-wave cognitive therapy individual; Short-term psychodynamic psychotherapy individual</t>
  </si>
  <si>
    <t>Quality of Life Inventory (QOLI)</t>
  </si>
  <si>
    <t>Groves 2015</t>
  </si>
  <si>
    <t>Third-wave cognitive therapy individual; CBT individual (under 15 sessions)</t>
  </si>
  <si>
    <t>Secondary analysis of Jordan 2014</t>
  </si>
  <si>
    <t>Quality of Life Enjoyment and SatisfactionQuestionnaire (Q-LES-Q); SF-12 mental health component score; SF-12 physical health component score</t>
  </si>
  <si>
    <t>3; 9</t>
  </si>
  <si>
    <t>EuroQoL (EQ5D) utility level</t>
  </si>
  <si>
    <t>Social Adjustment Scale (SAS)</t>
  </si>
  <si>
    <t>Social Adaptation Self-Evaluation Scale (SASS)</t>
  </si>
  <si>
    <t>Krogh 2010</t>
  </si>
  <si>
    <t>Strength exercise; aerobic exercise; TAU</t>
  </si>
  <si>
    <t>Secondary analysis of Krogh 2010</t>
  </si>
  <si>
    <t>Krogh J, Nordentoft M, Mohammad-Nezhad M, Westrin Å. Growth hormone, prolactin and cortisol response to exercise in patients with depression. Journal of affective disorders. 2010 Sep 30;125(1):189-97.</t>
  </si>
  <si>
    <t>Krogh 2008</t>
  </si>
  <si>
    <t>Protocol for Krogh 2012</t>
  </si>
  <si>
    <t>% unemployed</t>
  </si>
  <si>
    <t>Cognitive bibliotherapy; WL</t>
  </si>
  <si>
    <t>Lemmens 2016</t>
  </si>
  <si>
    <t>Secondary analysis of Lemmens 2015</t>
  </si>
  <si>
    <t>Huibers 2015</t>
  </si>
  <si>
    <t>Follow-up data not reported and not available for waitlist arm</t>
  </si>
  <si>
    <t>30% with dythymia</t>
  </si>
  <si>
    <t>Short-term psychodynamic psychotherapy individual; Non-directive counselling; WL</t>
  </si>
  <si>
    <t>Global Assessment of Functioning (GAF)</t>
  </si>
  <si>
    <t>Observer-Evaluated Social Skills (OESS)</t>
  </si>
  <si>
    <t>McRae 2014</t>
  </si>
  <si>
    <t>Secondary analysis of Saveanu 2015</t>
  </si>
  <si>
    <t>Saveanu 2015</t>
  </si>
  <si>
    <t xml:space="preserve">Mendels J. Double-blind comparison of citalopram and placebo in depressed outpatients with melancholia. Depression &amp; Anxiety 9(2):54-60, 1999. </t>
  </si>
  <si>
    <t>37% 'definitely chronic'; 10% MINI diagnosis of dysthymia only and 39% double depression</t>
  </si>
  <si>
    <t>44% double depression; 31% had personality disorder</t>
  </si>
  <si>
    <t>IPT; No treatment</t>
  </si>
  <si>
    <t>General Assessment Scale (GAS)</t>
  </si>
  <si>
    <t>Brief Disability Questionnaire (BDQ)</t>
  </si>
  <si>
    <t>Imipramine; placebo</t>
  </si>
  <si>
    <t>Baseline scores (57-60.8) are higher than maximum score on 17-items of HAMD (52)</t>
  </si>
  <si>
    <t>Only discontinuation data can be extracted</t>
  </si>
  <si>
    <t>LEPOLA2003; Mont'mery 2001</t>
  </si>
  <si>
    <t>Anisman 1999</t>
  </si>
  <si>
    <t>Anisman1999</t>
  </si>
  <si>
    <t>Excluded in 2004 GL '100% Dysthymia'</t>
  </si>
  <si>
    <t>Anisman H. Interleukin-1 beta production in dysthymia before and after pharmacotherapy. Biological Psychiatry 46(12):1649-55, 15-12-1999.</t>
  </si>
  <si>
    <t>Baumann 1996</t>
  </si>
  <si>
    <t>Baumann1996</t>
  </si>
  <si>
    <t>Excluded from 2004 GL 'Not a relevant comparison (all patients were treated with citalopram then randomised to receive additionally placebo or lithium if they were unresponsive)'</t>
  </si>
  <si>
    <t>Lithium; placebo</t>
  </si>
  <si>
    <t>Baumann P, Nil R, Souche A, Montaldi S, Baettig D, Lambert S, Uehlinger C, Kasas A, Amey M, Jonzier-Perey M. A double-blind, placebo-controlled study of citalopram with and without lithium in the treatment of therapy-resistant depressive patients: a clinical, pharmacokinetic, and pharmacogenetic investigation. Journal of Clinical Psychopharmacology 1996;16(4):307-314.</t>
  </si>
  <si>
    <t>Sertraline; Imipramine; Placebo</t>
  </si>
  <si>
    <t>Hellerstein DJ, Kocsis JH, Chapman D, Stewart JW, Harrison W. Double-blind comparison of sertraline, imipramine, and placebo in the treatment of dysthymia: effects on personality. American Journal of Psychiatry 2000;157(9):1436-1444.</t>
  </si>
  <si>
    <t>Hochstrasser01</t>
  </si>
  <si>
    <t>Hochstrasser 2001</t>
  </si>
  <si>
    <t>Relapse prevention. Excluded in 2004 GL 'Maintenance phase treatment only'</t>
  </si>
  <si>
    <t>Citalopram; placebo</t>
  </si>
  <si>
    <t>Hochstrasser B, Isaksen PM, Koponen H, Lauritzen L, Mahnert FA, Rouillon F, Wade AG, Andersen M, Pedersen SF, Swart JC, Nil R. Prophylactic effect of citalopram in unipolar, recurrent depression: placebo-controlled study of maintenance therapy. British Journal of Psychiatry 2001;178:304-310.</t>
  </si>
  <si>
    <t>Klysner02</t>
  </si>
  <si>
    <t>Klysner 2002</t>
  </si>
  <si>
    <t>Relapse prevention. Excluded in 2004 GL 'Maintenance treatment phase only'</t>
  </si>
  <si>
    <t>Klysner R, Bent-Hansen J, Hansen HL, Lunde M, Pleidrup E, Poulsen DL, Andersen M, Petersen HE. Efficacy of citalopram in the prevention of recurrent depression in elderly patients: placebo-controlled study of maintenance therapy. British Journal of Psychiatry 2002;181:29-35.</t>
  </si>
  <si>
    <t>Mont'mery93B</t>
  </si>
  <si>
    <t>Montgomery 1993</t>
  </si>
  <si>
    <t>Relapse prevention. Excluded from 2004 GL 'Maintenance treatment phase only'</t>
  </si>
  <si>
    <t>Montgomery SA, Dunbar G. Paroxetine is better than placebo in relapse prevention and the prophylaxis of recurrent depression. International Clinical Psychopharmacology 1993;8(3):189-195.</t>
  </si>
  <si>
    <t>Paroxetine; placebo</t>
  </si>
  <si>
    <t>Montgomery 1988</t>
  </si>
  <si>
    <t>Montgomery1988</t>
  </si>
  <si>
    <t>Relapse prevention. Excluded from 2004 GL 'Maintenance phase study; all patients in acute phase received fluoxetine'</t>
  </si>
  <si>
    <t>Montgomery SA, Dufour H, Brion S, Gailledreau J, Laqueille X, Ferrey G, Moron P, Parant-Lucena N, Singer L, Danion JM. The prophylactic efficacy of fluoxetine in unipolar depression. British Journal of Psychiatry - Supplementum 1988;(3):69-76.</t>
  </si>
  <si>
    <t>Excluded from 2004 GL 'Paper gives results of 2 trials combined (sertraline vs placebo and oxaprotiline vs placebo) - not possible to separate results by active drug'</t>
  </si>
  <si>
    <t>Ravindran 1999</t>
  </si>
  <si>
    <t>Ravindran1999</t>
  </si>
  <si>
    <t>Ravindran AV, Anisman H, Merali Z, Charbonneau Y, Telner J, Bialik RJ, Wiens A, Ellis J, Griffiths J. Treatment of primary dysthymia with group cognitive therapy and pharmacotherapy: clinical symptoms and functional impairments. American Journal of Psychiatry 1999;156(10):1608-1617</t>
  </si>
  <si>
    <t>Group CBT; AD</t>
  </si>
  <si>
    <t>Robert 1995</t>
  </si>
  <si>
    <t>Robert1995</t>
  </si>
  <si>
    <t>Robert P, Montgomery SA. Citalopram in doses of 20-60 mg is effective in depression relapse prevention: a placebo-controlled 6 month study. International Clinical Psychopharmacology 1995;10:Suppl-35.</t>
  </si>
  <si>
    <t>Excluded in 2004 GL 'No placebo control group'</t>
  </si>
  <si>
    <t>Sacchetti E, Conte G, Guarneri L, Calzeroni A, Bertini M, Panariello A. Effectiveness of fluvoxamine and paroxetine in major depressives with psychotic features. Human Psychopharmacology 1997;12(3):277-278.</t>
  </si>
  <si>
    <t>Vanelle 1997</t>
  </si>
  <si>
    <t>Vanelle1997</t>
  </si>
  <si>
    <t>Excluded from 2004 GL 'All patients were diagnosed with dysthymia (not concurrent with major depression)'</t>
  </si>
  <si>
    <t>Vanelle JM, Attar-Levy D, Poirier MF, Bouhassira M, Blin P, Olie JP. Controlled efficacy study of fluoxetine in dysthymia. British Journal of Psychiatry 1997;170:345-350.</t>
  </si>
  <si>
    <t>White 1990</t>
  </si>
  <si>
    <t>White1990</t>
  </si>
  <si>
    <t>Excluded from 2004 GL 'Reports results of crossover from desipramine to fluvoxamine in desipramine non-responders; unable to locate publication of acute phase trial'</t>
  </si>
  <si>
    <t>White K. Fluvoxamine in the treatment of tricyclic-resistant depression. Psychiatr Journal Univ Ott 15(3):156-8, 1990.</t>
  </si>
  <si>
    <t>Short-form Well-being Questionnaire (W-BQ12)</t>
  </si>
  <si>
    <t>Social and Occupational Functioning Assessment Scale (SOFAS)</t>
  </si>
  <si>
    <t>36% chronic depressopm (&gt;2 years)</t>
  </si>
  <si>
    <t>IPT + any AD; any AD</t>
  </si>
  <si>
    <t>Data reported at end of continuation phase rather than acute phase</t>
  </si>
  <si>
    <t>IPT; nortriptyline; TAU</t>
  </si>
  <si>
    <t>From Cuijpers 2014 SR. 26% have duration of present episode &gt;2 years</t>
  </si>
  <si>
    <t>CBT; citalopram; CBT + citalopram</t>
  </si>
  <si>
    <t>Philadelphia Geriatric Morale Scale (PGMS)</t>
  </si>
  <si>
    <t>Quality of Life Enjoyment and Satisfaction Questionnaire (Q-LES-Q)</t>
  </si>
  <si>
    <t>Lambert’s Outcome Questionnaire (OQ-45.2)</t>
  </si>
  <si>
    <t>Modified Self-Report Social Adjustment Scale (SAS-M)</t>
  </si>
  <si>
    <t xml:space="preserve">Wernicke JF, Dunlop SR, Dornseif BE, Bosomworth JC, Humbert M. Low-dose fluoxetine therapy for depression. Psychopharmacology Bulletin 1988;24(1):183-188. </t>
  </si>
  <si>
    <t>52% on current antidepressant medication at baseline</t>
  </si>
  <si>
    <t>Computerised cognitive bias modification; Attention-placebo</t>
  </si>
  <si>
    <t>31% currently receiving antidepressants at baseline</t>
  </si>
  <si>
    <t>Tai Chi; Waitlist</t>
  </si>
  <si>
    <t>Cohn 1996</t>
  </si>
  <si>
    <t>COHN1996</t>
  </si>
  <si>
    <t>Cohn, C. K., Robinson, D. S., Roberts, D. L., Schwiderski, U. E., O'Brien, K., &amp; Ieni, J. R. (1996). Responders to antidepressant drug treatment: a study comparing nefazodone, imipramine, and placebo in patients with major depression. Journal of Clinical Psychiatry, 57 (Suppl. 2), 15-18.</t>
  </si>
  <si>
    <t>Only number reporting side effects available in guideline</t>
  </si>
  <si>
    <t>Feighner1989; FEIGHNER1989B</t>
  </si>
  <si>
    <t>FEIGHNER1992B</t>
  </si>
  <si>
    <t>GELENBERG2002</t>
  </si>
  <si>
    <t>Katz 1990</t>
  </si>
  <si>
    <t>KATZ1990</t>
  </si>
  <si>
    <t>Katz, I. R., Simpson, G. M., Curlik, S. M., et al. (1990). Pharmacologic treatment of major depression for elderly patients in residential care settings. Journal of Clinical Psychiatry, 51 (Suppl.), 41-47.</t>
  </si>
  <si>
    <t>Kellams 1979; KELLAMS1979</t>
  </si>
  <si>
    <t>LAAKMAN1995</t>
  </si>
  <si>
    <t>Laakman 1995</t>
  </si>
  <si>
    <t>Laakman, G., Faltermaier-Temizel, M., Bossert-Zaudig, S., Baghai, T., &amp; Lorkowski, G. (1995). Treatment of depressive outpatients with lorazepam, alprazolam, amytriptyline and placebo. Psychopharmacology, 120, 109-115.</t>
  </si>
  <si>
    <t>Problem solving; amitriptyline; pill placebo</t>
  </si>
  <si>
    <t>Secondary analysis of Mynors-Wallis 1995</t>
  </si>
  <si>
    <t>SHRIVASTAVA1992</t>
  </si>
  <si>
    <t>VERSIANI1990</t>
  </si>
  <si>
    <t>Versiani 1989</t>
  </si>
  <si>
    <t>Versiani, M., Oggero, U., Alterwain, P., Capponi, R., Dajas, F., Heinze-Martin, G. et al. (1989). A double-blind comparative trial of moclobemide v. imipramine and placebo in major depressive episodes. British Journal of Psychiatry Supplementum, 6, 72-77.</t>
  </si>
  <si>
    <t>White 1984</t>
  </si>
  <si>
    <t>WHITE1984A</t>
  </si>
  <si>
    <t>White, K., Razani, J., Cadow, B., Gelfand, R., Palmer, R., Simpson, G. et al. (1984). Tranylcypromine vs nortriptyline vs placebo in depressed outpatients: a controlled trial. Psychopharmacology, 82, 258-262.</t>
  </si>
  <si>
    <t>Blatt 2000</t>
  </si>
  <si>
    <t>Imipramine; Pill placebo; CBT; IPT</t>
  </si>
  <si>
    <t>Blatt, S. J., Zuroff, D. C., Bondi, C. M., &amp; Sanislow, I. C. A. (2000). Short- and long-term effects of medication and psychotherapy in the brief treatment of depression: further analyses of data from the NIMH TDCRP. Psychotherapy Research, 10, 215-234.</t>
  </si>
  <si>
    <t>Agosti1991; AGOSTI1991</t>
  </si>
  <si>
    <t>No useable data (combined data for 3 active drugs and compared to placebo). Excluded in 2004 GL as 'No useable data - combined data for 3 active drugs and compared to placebo; 31% patients diagnosed with dysthymia'; Excluded in 2009 GL as 'Couldn't extract any data. (Imipramine vs. Placebo vs. Phenelzine vs. LDeprenyl).'</t>
  </si>
  <si>
    <t>Excluded in 2009 GL as 'No data to extract. (Phenelzine vs. Imipramine vs. Placebo)'. Outcome measure outside protocol for depression (SCL-90) and no functioning or quality of life outcomes</t>
  </si>
  <si>
    <t>Study IDs mixed up in 2009 GL but excluded as 'No data to extract. (Imipramine vs. Fluoxetine vs. Placebo).' No depression, functioning or quality of life outcomes</t>
  </si>
  <si>
    <t>ALEXOPOULOS2000</t>
  </si>
  <si>
    <t>Alexopoulos 2000</t>
  </si>
  <si>
    <t>Relapse prevention. Excluded in 2009 GL 'Continuation study'</t>
  </si>
  <si>
    <t>Alexopoulos, G. S., Meyers, B. S., Young, R. C., Kalayam, B., Kakuma, T., Gabrielle, M. et al. (2000). Executive dysfunction and long-term outcomes of geriatric depression. Archives of General Psychiatry, 57, 285-290.</t>
  </si>
  <si>
    <t>Jacoby 1993</t>
  </si>
  <si>
    <t>ANON1993H</t>
  </si>
  <si>
    <t>Relapse prevention. Excluded in 2009 GL 'Continuation therapy'</t>
  </si>
  <si>
    <t>Jacoby, R., Lunn, A. D., Ardern, M., Bergmann, K., Conway, J., Cooling, N., ... &amp; Hawley, R. (1993). How long should the elderly take antidepressants?: A double-blind placebo-controlled study of continuation/prophylaxis therapy with dothiepin. The British Journal of Psychiatry, 162(2), 175-182.</t>
  </si>
  <si>
    <t>Anton 1994</t>
  </si>
  <si>
    <t>ANTON1994</t>
  </si>
  <si>
    <t>Relapse prevention. Excluded in 2009 GL 'Continuation trial'</t>
  </si>
  <si>
    <t>Nefazodone; imipramine; placebo</t>
  </si>
  <si>
    <t>Anton, S. F., Robinson, D. S., Roberts, D. L., Kensler, T. T., English, P. A., &amp; Archibald, D. G. (1994). Long-term treatment of depression with nefazodone. Psychopharmacology Bulletin, 30, 165-169.</t>
  </si>
  <si>
    <t>Bakish 1993</t>
  </si>
  <si>
    <t>BAKISH1993A</t>
  </si>
  <si>
    <t>Excluded in 2009 GL 'Dysthymia (Imipramine vs. Ritanserin vs. Placebo)'</t>
  </si>
  <si>
    <t>Imipramine; Ritanserin; Placebo</t>
  </si>
  <si>
    <t>Bakish, D., Lapierre, Y. D., Weinstein, R., Klein, J., Wiens, A., Jones, B. et al. (1993). Ritanserin, imipramine, and placebo in the treatment of dysthymic disorder. Journal of Clinical Psychopharmacology, 13, 409-414.</t>
  </si>
  <si>
    <t>Bakish, D., Ravindran, A., Hooper, C., &amp; Lapierre, Y. (1994). Psychopharmacological treatment response of patients with a DSM-III diagnosis of dysthymic disorder. Psychopharmacology Bulletin, 30, 53-59.</t>
  </si>
  <si>
    <t>BAUER2000</t>
  </si>
  <si>
    <t>Bauer 2000</t>
  </si>
  <si>
    <t>Excluded in 2009 GL 'Augmentation study'</t>
  </si>
  <si>
    <t>Relapse prevention. Excluded in 2009 GL 'Augmentation study'</t>
  </si>
  <si>
    <t>Bauer, M., Bschor, T., Kunz, D., Berghofer, A., Strohle, A., &amp; Muller-Oerlinghausen, B. (2000). Double-blind, placebo-controlled trial of the use of lithium to augment antidepressant medication in continuation treatment of unipolar major depression. American Journal of Psychiatry, 157, 1429-1435.</t>
  </si>
  <si>
    <t>37; BLATT2000</t>
  </si>
  <si>
    <t>Excluded in 2009 GL as 'Treatment arm 'antidepressants' included Amitrityline, Rolipram OR Fluparoxan. No pure measure. (ECT vs. Antidepressant vs. Placebo)'. Not primary study, pooled analysis of clinical trials</t>
  </si>
  <si>
    <t>BOYER1996</t>
  </si>
  <si>
    <t>Excluded in 2009 GL 'Dysthymia'</t>
  </si>
  <si>
    <t>Amisuplride; amineptine; imipramine; placebo</t>
  </si>
  <si>
    <t>Bremner 1996a</t>
  </si>
  <si>
    <t>Bremner 1996b</t>
  </si>
  <si>
    <t>BREMNER1996A</t>
  </si>
  <si>
    <t>Mirtazapine; Amitriptyline; Placebo</t>
  </si>
  <si>
    <t>Bremner, J. D. &amp; Smith, W. T. (1996). Org 3770 VS amitriptyline in the continuation treatment of depression: A placebo controlled trial. European Journal of Psychiatry, 10.</t>
  </si>
  <si>
    <t>Excluded in 2009 GL 'Reported placebo responders only. (Imipramive vs. Fluoxetine vs. Placebo).'</t>
  </si>
  <si>
    <t>Buni 1997</t>
  </si>
  <si>
    <t>BUNI1997</t>
  </si>
  <si>
    <t>Buni, T. M. (1997). Treatment of dysthymia. Journal of Family Practice, 44, 528-529.</t>
  </si>
  <si>
    <t>BUYSSE1996</t>
  </si>
  <si>
    <t>Buysse 1996</t>
  </si>
  <si>
    <t>Excluded in 2009 GL 'Maintenance trial'</t>
  </si>
  <si>
    <t>Buysse, D. J., Reynolds, C. F., Hoch, C. C., Houck, P. R., Kupfer, D. J., Mazumdar, S. et al. (1996). Longitudinal effects of nortriptyline on EEG sleep and the likelihood of recurrence in elderly depressed patients. Neuropsychopharmacology, 14, 243-252.</t>
  </si>
  <si>
    <t>Excluded in 2009 GL as 'Not RCT'. Outcome is patient blindabiity</t>
  </si>
  <si>
    <t>Excluded from 2004 GL 'Not an RCT'; Excluded from 2009 GL as 'All previously treated with CBT'</t>
  </si>
  <si>
    <t>Amineptine; placebo</t>
  </si>
  <si>
    <t>Claghorn 1993</t>
  </si>
  <si>
    <t>CLAGHORN1993</t>
  </si>
  <si>
    <t>Relapse prevention. Excluded in 2009 GL 'Secondary analysis of data; continuation study (Imipramine vs. Paroxetine vs. Placebo).'</t>
  </si>
  <si>
    <t>Claghorn, J. L. &amp; Feighner, J. P. (1993). A double-blind comparison of paroxetine with imipramine in the long-term treatment of depression. Journal of Clinical Psychopharmacology, 13, 23S-27S.</t>
  </si>
  <si>
    <t>Coppen 1978</t>
  </si>
  <si>
    <t>COPPEN1978B</t>
  </si>
  <si>
    <t>Coppen, A., Ghose, K., Montgomery, S., Rama, R., Bailey, J., &amp; Jorgensen, A. (1978). Continuation therapy with amitriptyline in depression. British Journal of Psychiatry, 133, 28-33.</t>
  </si>
  <si>
    <t>Excluded in 2009 GL 'No data to extract; short summary'</t>
  </si>
  <si>
    <t>Excluded in 2009 GL as 'Not an RCT'. Outcome measures outside protocol (patient global rating of change and physician-evaluated depressive psychopathology [PDS] improvement)</t>
  </si>
  <si>
    <t>ELKIN1995</t>
  </si>
  <si>
    <t>Fava, M., Nierenberg, A. A., Quitkin, F. M., Zisook, S., Pearlstein, T., Stone, A. et al. (1997). A preliminary study on the efficacy of sertraline and imipramine on anger attacks in atypical depression and dysthymia. Psychopharmacology Bulletin, 33, 101-103.</t>
  </si>
  <si>
    <t>Excluded in 2009 GL as 'Could not extract any data. (Imipramine vs. Sertraline vs. Placebo).' No depression, functioning or quality of life outcomes</t>
  </si>
  <si>
    <t>Excluded in 2009 GL as 'All imipramine treatments were combined with other drugs'
+ dixyrazine vs. imipramine + diazepam vs. imipramine + placebo).'</t>
  </si>
  <si>
    <t>Excluded in 2009 GL as 'Treated with imipramine in combination with a variety of drugs'
(Imipramine + dixyrazine vs. imipramine + diazepam vs. imipramine +
placebo).'</t>
  </si>
  <si>
    <t>FERGUSON1994A</t>
  </si>
  <si>
    <t>Ferguson 1994a</t>
  </si>
  <si>
    <t>Excluded in 2009 GL 'Non-responders'</t>
  </si>
  <si>
    <t>Ferguson, J., Cunningham, L., Merideth, C., Apter, J., Feighner, J., Ionescu-Pioggia, M., et al. (1994). Bupropion in tricyclic antidepressant nonresponders with unipolar major depressive disorder. Annals of Clinical Psychiatry, 6, 153-160.</t>
  </si>
  <si>
    <t>FERRERI1997</t>
  </si>
  <si>
    <t>Ferreri 1997</t>
  </si>
  <si>
    <t>Excluded in 2009 GL 'Relapse prevention'</t>
  </si>
  <si>
    <t>Amineptine</t>
  </si>
  <si>
    <t>Ferreri, M., Colonna, L., &amp; Leger, J. M. (1997). Efficacy of amineptine in the prevention of relapse in unipolar depression. International Clinical Psychopharmacology, 12 (Suppl. 3), S39-S45.</t>
  </si>
  <si>
    <t>FIEVE1968</t>
  </si>
  <si>
    <t>Fieve 1968</t>
  </si>
  <si>
    <t>Excluded in 2009 GL 'All ppts took lithium at the start of the trial. No recognised rating scales were used. (Lithium vs. Imipramine vs. Placebo).'</t>
  </si>
  <si>
    <t>Lithium; imipramine; placebo</t>
  </si>
  <si>
    <t>Fieve, R. R., Platman, S. R., &amp; Plutchik, R. R. (1968). The use of lithium in affective disorders. II. Prophylaxis of depression in chronic recurrent affective disorder. American Journal of Psychiatry, 125, 492-498.</t>
  </si>
  <si>
    <t>Excluded in 2009 GL 'Secondary analysis of earlier study; included regardless of diagnosis (Chloropromazine + Procyclidine vs. Imipramine + Placebo).' Data not extractable for depression, functioning or quality of life outcomes</t>
  </si>
  <si>
    <t>Frank1990; FRANK1990A</t>
  </si>
  <si>
    <t>Relapse prevention. Excluded in 2009 GL 'Maintenance trial'</t>
  </si>
  <si>
    <t>Frank 1991</t>
  </si>
  <si>
    <t>FRANK1991</t>
  </si>
  <si>
    <t>Excluded in 2009 GL 'No data to extract'</t>
  </si>
  <si>
    <t>Imipramine-clinical management; IPT-management; IPT-management + placebo; IPT-management + imipramine; placebo-clinical management</t>
  </si>
  <si>
    <t>Frank, E., Kupfer, D. J., Wagner, E. F., McEachran, A. B., &amp; Cornes, C. (1991). Efficacy of interpersonal psychotherapy as a maintenance treatment of recurrent depression. Contributing factors. Archives of General Psychiatry, 48, 1053-1059.</t>
  </si>
  <si>
    <t>Friedman 1966</t>
  </si>
  <si>
    <t>FRIEDMAN1966</t>
  </si>
  <si>
    <t>Excluded in 2009 GL 'Psychotic depression'</t>
  </si>
  <si>
    <t>Friedman, A.S., Granick, S., Cohen, H.W., &amp; Cowitz, B. (1966). Imipramine (Tofranil) vs. placebo in hospitalized psychotic depressives (a comparison of patients' self-ratings, psychiatrists' ratings and psychological test scores). Journal of Psychiatric Research, 4, 13-36.</t>
  </si>
  <si>
    <t>Friedman 1995</t>
  </si>
  <si>
    <t>FRIEDMAN1995A</t>
  </si>
  <si>
    <t>Excluded in 2009 GL 'Relapse'</t>
  </si>
  <si>
    <t>Friedman, R. A., Mitchell, J., &amp; Kocsis, J. H. (1995). Retreatment for relapse following desipramine discontinuation in dysthymia. American Journal of Psychiatry, 152, 926-928.</t>
  </si>
  <si>
    <t>Friedman 1999</t>
  </si>
  <si>
    <t>FRIEDMAN1999</t>
  </si>
  <si>
    <t>Friedman, R. A., Markowitz, J. C., Parides, M., Gniwesch, L., &amp; Kocsis, J. H. (1999). Six months of desipramine for dysthymia: can dysthymic patients achieve normal social functioning? Journal of Affective Disorders, 54, 283-286.</t>
  </si>
  <si>
    <t>Gaertner 1982</t>
  </si>
  <si>
    <t>GAERTNER1982</t>
  </si>
  <si>
    <t>Excluded in 2009 GL 'Not RCT'</t>
  </si>
  <si>
    <t>Gaertner, H. J., Kreuter, F., Scharek, G., et al. (1982). Do urinary MHPG and plasma drug levels correlate with response to amitriptyline therapy? Psychopharmacology, 76, 236-239.</t>
  </si>
  <si>
    <t>GASTPAR1980</t>
  </si>
  <si>
    <t>Gastpar 1980</t>
  </si>
  <si>
    <t>Excluded in 2009 GL 'Crossover study'</t>
  </si>
  <si>
    <t xml:space="preserve">Clomipramine + oxprenolol; clomipramine + placebo </t>
  </si>
  <si>
    <t>Gastpar, M., Hobi, V., Poldinger, W., et al. (1980). A placebo-controlled comparative study of the combined effects of oxprenolol and clomipramine in depressed patients. International Pharmacopsychiatry, 15, 24-58.</t>
  </si>
  <si>
    <t>GEORGOTAS1989A</t>
  </si>
  <si>
    <t>Excluded in 2009 GL 'Relapse prevention study (follow-up of Georgotas1986A)'</t>
  </si>
  <si>
    <t>Nortriptyine; phenelzine; placebo</t>
  </si>
  <si>
    <t>Georgotas, A., McCue, R. E., &amp; Cooper, T. B. (1989). A placebo-controlled comparison of nortriptyline and phenelzine in maintenance therapy of elderly depressed patients. Archives of General Psychiatry., 46, 783-786.</t>
  </si>
  <si>
    <t>Georgotas 1989a</t>
  </si>
  <si>
    <t>Georgotas 1989b</t>
  </si>
  <si>
    <t>GEORGOTAS1989B</t>
  </si>
  <si>
    <t>Excluded in 2009 GL 'Maintenance and relapse prevention study (follow-up of Georgotas1986A)'</t>
  </si>
  <si>
    <t>Georgotas, A. &amp; McCue, R. E. (1989). Relapse of depressed patients after effective continuation therapy. Journal of Affective Disorders, 17, 159-164.</t>
  </si>
  <si>
    <t>Giller 1980</t>
  </si>
  <si>
    <t>GILLER1980</t>
  </si>
  <si>
    <t>Excluded in 2009 GL 'Continuation trial'</t>
  </si>
  <si>
    <t>Giller, E. J., Jatlow, P., Bialos, D., Harkness, L., &amp; Docherty, J. P. (1980). Platelet MAO and amitriptyline treatment. Psychiatry Research, 2, 259-265.</t>
  </si>
  <si>
    <t>Giller 1985</t>
  </si>
  <si>
    <t>GILLER1985</t>
  </si>
  <si>
    <t>Excluded in 2009 GL 'Discontinuation trial'</t>
  </si>
  <si>
    <t>Giller, E. J., Bialos, D., Harkness, L., Jatlow, P., &amp; Waldo, M. (1985). Long-term amitriptyline in chronic depression. Hillside Journal of Clinical Psychiatry, 7, 16-33.</t>
  </si>
  <si>
    <t>Glass 1981</t>
  </si>
  <si>
    <t>GLASS1981</t>
  </si>
  <si>
    <t>Excluded in 2009 GL 'Crossover trial'</t>
  </si>
  <si>
    <t>Glass, R. M., Uhlenhuth, E. H., Hartel, F. W., et al. (1981). Cognitive dysfunction and imipramine in outpatient depressives. Archives of General Psychiatry, 38, 1048-1051.</t>
  </si>
  <si>
    <t>Glen 1984</t>
  </si>
  <si>
    <t>GLEN1984</t>
  </si>
  <si>
    <t>Lithium; amitriptyline</t>
  </si>
  <si>
    <t>Glen, A. I., Johnson, A. L., &amp; Shepherd, M. (1984). Continuation therapy with lithium and amitriptyline in unipolar depressive illness: a randomized, double-blind, controlled trial. Psychological Medicine, 14, 37-50.</t>
  </si>
  <si>
    <t>Goldberg 1981</t>
  </si>
  <si>
    <t>GOLDBERG1981</t>
  </si>
  <si>
    <t>Excluded in 2009 GL 'No data to extract. (Amitriptyline vs. Trazodone vs. Placebo).'. 26% had depressive symptoms for &gt;3 years</t>
  </si>
  <si>
    <t>Goldberg, H. L., Rickels, K., &amp; Finnerty, R. (1981). Treatment of neurotic depression with a new antidepressant. Journal of Clinical Psychopharmacology, 1 (Suppl. 6), 355-385.</t>
  </si>
  <si>
    <t>Green 1999</t>
  </si>
  <si>
    <t>GREEN1999</t>
  </si>
  <si>
    <t>Excluded in 2009 GL 'Maintenance trial'. Pooled data</t>
  </si>
  <si>
    <t>Sleep deprivation (TSD) + paroxetine; paroxetine; nortriptyline; placebo</t>
  </si>
  <si>
    <t>Green, T. D., Reynolds, C. F., Mulsant, B. H., et al. (1999). Accelerating antidepressant response in geriatric depression: a post hoc comparison of combined sleep deprivation and paroxetine versus monotherapy with paroxetine, nortriptyline, or placebo. Journal of Geriatric Psychiatry &amp; Neurology, 12, 67-71.</t>
  </si>
  <si>
    <t>GUNDERTREMY1983</t>
  </si>
  <si>
    <t>Gundert-Remy 1983</t>
  </si>
  <si>
    <t>Excluded in 2009 GL 'Healthy participants'</t>
  </si>
  <si>
    <t>Clonidine; clonidine + maprotiline; maprotiline; placebo</t>
  </si>
  <si>
    <t>Gundert-Remy, U., Amann, E., Hildebrandt, R., &amp; Weber, E. (1983). Lack of interaction between the tetracyclic antidepressant maprotiline and the centrally acting antihypertensive drug clonidine. European Journal of Clinical Pharmacology, 25, 595-599.</t>
  </si>
  <si>
    <t>Guy 1982</t>
  </si>
  <si>
    <t>GUY1982</t>
  </si>
  <si>
    <t>Excluded in 2009 GL 'Pooled together data from a series of studies'</t>
  </si>
  <si>
    <t>Viloxazine; imipramine; amitriptyline; doxepin; placebo</t>
  </si>
  <si>
    <t>Guy, W., Ban, T. A., McEvoy, J. P., Petrie, W. M., Wilson, W. H., &amp; Schaffer, J. D. (1982). A collaborative study of a new antidepressant, viloxazine, in neurotic and endogenous depressives. International Pharmacopsychiatry, 17, 36-42.</t>
  </si>
  <si>
    <t>HAIDER1967</t>
  </si>
  <si>
    <t>Haider 1967</t>
  </si>
  <si>
    <t>Excluded in 2009 GL 'Amitriptyline + AP; Combination drugs'</t>
  </si>
  <si>
    <t>Amitriptyline + perphenazine; placebo</t>
  </si>
  <si>
    <t>Haider, I. (1967). Amitriptyline and perphenazine in depressive illness: a controlled trial. British Journal of Psychiatry, 113, 195-199.</t>
  </si>
  <si>
    <t>HAMEROFF1982A</t>
  </si>
  <si>
    <t>Hameroff 1982</t>
  </si>
  <si>
    <t>Excluded in 2009 GL 'Chronic conditions'</t>
  </si>
  <si>
    <t>Hameroff, S. R., Cork, R. C., Scherer, K., Crago, B. R., Neuman, C., Womble, J. R. et al. (1982). Doxepin effects on chronic pain, depression and plasma opioids. Journal of Clinical Psychiatry., 43, 22-27.</t>
  </si>
  <si>
    <t>Harrison1986; HARRISON1986</t>
  </si>
  <si>
    <t>Excluded in 2009 GL 'Difficulty extracting data'. No depression, functioning or quality of life outcomes</t>
  </si>
  <si>
    <t>Harrison 1988</t>
  </si>
  <si>
    <t>HARRISON1988</t>
  </si>
  <si>
    <t>Harrison, W., Stewart, J. W., McGrath, P. J., Tricamo, E., &amp; Quitkin, F. M. (1988). Is loss of antidepressant effect during continuation therapy related to placebo effect? Psychopharmacology Bulletin, 24, 91-113.</t>
  </si>
  <si>
    <t>Orzack 1986</t>
  </si>
  <si>
    <t>HECHT1986</t>
  </si>
  <si>
    <t>Orzack, H., Cole, J. O., Friedman, L., Bird, M., &amp; McEachern, J. (1986). Weight changes in antidepressants: a comparison of amitriptyline and trazodone. Neuropsychobiology, 15(Suppl. 1), 28-30.</t>
  </si>
  <si>
    <t>Hellerstein 2000</t>
  </si>
  <si>
    <t>Excluded in 2004/2009 GL '100% Dysthymia'/'Dysthymia'</t>
  </si>
  <si>
    <t>Hellerstein2000; HELLERSTEIN2000</t>
  </si>
  <si>
    <t>HENINGER1983</t>
  </si>
  <si>
    <t>Heninger 1983</t>
  </si>
  <si>
    <t>Heninger, G. R., Charney, D. S., &amp; Sternberg, D. E. (1983). Lithium carbonate augmentation of antidepressant treatment. An effective prescription for treatment-refractory depression. Archives of General Psychiatry, 40, 1335-1342.</t>
  </si>
  <si>
    <t>Hohn 1961</t>
  </si>
  <si>
    <t>HOHN1961A</t>
  </si>
  <si>
    <t>Hohn, R., Gross, G. M., Gross, M., &amp; Lasagna, L. (1961). A doubleblind comparison of placebo and imipramine in the treatment of depressed patients in a state hospital. Journal of Psychiatric Research, 1, 76-91.</t>
  </si>
  <si>
    <t>HONIGFELD1962</t>
  </si>
  <si>
    <t>Honigfeld 1962</t>
  </si>
  <si>
    <t>Honigfeld, G. &amp; Lasky, J. J. (1962). One year follow-up of depressed patients treated in a multi-hospital drug study. I. Social workers' evaluations. Diseases of the Nervous System, 23, 555-562.</t>
  </si>
  <si>
    <t>HONORE1982</t>
  </si>
  <si>
    <t>Honore 1982</t>
  </si>
  <si>
    <t>Lithium+L-tryptophan; amitriptyline</t>
  </si>
  <si>
    <t>Honore, P., Moller, S. E., &amp; Jorgensen, A. (1982). Lithium+L-tryptophan compared with amitriptyline in endogenous depression. Journal of Affective Disorders, 4, 79-82.</t>
  </si>
  <si>
    <t>HUSSAIN1970</t>
  </si>
  <si>
    <t>Hussain 1970</t>
  </si>
  <si>
    <t>Excluded in 2009 GL 'Not full trial report; Ami tablet included an AP'. Very brief report, letter to editor</t>
  </si>
  <si>
    <t>Hussain, Z. (1970). Drugs in depressive illness. British Medical Journal, 1, 482.</t>
  </si>
  <si>
    <t>Elkin 1989/Imber 1990</t>
  </si>
  <si>
    <t>Global Assessment Scale (GAS); Social Adjustment Scale (SAS)</t>
  </si>
  <si>
    <t>Imber, S. D., Pilkonis, P. A., Sotsky, S. M., et al. (1990). Mode-specific effects among three treatments for depression. Journal of Consulting &amp; Clinical Psychology, 58, 352-359.</t>
  </si>
  <si>
    <t>IMLAH1985</t>
  </si>
  <si>
    <t>Imlah 1985</t>
  </si>
  <si>
    <t>Imlah, N. W. (1985). An evaluation of alprazolam in the treatment of reactive or neurotic (secondary) depression. British Journal of Psychiatry, 146, 515-519.</t>
  </si>
  <si>
    <t>IRWIN1978</t>
  </si>
  <si>
    <t>Irwin 1978</t>
  </si>
  <si>
    <t>Mianserin; imipramine; placebo</t>
  </si>
  <si>
    <t>Excluded in 2009 GL 'No data to extract'. No depression, functioning or quality of life outcomes</t>
  </si>
  <si>
    <t>Irwin, P. &amp; Fink, M. (1978). Electroencephalogram study of mianserin in depressed patients. British Journal of Clinical Pharmacology, 5 (Suppl. 1), 43S-47S.</t>
  </si>
  <si>
    <t>Itil 1977</t>
  </si>
  <si>
    <t>ITIL1977</t>
  </si>
  <si>
    <t>Excluded in 2009 GL 'Participants not depressed'</t>
  </si>
  <si>
    <t>Itil, T. M., Bhattachyaryya, A., Polvan, N., et al. (1977). Fluvoxamine (Du-23,000), a new antidepressant. Quantitative pharmaco-electroencephalography and pilot clinical trials. Progress in Neuro-Psychopharmacology &amp; Biological Psychiatry, 1, 309-322.</t>
  </si>
  <si>
    <t>Johnson1993; JOHNSON1993</t>
  </si>
  <si>
    <t>Kane 1983</t>
  </si>
  <si>
    <t>KANE1983</t>
  </si>
  <si>
    <t>Excluded in 2009 GL 'Too few participants in placebo arm (n=5) (imipramine vs placebo)'</t>
  </si>
  <si>
    <t>Bupropion; imipramine; placebo</t>
  </si>
  <si>
    <t>Kane, J. M., Cole, K., Sarantakos, S., et al. (1983). Safety and efficacy of bupropion in elderly patients: preliminary observations. Journal of Clinical Psychiatry, 44, 134-136.</t>
  </si>
  <si>
    <t>Karp 1994</t>
  </si>
  <si>
    <t>KARP1994</t>
  </si>
  <si>
    <t>Excluded in 2009 GL 'Maintenance trial'. Secondary analysis of Frank 1990</t>
  </si>
  <si>
    <t>Karp, J. F., Frank, E., Ritenour, A., et al. (1994). Imipramine and sexual dysfunction during the long-term treatment of recurrent depression. Neuropsychopharmacology, 11, 21-27.</t>
  </si>
  <si>
    <t>KATON1993</t>
  </si>
  <si>
    <t>Katon 1993</t>
  </si>
  <si>
    <t>Excluded in 2009 GL 'Chronic illness'. All participants had tinnitus</t>
  </si>
  <si>
    <t>Nortriptyline;  placebo</t>
  </si>
  <si>
    <t>Katon, W., Sullivan, M., Russo, J., et al. (1993). Depressive symptoms and measures of disability: a prospective study. Journal of Affective Disorders, 27, 245-254.</t>
  </si>
  <si>
    <t>KATZ1993A</t>
  </si>
  <si>
    <t>Khan 1989</t>
  </si>
  <si>
    <t>KHAN1989</t>
  </si>
  <si>
    <t>Excluded in 2009 GL 'Not rct'. Pooled analysis</t>
  </si>
  <si>
    <t>Khan, A., Cohen, S., Dager, S., et al. (1989). Onset of response in relation to outcome in depressed outpatients with placebo and imipramine. Journal of Affective Disorders, 17, 33-38.</t>
  </si>
  <si>
    <t>KLEBER1983</t>
  </si>
  <si>
    <t>Kleber 1983</t>
  </si>
  <si>
    <t>Kleber, H. D., Weissman, M. M., Rounsaville, B. J., et al. (1983). Imipramine as treatment for depression in addicts. Archives of General Psychiatry, 40, 649-653.</t>
  </si>
  <si>
    <t>KLIESER1989</t>
  </si>
  <si>
    <t>Klieser 1989</t>
  </si>
  <si>
    <t>Klieser, E. &amp; Lehmann, E. (1989). Experimental examination of trazodone. Clinical Neuropharmacology, 12 (Suppl. 1), S18-S24.</t>
  </si>
  <si>
    <t>KOCSIS1988</t>
  </si>
  <si>
    <t>Excluded from 2009 GL 'Dysthymia only'</t>
  </si>
  <si>
    <t>Kocsis, J. H., Frances, A. J., Voss, C., et al. (1988). Imipramine and social-vocational adjustment in chronic depression. American Journal of Psychiatry, 145, 997-999.</t>
  </si>
  <si>
    <t>Kocsis 1988a</t>
  </si>
  <si>
    <t>Kocsis 1988b</t>
  </si>
  <si>
    <t>KOCSIS1988A</t>
  </si>
  <si>
    <t>Kocsis, J. H., Frances, A. J., Voss, C., et al. (1988). Imipramine treatment for chronic depression. Archives of General Psychiatry, 45, 253-257.</t>
  </si>
  <si>
    <t>Kocsis 1989</t>
  </si>
  <si>
    <t>KOCSIS1989</t>
  </si>
  <si>
    <t>Kocsis, J. H., Mason, B. J., Frances, A. J., et al. (1989). Prediction of response of chronic depression to imipramine. Journal of Affective Disorders, 17, 255-260.</t>
  </si>
  <si>
    <t>Excluded in 2009 GL 'Over 15% bipolar'</t>
  </si>
  <si>
    <t>Kocsis1990; KOCSIS1990</t>
  </si>
  <si>
    <t>Kocsis 1996</t>
  </si>
  <si>
    <t>KOCSIS1996</t>
  </si>
  <si>
    <t>Kocsis, J. H., Friedman, R. A., Markowitz, J. C., et al. (1996). Maintenance therapy for chronic depression. A controlled clinical trial of desipramine. Archives of General Psychiatry, 53, 769-774.</t>
  </si>
  <si>
    <t>Kocsis 1997</t>
  </si>
  <si>
    <t>KOCSIS1997</t>
  </si>
  <si>
    <t>Excluded in 2009 GL 'Dysthymia only'</t>
  </si>
  <si>
    <t>Kocsis, J. H., Zisook, S., Davidson, J., et al. (1997). Double-blind comparison of sertraline, imipramine, and placebo in the treatment of dysthymia: psychosocial outcomes. American Journal of Psychiatry, 154, 390-395.</t>
  </si>
  <si>
    <t>Kragh-Sorensen 1974</t>
  </si>
  <si>
    <t>KRAGHSORENSEN1974</t>
  </si>
  <si>
    <t>Excluded in 2009 GL 'Uncontrolled maintenance study'</t>
  </si>
  <si>
    <t>Kragh-Sorensen, P., Hansen, C. E., Larsen, N. E., Nasestoft, J., &amp; Hvidberg, E. F. (1974). Long-term treatment of endogenous depression with nortriptyline with control of plasma levels. Psychological Medicine, 4, 174-180.</t>
  </si>
  <si>
    <t>KROGMEYER1984</t>
  </si>
  <si>
    <t>Krog-Meyer 1984</t>
  </si>
  <si>
    <t>Relapse prevention. Excluded from 2009 GL 'Maintenance trial'</t>
  </si>
  <si>
    <t>Krog-Meyer, I., Kirkegaard, C., Kijne, B., et al. (1984). Prediction of relapse with the TRH test and prophylactic amitriptyline in 39 patients with endogenous depression. American Journal of Psychiatry, 141, 945-948.</t>
  </si>
  <si>
    <t>KRUPNICK1994</t>
  </si>
  <si>
    <t>Krupnick 1994</t>
  </si>
  <si>
    <t>CBT;  IPT; imipramine; placebo</t>
  </si>
  <si>
    <t>Krupnick, J. L., Collins, J., Pilkonis, P. A., Elkin, I., Simmens, S., Sotsky, S. M. et al. (1994). Therapeutic alliance and clinical outcome in the NIMH treatment of depression collaborative research program: Preliminary findings. Psychotherapy: Theory, Research, Practice, Training, 31, 28-35.</t>
  </si>
  <si>
    <t>Kupfer 1977</t>
  </si>
  <si>
    <t>KUPFER1977</t>
  </si>
  <si>
    <t>Excluded in 2009 GL '25% bipolar'</t>
  </si>
  <si>
    <t>Population: &lt;80% unipolar depression</t>
  </si>
  <si>
    <t>Kupfer, D. J., Hanin, I., Spiker, D. G., Grau, T., &amp; Coble, P. (1977). Amitriptyline plasma levels and clinical response in primary depression. Clinical Pharmacology &amp; Therapeutics, 22, 904-911.</t>
  </si>
  <si>
    <t>KUPFER1979</t>
  </si>
  <si>
    <t>Kupfer 1979a</t>
  </si>
  <si>
    <t>Excluded in 2009 GL '28% bipolar'</t>
  </si>
  <si>
    <t>Kupfer, D. J., Hanin, I., Spiker, D. G., et al. (1979). EEG sleep and tricyclic plasma levels in primary depression. Communications in Psychopharmacology, 3, 73-80.</t>
  </si>
  <si>
    <t>Kupfer 1979b</t>
  </si>
  <si>
    <t>KUPFER1979A</t>
  </si>
  <si>
    <t>Excluded in 2009 GL '30% psychotic'</t>
  </si>
  <si>
    <t>Population: &lt;80% non-psychotic depression</t>
  </si>
  <si>
    <t>Kupfer, D. J., Coble, P. A., &amp; Rubinstein, D. (1979). Changes in weight during treatment for depression. Psychosomatic Medicine, 41, 535-544.</t>
  </si>
  <si>
    <t>KUPFER1992</t>
  </si>
  <si>
    <t>Relapse prevention. Excluded in 2009 GL 'Maintenance trial data'</t>
  </si>
  <si>
    <t>AD</t>
  </si>
  <si>
    <t>Kupfer, D. J., Frank, E., Perel, J. M., et al. (1992). Five-year outcome for maintenance therapies in recurrent depression. Archives of General Psychiatry, 49, 769-773.</t>
  </si>
  <si>
    <t>Kupfer 1992a</t>
  </si>
  <si>
    <t>Kupfer 1992b</t>
  </si>
  <si>
    <t>KUPFER1992A</t>
  </si>
  <si>
    <t>Kupfer, D. J. (1992). Maintenance treatment in recurrent depression: current and future directions. The first William Sargant Lecture. British Journal of Psychiatry, 161, 309-316.</t>
  </si>
  <si>
    <t>Kupfer 1994</t>
  </si>
  <si>
    <t>KUPFER1994</t>
  </si>
  <si>
    <t>Excluded in 2009 GL 'Dose-finding study'. The pulse-loading group received 150 and 200 mg of CMI on 2 consecutive evenings and then received a placebo for 8 days. The traditional dosing group began at 50 mg of CMI followed by gradual increases every second day until 200 mg was reached. After 10 days, both groups were placed on an adjustable dosing schedule of CMI, intially set at 200 mg, for an additional 2 weeks</t>
  </si>
  <si>
    <t>Clomipramine (with different initial dosing regimens)</t>
  </si>
  <si>
    <t>Kupfer, D. J., Pollock, B. G., Perel, J. M., et al. (1994). Effect of pulse loading with clomipramine on EEG sleep. Psychiatry Research, 54, 161-175.</t>
  </si>
  <si>
    <t>KUSALIC1993</t>
  </si>
  <si>
    <t>LANGLOIS1985A</t>
  </si>
  <si>
    <t>LAPIERRE1974</t>
  </si>
  <si>
    <t>Lapierre 1974</t>
  </si>
  <si>
    <t>Chlorimipramine; Imipramine; Placebo</t>
  </si>
  <si>
    <t>Lapierre, Y. D. (1974). Galvanic skin responses (GSR) and plethysmographic changes induced by chlorimipramine, imipramine and placebo. Current Therapeutic Research, Clinical &amp; Experimental, 16, 461-469.</t>
  </si>
  <si>
    <t>LAROCHELLE1979</t>
  </si>
  <si>
    <t>Excluded in 2009 GL 'N too small (6)'</t>
  </si>
  <si>
    <t>Tyramine vs. Norepinephrine after Imipramine vs. Trazodone</t>
  </si>
  <si>
    <t>Larochelle 1979</t>
  </si>
  <si>
    <t>Larochelle, P., Hamet, P., &amp; Enjalbert, M. (1979). Responses to tyramine and norepinephrine after imipramine and trazodone. Clinical Pharmacology &amp; Therapeutics, 26, 24-30.</t>
  </si>
  <si>
    <t>Lauritzen1992; LAURITZEN1992</t>
  </si>
  <si>
    <t>Excluded from 2004 GL as 'Unclear diagnoses of ITT sample'; Excluded from 2009 GL 'Combination treatment'</t>
  </si>
  <si>
    <t>Lauritzen 1996</t>
  </si>
  <si>
    <t>LAURITZEN1996</t>
  </si>
  <si>
    <t>Relapse prevention. Excluded in 2009 GL 'All received ECT'</t>
  </si>
  <si>
    <t>Lauritzen, L., Odgaard, K., Clemmesen, L., Lunde, M., et al. (1996). Relapse prevention by means of paroxetine in ECT-treated patients with major depression: a comparison with imipramine and placebo in medium-term continuation therapy. Acta Psychiatrica Scandinavica, 94, 241-251.</t>
  </si>
  <si>
    <t>Lecrubier 1996</t>
  </si>
  <si>
    <t>LECRUBIER1996</t>
  </si>
  <si>
    <t>Excluded from 2009 GL 'Dysythymia'</t>
  </si>
  <si>
    <t>Lecrubier, Y. (1996). Pharmacological interventions in dysthymia. European Psychiatry, 11, 129s-133s.</t>
  </si>
  <si>
    <t>Lee 1993</t>
  </si>
  <si>
    <t>LEE1993</t>
  </si>
  <si>
    <t>Excluded from 2009 GL 'Continuation trial'</t>
  </si>
  <si>
    <t>Lee, J. H., Reynolds, C. F., Hoch, C. C., Buysse, D. J., Mazumdar, S., George, C. J. et al. (1993). Electroencephalographic sleep in recently remitted, elderly depressed patients in double-blind placebo-maintenance therapy. Neuropsychopharmacology, 8, 143-150.</t>
  </si>
  <si>
    <t>Legg 1976</t>
  </si>
  <si>
    <t>LEGG1976</t>
  </si>
  <si>
    <t>Excluded in 2009 GL 'No data to extract'. 29% psychotic depression; no depression, functioning or quality of life outcomes</t>
  </si>
  <si>
    <t>Imipramine; Chlorpromazine; Placebo</t>
  </si>
  <si>
    <t>Legg, J. F. &amp; Stiff, M. P. (1976). Drug-related test patterns of depressed patients. Psychopharmacology, 50, 205-210.</t>
  </si>
  <si>
    <t>Lenze 2002</t>
  </si>
  <si>
    <t>Licht 2002</t>
  </si>
  <si>
    <t>LICHT2002</t>
  </si>
  <si>
    <t>Sertraline; mianserin</t>
  </si>
  <si>
    <t>Licht, R. W. &amp; Qvitzau, S. (2002). Treatment strategies in patients with major depression not responding to first-line sertraline treatment. A randomised study of extended duration of treatment, dose increase or mianserin augmentation. Psychopharmacology, 161, 143-151.</t>
  </si>
  <si>
    <t>Liebowitz 1981</t>
  </si>
  <si>
    <t>LIEBOWITZ1981</t>
  </si>
  <si>
    <t>Excluded in 2009 GL 'Atypical depression'</t>
  </si>
  <si>
    <t>Phenelzine; imipramine</t>
  </si>
  <si>
    <t>Liebowitz, M. R., Quitkin, F. M., Stewart, J. W., et al. (1981). Phenelzine and imipramine in atypical depression. Psychopharmacology Bulletin, 17.</t>
  </si>
  <si>
    <t>Liebowitz 1984a</t>
  </si>
  <si>
    <t>LIEBOWITZ1984A</t>
  </si>
  <si>
    <t>Excluded in 2009 GL 'No data to extract. Phenelzine and Imipramine combined'</t>
  </si>
  <si>
    <t>Phenelzine; imipramine; placebo</t>
  </si>
  <si>
    <t>Liebowitz, M. R., Quitkin, F. M., Stewart, J. W., McGrath, P. J., Harrison, W., Rabkin, J. G. et al. (1984). Psychopharmacologic validation of atypical depression. Journal of Clinical Psychiatry, 45, 22-25.</t>
  </si>
  <si>
    <t>Liebowitz 1984b</t>
  </si>
  <si>
    <t>LIEBOWITZ1984B</t>
  </si>
  <si>
    <t>Liebowitz, M. R., Quitkin, F. M., Stewart, J. W., McGrath, P. J., Harrison, W., Rabkin, J. et al. (1984). Phenelzine v imipramine in atypical depression. A preliminary report. Archives of General Psychiatry, 41, 669-677.</t>
  </si>
  <si>
    <t>Lipman 1981</t>
  </si>
  <si>
    <t>LIPMAN1981</t>
  </si>
  <si>
    <t>Excluded from 2009 GL 'No data to extract'</t>
  </si>
  <si>
    <t>Imipramine; Chlordiazepoxide; Placebo</t>
  </si>
  <si>
    <t>Lipman, R. S., Covi, L., Downing, R. W., &amp; et, a. (1981). Pharmacotherapy of anxiety and depression: Rationale and study design. Psychopharmacology Bulletin, 17.</t>
  </si>
  <si>
    <t>Louie 1984</t>
  </si>
  <si>
    <t>LOUIE1984</t>
  </si>
  <si>
    <t>Excluded from 2009 GL 'Not RCT'</t>
  </si>
  <si>
    <t>Louie, A. K. &amp; Meltzer, H. Y. (1984). Lithium potentiation of antidepressant treatment. Journal of Clinical Psychopharmacology, 4.</t>
  </si>
  <si>
    <t>Malitz 1971</t>
  </si>
  <si>
    <t>MALITZ1971</t>
  </si>
  <si>
    <t>Excluded from 2009 GL 'No data to extract'. All active drugs combined. No extractable data for depression, functioning or quality of life</t>
  </si>
  <si>
    <t>Amitriptyline; Nortriptyline; Diphenylhydantoin; Dextroamphetamine; Amitriptyline-Perphenazine; Amitriptyline-Diazepam; Ay-62014; Placebo</t>
  </si>
  <si>
    <t>Malitz, S. &amp; Kanzler, M. (1971). Are antidepressants better than placebo? American Journal of Psychiatry, 127, 1605-1611.</t>
  </si>
  <si>
    <t>Malt 1999</t>
  </si>
  <si>
    <t>MALT1999</t>
  </si>
  <si>
    <t>Malt, U. F., Robak, O. H., Madsbu, H. P., Bakke, O., &amp; Loeb, M. (1999). The Norwegian naturalistic treatment study of depression in general practice (NORDEP)-I: randomised double blind study. British Medical Journal, 318, 1180-1184.</t>
  </si>
  <si>
    <t>Mann 1981</t>
  </si>
  <si>
    <t>MANN1981</t>
  </si>
  <si>
    <t>Mann, J. J., Georgotas, A., Newton, R., et al. (1981). A controlled study of trazodone, imipramine, and placebo in outpatients with endogenous depression. Journal of Clinical Psychopharmacology, 1, 75-80.</t>
  </si>
  <si>
    <t>Marraccini 1999</t>
  </si>
  <si>
    <t>MARRACCINI1999</t>
  </si>
  <si>
    <t>Nortriptyline; placebo</t>
  </si>
  <si>
    <t>Marraccini, R. L., Reynolds, C. F., Houck, P. R., et al. (1999). A double-blind, placebo-controlled assessment of nortriptyline's side-effects during 3-year maintenance treatment in elderly patients with recurrent major depression. International Journal of Geriatric Psychiatry, 14, 1014-1018.</t>
  </si>
  <si>
    <t>Matuzas 1982</t>
  </si>
  <si>
    <t>MATUZAS1982</t>
  </si>
  <si>
    <t>Matuzas, W., Javaid, J. I., Glass, R., et al. (1982). Plasma concentrations of imipramine and clinical response among depressed outpatients. Journal of Clinical Psychopharmacology, 2.</t>
  </si>
  <si>
    <t>Max 1987</t>
  </si>
  <si>
    <t>MAX1987</t>
  </si>
  <si>
    <t>Excluded from 2009 GL 'Not depressed population'</t>
  </si>
  <si>
    <t>Max, M. B., Culnane, M., Schafer, S. C., Gracely, R. H., Walther, D. J., Smoller, B. et al. (1987). Amitriptyline relieves diabetic neuropathy pain in patients with normal or depressed mood. Neurology, 37, 589-596.</t>
  </si>
  <si>
    <t>McCance-Katz 1992</t>
  </si>
  <si>
    <t>MCCANCE-KATZ1992</t>
  </si>
  <si>
    <t>McCance-Katz, E., Price, L. H., Charney, D. S., &amp; Heninger, G. R. (1992). Serotenergic function during lithium augmentation of refractory depression. Psychopharmacology, 108, 93-97.</t>
  </si>
  <si>
    <t>McConaghy 1968</t>
  </si>
  <si>
    <t>MCCONAGHY1968</t>
  </si>
  <si>
    <t>McConaghy, N., Joffe, A. D., Kingston, W. R., Stevenson, H. G., Atkinson, I., Cole, E. et al. (1968). Correlation of clinical features of depressed out-patients with response to amitriptyline and proprityline. British Journal of Psychiatry, 114, 103-106.</t>
  </si>
  <si>
    <t>McDonald 1966</t>
  </si>
  <si>
    <t>MCDONALD1966</t>
  </si>
  <si>
    <t>Excluded from 2009 GL 'N too small'. N&lt;10 for placebo but not active arm. Depression outcome measures outside protocol and no functioning or quality of life outcomes</t>
  </si>
  <si>
    <t>Amitriptyline; ECT; Placebo</t>
  </si>
  <si>
    <t>McDonald, I. M., Perkins, M., Marjerrison, G., &amp; Podilsky, M. (1966). A controlled comparison of amitriptyline and electroconvulsive therapy in the treatment of depression. American Journal of Psychiatry, 122, 1427-1431.</t>
  </si>
  <si>
    <t>McGrath 1982</t>
  </si>
  <si>
    <t>MCGRATH1982</t>
  </si>
  <si>
    <t>McGrath, P. J., Quitkin, F. M., Blood, D., et, al. (1982). The effect of mianserin on cardiac conduction: A controlled study. Psychopharmacology Bulletin, 18, 71-72.</t>
  </si>
  <si>
    <t>McGrath 1992</t>
  </si>
  <si>
    <t>MCGRATH1992</t>
  </si>
  <si>
    <t>McGrath, P. J., Stewart, J. W., Harrison, W. M., Ocepek-Welikson, K., Rabkin, J. G., Nunes, E. N. et al. (1992). Predictive value of symptoms of atypical depression for differential drug treatment outcome. Journal of Clinical Psychopharmacology, 12, 197-202.</t>
  </si>
  <si>
    <t>McGrath 1993</t>
  </si>
  <si>
    <t>MCGRATH1993A</t>
  </si>
  <si>
    <t>McGrath, P. J., Stewart, J. W., Nunes, E. V., Ocepek-Welikson, K., Rabkin, J. G., Quitkin, F. M. et al. (1993). A double-blind crossover trial of imipramine and phenelzine for outpatients with treatment-refractory depression. American Journal of Psychiatry, 150, 118-123.</t>
  </si>
  <si>
    <t>McGrath PJ, Stewart JW, Janal MN, Petkova E, Quitkin FM, Klein DF. A placebo-controlled study of fluoxetine versus imipramine in the acute treatment of atypical depression. American Journal of Psychiatry 2000;157(3):344-350</t>
  </si>
  <si>
    <t>McGrath00; MCGRATH2000A</t>
  </si>
  <si>
    <t>Merideth 1984</t>
  </si>
  <si>
    <t>MERIDETH1984</t>
  </si>
  <si>
    <t>Merideth, C. H., Feighner, J. P., &amp; Hendrickson, G. (1984). A double-blind comparative evaluation of the efficacy and safety of nomifensine, imipramine, and placebo in depressed geriatric outpatients. Journal of Clinical Psychiatry, 45, 73-77.</t>
  </si>
  <si>
    <t>Miller 1998</t>
  </si>
  <si>
    <t>MILLER1998A</t>
  </si>
  <si>
    <t>Excluded from 2009 GL 'Maintenance trial'</t>
  </si>
  <si>
    <t>Excluded from 2009 GL 'Maintenance trial'. No extractable data for depression, functioning or quality of life</t>
  </si>
  <si>
    <t>Miller, M. D., Curtiss, E. I., Marino, L., Houck, P. R., Paradis, C. F., Mazumdar, S. et al. (1998). Long-term ECG changes in depressed elderly patients treated with nortriptyline. A double-blind, randomized, placebo-controlled evaluation. American Journal of Geriatric Psychiatry, 6, 59-66.</t>
  </si>
  <si>
    <t>Mindham 1972</t>
  </si>
  <si>
    <t>MINDHAM1972</t>
  </si>
  <si>
    <t>Relapse prevention. Excluded from 2009 GL 'Continuation therapy'</t>
  </si>
  <si>
    <t>Mindham, R. H., Howland, C., &amp; Shepherd, M. (1972). Continuation therapy with tricyclic antidepressants in depressive illness. Lancet, 2, 854-855.</t>
  </si>
  <si>
    <t>Moll 1990</t>
  </si>
  <si>
    <t>MOLL1990</t>
  </si>
  <si>
    <t>Excluded from 2009 GL 'All TCAs lumped together no detail'</t>
  </si>
  <si>
    <t>Moclobemide; TCAs; placebo</t>
  </si>
  <si>
    <t>Moll, E. &amp; Hetzel, W. (1990). Moclobemide (Ro 11-1163) safety in depressed patients. Acta Psychiatrica Scandinavica, Supplementum, 360, 69-70.</t>
  </si>
  <si>
    <t>Morakinyo1970; MORAKINYO1970</t>
  </si>
  <si>
    <t>Excluded from 2004 GL as 'Inadequate diagnosis' and 2009 GL 'No formal diagnosis'</t>
  </si>
  <si>
    <t>Moreno 1997</t>
  </si>
  <si>
    <t>MORENO1997</t>
  </si>
  <si>
    <t>Excluded from 2009 GL 'Augmentation study'</t>
  </si>
  <si>
    <t>Moreno, F. A., Gelenberg, A. J., Bachar, K., &amp; Delgado, P. L. (1997). Pindolol augmentation of treatment-resistant depressed patients. Journal of Clinical Psychiatry, 58, 437-439.</t>
  </si>
  <si>
    <t>Moscovich 1984</t>
  </si>
  <si>
    <t>MOSCOVICH1984</t>
  </si>
  <si>
    <t>Excluded from 2009 GL 'N too small'</t>
  </si>
  <si>
    <t>Reserpine</t>
  </si>
  <si>
    <t>Moscovich, D. &amp; Mester, R. (1984). Tricyclic antidepressive treatment reinforced by reserpine. Israel Journal of Psychiatry &amp; Related Sciences, 21, 283-289.</t>
  </si>
  <si>
    <t>MULSANT2001B</t>
  </si>
  <si>
    <t>Excluded from 2009 GL 'Irrelevant comparison (augmentation); psychotic depression'</t>
  </si>
  <si>
    <t>Nortriptyline + perphenazine; nortriptyline + placebo</t>
  </si>
  <si>
    <t>Mulsant, B. H., Sweet, R. A., Rosen, J., Pollock, B. G., Zubenko, G. S., Flynn, T. et al. (2001). A double-blind randomized comparison of nortriptyline plus perphenazine versus nortriptyline plus placebo in the treatment of psychotic depression in late life. Journal of Clinical Psychiatry, 62, 597-604.</t>
  </si>
  <si>
    <t>Murphy 1978b</t>
  </si>
  <si>
    <t>MURPHY1978A</t>
  </si>
  <si>
    <t>Excluded from 2009 GL 'Expressly looks at anxiety and NOT depression'</t>
  </si>
  <si>
    <t>Murphy, J. E. (1978). Mianserin in the treatment of depressive illness and anxiety states in general practice. British Journal of Clinical Pharmacology, 5 (Suppl. 1), 81S-85S.</t>
  </si>
  <si>
    <t>Myers 1984</t>
  </si>
  <si>
    <t>MYERS1984</t>
  </si>
  <si>
    <t>Excluded from 2009 GL 'Not focused on depression but on compliance'</t>
  </si>
  <si>
    <t>Dothiepin + verbal and written information about side-effects; Dothiepin + verbal and written information about beneficial effects; Dothiepin + no written information</t>
  </si>
  <si>
    <t>Myers, E. D. &amp; Calvert, E. J. (1984). Information, compliance and side-effects: a study of patients on antidepressant medication. British Journal of Clinical Pharmacology, 17, 21-25.</t>
  </si>
  <si>
    <t>Narushima 2000</t>
  </si>
  <si>
    <t>NARUSHIMA2000</t>
  </si>
  <si>
    <t>Excluded from 2009 GL 'Non-depressed participants'</t>
  </si>
  <si>
    <t>Narushima, K., Kosier, J. T., &amp; Robinson, R. G. (2000). Preventing poststroke depression: a 12-week double-blind randomized treatment trial and 21-month follow-up. Journal of Nervous and Mental Disease, 190, 296-303.</t>
  </si>
  <si>
    <t>Natale 1979</t>
  </si>
  <si>
    <t>NATALE1979</t>
  </si>
  <si>
    <t>Natale, M. (1979). The relationship of imipramine plasma levels and verbalized hostility in nondelusional endogenous depressives. Journal of Nervous and Mental Disease, 167, 620-625.</t>
  </si>
  <si>
    <t>Neshkes 1985</t>
  </si>
  <si>
    <t>NESHKES1985</t>
  </si>
  <si>
    <t>Excluded from 2009 GL 'Not RCT'. It is an RCT but no depression, functioning or quality of life outcomes</t>
  </si>
  <si>
    <t>Doxepin; imipramine; placebo</t>
  </si>
  <si>
    <t>Neshkes, R. E., Gerner, R., Jarvik, L. F., Mintz, J., Joseph, J., Linde, S. et al. (1985). Orthostatic effect of imipramine and doxepin in depressed geriatric outpatients. Journal of Clinical Psychopharmacology, 5, 102-106.</t>
  </si>
  <si>
    <t>Newton 1981_study 1</t>
  </si>
  <si>
    <t>Newton 1981_study 2</t>
  </si>
  <si>
    <t>NEWTON1981</t>
  </si>
  <si>
    <t>Newton, R. (1981). The side effect profile of trazodone in comparison to an active control and placebo. Journal of Clinical Psychopharmacology, 1, 895-935.</t>
  </si>
  <si>
    <t>Nierenberg 2004</t>
  </si>
  <si>
    <t>NIERENBERG2004</t>
  </si>
  <si>
    <t>Relapse prevention. Excluded from 2009 GL 'Continuation trial'</t>
  </si>
  <si>
    <t>Mirtazapine; placebo</t>
  </si>
  <si>
    <t>Nierenberg, A. A., Quitkin, F. M., Kremer, C., Keller, M. B., &amp; Thase, M. E. (2004). Placebo-controlled continuation treatment with mirtazapine: acute pattern of response predicts relapse. Neuropsychopharmacology., 29, 1012-1018.</t>
  </si>
  <si>
    <t>Norman 1983</t>
  </si>
  <si>
    <t>NORMAN1983</t>
  </si>
  <si>
    <t>Norman, T. R., Burrows, G. D., Maguire, K. P., et al. (1983). Maprotiline in affective illness. plasma concentration and clinical response. Journal of Affective Disorders, 5, 147-154.</t>
  </si>
  <si>
    <t>Nunes 1998</t>
  </si>
  <si>
    <t>NUNES1998</t>
  </si>
  <si>
    <t>Excluded from 2009 GL 'Drug misuse'. 28% dysthymia</t>
  </si>
  <si>
    <t>Imipramine + TAU; Placebo + TAU</t>
  </si>
  <si>
    <t>Nunes, E. V., Quitkin, F. M., Donovan, S. J., Deliyannides, D., Ocepek-Welikson, K., Koenig, T. et al. (1998). Imipramine treatment of opiate-dependent patients with depressive disorders. A placebo-controlled trial. Archives of General Psychiatry, 55, 153-160.</t>
  </si>
  <si>
    <t>Ottevanger 1993</t>
  </si>
  <si>
    <t>OTTEVANGER1993</t>
  </si>
  <si>
    <t>Ottevanger, E. A. (1993). Fluvoxamine superior to imipramine in suicidal depressed patients. European Neuropsychopharmacology, 3, 362-363.</t>
  </si>
  <si>
    <t>Ottevanger 1994</t>
  </si>
  <si>
    <t>OTTEVANGER1994</t>
  </si>
  <si>
    <t>Excluded from 2009 GL '21.2% bipolar'</t>
  </si>
  <si>
    <t>Ottevanger, E. A. (1994). The efficacy of fluvoxamine in patients with severe depression. Progress in Neuro-Psychopharmacology &amp; Biological Psychiatry, 18, 731-740.</t>
  </si>
  <si>
    <t>Overall 1962</t>
  </si>
  <si>
    <t>OVERALL1962</t>
  </si>
  <si>
    <t>Excluded from 2009 GL 'No data to extract'. Depression outcome measure outside protocol and no functioning or quality of life outcomes</t>
  </si>
  <si>
    <t>Imipramine; Isocarboxazide; Dextroamphetamine-amobarbital; Placebo</t>
  </si>
  <si>
    <t>Overall, J. E., Hollister, L. E., POKORNY, A. D., CASEY, J. F., &amp; KATZ, G. (1962). Drug therapy in depressions. Controlled evaluation of imipramine, isocarboxazide, dextroamphetamineamobarbital, and placebo. Clinical Pharmacology &amp; Therapeutics, 3, 16-22.</t>
  </si>
  <si>
    <t>Ozcankaya 1997</t>
  </si>
  <si>
    <t>OZCANKAYA1997</t>
  </si>
  <si>
    <t>Ozcankaya, R., Delibas, N., &amp; Ozguner, M. F. (1997). The clomipramine challenge test in major cases of depression and schizophrenia. Turkish Journal of Medical Sciences, 27.</t>
  </si>
  <si>
    <t>Pande 1993</t>
  </si>
  <si>
    <t>PANDE1993</t>
  </si>
  <si>
    <t>Pande, A. C. &amp; Sayler, M. E. (1993). Severity of depression and response to fluoxetine. International Clinical Psychopharmacology, 8, 243-245.</t>
  </si>
  <si>
    <t>Park 1971</t>
  </si>
  <si>
    <t>PARK1971</t>
  </si>
  <si>
    <t>Ketipramine fumarate; imipramine</t>
  </si>
  <si>
    <t>Park, S., Glick, B., Floyd, A., &amp; Gershon, S. (1971). Ketipramine fumarate as compared to imipramine in depressed outpatients. Current Therapeutic Research, Clinical &amp; Experimental, 13, 322-325.</t>
  </si>
  <si>
    <t>Patat 1997</t>
  </si>
  <si>
    <t>PATAT1997</t>
  </si>
  <si>
    <t>Excluded from 2009 GL 'N too small and crossover'</t>
  </si>
  <si>
    <t>Befloxatone; amitriptyline; placebo</t>
  </si>
  <si>
    <t>Patat, A., Dubruc, C., Deschamp, C., Durrieu, G., Trocherie, S., Cimarosti, I. et al. (1997). EEG, MAO-A inhibition, pharmacokinetics and safety of befloxatone in the elderly. Human Psychopharmacology, 12, 557-571.</t>
  </si>
  <si>
    <t>Patkar 2006</t>
  </si>
  <si>
    <t>PATKAR2006</t>
  </si>
  <si>
    <t>Methylphenidate augmentation</t>
  </si>
  <si>
    <t>Patkar, A. A., Masand, P. S., Pae, C. U., Peindl, K., Hooper-Wood, C., Mannelli, P. et al. (2006). A randomized, double-blind, placebo-controlled trial of augmentation with an extended release formulation of methylphenidate in outpatients with treatment-resistant depression. Journal of Clinical Psychopharmacology., 26.</t>
  </si>
  <si>
    <t>Paykel 1973</t>
  </si>
  <si>
    <t>PAYKEL1973A</t>
  </si>
  <si>
    <t>Paykel, E. S., Prusoff, B. A., Klerman, G. L., Haskell, D., &amp; DiMascio, A. (1973). Clinical response to amitriptyline among depressed women. Journal of Nervous and Mental Disease, 156, 149-165.</t>
  </si>
  <si>
    <t>Paykel 1975</t>
  </si>
  <si>
    <t>PAYKEL1975</t>
  </si>
  <si>
    <t>Amitriptyline; psychotherapy</t>
  </si>
  <si>
    <t>Paykel, E. S., DiMascio, A., Haskell, D., &amp; Prusoff, B. A. (1975). Effects of maintenance amitriptyline and psychotherapy on symptoms of depression. Psychological Medicine, 5, 67-77.</t>
  </si>
  <si>
    <t>Paykel 1976</t>
  </si>
  <si>
    <t>PAYKEL1976A</t>
  </si>
  <si>
    <t>Paykel, E. S., DiMascio, A., Klerman, G. L., Prusoff, B. A., &amp; Weissman, M. M. (1976). Maintenance therapy of depression. Pharmakopsychiatrie Neuro-Psychopharmakologie, 9, 127-139.</t>
  </si>
  <si>
    <t>Paykel 1982</t>
  </si>
  <si>
    <t>PAYKEL1982</t>
  </si>
  <si>
    <t>Paykel, E. S., Rowan, P. R., Parker, R. R., &amp; Bhat, A. V. (1982). Response to phenelzine and amitriptyline in subtypes of outpatient depression. Archives of General Psychiatry, 39, 1041-1049.</t>
  </si>
  <si>
    <t>Paykel 1988a</t>
  </si>
  <si>
    <t>PAYKEL1988A</t>
  </si>
  <si>
    <t>Paykel, E. S., Freeling, P., &amp; Hollyman, J. A. (1988). Are tricyclic antidepressants useful for mild depression? A placebo controlled trial. Pharmacopsychiatry, 21, 15-18.</t>
  </si>
  <si>
    <t>Paykel 1988b</t>
  </si>
  <si>
    <t>PAYKEL1988B</t>
  </si>
  <si>
    <t>Paykel, E. S., Hollyman, J. A., Freeling, P., &amp; Sedgwick, P. (1988). Predictors of therapeutic benefit from amitriptyline in mild depression: a general practice placebo-controlled trial. Journal of Affective Disorders, 14, 83-95.</t>
  </si>
  <si>
    <t>Peet 1981</t>
  </si>
  <si>
    <t>PEET1981</t>
  </si>
  <si>
    <t>Imipramine; Diazepam; Placebo</t>
  </si>
  <si>
    <t>Excluded in 2009 GL '102 normal male volunteers separated according to level of depression Zung Self-Rating Scale. (Imipramine vs. Diazepam vs. Placebo) - no formal diagnosis'. Depression outcome measure outside protocol and no functioning or quality of life outcomes</t>
  </si>
  <si>
    <t>Peet, M., Ellis, S., &amp; Yates, R. A. (1981). The effect of level of depression on the use of visual analogue scales by normal volunteers. British Journal of Clinical Pharmacology, 12, 171-178.</t>
  </si>
  <si>
    <t>Perry 1978</t>
  </si>
  <si>
    <t>PERRY1978</t>
  </si>
  <si>
    <t>Excluded from 2009 GL '41.3% psychotic depression'</t>
  </si>
  <si>
    <t>Perry, G. F., Fitzsimmons, B., Shapiro, L., &amp; Irwin, P. (1978). Clinical study of mianserin, imipramine and placebo in depression: blood level and MHPG correlations. British Journal of Clinical Pharmacology, 5 (Suppl. 1.), S35-S41.</t>
  </si>
  <si>
    <t>Peselow 1981</t>
  </si>
  <si>
    <t>PESELOW1981</t>
  </si>
  <si>
    <t>Peselow, E. D., Dunner, D. L., Fieve, R. R., et al. (1981). Maintenance treatment of unipolar depression. Psychopharmacology Bulletin, 17, 53-56.</t>
  </si>
  <si>
    <t>PESELOW1989A</t>
  </si>
  <si>
    <t>Peselow 1990</t>
  </si>
  <si>
    <t>PESELOW1990A</t>
  </si>
  <si>
    <t>Excluded from 2009 GL 'Lumped all drugs together under 'drugs' so could not extract data'</t>
  </si>
  <si>
    <t>Fluoxetine; Clovoxamine; Imipramine; Placebo</t>
  </si>
  <si>
    <t>Peselow, E. D., Robins, C., Block, P., Barouche, F., &amp; Fieve, R. R. (1990). Dysfunctional attitudes in depressed patients before and after clinical treatment and in normal control subjects. American Journal of Psychiatry, 147, 439-444.</t>
  </si>
  <si>
    <t>Peselow 1992</t>
  </si>
  <si>
    <t>PESELOW1992B</t>
  </si>
  <si>
    <t>Excluded from 2009 GL 'No post-treatment data available per treatment group'</t>
  </si>
  <si>
    <t>Peselow, E. D., Robins, C. J., Sanfilipo, M. P., Block, P., &amp; Fieve, R. R. (1992). Sociotropy and autonomy: relationship to antidepressant drug treatment response and endogenous-nonendogenous dichotomy. Journal of Abnormal Psychology, 101, 479-486.</t>
  </si>
  <si>
    <t>Porter 1970</t>
  </si>
  <si>
    <t>PORTER1970</t>
  </si>
  <si>
    <t>Excluded from 2009 GL 'No data to extract'. Continuous depression scale outside protocol and CGI response measure only reported at 2-weeks and not endpoint (3 weeks). No functioning or quality of life outcomes</t>
  </si>
  <si>
    <t>Imipramine; Imipramine + Riboflavin; Placebo; Placebo + Riboflavin</t>
  </si>
  <si>
    <t>Porter, A. M. W. (1970). Depressive illness in a general practice. A demographic study and a controlled trial of imipramine. British Medical Journal, 1, 773-778.</t>
  </si>
  <si>
    <t>Prange 1972</t>
  </si>
  <si>
    <t>PRANGE1972</t>
  </si>
  <si>
    <t>Excluded from 2009 GL 'No placebo control'</t>
  </si>
  <si>
    <t>Imipramine + placebo; imipramine + triiodothyronine</t>
  </si>
  <si>
    <t>Prange, J. A. J., Wilson, I. C., Knox, A. E., McClane, T. K., Breese, G. R., Martin, B. R. et al. (1972). Thyroid-imipramine clinical and chemical interaction: evidence for a receptor deficit in depression. Journal of Psychiatric Research, 9, 187-205.</t>
  </si>
  <si>
    <t>PRESKORN1983</t>
  </si>
  <si>
    <t>Price 1986</t>
  </si>
  <si>
    <t>PRICE1986</t>
  </si>
  <si>
    <t>Excluded from 2009 GL 'Not RCT; li augmentation'</t>
  </si>
  <si>
    <t>Price, L. H., Charney, D. S., &amp; Heninger, G. R. (1986). Variability of response to lithium augmentation in refractory depression. American Journal of Psychiatry, 143, 1387-1392.</t>
  </si>
  <si>
    <t>Price 1990</t>
  </si>
  <si>
    <t>PRICE1990</t>
  </si>
  <si>
    <t>Fenfluramine augmentation</t>
  </si>
  <si>
    <t>Price, L. H., Charney, D. S., Delgado, P. L., &amp; Heninger, G. R. (1990). Fenfluramine augmentation in tricyclic-refractory depression. Journal of Clinical Psychopharmacology, 10, 312-317.</t>
  </si>
  <si>
    <t>Prien 1984</t>
  </si>
  <si>
    <t>PRIEN1984A</t>
  </si>
  <si>
    <t>Lithium carbonate; imipramine; lithium carbonate + imipramine</t>
  </si>
  <si>
    <t>Prien, R. F., Kupfer, D. J., Mansky, P. A., Small, J. G., Tuason, V. B., Voss, C. B. et al. (1984). Drug therapy in the prevention of recurrences in unipolar and bipolar affective disorders. Report of the NIMH Collaborative Study Group comparing lithium carbonate, imipramine, and a lithium carbonate-imipramine combination. Archives of General Psychiatry, 41, 1096-1104.</t>
  </si>
  <si>
    <t>Prien 1986</t>
  </si>
  <si>
    <t>PRIEN1986</t>
  </si>
  <si>
    <t>Imipramine; lithium; placebo</t>
  </si>
  <si>
    <t>Prien, R. F. &amp; Kupfer, D. J. (1986). Continuation drug therapy for major depressive episodes: how long should it be maintained? American Journal of Psychiatry, 143, 18-23.</t>
  </si>
  <si>
    <t>Quadri1980; QUADRI1980</t>
  </si>
  <si>
    <t>Excluded from 2004/2009 GL as 'All took amphetamines beforehand'. d-amphetamine run-in for some participants</t>
  </si>
  <si>
    <t>QUINTKIN1985</t>
  </si>
  <si>
    <t>Quintkin 1985</t>
  </si>
  <si>
    <t>Quintkin, F. M. &amp; Quitkin (1985). The importance of dosage in prescribing antidepressants. British Journal of Psychiatry, 147, 593-597.</t>
  </si>
  <si>
    <t>QUITKIN1978</t>
  </si>
  <si>
    <t>Quitkin 1978a</t>
  </si>
  <si>
    <t>Excluded from 2009 GL 'Delusional depression'</t>
  </si>
  <si>
    <t>Quitkin, F., Rifkin, A., &amp; Klein, D. F. (1978). Imipramine response in deluded depressive patients. American Journal of Psychiatry, 135, 806-811.</t>
  </si>
  <si>
    <t>Quitkin 1978b</t>
  </si>
  <si>
    <t>QUITKIN1978A</t>
  </si>
  <si>
    <t>Relapse prevention. Excluded from 2009 GL 'Drug combinations'</t>
  </si>
  <si>
    <t>Lithium + imipramine; Lithium + placebo; imipramine; Placebo lithium + imipramine; Placebo lithium + placebo imipramine</t>
  </si>
  <si>
    <t>Quitkin, F., Rifkin, A., Kane, J., Ramos-Lorenzi, J. R., &amp; Klein, D. F. (1978). Prophylactic effect of lithium and imipramine in unipolar and bipolar II patients: a preliminary report. American Journal of Psychiatry, 135, 570-572.</t>
  </si>
  <si>
    <t>Quitkin 1982</t>
  </si>
  <si>
    <t>QUITKIN1982</t>
  </si>
  <si>
    <t>Quitkin, F. M., Schwartz, D., Liebowitz, M. R., et al. (1982). Atypical depressives: A preliminary report of antidepressant response and sleep patterns. Psychopharmacology Bulletin, 18, 78-80.</t>
  </si>
  <si>
    <t>Quitkin 1984</t>
  </si>
  <si>
    <t>QUITKIN1984C</t>
  </si>
  <si>
    <t>Quitkin, F. M., Harrison, W., Liebowitz, M., McGrath, P., Rabkin, J. G., Stewart, J. et al. (1984). Defining the boundaries of atypical depression. Journal of Clinical Psychiatry, 45, 19-21.</t>
  </si>
  <si>
    <t>Quitkin 1986</t>
  </si>
  <si>
    <t>QUITKIN1986</t>
  </si>
  <si>
    <t>Quitkin, F. M., Rabkin, J. G., Stewart, J. W., McGrath, P. J., &amp; Harrison, W. (1986). Study duration in antidepressant research: advantages of a 12-week trial. Journal of Psychiatric Research, 20, 211-216.</t>
  </si>
  <si>
    <t>Quitkin 1987</t>
  </si>
  <si>
    <t>QUITKIN1987</t>
  </si>
  <si>
    <t>Quitkin, F. M., Rabkin, J. D., Markowitz, J. M., Stewart, J. W., McGrath, P. J., &amp; Harrison, W. (1987). Use of pattern analysis to identify true drug response. A replication. Archives of General Psychiatry, 44, 259-264.</t>
  </si>
  <si>
    <t>Quitkin, F. M., Stewart, J. W., McGrath, P. J., Liebowitz, M. R., Harrison, W. M., Tricamo, E. et al. (1988). Phenelzine versus imipramine in the treatment of probable atypical depression: defining syndrome boundaries of selective MAOI responders. American Journal of Psychiatry, 145, 306-311.</t>
  </si>
  <si>
    <t>Quitkin, F. M., McGrath, P. J., Stewart, J. W., Harrison, W., Tricamo, E., Wager, S. G. et al. (1990). Atypical depression, panic attacks, and response to imipramine and phenelzine. A replication. Archives of General Psychiatry, 47, 935-941.</t>
  </si>
  <si>
    <t>Quitkin 1993a</t>
  </si>
  <si>
    <t>QUITKIN1993A</t>
  </si>
  <si>
    <t>Quitkin, F. M., Stewart, J. W., McGrath, P. J., Nunes, E., Ocepek-Welikson, K., Tricamo, E. et al. (1993). Further evidence that a placebo response to antidepressants can be identified. American Journal of Psychiatry, 150, 566-570.</t>
  </si>
  <si>
    <t>Quitkin 1993b</t>
  </si>
  <si>
    <t>QUITKIN1993B</t>
  </si>
  <si>
    <t>Excluded in 2009 GL 'No data to extract'. Looked at relapse in continuation phase but not randomly assigned to maintenance treatment</t>
  </si>
  <si>
    <t>Quitkin, F. M., Stewart, J. W., McGrath, P. J., Nunes, E., Ocepek-Welikson, K., Tricamo, E. et al. (1993). Loss of drug effects during continuation therapy. American Journal of Psychiatry, 150, 562-565.</t>
  </si>
  <si>
    <t>Quitkin 2005</t>
  </si>
  <si>
    <t>QUITKIN2005</t>
  </si>
  <si>
    <t>Excluded in 2009 GL 'No data to extract'. Patients had the opportunity to receive up to 3 antidepressant trials if unresponsive</t>
  </si>
  <si>
    <t>Quitkin, F. M., McGrath, P. J., Stewart, J. W., Deliyannides, D., Taylor, B. P., Davies, C. A. et al. (2005). Remission rates with 3 consecutive antidepressant trials: effectiveness for depressed outpatients. Journal of Clinical Psychiatry, 66, 670-676.</t>
  </si>
  <si>
    <t>Rabkin 1986</t>
  </si>
  <si>
    <t>RABKIN1986</t>
  </si>
  <si>
    <t>Rabkin, J. G. &amp; Markowitz, J. S. (1986). Side effect assessment with SAFTEE: Pilot study of the instrument. Psychopharmacology Bulletin, 22, 389-396.</t>
  </si>
  <si>
    <t>RAFT1981</t>
  </si>
  <si>
    <t>Excluded from 2009 GL 'N too small (29) (Amitriptyline vs. Phenelzine vs. Placebo)'</t>
  </si>
  <si>
    <t>RAMPELLO1995</t>
  </si>
  <si>
    <t>Amitriptyline; Amineptine; Placebo</t>
  </si>
  <si>
    <t>Raskin, A., Boothe, H., Schulterbrandt, J.G., Reatig, N., &amp; Odle, D. (1973). A model for drug use with depressed patients. The Journal of Nervous and Mental Disease, 156, 130-142.</t>
  </si>
  <si>
    <t>Raskin, A. (1974). Age-sex differences in response to antidepressant drugs. Journal of Nervous and Mental Disease, 159, 120-130.#</t>
  </si>
  <si>
    <t>Raskin, A. &amp; Crook, T. H. (1975). Antidepressants in black and white inpatients. Differential response to a controlled trial of chlorpromazine and imipramine. Archives of General Psychiatry, 32, 643-649.</t>
  </si>
  <si>
    <t>RASKIN1973; RASKIN1974; RASKIN1975</t>
  </si>
  <si>
    <t>Raskin, A. &amp; Crook, T. H. (1976). The endogenous--neurotic distinction as a predictor of response to antidepressant drugs. Psychological Medicine, 6, 59-70.</t>
  </si>
  <si>
    <t>Raskin 1973/1974/1975/1976a/1976b</t>
  </si>
  <si>
    <t>Excluded from 2009 GL 'Did not need to be depressed to be included in study'. Depression measures outside protocol and no functioning or quality of life outcomes</t>
  </si>
  <si>
    <t>Raskin, A. &amp; Crook, T. H. (1976). Sensitivity of rating scales completed by psychiatrists, nurses and patients to antidepressant drug effects. Journal of Psychiatric Research, 13, 31-41.</t>
  </si>
  <si>
    <t>Raskin 1978</t>
  </si>
  <si>
    <t>RASKIN1978</t>
  </si>
  <si>
    <t>Raskin, A., Boothe, H., Reatig, N., &amp; Schulterbrandt, J. G. (1978). Initial response to drugs in depressive illness and psychiatric and community adjustment a year later. Psychological Medicine, 8, 71-79.</t>
  </si>
  <si>
    <t>Reisbury 1979</t>
  </si>
  <si>
    <t>REISBY1979</t>
  </si>
  <si>
    <t>Reisby, N., Gram, L. F., Bech, P., et al. (1979). Clomipramine: Plasma levels and clinical effects. Communications in Psychopharmacology, 3, 341-351.</t>
  </si>
  <si>
    <t>Reynolds 1992</t>
  </si>
  <si>
    <t>REYNOLDS1992A</t>
  </si>
  <si>
    <t>Excluded from 2009 GL 'Maintenance trial (acute phase has no nort or pbo only arms)'. Data cannot be extracted for acute or continuation phase</t>
  </si>
  <si>
    <t>Nortriptyline + IPT</t>
  </si>
  <si>
    <t>Reynolds, C. F., Frank, E., Perel, J. M., Imber, S. D., Cornes, C., Morycz, R. K. et al. (1992). Combined pharmacotherapy and psychotherapy in the acute and continuation treatment of elderly patients with recurrent major depression: a preliminary report. American Journal of Psychiatry, 149, 1687-1692.</t>
  </si>
  <si>
    <t>Rickels 1964</t>
  </si>
  <si>
    <t>RICKELS1964</t>
  </si>
  <si>
    <t>Rickels, K., Ward, C. H., &amp; Schut, L. (1964). Different populations, different drug responses. a comparative study of two anti-depressants, each used in two different patient groups. American Journal of the Medical Sciences, 247, 328-335.</t>
  </si>
  <si>
    <t>Rickels 1970c</t>
  </si>
  <si>
    <t>RICKELS1970</t>
  </si>
  <si>
    <t>Excluded from 2009 GL 'Randomised participants within two given populations but reported pooled results for both populations, therefore could not extract data'</t>
  </si>
  <si>
    <t>Riker 670, an experimental amphetamine-like agent, or amitriptyline</t>
  </si>
  <si>
    <t>Rickels, K., Hesbacher, P. T., Weise, C. C., Gray, B., &amp; Feldman, H. S. (1970). Pills and improvement: a study of placebo response in psychoneurotic outpatients. Psychopharmacologia, 16, 318-328.</t>
  </si>
  <si>
    <t>Rickels 1982d</t>
  </si>
  <si>
    <t>RICKELS1982</t>
  </si>
  <si>
    <t>Rickels, K., Cohen, D., Csanalosi, I., et al. (1982). Alprazolam and imipramine in depressed outpatients: A controlled study. Current Therapeutic Research, Clinical &amp; Experimental, 32.</t>
  </si>
  <si>
    <t>Rickels 1982e</t>
  </si>
  <si>
    <t>RICKELS1982B</t>
  </si>
  <si>
    <t>Rickels, K., Weise, C. C., Sandler, K., et al. (1982). Nomifensine, imipramine and placebo in depressed outpatients. International Pharmacopsychiatry, 17 (Suppl. 1), 73-88.</t>
  </si>
  <si>
    <t>RICKELS1995</t>
  </si>
  <si>
    <t>Rickels, K., Robinson, D. S., Schweizer, E., Marcus, R. N., &amp; Roberts, D. L. (1995). Nefazodone: aspects of efficacy. Journal of Clinical Psychiatry, 56 (Suppl. 6), 43-46.</t>
  </si>
  <si>
    <t>Rifkin 1973</t>
  </si>
  <si>
    <t>RIFKIN1973</t>
  </si>
  <si>
    <t>Design: Commentary</t>
  </si>
  <si>
    <t>Rifkin, A. E., Quitkin, F. M., &amp; Klein, D. F. (1973). Plasma-nortriptyline levels in depression. Lancet, 1, 1258.</t>
  </si>
  <si>
    <t>Robinson 2000</t>
  </si>
  <si>
    <t>ROBINSON2000B</t>
  </si>
  <si>
    <t>Excluded from 2009 GL 'Post-stroke depression'</t>
  </si>
  <si>
    <t>Nortriptyline; fluoxetine; placebo</t>
  </si>
  <si>
    <t>Robinson, R. G., Schultz, S. K., Castillo, C., Kopel, T., Kosier, J. T., Newman, R. M. et al. (2000). Nortriptyline versus fluoxetine in the treatment of depression and in short-term recovery after stroke: a placebo-controlled, double-blind study. American Journal of Psychiatry, 157, 351-359.</t>
  </si>
  <si>
    <t>Roffman 1983</t>
  </si>
  <si>
    <t>ROFFMAN1983</t>
  </si>
  <si>
    <t>Excluded from 2009 GL 'No data to extract'. No depression, functioning or quality of life outcomes</t>
  </si>
  <si>
    <t>Amitriptyline; Oxaprotiline; Placebo</t>
  </si>
  <si>
    <t>Roffman, M., Gould, E., Brewer, S., et al. (1983). Comparative anticholinergic activity of oxaprotiline and amitriptyline. Drug Development Research, 3, 56-66.</t>
  </si>
  <si>
    <t>Rosen 1993</t>
  </si>
  <si>
    <t>ROSEN1993</t>
  </si>
  <si>
    <t>Nortriptyline + bethanechol; nortriptyline + placebo</t>
  </si>
  <si>
    <t>Rosen, J., Sweet, R., Pollock, B. G., &amp; Mulsant, B. H. (1993). Nortriptyline in the hospitalized elderly: tolerance and side effect reduction. Psychopharmacology Bulletin, 29, 327-331.</t>
  </si>
  <si>
    <t>Rothblum 1982</t>
  </si>
  <si>
    <t>ROTHBLUM1982</t>
  </si>
  <si>
    <t>Excluded from 2009 GL 'Combination therapy'</t>
  </si>
  <si>
    <t xml:space="preserve">IPT + alprazolam; IPT + imipramine; IPT + pill‐placebo </t>
  </si>
  <si>
    <t>Rothblum, E. D., Sholomskas, A. J., Berry, C., &amp; Prusoff, B. A. (1982). Issues in clinical trials with the depressed elderly. Journal of the American Geriatrics Society, 30, 694-699.</t>
  </si>
  <si>
    <t>Rowan1980; ROWAN1980</t>
  </si>
  <si>
    <t>Rowan 1981</t>
  </si>
  <si>
    <t>ROWAN1981</t>
  </si>
  <si>
    <t>Excluded from 2009 GL 'No data presented for Amitriptyline'</t>
  </si>
  <si>
    <t>Rowan, P. R., Paykel, F. S., West, P. S., et al. (1981). Effects of phenelzine and acetylator phenotype. Neuropharmacology, 20, 353-354.</t>
  </si>
  <si>
    <t>Schildkraut 1964</t>
  </si>
  <si>
    <t>SCHILDKRAUT1964</t>
  </si>
  <si>
    <t>Excluded from 2009 GL 'N too small per treatment arm'</t>
  </si>
  <si>
    <t>Schildkraut, J. J., Klerman, G. L., Hammond, R., &amp; Friend, D. G. (1964). Excretion of 3-methoxy-4-hydroxymandelic acid (VMA) in depressed patients treated with antidepressant drugs. Journal of Psychiatric Research, 2, 266.</t>
  </si>
  <si>
    <t>Schildkraut 1965</t>
  </si>
  <si>
    <t>SCHILDKRAUT1965</t>
  </si>
  <si>
    <t>Schildkraut, J. J., Gordon, E. K., &amp; Durell, J. (1965). Catecholamine metabolism in affective disorders. I. Normetanephrine and VMA excretion in depressed patients treated with imipramine. Journal of Psychiatric Research, 3, 213-228.</t>
  </si>
  <si>
    <t>Schulterbrandt 1974</t>
  </si>
  <si>
    <t>SCHULTERBRANDT1974</t>
  </si>
  <si>
    <t>Excluded from 2009 GL 'Diagnosis of depression not necessary to be included in study'. Depression outcome measure outside protocol and no functioning or quality of life outcomes</t>
  </si>
  <si>
    <t>Imipramine; Chloropromazine; Placebo</t>
  </si>
  <si>
    <t>Schulterbrandt, J.G., Raskin, A., &amp; Reatig, N. (1974). True and apparent side effects in a controlled trial of Chlorpromazine and Imipramine in Depression. Psychopharmacologia, 38, 303-317.</t>
  </si>
  <si>
    <t>Shahal1996; SHALAL1996</t>
  </si>
  <si>
    <t>Shammas 1977</t>
  </si>
  <si>
    <t>SHAMMAS1977</t>
  </si>
  <si>
    <t>Shammas, E. (1977). Controlled comparison of bromazepam, amitriptyline, and placebo in anxiety-depressive neurosis. Diseases of the Nervous System, 38, 201-207.</t>
  </si>
  <si>
    <t>Shapira 1989</t>
  </si>
  <si>
    <t>SHAPIRA1989</t>
  </si>
  <si>
    <t>Excluded from 2009 GL 'All treated with fenfluramine first'</t>
  </si>
  <si>
    <t>Imipramine + Fenfluramine; Imipramine + Placebo</t>
  </si>
  <si>
    <t>Shapira, B., Reiss, A., Kaiser, N., Kindler, S., &amp; Lerer, B. (1989). Effect of imipramine treatment on the prolactin response to fenfluramine and placebo challenge in depressed patients. Journal of Affective Disorders, 16, 1-4.</t>
  </si>
  <si>
    <t>Shapira 1992</t>
  </si>
  <si>
    <t>SHAPIRA1992</t>
  </si>
  <si>
    <t>Clomipramine; lithum</t>
  </si>
  <si>
    <t>Shapira, B., Yagmur, M. J., Gropp, C., Newman, M., &amp; Lerer, B. (1992). Effect of clomipramine and lithium on fenfluramine-induced hormone release in major depression. Biological Psychiatry, 31, 975-983.</t>
  </si>
  <si>
    <t>Shapira 1993</t>
  </si>
  <si>
    <t>SHAPIRA1993</t>
  </si>
  <si>
    <t>Clomipramine + lithium; lithium</t>
  </si>
  <si>
    <t>Shapira, B., Cohen, J., Newman, M. E., &amp; Lerer, B. (1993). Prolactin response to fenfluramine and placebo challenge following maintenance pharmacotherapy withdrawal in remitted depressed patients. Biological Psychiatry, 33, 531-535.</t>
  </si>
  <si>
    <t>Steinbook 1979</t>
  </si>
  <si>
    <t>STEINBOOK1979</t>
  </si>
  <si>
    <t>Steinbook, R. M., Jacobson, A. F., Weiss, B. L., &amp; Goldstein, B. J. (1979). Amoxapine, imipramine and placebo: A double-blind study with pretherapy urinary 3-methoxy-4-hydroxyphenylglycol levels. Current Therapeutic Research, Clinical &amp; Experimental, 26.</t>
  </si>
  <si>
    <t>Stewart 1988a</t>
  </si>
  <si>
    <t>STEWART1988</t>
  </si>
  <si>
    <t>Excluded from 2009 GL 'No data to extract'. 25% dysthymia, 21% double depression</t>
  </si>
  <si>
    <t>Stewart, J. W., Quitkin, F. M., McGrath, P. J., Rabkin, J. G., Markowitz, J. S., Tricamo, E. et al. (1988). Social functioning in chronic depression: effect of 6 weeks of antidepressant treatment. Psychiatry Research, 25, 213-222.</t>
  </si>
  <si>
    <t>Stewart 1988b</t>
  </si>
  <si>
    <t>STEWART1988A</t>
  </si>
  <si>
    <t>Excluded from 2009 GL 'No data to extract'. 31% dysthymia</t>
  </si>
  <si>
    <t>Stewart, J. W., Harrison, W., Cooper, T. B., &amp; Quitkin, F. M. (1988). Tyramine sulfate excretion may be a better predictor of antidepressant response than monoamine oxidase activity. Psychiatry Research, 25, 195-201.</t>
  </si>
  <si>
    <t>Stewart 1989a</t>
  </si>
  <si>
    <t>STEWART1989</t>
  </si>
  <si>
    <t>Excluded from 2009 GL 'Too many dysthymic patients'</t>
  </si>
  <si>
    <t>Stewart, J. W., McGrath, P. J., Quitkin, F. M., Harrison, W., Markowitz, J., Wager, S. et al. (1989). Relevance of DMS-III depressive subtype and chronicity of antidepressant efficacy in atypical depression. Differential response to phenelzine, imipramine, and placebo. Archives of General Psychiatry, 46, 1080-1087.</t>
  </si>
  <si>
    <t>Stewart 1989b</t>
  </si>
  <si>
    <t>STEWART1989A</t>
  </si>
  <si>
    <t>Imipramine; Phenelzine; Mianserin; Placebo</t>
  </si>
  <si>
    <t>Stewart, J. W. &amp; Halbreich, U. (1989). Plasma melatonin levels in depressed patients before and after treatment with antidepressant medication. Biological Psychiatry, 25, 33-38.</t>
  </si>
  <si>
    <t>Stewart 1992</t>
  </si>
  <si>
    <t>STEWART1992</t>
  </si>
  <si>
    <t>Stewart, J. W., McGrath, P. J., &amp; Quitkin, F. M. (1992). Can mildly depressed outpatients with atypical depression benefit from antidepressants? American Journal of Psychiatry, 149, 615-619.</t>
  </si>
  <si>
    <t>Stewart 1993a</t>
  </si>
  <si>
    <t>STEWART1993</t>
  </si>
  <si>
    <t>Stewart, J. W., McGrath, P. J., Quitkin, F. M., Rabkin, J. G., Harrison, W., Wager, S. et al. (1993). Chronic depression: response to placebo, imipramine, and phenelzine. Journal of Clinical Psychopharmacology, 13, 391-396.</t>
  </si>
  <si>
    <t>Stewart 1993b</t>
  </si>
  <si>
    <t>STEWART1993A</t>
  </si>
  <si>
    <t>Stewart, J. W., Mercier, M. A., Agosti, V., Guardino, M., &amp; Quitkin, F. M. (1993). Imipramine is effective after unsuccessful cognitive therapy: sequential use of cognitive therapy and imipramine in depressed outpatients. Journal of Clinical Psychopharmacology, 13, 114-119.</t>
  </si>
  <si>
    <t>Stewart 1997</t>
  </si>
  <si>
    <t>STEWART1997</t>
  </si>
  <si>
    <t>Relapse prevention. Excluded from 2009 GL 'Continuation study'</t>
  </si>
  <si>
    <t>Stewart, J. W., Tricamo, E., McGrath, P. J., &amp; Quitkin, F. M. (1997). Prophylactic efficacy of phenelzine and imipramine in chronic atypical depression: likelihood of recurrence on discontinuation after 6 months' remission. American Journal of Psychiatry, 154, 31-36.</t>
  </si>
  <si>
    <t>Stewart 1999</t>
  </si>
  <si>
    <t>STEWART1999</t>
  </si>
  <si>
    <t>Excluded from 2009 GL 'No data to extract'. 37% dysthymia, 21% double depression</t>
  </si>
  <si>
    <t>Stewart, J. W., Quitkin, F. M., McGrath, P. J., &amp; Bruder, G. E. (1999). Do tricyclic responders have different brain laterality? Journal of Abnormal Psychology, 108, 707-710.</t>
  </si>
  <si>
    <t>Sussex Clinical Trials Group 1985</t>
  </si>
  <si>
    <t>SUSSEX1985</t>
  </si>
  <si>
    <t>Fluphenazine; nortriptyline; fluphenazine + nortriptyline; placebo</t>
  </si>
  <si>
    <t>Excluded from 2009 GL 'No formal depression diagnosis'. Depression outcome measure outside protocol and no functioning or quality of life outcomes</t>
  </si>
  <si>
    <t>Sussex Clinical Trials Group,. (1985). Separate and combined anxiolytic and anti‐depressant treatment of mixed anxiety/depression: A double‐blind, placebo controlled comparison. Acta Psychiatrica Scandinavica, 72(1), 81-88.</t>
  </si>
  <si>
    <t>TYRER1990</t>
  </si>
  <si>
    <t>Tyrer, P., Seivewright, N., Ferguson, B., Murphy, S., Darling, C., Brothwell, J. et al. (1990). The Nottingham Study of Neurotic Disorder: relationship between personality status and symptoms. Psychological Medicine, 20, 423-431.</t>
  </si>
  <si>
    <t>Tyrer 1990</t>
  </si>
  <si>
    <t>Uhlenhuth 1964</t>
  </si>
  <si>
    <t>UHLENHUTH1964</t>
  </si>
  <si>
    <t>Uhlenhuth, E.H., &amp; Park, L.C. (1964). The influence of medication (Imipramine) and doctor in relieving depressed psychoneurotic outpatients. Journal of Psychiatric Research, 2, 101-122.</t>
  </si>
  <si>
    <t>Van der Velde 1981</t>
  </si>
  <si>
    <t>VAN1981B</t>
  </si>
  <si>
    <t>Van der Velde, C. D. (1981). Maprotiline versus imipramine and placebo in neurotic depression. The Journal of clinical psychiatry.</t>
  </si>
  <si>
    <t>Excluded from 2004 GL as 'No efficacy/safety data available'; Excluded from 2009 GL 'N too small'</t>
  </si>
  <si>
    <t>Van De Merwe1984a; VAN1984A</t>
  </si>
  <si>
    <t>Van De Merwe1984b; VAN1984</t>
  </si>
  <si>
    <t>van den Broek 2006</t>
  </si>
  <si>
    <t>VAN2006</t>
  </si>
  <si>
    <t>Relapse prevention. Excluded from 2009 GL 'Follow-up trial'</t>
  </si>
  <si>
    <t>van den Broek, W. W., Birkenhager, T. K., Mulder, P. G., Bruijn, J. A., &amp; Moleman, P. (2006). Imipramine is effective in preventing relapse in electroconvulsive therapy-responsive depressed inpatients with prior pharmacotherapy treatment failure: a randomized, placebo-controlled trial. Journal of Clinical Psychiatry, 67, 263-268.</t>
  </si>
  <si>
    <t>Versiani 1990a</t>
  </si>
  <si>
    <t>Versiani 1990b</t>
  </si>
  <si>
    <t>VERSIANI1990A</t>
  </si>
  <si>
    <t>Excluded from 2009 GL 'Pooled data'</t>
  </si>
  <si>
    <t>Moclobemide; other AD</t>
  </si>
  <si>
    <t>Versiani, M., Nardi, A. E., Figueira, I. L., &amp; Stabl, M. (1990). Tolerability of moclobemide, a new reversible inhibitor of monoamine oxidase-A, compared with other antidepressants and placebo. Acta Psychiatrica Scandinavica, Supplementum, 360, 24-28.</t>
  </si>
  <si>
    <t>Vinar 1985</t>
  </si>
  <si>
    <t>VINAR1985</t>
  </si>
  <si>
    <t>Excluded from 2009 GL 'Amitriptyline + Nortriptyline combination'</t>
  </si>
  <si>
    <t>Amitriptyline + Nortriptyline; Lisuride</t>
  </si>
  <si>
    <t>Vinar, O., Zapletalek, M., Kazdova, E., et al. (1985). Antidepressant effects of lisuride are not different from effects of amitriptyline and nortriptyline. Activitas Nervosa Superior, 27, 249-251.</t>
  </si>
  <si>
    <t>Wallerstein 1967</t>
  </si>
  <si>
    <t>WALLERSTEIN1967</t>
  </si>
  <si>
    <t>Excluded from 2009 GL 'Combination drugs'</t>
  </si>
  <si>
    <t>Fluphenazine + amitriptyline; placebo</t>
  </si>
  <si>
    <t>Wallerstein, E., Dykyj, R., &amp; Nodine, J. H. (1967). Fluphenazine and amitriptyline in the anxious depressed patient. American Journal of Psychiatry, 124, 397-398.</t>
  </si>
  <si>
    <t>Wheatley 1972</t>
  </si>
  <si>
    <t>WHEATLEY1972B</t>
  </si>
  <si>
    <t>Excluded from 2009 GL 'Not depressed'</t>
  </si>
  <si>
    <t>Amitriptyline; amitriptyline + L-triiodothyronine</t>
  </si>
  <si>
    <t>Wheatley, D. (1972). Potentiation of amitriptyline by thyroid hormone. Archives of General Psychiatry, 26, 229-233.</t>
  </si>
  <si>
    <t>Kerkhofs1990</t>
  </si>
  <si>
    <t>Poirier 1999</t>
  </si>
  <si>
    <t>Poirier1999</t>
  </si>
  <si>
    <t>Poirier MF, Boyer P. Venlafaxine and paroxetine in treatment-resistant depression. Double- blind, randomised comparison. British Journal of Psychiatry 1999;175:12-16.</t>
  </si>
  <si>
    <t>Montgomery 2001</t>
  </si>
  <si>
    <t>Mont'mery01</t>
  </si>
  <si>
    <t>Escitalopram; Citalopram; Placebo</t>
  </si>
  <si>
    <t>Montgomery SA, Loft H, Reines EH. Escitalopram 10mg/day: Effective antidepressant in primary care. Poster presented at the Annual Meeting of the American Psychiatric Association, May 5-10, 2001 New Orleans, LA</t>
  </si>
  <si>
    <t>BALDWIN2006D</t>
  </si>
  <si>
    <t>Baldwin, D. S., Cooper, J. A., Huusom, A. K., &amp; Hindmarch, I. (2006). A double-blind, randomized, parallel-group, flexible-dose study to evaluate the tolerability, efficacy and effects of treatment discontinuation with escitalopram and paroxetine in patients with major depressive disorder. International Clinical Psychopharmacology, 21, 159-169.</t>
  </si>
  <si>
    <t>Clayton 2006_study 1</t>
  </si>
  <si>
    <t>Clayton 2006_study 2</t>
  </si>
  <si>
    <t>CLAYTON2006C study1</t>
  </si>
  <si>
    <t>CLAYTON2006C study2</t>
  </si>
  <si>
    <t>Forest Research Institute 2005</t>
  </si>
  <si>
    <t>Forest Research Institute. A double-blind flexible dose comparison of escitalopram sertraline and placebo in the treatment of major depressive disorder. Report date: February 7, 2005</t>
  </si>
  <si>
    <t>Bech 2006</t>
  </si>
  <si>
    <t>BECH2006B</t>
  </si>
  <si>
    <t>Excluded in 2009 GL 'Pooled analysis'</t>
  </si>
  <si>
    <t>Bech, P., Andersen, H.F. &amp; Wade A (2006) Effective dose of escitalopram in moderate versus severe DSM-IV major depression. Pharmacopsychiatry, 39, 128-134</t>
  </si>
  <si>
    <t>Excluded from 2009 GL as 'Not double-blind'. No control group</t>
  </si>
  <si>
    <t>Fantino 2007</t>
  </si>
  <si>
    <t>FANTINO2007</t>
  </si>
  <si>
    <t>Escitalopram; citalopram</t>
  </si>
  <si>
    <t>Fantino, B., Moore, N., Verdoux, H. &amp; Auray, J.P. (2007) Cost-effectiveness of escitalopram vs. citalopram in major depressive disorder, International Clinical Psychopharmacology 2007, 22, 107-115</t>
  </si>
  <si>
    <t>Montgomery 2004</t>
  </si>
  <si>
    <t>Identified via FERNANDEZ2005 (health economic analysis excluded in 2009 GL)</t>
  </si>
  <si>
    <t>Montgomery SA, Huusom AKT, Bothmer J. A randomised study comparing escitalopram with venlafaxine XR in primary care patients with major depressive disorder. Neuropsychobiology 2004; 50: 57-64</t>
  </si>
  <si>
    <t>Gorman 2002</t>
  </si>
  <si>
    <t>GORMAN2002</t>
  </si>
  <si>
    <t>Excluded from 2009 GL 'pooled analysis'</t>
  </si>
  <si>
    <t>Gorman, J.M., Korotzer, A. &amp; Su, G. (2002) Efficacy comparison of escitalopram and citalopram in the treatment of major depressive disorder: pooled analysis of placebo-controlled trials. CNS Spectrums, 7, 40-44</t>
  </si>
  <si>
    <t>Kasper 2006a</t>
  </si>
  <si>
    <t>KASPER2006</t>
  </si>
  <si>
    <t>Kasper, S., Lemming, O.M. &amp; Swart, H. de. (2006) Escitalopram in the long-term treatment of major depressive disorder in elderly patients. Neuropsychobiology, 54, 152-159.</t>
  </si>
  <si>
    <t>Kasper 2006b</t>
  </si>
  <si>
    <t>KASPER2006A</t>
  </si>
  <si>
    <t>Kasper, A., Spadone, C., Verpillat, P &amp; Angst, J. (2006) Onset of action of escitalopram compared with other antidepressants: results of a pooled analysis. International Clinical Psychopharmacology, 21, 105-110</t>
  </si>
  <si>
    <t>Khan 2004</t>
  </si>
  <si>
    <t>KHAN2004</t>
  </si>
  <si>
    <t>Excluded in 2009 GL 'Not randomised; open label'</t>
  </si>
  <si>
    <t>Escitalopram; clomipramine</t>
  </si>
  <si>
    <t>Khan, M.N.S. (2004) Comparison of escitalopram a new SSRI with TCA, clomipramine in major depressive disorder: a double blind study. Pakistan Journal of Medical Science, 20, 238-241</t>
  </si>
  <si>
    <t>Kulp 2005</t>
  </si>
  <si>
    <t>KULP2005</t>
  </si>
  <si>
    <t>Kulp, W., von d., Greiner, W. (2005) Cost-effectiveness of outpatient treatment in depressive patients with escitalopram in Germany. European Journal of Health Economics, 6, 317-321.</t>
  </si>
  <si>
    <t>Lader 2005</t>
  </si>
  <si>
    <t>LADER2005</t>
  </si>
  <si>
    <t>Lader, M., Andersen, H.F. &amp; Baekdal, T. (2005) The effect of escitalopram on sleep problems in depressed patients. Human Psychopharmacology, 20, 349-354.</t>
  </si>
  <si>
    <t>Lam 2006</t>
  </si>
  <si>
    <t>LAM2006</t>
  </si>
  <si>
    <t>Excluded from 2009 GL 'Review'</t>
  </si>
  <si>
    <t>Escitalopram; Citalopram</t>
  </si>
  <si>
    <t>Lam, R.W. &amp; Andersen, H.F. (2006) The influence of baseline severity on efficacy of escitalopram and citalopram in the treatment of major depressive disorder: an extended analysis. Pharmacopsychiatry, 39, 180-184.</t>
  </si>
  <si>
    <t>Lam 2008</t>
  </si>
  <si>
    <t>LAM2008</t>
  </si>
  <si>
    <t>Lam, R.W., Andersen, H.F. &amp; Wade, A.G. (2008) Escitalopram and duloxetine in the treatment of major depressive disorder: a pooled analysis of two trials. International Clinical
Psychopharmacology, 23, 181-187.</t>
  </si>
  <si>
    <t>Lancon 2006</t>
  </si>
  <si>
    <t>LANCON2006</t>
  </si>
  <si>
    <t>Excluded from 2009 GL 'Non randomised; 'naturalistic'</t>
  </si>
  <si>
    <t>Lançon, C., Sapin, C., Note, I., &amp; Farisse, J. (2006) Comparison of escitalopram and citalopram in outpatients with severe MDD: a prospective, naturalistic, eight-week study. International Journal of Psychiatry in Clinical Practice, 10, 131-137.</t>
  </si>
  <si>
    <t>Lancon 2007</t>
  </si>
  <si>
    <t>LANCON2007</t>
  </si>
  <si>
    <t>Lancon, C., Verpillat, P., Annemnans, L., Despiegel, N. &amp; Francois, C. (2007) Escitalopram in major depressive disorder: clinical benefits and cost effectiveness versus citalopram. International Journal of Psychiatry in Clinical Practice, 11, 44-52.</t>
  </si>
  <si>
    <t>Li 2006</t>
  </si>
  <si>
    <t>LI2006C</t>
  </si>
  <si>
    <t>Li,J., Shen, W.W., Liu,Y., Xu, L., Liu, S.M., Kuang, W.H. (2006) The effectiveness and safety of escitalopram in the treatment of major depression: A randomized double-blind active-drug controlled trial. Chinese Journal of Evidence-Based Medicine, 6, 552-556.</t>
  </si>
  <si>
    <t>Llorca 2005</t>
  </si>
  <si>
    <t>LLORCA2005</t>
  </si>
  <si>
    <t>Llorca, P.M., Azorin, J.M., Despiegel, N. &amp; Verpillat, P. (2005) Efficacy of escitalopram in patients with severe depression: a pooled analysis. International Journal of Clinical Practice, 59, 268-275</t>
  </si>
  <si>
    <t>Excluded in 2009 GL as 'Open label; comorbid anxiety'. No control group</t>
  </si>
  <si>
    <t>Moller 2007</t>
  </si>
  <si>
    <t>MOLLER2007</t>
  </si>
  <si>
    <t>Moller, H.J., Langer, S. &amp; Schmauß, M. (2007) Escitalopram in clinical practice: results of an open-label trial in outpatients with depression in a naturalistic setting in Germany. Pharmacopsychiatry, 40, 53-57.</t>
  </si>
  <si>
    <t>Montgomery 2006</t>
  </si>
  <si>
    <t>MONTGOMERY2006</t>
  </si>
  <si>
    <t>Excluded from 2009 GL 'Review'. Pooled analysis</t>
  </si>
  <si>
    <t>Montgomery, S.A. &amp; Andersen, H.F. (2006) Escitalopram versus venlafaxine XR in the treatment of depression. International Clinical Psychopharmacology, 21, 297-309.</t>
  </si>
  <si>
    <t>OLIE2007</t>
  </si>
  <si>
    <t>Excluded from 2009 GL 'Open label'</t>
  </si>
  <si>
    <t>Papakostas 2007</t>
  </si>
  <si>
    <t>PAPAKOSTAS2007C</t>
  </si>
  <si>
    <t>Excluded from 2009 GL 'Pooled analysis; not all escitalopram'</t>
  </si>
  <si>
    <t>Papakostas, G.I., Montgomery, S.A., Thase, M.E., Katz, J.R., Krishen, A. &amp; Tucker, V.L. (2007) Comparing the rapidity of response during treatment of major depressive disorder with bupropion and the SSRIs: a pooled survival analysis of 7 double-blind, randomized clinical trials. Journal of Clinical Psychiatry, 68, 1907-1912.</t>
  </si>
  <si>
    <t>Excluded in 2009 GL as 'Open label'. No control group</t>
  </si>
  <si>
    <t>Schmitt 2006</t>
  </si>
  <si>
    <t>SCHMITT2006A</t>
  </si>
  <si>
    <t>Excluded from 2009 GL 'Open label'. No control group</t>
  </si>
  <si>
    <t>Schmitt, L., Tonnoir, B. &amp; Arbus C. (2006) Safety and efficacy of oral escitalopram as continuation treatment of intravenous citalopram in patients with major depressive disorder. Neuropsychobiology, 54, 201-207.</t>
  </si>
  <si>
    <t>Wade 2005a</t>
  </si>
  <si>
    <t>WADE2005</t>
  </si>
  <si>
    <t>Excluded from 2009 GL 'Health economics'. Uses pooled analysis from a meta-analysis</t>
  </si>
  <si>
    <t>Escitalopram; Citalopram; Venlafaxine</t>
  </si>
  <si>
    <t>Wade, A.G., Toumi, I. &amp; Hemels, M.E. (2005) A probabilistic cost-effectiveness analysis of escitalopram, generic citalopram and venlafaxine as a first-line treatment of major depressive disorder in the UK. Current Medical Research Opinion, 21, 631-641.</t>
  </si>
  <si>
    <t>Wade 2005b</t>
  </si>
  <si>
    <t>WADE2005A</t>
  </si>
  <si>
    <t>Excluded from 2009 GL 'Health economics'. Uses pooled analysis</t>
  </si>
  <si>
    <t>Wade, A.G., Toumi, I. &amp; Hemels, M.E. (2005) A Pharmacoeconomic Evaluation of Escitalopram Versus Citalopram in the Treatment of Severe Depression in the United Kingdom. Clinical Therapy, 27, 486-496.</t>
  </si>
  <si>
    <t>Wade 2006</t>
  </si>
  <si>
    <t>WADE2006E</t>
  </si>
  <si>
    <t>Wade, A., Despiegel, N. &amp; Reines, E.H. (2006) Escitalopram in the long-term treatment of major depressive disorder. Annals of Clinical Psychiatry, 18, 83-89.</t>
  </si>
  <si>
    <t>Guideline reports placebo arm but paper does not</t>
  </si>
  <si>
    <t>Versiani1989</t>
  </si>
  <si>
    <t>Brecht2007; BRECHT2007</t>
  </si>
  <si>
    <t>DETKE2002A</t>
  </si>
  <si>
    <t>Excluded in guideline analyses due to below-recommended dosages of duloxetine so data not extractable</t>
  </si>
  <si>
    <t>Eli Lilly HMAI</t>
  </si>
  <si>
    <t>Eli Lilly HMAQ</t>
  </si>
  <si>
    <t>Eli Lilly HMAT-A</t>
  </si>
  <si>
    <t>Eli Lilly HMBU</t>
  </si>
  <si>
    <t>Eli Lilly HMCQ</t>
  </si>
  <si>
    <t>Data not extracted for duloxetine 40mg dose arm as below licensed dose</t>
  </si>
  <si>
    <t>RASKIN2007</t>
  </si>
  <si>
    <t>WHITMYER2007</t>
  </si>
  <si>
    <t>Badyal 2005</t>
  </si>
  <si>
    <t>BADYAL2005</t>
  </si>
  <si>
    <t>Badyal, D. K., Khosla, P. P., Deswal, R. S., &amp; Matreja, P. S. (2005). Safety and efficacy of duloxetine versus venlafaxine in major depression in Indian patients. JK Science, 8, 95-99.</t>
  </si>
  <si>
    <t>626Kornaat</t>
  </si>
  <si>
    <t>St John's Wort; placebo</t>
  </si>
  <si>
    <t>St John's Wort (5% hyperforin); St John's Wort (0.5% hyperforin); placebo</t>
  </si>
  <si>
    <t>Philipp99</t>
  </si>
  <si>
    <t>St John's wort; placebo</t>
  </si>
  <si>
    <t>Rouillon 1994</t>
  </si>
  <si>
    <t>Rouillon1994</t>
  </si>
  <si>
    <t>Clomipramine; placebo</t>
  </si>
  <si>
    <t>Rouillon F, Markabi S, Febvre N, Phillips R, Vaillant J. [Controlled study of treatment of residual depression by clomipramine versus placebo]. [French]. Encephale 1994;20(2):139-145.</t>
  </si>
  <si>
    <t>Data not reported by group</t>
  </si>
  <si>
    <t>Excluded in 2004 GL as 'Patients not diagnosed with depression'. Outcome measure was ad hoc depression severity scale</t>
  </si>
  <si>
    <t>Excluded in 2009 GL as 'No formal diagnosis' . Assessed with Interviewer's Record of Signs and Symptoms</t>
  </si>
  <si>
    <t>Immediate psychodynamic psychotherapy; Delayed psychodynamic psychotherapy (received after 6-month waiting period)</t>
  </si>
  <si>
    <t>Data presented only in figures and/or statistical analysis (with no mean and SD data)</t>
  </si>
  <si>
    <t>Excluded in 2009 GL 'Only 57% with primary diagnosis of depression (other participants depressed with psychotic features, bipolar, BPD, schizoaffective etc)' 22% psychotic depression, 10% bipolar, 15% other diagnoses</t>
  </si>
  <si>
    <t>Arminen SL, Ikonen U, Pulkkinen M, Leinonen E, Mahlanen A, Koponen H, Kourula K, Ryyppo J, Korpela V, Lehtonen ML, Vartiainen H, Lehtinen V, Tamminen T. Paroxetine and imipramine: A 12-week, double-blind multicentre study in hospitalized depressed patients. NORD J PSYCHIATRY SUPPL 1992;46(27):27-31.</t>
  </si>
  <si>
    <t>68% chronic depression</t>
  </si>
  <si>
    <t>Via Barth 2013 SR. No endpoint data reported and follow-up cannot be extracted because waitlist had completed intervention</t>
  </si>
  <si>
    <t>No SE or SD reported</t>
  </si>
  <si>
    <t>Bertilsson, L., Asberg, M., &amp; Thoren, P. (1974). Differential effect of chlorimipramine and nortriptyline on cerebrospinal fluid metabolites of serotonin and noradrenaline in depression. European Journal of Clinical Pharmacology, 7, 365-368.</t>
  </si>
  <si>
    <t>Excluded from 2009 GL 'No relevant comparaison, no extractable data'. Secondary analysis of DeRubeis 2005</t>
  </si>
  <si>
    <t>Secondary analysis with no new relevant or usable data</t>
  </si>
  <si>
    <t>Excluded in 2009 GL 'No data to extract. (Imipramine vs. Placebo vs. CBT vs. IPT)'. Secondary analysis of Elkin 1989</t>
  </si>
  <si>
    <t>Fluoxetine monotherapy; Mirtazapine + fluoxetine; Mirtazapine + venlafaxine; Mirtazapine + bupropion</t>
  </si>
  <si>
    <t>Excluded in 2009 GL 'Sample size too small (N=12, looked at high and stable self-efficacy exercise vs. low but increasing self efficacy exercise)'. No control group (30-min wait  prior to exercise session used as control)</t>
  </si>
  <si>
    <t>Excluded in 2004 GL 'Maintenance phase trial'</t>
  </si>
  <si>
    <t>Relaxation</t>
  </si>
  <si>
    <t>Outcome(s) not of interest</t>
  </si>
  <si>
    <t>Excluded in 2004 GL as 'Diagnostic inclusion criteria was DSM-III minor depression [Sub-typed as: unspecified (3%), neurotic (3%), reactive (3%), major depression (2%), anxious depression (3%), dysthymia (35%), endogenous (51%)]'</t>
  </si>
  <si>
    <t>Life Adaptation Skills Training (LAST) program includes modules on occupational life scheduling, coping skills and environmental support, delivered by an occupational therapist</t>
  </si>
  <si>
    <t>Life Adaptation Skills Training (LAST)</t>
  </si>
  <si>
    <t>Chesrow, E. J., Kaplitz, S. E., Breme, J. T., Sabatini, R., Vetra, H., &amp; Marquardt, G. H. (1964). Nortriptyline for the treatment of anxiety and depression in chronically ill and geriatric patients. Journal of the American Geriatrics Society, 12, 271-277.</t>
  </si>
  <si>
    <t>Participants currently on antidepressant medication for a continuous period of three months or more</t>
  </si>
  <si>
    <t>From Cuijpers 2008 SR</t>
  </si>
  <si>
    <t>Population: Antenatal or postnatal depression</t>
  </si>
  <si>
    <t>Chowdhary, N., Anand, A., Dimidjian, S., Shinde, S., Weobong, B., Balaji, M., ... &amp; Araya, R. (2016). The Healthy Activity Program lay counsellor delivered treatment for severe depression in India: systematic development and randomised evaluation. The British journal of psychiatry, 208(4), 381-388.</t>
  </si>
  <si>
    <t>Baseline severity not reported and inclusion criteria do not allow classification</t>
  </si>
  <si>
    <t>Christensen, H., Griffiths, K. M., Korten, A. E., Brittliffe, K., &amp; Groves, C. (2004) A comparison of changes in anxiety and depression symptoms of spontaneous users and trial participants of a cognitive behavior therapy website. Journal of Medical Internet Research, 6, e46.</t>
  </si>
  <si>
    <t>Secondary analysis of Christensen 2004a</t>
  </si>
  <si>
    <t xml:space="preserve">Secondary analysis of Barber 2012 </t>
  </si>
  <si>
    <t>No control group</t>
  </si>
  <si>
    <t>No clear endoint so assessments made at different time points and participants varied in those who had or had not completed at time points, so final assessment at 32 weeks would inclulde endpoint and follow-up data</t>
  </si>
  <si>
    <t>Coleman1999</t>
  </si>
  <si>
    <t>Secondary analysis of Blumenthal 1999. Sleep outcomes assessed with subscales of HAMD</t>
  </si>
  <si>
    <t>62% were currently taking antidepressant medication</t>
  </si>
  <si>
    <t>Social rhthym therapy + agomelatine; intensive clinical management + agomelatine</t>
  </si>
  <si>
    <t>The current trial was embedded within a larger 8-week prospective multicentre study of 721 patients with MDD treated with agomelatine (Corruble et al., 2014).'</t>
  </si>
  <si>
    <t>From GC member [JC]. Data in figures, combined across groups or outcome measures outside protocol</t>
  </si>
  <si>
    <t>Dallal1998</t>
  </si>
  <si>
    <t>Only heart rate variability outcomes reported. No depression, quality of life or functioning outcomes</t>
  </si>
  <si>
    <t>Depression outcome measure outside protocol (DASS-21) and no functioning or quality of life scales</t>
  </si>
  <si>
    <t>Secondary analysis of de Graaf 2009</t>
  </si>
  <si>
    <t>Preliminary publication of De Wilde1983 [Reason for exclusion taken from 2004 GL]</t>
  </si>
  <si>
    <t>CBT group; CBT group + family psychoeducation</t>
  </si>
  <si>
    <t>Excluded in 2004 GL as 'Not an RCT'. No control group</t>
  </si>
  <si>
    <t>Dysthymia</t>
  </si>
  <si>
    <t>Data cannot be extracted for depression (not split by group and reported as percentage of variance), and no functioning or quality of life outcome</t>
  </si>
  <si>
    <t>Data in figures</t>
  </si>
  <si>
    <t>Excluded from 2004 GL as 'Not an RCT'. No control group</t>
  </si>
  <si>
    <t>Dingemanse, J., Kneer, J., Fotteler, B., Groen, H., Peeters, P. A., &amp; Jonkman, J. H. (1995). Switch in treatment from tricyclic antidepressants to moclobemide: a new generation monoamine oxidase inhibitor. Journal of Clinical Psychopharmacology, 15, 41-48.</t>
  </si>
  <si>
    <t>Secondary analysis of Driessen 2013</t>
  </si>
  <si>
    <t>Excluded from 2004 GL 'Case studies'</t>
  </si>
  <si>
    <t>dalhousie serotonin cocktail'</t>
  </si>
  <si>
    <t>Excluded from 2004 GL 'matched pairs'</t>
  </si>
  <si>
    <t>Transdiagnostic group</t>
  </si>
  <si>
    <t>Excluded in 2009 GL 'No data to extract. (Imipramine vs. Placebo vs. CBT vs. IPT).' Secondary analysis of Elkin 1989</t>
  </si>
  <si>
    <t>Excluded in 2004 GL as 'Same study as Schwiezer1994 [Geddes2002]'. Baseline HAMD not reported and inclusion criteria does not allow for categorisation</t>
  </si>
  <si>
    <t>Excluded in 2004 GL as 'Not relevant comparison for this review (extended release versus immediate release)'. Secondary analysis of Cunningham 1997</t>
  </si>
  <si>
    <t>Excluded from 2009 GL 'Health economics'. Secondary analysis of Moore 2005</t>
  </si>
  <si>
    <t>Fava1997</t>
  </si>
  <si>
    <t>Included in Beasley1993b [Reason for exclusion taken from 2004 GL]</t>
  </si>
  <si>
    <t>Excluded in 2004 as 'No efficacy/safety data available'. No control group</t>
  </si>
  <si>
    <t>Depression outcome measure outside protocol (SADS) and inclusion criteria do not allow for categorisation</t>
  </si>
  <si>
    <t>Secondary analysis of Geraedts 2014a</t>
  </si>
  <si>
    <t>From Stakeholder comments. Depression scale not in protocol (SCL-90) and no functioning or quality of life outcomes</t>
  </si>
  <si>
    <t>Excluded in 2004 GL as 'Inadequate diagnosis and exclusion criteria'. 27% bipolar</t>
  </si>
  <si>
    <t>Greenblatt1964</t>
  </si>
  <si>
    <t>From Cuijpers 2008 SR. Treatment resistant</t>
  </si>
  <si>
    <t>DBT</t>
  </si>
  <si>
    <t>Excluded in 2004 GL 'Not CBT and no relevant outcomes'. Inlcusion criteria matched review criteria for chronic depression (MDD for at least 2 years, double depression or dysthymia)</t>
  </si>
  <si>
    <t>Body-mind-spirit group + any AD</t>
  </si>
  <si>
    <t>Group rumination-focused cognitive-behavioural therapy (CBT); group CBT</t>
  </si>
  <si>
    <t>Population: Trial of children and young people (mean age under 18 years)</t>
  </si>
  <si>
    <t>Excluded from 2004 GL as 'No extractable data'; excluded from 2009 GL 'Results reported elsewhere; no data to extract'. Secondary analysis of Lydiard 1989</t>
  </si>
  <si>
    <t>Intervention not targeted at depression</t>
  </si>
  <si>
    <t>Kasper 2005a</t>
  </si>
  <si>
    <t>Kasper 2005b</t>
  </si>
  <si>
    <t>Depression outcome measure (GDS-15) outside protocol and inclusion criteria does not allow categorisation</t>
  </si>
  <si>
    <t>Depression outcome measure outside protocol (Beacke and Ketel's questionnaires) and no functioning or quality of life outcomes</t>
  </si>
  <si>
    <t>Secondary analysis of Ward 2000</t>
  </si>
  <si>
    <t>No depression, functioning or quality of life outcomes</t>
  </si>
  <si>
    <t>Only outcome measure (Heidelberger Befindlichkeitsskala  [HBS] subscales) was outside protocol</t>
  </si>
  <si>
    <t>Secondary analysis of Salminen 2008</t>
  </si>
  <si>
    <t>Excluded in 2009 GL 'Not RCT'. Secondary analysis of Elkin 1989</t>
  </si>
  <si>
    <t>Excluded from 2009 GL 'Health economics'. Secondary analysis of Montgomery 2004</t>
  </si>
  <si>
    <t>From Leucht 2012 SR. 'Only around 60% unipolar depression</t>
  </si>
  <si>
    <t>Included newly diagnosed patients and previously diagnosed patients not responding to the prescribed antidepressants and proportions not reported</t>
  </si>
  <si>
    <t>22% dysthymia</t>
  </si>
  <si>
    <t>Excluded in 2009 GL 'Trial lasted one week only'. No depression, functioning or quality of life scales</t>
  </si>
  <si>
    <t>Depression outcome measure outside protocol (SCL-90) and no functioning or quality of life outcomes</t>
  </si>
  <si>
    <t>No clear endoint so assessments made at different time points and participants varied in those who had or had not completed at time points, so final assessment at 104 weeks would include endpoint and follow-up data</t>
  </si>
  <si>
    <t>LYNCH2004A</t>
  </si>
  <si>
    <t>Secondary analysis of Arean 2010</t>
  </si>
  <si>
    <t>Maier1989</t>
  </si>
  <si>
    <t>Excluded from 2004 GL 'No efficacy/safety data available'. Data cannot be extracted for efficacy, quality of life, or functioning. Amitriptyline and imipramine arms combined</t>
  </si>
  <si>
    <t>Data cannot be extracted, reported as comparison between those with or without executive functioning complaints</t>
  </si>
  <si>
    <t>Chlordiazepoxide; imipramine; placebo</t>
  </si>
  <si>
    <t>Excluded from 2004 GL as 'Patients not diagnosed against recognised classification system'. Baseline not reported and inclusion criteria does not allow for categorisation</t>
  </si>
  <si>
    <t>Wake therapy + duloxetine; exercise + duloxetine</t>
  </si>
  <si>
    <t>Intervention: Physical intervention not of interest (only 1 arm meets inclusion criteria)</t>
  </si>
  <si>
    <t>Excluded from 2009 GL 'Not RCT'. Secondary analysis of McConaghy 1965</t>
  </si>
  <si>
    <t>Excluded from 2004 and 2009 GL as 'Atypical depression'. 59% had current episode of major depression of a duration of 2 years or longer</t>
  </si>
  <si>
    <t>Excuded in 2004 GL 'Dropouts replaced, not clear if randomly assigned'. Secondary analysis of McLean 1979</t>
  </si>
  <si>
    <t>From Leucht 2012 SR</t>
  </si>
  <si>
    <t>From Guaiana 2003 SR</t>
  </si>
  <si>
    <t xml:space="preserve">Secondary analysis of McRae 2004 </t>
  </si>
  <si>
    <t>Secondary analysis of Newby 2013</t>
  </si>
  <si>
    <t>Olié JP, Kasper S. Efficacy of agomelatine, a MT1/MT2 receptor agonist with 5-HT2C antagonistic properties, in major depressive disorder. Int J Neuropsychopharmacol. 2007 Oct;10(5):661-73.</t>
  </si>
  <si>
    <t>MBCT; CBT</t>
  </si>
  <si>
    <t>all having been treated by psychiatrist before the study'</t>
  </si>
  <si>
    <t>Excluded from 2009 GL 'No data to extract. (Trazodone vs. Amitriptyline vs. Placebo).' Secondary analysis of Goldberg 1981</t>
  </si>
  <si>
    <t>Moclobemide; placebo</t>
  </si>
  <si>
    <t>Via Barth 2013 SR. Depression scale not in protocol (Zung Self-rating Depression Scale) and no functioning or quality of life outcomes</t>
  </si>
  <si>
    <t>Excluded from 2009 GL 'Not RCT'. Secondary analysis of Beasley 1991</t>
  </si>
  <si>
    <t>Pharm 2004-2009 search</t>
  </si>
  <si>
    <t>Secondary analysis of Uher 2009</t>
  </si>
  <si>
    <t>Baseline not reported and inclusion criteria does not allow categorisation</t>
  </si>
  <si>
    <t>resistant to the ongoing treatment'</t>
  </si>
  <si>
    <t>Depression scale not in protocol (DASS-21)</t>
  </si>
  <si>
    <t>Assigned on a simple consecutive numbers basis, i.e. first patient assigned to the group one, second to group two etc.</t>
  </si>
  <si>
    <t xml:space="preserve">Secondary analysis of Carter 2013 </t>
  </si>
  <si>
    <t>Data combined across early and late CBT and early and late IPT (late group received intervention after 5-month waiting period)</t>
  </si>
  <si>
    <t>Via Barth 2013 SR. Before t5reatment 100% of the completers met DSM-III criteria for dysthymic disorder, and 95% for major depression</t>
  </si>
  <si>
    <t>The current investigation utilizes some of the participants included in a previous report (McBride et al. 2006)</t>
  </si>
  <si>
    <t>Ns not reported by group</t>
  </si>
  <si>
    <t>Depression data in figures and data cannot be extracted for discontinuation, functioning or quality of life</t>
  </si>
  <si>
    <t>46% completion for imipramine and placebo</t>
  </si>
  <si>
    <t>85% had already had some treatment for the present episode</t>
  </si>
  <si>
    <t xml:space="preserve"> Excluded from 2004 GL as 'No extractable data'. N&lt;10 for placebo arms and results reported for the 3 fluoxetine dose arms combined</t>
  </si>
  <si>
    <t>Fluoxetine (5mg, 20mg &amp; 40mg); placebo</t>
  </si>
  <si>
    <t>No data for depression, discontinuation, functioning or quality of life</t>
  </si>
  <si>
    <t>Data can only be extracted for discontinuation</t>
  </si>
  <si>
    <t>Excluded from 2004 GL as 'Patients were classified as unipolar depressed or bipolar type II depressed according to RDC, number of bipolar patients not specified'</t>
  </si>
  <si>
    <t>Excluded from 2004 GL as 'No interpretable data available; no address for correspondence [Geddes2002]' . No extractable data for depression, discontinuation, functioning or quality of life outcomes</t>
  </si>
  <si>
    <t>Fluoxetine; imipramine</t>
  </si>
  <si>
    <t>Bupropion; amitriptyline or placebo</t>
  </si>
  <si>
    <t>Excluded from 2004 GL as 'Randomised participants within two given populations but reported pooled results for both populations, therefore could not extract data'. Baseline depression score not reported and inclusion criteria does not allow for categorisation</t>
  </si>
  <si>
    <t>Immediate versus delayed CBT and comparator endpoints not equivalent</t>
  </si>
  <si>
    <t>Depression scale not in protocol (Raskin) and inclusion criteria does not allow for categorisation</t>
  </si>
  <si>
    <t>Randomised following non-response</t>
  </si>
  <si>
    <t>&gt;55% receiving SSRIs at inclusion</t>
  </si>
  <si>
    <t>Secondary analysis of Serfaty 2009</t>
  </si>
  <si>
    <t>Reason for exclusion taken from 2004 GL (omitting '36% patients diagnosed with bipolar depression'). Pooled sample of patients from Smeraldi1998 and Zanardi 2001</t>
  </si>
  <si>
    <t xml:space="preserve">Shahidi M, Mojtahed A, Modabbernia a, et al. 2011. Laughter yoga versus group exercise program in elderly depressed women: A randomized controlled trial. Int j geriatr psychiatr 26: 322-327. First things first! Caveats in research on "laughter yoga". International Journal of Geriatric Psychiatry 2012;27(8):875-6. </t>
  </si>
  <si>
    <t>Outcome measure not in protocol (GDS) and inclusion criteria do not allow for categorisation</t>
  </si>
  <si>
    <t>All participants on antidepressant medication at the start of the trial</t>
  </si>
  <si>
    <t>Secondary analysis of Sheehan 2009a</t>
  </si>
  <si>
    <t>Secondary analysis of Miranda 2003</t>
  </si>
  <si>
    <t>Sims 2009</t>
  </si>
  <si>
    <t>Tollefson 1993/1995</t>
  </si>
  <si>
    <t>Secoondary analysis of Tollefson 1993/1995</t>
  </si>
  <si>
    <t xml:space="preserve">All participants have major depression with psychotic features </t>
  </si>
  <si>
    <t>From Karyotaki 2016 SR. &gt;70% using Ads at baseline</t>
  </si>
  <si>
    <t>Outcome measure not in protocol (DASS) and inclusion criteria do not allow for categorisation</t>
  </si>
  <si>
    <t>All participants were receiving antidepressants or antidepressants and anxiolytics at baseline</t>
  </si>
  <si>
    <t>Stark1985</t>
  </si>
  <si>
    <t>Excluded from 2009 GL 'No data to extract'. Investigated antidepressant response in chronic depression by evaluating the outcome of the 153 most chronically depressed patients (aged 18–65 yrs) culled from 401 outpatients. Secondary analysis of Stewart 1992</t>
  </si>
  <si>
    <t>From Cuijpers 2008 SR. Population selected specifically as they had cancer</t>
  </si>
  <si>
    <t>37% on antidepressants at baseline</t>
  </si>
  <si>
    <t>73% had chronic depression</t>
  </si>
  <si>
    <t>Excluded from 2004 GL 'No usable data'. Median (not mean) values reported at baseline (and endpoint). 68% on antidepressant medication at start of trial</t>
  </si>
  <si>
    <t>No extractable data for depression, functioning or quality of life outcomes</t>
  </si>
  <si>
    <t>58% taking medication at baseline</t>
  </si>
  <si>
    <t>Pooled analysis of 10 trials</t>
  </si>
  <si>
    <t>Depression means reported with no SDs and no functioning or quality of life outcomes</t>
  </si>
  <si>
    <t>Intervention targeted at neurocognitive deficits</t>
  </si>
  <si>
    <t>Behavioural therapy; Exercise; attention-control</t>
  </si>
  <si>
    <t>Via Barth 2013 SR. Depression scale not in protocol (DACL) and no functioning or quality of life outcomes</t>
  </si>
  <si>
    <t>Excluded from 2009 GL 'Ppts not depressed'. Secondary analysis of Tyrer 1988</t>
  </si>
  <si>
    <t>Excluded from 2004 GL as 'Only 66.7% patients were diagnosed with ICD-9 endogenous depression (unipolar) or neurotic depression (other diagnoses: endogenous depression [bipolar](8.3%), reactive depression (11.1%), other (13.9%))'. Data cannot be extracted for depression (in figures) and no functioning or quality of life outcomes</t>
  </si>
  <si>
    <t>50% taking psychotropic medication at baseline</t>
  </si>
  <si>
    <t>Excluded from 2009 GL 'Crossover - could not extract after first phase'. 'The early part of the schedule was determined by a table of random numbers, but the last part was distorted, if necessary, to equalize the number of patients starting on each medication sequence.'</t>
  </si>
  <si>
    <t>30% taking antidepressants at baseline</t>
  </si>
  <si>
    <t>Van, H. L., Schoevers, R. A., Kool, S., Hendriksen, M., Peen, J., &amp; Dekker, J. (2008). Does early response predict outcome in psychotherapy and combined therapy for major depression?. Journal of Affective Disorders, 105(1-3), 261-265.</t>
  </si>
  <si>
    <t>Depression outcome measure outside protocol (GDS) and no functioning or quality of life outcomes</t>
  </si>
  <si>
    <t>Lithium-resistant patients</t>
  </si>
  <si>
    <t>Secondary analysis of Elkin 1989</t>
  </si>
  <si>
    <t xml:space="preserve">Wernicke JF, Dunlop SR, Dornseif BE, Zerbe RL. Fixed-dose fluoxetine therapy for depression. Psychopharmacology Bulletin 1987;23(1):164-168. </t>
  </si>
  <si>
    <t>62% were receiving psychiatric treatment and 65% were taking medication</t>
  </si>
  <si>
    <t>All participants were taking medication at the time of the study. Almost all were taking tricyclic antidepressants or selective serotonin reuptake inhibitors</t>
  </si>
  <si>
    <t>Depression outcome measure outside protocol (GDS) , quality of life reported only as subscales and no functioning outcome</t>
  </si>
  <si>
    <t>Outcome assessed in daily diary with individual scale items</t>
  </si>
  <si>
    <t xml:space="preserve">Zautra, A. J., et al. (2012) Phone-based interventions with automated mindfulness and mastery messages improve the daily functioning for depressed middle-aged community residents. Journal of psychotherapy integration 22, 206-228 </t>
  </si>
  <si>
    <t>Outcome measure(s) outside protocol</t>
  </si>
  <si>
    <t>Population: Mixed depression and anxiety population (&lt;80% depression)</t>
  </si>
  <si>
    <t>Population: Mixed unipolar and bipolar depression population (proportion with unipolar depression unclear)</t>
  </si>
  <si>
    <t>Population: Psychotic depression</t>
  </si>
  <si>
    <t>Andreescu 2011</t>
  </si>
  <si>
    <t>Previously in pairwise analyses</t>
  </si>
  <si>
    <t>Sham acupuncture</t>
  </si>
  <si>
    <t>Arvidsdotter 2013</t>
  </si>
  <si>
    <t>Arvidsdotter, T., Marklund, B., &amp; Taft, C. (2013). Effects of an integrative treatment, therapeutic acupuncture and conventional treatment in alleviating psychological distress in primary care patients-a pragmatic randomized controlled trial. BMC complementary and alternative medicine, 13(1), 308.</t>
  </si>
  <si>
    <t>Bosch 2015</t>
  </si>
  <si>
    <t>84% on concurrent medication</t>
  </si>
  <si>
    <t>Acupuncture + TAU; TAU</t>
  </si>
  <si>
    <t>Bosch, P., van den Noort, M., Yeo, S., Lim, S., Coenen, A., &amp; van Luijtelaar, G. (2015). The effect of acupuncture on mood and working memory in patients with depression and schizophrenia. Journal of integrative medicine, 13(6), 380-390.</t>
  </si>
  <si>
    <t>Duan 2009</t>
  </si>
  <si>
    <t>Acupuncture + fluoxetine</t>
  </si>
  <si>
    <t>Duan DM, Tu Y, Chen LP, Wu ZJ. Efficacy evaluation for depression with somatic symptoms treated by electroacupuncture combined with fluoxetine. Journal of Traditional Chinese Medicine. 2009 Sep 30;29(3):167-73.</t>
  </si>
  <si>
    <t>Gater 2010</t>
  </si>
  <si>
    <t>Peer support group + any AD</t>
  </si>
  <si>
    <t>Gater R, Waheed W, Husain N, Tomenson B, Aseem S, Creed F. Social intervention for British Pakistani women with depression: randomised controlled trial. The British Journal of Psychiatry. 2010 Sep 1;197(3):227-33.</t>
  </si>
  <si>
    <t>Gertsik 2012</t>
  </si>
  <si>
    <t>Omega-3 fatty acids + citalopram; Placebo + citalopram</t>
  </si>
  <si>
    <t>Gertsik L, Poland RE, Bresee C, Rapaport MH. Omega-3 fatty acid augmentation of citalopram treatment for patients with major depressive disorder. Journal of clinical psychopharmacology. 2012 Feb;32(1):61.</t>
  </si>
  <si>
    <t>Ginty 2015</t>
  </si>
  <si>
    <t>Omega-3 fatty acids; Placebo</t>
  </si>
  <si>
    <t>Ginty, A. T. and S. M. Conklin (2015). "Short-term supplementation of acute long-chain omega-3 polyunsaturated fatty acids may alter depression status and decrease symptomology among young adults with depression: A preliminary randomized and placebo controlled trial." Psychiatry research 229(1-2): 485-489</t>
  </si>
  <si>
    <t>Jazayeri 2008</t>
  </si>
  <si>
    <t>From Sarris 2016 SR</t>
  </si>
  <si>
    <t>Omega-3 fatty acids + fluoxetine; Placebo + fluoxetine; Omega-3 fatty acids + placebo</t>
  </si>
  <si>
    <t>Jazayeri S, Tehrani-Doost M, Keshavarz SA, Hosseini M, Djazayery A, Amini H, Jalali M, Peet M. Comparison of therapeutic effects of omega-3 fatty acid eicosapentaenoic acid and fluoxetine, separately and in combination, in major depressive disorder. Australian and New Zealand Journal of Psychiatry. 2008 Jan 1;42(3):192-8.</t>
  </si>
  <si>
    <t>Lam 2016</t>
  </si>
  <si>
    <t>Bright light therapy + fluoxetine</t>
  </si>
  <si>
    <t>Lam RW, Levitt AJ, Levitan RD, Michalak EE, Cheung AH, Morehouse R, Ramasubbu R, Yatham LN, Tam EM. Efficacy of bright light treatment, fluoxetine, and the combination in patients with nonseasonal major depressive disorder: a randomized clinical trial. JAMA psychiatry. 2016 Jan 1;73(1):56-63.</t>
  </si>
  <si>
    <t>Lieverse 2011</t>
  </si>
  <si>
    <t>Bright light therapy</t>
  </si>
  <si>
    <t>Lieverse R, Van Someren EJ, Nielen MM, Uitdehaag BM, Smit JH, Hoogendijk WJ. Bright light treatment in elderly patients with nonseasonal major depressive disorder: a randomized placebo-controlled trial. Archives of General Psychiatry. 2011 Jan 3;68(1):61-70.</t>
  </si>
  <si>
    <t>Lucas 2009</t>
  </si>
  <si>
    <t>Omega-3 fatty acids; placebo</t>
  </si>
  <si>
    <t>Lucas M, Asselin G, Mérette C, Poulin MJ, Dodin S. Ethyl-eicosapentaenoic acid for the treatment of psychological distress and depressive symptoms in middle-aged women: a double-blind, placebo-controlled, randomized clinical trial. The American journal of clinical nutrition. 2009 Feb 1;89(2):641-51.</t>
  </si>
  <si>
    <t>Luo 1990</t>
  </si>
  <si>
    <t>Luo H, Shen Y, Zhou D, Jia Y. A comparative study of the treatment of depression by electroacupuncture and amitriptyline. Acupuncture. 1990;1(2):20-6.</t>
  </si>
  <si>
    <t>Mischoulon D., et al (2015) A double-blind, randomised controlled clinical trial comparing eicosapentaenoic acid versus docosahexaenoic acid, Journal of Clincal Psychiatry, 76, 54-61</t>
  </si>
  <si>
    <t>Morris 2015</t>
  </si>
  <si>
    <t>Morris RR, Schueller SM, Picard RW. Efficacy of a web-based, crowdsourced peer-to-peer cognitive reappraisal platform for depression: Randomized controlled trial. Journal of medical Internet research. 2015 Mar;17(3).</t>
  </si>
  <si>
    <t>Park 2015</t>
  </si>
  <si>
    <t>Omega-3 fatty acids + TAU (antidepressant medication); Placebo + TAU (antidepressant medication)</t>
  </si>
  <si>
    <t>Park, Y., et al. (2015). "Supplementation of n-3 polyunsaturated fatty acids for major depressive disorder: A randomized, double-blind, 12-week, placebo-controlled trial in Korea." Annals of nutrition &amp; metabolism 66(2-3): 141-148.</t>
  </si>
  <si>
    <t>Qu 2013</t>
  </si>
  <si>
    <t>Qu SS, Huang Y, Zhang ZJ, Chen JQ, Lin RY, Wang CQ, Li GL, Wong HK, Zhao CH, Pan JY, Guo SC. A 6-week randomized controlled trial with 4-week follow-up of acupuncture combined with paroxetine in patients with major depressive disorder. Journal of psychiatric research. 2013 Jun 30;47(6):726-32.</t>
  </si>
  <si>
    <t>Quah-Smith 2013</t>
  </si>
  <si>
    <t>Quah-Smith I, Smith C, Crawford JD, Russell J. Laser acupuncture for depression: a randomised double blind controlled trial using low intensity laser intervention. Journal of affective disorders. 2013 Jun 30;148(2):179-87.</t>
  </si>
  <si>
    <t>Roose 2015</t>
  </si>
  <si>
    <t>Nortriptyline; Sertraline</t>
  </si>
  <si>
    <t>Roose SP. Antidepressant Treatment of Melancholia in Late life [NCT00000378]. Available from: https://clinicaltrials.gov/ct2/show/NCT00000378 [accessed 26.09.2017]</t>
  </si>
  <si>
    <t>Sneed 2014</t>
  </si>
  <si>
    <t>Sneed JR, Reinlieb ME, Rutherford BR, Miyazaki M, Fitzsimons L, Turret N, Pelton GH, Devanand DP, Sackeim HA, Roose SP. Antidepressant treatment of melancholia in older adults. The American Journal of Geriatric Psychiatry. 2014 Jan 31;22(1):46-52.</t>
  </si>
  <si>
    <t>Sun 2013</t>
  </si>
  <si>
    <t>Sun H, Zhao H, Ma C, Bao F, Zhang J, Wang DH, Zhang YX, He W. Effects of Electroacupuncture on Depression and the Production of Glial Cell Line–Derived Neurotrophic Factor Compared with Fluoxetine: A Randomized Controlled Pilot Study. The Journal of Alternative and Complementary Medicine. 2013 Sep 1;19(9):733-9.</t>
  </si>
  <si>
    <t>Wang 2013</t>
  </si>
  <si>
    <t>Wang WD, Lu XY, Ng SM, Hong L, Zhao Y, Lin YN, Wang F. Effects of electro-acupuncture on personality traits in depression: a randomized controlled study. Chinese journal of integrative medicine. 2013 Oct 1;19(10):777-82.</t>
  </si>
  <si>
    <t>Wang 2014b</t>
  </si>
  <si>
    <t>Wang 2014a</t>
  </si>
  <si>
    <t>Wang T, Wang L, Tao W, Chen L. Acupuncture combined with an antidepressant for patients with depression in hospital: a pragmatic randomised controlled trial. Acupuncture in Medicine. 2014 Apr 29:acupmed-2013.</t>
  </si>
  <si>
    <t>Yang 2015</t>
  </si>
  <si>
    <t>Yang W, Ding Z, Dai T, Peng F, Zhang JX. Attention bias modification training in individuals with depressive symptoms: a randomized controlled trial. Journal of behavior therapy and experimental psychiatry. 2015 Dec 31;49:101-11.</t>
  </si>
  <si>
    <t>Zhang 1996</t>
  </si>
  <si>
    <t>Acupuncture; pharmacotherapy (antidepressants or anxiolytics)</t>
  </si>
  <si>
    <t>Pharm &amp; physical</t>
  </si>
  <si>
    <t>Zhang B, Ma WY, Zhang BT, Liu SL. A control study of clinical therapeutic effects of laser-acupuncture on depressive neurosis. World Journal of Acupuncture-Moxibustion. 1996;6(2):12-7.</t>
  </si>
  <si>
    <t>Beevers 2015</t>
  </si>
  <si>
    <t>Attentional bias modification</t>
  </si>
  <si>
    <t>Beevers CG, Clasen PC, Enock PM, Schnyer DM. Attention bias modification for major depressive disorder: Effects on attention bias, resting state connectivity, and symptom change. Journal of abnormal psychology. 2015 Aug;124(3):463.</t>
  </si>
  <si>
    <t>47% had previous treatment for depression</t>
  </si>
  <si>
    <t>Grenyer 2007</t>
  </si>
  <si>
    <t>From Meyer 2013 (secondary analysis) identified in Cochrane 2017 search</t>
  </si>
  <si>
    <t>Omega-3 fatty acid; placebo</t>
  </si>
  <si>
    <t>Grenyer BF, Crowe T, Meyer B, Owen AJ, Grigonis-Deane EM, Caputi P, Howe PR. Fish oil supplementation in the treatment of major depression: a randomised double-blind placebo-controlled trial. Progress in Neuro-Psychopharmacology and Biological Psychiatry. 2007 Oct 1;31(7):1393-6.</t>
  </si>
  <si>
    <t>Lespérance 2011</t>
  </si>
  <si>
    <t>Lespérance, F., et al. (2011) The efficacy of omega-3 supplementation for major depression: a randomized controlled trial. Journal of Clinical Psychiatry 72, 1054-1062 DOI: 10.4088/JCP.10m05966blu</t>
  </si>
  <si>
    <t>Li H, Wei D, Browning M, Du X, Zhang Q, Qiu J. Attentional bias modification (ABM) training induces spontaneous brain activity changes in young women with subthreshold depression: a randomized controlled trial. Psychological medicine. 2016 Apr;46(5):909-20.</t>
  </si>
  <si>
    <t>Ma 2012</t>
  </si>
  <si>
    <t>No depression or functioning outcomes and WHOQOL-BREF only reported as subscales and not total score</t>
  </si>
  <si>
    <t>Acupuncture + paroxetine; paroxetine</t>
  </si>
  <si>
    <t>Ma S, Qu S, Huang Y, Chen J, Lin R, Wang C, Li G, Zhao C, Guo S, Zhang Z. Improvement in quality of life in depressed patients following verum acupuncture or electroacupuncture plus paroxetine: a randomized controlled study of 157 cases. Neural regeneration research. 2012 Sep 25;7(27):2123.</t>
  </si>
  <si>
    <t>Meyer 2013</t>
  </si>
  <si>
    <t>Secondary analysis</t>
  </si>
  <si>
    <t>Omega-3 fatty acid</t>
  </si>
  <si>
    <t>Meyer BJ, Grenyer BF, Crowe T, Owen AJ, Grigonis-Deane EM, Howe PR. Improvement of major depression is associated with increased erythrocyte DHA. Lipids. 2013 Sep 1;48(9):863-8.</t>
  </si>
  <si>
    <t>Mischoulon 2009</t>
  </si>
  <si>
    <t>From Hallahan 2016 SR</t>
  </si>
  <si>
    <t>Mischoulon D, Papakostas GI, Dording CM, Farabaugh AH, Sonawalla SB, Agoston M, Smith J, Beaumont E, Dahan L, Alpert JE, Nierenberg AA. A double-blind randomized controlled trial of ethyl-eicosapentaenoate (EPA-E) for major depressive disorder. The Journal of clinical psychiatry. 2009 Dec;70(12):1636.</t>
  </si>
  <si>
    <t>Mischoulon 2015a</t>
  </si>
  <si>
    <t>Mischoulon 2015b</t>
  </si>
  <si>
    <t>Omega-3 fatty acids</t>
  </si>
  <si>
    <t>Mischoulon D., et al (2015) Clinical predictors of response to omega-3 fatty acids in major depressive disorder, Biological Psychiatry, 77 (9 suppl 1): 147s</t>
  </si>
  <si>
    <t>Mocking 2015</t>
  </si>
  <si>
    <t>Not omega-3 fatty acid intervention study, addresses fatty acid metabolism as mediating factor in ADM response</t>
  </si>
  <si>
    <t>Mocking, R. J. T., et al. (2015). "Fatty acid metabolism and its longitudinal relationship with the hypothalamic-pituitary-adrenal axis in major depression: Associations with prospective antidepressant response." Psychoneuroendocrinology 59: 1-13</t>
  </si>
  <si>
    <t>Mozaffari-Khosravi 2013</t>
  </si>
  <si>
    <t>From SR (Sarris 2016) forwarded by GC member [NN]</t>
  </si>
  <si>
    <t>Mozaffari-Khosravi, H., Yassini-Ardakani, M., Karamati, M., Sahriati-Bafghi, S-E. (2013) Eicosapentaenoic acid versus docosahexaenoic acid in mild-to-moderate depression: A randomized, double-blind, placebo-controlled trial, European Neuropsychopharmacology</t>
  </si>
  <si>
    <t>Nemets 2002</t>
  </si>
  <si>
    <t>Nemets, B., Stahl, Z., Belmaker, R. (2002) Addition of Omega-3 Fatty Acid to Maintenance Medication Treatment for Recurrent Unipolar Depressive Disorder, American Journal of Psychiatry, 159, 477-479</t>
  </si>
  <si>
    <t>Rondanelli 2010</t>
  </si>
  <si>
    <t xml:space="preserve">Rondanelli, M., et al. (2010) Effect of omega-3 fatty acids supplementation on depressive symptoms and on health-related quality of life in the treatment of elderly women with depression: a double-blind, placebo-controlled, randomized clinical trial. Journal of the American College of Nutrition 29, 55-64 </t>
  </si>
  <si>
    <t>Acupuncture; sham acupuncture; fluoxetine</t>
  </si>
  <si>
    <t>Song Y, Zhou D, Fan J, Luo H, Halbreich U. Effects of electroacupuncture and fluoxetine on the density of GTP-binding-proteins in platelet membrane in patients with major depressive disorder. Journal of affective disorders. 2007 Mar 31;98(3):253-7.</t>
  </si>
  <si>
    <t>Tajalizadekhoob 2011</t>
  </si>
  <si>
    <t>Tajalizadekhoob Y, Sharifi F, Fakhrzadeh H, Mirarefin M, Ghaderpanahi M, Badamchizade Z, Azimipour S. The effect of low-dose omega 3 fatty acids on the treatment of mild to moderate depression in the elderly: a double-blind, randomized, placebo-controlled study. European archives of psychiatry and clinical neuroscience. 2011 Dec 1;261(8):539-49.</t>
  </si>
  <si>
    <t>Zhang 2012</t>
  </si>
  <si>
    <t>Same study as Zhang 2013</t>
  </si>
  <si>
    <t>Zhang ZJ, Ng R, Man SC, Li TY, Wong W, Tan QR, Wong HK, Chung KF, Wong MT, Tsang WK, Yip KC. Dense cranial electroacupuncture stimulation for major depressive disorder—a single-blind, randomized, controlled study. PLoS One. 2012 Jan 6;7(1):e29651.</t>
  </si>
  <si>
    <t>Zhang 2013</t>
  </si>
  <si>
    <t>Duration of MDD &gt;7 years (but not inclusion criteria so does not meet inclusion criteria for chronic either)</t>
  </si>
  <si>
    <t>Acupuncture + fluoxetine; Sham acupuncture + fluoxetine</t>
  </si>
  <si>
    <t>Zhang ZJ, Ng R, Man SC, Li JT, Wong W, Wong HK, Wang D, Wong MT, Tsang AW, Yip KC, Sze SC. Use of electroacupuncture to accelerate the antidepressant action of selective serotonin reuptake inhibitors: a single-blind, randomised, controlled study. Hong Kong medical journal= Xianggang yi xue za zhi/Hong Kong Academy of Medicine. 2013 Dec;19:12-6.</t>
  </si>
  <si>
    <t>Bjerkenstedt 2005</t>
  </si>
  <si>
    <t>From Furukawa 2019 SR</t>
  </si>
  <si>
    <t>Bjerkenstedt L1, Edman GV, Alken RG, Mannel M. Hypericum extract LI 160 and fluoxetine in mild to moderate depression: a randomized, placebo-controlled multi-center study in outpatients. Eur Arch Psychiatry Clin Neurosci. 2005 Feb;255(1):40-7.</t>
  </si>
  <si>
    <t>Sertraline + active tDCS; Sertraline + sham tDCS; Sertraline; tDCS</t>
  </si>
  <si>
    <t>Brunoni AR, Valiengo L, Baccaro A, Zanão TA, de Oliveira JF, Goulart A, Boggio PS, Lotufo PA, Benseñor IM, Fregni F. The sertraline vs. electrical current therapy for treating depression clinical study: results from a factorial, randomized, controlled trial. JAMA Psychiatry. 2013;70(4):383-91.</t>
  </si>
  <si>
    <t>Brunoni 2013</t>
  </si>
  <si>
    <t>Dunner 1992b</t>
  </si>
  <si>
    <t>Dunner 1992a</t>
  </si>
  <si>
    <t>Dunner DL, Dunbar GC. Optimal dose regimen for paroxetine. J Clin Psychiatry. 1992;53 Suppl:21-6.</t>
  </si>
  <si>
    <t>Fabre L, Abuzzahab F, Amin M, Claghorn J, Mendels J, Dubé S, Small JG. Sertraline in major depression: double-blind comparison with placebo. Biol Psychiatry 1995;38:592-602.</t>
  </si>
  <si>
    <t>Fabre 1995b</t>
  </si>
  <si>
    <t>Fabre 1995a</t>
  </si>
  <si>
    <t>Frank 2004</t>
  </si>
  <si>
    <t>Frank MG, Hendricks SE, Burke WJ, Johnson DR. Clinical response augments NK cell activity independent of treatment modality: a randomized double-blind placebo controlled antidepressant trial. Psychol Med. 2004 Apr;34(3):491-8.</t>
  </si>
  <si>
    <t>Griebel 2012_Study DFI5878</t>
  </si>
  <si>
    <t>Griebel G, Beeské S, Stahl SM. The vasopressin V(1b) receptor antagonist SSR149415 in the treatment of major depressive and generalized anxiety disorders: results from 4 randomized, double-blind, placebo-controlled studies. J Clin Psychiatry. 2012 Nov;73(11):1403-11.</t>
  </si>
  <si>
    <t>Griebel 2012_Study DFI5879</t>
  </si>
  <si>
    <t>Heiligenstein 1994</t>
  </si>
  <si>
    <t>From Furukawa 2019 SR. Bipolar part of inclusion criteria but proportion not reported</t>
  </si>
  <si>
    <t>Heiligenstein J, Faries D, Rush A, Andersen J, Pande A, Roffwarg H, Dunner D, Gillin J, James S, Lahmeyer H. Latency to rapid eye movement sleep as a predictor of treatment response to fluoxetine and placebo in nonpsychotic depressed outpatients. Psychiatry Res. 1994;52:327-39.</t>
  </si>
  <si>
    <t>Hirayasu 2011a</t>
  </si>
  <si>
    <t>Hirayasu Y. A dose-response study of escitalopram in patients with major depressive disorder: a placebo-controlled, double-blind study. Jpn J Clin Psychopharmacol 2011;14:871-882.</t>
  </si>
  <si>
    <t>Hirayasu 2011b</t>
  </si>
  <si>
    <t>Hirayasu Y. A dose-response and non-inferiority study evaluating the efficacy and safety of escitalopram in patients with major depressive disorder. Jpn J Clin Psychopharmacol 2011;14:883-899.</t>
  </si>
  <si>
    <t>Hunter 2010_study 1</t>
  </si>
  <si>
    <t>From Furukawa 2012</t>
  </si>
  <si>
    <t>Hunter AM, Muthén BO, Cook IA, Leuchter AF. Antidepressant response trajectories and quantitative electroencephalography (QEEG) biomarkers in major depressive disorder. J Psychiatr Res. 2010 Jan;44(2):90-8.</t>
  </si>
  <si>
    <t>Hunter 2010_study 2</t>
  </si>
  <si>
    <t>Hunter 2010_study 3</t>
  </si>
  <si>
    <t>Jefferson 2000</t>
  </si>
  <si>
    <t>Jefferson J, Griest J. A double-blind, placebo controlled, fixed-dosage study comparing the efficacy and tolerability of paroxetine CR and citalopram to placebo in the treatment of Major Depressive Disorder with anxiety. American College of Neuropsychopharmacology, 39th Annual Meeting 12/11/2000 San Juan, Puerto Rico.</t>
  </si>
  <si>
    <t>Kasper 2012</t>
  </si>
  <si>
    <t>Kasper S, Ebert B, Larsen K, Tonnoir B. Combining escitalopram with gaboxadol provides no additional benefit in the treatment of patients with severe major depressive disorder. Int J Neuropsychopharmacol. 2012 Jul;15(6):715-25.</t>
  </si>
  <si>
    <t>Keller 2006_Study 059</t>
  </si>
  <si>
    <t>Keller M, Montgomery S, Ball W, Morrison M, Snavely D, Liu G, Hargreaves R, Hietala J, Lines C, Beebe K, Reines S. Lack of efficacy of the substance p (neurokinin1 receptor) antagonist aprepitant in the treatment of major depressive disorder. Biol Psychiatry. 2006 Feb 1;59(3):216-23.</t>
  </si>
  <si>
    <t>Keller 2006_Study 061</t>
  </si>
  <si>
    <t>Keller 2006_Study 062</t>
  </si>
  <si>
    <t>Khan 1998</t>
  </si>
  <si>
    <t>Khan A, Upton GV, Rudolph RL, Entsuah R, Leventer SM. The use of venlafaxine in the treatment of major depression and major depression associated with anxiety: a dose-response study. Venlafaxine Investigator Study Group. J Clin Psychopharmacol. 1998 Feb;18(1):19-25.</t>
  </si>
  <si>
    <t>Kinoshita 2009</t>
  </si>
  <si>
    <t>Kinoshita T. A double-blind, placebo controlled study of a new antidepressant, mirtazapine, in depressed patients. Jpn J Clin Psychopharmacol 2009;12:289-306.</t>
  </si>
  <si>
    <t>Kramer 1998</t>
  </si>
  <si>
    <t>Kramer MS, Cutler N, Feighner J, Shrivastava R, Carman J, Sramek JJ, Reines SA, Liu G, Snavely D, Wyatt-Knowles E, Hale JJ, Mills SG, MacCoss M, Swain CJ, Harrison T, Hill RG, Hefti F, Scolnick EM, Cascieri MA, Chicchi GG, Sadowski S, Williams AR, Hewson L, Smith D, Carlson EJ, Hargreaves RJ, Rupniak NM. Distinct mechanism for antidepressant activity by blockade of central substance P receptors. Science. 1998 Sep 11;281(5383):1640-5.</t>
  </si>
  <si>
    <t>Learned 2012_study 2</t>
  </si>
  <si>
    <t>Learned S, Graff O, Roychowdhury S, Moate R, Krishnan KR, Archer G, Modell JG, Alexander R, Zamuner S, Lavergne A, Evoniuk G, Ratti E. Efficacy, safety, and tolerability of a triple reuptake inhibitor GSK372475 in the treatment of patients with major depressive disorder: two randomized, placebo- and active-controlled clinical trials. J Psychopharmacol. 2012 May;26(5):653-62.</t>
  </si>
  <si>
    <t>Loo 2002</t>
  </si>
  <si>
    <t>Lôo H, Hale A, D'haenen H. Determination of the dose of agomelatine, a melatoninergic agonist and selective 5-HT(2C) antagonist, in the treatment of major depressive disorder: a placebo-controlled dose range study. Int Clin Psychopharmacol. 2002 Sep;17(5):239-47.</t>
  </si>
  <si>
    <t>Alvarez 2012</t>
  </si>
  <si>
    <t>Alvarez E, Perez V, Dragheim M, Loft H, Artigas F. A double-blind, randomized, placebo-controlled, active reference study of Lu AA21004 in patients with major depressive disorder. Int J Neuropsychopharmacol. 2012;15(5):589-600.</t>
  </si>
  <si>
    <t>Binnemann 2008</t>
  </si>
  <si>
    <t>Binneman B, Feltner D, Kolluri S, Shi Y, Qiu R, Stiger T. A 6-week randomized, placebo-controlled trial of CP-316,311 (a selective CRH1 antagonist) in the treatment of major depression. Am J Psychiatry. 2008;165(5):617-20.</t>
  </si>
  <si>
    <t>Mathews M, Gommoll C, Chen D, Nunez R, Khan A. Efficacy and safety of vilazodone 20 and 40 mg in major depressive disorder: a randomized, double-blind, placebo-controlled trial. Int Clin Psychopharmacol. 2015;30(2):67-74.</t>
  </si>
  <si>
    <t>Moreno 2006</t>
  </si>
  <si>
    <t>Moreno RA, Teng CT, Almeida KM, Tavares Junior H. Hypericum perforatum versus fluoxetine in the treatment of mild to moderate depression: a randomized double-blind trial in a Brazilian sample. Rev Bras Psiquiatr. 2006 Mar;28(1):29-32.</t>
  </si>
  <si>
    <t>Perahia DGS, Pritchett Y, Kajdasz D, Bauer M, Jain R, Russell JM, Walker DJ, Spencer KA, Froud DM, Raskin J, Thase ME. A randomized, double-blind comparison of duloxetine and venlafaxine in the treatment of patients with major depressive disorder. Journal of Psychiatric Research. 2008;42(1):22-34.</t>
  </si>
  <si>
    <t>Trivedi 2004</t>
  </si>
  <si>
    <t>Trivedi MH, Pigotti TA, Perera P, Dillingham KE, Carfagno ML, Pitts CD. Effectiveness of low doses of paroxetine controlled release in the treatment of major depressive disorder. J Clin Psychiatry. 2004;65(10):1356-64.</t>
  </si>
  <si>
    <t>Fava 1998c</t>
  </si>
  <si>
    <t>From Jakobsem 2017 SR</t>
  </si>
  <si>
    <t>Fava, M., Amsterdam, J. D., Deltito, J. A., Salzman, C., Schwaller, M., &amp; Dunner, D. L. (1998). A Double-Blind Study of Paroxetine, Fluoxetine, and Placebo an Outpatients with Major Depression. Annals of Clinical Psychiatry, 10(4), 145-150.</t>
  </si>
  <si>
    <t>Godlewska 2012</t>
  </si>
  <si>
    <t>Godlewska, B. R., Norbury, R., Selvaraj, S., Cowen, P. J., &amp; Harmer, C. J. (2012). Short-term SSRI treatment normalises amygdala hyperactivity in depressed patients. Psychological medicine, 42(12), 2609-2617.</t>
  </si>
  <si>
    <t>Hunter 2011</t>
  </si>
  <si>
    <t>Hunter, A. M., Cook, I. A., Greenwald, S., Tran, M. L., Miyamoto, K. N., &amp; Leuchter, A. F. (2011). The Antidepressant Treatment Response (ATR) index and treatment outcomes in a placebo-controlled trial of fluoxetine. Journal of clinical neurophysiology: official publication of the American Electroencephalographic Society, 28(5), 478.</t>
  </si>
  <si>
    <t>Jindal 2003</t>
  </si>
  <si>
    <t xml:space="preserve">From Jakobsem 2017 SR. 4-week “lead in” phase consisting of supportive counseling and single-blind placebo </t>
  </si>
  <si>
    <t>Supportive counseling + placebo; supportive counseling + sertraline</t>
  </si>
  <si>
    <t>Jindal, R. D., Friedman, E. S., Berman, S. R., Fasiczka, A. L., Howland, R. H., &amp; Thase, M. E. (2003). Effects of sertraline on sleep architecture in patients with depression. Journal of clinical psychopharmacology, 23(6), 540-548.</t>
  </si>
  <si>
    <t>Petrakis 1998</t>
  </si>
  <si>
    <t>Fluoxetine + methadone; placebo + methadone</t>
  </si>
  <si>
    <t>Petrakis, I., Carroll, K. M., Nich, C., Gordon, L., Kosten, T., &amp; Rounsaville, B. (1998). Fluoxetine treatment of depressive disorders in methadone-maintained opioid addicts. Drug and Alcohol Dependence, 50(3), 221-226.</t>
  </si>
  <si>
    <t>Rapaport 2003</t>
  </si>
  <si>
    <t>Rapaport, M. H., Schneider, L. S., Dunner, D. L., Davies, J. T., &amp; Pitts, C. D. (2003). Efficacy of controlled-release paroxetine in the treatment of late-life depression. The Journal of clinical psychiatry, 64(9), 1065-1074.</t>
  </si>
  <si>
    <t>Roy 1998</t>
  </si>
  <si>
    <t>Roy, A. (1998). Placebo-controlled study of sertraline in depressed recently abstinent alcoholics. Biological psychiatry, 44(7), 633-637.</t>
  </si>
  <si>
    <t>Dube 2010</t>
  </si>
  <si>
    <t>Dubé, S., Dellva, M. A., Jones, M., Kielbasa, W., Padich, R., Saha, A., &amp; Rao, P. (2010). A study of the effects of LY2216684, a selective norepinephrine reuptake inhibitor, in the treatment of major depression. Journal of psychiatric research, 44(6), 356-363.</t>
  </si>
  <si>
    <t>52% drop-out</t>
  </si>
  <si>
    <t>Kranzler, H. R., Mueller, T., Cornelius, J., Pettinati, H. M., Moak, D., Martin, P. R., ... &amp; Hasin, D. (2006). Sertraline treatment of co-occurring alcohol dependence and major depression. Journal of clinical psychopharmacology, 26(1), 13-20.</t>
  </si>
  <si>
    <t>Mayberg 2002</t>
  </si>
  <si>
    <t>Mayberg, H. S., Silva, J. A., Brannan, S. K., Tekell, J. L., Mahurin, R. K., McGinnis, S., &amp; Jerabek, P. A. (2002). The functional neuroanatomy of the placebo effect. American Journal of Psychiatry, 159(5), 728-737.</t>
  </si>
  <si>
    <t>Nemeroff 2007</t>
  </si>
  <si>
    <t>Nemeroff, C. B., Thase, M. E., &amp; EPIC 014 Study Group. (2007). A double-blind, placebo-controlled comparison of venlafaxine and fluoxetine treatment in depressed outpatients. Journal of psychiatric research, 41(3-4), 351-359.</t>
  </si>
  <si>
    <t>Schatzberg 2006</t>
  </si>
  <si>
    <t>Fluoxetine; venlafaxine; placebo</t>
  </si>
  <si>
    <t>Schatzberg, A., &amp; Roose, S. (2006). A double-blind, placebo-controlled study of venlafaxine and fluoxetine in geriatric outpatients with major depression. The American journal of geriatric psychiatry, 14(4), 361-370.</t>
  </si>
  <si>
    <t>Fabre 1987</t>
  </si>
  <si>
    <t>Fabre, L. F., &amp; Putman, H. P. (1987). A fixed-dose clinical trial of fluoxetine in outpatients with major depression. The Journal of clinical psychiatry.</t>
  </si>
  <si>
    <t>Reynolds 2005</t>
  </si>
  <si>
    <t>Total sleep deprication (TSD) + paroxetine; TSD + placebo; paroxetine</t>
  </si>
  <si>
    <t>Reynolds III, C. F., Smith, G. S., Dew, M. A., Mulsant, B. H., Miller, M. D., Schlernitzauer, M., ... &amp; Pollock, B. G. (2005). Accelerating symptom-reduction in late-life depression: a double-blind, randomized, placebo-controlled trial of sleep deprivation. The American journal of geriatric psychiatry, 13(5), 353-358.</t>
  </si>
  <si>
    <t>Roose 2004</t>
  </si>
  <si>
    <t>Roose, S. P., Sackeim, H. A., Krishnan, K. R. R., Pollock, B. G., Alexopoulos, G., Lavretsky, H., ... &amp; Old-Old Depression Study Group. (2004). Antidepressant pharmacotherapy in the treatment of depression in the very old: a randomized, placebo-controlled trial. American Journal of Psychiatry, 161(11), 2050-2059.</t>
  </si>
  <si>
    <t>Sertraline; Sertraline + gabapentin; Placebo</t>
  </si>
  <si>
    <t>Pettinati 2010</t>
  </si>
  <si>
    <t>Pettinati, H. M., Oslin, D. W., Kampman, K. M., Dundon, W. D., Xie, H., Gallis, T. L., ... &amp; O'Brien, C. P. (2010). A double-blind, placebo-controlled trial combining sertraline and naltrexone for treating co-occurring depression and alcohol dependence. American Journal of Psychiatry, 167(6), 668-675.</t>
  </si>
  <si>
    <t>Ratti 2011_study 096</t>
  </si>
  <si>
    <t>Ratti, E., Bellew, K., Bettica, P., Bryson, H., Zamuner, S., Archer, G., ... &amp; Fernandes, S. (2011). Results from 2 randomized, double-blind, placebo-controlled studies of the novel NK1 receptor antagonist casopitant in patients with major depressive disorder. Journal of clinical psychopharmacology, 31(6), 727-733.</t>
  </si>
  <si>
    <t>Adamson 2015</t>
  </si>
  <si>
    <t>Citalopram + naltrexone; naltrexone + placebo</t>
  </si>
  <si>
    <t>Adamson, S. J., Sellman, J. D., Foulds, J. A., Frampton, C. M., Deering, D., Dunn, A., ... &amp; Cape, G. (2015). A randomized trial of combined citalopram and naltrexone for nonabstinent outpatients with co-occurring alcohol dependence and major depression. Journal of clinical psychopharmacology, 35(2), 143-149.</t>
  </si>
  <si>
    <t>Ball 2014</t>
  </si>
  <si>
    <t>Paroxetine + placebo; paroxetine + aprepitant; aprepitant + placebo</t>
  </si>
  <si>
    <t>Ball, W. A., Snavely, D. B., Hargreaves, R. J., Szegedi, A., Lines, C., &amp; Reines, S. A. (2014). Addition of an NK1 receptor antagonist to an SSRI did not enhance the antidepressant effects of SSRI monotherapy: results from a randomized clinical trial in patients with major depressive disorder. Human Psychopharmacology: Clinical and Experimental, 29(6), 568-577.</t>
  </si>
  <si>
    <t>Chen 2011</t>
  </si>
  <si>
    <t>From Jakobsem 2017 SR. Outcome measure outside protocol (GDS) and inclusion criteria does not allow for categorisation</t>
  </si>
  <si>
    <t>Escitalopram; placebo</t>
  </si>
  <si>
    <t>Chen, Y. M., Huang, X. M., Thompson, R., &amp; Zhao, Y. B. (2011). Clinical features and efficacy of escitalopram treatment for geriatric depression. Journal of International Medical Research, 39(5), 1946-1953.</t>
  </si>
  <si>
    <t>Fabre 2012</t>
  </si>
  <si>
    <t>From Jakobsem 2017 SR. 59% chronic depression</t>
  </si>
  <si>
    <t>Fluoxetine; placebo; gepirone</t>
  </si>
  <si>
    <t>Fabre LF, Clayton AH, Smith LC, Goldstein I, Derogatis LR. The Effect of Gepirone‐ER in the Treatment of Sexual Dysfunction in Depressed Men. The journal of sexual medicine. 2012 Mar 1;9(3):821-9.</t>
  </si>
  <si>
    <t>Leuchter 2004</t>
  </si>
  <si>
    <t>From Jakobsem 2017 SR. Data pooled across 2 studies</t>
  </si>
  <si>
    <t>Leuchter, A. F., Morgan, M., Cook, I. A., Dunkin, J., Abrams, M., &amp; Witte, E. (2004). Pretreatment neurophysiological and clinical characteristics of placebo responders in treatment trials for major depression. Psychopharmacology, 177(1-2), 15-22.</t>
  </si>
  <si>
    <t>Mao 2015</t>
  </si>
  <si>
    <t>From Jakobsem 2017 SR. 24% have episode duration of at least 2 years</t>
  </si>
  <si>
    <t xml:space="preserve">Sertraline; placebo; Rhodiola rosea </t>
  </si>
  <si>
    <t>Mao, J. J., Xie, S. X., Zee, J., Soeller, I., Li, Q. S., Rockwell, K., &amp; Amsterdam, J. D. (2015). Rhodiola rosea versus sertraline for major depressive disorder: A randomized placebo-controlled trial. Phytomedicine, 22(3), 394-399.</t>
  </si>
  <si>
    <t>Porro 1988</t>
  </si>
  <si>
    <t>Porro, V., Fiorenzoni, S., Menga, C., &amp; De Cristofaro, A. (1988). Single-blind comparison of the efficacy of fluvoxamine versus placebo in patients with depressive syndrome. Current therapeutic research.</t>
  </si>
  <si>
    <t>Cornelius 1997</t>
  </si>
  <si>
    <t>Cornelius, J. R., Salloum, I. M., Ehler, J. G., Jarrett, P. J., Cornelius, M. D., Perel, J. M., ... &amp; Black, A. (1997). Fluoxetine in depressed alcoholics: a double-blind, placebo-controlled trial. Archives of General Psychiatry, 54(8), 700-705.</t>
  </si>
  <si>
    <t>Kaddurah-Daouk 2011</t>
  </si>
  <si>
    <t>Kaddurah-Daouk, R., Boyle, S. H., Matson, W., Sharma, S., Matson, S., Zhu, H., ... &amp; Pickering, E. (2011). Pretreatment metabotype as a predictor of response to sertraline or placebo in depressed outpatients: a proof of concept. Translational psychiatry, 1(7), e26.</t>
  </si>
  <si>
    <t>Kennedy 2010</t>
  </si>
  <si>
    <t>From Jakobsem 2017 SR. No depression, functioning or quality of life outcomes</t>
  </si>
  <si>
    <t>Fluoxetine; paroxetine; flibanserin; placebo</t>
  </si>
  <si>
    <t>Kennedy, S. (2010). Flibanserin: Initial evidence of efficacy on sexual dysfunction, in patients with major depressive disorder. The journal of sexual medicine, 7(10), 3449-3459.</t>
  </si>
  <si>
    <t>Schmitz 2001</t>
  </si>
  <si>
    <t>From Jakobsem 2017 SR. 'A number of subjects also met DSM IV criteria for Axis II disorders of Antisocial Personality (36.4%), Borderline Personality (25.8%) and Dependent Personality (9.1%)'</t>
  </si>
  <si>
    <t>Fluoxetine + CBT; placebo + CBT</t>
  </si>
  <si>
    <t>Schmitz, J. M., Averill, P., Stotts, A. L., Moeller, F. G., Rhoades, H. M., &amp; Grabowski, J. (2001). Fluoxetine treatment of cocaine-dependent patients with major depressive disorder. Drug and Alcohol Dependence, 63(3), 207-214.</t>
  </si>
  <si>
    <t>Michielin 2007</t>
  </si>
  <si>
    <t>From Pfeiffer 2011 SR</t>
  </si>
  <si>
    <t>CBT group; peer support group</t>
  </si>
  <si>
    <t>Michielin P, Cenedese C, Cristofoli M, Zaros N. Usefulness and effectiveness of group cognitive-behavioral psychotherapy and mutual support group therapy for depressed caregivers of psychiatric patients. Giornale italiano di medicina del lavoro ed ergonomia 2007;29:B18–25.</t>
  </si>
  <si>
    <t>Saxon 2017</t>
  </si>
  <si>
    <t>CBT; counselling</t>
  </si>
  <si>
    <t>Saxon, D., Ashley, K., Bishop-Edwards, L., Connell, J., Harrison, P., Ohlsen, S., ... &amp; Bower, P. (2017). A pragmatic randomised controlled trial assessing the non-inferiority of counselling for depression versus cognitive-behaviour therapy for patients in primary care meeting a diagnosis of moderate or severe depression (PRaCTICED): study protocol for a randomised controlled trial. Trials, 18(1), 93.</t>
  </si>
  <si>
    <t>Kramer 2014</t>
  </si>
  <si>
    <t>Kramer J, Conijn B, Oijevaar P, Riper H. Effectiveness of a web-based solution-focused brief chat treatment for depressed adolescents and young adults: randomized controlled trial. Journal of medical internet research. 2014 May;16(5)</t>
  </si>
  <si>
    <t>Albornoz 2011</t>
  </si>
  <si>
    <t>From stakeholder comments</t>
  </si>
  <si>
    <t>Albornoz, Y. (2011). The effects of group improvisational music therapy on depression in adolescents and adults with substance abuse: a randomized controlled trial. Nordic Journal of Music Therapy, 20(3), 208-224.</t>
  </si>
  <si>
    <t>Kelly 1983</t>
  </si>
  <si>
    <t>From Shinohara 2013 SR</t>
  </si>
  <si>
    <t>CBT; behavioural</t>
  </si>
  <si>
    <t>Kelly FD, Dows ET, Duffey DK. A comparison of cognitive and behavioural intervention strategies in the treatment of depression. British Journal of Cognitive Psychotherapy 1983;1(2):51–8.</t>
  </si>
  <si>
    <t>Aberg-Wistedt 2000</t>
  </si>
  <si>
    <t>From Cipriani 2018 SR</t>
  </si>
  <si>
    <t>From Cipriani 2018 SR. Relapse prevention</t>
  </si>
  <si>
    <t>Åberg-Wistedt, A., Ågren, H., Ekselius, L., Bengtson, F., &amp; Åkerblad, A. C. (2000). Sertraline versus paroxetine in major depression: clinical outcome after six months of continuous therapy. Journal of Clinical Psychopharmacology, 20(6), 645-652.</t>
  </si>
  <si>
    <t>Aguglia 1993</t>
  </si>
  <si>
    <t>Aguglia, E., Casacchia, M., Cassano, G. B., Faravelli, C., Ferrari, G., Giordano, P., ... &amp; Scarpato, A. (1993). Double-blind study of the efficacy and safety of sertraline versus fluoxetine in major depression. International Clinical Psychopharmacology.</t>
  </si>
  <si>
    <t>AK1102365</t>
  </si>
  <si>
    <t>From Cipriani 2018 SR. 'Patients with depression who did not respond sufficiently to selective serotonin re-uptake inhibitors'</t>
  </si>
  <si>
    <t>Bupropion; placebo</t>
  </si>
  <si>
    <t>AK1102365. Clinical evaluation of bupropion sustained release (SR) in patients with depression -Placebo-controlled, double-blind, comparative study in patients with depression who did not respond sufficiently to selective serotonin re-uptake inhibitors. Available from: https://www.gsk-clinicalstudyregister.com/study/AK1102365#ps [accessed August 2019]</t>
  </si>
  <si>
    <t>Ansseau 1989a</t>
  </si>
  <si>
    <t>Milnacipran 50mg; milnacipran 100mg; amitriptyline</t>
  </si>
  <si>
    <t>Ansseau, M., von Frenckell, R., Mertens, C., de Wilde, J., Botte, L., Devoitille, J. M., ... &amp; Mirel, J. (1989). Controlled comparison of two doses of milnacipran (F 2207) and amitriptyline in major depressive inpatients. Psychopharmacology, 98(2), 163-168.</t>
  </si>
  <si>
    <t>Ansseau 1989b</t>
  </si>
  <si>
    <t>Milnacipran; amitriptyline</t>
  </si>
  <si>
    <t>Ansseau, M., Von Frenckell, R., Papart, P., Mertens, C., De Wilde, J., Botte, L., ... &amp; Darimont, P. (1989). Controlled comparison of milnacipran (F2207) 200 mg and amitriptyline in endogenous depressive inpatients. Human Psychopharmacology: Clinical and Experimental, 4(3), 221-227.</t>
  </si>
  <si>
    <t>Ansseau 1991</t>
  </si>
  <si>
    <t>Milnacipran 150mg; milnacipran 200mg; fluvoxamine</t>
  </si>
  <si>
    <t>Ansseau, M., von Frenckell, R., Gérard, M. A., Mertens, C., De Wilde, J., Botte, L., ... &amp; Mirel, J. (1991). Interest of a loading dose of milnacipran in endogenous depressive inpatients: comparison with the standard regimen and with fluvoxamine. European neuropsychopharmacology, 1(2), 113-121.</t>
  </si>
  <si>
    <t>Ansseau 1994c</t>
  </si>
  <si>
    <t>Ansseau 1994a</t>
  </si>
  <si>
    <t>Paroxetine; fluvoxamine</t>
  </si>
  <si>
    <t>Ansseau M, Gabriëls A, Loyens J, Bartholomé F, Evrard JL, De Nayer A, Linhart R, Wirtz J, Bruynooghe F, Surinx K, Clarysse H, Marganne R, Papart P. Controlled comparison of paroxetine and fluvoxamine in major depression. Human Psychopharmacology: Clinical and Experimental. 1994;9(5):329-336.</t>
  </si>
  <si>
    <t>Ansseau 1994b</t>
  </si>
  <si>
    <t>Milnacipran; fluoxetine</t>
  </si>
  <si>
    <t>Ansseau, M., Papart, P., Troisfontaines, B., Bartholomé, F., Bataille, M., Charles, G., ... &amp; Dufrasne, M. (1994). Controlled comparison of milnacipran and fluoxetine in major depression. Psychopharmacology, 114(1), 131-137.</t>
  </si>
  <si>
    <t>Armitage 1997</t>
  </si>
  <si>
    <t>Nefazodone; fluoxetine</t>
  </si>
  <si>
    <t>Armitage, R., Yonkers, K., Cole, D., &amp; Rush, A. J. (1997). A multicenter, double-blind comparison of the effects of nefazodone and fluoxetine on sleep architecture and quality of sleep in depressed outpatients. Journal of clinical psychopharmacology, 17(3), 161-168.</t>
  </si>
  <si>
    <t>Asnis 2013</t>
  </si>
  <si>
    <t>Levomilnacipran (40mg, 80mg, 120mg); placebo</t>
  </si>
  <si>
    <t>Asnis, G. M., Bose, A., Gommoll, C. P., Chen, C., &amp; Greenberg, W. M. (2013). Efficacy and safety of levomilnacipran sustained release 40 mg, 80 mg, or 120 mg in major depressive disorder: a phase 3, randomized, double-blind, placebo-controlled study. The Journal of clinical psychiatry, 74(3), 242-248.</t>
  </si>
  <si>
    <t>Bakish 1997b</t>
  </si>
  <si>
    <t>Bakish 1997a</t>
  </si>
  <si>
    <t>Bakish, D., Cavazzoni, P., Chudzik, J., Ravindran, A., &amp; Hrdina, P. D. (1997). Effects of selective serotonin reuptake inhibitors on platelet serotonin parameters in major depressive disorder. Biological psychiatry, 41(2), 184-190.</t>
  </si>
  <si>
    <t>Bakish 2014</t>
  </si>
  <si>
    <t>Levomilnacipran (40mg and 80mg); placebo</t>
  </si>
  <si>
    <t>Bakish, D., Bose, A., Gommoll, C., Chen, C., Nunez, R., Greenberg, W. M., ... &amp; Khan, A. (2014). Levomilnacipran ER 40 mg and 80 mg in patients with major depressive disorder: a phase III, randomized, double-blind, fixed-dose, placebo-controlled study. Journal of psychiatry &amp; neuroscience: JPN, 39(1), 40.</t>
  </si>
  <si>
    <t>Baldwin 1996</t>
  </si>
  <si>
    <t>Nefazodone; paroxetine</t>
  </si>
  <si>
    <t>Baldwin, D. S., Hawley, C. J., Abed, R. T., Maragakis, B. P., Cox, J., Buckingham, S. A., ... &amp; Ascher, A. (1996). A multicenter double-blind comparison of nefazodone and paroxetine in the treatment of outpatients with moderate-to-severe depression. The Journal of clinical psychiatry, 57, 46-52.</t>
  </si>
  <si>
    <t>Baldwin 2006b</t>
  </si>
  <si>
    <t>Baldwin 2006a</t>
  </si>
  <si>
    <t>Reboxetine; paroxetine</t>
  </si>
  <si>
    <t>Baldwin, D., Bridgman, K., &amp; Buis, C. (2006). Resolution of sexual dysfunction during double-blind treatment of major depression with reboxetine or paroxetine. Journal of psychopharmacology, 20(1), 91-96.</t>
  </si>
  <si>
    <t>Bennie 1995</t>
  </si>
  <si>
    <t>Bennie, E. H., Mullin, J. M., &amp; Martindale, J. J. (1995). A double-blind multicenter trial comparing sertraline and fluoxetine in outpatients with major depression. The Journal of clinical psychiatry.</t>
  </si>
  <si>
    <t>Berlanga 1997</t>
  </si>
  <si>
    <t>Berlanga, C., Arechavaleta, B., Heinze, G., Campillo, C., Torres, M., Caballero, A., ... &amp; Castelli, P. (1997). A double-blind comparison of nefazodone and fluoxetine in the treatment of depressed outpatients. Salud Mental, 20(3), 1-8.</t>
  </si>
  <si>
    <t>Berlanga 2006</t>
  </si>
  <si>
    <t>Reboxetine; citalopram</t>
  </si>
  <si>
    <t>Berlanga, C., &amp; Flores-Ramos, M. (2006). Different gender response to serotonergic and noradrenergic antidepressants. A comparative study of the efficacy of citalopram and reboxetine. Journal of affective disorders, 95(1-3), 119-123.</t>
  </si>
  <si>
    <t>Bougerol 1997_GP trial</t>
  </si>
  <si>
    <t>Bougerol, T., Scotto, J. C., Patris, M., Strut, N., Lemming, O., &amp; Petersen, H. E. H. (1997). Citalopram and fluoxetine in major depression. Clinical drug investigation, 14(2), 77-89.</t>
  </si>
  <si>
    <t>Bougerol 1997_Psychiatrist trial</t>
  </si>
  <si>
    <t>Boulenger 2014</t>
  </si>
  <si>
    <t>Boulenger, J. P., Loft, H., &amp; Olsen, C. K. (2014). Efficacy and safety of vortioxetine (Lu AA21004), 15 and 20 mg/day: a randomized, double-blind, placebo-controlled, duloxetine-referenced study in the acute treatment of adult patients with major depressive disorder. International clinical psychopharmacology, 29(3), 138.</t>
  </si>
  <si>
    <t>Boyer 2008</t>
  </si>
  <si>
    <t>Desvenlafaxine (50mg and 100mg); placebo</t>
  </si>
  <si>
    <t>Boyer, P., Montgomery, S., Lepola, U., Germain, J. M., Brisard, C., Ganguly, R., ... &amp; Tourian, K. A. (2008). Efficacy, safety, and tolerability of fixed-dose desvenlafaxine 50 and 100 mg/day for major depressive disorder in a placebo-controlled trial. International clinical psychopharmacology, 23(5), 243-253.</t>
  </si>
  <si>
    <t>Brown 1986</t>
  </si>
  <si>
    <t>Brown, W. A., Arato, M., &amp; Shrivastava, R. (1986). Pituitary-adrenocortical hyperfunction and intolerance to fluvoxamine, a selective serotonin uptake inhibitor. The American journal of psychiatry.</t>
  </si>
  <si>
    <t>Buchsbaum 1997</t>
  </si>
  <si>
    <t>Sertraline; placebo</t>
  </si>
  <si>
    <t>Buchsbaum, M. S., Joseph, W., Siegel, B. V., Hackett, E., Trenary, M., Abel, L., &amp; Reynolds, C. (1997). Effect of sertraline on regional metabolic rate in patients with affective disorder. Biological psychiatry, 41(1), 15-22.</t>
  </si>
  <si>
    <t>Bueno 1997</t>
  </si>
  <si>
    <t>Nefazodone; amitriptyline</t>
  </si>
  <si>
    <t>Bueno, J. R., &amp; Mattos, P. (1997). Estudo duplo-cego comparativo da eficácia e segurança da nefazodona e amitriptilina. J Bras Psiquiatr, 46(7), 385-9.</t>
  </si>
  <si>
    <t>From Cipriani 2018 SR. Non-English language paper</t>
  </si>
  <si>
    <t>CAGO178A2303</t>
  </si>
  <si>
    <t>From Cipriani 2018 SR. Unpublished, extracted from Cipriani. Data not extracted for agomelatine</t>
  </si>
  <si>
    <t>CAGO178A2303. A Placebo- and Paroxetine-controlled Study of the Efficacy, Safety and Tolerability of Agomelatine (25 or 50 mg) in the Treatment of Major Depressive Disorder (MDD). https://clinicaltrials.gov/ct2/show/record/NCT00463242 [accessed August 2019]</t>
  </si>
  <si>
    <t>Caligiuri 2003</t>
  </si>
  <si>
    <t>Sertraline; phenelzine; bupropion</t>
  </si>
  <si>
    <t>Caligiuri, M. P., Gentili, V., Eberson, S., Kelsoe, J., Rapaport, M., &amp; Gillin, J. C. (2003). A quantitative neuromotor predictor of antidepressant non-response in patients with major depression. Journal of affective disorders, 77(2), 135-141.</t>
  </si>
  <si>
    <t>Carman, J. S., Ahdieh, H., Wyatt-Knowles, E., Warga, E., &amp; Panagides, J. (1991). A controlled study of mianserin in moderately to severely depressed outpatients. Psychopharmacology bulletin, 27(2), 135-139.</t>
  </si>
  <si>
    <t>Excluded in 2009 GL 'No data to extract'. Extract data from Cipriani 2018 SR. Data not available or relevant for mianserin</t>
  </si>
  <si>
    <t>Casabona 2002</t>
  </si>
  <si>
    <t>Casabona, G. M., Silenzi, V., &amp; Guazzelli, M. (2002). A randomized, double blind, comparison of venlafaxine ER and paroxetine in outpatients with moderate to severe major depression. European Neuropsychopharmacology, (12), 208.</t>
  </si>
  <si>
    <t>Cassano 2002</t>
  </si>
  <si>
    <t>Cassano, G. B., Puca, F., Scapicchio, P. L., &amp; Trabucchi, M. (2002). Paroxetine and fluoxetine effects on mood and cognitive functions in depressed nondemented elderly patients. The Journal of clinical psychiatry, 63(5), 396-402.</t>
  </si>
  <si>
    <t>Chouinard 1983</t>
  </si>
  <si>
    <t>Amitriptyline; bupropion</t>
  </si>
  <si>
    <t>Chouinard, G. (1983). Bupropion and amitriptyline in the treatment of depressed patients. The Journal of clinical psychiatry, 44(5 Pt 2), 121-129.</t>
  </si>
  <si>
    <t>Chouinard 1999</t>
  </si>
  <si>
    <t>Chouinard, G., Saxena, B., Bélanger, M. C., Ravindran, A., Bakish, D., Beauclair, L., ... &amp; Remick, R. (1999). A Canadian multicenter, double-blind study of paroxetine and fluoxetine in major depressive disorder. Journal of affective disorders, 54(1-2), 39-48.</t>
  </si>
  <si>
    <t>CL3-20098-022</t>
  </si>
  <si>
    <t>CL3-20098-022. CMHP assessment report for Thymanax. Procedure No. EMEA/H/C/000916. https://www.ema.europa.eu/en/documents/assessment-report/thymanax-epar-public-assessment-report_en.pdf [accessed Augist 2019]</t>
  </si>
  <si>
    <t>CL3-20098-023</t>
  </si>
  <si>
    <t>CL3-20098-023. CMHP assessment report for valdoxan. Procedure No. EMEA/H/C/000915. https://www.ema.europa.eu/en/documents/assessment-report/valdoxan-epar-public-assessment-report_en.pdf [accessed August 2019]</t>
  </si>
  <si>
    <t>CL3-20098-024</t>
  </si>
  <si>
    <t>CL3-20098-024. CMHP assessment report for thymanax. Procedure No. EMEA/H/C/000916. https://www.ema.europa.eu/en/documents/assessment-report/thymanax-epar-public-assessment-report_en.pdf [accessed August 2019]</t>
  </si>
  <si>
    <t>CL3-20098-026</t>
  </si>
  <si>
    <t>Agomelatine; placebo</t>
  </si>
  <si>
    <t>CL3-20098-026. CMHP assessment report for thymanax. Procedure No. EMEA/H/C/000916. https://www.ema.europa.eu/en/documents/assessment-report/thymanax-epar-public-assessment-report_en.pdf [accessed August 2019]</t>
  </si>
  <si>
    <t>CL3-20098-036</t>
  </si>
  <si>
    <t>CL3-20098-036. Unpublished data provided To Cipriani 2018 SR from Servier upon request</t>
  </si>
  <si>
    <t>CL3-20098-048</t>
  </si>
  <si>
    <t>Agomelatine; paroxetine</t>
  </si>
  <si>
    <t>CL3-20098-048. https://www.clinicaltrialsregister.eu/ctr-search/search?query=eudract_number:2005-002388-95</t>
  </si>
  <si>
    <t>CL3-20098-062</t>
  </si>
  <si>
    <t>Agomelatine; duloxetine</t>
  </si>
  <si>
    <t>CL3-20098-062. https://www.clinicaltrialsregister.eu/ctr-search/search?query=2008-004642-92</t>
  </si>
  <si>
    <t>CL3-20098-070</t>
  </si>
  <si>
    <t>Agomeltatine; placebo</t>
  </si>
  <si>
    <t>CL3-20098-070. https://www.clinicaltrialsregister.eu/ctr-search/trial/2009-011795-29/FI</t>
  </si>
  <si>
    <t>Clayton 2003</t>
  </si>
  <si>
    <t>Clayton, A. H., Zajecka, J., Ferguson, J. M., Filipiak-Reisner, J. K., Brown, M. T., &amp; Schwartz, G. E. (2003). Lack of sexual dysfunction with the selective noradrenaline reuptake inhibitor reboxetine during treatment for major depressive disorder. International Clinical Psychopharmacology, 18(3), 151-156.</t>
  </si>
  <si>
    <t>Clayton 2013</t>
  </si>
  <si>
    <t>Clayton, A. H., Kornstein, S. G., Dunlop, B. W., Focht, K., Musgnung, J., Ramey, T., ... &amp; Ninan, P. T. (2013). Efficacy and safety of desvenlafaxine 50 mg/d in a randomized, placebo-controlled study of perimenopausal and postmenopausal women with major depressive disorder. The Journal of clinical psychiatry, 74(10), 1010-1017.</t>
  </si>
  <si>
    <t>Clayton 2015</t>
  </si>
  <si>
    <t>Desvenlafaxine (50mg or 100mg); Placebo</t>
  </si>
  <si>
    <t>Clayton, A. H., Tourian, K. A., Focht, K., Hwang, E., Cheng, R. F., &amp; Thase, M. E. (2015). Desvenlafaxine 50 and 100 mg/d versus placebo for the treatment of major depressive disorder: a phase 4, randomized controlled trial. The Journal of clinical psychiatry, 76(5), 562-569.</t>
  </si>
  <si>
    <t>Clerc 2001</t>
  </si>
  <si>
    <t>Milnacipran; fluvoxamine</t>
  </si>
  <si>
    <t>Clerc, G. (2001). Milnacipran/Fluvoxamine Study Group: Antidepressant efficacy and tolerability of milnacipran, a dual serotonin and noradrenaline reuptake inhibitor: a comparison with fluvoxamine. Int Clin Psychopharmacol, 16(3), 145-151.</t>
  </si>
  <si>
    <t>CN104-002</t>
  </si>
  <si>
    <t>From Cipriani 2018 SR. Link broken</t>
  </si>
  <si>
    <t>Nefazodone; placebo</t>
  </si>
  <si>
    <t>CN104-002. http://digitalcommons.ohsu.edu/fdadrug/23/</t>
  </si>
  <si>
    <t>CN104-045</t>
  </si>
  <si>
    <t>CN104-045. http://digitalcommons.ohsu.edu/fdadrug/23/</t>
  </si>
  <si>
    <t>CN104-054</t>
  </si>
  <si>
    <t>From Cipriani 2018 SR. Link broken. No data available in Cipriani 2018</t>
  </si>
  <si>
    <t>Nefazodone; fluoxetine; placebo</t>
  </si>
  <si>
    <t>CN104-054. http://digitalcommons.ohsu.edu/fdadrug/23/</t>
  </si>
  <si>
    <t>Croft 2014</t>
  </si>
  <si>
    <t>Vilazodone; placebo</t>
  </si>
  <si>
    <t>Croft, H. A., Pomara, N., Gommoll, C., Chen, D., Nunez, R., &amp; Mathews, M. (2014). Efficacy and safety of vilazodone in major depressive disorder: a randomized, double-blind, placebo-controlled trial. The Journal of clinical psychiatry, 75(11), 1291-1298.</t>
  </si>
  <si>
    <t>Dalery 2003</t>
  </si>
  <si>
    <t>From Cipraini 2018 SR</t>
  </si>
  <si>
    <t>Fluvoxamine; fluoxetine</t>
  </si>
  <si>
    <t>Dalery, J., &amp; Honig, A. (2003). Fluvoxamine versus fluoxetine in major depressive episode: a double‐blind randomised comparison. Human Psychopharmacology: Clinical and Experimental, 18(5), 379-384.</t>
  </si>
  <si>
    <t>D'Amico 1990</t>
  </si>
  <si>
    <t>From Ciprani 2018 SR</t>
  </si>
  <si>
    <t>Nefazodone (200mg or 300mg); placebo</t>
  </si>
  <si>
    <t>D'Amico, M. F., Roberts, D. L., Robinson, D. S., Schwiderski, U. E., &amp; Copp, J. (1990). Placebo-controlled dose-ranging trial designs in phase II development of nefazodone. Psychopharmacology bulletin.</t>
  </si>
  <si>
    <t>DeMartinis 2007</t>
  </si>
  <si>
    <t xml:space="preserve">Desvenlafaxine (100mg, 200mg or 400mg); placebo </t>
  </si>
  <si>
    <t>DeMartinis, N. A., Yeung, P. P., Entsuah, R., &amp; Manley, A. L. (2007). A double-blind, placebo-controlled study of the efficacy and safety of desvenlafaxine succinate in the treatment of major depressive disorder. Journal of Clinical Psychiatry, 68(5), 677-688.</t>
  </si>
  <si>
    <t>Deushle 2003</t>
  </si>
  <si>
    <t>Deuschle, M., Hamann, B., Meichel, C., Krumm, B., Lederbogen, F., Kniest, A., ... &amp; Heuser, I. (2003). Antidepressive treatment with amitriptyline and paroxetine: effects on saliva cortisol concentrations. Journal of clinical psychopharmacology, 23(2), 201-205.</t>
  </si>
  <si>
    <t>DeWilde 1993</t>
  </si>
  <si>
    <t>De Wilde, J., Spiers, R., Mertens, C., Bartholome, F., Schotte, G., &amp; Leyman, S. (1993). A double‐blind, comparative, multicentre study comparing paroxetine with fluoxetine in depressed patients. Acta Psychiatrica Scandinavica, 87(2), 141-145.</t>
  </si>
  <si>
    <t>Dunbar 1993</t>
  </si>
  <si>
    <t>Dunbar, G. C., Claghorn, J. L., Kiev, A., Rickels, K., &amp; Smith, W. T. (1993). A comparison of paroxetine and placebo in depressed outpatients. Acta Psychiatrica Scandinavica, 87(5), 302-305.</t>
  </si>
  <si>
    <t>E-1569</t>
  </si>
  <si>
    <t>E-1569. https://www.iqwig.de/download/A05-20C_Abschlussbericht_1-1_Bupropion_Mirtazapin_und_Reboxetin_bei_Depressionen.pdf [data extracted from Cipriani 2018]</t>
  </si>
  <si>
    <t>Ekselius, L. (1998). Personality disorder comorbidity with major depression and response to treatment with sertraline or citalopram. International Clinical Psychopharmacology, 13(5), 205-211.</t>
  </si>
  <si>
    <t>Fabre 1979</t>
  </si>
  <si>
    <t>Fabre, L. F., McLendon, D. M., &amp; Gainey, A. (1979). TRAZODONE EFFICACY IN DEPRESSION-DOUBLE-BLIND COMPARISON WITH IMIPRAMINE AND PLACEBO IN DAY-HOSPITAL TYPE PATIENTS. CURRENT THERAPEUTIC RESEARCH-CLINICAL AND EXPERIMENTAL, 25(6), 827-834.</t>
  </si>
  <si>
    <t>From Cipriani 2018 SR. Incomplete data reported in Cipriani so not extractable</t>
  </si>
  <si>
    <t>Fang Y, Wang Z, Sheng J, Xie B, Da Z, Gao Z, Shi Q. Fluoxetine vs amitriptyline in treating 105 patients with depressive disorder with a double-blind study. New Drugs and Clinical Remedies 1997 July 16(4):254-256.</t>
  </si>
  <si>
    <t>Yu B, Zhou R, Zhang F. Fluoxetine and amitriptyline for treating 22 patients of depressive disorder: a double blind controlled study. New Drugs and Clinical Remedies 1997 16(4):J23-J24.</t>
  </si>
  <si>
    <t>Fava, G.A., Ruini, C., Rafanelli, C., &amp; Grandi, S. (2002) Cognitive behavioural approach to loss of clinical effect during long-term antidepressant treatment: A pilot study. American Journal of Psychiatry, 159 (12), 2094-2095.</t>
  </si>
  <si>
    <t>Fava 2002b</t>
  </si>
  <si>
    <t>Fava 2002a</t>
  </si>
  <si>
    <t>Fava, M., Hoog, S. L., Judge, R. A., Kopp, J. B., Nilsson, M. E., &amp; Gonzales, J. S. (2002). Acute efficacy of fluoxetine versus sertraline and paroxetine in major depressive disorder including effects of baseline insomnia. Journal of clinical psychopharmacology, 22(2), 137-147.</t>
  </si>
  <si>
    <t>Feighner 1984</t>
  </si>
  <si>
    <t>Feighner, J. P., Meredith, C. H., Stern, W. C., Hendrickson, G., &amp; Miller, L. L. (1984). A double-blind study of bupropion and placebo in depression. The American journal of psychiatry.</t>
  </si>
  <si>
    <t>Feighner, J., Targum, S. D., Bennett, M. E., Roberts, D. L., Kensler, T. T., D'Amico, M. F., &amp; Hardy, S. A. (1998). A double-blind, placebo-controlled trial of nefazodone in the treatment of patients hospitalized for major depression. The Journal of clinical psychiatry, 59(5), 246-253.</t>
  </si>
  <si>
    <t>Gagiano 1993</t>
  </si>
  <si>
    <t>Gagiano, C. A. (1993). A double blind comparison of paroxetine and fluoxetine in patients with major depression. British Journal of Clinical Research, 4, 145-152.</t>
  </si>
  <si>
    <t>Gillin 1997</t>
  </si>
  <si>
    <t>Fluoxetine; nefazodone</t>
  </si>
  <si>
    <t>Gillin, J. C., Rapaport, M., Erman, M. K., Winokur, A., &amp; Albala, B. J. (1997). A comparison of nefazodone and fluoxetine on mood and on objective, subjective, and clinician-rated measures of sleep in depressed patients: a double-blind, 8-week clinical trial. The Journal of clinical psychiatry, 58(5), 185-192.</t>
  </si>
  <si>
    <t>Gommoll 2014</t>
  </si>
  <si>
    <t>Levomilnacipran; placebo</t>
  </si>
  <si>
    <t>Gommoll, C. P., Greenberg, W. M., &amp; Chen, C. (2014). A randomized, double-blind, placebo-controlled study of flexible doses of levomilnacipran ER (40–120 mg/day) in patients with major depressive disorder. Journal of drug assessment, 3(1), 10-19.</t>
  </si>
  <si>
    <t>Goodarzi 2015</t>
  </si>
  <si>
    <t>Goodarzi K, Astaneh N, Mazinani R, Alibeigi N, Mousavi Z. Comparison of therapeutic effects of mirtazaine and citalopram on outpatients with major depressive disorder and anxiety symptoms. World Journal of Pharmaceutical Research. 2015; 4(8):346-357.</t>
  </si>
  <si>
    <t>Excluded from 2009 GL 'pooled analysis'. Results pooled across 3 studies</t>
  </si>
  <si>
    <t>Grunebaum 2012</t>
  </si>
  <si>
    <t>Bupropion; paroxetine</t>
  </si>
  <si>
    <t>Grunebaum, M. F., Ellis, S. P., Duan, N., Burke, A. K., Oquendo, M. A., &amp; Mann, J. J. (2012). Pilot randomized clinical trial of an SSRI vs bupropion: effects on suicidal behavior, ideation, and mood in major depression. Neuropsychopharmacology, 37(3), 697.</t>
  </si>
  <si>
    <t>GSK14</t>
  </si>
  <si>
    <t>http://www.gsk-clinicalstudyregister.com/study/14#rs</t>
  </si>
  <si>
    <t>Guelfi 1998</t>
  </si>
  <si>
    <t>Milnacipran (100mg or 200mg); fluoxetine</t>
  </si>
  <si>
    <t>Guelfi, J. D., Ansseau, M., Corruble, E., Samuelian, J. C., Tonelli, I., Tournoux, A., &amp; Pletan, Y. (1998). A double-blind comparison of the efficacy and safety of milnacipran and fluoxetine in depressed inpatients. International clinical psychopharmacology, 13(3), 121-128.</t>
  </si>
  <si>
    <t>Hackett 1998</t>
  </si>
  <si>
    <t>Hackett, D., Salinas, E., &amp; Desmet, A. (1998). Efficacy and safety of venlafaxine vs. fluvoxamine in outpatients with major depression. European Neuropsychopharmacology, (8), S209.</t>
  </si>
  <si>
    <t>Hao 2014</t>
  </si>
  <si>
    <t>Hao X, Yang F, Kuang H, Shi J, Du B, Zhang K, Zhang H. Duloxetine hydrochloride enteric tablets in the treatment of major depressive disorder: a multicentre, randomised, double-blind and positive drug parallel controlled clinical trial. Chinese Journal of new Drugs. 2014;23:2767-2780.</t>
  </si>
  <si>
    <t>Heller 2009</t>
  </si>
  <si>
    <t>Heller AS. Brain Imaging Techniques That Predict Antidepressant Responsiveness (WyethKolden). NCT00909155. Available from: https://clinicaltrials.gov/ct2/show/results/NCT00909155 [accessed Augist 2019]</t>
  </si>
  <si>
    <t>Henigsberg 2012</t>
  </si>
  <si>
    <t>Vortioxetine (5mg or 10mg0; placebo</t>
  </si>
  <si>
    <t>Henigsberg, N., Mahableshwarkar, A. R., Jacobsen, P., Chen, Y., &amp; Thase, M. E. (2012). A randomized, double-blind, placebo-controlled 8-week trial of the efficacy and tolerability of multiple doses of Lu AA21004 in adults with major depressive disorder. The Journal of clinical psychiatry, 73(7), 953-959.</t>
  </si>
  <si>
    <t>Hicks 2002</t>
  </si>
  <si>
    <t>Hicks, J. A., Argyropoulos, S. V., Rich, A. S., Nash, J., Bell, C. J., Edwards, C., ... &amp; Wilson, S. J. (2002). Randomised controlled study of sleep after nefazodone or paroxetine treatment in out-patients with depression. The British Journal of Psychiatry, 180(6), 528-535.</t>
  </si>
  <si>
    <t>Hong 2003</t>
  </si>
  <si>
    <t>Hong, C. J., Hu, W. H., Chen, C. C., Hsiao, C. C., Tsai, S. J., &amp; Ruwe, F. J. (2003). A double-blind, randomized, group-comparative study of the tolerability and efficacy of 6 weeks' treatment with mirtazapine or fluoxetine in depressed Chinese patients. The Journal of clinical psychiatry, 64(8), 921-926.</t>
  </si>
  <si>
    <t>Hu 2009</t>
  </si>
  <si>
    <t>Hu, M. R., Li, L. H., Lu, X. Z., Xun, G. L., &amp; Chen, J. D. (2010). Escitalopram vs citalopram for depressioni: a randomized, double-blind, double-dummy, multicenter, parallel controlled study. Central South Pharmacy, 8, 67-69.</t>
  </si>
  <si>
    <t>Jacobsen 2015</t>
  </si>
  <si>
    <t>Vortioxetine (10mg and 20mg); placebo</t>
  </si>
  <si>
    <t>Jacobsen, P. L., Mahableshwarkar, A. R., Serenko, M., Chan, S., &amp; Trivedi, M. H. (2015). A randomized, double-blind, placebo-controlled study of the efficacy and safety of vortioxetine 10 mg and 20 mg in adults with major depressive disorder. The Journal of clinical psychiatry, 76(5), 575-582.</t>
  </si>
  <si>
    <t>Jain 2013</t>
  </si>
  <si>
    <t>Vortioxetine; placebo</t>
  </si>
  <si>
    <t>Jain, R., Mahableshwarkar, A. R., Jacobsen, P. L., Chen, Y., &amp; Thase, M. E. (2012). A randomized, double-blind, placebo-controlled 6-wk trial of the efficacy and tolerability of 5 mg vortioxetine in adults with major depressive disorder. International Journal of Neuropsychopharmacology, 16(2), 313-321.</t>
  </si>
  <si>
    <t>http://www.gsk-clinicalstudyregister.com/study/29060/785#csr</t>
  </si>
  <si>
    <t>Jefferson 2006</t>
  </si>
  <si>
    <t>Jefferson, J. W., Rush, A. J., Nelson, J. C., VanMeter, S. A., Krishen, A., Hampton, K. D., ... &amp; Modell, J. G. (2006). Extended-release bupropion for patients with major depressive disorder presenting with symptoms of reduced energy, pleasure, and interest: findings from a randomized, double-blind, placebo-controlled study. The Journal of clinical psychiatry, 67(6), 865-873.</t>
  </si>
  <si>
    <t>Jiang 2009</t>
  </si>
  <si>
    <t>Jiang X, Ren K. A comparative study on escitalopram and citalopram hydrobromide in the treatment of depression. Journal of Qiqihar Medical College, 2009; 30(1):1-2.</t>
  </si>
  <si>
    <t>Kamijima 2013</t>
  </si>
  <si>
    <t>Milnacipran (100mg and 200mg); paroxetine</t>
  </si>
  <si>
    <t>Kamijima, K., Hashimoto, S., Nagayoshi, E., &amp; Koyama, T. (2013). Double-blind, comparative study of milnacipran and paroxetine in Japanese patients with major depression. Neuropsychiatric disease and treatment, 9, 555.</t>
  </si>
  <si>
    <t>Katz 1993_Protocol 03</t>
  </si>
  <si>
    <t>Katz 1993_Protocol 01</t>
  </si>
  <si>
    <t>Kavoussi 1997</t>
  </si>
  <si>
    <t>Bupropion; sertraline</t>
  </si>
  <si>
    <t>Kavoussi, R. J., Segraves, R. T., Hughes, A. R., Ascher, J. A., &amp; Johnston, J. A. (1997). Double-blind comparison of bupropion sustained release and sertraline in depressed outpatients. The Journal of clinical psychiatry, 58(12), 532-537.</t>
  </si>
  <si>
    <t>Keller 2007</t>
  </si>
  <si>
    <t>Keller, M. B., Trivedi, M. H., Thase, M. E., Shelton, R. C., Kornstein, S. G., Nemeroff, C., ... &amp; Hirschfeld, R. M. (2007). The Prevention of Recurrent Episodes of Depression with Venlafaxine for Two Years (PREVENT) Study: outcomes from the 2-year and combined maintenance phases. Journal of Clinical Psychiatry, 68(8), 1246-1256.</t>
  </si>
  <si>
    <t>Kennedy 2005</t>
  </si>
  <si>
    <t>Kennedy SH, Anderson HF, Lam RW. A pooled analysis of selective serotonin reuptake inhibitors and venlafaxine. Poster presented at the American Psychiatric Association, May 2005.</t>
  </si>
  <si>
    <t>Kennedy 2014</t>
  </si>
  <si>
    <t>Agomelatine (10 mg, 25 mg, 25-50 mg); placebo</t>
  </si>
  <si>
    <t>Kennedy, S. H., Avedisova, A., Giménez-Montesinos, N., Belaïdi, C., &amp; agomelatine study group. (2014). A placebo-controlled study of three agomelatine dose regimens (10 mg, 25 mg, 25–50 mg) in patients with major depressive disorder. European Neuropsychopharmacology, 24(4), 553-563.</t>
  </si>
  <si>
    <t>Khan 2011</t>
  </si>
  <si>
    <t>Vilazoodone; placebo</t>
  </si>
  <si>
    <t>Khan, A., Cutler, A. J., Kajdasz, D. K., Gallipoli, S., Athanasiou, M., Robinson, D. S., ... &amp; Reed, C. R. (2011). A randomized, double-blind, placebo-controlled, 8-week study of vilazodone, a serotonergic agent for the treatment of major depressive disorder. The Journal of clinical psychiatry, 72(4), 441-447.</t>
  </si>
  <si>
    <t>Kiev 1997</t>
  </si>
  <si>
    <t>Kiev, A., &amp; Feiger, A. (1997). A double-blind comparison of fluvoxamine and paroxetine in the treatment of depressed outpatients. The Journal of clinical psychiatry, 58(4), 146-152.</t>
  </si>
  <si>
    <t>Koshino 2013</t>
  </si>
  <si>
    <t>Koshino, Y., Bahk, W. M., Sakai, H., &amp; Kobayashi, T. (2013). The efficacy and safety of bupropion sustained-release formulation for the treatment of major depressive disorder: a multi-center, randomized, double-blind, placebo-controlled study in Asian patients. Neuropsychiatric disease and treatment, 9, 1273.</t>
  </si>
  <si>
    <t>Lam 1995</t>
  </si>
  <si>
    <t>Fluoxetine; placebo</t>
  </si>
  <si>
    <t>Population: Seasonal affective disorder (SAD)</t>
  </si>
  <si>
    <t>Lam, R. W., Gorman, C. P., Michalon, M., Steiner, M., Levitt, A. J., Corral, M. R., ... &amp; Joffe, R. T. (1995). Multicenter, placebo-controlled study of fluoxetine in seasonal affective disorder. The American journal of psychiatry.</t>
  </si>
  <si>
    <t>Excluded in 2009 GL 'No data to extract'. No depression, functioning or quality of life outcomes. 'Included' in Cipriani 2018 SR but no available data either</t>
  </si>
  <si>
    <t>61% for 2 relevant arms (imipramine and placebo)</t>
  </si>
  <si>
    <t>Leinonen 1997</t>
  </si>
  <si>
    <t>Milnacipran; clomipramine</t>
  </si>
  <si>
    <t>Leinonen, E., Lepola, U., Koponen, H., Mehtonen, O. P., &amp; Rimon, R. (1997). Long‐term efficacy and safety of milnacipran compared to clomipramine in patients with major depression. Acta Psychiatrica Scandinavica, 96(6), 497-504.</t>
  </si>
  <si>
    <t>Lepine 2000</t>
  </si>
  <si>
    <t>Lepine, J. P., Goger, J., Blashko, C., Probst, C., Moles, M. F., Kosolowski, J., ... &amp; Lane, R. M. (2000). A double-blind study of the efficacy and safety of sertraline and clomipramine in outpatients with severe major depression. International clinical psychopharmacology, 15(5), 263-271.</t>
  </si>
  <si>
    <t>Li 2010</t>
  </si>
  <si>
    <t>Paper cannot be identified (non-English language?) and data cannot be extracted from Cipriani 2018 SR as no baseline severity data</t>
  </si>
  <si>
    <t>Citalopram; escitalopram</t>
  </si>
  <si>
    <t>Li X, Tao F, Wang X, Li Ji. Clinical Research on Escitalopram Oxalate Tablets in Treatment of Depression. Pharmaceutical and Clinical Research. 2010; 18(1):1-3.</t>
  </si>
  <si>
    <t>Desvenlafaxine; venlafaxine; placebo</t>
  </si>
  <si>
    <t>Lieberman, D. Z., Montgomery, S. A., Tourian, K. A., Brisard, C., Rosas, G., Padmanabhan, K., ... &amp; Pitrosky, B. (2008). A pooled analysis of two placebo-controlled trials of desvenlafaxine in major depressive disorder. International clinical psychopharmacology, 23(4), 188-197.</t>
  </si>
  <si>
    <t>Lieberman 2008a</t>
  </si>
  <si>
    <t>Lieberman 2008b</t>
  </si>
  <si>
    <t>Liebowitz, M. R., Manley, A. L., Padmanabhan, S. K., Ganguly, R., Tummala, R., &amp; Tourian, K. A. (2008). Efficacy, safety, and tolerability of desvenlafaxine 50 mg/day and 100 mg/day in outpatients with major depressive disorder. Current medical research and opinion, 24(7), 1877-1890.</t>
  </si>
  <si>
    <t>Lieberman 2013</t>
  </si>
  <si>
    <t>Desvenlafaxine (10mg and 50mg); placebo</t>
  </si>
  <si>
    <t>Liebowitz, M. R., Tourian, K. A., Hwang, E., &amp; Mele, L. (2013). A double-blind, randomized, placebo-controlled study assessing the efficacy and tolerability of desvenlafaxine 10 and 50 mg/day in adult outpatients with major depressive disorder. BMC psychiatry, 13(1), 94.</t>
  </si>
  <si>
    <t>Lineberry 1990</t>
  </si>
  <si>
    <t>Lineberry CG, Johnston JA, Raymond RN, Samara B, Feighner JP, Harto NE, Granacher RP Jr, Weisler RH, Carman JS, Boyer WF. A fixed-dose (300 mg) efficacy study of bupropion and placebo in depressed outpatients. J Clin Psychiatry. 1990;51(5):194-9.</t>
  </si>
  <si>
    <t>Lopez-Rodriguez 2004</t>
  </si>
  <si>
    <t>Rodriguez JL, Lopez Butron MA, Vargas Terrez BE, Villamil Salcedo V. Estudio doble ciego con antidepressivo, psicoterapia breve y placebo en pacientes con depression leve a moderada. Salud Mental 2004;27:53-61.</t>
  </si>
  <si>
    <t>Lv 2013</t>
  </si>
  <si>
    <t>Lv Z, Zhang Y, Qi S. A randomized double-blind study of escitalopram and citalopram in treating major depression. J Clin Psychiatry. 2013;23(1):1-3.</t>
  </si>
  <si>
    <t>M/2020/0046 (Study 046)</t>
  </si>
  <si>
    <t>https://www.iqwig.de/de/projekte-ergebnisse/studieninformationen-zu-reboxetin.3304.html</t>
  </si>
  <si>
    <t>M/2020/0046 (Study 047)</t>
  </si>
  <si>
    <t>Mahableshwarkar 2013</t>
  </si>
  <si>
    <t>Mahableshwarkar, A. R., Jacobsen, P. L., &amp; Chen, Y. (2013). A randomized, double-blind trial of 2.5 mg and 5 mg vortioxetine (Lu AA21004) versus placebo for 8 weeks in adults with major depressive disorder. Current medical research and opinion, 29(3), 217-226.</t>
  </si>
  <si>
    <t>Mahableshwarkar 2015a</t>
  </si>
  <si>
    <t>Mahableshwarkar, A. R., Jacobsen, P. L., Chen, Y., Serenko, M., &amp; Trivedi, M. H. (2015). A randomized, double-blind, duloxetine-referenced study comparing efficacy and tolerability of 2 fixed doses of vortioxetine in the acute treatment of adults with MDD. Psychopharmacology, 232(12), 2061-2070.</t>
  </si>
  <si>
    <t>Mahableshwarkar 2015b</t>
  </si>
  <si>
    <t>Vortioxetine (10mg and 15mg); placebo</t>
  </si>
  <si>
    <t>Mahableshwarkar AR, Jacobsen PL, Serenko M, Chen Y, Trivedi MH. A randomized, double-blind, placebo-controlled study of the efficacy and safety of 2 doses of vortioxetine in adults with major depressive disorder. J Clin Psychiatry 2015;76(5):583-91.</t>
  </si>
  <si>
    <t>Mahableshwarkar 2015c</t>
  </si>
  <si>
    <t>From Cipriani 2018 SR. All participants self-reported cognitive dysfunction</t>
  </si>
  <si>
    <t>Vortioxetine; duloxetine; placebo</t>
  </si>
  <si>
    <t>Mahableshwarkar, A. R., Zajecka, J., Jacobson, W., Chen, Y., &amp; Keefe, R. S. (2015). A randomized, placebo-controlled, active-reference, double-blind, flexible-dose study of the efficacy of vortioxetine on cognitive function in major depressive disorder. Neuropsychopharmacology, 40(8), 2025.</t>
  </si>
  <si>
    <t>Excluded from 2004 GL 'Included in Beasley1993'</t>
  </si>
  <si>
    <t>McIntyre 2014</t>
  </si>
  <si>
    <t>McIntyre RS, Lophaven S, Olsen CK. A randomized, double-blind, placebo-controlled study of vortioxetine on cognitive function in depressed adults. Int J Neuropsychopharmacol. 2014;17(10):1557-67.</t>
  </si>
  <si>
    <t>MDF/29060/III/070/88/MC</t>
  </si>
  <si>
    <t>Unpublished, data extracted from Cipriani 2018 SR</t>
  </si>
  <si>
    <t>https://www.gsk-clinicalstudyregister.com/study/29060/070#rs</t>
  </si>
  <si>
    <t>MDUK/26090/III/83/007</t>
  </si>
  <si>
    <t>Unpublished study in Cipriani 2018 SR. Only discontinuation data available</t>
  </si>
  <si>
    <t>https://www.gsk-clinicalstudyregister.com/study/26090/007#rs</t>
  </si>
  <si>
    <t>Mendels 1995</t>
  </si>
  <si>
    <t>Nefazodone 50-300mg; nefazodone 100-600mg; placebo</t>
  </si>
  <si>
    <t>Mendels J, Reimherr F, Marcus RN, Roberts DL, Francis RJ, Anton SF. A double-blind, placebo-controlled trial of two dose ranges of nefazodone in the treatment of depressed outpatients. J Clin Psychiatry. 1995;56 Suppl 6:30-6.</t>
  </si>
  <si>
    <t>MIR 003-003 (FDA)</t>
  </si>
  <si>
    <t>http://digitalcommons.ohsu.edu/fdadrug/20/</t>
  </si>
  <si>
    <t>MIR 003-020 (FDA)</t>
  </si>
  <si>
    <t>MIR 003-021 (FDA)</t>
  </si>
  <si>
    <t>MIR 84062 (FDA)</t>
  </si>
  <si>
    <t>From Cipriani 2018 SR but no baseline data available</t>
  </si>
  <si>
    <t>Miura 2000</t>
  </si>
  <si>
    <t>Miura S, Koyama T, Asai M, Endo S, Kamijima K, Ushijima S, Murasaki M, Kariya T, Koshino Y, Nakajima T, Nishimura K, Kudo Y, Saito M, Watanabe M, Tashiro N, Nakane Y. Clinical evaluation of paroxetine HCl, a selective serotonin reuptake inhibitor, in the treatment of depression or depressive spisodes: Double-blind, parallel group study with amitriptyline HCl. Yakuri To Chiro (Jpn Pharmacol Ther). 2000; 28 Supplement: 187-210.</t>
  </si>
  <si>
    <t>Montgomery 2013</t>
  </si>
  <si>
    <t>Montgomery SA, Mansuy L, Ruth A, Bose A, Li H, Li D. Efficacy and safety of levomilnacipran sustained release in moderate to severe major depressive disorder: a randomized, double-blind, placebo-controlled, proof-of-concept study. J Clin Psychiatry 2013;74(4):363-9.</t>
  </si>
  <si>
    <t>Mundt 2012</t>
  </si>
  <si>
    <t>Mundt JC, Vogel AP, Feltner DE, Lenderking WR. Vocal acoustic biomarkers of depression severity and treatment response. Biol Psychiatry. 2012 Oct 1;72(7):580-7.</t>
  </si>
  <si>
    <t>Munizza 2006</t>
  </si>
  <si>
    <t>Munizza C, Olivieri L, Di Loreto G, Dionisio P. A comparative, randomized, double-blind study of trazodone prolonged-release and sertraline in the treatment of major depressive disorder. Curr Med Res Opin. 2006 Sep;22(9):1703-13.</t>
  </si>
  <si>
    <t>Murasaki 1998</t>
  </si>
  <si>
    <t>Fluvoxamine; amitriptyline</t>
  </si>
  <si>
    <t>Murasaki M, Mori A, Miura S et al. Clinical evaluation of SME3110 (fluvoxamine maleate) in the treatment of depression and depressive state: A double-blind, comparative study with amitriptyline. Rinsho-Iyaku (Journal of Clinical Therapeutics &amp; Medicines) 1998; 14(5): 951-980.</t>
  </si>
  <si>
    <t>Murasaki 2010</t>
  </si>
  <si>
    <t>Fluvoxamine; mirtazapine</t>
  </si>
  <si>
    <t>Murasaki M, Schoemaker JH, Miyake K, Gailledreau J, Heukels AJ, Fennema HP, Sitsen JMA. Comparison of efficacy and safety of mirtazapine versus fluvoxamine in Japanese and Caucasian patients with major depressive disorder. Rinsho-Seishin-Yakuri (Japanese Journal of Clinical Psychopharmacology 2010 13(2): 339-355.</t>
  </si>
  <si>
    <t>MY-1008/BRL-029060/2/CPMS-076</t>
  </si>
  <si>
    <t>Unpublished study in Cipriani 2018 SR. Only 4 participants in each arm randomised</t>
  </si>
  <si>
    <t>https://www.gsk-clinicalstudyregister.com/study/29060/076#rs</t>
  </si>
  <si>
    <t>MY-1042/BRL-029060/CPMS-251</t>
  </si>
  <si>
    <t>http://www.gsk-clinicalstudyregister.com/study/29060/251?search=compound&amp;compound=paroxetine#rs</t>
  </si>
  <si>
    <t>MY-1043/BRL-029060/115</t>
  </si>
  <si>
    <t>Unpublished study in Cipriani 2018 SR, no baseline data available</t>
  </si>
  <si>
    <t>Paroxetine; fluoxetine; placebo</t>
  </si>
  <si>
    <t>http://www.gsk-clinicalstudyregister.com/study/29060/115#rs</t>
  </si>
  <si>
    <t>MY-1045/BRL-029060/1 (PAR 128)</t>
  </si>
  <si>
    <t>http://www.gsk-clinicalstudyregister.com/study/29060/128#rs</t>
  </si>
  <si>
    <t>NCT00822744 (EudraCT Number2008-001718-26)</t>
  </si>
  <si>
    <t>Unpublished data in Cipriani 2018 SR, but no baseline data available</t>
  </si>
  <si>
    <t>https://clinicaltrials.gov/ct2/show/NCT00822744</t>
  </si>
  <si>
    <t>NCT01020799</t>
  </si>
  <si>
    <t>Unpublished data in Cipriani 2018 SR</t>
  </si>
  <si>
    <t>https://clinicaltrials.gov/ct2/show/NCT01020799</t>
  </si>
  <si>
    <t>NCT01145755</t>
  </si>
  <si>
    <t>Duloxetine; placebo</t>
  </si>
  <si>
    <t>https://clinicaltrials.gov/ct2/show/NCT01145755</t>
  </si>
  <si>
    <t>NCT01254305</t>
  </si>
  <si>
    <t>https://clinicaltrials.gov/ct2/show/NCT01254305</t>
  </si>
  <si>
    <t>NCT01255787 (EUCTR2010-022257-41, JapicCTI-101344, CTRI/2011/08/001963)</t>
  </si>
  <si>
    <t>Vortioxetine (5mg, 10mg, or 20mg); placebo</t>
  </si>
  <si>
    <t>https://clinicaltrials.gov/ct2/show/NCT01255787</t>
  </si>
  <si>
    <t>NCT01355081 (japicCTI-111492, U1111-1120-9277)</t>
  </si>
  <si>
    <t>Vortioxetine (5mg or 10mg); placebo</t>
  </si>
  <si>
    <t>https://clinicaltrials.gov/ct2/show/NCT01355081</t>
  </si>
  <si>
    <t>NCT01808612</t>
  </si>
  <si>
    <t>Fluoxetine (20mg or 40mg); placebo</t>
  </si>
  <si>
    <t>https://clinicaltrials.gov/ct2/show/NCT01808612</t>
  </si>
  <si>
    <t>Nemeroff 1995</t>
  </si>
  <si>
    <t>Fluvoxamine; sertraline</t>
  </si>
  <si>
    <t>Nemeroff CB, Ninan P, Ballenger J, Lydiard RB, Feighner J, Patterson WM, Greist JH. Double-blind multicenter comparison of fluvoxamine versus sertraline in the treatment of depressed outpatients. Depression. 1995;3(4):163-69.</t>
  </si>
  <si>
    <t>Newhouse 2000</t>
  </si>
  <si>
    <t>Newhouse PA, Krishnan KR, Doraiswamy PM, Richter EM, Batzar ED, Clary CM. A double-blind comparison of sertraline and fluoxetine in depressed elderly patients. J Clin Psychiatry. 2000;61(8):559-68.</t>
  </si>
  <si>
    <t>NKD20006 (NCT00048204)</t>
  </si>
  <si>
    <t>http://www.gsk-clinicalstudyregister.com/study/NKD20006#ps</t>
  </si>
  <si>
    <t>Ontiveros A, Garcia-Barriga C. A double-blind, comparative study of paroxetine and fluoxetine in out-patients with depression. Brit J Clin Research. 1997; 8:23-32.</t>
  </si>
  <si>
    <t>PAR 01 001 (GSK &amp; FDA)</t>
  </si>
  <si>
    <t>http://digitalcommons.ohsu.edu/fdadrug/26/</t>
  </si>
  <si>
    <t>PAR 279 MDUK</t>
  </si>
  <si>
    <t>http://www.gsk-clinicalstudyregister.com/study/29060/012_3?search=compound&amp;compound=paroxetine#rs</t>
  </si>
  <si>
    <t>PAR 29060.308 (HP/81/74A)</t>
  </si>
  <si>
    <t>Unpublished datain Cipriani 2018 SR, but no baseline data available</t>
  </si>
  <si>
    <t>Paroxetine; amitriptyline</t>
  </si>
  <si>
    <t>https://www.gsk-clinicalstudyregister.com/study/29060/308#rs</t>
  </si>
  <si>
    <t>PAR 29060.310 (HP 81/85A)</t>
  </si>
  <si>
    <t>https://www.gsk-clinicalstudyregister.com/study/29060/310#rs</t>
  </si>
  <si>
    <t>PAR 29060.314 (HP 82/134)</t>
  </si>
  <si>
    <t>https://www.gsk-clinicalstudyregister.com/study/29060/314?search=study&amp;#rs</t>
  </si>
  <si>
    <t>PAR 29060.316 (HP/82/47A)</t>
  </si>
  <si>
    <t>https://www.gsk-clinicalstudyregister.com/study/29060/316#rs</t>
  </si>
  <si>
    <t>PAR 29060.318 (HP/82/64A)</t>
  </si>
  <si>
    <t>https://www.gsk-clinicalstudyregister.com/study/29060/318#rs</t>
  </si>
  <si>
    <t>PAR 29060/281</t>
  </si>
  <si>
    <t>https://www.gsk-clinicalstudyregister.com/study/29060/281#rs</t>
  </si>
  <si>
    <t>PAR MDUK 032</t>
  </si>
  <si>
    <t>https://www.gsk-clinicalstudyregister.com/study/29060/032#rs</t>
  </si>
  <si>
    <t>Patris 1996</t>
  </si>
  <si>
    <t>Patris M, Bouchard JM, Bougerol T, Charbonnier JF, Chevalier JF, Clerc G, Cyran C, Van Amerongen P, Lemming O, Høpfner-Peterson HE. Citalopram versus fluoxetine: A double-blind, controlled, multicentre, phase III trial in patients with unipolar major depression treated in general practice. International Clinical Psychopharmacology. 1996;11(2):129-36.</t>
  </si>
  <si>
    <t>Hieronymus 2016_PZ/109</t>
  </si>
  <si>
    <t>Hieronymus F, Emilsson JF, Nilsson S, Eriksson E. Consistent superiority of selective serotonin reuptake inhibitors over placebo in reducing depressed mood in patients with major depression. Mol Psychiatry. 2016 Apr;21(4):523-30.</t>
  </si>
  <si>
    <t>Hieronymus 2016_PZ/111</t>
  </si>
  <si>
    <t>Rapaport 1996</t>
  </si>
  <si>
    <t>Rapaport M, Coccaro EF, Sheline YI, Perse T, Holland P, Fabre L, Bradford D. A Comparison of Fluvoxamine and Fluoxetine in the Treatment of Major Depression. Journal of Clinical Psychopharmacology. 1996;16(5):373-8.</t>
  </si>
  <si>
    <t>Reimherr 1998</t>
  </si>
  <si>
    <t>Bupropion (150mg or 300mg); placebo</t>
  </si>
  <si>
    <t>Reimherr FW, Cunningham LA, Batey SR, Johnston JA, Ascher JA. A multicenter evaluation of the efficacy and safety of 150 and 300 mg/d sustained-release bupropion tablets versus placebo in depressed outpatients. Clin Ther. 1998 May-Jun;20(3):505-16.</t>
  </si>
  <si>
    <t>Baseline HAMD reported as 1.26 (average per item?). Same baseline score for all 3 arms in Cipriani 2018</t>
  </si>
  <si>
    <t>Rickels 2009</t>
  </si>
  <si>
    <t>Rickels K, Athanasiou M, Robinson DS, Gibertini M, Whalen H, Reed CR. Evidence for efficacy and tolerability of vilazodone in the treatment of major depressive disorder: a randomized, double-blind, placebo-controlled trial. J Clin Psychiatry. 2009 Mar;70(3):326-33.</t>
  </si>
  <si>
    <t>Robinson 2014</t>
  </si>
  <si>
    <t>Robinson M, Oakes TM, Raskin J, Liu P, Shoemaker S, Nelson JC. Acute and long-term treatment of late-life major depressive disorder: duloxetine versus placebo. Am J Geriatr Psychiatry. 2014 Jan;22(1):34-45.</t>
  </si>
  <si>
    <t>Rossini 2005</t>
  </si>
  <si>
    <t>Sertraline; fluvoxamine</t>
  </si>
  <si>
    <t>Rossini D, Serretti A, Franchini L, Mandelli L, Smeraldi E, De Ronchi D, Zanardi R. Sertraline Versus Fluvoxamine in the Treatment of Elderly Patients With Major Depression Journal of Clinical Psychopharmacology. 2005;25(5):471-5.</t>
  </si>
  <si>
    <t>Fluvoxamine; Desipramine; Placebo</t>
  </si>
  <si>
    <t>Limosin 2006</t>
  </si>
  <si>
    <t>Limosin F, Samuelian JC, Rouillon F. Multicenter Double-Blind Study of the Efficacy of Paroxetine versus Clomipramine in Elderly Patients with Major Depression. Journal of Aging and Pharmacotherapy. 2006;13(2):7-19.</t>
  </si>
  <si>
    <t>Excluded from 2004 GL as 'No data to extract (Amitriptyline vs. Phenelzine vs. Placebo)'. Data cannot be extracted for depression, functioning or quality of life. No data available in Cipriani 2018 SR</t>
  </si>
  <si>
    <t>Rush 1998</t>
  </si>
  <si>
    <t>Rush AJ, Armitage R, Gillin JC, Yonkers KA, Winokur A, Moldofsky H, Vogel GW, Kaplita SB, Fleming JB, Montplaisir J, Erman MK, Albala BJ, McQuade RD. Comparative effects of nefazodone and fluoxetine on sleep in outpatients with major depressive disorder. Biol Psychiatry. 1998 Jul 1;44(1):3-14.</t>
  </si>
  <si>
    <t>Rush 2001</t>
  </si>
  <si>
    <t>Rush AJ, Trivedi MH, Carmody TJ, Donahue RM, Houser TL, Bolden-Watson C, Batey SR, Ascher JA, Metz A. Response in relation to baseline anxiety levels in major depressive disorder treated with bupropion sustained release or sertraline. Neuropsychopharmacology. 2001 Jul;25(1):131-8.</t>
  </si>
  <si>
    <t>Sacchetti 2002</t>
  </si>
  <si>
    <t>Sacchetti E, Cassano GB, Penati G, Pavan L, Nardini M, Casacchia M, Pancheri P, Muscettola G, Faravelli C, Aguglia E, Nivoli G, Ravizza L, Castrogiovanni P. Paroxetine versus amitriptyline in patients with recurrent major depression: A double-blind trial. Int J Psychiatry Clin Pract. 2002;6(1):23-9.</t>
  </si>
  <si>
    <t>Sambunaris 2014</t>
  </si>
  <si>
    <t>Sambunaris A, Bose A, Gommoll CP, Chen C, Greenberg WM, Sheehan DV. A phase III, double-blind, placebo-controlled, flexible-dose study of levomilnacipran extended-release in patients with major depressive disorder. J Clin Psychopharmacol. 2014 Feb;34(1):47-56.</t>
  </si>
  <si>
    <t>Sauer 2003</t>
  </si>
  <si>
    <t>Sauer H, Huppertz-Helmhold S, Dierkes W. Efficacy and safety of venlafaxine ER vs. amitriptyline ER in patients with major depression of moderate severity. Pharmacopsychiatry. 2003 Sep;36(5):169-75.</t>
  </si>
  <si>
    <t>Schone 1993</t>
  </si>
  <si>
    <t>Schöne W, Ludwig M. A double-blind study of paroxetine compared with fluoxetine in geriatric patients with major depression. J Clin Psychopharmacol. 1993 Dec;13(6 Suppl 2):34S-39S.</t>
  </si>
  <si>
    <t>Schwartz 2002 (iQWIG)</t>
  </si>
  <si>
    <t>Conference abstract included in Cipriani 2018 SR</t>
  </si>
  <si>
    <t>Venlafaxine; reboxetine</t>
  </si>
  <si>
    <t>https://www.iqwig.de/download/Studie_Schwartz_et_al_Poster.pdf</t>
  </si>
  <si>
    <t>Forest Laboratories 2010</t>
  </si>
  <si>
    <t>SCT-MD-49</t>
  </si>
  <si>
    <t>https://clinicaltrials.gov/ct2/show/NCT00668525</t>
  </si>
  <si>
    <t>Sechter 1999</t>
  </si>
  <si>
    <t>Sechter D, Troy S, Paternetti S, Boyer P. A double-blind comparison of sertraline and fluoxetine in the treatment of major depressive episode in outpatients. Eur Psychiatry. 1999 Mar;14(1):41-8.</t>
  </si>
  <si>
    <t>Sechter 2004</t>
  </si>
  <si>
    <t>Milnacipran; paroxetine</t>
  </si>
  <si>
    <t>Sechter D, Vandel P, Weiller E, Pezous N, Cabanac F, Tournoux A; study co-coordinators. A comparative study of milnacipran and paroxetine in outpatients with major depression. J Affect Disord. 2004 Dec;83(2-3):233-6.</t>
  </si>
  <si>
    <t>SER 101 (FDA)</t>
  </si>
  <si>
    <t>Sertraline (50mg, 100mg, 200mg); placebo</t>
  </si>
  <si>
    <t>http://digitalcommons.ohsu.edu/fdadrug/27/</t>
  </si>
  <si>
    <t>SER 310 (FDA)</t>
  </si>
  <si>
    <t>SER 315 (FDA)</t>
  </si>
  <si>
    <t>SER-CHN-1</t>
  </si>
  <si>
    <t>https://www.gsk-clinicalstudyregister.com/study/29060/403#rs</t>
  </si>
  <si>
    <t>Settle 1999</t>
  </si>
  <si>
    <t>Settle EC, Stahl SM, Batey SR, Johnston JA, Ascher JA. Safety profile of sustained-release bupropion in depression: results of three clinical trials. Clin Ther. 1999;21(3):454-63.</t>
  </si>
  <si>
    <t>Shelton 2006</t>
  </si>
  <si>
    <t xml:space="preserve">Shelton RC, Haman KL, Rapaport MH, Kiev A, Smith WT, Hirschfeld RM, Lydiard RB, Zajecka JM, Dunner DL. A randomized, double-blind, active-control study of sertraline versus venlafaxine XR in major depressive disorder. J Clin Psychiatry. 2006 Nov;67(11):1674-81. </t>
  </si>
  <si>
    <t>Shipley JE, Kupfer DJ, Spiker DG, Shaw DH, Coble PA, Neil JF, Cofsky J. Neuropsychological assessment and EEG sleep in affective disorders. Biol Psychiatry. 1981 Oct;16(10):907-18.</t>
  </si>
  <si>
    <t>Sir 2005</t>
  </si>
  <si>
    <t>Sir A, D'Souza RF, Uguz S, George T, Vahip S, Hopwood M, Martin AJ, Lam W, Burt T. Randomized trial of sertraline versus venlafaxine XR in major depression: efficacy and discontinuation symptoms. J Clin Psychiatry. 2005 Oct;66(10):1312-20.</t>
  </si>
  <si>
    <t>Stahl SM. Placebo-controlled comparison of the selective serotonin reuptake inhibitors citalopram and sertraline. Biological Psychiatry 48(9):894-901.</t>
  </si>
  <si>
    <t>Amitriptyline; Dothiepin; placebo</t>
  </si>
  <si>
    <t>Studie009 (CTN009-FCE20124)</t>
  </si>
  <si>
    <t>Reboxetine; placebo</t>
  </si>
  <si>
    <t>Studie032 (M2020/0032)</t>
  </si>
  <si>
    <t>Reboxetine; fluoxetine</t>
  </si>
  <si>
    <t>https://www.iqwig.de/download/Studie_032.pdf</t>
  </si>
  <si>
    <t>Study 015</t>
  </si>
  <si>
    <t>Study 032a (CTN032-FCE20124)</t>
  </si>
  <si>
    <t>Study 043</t>
  </si>
  <si>
    <t>https://www.iqwig.de/download/Studie_043.pdf</t>
  </si>
  <si>
    <t>Study 045</t>
  </si>
  <si>
    <t>Study 049</t>
  </si>
  <si>
    <t>Study 205 (FDA) (WELL 205)</t>
  </si>
  <si>
    <t>http://digitalcommons.ohsu.edu/fdadrug/21/</t>
  </si>
  <si>
    <t>Study 62b (FDA)</t>
  </si>
  <si>
    <t>http://digitalcommons.ohsu.edu/fdadrug/22/</t>
  </si>
  <si>
    <t>Study 89306 (FDA)</t>
  </si>
  <si>
    <t>http://www.accessdata.fda.gov/drugsatfda_docs/nda/98/020822a_medr_P2.pdf</t>
  </si>
  <si>
    <t>Study F1J-MC-HMAQ - Study Group B</t>
  </si>
  <si>
    <t>http://www.lillytrials.com/results/Cymbalta.pdf</t>
  </si>
  <si>
    <t>Thase 2006</t>
  </si>
  <si>
    <t>Thase ME, Clayton AH, Haight BR, Thompson AH, Modell JG, Johnston JA. A double-blind comparison between bupropion XL and venlafaxine XR: sexual functioning, antidepressant efficacy, and tolerability. J Clin Psychopharmacol. 2006 Oct;26(5):482-8.</t>
  </si>
  <si>
    <t>Tignol 1993</t>
  </si>
  <si>
    <t>Tignol J. A double-blind, randomized, fluoxetine-controlled, multicenter study of paroxetine in the treatment of depression. J Clin Psychopharmacol. 1993 Dec;13(6 Suppl 2):18S-22S.</t>
  </si>
  <si>
    <t>Haffmans 1996</t>
  </si>
  <si>
    <t>Citalopram; fluvoxamine</t>
  </si>
  <si>
    <t>Haffmans PM, Timmerman L, Hoogduin CA. Efficacy and tolerability of citalopram in comparison with fluvoxamine in depressed outpatients: a double-blind, multicentre study. The LUCIFER Group. Int Clin Psychopharmacol. 1996 Sep;11(3):157-64.</t>
  </si>
  <si>
    <t>Tomarken 2004</t>
  </si>
  <si>
    <t>Tomarken AJ, Dichter GS, Freid C, Addington S, Shelton RC. Assessing the effects of bupropion SR on mood dimensions of depression. J Affect Disord. 2004 Mar;78(3):235-41.</t>
  </si>
  <si>
    <t>Tsutsui 2000</t>
  </si>
  <si>
    <t>Tsutsui S, Okuse T, Sasaki D et al. Clinical evaluation of paroxetine HCl, a selective serotonin reuptake inhibitor, in the treatment of depression or depressive episodes: Double-blind, parallel group study with trazodone HCl. Yakuri-To-Chiryo (Jpn Pharmacol Ther) 2000; Supplement: 161-185.</t>
  </si>
  <si>
    <t>No depression, functioning or quality of life outcomes. Excluded from 2004 GL as 'No formal depression diagnostic assessment performed'. Included in Cipriani 2018 SR but only discontinuation available (and no baseline severity)</t>
  </si>
  <si>
    <t>Van Moffaert 1995a</t>
  </si>
  <si>
    <t>Van Moffaert M, Bartholome F, Cosyns P, De Nayer AR, Mertens C. A controlled comparison of sertraline and fluoxetine in acute and continuation treatment of major depression. Human Psychopharm. 1995;10(5):393–405.</t>
  </si>
  <si>
    <t>Van Moffaert 1995b</t>
  </si>
  <si>
    <t>VEN 600A-303 (FDA)</t>
  </si>
  <si>
    <t>Unpublished, data in Cipriani 2018 SR</t>
  </si>
  <si>
    <t>http://digitalcommons.ohsu.edu/fdadrug/24/</t>
  </si>
  <si>
    <t>VEN 600A-313 (FDA)</t>
  </si>
  <si>
    <t>VEN XR 367 (FDA)</t>
  </si>
  <si>
    <t>http://digitalcommons.ohsu.edu/fdadrug/25/</t>
  </si>
  <si>
    <t>Wang 2014c</t>
  </si>
  <si>
    <t>Wang G, McIntyre A, Earley WR, Raines SR, Eriksson H. A randomized, double-blind study of the efficacy and tolerability of extended-release quetiapine fumarate (quetiapine XR) monotherapy in patients with major depressive disorder. Neuropsychiatr Dis Treat. 2014 Jan 30;10:201-16.</t>
  </si>
  <si>
    <t>Vortioxetine; venlafaxine</t>
  </si>
  <si>
    <t>Wang G, Gislum M, Filippov G, Montgomery S. Comparison of vortioxetine versus venlafaxine XR in adults in Asia with major depressive disorder: a randomized, double-blind study. Curr Med Res Opin. 2015 Apr;31(4):785-94.</t>
  </si>
  <si>
    <t>Weisler 1994</t>
  </si>
  <si>
    <t>Bupropion; trazodone</t>
  </si>
  <si>
    <t>Weisler RH, Johnston JA, Lineberry CG, Samara B, Branconnier RJ, Billow AA. Comparison of bupropion and trazodone for the treatment of major depression. J Clin Psychopharmacol. 1994 Jun;14(3):170-9.</t>
  </si>
  <si>
    <t>WELL 029</t>
  </si>
  <si>
    <t>WELL AK140016</t>
  </si>
  <si>
    <t>https://www.gsk-clinicalstudyregister.com/study/AK140016#rs</t>
  </si>
  <si>
    <t>WELL AK1A4006</t>
  </si>
  <si>
    <t>Wellbutrin 06</t>
  </si>
  <si>
    <t>Wellbutrin 25</t>
  </si>
  <si>
    <t>Winokur 2003</t>
  </si>
  <si>
    <t>Fluoxetine; mirtazapine</t>
  </si>
  <si>
    <t>Winokur A, DeMartinis NA 3rd, McNally DP, Gary EM, Cormier JL, Gary KA. Comparative effects of mirtazapine and fluoxetine on sleep physiology measures in patients with major depression and insomnia. J Clin Psychiatry. 2003 Oct;64(10):1224-9.</t>
  </si>
  <si>
    <t>Yang 2003</t>
  </si>
  <si>
    <t>Milnacipran; sertraline</t>
  </si>
  <si>
    <t>Yang JC, Kim, SW, Yu BH. Milnacipran vs Sertraline in Major Depressive Disorder: A double-blind randomised comparative study on the treatment effect and β-adrenergic receptor responsiveness. Korean J Psychopharmacol. 2003;14(4):387-396.</t>
  </si>
  <si>
    <t>Zhang 2014</t>
  </si>
  <si>
    <t>Zhang L, Xie WW, Li LH,. Efficacy and safety of prolonged-release trazodone in major depressive disorder. Pharmacology. 2014;94(5-6):199-206.</t>
  </si>
  <si>
    <t>Unpublished data, included in Cipriani</t>
  </si>
  <si>
    <t>003-008 (FDA)</t>
  </si>
  <si>
    <t>003-042</t>
  </si>
  <si>
    <t>003-048</t>
  </si>
  <si>
    <t>030A2-0004/030A2-0005 (FDA)</t>
  </si>
  <si>
    <t>http://digitalcommons.ohsu.edu/fdadrug/23/</t>
  </si>
  <si>
    <t>03A0A-004A (FDA)</t>
  </si>
  <si>
    <t>0600A1-300</t>
  </si>
  <si>
    <t>Amitriptyline; venlafaxine; placebo</t>
  </si>
  <si>
    <t>Unpublished Report-Wyeth Research Philadelphia: a randomized, double-blind comparison of venlafaxine, amitriptyline, and placebo capsules in inpatients with major depression: final report (Protocol: 0600A1-300-US). 19-11-2002.</t>
  </si>
  <si>
    <t>0600A1-372</t>
  </si>
  <si>
    <t>Venlafaxine; fluoxetine</t>
  </si>
  <si>
    <t>Unpublished Report-Wyeth Research Philadelphia: a double-blnd, placebocontrolled, parallel-group, comparative study of venlafaxine and fluoxetine in depressed outpatients to measure onset of clinical activity: final report (Protocol 0600A1-372-US). 6-10-1998</t>
  </si>
  <si>
    <t>0600A-326</t>
  </si>
  <si>
    <t>Venlafaxine; clomipramine</t>
  </si>
  <si>
    <t>Unpublished Study Report-Wyeth-Ayerst France: a randomised, double-blind, parallel group comparison of venlafaxine and clomipramine in outpatients with major depression (Protocol 600A-326). 1991.</t>
  </si>
  <si>
    <t>0600A-332</t>
  </si>
  <si>
    <t>Unpublished Report-Wyeth-Ayerst USA: a randomized double-blind comparison of venlafaxine and fluoxetine in outpatients with major depression: final report (Protocol 600A-332-US). 1992.</t>
  </si>
  <si>
    <t>0600A-347</t>
  </si>
  <si>
    <t>Venlafaxine; fluvoxamine</t>
  </si>
  <si>
    <t>Unpublished Report-Wyeth Research Philadelphia: a double-blind randomization study of the safety and efficacy of two regimens of venlafaxine compared with one regimen of fluvoxamine: final report (Protocol 0600A1-347-FR/NE). 4-3-2001.</t>
  </si>
  <si>
    <t>0600A-349</t>
  </si>
  <si>
    <t>Unpublished Report-Wyeth Research Philadelphia: a double-blind, randomized 8-week, comparative study of the safety and efficacy of venlafaxine and paroxetine: final report (Protocol 0600A1-349-NE/UK). 28-2-2001.</t>
  </si>
  <si>
    <t>0600A-626</t>
  </si>
  <si>
    <t>Unpublished Report-Wyeth-Ayerst: a randomised double-blind parallel-group comparison of the efficacy and safety of venlaflaxine versus fluoxetine in the treatment of moderately depressed outpatients (Protocol 600A-626-NL). 2007.</t>
  </si>
  <si>
    <t>0600A-654</t>
  </si>
  <si>
    <t>Unpublished Report-Wyeth-Ayerst: a double-blind, randomized 12-week study of the safety and eficacy of oral venlaflaxine up to 75 mg bid compared with oral fluoxetine up to 20 mg bid in patients with moderate and severe major depression (Protocol 600A-654-AU). 2007.</t>
  </si>
  <si>
    <t>0600B1-367</t>
  </si>
  <si>
    <t>Unpublished Study Report-Wyeth-Ayerst France: a randomized, double-blind, placebo controlled, fixed-dose study of the efficacy and safety of venlafaxine extended release and paroxetine in depressed outpatients: final report (Protocol 600B-367-EU). 1996.</t>
  </si>
  <si>
    <t>0600B1-384</t>
  </si>
  <si>
    <t>Unpublished Report-Wyeth-Ayerst USA: a double-blind, placebo-controlled, comparative study of an extended release formulation of venlafaxine and imipramine on the time of onset of anti-depressant response in patients with severe major depression: final report (Protocol 600B1-384-US/EU/CA). 12-9-2002.</t>
  </si>
  <si>
    <t>0600B1-402</t>
  </si>
  <si>
    <t>Venlafaxine; sertraline</t>
  </si>
  <si>
    <t>Unpublished Report-Wyeth Research Philadelphia: a double-blind, placebo-controlled, comparative efficacy study of venlafaxine ER and sertraline in producing remission in outpatients with major depressive disorder: final report (Protocol 0600B1-402-US/CA). 28-5-2003.</t>
  </si>
  <si>
    <t>FDA 244 (EMD 68 843-009)</t>
  </si>
  <si>
    <t>http://www.accessdata.fda.gov/drugsatfda_docs/nda/2011/022567Orig1s000MedR.pdf</t>
  </si>
  <si>
    <t>FDA 245 (EMD 68 843-010)</t>
  </si>
  <si>
    <t>FDA 246 (SB 659746-003)</t>
  </si>
  <si>
    <t>FDA 247 (SB 659746-014)</t>
  </si>
  <si>
    <t>FDA 248 (SB 659746-002)</t>
  </si>
  <si>
    <t>29060 07 001</t>
  </si>
  <si>
    <t>http://www.gsk-clinicalstudyregister.com/study/29060/07/001#rs</t>
  </si>
  <si>
    <t>29060/299</t>
  </si>
  <si>
    <t>https://www.gsk-clinicalstudyregister.com/study/29060/299#rs</t>
  </si>
  <si>
    <t>29060/356</t>
  </si>
  <si>
    <t>https://www.gsk-clinicalstudyregister.com/study/29060/356#rs</t>
  </si>
  <si>
    <t>Aagaard, J., Foldager, L., Makki, A., Hansen, V., &amp; Muller-Nielsen, K. (2017). The efficacy of psychoeducation on recurrent depression: a randomized trial with a 2-year follow-up. Nordic Journal of Psychiatry, 71(3), 223-229. doi:http://dx.doi.org/10.1080/08039488.2016.1266385</t>
  </si>
  <si>
    <t xml:space="preserve">Abbasinazari, M., Heidari-Kord, M., Mazaheri-Meybodi, A., Eshraghi, A., &amp; Bayati, N. (2018). Plasma Oxytocin Level and Sexual Dysfunction in Depressed Women Treated by Either Fluoxetine or Citalopram: a Pilot Clinical Trial. Iranian Journal of Pharmaceutical Research, 17(1), 408-414. </t>
  </si>
  <si>
    <t>Abdeyan, T., Mahsa, K. K., Mohammad, Z., Shirazi, H. R. G., &amp; Nooryan, K. (2018). The effect of psychosocial group based on positive psychology on hopefulness in patients with major depressive disorder: A clinical trial. Electronic Journal of General Medicine, 15 (3) (no pagination)(em49). doi:http://dx.doi.org/10.29333/ejgm/85687</t>
  </si>
  <si>
    <t>Abdollahi, A., LeBouthillier, D. M., Najafi, M., Asmundson, G. J., Hosseinian, S., Shahidi, S., . . . Jalili, M. (2017). Effect of exercise augmentation of cognitive behavioural therapy for the treatment of suicidal ideation and depression. Journal of Affective Disorders, 219, 58-63. doi:http://dx.doi.org/10.1016/j.jad.2017.05.012</t>
  </si>
  <si>
    <t>Aguinaga, S., Ehlers, D. K., Salerno, E. A., Fanning, J., Motl, R. W., &amp; McAuley, E. (2018). Home-based physical activity program improves depression and anxiety in older adults. Journal of Physical Activity and Health, 15(9), 692-696. doi:http://dx.doi.org/10.1123/jpah.2017-0390</t>
  </si>
  <si>
    <t>Agyapong, V. I., Juhas, M., Ohinmaa, A., Omeje, J., Mrklas, K., Suen, V. Y., . . . Greenshaw, A. J. (2017). Randomized controlled pilot trial of supportive text messages for patients with depression. BMC Psychiatry Vol 17 2017, ArtID 286, 17. doi:http://dx.doi.org/10.1186/s12888-017-1448-2</t>
  </si>
  <si>
    <t xml:space="preserve">Ahessy, B. (2016). The use of a music therapy choir to reduce depression and improve quality of life in older adults-A randomized control trial. Music and Medicine, 8(1), 17-28. </t>
  </si>
  <si>
    <t>Ai, C. Q., Wang, Q. B., Wang, X., Wang, Y., Chen, S. M., &amp; Chen, X. (2018). Therapeutic observation of cranial suture acupuncture in treating depression. Journal of Acupuncture and Tuina Science, 16(3), 161-166. doi:http://dx.doi.org/10.1007/s11726-018-1043-1</t>
  </si>
  <si>
    <t>Ajilchi, B., Kisely, S., Nejati, V., &amp; Frederickson, J. (2018). Effects of intensive short-term dynamic psychotherapy on social cognition in major depression. Journal of Mental Health, 1-5. doi:http://dx.doi.org/10.1080/09638237.2018.1466035</t>
  </si>
  <si>
    <t>Alavi, N., Hirji, A., Sutton, C., &amp; Naeem, F. (2016). Online CBT Is Effective in Overcoming Cultural and Language Barriers in Patients with Depression. Journal of psychiatric practice, 22(1), 2-8. doi:http://dx.doi.org/10.1097/PRA.0000000000000119</t>
  </si>
  <si>
    <t>Alexandrino-Silva, C., Ribeiz, S. R., Frigerio, M. B., Bassolli, L., Alves, T. F., Busatto, G., &amp; Bottino, C. (2019). Prevention of depression and anxiety in community-dwelling older adults: The role of physical activity. Revista de Psiquiatria Clinica, 46(1), 14-20. doi:http://dx.doi.org/10.1590/0101-60830000000185</t>
  </si>
  <si>
    <t>Alsaraireh, F. A., &amp; Aloush, S. M. (2017). Mindfulness Meditation Versus Physical Exercise in the Management of Depression Among Nursing Students. The Journal of nursing education, 56(10), 599-604. doi:http://dx.doi.org/10.3928/01484834-20170918-04</t>
  </si>
  <si>
    <t xml:space="preserve">Altamura, M., Iuso, S., Terrone, G., Balzotti, A., Carnevale, R., Malerba, S., . . . Petito, A. (2017). Comparing interpersonal counseling and antidepressant treatment in primary care patients with anxious and nonanxious major depression disorder: A randomized control trial. Clinical Neuropsychiatry, 14(4), 257-262. </t>
  </si>
  <si>
    <t>Ambree, O., Bergink, V., Grosse, L., Alferink, J., Drexhage, H. A., Rothermundt, M., . . . Birkenhager, T. K. (2016). S100B serum levels predict treatment response in patients with melancholic depression. International Journal of Neuropsychopharmacology, 19(3), 1-9. doi:http://dx.doi.org/10.1093/ijnp/pyv103</t>
  </si>
  <si>
    <t>Arean, P. A., Hallgren, K. A., Jordan, J. T., Gazzaley, A., Atkins, D. C., Heagerty, P. J., &amp; Anguera, J. A. (2016). The Use and Effectiveness of Mobile Apps for Depression: Results From a Fully Remote Clinical Trial. Journal of medical Internet research, 18(12), e330. doi:http://dx.doi.org/10.2196/jmir.6482</t>
  </si>
  <si>
    <t>Arjadi, R., Nauta, M. H., Scholte, W. F., Hollon, S. D., Chowdhary, N., Suryani, A. O., . . . Bockting, C. L. H. (2018). Internet-based behavioural activation with lay counsellor support versus online minimal psychoeducation without support for treatment of depression: a randomised controlled trial in Indonesia. The Lancet Psychiatry, 5(9), 707-716. doi:http://dx.doi.org/10.1016/S2215-0366%2818%2930223-2</t>
  </si>
  <si>
    <t>Asadpour, E., &amp; Hosseini, M. S. (2018). The effectiveness of cognitive group therapy on self-efficacy and depression among divorced women. Journal of Practice in Clinical Psychology, 6(4), 231-238. doi:http://dx.doi.org/10.32598/jpcp.6.4.231</t>
  </si>
  <si>
    <t>Babyak, M., Blumenthal, J. A., Herman, S., Khatri, P., Doraiswamy, M., Moore, K., . . . Ranga Krishnan, K. (2000). Exercise treatment for major depression: Maintenance of therapeutic benefit at 10 months. Psychosomatic Medicine, 62(5), 633-638. doi:http://dx.doi.org/10.1097/00006842-200009000-00006</t>
  </si>
  <si>
    <t>Bahramali, E., Firouzabadi, N., Yavarian, I., Shayesteh, M. R. H., Erfani, N., Shoushtari, A. A., &amp; Asadpour, R. (2016). Influence of ACE gene on differential response to sertraline versus fluoxetine in patients with major depression: a randomized controlled trial. European Journal of Clinical Pharmacology, 72(9), 1059-1064. doi:http://dx.doi.org/10.1007/s00228-016-2079-0</t>
  </si>
  <si>
    <t>Balchin, R., Linde, J., Blackhurst, D., Rauch, H. L., &amp; Schonbachler, G. (2016). Sweating away depression? the impact of intensive exercise on depression. Journal of Affective Disorders, 200, 218-221. doi:http://dx.doi.org/10.1016/j.jad.2016.04.030</t>
  </si>
  <si>
    <t>Baldwin, D. S., Green, M., &amp; Montgomery, S. A. (2014). Lack of efficacy of moclobemide or imipramine in the treatment of recurrent brief depression: Results from an exploratory randomized, double-blind, placebo-controlled treatment study. International clinical psychopharmacology, 29(6), 339-343. doi:http://dx.doi.org/10.1097/YIC.0000000000000042</t>
  </si>
  <si>
    <t>Barkham, M., Moorey, J., &amp; Davis, G. (1992). Cognitive-behavioural therapy in two-plus-one sessions: A pilot field trial. Behavioural Psychotherapy, 20(2), 147-154. doi:http://dx.doi.org/10.1017/S014134730001692X</t>
  </si>
  <si>
    <t>Bartlett, E. A., DeLorenzo, C., Sharma, P., Yang, J., Zhang, M., Petkova, E., . . . Parsey, R. V. (2018). Pretreatment and early-treatment cortical thickness is associated with SSRI treatment response in major depressive disorder. Neuropsychopharmacology, 43(11), 2221-2230. doi:http://dx.doi.org/10.1038/s41386-018-0122-9</t>
  </si>
  <si>
    <t>Aagaard 2017</t>
  </si>
  <si>
    <t>2016-2019 search</t>
  </si>
  <si>
    <t>Abbasinazari 2018</t>
  </si>
  <si>
    <t>No baseline data provided and inclusion criteria do not allow categorisation</t>
  </si>
  <si>
    <t>Citalopram; fluoxetine</t>
  </si>
  <si>
    <t>Abdeyan 2018</t>
  </si>
  <si>
    <t>Depression outcome measure outside protocol and inclusion criteria does not allow for categorisation</t>
  </si>
  <si>
    <t>Abdollahi 2017</t>
  </si>
  <si>
    <t>Aguinaga 2018</t>
  </si>
  <si>
    <t>Population not required to have depression, study looked at sub-group with elevated symptoms of depression or anxiety but breaks randomisation</t>
  </si>
  <si>
    <t>Agyapong 2017</t>
  </si>
  <si>
    <t>Supportive text messages</t>
  </si>
  <si>
    <t>Ahessy 2016</t>
  </si>
  <si>
    <t>Depression outcome measure outside protocol</t>
  </si>
  <si>
    <t>Music therapy</t>
  </si>
  <si>
    <t>Ai 2018</t>
  </si>
  <si>
    <t>Ajilchi 2018</t>
  </si>
  <si>
    <t>Secondary analysis of Ajilchi 2016</t>
  </si>
  <si>
    <t>Alavi 2016</t>
  </si>
  <si>
    <t>Alexandrino-Silva 2019</t>
  </si>
  <si>
    <t>No depression, quality of life or functioning outcomes</t>
  </si>
  <si>
    <t>Alsaraireh 2017</t>
  </si>
  <si>
    <t>Mindfulness meditation</t>
  </si>
  <si>
    <t>Altamura 2017</t>
  </si>
  <si>
    <t>Ambree 2016</t>
  </si>
  <si>
    <t>Venlafaxine; imipramine</t>
  </si>
  <si>
    <t>Arean 2016</t>
  </si>
  <si>
    <t>Same paper as Anguera 2016?</t>
  </si>
  <si>
    <t>Computerised problem-solving therapy; attention placebo</t>
  </si>
  <si>
    <t>Pysch</t>
  </si>
  <si>
    <t>Arjadi 2018</t>
  </si>
  <si>
    <t>Asadpour 2018</t>
  </si>
  <si>
    <t>Described as 'quasi-experimental'</t>
  </si>
  <si>
    <t>Blumenthal 1999/Babyak 2000</t>
  </si>
  <si>
    <t>Bahramali 2016</t>
  </si>
  <si>
    <t>Balchin 2016</t>
  </si>
  <si>
    <t>Baldwin 2014</t>
  </si>
  <si>
    <t>Moclobemide; imipramine; placebo</t>
  </si>
  <si>
    <t>Banach 2017</t>
  </si>
  <si>
    <t>Banach, E., Szczepankiewicz, A., Leszczyńska-Rodziewicz, A., Pawlak, J., Dmitrzak-Węglarz, M., Zaremba, D., &amp; Twarowska-Hauser, J. (2017). Venlafaxine and sertraline does not affect the expression of genes regulating stress response in female MDD patients. Psychiatr. Pol, 51(6), 1029-1038.</t>
  </si>
  <si>
    <t>Barkham 1992</t>
  </si>
  <si>
    <t>Bartlett 2018</t>
  </si>
  <si>
    <t>44% chronic MDD (episode &gt;2 years)</t>
  </si>
  <si>
    <t>Bastos 2017</t>
  </si>
  <si>
    <t>Secondary analysis of Bastos 2015</t>
  </si>
  <si>
    <t>Long-term psychodynamic psychotherapy individual; fluoxetine; Long-term psychodynamic psychotherapy individual + fluoxetine</t>
  </si>
  <si>
    <t>Bastos, A. G., Guimaraes, L. S., &amp; Trentini, C. M. (2017). Predictors of response in the treatment of moderate depression. Revista Brasileira de Psiquiatria, 39(1), 12-20. doi:http://dx.doi.org/10.1590/1516-4446-2016-1976</t>
  </si>
  <si>
    <t>Baune 2018</t>
  </si>
  <si>
    <t>Baune, B. T., Sluth, L. B., &amp; Olsen, C. K. (2018). The effects of vortioxetine on cognitive performance in working patients with major depressive disorder: A short-term, randomized, double-blind, exploratory study. Journal of Affective Disorders, 229, 421-428. doi:http://dx.doi.org/10.1016/j.jad.2017.12.056</t>
  </si>
  <si>
    <t>Becker 2019</t>
  </si>
  <si>
    <t>Positivity-approach training</t>
  </si>
  <si>
    <t>Becker, E. S., Barth, A., Smits, J. A. J., Beisel, S., Lindenmeyer, J., &amp; Rinck, M. (2019). Positivity-approach training for depressive symptoms: A randomized controlled trial. Journal of Affective Disorders, 245, 297-304. doi:http://dx.doi.org/10.1016/j.jad.2018.11.042</t>
  </si>
  <si>
    <t>Bedford 2018</t>
  </si>
  <si>
    <t>Bedford, L. A., Dietch, J. R., Taylor, D. J., Boals, A., &amp; Zayfert, C. (2018). Computer-Guided Problem-Solving Treatment for Depression, PTSD, and Insomnia Symptoms in Student Veterans: A Pilot Randomized Controlled Trial. Behavior Therapy, 49(5), 756-767. doi:http://dx.doi.org/10.1016/j.beth.2017.11.010</t>
  </si>
  <si>
    <t>Beevers 2017</t>
  </si>
  <si>
    <t>Beevers, C. G., Pearson, R., Hoffman, J. S., Foulser, A. A., Shumake, J., &amp; Meyer, B. (2017). Effectiveness of an internet intervention (Deprexis) for depression in a united states adult sample: A parallel-group pragmatic randomized controlled trial. Journal of Consulting &amp; Clinical Psychology, 85(4), 367-380. doi:https://dx.doi.org/10.1037/ccp0000171</t>
  </si>
  <si>
    <t>Beiwinkel 2017</t>
  </si>
  <si>
    <t>Beiwinkel, T., Eissing, T., Telle, N. T., Siegmund-Schultze, E., &amp; Rossler, W. (2017). Effectiveness of a Web-Based Intervention in Reducing Depression and Sickness Absence: Randomized Controlled Trial. Journal of medical Internet research, 19(6), e213. doi:http://dx.doi.org/10.2196/jmir.6546</t>
  </si>
  <si>
    <t>Berger 2018</t>
  </si>
  <si>
    <t>All receiving initial psychotherapy sessions when recruited into trial</t>
  </si>
  <si>
    <t>Berger, T., Krieger, T., Sude, K., Meyer, B., &amp; Maercker, A. (2018). Evaluating an e-mental health program ("deprexis") as adjunctive treatment tool in psychotherapy for depression: Results of a pragmatic randomized controlled trial. Journal of Affective Disorders, 227, 455-462. doi:https://dx.doi.org/10.1016/j.jad.2017.11.021</t>
  </si>
  <si>
    <t>Bernecker 2016</t>
  </si>
  <si>
    <t>Bernecker, S. L., Constantino, M. J., Atkinson, L. R., Bagby, R. M., Ravitz, P., &amp; McBride, C. (2016). Attachment style as a moderating influence on the efficacy of cognitive-behavioral and interpersonal psychotherapy for depression: A failure to replicate. Psychotherapy, 53(1), 22-33. doi:http://dx.doi.org/10.1037/pst0000036</t>
  </si>
  <si>
    <t>Berstrom 2003</t>
  </si>
  <si>
    <t>Berstrom, J., Hollandare, F., Carlbring, P., Kaldo-Sandstrom, V., Ekselius, L., &amp; Andersson, G. (2003). Treatment of depression via the Internet: A randomized trial of a self-help programme. Journal of telemedicine and telecare, 9(Suppl2), 85. doi:http://dx.doi.org/10.1258/135763303322596381</t>
  </si>
  <si>
    <t>Biesheuvel-Leliefeld 2017</t>
  </si>
  <si>
    <t>Biesheuvel-Leliefeld, K. E. M., Dijkstra-Kersten, S. M. A., Van Schaik, D. J. F., Van Marwijk, H. W. J., Smit, F., Van Der Horst, H. E., &amp; Bockting, C. L. H. (2017). Effectiveness of Supported Self-Help in Recurrent Depression: A Randomized Controlled Trial in Primary Care. Psychotherapy and Psychosomatics, 86(4), 220-230. doi:http://dx.doi.org/10.1159/000472260</t>
  </si>
  <si>
    <t>Birney 2016</t>
  </si>
  <si>
    <t>Birney, A. J., Gunn, R., Russell, J. K., &amp; Ary, D. V. (2016). MoodHacker Mobile Web App With Email for Adults to Self-Manage Mild-to-Moderate Depression: Randomized Controlled Trial. JMIR MHealth and UHealth, 4(1), e8. doi:https://dx.doi.org/10.2196/mhealth.4231</t>
  </si>
  <si>
    <t>Blomdahl 2018</t>
  </si>
  <si>
    <t>Outcome measure outside protocol MADRS-self-report</t>
  </si>
  <si>
    <t>Art therapy + TAU; TAU</t>
  </si>
  <si>
    <t>Blomdahl, C., Guregard, S., Rusner, M., &amp; Wijk, H. (2018). A manual-based phenomenological art therapy for individuals diagnosed with moderate to severe depression (PATd): A randomized controlled study. Psychiatric rehabilitation journal, 41(3), 169-182. doi:http://dx.doi.org/10.1037/prj0000300</t>
  </si>
  <si>
    <t>Botella 2016</t>
  </si>
  <si>
    <t>Botella, C., Mira, A., Moragrega, I., Garcia-Palacios, A., Breton-Lopez, J., Castilla, D., . . . Banos, R. M. (2016). An internet-based program for depression using activity and physiological sensors: Efficacy, expectations, satisfaction, and ease of use. Neuropsychiatric Disease and Treatment, 12, 393-406. doi:http://dx.doi.org/10.2147/NDT.S93315</t>
  </si>
  <si>
    <t>Bressington 2019</t>
  </si>
  <si>
    <t>All participants were being treated in the community by the Community Psychiatric Service at the time of recruitment</t>
  </si>
  <si>
    <t>Bressington, D., Mui, J., Yu, C., Leung, S. F., Cheung, K., Wu, C. S. T., . . . Chien, W. T. (2019). Feasibility of a group-based laughter yoga intervention as an adjunctive treatment for residual symptoms of depression, anxiety and stress in people with depression. Journal of Affective Disorders, 248, 42-51. doi:http://dx.doi.org/10.1016/j.jad.2019.01.030</t>
  </si>
  <si>
    <t>Bros 2017</t>
  </si>
  <si>
    <t>Bros, I., Noto, P., &amp; Bulbena, A. (2017). Effectiveness of Short-Term Dynamic Group Psychotherapy in Primary Care for Patients with Depressive Symptoms. Clinical psychology &amp; psychotherapy, 24(4), 826-834. doi:http://dx.doi.org/10.1002/cpp.2029</t>
  </si>
  <si>
    <t>Buchanan 1999</t>
  </si>
  <si>
    <t>Buchanan, G. M., Gardenswartz, C. A., &amp; Seligman, M. E. (1999). Physical health following a cognitive-behavioral intervention. Prevention &amp; Treatment, 2(1), No Pagination Specified. doi:http://dx.doi.org/10.1037/1522-3736.2.1.210a</t>
  </si>
  <si>
    <t>Buntrock 2017</t>
  </si>
  <si>
    <t>Secondary analysis of Buntrock 2016</t>
  </si>
  <si>
    <t>Buntrock, C., Berking, M., Smit, F., Lehr, D., Nobis, S., Riper, H., . . . Ebert, D. (2017). Preventing Depression in Adults With Subthreshold Depression: Health-Economic Evaluation Alongside a Pragmatic Randomized Controlled Trial of a Web-Based Intervention. Journal of medical Internet research, 19(1), e5. doi:http://dx.doi.org/10.2196/jmir.6587</t>
  </si>
  <si>
    <t>Buntrock 2016</t>
  </si>
  <si>
    <t>Buntrock, C., Ebert, D. D., Lehr, D., Smit, F., Riper, H., Berking, M., &amp; Cuijpers, P. (2016). Effect of a web-based guided self-help intervention for prevention of major depression in adults with subthreshold depression a randomized clinical trial. JAMA - Journal of the American Medical Association, 315(17), 1854-1863. doi:http://dx.doi.org/10.1001/jama.2016.4326</t>
  </si>
  <si>
    <t>Buoli 2019</t>
  </si>
  <si>
    <t>Buoli, M., Rovera, C., Pozzoli, S. M., Fiorentini, A., Cremaschi, L., Caldiroli, A., &amp; Altamura, A. C. (2019). Is trazodone more effective than clomipramine in major depressed outpatients? A single-blind study with intravenous and oral administration. CNS Spectrums, 24(2), 258-264. doi:http://dx.doi.org/10.1017/S1092852917000773</t>
  </si>
  <si>
    <t>Burkhouse, K. L., Gorka, S. M., Klumpp, H., Kennedy, A. E., Karich, S., Francis, J., . . . Luan Phan, K. (2018). Neural responsiveness to reward as an index of depressive symptom change following cognitive-behavioral therapy and SSRI treatment. Journal of Clinical Psychiatry, 79 (4) (no pagination)(17m11836). doi:http://dx.doi.org/10.4088/JCP.17m11836</t>
  </si>
  <si>
    <t>Burnett-Zeigler 2019</t>
  </si>
  <si>
    <t>Burnett-Zeigler, I., Hong, S., Waldron, E. M., Maletich, C., Yang, A., &amp; Moskowitz, J. (2019). A Mindfulness-Based Intervention for Low-Income African American Women with Depressive Symptoms Delivered by an Experienced Instructor Versus a Novice Instructor. Journal of Alternative &amp; Complementary Medicine, 26, 26. doi:https://dx.doi.org/10.1089/acm.2018.0393</t>
  </si>
  <si>
    <t>Carneiro 2017</t>
  </si>
  <si>
    <t>Exrecise + pharmacotherapy; pharmacotherapy</t>
  </si>
  <si>
    <t>Carneiro, L. S. F., Mota, M. P., Vieira-Coelho, M. A., Alves, R. C., Fonseca, A. M., &amp; Vasconcelos-Raposo, J. (2017). Monoamines and cortisol as potential mediators of the relationship between exercise and depressive symptoms. European Archives of Psychiatry and Clinical Neuroscience, 267(2), 117-121. doi:http://dx.doi.org/10.1007/s00406-016-0719-0</t>
  </si>
  <si>
    <t>Carr 2017</t>
  </si>
  <si>
    <t>Carr, A., Finnegan, L., Griffin, E., Cotter, P., &amp; Hyland, A. (2017). A Randomized Controlled Trial of the Say Yes to Life (SYTL) Positive Psychology Group Psychotherapy Program for Depression: An Interim Report. Journal of Contemporary Psychotherapy, 47(3), 153-161. doi:http://dx.doi.org/10.1007/s10879-016-9343-6</t>
  </si>
  <si>
    <t>Carter 2015</t>
  </si>
  <si>
    <t>Secondary analysis of Carter 2011</t>
  </si>
  <si>
    <t>Carter, J. D., Crowe, M. T., Jordan, J., McIntosh, V. V., Frampton, C., &amp; Joyce, P. R. (2015). Predictors of response to CBT and IPT for depression; the contribution of therapy process. Behaviour Research and Therapy, 74, 72‐79. doi:10.1016/j.brat.2015.09.003</t>
  </si>
  <si>
    <t>Carter 2018</t>
  </si>
  <si>
    <t>CBT individual (over 15 sessions); Third-wave cognitive therapy individual</t>
  </si>
  <si>
    <t>Carter, J. D., McIntosh, V. V. W., Jordan, J., Porter, R. J., Douglas, K., Frampton, C. M., &amp; Joyce, P. R. (2018). Patient predictors of response to cognitive behaviour therapy and schema therapy for depression. Australian and New Zealand Journal of Psychiatry, 52(9), 887-897. doi:http://dx.doi.org/10.1177/0004867417750756</t>
  </si>
  <si>
    <t>Castro 2018</t>
  </si>
  <si>
    <t>Secondary analysis of Montero-Marin 2016</t>
  </si>
  <si>
    <t>Castro, A., Lopez-Del-Hoyo, Y., Peake, C., Mayoral, F., Botella, C., Garcia-Campayo, J., . . . Gili, M. (2018). Adherence predictors in an Internet-based Intervention program for depression. Cognitive Behaviour Therapy, 47(3), 246-261. doi:http://dx.doi.org/10.1080/16506073.2017.1366546</t>
  </si>
  <si>
    <t>Celano 2017</t>
  </si>
  <si>
    <t>All participants receiving inpatient treatment at enrollment</t>
  </si>
  <si>
    <t>Positive psychology intervention; cognition-focused intervention</t>
  </si>
  <si>
    <t>Celano, C. M., Beale, E. E., Mastromauro, C. A., Stewart, J. G., Millstein, R. A., Auerbach, R. P., . . . Huffman, J. C. (2017). Psychological interventions to reduce suicidality in high-risk patients with major depression: a randomized controlled trial. Psychological medicine, 47(5), 810-821. doi:http://dx.doi.org/10.1017/S0033291716002798</t>
  </si>
  <si>
    <t>Chaves 2017</t>
  </si>
  <si>
    <t>61% receiving antidepressant medication at baseline</t>
  </si>
  <si>
    <t>CBT; positive psychology intervention</t>
  </si>
  <si>
    <t>Chaves, C., Lopez-Gomez, I., Hervas, G., &amp; Vazquez, C. (2017). A Comparative Study on the Efficacy of a Positive Psychology Intervention and a Cognitive Behavioral Therapy for Clinical Depression. Cognitive Therapy and Research, 41(3), 417-433. doi:http://dx.doi.org/10.1007/s10608-016-9778-9</t>
  </si>
  <si>
    <t>Cheng 2016</t>
  </si>
  <si>
    <t xml:space="preserve">Cheng, X., Wang, D. M., Chen, X., Wang, W., Liu, C., He, T., . . . Qin, Q. Z. (2016). Health Qigong Wuqinxi improves hydrogen proton magnetic resonance spectra in prefrontal cortex and hippocampus in college students with mild depression. Nan fang yi ke da xue xue bao [Journal of Southern Medical University], 36(11), 1468‐1476. </t>
  </si>
  <si>
    <t xml:space="preserve">Chilvers, C., Dewey, M., Fielding, K., Gretton, V., Miller, P., Palmer, B., . . . Harrison, G. (2001). Antidepressant drugs and generic counselling for treatment of major depression in primary care: Randomised trial with patient preference arms. British Medical Journal, 322(7289), 772-775. </t>
  </si>
  <si>
    <t>Ching 2010</t>
  </si>
  <si>
    <t>Secondary analysis of Jacobson 1996</t>
  </si>
  <si>
    <t>BA; CBT</t>
  </si>
  <si>
    <t>Ching, L. E., &amp; Dobson, K. S. (2010). An investigation of extreme responding as a mediator of cognitive therapy for depression. Behaviour Research &amp; Therapy, 48(4), 266-274. doi:https://dx.doi.org/10.1016/j.brat.2009.12.007</t>
  </si>
  <si>
    <t>Cho 2016</t>
  </si>
  <si>
    <t>Data cannot be extracted for depression at baseline or endpoint (presented as quantiles) and no functioning or quality of life outcomes</t>
  </si>
  <si>
    <t>CBT; medication</t>
  </si>
  <si>
    <t>Cho, H., Son, S. J., Kim, S., &amp; Park, J. (2016). A randomized comparison of medication and cognitive behavioral therapy for treating depression in low-income young minority women. Medical Science Monitor, 22, 4947-4953. doi:http://dx.doi.org/10.12659/MSM.902206</t>
  </si>
  <si>
    <t>Chojnacka 2016</t>
  </si>
  <si>
    <t>The subjects were required to be on a stable and therapeutic dose of psychotropic medication for at least 4 weeks prior to enrollment and their treatment had to be insufficiently effective</t>
  </si>
  <si>
    <t>Bright light therapy; sham light therapy</t>
  </si>
  <si>
    <t>Chojnacka, M., Antosik-Wojcinska, A. Z., Dominiak, M., Bzinkowska, D., Borzym, A., Sokol-Szawlowska, M., . . . Swiecicki, L. (2016). A sham-controlled randomized trial of adjunctive light therapy for non-seasonal depression. Journal of Affective Disorders, 203, 1-8. doi:http://dx.doi.org/10.1016/j.jad.2016.05.062</t>
  </si>
  <si>
    <t>Christensen 2018</t>
  </si>
  <si>
    <t>Secondary analysis of Mahableshwarkar et al., 2015b</t>
  </si>
  <si>
    <t>Christensen, M. C., Loft, H., &amp; McIntyre, R. S. (2018). Vortioxetine improves symptomatic and functional outcomes in major depressive disorder: A novel dual outcome measure in depressive disorders. Journal of Affective Disorders, 227, 787-794. doi:https://dx.doi.org/10.1016/j.jad.2017.11.081</t>
  </si>
  <si>
    <t>Chu 2017</t>
  </si>
  <si>
    <t>Chu, I. H., Wu, W. L., Lin, I. M., Chang, Y. K., Lin, Y. J., &amp; Yang, P. C. (2017). Effects of Yoga on Heart Rate Variability and Depressive Symptoms in Women: A Randomized Controlled Trial. Journal of Alternative and Complementary Medicine, 23(4), 310-316. doi:http://dx.doi.org/10.1089/acm.2016.0135</t>
  </si>
  <si>
    <t>Clarke 2016</t>
  </si>
  <si>
    <t>Secondary analysis of Proudfoot 2013</t>
  </si>
  <si>
    <t>Clarke, J., Proudfoot, J., Whitton, A., Birch, M. R., Boyd, M., Parker, G., . . . Fogarty, A. (2016). Therapeutic Alliance With a Fully Automated Mobile Phone and Web-Based Intervention: Secondary Analysis of a Randomized Controlled Trial. JMIR Mental Health, 3(1), e10. doi:https://dx.doi.org/10.2196/mental.4656</t>
  </si>
  <si>
    <t>Cohen 2019</t>
  </si>
  <si>
    <t>Cohen, Z. D., Kim, T. T., Van, H. L., Dekker, J. J. M., &amp; Driessen, E. (2019). A demonstration of a multi-method variable selection approach for treatment selection: Recommending cognitive-behavioral versus psychodynamic therapy for mild to moderate adult depression. Psychotherapy Research, 1-14. doi:https://dx.doi.org/10.1080/10503307.2018.1563312</t>
  </si>
  <si>
    <t>43.5% dysthymia</t>
  </si>
  <si>
    <t>Behavioural activation + TAU; supportive counselling + TAU</t>
  </si>
  <si>
    <t>Collado, A., Calderon, M., MacPherson, L., &amp; Lejuez, C. (2016). The Efficacy of Behavioral Activation Treatment among Depressed Spanish-Speaking Latinos. Journal of Consulting and Clinical Psychology, 84(7), 651-657. doi:http://dx.doi.org/10.1037/ccp0000103</t>
  </si>
  <si>
    <t>Collado 2019</t>
  </si>
  <si>
    <t>Secondary analysis of Collado 2016</t>
  </si>
  <si>
    <t>Collado, A., Zvolensky, M., Lejuez, C., &amp; MacPherson, L. (2019). Mental health stigma in depressed Latinos over the course of therapy: Results from a randomized controlled trial. Journal of clinical psychology., 05. doi:http://dx.doi.org/10.1002/jclp.22777</t>
  </si>
  <si>
    <t>Collins 2018</t>
  </si>
  <si>
    <t>Participants were not randomly assigned to the MindWise treatment or waitlist control condition as convenience samples were used. Waitlist control participants were recruited through an alternative primary care psychology service in Ireland'</t>
  </si>
  <si>
    <t>CCBT; Waitlist</t>
  </si>
  <si>
    <t>Collins, S., Byrne, M., Hawe, J., &amp; O'Reilly, G. (2018). Evaluation of a computerized cognitive behavioural therapy programme, mindwise (2.0), for adults with mild-to-moderate depression and anxiety. British Journal of Clinical Psychology, 57(2), 255-269. doi:http://dx.doi.org/10.1111/bjc.12165</t>
  </si>
  <si>
    <t>Via Barth 2013 SR. All participants currently in treatment for a major depressive episode by their GP</t>
  </si>
  <si>
    <t>Conradi 2017</t>
  </si>
  <si>
    <t>Conradi, H. J., Bos, E. H., Kamphuis, J. H., &amp; de Jonge, P. (2017). The ten-year course of depression in primary care and long-term effects of psychoeducation, psychiatric consultation and cognitive behavioral therapy. Journal of Affective Disorders, 217, 60-66. doi:http://dx.doi.org/10.1016/j.jad.2017.03.064</t>
  </si>
  <si>
    <t>N=7 per arm</t>
  </si>
  <si>
    <t>Cornelius, J. R., Chung, T., Douaihy, A. B., Kirisci, L., Glance, J., Kmiec, J., . . . Salloum, I. (2016). Mirtazapine in comorbid major depression and an alcohol use disorder: A double-blind placebo-controlled pilot trial. Psychiatry Research, 242, 326-330. doi:http://dx.doi.org/10.1016/j.psychres.2016.06.005</t>
  </si>
  <si>
    <t>Costa 2016</t>
  </si>
  <si>
    <t>Mindfulness meditation CD with support</t>
  </si>
  <si>
    <t>Relaxation training CD with support</t>
  </si>
  <si>
    <t>Costa, A., &amp; Barnhofer, T. (2016). Turning Towards or Turning Away: A Comparison of Mindfulness Meditation and Guided Imagery Relaxation in Patients with Acute Depression. Behavioural &amp; Cognitive Psychotherapy, 44(4), 410-419. doi:https://dx.doi.org/10.1017/S1352465815000387</t>
  </si>
  <si>
    <t>Craner 2016</t>
  </si>
  <si>
    <t>CBT and mindfulness group</t>
  </si>
  <si>
    <t>Craner, J. R., Sawchuk, C. N., &amp; Smyth, K. T. (2016). Outcomes of a 6-week cognitive-behavioral and mindfulness group intervention in primary care. Families, systems &amp; health : the journal of collaborative family healthcare, 34(3), 250-259. doi:http://dx.doi.org/10.1037/fsh0000202</t>
  </si>
  <si>
    <t>Craske 2019</t>
  </si>
  <si>
    <t>44% on current psychotropic medication</t>
  </si>
  <si>
    <t>Positive Affect Treatment (PAT); Negative Affect Treatment (NAT)</t>
  </si>
  <si>
    <t>Craske, M. G., Treanor, M., Dour, H., Meuret, A., &amp; Ritz, T. (2019). Positive Affect Treatment for Depression and Anxiety: A Randomized Clinical Trial for a Core Feature of Anhedonia. Journal of Consulting and Clinical Psychology, 87(5), 457-471. doi:http://dx.doi.org/10.1037/ccp0000396</t>
  </si>
  <si>
    <t>Cui 2016</t>
  </si>
  <si>
    <t>Depression outcome measure outside protocol (Zung Self-Rating Depression Scale [SDS])</t>
  </si>
  <si>
    <t>CBT; supportive group; waitlist</t>
  </si>
  <si>
    <t>Cui, L., He, F., Han, Z., Yang, R., Xiao, J., &amp; Oei, T. P. (2016). A brief group cognitive-behavioral program for the prevention of depressive symptoms in Chinese college students. International Journal of Group Psychotherapy, 66(2), 291-307. doi:http://dx.doi.org/10.1080/00207284.2015.1111098</t>
  </si>
  <si>
    <t>Da Silva 2017</t>
  </si>
  <si>
    <t>Narrative cognitive therapy; CBT</t>
  </si>
  <si>
    <t>Da Silva, R. A., De Azevedo Cardoso, T., Mondin, T. C., Reyes, A. N., De Lima Bach, S., De Mattos Souza, L. D., &amp; Jansen, K. (2017). Is narrative cognitive therapy as effective as cognitive behavior therapy in the treatment for depression in young adults? Journal of Nervous and Mental Disease, 205(12), 918-924. doi:http://dx.doi.org/10.1097/NMD.0000000000000758</t>
  </si>
  <si>
    <t>Dahne 2019</t>
  </si>
  <si>
    <t>Dahne, J., Collado, A., Lejuez, C. W., Risco, C. M., Diaz, V. A., Coles, L., . . . Carpenter, M. J. (2019). Pilot randomized controlled trial of a Spanish-language Behavioral Activation mobile app (Aptivate!) for the treatment of depressive symptoms among united states Latinx adults with limited English proficiency. Journal of Affective Disorders, 250, 210-217. doi:http://dx.doi.org/10.1016/j.jad.2019.03.009</t>
  </si>
  <si>
    <t>Dainer-Best 2018</t>
  </si>
  <si>
    <t>Positive imagery training</t>
  </si>
  <si>
    <t>Dainer-Best, J., Shumake, J. D., &amp; Beevers, C. G. (2018). Positive imagery training increases positive self-referent cognition in depression. Behaviour Research and Therapy, 111, 72-83. doi:http://dx.doi.org/10.1016/j.brat.2018.09.010</t>
  </si>
  <si>
    <t>Dannehl 2019</t>
  </si>
  <si>
    <t>38% taking antidepressants at baseline</t>
  </si>
  <si>
    <t>CBT emphasizing exercise during behavioural activation (CBT‐E); CBT emphasizing pleasurable low‐energy activities (CBT‐C) during behavioural activation; waitlist</t>
  </si>
  <si>
    <t>Dannehl, K., Rief, W., &amp; Euteneuer, F. (2019). Effects of cognitive behavioural therapy on verbal learning and memory in major depression: Results of a randomized controlled trial. Clinical psychology &amp; psychotherapy, 04, 04. doi:https://dx.doi.org/10.1002/cpp.2350</t>
  </si>
  <si>
    <t>Davison 2017</t>
  </si>
  <si>
    <t>Depression outcome measures outside protocol (Geriatric Depression Scale [GDS-15] and Cornell Scale for Depression in Dementia)</t>
  </si>
  <si>
    <t>Acceptance and commitment therapy (ACT); waitlist</t>
  </si>
  <si>
    <t>Davison, T. E., Eppingstall, B., Runci, S., &amp; O'Connor, D. W. (2017). A pilot trial of acceptance and commitment therapy for symptoms of depression and anxiety in older adults residing in long-term care facilities. Aging &amp; mental health, 21(7), 766-773. doi:http://dx.doi.org/10.1080/13607863.2016.1156051</t>
  </si>
  <si>
    <t>Day 2003</t>
  </si>
  <si>
    <t>Depression measure outside protocol (Zung self-rating depression scale [SDS])</t>
  </si>
  <si>
    <t>CBT; learned helplessness prevention strategies; no treatment</t>
  </si>
  <si>
    <t>Day, C., Kane, R. T., &amp; Roberts, C. (2003). The prevention of depressive symptoms in rural Australian women. Journal of Community &amp; Applied Social Psychology, 13(1), 1-14. doi:http://dx.doi.org/10.1002/casp.703</t>
  </si>
  <si>
    <t>de Graaf 2009/2011</t>
  </si>
  <si>
    <t>2009-2015 search/2016-2019 search</t>
  </si>
  <si>
    <t>1; 4; 7; 10</t>
  </si>
  <si>
    <t>De Graaf, L. E., Gerhards, S. A. H., Arntz, A., Riper, H., Metsemakers, J. F. M., Evers, S. M. A. A., . . . Huibers, M. J. H. (2011). One-year follow-up results of unsupported online computerized cognitive behavioural therapy for depression in primary care: A randomized trial. Journal of Behavior Therapy and Experimental Psychiatry, 42(1), 89-95. doi:http://dx.doi.org/10.1016/j.jbtep.2010.07.003</t>
  </si>
  <si>
    <t>de Manincor 2016</t>
  </si>
  <si>
    <t>Depression outcome measure outside protocol (DASS-21)</t>
  </si>
  <si>
    <t>de Manincor, M., Bensoussan, A., Smith, C. A., Barr, K., Schweikle, M., Donoghoe, L. L., . . . Fahey, P. (2016). Individualized yoga for reducing depression and anxiety, and improving well-being: A randomized controlled trial. Depression and Anxiety. doi:http://dx.doi.org/10.1002/da.22502</t>
  </si>
  <si>
    <t>de Roten 2015</t>
  </si>
  <si>
    <t xml:space="preserve">De Roten, Y., Ambresin, G., Herrera, F., Fassassi, S., &amp; Despland, J. N. (2015). Brief psychoanalytic psychotherapy for depressed inpatient: best predictors of response. European Psychiatry, 30, 626‐. </t>
  </si>
  <si>
    <t>Deady 2016</t>
  </si>
  <si>
    <t>Deady, M., Mills, K. L., Teesson, M., &amp; Kay-Lambkin, F. (2016). An Online Intervention for Co-Occurring Depression and Problematic Alcohol Use in Young People: Primary Outcomes From a Randomized Controlled Trial. Journal of medical Internet research, 18(3), e71. doi:http://dx.doi.org/10.2196/jmir.5178</t>
  </si>
  <si>
    <t>Dean 2016</t>
  </si>
  <si>
    <t>76% attrition</t>
  </si>
  <si>
    <t>Internet support group; expressive writing</t>
  </si>
  <si>
    <t>Dean, J., Potts, H. W., &amp; Barker, C. (2016). Direction to an Internet Support Group Compared With Online Expressive Writing for People With Depression And Anxiety: A Randomized Trial. JMIR Mental Health, 3(2), e12. doi:https://dx.doi.org/10.2196/mental.5133</t>
  </si>
  <si>
    <t>Dear 2018</t>
  </si>
  <si>
    <t>Dear, B. F., Fogliati, V. J., Fogliati, R., Johnson, B., Boyle, O., Karin, E., . . . Titov, N. (2018). Treating anxiety and depression in young adults: A randomised controlled trial comparing clinician-guided versus self-guided Internet-delivered cognitive behavioural therapy. Australian and New Zealand Journal of Psychiatry, 52(7), 668-679. doi:http://dx.doi.org/10.1177/0004867417738055</t>
  </si>
  <si>
    <t>Da Silva 2016</t>
  </si>
  <si>
    <t>Data presented for Supportive-Expressive Dynamic Psychotherapy (SEDP) arm only</t>
  </si>
  <si>
    <t>Supportive-Expressive Dynamic Psychotherapy (SEDP); CBT</t>
  </si>
  <si>
    <t>Del Grande da Silva, G., Wiener, C. D., Barbosa, L. P., Goncalves Araujo, J. M., Molina, M. L., San Martin, P., . . . Azevedo da Silva, R. (2016). Pro-inflammatory cytokines and psychotherapy in depression: Results from a randomized clinical trial. Journal of Psychiatric Research, 75, 57-64. doi:http://dx.doi.org/10.1016/j.jpsychires.2016.01.008</t>
  </si>
  <si>
    <t>Delgadillo 2017</t>
  </si>
  <si>
    <t>Transdiagnostic seminars</t>
  </si>
  <si>
    <t>CBT + transdiagnostoc seminars; CBT</t>
  </si>
  <si>
    <t>Delgadillo, J., &amp; Groom, M. (2017). Using Psychoeducation and Role Induction to Improve Completion Rates in Cognitive Behavioural Therapy. Behavioural and cognitive psychotherapy, 45(2), 170-184. doi:http://dx.doi.org/10.1017/S1352465816000643</t>
  </si>
  <si>
    <t>Demirkol 2019</t>
  </si>
  <si>
    <t xml:space="preserve">Participants had been receiving antidepressant monotherapy for at least 4 weeks </t>
  </si>
  <si>
    <t>Bright light therapy + AD; AD</t>
  </si>
  <si>
    <t>Demirkol, M. E., Namli, Z., &amp; Tamam, L. (2019). Efficacy of light therapy on non-seasonal depression and inflammatory markers. European Journal of Psychiatry. doi:http://dx.doi.org/10.1016/j.ejpsy.2019.03.002</t>
  </si>
  <si>
    <t>Demyttenaere 2005</t>
  </si>
  <si>
    <t>Demyttenaere, K., Albert, A., Mesters, P., Dewe, W., De Bruyckere, K., &amp; Sangeleer, M. (2005). What happens with adverse events during 6 months of treatment with selective serotonin reuptake inhibitors? Journal of Clinical Psychiatry, 66(7), 859-863. doi:http://dx.doi.org/10.4088/JCP.v66n0708</t>
  </si>
  <si>
    <t>Dermody 2016</t>
  </si>
  <si>
    <t>Dermody, S. S., Quilty, L. C., &amp; Bagby, R. M. (2016). Interpersonal impacts mediate the association between personality and treatment response in major depression. Journal of counseling psychology, 63(4), 396-404. doi:http://dx.doi.org/10.1037/cou0000144</t>
  </si>
  <si>
    <t>Dias 2019</t>
  </si>
  <si>
    <t>Depression outcome measure outside protocol (GHQ-12)</t>
  </si>
  <si>
    <t>Dias, A., Azariah, F., Anderson, S. J., Sequeira, M., Cohen, A., Morse, J. Q., . . . Reynolds, C. F. (2019). Effect of a Lay Counselor Intervention on Prevention of Major Depression in Older Adults Living in Low- and Middle-Income Countries: A Randomized Clinical Trial. JAMA Psychiatry, 76(1), 13-20. doi:http://dx.doi.org/10.1001/jamapsychiatry.2018.3048</t>
  </si>
  <si>
    <t>Dong 2017</t>
  </si>
  <si>
    <t>Depression outcome measure outside protocol (Inventory of Depressive Symptoms - Self-report [IDS-SR])</t>
  </si>
  <si>
    <t>Mondin 2014/2015</t>
  </si>
  <si>
    <t>Mondin, T. C., de Azevedo Cardoso, T., Jansen, K., da Silva, G. D. G., de Mattos Souza, L. D., &amp; da Silva, R. A. (2015). Long-term effects of cognitive therapy on biological rhythms and depressive symptoms: A randomized clinical trial. Journal of affective disorders, 187, 1-9.</t>
  </si>
  <si>
    <t>Depression outcomes presented in Mondin 2014/2015 and quality of life outcomes cannot be extracted as reported as subscales only</t>
  </si>
  <si>
    <t>42% on mood medication at baseline</t>
  </si>
  <si>
    <t>Cognitive therapy + memory training; cognitive therapy as usual</t>
  </si>
  <si>
    <t>Dong, L., Zhao, X., Ong, S. L., &amp; Harvey, A. G. (2017). Patient recall of specific cognitive therapy contents predicts adherence and outcome in adults with major depressive disorder. Behaviour Research &amp; Therapy, 97, 189-199. doi:https://dx.doi.org/10.1016/j.brat.2017.08.006</t>
  </si>
  <si>
    <t>Driessen 2017</t>
  </si>
  <si>
    <t>Driessen, E., Van, H. L., Peen, J., Don, F. J., Twisk, J. W. R., Cuijpers, P., &amp; Dekker, J. J. M. (2017). Cognitive-behavioral versus psychodynamic therapy for major depression: Secondary outcomes of a randomized clinical trial. Journal of Consulting and Clinical Psychology, 85(7), 653-663. doi:http://dx.doi.org/10.1037/ccp0000207</t>
  </si>
  <si>
    <t>Duberstein 2018</t>
  </si>
  <si>
    <t>57% prescribed antidepressant medication</t>
  </si>
  <si>
    <t>IPT; TAU</t>
  </si>
  <si>
    <t>Duberstein, P. R., Ward, E. A., Chaudron, L. H., He, H., Toth, S. L., Wang, W., . . . Talbot, N. L. (2018). Effectiveness of interpersonal psychotherapy-Trauma for depressed women with childhood abuse histories. Journal of Consulting and Clinical Psychology, 86(10), 868-878. doi:http://dx.doi.org/10.1037/ccp0000335</t>
  </si>
  <si>
    <t>CBT; escitalopram; duloxetine</t>
  </si>
  <si>
    <t>Dunlop, B. W., Cole, S. P., Nemeroff, C. B., Mayberg, H. S., &amp; Craighead, W. E. (2018). Differential change on depressive symptom factors with antidepressant medication and cognitive behavior therapy for major depressive disorder. Journal of Affective Disorders, 229, 111-119. doi:http://dx.doi.org/10.1016/j.jad.2017.12.035</t>
  </si>
  <si>
    <t>Dunlop 2019</t>
  </si>
  <si>
    <t>Dunlop, B. W., LoParo, D., Kinkead, B., Mletzko-Crowe, T., Cole, S. P., Nemeroff, C. B., . . . Craighead, W. E. (2019). Benefits of sequentially adding cognitive-behavioral therapy or antidepressant medication for adults with nonremitting depression. American Journal of Psychiatry, 176(4), 275-286. doi:http://dx.doi.org/10.1176/appi.ajp.2018.18091075</t>
  </si>
  <si>
    <t>Dunlop 2018a</t>
  </si>
  <si>
    <t>Dunlop 2018b</t>
  </si>
  <si>
    <t>Dunlop, B. W., Polychroniou, P. E., Rakofsky, J. J., Nemeroff, C. B., Craighead, W. E., &amp; Mayberg, H. S. (2018). Suicidal ideation and other persisting symptoms after CBT or antidepressant medication treatment for major depressive disorder. Psychological medicine, 12. doi:https://dx.doi.org/10.1017/S0033291718002568</t>
  </si>
  <si>
    <t>Secondary analysis of PReDICT study (Dunlop 2012/2017)</t>
  </si>
  <si>
    <t>Acute treatment phase is PReDICT study (Dunlop 2012/2017)</t>
  </si>
  <si>
    <t>Dunlop 2017a</t>
  </si>
  <si>
    <t>From other Dunlop papers</t>
  </si>
  <si>
    <t>From other Dunlop papers. 31% have chronic episode (≥2 years)</t>
  </si>
  <si>
    <t>Dunlop 2012a</t>
  </si>
  <si>
    <t>Dunlop 2012b</t>
  </si>
  <si>
    <t>Dunlop BW, Binder EB, Cubells JF, et al.: Predictors of Remission in Depression to Individual and Combined Treatments (PReDICT): study protocol for a randomized controlled trial. Trials 2012; 13:106</t>
  </si>
  <si>
    <t xml:space="preserve">Dunlop BW, Kelley ME, Aponte-Rivera V, et al.: Effects of patient preferences on outcomes in the Predictors of Remission in Depression to Individual and Combined Treatments (PReDICT) study. Am J Psychiatry 2017; 174:546–556 </t>
  </si>
  <si>
    <t>Dunlop 2017b</t>
  </si>
  <si>
    <t>Dunlop, B. W., Rajendra, J. K., Craighead, W. E., Kelley, M. E., McGrath, C. L., Choi, K. S., . . . Mayberg, H. S. (2017). Functional connectivity of the subcallosal cingulate cortex and differential outcomes to treatment with cognitive-behavioral therapy or antidepressant medication for major depressive disorder. American Journal of Psychiatry, 174(6), 533-545. doi:http://dx.doi.org/10.1176/appi.ajp.2016.16050518</t>
  </si>
  <si>
    <t>Dunn 2007</t>
  </si>
  <si>
    <t>90% prescribed psychotropic medication at baseline</t>
  </si>
  <si>
    <t>Self-management therapy; psychoeducational group</t>
  </si>
  <si>
    <t>Dunn, N. J., Rehm, L. P., Schillaci, J., Souchek, J., Mehta, P., Ashton, C. M., . . . Hamilton, J. D. (2007). A randomized trial of self-management and psychoeducational group therapies for comorbid chronic posttraumatic stress disorder and depressive disorder. Journal of traumatic stress, 20(3), 221-237. doi:http://dx.doi.org/10.1002/jts.20214</t>
  </si>
  <si>
    <t>Ebert 2018</t>
  </si>
  <si>
    <t>Ebert, D. D., Buntrock, C., Lehr, D., Smit, F., Riper, H., Baumeister, H., . . . Berking, M. (2018). Effectiveness of Web- and Mobile-Based Treatment of Subthreshold Depression With Adherence-Focused Guidance: A Single-Blind Randomized Controlled Trial. Behavior Therapy, 49(1), 71-83. doi:http://dx.doi.org/10.1016/j.beth.2017.05.004</t>
  </si>
  <si>
    <t>Eddington 2015</t>
  </si>
  <si>
    <t>29% dysthymia</t>
  </si>
  <si>
    <t>Self-system therapy (SST); CBT</t>
  </si>
  <si>
    <t>Eddington, K. M., Silvia, P. J., Foxworth, T. E., Hoet, A., &amp; Kwapil, T. R. (2015). Motivational deficits differentially predict improvement in a randomized trial of self-system therapy for depression. Journal of Consulting and Clinical Psychology, 83(3), 602-616. doi:http://dx.doi.org/10.1037/a0039058</t>
  </si>
  <si>
    <t>All patients had received treatment for depression, most commonly medication, in primary care, with no or only partial response, and they had been referred to the psychiatric clinic for further secondary care treatment'</t>
  </si>
  <si>
    <t>Ekselius 1998</t>
  </si>
  <si>
    <t>Emery-Tiburcio 2019</t>
  </si>
  <si>
    <t>Psychotherapy arm includes CBT (81%) and IPT (19%)</t>
  </si>
  <si>
    <t>Psychotherapy + enhanced TAU; enhanced TAU</t>
  </si>
  <si>
    <t>Emery-Tiburcio, E. E., Rothschild, S. K., Avery, E. F., Wang, Y., Mack, L., Golden, R. L., . . . Powell, L. H. (2019). BRIGHTEN heart intervention for depression in minority older adults: Randomized controlled trial. Health Psychology, 38(1), 1-11. doi:http://dx.doi.org/10.1037/hea0000684</t>
  </si>
  <si>
    <t>Emsley 2018</t>
  </si>
  <si>
    <t>Emsley, R., Ahokas, A., Suarez, A., Marinescu, D., Doci, I., Lehtmets, A., . . . Penelaud, P. F. (2018). Efficacy of tianeptine 25-50 mg in elderly patients with recurrent major depressive disorder: An 8-week placebo- and escitalopram-controlled study. Journal of Clinical Psychiatry, 79 (4) (no pagination)(17m11741). doi:http://dx.doi.org/10.4088/JCP.17m11741</t>
  </si>
  <si>
    <t>Computerised-CBT (CCBT); no treatment</t>
  </si>
  <si>
    <t>Eriksson, M. C. M., Kivi, M., Hange, D., Petersson, E. L., Ariai, N., Haggblad, P., . . . Bjorkelund, C. (2017). Long-term effects of Internet-delivered cognitive behavioral therapy for depression in primary care - the PRIM-NET controlled trial. Scandinavian journal of primary health care, 35(2), 126-136. doi:http://dx.doi.org/10.1080/02813432.2017.1333299</t>
  </si>
  <si>
    <t>Euteneuer 2017</t>
  </si>
  <si>
    <t>Same study as Dannehl 2019? 38% taking antidepressant medication at baseline</t>
  </si>
  <si>
    <t>Euteneuer, F., Dannehl, K., Del Rey, A., Engler, H., Schedlowski, M., &amp; Rief, W. (2017). Immunological effects of behavioral activation with exercise in major depression: An exploratory randomized controlled trial. Translational Psychiatry, 7 (5) (no pagination)(e1132). doi:http://dx.doi.org/10.1038/tp.2017.76</t>
  </si>
  <si>
    <t>Ezegbe 2019</t>
  </si>
  <si>
    <t>Depression measure outside protocol (Goldberg depression scale)</t>
  </si>
  <si>
    <t>Ezegbe, B. N., Eseadi, C., Ede, M. O., Igbo, J. N., Anyanwu, J. I., Ede, K. R., . . . Ozoemena, L. C. (2019). Impacts of cognitive-behavioral intervention on anxiety and depression among social science education students: A randomized controlled trial. Medicine, 98(15), e14935. doi:http://dx.doi.org/10.1097/MD.0000000000014935</t>
  </si>
  <si>
    <t>Falkenstrom F. Randomized Controlled Trial of Interpersonal and Brief Relational Psychotherapy for Major Depressive Disorder [Linköping University Relational and Interpersonal Psychotherapy Project (LURIPP)]. https://clinicaltrialsgov/show/NCT00763594. 2015 [last updated]</t>
  </si>
  <si>
    <t>Falkenstrom 2015</t>
  </si>
  <si>
    <t>Secondary analysis of Ekeblad 2016</t>
  </si>
  <si>
    <t>Falkenstrom, F., Ekeblad, A., &amp; Holmqvist, R. (2016). Improvement of the Working Alliance in One Treatment Session Predicts Improvement of Depressive Symptoms by the Next Session. Journal of Consulting and Clinical Psychology, 84(8), 738-751. doi:http://dx.doi.org/10.1037/ccp0000119</t>
  </si>
  <si>
    <t>Falsafi 2016</t>
  </si>
  <si>
    <t>58% depression and anxiety; 10% depression-only; 31% anxiety-only. Also 57% taking psychiatric medications</t>
  </si>
  <si>
    <t>Mindfulness + TAU; yoga + TAU; TAU</t>
  </si>
  <si>
    <t xml:space="preserve">Falsafi, N. (2016). A Randomized Controlled Trial of Mindfulness Versus Yoga: Effects on Depression and/or Anxiety in College Students. Journal of the American Psychiatric Nurses Association, 22(6), 483-497. </t>
  </si>
  <si>
    <t>Ling 2016</t>
  </si>
  <si>
    <t>Ling, F., Wenbin, F., Zhao, C., Nenggui, X., Jianhua, L., Ziping, L., ... &amp; Aihua, O. (2016). Curative effect of acupuncture on quality of life in patient with depression: a clinical randomized single-blind placebo-controlled study. Journal of Traditional Chinese Medicine, 36(2), 151-159.</t>
  </si>
  <si>
    <t>Fawcett 2019</t>
  </si>
  <si>
    <t>61% on medication</t>
  </si>
  <si>
    <t>Individual therapy; group therapy</t>
  </si>
  <si>
    <t>Fawcett, E., Neary, M., Ginsburg, R., &amp; Cornish, P. (2019). Comparing the effectiveness of individual and group therapy for students with symptoms of anxiety and depression: A randomized pilot study. Journal of American College Health, 1-8. doi:https://dx.doi.org/10.1080/07448481.2019.1577862</t>
  </si>
  <si>
    <t>Feixas 2018</t>
  </si>
  <si>
    <t>77% psychiatric medication at baseline</t>
  </si>
  <si>
    <t>CBT group + CBT individual; CBT + DFI (dilemma-focused intervention) individual</t>
  </si>
  <si>
    <t>Feixas, G., Paz, C., Garcia-Grau, E., Montesano, A., Medina, J. C., Bados, A., . . . Winter, D. A. (2018). One-year follow-up of a randomized trial with a dilemma-focused intervention for depression: Exploring an alternative to problem-oriented strategies. PLoS ONE, 13 (12) (no pagination)(e0208245). doi:http://dx.doi.org/10.1371/journal.pone.0208245</t>
  </si>
  <si>
    <t>Fissler 2016</t>
  </si>
  <si>
    <t>27% on antidepressant medication at baseline</t>
  </si>
  <si>
    <t>Mindfulness training; control training</t>
  </si>
  <si>
    <t>Fissler, M., Winnebeck, E., Schroeter, T., Gummersbach, M., Huntenburg, J. M., Gaertner, M., &amp; Barnhofer, T. (2016). An investigation of the effects of brief mindfulness training on self-reported interoceptive awareness, the ability to decenter, and their role in the reduction of depressive symptoms. Mindfulness, 7(5), 1170-1181. doi:http://dx.doi.org/10.1007/s12671-016-0559-z</t>
  </si>
  <si>
    <t>Fitzpatrick 2017</t>
  </si>
  <si>
    <t>Fitzpatrick, K. K., Darcy, A., &amp; Vierhile, M. (2017). Delivering Cognitive Behavior Therapy to Young Adults With Symptoms of Depression and Anxiety Using a Fully Automated Conversational Agent (Woebot): A Randomized Controlled Trial. JMIR Mental Health, 4(2), e19. doi:https://dx.doi.org/10.2196/mental.7785</t>
  </si>
  <si>
    <t>Fonagy 2019</t>
  </si>
  <si>
    <t>Not available electronically</t>
  </si>
  <si>
    <t>Fonagy, P., Lemma, A., Target, M., O'Keeffe, S., Constantinou, M. P., Ventura Wurman, T., . . . Pilling, S. (2019). Dynamic interpersonal therapy for moderate to severe depression: a pilot randomized controlled and feasibility trial. Psychological medicine, 1-10. doi:https://dx.doi.org/10.1017/S0033291719000928</t>
  </si>
  <si>
    <t>Forand 2018</t>
  </si>
  <si>
    <t>30% chronic MDD and 37% taking medication at baseline</t>
  </si>
  <si>
    <t>CCBT with support; waitlist</t>
  </si>
  <si>
    <t>Forand, N. R., Barnett, J. G., Strunk, D. R., Hindiyeh, M. U., Feinberg, J. E., &amp; Keefe, J. R. (2018). Efficacy of Guided iCBT for Depression and Mediation of Change by Cognitive Skill Acquisition. Behavior Therapy, 49(2), 295-307. doi:http://dx.doi.org/10.1016/j.beth.2017.04.004</t>
  </si>
  <si>
    <t>Forand 2013</t>
  </si>
  <si>
    <t>Secondary analysis of DeRubeis 2005</t>
  </si>
  <si>
    <t>Forand, N. R., &amp; Derubeis, R. J. (2013). Pretreatment anxiety predicts patterns of change in cognitive behavioral therapy and medications for depression. Journal of Consulting and Clinical Psychology, 81(5), 774-782. doi:http://dx.doi.org/10.1037/a0032985</t>
  </si>
  <si>
    <t>Forsyth 2017</t>
  </si>
  <si>
    <t>Patients were currently being treated for depression or anxiety</t>
  </si>
  <si>
    <t>Diet and exercise lifestyle intervention; attention control group</t>
  </si>
  <si>
    <t>Forsyth, A. K., Deane, F. P., &amp; Williams, P. G. (2017). Physical activity and fitness outcomes of a lifestyle intervention for primary care patients with depression and anxiety: A randomised controlled trial. International Journal of Mental Health and Addiction, 15(3), 545-554. doi:http://dx.doi.org/10.1007/s11469-016-9695-x</t>
  </si>
  <si>
    <t>Fournier 2009</t>
  </si>
  <si>
    <t>Fournier, J. C., DeRubeis, R. J., Shelton, R. C., Hollon, S. D., Amsterdam, J. D., &amp; Gallop, R. (2009). Prediction of response to medication and cognitive therapy in the treatment of moderate to severe depression. Journal of Consulting &amp; Clinical Psychology, 77(4), 775-787. doi:https://dx.doi.org/10.1037/a0015401</t>
  </si>
  <si>
    <t>Franco 2017</t>
  </si>
  <si>
    <t>Depression outcome is outside protocol (Geriatric Depression Scale [GDS])</t>
  </si>
  <si>
    <t>Mindfulness training; waitlist</t>
  </si>
  <si>
    <t>Franco, C., Amutio, A., Manas, I., Gazquez, J. J., &amp; Perez-Fuentes, M. (2017). Reducing anxiety, geriatric depression and worry in a sample of older adults through a mindfulness training program. Terapia Psicologica, 35(1), 71-79. doi:http://dx.doi.org/10.4067/S0718-48082017000100007</t>
  </si>
  <si>
    <t>Fuhr, K., Fahse, B., Hautzinger, M., &amp; Gulewitsch, M. D. (2018). Implementation of an Internet-Based Self-Help for Patients Waiting for Outpatient Psychotherapy - First Results. Ppmp psychotherapie psychosomatik medizinische psychologie, (no pagination). doi:10.1055/s-0043-122241</t>
  </si>
  <si>
    <t>CCBT (with/without support depending on initial severity) + TAU; TAU</t>
  </si>
  <si>
    <t>Klein, J. P., Berger, T., Schröder, J., Späth, C., Meyer, B., Caspar, F., ... &amp; Hautzinger, M. (2016). Effects of a psychological internet intervention in the treatment of mild to moderate depressive symptoms: results of the EVIDENT study, a randomized controlled trial. Psychotherapy and psychosomatics, 85(4), 218-228.</t>
  </si>
  <si>
    <t>Fuhr 2018a</t>
  </si>
  <si>
    <t>Fuhr 2018b</t>
  </si>
  <si>
    <t>Secondary analysis of Klein 2016</t>
  </si>
  <si>
    <t>Fuhr, K., Schroder, J., Berger, T., Moritz, S., Meyer, B., Lutz, W., . . . Klein, J. P. (2018). The association between adherence and outcome in an Internet intervention for depression. Journal of Affective Disorders, 229, 443-449. doi:http://dx.doi.org/10.1016/j.jad.2017.12.028</t>
  </si>
  <si>
    <t>Fulmer 2018</t>
  </si>
  <si>
    <t>Depression data in figures and no data for functioning or quality of life</t>
  </si>
  <si>
    <t>Fulmer, R., Joerin, A., Gentile, B., Lakerink, L., &amp; Rauws, M. (2018). Using Psychological Artificial Intelligence (Tess) to Relieve Symptoms of Depression and Anxiety: Randomized Controlled Trial. JMIR Mental Health, 5(4), 13. doi:https://dx.doi.org/10.2196/mental.9782</t>
  </si>
  <si>
    <t>Funkhouser 2017</t>
  </si>
  <si>
    <t>Random assignment was not feasible because participants signed up for a group session that fit their schedule'</t>
  </si>
  <si>
    <t>Depression OutReach Alliance [DORA] College Program</t>
  </si>
  <si>
    <t>Funkhouser, C. J., Zakriski, A. L., &amp; Dee Spoltore, J. (2017). Evaluating peer-peer depression outreach: College students helping peers approach and respond to students in crisis. Psi Chi Journal of Psychological Research, 22(1), 19-28. doi:http://dx.doi.org/10.24839/2325-7342.JN22.1.19</t>
  </si>
  <si>
    <t>Allen 1998</t>
  </si>
  <si>
    <t>Allen, J. J., Schnyer, R. N., &amp; Hitt, S. K. (1998). The efficacy of acupuncture in the treatment of major depression in women. Psychological Science, 9(5), 397-401.</t>
  </si>
  <si>
    <t>Secondary analysis of Allen 1998</t>
  </si>
  <si>
    <t>Acupuncture; sham acupuncture; waitlist</t>
  </si>
  <si>
    <t>Gallagher, S. M., Allen, J. J. B., Hitt, S. K., Schnyer, R. N., &amp; Manber, R. (2001). Six-month depression relapse rates among women treated with acupuncture. Complementary Therapies in Medicine, 9(4), 216-218. doi:http://dx.doi.org/10.1054/ctim.2001.0470</t>
  </si>
  <si>
    <t>Gander 2016</t>
  </si>
  <si>
    <t>CES-D scores look like average by item</t>
  </si>
  <si>
    <t>Positive psychology online interventions</t>
  </si>
  <si>
    <t>Gander, F., Proyer, R. T., &amp; Ruch, W. (2016). Positive Psychology Interventions Addressing Pleasure, Engagement, Meaning, Positive Relationships, and Accomplishment Increase Well-Being and Ameliorate Depressive Symptoms: A Randomized, Placebo-Controlled Online Study. Frontiers in Psychology, 7, 686. doi:https://dx.doi.org/10.3389/fpsyg.2016.00686</t>
  </si>
  <si>
    <t>Gauhar 2016</t>
  </si>
  <si>
    <t>EMDR</t>
  </si>
  <si>
    <t>Gerber 2018</t>
  </si>
  <si>
    <t>Participants were in-patients receiving treatment at the Clinic Sonnenhalde (Riehen, Switzerland)</t>
  </si>
  <si>
    <t>Gerber, M., Minghetti, A., Beck, J., Zahner, L., &amp; Donath, L. (2018). Sprint Interval Training and Continuous Aerobic Exercise Training Have Similar Effects on Exercise Motivation and Affective Responses to Exercise in Patients With Major Depressive Disorders: A Randomized Controlled Trial. Frontiers in psychiatry Frontiers Research Foundation, 9(694). doi:https://dx.doi.org/10.3389/fpsyt.2018.00694</t>
  </si>
  <si>
    <t>Gerber 2019</t>
  </si>
  <si>
    <t>Secondary analysis of Gerber 2018</t>
  </si>
  <si>
    <t>Gerber, M., Minghetti, A., Beck, J., Zahner, L., &amp; Donath, L. (2019). Is improved fitness following a 12-week exercise program associated with decreased symptom severity, better wellbeing, and fewer sleep complaints in patients with major depressive disorders? A secondary analysis of a randomized controlled trial. Journal of Psychiatric Research, 113, 58-64. doi:http://dx.doi.org/10.1016/j.jpsychires.2019.03.011</t>
  </si>
  <si>
    <t>Geschwind 2011</t>
  </si>
  <si>
    <t>Geschwind, N., Peeters, F., Drukker, M., Van Os, J., &amp; Wichers, M. (2011). Mindfulness training increases momentary positive emotions and reward experience in adults vulnerable to depression: A randomized controlled trial. Journal of Consulting and Clinical Psychology, 79(5), 618-628. doi:http://dx.doi.org/10.1037/a0024595</t>
  </si>
  <si>
    <t>Brabyn 2016/Gilbody 2017</t>
  </si>
  <si>
    <t>Gitlin 2013</t>
  </si>
  <si>
    <t>Gitlin, L. N., Parisi, J. M., Huang, J., Winter, L., &amp; Roth, D. L. (2018). Valuation of Life as outcome and mediator of a depression intervention for older African Americans: the Get Busy Get Better Trial. International Journal of Geriatric Psychiatry, 33(1), e31-e39. doi:http://dx.doi.org/10.1002/gps.4710</t>
  </si>
  <si>
    <t>Gitlin 2018</t>
  </si>
  <si>
    <t>Secondary analysis of Gitlin 2013</t>
  </si>
  <si>
    <t>Behavioural activation; waitlist</t>
  </si>
  <si>
    <t>Glozier 2013</t>
  </si>
  <si>
    <t>Glozier, N., Christensen, H., Naismith, S., Cockayne, N., Donkin, L., Neal, B., . . . Hickie, I. (2013). Internet-Delivered Cognitive Behavioural Therapy for Adults with Mild to Moderate Depression and High Cardiovascular Disease Risks: a Randomised Attention-Controlled Trial. PLoS ONE, 8(3). doi:10.1371/journal.pone.0059139</t>
  </si>
  <si>
    <t>Gok Ugur 2017</t>
  </si>
  <si>
    <t>Depression outcome measure outside protocol (Geriatric Depression Scale [GDS])</t>
  </si>
  <si>
    <t>Gok Ugur, H., Yaman Aktas, Y., Orak, O. S., Saglambilen, O., &amp; Aydin Avci, I. (2017). The effect of music therapy on depression and physiological parameters in elderly people living in a Turkish nursing home: a randomized-controlled trial. Aging &amp; mental health, 21(12), 1280-1286. doi:http://dx.doi.org/10.1080/13607863.2016.1222348</t>
  </si>
  <si>
    <t>Goldstein-Piekarski 2018</t>
  </si>
  <si>
    <t>Escitalopram; sertraline; venlafaxine</t>
  </si>
  <si>
    <t>Goldstein-Piekarski, A. N., Staveland, B. R., Ball, T. M., Yesavage, J., Korgaonkar, M. S., &amp; Williams, L. M. (2018). Intrinsic functional connectivity predicts remission on antidepressants: A randomized controlled trial to identify clinically applicable imaging biomarkers. Translational Psychiatry, 8 (1) (no pagination)(57). doi:http://dx.doi.org/10.1038/s41398-018-0100-3</t>
  </si>
  <si>
    <t>Gonzalez-Robles 2019</t>
  </si>
  <si>
    <t>17% MDD</t>
  </si>
  <si>
    <t>Transdiagnostic treatment; transdiagnostic treatment with an additional component designed to regulate positive affectivity</t>
  </si>
  <si>
    <t>Gonzalez-Robles, A., Garcia-Palacios, A., Banos, R., Quero, S., &amp; Botella, C. (2019). Upregulating Positive Affectivity in the Transdiagnostic Treatment of Emotional Disorders: A Randomized Pilot Study. Behavior modification, 43(1), 26-55. doi:http://dx.doi.org/10.1177/0145445517735631</t>
  </si>
  <si>
    <t>Gorges 2018</t>
  </si>
  <si>
    <t>Online positive psychology intervention</t>
  </si>
  <si>
    <t>Gorges, F., Oehler, C., von Hirschhausen, E., Hegerl, U., &amp; Rummel-Kluge, C. (2018). GET.HAPPY - Acceptance of an internet-based self-management positive psychology intervention for adult primary care patients with mild and moderate depression or dysthymia: A pilot study. Internet Interventions, 12, 26-35. doi:http://dx.doi.org/10.1016/j.invent.2018.03.001</t>
  </si>
  <si>
    <t>Gorka, S. M., Young, C. B., Klumpp, H., Kennedy, A. E., Francis, J., Ajilore, O., . . . Phan, K. L. (2019). Emotion-based brain mechanisms and predictors for SSRI and CBT treatment of anxiety and depression: a randomized trial. Neuropsychopharmacology, 06, 06. doi:https://dx.doi.org/10.1038/s41386-019-0407-7</t>
  </si>
  <si>
    <t>Greenberg 2017</t>
  </si>
  <si>
    <t>The first 13 participants were quasi-randomized and assigned in order of enrollment. Following an increase in recruitment, the next 27 participants were randomized after completing baseline testing</t>
  </si>
  <si>
    <t>MBCT + TAU; TAU</t>
  </si>
  <si>
    <t>Greenberg, J., Shapero, B. G., Mischoulon, D., &amp; Lazar, S. W. (2017). Mindfulness-based cognitive therapy for depressed individuals improves suppression of irrelevant mental-sets. European Archives of Psychiatry and Clinical Neuroscience, 267(3), 277-282. doi:http://dx.doi.org/10.1007/s00406-016-0746-x</t>
  </si>
  <si>
    <t>Grosse Holtforth 2019</t>
  </si>
  <si>
    <t>Exposure-Based Cognitive Therapy for depression (EBCT-R); CBT</t>
  </si>
  <si>
    <t>Grosse Holtforth, M., Krieger, T., Zimmermann, J., Altenstein-Yamanaka, D., Dorig, N., Meisch, L., &amp; Hayes, A. M. (2019). A randomized-controlled trial of cognitive-behavioral therapy for depression with integrated techniques from emotion-focused and exposure therapies. Psychotherapy research : journal of the Society for Psychotherapy Research, 29(1), 30-44. doi:http://dx.doi.org/10.1080/10503307.2017.1397796</t>
  </si>
  <si>
    <t>Gual 2003</t>
  </si>
  <si>
    <t>Gual, A., Balcells, M., Torres, M., Madrigal, M., Diez, T., &amp; Serrano, L. (2003). Sertraline for the prevention of relapse in detoxicated alcohol dependent patients with a comorbid depressive disorder: A randomized controlled trial. Alcohol and Alcoholism, 38(6), 619-625. doi:http://dx.doi.org/10.1093/alcalc/agg124</t>
  </si>
  <si>
    <t>Guico-Pabia 2011</t>
  </si>
  <si>
    <t>Secondary analysis of Lieberman 2008a</t>
  </si>
  <si>
    <t>Dexvenlafaxine; venlafaxine; placebo</t>
  </si>
  <si>
    <t>Guico-Pabia, C. J., Jiang, Q., Ninan, P. T., &amp; Thase, M. E. (2011). Clinical outcomes following switch from venlafaxine ER to desvenlafaxine in nonresponders and responders. Current Medical Research and Opinion, 27(9), 1815-1826. doi:http://dx.doi.org/10.1185/03007995.2011.605114</t>
  </si>
  <si>
    <t>Guo 2017</t>
  </si>
  <si>
    <t>Guo, Y. F., Zhang, X., Plummer, V., Lam, L., Cross, W., &amp; Zhang, J. P. (2017). Positive psychotherapy for depression and self-efficacy in undergraduate nursing students: A randomized, controlled trial. International journal of mental health nursing, 26(4), 375-383. doi:http://dx.doi.org/10.1111/inm.12255</t>
  </si>
  <si>
    <t>60% taking psychotropic medication at baseline</t>
  </si>
  <si>
    <t>Hadjistavropoulos, H. D., Schneider, L. H., Edmonds, M., Karin, E., Nugent, M. N., Dirkse, D., . . . Titov, N. (2017). Randomized controlled trial of internet-delivered cognitive behaviour therapy comparing standard weekly versus optional weekly therapist support. Journal of Anxiety Disorders, 52, 15-24. doi:http://dx.doi.org/10.1016/j.janxdis.2017.09.006</t>
  </si>
  <si>
    <t>Haeffel 2010</t>
  </si>
  <si>
    <t>Haeffel, G. J. (2010). When self-help is no help: Traditional cognitive skills training does not prevent depressive symptoms in people who ruminate. Behaviour Research and Therapy, 48(2), 152-157. doi:http://dx.doi.org/10.1016/j.brat.2009.09.016</t>
  </si>
  <si>
    <t>Hagen 2005</t>
  </si>
  <si>
    <t>50% depression</t>
  </si>
  <si>
    <t>Hagen, R., Nordahl, H. M., Kristiansen, L., &amp; Morken, G. (2005). A randomized trial of cognitive group therapy vs. waiting list for patients with co-morbid psychiatric disorders: Effect of cognitive group therapy after treatment and six and twelve months follow-up. Behavioural and cognitive psychotherapy, 33(1), 33-44. doi:http://dx.doi.org/10.1017/S1352465804001754</t>
  </si>
  <si>
    <t>Halappa 2013</t>
  </si>
  <si>
    <t>Halappa, N. G., Thirthalli, J., Rao, M. G., Varambally, S., Christopher, R., &amp; Gangadhar, B. N. (2013). Positive therapeutic and neurotropic effects of yoga in depression: A comparative study. Indian journal of psychiatry, 55(Suppl 3), S400.</t>
  </si>
  <si>
    <t>Halappa 2018</t>
  </si>
  <si>
    <t>Secondary analysis of Halappa 2013</t>
  </si>
  <si>
    <t>Yoga; yoga + any AD; any AD</t>
  </si>
  <si>
    <t>Halappa, N. G., Thirthalli, J., Varambally, S., Rao, M., Christopher, R. and Nanjundaiah, G.B. (2018). Improvement in neurocognitive functions and serum brain-derived neurotrophic factor levels in patients with depression treated with antidepressants and yoga. Indian Journal of Psychiatry, 60(1), 32‐37. doi:10.4103/psychiatry.IndianJPsychiatry_154_17</t>
  </si>
  <si>
    <t>Hallford 2016</t>
  </si>
  <si>
    <t>Cognitive-reminiscence therapy (CRT); TAU</t>
  </si>
  <si>
    <t>Hallford, D. J., &amp; Mellor, D. (2016). Autobiographical memory-based intervention for depressive symptoms in young adults: A randomized controlled trial of cognitive-reminiscence therapy. Psychotherapy and psychosomatics, 85(4), 246-249.</t>
  </si>
  <si>
    <t>2016 update search/2016-2019 search</t>
  </si>
  <si>
    <t xml:space="preserve">Hallgren, M., Helgadottir, B., Herring, M. P., Zeebari, Z., Lindefors, N., Kaldo, V., . . . Forsell, Y. (2016). Exercise and internet-based cognitive-behavioural therapy for depression: multicentre randomised controlled trial with 12-month follow-up. British Journal of Psychiatry, 209(5), 414-420. </t>
  </si>
  <si>
    <t>Hallgren 2017</t>
  </si>
  <si>
    <t>Hanson 2019</t>
  </si>
  <si>
    <t>Hanson, K. (2019). Positive Psychology for Overcoming Symptoms of Depression: A Pilot Study Exploring the Efficacy of a Positive Psychology Self-Help Book versus a CBT Self-Help Book. Behavioural and cognitive psychotherapy, 47(1), 95-113. doi:http://dx.doi.org/10.1017/S1352465818000218</t>
  </si>
  <si>
    <t>Hanssen 2017</t>
  </si>
  <si>
    <t>Hanssen, H., Minghetti, A., Faude, O., Schmidt-Trucksass, A., Zahner, L., Beck, J., &amp; Donath, L. (2017). Effects of Endurance Exercise Modalities on Arterial Stiffness in Patients Suffering from Unipolar Depression: A Randomized Controlled Trial. Frontiers in psychiatry Frontiers Research Foundation, 8, 311. doi:https://dx.doi.org/10.3389/fpsyt.2017.00311</t>
  </si>
  <si>
    <t>Hase 2018</t>
  </si>
  <si>
    <t xml:space="preserve">Inclusion criterion: 'current psychopharmacological antidepressant treatment' </t>
  </si>
  <si>
    <t>EMDR; TAU</t>
  </si>
  <si>
    <t>Hase, M., Plagge, J., Hase, A., Braas, R., Ostacoli, L., Hofmann, A., &amp; Huchzermeier, C. (2018). Eye Movement Desensitization and Reprocessing Versus Treatment as Usual in the Treatment of Depression: A Randomized-Controlled Trial. Frontiers in Psychology, 9, 1384. doi:https://dx.doi.org/10.3389/fpsyg.2018.01384</t>
  </si>
  <si>
    <t>Hashimoto 2016</t>
  </si>
  <si>
    <t>Mirtazapine; SSRI (sertraline or paroxetine)</t>
  </si>
  <si>
    <t>Hashimoto, T., Shiina, A., Hasegawa, T., Kimura, H., Oda, Y., Niitsu, T., . . . Iyo, M. (2016). Effect of mirtazapine versus selective serotonin reuptake inhibitors on benzodiazepine use in patients with major depressive disorder: A pragmatic, multicenter, open-label, randomized, active-controlled, 24-week trial. Annals of General Psychiatry, 15 (1) (no pagination)(27). doi:http://dx.doi.org/10.1186/s12991-016-0115-1</t>
  </si>
  <si>
    <t>Hatcher 2018</t>
  </si>
  <si>
    <t>Hatcher, S., Whittaker, R., Patton, M., Miles, W. S., Ralph, N., Kercher, K., &amp; Sharon, C. (2018). Web-based therapy plus support by a coach in depressed patients referred to secondary mental health care: Randomized controlled trial. Journal of medical Internet research, 20 (1) (no pagination)(e5). doi:http://dx.doi.org/10.2196/mental.8510</t>
  </si>
  <si>
    <t>Haukaas 2018</t>
  </si>
  <si>
    <t>Attention Training Technique (ATT); Mindful Self-Compassion (MSC)</t>
  </si>
  <si>
    <t>Haukaas, R. B., Gjerde, I. B., Varting, G., Hallan, H. E., &amp; Solem, S. (2018). A Randomized Controlled Trial Comparing the Attention Training Technique and Mindful Self-Compassion for Students With Symptoms of Depression and Anxiety. Frontiers in Psychology, 9, 827. doi:https://dx.doi.org/10.3389/fpsyg.2018.00827</t>
  </si>
  <si>
    <t>Heinonen 2018</t>
  </si>
  <si>
    <t>79% mood disorder</t>
  </si>
  <si>
    <t>Short- (solution-focused or psychodynamic) or long-term (psychodynamic) psychotherapy</t>
  </si>
  <si>
    <t>Heinonen, E., Knekt, P., Harkanen, T., Virtala, E., &amp; Lindfors, O. (2018). Childhood adversities as predictors of improvement in psychiatric symptoms and global functioning in solution-focused and short- and long-term psychodynamic psychotherapy during a 5-year follow-up. Journal of Affective Disorders, 235, 525-534. doi:http://dx.doi.org/10.1016/j.jad.2018.04.033</t>
  </si>
  <si>
    <t>Helgadottir, B., Forsell, Y., Hallgren, M., Moller, J., &amp; Ekblom, O. (2017). Long-term effects of exercise at different intensity levels on depression: A randomized controlled trial. Preventive Medicine, 105, 37-46. doi:http://dx.doi.org/10.1016/j.ypmed.2017.08.008</t>
  </si>
  <si>
    <t>Hallgren 2015/2016_Helgadottir 2016/2017</t>
  </si>
  <si>
    <t>Helgadottir, B., Hallgren, M., Ekblom, O., &amp; Forsell, Y. (2016). Training fast or slow? Exercise for depression: A randomized controlled trial. Preventive Medicine, 91, 123-131. doi:http://dx.doi.org/10.1016/j.ypmed.2016.08.011</t>
  </si>
  <si>
    <t>Piedra 2018</t>
  </si>
  <si>
    <t>Depression outcome measure outside protocol (Geriatric Depression Scale [GDS]). Identified from Hernandez 2018</t>
  </si>
  <si>
    <t>Piedra, L. M., Andrade, F. C., Hernandez, R., Trejo, L., Prohaska, T. R., &amp; Sarkisian, C. A. (2018). Let’s walk! Age reattribution and physical activity among older Hispanic/Latino adults: Results from the¡ Caminemos! Randomized trial. BMC public health, 18(1), 964.</t>
  </si>
  <si>
    <t>Secondary analysis of Piedra 2018</t>
  </si>
  <si>
    <t>Hernandez, R., Andrade, F. C. D., Piedra, L. M., Tabb, K. M., Xu, S., &amp; Sarkisian, C. (2019). The impact of exercise on depressive symptoms in older Hispanic/Latino adults: results from the 'Caminemos!' study. Aging &amp; mental health, 23(6), 680-685. doi:https://dx.doi.org/10.1080/13607863.2018.1450833</t>
  </si>
  <si>
    <t>Hoet 2018</t>
  </si>
  <si>
    <t>CBT; self-system therapy (SST)</t>
  </si>
  <si>
    <t>Hoet, A. C., Burgin, C. J., Eddington, K. M., &amp; Silvia, P. J. (2018). Reports of therapy skill use and their efficacy in daily life in the short-term treatment of depression. Cognitive Therapy and Research, 42(2), 184-192. doi:http://dx.doi.org/10.1007/s10608-017-9852-y</t>
  </si>
  <si>
    <t>Hojatifar 2017</t>
  </si>
  <si>
    <t>Hojatifar, Y., Zadeh, M. H., &amp; Dortaj, F. (2017). The effectiveness of mindfulness on the reduction of anxiety and depression of divorced women. Indian Journal of Public Health Research and Development, 8(4), 23-27. doi:http://dx.doi.org/10.5958/0976-5506.2017.00306.0</t>
  </si>
  <si>
    <t>Holst 2018</t>
  </si>
  <si>
    <t>Secondary analysis of Kivi 2014/Eriksson 2017</t>
  </si>
  <si>
    <t>Holst, A., Bjorkelund, C., Metsini, A., Madsen, J. H., Hange, D., Petersson, E. L. L., . . . Svensson, M. (2018). Cost-effectiveness analysis of internet-mediated cognitive behavioural therapy for depression in the primary care setting: Results based on a controlled trial. BMJ Open, 8 (6) (no pagination)(e019716). doi:http://dx.doi.org/10.1136/bmjopen-2017-019716</t>
  </si>
  <si>
    <t>Huber 2013</t>
  </si>
  <si>
    <t>33% personality disorder</t>
  </si>
  <si>
    <t>Psychoanalytic therapy; psychodynamic therapy</t>
  </si>
  <si>
    <t>Huber, D., Henrich, G., Clarkin, J., &amp; Klug, G. (2013). Psychoanalytic versus psychodynamic therapy for depression: a three-year follow-up study. Psychiatry, 76(2), 132-149. doi:https://dx.doi.org/10.1521/psyc.2013.76.2.132</t>
  </si>
  <si>
    <t>Hur 2018</t>
  </si>
  <si>
    <t>Hur, J. W., Kim, B., Park, D., &amp; Choi, S. W. (2018). A Scenario-Based Cognitive Behavioral Therapy Mobile App to Reduce Dysfunctional Beliefs in Individuals with Depression: A Randomized Controlled Trial. Telemedicine journal and e-health : the official journal of the American Telemedicine Association, 24(9), 710-716. doi:http://dx.doi.org/10.1089/tmj.2017.0214</t>
  </si>
  <si>
    <t>Most patients with depression in the outpatient clinic had received treatment with antidepressant medication and/or psychotherapy in primary care prior to the referral'</t>
  </si>
  <si>
    <t>Indu 2018</t>
  </si>
  <si>
    <t>Indu, P. S., Anilkumar, T. V., Vijayakumar, K., Kumar, K. A., Sarma, P. S., Remadevi, S., &amp; Andrade, C. (2018). Effectiveness of community-based depression intervention programme (ComDIP) to manage women with depression in primary care- randomised control trial. Asian Journal of Psychiatry, 34, 87-92. doi:https://dx.doi.org/10.1016/j.ajp.2018.04.022</t>
  </si>
  <si>
    <t>Ionson 2019</t>
  </si>
  <si>
    <t>67% taking antidepressants at baseline</t>
  </si>
  <si>
    <t>Meditation; TAU</t>
  </si>
  <si>
    <t>Ionson, E., Limbachia, J., Rej, S., Puka, K., Newman, R. I., Wetmore, S., . . . Vasudev, A. (2019). Effects of Sahaj Samadhi meditation on heart rate variability and depressive symptoms in patients with late-life depression. British Journal of Psychiatry, 214(4), 218-224. doi:http://dx.doi.org/10.1192/bjp.2018.265</t>
  </si>
  <si>
    <t>62% taking antidepressants during treatment</t>
  </si>
  <si>
    <t>ACT; CBT</t>
  </si>
  <si>
    <t>A-Tjak, J. G., Morina, N., Topper, M., &amp; Emmelkamp, P. M. (2018). A randomized controlled trial in routine clinical practice comparing acceptance and commitment therapy with cognitive behavioral therapy for the treatment of major depressive disorder. Psychotherapy and Psychosomatics, 87(3), 154-163.</t>
  </si>
  <si>
    <t>Jaracz 2018</t>
  </si>
  <si>
    <t>Jaracz, J., Gattner, K., Jaracz, K., Gorna, K., Moczko, J., &amp; Hauser, J. (2018). Is Venlafaxine More Effective than Escitalopram and Nortriptyline in the Management of Painful Symptoms in Patients with Major Depression? Pharmacopsychiatry, 51(4), 148-152. doi:http://dx.doi.org/10.1055/s-0043-122077</t>
  </si>
  <si>
    <t>64% using antidepressants at baseline</t>
  </si>
  <si>
    <t>Metacognitive Training for Depression (D‐MCT); TAU</t>
  </si>
  <si>
    <t>Jelinek, L., Hauschildt, M., Wittekind, C. E., Schneider, B. C., Kriston, L., &amp; Moritz, S. (2016). Efficacy of metacognitive training for depression: A randomized controlled trial. Psychotherapy and Psychosomatics, 85(4), 231-234. doi:http://dx.doi.org/10.1159/000443699</t>
  </si>
  <si>
    <t>Jelinek, L., Moritz, S., &amp; Hauschildt, M. (2017). Patients' perspectives on treatment with Metacognitive Training for Depression (D-MCT): Results on acceptability. Journal of Affective Disorders, 221, 17-24. doi:http://dx.doi.org/10.1016/j.jad.2017.06.003</t>
  </si>
  <si>
    <t>Jelinek, L., Van Quaquebeke, N., &amp; Moritz, S. (2017). Cognitive and Metacognitive Mechanisms of Change in Metacognitive Training for Depression. Scientific Reports, 7(1), 3449. doi:http://dx.doi.org/10.1038/s41598-017-03626-8</t>
  </si>
  <si>
    <t>Jiang 2017</t>
  </si>
  <si>
    <t>Jiang, H., Chen, S., Lu, N., Yue, Y., Yin, Y., Zhang, Y., . . . Yuan, Y. (2017). Reduced serum VGF levels were reversed by antidepressant treatment in depressed patients. World Journal of Biological Psychiatry, 18(8), 586-591. doi:https://dx.doi.org/10.1080/15622975.2016.1224923</t>
  </si>
  <si>
    <t>John 2016</t>
  </si>
  <si>
    <t>Single face-to-face, individualized, 10-min education session about the nature of depression, antidepressant treatment, efficacy and adverse effects of the prescribed drug, and plan of management</t>
  </si>
  <si>
    <t>Single psychoeducation session</t>
  </si>
  <si>
    <t>John, A., Singh, N., Nagarajaiah, N., &amp; Andrade, C. (2016). Impact of an educational module in antidepressant-naive patients prescribed antidepressants for depression: Pilot, proof-of-concept, randomized controlled trial. Indian Journal of Psychiatry, 58(4), 425-431. doi:http://dx.doi.org/10.4103/0019-5545.196710</t>
  </si>
  <si>
    <t>Jordans 2019</t>
  </si>
  <si>
    <t>Healthy Activity Program for depression</t>
  </si>
  <si>
    <t>Jordans, M. J. D., Luitel, N. P., Garman, E., Kohrt, B. A., Rathod, S. D., Shrestha, P., . . . Patel, V. (2019). Effectiveness of psychological treatments for depression and alcohol use disorder delivered by community-based counsellors: two pragmatic randomised controlled trials within primary healthcare in Nepal. British Journal of Psychiatry, 1-9. doi:https://dx.doi.org/10.1192/bjp.2018.300</t>
  </si>
  <si>
    <t>Joyce 2007</t>
  </si>
  <si>
    <t>Secondary analysis of Luty 2007. Data cannot be extracted for personality disorder subgroup for complex depression review</t>
  </si>
  <si>
    <t>Joyce, P. R., McKenzie, J. M., Carter, J. D., Rae, A. M., Luty, S. E., Frampton, C. M., &amp; Mulder, R. T. (2007). Temperament, character and personality disorders as predictors of response to interpersonal psychotherapy and cognitive-behavioural therapy for depression. The British Journal of Psychiatry, 190, 503-508. doi:http://dx.doi.org/10.1192/bjp.bp.106.024737</t>
  </si>
  <si>
    <t>Kerling 2015</t>
  </si>
  <si>
    <t>Identified via Kahl 2016. All patients were treated in specialized psychotherapy wardsand received cognitive behavioral therapy</t>
  </si>
  <si>
    <t>Kerling, A., Tegtbur, U., Gützlaff, E., Kück, M., Borchert, L., Ates, Z., ... &amp; Schweiger, U. (2015). Effects of adjunctive exercise on physiological and psychological parameters in depression: a randomized pilot trial. Journal of affective disorders, 177, 1-6.</t>
  </si>
  <si>
    <t>Kahl 2016</t>
  </si>
  <si>
    <t>Secondary analysis of Kerling 2015</t>
  </si>
  <si>
    <t>Kahl, K. G., Kerling, A., Tegtbur, U., Gutzlaff, E., Herrmann, J., Borchert, L., . . . Hartung, D. (2016). Effects of additional exercise training on epicardial, intra-abdominal and subcutaneous adipose tissue in major depressive disorder: A randomized pilot study. Journal of Affective Disorders, 192, 91-97. doi:http://dx.doi.org/10.1016/j.jad.2015.12.015</t>
  </si>
  <si>
    <t>Kamoun 1994</t>
  </si>
  <si>
    <t>Tianeptine; placebo; imiporamine</t>
  </si>
  <si>
    <t xml:space="preserve">Kamoun, A., Delalleau, B., &amp; Ozun, M. (1994). Can a serotonin uptake agonist be an authentic antidepressant? Results of a multicenter, multinational therapeutic trial. Encephale, 20(5), 521‐525. </t>
  </si>
  <si>
    <t>Karlsson 2011</t>
  </si>
  <si>
    <t>Karlsson, H., Steri, U., &amp; Markowitz, J. C. (2011). Interpersonal psychotherapy for Finnish community patients with moderate to severe major depression and comorbidities: A pilot feasibility study. Nordic Journal of Psychiatry, 65(6), 427-432. doi:http://dx.doi.org/10.3109/08039488.2011.567421</t>
  </si>
  <si>
    <t>This was not a randomized trial, of either patients or treatment sites'</t>
  </si>
  <si>
    <t>Kay-Lambkin 2011/2017</t>
  </si>
  <si>
    <t>Handsearch/2016-2019 search</t>
  </si>
  <si>
    <t>Kay‐Lambkin, F. J., Baker, A. L., Kelly, B., &amp; Lewin, T. J. (2011). Clinician‐assisted computerised versus therapist‐delivered treatment for depressive and addictive disorders: a randomised controlled trial. Medical Journal of Australia, 195, S44-S50.</t>
  </si>
  <si>
    <t>Kay-Lambkin, F. J., Baker, A. L., Palazzi, K., Lewin, T. J., &amp; Kelly, B. J. (2017). Therapeutic Alliance, Client Need for Approval, and Perfectionism as Differential Moderators of Response to eHealth and Traditionally Delivered Treatments for Comorbid Depression and Substance Use Problems. International journal of behavioral medicine, 24(5), 728-739. doi:http://dx.doi.org/10.1007/s12529-017-9676-x</t>
  </si>
  <si>
    <t>Kekalainen 2018</t>
  </si>
  <si>
    <t>Not subthreshold</t>
  </si>
  <si>
    <t>Kekalainen, T., Kokko, K., Sipila, S., &amp; Walker, S. (2018). Effects of a 9-month resistance training intervention on quality of life, sense of coherence, and depressive symptoms in older adults: randomized controlled trial. Quality of Life Research, 27(2), 455-465. doi:http://dx.doi.org/10.1007/s11136-017-1733-z</t>
  </si>
  <si>
    <t>Kenter 2016</t>
  </si>
  <si>
    <t>25% antidepressants at baseline</t>
  </si>
  <si>
    <t>Computerised problem-solving therapy; cognitive bibliotherapy</t>
  </si>
  <si>
    <t>Kenter, R. M., Cuijpers, P., Beekman, A., &amp; van Straten, A. (2016). Effectiveness of a Web-Based Guided Self-help Intervention for Outpatients With a Depressive Disorder: Short-term Results From a Randomized Controlled Trial. Journal of medical Internet research, 18(3), e80. doi:http://dx.doi.org/10.2196/jmir.4861</t>
  </si>
  <si>
    <t>Kerling 2018</t>
  </si>
  <si>
    <t>Kerling, A., Hartung, D., Stubbs, B., Kuck, M., Tegtbur, U., Grams, L., . . . Kahl, K. G. (2018). Impact of aerobic exercise on muscle mass in patients with major depressive disorder: A randomized controlled trial. Neuropsychiatric Disease and Treatment, 14, 1969-1974. doi:http://dx.doi.org/10.2147/NDT.S167786</t>
  </si>
  <si>
    <t>Khoshnab 2017</t>
  </si>
  <si>
    <t>Khoshnab, L. P., &amp; Nikseresht, A. (2017). Comparison of the effect of aerobic exercise and antidepressant medications on depression and sexual desire of depressed middle-Aged Women. International Journal of Women's Health and Reproduction Sciences, 5(2), 119-122. doi:http://dx.doi.org/10.15296/ijwhr.2017.22</t>
  </si>
  <si>
    <t>physical</t>
  </si>
  <si>
    <t>Kim, Y. S., O'Sullivan, D. M., &amp; Shin, S. K. (2019). Can 24weeks strength training reduce feelings of depression and increase neurotransmitter in elderly females? Experimental Gerontology, 115, 62-68. doi:http://dx.doi.org/10.1016/j.exger.2018.11.009</t>
  </si>
  <si>
    <t>Kishi 2017</t>
  </si>
  <si>
    <t>Kishi, T., Matsuda, Y., Matsunaga, S., Moriwaki, M., Otake, Y., Akamatsu, K., . . . Iwata, N. (2017). Escitalopram versus paroxetine controlled release in major depressive disorder: A randomized trial. Neuropsychiatric Disease and Treatment, 13, 117-125. doi:http://dx.doi.org/10.2147/NDT.S124898</t>
  </si>
  <si>
    <t>37% dysthymia</t>
  </si>
  <si>
    <t>Klein 2016/2017</t>
  </si>
  <si>
    <t>Klein, J. P., Spath, C., Schroder, J., Meyer, B., Greiner, W., Hautzinger, M., . . . Berger, T. (2017). Time to remission from mild to moderate depressive symptoms: One year results from the EVIDENT-study, an RCT of an internet intervention for depression. Behaviour Research and Therapy, 97, 154-162. doi:http://dx.doi.org/10.1016/j.brat.2017.07.013</t>
  </si>
  <si>
    <t>Randomised to psychoanalytic or psychodynamic first and CBT later (due to limited financial resources)</t>
  </si>
  <si>
    <t>Klug 2016</t>
  </si>
  <si>
    <t>Secondary analysis of Huber 2012b</t>
  </si>
  <si>
    <t>Klug, G., Zimmermann, J., &amp; Huber, D. (2016). Outcome trajectories and mediation in psychotherapeutic treatments of major depression. Journal of the American Psychoanalytic Association, 64(2), 307-343. doi:http://dx.doi.org/10.1177/0003065116644742</t>
  </si>
  <si>
    <t>Kohtala 2017</t>
  </si>
  <si>
    <t>Follow-up of Kohtala 2015 but cannot be extracted for waitlist arm</t>
  </si>
  <si>
    <t>ACT; Waitlist</t>
  </si>
  <si>
    <t>Kohtala, A., Muotka, J., &amp; Lappalainen, R. (2017). What happens after five years?: The long-term effects of a four-session Acceptance and Commitment Therapy delivered by student therapists for depressive symptoms. Journal of Contextual Behavioral Science, 6(2), 230-238. doi:http://dx.doi.org/10.1016/j.jcbs.2017.03.003</t>
  </si>
  <si>
    <t>Secondary analysis of Kenter 2016</t>
  </si>
  <si>
    <t>Kolovos, S., Kenter, R. M. F., Bosmans, J. E., Beekman, A. T. F., Cuijpers, P., Kok, R. N., &amp; Van Straten, A. (2016). Economic evaluation of Internet-based problem-solving guided self-help treatment in comparison with enhanced usual care for depressed outpatients waiting for face-to-face treatment: A randomized controlled trial. Journal of Affective Disorders, 200, 284-292. doi:http://dx.doi.org/10.1016/j.jad.2016.04.025</t>
  </si>
  <si>
    <t>Komulainen 2018</t>
  </si>
  <si>
    <t>Komulainen, E., Heikkila, R., Nummenmaa, L., Raij, T. T., Harmer, C. J., Isometsa, E., &amp; Ekelund, J. (2018). Short-term escitalopram treatment normalizes aberrant self-referential processing in major depressive disorder. Journal of Affective Disorders, 236, 222-229. doi:http://dx.doi.org/10.1016/j.jad.2018.04.096</t>
  </si>
  <si>
    <t>Konnert 2009</t>
  </si>
  <si>
    <t>48% on antidepressants at baseline</t>
  </si>
  <si>
    <t>Konnert, C., Dobson, K., &amp; Stelmach, L. (2009). The prevention of depression in nursing home residents: A randomized clinical trial of cognitive-behavioral therapy. Aging &amp; mental health, 13(2), 288-299. doi:http://dx.doi.org/10.1080/13607860802380672</t>
  </si>
  <si>
    <t>de Azevedo Cardoso 2014</t>
  </si>
  <si>
    <t>Konradt, C. E., Cardoso, T. A., Mondin, T. C., Souza, L. D. M., Kapczinski, F., da Silva, R. A., &amp; Jansen, K. (2018). Impact of resilience on the improvement of depressive symptoms after cognitive therapies for depression in a sample of young adults. [Impacto da resiliencia na melhora dos sintomas depressivos apos terapias cognitivas para depressao em uma amostra de adultos jovens.]. Trends in Psychiatry and Psychotherapy, 40(3), 226-231. doi:http://dx.doi.org/10.1590/2237-6089-2017-0047</t>
  </si>
  <si>
    <t>de Azevedo Cardoso, T., Mondin, T. C., Spessato, B. C., de Avila Quevedo, L., de Mattos Souza, L. D., da Silva, R. A., &amp; Jansen, K. (2014). The impact of anxious symptoms in the remission of depressive symptoms in a clinical trial for depression: Follow-up of six months. Journal of affective disorders, 168, 331-336.</t>
  </si>
  <si>
    <t>Konradt 2018</t>
  </si>
  <si>
    <t>Secondary analysis of de Azevedo Cardoso 2014</t>
  </si>
  <si>
    <t>CBT; narrative cognitive therapy (NCT)</t>
  </si>
  <si>
    <t>Konradt 2019</t>
  </si>
  <si>
    <t>Konradt, C. E., Vieira, I. S., Cardoso, T. D. A., Zeni, C. P., Souza, L. D. D. M., da Silva, R. A., &amp; Jansen, K. (2019). Persistence of symptoms after cognitive therapies is associated with childhood trauma: A six months follow-up study. Psychiatry Research, 275, 177-180. doi:http://dx.doi.org/10.1016/j.psychres.2019.02.044</t>
  </si>
  <si>
    <t>Kontunen 2016</t>
  </si>
  <si>
    <t>58% on antidepressant medication at baseline</t>
  </si>
  <si>
    <t>Interpersonal counseling; IPT</t>
  </si>
  <si>
    <t>Kontunen, J., Timonen, M., Muotka, J., &amp; Liukkonen, T. (2016). Is interpersonal counselling (IPC) sufficient treatment for depression in primary care patients? A pilot study comparing IPC and interpersonal psychotherapy (IPT). Journal of Affective Disorders, 189, 89-93. doi:http://dx.doi.org/10.1016/j.jad.2015.09.032</t>
  </si>
  <si>
    <t>Kraepelien 2018</t>
  </si>
  <si>
    <t>Secondary analysis of Hallgren 2015/2016_Helgadottir 2016/2017</t>
  </si>
  <si>
    <t>Exercise; CCBT; TAU</t>
  </si>
  <si>
    <t>Kraepelien, M., Mattsson, S., Hedman-Lagerlof, E., Petersson, I. F., Forsell, Y., Lindefors, N., &amp; Kaldo, V. (2018). Cost-effectiveness of internet-based cognitive-behavioural therapy and physical exercise for depression. BJPsych Open, 4(4), 265-273. doi:http://dx.doi.org/10.1192/bjo.2018.38</t>
  </si>
  <si>
    <t>Kraft 2017</t>
  </si>
  <si>
    <t>All participants had received inpatient psychiatric treatment</t>
  </si>
  <si>
    <t>Mindfulness practice with text-message feedback</t>
  </si>
  <si>
    <t>Kraft, S., Wolf, M., Klein, T., Becker, T., Bauer, S., &amp; Puschner, B. (2017). Text Message Feedback to Support Mindfulness Practice in People With Depressive Symptoms: A Pilot Randomized Controlled Trial. JMIR MHealth and UHealth, 5(5), e59. doi:https://dx.doi.org/10.2196/mhealth.7095</t>
  </si>
  <si>
    <t>CBT; Any AD</t>
  </si>
  <si>
    <t>Pooled data from 2 studies. Same sample as Bulmash 2009 and McBride 2006</t>
  </si>
  <si>
    <t>Kushner 2016</t>
  </si>
  <si>
    <t>Overlapping sample with Bagby 2008, Bulmash 2009 and McBride 2006. No extractable data on depression, functioning or quality of life</t>
  </si>
  <si>
    <t>CBT; IPT; any AD</t>
  </si>
  <si>
    <t>Kushner, S. C., Quilty, L. C., Uliaszek, A. A., McBride, C., &amp; Bagby, R. M. (2016). Therapeutic alliance mediates the association between personality and treatment outcome in patients with major depressive disorder. Journal of Affective Disorders, 201, 137-144. doi:http://dx.doi.org/10.1016/j.jad.2016.05.016</t>
  </si>
  <si>
    <t>Kyle 2016</t>
  </si>
  <si>
    <t>Secondary anaysis of Baldwin 2012</t>
  </si>
  <si>
    <t>Kyle, P. R., Lemming, O. M., Timmerby, N., Sondergaard, S., Andreasson, K., &amp; Bech, P. (2016). The validity of the different versions of the Hamilton depression scale in separating remission rates of placebo and antidepressants in clinical trials of major depression. Journal of Clinical Psychopharmacology, 36(5), 453-456. doi:http://dx.doi.org/10.1097/JCP.0000000000000557</t>
  </si>
  <si>
    <t>Kyllonen 2018</t>
  </si>
  <si>
    <t>Kyllonen, H. M., Muotka, J., Puolakanaho, A., Astikainen, P., Keinonen, K., &amp; Lappalainen, R. (2018). A brief Acceptance and Commitment Therapy intervention for depression: A randomized controlled trial with 3-year follow-up for the intervention group. Journal of Contextual Behavioral Science, 10, 55-63. doi:http://dx.doi.org/10.1016/j.jcbs.2018.08.009</t>
  </si>
  <si>
    <t>Laferton 2018</t>
  </si>
  <si>
    <t>Secondary analysis of Mischoulon 2014</t>
  </si>
  <si>
    <t>S-adenosyl-l-methionine (SAMe); escitalopram; placebo</t>
  </si>
  <si>
    <t>Laferton, J. A. C., Vijapura, S., Baer, L., Clain, A. J., Cooper, A., Papakostas, G., . . . Mischoulon, D. (2018). Mechanisms of perceived treatment assignment and subsequent expectancy effects in a double blind placebo controlled RCT of major depression. Frontiers in Psychiatry, 9 (SEP) (no pagination)(424). doi:http://dx.doi.org/10.3389/fpsyt.2018.00424</t>
  </si>
  <si>
    <t>Lambert 2018</t>
  </si>
  <si>
    <t>58% receiving antidepressants at baseline</t>
  </si>
  <si>
    <t>Computerised behavioural activation; waitlist</t>
  </si>
  <si>
    <t>Lambert, J. D., Greaves, C. J., Farrand, P., Price, L., Haase, A. M., &amp; Taylor, A. H. (2018). Web-based intervention using behavioral activation and physical activity for adults with depression (the emotion study): Pilot randomized controlled trial. Journal of medical Internet research, 20(7). doi:http://dx.doi.org/10.2196/10112</t>
  </si>
  <si>
    <t>Legrand 2016</t>
  </si>
  <si>
    <t>Legrand, F. D., &amp; Neff, E. M. (2016). Efficacy of exercise as an adjunct treatment for clinically depressed inpatients during the initial stages of antidepressant pharmacotherapy: An open randomized controlled trial. Journal of Affective Disorders, 191, 139-144. doi:http://dx.doi.org/10.1016/j.jad.2015.11.047</t>
  </si>
  <si>
    <t>Lemmens 2017</t>
  </si>
  <si>
    <t>Lemmens, L. H. J. M., Galindo-Garre, F., Arntz, A., Peeters, F., Hollon, S. D., DeRubeis, R. J., &amp; Huibers, M. J. H. (2017). Exploring mechanisms of change in cognitive therapy and interpersonal psychotherapy for adult depression. Behaviour Research and Therapy, 94, 81-92. doi:http://dx.doi.org/10.1016/j.brat.2017.05.005</t>
  </si>
  <si>
    <t>Lemmens 2015/2019</t>
  </si>
  <si>
    <t>Lemmens, L. H. J. M., van Bronswijk, S. C., Peeters, F., Arntz, A., Hollon, S. D., &amp; Huibers, M. J. H. (2019). Long-term outcomes of acute treatment with cognitive therapy v. interpersonal psychotherapy for adult depression: follow-up of a randomized controlled trial. Psychological medicine, 49(3), 465-473. doi:http://dx.doi.org/10.1017/S0033291718001083</t>
  </si>
  <si>
    <t>Lenze 2003</t>
  </si>
  <si>
    <t>Secondary analysis of Mulsant 2001</t>
  </si>
  <si>
    <t>Nortriptyline; paroxetine</t>
  </si>
  <si>
    <t xml:space="preserve">Lenze, E. J., Mulsant, B. H., Dew, M. A., Shear, M. K., Houck, P., Pollock, B. G., &amp; Reynolds, C. F. (2003). Good treatment outcomes in late-life depression with comorbid anxiety. Journal of Affective Disorders, 77(3), 247‐254. </t>
  </si>
  <si>
    <t>Levenson 2012</t>
  </si>
  <si>
    <t>Secondary analysis of Frank 2011</t>
  </si>
  <si>
    <t>IPT; escitalopram</t>
  </si>
  <si>
    <t>Levenson, J. C., Wallace, M. L., Fournier, J. C., Rucci, P., &amp; Frank, E. (2012). The role of personality pathology in depression treatment outcome with psychotherapy and pharmacotherapy. Journal of Consulting and Clinical Psychology, 80(5), 719-729. doi:http://dx.doi.org/10.1037/a0029396</t>
  </si>
  <si>
    <t>Levin 2013</t>
  </si>
  <si>
    <t xml:space="preserve">Levin, F. R., Mariani, J., Brooks, D. J., Pavlicova, M., Nunes, E. V., Agosti, V., . . . Carpenter, K. M. (2013). A randomized double-blind, placebo-controlled trial of venlafaxine-extended release for co-occurring cannabis dependence and depressive disorders. Addiction (Abingdon, England), 108(6), 1084-1094. </t>
  </si>
  <si>
    <t>Levin 2017</t>
  </si>
  <si>
    <t>Computerised ACT</t>
  </si>
  <si>
    <t>Levin, M. E., Haeger, J. A., Pierce, B. G., &amp; Twohig, M. P. (2017). Web-Based Acceptance and Commitment Therapy for Mental Health Problems in College Students: A Randomized Controlled Trial. Behavior modification, 41(1), 141-162. doi:https://dx.doi.org/10.1177/0145445516659645</t>
  </si>
  <si>
    <t>Levitan 2018</t>
  </si>
  <si>
    <t>Secondary analysis of Lam 2016</t>
  </si>
  <si>
    <t>Bright light therapy + fluoxetine; fluoxetine</t>
  </si>
  <si>
    <t>Levitan, R. D., Levitt, A. J., Michalak, E. E., Morehouse, R., Ramasubbu, R., Yatham, L. N., . . . Lam, R. W. (2018). Appetitive symptoms differentially predict treatment response to fluoxetine, light, and placebo in nonseasonal major depression. Journal of Clinical Psychiatry, 79 (4) (no pagination)(17m11856). doi:http://dx.doi.org/10.4088/JCP.17m11856</t>
  </si>
  <si>
    <t>Li 2018</t>
  </si>
  <si>
    <t>Semi-random'</t>
  </si>
  <si>
    <t>Li, J., Theng, Y. L., Foo, S., &amp; Xu, X. (2018). Exergames vs. traditional exercise: investigating the influencing mechanism of platform effect on subthreshold depression among older adults. Aging &amp; mental health, 22(12), 1634-1641. doi:http://dx.doi.org/10.1080/13607863.2017.1385722</t>
  </si>
  <si>
    <t>Liao 2018/2019</t>
  </si>
  <si>
    <t>Depression outcome measure outisde protocol (Geriatric Depression Scale [GDS])</t>
  </si>
  <si>
    <t>Tai Chi + music therapy</t>
  </si>
  <si>
    <t>Liao, S. J., Tan, M. P., Chong, M. C., &amp; Chua, Y. P. (2018). The Impact of Combined Music and Tai Chi on Depressive Symptoms Among Community-Dwelling Older Persons: A Cluster Randomized Controlled Trial. Issues in Mental Health Nursing, 39(5), 398-402. doi:http://dx.doi.org/10.1080/01612840.2017.1417519</t>
  </si>
  <si>
    <t>Liao, S. J., Chong, M. C., Tan, M. P., &amp; Chua, Y. P. (2019). Tai Chi with music improves quality of life among community-dwelling older persons with mild to moderate depressive symptoms: A cluster randomized controlled trial. Geriatric nursing (New York, N.Y.), 40(2), 154-159. doi:http://dx.doi.org/10.1016/j.gerinurse.2018.08.001</t>
  </si>
  <si>
    <t>Lintvedt 2013</t>
  </si>
  <si>
    <t>Lintvedt, O. K., Griffiths, K. M., Sorensen, K., Ostvik, A. R., Wang, C. E., Eisemann, M., &amp; Waterloo, K. (2013). Evaluating the effectiveness and efficacy of unguided internet-based self-help intervention for the prevention of depression: A randomized controlled trial. Clinical psychology &amp; psychotherapy, 20(1), 10-27. doi:http://dx.doi.org/10.1002/cpp.770</t>
  </si>
  <si>
    <t>Liu, B., Tan, Y., Cai, D., Liang, Y., He, R., Liu, C., . . . Teng, C. (2018). A Study of The Clinical Effect and Dropout Rate of Drugs Combined with Group Integrated Psychotherapy on Elderly Patients with Depression. Shanghai Jingshen Yixue, 30(1), 39-46. doi:https://dx.doi.org/10.11919/j.issn.1002-0829.217051</t>
  </si>
  <si>
    <t>Liu 2018a</t>
  </si>
  <si>
    <t>Liu 2018b</t>
  </si>
  <si>
    <t>Liu, J., Wang, A., Nie, G., Wang, X., &amp; Huang, J. (2018). Acupuncture for female depression: a randomized controlled trial. Zhongguo zhen jiu [Chinese acupuncture &amp; moxibustion], 38(4), 375‐378. doi:10.13703/j.0255-2930.2018.04.009</t>
  </si>
  <si>
    <t>Lo 2015</t>
  </si>
  <si>
    <t>23% MDD; 18% Mixed anxiety depression</t>
  </si>
  <si>
    <t>Compassion–mindfulness therapy (C-MT); waitlist</t>
  </si>
  <si>
    <t>Lo, H. H., Ng, S. M., &amp; Chan, C. L. (2015). Evaluating compassion-mindfulness therapy for recurrent anxiety and depression: A randomized control trial. Research on Social Work Practice, 25(6), 715-725. doi:http://dx.doi.org/10.1177/1049731514537686</t>
  </si>
  <si>
    <t>Lobner 2018</t>
  </si>
  <si>
    <t>Lobner, M., Pabst, A., Stein, J., Dorow, M., Matschinger, H., Luppa, M., . . . Riedel-Heller, S. G. (2018). Computerized cognitive behavior therapy for patients with mild to moderately severe depression in primary care: A pragmatic cluster randomized controlled trial (@ktiv). Journal of Affective Disorders, 238, 317-326. doi:http://dx.doi.org/10.1016/j.jad.2018.06.008</t>
  </si>
  <si>
    <t>Lok 2017</t>
  </si>
  <si>
    <t>Lok, N., Lok, S., &amp; Canbaz, M. (2017). The effect of physical activity on depressive symptoms and quality of life among elderly nursing home residents: Randomized controlled trial. Archives of Gerontology and Geriatrics, 70, 92-98. doi:http://dx.doi.org/10.1016/j.archger.2017.01.008</t>
  </si>
  <si>
    <t>Lokman 2017</t>
  </si>
  <si>
    <t>Depression outcome measure outside protocol (ISR-SR)</t>
  </si>
  <si>
    <t>Lokman, S., Leone, S. S., Sommers-Spijkerman, M., van der Poel, A., Smit, F., &amp; Boon, B. (2017). Complaint-Directed Mini-Interventions for Depressive Complaints: A Randomized Controlled Trial of Unguided Web-Based Self-Help Interventions. Journal of medical Internet research, 19(1), e4. doi:http://dx.doi.org/10.2196/jmir.6581</t>
  </si>
  <si>
    <t>Longchoopol 2018</t>
  </si>
  <si>
    <t xml:space="preserve">Longchoopol, C., Thapinta, D., Ross, R., &amp; Lertwatthanawilat, W. (2018). The Thai group cognitive behavior therapy intervention program for depressive symptoms among older women: A randomized controlled trial. Pacific Rim International Journal of Nursing Research, 22(1), 74-85. </t>
  </si>
  <si>
    <t>Lopez-Gomez 2017</t>
  </si>
  <si>
    <t>Secondary analysis of Chaves 2017</t>
  </si>
  <si>
    <t>Positive  psychology  intervention; CBT</t>
  </si>
  <si>
    <t>Lopez-Gomez, I., Chaves, C., Hervas, G., &amp; Vazquez, C. (2017). Pattern of Changes during Treatment: A Comparison between a Positive Psychology Intervention and a Cognitive Behavioral Treatment for Clinical Depression. The Spanish journal of psychology, 20, E52. doi:http://dx.doi.org/10.1017/sjp.2017.44</t>
  </si>
  <si>
    <t>Lorenzo-Luaces 2017</t>
  </si>
  <si>
    <t>Lorenzo-Luaces, L., Driessen, E., DeRubeis, R. J., Van, H. L., Keefe, J. R., Hendriksen, M., &amp; Dekker, J. (2017). Moderation of the Alliance-Outcome Association by Prior Depressive Episodes: Differential Effects in Cognitive-Behavioral Therapy and Short-Term Psychodynamic Supportive Psychotherapy. Behavior Therapy, 48(5), 581-595. doi:http://dx.doi.org/10.1016/j.beth.2016.11.011</t>
  </si>
  <si>
    <t>Ludtke 2018</t>
  </si>
  <si>
    <t>48% taking psychotropic medication at baseline</t>
  </si>
  <si>
    <t>Ludtke, T., Pult, L. K., Schroder, J., Moritz, S., &amp; Bucker, L. (2018). A randomized controlled trial on a smartphone self-help application (Be Good to Yourself) to reduce depressive symptoms. Psychiatry Research, 269, 753-762. doi:http://dx.doi.org/10.1016/j.psychres.2018.08.113</t>
  </si>
  <si>
    <t>Luutonen 2019</t>
  </si>
  <si>
    <t>Luutonen, S., Santalahti, A., Makinen, M., Vahlberg, T., &amp; Rautava, P. (2019). One-session cognitive behavior treatment for long-term frequent attenders in primary care: randomized controlled trial. Scandinavian journal of primary health care, 37(1), 98-104. doi:http://dx.doi.org/10.1080/02813432.2019.1569371</t>
  </si>
  <si>
    <t>Data not available at endpoint, and time-points not consistent across treatment arms, e.g. 1-year follow-up is 32 weeks after CBT endpoint, 17 weeks after STPT endpoint, and mid-treatment for long-term psychodynamic psychotherapy (lasted up to 3 years)</t>
  </si>
  <si>
    <t>Mander 2019</t>
  </si>
  <si>
    <t>57% depression</t>
  </si>
  <si>
    <t>Mindfulness and progressive muscle relaxation</t>
  </si>
  <si>
    <t>Mander, J., Blanck, P., Neubauer, A. B., Kroger, P., Fluckiger, C., Lutz, W., . . . Heidenreich, T. (2019). Mindfulness and progressive muscle relaxation as standardized session-introduction in individual therapy: A randomized controlled trial. Journal of clinical psychology, 75(1), 21-45. doi:http://dx.doi.org/10.1002/jclp.22695</t>
  </si>
  <si>
    <t>Mann 2016</t>
  </si>
  <si>
    <t>Mann, J., Kuyken, W., O'Mahen, H., Ukoumunne, O. C., Evans, A., &amp; Ford, T. (2016). Manual development and pilot randomised controlled trial of mindfulness-based cognitive therapy versus usual care for parents with a history of depression. Mindfulness, 7(5), 1024-1033. doi:http://dx.doi.org/10.1007/s12671-016-0543-7</t>
  </si>
  <si>
    <t>Massoudi 2017</t>
  </si>
  <si>
    <t>Computerised BA with support + TAU; TAU</t>
  </si>
  <si>
    <t xml:space="preserve">Massoudi, B., Blanker, M. H., Valen, E., Wouters, H., Bockting, C. L., &amp; Burger, H. (2017). Blended care vs. usual care in the treatment of depressive symptoms and disorders in general practice. BMC Psychiatry Vol 17 2017, ArtID 218, 17. </t>
  </si>
  <si>
    <t>Mathiasen 2016</t>
  </si>
  <si>
    <t>CCBT with support; CBT</t>
  </si>
  <si>
    <t>Mathiasen, K., Andersen, T. E., Riper, H., Kleiboer, A. A. M., &amp; Roessler, K. K. (2016). Blended CBT versus face-to-face CBT: A randomised non-inferiority trial. BMC Psychiatry, 16 (1) (no pagination)(432). doi:http://dx.doi.org/10.1186/s12888-016-1140-y</t>
  </si>
  <si>
    <t>Matsuzaka 2017</t>
  </si>
  <si>
    <t>Matsuzaka, C. T., Wainberg, M., Norcini Pala, A., Hoffmann, E. V., Coimbra, B. M., Braga, R. F., . . . Mello, M. F. (2017). Task shifting interpersonal counseling for depression: A pragmatic randomized controlled trial in primary care. BMC Psychiatry, 17 (1) (no pagination)(225). doi:http://dx.doi.org/10.1186/s12888-017-1379-y</t>
  </si>
  <si>
    <t>McCann 2017</t>
  </si>
  <si>
    <t>McCann, T. V., Songprakun, W., &amp; Stephenson, J. (2017). Effectiveness of a Guided Self-help Manual in Strengthening Resilience in People Diagnosed with Moderate Depression and Their Family Caregivers in Thailand: A Randomised Controlled Trial. Issues in Mental Health Nursing, 38(8), 655-662. doi:http://dx.doi.org/10.1080/01612840.2017.1313913</t>
  </si>
  <si>
    <t>McGrath 1996</t>
  </si>
  <si>
    <t xml:space="preserve">McGrath, P. J., Nunes, E. V., Stewart, J. W., Goldman, D., Agosti, V., Ocepek-Welikson, K., &amp; Quitkin, F. M. (1996). Imipramine treatment of alcoholics with primary depression: A placebo- controlled clinical trial. Archives of General Psychiatry, 53(3), 232-240. </t>
  </si>
  <si>
    <t>Memon 2017</t>
  </si>
  <si>
    <t>Secondary analysis of Sundquist 2015</t>
  </si>
  <si>
    <t>Memon, A. A., Sundquist, K., Ahmad, A., Wang, X., Hedelius, A., &amp; Sundquist, J. (2017). Role of IL-8, CRP and epidermal growth factor in depression and anxiety patients treated with mindfulness-based therapy or cognitive behavioral therapy in primary health care. Psychiatry Research, 254, 311-316. doi:https://dx.doi.org/10.1016/j.psychres.2017.05.012</t>
  </si>
  <si>
    <t>Mergl 2018</t>
  </si>
  <si>
    <t>Secondary analysis of Hegerl 2010</t>
  </si>
  <si>
    <t>Sertraline; placebo; CBT group</t>
  </si>
  <si>
    <t>Mergl, R., Allgaier, A. K., Hautzinger, M., Coyne, J. C., Hegerl, U., &amp; Henkel, V. (2018). One-year follow-up of a randomized controlled trial of sertraline and cognitive behavior group therapy in depressed primary care patients (MIND study). Journal of Affective Disorders, 230, 15-21. doi:http://dx.doi.org/10.1016/j.jad.2017.12.084</t>
  </si>
  <si>
    <t>Meyer 2016</t>
  </si>
  <si>
    <t>Meyer, J. D., Koltyn, K. F., Stegner, A. J., Kim, J. S., &amp; Cook, D. B. (2016). Influence of Exercise Intensity for Improving Depressed Mood in Depression: A Dose-Response Study. Behavior Therapy, 47(4), 527-537. doi:https://dx.doi.org/10.1016/j.beth.2016.04.003</t>
  </si>
  <si>
    <t>Miller 1989c</t>
  </si>
  <si>
    <t>Secondary analysis of Miller 1989b</t>
  </si>
  <si>
    <t xml:space="preserve">Miller, I. W., Norman, W. H., &amp; Keitner, G. I. (1989). Cognitive-behavioral treatment of depressed inpatients: six- and twelve-month follow-up. American Journal of Psychiatry, 146(10), 1274-1279. </t>
  </si>
  <si>
    <t>33% dysthymia</t>
  </si>
  <si>
    <t>Millischer 2017</t>
  </si>
  <si>
    <t xml:space="preserve">Millischer, V., Erhardt, S., Ekblom, O., Forsell, Y., &amp; Lavebratt, C. (2017). Twelve-week physical exercise does not have a long-lasting effect on kynurenines in plasma of depressed patients. Neuropsychiatric Disease and Treatment Vol 13 2017, ArtID 967-972, 13. </t>
  </si>
  <si>
    <t>Minghetti 2018</t>
  </si>
  <si>
    <t>Minghetti, A., Faude, O., Hanssen, H., Zahner, L., Gerber, M., &amp; Donath, L. (2018). Sprint interval training (SIT) substantially reduces depressive symptoms in major depressive disorder (MDD): A randomized controlled trial. Psychiatry Research, 265, 292-297. doi:http://dx.doi.org/10.1016/j.psychres.2018.04.053</t>
  </si>
  <si>
    <t>Mira 2017</t>
  </si>
  <si>
    <t>CCBT; CCBT with support; waitlist</t>
  </si>
  <si>
    <t>Mira, A., Breton-Lopez, J., Garcia-Palacios, A., Quero, S., Banos, R. M., &amp; Botella, C. (2017). An internet-based program for depressive symptoms using human and automated support: A randomized controlled trial. Neuropsychiatric Disease and Treatment, 13, 987-1006. doi:http://dx.doi.org/10.2147/NDT.S130994</t>
  </si>
  <si>
    <t>Moak 2003</t>
  </si>
  <si>
    <t>Moak, D. H., Anton, R. F., Latham, P. K., Voronin, K. E., Waid, R. L., &amp; Durazo-Arvizu, R. (2003). Sertraline and Cognitive Behavioral Therapy for Depressed Alcoholics: Results of a Placebo-Controlled Trial. Journal of Clinical Psychopharmacology, 23(6), 553-562. doi:http://dx.doi.org/10.1097/01.jcp.0000095346.32154.41</t>
  </si>
  <si>
    <t>Modi 2018</t>
  </si>
  <si>
    <t>Depression data in figure and no functioning or quality of life outcomes</t>
  </si>
  <si>
    <t>Escitalopram; mirtazapine; amitriptyline</t>
  </si>
  <si>
    <t>Modi, A., Desai, M., Shah, S., &amp; Parikh, M. (2018). A randomized open-label study to evaluate the effects of escitalopram and mirtazapine on psychomotor functions and memory in patients with depression. Journal of Pharmacology and Pharmacotherapeutics, 9(4), 174-179. doi:http://dx.doi.org/10.4103/jpp.JPP_66_18</t>
  </si>
  <si>
    <t>Acupressure; sham acupressure</t>
  </si>
  <si>
    <t>Mongrain 2016</t>
  </si>
  <si>
    <t>Mongrain, M., Komeylian, Z., &amp; Barnhart, R. (2016). Happiness vs. mindfulness exercises for individuals vulnerable to depression. Journal of Positive Psychology, 11(4), 366-377. doi:http://dx.doi.org/10.1080/17439760.2015.1092569</t>
  </si>
  <si>
    <t>Montgomery 1994</t>
  </si>
  <si>
    <t xml:space="preserve">Montgomery, D. B., Roberts, A., Green, M., Bullock, T., Baldwin, D., &amp; Montgomery, S. A. (1994). Lack of efficacy of fluoxetine in recurrent brief depression and suicidal attempts. European Archives of Psychiatry &amp; Clinical Neuroscience, 244(4), 211-215. </t>
  </si>
  <si>
    <t>Montgomery 1998</t>
  </si>
  <si>
    <t>No reference given for acute phase primary paper (just meta-analysis)</t>
  </si>
  <si>
    <t xml:space="preserve">Montgomery, S. A., Reimitz, P. E., &amp; Zivkov, M. (1998). Mirtazapine versus amitriptyline in the long-term treatment of depression: A double-blind placebo-controlled study. International clinical psychopharmacology, 13(2), 63-73. </t>
  </si>
  <si>
    <t>Moritz 2018a</t>
  </si>
  <si>
    <t>35% taking antidepressants at baseline</t>
  </si>
  <si>
    <t>Cognitive bibliotherapy (brief and long); waitlist</t>
  </si>
  <si>
    <t>Moritz, S., Ahlf-Schumacher, J., Hottenrott, B., Peter, U., Franck, S., Schnell, T., . . . Jelinek, L. (2018). We cannot change the past, but we can change its meaning. A randomized controlled trial on the effects of self-help imagery rescripting on depression. Behaviour Research and Therapy, 104, 74-83. doi:http://dx.doi.org/10.1016/j.brat.2018.02.007</t>
  </si>
  <si>
    <t>Moritz 2018b</t>
  </si>
  <si>
    <t>Secondary analysis of Jelinek 2016/2017a/2017b/2018</t>
  </si>
  <si>
    <t>Meta-cognitive training for depression (D-MCT); attention placebo</t>
  </si>
  <si>
    <t>Moritz, S., Schneider, B. C., Peth, J., Arlt, S., &amp; Jelinek, L. (2018). Metacognitive Training for Depression (D-MCT) reduces false memories in depression. A randomized controlled trial. European Psychiatry, 53, 46-51. doi:http://dx.doi.org/10.1016/j.eurpsy.2018.05.010</t>
  </si>
  <si>
    <t>Moshier 2017</t>
  </si>
  <si>
    <t>29% psychiatric medication at baseline</t>
  </si>
  <si>
    <t>CCBT + BA; Cognitive Control Training (CCT) + BA</t>
  </si>
  <si>
    <t>Moshier, S. J., &amp; Otto, M. W. (2017). Behavioral activation treatment for major depression: A randomized trial of the efficacy of augmentation with cognitive control training. Journal of Affective Disorders, 210, 265-268. doi:http://dx.doi.org/10.1016/j.jad.2017.01.003</t>
  </si>
  <si>
    <t>Mowla 2016</t>
  </si>
  <si>
    <t>Mowla, A., Dastgheib, S. A., &amp; Razeghian Jahromi, L. (2016). Comparing the Effects of Sertraline with Duloxetine for Depression Severity and Symptoms: A Double-Blind, Randomized Controlled Trial. Clinical Drug Investigation, 36(7), 539-543. doi:http://dx.doi.org/10.1007/s40261-016-0399-6</t>
  </si>
  <si>
    <t>Mulder 2017</t>
  </si>
  <si>
    <t>Follow-up of Luty 2007 but cannot be extracted as maintenance phase followed the acute phase</t>
  </si>
  <si>
    <t>Mulder, R., Boden, J., Carter, J., Luty, S., &amp; Joyce, P. (2017). Ten month outcome of cognitive behavioural therapy v. interpersonal psychotherapy in patients with major depression: a randomised trial of acute and maintenance psychotherapy. Psychological medicine, 47(14), 2540-2547. doi:http://dx.doi.org/10.1017/S0033291717001106</t>
  </si>
  <si>
    <t>Munoz 1995</t>
  </si>
  <si>
    <t>Depression data cannot be extracted and no functioning or quality of life</t>
  </si>
  <si>
    <t>Munoz, R. F., Ying, Y.-W., Bernal, G., Perez-Stable, E. J., Sorensen, J. L., Hargreaves, W. A., . . . Miller, L. S. (1995). Prevention of depression with primary care patients: A randomized controlled trial. American Journal of Community Psychology, 23(2), 199-222. doi:http://dx.doi.org/10.1007/BF02506936</t>
  </si>
  <si>
    <t>Murri 2018</t>
  </si>
  <si>
    <t>Secondary analysis of Murri 2015</t>
  </si>
  <si>
    <t>Exercise + sertraline; sertraline</t>
  </si>
  <si>
    <t>Murri, M. B., Ekkekakis, P., Menchetti, M., Neviani, F., Trevisani, F., Tedeschi, S., . . . Amore, M. (2018). Physical exercise for late-life depression: Effects on symptom dimensions and time course. Journal of Affective Disorders, 230, 65-70. doi:https://dx.doi.org/10.1016/j.jad.2018.01.004</t>
  </si>
  <si>
    <t>Nakao 2018</t>
  </si>
  <si>
    <t>Inclusion criterion: score of ≥14 despite having received adequate therapy with ≥1 antidepressant medications for at least 6 weeks as part of their routine care</t>
  </si>
  <si>
    <t>Nakao, S., Nakagawa, A., Oguchi, Y., Mitsuda, D., Kato, N., Nakagawa, Y., . . . Mimura, M. (2018). Web-based cognitive behavioral therapy blended with face-to-face sessions for major depression: Randomized controlled trial. Journal of medical Internet research, 20(9). doi:http://dx.doi.org/10.2196/10743</t>
  </si>
  <si>
    <t>Nan 2017</t>
  </si>
  <si>
    <t>All participants were outpatients receiving pharmacological medication by visiting psychiatric clinics in the community</t>
  </si>
  <si>
    <t>Clay art therapy</t>
  </si>
  <si>
    <t>Nan, J. K. M., &amp; Ho, R. T. H. (2017). Effects of clay art therapy on adults outpatients with major depressive disorder: A randomized controlled trial. Journal of Affective Disorders, 217, 237-245. doi:http://dx.doi.org/10.1016/j.jad.2017.04.013</t>
  </si>
  <si>
    <t>Gangadhar 2013</t>
  </si>
  <si>
    <t>Identified via Naveen 2016</t>
  </si>
  <si>
    <t>Yoga; any AD; yoga + any AD</t>
  </si>
  <si>
    <t>Gangadhar, B. N., Naveen, G. H., Rao, M. G., Thirthalli, J., &amp; Varambally, S. (2013). Positive antidepressant effects of generic yoga in depressive out-patients: A comparative study. Indian journal of psychiatry, 55(Suppl 3), S369.</t>
  </si>
  <si>
    <t>Naveen 2013</t>
  </si>
  <si>
    <t>Yoga + any AD; yoga; any AD</t>
  </si>
  <si>
    <t>Naveen, G. H., Thirthalli, J., Rao, M. G., Varambally, S., Christopher, R., &amp; Gangadhar, B. N. (2013). Positive therapeutic and neurotropic effects of yoga in depression: A comparative study. Indian journal of psychiatry, 55(Suppl 3), S400.</t>
  </si>
  <si>
    <t>Naveen 2016</t>
  </si>
  <si>
    <t>Naveen, G. H., Varambally, S., Thirthalli, J., Rao, M., Christopher, R., &amp; Gangadhar, B. N. (2016). Serum cortisol and BDNF in patients with major depression-effect of yoga. International Review of Psychiatry, 28(3), 273-278. doi:https://dx.doi.org/10.1080/09540261.2016.1175419</t>
  </si>
  <si>
    <t>Neviani 2017</t>
  </si>
  <si>
    <t>Neviani, F., Murri, M. B., Mussi, C., Triolo, F., Toni, G., Simoncini, E., . . . Neri, M. (2017). Physical exercise for late life depression: Effects on cognition and disability. International Psychogeriatrics, 29(7), 1105-1112. doi:http://dx.doi.org/10.1017/S1041610217000576</t>
  </si>
  <si>
    <t>Niemi 2016</t>
  </si>
  <si>
    <t>PHQ-9 reported as median instead of mean at baseline</t>
  </si>
  <si>
    <t>Yoga + psychoeducation</t>
  </si>
  <si>
    <t>Niemi, M., Kiel, S., Allebeck, P., &amp; Hoan, L. T. (2016). Community-based intervention for depression management at the primary care level in Ha Nam Province, Vietnam: A cluster-randomised controlled trial. Tropical Medicine and International Health, 21(5), 654-661. doi:http://dx.doi.org/10.1111/tmi.12674</t>
  </si>
  <si>
    <t>Noguchi 2017</t>
  </si>
  <si>
    <t>Noguchi, R., Sekizawa, Y., So, M., Yamaguchi, S., &amp; Shimizu, E. (2017). Effects of five-minute internet-based cognitive behavioral therapy and simplified emotion-focused mindfulness on depressive symptoms: A randomized controlled trial. BMC Psychiatry, 17 (1) (no pagination)(85). doi:http://dx.doi.org/10.1186/s12888-017-1248-8</t>
  </si>
  <si>
    <t>Noradechanunt 2017</t>
  </si>
  <si>
    <t>Below subthreshold level</t>
  </si>
  <si>
    <t>Yoga; tai chi; counselling</t>
  </si>
  <si>
    <t>Noradechanunt, C., Worsley, A., &amp; Groeller, H. (2017). Thai Yoga improves physical function and well-being in older adults: A randomised controlled trial. Journal of Science and Medicine in Sport, 20(5), 494-501. doi:http://dx.doi.org/10.1016/j.jsams.2016.10.007</t>
  </si>
  <si>
    <t>Noroozi 2018</t>
  </si>
  <si>
    <t>No baseline depression score reported</t>
  </si>
  <si>
    <t>TF-CBT</t>
  </si>
  <si>
    <t>Noroozi, S., Mokhtariaraghi, H., &amp; Barzoki, M. H. (2018). The effectiveness of trauma-focused cognitive-behavioural therapy in the treatment of depression of divorced women in Tehran. Australasian Medical Journal, 11(4), 245-252. doi:http://dx.doi.org/10.21767/AMJ.2018.3399</t>
  </si>
  <si>
    <t>Streeter, C. C., Gerbarg, P. L., Whitfield, T. H., Owen, L., Johnston, J., Silveri, M. M., ... &amp; Hernon, A. M. (2017). Treatment of major depressive disorder with Iyengar yoga and coherent breathing: a randomized controlled dosing study. The Journal of Alternative and Complementary Medicine, 23(3), 201-207.</t>
  </si>
  <si>
    <t>Nyer 2018</t>
  </si>
  <si>
    <t>Secondary analysis of Streeter 2017</t>
  </si>
  <si>
    <t>Nyer, M., Gerbarg, P. L., Silveri, M. M., Johnston, J., Scott, T. M., Nauphal, M., . . . Streeter, C. C. (2018). A randomized controlled dosing study of Iyengar yoga and coherent breathing for the treatment of major depressive disorder: Impact on suicidal ideation and safety findings. Complementary Therapies in Medicine, 37, 136-142. doi:http://dx.doi.org/10.1016/j.ctim.2018.02.006</t>
  </si>
  <si>
    <t>Nystrom 2017</t>
  </si>
  <si>
    <t>Computerised behavioural activation</t>
  </si>
  <si>
    <t>Nystrom, M. B. T., Stenling, A., Sjostrom, E., Neely, G., Lindner, P., Hassmen, P., . . . Carlbring, P. (2017). Behavioral activation versus physical activity via the internet: A randomized controlled trial. Journal of Affective Disorders, 215, 85-93. doi:http://dx.doi.org/10.1016/j.jad.2017.03.018</t>
  </si>
  <si>
    <t>Oeland 2010</t>
  </si>
  <si>
    <t>79% depression</t>
  </si>
  <si>
    <t>Oeland, A. M., Laessoe, U., Olesen, A. V., &amp; Munk-Jørgensen, P. (2010). Impact of exercise on patients with depression and anxiety. Nordic Journal of Psychiatry, 64(3), 210‐217. doi:10.3109/08039480903511373</t>
  </si>
  <si>
    <t>Oliveto 2012</t>
  </si>
  <si>
    <t>Sertraline + CBT; Placebo + CBT</t>
  </si>
  <si>
    <t xml:space="preserve">Oliveto, A., Poling, J., Mancino, M. J., Williams, D. K., Thostenson, J., Pruzinsky, R., . . . Kosten, T. R. (2012). Sertraline delays relapse in recently abstinent cocaine-dependent patients with depressive symptoms. Addiction (Abingdon, England), 107(1), 131-141. </t>
  </si>
  <si>
    <t>Olson 2017</t>
  </si>
  <si>
    <t>Cannot extract depression data and no functioning or quality of life outcomes</t>
  </si>
  <si>
    <t>Olson, R. L., Brush, C. J., Ehmann, P. J., &amp; Alderman, B. L. (2017). A randomized trial of aerobic exercise on cognitive control in major depression. Clinical Neurophysiology, 128(6), 903-913. doi:http://dx.doi.org/10.1016/j.clinph.2017.01.023</t>
  </si>
  <si>
    <t>Oxman 2001</t>
  </si>
  <si>
    <t>Oxman, T. E., Barrett, J. E., Sengupta, A., Katon, W., Williams Jr, J. W., Frank, E., &amp; Hegel, M. (2001). Status of minor depression or dysthymia in primary care following a randomized controlled treatment. General Hospital Psychiatry, 23(6), 301-310. doi:http://dx.doi.org/10.1016/S0163-8343%2801%2900166-9</t>
  </si>
  <si>
    <t>Pan 2019</t>
  </si>
  <si>
    <t>Single psychoeducational session including feedback on symptoms and coping</t>
  </si>
  <si>
    <t>Pan, D., Huey, S. J., Jr., &amp; Heflin, L. H. (2019). Ethnic differences in response to directive vs. non-directive brief intervention for subsyndromal depression. Psychotherapy Research, 29(2), 186-197. doi:https://dx.doi.org/10.1080/10503307.2017.1325023</t>
  </si>
  <si>
    <t>Paslakis 2010</t>
  </si>
  <si>
    <t>Paslakis, G., Luppa, P., Gilles, M., Kopf, D., Hamann-Weber, B., Lederbogen, F., &amp; Deuschle, M. (2010). Venlafaxine and mirtazapine treatment lowers serum concentrations of dehydroepiandrosterone-sulfate in depressed patients remitting during the course of treatment. Journal of Psychiatric Research, 44(8), 556-560. doi:https://dx.doi.org/10.1016/j.jpsychires.2009.11.015</t>
  </si>
  <si>
    <t>Patel, V., Weobong, B., Weiss, H. A., Anand, A., Bhat, B., Katti, B., . . . Fairburn, C. G. (2017). The Healthy Activity Program (HAP), a lay counsellor-delivered brief psychological treatment for severe depression, in primary care in India: a randomised controlled trial. The Lancet, 389(10065), 176-185. doi:http://dx.doi.org/10.1016/S0140-6736%2816%2931589-6</t>
  </si>
  <si>
    <t>Patten 2019</t>
  </si>
  <si>
    <t>94% current psychotherapy and 97% current pharmacotherapy for depression at baseline</t>
  </si>
  <si>
    <t>Patten, C. A., Vickers, K. S., Lewis, B. A., Finnie, S. B., Wheeldon, T. J., Decker, P. A., . . . Seime, R. J. (2019). Feasibility trial of an unsupervised, facility-based exercise programme for depressed outpatients. Psychology, health &amp; medicine, 24(3), 320-332. doi:http://dx.doi.org/10.1080/13548506.2018.1499944</t>
  </si>
  <si>
    <t>Patten 2003</t>
  </si>
  <si>
    <t>CES-D reported as median instead of mean</t>
  </si>
  <si>
    <t>Psychoeducational computer  program</t>
  </si>
  <si>
    <t>Patten, S. B. (2003). Prevention of depressive symptoms through the use of distance technologies. Psychiatric Services, 54(3), 396-398. doi:http://dx.doi.org/10.1176/appi.ps.54.3.396</t>
  </si>
  <si>
    <t>Peden 2005</t>
  </si>
  <si>
    <t>Baseline depression score not reported</t>
  </si>
  <si>
    <t>Peden, A. R., Rayens, M. K., &amp; Hall, L. A. (2005). A community-based depression prevention intervention with low-income single mothers. Journal of the American Psychiatric Nurses Association, 11(1), 18-25. doi:http://dx.doi.org/10.1177/1078390305275004</t>
  </si>
  <si>
    <t>Peden 2001</t>
  </si>
  <si>
    <t>Depression mean averaged across all post-intervention points and no SD reported. No functioning or quality of life outcomes</t>
  </si>
  <si>
    <t>Peden, A. R., Rayens, M. K., Hall, L. A., &amp; Beebe, L. H. (2001). Preventing depression in high-risk college women: A report of an 18-month follow-up. Journal of American College Health, 49(6), 299-306. doi:http://dx.doi.org/10.1080/07448480109596316</t>
  </si>
  <si>
    <t>Pictet 2016</t>
  </si>
  <si>
    <t>Pictet, A., Jermann, F., &amp; Ceschi, G. (2016). When less could be more: Investigating the effects of a brief internet-based imagery cognitive bias modification intervention in depression. Behaviour Research &amp; Therapy, 84, 45-51. doi:https://dx.doi.org/10.1016/j.brat.2016.07.008</t>
  </si>
  <si>
    <t>Pizzagalli 2018</t>
  </si>
  <si>
    <t>Pizzagalli, D. A., Webb, C. A., Dillon, D. G., Tenke, C. E., Kayser, J., Goer, F., . . . Trivedi, M. H. (2018). Pretreatment rostral anterior cingulate cortex theta activity in relation to symptom improvement in depression: A randomized clinical trial. JAMA Psychiatry, 75(6), 547-554. doi:http://dx.doi.org/10.1001/jamapsychiatry.2018.0252</t>
  </si>
  <si>
    <t>Polychroniou 2018</t>
  </si>
  <si>
    <t>Secondary analysis of Dunlop 2017a</t>
  </si>
  <si>
    <t>Duloxetine; escitalopram</t>
  </si>
  <si>
    <t>Polychroniou, P. E., Mayberg, H. S., Craighead, W. E., Rakofsky, J. J., Aponte Rivera, V., Haroon, E., &amp; Dunlop, B. W. (2018). Temporal Profiles and Dose-Responsiveness of Side Effects with Escitalopram and Duloxetine in Treatment-Naive Depressed Adults. Behavioral sciences, 8(7), 17. doi:https://dx.doi.org/10.3390/bs8070064</t>
  </si>
  <si>
    <t>Pots 2016a</t>
  </si>
  <si>
    <t>Pots, W. T. M., Fledderus, M., Meulenbeek, P. A. M., Ten Klooster, P. M., Schreurs, K. M. G., &amp; Bohlmeijer, E. T. (2016). Acceptance and commitment therapy as a web-Based intervention for depressive symptoms: Randomised controlled trial. British Journal of Psychiatry, 208(1), 69-77. doi:http://dx.doi.org/10.1192/bjp.bp.114.146068</t>
  </si>
  <si>
    <t>Pots 2016b</t>
  </si>
  <si>
    <t>Secondary analysis of Pots 2016a</t>
  </si>
  <si>
    <t>Computerised ACT with support; expressive writing; waitlist</t>
  </si>
  <si>
    <t>Pots, W. T. M., Trompetter, H. R., Schreurs, K. M. G., &amp; Bohlmeijer, E. T. (2016). How and for whom does web-based acceptance and commitment therapy work? Mediation and moderation analyses of web-based ACT for depressive symptoms. BMC Psychiatry, 16 (1) (no pagination)(158). doi:http://dx.doi.org/10.1186/s12888-016-0841-6</t>
  </si>
  <si>
    <t>Pratap 2018</t>
  </si>
  <si>
    <t>Pratap, A., Renn, B. N., Volponi, J., Mooney, S. D., Gazzaley, A., Arean, P. A., &amp; Anguera, J. A. (2018). Using mobile apps to assess and treat depression in hispanic and latino populations: Fully remote randomized clinical trial. Journal of medical Internet research, 20(8). doi:http://dx.doi.org/10.2196/10130</t>
  </si>
  <si>
    <t>Gallagher 2001</t>
  </si>
  <si>
    <t>Hallgren, M., Lundin, A., Tee, F. Y., Burström, B., &amp; Forsell, Y. (2017). Somebody to lean on: Social relationships predict post-treatment depression severity in adults. Psychiatry research, 249, 261-267.</t>
  </si>
  <si>
    <t>Prathikanti 2017</t>
  </si>
  <si>
    <t>Prathikanti, S., Rivera, R., Cochran, A., Tungol, J. G., Fayazmanesh, N., &amp; Weinmann, E. (2017). Treating major depression with yoga: A prospective, randomized, controlled pilot trial. PLoS ONE, 12 (3) (no pagination)(e0173869). doi:http://dx.doi.org/10.1371/journal.pone.0173869</t>
  </si>
  <si>
    <t>Quigley 2018</t>
  </si>
  <si>
    <t>Secondary analysis of Quilty 2014</t>
  </si>
  <si>
    <t>CBT; any AD</t>
  </si>
  <si>
    <t>Quigley, L., Dozois, D. J. A., Bagby, R. M., Lobo, D. S. S., Ravindran, L., &amp; Quilty, L. C. (2018). Cognitive change in cognitive-behavioural therapy v. pharmacotherapy for adult depression: a longitudinal mediation analysis. Psychological medicine, 18. doi:https://dx.doi.org/10.1017/S0033291718003653</t>
  </si>
  <si>
    <t>Raby 2014</t>
  </si>
  <si>
    <t>20% dysthymia; 9% double depression</t>
  </si>
  <si>
    <t>Venlafaxine + TAU; placebo + TAU</t>
  </si>
  <si>
    <t>Raby, W. N., Rubin, E. A., Garawi, F., Cheng, W., Mason, E., Sanfilippo, L., . . . Nunes, E. V. (2014). A randomized, double-blind, placebo-controlled trial of venlafaxine for the treatment of depressed cocaine-dependent patients. American Journal on Addictions, 23(1), 68-75. doi:http://dx.doi.org/10.1111/j.1521-0391.2013.12065.x</t>
  </si>
  <si>
    <t>Radford 2012</t>
  </si>
  <si>
    <t xml:space="preserve">Radford, S. R., Crane, R. S., Eames, C., Gold, E., &amp; Owens, G. W. (2012). The feasibility and effectiveness of mindfulness-based cognitive therapy for mixed diagnosis patients in primary care: a pilot study. Mental Health in Family Medicine, 9(3), 191-200. </t>
  </si>
  <si>
    <t>Burkhouse 2018/Gorka 2019</t>
  </si>
  <si>
    <t>Hernandez 2019</t>
  </si>
  <si>
    <t>A-Tjak 2018</t>
  </si>
  <si>
    <t>Rashidi 2017</t>
  </si>
  <si>
    <t xml:space="preserve">Rashidi, M., Rashidy-Pour, A., Ghorbani, R., Diyant, H., &amp; Shahvaranian, M. (2017). The comparison of aerobic and anaerobic exercise effects on depression and anxiety in students. Koomesh, 19(2), 333‐340. </t>
  </si>
  <si>
    <t>Rebar 2016</t>
  </si>
  <si>
    <t>Computerised physical activity programmes</t>
  </si>
  <si>
    <t>Rebar, A. L., Boles, C., Burton, N., Duncan, M. J., Short, C. E., Happell, B., . . . Vandelanotte, C. (2016). Healthy mind, healthy body: A randomized trial testing the efficacy of a computer-tailored vs. interactive web-based intervention for increasing physical activity and reducing depressive symptoms. Mental Health and Physical Activity, 11, 29-37. doi:http://dx.doi.org/10.1016/j.mhpa.2016.08.001</t>
  </si>
  <si>
    <t>Reins 2019</t>
  </si>
  <si>
    <t>46% DSM-V chronic MDD</t>
  </si>
  <si>
    <t>CCBT; computerised psychoeducation</t>
  </si>
  <si>
    <t>Reins, J. A., Boss, L., Lehr, D., Berking, M., &amp; Ebert, D. D. (2019). The more I got, the less I need? Efficacy of Internet-based guided self-help compared to online psychoeducation for major depressive disorder. Journal of Affective Disorders, 246, 695-705. doi:http://dx.doi.org/10.1016/j.jad.2018.12.065</t>
  </si>
  <si>
    <t>Renner 2011</t>
  </si>
  <si>
    <t>Depression data cannot be extracted</t>
  </si>
  <si>
    <t>Peer support group; CBT group; waitlist</t>
  </si>
  <si>
    <t xml:space="preserve">Renner, W., &amp; Berry, J. W. (2011). Group Interventions were not Effective for Female Turkish Migrants with Recurrent Depression - Recommendations from a Randomized Controlled Study. Social Behavior &amp; Personality, 39(9), 1217-1234. </t>
  </si>
  <si>
    <t>Richards 2016/2017</t>
  </si>
  <si>
    <t>Richards, D. A., Rhodes, S., Ekers, D., McMillan, D., Taylor, R. S., Byford, S., . . . Woodhouse, R. (2017). Cost and outcome of behavioural activation (COBRA): A randomised controlled trial of behavioural activation versus cognitive-behavioural therapy for depression. Health Technology Assessment, 21(46), i-365. doi:http://dx.doi.org/10.3310/hta21460</t>
  </si>
  <si>
    <t>Rief 2018</t>
  </si>
  <si>
    <t>36% chronic depression (&gt;2 years)</t>
  </si>
  <si>
    <t>CBASP; CBT; waitlist</t>
  </si>
  <si>
    <t>Rief, W., Bleichhardt, G., Dannehl, K., Euteneuer, F., &amp; Wambach, K. (2018). Comparing the efficacy of CBASP with two versions of CBT for depression in a routine care center: A randomized clinical trial. Psychotherapy and Psychosomatics, 87(3), 164-178. doi:http://dx.doi.org/10.1159/000487893</t>
  </si>
  <si>
    <t>Rohde 2016</t>
  </si>
  <si>
    <t>Rohde, P., Stice, E., Shaw, H., &amp; Gau, J. M. (2016). Pilot trial of a dissonance-based cognitive-behavioral group depression prevention with college students. Behaviour Research and Therapy, 82, 21-27. doi:http://dx.doi.org/10.1016/j.brat.2016.05.001</t>
  </si>
  <si>
    <t>Romero-Sanchiz 2017</t>
  </si>
  <si>
    <t>CCBT + enhanced TAU; enhanced TAU</t>
  </si>
  <si>
    <t>Romero-Sanchiz, P., Nogueira-Arjona, R., Garcia-Ruiz, A., Luciano, J. V., Campayo, J. G., Gili, M., . . . Cleries, F. M. (2017). Economic evaluation of a guided and unguided internet-based CBT intervention for major depression: Results from a multicenter, three-armed randomized controlled trial conducted in primary care. PLoS ONE, 12 (2) (no pagination)(e0172741). doi:http://dx.doi.org/10.1371/journal.pone.0172741</t>
  </si>
  <si>
    <t>Rosso 2017</t>
  </si>
  <si>
    <t>Rosso, I. M., Killgore, W. D. S., Olson, E. A., Webb, C. A., Fukunaga, R., Auerbach, R. P., . . . Rauch, S. L. (2017). Internet-based cognitive behavior therapy for major depressive disorder: A randomized controlled trial. Depression and Anxiety, 34(3), 236-245. doi:http://dx.doi.org/10.1002/da.22590</t>
  </si>
  <si>
    <t>Roy 2018</t>
  </si>
  <si>
    <t>Roy, A., Govindan, R., &amp; Muralidharan, K. (2018). The impact of an add-on video assisted structured aerobic exercise module on mood and somatic symptoms among women with depressive disorders: Study from a tertiary care centre in India. Asian Journal of Psychiatry, 32, 118-122. doi:http://dx.doi.org/10.1016/j.ajp.2017.12.004</t>
  </si>
  <si>
    <t>Sadeghi 2016</t>
  </si>
  <si>
    <t>Sadeghi, K., Ahmadi, S. M., Ahmadi, S. M., Rezaei, M., Miri, J., Abdi, A., . . . Jamshidi, K. (2016). A Comparative Study of the Efficacy of Cognitive Group Therapy and Aerobic Exercise in the Treatment of Depression among the Students. Global Journal of Health Science, 8(10), 54171. doi:https://dx.doi.org/10.5539/gjhs.v8n10p1</t>
  </si>
  <si>
    <t>Saloheimo 2016</t>
  </si>
  <si>
    <t>Saloheimo, H. P., Markowitz, J., Saloheimo, T. H., Laitinen, J. J., Sundell, J., Huttunen, M. O., . . . Katila, H. O. (2016). Psychotherapy effectiveness for major depression: A randomized trial in a Finnish community. BMC Psychiatry, 16 (1) (no pagination)(131). doi:http://dx.doi.org/10.1186/s12888-016-0838-1</t>
  </si>
  <si>
    <t>Sandoval 2017</t>
  </si>
  <si>
    <t>Sandoval, L. R., Buckey, J. C., Ainslie, R., Tombari, M., Stone, W., &amp; Hegel, M. T. (2017). Randomized Controlled Trial of a Computerized Interactive Media-Based Problem Solving Treatment for Depression. Behavior Therapy, 48(3), 413-425. doi:http://dx.doi.org/10.1016/j.beth.2016.04.001</t>
  </si>
  <si>
    <t>Saravanan 2017</t>
  </si>
  <si>
    <t>Saravanan, C., Alias, A., &amp; Mohamad, M. (2017). The effects of brief individual cognitive behavioural therapy for depression and homesickness among international students in Malaysia. Journal of Affective Disorders, 220, 108-116. doi:https://dx.doi.org/10.1016/j.jad.2017.05.037</t>
  </si>
  <si>
    <t>Sayal 2019</t>
  </si>
  <si>
    <t>Problem-solviing</t>
  </si>
  <si>
    <t>Sayal, K., Roe, J., Ball, H., Atha, C., Kaylor-Hughes, C., Guo, B., . . . Morriss, R. (2019). Feasibility of a randomised controlled trial of remotely delivered problem-solving cognitive behaviour therapy versus usual care for young people with depression and repeat self-harm: Lessons learnt (e-DASH). BMC Psychiatry, 19 (1) (no pagination)(2005). doi:http://dx.doi.org/10.1186/s12888-018-2005-3</t>
  </si>
  <si>
    <t>Schalet 2016</t>
  </si>
  <si>
    <t>Schalet, B. D., Tang, T. Z., DeRubeis, R. J., Hollon, S. D., Amsterdam, J. D., &amp; Shelton, R. C. (2016). Specific pharmacological effects of paroxetine comprise psychological but not somatic symptoms of depression. PLoS ONE, 11 (7) (no pagination)(e0159647). doi:http://dx.doi.org/10.1371/journal.pone.0159647</t>
  </si>
  <si>
    <t>Schaub 2018</t>
  </si>
  <si>
    <t>Inclusion criterion: post-acute stage of the illness (i.e., remission of acute symptoms). All participants also treated with psychopharmacology</t>
  </si>
  <si>
    <t>Group CBT; group + individual CBT; extended clinical management</t>
  </si>
  <si>
    <t>Schaub, A., Goldmann, U., Mueser, T. K., Goerigk, S., Hautzinger, M., Roth, E., . . . Moller, H. J. (2018). Efficacy of extended clinical management, group CBT, and group plus individual CBT for major depression: Results of a two-year follow-up study. Journal of Affective Disorders, 238, 570-578. doi:http://dx.doi.org/10.1016/j.jad.2018.05.081</t>
  </si>
  <si>
    <t>Schuster 2017</t>
  </si>
  <si>
    <t>Schuster, R., Leitner, I., Carlbring, P., &amp; Laireiter, A. R. (2017). Exploring blended group interventions for depression: Randomised controlled feasibility study of a blended computer- and multimedia-supported psychoeducational group intervention for adults with depressive symptoms. Internet Interventions, 8, 63-71. doi:http://dx.doi.org/10.1016/j.invent.2017.04.001</t>
  </si>
  <si>
    <t>Seeley 2017</t>
  </si>
  <si>
    <t>10% were receiving talk therapy and 45% were taking prescribed medications for depression at baseline</t>
  </si>
  <si>
    <t xml:space="preserve">Low intensity, peer-supported, cognitive-behavioral intervention </t>
  </si>
  <si>
    <t>Seeley, J. R., Manitsas, T., &amp; Gau, J. M. (2017). Feasibility study of a peer-facilitated low intensity cognitive-behavioral intervention for mild to moderate depression and anxiety in older adults. Aging &amp; mental health, 21(9), 968-974. doi:http://dx.doi.org/10.1080/13607863.2016.1186152</t>
  </si>
  <si>
    <t>Semkovska 2015</t>
  </si>
  <si>
    <t>Computerised Neurocognitive Remediation Therapy</t>
  </si>
  <si>
    <t>Semkovska, M., Lambe, S., Lonargain, D. O., &amp; McLoughlin, D. M. (2015). Neurocognitive Remediation Therapy for Depression: A Feasibility Study and Randomized Controlled Pilot Protocol Testing. Journal of Nervous and Mental Disease, 203(8), 609-616. doi:http://dx.doi.org/10.1097/NMD.0000000000000337</t>
  </si>
  <si>
    <t>Shah 2018</t>
  </si>
  <si>
    <t>47% using antidepressants at baseline</t>
  </si>
  <si>
    <t>CCBT; audio-based CBT; waitlist</t>
  </si>
  <si>
    <t>Shah, A., Morthland, M., Scogin, F., Presnell, A., DiNapoli, E. A., DeCoster, J., &amp; Yang, X. (2018). Audio and Computer Cognitive Behavioral Therapy for Depressive Symptoms in Older Adults: A Pilot Randomized Controlled Trial. Behavior Therapy, 49(6), 904-916. doi:http://dx.doi.org/10.1016/j.beth.2018.06.002</t>
  </si>
  <si>
    <t>Sheeber 2017</t>
  </si>
  <si>
    <t>Sheeber, L. B., Feil, E. G., Seeley, J. R., Leve, C., Gau, J. M., Davis, B., . . . Allan, S. (2017). Mom-net: Evaluation of an internet-facilitated cognitive behavioral intervention for low-income depressed mothers. Journal of Consulting and Clinical Psychology, 85(4), 355-366. doi:http://dx.doi.org/10.1037/ccp0000175</t>
  </si>
  <si>
    <t>Silfvernagel 2018</t>
  </si>
  <si>
    <t>32% depression</t>
  </si>
  <si>
    <t>Silfvernagel, K., Westlinder, A., Andersson, S., Bergman, K., Diaz Hernandez, R., Fallhagen, L., . . . Andersson, G. (2018). Individually tailored internet-based cognitive behaviour therapy for older adults with anxiety and depression: a randomised controlled trial. Cognitive Behaviour Therapy, 47(4), 286-300. doi:http://dx.doi.org/10.1080/16506073.2017.1388276</t>
  </si>
  <si>
    <t xml:space="preserve">Simons, A. D., Murphy, G. E., Levine, J. L., &amp; Wetzel, R. D. (1986). Cognitive therapy and pharmacotherapy for depression. Sustained improvement over one year. Archives of General Psychiatry, 43(1), 43-48. </t>
  </si>
  <si>
    <t>Sinniah 2017</t>
  </si>
  <si>
    <t>35% dysthymia</t>
  </si>
  <si>
    <t>Sinniah, A., Oei, T. P. S., Maniam, T., &amp; Subramaniam, P. (2017). Positive effects of Individual Cognitive Behavior Therapy for patients with unipolar mood disorders with suicidal ideation in Malaysia: A randomised controlled trial. Psychiatry Research, 254, 179-189. doi:http://dx.doi.org/10.1016/j.psychres.2017.04.026</t>
  </si>
  <si>
    <t>Siqueira 2016</t>
  </si>
  <si>
    <t>Siqueira, C. C., Valiengo, L. L., Carvalho, A. F., Santos-Silva, P. R., Missio, G., De Sousa, R. T., . . . Machado-Vieira, R. (2016). Antidepressant efficacy of adjunctive aerobic activity and associated biomarkers in major depression: A 4-week, randomized, single-blind, controlled clinical trial. PLoS ONE, 11 (5) (no pagination)(e0154195). doi:http://dx.doi.org/10.1371/journal.pone.0154195</t>
  </si>
  <si>
    <t>Smith 2018</t>
  </si>
  <si>
    <t>Smith, H. L., Dillon, K. H., &amp; Cougle, J. R. (2018). Modification of Hostile Interpretation Bias in Depression: A Randomized Controlled Trial. Behavior Therapy, 49(2), 198-211. doi:http://dx.doi.org/10.1016/j.beth.2017.08.001</t>
  </si>
  <si>
    <t>Smith 2017</t>
  </si>
  <si>
    <t>44% on medication at baseline</t>
  </si>
  <si>
    <t>CCBT; cognitive bibliotherapy; meditation self-help book; waitlist</t>
  </si>
  <si>
    <t>Smith, J., Newby, J. M., Burston, N., Murphy, M. J., Michael, S., Mackenzie, A., . . . Andrews, G. (2017). Help from home for depression: A randomised controlled trial comparing internet-delivered cognitive behaviour therapy with bibliotherapy for depression. Internet Interventions, 9, 25-37. doi:http://dx.doi.org/10.1016/j.invent.2017.05.001</t>
  </si>
  <si>
    <t>Soares 2018</t>
  </si>
  <si>
    <t>Soares, M. C., Mondin, T. C., Silva, G. D. G. D., Barbosa, L. P., Molina, M. L., Jansen, K., . . . Silva, R. A. D. (2018). Comparison of Clinical Significance of Cognitive-Behavioral Therapy and Psychodynamic Therapy for Major Depressive Disorder: A Randomized Clinical Trial. Journal of Nervous and Mental Disease, 206(9), 686-693. doi:http://dx.doi.org/10.1097/NMD.0000000000000872</t>
  </si>
  <si>
    <t>24% consuming antidepressants at baseline</t>
  </si>
  <si>
    <t>Guided self-help behavioural activation; exercise; waitlist</t>
  </si>
  <si>
    <t>Soucy, I., Provencher, M., Fortier, M., &amp; McFadden, T. (2017). Efficacy of guided self-help behavioural activation and physical activity for depression: a randomized controlled trial. Cognitive Behaviour Therapy, 46(6), 493-506. doi:http://dx.doi.org/10.1080/16506073.2017.1337806</t>
  </si>
  <si>
    <t>Soucy 2017/2018</t>
  </si>
  <si>
    <t>Soucy, I., Provencher, M. D., Fortier, M., &amp; McFadden, T. (2018). Secondary outcomes of the guided self-help behavioral activation and physical activity for depression trial. Journal of Mental Health, 1-9. doi:http://dx.doi.org/10.1080/09638237.2018.1466031</t>
  </si>
  <si>
    <t>Stain-Malmgren 2001</t>
  </si>
  <si>
    <t xml:space="preserve">Stain-Malmgren, R., Khoury, A. E., Aberg-Wistedt, A., &amp; Tham, A. (2001). Serotonergic function in major depression and effect of sertraline and paroxetine treatment. International clinical psychopharmacology, 16(2), 93-101. </t>
  </si>
  <si>
    <t>Stelzer 2018</t>
  </si>
  <si>
    <t>68% taking antidepressants at baseline</t>
  </si>
  <si>
    <t>Stelzer, E. M., Book, S., Graessel, E., Hofner, B., Kornhuber, J., &amp; Luttenberger, K. (2018). Bouldering psychotherapy reduces depressive symptoms even when general physical activity is controlled for: A randomized controlled trial. Heliyon, 4(3), e00580. doi:https://dx.doi.org/10.1016/j.heliyon.2018.e00580</t>
  </si>
  <si>
    <t>Stiles-Shields 2019</t>
  </si>
  <si>
    <t>Stiles-Shields, C., Montague, E., Kwasny, M. J., &amp; Mohr, D. C. (2019). Behavioral and cognitive intervention strategies delivered via coached apps for depression: Pilot trial. Psychological services, 16(2), 233-238. doi:http://dx.doi.org/10.1037/ser0000261</t>
  </si>
  <si>
    <t>Strid 2016</t>
  </si>
  <si>
    <t>29% on antidepressant medication</t>
  </si>
  <si>
    <t>CCBT; exercise; TAU</t>
  </si>
  <si>
    <t>Strid, C., Andersson, C., Forsell, Y., Ojehagen, A., &amp; Lundh, L. G. (2016). Internet-based cognitive behaviour therapy and physical exercise - Effects studied by automated telephone assessments in mental ill-health patients; a randomized controlled trial. The British journal of clinical psychology, 55(4), 414-428. doi:http://dx.doi.org/10.1111/bjc.12111</t>
  </si>
  <si>
    <t>Sugg 2018</t>
  </si>
  <si>
    <t>60% prescribed antidepressants at baseline</t>
  </si>
  <si>
    <t>Morita therapy; TAU</t>
  </si>
  <si>
    <t>Sugg, H. V. R., Richards, D. A., &amp; Frost, J. (2018). Morita Therapy for depression (Morita Trial): A pilot randomised controlled trial. BMJ Open, 8 (8) (no pagination)(e021605). doi:http://dx.doi.org/10.1136/bmjopen-2018-021605</t>
  </si>
  <si>
    <t>Szentagotai 2008</t>
  </si>
  <si>
    <t>Secondary analysis of David 2008</t>
  </si>
  <si>
    <t>REBT; CBT; fluoxetine</t>
  </si>
  <si>
    <t>Szentagotai, A., David, D., Lupu, V., &amp; Cosman, D. (2008). Rational Emotive Behavior Therapy Versus Cognitive Therapy Versus Pharmacotherapy in the Treatment of Major Depressive Disorder: Mechanisms of Change Analysis. Psychotherapy, 45(4), 523-538. doi:http://dx.doi.org/10.1037/a0014332</t>
  </si>
  <si>
    <t>Tang 2009</t>
  </si>
  <si>
    <t>CBT; paroxetine</t>
  </si>
  <si>
    <t>Tang, T. Z., DeRubeis, R. J., Hollon, S. D., Amsterdam, J., Shelton, R., &amp; Schalet, B. (2009). Personality change during depression treatment: A placebo-controlled trial. Archives of General Psychiatry, 66(12), 1322-1330. doi:http://dx.doi.org/10.1001/archgenpsychiatry.2009.166</t>
  </si>
  <si>
    <t>Tanyi 2011</t>
  </si>
  <si>
    <t>Psychoneuroimmunology (PNI)-based lifestyle intervention</t>
  </si>
  <si>
    <t>63% taking medications for depression at baseline; 80% seeing a counsellor for CBT. Intervention included progressive muscle relaxation, spiritual guided imagery, and humor</t>
  </si>
  <si>
    <t>Tanyi, R. A., Berk, L. S., Lee, J. W., Boyd, K., &amp; Arechiga, A. (2011). The effects of a psychoneuroimmunology (PNI) based lifestyle intervention in modifying the progression of depression in clinically depressed adults. International Journal of Psychiatry in Medicine, 42(2), 151-166. doi:http://dx.doi.org/10.2190/PM.42.2.d</t>
  </si>
  <si>
    <t>Taylor 2017</t>
  </si>
  <si>
    <t>Taylor, C. T., Lyubomirsky, S., &amp; Stein, M. B. (2017). Upregulating the positive affect system in anxiety and depression: Outcomes of a positive activity intervention. Depression &amp; Anxiety, 34(3), 267-280. doi:https://dx.doi.org/10.1002/da.22593</t>
  </si>
  <si>
    <t>Terides 2018</t>
  </si>
  <si>
    <t>39% taking medication for depression and/or anxiety at baseline</t>
  </si>
  <si>
    <t>Terides, M. D., Dear, B. F., Fogliati, V. J., Gandy, M., Karin, E., Jones, M. P., &amp; Titov, N. (2018). Increased skills usage statistically mediates symptom reduction in self-guided internet-delivered cognitive-behavioural therapy for depression and anxiety: a randomised controlled trial. Cognitive Behaviour Therapy, 47(1), 43-61. doi:http://dx.doi.org/10.1080/16506073.2017.1347195</t>
  </si>
  <si>
    <t>Thapinta 2017</t>
  </si>
  <si>
    <t>Thapinta, D., Skulphan, S., Kitsumban, V., &amp; Longchoopol, C. (2017). Cognitive Behavior Therapy Self-Help Booklet to Decrease Depression and Alcohol Use among People with Alcohol Dependence in Thailand. Issues in Mental Health Nursing, 38(11), 964-970. doi:http://dx.doi.org/10.1080/01612840.2017.1332700</t>
  </si>
  <si>
    <t>Thase 2018</t>
  </si>
  <si>
    <t>Thase, M. E., Wright, J. H., Eells, T. D., Barrett, M. S., Wisniewski, S. R., Balasubramani, G. K., . . . Brown, G. K. (2018). Improving the efficiency of psychotherapy for depression: Computer-assisted versus standard CBT. American Journal of Psychiatry, 175(3), 242-250. doi:http://dx.doi.org/10.1176/appi.ajp.2017.17010089</t>
  </si>
  <si>
    <t>Thiruchselvam 2019</t>
  </si>
  <si>
    <t>Thiruchselvam, T., Dozois, D. J. A., Bagby, R. M., Lobo, D. S. S., Ravindran, L. N., &amp; Quilty, L. C. (2019). The role of outcome expectancy in therapeutic change across psychotherapy versus pharmacotherapy for depression. Journal of Affective Disorders, 251, 121-129. doi:http://dx.doi.org/10.1016/j.jad.2019.01.046</t>
  </si>
  <si>
    <t>Tiburcio 2018</t>
  </si>
  <si>
    <t>N=9 for analysis for the depression and substance misuse arm and other active arm focuses on substance misuse only</t>
  </si>
  <si>
    <t>CCBT with support; TAU</t>
  </si>
  <si>
    <t>Tiburcio, M., Lara, M. A., Martinez, N., Fernandez, M., &amp; Aguilar, A. (2018). Web-Based Intervention to Reduce Substance Abuse and Depression: A Three Arm Randomized Trial in Mexico. Substance use &amp; misuse, 53(13), 2220-2231. doi:http://dx.doi.org/10.1080/10826084.2018.1467452</t>
  </si>
  <si>
    <t>Titov 2016</t>
  </si>
  <si>
    <t>12% taking medication for depression; 12% taking medication for depression and anxiety; 9% taking medication for anxiety</t>
  </si>
  <si>
    <t>CCBT with support; CCBT; CCBT</t>
  </si>
  <si>
    <t xml:space="preserve">Titov, N., Fogliati, V. J., Staples, L. G., Gandy, M., Johnston, L., Wootton, B., . . . Dear, B. F. (2016). Treating anxiety and depression in older adults: randomised controlled trial comparing guided v. self-guided internet-delivered cognitive-behavioural therapy. BJPsych Open, 2(1), 50-58. </t>
  </si>
  <si>
    <t>Tobin 2017</t>
  </si>
  <si>
    <t>Tobin, K., Davey-Rothwell, M. A., Nonyane, B. A. S., Knowlton, A., Wissow, L., &amp; Latkin, C. A. (2017). RCT of an integrated CBT-HIV intervention on depressive symptoms and HIV risk. PLoS ONE, 12 (12) (no pagination)(e0187180). doi:http://dx.doi.org/10.1371/journal.pone.0187180</t>
  </si>
  <si>
    <t>Tolahunase 2018</t>
  </si>
  <si>
    <t>42% had shown a previous inadequate response to treatment of current episode</t>
  </si>
  <si>
    <t>Yoga; any SSRI</t>
  </si>
  <si>
    <t>Tolahunase, M. R., Sagar, R., &amp; Dada, R. (2018). 5-HTTLPR and MTHFR 677C&gt;T polymorphisms and response to yoga-based lifestyle intervention in major depressive disorder: A randomized active-controlled trial. Indian Journal of Psychiatry, 60(4), 410-426. doi:http://dx.doi.org/10.4103/psychiatry.IndianJPsychiatry_398_17</t>
  </si>
  <si>
    <t>Tomasino 2017</t>
  </si>
  <si>
    <t>CCBT; CCBT + peer support; waitlist</t>
  </si>
  <si>
    <t>Tomasino, K. N., Lattie, E. G., Ho, J., Palac, H. L., Kaiser, S. M., &amp; Mohr, D. C. (2017). Harnessing Peer Support in an Online Intervention for Older Adults with Depression. American Journal of Geriatric Psychiatry, 25(10), 1109-1119. doi:http://dx.doi.org/10.1016/j.jagp.2017.04.015</t>
  </si>
  <si>
    <t>Because participants assigned to the II+PS progressed through the program as a group, proper randomization would require recruiting a participant pool large enough to be randomized to all three arms, all eligible on the same day. As this was a small pilot, this was not feasible</t>
  </si>
  <si>
    <t>Toni 2016</t>
  </si>
  <si>
    <t>Sertraline; exercise + sertraline</t>
  </si>
  <si>
    <t>Toni, G., Belvederi Murri, M., Piepoli, M., Zanetidou, S., Cabassi, A., Squatrito, S., . . . Amore, M. (2016). Physical Exercise for Late-Life Depression: Effects on Heart Rate Variability. American Journal of Geriatric Psychiatry, 24(11), 989-997. doi:http://dx.doi.org/10.1016/j.jagp.2016.08.005</t>
  </si>
  <si>
    <t>Topper 2017</t>
  </si>
  <si>
    <t>CBT group; CCBT; waitlist</t>
  </si>
  <si>
    <t>Population: Children and young people (mean age &lt;18 years)</t>
  </si>
  <si>
    <t>Topper, M., Emmelkamp, P. M. G., Watkins, E., &amp; Ehring, T. (2017). Prevention of anxiety disorders and depression by targeting excessive worry and rumination in adolescents and young adults: A randomized controlled trial. Behaviour Research and Therapy, 90, 123-136. doi:http://dx.doi.org/10.1016/j.brat.2016.12.015</t>
  </si>
  <si>
    <t>Trimmer 2018</t>
  </si>
  <si>
    <t>Mean age 13.8</t>
  </si>
  <si>
    <t>Mean age 17</t>
  </si>
  <si>
    <t>CBT-music + TAU; TAU</t>
  </si>
  <si>
    <t>Trimmer, C., Tyo, R., Pikard, J., McKenna, C., &amp; Naeem, F. (2018). Low-Intensity Cognitive Behavioural Therapy-Based Music Group (CBT-Music) for the Treatment of Symptoms of Anxiety and Depression: A Feasibility Study. Behavioural and cognitive psychotherapy, 46(2), 168-181. doi:http://dx.doi.org/10.1017/S1352465817000480</t>
  </si>
  <si>
    <t>Tulbure 2018a</t>
  </si>
  <si>
    <t>Waitlist + TAU</t>
  </si>
  <si>
    <t>Tulbure, B. T., Andersson, G., Salagean, N., Pearce, M., &amp; Koenig, H. G. (2018). Religious versus Conventional Internet-based Cognitive Behavioral Therapy for Depression. Journal of religion and health, 57(5), 1634-1648. doi:http://dx.doi.org/10.1007/s10943-017-0503-0</t>
  </si>
  <si>
    <t>Lewis 2019</t>
  </si>
  <si>
    <t>Lewis, G., Duffy, L., Ades, A. E., Amos, R., Araya, R., Brabyn, S. E., ... &amp; Gilbody, S. (2019). The clinical effectiveness of sertraline in primary care and the role of depression severity and duration: a pragmatic randomised controlled trial. The Lancet Psychiatry.</t>
  </si>
  <si>
    <t>Tulbure 2018b</t>
  </si>
  <si>
    <t>Tulbure, B. T., Rusu, A., Sava, F. A., Salagean, N., &amp; Farchione, T. J. (2018). A web-based transdiagnostic intervention for affective and mood disorders: Randomized controlled trial. Journal of medical Internet research, 20(5). doi:http://dx.doi.org/10.2196/mental.8901</t>
  </si>
  <si>
    <t>Tural 2003</t>
  </si>
  <si>
    <t>Tural, U., &amp; Onder, E. (2003). Fluoxetine once every third day in the treatment of major depressive disorder. European Archives of Psychiatry and Clinical Neuroscience, 253(6), 307-312. doi:http://dx.doi.org/10.1007/s00406-003-0445-2</t>
  </si>
  <si>
    <t>Uebelacker 2018</t>
  </si>
  <si>
    <t xml:space="preserve">Secondary analysis of Uebelacker 2017 ('persistent depression' in title). Adults with major depression who remained persistently depressed despite antidepressant medication treatment </t>
  </si>
  <si>
    <t>Yoga; attention placebo</t>
  </si>
  <si>
    <t>Uebelacker, L. A., Weinstock, L. M., Battle, C. L., Abrantes, A. M., &amp; Miller, I. W. (2018). Treatment credibility, expectancy, and preference: Prediction of treatment engagement and outcome in a randomized clinical trial of hatha yoga vs. health education as adjunct treatments for depression. Journal of Affective Disorders, 238, 111-117. doi:http://dx.doi.org/10.1016/j.jad.2018.05.009</t>
  </si>
  <si>
    <t>Uher 2010</t>
  </si>
  <si>
    <t>Uher, R., Muthen, B., Souery, D., Mors, O., Jaracz, J., Placentino, A., . . . McGuffin, P. (2010). Trajectories of change in depression severity during treatment with antidepressants. Psychological medicine, 40(8), 1367-1377. doi:https://dx.doi.org/10.1017/S0033291709991528</t>
  </si>
  <si>
    <t>Valle-Cabrera 2018</t>
  </si>
  <si>
    <t>Valle-Cabrera, R., Mendoza-Rodriguez, Y., Robaina-Garcia, M., Ballesteros, J., Cordero-Jimenez, J. R., Espinosa-Rodriguez, N. B., . . . Lauria-Horner, B. (2018). Efficacy of sertraline in patients with major depressive disorder naive to selective serotonin reuptake inhibitors. Journal of Clinical Psychopharmacology, 38(5), 454-459. doi:http://dx.doi.org/10.1097/JCP.0000000000000950</t>
  </si>
  <si>
    <t>van Bronswijk 2018</t>
  </si>
  <si>
    <t>van Bronswijk, S. C., Lemmens, L. H. J. M., Huibers, M. J. H., Arntz, A., &amp; Peeters, F. P. M. L. (2018). The influence of comorbid anxiety on the effectiveness of Cognitive Therapy and Interpersonal Psychotherapy for Major Depressive Disorder. Journal of Affective Disorders, 232, 52-60. doi:http://dx.doi.org/10.1016/j.jad.2018.02.003</t>
  </si>
  <si>
    <t>Vasudev 2016</t>
  </si>
  <si>
    <t xml:space="preserve">Vasudev, A., Arena, A., Burhan, A. M., Ionson, E., Hirjee, H., Maldeniya, P., . . . Newman, R. I. (2016). A training programme involving automatic self-transcending meditation in late-life depression: preliminary analysis of an ongoing randomised controlled trial. BJPsych Open, 2(2), 195-198. </t>
  </si>
  <si>
    <t>Vazquez 2016</t>
  </si>
  <si>
    <t>Vazquez, F. L., Torres, A., Blanco, V., Otero, P., Diaz, O., &amp; Ferraces, M. J. (2016). Long-term Follow-up of a Randomized Clinical Trial Assessing the Efficacy of a Brief Cognitive-Behavioral Depression Prevention Intervention for Caregivers with Elevated Depressive Symptoms. American Journal of Geriatric Psychiatry, 24(6), 421-432. doi:http://dx.doi.org/10.1016/j.jagp.2016.02.050</t>
  </si>
  <si>
    <t>Vedovelli 2017</t>
  </si>
  <si>
    <t>N=9 in control group</t>
  </si>
  <si>
    <t>Vedovelli, K., Giacobbo, B. L., Correa, M. S., Wieck, A., Argimon, I. I. L., &amp; Bromberg, E. (2017). Multimodal physical activity increases brain-derived neurotrophic factor levels and improves cognition in institutionalized older women. GeroScience, 39(4), 407-417. doi:http://dx.doi.org/10.1007/s11357-017-9987-5</t>
  </si>
  <si>
    <t>Wahbeh, H. (2018). Internet Mindfulness Meditation Intervention (IMMI) Improves Depression Symptoms in Older Adults. Medicines, 5(4), 02. doi:https://dx.doi.org/10.3390/medicines5040119</t>
  </si>
  <si>
    <t>Wahbeh 2018</t>
  </si>
  <si>
    <t>Wahbeh 2019a/2019b</t>
  </si>
  <si>
    <t>2016-2019 search/Handsearch</t>
  </si>
  <si>
    <t>Wahbeh, H., &amp; Fry, N. (2019). iRest Meditation for Older Adults with Depression Symptoms: 6-Month and 1-Year Follow-up. International journal of yoga therapy.</t>
  </si>
  <si>
    <t>Wang 2017</t>
  </si>
  <si>
    <t>Depression outcome measure outside protocol (GDS-15)</t>
  </si>
  <si>
    <t>Mutual recovery intervention</t>
  </si>
  <si>
    <t>Wang, C., Hua, Y., Fu, H., Cheng, L., Qian, W., Liu, J., . . . Dai, J. (2017). Effects of a mutual recovery intervention on mental health in depressed elderly community-dwelling adults: a pilot study. BMC public health, 17(1), 4. doi:http://dx.doi.org/10.1186/s12889-016-3930-z</t>
  </si>
  <si>
    <t>Wang, X., Sundquist, K., Palmer, K., Hedelius, A., Memon, A. A., &amp; Sundquist, J. (2018). Macrophage migration inhibitory factor and microRNA-451a in response to mindfulness-based therapy or treatment as usual in patients with depression, anxiety, or stress and adjustment disorders. International Journal of Neuropsychopharmacology, 21(6), 513-521. doi:http://dx.doi.org/10.1093/ijnp/pyy001</t>
  </si>
  <si>
    <t>Wang 2016</t>
  </si>
  <si>
    <t>Wang, X., Wang, Z., Liu, J., Chen, J., Liu, X., Nie, G., . . . Kong, J. (2016). Repeated acupuncture treatments modulate amygdala resting state functional connectivity of depressive patients. NeuroImage: Clinical, 12, 746-752. doi:http://dx.doi.org/10.1016/j.nicl.2016.07.011</t>
  </si>
  <si>
    <t>Watanabe 2018</t>
  </si>
  <si>
    <t>Secondary analysis of Higuchi 2016</t>
  </si>
  <si>
    <t>Venlafaxine; placebo</t>
  </si>
  <si>
    <t>Watanabe, Y., Asami, Y., Hirano, Y., Kuribayashi, K., Itamura, R., &amp; Imaeda, T. (2018). Factors impacting the efficacy of venlafaxine extended release 75-225 mg/day in patients with major depressive disorder: Exploratory post hoc subgroup analyses of a randomized, double-blind, placebo-controlled study in Japan. Neuropsychiatric Disease and Treatment, 14, 1261-1272. doi:http://dx.doi.org/10.2147/NDT.S146428</t>
  </si>
  <si>
    <t>Waterman 2018</t>
  </si>
  <si>
    <t>Waterman, S., Hunter, E. C. M., Cole, C. L., Evans, L. J., Greenberg, N., Rubin, G. J., &amp; Beck, A. (2018). Training peers to treat Ebola centre workers with anxiety and depression in Sierra Leone. International Journal of Social Psychiatry, 64(2), 156-165. doi:http://dx.doi.org/10.1177/0020764017752021</t>
  </si>
  <si>
    <t>Webb 2018</t>
  </si>
  <si>
    <t>Secondary analysis of Rosso 2017</t>
  </si>
  <si>
    <t>Webb, C. A., Olson, E. A., Killgore, W. D. S., Pizzagalli, D. A., Rauch, S. L., &amp; Rosso, I. M. (2018). Rostral Anterior Cingulate Cortex Morphology Predicts Treatment Response to Internet-Based Cognitive Behavioral Therapy for Depression. Biological Psychiatry: Cognitive Neuroscience and Neuroimaging, 3(3), 255-262. doi:http://dx.doi.org/10.1016/j.bpsc.2017.08.005</t>
  </si>
  <si>
    <t>Webb 2019</t>
  </si>
  <si>
    <t>Webb, C. A., Trivedi, M. H., Cohen, Z. D., Dillon, D. G., Fournier, J. C., Goer, F., . . . Pizzagalli, D. A. (2019). Personalized prediction of antidepressant v. placebo response: evidence from the EMBARC study. Psychological medicine, 49(7), 1118-1127. doi:https://dx.doi.org/10.1017/S0033291718001708</t>
  </si>
  <si>
    <t>Weber 2000</t>
  </si>
  <si>
    <t>Only weight outcomes. No depression, functioning or quality of life</t>
  </si>
  <si>
    <t>Weber, E., Stack, J., Pollock, B. G., Mulsant, B., Begley, A., Mazumdar, S., &amp; Reynolds, I. C. F. (2000). Weight change in older depressed patients during acute pharmacotherapy with paroxetine and nortriptyline: A double-blind randomized trial. American Journal of Geriatric Psychiatry, 8(3), 245-250. doi:http://dx.doi.org/10.1097/00019442-200008000-00011</t>
  </si>
  <si>
    <t>CCBT with support; CCBT without support; waitlist</t>
  </si>
  <si>
    <t>Weisel, K. K., Zarski, A. C., Berger, T., Krieger, T., Schaub, M. P., Moser, C. T., . . . Ebert, D. D. (2019). Efficacy and cost-effectiveness of guided and unguided internet- and mobile-based indicated transdiagnostic prevention of depression and anxiety (ICare Prevent): A three-armed randomized controlled trial in four European countries. Internet Interventions, 16, 52-64. doi:http://dx.doi.org/10.1016/j.invent.2018.04.002</t>
  </si>
  <si>
    <t>Weissman 1979</t>
  </si>
  <si>
    <t>Depression outcome measure outside protocol (Raskin Three Area Depression Scale)</t>
  </si>
  <si>
    <t>IPT + amitriptyline; IPT; Amitriptyline; nonscheduled supportive psychotherapy</t>
  </si>
  <si>
    <t xml:space="preserve">Weissman, M. M., Prusoff, B. A., Dimascio, A., Neu, C., Goklaney, M., &amp; Klerman, G. L. (1979). The efficacy of drugs and psychotherapy in the treatment of acute depressive episodes. American Journal of Psychiatry, 136(4B), 555-558. </t>
  </si>
  <si>
    <t>Wellenzohn 2016</t>
  </si>
  <si>
    <t>Below subthreshold level. Exclusion criterion was scoring above CES-D cut-off</t>
  </si>
  <si>
    <t>Humor-based online positive psychology interventions</t>
  </si>
  <si>
    <t>Wellenzohn, S., Proyer, R. T., &amp; Ruch, W. (2016). Humor-based online positive psychology interventions: A randomized placebo-controlled long-term trial. The Journal of Positive Psychology, 11(6), 584-594. doi:http://dx.doi.org/10.1080/17439760.2015.1137624</t>
  </si>
  <si>
    <t>Patel 2017/Weobong 2017</t>
  </si>
  <si>
    <t>Weobong, B., Weiss, H. A., McDaid, D., Singla, D. R., Hollon, S. D., Nadkarni, A., . . . Patel, V. (2017). Sustained effectiveness and cost-effectiveness of the Healthy Activity Programme, a brief psychological treatment for depression delivered by lay counsellors in primary care: 12-month follow-up of a randomised controlled trial. PLoS Medicine, 14 (9) (no pagination)(e1002385). doi:http://dx.doi.org/10.1371/journal.pmed.1002385</t>
  </si>
  <si>
    <t>Westerhof 2019</t>
  </si>
  <si>
    <t>Westerhof, G. J., Lamers, S. M. A., Postel, M. G., &amp; Bohlmeijer, E. T. (2019). Online Therapy for Depressive Symptoms: An Evaluation of Counselor-Led and Peer-Supported Life Review Therapy. The Gerontologist, 59(1), 135-146. doi:http://dx.doi.org/10.1093/geront/gnx140</t>
  </si>
  <si>
    <t>Whitton 2019</t>
  </si>
  <si>
    <t>Secondary analysis of Webb 2019 (EMBARC trial)</t>
  </si>
  <si>
    <t>Whitton, A. E., Webb, C. A., Dillon, D. G., Kayser, J., Rutherford, A., Goer, F., . . . Pizzagalli, D. A. (2019). Pretreatment Rostral Anterior Cingulate Cortex Connectivity With Salience Network Predicts Depression Recovery: Findings From the EMBARC Randomized Clinical Trial. Biological Psychiatry, 85(10), 872-880. doi:http://dx.doi.org/10.1016/j.biopsych.2018.12.007</t>
  </si>
  <si>
    <t>Williams 2018</t>
  </si>
  <si>
    <t>49% on medication at randomisation</t>
  </si>
  <si>
    <t>Community-based CBT self-help group; waitlist</t>
  </si>
  <si>
    <t>Williams, C., McClay, C. A., Matthews, L., McConnachie, A., Haig, C., Walker, A., &amp; Morrison, J. (2018). Community-based group guided self-help intervention for low mood and stress: Randomised controlled trial. British Journal of Psychiatry, 212(2), 88-95. doi:http://dx.doi.org/10.1192/bjp.2017.18</t>
  </si>
  <si>
    <t>Wilson 1995</t>
  </si>
  <si>
    <t>Data not reported for end of acute phase</t>
  </si>
  <si>
    <t xml:space="preserve">Wilson, K. C. M., Scott, M., Abou-Saleh, M., Burns, R., &amp; Copeland, J. R. M. (1995). Long-term effects of cognitive-behavioural therapy and lithium therapy on depression in the elderly. British Journal of Psychiatry, 167(NOV.), 653-658. </t>
  </si>
  <si>
    <t>Wong 2016</t>
  </si>
  <si>
    <t>Self-compassion writing; attention-placebo</t>
  </si>
  <si>
    <t>Wong, C. C. Y., &amp; Mak, W. W. S. (2016). Writing Can Heal: Effects of Self-Compassion Writing among Hong Kong Chinese College Students. Asian American Journal of Psychology, 7(1), 74-82. doi:http://dx.doi.org/10.1037/aap0000041</t>
  </si>
  <si>
    <t>Wong 2018</t>
  </si>
  <si>
    <t>Wong, S. Y. S., Sun, Y. Y., Chan, A. T. Y., Leung, M. K. W., Chao, D. V. K., Li, C. C. K., . . . Yip, B. H. K. (2018). Treating Subthreshold Depression in Primary Care: A Randomized Controlled Trial of Behavioral Activation With Mindfulness. Annals of family medicine, 16(2), 111-119. doi:http://dx.doi.org/10.1370/afm.2206</t>
  </si>
  <si>
    <t>Woo 2017</t>
  </si>
  <si>
    <t>Woo, Y. S., McIntyre, R. S., Kim, J. B., Lee, M. S., Kim, J. M., Yim, H. W., &amp; Jun, T. Y. (2017). Paroxetine versus venlafaxine and escitalopram in Korean patients with major depressive disorder: A randomized, rater-blinded, six-week study. Clinical Psychopharmacology and Neuroscience, 15(4), 391-401. doi:http://dx.doi.org/10.9758/cpn.2017.15.4.391</t>
  </si>
  <si>
    <t>Woodworth 2017</t>
  </si>
  <si>
    <t>Woodworth, R. J., O'Brien-Malone, A., Diamond, M. R., &amp; Schuz, B. (2017). Web-Based Positive Psychology Interventions: A Reexamination of Effectiveness. Journal of clinical psychology, 73(3), 218-232. doi:http://dx.doi.org/10.1002/jclp.22328</t>
  </si>
  <si>
    <t>Xie 2019</t>
  </si>
  <si>
    <t>Depression outcome measure outside protocol (GDS)</t>
  </si>
  <si>
    <t>BA + TAU; TAU</t>
  </si>
  <si>
    <t>Xie, J., He, G., Ding, S., Pan, C., Zhang, X., Zhou, J., &amp; Iennaco, J. D. (2019). A randomized study on the effect of modified behavioral activation treatment for depressive symptoms in rural left-behind elderly. Psychotherapy research : journal of the Society for Psychotherapy Research, 29(3), 372-382. doi:http://dx.doi.org/10.1080/10503307.2017.1364444</t>
  </si>
  <si>
    <t>Yacaman-Mendez 2019</t>
  </si>
  <si>
    <t>Yacaman-Mendez, D., Hallgren, M., &amp; Forsell, Y. (2019). Childhood adversities, negative life events and outcomes of non-pharmacological treatments for depression in primary care: A secondary analysis of a randomized controlled trial. Journal of Psychiatric Research, 110, 152-158. doi:http://dx.doi.org/10.1016/j.jpsychires.2019.01.004</t>
  </si>
  <si>
    <t>Yamamoto 2018</t>
  </si>
  <si>
    <t>Interpersonal counselling; TAU</t>
  </si>
  <si>
    <t>Yamamoto, A., Tsujimoto, E., Taketani, R., Tsujii, N., Shirakawa, O., &amp; Ono, H. (2018). The Effect of Interpersonal Counseling for Subthreshold Depression in Undergraduates: An Exploratory Randomized Controlled Trial. Depression Research and Treatment, 2018, 4201897. doi:https://dx.doi.org/10.1155/2018/4201897</t>
  </si>
  <si>
    <t>Yeung 2018</t>
  </si>
  <si>
    <t>23% psychotherapy; 32% antidepressants</t>
  </si>
  <si>
    <t>CCBT + TAU; TAU</t>
  </si>
  <si>
    <t>Yeung, A., Wang, F., Feng, F., Zhang, J., Cooper, A., Hong, L., . . . Fava, M. (2018). Outcomes of an online computerized cognitive behavioral treatment program for treating chinese patients with depression: A pilot study. Asian Journal of Psychiatry, 38, 102-107. doi:http://dx.doi.org/10.1016/j.ajp.2017.11.007</t>
  </si>
  <si>
    <t>Yeung 2017</t>
  </si>
  <si>
    <t>Yeung, A. S., Feng, R., Kim, D. J. H., Wayne, P. M., Yeh, G. Y., Baer, L., . . . Fava, M. (2017). A pilot, randomized controlled study of tai chi with passive and active controls in the treatment of depressed chinese americans. Journal of Clinical Psychiatry, 78(5), e522-e528. doi:http://dx.doi.org/10.4088/JCP.16m10772</t>
  </si>
  <si>
    <t>Zagorscak 2018</t>
  </si>
  <si>
    <t>Zagorscak, P., Heinrich, M., Sommer, D., Wagner, B., &amp; Knaevelsrud, C. (2018). Benefits of Individualized Feedback in Internet-Based Interventions for Depression: A Randomized Controlled Trial. Psychotherapy and Psychosomatics, 87(1), 32-45. doi:http://dx.doi.org/10.1159/000481515</t>
  </si>
  <si>
    <t>Zanetidou 2017</t>
  </si>
  <si>
    <t>Zanetidou, S., Belvederi Murri, M., Menchetti, M., Toni, G., Asioli, F., Bagnoli, L., . . . Bertakis, K. D. (2017). Physical Exercise for Late-Life Depression: Customizing an Intervention for Primary Care. Journal of the American Geriatrics Society, 65(2), 348-355. doi:http://dx.doi.org/10.1111/jgs.14525</t>
  </si>
  <si>
    <t>Zarski 2018</t>
  </si>
  <si>
    <t>CCBT; cognitive bibliotherapy</t>
  </si>
  <si>
    <t>Zarski, A. C., Berking, M., Reis, D., Lehr, D., Buntrock, C., Schwarzer, R., &amp; Ebert, D. D. (2018). Turning Good Intentions Into Actions by Using the Health Action Process Approach to Predict Adherence to Internet-Based Depression Prevention: Secondary Analysis of a Randomized Controlled Trial. Journal of medical Internet research, 20(1), e9. doi:http://dx.doi.org/10.2196/jmir.8814</t>
  </si>
  <si>
    <t>Zemestani 2016</t>
  </si>
  <si>
    <t>Zemestani, M., Davoodi, I., Honarmand, M. M., Zargar, Y., &amp; Ottaviani, C. (2016). Comparative effects of group metacognitive therapy versus behavioural activation in moderately depressed students. Journal of Mental Health, 25(6), 479-485. doi:http://dx.doi.org/10.3109/09638237.2015.1057326</t>
  </si>
  <si>
    <t>Zemestani 2017</t>
  </si>
  <si>
    <t>Zemestani, M., Imani, M., &amp; Ottaviani, C. (2017). A preliminary investigation on the effectiveness of unified and transdiagnostic cognitive behavior therapy for patients with comorbid depression and anxiety. International Journal of Cognitive Therapy, 10(2), 175-185. doi:http://dx.doi.org/10.1521/ijct.2017.10.2.175</t>
  </si>
  <si>
    <t>Zhang 2016</t>
  </si>
  <si>
    <t>CBT group (under 15 sessions) + any AD</t>
  </si>
  <si>
    <t>Zhang, B., Ding, X., Lu, W., Zhao, J., Lv, Q., Yi, Z., . . . Chen, Y. (2016). Effect of group cognitive-behavioral therapy on the quality of life and social functioning of patients with mild depression. Shanghai Jingshen Yixue, 28(1), 18-27. doi:https://dx.doi.org/10.11919/j.issn.1002-0829.215116</t>
  </si>
  <si>
    <t>Zhang 2019</t>
  </si>
  <si>
    <t>Zhang, L., Long, M., &amp; Xu, L. (2019). Comparative studies on the therapeutic and adverse effects of mirtazapine and fluoxetine in the treatment of adult depression. Tropical Journal of Pharmaceutical Research, 18(1), 135-139. doi:http://dx.doi.org/10.4314/tjpr.v18i1.20</t>
  </si>
  <si>
    <t xml:space="preserve">Zhang, Y., Zhang, L., Shi, H., Sun, J., Gao, S., &amp; Li, K. (2018). Efficacy of paroxetine and mirtazapine on sleep in patients with depression and their relationship with polysomnography. Farmacia, 66(1), 157-164. </t>
  </si>
  <si>
    <t>Manual acupuncture + any SSRI; electroacupuncture + any SSRI; any SSRI</t>
  </si>
  <si>
    <t>Zhao, B., Li, Z., Wang, Y., Ma, X., Wang, X., Liang, Y., . . . Fei, Y. (2019). Can acupuncture combined with SSRIs improve clinical symtoms and quality of life in patients with depression? Secondary outcomes of a pragmatic randomized controlled trial. Complementary Therapies in Medicine. doi:http://dx.doi.org/10.1016/j.ctim.2019.03.015</t>
  </si>
  <si>
    <t>HAMD only reported as factors not total and WHOQOL-BREF only subscales reported</t>
  </si>
  <si>
    <t>Zhao 2019b</t>
  </si>
  <si>
    <t>Zhao 2019a</t>
  </si>
  <si>
    <t>Zhao, B., Li, Z., Wang, Y., Ma, X., Wang, X., Liu, J., . . . Fei, Y. (2019). Manual or electroacupuncture as an add-on therapy to SSRIs for depression: A randomized controlled trial. Journal of Psychiatric Research, 114, 24-33. doi:http://dx.doi.org/10.1016/j.jpsychires.2019.04.005</t>
  </si>
  <si>
    <t>Zilcha-Mano 2017</t>
  </si>
  <si>
    <t>Secondary analysis of Roose 2004</t>
  </si>
  <si>
    <t>Zilcha-Mano, S., Roose, S. P., Brown, P. J., &amp; Rutherford, B. R. (2017). Early Symptom Trajectories as Predictors of Treatment Outcome for Citalopram Versus Placebo. American Journal of Geriatric Psychiatry, 25(6), 654-661. doi:http://dx.doi.org/10.1016/j.jagp.2017.02.001</t>
  </si>
  <si>
    <t>Zou 2017</t>
  </si>
  <si>
    <t>Psychological pain theory–based cognitive therapy (PPTBCT)</t>
  </si>
  <si>
    <t>Zou, Y., Li, H., Shi, C., Lin, Y., Zhou, H., &amp; Zhang, J. (2017). Efficacy of psychological pain theory-based cognitive therapy in suicidal patients with major depressive disorder: A pilot study. Psychiatry Research, 249, 23-29. doi:http://dx.doi.org/10.1016/j.psychres.2016.12.046</t>
  </si>
  <si>
    <t>All participants receiving inpatient psychotherapy</t>
  </si>
  <si>
    <t>Zwerenz, R., Becker, J., Knickenberg, R. J., Siepmann, M., Hagen, K., &amp; Beutel, M. E. (2017). Online Self-Help as an Add-On to Inpatient Psychotherapy: Efficacy of a New Blended Treatment Approach. Psychotherapy and Psychosomatics, 86(6), 341-350. doi:http://dx.doi.org/10.1159/000481177</t>
  </si>
  <si>
    <t>Atiwannapat 2016</t>
  </si>
  <si>
    <t>From Aalbers 2017 SR</t>
  </si>
  <si>
    <t>2016-2019 search (SR)</t>
  </si>
  <si>
    <t>Atiwannapat, P., Thaipisuttikul, P., Poopityastaporn, P., &amp; Katekaew, W. (2016). Active versus receptive group music therapy for major depressive disorder—A pilot study. Complementary therapies in medicine, 26, 141-145.</t>
  </si>
  <si>
    <t>Chen 1992</t>
  </si>
  <si>
    <t>From Aalbers 2017 SR. Data cannot be extracted from SR as reports HAMD but figures do not look like HAMD scores</t>
  </si>
  <si>
    <t>Chen, X. (1992). Active music therapy for senile depression. Zhonghua shen jing jing shen ke za zhi= Chinese Journal of Neurology and Psychiatry, 25(4), 208-10.</t>
  </si>
  <si>
    <t>Erkkilä 2011</t>
  </si>
  <si>
    <t>From Aalbers 2017. 72% on antidepressant medication at baseline</t>
  </si>
  <si>
    <t>Erkkilä J, Punkanen M, Fachner J, Ala‐Ruona E, Pöntiö I, Tervaniemi M, et al. Individual music therapy for depression: randomised controlled trial.  British Journal of Psychiatry 2011;199:132‐9.</t>
  </si>
  <si>
    <t>Zerhussen 1991</t>
  </si>
  <si>
    <t>Zerhussen, J. D., Boyle, K., &amp; Wilson, W. (1991). Out of the darkness: Group cognitive therapy for depressed elderly. Journal of psychosocial nursing and mental health services, 29(9), 16-21.</t>
  </si>
  <si>
    <t>Aalbers 2017</t>
  </si>
  <si>
    <t>Systematic review (not appropriate to include in its entirety and checked for additional relevant primary studies)</t>
  </si>
  <si>
    <t>Aalbers, S., Fusar‐Poli, L., Freeman, R. E., Spreen, M., Ket, J. C., Vink, A. C., ... &amp; Gold, C. (2017). Music therapy for depression. Cochrane Database of Systematic Reviews, (11).</t>
  </si>
  <si>
    <t>Abbass 2014</t>
  </si>
  <si>
    <t>Short‐term psychodynamic psychotherapies</t>
  </si>
  <si>
    <t>Abbass, A. A., Kisely, S. R., Town, J. M., Leichsenring, F., Driessen, E., De Maat, S., ... &amp; Crowe, E. (2014). Short‐term psychodynamic psychotherapies for common mental disorders. Cochrane database of systematic reviews, (7).</t>
  </si>
  <si>
    <t>Altintoprak 2008</t>
  </si>
  <si>
    <t>Mirtazapine; amitriptyline</t>
  </si>
  <si>
    <t>Altintoprak, A. E., Zorlu, N., Coskunol, H., Akdeniz, F., &amp; Kitapcioglu, G. (2008). Effectiveness and tolerability of mirtazapine and amitriptyline in alcoholic patients with co‐morbid depressive disorder: a randomized, double‐blind study. Human Psychopharmacology: Clinical and Experimental, 23(4), 313-319.</t>
  </si>
  <si>
    <t>Cocchi 1997</t>
  </si>
  <si>
    <t>From Agabio 2018. Depression outcome measure outside protocol (Zung's Self-rating Depression Scale)</t>
  </si>
  <si>
    <t>Cocchi, R. (1997). Paroxetine vs amitryptiline in depressed alcoholics. European Neuropsychopharmacology, 1002(7), S254.</t>
  </si>
  <si>
    <t>Agabio 2018</t>
  </si>
  <si>
    <t>Antidepressants</t>
  </si>
  <si>
    <t>Agabio, R., Trogu, E., &amp; Pani, P. P. (2018). Antidepressants for the treatment of people with co‐occurring depression and alcohol dependence. Cochrane Database of Systematic Reviews, (4).</t>
  </si>
  <si>
    <t>From Ahern 2018 SR. 26% medication at baseline</t>
  </si>
  <si>
    <t>CCBT; CBT group</t>
  </si>
  <si>
    <t>Andersson, G., Hesser, H., Veilord, A., Svedling, L., Andersson, F., Sleman, O., ... &amp; Lamminen, M. (2013). Randomised controlled non-inferiority trial with 3-year follow-up of internet-delivered versus face-to-face group cognitive behavioural therapy for depression. Journal of affective disorders, 151(3), 986-994.</t>
  </si>
  <si>
    <t>Burton 2016</t>
  </si>
  <si>
    <t>Burton C, Tatar AS, McKinstry B, et al. Pilot randomised controlled trial of Help4Mood, an embodied virtual agent-based system to support treatment of depression. J Telemed Telecare. 2016;22(6):348</t>
  </si>
  <si>
    <t>Gilbody 2015/Littlewood 2015</t>
  </si>
  <si>
    <t>2016 update search/2016-2019 search (SR)</t>
  </si>
  <si>
    <t>Littlewood E, Duarte A, Hewitt C, et al. A randomised controlled trial of computerised cognitive behaviour therapy for the treatment of depression in primary care: the Randomised Evaluation of the Effectiveness and Acceptability of Computerised Therapy (REEACT) trial. Health Technol Assess. 2015;19(101):1–173.</t>
  </si>
  <si>
    <t>Christensen 2004a/Mackinnon 2008</t>
  </si>
  <si>
    <t>2009 GL/2016-2019 search (SR)</t>
  </si>
  <si>
    <t>Mackinnon A, Griffiths KM, Christensen H. Comparative randomised trial of online cognitive-behavioral therapy and an information website for depression: 12-month outcomes. Br J Psychiatry. 2008;192(2):130</t>
  </si>
  <si>
    <t>Mohr 2013</t>
  </si>
  <si>
    <t>From Ahern 2018 SR. 34% antidepressant at baseline</t>
  </si>
  <si>
    <t>Mohr DC, Duffecy J, Ho J, et al. A randomized controlled trial evaluating a manualized telecoaching protocol for improving adherence to a web-based intervention for the treatment of depression. PLoS One. 2013;8(8):1–9</t>
  </si>
  <si>
    <t>Salisbury 2016</t>
  </si>
  <si>
    <t>From Ahern 2018 SR. More like a service delivery intervention</t>
  </si>
  <si>
    <t>Integrated telehealth service</t>
  </si>
  <si>
    <t>Salisbury C, O’Cathain A, Edwards L, et al. Effectiveness of an integrated telehealth service for patients with depression: a pragmatic randomised controlled trial of a complex intervention. Lancet Psychiatry. 2016;3(6):515–525.</t>
  </si>
  <si>
    <t>Ahern 2018</t>
  </si>
  <si>
    <t>Ahern, E., Kinsella, S., &amp; Semkovska, M. (2018). Clinical efficacy and economic evaluation of online cognitive behavioral therapy for major depressive disorder: a systematic review and meta-analysis. Expert review of pharmacoeconomics &amp; outcomes research, 18(1), 25-41.</t>
  </si>
  <si>
    <t>Aherne 2017</t>
  </si>
  <si>
    <t>Any treatment (for moderate depression)</t>
  </si>
  <si>
    <t>Aherne, D., Fitzgerald, A., Aherne, C., Fitzgerald, N., Slattery, M., &amp; Whelan, N. (2017). Evidence for the treatment of moderate depression: a systematic review. Irish journal of psychological medicine, 34(3), 197-204.</t>
  </si>
  <si>
    <t>Kripke 1992</t>
  </si>
  <si>
    <t>From Al-Karawi 2016 SR. Data in figures</t>
  </si>
  <si>
    <t>Kripke, D. F., Mullaney, D. J., Klauber, M. R., Risch, S. C., &amp; Gillin, J. C. (1992). Controlled trial of bright light for nonseasonal major depressive disorders. Biological Psychiatry, 31(2), 119-134.</t>
  </si>
  <si>
    <t>Mackert 1991</t>
  </si>
  <si>
    <t>Mackert, A., Volz, H. P., Stieglitz, R. D., &amp; Müller-Oerlinghausen, B. (1991). Phototherapy in nonseasonal depression. Biological Psychiatry, 30(3), 257-268.</t>
  </si>
  <si>
    <t>Al-Karawi 2016</t>
  </si>
  <si>
    <t>Al-Karawi, D., &amp; Jubair, L. (2016). Bright light therapy for nonseasonal depression: meta-analysis of clinical trials. Journal of affective disorders, 198, 64-71.</t>
  </si>
  <si>
    <t>Al-Qahtani 2018</t>
  </si>
  <si>
    <t>Al-Qahtani, A. M., Shaikh, M. A. K., &amp; Shaikh, I. A. (2018). Exercise as a treatment modality for depression: A narrative review. Alexandria journal of medicine, 54(4), 429-435.</t>
  </si>
  <si>
    <t>Andersson 2018</t>
  </si>
  <si>
    <t>Andersson, G., Rozental, A., Shafran, R., &amp; Carlbring, P. (2018). Long-term effects of internet-supported cognitive behaviour therapy. Expert review of neurotherapeutics, 18(1), 21-28.</t>
  </si>
  <si>
    <t>Andrews 2018</t>
  </si>
  <si>
    <t>Andrews, G., Basu, A., Cuijpers, P., Craske, M. G., McEvoy, P., English, C. L., &amp; Newby, J. M. (2018). Computer therapy for the anxiety and depression disorders is effective, acceptable and practical health care: an updated meta-analysis. Journal of anxiety disorders, 55, 70-78.</t>
  </si>
  <si>
    <t>Apler 2011</t>
  </si>
  <si>
    <t>Apler, A. (2011). Citalopram for major depressive disorder in adults: a systematic review and meta-analysis of published placebo-controlled trials. BMJ open, 1(2), e000106.</t>
  </si>
  <si>
    <t>Apostolo 2016</t>
  </si>
  <si>
    <t>Non-pharm interventions</t>
  </si>
  <si>
    <t>Apostolo, J., Bobrowicz-Campos, E., Rodrigues, M., Castro, I., &amp; Cardoso, D. (2016). The effectiveness of non-pharmacological interventions in older adults with depressive disorders: a systematic review. International journal of nursing studies, 58, 59-70.</t>
  </si>
  <si>
    <t>Arroll 2016</t>
  </si>
  <si>
    <t>Arroll, B., Chin, W. Y., Martis, W., Goodyear-Smith, F., Mount, V., Kingsford, D., ... &amp; MacGillivray, S. (2016). Antidepressants for treatment of depression in primary care: a systematic review and meta-analysis. Journal of primary health care, 8(4), 325-334.</t>
  </si>
  <si>
    <t>From Asher 2017 SR. Only SCL-90 subscales reported</t>
  </si>
  <si>
    <t>Paroxetine; acupuncture</t>
  </si>
  <si>
    <t>Chen, J., Lin, W., Wang, S., Wang, C., Li, G., Qu, S., ... &amp; Xiao, W. (2014). Acupuncture/electroacupuncture enhances anti-depressant effect of Seroxat: the Symptom Checklist-90 scores. Neural regeneration research, 9(2), 213.</t>
  </si>
  <si>
    <t>Asher 2017</t>
  </si>
  <si>
    <t>Complementary and Alternative Medicine</t>
  </si>
  <si>
    <t>Asher, G. N., Gartlehner, G., Gaynes, B. N., Amick, H. R., Forneris, C., Morgan, L. C., ... &amp; Bann, C. (2017). Comparative benefits and harms of complementary and alternative medicine therapies for initial treatment of major depressive disorder: systematic review and meta-analysis. The Journal of Alternative and Complementary Medicine, 23(12), 907-919.</t>
  </si>
  <si>
    <t>Woolery 2004</t>
  </si>
  <si>
    <t>Woolery, A., Myers, H., Sternlieb, B., &amp; Zeltzer, L. (2004). A yoga intervention for young adults with elevated symptoms of depression. Alternative therapies in health and medicine, 10(2), 60-63.</t>
  </si>
  <si>
    <t>Balasubramaniam 2013</t>
  </si>
  <si>
    <t>Balasubramaniam, M., Telles, S., &amp; Doraiswamy, P. M. (2013). Yoga on our minds: a systematic review of yoga for neuropsychiatric disorders. Frontiers in PSYCHIATRY, 3, 117.</t>
  </si>
  <si>
    <t>No list of included studies</t>
  </si>
  <si>
    <t>SSRIs</t>
  </si>
  <si>
    <t>Barth, M., Kriston, L., Klostermann, S., Barbui, C., Cipriani, A., &amp; Linde, K. (2016). Efficacy of selective serotonin reuptake inhibitors and adverse events: meta-regression and mediation analysis of placebo-controlled trials. The British Journal of Psychiatry, 208(2), 114-119.</t>
  </si>
  <si>
    <t>Li Y, Zhang X-N, Wu Z-M (2004) Comparative study on the effects of paroxetine and venlafaxine in treating depression. [Chinese]. Zhongguo Linchuang Kangfu 8:4174–4175</t>
  </si>
  <si>
    <t>Bauer, M., Tharmanathan, P., Volz, H. P., Moeller, H. J., &amp; Freemantle, N. (2009). The effect of venlafaxine compared with other antidepressants and placebo in the treatment of major depression. European archives of psychiatry and clinical neuroscience, 259(3), 172-185.</t>
  </si>
  <si>
    <t>Hwang 2004</t>
  </si>
  <si>
    <t>From Bauer 2009 SR</t>
  </si>
  <si>
    <t>Hwang J-P, Yang C-H, Tsai S-J (2004) Comparison study of venlafaxine and paroxetine for the treatment of depression in elderly Chinese inpatients. Int J Geriatr Psychiatry 19:189–190</t>
  </si>
  <si>
    <t>Oslin 2003</t>
  </si>
  <si>
    <t>Oslin DW, Ten Have TR, Streim JE, Datto CJ, Weintraub D, DiFilippo S et al (2003) Probing the safety of medications in the frail elderly: evidence from a randomized clinical trial of sertraline and venlafaxine in depressed nursing home residents. J Clin Psychiatry 64:875–882</t>
  </si>
  <si>
    <t>Gasto 2003</t>
  </si>
  <si>
    <t>Gastó, C., Navarro, V., Marcos, T., Portella, M. J., Torra, M., &amp; Rodamilans, M. (2003). Single-blind comparison of venlafaxine and nortriptyline in elderly major depression. Journal of clinical psychopharmacology, 23(1), 21-26.</t>
  </si>
  <si>
    <t>Bauer 2009</t>
  </si>
  <si>
    <t>Bondareff 2000</t>
  </si>
  <si>
    <t>Bondareff, W., Alpert, M., Friedhoff, A. J., Richter, E. M., Clary, C. M., &amp; Batzar, E. (2000). Comparison of sertraline and nortriptyline in the treatment of major depressive disorder in late life. American Journal of Psychiatry, 157(5), 729-736.</t>
  </si>
  <si>
    <t>Forlenza 2001</t>
  </si>
  <si>
    <t>Forlenza, O. V., Almeida, O. P., Stoppe, A., Hirata, E. S., &amp; Ferreira, R. C. (2001). Antidepressant efficacy and safety of low-dose sertraline and standard-dose imipramine for the treatment of depression in older adults: results from a double-blind, randomized, controlled clinical trial. International psychogeriatrics, 13(1), 75-84.</t>
  </si>
  <si>
    <t>Kok 2007</t>
  </si>
  <si>
    <t>Venlafaxine; Nortriptyline</t>
  </si>
  <si>
    <t>From Benraad 2016 SR. 49% psychotic features</t>
  </si>
  <si>
    <t xml:space="preserve">Kok RM, Nolen WA, Heeren TJ. 2007. Venlafaxine versus nortriptyline in the treatment of elderly depressed inpatients: a randomised, double‐blind, controlled trial. Int J Geriatr Psychiatry 22: 1247–1254. </t>
  </si>
  <si>
    <t>Navarro 2001</t>
  </si>
  <si>
    <t>Navarro, V., Gasto, C., Torres, X., Marcos, T., &amp; Pintor, L. (2001). Citalopram versus nortriptyline in late‐life depression: a 12‐week randomized single‐blind study. Acta Psychiatrica Scandinavica, 103(6), 435-440.</t>
  </si>
  <si>
    <t>Benraad 2016</t>
  </si>
  <si>
    <t>Benraad, C. E., Kamerman‐Celie, F., van Munster, B. C., Oude Voshaar, R. C., Spijker, J., &amp; Olde Rikkert, M. G. (2016). Geriatric characteristics in randomised controlled trials on antidepressant drugs for older adults: a systematic review. International journal of geriatric psychiatry, 31(9), 990-1003.</t>
  </si>
  <si>
    <t>Reynolds 2010</t>
  </si>
  <si>
    <t>From Bernecker 2017 SR. Partial responders</t>
  </si>
  <si>
    <t>IPT + escitalopram; escitalopram + care management</t>
  </si>
  <si>
    <t>Reynolds III, C. F., Dew, M. A., Martire, L. M., Miller, M. D., Cyranowski, J. M., Lenze, E., ... &amp; Gildengers, A. (2010). Treating depression to remission in older adults: a controlled evaluation of combined escitalopram with interpersonal psychotherapy versus escitalopram with depression care management. International journal of geriatric psychiatry, 25(11), 1134-1141.</t>
  </si>
  <si>
    <t>Bernecker 2017</t>
  </si>
  <si>
    <t>Bernecker, S. L., Coyne, A. E., Constantino, M. J., &amp; Ravitz, P. (2017). For whom does interpersonal psychotherapy work? A systematic review. Clinical psychology review, 56, 82-93.</t>
  </si>
  <si>
    <t>Egede 2015</t>
  </si>
  <si>
    <t>Egede, L. E., Acierno, R., Knapp, R. G., Lejuez, C., Hernandez-Tejada, M., Payne, E. H., &amp; Frueh, B. C. (2015). Psychotherapy for depression in older veterans via telemedicine: a randomised, open-label, non-inferiority trial. The Lancet Psychiatry, 2(8), 693-701.</t>
  </si>
  <si>
    <t>Luxton 2016</t>
  </si>
  <si>
    <t>Luxton, D. D., Pruitt, L. D., Wagner, A., Smolenski, D. J., Jenkins-Guarnieri, M. A., &amp; Gahm, G. (2016). Home-based telebehavioral health for US military personnel and veterans with depression: A randomized controlled trial. Journal of consulting and clinical psychology, 84(11), 923.</t>
  </si>
  <si>
    <t>Stubbings 2013</t>
  </si>
  <si>
    <t>CBT (in-person vs video-conference)</t>
  </si>
  <si>
    <t>Stubbings, D. R., Rees, C. S., Roberts, L. D., &amp; Kane, R. T. (2013). Comparing in-person to videoconference-based cognitive behavioral therapy for mood and anxiety disorders: randomized controlled trial. Journal of Medical Internet Research, 15(11), e258.</t>
  </si>
  <si>
    <t>From Berryhill 2019 SR. 23% reported that they were on antidepressants before starting the study</t>
  </si>
  <si>
    <t>Berryhill 2019</t>
  </si>
  <si>
    <t>Psych (face-to-face versus remote)</t>
  </si>
  <si>
    <t>Berryhill, M. B., Culmer, N., Williams, N., Halli-Tierney, A., Betancourt, A., Roberts, H., &amp; King, M. (2019). Videoconferencing psychotherapy and depression: a systematic review. Telemedicine and e-Health, 25(6), 435-446.</t>
  </si>
  <si>
    <t>Bell 2015</t>
  </si>
  <si>
    <t>From Blanck 2018 SR. CES-D scores not reported at baseline (or endpoint)</t>
  </si>
  <si>
    <t>Bell, T. P. (2015). Meditative practice cultivates mindfulness and reduces anxiety, depression, blood pressure, and heart rate in a diverse sample. Journal of Cognitive Psychotherapy, 29(4), 343-355.</t>
  </si>
  <si>
    <t>Cavanagh 2013</t>
  </si>
  <si>
    <t>From Blanck 2018 SR. Depression outcome measure outside protocol (PHQ-4)</t>
  </si>
  <si>
    <t>Online mindfulness intervention</t>
  </si>
  <si>
    <t>Cavanagh, K., Strauss, C., Cicconi, F., Griffiths, N., Wyper, A., &amp; Jones, F. (2013). A randomised controlled trial of a brief online mindfulness-based intervention. Behaviour research and therapy, 51(9), 573-578.</t>
  </si>
  <si>
    <t>Howells 2016</t>
  </si>
  <si>
    <t>From Blanck 2018 SR. Subthreshold depression</t>
  </si>
  <si>
    <t>Howells, A., Ivtzan, I., &amp; Eiroa-Orosa, F. J. (2016). Putting the ‘app’in happiness: a randomised controlled trial of a smartphone-based mindfulness intervention to enhance wellbeing. Journal of Happiness Studies, 17(1), 163-185.</t>
  </si>
  <si>
    <t>Blanck 2018</t>
  </si>
  <si>
    <t>Blanck, P., Perleth, S., Heidenreich, T., Kröger, P., Ditzen, B., Bents, H., &amp; Mander, J. (2018). Effects of mindfulness exercises as stand-alone intervention on symptoms of anxiety and depression: Systematic review and meta-analysis. Behaviour research and therapy, 102, 25-35.</t>
  </si>
  <si>
    <t>Brockmann 2009</t>
  </si>
  <si>
    <t>From Boccia 2016 SR</t>
  </si>
  <si>
    <t>Brockmann, H., Zobel, A., Joe, A., Biermann, K., Scheef, L., Schuhmacher, A., von Widdern, O., Metten, M., Biersack, H. J., Maier, W., &amp; Boecker, H. (2009). The value of HMPAO SPECT in predicting treatment response to citalopram in patients with major depression. Psychiatry Research, 173(2), 107–112.</t>
  </si>
  <si>
    <t>Fu 2004</t>
  </si>
  <si>
    <t>Fu, C. H. Y., Williams, S. C. R., Cleare, A. J., Brammer, M. J., Walsh, N. D., Kim, J., Andrew, C. M., Pich, E. M., Williams, P. M., &amp; Reed, L. J. (2004). Attenuation of the neural response to sad faces in major depression by antidepressant treatment: a prospective, event-related functional magnetic resonance imaging study. Archives of General Psychiatry, 61, 877–889.</t>
  </si>
  <si>
    <t>Goldapple 2004</t>
  </si>
  <si>
    <t>CBT;  paroxetine</t>
  </si>
  <si>
    <t>Goldapple, K., Segal, Z. V., Garson, C., Lau, M., Bieling, P., Kennedy, S. H., &amp; Mayberg, H. S. (2004). Modulation of cortical-limbic pathways in major depression: treatment-specific effects of cognitive behavior therapy. Archives of General Psychiatry, 61, 34–41.</t>
  </si>
  <si>
    <t>Bremner 2007</t>
  </si>
  <si>
    <t>Fluoxetine/venlafaxine</t>
  </si>
  <si>
    <t>Bremner, J. D., Vythilingam, M., Vermetten, E., &amp; Charney, D. S. (2007). Effects of antidepressant treatment on neutral correlates of emotional and neutral declarative verbal memory in depression. Journal of Affective Disorders, 101, 99–111.</t>
  </si>
  <si>
    <t>Chen 2007</t>
  </si>
  <si>
    <t>Chen, C. H., Ridler, K., Suckling, J., Williams, S., Fu, C. H. Y., Merlo-Pich, E., &amp; Bullmore, E. (2007). Brain imaging correlates of depressive symptom severity and predictors of symptom improvement after antidepressant treatment. Biological Psychiatry, 62, 407–414.</t>
  </si>
  <si>
    <t>Boccia 2016</t>
  </si>
  <si>
    <t>Drug therapy; psychotherapy</t>
  </si>
  <si>
    <t>Boccia, M., Piccardi, L., &amp; Guariglia, P. (2016). How treatment affects the brain: meta-analysis evidence of neural substrates underpinning drug therapy and psychotherapy in major depression. Brain imaging and behavior, 10(2), 619-627.</t>
  </si>
  <si>
    <t>Lee 2010</t>
  </si>
  <si>
    <t>Mindfulness-based cognitive therapy (MBCT) group</t>
  </si>
  <si>
    <t>Lee, W. K., &amp; Bang, H. J. (2010). The effects of mindfulness‐based group intervention on the mental health of middle‐aged Korean women in community. Stress and Health, 26(4), 341-348.</t>
  </si>
  <si>
    <t>Walker 2014</t>
  </si>
  <si>
    <t>Walker III, J. V., &amp; Lampropoulos, G. K. (2014). A comparison of self-help (homework) activities for mood enhancement: Results from a brief randomized controlled trial. Journal of Psychotherapy Integration, 24(1), 46.</t>
  </si>
  <si>
    <t>Baseline scores below subthreshold level. BDI-II=4.82</t>
  </si>
  <si>
    <t>Baseline scores below subthreshold level. BDI=7</t>
  </si>
  <si>
    <t>Baseline scores below subthreshold level. BDI-II=9.8</t>
  </si>
  <si>
    <t>Below subthreshold level. CES-D=7</t>
  </si>
  <si>
    <t>Baseline scores below subthreshold level. BDI-II=5</t>
  </si>
  <si>
    <t>Yiend 2014</t>
  </si>
  <si>
    <t>From Boumparis 2016 SR. Endpoint data not reported for BDI-II and no functioning or quality of life outcomes</t>
  </si>
  <si>
    <t>Cognitive bias modification; attention placebo</t>
  </si>
  <si>
    <t>Yiend, J., Lee, J. S., Tekes, S., Atkins, L., Mathews, A., Vrinten, M., ... &amp; Shergill, S. (2014). Modifying interpretation in a clinically depressed sample using ‘cognitive bias modification-errors’: A double blind randomised controlled trial. Cognitive Therapy and Research, 38(2), 146-159.</t>
  </si>
  <si>
    <t>Boumparis 2016</t>
  </si>
  <si>
    <t>Boumparis, N., Karyotaki, E., Kleiboer, A., Hofmann, S. G., &amp; Cuijpers, P. (2016). The effect of psychotherapeutic interventions on positive and negative affect in depression: A systematic review and meta-analysis. Journal of affective disorders, 202, 153-162.</t>
  </si>
  <si>
    <t>Marefat 2011</t>
  </si>
  <si>
    <t>From Bridges 2017 SR. Data not reported for control group</t>
  </si>
  <si>
    <t>Marefat, M., Peymanzad, H., &amp; Alikhajeh, Y. (2011). The study of the effects of yoga exercises on addicts’ depression and anxiety in rehabilitation period. Procedia-Social and Behavioral Sciences, 30, 1494-1498.</t>
  </si>
  <si>
    <t>Umadevi 2013</t>
  </si>
  <si>
    <t>Umadevi, P., Ramachandra, S. V., Philip, M., &amp; Gangadhar, B. N. (2013). Effect of yoga therapy on anxiety and depressive symptoms and quality-of-life among caregivers of in-patients with neurological disorders at a tertiary care center in India: A randomized controlled trial. Indian journal of psychiatry, 55(Suppl 3), S385.</t>
  </si>
  <si>
    <t>Kinser 2014</t>
  </si>
  <si>
    <t>From Bridges 2017 SR. Follow-up study of Kinser 2013</t>
  </si>
  <si>
    <t>Yoga + TAU; attention placebo + TAU</t>
  </si>
  <si>
    <t>Kinser, P. A., Elswick, R. K., &amp; Kornstein, S. (2014). Potential long-term effects of a mind–body intervention for women with major depressive disorder: Sustained mental health improvements with a pilot yoga intervention. Archives of psychiatric nursing, 28(6), 377-383.</t>
  </si>
  <si>
    <t>Bridges 2017</t>
  </si>
  <si>
    <t>Bridges, L., &amp; Sharma, M. (2017). The efficacy of yoga as a form of treatment for depression. Journal of evidence-based complementary &amp; alternative medicine, 22(4), 1017-1028.</t>
  </si>
  <si>
    <t>Brunwasser 2009</t>
  </si>
  <si>
    <t>Children</t>
  </si>
  <si>
    <t>Brunwasser, S. M., Gillham, J. E., &amp; Kim, E. S. (2009). A meta-analytic review of the Penn Resiliency Program’s effect on depressive symptoms. Journal of consulting and clinical psychology, 77(6), 1042.</t>
  </si>
  <si>
    <t>this study involved patients currently receiving treatment from their clinician'</t>
  </si>
  <si>
    <t>Preschl 2011</t>
  </si>
  <si>
    <t>CCBT; CBT</t>
  </si>
  <si>
    <t>From Cameron 2018 SR. BDI-II score not reported for endpoint</t>
  </si>
  <si>
    <t>Preschl, B., Maercker, A., &amp; Wagner, B. (2011). The working alliance in a randomized controlled trial comparing online with face-to-face cognitive-behavioral therapy for depression. BMC psychiatry, 11(1), 189.</t>
  </si>
  <si>
    <t>Stiles‐Shields 2014</t>
  </si>
  <si>
    <t>From Cameron 2018 SR. Secondary analysis of Mohr 2012</t>
  </si>
  <si>
    <t>CBT (face-to-face vs telephone)</t>
  </si>
  <si>
    <t>Stiles-Shields, C., Kwasny, M. J., Cai, X., &amp; Mohr, D. C. (2014). Therapeutic alliance in face-to-face and telephone-administered cognitive behavioral therapy. Journal of consulting and clinical psychology, 82(2), 349.</t>
  </si>
  <si>
    <t>Teismann 2008</t>
  </si>
  <si>
    <t>Via Teissman 2012</t>
  </si>
  <si>
    <t>Teismann, T., Willutzki, U., Michalak, J., &amp; Schulte, D. (2008). Bedeutung von Rumination und Ablenkung für den Therapieerfolg depressiver Patienten [Relevance of rumination and distraction to therapy outcome of depressed patients]. Verhaltenstherapie, 18, 215–222.</t>
  </si>
  <si>
    <t>Teismann 2012</t>
  </si>
  <si>
    <t>From Cameron 2018 SR. BDI score not reported at endpoint</t>
  </si>
  <si>
    <t>Teismann, T., Michalak, J., Willutzki, U., &amp; Schulte, D. (2012). Influence of rumination and distraction on the therapeutic process in cognitive-behavioral therapy for depression. Cognitive therapy and research, 36(1), 15-24.</t>
  </si>
  <si>
    <t>Cameron 2018</t>
  </si>
  <si>
    <t>Cameron, S. K., Rodgers, J., &amp; Dagnan, D. (2018). The relationship between the therapeutic alliance and clinical outcomes in cognitive behaviour therapy for adults with depression: A meta‐analytic review. Clinical psychology &amp; psychotherapy, 25(3), 446-456.</t>
  </si>
  <si>
    <t>Cao 2019</t>
  </si>
  <si>
    <t>Cao, B., Zhu, J., Zuckerman, H., Rosenblat, J. D., Brietzke, E., Pan, Z., ... &amp; McIntyre, R. S. (2019). Pharmacological interventions targeting anhedonia in patients with major depressive disorder: A systematic review. Progress in Neuro-Psychopharmacology and Biological Psychiatry.</t>
  </si>
  <si>
    <t>From Carletto 2017 SR. Data cannot be extracted from review</t>
  </si>
  <si>
    <t>Song 2007a</t>
  </si>
  <si>
    <t>Song 2007b</t>
  </si>
  <si>
    <t>Song, L., &amp; Wang, Z. Y. (2007). Sertraline treatment of depression combined with EMDR research: A control study of sertraline combined with the EMDR in the treatment of depression. Journal of Clinical Psychosomatic Disease, 13(4), 307-308.</t>
  </si>
  <si>
    <t>Gauhar, Y. W. M. (2016). The efficacy of EMDR in the treatment of depression. Journal of EMDR Practice and Research, 10(2), 59-69.</t>
  </si>
  <si>
    <t>Carletto 2017</t>
  </si>
  <si>
    <t>Carletto, S., Ostacoli, L., Colombi, N., Luca, C., Oliva, F., Isabel, F., &amp; Arne, H. (2017). EMDR for depression: A systematic review of controlled studies.</t>
  </si>
  <si>
    <t>Chan 2017</t>
  </si>
  <si>
    <t>Paper retracted</t>
  </si>
  <si>
    <t>Behavioural activation group</t>
  </si>
  <si>
    <t>Chan, A. T., Sun, G. Y., Tam, W. W., Tsoi, K. K., &amp; Wong, S. Y. (2017). The effectiveness of group-based behavioral activation in the treatment of depression: An updated meta-analysis of randomized controlled trial.</t>
  </si>
  <si>
    <t>Chang, P. S., Knobf, T., Oh, B., &amp; Funk, M. (2019). Physical and Psychological Health Outcomes of Qigong Exercise in Older Adults: A Systematic Review and Meta-Analysis. The American journal of Chinese medicine, 47(02), 301-322.</t>
  </si>
  <si>
    <t>Chen 2014a</t>
  </si>
  <si>
    <t>From Chen 2019 SR. Depression outcome measure outside protocol (Depression Mood Self‐Report Inventory for Adolescence)</t>
  </si>
  <si>
    <t>Chen, C. J., Sung, H. C., Lee, M. S., &amp; Chang, C. Y. (2015). The effects of C hinese five‐element music therapy on nursing students with depressed mood. International Journal of Nursing Practice, 21(2), 192-199.</t>
  </si>
  <si>
    <t>Chen 2015a</t>
  </si>
  <si>
    <t>Chen 2015b</t>
  </si>
  <si>
    <t>Hughes 2003</t>
  </si>
  <si>
    <t>From Chen 2019 SR. CES-D score not a total score</t>
  </si>
  <si>
    <t>Hughes, L. C., Romick, P., Sandor, M. K., Phillips, C. A., Glaister, J., Levy, K., &amp; Rock, J. (2003). Evaluation of an informal peer group experience on baccalaureate nursing students' emotional well-being and professional socialization. Journal of Professional Nursing, 19(1), 38-48.</t>
  </si>
  <si>
    <t>From Chen 2019 SR. Below subthreshold level. BDI=8.4</t>
  </si>
  <si>
    <t>Kang, Y. S., Choi, S. Y., &amp; Ryu, E. (2009). The effectiveness of a stress coping program based on mindfulness meditation on the stress, anxiety, and depression experienced by nursing students in Korea. Nurse education today, 29(5), 538-543.</t>
  </si>
  <si>
    <t>Chen, D., Sun, W., Liu, N., Wang, J., Guo, P., Zhang, X., &amp; Zhang, W. (2019). Effects of nonpharmacological interventions on depressive symptoms and depression among nursing students: A systematic review and meta-analysis. Complementary therapies in clinical practice, 34, 217-228.</t>
  </si>
  <si>
    <t>Cipriani 2018</t>
  </si>
  <si>
    <t>Cipriani, A., Furukawa, T. A., Salanti, G., Chaimani, A., Atkinson, L. Z., Ogawa, Y., ... &amp; Egger, M. (2018). Comparative efficacy and acceptability of 21 antidepressant drugs for the acute treatment of adults with major depressive disorder: a systematic review and network meta-analysis. Focus, 16(4), 420-429.</t>
  </si>
  <si>
    <t>Alegría 2014</t>
  </si>
  <si>
    <t>From Collado 2016 SR. 98% on medication</t>
  </si>
  <si>
    <t>Alegría, M., Ludman, E., Kafali, N., Lapatin, S., Vila, D., Shrout, P. E., ... &amp; Bauer, A. (2014). Effectiveness of the Engagement and Counseling for Latinos (ECLA) intervention in low-income Latinos. Medical care, 52(11), 989.</t>
  </si>
  <si>
    <t>Collado 2016a</t>
  </si>
  <si>
    <t>Collado 2016b</t>
  </si>
  <si>
    <t>Collado, A., Lim, A. C., &amp; MacPherson, L. (2016). A systematic review of depression psychotherapies among Latinos. Clinical Psychology Review, 45, 193-209.</t>
  </si>
  <si>
    <t>Cooper 2015</t>
  </si>
  <si>
    <t>Cooper, A. A., &amp; Conklin, L. R. (2015). Dropout from individual psychotherapy for major depression: A meta-analysis of randomized clinical trials. Clinical Psychology Review, 40, 57-65.</t>
  </si>
  <si>
    <t>Coronado-Montoya 2016</t>
  </si>
  <si>
    <t>Coronado-Montoya, S., Levis, A. W., Kwakkenbos, L., Steele, R. J., Turner, E. H., &amp; Thombs, B. D. (2016). Reporting of positive results in randomized controlled trials of mindfulness-based mental health interventions. PloS one, 11(4), e0153220.</t>
  </si>
  <si>
    <t>Coughtrey 2018</t>
  </si>
  <si>
    <t>Telephone-delivered psychotherapy</t>
  </si>
  <si>
    <t>Coughtrey, A. E., &amp; Pistrang, N. (2018). The effectiveness of telephone-delivered psychological therapies for depression and anxiety: a systematic review. Journal of telemedicine and telecare, 24(2), 65-74.</t>
  </si>
  <si>
    <t>Janakiramaiah 2000</t>
  </si>
  <si>
    <t>From Cramer 2017 SR</t>
  </si>
  <si>
    <t>ECT</t>
  </si>
  <si>
    <t>Janakiramaiah, N., Gangadhar, B. N., Murthy, P. N. V., Harish, M. G., Subbakrishna, D. K., &amp; Vedamurthachar, A. (2000). Antidepressant efficacy of Sudarshan Kriya Yoga (SKY) in melancholia: a randomized comparison with electroconvulsive therapy (ECT) and imipramine. Journal of affective disorders, 57(1-3), 255-259.</t>
  </si>
  <si>
    <t>Sharma 2005</t>
  </si>
  <si>
    <t>Sharma, V. K., Das, S., Mondal, S., Goswami, U., &amp; Gandhi, A. (2005). Effect of Sahaj Yoga on depressive disorders. Indian journal of physiology and pharmacology, 49(4), 462.</t>
  </si>
  <si>
    <t>Cramer 2017</t>
  </si>
  <si>
    <t>Cramer, H., Anheyer, D., Lauche, R., &amp; Dobos, G. (2017). A systematic review of yoga for major depressive disorder. Journal of Affective Disorders, 213, 70-77.</t>
  </si>
  <si>
    <t>Barrett 2001</t>
  </si>
  <si>
    <t>From Cristea 2017 SR. 53% dysthymia</t>
  </si>
  <si>
    <t>Problem-solving + paroxetine; problem-solving + placebo</t>
  </si>
  <si>
    <t>BARRET, J. E., W JR, J. O. H. N., Oxman, T. E., Frank, E., Katon, W., Sullivan, M., ... &amp; Cornell, J. E. (2001). Treatment of dysthymia and minor depression in primary care. Journal of Family Practice, 50(5), 405-405.</t>
  </si>
  <si>
    <t>Sloane 1985</t>
  </si>
  <si>
    <t>Sloane, R. B. (1985). Interpersonal therapy versus nortriptyline for depression in the elderly. Clinical and pharmacological studies in psychiatric disorders. Biological psychiatry - new prospects; 1985: 344–6.</t>
  </si>
  <si>
    <t>Pharmacotherapy; psychotherapy</t>
  </si>
  <si>
    <t>Cristea, I. A., Gentili, C., Pietrini, P., &amp; Cuijpers, P. (2017). Sponsorship bias in the comparative efficacy of psychotherapy and pharmacotherapy for adult depression: meta-analysis. The British Journal of Psychiatry, 210(1), 16-23.</t>
  </si>
  <si>
    <t>Cristea 2017a</t>
  </si>
  <si>
    <t>Cristea 2017b</t>
  </si>
  <si>
    <t>Cristea, I. A., Gentili, C., Pietrini, P., &amp; Cuijpers, P. (2017). Is investigator background related to outcome in head to head trials of psychotherapy and pharmacotherapy for adult depression? A systematic review and meta-analysis. PloS one, 12(2), e0171654.</t>
  </si>
  <si>
    <t>Lovett 1988</t>
  </si>
  <si>
    <t>Lovett, S., &amp; Gallagher, D. (1988). Psychoeducational interventions for family caregivers: Preliminary efficacy data. Behavior Therapy, 19(3), 321-330.</t>
  </si>
  <si>
    <t>Munoz 1982</t>
  </si>
  <si>
    <t>From Cuijpers 1998 SR</t>
  </si>
  <si>
    <t>Coping with depression course (television)</t>
  </si>
  <si>
    <t>Muñoz, R. F., Glish, M., Soo-Hoo, T., &amp; Robertson, J. (1982). The San Francisco mood survey project: Preliminary work toward the prevention of depression. American Journal of Community Psychology, 10(3), 317-329.</t>
  </si>
  <si>
    <t>Thompson 1983</t>
  </si>
  <si>
    <t>Coping with depression course (professional versus non-professional instructor)</t>
  </si>
  <si>
    <t>Thompson, L. W., Gallagher, D., Nies, G., &amp; Epstein, D. (1983). Evaluation of the effectiveness of professionals and nonprofessionals as instructors of “coping with depression” classes for elders. The Gerontologist, 23(4), 390-396.</t>
  </si>
  <si>
    <t>Cuijpers 1998</t>
  </si>
  <si>
    <t>Coping with depression course</t>
  </si>
  <si>
    <t>Cuijpers, P. (1998). A psychoeducational approach to the treatment of depression: a meta-analysis of Lewinsohn's “Coping with Depression” course. Behavior Therapy, 29(3), 521-533.</t>
  </si>
  <si>
    <t>Hayman 1980</t>
  </si>
  <si>
    <t>From Cuijpers 2016 SR</t>
  </si>
  <si>
    <t>Assertion training</t>
  </si>
  <si>
    <t>Hayman, P. M., &amp; Cope, C. S. (1980). Effects of assertion training on depression. Journal of clinical psychology, 36(2), 534-543.</t>
  </si>
  <si>
    <t>Rohde 2014</t>
  </si>
  <si>
    <t>From Cuijpers 2016 SR. Depression outcome measure outside protocol (K-SADS)</t>
  </si>
  <si>
    <t>CBT group; cognitive bibliotherapy; enhanced TAU</t>
  </si>
  <si>
    <t>Rohde, P., Stice, E., Shaw, H., &amp; Gau, J. M. (2014). Cognitive-behavioral group depression prevention compared to bibliotherapy and brochure control: Nonsignificant effects in pilot effectiveness trial with college students. Behaviour research and therapy, 55, 48-53.</t>
  </si>
  <si>
    <t>Seligman 2007</t>
  </si>
  <si>
    <t>Seligman, M. E., Schulman, P., &amp; Tryon, A. M. (2007). Group prevention of depression and anxiety symptoms. Behaviour research and therapy, 45(6), 1111-1126.</t>
  </si>
  <si>
    <t>Tyson 1987</t>
  </si>
  <si>
    <t>From Cuijpers 2016 SR. Depression outcome measure outside protocol (MMPI-d)</t>
  </si>
  <si>
    <t xml:space="preserve">Gestalt dialogues </t>
  </si>
  <si>
    <t>Tyson, G. M., &amp; Range, L. M. (1987). Gestalt dialogues as a treatment for mild depression: Time works just as well. Journal of clinical psychology, 43(2), 227-231.</t>
  </si>
  <si>
    <t>Cuijpers, P., Cristea, I. A., Ebert, D. D., Koot, H. M., Auerbach, R. P., Bruffaerts, R., &amp; Kessler, R. C. (2016). Psychological treatment of depression in college students: a metaanalysis. Depression and anxiety, 33(5), 400-414.</t>
  </si>
  <si>
    <t>Berking 2013</t>
  </si>
  <si>
    <t>From Cuijpers 2019 SR. All participants received inpatient treatment prior to randomization</t>
  </si>
  <si>
    <t>CBT (with or without emotion regulation skills training)</t>
  </si>
  <si>
    <t>Berking, M., Ebert, D., Cuijpers, P., &amp; Hofmann, S. G. (2013). Emotion regulation skills training enhances the efficacy of inpatient cognitive behavioral therapy for major depressive disorder: A randomized controlled trial. Psychotherapy and Psychosomatics, 82(4), 234–245.</t>
  </si>
  <si>
    <t>Rehm 1981</t>
  </si>
  <si>
    <t xml:space="preserve">Rehm, L. P., Kornblith, S. J., O’Hara, M. W., Lamparski, D. M., Romano, J. M., &amp; Volkin, J. I. (1981). An evaluation of major components in a self-control therapy program for depression. Behavior Modification, 5(4), 459–489. </t>
  </si>
  <si>
    <t>Cuijpers, P., Cristea, I. A., Karyotaki, E., Reijnders, M., &amp; Hollon, S. D. (2019). Component studies of psychological treatments of adult depression: a systematic review and meta-analysis. Psychotherapy Research, 29(1), 15-29.</t>
  </si>
  <si>
    <t>Cuijpers 2016a</t>
  </si>
  <si>
    <t>Cuijpers 2016b</t>
  </si>
  <si>
    <t>Cuijpers, P., Cristea, I. A., Karyotaki, E., Reijnders, M., &amp; Huibers, M. J. (2016). How effective are cognitive behavior therapies for major depression and anxiety disorders? A meta‐analytic update of the evidence. World Psychiatry, 15(3), 245-258.</t>
  </si>
  <si>
    <t>Choi 2013</t>
  </si>
  <si>
    <t>From Cuijpers 2018 SR. Secondary analysis of Choi 2012</t>
  </si>
  <si>
    <t>Choi, N. G., Marti, C. N., Bruce, M. L., &amp; Hegel, M. T. (2013). Depression in homebound older adults: Problem-solving therapy and personal and social resourcefulness. Behavior therapy, 44(3), 489-500.</t>
  </si>
  <si>
    <t>Ebert 2014</t>
  </si>
  <si>
    <t>From Cuijpers 2018 SR</t>
  </si>
  <si>
    <t>Ebert, D. D., Lehr, D., Boß, L., Riper, H., Cuijpers, P., Andersson, G., ... &amp; Berking, M. (2014). Efficacy of an internet-based problem-solving training for teachers: results of a randomized controlled trial. Scandinavian journal of work, environment &amp; health, 582-596.</t>
  </si>
  <si>
    <t>Vázquez FL, Otero, P. O., García, E. H., Seoane, V. B., &amp; Fernández, O. D. (2013). A brief problem-solving indicated-prevention intervention for prevention of depression in nonprofessional caregivers. Psicothema, 25(1), 87-92.</t>
  </si>
  <si>
    <t>Cuijpers, P., de Wit, L., Kleiboer, A., Karyotaki, E., &amp; Ebert, D. D. (2018). Problem-solving therapy for adult depression: an updated meta-analysis. European Psychiatry, 48, 27-37.</t>
  </si>
  <si>
    <t>Klerman 1987</t>
  </si>
  <si>
    <t>From Cuijpers 2016c SR. Mental health outcome outside protocol (GHQ)</t>
  </si>
  <si>
    <t>Klerman, G. L., Budman, S., Berwick, D., Weissman, M. M., Damico-White, J., Demby, A., &amp; Feldstein, M. (1987). Efficacy of a brief psychosocial intervention for symptoms of stress and distress among patients in primary care. Medical Care, 1078-1088.</t>
  </si>
  <si>
    <t>Levkovitz 2000</t>
  </si>
  <si>
    <t>Relapse prevention. From Cuijpers 2016c SR</t>
  </si>
  <si>
    <t>IPT group; TAU</t>
  </si>
  <si>
    <t>Levkovitz, Y., Shahar, G., Native, G., Hirsfeld, E., Treves, I., Krieger, I., &amp; Fennig, S. (2000). Group interpersonal psychotherapy for patients with major depression disorder–pilot study. Journal of Affective Disorders, 60(3), 191-195.</t>
  </si>
  <si>
    <t>Meffert 2014</t>
  </si>
  <si>
    <t>Meffert, S., Abdo, A., Alla, O., Elmakki, Y., Omer, A., Yousif, S., ... &amp; Marmar, C. (2014). A Pilot Randomized Controlled Trial of Interpersonal Psychotherapy for Sudanese Refugees in Cairo, Egypt. Psychological Trauma: Theory, Research, Practice, &amp; Policy, 6(3), 240-249.</t>
  </si>
  <si>
    <t>Cuijpers 2016c</t>
  </si>
  <si>
    <t>Cuijpers, P., Donker, T., Weissman, M. M., Ravitz, P., &amp; Cristea, I. A. (2016). Interpersonal psychotherapy for mental health problems: a comprehensive meta-analysis. American Journal of Psychiatry, 173(7), 680-687.</t>
  </si>
  <si>
    <t>Hautzinger 2008</t>
  </si>
  <si>
    <t>From Cuijpers 2016d SR. Data cannot be extracted from review</t>
  </si>
  <si>
    <t xml:space="preserve">Hautzinger, M., &amp; Welz, S. (2008). Kurz- und längerfristige wirksamkeit psychologischer interventionen bei depressionen im alter. = Short- and long-term efficacy of psychological intervention for depression in older adults. Zeitschrift Für Klinische Psychologie Und Psychotherapie: Forschung Und Praxis, 37, 52–60. </t>
  </si>
  <si>
    <t>Mohr 2005</t>
  </si>
  <si>
    <t>From Cuijpers 2016d SR</t>
  </si>
  <si>
    <t xml:space="preserve">Telephone-administered psychotherapy </t>
  </si>
  <si>
    <t>Mohr, D. C., Hart, S. L., Julian, L., Catledge, C., Honos-Webb, L., Vella, L., &amp; Tasch, E. T. (2005). Telephone-administered psychotherapy for depression. Archives of General Psychiatry, 62, 1007–14.</t>
  </si>
  <si>
    <t>Cuijpers 2016d</t>
  </si>
  <si>
    <t>Personalized Psychotherapy</t>
  </si>
  <si>
    <t>Cuijpers, P., Ebert, D. D., Acarturk, C., Andersson, G., &amp; Cristea, I. A. (2016). Personalized psychotherapy for adult depression: A meta-analytic review. Behavior therapy, 47(6), 966-980.</t>
  </si>
  <si>
    <t>Cuijpers 2011</t>
  </si>
  <si>
    <t>Cuijpers, P., Geraedts, A. S., van Oppen, P., Andersson, G., Markowitz, J. C., &amp; van Straten, A. (2011). Interpersonal psychotherapy for depression: a meta-analysis. American Journal of Psychiatry, 168(6), 581-592.</t>
  </si>
  <si>
    <t>Ammerman 2013</t>
  </si>
  <si>
    <t>From Cuijpers 2019b SR</t>
  </si>
  <si>
    <t>Ammerman, R. T., Putnam, F. W., Altaye, M., Stevens, J., Teeters, A. R., &amp; Van Ginkel, J. B. (2013). A clinical trial of in-home CBT for depressed mothers in home visitation. Behavior Therapy, 44(3), 359-372.</t>
  </si>
  <si>
    <t>Carta 2012</t>
  </si>
  <si>
    <t>From Cuijpers 2019b SR. 27% dysthymia</t>
  </si>
  <si>
    <t>Carta, M. G., Petretto, D., Adamo, S., Bhat, K. M., Lecca, M. E., Mura, G., ... &amp; Moro, M. F. (2012). Counseling in primary care improves depression and quality of life. Clinical practice and epidemiology in mental health: CP &amp; EMH, 8, 152.</t>
  </si>
  <si>
    <t>Chan 2013</t>
  </si>
  <si>
    <t>Life story review</t>
  </si>
  <si>
    <t>Chan, M. F., Ng, S. E., Tien, A., Man Ho, R. C., &amp; Thayala, J. (2013). A randomised controlled study to explore the effect of life story review on depression in older C hinese in S ingapore. Health &amp; social care in the community, 21(5), 545-553.</t>
  </si>
  <si>
    <t>Choy 2016</t>
  </si>
  <si>
    <t>Choy, J. C., &amp; Lou, V. W. (2016). Effectiveness of the modified instrumental reminiscence intervention on psychological well-being among community-dwelling Chinese older adults: A randomized controlled trial. The American Journal of Geriatric Psychiatry, 24(1), 60-69.</t>
  </si>
  <si>
    <t>Fry 1983</t>
  </si>
  <si>
    <t>Fry, P. S. (1983). Structured and unstructured reminiscence training and depression among the elderly. Clinical Gerontologist, 1(3), 15-37.</t>
  </si>
  <si>
    <t>From Cuijpers 2019b SR. Baseline PHQ-9 mean (and endpoint) not reported</t>
  </si>
  <si>
    <t>Hsiao 2014</t>
  </si>
  <si>
    <t>Hsiao, F. H., Lai, Y. M., Chen, Y. T., Yang, T. T., Liao, S. C., Ho, R. T., ... &amp; Jow, G. M. (2014). Efficacy of psychotherapy on diurnal cortisol patterns and suicidal ideation in adjustment disorder with depressed mood. General hospital psychiatry, 36(2), 214-219.</t>
  </si>
  <si>
    <t>Keeley 2016</t>
  </si>
  <si>
    <t>From Cuijpers 2019b SR. More like a service delivery intervention</t>
  </si>
  <si>
    <t>Motivational interviewing</t>
  </si>
  <si>
    <t>Keeley, R. D., Brody, D. S., Engel, M., Burke, B. L., Nordstrom, K., Moralez, E., ... &amp; Emsermann, C. (2016). Motivational interviewing improves depression outcome in primary care: A cluster randomized trial. Journal of consulting and clinical psychology, 84(11), 993.</t>
  </si>
  <si>
    <t>Korte 2012</t>
  </si>
  <si>
    <t>Korte, J., Bohlmeijer, E. T., Cappeliez, P., Smit, F., &amp; Westerhof, G. J. (2012). Life review therapy for older adults with moderate depressive symptomatology: a pragmatic randomized controlled trial. Psychological medicine, 42(6), 1163-1173.</t>
  </si>
  <si>
    <t>Krampen, G. (1999). Long-term evaluation of the effectiveness of additional autogenic training in the psychotherapy of depressive disorders. European Psychologist, 4(1), 11.</t>
  </si>
  <si>
    <t>Krampen 1999</t>
  </si>
  <si>
    <t>From Cuijpers 2019b SR. Assigned to groups in order of making appointment and receiving diagnosis. Primary paper non-English language (Krampen 1997)</t>
  </si>
  <si>
    <t>Lappalainen 2015</t>
  </si>
  <si>
    <t>From Cuijpers 2019b SR. 21% on medication at baseline</t>
  </si>
  <si>
    <t>Lappalainen, P., Langrial, S., Oinas-Kukkonen, H., Tolvanen, A., &amp; Lappalainen, R. (2015). Web-based acceptance and commitment therapy for depressive symptoms with minimal support: a randomized controlled trial. Behavior modification, 39(6), 805-834.</t>
  </si>
  <si>
    <t>Ng 2013</t>
  </si>
  <si>
    <t>Ng, S. E., Tien, A., Thayala, J. N., Ho, R. C. M., &amp; Chan, M. F. (2013). The effect of life story review on depression of older community‐dwelling Chinese adults in Singapore: a preliminary result. International journal of geriatric psychiatry, 28(3), 328-330.</t>
  </si>
  <si>
    <t>Pot 2010</t>
  </si>
  <si>
    <t>Pot, A. M., Bohlmeijer, E. T., Onrust, S., Melenhorst, A. S., Veerbeek, M., &amp; De Vries, W. (2010). The impact of life review on depression in older adults: a randomized controlled trial. International Psychogeriatrics, 22(4), 572-581.</t>
  </si>
  <si>
    <t>Preschl 2012</t>
  </si>
  <si>
    <t>Preschl, B., Maercker, A., Wagner, B., Forstmeier, S., Baños, R. M., Alcañiz, M., ... &amp; Botella, C. (2012). Life-review therapy with computer supplements for depression in the elderly: A randomized controlled trial. Aging &amp; mental health, 16(8), 964-974.</t>
  </si>
  <si>
    <t>Rude 1986</t>
  </si>
  <si>
    <t>Rude, S. S. (1986). Relative benefits of assertion or cognitive self-control treatment for depression as a function of proficiency in each domain. Journal of Consulting and Clinical Psychology, 54(3), 390.</t>
  </si>
  <si>
    <t>Scogin 2014</t>
  </si>
  <si>
    <t>From Cuijpers 2019b SR. Depression outcome measure outside protocol (HSCL-20)</t>
  </si>
  <si>
    <t>Scogin, F. R., Moss, K., Harris, G. M., &amp; Presnell, A. H. (2014). Treatment of depressive symptoms in diverse, rural, and vulnerable older adults. International journal of geriatric psychiatry, 29(3), 310-316.</t>
  </si>
  <si>
    <t>Segre 2015</t>
  </si>
  <si>
    <t>Segre, L. S., Brock, R. L., &amp; O'Hara, M. W. (2015). Depression treatment for impoverished mothers by point-of-care providers: A randomized controlled trial. Journal of consulting and clinical psychology, 83(2), 314.</t>
  </si>
  <si>
    <t>Serrano 2012</t>
  </si>
  <si>
    <t>Serrano, J. P., Latorre, J. M., Ros, L., Navarro, B., Aguilar, M. J., Nieto, M., &amp; Gatz, M. (2012). Life review therapy using autobiographical retrieval practice for older adults with clinical depression. Psicothema, 24(2), 224-229.</t>
  </si>
  <si>
    <t>Sreevani 2013</t>
  </si>
  <si>
    <t>Sreevani, R., Reddemma, K., Chan, C. L., Leung, P. P. Y., Wong, V., &amp; Chan, C. H. Y. (2013). Effectiveness of integrated body–mind–spirit group intervention on the well-being of Indian patients with depression: A pilot study. Journal of Nursing Research, 21(3), 179-186.</t>
  </si>
  <si>
    <t>Takagaki 2016</t>
  </si>
  <si>
    <t>Takagaki, K., Okamoto, Y., Jinnin, R., Mori, A., Nishiyama, Y., Yamamura, T., ... &amp; Ogata, A. (2016). Behavioral activation for late adolescents with subthreshold depression: a randomized controlled trial. European child &amp; adolescent psychiatry, 25(11), 1171-1182.</t>
  </si>
  <si>
    <t>Watkins 2009</t>
  </si>
  <si>
    <t>Watkins, E. R., Baeyens, C. B., &amp; Read, R. (2009). Concreteness training reduces dysphoria: Proof-of-principle for repeated cognitive bias modification in depression. Journal of abnormal psychology, 118(1), 55.</t>
  </si>
  <si>
    <t>Watt 2000</t>
  </si>
  <si>
    <t>Watt, L. M., &amp; Cappeliez, P. (2000). Integrative and instrumental reminiscence therapies for depression in older adults: Intervention strategies and treatment effectiveness. Aging &amp; mental health, 4(2), 166-177.</t>
  </si>
  <si>
    <t>Cuijpers 2019a</t>
  </si>
  <si>
    <t>Cuijpers 2019b</t>
  </si>
  <si>
    <t>Cuijpers, P., Karyotaki, E., Reijnders, M., &amp; Ebert, D. D. (2019). Was Eysenck right after all? A reassessment of the effects of psychotherapy for adult depression. Epidemiology and psychiatric sciences, 28(1), 21-30.</t>
  </si>
  <si>
    <t>Chronis-Tuscano 2013</t>
  </si>
  <si>
    <t>From Cuijpers 2018b SR</t>
  </si>
  <si>
    <t>Behavioural parent training; integrated parent training and CBT depression treatment</t>
  </si>
  <si>
    <t>Chronis-Tuscano, A., Clarke, T. L., O'Brien, K. A., Raggi, V. L., Diaz, Y., Mintz, A. D., ... &amp; Seeley, J. (2013). Development and preliminary evaluation of an integrated treatment targeting parenting and depressive symptoms in mothers of children with attention-deficit/hyperactivity disorder. Journal of consulting and clinical psychology, 81(5), 918.</t>
  </si>
  <si>
    <t>Cuijpers 2018a</t>
  </si>
  <si>
    <t>Cuijpers 2018b</t>
  </si>
  <si>
    <t>Cuijpers, P., Karyotaki, E., Reijnders, M., &amp; Huibers, M. J. (2018). Who benefits from psychotherapies for adult depression? A meta-analytic update of the evidence. Cognitive behaviour therapy, 47(2), 91-106.</t>
  </si>
  <si>
    <t>Cuijpers 2018c</t>
  </si>
  <si>
    <t>Cuijpers, P., Karyotaki, E., Reijnders, M., Purgato, M., &amp; Barbui, C. (2018). Psychotherapies for depression in low‐and middle‐income countries: a meta‐analysis. World Psychiatry, 17(1), 90-101.</t>
  </si>
  <si>
    <t>Cuijpers 2018d</t>
  </si>
  <si>
    <t>Cuijpers, P., Reijnders, M., Karyotaki, E., de Wit, L., &amp; Ebert, D. D. (2018). Negative effects of psychotherapies for adult depression: a meta-analysis of deterioration rates. Journal of affective disorders, 239, 138-145.</t>
  </si>
  <si>
    <t>Cuijpers 2013</t>
  </si>
  <si>
    <t>Cuijpers, P., Sijbrandij, M., Koole, S. L., Andersson, G., Beekman, A. T., &amp; Reynolds III, C. F. (2013). The efficacy of psychotherapy and pharmacotherapy in treating depressive and anxiety disorders: A meta‐analysis of direct comparisons. World Psychiatry, 12(2), 137-148.</t>
  </si>
  <si>
    <t>Cuijpers 2007</t>
  </si>
  <si>
    <t>Cuijpers, P., Smit, F., &amp; Van Straten, A. (2007). Psychological treatments of subthreshold depression: a meta‐analytic review. Acta Psychiatrica Scandinavica, 115(6), 434-441.</t>
  </si>
  <si>
    <t>Seligman 1999</t>
  </si>
  <si>
    <t>From Cuijpers 2008 SR. Below subthreshold level. BDI=7</t>
  </si>
  <si>
    <t>Seligman, M. E., Schulman, P., DeRubeis, R. J., &amp; Hollon, S. D. (1999). The prevention of depression and anxiety. Prevention &amp; Treatment, 2(1), 8a.</t>
  </si>
  <si>
    <t>Cuijpers 2008</t>
  </si>
  <si>
    <t>Cuijpers, P., van Straten, A., Smit, F., Mihalopoulos, C., &amp; Beekman, A. (2008). Preventing the onset of depressive disorders: a meta-analytic review of psychological interventions. American Journal of Psychiatry, 165(10), 1272-1280.</t>
  </si>
  <si>
    <t>Cuijpers 2017</t>
  </si>
  <si>
    <t>Cuijpers, P., Weitz, E., Lamers, F., Penninx, B. W., Twisk, J., DeRubeis, R. J., ... &amp; Hollon, S. D. (2017). Melancholic and atypical depression as predictor and moderator of outcome in cognitive behavior therapy and pharmacotherapy for adult depression. Depression and anxiety, 34(3), 246-256.</t>
  </si>
  <si>
    <t>De Maat 2006</t>
  </si>
  <si>
    <t>Psychotherapy; pharm</t>
  </si>
  <si>
    <t>De Maat, S., Dekker, J., Schoevers, R., &amp; De Jonghe, F. (2006). Relative efficacy of psychotherapy and pharmacotherapy in the treatment of depression: A meta-analysis. Psychotherapy Research, 16(5), 566-578.</t>
  </si>
  <si>
    <t>Donde 2018</t>
  </si>
  <si>
    <t>Non-English language</t>
  </si>
  <si>
    <t>Donde, C., R. Moirand, and A. Carre. "Behavioral activation programs: A tool for treating depression efficiently." (2018): 59-66.</t>
  </si>
  <si>
    <t>Dong 2018</t>
  </si>
  <si>
    <t>Dong, M., Zhu, X. M., Zheng, W., Li, X. H., Ng, C. H., Ungvari, G. S., Xiang, Y. T. (2018) Electroconvulsive therapy for older adult patients with major depressive disorder: a systematic review of randomized controlled trials. Psychogeriatrics, 18(6), 468-475.</t>
  </si>
  <si>
    <t>Cross 2012</t>
  </si>
  <si>
    <t>From Dunphy 2019 SR</t>
  </si>
  <si>
    <t>Music and dance therapy</t>
  </si>
  <si>
    <t>Cross, K., Flores, R., Butterfield, J., Blackman, M., and Lee, S. (2012). The effect of passive listening versus active observation of music and dance performances on memory recognition and mild to moderate depression in cognitively impaired older adults. Psychol. Rep. 111, 413–423</t>
  </si>
  <si>
    <t>Eyigor 2009</t>
  </si>
  <si>
    <t>From Dunphy 2019 SR. Depression outcome measure outside protocol (GDS)</t>
  </si>
  <si>
    <t>Dance</t>
  </si>
  <si>
    <t xml:space="preserve">Eyigor, S., Karapolat, H., Durmaz, B., Ibisoglu, U., and Cakir, S. (2009). A randomized controlled trial of Turkish folklore dance on the physical performance, balance, depression and quality of life in older women. Arch. Gerontol. Geriatr. 48, 84–88 </t>
  </si>
  <si>
    <t>Matto 2015</t>
  </si>
  <si>
    <t>Matto, H. C., Tompkins, C. J., Ihara, E. S., Inoue, M., and Byrd, A. (2015). Results from a music, imagery, and movement treatment intervention in a long-term care facility. Fam. Soc. 96, 277–283</t>
  </si>
  <si>
    <t>Dunphy 2019</t>
  </si>
  <si>
    <t>Creative arts interventions</t>
  </si>
  <si>
    <t>Dunphy, K., Baker, F. A., Dumaresq, E., Carroll-Haskins, K., Eickholt, J., Ercole, M., ... &amp; Wosch, T. (2019). Creative arts interventions to address depression in older adults: A systematic review of outcomes, processes, and mechanisms. Frontiers in psychology, 9, 2655.</t>
  </si>
  <si>
    <t>Farah 2016</t>
  </si>
  <si>
    <t>Systematic review of systematic reviews</t>
  </si>
  <si>
    <t>Design: Systematic review of systematic reviews</t>
  </si>
  <si>
    <t>Farah, W. H., Alsawas, M., Mainou, M., Alahdab, F., Farah, M. H., Ahmed, A. T., ... &amp; Mohammed, K. (2016). Non-pharmacological treatment of depression: a systematic review and evidence map. BMJ Evidence-Based Medicine, 21(6), 214-221.</t>
  </si>
  <si>
    <t>Brown 1996</t>
  </si>
  <si>
    <t>From de Mello 2005 SR. Data not reported at end of acute phase (continuation phase)</t>
  </si>
  <si>
    <t>IPT; nortriptyline; IPT + nortriptyline</t>
  </si>
  <si>
    <t>Brown, C., Schulberg, H. C., Madonia, M. J., Shear, M. K., &amp; Houck, P. R. (1996). Treatment outcomes for primary care patients with major depression and lifetime anxiety disorders. The American journal of psychiatry.</t>
  </si>
  <si>
    <t>De Mello 2005</t>
  </si>
  <si>
    <t>de Mello, M. F., de Jesus Mari, J., Bacaltchuk, J., Verdeli, H., &amp; Neugebauer, R. (2005). A systematic review of research findings on the efficacy of interpersonal therapy for depressive disorders. European archives of psychiatry and clinical neuroscience, 255(2), 75-82.</t>
  </si>
  <si>
    <t>Feng 2012</t>
  </si>
  <si>
    <t>Feng, C. Y., Chu, H., Chen, C. H., Chang, Y. S., Chen, T. H., Chou, Y. H., ... &amp; Chou, K. R. (2012). The effect of cognitive behavioral group therapy for depression: A meta‐analysis 2000–2010. Worldviews on Evidence‐Based Nursing, 9(1), 2-17.</t>
  </si>
  <si>
    <t>Kahn 2016</t>
  </si>
  <si>
    <t xml:space="preserve">Kahn JR, Collinge W, Soltysik R. Post‐9/11 veterans and their partners improve mental health outcomes with a self‐directed mobile and Web‐based wellness training program: a randomized controlled trial. J Med Internet Res 2016; 18:18‐ 40. </t>
  </si>
  <si>
    <t>Firth 2017</t>
  </si>
  <si>
    <t>Smartphone‐based mental health interventions</t>
  </si>
  <si>
    <t>Firth, J., Torous, J., Nicholas, J., Carney, R., Pratap, A., Rosenbaum, S., &amp; Sarris, J. (2017). The efficacy of smartphone‐based mental health interventions for depressive symptoms: a meta‐analysis of randomized controlled trials. World Psychiatry, 16(3), 287-298.</t>
  </si>
  <si>
    <t>Nyklicek 2008</t>
  </si>
  <si>
    <t>From Fjorback 2011 SR. No depression scale</t>
  </si>
  <si>
    <t>MBSR</t>
  </si>
  <si>
    <t xml:space="preserve">Nyklicek I, Kuijpers KF. Effects of mindfulness‐based stress reduction intervention on psychological well‐being and quality of life: is increased mindfulness indeed the mechanism? Ann Behav Med 2008;35:331–340. </t>
  </si>
  <si>
    <t>Davidson 2003</t>
  </si>
  <si>
    <t xml:space="preserve">Davidson RJ, Kabat‐Zinn J, Schumacher J et al. Alterations in brain and immune function produced by mindfulness meditation. Psychosom Med 2003;65:564–570. </t>
  </si>
  <si>
    <t>Williams 2001</t>
  </si>
  <si>
    <t>From Fjorback 2011 SR. Depression outcome measure outside protocol (SCL-90)</t>
  </si>
  <si>
    <t xml:space="preserve">Williams KA, Kolar MM, Reger BE, Pearson JC. Evaluation of a wellness‐based mindfulness stress reduction intervention: a controlled trial. Am J Health Promot 2001;15:422–432. </t>
  </si>
  <si>
    <t>Shapiro 1998</t>
  </si>
  <si>
    <t>Shapiro SL, Schwartz GE, Bonner G. Effects of mindfulness‐based stress reduction on medical and premedical students. J Behav Med 1998;21:581–599.</t>
  </si>
  <si>
    <t>Fjorback 2011</t>
  </si>
  <si>
    <t>MBSR; MBCT</t>
  </si>
  <si>
    <t>Fjorback, L. O., Arendt, M., Ørnbøl, E., Fink, P., &amp; Walach, H. (2011). Mindfulness‐Based Stress Reduction and Mindfulness‐Based Cognitive Therapy–a systematic review of randomized controlled trials. Acta Psychiatrica Scandinavica, 124(2), 102-119.</t>
  </si>
  <si>
    <t>Williams 1997</t>
  </si>
  <si>
    <t>From Forsman 2011 SR. Depression outcome measure outside protocol (DASS-21)</t>
  </si>
  <si>
    <t xml:space="preserve">Williams, P. , &amp; Lord, S.R. ( 1997). Effects of group exercise on cognitive functioning and mood in older women. Australian and New Zealand Journal of Public Health, 21, 45-52. </t>
  </si>
  <si>
    <t>Resnick 2008</t>
  </si>
  <si>
    <t>From Forsman 2011 SR. Depression outcome measure outside protocol (GDS)</t>
  </si>
  <si>
    <t xml:space="preserve">Resnick, B. , Luisi, D. , &amp; Vogel, A. ( 2008). Testing the Senior Exercise Self-efficacy Project (SESEP) for use with urban dwelling minority older adults. Public Health Nursing, 25, 221-234. </t>
  </si>
  <si>
    <t>Forsman 2011</t>
  </si>
  <si>
    <t>Psychosocial interventions</t>
  </si>
  <si>
    <t>Forsman, A. K., Schierenbeck, I., &amp; Wahlbeck, K. (2011). Psychosocial interventions for the prevention of depression in older adults: systematic review and meta-analysis. Journal of aging and health, 23(3), 387-416.</t>
  </si>
  <si>
    <t>Franck 2016</t>
  </si>
  <si>
    <t>Franck, L., Molyneux, N., &amp; Parkinson, L. (2016). Systematic review of interventions addressing social isolation and depression in aged care clients. Quality of Life Research, 25(6), 1395-1407.</t>
  </si>
  <si>
    <t>French 2017</t>
  </si>
  <si>
    <t>ACT</t>
  </si>
  <si>
    <t>French, K., Golijani-Moghaddam, N., &amp; Schröder, T. (2017). What is the evidence for the efficacy of self-help acceptance and commitment therapy? A systematic review and meta-analysis. Journal of Contextual Behavioral Science, 6(4), 360-374.</t>
  </si>
  <si>
    <t>Furukawa 2016</t>
  </si>
  <si>
    <t>Furukawa, T. A., Cipriani, A., Atkinson, L. Z., Leucht, S., Ogawa, Y., Takeshima, N., ... &amp; Salanti, G. (2016). Placebo response rates in antidepressant trials: a systematic review of published and unpublished double-blind randomised controlled studies. The Lancet Psychiatry, 3(11), 1059-1066.</t>
  </si>
  <si>
    <t>Furukawa 2018</t>
  </si>
  <si>
    <t>Furukawa, T. A., Maruo, K., Noma, H., Tanaka, S., Imai, H., Shinohara, K., ... &amp; Leucht, S. (2018). Initial severity of major depression and efficacy of new generation antidepressants: individual participant data meta‐analysis. Acta Psychiatrica Scandinavica, 137(6), 450-458.</t>
  </si>
  <si>
    <t>Furukawa 2003</t>
  </si>
  <si>
    <t>Furukawa, T. A., McGuire, H., &amp; Barbui, C. (2003). Low dosage tricyclic antidepressants for depression. Cochrane database of systematic reviews, (3).</t>
  </si>
  <si>
    <t>Furukawa 2017</t>
  </si>
  <si>
    <t>Furukawa, T. A., Weitz, E. S., Tanaka, S., Hollon, S. D., Hofmann, S. G., Andersson, G., ... &amp; Mergl, R. (2017). Initial severity of depression and efficacy of cognitive–behavioural therapy: individual-participant data meta-analysis of pill-placebo-controlled trials. The British Journal of Psychiatry, 210(3), 190-196.</t>
  </si>
  <si>
    <t>Gentry 2019</t>
  </si>
  <si>
    <t>Telepsychiatry</t>
  </si>
  <si>
    <t>Gentry, M. T., Lapid, M. I., &amp; Rummans, T. A. (2019). Geriatric Telepsychiatry: systematic review and policy considerations. The American Journal of Geriatric Psychiatry, 27(2), 109-127.</t>
  </si>
  <si>
    <t>From Giacobbe 2018 SR</t>
  </si>
  <si>
    <t>Huang, C. J., Huang, Y. H., &amp; Lin, C. H. (2017). Factors related to the changes in quality of life for patients with depression after an acute course of electroconvulsive therapy. The journal of ECT, 33(2), 126-133.</t>
  </si>
  <si>
    <t>Huang 2017</t>
  </si>
  <si>
    <t>Giacobbe 2018</t>
  </si>
  <si>
    <t>Giacobbe, P., Rakita, U., Penner-Goeke, K., Feffer, K., Flint, A. J., Kennedy, S. H., &amp; Downar, J. (2018). Improvements in Health-Related Quality of Life With Electroconvulsive Therapy: A Meta-Analysis. The journal of ECT, 34(2), 87-94.</t>
  </si>
  <si>
    <t>Wierzbicki 1987</t>
  </si>
  <si>
    <t>From Gloaguen 1998 SR</t>
  </si>
  <si>
    <t>CBT (individual, group)</t>
  </si>
  <si>
    <t>Wierzbicki, M., &amp; Bartlett, T. S. (1987). The efficacy of group and individual cognitive therapy for mild depression. Cognitive Therapy and Research, 11(3), 337-342.</t>
  </si>
  <si>
    <t>Gloaguen 1998</t>
  </si>
  <si>
    <t>Gloaguen, V., Cottraux, J., Cucherat, M., &amp; Blackburn, I. M. (1998). A meta-analysis of the effects of cognitive therapy in depressed patients. Journal of affective disorders, 49(1), 59-72.</t>
  </si>
  <si>
    <t>Asl 2014</t>
  </si>
  <si>
    <t>Asl, N. H., &amp; Barahmand, U. (2014). Effectiveness of mindfulness-based cognitive therapy for co-morbid depression in drug-dependent males. Archives of Psychiatric Nursing, 28(5), 314-318.</t>
  </si>
  <si>
    <t>Kaviani 2012</t>
  </si>
  <si>
    <t>From Goldberg 2019 SR. Data only in figures</t>
  </si>
  <si>
    <t xml:space="preserve">Kaviani, H., Hatami, N., &amp; Javaheri, F. (2012). The impact of mindfulness-based cognitive therapy (MBCT) on mental health and quality of life in a sub-clinically depressed population. Archives of Psychiatry and Psychotherapy, 1(14),21–28. </t>
  </si>
  <si>
    <t>Goldberg 2019</t>
  </si>
  <si>
    <t>Goldberg, S. B., Tucker, R. P., Greene, P. A., Davidson, R. J., Kearney, D. J., &amp; Simpson, T. L. (2019). Mindfulness-based cognitive therapy for the treatment of current depressive symptoms: a meta-analysis. Cognitive behaviour therapy, 1-18.</t>
  </si>
  <si>
    <t>Alexander 2012</t>
  </si>
  <si>
    <t>From Goldberg 2018 SR. Relapse prevention</t>
  </si>
  <si>
    <t>Alexander, V., Tatum, B. C., Auth, C., Takos, D., Whittemore, S., &amp; Fidaleo, R. (2012). A study of mindfulness practices and cognitive therapy: Effects on depression and self-efficacy. International Journal of Psychology and Counselling, 4(9), 115-122.</t>
  </si>
  <si>
    <t>Exclusion criteria were: fulfilling criteria for a current depressive episode'. 'residual symptomatology after at least one episode of Major Depressive Disorder'</t>
  </si>
  <si>
    <t>Keune 2011</t>
  </si>
  <si>
    <t>Keune, P. M., Bostanov, V., Hautzinger, M., &amp; Kotchoubey, B. (2011). Mindfulness-based cognitive therapy (MBCT), cognitive style, and the temporal dynamics of frontal EEG alpha asymmetry in recurrently depressed patients. Biological Psychology, 88(2-3), 243-252.</t>
  </si>
  <si>
    <t>Manicavasgar 2011/2012</t>
  </si>
  <si>
    <t>Meadows 2014</t>
  </si>
  <si>
    <t>Meadows, G. N., Shawyer, F., Enticott, J. C., Graham, A. L., Judd, F., Martin, P. R., ... &amp; Segal, Z. (2014). Mindfulness-based cognitive therapy for recurrent depression: a translational research study with 2-year follow-up. Australian &amp; New Zealand Journal of Psychiatry, 48(8), 743-755.</t>
  </si>
  <si>
    <t>Goldberg 2018</t>
  </si>
  <si>
    <t>Goldberg, S. B., Tucker, R. P., Greene, P. A., Davidson, R. J., Wampold, B. E., Kearney, D. J., &amp; Simpson, T. L. (2018). Mindfulness-based interventions for psychiatric disorders: a systematic review and meta-analysis. Clinical psychology review, 59, 52-60.</t>
  </si>
  <si>
    <t>Sparrow 2011</t>
  </si>
  <si>
    <t>From Gordon 2018 SR. Below subthreshold level. BDI=4-5</t>
  </si>
  <si>
    <t>Sparrow, D., Gottlieb, D. J., DeMolles, D., &amp; Fielding, R. A. (2011). Increases in muscle strength and balance using a resistance training program administered via a telecommunications system in older adults. Journals of Gerontology Series A: Biomedical Sciences and Medical Sciences, 66(11), 1251-1257.</t>
  </si>
  <si>
    <t>Tapps 2013</t>
  </si>
  <si>
    <t>From Gordon 2018 SR. Data only reported for intervention group</t>
  </si>
  <si>
    <t>Tapps, T., Passmore, T., Lindenmeier, D., &amp; Bishop, A. (2013). An investigation into the effects of resistance based physical activity participation on depression of older adults in a long-term care facility. Annu Ther Recreation, 21, 63-72.</t>
  </si>
  <si>
    <t>Gordon 2018</t>
  </si>
  <si>
    <t>Gordon, B. R., McDowell, C. P., Hallgren, M., Meyer, J. D., Lyons, M., &amp; Herring, M. P. (2018). Association of Efficacy of resistance exercise training with depressive symptoms: meta-analysis and meta-regression analysis of randomized clinical trials. JAMA psychiatry, 75(6), 566-576.</t>
  </si>
  <si>
    <t>Jones 2011</t>
  </si>
  <si>
    <t>From Gregory 2016 SR</t>
  </si>
  <si>
    <t>Jones, L. V., &amp; Warner, L. A. (2011). Evaluating culturally responsive group work with black women. Research on Social Work Practice, 21(6), 737-746.</t>
  </si>
  <si>
    <t>Gregory 2016</t>
  </si>
  <si>
    <t>Gregory Jr, V. L. (2016). Cognitive-behavioral therapy for depressive symptoms in persons of African descent: A meta-analysis. Journal of Social Service Research, 42(1), 113-129.</t>
  </si>
  <si>
    <t>Murasaki 1990</t>
  </si>
  <si>
    <t>Murasaki, M., Kurihara, M., Takahashi, R., Mori, A., &amp; Hasegawa, K. (1990). Clinical effects of trazodone (KB-831) on depression¡ ª a double-blind comparative study using amitriptyline as a standard drug. Rinsho Hiyoka (Jpn), 18, 279-313.</t>
  </si>
  <si>
    <t>Guaiana 2007</t>
  </si>
  <si>
    <t>Guaiana, G., Barbui, C., &amp; Hotopf, M. (2007). Amitriptyline for depression. Cochrane Database of Systematic Reviews, (3).</t>
  </si>
  <si>
    <t>Scogin 1990</t>
  </si>
  <si>
    <t>From Gualano 2017 SR. Follow-up of Scogin 1989. Two active intervention arms combined and data not reported or relevant for waitlist follow-up</t>
  </si>
  <si>
    <t>Cognitive bibliotherapy; behavioural bibliotherapy</t>
  </si>
  <si>
    <t>Scogin, F., Jamison, C., &amp; Davis, N. (1990). Two-year follow-up of bibliotherapy for depression in older adults. Journal of consulting and clinical psychology, 58(5), 665.</t>
  </si>
  <si>
    <t>Smith 1997</t>
  </si>
  <si>
    <t>From Gualano 2017 SR. Follow-up of Jamison 1995. Data cannot be extracted as follow-up as intervention and control group combined because control was waitlist</t>
  </si>
  <si>
    <t>Smith, N., Floyd, M., Scogin, F., &amp; Jamison, C. (1997). Three-Year Follow-Up of Bibliotherapy for Depression. Journal of Consulting and Clinical Psychology, 65(2), 324-327.</t>
  </si>
  <si>
    <t>Mead 2005</t>
  </si>
  <si>
    <t>From Gualano 2017 SR. 67% prescribed psychotropic medication at baseline</t>
  </si>
  <si>
    <t>Guided self-help; waitlist</t>
  </si>
  <si>
    <t>Mead, N., MacDONALD, W. E. N. D. Y., Bower, P., Lovell, K., Richards, D., Roberts, C., &amp; Bucknall, A. (2005). The clinical effectiveness of guided self-help versus waiting-list control in the management of anxiety and depression: a randomized controlled trial. Psychological Medicine, 35(11), 1633-1643.</t>
  </si>
  <si>
    <t>Gualano 2017</t>
  </si>
  <si>
    <t>Bibliotherapy</t>
  </si>
  <si>
    <t>Gualano, M. R., Bert, F., Martorana, M., Voglino, G., Andriolo, V., Thomas, R., ... &amp; Siliquini, R. (2017). The long-term effects of bibliotherapy in depression treatment: Systematic review of randomized clinical trials. Clinical psychology review, 58, 49-58.</t>
  </si>
  <si>
    <t>Guo 2019</t>
  </si>
  <si>
    <t>Qigong-based therapy</t>
  </si>
  <si>
    <t>Guo, L., Kong, Z., &amp; Zhang, Y. (2019). Qigong-Based Therapy for Treating Adults with Major Depressive Disorder: A Meta-Analysis of Randomized Controlled Trials. International journal of environmental research and public health, 16(5), 826.</t>
  </si>
  <si>
    <t>Hayes 2004</t>
  </si>
  <si>
    <t>From Hacker 2016 SR</t>
  </si>
  <si>
    <t>Hayes, S. C., Wilson, K. G., Gifford, E. V., Bissett, R., Piasecki, M., Batten, S. V., ... &amp; Gregg, J. (2004). A preliminary trial of twelve-step facilitation and acceptance and commitment therapy with polysubstance-abusing methadone-maintained opiate addicts. Behavior therapy, 35(4), 667-688.</t>
  </si>
  <si>
    <t>Lappalainen 2007</t>
  </si>
  <si>
    <t>From Hacker 2016 SR. 63% taking medication at baseline</t>
  </si>
  <si>
    <t>CBT; ACT</t>
  </si>
  <si>
    <t>Lappalainen, R., Lehtonen, T., Skarp, E., Taubert, E., Ojanen, M., &amp; Hayes, S. C. (2007). The impact of CBT and ACT models using psychology trainee therapists: A preliminary controlled effectiveness trial. Behavior Modification, 31(4), 488-511.</t>
  </si>
  <si>
    <t>Hinton 2010</t>
  </si>
  <si>
    <t>Hinton, M. J., &amp; Gaynor, S. T. (2010). Cognitive defusion for psychological distress, dysphoria, and low self-esteem: A randomized technique evaluation trial of vocalizing strategies. International Journal of Behavioral Consultation and Therapy, 6(3), 164.</t>
  </si>
  <si>
    <t>Tamannaeifar 2014</t>
  </si>
  <si>
    <t>Tamannaeifar, S., Gharraee, B., Birashk, B., &amp; Habibi, M. (2014). A comparative effectiveness of acceptance and commitment therapy and group cognitive therapy for major depressive disorder. Zahedan Journal of Research in Medical Sciences, 16(10), 60-63.</t>
  </si>
  <si>
    <t>Forman 2007</t>
  </si>
  <si>
    <t>Forman, E. M., Herbert, J. D., Moitra, E., Yeomans, P. D., &amp; Geller, P. A. (2007). A randomized controlled effectiveness trial of acceptance and commitment therapy and cognitive therapy for anxiety and depression. Behavior modification, 31(6), 772-799.</t>
  </si>
  <si>
    <t>Muto 2011</t>
  </si>
  <si>
    <t>From Hacker 2016 SR. Depression outcome measure outside protocol (DASS-21)</t>
  </si>
  <si>
    <t>ACT self-help book</t>
  </si>
  <si>
    <t>Muto, T., Hayes, S. C., &amp; Jeffcoat, T. (2011). The effectiveness of acceptance and commitment therapy bibliotherapy for enhancing the psychological health of Japanese college students living abroad. Behavior Therapy, 42(2), 323-335.</t>
  </si>
  <si>
    <t>Jeffcoat 2012</t>
  </si>
  <si>
    <t>Jeffcoat, T., &amp; Hayes, S. C. (2012). A randomized trial of ACT bibliotherapy on the mental health of K-12 teachers and staff. Behaviour Research and Therapy, 50(9), 571-579.</t>
  </si>
  <si>
    <t>Levin 2014</t>
  </si>
  <si>
    <t>Levin, M. E., Pistorello, J., Seeley, J. R., &amp; Hayes, S. C. (2014). Feasibility of a prototype web-based acceptance and commitment therapy prevention program for college students. Journal of American College Health, 62(1), 20-30.</t>
  </si>
  <si>
    <t>Hacker 2016</t>
  </si>
  <si>
    <t>Hacker, T., Stone, P., &amp; MacBeth, A. (2016). Acceptance and commitment therapy–do we know enough? Cumulative and sequential meta-analyses of randomized controlled trials. Journal of affective disorders, 190, 551-565.</t>
  </si>
  <si>
    <t>Hadjistavropoulos 2014</t>
  </si>
  <si>
    <t>Hadjistavropoulos, H. D., Pugh, N. E., Nugent, M. M., Hesser, H., Andersson, G., Ivanov, M., ... &amp; Austin, D. W. (2014). Therapist-assisted Internet-delivered cognitive behavior therapy for depression and anxiety: translating evidence into clinical practice. Journal of Anxiety Disorders, 28(8), 884-893.</t>
  </si>
  <si>
    <t>Hadjistavropoulos 2017b</t>
  </si>
  <si>
    <t>Identified via Hadjistavropoulos 2017a. 62% taking psychotropic medication at baseline</t>
  </si>
  <si>
    <t>Hadjistavropoulos 2017a</t>
  </si>
  <si>
    <t>Secondary analysis of Hadjistavropoulos 2014</t>
  </si>
  <si>
    <t>Hadjistavropoulos, H. D., Pugh, N. E., Hesser, H., &amp; Andersson, G. (2017). Therapeutic alliance in internet‐delivered cognitive behaviour therapy for depression or generalized anxiety. Clinical psychology &amp; psychotherapy, 24(2), 451-461.</t>
  </si>
  <si>
    <t>Hunkeler 2003</t>
  </si>
  <si>
    <t>Hunkeler, E. M., Meresman, J. F., Hargreaves, W. A., Fireman, B., Berman, W. H., Kirsch, A. J., ... &amp; Feigenbaum, P. A. (2000). Efficacy of nurse telehealth care and peer support in augmenting treatment of depression in primary care. Archives of Family Medicine, 9(8), 700-708.</t>
  </si>
  <si>
    <t>Excluded in 2009 GL 'No diagnosis'. Depession outcome measure outside protocol (GHQ-12)</t>
  </si>
  <si>
    <t>Halcomb 2018</t>
  </si>
  <si>
    <t>Nurse-delivered interventions</t>
  </si>
  <si>
    <t>Halcomb, E. J., McInnes, S., Patterson, C., &amp; Moxham, L. (2018). Nurse-delivered interventions for mental health in primary care: a systematic review of randomized controlled trials. Family practice, 36(1), 64-71.</t>
  </si>
  <si>
    <t>Mood only intervention, alcohol only intervention, and integrated intervention</t>
  </si>
  <si>
    <t>Kvillemo 2016</t>
  </si>
  <si>
    <t>From Harrer 2019 SR</t>
  </si>
  <si>
    <t>Computerised expressive writing</t>
  </si>
  <si>
    <t>Kvillemo, P., Brandberg, Y., &amp; Bränström, R. (2016). Feasibility and outcomes of an internet-based mindfulness training program: a pilot randomized controlled trial. JMIR mental health, 3(3), e33.</t>
  </si>
  <si>
    <t>Lee 2018</t>
  </si>
  <si>
    <t>Lee, R. A., &amp; Jung, M. E. (2018). Evaluation of an mhealth app (destressify) on university students’ mental health: pilot trial. JMIR mental health, 5(1), e2.</t>
  </si>
  <si>
    <t>Mailey 2010</t>
  </si>
  <si>
    <t xml:space="preserve">From Harrer 2019 SR. All students were registered for and receiving mental health counseling </t>
  </si>
  <si>
    <t>Internet-delivered physical activity intervention</t>
  </si>
  <si>
    <t>Mailey, E. L., Wójcicki, T. R., Motl, R. W., Hu, L., Strauser, D. R., Collins, K. D., &amp; McAuley, E. (2010). Internet-delivered physical activity intervention for college students with mental health disorders: a randomized pilot trial. Psychology, health &amp; medicine, 15(6), 646-659.</t>
  </si>
  <si>
    <t>Melnyk 2015</t>
  </si>
  <si>
    <t>Melnyk, B. M., Amaya, M., Szalacha, L. A., Hoying, J., Taylor, T., &amp; Bowersox, K. (2015). Feasibility, Acceptability, and Preliminary Effects of the COPE Online Cognitive‐Behavioral Skill‐Building Program on Mental Health Outcomes and Academic Performance in Freshmen College Students: A Randomized Controlled Pilot Study. Journal of Child and Adolescent Psychiatric Nursing, 28(3), 147-154.</t>
  </si>
  <si>
    <t>Mogoaşe 2013</t>
  </si>
  <si>
    <t>Mogoaşe, C., Brăilean, A., &amp; David, D. (2013). Can concreteness training alone reduce depressive symptoms? A randomized pilot study using an internet-delivered protocol. Cognitive Therapy and Research, 37(4), 704-712.</t>
  </si>
  <si>
    <t>Musiat 2014</t>
  </si>
  <si>
    <t>From Harrer 2019 SR. Presented as high and low risk groups but Ns not reported by intervention and control</t>
  </si>
  <si>
    <t>Musiat, P., Conrod, P., Treasure, J., Tylee, A., Williams, C., &amp; Schmidt, U. (2014). Targeted prevention of common mental health disorders in university students: randomised controlled trial of a transdiagnostic trait-focused web-based intervention. PLoS One, 9(4), e93621.</t>
  </si>
  <si>
    <t>Harrer 2019</t>
  </si>
  <si>
    <t>Internet interventions</t>
  </si>
  <si>
    <t>Harrer, M., Adam, S. H., Baumeister, H., Cuijpers, P., Karyotaki, E., Auerbach, R. P., ... &amp; Ebert, D. D. (2019). Internet interventions for mental health in university students: A systematic review and meta‐analysis. International journal of methods in psychiatric research, 28(2), e1759.</t>
  </si>
  <si>
    <t>Health Quality Ontario 2019</t>
  </si>
  <si>
    <t>Health Quality, Ontario (2019). Internet-Delivered Cognitive Behavioural Therapy for Major Depression and Anxiety Disorders: A Health Technology Assessment. Ontario health technology assessment series, 19(6), 1-199.</t>
  </si>
  <si>
    <t>Baker 2005</t>
  </si>
  <si>
    <t>From Hellem 2015 SR. Intervention targeted at substance misuse</t>
  </si>
  <si>
    <t>Baker, A., Lee, N. K., Claire, M., Lewin, T. J., Grant, T., Pohlman, S., ... &amp; Carr, V. J. (2005). Brief cognitive behavioural interventions for regular amphetamine users: a step in the right direction. Addiction, 100(3), 367-378.</t>
  </si>
  <si>
    <t>Hellem 2015</t>
  </si>
  <si>
    <t>Hellem, T. L., Lundberg, K. J., &amp; Renshaw, P. F. (2015). A review of treatment options for co-occurring methamphetamine use disorders and depression. Journal of addictions nursing, 26(1), 14.</t>
  </si>
  <si>
    <t>Rush 1977/Kovacs 1981</t>
  </si>
  <si>
    <t>Kovacs, M., Rush, A. J., Beck, A. T., &amp; Hollon, S. D. (1981). Depressed outpatients treated with CT or pharmacotherapy: A one-year follow-up. Arch Gen Psychiatry, 38, 33-39.</t>
  </si>
  <si>
    <t>2004 GL/2016-2019 search (SR)</t>
  </si>
  <si>
    <t>Blackburn 1986</t>
  </si>
  <si>
    <t>From Hensley 2004 SR. Follow-up of Blackburn 1981 but follow-up period included a maintenance phase</t>
  </si>
  <si>
    <t>Blackburn, I. M., Eunson, K. M., &amp; Bishop, S. (1986). A two-year naturalistic follow-up of depressed patients treated with cognitive therapy, pharmacotherapy and a combination of both. Journal of Affective disorders, 10(1), 67-75.</t>
  </si>
  <si>
    <t>CBT; any TCA; CBT + any TCA</t>
  </si>
  <si>
    <t>Murphy 1984/Simons 1986</t>
  </si>
  <si>
    <t>2004 GL/2016-2019 search</t>
  </si>
  <si>
    <t>Evans 1992b</t>
  </si>
  <si>
    <t>From Hensley 2004 SR. Follow-up of Hollon 1992 but follow-up period included a maintenance phase</t>
  </si>
  <si>
    <t>CBT; imipramine; CBT + imipramine</t>
  </si>
  <si>
    <t>Evans, M. D., Hollon, S. D., DeRubeis, R. J., Piasecki, J. M., Grove, W. M., Garvey, M. J., &amp; Tuason, V. B. (1992). Differential relapse following cognitive therapy and pharmacotherapy for depression. Archives of general psychiatry, 49(10), 802-808.</t>
  </si>
  <si>
    <t>Hensley 2004</t>
  </si>
  <si>
    <t>CBT + AD</t>
  </si>
  <si>
    <t>Hensley, P. L., Nadiga, D., &amp; Uhlenhuth, E. H. (2004). Long‐term effectiveness of cognitive therapy in major depressive disorder. Depression and anxiety, 20(1), 1-7.</t>
  </si>
  <si>
    <t>Hieronymus 2016</t>
  </si>
  <si>
    <t>IPD of unpublished studies and not possible to extract data from review</t>
  </si>
  <si>
    <t>Hieronymus, F., Nilsson, S., &amp; Eriksson, E. (2016). A mega-analysis of fixed-dose trials reveals dose-dependency and a rapid onset of action for the antidepressant effect of three selective serotonin reuptake inhibitors. Translational psychiatry, 6(6), e834.</t>
  </si>
  <si>
    <t>Bellino 2006</t>
  </si>
  <si>
    <t>From Hofmann 2017 SR. All participants had borderline personality disorder</t>
  </si>
  <si>
    <t>Population: Depression with coexisting personality disorder</t>
  </si>
  <si>
    <t xml:space="preserve">Bellino, S., Zizza, M., Rinaldi, C., &amp; Bogetto, F. (2006). Combined treatment of major depression in patients with borderline personality disorder: A comparison with pharmacotherapy. The Canadian Journal of Psychiatry, 51, 453–460. </t>
  </si>
  <si>
    <t>Demyttenaere 2008</t>
  </si>
  <si>
    <t>From Hofmann 2017 SR. Data pooled across 4 studies</t>
  </si>
  <si>
    <t xml:space="preserve">Demyttenaere, K., Andersen, H., &amp; Reines, E. (2008). Impact of escitalopram treatment on Quality of Life Enjoyment and Satisfaction Questionnaire scores in major depressive disorder and generalized anxiety disorder. International Clinical Psychopharmacology, 23, 276–286. </t>
  </si>
  <si>
    <t>Almlov 2009</t>
  </si>
  <si>
    <t>From Hofmann 2017 SR. Data pooled across 2 studies (1 unpublished)</t>
  </si>
  <si>
    <t xml:space="preserve">Almlöv, J., Carlbring, P., Berger, T., Cuijpers, P., &amp; Andersson, G. (2009). Therapist factors in internet-delivered cognitive behavioural therapy for major depressive disorder. Cognitive Behaviour Therapy, 38, 247–254. </t>
  </si>
  <si>
    <t>Hofmann 2017</t>
  </si>
  <si>
    <t>CBT; SSRIs</t>
  </si>
  <si>
    <t>Hofmann, S. G., Curtiss, J., Carpenter, J. K., &amp; Kind, S. (2017). Effect of treatments for depression on quality of life: a meta-analysis. Cognitive behaviour therapy, 46(4), 265-286.</t>
  </si>
  <si>
    <t>Hollon, S. D., Jarrett, R. B., Nierenberg, A. A., Thase, M. E., Trivedi, M., &amp; Rush, A. J. (2005). Psychotherapy and medication in the treatment of adult and geriatric depression: which monotherapy or combined treatment?. The Journal of clinical psychiatry, 66(4), 455-468.</t>
  </si>
  <si>
    <t>Arean 2005</t>
  </si>
  <si>
    <t>From Holvast 2017 SR. 37% dysthymia</t>
  </si>
  <si>
    <t>Coping with depression group (CWDG); enhanced TAU; CWDG + enhanced TAU</t>
  </si>
  <si>
    <t xml:space="preserve">Arean PA, Gum A, McCulloch CE, Bostrom A, Gallagher-Thompson D, Thompson L. Treatment of depression in low-income older adults. Psychol Aging. 2005;20: 601–609. </t>
  </si>
  <si>
    <t>Holvast 2017</t>
  </si>
  <si>
    <t>Non-pharmacological interventions</t>
  </si>
  <si>
    <t>Holvast, F., Massoudi, B., Voshaar, R. C. O., &amp; Verhaak, P. F. (2017). Non-pharmacological treatment for depressed older patients in primary care: A systematic review and meta-analysis. PLoS One, 12(9), e0184666.</t>
  </si>
  <si>
    <t>Wells 2010</t>
  </si>
  <si>
    <t>From Huang 2018 SR. Data in figure</t>
  </si>
  <si>
    <t>Cognitive bias modification; no treatment</t>
  </si>
  <si>
    <t>Wells, T. T., &amp; Beevers, C. G. (2010). Biased attention and dysphoria: Manipulating selective attention reduces subsequent depressive symptoms. Cognition &amp; Emotion, 24(4), 719-728.</t>
  </si>
  <si>
    <t>McMakin 2011</t>
  </si>
  <si>
    <t>McMakin, D. L., Siegle, G. J., &amp; Shirk, S. R. (2011). Positive Affect Stimulation and Sustainment (PASS) module for depressed mood: A preliminary investigation of treatment-related effects. Cognitive therapy and research, 35(3), 217-226.</t>
  </si>
  <si>
    <t>Lopez-Rodriguez 2017</t>
  </si>
  <si>
    <t>López-Rodríguez, M. M., Baldrich-Rodríguez, I., Ruiz-Muelle, A., Cortés-Rodríguez, A. E., Lopezosa-Estepa, T., &amp; Roman, P. (2017). Effects of Biodanza on stress, depression, and sleep quality in university students. The Journal of Alternative and Complementary Medicine, 23(7), 558-565.</t>
  </si>
  <si>
    <t>Mastikhina 2017</t>
  </si>
  <si>
    <t>Mastikhina, L., &amp; Dobson, K. (2017). Biased attention retraining in dysphoria: a failure to replicate. Cognition and Emotion, 31(3), 625-631.</t>
  </si>
  <si>
    <t>Yang 2018</t>
  </si>
  <si>
    <t>Yang, X., Zhao, J., Chen, Y., Zu, S., &amp; Zhao, J. (2018). Comprehensive self-control training benefits depressed college students: A six-month randomized controlled intervention trial. Journal of affective disorders, 226, 251-260.</t>
  </si>
  <si>
    <t>Huang 2018</t>
  </si>
  <si>
    <t>Psych interventions for college students</t>
  </si>
  <si>
    <t>Huang, J., Nigatu, Y. T., Smail-Crevier, R., Zhang, X., &amp; Wang, J. (2018). Interventions for common mental health problems among university and college students: a systematic review and meta-analysis of randomized controlled trials. Journal of psychiatric research, 107, 1-10.</t>
  </si>
  <si>
    <t>Huguet 2018</t>
  </si>
  <si>
    <t>Huguet, A., Miller, A., Kisely, S., Rao, S., Saadat, N., &amp; McGrath, P. J. (2018). A systematic review and meta-analysis on the efficacy of Internet-delivered behavioral activation. Journal of affective disorders, 235, 27-38.</t>
  </si>
  <si>
    <t>Hermens 2007</t>
  </si>
  <si>
    <t>Hermens ML , van Hout HP , Terluin B  et al.  . Clinical effectiveness of usual care with or without antidepressant medication for primary care patients with minor or mild-major depression: a randomized equivalence trial. BMC Med  2007; 5: 36.</t>
  </si>
  <si>
    <t>Iglesias-Gonzalez 2017</t>
  </si>
  <si>
    <t>ADs; watchful waiting</t>
  </si>
  <si>
    <t>Iglesias-González, M., Aznar-Lou, I., Gil-Girbau, M., Moreno-Peral, P., Peñarrubia-María, M. T., Rubio-Valera, M., &amp; Serrano-Blanco, A. (2017). Comparing watchful waiting with antidepressants for the management of subclinical depression symptoms to mild–moderate depression in primary care: a systematic review. Family practice, 34(6), 639-648.</t>
  </si>
  <si>
    <t>Ravindran AV, Teehan MD, Bakish D, Yatham L, O-Reilly R, Fernando ML, Manchanda R, Charbonneau Y, Buttars J. The impact of sertraline, desipramine, and placebo on psychomotor functioning in depression. HUM PSYCHOPHARMACOL 1995;10(4):273-281.</t>
  </si>
  <si>
    <t>Ravindran 1995</t>
  </si>
  <si>
    <t>Jakobsen 2017</t>
  </si>
  <si>
    <t>Jakobsen, J. C., Katakam, K. K., Schou, A., Hellmuth, S. G., Stallknecht, S. E., Leth-Møller, K., ... &amp; Krogh, J. (2017). Selective serotonin reuptake inhibitors versus placebo in patients with major depressive disorder. A systematic review with meta-analysis and Trial Sequential Analysis. BMC psychiatry, 17(1), 58.</t>
  </si>
  <si>
    <t>Jakubovski 2016</t>
  </si>
  <si>
    <t>Jakubovski, E., Varigonda, A. L., Freemantle, N., Taylor, M. J., &amp; Bloch, M. H. (2015). Systematic review and meta-analysis: dose-response relationship of selective serotonin reuptake inhibitors in major depressive disorder. American Journal of Psychiatry, 173(2), 174-183.</t>
  </si>
  <si>
    <t>Shaffer 1981</t>
  </si>
  <si>
    <t>Shaffer, C. S., Shapiro, J., Sank, L. I., &amp; Coghlan, D. J. (1981). Positive changes in depression, anxiety, and assertion following individual and group cognitive behavior therapy intervention. Cognitive Therapy and Research, 5(2), 149-157.</t>
  </si>
  <si>
    <t>Zettle 1992</t>
  </si>
  <si>
    <t>From Johnsen 2018 SR</t>
  </si>
  <si>
    <t>CBT group; CBT individual</t>
  </si>
  <si>
    <t>Zettle R. D., Haflich J. L., Reynolds R. A. (1992). Responsivity to cognitive therapy as a function of treatment format and client personality dimensions. Journal of Clinical Psychology, 48, 787-797</t>
  </si>
  <si>
    <t>Johnsen 2018</t>
  </si>
  <si>
    <t>Johnsen, T. J., &amp; Thimm, J. C. (2018). A meta-analysis of group cognitive–behavioral therapy as an antidepressive treatment: Are we getting better?. Canadian Psychology/Psychologie Canadienne, 59(1), 15.</t>
  </si>
  <si>
    <t>Jonsson 2016</t>
  </si>
  <si>
    <t>Jonsson, U., Bertilsson, G., Allard, P., Gyllensvärd, H., Söderlund, A., Tham, A., &amp; Andersson, G. (2016). Psychological treatment of depression in people aged 65 years and over: a systematic review of efficacy, safety, and cost-effectiveness. PloS one, 11(8), e0160859.</t>
  </si>
  <si>
    <t>Jorm 2008</t>
  </si>
  <si>
    <t>Jorm, A. F., Morgan, A. J., &amp; Hetrick, S. E. (2008). Relaxation for depression. Cochrane Database of Systematic Reviews, (4).</t>
  </si>
  <si>
    <t>Konigbauer 2017</t>
  </si>
  <si>
    <t>Internet and mobile interventions</t>
  </si>
  <si>
    <t>Josephine, Koenigbauer, Letsch Josefine, Doebler Philipp, Ebert David, and Baumeister Harald. "Internet-and mobile-based depression interventions for people with diagnosed depression: a systematic review and meta-analysis." Journal of affective disorders 223 (2017): 28-40.</t>
  </si>
  <si>
    <t>Burt 2005</t>
  </si>
  <si>
    <t>From Kamenov 2017 SR. Data combined across 2 studies</t>
  </si>
  <si>
    <t>Burt, V. K., Wohlreich, M. M., Mallinckrodt, C. H., Detke, M. J., Watkin, J. G., &amp; Stewart, D. E. (2005). Duloxetine for the treatment of major depressive disorder in women ages 40 to 55 years. Psychosomatics, 46(4), 345-354.</t>
  </si>
  <si>
    <t>Judd 2001</t>
  </si>
  <si>
    <t>From Kamenov 2017 SR</t>
  </si>
  <si>
    <t>Judd, F. K., Piterman, L., Cockram, A. M., McCall, L. &amp; Weissman, M. M. (2001). A comparative study of venlafaxine with a focused education and psychotherapy program versus venlafaxine alone in the treatment of depression in general practice. Human Psychopharmacol ogy 16, 423-428.</t>
  </si>
  <si>
    <t>Judd 2004</t>
  </si>
  <si>
    <t>Judd, L. L., Rapaport, M. H., Yonkers, K. A., Rush, A. J., Frank, E., Thase, M. E., Kupfer, D. J., Plewes, J. M., Schettler, P. J. &amp; Tollefson, G. (2004). Randomized, placebo-controlled trial of fluoxetine for acute treatment of minor depressive disorder. American Journal of Psychiatry 161, 1864-71.</t>
  </si>
  <si>
    <t>Lenderking 1999</t>
  </si>
  <si>
    <t>Lenderking, W. R., Tennen, H., Nackley, J. F., Hale, M. S., Turner, R. R. &amp; Testa, M. A. (1999). The effects of venlafaxine on social activity level in depressed outpatients. Journal of Clinical Psychiatry 60, 157-63.</t>
  </si>
  <si>
    <t>Rapaport 2011</t>
  </si>
  <si>
    <t>Rapaport, M. H., Nierenberg, A. A., Howland, R., Dording, C., Schettler, P. J., &amp; Mischoulon, D. (2011). The treatment of minor depression with St. John’s Wort or citalopram: failure to show benefit over placebo. Journal of psychiatric research, 45(7), 931-941.</t>
  </si>
  <si>
    <t>Seligman 2006_study 1</t>
  </si>
  <si>
    <t>Positive psychotherapy (PPT) group</t>
  </si>
  <si>
    <t>Seligman, M. E., Rashid, T. &amp; Parks, A. C. (2006). Positive psychotherapy. American Psychol ogy 61, 774-88.</t>
  </si>
  <si>
    <t>Seligman 2006_study 2</t>
  </si>
  <si>
    <t>Positive psychotherapy; TAU</t>
  </si>
  <si>
    <t>Barber 2012/Zilcha-Mano 2014</t>
  </si>
  <si>
    <t>2009-2015 search/2016-2019 search (SR)</t>
  </si>
  <si>
    <t>Kamenov 2017</t>
  </si>
  <si>
    <t>Kamenov, K., Twomey, C., Cabello, M., Prina, A. M., &amp; Ayuso-Mateos, J. L. (2017). The efficacy of psychotherapy, pharmacotherapy and their combination on functioning and quality of life in depression: a meta-analysis. Psychological medicine, 47(3), 414-425.</t>
  </si>
  <si>
    <t>Participants recruited from work place and no minimum depression symptom criteria. Mean baseline score does not meet criteria for subthreshold symptoms (BDI-II=11)</t>
  </si>
  <si>
    <t>Karyotaki 2018a</t>
  </si>
  <si>
    <t>Guided internet-based interventions</t>
  </si>
  <si>
    <t>Karyotaki, E., Ebert, D. D., Donkin, L., Riper, H., Twisk, J., Burger, S., ... &amp; Geraedts, A. (2018). Do guided internet-based interventions result in clinically relevant changes for patients with depression? An individual participant data meta-analysis. Clinical psychology review, 63, 80-92.</t>
  </si>
  <si>
    <t>Karyotaki 2018b</t>
  </si>
  <si>
    <t>Karyotaki, E., Kemmeren, L., Riper, H., Twisk, J., Hoogendoorn, A., Kleiboer, A., ... &amp; Littlewood, E. (2018). Is self-guided internet-based cognitive behavioural therapy (iCBT) harmful? An individual participant data meta-analysis. Psychological medicine, 48(15), 2456-2466.</t>
  </si>
  <si>
    <t>Karyotaki 2017</t>
  </si>
  <si>
    <t>Karyotaki, E., Riper, H., Twisk, J., Hoogendoorn, A., Kleiboer, A., Mira, A., ... &amp; Andersson, G. (2017). Efficacy of self-guided internet-based cognitive behavioral therapy in the treatment of depressive symptoms: a meta-analysis of individual participant data. JAMA psychiatry, 74(4), 351-359.</t>
  </si>
  <si>
    <t>Bolton 2003/Bass 2006</t>
  </si>
  <si>
    <t>Excluded in 2009 GL 'Control intervention not clear. Non-depressed population have an unclear diagnosis'. Depression scale not in protocol (HSCL). Bass 2006 from Karyotaki 2016 SR</t>
  </si>
  <si>
    <t>Bass, J., Neugebauer, R., Clougherty, K. F., Verdeli, H., Wickramaratne, P., Ndogoni, L., ... &amp; Bolton, P. (2006). Group interpersonal psychotherapy for depression in rural Uganda: 6-month outcomes: randomised controlled trial. The British Journal of Psychiatry, 188(6), 567-573.</t>
  </si>
  <si>
    <t>Karyotaki, E., Smit, Y., de Beurs, D. P., Henningsen, K. H., Robays, J., Huibers, M. J., ... &amp; Cuijpers, P. (2016). The long‐term efficacy of acute‐phase psychotherapy for depression: A meta‐analysis of randomized trials. Depression and anxiety, 33(5), 370-383.</t>
  </si>
  <si>
    <t>Karyotaki 2016a</t>
  </si>
  <si>
    <t>Karyotaki 2016b</t>
  </si>
  <si>
    <t>Karyotaki, E., Smit, Y., Henningsen, K. H., Huibers, M. J. H., Robays, J., De Beurs, D., &amp; Cuijpers, P. (2016). Combining pharmacotherapy and psychotherapy or monotherapy for major depression? A meta-analysis on the long-term effects. Journal of Affective Disorders, 194, 144-152.</t>
  </si>
  <si>
    <t>Kayrouz 2018</t>
  </si>
  <si>
    <t>Kayrouz, R., Dear, B. F., Kayrouz, B., Karin, E., Gandy, M., &amp; Titov, N. (2018). Meta-analysis of the efficacy and acceptability of cognitive-behavioural therapy for Arab adult populations experiencing anxiety, depression or post-traumatic stress disorder. Cognitive behaviour therapy, 47(5), 412-430.</t>
  </si>
  <si>
    <t>Keller, M. B. (2000). Citalopram therapy for depression: A review of 10 years of european experience and data from U.S. clinical trials. Journal of Clinical Psychiatry, 61(12), 896-908.</t>
  </si>
  <si>
    <t>Kirkham 2016</t>
  </si>
  <si>
    <t>Kirkham, J. G., Choi, N., &amp; Seitz, D. P. (2016). Meta‐analysis of problem solving therapy for the treatment of major depressive disorder in older adults. International Journal of Geriatric Psychiatry, 31(5), 526-535.</t>
  </si>
  <si>
    <t>Kishita 2017</t>
  </si>
  <si>
    <t>Kishita, N., Takei, Y., &amp; Stewart, I. (2017). A meta‐analysis of third wave mindfulness‐based cognitive behavioral therapies for older people. International journal of geriatric psychiatry, 32(12), 1352-1361.</t>
  </si>
  <si>
    <t>Klainin-Yobas 2012</t>
  </si>
  <si>
    <t>Mindfulness-based interventions</t>
  </si>
  <si>
    <t>Klainin-Yobas, P., Cho, M. A. A., &amp; Creedy, D. (2012). Efficacy of mindfulness-based interventions on depressive symptoms among people with mental disorders: A meta-analysis. International journal of nursing studies, 49(1), 109-121.</t>
  </si>
  <si>
    <t>Kolovos 2016a</t>
  </si>
  <si>
    <t>Kolovos 2016b</t>
  </si>
  <si>
    <t>Kolovos, S., Kleiboer, A., &amp; Cuijpers, P. (2016). Effect of psychotherapy for depression on quality of life: meta-analysis. The British Journal of Psychiatry, 209(6), 460-468.</t>
  </si>
  <si>
    <t>Hashemi 2016</t>
  </si>
  <si>
    <t>Schema therapy</t>
  </si>
  <si>
    <t>Hashemi, R., &amp; Darvishzadeh, K. (2016). Effectiveness of group schema therapy in reducing the symptoms of major depression in a sample of women. Asian Soc Sci, 12, 232-238.</t>
  </si>
  <si>
    <t>Rashidi 2015</t>
  </si>
  <si>
    <t>Rashidi, Z., &amp; Rasooli, A. (2015). Effectiveness of therapeutic schema on reducing the anxiety and depression in patients with major depressive disorder. Journal of Applied Environmental and Biological Sciences, 5, 279-285.</t>
  </si>
  <si>
    <t>Koruk 2018</t>
  </si>
  <si>
    <t>Körük, S., &amp; Özabacı, N. (2018). Effectiveness of Schema Therapy on the Treatment of Depressive Disorders: A Meta-Analysis. Psikiyatride Guncel Yaklasimlar, 10(4), 460-470.</t>
  </si>
  <si>
    <t>Spek 2007/2008a</t>
  </si>
  <si>
    <t>Spek 2008b</t>
  </si>
  <si>
    <t>Spek, V., Nyklíček, I., Cuijpers, P., &amp; Pop, V. (2008). Predictors of outcome of group and internet-based cognitive behavior therapy. Journal of affective disorders, 105(1-3), 137-145.</t>
  </si>
  <si>
    <t>Krishna 2015</t>
  </si>
  <si>
    <t>Krishna, M., Lepping, P., Jones, S., &amp; Lane, S. (2015). Systematic review and meta-analysis of group cognitive behavioural psychotherapy treatment for sub-clinical depression. Asian journal of psychiatry, 16, 7-16.</t>
  </si>
  <si>
    <t>Vieira 2007</t>
  </si>
  <si>
    <t>From Krogh 2017 SR</t>
  </si>
  <si>
    <t>Vieira JLL , Porcu M , da Rocha PGM. The regular physical exercise’s practice as complementary therapy to the treatment of depressed women. J Bras Psiquiatr 2007;56:23–8.</t>
  </si>
  <si>
    <t>Fang 2013</t>
  </si>
  <si>
    <t>From Krogh 2017 SR. Data cannot be extracted from SR as two exercise arms combined</t>
  </si>
  <si>
    <t>Fang D , Min R , Ai-qin W. The effect of aerobic exercise with different intensity and frequency on depressive symptoms. Chin J Behav Med &amp; Brain Sci 2013;22:830–2.</t>
  </si>
  <si>
    <t>Huipeng 2013</t>
  </si>
  <si>
    <t>Huipeng F , Xiaohui Z. Curative effect and observation of exercise on patients with depression. Chin Med Pharm 2013;3:187–8.</t>
  </si>
  <si>
    <t>Danielsson 2014</t>
  </si>
  <si>
    <t>From Krogh 2017 SR. Inclusion criterion: all participants on antidepressants</t>
  </si>
  <si>
    <t>Danielsson L , Papoulias I , Petersson EL , et al. Exercise or basic body awareness therapy as add-on treatment for major depression: a controlled study. J Affect Disord 2014;168:98–106</t>
  </si>
  <si>
    <t>Guifeng 2015</t>
  </si>
  <si>
    <t>Guifeng S. The role of setting - up exercise on rehabilitation in patients with depressive episode. Chin J Health Psychol 2015;23:184–6.</t>
  </si>
  <si>
    <t>Jinchun 2015</t>
  </si>
  <si>
    <t>Jinchun W , Bo Y , Rong X , et al. Effect of exercise therapy in improving social function and quality of life in patients with depression. Nurs J Chin PLA 2015;32:24.</t>
  </si>
  <si>
    <t>Salehi 2016</t>
  </si>
  <si>
    <t>From Krogh 2017 SR. All patients were treated with citalopram (SSRI) for 3 weeks prior to randomisation</t>
  </si>
  <si>
    <t>Exercise + ECT; ECT</t>
  </si>
  <si>
    <t>Salehi I , Hosseini SM , Haghighi M , et al. Electroconvulsive therapy (ECT) and aerobic exercise training (AET) increased plasma BDNF and ameliorated depressive symptoms in patients suffering from Major depressive disorder. J Psychiatr Res 2016;76:1–8</t>
  </si>
  <si>
    <t>From Krogh 2017 SR. 57% taking antidepressant medication at baseline</t>
  </si>
  <si>
    <t>Patten CA , Bronars CA , Vickers Douglas KS , et al. Supervised, vigorous intensity exercise intervention for depressed female smokers: A pilot study. Nicotine Tob Res 2017;19:77–86</t>
  </si>
  <si>
    <t>Patten 2017</t>
  </si>
  <si>
    <t>Krogh 2017</t>
  </si>
  <si>
    <t>Krogh, J., Hjorthøj, C., Speyer, H., Gluud, C., &amp; Nordentoft, M. (2017). Exercise for patients with major depression: a systematic review with meta-analysis and trial sequential analysis. BMJ open, 7(9), e014820.</t>
  </si>
  <si>
    <t>Depressed outpatients currently receiving standard care</t>
  </si>
  <si>
    <t>Kvam 2016</t>
  </si>
  <si>
    <t>Kvam, S., Kleppe, C. L., Nordhus, I. H., &amp; Hovland, A. (2016). Exercise as a treatment for depression: a meta-analysis. Journal of affective disorders, 202, 67-86.</t>
  </si>
  <si>
    <t>Lamb 2018</t>
  </si>
  <si>
    <t>Remotely delivered psychotherapy</t>
  </si>
  <si>
    <t>Lamb, T., Pachana, N. A., &amp; Dissanayaka, N. (2019). Update of Recent Literature on Remotely Delivered Psychotherapy Interventions for Anxiety and Depression. Telemedicine and e-Health, 25(8), 671-677.</t>
  </si>
  <si>
    <t>Lampe 2013</t>
  </si>
  <si>
    <t>Lampe, L., Coulston, C. M., &amp; Berk, L. (2013). Psychological management of unipolar depression. Acta Psychiatrica Scandinavica, 127, 24-37.</t>
  </si>
  <si>
    <t>Leichsenring 2001</t>
  </si>
  <si>
    <t>Leichsenring, F. (2001). Comparative effects of short-term psychodynamic psychotherapy and cognitive-behavioral therapy in depression: a meta-analytic approach. Clinical psychology review, 21(3), 401-419.</t>
  </si>
  <si>
    <t>25% receiving pharmacological treatment at baseline</t>
  </si>
  <si>
    <t>Leichsenring 2014</t>
  </si>
  <si>
    <t>Leichsenring, F., &amp; Schauenburg, H. (2014). Empirically supported methods of short-term psychodynamic therapy in depression–towards an evidence-based unified protocol. Journal of Affective Disorders, 169, 128-143.</t>
  </si>
  <si>
    <t>O’Connor 2014</t>
  </si>
  <si>
    <t>From Lenz 2016. Below subthreshold level (BDI-II=11)</t>
  </si>
  <si>
    <t xml:space="preserve">O’Connor, M., Piet, J., &amp; Hougaard, E. (2014). The effects of mindfulness-based cognitive therapy on depressive symptoms in elderly bereaved people with loss-related distress: A controlled pilot study. Mindfulness, 5, 400–409. </t>
  </si>
  <si>
    <t>Lenz 2016</t>
  </si>
  <si>
    <t>Lenz, A. S., Hall, J., &amp; Bailey Smith, L. (2016). Meta-analysis of group mindfulness-based cognitive therapy for decreasing symptoms of acute depression. The Journal for Specialists in Group Work, 41(1), 44-70.</t>
  </si>
  <si>
    <t>Castillo-Pérez 2010</t>
  </si>
  <si>
    <t>From Leubner 2017 SR. Data reported as 'improved' or 'not improved' but ill-defined</t>
  </si>
  <si>
    <t>Music therapy; psychotherapy</t>
  </si>
  <si>
    <t>Castillo-Pérez, S., Gómez-Pérez, V., Velasco, M. C., Pérez-Campos, E., and Mayoral, M. A. (2010). Effects of music therapy on depression compared with psychotherapy. Arts Psychother. 37, 387–390.</t>
  </si>
  <si>
    <t>Chan 2010</t>
  </si>
  <si>
    <t>From Leubner 2017 SR. Depression outcome measure outside protocol (GDS)</t>
  </si>
  <si>
    <t>Chan, M. F., Chan, E. A., and Mok, E. (2010). Effects of music on depression and sleep quality in elderly people: a randomised controlled trial. Complement. Ther. Med. 8, 150–159.</t>
  </si>
  <si>
    <t>Chan 2009</t>
  </si>
  <si>
    <t xml:space="preserve">Chan, M. F., Chan, E. A., Mok, E., Tse, K., and Yuk, F. (2009). Effect of music on depression levels and physiological responses in community-based older adults. Int. J. Mental Health Nurs. 18, 285–294. </t>
  </si>
  <si>
    <t>Chan 2012a</t>
  </si>
  <si>
    <t>Chan 2012b</t>
  </si>
  <si>
    <t xml:space="preserve">Chan, M. F., Wong, Z. Y., Onishi, H., and Thayala, N. V. (2012). Effects of music on depression in older people: a randomised controlled trial. J. Clin. Nurs. 21, 776–783. </t>
  </si>
  <si>
    <t>Deshmukh 2009</t>
  </si>
  <si>
    <t>From Leubner 2017 SR</t>
  </si>
  <si>
    <t>Music therapy; hypnotics</t>
  </si>
  <si>
    <t>Deshmukh, A. D., Sarvaiya, A. A., Seethalakshmi, R., and Nayak, A. S. (2009). Effect of Indian classical music on quality of sleep in depressed patients: a randomized controlled trial. Nordic J. Music Ther. 18, 70–78.</t>
  </si>
  <si>
    <t>Leubner 2017</t>
  </si>
  <si>
    <t>Leubner, D., &amp; Hinterberger, T. (2017). Reviewing the effectiveness of music interventions in treating depression. Frontiers in psychology, 8, 1109.</t>
  </si>
  <si>
    <t>Li 2016a</t>
  </si>
  <si>
    <t>Li 2016b</t>
  </si>
  <si>
    <t>Exergames</t>
  </si>
  <si>
    <t>Li, J., Theng, Y. L., &amp; Foo, S. (2016). Effect of exergames on depression: a systematic review and meta-analysis. Cyberpsychology, Behavior, and Social Networking, 19(1), 34-42.</t>
  </si>
  <si>
    <t>Jansen 2017</t>
  </si>
  <si>
    <t>From Li 2019 SR. Below subthreshold level (HADS-D=5)</t>
  </si>
  <si>
    <t>Karate; MBSR</t>
  </si>
  <si>
    <t xml:space="preserve">Jansen, P., Dahmen‐Zimmer, K., Kudielka, B. M. &amp; Schulz, A. (2017). Effects of karate training versus mindfulness training on emotional well‐being and cognitive performance in later life. Research on Aging, 39(10), 1118–1144. </t>
  </si>
  <si>
    <t>Gallegos 2013</t>
  </si>
  <si>
    <t>From Li 2019 SR. Baseline CES-D and HAMD not reported</t>
  </si>
  <si>
    <t xml:space="preserve">Gallegos, A. M., Hoerger, M., Talbot, N. L., Moynihan, J. A. &amp; Duberstein, P. R. (2013). Emotional benefits of mindfulness‐based stress reduction in older adults: The moderating roles of age and depressive symptom severity. Aging &amp; Mental Health, 17(7), 823–829. </t>
  </si>
  <si>
    <t>Li 2019</t>
  </si>
  <si>
    <t>Li, S. Y. H., &amp; Bressington, D. (2019). The effects of mindfulness-based stress reduction on depression, anxiety, and stress in older adults: A systematic review and meta-analysis. International journal of mental health nursing, 28(3), 635-656.</t>
  </si>
  <si>
    <t>Lorenzo-Luaces 2018</t>
  </si>
  <si>
    <t>Lorenzo-Luaces, L., Johns, E., &amp; Keefe, J. R. (2018). The generalizability of randomized controlled trials of self-guided internet-based cognitive behavioral therapy for depressive symptoms: systematic review and meta-regression analysis. Journal of medical Internet research, 20(11), e10113.</t>
  </si>
  <si>
    <t>Maneeton 2018</t>
  </si>
  <si>
    <t>Escitalopram; duloxetine</t>
  </si>
  <si>
    <t>Maneeton, B., Maneeton, N., Likhitsathian, S., Woottiluk, P., Wiriyacosol, P., Boonyanaruthee, V., &amp; Srisurapanont, M. (2018). escitalopram vs duloxetine in acute treatment of major depressive disorder: meta-analysis and systematic review. Neuropsychiatric disease and treatment, 14, 1953.</t>
  </si>
  <si>
    <t>Danemark 1961</t>
  </si>
  <si>
    <t>From Moncrieff 2004</t>
  </si>
  <si>
    <t>Imipramine; Placebo (containing atropine)</t>
  </si>
  <si>
    <t xml:space="preserve">Daneman EA. Imipramine in office management of depressive reactions.  Diseases of the Nervous System 1961;22:213‐7. </t>
  </si>
  <si>
    <t>Amitriptyline; amitriptyline + perphenazine; placebo (containing atropine)</t>
  </si>
  <si>
    <t>Weintraub 1963</t>
  </si>
  <si>
    <t>From Moncrieff 2004 SR</t>
  </si>
  <si>
    <t>Imipramine; atropine</t>
  </si>
  <si>
    <t xml:space="preserve">Weintraub W, Aronson H. Clinical judgement in psychopharmacological research.  Journal of Neuropsychiatry 1963;5(1):65‐70. </t>
  </si>
  <si>
    <t>Wilson 1963</t>
  </si>
  <si>
    <t>ECT; simulated ECT; imipramine; atropine</t>
  </si>
  <si>
    <t xml:space="preserve">Wilson IC, Vernon JT, Guin T, Sandifer MG. A controlled study of treatments of depression.  Journal of Neuropsychiatry 1963;4:331‐7. </t>
  </si>
  <si>
    <t>Moncrieff 2004</t>
  </si>
  <si>
    <t>Moncrieff  J, Wessely  S, Hardy  R. Active placebos versus antidepressants for depression. Cochrane Database of Systematic Reviews 2004, Issue 1. Art. No.: CD003012. DOI: 10.1002/14651858.CD003012.pub2.</t>
  </si>
  <si>
    <t>Embling 2002</t>
  </si>
  <si>
    <t>From Moore 2017 SR. Inclusion criterion: had been taking anti-depressant medication at therapeutic dosage for a minimum of one month</t>
  </si>
  <si>
    <t>Embling, S. (2002). The effectiveness of cognitive behavioural therapy in depression. Nursing Standard (through 2013), 17(14/15), 33.</t>
  </si>
  <si>
    <t>Mukhtar 2011b</t>
  </si>
  <si>
    <t>Mukhtar 2011a</t>
  </si>
  <si>
    <t>Mukhtar, F. (2011). Predictors of Group Cognitive Behaviour Therapy outcomes for the treatment of depression in Malaysia. Asian journal of psychiatry, 4(2), 125-128.</t>
  </si>
  <si>
    <t>Baker 2003</t>
  </si>
  <si>
    <t>From Moore 2017 SR. Secondary analysis of Bright 1999</t>
  </si>
  <si>
    <t>Peer-support; CBT group</t>
  </si>
  <si>
    <t>Baker, K., &amp; Neimeyer, R. (2003). Therapist training and client characteristics as predictors of treatment response to group therapy for depression. Psychotherapy Research, 13(2), 135–151.</t>
  </si>
  <si>
    <t>Moore 2017</t>
  </si>
  <si>
    <t>Moore, L. M., Carr, A., &amp; Hartnett, D. (2017). Does group CBT for depression do what it says on the tin? A systemic review and meta-analysis of group CBT for depressed adults (2000–2016). Journal of Contemporary Psychotherapy, 47(3), 141-152.</t>
  </si>
  <si>
    <t>Morres 2019</t>
  </si>
  <si>
    <t>Morres, I. D., Hatzigeorgiadis, A., Stathi, A., Comoutos, N., Arpin‐Cribbie, C., Krommidas, C., &amp; Theodorakis, Y. (2019). Aerobic exercise for adult patients with major depressive disorder in mental health services: A systematic review and meta‐analysis. Depression and anxiety, 36(1), 39-53.</t>
  </si>
  <si>
    <t>Rosenberg 2007</t>
  </si>
  <si>
    <t>Rosenberg, C., Lauritzen, L., Brix, J., Jørgensen, J. B., Kofod, P., &amp; Bayer, L. B. (2007). Citalopram versus amitriptyline in elderly depressed patients with or without mild cognitive dysfunction: a danish multicentre trial in general practice. Psychopharmacology bulletin, 40(1), 63-73.</t>
  </si>
  <si>
    <t>Raskin, J., Wiltse, C. G., Dinkel, J. J., Walker, D. J., Desaiah, D., &amp; Katona, C. (2008). Safety and tolerability of duloxetine at 60 mg once daily in elderly patients with major depressive disorder. Journal of clinical psychopharmacology, 28(1), 32-38.</t>
  </si>
  <si>
    <t>Mukai 2009</t>
  </si>
  <si>
    <t>Mukai, Y., &amp; Tampi, R. R. (2009). Treatment of depression in the elderly: a review of the recent literature on the efficacy of single-versus dual-action antidepressants. Clinical therapeutics, 31(5), 945-961.</t>
  </si>
  <si>
    <t>Lipman 2005</t>
  </si>
  <si>
    <t>E.L. Lipman, M.H. Boyle. Social support and education groups for single mothers: a randomized controlled trial of a community-based program. CMAJ, 173 (12) (2005), pp. 141-146</t>
  </si>
  <si>
    <t>van der Waerden 2013</t>
  </si>
  <si>
    <t>From Nagy 2017 SR. 32% receiving treatment for symptoms at baseline</t>
  </si>
  <si>
    <t>Exercise; exercise + psychoeducation; waitlist</t>
  </si>
  <si>
    <t>van der Waerden, J. E., Hoefnagels, C., Hosman, C. M., Souren, P. M., &amp; Jansen, M. W. (2013). A randomized controlled trial of combined exercise and psycho-education for low-SES women: short-and long-term outcomes in the reduction of stress and depressive symptoms. Social science &amp; medicine, 91, 84-93.</t>
  </si>
  <si>
    <t>McGale 2011</t>
  </si>
  <si>
    <t>From Nagy 2017 SR. Below subthreshold level (BDI-II=9.11)</t>
  </si>
  <si>
    <t>Exercise + CBT; exercise; no treatment</t>
  </si>
  <si>
    <t>McGale, N., McArdle, S., &amp; Gaffney, P. (2011). Exploring the effectiveness of an integrated exercise/CBT intervention for young men's mental health. British journal of health psychology, 16(3), 457-471.</t>
  </si>
  <si>
    <t>Nagy 2017</t>
  </si>
  <si>
    <t>Social interventions</t>
  </si>
  <si>
    <t>Nagy, E., &amp; Moore, S. (2017). Social interventions: An effective approach to reduce adult depression?. Journal of affective disorders, 218, 131-152.</t>
  </si>
  <si>
    <t>Nebiker 2018</t>
  </si>
  <si>
    <t>Nebiker, L., Lichtenstein, E., Minghetti, A., Zahner, L., Gerber, M., Faude, O., &amp; Donath, L. (2018). Moderating effects of exercise duration and intensity in neuromuscular vs. endurance exercise interventions for the treatment of depression: a meta-analytical review. Frontiers in psychiatry, 9, 305.</t>
  </si>
  <si>
    <t>Massana, J. (1998). Reboxetine versus fluoxetine: an overview of efficacy and tolerability. The Journal of clinical psychiatry, 59(suppl 14), 8-10.</t>
  </si>
  <si>
    <t>Massana 1998_study 2</t>
  </si>
  <si>
    <t>From Nelson 1999 SR</t>
  </si>
  <si>
    <t>Nelson 1999</t>
  </si>
  <si>
    <t>Nelson, J. C. (1999). A review of the efficacy of serotonergic and noradrenergic reuptake inhibitors for treatment of major depression. Biological Psychiatry, 46(9), 1301-1308.</t>
  </si>
  <si>
    <t>Newby 2016</t>
  </si>
  <si>
    <t>Newby, J. M., Twomey, C., Li, S. S. Y., &amp; Andrews, G. (2016). Transdiagnostic computerised cognitive behavioural therapy for depression and anxiety: a systematic review and meta-analysis. Journal of Affective Disorders, 199, 30-41.</t>
  </si>
  <si>
    <t>Gallagher-Thompson 2007</t>
  </si>
  <si>
    <t>Gallagher-Thompson, D., Gray, H. L., Tang, P. C., Pu, C. Y., Leung, L. Y., Wang, P. C., ... &amp; Long, J. (2007). Impact of in-home behavioral management versus telephone support to reduce depressive symptoms and perceived stress in Chinese caregivers: results of a pilot study. The American journal of geriatric psychiatry, 15(5), 425-434.</t>
  </si>
  <si>
    <t>Gallagher-Thompson 2010</t>
  </si>
  <si>
    <t>From Ng 2018 SR. Below sub-threshold level (CES-D=13.86)</t>
  </si>
  <si>
    <t>From Ng 2018 SR. Completers have subthreshold symptoms (CES-D=14.54), completers + dropouts have symptoms just under clinical threshold (CES-D=15.9). Control classified as attention-placebo as no depression content, focused on caregiving advice and support</t>
  </si>
  <si>
    <t>Gallagher-Thompson, D., Wang, P. C., Liu, W., Cheung, V., Peng, R., China, D., &amp; Thompson, L. W. (2010). Effectiveness of a psychoeducational skill training DVD program to reduce stress in Chinese American dementia caregivers: results of a preliminary study. Aging &amp; Mental Health, 14(3), 263-273.</t>
  </si>
  <si>
    <t>Ng 2018</t>
  </si>
  <si>
    <t>Ng, T. K., &amp; Wong, D. F. K. (2018). The efficacy of cognitive behavioral therapy for Chinese people: A meta-analysis. Australian &amp; New Zealand Journal of Psychiatry, 52(7), 620-637.</t>
  </si>
  <si>
    <t>Oestergaard 2011</t>
  </si>
  <si>
    <t>Oestergaard, S., &amp; Møldrup, C. (2011). Optimal duration of combined psychotherapy and pharmacotherapy for patients with moderate and severe depression: a meta-analysis. Journal of affective disorders, 131(1-3), 24-36.</t>
  </si>
  <si>
    <t>Ogawa 2018</t>
  </si>
  <si>
    <t>Secondary analysis of Furukawa 2016</t>
  </si>
  <si>
    <t>Ogawa, Y., Furukawa, T. A., Takeshima, N., Hayasaka, Y., Atkinson, L. Z., Tanaka, S., ... &amp; Salanti, G. (2018). Efficacy of antidepressants over placebo is similar in two-armed versus three-armed or more-armed randomized placebo-controlled trials. International clinical psychopharmacology, 33(2), 66-72.</t>
  </si>
  <si>
    <t>Dozeman 2011</t>
  </si>
  <si>
    <t>Dozeman, E, van Schaik, DJ, van Marwijk, HW, Stek, ML, Beekman, AT, van der Horst, HE. Feasibility and effectiveness of activity-scheduling as a guided self-help intervention for the prevention of depression and anxiety in residents in homes for the elderly: a pragmatic randomized controlled trial. Int Psychogeriatr 2011; 23: 969–78</t>
  </si>
  <si>
    <t>Meeks 2008</t>
  </si>
  <si>
    <t>From Orgeta 2017 SR. Depression outcome measure outside protocol (GDS)</t>
  </si>
  <si>
    <t>Meeks, S, Van Haitsma, K, Schoenbachler, B, Looney, SW. BE-ACTIV for depression in nursing homes: primary outcomes of a randomized clinical trial. J Gerontol B Psychol Sci Soc Sci 2015; 70: 13–23.</t>
  </si>
  <si>
    <t>Orgeta 2017</t>
  </si>
  <si>
    <t>Orgeta, V., Brede, J., &amp; Livingston, G. (2017). Behavioural activation for depression in older people: systematic review and meta-analysis. The British Journal of Psychiatry, 211(5), 274-279.</t>
  </si>
  <si>
    <t>Palpacuer 2017</t>
  </si>
  <si>
    <t>Palpacuer, C., Gallet, L., Drapier, D., Reymann, J. M., Falissard, B., &amp; Naudet, F. (2017). Specific and non-specific effects of psychotherapeutic interventions for depression: Results from a meta-analysis of 84 studies. Journal of psychiatric research, 87, 95-104.</t>
  </si>
  <si>
    <t>Titov 2011</t>
  </si>
  <si>
    <t>From Pasarelu 2017 SR. 54% taking medication at baseline</t>
  </si>
  <si>
    <t>Titov, N., Dear, B. F., Schwencke, G., Andrews, G., Johnston, L., Craske, M. G., &amp; McEvoy, P. (2011). Transdiagnostic internet treatment for anxiety and depression: a randomised controlled trial. Behaviour research and therapy, 49(8), 441-452.</t>
  </si>
  <si>
    <t>Titov 2013a</t>
  </si>
  <si>
    <t>Titov 2013b</t>
  </si>
  <si>
    <t>From Pasarelu 2017 SR. 39% taking medication at baseline</t>
  </si>
  <si>
    <t>Titov, N., Dear, B. F., Johnston, L., Lorian, C., Zou, J., Wootton, B., ... &amp; Rapee, R. M. (2013). Improving adherence and clinical outcomes in self-guided internet treatment for anxiety and depression: randomised controlled trial. PloS one, 8(7), e62873.</t>
  </si>
  <si>
    <t>Pasarelu 2017</t>
  </si>
  <si>
    <t>Păsărelu, C. R., Andersson, G., Bergman Nordgren, L., &amp; Dobrean, A. (2017). Internet-delivered transdiagnostic and tailored cognitive behavioral therapy for anxiety and depression: a systematic review and meta-analysis of randomized controlled trials. Cognitive Behaviour Therapy, 46(1), 1-28.</t>
  </si>
  <si>
    <t>Carpenter 2004</t>
  </si>
  <si>
    <t>From Pedrelli 2011 SR. 9% dysthymia and 38% double depression</t>
  </si>
  <si>
    <t>Carpenter, K. M., Brooks, A. C., Vosburg, S. K., &amp; Nunes, E. V. (2004). The effect of sertraline and environmental context on treating depression and illicit substance use among methadone maintained opiate dependent patients: a controlled clinical trial. Drug and Alcohol Dependence, 74(2), 123-134.</t>
  </si>
  <si>
    <t>Pedrelli 2011</t>
  </si>
  <si>
    <t>Pedrelli, P., Iovieno, N., Vitali, M., Tedeschini, E., Bentley, K. H., &amp; Papakostas, G. I. (2011). Treatment of major depressive disorder and dysthymic disorder with antidepressants in patients with comorbid opiate use disorders enrolled in methadone maintenance therapy: a meta-analysis. Journal of clinical psychopharmacology, 31(5), 582-586.</t>
  </si>
  <si>
    <t>Abedi 2015</t>
  </si>
  <si>
    <t>Abedi, P., Nikkhah, P., &amp; Najar, S. (2015). Effect of pedometer-based walking on depression, anxiety and insomnia among postmenopausal women. Climacteric, 18(6), 841-845.</t>
  </si>
  <si>
    <t>Bernard 2014</t>
  </si>
  <si>
    <t>Bernard, P., Ninot, G., Bernard, P. L., Picot, M. C., Jaussent, A., Tallon, G., &amp; Blain, H. (2015). Effects of a six-month walking intervention on depression in inactive post-menopausal women: a randomized controlled trial. Aging &amp; mental health, 19(6), 485-492.</t>
  </si>
  <si>
    <t>Hu 2017</t>
  </si>
  <si>
    <t>From Perez-Lopez 2017 SR. Below subthreshold level (BDI=4)</t>
  </si>
  <si>
    <t>Hu, L., Zhu, L., Lyu, J., Zhu, W., Xu, Y., &amp; Yang, L. (2017). Benefits of walking on menopausal symptoms and mental health outcomes among Chinese postmenopausal women. International Journal of Gerontology, 11(3), 166-170.</t>
  </si>
  <si>
    <t>Perez-Lopez 2017</t>
  </si>
  <si>
    <t>Perez-Lopez, F. R., Martinez-Dominguez, S. J., Lajusticia, H., Chedraui, P., &amp; Project, T. H. O. S. A. (2017). Effects of programmed exercise on depressive symptoms in midlife and older women: a meta-analysis of randomized controlled trials. Maturitas, 106, 38-47.</t>
  </si>
  <si>
    <t>Ragneskog 1996</t>
  </si>
  <si>
    <t>Ragneskog, H., Eriksson, S., Karlsson, I., &amp; Gottfries, C. G. (1996). Long-term treatment of elderly individuals with emotional disturbances: an open study with citalopram. International psychogeriatrics, 8(4), 659-668.</t>
  </si>
  <si>
    <t>From Petrovic 2005 SR. Relapse prevention</t>
  </si>
  <si>
    <t>Streim 2000</t>
  </si>
  <si>
    <t>Nortriptyline (low and high doses)</t>
  </si>
  <si>
    <t>Idenitified via Oslin 2000. Low dose below therapeutic level recommended by BNF</t>
  </si>
  <si>
    <t>Streim, J. E., Oslin, D. W., Katz, I. R., Smith, B. D., DiFilippo, S., Cooper, T. B., &amp; Ten Have, T. (2000). Drug treatment of depression in frail elderly nursing home residents. The American journal of geriatric psychiatry, 8(2), 150-159.</t>
  </si>
  <si>
    <t>Oslin 2000</t>
  </si>
  <si>
    <t>From Petrovic 2005 SR. Nortriptyline arms secondary analysis of Streim 2000 and sertraline arm not randomised</t>
  </si>
  <si>
    <t>Oslin, D. W., Streim, J. E., Katz, I. R., Smith, B. D., DiFilippo, S. D., Ten Have, T. R., &amp; Cooper, T. (2000). Heuristic comparison of sertraline with nortriptyline for the treatment of depression in frail elderly patients. The American Journal of Geriatric Psychiatry, 8(2), 141-149.</t>
  </si>
  <si>
    <t>Petrovic 2005</t>
  </si>
  <si>
    <t>Petrovic, M., De Paepe, P., &amp; Van Bortel, L. (2005). Pharmacotherapy of depression in old age. Acta clinica Belgica, 60(3), 150-156.</t>
  </si>
  <si>
    <t>Andersson 2012</t>
  </si>
  <si>
    <t>From Pihlaja 2018 SR. Secondary analysis of Vernmark 2010</t>
  </si>
  <si>
    <t>Andersson, G., Paxling, B., Wiwe, M., Vernmark, K., Felix, C. B., Lundborg, L., ... &amp; Carlbring, P. (2012). Therapeutic alliance in guided internet-delivered cognitive behavioural treatment of depression, generalized anxiety disorder and social anxiety disorder. Behaviour research and therapy, 50(9), 544-550.</t>
  </si>
  <si>
    <t>Pihlaja 2018</t>
  </si>
  <si>
    <t>Pihlaja, S., Stenberg, J. H., Joutsenniemi, K., Mehik, H., Ritola, V., &amp; Joffe, G. (2018). Therapeutic alliance in guided internet therapy programs for depression and anxiety disorders–a systematic review. Internet interventions, 11, 1-10.</t>
  </si>
  <si>
    <t>Pineros-Leano 2017</t>
  </si>
  <si>
    <t>Pineros-Leano, M., Liechty, J. M., &amp; Piedra, L. M. (2017). Latino immigrants, depressive symptoms, and cognitive behavioral therapy: A systematic review. Journal of Affective Disorders, 208, 567-576.</t>
  </si>
  <si>
    <t>Pollok 2018</t>
  </si>
  <si>
    <t>Pollok, J., Van Agteren, J., Chong, A., Carson‐Chahhoud, K., &amp; Smith, B. (2018). Evaluation of existing experimental evidence for treatment of depression in indigenous populations: A systematic review. Australian Journal of Psychology, 70(4), 305-317.</t>
  </si>
  <si>
    <t>Price 2007</t>
  </si>
  <si>
    <t>No included studies list</t>
  </si>
  <si>
    <t>Price, J., Butler, R., Hatcher, S., &amp; Von Korff, M. (2007). Depression in adults: psychological treatments and care pathways. BMJ clinical evidence, 2007: 1016.</t>
  </si>
  <si>
    <t>Rabinowitz 2016</t>
  </si>
  <si>
    <t>Most of the studies unpublished and data cannot be extracted from review</t>
  </si>
  <si>
    <t>Rabinowitz, J., Werbeloff, N., Mandel, F. S., Menard, F., Marangell, L., &amp; Kapur, S. (2016). Initial depression severity and response to antidepressants v. placebo: patient-level data analysis from 34 randomised controlled trials. The British Journal of Psychiatry, 209(5), 427-428.</t>
  </si>
  <si>
    <t>Read 2017</t>
  </si>
  <si>
    <t>Read, J., &amp; Arnold, C. (2017). Is electroconvulsive therapy for depression more effective than placebo? A systematic review of studies since 2009. Ethical Human Psychology and Psychiatry, 19(1), 5-23.</t>
  </si>
  <si>
    <t>Baikie 2012</t>
  </si>
  <si>
    <t>Baikie, K. A., Geerligs, L., &amp; Wilhelm, K. (2012). Expressive writing and positive writing for participants with mood disorders: An online randomized controlled trial. Journal of affective disorders, 136(3), 310-319.</t>
  </si>
  <si>
    <t>Gortner 2006</t>
  </si>
  <si>
    <t>From Reinhold 2018 SR. Below subthreshold level (BDI=5.58)</t>
  </si>
  <si>
    <t>Gortner, E. M., Rude, S. S., &amp; Pennebaker, J. W. (2006). Benefits of expressive writing in lowering rumination and depressive symptoms. Behavior therapy, 37(3), 292-303.</t>
  </si>
  <si>
    <t>Krpan 2013</t>
  </si>
  <si>
    <t>From Reinhold 2018 SR. Data in figures</t>
  </si>
  <si>
    <t>Krpan, K. M., Kross, E., Berman, M. G., Deldin, P. J., Askren, M. K., &amp; Jonides, J. (2013). An everyday activity as a treatment for depression: the benefits of expressive writing for people diagnosed with major depressive disorder. Journal of affective disorders, 150(3), 1148-1151.</t>
  </si>
  <si>
    <t>Reinhold 2018</t>
  </si>
  <si>
    <t>Reinhold, M., Bürkner, P. C., &amp; Holling, H. (2018). Effects of expressive writing on depressive symptoms—A meta‐analysis. Clinical Psychology: Science and Practice, 25(1), e12224.</t>
  </si>
  <si>
    <t>Rozental 2019</t>
  </si>
  <si>
    <t>Rozental, A., Andersson, G., &amp; Carlbring, P. (2019). In the Absence of Effects: An Individual Patient Data Meta-Analysis of Non-response and Its Predictors in Internet-Based Cognitive Behavior Therapy. Frontiers in psychology, 10, 589.</t>
  </si>
  <si>
    <t>Ciechanowski 2004</t>
  </si>
  <si>
    <t>From Rubin 2017a SR. 49% dysthymia</t>
  </si>
  <si>
    <t>Ciechanowski, P., Wagner, E., Schmaling, K., Schwartz, S., Williams, B., Diehr, P., ... &amp; LoGerfo, J. (2004). Community-integrated home-based depression treatment in older adults: a randomized controlled trial. Jama, 291(13), 1569-1577.</t>
  </si>
  <si>
    <t>Gellis 2008</t>
  </si>
  <si>
    <t>From Rubin 2017a SR. Participants medically ill</t>
  </si>
  <si>
    <t>Gellis, Z. D., McGinty, J., Tierney, L., Jordan, C., Burton, J., &amp; Misener, E. (2008). Randomized controlled trial of problem-solving therapy for minor depression in home care. Research on Social Work Practice, 18(6), 596-606.</t>
  </si>
  <si>
    <t>Kasckow 2014</t>
  </si>
  <si>
    <t xml:space="preserve">Kasckow, J., Klaus, J., Morse, J., Oslin, D., Luther, J., Fox, L.…Haas, G. L. (2014). Using problem solving therapy to treat veterans with subsyndromal depression: A pilot study [Article]. International Journal of Geriatric Psychiatry, 29, 1255–1261. </t>
  </si>
  <si>
    <t>Rubin 2017a</t>
  </si>
  <si>
    <t>Rubin, A., &amp; Yu, M. (2017). Within-group effect-size benchmarks for problem-solving therapy for depression in adults. Research on Social Work Practice, 27(5), 552-560.</t>
  </si>
  <si>
    <t>Rubin 2017b</t>
  </si>
  <si>
    <t>Rubin, A., &amp; Yu, M. (2017). Within-Group Effect Size Benchmarks for Cognitive–Behavioral Therapy in the Treatment of Adult Depression. Social Work Research, 41(3), 135-144.</t>
  </si>
  <si>
    <t>Salanti 2018</t>
  </si>
  <si>
    <t>Salanti, G., Chaimani, A., Furukawa, T. A., Higgins, J. P., Ogawa, Y., Cipriani, A., &amp; Egger, M. (2018). Impact of placebo arms on outcomes in antidepressant trials: systematic review and meta-regression analysis. International journal of epidemiology, 47(5), 1454-1464.</t>
  </si>
  <si>
    <t>Santoft 2019</t>
  </si>
  <si>
    <t>Santoft, F., Axelsson, E., Öst, L. G., Hedman-Lagerlöf, M., Fust, J., &amp; Hedman-Lagerlöf, E. (2019). Cognitive behaviour therapy for depression in primary care: systematic review and meta-analysis. Psychological medicine, 49(8), 1266-1274.</t>
  </si>
  <si>
    <t>Brand 1992</t>
  </si>
  <si>
    <t>From Schefft 2019 SR. 'at the beginning of a new group, the first nine eligible patients admitted to the geriatric unit (essentially a first come - first serve basis) were assigned to group behavioral therapy; and, because groups were closed, no new patients received group therapy for two weeks. Thus, the next nine eligible patients were placed in the "Standard Hospital Treatment" group'</t>
  </si>
  <si>
    <t xml:space="preserve">Brand E, Clingempeel WG. Group behavioral‐therapy with depressed geriatric inpatients – an assessment of incremental efficacy. Behav Ther 1992;23:475–482. </t>
  </si>
  <si>
    <t>Kohler 2013</t>
  </si>
  <si>
    <t>From Schefft 2019 SR. 'The study was naturalistic in design and the treatment was according to the special needs of each patient. Randomizing patients to CBT was therefore not appropriate'</t>
  </si>
  <si>
    <t xml:space="preserve">Köhler S, Hoffmann S, Unger T, Steinacher B, Dierstein N, Fydrich T. Effectiveness of cognitive‐behavioural therapy plus pharmacotherapy in inpatient treatment of depressive disorders. Clin Psychol Psychotherapy 2013;20:97–106. </t>
  </si>
  <si>
    <t>Schefft 2019</t>
  </si>
  <si>
    <t>Schefft, C., Guhn, A., Brakemeier, E. L., Sterzer, P., &amp; Köhler, S. (2019). Efficacy of inpatient psychotherapy for major depressive disorder: a meta‐analysis of controlled trials. Acta Psychiatrica Scandinavica, 139(4), 322-335.</t>
  </si>
  <si>
    <t>Toups 2011</t>
  </si>
  <si>
    <t>From Schuch 2016a. At study entry, all had been treated with an adequate dose of an SSRI for two to six months, and were partial responders or non-responders</t>
  </si>
  <si>
    <t>Toups, M. S., Greer, T. L., Kurian, B. T., Grannemann, B. D., Carmody, T. J., Huebinger, R., ... &amp; Trivedi, M. H. (2011). Effects of serum Brain Derived Neurotrophic Factor on exercise augmentation treatment of depression. Journal of psychiatric research, 45(10), 1301-1306.</t>
  </si>
  <si>
    <t>Rethorst 2013</t>
  </si>
  <si>
    <t>From Schuch 2016a. 'currently taking an adequate dose of a single SSRI but were non-responders'</t>
  </si>
  <si>
    <t>Rethorst, C. D., Toups, M. S., Greer, T. L., Nakonezny, P. A., Carmody, T. J., Grannemann, B. D., ... &amp; Trivedi, M. H. (2013). Pro-inflammatory cytokines as predictors of antidepressant effects of exercise in major depressive disorder. Molecular psychiatry, 18(10), 1119.</t>
  </si>
  <si>
    <t>Schuch 2016a</t>
  </si>
  <si>
    <t>Schuch, F. B., Dunn, A. L., Kanitz, A. C., Delevatti, R. S., &amp; Fleck, M. P. (2016). Moderators of response in exercise treatment for depression: A systematic review. Journal of affective disorders, 195, 40-49.</t>
  </si>
  <si>
    <t>Schuch 2016b</t>
  </si>
  <si>
    <t>Schuch, F. B., Vancampfort, D., Richards, J., Rosenbaum, S., Ward, P. B., &amp; Stubbs, B. (2016). Exercise as a treatment for depression: a meta-analysis adjusting for publication bias. Journal of psychiatric research, 77, 42-51.</t>
  </si>
  <si>
    <t>Schuch, F. B., Vancampfort, D., Rosenbaum, S., Richards, J., Ward, P. B., &amp; Stubbs, B. (2016). Exercise improves physical and psychological quality of life in people with depression: a meta-analysis including the evaluation of control group response. Psychiatry research, 241, 47-54.</t>
  </si>
  <si>
    <t>Schuch 2016c</t>
  </si>
  <si>
    <t>Schuch, F. B., Vancampfort, D., Rosenbaum, S., Richards, J., Ward, P. B., Veronese, N., ... &amp; Stubbs, B. (2016). Exercise for depression in older adults: a meta-analysis of randomized controlled trials adjusting for publication bias. Revista brasileira de psiquiatria, 38(3), 247-254.</t>
  </si>
  <si>
    <t>Lavretsky 2011</t>
  </si>
  <si>
    <t>From Seo 2018 SR. All participants treated with escitalopram for 4 weeks and partial responders entered into study</t>
  </si>
  <si>
    <t>Lavretsky, H., Alstein, L. L., Olmstead, R. E., Ercoli, L. M., Riparetti-Brown, M., Cyr, N. S., &amp; Irwin, M. R. (2011). Complementary use of tai chi chih augments escitalopram treatment of geriatric depression: a randomized controlled trial. The American Journal of Geriatric Psychiatry, 19(10), 839-850.</t>
  </si>
  <si>
    <t>Seo 2018</t>
  </si>
  <si>
    <t>Seo, J. Y., &amp; Chao, Y. Y. (2017). Effects of exercise interventions on depressive symptoms among community-dwelling older adults in the United States: a systematic review. Journal of gerontological nursing, 44(3), 31-38.</t>
  </si>
  <si>
    <t>Arminen 1994</t>
  </si>
  <si>
    <t>From Serretti 2011 SR. 82% had received previous treatment for current episode</t>
  </si>
  <si>
    <t>Arminen, S. L., Ikonen, U., Pulkkinen, P., Leinonen, E., Mahlanen, A., Koponen, H., ... &amp; Vartiainen, H. (1994). A 12‐week double‐blind multi‐centre study of paroxetine and imipramine in hospitalized depressed patients. Acta Psychiatrica Scandinavica, 89(6), 382-389.</t>
  </si>
  <si>
    <t>Fava 2000</t>
  </si>
  <si>
    <t>Fava, M., Rosenbaum, J. F., Hoog, S. L., Tepner, R. G., Kopp, J. B., &amp; Nilsson, M. E. (2000). Fluoxetine versus sertraline and paroxetine in major depression: tolerability and efficacy in anxious depression. Journal of Affective Disorders, 59(2), 119-126.</t>
  </si>
  <si>
    <t>Geretsegger 1994</t>
  </si>
  <si>
    <t>Geretsegger, C., Böhmer, F., &amp; Ludwig, M. (1994). Paroxetine in the elderly depressed patient: randomized comparison with fluoxetine of efficacy, cognitive and behavioural effects. International clinical psychopharmacology, 9(1), 25-29.</t>
  </si>
  <si>
    <t>Mulsant 2001b</t>
  </si>
  <si>
    <t>Mulsant 2001a</t>
  </si>
  <si>
    <t>Mulsant 1999</t>
  </si>
  <si>
    <t>Mulsant, B. H., Pollock, B. G., Nebes, R. D., Miller, M. D., Little, J. T., Stack, J., ... &amp; Reynolds III, C. F. (1999). A double-blind randomized comparison of nortriptyline and paroxetine in the treatment of late-life depression: 6-week outcome. The Journal of clinical psychiatry, 60(Suppl 20), 16–20.</t>
  </si>
  <si>
    <t>Serretti 2011</t>
  </si>
  <si>
    <t>Serretti, A., Gibiino, S., &amp; Drago, A. (2011). Specificity profile of paroxetine in major depressive disorder: Meta-regression of double-blind, randomized clinical trials. Journal of affective disorders, 132(1-2), 14-25.</t>
  </si>
  <si>
    <t>Sevilla-Llewellyn-Jones 2018</t>
  </si>
  <si>
    <t>Web-based miindfulness interventions</t>
  </si>
  <si>
    <t>Sevilla-Llewellyn-Jones, J., Santesteban-Echarri, O., Pryor, I., McGorry, P., &amp; Alvarez-Jimenez, M. (2018). Web-based mindfulness interventions for mental health treatment: systematic review and meta-analysis. JMIR mental health, 5(3), e10278.</t>
  </si>
  <si>
    <t>Simon, G. E., VonKorff, M., Heiligenstein, J. H., Revicki, D. A., Grothaus, L., Katon, W., &amp; Wagner, E. H. (1996). Initial antidepressant choice in primary care: effectiveness and cost of fluoxetine vs tricyclic antidepressants. Jama, 275(24), 1897-1902.</t>
  </si>
  <si>
    <t>Simon 1996</t>
  </si>
  <si>
    <t>Molenaar 2007</t>
  </si>
  <si>
    <t>Molenaar, P. J., Dekker, J., Van, R., Hendriksen, M., Vink, A., &amp; Schoevers, R. A. (2007). Does adding psychotherapy to pharmacotherapy improve social functioning in the treatment of outpatient depression?. Depression and Anxiety, 24(8), 553-562.</t>
  </si>
  <si>
    <t>Sheehan 2017</t>
  </si>
  <si>
    <t>Sheehan, D. V., Nakagome, K., Asami, Y., Pappadopulos, E. A., &amp; Boucher, M. (2017). Restoring function in major depressive disorder: a systematic review. Journal of affective disorders, 215, 299-313.</t>
  </si>
  <si>
    <t>Shim 2018</t>
  </si>
  <si>
    <t>Shim, I. H., Bahk, W. M., Woo, Y. S., &amp; Yoon, B. H. (2018). Pharmacological Treatment of Major Depressive Episodes with Mixed Features: A Systematic Review. Clinical Psychopharmacology and Neuroscience, 16(4), 376.</t>
  </si>
  <si>
    <t>Charlesworth 2008</t>
  </si>
  <si>
    <t>From Siette 2017 SR. Below subthreshold level (HADS-D=6.8 and only 17% above reported cut-off for caseness of HADS=11)</t>
  </si>
  <si>
    <t>Befriending</t>
  </si>
  <si>
    <t>Charlesworth, G., Shepstone, L., Wilson, E., Thalanany, M., Mugford, M., &amp; Poland, F. (2008). Does befriending by trained lay workers improve psychological well-being and quality of life for carers of people with dementia, and at what cost? A randomised controlled trial. Health Technology Assessment, 12(4).</t>
  </si>
  <si>
    <t>Davidson 2004</t>
  </si>
  <si>
    <t>From Siette 2017 SR. 50% psychotic disorder, 34% affective disorder, 2% anxiety disorder, 1% other Axis I disorder, 12% unknown</t>
  </si>
  <si>
    <t>Davidson, L., Shahar, G., Stayner, D. A., Chinman, M. J., Rakfeldt, J., &amp; Tebes, J. K. (2004). Supported socialization for people with psychiatric disabilities: Lessons from a randomized controlled trial. Journal of Community Psychology, 32(4), 453-477.</t>
  </si>
  <si>
    <t>Heller 1991</t>
  </si>
  <si>
    <t>Heller, K., Thompson, M. G., Trueba, P. E., Hogg, J. R., &amp; Vlachos-Weber, I. (1991). Peer support telephone dyads for elderly women: Was this the wrong intervention?. American Journal of Community Psychology, 19(1), 53-74.</t>
  </si>
  <si>
    <t>Mountain 2014</t>
  </si>
  <si>
    <t>From Siette 2017 SR. Below subthreshold level (PHQ-9=3.1)</t>
  </si>
  <si>
    <t>Mountain, G. A., Hind, D., Gossage-Worrall, R., Walters, S. J., Duncan, R., Newbould, L., ... &amp; Cairns, A. (2014). ‘Putting Life in Years’(PLINY) telephone friendship groups research study: pilot randomised controlled trial. Trials, 15(1), 141.</t>
  </si>
  <si>
    <t>Siette 2017</t>
  </si>
  <si>
    <t>Siette, J., Cassidy, M., &amp; Priebe, S. (2017). Effectiveness of befriending interventions: a systematic review and meta-analysis. BMJ open, 7(4), e014304.</t>
  </si>
  <si>
    <t>Catanese 1979</t>
  </si>
  <si>
    <t>Catanese, R. A., Rosenthal, T. L., &amp; Kelley, J. E. (1979). Strange bedfellows: Reward, punishment and interpersonal distraction strategies in treating dysphoria. Cognitive Therapy and Research, 3, 299–305.</t>
  </si>
  <si>
    <t>Rehm 1979</t>
  </si>
  <si>
    <t>From Simmonds-Buckley 2019 SR. 3 behavioural arms but results combined across them, and assertion skills programme arm not relevant</t>
  </si>
  <si>
    <t>Self-control therapy (behavioral target); Self-control therapy (cognitive target); Self-control (cognitive-behavioral target); assertion skills program</t>
  </si>
  <si>
    <t>Rehm, L. P., Fuchs, C. Z., Roth, D. M., Kornblith, S. J., &amp; Romano, J. M. (1979). A comparison fo self-control and assertion skills treatments of depression. Behavior Therapy, 10, 429–442.</t>
  </si>
  <si>
    <t>Daughters 2008</t>
  </si>
  <si>
    <t>From Simmonds-Buckley 2019 SR</t>
  </si>
  <si>
    <t>Daughters, S. B., Braun, A. R., Sargeant, M. N., Reynolds, E. K., Hopko, D. R., Blanco, C., &amp; Lejuez, C. W. (2008). Effectiveness of a brief behavioral treatment for inner-city illicit drug users with elevated depressive symptoms: The Life Enhancement Treatment for Substance Use (LETS Act!). Journal of Clinical Psychiatry, 69, 122–129.</t>
  </si>
  <si>
    <t>Magidson 2011</t>
  </si>
  <si>
    <t>From Simmonds-Buckley 2019 SR. 53% on psychotropic medication at baseline</t>
  </si>
  <si>
    <t>Behavioural activation group + TAU; supportive counselling + TAU</t>
  </si>
  <si>
    <t xml:space="preserve">Magidson, J. F., Gorka, S. M., MacPherson, L., Hopko, D. R., Blanco, C., Lejuez, C. W., &amp; Daughters, S. B. (2011). Examining the effect of the Life Enhancement Treatment for Substance Use (LETS ACT) on residential substance abuse treatment retention. Addictive Behaviors, 36, 615–623. </t>
  </si>
  <si>
    <t>Fereidooni 2015</t>
  </si>
  <si>
    <t>Behavioural activation group + any AD; attention placebo + any AD; any AD</t>
  </si>
  <si>
    <t>Fereidooni, S., Gharaei, B., Birashk, B., Sahraeian, A., &amp; Hoseini, S. (2015). Efficacy of group behavioral activation treatment as supplemental treatment to pharmacotherapy in inpatients with depressive disorders. Journal of Mood Disorders, 5, 104.</t>
  </si>
  <si>
    <t>Simmonds-Buckley 2019</t>
  </si>
  <si>
    <t>Simmonds-Buckley, M., Kellett, S., &amp; Waller, G. (2019). Acceptability and Efficacy of Group Behavioral Activation for Depression Among Adults: A Meta-Analysis. Behavior Therapy.</t>
  </si>
  <si>
    <t>Allen 2006</t>
  </si>
  <si>
    <t>Allen, J. J., Schnyer, R. N., Chambers, A. S., Hitt, S. K., Moreno, F. A., &amp; Manber, R. (2006). Acupuncture for depression: a randomized controlled trial. The Journal of clinical psychiatry, 67(11), 1665-1673.</t>
  </si>
  <si>
    <t>Eich 2000</t>
  </si>
  <si>
    <t>From Smith 2018 SR. Depression outcome measure outside scope (CGI as continuous scale)</t>
  </si>
  <si>
    <t>Acupuncture; sham acupuncture</t>
  </si>
  <si>
    <t>Eich, H., Agelink, M. W., Lehmann, E., Lemmer, W., &amp; Klieser, E. (2000). Acupuncture in patients with minor depressive episodes and generalized anxiety. Results of an experimental study. Fortschritte der Neurologie-Psychiatrie, 68(3), 137-144.</t>
  </si>
  <si>
    <t>Fan 2005</t>
  </si>
  <si>
    <t>Fan L, Fu WB, Meng CR, Zhu XP, Mi JP, Li WX, Wen X. Effect of acupuncture at routine acupoint and no-acupoint on depressive neurosis evaluated by Hamilton depression scale. Chinese Journal of Clinical Rehabilitation 2005;9(28): 14–16.</t>
  </si>
  <si>
    <t>Fu 2008</t>
  </si>
  <si>
    <t>Fu, W. B., Fan, L., Zhu, X. P., He, Q., Wang, L., Zhuang, L. X., ... &amp; Zhang, H. L. (2008). Acupuncture for treatment of depressive neurosis: a multi-center randomized controlled study. Zhongguo zhen jiu= Chinese acupuncture &amp; moxibustion, 28(1), 3-6.</t>
  </si>
  <si>
    <t>Khang 2002</t>
  </si>
  <si>
    <t>From Smith 2018 SR. Existing inpatients</t>
  </si>
  <si>
    <t>Acupuncture; amitriptyline</t>
  </si>
  <si>
    <t>Khang, B., Zhang, P. G., &amp; Xiong, S. C. (2002). Control observation on electroacupuncture and amitriptyline for treatment of depression. Chinese Acupuncture and Moxibustion, 22(6), 383-4.</t>
  </si>
  <si>
    <t>Li 2004a</t>
  </si>
  <si>
    <t>Li 2004b</t>
  </si>
  <si>
    <t>LI, G. P., DU, Y. H., YAN, H., ZHANG, X. J., &amp; HUANG, L. F. (2004). Clinical effect of Tiaoshen Shugan acupuncture on depression. Tianjin Journal of Traditional Chinese Medicine, 21(4): 382-385.</t>
  </si>
  <si>
    <t>Li 2007</t>
  </si>
  <si>
    <t>Li, S. J., &amp; Liu, T. (2007). Clinical observation on treatment of melancholia by acupuncture following principle of relieving depression and regulating mentality. Zhongguo Zhong xi yi jie he za zhi Zhongguo Zhongxiyi jiehe zazhi= Chinese journal of integrated traditional and Western medicine, 27(2), 155-157.</t>
  </si>
  <si>
    <t>Du 2005</t>
  </si>
  <si>
    <t>Du, Y. H., Li, G. P., Yan, H., Zhang, X. J., &amp; Huang, L. F. (2005). Clinical study on needling method for regulating mental activities and soothing liver for treatment of melancholia. Zhongguo zhen jiu= Chinese acupuncture &amp; moxibustion, 25(3), 151-154.</t>
  </si>
  <si>
    <t>Duan 2011</t>
  </si>
  <si>
    <t>From Smith 2018 SR</t>
  </si>
  <si>
    <t>Duan, D. M., Tu, Y., Jiao, S., &amp; Qin, W. (2011). The relevance between symptoms and magnetic resonance imaging analysis of the hippocampus of depressed patients given electro-acupuncture combined with fluoxetine intervention—a randomized, controlled trial. Chinese Journal of Integrative Medicine, 17(3), 190-199.</t>
  </si>
  <si>
    <t>Fan 2013</t>
  </si>
  <si>
    <t>From Smith 2018 SR. Depression outcome measure outside scope (SCL-90)</t>
  </si>
  <si>
    <t>Acupuncture; acupuncture with shallow needling; sham acupuncture</t>
  </si>
  <si>
    <t>Fan, L., Fu, W. B., Xu, N. G., Liu, J. H., Li, Z. P., &amp; Ou, A. H. (2013). Impacts of acupuncture and moxibustion on outcome indices of depression patients' subjective reports. World Journal of Acupuncture-Moxibustion, 23(2), 22-28.</t>
  </si>
  <si>
    <t>Fu 2006</t>
  </si>
  <si>
    <t>Fu, W., Fan, L., &amp; Zhu, X. (2006). Clinical research on acupuncture treatment of depressive neurosis by using liver-function-regulating method. Acupuncture Research, 31(6), 355.</t>
  </si>
  <si>
    <t>Huang 2013</t>
  </si>
  <si>
    <t>Huang, Y., Wang, X. J., Wang, L. L., Lu, S. F., Zhu, B. M., &amp; Xu, L. F. (2013). Anti-depressive effect of acupuncture on selective serotonin reuptake inhibitors. Zhongguo Zhong xi yi jie he za zhi Zhongguo Zhongxiyi jiehe zazhi= Chinese journal of integrated traditional and Western medicine, 33(10), 1341-1344.</t>
  </si>
  <si>
    <t>Li 2008</t>
  </si>
  <si>
    <t>Li YW, Fu WB, Zhu XP. Clinical observation on acupuncture for depressive of 27 cases. Journal of Traditional Chinese Medicine 2008;49:431–3.</t>
  </si>
  <si>
    <t>Lin 2012</t>
  </si>
  <si>
    <t>Lin WR, Huang Y, Chen JQ, Wang SX. Global improvement in agitated depression treated with the alliance therapy of acupuncture and seroxat and the observation of the quality of life. Chinese Acupuncture and Moxibusion 2012;32:1063–9.</t>
  </si>
  <si>
    <t>Liu 2015a</t>
  </si>
  <si>
    <t>Liu 2015b</t>
  </si>
  <si>
    <t>From Smith 2018 SR. Non-English language paper and cannot extract from SR as no baseline score and inclusion criteria (as reported in SR) does not allow for categorisation</t>
  </si>
  <si>
    <t>Acupuncture + any SSRI; any SSRI</t>
  </si>
  <si>
    <t>Liu Y, Feng H, Mao H, Mo Y, Yin Y, Liu W, et al. Impact on serum 5-HT and TH1/TH2 in patients of depressive disorder at acute stage treated with acupuncture and western medication. Chinese Acupuncture and Moxibustion 2015;35: 539–43.</t>
  </si>
  <si>
    <t>Duan 2008</t>
  </si>
  <si>
    <t>From Smith 2018 SR. Inclusion criterion 'history of severe neurological or physical disease'</t>
  </si>
  <si>
    <t>Acupuncture; acupuncture + fluoxetine; fluoxetine</t>
  </si>
  <si>
    <t>Duan M, Tu Y, Chen LP. Assessment of effectiveness of electroacupuncture and fluoxetine for treatment of depression with physical symptoms. Chinese Acupuncture and Moxibustion 2008;28(3):167–70.</t>
  </si>
  <si>
    <t>From Smith 2018 SR. Non-English language, cannot extract from SR as no baseline scores and inclusion criteria does not allow for categorisation</t>
  </si>
  <si>
    <t>From Smith 2019 SR. Non-English language but data cannot be extracted from SR as no baseline score and inclusion criteria does not allow for categorisation</t>
  </si>
  <si>
    <t>Acupuncture; any SSRI</t>
  </si>
  <si>
    <t>Luo 1985</t>
  </si>
  <si>
    <t>Luo HC, Yunkui J, Zhan L. Electro-acupuncture versus amitriptyline in the treatment of depressive states. Journal of Traditional Chinese Medicine 1985;5(1):3–8.</t>
  </si>
  <si>
    <t>Luo 1988</t>
  </si>
  <si>
    <t>Luo HC, Shen YC, Jia YK, Zhou D. Clinical study of electro-acupuncture on 133 patients with depression in comparison with tricyclic amitriptyline. Chinese Journal of Modern Developments in Traditional Medicine 1988;8(2): 77–80.</t>
  </si>
  <si>
    <t>Luo 1998</t>
  </si>
  <si>
    <t>From Smith 2018 SR. 31% bipolar</t>
  </si>
  <si>
    <t>Acupuncture; amitriptyline; acupuncture + amitriptyline</t>
  </si>
  <si>
    <t>Luo, H., MENG, F., JIA, Y., &amp; ZHAO, X. (1998). Clinical research on the therapeutic effect of the electro‐acupuncture treatment in patients with depression. Psychiatry and Clinical Neurosciences, 52(S6), S338-S340.</t>
  </si>
  <si>
    <t>Ma 2011</t>
  </si>
  <si>
    <t>Acupuncture; fluoxetine</t>
  </si>
  <si>
    <t>Ma Q, Zhou DA, Wang LP. Clinical curative effect and factor analysis of depression treated by acupuncture. Chinese Acupuncture and Moxibustion 2011;31:875–8.</t>
  </si>
  <si>
    <t>Pei 2006</t>
  </si>
  <si>
    <t>Pei Y, Zhang J, Chen J, Qiao J. Clinical observation of acupuncture in treating depression on Wang-Shi Back-shu points of five-zang. Chinese Journal of Information on TCM 2006;13:62–3.</t>
  </si>
  <si>
    <t>Qiao 2007</t>
  </si>
  <si>
    <t>Qiao YX, Cheng WP. Clinical observation of acupuncture in treating depression at Baihui (GV20) and Shenmen (H 7). Journal of Clinical Acupuncture and Moxibustion 2007; 23:52–4.</t>
  </si>
  <si>
    <t>Quah-Smith 2005</t>
  </si>
  <si>
    <t>Quah-Smith, J. I., Tang, W. M., &amp; Russell, J. (2005). Laser acupuncture for mild to moderate depression in a primary care setting–a randomised controlled trial. Acupuncture in Medicine, 23(3), 103-111.</t>
  </si>
  <si>
    <t>From Smith 2018 SR. Depression outcome measure outside protocol</t>
  </si>
  <si>
    <t>Acupuncture + mianserin; sham acupuncture + mianserin; mianerin</t>
  </si>
  <si>
    <t>Röschke, J., Wolf, C. H., Müller, M. J., Wagner, P., Mann, K., Grözinger, M., &amp; Bech, S. (2000). The benefit from whole body acupuncture in major depression. Journal of affective disorders, 57(1-3), 73-81.</t>
  </si>
  <si>
    <t>Sun 2010</t>
  </si>
  <si>
    <t>Sun H, Zhao H, Zhang J, Bao F, Wei J, Wang DH, et al. Effect of acupuncture at Baihui (GV 20) and Zusanli (ST36) on the level of serum inflammatory cytokines in patients with depression. Chinese Acupuncture and Moxibustion 2010;30:195–9.</t>
  </si>
  <si>
    <t>Tang 2003</t>
  </si>
  <si>
    <t>Tang SX, Xu ZH, Tang P, Li FP. Clinical study on acupuncture treatment of depressive neurosis. Chinese Acupuncture and Moxibustion 2003;23:585–6.</t>
  </si>
  <si>
    <t>Wang 2015a</t>
  </si>
  <si>
    <t>Wang 2015b</t>
  </si>
  <si>
    <t>Acupuncture; psych intervention and health education</t>
  </si>
  <si>
    <t>Wang, C., Liu, M., Lv, J., &amp; Li, N. (2015). Effect of acupuncture and moxibustion on depressive states of stroke patients' spouses. Zhongguo zhen jiu= Chinese acupuncture &amp; moxibustion, 35(3), 223-226.</t>
  </si>
  <si>
    <t>Whiting 2008</t>
  </si>
  <si>
    <t>Whiting, M., Leavey, G., Scammell, A., Au, S., &amp; King, M. (2008). Using acupuncture to treat depression: a feasibility study. Complementary therapies in medicine, 16(2), 87-91.</t>
  </si>
  <si>
    <t>Xiujuan 1994</t>
  </si>
  <si>
    <t>Xiujuan Y. Clinical observation on needling extrachannel points in treating mental depression. Journal of Traditional Chinese Medicine 1994;14(1):14–8.</t>
  </si>
  <si>
    <t>Xu 2011</t>
  </si>
  <si>
    <t>Xu, L., &amp; Wang, L. L. (2011). Clinical observation on depression treated by electroacupuncture combined with western medicine. Zhongguo zhen jiu= Chinese acupuncture &amp; moxibustion, 31(9), 779-782.</t>
  </si>
  <si>
    <t>Yan 2004</t>
  </si>
  <si>
    <t>Yan M, Mao X, Wu JL. Comparison of electroacupuncture and amitriptyline in treating depression. Chinese Journal of Clinical Rehabilitation 2004;18:3548–9.</t>
  </si>
  <si>
    <t>Zhang 2003</t>
  </si>
  <si>
    <t>Zhang H, He J. Clinical observation of electro-acupuncture in treating depression. Journal of Acupuncture and Tuina Science 2003;1(4):24–6.</t>
  </si>
  <si>
    <t>Zhang 2005</t>
  </si>
  <si>
    <t>Zhang DL. Application of acupuncture in patients with depression. Chinese Journal of Clinical Rehabilitation 2005; 9:217–8.</t>
  </si>
  <si>
    <t>Zhang 2007a</t>
  </si>
  <si>
    <t>Zhang GJ, Shi ZY, Liu S, Gong SH, Liu JQ. Clinical observation of treatment of depression by electro-acupuncture combined with paroxetine: clinical observations. Chinese Journal of Integrative Medicine 2007; 13(3):228–30.</t>
  </si>
  <si>
    <t>Zhang 2007b</t>
  </si>
  <si>
    <t>Zhang LJ, Zhao H. Clinical observation of acupuncture in treating depression and effect on serum cell factors. Chinese Journal of Information on TCM 2007;14:15–7.</t>
  </si>
  <si>
    <t>Fu 2003</t>
  </si>
  <si>
    <t>From Smith 2018 SR (studies awaiting assessment)</t>
  </si>
  <si>
    <t>Fu WB. Observations on the curative effect of acupuncture on depressive neurosis. Journal of Acupuncture and Tuina Science 2003;1(4):15–7.</t>
  </si>
  <si>
    <t>Guo 2012</t>
  </si>
  <si>
    <t>Acupuncture + AD</t>
  </si>
  <si>
    <t>Guo T, Wang Y, Sun L, Zhang W, Ma W. Acupuncture combined with an antidepressant has a better effect on major depression: a multi-centre, randomized controlled clinical trial. BMC Complementary and Alternative Medicine 2012;12(Suppl 1):P155.</t>
  </si>
  <si>
    <t>Liu 2009a</t>
  </si>
  <si>
    <t>Liu 2009b</t>
  </si>
  <si>
    <t>From Smith 2018 SR (studies awaiting assessment). No depression, funcitoning or quality of life outcomes</t>
  </si>
  <si>
    <t>Acupuncture + fluoxetine; fluoxetine</t>
  </si>
  <si>
    <t>Liu LY, Lu Q, Wang LL. Influence of electro-acupuncture on the side effects of fluoxetine on depression patients. Journal of Traditional Chinese Medicine 2009;29(4):271–4.</t>
  </si>
  <si>
    <t>Song 2009</t>
  </si>
  <si>
    <t>Acupuncture + pill placebo; fluoxetine + sham acupuncture; sham acupuncture + pill placebo</t>
  </si>
  <si>
    <t>Intervention: Combination intervention not of interest</t>
  </si>
  <si>
    <t>Song C, Halbreich U, Han C, Leonard BE, Luo H. Imbalance between pro-and anti-inflammatory cytokines, and between Th1 and Th2 cytokines in depressed patients: the effect of electro-acupuncture or fluoxetine treatment. Pharmacopsychiatry 2009;42:182–8.</t>
  </si>
  <si>
    <t>Vazquez 2011</t>
  </si>
  <si>
    <t>From Smith 2018 SR (studies awaiting assessment). Depression outcome measure outside protocol (Carroll rating scale)</t>
  </si>
  <si>
    <t>Vázquez RD, González-Macías L, Berlanga C, Aedo FJ. Effect of acupuncture treatment on depression: correlation between psychological outcomes and salivary cortisol levels. Salud Mental 2011;34:21–6.</t>
  </si>
  <si>
    <t>Jiahui 2006</t>
  </si>
  <si>
    <t>Jiahui, Z. H. A. O., &amp; Peng, S. A. N. G. (2006). Clinical observation on acupuncture treatment of depressive neurosis in 30 cases. Journal of traditional Chinese medicine= Chung i tsa chih ying wen pan, 26(3), 191.</t>
  </si>
  <si>
    <t>Smith CA, Armour M, Lee MS, Wang LQ, Hay PJ. Acupuncture for depression. Cochrane Database of Systematic Reviews 2018, Issue 3. Art. No.: CD004046. DOI: 10.1002/14651858.CD004046.pub4.</t>
  </si>
  <si>
    <t>Sorbero 2016</t>
  </si>
  <si>
    <t>Sorbero, M. E., Reynolds, K., Colaiaco, B., Lovejoy, S. L., Farris, C., Vaughan, C. A., ... &amp; Herman, P. M. (2016). Acupuncture for major depressive disorder: a systematic review. Rand health quarterly, 5(4).</t>
  </si>
  <si>
    <t>Steinert 2017</t>
  </si>
  <si>
    <t>Steinert, C., Munder, T., Rabung, S., Hoyer, J., &amp; Leichsenring, F. (2017). Psychodynamic therapy: as efficacious as other empirically supported treatments? A meta-analysis testing equivalence of outcomes. American Journal of Psychiatry, 174(10), 943-953.</t>
  </si>
  <si>
    <t>Stek 2003</t>
  </si>
  <si>
    <t>Stek ML,Wurff van der FFB,Hoogendijk WJG, Beekman ATF. Electroconvulsive therapy for the depressed elderly.Cochrane Database of Systematic Reviews 2003, Issue 2. Art. No.: CD003593. DOI: 10.1002/14651858.CD003593.</t>
  </si>
  <si>
    <t>Strauss 2014</t>
  </si>
  <si>
    <t>Strauss, C., Cavanagh, K., Oliver, A., &amp; Pettman, D. (2014). Mindfulness-based interventions for people diagnosed with a current episode of an anxiety or depressive disorder: a meta-analysis of randomised controlled trials. PLOS one, 9(4), e96110.</t>
  </si>
  <si>
    <t>Stubbs 2016</t>
  </si>
  <si>
    <t>Stubbs, B., Vancampfort, D., Rosenbaum, S., Ward, P. B., Richards, J., Soundy, A., ... &amp; Schuch, F. B. (2016). Dropout from exercise randomized controlled trials among people with depression: A meta-analysis and meta regression. Journal of affective disorders, 190, 457-466.</t>
  </si>
  <si>
    <t>Sukhato 2017</t>
  </si>
  <si>
    <t>Home-based non-pharm interventions</t>
  </si>
  <si>
    <t>Sukhato, K., Lotrakul, M., Dellow, A., Ittasakul, P., Thakkinstian, A., &amp; Anothaisintawee, T. (2017). Efficacy of home-based non-pharmacological interventions for treating depression: a systematic review and network meta-analysis of randomised controlled trials. BMJ open, 7(7), e014499.</t>
  </si>
  <si>
    <t>Sztein 2018</t>
  </si>
  <si>
    <t>Sztein, D. M., Koransky, C. E., Fegan, L., &amp; Himelhoch, S. (2018). Efficacy of cognitive behavioural therapy delivered over the Internet for depressive symptoms: A systematic review and meta-analysis. Journal of telemedicine and telecare, 24(8), 527-539.</t>
  </si>
  <si>
    <t>Tavares 2018</t>
  </si>
  <si>
    <t>Group psychotherapy</t>
  </si>
  <si>
    <t>Tavares, L. R., &amp; Barbosa, M. R. (2018). Efficacy of group psychotherapy for geriatric depression: A systematic review. Archives of gerontology and geriatrics, 78, 71-80.</t>
  </si>
  <si>
    <t>Branconnier 1982</t>
  </si>
  <si>
    <t>Branconnier RJ, Cole JO, Ghazvinian S, Rosenthal S (1982). Treating the depressed elderly patient: the comparative behavioral pharmacology of mianserin and amitriptyline. Adv Biochem Psychopharmacol 32: 195–212.</t>
  </si>
  <si>
    <t>Jarvik 1982</t>
  </si>
  <si>
    <t>Jarvik LF, Mintz J, Steuer J, Gerner R (1982). Treating geriatric depression: a 26-week interim analysis. J Am Geriatr Soc 30: 713–717.</t>
  </si>
  <si>
    <t>Georgotas 1987</t>
  </si>
  <si>
    <t>Georgotas A, McCue RE, Friedman E, Cooper TB (1987). Response of depressive symptoms to nortriptyline, phenelzine, and placebo. Br J Psychiatry 151: 102–106.</t>
  </si>
  <si>
    <t>Burrows 2002</t>
  </si>
  <si>
    <t>From Taylor 2004 SR. N&lt;10/arm for analysis (completer)</t>
  </si>
  <si>
    <t>Burrows AB, Salzman C, Satlin A, Noble K, Pollock BG, Gersh T (2002). A randomized, placebo-controlled trial of paroxetine in nursing home residents with non-major depression. Depress Anxiety 15: 102–110.</t>
  </si>
  <si>
    <t>Taylor 2004</t>
  </si>
  <si>
    <t>Taylor, W. D., &amp; Doraiswamy, P. M. (2004). A systematic review of antidepressant placebo-controlled trials for geriatric depression: limitations of current data and directions for the future. Neuropsychopharmacology, 29(12), 2285.</t>
  </si>
  <si>
    <t>Tham 2016</t>
  </si>
  <si>
    <t>Tham, A., Jonsson, U., Andersson, G., Söderlund, A., Allard, P., &amp; Bertilsson, G. (2016). Efficacy and tolerability of antidepressants in people aged 65 years or older with major depressive disorder–a systematic review and a meta-analysis. Journal of affective disorders, 205, 1-12.</t>
  </si>
  <si>
    <t>Thase 2017</t>
  </si>
  <si>
    <t>All studies unpublished</t>
  </si>
  <si>
    <t>Thase, M., Asami, Y., Wajsbrot, D., Dorries, K., Boucher, M., &amp; Pappadopulos, E. (2017). A meta-analysis of the efficacy of venlafaxine extended release 75–225 mg/day for the treatment of major depressive disorder. Current medical research and opinion, 33(2), 317-326.</t>
  </si>
  <si>
    <t>Excluded in 2004 GL 'Not an RCT'. ' Assignment of subjects to cognitive therapy groups was not entirely random, however. Because of the need to maintain the motivation and compliance levels of the cognitive therapists over the extended period of the study, the first 30 subjects (minus 1 subject who terminated prior to the fourth week) entering treatment were assigned to a cognitive therapy (CT) group. Subsequent patients were assigned randomly to the support plus medication-only (alprazolam or placebo) groups'</t>
  </si>
  <si>
    <t>DeBerry 1989</t>
  </si>
  <si>
    <t>DeBerry, S., Davis, S., &amp; Reinhard, K. E. (1989). A comparison of meditation-relaxation and cognitive/behavioral techniques for reducing anxiety and depression in a geriatric population. Journal of Geriatric Psychiatry, 22(2), 231–247.</t>
  </si>
  <si>
    <t>Hsu 2010</t>
  </si>
  <si>
    <t>From Thomas 2018 SR</t>
  </si>
  <si>
    <t>Hsu, C., Weng, C., Kuo, C., Lin, C., Jong, M., Kuo, S., &amp; Chen, P. (2010). Effects of a cognitive-behavioral group program for community-dwelling elderly with minor depression. International Journal of Geriatric Psychiatry, 25(6), 654–655.</t>
  </si>
  <si>
    <t>Kitsumban 2009</t>
  </si>
  <si>
    <t>Kitsumban, V., Thapinta, D., Sirindharo, P. B., &amp; Anders, R. L. (2009). Effect of cognitive mindfulness practice program on depression among elderly Thai women. Thai Journal of Nursing Research, 13(2), 95–108.</t>
  </si>
  <si>
    <t>Lynch 2003</t>
  </si>
  <si>
    <t>From Thomas 2018 SR. 'Because DBT included a skills-training group, the first block (n 9) of potential participants was assigned to MED DBT in order to ensure a sufficient number of group members. After that, the next four potential participants were assigned to MED-only. The remaining participants were assigned randomly to treatment condition by coin toss.'</t>
  </si>
  <si>
    <t>Dialectical behavior therapy</t>
  </si>
  <si>
    <t>Lynch, T. R., Morse, J. Q., Mendelson, T., &amp; Robins, C. J. (2003). Dialectical behavior therapy for depressed older adults: A randomized pilot study. American Journal of Geriatric Psychiatry, 11(1), 33–45.</t>
  </si>
  <si>
    <t>Rokke 1999</t>
  </si>
  <si>
    <t>Rokke, P. D., Tomhave, J. A., &amp; Jocic, Z. (1999). The role of client choice and target selection in self-management therapy for depression in older adults. Psychology and Aging, 14(1), 155–169.</t>
  </si>
  <si>
    <t>Thomas 2018</t>
  </si>
  <si>
    <t>Thomas, W. J., Hauson, A. O., Lambert, J. E., Stern, M. J., Gamboa, J. M., Allen, K. E., ... &amp; Towns, B. L. (2018). A Meta-Analysis of the Effectiveness of Cognitive-Behavioural Therapies for Late-Life Depression. Canadian Journal of Counselling and Psychotherapy/Revue canadienne de counseling et de psychothérapie, 52(1).</t>
  </si>
  <si>
    <t>Petersen 2009</t>
  </si>
  <si>
    <t>Petersen, C. L., &amp; Zettle, R. D. (2009). Treating inpatients with comorbid depression and alcohol use disorders: A comparison of acceptance and commitment therapy versus treatment as usual. The Psychological Record, 59(4), 521-536.</t>
  </si>
  <si>
    <t>Twohig 2017</t>
  </si>
  <si>
    <t>Twohig, M. P., &amp; Levin, M. E. (2017). Acceptance and commitment therapy as a treatment for anxiety and depression: A review. Psychiatric Clinics, 40(4), 751-770.</t>
  </si>
  <si>
    <t>Powell 2013</t>
  </si>
  <si>
    <t>From Twomey 2017a SR. Baseline mean above clinical threshold on CES-D</t>
  </si>
  <si>
    <t>Powell, J., Hamborg, T., Stallard, N., Burls, A., McSorley, J., Bennett, K., ... &amp; Christensen, H. (2013). Effectiveness of a web-based cognitive-behavioral tool to improve mental well-being in the general population: randomized controlled trial. Journal of medical Internet research, 15(1), e2.</t>
  </si>
  <si>
    <t>Twomey 2017a</t>
  </si>
  <si>
    <t>Twomey, C., &amp; O’Reilly, G. (2017). Effectiveness of a freely available computerised cognitive behavioural therapy programme (MoodGYM) for depression: Meta-analysis. Australian &amp; New Zealand Journal of Psychiatry, 51(3), 260-269.</t>
  </si>
  <si>
    <t>Twomey 2017b</t>
  </si>
  <si>
    <t>Twomey, C., O’Reilly, G., &amp; Meyer, B. (2017). Effectiveness of an individually-tailored computerised CBT programme (Deprexis) for depression: A meta-analysis. Psychiatry research, 256, 371-377.</t>
  </si>
  <si>
    <t>Valerio 2018</t>
  </si>
  <si>
    <t>Valerio, M. P., Szmulewicz, A. G., &amp; Martino, D. J. (2018). A quantitative review on outcome-to-antidepressants in melancholic unipolar depression. Psychiatry research, 265, 100-110.</t>
  </si>
  <si>
    <t>Voderholzer, U., &amp; Barton, B. (2016). Long-term effects of psychotherapy for non-chronic depressive disorder: A systematic review of studies in comparison with pharmacotherapy. Verhaltenstherapie, 26(2), 108-115.</t>
  </si>
  <si>
    <t>Vollbehr, N. K., Bartels-Velthuis, A. A., Nauta, M. H., Castelein, S., Steenhuis, L. A., Hoenders, H. R., &amp; Ostafin, B. D. (2018). Hatha yoga for acute, chronic and/or treatment-resistant mood and anxiety disorders: A systematic review and meta-analysis. PloS one, 13(10), e0204925.</t>
  </si>
  <si>
    <t>Wang 2018a</t>
  </si>
  <si>
    <t>Wang 2018b</t>
  </si>
  <si>
    <t>Wang, Y. Y., Li, X. H., Zheng, W., Xu, Z. Y., Ng, C. H., Ungvari, G. S., ... &amp; Xiang, Y. T. (2018). Mindfulness-based interventions for major depressive disorder: A comprehensive meta-analysis of randomized controlled trials. Journal of affective disorders, 229, 429-436.</t>
  </si>
  <si>
    <t>Weaver, A., &amp; Himle, J. A. (2017). Cognitive–behavioral therapy for depression and anxiety disorders in rural settings: A review of the literature. Journal of Rural Mental Health, 41(3), 189-221.</t>
  </si>
  <si>
    <t>Wells 2018</t>
  </si>
  <si>
    <t>Wells, M. J., Owen, J. J., McCray, L. W., Bishop, L. B., Eells, T. D., Brown, G. K., ... &amp; Wright, J. H. (2018). Computer-Assisted Cognitive-Behavior Therapy for Depression in Primary Care: Systematic Review and Meta-Analysis. Primary Care Companion to the Journal of Clinical Psychiatry, 20(2).</t>
  </si>
  <si>
    <t>Wilson 2008</t>
  </si>
  <si>
    <t>Wilson K,Mottram PG, Vassilas C. Psychotherapeutic treatments for older depressed people. Cochrane Database of Systematic Reviews 2008, Issue 1. Art. No.: CD004853. DOI: 10.1002/14651858.CD004853.pub2.</t>
  </si>
  <si>
    <t>van der Zanden 2012</t>
  </si>
  <si>
    <t>van der Zanden, R., Kramer, J., Gerrits, R., &amp; Cuijpers, P. (2012). Effectiveness of an online group course for depression in adolescents and young adults: a randomized trial. Journal of medical Internet research, 14(3), e86.</t>
  </si>
  <si>
    <t>Wright 2019</t>
  </si>
  <si>
    <t>Wright, J. H., Owen, J. J., Richards, D., Eells, T. D., Richardson, T., Brown, G. K., ... &amp; Thase, M. E. (2019). Computer-Assisted Cognitive-Behavior Therapy for Depression: A Systematic Review and Meta-Analysis. The Journal of clinical psychiatry, 80(2).</t>
  </si>
  <si>
    <t>Xiang, X., Wu, S., Zuverink, A., Tomasino, K. N., An, R., &amp; Himle, J. A. (2019). Internet-delivered cognitive behavioral therapies for late-life depressive symptoms: a systematic review and meta-analysis. Aging &amp; mental health, 1-11.</t>
  </si>
  <si>
    <t>Yan, S., Jin, Y., Oh, Y., &amp; Choi, Y. (2016). Effect of exercise on depression in university students: a meta-analysis of randomized controlled trials. The Journal of sports medicine and physical fitness, 56(6), 811-816.</t>
  </si>
  <si>
    <t>Web-based interventions</t>
  </si>
  <si>
    <t>Yang, D., Hur, J. W., Kwak, Y. B., &amp; Choi, S. W. (2018). A systematic review and meta-analysis of applicability of web-based interventions for individuals with depression and quality of life impairment. Psychiatry investigation, 15(8), 759.</t>
  </si>
  <si>
    <t>Yoon 2018</t>
  </si>
  <si>
    <t>Yoon, S., Moon, S. S., &amp; Pitner, R. (2018). Effective Treatments of Late-Life Depression in Long-Term Care Facilities: A Systematic Review. Research on Social Work Practice, 28(2), 116-130.</t>
  </si>
  <si>
    <t>Zhang, A., Borhneimer, L. A., Weaver, A., Franklin, C., Hai, A. H., Guz, S., &amp; Shen, L. (2019). Cognitive behavioral therapy for primary care depression and anxiety: a secondary meta-analytic review using robust variance estimation in meta-regression. Journal of behavioral medicine, 1-25.</t>
  </si>
  <si>
    <t>Zhang, A., Franklin, C., Jing, S., Bornheimer, L. A., Hai, A. H., Himle, J. A., ... &amp; Ji, Q. (2018). The effectiveness of four empirically supported psychotherapies for primary care depression and anxiety: A systematic review and meta-analysis. Journal of affective disorders, 245, 1168-1186.</t>
  </si>
  <si>
    <t>Carta 2008</t>
  </si>
  <si>
    <t>From Schuch 2016 SR. diagnosis of MDD resistant to ongoing treatment</t>
  </si>
  <si>
    <t>Carta, M. G., Hardoy, M. C., Pilu, A., Sorba, M., Floris, A. L., Mannu, F. A., ... &amp; Salvi, M. (2008). Improving physical quality of life with group physical activity in the adjunctive treatment of major depressive disorder. Clinical Practice and Epidemiology in Mental Health, 4(1), 1.</t>
  </si>
  <si>
    <t>Mota-Pereira 2011</t>
  </si>
  <si>
    <t>From Schuch 2016 SR. Treatment-resistant depression</t>
  </si>
  <si>
    <t>Mota-Pereira, J., Carvalho, S., Silverio, J., Fonte, D., Pizarro, A., Teixeira, J., ... &amp; Ramos, J. (2011). Moderate physical exercise and quality of life in patients with treatment-resistant major depressive disorder. Journal of psychiatric research, 12(45), 1657-1659.</t>
  </si>
  <si>
    <t>Schuch 2016d</t>
  </si>
  <si>
    <t>CBT individual (under 15 sessions) + any AD</t>
  </si>
  <si>
    <t>Ludman, E., Simon, G., Tutty, S., &amp; Von Korff, M. (2007). A Randomized Trial of Telephone Psychotherapy and Pharmacotherapy for Depression. Journal of Consulting and Clinical Psychology, 75(2), 257-266.</t>
  </si>
  <si>
    <t>Telephone psychotherapy</t>
  </si>
  <si>
    <t>Mohr 2006</t>
  </si>
  <si>
    <t>From Weaver 2017 SR</t>
  </si>
  <si>
    <t>Mohr, D. C., Hart, S. L., &amp; Marmar, C. (2006). Telephone administered cognitive-behavioral therapy for the treatment of depression in a rural primary care clinic. Cognitive Therapy and Research, 30(1), 29-37.</t>
  </si>
  <si>
    <t>Porter 2004</t>
  </si>
  <si>
    <t>Behavioural activation group; waitlist</t>
  </si>
  <si>
    <t>From Weaver 2017 SR. 74% of intervention group completers receiving psychotropic medication at baseline. Also not clear if assignment to groups was random</t>
  </si>
  <si>
    <t>Porter J. F., Spates C. R., Smitham S. (2004). Behavioral activation group therapy in Public mental health settings: A pilot investigation. Professional Psychology: Research and Practice, 35, 297-301.</t>
  </si>
  <si>
    <t>Scogin 2007</t>
  </si>
  <si>
    <t>From Weaver 2017 SR. Depression outcome measure outside protocol (SCL-90)</t>
  </si>
  <si>
    <t>Scogin, F., Morthland, M., Kaufman, A., Burgio, L., Chaplin, W., &amp; Kong, G. (2007). Improving quality of life in diverse rural older adults: A randomized trial of a psychological treatment. Psychology and Aging, 22(4), 657.</t>
  </si>
  <si>
    <t>Weaver 2017</t>
  </si>
  <si>
    <t>Xiang 2019</t>
  </si>
  <si>
    <t>Cochrane 2017 search/2016-2019 search/2016-2019 search (SR)</t>
  </si>
  <si>
    <t>23% taking antidepressants at baseline. Hange 2017 from Zhang 2019a SR</t>
  </si>
  <si>
    <t>Kivi 2014/Eriksson 2017/Hange 2017</t>
  </si>
  <si>
    <t>Hange, D., Ariai, N., Kivi, M., Eriksson, M. C., Nejati, S., &amp; Petersson, E. L. (2017). The impact of internet-based cognitive behavior therapy on work ability in patients with depression—A randomized controlled study. International Journal of General Medicine, 10, 151.</t>
  </si>
  <si>
    <t>Proudfoot 2003</t>
  </si>
  <si>
    <t>From Zhang 2019a SR. 40% prescribed antidepressant or anxiolytic medication at randomisation</t>
  </si>
  <si>
    <t>Proudfoot, J., Goldberg, D., Mann, A., Everitt, B., Marks, I., &amp; Gray, J. A. (2003). Computerized, interactive, multimedia cognitive-behavioural program for anxiety and depression in general practice. Psychological Medicine, 33(2), 217–227.</t>
  </si>
  <si>
    <t>Sundquist 2017</t>
  </si>
  <si>
    <t>From Zhang 2019a SR. Depression outcome measure outside protocol (SCL-90)</t>
  </si>
  <si>
    <t>Mindfulness group therapy</t>
  </si>
  <si>
    <t>Sundquist, J., Palmér, K., Johansson, L. M., &amp; Sundquist, K. (2017). The effect of mindfulness group therapy on a broad range of psychiatric symptoms: a randomised controlled trial in primary health care. European Psychiatry, 43, 19-27.</t>
  </si>
  <si>
    <t>Zhang 2019a</t>
  </si>
  <si>
    <t>Chibanda 2016</t>
  </si>
  <si>
    <t>From Zhang 2019b SR. PHQ-9 score not reported at baseline</t>
  </si>
  <si>
    <t>Chibanda, D., Weiss, H. A., Verhey, R., Simms, V., Munjoma, R., Rusakaniko, S., ... &amp; Abas, M. (2016). Effect of a primary care–based psychological intervention on symptoms of common mental disorders in Zimbabwe: a randomized clinical trial. Jama, 316(24), 2618-2626.</t>
  </si>
  <si>
    <t>Lam 2010</t>
  </si>
  <si>
    <t>From Zhang 2019b SR. Below subthreshold level (HADS-D=4.4)</t>
  </si>
  <si>
    <t>Lam, C. L., Fong, D. Y., Chin, W. Y., Lee, P. W., Lam, E. T., &amp; Lo, Y. Y. (2010). Brief problem‐solving treatment in primary care (pst‐pc) was not more effective than placebo for elderly patients screened positive of psychological problems. International journal of geriatric psychiatry, 25(10), 968-980.</t>
  </si>
  <si>
    <t>Reynolds 2014</t>
  </si>
  <si>
    <t>From Zhang 2019b SR. Data in figures</t>
  </si>
  <si>
    <t>Reynolds III, C. F., Thomas, S. B., Morse, J. Q., Anderson, S. J., Albert, S., Dew, M. A., ... &amp; Stack, J. A. (2014). Early intervention to preempt major depression among older black and white adults. Psychiatric services, 65(6), 765-773.</t>
  </si>
  <si>
    <t>Schmaling 2002</t>
  </si>
  <si>
    <t>From Zhang 2019b SR. Same trial as Williams 2000 but that study focused on older population (&gt;60 years) and this study on 18-59 year population. 57% dysthymia</t>
  </si>
  <si>
    <t>Problem solving; paroxetine; placebo</t>
  </si>
  <si>
    <t>Schmaling, K., Dimidjian, S., Katon, W., &amp; Sullivan, M. (2002). Response Styles Among Patients With Minor Depression and Dysthymia in Primary Care. Journal of Abnormal Psychology, 111(2), 350-356.</t>
  </si>
  <si>
    <t>Zhang 2019b</t>
  </si>
  <si>
    <t>Cognitive-behavior therapy (CBT), problem-solving therapy (PST), motivational interviewing (MI), and solution-focused brief therapy (SFBT).</t>
  </si>
  <si>
    <t>Chen 2009</t>
  </si>
  <si>
    <t>From Zhang 2019c SR. Depression outcome measure outside protocol (Taiwanese Depression Questionnaire [TDQ])</t>
  </si>
  <si>
    <t>Chen, K. M., Chen, M. H., Chao, H. C., Hung, H. M., Lin, H. S., &amp; Li, C. H. (2009). Sleep quality, depression state, and health status of older adults after silver yoga exercises: cluster randomized trial. International journal of nursing studies, 46(2), 154-163.</t>
  </si>
  <si>
    <t>Hsu 2016</t>
  </si>
  <si>
    <t>From Zhang 2019c SR. Depression outcome measure outside protocol (GDS)</t>
  </si>
  <si>
    <t>Hsu C. Y., Moyle W., Cooke M., &amp; Jones C. (2016). Seated Tai Chi versus usual activities in older people using wheelchairs: A randomized controlled trial. Complementary Therapies in Medicine , 24, 1–6.</t>
  </si>
  <si>
    <t>Tsai 2004</t>
  </si>
  <si>
    <t>From Zhang 2019c SR. All participants receiving inpatient care in a rehabilitation hospital. Stroke and spinal cord injuries were major conditions treated in this hospital</t>
  </si>
  <si>
    <t>Light therapy</t>
  </si>
  <si>
    <t>Tsai, Y. F., Wong, T. K., Juang, Y. Y., &amp; Tsai, H. H. (2004). The effects of light therapy on depressed elders. International Journal of Geriatric Psychiatry, 19(6), 545-548.</t>
  </si>
  <si>
    <t>Zhang 2019c</t>
  </si>
  <si>
    <t>Zhang, A., Kong, D., Jiang, L., Sun, F., Dunkle, R. E., &amp; Liu, C. (2019). Understanding the effectiveness of psychosocial services for anxiety and depression in Chinese older adults: A systematic review and meta-analysis of controlled trials. The Gerontologist, gny185.</t>
  </si>
  <si>
    <t>Zhang, A., Park, S., Sullivan, J. E., &amp; Jing, S. (2018). The effectiveness of problem-solving therapy for primary care patients' depressive and/or anxiety disorders: A systematic review and meta-analysis. The Journal of the American Board of Family Medicine, 31(1), 139-150.</t>
  </si>
  <si>
    <t>SSRI + acupuncture</t>
  </si>
  <si>
    <t>Zhang, Y., Qu, S. S., Zhang, J. P., Sun, Y. L., Liu, W. L., Xie, L., ... &amp; Chen, J. Q. (2016). Rapid onset of the effects of combined selective serotonin reuptake inhibitors and electroacupuncture on primary depression: a meta-analysis. The Journal of Alternative and Complementary Medicine, 22(1), 1-8.</t>
  </si>
  <si>
    <t>Zhang 2016a</t>
  </si>
  <si>
    <t>Zhang, Z. X., Li, C. R., Rong, P. J., Bai, Z. H., Hill, A. M., Jing, Q., ... &amp; Wang, C. Y. (2016). Efficacy and safety of auricular therapy for depression. Medical Acupuncture, 28(5), 256-267.</t>
  </si>
  <si>
    <t>Hars 2013</t>
  </si>
  <si>
    <t>From Zhao 2016 SR. Below subthreshold level (HADS-D=4.5)</t>
  </si>
  <si>
    <t xml:space="preserve">Hars M, Herrmann FR, Gold G, et al. 2013. Effect of music‐based multitask training on cognition and mood in older adults. Age Ageing 0: 1–5. </t>
  </si>
  <si>
    <t>Zhao 2016</t>
  </si>
  <si>
    <t>Zhao, K., Bai, Z. G., Bo, A., &amp; Chi, I. (2016). A systematic review and meta‐analysis of music therapy for the older adults with depression. International journal of geriatric psychiatry, 31(11), 1188-1198.</t>
  </si>
  <si>
    <t>Zhou 2017</t>
  </si>
  <si>
    <t>Zhou, S. G., Hou, Y. F., Liu, D., &amp; Zhang, X. Y. (2017). Effect of cognitive behavioral therapy versus interpersonal psychotherapy in patients with major depressive disorder: a meta-analysis of randomized controlled trials. Chinese medical journal, 130(23), 2844.</t>
  </si>
  <si>
    <t>Zhou 2016</t>
  </si>
  <si>
    <t>Zhou, T., Li, X., Pei, Y., Gao, J., &amp; Kong, J. (2016). Internet-based cognitive behavioural therapy for subthreshold depression: a systematic review and meta-analysis. BMC psychiatry, 16(1), 356.</t>
  </si>
  <si>
    <t>Zou 2018a</t>
  </si>
  <si>
    <t>Meditative movements</t>
  </si>
  <si>
    <t>Zou, L., Yeung, A., Li, C., Wei, G. X., Chen, K. W., Kinser, P. A., ... &amp; Ren, Z. (2018). Effects of meditative movements on major depressive disorder: A systematic Review and meta-analysis of randomized controlled trials. Journal of clinical medicine, 7(8), 195.</t>
  </si>
  <si>
    <t>Zou 2018b</t>
  </si>
  <si>
    <t>Mindfulness-Based Baduanjin Exercise</t>
  </si>
  <si>
    <t>Zou, L., Yeung, A., Quan, X., Hui, S. S. C., Hu, X., Chan, J. S., ... &amp; Wang, H. (2018). Mindfulness-based Baduanjin exercise for depression and anxiety in people with physical or mental illnesses: A systematic review and meta-analysis. International journal of environmental research and public health, 15(2), 321.</t>
  </si>
  <si>
    <t>Cornelius 2016</t>
  </si>
  <si>
    <t>&gt;50% drop out (54%) for imipramine and placebo arms</t>
  </si>
  <si>
    <t>&gt;50% Drop out (59%) for imipramine and placebo arms</t>
  </si>
  <si>
    <t>&gt;50% Drop out (57%)</t>
  </si>
  <si>
    <t>30% completion of posttest assessment</t>
  </si>
  <si>
    <t>&gt;50% Drop out (56%) for imipramine and placebo arms</t>
  </si>
  <si>
    <t xml:space="preserve">Kasper, S., Moller, H. J., Montgomery, S. A., et al. (1995). Antidepressant efficacy in relation to item analysis and severity of depression: a placebo-controlled trial of fluvoxamine versus imipramine. International Clinical Psychopharmacology, 9 (Suppl. 4), 3-12. </t>
  </si>
  <si>
    <t>&gt;50% Drop out (54%) for imipramine and placebo arms</t>
  </si>
  <si>
    <t>57% missed post-intervention assessment</t>
  </si>
  <si>
    <t>67% missed post-intervention assessment</t>
  </si>
  <si>
    <t>67% did not respond to any postenrollment surveys or provide passive data and were therefore considered to be study dropouts</t>
  </si>
  <si>
    <t>19%  completed 1-month follow-up assessment</t>
  </si>
  <si>
    <t>Warmerdam, L., et al. (2009) Internet-based treatment for adults with depressive symptoms: A randomized controlled trial. Psychologie and Gezondheid 37, 202-212</t>
  </si>
  <si>
    <t>48% completed post-treatment questionnaire</t>
  </si>
  <si>
    <t>Excluded in 2004 GL 'Includes participants with diagnoses other than depression'. Depression outcome measure outside protocol (The Symptom Index [SI])</t>
  </si>
  <si>
    <t>52% depression diagnosis; 26% anxiety diagnosis</t>
  </si>
  <si>
    <t>24% receiving treatment in 6 weeks prior to baseline (seeing therapist and/or psychotropic medication)</t>
  </si>
  <si>
    <t>42% depression</t>
  </si>
  <si>
    <t>Watzke 2010/2012</t>
  </si>
  <si>
    <t>Population: &lt;80% first-line treatment</t>
  </si>
  <si>
    <t>Population: Relapse prevention</t>
  </si>
  <si>
    <t>Population: Further-line treatment</t>
  </si>
  <si>
    <t>Cuijpers 2012</t>
  </si>
  <si>
    <t>Cuijpers, P., Reynolds III, C. F., Donker, T., Li, J., Andersson, G., &amp; Beekman, A. (2012). Personalized treatment of adult depression: medication, psychotherapy, or both? A systematic review. Depression and anxiety, 29(10), 855-864.</t>
  </si>
  <si>
    <t>Furukawa 2019</t>
  </si>
  <si>
    <t>Sent by Clifford</t>
  </si>
  <si>
    <t>SSRIs; venlafaxine; mirtazapine</t>
  </si>
  <si>
    <t>Furukawa, T. A., Cipriani, A., Cowen, P. J., Leucht, S., Egger, M., &amp; Salanti, G. (2019). Optimal dose of selective serotonin reuptake inhibitors, venlafaxine, and mirtazapine in major depression: a systematic review and dose-response meta-analysis. The Lancet Psychiatry.</t>
  </si>
  <si>
    <t>Cooney 2013</t>
  </si>
  <si>
    <t>Cooney GM, Dwan K, Greig CA, Lawlor DA, Rimer J, Waugh FR, McMurdo M, Mead GE. Exercise for depression. Cochrane Database of Systematic Reviews 2013, Issue 9. Art. No.: CD004366. DOI: 10.1002/14651858.CD004366.pub6.</t>
  </si>
  <si>
    <t>From Cooney 2013 SR</t>
  </si>
  <si>
    <t>Barth 2013</t>
  </si>
  <si>
    <t xml:space="preserve">Barth, J., Munder, T., Gerger, H., Nüesch, E., Trelle, S., Znoj, H., … Cuijpers, P. (2013). Comparative efficacy of seven psychotherapeutic interventions for patients with depression: A network meta-analysis. PLoS Medicine, 10, e1001454. doi:10.1371/journal.pmed.1001454 </t>
  </si>
  <si>
    <t>Cipriani 2012</t>
  </si>
  <si>
    <t>Cipriani, A., Koesters, M., Furukawa, T. A., Nosè, M., Purgato, M., Omori, I. M., ... &amp; Barbui, C. (2012). Duloxetine versus other anti‐depressive agents for depression. Cochrane Database of Systematic Reviews, (10).</t>
  </si>
  <si>
    <t>Pinquart 2016</t>
  </si>
  <si>
    <t>Systemic therapy</t>
  </si>
  <si>
    <t>Pinquart, M., Oslejsek, B., &amp; Teubert, D. (2016). Efficacy of systemic therapy on adults with mental disorders: A meta-analysis. Psychotherapy Research, 26(2), 241-257.</t>
  </si>
  <si>
    <t>Quah-Smith 2015</t>
  </si>
  <si>
    <t>Quah-Smith, I., Smith, C., Crawford, J. D., &amp; Wolkewitz, N. (2015). Laser acupuncture for depression: A randomised double blind controlled trial using low intensity laser intervention. Deutsche Zeitschrift für Akupunktur, 58(3), 28-29.</t>
  </si>
  <si>
    <t>Leucht 2012</t>
  </si>
  <si>
    <t>Leucht, C., Huhn, M., &amp; Leucht, S. (2012). Amitriptyline versus placebo for major depressive disorder. Cochrane Database of Systematic Reviews, (12).</t>
  </si>
  <si>
    <t>Lilliengren 2016</t>
  </si>
  <si>
    <t>Experiential dynamic therapy</t>
  </si>
  <si>
    <t>Lilliengren, P., Johansson, R., Lindqvist, K., Mechler, J., &amp; Andersson, G. (2016). Efficacy of experiential dynamic therapy for psychiatric conditions: A meta-analysis of randomized controlled trials. Psychotherapy, 53(1), 90.</t>
  </si>
  <si>
    <t>The first patient in any of the 8 categories on which participants were matched was allocated to the experimental group (referred to social workers) or the control group by the toss of a coin. The second patient allocated to that category was automatically assigned to the other group. The third patient's fate was decided by the coin and the fourth automatically assigned to the other group, and so on'</t>
  </si>
  <si>
    <t>Sarris 2016</t>
  </si>
  <si>
    <t>Nutraceuticals</t>
  </si>
  <si>
    <t>Sarris, J., Murphy, J., Mischoulon, D., Papakostas, G. I., Fava, M., Berk, M., &amp; Ng, C. H. (2016). Adjunctive nutraceuticals for depression: a systematic review and meta-analyses. American Journal of Psychiatry, 173(6), 575-587.</t>
  </si>
  <si>
    <t>Shinohara 2013</t>
  </si>
  <si>
    <t>Behavioural therapies</t>
  </si>
  <si>
    <t>Shinohara, K., Honyashiki, M., Imai, H., Hunot, V., Caldwell, D. M., Davies, P., ... &amp; Churchill, R. (2013). Behavioural therapies versus other psychological therapies for depression. Cochrane Database of Systematic Reviews, (10).</t>
  </si>
  <si>
    <t>Guaiana 2003</t>
  </si>
  <si>
    <t>Guaiana, G., Barbui, C., &amp; Hotopf, M. (2003). Amitriptyline versus other types of pharmacotherapy for depression. Cochrane database of systematic reviews, (2).</t>
  </si>
  <si>
    <t>Pfeiffer 2011</t>
  </si>
  <si>
    <t>Pfeiffer, P. N., Heisler, M., Piette, J. D., Rogers, M. A., &amp; Valenstein, M. (2011). Efficacy of peer support interventions for depression: a meta-analysis. General hospital psychiatry, 33(1), 29-36.</t>
  </si>
  <si>
    <t>Hallahan 2016</t>
  </si>
  <si>
    <t>Hallahan, B., Ryan, T., Hibbeln, J. R., Murray, I. T., Glynn, S., Ramsden, C. E., ... &amp; Davis, J. M. (2016). Efficacy of omega-3 highly unsaturated fatty acids in the treatment of depression. The British Journal of Psychiatry, 209(3), 192-201.</t>
  </si>
  <si>
    <t>Cuijpers 2014</t>
  </si>
  <si>
    <t>Psychotherapy + AD</t>
  </si>
  <si>
    <t>Cuijpers, P., Sijbrandij, M., Koole, S. L., Andersson, G., Beekman, A. T., &amp; Reynolds III, C. F. (2014). Adding psychotherapy to antidepressant medication in depression and anxiety disorders: a meta-analysis. Focus, 12(3), 347-358.</t>
  </si>
  <si>
    <t>Quilty 2017</t>
  </si>
  <si>
    <t>Quilty, L. C., Taylor, G. J., McBride, C., &amp; Bagby, R. M. (2017). Relationships among alexithymia, therapeutic alliance, and psychotherapy outcome in major depressive disorder. Psychiatry research, 254, 75-79.</t>
  </si>
  <si>
    <t>Solati 2016</t>
  </si>
  <si>
    <t>Solati, K. (2016). Effectiveness of cognitive-behavior group therapy, psycho-education family, and drug therapy in reducing and preventing recurrence of symptoms in patients with major depressive disorder. Group, 2(40.84), 3-55.</t>
  </si>
  <si>
    <t>Arnedt 2016</t>
  </si>
  <si>
    <t>From Swanson 2017</t>
  </si>
  <si>
    <t>Fluoxetine + time in bed (8 hours; 6 hours with late bedtime; 6 hours with early rise time)</t>
  </si>
  <si>
    <t>Arnedt, J. T., Swanson, L. M., Dopp, R. R., Bertram, H. S., Mooney, A. J., Huntley, E. D., ... &amp; Armitage, R. (2016). Effects of restricted time in bed on antidepressant treatment response: a randomized controlled trial. The Journal of clinical psychiatry, 77(10), e1218.</t>
  </si>
  <si>
    <t>Swanson 2017</t>
  </si>
  <si>
    <t>Secondary analysis of Arnedt 2016</t>
  </si>
  <si>
    <t>Fluoxetine + time in bed</t>
  </si>
  <si>
    <t>Swanson, L. M., Burgess, H. J., Huntley, E. D., Bertram, H., Mooney, A., Zollars, J., ... &amp; Arnedt, J. T. (2017). Relationships between circadian measures, depression, and response to antidepressant treatment: A preliminary investigation. Psychiatry research, 252, 262-269.</t>
  </si>
  <si>
    <t>75% receiving antidepressants at baseline</t>
  </si>
  <si>
    <t>41% personality disorder</t>
  </si>
  <si>
    <t>34% personality disorder</t>
  </si>
  <si>
    <t>Diagnostic status</t>
  </si>
  <si>
    <t>Diagnostic_status</t>
  </si>
  <si>
    <t>Depression diagnosis according to ICD/DSM criteria (including self-report of diagnosis)</t>
  </si>
  <si>
    <t>Clinically important depression symptoms (scoring above a threshold on validated scale)</t>
  </si>
  <si>
    <t>Mean months since onset of current episode</t>
  </si>
  <si>
    <t>% first-episode</t>
  </si>
  <si>
    <t>Mean number of previous episodes</t>
  </si>
  <si>
    <t>Gender (% female)</t>
  </si>
  <si>
    <t>BME (% non-white)</t>
  </si>
  <si>
    <t>Primary or secondary care</t>
  </si>
  <si>
    <t>Older adults (mean ≥60 years) or younger adults (&lt;60)</t>
  </si>
  <si>
    <t>N randomised</t>
  </si>
  <si>
    <t>Allocation_Method</t>
  </si>
  <si>
    <t>Coin tossing</t>
  </si>
  <si>
    <t>Computer random number generator</t>
  </si>
  <si>
    <t>Drawing of lots</t>
  </si>
  <si>
    <t>Minimization</t>
  </si>
  <si>
    <t>Random permuted blocks</t>
  </si>
  <si>
    <t>Random number table</t>
  </si>
  <si>
    <t>Shuffling cards or envelopes</t>
  </si>
  <si>
    <t>Stratified randomization</t>
  </si>
  <si>
    <t>Throwing dice</t>
  </si>
  <si>
    <t xml:space="preserve">Urn randomisation </t>
  </si>
  <si>
    <t>Unclear randomization method</t>
  </si>
  <si>
    <t>Group_Comparability</t>
  </si>
  <si>
    <t>No</t>
  </si>
  <si>
    <t>Group_Comparability Support</t>
  </si>
  <si>
    <t>ROB_Allocation_Method</t>
  </si>
  <si>
    <t>Unclear risk</t>
  </si>
  <si>
    <t>High risk</t>
  </si>
  <si>
    <t>Allocation_Concealment Method</t>
  </si>
  <si>
    <t>Allocation_Concealment_Methods</t>
  </si>
  <si>
    <t>Central allocation (including telephone, web-based and pharmacy-controlled randomization)</t>
  </si>
  <si>
    <t>Open random allocation schedule (e.g. list of random numbers)</t>
  </si>
  <si>
    <t>Sequentially numbered drug containers of identical appearance</t>
  </si>
  <si>
    <t>Sequentially numbered, opaque, sealed envelopes</t>
  </si>
  <si>
    <t>Other concealed procedure</t>
  </si>
  <si>
    <t>Other unconcealed procedure</t>
  </si>
  <si>
    <t>Unclear allocation concealment method</t>
  </si>
  <si>
    <t>ROB_Allocation_Concealment</t>
  </si>
  <si>
    <t>ROB_Blinding_Participants</t>
  </si>
  <si>
    <t>ROB_Blinding_CareAdministrator</t>
  </si>
  <si>
    <t>ROB_Performance</t>
  </si>
  <si>
    <t>ROB_Detection</t>
  </si>
  <si>
    <t>Drop-out&gt;20%?</t>
  </si>
  <si>
    <t>Yes_No</t>
  </si>
  <si>
    <t>Drop-out not reported</t>
  </si>
  <si>
    <t>Method of analysis</t>
  </si>
  <si>
    <t>Analysis_method</t>
  </si>
  <si>
    <t>Completer</t>
  </si>
  <si>
    <t>Modified ITT</t>
  </si>
  <si>
    <t>Difference of &gt;20% in drop-out between groups?</t>
  </si>
  <si>
    <t>ROB_Attrition</t>
  </si>
  <si>
    <t>Is protocol registered/published?</t>
  </si>
  <si>
    <t>Protocol number or published paper reference</t>
  </si>
  <si>
    <t>All outcomes reported?</t>
  </si>
  <si>
    <t>Yes_unclear</t>
  </si>
  <si>
    <t>Details of missing outcomes</t>
  </si>
  <si>
    <t>ROB_Selective_Reporting</t>
  </si>
  <si>
    <t>Funding</t>
  </si>
  <si>
    <t>Study includes placebo run-in?</t>
  </si>
  <si>
    <t>Duration (in weeks) of placebo run-in period</t>
  </si>
  <si>
    <t>ROB_Other</t>
  </si>
  <si>
    <t>Duration of treatment (in weeks)</t>
  </si>
  <si>
    <t>More or less severe depression</t>
  </si>
  <si>
    <t>Arm 1 intervention name</t>
  </si>
  <si>
    <t>Reference to manual (if applicable)</t>
  </si>
  <si>
    <t>Core intervention components (if applicable)</t>
  </si>
  <si>
    <t>Individual/group (if applicable)</t>
  </si>
  <si>
    <t>Method</t>
  </si>
  <si>
    <t>Group_size (if applicable)</t>
  </si>
  <si>
    <t>Planned intensity (number of sessions/target dose)</t>
  </si>
  <si>
    <t>Frequency (per week)</t>
  </si>
  <si>
    <t>Treatment duration</t>
  </si>
  <si>
    <t>Actual intensity (mean number of sessions attended/mean final daily dose)</t>
  </si>
  <si>
    <t>Intervention_delivery</t>
  </si>
  <si>
    <t>Arm 2 intervention name</t>
  </si>
  <si>
    <t>Arm 3 intervention name</t>
  </si>
  <si>
    <t>Arm 4 intervention name</t>
  </si>
  <si>
    <t>Arm 5 intervention name</t>
  </si>
  <si>
    <t>Duration of follow-up (months from endpoint)</t>
  </si>
  <si>
    <t>Definition of event</t>
  </si>
  <si>
    <t>Number with event</t>
  </si>
  <si>
    <t>Continuous_follow-up (mean, SD)</t>
  </si>
  <si>
    <t>QoL or functioning outcome?</t>
  </si>
  <si>
    <t>Rater</t>
  </si>
  <si>
    <t>Scale direction</t>
  </si>
  <si>
    <t>Mean follow-up ITT</t>
  </si>
  <si>
    <t>SD follow-up ITT</t>
  </si>
  <si>
    <t>Mean follow-up completer</t>
  </si>
  <si>
    <t>SD endpoint completer</t>
  </si>
  <si>
    <t>Continuous_change from baseline to follow-up  (mean, SD)</t>
  </si>
  <si>
    <t>SD follow-up completer</t>
  </si>
  <si>
    <t>Continuous_change from baseline to follow-up (mean, SD)</t>
  </si>
  <si>
    <t>Mean change completer</t>
  </si>
  <si>
    <t>SD change completer</t>
  </si>
  <si>
    <t>Behavioural activation (BA) individual</t>
  </si>
  <si>
    <t>Behavioural therapy (Lewinsohn 1976) individual</t>
  </si>
  <si>
    <t>Counselling individual</t>
  </si>
  <si>
    <t>Interpersonal psychotherapy (IPT) individual</t>
  </si>
  <si>
    <t>Psychoeducation group</t>
  </si>
  <si>
    <t>Long-term psychodynamic psychotherapies individual</t>
  </si>
  <si>
    <t>Short-term psychodynamic psychotherapies individual</t>
  </si>
  <si>
    <t>Short-term psychodynamic psychotherapies group</t>
  </si>
  <si>
    <t>Interpersonal counselling individual</t>
  </si>
  <si>
    <t>SNRIs</t>
  </si>
  <si>
    <t>Exercise individual</t>
  </si>
  <si>
    <t>Exercise group</t>
  </si>
  <si>
    <t>Supervised low intensity exercise individual</t>
  </si>
  <si>
    <t>Supervised high intensity exercise individual</t>
  </si>
  <si>
    <t>Unsupervised low intensity exercise individual</t>
  </si>
  <si>
    <t>Unsupervised high intensity exercise individual</t>
  </si>
  <si>
    <t>Supervised low intensity exercise group</t>
  </si>
  <si>
    <t>Supervised high intensity exercise group</t>
  </si>
  <si>
    <t>Yoga group</t>
  </si>
  <si>
    <t>37% were on antidepressants at study entry</t>
  </si>
  <si>
    <t>% employed (full-time or part-time)</t>
  </si>
  <si>
    <t>% married or cohabiting</t>
  </si>
  <si>
    <t>Baseline depression scale</t>
  </si>
  <si>
    <t>Mean baseline depression score</t>
  </si>
  <si>
    <t>SD of baseline depression score</t>
  </si>
  <si>
    <t>Inclusion/exclusion criteria</t>
  </si>
  <si>
    <t>Individual or clustered randomisation</t>
  </si>
  <si>
    <t>If randomisation stratified, by what factors?</t>
  </si>
  <si>
    <t>Gender</t>
  </si>
  <si>
    <t>Inclusion criteria: adults aged 18-65; not currently undergoing psychosocial or medical treatment for mental problems; BDI socre of at least 10. Exclusion criteria: current diagnosis of major depression or a lifetime history of bipolar disorder as measured with the CIDI; current psychiatric diagnosis warranting treatment or likely to interfere with participation in the group course</t>
  </si>
  <si>
    <t>Age range (of participants not inclusion criteria)</t>
  </si>
  <si>
    <t>Mean age (SD)</t>
  </si>
  <si>
    <t>45.5 (9.9)</t>
  </si>
  <si>
    <t>Netherlands</t>
  </si>
  <si>
    <t>To be included in this study participants had to have clinically important depression symptoms BUT not meet diagnostic criteria for depression. Demographics only reported for completers. 6% had dysthymia. All participants could receive TAU</t>
  </si>
  <si>
    <t>Dutch version of Coping With Depression course (Cuijpers, Bonarius, &amp; Van den Heuvel, 1995; Lewinsohn, Antonuccio, Breckenridge, &amp; Teri, 1984; Lewinsohn &amp; Clarke, 1984)</t>
  </si>
  <si>
    <t>12x 2 hour sessions</t>
  </si>
  <si>
    <t>Two psychologists and two graduate students of psychology</t>
  </si>
  <si>
    <t>Treatment duration (weeks)</t>
  </si>
  <si>
    <t>Pretest measures of depression and general mental health did not differ between the experimental and control group</t>
  </si>
  <si>
    <t>Younger</t>
  </si>
  <si>
    <t>Less</t>
  </si>
  <si>
    <t>Grant 4986 from the National Fund of Mental Health (NFGV)</t>
  </si>
  <si>
    <t>Allart-Van Dam, E., Hosman, C. M., Hoogduin, C. A., &amp; Schaap, C. P. (2007) Prevention of depression in subclinically depressed adults: follow-up effects on the 'Coping with Depression' course. Journal of Affective Disorders, 97, 219-228.</t>
  </si>
  <si>
    <t>Core components include: providing information on depression and the cognitive-behavioral perspective on depression; offering relaxation techniques; suggesting pleasant activities; teaching cognitive skills, social skills and assertiveness; and relapse-prevention techniques. Includes homework assignments during the course and a booster session (6 weeks after completion of course)</t>
  </si>
  <si>
    <t>Modified ITT used (number who received treatment) &lt;95% of N randomised</t>
  </si>
  <si>
    <t>Outpatient and inpatient</t>
  </si>
  <si>
    <t>Inclusion criteria: adult outpatients and inpatients aged 18-60; met DSM-IV criteria for major depressive disorder (based on clinical interview); had a HAMD score of at least 18. Exclusion criteria: history of recent suicidal attempt (1 month or less before the study) or actual suicidal ideation; pregnancy or lactation; history or current diagnosis (DSM-IV) of dysthymic disorder, bipolar disorders, any psychotic disorder, psychotic features, eating disorders, personality disorders and mental retardation; current diagnosis (DSM-IV) anxiety disorders (except for specific phobia), mental disorder due to general medical condition, substance or alcohol abuse or dependency (except for nicotine and caffeine), and postpartum depression; current diagnosis of any serious systemic medical illnesses; treatment with any antidepressant drugs within 1 week, or with MAOIs within 5 weeks, or electroconvulsive therapy within 3 months ago;  body mass index more than 30; white blood count &lt;4000/mm3 or neutrophil &lt;1500/mm3.</t>
  </si>
  <si>
    <t>Secondary care</t>
  </si>
  <si>
    <t>Oral</t>
  </si>
  <si>
    <t>30mg/day</t>
  </si>
  <si>
    <t>Concomitant treatment with psychotropic drugs was not allowed. The only exception was oxazepam (10–20 mg/day), which was permitted for sleeping problems or restlessness</t>
  </si>
  <si>
    <t>All participants could receive TAU</t>
  </si>
  <si>
    <t xml:space="preserve">No significant differences were identified between patients randomly assigned to groups 1 and 2 with regard to basic demographic data </t>
  </si>
  <si>
    <t>More</t>
  </si>
  <si>
    <t>36.3 (10.9)</t>
  </si>
  <si>
    <t>Efficacy data in figures</t>
  </si>
  <si>
    <t>Inclusion criteria: adult outpatients; with a moderate to severe mixed anxiety/depression syndrome for which an antidepressant medication appeared the treatment of choice; met RDC for a diagnosis of depression; Hamd score of at least 18; Raskin Depression scale score of at least 9; Covi Anxiety scale score of at least 8. Exclusion criteria: symptoms or a history of schizophrenia; acute mania (or a history of bipolar I disorder); dementia; mental retardation; substance abuse; significant medical illness which might contraindicate the use of a TCA; significant hepatic, renal, endocrine or cardiovascular disorders</t>
  </si>
  <si>
    <t xml:space="preserve">Concomitant sedative/hypnotic or anxiolytic medication were not prescribed, except the use of chloral hydrate at bedtime when necessary for severe insomnia </t>
  </si>
  <si>
    <t>200-600mg/day</t>
  </si>
  <si>
    <t>The treatment groups were similar with regard to demographic and diagnostic variables</t>
  </si>
  <si>
    <t>21-67</t>
  </si>
  <si>
    <t>41 (12)</t>
  </si>
  <si>
    <t>182mg</t>
  </si>
  <si>
    <t>Variance not reported for HAMD at endpoint and remission not reported</t>
  </si>
  <si>
    <t>36% taking antidepressant medication at baseline</t>
  </si>
  <si>
    <t>Brazil, France, Ireland, Italy, Poland, and UK</t>
  </si>
  <si>
    <t>Inclusion criteria: adult patients receiving hospital care or attending outpatient or day hospital clinics; aged 18-65 years; met DSM-III-R diagnostic criteria for major depression (not accompanied by psychotic features); HAMD score of at least 22; current depressive episode lasting 1-4 months. Exclusion criteria: history of unresponsiveness to antidepressant treatment (defined as a lack of response to at least two previous courses of antidepressant therapy given at full dose for more than 1 month); major depression associated with endocrine disorders, substance abuse disorder, drug hypersensitivity, chronic respiratory insufficiency, or the presence of gastrointestinal, hepatic, or renal disease; ECT received in the preceding 6 months; those considered to have a high risk of suicide; pregnant women; women of childbearing age who declined to use adequate contraception measures</t>
  </si>
  <si>
    <t>1-4</t>
  </si>
  <si>
    <t>20-40mg/day</t>
  </si>
  <si>
    <t>Groups were well matched in terms of demography, history of depression, and severity of the current depressive episode and no imbalances in previous psychiatric medical histories</t>
  </si>
  <si>
    <t>Patients unresponsive to therapy but tolerating their medication after 4 weeks were allowed a dosage increase to 40 mg/day for fluoxetine (34% had dosage increase in fluoxetine arm and 41% in placebo after 4 weeks). No concomitant psychotropic medication, except chloral hydrate (0.5–1 g) as a hypnotic, was permitted (16% of fluoxetine arm required choral hydrate during study period).</t>
  </si>
  <si>
    <t>42.2 (11.9)</t>
  </si>
  <si>
    <t>Median 2</t>
  </si>
  <si>
    <t>Median 2 (inclusion criterion 1-4)</t>
  </si>
  <si>
    <t>Social Adaptation Self-evaluation Scale (SASS)</t>
  </si>
  <si>
    <t>Self</t>
  </si>
  <si>
    <t>Higher</t>
  </si>
  <si>
    <t>Global functioning</t>
  </si>
  <si>
    <t>PhD student of Clinical Psychology</t>
  </si>
  <si>
    <t>Inclusion criteria: patients referred to university and private outpatient clinics; aged 18-50 years; met DSM-IV diagnostic criteria for MDD (assessed using SCID-I/CV); receiving no psychological therapies in 6 months preceding study entry; literacy level of at least third grade. Exclusion criteria: psychotic symptoms, drug abuse or other psychological disorders (assessed using SCID-I/CV); erious suicidal thoughts; meeting DSM-IV criteria for personality disorder</t>
  </si>
  <si>
    <t>32.5 (7.7)</t>
  </si>
  <si>
    <t>The results indicated that the mean and SD of the groups on all scales were close to each other at the pretest</t>
  </si>
  <si>
    <t>Positive and negative meta-cognitive beliefs are identified and modified</t>
  </si>
  <si>
    <t>Wells 2005</t>
  </si>
  <si>
    <t>Identify and change dysfunctional thoughts and beliefs</t>
  </si>
  <si>
    <t>Number of sessions not reported but assumed CBT over 15 sessions as based on Beck model</t>
  </si>
  <si>
    <t>Beck model</t>
  </si>
  <si>
    <t>52% on antidepressant medication</t>
  </si>
  <si>
    <t>Canada</t>
  </si>
  <si>
    <t>Inclusion criteria: Outpatients aged 18-65 years; met DSM-III-R criteria for a major depressive episode; HAMD score of at least 18; weight within 20% of the norm of height. Exclusion criteria: high suicidal risk; depression associated with mood-incongruent psychotic features; manic or acute confusional states; significant organic disease; alcohol or drug abuse; recent treatment with MAO inhibitors (within the past 2 weeks), tricyclic antidepressants (within the past week) or electroconvulsive treatment (within the past 6 months); women with childbearing potential who were not using an effective form of contraception (oral contraceptives); women who were pregnant or lactating</t>
  </si>
  <si>
    <t>Concomitant use of antihypertensive, diuretic, anticholinergic or sympathomimetic agents was prohibited. Concomitant psychotropic medication was prohibited, with the exception of occasional use of chloral hydrate or low doses of a short-acting benzodiazepine for severe insomnia or agitation.</t>
  </si>
  <si>
    <t>Groups comparable for demographic and illness characteristics and mean baseline HAMD score</t>
  </si>
  <si>
    <t>Modified ITT used (number who attended at least 1 follow-up assessment after baseline) - categorised as ITT (98% of N randomised)</t>
  </si>
  <si>
    <t>112mg</t>
  </si>
  <si>
    <t>22-64</t>
  </si>
  <si>
    <t>43.0 (9.9)</t>
  </si>
  <si>
    <t>Depression symptomatology at endpoint and remission not reported</t>
  </si>
  <si>
    <t>Italy</t>
  </si>
  <si>
    <t>No other psychoactive drugs were administered to patients during the trial treatment, except 1 capsule of Sodium Amytal, 0.2g given in the evening to patients with persistent insomnia</t>
  </si>
  <si>
    <t>Inclusion criteria: inpatients aged 16-70 years; exhibiting a depressive state suitable for treatment with TCA. Exclusion criteria: clinical signs of schizophrenia; severe organic diseases; alcoholism; organic brain involvement; received ECT in the course of the current depressive episode</t>
  </si>
  <si>
    <t>The treatment groups satisfactorily homogeneous with respect to sex, age, diagnosis, severity of illness, number of previous episodes, initial state and schedule and duration of treatment, and HAMD score at baseline</t>
  </si>
  <si>
    <t>Inadequate definition of remission</t>
  </si>
  <si>
    <t>Balestrieri 1971</t>
  </si>
  <si>
    <t>Balestrieri A, Benassi P, Cassano GB, et al. Clinical comparative evaluation of maprotiline, a new antidepressant drug. International Pharmacopsychiatry 1971;6:236-248.</t>
  </si>
  <si>
    <t>Short-term psychodynamic psychotherapy individual; any AD; pill placebo</t>
  </si>
  <si>
    <t>72% axis II disorder</t>
  </si>
  <si>
    <t>Zilcha-Mano, S., Dinger, U., McCarthy, K. S., Barrett, M. S., &amp; Barber, J. P. (2014). Changes in well-being and quality of life in a randomized trial comparing dynamic psychotherapy and pharmacotherapy for major depressive disorder. Journal of affective disorders, 152, 538-542.</t>
  </si>
  <si>
    <t>Solvay Pharmaceuticals B.V., Weesp, the Netherlands</t>
  </si>
  <si>
    <t>200mg/day</t>
  </si>
  <si>
    <t>2 capsules/day</t>
  </si>
  <si>
    <t>Inclusion criteria: depressed outpatients aged 18-65 years; presenting for treatment to their GP; met DSM-III-R/DSM-IV criteria for a diagnosis of current major depressive disorder; HAMD score of at least 18; CGI score of at least 4. Exclusion criteria: current use of psychotropic medications; major medical disorders</t>
  </si>
  <si>
    <t>25-59</t>
  </si>
  <si>
    <t>43.4 (sd NR)</t>
  </si>
  <si>
    <t>Imipramine group less likely to have had a previous episode of depression than placebo group (p&lt;0.01)</t>
  </si>
  <si>
    <t>Discontinuation not reported by group</t>
  </si>
  <si>
    <t>Quality of life</t>
  </si>
  <si>
    <t>Brazil</t>
  </si>
  <si>
    <t>Inclusion criteria: adult patients aged 26-34 years, treated in a mental health clinic; met DSM-IV-TR criteria for major depressive disorder or depressive disorder not otherwise specified (assessed with SCID); BDI score 20-35. Exclusion criteria: DSM-IV-TR Axis I and II comorbidities; risk of suicide; use of other medications that may influence the mental functioning; severe somatic diseases; contraindication to treatment with fluoxetine; pregnancy</t>
  </si>
  <si>
    <t>Core components include: focus on the affect and expression of emotion; exploration of attempts to avoid distressing thoughts and feelings; identification of patterns and recurring themes; discussions of past experiences; focus on interpersonal relationships; focus on the therapy relationship; and exploration of desires, dreams, and fantasies</t>
  </si>
  <si>
    <t>Not manualized</t>
  </si>
  <si>
    <t>104 sessions</t>
  </si>
  <si>
    <t>20-60mg/day</t>
  </si>
  <si>
    <t>Face-to-face/oral</t>
  </si>
  <si>
    <t>104x weekly sessions/20-60mg a day</t>
  </si>
  <si>
    <t>Clinical psychologist</t>
  </si>
  <si>
    <t>There were no significant differences in relation to age, proportion of men and women, level of education, marital status, family income, number of previous depressive episodes, and BDI initial score between the three groups</t>
  </si>
  <si>
    <t>Individual/oral</t>
  </si>
  <si>
    <t>NR (inclusion 26-34)</t>
  </si>
  <si>
    <t>29.6 (2.3)</t>
  </si>
  <si>
    <t>From GC member [JC]. Had to convert SE to SD for endpoint. Only ITT data reported for baseline and completer for endpoint</t>
  </si>
  <si>
    <t>Only ITT data reported for baseline and completer for endpoint</t>
  </si>
  <si>
    <t>Inclusion criteria: women meeting DSM-III diagnostic criteria for major depression and/or dysthymic disorder (assessed with SCID); BDI score of at least 14; Dyadic Adjustment Scale (DAS) score of 100 or less; both husband and wife describe themselves as being maritally discordant and have significant complaints about the marital relationship. Exclusion criteria: if a coexisting disorder other than depression (including generalised anxiety disorder, planic disorder, OCD) meant that depression could not be diagnosed; receiving psychoactive medication; actively suicidal; actively psychotic; life-threatening physical illness; not sufficiently maritally discordant; one of the spouses had decided (firmly) to terminate the relationship</t>
  </si>
  <si>
    <t>Groups were relatively similar in terms of age, number of years married, education, and number of children</t>
  </si>
  <si>
    <t>Beck, Rush, Shaw, &amp; Emery (1979)</t>
  </si>
  <si>
    <t>Core components include: assessment and modification of dysfunctional automatic thoughts along with their situational context and concomitant behaviour patterns; addressing the underlying themes and assumptions which appeared to tie together the previously discussed cognitive distortions and pointed to areas of potential future vulnerability</t>
  </si>
  <si>
    <t>15-20 sessions</t>
  </si>
  <si>
    <t>1-1.3</t>
  </si>
  <si>
    <t>Two doctoral level psychologists and two advanced graduate students in clinical psychology</t>
  </si>
  <si>
    <t>Participants could request consultation for crisis situations of up to 3 hours of crisis intervention but none of the participants requested crisis intervention</t>
  </si>
  <si>
    <t>N randomised/discontinuation not reported, paper only reports completer data</t>
  </si>
  <si>
    <t>Data not included in NMA for behavioural couples therapy arm. Follow-up data reported for CBT vs behavioural couples therapy but this could not be extracted as behavioural couples therapy arm not included in NMA. 10% dysthymia. Data only extracted for depressed patient (and not their partner). Data only reported for completers. Demographics cannot be extracted as not split by group and one arm not included in this review. Data cannot be extracted for Dyadic Adjustment Scale (DAS) as N&lt;10/arm for analysis</t>
  </si>
  <si>
    <t>NIMH grant MH38390 and NIMH grant MH42085</t>
  </si>
  <si>
    <t>Secondary analysis of Cohn 1985</t>
  </si>
  <si>
    <t>Excluded in 2004 GL 'Included in Beasley1993b'</t>
  </si>
  <si>
    <t>Combines data from 3 sites that conducted an identical protocol (results published separately for 3 sites: Masco &amp; Sheetz, 1985; Feighner 1985; Chouinard 1985)</t>
  </si>
  <si>
    <t>Inclusion criteria: adults aged 21-70 years; met RDC for major depressive disorder; HAMD score of at least 20; Raskin Scale for Depression score of at least 8 and their Raskin score was greater than their Covi Anxiety Scale score. Exclusion criteria: psychosis; organic mental disorder; serious suicidal risk; history of substance abuse; women of childbearing potential; significant medical disease; HAMD decreased&gt;20% or to below 20 during an approximately 1-week, single-blind, placebo lead-in period</t>
  </si>
  <si>
    <t>40-80mg/day</t>
  </si>
  <si>
    <t>150-300mg/day</t>
  </si>
  <si>
    <t>Chloral hydrate was allowed for sleep and a benzodiazepine could be administered (no other psychotropic medication was allowed) during double-blind treatment. Guanethidine, clonidine, and methyldopa were excluded, but other non-psychotropic medications were allowed</t>
  </si>
  <si>
    <t>The fluoxetine and amitriptyline groups did not differ with respect to baseline demographic characteristics</t>
  </si>
  <si>
    <t>44.8 (12.3)</t>
  </si>
  <si>
    <t>65mg</t>
  </si>
  <si>
    <t>Median 200mg</t>
  </si>
  <si>
    <t>Eli Lilly and Company</t>
  </si>
  <si>
    <t>Any antidepressant (drugs not specified). Data cannot be extracted for SF-36 as only subscales reported. Data not extracted for preference arms</t>
  </si>
  <si>
    <t>Practice</t>
  </si>
  <si>
    <t>6 sessions</t>
  </si>
  <si>
    <t>Counsellors could adopt whichever approach they believed was most suitable for their patient</t>
  </si>
  <si>
    <t>Counsellor (at least 2000 hours of supervised experience or already attached to primary care team)</t>
  </si>
  <si>
    <t>Remission and response based on BDI not reported</t>
  </si>
  <si>
    <t>Baseline BDI reported for modified ITT (96% of N randomised) and outcome reported for available case (&lt; completers) but categorised as completer. RDC=research diagnostic criteria</t>
  </si>
  <si>
    <t>37.8 (11.5)</t>
  </si>
  <si>
    <t>Demographics not split by arm</t>
  </si>
  <si>
    <t xml:space="preserve">NHS Executive, Trent  </t>
  </si>
  <si>
    <t>26 (5.9)</t>
  </si>
  <si>
    <t>Early Head Start (EHS) site</t>
  </si>
  <si>
    <t>Statistical comparison of treatment arms at baseline not reported</t>
  </si>
  <si>
    <t>Culturally-adapted IPT (Beeber et al., 2004; Beeber et al., 2008)</t>
  </si>
  <si>
    <t>Core components include: linking depressive symptoms to origins in stressful interpersonal relationships; developing strategies to reduce symptoms, manage interpersonal stressors, improve social support, and provide responsive parenting</t>
  </si>
  <si>
    <t>English-speaking master’s-prepared psychiatric nurses and project-trained Spanish language interpreters</t>
  </si>
  <si>
    <t>16 sessions</t>
  </si>
  <si>
    <t>All mothers assigned to the usual care condition were offered the full intervention after their last data collection, or if they preferred, referral to services</t>
  </si>
  <si>
    <t>Inclusion criteria: newly immigrated Latina mothers (aged at least 15 years) with limited English proficiency; biologcial mother and primary caretaker of an Early Head Start program-enrolled child aged 6 weeks to 3 years; depressive symptoms as assessed with CES-D (did not have to be above clinical cut-off). Exclusion criteria: receiving psychotherapy or substance abuse counselling twice monthly or more often; taking a psychotropic medication</t>
  </si>
  <si>
    <t>Mean age of child 15.9 months so would not be relevant for APMH guideline. Cannot extract remssion as not all participants above cut-off at baseline</t>
  </si>
  <si>
    <t>Medical Outcomes Study Short Form-12 item (SF-12): Physical health component (PHS)</t>
  </si>
  <si>
    <t>DHHS/Administration for Children and Families/Early Head Start University Partnership grant 90YF0042 and Young Scholars Program of the Foundation for Child Development</t>
  </si>
  <si>
    <t>CCBT with support; CCBT</t>
  </si>
  <si>
    <t>61% had prior history of psychology treatment and 25% under stable medication</t>
  </si>
  <si>
    <t>Only discontinuation data can be extracted from paper, remission and response extracted from Cipriani 2018 database (not imputed). Demographics only reported for completers</t>
  </si>
  <si>
    <t>Data not extracted for zimelidine. Data cannot be extracted for HAMD endpoint from the paper as no measure of variance reported, extracted from Cipriani 2018 database (not imputed). Remission not reported in paper but extracted from Cipriani 2018 database</t>
  </si>
  <si>
    <t>Only discontinuation data can be extracted from paper. Remission and response extracted from Cipriani 2018 database (not imputed)</t>
  </si>
  <si>
    <t>21-69</t>
  </si>
  <si>
    <t>47.1 (11.9)</t>
  </si>
  <si>
    <t>Excluded in 2004 GL as 'Dosage below therapeutic level for amitriptyline and sertraline' BUT within BNF recommended ranges. Ns not reported by group but assumed equal divide (same assumption made in Cipriani 2018). 1% bipolar</t>
  </si>
  <si>
    <t>Inclusion/exclusion criteria not explicitly reported (all patients met DSM-III-R diagnostic criteria for major depression)</t>
  </si>
  <si>
    <t>50-150mg/day</t>
  </si>
  <si>
    <t>Short half-life benzodiazepines were allowed in the treatment of insomnia only in those patients who had already been receiving concomitant treatment before the study began</t>
  </si>
  <si>
    <t>88mg</t>
  </si>
  <si>
    <t>84mg</t>
  </si>
  <si>
    <t>CGI in figure</t>
  </si>
  <si>
    <t>24% were on psychoactive medication at the time of contacting the study</t>
  </si>
  <si>
    <t>CBT group (over 15 sessions); Short-term psychodynamic psychotherapy group; Non-directive counselling</t>
  </si>
  <si>
    <t>India</t>
  </si>
  <si>
    <t>Inclusion criteria: adults aged 18-60 years; met DSM-IV criteria for major depression; HAMD score of at least 17 at both screening and baseline visits. Exclusion criteria: history of manic illness or schizophrenia, any other major psychotic disorders or dementia, homicidal or suicidal patients; anything that suggests unresponsiveness to pharmacotherapy or non-compliance with the protocol (antisocial or borderline personality disorder); depression is due to some medication or chronic debilitation illness (hypothyroidism, Parkinson’s disease, chronic pain); past history of seizure disorder or brain injury (traumatic or disease related), any condition that predisposes to seizures, medications that lower the seizure threshold; subjects undergoing alcohol withdrawal or a sedative or those who suffer from a cardiac problem; disorders that interfere with the action, absorption, distribution and metabolism or excretion of the treatment drug; any medical condition that interferes with the accurate assessment of the safety or efficacy of the drugs which are under study; medically significant history of any adverse effects of the drug which was being used or with its closely related compound; subjects on any other medication that has the potential to interact with the drugs under study e.g. benzodiazepines, other sedatives or hypnotics and other psycho-active medicines, including psychoactive herbal treatment and nutrition supplements; any kind of cardiac aliment e.g. coronary artery disease, congestive heart failure, hypertension; chronic alcoholics and patients with a suicidal tendency or substance abuse or dependence; systolic blood pressure of &gt; 150mm of Hg or a diastolic blood pressure of &gt; 95mm of Hg at either the screening visit or the baseline visit; participating in any other clinical trial in which they were or would be exposed to an investigational drug or non-investigational drug or device for studies which were related or unrelated to the present illness; non-compliant with the study visit schedule or with the study procedures e.g. illiteracy, planned vacation, planned hospitalizations during the course of the study</t>
  </si>
  <si>
    <t>Concurrent medication that has the potential to interact with the drugs under study not allowed e.g. benzodiazepines, other sedatives or hypnotics and other psychoactive medicines, including psychoactive herbal treatment and nutrition supplements</t>
  </si>
  <si>
    <t>75-150mg/day</t>
  </si>
  <si>
    <t>Data not extracted for Ayurvedic Formulation; N completers and randomized same (and discontinuation figure added) on assumption of no dropout (none reported). Open-label</t>
  </si>
  <si>
    <t>36.2 (10.0)</t>
  </si>
  <si>
    <t>Comparability of groups not reported for all demographics</t>
  </si>
  <si>
    <t>Primary and secondary care</t>
  </si>
  <si>
    <t>Inclusion criteria: referred hospital outpatient or GP patients aged 18-65 years; met RDC for primary major depressive disorder (assessed with Present State Examination [PSE] interview); BDI score of at least 14</t>
  </si>
  <si>
    <t>Depression severity (3 levels based on BDI: mild [14-20], moderate [21-26], severe [&gt;26])</t>
  </si>
  <si>
    <t>1-2</t>
  </si>
  <si>
    <t>Drug of choice, usually amitriptyline or clomipramine</t>
  </si>
  <si>
    <t>12-20</t>
  </si>
  <si>
    <t>43.3 (10.8)</t>
  </si>
  <si>
    <t>14.6 sessions</t>
  </si>
  <si>
    <t>15.3 sessions</t>
  </si>
  <si>
    <t>CBT individual (15 sessions or over)</t>
  </si>
  <si>
    <t>CBT group (15 sessions or over)</t>
  </si>
  <si>
    <t>CBT individual (15 sessions or over) + any AD</t>
  </si>
  <si>
    <t>CBT individual (15 sessions or over) + any TCA</t>
  </si>
  <si>
    <t>Combination treatment group significantly greater HAMD score at baseline than CBT or TCA groups</t>
  </si>
  <si>
    <t>If no response (50% improvement on BDI or HAMD) occurred after a maximum of 12 weeks treatment, patients were considered as non-responders for the purpose of the trial, otherwise treatment continued for a maximum of 20 weeks. Demographics only reported for completers. Discontinuation and demographics not reported by treatment group</t>
  </si>
  <si>
    <t>Data cannot be extracted for depression symptomatology as reported as % change with no measure of variance</t>
  </si>
  <si>
    <t>Beck et al. (1979)</t>
  </si>
  <si>
    <t>Core components include: functional analysis of patient complaints and joint therapist-patient selection of targets for therapy; cognitive bibliotherapy ('Coping with Depression' [Beck &amp; Greenbeg=rg, 1974] booklet); identifying and tackling behavioural problems using daily activity schedules, assertive training and relaxation exercises; monitoring feelings and automatic thoughts using inductive questioning, imagery, changes of mood during a session, role playing; daily record of dysfunctional thoughts; cognitive restructuring of automatic thoughts</t>
  </si>
  <si>
    <t>15-23 sessions</t>
  </si>
  <si>
    <t>15-23 sessions/150mg a day</t>
  </si>
  <si>
    <t>Inclusion criteria: patients referred to consultants in a large teaching psychiatric hospital or from general practices; aged 18-65 years; met RDC for a diagnosis of primary major unipolar depression; non-psychotic; HAMD score of at least 16; current episode at least a second episode of major depression. Exclusion criteria: another primary axis I disorder; organic brain damage; history of bipolar illness; alcohol or drug misuse; could not be prescribed antidepressant medication for medical reasons</t>
  </si>
  <si>
    <t>Definite endogenous or non-endogenous depression (NDI), gender, age (three levels: 18-33; 34-49; 50-65),number of episodes (three levels: 2, 3 and 4 or more) and severity (HAMD &lt; 20 v. 20)</t>
  </si>
  <si>
    <t>CBT typically took place once a week, with a minority of patients being seen twice a week at the outset of treatment</t>
  </si>
  <si>
    <t>Counsultant/GP</t>
  </si>
  <si>
    <t>Consultant/GP free to prescribe any antidepressant of their choice or to switch medication during treatment, as long as antidepressant was prescribed at or above therapeutic dose</t>
  </si>
  <si>
    <t>Equivalent of 100mg/day of amitriptyline for TCAs, 45mg/day of phenelzine for MAOIs, and 20mg/day of fluoxetine for SSRIs</t>
  </si>
  <si>
    <t>39.3 (12.4)</t>
  </si>
  <si>
    <t>3.4 (2.4)</t>
  </si>
  <si>
    <t>6.9 (1.4)</t>
  </si>
  <si>
    <t>Scottish Home and Health Department</t>
  </si>
  <si>
    <t>43% receiving current treatment with antidepressants</t>
  </si>
  <si>
    <t>Computerised cognitive bias modification; attention-placebo</t>
  </si>
  <si>
    <t>Interpersonal psychotherapy (IPT) individual + any AD</t>
  </si>
  <si>
    <t>Interpersonal psychotherapy (IPT) individual + pill placebo</t>
  </si>
  <si>
    <t>Inclusion criteria: adults aged at least 18 years; met DSM-IV diagnostic criteria for nonpsychotic, nonbipolar MDD (assessed with SCID); HAMD score of at least 14. Exclusion criteria: substance abuse; serious medical condition; organic psychiatric disorder; severe
suicidality; history of psychotic disorder or schizophrenia; bipolar disorder; current use of psychotropic medication; ongoing psychotherapy</t>
  </si>
  <si>
    <t>Oxazepam at a daily dosage of up to 20 mg was allowed</t>
  </si>
  <si>
    <t>Klerman et al. (1984)</t>
  </si>
  <si>
    <t>Therapist (no further detail)</t>
  </si>
  <si>
    <t>IPT + nefazodone</t>
  </si>
  <si>
    <t>400-600mg/day</t>
  </si>
  <si>
    <t>12 sessions/400-600mg a day</t>
  </si>
  <si>
    <t>1/NR</t>
  </si>
  <si>
    <t>Psychotherapist &amp; psychiatrist</t>
  </si>
  <si>
    <t>At baseline there were no significant differences among the 4 treatment conditions on any of the sociodemographic or psychiatric variables</t>
  </si>
  <si>
    <t>Nefazodone is drug in study but not of interest so categorised as any AD. Group assignment not reported for participants who dropped out between randomisation and start of treatment. Demographics only reported for those who started treatment (N=193)</t>
  </si>
  <si>
    <t>40.0 (11.2)</t>
  </si>
  <si>
    <t>11.2 (12.1)</t>
  </si>
  <si>
    <t>Group assignment of those randomised and those dropping out between randomisation and start of treatment not reported. Available case data reported (categorised as completer)</t>
  </si>
  <si>
    <t>491mg</t>
  </si>
  <si>
    <t>445mg</t>
  </si>
  <si>
    <t>Group assignment not reported for participants who dropped out between randomisation and start of treatment, and data cannot be extracted for remission</t>
  </si>
  <si>
    <t>This study was supported by an unrestricted grant from Bristol-Myers Squibb and was partially supported by the Netherlands Organization for Scientific Research grant 451-02-058</t>
  </si>
  <si>
    <t>Supervised high intensity exercise individual + sertraline</t>
  </si>
  <si>
    <t>Participants were assigned individual training ranges equivalent to 70-85% of heart rate reserve calculated from the maximum heart rate achieved during the treadmill test. Each aerobic exercise session began with a 10 min warm-up period followed by 30 mins of continuous walking or jogging at an intensity that would maintain heart rate within the assigned training range. The exercise session concluded with 5 mins of cool-down exercises</t>
  </si>
  <si>
    <t>48x 45-min sessions</t>
  </si>
  <si>
    <t>50-200mg/day</t>
  </si>
  <si>
    <t>Psychiatrist (for medication management)</t>
  </si>
  <si>
    <t>Participants were assigned individual training ranges equivalent to 70-85% of heart rate reserve calculated from the maximum heart rate achieved during the treadmill test. Each aerobic exercise session began with a 10 min warm-up period followed by 30 mins of continuous walking or jogging at an intensity that would maintain heart rate within the assigned training range. The exercise session concluded with 5 mins of cool-down exercises. Participants also received sertraine</t>
  </si>
  <si>
    <t>48x 45-min sessions + 50-200mg/day</t>
  </si>
  <si>
    <t>3/NR</t>
  </si>
  <si>
    <t>The treatment groups did not differ with respect to age, sex, level of education, marital status, income, ethnic composition, or history of recurrent depression</t>
  </si>
  <si>
    <t>50-77</t>
  </si>
  <si>
    <t>57 (6.5)</t>
  </si>
  <si>
    <t>Remission definition also included no longer meeting diagnostic criteria</t>
  </si>
  <si>
    <t>Remission definition also included no longer meeting diagnostic criteria. Baseline data not extractable but can categorise as more severe based on figure</t>
  </si>
  <si>
    <t>From Cooney 2013 SR. Baseline data not extractable but can categorise as more severe based on figure</t>
  </si>
  <si>
    <t>Life Satisfaction Index</t>
  </si>
  <si>
    <t>Converted SE to SD</t>
  </si>
  <si>
    <t>Grants MH49679, HL43028, HL49572, and MO1-RR-30 from the National Institutes of Health. Pfizer Pharmaceuticals provided medications and financial support for the study</t>
  </si>
  <si>
    <t>Inclusion criteria: adults aged at least 50 years; met DSM-IV criteria for MDD; HAMD score of at least 13. Exclusion criteria: current antidepressant use; use of other medications that would preclude random assignment to drug or exercise treatment (e.g. quinidine, metoprolol); current alcohol or substance abuse; medical contraindications to exercise (e.g. significant orthopedic problems or cardiopulmonary disease that would prevent regular aerobic exercise); primary psychiatric diagnosis other than MDD (e.g. bipolar disorder, psychosis); evidence of acute suicidal risk; psychotherapy initiated within the past year; ongoing participation in regular aerobic exercise</t>
  </si>
  <si>
    <t>Data cannot be extracted for depression symptomatology (in figures)</t>
  </si>
  <si>
    <t>Inclusion criteria: aged at least 40 years; met DSM-IV criteria for MDD; BDI score of at least 12; sedentary (i.e.,no current involvement in regular exercise); no current psychiatric treatment. Exclusion criteria: presence of another primary psychiatric diagnosis, such as a history of bipolar disorder or psychosis; medical comorbidities that would preclude participation in the trial (e.g., significant musculoskeletal difficulties); current use of antidepressants or other psychotropic medications; dietary supplements or herbal therapies with purported psychoactive indications; current active alcohol or drug abuse or dependence; and active suicidal intent</t>
  </si>
  <si>
    <t>Age, gender, and depression severity</t>
  </si>
  <si>
    <t>Based on maximum heart rate achieved during the treadmill test, these patients were assigned training ranges equivalent to 70% to 85% maximum heart rate reserve. Each aerobic session began with a 10-minute warm-up exercise of walking followed by 30 minutes of walking or jogging on a treadmill at an intensity that would maintain their heart rate within the assigned training range. The exercise session concluded with 5 minutes of cool-down exercises.</t>
  </si>
  <si>
    <t xml:space="preserve">Participants in a home-based exercise program received the same exercise prescription but exercised at home on their own with minimal contact from the study staff. Patients received an initial home visit to establish their exercise training routine and they received instruction about monitoring their exercise heart rates accurately </t>
  </si>
  <si>
    <t>Remote</t>
  </si>
  <si>
    <t>48x 45-min sessions (prescribed)</t>
  </si>
  <si>
    <t>Psychiatrist</t>
  </si>
  <si>
    <t>1-4 pills</t>
  </si>
  <si>
    <t>The four treatment groups had similar demographic and clinical characteristics. The treatment groups were similar with respect to history of MDD, age, gender, and ethnicity</t>
  </si>
  <si>
    <t>Median 37 sessions (IQR 15-41)</t>
  </si>
  <si>
    <t>Median 40 sessions (IQR 29-48)</t>
  </si>
  <si>
    <t>This research was supported by Grant MH 49679 (JAB) from the National Institutes of Health and National Institutes of Health Grant MO1-RR-30 from the National Center for Research Resources, Clinical Research Centers Program. Medication and matched placebo pills were provided by a grant from Pfizer Pharmaceuticals, Inc. Dr. Blumenthal previously received an investigator initiated research grant from Pfizer/Eisai for an unrelated study. Dr. Doraiswamy
has received research grants and honoraria from several pharmaceutical companies and antidepressant manufacturers, including Pfizer, but does not own stock in these companies. Dr. Craighead owns stock in Novadel.</t>
  </si>
  <si>
    <t>52 (8)</t>
  </si>
  <si>
    <t>Difference in drop-out of &gt;20% between home-based exercise (6% attrition) and pill placebo (29% attrition) but ITT used</t>
  </si>
  <si>
    <t>25% dysthymia</t>
  </si>
  <si>
    <t>CBT individual (over 15 sessions); IPT; couples therapy</t>
  </si>
  <si>
    <t>Inclusion criteria: adults aged at least 18 years; with mild or moderate psychological distress. Exclusion criteria: more severe psychological distress; currently undergoing treatment at a mental health institution; started less than three months ago with psychopharmacological treatment; reporting no psychological complaints or symptoms; missing two or more sessions of the intervention</t>
  </si>
  <si>
    <t>Receiving antidepressant treatment at baseline not an exclusion criterion (just needs to be for &gt;3 months) but % receiving antidepressants not reported</t>
  </si>
  <si>
    <t>Gender and age (&lt;50 and  50 years)</t>
  </si>
  <si>
    <t>24-71</t>
  </si>
  <si>
    <t>49.0 (10.7)</t>
  </si>
  <si>
    <t>‘Living to the full’</t>
  </si>
  <si>
    <t>8x 2-hour sessions</t>
  </si>
  <si>
    <t>Licensed psychologists</t>
  </si>
  <si>
    <t>Core components include: exploration of values; reflecting on avoidance and control strategies; learning how to come into contact with present experiences, without trying to avoid or control them; practising cognitive defusion and experiencing self as context; mindfulness skills based on mindfulness-based stress reduction</t>
  </si>
  <si>
    <t>Study participants assigned to the waiting list received no intervention. After the study ended, these participants were invited to take part in the ACT intervention</t>
  </si>
  <si>
    <t>There were no significant differences at baseline between the ACT group and the waiting-list group for any of the demographic variables or outcome measures</t>
  </si>
  <si>
    <t>7.06 sessions (range 2-8)</t>
  </si>
  <si>
    <t>This study was funded by Innovation Fund Health Insurers (Innovatiefonds Zorgverzekeraars)</t>
  </si>
  <si>
    <t>Quality of life and wellbeing listed in protocol as secondary outcomes but not reported</t>
  </si>
  <si>
    <t>Computerised positive psychological intervention</t>
  </si>
  <si>
    <t>Psyfit'</t>
  </si>
  <si>
    <t>Online</t>
  </si>
  <si>
    <t>6 modules</t>
  </si>
  <si>
    <t>Participants in the control group were told they were on a waiting list for 6 months before they received their login codes for Psyfit. Participants in the control group had unrestricted access to professional help, if needed.</t>
  </si>
  <si>
    <t>Inclusion criteria: adults aged at least 21 years; mild to moderate depression symptoms (CES-D score 10-24); languishing or moderate level of well-being as measured with the Mental Health Continuum-Short Form (MHC-SF); access to a computer and the internet; sufficient knowledge of the Dutch language. Exclusion criteria: severe depression symypoms (CES-D score of 25 of higher); active suicidal thoughts or plans</t>
  </si>
  <si>
    <t>Online self-help intervention, without support from a therapist. Core components included: setting goals; focusing on positive emotions and relations; mindfulness; optimistic thinking; mastering life. Each module included psychoeducation and a practical exercise. Participants in both the experimental and control group had unlimited access to professional help, such as primary care and psychological support.</t>
  </si>
  <si>
    <t>Data cannot be extracted for SF-36 as subscales (general health and vitality) rather than component score or total score reported. TAU in both arms</t>
  </si>
  <si>
    <t>Gender, education (higher/lower), and depression symptom level (CES-D scores 10-15 and 16-24)</t>
  </si>
  <si>
    <t>43.2 (11.8)</t>
  </si>
  <si>
    <t>Dutch Ministry of Health, Welfare and Sport</t>
  </si>
  <si>
    <t>Older</t>
  </si>
  <si>
    <t>10-20mg/day</t>
  </si>
  <si>
    <t>Inclusion criteria: adults aged at least 60 years; met DSM-IV criteria for an ongoing major depressive episode of at least 4 weeks duration (assessed with the MINI); Mini-Mental State Examination score of at least 24 at baseline and screening; MADRS score of at least 22 at baseline and screening; normal or clinically insignificant physical examination results, laboratory test results, and electrocardiographic findings (assessed by the investigator at the screening visit). Exclusion criteria: met DSM-IV diagnostic criteria for bipolar disorder, schizophrenia, obsessive-compulsive disorder, mental retardation, or any cognitive or pervasive developmental disorder; an axis I diagnosis other than major depressive disorder; personality disorder severe enough to interfere with study participation (as determined by the investigator); DSM-IV-defined history of psychotic disorder or psychotic features; suicide risk (MADRS item 10 score of at least 5; suicide attempt within the past year); DSM-IV-defined substance abuse or dependence within the previous six months (except nicotine); diagnosed dementia; clinically significant medical conditions (such as malignancy, hypertension, hypotension, renal disease, hepatic disease, gastrointestinal disorder, neurologic disease, endocrine disease, pulmonary disease, or cardiovascular disease)
unless the condition was stable for the prior year and was judged by the investigator to not interfere with the patient’s ability to participate in the study; use of a depot neuroleptic within
6 months of study entry; use of any neuroleptic, antidepressant, or anxiolytic medication within 2 weeks (5 weeks for fluoxetine) of first administration of double-blind study medication; patients who had previously participated in an escitalopram investigational study, had been treated with escitalopram, or had failed to respond to citalopram or two other SSRIs; patients who received electroconvulsive therapy within 3 months of study entry or currently requiring treatment with electroconvulsive therapy; participation in an investigational drug study within 1 month
of study entry; use of any investigational drug within 1 month (or 5 half-lives) of study initiation; patients requiring treatment with any psychotropic medication (except zolpidem or zaleplon as needed for sleep)</t>
  </si>
  <si>
    <t>No other psychotropic drugs allowed except zolpidem or zaleplon as needed for sleep</t>
  </si>
  <si>
    <t>1 tablet/day</t>
  </si>
  <si>
    <t>Modified ITT (participants with at least one post-baseline assessment on MADRS). Categorised as ITT (99% of N randomised)</t>
  </si>
  <si>
    <t>There were no imbalances between the two treatment groups in demographics or patient characteristics at baseline</t>
  </si>
  <si>
    <t>68.3 (6.9)</t>
  </si>
  <si>
    <r>
      <t xml:space="preserve">NR (inclusion criterion </t>
    </r>
    <r>
      <rPr>
        <sz val="11"/>
        <color theme="1"/>
        <rFont val="Calibri"/>
        <family val="2"/>
      </rPr>
      <t>≥60)</t>
    </r>
  </si>
  <si>
    <t>1.5 tablets/day</t>
  </si>
  <si>
    <t>14mg</t>
  </si>
  <si>
    <t>Data cannot be extracted for quality of life as appears to be a non-validated scale ('Quality of Life Scale', no further details reported). Demographics only reported for modified ITT population but this is 99% of N randomised. MADRS score at endpoint or change score not reported in paper but extracted change score from 2009 GL</t>
  </si>
  <si>
    <t>MADRS endpoint or change score cannot be extracted from paper</t>
  </si>
  <si>
    <t>Forest Laboratories</t>
  </si>
  <si>
    <t>Menchetti, M., Rucci, P., Bortolotti, B., Bombi, A., Scocco, P., Kraemer, H. C., ... &amp; DEPICS group. (2014). Moderators of remission with interpersonal counselling or drug treatment in primary care patients with depression: randomised controlled trial. The British Journal of Psychiatry, 204(2), 144-150.</t>
  </si>
  <si>
    <t>Analysis of subset of participants from Menchetti 2014</t>
  </si>
  <si>
    <t>IPC; any AD</t>
  </si>
  <si>
    <t>Psychodynamic counselling + TAU; TAU</t>
  </si>
  <si>
    <t>41% taking psychotropic medication at the time of first assessment</t>
  </si>
  <si>
    <t>Inclusion criteria: Outpatients aged at least 18 years; met DSM-III criteria for a diagnosis of moderate-to-severe major depressive episode; HAMD score of at least 18; assessed as being able to complete the Zung Self-Rating Depression Scale (SDS). Exclusion criteria: primary diagnosis of schizophrenia (atypical depressive type), bipolar disorder, or adjustment disorder; anxiety as the primary disorder; known active suicidal tendencies; known cognitive deficiencies; known alcohol or drug abuse during the last 6 months; symptoms or a history of relevant renal, hepatic, respiratory, cardiovascular, or cerebrovascular diseases, narrow-angle glaucoma, clinically significant prostatic hypertrophy, seizure disorders, drug allergy or other hypersensitivity reaction to tricyclic antidepressants or related compounds, hyperthyroidism, clinically significant EEG; women who were pregnant or intended to become pregnant during the study, or were practicing a method of birth control assessed as unreliable by the investigators; nursing mothers; patients who required treatment with concomitatnt psychotropic medication including benzodiazepines; those treated with ECT within 3 months of baseline; study medication within 30 days of baseline; MAOIs within 14 days prior to baseline; other psychotropic medication including antidepressants within 7 days of baseline; patients with a total HAMD score reduction of 20% or more in a 7-day placebo wash-out period</t>
  </si>
  <si>
    <t>The only permitted psychotropic medication during the study was chloral hydrate (500mg h.s.)</t>
  </si>
  <si>
    <t>Current psychotropic medication at baseline not an exclusion criterion and percentages not reported</t>
  </si>
  <si>
    <t>5-35mg/day</t>
  </si>
  <si>
    <t>40-280mg/day</t>
  </si>
  <si>
    <t>1-7 capsules/day</t>
  </si>
  <si>
    <t>18-93</t>
  </si>
  <si>
    <t>38.3 (sd NR)</t>
  </si>
  <si>
    <t>Baseline HAMD mean not reported for full ITT sample but 95% of N randomised so categorised as ITT, SD not reported</t>
  </si>
  <si>
    <t>All treatment groups were well matched at baseline regarding sex, age, body weight, height, duration of illness, baseline DSM-III diagnosis and baseline psychiatric status as measured by the HAMD, MADRS, CGI-S, and SDS</t>
  </si>
  <si>
    <t>30mg</t>
  </si>
  <si>
    <t>186mg</t>
  </si>
  <si>
    <t>6.8 capsules</t>
  </si>
  <si>
    <t>Data cannot be extracted for depression symptoms (in figure)</t>
  </si>
  <si>
    <t>Supported by a grant from Organon Inc.</t>
  </si>
  <si>
    <t>Inclusion criteria: adults aged at least 65 years; 2-4 symptoms of depression (assessed using PHQ-9 and DSM-IV criteria). Exclusion criteria: cognitive impairment (MMSE score of 22 or less); current antidepressant medication use; medical contraindications that would preclude random assignment (e.g., significant orthopedic problems or cardiopulmonary disease that would prevent regular aerobic exercise); current alcohol or substance abuse; bipolar disorder; other severe psychiatric diagnoses (e.g., schizophrenia or psychosis)</t>
  </si>
  <si>
    <t>Study physician (for medication management)</t>
  </si>
  <si>
    <t>Each session consisted of a five minute warm up, 15-minute aerobic phase, 20-minute resistance training phase, 15-minute aerobic phase, and five minute cool-down period. The aerobic phases consisted of two repetitions of leg extensions, leg curls, heel raises, and step-ups. Resistance was provided by using ankle cuff weights and weighted vests.</t>
  </si>
  <si>
    <t>48x 1-hour sessions</t>
  </si>
  <si>
    <t>Certified American College of Sports Medicine exercise leader</t>
  </si>
  <si>
    <t>Participants randomized to the usual care condition were called at Weeks 2, 6, 10, and 14 by research staff who discussed the participant’s general health status. This was done to provide some attention to the respondents in this condition.</t>
  </si>
  <si>
    <t>Significant difference for clinician-rated depression severity (HAMD), with participants in the exercise and sertraline groups scoring significantly higher than participants in the control group (p=0.02)</t>
  </si>
  <si>
    <t>From Cooney 2013 SR. Assumed no dropout (none reported)</t>
  </si>
  <si>
    <t>74.5 (6.7)</t>
  </si>
  <si>
    <t>NR (inclusion criterion ≥65)</t>
  </si>
  <si>
    <t>Medical Outcomes Study Short Form-36 item (SF-36): Mental health component (MHC)</t>
  </si>
  <si>
    <t>Medical Outcomes Study Short Form-12 item (SF-12): Physical health component (PHC)</t>
  </si>
  <si>
    <t>Paper reports quality of life improvements but checked scale and higher is better</t>
  </si>
  <si>
    <t>Medical Outcomes Study Short Form-36 item (SF-36): Physical health component (PHC)</t>
  </si>
  <si>
    <t>This study was supported by a grant from the Wake Forest University School of Medicine Women’s Health Center of Excellence for Research, Leadership, and Education, the Claude D. Pepper Older Adults Independence Center (NIH-NIA P60 AG10484, P30 AG21332, and P60 AG10484), and the Wake Forest University General Clinical Research Center (GCRC; M01-RR07122)</t>
  </si>
  <si>
    <t>35% involved in concurrent treatment for depression at the time of initial assessment</t>
  </si>
  <si>
    <t>Coping with Depression course (group); Coping with Depression course (individual); Cognitive bibliotherapy with support; Waitlist</t>
  </si>
  <si>
    <t>Psychoeducational self-confidence workshop; waitlist</t>
  </si>
  <si>
    <t>Brown, J. S., Elliott, S. A., Boardman, J., Ferns, J., &amp; Morrison, J. (2004) Meeting the unmet need for depression services with psycho-educational self-confidence workshops: preliminary report. British Journal of Psychiatry, 185, 511-515.</t>
  </si>
  <si>
    <t>23% used antidepressants at baseline</t>
  </si>
  <si>
    <t xml:space="preserve">CCBT; Cognitive bibliotherapy </t>
  </si>
  <si>
    <t>Inclusion criteria: outpatients aged 18-65 years; met DSM-IV criteria for a diagnosis of major depressive disorder, at least 4 weeks in duration; MADRS score of at least 22; HAMD item 1 (depressed mood) score of at least 2. Exclusion criteria: any DSM-IV Axis I disorder other than major depression; any personality disorder; a history of substance abuse; a suicide attempt within the past year, or evidence of active suicidal ideation (MADRS item 10 score of at least 5); women of childbearing potential if did not agree to use a medically acceptable method of contraception; pregnant or lactating women</t>
  </si>
  <si>
    <t>No concomitant psychotropic medication was permitted, except zolpidem for insomnia (no more than 3 times per week)</t>
  </si>
  <si>
    <t>40mg/day</t>
  </si>
  <si>
    <t>1 capsule/day</t>
  </si>
  <si>
    <t>Following randomisation, there were no clinically meaningful differences between treatment groups on the basis of demography or disease severity, course, or duration at baseline</t>
  </si>
  <si>
    <t>40.1 (11.6)</t>
  </si>
  <si>
    <t>Modified ITT analysis used (received at least 1 dose of medication and had at least 1 post-baseline MADRS assessment)-categorised as ITT as 96% of N randomised. Converted SE to SD for change scores</t>
  </si>
  <si>
    <t>Paper does not report N randomised (just number entering double-blind treatment period) and discontination for any reason not reported in paper</t>
  </si>
  <si>
    <t>Study supported by a grant from Forest Pharmaceuticals, Inc.</t>
  </si>
  <si>
    <t>Inclusion criteria: outpatients who met DSM-III criteria for major depression with a duration of at least 1 month; HAMD score of at least 20. Exclusion criteria: psychotic symptoms; bipolar illness; schizophrenia; active drug or alcohol abuse; significant medical illness; patients whose HAMD score dropped below 20 or who had a 20% or greater improvement during the placebo wash-out phase; abnormal ECG</t>
  </si>
  <si>
    <t>7-14</t>
  </si>
  <si>
    <t>3 capsules/day</t>
  </si>
  <si>
    <t>The demographic backgrounds of the 3 groups was similar</t>
  </si>
  <si>
    <t>Response defined as 'markedly or moderately improved' assessed with CGI-I</t>
  </si>
  <si>
    <t>Data and demographics only reported for those comleting at least 2 weeks of treatment (98% of those who still met inclusion criteria following placebo washout) and group assignment of missing 2 participants not reported so used N=95 as N randomised</t>
  </si>
  <si>
    <t>CGI-I</t>
  </si>
  <si>
    <t>Score 1-2</t>
  </si>
  <si>
    <t>38.6 (10.6)</t>
  </si>
  <si>
    <t>Study supported in part by Eli Lilly Inc. and the Department of Psychiatry research funds</t>
  </si>
  <si>
    <t>Women were included if they were being monitored by, or receiving treatment for depression from any primary or secondary mental health service</t>
  </si>
  <si>
    <t>Preferred intensity exercise; prescribed intensity exercise</t>
  </si>
  <si>
    <t>Sweden</t>
  </si>
  <si>
    <t>Those in the waiting list control group received no treatment until after the post-treatment assessment</t>
  </si>
  <si>
    <t>Inclusion criteria: adults aged at least 18 years; living in Sweden; met DSM-IV criteria for a diagnosis of major depressive episode (assessed with SCID); MADRS-S score of 15-30; if the participant was on medication the dosage had to be kept constant for the past 3 months; access to a computer and an internet connection. Exclusion criteria (not explicitly stated): mania; subthreshold depression; primary anxiety disorder; other primary diagnosis; addiction; ongoing psychotherapy</t>
  </si>
  <si>
    <r>
      <t>‘‘Depressionshj</t>
    </r>
    <r>
      <rPr>
        <sz val="11"/>
        <color theme="1"/>
        <rFont val="Calibri"/>
        <family val="2"/>
      </rPr>
      <t>ä</t>
    </r>
    <r>
      <rPr>
        <sz val="11"/>
        <color theme="1"/>
        <rFont val="Calibri"/>
        <family val="2"/>
        <scheme val="minor"/>
      </rPr>
      <t>lpen’’</t>
    </r>
  </si>
  <si>
    <t>Randomization resulted in a balanced distribution across both conditions</t>
  </si>
  <si>
    <t>44.4 (13.5)</t>
  </si>
  <si>
    <t>Follow-up cannot be extracted as waitlist receieved intervention after post-treatment assessment. 17.5% double depression. 14% ongoing stabilised psychotropic medication. 11% of participants (N=4 in intervention and 5 in control groups) commenced parallel treatment during the study (psychosocial treatment and/or change in medication dose), paper reports that results replicated if these participants excluded from analysis but does not provide data</t>
  </si>
  <si>
    <t>7 modules</t>
  </si>
  <si>
    <t>Programme focuses on behavioural activation with influences from ACT. Core components included: psychoeducation; understanding the link between activity and well-being; understanding different activities and the role of reinforcement; planning anf performing activities; defusion, acceptance and mindfulness; relapse prevention. All modules consisted of text, videos and narrated animations. Participants were also provided with a workbook (on paper) and a CD with mindfulness and acceptance instructions. Total therapist time per participant and week was limited to about 15 min. The support time included administration, reading and sending feedback to the participant. The feedback was mainly focused on validating a participants experience, reinforcing progress and encouraging continuing work with the treatment. However, specfic and personal feedback was also sometimes given. The participants were welcome to send messages whenever they wanted to and feedback was usually given within 48 hours</t>
  </si>
  <si>
    <t>Quality of life inventory (QOLI)</t>
  </si>
  <si>
    <t>This study was sponsored in part by grants from the Swedish Science Foundation, the Swedish Council for Social Research and the Swedish Council for Work Life Research</t>
  </si>
  <si>
    <t>Secondary analysis of Luty 2007. Data cannot be extracted for functioning scales as only subscales reported</t>
  </si>
  <si>
    <t>67% chronic depression (more than 2 years of depression in the past 5 years)</t>
  </si>
  <si>
    <t>67% chronic depression (depressed for 50% or more of the last 5 years); 35% personality disorder diagnosis</t>
  </si>
  <si>
    <t>CBT; Third-wave cognitive therapy individual</t>
  </si>
  <si>
    <t>56% taking antidepressant at baseline</t>
  </si>
  <si>
    <t>67% received (any) prior treatment</t>
  </si>
  <si>
    <t>All participants prescribed antidepressants at baseline</t>
  </si>
  <si>
    <t>Chiang, K. J., Chen, T. H., Hsieh, H. T., Tsai, J. C., Ou, K. L., &amp; Chou, K. R. (2015). One-year follow-up of the effectiveness of cognitive behavioral group therapy for patients’ depression: A randomized, single-blinded, controlled study. The Scientific World Journal, 2015.</t>
  </si>
  <si>
    <t>48% had regular medications at baseline</t>
  </si>
  <si>
    <t>Australia</t>
  </si>
  <si>
    <t>Inclusion criteria: adults aged at least 18 years; met DSM-IV criteria for a major depressive episode (assessed using SCID); resident of Australia but self-identified as of Chinese origin; spoke fluent Cantonese and/or Mandarin, and read Chinese or English fluently; had access to a computer, the Internet, and use of a printer; if taking medication, had been taking the same dose for at least 1 month and did not intend to change that dose during the study period. Exclusion criteria: currently participating in CBT; using illicit drugs or consuming more than three standard drinks/day; currently experiencing a psychotic mental illness; severe symptoms of depression (defined as a total score &gt;19 or responding &gt;1 to Question 9 [suicidal ideation] on the Chinese version of the Patient Health Questionnaire-9 Item [CB-PHQ-9])</t>
  </si>
  <si>
    <t>Modified ITT analysis used (those who completed pre-treatment questionnaire and started treatment), 87% of N randomised so categorised as completer</t>
  </si>
  <si>
    <t>Follow-up cannot be extracted as waitlist received intervention after post-treatment assessment. Chinese versions of scales used. 18% taking medication at baseline. 4 additional participants, 6% of N randomised (without DSM-IV diagnosis) with subclinical depression symptoms were included in the study after being assessed on an individual basis by the clinical team as likely to benefit from the programme. Demographics and baseline data only reported for those who completed pre-treatment questionnaires and started treatment (87% of N randomised)</t>
  </si>
  <si>
    <t>21-68</t>
  </si>
  <si>
    <t>39.0 (11.7)</t>
  </si>
  <si>
    <t>ACTRN12610000570088</t>
  </si>
  <si>
    <t>The Brighten Your Mood Program' culturally-modified version of 'Sadness' iCBT Program (Perini et al., 2009; Titov et al., 2010)</t>
  </si>
  <si>
    <t>Participants were encouraged to complete one lesson each week, to complete the recommended homework, and to complete the six lessons within eight weeks</t>
  </si>
  <si>
    <t>Core components included: behavioural activation; cognitive restructuring; problem solving; assertiveness skills. Homework assignments were included for each of 6 modules. Participants had access to additional written resources about communication skills, health anxiety, strategies for improving sleep, and answers to frequently asked questions about the application of skills described in the lessons, and summaries. Participants were also provided with access to the Stories from the Frontline, a large collection of forum posts written by participants in previous iCBT depression programs that were translated into Chinese, covering topics relevant to each of the six lessons. Support was limited to approximately 10min/week per participant, except if more time was clinically indicated. Support included: reinforcement of progress; a summary of the key skills described in the Lesson for that week; normalising difficulties with treatment; and encouragement to continue with the program.</t>
  </si>
  <si>
    <t>Clinical psychologist or clinical psychology student (in 2nd year of doctoral training)</t>
  </si>
  <si>
    <t>Completed modules 5.1 (1.7); Mean total therapist time 94.8min (sd=33.5)</t>
  </si>
  <si>
    <t>Completed modules 5.56 (sd=0.77); Mean total therapist time 97.32 min (sd=60.76)</t>
  </si>
  <si>
    <t>Functional impairment</t>
  </si>
  <si>
    <t>Lower</t>
  </si>
  <si>
    <t>Funding for this study was provided by beyondblue: the national depression initiative</t>
  </si>
  <si>
    <t>36.4 (9.4)</t>
  </si>
  <si>
    <t>BluePages, http://bluepages.anu.edu.au</t>
  </si>
  <si>
    <t>Psychoeducational website providing depression literacy, offering evidence based information (at 8th grade reading level) on depression and its treatment</t>
  </si>
  <si>
    <t>MoodGYM, http://moodgym.anu.edu.au</t>
  </si>
  <si>
    <t>Weekly contact with a lay interviewer to discuss lifestyle factors such as exercise, education, and health habits. Topics covered included physical and artistic activities (week 1); education and hobbies (week 2); social, financial, and family roles (week 3); work habits and stress (week 4); physical health, medications, and pain (week 5); and nutrition
and alcohol (week 6).</t>
  </si>
  <si>
    <t>Inclusion criteria: adults aged 18-52 years; living in Canberra; access to the internet; score of at least 22 on the Kessler psychological distress scale; not receiving clinical care from either a psychologist or psychiatrist. Exclusion criteria: Not reported</t>
  </si>
  <si>
    <t>Statistical comparison of groups at baseline not reported</t>
  </si>
  <si>
    <t>4.49 website visits (SD = 1.35)</t>
  </si>
  <si>
    <t>5 modules (29 exercises)</t>
  </si>
  <si>
    <t>14.8 (sd=9.7) exercises completed</t>
  </si>
  <si>
    <t>National Health and Medical Research Council Australia programme grant to the Centre for Mental Health Research, Australian National University, Canberra</t>
  </si>
  <si>
    <t>ISRCTN77824516</t>
  </si>
  <si>
    <t>Endpoint CES-D reported for available case (those who dropped out but still completed post-treatment assessment; 88% of N randomised) so categorised as completer</t>
  </si>
  <si>
    <t>Lay interviewer</t>
  </si>
  <si>
    <t>From Cooney 2013 SR. 39% on antidepressants at baseline</t>
  </si>
  <si>
    <t>Exercise (high and low intensity); stretching control</t>
  </si>
  <si>
    <t>42% completion</t>
  </si>
  <si>
    <t>Claghorn1987</t>
  </si>
  <si>
    <t>Data cannot be extracted for continuous outcomes as no measure of variance reported</t>
  </si>
  <si>
    <t>Depressed cases recruited from HMO's electronic medical record (EMR) systems of adults who received traditional HMO medical services (medication, psychotherapy) in the previous 30 days in association with a recorded diagnosis of depression in the EMR</t>
  </si>
  <si>
    <t>Austria, Belgium, Denmark, France, Germany, Norway, &amp; Sweden</t>
  </si>
  <si>
    <t>Inclusion criteria: outpatients aged 18-65 years; met DSM-IV criteria for a current episode of MDD; MADRS score of 22-39. Exclusion criteria: other serious illnesses on the basis of medical history and the screening results of a physical examination, ECG, and clinical laboratory tests; pregnant, breastfeeding, or not receiving adequate contraception at the time of screening; met DSM-IV criteria for mania or any bipolar disorder, schizophrenia or any psychotic disorder, OCD, eating disorders, or mental retardation or any pervasive developmental or cognitive disorder; MADRS score of at least 5 on item 10 (suicidal thoughts); receiving treatment with antipsychotics, antidepressants, hypnotics, anxiolytics (except benzodiazepines in low doses for insomnia), antiepileptics, barbiturates, chloral hydrate, 5-HT receptor agonists; were receiving ECT; were receiving treatment with behaviour therapy or psychotherapy; had received any investigational drug within 30 days prior to entry; had a history of schizophrenia, psychotic disorder, or drug abuse (as defined by DSM-IV); had a history of severe drug allergy or hypersensitivity (including to citalopram); lack of response to more than 1 antidepressant treatment (including citalopram) during the current depressive episode</t>
  </si>
  <si>
    <t>18-68</t>
  </si>
  <si>
    <t>46.0 (11.5)</t>
  </si>
  <si>
    <t>Lundbeck</t>
  </si>
  <si>
    <t>There were no relevant differences between the 2 groups at baseline</t>
  </si>
  <si>
    <t>41% double depression</t>
  </si>
  <si>
    <t>Constantino, M.J., Marnell, M.E., Haile, A.J., et al. (2008) Integrative cognitive therapy for depression: A randomized pilot comparaison. Psychotherapy: Theory, Research, Practice, Training, 45 (2), 122-134.</t>
  </si>
  <si>
    <t>From Furukawa 2019 SR. Between 21% and 33% of the patients took concomitant medication that they continued with, and 26–29% commenced concomitant medication during the study</t>
  </si>
  <si>
    <t>Venlafaxine; vortioxetine; placebo</t>
  </si>
  <si>
    <t>Demographics and HAMD scores only reported for repsonders</t>
  </si>
  <si>
    <t>Fluoxetine; sertraline</t>
  </si>
  <si>
    <t>29% had previosuly received antidepressants. From Cipriani 2018 SR</t>
  </si>
  <si>
    <t>Fluoxetine; paroxetine</t>
  </si>
  <si>
    <t>Excluded in 2004 GL as 'Inclusion criteria was ICD-10 mild-moderate depression or dysthymia; number of patients diagnosed with dysthymia not given'. 62% prior antidepressant use</t>
  </si>
  <si>
    <t>Mean duration of depression 5.1 years</t>
  </si>
  <si>
    <t>Sertraline; venlafaxine</t>
  </si>
  <si>
    <t>Behnke K, Sogaard J, Martin S, Bauml J, Ravindran AV, Agren H, et al. Mirtazapine orally disintegrating tablet versus sertraline: a prospective onset of action study. Journal of Clinical Psychopharmacology 2003;23(4):358-64</t>
  </si>
  <si>
    <t>28% had failed at least one treatment</t>
  </si>
  <si>
    <t>Paroxetine; mirtazapine</t>
  </si>
  <si>
    <t>From Benraad 2016 SR. 70% previous use of psychotropics; mean duration of current episode 3 years</t>
  </si>
  <si>
    <t>Sertraline; nortriptyline</t>
  </si>
  <si>
    <t>BRADY1994</t>
  </si>
  <si>
    <t>Mena duration of untreated illness 6 years</t>
  </si>
  <si>
    <t>Trazodone; clomipramine</t>
  </si>
  <si>
    <t>Claghorn 1992a</t>
  </si>
  <si>
    <t>Claghorn 1992b</t>
  </si>
  <si>
    <t xml:space="preserve">Claghorn JL. The safety and efficacy of paroxetine compared with placebo in a double-blind trial of depressed outpatients. Journal of Clinical Psychiatry 1992;53 Suppl:33-35. </t>
  </si>
  <si>
    <t>Claghorn J. A double-blind comparison of paroxetine and placebo in the treatment of depressed outpatients. International Clinical Psychopharmacology Vol 6 Suppl 4, pp 25-30, 1992.</t>
  </si>
  <si>
    <t>From Cipriani 2018 SR. Mean duration of current episode&gt;2 years</t>
  </si>
  <si>
    <t>Detke, M. J., Lu, Y., Goldstein, D. J., Hayes, J. R., &amp; Demitrack, M. A. (2002). Duloxetine, 60 mg once daily, for major depressive disorder: a randomized double-blind placebo-controlled trial. Journal of Clinical Psychiatry, 63, 308-315</t>
  </si>
  <si>
    <t>OMV</t>
  </si>
  <si>
    <t>Claghorn 1987/1995</t>
  </si>
  <si>
    <t>22% prior psychotropic medication</t>
  </si>
  <si>
    <t>Cook IA, Leuchter AF, Witte E, Abrams M, Uijtdehaage SH, Stubbeman W, Rosenberg-Thompson S, Anderson-Hanley C, Dunkin JJ. Neurophysiologic predictors of treatment response to fluoxetine in major depression. Psychiatry Research 22-3-1999;85(3):263-273.</t>
  </si>
  <si>
    <t>Non-directive/supportive/person-centred counselling</t>
  </si>
  <si>
    <t>Non-directive/supportive/person-centred counselling + fluoxetine</t>
  </si>
  <si>
    <t>Non-directive/supportive/person-centred counselling + pill placebo</t>
  </si>
  <si>
    <t>21-65</t>
  </si>
  <si>
    <t>40.3 (11.5)</t>
  </si>
  <si>
    <t>2.33 (1.13)</t>
  </si>
  <si>
    <t>Excluded in 2004 GL as 'All patients were receiving supportive psychotherapy'. Paper only reports demographics and data for completers (N=24), group assignment of drop-outs not reported</t>
  </si>
  <si>
    <t>Inclusion criteria: adult outpatients; met DSM-IV citeria for a current major depressive episode; HAMD score of at least 17, with item 1 (depressed mood)&gt;2. Exclusion criteria: dementia; current delirium; bipolar disorder; any psychotic symptoms  e.g. depression with psychotic features or an Axis I psychotic illness; substance-related disorders; eating disorders; Axis II disorders; received electroconvulsive therapy  (ECT) in the preceding 6 months; past history of suicidal intent, plan, or attempt; past history of craniotomy, skull fracture, seizures, or significant neurological illness</t>
  </si>
  <si>
    <t>8x 15-25 min counselling sessions + 20mg/day fluoxetine</t>
  </si>
  <si>
    <t>8x 15-25 min counselling sessions + 20mg/day-equivalent placebo</t>
  </si>
  <si>
    <t>1 for counselling/NR for fluoxetine</t>
  </si>
  <si>
    <t>Research nurse/NR</t>
  </si>
  <si>
    <t>Group assignment of those randomised and those dropping out not reported, only completer data available</t>
  </si>
  <si>
    <t>They were not statistically different on demographic or clinical characteristics</t>
  </si>
  <si>
    <t>Eli Lilly and Company, Inc.</t>
  </si>
  <si>
    <t>1 for counselling/NR for placebo</t>
  </si>
  <si>
    <t>Unstructured counselling which included assistance in problem solving + fluoxetine</t>
  </si>
  <si>
    <t>Unstructured counselling which included assistance in problem solving + placebo</t>
  </si>
  <si>
    <t>22% reported use of antidepressant medication prior to month before recruitment (81% in first episode)</t>
  </si>
  <si>
    <t>Participants could continue to receive psychotherapy or behaviour therapy if received these therapies for at least 3 months prior to trial (proportions not reported)</t>
  </si>
  <si>
    <t>Excluded in 2004 GL as 'Patients on psychotherapy or behaviour therapy were allowed to continue whilst taking part in the study, number not specified, therefore unable to determine whether there was an even distribution between treatment groups of patients receiving therapy'; Data not extracted for pramipexole. Demographics not reported by arm and not all arms included</t>
  </si>
  <si>
    <t>Inclusion criteria: aged 18-65 years; met DSM-III-R criteria for major depression, single episode or recurrent episode, with or without melancholia and without psychotic features; HAMD score of at least 18, and a score of at least 2 on depressed mood item of the HAMD; post-menopausal, surgically sterile or using a relible barrier method contraception; agreed not to start psychotherapy or behaviour therapy while participating in the trial. Exclusion criteria: history of clinically relevant medical disease; clinically significant changes on the ECG suggestive of ischemia or clinically abnormal laboratory value (i.e., one that required further investigation or treatment of the patient) or positive hepatitis B screen; lifetime history of hypomania/mania, psychotic disorder, dementia, and borderline or antisocial personality disorders; history of a serious suicidal attempt in the past 12 months, presence of serious suicidal tendencies/potential, the suicide question on the HAM-D must not have been rated &gt; 2; women who were pregnant or lactating, or taking a low-estrogen “mini-pill” contraceptive; positive urine screen for benzodiazepines, cocaine/cocaine metabolites, cannabinoids, amphetamines, barbiturates, and opiates or history of substance abuse (drugs or alcohol, DSM-III-R criteria) within the past 6 months of the screen visit; non-responders to at least two trials of antidepressant treatment in the past; use of fluoxetine (Prozac) in the past 6 months or use of another investigational drug within 1 month prior to the baseline visit; inability to be withdrawn from any psychoactive drug(s) being taken at the time of screening; evidence of hypersensitivity, intolerance, or contraindication to dopamine agonists (i.e., bromocriptine, selegiline) or lactose</t>
  </si>
  <si>
    <t>Some group differences in baseline diastolic blood pressure (but unclear if difference between two arms included here)</t>
  </si>
  <si>
    <t>Depression symptomatology not reported at endpoint (and no variance reported at baseline)</t>
  </si>
  <si>
    <t>Inclusion criteria: aged 18-70 years; met RDC for a diagnosis of primary major depression of at least 1 month duration; BDI score of at least 20; HAMD score of at least 14; had a literacy level f at least seventh-grade. Exclusion criteria: bipolar affective disorder; drug or alcohol abuse; serious sucicidal risk</t>
  </si>
  <si>
    <t>Behavioural therapies individual</t>
  </si>
  <si>
    <t>Behavioural therapies group</t>
  </si>
  <si>
    <t>Cognitive and cognitive behavioural therapies individual</t>
  </si>
  <si>
    <t>Cognitive and cognitive behavioural therapies group</t>
  </si>
  <si>
    <t>Written specifically for study (unpublished)</t>
  </si>
  <si>
    <t>Based on Beck's cognitive theory of depression. The initial phase emphasised behavioural techniques with increased use of cognitive techniques as the treatment proceeded. In the final phase, depressogenic assumptions were explored. Self-help homework assignments were consistently emphasised</t>
  </si>
  <si>
    <t>Psychiatrist &amp; psychologist</t>
  </si>
  <si>
    <t>15x 2-hour sessions</t>
  </si>
  <si>
    <t>Based on Beck's cognitive theory of depression. The initial phase emphasised behavioural techniques with increased use of cognitive techniques as the treatment proceeded. In the final phase, depressogenic assumptions were explored. Self-help homework assignments were consistently emphasised. In addition to the CBT group, participants were seen by an experienced psychiatrist who adminstered imipramine open label in 50mg tablets in a flexible dosage schedule</t>
  </si>
  <si>
    <t>15x 2-hour sessions/100-300mg/day</t>
  </si>
  <si>
    <t>CBT &amp; STPP intervention also included 3 individual sessions (2 prior to the group and one after the first 2 group sessions)</t>
  </si>
  <si>
    <t>Based on interpersonal-psychodynamic theories</t>
  </si>
  <si>
    <t>Psychiatrist or psychologist</t>
  </si>
  <si>
    <t>Group/oral</t>
  </si>
  <si>
    <t>8-9</t>
  </si>
  <si>
    <t>185mg/day</t>
  </si>
  <si>
    <t>Discontinuation for those who started the treatment not reported by group. Data cannot be extracted for depression symptomatology (in figure)</t>
  </si>
  <si>
    <t>Discontinuation for those who started the treatment not reported by group. Depression symptomatology cannot be extracted (in figure) but can categorise as more severe based on figure</t>
  </si>
  <si>
    <t>Not available electronically. Demographics only reported for modified ITT sample (those who started treatment; 78% of N randomised). Depression symptomatology cannot be extracted (in figure) but can categorise as more severe based on figure</t>
  </si>
  <si>
    <t>None of the demographic variables differed reliably by group assignment</t>
  </si>
  <si>
    <t>USPHS research grant MH-33585 from the National Institute of Mental Health</t>
  </si>
  <si>
    <t>27% any axis II comorbidity</t>
  </si>
  <si>
    <t>Rational emotive behaviour therapy (REBT) individual; CBT individual (over 15 sessions); fluoxetine</t>
  </si>
  <si>
    <t>31% duration of current depression &gt;2 years</t>
  </si>
  <si>
    <t>St. John's wort; sertraline; placebo</t>
  </si>
  <si>
    <t>ISRCTN47481236</t>
  </si>
  <si>
    <t>Inclusion criteria: aged 18-65 years; BDI-II score of at least 16; duration of depressive complaints 3 months or more; fluent in Dutch language. Exclusion criteria: current psychological treatment for depression; continuous antidepressant treatment for at least 3 months prior to entry; alcohol and/or drug dependence; severe psychiatric comorbidity</t>
  </si>
  <si>
    <t>Colour Your Life (Riper &amp; Kramer, 2004)</t>
  </si>
  <si>
    <t>8x 30-min sessions</t>
  </si>
  <si>
    <t>CCBT intervention includes 1 booster session. Participants were advised to complete one session per week</t>
  </si>
  <si>
    <t>Colour Your Life is based on the principles of CBT and on the Dutch version of ‘The Coping with Depression Course’ of Lewinsohn. At the end of each session homework assignments are given. Colour Your Life was originally developed for people over 50 years old and was adapted for an adult population (18 to 65 years) for the current study</t>
  </si>
  <si>
    <t>TAU from their own GP. TAU can include 4-5 consultations, held every second week, and antidepressant treatment if indicated</t>
  </si>
  <si>
    <t>GPs were advised to follow guidelines from the Dutch College of General Practitioners</t>
  </si>
  <si>
    <t>3.4 (sd=3.0) sessions</t>
  </si>
  <si>
    <t>3.7 (sd=3.4) GP contacts</t>
  </si>
  <si>
    <t>ZonMw (Netherlands Organisation for Health Research and Development; project number 945-04-417), research institute EPP and research institute CAPHRI</t>
  </si>
  <si>
    <t>Exercise + fluoxetine; fluoxetine</t>
  </si>
  <si>
    <t>Inclusion criteria: adults aged over 60 years; met DSM-III-R criteria for major depressive disorder; HAMD score of at least 16. Exclusion criteria: mental organic disorders; mini mental state examination (MMSE) score &lt;24; high suicidal risk; history of alcohol or drug abuse; severe physical illness (e.g., cardiovascular disease or renal/hepatic failure); epilepsy; schizophrenia</t>
  </si>
  <si>
    <t>50-100mg/day</t>
  </si>
  <si>
    <t>NR (inclusion criterion &gt;60 years)</t>
  </si>
  <si>
    <t>68.9 (6.8)</t>
  </si>
  <si>
    <t>Sociodemographic characteristics of the two treatment groups were very similar, without any statistically significant difference</t>
  </si>
  <si>
    <t>About one-third of patients in each group took up to 5 mg/day lorazepam for at least 6 months before the enrollment and continued this therapy throughout the study, since this dosage was considered as stable</t>
  </si>
  <si>
    <t>Treatment response was defined as at least 50% reduction in HAMD score at endpoint from the starting value or as a final score &lt;11 on HAMD at the end of the study</t>
  </si>
  <si>
    <t>Leeds Sleep Evaluation Questionnaire (LSEQ)</t>
  </si>
  <si>
    <t>Sleep</t>
  </si>
  <si>
    <t>Nottingham Health Profile (NHP)</t>
  </si>
  <si>
    <t>Algorithm (3 successive steps of fluoxetine, amitriptyline, moclobemide). Paper does not report proportion with dysthymia</t>
  </si>
  <si>
    <t>Inclusion criteria: consecutive patients newly registered at an outpatient clinic of the Psychiatrisch Ziekenhuis Amsterdam in the inner city of Amsterdam; aged 18-60 years; met DSM-III-R criteria for major depression (with or without dysthymia); HAMD score of at least 14. Exclusion criteria: presentation of a psycho-organic disorder; drug abuse; psychotic disorder and/or a dissociative disorder; the patient is considered not reliable enough to participate in a clinical trial (e.g. ‘‘shopping’’); a serious communicative problem (e.g. language barrier) making participation in the trial impossible; participation in the trial is physically impossible (e.g. the patient will soon leave the country); a contraindication for one of the antidepressants prescribed by the pharmacotherapy protocol is in force; before the possible start of the trial, the patient has been treated adequately by antidepressants during the present depressive episode; the patient uses psychotropic medication other than that prescribed by the pharmacotherapy protocol; the patient is or wishes to become pregnant; the patient is considered ‘‘too ill’’ by the psychiatrist (e.g. antidepressants must be started immediately) and/or ‘‘too suicidal’’ (e.g. hospitalisation is unavoidable) to participate in a clinical trial</t>
  </si>
  <si>
    <t>Psychiatrist (or advanced, supervised resident in psychiatry)</t>
  </si>
  <si>
    <t>0.25-0.5 for medication management</t>
  </si>
  <si>
    <t>Antidepressant protocol allows for 3 consecutive steps in case of intolerance or inefficacy: first a Selective Serotonin Reuptake Inhibitor (SSRI), fluoxetine, at a fixed dose, then a TriCyclic Antidepressant (TCA), amitriptyline, at a flexible dose, and finally a Reversible Inhibitor of Monoamine-oxydase A (RIMA), moclobemide, at a flexible dose. The participant also meets with psychiatrist who provides psychoeducation, discusses the effects and side effects of medication, motivates the patient to comply with the medication regimen, and provides practical and emotional support</t>
  </si>
  <si>
    <t>20mg/day fluoxetine/50-150mg/day amitriptyline/300-600mg/day moclobemide; 7x 15-min medication management sessions</t>
  </si>
  <si>
    <t>Psychotherapist for STPP; Psychiatrist (or advanced, supervised resident in psychiatry) for medication management</t>
  </si>
  <si>
    <t>16x 45-min sessions + 20mg/day fluoxetine/50-150mg/day amitriptyline/300-600mg/day moclobemide; 7x 15-min medication management sessions</t>
  </si>
  <si>
    <t>0.5-1 for STPP; 0.25-0.5 for medication management</t>
  </si>
  <si>
    <t>Short Psychodynamic Supportive Psychotherapy (SPSP) focuses, not on the symptoms and complaints, but on the affective, behavioural and cognitive aspects of the actual relationships. The emphasis is relational, and the psychoanalytic frame of reference is understood as essentially a theory about human relationships, both external and internal. The therapist is expected to be explicitly supportive in his attitude: empathic, accepting, affirmative, active, flexible, clear, concrete, patient and persistent. He is supposed to use systematically supportive interventions, e.g., reducing anxiety, reassuring, enhancing self-esteem, clarifying, confronting, rationalizing, reframing symptoms as problem-solving or coping attempts, encouraging, advising, modelling, rehearsing, anticipating, encouraging limited ventilation. Defences are generally respected andinterpretation is used cautiously. Transference is used, not interpreted. Antidepressant protocol allows for 3 consecutive steps in case of intolerance or inefficacy: first a Selective Serotonin Reuptake Inhibitor (SSRI), fluoxetine, at a fixed dose, then a TriCyclic Antidepressant (TCA), amitriptyline, at a flexible dose, and finally a Reversible Inhibitor of Monoamine-oxydase A (RIMA), moclobemide, at a flexible dose. The participant also meets with psychiatrist who provides psychoeducation, discusses the effects and side effects of medication, motivates the patient to comply with the medication regimen, and provides practical and emotional support</t>
  </si>
  <si>
    <t>Sex and age</t>
  </si>
  <si>
    <t>No significant differences with regard to demographics or severity of depression. But only disaggregated data for those without personality used so randomisation not respected</t>
  </si>
  <si>
    <t>Data just extracted for those without a personality disorder from Kool 2003. Demographics not reported for those without PD. Randomisation not respected by using disaggregated data. Data only available for those who start treatment</t>
  </si>
  <si>
    <t>Data only available for those who started treatment. N randomised not reported for no-PD subgroup which is disaggregated data used here</t>
  </si>
  <si>
    <t>Unrestricted educational grant from Eli Lilly Nederland</t>
  </si>
  <si>
    <t>21% psychiatric treatment during current episode, 23% medication 3 months before study</t>
  </si>
  <si>
    <t>Short-term psychodynamic psychotherapy individual; Short-term psychodynamic psychotherapy individual + any AD</t>
  </si>
  <si>
    <t>oUtpatient</t>
  </si>
  <si>
    <t>Inclusion criteria: consecutive patients newly registered at an outpatient clinic of Mentrum Mental Health in the inner city of Amsterdam; aged 18-60 years; met DSM-IV criteria for major depression (with or without dysthymia); HAMD score of at least 14. Exclusion criteria: presentation of a psycho-organic disorder; drug abuse; a psychotic disorder and/or a dissociative disorder; patient considered to be too unreliable to participate in a clinical trial (e.g. ‘shopping’, which is a frequent change of institution); a serious communicative problem (e.g. language barrier) making participation in the trial impossible; participation in the trial being physically impossible (e.g. the patient will soon leave the country); a contraindication for one of the antidepressants prescribed by the pharmacotherapy protocol is in force; the patient is considered ‘too ill ’ by the psychiatrist (e.g. antidepressants must be started immediately) and/or ‘too suicidal’ (e.g. hospitalization is unavoidable) to participate in a clinical trial</t>
  </si>
  <si>
    <t>16x 45-min sessions</t>
  </si>
  <si>
    <t>0.5-1</t>
  </si>
  <si>
    <t>1 for STPP/0.25-0.5 for medication management</t>
  </si>
  <si>
    <t>8x 45-min sessions STPP; 8x 15-min medication management sessions</t>
  </si>
  <si>
    <t>Psychotherapist for STPP; psychiatrist for medication management</t>
  </si>
  <si>
    <t>Unpublished manual</t>
  </si>
  <si>
    <t>Short psychodynamic supportive psychotherapy (SPSP) is a brief approach situated towards the supportive end of the supportive-exploratory continuum. The pharmacotherapy protocol consisted of three successive stages. Decisions about changes in medication were made on the basis of the clinical response (CGI-I) and the presence of side-effects (intolerance). Initially, patients were given fluoxetine in a fixed dose of 20 mg/day. In cases of intolerance or inefficacy, patients were switched to nortriptyline. The initial dose was 50 mg/day, rising to 150 mg/day and higher depending on the plasma concentration. If intolerance or inefficacy was found again, patients were switched to mirtazapine. The initial dose was 15 mg/day, rising to a maximum of 45 mg/day. If improvement was unsatisfactory after treatment with the three antidepressants listed here, patients were classified as therapy-resistant and given further treatment outside the study protocol as considered appropriate by the psychiatrist. Medication management sessions included psychoeducation, limited supportive contact, motivation and monitoring of response and side effects</t>
  </si>
  <si>
    <t>8 session versus 16 session STPP. Modified ITT approach (those who started treatment); 87% of N randomised so categorised as completer</t>
  </si>
  <si>
    <t>No statistically significant differences were found between the two treatment groups in terms of the baseline scores on the measurement instruments</t>
  </si>
  <si>
    <t>Effect size at least 1 SD from base rate</t>
  </si>
  <si>
    <t>8 session versus 16 session STPP. Modified ITT approach (those who started treatment); 87% of N randomised so categorised as completer. ITT (conservative for dichotomous)</t>
  </si>
  <si>
    <t>Discontinuation cannot be extracted</t>
  </si>
  <si>
    <t>This study was supported by an unrestricted educational grant from Eli Lilly Nederland</t>
  </si>
  <si>
    <t>8 session versus 16 session</t>
  </si>
  <si>
    <t>44% had received psychiatric treatment for present episode at baseline</t>
  </si>
  <si>
    <t>Short-term psychodynamic psychotherapy; any AD</t>
  </si>
  <si>
    <t>Macias-Cortes 2015</t>
  </si>
  <si>
    <t>Macías-Cortés EdC, Llanes-González L, Aguilar-Faisal L, Asbun-Bojalil J. Individualized homeopathic treatment and fluoxetine for moderate to severe depression in peri-and postmenopausal women (HOMDEP-MENOP study): a randomized, double-dummy, double-blind, placebo-controlled trial. PloS one. 2015 Mar 13;10(3):e0118440.</t>
  </si>
  <si>
    <t>Behavioural activation (BA) + TAU; Cognitive bibliotherapy with support + TAU</t>
  </si>
  <si>
    <t>Inclusion criteria: outpatients aged 18-60 years; met DSM-III-R criteria for a diagnosis of major unipolar depression; had a HAMD score &gt;15; regular professional activites (at least part-time). Exclusion criteria: Not reported</t>
  </si>
  <si>
    <t>41.7 (8.5)</t>
  </si>
  <si>
    <t>Belgium</t>
  </si>
  <si>
    <t>50mg/day</t>
  </si>
  <si>
    <t>Eli Lilly Belgium</t>
  </si>
  <si>
    <t>34% chronic depression (&gt;2 years)</t>
  </si>
  <si>
    <t>Behavioural activation (BA); CBT individual (over 15 sessions); Pill Placebo; Any AD</t>
  </si>
  <si>
    <t>Inclusion criteria: hospital inpatients or outpatients who normally would have been treated with TCAs; aged 20-65 years; met DSM-III criteria for a major depressive episode; HAMD score of at least 20; CGI score of 2 on the Depressed Mood item and severity score of 4. Exclusion criteria: pregnancy, lactating, females not receiving contraception; other psychiatric illness; epilepsy; senility; organic brain disease; evidence of suicidal intent and/or history of overdose; history of alcohol and/or drug abuse; treatment with MAOIs within 1 week of run-in period; treatment with ECT within 4 weeks of run-in period; urinary retention; angle-closure glaucome or increased intra-ocular pressure; uncontrolled hypertension; clinically significant arrhythmias; coronary artery disease; impaired liver and/or renal function; evidence of non-compliance; patients scoring 'much improved; on the CGI scale within 1 week of initiation of treatment</t>
  </si>
  <si>
    <t>140-210mg/day</t>
  </si>
  <si>
    <t>100-150mg/day</t>
  </si>
  <si>
    <t>No other psychotropic medication, except minor tranquilisers such as mild hypnotics, was to be used during the study period</t>
  </si>
  <si>
    <t>There were no group differences with regard to the type of depression, severity and duration of the present episode, number of previous episodes, sex or age distribtuion</t>
  </si>
  <si>
    <t>Doongaji1993</t>
  </si>
  <si>
    <t>36 (12.1)</t>
  </si>
  <si>
    <t>149.4mg (sd=2.7)</t>
  </si>
  <si>
    <t>106mg (sd=1.8)</t>
  </si>
  <si>
    <t>59% ongoing psychotherapy at baseline; 59% ongoing antidepressant treatment at baseline</t>
  </si>
  <si>
    <t>All patients were already receiving pharmacotherapy at the beginning of the study</t>
  </si>
  <si>
    <t>Baseline HAMD scores not reported and inclusion criteria HAMD 15-19</t>
  </si>
  <si>
    <t>Fluoxetine (20mg, 40mg, 60mg); pill placebo</t>
  </si>
  <si>
    <t>Dunn, A. L., Trivedi, M. H., Kampert, J. B., Clark, C. G., &amp; Chambliss, H. O. (2005). Exercise treatment for depression: efficacy and dose response. American journal of preventive medicine, 28(1), 1-8.</t>
  </si>
  <si>
    <t>Inclusion criteria: men and women aged 20-45 years; met DSM-IV criteria for major depressive disorder (assessed with SCID); HAMD score 17-25; living within a 15-mile radius of The Cooper Institute and able to come to center to exercise under supervision for 5 days per week; not receiving any other treatment for depression including psychotherapy, medication, herbal treatments, or any other alternative treatment; sedentary (defined as exercising less than three times per week for 20 minutes or more for each bout of exercise); able to read and understand informed consent. Exclusion criteria: over 160% of ideal weight as defined by 1983 Metropolitan Height and Weight Tables for large frame; drinking &gt;21 alcoholic drinks per week 3. Suicide attempt in the last 2 years; at suicidal risk that includes suicidal ideation or plan; hospitalization for psychiatric disorder in the last 5 years; currently participating in other clinical trials; planning to move from the Dallas area in the next 6 months; current substance abuse or recreational drug use ascertained by SCID diagnosis and urinalysis testing; inability to exercise due to a medical condition; planning a pregnancy or currently pregnant</t>
  </si>
  <si>
    <t>Five exercise arms (7 kcal/kg/week, low dose [LD] 3 days a week; 7 kcal/kg/week, low dose [LD] 5 days a week; 17.5 kcal/kg/week, public health dose [PHD] 3 days a week; 17.5 kcal/kg/week, public health dose [PHD] 5 days a week), fifth arm termed 'attention-placebo' in paper but involved stretching and flexibility exercises</t>
  </si>
  <si>
    <t>36 sessions</t>
  </si>
  <si>
    <t>Laboratory staff</t>
  </si>
  <si>
    <t>60 sessions</t>
  </si>
  <si>
    <t>Treadmill running or stationary bicycle cycling to achieve energy expenditure of 7.0 kcal/kg/week in 3 days/week. Participants exercised in a room by themselves, and heart rate, speed, grade or kp, and rpm were collected every 5 minutes by the laboratory staff</t>
  </si>
  <si>
    <t>Treadmill running or stationary bicycle cycling to achieve energy expenditure of 7.0 kcal/kg/week in 5 days/week. Participants exercised in a room by themselves, and heart rate, speed, grade or kp, and rpm were collected every 5 minutes by the laboratory staff</t>
  </si>
  <si>
    <t>Treadmill running or stationary bicycle cycling to achieve energy expenditure of 17.5 kcal/kg/week in 3 days/week, equivalent to walking or jogging approximately 4 miles per session. Participants exercised in a room by themselves, and heart rate, speed, grade or kp, and rpm were collected every 5 minutes by the laboratory staff</t>
  </si>
  <si>
    <t>Treadmill running or stationary bicycle cycling to achieve energy expenditure of 17.5 kcal/kg/week in 5 days/week, equivalent to walking or jogging approximately 4 miles per session. Participants exercised in a room by themselves, and heart rate, speed, grade or kp, and rpm were collected every 5 minutes by the laboratory staff</t>
  </si>
  <si>
    <t>Stretching for 15 to 20 minutes per session</t>
  </si>
  <si>
    <t>35.9 (6.4)</t>
  </si>
  <si>
    <t>No statistically significant differences were found between treatment groups</t>
  </si>
  <si>
    <t>NIMH 57031 and Technogym</t>
  </si>
  <si>
    <t>Published protocol paper lists self-report measures (CES-D and BDI) that are not reported here</t>
  </si>
  <si>
    <t>32% antidepressant use in past 4 months</t>
  </si>
  <si>
    <t>CBT individual (under 15 sessions); enhanced TAU</t>
  </si>
  <si>
    <t>68% prescribed antidepressants at baseline</t>
  </si>
  <si>
    <t>BA; TAU</t>
  </si>
  <si>
    <t>78% on antidepressants at baseline</t>
  </si>
  <si>
    <t>CBT group (under 15 sessions) + TAU; TAU</t>
  </si>
  <si>
    <t>Inclusion criteria: met RDC for a current episode of definite major depressive disorder (with the additional criterion that the required symptoms had to be present for at least the previous 2 weeks); HAMD score of at least 14. Exclusion criteria: specific additional psychiatric disorders (definite bipolar II and definite or probable bipolar I, panic disorder, alcoholism, drug use disorder, antisocial personality disorder, Briquet's syndrome, and RDC diagnosis of major depressive disorder, psychotic subtype); 2 or more schizotypal features; history of schizophrenia; organic brain syndrome; mental retardation; concurrent treatment; presence of specific physical illness or other medical contraindications for the use of imipramine; presence of a clinical state inconsistent with participating in the research protocol, e.g. current active suicide potential or need for immediate treatment</t>
  </si>
  <si>
    <t>Psychologist/psychiatrist</t>
  </si>
  <si>
    <t>Core components include: identification and correction of cognitive distortions; correction of the underlying maladaptive beliefs that give rise to these cognitions</t>
  </si>
  <si>
    <t>Core components include: identification and better understanding of interpersonal problems and conflicts; developing more adaptive ways of relating to others</t>
  </si>
  <si>
    <t>185mg</t>
  </si>
  <si>
    <t>13 (average across CBT and IPT)</t>
  </si>
  <si>
    <t>16-20x 50-min sessions</t>
  </si>
  <si>
    <t>Modified ITT (all patients who entered treatment) but &gt;95% of N randomised so classified as ITT; completer is available case as data unavailable for 4% of completers</t>
  </si>
  <si>
    <t>78% some form of previous treatment for depression but does not appear to be for current episode (concurrent treatment is an exclusion criterion). Demographics only reported for modified ITT sample</t>
  </si>
  <si>
    <t>35 (8.5)</t>
  </si>
  <si>
    <t>No statistcially significant differences in any demographic features although there was some imbalance in marital status</t>
  </si>
  <si>
    <t>Drop-out due to adverse events not reported for pharm arms</t>
  </si>
  <si>
    <t>NIMH</t>
  </si>
  <si>
    <t>Completer is available case as data unavailable for 4% of completers</t>
  </si>
  <si>
    <t>Interpersonal problems</t>
  </si>
  <si>
    <t>BluePages: bluepages.anu.edu.au + MoodGYM: moodgym.anu.edu.au</t>
  </si>
  <si>
    <t>5 modules</t>
  </si>
  <si>
    <t>Online psychoeducation (BluePages) in week 1 followed by computerised CBT (MoodGYM) in weeks 2-6. Core components of CCBT included: cognitive restructuring; the relationship between thoughts and feelings; behavioural activation; relaxation; problem solving. Each MoodGYM module contained written information, animations, interactive exercises and quizzes.</t>
  </si>
  <si>
    <t>Online psychoeducation (BluePages) in week 1 followed by computerised CBT (MoodGYM) in weeks 2-6. Core components of CCBT included: cognitive restructuring; the relationship between thoughts and feelings; behavioural activation; relaxation; problem solving. Each MoodGYM module contained written information, animations, interactive exercises and quizzes. Participants also received weekly 10 minute telephone call from a telephone counsellor, with the call addressing any issues associated with the participants’ use of the online programs. The calls focused on various environmental and lifestyle factors associated with depression. No advice, therapy or counselling was offered</t>
  </si>
  <si>
    <t>In the tracking only condition, participants received a weekly 10 minute phone call from a telephone counsellor. The calls focused on various environmental and lifestyle factors associated with depression. No advice, therapy or counselling was offered in either of the tracking conditions.</t>
  </si>
  <si>
    <t>Participants in all 4 conditions were invited to use the helpline, which provided usual emergency or support services if required.</t>
  </si>
  <si>
    <t>Inclusion criteria: callers to Lifeline’s 24 hour telephone counselling service in one of four major Australian cities; speak English; interbet access for at least half an hour a week; aged at least 18 years; Kessler Psychological Distress Scale (K10) of at least 22. Exclusion criteria: suicidal or experiencing high levels of distress (as judged by the telephone counsellor); current or previous diagnosis of schizophrenia or bipolar disorder; current treatment with CBT; significant reading impairment</t>
  </si>
  <si>
    <t>Sex, site of recruitment and severity of psychological distress</t>
  </si>
  <si>
    <t>There were no significant differences across trial conditions on any baseline variables</t>
  </si>
  <si>
    <t>41.5 (12.4)</t>
  </si>
  <si>
    <t>1.5 modules (SD = 1.89)</t>
  </si>
  <si>
    <t>2.0 modules (SD = 1.88)</t>
  </si>
  <si>
    <t>ISRCTN93903959</t>
  </si>
  <si>
    <t>Australian Research Council Linkage Project Grant (LP0667970)</t>
  </si>
  <si>
    <t>Statistical comparison of treatment groups not reported</t>
  </si>
  <si>
    <t>Inclusion criteria: outpatients aged 18-70 years; met DSM-III criteria for a diagnosis of primary depression; Raskin Depression Scale score of at least 8; HAMD score of at least 18; fulfill the criteria of Feighner et al. (1972), for depression with at least a moderate degree of Dysphoric mood. Exclusion criteria: history of evidence of clinically significant renal disease, hepatic disease, prostatic  hypertrophy, cardiovascular disease; significant laboratory abnormalities; significant pretreatment EEG or EKG abnormalities;  history or evidence of glaucoma, benzodiazepine allergies or other hypersensitivity reactions; psychotropic medication for a minimum of 1 week, or, in the case of MAOIs, 2 weeks preceding the trial; pregnant or likely to become pregnant; those who  required concomitant therapy with other psychotropic drugs; known abusers of alcohol or drugs; other primary psychiatric  diagnoses such as schizophrenia, schizoaffective disorder, anxiety</t>
  </si>
  <si>
    <t>105-280mg/day</t>
  </si>
  <si>
    <t>75-200mg/day</t>
  </si>
  <si>
    <t>3-8 tablets</t>
  </si>
  <si>
    <t>Inclusion criteria: outpatients aged 18-70 years; met Feighner Diagnostic Criteria for primary unipolar major depressive disorder of at least 1-month duration; HAMD score of at least 18; Raskin Depression Scale score of at least 8; Covi Anxiety Scale less than or equal to the Raskin Score; nonpregnant females using contraceptives or not of childbearing  potential. Exclusion criteria: bipolar major affective disorders, predominantly psychomotor retarded depression, or depression secondary to other non-affective psychiatric illness; clinically unstable medical disorders; hypersensitivity to benzodiazepines or TCA’s; patients who required anticholinergics, CNS active antihypertensives, or other psychotropic medications, except chlorohydrate</t>
  </si>
  <si>
    <t>4-7 days</t>
  </si>
  <si>
    <t>Maximum 225mg/day</t>
  </si>
  <si>
    <t>37.9 (SD NR)</t>
  </si>
  <si>
    <t>117.3mg</t>
  </si>
  <si>
    <t>Maximum 9 capsules/day</t>
  </si>
  <si>
    <t>7.2 capsules</t>
  </si>
  <si>
    <t>Data only reported for 'evaluable' patients (87% of N randomised). N randomised and discontinuation not reported by group</t>
  </si>
  <si>
    <t>Data not extracted for alprazolam. Only data for discontinuation available. Not available electronically. Depression symptomatology cannot be extracted (in figure) but can be categorised as more severe</t>
  </si>
  <si>
    <t>Inclusion criteria: outpatients aged 17-65 years; with moderate-to-severe depression for at least 1 month; Raskin Depression Scale score of at least 8; endorsement of at least 5 associated items on the Feighner Depression Checklist; HAMD score of at least 18; Covi Anxiety Scale score equal to or less than the score on the Raskin Depression Scale; post-menopausak or sterelized, using contaceptive devices or means, or who were not sexually active, and were not pregnant. Exclusion criteria: depression not primary; psychopathic, sociopathic or psychotic; bipolar, involutional or schizoaffective depressions; significant liver or kidney disease as determined by physical examination, vital signs, and laboratory tests; uncontrolled cardiovascular, pulmonary, endocrinological or collagen diseases or glaucoma or conditions where imipramine is contraindicated; history of urinary retention, paralytic ileus and convulsive disorders; sensitive to benzodiazepines or tricyclics or actively abusing alcohol or other drugs; other psychotropic medication (especially MAOIs) hypnotics or analgesics containing narcotics; anticholinergic drugs (including anti-parkinsonism agents) or preparations containing sympathicomimetic amines, e.g. ephinephrine, norepinephirne such as decongestants and local anesthetics; guanethidine, propranolol, a methyldopa or thyroid medications; could ot read or understand the symptoms checklist</t>
  </si>
  <si>
    <t>Only data for discontinuation available. Depression symptomatology cannot be extracted (in figure) but can be categorised as more severe</t>
  </si>
  <si>
    <t>No depression outcomes can be extracted (symptomatology in figure and response/remission not reported) and discontinuation due to side effects not reported</t>
  </si>
  <si>
    <t>128.4mg</t>
  </si>
  <si>
    <t>6.4 capsules</t>
  </si>
  <si>
    <t>There was no difference between groups with regard to any of the demographic variables</t>
  </si>
  <si>
    <t>Excluded from 2004 GL as 'Inadequate diagnosis of depression'. Not available electronically. No measures of variance reported for depression symptomatology</t>
  </si>
  <si>
    <t>Inclusion criteria: outpatient aged 21-70 years; HAMD score of at least 20; Raskin Depression Scale score that exceeded the Covi Anxiety Scale score. Exclusion criteria: concurrent medical or psychological conditions; histories of conditions that precluded treatment or analysis of results or that put the patient at undue risk; improvement of 20% or more in HAMD score during the 1-week placebo run-in period</t>
  </si>
  <si>
    <t>7-21</t>
  </si>
  <si>
    <t>75mg</t>
  </si>
  <si>
    <t>There were no significant differences in the mean scores at baseline between the 2 treatment groups</t>
  </si>
  <si>
    <t>No measures of variance reported for depression symptomatology. Depression means reported for 'evaluable' sample (patients excluded due to break in therapy, insufficient therapy, or use of an unapproved concomitant medication), 77% of N randomised so classified as completer</t>
  </si>
  <si>
    <t>No measure of variance reported for depresison symptomatology, and remission/response not reported</t>
  </si>
  <si>
    <t>4-10 days</t>
  </si>
  <si>
    <t>Inclusion criteria: outpatients who met DSM-III criteria for major depression (single episode or recurrent unipolar depression); HAMD score of at least 18; Raskin Depression Scale (RDS) score of at least 8; Covi Anxiety Scale score less than RDS. Exclusion criteria: another primary psychiatric diagnosis; history of alcohol or drug abuse within the previous 6 months; unstable renal, hepatic respiratory, or cardiovascular disorder; history of glaucoma, urinary retention, or a known allergy to imipramine; pregnancy, breastfeeding, or not currently using  a medically acceptable form of contraception; clinically significant laboratory abnormalities</t>
  </si>
  <si>
    <t>10-50mg/day</t>
  </si>
  <si>
    <t>65-275mg/day</t>
  </si>
  <si>
    <t>No psychotropic drugs allowed, except for a 500mg dose of chloral hydrate for insomnia for a maximum of 4 consecutive nights during the first 2 weeks of the study</t>
  </si>
  <si>
    <t>35.5 (SD NR)</t>
  </si>
  <si>
    <t>Patients were similar in respect to demographic and illness variables</t>
  </si>
  <si>
    <t>167.4mg</t>
  </si>
  <si>
    <t>35mg</t>
  </si>
  <si>
    <t>Data cannot be extracted for discontinuation due to side effects</t>
  </si>
  <si>
    <t>Inclusion criteria: outpatients aged at least 18 years; met DSM-III-R criteria for a diagnosis of major depression (single or recurrent episodes); HAMD score of at least 20; free of clinically relevant amounts of psychotropic agents for an appropriate time (a 3-week washout period was required for patients who had been treated for more than 3 months with antidepressant or anxiolytic drugs). Exclusion criteria: Axis I psychiatric diagnosis; delusions or hallucinations during the current episode of depression; high probability of needing other treatments during the course of the study (except chloral hydrate for sleep); significant current medical condition; meeting DSM-III-R criteria for psychoactive substance use disorder within the prior 12 months; allergy or hypersensitivity to azaperones or TCAs; significant suicide risk; ECT within 6 months of the study; history of glaucoma, urinary retention, or seizure disorders; treatment with another investigational drug within 2 months of the baseline period; pregnant or lactating women, or were sexually active and able to bear children but were not using adequate methods of contraception</t>
  </si>
  <si>
    <t>No statistically significant differences among groups with regard to age, race, or gender</t>
  </si>
  <si>
    <t>20-75</t>
  </si>
  <si>
    <t>39.7 (11.7)</t>
  </si>
  <si>
    <t>50-300mg/day</t>
  </si>
  <si>
    <t>224mg</t>
  </si>
  <si>
    <t>No measure of variance reported for MADRS and remission/response not reported on basis of HAMD or MADRS</t>
  </si>
  <si>
    <t>No measure of variance reported for MADRS. Modified ITT analysis (at least 1 efficacy evaluation), 98% of N randomised</t>
  </si>
  <si>
    <t>Inclusion criteria: met Feigner et al. (1972) criteria for a 'definite' diagnosis of primary depression, of at least 1 month duration; HAMD score of at least 20; BDI score of at least 14; Covi Anxiety Scale score of at least 8. Exclusion criteria: pre-existing psychiatric conditions such as schizophrenia, alcoholism, hysteria, and antisocial personality; serious medical illness; those considered marked suicidal risks; recent treatment with ECT or with an MAO inhibitor</t>
  </si>
  <si>
    <t>75-300mg/day</t>
  </si>
  <si>
    <t>3-6 tablets</t>
  </si>
  <si>
    <t>40.9 (SD NR)</t>
  </si>
  <si>
    <t>No measure of variance reported for HAMD</t>
  </si>
  <si>
    <t>No measure of variance reported for HAMD. Modified ITT used at endpoint (exclude those who failed to return after baseline, took insufficient medication, or had protocol infringements), 78% of N randomised so categorised as completer</t>
  </si>
  <si>
    <t>230mg</t>
  </si>
  <si>
    <t>5.5 tablets</t>
  </si>
  <si>
    <t>Measure of variance not reported for HAMD and remission/response not reported</t>
  </si>
  <si>
    <t>4-14 days</t>
  </si>
  <si>
    <t>&gt;50% drop-out (51%)</t>
  </si>
  <si>
    <t>Inclusion criteria: outpatients aged 18-65 years; met DSM III criteria for a diagnosis of major depressive episode; HAMD score of at least 18; Raskin depression score larger than the Covi anxiety rating. Exclusion criteria: any other primary psychiatric diagnosis; progressive/unstable physical illness; women not using adequate contraception or who were lactating; 20% or more improvement in HAMD score during 4-14 day placebo run-in period</t>
  </si>
  <si>
    <t>Randomisation at baseline produced comparable groups in terms of age, sex and DSM III diagnosis (Axis I-V)</t>
  </si>
  <si>
    <t>Data not previously extracted for paroxetine. 50% drop-out</t>
  </si>
  <si>
    <t>Modified ITT analysis, but 99% of N randomised so categorised as ITT. No measure of variance reported for HAMD</t>
  </si>
  <si>
    <t>140mg</t>
  </si>
  <si>
    <t>40.3 (SD NR)</t>
  </si>
  <si>
    <t>Variance not reported for HAMD at endpoint and response not reported</t>
  </si>
  <si>
    <t>Lundbeck A/S Denmark</t>
  </si>
  <si>
    <t>Inclusion criteria: outpatients aged 18-65 years; met DSM-III-R criteria for major depression, with symptoms present for at least 4 weeks; HAMD score of at least 20; score of at least 2 on HAMD item 1; Raskin Depression Scale score exceeded the Covi Anxiety Scale score at screen. Exclusion criteria: any DSM-III-R Axis I disorder other than major depression; history of substance abuse; suicide attempt within the past year; active suicidal ideation (score of at least 5 on item 10 of the MADRS); women who were pregnant or lactating, or of childbearing potential and not using a medically acceptable method of contraception; clinically significant medical conditions, inclduing uncontrolled hypertension, hypothyroidism, insulin-dependent diabetes; history of cancer, myocardial infarction, or seizure disorder; failure to respond to treatment with either 3 antidepressant agents or 1 SSRI and 1 other antidepressant over the past year; antidepressant use within the past 2 weeks (4 weeks for fluoxetine); received ECT in the past 3 months; improvement of 20% or more in HAMD score during 1-week placebo run-in</t>
  </si>
  <si>
    <t>No concomitant psychotropic medication was permitted, with the exception of chloral hydrate (maximum dose = 1000mg/day), which was allowed until the end of the first week of double-blind treatment</t>
  </si>
  <si>
    <t>38.7 (SD NR)</t>
  </si>
  <si>
    <t>No statistically significant overall differences among treatment groups in demographic characteristics or in the patients' psychiatric history</t>
  </si>
  <si>
    <t>Only discontinuation data can be extracted. Baseline severeity cannot be extracted but can be categorised as more severe based on inclusion criterion. Two citalopram arms: 20mg &amp; 40mg</t>
  </si>
  <si>
    <t>No follow-up available for waitlist. Data cannot be extracted for Mental Health Continuum – short form (wellbeing measure) as only subscales reported. 4% had started with a psychopharmacological treatment more than 3 months prior to baseline</t>
  </si>
  <si>
    <t>Inclusion criteria: aged at least 18 years; CES-D score 11-38; anxiety symptoms with a HADS-A score 4-14. Exclusion criteria: receiving psychological or psychopharmacological treatment within the last 3 months; high suicide risk (Q15=3 on WSQ)</t>
  </si>
  <si>
    <t>18-73</t>
  </si>
  <si>
    <t>42.5 (11.1)</t>
  </si>
  <si>
    <t>‘Living to the full ’ (Bohlmeijer &amp; Hulsbergen, 2008)</t>
  </si>
  <si>
    <t>9 modules</t>
  </si>
  <si>
    <t>Participants received self-help book 'Living to the full' via regular email. The book comprises 9 modules, divided into 3 parts. The participants were instructed to complete 1 module per week. The modules are based on Acceptance and commitment therapy. Core components included: reflecting on avoidance and control strategies; learning how to come into contact with present experiences without trying to avoid or control them; practising cognitive defusion (creating a context in which undesirable functions of thoughts disappear); experiencing self as context (experiencing that one is more than one’s thoughts, feelings and experiences); becoming aware of the most important personal values and making decisions based on these values. Each module uses experiential exercises and metaphors for illustrating the processes of ACT. Participants were also asked to do daily mindfulness exercises, based on mindfulness-based stress reduction (Kabat-Zinn, 1990, 1994). The mindfulness exercises lasted on average 10–15 min and were on an audio compact disc which was provided with the book. Participants received email support where they were asked questions on what they had discovered or experienced in the previous week, and participants were able to ask questions on the text or exercises</t>
  </si>
  <si>
    <t>Self &amp; clinical psychology MSc students</t>
  </si>
  <si>
    <t>Self &amp; psychology masters students</t>
  </si>
  <si>
    <t>Participants received self-help book 'Living to the full' via regular email. The book comprises 9 modules, divided into 3 parts. The participants were instructed to complete 1 module per week. The modules are based on Acceptance and commitment therapy. Core components included: reflecting on avoidance and control strategies; learning how to come into contact with present experiences without trying to avoid or control them; practising cognitive defusion (creating a context in which undesirable functions of thoughts disappear); experiencing self as context (experiencing that one is more than one’s thoughts, feelings and experiences); becoming aware of the most important personal values and making decisions based on these values. Each module uses experiential exercises and metaphors for illustrating the processes of ACT. Participants were also asked to do daily mindfulness exercises, based on mindfulness-based stress reduction (Kabat-Zinn, 1990, 1994). The mindfulness exercises lasted on average 10–15 min and were on an audio compact disc which was provided with the book. Participants received a standardized email from counsellors every week but this was just to check on progress, e.g, did you perform all the exercises?</t>
  </si>
  <si>
    <t>Waitlist participants received the self-help book after the post-intervention assessment. Email counselling was not provided</t>
  </si>
  <si>
    <t>Email</t>
  </si>
  <si>
    <r>
      <t xml:space="preserve">Gender and age (&lt;50 and </t>
    </r>
    <r>
      <rPr>
        <sz val="11"/>
        <color theme="1"/>
        <rFont val="Calibri"/>
        <family val="2"/>
      </rPr>
      <t>≥</t>
    </r>
    <r>
      <rPr>
        <sz val="11"/>
        <color theme="1"/>
        <rFont val="Calibri"/>
        <family val="2"/>
        <scheme val="minor"/>
      </rPr>
      <t>50 years)</t>
    </r>
  </si>
  <si>
    <t>Netherlands Foundation for Mental Health (Fonds Psychische Gezondheid)</t>
  </si>
  <si>
    <t>26% taking antidepressant medication at baseline</t>
  </si>
  <si>
    <t>Cognitive bibliotherapy; CBT; waitlist</t>
  </si>
  <si>
    <t>61% taking antidepressant medication at baseline</t>
  </si>
  <si>
    <t>Aerobic exercise; stretching</t>
  </si>
  <si>
    <t>79% on antidepressant medication at baseline</t>
  </si>
  <si>
    <t>ACT; TAU</t>
  </si>
  <si>
    <t>Bristol-Myers Squibb Pharmaceutical Research Institute</t>
  </si>
  <si>
    <t>Inclusion criteria: outpatients aged 18-65 years; met RDC for major depressive disorder (modified to require dysphoric features of at least 4 weeks duration); HAMD score of at least 22. Exclusion criteria: primary psychiatric diagnosis other than depression; histiry of bipolar disorder, organic mental disorder, or schizophrenia; symptoms of urinary retention or prostatic hypertrophy, or glaucoma; DSM-III-defined diagnosis of alcoholism or substance abuse within the past year; significant medical disorder (except mild hypertension controlled with drugs other than beta blockers); hypersensitivity to trazodone or TCAs; need for concomitant medication affecting the CNS, except occasional chloral hydrate for sleep; serious risk of suicide; previous participation in an investigational drug trial; women breastfeeding or not using an approved method of contraception; use of a MAOI within 14 days or any other psychotropic medications within 7 days before baseline; ECT within 28 days before baseline</t>
  </si>
  <si>
    <t>FONTAINE1994</t>
  </si>
  <si>
    <t>50-250mg/day</t>
  </si>
  <si>
    <t>2-10 capsules/day</t>
  </si>
  <si>
    <t>After treatment was initiated the only other psychotropic medication allowed was chloral hydrate for severe insomnia</t>
  </si>
  <si>
    <t>26-65</t>
  </si>
  <si>
    <t>43.1 (9.5)</t>
  </si>
  <si>
    <t>Not available electronically. Data not extracted for nefazadone arms. 57% had received antidepressant drug treatment in the past, not specific to this episode and concomitatnt medication not allowed during trial</t>
  </si>
  <si>
    <t>No significant group differences in pretreatment characteristics based on demographic or historical variables or severity of depressive symptoms</t>
  </si>
  <si>
    <t>214.4mg</t>
  </si>
  <si>
    <t>9.5 capsules</t>
  </si>
  <si>
    <t>42 (SD NR)</t>
  </si>
  <si>
    <t>Inclusion criteria cannot be extracted. Exclusion criteria: MADRS score &lt;22; HAMD item 1 score &lt;2; abnormal physical examination; pregnant or nursing or not using birth control; bipolar or psychotic disorder, OCD, mental retardation, cognitive or developmental disorder; personality or any other axis I disorder; history of psychotic disorder; suicide risk; substance misuse in past 6 months; clinically signigicant medical condition; abnormal blood pressure; treatment with depot neuroleptic in past 6 months; any neuroleptic, antidepressant or anxiolytic in past 2 weeks; treatment with psychotropic drug or prohibited or over the counter medication; investigational drug study or treatment in past 2 months; previous study escitalopram; allergy to citalopram; failure to to respond to SSRI or 2 other antidepressants; ECT current or past 6 months; psychotherapy or behaviour therapy in past 3 months; unable to follow protocol; not suitable for study (investigator opinion)</t>
  </si>
  <si>
    <t>Modified ITT (min 1 dose &amp; 1 post-baseline evaluation), 95% of N randomised</t>
  </si>
  <si>
    <t>Forest Laboratories Inc</t>
  </si>
  <si>
    <t>Inclusion criteria: Major depressive disorder by DSM-IV. No other inclusion/exclusion criteria reported</t>
  </si>
  <si>
    <t>39 (SD NR)</t>
  </si>
  <si>
    <t>Unpublished, data cannot be extracted from 2009 GL as N randomised unclear so discontinuation data cannot be used and continuous outcome (only other outcome of interest) cannot be extracted as unclear if data reported for HAMD or MADRS (both listed in study characteristics but only 1 set of data in forect plots)</t>
  </si>
  <si>
    <t>Escitalopram; Fluoxetine</t>
  </si>
  <si>
    <t>37 (SD NR)</t>
  </si>
  <si>
    <t>Inclusion criteria: Major depressive disorder by DSM-IV. Exclusion criteria: MADRS score &lt;22. No other criteria reported</t>
  </si>
  <si>
    <t>Forest Research Institute</t>
  </si>
  <si>
    <t>81% on previous psychotropic treatment</t>
  </si>
  <si>
    <t>Sertraline; imipramine</t>
  </si>
  <si>
    <t>Freire, E., et al. (2015). Counselling versus low-intensity cognitive behavioural therapy for persistent sub-threshold and mild depression (CLICD): A pilot/feasibility randomised controlled trial. BMC psychiatry 15(1).</t>
  </si>
  <si>
    <t>46% dysthymia</t>
  </si>
  <si>
    <t>Person-centred counselling; cognitive bibliotherapy with support</t>
  </si>
  <si>
    <t>CBT individual (under 15 sessions) + supervised high intensity exercise group</t>
  </si>
  <si>
    <t>Inclusion criteria: BDI score 9-30. Exclusion criteria: currently in therapy or taking antidepressant medication; participating in regular aerobic exercise during the past 3 months</t>
  </si>
  <si>
    <t>Demographics only reported for completers</t>
  </si>
  <si>
    <t>Individual &amp; group</t>
  </si>
  <si>
    <t>19-62</t>
  </si>
  <si>
    <t>Distributions of age, sex, and residence were not significantly different across conditions</t>
  </si>
  <si>
    <t>30 sessions</t>
  </si>
  <si>
    <t>6-8</t>
  </si>
  <si>
    <t>Running coach</t>
  </si>
  <si>
    <t>Running at an indoor track at a university. Each session began with recording resting heart rate and a period of stretching exercises. An ideal exercise heart rate (Getchell, 1976) was calculated for each subject, who was encouraged to work toward this goal. Participants exercised (walk/run) for 20 continuous minutes in each session. Coaches gave instructions on running technique, and provided encouragement by reviewing progress and helping the participants enjoy the experience. Discussion of personal problems or mood states was avoided; coaches were given specific responses to use if such topics arose</t>
  </si>
  <si>
    <t>10x 1-hour sessions</t>
  </si>
  <si>
    <t>Therapist (at least a master's degree)</t>
  </si>
  <si>
    <t>Feeling Good (Burns, 1980)</t>
  </si>
  <si>
    <t>Therapists instructed to use Burns as a treatment manual. The therapist's role was to help the participant become aware of negative thought patterns and then to help them change those thoughts to more positive, productive ones</t>
  </si>
  <si>
    <t>Participants received 10 weekly sessions of CBT using Burns as a treatment manual. Participants in this condition also participated in a running group 3 times a week</t>
  </si>
  <si>
    <t>10x 1-hour CBT sessions + 30 running sessions</t>
  </si>
  <si>
    <t>1 for CBT; 3 for running</t>
  </si>
  <si>
    <t>Therapist &amp; running coach</t>
  </si>
  <si>
    <t>Workplace intervention</t>
  </si>
  <si>
    <t>CBT individual (under 15 sessions) + TAU; TAU</t>
  </si>
  <si>
    <t>50% chronic (duration of depressive episode &gt;2 years)</t>
  </si>
  <si>
    <t>CBT individual (over 15 sessions); Short-term psychodynamic psychotherapy individual; Behavioural therapy (Lewinsohn 1976)</t>
  </si>
  <si>
    <t>Data cannot be extracted for follow-up</t>
  </si>
  <si>
    <t>Data cannot be extracted for depression symptomatology as grouped by length of caregiving and Ns not reported</t>
  </si>
  <si>
    <t>Grants R01-MH 40041, RO1-MH 37196, and TO1-MH19277 from the National Institute of Mental Health</t>
  </si>
  <si>
    <t>Inclusion criteria: self-report of providing primary care for a physically or cognitively disabled older relative; met RDC for a diagnosis of major, minor, or intermittent depressive disorder; BDI score of at least 10. Exclusion criteria: exhibiting evidence of psychosis, alchoholism, immediate suicidal risk, or bipolar disorder; currently in psychotherapy; currently on medication for depression; severe cognitive impairment (score of 25 or more on Mini-Mental Status exam)</t>
  </si>
  <si>
    <t>Length of caregiving history (over and under 40 months)</t>
  </si>
  <si>
    <t>62 (9.7)</t>
  </si>
  <si>
    <t>Participants in the 2 treatment condiitons did not differ significantly on any of the intake variables or on the distribution of intake diagnoses</t>
  </si>
  <si>
    <t>Gallagher &amp; Thompson (1981)</t>
  </si>
  <si>
    <t>CBT modified for older adults. Participants taught to challenge dysfunctional thoughts and to develop more adaptive ways to view problematic situations. They are also taught behavioural strategies (such as increasing daily pleasant events) to enhance mood and a sense of mastery</t>
  </si>
  <si>
    <t>Brief psychodynamic psychotherapy modified somewhat for older adults. This therapy focused on understanding past losses and conflicts in separation and individuation through their reenactment in the theraputic relationship. The therapy sessions focused on 1 of the 4 themes: independence; activity; self-esteem; grief</t>
  </si>
  <si>
    <t>20 sessions</t>
  </si>
  <si>
    <t>Therapist (masters degree in social work/PhD-level psychologists)</t>
  </si>
  <si>
    <t>Remission defined as loss of RDC diagnosis (assessed with SADS)</t>
  </si>
  <si>
    <t>Mean duration of depression 3 years</t>
  </si>
  <si>
    <t>Inclusion criteria: introductory psychology students aged at least 18 years; BDI-II score of at least 14; not presently undergoing pharmacological or psychological treatment for depression. Exclusion criteria: involved with psychotherapy within the past 2 years; active suicidal intent, current psychosis, or bipolar disorder</t>
  </si>
  <si>
    <t>18.4 (0.81)</t>
  </si>
  <si>
    <t>Groups did not differ as a function of age, gender, race, or whether they had a history of psychosocial or pharmacological intervention. Groups also were not statistically different on pretreatment scores on any primary outcome measure</t>
  </si>
  <si>
    <t>Lejuez et al. (2001)</t>
  </si>
  <si>
    <t>1x 90-min session</t>
  </si>
  <si>
    <t>This treatment protocol represented a major modification of the original BATD intervention in that it was reduced to a single session treatment. This decrease in therapy duration from the typical 9-session format predominantly resulted in 5 fewer weeks of activity scheduling (i.e., BA); a nonprogressive approach to activating, in which a much greater number of behaviors were targeted for activation immediately, as opposed to the traditional graded approach to activity scheduling; and omission of behavioral contracting strategies to decrease rewards for depressive behaviors. Otherwise, all elements of the comprehensive BATD treatment were maintained. Core components included: psychoeducation; identifying important life areas (including family, peer, and intimate relationships; education; employment/career; hobbies/recreation; volunteer work and charity; physical and health issues; and spirituality) by which specific activities could be targeted for change; constructing an active hierachy in which value-based behaviours were selected for change; participant and clinician collaboratively establishing structured behavioural goals which the participant would attempt to complete during the 2-week treatment interval; monitoring progress during the treatment period</t>
  </si>
  <si>
    <t>Doctoral students in clinical psychology</t>
  </si>
  <si>
    <t>Inclusion criteria: students who were in the psychology department's mass testing subject pool at a large West coast public university during speing and fall quarters; aged at least 18 years; BDI-II score of at least 14. Exclusion criteria: Not reported</t>
  </si>
  <si>
    <t>19.28 (1.97)</t>
  </si>
  <si>
    <t>Those in the intervention condition received personalized feedback and a brochure listing strategies for coping with depressive symptoms by mail. The feedback included three sections: (a) a validating, empathic statement about the prevalence of depression, designed to normalize the student’s experience; (b) feedback regarding the symptoms they were experiencing as problematic; and (c) coping strategies they indicated they had used or were willing to use.</t>
  </si>
  <si>
    <t>Mail</t>
  </si>
  <si>
    <t>Students in the control condition received a brief letter thanking them for participation, which included an empathic paragraph identical to the intervention group’s first paragraph. They also received a list of resources in the community provided for ethical reasons. The letter was meant to serve as an “attention-only” control with the thank-you letter acting as a placebo agent. A week after post-treatment assessment, control group participants received all the intervention materials</t>
  </si>
  <si>
    <t>No statistically significant differences between groups at baseline</t>
  </si>
  <si>
    <t>Grant T32AA07455 from the National Institute on Alcohol Abuse and Alcoholism and by support from the Stanley Foundation</t>
  </si>
  <si>
    <t>Kali-Duphar Laboratories, Inc. and The Arbour Research Foundation</t>
  </si>
  <si>
    <t>Inclusion criteria: met DSM-III criteria for major depression and Feighner criteria for primary depression; HAMD score of at least 16. Exclusion criteria: women who were or might become pregnant; other psychiatric or serious medical illnesses; chemical dependencies; lithium within the previous 7 days; MAOIs within the previous 2 weeks; TCAs or other antidepressants within the previous 3 days; any other investigational drug within the previous 4 weeks; ECT within the previous 4 weeks</t>
  </si>
  <si>
    <t>50-350mg/day</t>
  </si>
  <si>
    <t>The only psychoactive drug permitted concomitantly was chloral hydrate, when absolutely necessary, to be used as a hypnotic</t>
  </si>
  <si>
    <t>21-62</t>
  </si>
  <si>
    <t>No statistically significant differences in terms of clinical or demographic variables</t>
  </si>
  <si>
    <t>114mg</t>
  </si>
  <si>
    <t>152mg equivalent</t>
  </si>
  <si>
    <t>No measure of variance reported for depresison symptomatology, and remission not reported</t>
  </si>
  <si>
    <t>Baseline data not extractable but can categorise as more severe based on figure and inclusion criteria</t>
  </si>
  <si>
    <t>Data not extracted for clovoxamine. Demographics cannot be extracted as not reported by group and one arm not included in review. 49% drop-out. Baseline data not extractable but can categorise as more severe based on figure and inclusion criteria</t>
  </si>
  <si>
    <t>No statistically significant group differences at baseline</t>
  </si>
  <si>
    <t>Assistance acknowledged from Astra Pharmaceuticals</t>
  </si>
  <si>
    <t>Inclusion criteria: aged 18-65 years; met RDC for major depressive disorder; HAMD score of at least 18. Exclusion criteria: intercurrent medical illness; childbearing potential; need to take other medications</t>
  </si>
  <si>
    <t>No other psychotropic mcdication was used and the patients did not receive psychotherapy</t>
  </si>
  <si>
    <t>Data not extracted for zimelidine. Demographics and data and Ns only reported for completers</t>
  </si>
  <si>
    <t>Preponderance (statistically significant) of males in amitriptyline group</t>
  </si>
  <si>
    <t>N randomised and discontinuation not reported</t>
  </si>
  <si>
    <t>38.0 (12.2)</t>
  </si>
  <si>
    <t>206mg</t>
  </si>
  <si>
    <t>223mg equivalent</t>
  </si>
  <si>
    <t>N randomised/discontinuation not reported, paper only reports completer data. SE converted to SD</t>
  </si>
  <si>
    <t>Handsearch/2009-2015 search</t>
  </si>
  <si>
    <t>Geraedts 2014a/2014b</t>
  </si>
  <si>
    <t>Geraedts 2014c</t>
  </si>
  <si>
    <t>Modified ITT at baseline (97% of N randomised). Completer is available case as data unavailable for 2 completers. TAU in all arms</t>
  </si>
  <si>
    <t>Happy@Work (URL: https://happy-at-work.e-behandeling.nl/)</t>
  </si>
  <si>
    <t>6 lessons</t>
  </si>
  <si>
    <t>Self &amp; Master’s students in clinical psychology</t>
  </si>
  <si>
    <t>The intervention consists of 6 weekly lessons with an option of 1 week extra time in case of delay. Each lesson has a different theme, but always follows the same structure: information about the theme, examples, and assignments. Themes of the lessons are introduction of problem solving (lesson 1), problem-solving methods (lesson 2), changing cognitions (lesson 3), dealing with work-related problems (lesson 4), social support (lesson 5), and relapse prevention (lesson 6). Participants were asked to submit their weekly assignment via the website after completion and subsequently they received feedback from a coach, again via the website, within 3 working days. Next, automatic emails were sent to participants to notify them about the feedback, to describe the following lesson, and to give the deadline for completion of the next assignment. Participants were able to start with a new lesson after they had received the feedback (ie tunneled intervention). When deadlines were not met, email reminders were sent to participants. The support includes feedback on the assignments and motivational and empathic strategies to keep participants engaged in the course.</t>
  </si>
  <si>
    <t>Participants in the control group did not receive treatment or support from the coaches. However, in the email with the randomization outcome they were advised to consult their (occupational) physician or a psychologist if they wanted treatment for their depressive symptoms. Participants who were interested were sent a copy of the self-help book version of the intervention after having completed the posttreatment assessment. Participants in both conditions had access to any additional (mental) health care.</t>
  </si>
  <si>
    <t>Inclusion criteria: aged at least 18 years; CES-D score of at least 16; not on partial or full sick leave; had access to the internet and an email address; employed by 1 of the 6 participating companies. Exclusion criteria: unstable (&lt;1 month) medication use for depressive symptoms; having a legal labour dispute with the employer</t>
  </si>
  <si>
    <t>Use of antidepressants; receiving treatment from a psychologist or psychiatrist at study entrance</t>
  </si>
  <si>
    <t>43.4 (9.2)</t>
  </si>
  <si>
    <t>TAU in both arms</t>
  </si>
  <si>
    <t>NTR2993</t>
  </si>
  <si>
    <t>Quality of life listed as secondary outcome but not reported</t>
  </si>
  <si>
    <t>Primary paper (Geraedts 2014a) identified from follow-up paper (Geraedts 2014b). TAU in both arms. 25% were diagnosed with a current major depressive disorder, dysthymic disorder, or both. 16% were receiving treatment for their depressive symptoms at baseline (4% medication-only, 10% psych treatment only and 2% psych treatment + medication)</t>
  </si>
  <si>
    <t>Statistically significant differenece in country of birth, higher percentage of Netherlands-born participants in control arm</t>
  </si>
  <si>
    <t>Connolly Gibbons, M. B., et al. (2012) Supportive-expressive dynamic psychotherapy in the community mental health system: a pilot effectiveness trial for the treatment of depression. Psychotherapy (Chicago, Ill.) 49, 303-31</t>
  </si>
  <si>
    <t>Inclusion criteria: patients seeking outpatient services at Northwestern Human Services (private, nonprofit, community-based corporation that provides mental health, mental retardation, and substance abuse treatment services to children and adults throughout Pennsylvania, primarily serving the publicly funded consumer); QIDS score of at least 11; HAMD score of at least 14. Exclusion criteria: referred out for immediate substance or alcohol treatment; actively suicidal; met crieria for bipolar disorder or any psychotic disorder</t>
  </si>
  <si>
    <t>Any psychotherapy</t>
  </si>
  <si>
    <t>Received in addition to CBT</t>
  </si>
  <si>
    <t>12x 1-hour sessions</t>
  </si>
  <si>
    <t>Therapist with master's degree in a mental health field</t>
  </si>
  <si>
    <t>Therapists in the TAU condition were asked to deliver 12 sessions of psychotherapy, using the approach they would normally use to target MDD in a community mental health setting. The therapists reported that they used some cognitive- and relationship-focused interventions, but few therapists reported any formal training in specific evidence-based techniques.</t>
  </si>
  <si>
    <t>TAU (potential concurrent pharm treatment) in both arms</t>
  </si>
  <si>
    <t>Connolly Gibbons 2012</t>
  </si>
  <si>
    <t>40.8 (10.4)</t>
  </si>
  <si>
    <t>Individiual</t>
  </si>
  <si>
    <t>...a formal chart review of the patients in the current study was not conducted with regard to concurrent pharmacological treatment, consistent with the NHS program it is likely that many of the patients in this study were also prescribed psychiatric medication in addition to psychotherapy'. TAU (pharm treatment) in both arms so not reflected in intervention names. Baseline severity only reported for completers. Primary diagnoses based on the community clinicians' intake evaluation included MDD (74%), depressive disorder not otherwise specified (10%), posttraumatic stress disorder (10%), adjustment disorder (3%), and dysthymic disorder (3%).</t>
  </si>
  <si>
    <t>7.4 (SD = 2.5) sessions</t>
  </si>
  <si>
    <t xml:space="preserve">6.6 (SD = 2.7) sessions </t>
  </si>
  <si>
    <t>This research was supported in part by the National Institute of Mental Health Career Development Award K01-MH63149 and Infrastructure Development Award R24-MH070698</t>
  </si>
  <si>
    <t>ISRCTN91947481</t>
  </si>
  <si>
    <t>UK National Institute for Health Research (NIHR) Health Technology Assessment (HTA) programme (project No 06/43/05)</t>
  </si>
  <si>
    <t>Beating the Blues (Ultrasis, www.ulltrasis.com)</t>
  </si>
  <si>
    <t>Inclusion criteria: adults aged at least 18; presenting in primary care with new or existing symptoms of depression; PHQ-9 score of at least 10; had access to the internet at home or through a close friend or relative. Exclusion criteria: in receipt of CCBT or specialist psychological therapy at the time of recruitment; actively suicidal; experiencing psychotic symptoms; depressed in the postnatal period; recently been bereaved; primary diagnosis of alcohol or drug abuse; not able to read and write in English</t>
  </si>
  <si>
    <t>Computerised-CBT (CCBT) + any AD</t>
  </si>
  <si>
    <t>Participants were free during the trial to access any treatment usually available in primary care, including the use of antidepressants, counselling, psychological services (including Improving Access to Psychological Therapy services, which were present in most sites during the course of the trial), or secondary care mental health services. &gt;80% concurrently used antidepressants so categorised as + any AD. All participants in the two intervention arms were provided with support in the form of regular (weekly) telephone calls, conducted by telephone support staff. The purpose of these telephone calls was to provide participants with technical support with using the cCBT programs (such as how to access the cCBT programs and resetting passwords) and to encourage them to engage with the cCBT programs. The supportive telephone calls were not intended to offer any form of psychotherapy.</t>
  </si>
  <si>
    <t>8 modules</t>
  </si>
  <si>
    <t>MoodGYM (ANU, http://moodgym.anu.edu.au)</t>
  </si>
  <si>
    <t>The randomised groups were well balanced and similar on entry to the trial in terms of age, sex, severity of depression, duration of depression, use of antidepressant drugs, and educational attainment</t>
  </si>
  <si>
    <t>Participants were free during the trial to access any treatment usually available in primary care, &gt;80% used concurrent ADs so categorised as + any AD. 2 CCBT arms (commercially produced and free-to-use)</t>
  </si>
  <si>
    <t>39.9 (12.7)</t>
  </si>
  <si>
    <t>Commercially produced interactive, multimedia, cCBT package comprising a 15 minute introductory video followed by eight therapy sessions lasting about 50 minutes. The programme is entirely online, and there is no interaction with clinicians or individualised feedback on computer sessions. There are homework exercises between the sessions. 82% received AD</t>
  </si>
  <si>
    <t>Free-to-use web-based CBT programme for depression, consisting of 5 interactive modules, which are made available sequentially on a weekly basis, with revision of all aspects of the programme in the 6th week. The programme is entirely online, and there is no interaction with clinicians or individualised feedback on computer sessions. 77% received AD</t>
  </si>
  <si>
    <t>84% received AD</t>
  </si>
  <si>
    <t>Median 2 sessions (IQR 0-5)</t>
  </si>
  <si>
    <t>Median 1 session (IQR 0-2)</t>
  </si>
  <si>
    <t>32% diagnosed with Axis II personality disorder</t>
  </si>
  <si>
    <t>Relational client-centered therapy; Emotion-focused therapy (EFT)</t>
  </si>
  <si>
    <t>41% had at least 1 axis II diagnosis</t>
  </si>
  <si>
    <t>Psychoeducational website; internet support group; psychoeducational website + internet support group; attenton placebo</t>
  </si>
  <si>
    <t>21% were currently on psychoactive medication for depression</t>
  </si>
  <si>
    <t>Inclusion criteria: outpatients aged over 55 years; met DSM-III criteria for a major depressive episode; HAMD score of at least 18; assessed as able to complete the Zung Self Rating Depression Scale (SDS). Exclusion criteria: primary diagnosis of schizophrenia (atypical depressive type); bipolar disorder; adjustment disorder; anxiety as primary disorder; known active suicidal tendencies; known cognitive deficiencies and alcohol or drug abuse in the last 6 months; symptoms or a history of relevant renal, hepatic, respiratory, cardiovascular or cerebrovascular diseases; narrow angle glaucoma; clinically significant prostatic hypertrophy; seizure disorders; drug allergy or other hypersensitivity reactions to TCA or related compounds; hyperthyroidism; clinically significant abnormal ECG; concomitant treatment with other psychotropic medication including benzodiazepines; treated with ECT within 3 months of baseline; used MAOIs within 14 days of baseline; used other psychotropic drugs including other antidepressants within 7 days of baseline; patients with a total HAMD score reduction of 20% or more in the 7-day placebo wash-out period</t>
  </si>
  <si>
    <t>Treatment included 5 key components: (1) expressive relationship-focused component; (2) supportive alliance building component; (3) socialization-focused component; (4) education focused component; (5) cultural sensitivity component. (1) patients told 5-10 specific stories about problematic interactions the patient had recently with important people in their lives. For each story, therapists explored with the patient what he or she really wanted or needed from the other person, how he or she saw the other person as acting toward him/her, and how he or she responded to the other person. Across stories, the therapist and patient worked to try to understand the patterns that were repetitive across their experiences that were causing the most problems for the patient in his or her current world. Therapists helped patients explore how their current interpersonal responses, although understandable given their past relationship experiences, were incompatible with what they truly wanted from the other people in their lives. (2) explicit treatment goals agreed with the patient early in treatment and reviewed regularly to make sure the patient felt comfortable with the treatment progress. Therapist–patient bond fostered through: (a) regular examination of the patient's motivation for treatment, (b) regular monitoring of the patient's involvement in the therapeutic process, (c) maintenance of an empathic stance indicated by use of “we” in discussions of therapy tasks and goals, (d) use of a conversational style, (e) repeated acknowledgment that the patient is being heard, (f) use of facial expressions to exhibit interest and respect, (g) regularly noting any positive change accomplished by the patient, and (h) high frequency use of reflective clarifications. (3) explicit socialization interview, adapted from the guidelines discussed by Luborsky (1984) and Book (1997), in the first session. Our goal was to provide overt “ground rules” for treatment, explore any patient doubts about the usefulness of treatment, explain the therapeutic focus on relationship patterns, and motivate the patient to believe that change is possible. (4) During the first few sessions, the therapist focused on those life factors (legal, medical, and family crises) that were likely to inhibit the client's ability to complete a course of psychotherapy for depression. The therapist worked with the patient to figure out how to contact the legal, medical, and social services necessary to deal with these life problems. Once current life stressors were stabilized, the therapists were trained to take each life stressor and return to an exploration of the relationship patterns that contributed to the problems. (5) therapists to have an awareness of the influence of their own cultural background and how their own feelings, values, and beliefs about ethnic minorities can impact treatment. It is also important that therapists are familiar with the ethnic minority group that they will be treating in therapy. Therapists should develop some level of understanding about the client's culture, norms, values, family, social structure, and gender roles. Because it is likely that therapists and ethnic minority clients may differ in terms of life experiences, therapists should acknowledge and explore those existing differences. Through exploration, therapists can increase their awareness of the influence of cultural factors while also developing a level of comfort and respect for the differences that are present. Therapists' also need to distinguish between what is normal versus impaired within the client's ethnocultural context</t>
  </si>
  <si>
    <t>Org 3770- and trazodone-treated groups had significantly greater cognitive disturbance than the  placebo-treated group, as assessed by the HAMD factor III (sum of HAMD items, 10-13, 15 and 17)</t>
  </si>
  <si>
    <t>Demographics only reported for modified ITT group (97% of N randomised)</t>
  </si>
  <si>
    <t>55-81</t>
  </si>
  <si>
    <t>62.0 (SD NR)</t>
  </si>
  <si>
    <t>28.7mg (8.5)</t>
  </si>
  <si>
    <t>219.5mg (57.4)</t>
  </si>
  <si>
    <t>5.8 capsules (1.7)</t>
  </si>
  <si>
    <t>The only permitted concomitant psychotropic medication during the study was chloral hydrate (500mg at bed time) but it was not prescribed during the study</t>
  </si>
  <si>
    <t>Modified ITT (at least 1 dose of double-blind medication) for baseline (97% of N randomised). No measure of variance for baseline HAMD</t>
  </si>
  <si>
    <t>Data cannot be extracted for depression symptomatology (in figure) and remission not reported</t>
  </si>
  <si>
    <t>One-third of all patients were taking antidepressants (primarily selective serotonin reuptake inhibitors (SSRIs)) prior to and during the trial. 3 of the studies identified in the 2016-2019 search</t>
  </si>
  <si>
    <t>Turkey</t>
  </si>
  <si>
    <t>Via Barth 2013 SR. Data not extracted for CBT + psychodrama arm. Drop-out before receiving treatment but treatment assignment not reported. Demographics cannot be extracted as not split by arm and not all arms included</t>
  </si>
  <si>
    <t>Inclusion criteria: university students; BDI score of at least 19; willingness to participate in group therapies; total score that was above the average on Dysfunctional Attitude Scale (DAS) and Automatic Thoughts Questionnaire (ATQ). Exclusion criteria: concurrent involvement in psychotherapy; use of medication; evidence of severe depression; high risk of suicide or history of suicide</t>
  </si>
  <si>
    <t>Although 12 sessions were planned, treatments were conducted only for 11 sessions because of the proximity of the students’ final examinations.</t>
  </si>
  <si>
    <t>Therapist</t>
  </si>
  <si>
    <t>11x 1.5 hour sessions</t>
  </si>
  <si>
    <t>Core components included: psychoeducation; self-monitroing of cognitions, events, and moods; identifying and challenging cognitive distortions; scheduling activities; behavioural rehearsal; behavioural experiment; relapse prevention. Intervention included mini-lectures, reading, and homework assignments</t>
  </si>
  <si>
    <t>Inclusion criteria: students at the University of Jordan; BDI score of at least 15; ability to read, write, and speak Arabic. Exclusion criteria: significant hearing or visual impairment; not able to come to the research site 10 times over the 10 weeks of group therapy sessions</t>
  </si>
  <si>
    <t>10x 45-min sessions</t>
  </si>
  <si>
    <t>Teaching Kids to Cope (TKC) Programme modified to be used with university students aged 17-24 years (MTKC). The sessions include lectures, group discussions, role playing, brainstorming, handouts, group projects, and practice of problem-solving skills. Typical session topics include: learning to trust, developing a positive self-image, identifying life stresses, and identifying positive and negative ways of coping with stress. Specific techniques for positive coping were practiced in the group in relation to such stresses as family relationships, university problems, and peer relationships.</t>
  </si>
  <si>
    <t>Master’s level nurses with experience in psychiatric and mental health nursing</t>
  </si>
  <si>
    <t>The control group did not receive any additional health care. As no facility provides psychological and mental health care for students unless they ask for it, the possibility of students’ receiving training and help related to their depressive symptoms and management of stressful life events was limited.</t>
  </si>
  <si>
    <t>No significant differences between groups at baseline on dependent measures</t>
  </si>
  <si>
    <t>Only completer data available for control</t>
  </si>
  <si>
    <t>University of Jordan grant number (58/2006-2007)</t>
  </si>
  <si>
    <t>82% being treated with antidepressants at baseline</t>
  </si>
  <si>
    <t>HARINGSMA2006A</t>
  </si>
  <si>
    <t>48% receiving antidepressants and/or sedatives at baseline</t>
  </si>
  <si>
    <t>4% dysthymic disorder and 41% double depression</t>
  </si>
  <si>
    <t>CBT group (under 15 sessions); sertraline; pill placebo; peer support; patients choice</t>
  </si>
  <si>
    <t>Assumed no dropout (none reported)</t>
  </si>
  <si>
    <t>24x 40-60-min sessions</t>
  </si>
  <si>
    <t>18-25</t>
  </si>
  <si>
    <t>Inclusion criteria: female students at Aligoudarz Payame Noor University; diagnosed with major depression. Exclusion criteria: medical or sports history; did not live in appropriate geographical location</t>
  </si>
  <si>
    <t>Statistical comparison between groups at baseline not reported</t>
  </si>
  <si>
    <t>Control group asked to pursue normal lofe and not engage in any physical activity during the next 8 weeks</t>
  </si>
  <si>
    <t>Aerobic exercises (periodic moderate-intensity running) with 65-60% of maximum heart rate (HRmax)</t>
  </si>
  <si>
    <t>Endpoint data not reported for depression symptomatology or life satisfaction</t>
  </si>
  <si>
    <t>Supervised high intensity exercise group + sertraline</t>
  </si>
  <si>
    <t>Depression severity (HAMD=13–18; HAMD&gt; 18)</t>
  </si>
  <si>
    <t>Inclusion criteria: men and women aged at least 50 years; met DSM-IV for MDD (assessed with Diagnostic Interview Schedule [DIS]; HAMD score &gt;13. Exclusion criteria: already taking antidepressant medication; exercising regularly at baseline; actively suicidal; history of bipolar disorder; orthopedic complications or severe cardiovascular disease that would preclude exercising; intolerance for sertraline</t>
  </si>
  <si>
    <t>Participants were assigned training ranges equivalent to 70%–85% heart rate reserve. Each exercise session began with a 10-min warm-up exercise period followed by 30 min of continuous cycle ergometry or brisk walking or jogging at an intensity that would maintain heart rates within or above the assigned target training range. Sessions ended with 5 min of cool-down exercises.</t>
  </si>
  <si>
    <t>Participants were assigned training ranges equivalent to 70%–85% heart rate reserve. Each exercise session began with a 10-min warm-up exercise period followed by 30 min of continuous cycle ergometry or brisk walking or jogging at an intensity that would maintain heart rates within or above the assigned target training range. Sessions ended with 5 min of cool-down exercises. Participants also received sertraline concurrently</t>
  </si>
  <si>
    <t>NR/Psychiatrist</t>
  </si>
  <si>
    <t>56.72 (6.45)</t>
  </si>
  <si>
    <t>The treatment groups did not differ on any demographic variables, nor did groups vary in their baseline scores on the HRSD or BDI.</t>
  </si>
  <si>
    <t>Median peak dose 100mg</t>
  </si>
  <si>
    <t>Median peak dose 100mg of sertraline; Median 43 exercise sessions</t>
  </si>
  <si>
    <t>Median 43 sessions</t>
  </si>
  <si>
    <t>Definition of remission also included no longer meeting DSM-IV criteria for MDD</t>
  </si>
  <si>
    <t>Baseline ITT HAMD by group calculated by combining dropout and completer</t>
  </si>
  <si>
    <t>National Institutes of Health (NIH) Grants MH 49679, HL 43028, and HL 59672 and General Clinical Research Centers Program National Center for Research Resources NIH Grant M01-RR-30.</t>
  </si>
  <si>
    <t>NIMH grants MH-28279 and MH- 16804</t>
  </si>
  <si>
    <t>Inclusion criteria: women who met DSM-III criteria for non-psychotic unipolar major depressive disorder and met the criteria of Feighner et al. (1972) for primary depression; Raskin Eligibility Depression Scale score of at least 7; new applicants for treatment; in the acute phase of their disorder. Exclusion criteria: family history of bipolar affective disorder; personal history of hypomanic episodes; receiving other active treatment at the time of referral; been administered a therapeutic dose of tricyclic drugs in the preceding 6 months</t>
  </si>
  <si>
    <t>202.3mg</t>
  </si>
  <si>
    <t>Time-limited dynamic therapy. Therapy focused primarily on the individual's current concern, rather than an in-depth exploration or with personality reorganization as the goal. While historical exploration sometimes was pursued, greater attention was centered on the patient's more recent experiences and affectual responses. Therapist activity involved support, warmth, empathy, reflection, interpretation, and clarification. Participants also received pill placebo</t>
  </si>
  <si>
    <t>Definition of remission also included scoring 10 or less on BDI</t>
  </si>
  <si>
    <t>Inclusion criteria: primary psychiatric diagnosis met DSM-III criteria for major depression with melancholia; HAMD score of at least 26; Raskin Depression Scale (RDS) score of at least 10; Covi Anxiety Scale score below the RDS score. Exclusion criteria: pregnancy; major medical illness; epilepsy; glaucoma; hypothyroidism; active alcohol or drug abuse; received electroconvulsive therapy, monoamine oxidase inhibitors, or an
investigational drug in the previous 2 weeks</t>
  </si>
  <si>
    <t>2-7 days</t>
  </si>
  <si>
    <t>25-300mg/day</t>
  </si>
  <si>
    <t>1-6 capsules/day</t>
  </si>
  <si>
    <t>No statistically significant difference between groups at baseline</t>
  </si>
  <si>
    <t>41.5 (SD NR)</t>
  </si>
  <si>
    <t>Data not extracted for adinazolam. Only discontinuation data can be extracted. 0% personality diagnosis, 6% dysthymic diagnosis. 68% past treatment (but does not appear to be for current episode)</t>
  </si>
  <si>
    <t>142mg</t>
  </si>
  <si>
    <t>Upjohn Company and by PHS Research Grant No. RR-36 from the General Clinical Research Center Branch, Division of Research Facilities and Resources, Bethesda, MD.</t>
  </si>
  <si>
    <t>No measure of variance for baseline HAMD. Only discontinuation data can be extracted for endpoint</t>
  </si>
  <si>
    <t>Inclusion criterion 'currently taking an antidepressant'</t>
  </si>
  <si>
    <t>24.5% were receiving antidepressant medication or psychological therapy (other than CBT) at baseline</t>
  </si>
  <si>
    <t>CCBT with support + TAU; waitlist + TAU</t>
  </si>
  <si>
    <t>CBT individual (15 sessions or over) + imipramine</t>
  </si>
  <si>
    <t>Inclusion criteria: met RDC for major depressive disorder; BDI score of at least 20; HAMD score of at least 14. Exclusion criteria: past or current RDC schizophrenia, bipolar I affective disorder, organic brain syndrome, somatization disorder, antisocial personality, or schizotypal features (2 or more); current generalised anxiety disorder, panic disorder, phobic disorder, or OCD, if predominant over and not coterminous with the current episode of depression; RDC diagnosis of alcoholism or drug use disorder within the last year; hallucinations, delusions, or stupor; suicide risk necessitating immediate hospitalization; medical history or results of current laboratory tests (i.e. thyroxine level, ECG, automated chemical analysis, or urinalysis) contraindicating imipramine treatment; recent within 3 months) history of nonresponse to an adequate trial of imipramine (i.e. 150mg/day for at least 2 weeks); Iq less than 80</t>
  </si>
  <si>
    <r>
      <t>Sex; age (</t>
    </r>
    <r>
      <rPr>
        <sz val="11"/>
        <color theme="1"/>
        <rFont val="Calibri"/>
        <family val="2"/>
      </rPr>
      <t>≤35 years vs &gt;35 years); chronicity of index episode (≤ 6 months vs &gt;6 months)</t>
    </r>
  </si>
  <si>
    <t>Maximum 20x 50-min sessions</t>
  </si>
  <si>
    <t>14.9 sessions</t>
  </si>
  <si>
    <t>Clinical psychologist or clinical social worker</t>
  </si>
  <si>
    <t>Patients trained to identify and modify negative beliefs and maladaptive information processing proclivities</t>
  </si>
  <si>
    <t>75-450mg/day</t>
  </si>
  <si>
    <t>232mg</t>
  </si>
  <si>
    <t>Patients trained to identify and modify negative beliefs and maladaptive information processing proclivities. Participants also received imipramine</t>
  </si>
  <si>
    <t>Maximum 20x 50-min sessions/75-450mg/day</t>
  </si>
  <si>
    <t>1-2/7</t>
  </si>
  <si>
    <t>14.9 sessions/232mg</t>
  </si>
  <si>
    <t>Actual intensity averaged across single and combination interventions</t>
  </si>
  <si>
    <t>Clinical psychologist or clinical social worker/Psychiatrist</t>
  </si>
  <si>
    <t>18-62</t>
  </si>
  <si>
    <t>Excluded in 2004 GL 'Randomised, but dropouts replaced'. Not available electonically. Two impramine arms (with or without continuation) pooled by study. 28% had a history of antidepressant medication and 64% a history of psychotherapy (but does not appear to be for current episode)</t>
  </si>
  <si>
    <t>Grant MH-332.9 from NIMH and grants from the Ramsey Foundation</t>
  </si>
  <si>
    <t>Inclusion criteria: primary care patients aged 18-64 years; sufficiently depressed to require antidepressants and suitable for treatment in general practice; met RDC for a diagnosis of probable or definite major, minor or intermittent depression; HAMD score of at least 6. Exclusion criteria: HAMD score of 27 or more; required referral for psychiatric treatment; had been under psychiatric treatment; had received an adequate course of antidepressants in the previous 3 months; history of drug or alcohol problems or schizophrenia; significant language problems; diagnosis of minor or intermittent depression accompanied by a diagnosis of phobic state; generalized anxiety disorder or
obsessive-compulsive disorder</t>
  </si>
  <si>
    <t>75-175mg/day</t>
  </si>
  <si>
    <t>3-7 capsules/day</t>
  </si>
  <si>
    <t>119mg</t>
  </si>
  <si>
    <t>General practitioners were asked to prescribe no other psychotropic medication unless they felt benzodiazepines were necessary in which case they were asked to use only temazepam or lorazepam. Only four patients in each group took a benzodiazepine regularly for a week or more. A total of 10 patients in the drug group and nine in the placebo group were taking benzodiazepines by the end of week one, and by week six, seven in each group were doing so</t>
  </si>
  <si>
    <t>Demographics and data only reported for those who completed 4 weeks of treatment (79% of N randomised)</t>
  </si>
  <si>
    <t>Depression symptomatology cannot be extracted (in figures or no measure of variance reported) and HAMD remission/response not reported</t>
  </si>
  <si>
    <t>Modified ITT analysis (those who completed 4 weeks of treatment), but 79% of N randomised so categorised as completer. No measure of variance reported for change score</t>
  </si>
  <si>
    <t>MRC</t>
  </si>
  <si>
    <t>Hopko, D. R., Lejuez, C. W., Lepage, J. P., Hopko, S. D., &amp; McNeil, D. W. (2003). A brief behavioral activation treatment for depression: A randomized pilot trial within an inpatient psychiatric hospital. Behavior modification, 27(4), 458-469.</t>
  </si>
  <si>
    <t>Behavioural activation (BA) individual + any AD</t>
  </si>
  <si>
    <t>Non-directive/supportive/person-centred counselling + any AD</t>
  </si>
  <si>
    <t>30.5 (9.0)</t>
  </si>
  <si>
    <t>Inclusion criteria: inpatients admitted to William R. Sharpe Jr. Hospital, a 150-bed, acute- to medium-care state psychiatric facility; principal diagnosis of major depression (assessed using an unstructured diagnostic interview by psychologist or psychiatrist). Exclusion criteria: history of psychosis; currently diagnosed with a psychotic disorder</t>
  </si>
  <si>
    <t>Patients were enrolled in the study for 2 weeks or until discharge, whichever came first (M= 12.7 days for BATD; M = 14.0 days for supportive psychotherapy)</t>
  </si>
  <si>
    <t>Brief Behavioral Activation Treatment for Depression (BATD). Initial sessions consist of assessing the function of depressed behavior, information gathering, establishment of patient rapport, strategies for reducing reinforcement for depressed behavior, and introduction of the treatment rationale. Next, an activity hierarchy is constructed in which up to 15 activities are rated ranging from easiest to most difficult to accomplish. Using a master activity log and behavioral checkout to monitor progress, the patient moves through the hierarchy in a systematic fashion, progressing from the easiest through the most difficult behaviors. All patients were simultaneously treated with antidepressant medication (i.e., tricyclic antidepressants or selective serotonin reuptake inhibitors)</t>
  </si>
  <si>
    <t>Master-level clinicians</t>
  </si>
  <si>
    <t>6x 20-min sessions</t>
  </si>
  <si>
    <t>Master-level clinician</t>
  </si>
  <si>
    <t>Supportive psychotherapy. Pateints were involved in a nondirective discussion with the clinician in which they were encouraged to share their experiences. The therapist assumed a supportive, facilitative role but did not teach specific skills. All patients were simultaneously treated with antidepressant medication (i.e., tricyclic antidepressants or selective serotonin reuptake inhibitors)</t>
  </si>
  <si>
    <t>No significant differences in gender, age, years of education, number of previous admissions, number of coexistent diagnoses, marital status, or ethnicity across treatment conditions</t>
  </si>
  <si>
    <t>16% have borderline personality disorder. Assumed no drop-out (none reported)</t>
  </si>
  <si>
    <t>28% psychotic depression. Excluded from 2004 GL as '55% of amitriptyline and placebo patients diagnosed with prolonged adjustment reaction'</t>
  </si>
  <si>
    <t>Amitriptyline; cianopramine; pill placebo</t>
  </si>
  <si>
    <t>Norway &amp; UK</t>
  </si>
  <si>
    <t>Inpatient &amp; outpatient</t>
  </si>
  <si>
    <t>Inclusion criteria: inpatients or outpatients aged 60-85 years; met DSM-III criteria for a diagnosis of major depressive episode (single or recurrent); HAMD score of at least 18. Exclusion criteria: other primary psychiatric disorder (for example, schizo-affective, bipolar, atypical depressive or dys- thymic  disorder, drug abuse, drug overdosing and/or alcoholism, significant suicidal tendencies or seizure disorder); unacceptably severe cognitive deficit (score of at least 5 on items 1-4 of the Brief Cognitive Rating Scale); any major progressive or serious somatic illness (for example, serious cardiovascular pathology, recent cerebrovascular disorders, renal insufficiency, hepatic insufficiency, prostatism, narrow-angle glaucoma or known urinary retention); treated with ECT within the previous 3 months; received an adequate dose of antidepressant within 1 month prior to the screening; HAMD score improved by 25% or more during placebo run-in</t>
  </si>
  <si>
    <t>3-7 days</t>
  </si>
  <si>
    <t>15-45mg/day</t>
  </si>
  <si>
    <t>30-90mg/day</t>
  </si>
  <si>
    <t>60-85</t>
  </si>
  <si>
    <t>At baseline, both groups were well matched  regarding the DSM I11 diagnosis, sex distribution, mean age and body weight, duration of present episode and number of hospitalizations in the past</t>
  </si>
  <si>
    <t>37.3mg</t>
  </si>
  <si>
    <t>73.8mg</t>
  </si>
  <si>
    <t>70.5 (5.5)</t>
  </si>
  <si>
    <t>Educational  grant from N. V. Organon, Oss, The Netherlands</t>
  </si>
  <si>
    <t>TAU (substance abuse treatment) in both arms</t>
  </si>
  <si>
    <t>18x 2-hour sessions</t>
  </si>
  <si>
    <t>Integrated group CBT for depression and substance use disorder. 3 modules: thoughts; activites; people interactions</t>
  </si>
  <si>
    <t>Substance abuse treatment counsellors</t>
  </si>
  <si>
    <t>No treatment for depression. TAU for substance abuse (12-step approach; weekly 90-min sessions)</t>
  </si>
  <si>
    <t>Inclusion criteria: outpatients at a substance abuse treatment programme; BDI-II score&gt;13; presence of a probable alcohol or drug disorder (assessed with AUDIT-C and Drug Abuse Screening Test). Exclusion criteria: positive screen for a self-reported bipolar disorder, schizophrenia, or cognitive impairment</t>
  </si>
  <si>
    <t>Data cannot be extracted for SF-12. TAU (substance abuse treatment) in both arms. 11% taking psychotropic medication at baseline. 14% receiving individual counselling but this could be for substance misuse</t>
  </si>
  <si>
    <t>Data cannot be extracted for depression symptomatology or quality of life</t>
  </si>
  <si>
    <t>National Institute on Drug Abuse (Grant. R01DA020159)</t>
  </si>
  <si>
    <t>Pakistan</t>
  </si>
  <si>
    <t>Munoz &amp; Miranda (1986)</t>
  </si>
  <si>
    <t>10x 60-90 min sessions</t>
  </si>
  <si>
    <t>CBT manual for non-CBT trained professionals developed for low income English and Spanish speaking medical patients in the US. Topics covered in the sessions included: information on symptoms of depression, causes of stress, depression treatment options and the likely outcomes, getting involved in pleasant activities, cognitive therapy and problem solving techniques, and improving relationships</t>
  </si>
  <si>
    <t>Clinical psychologist &amp; health visitor</t>
  </si>
  <si>
    <t>Primary care physician</t>
  </si>
  <si>
    <t>Inclusion criteria: women aged 16-65 years; Self Reporting Questionnaire (SRQ) score of at least 9; Clinical Interview Schedule Revised (CIS-R) score of at least 12; HAMD score of at least 18. Exclusion criteria: significant physical or learning disability; pregnancy; psychotic symptoms; serious suicidal risk; history of mania; alcohol or drug abuse; had received any form of treatment for depression in the previous month; intended to leave study arera during the following 6-month period</t>
  </si>
  <si>
    <t>ISRCTN64846643</t>
  </si>
  <si>
    <t>31.3 (5.5)</t>
  </si>
  <si>
    <t>Data cannot be extracted for Brief Disability Questionnaire (BDQ) as scale modified and non-validated. 24% had chronic physical illness</t>
  </si>
  <si>
    <t>6.3 (2.2) sessions</t>
  </si>
  <si>
    <t>Visual analogue scale</t>
  </si>
  <si>
    <t>Computerised problem solving therapy with support</t>
  </si>
  <si>
    <t>Computerised problem solving therapy</t>
  </si>
  <si>
    <t>Inclusion criteria: adults aged at least 18 years; CES-D score of at least 16; Turkish background (participant or at least 1 parent born in Turkey); access to a computer with internet; have an email address. Exclusion criteria: high risk of suicide</t>
  </si>
  <si>
    <t>Self &amp; researcher</t>
  </si>
  <si>
    <t>Modified version of self-guided problem-solving intervention (AOC) adapted to a culturally sensitive intervention (AOC-TR). Culture-specific adaptations included: participants’ preferred language; describing psychological problems in terms of idioms of distress (eg, using symptoms of depression instead of the term depression); explicitly discussing migration and culture by using culture-specific cases and problems that are recognizable for the target group concerned; including recognizable examples of persons with similar problems. Participants indicate what they think is important in their lives, they make a list of their problems and worries, and they categorize their problems into 3 groups: unimportant problems, which are not related to what they think is important in their lives; important and solvable problems, which are approached by a systematic problem-solving approach consisting of 6 steps; important but unsolvable problems, such as having lost someone through death or having a chronic general medical disease and making a plan for how to live with it. The core of the intervention is the 6-step problem-solving procedure, which teaches to use this technique during the course for several of their important and solvable problems. The participants received feedback on their homework assignments in brief weekly emails in either Turkish or Dutch from the researcher</t>
  </si>
  <si>
    <t>Participants provided with access to intervention after 2-month follow-up assessment</t>
  </si>
  <si>
    <t>Intervention 5 weeks but post-treatment assessment at 8 weeks so categorised accordingly</t>
  </si>
  <si>
    <t>35.2 (9.3)</t>
  </si>
  <si>
    <t>There were no statistically significant differences between the experimental and control group at baseline on any of the demographic and secondary outcomes</t>
  </si>
  <si>
    <t>No measure of variance reported for endpoint ITT</t>
  </si>
  <si>
    <t>Visual analogue scale. No ITT data reported. Available case N&lt;completers</t>
  </si>
  <si>
    <t>VU University and the Trimbos-institute, the Netherlands Institute of Mental Health and Addiction</t>
  </si>
  <si>
    <t>No measure of variance reported for ITT analysis, only completer data available for follow-up and available case for quality of life (N&lt;completers)</t>
  </si>
  <si>
    <t>Inclusion criteria: met DSM-III-R criteria for a diagnosis of major depression (assessed with SCID); BDI score of at least 20; HAMD score of at least 14. Exclusion criteria: bipolar depression; psychotic subtypes of depression; panic disorder; current alcohol or other substance abuse; past or present schizophrenia or schizophreniform disorder; organic brain syndrome; mental retardation; concurrent psychotherapy; receiving psychotropic medication; needed to be hospitalized because of imminent suicide potential or psychosis</t>
  </si>
  <si>
    <t>Number of previous episodes of depression; presence or absence of dysthymia; severity of depression; gender; marital status (married, divorced, single, or widowed)</t>
  </si>
  <si>
    <t>Grants 2RO1 MH44063-06 and 5K02 MH00868-05 from the National Institute of Mental Health</t>
  </si>
  <si>
    <t>BA group had significantly lower HAMD score at baseline</t>
  </si>
  <si>
    <t>38.0 (SD NR)</t>
  </si>
  <si>
    <t>5.26 (5.75)</t>
  </si>
  <si>
    <t>Unpublished modification of Beck et al. (1979) manual</t>
  </si>
  <si>
    <t>Early strategies from Beck et al. (1979) manual. Core components include: monitoring of daily activities; assessment of the pleasure and mastery that is achieved by engaging in a variety of activities; the assignment of increasingly more difficult tasks that have the prospect of engendering a sense of pleasure or mastery; cognitive rehearsal of scheduled activities, in which participants imagine themselves engaging in various activities with the intent of finding obstacles to the imagined pleasure or mastery expected from those events; discussion of specific problems (e.g., difficulty in falling asleep) and the prescription of behavior therapy techniques for dealing with them; interventions
to ameliorate deficits in social skills (e.g., assertiveness, communication skills). In the BA condition, activation is the exclusive focus</t>
  </si>
  <si>
    <t>Activation and the modification of dysfunctional thoughts, based on Beck et al. (1979) manual. Core components include: noticing mood shifts in therapy sessions and asking for the thoughts that preceded the mood shift; using a daily record of dysfunctional thoughts as a form of personal diary in which the clients note particularly problematic events and the types of thoughts that surrounded those events; reexamining thoughts in specific situations and determining whether the event warranted the types of conclusions that the patient had drawn about it; helping clients learn how to respond in a more functional manner to negative thinking; examining the possibility of attributional biases or mistakes in the way the clients see the causes of various successes and failures in their lives; the development of homework assignments in which the clients assess the validity of their negative interpretations. In this study, the AT condition permitted the use of all interventions from the BA condition and those listed earlier. The only proscription in this condition was the opportunity to work on underlying core beliefs or schemas.</t>
  </si>
  <si>
    <t>Cognitive therapy in its complete form. Core components include: use of the "downward arrow," a technique in which the therapist asks the client for their explanations about why certain problems have emerged, which then leads to the therapist hypothesizing various types of general concerns and eventually to the identification of core beliefs; the explicit identification of underlying assumptions and core beliefs, either by direct report of the client or by inference on the part of the therapist; the identification of alternative assumptions or core beliefs; the discussion of the advantages and disadvantages of holding various assumptions or core beliefs; discussion of the short-term versus the long-term advantages of various assumptions or beliefs; assignment of homework that allows patients to determine whether they actually use certain assumptions or core beliefs in the way they deal with their life circumstances and to explore the application of other assumptions to those circumstances; the use of the same
techniques involved in modifying dysfunctional thinking, except in this case they are applied to core beliefs rather to situation-specific dysfunctional thinking. In this study, the CT condition allowed the use of the full range of BA, AT, and CT interventions. To ensure a fair test of the core schema hypothesis, however, we required that a minimum of eight sessions have a primary focus on assumptive work.</t>
  </si>
  <si>
    <t>Definition of remission also included no longer meeting DSM-III-R criteria for MDD</t>
  </si>
  <si>
    <t>Treatment duration/frequency not reported</t>
  </si>
  <si>
    <t>Inclusion criteria: met DSM-III-R criteria for a diagnosis of mild or moderate major depressive episode; HAMD score of at least 10; BDI score of at least 10. Exclusion criteria: risk for suicide as determined by the presence of suicidal plans, previous attempts, or significant suicidal ideation; symptoms of psychotic depression or bipolar disorder during the screening, initial interview, by self-report, or a previous history; symptoms of current substance abuse or eating disorders during the screening, initial interview, or by self-report; presence of significant unexplained physical problems as determined by self-report; symptoms of or by history of other significant psychopathology, such as schizophrenia or delusional disorder; taking psychotropic medications, and not stabilized on them for at least 3 months before entering the study</t>
  </si>
  <si>
    <t>Feeling Good' by David Burns (1980)</t>
  </si>
  <si>
    <t>The treatment involved reading a book that emphasized a self-help approach to treating depression with minimal involvement by research staff. The book that was used, Feeling Good by David Burns (1980), included: supplying a rationale for cognitive therapy and its goals; explaining the relationship between thoughts and feelings; instructing the reader in the identification, examination, and testing of automatic thoughts; teaching "reattribution"; teaching how to generate alternative interpretations and solutions; teaching the identification and modification of silent assumptions. It instructed the reader in the use of an activities schedule, graded task assignments, role playing, cognitive rehearsal, and assertion techniques. In the treatment condition, participants were requested to read the book within 4 weeks. During this 4-week period, the participants were called by a research assistant once per week. The telephone calls did not exceed 10 min. During the telephone call, the researcher answered any questions participants had concerning the study and administered the BDI by telephone. Most of the questions concerned clarification of the procedures, such as inquiring if they were required to read a set number of pages per week</t>
  </si>
  <si>
    <t>Concurrent psychotropic medication not an exclusion criterion and % not reported. Follow-up data cannot be extracted as waitlist participanst received intervention after 4 weeks</t>
  </si>
  <si>
    <t>Participants in the delayed bibliotherapy group were placed on a waiting list for 4 weeks. During this waiting period, they received a weekly telephone call, which did not exceed 10 min, from a research assistant who answered any questions the participants had concerning the study and administered the BDI</t>
  </si>
  <si>
    <t>Statistically significant difference in gender, more men in experimental relative to control group</t>
  </si>
  <si>
    <t>38.0 (11.2)</t>
  </si>
  <si>
    <t>Branded escitalopram (Lexapro®)</t>
  </si>
  <si>
    <t>Generic escitalopram (Lexacure®)</t>
  </si>
  <si>
    <t>Branded versus generic escitalopram</t>
  </si>
  <si>
    <t>Outpatient &amp; inpatient</t>
  </si>
  <si>
    <t>Inclusion criteria: outpatients or inpatients aged at least 20 years; met DSM-IV-TR criteria for a diagnosis of MDD; MADRS score of at least 20 at screening. Exclusion criteria: pregnant or lactating women; medical conditions that could interfere with the activities of daily living; presence of psychotic features; a current primary DSM-IV-TR axis I diagnosis other than MDD; those at serious risk of suicide</t>
  </si>
  <si>
    <t>16.6mg (4.7)</t>
  </si>
  <si>
    <t>15.4mg (4.9)</t>
  </si>
  <si>
    <t>There were no significant differences between the generic escitalopram and branded escitalopram groups in terms of age, sex, marital state, inpatient rate, illness duration, comorbid medical illness, mean dose of escitalopram during the entire study period, concomitant psychiatric medications at baseline, or baseline MADRS, HDRS, and CGI scores</t>
  </si>
  <si>
    <t>48.1 (13.5)</t>
  </si>
  <si>
    <t>The participants were not allowed to take other antidepressants, mood stabilizers, antipsychotics, buspirone, psychostimulants, or anticonvulsants during the study. Benzodiazepines (&lt;4 mg/day of lorazepam or &lt;2 mg/day of alprazolam) and hypnotics were allowed. 62% anxiolytics and 33% hypnotics at baseline</t>
  </si>
  <si>
    <t>Discontinuation due to SE not reported by group</t>
  </si>
  <si>
    <t>Dong-A ST Pharma</t>
  </si>
  <si>
    <t>25% psychotropic medication at baseline</t>
  </si>
  <si>
    <t>Computerised psychodynamic therapy with support; attention placebo</t>
  </si>
  <si>
    <t>31% psychotropic medication at baseline</t>
  </si>
  <si>
    <t>Tailored computerised-CBT (CCBT) with support; Computerised-CBT (CCBT) with support; attention placebo</t>
  </si>
  <si>
    <t>Inclusion criteria: community-dwelling people aged at least 75 years; CES-D score&gt;16 for 2 subsequent measurements at least 3 months apart but did not meet  DSM-IV criteria for major depression. Exclusion criteria: serious cognitive decline according to the “self-rated” Informant Questionnaire on Cognitive Decline in the Elderly</t>
  </si>
  <si>
    <t>Adapted (unpublished) “Coping with Depression” (CWD) self-help manual</t>
  </si>
  <si>
    <t>The CWD course includes instructions on cognitive behavior self-help with mood management skills and exercises. Participants in both groups had unrestricted access to usual care for their depression or anxiety symptoms.</t>
  </si>
  <si>
    <t>Participants in both groups had unrestricted access to usual care for their depression or anxiety symptoms.</t>
  </si>
  <si>
    <t>81.5 (3.7)</t>
  </si>
  <si>
    <t>TAU in both arms. Definition of remission also included decrease of 5 points or more on CES-D</t>
  </si>
  <si>
    <t>Netherlands Organization for Health Research and Development (ZonMw), grant number 2620.00003</t>
  </si>
  <si>
    <t>New Zealand</t>
  </si>
  <si>
    <t>ACTRN12611000804987</t>
  </si>
  <si>
    <t>Inclusion criteria: men and women aged 18-65 years; met DSM-IV criteria for a current primary diagnosis of major depressive disorder, bipolar II, or bipolar not-otherwise-specified depressed; able to converse and answer questionnaires in the English language. Exclusion criteria: bipolar I disorder; schizophrenia; current severe substance abuse; use of psychotropic medication (other than the occasional hypnotic); severe physical illness; an adequate course of CBT or MCT in the past year</t>
  </si>
  <si>
    <t>Permitted range of sessions 8-15</t>
  </si>
  <si>
    <t>Beck et al. (1978)</t>
  </si>
  <si>
    <t>Core components include: orientation to the CBT model; behavioural activation (activity scheduling, pleasant event scheduling); training in the identification, self-monitoring, and challenging of negative automatic thoughts with behavioural experiments to test the validity of thoughts and provide evidence for alternative appraisals. Other skills such as problem solving were taught if necessary.</t>
  </si>
  <si>
    <t>Wells (2008, 2009)</t>
  </si>
  <si>
    <t>Metacognitive therapy (MCT). The key target in MCT was unhelpful cognitive patterns. Strategies included case conceptualization and socialization to the MCT model using key questions to explore a recent dip in mood; use of Socratic questions and behavioural experiments to challenge positive metacognitive beliefs driving selection of cognitive strategies (e.g. rumination) to serve a particular function (e.g. I need to keep focussing on my thoughts so I can understand what is wrong with me); and negative metacognitions regarding dangerousness or uncontrollability of specific thinking processes (e.g. I have lost control of my thoughts); addressing the cognitive attentional syndrome (extended conceptual processing through worry and rumination, threat monitoring, all types of avoidance – cognitive, emotional, and behavioural, including unhelpful coping behaviours e.g. substance use); the attention training task to enhance flexible control of attention; attentional refocussing away from threat monitoring (excessive scanning of mood symptoms to determine coping ability), detached mindfulness (being aware of thoughts as internal events, without engaging with them by judging, trying to control, suppress, or avoid), behavioural experiments (e.g. rumination modulation experiments, rumination postponement); and the therapy blueprint (an individualized summary contrasting old patterns of responses to triggers, with new adaptive processing plans (e.g. new metacognitive beliefs, thinking style, behaviours, attentional focus). Residual symptoms were targeted.</t>
  </si>
  <si>
    <t>Median 11.5 (range 3–15) across both arms</t>
  </si>
  <si>
    <t>36 (12.8)</t>
  </si>
  <si>
    <t>There were no statistically or clinically significant differences between groups for any demographic variables</t>
  </si>
  <si>
    <t>3.8 (3.2)</t>
  </si>
  <si>
    <t>New Zealand Lottery Board Health Fund (grant no. 279032) and the University of Otago Research Fund (grant no. ORG0109-0310)</t>
  </si>
  <si>
    <t>NIMH Grant (R34) MH085109-01A1</t>
  </si>
  <si>
    <t>Inclusion criteria: self-identifying as Latino; aged 18-65 years; met DSM-IV-TR criteria for a diagnosis of major depressive disorder (assessed with MINI); HAMD score of at least 16. Exclusion criteria: any problem requiring immediate inpatient hospitalization; organic brain syndrome or an intellectual or developmental disability according
to medical records; probable alcohol abuse; a lifetime diagnosis of psychosis or bipolar disorder as indicated by the MINI; a current diagnosis of panic disorder as indicated by the MINI; on an antidepressant medication at the time of eligibility assessment</t>
  </si>
  <si>
    <t>Gender; marital status; depression severity</t>
  </si>
  <si>
    <t>Mental health practitioner</t>
  </si>
  <si>
    <t>Core components included: identifying core problems; targeting them by identifying and scheduling specific activation assignments; tracking progress with homework assignments from session to session; addressing obstacles to activation and modifying activities as necessary</t>
  </si>
  <si>
    <t>TAU therapists were asked to provide their typical treatment for depression to the best of their abilities, and providers implemented a diverse set of techniques based on their theoretical orientations and training</t>
  </si>
  <si>
    <t>12x 50-min sessions</t>
  </si>
  <si>
    <t>38.1 (10.8)</t>
  </si>
  <si>
    <t>33% coexisting PTSD</t>
  </si>
  <si>
    <t>Medical Outcomes Study Short Form-12 item (SF-12): Mental health component (MHC)</t>
  </si>
  <si>
    <t>Significant differences between the treatment groups on randomization or other demographic and clinical characteristics were not observed</t>
  </si>
  <si>
    <t>All clients were required to be medication-free at the time of the eligibility assessment, but medication usage was not restricted during the study. 12% were prescribed and initiated antidepressant medications over the course of the study</t>
  </si>
  <si>
    <t>Response and remission calculated separately but results identical in that any participant who was a responder was also a remitter and vice versa</t>
  </si>
  <si>
    <t>6-month follow-up data not reported</t>
  </si>
  <si>
    <t>Inclusion criteria: aged at least 65 years; met DSM-IV criteria for a diagnosis of MDD, MADRS score=22-40 at both screening and baseline visit; Mini-Mental State Exam (MMSE) score of at least 22 at the screening visit. Exclusion criteria: met DSM-IV criteria for mania or any bipolar disorder, schizophrenia, or any psychotic disorder, obsessive-compulsive disorder, eating disorders, or mental retardation or any pervasive developmental or cognitive disorder; MADRS score of 5 or above on Item 10 (suicidal thoughts); were receiving treatment with antipsychotics, antidepressants, hypnotics, anxiolytics (except oxazepam [maximum 30 mg/day], temazepam [maximum 10 mg/day], zopiclone [maximum 3.75 mg/day], or zolpidem [maximum 5 mg/day]), antiepileptics, barbiturates, chloral hydrate, antiparkinsonian drugs, diuretics, 5-HT receptor agonists; ongoing prophylactic treatment with lithium, sodium valproate, or carbamazepine; were receiving electroconvulsive treatment; were receiving treatment with behavior therapy or psychotherapy; had received treatment with any investigational drug within 30 days before entry; had a history of schizophrenia, psychotic disorder, or drug abuse (as defined by DSM-IV); had a history of severe drug allergy or hypersensitivity (including to citalopram); or had a lack of response to more than one antidepressant treatment (including citalopram) during the present depressive episode.</t>
  </si>
  <si>
    <t>There were no significant imbalances noted between the various treatment groups regarding age, gender, race, or severity of depression</t>
  </si>
  <si>
    <t>Primary &amp; secondary care</t>
  </si>
  <si>
    <t>Depression symptomology cannot be extracted (in figure)</t>
  </si>
  <si>
    <t>75 (7)</t>
  </si>
  <si>
    <t>65-93</t>
  </si>
  <si>
    <t>Belgium, Czech Republic, France, Greece, Hungary, Italy, Netherlands, Slovakia, Spain, Sweden, UK</t>
  </si>
  <si>
    <t>Inclusion criteria: aged over 16 years; BDI-II score of at least 17; DSM-IV lifetime diagnosis of major depressive disorder (assessed with SCID-RV); current problematic alcohol (above recommended drinking levels) or cannabis (at least weekly) use; ability to understand English. Exclusion criteria: brain injury; organic brain disease; significant cognitive impairment</t>
  </si>
  <si>
    <t>Enhanced TAU is in all arms (single-session intervention - brief advice to reduce alcohol/cannabis use and self-help material for depression and alcohol/cannabis use problems). Participants randomised after brief intervention</t>
  </si>
  <si>
    <t>9 sessions</t>
  </si>
  <si>
    <t>Enhanced TAU is in all arms (single-session intervention prior to randomisation)</t>
  </si>
  <si>
    <t>Integrated intensive motivational interview (MI)/CBT for comorbid depression and problematic alcohol or cannabis use. CBT strategies were integrated by allowing for recognition and exploration of the relationship between depressive symptoms and alcohol/cannabis use problems, including how each condition may be exacerbated by the other. MI was used throughout treatment, with early sessions integrating specific techniques with CBT strategies (e.g. decisional balance, developing change plans), and in later sessions as a general non-confrontational approach to discussions regarding making and maintaining changes</t>
  </si>
  <si>
    <t>Self-Help for Alcohol and other drug use and Depression (SHADE). Same content as therapist-delivered intervention</t>
  </si>
  <si>
    <t>18-61</t>
  </si>
  <si>
    <t>35.4 (SD NR)</t>
  </si>
  <si>
    <t>7.71 sessions</t>
  </si>
  <si>
    <t>6.61 modules</t>
  </si>
  <si>
    <t>Response/remission not reported at endpoint</t>
  </si>
  <si>
    <t>Alcohol-related Medical Research Scheme (Australian Brewer’s Foundation) and a bequest from Ms Jennie Thomas on behalf of her late husband Philip Emelyn Thomas via the University of Newcastle, Australia</t>
  </si>
  <si>
    <t>Cautiously prescribed small amounts of benzodiazepines or chloral hydrate were allowed as anxiolytics and hypnotics</t>
  </si>
  <si>
    <t>20-80mg/day</t>
  </si>
  <si>
    <t>100-250mg/day</t>
  </si>
  <si>
    <t>Inclusion criteria: aged 18-70 years; met DSM-III criteria for a diagnosis of unipolar major depression (assessed with Diagnostic Interview Schedule); physically healthy; HAMD score&gt;20 (after 1-week placebo run-in); BDI score&gt;20 (after 1-week placebo run-in); Raskin Depression Scale score higher than Covi Anxiety Scale score. Exclusion criteria: any serious psychiatric disorder other than depression, such as schizophrenia, mania, organic brain syndromes, panic disorder, OCD; alcohol or drug abuse within the past 6 months; serious medical disorders; use of psychoactive drugs that could affect mood; &gt;20% decrease in HAMD score during 1-week placebo run-in</t>
  </si>
  <si>
    <t>Baseline severity not reported but categorised based on inclusion criterion. Demographics only reported for completers</t>
  </si>
  <si>
    <t>43.8 (14.4)</t>
  </si>
  <si>
    <t>53.3mg (15.3)</t>
  </si>
  <si>
    <t>171.1mg (45.1)</t>
  </si>
  <si>
    <t>Baseline severity not reported but can categorise as more severe based on inclusion criterion</t>
  </si>
  <si>
    <t>Depression symptomatology cannot be extracted (in figure)</t>
  </si>
  <si>
    <t>Eli Lilly Canada Inc.</t>
  </si>
  <si>
    <t>Referring practitioner</t>
  </si>
  <si>
    <t>Inclusion criteria: primary care patients aged 18-65 years; new episode of anxiety, depression or reaction to life difficulties; GHQ-12 score of at least 3; symptoms present for 4 weeks to 6 months. Exclusion criteria: patients already in contact with psychiatric services; already receiving psychological treatments from other sources; severe mental illnesses such as schizophrenia, manic-depressive psychosis, severe substance misuse, dementia or severe depression with active suicidal ideas; housebound patients; insufficient spoken and written English to complete questionnaires; seriously ill and terminaly ill patients; temporary residence</t>
  </si>
  <si>
    <t>All 3 groups of patients remained free to consult their GPs throughout the course of the study, and could be prescribed psychotropic drug treatments</t>
  </si>
  <si>
    <t>Problem-solving is a brief structured treatment that helps patients to resolve problems through 7 stages: explanation of the treatment and its rationale; clarification and definition of the problems; choice of achievable goals; generation of alternative solutions; selection of a preferred solution; clarification of the necessary steps to implement the solution evaluation of progress. Treatment comprised an initial 1-hour session and 5 follow-up sessions of 30-45 mis</t>
  </si>
  <si>
    <t>Community mental health nurse</t>
  </si>
  <si>
    <t>Generic CMHN treatment. Nurses were asked to help patients become well as quickly as possible using whatever treatments they were experienced in giving, which could include counselling and support. They were asked to offer patients the same number of therapy sessions as the problem-solving CMHNs</t>
  </si>
  <si>
    <t>Usual GP care. Participating GPs were asked to treat the patients as they would normally in the usual care arm. However, they were asked not to refer patients in the usual GP care arm to a psychological therapist during the study period, unless absolutely necessary.</t>
  </si>
  <si>
    <t>There were no obvious differences apparent between groups</t>
  </si>
  <si>
    <t>18-64</t>
  </si>
  <si>
    <t>35.0 (11.3)</t>
  </si>
  <si>
    <t>Two TAU arms (one generic mental health nurse care and one usual GP care). All 3 groups of patients remained free to consult their GPs throughout the course of the study, and could be prescribed psychotropic drug treatments. Available case (N&lt;completers), participants attending 4-month follow-up assessment interview (not post/tel)</t>
  </si>
  <si>
    <t>EuroQoL (EQ5D) visual analogue scale</t>
  </si>
  <si>
    <t>4.1 sessions (2.0)</t>
  </si>
  <si>
    <t>4.4 sessions (2.2)</t>
  </si>
  <si>
    <t>HTA programme and NHS R&amp;D</t>
  </si>
  <si>
    <t>Any SSRI + enhanced TAU (supportive care, i.e. active monitoring); enhanced TAU</t>
  </si>
  <si>
    <t>20-51</t>
  </si>
  <si>
    <t>35.6 (11.0)</t>
  </si>
  <si>
    <t>14.1 sessions (3.1)</t>
  </si>
  <si>
    <t>128.1mg</t>
  </si>
  <si>
    <t>Inclusion criteria: patients at the Centre for Addiction and Mental Health; aged 20-50 years; met DSM-IV criteria for a diagnosis of major depressive disorder; be currently in a major depressive episode as assessed by the SCID; HAMD score of at least 20; free of any antidepressant medication for at least the preceding 2 weeks (4 weeks for fluoxetine); good physical health with no evidence of neurological or other unstable medical conditions. Exclusion criteria: other axis I diagnoses, including concurrent anxiety disorders and substance abuse or dependence within the past 6 months; evidence of active suicidal ideation; pregnancy; previous failure to respond to an adequate trial of CBT or venlafaxine</t>
  </si>
  <si>
    <t>Patients taught to use a number of therapeutic strategies intended to reduce automatic reactivity to negative thoughts or attitudes and to combat dysphoric mood. Therapists used a collaborative inquiry technique to guide subjects to a more evidence-based and less reactive reconstruction of their experience</t>
  </si>
  <si>
    <t>Trained CBT therapist</t>
  </si>
  <si>
    <t>There were no statistically significant between-group differences</t>
  </si>
  <si>
    <t>Demographics and baseline severity only available for completers. Continuous data in text does not match table, extracted data from table</t>
  </si>
  <si>
    <t>Canadian Institutes of Health Research and Wyeth Pharmaceuticals</t>
  </si>
  <si>
    <t>52% antidepressant treatment at baseline</t>
  </si>
  <si>
    <t>63% current antidepressant medication at baseline; 70% in individual psychotherapy at baseline</t>
  </si>
  <si>
    <t>29% on psychotropic medication at baseline</t>
  </si>
  <si>
    <t>ACT + TAU; TAU</t>
  </si>
  <si>
    <t>69% using antidepressant medication at baseline</t>
  </si>
  <si>
    <t>Strength exercise; aerobic exercise; relaxation</t>
  </si>
  <si>
    <t>Denmark</t>
  </si>
  <si>
    <t>Inclusion criteria: aged 18-60 years; referred from a clinical setting by a physician or a psychologist; met DSM-IV criteria for a diagnosis of major depression (assessed with MINI); HAMD score of at least 12; living in the Greater Copenhagen catchments area. Exclusion criteria: current drug abuse; any antidepressant medication within the last two months; current psychotherapeutic treatment; contraindications to physical exercise; more than 1 hour of recreational exercise per week; suicidal behaviour (HAMD item 3 score&gt;2); pregnancy; current/previous psychotic or manic symptoms</t>
  </si>
  <si>
    <t>Severity of depression (high or low depression score:&gt;17 HAMD); blood pressure (high or low blood pressure: &gt;140/95 mmHg)</t>
  </si>
  <si>
    <t>Physiotherapist</t>
  </si>
  <si>
    <t>Aerobic training programme. After initial 10 minutes of general low-intensity warm-up, the participants did 30 minutes of aerobic exercise on a stationary cycle ergometer followed by five minutes low-intensity cool down period. During the initial 4 weeks, the aim was to work out at intensity levels corresponding to at least 65% of their maximal oxygen uptake capacity, progressing to 70% and 80% during the 2nd and 3rd month, respectively</t>
  </si>
  <si>
    <t>36x 45-min sessions</t>
  </si>
  <si>
    <t>Stretching exercise group. The initial 10 minutes were low-intensity warm-up on a stationary bike, then a 20 minutes program of stretching, followed by 15 minutes of various low intensity exercises such as throwing and catching balls</t>
  </si>
  <si>
    <t>NCT00695552</t>
  </si>
  <si>
    <t>13.5 sessions (9.4)</t>
  </si>
  <si>
    <t>12.5 sessions (9.3)</t>
  </si>
  <si>
    <t>Actual intensity significantly lower than planned intensity</t>
  </si>
  <si>
    <t>41.6 (11.4)</t>
  </si>
  <si>
    <t>Statistically significant differences at baseline on WHO-5 well-being index (mean diff. 4.7; 95% CI 0.9 to 8.5) and verbal fluency test (mean diff. 2.3 words; 95% CI 0.1 to 4.5)</t>
  </si>
  <si>
    <t>Employment</t>
  </si>
  <si>
    <t>Number of participants unemployed</t>
  </si>
  <si>
    <t>% unemployed; % sickness leave</t>
  </si>
  <si>
    <t>% sickness leave</t>
  </si>
  <si>
    <t>Number of participants on sickness leave</t>
  </si>
  <si>
    <t>Trygfonden (an insurance company), Nordea-Danmark fonden (a bank), Helsefonden (public fund), and Ase and Ejnar Danielsen’s fond (a family foundation)</t>
  </si>
  <si>
    <t>Excluded in 2009 GL 'Not RCT'. Data not extracted for moclobemide. Demographics cannot be extracted as not reported by arm and not all arms included. Baseline severity not reported but can be categorised as more severe based on inclusion criterion</t>
  </si>
  <si>
    <t>Inclusion criteria: outpatients; met DSM-III-R criteria for a diagnosis of a major depressive episode; HAMD score of at least 18; in good physical health (according to a physical examination, a complete blood count, a chemistry profile including thyroid functions, and an ECG). Exclusion criteria: HAMD score improved by more than 20% or was lower than 18 after the 1-week placebo run-in</t>
  </si>
  <si>
    <t>109.93mg (5.11)</t>
  </si>
  <si>
    <t>Depression symptomatology not reported at baseline or endpoint</t>
  </si>
  <si>
    <t>Below subthreshold level. PHQ-9=5.4</t>
  </si>
  <si>
    <t>Wheel of wellness counselling; TAU</t>
  </si>
  <si>
    <t>Inclusion criteria: aged at least 60 years; met DSM-IV criteria for a primary diagnosis of major depressive disorder (assessed with SADS-L structured interview); HAMD score=7-24; BDI-II score=13-28. Exclusion criteria: prescribed antidepressant medication within 3 months of the date of referral to the trial; insufficient knowledge of English; significant cognitive impairment (MMSE score of 22 or more); having received more than 6 sessions of CBT with qualified or recognised cognitive therapists in the past and/or currently receiving psychological therapy</t>
  </si>
  <si>
    <t>Thompson et al. (2000)</t>
  </si>
  <si>
    <t>Treatment manual specificially developed for this study was based on Beck et al. (1979) but included specific modifications for use with older adults. Core components included: self-monitoring and recording of negative cognitions; activity scheduling; learning about the connection between low mood and lack of positive reinforcement from the environment</t>
  </si>
  <si>
    <t>8.0 sessions (4.7)</t>
  </si>
  <si>
    <t>Masters level trained Chartered Clinical Psychologists</t>
  </si>
  <si>
    <t>NR (range received 2-17)</t>
  </si>
  <si>
    <t>TAU could include any combination of physical treatment for depression, such as prescription of antidepressant medication, physical review, and referral for non-counselling interventions by Community Psychiatric Nurse teams or other services (e.g. social services). Treatment could also be no treatment if that is what the GP considered to be appropriate. 80% received medication after randomisation to TAU</t>
  </si>
  <si>
    <t>Data cannot be extracted for WHOQOL-BREF as only reported as subscales. Demographics and data only reported for completers</t>
  </si>
  <si>
    <t>74.0 (7.9)</t>
  </si>
  <si>
    <t>Remission defined as loss of RDC diagnosis</t>
  </si>
  <si>
    <t>Grant received by the Chief Scientist Office, Scotland, Grant reference number, K/OPR/2/2/D367</t>
  </si>
  <si>
    <t>Statistically significant difference in gender at baseline (more males in CBT group)</t>
  </si>
  <si>
    <t>NCT00702598</t>
  </si>
  <si>
    <t>HAMD listed in protocol as well but not reported, quality of life listed as secondary outcome but not reported. Total SDS score not reported</t>
  </si>
  <si>
    <t>1 (CBT); NR (escitalopram)</t>
  </si>
  <si>
    <t>Inclusion criteria: outpatients aged 19-65 years; met DSM-IV criteria for a diagnosis of major depressive disorder (assessed with MINI); current paid employment of at least 15 hours a week; MADRS score of at least 19. Exclusion criteria: off work on short- or long-term disability; pregnant or lactating women, and sexually active women of child-bearing potential who were not using medically accepted means of contraception; serious suicidal risk as judged by the clinician; unstable medical conditions; diagnoses of organic mental disorders, substance misuse/dependence, including alcohol, active within the past year, schizophrenia or other psychotic disorders; primary diagnosis of panic disorder, generalised anxiety disorder, obsessive-compulsive disorder, or post-traumatic stress disorder; bipolar disorder; eating disorders; use of antidepressants or psychotropic drugs within 7 days of baseline visit (14 days for monoamine oxidase inhibitors, 5 weeks for fluoxetine); treatment-resistance in the current episode, as defined by failure (lack of clinically significant response) of 2 or more antidepressants at therapeutic doses for at least 6 weeks; previous use of escitalopram or CBT for depression; use of any additional treatment for depression during the study</t>
  </si>
  <si>
    <t>Site</t>
  </si>
  <si>
    <t>Simon et al. (2006)</t>
  </si>
  <si>
    <t>8x 30-40 min sessions + 10-20mg/day</t>
  </si>
  <si>
    <t>Core components included: motivation-enhancement exercises; identifying, challenging and distancing from negative thoughts; personal care plan and self-management skills</t>
  </si>
  <si>
    <t>PhD- or Master’s degree-level experienced therapists</t>
  </si>
  <si>
    <t>Participants also received 8 weekly 10-min structured telephone calls with equiry about progress and reminders to take medication properly</t>
  </si>
  <si>
    <t>Modified ITT (patients who had at least one valid post-randomisation assessment), 94% of N randomised so categorised as completer</t>
  </si>
  <si>
    <t>16.7mg (4.7)</t>
  </si>
  <si>
    <t>6.4 sessions (2.8) + 15.3mg (4.7)</t>
  </si>
  <si>
    <t>There were no significant baseline differences between the groups in age, gender or other demographic variables. There were no significant differences in baseline scores between conditions</t>
  </si>
  <si>
    <t>43.3 (10.1)</t>
  </si>
  <si>
    <t>3.95 (6.65)</t>
  </si>
  <si>
    <t>5.1 (10.3)</t>
  </si>
  <si>
    <t>Lundbeck Canada</t>
  </si>
  <si>
    <t>Data cannot be extracted for functioning scales as only subscales/items reported. Demographics and data only reported for modified ITT sample (94% of N randomised)</t>
  </si>
  <si>
    <t>Expressive writing with support</t>
  </si>
  <si>
    <t>Inclusion criteria: adults aged at least 40 years; CES-D score&gt;10. Exclusion criteria: HADS-A score&gt;14; severe major depressive episode (8 or 9 out on 9 symptoms); moderate to high suicide risk (assessed with MINI); currently receiving any psychological treatment; started medication for psychological symptoms in the past 3 months</t>
  </si>
  <si>
    <t>Sex; age (40–55 or 55+)</t>
  </si>
  <si>
    <t>Data not extracted for life review arm as intervention not of interest. Data cannot be extracted for Mental Health Continuum-Short Form as only subscales reported. Follow-up data cannot be extracted as waitlist arm received intervetion after endpoint assessment. Psychotropic medication not an exclusion criterion if stabilized but % not reported</t>
  </si>
  <si>
    <t>56.8 (8.5)</t>
  </si>
  <si>
    <t>Modified Pennebaker (1997)</t>
  </si>
  <si>
    <t>Every module started with a psychoeducational text on emotion regulation and was followed by instructions in expressive writing. The first three modules focused on expressive writing about negative experiences, the fourth module asked participants to look back at their experiences during the first three modules, the fifth and sixth module focused on positive experiences, and the last module encouraged participants to write a letter to a dear person. Expressive writing was based on open and unstructured writing, included no specific instructions with regard to the written material, and was accompanied by positive and encouraging counseling on the process of the intervention.</t>
  </si>
  <si>
    <t>The participants on the waiting list had unrestricted access to care as usual (e.g., they may start psychological treatment). They received life-review with e-mail guidance after endpoint assessment</t>
  </si>
  <si>
    <t>Self &amp; Psychology Bachelor students</t>
  </si>
  <si>
    <t>2.29 (1.46) hours/week</t>
  </si>
  <si>
    <t>NTR2778</t>
  </si>
  <si>
    <t>Mental Health Continuum-Short Form cannot be extracted as only subscales reported</t>
  </si>
  <si>
    <t>34% on psychotropic medication at baseline</t>
  </si>
  <si>
    <t>ACT (face-to-face); computerised ACT</t>
  </si>
  <si>
    <t>France</t>
  </si>
  <si>
    <t>7-10 days</t>
  </si>
  <si>
    <t>Inclusion criteria: outpatients presenting to GP with depressive symptoms of at least 2 weeks duration; aged 18-65 years; met RDC criteria for a diagnosis of major, minor or intermittent depression; regarded as requiring antidepressant treatment; Raskin Three Areas Scale (RTAS) score=4-8 at screening and on study day 1. Exclusion criteria: met RDC criteria for phobic anxiety, panic disorder, generalized anxiety disorder or obsessive-compulsive disorder; bipolar or any psychotic disorder; required inpatient treatment; considered at risk from suicide; pregnant or were using inadequate contraception; any significant medical conditions, e.g. seizures, organic mental disorder, or cardiovascular disease within 6 months of starting the study; endogenous depression score of 8 or more on the Newcastle Scale (shortened form); MADRS score decreased by more than 30% during 7-10 day placebo run-in</t>
  </si>
  <si>
    <t>LECRUBIER1997B</t>
  </si>
  <si>
    <t>3-6 capsules/day</t>
  </si>
  <si>
    <t>Concomitant use of any other psychotropic medication was prohibited during the study, except for chloral hydrate (max. 2000 mg/day) and short- acting benzodiazepines (for example, temazepam, oxazepani, triazolam and niidazolam) for night-time sedation during the first 2 weeks of the study. Benzodiazepines were used concomitantly by 38 mirtazapine- and 35 amitriptyline-treated patients</t>
  </si>
  <si>
    <t>There were no significant differences between the treatment groups at baseline</t>
  </si>
  <si>
    <t>Data cannot be extracted for Social Adjustment Rating Scale (SARS). 79% RDC major depression, 14% minor, and 7% intermittent</t>
  </si>
  <si>
    <t>39.9 (SD NR)</t>
  </si>
  <si>
    <t>121mg</t>
  </si>
  <si>
    <t>120mg equivalent</t>
  </si>
  <si>
    <t>France, Italy &amp; UK</t>
  </si>
  <si>
    <t>Wyeth</t>
  </si>
  <si>
    <t>Inclusion criteria: female residents (aged 18-35 years) of a low-income housing complex; BDI-II score of at least 14. Exclusion criteria: currently receiving any form of treatment for depression; physically active (defined as exercising for 30min at a moderate intensity level twice a week or more); medical contraindications to exercise</t>
  </si>
  <si>
    <t>19-30</t>
  </si>
  <si>
    <t>14x 1-hour sessions</t>
  </si>
  <si>
    <t>Two exercise sessions (1 individual and 1 group) a week. Individual exercise sessions included walking and slow jogging with the aim of maintaining participants’ heart rate at 65-80% of their age-predicted maximal heart rate for 30 min. These training sessions were performed outdoors, along a mapped route around participants’ residence. After a few minutes of cooling down, they were taken to a spacious room where they had to perform calisthenics exercises of gradually increasing duration (from 15 min in the first week to 30 min in the last week). The group exercise sessions involved a zumba class conducted at a gymnasium on university campus</t>
  </si>
  <si>
    <t>Exercise instructor</t>
  </si>
  <si>
    <t>21.2 (2.9)</t>
  </si>
  <si>
    <t>Intervention involves both individual and group, categorised as individual as the higher resource</t>
  </si>
  <si>
    <t>Inclusion criteria: aged at least 18 years; acute episode of depression requiring pharmacological treatment. Exclusion criteria: conditions that were contraindications to escitalopram, according to Summary of Product Characteristics; currently participating in another clinical study; currently receiving antidepressant treatment (patients with previous antidepressants could be included after wash-out period); known as a non-responder to citalopram or escitalopram and/or did not tolerate these; treatment-resistant depression; pregnant or breastfeeding.</t>
  </si>
  <si>
    <t>Four information booklets mailed at 1, 4, 10 and 14. The information letters were based on Australian DepNet.com websites that were adapted into 4 different booklets of about 30 pages each. The first booklet focused on depression as a disease, the second booklet on the possible reasons behind the disorder, the third booklet on comorbid diseases and the treatment of depression. The last booklet focused on treatment, maintenance and the prevention of further episodes.</t>
  </si>
  <si>
    <t>No statistically significant or clinically relevant differences between groups at baseline</t>
  </si>
  <si>
    <t>43.8 (10.3)</t>
  </si>
  <si>
    <t>Excluded in 2009 GL as 'Not double-blind'. 158 randomised but 1 participant (group assignment not reported) did not receive study medication. Participants could have been receiving a previous antidepressant, % not reported. 31% had concomitant physical illness</t>
  </si>
  <si>
    <t>4 modules/NR</t>
  </si>
  <si>
    <t>Depression symptomatology, remission and discontinuation not reported by group</t>
  </si>
  <si>
    <t>NR/11.3mg</t>
  </si>
  <si>
    <t>11.8mg</t>
  </si>
  <si>
    <t>Modified ITT (participants who took at least 1 dose of study medication and had at least 1 valid post-baseline MADRS), 96% of N randomised for baseline MADRS</t>
  </si>
  <si>
    <t>LEINONEN 2007</t>
  </si>
  <si>
    <t>Finland</t>
  </si>
  <si>
    <t>Belgium, Canada, Finland, France, Norway, Sweden, Switzerland &amp; UK</t>
  </si>
  <si>
    <t>1-2 capsules/day</t>
  </si>
  <si>
    <t>Inclusion criteria: primary care patients aged 18-65 years; met DSM-IV criteria for MDD; MADRS score=22-40. Exclusion criteria: met DSM-IV criteria for mania or any bipolar disorder, schizophrenia or any psychotic disorder, obsessive–compulsive disorder, eating disorders, mental retardation, any pervasive developmental disorder or cognitive disorder; MADRS score of 5 or more on item 10 (suicidal thoughts); treatment with antipsychotics, antidepressants, hypnotics, anxiolytics (except benzodiazepines for insomnia), barbiturates, chloral hydrate, or other 5-hydroxytryptamine receptor agonists; electroconvulsive treatment; treatment with behaviour therapy or psychotherapy</t>
  </si>
  <si>
    <t>There were no clinically relevant differences between treatment groups</t>
  </si>
  <si>
    <t>43.3 (11.3)</t>
  </si>
  <si>
    <t>No measure of variance reported for MADRS</t>
  </si>
  <si>
    <t>No measure of variance reported for MADRS. Remission not reported for placebo arm</t>
  </si>
  <si>
    <t>No measure of variance reported for depression symptomatology and remission not reported for placebo arm</t>
  </si>
  <si>
    <t>14.0mg</t>
  </si>
  <si>
    <t>28.4mg</t>
  </si>
  <si>
    <t>H. Lundbeck A/S</t>
  </si>
  <si>
    <t>Inclusion criteria: aged at least 18 years; PHQ-9 score of at least 5; not involved in counselling or taking antidepressant medication and not planning to do so in next 30 days; BDI-II score of at least 14. Exclusion criteria: at risk of suicide (assessed with BDI-II item); history of bipolar disorder</t>
  </si>
  <si>
    <t>Intervention included computer-generated reports providing individualized feedback (3x 5-7 page reports) on: level of depression and the benefits of using effective methods to prevent or reduce depression; current stage of change for using those effective methods; current use of each of the five specific methods; up to seven stage-matched transtheoretical model principles and processes of change. Participants also received a 76-page stage-based workbook that included: stage-based information and exercises designed to facilitate progress to the next stage of change; information and exercises on effective methods, including traditional cognitive-behavioral strategies for recognizing and reducing negative thinking and increasing pleasant activities; information on how to monitor one’s mood and keep up depression prevention activities in the action and maintenance stages</t>
  </si>
  <si>
    <t>There were no significant control vs. intervention group differences on any baseline measures or demographic characteristics</t>
  </si>
  <si>
    <t>Baseline severity not reported as mean but categorised based on % in mild, moderate and severe bands. SF-20 data cannot be extracted as only subscales reported</t>
  </si>
  <si>
    <t>Baseline severity not reported as mean but categorised as less severe based on % in mild, moderate and severe bands. Definition of remission also included reduction of 5 or more points from baseline on BDI-II</t>
  </si>
  <si>
    <t>National Institute of Mental Health (grant R44MH60522)</t>
  </si>
  <si>
    <t>Baseline BDI-II mean not reported</t>
  </si>
  <si>
    <t>Inclusion criteria: referred by primary care physician; met DSM-IV criteria for depressed mood or anhedonia during the previosu 2-week period; aged 18-65 years</t>
  </si>
  <si>
    <t>TAU in both arms. 57% with MDD, 7% with dysthymia, 49% with an anxiety disorder, 14% with substance abuse/dependence</t>
  </si>
  <si>
    <t>43.5 (12.9)</t>
  </si>
  <si>
    <t>Patients in each condition were equally likely to receive medication, mental health intervention and/or other interventions as directed by their physician. There was no attempt to coordinate care with referring physicians</t>
  </si>
  <si>
    <t>Five modules that provide step-by-step instruction on: (1) increasing pleasant activities ; (2) using applied relaxation skills ; (3) correcting non-constructive self-talk and solving problems proactively ; (4) increasing physical activity ; (5) applying communications skills such as active listening, I-statements and conflict resolution</t>
  </si>
  <si>
    <t>CD-ROM</t>
  </si>
  <si>
    <t>Baseline group differences were found for two of the six outcome measures. MDD symptoms were significantly lower (t189=2.18, p=0.031) for CCBT participants (mean=4.6, S.D.=3.1) than TAU participants (mean=5.6, S.D.=2.8). In addition, PES cross product scores were statistically higher (t189=2.18, p=0.030) for the CCBT participants (mean=84.0, S.D.=29.2) than the TAU participants (mean=74.8, S.D.=29.3).</t>
  </si>
  <si>
    <t>Mean total time of program use 258.1 min (SD=294.5, range=10–1500)</t>
  </si>
  <si>
    <t>National Institute of Mental Health Small Business Innovative Research Grant numbers 1 R43 MH59440 and 2 R44 MH59440</t>
  </si>
  <si>
    <t>Levine, S., Deo, R., &amp; Mahadevan, K. (1987). A comparative trial of a new antidepressant, fluoxetine. The British Journal of Psychiatry, 150(5), 653-655.</t>
  </si>
  <si>
    <t>Inclusion criteria: met RDC criteria for a diagnosis of major depressive illness; HAMD score at least 17. Exclusion criteria: significant physical illness; any history of drug abuse or schizophrenia; duration of illness of more than 1 year</t>
  </si>
  <si>
    <t>Both groups were highly comparable for sex, age, type of depression, duration of illness and previous history of depressive illness</t>
  </si>
  <si>
    <t>40-60mg/day</t>
  </si>
  <si>
    <t>Temazepam was permitted for night sedation</t>
  </si>
  <si>
    <t>Excluded from 2004 GL as '50% of patients were only receiving 50mg of imipramine [Geddes2002*]' but this doesn’t appear to be correct based on paper. 72% outpatient, 28% inpatient</t>
  </si>
  <si>
    <t>45.8 (SD NR)</t>
  </si>
  <si>
    <t>22-70</t>
  </si>
  <si>
    <t>No measure of variance reported for depression symptomatology</t>
  </si>
  <si>
    <t>China</t>
  </si>
  <si>
    <t>18-58</t>
  </si>
  <si>
    <t>26.4 (8.7)</t>
  </si>
  <si>
    <t>Follow-up data not reported. 31% had ever sought professional help for depression but does not appear to be for current episode</t>
  </si>
  <si>
    <t>Inclusion criteria: aged over 18 years; self-reported feelings of depression; BDI-II score=10-47. Exclusion criteria: currently in psychotherapy; currently taking psychiatric medication for depression; endorsed the suicidal ideation item on the BDI-II</t>
  </si>
  <si>
    <t>Modified ITT analysis (1 participant removed due to multiple missing responses), 98% of N randomised</t>
  </si>
  <si>
    <t>Mind over Mood (Chinese version)</t>
  </si>
  <si>
    <t>The participants assigned to the delayed-treatment control group were informed about their placement in the group, and were asked to wait 4 weeks before beginning treatment.</t>
  </si>
  <si>
    <t>Participants in the treatment group were given a copy of Mind over Mood (Chinese version) and were asked to read and complete chapters 1–10 (chapters that are relevant to depression) within 4 weeks. Participants received weekly check-in emails during the bibliotherapy phase, and were instructed that they could contact the research office should any concerns or questions arise</t>
  </si>
  <si>
    <t>10 modules</t>
  </si>
  <si>
    <t>Participants in the 2 groups did not differ in age, gender, martial status, employment status, prior experience with professional help-seeking, or Time 1 measures of BDI-II and SCS</t>
  </si>
  <si>
    <t>Research grant (94-2413-H-030-002) from the National Science Council (NSC) in Taiwan</t>
  </si>
  <si>
    <t>Grant PSI2009-08132 from the Spanish Ministry of Science and Innovation and Grant PSI2012-31293 from the Spanish Ministry of Economy and Competitiveness</t>
  </si>
  <si>
    <t>Spain</t>
  </si>
  <si>
    <t>Inclusion criteria: self-identifying as the principal person taking care of a relative diagnosed with dementia; devoting at least 1 hour daily to the care of the relative; having cared for at least 3 months; CES-D score of at least 16. Exclusion criteria: previously participated in any psychotherapeutic intervention aimed at helping the caregiver cope with caregiving</t>
  </si>
  <si>
    <t>61.8 (13.4)</t>
  </si>
  <si>
    <t>8x 90-min sessions</t>
  </si>
  <si>
    <t>Losada et al. (2006)</t>
  </si>
  <si>
    <t>CBT intervention developed according to a cognitive-behavioural model of caregiver distress. Core components included: cognitive restructuring; assertive skills; relaxation; increasing pleasant activities</t>
  </si>
  <si>
    <t>Marquez-Gonzalez et al. (2010)</t>
  </si>
  <si>
    <t>Acceptance and Commitment Therapy (ACT) specifically designed for caregivers. Core components included: identification of personal patterns of experiential avoidance; analysis of the trap of control of aversive inner events; acknowledging the cost of the avoidant behaviors (creative hopelessness); learning the alternative to control (i.e., acceptance), using metaphors, cognitive defusion, and mindfulness techniques.</t>
  </si>
  <si>
    <t>Caregivers in the minimal support control group participated in a 2-hr workshop during which they were provided a booklet and psychoeducation on dementia (e.g., definition of the dementia and its common symptoms, description of frequent behavioral and psychological symptoms of dementia). No specific therapeutic techniques were applied in this group.</t>
  </si>
  <si>
    <t>Caregivers in the no treatment arm had been caring for their relatives for more time than those in the ACT or CBT groups</t>
  </si>
  <si>
    <t>69% taking antidepressant medication at baseline</t>
  </si>
  <si>
    <t>Cognitive bibliotherapy with support; TAU</t>
  </si>
  <si>
    <t>32% currently on psychotropic medication at baseline</t>
  </si>
  <si>
    <t>Computerised behavioural activation with support; Computerised mindfulness intervention</t>
  </si>
  <si>
    <t>23% currently on psychotropic medication at baseline</t>
  </si>
  <si>
    <t>No SDs for continuous data and no remission/response reported</t>
  </si>
  <si>
    <t>Inclusion criteria: aged at least 18 years; had minor depression (scored above threshold on a scale but did not receive a diagnosis of depression on the Diagnostic Interview Schedule). Exclusion criteria: already receiving counselling; diagnosis of depression</t>
  </si>
  <si>
    <t>Modified Nezu et al. (1989)</t>
  </si>
  <si>
    <t>Student therapists (second-year medical student &amp; graduate nursing student)</t>
  </si>
  <si>
    <t>Core components included: demonstrating for participants the connection between depressed mood and problems; helping them to express their problems in a form that facilitates finding solutions; brain-storming to generate possible solutions; evaluating these solutions for their practicality and acceptability; trying out these solutions in their lives while noting their effectiveness and making appropriate modifications. Homework was assigned sand discussed during sessions</t>
  </si>
  <si>
    <t>Differences between groups were not significant</t>
  </si>
  <si>
    <t>48.3 (SD NR)</t>
  </si>
  <si>
    <t>No details reported</t>
  </si>
  <si>
    <t>Grant from the Ohio Academy of Family Physicians Foundation</t>
  </si>
  <si>
    <t>Counselling; acupuuncture; TAU</t>
  </si>
  <si>
    <t>Inclusion criteria: on outpatient waiting list for brief dynamic therapy at the Mood and Anxiety Disorders Unit, Department of Neuroscience of the University of Turin; patients had requested a psychotherapeutic approach; presence of a focal problem and/or of a recent precipitant life event; aged 18-65 years; met DSM-IV-R criteria for a primary diagnosis of major depressive disorder (assessed with SCID); HAMD score of at least 15. Exclusion criteria: evidence of mental retardation; lifetime history of organic mental disorders, psychotic disorders, bipolar disorders or substance abuse; severe axis II psychopathology (cluster A personality disorders, antisocial personality disorder and borderline personality disorder according to DSM-IV-R); evidence of severe or unstable or active neurological or physical diseases; drug abuse; any contraindication for one of the antidepressants prescribed by the pharmacotherapy protocol; before the possible start of the trial, the patient had been already treated adequately by antidepressants during the present depressive episode; the patient used psychotropic medication other than the one prescribed by the pharmacotherapy protocol; pregnancy or risk of pregnancy during the study; suicidal risk that contraindicated the participation in a clinical trial (e.g. hospitalization was recommended)</t>
  </si>
  <si>
    <t>Non-directive/supportive/person-centred counselling + any SSRI</t>
  </si>
  <si>
    <t>Other psychiatric treatments not permitted throughout the study period</t>
  </si>
  <si>
    <t>Derived from Malan 1963</t>
  </si>
  <si>
    <t>Brief Dynamic Therapy (BDT). The primary objective of BDT is to enhance the patient’s insight into repetitive conflicts (intrapsychic and interpersonal) and trauma that underlie and sustain the patient’s problems. The principal instruments of BDT are interpretation and clarification: the therapist makes use of the actual relationship and attends to linkages with past significant relationships. The time limitation and the focal exploration of the patient’s life and emotions distinguish the treatment from many current psychoanalytic psychotherapies. In the initial phase of BDT, the clinical picture is assessed and identified as part of a treatable disorder, as the primary problem area is defined as a focus. In the middle phase, the identified focus is addressed. In the terminal phase, the end of the treatment is explicitly discussed, progress is reviewed and gains are consolidated. Patients are told from the outset that their treatment will be time limited and the final session is established beforehand. All patients also received paroxetine or citalopram</t>
  </si>
  <si>
    <t>15-30x 45-min sessions + 20-60mg/day</t>
  </si>
  <si>
    <t>Novalis et al. (1993)</t>
  </si>
  <si>
    <t>Brief Supportive Psychotherapy (BSP). The primary objective of BSP is to improve the patient’s immediate adaptation to his/her life situation. Principal instruments are reassurance and encouragement and the treatment involves advice, praise and emphasis on strengths and talents. Anxiety and regression are minimized in the sessions; the therapist is active but noninterpretative and nonurging. All patients also received paroxetine or citalopram</t>
  </si>
  <si>
    <t>Graduate therapist (psychiatrist) &amp; psychiatrist (or advanced, supervised resident in psychiatry)</t>
  </si>
  <si>
    <t>Psychotherapist (experienced psychiatrist) &amp; psychiatrist (or advanced, supervised resident in psychiatry)</t>
  </si>
  <si>
    <t>20-30 45-min sessions + 20-60mg/day</t>
  </si>
  <si>
    <t>35.9 (11.2)</t>
  </si>
  <si>
    <t>There was no significant difference between the two treatment conditions</t>
  </si>
  <si>
    <t>15.5 (4.97) sessions</t>
  </si>
  <si>
    <t>15.35 (8.53) sessions</t>
  </si>
  <si>
    <t>Data only provided for per-protocol sample (85% of N randomised, those who gave informed consent), categorised as completer</t>
  </si>
  <si>
    <t>From GC member [JC]. Demographics and data only provided for per-protocol sample (85% of N randomised, those who gave informed consent). 3% chronic (duration of present episode &gt;2 years)</t>
  </si>
  <si>
    <t>Participants continued to receive continuation SSRI treatment during follow-up period. Data only provided for per-protocol sample (85% of N randomised, those who gave informed consent), categorised as completer</t>
  </si>
  <si>
    <t>Inclusion criteria: separated or divorced; negative feelings that were related to the break-up of their marriage; BDI score of at least 10. Exclusion criteria: appeared psychotic at the time of the interview</t>
  </si>
  <si>
    <t>Advanced graduate student in clinical psychology</t>
  </si>
  <si>
    <t>Pre-treatment BDI</t>
  </si>
  <si>
    <t>7-9</t>
  </si>
  <si>
    <t>4x 90-min sessions</t>
  </si>
  <si>
    <t>Brief, group rational-emotive (RET) treatment. The first session began with introductions and statements of individual goals, and the first three sessions included a homework assignment. The last session included a review of the course of treatment and planning for long-term continuation of improvement. The RET treatment mainly involved techniques suggested by Ellis (1962). Homework assignments were set to record daily any situation in which they felt depressed, their thoughts at the time, what precipitated the thoughts, and what ended them. Participants were taught to objectively challenge negative thoughts as to correctness and usefulness, and the therapist helped to identify specific challenging thoughts for them.</t>
  </si>
  <si>
    <t>Brief problem-solving treatment. The first session began with introductions and statements of individual goals, and the first three sessions included a homework assignment. The last session included a review of the course of treatment and planning for long-term continuation of improvement. Problem-solving approach patterned after D'Zurilla and Goldfried (1971) and involved: defining the problem as specifically as possible in terms of behavior or feelings, resulting in the identification of a specific goal; identifying possible solutions; evaluating the possible solutions; choosing one; implementing it; and evaluating its effects.</t>
  </si>
  <si>
    <t>Follow-up not available for 3rd arm (waitlist)</t>
  </si>
  <si>
    <t>39.1 (5.9)</t>
  </si>
  <si>
    <t>All differences among conditions were nonsignificant</t>
  </si>
  <si>
    <t>Via Barth 2013 SR. Follow-up data not available for waitlist arm. Because of a larger number of dropouts in the Problem-Solving condition, 6 additional subjects were matched with the dropouts and assigned to this condition. Baseline severity only reported for completers</t>
  </si>
  <si>
    <t>Participants received intervention after endpoint assessment</t>
  </si>
  <si>
    <t>56% on stable medication for at least 3 months prior to trial</t>
  </si>
  <si>
    <t>CBT group (under 15 sessions); Third-wave cognitive therapy group</t>
  </si>
  <si>
    <t>Not available electronially</t>
  </si>
  <si>
    <t>Inclusion criteria: outpatients who met DSM-III-R criteria for major depression; HAMD score&gt;16; sum of scores of HAMD items 'agitation', 'psychic anxiety' and 'somatic anxiety' was higher than 5 or the score of at least 1 was higher than 3. Exclusion criteria: serious suicide risk; schizophrenia; epilepsy; organic brain diseases; chronic diseases, such as cardiovascular, renal, hepatic, respiratory, endocrine-metabolic, blood diseases; glaucome; urinary retention; treated with antidepressants during the week before enrollment, with fluoxetine during the previous month, or with lithium during the previous 6 months; showed significant clinical improvement following 1-week placebo run-in (HAMD score did not improve by more than 20% and continued to meet HAMD inclusion criteria)</t>
  </si>
  <si>
    <t>43.6 (11.9)</t>
  </si>
  <si>
    <t>20mg</t>
  </si>
  <si>
    <t>115mg (39.2)</t>
  </si>
  <si>
    <t>Sex, age, marital and family status, education, occupation, and HAMD score at baseline were not different between groups</t>
  </si>
  <si>
    <t>Bromazepam at the maximum daily dose of 6mg was allowed if restlessness, anxiety, agitation or insomnia were intolerable for the patients (needed in 44% of patients)</t>
  </si>
  <si>
    <t>Eli Lilly</t>
  </si>
  <si>
    <t>Excluded from 2009 GL 'No extractable data'. Same sample as Bagby 2008 and Bulmash 2009 and Marshall 2008 but only 2 arms and less participants in those arms</t>
  </si>
  <si>
    <t xml:space="preserve">Ontario Mental Health Foundation (OMHF) and OMHF Senior Research Fellowship Award </t>
  </si>
  <si>
    <t>N randomised/discontinuation not reported, paper only reports completer data. Same sample as Bagby 2008, Bulmash 2009 and McBride 2006. 6% dysthymia; 12% axis II disorder</t>
  </si>
  <si>
    <t>Inclusion criteria: have both pretreatment and posttreatment HAMD data (completed a minimum of 10 treatment sessions), as well as pretreatment data for Depressive Experiences Questionnaire (DEQ); outpatients meeting DSM-IV-TR criteria for major depression (assessed with SCID); HAMD score of at least 10; not taking antidepressant medication for a minimum of 2 weeks prior to the onset of therapy (4 weeks for fluoxetine). Exclusion criteria: concurrent active medical illnesses</t>
  </si>
  <si>
    <t>Participants were prescribed an antidepressant medication selected at the discretion of their treating psychiatrist who followed the client for the duration of the protocol.</t>
  </si>
  <si>
    <t>Padesky &amp; Greenberger (1995)</t>
  </si>
  <si>
    <t>Weissman et al. (2000)</t>
  </si>
  <si>
    <t>Doctoral-level or postdoctoral clinical psychology students</t>
  </si>
  <si>
    <t>Although most participants were given 16 sessions of treatment, the number of sessions varied based on participants’level of symptomatology because the broader aim of the study from which the dataused in the current investigation was extracted was to examine treatment relapse</t>
  </si>
  <si>
    <t>Inclusion criterion 'in receipt of a therapeutic dose of antidepressant therapy for at least 6 weeks without evidence of a sustained response prior to study entry'</t>
  </si>
  <si>
    <t>Not available electronically. Excluded from 2004 GL as 'No formal depression diagnostic assessment conducted'; Data not extracted for maprotiline</t>
  </si>
  <si>
    <t>Inclusion criteria: adult outpatients referred to the psychiatry department at the Austin hospital; depression was the primary illness. Exclusion criteria: epilepsy; mental retardation; organic brain disease; schizophrenia; alcoholism; hypertension; cardiac arrhythmias; pregnancy; any specific antidepressant medication in the previous month</t>
  </si>
  <si>
    <t>6 capsules/day</t>
  </si>
  <si>
    <t>No other drugs were prescribed during the study period</t>
  </si>
  <si>
    <t>41.5 (15.3)</t>
  </si>
  <si>
    <t>Ciba-Geigy, Australia</t>
  </si>
  <si>
    <t>Depression data in figure</t>
  </si>
  <si>
    <t>Exercise; relaxation; no treatment</t>
  </si>
  <si>
    <t>52% on medication at baseline</t>
  </si>
  <si>
    <t>McClelland1979</t>
  </si>
  <si>
    <t>66% psychotic depression. Excluded from 2004 GL as 'Dosage below recommended level'</t>
  </si>
  <si>
    <t>Mindfulness or meditation individual</t>
  </si>
  <si>
    <t>Mindfulness or meditation group</t>
  </si>
  <si>
    <t>Mindfulness-based stress reduction (MBSR) individual</t>
  </si>
  <si>
    <t>Inclusion criteria: university students; BDI-II score of at least 14 and/or be diagnosed with current MDD without psychosis and current substance dependence; non-medicated or stabilized (i.e. same dosage for a minimum of 8 weeks) on antidepressant and antianxiety medication. Exclusion criteria: did not agree to refrain from engaging in mindfulness practices, such as yoga, progressive muscle relaxation, and mindfulness during the study period; receiving any current psychotherapy or counselling</t>
  </si>
  <si>
    <t>19.2 (1.67)</t>
  </si>
  <si>
    <t>12% on stablized antidepressant/antianxiety medication at baseline. 66% diagnosed with MDD (as assessed by ADIS-IV major depression module)</t>
  </si>
  <si>
    <t>Participant demographic characteristics and pre-treatment severity on outcome variables (i.e., assessment instruments) did not differ as a function of treatment condition</t>
  </si>
  <si>
    <t>4x 1-hour sessions</t>
  </si>
  <si>
    <t>Brief Behavioral Activation Treatment for Depression (BATD). Initial sessions focused on psychoeducation and the BA treatment rationale. The clinician then guided participants in completing the life values assessment. The goal of this exercise was to identify important life domains and corresponding activities that could be targeted for change. Values and goals assessed were: relationships; hobbies/recreation; physical and health issues; spirituality; and anxiety/avoidance issues. Following this exercise, an activity hierarchy was constructed in which 3-4 value-based behaviors were selected for change. Each participant and the therapist collaboratively established structured behavioral goals (frequency and duration), which the participant completed during the week that followed. Each participant used a behavioral checkout form to monitor progress. The therapist and participant discussed monitoring progress toward completing goals and activities on the behavioral checkout, identified particular contexts (e.g., day, time, place) when behavioral change might more likely elicit environmental reinforcement, and problem solved around obstacles to change. During sessions 2-4, the therapist and participant reviewed targeted value-based behaviors assigned the previous week. They discussed progress toward completing desired goals and activities on the behavioral checkout and identified and resolved any obstacles preventing compliance with activities. In sessions 2-4, the therapist and participant selected 3-4 new behavioral goals from the participant's value-based activity hierarchy.</t>
  </si>
  <si>
    <t>Mindfulness-Based Therapy (MBT) modelled on MBSR programme (Kabat-Zinn, 1982) but differed from original in length and duration and format. Initial sessions focused on psychoeducation and mindfulness treatment rationale. The clinician then guided participants in a mindfulness eating exercise to bring awareness to the present moment and attend to sensations of eating. Next, the therapist led the participant in a mindfulness check-in to bring awareness to the present moment and recognize physical, cognitive, and emotional responses. The participant was guided in sitting meditation to practice focused non-judgmental awareness. At the end of each meditation exercise, the therapist and participant discussed emotional, physiological, and cognitive experiences. Subsequent sessions consisted of a mindfulness check-in and meditation (body scan or walking), and discussion of patient observations of in-session and past-week meditation. The last session also included yoga, with participants engaging in 12 Hatha yoga postures, holding each pose for approximately 1 minute. At the end of each MBT session, participants received a CD of guided meditation practiced during that session</t>
  </si>
  <si>
    <t>Participants offered BA or MBT according to their preference following the 1-month follow-up assessment</t>
  </si>
  <si>
    <t>Clinical psychology (doctoral) students</t>
  </si>
  <si>
    <t>Remission/response not reported at 1-month follow-up</t>
  </si>
  <si>
    <t>Remission and response not reported at follow-up</t>
  </si>
  <si>
    <t>Dexamethasone suppression test (normal; abnormal)</t>
  </si>
  <si>
    <t>Inclusion criteria: female aged at least 18 years; met DSM-III criteria for major depression; Depression Scale of the Minnesota Multiphasic Personality Inventory (MMPI) score of at least 29; BDI score of at least 20; Lubin Depression Adjective Checklist (DACL) score at least 18; reported being free from antidepressant or tranquilizing medication for a minimum of two weeks; not presently under a physician's, psychiatrist's, or psychologist's care for the treatment of depression, or, if presently under such care, wiling to seek written physician's statement, allowing the patient to discontinue any psychotropic drug use to receive other psychological-psychiatric treatment; willingness to pay for blood-test laboratory fees and possible medication. Exclusion criteria: met DSM-III criteria for other axis I disorder; those who were imminently suicidal; those who had conditions known to affect DST responses (e.g., diabetes, regular alcohol consumption); high level of dysfunctional thoughts (Personal Beliefs Inventory [PBI] score of 3 or greater); any contraindications to the use of antidepressant medication (e.g., cardiovascular disease, pregnancy)</t>
  </si>
  <si>
    <t>24-63</t>
  </si>
  <si>
    <t>37.5 (SD NR)</t>
  </si>
  <si>
    <t>Demographics and data only reported for completers. Data combined for normal and abnormal DST groups</t>
  </si>
  <si>
    <t>Cognitive therapy was implemented, using Beck's model. Core components included: providing the rationale that dysfunctional thoughts frequently occur in depressives; teaching self-monitoring of thought patterns; teaching participants how to identify logical errors and depressive assumptions made; helping the participant to identify alternative explanations for negative thoughts; teaching the participant to evaluate and correct dysfunctional thoughts and assumptions by coping with logical errors; helping the participant to design "experiments" to test out hypotheses and adjust dysfunctional thoughts and faulty assumptions</t>
  </si>
  <si>
    <t>8x 1-hour sessions</t>
  </si>
  <si>
    <t>Doctoral candidate</t>
  </si>
  <si>
    <t>The psychiatrist selected a tricyclic depending on the subject's symptoms, with 13 receiving Elavil (amitriptyline) and 8 receiving Norpramine (desipramine)</t>
  </si>
  <si>
    <t>75-250mg/day</t>
  </si>
  <si>
    <t>Remission defined as loss of DSM-III diagnosis of major depression assessed with SADS</t>
  </si>
  <si>
    <t>SADS</t>
  </si>
  <si>
    <t>Doctoral intern in clinical or counselling psychology or master's level social worker</t>
  </si>
  <si>
    <t>Lewinsohn &amp; Grosscup (1978)</t>
  </si>
  <si>
    <t>Behaviour therapy (BT). Core components included: behaviour therapy rationale (depression results from insufficient positive reinforcement); showing participants how improvements in mood relate to increased participation in positively reinforcing (social and/or) activities; self-monitoring activity levels as a precursor for later analyses; learning alternative behaviours incompatible with depression (e.g. assertion, conversation, social initiation skills) through role play and modelling; participants were also cued and reinforced for increasing the frequnecy and variety of enjoyable activities in their daily lives</t>
  </si>
  <si>
    <t>Based on Beck et al. (1979) but to maximise differences with behaviour therapy, no attempts were made to modify participant'ss behaviour or environment. Core components included: cognitive therapy rationale (depression results primarily from the ways we evaluate our experiences rather than from unpleassant events per se); participants shown how feelings and behaviours are largely a function of thinking; participants taught to replace invalid assumptions and negative thoughts with constructive and realistic cognitions, e.g. through the recording of automatic thoughts and images and the identification of distortions; discussion of assumptions, beliefs, and attitudes relating to depression</t>
  </si>
  <si>
    <t>This condition included the rationales and strategies of both cognitive and behaviour therapy. Participants were told that depression develops in two equally important ways, and consequently, they were encouraged to modify bothh cognitive and overt behaviour</t>
  </si>
  <si>
    <t>10x 50-min sessions sessions</t>
  </si>
  <si>
    <t>8x 50-min sessions</t>
  </si>
  <si>
    <t>Interpersonal functioning</t>
  </si>
  <si>
    <t>Inclusion criteria: clients seeking services at the counselling centre of a large southwestern university; depressive episode of at least 2 weeks duration; BDI score of at least 18 at intake and at least 16 at pretest; HAMD score of at least 20. Exclusion criteria: suicidal behaviour; psychosis; drug addiction; sociopathy; organicity; major medical illness</t>
  </si>
  <si>
    <t>N randomised/discontinuation not reported, paper only reports completer data. Remission not reported at follow-up</t>
  </si>
  <si>
    <t>72.5 (6.9)</t>
  </si>
  <si>
    <t>Inclusion criteria: community-dwelling depressed elderly individuals (referred by community or religious organisations); BDI score=12-24; completed the Cooper 12-min walk test for aerobic capacity. Exclusion criteria: evidence of cognitive impairment (score&lt;25 on the Mini-Mental State exam); currently receiving any treatment for emotional problems</t>
  </si>
  <si>
    <t>Participants walked outside near their residence (or in a shopping mall during inclement weather). Initially, sessions were 20 min in duration but increased over the 6 weeks of treatment to 40 min. Three walking sessions were held each week, two with an undergraduate psychology student, and one alone. Subjects were instructed to walk at a vigorous, but not overtaxing, pace</t>
  </si>
  <si>
    <t>Undergraduate psychology student</t>
  </si>
  <si>
    <t>12x 20-40-min sessions</t>
  </si>
  <si>
    <t>Social contact control condition. Participants were visited at home. Each visit consisted of casual conversation similar to that in the exercise condition</t>
  </si>
  <si>
    <t>Waitlist participants could choose either the walking or social contact program following the post-treatment assessment</t>
  </si>
  <si>
    <t>No pretreatment differences on any of the dependent measures or demographic data were found</t>
  </si>
  <si>
    <t>Grant T34 awarded to J. Kevin McNeil by the General Research Fund of Concordia University</t>
  </si>
  <si>
    <t>Work and Social Adjustment Scale (WSAS), World Health Organization Quality Of Life (WHOQOL) - BREF,  Interpersonal Problems Questionnaire (IPQ), and 64-item Inventory of Interpersonal Problems (IIP-64) listed as secondary outcome measures but not reported. Depression symptomatology not reported</t>
  </si>
  <si>
    <t>Menchetti, M., Bortolotti, B., Rucci, P., Scocco, P., Bombi, A., &amp; Berardi, D. (2010). Depression in primary care: interpersonal counseling vs selective serotonin reuptake inhibitors. The DEPICS Study. A multicenter randomized controlled trial. Rationale and design. BMC psychiatry, 10(1), 97; ACTRN12608000479303</t>
  </si>
  <si>
    <t>Inclusion criteria: aged at least 18 years; referred to psychiatric consultation-liaison services; met DSM-IV criteria for a diagnosis of major depression (confirmed with MINI); either a first or second depressive episode; HAMD score of at least 13. Exclusion criteria: ongoing effective treatment with antidepressants or psychotherapy; moderate to high suicide risk; more than two treated episodes of major depression; current/past episodes of mania or hypomania; current/past psychotic symptoms; borderline or antisocial personality disorder; substance use disorder; cognitive impairment; pregnancy or breastfeeding; poor knowledge of the Italian language</t>
  </si>
  <si>
    <t>Sertraline or citalopram (on the basis of the study psychiatrist's clinical judgement)</t>
  </si>
  <si>
    <t>Interpersonal counselling (IPC), brief manualized psychological intervention, derived from Interpersonal Psychotherapy (IPT). IPC focuses on patients’ current interpersonal problems and social functioning in four problem areas: complicated grief, interpersonal disputes, role transitions and interpersonal deficits</t>
  </si>
  <si>
    <t>6x 30-min sessions</t>
  </si>
  <si>
    <t>Residents in psychiatry or in clinical psychology</t>
  </si>
  <si>
    <t>10-60mg/day (citalopram)/25-200mg/day (sertraline)</t>
  </si>
  <si>
    <t>Concurrent use of sedatives-hypnotics was allowed up to a dose &lt; 7.5 mg lorazepam equivalent/day in both treatment arms. During the study, other psychotropic medications were forbidden. The initial IPC sessions was longer (1 hour). The therapist could evaluate if one or two additional sessions were needed.</t>
  </si>
  <si>
    <t>44.9 (14.1)</t>
  </si>
  <si>
    <t>Italian Ministry for University and Research as Research Program of National Interest in 2005 (Prot. 2005063749)</t>
  </si>
  <si>
    <t>20% had comorbid anxiety disorder. 62% had physical illness
of individuals who remitted was extremely low compared with the</t>
  </si>
  <si>
    <t>5% bipolar disorder</t>
  </si>
  <si>
    <t>Pfizer, Inc.</t>
  </si>
  <si>
    <t>Inclusion criteria: outpatients aged 18-65 years; met DSM-III criteria for major depression or bipolar disorder, depressed; met DSM-III criteria for melancholia; HAMD-24 score of at least 25; normal baseline clinical laboratory values or abnormal values that were judged to be clinically insignificant; have discontinued all other psychoactive medications before the start of the study. Exclusion criteria: women of childbearing potential; dysthymic disorder; depression with psychotic features; history of schizophrenia; substance abuse (within the past 6 months); organic brain syndrome; history or evidence of significant medical conditions</t>
  </si>
  <si>
    <t>1-4 capsules/day</t>
  </si>
  <si>
    <t>Concomitant medications with psychoactive properties (except chloral hydrate for sleep) were not permitted during the study</t>
  </si>
  <si>
    <t>The baseline demographics of the two groups were similar with respect to gender, age, race, body weight, height, vital signs, marital status, educational level, general occupational category, primary diagnosis, and depression severity</t>
  </si>
  <si>
    <t>43.0 (SD NR)</t>
  </si>
  <si>
    <t>No measure of variance reported for depression symptomatology at endpoint</t>
  </si>
  <si>
    <t>No measure of variance reported for change score</t>
  </si>
  <si>
    <t>52mg</t>
  </si>
  <si>
    <t>Inclusion criteria: met RDC for a diagnosis of major depressive disorder; HAMD score of at least 18. Exclusion criteria: somatic disease; drug allergy; schizophrenia; epilepsy; history of drug or alcohol abuse; women of childbearing potential, pregnant or lactating women</t>
  </si>
  <si>
    <t>100-300mg/day</t>
  </si>
  <si>
    <t>2-6 capsules/day</t>
  </si>
  <si>
    <t>No concomitant psychotropic medication was permitted except chloral hydrate as nighttime hypnotic</t>
  </si>
  <si>
    <t>215mg</t>
  </si>
  <si>
    <t>250mg equivalent</t>
  </si>
  <si>
    <t>20-64</t>
  </si>
  <si>
    <t>42.2 (SD NR)</t>
  </si>
  <si>
    <t>Baseline severity cannot be extracted (in figure) but categorised as more severe based on figure (and inclusion criterion). N randomised/discontinuation not reported by group</t>
  </si>
  <si>
    <t>Data cannot be extracted for depression symptomatology (baseline or endpoint) or discontinuation</t>
  </si>
  <si>
    <t>Primary nurse practitioner in consultation with a psychiatrist</t>
  </si>
  <si>
    <t>10-50mg/day (paroxetine)</t>
  </si>
  <si>
    <t>Psychotherapist</t>
  </si>
  <si>
    <t>Intervention involves both individual and group (1 session of each every week), categorised as individual as the higher resource Intervention</t>
  </si>
  <si>
    <t>Modified Munoz (1986)</t>
  </si>
  <si>
    <t>Group or individual</t>
  </si>
  <si>
    <t>CBT delivered in group or individually, depending on feasibility of women attending group. Participants were each given a CBT manual that they kept after treatment was concluded. The intervention was based on manuals of Munoz (1986) but shortened to 8 sessions by inlcuding mre topics per session and modified to be more sensitive to the issues of young women and those with histories of interpersonal trauma. The intervention included homework and daily monitoring, with a focus on cognitive management of mood, engaging in pleasant activities, and improving relationships with others</t>
  </si>
  <si>
    <t>8 sessions</t>
  </si>
  <si>
    <t>Inclusion criteria: women who attended county-run Women, Infants, and Children food subsidy programmes and Title X family planning clinics in the Washington DC suburban area; met DSM-IV criteria for current major depression (assessed with CIDI). Exclusion criteria: bereavement; current alcohol or drug problems; pregnant or planning to become pregnant within the next 6 months; current breastfeeding; current mental health care; mania; psychosis</t>
  </si>
  <si>
    <t>Statistically significant difference in proportion with PTSD (60% in any AD group; 34% in CBT, and 49% in TAU)</t>
  </si>
  <si>
    <t>Intervention delivered in individual or group format (proportions of each not reported), categorised as individual as the higher resource Intervention. Data not extracted for social functioning as assessed with subscale/item. Data cannot be extracted for follow-up as antidepressant medication continued to be received for 6 months. 48% also met criteria for PTSD</t>
  </si>
  <si>
    <t>Women were initially treated with paroxetine, which was prescribed according to a written dosing protocol. Adjustments in dosage were based on changes in HAMD scores and adequate time for medication effect. If the patient did not tolerate paroxetine because of adverse effects or, if by the 9th week they did not show a signficant clinical response despite dose adjustments, bupropion was administered (20% were switched to bupropion)</t>
  </si>
  <si>
    <t>Referral to community mental health services. Women in this condition were educated about depression and mental health treatments available in the community. The clinician offered to make an appointment for the woman at the end of the clinical interview to facilitate the referral and to speak with the mental health care clinician. Participation in care was low for women in the community referral condition. After referral to a specific community provider, 83% failed to attend even 1 session and only 9% attended 4 or more sessions of community care</t>
  </si>
  <si>
    <t>TAU is referral to community mental health services. Intervention could be delivered individually if not feasible for participants to attend group (proportion not reported). Converted 95% CI to SD for endpoint</t>
  </si>
  <si>
    <t>Grant R01 MH56864 from NIMH</t>
  </si>
  <si>
    <t>Placebo in both arms</t>
  </si>
  <si>
    <t>Placebo in both arms (double-dummy). Data for bupropion not extracted</t>
  </si>
  <si>
    <t>Placebo in both arms (double-dummy)</t>
  </si>
  <si>
    <t>HAMD-31</t>
  </si>
  <si>
    <t>Sertraline; bupropion; placebo</t>
  </si>
  <si>
    <t>Inclusion criteria: aged at least 18 years; met DSM-IV criteria for a diagnosis of moderate to severe depression; HAMD score of at least 20; currently experiencing an episode of recurrent depression lasting 2-24 months; involved in sexual activity (in a stable relationship or through masturbation) that had the potential to lead to orgasm on at least 1 occasion every 2 weeks; normal sexual functioning, defined as the absence of sexual arousal disorder (erectile difficulties in men and lubrication or swelling difficulties in women), orgasm dysfunction (delay or failure to achieve orgasm), premature ejaculation, dyspareunia, or vaginismus; willing to discuss their sexual functioning with an investigator or the investigator’s designee. Exclusion criteria: received treatment with bupropion or fluoxetine within the past year; had not responded to antidepressant treatment for a previous depressive episode; were actively suicidal; had a known predisposition to seizures or were receiving medications that lowered the seizure threshold; had a
history or current diagnosis of anorexia or bulimia; were pregnant or lactating, or did not agree to avoid pregnancy during the study; had a history of alcohol or substance abuse within the past year; or had used any psychoactive drug within 1 week of treatment
with study drug (2 weeks for monoamine oxidase inhibitors or protriptyline, 4 weeks for any investigational drug).</t>
  </si>
  <si>
    <t>Fluoxetine + bupropion placebo</t>
  </si>
  <si>
    <t>Fluoxetine placebo + bupropion placebo</t>
  </si>
  <si>
    <t>Treatment groups were comparable at baseline with respect to age, sex, and race</t>
  </si>
  <si>
    <t>26mg</t>
  </si>
  <si>
    <t>18-76</t>
  </si>
  <si>
    <t>36.9 (SD NR)</t>
  </si>
  <si>
    <t>Placebo in both arms (double-dummy; for bupropion which is not included). Modified ITT for baseline HAMD (those with baseline and at least 1 post-baseline assessment), 95% of N randomised. No measure of variance reported for HAMD</t>
  </si>
  <si>
    <t>Glaxo Wellcome Inc,</t>
  </si>
  <si>
    <t>Sertraline + dothiepin placebo</t>
  </si>
  <si>
    <t>Sertaline placebo + dothiepin placebo</t>
  </si>
  <si>
    <t>Inclusion criteria: attending a GP for treatment of a primary major depressive episode that met DSM-III-R criteria; aged over 18 years; MADRS score of at least 22; CGI-S score of at least 4. Exclusion criteria: MADRS score&gt;35; risk of suicide (MADRS item 10 score&gt;2); current pregnancy, lactation, or risk of pregnancy; significant concomitant physical disease (including recent myocardial infarction or cardiac arrhythmias); history of mania or hypomania; benign prostatic hyperplasia; history of hypotension; concurrent antihypertensive therapy with bethanidine, debrisoquine, or guanethidine; concurrent therapy with sympathomimetics or antihistamines; lithium therapy within the preceding 3 months; history of intolerance, resistance, or sensitivity to either TCAs or SSRIs; resistant depression (8 or more weeks' treatment with antidepressants for the current episode or a duration of the current episode of over 1 year); narrow-angle glaucoma; depression secondary to other psychiatric disease (e.g. schizophrenia, dementia) or to organic disease; history of epilepsy; current use of other psychotropic medication (apart from a short-acting non-barbiturate hypnotic)</t>
  </si>
  <si>
    <t>Age; sex; weight; duration of current episode; baseline MADRS</t>
  </si>
  <si>
    <t>Placebo in both arms. No concurrent ECT or concurrent psychotropic medication was permitted, other than a short-acting non-barbiturate hypnotic for insomnia</t>
  </si>
  <si>
    <t>Groups well matched on demographic and clinical characteristics</t>
  </si>
  <si>
    <t>45.7 (SD NR)</t>
  </si>
  <si>
    <t>3.5 (2.4)</t>
  </si>
  <si>
    <t>No measure of variance reported for MADRS change score (and endpoint not reported)</t>
  </si>
  <si>
    <t>Median 50mg/day (24% received 100mg)</t>
  </si>
  <si>
    <t>Placebo in both arms (double-dummy). Data for dothiepin not extracted. Excluded from 2004 GL as 'Patients on inadequate dose of sertraline (only 24% received ≥100mg)' but this is conssistent with BNF recommended dosage of 50-200mg/day. Demographics and data only reported for completers. Some patients who met some of the exclusion criteria were included</t>
  </si>
  <si>
    <t>Placebo in both arms (double-dummy; for dothiepin which is not included). No measure of variance reported for MADRS change score</t>
  </si>
  <si>
    <t>National Science Council (NSC 98-2314-B-075-004-MY2) and Taipei Veterans General Hospital (VGH 98DHA0100505), Taiwan</t>
  </si>
  <si>
    <t>Inclusion criteria: outpatients aged 20-65 years; met DSM-IV criteria for a diagnosis of major depressive disorder (assessed using MINI); were experiencing a drug naïve first depressive episode; MADRS score of at least 25 at screening and showed no more than a 20% decrease in mADRS score between screening and baseline. Exclusion criteria: history of severe allergy or major medical illness; those displaying acutely suicidal tendencies; history of drug or alcohol dependence or abuse; previously received any antidepressant treatment; women who were pregnant, lactating (pregnancy determined by urine human chorionic gonadotopin test), and women with childbearing potential who were not using a medically acceptable form of contraception</t>
  </si>
  <si>
    <t>Citalopram + sertraline placebo</t>
  </si>
  <si>
    <t>Sertraline + citalopram placebo</t>
  </si>
  <si>
    <t>Placebo in both arms (double-dummy). Modified ITT (received at least 1 dose and at least 1 postrandomisation MADRS), 82% of N randomised so categorised as completer</t>
  </si>
  <si>
    <t>In the ITT population, there were no significant differences in the demographic or baseline patients’ characteristics</t>
  </si>
  <si>
    <t>40.7 (12.8)</t>
  </si>
  <si>
    <t>22.9mg (8.5)</t>
  </si>
  <si>
    <t>57.1mg (17.9)</t>
  </si>
  <si>
    <t>Placebo in both arms. Permitted concomitant therapy included zolpidem, estazolam, or flunitrazepam if needed for sleep; lorazepam, fludiazepam, or clonazepam for anxiety. Other antidepressants were prohibited during the study phase. Fifteen subjects had zolpidem, 10 mg per day; and 8 subjects had estazolam, 2 mg per day. Mean dosages higher than planned intensity</t>
  </si>
  <si>
    <t>Discontinuation due to SE not reported</t>
  </si>
  <si>
    <t>21-63</t>
  </si>
  <si>
    <t>41.7 (9.8)</t>
  </si>
  <si>
    <t>1 (2 for MAOIs)</t>
  </si>
  <si>
    <t>Inclusion criteria: met DSM-III-R criteria for major depressive disorder; episode duration of at least 1 month; HAMD score&gt;17. Exclusion criteria: met DSM-II-R criteria for organic mental disorder, substance use disorder, schizophrenia or schizoaffective disorder,
paranoid or other psychotic disorder, bipolar disorder; significant physical illness; history of seizures; drug allergy; glaucoma; urinary retention; those requiring antihypertensive or other psychotropic medication including lithium; pregnant or lactating women; HAMD score fell to below 2/3 of the initial value after 1-week placebo run-in</t>
  </si>
  <si>
    <t>Fluoxetine + amitriptyline placebo</t>
  </si>
  <si>
    <t>7</t>
  </si>
  <si>
    <t>Amitriptyline + fluoxetine placebo</t>
  </si>
  <si>
    <t>Placebo in both arms. Fluoxetine in the morning (and placebo at night) and amitriptyline at night (with morning placebo). The only medication permitted for night sedation was either chloral hydrate or temazepam</t>
  </si>
  <si>
    <t>Eli Lilly Australia</t>
  </si>
  <si>
    <t>In figure. Excluded from 2004 GL as 'No placebo arm'</t>
  </si>
  <si>
    <t>Fluoxetine + placebo; amitriptyline + placebo</t>
  </si>
  <si>
    <t>Inclusion criteria: primary care patients aged over 65 years; met DSM-III-R critera for a diagnosis of major depression; Mini Mental State Examination (MMSE) score of at least 24 at both screening and baseline; MADRS score of at least 22 at both screening and baseline. Exclusion criteria: renal or hepatic disorders; cardiovascular disorders; prostatism or urinary retention; glaucoma; epilepsy; organic mental disease; marked mental retardation; other psychiatric disorders; alcohol or drug dependence; uncontrolled diabetes or other endocrine disease; uncontrolled hypertension; required treatment with guanethidine or bethanidine; receiving treatment with a psychotropic medication; those considered at suicide risk; those who had had a recent depressive episode lasting less than 2 weeks; known resistance to treatment with an SSRI or TCA; those who had taken monoamine oxidase inhibitors in the last 2 weeks; those who had taken fluoxetine in the last 5 weeks; 20% or more decrease in MADRS score during 1-week placebo run-in</t>
  </si>
  <si>
    <t>Placebo in both arms. Citalopram in the morning (amitriptyline placebo at night) and amitriptyline at night (citalopam placebo in the morning)</t>
  </si>
  <si>
    <t>Citalopram + amitriptyline placebo</t>
  </si>
  <si>
    <t>Amitriptyline + citalopram placebo</t>
  </si>
  <si>
    <t>There were no statistically significant differences in demographic characteristics or psychiatric history between the two treatment groups</t>
  </si>
  <si>
    <t>Depression symptomatology cannot be extracted</t>
  </si>
  <si>
    <t>65-90</t>
  </si>
  <si>
    <t>73.8 (SD NR)</t>
  </si>
  <si>
    <t>Placebo in both arms (double-dummy). Excluded from 2004 GL as 'Dosage below therapeutic level for amitriptyline' BUT 50 or 100mg/day and BNF recommend initial dose of 30-75mg/day for elderly. Baseline severity not reported but can be categorised as more severe based on inclusion criteria and figure</t>
  </si>
  <si>
    <t>Placebo in both arms (double-dummy). Baseline severity not reported but can be categorised as more severe based on inclusion criteria and figure</t>
  </si>
  <si>
    <t>Denmark, Finland, Norway &amp; Sweden</t>
  </si>
  <si>
    <t>Inclusion criteria: Inpatients or outpatients aged 18-65 years; met DSM-IV criteria for a diagnosis of major depressive episode; MADRS score of at least 22 (at start and end of placebo run-in). Exclusion criteria: duration of current depressive episode over 12 months; history of, or current, bipolar disorder, depressive disorder (not otherwise specified), schizophrenia, adjustment disorder, schizotypal or borderline personality disorder; organic mental disorder; anxiety disorders preceding depression; current eating disorder; postpartum depression; epilepsy or a history of seizure disorder; treatment with an anticonvulsant medication for epilepsy or seizures; alcohol or substance abuse during the last 12 months; actual risk of committing suicide (defined as MADRS score 5 or 6 or assessed by investigator as being at high risk); previous history or current meaningful renal, hepatic, respiratory, cardiovascular or cerebrovascular disease or other serious, progressive physical disease; any clinically meaningful abnormal finding from physical examination; clinically significant abnormal laboratory finsings at screen and still present at baseline; nonresponders to antidepressant treatment (lack of response to 2 or more adequate antidepressants for at least 6 weeks during the current episode or 3 or more previous episodes that did not respond to adequate antidepressants for at least 6 weeks); those who were participating in other clinical trials; those treated before the start of active treatment with MAOIs (2 weeks), fluoxetine (4 weeks), citalopram (current episode), ECT (3 months), benzodiazepines (2 weeks), other psychotropic drugs (1 week); pregnant or lactating women, or women intending to become pregnant during the course of the study; women of childbearing potential not adequately protected against pregnancy; MADRS score improvement of 25% or more during the placebo run-in</t>
  </si>
  <si>
    <t>Mirtazapine + citalopram placebo</t>
  </si>
  <si>
    <t>15-60mg/day</t>
  </si>
  <si>
    <t>Citalopram + mirtazapine placebo</t>
  </si>
  <si>
    <t>Placebo in both arms. Mirtazapine in the evening (with placebo in morning) and citalopram in morning (with placebo in evening). Treatment with any other psychotropic drugs, including benzodiazepines and sedative drugs (including sedative antihistamines) was not allowed. Zopiclone at a maximu of 7.5mg/day was allowed during the first 3 weeks of the study in case of sleeping problems</t>
  </si>
  <si>
    <t>More men in citalopram group (43% versus 33%), more participants in mirtazapine group had a DSM-IV diagnosis of recurrent episode (62% versus 48%)</t>
  </si>
  <si>
    <t>19-64</t>
  </si>
  <si>
    <t>41.6 (11.6)</t>
  </si>
  <si>
    <t>Placebo in both arms (double-dummy). Data cannot be extracted for sleep or quality of life. Demographics, data and Ns only reported for modified ITT (participants who received at least 1 dose of study medication and had 1 post-baseline assessment), 99% of N randomised. Only 3% inpatients</t>
  </si>
  <si>
    <t>35.9mg</t>
  </si>
  <si>
    <t>36.6mg</t>
  </si>
  <si>
    <t>Placebo in both arms (double-dummy). Data and Ns only reported for those who received at least 1 dose of study medication. No measure of variance reported for MADRS endpoint. Definition of response also includes MADRS&lt;19</t>
  </si>
  <si>
    <t>NV Organon, Oss, The Netherlands</t>
  </si>
  <si>
    <t>Measure of variance not reported for MADRS endpoint</t>
  </si>
  <si>
    <t>Lydiard1989</t>
  </si>
  <si>
    <t>Kali-Duphar Laboratories, Inc.</t>
  </si>
  <si>
    <t>Inclusion criteria: outpatients aged at least 18 years; met DSM-III criteria for a diagnosis of major depressive disorder; HAMD score of at least 22; rated as at least "moderately ill" on CGI-S. Exclusion criteria: not physically healthy; psychotic; organic brain syndrome; history of bipolar affective disorder; exhibited current depressive symptomatology of less than 1 month or greater than 18 months in duration; currently taking psychotropic medication; substance abuse; exhibited clear suicidal intent</t>
  </si>
  <si>
    <t>N randomised and discontinuation for any reason data cannot be extracted</t>
  </si>
  <si>
    <t>240mg (60)</t>
  </si>
  <si>
    <t>240mg (63) equivalent</t>
  </si>
  <si>
    <t>N randomised/discontinuation for any reason not reported, paper only reports data for participants who took at least 2 weeks of medication. No measure of variance reported for HAMD. Definition of remission also included CGI-I score 1-2</t>
  </si>
  <si>
    <r>
      <t>46% chronic major depression (</t>
    </r>
    <r>
      <rPr>
        <sz val="11"/>
        <color theme="1"/>
        <rFont val="Calibri"/>
        <family val="2"/>
      </rPr>
      <t>≥24 months)</t>
    </r>
  </si>
  <si>
    <t>Sertraline; amitriptyline; placebo</t>
  </si>
  <si>
    <t>From Cipriani 2018 SR. 61% met criteria for a personality disorder diagnosis</t>
  </si>
  <si>
    <t>Citalopram; sertraline</t>
  </si>
  <si>
    <t>From Serretti 2011 SR. Subanalysis of Fava 2002a</t>
  </si>
  <si>
    <t>Fluoxetine; paroxetine; sertraline</t>
  </si>
  <si>
    <t>Not available electronically. From Cipriani 2018 SR</t>
  </si>
  <si>
    <t>Xian-Janssen Pharmaceutical Company</t>
  </si>
  <si>
    <t>Escitalopram + fluoxetine placebo</t>
  </si>
  <si>
    <t>Fluoxetine + escitalopram placebo</t>
  </si>
  <si>
    <t>Placebo in both arms (double-dummy). Modified ITT reported, 96% of N randomised</t>
  </si>
  <si>
    <t>38.9 (14.1)</t>
  </si>
  <si>
    <t xml:space="preserve">Inclusion criteria: inpatients or outpatients aged 18-65 years; met DSM-IV criteria for a diagnosis of MDD; had a CGI-S score of at least 4 at both screening and baseline; had a HAMD score of at least 18 at both screening and baseline. Exclusion criteria: any current primary DSM-IV Axis I diagnosis other than MDD or any anxiety disorder asa primary diagnosis within the year preceding enroll-ment; any previous diagnosis of bipolar disorder,psychosis, or schizoaffective disorder; a history of substance abuse or dependence (not including nicotinedependence) within the past year; serious suicidal risk;or a serious medical illness (cardiovascular, hepatic,renal, respiratory, hematological, endocrinological,or neurological disease, or clinically significant labora-tory abnormality); currently taking St. John’s wort (Hypericum perforatum) or other Chineseherbal medicine for depression </t>
  </si>
  <si>
    <t xml:space="preserve">Significantly more men rando-mized to treatment with escitalopram </t>
  </si>
  <si>
    <t>Chloral hydrate (up to 1000 mg at night) was permitted, as were anxiolytics and sedative-hypnotics if the patient had been receiving a stable dose of the drug for at least 1 month. However, the dose of the latter was halved, or maintained at a minimally effective level, during the screening period, and was then maintained at this level for the duration of the study. The use of other psychotropic drugs or of drugs with psychopharmacological effects was prohibited.</t>
  </si>
  <si>
    <t>Placebo in both arms. Some patients also received treatment with shorthalf-life sedative or anxiolytic agents: 29.3% (36/123) of the escitalopram group and 34.2% (40/117) of the fluoxetine group</t>
  </si>
  <si>
    <t>51% drop-out</t>
  </si>
  <si>
    <t>Escitalopram + placebo; placebo + placebo; S-Adenosyl-L-Methionine (SAMe) + placebo</t>
  </si>
  <si>
    <t>Veterans Affairs Health Services Research and Development Service (HSR&amp;D) Grant IIR 03-069</t>
  </si>
  <si>
    <t>16x 45-50 min sessions</t>
  </si>
  <si>
    <t>Inclusion criteria: veterans attending community-based outpatient clinics (CBOCs); be a registered VA patient; screened positive for depression on PHQ-2; met DSM-IV criteria for a diagnosis of major depressive disorder (assessed with MINI); have a telephone; speak and read English. Exclusion criteria: met diagnostic criteria for a more severe psychiatric disorder (e.g., psychotic, bipolar, or dementia disorders; posttraumatic stress disorder [PTSD] patients were not excluded); had a hearing, voice, or visual impairment that would prevent participation; were abusing alcohol or other substances so severely that they would be unable to engage in T-CBT, on the basis of consensus of the first and second authors; reported severe suicidality marked by intent and a plan; were currently receiving psychotherapy or planning to receive psychotherapy during the 24-week treatment phase of the study; had initiated or changed dose of antidepressant medication in the previous 6 weeks</t>
  </si>
  <si>
    <t>55.9 (10.6)</t>
  </si>
  <si>
    <t>TAU in both arms. % on antidepressants at study entry not reported. 19% had PTSD</t>
  </si>
  <si>
    <t>TAU in both arms. Remission defined as loss of diagnosis (assessed with MINI)</t>
  </si>
  <si>
    <t>Telephone-Administered Cognitive Behavioral Therapy (T-CBT), based on Beck's (1995) model. Participants also received TAU (42% received antidepressants during 20-week treatment period)</t>
  </si>
  <si>
    <t>Veterans assigned to TAU continued to receive care through their CBOC and any non-VA they might use. Although receipt of psychotherapy excluded a veteran from entering the study, veterans were free to access all available mental health services once enrolled. 39% received antidepressants during 20-week treatment period</t>
  </si>
  <si>
    <t>34% receiving active dose of antidepressants at baseline</t>
  </si>
  <si>
    <t>Face-to-face CBT; telephone CBT</t>
  </si>
  <si>
    <t>Below subthreshold level (BDI-II=11.9)</t>
  </si>
  <si>
    <t>Bibliotherapy; waitlist; attention placebo; no treatment</t>
  </si>
  <si>
    <t>22% had taken antidepressant medication in 3 months before sudy</t>
  </si>
  <si>
    <t>Short-term psychodynamic psychotherapy individual  + Any AD (8 sessions versus 16 sessions)</t>
  </si>
  <si>
    <t>Germany</t>
  </si>
  <si>
    <t>Inclusion criteria: outpatients aged 18-75 years; met DSM-III-R criteria for a diagnosis of a single or recurrent episode ofmajor depression; HAMD score of at least 21. Exclusion criteria: any other primary psychiatric disease; patients requiring treatment with psychoactive drugs like anxiolytics, MAO inhibitors or tryptophan; organic brain disorders including epilepsy; those with suicidal tendencies; any severe general disease; pregnant and lactating women; known hypersensitivity to sertraline or amitriptyline; alcohol or drug dependency</t>
  </si>
  <si>
    <t>Sertraline + amitriptyline placebo</t>
  </si>
  <si>
    <t>Amitriptyline + sertraline placebo</t>
  </si>
  <si>
    <t>Placebo in both arms. Concomitant treatment with short-acting sedatives was permitted</t>
  </si>
  <si>
    <t>Patients were comparable with regard to age, weight, sex distribution, concomitant diseases and concomitant medications</t>
  </si>
  <si>
    <t>Excluded in 2004 GL as 'Dosage below therapeutic levels for amitriptyline and sertraline' BUT dosage of amitriptyline 75 mg, up to 150 mg (BNF recommends initial 75mg with gradual increase up to max of 150-200mg) and dosage of sertraline initial dose 50 mg, titration up to 100 mg (BNF recommends initial 50mg with gradual increase up to max 200mg). 50% had previously received medication but does not seem to be specifiic to current episode</t>
  </si>
  <si>
    <t>47.9 (13.6)</t>
  </si>
  <si>
    <t>39.7 (52.3)</t>
  </si>
  <si>
    <t>Inclusion criteria: outpatients aged 18-65 years; met DSM-IV criteria for a diagnosis of MDD; MADRS score of at least 30. Exclusion criteria: met DSM-IV criteria for primary diagnoses for any axis I disorder other than MDD; history of mania, bipolar disorder, schizophrenia or other psychotic disorder; obsessive–compulsive disorder; cognitive disorder including mental retardation or personality disorder; met DSM-IV criteria for substance abuse or dependence within the past 12 months; used a depot antipsychotic within 6 months before study inclusion; any antipsychotic, anxiolytic or anticonvulsant medications within 2 weeks before the first administration of study medication</t>
  </si>
  <si>
    <t>45.2 (11.0)</t>
  </si>
  <si>
    <t>Modified ITT (all patients who took at least one dose of study medication and who had at least one valid post-baseline MADRS assessment), 95% of N randomised. No measure of variance reported for change score</t>
  </si>
  <si>
    <t>No significant between-group differences were found at baseline</t>
  </si>
  <si>
    <t>Inclusion criteria: referrals aged 18-70 years; met DSM-IV-TR criteria for a primary diagnosis of major depressive disorder (assessed with SCID); BDI score of at least 19; HAMD score of at least 14. Exclusion criteria: a lifetime diagnosis of bipolar disorder or psychosis; organic brain syndrome; intellectual disability; substantial and imminent suicide
risk; a current (within the past 6 months) diagnosis of alcohol or drug misuse or dependence, or a positive toxicology screen; a primary diagnosis other than major depressive disorder; unfavourable antidepressant medication response within the preceding year; unstable medical condition; medication use that would complicate antidepressant administration; known allergy to antidepressant medication/sertraline; pregnancy or a plan to become pregnant; inability to read and understand the study’s instruments</t>
  </si>
  <si>
    <t>IRCT138807192573N1</t>
  </si>
  <si>
    <t>Counsellor psychologist</t>
  </si>
  <si>
    <t>Martell &amp; Dimidjian (2010)</t>
  </si>
  <si>
    <t>Core components included: focusing on the participant’s behaviours and the environmental context in which the behaviours take place; acting according to goals, not to feelings; using an activity chart to schedule people’s activities and follow the relationship between activity and mood; identifying secondary problems such as avoidance patterns and depressive ruminations</t>
  </si>
  <si>
    <t>Maximum 100mg/day</t>
  </si>
  <si>
    <t>Treatment groups were not significantly different on any of the variables</t>
  </si>
  <si>
    <t>31.4 (9.0)</t>
  </si>
  <si>
    <t>5.87 (2.14)</t>
  </si>
  <si>
    <t>1.03 (0.80)</t>
  </si>
  <si>
    <t>20% personality disorder</t>
  </si>
  <si>
    <t>Participants could continue antidepressants after 12 weeks. At 49 weeks, 3 out of 44 (6.8%) in the behavioural activation group and 11 out of 43 (25.6%) in the TAU group used antidepressant medication</t>
  </si>
  <si>
    <t>Definition of response also required 50% improvement on BDI-II. Definition of remission also required BDI-II&lt;11. No measure of variance reported for change score</t>
  </si>
  <si>
    <t>Maastricht University and Kurdistan University of Medical Sciences</t>
  </si>
  <si>
    <t>22% taking psychotropic medication at baseline</t>
  </si>
  <si>
    <t>Inclusion criteria: community-dwelling people living within a 60-mile radius of Tuscaloosa, Alabama or within a 5-mile radius of Jamestown, New York; aged at least 50 years; Telephone Interview for Cognitive Status-
Modified (TICS-M) score of at least 33; GDS score of at least 5. Exclusion criteria: were actively suicidal; had
not been stabilized on antidepressant or anxiolytic medication for at least 1 month; reported a psychotic or substance use disorder; currently receiving psychotherapy; unable to read</t>
  </si>
  <si>
    <t>65-89</t>
  </si>
  <si>
    <t>77.5 (6.72)</t>
  </si>
  <si>
    <t>Participants received the intervention following post-treatment assessment</t>
  </si>
  <si>
    <t>Addis &amp; Martell’s (2004) 'Overcoming depression one step at a time'</t>
  </si>
  <si>
    <t>The workbook contains 112 pages of treatment-oriented text, with the remainder of pages consisting of written exercises and an appendix of blank written exercise forms. Examples of written exercises in the book include completing activity-and-mood monitoring charts, identifying avoidant behaviors that contribute to depression, and identifying healthy alternative coping behaviors. In addition to the workbook, a binder was provided by the researcher that included introductory information pages briefly describing the text and BA treatment, guidelines for the amount of material to be completed each week, and photocopied written exercises from the book. Individuals in the study were instructed to read the entire workbook and complete the written exercises in the binder provided over a 4-week period following the suggested guidelines</t>
  </si>
  <si>
    <t>No significant differences were found between treatment groups</t>
  </si>
  <si>
    <t>61.19% (42.50) of text read</t>
  </si>
  <si>
    <t>Fluoxetine; mianserin; pill placebo</t>
  </si>
  <si>
    <t>20-65</t>
  </si>
  <si>
    <r>
      <t>Inclusion criteria: inpatients or outpatients recruited from 8 psychaitric centres in the UK; met DSM-II criteria and RDC for a diagnosis of a major depressive episode; HAMD score of at least 18; duration of present episode was between 2 weeks and 6 months; &lt;6 depressive episodes requiring hospitalisation in the past. Exclusion criteria: history of
schizophrenia or other psychoses; atypical depression; adjustment disorder; drug or alcohol abuse; drug overdose in the previous 4 months; active suicidal tendencies; clinically relevant renal, cardiovascular, respiratory or cerebrovascular diseases; prostatic hypertrophy; narrow angle glaucoma; urinary retention; unstable diabetes; seizure disorder; clinically relevant EEG changes; &gt;3 abnormal laboratory variables; treated with ECT in the previous 3 months or with an adequate dose of an antidepressant (</t>
    </r>
    <r>
      <rPr>
        <sz val="11"/>
        <color theme="1"/>
        <rFont val="Calibri"/>
        <family val="2"/>
      </rPr>
      <t>≥</t>
    </r>
    <r>
      <rPr>
        <sz val="11"/>
        <color theme="1"/>
        <rFont val="Calibri"/>
        <family val="2"/>
        <scheme val="minor"/>
      </rPr>
      <t>150mg amitriptyline or equivalent for at least 6 weeks) during the month immediately preceding the trial; women of childbearing potential not adequately protected against pregnancy; pregnant or lactating women or within 6 months postpartum; &gt;25% decrease in HAMD score during placebo run-in</t>
    </r>
  </si>
  <si>
    <t>44.8 (11.1)</t>
  </si>
  <si>
    <t>The treatment groups were comparable with respect to gender, age, height, weight, mean group scores on the HPRSD, MADRS, BPRS, GAS and NEDRS and the proportions of moderately and severely depressed patients</t>
  </si>
  <si>
    <t>Concomitant use of other psychotropic medication was prohibited, except for chloral hydrate (maximum 3000 mg) or short-acting benzodiazepines (e.g. lorazepam, oxazepam or triazolam) for nighttime sedation. Benzodiazepines were permitted during the first 14 days of the study only. Benzodiazepines were used during the first 2 weeks of the trial by 18% of the mirtazapine-treated patients and 16% of the amitriptyline-treated patients</t>
  </si>
  <si>
    <t>Modified ITT (all the patients who took at least one dose of study medication and had at least one post-baseline efficacy assessment), 91% of N randomised so categorised as completer</t>
  </si>
  <si>
    <t>N. V Organon, Oss, The Netherlands.</t>
  </si>
  <si>
    <t>Intervention predominantly targeted at anxiety rather than depression</t>
  </si>
  <si>
    <t>Supervised low intensity exercise group + sertraline</t>
  </si>
  <si>
    <t>Inclusion criteria: older adults aged 65-85 years; had a diagnosis of major depressive disorder (assessed with MINI); HAMD score of at least 18; sedentary (not meeting the recommended levels of physical activity for older adults). Exclusion criteria: other Axis I diagnoses; substance or alcohol misuse; cognitive impairment, defined as a Mini Mental State Examination (MMSE) score &lt;24; presence of severe or unstable physical illness that would prevent exercise (e.g. unstable angina, arrhythmias, severe osteoarthritis with functional limitations, uncontrolled diabetes, New York Heart Association class III heart failure, Parkinson’s disease, severe respiratory disease)</t>
  </si>
  <si>
    <r>
      <t xml:space="preserve">Study centre; severity of depression (CGI-S mildly/moderately versus severely ill); past treatments with antidepressant (yes versus no); age (&lt;75 years versus </t>
    </r>
    <r>
      <rPr>
        <sz val="11"/>
        <color theme="1"/>
        <rFont val="Calibri"/>
        <family val="2"/>
      </rPr>
      <t>≥</t>
    </r>
    <r>
      <rPr>
        <sz val="11"/>
        <color theme="1"/>
        <rFont val="Calibri"/>
        <family val="2"/>
        <scheme val="minor"/>
      </rPr>
      <t>75 years); gender</t>
    </r>
  </si>
  <si>
    <t>For insomnia, daily use of a hypnotic (zolpidem up to 10 mg/day or lorazepam up to 2 mg/day) was allowed during the first 4 weeks of treatment and discouraged later</t>
  </si>
  <si>
    <t>72x 1-hour sessions + 50mg/day</t>
  </si>
  <si>
    <t>3-6</t>
  </si>
  <si>
    <t>Non-progressive exercise (S+NPE) + sertraline. Exercise sessions were designed to improve participants’ strength, balance, respiration and motor coordination, and comprised both mat work and instrumental exercises. Participants in this group were assigned to exercise at heart rate ranges designed not to exceed 70% of their peak rate. Participants who exceeded their established peak heart rate were asked by the instructor to reduce the intensity of the exercise until their heart rate recovered. Participants also received sertraline</t>
  </si>
  <si>
    <t>Progressive aerobic exercise (S+PAE) + sertraline. The exercises were mainly based on the use of exercise bicycles. Each session began with a 10 min warm-up breathing exercise, followed by cycling at an intensity that would maintain the heart rate within the assigned training range (60% of peak heart rate). The training scheme was programmed to increase over the weeks, adapting to possible increases in peak heart rate, and to include brief sessions of interval training. All exercise sessions concluded with 5–10 min of cool-down cycling</t>
  </si>
  <si>
    <t>75.2 (6.0)</t>
  </si>
  <si>
    <t>Emilia Romagna Region University Programme (PrRU) 2010–2012 grant</t>
  </si>
  <si>
    <t>Depression severity</t>
  </si>
  <si>
    <t>Inclusion criteria: primary care patients aged 18-65 years; met RDC for a diagnosis of major depression; HAMD score of at least 13. Exclusion criteria: another psychiatric disorder (other than anxiety disorder) before the onset of the depression; receiving current psychological or antidepressant drug treatment; current psychotic symptoms; serious suicidal intent; history of schizophrenia; recent drug or alcohol misuse; physical problems that would preclude being able to take amitriptyline</t>
  </si>
  <si>
    <t>6x 30-60 min sessions</t>
  </si>
  <si>
    <t>0.6-1</t>
  </si>
  <si>
    <t>GP or psychiatrist</t>
  </si>
  <si>
    <t>Core components included: explaining rationale of problem solving (emotional symptoms are caused by problems in living; if the problems are dealt with effectively the symptoms will improve; problems can be dealt with effectively by the technique of problem solving); identifying and listing problems; selecting one problem at a time to focus on through discussion with the therapist</t>
  </si>
  <si>
    <t>MYNORSWALLIS1995</t>
  </si>
  <si>
    <t>20% (19.78%) had received treatment for current episode of depression. Amitriptyline and placebo is double-blind</t>
  </si>
  <si>
    <t>Maximum 150mg/day</t>
  </si>
  <si>
    <t>Maximum 6 capsules</t>
  </si>
  <si>
    <t>18-65</t>
  </si>
  <si>
    <t>37.1 (11.4)</t>
  </si>
  <si>
    <t>Data cannot be extracted for Modified social adjustment schedule as data missing for 6 participants but does not report Ns per group</t>
  </si>
  <si>
    <t>Completer analysis on those who had completed at least 4 sessions of problem solving or clinical management</t>
  </si>
  <si>
    <t>139mg</t>
  </si>
  <si>
    <t>Wellcome Trust</t>
  </si>
  <si>
    <t>Inclusion criteria: primary care patients aged 18-65 years; met RDC for probable or definite major depression; HAMD score of at least 13; duration of episode of at least 4 weeks. Exclusion criteria: additional psychiatric disorder preceding the onset of depression; receiving concurrent treatment with antidepressant medication or a psychological treatment, or both (patients had not to have taken any antidepressant drugs for at least a month); had brain damage, learning difficulties, schizophrenia, drug dependence, recent alcohol abuse, or physical illness precluding antidepressant medication; had a clinical state inconsistent with participation in the research protocol, e.g. psychotic features or serious suicidal intent</t>
  </si>
  <si>
    <t>Depression severity; chronicity</t>
  </si>
  <si>
    <t>Core components included: clarification and definition of problems; choice of achievable goals; generation of solutions; choice of preferred solutions; implementation of preferred solutions; evaluation</t>
  </si>
  <si>
    <t>Nurse</t>
  </si>
  <si>
    <t>Patients received either fluvoxamine (initial dose 100 mg) or paroxetine (initial dose 20 mg)</t>
  </si>
  <si>
    <t>Nurse &amp; GP</t>
  </si>
  <si>
    <t>4.6 sessions (across both problem solving-only arms)</t>
  </si>
  <si>
    <t>114.3mg (fluvoxamine); 22.3mg (paroxetine) across both SSRI-only and combination arms</t>
  </si>
  <si>
    <t>5.2 sessions; 114.3mg (fluvoxamine); 22.3mg (paroxetine) across both SSRI-only and combination arms</t>
  </si>
  <si>
    <t>35 (SD NR)</t>
  </si>
  <si>
    <t>Modified ITT, 89% of N randomised so categorised as completer. Converted 95% CI to SD</t>
  </si>
  <si>
    <t>Modified ITT at baseline, 89% of N randomised so categorised as completer. Converted 95% CI to SD. Participants could continue to receive antidepressants for 4-months during follow-up period</t>
  </si>
  <si>
    <t>Data cannot be extracted for Modified social adjustment scale as data missing for 8 participants and Ns per group not reported</t>
  </si>
  <si>
    <t>Medical Research Council</t>
  </si>
  <si>
    <t>Not available electronically. Inpatient setting. Excluded in 2004 GL as 'Dosage for amitriptyline and sertraline below therapeutic levels' BUT dosage of amitriptyline 75 - 225 mg (BNF recommends initial 75mg with gradual increase up to max of 150-200mg) and dosage of sertraline 50 - 150 mg (BNF recommends initial 50mg with gradual increase up to max 200mg). 70% previous antidepressant medication but not clear it is for current episode</t>
  </si>
  <si>
    <t>Germany, Hungary, &amp; Czech Republic</t>
  </si>
  <si>
    <t>Inclusion criteria: inpatients aged 18-75 years; met DSM-III-R criteria for a single or recurrent episode of major depression; HAMD score of at least 21. Exclusion criteria: other primary psychiatric disease; patients requiring treatment with psychoactive drugs like anxiolytics, MAOIs or tryptophan; organic brain disorders, including epilepsy; suicidal tendencies; severe general disease; pregnant and lactating women; known hypersensitivity to sertraline or amitriptyline; alcohol or drug dependency</t>
  </si>
  <si>
    <t>48.6 (12.9)</t>
  </si>
  <si>
    <t>41.7 (73.9)</t>
  </si>
  <si>
    <t>77mg</t>
  </si>
  <si>
    <t>111mg</t>
  </si>
  <si>
    <t>Placebo in both arms. Concomitant treatment with short-acting sedatives was permitted (additional sedation required in 54% of sertraline group and 46% of amitriptyline group)</t>
  </si>
  <si>
    <t>Pfizer GmbH</t>
  </si>
  <si>
    <t>CBT individual (15 sessions or over) + nortriptyline</t>
  </si>
  <si>
    <t>CBT individual (15 sessions or over) + pill placebo</t>
  </si>
  <si>
    <t>Cognitive and cognitive behavioural therapies individual + placebo</t>
  </si>
  <si>
    <t>Interpersonal psychotherapy (IPT) individual + placebo</t>
  </si>
  <si>
    <t>Counselling individual + placebo</t>
  </si>
  <si>
    <t>Inclusion criteria: outpatients aged 18-60 years; met Feighner et al. (1972) criteria for primary, nonbipolar affective disorder, depressed (assessed with Diagnostic Interview Schedule [DIS]); BDI score of at least 20; HAMD score of at least 14; free of psychotropic medication (antidepressants, major tranquilizers, or anxiolytics). Exclusion criteria: major abnormal laboratory finding; diagnosed neurologic disorders= (including dementia and delirium); medical disease requiring medication other than a diuretic</t>
  </si>
  <si>
    <t>Psychologist &amp; psychiatrist</t>
  </si>
  <si>
    <t>20x 50-min sessions</t>
  </si>
  <si>
    <t>No further details reported</t>
  </si>
  <si>
    <t>20x 60-min sessions + 50-75mg/day</t>
  </si>
  <si>
    <t>20x 60-min sessions + 2-3 capsules/day</t>
  </si>
  <si>
    <t>19-59</t>
  </si>
  <si>
    <t>33.8 (10.4)</t>
  </si>
  <si>
    <t>17.1 sessions</t>
  </si>
  <si>
    <t>16.17 sessions</t>
  </si>
  <si>
    <t>18.35 sessions</t>
  </si>
  <si>
    <t>The composition of the groups did not differ signiifcantly on any of the descriptive variables examined. Likewise, there were no major differences in duration of current episode, age at onset of first episode, number of previous episodes, or history of previous treatment</t>
  </si>
  <si>
    <t>N randomised/discontinuation by condition not reported. Remission/response data not reported for 1-month follow-up</t>
  </si>
  <si>
    <t>Grant MH 32756 from NIMH</t>
  </si>
  <si>
    <t>Relaxation individual</t>
  </si>
  <si>
    <t>Progressive muscle relaxation individual</t>
  </si>
  <si>
    <t>Supported in part by National Institute of Mental Health Grant MH32756</t>
  </si>
  <si>
    <t>Inclusion criteria: aged 18-60 years; met research criteria of Feighner et al. (1972) for unipolar affective disorder, depressed; BDI score of at least 14; HAMD score of at least 10; no psychotropic medications (antidepressants, neuroleptics, or barbiturates). Exclusion criteria: major medical disease or medication that would be incompatible with pharmacotherapy of depression; other psychiatric Axis I or II psychiatruic disorders other than anxiety</t>
  </si>
  <si>
    <t>Psychologist</t>
  </si>
  <si>
    <t>Psychologist/social worker</t>
  </si>
  <si>
    <t>Desipramine chosen as starting medication. Participants whose BDI and HAMD scores had decreased 50% by week 8 were offered an alternative antidepressant medication of the pharmacotherapist's choice</t>
  </si>
  <si>
    <t>Bernstein &amp; Borkovec (1973)</t>
  </si>
  <si>
    <t>39.4 (10.9)</t>
  </si>
  <si>
    <t>Statistically significant difference in sex distribution at baseline (more males in TCA arm)</t>
  </si>
  <si>
    <t>16.6 sessions</t>
  </si>
  <si>
    <t>15.0 sessions</t>
  </si>
  <si>
    <t>Modified ITT (completed at least 1 post-baseline assessment), 92% of N randomised so categorised as completer</t>
  </si>
  <si>
    <t>Desipramine chosen as starting medication but if no response by week 8 offered alternative antidepressant. 65% previously received antidepressant and 57% psychotherapy but does not appear to be specific to current episode. 62% comorbid anxiety disorder; 49% GAD and/or panic disorder</t>
  </si>
  <si>
    <t>Inclusion criteria: primary care attender; met ICD-10 RDC for a diagnosis of depression; lived within an hour's walking distance of the primary care practice. Exclusion criteria: severe physical illness; intellectual disability; dysthymia; severe mental illness</t>
  </si>
  <si>
    <t>Psychiatrist or psychology graduate/Primary care physician</t>
  </si>
  <si>
    <t>Culturally adapted CBT for depression. Cultural adaptations included: initial focus on physical symptoms; Urdu equivalents of CBT jargon; culturally appropriate homework assignments; family member accompanied patients to all therapy sessions and helped with homework when required; folk stories and examples from the life of the Prophet Muhammad and Quran were used to clarify issues. Participants also received paroxetine or fluoxetine</t>
  </si>
  <si>
    <t>9 sessions + 20mg/day</t>
  </si>
  <si>
    <t>33.0 (6.3)</t>
  </si>
  <si>
    <t>Baseline severity cannot be extracted but can be categorised based on figure. Assumed no dropout, none reported</t>
  </si>
  <si>
    <t>Baseline severity cannot be extracted but can be categorised as more severe based on figure. Assumed no dropout, none reported</t>
  </si>
  <si>
    <t>More people were in the lower monthly income group in the CBT group compared to control (i.e. those earning up to Rs10000) [therapy 10(59%), control 16(94%), χ2 = 0.015]</t>
  </si>
  <si>
    <t>Paroxetine or fluoxetine</t>
  </si>
  <si>
    <t>Baseline HADS-D cannot be extracted (in figure)</t>
  </si>
  <si>
    <t>Inclusion criteria: aged 19-60 years; met ICD-10 criteria for a diagnosis of single or recurrent depressive disorder; HADS-D score of at least 8; either the patient or the carer had at least 5 years of education. Exclusion criteria: excessive use of alcohol or drugs (using ICD-10 for alcohol or drug abuse or dependence); significant cognitive impairment (e.g. learning disability or dementia); active psychosis</t>
  </si>
  <si>
    <t>TAU in both arms. In Pakistan this usually means, contact with a medical professional and being on antidepressants. Participants in the control group were provided with the self-help manual following the post-treatment assessment</t>
  </si>
  <si>
    <t>Culturally-adapted CBT manual used in Naeem 2011. The self-help book consisted of 7 chapters, with 2 additional chapters on conflict management and communication skills. Thechapters on changing negative thoughts focused on identifying negative thoughts, challenging these thoughts and finding alternative thoughts by being aware of negative thoughts and the use of diaries.</t>
  </si>
  <si>
    <t>No statistically significant difference between groups in patient characteristics at baseline</t>
  </si>
  <si>
    <t>TAU in both arms. Demograhics and data only reported for completers</t>
  </si>
  <si>
    <t>NCT01725932</t>
  </si>
  <si>
    <t>33.4 (12.8)</t>
  </si>
  <si>
    <t>Naeem &amp; Ayub (2003)</t>
  </si>
  <si>
    <t>Brief Culturally adapted CBT (CaCBT). Core components include: psychoeducation; symptom management; changing negative thinking; behavioural activation; problem solving; improving relationships; communication skills. Cultural adaptations included: family member attending all sessions and helping participant with homework when required; 1 additional session for the whole family at the start of therapy; initial focus on physical symptoms; Urdu equivalents of CBT jargon; culturally appropriate homework assignments; folk stories and examples relevant to the religious beliefs of the local population were used to clarify issues</t>
  </si>
  <si>
    <t>Psychology graduate</t>
  </si>
  <si>
    <t>TAU in both arms. Local psychiatric and primary care services provided standard routine care. TAU normally involves prescription of medication and regular hospital visits</t>
  </si>
  <si>
    <t>Inclusion criteria: outpatients aged 18-64 years; met ICD-10 RDC for a diagnosis of single or recurrent depressive disorder; HADS-D score of at least 8; lived within travelling distance of the respective psychiatry department. Exclusion criteria: excessive use of alcohol or drugs (using ICD-10 RDC for alcohol or drug abuse or dependence); significant cognitive impairment (e.g. intellectual disability or dementia); active psychosis</t>
  </si>
  <si>
    <t>TAU in both arms. Those who completed less than 3 sessions considered drop-outs</t>
  </si>
  <si>
    <t>6 sessions (+1 family session)</t>
  </si>
  <si>
    <t>5.68 (0.76) sessions</t>
  </si>
  <si>
    <t>1.75 (1.86)</t>
  </si>
  <si>
    <t>Depression outcome measure outside protocol BDI-Fast screen (BDI-FS)</t>
  </si>
  <si>
    <t>Cognitive bibliotherapy + TAU; TAU</t>
  </si>
  <si>
    <t>40% current medications at baseline</t>
  </si>
  <si>
    <t>Inclusion criteria: met RDC for for unipolar, major depressive disorder; HAMD score of at least 18; BDI score of at least 20 at screening and baseline; current depressive episode of at least 4 weeks in duration. Exclusion criteria: presence of mental retardation; psychotic symptomatology; bipolar disorder; active substance abuse; organic brain syndrome; borderline personality features; current involvement in any form of psychological or drug interventions</t>
  </si>
  <si>
    <t>45.8 (11.4)</t>
  </si>
  <si>
    <t>10x 1.5-2 hour sessions</t>
  </si>
  <si>
    <t>Nezu et al. (1989)</t>
  </si>
  <si>
    <t>Training in problem orientation was aimed at providing participants with a rational, positive, and constructive set to problems in living and problem solving as a means of coping with them. The goal during this process was to change those attitudes or beliefs that may inhibit or interfere with attempts to engage in the remaining problem-solving tasks. Additionally, participants were taught: to label emotions as cues as a means of identifying the existence of a problem; to inhibit the tendency to respond automatically to problems and instead engage in the problem-solving process. Homework assignments were also included</t>
  </si>
  <si>
    <t>Abbreviated problem-solving therapy. This condition involved identical treatment programme to full problem solving arm with the exception of training in the problem-orientation component. If discussions concerning problem-orientation variables were initiated by participants, therapists were instructed to refrain from providing systematic advice or training in this process</t>
  </si>
  <si>
    <t>Participants in this arm were told that the programme, because of limited capacity, was unable to accommodate any more members but that at the end of the 10 weeks, they would be able to receive treatment</t>
  </si>
  <si>
    <t>Clinical psychology graduate student</t>
  </si>
  <si>
    <t>No follow-up for waitlist arm</t>
  </si>
  <si>
    <t>Remission not reported at follow-up</t>
  </si>
  <si>
    <t>NCT00073411</t>
  </si>
  <si>
    <t>Quality of life, functional/health outcomes, &amp; patient satisfaction listed as outcomes in protocol but not reported</t>
  </si>
  <si>
    <t>60mg/day</t>
  </si>
  <si>
    <t>Variable expected-duration</t>
  </si>
  <si>
    <t>Placebo in all arms</t>
  </si>
  <si>
    <t>Duloxetine + placebo (2 capsules of duloxetine + 4 capsules of placebo a day)</t>
  </si>
  <si>
    <t>Escitalopram + placebo (1 capsule of escitalopram + 5 capsules of placebo a day)</t>
  </si>
  <si>
    <t>Placebo in all arms. Concomitant medications with primarily central nervous system activity were not allowed; however, patients were allowed episodic use of benzodiazepines and certain hypnotics or sedatives (e.g., chloral hydrate or zolpidem), provided that use (intermittent or consecutive) occurred on no more than 50% of the total days between visits. Chronic use of cough and cold medications containing pseudoephedrine or the sedating antihistamine, diphenhydramine, was not allowed. Use of non-narcotic prescription and over-the-counter pain medications was allowed. Narcotic use was allowed only upon approval of the Lilly physician or designee. Chronic use of certain prescription medications, such as ACE inhibitors, alpha- and beta-blockers, anti-arrhythmics, and calcium channel blockers, was permitted provided the patient had been on a stable dose for a minimum of 3 months prior to study enrollment.</t>
  </si>
  <si>
    <t>Inclusion criteria: outpatients aged at least 18 years; met DSM-IV criteria for a diagnosis of MDD (confirmed with MINI); MADRS score of at least 22; CGI-S score of at least 4. Exclusion criteria: abnormal results on the physical examination, laboratory tests, or ECG, or co-morbid medical conditions if such conditions (in the judgement of the investigator) would likely require intervention, hospitalization, or use of an excluded medication during the course of the study; positive serum HCG pregnancy test; lactating women; met DSM‑IV criteria for a primary Axis I disorder other than MDD; previous diagnosis of bipolar disorder, schizophrenia, or other psychotic disorders; an Axis II disorder considered likely to interfere with compliance to the study protocol; primary diagnosis of an anxiety disorder in the 6 months prior to Visit 1; met DSM‑IV criteria for substance dependence (excluding nicotine and caffeine) within the past 6 months; significant risk of suicide (based in judgement of investigator); those with treatment-resistant depression (defined as a lack of response to ≥ 2 courses of antidepressant medication in the current episode with each trial at least 4 weeks in duration and at a clinically appropriate dose); history of non-response in association with a previous adequate trial of duloxetine (≥ 60 mg/day for ≥ 4 weeks), escitalopram (≥ 10 mg/day for ≥ 4 weeks), or citalopram (≥ 20 mg/day for ≥ 4 weeks) therapy; use of a monoamine oxidase inhibitor within 14 days or of fluoxetine within 30 days of Study Visit 2; positive urine drug screen for any substances of abuse; those treated with electroconvulsive therapy (ECT) or transcranial magnetic stimulation within the past year; initiating, stopping, or changing psychotherapy frequency or modality</t>
  </si>
  <si>
    <t>The mean age of patients in the duloxetine treatment group was significantly lower than that in the escitalopram group (41.1 years vs. 43.3 years; p = 0.036)</t>
  </si>
  <si>
    <t>42.3 (12.3)</t>
  </si>
  <si>
    <t>18-79</t>
  </si>
  <si>
    <t>Denmark, Norway &amp; Sweden</t>
  </si>
  <si>
    <t>Inclusion criteria: inpatients or outpatients aged at least 65 years; HAMD score of at least 14. Exclusion criteria: those receiving anti-cancer treatment; had had a cerebral infarct or cerebral hemorrhage within the last 6 weeks; a serious somatic illnesses (heart or lung disease, liver disease, renal disease, hematological disorder or malignant disease involving a risk of considerable changes for the worse over the next 2 months); history of schizophrenia, epilepsy, alcoholism or drug dependence; recently been treated with monoamine oxidase inhibitors; severely depressed patients who also were severely confused or in whom the risk of their committing suicide was judged to be high enough to warrant electroconvulsive therapy; severe dementia</t>
  </si>
  <si>
    <t>10-30mg/day</t>
  </si>
  <si>
    <t>No antidepressants other than the test drug were allowed, but patients in stabilized treat- ment with a neuroleptic, a benzodiazepine or a drug for somatic disorder were included without withdrawal of the concomitant medication. 20% received antipsychotics, 25% anxiolytics and 40% hypnotics during the treatment trial</t>
  </si>
  <si>
    <t>Excluded from 2004 GL 'Inadequate diagnosis and 19% of patients had comorbid dementia'. 63% at least 1 somatic disorder. 48% inpatients. 74% met DSM-III criteria for major depression. Demographics only available for modified ITT (89% of N randomised) and endpoint data reported for available case (N&lt;completers)</t>
  </si>
  <si>
    <t>65-91</t>
  </si>
  <si>
    <t>76.7 (SD NR)</t>
  </si>
  <si>
    <t>Modified ITT at baseline but 89% of N randomised so categorised as completer. Available case analysis (N&lt;completers) at endpoint</t>
  </si>
  <si>
    <t>Excluded in 2004 GL 'Means only given in graph, but cannot be accurately read. No standard deviations although could impute these from F ratios.'</t>
  </si>
  <si>
    <t>Marital therapy; CBT; waitlist</t>
  </si>
  <si>
    <t>4-7 days (14 for MAOIs)</t>
  </si>
  <si>
    <t>Inclusion criteria: outpatients aged 18-70 years; met DSM-III-R criteria for an axis I diagnosis of major depression or bipolar disorder depression; HAMD score of at least 21 at the end of the placebo run-in period. Exclusion criteria: pregnant or lactating women or women of childbearing potential taking inadequate contraception; hisotry of severe allergies; clinically or biologically significant cardiovascular, gastrointestinal, renal, endocrine, dermatological, hepatic, respiratory, neurological or haematological disease; evidence of seizure disorder; organic brain disease; known malignancy; history of substance abuse or dependence; those likely to require additional psychotropic drugs (antidepressants, antipsychotics, lithium, carbamazepine, tryptophan, buspirone, barbiturates), electroconvulsive therapy (ECT) or intensive psychotherapy; evidence of any current DSM-III-R-defined axis I or II disorder other than major depression or bipolar disorder depression; significant suicide risk; a history of failure to respond to ECT or to a minimum of 3 months of antidepressant therapy; previous treatment with any investigational drug within 4 weeks of the screening visit; improvement in HAMD score of more than 25% during placebo run-in</t>
  </si>
  <si>
    <t>43.8 (11.7)</t>
  </si>
  <si>
    <t>Excluded from 2004 GL as 'Unclear whether patients received an adequate dose of sertraline ('83% received doses of either 50mg or 100mg') BUT BNF recommends sertraline dosage as initial 50mg with gradual increase up to max of 200mg. 1% had bipolar disorder</t>
  </si>
  <si>
    <t>Patients in the two groups were well-matched with respect to baseline demographic characteristics and primary diagnoses</t>
  </si>
  <si>
    <t>Short-acting benzodiazepine hypnotics or zolpiclone were allowed for the treatment of insomnia. Initiation of anxiolytic therapy was prohibited, but patients on chronic benzodiazepine therapy for previous anxiety disorders were allowed to continue this therapy subject to no increase in this medication. During the initial 6-week period 114/129 (88%) sertraline and 115/129 (89%) placebo patients took at least one concomitant medication. For the sertraline group, 71 (53%) took benzodiazepine anxiolytics, 37 (29%) took benzodiazepine hypnotics/sedatives and 16 (12%) took other forms of sedative and/or hypnotics on at least one occasion. For the placebo group the corresponding figures were 80 (62%), 38 (29%) and 13 (lo%), respectively. None of these rates of concomitant therapy usage</t>
  </si>
  <si>
    <t>Inclusion criteria: inpatients or outpatients aged 18-65 years; met DSM-IV-TR criteria for a diagnosis of MDD; HAMD score of at least 17; in the opinion of the treating psychiatrist, potential benefit from treatment with one or the other study drugs. Exclusion criteria: met DSM-IV-TR Axis I criteria for mania or any bipolar disorder; schizophrenia or any psychotic disorder or displayed any psychotic features; obsessive-compulsive disorder; mental retardation or any pervasive developmental disorder; eating disorder (anorexia nervosa or bulimia nervosa); dementia; alcohol or drug abuse within the previous 12 months; history of severe drug allergy or hypersensitivity; other serious illness or sequela of serious illness; citalopram or escitalopram treatment within 60 days prior to inclusion; inability to comply with the protocol in the investigator’s opinion; suicidal tendencies; joined any other clinical trial; received oral antipsychotic drugs, monoamine oxidase inhibitors, or electroconvulsive therapy (ECT) within 4 weeks prior to initiation of the study; women who were pregnant or breastfeeding</t>
  </si>
  <si>
    <t>Escitalopram + citalopram placebo (10mg escitalopram + 20mg mock citalopram)</t>
  </si>
  <si>
    <t>Citalopram + escitalopram placebo (10mg mock escitalopram + 20mg citalopram)</t>
  </si>
  <si>
    <t>Placebo in both arms (double-dummy). Modified ITT (all patients who received ≥1 dose of medication and had data available from ≥1 valid postbaseline efficacy assessment), 97% of N randomised</t>
  </si>
  <si>
    <t>No significant differences were found between groups in age, race, sex, marital status, HAMD-17 total score</t>
  </si>
  <si>
    <t>13.9mg</t>
  </si>
  <si>
    <t>27.6mg</t>
  </si>
  <si>
    <t>36.6 (12.4)</t>
  </si>
  <si>
    <t>National institutes of Pharmaceutical Research and Development Co., Ltd.</t>
  </si>
  <si>
    <t>Data cannot be extracted (in figure)</t>
  </si>
  <si>
    <t>22.1 (4.2)</t>
  </si>
  <si>
    <t>Graduate student in counselling</t>
  </si>
  <si>
    <t>6-8 sessions</t>
  </si>
  <si>
    <t>4-7</t>
  </si>
  <si>
    <t>7.39 sessions</t>
  </si>
  <si>
    <t>Inclusion criteria: students in undergraduate educational psychology classes; BDI score=10-29. Exclusion criteria: severe depression (BDI score of 30 or above); suicidal ideation; past history of suicide attempts; previous psychiatric hospitalisation; past or present drug or alcohol abuse; current involvement in any form of psychiatric or psychological treatment, including psychotherapy or pharmacotherapy</t>
  </si>
  <si>
    <t>Excluded in 2004 GL 'Diagnosis of depression not made according to recognised diagnostic system'. Demographics and data only reported for completers</t>
  </si>
  <si>
    <t>Participants were asked to wait until they completed the 1-month evaluation before starting any new treatment for depression or other psychological concerns</t>
  </si>
  <si>
    <t>NR (doctoral dissertation)</t>
  </si>
  <si>
    <t>Data pooled for Schweizer 1994 and an unpublished study</t>
  </si>
  <si>
    <t>Venlafaxine; imipramine; placebo</t>
  </si>
  <si>
    <t>Behavioural bibliotherapy with support</t>
  </si>
  <si>
    <t>67% did not receive at least 1 treatment session in allocated intervention</t>
  </si>
  <si>
    <t>Self-help with support (BA-based); self-help with support (BA-based + physical activity promotion)</t>
  </si>
  <si>
    <t>51% currently taking medication for depression at baseline</t>
  </si>
  <si>
    <t>Inclusion criteria: outpatient at the Foundation for Depression-Manic Depression; aged at least 18 years; met DSM-III criteria for a diagnosis of major depression; HAMD score of at least 18 at screening and after placebo run-in; had a dexamethasone suppression test (DST). Exclusion criteria: active medical illness; endocrinopathy; current substance abuse; improvement in HAMD score of more than 20% during placebo run-in</t>
  </si>
  <si>
    <t>44.6 (SD NR)</t>
  </si>
  <si>
    <t>There was no difference in any of the demographic characteristics (age, duration of illness, length of current depressive episode, or sex ratio) or initial severity of depressive illness among patients randomised to any of the three treatment groups</t>
  </si>
  <si>
    <t>Baseline severity not reported by group and no measure of variance reported</t>
  </si>
  <si>
    <t>Baseline HAMD not reported by group, but can be categorised as more severe based on overall mean and inclusion criterion. Definition of response is at least 50% improvement on HAMD and BDI OR CGI-I score of 1-2 (much improved or very much improved)</t>
  </si>
  <si>
    <t>Baseline severity not reported by group and no measure of variance reported, no depresison symptomatology outcomes reported at endpoint. Discontinuation also not reported</t>
  </si>
  <si>
    <t>Lofepramine; any TCA; any SSRI</t>
  </si>
  <si>
    <t>54% current antidepressant use at baseline</t>
  </si>
  <si>
    <t>Inclusion criteria: primary care patients aged 18-65 years; met ICD-10 criteria for a diagnosis of moderate depressive episode; HAMD score of at least 18; CGI-S item 1 rating of of moderately, markedly, or severely ill; depression duration of 4 weeks to 2 years. Exclusion criteria: met ICD-10 criteria for a diagnosis of mild or severe depressive disorders; met ICD-10 criteria for a diagnosis of bipolar disorder; alcohol or drug dependence (ICD-10); suicidal risk (assessed by item 10 of MADRS); long term prophylaxis with lithium or carbamazepine; non­sufficient washout phase of previous psychotropic drug; any interfering psychotropic drug taken concurrently; any previous long term ( &gt; 3 months) treatment with benzodiazepines; those at general and specific risk (imipramine contraindications)</t>
  </si>
  <si>
    <t>100mg/day</t>
  </si>
  <si>
    <t>Modified ITT, 96% of N randomised</t>
  </si>
  <si>
    <t>The three treatment groups were comparable for sex, age, height, weight, diagnoses according to the ICD­10, and scores on the initial Hamilton depression and Hamilton anxiety scales</t>
  </si>
  <si>
    <t>46.5 (12.2)</t>
  </si>
  <si>
    <t>4.63 (5.07)</t>
  </si>
  <si>
    <t>Disc any reason not reported</t>
  </si>
  <si>
    <t>98% on psychotropic medication at baseline</t>
  </si>
  <si>
    <t>CCBT with support; attention placebo</t>
  </si>
  <si>
    <t>University of Twente</t>
  </si>
  <si>
    <t>NTR2096</t>
  </si>
  <si>
    <t>Inclusion criteria: adults aged at least 18 years; presenting wih depressive symptoms. Exclusion criteria: diagnosed with a current severe major depressive episode (assessed with MINI); moderate to high suicide risk (according to MINI); receiving psychological or pharmacological treatment for mental complaints within the last 3 months; presence of other severe mental or social problems warranting  treatment or likely to interfere with participation in the group course</t>
  </si>
  <si>
    <t>Participants in the control condition participated in the MBCT training after a 3-month waiting list period. Participants were instructed to seek help from their general practitioner, family or other sources, as they normally would, should they encounter symptomatic deterioration or other difficulties during the waiting list period</t>
  </si>
  <si>
    <t>Segal et al. (2002)</t>
  </si>
  <si>
    <t>8-15</t>
  </si>
  <si>
    <t>Psychologist/mental health nurse</t>
  </si>
  <si>
    <t>20-81</t>
  </si>
  <si>
    <t>There were no significant differences at baseline between the MBCT group and the control group for any of the demographic variables or outcome measurements</t>
  </si>
  <si>
    <t>Data cannot be extracted for follow-up as waitlist completed treatment by this assessment. Data cannot be extracted for Mental Health Continuum - Short form as only subscales reported. Data cannot be extracted for remission as not all participants scored above cut-off at baseline</t>
  </si>
  <si>
    <t>47.93 (11.29)</t>
  </si>
  <si>
    <t>11x 45-min sessions</t>
  </si>
  <si>
    <t>Key themes of the sessions included awareness (sessions 1, 2, 3), acceptance (sessions 5, 7, 9, 10) and disengaging from thoughts (sessions 4, 6, 8), with the last session (session 11) focusing on evaluation and integration. The training teaches skills to become more aware of, and to relate differently to thoughts, feelings and bodily sensations. A core feature of the training is to learn to become aware of, and disengage from habitual dysfunctional (cognitive) routines, to stop reacting automatically to internal experiences, and to act more ‘mindfully’. During the period of the training, the program consisted of daily homework (30 minutes a day)</t>
  </si>
  <si>
    <t>43% on medication at baseline</t>
  </si>
  <si>
    <t>Ontario Mental Health Foundation</t>
  </si>
  <si>
    <t>18-59</t>
  </si>
  <si>
    <t>N=36 dropped out between randomisation and start of treatment but group assignment not reported</t>
  </si>
  <si>
    <t>Inclusion criteria: aged 18-65 years; met DSM-IV criteria for a primary diagnosis of MDD (assessed with SCID-I/P); fluent in English. Exclusion criteria: diagnosis of bipolar disorder, psychotic disorder, substance dependence disorder, or organic brain syndrome; current treatment with antidepressant medications; electroconvulsive therapy (ECT) in the past 6 months</t>
  </si>
  <si>
    <t>Gender; depression recurrence (i.e., single episode versus recurrent)</t>
  </si>
  <si>
    <t>Demographics and data only reported for those who started treatment (74% of N randomised). 7% dystthymic disorder</t>
  </si>
  <si>
    <t>Pharmacotherapy according to Canadian Network for Mood and Anxiety Treatment (CANMAT) guidelines</t>
  </si>
  <si>
    <t>Psychologist/doctoral trainee</t>
  </si>
  <si>
    <t>N randomised/discontinuation not reported, paper only reports data for those who started treatment (74% of N randomised so categorised as completer)</t>
  </si>
  <si>
    <t>There were no significant differences across treatment condition in sex, age, depression severity, or cognitive functioning at Week 0</t>
  </si>
  <si>
    <t>Inclusion criteria: outpatients aged 18-65 years; met DSM-III-R criteria for major depression (mild to moderate severity); HAMD score of at least 15. Exclusion criteria: other Axis I diagnosis; physical or organic disorder</t>
  </si>
  <si>
    <t>38.9 (10.4)</t>
  </si>
  <si>
    <t>Data not extracted for desipramine. 14% Axis II disorder</t>
  </si>
  <si>
    <t>13.2 (28.98)</t>
  </si>
  <si>
    <t>There were no significant differences between treatment groups at baseline with respect to demographic variables, diagnosis, family history of depression and/or the severity of depression</t>
  </si>
  <si>
    <t>Depression symptoms not reported at endpoint and remission/response not reported for HAMD/MADRS</t>
  </si>
  <si>
    <t>REIMHERR1990</t>
  </si>
  <si>
    <t>21% on antidepressant medication at baseline</t>
  </si>
  <si>
    <t>Bristol-Myers Squibb</t>
  </si>
  <si>
    <t>Inclusion criteria: outpatients aged at least 18 years; met DSM-III-R criteria for a diagnosis of moderate to severe major depressive disorder or bipolar disorder, depressed type but without rapid cycling; HAMD score of at least 20. Exclusion criteria: sexually active female patients not using medically acceptable form of contraception; 'standard medical and psychiatric exclusions'</t>
  </si>
  <si>
    <t>4.5 capsules</t>
  </si>
  <si>
    <t>174mg</t>
  </si>
  <si>
    <t>Concomitant psychotropic medication was prohibited, except for the occasional use of chloral hydrate during the first week of study treatment. Chloral hydrate was taken during the first week by 6 patients on imipramine and 7 patients on placebo</t>
  </si>
  <si>
    <t>Data not extracted for nefazadone; Excluded in 2004/2009 GL as 'No data to extract (Nefazadone vs. Imipramine vs. Placebo)' . Demographics cannot be extracted as not repoorted by group and not all arms included. 4% bipolar (based on all 3 arms)</t>
  </si>
  <si>
    <t>Depression symptoms cannot be extracted (in figure)</t>
  </si>
  <si>
    <t>All participants taking antidepressants at baseline</t>
  </si>
  <si>
    <t>Lofepramine; fluoxetine</t>
  </si>
  <si>
    <t>Denmark, Norway, Sweden &amp; Finland</t>
  </si>
  <si>
    <t>Inclusion criteria: outpatients aged 18-65 years; assessed as being in need of antidepressant treatment; HAMD score at least 14. Exclusion criteria: pregnancy; failure to use an acceptable contraceptive method; known alcohol or drug abuse within the past year; psychosis; serious somatic disease; treatment with MAOIs within the last 2 weeks or with other antidepressants within the last week; hypersensitivity to test drugs; those who required psychiatric inpatient treatment</t>
  </si>
  <si>
    <t>47.6 (SD NR)</t>
  </si>
  <si>
    <t>19-65</t>
  </si>
  <si>
    <t>Benzodiazepines or sedative antihistamines could be prescribed for sleep disturbance, but other psychotropic drugs were not allowed. There were no restrictions on the treatment of somatic disorders. The use of anxiolytics was similar in all groups: 21% citalopram 10-30mg; 25% citalopram 20-60mg; 20% imipramine</t>
  </si>
  <si>
    <t>25mg</t>
  </si>
  <si>
    <t>48mg</t>
  </si>
  <si>
    <t>120mg</t>
  </si>
  <si>
    <t>Inclusion criteria: requesting a psychotherapeutic approach; presence of a focal problem and/or of a recent precipitant life event; aged 18-65 years; met DSM-IV-TR criteria for a primary diagnosis of depressive disorder (major depressive disorder, dysthymic disorder, depressive disorder NOS, adjustment disorder with depressed mood); HAMD score 7-19. Exclusion criteria: mental retardation; lifetime history of organic mental disorders, psychotic disorders, bipolar disorders, or substance abuse; severe axis II psychopathology (cluster A personality disorders, antisocial personality disorder and borderline personality disorder according to DSM-IV-TR); current psychopharmacological drug treatment; suicide risk (score of &gt;2 on item 3 HAMD and/or on the basis of the clinical judgment); concomitant severe or active neurological or physical disease</t>
  </si>
  <si>
    <t>Psychotherapist (psychiatrist/psychologist/advanced supervised resident in psychiatry or clinical psychology)</t>
  </si>
  <si>
    <t>Malan (1976)</t>
  </si>
  <si>
    <t>Brief dynamic Therapy (BDT). The primary objective of BDT is to enhance the patient’s insight into repetitive conflicts (intrapsychic and interpersonal) and trauma that underlie and sustain the patient’s problems.The principal instruments of BDT are interpretation and clarification. The therapist makes use of the actual relationship and attends linkages with past significant relationships. In addition, to enhance insight, this psychotherapy providfes a corrective emotional experience in which old and current traumas, "shameful" secrets and other warded off feelings and memories are brought to light and experssed in presence of the therapist</t>
  </si>
  <si>
    <t>Brief supportive Psychotherapy (BSP). The primary objective of BSP is to improve the patient’s immediate adaptation to his/her life situation. Principal instruments are reassurance and encouragement and the treatment involves advice, praise and emphasis on strengths and talents</t>
  </si>
  <si>
    <t>15-30 sessions</t>
  </si>
  <si>
    <t>No statistically significant differences were found between the two treatment groups in demographic characteristics or baseline rates</t>
  </si>
  <si>
    <t>BDT and BSP did not differ in number of sessions or duration of treatment</t>
  </si>
  <si>
    <t>39.8 (13.0)</t>
  </si>
  <si>
    <t>18.61 (6.74) sessions</t>
  </si>
  <si>
    <t>16.94 (11.32) sessions</t>
  </si>
  <si>
    <t>Combined scores for mild and moderate subgroups</t>
  </si>
  <si>
    <t>NR (authors declare no conflict of interest)</t>
  </si>
  <si>
    <t>Not available electronically. Very few demographic details reported</t>
  </si>
  <si>
    <t>Inclusion criteria: outpatients aged over 18 years; met DSM-III criteria for a diagnosis of major depressive disorder with duration of at least 1 month; HAMD score of at least 20. Exclusion criteria: women of childbearing potential who were pregnant, lactating, or not currently using medically acceptable birth regulation; contraindications to amitriptyline; serious medical illnesses; history of seizures; glaucoma; severe allergies; multiple adverse drug reactions; known allergy to either study medication; use of MAOIs within 2 weeks; use of other investiagtional drugs within past 4 weeks; suicidal risk; concurrent use of other psychoactive medications or certain hypertensive medications; DSM-III diagnoses such as substance abuse active within the past year, schizophrenia, schizoaffective disorders, psychotic disorders, or bipolar or paranoid disorders; improvement in HAMD score of more than 20% during 1-week placebo run-in</t>
  </si>
  <si>
    <t>No psychotropic medications were permitted other than chloral hydrate on an occasional basis to aid sleep</t>
  </si>
  <si>
    <t>Pateints in the fluoxetine and amitriptyline groups were similar in age, sex, weight, and severity of initial depressive symptoms at baseline</t>
  </si>
  <si>
    <t>Modified ITT (1 participant dropped from analysis because of protocol violations), 98% of N randomised</t>
  </si>
  <si>
    <t>Liebowitz, M. R., Quitkin, F. M., Stewart, J. W., McGrath, P. J., Harrison, W. M., Markowitz, J. S., ... &amp; Klein, D. F. (1988). Antidepressant specificity in atypical depression. Archives of General Psychiatry, 45(2), 129-137.</t>
  </si>
  <si>
    <t>US &amp; Canada</t>
  </si>
  <si>
    <t>Inclusion criteria: outpatients aged 18-65 years; met DSM-III criteria for major depression; HAMD score of at least 18; higher score on the Raskin Depression Scale than on the Covi Anxiety Scale. Exclusion criteria: improvement of more than 25% in HAMD score during 1-2 week placebo run-in; pregnant or lactating women, or women of childbearing potential not presently using an adequate method of contaception; those receiving concurrent psychotherapeutic medication or concomitatnt medications other than estrogens, progesterone, and diuretics; other significant medical conditions; receiving another investigational drug within past 4 weeks; hisotry of serious intolerance or resistance to antidepressant medications; alcohol or drug abuse condition; schizophrenia or schizoaffective disorder</t>
  </si>
  <si>
    <t>If medication to aid sleep was needed during the study, only chloral hydrate, given as infrequently as possible and not on nights before psychiatric scale ratings, was permitted</t>
  </si>
  <si>
    <t>20-200mg/day</t>
  </si>
  <si>
    <t>38.9 (SD NR)</t>
  </si>
  <si>
    <t>Not available electronically. 2% bipolar</t>
  </si>
  <si>
    <t>The demographic characteristics, psychiatric diagnoses, and concurrent medical diseases of the patients randomised into each of the treatment groups were similar</t>
  </si>
  <si>
    <t>Modified ITT (patients who had at least one valid post-randomisation assessment), 95% of N randomised</t>
  </si>
  <si>
    <t>Baseline scores not reported by group and all arms not included</t>
  </si>
  <si>
    <t>50-225mg/day</t>
  </si>
  <si>
    <t>2-9 capsules/day</t>
  </si>
  <si>
    <t>148mg</t>
  </si>
  <si>
    <t>Patients advised against alcohol intake while participating in the study. Use of any psychotropic medication other than study medication was prohibited</t>
  </si>
  <si>
    <t>Inclusion criteria: outpatients aged 18-70 years; depressed for at least 1 month; met Feighner Diagnostic Criteria for primary depression; Raskin Depression Scale score of at least 8; endorse at least 5 items on the Feighner Depression Checklist; HAMD score pf at least 18; Covi Anxiety Scale score less than or qual to the Raskin score; treatment with psychotropic medication was warranted, based on the opinion of the psychiatrist. Exclusion criteria: pregnancy or women of childbearing potential not using adequate method of birth control; patients who were psychopathic or psychotic; bipolar disorder; involutional, schizoaffective depression; secondary depression; severe liver or kidney disease; uncontrolled cardiovascular, pulmonary, endocrinological, or collagen diseases; glaucoma; conditions in which the use of TCAs is contraindicated, including patients with a hisotry of urinary retention, paralytic ileus, and convulsive disorders; known sensitivity to benzodiazepines or antidepressants; actively abusing alcohol or other drugs; requiring other psychotropic medications, anticholinergics, sympathomimetic amines, guanethidine, propranolol, methyldopa, or thyroid medications</t>
  </si>
  <si>
    <t>N randomised/discontinuation any reason not reported, paper only reports data for 'evaluable' patients</t>
  </si>
  <si>
    <t>N randomised/discontinuation not reported, paper only reports data for 'evaluable' patients. No measure of variance reported for HAMD. Response cannot be extracted (in figure) and remission not reported</t>
  </si>
  <si>
    <t>43% taking psyhotropic medication at baseline</t>
  </si>
  <si>
    <t>Oxaprotiline; amtiriptyline; placebo</t>
  </si>
  <si>
    <t>Ayerst Research</t>
  </si>
  <si>
    <t>Venlafaxine XR</t>
  </si>
  <si>
    <t>Patients had to discontinue antidepressant drugs, anxiolytic drugs, sedative-hypnotic drugs (except chloral hydrate), and other psychotropic drugs and substances at least 7 days before the start of double-blind treatment. In addition, patients had to discontinue within 7 days of the start of double-blind treatment any nonpsychopharmacologic drug with psychotropic effects (e.g., prednisone) not being taken in a stable dosage regimen</t>
  </si>
  <si>
    <t>Inclusion criteria: outpatients aged at least 18 years; met DSM-IV criteria for a diagnosis of major depressive disorder; symptoms of depression for at least 1 month; HAMD score of at least 20. Exclusion criteria: recent (within 6 months) treatment with or a known hypersensitivity to either of the active study drugs; certain specified medical conditions; bipolar mood disorder; a psychotic disorder not associated with depression; history of drug or alcohol dependence within a year of study entry; acutely suicidal patients; pregnant or lactating women; HAMD score improvement of more than 20% from prestudy evaluation to baseline evaluation; investigational or antipsychotic drugs, or ECT within the last 30 days; MAOIs, paroxetine, sertraline or nefazodone within the past 14 days; new psychotherapy or a change in intensity of existing psychotherapy</t>
  </si>
  <si>
    <t>Demographics only reported for modified ITT group (98% of N randomised)</t>
  </si>
  <si>
    <t>18-80</t>
  </si>
  <si>
    <t>40 (SD NR)</t>
  </si>
  <si>
    <t>175mg</t>
  </si>
  <si>
    <t>47mg</t>
  </si>
  <si>
    <t>Modified ITT (all patients with baseline efficacy evaluation, took at least one dose of their assigned study medication, and had at least one evaluation on at least one of the primary efficacy scales either during therapy or within three days of taking their last dose of study medication), 98% of N randomised. Measure of variance not reported for baseline HAMD. Converted 95% CI to SD for endpoint</t>
  </si>
  <si>
    <t>NIMH grant MH-19989-06, a grant from the National Association of Mental Health, and NIMH grant MH-27759-01</t>
  </si>
  <si>
    <t>35.7 (SD NR)</t>
  </si>
  <si>
    <t>Median 2.9</t>
  </si>
  <si>
    <t>Excluded in 2004 GL 'Medication tapered and discontinued in last 2 weeks of study unlike in other studies'. Kovacs 1981 identified from Hensley 2004 SR. 27% previous TCA treatment but does not appear to be specific to current episode</t>
  </si>
  <si>
    <t>Inclusion criteria: outpatients aged 18-65 years who sought psychiatric treatment for depression (self-referred or referred by health professionals); met Feighner et al. (1972) criteria for a 'definite' depressive syndrome diagnosis; BDI score of at least 20; HAMD score of at least 14. Exclusion criteria: history of schizophrenia, alcoholism, drug addiction, bipolar affective disorder, organic brain syndrome, or antisocial personality disorder; hallucinations, delusions, or other clinical signs which indicated the advisability of inpatient hospitalisation; medical history which contraindicated the prescription of antidepressant medication; prior history of a poor response to an adequate trial of TCAs</t>
  </si>
  <si>
    <t>Beck et al. (1975)</t>
  </si>
  <si>
    <t>Psychiatric resident/postdoctoral or predoctoral clinical psychologist/psychiatrist</t>
  </si>
  <si>
    <t>Inclusion criteria: adults from general population aged at least 18 years; BDI score=10-29. Exclusion criteria: severe depression (BDI score&gt;29); heightened risk of dissociation or psychosis (Somatoform Dissociation Questionnaire score&gt;8; Hallucination scale of the Screening Device for Psychotic Disorder score&gt;5); suicidal ideation, plans or a history of recent suicide attempts (within the past 3 years); drug or alcohol abuse; use of neuroleptic medication; unstable dosages of other psychiatric medication; concurrent psychotherapy; high anxiety levels (assessed with DASS); prevailing posttraumatic stress or panic disorder (IES-R score&gt;36; Panic Disorder Severity Scale score&gt;8)</t>
  </si>
  <si>
    <t>Participants need about 2-4 hour per week to complete the assignments, and therapists need about 20-40 min to formulate their feedback. Hence, the treatment takes 22-44 hours of participant time and about 7-14 hours of therapist time</t>
  </si>
  <si>
    <t>The treatment involves strategies from cognitive therapy (CT) and behavioural activation. In the cognitive interventions, clients learn to recognize maladaptive, negative thoughts and to substitute these for more realistic, constructive thoughts. In the behavioural interventions, clients are encouraged to engage in behaviours that elicit positive reinforcement, avoid negative reinforcement from the environment, and generally enhance feelings of self-respect. The homework assignments were based on web pages, which implemented a personal interactive workbook. At regular intervals, therapists used the contents of this workbook to post feedback and further instructions. The therapist and the client did not communicate in real time (e.g. online chat, MSN messenger). Similar to e-mail, communication between the therapist and the client was asynchronous. This provides the therapists with the opportunity to reflect on their feedback or to discuss complex cases with colleagues or a supervisor. 8 modules are: inducing awareness (writing assignments); inducing awareness (mood monitoring); structuring daily activities; cognitive restructuring (challenging negative thoughts); cognitive restructuring (putting negative thoughts to the test in behavioural experiments); positive self-verbalization; social skills (Interacting with others); relapse prevention (the "tool kit")</t>
  </si>
  <si>
    <t>Self &amp; graduate-level clinical psychologists/therapists of the JellinekMentrum Mental Health Care Organization</t>
  </si>
  <si>
    <t>Participants were offered the intervention after 11 week waiting period</t>
  </si>
  <si>
    <t>42 (10)</t>
  </si>
  <si>
    <t>18-71</t>
  </si>
  <si>
    <t>Median 4</t>
  </si>
  <si>
    <t>Data cannot be extracted for follow-up as both groups had received treatment  by this time point and data pooled across groups. 19% receiving antidepressant at pretest. 59% had received previous treatment but does not appear to be specific to current episode. The treatment group took longer than the planned 11 weeks to complete treatment (mdn = 16 weeks), and completed the posttest later than the control group (13 weeks)</t>
  </si>
  <si>
    <t>Grant from the Dutch Foundation of Mental Health (NFGV)</t>
  </si>
  <si>
    <t>Intervention targets adherence and decreasing treatment drop-out</t>
  </si>
  <si>
    <t>Self-help + any AD; any AD</t>
  </si>
  <si>
    <t>Inclusion criteria: patients seeking treatment for mild to moderate depression (ICD-10), diagnosed by their primary care physician; HAMD score of at least 15; aged 20-60 years. Exclusion criteria: psychotherapeutic or psychopharmacological treatment during the preceding 4 months; DSM-IV axis I or II comorbidity; severe somatic illness; contraindication to fluoxetine treatment</t>
  </si>
  <si>
    <t>Psychiatrist/psychologist</t>
  </si>
  <si>
    <t>Short-term psychodynamic psychotherapy (STPP). The central elements of the STTP are the formulation of a psychodynamic focus, activity of the therapist, early transference interpretation, and working through the termination of the therapy.</t>
  </si>
  <si>
    <t>No differences in the baseline characteristics were found between the FLU group and the PSY group</t>
  </si>
  <si>
    <t>42.4 (9.6)</t>
  </si>
  <si>
    <t>Median 21/24 weeks</t>
  </si>
  <si>
    <t>Converted 95% CI to SD for change scores</t>
  </si>
  <si>
    <t>Signe and Ane Gyllenberg Foundation, Helsinki</t>
  </si>
  <si>
    <t>21% dysthymia</t>
  </si>
  <si>
    <t>Sertraline; escitalopram; venlafaxine</t>
  </si>
  <si>
    <t>Inclusion criteria: BDI score of at least 10; depression as the major presenting problem, with a minimum duration for the current episode of 2 weeks. Exclusion criteria: history of bipolar (manic) symptomatology or other psychotic states; significant active suicidal ideation during the prior year; suicidal behaviour (attempts, gestures, preparations) during the past 2 years; history of definite chemical abuse</t>
  </si>
  <si>
    <t>Graduate paraprofessional therapist</t>
  </si>
  <si>
    <t>Self &amp; graduate paraprofessional therapist</t>
  </si>
  <si>
    <t>A 131 page self-help manual was developed for this study. The content of the manual was organised around 3 treatment approaches: behavioural strategies including self-monitoring of mood, modification of pleasant and unpleasant events, relaxation, and insomnia intervention; cognitive procedures in line with Beck (1976); assertion training</t>
  </si>
  <si>
    <t>5/6</t>
  </si>
  <si>
    <t>Small group. Early sessions concentrated on behavioural methods in order to establish baseline data and to provide initial success experiences through the simpler homework assignments. Cognitive materials followed, presenting more difficult and introspective assignments, and building on material from earlier behavioral assignments. Finally assertion skills were taught, posing the most difficult assignments by combining introspective and behavioral tasks</t>
  </si>
  <si>
    <t>Large group. Early sessions concentrated on behavioural methods in order to establish baseline data and to provide initial success experiences through the simpler homework assignments. Cognitive materials followed, presenting more difficult and introspective assignments, and building on material from earlier behavioral assignments. Finally assertion skills were taught, posing the most difficult assignments by combining introspective and behavioral tasks</t>
  </si>
  <si>
    <t>No contact during treatment phase, participants informed that they would begin therapy in about 8 weeks</t>
  </si>
  <si>
    <t>Book &amp; face-to-face</t>
  </si>
  <si>
    <t>7.4 sessions</t>
  </si>
  <si>
    <t>6.7 sessions (across small &amp; large groups)</t>
  </si>
  <si>
    <t>6 (out of 7) completed homework assignments</t>
  </si>
  <si>
    <t>Follow-up data cannot be extracted for waitlist arm as post-treatment and N&lt;10</t>
  </si>
  <si>
    <t>The groups did not differ at pretreatment assessment</t>
  </si>
  <si>
    <t>Mean duration of current episode=27.7 months. Excluded from 2004 GL as 'Some participants on HRT'</t>
  </si>
  <si>
    <t>All participants receiving inpatient treatment (antidepressants and/or ECT) at baseline</t>
  </si>
  <si>
    <t>53% taking antidepressants at baseline</t>
  </si>
  <si>
    <t>Yoga; walking exercise</t>
  </si>
  <si>
    <t>SCHWEIZER1994</t>
  </si>
  <si>
    <t>Wyeth-Ayerst Laboratories</t>
  </si>
  <si>
    <t>Concomitant psychotropic medication (other than chloral hydrate as needed) was excluded during the study</t>
  </si>
  <si>
    <t>Inclusion criteria: outpatients aged at least 18 years; met DSM-III-R criteria for major depression for a minimum of 4 weeks; HAMD score at least 20 (at both initial screen and pretreatment baseline). Exclusion criteria: improvement in HAMD score of more than 20% during the screening period; bipolar disorder; required hospitalisation; primarily psychotic; reported marked suicidal ideation; recent (in the past 2 years) alcohol or drug dependence or abuse; any acute or unstable medical problem; history of seizures; women of childbearing potential not using a medically approved form of birth control; pregnant women; MAOIs within the last 14 days; neuroleptics within the last 30 days; abnormal laboratory screening tests or ECG</t>
  </si>
  <si>
    <t>3-9 capsules/day</t>
  </si>
  <si>
    <t>42.0 (12.6)</t>
  </si>
  <si>
    <t>19.5 (47.2)</t>
  </si>
  <si>
    <t>HAMD score was signficantly higher in the venlafaxine group at baseline (25.5 versus 24.2 and 24.6; p&lt;0.02)</t>
  </si>
  <si>
    <t>Modified ITT (efficacy assessment performed within 3 days of the last day of treatment), 95% of N randomised</t>
  </si>
  <si>
    <t xml:space="preserve">179mg (52) </t>
  </si>
  <si>
    <t>170mg (60)</t>
  </si>
  <si>
    <t>7.7 capsules (2.0)</t>
  </si>
  <si>
    <t>SCHWEIZER1998</t>
  </si>
  <si>
    <t>Inclusion criteria: aged at least 65 years; live in a community setting (and not in a nursing home); met DSM-III-R criteria for a diagnosis of major depressive episode, unipolar type, with a minimum duration of illness of 3 months; HAMD score at least 18. Exclusion criteria: Alzheimer's disease or other dementia; current or past history of psychosis; schizophrenia, schizoaffective disorder, or bipolar disorder; current or past history of seizures or glaucoma; any acute or unstable medical condition, including Parkinson's disease, unstable endocrine dysfunctions, or cancer in the past 5 years; concomitant psychotropic medication; history in the past year of alcoholism or drug dependence; daily use of benzodiazepines for more than 6 continuous weeks</t>
  </si>
  <si>
    <t>Concomitant psychotropic medication was not permitted, and the use of alcohol using the study was discouraged</t>
  </si>
  <si>
    <t>Not available electronically. Data not extracted for buspirone; Excluded from 2004 GL as 'Patients were aged 65-89; mean dose imipramine was 89mg which is a therapeutic dose for the elderly'. Demographics cannot be extracted as not split by group and not all arms included</t>
  </si>
  <si>
    <t>89mg</t>
  </si>
  <si>
    <t>4.2 capsules</t>
  </si>
  <si>
    <t>Modified ITT (patients receiving double-blind medication with at least 1 assessment on treatment), 98% of N randomised. No measure of variance reported for change score</t>
  </si>
  <si>
    <t>Cognitive bibliotherapy; behavioural bibliotherapy; waitlist</t>
  </si>
  <si>
    <t>Inclusion criteria: primary care patients aged 18-65 years; about to start treatment for depressive illness; met DSM-III criteria for major depressive episode. Exclusion criteria: presence of delusions; depression secondary to schizophrenia; marked suicidal risk; recent history of alcohol or drug abuse</t>
  </si>
  <si>
    <t>50-150mg day</t>
  </si>
  <si>
    <t>No psychological interventions used in amitriptyline arm. No (other) psychotropic drugs prescribed in amitriptyline or CBT arm. CBT sessions usually lasted 50 minutes and were weekly at the start of treatment and at variable intervals thereafter</t>
  </si>
  <si>
    <t>Specific techniques included training in self monitoring, the identification of automatic thoughts and basic assumptions, and testing out new ways of coping and behaving between sessions.</t>
  </si>
  <si>
    <t>30.3 (9.9)</t>
  </si>
  <si>
    <t>CBt group had signfiicantly less participants with previous treated episode (7% versus 26% and 40%)</t>
  </si>
  <si>
    <t>Data not extracted for social work counselling (intervention does not fit definition of any of the other counselling interventions). 19% had concurrent physical illness. 22% had previous treated episode</t>
  </si>
  <si>
    <t>Patients offered routine general practitioner care were asked to make an appointment with their own general practitioner for treatment. The research staff made no recommendations about treatment, but inclusion in the study confirmed a diagnosis of depression. General practitioners were asked to manage each case as he or she would normally, and this included referral to other agencies. 66% prescribed antidepressant</t>
  </si>
  <si>
    <t>9.8 (4.4) sessions</t>
  </si>
  <si>
    <t>Data cannot be extracted for 12-month follow-up as N&lt;10/arm. 96% of participants in each arm received antidepressants as part of TAU</t>
  </si>
  <si>
    <t>Gender; severity (BDI&lt;30 or &gt;30); chronicity (duration &gt;12 months or &lt;12 months)</t>
  </si>
  <si>
    <t>Inclusion critreia: primary care patients aged 18-65 years; identified as depressed by their GP; met DSM-III-R criteria for a diagnosis of MDD; BDI score of at least 20; depressive episode of less than 2 years duration. Exclusion criteria: bipolar disorder; organic brain damage; psychotic symptoms; dysthymic disorder; depression secondary to non-affective psychiatric illness; previous exposure to cognitive therapy; being a non-reader</t>
  </si>
  <si>
    <t>The mean Neuroticism Scale (N Scale) score of Eysenck Personality Inventory significantly higher in intervention group than control group (7.3 versus 13.3, p=0.03)</t>
  </si>
  <si>
    <t>Therapist with postgraduate qualification</t>
  </si>
  <si>
    <t>Brief cognitive therapy (BCT). Each session was supplemented by written material, and included setting agendas, homeowrk tasks, client feedback and selected reading to reinforce the skills being taught. Core components included: psychoeducation and treatment rationale; cognitive model and thought-catching; thought-challenging and behavioural experiments; schema work and 'personal rules'; revision and forward planning</t>
  </si>
  <si>
    <t>41 (10.4)</t>
  </si>
  <si>
    <t>8.6 (5.4)</t>
  </si>
  <si>
    <t>3 hours 40 mins (31 min)</t>
  </si>
  <si>
    <t>Unclear definition of recovery criteria</t>
  </si>
  <si>
    <t>Royal College of General Practitioners Research Training Fellowship and Newcastle City Health NHS Trust</t>
  </si>
  <si>
    <t>96% of participants in each treatment arm received antidepressants as part of TAU</t>
  </si>
  <si>
    <t>Antidepressant treatment may have continued during follow-up period in both arms</t>
  </si>
  <si>
    <t>78% classified as 'chronically depressed', 28% duration of current episode 6 months-3 years, 22% &gt;3 years</t>
  </si>
  <si>
    <t>CCBT; CBT; waitlist</t>
  </si>
  <si>
    <t>27% taking antidepressants at baseline</t>
  </si>
  <si>
    <t>CBT + TAU; attention placebo + TAU; TAU</t>
  </si>
  <si>
    <t>National Institute of Mental Health Grant R01MH070426</t>
  </si>
  <si>
    <t>NCT00601393</t>
  </si>
  <si>
    <t>Computerised Coping with Depression course with support</t>
  </si>
  <si>
    <t>Online/telephone</t>
  </si>
  <si>
    <t>Inclusion criteria: mothers of children enrolled in Head Start classrooms; elevated self-reported depression (CES-D score of at least 21); ability to comprehend spoken English</t>
  </si>
  <si>
    <t>31.0 (6.3)</t>
  </si>
  <si>
    <t>Self &amp; master's degree/layperson coach</t>
  </si>
  <si>
    <t>8 modules + weekly 15-20 min support calls</t>
  </si>
  <si>
    <t>Mothers in this condition were eligible to participate in the Mom-Net intervention following post-treatment assessment. They were also provided with a description of community agencies that provided counselling services and assistance in making the initial contact. The description included information about services offered, payment options (Medicaid; sliding scale; no-cost), and contact information. Participants were also given a business card-sized list of crisis and emergency contacts</t>
  </si>
  <si>
    <t>6.4 (2.6) modules; 6.5 (2.4) support calls</t>
  </si>
  <si>
    <t>Mean age of children 4.6 years. Follow-up cannot be extracted as Waitlist + TAU post-intervention at this time point. Based on PHQ-9 responses, 41% met DSM–IV–TR criteria for major depressive disorder, and an additional 30% met criteria for minor depressive disorder. Data not extracted for remission as not all partixipants above cut-off at baseline and based on PHQ-9 diagnostic categories</t>
  </si>
  <si>
    <t>CES-D (listed as primary outcome in protocol) and PHQ-9 scores not reported at endpoint</t>
  </si>
  <si>
    <t>Hewett 2010</t>
  </si>
  <si>
    <t>Baseline scores combined for depression and schizophrenia subgroups. Excluded from 2009 GL 'No formal diagnosis'</t>
  </si>
  <si>
    <t>Inclusion criteria: inpatients aged at least 18 years; met DSM-IV criteria for a diagnosis of the melancholic subtype of MDD of at least 1 month duration; HAMD score at least 24. Exclusion criteria: severe or poorly controlled medical illnesses; known hypersensitivity to either study drug; treatment with either study drug within 3 months; myocardial infarction within 6 months before the start of double-blind therapy; clinically significant abnormalities on the physical examination, electrocardiogram, laboratory tests, or urine drug test at the screening visit; women who were pregnant (positive serum b-human chorionic gonadotropin) or lactating, and women of childbearing potential not using a medically acceptable form of contraception; active suicidal ideation; history of seizures; presence or history of an organic mental disorder, mania, or hypomania; psychotic disorder; electroconvulsive therapy within 3 months; any investigational or antipsychotic drug within 30 days, or astemizole, cisapride, sumatriptan, terfenadine, or any monoamine oxidase inhibitor within 14 days of the start of double-blind therapy; any other antidepressant, anxiolytic, sedative-hypnotic, or other psychotropic drug within 2 days before the start of double-blind treatment; any nonpsychopharmacologic drug with psychotropic effects within 2 days before the start of double-blind treatment, unless the dosage had been stable for at least 1 month (3 months for thyroid or other hormones); history of alcohol or drug dependence or abuse within 1 year before double-blind treatment; improvement in HAMD score of 20% or more between intake and the start of double-blind therapy</t>
  </si>
  <si>
    <t>Immediate-release formulation</t>
  </si>
  <si>
    <t>225-375mg/day</t>
  </si>
  <si>
    <t>Fluoxetine + venlafaxine placebo</t>
  </si>
  <si>
    <t>60-80mg/day</t>
  </si>
  <si>
    <t>Fluoxetine arm includes placebo as well. Chloral hydrate up to 1000 mg or zolpidem up to 10mg were permitted, as needed, for sleep</t>
  </si>
  <si>
    <t>A statistically significant difference was seen in the sex distribution among the three treatment groups at baseline, with the venlafaxine group having a lower proportion of women</t>
  </si>
  <si>
    <t>325 mg (62.6)</t>
  </si>
  <si>
    <t>71mg (15.1)</t>
  </si>
  <si>
    <t>39.8 (12.4)</t>
  </si>
  <si>
    <t>Medians 8.3-10.8</t>
  </si>
  <si>
    <t>67% 'earlier antidepressant drug use' but does not appear to be restricted to current episode</t>
  </si>
  <si>
    <t>Modified ITT (patients with at least 1 on-treatment evaluations), 99% of N randomised. Fluoxetine arm also received placebo (for 1 of the 2 daily doses). HAMD-21 reported for continuous and response and HAMD-17 for remission</t>
  </si>
  <si>
    <t>Wyeth Pharmaceuticals</t>
  </si>
  <si>
    <t>Silverstone94</t>
  </si>
  <si>
    <t>Data not extracted for moclobemide. Demographic data cannot be extracted as not split by group and not all arms included</t>
  </si>
  <si>
    <t>Inclusion criteria: met DSM-III-R criteria for a diagnosis of a major depressive episode; HAMD score of at least 16. Exclusion criteria: at risk of suicide; mood-incongruent symptoms, confusional states, or depression due to another psychiatric illness or organic factor; any significant physical disease; history of increased intraocular pressure, glaucoma or micturition disturbances; received ECT or an investigational drug within the last 4 weeks; received an MAOI within the last 2 weeks; received other marketed antidepressants, lithium or carbamazepine within the last 7 days</t>
  </si>
  <si>
    <t>With the exception of benzodiazepines, all other antidepressant medication, ECT and psychoactive drugs (including anticonvulsants, barbiturates, and phenothiazine derivatives) were prohibited. Patients established on a single benzodiazepine prior to entering the study were allowed to continue with the same treatment; the use of temazepam was permitted for night sedation</t>
  </si>
  <si>
    <t>Definition of response included HAMD decrease of at least 50% OR HAMD score&lt;10. Modified ITT ('evaluable patients') but 81% of N randomised so categorised as completer. Converted 95% CI to SD for change score</t>
  </si>
  <si>
    <t>32% duration of depression &gt;2 years</t>
  </si>
  <si>
    <t>Venlafaxine; fluoxetine; placebo</t>
  </si>
  <si>
    <t>Inclusion criteria: primary care patients aged at least 65 years; GDS score of at least 11. Exclusion criteria: unsuitability to exercise (assessed with Physical Activity Readiness Questionnaire, PARQ); alcohol or drug related depression; depression with psychotic features; schizophrenia; bipolar disorder; other psychiatric diagnoses; suicidal ideation; dementia; terminally ill; uncontrolled hypertension (SBP&gt;210mmHg, DBP&gt;110mmHg); unstable insulin dependent diabetes (2 or more hypoglycaemic episodes in the previous 3 months); unstable angina; those currently receiving antidepressants</t>
  </si>
  <si>
    <t>Progressive resistance training (PRT) entailed moderate intensity [3 sets of 8/10 repetitions, at a resistance of 80% of one-repetition maximum (1-RM)] strengthening exercises using weights for the major upper and lower limb muscle groups, increased as tolerated</t>
  </si>
  <si>
    <t>Data cannot be extracted for the WHOQOL-BREF as only subscales reported. Data cannot be extracted for the PGMS at endpoint as N&lt;10/arm but data is extractable at follow-up. TAU in both arms. Demographics and data only reported for completers</t>
  </si>
  <si>
    <t>74.3 (5.9)</t>
  </si>
  <si>
    <t>There were no significant group differences in demographics or primary and secondary outcome measures at baseline</t>
  </si>
  <si>
    <t>TAU in both arms. Endpoint data cannot be extracted for this outcome as N&lt;10/arm</t>
  </si>
  <si>
    <t>TAU in both arms. Available case analysis (N&lt;completers; higher N for follow-up than endpoint)</t>
  </si>
  <si>
    <t>beyondblue, the Victorian Centre for Excellence in Depression and Related Disorders</t>
  </si>
  <si>
    <t>Inclusion criteria: older adults in the community aged over 60 years; BDI score&gt;12; met DSM-IV criteria for a diagnosis of either unipolar major or minor depression or dysthymia. Exclusion criteria: met DSM-IV criteria for dementia; Folstein Mini-Mental State score &lt;23; unstable diseases; bipolar disorder; active psychosis; suicidal plans; currently seeing a psychiatrist; on antidepressant drugs within the last 3 months; participating in any progressive resistance training or in aerobic exercise more than twice a week in the previous month</t>
  </si>
  <si>
    <t>High-intensity progressive resistance training of the large muscle groups. Exercises, chosen for their importance in functional activities. For each machine, the resistance was set at 80% of the one repetition maximum (the maximal load that could be lifted fully one time only). To maintain the intensity of the stimulus, the load was increased at each session as tolerated by the subjects. Strength testing was repeated at 4 weeks to establish a new baseline value. Subjects performed 3 sets of 8 repetitions on each machine. Each session lasted approximately 45 minutes and was followed by 5 minutes of stretching.</t>
  </si>
  <si>
    <t>30x 50-min sessions</t>
  </si>
  <si>
    <t>Principal investigator</t>
  </si>
  <si>
    <t>1-8</t>
  </si>
  <si>
    <t>Health education programme. Control participants received a health education programme of lectures and videos followed by discussion. Topics included general nutrition, vitamins, heart disease, first aid, falls, home safety, incontinence, medical ethics, eye and ear disease, etc.</t>
  </si>
  <si>
    <t>1-9</t>
  </si>
  <si>
    <t>20x 1-hour sessions</t>
  </si>
  <si>
    <t>Participants in both groups were asked not to commence any new exercise regimen, other than what had been prescribed</t>
  </si>
  <si>
    <t>There were no significant differences at baseline in any variables measured</t>
  </si>
  <si>
    <t>70.9 (2.0)</t>
  </si>
  <si>
    <t>Lawton Instrumental Activities of Daily Living (IADL) Scale</t>
  </si>
  <si>
    <t>Lawton Instrumental Activities of Daily Living (IADL) Scale; Pittsburgh Sleep Quality Index (PSQI)</t>
  </si>
  <si>
    <t>Federal funds from the US Department of Agriculture and Agricultural Research Service (Contract 53-3K06-5-10); the Claude Pepper Older Americans Independence Center (NIH Grant AG-08812); and the National Institute of Aging (Grant UO1 AG-09078)</t>
  </si>
  <si>
    <t>Sleep problems</t>
  </si>
  <si>
    <t>Pittsburgh Sleep Quality Index (PSQI)</t>
  </si>
  <si>
    <t>Inclusion criteria: primary care patients aged over 60 years; met DSM-IV criteria for a diagnosis of major depression, minor depression, or dysthymia; GDS score of at least 14. Exclusion criteria: met DSM-IV criteria for dementia; Folstein Mini-Mental State Examination score below 24; unstable medical disease which would preclude resistance training; bipolar disorder; active psychosis; actively suicidal (as determined by study physician); currently seeing a psychiatrist; prescribed antidepressant drugs within the last 3 months; currently participating in any exercise training more than twice a week</t>
  </si>
  <si>
    <t>24x 65-min sessions</t>
  </si>
  <si>
    <t>High-intensity progressive resistance training of the large muscle groups. Exercise machines included chest press, upright row, shoulder press, leg press, knee extension, and knee flexion. Resistance was set at 80% of the one repetition maximum (1RM; the maximal load that could be lifted fully one time only) on each machine. To maintain the intensity of the stimulus, the load was increased at each session as assessed by the Borg scale of perceived exertion, by keeping the rating between 15 and 18 on the 20-point scale. Strength testing was repeated every 4 weeks to establish a new baseline value. On each machine, participants performed 3 sets of 8 repetitions. Each session lasted approximately 60 minutes and was followed by 5 minutes of stretching. Discussion of depression was minimized</t>
  </si>
  <si>
    <t>Low intensity resistance training used the exact same regimen as the high intensity arm, except participants were trained at 20% 1RM and not progressed, although perceived exertion was assessed at each session.</t>
  </si>
  <si>
    <t>GPs of participants in the exercise groups also received a letter notifying them of group assignment and requesting that no new treatment be commenced for depression in the next 8 weeks. All participants were asked not to commence any new exercise regimen, other than what had been prescribed within the study</t>
  </si>
  <si>
    <t>All participants not randomly assigned to resistance training received usual care from their GP. After being randomized to GP care, participants were given a letter to take to their GP in the next week. The letter (a) stated that patients were enrolled in the study and (b) noted their GDS score with a code outlining severity. GPs were informed that the management of the patients’ depression was entirely unrestricted. Treatment included antidepressant medication (42%), counselling only (10%), and psychiatric referral (5%). A total of 52% commenced some formal treatment for their depression</t>
  </si>
  <si>
    <t>69.3 (6.3)</t>
  </si>
  <si>
    <t>Statistically significant group difference at baseline in marital status (significantly less married participants in low intensity group [N=2] relative to high [9] or TAU [13])</t>
  </si>
  <si>
    <t>Smith1990</t>
  </si>
  <si>
    <t>Organon Inc.</t>
  </si>
  <si>
    <t>Inclusion criteria: outpatients aged at least 18 years; met DSM-III criteria for a diagnosis of major depressive illness; HAMD score of at least 18. Exclusion criteria: improvement of 20% or more in HAMD score during placebo run-in; significant renal, hepatic, respiratory, cardiovascular, or cerebrovascular disease; narrow angle glaucoma; prostatic hypertrophy; seizure disorder; clinically relevant abnormal laboratory values or significantly abnormal ECG findings; primary diagnosis of schizophrenia, atypical depression, anxiety, adjustment, or bipolar disorder; known alcohol or drug abuse; known active suicidal tendencies; known cognitive deficiencies</t>
  </si>
  <si>
    <t>10-35mg/day</t>
  </si>
  <si>
    <t>80-280mg/day</t>
  </si>
  <si>
    <t>2-7 capsules/day</t>
  </si>
  <si>
    <t>43 (SD NR)</t>
  </si>
  <si>
    <t>Baseline comparisons of demographic and psychiatric variables between the 3 treatment groups demonstrated no significant differences</t>
  </si>
  <si>
    <t>Modified ITT (patients who took medication for at least 2 weeks), 93% of N randomised so categorised as completer. No measure of variance reported for HAMD scores</t>
  </si>
  <si>
    <t>18mg</t>
  </si>
  <si>
    <t>4.6 capsules</t>
  </si>
  <si>
    <t>Computerised Coping with Depression course</t>
  </si>
  <si>
    <t>Follow-up data not extracted for waitlist arm. Ppaer describes sample as 'subthreshold' because they must not meet DSM-IV criteria for depression for inclusion but mean BDI-II above cut-off for clinically important symptoms</t>
  </si>
  <si>
    <t>Inclusion criteria: aged 50-75 years; Edinburgh Depression Scale (EDS) score&gt;12; access to the internet and ability to use the internet. Exclusion criteria: met DSM-IV criteria for a diagnosis of depression; any psychiatric disorder in immediate need of treatment; suicidal ideation</t>
  </si>
  <si>
    <t>Lewinsohn et al. (1992)</t>
  </si>
  <si>
    <t>10 sessions</t>
  </si>
  <si>
    <t>Core components include: psychoeducation; cognitive restructuring; behaviour change; relapse prevention</t>
  </si>
  <si>
    <t>Psychologist &amp; social worker</t>
  </si>
  <si>
    <t>Up to 10</t>
  </si>
  <si>
    <t>The internet-based intervention was developed by the Trimbos Institute, The Netherlands Institute of Mental Health and Addiction. The intervention included text, exercises, videos and figures. The internet-based intervention covers the same subjects as the group course, as it was based on the CWD course. The internet-based treatment was studied as a self-help intervention, and no professional support was offered to the participants of this study. The participants accessed the intervention from their home computers via the internet. The amount of time advised for completion of the course was 8 weeks, one session per week.</t>
  </si>
  <si>
    <t>Participants on the waiting-list did not receive treatment immediately but were invited to participate in the intervention of their choice after post-treatment assessment at 10 weeks</t>
  </si>
  <si>
    <t>55 (4.6)</t>
  </si>
  <si>
    <t>9.1 sessions</t>
  </si>
  <si>
    <t>5.5 modules</t>
  </si>
  <si>
    <t>114mg (44.3)</t>
  </si>
  <si>
    <t>Inclusion criteria: nonhospitalized individuals; met DSM-III criteria for major affective disorder, depressive episode, and exhibited at least 5 of the criteria for primary depression specified by Feigner et al. (1972); HAMD score of at least 16. Exclusion criteria: women who were pregnant or of childbearing potential and not taking effective contraceptive measures; depression secondary to another psychiatric disorder; significant organic disease; drug dependency; received ECT within past 4 weeks; other investigational drugs within 4 weeks; MAOIs within 2 weeks; received other antidepressants within 3 days; received lithium within 7 days</t>
  </si>
  <si>
    <t>34.9 (9.0)</t>
  </si>
  <si>
    <t>N randomised/discontinuation any reason not reported, unclear if completer/ITT data, categorised as completer</t>
  </si>
  <si>
    <t>N randomised/discontinuation any reason not reported, unclear if completer/ITT data. Paper mentions remission in discussion but data not reported</t>
  </si>
  <si>
    <t>Abbott Laboratories</t>
  </si>
  <si>
    <t>Inclusion criteria: aged 18-65 years; met DSM-III-R criteria for major depressive disorder with or without melancholia; HAMD-24 score of at least 21, with a score of 2 or more on Item 1 (depressed mood); HAM-A score &lt;19; higher HAMD score then HAM-A score; Raskin Depression Scale (RDS) score of at least 8; total Covi-Anxiety score less then total RDS score; using adequate contraception. Exclusion criteria: clinically significant hematological, endocrine, cardiovascular, renal, hepatic, gastrointestinal, or neurological disorders (including seizure disorder); other medical conditions that could confound study results; significant suicidal risk; other Axis I disorders besides dysthymia; Axis II diagnoses of antisocial or borderline personality disorder; alcohol or substance abuse within last 6 months; positive urine drug screen; ECT within the past 6 months; MAOIs or fluoxetine within the past 3 weeks; any other antidepressants within the last week; benzodiazepines or other sedatives within the last 2 weeks; currently in any type of psychotherapy for less than 3 months or who had terminated such therapy within 1 month prior to screening; improvement in HAMD score of more than 20% during placebo run-in</t>
  </si>
  <si>
    <t>Fluoxetine + ABT-200 placebo</t>
  </si>
  <si>
    <t>Fluoxetine placebo (1 capsule) + ABT-200 placebo (4-7 capsules)</t>
  </si>
  <si>
    <t>Not available electronically. Data not extracted for ABT-200. Placebo in both arms. Demographic data cannot be extracted as not split by group and not all arms included</t>
  </si>
  <si>
    <t>No statistically significant differences in baseline demographic characteristics or psychiatric rating scores</t>
  </si>
  <si>
    <t>Placebo in both arms for ABT-200 (3rd arm not included). Modified ITT (all randomised patients who received at least 1 dose of study medication), 99% of N randomised</t>
  </si>
  <si>
    <t>Inclusion criteria: met DSM-III criteria for a diagnosis of major depressive disorder; HAMD score of at least 28; rated as moderate severity on CGI-S</t>
  </si>
  <si>
    <t>225mg/day</t>
  </si>
  <si>
    <t>Baseline severity cannot be extracted (in figure) but can be categorised as more severe based on inclusion criteria and figure. HAMD endpoint not reported for placebo arm</t>
  </si>
  <si>
    <t>Baseline HAMD cannot be extracted (in figures) and endpoint HAMD not reported for placebo arm. Data cannot be extracted for discontinuation due to SE</t>
  </si>
  <si>
    <t>Data not extracted for oxaprotiline. Baseline severity cannot be extracted (in figure) but can be categorised based on figure and inclusion criteria. Demographics cannot be extracted as not split by group and not all arms included</t>
  </si>
  <si>
    <t>Computerised exercise promotion with support</t>
  </si>
  <si>
    <t>Inclusion criteria: met DSM-IV criteria for a diagnosis of mild to moderate major depression (assessed with SCID-I-CV); sedentary lifestyle. Exclusion criteria: subclinical depressive symptoms; severe depressive symptoms; dysthymia as a primary diagnosis; elevated suicide risk; high levels of physical activity prior to treatment; recent changes in medication; somatic illness making physical exercise inappropriate</t>
  </si>
  <si>
    <t>24-67</t>
  </si>
  <si>
    <t>The modules consisted of self-help texts about how to become more physically active. Each module ended with 3–5 essay questions where the participant was asked to report on the progress and the weekly planning of the exercise. Core components included: psychoeducation; rationale for physical activity; goal setting; activity scheduling to incorporate regular physical activity into everyday life; how to deal with common thinking errors when afflicted by setbacks; aspects of acceptance and commitment theory, e.g. participants learn about living in accordance with what they value in terms of health and physical activity, and are introduced to the concept of having a permissive attitude towards all experiences when moving in their valued direction, even the difficult ones; mindfulness walking; how to maintain physical activity after the end of the treatment programme. Participants received 1 module a week, and at the end of each week, the therapist gave written feedback on homework assignemnts included in the modules</t>
  </si>
  <si>
    <t>Identified through protocol (Carlbring 2012) from search. Follow-up not available for waitlist. 15% on medication at baseline. 35% 'earlier' medication and 62% previous experience of psychotherapy, but assume it is not restricted to current episode. Data not extacted for MADRS-S (as short/self-report version)</t>
  </si>
  <si>
    <t>No statistically significant between group differences at baseline</t>
  </si>
  <si>
    <t>Swedish Council for Working Life and Social Research &amp; Swedish Research Council</t>
  </si>
  <si>
    <t>58% completed all modules</t>
  </si>
  <si>
    <t>Self &amp; therapist</t>
  </si>
  <si>
    <t>Participants received intervention following 9-week post-treatment assessment</t>
  </si>
  <si>
    <t>21% currently receiving antidepressant medication at baseline</t>
  </si>
  <si>
    <t>IPT + TAU; TAU</t>
  </si>
  <si>
    <t>HAMD-25 primary outcome measure. HAMD-17 reported at baseline but not endpoint and remission/response (based on HAMD-25) not reported by group</t>
  </si>
  <si>
    <t>IPT; brief supportive psychotherapy</t>
  </si>
  <si>
    <t>Inclusion criteria: inpatients aged over 65 years; GDS score of at least 15. Exclusion criteria: impaired cognitive function (Abbreviated Mental Test [AMT] score of 7 or less); dementia; life-threatening illness; pre-existing antidepressant therapy; any specific medical contraindications such as history of dysrhythmias, urinary retention, glaucoma, or previous allergies; suicidality</t>
  </si>
  <si>
    <t>Pre-treatment, the mean alkaline phosphatase was higher in the placebo group</t>
  </si>
  <si>
    <t>80.0 (7.0)</t>
  </si>
  <si>
    <t>E.Merck</t>
  </si>
  <si>
    <t>Same study as Doogan 1994. Excluded from 2004 GL as 'Sertraline given at sub-therapeutic dose - 76% patients on 50mg'</t>
  </si>
  <si>
    <t>Mean duration of current episode&gt;2 years</t>
  </si>
  <si>
    <t>CBT; desipramine; CBT + desipramine</t>
  </si>
  <si>
    <t>Inclusion criteria: primary care patients aged 18-65 years with depression symptoms for at least 2 weeks; considered by their GP to require antidepressant drug treatment but not to need psychiatric referral; HAMD score of at least 12. Exclusion criteria: received antidepressants in the previous 2 weeks; use of TCAs contraindicated</t>
  </si>
  <si>
    <t>Amitriptyline + L-tryptophan placebo</t>
  </si>
  <si>
    <t>Amitriptyline placebo + L-tryptophan placebo</t>
  </si>
  <si>
    <t>Placebo in both arms. Patients were allowed to take diazepam 5mg/day or nitrazepam as a hypnotic, but if started this was continued throughout the study</t>
  </si>
  <si>
    <t>From Leucht 2012. Data not extracted for L-tryptophan or L-tryptophan–amitriptyline combination. Placebo in both arms. Demographic data cannot be extracted as not split by group and not all arms included</t>
  </si>
  <si>
    <t>Placebo in both arms for L-tryptophan (3rd and 4th [combination] arm not included). No measure of variance reported for HAMD endpoint</t>
  </si>
  <si>
    <t>No measure of variance reported for HAMD endpoint and remission (HAMD&lt;5) cannot be extracted (in figure)</t>
  </si>
  <si>
    <t>Berk Pharmaceuticals</t>
  </si>
  <si>
    <t>48% taking antidepressant/anxiolytic medication at baseline</t>
  </si>
  <si>
    <t>37% taking antidepressant/anxiolytic medication at baseline</t>
  </si>
  <si>
    <t>CCBT + TAU; CCBT with support + TAU</t>
  </si>
  <si>
    <t>Concomitant psychoactive medications (with the exception of chloral hydrate for insomnia on a limited basis) were not allowed during the 6-week study period</t>
  </si>
  <si>
    <t>Inclusion criteria: aged at least 60 years; met DSM-III-R criteria for a current diagnosis of unipolar, nonpsychotic major depression if a minimum 4 weeks duration; HAMD score at least 16. Exclusion criteria: Mini-Mental State Examination score&lt;25; imminent risk of suicide; serious/non-stable comorbid medical disorder; other active DSM-III-R Axis I disorders; history of allergic reaction to fluoxetine; history of non-response to 2 or more antidepressant classes at usual doses; ECT within previous year; concomitant pscyhoactive medications within past 2 weeks; HAMD improvement of 20% or more during placebo run-in</t>
  </si>
  <si>
    <t>Maximum 20mg/day</t>
  </si>
  <si>
    <t>67.7 (5.7)</t>
  </si>
  <si>
    <t>Modified ITT, 98% of N randomised. HAMD-21 for dichotomous and HAMD-17 for modified ITT continuous</t>
  </si>
  <si>
    <t>Tollefson GD, Greist JH, Jefferson JW, Heiligenstein JH, Sayler ME, Tollefson SL, Koback K. Is baseline agitation a relative contraindication for a selective serotonin reuptake inhibitor: a comparative trial of fluoxetine versus imipramine. Journal of Clinical Psychopharmacology 1994 Dec;14(6):385-91.</t>
  </si>
  <si>
    <t>Inclusion criteria: ambulatory patients aged 18-65 years; met DSM-III-R criteria for single or recurrent unipolar, non-psychotic depressive episode of at least 1 month duration; subtyped as agitated according to RDC; HAMD score of at least 14; Agitation Rating Scale (ARS) score of at least 2 on at least 2 items. Exclusion criteria: improvement in HAMD score of 30% or more during placebo run-in; women who were pregnant or breastfeeding, or women of childbearing potential not using medically accepted means of contraception; serious suicidal risk (based on judgement of principal investigator); randomised drug contraindicated (e.g. history of urinary retention; angina pectoris; myocardial infarction; arrhythmia; conduction defects; any other serious cardiac disease); concurrent DSM-III-R diagnoses, e.g. organic mental disorders, substance use disorders, schizophrenia and related psychotic disorders, bipolar disorder; history of severe allergies or drug reaction; regular use of other psychotropic drugs within 4 weeks (fluoxetine within 12 weeks or heterocyclic antidepressant within 7 days)</t>
  </si>
  <si>
    <t>Both arms included placebo</t>
  </si>
  <si>
    <t>Fluoxetine + imipramine placebo</t>
  </si>
  <si>
    <t>Imipramine + fluoxetine placebo</t>
  </si>
  <si>
    <t>Statistically significant difference in mean age at baseline (fluoxetine 20.1 versus imipramine 35.5 years)</t>
  </si>
  <si>
    <t>37.8 (11.1)</t>
  </si>
  <si>
    <t>42.9mg</t>
  </si>
  <si>
    <t>164.8mg</t>
  </si>
  <si>
    <t>Placebo in both arms (double-dummy). Modified ITT (at least 1 postbaseline assessment), 98% of N randomised</t>
  </si>
  <si>
    <t>Lilly Research Laboratories</t>
  </si>
  <si>
    <t>36% on medication at baseline</t>
  </si>
  <si>
    <t>Computerised cognitive bias modification (with or without imagery); no treatment</t>
  </si>
  <si>
    <t>Inclusion criteria: aged 20-60 years; met RDC for a diagnosis of major depressive disorder; duration of at least 1 month for the current depressive episode; BDI score of at least 18; Zung Self-Rating Depression Scale score of at least 40; not receiving any psychological or drug treatment (except minor tranquilizers); fluent in English. Exclusion criteria: Not reported</t>
  </si>
  <si>
    <t>Age; BDI score</t>
  </si>
  <si>
    <t>Via Barth 2013 SR. Follow-up data not available for waitlist arm. Data and demographics only reported for completers</t>
  </si>
  <si>
    <t>10x 2-hour sessions</t>
  </si>
  <si>
    <t>Lewinsohn et al. (1982)</t>
  </si>
  <si>
    <t>Core components included: relaxation training; increasing pleasant activities; controlling negative thoughts; increasing assertion and positive interactions</t>
  </si>
  <si>
    <t>CBT was offered to waitlist participants following the post-treatment assessment</t>
  </si>
  <si>
    <t>Significant difference in self-monitored enjoyability at baseline</t>
  </si>
  <si>
    <t>2 participants in waitlist were taking minor tranquilizers, and 1 in each group was on hypnotics</t>
  </si>
  <si>
    <t>No measure of variance reported for BDI</t>
  </si>
  <si>
    <t>Masters student</t>
  </si>
  <si>
    <t>Inclusion criteria: individuals of at least 55 years who had recently visited the GP; 15-item Geriatric Depression Scale score of at least 5 at screening; met criteria for a diagnosis of depressive disorder (assessed with PRIME-MD). Exclusion criteria: treatment for depression at the time of screening; insufficient understanding of the Dutch language; severe cognitive impairment (Mini-Mental State Examination score&lt;18)</t>
  </si>
  <si>
    <t>Psychologist/psychiatric nurse</t>
  </si>
  <si>
    <t>In the initial phase, the depressive symptoms are explored and psychoeducation about depression is given. The interpersonal context of the patient is explored and depressive symptoms are linked to recent interpersonal events. There are 4 possible treatment focuses: complicated grief, interpersonal conflict, role transition, and interpersonal deficit. One of these focuses is chosen. The nature of this specific interpersonal event is explored and accompanying emotions are elicited. The patient is supported in considering and working out possible solutions. In closing, the therapy is evaluated, and attention is paid to the prevention of relapses.</t>
  </si>
  <si>
    <t>When a patient was allocated to the IPT intervention, the GP was informed and asked not to prescribe any antidepressants or to refer for psychotherapy or counselling.</t>
  </si>
  <si>
    <t>GPs were not informed about patients who were included in the care as usual arm of the study, except when they were suicidal.</t>
  </si>
  <si>
    <t>The intervention and control group did not differ on demographic and clinical characteristics</t>
  </si>
  <si>
    <t>67.9 (8.7)</t>
  </si>
  <si>
    <t>Mean number of 5.3 chronic illnesses</t>
  </si>
  <si>
    <t>The Netherlands Organization for Health Research and Development (ZONmw), project number 1360.0005 (97-10-009)</t>
  </si>
  <si>
    <t>15-50mg/day</t>
  </si>
  <si>
    <t>Concomitant treatment with CNS-active drugs other than non-benzodiazepine night sedatives or short-acting benzodiazepines, during the first 2 weeks of the study, was not permitted</t>
  </si>
  <si>
    <t>45.5 (14.4)</t>
  </si>
  <si>
    <t>Inclusion criteria: hospitalized patients at one of eight Finnish psychitaric hospitals; met DSM-III criteria and RDC for a diagnosis of major depressive episode (single or recurrent); HAMD score of at least 18. Exclusion criteria: psychiatric complaints other than primary major depression; clinically relevant physical illness; HAMD score improved by 25% or more during placebo run-in</t>
  </si>
  <si>
    <t>3-10 capsules/day</t>
  </si>
  <si>
    <t>32.3mg (12.4)</t>
  </si>
  <si>
    <t>Inclusion criteria: outpatients aged 18-80 years; met DSM-IV criteria for MDD (assessed with MINI); MADRS score of at least 22. Exclusion criteria: abnormal and clinically significant findings from physical examination, laboratory tests, or ECG; female patients of childbearing potential who had a positive serum human chorionic gonadotropin (HCG) pregnancy test or were not practicing a medically accepted form of contraception, or were breastfeeding; primary Axis I disorder other than MDD; history of any DSM-IV-defined psychotic disorder; currently met DSM‑IV criteria for bipolar disorder, schizophrenia, obsessive-compulsive disorder, mental retardation, or pervasive development disorder; any current psychotic disorder, substance abuse or dependency (as defined by DSM‑IV criteria); suicide risk; any personality disorder considered by the investigator to be of sufficient severity to interfere with participation in the study; use of a depot neuroleptic within 6 months of study entry; use of any neuroleptic, antidepressant, or anxiolytic medication within 2 weeks (5 weeks for fluoxetine) of first administration of double-blind study medication; previous treatment with either escitalopram or sertraline; previoius failure to respond to adequate trials of any two SSRIs; participated in an investigational study within 1 month of study entry or had received treatment with an investigational drug within 1 month (or five half-lives of the drug, whichever was longer)</t>
  </si>
  <si>
    <t>For patients randomized to receive escitalopram, one capsule contained 10 mg of escitalopram and the rest were placebo.</t>
  </si>
  <si>
    <t>There were no statistically significant differences between the escitalopram- and sertraline-treatment groups with respect to any baseline characteristic</t>
  </si>
  <si>
    <t>39.3 (12.7)</t>
  </si>
  <si>
    <t>Concomitant use of any psychotropic drug (or any drug with a psychotropic component) was not allowed, with the exception of zolpidem or zaleplon for sleep. During double-blind treatment, 10 (9.6%) escitalopram patients and 8 (7.4%) sertraline patients took concomitant sleep medication</t>
  </si>
  <si>
    <t>143.8mg</t>
  </si>
  <si>
    <t>Modified ITT (at least 1 dose of double-blind medication and 1 post-baseline MADRS assessment), 98% of N randomised. Converted SE to SD</t>
  </si>
  <si>
    <t>Via Barth 2013 SR. 35% on current antidepressant medication at baseline</t>
  </si>
  <si>
    <t>CBT group (over 15 sessions) + TAU; attention placebo + TAU; TAU</t>
  </si>
  <si>
    <t>Inclusion criteria: aged at least 18 years; met DSM-IV criteria for major depression (assessed with SCID-I-CV); MADRS-S score = 15-30. Exclusion criteria: suicidal (score of 4 or above on item 9 [suicidal thoughts] on MADRS-S); on medication for depression and dosage changed in last month; participating in other treatment for depression; other primary disorder that needed different treatment or that could be affected negatively by the treatment</t>
  </si>
  <si>
    <t>Self &amp; masters student</t>
  </si>
  <si>
    <t>E-mail therapy. Overall, the contents of the e-mail therapy overlapped substantially with the self-help material but different components could be emphasized depending on the characteristics of the problems presented by the participant.</t>
  </si>
  <si>
    <t>36.8 (12.9)</t>
  </si>
  <si>
    <t>19-69</t>
  </si>
  <si>
    <t>Core components included: an introduction to CBT; depression from a CBT-persoective with a behavioural focus; behavioural activation; cognitive restructuring; sleep management; defining goals/values; relapse prevention</t>
  </si>
  <si>
    <t>Participants received the guided self-help treatment after 8 weeks</t>
  </si>
  <si>
    <t>Participants were prompted to spend approximately one week per module.</t>
  </si>
  <si>
    <t>6 modules (1.58). Therapist time 53 mins (SD=28) per participant</t>
  </si>
  <si>
    <t>Therapist time 509 min (SD=176) per participant</t>
  </si>
  <si>
    <t>Definition of remission also included reliable change index of at least 1.96</t>
  </si>
  <si>
    <t>No follow-up for waitlist arm. Definition of remission also included reliable change index of at least 1.96</t>
  </si>
  <si>
    <t>Swedish Research Council (professor Andersson PI). Five of the authors have published a Swedish self-help book which includes text materials tested in this study.</t>
  </si>
  <si>
    <t>Andersson 2013a</t>
  </si>
  <si>
    <t>Andersson 2013b</t>
  </si>
  <si>
    <t>Follow-up of Vernmark 2010 but combines data for guided self-help arm and waitlist arm</t>
  </si>
  <si>
    <t>CCBT with support; CCBT with support</t>
  </si>
  <si>
    <t>Depression outcomes cannot be extracted (in figure)</t>
  </si>
  <si>
    <t>Baseline severity cannot be extracted (in figure) but can be categorised as more severe based on inclusion criteria and figure. Only discontinuation data available</t>
  </si>
  <si>
    <t>Inclusion criteria: outpatients who met DSM-III-R criteria for a diagnosis of major depression; HAMD score of at least 17. Exclusion criteria: Not reported</t>
  </si>
  <si>
    <t>Data not extracted for moclobemide. Data only available for discontinuation. Baseline severity cannot be extracted but can be categorised based on inclusion criterion and figure. No demographics reported and very limited inclusion/exclusion criteria</t>
  </si>
  <si>
    <t>100-200mg/day</t>
  </si>
  <si>
    <t>No relevant differences between the groups for sex ratio, age, diagnosis, or duration or severity of depression</t>
  </si>
  <si>
    <t>La Roche</t>
  </si>
  <si>
    <t>Brazil, Colombia, Mexico, Peru &amp; Venezuela</t>
  </si>
  <si>
    <t>All participants also had clinically significant anxiety symptoms</t>
  </si>
  <si>
    <t>Inclusion criteria: aged at least 18 years; met DSM-IV criteria for a diagnosis of major depression with duration of illnes of at least 1 month; HAMD score at least 18; HAMA score at least 18. Exclusion criteria: pregnant or lactating women, or women of childbearing potential not using an approved contraceptive method; serious suicidal risk; significant medical disease; history of allergy to study drugs; regular use of other psychopharmacological drugs within the prceding 2 weeks; previous participation in an antidepressant trial or history of unresponsiveness to fluoxetine or amitriptyline; organic mental disorder; substance abuse disorders; psychotic disorders; bipolar disorder; melancholic disorder; panic disorder or obsessive-compulsive disorder</t>
  </si>
  <si>
    <t>Placebo in both arms. Concomitant medications with psychotropic effects were excluded from use, including vitamins, benzodiazepines, antihistaminics, agents recognised as having anticholinergic activity, as well as other antidepressant treatments (including ECT, phototherapy or psychotherapy)</t>
  </si>
  <si>
    <t>41.3 (SD NR)</t>
  </si>
  <si>
    <t>Placebo in both arms (double-dummy). Modified ITT (at least 1 postbaseline assessment), 99% of N randomised. Definition of response also reduction of at least 2 points on CGI-I and at least 25% improvement on HAMA</t>
  </si>
  <si>
    <t>138.1mg (49.8)</t>
  </si>
  <si>
    <t>Inclusion criteria: adults aged 18-65 years; met DSM-IV criteria for a diagnosis of a major depressive epsiode; HAMD score of at least 25. Exclusion criteria: females of childbearing potential not using adequate contraception; presence or history of bipolar disorder or depressive disorder not otherwise specified, schizophrenia or psychotic symptoms, schizotypal or borderline personality disorder, organic mental disorders; presence of anxiety disorders, eating disorders, post-partum depression, epilepsy (or a history of seizure disorder or treatment with anticonvulsant medication for epilepsy or seizures); alcohol or substance abuse during the past 6 months; improvement of 25% or more in the HAMD score from the washout period to the screening measurement; duration of the present episopde&gt;12 months; lack of response to two adequate antidepressant drugs for a duration of ≥6 weeks during the current depressive episode; an actual risk of committing suicide (defined as a MADRS score of 5-6) for outpatients; pregnant or lactating women, or women who intended to become pregnant during the trial; any clinically meaningful non-stable renal, hepatic, cardiovascular, respiratory or cerebrovascular disease or other serious, progressive physical disease; any clinically meaningful abnormal finding uncovered during the physical examination and/or clinically relevant abnormal laboratory results at screening; participation in another clinical trial within the previous 30 days; receipt of MAOIs (3 weeks), fluoxetine (current episode), mirtazapine (current episode), ECT (3 months), depot antipsychotics (2 months) or other psychotropic drugs (1 week) within the indicated intervals before treatment start; use of benzodiazepines within 2 weeks of treatment start (patients receiving a stable dosage could participate if the dosage was kept the same throughout the trial)</t>
  </si>
  <si>
    <t>Mirtazapine + fluoxetine placebo</t>
  </si>
  <si>
    <t>Fluoxetine + mirtazapine placebo</t>
  </si>
  <si>
    <t>NR (median 43/47)</t>
  </si>
  <si>
    <t>18-69</t>
  </si>
  <si>
    <t>Europe &amp; South America</t>
  </si>
  <si>
    <t>Placebo in both arms. Concomitant therapy with benzodiazepines was utilised by 33 patients (22.8%) in the mirtazapine group compared with 36 patients (24.2%) in the fluoxetine group</t>
  </si>
  <si>
    <t>Placebo in both arms (double-dummy). Data only reported for modified ITT sample, 98% of N randomised and N=5 discontinued between randomisation and taking study medication and group assignment not reported for them. No measure of variance reported for change score. Remission not available for MADRS (but response and change/endpoint cannot be extracted for HAMD)</t>
  </si>
  <si>
    <t>Organon NV</t>
  </si>
  <si>
    <t>Short-term psychodynamic psychotherapy individual + any AD</t>
  </si>
  <si>
    <t>Chile</t>
  </si>
  <si>
    <t>Inclusion criteria: women aged over 20 years; met ICD-10 criteria for a diagnosis of depression; HAMD score at least 21; a history of childhood traumatic experiences (at least 3 positive answers on the Marshall scale). Exclusion criteria: organic symptoms; hypoacusia (hearing loss); current substance abuse; psychosis; receipt of psychiatric treatment in the year before study intake</t>
  </si>
  <si>
    <t>Multidisciplinary team</t>
  </si>
  <si>
    <t>Intervention focused on developing a cognitive understanding of personal characteristics and behaviours that allowed the repetition of traumatic experiences in the present. Behavioural changes that would alter the relationship between the victim and aggressor were addressed. Sexual trauma was validated as a real experience, and recollected memories were not challenged. Instead, the focus was on changing feelings of guilt and shame that could trigger new situations of abuse. The psychiatrist conducted a monthly checkup that incorporated psychoeducational elements and monitored symptom change, adherence to pharmacological treatment, and the presence of self-destructive behaviours. The psychiatrist told the patient that these behaviours were a repetition of past mistreatment in the present. The multidisciplinary team met weekly with the therapist to address possible transference or countertransference. The social worker made home visits or telephone calls as needed.</t>
  </si>
  <si>
    <t>Standard treatment followed the recommendations in clinical guidelines issued by the Chilean Ministry of Health. Psychotherapy was supportive and was provided by a psychologist according to the patient’s needs. The therapy was not routinely focused on traumatic experiences and their consequences. Team meetings were held only in more severe cases. Home visits by a social worker were performed when the team requested them.</t>
  </si>
  <si>
    <t>No statistically significant differences were found in sociodemographic characteristics, presence of childhood trauma, and mean test scores. The prevalence of PTSD did not differ between groups.</t>
  </si>
  <si>
    <t>38.9 (11.4)</t>
  </si>
  <si>
    <t>46% previous treatment for depression, and 37% previous diagnosis of treatment-resistant depression, but does not appear to be specific to current episode. 59% met ICD-10 criteria for a current diagnosis of PTSD</t>
  </si>
  <si>
    <t>Only remission data. Continuous and response from this study above</t>
  </si>
  <si>
    <t>Remission data entered as separate row</t>
  </si>
  <si>
    <t>Improvement of at least 17 points</t>
  </si>
  <si>
    <t>Total score&lt;73</t>
  </si>
  <si>
    <t>Grant Sa05i20037 from the Fondo Nacional de Investigación y Desarrollo en Salud of Chile. Additional financial support was provided by Curicó Hospital</t>
  </si>
  <si>
    <t>Canada, Estonia, France, Netherlands &amp; UK</t>
  </si>
  <si>
    <t>Inclusion criteria: primary care patients aged 18-65 years; met DSM-IV criteria for MDD; MADRS score=22-40. Exclusion criteria: abnormal and clinically significant screening results of a physical examination, medical history, electrocardiogram or clinical laboratory
tests; met DSM-IV criteria for mania or any bipolar disorder, schizophrenia or any psychotic disorder, obsessive–compulsive disorder, eating disorders, mental retardation, any pervasive developmental disorder or cognitive disorder; suicidal thoughts (MADRS score of 5 or above on item 10); treatment with antipsychotics, antidepressants, hypnotics, anxiolytics (except benzodiazepines for insomnia), antiepileptics, barbiturates, chloral hydrate or other 5-HT receptor agonists; ECT; treatment with behaviour therapy or psychotherapy</t>
  </si>
  <si>
    <t>40.5 (11.5)</t>
  </si>
  <si>
    <t>Modified ITT (took at least 1 dose of study medicatio and had at least 1 post-baseline MADRS assessment), 99% of N randomised</t>
  </si>
  <si>
    <t>Data cannot be extracted for remission (in figure)</t>
  </si>
  <si>
    <t>H Lundbeck A/S</t>
  </si>
  <si>
    <t>19% taking antidepressants at baseline</t>
  </si>
  <si>
    <t>ACTRN12611000563965</t>
  </si>
  <si>
    <t>Switzerland</t>
  </si>
  <si>
    <t>38.0 (11.3)</t>
  </si>
  <si>
    <t>19-67</t>
  </si>
  <si>
    <t>Signicantly more females in CCBT versus face-to-face group (78% versus 50%)</t>
  </si>
  <si>
    <t>Inclusion criteria: aged at least 18 years; BDI-II score of at least 12; internet access. Exclusion criteria: currently receiving treatment elsewhere; current substance abuse or dependence; had been on antidepressant medication for less than 4 weeks; not fluent in German; high risk of suicide; psychotic symptoms; post-traumatic stress disorder, anxiety, phobia or bipolar disorder</t>
  </si>
  <si>
    <t>Hautzinger (2003)</t>
  </si>
  <si>
    <t>Core components included: psychoeducation; behavioural analysis; planning of activities; daily structure; life review; cognitive restructuring; social competence; relapse prevention. Participants were given weekly homework assignments (e.g.,daily structure diaries, negative thoughts log).</t>
  </si>
  <si>
    <t>The internet-based treatment manual was derived from the same cognitive-behavioural treatment modules for depression as the face-to-face intervention. The therapist time involved responding to texts, requiring 20–50 min per text,depending on the therapist's experience with internet-based therapies. Each scheduled writing assignment lasted 45 min and patients were given two writing assignments in each week.Therapists provided individual written feedback within one working day, along with instructions for the next writing assignment.</t>
  </si>
  <si>
    <t>Self &amp; psychologist/psychotherapist</t>
  </si>
  <si>
    <t>Psychologist/psychotherapist</t>
  </si>
  <si>
    <t>Selo Foundation, Switzerland</t>
  </si>
  <si>
    <t>Data pooled for Amin 1984, Itil 1983 and an unpublished study. Excluded from 2004 GL as 'Sub-analysis of elderly patients from Amin1984, Itil1983 and Block1983'</t>
  </si>
  <si>
    <t>Ward2000</t>
  </si>
  <si>
    <t>Inclusion criteria: primary care patients aged at least 18 years; BDI score of at least 14. Exclusion criteria: serious suicidal intent; psychological therapy in past 6 months; currently taking antidepressant drugs; restricted mobility; organic brain syndrome; inability to complete questionnaires because of language difficulties, illiteracy, or learning disability</t>
  </si>
  <si>
    <r>
      <t>Depression severity (high [BDI</t>
    </r>
    <r>
      <rPr>
        <sz val="11"/>
        <color theme="1"/>
        <rFont val="Calibri"/>
        <family val="2"/>
      </rPr>
      <t>≥23] versus low [BDI=14-22])</t>
    </r>
  </si>
  <si>
    <t>Non-directive approach based on work of Rogers (1967)</t>
  </si>
  <si>
    <t>Counsellors (accredited by British Association for Counselling)</t>
  </si>
  <si>
    <t>Greenberger &amp; Padesky (1995)</t>
  </si>
  <si>
    <t>Problem formulation and staged intervention approach</t>
  </si>
  <si>
    <t>6-12x 50-min sessions</t>
  </si>
  <si>
    <t>Participants allocated to psychological therapy were free to see their general practitioner as usual, but doctors asked to refrain from routinely prescribing antidepressants for these patients.</t>
  </si>
  <si>
    <t>General practitioners treated patients in this group according to their usual practice, but were asked to refrain from referral for psychological interventions unless this was imperative</t>
  </si>
  <si>
    <t>Excluded from 2009 GL '&lt;80% met criteria for diagnosis of depression; trial not completely randomised'. Data only extracted for the randomised 3-way participants as this is the only truly random stream of the study (preference stream not eligible and then people who had a preference but only in terms of not wanting TAU were randomised two-way to one of psych interventions)</t>
  </si>
  <si>
    <t>5.0 (SD 3.5) sessions</t>
  </si>
  <si>
    <t>6.4 (SD 4.2) sessions</t>
  </si>
  <si>
    <t>37.4 (12.2)</t>
  </si>
  <si>
    <t>NHS Executive, Health Technology Assessment Programme</t>
  </si>
  <si>
    <t>Inclusion criteria: adults aged at least 18 years; CES-D score of at least 16; sufficient knowledge of the Dutch language; access to the internet; having an email address. Exclusion criteria: None</t>
  </si>
  <si>
    <t xml:space="preserve">Dutch adaptation of self-examination therapy (Bowman et al. 1995) with more information, examples, exercises and forms added. Problem-solving therapy (PST) consisted of three steps. First, the subjects described what really matters to them. Second, they wrote down their current worries and problems. They divided these problems into three categories: (a) unimportant problems (problems unrelated to the things that matter to them), (b) solvable problems, and (c) problems which cannot be solved (eg, the loss of a loved one). For each of these three types of problems a different strategy is proposed to solve the problems or to learn to cope with the unimportant and unsolvable ones. The core element of PST is to address the solvable problems by the following six-step procedure: describing the problem, brain-storming, choosing the best solution, making a plan for carrying out the solution, actually carrying out the solution, and evaluation. During the third and last step, the subjects made a plan for the future in which they described how they would try to accomplish those things that matter most to them </t>
  </si>
  <si>
    <t>This intervention was based on Dutch version of coping with depression course (Cuijpers et al. 1995). Core components included: psychoeducation; relaxation; cognitive restructuring (including worrying); social skills; learning how to increase the number of pleasant events.</t>
  </si>
  <si>
    <t>Email 'support' given by masters students but this support was directed at helping the participant to work through the intervention, and not at developing a therapeutic relationship or giving direct or individual advice on how to cope with depressive symptoms or other problems</t>
  </si>
  <si>
    <t>There were no statistically significant differences between the groups at baseline with respect to demographics or symptoms</t>
  </si>
  <si>
    <t>EuroQoL (EQ5D) summary index score</t>
  </si>
  <si>
    <t>Different length of intervention computerised CWD course 8 weeks and PST 5 weeks but data extracted for 8 weeks for all arms for endpoint. Utility score range 0 (poor health) to 1 (perfect health)</t>
  </si>
  <si>
    <t>Different length of intervention computerised CWD course 8 weeks and PST 5 weeks but data extracted for 8 weeks for all arms for endpoint, and follow-up regarded as 1-month for all arms. Utility score range 0 (poor health) to 1 (perfect health)</t>
  </si>
  <si>
    <t>Different length of intervention computerised CWD course 8 weeks and PST 5 weeks but data extracted for 8 weeks for all arms for endpoint. Definition of remission also included clinically significant change (calculated based on Jacobson &amp; Truax, 1991)</t>
  </si>
  <si>
    <t>Different length of intervention computerised CWD course 8 weeks and PST 5 weeks but data extracted for 8 weeks for all arms for endpoint, and follow-up regarded as 1-month for all arms. Definition of remission also included clinically significant change (calculated based on Jacobson &amp; Truax, 1991)</t>
  </si>
  <si>
    <t>Faculty of Psychology and Education of the VU University, Amsterdam</t>
  </si>
  <si>
    <t>Assumed intervention not provided until after 12-week assessment but not reported</t>
  </si>
  <si>
    <t>47% using antidepressant medication at baseline</t>
  </si>
  <si>
    <t>Concreteness training (CNT) guided self-help + TAU; relaxation + TAU; TAU</t>
  </si>
  <si>
    <t>51% personality disorder</t>
  </si>
  <si>
    <t>Process-experiential psychotherapy; cognitive– behavioral psychotherapy</t>
  </si>
  <si>
    <t>Excluded from 2009 GL 'Combination treatment; all received IPT'. HAMD-23</t>
  </si>
  <si>
    <t>Inclusion criteria: outpatients aged 18-65 years; met DSM-III criteria for a diagnosis of unipolar major depressive disorder; HAMD score of at least 20; had at least moderate depression on CGI-S. Exclusion criteria: participants in previous dose-response study (Wernicke 1987); HAMD score improved by 20% or more during placebo run-in</t>
  </si>
  <si>
    <t>Modified ITT (at least 1 post-baseline assessment), 97% of N randomised. Response defined as improvement (at least 50%) after at least 3 weeks of drug therapy</t>
  </si>
  <si>
    <t>WILCOX1994</t>
  </si>
  <si>
    <t>54% dropout</t>
  </si>
  <si>
    <t>Mianserin; amitriptyline; placebo</t>
  </si>
  <si>
    <t>43% on antidepressant at baseline</t>
  </si>
  <si>
    <t>58% antidepressants at baseline</t>
  </si>
  <si>
    <t>Secondary diagnosis of dysthymia</t>
  </si>
  <si>
    <t>Excluded in 2009 GL as 'GDG did not consider the intervention provided was the same as CCBT provided in the NHS (it focused on CCBT augmentation of a therapist-delivered intervention)'. Follow-up data not available for waitlist arm. Proportion of participants with dysthymia not reported</t>
  </si>
  <si>
    <t>8 modules + 9 therapist sessions</t>
  </si>
  <si>
    <t>9x 50-min sessions</t>
  </si>
  <si>
    <t>Online &amp; face-to-face</t>
  </si>
  <si>
    <t>Inclusion criteria: medication-free outpatient; aged 18-65 years; met DSM-IV criteria for a diagnosis of nonpsychotic major depression (assessed with SCID); BDI score of at least 14; 10th-grade education or General Equivalency Diploma; a ninth-grade reading ability on the Wide-Range Achievement Test. Exclusion criteria: diagnosis of schizophrenia or other psychotic disorder, bipolar disorder, depression secondary to substance abuse or medical condition, chronic major depression, obsessive-compulsive disorder, anorexia nervosa or bulimia nervosa, borderline personality disorder, dementia or other cognitive disorders, any substance use disorder other than nicotine, or anxiety disorder of greater severity than depression; current suicidal ideation or plan (BDI suicide item 2 or higher or clinician judgment) or a history of 2 suicide attempts or episodes of self-mutilation; previous felony conviction, 2 arrests as a juvenile, or currently on probation; past treatment with cognitive therapy; medical condition that would interfere with participation in therapy</t>
  </si>
  <si>
    <t>Therapist (masters/doctoral level clinician)</t>
  </si>
  <si>
    <t>Self &amp; therapist (masters/doctoral level clinician)</t>
  </si>
  <si>
    <t>Participants took no antidepressants, mood stabilizers, or antipsychotic medications for at least 2 weeks before starting the study (4 weeks for participants who had taken fluoxetine) and during the 8 weeks of treatment. Occasional use of anti-anxiety drugs was allowed on less than a daily basis. Alprazolam was not allowed because of possible antidepressant effects. Sedative-hypnotics were permitted for sleep</t>
  </si>
  <si>
    <t>Treatment with computer-assisted cognitive therapy included nine sessions with a therapist (first session=50 minutes, subsequent sessions=25 minutes) and eight computer sessions (20–30 minutes) that followed immediately after sessions 1–9. Specific content from the programme was provided at each session: 1) orientation, basic cognitive model; 2) identifying automatic thoughts and cognitive errors using thought records; 3) revising automatic thoughts, finding rational alternatives; 4) behavioral methods, scheduling activities and pleasant events; 5) further behavioural exercises, graded task assignments; 6) identifying and modifying core beliefs; 7) and 8) review and further rehearsal</t>
  </si>
  <si>
    <t>Specific content from the programme was provided at each session: 1) orientation, basic cognitive model; 2) identifying automatic thoughts and cognitive errors using thought records; 3) revising automatic thoughts, finding rational alternatives; 4) behavioral methods, scheduling activities and pleasant events; 5) further behavioural exercises, graded task assignments; 6) identifying and modifying core beliefs; 7) and 8) review and further rehearsal</t>
  </si>
  <si>
    <t>The patients assigned to the waitlist received no treatment during the 8-week waiting period. After 8 weeks, participants could elect to receive free treatment with computer-assisted cognitive therapy</t>
  </si>
  <si>
    <t>40.2 (9.8)</t>
  </si>
  <si>
    <t>Treatment groups differed significantly on the Beck Depression Inventory and the Automatic Thoughts Questionnaire</t>
  </si>
  <si>
    <t>NIMH grant MH-57470 and by a grant from the Norton Community Trust</t>
  </si>
  <si>
    <t>21% taking psychotropic medication at baseline</t>
  </si>
  <si>
    <t>Yevtushenko 2007</t>
  </si>
  <si>
    <t>Russia</t>
  </si>
  <si>
    <t>Inclusion criteria: outpatients attending the outpatient psychiatric department for routine consultation; aged 25-45 years; met DSM-IV criteria for a diagnosis of MDD; MADRS score of at least 25; in the opinion of the treating psychiatrist, the potential to benefit from treatment with one or the other study drugs. Exclusion criteria: met DSM-IV criteria for mania or any bipolar disorder, schizophrenia, or any psychotic disorder, or displayed any psychotic features, obsessive-compulsive disorder, mental retardation
or any pervasive developmental disorder, eating disorder (anorexia nervosa or bulimia nervosa), dementia, or alcohol or drug abuse within the previous 12 months; history
of severe drug allergy or hypersensitivity; serious illness or sequela of serious illness; citalopram or escitalopram treatment within 60 days prior to inclusion; inability to comply with the protocol, in the investigator's opinion; study drugs were considered to be not clinically relevant (based on clinical judgment); eceived an oral antipsychotic drug or monoamine oxidase inhibitor within 2 weeks prior to inclusion; a depot antipsychotic preparation within 6 months prior to inclusion; an SSRI (except fluoxetine),
a serotonin-noradrenaline reuptake inhibitor, or a TCA within 1 week prior to inclusion; fluoxetine within 5 weeks before inclusion; undergoing treatment with an antiparkinsonian compound, barbiturate, chloral hydrate, lithium, anticonvulsant, or hypnotic or anxiolytic (except for benzodiazepines used for insomnia at a stable dose for the previous 6 months or used episodically at a lower recommended dose); women who were pregnant or breastfeeding</t>
  </si>
  <si>
    <t>23-45</t>
  </si>
  <si>
    <t>35.2 (6.5)</t>
  </si>
  <si>
    <t>2.97 (1.39)</t>
  </si>
  <si>
    <t>Modified ITT (at least 1 dose of medication and at least 1 valid post-baseline assessment), 99% of N randomised. Converted SE to SD</t>
  </si>
  <si>
    <t>Discontinuation not reported</t>
  </si>
  <si>
    <t>OOO ARBACOM</t>
  </si>
  <si>
    <t>73mg</t>
  </si>
  <si>
    <t>122mg</t>
  </si>
  <si>
    <t>Inclusion criteria: physically healthy outpatients aged 20-65 years; met RDC for a diagnosis of moderately severe unipolar depression; HAMD score at least 18. Exclusion criteria: schizophrenia or organic features; require ECT; received antidepressants or ECT during the 4 weeks before referral</t>
  </si>
  <si>
    <t>46.4 (SD NR)</t>
  </si>
  <si>
    <t>No significant pre-treatment differences between the groups for any of the variables</t>
  </si>
  <si>
    <t>Placebo in both arms. No additional medication was prescribed apart from diazepam and temazepam in low dosage as daytime and night-time sedatives respectively. These were mostly continued from previous drug therapy. In the fluoxetine group, diazepam was prescribed for 21 patients (mean dosage 5.8 mg daily) and temazepam for 24 patients (mean dose 12.4mg nightly). In the amitriptyline group, diazepam was given to 23 patients (6.5 mg) and temazepam to 23 patients (13.3 mg).</t>
  </si>
  <si>
    <t>Most patients entered were taking sedatives or tranquilisers when first seen in the outpatient department. 30% had previously received TCAs, but does not appear to be specific to current episode. Demographics and data only reported for completers</t>
  </si>
  <si>
    <t>No measure of variance reported for BDI. Data not reported for HAMD</t>
  </si>
  <si>
    <t>Former Yugoslavia</t>
  </si>
  <si>
    <t>Inclusion criteria: inpatients aged 18-65 years; met DSM-III and RDC for a diagnosis of a major depressive episode; HAMD score of at least 20; Newcastle Endogenous Reactive Depression Rating Scale (NEDRS) score of at least 6 (indicative of endogenous depression). Exclusion criteria: HAMD score improved by 25% or more during placebo run-in; history of schizophrenia or other psychosis, atypical depressive disorder, adjustment disorder, active suicidal tendencies; drug and/or alcohol abuse; drug overdose in the 4 months prior to the study; clinically relevant hepatic, renal, cardiovascular or cerebrovascular diseases, narrow angle glaucoma, prostatic hypertrophy, seizure disorder or unstable diabetes mellitus; more than two clinically relevant laboratory parameters outside the normal range at baseline or clinically relevant ECG abnormalities; present depressive episode of more than 6 months’ duration; history of more than 6 depressive episodes necessitating hospitalization; women who were pregnant, lactating, or at risk of becoming pregnant</t>
  </si>
  <si>
    <t>Concomitant use of any psychotropic drug, except for chloral hydrate (up to 1-5 glday) and/or occasional use of short-acting benzodiazepines (diazepam and oxazepam) for night-time sedation up to day 14 of the study, was prohibited</t>
  </si>
  <si>
    <t>Data cannot be extracted for Global Assessment Scale (GAS). Data and demographics only reported for 'evaluable' sample (89% of N randomised)</t>
  </si>
  <si>
    <t>Modified ITT (patients who completed at least 14 days of treatment), 89% of N randomised so categorised as completer</t>
  </si>
  <si>
    <t>The Org 3770 and amitriptyline groups were well matched with regard to sex distribution, mean age, height and bodyweight. Both groups were well matched regarding group mean scores on all rating instruments used at baseline</t>
  </si>
  <si>
    <t>46.9 (10.7)</t>
  </si>
  <si>
    <t>52.8mg (1.2)</t>
  </si>
  <si>
    <t>196.9mg (45)</t>
  </si>
  <si>
    <t>CBT individual (15 sessions or over) + any SSRI</t>
  </si>
  <si>
    <t>Inclusion criteria: outpatients aged 17-60 years; met DSM-IV criteria for a diagnosis of non-psychotic MDD (assessed with MINI); duration of episode less than 1 year; HAMD score at least 17; able to communicate and provide written consent form; at least one family member cohabitating with the patient. Exclusion criteria: current or past history of any other psychiatric disorders including drug and alcoholic dependence; ongoing acute medical and neurological conditions; lack of response to citalopram, sertraline, or paroxetine and CBT in the past; taking an antipsychotic medication or mood stabilizer; suicidal ideation, suicide plan or attempt in the current depressive episode</t>
  </si>
  <si>
    <t xml:space="preserve"> 20–60 mg/day (citalopram)/10–20 mg/day (escitalopram)/20–60 mg/day (paroxetine)/25–100 mg/day (sertraline)</t>
  </si>
  <si>
    <t>Participants received citalopram, escitalopram, paroxetine or sertraline within the therapeutic dose ranges recommended by the Guidelines for the Prevention and Treatment of Major Depression in China. The prescription decision was made by the treating psychiatrist based on their preference</t>
  </si>
  <si>
    <t>Patients who had been receiving a different antidepressant at study entry had their previous medications tapered off during the first week while the assigned study medication was gradually introduced. No other psychotropic medications were prescribed with the exception of short-acting benzodiazepines for agitation, anxiety and insomnia. Benzodiazepines were used as sparingly as possible. Other medications not affecting the central nervous system were also allowed</t>
  </si>
  <si>
    <t xml:space="preserve"> 20x 1-hour sessions + 20–60 mg/day (citalopram)/10–20 mg/day (escitalopram)/20–60 mg/day (paroxetine)/25–100 mg/day (sertraline)</t>
  </si>
  <si>
    <t>Core components included: psychoeducation and treatment rationale; understanding patterns of automatic thoughts and behaviours; understanding and controlling anxious symptoms; restructuring of automatic thoughts; recognizing, challenging and remedying the schema; identifying warning signs of relapse and keeping track of warning signs; consolidation</t>
  </si>
  <si>
    <t>Core CBT components included: psychoeducation and treatment rationale; understanding patterns of automatic thoughts and behaviours; understanding and controlling anxious symptoms; restructuring of automatic thoughts; recognizing, challenging and remedying the schema; identifying warning signs of relapse and keeping track of warning signs; consolidation. Participants also received citalopram, escitalopram, paroxetine or sertraline within the therapeutic dose ranges recommended by the Guidelines for the Prevention and Treatment of Major Depression in China. The prescription decision was made by the treating psychiatrist based on their preference</t>
  </si>
  <si>
    <t>0.4-3</t>
  </si>
  <si>
    <t>Clinical psychologist &amp; psychiatrist</t>
  </si>
  <si>
    <t>Paper refers to parent project but no reference provided. Proportion receiving a different antidepressant at baseline not reported. Demographics and data only reported for completers</t>
  </si>
  <si>
    <t>38.5 (10.7)</t>
  </si>
  <si>
    <t>4.2 (11.9)</t>
  </si>
  <si>
    <t>83.4mg (33.6) amitriptyline equivalent</t>
  </si>
  <si>
    <t>97.8mg (18.3) amitriptyline equivalent</t>
  </si>
  <si>
    <t>At baseline significant difference between groups in HAMD</t>
  </si>
  <si>
    <t>National Key Scientific and Technological Projects for the 11th 5-Year from the Ministry of Science and Technology of China (Project Title: Early Diagnostic Assessment and Standardized Treatment Approach for Depression; No. 2007BAI17B05) and the Project of the Beijing Municipal Science and Technology Commission (Grant no. D090507046410011).</t>
  </si>
  <si>
    <t>Psycho-educational intervention and/or medication determined by the treating psychiatrists</t>
  </si>
  <si>
    <t>Met DSM-III criteria. No further criteria can be extracted (unpublished, extracted from Cipriani 2018)</t>
  </si>
  <si>
    <t>Cannot be extracted</t>
  </si>
  <si>
    <t>NR (sponsored)</t>
  </si>
  <si>
    <t>Unpublished, data extracted from Cipriani 2018</t>
  </si>
  <si>
    <t>15mg/day</t>
  </si>
  <si>
    <t>15mg</t>
  </si>
  <si>
    <t>Data extracted from Cipriani 2018 (imputed remission not extracted). Modified ITT (96% of N randomised). No measure of variance for baseline HAMD</t>
  </si>
  <si>
    <t>41.0 (11.2)</t>
  </si>
  <si>
    <t>DSM-IV diagnosis. Other inclusion/exclusion criteria cannot be extracted (data extracted from Cipriani 2018)</t>
  </si>
  <si>
    <t>45mg/day</t>
  </si>
  <si>
    <t>45mg</t>
  </si>
  <si>
    <t>Data extracted from Cipriani 2018 (imputed remission not extracted). Modified ITT (98% of N randomised). No measure of variance for baseline HAMD</t>
  </si>
  <si>
    <t>41.0 (11.8)</t>
  </si>
  <si>
    <t>Endpoint data not available for mirtazapine arm</t>
  </si>
  <si>
    <t>60mg</t>
  </si>
  <si>
    <t>Data extracted from Cipriani 2018 (imputed response and remission not extracted). Endpoint data not available for mirtazapine arm. Modified ITT, 84% of N randomised so categorised as completer. No measure of variance for baseline HAMD</t>
  </si>
  <si>
    <t>43.2 (SD NR)</t>
  </si>
  <si>
    <t>DSM-III diagnosis. Inclusion/exclusion criteria cannot be extracted (data extracted from Cipriani 2018)</t>
  </si>
  <si>
    <t>10-60mg/day</t>
  </si>
  <si>
    <t>Data extracted from Cipriani 2018 (imputed response and remission not extracted). Modified ITT, 95% of N randomised. No measure of variance for baseline HAMD</t>
  </si>
  <si>
    <t>Europe</t>
  </si>
  <si>
    <t>40.4 (12.6)</t>
  </si>
  <si>
    <t>Met ICD-10 criteria. Inclusion/exclusion criteria cannot be extracted (data extracted from Cipriani 2018)</t>
  </si>
  <si>
    <t>20-50mg/day</t>
  </si>
  <si>
    <t>Data extracted from Cipriani 2018 (imputed response and remission not extracted). Modified ITT, 93% of N randomised so categorised as completer. No measure of variance for baseline HAMD</t>
  </si>
  <si>
    <t>41.4 (1.7)</t>
  </si>
  <si>
    <t>Met DSM-III-R criteria. No further criteria can be extracted (unpublished, extracted from Cipriani 2018)</t>
  </si>
  <si>
    <t>Data extracted from Cipriani 2018 (imputed response and remission not extracted). Modified ITT, 96% of N randomised. No measure of variance for baseline HAMD</t>
  </si>
  <si>
    <t>45% taking antidepressants at inclusion</t>
  </si>
  <si>
    <t>Barthel index of activities of daily living (BIADL)</t>
  </si>
  <si>
    <t>Cognitive and cognitive behavioural therapies group + exercise group</t>
  </si>
  <si>
    <t>CBT group (under 15 sessions) + supervised low intensity exercise group</t>
  </si>
  <si>
    <t>49.7 (7.2)</t>
  </si>
  <si>
    <t>Inclusion criteria: had a formal diagnosis of a major depressive episode; sedentary (defined as exercising less than three times per week for less than 20 min); able to understand and sign the written informed consent. Exclusion criteria: inability to do exercise due to medical problems, such as cardiovascular problems; lower-body neuropathy; stroke within the past year; Parkinson's disease; diagnosed vestibular disorders; severe poor vision; BDI-II score&gt;29; bipolar disorder; schizoaffective disorder; pregnancy or planned pregnancy</t>
  </si>
  <si>
    <t>Researcher (PhD in psychology)</t>
  </si>
  <si>
    <t>12x 90-min sessions</t>
  </si>
  <si>
    <t>4-6</t>
  </si>
  <si>
    <t>The core of the CBT programme was based on Beck's Cognitive Theory of Depression. Core components included: psychoeducation and treatment rationale; encouragement for participants to express their feelings and identification maladaptive beliefs and behaviours; problem-solving skills; stress management; relaxation training</t>
  </si>
  <si>
    <t>Researcher (PhD in psychology) &amp; exercise instructor (PhD in sport science)</t>
  </si>
  <si>
    <t>The core of the CBT programme was based on Beck's Cognitive Theory of Depression. Core components included: psychoeducation and treatment rationale; encouragement for participants to express their feelings and identification maladaptive beliefs and behaviours; problem-solving skills; stress management; relaxation training. Exercise sessions consisted of a warm up (flexibility exercises; 5 min), cardiovascular exercises (clapping hands and some light movements; 5 min), walking (20 min), and cool-down (stretching exercises and deep breathing; 5 min). The exercises were performed at moderate intensity (perceived exertion ratings between 12 and 14) as estimated by the Borg Scale</t>
  </si>
  <si>
    <t>CBT groups were not mixed gender</t>
  </si>
  <si>
    <t>12x 90-min sessions (CBT) + 36x 35-min sessions (exercise)</t>
  </si>
  <si>
    <t>1/3</t>
  </si>
  <si>
    <t>From Perez-Lopez 2017 SR. Women were assigned to the intervention or control group using the last digit of their health record number (odd number for the intervention and even number for the control group)</t>
  </si>
  <si>
    <t>Exercise; no treatment</t>
  </si>
  <si>
    <t>From Cipriani 2018 SR. 30% cluster A; 34% cluster B; 54% cluster C</t>
  </si>
  <si>
    <t>Paroxetine; sertraline</t>
  </si>
  <si>
    <t>Below subthreshold level (BDI-II=4.8)</t>
  </si>
  <si>
    <t>CBT; MBCT</t>
  </si>
  <si>
    <t>Inclusion criteria: outpatients aged at least 18 years; met DSM-III-R criteria for a diagnosis of a major depressive episode; HAMD score at least 18. Exclusion criteria: depression secondary to other conditions; concomitant illnesses of renal, cardiac or hepatic origin; hypersensitivity to other antidepressants; likelihood of poor compliance; risk of suicide; peptic ulcer history; HAMD score improved by more than 20% during placebo run-in</t>
  </si>
  <si>
    <t>Modified ITT ('evaluable sample'), 81% of N randomised so categorised as completer</t>
  </si>
  <si>
    <t>58.2 (16.4)</t>
  </si>
  <si>
    <t>3.48 (4.01)</t>
  </si>
  <si>
    <t>2.9 (3.2)</t>
  </si>
  <si>
    <t>Higher percentage of cases defined as severe using DSM-III criteria in the fluoxetine group (30%) than sertraline group (14%), and a higher percentage of patients with a family history of psychiatric illness in the fluoxetine group</t>
  </si>
  <si>
    <t>71.88mg</t>
  </si>
  <si>
    <t>28mg</t>
  </si>
  <si>
    <t>Benzodiazepines were allowed for hypnotic use (started for the first time during the trial in 13% sertraline patients and 30% fluoxetine patients), and also as maintenance treatment for pre-existing anxiety, at the dose taken by the individual patient prior to entry. All other psychotropic medication was stopped; lithium had to be discontinued at least 4 weeks , and MAOIs discontinued 2 weeks before entry into the study</t>
  </si>
  <si>
    <t>Inclusion criteria: aged 15-60 years; met DSM-5 criteria for a diagnosis of MDD; stable vital signs; duration of current episode 4 weeks to 1 year; able to comprehend and complete the scale and capable of giving informed consent. Exclusion criteria: dangerous acts or significant mental disorders; head trauma or infected skin lesion in the topical area; fatal diseases involving heart, liver or kidney; history of acupuncture or paroxetine allergy; fainting during acupuncture; poor compliance</t>
  </si>
  <si>
    <t>There were no significant differences in gender, age or disease duration between the two groups (all P&gt;0.05)</t>
  </si>
  <si>
    <t>20.2 (3.5)</t>
  </si>
  <si>
    <t>5.9 (1.8)</t>
  </si>
  <si>
    <t>Cranial suture acupuncture, needles inserted 2-3 cm on the top of the head. All participants in this group also received paroxetine</t>
  </si>
  <si>
    <t>42x 50-min sessions (acupuncture) + 20mg/day (paroxetine)</t>
  </si>
  <si>
    <t>No drop-out</t>
  </si>
  <si>
    <t>Fund Project of Taihe Hospital, Hubei University of Medicine, No. 2017JJXM103</t>
  </si>
  <si>
    <t>Inclusion criteria: consecutive referrals to outpatient unit aged 19-40 years; met DSM-IV criteria for a diagnosis of a major depressive episode; BDI-II score&gt;20; not currently receiving antidepressant treatment. Exclusion criteria: bipolar disorder; psychosis; eating disorder; drug abuse; severe suicidality</t>
  </si>
  <si>
    <t>Intensive short-term dynamic psychotherapy (ISTDP). The ISTDP treatment process in patients with major depression begins with an extended trial therapy to evaluate psychic capacities (unconscious anxiety discharge pathways and defensive patterns) and capacity to respond to treatment. The process then focuses on building the necessary capacities to tolerate anxiety and emotional experiences through a graded process of emotion activation and intellectual reflection. When the patient has developed capacity, complex, unprocessed feelings about recent and past traumatic events are mobilized and focused on to help the patient experience these emotions directly. Each such focus is followed by recapitulation of what was learned, to encourage emotional awareness and weaken the patient's avoidance of emotional experiences and interpersonal closeness. Common emphases of ISTDP in depression tend to be working through grief about losses and the experience and processing of buried rage and guilt about rage related to attachment trauma in childhood. The experience of guilt about rage appears to reduce drives to avoid closeness, to reduce self-harm and to overcome repression of feelings related to these relational traumatic events</t>
  </si>
  <si>
    <t>The length of treatment was not determined at the onset of therapy. Termination was determined by the therapist and patient based on treatment progress</t>
  </si>
  <si>
    <t>15 sessions</t>
  </si>
  <si>
    <t>The length of treatment was not determined at the onset of therapy and duration not reported</t>
  </si>
  <si>
    <t>Baseline demographic and clinical characteristics of the two conditions were compared and no statistical differences were found</t>
  </si>
  <si>
    <t>Data cannot be extracted for 12-month follow-up as N&lt;10/arm. Demorgaphics and data only reported for completer sample</t>
  </si>
  <si>
    <t>Inclusion criteria: of Iranian nationality even if living outside Iran; had access to the Internet; BDI score &gt;18. Exclusion criteria: receiving any type of depression treatment; suicidal ideation</t>
  </si>
  <si>
    <t>None of the participants was receiving any psychiatric treatment (medication or psychotherapy). They were either on the waiting list to receive psychiatric treatment or were not willing to see a psychiatrist or psychotherapist due to language and cultural barriers or stigma</t>
  </si>
  <si>
    <t>Self &amp; psychiatrist or psychiatry resident</t>
  </si>
  <si>
    <t>12 modules</t>
  </si>
  <si>
    <t>Core components included: psychoeducation and treatment rationale; connection between thoughts and moods, behaviour, physical reactions, and environment; “evidence” and “alternative and balanced thinking”; “experiments and action plans”; “strategies to overcome distress”; weekly activity schedule for “depression”. During each online session, participants were sent approximately 20 to 30 PowerPoint slides, including general information on a particular topic, an overview of helpful skills related to the issue being covered, and homework sheets in Farsi (participants’ first language). Patients were asked to send their homework sheet back to the therapist through email on a specific day. The next day, the therapist would email individualized feedback regarding the submitted homework and also send the next week’s slides, information sheets, and homework</t>
  </si>
  <si>
    <t>The control group did not receive any treatment and were allowed to quit the study and start medication or other treatments at any time during the study.</t>
  </si>
  <si>
    <t>No measure of variance reported for endpoint BDI</t>
  </si>
  <si>
    <t>20-40</t>
  </si>
  <si>
    <t>No statistically significant differences in baseline severity. Demographics not reported or compared</t>
  </si>
  <si>
    <t>From stakeholder comments. TAU (substance abuse treatment) in both arms</t>
  </si>
  <si>
    <t>Music therapy group</t>
  </si>
  <si>
    <t>Venezuela</t>
  </si>
  <si>
    <t>16-60</t>
  </si>
  <si>
    <t>Inclusion criteria: some kind of addiction problem, including addiction or abuse of psychotropic and pharmacological substances, including alcohol; recently admitted to the treatment programme for substance abuse; significantly depressed (BDI score&gt; 10 and HAMD score&gt;7); not receiving medication for depression. Exclusion criteria: unable to communicate (aphasia); diagnosed with mental retardation and incapable of symbolic thinking; hearing losses that impaired their abilities to hear music or the spoken word</t>
  </si>
  <si>
    <t>12x 2-hour sessions</t>
  </si>
  <si>
    <t>Control group participated in the regular three-month program provided by the facility (where music therapy is not provided as part of the programme)</t>
  </si>
  <si>
    <t>Improvisational music therapy. The improvisational model used in this study is based on Artistic Music Therapy (MAR in Spanish), a model developed by the present researcher. In the treatment group, the researcher engaged the participants in group improvisation and discussion. At the first session, participants were instructed on how to improvise music using simple percussion instruments. They were encouraged to explore several instruments to gain skills in playing them. When participants were ready, the group engaged in a free music improvisation. Once the group improvisation ended, participants were invited to discuss their experiences of the improvisation, and/or to share whatever personal or interpersonal issues that may have been arisen as a result of these improvisatory experiences. After the first session, and as individual and group issues emerged, a multi-expressive approach to improvisation was taken, combining various art forms within a single session. Thus, improvisation experiences varied by art form and alternated with verbal discussion of these experiences when needed.</t>
  </si>
  <si>
    <t>TAU (substance abuse treatment) in both arms. No drop-out</t>
  </si>
  <si>
    <t>World Health Organization Disability Assessment Schedule II (WHODAS-II)</t>
  </si>
  <si>
    <t>UK, Belgium, &amp; Netherlands</t>
  </si>
  <si>
    <t>Inclusion criteria: inpatients or outpatients aged 18-75 years; met DSM-III-R criteria for a diagnosis of a major depressive episode; HAMD score of at least 21; score of at least 2 on HAMD item 1 (depressed mood) at the start and end of placebo wash-out period; duration of current episode 2 weeks to 12 months. Exclusion criteria: history or presence of bipolar disorder, depressive disorder (not otherwise specified), anxiety disorder (within the last 2 years), schizophrenia, adjustment disorder, schizotypal or boredrline personality disorder, organic mental disorder, eating disorders (within the last 2 years), or epilepsy; history of seizure disorder or treatment with anticonvulsant medication for epilepsy or seizures; alcohol or substance abuse during the last 12 months; postpartum depression within 12 months after delivery; at high risk of committing suicide (assessed by investigator); previous history of any meaningful renal, hepatic, respiratory, cardiovascular or cerebrovascular disease, or other serious progressive physical disease if no evidence that the condition was currently stable; nonresponders to antidepressant treatment (i.e. lack of response to 2 or more adequate antidepressant therapies given for at least 6 weeks during the current depressive episode or patients with 3 or more previous episodes of depression that did not respond to adequate antidepressant therapy); treated with an adequate dose of an antidepressant (at least 75-150mg of amitriptyline or equivalent for at least 6 weeks) within 1 week prior to screening or with an MAOI within 2 weeks prior to screening; previosuly used fluoxetine for the current episode of depression; treated with ECT within 3 months prior to screening; under treatment with any medication that affects central and/or peripheral serotonergic and/or noradrenergic neurotransmission, in particular antihypertensive drugs of the guanethidine type, clonidine, beta-blockers, and alpha-methyldopa; used benzodiazepines more than 4 days per week during the 3 months prior to the study; not able to discontinue the use of psychotropic drugs; use of sedating antihistamines; females of childbearing potential not practicing a reliable method of birth control; pregnant or lactating women, or women who intended to become pregnant during the course of the study; showing an improvement in HAMD score of 25% or more during placebo run-in</t>
  </si>
  <si>
    <t>Both treatment groups were well matched at baseline with respect to demographic characteristics and mean group scores on HAMD</t>
  </si>
  <si>
    <t>Placebo in both arms. In the case of intolerable anxiety symptoms or sleep problems, the investigators had the option to adminsiter temazepam (20mg), oxazepam (15mg), or nitrazepam (5mg). Concurrent formal psychotherapy for the treatment of depression was not allowed. At baseline 28% of mirtazapine group and 18% of fluoxetine group were using benzodiazepines and continued during the study. In addition, 7% of mirtazapine group and 16% of fluoxetine group started to use at least 1 of the 3 allowed benzodiazepines during the trial</t>
  </si>
  <si>
    <t>18-75</t>
  </si>
  <si>
    <t>47.4 (15.0)</t>
  </si>
  <si>
    <t>Not available electronically. Placebo in both arms. Data and demographics only reported for modified ITT (92% of N randomised). 15% inpatients at baseline</t>
  </si>
  <si>
    <t>56.3mg</t>
  </si>
  <si>
    <t>35.8mg</t>
  </si>
  <si>
    <t>Data cannot be extracted for Q-LES-Q. No measure of variance reported for change score. Response (measured with HAMD) cannot be extracted</t>
  </si>
  <si>
    <t>Placebo in both arms (double-dummy). Modified ITT (received at least 1 dose and at least 1 postbaseline efficacy assessment), 92% of N randomised so categorised as completer. No measure of variance reported for change score. Response data (measured with HAMD) cannot be extracted</t>
  </si>
  <si>
    <t>Secondary analysis of Elkin 1989. Excluded in 2009 GL as 'No data to extract. (IPT vs. CBT vs. ICM vs. P-CM)'</t>
  </si>
  <si>
    <t>IPT; CBT; imipramine; placebo</t>
  </si>
  <si>
    <t>Inclusion criteria: aged at least 65 years; met DSM-IV criteria for a diagnosis of unipolar major depression (assessed with SCID); HAMD score of at least 18; Stroop Response Inhibition score below 26; Mattis Dementia Rating Scale-Initiation/Perseveration Domain (DRS-IP) score below 34. Exclusion criteria: history of other psychiatric disorders, except personality disorders, before the onset of depression; suicidal ideation (score greater than 1 on the Suicidal Ideation item of HAMD); severe or acute medical illness (e.g., metastatic cancer, brain tumors, myocardial infarction within 3 months before the study); neurological disorders (e.g., delirium, stroke, Parkinson disease, history of head trauma, and multiple sclerosis); a Mini-Mental State Exam (MMSE) scale score below 24</t>
  </si>
  <si>
    <t>Core components included: behavioural activation and increased exposure to positive events; interpersonal sensitivity; remediation of deficits in communication</t>
  </si>
  <si>
    <t>Supportive therapy (ST), a standardized treatment that encompasses nonspecific therapeutic factors common to all approaches, including facilitating affect expression, helping the patient to feel understood, offering empathy, providing a treatment ritual, offering success experiences, and imparting therapeutic optimism</t>
  </si>
  <si>
    <t>66-88</t>
  </si>
  <si>
    <t>74.1 (7.3)</t>
  </si>
  <si>
    <t>NIMH grants RO1 MH42819, RO1 MH51842, P30 MH49762, and T32 MH19132 and the Sanchez and Dr. I Foundations</t>
  </si>
  <si>
    <t>KOD &amp; OMV</t>
  </si>
  <si>
    <t>Sweden &amp; Denmark</t>
  </si>
  <si>
    <t>Inclusion criteria: outpatients aged at least 65 years; met DSM-IV criteria for a diagnosis of major depression; assessed as being in need of antidepressant therapy; MADRS score of at least 20. Exclusion criteria: improvement in MADRS score of 20% or more between the pre-study and baseline visits (1 week apart); a Mini Mental Scale (MMS) examination score of at least 24; alcohol or drug abuse; any psychotic disorder not associated with depression; psychiatric inpatient treatment during the last year prior to the study; acutely suicidal patients; received any antipsychotic drug, electroconvulsive therapy or sumatriptan within 30 days of the study; previously known bipolar disorder; clinically evident or diagnosed dementia; mental disorders due to a general medical condition; history of a seizure disorder; significant cardiovascular or cerebrovascular disorder; uncontrolled hypertension; clinically significant abnormalities from the prestudy physical examination, ECG or laboratory test results; treatment with fluoxetine within 21 days, MAO-inhibitors within 14 days, or other antidepressant or sedative/anxiolytic drugs within 7 days of the study or during the study</t>
  </si>
  <si>
    <t>Treatment with venlafaxine was inititated with venlafaxine IR at 37.5 mg once daily during one week followed by venlafaxine ER at 75 mg once daily during 2 weeks and with an increase to 150 mg/day during the following 2 weeks if there was no response in terms of the MADRS score</t>
  </si>
  <si>
    <t>Moved from exclude list ('only 1 arm met inclusion criteria'). Data and demographics reported for modified ITT (98% of N randomised)</t>
  </si>
  <si>
    <t>73.0 (5.8)</t>
  </si>
  <si>
    <t>The two treatment groups were comparable in their baseline characteristics, physical examination status and medical history</t>
  </si>
  <si>
    <t>64-89</t>
  </si>
  <si>
    <t>Allowed concomitant medications during the study were zopiclone (≤7.5 mg/day) or zolpidem (≤5 mg/day) if needed for sleep, and medications for treatment of somatic disorders provided that such medications were not expected to be associated with significant toxicity. Fourty-one patients in the Citalopram group received 97 concomitant medications and 39 patients in the Venlafaxine group received 119 concomitant medications during the study</t>
  </si>
  <si>
    <t>Modified ITT (at least 1 dose of study medication and with at least 1 efficacy evaluation while on treatment), 98% of N randomised. Definition of remission included MADRS score &lt;10 for at least 2 consecutive months and a score of less than 2 per symptom on the MADRS-scale for the entire treatment period</t>
  </si>
  <si>
    <t>Wyeth Lederle Nordiska AB, Sweden</t>
  </si>
  <si>
    <t>From Smith 2018 SR. Modified 31-item HAMD used and data reported for 19-item version. BDI outcome data cannot be extracted</t>
  </si>
  <si>
    <t>Mindfulness meditation group</t>
  </si>
  <si>
    <t>30x 1-hour sessions</t>
  </si>
  <si>
    <t>The exercises were of three types: stretching for 20 minutes, followed by 20 minutes of aerobics, and then another 20 minutes of strength exercises. Stretching included 2 minutes each of running, a standing side-stretch, forward hanging, and low lunges, and 1 minute of bound angle stretch. A break of 2 minutes was given between two sets. Aerobic exercises included 2 minutes each of rope jumping, bunny hop (a jump forward in a crouched position), and lateral bounding, and 3 minutes of jumping jacks. The aerobic exercise was repeated, with a 2-minute break between the two sets. Strength exercises included push-up exercises for 2 minutes, squat exercises for 4 minutes, plank exercises with a T-rotation for 2 minutes (1 minute for each side), and reverse lunge with front twist for 2 minutes. A 1-minute break was given between each minute of exercise.</t>
  </si>
  <si>
    <t>Each session contained three different techniques: 20 minutes each for mindfulness breathing, mindfulness body scan, and mindfulness walking. During the breathing section, participants were instructed to assume a sitting position, breathe naturally, and focus their attention on inhalation and exhalation. During the walking section, they went back and forth between two points that were 10 meters apart, starting slowly for 5 minutes, then slower for another 5 minutes, and quite slow for the rest of the time. During the mindful body scan section, they were instructed to sit on a mat, cover themselves with a blanket, and rest their head on a pillow, then sweep their whole body with awareness from top to bottom and to notice feelings such as pain, nonacceptance, or tension in any part</t>
  </si>
  <si>
    <t>Data and demographics only reported for completers</t>
  </si>
  <si>
    <t>22 (2.1)</t>
  </si>
  <si>
    <t>Inclusion criteria: nursing students at a public university in Jordan. No further inclusion/exclusion criteria reported</t>
  </si>
  <si>
    <t>Excluded in 2004 GL as 'Dosage below therapeutic level for amitriptyline' [but in line with bnf]. Data not extracted for mianserin</t>
  </si>
  <si>
    <t>60-83</t>
  </si>
  <si>
    <t>Inclusion criteria: elderly inpatients; met DSM-III criteria for major depression; HAMD score&gt;17</t>
  </si>
  <si>
    <t>65.5 (5.7)</t>
  </si>
  <si>
    <t>75mg/day</t>
  </si>
  <si>
    <t>Discontinuation due to SE not reported for trazodone arm</t>
  </si>
  <si>
    <t>Inclusion criteria: primary care patients aged 18-65 years; met DSM-5 criteria for a diagnosis of nonpsychotic major depression disorder (assessed with SCID-5-CV); HAMD score of at least 8. Exclusion criteria: alcohol or drug misuse within past 6 months; current high suicide risk; current or prior diagnosis of any other axis I DSM-5 psychiatric disorder other than MDD (including anxiety disorders); met full criteria for a perosnality disorder; history of severe head trauma; stroke; neurological disease; receiving psychotherapy or psychotropic medications</t>
  </si>
  <si>
    <t>In the first session, the counsellor explores the patient’s current interpersonal and social situation (interpersonal diagnosis). In the second session, the counsellor and the patient identify specific current stress areas (grief, interpersonal disputes, role transition and social isolation) that are contributing to symptoms (interpersonal formulation). Successive sessions focus on dealing more positively with the stress areas, add homework to accelerate improvement and discuss termination of the interpersonal counselling relationship</t>
  </si>
  <si>
    <t>Resident psychiatrist/clinical psychologist</t>
  </si>
  <si>
    <t>Standard pharmacotherapy with sertraline or citalopram</t>
  </si>
  <si>
    <t>10-60mg/day (citalopram)/50-200mg/day (sertraline)</t>
  </si>
  <si>
    <t>Data combined for anxious and non-anxious subgroups. Data and demographics only reported for completer sample</t>
  </si>
  <si>
    <t>For both the anxious and the nonanxious depression subgroups, the demographic characteristics and the baseline scores on the HAM-D and HAM-A scales were similar between the SSRIs and the IPC treatment groups</t>
  </si>
  <si>
    <t>42.3 (14.4)</t>
  </si>
  <si>
    <t>Data combined for anxious and nonanxious subgroups. Definition of remission includes HAMD&lt;8 over 3 consecutive weeks</t>
  </si>
  <si>
    <t>Andreescu, C., Glick, R. M., Emeremni, C. A., Houck, P. R., &amp; Mulsant, B. H. (2011). Acupuncture for the treatment of major depressive disorder: a randomized controlled trial. The Journal of clinical psychiatry, 72(8), 1129-1135.</t>
  </si>
  <si>
    <t>NCT00071110</t>
  </si>
  <si>
    <t>Medical Outcomes Survey-Version 1 (MOS-36) Physical Component Score; Medical Outcomes Survey-Version 1 (MOS-36) Mental Component Score</t>
  </si>
  <si>
    <t>Inclusion criteria: aged 18-80 years; met DSM-IV criteria for a diagnosis of mild or moderate MDD (assessed with SCID); HAMD score of at least 14. Exclusion criteria: severe MDD (as per SCID criteria); avute suicidality; a seizure disorder or significant risk factors for a seizure disorder (history of brain trauma, recent stroke, brain tumor); psychosis; bipolar disorder; chronic MDD (as per SCID criteria, i.e. duration of 2 years or longer); treatment-resistant MDD (defined as having failed at least 1 prior adequate antidepressant trial); history of substance abuse in the 6 months prior to enrollment</t>
  </si>
  <si>
    <t>12x 30-min sessions</t>
  </si>
  <si>
    <t>All antidepressants and other psychotropic medications were tapered prior to randomization. Subjects remained free of psychotropic medications during the duration of the study. No other cointerventions (eg, herbs, exercises, life-style advice) were used.</t>
  </si>
  <si>
    <t>Mom-Net programme, an Internet-facilitated, CBT treatment tailored to mothers of young children. The content foundation for the programme was the Coping with Depression Course (Lewinsohn et al. 1996). Core content was presented via online tutorials. Coaches used weekly phone calls to assist mothers in understanding and applying the CBT strategies as well as to address barriers to engagement. The coach was also available to respond to questions and emergencies. Adaptations included: expanding the rationale for the intervention to cover the relations between depressive symptoms and parenting; the teaching of each skill included a discussion of its relevance for improving both mood and parenting behaviour; participants taught to implement the strategies in the context of parent-child interactions; shortening to 8 sessions. Core components included: intervention rationale; behavioural activation; interpersonal skills; cognitive skills-positive thoughts; cognitive skills-negative thoughts; planning for the future</t>
  </si>
  <si>
    <t>Licensed acupuncturist</t>
  </si>
  <si>
    <t>47.5 (12.4)</t>
  </si>
  <si>
    <t>Needles placed at traditional meridian locations, GV-20 (on the crown of the head) and yin tang (in the midline of the forehead roughly at the glabella) and treated with electrical stimulation</t>
  </si>
  <si>
    <t xml:space="preserve">Needles placed laterally on the scalp, not corresponding to any traditional meridians. No electrical stimulation delivered. </t>
  </si>
  <si>
    <t>Modified ITT for baseline, 93% of N randomised so categorised as completer</t>
  </si>
  <si>
    <t>The 2 groups did not differ with regard to gender, age, education, baseline HDRS scores, and cognitive or functional status</t>
  </si>
  <si>
    <t>Modified ITT for baseline, 93% of N randomised so categorised as completer. Definition of remission also included response (at least 50% improvement on HAMD)</t>
  </si>
  <si>
    <t>Previously in pairwise analyses. Age and gender for full ITT sample can be extracted from Clinicaltrials.gov. Other demographics and data only available for modified ITT sample (93% of N randomised)</t>
  </si>
  <si>
    <t>Grants R21 AT001218 from the National Center for Complementary and Alternative Medicine, NIH, Bethesda, Maryland, and K23 MH086686, K24 MH069430, and P30 MH071944 from the National Institute of Mental Health, NIH, Bethesda, Maryland; a NARSAD Young Investigator Award, Great Neck, New York (Dr Andreescu); and the John A. Hartford Foundation Center of Excellence in Geriatric Psychiatry, University of Pittsburgh, Pittsburgh, Pennsylvania. Authors have financial interests in pharmacological companies</t>
  </si>
  <si>
    <t>From Cuijpers 2018 SR. Data not extracted for reminiscence therapy as not of interest. Follow-up not available for waitlist. Functioning data cannot be extracted as only subscales reported</t>
  </si>
  <si>
    <t>Inclusion criteria: aged 55-80 years; met RDC for a diagnosis of unipolar, major depressive disorder (assessed with SADS); BDI score of at least 20; GDS score of at least 10; HAMD score of at least 18. Exclusion criteria: diagnosis of bipolar disorder, psychosis, dementia, depression secondary to a physical disorder (e.g., hypothyroidism; not simply a reaction to physical illness); borderline or antisocial personality disorder; active substance abuse; current involvement in psychological or pharmacological treatment for depression</t>
  </si>
  <si>
    <t>66.4 (7.0)</t>
  </si>
  <si>
    <t>11.4 (5.9)</t>
  </si>
  <si>
    <t>Graduate student in clinical psychology</t>
  </si>
  <si>
    <t>Problem solving training (PST) was adapted from the problem-solving training procedures detailed by Nezu et al. (1989). PST began with intensive training in developing an appropriate orientation to coping with depression and the problems associated with it. Training in problem orientation was geared to provide participants with a rational, positive, and constructive set toward problems in living and to have participants view problem solving as a means of coping with the current stressors in their lives. Participants were taught to label emotions as cues for identifying the existence of a problem, to inhibit the tendency to respond automatically to problems, and to engage instead in the problem-solving process. Training in the remaining component skills of problem solving involved teaching participants (a) to better define and formulate the nature of problems, (b) to generate a wide range of alternative solutions, (c) to systematically evaluate the potential consequences of a solution and select the optimal ones to implement, and (d) to monitor and evaluate the actual solution outcome after its implementation.</t>
  </si>
  <si>
    <t>Participants in this condition were told that the programme, because of limited capacity, was unable to accommodate any more members but that at the end of 12 weeks they would be able to receive treatment. Participants in the WLC group were provided with treatment after 12 weeks and were not evaluated at the 3-month follow-up assessment</t>
  </si>
  <si>
    <t>Outcome data not reported for World Health Organization Disability Assessment Schedule score</t>
  </si>
  <si>
    <t>Inclusion criteria: aged at least 60 years; met DSM-IV criteria for major depression; HAMD score&gt;20; Mini-Mental State Examination (MMSE) score&gt;24; a score &lt;33 on the initiation/perseveration subscale of the Mattis Dementia Rating Scale; score &lt;25 on the Stroop Color-Word Test. Exclusion criteria: current treatment with psychotherapy or antidepressants; psychotic depression as indicated on the SCID; a high suicide risk (i.e., intent or plan to attempt suicide in the near future); any axis I disorder other than unipolar major depression and generalized anxiety disorder; antisocial personality disorder; a history of head trauma; dementia (an MMSE score &lt;24 or a DSM-IV diagnosis of dementia); acute or severe medical illness (e.g., delirium, metastatic cancer, decompensated cardiac, liver, or kidney failure, major surgery, stroke, or myocardial
infarction during the previous 3 months); use of drugs known to cause depression (e.g., reserpine, alpha-methyl-dopa, steroids); inability to perform one or more activities of daily living even with assistance (e.g., walking with a cane was not an exclusion criterion)</t>
  </si>
  <si>
    <t>Less than 2% were taking benzodiazepines or sleep aids, and none were taking cognitive enhancers</t>
  </si>
  <si>
    <t>73.0 (7.7)</t>
  </si>
  <si>
    <t>2.20 (2.21)</t>
  </si>
  <si>
    <t>Treatment based on a five-step problem-solving model (P.A. Arean et al, unpublished manuscript, 2003). This model is taught over the first 5 weeks of treatment, and subsequent sessions are dedicated to refining problem-solving skills. Participants set treatment goals; discuss and evaluate different ways to reach goals; create action plans; and evaluate their effectiveness in reaching goals. Participants are expected to implement plans and apply the problem-solving model to additional problems between sessions. In the last two sessions, participants create a relapse prevention plan using the problem-solving therapy model.</t>
  </si>
  <si>
    <t>Supportive therapy is a manualized therapy (M.S. Sachs, Cornell University, unpublished manuscript, 2000) similar to person-centered psychotherapy. Therapists create a comfortable, nonjudgmental environment by demonstrating genuineness, empathy, and acceptance of patients without imposing any judgments on their decisions. This approach aids patients in addressing problems without direct input from therapists. Participants are encouraged to talk about their depression and any contributing life events. Therapists do not engage in any therapeutic strategy other than active listening and offering support focusing on participants’ problems and concerns.</t>
  </si>
  <si>
    <t>Doctoral-level clinical psychologist/licensed social worker</t>
  </si>
  <si>
    <t>There were no significant differences in demographic or clinical variables among participants assigned to the two treatment arms</t>
  </si>
  <si>
    <t>27% had taken antidepressants in the past, not clear it is restricted to current episode. 7% had generalized anxiety disorder</t>
  </si>
  <si>
    <t>NIMH grants R01 MH064099, R01 MH063982, K24 MH074717, and P30 MH085943 and the Sanchez Foundation</t>
  </si>
  <si>
    <t>NCT00052091</t>
  </si>
  <si>
    <t>Indonesia</t>
  </si>
  <si>
    <t>Inclusion criteria: aged at least 16 years; PHQ-9 score of at least 10; met DSM-5 criteria for a diagnosis of major depressive disorder or persistent depressive disorder (assessed with SCID-5); proficient in Bahasa Indonesia; could use the internet. Exclusion criteria: current substance use disorder; current or previous manic or hypomanic episodes or psychotic disorder; acute suicidality (defined as a suicide plan with preparatory behaviour); currently being seen at least weekly for psychological interventions</t>
  </si>
  <si>
    <t>Sex; depression severity (score 10–14 vs score ≥15 on PHQ-9)</t>
  </si>
  <si>
    <t>Guided Act and Feel Indonesia (GAF-ID), adapted from an original Dutch version of an online behavioural activation intervention, Doe en Voel (which translates as Act and Feel). The content is based on Lewinsohn's theory (1985) that depression results from low rates of response-contingent positive reinforcement. It focuses on monitoring of daily mood and activities, followed by encouraging users to do pleasurable, mood-independent, pre-planned activities. The programme consists of a series of weekly structured modules that can be completed in 30–45 min per module, including psychoeducation about depression and the basic background of behavioural activation, monitoring mood and behaviour or activities, expansion of potential mood-independent pleasurable activities and overcoming the difficulties during the process, getting insight into the effect of avoidance behaviour, and building a strategy for relapse prevention. Some cultural adaptations were made including: replacing therapist video clips and client example videos with a series of illustrations (due to low speed of Indonesian internet connections); changing the examples of assignments used to make them fit better with Indonesian culture (eg, going to the market instead of walking your dog in the park); shortening text fragments as much as possible and sometimes replacing with cartoons. Lay counsellors provided more explanation about the assignments if needed, gave feedback on assignments for each module (approximately 30–60 min per week for each participant), and reminded participants weekly to log in to the program regularly (via online messaging, chat, or email). Contact was made mainly via the intervention platform’s messaging facility, but other methods outside the platform could be used (eg, chat, email) if participants preferred.</t>
  </si>
  <si>
    <t>Self &amp; lay counsellor</t>
  </si>
  <si>
    <t>Basic psychoeducation about depression and simple tips on how to handle the condition in general. The same psychoeducation was also integrated into the first module of GAF-ID. The online psychoeducation platform was compiled from freely accessible online sources, which were translated into Bahasa Indonesian. No lay support was provided to the participants in this group</t>
  </si>
  <si>
    <t>NTR5920</t>
  </si>
  <si>
    <t>24.5 (5.1)</t>
  </si>
  <si>
    <t>Baseline characteristics of enrolled participants were similar in both intervention groups</t>
  </si>
  <si>
    <t>Proportion with persistent depressive disorder not reported. 17% comorbid with PTSD (diagnosed with SCID-5), 45% comorbid with anxiety (diagnosed with Fear Questionnaire [cut-off for anxiety=30]). No participants were taking medications for mental health problems at enrolment or at their final interviews</t>
  </si>
  <si>
    <t>5 modules + 150min of telephonic support</t>
  </si>
  <si>
    <t>2.36 log-ins (1.74)</t>
  </si>
  <si>
    <t>Remission defined as loss of DSM-5 diagnosis (assessed with SCID-5)</t>
  </si>
  <si>
    <t>SCID-5</t>
  </si>
  <si>
    <t>World Health Organisation Quality of Life-Brief version (WHOQOL-BREF)</t>
  </si>
  <si>
    <t>PhD scholarship and research funding from the Indonesia Endowment Fund for Education (Lembaga Pengelola Dana Pendidikan), Ministry of Finance Republic of Indonesia (790/LPDP/2013), and funding support from the University of Groningen</t>
  </si>
  <si>
    <t xml:space="preserve">Acupuncture + counselling individual </t>
  </si>
  <si>
    <t>Inclusion criteria: primary care patients aged 20-55 years; presenting with complaints of psychological distress, such as worry, anxiety, depression, sleep disturbances, fatigue, headache or somatic pain. Exclusion criteria: full sick leave &gt;2.5 years; pregnancy; cancer; personality disorders; substance or alcohol use disorders; severe depression</t>
  </si>
  <si>
    <t>40.7 (SD NR)</t>
  </si>
  <si>
    <t>Previously in pairwise analyses. 30% had primary diagnosis of depression, 20% had anxiety or panic disorders. Proportion taking medication at baseline not reported</t>
  </si>
  <si>
    <t>8x 45-min sessions</t>
  </si>
  <si>
    <t>Therapeutic acupuncture (TA). Needles were inserted gently but firmly until a de qi sensation (feeling of numbness, fullness, or soreness) was experienced by the participant. At least two needles were used and when necessary additional needles (maximum 12 needles) were inserted until de qi was achieved. Treatment lasted 20–30 minutes. While performing TA, the acupuncturist conversed freely with the patient about his/her condition and suggested various lifestyle changes and relaxation methods for the patient to practice at home.</t>
  </si>
  <si>
    <t>All patients who had been prescribed medication for depression, anxiety, sleep disturbances or pain prior to study inclusion were advised to continue their medication regimens as usual. However, patients in the acupuncture and combination groups were asked not to begin psychological treatments or physiotherapy during the study period. Therapist same in acupuncture and combined conditions</t>
  </si>
  <si>
    <t>The Integrative treatment (IT) combined therapeutic acupuncture with a salutogenic dialogue. Inspired by Antonovsky’s salutogenic model (1987), the dialogue focused on the patient’s understanding of meaning ascribed to and resources for managing his/her condition. The aim was to help the patients to become aware of and mobilize their strengths and potentials for coping with their condition and emphasized a person-centred perspective. The dialogue was open, supportive, exploratory and reflective, and concentrated on four crucial areas of life: inner feelings, personal relations, everyday activities (diet, exercise, relaxation, sleep habits) and existential issues. It was conducted in an atmosphere of trust, respect, empathy and genuineness, with the aim to strengthen the therapeutic alliance</t>
  </si>
  <si>
    <t>Patients allocated to the conventional treatment group (CT) were treated according to local practices at each primary care centre. Treatments included watchful waiting, pharmacological and/or psychological or psychoeducational therapies</t>
  </si>
  <si>
    <t>The treatment groups did not differ significantly at baseline with respect to age, gender or education level or HAD anxiety and depression scores</t>
  </si>
  <si>
    <t>Ekhagastiftelsen, Research and Development Center Fyrbodal Vänersborg and the Regional Research and Development, Region Västra Götaland.</t>
  </si>
  <si>
    <t>Inclusion criteria: male drug-dependent individuals who also suffered from symptoms of depression; BDI-II score of at least 14</t>
  </si>
  <si>
    <t>TAU (methadone treatment for drug dependency in both arms)</t>
  </si>
  <si>
    <t>From Goldberg 2019 SR. TAU (methadone for drug dependency) in both treatment arms</t>
  </si>
  <si>
    <t>All subjects were dependent either on opium or heroin, and were being treated with methadone during the study</t>
  </si>
  <si>
    <t>17-43</t>
  </si>
  <si>
    <t>29.5 (SD NR)</t>
  </si>
  <si>
    <t>MBCT for depression. Participants learned to detect and recognize depression relapse-related patterns of negative thinking, feelings, and bodily sensations and to relate to them constructively by assuming a more detached response (i.e., viewing them as passing events in the mind). Participants also learned to purposefully shift their mental focus away from the ruminative thought patterns that would otherwise lead the relapse process into an episode of major depression. Later sessions included the formulation of individually customized strategies that the participant could use outside of the program to prevent depression relapse or recurrence (e.g., involving family members in an early warning system, keeping written suggestions to engage in activities that are helpful in interrupting relapse processes, looking out for habitual negative thoughts). In some sessions, poems with mindfulness content were used for clients to focus on. In addition, audio tapes and books of deep relaxation were used to guide participants in performing  mindfulness exercises at home</t>
  </si>
  <si>
    <t>Once the study was terminated, for ethical reasons, the individuals assigned to the control group also received the MBCT</t>
  </si>
  <si>
    <t>There was no significant difference in the mean scores of the intervention and control groups on the BDI-II at pre-test</t>
  </si>
  <si>
    <t>Inclusion criteria: aged 18-75 years; met DSM-IV criteria for a diagnosis of MDD; HAMD score&gt;18. Exclusion criteria: suicidal tendencies; schizoaffective disorder; bipolar disorder; seizure disorder; alcohol or substance abuse; concurrent major illness or systemic dysfunction involving hepatic and renal system; currently receiving cimetidine, warfarin, tryptophan or MAO inhibitors; history of allergy to duloxetine and venlafaxine; pregnant women, lactating mothers or patients not using contraceptives or desiring to have children</t>
  </si>
  <si>
    <t>The patients in both the groups had comparable demographic profile</t>
  </si>
  <si>
    <t>42.9 (9.9)</t>
  </si>
  <si>
    <t>Median 14/19</t>
  </si>
  <si>
    <t>Torrent Pharmaceuticals Limited, Ahmedabad, India</t>
  </si>
  <si>
    <t>Discontinuation not reported and depression symptoms at endpoint/change cannot be extracted (in figure)</t>
  </si>
  <si>
    <t>From Reinhold 2018 SR. 57% drop-out</t>
  </si>
  <si>
    <t>Expressive writing; positive writing; attention-placebo</t>
  </si>
  <si>
    <t>36x 1-hour sessions</t>
  </si>
  <si>
    <t>Exercising at 45-50% of HR reserve</t>
  </si>
  <si>
    <t>24.1 (SD NR)</t>
  </si>
  <si>
    <t>Inclusion criteria: moderately depressed males (assessed using online Major Depression Inventory [MDI] and HAMD). Exclusion criteria: individuals with a prior high-intensity exercise routine; medical conditions that put patients at risk</t>
  </si>
  <si>
    <t>Participants in this group kept their HRs below 120 beats per minute (bpm) by walking and/or doing very light cycling</t>
  </si>
  <si>
    <t>No significant differences in baseline depression severity</t>
  </si>
  <si>
    <t>Institute for the Study of Affective Neuroscience (ISAN)</t>
  </si>
  <si>
    <t>South Africa</t>
  </si>
  <si>
    <t>6 countries (no further detail reported)</t>
  </si>
  <si>
    <r>
      <t xml:space="preserve">Inclusion criteria: aged at least 18 years; met DSM-IV criteria for a diagnosis of current episode of MDD; MADRS score=22-40. Exclusion criteria: another Axis I disorder within the previous 6 months; DSM-IV diagnosis of alcohol or drug abuse, schizophrenia/other psychotic disorder, mania or hypomania, eating disorders, obsessive–compulsive disorder, bipolar disorder; learning disability or other cognitive disorder; serious risk of suicide (based on investigator judgement), such as when the patient was rated </t>
    </r>
    <r>
      <rPr>
        <sz val="11"/>
        <color theme="1"/>
        <rFont val="Calibri"/>
        <family val="2"/>
      </rPr>
      <t>≥</t>
    </r>
    <r>
      <rPr>
        <sz val="11"/>
        <color theme="1"/>
        <rFont val="Calibri"/>
        <family val="2"/>
        <scheme val="minor"/>
      </rPr>
      <t>5 on MADRS item 10 (suicidal thoughts); previously not responded to or had a known hypersensitivity to citalopram and/or paroxetine; history of severe drug allergy or hypersensitivity; history of lactose intolerance; taken a psychoactive drug (including tryptophan, benzodiazepines [unless the dose had been stable for the previous 6 months and remained fixed during the study], antipsychotics and psychoactive herbal remedies, monoamine oxidase inhibitors, or prophylactic treatment [lithium, valproate, or carbamazepine] dopamine antagonists, antidepressants within 2 weeks [5 weeks for fluoxetine] before screening, triptans, oral anticoagulants, sildenafil citrate, cimetidine, type 1c anti-arrhythmics, cardiac glycosides, narcotic analgesics, an investigational drug) within 3 months; receiving (or planning to initiate) formal psychotherapy</t>
    </r>
  </si>
  <si>
    <t>There were no clinically relevant or statistically significant differences in patient demographics and baseline MADRS scores between the two treatment groups</t>
  </si>
  <si>
    <t>26.3mg</t>
  </si>
  <si>
    <t>45.0 (14.0)</t>
  </si>
  <si>
    <t>Modified ITT, 99% of N randomised. No measure of variance reported for change score</t>
  </si>
  <si>
    <t>Zhang 2016b</t>
  </si>
  <si>
    <t>Ear buried seeds or trancutaneous vagus nerve stimulation</t>
  </si>
  <si>
    <t>Interventions not relevant</t>
  </si>
  <si>
    <t>Voderholzer 2016</t>
  </si>
  <si>
    <t>NCT00635219</t>
  </si>
  <si>
    <t>Australia, Bulgaria, Canada, the Czech Republic, Estonia, Finland, France, Hong Kong, India, the Republic of Korea, Latvia, Lithuania, Malaysia, the Philippines, Romania, Slovakia, Spain, Taiwan, Turkey &amp; Ukraine</t>
  </si>
  <si>
    <t>Inclusion criteria: inpatient or outpatient aged 18-75 years; met DSM-IV-TR criteria for a primary diagnosis of MDD (assessed with MINI); current major depressive epiosde of at least 3 months duration; MADRS score of at least 26. Exclusion criteria: any current psychiatric disorder other than MDD as defined in the DSM-IV-TR; current or past history of manic or hypomanic episode, schizophrenia or any other psychotic disorder, including major depression with psychotic features; mental retardation; organic mental disorders; mental disorders due to a general medical condition; any substance abuse disorder within the previous 6 months; presence or history of a clinically significant neurological disorder (including epilepsy); any neurodegenerative disorder; any Axis II disorder that might compromise their participation in the study; serious risk of suicide, based on the investigator's clinical judgement, or those who had a score ≥5 on item 10 of the MADRS scale (‘suicidal thoughts’); receiving formal psychological treatments; pregnant or breast-feeding women; those with current depressive symptoms considered by the investigator to have been resistant to two adequate antidepressant treatments of at least 6-week duration; those who had failed to respond to treatment with duloxetine, or who had proved hypersensitive to duloxetine; previously been exposed to Lu AA21004</t>
  </si>
  <si>
    <t>Episodic use of zolpidem, zopiclone or zaleplon for severe insomnia was allowed for a maximum of 2 days per week, and not the night before a study visit</t>
  </si>
  <si>
    <t>There were no clinically relevant or statistically significant differences between treatment groups in demographic or clinical characteristics at baseline</t>
  </si>
  <si>
    <t>44.4 (12.3)</t>
  </si>
  <si>
    <t>8.95 (16.41)</t>
  </si>
  <si>
    <t>Modified ITT (received at least 1 dose of study medication and at least 1 postbaseline MADRS assessment), 95% of N randomised. Converted SE to SD for change score</t>
  </si>
  <si>
    <t>Data not extracted for vortioxetine 5mg or 10mg arms. Demographics reported for all patients treated (99% of N randomised). 64% concurrent medical illness. Response/remission for placebo arm not reported in paper but extracted from clinicaltrials.gov</t>
  </si>
  <si>
    <t>Converted SD to SE for change score</t>
  </si>
  <si>
    <t>Chang 2019</t>
  </si>
  <si>
    <t>Qigong exercise</t>
  </si>
  <si>
    <t>Philippines</t>
  </si>
  <si>
    <t>Inclusion criteria: met DSM-III criteria for a diagnosis of a major episode of depression; HAMD score of at least 18. Exclusion criteria: pregnant or lactating women; severe coexisting diseases; known alcohol abusers; those known to be intolerant of tricyclic antidepressants</t>
  </si>
  <si>
    <t>Demographic characteristics of patients in the two treatment groups were comparable</t>
  </si>
  <si>
    <t>34.0 (SD NR)</t>
  </si>
  <si>
    <t>No measure of variance reported for change score. Discontinuation due to any reason not reported</t>
  </si>
  <si>
    <t>Baseline HAMD not reported but can be categorised as more severe based on inclusion criterion. No measure of variance for change score reported, and discontinuation due to any reason not reported</t>
  </si>
  <si>
    <t>Excluded in 2004 GL as 'Patients not diagnosed against recognised classification system'. '10 of these 21 patients had received other antidepressants, tranquilizers or hypnotics without satisfying results'</t>
  </si>
  <si>
    <t>Functioning Assessment Short Test (FAST)</t>
  </si>
  <si>
    <t>Estonia, Finland, Germany, &amp; Lithuania</t>
  </si>
  <si>
    <t>NCT02279966</t>
  </si>
  <si>
    <t>Inclusion criteria: outpatients aged 18-65 years; met DSM-IV-TR criteria for a primary diagnosis of MDD; MADRS score of at least 26; current depressive episode lasting at least 3 months; employed full or part-time (defined as ≥ 50% full-time working hours per week) and had been in their current position for ≥ 3 months at study entry. Exclusion criteria: current psychiatric disorders other than MDD or physical, cognitive, or language impairment likely to compromise the ability to perform the cognitive tests; at risk of suicide; did not respond to previous treatment with paroxetine; baseline score of ≥70 on the Digit Symbol Substitution Test</t>
  </si>
  <si>
    <t>The treatment groups were comparable in demographic and clinical baseline characteristics</t>
  </si>
  <si>
    <t>Data not extracted for vortioxetine, Demographics reported for treated patients (98% of N randomised)</t>
  </si>
  <si>
    <t>45.7 (12.0)</t>
  </si>
  <si>
    <t>6.4 (4.3)</t>
  </si>
  <si>
    <t>2.2 (1.5)</t>
  </si>
  <si>
    <t>Modified ITT, 96% of N randomised. Converted SE to SD for change score</t>
  </si>
  <si>
    <t>24-52</t>
  </si>
  <si>
    <t>32.7 (7.5)</t>
  </si>
  <si>
    <t>Inclusion criteria: aged at least 18 years; had previously served in the US military; endorsed at least mild depression (PHQ-9 score of at least 5). Exclusion criteria: those who indicated any suicidal thoughts on the PHQ-9</t>
  </si>
  <si>
    <t>Data cannot be extracted for follow-up as not available for waitlist and N&lt;10/arm</t>
  </si>
  <si>
    <t>Insomnia Severity Index (ISI)</t>
  </si>
  <si>
    <t>Computer-guided Problem-Solving Treatment (ePST). Users of ePST are guided through 6 treatment sessions by a virtual on-screen therapist. The virtual therapist is presented via prerecorded video and audio clips displayed according to underlying branching algorithms. The “therapist” is responsive to user input, and provides tailored feedback. Each session begins with administration of the PHQ-9 and providing the user feedback on his or her score. The programme begins with a treatment rationale and introduction to the steps of problem solving: (1) defining the problem; (2) setting an achievable goal; (3) brainstorming solutions; (4) evaluating solutions and choosing one or more; (5) forming an action plan to implement the solution; and (6) evaluating the success and troubleshooting. Next, the therapist guides the user in compiling a problem list from which to draw from throughout the programme. Scheduling enjoyable activities is also included. Each session ends with a Session Summary that reviews the problem-solving activities, the current action plan, and the schedule of enjoyable activities and is intended to serve as a guide for carrying out “homework” activities during the ensuing week</t>
  </si>
  <si>
    <t>Participants in the minimal contact control condition were offered the ePST treatment upon completion of the study</t>
  </si>
  <si>
    <t>There were no significant differences between the ePST and MCC conditions on demographic variables (i.e., race/ethnicity, sex, age, class rank, employment status, marital status) or psychiatric symptomatology (i.e., PHQ-9, PCL-5, ISI)</t>
  </si>
  <si>
    <t>Sleeping difficulties</t>
  </si>
  <si>
    <t>Claudia Zayfert holds an ownership interest in EverMind</t>
  </si>
  <si>
    <t>40% receiving antidepressant medication at baseline</t>
  </si>
  <si>
    <t>BEHNKE 2003</t>
  </si>
  <si>
    <t>Belgium, UK, Germany, Denmark, Sweden, France, &amp; Canada</t>
  </si>
  <si>
    <t>Inclusion criteria: aged 18-70 years; met DSM-IV criteria for a diagnosis of a major depressive episode; HAMD score of at least 18. Exclusion criteria: current diagnosis of eating disorders, postpartum depression or anxiety disorders (DSM-IV), or a current or previous diagnosis of any other DSM-IV Axis I or Axis II diagnosis including bipolar disorder or schizophrenia; epilepsy or a history of seizure disorder or anticonvulsant treatment; pregnant, lactating, or of childbearing potential and not taking adequate contraceptive measures; a suicide risk; alcohol/substance abuse; chronic and unstable physical disease, or one that could explain the symptoms of depression; clinically meaningful abnormal findings on physical examination; episode duration of less than 2 weeks, a current depressive episode of more than 12 months; a lack of response to at least 2 adequate antidepressant therapies during the current episode, and more than 2 previous episodes that did not respond to adequate antidepressant therapy; previous hypersensitivity to mirtazapine or sertraline or who had developed serotonergic syndrome on treatment with an SSRI; used sildenafil or other similar agents</t>
  </si>
  <si>
    <t>30-45mg/day</t>
  </si>
  <si>
    <t>The following treatments had to be stopped within the indicated intervals before the start of active study medication: electroconvulsive therapy (3 months), depot neuroleptics (2 months), fluspirilene (1 month), fluoxetine (1 month), monoamine oxidase inhibitors (3 weeks), testosterone and its derivatives (1 week for oral formulations and 3 weeks for intramuscular), benzodiazepines (1 week), St John’s Wort (1 week), sertraline and mirtazapine (current episode), and other psychotropic drugs (1 week). Any formal psychotherapy must have been stopped at least 1 month prior to baseline. With the exception of stable benzodiazepine use (ie, at least 14 consecutive days prior to baseline), concomitant treatment with psychotropic medication was not permitted. However, a short-acting benzodiazepine (oxazepam up to 50 mg/d or temazepam up to 20 mg/d) was allowed during the first 2 weeks of the study in cases of severe anxiety symptoms (score of  3 on HAMD items 12 and/or 13). In addition, zolpidem (10 mg/d) or zopiclone (7.5 mg/d) was also allowed at bedtime during the first 2 weeks in cases of severe sleeping problems (score of  2 on HAMD items 6 and/or 7)</t>
  </si>
  <si>
    <t>Both treatment groups were well matched at baseline with respect to demographic and disease characteristics</t>
  </si>
  <si>
    <t>38.3mg</t>
  </si>
  <si>
    <t>92.7mg</t>
  </si>
  <si>
    <t>41.5 (11.5)</t>
  </si>
  <si>
    <t>18-70</t>
  </si>
  <si>
    <t>Depression symptoms at baseline and endpoint and remission/response (as measured with HAMD and MADRS) cannot be extracted (in figure)</t>
  </si>
  <si>
    <t>Baseline severity not reported but categorised based on inclusion criterion</t>
  </si>
  <si>
    <t>Baseline (and endpoint) severity not reported, can be categorised as more severe based on inclusion criterion</t>
  </si>
  <si>
    <t>Organon NV, Oss, The Netherlands</t>
  </si>
  <si>
    <t>50% prescribed antidepressants at baseline</t>
  </si>
  <si>
    <t>CCBT with support; psychoeducational website</t>
  </si>
  <si>
    <t>Wyeth-Ayerst</t>
  </si>
  <si>
    <t>Belgium, France, Germany, Italy, &amp; Switzerland</t>
  </si>
  <si>
    <t>Inclusion criteria: inpatients aged 18-70 years; met DSM-III-R criteria for a primary diagnosis of major depression and melancholia; symptoms of depression for at least 1 month prior to study entry; MADRS score of at least 30. Exclusion criteria: pregnant or lactating women or women of childbearing potential not using a medically accepted form of contraception; hypersensitive to venlafaxine or imipramine or had taken either drug within 3 months; taken fluoxetine or any investigational or antipsychotic drug within 30 days, taken a monoamine oxidase inhibitor or received electroconvulsive therapy within 14 days, or used any other antidepressant, anxiolytic, or sedative/hypnotic drug within 4 days; patients with a history of serious comorbid disease; undergoing formal psychotherapy; history of alcohol or drug dependence within 2 years; improvement in MADRS score of more than 20% from prestudy to baseline evaluations</t>
  </si>
  <si>
    <t>Patients could receive up to 2000 mg of chloral hydrate or a benzodiazepine at bedtime for sleep after day 14</t>
  </si>
  <si>
    <t>4 days</t>
  </si>
  <si>
    <t>75-375mg/day</t>
  </si>
  <si>
    <t>47.4 (12.0)</t>
  </si>
  <si>
    <t>19-70</t>
  </si>
  <si>
    <t>No significant differences were noted between groups at baseline</t>
  </si>
  <si>
    <t>Depression symptoms not reported at endpoint</t>
  </si>
  <si>
    <t>Inclusion criteria: aged 18-70 years; met DSM-IV criteria for a diagnosis of a major depressive episode (single or recurrent; assessed with MINI); HAMD score of at least  21. Exclusion criteria: Not reported</t>
  </si>
  <si>
    <t>The 2 treatment groups were well matched with respect to demographic and baseline characteristics</t>
  </si>
  <si>
    <t>NCT02094144</t>
  </si>
  <si>
    <t>Qualified exercise trainer</t>
  </si>
  <si>
    <t>2x 40-min sessions</t>
  </si>
  <si>
    <t>Participants in intervention group also required to perform 1 non-supervised session per week</t>
  </si>
  <si>
    <t>Physical training walking programme called Acti’march. Training usually starts at 40% of the working HR (difference between maximum HR and resting HR); training intensity is gradually increased to finally reach 75% of the working HR. The values obtained during the initial visit were considered reference values for each subject.</t>
  </si>
  <si>
    <t>Waiting list involving no practical intervention</t>
  </si>
  <si>
    <t>57-75</t>
  </si>
  <si>
    <t>65.5 (4.2)</t>
  </si>
  <si>
    <t>From Perez-Lopez 2017 SR. 4% antidepressant use at baseline</t>
  </si>
  <si>
    <t>Inclusion criteria: post-menopausal community-dwelling women aged 55-76 years; Physical Activity Questionnaire for the Elderly (PAQE) score less than 9.4; achieved a 6-minute walking distance under 5% of the normative 6MWT (based on Troosters’ reference equation, i.e., {218 + [(5.14 x height) -  (5.32 x age)] -  [(1.8 x height) + (51.31 x sex)]}. Exclusion criteria: unable to complete self-administered questionnaires in French; diagnosed with rheumatoid arthritis, osteoarthritis, ischemic heart disease, previous joint replacement surgery or cerebrovascular disease affecting lower limb function, malignant tumors; experienced pain or used medication known to alter physical performance (e.g. corticosteroids, estrogens, statins, or antiestrogen drugs)</t>
  </si>
  <si>
    <t>BMI (p &lt; .01), calf circumference (p &lt; .01) and thigh circumference (p &lt; .05), were significantly higher in the control group</t>
  </si>
  <si>
    <t>French Ministry of Health (Projet Hospitalier de Recherche Clinique, 2006, UF-7606); the Montpellier University Hospital (Appel d’Offre Interne, 2007, UF 8189); NOVARTIS Pharma France SAS [grant number 8189]</t>
  </si>
  <si>
    <t>Data not reported for sleep quality (listed as secondary outcome in protocol)</t>
  </si>
  <si>
    <t>20-62</t>
  </si>
  <si>
    <t>Inclusion criteria: met DSM-IV criteria for a diagnosis of major depressive disorder (assessed with SCID); HAMD score&gt;16; free of antidepressant medication. Exclusion criteria: diagnosis of bipolar disorder, schizoaffective disorder, substance abuse, borderline or antisocial personality disorder, or organic brain syndrome</t>
  </si>
  <si>
    <t>Psychologist/psychiatrist/doctoral-level psychology trainees (with at least a master’s degree)</t>
  </si>
  <si>
    <t>Weissman et al. (2000); Stuart &amp; Robertson (2003)</t>
  </si>
  <si>
    <t>38.7 (12.3)</t>
  </si>
  <si>
    <t>Sex; number of previous depressive episodes</t>
  </si>
  <si>
    <t>Modified ITT (attend at least 1 session of psychotherapy and to complete the ECR-R at intake), 87% of N randomised so categorised as completer. N randomised/discontinuation not reported by group</t>
  </si>
  <si>
    <t>Data and demographics only reported for modified ITT (87% of N randomised). N randomised not reported by group</t>
  </si>
  <si>
    <t>N randomised/discontinuation not reported by group</t>
  </si>
  <si>
    <t>Participants in CBT were older than those in IPT (p=.003), and there were more racial/ethnic minority participants in IPT than in CBT (p=0.041)</t>
  </si>
  <si>
    <t>Excluded from 2009 GL as 'No data to extract. (Amitriptyline vs. Phenelzine vs. Placebo)'. Secondary analysis of Paykel 1982</t>
  </si>
  <si>
    <t>Amitriptyline; phenelzine; placebo</t>
  </si>
  <si>
    <t>Keller 2000a</t>
  </si>
  <si>
    <t>Keller 2000b</t>
  </si>
  <si>
    <t>Watkins 1993</t>
  </si>
  <si>
    <t>From Hollon 2005. Secondary analysis of Elkin 1989</t>
  </si>
  <si>
    <t>CBT; IPT; imipramine; placebo</t>
  </si>
  <si>
    <t>Watkins, J. T., Leber, W. R., Imber, S. D., Collins, J. F., Elkin, I., Pilkonis, P. A., ... &amp; Glass, D. R. (1993). Temporal course of change of depression. Journal of Consulting and Clinical Psychology, 61(5), 858.</t>
  </si>
  <si>
    <t>Weissman, M. M., Klerman, G. L., Prusoff, B. A., Sholomskas, D., &amp; Padian, N. (1981). Depressed outpatients: Results one year after treatment with drugs and/or interpersonal psychotherapy. Archives of General Psychiatry, 38(1), 51-55.</t>
  </si>
  <si>
    <t>Hollon 2005a</t>
  </si>
  <si>
    <t>Hollon 2005b</t>
  </si>
  <si>
    <t>Psychotherapy + medication</t>
  </si>
  <si>
    <t>Yan 2016</t>
  </si>
  <si>
    <t>NCT00143091</t>
  </si>
  <si>
    <t>US, Serbia and Montenegro, &amp; the Russian Federation</t>
  </si>
  <si>
    <t>19-71</t>
  </si>
  <si>
    <t>From Furukawa 2019 SR. Data not extracted for CP-316,311. Trial terminated early for futility and demographics and data reported for the evaluable data set for the interim analysis (74% of N randomised)</t>
  </si>
  <si>
    <t>49 (SD NR)</t>
  </si>
  <si>
    <t>Inclusion criteria: outpatients aged at least 18 years; met DSM-IV criteria for a diagnosis of recurrent major depressive disorder; MADRS score of at least 28; CGI-S score of at least 4; HAM-A score of at least 12. Exclusion criteria: females of childbearing potential</t>
  </si>
  <si>
    <t>Trial terminated early for futility. Continuous data reported for the evaluable data set for the interim analysis (categorised as completer). Response/remission reported for IT data set (LOCF). SE converted to SD for change score</t>
  </si>
  <si>
    <t>There were no between-group differences in demographic characteristics in the interim analysis</t>
  </si>
  <si>
    <t>Inclusion criteria: outpatients aged 18-70 years; met DSM-IV criteria for a diagnosis of an acute, recurrent episode of MDD with mild or moderate intensity; caucasian; HAMD score of at least 21; history of at least 2 episodes of non-psychotic MDD. Exclusion criteria: diagnosis of psychotic mental disorder; other disorders requiring concomitant psychoactive medication; MAOI treatment within 14 days prior to entry; history of treatment-resistant MDD (at least 2 different antidepressants over 6 weeks at sufficient doses) from at least 2 previous depressive episodes; risk of suicide; history of seizure disorder; alcohol or substance abuse; other serious unstable acute or chronic medical illness; severely impaired hepatic or renal function; pregnancy, breast-feeding, or use of inadequate contraceptives in fertile women; known intolerance or hypersensitivity to study medications; improvement in HAMD response of 20% or more during placebo run-in phase; treatment with any investigational drug during 3 months prior to inclusion; participation in another clinical trial within 30 days before start of the study</t>
  </si>
  <si>
    <t>No statistically significant differences between the three treatment groups could be observed with respect to baseline demographics or clinical characteristics</t>
  </si>
  <si>
    <t>50.9 (11.7)</t>
  </si>
  <si>
    <t>From Furukawa 2019 SR. Data not extracted for st johns wort arm. Data an demographics reported for modified ITT (95% of N randomised). Placebo in both arms</t>
  </si>
  <si>
    <t>Fluoxetine + Hypericum extract LI 160 placebo</t>
  </si>
  <si>
    <t>Fluoxetine placebo + Hypericum extract LI 160 placebo</t>
  </si>
  <si>
    <t>4 capsules/day</t>
  </si>
  <si>
    <t>Placebo in both arms (double-dummy; for st. johns wort which is not included). Modified ITT (at least one follow-up visit under medication), 95% of N randomised</t>
  </si>
  <si>
    <t>Lichtwer Pharma GmbH,Berlin, Germany</t>
  </si>
  <si>
    <t>Pooled data from 3 studies</t>
  </si>
  <si>
    <t>Trazodone; mianserin; dotiepin; amitriptyline</t>
  </si>
  <si>
    <t>Inclusion criteria: female primary care patients aged over 15 years; persistent lowered mood with depressive symptoms-sleep and appetite disturbances, loss of interest, and inability to concentrate-and that her mental state should show depression and anxiety. Exclusion criteria: other psychiatric syndromes-organic brain disorders, schizophrenia, epilepsy, alchoholism, and mental retardation; received ECT in the previous 3 months; received any antidepressant medication in the previous
month</t>
  </si>
  <si>
    <t>When the general practitioner thought a hypnotic was needed, nitrazepam (Mogadon) was supplied (5-10 mg at night). No other drugs were prescribed during the period of the trial.</t>
  </si>
  <si>
    <t>Groups were considered to be matched for age and severity of depression and anxiety at the beginning of the trial</t>
  </si>
  <si>
    <t>36.7 (12.9)</t>
  </si>
  <si>
    <t>Completer analysis</t>
  </si>
  <si>
    <t>Trazodone; amitriptyline</t>
  </si>
  <si>
    <t>20% had received antidepressant treatment for the current episode prior to entry into the trial. From Cipriani 2018 SR</t>
  </si>
  <si>
    <t>35% had received antidepressant treatment for the current episode prior to entry into the trial. From Cipriani 2018 SR</t>
  </si>
  <si>
    <t>Denmark, France, Germany, Greece, Italy &amp; The Netherlands</t>
  </si>
  <si>
    <t>Inclusion criteria: outpatients aged 18-75 years; met DSM-IV-TR criteria for a primary diagnosis of current episode of MDD (assessed with MINI); MADRS score of at least 30; duration of depressive episode between 2 weeks and 1 year. Exclusion criteria: met one or more of the DSM IV-TR criteria bipolar disorder, psychotic disorder or features, obsessive–compulsive disorder; current eating disorders (anorexia nervosa, bulimia); mental retardation; any pervasive developmental disorder or cognitive disorder; alcohol or drug abuse-related disorders within 12 months prior to baseline; at serious suicide risk, based on the investigator’s clinical judgement, or who had a score ≥ 5 on item 10 of the MADRS scale; receiving formal behaviour therapy, or systematic psychotherapy; pregnant or breastfeeding; history of lactose intolerance; history of hypersensitivity or non-response to citalopram, escitalopram or paroxetine; taking the following psychotropic drugs (except zolpidem, zolpiclone and zaleplon used episodically for insomnia) within 2 weeks prior to baseline or during the study: MAOI or RIMA, SSRIs (fluoxetine within 5 weeks), SNRIs, and tricyclic antidepressants, tryptophan, psychoactive herbal remedies, any drug used for augmentation of antidepressant action or any other antidepressant drugs, oral antipsychotic and antimanic drugs (including lithium), or ECT (within 6 months), dopamine antagonists, any anxiolytics (including benzodiazepines), any anticonvulsant drug, serotonergic agonists, narcotic analgesics, cardiac glycosides, type 1c anti-arrhythmics, oral anticoagulants and cimetidine</t>
  </si>
  <si>
    <t>There were no clinically relevant or statistically significant differences between the two treatment groups in patient demographics or clinical characteristics at baseline</t>
  </si>
  <si>
    <t>44.3 (12.7)</t>
  </si>
  <si>
    <t>Organon GmbH</t>
  </si>
  <si>
    <t>Inclusion criteria: aged 18-70 years; met DSM-IV criteria for a diagnosis of a major depressive episode (assessed with MINI); HAMD score of at least 18. Exclusion criteria: duration of current episode of depession of more than 12 months; lack of response to at least 2 adequate antidepressant therapies during the current episode; more than 3 previous episodes that did not respond to adequate antidepressant therapy; improvement in HAMD score of 25% or more during placebo run-in; suicide risk (defined as score=4-6 on item 10 on MADRS); current bipolar disorde, depressive disorder not otherwise specified, panic disorder (with or without agoraphobia), agoraphobia (without a history of panic disorder), schizophrenia, organic mental disorder, eating disorder (anorexia or bulimia); specific phobia, social phobia, or generalised anxiety disorder, if they caused clinically significant distress or impairment in social, occupational, or other important areas of functioning; pregnant or lactating, or of childbearing potential and not taking adequate contraceptive measures; alcohol/substance abuse; epilepsy; history of seizure disorder; ever received treatment with an anticonvulsant for epilepsy or seizures; clinically meaningful physical disease or abnormal findings on physical exmaination or laboratory testing; received ECT within 3 months of start of study medication; received depot neuroleptics within 2 months of start of study medication; received fluoxetine within 4 weeks of start of study medication; received benzodiazepines or MAOIs within 2 weeks of start of study medication; received paroxetine during the current episode; received any other psychotropic drugs within 1 week of start of study medication; received psychotherapy within 4 weeks of study entry</t>
  </si>
  <si>
    <r>
      <t xml:space="preserve">Placebo in both arms. Concomitant treatment with psychotropic drugs (including benzodiazepines), sedative drugs (including sedative antihistamines), or anithypertensive medication (guanethidine, guanoxan, clonidine, prazosin, or </t>
    </r>
    <r>
      <rPr>
        <sz val="11"/>
        <color theme="1"/>
        <rFont val="Calibri"/>
        <family val="2"/>
      </rPr>
      <t>α-methyldopa) was not allowed. The only exception was chloral hydrate (1g/day for up to 3 successive days/weeks) which was permitted for sleeping problems</t>
    </r>
  </si>
  <si>
    <t>47.3 (10.7)</t>
  </si>
  <si>
    <t>3.42 (3.14)</t>
  </si>
  <si>
    <t>32.7mg</t>
  </si>
  <si>
    <t>22.9mg</t>
  </si>
  <si>
    <t>Placebo in both arms (double-dummy). Modified ITT (at least 1 dose of study medication and at least 1 postbaseline efficacy assessment), 98% of N randomised at baseline so categorised as ITT but 91% of N randomised at endpoint so categorised as completer. No measure of variance reported for endpoint</t>
  </si>
  <si>
    <t>No measure of variance reported for endpoint</t>
  </si>
  <si>
    <t>Helmreich 2015</t>
  </si>
  <si>
    <t>Secondary analysis of Benkert 2000. Data cannot be extracted as Ns unclear</t>
  </si>
  <si>
    <t>Mirtazapine; paroxetine</t>
  </si>
  <si>
    <t>Helmreich I, Wagner S, König J, Kohnen R, Szegedi A, Hiemke C, Tadić A. Hamilton depression rating subscales to predict antidepressant treatment outcome in the early course of treatment. Journal of affective disorders. 2015 Apr 1;175:199-208</t>
  </si>
  <si>
    <t>Continuous data cannot be extracted from secondary analysis Helmreich 2015 as Ns unclear. Demographics reported for 'safety sample' (98% of N randomised)</t>
  </si>
  <si>
    <t>NCT00010517</t>
  </si>
  <si>
    <t xml:space="preserve">National Center for Complementary and Integrative Health (NCCIH) </t>
  </si>
  <si>
    <t>Inclusion criteria: aged 18-65 years; met DSM-IV criteria for a diagnosis of current MDD (assessed with SCID-P); HAMD score of at least 14. Exclusion criteria: dysthymia or chronic MDD (&gt;2 years); seasonal pattern; any current Axis I diagnosis besides MDD or any Axis II cluster B disorder; history of psychosis or mania; substance abuse or dependence withhin the past 4 months; any current relevant treatment; endocrine abnormalities (e.g. hypothyroidism, unstable diabetes); history of central nervous system involvement (e.g. seizures, brain injury; neurologic illness); any medical disorder or treatment believed by the investigators to cause depression; active suicidal risk necessitating immediate intervention or suicide attempt within the past year; pregnancy</t>
  </si>
  <si>
    <t>Schnyer et al. (2001)</t>
  </si>
  <si>
    <t>Acupuncture individually tailored to treat each patient's specific symptoms of depression (SPEC intervention), based on the traditional chinese medicine style of acupuncture using manual stimulation</t>
  </si>
  <si>
    <t>A comparable number of valid acupuncture points that were not designed to treat the individual's depression (nonspecific intervention). The nonspecific (NONSPEC) intervention is an active intervention that utilised legitimate acupuncture points that were targeting the relief of symptoms believed to be unrelated to depression</t>
  </si>
  <si>
    <t>Trained &amp; board certified acupuncturist</t>
  </si>
  <si>
    <t>From Smith 2018 SR. Not available electronically. Data and demographics only reported for modified ITT sample (96% of N randomised)</t>
  </si>
  <si>
    <t>41.2 (11.1)</t>
  </si>
  <si>
    <t>6.57 (5.18)</t>
  </si>
  <si>
    <r>
      <t xml:space="preserve">Sex; depression severity (HAMD score &lt;21 or </t>
    </r>
    <r>
      <rPr>
        <sz val="11"/>
        <color theme="1"/>
        <rFont val="Calibri"/>
        <family val="2"/>
      </rPr>
      <t>≥21)</t>
    </r>
  </si>
  <si>
    <t>Participants received SPEC intervention after 8 week waiting period</t>
  </si>
  <si>
    <t>No statistically signficant difference between groups at baseline</t>
  </si>
  <si>
    <t>Modified ITT (removing those excluded after randomisation due to missed exclusion criteria), 96% of N randomised. Definition of remission includes response as well</t>
  </si>
  <si>
    <t>Pfizer Inc.</t>
  </si>
  <si>
    <t>Chloral hydrate (500-100mg/day) or temazepam (10-20mg/day) was allowed as needed during the trial for nighttime sedation. However, patients were instructed to avoid their use the night before a protocol visit at which rating scales were to be administered</t>
  </si>
  <si>
    <t>Inclusion criteria: outpatients aged over 18 years; met DSM-III-R criteria for a primary diagnosis of major depression (single or recurrent) or bipolar disorder; HAMD score of at least 18; women had to be post-menopausal, surgically sterilised, or practicing an adequate method of contraception for at least 3 months before study entry; higher score on Raskin Depression Scale than on the Covi Anxiety Scale. Exclusion criteria: HAMD score improved by 25% or more during placebo run-in; pregnant or lactating women, women of childbearing potential not practicing a reliable method of contraception, and women intending to become pregnant within 3 months of enrolling in the trial; received previous treatment with sertraline or fluoxetine; treated with MAOIs within 2 weeks, or other antidepressant medications within 1 week, of double-blind treatment; treated with any other investigational or marketed product in another study within 1 month before enrolling in the trial; treated with reserpine or methyldopa; likely to require additional treatment with psychoactive medication (except occasional chloral hydrate or temazepam), ECT, or intensive psychotherapy during the study period; failure to respond to previous antidepressant therapy at clinically appropriate dosages; use of ECT to treat a previous episode of depression; any known contraindications to treatment with sertraline or fluoxetine including allergy or hypersensitivity, a history of severe allergies, or multiple adverse events associated with pharmacotherapy; presence of significant medical disease (including epilepsy); occurrence of severe infection or major surgery within 1 month before double-blind therapy; psychiatric history including another Axis I disorder; significant suicide risk (based on judgement of investigator); those with conditions likely to invalidate informed consent or limit compliance with protocol requirement</t>
  </si>
  <si>
    <t>49.9 (SD NR)</t>
  </si>
  <si>
    <t>61.97mg</t>
  </si>
  <si>
    <t>24.86mg</t>
  </si>
  <si>
    <t>Evaluable efficacy' sample (baseline assessment, at least 1 postbaseline efficacy assessment, at least 12 days of double-blind study-drug treatment, no major protocol or study procedure violations), 87% of N randomised so categorised as completer. No measure of variance reported for HAMD at baseline and no endpoint/change data. Discontinuation due to any reason/completers not reported</t>
  </si>
  <si>
    <t>No measure of variance reported for HAMD at baseline and no endpoint/change data (in figure). Data cannot be extracted for Leeds Sleep Questionnaire. Discontinuation due to any reason/completers not reported</t>
  </si>
  <si>
    <t>Excluded in 2004 GL 'Included in Beasley1991'. Beasley is 3-centre study and this paper reports independent results from 1 of the sites</t>
  </si>
  <si>
    <t>Fluoxetine; trazodone</t>
  </si>
  <si>
    <t>Excluded from 2004 GL as 'Included in Beasley1991'. Beasley 1991 is 3-centre trial and this paper reports independent results from 1 site</t>
  </si>
  <si>
    <t>Subsumes data from Debus 1988 and Perry 1989 as reports results for 3-centre trial, wheread Debus and Perry report independent results from 1 site each</t>
  </si>
  <si>
    <t>Inclusion criteria: outpatients aged at least 18 years; met DSM-III criteria for a diagnosis of a nonpsychotic major depressive episode; duration of current episode at least 4 weeks; HAMD score of at least 20. Exclusion criteria: organic mental disorder, bipolar illness, psychosis or substance abuse active within 1 year; HAMD improved by 20% or more during placebo run-in</t>
  </si>
  <si>
    <t>50-400mg/day</t>
  </si>
  <si>
    <t>Patients could be given chloral hydrate, triazolam, temazepam, or flurazepam for sleep, but no other psychotropic medication was allowed during study participation</t>
  </si>
  <si>
    <t>40.0 (11.0)</t>
  </si>
  <si>
    <t>244.1mg (74.9)</t>
  </si>
  <si>
    <t>20.9mg (4.3)</t>
  </si>
  <si>
    <t>Modified ITT, 95% of N randomised</t>
  </si>
  <si>
    <t>33% bipolar II or NOS</t>
  </si>
  <si>
    <t>Venlafaxine (once- versus twice-daily)</t>
  </si>
  <si>
    <t>Outcome measure outside protocol (modified Bunney-Hamburg Scale). Excluded from 2004 GL as 'Randomisation method not clear'</t>
  </si>
  <si>
    <t>Amitriptyline; imipramine</t>
  </si>
  <si>
    <t>Inclusion criteria: inpatients or outpatients, or patients in a residential home aged at least 59 years; primary diagnosis of depression (endogenous, reactive or mixed) with or without anxiety (diagnosis of depression depended on the presence and a history of persistent alteration in mood, with excessive sadness and possible retardation or a death wish, feelings of guilt and hopelessness, insomnia [interrupted sleep or early morning waking], and withdrawal or loss of drive); HAMD score of at least 14; would normally have been treated with a conventional antidepressant; not been treated with an antidepressant during the previous 4 weeks. Exclusion criteria: required any psychotropic treatment, apart from study medication and nitazepam (5mg) for night sedation if required; illness severe enough for ECT to be used; not in good physical health; known sensitivity to any of the study medications; history or current problem of alcoholism or drug addiction; previous suicidal attempts; mental handicap</t>
  </si>
  <si>
    <t>Median 75/75.5</t>
  </si>
  <si>
    <t xml:space="preserve">Not available electronically. Excluded from 2004 GL as 'No formal depression diagnostic assessment conducted'. Only discontinuation data can be extracted. Data not extracted for diazepam arm. 40% inpatient, 36% outpatient, 24% residential home, </t>
  </si>
  <si>
    <t>Roussel Laboratories Ltd</t>
  </si>
  <si>
    <t>Wyeth Lederle Portugal</t>
  </si>
  <si>
    <t>Portugal</t>
  </si>
  <si>
    <r>
      <t xml:space="preserve">Inclusion criteria: outpatients aged 18-65 years; met DSM-IV criteria for a diagnosis of major depression; HAMD score of at least 20. Exclusion criteria: improvement in HAMD score of 20% or more between screening and baseline; women who were pregnant or breastfeeding; women of childbearing potential not using a medically acceptable form of contraception (hormonal, intrauterine device or combination of barrier methods); known sensitivity to venlafaxine or fluoxetine; history of any clinically significant cardiac, hepatic or renal disease; clinically significant abnormalities on a screening physical examination, ECG or laboratory tests; any mental or neurological disorder (narrow angle glaucoma, urinary retention, history of a seizure disorder, history of bipolar disorder, history of drug or alcohol dependence); used any investigational drug, antipsychotic drug, ECT, or sumatriptan within 30 days of the baseline, fluoxetine within 21 days, MAOIs within 14 days, or other antidepressants, anxiolytic or sedative-hypnotic drug (except diazepam) within 7 days; use of other drus with psychotropic drugs (e.g. </t>
    </r>
    <r>
      <rPr>
        <sz val="11"/>
        <color theme="1"/>
        <rFont val="Calibri"/>
        <family val="2"/>
      </rPr>
      <t>β-adrenergic blockers) within 7 days unless a stable dose had been maintained for at least 3 months</t>
    </r>
  </si>
  <si>
    <t>Placebo also given in fluoxetine arm</t>
  </si>
  <si>
    <t>Placebo also given in fluoxetine arm. Up to 10mg diazepam could be administered at bedtime for sleep</t>
  </si>
  <si>
    <t>Demographic and clinical characteristics were comparable between groups</t>
  </si>
  <si>
    <t>43.7 (12.1)</t>
  </si>
  <si>
    <t>Not available electronically. 51% recorded previous antidepressant treatment but not clear that restricted to current episode. 5% chronic depression (duration of current episode &gt;2 years)</t>
  </si>
  <si>
    <t>Amitriptyline; adinazolam; placebo</t>
  </si>
  <si>
    <t>The two treatment groups were comparable with respect to demographic characteristics. The mean HAMD scores at baseline were almost identical in the two groups</t>
  </si>
  <si>
    <t>Baseline data not extractable but can categorise as more severe based on figure and inclusion criteria. Only discontinuation data can be extracted from paper, endpoint data extracted from 2009 GL. Modified ITT (completed at least 2 weeks of treatment), 88% of N randomised so categorised as completer</t>
  </si>
  <si>
    <t>Only discontinuation data can be extracted from paper (endpoint data extracted from 2009 GL)</t>
  </si>
  <si>
    <t>Inclusion criteria: inpatients; met DSM-III-R criteria for a diagnosis of major depression; HAMD score of at least 18. Exclusion criteria: Not reported</t>
  </si>
  <si>
    <t>Not available electronically. Baseline data not extractable but can categorise as more severe based on figure and inclusion criteria. Drop-out very high (49%)</t>
  </si>
  <si>
    <t>NCT01140906</t>
  </si>
  <si>
    <t>Belgium, Estonia, Finland, France, Germany, Latvia, Lithuania, Norway, Russia, Slovakia, South Africa, Sweden &amp; Ukraine</t>
  </si>
  <si>
    <t>Episodic use of zolpidem, zopiclone or zaleplon for severe insomnia was allowed for a maximum of 2 days/week, but not the night before a study visit</t>
  </si>
  <si>
    <t>Inclusion criteria: aged 18-75 years; met DSM-IV-TR criteria for a diagnosis of recurrent MDD; current major depressive episode of more than 3 months duration; MADRS score of at least 26; CGI-S score of 4 at screening and baseline. Exclusion criteria: met DSM-IV-TR criteria for a current anxiety disorder; any other current psychiatric disorder other than MDD as defined in the DSM-IV-TR; current or past history of a manic or hypomanic episode; schizophrenia or any other psychotic disorder; mental retardation; organic mental disorders; mental disorders due to a general medical condition; current diagnosis of substance abuse or dependence as defined in DSM-IV-TR; presence or history of a clinically significant neurological disorder; any neurodegenerative disorder that might compromise participation in the study; serious risk of suicide, on the basis of the
investigator’s clinical judgement, or those who had a score of at least 5 on item 10 of the MADRS scale (‘suicidal thoughts’); receiving formal psychological treatments; pregnant or breast-feeding women; current depressive symptoms considered by the investigator to have been resistant to two adequate antidepressant treatments of at least 6-week duration; those who had failed to respond to treatment with duloxetine, or who had proved hypersensitive to duloxetine; previously been exposed to vortioxetine; taking disallowed concomitant medication, as described by Alvarez et al. (2012), as well as the antibiotics rifampicin and ciprofloxacin (although antiarrhythmics, antihypertensives [except metoprolol, carvedilol, timolol and Class 1C antiarrhythmics] and proton pump inhibitors [except omeprazole and cimetidine] were permitted); a clinically significant unstable illness; a thyroid-stimulating hormone value outside the reference range; history of cancer in remission for less than 5 years; clinically significant abnormal vital signs as determined by the investigator; abnormal ECG at screening considered by the investigator to be clinically significant, or a PR interval&gt;250ms, a QRS interval&gt;130 ms or a QTcF interval&gt;450 ms (for men) or &gt;470 ms (for women)</t>
  </si>
  <si>
    <t>There were no clinically relevant differences between treatment groups in demographic or clinical characteristics at baseline</t>
  </si>
  <si>
    <t>46.9 (13.4)</t>
  </si>
  <si>
    <t>19-74</t>
  </si>
  <si>
    <t>2.1 (1.5)</t>
  </si>
  <si>
    <t>Data cannot be extracted for Q-LES-Q</t>
  </si>
  <si>
    <t>Data extracted from clinicaltrials.gov, converted SE to SD</t>
  </si>
  <si>
    <t>From Cipriani 2018 SR. Data not extracted for vortioxetine (15mg or 20mg) arms. Data cannot be extracted for SDS as total only reported for participants who are employed. Data extracted from clinicaltrials.gov</t>
  </si>
  <si>
    <t>Excluded in 2004 GL 'Inadequate randomisation'. Assignment to one of the three treatment groups was done on a rotating basis.</t>
  </si>
  <si>
    <t>CBT + nortriptyline; relaxation + nortriptyline; nortriptyline</t>
  </si>
  <si>
    <t>Inclusion criteria: community-dwelling individuals aged at least 18 years; HAMD score of at least 10. Exclusion criteria: being in psychotherapy at the time of the study; receiving pharmacotherapy (unless stabilized on medication which one had taken for at least 2 months); evidencing or reporting psychosis, suicidal risk, or mania</t>
  </si>
  <si>
    <t>36.2 (SD NR)</t>
  </si>
  <si>
    <t>Participants receiving cognitive bibliotherapy were given Burn’s (1980) book, Feeling Good, which described to participants how they could apply the techniques of cognitive therapy to their lives. Each week a researcher called participants to evaluate their progress informally and to offer help in interpreting anything about Feeling Good which was unclear. Participants who completed the book early were encouraged to review the material and exercises in the book until their post-treatment assessment.</t>
  </si>
  <si>
    <t>Participants in the self-examination therapy group received the Self-Examination Booklet. This 39-page booklet encouraged participants to isolate themselves at home for at least 30 minutes during each week of treatment to decide what was relevant to their lives and to record what mattered in their lives on a “Relevance Sheet.” After participants determined what was relevant to their lives, the booklet encouraged them to think about any problems they might be having and to use a flow-chart format to attempt to address their difficulties. If participants determined they were having problems, they were asked to compare what was bothering them to what mattered to them. If what was bothering participants did not relate to what mattered to them, they were discouraged from worrying about something that did not matter. On the other hand, if‘ what was bothering participants related to what mattered to them, they were encouraged to brainstorm in order to come up with solutions for their problem, and they were asked to try their solutions. Finally, participants were encouraged to accept problems (that related to what mattered) which they could not change. A researcher called participants each week to informally evaluate their progress and offer to clarlfy anything confusing about the treatment.</t>
  </si>
  <si>
    <t>A waitlist control condition received no treatment until 4 weeks had passed. Participants in this condition were called by a researcher each week and assured that treatment would be made available. After 4 weeks, participants in the waitlist control group were randomly assigned to either cognitive bibliotherapy or self-examination therapy</t>
  </si>
  <si>
    <t>Definition of remission also includes scoring at least 1 SD below time 1 score</t>
  </si>
  <si>
    <t>39% taking medication for depression at baseline</t>
  </si>
  <si>
    <t>CCBT; CCBT with support</t>
  </si>
  <si>
    <t>Eli Lilly &amp; Company</t>
  </si>
  <si>
    <t>Variable duration</t>
  </si>
  <si>
    <t>Inclusion criteria: outpatients aged at least 18 years; met DSM-IV criteria for a diagnosis of MDD (assessed with MINI); HAMD score of at least 15; CGI-S score of at least 4 at screening and second study visits; BPI Average Pain score of at least 2 at the second study visit. Exclusion criteria: any diagnosis of bipolar disorder, schizophrenia, or other psychotic disorder; any anxiety disorder as a primary diagnosis within 6 months of study entry; current and primary Axis II disorder that could interfere with compliance with the study protocol; serious suicidal risk; lack of response of the current depressive episode to 2 or more adequate courses of antidepressant therapy, or treatment resistant depression; a primary pain complaint with a diagnosis such as arthritis, fibromyalgia, migraine headache or acute injury; history of &gt;2 abdominal surgeries (excluding tubal ligations); serious medical illness (including any cardiovascular, hepatic, respiratory, hematologic, orthopedic, endocrinologic, neurologic disease, or clinically significant laboratory abnormality); initiating, stopping or changing psychotherapy during the study; history of substance abuse or dependence within 6 months of study entry</t>
  </si>
  <si>
    <t>Patients receiving duloxetine had a significantly higher mean baseline HAMD17 total score compared to the placebo group (23.4 vs. 22.4, respectively; p =0.022)</t>
  </si>
  <si>
    <t>40.6 (13.5)</t>
  </si>
  <si>
    <t>Total double-blind medication duration was 9 weeks but taperingg started from 7 weeks and last assessment was at 7 weeks. Concomitant medications with primarily central nervous system activity were not allowed, with the exception of chloral hydrate (up to 2000 mg) for a maximum of 12 total days or zolpidem (up to 10 mg) for up to six total days as treatments for insomnia. Use of nonnarcotic prescription and over the counter pain medications were allowed. Narcotic use was allowed only upon approval of the Lilly physician or designee. Use of certain prescription medications such as ACE inhibitors, anticoagulants, or beta-blockers was permitted provided the patient had been on a stable dose for a minimum of three months prior to study enrollment</t>
  </si>
  <si>
    <t>Modified ITT (at least 1 valid postbaseline assessment), 95% of N randomised. Converted SE to SD. Discontinuation due to any reason/completers not reported</t>
  </si>
  <si>
    <t>Discontinuation due to any reason/completers not reported</t>
  </si>
  <si>
    <t>McBride, C., Atkinson, L., Quilty, L.C., &amp; Bagby, R.M. (2006) Attachment as moderator of treatment outcome in major depression: A randomized control trial of interpersonal psychotherapy versus cognitive behavioural therapy. Journal of Consulting and Clinical Psychology, 74 (6), 1041-1054.</t>
  </si>
  <si>
    <t>Ontario Mental Health Foundation (OMHF)</t>
  </si>
  <si>
    <t>Inclusion criteria: outpatients aged 18-70 years; met DSM-IV-TR criteria for a diagnosis of a current episode of non-psychotic major depression (assessed by SCID-I/P); HAMD score of at least 16; free of antidepressant medication; minimum 8 years of education for a minimum of 2 weeks prior to study entry; minimum Grade 8 education and fluency in reading English. Exclusion criteria: diagnosis of bipolar disorder (past or present), schizoaffective disorder, schizophrenia, substance abuse disorder (current or within the past 6 months), borderline or antisocial personality disorder, or organic brain syndrome; received electroconvulsive therapy in the past 6 months; concurrent active medical illness</t>
  </si>
  <si>
    <t>Psychologist (master’s in social work or PhD level)</t>
  </si>
  <si>
    <t>The Greenberger and Padesky (1995) Mind Over Mood manual was used by therapists in the CBT condition. No further detail reported</t>
  </si>
  <si>
    <t>The Weissman, Markowitz, and Klerman (2000) manual was used by therapists in the IPT condition. No further detail reported</t>
  </si>
  <si>
    <t>Antidepressant medication chosen at the discretion of their psychiatrist, according to the Canadian Network for Mood and Anxiety Treatment (CANMAT) guidelines (Kennedy, Lam, Cohen, &amp; Ravindran, 2001). Patients in the ADM condition began treatment with the following medications: citalopram (n=14), fluoxetine (n=1), fluvoxamine (n=1), sertraline (n=5), venlafaxine (n=7), or bupropion (n=6)</t>
  </si>
  <si>
    <t>Discontinuation/number randomised not reported by group. Data only available for completers who had an audible LEDS interview tape (65% of N randomised). Definition of remission includes response. Baseline HAMD not reported by arm but can be categorised as more severe based on overall sample HAMD</t>
  </si>
  <si>
    <t>Discontinuation/number randomised not reported by group. Depression symptoms at baseline or endpoint not reported by group. Remission and response not reported separately</t>
  </si>
  <si>
    <t>42.8 (11.8)</t>
  </si>
  <si>
    <t>2.87 (2.95)</t>
  </si>
  <si>
    <t>15.3 (20.4)</t>
  </si>
  <si>
    <t>Same sample as McBride 2006 and Bagby 2008 (excludes). Data and demographics only available for completers who had an audible LEDS interview tape (65% of N randomised). Demographics combined for responders and non-responders (not reported by condition). 17% Axis I comorbidity</t>
  </si>
  <si>
    <t>CCBT; psychoeducational website</t>
  </si>
  <si>
    <t>38% completion</t>
  </si>
  <si>
    <t>CBT individual (under 15 sessions); any SSRI</t>
  </si>
  <si>
    <t>Novartis</t>
  </si>
  <si>
    <t>NCT00463242</t>
  </si>
  <si>
    <t>Inclusion criteria: met DSM-IV criteria for diagnosis. No other inclusion/exclusion criteria can be extracted (data extracted from Cipriani 2018 SR)</t>
  </si>
  <si>
    <t>43.3 (12.3)</t>
  </si>
  <si>
    <t>Extracted from Cipriani 2018 SR</t>
  </si>
  <si>
    <t>Data extracted from Cipriani 2018 SR. Modified ITT (96% of N randomised). No measure of variance reported for baseline HAMD</t>
  </si>
  <si>
    <t>CARMAN1991</t>
  </si>
  <si>
    <t>Inclusion criteria: met DSM-III criteria for diagnosis. No other inclusion/exclusion criteria can be extracted (data extracted from Cipriani 2018 SR)</t>
  </si>
  <si>
    <t>60-300mg/day</t>
  </si>
  <si>
    <t>Discontinuation/completers not reported</t>
  </si>
  <si>
    <t>Data extracted from Cipriani 2018 (imputed remission and response not extracted). Discontinuation/completers not reported. Modified ITT (96% of N randomised). No measure of variance reported for baseline HAMD</t>
  </si>
  <si>
    <t>Excluded in 2004 GL as 'Patients not diagnosed against recognised classification system'. No data can be extracted (definition of response unclear, continuous data in figure, and discontinuation not reported)</t>
  </si>
  <si>
    <t>Amitriptyline; trazodone</t>
  </si>
  <si>
    <t>Via Barth 2013 SR. 21% chronic depression (13% dysthymia; 8% double depression)</t>
  </si>
  <si>
    <t>Behavioural therapy; relaxation</t>
  </si>
  <si>
    <t>82% were taking antidepressants at study entry</t>
  </si>
  <si>
    <t>Unpublished, extracted from 2009 GL</t>
  </si>
  <si>
    <t>Inclusion criteria: outpatients aged at least 18 years; met DSM-IV criteria for diagnosis of major depressive disorder; MADRS score of at least 19. No further incluson criteria or exclusion criteria can be extracted (unpublished paper, data extracted from 2009 GL)</t>
  </si>
  <si>
    <t>Extracted from 2009 GL</t>
  </si>
  <si>
    <t>Data extracted from 2009 GL (unpublished study). Discontinuation/completer not reported. No measure of variance reported for baseline HAMD.</t>
  </si>
  <si>
    <t>Behavioural activation (BA) group</t>
  </si>
  <si>
    <t>From Simmonds-Buckley 2019 SR. No mention of randomisation</t>
  </si>
  <si>
    <t>Behavioural therapies (varirous conditions); waitlist</t>
  </si>
  <si>
    <t>Taiwan</t>
  </si>
  <si>
    <t>Inclusion criteria: outpatients who met DSM-IV criteria for a diagnosis of MDD (assessed with MINI). Exclusion criteria: received monoamine oxidase inhibitors or any other antidepressants within 2 weeks prior to entering the study; met DSM-IV criteria for a diagnosis of substance abuse within the past 3 months; organic mental disorders, mental retardation or dementia; surgical conditions or major physical illnesses; pregnant or breast-feeding; had any concomitant DSM-IV Axis I diagnoses together with somatic or neurologic illnesses interfering with psychiatric evaluation</t>
  </si>
  <si>
    <t>All patients were treatment naïve</t>
  </si>
  <si>
    <t>80.2mg (34.7)</t>
  </si>
  <si>
    <t>21.4mg (4.5)</t>
  </si>
  <si>
    <t>Lorazepam was the only concomitant medication allowed to be added, with a maximal dose of 6 mg per day</t>
  </si>
  <si>
    <t>39.7 (12.4)</t>
  </si>
  <si>
    <t>The demographic characteristics did not differ significantly between the patients receiving fluoxetine and those receiving venlafaxine. Moreover, the initial depressive symptoms or treatment response were also not significantly different between groups</t>
  </si>
  <si>
    <t>Department of Health, Taiwan (DOH98-TD-D-113-96002) and by a grant from the Ministry of Science and Technology of Taiwan (MOST 103-2320-B-006 -013). This research also received funding (D102-35001 and D103-35A09) from the Headquarters of University Advancement at the National Cheng Kung University, which is sponsored by the Ministry of Education, Taiwan, ROC</t>
  </si>
  <si>
    <t>Bedi 2000/Chilvers 2001</t>
  </si>
  <si>
    <t>Inclusion criteria: adults aged 18-70 years; met RDC for major depression as assessed by the GP; agree to randomisation. Exclusion criteria: psychosis; postnatal depression; recent bereavement; comorbid drug/alcohol misuse; actively suicidal</t>
  </si>
  <si>
    <t>Excluded in 2004 GL as 'Randomisation method not clear'. 'In general, the patients came to the hospital either because their previous treatment from a general practitioner had failed or because they had already been treated for an earlier episode of depression in the same clinical centre. Very few patients were first referrals'</t>
  </si>
  <si>
    <t>Not available electronically. Excluded from 2009 GL as 'No data to extract. (Fluvoxamine vs. Imipramine vs. Placebo)/Original data reported elsewhere'. Secondary analysis of Lydiard 1989</t>
  </si>
  <si>
    <t>Not available electronically. From Cipriani 2018 SR (imipramine not included in that review). Data only reported in paper for fluvoxamine</t>
  </si>
  <si>
    <t>US, Canada, UK, &amp; France</t>
  </si>
  <si>
    <t>No other psychotropic medications were allowed with the exception of chloral hydrate or flurazepam, as hypnotics, only when this was unavoidable</t>
  </si>
  <si>
    <t>Inclusion criteria: inpatients or outpatients aged over 18 years; met DSM-III criteria for a diagnosis of major depressive illness; HAMD score of at least 15. Exclusion criteria: childbearing potential or pregnant women; antidepressant therapy in the past 2 weeks; electroconvulsive therapy within the last month; depressive symptoms secondary to other psychiatric illness; dependence upon licit or illicit drugs; serious organic diseases; need for concurrent medications which could interact with the study drugs or obscure their effects; unwilling or unable to cooperate in the study</t>
  </si>
  <si>
    <t>41.7 (12.8)</t>
  </si>
  <si>
    <t>144.2mg</t>
  </si>
  <si>
    <t>3.1 capsules</t>
  </si>
  <si>
    <t>Modified ITT (patients with at least two evaluations on drug), 93% of N randomised so categorised as completer. No measure of variance reported for HAMD</t>
  </si>
  <si>
    <t>Inclusion criteria: homebound adults aged at least 50 years; PHQ-9 score of at least 10; HAMD score of at least 15; English-speaking. Exclusion criteria: high suicide risk; dementia (assessed with the Mini-Cog); bipolar disorder; current (12-month) or lifetime psychotic symptoms or disorder; presence of co-occurring alcohol or other addictive substance abuse; any vision or hearing impairment that would interfere with problem solving treatment; current involvement in psychotherapy; been on antidepressants more than 2 months but showed significant depressive symptoms</t>
  </si>
  <si>
    <t>Licensed master’s-level social workers</t>
  </si>
  <si>
    <t>Hegel et al. (2000)</t>
  </si>
  <si>
    <t>Telephone support calls were designed to afford a degree of human contact to the control group. The callers were not trained in any specific psychotherapy.</t>
  </si>
  <si>
    <t>6x 1-hour sessions</t>
  </si>
  <si>
    <t>50-89</t>
  </si>
  <si>
    <t>65.2 (9.2)</t>
  </si>
  <si>
    <t>PST-PC (primary care) version delivered via telephone. No further details reported</t>
  </si>
  <si>
    <t>PST-PC (primary care) version delivered in-person. No further detail reported</t>
  </si>
  <si>
    <t>No significant difference was found in any baseline demographic and clinical characteristics (medical morbidity, disability, depression severity, and Structured Clinical Interview for DSM-III-R diagnosis) among three treatment groups</t>
  </si>
  <si>
    <t>Inclusion criteria: met DSM-III-R criteria for a diagnosis of major depressive disorder; symptoms of depression for at least 1 month prior to the screening visit; HAMD score of at least 20; HAMD item 1 score of 2 at the screening visit (5–14 days prior to baseline) and at entry (Day 0). Exclusion criteria: significant coexisting illness, including renal, hepatic, gastrointestinal, cardiovascular or neurological disease; non-stabilized diabetes; other current Axis I psychiatric diagnosis; organic brain syndrome; past or present abuse of alcohol or illicit drugs; at significant risk of suicide; pregnant or lactating; ECT or continuous lithium therapy in the preceding 2 months; MAOI or oral neuroleptic use in the preceding 21 days; any antidepressant or sedative hypnotic (except chloral hydrate) in the previous 7 days; fluoxetine in the previous 35 days; current therapy with an anticoagulant or type 1C antiarrhythmic (e.g. flecainide, propafenone); clinically significant abnormalities on the prestudy physical examination, ECG or laboratory tests (hematology, biochemistry and thyroid tests); use of formal psychotherapy</t>
  </si>
  <si>
    <t>5-14 days</t>
  </si>
  <si>
    <t>40.9 (10.7)</t>
  </si>
  <si>
    <t>Choral hydrate as an hypnotic if required was the only permitted concomitant psychotropic therapy. Its use, however, was limited to the washout period and the first two weeks of active treatment</t>
  </si>
  <si>
    <t>25.5mg</t>
  </si>
  <si>
    <t>27.5mg</t>
  </si>
  <si>
    <t>Data cannot be extracted for discontinuation due to side effects as paper combines discontinuations due to adverse event and/or lack of efficacy</t>
  </si>
  <si>
    <t>SmithKline Beecham Pharma</t>
  </si>
  <si>
    <t>Inclusion criteria: general practice patients aged 18-65 years; HAMD score of at least 15; not been treated for depression for at least 1 month prior to the start of the study. Exclusion criteria: serious cardiovascular disease within the previous 6 months; schizophrenia or paranoid psychosis; known abuse of medicine or alcohol (more than 21 drinks per week); concomitant neuroleptic treatment or anticoagulant treatment; organic cerebral dysfunction or previous seizures; serious organ disease including hepatic, renal, pulmonary or hematologic diseases; serious threat of suicide; known hypersensitivity to the active drugs; concomitant treatment with lithium or sympathomimetics; glaucoma; prostate hypertrophy; pregnant or lactating women</t>
  </si>
  <si>
    <t>Paroxetine + amitriptyline placebo</t>
  </si>
  <si>
    <t>Amitriptyline + paroxetine placebo</t>
  </si>
  <si>
    <t>Placebo in both arms (all participants received 4-8 capsules/day)</t>
  </si>
  <si>
    <t>No statistical difference between the treatment groups was found in terms of demographics, psychiatric history or baseline characteristics</t>
  </si>
  <si>
    <t>Placebo in both arms (double-dummy). 'Evaluable sample' at baseline (excluding those who did not take the drug and protocol violation; 95% of N randomised)</t>
  </si>
  <si>
    <t>NOVO Nordisk Pharmaceuticals Inc.</t>
  </si>
  <si>
    <t>Excluded in 2004 as 'Inadequate diagnosis of depression [Barbui2001]'. Placebo in both arms. No demographics reported</t>
  </si>
  <si>
    <t>Inclusion criteria: women aged 18-50 years; body mass index (BMI) of &lt;30 kg/m2; BDI-II score=14–28; if BDI-II score&gt;28, written permission from psychiatrist to enrol; sedentary (exercising fewer than three times per week for &lt;20 min per session, as assessed by interviewing the participants using the Godin Leisure-Time Exercise Questionnaire); not involved in any yoga practice. Exclusion criteria: pregnant or nursing; physical contraindications to exercise (e.g., orthopedic problems or heart disease)</t>
  </si>
  <si>
    <t>Participants were required not to take any medication or receive psychotherapy or other therapies for treating depression during the course of the study. However, if participants had been taking antidepressant medication for &gt;3 weeks before study entry, they could enroll in this study and report any change in antidepressant use during the course of the study to the primary investigator</t>
  </si>
  <si>
    <t>3-5</t>
  </si>
  <si>
    <t>The control group was instructed not to engage in any yoga practice and to maintain their usual level of physical activity during the course of the study. After completing the post-test, participants in the control group were provided a free 12-week yoga program.</t>
  </si>
  <si>
    <t>Yoga instructor</t>
  </si>
  <si>
    <t>24x 1-hour sessions</t>
  </si>
  <si>
    <t>Each 60-min session consisted of 5 min of pranayama (breathing exercises), 5 min warm up, 40 min of asana (yoga pose) practice, and 10 min of savasana (meditation/relaxation). Yoga props, such as blocks and belts, were used in accordance with each participant’s particular body type and needs in order to help participants achieve precise yoga postures safely and comfortably. Examples of yoga poses practiced were Mountain Pose, Downward Facing Dog, Warrior I, Triangle Pose, Tree Pose, Cat Pose, Child’s Pose, and Corpse Pose. Not all poses were practiced in each session, and some more advanced poses (e.g., Warrior III, Plow Pose) were introduced later into the program as training progressed. Participants were instructed to maintain their concentration and synchronize their breaths with movements during the yoga session.</t>
  </si>
  <si>
    <t>At baseline, there was no significant difference between the yoga and control groups in any of the characteristics</t>
  </si>
  <si>
    <t>15% reported a diagnosis of MDD and were all taking antidepressant medication for &gt;6 months. None of the participants had received any psychotherapy before study entry.</t>
  </si>
  <si>
    <t>81% attendance rate</t>
  </si>
  <si>
    <t>32.7 (8.5)</t>
  </si>
  <si>
    <t>Taiwan National Science Council Grant (NSC100-2410-H-037-013 and NSC102-2410-H-037-013)</t>
  </si>
  <si>
    <t>43.0 (10.4)</t>
  </si>
  <si>
    <t>Inclusion criteria: met DSM-IV criteria for a diagnosis of MDD. No further inclusion/exclusion criteria can be extracted (data extracted from Cipriani 2018)</t>
  </si>
  <si>
    <t>Data extracted from Cipriani 2018 SR. Modified ITT (98% of N randomised). No measure of variance reported for baseline HAMD</t>
  </si>
  <si>
    <t>ROB extracted from Cipriani 2018</t>
  </si>
  <si>
    <t>Cross-continental</t>
  </si>
  <si>
    <t>41.1 (10.5)</t>
  </si>
  <si>
    <t>Data extracted from Cipriani 2018 SR. No measure of variance reported for baseline HAMD. Data not extracted for response in placebo arm as imputed</t>
  </si>
  <si>
    <t>41.5 (10.6)</t>
  </si>
  <si>
    <t>Inclusion criteria: met DSM-IV diagnostic criteria for MDD. No further inclusion/exclusion criteria can be extracted. Data extracted from Cipriani 2018</t>
  </si>
  <si>
    <t>Data extracted from Cipriani 2018 SR. Modified ITT (99% of N randomised). No measure of variance reported for baseline HAMD</t>
  </si>
  <si>
    <t>Claghorn, J., et al. (1983) Zimeldine tolerability in comparison to amitriptyline and placebo: findings from a multicentre trial. Acta Psychiatr Scand, 68, 104-114</t>
  </si>
  <si>
    <t>Secondary analysis of Claghorn 1983b</t>
  </si>
  <si>
    <t>CLAGHORN1984</t>
  </si>
  <si>
    <t>France &amp; Belgium</t>
  </si>
  <si>
    <t>Inclusion criteria: inpatients aged at least 18 years; met DSM-III-R criteria for a diagnosis of major depression with melancholia; depressed for at least 1 month; MADRS score of at least 25; physically healthy. Exclusion criteria: receiving formal psychotherapy or ECT during the study period</t>
  </si>
  <si>
    <t>Formal psychotherapy and ECT were prohibited during the study</t>
  </si>
  <si>
    <t>The demographic and baseline characteristics of the two groups were similar</t>
  </si>
  <si>
    <t>51.3 (SD NR)</t>
  </si>
  <si>
    <t>Modified ITT (99% of N randomised)</t>
  </si>
  <si>
    <t>Wyeth-Ayerst Research</t>
  </si>
  <si>
    <t>Excluded in 2004 GL 'No evidence that depression diagnosis made according to recognised criteria'</t>
  </si>
  <si>
    <t>CBT group; behavioural group; waitlist</t>
  </si>
  <si>
    <t>Inclusion criteria: aged 18-65 years; met DSM-IV criteria for a current diagnosis of major depression (assessed with SCID-I); fluent in English; on a waitlist for Improving Access to Psychological Therapies (IAPT) services in South London. Exclusion criteria: high risk of suicide; history of psychosis; mania; recent self-harm; current eating disorder; OCD; substance abuse or dependence that would considerably interfere with the ability to engage in meditation; current psychotherapy; current meditation practice; change in antidepressant medication within 4 weeks prior to enrolment</t>
  </si>
  <si>
    <t>Williams et al. (2007)</t>
  </si>
  <si>
    <t>The mindfulness training consisted of a guided sitting meditation following the standard sequence of practices in mindfulness-based interventions (mindfulness of breath, body, sounds, and thoughts). The practice was introduced in a one-hour one-to-one session at the start of the intervention period. The session began with a brief introduction, in which the trainer provided the rationale for the practice, after which the participant and the trainer practised the meditation together, listening to the guided meditation. The rationale highlighted the use of mindfulness to become better able to recognize and disengage from maladaptive patterns of thinking. Following the practice, participants were asked for their experiences, and feedback was used to facilitate the planning of home practice. The participant was then given the mindfulness CD and a log-sheet, and was asked to practise the meditation once a day for the following 6 days, and to record on the log-sheet whether they had practised using the 30 min guided meditation on each of the 6 days. Participants were asked to be accurate in the completion of the log-sheet and were told that, if they missed a day of practice, it would be preferable to state so. In case they had questions, participants were able to contact the trainer via telephone or email.</t>
  </si>
  <si>
    <t>CD</t>
  </si>
  <si>
    <t>1 contact session + home practice</t>
  </si>
  <si>
    <t>Self &amp; clinical psychologist</t>
  </si>
  <si>
    <t>Kingston et al. (2007)</t>
  </si>
  <si>
    <t>The control intervention consisted of a brief relaxation training using guided visual imagery (Kingston, Chadwick, Meron and Skinner, 2007). The relaxation training paralleled the mindfulness training in terms of therapist contact, time demand, and mode of delivery.</t>
  </si>
  <si>
    <t>38.5 (10.8)</t>
  </si>
  <si>
    <t>The groups were comparable</t>
  </si>
  <si>
    <t>Mdn = 180, range: 120–210 min</t>
  </si>
  <si>
    <t>Mdn = 180, range: 120–210</t>
  </si>
  <si>
    <t>This research received no specific grant from any funding agency, commercial or not-for-profit sectors</t>
  </si>
  <si>
    <t>7 days (+/-3)</t>
  </si>
  <si>
    <t>Inclusion criteria: aged at least 18 years; met DSM-III-R criteria for a diagnosis of major depression (single or recurrent episode); depression symptoms for at least 1 month; HAMD score of at least 20. Exclusion criteria: HAMD score improved by 20% or more between screening and baseline; unstable medical condition; significant laboratory or EKG abnormalities; history of a seizure disorder; any psychotic disorder not associated with depression; history of drug or alcohol dependence within 2 years of entering the study; serious suicide risk; receiving formal psychotherapy during the study period; use of any investigational or antipsychotic drug within 30 days; any MAOI or ECT within 14 days; any other antidepressant, anxiolytic, or hypnotic drug within 7 days</t>
  </si>
  <si>
    <t>Chloral hydrate, up to 1000mg at bedtime, was allowed if needed for sleep throughout the study. Nonpsychopharmacologic agents with psychotropic effects were allowed only if the dose had been stable for 3 months before the beginning of the double-blind phase</t>
  </si>
  <si>
    <t>21</t>
  </si>
  <si>
    <t>150-400mg/day</t>
  </si>
  <si>
    <t>3-8 capsules/day</t>
  </si>
  <si>
    <t>156-160mg</t>
  </si>
  <si>
    <t>294-300mg</t>
  </si>
  <si>
    <t>51% had duration of current episode of 1 year or more. Modified ITT at endpoint not extracted as 94% of N randomised and completer data also reported so extracted that</t>
  </si>
  <si>
    <t>Response as assessed with HAMD and MADRS not reported. No measure of variance reported for depression symptoms</t>
  </si>
  <si>
    <t>N&lt;10/arm completed endpoint assessment, analysis appears to be based on any follow-up assessment timepoint rather than endpoint</t>
  </si>
  <si>
    <t>Computerised behavioural activation; TAU</t>
  </si>
  <si>
    <t>Diagnostic rating (endogenous versus non-endogenous); department</t>
  </si>
  <si>
    <t>Inclusion criteria: inpatients aged 19-65 years; HAMD score of at least 18; score of at least 9 on the Hamilton Depression Subscale. Exclusion criteria: schizophrenia, paranoid psychoses, oligophrenia; organic brain syndrome; chronic drug or alcohol abuse; serious somatic disease, such as myocardial infarction within the last 6 months; acute glaucoma; severe liver disease; hypertension; endocrine disorder; treated with MAO inhibitors or tricyclic antidepressants within the last 3 weeks; pregnancy; current depressive episode of more than 12 months duration; severe retardation; suicidal behaviour (requiring ECT)</t>
  </si>
  <si>
    <t>Additional medication was restricted to oxazepam or nitrazepam as sedative/hypnotic. Other sedatives or neuroleptics were not allowed. Some patients received occasional doses of acetylsalicylic acid</t>
  </si>
  <si>
    <t>The two treatment groups were reasonably well balanced in terms of diagnostic classification, age, sex and clinical center</t>
  </si>
  <si>
    <t>Excluded in 2004 GL as 'Inadequate diagnosis of depression [Geddes2002*]'. Baseline severity not reported but can be categorised as more severe based on inclusion criterion</t>
  </si>
  <si>
    <t>Diagnostic rating (endogenous/non-endogenous); clinical centre</t>
  </si>
  <si>
    <t>Additional medication was restricted to the occasional use of oxazepam as a sedative/hypnotic and analgesics. Neuroleptics and barbiturates were not allowed. Chronic medication such as lithium or oral contraceptives was allowed, provided it was not started during the study</t>
  </si>
  <si>
    <t>Inclusion criteria: inpatients aged 19-67 years; met DSM-III criteria for a diagnosis of major depressive disorder; HAMD score of at least 18; HAMD depression subscale score of at least 9. Exclusion criteria: schizophrenia; duraion of current depressive episode of more than 1 year; paranoid psychosis, oligophrenia, organic brain syndrome; chronic drug or alcohol abuse; serious somatic disease (such as myocardial infarction within the last 5 months, acute glaucoma, severe liver disease, drug-treated arterial hypertension, endocrine disorder being treated); pregnancy, puerperium (&lt; 2 months post partum); treatment with monoamine oxidase inhibitors or tricyclic antidepressants within 2 weeks; severely suicidal or retarded patients requiring electroconvulsive therapy</t>
  </si>
  <si>
    <t>The two treatment groups were almost identical with respect to age, sex and classification as endogenous or non-endogenous</t>
  </si>
  <si>
    <t>Baseline severity not reported but can be categorised as more severe based on inclusion criterion</t>
  </si>
  <si>
    <t>Novartis Pharma AG (formerly Ciba-Geigy AG), Basel, Switzerland.</t>
  </si>
  <si>
    <t>Clinical centre; diagnostic classification (endogenous versus nonendogenous)</t>
  </si>
  <si>
    <t>Inclusion criteria: aged 18-70 years; met DSM-III-R criteria for a diagnosis of major depression; required antidepressant treatment; HAMD score of at least 18; HAMD depression subscale score of at least 9. Exclusion criteria: somatic disease that contraindicated tricyclic antidepressants such as recent acute myocardial infarction (&lt;6 months), heart failure, acute glaucoma, severe liver disease, a recently treated malignant disease, hypertension that was severe and required treatment, poorly controlled endocrine disorder; epilepsy; pregnancy or puerperium (&lt;2 months postpartum); chronic alcohol or drug abuse as the primary diagnosis; schizophrenia; borderline psychoses; organic brain disorder; duration of present episode &gt;12 months; severe suicidal tendencies or psychomotor inhibition; clomipramine treatment within previous 2 weeks (day 0); treated with classic monoamine oxidase inhibitors within 1 week before inclusion (day 0); hospitalization according to the Danish Mental Act; previous inclusion in the study (DUAG-4)</t>
  </si>
  <si>
    <t>25mg/day</t>
  </si>
  <si>
    <t>125mg/day</t>
  </si>
  <si>
    <t>Allowed concomitant medication included the use of oxazepam as a sedative or hypnotic and use of analgesics. Antipsychotics, barbiturates, and other antidepressants were not allowed. If the patient had been treated with fluoxetine immediately before inclusion in the study, the washout period was extended by 1 more week. Interaction risks were further avoided by the exclusion of patients taking quinidine, propafenone, flecainide, carbamazepine, or dextropropoxyphene. Concomitant use of oral contraceptives or lithium was allowed provided that the dose was kept constant throughout the trial period.</t>
  </si>
  <si>
    <t>NR (median 48-54)</t>
  </si>
  <si>
    <t>Dose-response study. Baseline severity not reported but can categorise as more severe based on inclusion criterion. No measure of variance reported for HAMD</t>
  </si>
  <si>
    <t>Inclusion criteria: outpatients aged 18-65 years; met DSM-III criteria for a diagnosis of a major episode of depression; HAMD score of at least 18; Raskin Depression Scale score higher than Covi Anxiety Scale score. Exclusion criteria: Not reported</t>
  </si>
  <si>
    <t>Not available electronically. Data only extracted for Houston centre as not a multicentre trial and did not work together in the sense of establishing that the methods of operation were identical. N randomised not reported, data only available for 'efficacy analysis sample'. No demographics reported. Baseline severity not reported but can be caegorised as more severe based on inclusion criterion</t>
  </si>
  <si>
    <t>N randomised not reported by group and data only available for 'efficacy evaluable sample' (N&gt;completers but &lt;95% of N randomised). Discontinuation cannot be extracted as only reported from efficacy sample</t>
  </si>
  <si>
    <t>N randomised not reported by group, data only available for 'efficacy analysis sample' (&gt;completers but &lt;95% of N randomised). Baseline severity not reported but can be caegorised as more severe based on inclusion criterion. Converted SE to SD for change score</t>
  </si>
  <si>
    <t>27% bipolar disorder. From Simmonds-Buckley 2019 SR</t>
  </si>
  <si>
    <t>Behavioural activation group + TAU; TAU</t>
  </si>
  <si>
    <t>Inclusion criteria: young adults aged 18-29 years; met DSM-IV criteria for a diagnosis of unipolar depression (assessed with SCID). Exclusion criteria: were in psychological or psychiatric treatment; presented a risk of suicide; used a psychoactive substance (except for tobacco and alcohol); had a depressive episode due to bipolar disorder</t>
  </si>
  <si>
    <t>Beck et al. (1997)</t>
  </si>
  <si>
    <t>Cognitive Behavioral Psychotherapy (CBP). This model of psychotherapy proposes that the distorted or dysfunctional thinking which influences mood and behaviours common to all psychological disorders. An accurate assessment and modification in thinking leads to improvements in mood and behaviour. Lasting improvements result from the modification of the basic dysfunctional beliefs.</t>
  </si>
  <si>
    <t>Gonçalves (1998)</t>
  </si>
  <si>
    <t>This model aims to reframe personal narratives by writing a new biography elaborated on the life stories that lost meaning and became incoherent. The new narratives and interpretations are integrated into the personal stories in a coherent and meaningful way.</t>
  </si>
  <si>
    <t>7x 1-hour sessions</t>
  </si>
  <si>
    <t>23.9 (3.4)</t>
  </si>
  <si>
    <t>Modified ITT (81% of N randomised at baseline and 76% of N randomised at endpoint so categorised as completer)</t>
  </si>
  <si>
    <t>Fundaçãode Amparoà Pesquisado Estado do Rio Grande do Sul (FAPERGS) and Conselho Nacional de Desenvolvimento Científico e Tecnológico (CNPq)</t>
  </si>
  <si>
    <t>30% on medication at baseline</t>
  </si>
  <si>
    <t>CCBT; attention-placebo</t>
  </si>
  <si>
    <t>3; 12</t>
  </si>
  <si>
    <t>ACTRN12613000915752</t>
  </si>
  <si>
    <t>Inclusion criteria: Australian resident aged 18-24 years; self-reported principal complaint of depression or anxiety symptoms; reliable internet access. Exclusion criteria: experiencing very severe symptoms of depression (i.e. defined as a total score &gt;23 or endorsing a score &gt;2 to item 9 of the PHQ-9); history of self-harm or suicide attempts within the last 12 months; currently participating in cognitive behaviour therapy (CBT)</t>
  </si>
  <si>
    <t>4 modules</t>
  </si>
  <si>
    <t>Mood Mechanic Course, teaches core transdiagnostic psychological principles and cognitive and behavioural skills for managing symptoms of depression and anxiety. This intervention has been designed specifically for younger adults. It consists of four online lessons, homework assignments and detailed examples and case stories, which describe the experiences of young adults recovering from symptoms of depression and anxiety. Each lesson is presented in a slide show format that combines didactic material (i.e. text based instructions and information) as well as real-world examples and case stories from young adults with anxiety and depression. These examples and case stories assist in showing how the information and skills can be used as well as to normalise the challenges in learning and applying the skills. Participants are instructed to read the lessons over 5 weeks according to a timetable. Each lesson takes between 10 and 20 minutes to read. Access to later lessons was dependent on participants first completing preceding lessons. Participants also receive regular automatic emails, which notify them of new course materials, and reinforce completion of materials and practice of skills. Participants are encouraged to complete one lesson every 7–10 days and to attempt to regularly practise the skills covered.</t>
  </si>
  <si>
    <t>Self &amp; psychologist</t>
  </si>
  <si>
    <t>Mood Mechanic Course, teaches core transdiagnostic psychological principles and cognitive and behavioural skills for managing symptoms of depression and anxiety. This intervention has been designed specifically for younger adults. It consists of four online lessons, homework assignments and detailed examples and case stories, which describe the experiences of young adults recovering from symptoms of depression and anxiety. Each lesson is presented in a slide show format that combines didactic material (i.e. text based instructions and information) as well as real-world examples and case stories from young adults with anxiety and depression. These examples and case stories assist in showing how the information and skills can be used as well as to normalise the challenges in learning and applying the skills. Participants are instructed to read the lessons over 5 weeks according to a timetable. Each lesson takes between 10 and 20 minutes to read. Access to later lessons was dependent on participants first completing preceding lessons. Participants also receive regular automatic emails, which notify them of new course materials, and reinforce completion of materials and practice of skills. Participants are encouraged to complete one lesson every 7–10 days and to attempt to regularly practise the skills covered. Clinicians were instructed to answer participants’ questions, summarise content, encourage skills practice, resolve difficulties applying skills and reinforce progress. Clinicians were instructed not to introduce therapeutic skills not covered within the course and to limit their contact with participants to approximately 10–15 minutes per week</t>
  </si>
  <si>
    <t>34.20 minutes (SD = 23.89 minutes) contact with a therapist</t>
  </si>
  <si>
    <t>21.5 (1.9)</t>
  </si>
  <si>
    <t>18-24</t>
  </si>
  <si>
    <t>18% taking medication for depression or depression and anxiety. Complete ITT analysis extracted from supplementary appendix</t>
  </si>
  <si>
    <t>Complete ITT analysis not available for additional outcomes (as tertiary outcomes in study), modified ITT (those who started treatment), 88% of N randomised so categorised as completer</t>
  </si>
  <si>
    <t>Authors developed the Mood Mechanic Course but derived no financial benefit from it. Research funded by National Priority-Driven Research Program Grant from beyondblue</t>
  </si>
  <si>
    <t>No statistcially significant difference between groups at baseline</t>
  </si>
  <si>
    <t>Laakmann 1988</t>
  </si>
  <si>
    <t>Excluded from 2009 GL 'Too few participants (n=18) (imipramine vs placebo)'</t>
  </si>
  <si>
    <t>Trazodone; imipramine; placebo</t>
  </si>
  <si>
    <t>Mathews 2015</t>
  </si>
  <si>
    <t>72% on psychotropic medication at baseline. Excluded from 2009 GL 'No relevant comparison'</t>
  </si>
  <si>
    <t>Inclusion criteria: outpatients aged 18-70 years; HAMD score=18-25; Covi Anxiety Scale score of at least 8. Exclusion criteria: pregnant or breastfeeding women; women of childbearing potential not using a medically acceptable form of contraception throughout the study; concomitant psychiatric disease or personality disorder; known clinically significant laboratory abnormalities; used any other investigational or antipsychotic drug or electroconvulsive therapy (ECT) within 30 days of baseline; use of fluoxetine within 21 days of baseline, MAO inhibitors within 14 days of baseline, antidepressants, other psychotropic drugs, or non-psychotropic drugs with psychotropic effects in the 7 days before baseline (unless the dose had been stable for at least 1 month); using anxiolytic drugs (including lorazepam), antidepressants other than the study medication, ECT, investigational drugs, or other psychopharmacological drugs; previously failed to respond to venlafaxine or fluoxetine treatment; acutely suicidal</t>
  </si>
  <si>
    <t>Placebo in fluoxetine arm. Patients were permitted to take 2 mg lormetazepam at bedtime, if required for sleep, as well as other medication to treat inter-current medical conditions, at the discretion of the investigator.</t>
  </si>
  <si>
    <t>42.8 (SD NR)</t>
  </si>
  <si>
    <t>Excluded in 2004 GL as 'Inadequate diagnosis of depression'. Data and demographics only available for modified ITT sample (90% of N randomised). 71% had taken prior antidepressant medication, but does not appear to be specific to the current episode</t>
  </si>
  <si>
    <t>Modified ITT (received at least one dose of randomized study medication, and who had at least one evaluation during the treatment period, either whilst on therapy or within 3 days of the last dose), 90% of N randomised so categorised as completer. No measure of variance reported for baseline HAMD. Response reported as completer % and remission as ITT (LOCF)</t>
  </si>
  <si>
    <t>Concomitant medications with primarily central nervous system activity were not allowed, with the exception of chloral hydrate (up to 1000 mg) or zolpidem (up to 10 mg) for insomnia, on no more than 6 nights during the study. Prescription pain medications were not allowed. Antihypertensive medications were not allowed unless the patient had been on a stable dose for at least 3 months.</t>
  </si>
  <si>
    <t>Inclusion criteria: outpatients aged at least 18 years; met DSM-IV criteria for a diagnosis of MDD (assessed with MINI); HAMD score of at least 15; CGI-S score of at least 4. Exclusion criteria: current and primary Axis I disorder other than major depressive disorder; anxiety disorder as a primary diagnosis within a year of study entry; an Axis II disorder that could interfere with compliance with the study protocol; lack of response of the current depressive episode to two or more adequate courses of antidepressant therapy, or treatment resistant depression; serious medical illness; initiating or stopping psychotherapy within 6 weeks prior to enrollment or initiating psychotherapy at any time during the study; a history of substance abuse or dependence within a year of study entry or a positive urine drug screen</t>
  </si>
  <si>
    <t>41.0 (14.1)</t>
  </si>
  <si>
    <t>There were no statistically significant differences between the treatment groups in baseline demographics or psychiatric profile</t>
  </si>
  <si>
    <t>No measure of variance reported for continuous outcomes</t>
  </si>
  <si>
    <t>Quality of Life in Depression Scale (QLDS)</t>
  </si>
  <si>
    <t>No measure of variance reported for change score. QLDS not reported at baseline</t>
  </si>
  <si>
    <t>Inclusion criteria: outpatients aged at least 18 years; met DSM-IV criteria for a diagnosis of MDD (assessed with MINI); CGI-S score of at least 4; HAMD score of at least 15. Exclusion criteria: any current primary DSM-IV Axis I diagnosis other than MDD or any anxiety disorder as a primary diagnosis within the year preceding enrollment; any previous diagnosis of bipolar disorder, psychosis, or schizoaffective disorder; a history of substance abuse or dependence within the past year or a positive urine drug screen; a lack of response to at least two adequate courses of antidepressant therapy (at least 4 weeks duration) within the therapeutic dose range during their current MDD episode; serious suicidal risk; serious medical illness (cardiovascular, hepatic, renal, respiratory, hematologic, endocrinologic, or neurologic disease, or clinically significant laboratory abnormality)</t>
  </si>
  <si>
    <t>Patients were permitted to take nonprescription, but not prescription, analgesic medications</t>
  </si>
  <si>
    <t>80mg/day</t>
  </si>
  <si>
    <t>120mg/day</t>
  </si>
  <si>
    <t>No significant differences existed between treatment groups on any measure of baseline demographics</t>
  </si>
  <si>
    <t>43.4 (11.2)</t>
  </si>
  <si>
    <t>Data not reported for Sheehan Disability Scale (SDS)</t>
  </si>
  <si>
    <t>Converted SE to SD for change score</t>
  </si>
  <si>
    <t>54.1 (16.0)</t>
  </si>
  <si>
    <t>Inclusion criteria: adult inpatients; met DSM-IV criteria for a diagnosis of a major depressive episode; HAMD score of at least 18. Exclusion criteria: lifetime diagnosis of schizophrenia or bipolar disorder; current substance-related disorder</t>
  </si>
  <si>
    <t>6 days</t>
  </si>
  <si>
    <t>With the exception of lorazepam and zolpidem, no additional psychotropic medication was allowed throughout the study</t>
  </si>
  <si>
    <t>N randomised/discontinuation for any reason not reported by group</t>
  </si>
  <si>
    <t>N randomised/discontinuation for any reason not reported by group. N=50 completed paroxetine arm but outcome-variable-blinded matching resulted in N=40 in each arm</t>
  </si>
  <si>
    <t>Deutsche Forschungsgemeinschaft (De 660/1-1, to M.D. and I.H.)</t>
  </si>
  <si>
    <t>Inclusion criteria: aged 18-65 years; met DSM-III criteria for a diagnosis of major depression; HAMD score of at least 18. Exclusion criteria: pregnant or lactating women; severe concomitant disease; schizophrenic; known abuser of alcohol or illicit drugs; severe risk of suicide; received electroconvulsive therapy in the previous 3 months, monoamine oxidase inhibitors or oral neuroleptics in the previous 14 days, depot neuroleptics in the previous 4 weeks; receiving lithium; HAMD score improved by more than 20% during placebo run-in</t>
  </si>
  <si>
    <t>Temazepam or other short-acting benzodiazepines were permitted for use as a hypnotic during the study. Patients taking longer-acting benzodiazepines were considered evaluable if the patient had been stabilized on the medication for 3 weeks before the study and the medication was taken without change throughout the study. No other psychotropic medication was permitted during the study period</t>
  </si>
  <si>
    <t>There were no significant differences in demographic characteristics between the two treatment groups</t>
  </si>
  <si>
    <t>44.4 (12.2)</t>
  </si>
  <si>
    <t>30.5mg</t>
  </si>
  <si>
    <t>41.6mg</t>
  </si>
  <si>
    <t>Data reported for 'efficacy sample', 78% of N randomised (&lt;completer)</t>
  </si>
  <si>
    <t>Excluded in 2004 GL as 'Not double blind - open label'</t>
  </si>
  <si>
    <t>Mexico</t>
  </si>
  <si>
    <t>Inclusion criteria: outpatients aged 18-55 years; met DSM-III-R criteria for a diagnosis of major depression; HAMD score of at least 20 with no more than a 20% decrease in score between screening and baseline; experienced symptoms of depression for at least 1 month before study entry. Exclusion criteria: women who were lactating or of childbearing potential and not using medically acceptable form of contraception (oral contraceptives, barrier method, or intrauterine device) throughout the study; previously been treated with venlafaxine or fluoxetine; history of clinically significant medical disease or clinically significant abnormalities on the screening physical examination, electrocardiogram (ECG), or laboratory tests; acute suicidal tendencies; a history of a seizure disorder; presence of an organic mental disorder; bipolar disorder; history of any psychotic disorder not associated with depression; use of any investigational drug, antipsychotic drug, or neuroleptic drug or having undergone electroconvulsive therapy within the previous 30 days; use of a monoamine oxidase inhibitor or paroxetine within the previous 14 days; use of another antidepressant or an anxiolytic, sedative-hypnotic (except zopiclone 7.5mg at bedtime for sleep), or psychotropic drug or substance within the previous 7 days; use of any nonpsychotropic drug with psychotropic effects unless the dose had been stable for a minimum of 1 month prior to the study; history of drug or alcohol abuse within 1 year of the start of the study.</t>
  </si>
  <si>
    <t>The two groups had comparable demographic and clinical characteristics at baseline</t>
  </si>
  <si>
    <t>No measure of variance reported for MADRS endpoint</t>
  </si>
  <si>
    <t>Wyeth-Ayerst International</t>
  </si>
  <si>
    <t>Inclusion criteria: met the DSM-III-R criteria for a diagnosis of a major depressive episode; HAMD score of at least 20 with not more than a 20% decrease in score between screening and baseline; able to be treated on an outpatient basis; good general physical health. Exclusion criteria: pregnant women or women not practicing adequate birth control; history of clinically significant physical disease or clinically significant abnormalities on a screening physical examination, electrocardiogram (ECG), or laboratory tests; acute suicidal tendencies; a history of a seizure disorder; presence of an organic mental disorder, bipolar depression, or a serious personality disorder; a history of any psychotic disorder not associated with depression; venlafaxine or fluoxetine hypersensitivity or use within two months of baseline; use of any investigational drug, antipsychotic drug, monoamine oxidase inhibitor, or electroconvulsive therapy within 14 days of baseline; use of any antidepressant drug within seven days of baseline; use of any anxiolytic that could not be withdrawn before baseline; use of any non-psychotropic drug with psychotropic effects (eg, beta-adrenergic blockers), unless the dosage had been stable for a minimum of one month prior to double-blind treatment; history of drug or alcohol abuse within two years of the start of the study.</t>
  </si>
  <si>
    <t>Fluoxetine (in the morning) + venlafaxine placebo (in the evening)</t>
  </si>
  <si>
    <t>The two groups were comparable at baseline</t>
  </si>
  <si>
    <t>Fluoxetine arm includes placebo as well. Concomitant use of oxazepam and chloral hydrate occurred in 29% of the venlafaxine group and 31% of the fluoxetine group</t>
  </si>
  <si>
    <t>18-83</t>
  </si>
  <si>
    <t>43.4 (12.7)</t>
  </si>
  <si>
    <t>2% chronic depression (&gt;2 years)</t>
  </si>
  <si>
    <t>Response as assessed with MADRS not reported</t>
  </si>
  <si>
    <t>Converted SE to SD for endpoint</t>
  </si>
  <si>
    <t>Belgium, Italy, Switzerland &amp; France</t>
  </si>
  <si>
    <t>Excluded in 2004 GL 'Patients not all depressed. Some patients with adjustment disorder'. 26% taking antidepressants at baseline</t>
  </si>
  <si>
    <t>Problem solving; psychoeducational group; no treatment</t>
  </si>
  <si>
    <t>DOYNE1987</t>
  </si>
  <si>
    <t>28.5 (4.4)</t>
  </si>
  <si>
    <t>4.6 (4.5)</t>
  </si>
  <si>
    <t>Inclusion criteria: women aged 18-35 years; met RDC for a diagnosis of major or minor depressive disorder; received written permission from a health-care provider to participate in either of the two exercise programmes. Exclusion criteria: receiving any other form of treatment for depression or engaging in exercise other than that prescribed in this study; hospitalized for depression within the preceding year; manic-depressive disorder; imminent suicide threat; physical contraindication to exercise</t>
  </si>
  <si>
    <t>N randomised/discontinuation not reported</t>
  </si>
  <si>
    <r>
      <t xml:space="preserve">Baseline severity (BDI </t>
    </r>
    <r>
      <rPr>
        <sz val="11"/>
        <color theme="1"/>
        <rFont val="Calibri"/>
        <family val="2"/>
      </rPr>
      <t>≤</t>
    </r>
    <r>
      <rPr>
        <sz val="11"/>
        <color theme="1"/>
        <rFont val="Calibri"/>
        <family val="2"/>
        <scheme val="minor"/>
      </rPr>
      <t xml:space="preserve"> 19, 20-29, and </t>
    </r>
    <r>
      <rPr>
        <sz val="11"/>
        <color theme="1"/>
        <rFont val="Calibri"/>
        <family val="2"/>
      </rPr>
      <t>≥</t>
    </r>
    <r>
      <rPr>
        <sz val="11"/>
        <color theme="1"/>
        <rFont val="Calibri"/>
        <family val="2"/>
        <scheme val="minor"/>
      </rPr>
      <t>30)</t>
    </r>
  </si>
  <si>
    <t>Undergraduate exercise monitor</t>
  </si>
  <si>
    <t>32 sessions</t>
  </si>
  <si>
    <t>Running condition. Participants walked or ran around a 1/8-mile indoor track. At 7-min intervals, the exercise monitor took the subject's pulse rate and instructed her to adjust her speed in order to achieve and maintain a prescribed target heart rate of 80% of estimated work capacity (220 bpm minus subject's age)</t>
  </si>
  <si>
    <t>Weight-lifting condition. Subjects used a Universal Exercise Machine and went through a standard 10-station program paced to allow their heart rate to remain at or below 50%-60% of estimated maximum heart rate (i.e., nonaerobic exercise). Subjects' heart rate was monitored as described, to ensure that it remained below the target range.</t>
  </si>
  <si>
    <t>Waitlist participants were told that their exercise program would be delayed for 8 weeks, after which they could choose their type of program.</t>
  </si>
  <si>
    <t>1; 7; 12</t>
  </si>
  <si>
    <t>2.64 (0.79) sessions/week</t>
  </si>
  <si>
    <t>2.95 (0.77) sessions/week</t>
  </si>
  <si>
    <t>ISRCTN27540731</t>
  </si>
  <si>
    <t>Inclusion criteria: elderly people living in residential care; CES-D score of at least 8 at screening and the the level of their symptoms had not improved by at least 5 points during 1-month of watchful waititng that preceded the intervention; sufficient command of the Dutch language. Exclusion criteria: met DSM-IV criteria for a diagnosis of depressive or anxiety disorder (assessed with MINI); cognitive impairment, defined as a cut-off score of 21 for the Mini-Mental State Examination (MMSE)</t>
  </si>
  <si>
    <t>Self &amp; staff/volunteers in the residential homes</t>
  </si>
  <si>
    <t>Intervention based on the “activity-scheduling” module from the “Coping With Depression” (CWD) course (Haringsma et al., 2006). The selected module on activity-scheduling consisted of four steps, in which participants monitored their mood and designed a pleasurable activity plan.The lay-out was modified for the specific study population (font and format of the characters were enlarged). During the course the coaches received feedback by telephone or, occasionally, through personal contacts.</t>
  </si>
  <si>
    <t>83.9 (6.7)</t>
  </si>
  <si>
    <t>Data not reported for  life satisfaction and wellbeing (listed as secondary outcomes in protocol)</t>
  </si>
  <si>
    <t>TAU in both arms. Duration/timing of post-intervention assessment not reported</t>
  </si>
  <si>
    <t>From Orgeta 2017 SR. Subthreshold symptoms, those with diagnosis excluded (CES-D=15.1). A month of watchful waiting preceded intervention. TAU in both arms. 72% had two or more chronic illnesses</t>
  </si>
  <si>
    <t>No significant differences (p &lt; 0.05) found between the two groups at baseline</t>
  </si>
  <si>
    <t>Not available electronically or from British Library (requested and unable to supply). Data extracted from Cipriani 2018 SR</t>
  </si>
  <si>
    <t>70.3 (SD NR)</t>
  </si>
  <si>
    <t>Inclusion criteria: met DSM-III criteria for a diagnosis of MDD. No further inclusion/exclusion criteria can be extracted (data extracted from Cipriani 2018 SR)</t>
  </si>
  <si>
    <t>116mg</t>
  </si>
  <si>
    <t>Data extracted from Cipriani 2018 SR. Modified ITT reported (80% of N randomised so categorised as completer). Data not extracted for remission as unclear how this was defined. No measure of variance provided for baseline HAMD</t>
  </si>
  <si>
    <t>Inclusion criteria: female outpatients; diagnosis of clinical depression (assessed with CCMD-3); HAMD score of at least 20. Exclusion criteria: schizophrenia; interstitial disease; physical illness that can cause symptoms of depression; schizophrenia and other psychotic disorders; heart, liver, and kidney system diseases; glaucoma</t>
  </si>
  <si>
    <t>42 sessions</t>
  </si>
  <si>
    <t>ROB extracted from Smith 2018</t>
  </si>
  <si>
    <t>Two acupuncture arms combined in Smith 2018</t>
  </si>
  <si>
    <t>Two acupuncture arms combined. (1) Harmonize spirit soothe liver acupuncture group. Points needled: Baihui (DU20); Fengfu (DU16); Shuigou (DU26); Yintang (EX-HN 3); Sishencong (EX-HN 1);Taichong (LR 3); Ganshu (BL18). (2) Regular acupuncture group. Points needled: Qimen (LV14); Taichong (LR 3); Yanglingquan (GB34); Zhigou (SJ6); Neiguan (PC6); Zusanli (ST36)</t>
  </si>
  <si>
    <t>From Smith 2018 SR. Non-English language paper, data extracted from Smith 2018. No baseline severity but inclusion criterion HAMD score at least 20. Two acupuncture arms combined in Smith 2018 SR. Baseline severity not reported but can be categorised as more severe based on inclusion criterion</t>
  </si>
  <si>
    <t>Non-English language paper, data extracted from Smith 2018 SR. Baseline severity not reported but can be categorised as more severe based on inclusion criterion. Discontinuation not reported. Smith 2018 combines two acupuncture arms and these are extracted as combined arm</t>
  </si>
  <si>
    <t>37.5 (10.7)</t>
  </si>
  <si>
    <t>17.0 (6.9)</t>
  </si>
  <si>
    <t>Inclusion criteria: aged 18-60 years; met ICD-10 criteria for a diagnosis of mild or moderate psycholepsy; HAMD score for somatic symptoms between 20–34; no serious, organic brain diseases or somatic disease history; no history of mental disorder. Exclusion criteria: schizophrenia or other mental disorders; complications with organic diseases such as tumors and central nervous system diseases; pregnant women, lactating women, or women who were pregnant during the treatment; psychiatric symptoms; severe depression evidenced by a HAMD score of 35 or above and suicidal tendencies; intolerant or hypersensitive to fluoxetine, or who had severe adverse reactions in the past</t>
  </si>
  <si>
    <t>Electroacupuncture</t>
  </si>
  <si>
    <t>36x 30-min sessions + 20mg/day</t>
  </si>
  <si>
    <t>6/NR</t>
  </si>
  <si>
    <t>From Smith 2018 SR. Data exactly the same as Duan 2009 (even though sample size different)</t>
  </si>
  <si>
    <t>Inclusion criteria: outpatients aged 18-65 years; met DSM-IV-TR criteria for a diagnosis of non-psychotic MDD (assessed with MINI); QIDS-SR score of at least 12, with less than a 20% decrease in QIDS-SR score from screening; CGI-S score of at least 4; in good physical health as determined by medical history, physical examination, electrocardiogram, blood laboratory values, and urinalysis. Exclusion criteria: substance abuse within the previous 6 months or substance dependence within the past year; at high risk for imminent self-harm; current Axis I condition other than MDD or dysthymia; a primary anxiety disorder within the past year; treatment-resistant depression; history of seizure disorder; any current laboratory abnormalities considered clinically significant</t>
  </si>
  <si>
    <t>India, US, Mexico &amp; Romania</t>
  </si>
  <si>
    <t>Escitalopram + LY2216684 placebo</t>
  </si>
  <si>
    <t>Escitalopram placebo + LY2216684 placebo</t>
  </si>
  <si>
    <t>Placebo in both arms. Sedative/hypnotic drugs were permitted up to 3 times a week for significant problems with sleep or anxiety, with no more than 16 doses during the double-blind treatment period. Patients were instructed not to take sedative/hypnotics within 12 h of the start of the cognitive assessment battery</t>
  </si>
  <si>
    <t>Average age in escitalopram group was significantly lower than in placebo group</t>
  </si>
  <si>
    <t>15.2mg</t>
  </si>
  <si>
    <t>36.5 (10.7)</t>
  </si>
  <si>
    <t>7.5 (13.6)</t>
  </si>
  <si>
    <t>From Jakobsem 2017 SR. Data not extracted for LY2216684 arm. Placebo in both arms. 12% atypical depression. Baseline severity not reported but can be categorised as more severe based on inclusion criterion</t>
  </si>
  <si>
    <t>Placebo in both arms (double-dummy; for LY2216684 which is not included). Baseline severity not reported but can be categorised as more severe based on inclusion criterion. Modified ITT (88% of N randomised so categorised as completer). Converted SE to SD. HAMD 21 reported for change score and HAMD 17 for response/remission</t>
  </si>
  <si>
    <t>Inclusion criteria: outpatients aged over 18 years; met DSM-IV criteria for a diagnosis of MDD; medically stable. Exclusion criteria: any psychiatric condition other than MDD prior to entering the study; organic mental disorders; current diagnosis of substance abuse syndrome (except nicotine/caffeine); use of pharmacological agents within the last 2 weeks known to affect mood or produce somatic symptoms; diagnosis of schizophrenia and/or dementia; presence or history of hepatic disease, renal Insufficiency, narrow angle glaucoma, mania, seizures; hypertensive patients; pregnant/nursing females</t>
  </si>
  <si>
    <t>Concomitant medications with primarily CNS activity were not allowed</t>
  </si>
  <si>
    <t>There was no significant difference between the two cohorts in the baseline demographic characteristics</t>
  </si>
  <si>
    <t>22-62</t>
  </si>
  <si>
    <t>36.5 (SD NR)</t>
  </si>
  <si>
    <t>5.5 (2.9)</t>
  </si>
  <si>
    <t>SmithKline Beecham</t>
  </si>
  <si>
    <t>Inclusion criteria: outpatients aged 18-65 years; met DSM-III criteria for a diagnosis of a major depressive episode; HAMD score of at least 18; Raskin Depression Scale score was greater than Covi Anxiety Scale score. Exclusion criteria: HAMD score improved by 20% or more during placebo run-in</t>
  </si>
  <si>
    <t>Included in Dunbar 1993. Rickels reports single-centre results and Dunbar 1993 reports results from 4 centres</t>
  </si>
  <si>
    <t>From Cipriani 2018 SR. Data and demographics only reported for 'efficacy sample' (excluded participants for protocol violations, e.g. using concomitant medication likely to have CNS effects), 80% of N randomised</t>
  </si>
  <si>
    <t>41.0 (SD NR)</t>
  </si>
  <si>
    <t>Data reported for 'efficacy sample' (excluded participants for protocol violations, e.g. using concomitant medication likely to have CNS effects), 80% of N randomised. No measure of variance reported for HAMD</t>
  </si>
  <si>
    <t>Mean current episode duration is 185 weeks</t>
  </si>
  <si>
    <t>CBT individual (over 15 sessions); escitalopram</t>
  </si>
  <si>
    <t>Identified from 2004 GL ref list. Excluded in 2004 GL 'Not CBT'. All participants were currently stabilized on low to moderate doses of tricyclic antidepressants (under 125 mg/day)</t>
  </si>
  <si>
    <t>CBT individual (over 15 sessions); TAU</t>
  </si>
  <si>
    <t>Unpublished, data extracted from Cipriani 2018 SR. Data not available or relevant for reboxetine</t>
  </si>
  <si>
    <t>44.7 (12.6)</t>
  </si>
  <si>
    <t>Unpublished paper, data extracted from Cipriani 2018 SR. Modified ITT, 97% of N randomised. No measure of variance reported for baseline HAMD</t>
  </si>
  <si>
    <t>ROB taken from Cipriani 2018 SR</t>
  </si>
  <si>
    <t>1; 4</t>
  </si>
  <si>
    <t>ISRCTN15635876</t>
  </si>
  <si>
    <t>Inclusion criteria: CES-D score of at least 16; be a working teacher; sufficient German language (reading and writing) skills. Exclusion criteria: notable suicidal risk as indicated by a score of 2 or more on item 9 of the BDI (2=“I’d like to kill myself”, 3=“I’d kill myself if I had a chance”)</t>
  </si>
  <si>
    <t>Internet-based problem-solving training (iPST). The iPST is based on an empirically evaluated Dutch online-based intervention “Alles onder controle” (everything under control) (van Straten et al. 2008; Warmerdam et al. 2008). The intervention was translated from Dutch into German and adapted for use by teachers. The iPST is composed of 5 lessons, in which participants acquire different problem-solving techniques. Additionally, the training includes components for behavioral activation with respect to important values in life. The following components were added to the original programme: techniques for coping with rumination, video introductions for each lesson produced by a nationally known expert in mental health training for teachers and example teacher characters who depict the targeted problems and demonstrate implementation of problem-solving techniques in a variety of situations. The iPST is structured as follows. First, participants describe what really matters to them (eg, values, life goals). Second, the participants write down their current worries and problems, which are then divided into three categories: unimportant, important but solvable, and unsolvable problems. Third, for each of the three types of problems, a different strategy is developed to either solve or cope with the problem if it is unimportant or unsolvable. The solvable problems are approached by a six-step procedure: describing the problem, brainstorming possible solutions, choosing the best solution, making a plan for carrying out the solution, actually carrying out the solution, and evaluating the success. Unsolvable and unimportant problems are handled by different coping techniques for rumination. Participants were advised to conduct one lesson per week and practice problem-solving techniques between lessons. Within 48 hours, participants received personalized written feedback from an eCoach on the exercises they had completed.</t>
  </si>
  <si>
    <t>Self &amp; master’s-level psychology student</t>
  </si>
  <si>
    <t>Participants of the control group received access to iPST after the six-month follow-up. Teachers on the waiting list received no online intervention but had full access to treatment as offered by the workplace occupational health management programs and routine mental health services.</t>
  </si>
  <si>
    <t>47.1 (8.2)</t>
  </si>
  <si>
    <t>No meaningful differences were found between the iPST and WLC group for any of the baseline variables</t>
  </si>
  <si>
    <t>Work-related self-efficacy (WSE)</t>
  </si>
  <si>
    <t>SF-12 mental health component score; SF-12 physical health component score</t>
  </si>
  <si>
    <t>General self-efficacy (GSE); Work-related self-efficacy (WSE)</t>
  </si>
  <si>
    <t>General self-efficacy (GSE)</t>
  </si>
  <si>
    <t>Days on sick leave (during past 4 weeks)</t>
  </si>
  <si>
    <t>European Union (EU EFRE: ZW6-80119999, CCI 2007DE161PR001)</t>
  </si>
  <si>
    <t>European Union (project number: EFRE: CCI 2007DE161PR001) and the BARMER GEK (German statutory health insurance company)</t>
  </si>
  <si>
    <t>Assessment of Quality of Life (AQoL mental component score [MCS]; AQoL physical component score [PCS])</t>
  </si>
  <si>
    <t>Waitlist control condition with unrestricted access to care-as-usual</t>
  </si>
  <si>
    <t>DRKS00005973</t>
  </si>
  <si>
    <t>Inclusion criteria: aged at least 18 years; CES-D score of at least 16; had internet access; not currently receiving, or on a waiting list for, psychotherapy for any kind of mental health problem; had had no psychotherapy for any kind of mental health disorder in the past 6 months. Exclusion criteria: notable suicidal risk (BDI item 9 &gt;1); met DSM-IV criteria for a major depressive episode, bipolar disorder, or psychotic disorder, or had a history of a major depressive disorder in the past 6 months</t>
  </si>
  <si>
    <t>Adherence-focused guided web-based intervention (GET.ON Mood Enhancer). Intervention sessions include text, exercises, testimonials, and audio and video clips. Audio sequences introduce relaxation exercises, whereas video clips explain theoretical frameworks in a user-friendly way. Participants were advised to complete two sessions a week, if possible, but a minimum of at least one. The intervention is based on behaviour therapy (BT) and problem-solving therapy (PST; Buntrock et al. 2015, 2016). During the study, a strong emphasis was placed on homework assignments meant to help the integration of acquired coping skills into daily life. As an optional component, participants could choose to receive a set of roughly 42 standardized text messages supporting them in this integration. During the intervention, participants were supported by an e-coach applying an adherence-focused guidance concept. The feedback provided by the e-coaches focused on supporting participants to work through the exercises and no therapeutic advice was given.</t>
  </si>
  <si>
    <t>There were no clinically important differences between treatment conditions in terms of any baseline characteristic</t>
  </si>
  <si>
    <t>TAU in both arms. Follow-up not available for HAMD but extracted for CES-D. Participants have clinically important depression symptoms (CES-D at least 16) but those with DSM-IV diagnosis of depression excluded. 6% using antidepressants at baseline</t>
  </si>
  <si>
    <t>44.2 (11.7)</t>
  </si>
  <si>
    <t>5 sessions (2.25)</t>
  </si>
  <si>
    <t>HAMD not available at follow-up so data extracted for CES-D</t>
  </si>
  <si>
    <t>Assessment of Quality of Life (AQoL)</t>
  </si>
  <si>
    <t>Total score</t>
  </si>
  <si>
    <t>Assessment of Quality of Life (AQoL): Mental Component Score (MCS)</t>
  </si>
  <si>
    <t>Assessment of Quality of Life (AQoL): Physical Component Score (PCS)</t>
  </si>
  <si>
    <t>59% drop-out</t>
  </si>
  <si>
    <t>Inclusion criteria: veterans aged at least 58 years; met DSM-IV criteria for a diagnosis of major depressive disorder. Exclusion criteria: actively psychotic or demented; both suicidal ideation and clear intent; met criteria for substance dependence</t>
  </si>
  <si>
    <t>Lejuez et al. (2001); Lejuez et al. (2011)</t>
  </si>
  <si>
    <t>Participants asked to maintain psychiatric medications at present doses when medically possible. Participants who had not initiated new prescription medications in the 4 weeks before enrolment into the study initiated treatment 1 week after randomisation and completion of the baseline assessment. However, potential participants who had recently begun trials of antidepressants or any other prescription medications needed to wait 4 weeks after assessment to ensure medication stabilisation before starting study treatment.</t>
  </si>
  <si>
    <t>Intervention included daily planners and valued activity lists to schedule positively (eg, attendance at a grandson’s football game) or negatively (eg, completion of a necessary chore resulting in spousal praise) reinforcing behaviours that are of value to the patient. The planner allows obstacles to successful completion of these behaviours to be addressed in advance so that the likelihood that reinforcement is received is maximised</t>
  </si>
  <si>
    <t>Masters-level counsellor</t>
  </si>
  <si>
    <t>Video conferencing</t>
  </si>
  <si>
    <t>Two BA arms: same room and videoconferencing</t>
  </si>
  <si>
    <t>1; 10</t>
  </si>
  <si>
    <t>63.9 (5.1)</t>
  </si>
  <si>
    <t>NCT00324701</t>
  </si>
  <si>
    <t>SCID</t>
  </si>
  <si>
    <t>Two BA arms: same room and videoconferencing. This timepoint listed as primary outcome. Remission defined as loss of diagnosis (assessed with SCID)</t>
  </si>
  <si>
    <t>Grants IIR-04-421-3 from the Veterans Aff airs Health Services Research and Development Program</t>
  </si>
  <si>
    <t>Depression symptoms not reported at endpoint or follow-up and remission only reported for 10-month follow-up</t>
  </si>
  <si>
    <t>Ubpublished, cannot be extracted from 2009 GL as baseline severity not reported</t>
  </si>
  <si>
    <t>Duloxetine; fluoxetine; placebo</t>
  </si>
  <si>
    <t>Unpublished, data extracted from 2009 GL. Data not extracted for duloxetine 40mg arm as below licensed dose. Demographics cannot be extracted as not split by group and not all arms included</t>
  </si>
  <si>
    <t>Inclusion criteria: met DSM-IV criteria for a diagnosis of major depressive disorder; HAMD score of at least 15. No further inclusion/exclusion criteria can be extracted (data extracted from 2009 GL)</t>
  </si>
  <si>
    <t>Statisical comparison between groups at baseline not reported</t>
  </si>
  <si>
    <t>Unpublished paper, data extracted from 2009 GL. Modified ITT (98% of N randomised)</t>
  </si>
  <si>
    <t>Unpublished paper, data not in 2009 GL forest plots</t>
  </si>
  <si>
    <t>Duloxetine; venlafaxine</t>
  </si>
  <si>
    <t>EudraCT (identifier: 2012-005612-26)</t>
  </si>
  <si>
    <t>Bulgaria, Estonia, Finland, France, Republic of Korea, Malaysia, Mexico, Poland, Romania, &amp; Slovakia</t>
  </si>
  <si>
    <t>Inclusion criteria: outpatients aged at least 65 years; met DSM-IV-TR criteria for recurrent MDD (assessed with MINI); HAMD score of at least 22 and HAMD score did not improve by 20% or more between screening and baseline visits; CGI-S score of at least 4; HADS-D score of at least 11; duration of current episode of between 4 weeks and 1 year. Exclusion criteria: depression with a seasonal pattern, with psychotic features, or with catatonic features; single episode MDD; bipolar I or II disorder; dysthymic disorder or double depression; schizoaffective depressive disorder or bipolar type; MDD associated with Alzheimer's disease or other dementia or mild cognitive impairment; panic disorder, agoraphobia, specific phobia, social phobia, OCD, PTSD, acute stress disorder; any psychotic disorder diagnosed according to DSM-IV-TR criteria; severe neurologic disorders or severe or unstable medical conditions; alcohol or drug abuse or dependence within the past 12 months; marked suicidal intent and/or known suicidal tendencies during the current episode; transaminase values &gt;2 times the upper limit of normal reference range (ULN), alkaline phosphatase &gt;3 ULN, and/or total bilirubin &gt;2 ULN; not responded to an appropriate dose of 2 antidepressant drugs of different classes (used for at least 4 weeks) for the current episode; received ECT, TMS, or insight-oriented or structured psychotherapy started within 3 months before inclusion; light therapy started within 2 weeks; depot neuroleptics within 6 months</t>
  </si>
  <si>
    <t>Benzodiazepines, zolpidem, and zopiclone were permitted if they had been initiated at least 4 weeks before inclusion and used at stable dosage up to week 8</t>
  </si>
  <si>
    <t>Center</t>
  </si>
  <si>
    <t>Modified ITT (started receiving study medication and at least 1 post-baseline assessment), 99% of N randomised</t>
  </si>
  <si>
    <t>70.6 (5.0)</t>
  </si>
  <si>
    <t>2.6 (2.1)</t>
  </si>
  <si>
    <t>4.5 (2.8)</t>
  </si>
  <si>
    <t>Servier</t>
  </si>
  <si>
    <t xml:space="preserve">Data not extracted for tianeptine. 19.9% receiving an antidepressant and/or treated with a benzodiazepine or a sedative/hypnotic at week 0. </t>
  </si>
  <si>
    <t>Data not extracted for SDS as only available for around 50% of the sample (no explanation for reduced N)</t>
  </si>
  <si>
    <t>Mead Johnson Laboratories</t>
  </si>
  <si>
    <t>15% bipolar disorder</t>
  </si>
  <si>
    <t>Colombia</t>
  </si>
  <si>
    <t>25-66</t>
  </si>
  <si>
    <t>45 (SD NR)</t>
  </si>
  <si>
    <t>Inclusion criteria: met RDC for a diagnosis of endogenous major depressive disorder; HAMD score of at least 18. Exclusion criteria: history of other psychiatric disorder or major physical illness</t>
  </si>
  <si>
    <t>4-12 capsules/day</t>
  </si>
  <si>
    <t>No measure of variance reported for baseline HAMD</t>
  </si>
  <si>
    <t>550mg</t>
  </si>
  <si>
    <t>262.5mg</t>
  </si>
  <si>
    <t>Inclusion criteria: met DSM-III criteria for major depressive disorder; HAMD score of at least 22; women were postmenopausal, surgically sterile, or practicing an adequate method of contraception. Exclusion criteria: pregnant or lactating women; receiving concomitant psychotherapeutic medications or certain other concomitant medications; history of serious intolerance or resistance to any antidepressant drug or use of any other investigational drug in the 4 weeks preceding this study; history of schizophrenia, schizoaffective disorders, or significant medical disease, including convulsive disorders; alcohol and/or drug abuse, including those experiencing recent symptoms of withdrawal</t>
  </si>
  <si>
    <t>50mg</t>
  </si>
  <si>
    <t>If sleep-inducing medication was needed, patients were permitted only intermittent chloral hydrate, with the exception of the nights before psychiatric scale testing, when chloral hydrate was not allowed</t>
  </si>
  <si>
    <t>37.6 (SD NR)</t>
  </si>
  <si>
    <t>98mg</t>
  </si>
  <si>
    <t>190mg</t>
  </si>
  <si>
    <t>Pfizer Inc</t>
  </si>
  <si>
    <t>No SD data reported and discontinuation not split by groups. From Agabio 2018</t>
  </si>
  <si>
    <t>Outcome measures outside protocol</t>
  </si>
  <si>
    <t>Trazodone; fluoxetine</t>
  </si>
  <si>
    <t>41.3 (12.6)</t>
  </si>
  <si>
    <t>Inclusion criteria: outpatients with moderate to moderately severe major depression without a history of mania or hypomania; Raskin Depression Scale score of at least 8, and larger in value than the Covi Anxiety Scale score; HAMD score of at least 18. Exclusion criteria: patients with the following primary psychiatric diagnoses: schizophrenia, adjustment disorder, bipolar disorder, panic disorder, social phobia, obsessive-compulsive disorder, psychotic depression, and atypical depression; improvement in HAMD score of 25% or more between the screen and baseline evaluations; serious concomitant medical illness or significant abnormal laboratory values at screening or baseline; history of seizure disorders (except febrile seizures in childhood); high suicidal risk (based on judegment of the investigator); recent history (within 6 months) of alcohol or drug abuse; required therapy with other psychotropic drug within 14 days of baseline (with the exception of chloral hydrate for sleep); received electroconvulsive therapy within 3 months of baseline; hypersensitive to fluoxetine during a prior treatment period; used any investigational drug within 30 days of baseline; previously treated with paroxetine; women of childbearing age if they had positive pregnancy test or did not practice medically accepted means of birth control.</t>
  </si>
  <si>
    <t>SmithKline Beecham Pharmaceuticals</t>
  </si>
  <si>
    <t>Inclusion criteria: outpatients aged at least 18 years; met DSM-IV criteria for a diagnosis of major depressive disorder or atypical major depressive disorder (assessed with SCID) for at least 1 month; HAMD score of at least 16. Exclusion criteria: pregnant or lactating women or women of childbearing potential not using a medically accepted means of contraception; serious suicidal risk; serious comorbid illness that was not stabilized; presence of a seizure disorder with a seizure occurring within the past year; presence of any of the following DSM-IV diagnoses: organic mental disorder, substance-use disorder, schizophrenia, delusional disorder, psychotic disorders not elsewhere classified, bipolar disorder, and antisocial personality disorder; mood-congruent or mood-incongruent psychotic features; history of allergy to the study drugs or history of multiple adverse drug reactions; concomitant use of any antidepressant (other than study drugs), anxiolytic, or other psychotropic medication within 7 days before study entry, with the exception of chloral hydrate; use of monoamine oxidase inhibitors (MAOIs) within 2 weeks of active therapy or anticipated need to use an MAOI within 5 weeks of discontinuing the study; hyper- or hypothyroidism (thyroid replacement was allowed, and patients were allowed to enter if they were clinically and biochemically euthyroid); lack of response to treatment of current major depression episode by any SSRI, defined as 6 weeks or more of treatment with 40 mg or more per day fluoxetine, 150 mg or more per day of sertraline, or 40 mg or more per day of paroxetine; CGI-I score of 1 or 2 during the placebo run-in period</t>
  </si>
  <si>
    <t>The treatment groups were comparable at baseline with respect to age, gender, and severity of illness</t>
  </si>
  <si>
    <t>42.9 (14.3)</t>
  </si>
  <si>
    <t>Lilly Research Laboratories, Eli Lilly</t>
  </si>
  <si>
    <t>Fluoxetine + LI-160 placebo</t>
  </si>
  <si>
    <t>Fluoxetine placebo + LI-160 placebo</t>
  </si>
  <si>
    <t>Lichtwer Pharma AG</t>
  </si>
  <si>
    <t>Inclusion criteria: outpatients aged 18-65 years; met DSM-IV criteria for a diagnosis of a major depressive episode of at least 2 weeks' duration; HAMD score of at least 16 at screen and baseline assessment; negative pregnancy test within 5 days before study start in women of childbearing potential (nonchildbearing potential was defined as postmenopause for at least 1 year or surgical sterilization or hysterectomy at least 3 months before study start). Exclusion criteria: pregnancy, lactation, or nonuse of medically accepted means of contraception in women of childbearing potential; current serious suicidal or homicidal risk (according to investigator’s judgment); serious or unstable medical illness including cardiovascular, hepatic, renal, respiratory, endocrine, neurological, or hematologic disease; history of seizure disorder; met DSM-IV criteria for a diagnosis of organic mental disorders, substance use disorders including alcohol, active within the last 6 months, schizophrenia, delusional disorder, psychotic disorders not elsewhere classified, bipolar disorder, or antisocial personality disorder; history of multiple adverse drug reactions or allergy to the study drugs; mood-congruent or mood-incongruent psychotic features; received other psychotropic drugs in the last 14 days; other investigational psychotropic drug within 40 days; fluoxetine within 40 days; any other investigational drug within 1 month; unacceptability to discontinue or likelihood to need medication that is prohibited as concomitant treatment during the study; clinical or laboratory evidence of hypothyroidism; failure to respond during the course of current major depressive episode to at least 2 adequate antidepressant trials, defined as 8 weeks or more of treatment with either imipramine 150 mg or greater (or its tricyclic equivalent), phenelzine 60 mg or greater (or its monoamine oxidase inhibitor equivalent), or fluoxetine 20 mg or greater (or its selective serotonin reuptake inhibitor equivalent); any other condition which, in the investigator’s judgment, may pose a significant risk to the patient’s health or may decrease the chances of obtaining reliable data to achieve the objectives of the study; mental condition rendering the patient unable to understand the nature, scope, and possible risks of the study; history or suspicion of unreliability, poor cooperation, or noncompliance with medical treatment</t>
  </si>
  <si>
    <t>Placebo in both arms (double-dummy). Data not extracted for St Johns Wort. Via Jakubovski 2016 SR. 50% completion rate. Because of difficulties in completing enrollment by the target date, a second site (Department of Psychiatry, Rush-Presbyterian–St Luke’s Medical Center, Chicago, Ill) was added to the Boston site. Following an interim analysis of the study performed in September 2001, the sponsor (Lichtwer Pharma AG, Berlin, Germany) opted to close the study and to proceed with the final analyses carried out on a sample size smaller than the one originally planned</t>
  </si>
  <si>
    <t>37.2 (10.8)</t>
  </si>
  <si>
    <t>Placebo in both arms (double-dummy; for st. johns wort which is not included)</t>
  </si>
  <si>
    <t>42.2 (10.6)</t>
  </si>
  <si>
    <t>Unpublished paper, extracted data from Cipriani 2018 SR</t>
  </si>
  <si>
    <t>Data extracted from Cipriani 2018 (imputed response and remission not extracted). No measure of variance for HAMD baseline</t>
  </si>
  <si>
    <t>Unpublished paper, data extracted from Cipriani 2018 SR. Data not extracted for vilazodone</t>
  </si>
  <si>
    <t>Unpublished paper, data extracted from Cipriani 2018 SR. Data not extracted for vilazodone arms</t>
  </si>
  <si>
    <t>Data extracted from Cipriani 2018 (imputed response and remission not extracted). No measure of variance for HAMD baseline. Modified ITT (99% of N randomised)</t>
  </si>
  <si>
    <t>FEIGHNER1989</t>
  </si>
  <si>
    <t>Feighner92</t>
  </si>
  <si>
    <t>Inclusion criteria: university students aged at least 18 years; self-identified as experiencing symptoms of depression and anxiety. Exclusion criteria: Not reported</t>
  </si>
  <si>
    <t>Woebot is an automated conversational agent designed to deliver CBT in the format of brief, daily conversations and mood tracking. Woebot is used within an instant messenger app that is platform agnostic and can be used either on a desktop or mobile device. Each interaction begins with a general inquiry about context (eg, “What’s going on in your world right now?”), and mood (eg, “How are you feeling?”) with responses provided as word or emoji images to represent affect in that moment. After gathering mood data, participants are presented with core concepts related to CBT by link to short video, or by way of short “word games” designed to facilitate teaching participants about cognitive distortions. The first day included an “onboarding” process that introduced the bot, adding that while the bot may seem like a person, it is closer to a “choose your own adventure self-help book” and therefore not fully capable of understanding what the needs of the user may be. The bot also briefly explained CBT and notified the user that while a psychologist was “keeping an eye on things” (ie, monitoring), this was not happening in real time and thus the service should not be used as a replacement for therapy. In addition, participants were encouraged to call 911 for emergencies. Intervention included: empathic responses; tailored content; goal setting; accountability; motivation and engagement; reflection</t>
  </si>
  <si>
    <t>In the information control condition, participants were directed to the NIMH resources section and specifically, a free publication entitled “Depression in College Students”. The ebook provides comprehensive evidence-based information on epression among college students including sections on signs and symptoms, different types of treatments, answers to frequently asked questions, and a list of resources including further reading, helpline numbers, and other resources</t>
  </si>
  <si>
    <t>Data and demographics only available for completers</t>
  </si>
  <si>
    <t>22.2 (2.3)</t>
  </si>
  <si>
    <t>12.14 check-ins (2.23)</t>
  </si>
  <si>
    <t>The second author (AMD) is the founder of a commercial entity Woebot Labs Inc. (formerly, the Life Ninja Project) that created the intervention (Woebot) that is the subject of this trial</t>
  </si>
  <si>
    <t>Inclusion criteria: routine GP referrals to Warrington Primary Care Mental Health Team (PCMHT); aged at least 16 years; mild to moderate anxiety and/or depression as defined by a score=8-14 on either anxiety or depression subscale of HADS. Exclusion criteria: actively suicidal; primary diagnosis of substance misuse; unable to complete questionnaires owing to language difficulties, illiteracy or learning disability</t>
  </si>
  <si>
    <t>A Handy Guide to Managing Depression and Anxiety: what should I do?' (Kennedy &amp; Lovell, 2002)</t>
  </si>
  <si>
    <t>The manual is pocket sized and has two distinct parts. Part one gives general advice about lifestyle, professional help and treatments available for anxiety and depression. Part two uses cognitive behavioural techniques to help the reader identify and change the thoughts and behaviours that lead to negative emotional states. This second part helps the reader to recognize thoughts, physical symptoms and behaviour and also to identify problems and set goals. The second part also teaches self-help interventions such as behavioural activation, relaxation, problem solving, exposure and cognitive therapy. The self-help manual was developed by clinicians and researchers from the University of Manchester, in consultation with service users</t>
  </si>
  <si>
    <t>The control group were informed that on receipt of their final questionnaires they would be sent a copy of the manual</t>
  </si>
  <si>
    <t>There were no large differences in baseline characteristics between patients in the two groups</t>
  </si>
  <si>
    <t>39 (11.6)</t>
  </si>
  <si>
    <t>16-70</t>
  </si>
  <si>
    <t>Excluded from 2009 GL 'Only 19% of participants depressed (53% mixed anxiety &amp; depression, 19% anxiety)'. Baseline depression scores over threshold. 23% prior mental health contact but no further details reported, proportion on antidepressants at baseline not reported</t>
  </si>
  <si>
    <t>Dr Karina Lovell is co-author of the self-help manual used in this study but receives no financial recompense from it</t>
  </si>
  <si>
    <t>EQ-5D (index and continuous)</t>
  </si>
  <si>
    <t>Inventory of Interpersonal Problems-64 (IIP-64); Social Adjustment Scale (SAS)</t>
  </si>
  <si>
    <t>Inclusion criteria: patients consecutively referred to four metropolitan IAPT sites; aged at least 18 years; met DSM-IV criteria for a diagnosis of a major depressive episode (assessed with MINI); HAMD score &gt;14; PHQ-9 score &gt;10; identified as likely to require high-intensity treatment after triage. Exclusion criteria: current psychotic symptoms or bipolar disorder; clinical contraindications for short-term psychotherapy including current use of antipsychotic medication; historical clinical diagnosis of Axis II disorder; historical or current repeated non-suicidal self-injury; disclosure of current suicidal intent and plans; historical or current eating disorder; historical or current substance abuse;  non-English speakers; those who had participated in another clinical trial within the past year in which they had received CBT or STPP for depression; those who had had previous unsuccessful CBT; highly unstable or insecure life arrangements</t>
  </si>
  <si>
    <t>Sex; severity of depression; age</t>
  </si>
  <si>
    <t>Dynamic interpersonal therapy (DIT) individual</t>
  </si>
  <si>
    <t>Lemma et al. (2010)</t>
  </si>
  <si>
    <t>DIT views symptoms of depression and anxiety as responses to interpersonal difficulties or perceived threats to attachments (loss/separation) and hence also as threats to the self. DIT aims to help patients improve their ability to cope with current attachment-related interpersonal challenges through better understanding their subjective reactions to them as threats, making implicit anxieties and concerns explicit, and improving their ability to reflect on their own and others’ thoughts and feelings. DIT helps patients understand the connection between their presenting symptoms and their relationships by identifying a core, non-conscious, repetitive pattern of relating. This pattern, termed the interpersonal affective focus, becomes the therapy’s central focus, and the therapist works on the conscious cost of such repetitive patterns. DIT primarily targets the assumed dynamic origins of depressive symptoms and, secondarily, enhanced interpersonal functioning through improved capacity to reflect on the individual’s own states of mind as well as those of others</t>
  </si>
  <si>
    <t>16x 1-hour sessions</t>
  </si>
  <si>
    <t>Trained DIT practitioners (within IAPT)</t>
  </si>
  <si>
    <t>Low-intensity treatment (LIT) consisted of fortnightly individual sessions with a PWP using a self-guided manual-based programme commonly used in IAPT services. The LIT condition was designed to reflect interventions usually offered at Step 2 within IAPT services, including guided self-help, psychoeducation, and face-to-face and telephone support using NICE-recommended interventions. After the 16–24-week LIT period, all participants who had not recovered were offered high-intensity therapy (CBT, IPT, counselling or DIT).</t>
  </si>
  <si>
    <t>Face-to-face/telephone</t>
  </si>
  <si>
    <t>Maximum 9 sessions</t>
  </si>
  <si>
    <t>16-24</t>
  </si>
  <si>
    <t>Self &amp; PWP</t>
  </si>
  <si>
    <t>Different durations of intervention across arms (DIT=16 weeks and CBT and guided self-help=16-24 weeks)</t>
  </si>
  <si>
    <t>Roth &amp; Pilling (2015)</t>
  </si>
  <si>
    <t>Therapists followed a cognitive therapy model (Beck and Haigh 2014), and used the standard IAPT high-intensity protocol (Roth and Pilling 2015)</t>
  </si>
  <si>
    <t>14-18x 1-hour sessions</t>
  </si>
  <si>
    <t>Trained CBT practitioner (within IAPT)</t>
  </si>
  <si>
    <t>National Institute for Health Research (NIHR), Research for Patient Benefit Programme (grant number PB-PG-0610-22287)</t>
  </si>
  <si>
    <t>37.9 (11.8)</t>
  </si>
  <si>
    <t>Different durations of intervention across arms (DIT=16 weeks and CBT and guided self-help=16-24 weeks) and statistically significant difference in assessment time for endpoint assessment (22 weeks for guided self-help and 26.1 weeks and 26.3 weeks for DIT and CBT). 54% had medical problems</t>
  </si>
  <si>
    <t>EuroQoL (EQ5D) index</t>
  </si>
  <si>
    <t>EuroQoL (EQ5D) continuous</t>
  </si>
  <si>
    <t>Inventory of Interpersonal Problems-64 (IIP-64)</t>
  </si>
  <si>
    <t>ISRCTN38209986; ISRCTN06629587</t>
  </si>
  <si>
    <t>41.2 (12.3)</t>
  </si>
  <si>
    <t>10mg</t>
  </si>
  <si>
    <t>28mg/day</t>
  </si>
  <si>
    <t>Data extracted from Cipriani 2018 (imputed response and remission not extracted). Modified ITT (97% of N randomised). Measure of variance not reported for baseline HAMD</t>
  </si>
  <si>
    <t>Inclusion criteria: met DSM-IV criteria for a diagnosis of MDD. Exclusion criteria: Not reported</t>
  </si>
  <si>
    <t>16.6mg</t>
  </si>
  <si>
    <t>Unpublished paper, data extracted from 2009 GL. Modified ITT (1 dose and 1 post-baseline assessment), 97% of N randomised</t>
  </si>
  <si>
    <t>113.1mg</t>
  </si>
  <si>
    <t>Data not extracted in the 2009 GL for Sheehan Disability Scale or QoL</t>
  </si>
  <si>
    <t>Inclusion criteria: consecutive referrals to the outpatient service of the Unit for Mental Health for the Elderly at the 'Hospital das Clinicas,' in Sao Paulo, Brazil; aged at least 60 years; MADRS score of at least 20; met DSM-IV criteria for a diagnosis of a major depressive epsiode. Exclusion criteria: narrow-angle glaucoma; severe cardiac arrhythmia; alcohol or substance abuse or dependence; Mini-Mental State Examination (MMSE) score &lt; 24 (17 for those unable to read or write); treatment with antidepressants in the 2 months prior to enrollment on the trial; diagnosis of bipolar disorder; psychotic or suicidal symptoms</t>
  </si>
  <si>
    <t>68.5 (5.9)</t>
  </si>
  <si>
    <t>25% subjects were receiving benzodiazepines (mostly lorazepam) and 33% antihypertensive treatment</t>
  </si>
  <si>
    <t>Converted 95% CI to SD</t>
  </si>
  <si>
    <t>From Benraad 2016 SR. Coexisting medical conditions: 29% hypertension; 24% insomnia; 9% pain due to orthopedic or rheumatic diseases; 9% vertigo/dizziness; 7% gastritis; 4% Type II diabetes; 4% hypothyroidism; 2% tinnitus; 2% obesity; 2% wide-angle glaucoma; 2% mild aortic insufficiency; 2% blepharospasm. 33% had had depression symptoms for 12 months or more. 25% received prior treatment for depression but not clear restricted to current episode</t>
  </si>
  <si>
    <t>Pfizer SA, Brazil</t>
  </si>
  <si>
    <t>Inclusion criteria: presenting for treatment at a university student counselling centre (SCC); BAI score and/or BDI-II score &gt;9. Exclusion criteria: request for couples or family therapy and not individual therapy; needs were strictly limited to study skills training; diagnosis of a serious psychiatric illness, including schizophrenia or schizoaffective disorder; those who presented in crisis and requested a brief crisis consultation</t>
  </si>
  <si>
    <t>27.9 (7.3)</t>
  </si>
  <si>
    <t>18-52</t>
  </si>
  <si>
    <t>Symptom level (total score on the Outcome Questionnaire [OQ]; cutoff score = 75)</t>
  </si>
  <si>
    <t>No limit on number of treatment sessions</t>
  </si>
  <si>
    <t>Doctoral psychology students in a CBT-oriented clinical psychology programme</t>
  </si>
  <si>
    <t>Acceptance and commitment therapy (ACT). Nonspecific characteristics such as active listening, empathy, providing focus and structure, goal setting, and providing feedback were determined to be relevant to both conditions. Classic behavioural interventions were considered applicable to treatment in either condition, including behaviour activation, exposure, homework, and skills training. Unique ACT components were socialization to the ACT model, emphasis on experiential acceptance and willingness, discussion of the potential role of language in human suffering, mindfulness training, encouragement of value-driven living, and discussion of “clean” versus “dirty” distress.</t>
  </si>
  <si>
    <t>Cognitive Therapy (CT). Nonspecific characteristics such as active listening, empathy, providing focus and structure, goal setting, and providing feedback were determined to be relevant to both conditions. Classic behavioural interventions were considered applicable to treatment in either condition, including behaviour activation, exposure, homework, and skills training. Components designated as unique to CT were socialization to the CT model; discussion of automatic thoughts, core beliefs, and schemas; identification of cognitive distortions; cognitive disputation; and cognitive restructuring</t>
  </si>
  <si>
    <t>Quality of Life Index (QOLI)</t>
  </si>
  <si>
    <t>Quality of Life Index (QOLI); Satisfaction with Life Scale (SLS)</t>
  </si>
  <si>
    <t>Notable gender differences were obtained between groups (ACT: 42 women, 13 men; CT: 37 women, 7 men)</t>
  </si>
  <si>
    <t>Satisfaction with Life Scale (SLS)</t>
  </si>
  <si>
    <t>Patients (sometimes in consultation with therapists) were free to decide when to terminate treatment</t>
  </si>
  <si>
    <t>15.27 sessions</t>
  </si>
  <si>
    <t>15.6 sessions</t>
  </si>
  <si>
    <t>Paroxetine (in morning) + amitriptyline placebo (at night)</t>
  </si>
  <si>
    <t>Amitriptyline (at night) + paroxetine placebo (in morning)</t>
  </si>
  <si>
    <t>Placebo in both arms (double-dummy). Modified ITT (at least 1 valid post-randomisation evaluation available within 4 days of intake of medication), 82% of N randomised so categorised as completer</t>
  </si>
  <si>
    <t>Inclusion criteria: patients aged 19-85 years presenting with symptoms of depression in general practice; MADRS score of at least 20; regarded by the general practitioner as requiring antidepressant therapy for the treatment of their depressive symptoms. Exclusion criteria: coexisting disease which was severe or unstable; history of mania or hypersensitivity to amitriptyline, other TCAs or SSRIs; pregnant, lactating or planning a pregnancy during the study period; currently receiving or had received monoamine oxidase inhibitors in the previous 3 weeks; currently receiving phenytoin, warfarin, tryptophan, lithium or electroconvulsive therapy; received treatment with an investigational compound in the previous 3-month period</t>
  </si>
  <si>
    <t>20-83</t>
  </si>
  <si>
    <t>48 (SD NR)</t>
  </si>
  <si>
    <t>The presenting conditions and baseline characteristics were similar for both groups</t>
  </si>
  <si>
    <t>Placebo in both arms. 57% were taking concomitant medication during the study. The most commonly used medications were gastrointestinal drugs, antihypertensives, oral contraceptives, antiinflammatories, analgesics and psycholeptics. Benzodiazepines were also taken in a few cases (paroxetine, 22; amitriptyline, 21).</t>
  </si>
  <si>
    <t>Excluded in 2004 GL as 'Patients not diagnosed against recognised classification system'. Paper reports N=381 randomised but numbers in both groups add to 375 ('six patients were not evaluable by treatment due to inconsistent treatment allocation'). 10% taking antidepressants on presentation. 53% had at least 1 concomitant illness. 29% had used antidepressants previously but does not appear to be specific to current episode</t>
  </si>
  <si>
    <t>Data cannot be extracted for response (CGI-I score 1-2; in figure)</t>
  </si>
  <si>
    <t>SmithKline Beecham International (Australia)</t>
  </si>
  <si>
    <t>Freeman, C.P.L., Power, M.J., Bowyer, D.J., Law, R. Brief structured psychotherapies for neurotic disorders in primary care: a comparison of CBT, PT and treatment as usual at early and late intervention.</t>
  </si>
  <si>
    <t>Unpublished paper included in 2009 GL. Baseline scores not extracted for this study in 2009 GL</t>
  </si>
  <si>
    <t>Identified from 2004 GL ref list. Excluded from 2004 GL 'Participants suffering from 'emotional difficulty' and not diagnosed as depressed', above clinical threshold on BDI. TAU in both arms</t>
  </si>
  <si>
    <t>Brief psychotherapy, adhering to a Rogerian model of psychotherapy. The intervention included helping the patient to express feelings, clarify thoughts, and to restate or reframe difficulties; the therapists also suggested alternative understandings. They did not give advice, but used empathy and advanced listening skills to help patients resolve their own difficulties</t>
  </si>
  <si>
    <t>Therapist (with the necessary qualifications and experience to be accredited by the British Association for Counselling)</t>
  </si>
  <si>
    <t>Inclusion criteria: primary care patients aged at least 18 years; experiencing emotional difficulty that general practitioner deemed to require a brief psychotherapy intervention; onset of difficulties within previous 6 months; had not consulted with an emotional illness for 12 months before index episode. Exclusion criteria: receiving brief psychotherapy or other form of psychological intervention; psychotic or chronic mental illness; actively suicidal; severe drug or alcohol dependency; physical illness such that unable to reach surgery; unable to complete questionnaires owing to language difficulties, illiteracy, or learning disability</t>
  </si>
  <si>
    <t>39.0 (13.5)</t>
  </si>
  <si>
    <t>7.7 (3.8) sessions</t>
  </si>
  <si>
    <t>TAU in both arms. 14% of the brief-psychotherapy group and 18% of the general-practitioner group were prescribed antidepressants between baseline and endpoint</t>
  </si>
  <si>
    <t>Mental Health Foundation, Medical Research Council, and the (former) North East Thames Regional Health Authority</t>
  </si>
  <si>
    <t>Inclusion criteria: inpatients and outpatients at study hospital; met CCMD-2-R diagnostic criteria for depressive neurosis; SCL-90 depressive factors score &gt;2; HAMD score &gt;17. Exclusion criteria: severe organic diseases</t>
  </si>
  <si>
    <t>18-51</t>
  </si>
  <si>
    <t>31.2 (8.8)</t>
  </si>
  <si>
    <t>There were no significant differences in sex, age and duration of disease between the two groups (P &gt; 0.05)</t>
  </si>
  <si>
    <t>A filiform needle was used for acupuncture and qi induction performed after its arrival. Hegu (LI 4) and Taichong (LR 3) were first acupunctured and then Baihui (GV 20) and Yintang (Ex-HN 3). After the insertion of the needles, 6 deep nasal respirations were taken and after a 1-minute rest, another 6 deep respiration was taken until the withdrawal of the needles</t>
  </si>
  <si>
    <t>16x 30-min sessions</t>
  </si>
  <si>
    <t>From Smith 2018 SR (studies awaiting assessment). Discontinuation not reported, assumed ITT</t>
  </si>
  <si>
    <t>Discontinuation not reported, assumed ITT</t>
  </si>
  <si>
    <t>Inclusion criteria: inpatients and outpatients aged 18-65 years from 4 different hospitals; diagnosis of depression (according to CCMD-2); HAMD score &gt;20; conscious, no loss of speech, preserved intelligence; minimum primary education level; TCM diagnostic criteria of ‘yu bing’ depressive disease due to liver qi stagnation or qi stagnation causing fire. Exclusion criteria: schizophrenia; organic or somatic disease that can trigger depression; severe cardiovascular, neurological, liver, kidney, or blood function disease; pregnancy; non-co-operative during needling; not taking medication on time; antidepressants taken in the past 2 weeks</t>
  </si>
  <si>
    <t>Extracted from Smith 2018 SR</t>
  </si>
  <si>
    <t>Treatment group received acupuncture administered to LIV3 Taichong, LI 4 Hegu, DU 20 Baihui, and MHN-3 Yin tang. The 4 gates were needled first, to a depth of 15 mm; the needle was stimulated by lifting twirling manipulation until de qi was obtained. Bai hui was needled at a 30º angle in a quick motion. Yintang was needled by pinching the skin, then inserting to a depth of 15 mm parallel to the skin surface. Baihui and Yintang were twirled until de qi was obtained. The needles were leB in for 30 minutes. Two auricular acupuncture points were used - liver and heart points. Ear press tacks were placed on points and secured with small strips of bandage. These points were leB in for 3 days, then were repeated in alternate ears.</t>
  </si>
  <si>
    <t>24x 30-min sessions</t>
  </si>
  <si>
    <t>The sham acupuncture group involved needling of points in the region of Taichong, Baihui, Yintang, but roughly 0.5 cun away from actual points. The needle was inserted and manipulated in the same way as for the acupuncture group. The auricular acupuncture points were used in the same way as in the active group.</t>
  </si>
  <si>
    <t>Imbalance in characteristics at randomisation, including previous psychiatric medication use and history of psychiatric care</t>
  </si>
  <si>
    <t>Non-English language paper, data extracted from Smith 2018 SR. N randomised/discontinuation by group not reported. Definition of response non-standard (75%). Baseline severity not reported but can be categorised as more severe based on inclusion criteria</t>
  </si>
  <si>
    <t>From Smith 2018 SR. Non-English language paper, extracted from SR. No baseline score but inclusion criterion HAMD &gt;20. Treatment assignment of those randomised/discontinuation not reported. No demographic information available</t>
  </si>
  <si>
    <t>Inclusion criteria: outpatients aged over 18 years; met DSM-III criteria for a diagnosis of major depressive disorder; duration of episode greater than 1 month; HAMD score of at least 20. Exclusion criteria: pregnancy; women of childbearing age not using an acceptable means of contraception; lactation: serious suicidal risk; glaucoma; presence of cardiovascular arrhythmias; hypertensive patients being treated with guanethidine, reset-pine, clonidine, or methyldopa; serious medical illness including unstabilized hepatic, renal, respiratory, endocrinologic, neurologic, or hematologic disease; a history of seizures, severe allergies, or multiple adverse drug reactions; psychotic patients; DSM-III diagnosis of organic mental disorder, substance abuse within the past year, schizophrenia, schizoaffective illness, paranoid disorders, or bipolar affective disorder; monoamine oxidase inhibitors within the last 14 days; taking lithium or any other psychotropic drug concurrently; used either study drug within the 4 weeks prior to admission into the study.</t>
  </si>
  <si>
    <t>Trazodone + fluoxetine placebo</t>
  </si>
  <si>
    <t>Fluoxetine + trazodone placebo</t>
  </si>
  <si>
    <t>Placebo in both arms. Capsules were administered three times daily as a combination of placebo and/or active drug.</t>
  </si>
  <si>
    <t>Ns and discontinuation not reported in study paper but extracted from 2009 GL (includes unpublished data)</t>
  </si>
  <si>
    <t>Placebo in both arms (double-dummy). Ns and discontinuation not reported in study paper but extracted from 2009 GL (includes unpublished data)</t>
  </si>
  <si>
    <t>Ns and discontinuation not reported in study paper but extracted from 2009 GL (includes unpublished data). Demographics not reported</t>
  </si>
  <si>
    <t>Data combined across all 3 psychotherapy arms</t>
  </si>
  <si>
    <t>CBT individual (over 15 sessions); Behavioural therapy (Lewinsohn 1976); Short-term psychodynamic psychotherapy individual</t>
  </si>
  <si>
    <t>Inclusion criteria: aged at least 21 years; have a family member with significant memory loss/deterioration in cognitive abilities; spend at least 8 hours/week caregiving for at least 6 months; owning a phone; planning to remain in the area for 6 months; their care recipients must have had a score of 23 or less on the Mini-Mental State Examination (MMSE) and be unable to perform 1 or more Activities of Daily Living (ADL) and 2 or more Instrumental Activities of Daily Living (IADL), or have a documented dementia diagnosis. Exclusion criteria: cognitively impaired; any serious medical problem that interfered with their caregiving role; if they or their care recipient had life expectancy less than 6 months</t>
  </si>
  <si>
    <t>60.3 (12.5)</t>
  </si>
  <si>
    <t>Both interventions continued over a three- to four-month period, depending upon scheduling</t>
  </si>
  <si>
    <t>0.5</t>
  </si>
  <si>
    <t>Telephone support (comparison) condition. Calls began with a general inquiry as to caregiver and care recipient well-being, then one or more problems were identified for discussion. Common themes were incontinence, incessant questioning, temper outbursts, and nocturnal awakenings. The interventionist remained empathic and supportive, and at a comfortable moment, indicated that written information was available to help. Consumer-friendly materials (in Chinese or English) were mailed if requested. The next phone call was scheduled and the session ended with expressions of concern for the welfare of caregiver and care recipient.</t>
  </si>
  <si>
    <t>7x 90-min sessions</t>
  </si>
  <si>
    <t>In-home behavioural management programme (IHBMP). IHBMP is comprised of 6 modules that focus on learning new skills to help the caregiver cope with caregiving stress. Each module required one or more 90-minute sessions; one additional session was used for any module requiring extra time. Except for the introduction, they could be presented in any order, depending on caregiver problems. Intervention targeted practical caregiving skills but also included identifying recurrent “unhelpful” thinking patterns and challenging them to develop more adaptive thoughts, and scheduling pleasant activities</t>
  </si>
  <si>
    <t>National Office of the Alzheimer’s Association, Chicago, “Comparative Efficacy of Interventions to Reduce Distress in Chinese and Other Dementia Caregivers” (grant IIRG-01-3157 to DGT)</t>
  </si>
  <si>
    <t>Inclusion criteria: inpatients or outpatients aged at least 65 years; met DSM-IV criteria for a diagnosis of a current major depressive episode, with or without endogenous or psychotic features (assessed using SADS); symptoms must have been present for at least 1 month; HAMD score of at least 21. Exclusion criteria: uncontrolled medical illness at the time of recruitment; a manic or hypomanic episode; any history of non-affective psychosis; current substance dependence; electroconvulsive therapy within 6 months of recruitment; HAMD score improved by 25% or more during the washout period</t>
  </si>
  <si>
    <t>225-300mg/day</t>
  </si>
  <si>
    <t>At baseline, there were no significant between-group differences in sex distribution, age, age at onset, number of previous episodes, duration of present episode, hospitalization during present episode, psychotic or endogenous features, MMSE score and HDRS score</t>
  </si>
  <si>
    <t>70.8 (4.7)</t>
  </si>
  <si>
    <t>From Bauer 2009 SR. 13% psychotic depression</t>
  </si>
  <si>
    <t>Depression symptoms not reported</t>
  </si>
  <si>
    <t>251.47mg (36.38)</t>
  </si>
  <si>
    <t>62.50mg (17.68)</t>
  </si>
  <si>
    <t>Haloperidol up to 4 mg/day was allowed during the first four weeks for management of psychotic symptoms, as was lorazepam, up to 4 mg/day, for management of anxiety/insomnia. Nine patients with psychotic symptoms received haloperidol (5 in the nortriptyline subgroup –mean maximum dosage 3.6 mg/day– and 4 in the venlafaxine subgroup –mean maximum dosage 3.75 mg/day) and 21 patients with anxiety or insomnia received lorazepam (10 in the nortriptyline subgroup –mean maximum dosage 3.6mg/day–and 11 in the venlafaxine subgroup–mean maximum dosage 3.54 mg/day).</t>
  </si>
  <si>
    <t>ISRCTN19172148</t>
  </si>
  <si>
    <t>Inclusion criteria: British Pakistani women aged 16-65 years attending general practices in the North-west of England; communicating in English, Urdu or Punjabi; had a diagnosis of depression (assessed with CIS-R). Exclusion criteria: intellectual disabilities; severe mental illness; planning a visit abroad during the next 6 months</t>
  </si>
  <si>
    <t>Clustered</t>
  </si>
  <si>
    <t>General practice</t>
  </si>
  <si>
    <t>Social intervention. At the first session, the participants choose from a list of indoor and outside activities for subsequent sessions. A psychoeducation session provided information about depression including its nature, symptoms, causes and treatment.</t>
  </si>
  <si>
    <t>Participants randomised to the antidepressant intervention were specifically invited and offered treatment by their GP, who was trained in the treatment protocol and monitoring following National Institute for Health and Clinical Excellence (NICE) guidelines.</t>
  </si>
  <si>
    <t>In the combined intervention, participants were invited to attend social groups as well as being offered being antidepressant treatment.</t>
  </si>
  <si>
    <t>Facilitator' (multilingual graduate women)</t>
  </si>
  <si>
    <t>Facilitator' (multilingual graduate women) &amp; GP</t>
  </si>
  <si>
    <t>Social functioning as measured by the social functioning scale specifically developed for British Pakistani women was significantly lower in the antidepressant group than in the other two groups</t>
  </si>
  <si>
    <t>Data not extracted for social functioning (non-validated scale). 12% prescribed antidepressant at time of recruitment</t>
  </si>
  <si>
    <t>41.7 (10.5)</t>
  </si>
  <si>
    <t>Medical Research Council. Authors had some financial interests in pharmaceutical companies</t>
  </si>
  <si>
    <t>Functioning as measured by Brief Disability Questionnaire (listed in protocol as secondary outcome) not reported</t>
  </si>
  <si>
    <t>N&lt;10 for waitlist for analysis</t>
  </si>
  <si>
    <t xml:space="preserve">Excluded from 2009 GL 'N too small (N = 10 Imipramine, N = 6 placebo)' </t>
  </si>
  <si>
    <t>Clomipramine; imipramine</t>
  </si>
  <si>
    <t>Excluded from 2009 GL 'Couldn't extract data'. Pooled data from Liebowitz 1988, Quitkin 1990, Quitkin 1988, &amp; Quitkin 1989</t>
  </si>
  <si>
    <t>Venlafaxine; paroxetine</t>
  </si>
  <si>
    <t>Excluded from 2004 GL as 'No efficacy/safety data available'. Supplement cannot be found</t>
  </si>
  <si>
    <t>Amitriptyline; clomipramine</t>
  </si>
  <si>
    <t>22% had failed at least one adequate antidepressant trial before enrollment</t>
  </si>
  <si>
    <t>Paroxetine; nortriptyline</t>
  </si>
  <si>
    <t>Paroxetine; imipramine</t>
  </si>
  <si>
    <t>NORTON1984</t>
  </si>
  <si>
    <t>67% previous treatment for present episode</t>
  </si>
  <si>
    <t>Excluded in 2009 GL 'Ps withdrawn for poor compliance; no efficacy trial'. Secondary analysis of Hollyman 1988</t>
  </si>
  <si>
    <t>Pecknold, J. C., Amin, M. M., Ban, T. A., &amp; Orbach, L. (1976). Proceedings: Systematic clinical studies with clomipramine in depressed psychiatric patients--II. Report on a placebo-controlled clinical trial. Psychopharmacology Bulletin, 12, 24-25.</t>
  </si>
  <si>
    <t>Paroxetine; clomipramine</t>
  </si>
  <si>
    <t>Excluded from 2009 GL 'Couldn't extract data'. Secondary analysis of Quitkin 1984 &amp; Liebowitz 1984</t>
  </si>
  <si>
    <t>N&lt;10/arm for analysis (assumed completer as no mention of ITT)</t>
  </si>
  <si>
    <t>Amineptine; minaprine; clomipramine; placebo</t>
  </si>
  <si>
    <t>Rampello, L., Nicoletti, G., &amp; Raffaele, R. (1991). Dopaminergic hypothesis for retarded depression: a symptom profile for predicting therapeutical responses. Acta Psychiatrica Scandinavica, 84, 552-554.</t>
  </si>
  <si>
    <t>Raskin, A., Schulterbrandt, J. G., Reatig, N., Chase, C., &amp; McKeon, J. J. (1970). Differential response to chlorpromazine, imipramine, and placebo: A study of subgroups of hospitalized depressed patients. Archives of General Psychiatry, 23(2), 164-173.</t>
  </si>
  <si>
    <t>Raskin 1970</t>
  </si>
  <si>
    <t>Excluded from 2009 GL 'Continuation trial; follow-up data from one year later only'. Secondary analysis of Raskin 1970</t>
  </si>
  <si>
    <t>From Mukai 2009 SR. Secondary analysis of Raskin 2007</t>
  </si>
  <si>
    <t>Excluded from 2009 GL 'Crossover trial'. No baseline data for depression outcome measure that meets protocol and inclusion criteria does not allow for categorisation</t>
  </si>
  <si>
    <t>Rickels K, Gordon PE, Weise CC, Bazilian SE, Feldman HS, Wilson DA. Amitriptyline and trimipramine in neurotic depressed outpatients: A collaborative study. American Journal Psychiatry 1970;127:208-218.</t>
  </si>
  <si>
    <t>Excluded from 2004 GL as 'No formal depression diagnostic assessment performed'. Baseline depression score not reported and inclusion criteria does not allow for categorisation</t>
  </si>
  <si>
    <t>HAMD reported as sum across 2 clinician scores, and cannot be categorised due to inclusion criteria</t>
  </si>
  <si>
    <t>Amitriptyline; nortriptyline</t>
  </si>
  <si>
    <t>Inclusion criteria: outpatients aged 18-55 years; in good general health; met DSM-IV criteria for a diagnosis of major depression; depressive symptoms for at least 1 month; HAMD score of at least 20, with no more than a 20% decrease in score between screening and baseline (7–10 days). Exclusion criteria: history of clinically significant physical disease; acute suicide tendencies; history of a seizure disorder; any psychotic disorder not associated with depression; personality or bipolar disorder; known sensitivity to venlafaxine or amitriptyline; use of any investigational drug, antipsychotic drug or electroconvulsive therapy within 30 days of study screening; use of monoaminoxidase inhibitor within 14 days of study screening; use of any other antidepressant, anxiolytic (except lorazepam), sedative-hypnotic (except zopiclone) or any other psychotropic drug or substance within 7 days of baseline; history of drug or alcohol dependence within 1 year of the start of the study; women of childbearing potential if not using a medically approved
form of birth control</t>
  </si>
  <si>
    <t>Concomitant psychotropic medication (other than zopiclone and lorazepam at bedtime for insomnia) as well as introduction or change in the intensity of formal psychotherapy were prohibited during the study period</t>
  </si>
  <si>
    <t>Excluded in 2004 GL as 'Average dosage of comparator drug is &lt; 105% of the therapeutic level; mean dose of amitriptyline between days 15 and 36 = 103.1mg; 50% patients were receiving only 75mg amitriptyline'. Data reported for those who started active treatment rather than those randomised</t>
  </si>
  <si>
    <t>There was no significant difference between the treatment groups with respect to pretreatment data</t>
  </si>
  <si>
    <t>103.3mg</t>
  </si>
  <si>
    <t>103.1mg</t>
  </si>
  <si>
    <t>38.5 (9.4)</t>
  </si>
  <si>
    <t>18.8 (32.9)</t>
  </si>
  <si>
    <t>Laboratorios Wyeth, Brazil</t>
  </si>
  <si>
    <t>Definition of response included at least 50% improvement on HAMD OR MADRS AND CGI-I score=1-2. Definition of remission also included CGI-I score=1-2</t>
  </si>
  <si>
    <t>Supported in part by NIMH Grant MH35196</t>
  </si>
  <si>
    <t>Inclusion criteria: outpatients aged at least 55 years; met RDC for a diagnosis of major depressive disorder (independently diagnosed by 2 psychiatrists); HAMD score of at least 16. Exclusion criteria: showed evidence of moderate to severe dementia; drug or alcohol dependence as defined by DSM-III; mental retardation, serious neurological disorders; other preexisting major psychiatric disorders; serious medical illness; urinary retention; narrow-angle glaucoma; supersensitivity to TCAs or MAOIs; actively suicidal; moderate or worse cognitive impairment (defined as Global Deterioration Scale [GDS] score of 4 or more)</t>
  </si>
  <si>
    <t>75-125mg/day</t>
  </si>
  <si>
    <t>3-5 capsules/day</t>
  </si>
  <si>
    <t>55-76</t>
  </si>
  <si>
    <t>64.7 (7.0)</t>
  </si>
  <si>
    <t>79mg</t>
  </si>
  <si>
    <t>GEORGOTAS1986A</t>
  </si>
  <si>
    <t>Previously in pairwise analyses. Data not extracted for phenelzine. Data and demographics only reported for 'efficacy analysis' (83% of N randomised) but dropout can be extracted from Georgotas 1987</t>
  </si>
  <si>
    <t>Data reported for 'efficacy sample' (83% of N randomised, categorised as completer). No measure of variance reported for HAMD</t>
  </si>
  <si>
    <t>N randomised/discontinuation not reported by group for whole sample (only reported for 'efficacy sample', 83% of N randomised), extracted from Georgotas 1987 but not reported in primary paper. No measure of variance reported for HAMD</t>
  </si>
  <si>
    <t>From Taylor 2004 SR. Secondary analysis of Georgotas 1986</t>
  </si>
  <si>
    <t>Phenelzine; nortriptyline; placebo</t>
  </si>
  <si>
    <t>Austria &amp; Germany</t>
  </si>
  <si>
    <t>Inclusion criteria: aged at least 65 years; met DSM-III criteria for a diagnosis of major depression; HAMD score of at least 18; inpatient status for the first 3 weeks. Exclusion criteria: severe somatic disease; senile dementia; alcohol or drug abuse; ECT within the last 3 months; depot neuroleptics within 4 weeks; MAO inhibitors and oral neuroleptics within two weeks and other antidepressants within 3 days prior to the study; use of other psychotropic drugs except temazepam, oxazepam or chloral hydrate as hypnotics</t>
  </si>
  <si>
    <t>Placebo in both arms. Use of other psychotropic drugs except temazepam, oxazepam or chloral hydrate as hypnotics, were prohibited. Nonpsychotropic medication could be continued if started for at least 1 month before the study.</t>
  </si>
  <si>
    <t>20-30mg/day</t>
  </si>
  <si>
    <t>14-21</t>
  </si>
  <si>
    <t>71.2 (5.7)</t>
  </si>
  <si>
    <t>There were no differences in the demographic data between the groups</t>
  </si>
  <si>
    <t>Median 1-3</t>
  </si>
  <si>
    <t>22.7mg</t>
  </si>
  <si>
    <t>109.6mg</t>
  </si>
  <si>
    <t>Baseline severity not reported but can be categorised as more severe based on inclusion criterion. 55% had concurrent physical illness</t>
  </si>
  <si>
    <t>Placebo in both arms (double-dummy). Baseline severity not reported but can be categorised as more severe based on inclusion criteria. Non-standard definition of remission (HAMD=14)</t>
  </si>
  <si>
    <t>SmithKline Beecham Pharma GmbH</t>
  </si>
  <si>
    <t>Depression symptoms not reported (at baseline or endpoint)</t>
  </si>
  <si>
    <t>Inclusion criteria: outpatients aged 18-65 years; seeking services for depression at one outpatient community mental health centre; QIDS score of at least 11; met DSM-IV criteria for a diagnosis of MDD (asssessed with SCID-I). Exclusion criteria: diagnosis of bipolar disorder; current or past diagnosis of schizophrenia, psychosis, MDD with psychotic features, or seizure disorder; depression due to organic pathology; substance/alcohol abuse requiring immediate referral to substance abuse treatment; referral to partial hospital; suicidal thoughts judged by the clinic to require more intensive psychotherapy</t>
  </si>
  <si>
    <t>Clinician (masters degree or above)</t>
  </si>
  <si>
    <t>Luborsky (1984)</t>
  </si>
  <si>
    <t>Supportive-expressive dynamic psychotherapy. The treatment includes both techniques to build a positive working alliance and expressive techniques to help patients gain self-understanding of their repetitive maladaptive relationship patterns. The treatment actively explores current relationship conflicts, and includes socialization to treatment and focus on interpersonal goals.</t>
  </si>
  <si>
    <t>Beck (1995)</t>
  </si>
  <si>
    <t>Cognitive therapy consisting of structured sessions focusing on both behavioral activation and the exploration of depressogenic beliefs was implemented. Interventions included activity scheduling, evaluating automatic thoughts, and behavioral experiments.</t>
  </si>
  <si>
    <t>Connolly Gibbons 2016</t>
  </si>
  <si>
    <t>NCT01207271</t>
  </si>
  <si>
    <t>Quality of Life Inventory (QOLI); Medical Outcomes Study 36-item Short Form (SF-36) PCS; SF-36 MCS</t>
  </si>
  <si>
    <t>Gender; long term relationship status; minority status; expectations of improvement; depression severity; use of psychotropic medications; recurrence of depression</t>
  </si>
  <si>
    <t>There were no statistically significant differences between treatment groups on any of the baseline demographic variables</t>
  </si>
  <si>
    <t>Agency for Healthcare Research and Quality under award number R01HS018440</t>
  </si>
  <si>
    <t>Proportion receiving psychotropic medication at baseline not reported (stratified on this factor [along with other variables]). 89% of patients had a concurrent Axis I diagnosis, 70% had a concurrent anxiety diagnosis, and 56% had a concurrent alcohol or substance use diagnosis</t>
  </si>
  <si>
    <t>36.2 (12.1)</t>
  </si>
  <si>
    <t>Clomipramine; fluoxetine</t>
  </si>
  <si>
    <t>21% on antidepressant medication at baseline. Identified from Gitlin 2018</t>
  </si>
  <si>
    <t>Inclusion criteria: met DSM-IV criteria for a primary diagnosis of major depressive disorder. Exclusion criteria: psychosis or substance dependence as defined by DSM-IV; at clinically significant risk of suicidal behaviour; contraindications to escitalopram treatment or being treated with psychotropic medication&lt;3 weeks before the study (5 weeks in the case of fluoxetine); major somatic or neurological disorders ; pregnancy or breastfeeding; contraindications to magnetic resonance imaging or concurrent medication, which could alter emotional processing; left-handed, as assessed by the Edinburgh Handedness Inventory</t>
  </si>
  <si>
    <t>31.6 (11.3)</t>
  </si>
  <si>
    <t>The patients randomized to receive escitalopram or placebo were well matched for age and gender</t>
  </si>
  <si>
    <t>From Jakobsem 2017 SR. 50% medication naïve, assumed that those who are not did not necessarily receive medication for current episode</t>
  </si>
  <si>
    <t>UK Medical Research Council (Grant number G0701421). Authors have financial interests with pharmacuetical companies</t>
  </si>
  <si>
    <t>Variable</t>
  </si>
  <si>
    <t>Inclusion criteria: outpatients aged at least 18 years; met DSM-IV criteria for a diagnosis of MDD (assessed with MINI); CGI-S score of at least 4; HAMD score of at least 15. Exclusion criteria: any current primary DSM-IV diagnosis other than MDD or any anxiety disorder as a primary diagnosis within the year preceding enrollment; any previous diagnosis of bipolar disorder, psychosis, or schizoaffective disorder; history of substance abuse or dependence within the past year or had a positive urine drug screen; failed to respond to at least 2 adequate courses of antidepressant therapy (at least 4-week duration) within the therapeutic dose range during their current MDD episode</t>
  </si>
  <si>
    <t>No clinically meaningful differences existed among treatment groups on any measure of baseline demographics</t>
  </si>
  <si>
    <t>40.3 (12.0)</t>
  </si>
  <si>
    <t>Depression symptoms cannot be extracted. Data cannot be extracted for Quality of Life in Depression Scale</t>
  </si>
  <si>
    <t>From Cipriani 2018 SR. Data cannot be extracted from paper, extracted from Cipriani 2018</t>
  </si>
  <si>
    <t>Asia</t>
  </si>
  <si>
    <t>39.3 (8.4)</t>
  </si>
  <si>
    <t>40mg</t>
  </si>
  <si>
    <t>Data cannot be extracted from paper, extracted from Cipriani 2018. No measure of variance reported for baseline HAMD</t>
  </si>
  <si>
    <t>60% treated  with  antidepressants during  the present episode without satisfactory effect</t>
  </si>
  <si>
    <t>Citalopram; amitriptyline</t>
  </si>
  <si>
    <t>41.0 (11.5)</t>
  </si>
  <si>
    <t>Inclusion criteria: outpatients aged 18-64 years; met DSM-IV-TR criteria for a primary diagnosis of MDD, recurrent episode (assessed with MINI); MADRS score of at least 24; HAMD score of at least 18. Exclusion criteria: duration of the current depressive episode less than 1 month or greater than 2 years; history or presence of bipolar disorders or psychotic disorders; alcohol dependence or abuse or substance dependence or abuse in the past 12 months; antipsychotics within 3 months, fluoxetine within 1 month, MAOIs within 2 weeks, other antidepressants, anxiolytics, or mood-stabilizer (lithium, anticonvulsants) within 1 week except as allowed in the protocol</t>
  </si>
  <si>
    <t>From Furukawa 2019 SR. Data not extracted for Nelivaptan (SSR) arms (100mg or 250mg). Data can only be extracted for discontinuation. Inclusion/exclusion criteria extracted from ClinicalTrials.gov</t>
  </si>
  <si>
    <t>NCT00358631</t>
  </si>
  <si>
    <t>Sanofi</t>
  </si>
  <si>
    <t>Argentina, Bulgaria, Canada, Chile, Croatia, Mexico, &amp; Russian Federation</t>
  </si>
  <si>
    <t>40.1 (12.0)</t>
  </si>
  <si>
    <t>Inclusion criteria: aged 18-64 years; met DSM-IV-TR criteria for a diagnosis of major depressive disorder, recurrent (assessed with MINI); MADRS score of at least 24; HAMD score of at least 18. Exclusion criteria: duration of the current depressive episode less than 1 month or greater than 2 years; history or presence of bipolar disorders or psychotic disorders; alcohol dependence or abuse or substance dependence or abuse in the past 12 months; antipsychotics within 3 months, fluoxetine within 1 month, MAOIs within 2 weeks, other antidepressants, or mood-stabilizer (lithium, anticonvulsants) within 1 week</t>
  </si>
  <si>
    <t>NCT00361491</t>
  </si>
  <si>
    <t>Inclusion criteria: aged at least 18 years; met DSM-IV and ICD-10 criteria for a diagnosis of alcohol dependence and for major depression or dysthymia or both; remained abstinent from alcohol for at least 2 weeks following acute alcohol detoxification; negative drug and alcohol urine screen at inclusion. Exclusion criteria: women who were pregnant, breastfeeding or who were of childbearing potential and were not using reliable contraceptive methods or who wished to become pregnant during the study or within a month after the study; primary psychiatric disorder apart from alcohol dependence and depressive symptoms; moderate or severe liver disease including active cirrhosis or acute hepatitis; high suicide risk; patients whom the investigator considered would require therapy with additional psychotropic drugs, electroconvulsive therapy (ECT) or intensive psychotherapy during the study; history of convulsive disorders, cerebral organic disease or laxative misuse within the 6 months prior to receiving the test drug; received therapy with depot neuroleptics during the 6 months prior to their inclusion in the study; those requiring therapy with reserpine, methyldopa, guanetidine or clonidine, or who might require general anaesthesia or drugs that interact with sertraline or any serotonergic drug during the study; history of failure on sertraline or any other serotonin reuptake selective inhibitor, either alone or combined with another therapy, for treating the current depressive episode; sertraline therapy was contraindicated; severe allergies or multiple adverse reactions to drugs, unstable thyroid disease, severe organic diseases, or patients who had suffered severe infections or major surgery 1 month before their inclusion in the study; considered to be insufficiently motivated for the therapy or with other emotional or intellectual problems that might limit the patient’s ability to comply with the protocol requirements; involved in other clinical studies within the 6 months prior to the onset of this study or who were involved in such studies simultaneously with this study; not undergone a sufficient wash-out period since the administration of previous psychotropic medication; insisted on giving blood while participating in the study and/or a month after the end of the study; prothrombin time out of normal range</t>
  </si>
  <si>
    <t>The two groups were comparable with all parameters evaluated</t>
  </si>
  <si>
    <t>Patients were recruited into the study from those outpatients attending the Alcohol Unit therapeutic programme, and having recently undergone an acute alcohol detoxification. 2% dysthymia</t>
  </si>
  <si>
    <t>46.7 (9.5)</t>
  </si>
  <si>
    <t>29-69</t>
  </si>
  <si>
    <t>Discontinuation due to SE and remission not reported by group. Data cannot be extracted for depression symptoms or quality of life (in figure)</t>
  </si>
  <si>
    <t>Fluvoxamine; imipramine</t>
  </si>
  <si>
    <t>France, Belgium, Denmark, &amp; Netherlands</t>
  </si>
  <si>
    <t>Inclusion criteria: inpatients aged 18-65 years; met DSM-IV criteria for a diagnosis of a severe depressive episode with melancholic features; HAMD score of at least 25. Exclusion criteria: a current depressive episode of more than 12 months’ duration; more than two previous episodes of major depression that did not respond to adequate antidepressant therapy; lack of response to at least two antidepressant therapies given for at least 6 weeks during the current episode; HAMD score improved by 25% or more during the placebo washout; a major suicide risk; history of or presence of a bipolar disorder, depressive disorder not otherwise specified, depression with psychotic features, depression with atypical features, depression with postpartum onset, depression with catatonic features, or organic mental disorders; a present condition of anxiety disorders (according to DSM-IV), eating disorders (specifically, anorexia nervosa and bulimia nervosa), epilepsy; history of a seizure disorder or of a treatment with anticonvulsant medication for epilepsy or seizures; alcohol intoxication or substance abuse (according to DSM-IV); schizophrenia, or other psychotic disorders; female patients if they were pregnant, lactating, or of childbearing potential and not taking adequate contraceptive measures; any clinically meaningful nonstable physical disease or abnormal findings on physical examination or laboratory testing; electroconvulsive therapy within past 3 months, or for the actual episode; neuroleptics or depot neuroleptics for antipsychotic purpose within the past 2 months; neuroleptics as anxiolytics within the past 4 days; fluoxetine within the past 4 weeks; benzodiazepines (patients receiving oxazepam with a minimum dose of 50 mg/day, without a washout period); monoamine oxidase inhibitors within the past 2 weeks; moclobemide within the past 3 days; mirtazapine for the current episode; venlafaxine for the current episode; other psychotropic drugs within the past 1 week</t>
  </si>
  <si>
    <t>Mirtazapine (in the evening) + venlafaxine placebo (in the morning)</t>
  </si>
  <si>
    <t>45-60mg/day</t>
  </si>
  <si>
    <r>
      <t xml:space="preserve">Placebo in mirtazapine arm. Subjects were not permitted to use antihypertensive medication such as guanethidine, guanoxan, clonidine, prazosin, or  </t>
    </r>
    <r>
      <rPr>
        <sz val="11"/>
        <color theme="1"/>
        <rFont val="Calibri"/>
        <family val="2"/>
      </rPr>
      <t>α</t>
    </r>
    <r>
      <rPr>
        <sz val="11"/>
        <color theme="1"/>
        <rFont val="Calibri"/>
        <family val="2"/>
        <scheme val="minor"/>
      </rPr>
      <t>-methyldopa. Any psychotropic medications other than the trial medication were not allowed in the protocol; sedative drugs (including sedative antihistaminics), anticholinergic drugs, and sympathomimetic drugs (including epinephrine) were not allowed, nor was concurrent psychotherapy for the treatment of depression or formal psychotherapy. The following concomitant medications were allowed: medication for the mild physical illness other than defined in the exclusion criteria; in case of sleeping problems, a maximum of 20mg of zolpidem; and, in case anxiety symptoms were a reason for discontinuation, short-acting benzodiazepines (e.g., oxazepam, maximally 50 mg/day, not more than three times per week, and not on the day before an assessment).</t>
    </r>
  </si>
  <si>
    <t>Placebo in mirtazapine arm (to create double-dummy)</t>
  </si>
  <si>
    <t>Both groups were well matched at baseline with respect to the demographic characteristics and mean group scores on the rating scales used in the study</t>
  </si>
  <si>
    <t>49.5mg (8.3)</t>
  </si>
  <si>
    <t>255.0mg (59.8)</t>
  </si>
  <si>
    <t>45.2 (10.6)</t>
  </si>
  <si>
    <t>20-69</t>
  </si>
  <si>
    <t>N.V. Organon, Oss</t>
  </si>
  <si>
    <t>Placebo in mirtazapine arm (to create double-dummy). Modified ITT (97% of N randomised). No  measure of variance for change score</t>
  </si>
  <si>
    <t>Data cannot be extracted for remission or quality of life outcomes. No measure of variance reported for change score</t>
  </si>
  <si>
    <t>33 (14)</t>
  </si>
  <si>
    <t>Supervised group exercise'</t>
  </si>
  <si>
    <t>40 sessions</t>
  </si>
  <si>
    <t>Extracted from Krogh 2017. TAU in both arms</t>
  </si>
  <si>
    <t>Inclusion criteria: diagnosed as having major depression according to a valid and recognised diagnostic system (ie, Research Diagnostic Criteria, International Classification of Diseases [ICD] or Diagnostic and Statistical Manual of Mental disorders [DSM]). No further inclusion/exclusion criteria can be extracted (data extracted from Krogh 2017 SR)</t>
  </si>
  <si>
    <t>ROB extracted from Krogh 2017 SR</t>
  </si>
  <si>
    <t>Data cannot be extracted for discontinuation</t>
  </si>
  <si>
    <t>Inclusion criteria: aged at least 60 years; met DSM-III criteria for a diagnosis of major depressive disorder; HAMD score &gt;20; Newcastle Scale score of at least 6. Exclusion criteria: HAMD score improved by more than 20% during placebo run-in</t>
  </si>
  <si>
    <t>Placebo also given in paroxetine arm. The only permitted concomitant psychotropic medications were short half-life benzodiazepines of the oxazepam type for the control of agitation, anxiety, or insomnia</t>
  </si>
  <si>
    <t>68.7 (SD NR)</t>
  </si>
  <si>
    <t>Placebo in paroxetine arm (to create double-dummy). No measure of variance reported for HAMD. Same results for remission and response</t>
  </si>
  <si>
    <t>Inclusion criteria: full-time undergraduate nursing students from first-year to fourth-year students; BDI-II score=14-28; Chinese speaker. Exclusion criteria: Not reported</t>
  </si>
  <si>
    <t>Control group only received school routine help (e.g. once every semester of psychological counselling)</t>
  </si>
  <si>
    <t>Positive psychotherapy (PPT) programme. Core components included: using your strengths in a new way; 3 good things; gratitude visit; savouring; active/constructive responding; life summary; positive service; maintenance. Each exercise included 1.5 hours of discussion and 1 week of practice. The PPT programme was mainly discussion based, and the instructor’s primary responsibility was to organize structured discussions and deliver tasks.</t>
  </si>
  <si>
    <t>10-12</t>
  </si>
  <si>
    <t>20.4 (1.2)</t>
  </si>
  <si>
    <t>Unpublished paper, data extracted from 2009 GL</t>
  </si>
  <si>
    <t>Inclusion criteria: outpatients aged at least 18 years; met DSM-III-R criteria for a major depression; HAMD score of at least 20. No further inclusion/exclusion criteria can be extracted (data extracted from 2009 GL)</t>
  </si>
  <si>
    <t>Unpublished paper, data extracted from 2009 GL. Baseline severity not reported by group but can be categorised as more severe based on group mean (and inclusion criterion)</t>
  </si>
  <si>
    <t>Identified from Halappa 2018. Participants came from Gangadhar 2013</t>
  </si>
  <si>
    <t>61% drop-out</t>
  </si>
  <si>
    <t>Cognitive bibliotherapy; positive psychology bibliotherapy</t>
  </si>
  <si>
    <t>Participants receiving inpatient pharmacological treatment at baseline</t>
  </si>
  <si>
    <t>High-intensity low volume (HILV) or moderate continuous aerobic training (MCT)</t>
  </si>
  <si>
    <t>38.5 (14.6)</t>
  </si>
  <si>
    <t>Excluded in 2004 GL as 'No formal depression diagnostic assessment conducted'. 'Allocated according to a schedule, whereby sex, age, socioeconomic class, and severity of depression were matched'. Not clear that it is randomised</t>
  </si>
  <si>
    <t>34.8 (15.1)</t>
  </si>
  <si>
    <t>Inclusion criteria: aged 15-60 years; diagnosis of major depressive disorder on the basis of an interview and BDI. Exclusion criteria: received any antidepressant drug previously; met criteria for grief, adjustment disorder, major depressive disorder with psychotic features, concomitant axis II or III disorder; history of bipolar disorder, or schizophrenia; pregnant or breastfeeding; did not respond to the drugs within 8 weeks</t>
  </si>
  <si>
    <t>N randomised not reported by group and discontinuation not reported (only completer data) and non-responders by 8 weeks excluded</t>
  </si>
  <si>
    <t>Up to 150mg/day</t>
  </si>
  <si>
    <t>Up to 60mg/day</t>
  </si>
  <si>
    <t>NR (no conflicts declared)</t>
  </si>
  <si>
    <t>EQ-5D</t>
  </si>
  <si>
    <t>“The Journal” (https://depression.org.nz/)</t>
  </si>
  <si>
    <t>Inclusion criteria: patients attending community mental health centers in Waitemata District Health Board (DHB) who had been referred with a problem of depression or dysthymia. Exclusion criteria: inability to read and write English; cognitive difficulties meaning that potential participants would be unable to use a computer</t>
  </si>
  <si>
    <t>The control group received their normal clinical care. They were also given a pamphlet describing different websites that provide support for people with depression, including The Journal, and told that they could decide for themselves the best way to use the information.</t>
  </si>
  <si>
    <t>Self &amp; coach (occupational therapy background)</t>
  </si>
  <si>
    <t>“The Journal” is a free Web-based program for the self-management of depression developed in New Zealand by the Ministry of Health. It capitalizes on the social marketing appeal of Sir John Kirwan, an ex All Black rugby player who has described his experiences of depression to help destigmatize mental illness. The program is based on the cognitive behavioral techniques of behavioral activation and problem solving. Participants in the intervention arm were supported by a coach who provided patients with weekly email, text message, or telephone contact. The coach had a guideline script for each lesson of The Journal to reinforce the topic of each lesson, help identify and support patients in their goals, and to coach them in goal setting and the techniques of problem solving. The coach provided a brief summary for the clinicians at each face-to-face appointment, including details of the goals selected by the patients. If participants did not have access to a computer at home, one was provided in the mental health center.</t>
  </si>
  <si>
    <t>42.6 (SD NR)</t>
  </si>
  <si>
    <t>TAU in both arms. Proportion of participants with dysthymia not reported. Data cannot be extracted for SF-36 as only subscales reported</t>
  </si>
  <si>
    <t xml:space="preserve">EuroQoL (EQ5D) </t>
  </si>
  <si>
    <t>TAU in both arms (85% in intervention group and 73% in control group were prescribed medication during study period)</t>
  </si>
  <si>
    <t>Health Research Council—Research Partnership in New Zealand Health Delivery fund (grant number 12-188)</t>
  </si>
  <si>
    <t>ACTRN12613000015741</t>
  </si>
  <si>
    <t>CBT individual (15 sessions or over) + amitriptyline</t>
  </si>
  <si>
    <t>24x 50-60 min sessions</t>
  </si>
  <si>
    <t>38.8 (9.9)</t>
  </si>
  <si>
    <t>Inclusion criteria: met ICD9/DSM-III-R criteria for a diagnosis of major depression; HAMD score of at least 20; BDI score of at least 20. No further inclusion/exclusion criteria can be extracted (data extracted from 2009 GL)</t>
  </si>
  <si>
    <t>CBT - following Lewinsohn (1974) and Beck (1974)</t>
  </si>
  <si>
    <t>CBT (following Lewinsohn [1974] and Beck [1974]) + amitriptyline</t>
  </si>
  <si>
    <t>24x 50-60 min sessions + 150mg/day</t>
  </si>
  <si>
    <t>Non-English language paper. Data extracted from 2009 GL. 80.4% had major depression (DSM-III-R), 19.6% dysthymia. Baseline severity cannot be extracted but can be categorised as more severe based on inclusion criterion</t>
  </si>
  <si>
    <t>Non-English language paper, data extracted from 2009 GL. Baseline severity cannot be extracted but can be categorised as more severe based on inclusion criterion. Modified ITT, 77% of N randomised so categorised as completer</t>
  </si>
  <si>
    <t>Non-English language paper, data extracted from 2009 GL. Baseline severity cannot be extracted but can be categorised as more severe based on inclusion criterion. Modified ITT, 73% of N randomised so categorised as completer</t>
  </si>
  <si>
    <t>From Hacker 2016 SR. 52% had an Axis II disorder</t>
  </si>
  <si>
    <t>Secondary analysis of Tollefson 1995. Data cannot be extracted for SF-36 as only subscales reported</t>
  </si>
  <si>
    <t>From Siette 2017 SR.  Ns don't add up in table. Questionnable that intervention can be categorised as counselling</t>
  </si>
  <si>
    <t>Staff contact; assessment-only</t>
  </si>
  <si>
    <t>From Cipriani 2018 SR. No relevant data in paper cited by Cipriani but data extracted from ClinicalTrials.gov (NCT00909155). Study also included control group without depression for scanning part of study (data not extracted for these participants)</t>
  </si>
  <si>
    <t>Inclusion criteria: met DSM-IV criteria for a diagnosis of major depression (single or recurrent);  had depressive symptoms for at least 1 month prior to screen visit; HAMD score of at least 18 at both the initial screening visit and first fMRI scanning session; right-handed; able to lie still on their back for about 120 minutes; able to understand and speak English. Exclusion criteria: history of seizures; current medical disorders that might make interpretation of scan data difficult; diabetes requiring insulin treatment; serious heart disorder or subjects who have had a heart attack within the last 3 months; met DSM-IV criteria for alcohol/drug abuse or dependence within the last six months; other current DSM-IV Axis I or Axis II diagnoses; personal or family history of bipolar disorder; current use of medication that affects central nervous system (CNS) function; participation in the last 30 days in a clinical study involving an investigational drug; metallic implants, such as prostheses, shrapnel or aneurysm clip-S, or persons with electronic implants, such as cardiac pacemakers. The magnetic field generated by the MRI machine can cause a displacement or malfunctioning of these devices; claustrophobic; female subjects who are pregnant; serious risk for suicide; diagnosis of cancer in the past 3 years and/or has active neoplastic disease; nonresponse to 2 adequate trials of antidepressant treatment; nonresponse to 2 adequate trials of an empirically supported psychotherapy</t>
  </si>
  <si>
    <t>NCT00909155</t>
  </si>
  <si>
    <t>31.9 (11.0)</t>
  </si>
  <si>
    <t>Data extracted from clinicaltrials.gov</t>
  </si>
  <si>
    <t>Inclusion criteria: aged at least 18 years; diagnosed by their primary care physician (PCP) as having a current episode of minor or mild-major depression (i.e. 3-6 out of 9 DSM-IV symptoms of depression, including at least one of the core symptoms, 'sadness' or 'loss of pleasure'); symptoms had to be present nearly every day for at least 2 weeks; depression symptoms cause clinically significant distress or impairment in social, occupational or other important areas of functioning. Exclusion criteria: currently on antidepressant medication; currently receiving psychological therapy; experiencing psychotic features; addiction to alcohol or drugs; loss of a loved one or significant other in the past 6 months; pregnancy or breastfeeding; inability to complete questionnaires because of language difficulties; illiteracy or cognitive decline; not having a telephone</t>
  </si>
  <si>
    <t>All patients were scheduled for four 10–20 min consultations with the PCP at 2, 4, 7, and 11 weeks after inclusion. During these consultations, patients randomized to the usual care condition (UCnoAD) received patient education, information about depression and its prognosis, and advice on how to deal with depression (focus on the present, maintain social activities and daily routines, exercise, putting achievable goals, and restrain alcohol usage). This treatment may be considered as a standardized form of usual PCP care. Patients in this condition were not to receive any antidepressant medication.</t>
  </si>
  <si>
    <t xml:space="preserve">Patients randomized to the antidepressant condition (UCandAD) received the selective serotonin reuptake inhibitor (SSRI) paroxetine beside the usual care treatment </t>
  </si>
  <si>
    <t>TAU in both arms. In both conditions, prescription of benzodiazepines was allowed in patients with severe sleeping disturbances. During the first 3 months, PCPs were asked to give patients in both conditions the same number of consultations and not to deviate from the medication protocol unless the PCP judged this to be imperative. To prevent contamination from co-interventions, PCPs were asked to refrain from referral to specialized mental health care (e.g. to a psychiatrist, psychologist, psychotherapist, or a social worker).</t>
  </si>
  <si>
    <t>No differences in baseline sociodemographic and clinical characteristics between the patients in the two treatment conditions were found</t>
  </si>
  <si>
    <t>46 (16)</t>
  </si>
  <si>
    <t>From Iglesias-Gonzalez 2017 SR. TAU in both arms. Data cannot be extracted for follow-up as after endpoint assessment treatment could end or continue in the way PCPs and patients preferred. 17% dysthymia. 62% duration of depression &gt;3 months. 46% treatment history of depression but does not appear to be specific to current episode</t>
  </si>
  <si>
    <t>TAU in both arms. No measure of variance for change score</t>
  </si>
  <si>
    <t>TAU in both arms. No baseline score reported</t>
  </si>
  <si>
    <t>Dutch Health Care Insurance Board (CvZ), grant number OG 00-020</t>
  </si>
  <si>
    <t>ISRCTN03007807</t>
  </si>
  <si>
    <t>No measure of variance for change score. Discontinuation due to SE not reported. Remission not reported but listed as primary outcome in protocol</t>
  </si>
  <si>
    <t>GlaxoSmithKline</t>
  </si>
  <si>
    <t>Data not extracted for bupropion</t>
  </si>
  <si>
    <t>Inclusion criteria: outpatients aged 18-64 years; met DSM-IV criteria for a diagnosis of MDD for a minimum of 8 weeks; HAMD score of at least 18 at both screening and baseline visits, which must not have decreased or increased by more than 25% between visits; CGI-S score of at least 4 at both screening and baseline. Exclusion criteria: homicidal at any time or suicidal within the past 6 months; anorexia nervosa or bulimia (within the past 12 months); psychotic disorders; myocardial infarction within the past year; a seizure disorder or blood pressure ≥150/95 mmHg; taken bupropion or venlafaxine within the past 6 months; had experienced a significant adverse response to either antidepressant in the past; had failed to respond to adequate treatment from two previous antidepressants of different classes; during the 2 weeks prior to the study, patients should not have used any psychotherapy or psychotropic drugs, other medications with potential pharmacokinetic interactions or any medication that might lower the seizure threshold; tested positive on a urine drug screen, or showed evidence of alcohol or substance abuse/dependence within the past 12 months.</t>
  </si>
  <si>
    <t>86.3mg</t>
  </si>
  <si>
    <t>42.2 (11.5)</t>
  </si>
  <si>
    <t>3.0 (6.4)</t>
  </si>
  <si>
    <t>Depression symptoms cannot be extracted (in figure). Data cannot be extracted for Q-LES-Q-SF as only subscales reported</t>
  </si>
  <si>
    <t>Patient age, gender, race, and number of prior episodes of depression were generally similar across the treatment groups</t>
  </si>
  <si>
    <t>GlaxoSmithKline Pharmaceuticals</t>
  </si>
  <si>
    <t>Placebo in both arms (double-dummy for bupropion which is not included). Modified ITT (99% of N randomised). Converted SE to SD for baseline MADRS</t>
  </si>
  <si>
    <t>Inclusion criteria: outpatients aged 18-64 years; met DSM-IV criteria for a diagnosis of MDD for a minimum of 8 weeks duration; HAMD score of at least 18 at both screening and baseline visits, which must not have decreased or increased by more than 25% between visits; CGI-S score of at least 4 at both screening and baseline. Exclusion criteria: history of manic episodes; past or current psychotic disorder or a current Axis II diagnosis that suggested non-responsiveness or non-compliance with therapy; homicidal at any time in their lives or suicidal within the past 6 months; anorexia nervosa or bulimia within the past year; myocardial infarction within the past year; history of seizure disorder or brain injury; blood pressure of 150/95 mmHg; unstable medical disorder; taken bupropion or venlafaxine within the past six months; had experienced a significant adverse response to either antidepressant in the past; failed to respond to adequate treatment from two previous antidepressants of different classes; had any psychotherapy or taken any psychotropic drugs, other medications with potential pharmacokinetic interactions, or any medication that might lower the seizure threshold in the two weeks prior to screening; provided a positive urine drug screen; a blood alcohol level of &gt;0.015% at screening; showed evidence of alcohol or substance abuse/dependence within the past 12 months</t>
  </si>
  <si>
    <t>Patient demographics, age, gender, race, and number of prior episodes of depression, were generally similar across the treatment groups</t>
  </si>
  <si>
    <t>85mg</t>
  </si>
  <si>
    <t>44.3 (11.2)</t>
  </si>
  <si>
    <t>4.4 (7.6)</t>
  </si>
  <si>
    <t>Placebo in both arms (double-dummy for bupropion which is not included). Modified ITT (98% of N randomised). Converted SE to SD</t>
  </si>
  <si>
    <t>Data not extracted for bupropion. Data (and numbers) only provided for those who received at least one dose of study medication. Data cannot be extracted for Q-LES-Q as only subscales reported</t>
  </si>
  <si>
    <t>Placebo in both arms (double-dummy for bupropion which is not included). Modified ITT (99% of N randomised). No baseline score and no measure of variance</t>
  </si>
  <si>
    <t>No details reported other than flexible dose and duration</t>
  </si>
  <si>
    <t>Discontinuation due to adverse events not available</t>
  </si>
  <si>
    <t>From Cipriani 2018 SR. Unpublished trial extracted from paper that pools data (limited demographic and background data available)</t>
  </si>
  <si>
    <t>Unpublished trial extracted from paper that pools data (only disaggregated data used)</t>
  </si>
  <si>
    <t>Non-English language paper, data extracted from Cipriani 2018 SR. Data not extracted for duloxetine 40mg arm as below recommended dose on BNF</t>
  </si>
  <si>
    <t>Japan</t>
  </si>
  <si>
    <t>38.4 (10.1)</t>
  </si>
  <si>
    <t>Non-English language paper, data extracted from Cipriani 2018 SR. Modified ITT (99% of N randomised). No measure of variance for baseline HAMD and same mean for all arms</t>
  </si>
  <si>
    <t>Japan &amp; Korea</t>
  </si>
  <si>
    <t>Inclusion criteria: aged at least 20 years; met DSM-IV-TR criteria for a diagnosis of non-psychotic MDD; HAMD score of at least 20, and a HAMD Item 1 (‘depressed mood’) score of at least 2 at both screening and baseline visits. Exclusion criteria: Not reported</t>
  </si>
  <si>
    <t>Paroxetine controlled release (CR)</t>
  </si>
  <si>
    <t>25-50mg/day</t>
  </si>
  <si>
    <t>Paroxetine immediate release (IR)</t>
  </si>
  <si>
    <t>36.4 (10.7)</t>
  </si>
  <si>
    <t>33.2 (22.9)</t>
  </si>
  <si>
    <t>Patients’ baseline demographics and psychiatric characteristics were similar among the treatment groups</t>
  </si>
  <si>
    <t>Modified ITT (99% of N randomised). SE converted to SD for change score</t>
  </si>
  <si>
    <t>GlaxoSmith-Kline</t>
  </si>
  <si>
    <t>NCT00866294</t>
  </si>
  <si>
    <t>1-2 tablets/day</t>
  </si>
  <si>
    <t>Pfizer Japan Inc.</t>
  </si>
  <si>
    <t>NCT01441440</t>
  </si>
  <si>
    <t>Venlafaxine XR (fixed dose)</t>
  </si>
  <si>
    <t>Venlafaxine XR (flexible dose)</t>
  </si>
  <si>
    <t>Inclusion criteria: outpatients aged at least 20 years; met DSM-IV criteria for a primary diagnosis of MDD, who experienced single or recurrent episodes without psychotic features; depressive symptoms for at least 90 days in a single episode and for at least 28 days in a recurrent episode before the screening visit; MADRS score of at least 26 at the screening and baseline visits with a change in MADRS total scores at baseline not beyond 25% from the screening visit; QIDS16-SR-J score of at least 16 at the screening and baseline visits; CGI-S score of at least 4 at the screening and baseline visits; for male and female participants of childbearing potential, agreed and committed to the use of a reliable method of birth control during the study period and for 28 days after the last dose of study medication. Exclusion criteria: received treatment with venlafaxine or desvenlafaxine in the past; history of personality disorder or mental retardation, substance abuse, psychotic disorders, dementia, obsessive compulsive disorder, post-traumatic stress disorder, bipolar disorder, anxiety disorder, or active suicidal tendency; other clinically important medical conditions as determined by the investigators; any other unstable medical condition such as cardiovascular disease; nonresponsive to two antidepressant treatments in the past, had a history of chronic treatment with benzodiazepines for longer than 6 months before the screening visit, or had depression associated with the presence of an organic mental disorder because of a general medical condition or a neurologic disorder</t>
  </si>
  <si>
    <t>38.4 (11.1)</t>
  </si>
  <si>
    <t>All study groups were comparable in terms of demographic characteristics, disease duration from diagnosis, and number of previous depressive episodes</t>
  </si>
  <si>
    <t>0.8 (1.2)</t>
  </si>
  <si>
    <t>Cognitive Defusion (CD), as used in acceptance and commitment therapy (ACT), attempt to alter how an individual relates to negative thoughts (without challenging, disputing, or trying to change their content) so as to promote psychological flexibility, the key feature of the ACT model of adaptive functioning</t>
  </si>
  <si>
    <t>20.1 (2.6)</t>
  </si>
  <si>
    <t>From Hacker 2016 SR. 9% taking psychotropic medication at baseline. 23% had a history of taking psychotropic medication but does not appear to be specific to the current episode</t>
  </si>
  <si>
    <t>More participants in the WL condition had a history of mental health treatment</t>
  </si>
  <si>
    <t>3x 1-hour sessions</t>
  </si>
  <si>
    <t>Participants offered CD after the post-treatment assessment</t>
  </si>
  <si>
    <t>Graduate student (in an APA-accredited clinical psychology doctoral program)</t>
  </si>
  <si>
    <t>Inclusion criteria: undergraduate students from a large midwestern public university; scored one SD above the mean according to the adult nonpatient norms on the Brief Symptom Inventory (BSI) and one SD below the mean for a college population on the Rosenberg Self-Esteem Scale (RSES). Exclusion criteria: current participation in ongoing
alternative psychotherapy</t>
  </si>
  <si>
    <t>34.6 (9.7)</t>
  </si>
  <si>
    <t>Modified ITT (96% of N randomised). Paper unavailable, data extracted from Cipriani 2018 SR (imputed remission not extracted). No measure of variance for baseline HAMD</t>
  </si>
  <si>
    <t>Paper unavailable, data extracted from Cipriani 2018 SR (imputed remission not extracted). No measure of variance for baseline MADRS</t>
  </si>
  <si>
    <t>36.2 (9.7)</t>
  </si>
  <si>
    <t>Secondary analysis of Aberg-Wistedt (2000)</t>
  </si>
  <si>
    <t>Not available electronically. Excluded from 2004 GL as 'Not relevant comparison for this review (venlafaxine versus placebo)'</t>
  </si>
  <si>
    <t>Duration of current episode 35 months</t>
  </si>
  <si>
    <t>Desvenlafaxine; duloxetine; placebo</t>
  </si>
  <si>
    <t>Outcome measure outside protocol (10-item version of CES-D)</t>
  </si>
  <si>
    <t>Excluded from 2004 GL '27% of participants had adjustment disorder'. 49% dysthymia</t>
  </si>
  <si>
    <t>CBT group; interpersonal-process group</t>
  </si>
  <si>
    <t>37.4 (11.9)</t>
  </si>
  <si>
    <t>225mg</t>
  </si>
  <si>
    <t>Discontinuation due to SE not available</t>
  </si>
  <si>
    <t>28.3mg</t>
  </si>
  <si>
    <t>13mg (2.6)</t>
  </si>
  <si>
    <t>13mg (3.2)</t>
  </si>
  <si>
    <t>Only discontinuation data available</t>
  </si>
  <si>
    <t>Inclusion criteria: primary affective disorder-depression (assessed with Primary Affective Disorders Checklist). Exclusion criteria: past or present significant abnormal clinical findings or medical conditions that might affect drug metabolism; sensitivity to tricyclic antidepressants; requirement of ECT or any psychotropic medication other than chloral hydrate; chronic alcohol or drug misuse</t>
  </si>
  <si>
    <t>137.5mg (25)</t>
  </si>
  <si>
    <t>Paper unavailable, data extracted from 2009 GL. Only discontinuation data is available. No measure of variance for baseline HAMD</t>
  </si>
  <si>
    <t>Inclusion criteria: met DSM-III criteria for a diagnosis of major depression; HAMD score of at least 18; less than 20% improvement in HAMD score during washout period. No further inclusion/exclusion criteria can be extracted (data extracted from Geddes 1999 SR)</t>
  </si>
  <si>
    <t>Extracted from Geddes 1999 SR</t>
  </si>
  <si>
    <t>Paper unavailable, data extracted from Geddes 1999 SR. Baseline severity is not available but can be categorised as more severe based on inclusion criterion</t>
  </si>
  <si>
    <t>Discontinuation not available</t>
  </si>
  <si>
    <t>Bristol-Myers Squibb U.S. Pharmaceuticals</t>
  </si>
  <si>
    <t>126mg</t>
  </si>
  <si>
    <t>Tylee A, Beaumont G, Bowden MW. A double-blind, randomised, 12-week comparison study of the safety and efficacy of venlafaxine and fluoxetine in moderate to severe depression in general practice. Primary Care Psychiatry 1997;3:51-58.</t>
  </si>
  <si>
    <t>South America</t>
  </si>
  <si>
    <t>18-60</t>
  </si>
  <si>
    <t>Inclusion criteria: met DSM-III-R criteria for a diagnosis of MDD. No further inclusion/exclusion criteria can be extracted (data extracted from Cipriani 2018 SR)</t>
  </si>
  <si>
    <t>Venlafaxine IR</t>
  </si>
  <si>
    <t>41.3 (12.0)</t>
  </si>
  <si>
    <t>42.4 (13.1)</t>
  </si>
  <si>
    <t>Eli Lily</t>
  </si>
  <si>
    <t>DOMINGUEZ1985</t>
  </si>
  <si>
    <t>54% drop-out</t>
  </si>
  <si>
    <t>GOLDBERG1980A</t>
  </si>
  <si>
    <t>Golden 2002_448</t>
  </si>
  <si>
    <t>Golden 2002_449</t>
  </si>
  <si>
    <t>39.0 (10.4)</t>
  </si>
  <si>
    <t>25-62.5mg/day</t>
  </si>
  <si>
    <t>41.2 (11.5)</t>
  </si>
  <si>
    <t>41.4 (11.8)</t>
  </si>
  <si>
    <t>40-120mg/day</t>
  </si>
  <si>
    <t>56.0 (13.4)</t>
  </si>
  <si>
    <t>Inclusion criteria: met DSM-III-R criteria for a diagnosis of depression. No further inclusion/exclusion criteria can be extracted (data extracted from Cipriani 2018 SR)</t>
  </si>
  <si>
    <t>150-375mg/day</t>
  </si>
  <si>
    <t>350mg</t>
  </si>
  <si>
    <t>62% drop-out (for imipramine and placebo)</t>
  </si>
  <si>
    <t>42.5 (12.7)</t>
  </si>
  <si>
    <t>48.7 (SD NR)</t>
  </si>
  <si>
    <t>450-600mg/day</t>
  </si>
  <si>
    <t>512mg</t>
  </si>
  <si>
    <t>150-200mg/day</t>
  </si>
  <si>
    <t>164mg</t>
  </si>
  <si>
    <t>Germany &amp; Hungary</t>
  </si>
  <si>
    <t>47.1 (11.5)</t>
  </si>
  <si>
    <t>30-50mg/day</t>
  </si>
  <si>
    <t>33mg</t>
  </si>
  <si>
    <t>150-250mg/day</t>
  </si>
  <si>
    <t>166mg</t>
  </si>
  <si>
    <t>19-72</t>
  </si>
  <si>
    <t>44 (SD NR)</t>
  </si>
  <si>
    <t>29mg</t>
  </si>
  <si>
    <t>Ontiveros 1997</t>
  </si>
  <si>
    <t>40.9 (11.0)</t>
  </si>
  <si>
    <t>NCT00067444</t>
  </si>
  <si>
    <t>10-40mg/day</t>
  </si>
  <si>
    <t>Inclusion/exclusion criteria cannot be extracted (data extracted from Cipriani 2018 SR)</t>
  </si>
  <si>
    <t>44.7 (SD NR)</t>
  </si>
  <si>
    <t>Inclusion criteria: met DSM-III criteria for a diagnosis of major depression; HAMD score at least 18. No further inclusion/exclusion criteria can be extracted (data extracted from 2009 GL)</t>
  </si>
  <si>
    <t>Discontinuation due to SE not available for large number of participants due to concomitant medication (data not used). Depression symptoms not reported</t>
  </si>
  <si>
    <t>Extracted from 2009 GL. Chloral hydrate allowed for insomnia in first 2 weeks</t>
  </si>
  <si>
    <t>31.5mg</t>
  </si>
  <si>
    <t>43.8 (11.8)</t>
  </si>
  <si>
    <t>From Jakobsen 2017 SR. 42% completion</t>
  </si>
  <si>
    <t>375mg/day</t>
  </si>
  <si>
    <t>375mg</t>
  </si>
  <si>
    <t>Hou, R. J., Wong, S. Y. S., Yip, B. H. K., Hung, A. T., Lo, H. H. M., Chan, P. H., ... &amp; Mercer, S. W. (2014). The effects of mindfulness-based stress reduction program on the mental health of family caregivers: a randomized controlled trial. Psychotherapy and psychosomatics, 83(1), 45-53.</t>
  </si>
  <si>
    <t>Mindfulness-based stress reduction (MBSR) group</t>
  </si>
  <si>
    <t>CBT group (under 15 sessions); Exercise</t>
  </si>
  <si>
    <t>Excluded from 2009 GL 'No relevant outcome measures'. Depression outcome measure is outside protocol (GDS)</t>
  </si>
  <si>
    <t>BA group; TAU</t>
  </si>
  <si>
    <t>CBT individual (under 15 sessions) + sertraline</t>
  </si>
  <si>
    <t>Interpersonal counselling individual + venlafaxine</t>
  </si>
  <si>
    <t>Depression outcome measure (SCL) outside protocol</t>
  </si>
  <si>
    <t>Exercise; CBT + IPT group; meditation</t>
  </si>
  <si>
    <t>KLIESER1988</t>
  </si>
  <si>
    <t>87% of participants taking antidepressant medication at recruitment</t>
  </si>
  <si>
    <t>Excluded in 2009 GL 'No relevant outcome measures'. Outcome meaure is outside protocol (BSI)</t>
  </si>
  <si>
    <t>Brief mental health intervention; TAU</t>
  </si>
  <si>
    <t>Supervised high intensity exercise individual + any AD</t>
  </si>
  <si>
    <t>Supervised low intensity exercise individual + any AD</t>
  </si>
  <si>
    <t>allocated into one of the two groups of citalopram or venlafaxine based on the order of their even or odd waiting list number'</t>
  </si>
  <si>
    <t>Venlafaxine; citalopram</t>
  </si>
  <si>
    <t>30.8 (8.2)</t>
  </si>
  <si>
    <t>Discontinuation (due to any reason or SE) not reported</t>
  </si>
  <si>
    <t>30 (5)</t>
  </si>
  <si>
    <t>Jogging. No further details available</t>
  </si>
  <si>
    <t>Discontinuation data (due to any reason and SE) is not available</t>
  </si>
  <si>
    <t>Inclusion/exclusion criteria cannot be extracted (data extracted from Krogh 2017 SR)</t>
  </si>
  <si>
    <t>From Halcomb 2018 SR. Nurse telehealth care arm without peer support not relevant (hybrid service delivery/case coordination, elements of behavioural acctivation and enhanced TAU) and data only provided for nurse telehealth care (with or without peer support) versus usual care</t>
  </si>
  <si>
    <t>Befriending + any SSRI; any SSRI</t>
  </si>
  <si>
    <t>Inclusion criteria: met DSM-IV criteria for a diagnosis of MDD (assessed with SCID); HAMD score of at least 16. Exclusion criteria: previously had failed to benefit from treatment with the antidepressant being studied; history of suicide attempt; any medical illness or received any medication known to significantly affect brain function</t>
  </si>
  <si>
    <t>Concomitant use of psychotropic medications (e.g., sedatives or hypnotics) was prohibited during the trial and all subjects had been free of psychotropic medications for at least two weeks prior to beginning the study</t>
  </si>
  <si>
    <t>Discontinuation data (due to any reason and SE) is not reported by group. Depression symptoms (at baseline and endpoint) not split by group</t>
  </si>
  <si>
    <t>R01 AT002479 from the National Center for Complementary and Alternative Medicine. Grant support was also received from Aspect Medical Systems, Eli Lilly &amp; Company and Wyeth</t>
  </si>
  <si>
    <t>150mg</t>
  </si>
  <si>
    <t>42.4 (12.6)</t>
  </si>
  <si>
    <t>44.7 (14.0)</t>
  </si>
  <si>
    <t>38.1 (12.5)</t>
  </si>
  <si>
    <t>Baseline severity (and endpoint data) not split by group but can categorise as more severe based on study mean</t>
  </si>
  <si>
    <t>Inclusion criteria: met DSM-IV criteria for a diagnosis of MDD; HAMD score of at least 16. Exclusion criteria: receiving any medication known to affect brain function (except for the study medication) throughout the study and for one week prior</t>
  </si>
  <si>
    <t>Medication-versus placebo-group subjects did not differ significantly on age, gender, baseline severity, or history of prior treatment</t>
  </si>
  <si>
    <t>Grant R01 AT002479 (A.F. Leuchter) from the National Center for Complementary and Alternative Medicine (NCCAM), grant R01 MH 069217 (I.A. Cook) from the NIMH, grants from Lilly Research Laboratories, Aspect Medical Systems, and an endowment from Joanne and George Miller and family to the UCLA Brain Research Institute (I.A. Cook)</t>
  </si>
  <si>
    <t>40.4 (11.7)</t>
  </si>
  <si>
    <t>From Jakobsem 2017 SR. Demographics and data only available for completers. 44% previous treatment but does not appear to be restricted to current episode</t>
  </si>
  <si>
    <r>
      <t>Inclusion criteria: aged at least 65 years; presenting to a general practitioner with major depressive disorder, as defined by DSM-III criteria; HAMD score of at least 18. Exclusion criteria: severe concurrent disease, including ischaemic heart disease, glaucoma, prostatism, urinary retention, hyperthyroidism, epilepsy; Parkinsonism; organic depressive disorders; anaemia, abnormal hepatic function tests, or impaired renal function , defined by a serum creatinine level greater than 170</t>
    </r>
    <r>
      <rPr>
        <sz val="11"/>
        <color theme="1"/>
        <rFont val="Calibri"/>
        <family val="2"/>
      </rPr>
      <t>μmol/l or a blood urea level above 10mmol/l, confirmed by labatory tests at baseline; those taking guanethidine or bethanidine for hypertension; those taking clonidine; those taking MAOIs within 2 weeks of the study; suicidal tendencies; severe depression requiring ECT, including patients treated with ECT within 3 months of entering the study; history of intolerance to TCAs; dependent on alcohol or drugs; other psychiatric disorders, such as psychosis and rapid cycling bipolar depressive disorder; patients whose depression would respond to environmental measures alone</t>
    </r>
  </si>
  <si>
    <t>100mg</t>
  </si>
  <si>
    <t>Double-dummy design. No other psychotropic medication allowed. All other treatment was allowed as necessary. If any hypnotic was required, temazepam was recommended</t>
  </si>
  <si>
    <t>71.8 (7.2)</t>
  </si>
  <si>
    <t>Double-dummy design. Baseline severity not reported but can be categorised as more severe based on inclusion criterion. Note non-standard defintiion of remission</t>
  </si>
  <si>
    <t>Depression symptoms (at baseline and endpoint) not reported</t>
  </si>
  <si>
    <t>Inclusion criteria: inpatients in a geropsychiatric ward at a single Taiwanese medical centre; met DSM-IV criteria for a diagnosis of major depressive disorder. Exclusion criteria: patients with psychotic features</t>
  </si>
  <si>
    <t>Venlafaxine immediate release</t>
  </si>
  <si>
    <t>Investigator</t>
  </si>
  <si>
    <t>Benzodiazepines were given to patients with anxiety or insomnia</t>
  </si>
  <si>
    <t>No significant between-group differences were demonstrated for any of the demographic variables or baseline HAM-D scores</t>
  </si>
  <si>
    <t>131.6mg (24.4)</t>
  </si>
  <si>
    <t>37.4mg (20.9)</t>
  </si>
  <si>
    <t>Discontinuation due to SE and depression symptoms not reported</t>
  </si>
  <si>
    <t>65.1 (6.2)</t>
  </si>
  <si>
    <t>Taipei Veterans General Hospital Grants VGH-89-329 and NSC 89-2314-B-075-028</t>
  </si>
  <si>
    <t>Excluded from 2009 GL 'No details of diagnosis (reactive or neurotic secondary depression)'. Depression outcome measure (Raskin Depression Scale and depression component of Hamilton Anxiety Rating Scale) outside protocol</t>
  </si>
  <si>
    <t>Aiprazolam; amitriptyline; placebo</t>
  </si>
  <si>
    <t>ITIL1983A</t>
  </si>
  <si>
    <t>Depression outcome measure outside protocol (HAMD 16-item version)</t>
  </si>
  <si>
    <t>Not available electronically. Not included in Cipriani 2018 SR</t>
  </si>
  <si>
    <t>39.9 (11.5)</t>
  </si>
  <si>
    <t>Unpublished paper, data extracted from Cipriani 2018 SR. Modified ITT, 96% of N randomised. No measure of variance reported for baseline HAMD</t>
  </si>
  <si>
    <t>38.9 (11.6)</t>
  </si>
  <si>
    <t>Paper unavailable, data extracted from Cipriani 2018 SR (imputed remission not extracted). No measure of variance for baseline HAMD</t>
  </si>
  <si>
    <t>45.5 (11.1)</t>
  </si>
  <si>
    <t>Inclusion criteria: met DSM-IV criteria for a diagnosis of MDD; drug-free for at least 2 weeks before entering the trial. Exclusion criteria: any other DSM-IV Axis I or Axis II disorders, including current incidents of substance and alcohol abuse or any neurological illness</t>
  </si>
  <si>
    <t>13.13mg</t>
  </si>
  <si>
    <t>1.31 (0.74)</t>
  </si>
  <si>
    <t>Depression symptoms and discontinuation not reported</t>
  </si>
  <si>
    <t>Baseline HAMD not reported by group but can be categorised as more severe based on study mean. All participants in the study responded</t>
  </si>
  <si>
    <t>National Natural Science Foundation of China [81301167, 81371488], Fundamental Research Funds for the Central Universities [2242016K41053], Jiangsu Provincial Special Program of Medical Science [BL2012025]</t>
  </si>
  <si>
    <t>28 (7)</t>
  </si>
  <si>
    <t>supervised aerobic exercise of the patients’ own choice '</t>
  </si>
  <si>
    <t>Discontinuation data not available</t>
  </si>
  <si>
    <t>GQOLI-74</t>
  </si>
  <si>
    <t>Paper unavailable, data extracted from Krogh 2017 SR. TAU in both arms</t>
  </si>
  <si>
    <t>From Kamenov 2017 SR. Quality of life cannot be extracted as data only reported for subscales. Mean score above clinical threshold but those with a diagnosis of depression excluded</t>
  </si>
  <si>
    <t>Inclusion criteria: aged at least 18 years; healthy; conversant in English; willing to participate in the full 40-week study (consisting of a 4-week single-blind placebo lead-in period, the 12-week double-blind acute treatment, and a 24-week crossover treatment period); normal results on a physical examination and on laboratory tests, including CBC, urine toxicology screen, urine analysis, and serum chemistries for hepatic and renal function. Exclusion criteria: major depressive disorder or dysthymic disorder currently or within the past 2 years; major depressive disorder in partial remission; a loss of a loved one or significant other within the past year that could account for the mood disorder; serious suicidal risk; substance or alcohol abuse or dependence within the past year; a current diagnosis of any axis I disorder; a lifetime diagnosis of bipolar disorder (type I), borderline personality disorder, antisocial personality disorder, psychotic disorder, organic mood disorder, organic psychotic disorder, or schizophrenia; use of psychotropic drugs except chloral hydrate within 7 days of study entry or use of a monoamine oxidase inhibitor within 14 days of starting active treatment; the presence of a serious medical condition not presently stabilized; seizure disorder within the past year; a history of severe allergies or multiple adverse drug reactions; previous nonresponse or adverse reaction to fluoxetine; or previous participation in a fluoxetine study</t>
  </si>
  <si>
    <t>Chloral hydrate was the only other psychotropic drug allowed during the treatment period. Nonpharmacologic antidepressant treatments, such as light therapy and psychotherapy, were also prohibited</t>
  </si>
  <si>
    <t>18-72</t>
  </si>
  <si>
    <t>43.5 (11.7)</t>
  </si>
  <si>
    <t>At the start of double-blind treatment, the fluoxetine and placebo groups were not significantly different on any demographic characteristics, clinical measures, or psychosocial measures</t>
  </si>
  <si>
    <t>Modified ITT (97% of N randomised)</t>
  </si>
  <si>
    <t>Supported in part by NIMH grants MH-30914, MH-49671, MH-30915, MH-53799, and MH-01648-01; the Roher Fund of the University of California, San Diego; and an unrestricted investigator-initiated contract from Eli Lilly &amp; Co.</t>
  </si>
  <si>
    <t>From Jakobsem 2017 SR. Subset of larger RCT (54% of N randomised)</t>
  </si>
  <si>
    <t>Inclusion criteria: veteran-partner dyads in which the veteran had a history of deployment in a post-9/11 combat operation</t>
  </si>
  <si>
    <t>Mission Reconnect Program. The specific methods used are grounded in the evidence bases of mindfulness-based therapies, massage therapy, positive emotions, and caregiver education. The program delivers the instruction by techniques grouped into three categories— connecting with yourself, connecting with quiet, and connecting with your partner</t>
  </si>
  <si>
    <t>11 modules</t>
  </si>
  <si>
    <t>From Firth 2017 SR. Data not extracted for computerised mind and body intervention + Prevention and Relationship Enhancement Program (PREP) for Strong Bonds weekend program or for PREP-alone as intervention not of interest. Demographic data cannot be extracted as not split by group and not all arms included</t>
  </si>
  <si>
    <t>Pittsburgh Sleep Quality Index (PSQI); Revised Dyadic Adjustment Scale (RDAS)</t>
  </si>
  <si>
    <t>Revised Dyadic Adjustment Scale (RDAS)</t>
  </si>
  <si>
    <t>This project was funded by National Institutes of Mental Health grant #R44MH088063 to Collinge and Associates, Inc.</t>
  </si>
  <si>
    <t>50-125mg/day</t>
  </si>
  <si>
    <t>Inclusion criteria: met diagnostic criterion for clinical depression; had not been treated recently with antidepressants. Exclusion criteria: severe somatic illness</t>
  </si>
  <si>
    <t>89.7mg</t>
  </si>
  <si>
    <t>93.3mg</t>
  </si>
  <si>
    <t>18-66</t>
  </si>
  <si>
    <t>SE converted to SD</t>
  </si>
  <si>
    <t>Mean duration of current episode 62.7 months (for 2 relevant arms)</t>
  </si>
  <si>
    <t>CBT; phenelzine; pill placebo</t>
  </si>
  <si>
    <t>Inclusion criteria: met DSM-IV criteria for a diagnosis of MDD (assessed with SCID); HAMD score of at least 18; PHQ-15 Somatic Symptom Severity Scale score &gt;5. Exclusion criteria: diagnosed with any other current psychiatric illnesses; clinically relevant major medical illnesses; high risk of suicide; women who were pregnant or lactating; women of childbearing potential who were not using a reliable method of contraception; taking any other psychotropic medications within 1 week (5 weeks in the case of fluoxetine use) prior to the start of the study or under ongoing psychodynamic or cognitive-behavioral psychotherapy for MDD; a past history of prior trials with mirtazapine or venlafaxine</t>
  </si>
  <si>
    <t>15-30mg/day</t>
  </si>
  <si>
    <t>37.5-150mg/day</t>
  </si>
  <si>
    <t>After 2 weeks of pharmacotherapy, flexible dosage titration was performed by experienced psychiatrists according to the severity of clinical symptoms and adverse effects of medication. The use of other antidepressants including trazodone was not permitted during the study. Only the p.r.n. use of zolpidem was allowed for severe insomnia, but not for more than 3 nights per week and on the night before the visits to the clinic.</t>
  </si>
  <si>
    <t>Both groups showed no differences in their baseline demographic characteristics and mean scores on the psychological rating scales</t>
  </si>
  <si>
    <t>27.60mg (8.58)</t>
  </si>
  <si>
    <t>141.43mg (62.41)</t>
  </si>
  <si>
    <t>46.8 (12.3)</t>
  </si>
  <si>
    <t>4.4 (6.0)</t>
  </si>
  <si>
    <t>1.7 (0.9)</t>
  </si>
  <si>
    <t>43/169 withdrew their initial consent to participate in the study before receiving any study medication. Data and demographics only available for those who received study medication (75% of N randomised)</t>
  </si>
  <si>
    <t>43/169 withdrew their initial consent to participate in the study before receiving any study medication. Data only reported for those who received medication, 75% of N randomised so categorised as completer</t>
  </si>
  <si>
    <t>Organon Korea</t>
  </si>
  <si>
    <t>Paroxetine + placebo</t>
  </si>
  <si>
    <t>Austria, Czech Republic, Hungary, Poland &amp; Slovak Republic</t>
  </si>
  <si>
    <t>Inclusion criteria: outpatients aged 18-65 years; met DSM-IV criteria for a diagnosis of major depressive disorder; HAMD score of 18 to 24, with a no greater than 20% decrease in HAMD score between screening and baseline; MADRS score &lt;30; symptoms of depression present for at least 1 month before the run-in phase of the study; not receiving treatment for the current phase of illness. Exclusion criteria: melancholia or psychosis, with a high risk of suicide or any primary psychiatric disorder other than major depression; positive history for major depression refractory to medical treatments; alcohol or psychoactive substance abuse or dependence; seizure disorders; history or presence of bipolar disorder; any psychotic or mental disorder due to a general medical condition and with other clinically significant medical condition (hepatic or renal disease, myocardial infarction, pregnancy/lactation); used psychopharmacologic or non-psychopharmacologic drugs with psychotic effects or electroconvulsive therapy, with the exception of patients stabilised on benzodiazepines</t>
  </si>
  <si>
    <t>3 days</t>
  </si>
  <si>
    <t>Trazodone prolonged release</t>
  </si>
  <si>
    <t>300mg/day</t>
  </si>
  <si>
    <t>43.9 (11.7)</t>
  </si>
  <si>
    <t>2.51 (3.76)</t>
  </si>
  <si>
    <t>Significantly more patients in the trazodone group reported previous episodes of depression</t>
  </si>
  <si>
    <t>Double-dummy design. During the single-blind period and the first 2 weeks of the double-blind treatment only, patients were allowed to take, on an ‘as needed basis’, up to 3 times a week, either zolpidem up to 10 mg or chloral hydrate up to 1000 mg. Seven patients (5 trazodone and 2 paroxetine) were treated with benzodiazepines before study inclusion and continued with this treatment during the study (stable benzo-users). Moreover, one patient in each treatment group was treated with zolpidem in accordance with the protocol criteria, while 3 patients in each group (not included in the PP analysis) received this medication for a longer period than that indicated in the study protocol</t>
  </si>
  <si>
    <t>305mg</t>
  </si>
  <si>
    <t>22mg</t>
  </si>
  <si>
    <t>ACRAF SpA</t>
  </si>
  <si>
    <t>Double-dummy design (paroxetine arm also included placebo). Converted SE to SD</t>
  </si>
  <si>
    <t>Russia &amp; Austria</t>
  </si>
  <si>
    <t>Inclusion criteria: aged 18-65 years; met DSM-IV-TR criteria for a diagnosis of MDD; MADRS score of at least 30; current major depressive episode (MDE) of at least 3 months duration. Exclusion criteria: any current psychiatric disorder other than MDD (assessed with MINI); a current or past history of manic or hypomanic episode, schizophrenia or any other psychotic disorder, including major depression with psychotic features, mental retardation, organic mental disorders, or mental disorders due to a general medical condition; any substance disorder (except nicotine and caffeine) or a history of alcohol abuse or dependence within the previous 6 months, previous use of hallucinogenic drugs; presence or history of a clinically significant neurological disorder (including epilepsy), neurodegenerative disorder (Alzheimer’s disease, Parkinson’s disease, multiple sclerosis, Huntington’s chorea, etc.), or any Axis II disorder that could compromise the study; serious suicide risk (based on the investigator’s clinical judgement), or who had a score of 5 or above on item 10 of the MADRS scale, or made a suicide attempt in the previous 12 months; receiving formal behaviour therapy, or systematic psychotherapy; pregnant or breastfeeding; history of hypersensitivity to escitalopram; received electroconvulsive therapy within 6 months prior to screening; clinically significant unstable illness, e.g. hepatic or renal insufficiency, or a cardiovascular, pulmonary, gastrointestinal, endocrine, neurological, infectious, neoplastic or metabolic disturbance, clinically significant abnormal vital signs or ECG, or had one or more laboratory values outside the normal range, based on the blood or urine samples taken at screening, that were considered by the investigator to be clinically significant</t>
  </si>
  <si>
    <t>All psychoactive drugs were prohibited during treatment. Placebo in both arms</t>
  </si>
  <si>
    <t>Escitalopram + gaboxadol placebo</t>
  </si>
  <si>
    <t>Escitalopram placebo + gaboxadol placebo</t>
  </si>
  <si>
    <t>2 capsules</t>
  </si>
  <si>
    <t>41.9 (12.3)</t>
  </si>
  <si>
    <t>From Furukawa 2019 SR. Data not extracted for escitalopram (20 mg)+gaboxadol (5 mg) or escitalopram (20 mg)+gaboxadol (10 mg) arms. Data not extracted for SDS as only subscales reported. 98% treatment-naïve, 3% previous AD treatment of current MDE</t>
  </si>
  <si>
    <t>Double-dummy (placebo in both arms to control for gaboxadol arm which is not included). Converted SE to SD for change score</t>
  </si>
  <si>
    <t>NCT00807248</t>
  </si>
  <si>
    <t>Data not extracted for Lu AA21004</t>
  </si>
  <si>
    <t>Canada, Finland, France, Germany, Sweden, Ukraine &amp; US</t>
  </si>
  <si>
    <t>1 capsule</t>
  </si>
  <si>
    <t>Inclusion criteria: aged at least 65 years; met DSM-IV-TR criteria for a primary diagnosis of MDD; with a current major depressive episode (MDE) of at least 4-weeks’ duration and with at least one previous MDE before the age of 60 years; MADRS score of at least 26 at screening and baseline visits. Exclusion criteria: Mini-Mental State Examination (MMSE) score &lt;24 at screening; met DSM-IV-TR criteria for any current psychiatric disorder other than MDD (assessed with MINI); current or past history of a manic or hypomanic episode, schizophrenia or any other psychotic disorder; mental retardation; organic mental disorders or mental disorders due to a general medical condition; any substance abuse disorder within the previous 6 months; presence or history of a clinically significant neurological disorder; any neurodegenerative disorder; any Axis II disorder that might compromise their participation in the study; suicidality; treatment resistance; receipt of formal psychological treatment; elevated intraocular pressure or were at risk for acute narrow angle glaucoma; known hypersensitivity to duloxetine; chronic liver disease; clinically significant unstable illness; myocardial infarction within the previous 6 months; thyroid-stimulating hormone value outside the reference range at screening; history of cancer in remission for less than 5 years; clinically significant abnormal vital signs as determined by the investigator</t>
  </si>
  <si>
    <t>There were no clinically relevant or statistically significant differences between treatment groups with respect to demographic or clinical characteristics at baseline</t>
  </si>
  <si>
    <t>65-87</t>
  </si>
  <si>
    <t>7.7 (9.7)</t>
  </si>
  <si>
    <t>Modified ITT (99% of N randomised). SE converted to SD for change score. HAMD 17 for remission and 24-item version for all other outcomes</t>
  </si>
  <si>
    <t>43.6 (SD NR)</t>
  </si>
  <si>
    <t>Inclusion criteria: newly admitted inpatients; met DSM-III-R criteria for a diagnosis of primary major depression, unipolar type, single, or recurrent episode (assessed with SCID); HAMD score of at least 18. Exclusion criteria: history of neurologic disease; recent head trauma; current psychotic symptoms; active substance dependence; unstable medical problems; suicidal thoughts with intent; previous electroconvulsive therapy</t>
  </si>
  <si>
    <t>Data not extracted for desipramine. Demographics cannot be extracted as not split by group and not all arms included</t>
  </si>
  <si>
    <t>From Cipriani 2018 SR. Not available electronically. Data not available or relevant for aprepitant. Only discontinuation data available</t>
  </si>
  <si>
    <t>40.2 (SD NR)</t>
  </si>
  <si>
    <t>NCT00035009</t>
  </si>
  <si>
    <t>From Cipriani 2018 SR. Not available electronically, data extracted from Cipriani 2018. Data not available or relevant for aprepitant (80mg or 160mg arms). Only discontinuation data available</t>
  </si>
  <si>
    <t>41.7 (SD NR)</t>
  </si>
  <si>
    <t>NCT00035295</t>
  </si>
  <si>
    <t>From Cipriani 2018 SR. Not available electronically, data extracted from Cipriani 2018. Data not relevant or available for aprepitant (80mg or 160mg arms)</t>
  </si>
  <si>
    <t xml:space="preserve">Merck Sharp &amp; Dohme Corp. </t>
  </si>
  <si>
    <t>NCT00048607</t>
  </si>
  <si>
    <t>37.1 (11.6)</t>
  </si>
  <si>
    <t>Unpublished paper, data extracted from Cipriani 2018 SR (imputed response and remission not extracted). Modified ITT (95% of N randomised). No measure of variance for baseline HAMD</t>
  </si>
  <si>
    <t>21-77</t>
  </si>
  <si>
    <t>Median 59/62.5</t>
  </si>
  <si>
    <t>Inclusion criteria: met ICD-9 criteria for a primary depressive illness; judged clinically to warrant treatment with an antidepressant but not to be so severely ill as to need ECT</t>
  </si>
  <si>
    <t>Half-strength capsules for patients over the age of 65 (n = 2 for trazodone and n = 6 for amitriptyline)</t>
  </si>
  <si>
    <t>Only discontinuation data available. Baseline severity cannot be extracted but can be categorised as more severe based on figure</t>
  </si>
  <si>
    <t>Excluded in 2004 GL as 'Dosage below recommended level' (dosage in line with BNF recommended levels). Data and demographics only available for completers. Baseline severity cannot be extracted but can be categorised as more severe based on figure. Only discontinuation data available</t>
  </si>
  <si>
    <t>200mg</t>
  </si>
  <si>
    <t>Inclusion criteria: outpatients aged 18-80 years; met DSM-IV criteria for a diagnosis of MDD, with a current depressive episode of at least 12 weeks duration; MADRS score of at least 26; CGI-S score of at least 4; MADRS total score at baseline was within 25% of score at screening visit; normal or clinically insignificant findings on physical examination, laboratory tests and 12-lead ECG at the sccreening visit. Exclusion criteria: principal diagnosis meeting DSM-IV criteria for any Axis I disorder other than MDD; met criteria for bipolar disorder, schizophrenia or any psychotic disorder, obsessive-compulsive disorder, mental retardation or any pervasive developmental disorder or cognitive disorder; recent history or current diagnosis of drug or alcohol dependence (or who tested positive for alcohol, illicit drugs or any other prohibited medication on a urine drug screen); current suicidal ideation (defined as a score of 5 or 6 on item 10 of the MADRS) or suicide attempt within the past year; history of any psychotic disorder or psychotic features; any personality disorder of sufficient severity to interfere with participation in the study; history of seizure disorder or any condition that predisposes to the risk of seizure; any history of narrow-angle glaucoma; history of inappropriate antidiuretic hormone secretion syndrome; current diagnosis or history of any clinically significant medical illness that had not been stable for at least the past year; women who were pregnant or breastfeeding or women of childbearing potential who were not using a medically accepted form of contraception; use of a depot antipsychotic within 6 months prior to study entry; use of any benzodiazepine within 4 weeks; any antipsychotic, antidepressant or anxiolytic medication within 2 weeks (5 weeks for fluoxetine) prior to the first administration of double-blind study medication; previously participated in a clinical study or failed to respond to treatment with either escitalopram or duloxetine; previously had failed to respond to adequate trials of two or more antidepressants; received treatment with an investigational drug within 1 month; received electroconvulsive therapy within 3 months; had initiated or terminated any type of psychotherapy within 3 months of the current study; initiation or termination of ongoing psychotherapy</t>
  </si>
  <si>
    <t>Double-dummy design. Concomitant use of any psychoactive drug (or any drug with a psychotropic component) was not allowed, except for zolpidem or zaleplon as needed for sleep</t>
  </si>
  <si>
    <t>Demographics only available for those who received study drug (97% of N randomised)</t>
  </si>
  <si>
    <t>42.4 (13.0)</t>
  </si>
  <si>
    <t>Baseline demographics and clinical characteristics were generally similar between the two treatment groups</t>
  </si>
  <si>
    <t>13mg</t>
  </si>
  <si>
    <t>Double-dummy design. Baseline data for 'safety sample', those who received study drug (97% of N randomised). Converted SE to SD. Data not extracted for modified ITT as 94% of N randomised so would be categorised as completer but completer data is available</t>
  </si>
  <si>
    <t>National Institutes of Health Center Grant P30 MH 68638 and Forest Research Institute</t>
  </si>
  <si>
    <t>Addington 2019_phase 1</t>
  </si>
  <si>
    <t>Citation search</t>
  </si>
  <si>
    <t>Data not extracted for PHQ-8 as version outside protocol</t>
  </si>
  <si>
    <t>Addington, E. L., Cheung, E. O., Bassett, S. M., Kwok, I., Schuette, S. A., Shiu, E., . . . Moskowitz, J. T. (2019). The MARIGOLD study: Feasibility and enhancement of an online intervention to improve emotion regulation in people with elevated depressive symptoms. Journal of Affective Disorders, 257, 352-364</t>
  </si>
  <si>
    <t>Addington 2019_phase 2</t>
  </si>
  <si>
    <t>Akhondzadeh 2003</t>
  </si>
  <si>
    <t xml:space="preserve">Akhondzadeh, S., Faraji, H., Sadeghi, M., Afkham, K., Fakhrzadeh, H., &amp; Kamalipour, A. (2003). Double-blind comparison of fluoxetine and nortriptyline in the treatment of moderate to severe major depression. Journal of Clinical Pharmacy and Therapeutics, 28(5), 379-384. </t>
  </si>
  <si>
    <t>Chen 2006</t>
  </si>
  <si>
    <t xml:space="preserve">Chen, T. H., Lu, R. B., Chang, A. J., Chu, D. M., &amp; Chou, K. R. (2006). The evaluation of cognitive-behavioral group therapy on patient depression and self-esteem. Archives of Psychiatric Nursing, 20(1), 3-11. </t>
  </si>
  <si>
    <t>Berghofer 2012</t>
  </si>
  <si>
    <t>Service delivery intervention (included in RQ 1.1)</t>
  </si>
  <si>
    <t>Systematic depression management programme</t>
  </si>
  <si>
    <t>Intervention: Service delivery model</t>
  </si>
  <si>
    <t>Berghofer, A., Hartwich, A., Bauer, M., Unutzer, J., Willich, S. N., &amp; Pfennig, A. (2012). Efficacy of a systematic depression management program in high utilizers of primary care: a randomized trial. Bmc Health Services Research, 12</t>
  </si>
  <si>
    <t>Choi 2014a/Choi 2014b</t>
  </si>
  <si>
    <t>2009-2015 search/citation search</t>
  </si>
  <si>
    <t>Choi, N. G., Marti, C. N., Bruce, M. L., Hegel, M. T., Wilson, N. L., &amp; Kunik, M. E. (2014). SIX-MONTH POSTINTERVENTION DEPRESSION AND DISABILITY OUTCOMES OF IN-HOME TELEHEALTH PROBLEM-SOLVING THERAPY FOR DEPRESSED, LOW-INCOME HOMEBOUND OLDER ADULTS. Depression and Anxiety, 31(8), 653-661.</t>
  </si>
  <si>
    <t>Ebert 2015</t>
  </si>
  <si>
    <t>Acceptability outcomes measured before computerised self-help received</t>
  </si>
  <si>
    <t>Acceptance facilitating intervention (AFI)</t>
  </si>
  <si>
    <t>Ebert, D. D., Berking, M., Cuijpers, P., Lehr, D., Portner, M., &amp; Baumeister, H. (2015). Increasing the acceptance of internet-based mental health interventions in primary care patients with depressive symptoms. A randomized controlled trial. Journal of Affective Disorders, 176, 9-17</t>
  </si>
  <si>
    <t>Farrer 2011/Farrer 2012</t>
  </si>
  <si>
    <t>Farrer, L., Christensen, H., Griffiths, K. M., &amp; Mackinnon, A. (2012). Web-Based Cognitive Behavior Therapy for Depression With and Without Telephone Tracking in a National Helpline: Secondary Outcomes From a Randomized Controlled Trial. Journal of Medical Internet Research, 14(3), 60-69.</t>
  </si>
  <si>
    <t>Feighner 1998a</t>
  </si>
  <si>
    <t>Feighner 1998b</t>
  </si>
  <si>
    <t>Secondary analysis of Cunningham 1997 and Thase 1997</t>
  </si>
  <si>
    <t xml:space="preserve">Feighner, J. P., Entsuah, A. R., &amp; McPherson, M. K. (1998). Efficacy of once-daily venlafaxine extended release (XR) for symptoms of anxiety in depressed outpatients. Journal of Affective Disorders, 47(1-3), 55-62. </t>
  </si>
  <si>
    <t>Finkel 1999</t>
  </si>
  <si>
    <t>Finkel, S. I., Richter, E. M., Clary, C. M., &amp; Batzar, E. (1999). Comparative efficacy of sertraline vs. fluoxetine in patients age 70 or over with major depression. American Journal of Geriatric Psychiatry, 7(3), 221-227.</t>
  </si>
  <si>
    <t>Gellis 2007</t>
  </si>
  <si>
    <t>Medically ill</t>
  </si>
  <si>
    <t xml:space="preserve">Gellis, Z. D., McGinty, J., Horowitz, A., Bruce, M. L., &amp; Misener, E. (2007). Problem-solving therapy for late-life depression in home care: A Randomized field trial. American Journal of Geriatric Psychiatry, 15(11), 968-978. </t>
  </si>
  <si>
    <t>Herrera-Guzman 2009</t>
  </si>
  <si>
    <t>HAMD endpoint looks like effect size rather than mean and remission not split by group</t>
  </si>
  <si>
    <t>Herrera-Guzman, I., Gudayol-Ferre, E., Herrera-Guzman, D., Guardia-Olmos, J., Hinojosa-Calvo, E., &amp; Herrera-Abarca, J. E. (2009). Effects of selective serotonin reuptake and dual serotonergic-noradrenergic reuptake treatments on memory and mental processing speed in patients with major depressive disorder. Journal of Psychiatric Research, 43(9), 855-863.</t>
  </si>
  <si>
    <t>Blumenthal 2007/Hoffman 2011</t>
  </si>
  <si>
    <t>2009 GL/citation search</t>
  </si>
  <si>
    <t xml:space="preserve">Hoffman, B. M., Babyak, M. A., Craighead, W. E., Sherwood, A., Doraiswamy, P. M., Coons, M. J., &amp; Blumenthal, J. A. (2011). Exercise and Pharmacotherapy in Patients With Major Depression: One-Year Follow-Up of the SMILE Study. Psychosomatic Medicine, 73(2), 127-133. </t>
  </si>
  <si>
    <t>Collaborative care intervention (Unutzer 2002)</t>
  </si>
  <si>
    <t>Hunkeler 2006</t>
  </si>
  <si>
    <t>Collaborative care</t>
  </si>
  <si>
    <t>Hunkeler, E. M., Katon, W., Tang, L. Q., Williams, J. W., Kroenke, K., Lin, E. H. B., . . . Unutzer, J. (2006). Long term outcomes from the MPACT randomised trial for depressed elderly patients in primary care. British Medical Journal, 332(7536), 259-262.</t>
  </si>
  <si>
    <t>Hwang 2015</t>
  </si>
  <si>
    <t>Hwang, W. C., Myers, H. F., Chiu, E., Mak, E., Butner, J. E., Fujimoto, K., . . . Miranda, J. (2015). Culturally Adapted Cognitive-Behavioral Therapy for Chinese Americans With Depression: A Randomized Controlled Trial. Psychiatric Services, 66(10), 1035-1042.</t>
  </si>
  <si>
    <t>Jin 2019</t>
  </si>
  <si>
    <t>Korean version of the Short form of the Geriatric Depression Scale (SGDS-K) outside protocol</t>
  </si>
  <si>
    <t xml:space="preserve">Jin, Y., Kim, D., Hong, H., &amp; Kang, H. (2019). A Long-Term Exercise Intervention Reduces Depressive Symptoms in Older Korean Women. Journal of Sports Science and Medicine, 18(3), 399-404. </t>
  </si>
  <si>
    <t>Kay-Lambkin 2011</t>
  </si>
  <si>
    <t>Secondary analysis of Kay-Lambkin 2009 but no relevant outcomes</t>
  </si>
  <si>
    <t>CCBT; CBT; no treatment</t>
  </si>
  <si>
    <t xml:space="preserve">Kay-Lambkin, F., Baker, A., Lewin, T., &amp; Carr, V. (2011). Acceptability of a Clinician-Assisted Computerized Psychological Intervention for Comorbid Mental Health and Substance Use Problems: Treatment Adherence Data from a Randomized Controlled Trial. Journal of Medical Internet Research, 13(1), 254-264. </t>
  </si>
  <si>
    <t>Kendrick 2005/2006a</t>
  </si>
  <si>
    <t>Kendrick 2006b</t>
  </si>
  <si>
    <t>Any TCA, any SSRI only relevant when compared against a psych or physical arm</t>
  </si>
  <si>
    <t>Any TCA; any SSRI; lofepramine</t>
  </si>
  <si>
    <t>Comparison not relevant</t>
  </si>
  <si>
    <t xml:space="preserve">Kendrick, T., Peveler, R., Longworth, L., Baldwin, D., Moore, M., Chatwin, J., . . . Thompson, C. (2006). Cost-effectiveness and cost-utility of tricyclic antidepressants, selective serotonin reuptake inhibitors and lofepramine - Randomised controlled trial. British Journal of Psychiatry, 188, 337-345. </t>
  </si>
  <si>
    <t>Kessell 1965</t>
  </si>
  <si>
    <t>Follow-up of Burt 1962</t>
  </si>
  <si>
    <t>Imipramine; amitriptyline</t>
  </si>
  <si>
    <t xml:space="preserve">Kessell, A., &amp; Holt, N. F. (1965). DEPRESSION - AN ANALYSIS OF A FOLLOW-UP-STUDY. British Journal of Psychiatry, 111(479), 1143-1153. </t>
  </si>
  <si>
    <t>Khan 1995</t>
  </si>
  <si>
    <t>Khan, M. C. (1995). A RANDOMIZED, DOUBLE-BLIND, PLACEBO-CONTROLLED, 5-WEEKS STUDY OF ORG-3770 (MIRTAZAPINE) IN MAJOR DEPRESSION. Human Psychopharmacology-Clinical and Experimental, 10, S119-S124.</t>
  </si>
  <si>
    <t>Khatri 2001</t>
  </si>
  <si>
    <t>Secondary analysis of Blumenthal 1999. Cognitive functioning outcomes</t>
  </si>
  <si>
    <t>Exercise; any AD</t>
  </si>
  <si>
    <t>Khatri, P., Blumenthal, J. A., Babyak, M. A., Craighead, W. E., Herman, S., Baldewicz, T., . . . Krishnan, K. R. (2001). Effects of exercise training an cognitive functioning among depressed older men and women. Journal of Aging and Physical Activity, 9(1), 43-57.</t>
  </si>
  <si>
    <t>Kin 1996</t>
  </si>
  <si>
    <t>Subset of Nair 1995 paricipants</t>
  </si>
  <si>
    <t xml:space="preserve">Kin, N., Klitgaard, N., Nair, N. P. V., Amin, A., KraghSorensen, P., Schwartz, G., . . . Stage, K. (1996). Clinical relevance of serum nortriptyline and 10-hydroxy-nortriptyline measurements in be depressed elderly: A multicenter pharmacokinetic and pharmacodynamic study. Neuropsychopharmacology, 15(1), 1-6. </t>
  </si>
  <si>
    <t>McDermott 2019</t>
  </si>
  <si>
    <t>Computerised attentional bias modification</t>
  </si>
  <si>
    <t>McDermott, R., &amp; Dozois, D. J. A. (2019). A randomized controlled trial of Internet-delivered CBT and attention bias modification for early intervention of depression. Journal of Experimental Psychopathology, 10(2).</t>
  </si>
  <si>
    <t>Miranda 2003/2006</t>
  </si>
  <si>
    <t>2004 GL/citation search</t>
  </si>
  <si>
    <t>Miranda, J., Green, B. L., Krupnick, J. L., Chung, J., Siddique, J., Belin, T., &amp; Revicki, D. (2006). One-year outcomes of a randomized clinical trial treating depression in low-income minority women. Journal of Consulting and Clinical Psychology, 74(1), 99-111.</t>
  </si>
  <si>
    <t>Nickel 2005</t>
  </si>
  <si>
    <t>Antidepressants, social therapy, sports therapy and psychotherapy versus pharm-only</t>
  </si>
  <si>
    <t xml:space="preserve">Nickel, M. K., Nickel, C., Lahmann, C., Mitterlehner, F. O., Tritt, K., Leiberich, P. K., . . . Loew, T. H. (2005). Recovering the ability to function socially in elderly depressed patients: a prospective, controlled trial. Archives of Gerontology and Geriatrics, 41(1), 41-49. </t>
  </si>
  <si>
    <t>Olie 2010</t>
  </si>
  <si>
    <t>Milnacipran; venlafaxine</t>
  </si>
  <si>
    <t xml:space="preserve">Olie, J. P., Gourion, D., Montagne, A., Rostin, M., &amp; Poirier, M. F. (2010). Milnacipran and venlafaxine at flexible doses (up to 200 mg/day) in the outpatient treatment of adults with moderate-to-severe major depressive disorder: a 24-week randomized, double-blind exploratory study. Neuropsychiatric Disease and Treatment, 6, 71-79. </t>
  </si>
  <si>
    <t>Perahia 2008a_study 1</t>
  </si>
  <si>
    <t>Perahia 2008a_study 2</t>
  </si>
  <si>
    <t>Perahia 2008b</t>
  </si>
  <si>
    <t xml:space="preserve">Perahia, D. G. S., Quail, D., Gandhi, P., Walker, D. J., &amp; Peveler, R. C. (2008). A randomized, controlled trial of duloxetine alone vs. duloxetine plus a telephone intervention in the treatment of depression. Journal of Affective Disorders, 108(1-2), 33-41. </t>
  </si>
  <si>
    <t>Pigott 2007</t>
  </si>
  <si>
    <t>Secondary analysis of Nierenberg 2007</t>
  </si>
  <si>
    <t>Duloxetine; escitalopram; placebo</t>
  </si>
  <si>
    <t xml:space="preserve">Pigott, T. A., Prakash, A., Arnold, L. M., Aaronson, S. T., Mallinckrodt, C. H., &amp; Wohlreich, M. M. (2007). Duloxetine versus escitalopram and placebo: an 8-month, double-blind trial in patients with major depressive disorder. Current Medical Research and Opinion, 23(6), 1303-1318. </t>
  </si>
  <si>
    <t>Raskin 2008a</t>
  </si>
  <si>
    <t>Raskin 2008b</t>
  </si>
  <si>
    <t>Secondary analysis of Raskin 2007</t>
  </si>
  <si>
    <t xml:space="preserve">Raskin, J., Xu, J. Y., &amp; Kajdasz, D. K. (2008). Time to response for duloxetine 60 mg once daily versus placebo in elderly patients with major depressive disorder. International Psychogeriatrics, 20(2), 309-327. </t>
  </si>
  <si>
    <t>Revicki 2005</t>
  </si>
  <si>
    <t>Economic analysis of Miranda 2003</t>
  </si>
  <si>
    <t>CBT group; any AD; TAU</t>
  </si>
  <si>
    <t xml:space="preserve">Revicki, D. A., Siddique, J., Chung, J. Y., Green, B. L., Krupnick, J., Prasad, M., &amp; Miranda, J. (2005). Cost-effectiveness of evidence-based pharmacotherapy or cognitive behavior therapy compared with community referral for major depression in predominantly low-income minority women. Archives of General Psychiatry, 62(8), 868-875. </t>
  </si>
  <si>
    <t>Sarris 2012</t>
  </si>
  <si>
    <t>Continuation phase</t>
  </si>
  <si>
    <t>Sertraline; placebo; St. Johns Wort</t>
  </si>
  <si>
    <t xml:space="preserve">Sarris, J., Fava, M., Schweitzer, I., &amp; Mischoulon, D. (2012). St John's Wort (Hypericum perforatum) versus Sertraline and Placebo in Major Depressive Disorder: Continuation Data from a 26-Week RCT. Pharmacopsychiatry, 45(7), 275-278. </t>
  </si>
  <si>
    <t>Schreuders 2007</t>
  </si>
  <si>
    <t>Below subthreshold level (HADS-D=5.8)</t>
  </si>
  <si>
    <t>Schreuders, B., van Marwijk, H., Smit, J., Rijmen, F., Stalman, W., &amp; van Oppen, P. (2007). Primary care patients with mental health problems: outcome of a randomised clinical trial. British Journal of General Practice, 57(544), 886-891.</t>
  </si>
  <si>
    <t>Serrano-Blanco 2006</t>
  </si>
  <si>
    <t>Serrano-Blanco, A., Gabarron, E., Garcia-Bayo, I., Soler-Vila, M., Carames, E., Penarrubia-Maria, M. T., . . . grp, D. (2006). Effectiveness and cost-effectiveness of antidepressant treatment in primary health care: A six-month randomised study comparing fluoxetine to imipramine. Journal of Affective Disorders, 91(2-3), 153-163.</t>
  </si>
  <si>
    <t>Simon 2006</t>
  </si>
  <si>
    <t>Telephone care management; TAU</t>
  </si>
  <si>
    <t xml:space="preserve">Simon, G. E., Ludman, E. J., &amp; Operskalski, B. H. (2006). Randomized trial of a telephone care management program for outpatients starting antidepressant treatment. Psychiatric Services, 57(10), 1441-1445. </t>
  </si>
  <si>
    <t>Unutzer 2002</t>
  </si>
  <si>
    <t>Unutzer, J., Katon, W., Callahan, C. M., Williams, J. W., Hunkeler, E., Harpole, L., . . . Investigators, I. (2002). Collaborative care management of late-life depression in the primary care setting - A randomized controlled trial. Jama-Journal of the American Medical Association, 288(22), 2836-2845</t>
  </si>
  <si>
    <t>van der Weele 2012</t>
  </si>
  <si>
    <t>Stepped care</t>
  </si>
  <si>
    <t xml:space="preserve">van der Weele, G. M., de Waal, M. W. M., van den Hout, W. B., de Craen, A. J. M., Spinhoven, P., Stijnen, T., . . . Gussekloo, J. (2012). Effects of a stepped-care intervention programme among older subjects who screened positive for depressive symptoms in general practice: the PROMODE randomised controlled trial. Age and Ageing, 41(4), 482-488. </t>
  </si>
  <si>
    <t>Ozdemir 2015</t>
  </si>
  <si>
    <t xml:space="preserve">Ozdemir, P. G., Boysan, M., Smolensky, M. H., Selvi, Y., Aydin, A., &amp; Yilmaz, E. (2015). Comparison of Venlafaxine Alone Versus Venlafaxine Plus Bright Light Therapy Combination for Severe Major Depressive Disorder. Journal of Clinical Psychiatry, 76(5), E645-E654. </t>
  </si>
  <si>
    <t>Rocca 2005</t>
  </si>
  <si>
    <t xml:space="preserve">Rocca, P., Calvarese, P., Faggiano, F., Marchiaro, L., Mathis, F., Rivoira, E., . . . Bogetto, F. (2005). Citalopram versus sertraline in late-life nonmajor clinically significant depression: A 1-year follow-up clinical trial. Journal of Clinical Psychiatry, 66(3), 360-369. </t>
  </si>
  <si>
    <t>Simon 1998</t>
  </si>
  <si>
    <t>Secondary analysis of Simon 1996. Outcome measure for insomnia outside protocol (subscale of HAMD)</t>
  </si>
  <si>
    <t xml:space="preserve">Simon, G. E., Heiligenstein, J. H., Grothaus, L., Katon, W., &amp; Revicki, D. (1998). Should anxiety and insomnia influence antidepressant selection: A randomized comparison of fluoxetine and imipramine. Journal of Clinical Psychiatry, 59(2), 49-55. </t>
  </si>
  <si>
    <t>NCT01964820</t>
  </si>
  <si>
    <t>NCT02861755</t>
  </si>
  <si>
    <t>PHQ-9 listed in protocol but PHQ-8 reported</t>
  </si>
  <si>
    <t>The MARIGOLD intervention is based on revised Stress and Coping Theory and the Broaden-and-Build Theory of positive emotion (Folkman, 1997; Fredrickson, 1998). It teaches eight positive emotion skills: Noticing and Amplifying positive events, Gratitude, Activation, Mindfulness, Positive Reappraisal, Strengths, and Acts of Kindness. Each week for five weeks, participants receive access to didactic material and daily practice exercises for 1–3 skills. They are encouraged to read each skill lesson at least once and to engage in the accompanying home practice exercises (positive events: noticing and savoring, gratitude journal, activation, mindfulness meditation, informal mindfulness, positive reappraisal, strengths, acts of kindness) daily or for as many days as possible during that week. Participants can review skills from a previous week at any time, but they can only access new skills after completing the prior ones</t>
  </si>
  <si>
    <t>Gender; depression severity (PHQ-8 score 5–9, 10–14, ≥15)</t>
  </si>
  <si>
    <t>All participants received MARIGOLD with one of three enhancements</t>
  </si>
  <si>
    <t>MARIGOLD + access to an online discussion board. The MARIGOLD intervention is based on revised Stress and Coping Theory and the Broaden-and-Build Theory of positive emotion (Folkman, 1997; Fredrickson, 1998). It teaches eight positive emotion skills: Noticing and Amplifying positive events, Gratitude, Activation, Mindfulness, Positive Reappraisal, Strengths, and Acts of Kindness. Each week for five weeks, participants receive access to didactic material and daily practice exercises for 1–3 skills. They are encouraged to read each skill lesson at least once and to engage in the accompanying home practice exercises (positive events: noticing and savoring, gratitude journal, activation, mindfulness meditation, informal mindfulness, positive reappraisal, strengths, acts of kindness) daily or for as many days as possible during that week. Participants can review skills from a previous week at any time, but they can only access new skills after completing the prior ones. On the online discussion board (ODB), moderated by trained study staff, participants were able to interact and discuss skill use with each other via posts, comments, and likes, while maintaining their privacy through the use of avatars and assigned usernames. They were able to personalize their ODB presence by creating a profile, which involved responding to a range of questions such as, What three words describe you? What puts a smile on your face? What's your favorite quote? The ODB was based on evidence that peer support through online social platforms enhances intervention adherence</t>
  </si>
  <si>
    <t>MARIGOLD + virtual badges. The MARIGOLD intervention is based on revised Stress and Coping Theory and the Broaden-and-Build Theory of positive emotion (Folkman, 1997; Fredrickson, 1998). It teaches eight positive emotion skills: Noticing and Amplifying positive events, Gratitude, Activation, Mindfulness, Positive Reappraisal, Strengths, and Acts of Kindness. Each week for five weeks, participants receive access to didactic material and daily practice exercises for 1–3 skills. They are encouraged to read each skill lesson at least once and to engage in the accompanying home practice exercises (positive events: noticing and savoring, gratitude journal, activation, mindfulness meditation, informal mindfulness, positive reappraisal, strengths, acts of kindness) daily or for as many days as possible during that week. Participants can review skills from a previous week at any time, but they can only access new skills after completing the prior ones. In the virtual badges (VB) condition, participants received a virtual garden that filled with flowers as they accomplished proximal, attainable goals (e.g., logging into the website for seven consecutive days, completing home practice for four consecutive days). Flowers filled the garden in a random pattern, and participants could rearrange them</t>
  </si>
  <si>
    <t>MARIGOLD + facilitator contact. The MARIGOLD intervention is based on revised Stress and Coping Theory and the Broaden-and-Build Theory of positive emotion (Folkman, 1997; Fredrickson, 1998). It teaches eight positive emotion skills: Noticing and Amplifying positive events, Gratitude, Activation, Mindfulness, Positive Reappraisal, Strengths, and Acts of Kindness. Each week for five weeks, participants receive access to didactic material and daily practice exercises for 1–3 skills. They are encouraged to read each skill lesson at least once and to engage in the accompanying home practice exercises (positive events: noticing and savoring, gratitude journal, activation, mindfulness meditation, informal mindfulness, positive reappraisal, strengths, acts of kindness) daily or for as many days as possible during that week. Participants can review skills from a previous week at any time, but they can only access new skills after completing the prior ones. In the facilitator contact (FC) condition, trained facilitators provided five-minute, weekly telephone check-ins during the intervention period. When facilitators were unable to reach participants by phone, they followed up via email. Facilitators did not provide instruction in the skills, but maintained brief, regular contact with participants in accordance with findings that personal contact increases intervention adherence</t>
  </si>
  <si>
    <t>Participants report emotions on the same regular basis as intervention participants, but receive no intervention. Participants were asked to complete daily emotion reporting (referred to as “Feel” in participant-facing content), in which they indicated the frequency of 13 positive and 13 negative emotions over the past day. These groups also received daily email messages, the primary purpose of which was to encourage participants to complete the daily emotion reporting.</t>
  </si>
  <si>
    <t>1; 3</t>
  </si>
  <si>
    <t>Accessed 7.50 of 8 total skills (SD=1.45, range: 3 to 8)</t>
  </si>
  <si>
    <t>1-3</t>
  </si>
  <si>
    <t>42.2 (14.5)</t>
  </si>
  <si>
    <t>Inclusion criteria: aged at least 18 years; daily access to the internet; own a mobile phone; live in the US; able to read and write in English; elevated depression symptoms (PHQ-8 score of at least 5). Exclusion criteria: Not reported</t>
  </si>
  <si>
    <t>Inclusion criteria: aged at least 18 years; daily access to the internet; own a mobile phone; live in the US; able to read and write in English; elevated depression symptoms (PHQ-8 score of at least 5). Exclusion criteria: participated in phase 1</t>
  </si>
  <si>
    <t>National Institutes of Health [grant numbers MH101265, CA193193, UL1TR001422] and by the Agency for Healthcare Research and Quality [grant number 5T32HS000084-19]</t>
  </si>
  <si>
    <t>Accessed 5.50 (SE=0.56) skills</t>
  </si>
  <si>
    <t>Accessed 5.96 (SE=0.56) skills</t>
  </si>
  <si>
    <t>34.4 (13.4)</t>
  </si>
  <si>
    <t>Inclusion criteria: outpatients aged 19-54 years; met DSM-IV criteria for diagnosis of major depression (assessed with SCID); HAMD score of at least 20. Exclusion criteria: any other primary psychiatric disease; current or past history of bipolar disorder; patients requiring treatment with psychoactive drugs like anxiolytic, Monoamine Oxidase Inhibitors (MAOIs) or tryptophan; organic brain disorders including epilepsy; predominantly suicidal tendencies; significant risk of suicide; any severe general disease; pregnant or lactating women; alcohol or drug dependency</t>
  </si>
  <si>
    <t>No significant differences were identified between patients randomly assigned to the two groups with regard to basic demographic data including age and gender. There were no significant differences between the two groups in week 0 (baseline) in HAMD scores</t>
  </si>
  <si>
    <t>35.8 (9.4)</t>
  </si>
  <si>
    <t>Baseline severity cannot be extracted but can be categorised as more severe based on inclusion criterion</t>
  </si>
  <si>
    <t>WHO Disability Assessment Schedule (WHODAS)</t>
  </si>
  <si>
    <t>Only quality of life outcome and only subscales reported</t>
  </si>
  <si>
    <t>Acupuncture; sham acupuncture; sham acupuncture</t>
  </si>
  <si>
    <t>Both psych interventions fall into the CBT class</t>
  </si>
  <si>
    <t>CBT group (under 15 sessions) + escitalopram</t>
  </si>
  <si>
    <t>Median and IQR reported</t>
  </si>
  <si>
    <t>Below subthreshold level (PHQ-9 score=6.5)</t>
  </si>
  <si>
    <t>Subthreshold symptoms</t>
  </si>
  <si>
    <t>Identified from 2004 GL ref list. Excluded in 2004 GL 'Participants includes those with co-existing psychiatric disorder'. 65% personality disorder</t>
  </si>
  <si>
    <t>REBT + lofepramine; lofepramine</t>
  </si>
  <si>
    <t>Excluded from 2009 GL 'Combination therapy'. 41% (for sertraline and placebo arms) concomitant use of prescribed drugs at inclusion</t>
  </si>
  <si>
    <t>Counselling + sertraline; counselling + mianserin; counselling + pill placebo</t>
  </si>
  <si>
    <t>Aerobic exercise + TAU; anaerobic exercise + TAU</t>
  </si>
  <si>
    <t>Excluded in 2004 GL 'Inclusion criteria did not include a formal diagnosis of depression'. N=6 in support group and untreated control group not randomised</t>
  </si>
  <si>
    <t>CBT group; support group; no treatment</t>
  </si>
  <si>
    <t>From Cuijpers 2016c SR. N&lt;10/arm for analysis</t>
  </si>
  <si>
    <t>IPT; waitlist</t>
  </si>
  <si>
    <t>59% in current treatment for depression at baseline</t>
  </si>
  <si>
    <t>89% on medication at baseline</t>
  </si>
  <si>
    <t>CCBT with support; CCBT; enhanced TAU</t>
  </si>
  <si>
    <t>EUROHIS-QOL 8-item index</t>
  </si>
  <si>
    <t>Data cannot be extracted for remission as not clear how many who met caseness at baseline (not 100%) met caseness at endpoint. Depression outcomes not reported for 12-month follow-up</t>
  </si>
  <si>
    <t>Inclusion criteria: aged at least 70 years (subset of larger study of participans aged at least 60 years); met DSM-III-R criteria for a diagnosis of major depression; HAMD score of at least 18. Exclusion criteria: exhibited any significant medical problems; met criteria for any other Axis I psychiatric disorder or neurological disorder; any cognitive impairment (as evidenced by a baseline Mini-Mental State Exam [MMSE] score&lt;24); mentally retarded; exhibited signs of suicidal risk; reported drug abuse or dependence; any medical contraindications to the study medications; history of failure to respond to either ECT or adequate trials with two or more antidepressants; any conditions that might impair absorption, metabolism, or excretion of the study drugs</t>
  </si>
  <si>
    <t>Placebo in both arms. Before entering the protocol, patients were required to discontinue (confirmed by screening urinalysis) other psychotropic medications except choral hydrate or temazepam used sparingly for sleep</t>
  </si>
  <si>
    <t>Sertraline + fluoxetine placebo</t>
  </si>
  <si>
    <t>Fluoxetine + sertraline placebo</t>
  </si>
  <si>
    <t>70-93</t>
  </si>
  <si>
    <t>There were no significant differences between the patients assigned to sertraline vs. fluoxetine on any of the demographic variables or on any of the efficacy measures at baseline</t>
  </si>
  <si>
    <t>Double-dummy (placebo in both arms). Modified ITT (99% of N randomised)</t>
  </si>
  <si>
    <t>72.6mg (25)</t>
  </si>
  <si>
    <t>28.5mg (10)</t>
  </si>
  <si>
    <t>74.4 (4.4)</t>
  </si>
  <si>
    <t>Antidepressant use at baseline</t>
  </si>
  <si>
    <t>Agency therapist</t>
  </si>
  <si>
    <t>Miranda et al. (2006)</t>
  </si>
  <si>
    <t>Hwang (2008)</t>
  </si>
  <si>
    <t>Culturally Adapted CBT (CA-CBT). Cultural adaptations included providing a comprehensive therapy orientation, reducing stigma, discussing somatic aspects of depression, a greater focus on goal setting and problem solving, integrating cultural metaphors and symbols, using cultural and philosophical teachings, understanding cultural differences in communication, and addressing culturally salient issues</t>
  </si>
  <si>
    <t>Inclusion criteria: Chinese American patients aged 18-65 years; met DSM-IV criteria for a diagnosis of major depression (assessed using SCID). Exclusion criteria: bipolar disorder; psychoses; unstable medical conditions; severe cognitive and developmental disabilities that prevented full participation in therapy; unwilling to give consent; inability to afford treatment</t>
  </si>
  <si>
    <t>45.2 (11.5)</t>
  </si>
  <si>
    <t>TAU in both arms (psychiatrists were blind to treatment conditions and continued with their regular prescription practices; 46% on antidepressants during the study)</t>
  </si>
  <si>
    <t>TAU in both arms. Converted 95% CI to SD</t>
  </si>
  <si>
    <t>Inclusion criteria: inpatients or outpatients aged 18-65 years; met RDC and DSM-III criteria for a diagnosis of a major depressive episode; HAMD score of at least 18 at screening and baseline; duration of present depressive episode between 2 weeks and 6 months; less than 6 depressive episodes requiring hospitalisation in the past; no more than 3 abnormal laboratory variables. Exclusion criteria: improvement in HAMD score of more than 25% during placebo run-in; history of schizophrenia (atypical depressive type) or other psychoses, anxiety disorder or adjustment disorder; drug or alcohol abuse in the last 2 years; active suicidal tendencies; clinically relevant renal, cardiovascular (except for mild, stable hypertension), respiratory or cerebrovascular diseases, prostatic hypertrophy, narrow angle glaucoma, urinary retention, unstable diabetes, seizure disorder or clinically relevant ECG abnormalities; treated with ECT, or with an adequate dose of an antidepressant (at least 150 mg amitriptyline or equivalent for at least 6 weeks) in a month preceding the trial; women of childbearing potential not using an adequate method of contraception; mothers breastfeeding or within 6 months post-partum</t>
  </si>
  <si>
    <t>Modified ITT analysis (96% of N randomised)</t>
  </si>
  <si>
    <t>More females randomised to mirtazapine group</t>
  </si>
  <si>
    <t>41.8 (10.9)</t>
  </si>
  <si>
    <t>3.8 capsules</t>
  </si>
  <si>
    <t>Concomitant use of other psychotropic medication was prohibited, except for chloral hydrate (max. 3000 mg during the whole study period) or, if unavoidable, short-acting benzodiazepines (for example lorazepam, oxazepam, triazolam) for night time sedation during the first 14 days of the study only. Concomitant medication allowed by the protocol was used by 7 mirtazapine and 9 placebo-treated patients</t>
  </si>
  <si>
    <t>Inclusion criteria: aged at least 18 years; Cantonese speaker; having long-term care-giving responsibility for first-degree relatives with chronic illness or chronic condition; score of at least 7 on the Caregiver Strain Index; no self-reported doctor’s diagnosis of psychiatric illnesses and impaired cognitive status. Exclusion criteria: serious chronic diseases that could potentially affect participation; under treatment for serious mental disorders or with uncontrolled mood disorders; had thoughts of self-harming or suicide in the preceding 6 months; had care recipients who had passed away before the study; previous experience of participating in a mindfulness-based program or regularly practiced meditation, yoga or tai chi within the preceding year.</t>
  </si>
  <si>
    <t>Hong Kong</t>
  </si>
  <si>
    <t>Trained instructor</t>
  </si>
  <si>
    <t>The main skills taught in MBSR included body scan, sitting meditation, Hatha yoga stretches, and mindfulness in daily activities (mindful eating, walking, listening, etc.). Participants were instructed to do CD-guided home practice for 30–45 min per day</t>
  </si>
  <si>
    <t>12-15</t>
  </si>
  <si>
    <t>Kabat-Zinn (1990)</t>
  </si>
  <si>
    <t>A self-help booklet with eight chapters of supportive information and health education was used as health education material in the control group. The content included stress acknowledgement and management, common diseases in the elderly and management, skilful communication and practical home nursing advice, and advice on mental health and a healthy lifestyle</t>
  </si>
  <si>
    <t>57.5 (8.8)</t>
  </si>
  <si>
    <t>No statistically significant differences were found in all reported baseline measures</t>
  </si>
  <si>
    <t>Clinically important symptoms at baseline (mean above threshold on CES-D). Remission/response cannot be extracted as inclusion criteria do not include minimum score on measure (CES-D) and defintion of clinical improvement includes remission or response</t>
  </si>
  <si>
    <t>6.76 (1.72) sessions</t>
  </si>
  <si>
    <t>Food and Health Bureau, Hong Kong Special Administrative Region (grant number RFCID: 09080492)</t>
  </si>
  <si>
    <t>Inclusion criteria: aged at least 18 years; daily access to a smartphone</t>
  </si>
  <si>
    <t>Australia, USA, Poland, Switzerland, Malta, Sweden, &amp; Singapore (&amp; 4 other unnamed countries)</t>
  </si>
  <si>
    <t>Headspace On-The-Go is a smartphone application delivering simple daily activities based on mindfulness practice. It teaches beginners the basic concepts of mindfulness through simple guided meditations. Participants were instructed to follow the daily mindfulness exercises feature of the ‘‘Take 10’’ program for 10 min a day over 10 days.</t>
  </si>
  <si>
    <t>Catch Notes (Control Condition Application), a list-making application. Although Catch Notes has a variety of organizational features, participants were instructed to use only the checklist function to ‘‘create an outline of what you did on this day last week’’ for 10 min a day over 10 days, and to ‘‘write out these activities in a checklist format’</t>
  </si>
  <si>
    <t>Baseline characteristics (both socio-demographic characteristics and baseline outcome scores) were equivalent at the beginning of the trial</t>
  </si>
  <si>
    <t>40.3 (10.6)</t>
  </si>
  <si>
    <t>Subthreshold symptoms at baseline</t>
  </si>
  <si>
    <t>10x 10-min sessions</t>
  </si>
  <si>
    <t>Inclusion criteria: outpatients aged 18-65 years; met DSM-IV criteria for a diagnosis of MDD (assessed using MINI). Exclusion criteria: diagnosed as suffering from organic brain damage; substance use disorders; adrenal gland disorders (Cushing’s syndrome, Addison’s disease)</t>
  </si>
  <si>
    <t>To reduce variations in different types of antidepressant medication among subjects, most subjects received selective serotonin reuptake inhibitors, including fluoxetine (20–40 mg) and sertraline (50–100 mg). However, the few subjects already taking antidepressants prescribed by previous physicians in other hospitals continued serotonin-norepinephrine reuptake inhibitors, including venlafaxine and duloxetine, during the research period.</t>
  </si>
  <si>
    <t>Mental health nurse &amp; psychiatrist</t>
  </si>
  <si>
    <t>Chan (2001)</t>
  </si>
  <si>
    <t>Body-mind-spirit (BMS) therapy. The 4 components of BMS therapy include: viewing suffering as an opportunity for growth; exploring the meanings of attachment and letting go; practicing forgiveness and self-love; developing social support and a commitment to help others. BMS therapy integrates concepts and practices from Western medicine (e.g. positive psychology and forgiveness therapy), traditional Chinese medicine and the Eastern philosophies of Buddhism, Taoism and Confucianism. For physical strength, a healthy diet, breathing exercises, acupressure, qi-gong exercises and guided imagery are part of the BMS group therapy. To reduce variations in different types of antidepressant medication among subjects, most subjects received selective serotonin reuptake inhibitors, including fluoxetine (20–40 mg) and sertraline (50–100 mg). However, the few subjects already taking antidepressants prescribed by previous physicians in other hospitals continued serotonin-norepinephrine reuptake inhibitors, including venlafaxine and duloxetine, during the research period.</t>
  </si>
  <si>
    <t>37.5 (10.0)</t>
  </si>
  <si>
    <t>No significant differences at baseline</t>
  </si>
  <si>
    <t>National Science Council (NSC 95-2314-B-038–045-MY2)</t>
  </si>
  <si>
    <t>From Cuijpers 2019b SR. 68% receiving antidepressant medication at baseline</t>
  </si>
  <si>
    <t>Body-mind-spirit group + TAU; TAU</t>
  </si>
  <si>
    <t>From Smith 2018 SR. Cannot be extracted from SR as no baseline score and cannot categorise on basis of inclusion criteria</t>
  </si>
  <si>
    <t>From Koruk 2018 SR. Depression outcome measure outside protocol (Anxiety and Depression Scale Haspytal by Zygmon and Asnayt [1983])</t>
  </si>
  <si>
    <t>Inclusion criteria: aged 18-59 years; met DSM-IV criteria for a diagnosis of MDD (assessed with SCID); HAMD score&gt;17 at both screening and baseline assessments; anxiety symptoms at the time of both screening and baseline interviews (defined as HARS score &gt;18). Exclusion criteria: major medical or neurological disorders or conditions; active substance abuse or dependence in the preceding 3 months; other comorbid axis I psychiatric diagnosis requiring psychotropic medications; pregnancy or breastfeeding; comorbid antisocial or borderline personality disorders assessed by the International Personality Disorder Examination</t>
  </si>
  <si>
    <t>Zolpidem (a maximum dose of 10 mg) was allowed for sleep control purposes during the study period. Other concomitant psychotropic medications, however, were not permitted</t>
  </si>
  <si>
    <t>Modified ITT (at least one postrandomisation assessment), 97% of N randomised</t>
  </si>
  <si>
    <t>No statistically significant differences at baseline</t>
  </si>
  <si>
    <t>43.2 (9.5)</t>
  </si>
  <si>
    <t>All participants had anxiety symptoms. 2% prior mirtazapine use and 12% prior paroxetine use but does not appear to be restricted to current episode</t>
  </si>
  <si>
    <t>National Research Foundation of Korea (KRF-2008-331-E00169, Dr TS Kim and 2009-0074584, Dr JE Kim) and the Organon Inc. (GL184, Dr IK Lyoo)</t>
  </si>
  <si>
    <t>Excluded from 2009 GL 'No data to extract'-need to check. Only heart rate outcomes reported</t>
  </si>
  <si>
    <t>Mianserin; amitriptyline; imipramine; placebo</t>
  </si>
  <si>
    <t>From Koruk 2018 SR</t>
  </si>
  <si>
    <t>Excluded in 2009 GL 'Crossover trial'. Cross-over trial and data not available for end of first phase. Population also have psychotic depression</t>
  </si>
  <si>
    <t>Excluded from 2009 GL 'Dosage below therapeutic level for amitriptyline'. Continuation study</t>
  </si>
  <si>
    <t>Amitriptyline; citalopram; fluoxetine</t>
  </si>
  <si>
    <t>39.7 (11.8)</t>
  </si>
  <si>
    <t>Paper unavailable, data extracted from Cipriani 2018 SR. Modified ITT (96% of N randomised). No measure of variance available for baseline HAMD</t>
  </si>
  <si>
    <t>21x 10-15 min sessions</t>
  </si>
  <si>
    <t>Inclusion criteria: met DSM-5 criteria for a diagnosis of Other Specified Depressive Disorder; fluent in Korean; 12 or more years of formal education; familiar with Internet and smartphone app use familiarity; BDI-II score of at least 10. Exclusion criteria: high risk of suicide attempt; met DSM-IV criteria for a diagnosis of psychosis or major depressive disorder (assessed with SCID); current psychiatric drug use during at least 4-week period before participating; family history of psychiatric disorder</t>
  </si>
  <si>
    <t>18-35</t>
  </si>
  <si>
    <t>23.7 (3.3)</t>
  </si>
  <si>
    <t>Scenario-based CBT mobile app group (TT group). Participants were asked to spend 10–15 min a day for 3 weeks on the app. Push alarms within the app were used to prevent the absence of app usage for two or more consecutive days. The intervention protocol for the mind growth program TT app was developed based on the conventional Beck CBT manual. Core components included: identifying cognitive distortions; ‘‘decatastrophizing’’ questions; ‘‘distancing’’ questions</t>
  </si>
  <si>
    <t>App-based mood charting group (control group). Participants were asked to spend 10–15 min a day for 3 weeks on the app. Push alarms within the app were used to prevent the absence of app usage for two or more consecutive days. Participants in the mood chart control group were asked to complete a daily mood diary, recording their mood state (e.g., depressed, manic) and sleep quality/quantity.</t>
  </si>
  <si>
    <t>Data and demographics only available for completers. Data not extracted for quality of life as non-validated measure used</t>
  </si>
  <si>
    <t>Korea Health Technology R&amp;D Project through the Korea Health Industry Development Institute (KHIDI), funded by the Ministry of Health &amp; Welfare, Republic of Korea (Grant No: HM15C1245)</t>
  </si>
  <si>
    <t>58% drop-out</t>
  </si>
  <si>
    <t>Escitalopram; paroxetine</t>
  </si>
  <si>
    <t>Thailand</t>
  </si>
  <si>
    <t>Inclusion criteria: women aged 60-80 years who were residents of the Chiang Mai communities of Wat Kawnkama and Nongseang; literate and fluent in Thai; BDI score = 10-29; Mini-Mental State Exam (MMSE) score of at least 26. Exclusion criteria: had a previous psychiatric history; undergoing treatment for depression or other psychiatric illness; terminally ill; suicidal ideations</t>
  </si>
  <si>
    <t>TAU in both groups</t>
  </si>
  <si>
    <t>TAU in both arms (participants received typical support and care, consisting of a monthly health assessment by the community nurse and activities of daily living, without interference from the researcher)</t>
  </si>
  <si>
    <t>Cognitive-mindfulness practice program (CMPP). The CMPP consisted of two phases. Phase 1, mindfulness practice took six hours daily for 5 days the first week. Phase 2, cognitive therapy, required participants to practice 3 hours every Tuesday and Thursday the following 3 weeks. CT practice involved having participants: recognize their automatic thoughts; perform logical analysis of their automatic thoughts; and, generate rational responses and problem-solving abilities, as needed, to deal with their automatic thoughts. During the first week of the program, mindfulness practice was conducted, in a group setting in the respective community hall. Core components included “mindful walking” and “mindful observation of the rising and falling of their abdomen”</t>
  </si>
  <si>
    <t>2-5</t>
  </si>
  <si>
    <t>From Thomas 2018 SR. TAU in both groups. Data and demographics only reported for completers</t>
  </si>
  <si>
    <t>69.3 (SD NR)</t>
  </si>
  <si>
    <t>Intervention group had higher BDI score at baseline</t>
  </si>
  <si>
    <t>Thai Health Promotion Foundation</t>
  </si>
  <si>
    <t>Computerised problem solving therapy; Computerised problem solving therapy withh support; Computerised problem solving therapy with support; non-directive counselling; waitlist</t>
  </si>
  <si>
    <t>CBT individual (15 sessions or over) + trazodone</t>
  </si>
  <si>
    <t>400mg/day + 21x 20-min sessions</t>
  </si>
  <si>
    <t>150mg/day + 21x 20-min sessions</t>
  </si>
  <si>
    <t>4 capsules/day + 21x 20-min sessions</t>
  </si>
  <si>
    <t>Inclusion criteria: inpatients on a closed ward; met DSM-III criteria for a diagnosis of major depressive disorder</t>
  </si>
  <si>
    <t>The patients in the three treatment groups did not differ appreciably</t>
  </si>
  <si>
    <t>41.3 (5.1)</t>
  </si>
  <si>
    <t>Only N=9 for placebo arm for endpoint HAMD</t>
  </si>
  <si>
    <t>Excluded from 2009 GL 'Not all participants met diagnosis for depression'. 19% receiving psychotherapy at baseline and 22% receiving psychotropic medication at baseline</t>
  </si>
  <si>
    <t>Short-term psychodynamic psychotherapy; Long-term psychodynamic psychotherapy; Solution-focused therapy</t>
  </si>
  <si>
    <t>Inclusion criteria: treatment-seeking depressed adults aged 18-65 years recruited from the Finnish Student Health Service (an organization providing healthcare services for university students in Finland); met DSM-IV criteria for a diagnosis of major depressive disorder (assessed with SCID); unipolar depression; MADRS score=15-30; native Finnish-speakers; no current antidepressant medication (for minimum of four months prior to the study) or psychotherapy. Exclusion criteria: psychotic disorder, borderline schizotypal or schizoid personality disorder; primary anxiety disorder (evaluated as clinically primary to MDD by the interviewer); significant suicidal ideation or previous suicide attempt; severe unstable somatic illness; depression due to somatic illness or substance use; lifetime alcohol or drug dependence; alcohol or drug abuse during the last 12 months; current use of illicit drugs (cannabis during last three months, other drugs during last month); excessive consumption of alcohol (&gt;24 U/week for men and &gt;16 U/week for women); current use of an antipsychotic agent, mood stabilizer, systemic corticosteroid, beta blockers, or benzodiazepine; contraindication for magnetic resonance imaging (MRI)</t>
  </si>
  <si>
    <t>N randomised and drop-out not reported by group</t>
  </si>
  <si>
    <t>Treatment duration only 1 week. Data and demographics only available for completer sample. 53% had comorbid anxiety disorder</t>
  </si>
  <si>
    <t>Escitalopram group older than placebo group. The placebo group scored higher on the personality trait neuroticism and lower on agreeableness than the drug group</t>
  </si>
  <si>
    <t>Median 1</t>
  </si>
  <si>
    <t>Median 27/23</t>
  </si>
  <si>
    <t>Median 7/10</t>
  </si>
  <si>
    <t>N randomised/discontinuation not reported by group. Treatment duration only 1 week</t>
  </si>
  <si>
    <t>Academy of Finland (grant number 250935 for JE and grant number 294897 for LN). Author has financial interests in pharmaceutical companies</t>
  </si>
  <si>
    <t>Unpublished study, data extracted from 2009 GL</t>
  </si>
  <si>
    <t>Inclusion criteria: outpatients aged 18-70 years; met DSM-IV criteria for a diagnosis of major depression; HAMD score of at least 18. No further inclusion/exclusion criteria can be extracted (data extracted from 2009 GL)</t>
  </si>
  <si>
    <t>Unpublished paper, data extracted from 2009 GL. No measure of variance for baseline HAMD</t>
  </si>
  <si>
    <t>Inclusion criteria: outpatients aged 18-65 years; met DSM-IV criteria for a diagnosis of MDD (single episode or recurrent); current episode duration between 4 weeks and 2 years; HAMD score of at least 22; HAMA score of at least 15; CGI-S score of at least 4; in good physical health. Exclusion criteria: females not using adequate contraception during the study; at risk for suicide or violence; HAMD score improved by 25% or more between screening and end of placebo run-in</t>
  </si>
  <si>
    <t>7 (+/- 3 days; 4 weeks for fluoxetine &amp; 2 weeks for MAOIs)</t>
  </si>
  <si>
    <t>Placebo in both arms. Chloral hydrate (500 to 1000 mg daily) could be prescribed sparingly for insomnia during the study, but this was not to be taken within 24 hours before clinic visits. All other psychotropic medications were prohibited</t>
  </si>
  <si>
    <t>Paroxetine + MK-869 placebo</t>
  </si>
  <si>
    <t>Paroxetine placebo + MK-869 placebo</t>
  </si>
  <si>
    <t>The demographics of the patients in the three treatment groups were comparable</t>
  </si>
  <si>
    <t>Discontinuation due to any reason and depression symptoms not reported</t>
  </si>
  <si>
    <t>Double-dummy design (placebo in both arms to control for MK-869 arm [not included]). Different item versions used for remission and response. Baseline severity not reported but can be categorised as more severe based on inclusion criterion</t>
  </si>
  <si>
    <t>From Furukawa 2019 SR. Data not extracted for MK-869. Participants also had anxiety symptoms. Demographic data not available (supplementary appendix can no longer be accessed online). Baseline severity not reported but can be categorised as more severe based on inclusion criterion</t>
  </si>
  <si>
    <t>NTR 1696</t>
  </si>
  <si>
    <t>TAU in both arms (during the trial, participants in both conditions were allowed to seek additional help if they wished)</t>
  </si>
  <si>
    <t>PratenOnline. URL: https://www.pratenonline.nl/jongeren</t>
  </si>
  <si>
    <t>PratenOnline chat intervention (Chat). The chat consists of individual real-time chat sessions with a trained health care professional in a secured chat room. During the sessions, solution-focused brief therapy (SFBT) techniques are used by the therapist, starting with asking the “miracle” question (ie, a question that asks the patient to envision and describe how the future will be different when the problem is gone), setting goals, looking for strengths or solutions, keeping the focus on what is going well or better, giving compliments, looking for exceptions to the problem, and asking the client to indicate on scales from 1-10 what progress is made in obtaining goals. At the end of each chat session, the participant decides if their intervention goal has been reached. If not, a new chat session is scheduled with the therapist</t>
  </si>
  <si>
    <t>5x 1-hour sessions</t>
  </si>
  <si>
    <t>Healthcare professional</t>
  </si>
  <si>
    <t>The waiting list (WL) group did not receive access to the chat intervention. They could participate after the waiting period of 4.5 months.</t>
  </si>
  <si>
    <t>19.5 (1.7)</t>
  </si>
  <si>
    <t>1.36 (2.08) chats</t>
  </si>
  <si>
    <t>From Pinquart 2016 SR. Mean age=19.5 years. Data cannot be extracted for 5-month follow-up as waitlist period over. Proportion of participants taking antidepressants at baseline not reported. 17% receiving professional help at baseline, 51% had professional help before (but does not appear to be specific to current episode). Definition of reliable and clinical change outside protocol</t>
  </si>
  <si>
    <t>Inclusion criteria: aged 12-22 years; access to a computer and internet; CES-D score of at least 22. Exclusion criteria: suicidal plans</t>
  </si>
  <si>
    <t>ZonMw (Netherlands Organization for Health Research and Development), Grant No. 15700.2003. Pien Oijevaar was one of the founders of the chat therapy, PratenOnline, in the Netherlands, but did not derive financial income from the PratenOnline intervention</t>
  </si>
  <si>
    <t>Conference abstract. Data cannot be extracted from 2009 GL as baseline severity not available and no relevant outcomes</t>
  </si>
  <si>
    <t>Kranzler 2006_Group A</t>
  </si>
  <si>
    <t>Kranzler 2006_Group B</t>
  </si>
  <si>
    <t>Inclusion criteria: outpatients, aged 21-65 years, seeking alcohol treatment at the participating sites; met DSM-IV criteria for a diagnosis of MDD; current DSM-IV diagnosis of alcohol dependence; HAMD score of at least 17 and remained at least 17 after placebo run-in and after cessation of heaving drinking; drunk an average of at least 18 drinks weekly for men or at least 14 drinks weekly for women and at least one heavy drinking day per week (ie, at least 5 drinks on one occasion for men and at least 4 drinks on one occasion for women) during the month before screening; no more than 16 days of abstinence before randomisation. Exclusion criteria: pregnant or nursing or women of childbearing potential not using an effective method of contraception; clinically significant co-occurring psychiatric or medical diagnoses, including dependence on any psychoactive substance other than alcohol or nicotine during the preceding year; current treatment with disulfiram, naltrexone, or psychotropic medication; serum aminotransferase levels or other measures of hepatic function that were greater than 250% of normal; significant suicidal risk</t>
  </si>
  <si>
    <t>Inclusion criteria: outpatients, aged 21-65 years, seeking alcohol treatment at the participating sites; met DSM-IV criteria for a diagnosis of MDD; current DSM-IV diagnosis of alcohol dependence; HAMD score of at least 17 at screening but under 17 after placebo run-in and after cessation of heaving drinking; drunk an average of at least 18 drinks weekly for men or at least 14 drinks weekly for women and at least one heavy drinking day per week (ie, at least 5 drinks on one occasion for men and at least 4 drinks on one occasion for women) during the month before screening; no more than 16 days of abstinence before randomisation. Exclusion criteria: pregnant or nursing or women of childbearing potential not using an effective method of contraception; clinically significant co-occurring psychiatric or medical diagnoses, including dependence on any psychoactive substance other than alcohol or nicotine during the preceding year; current treatment with disulfiram, naltrexone, or psychotropic medication; serum aminotransferase levels or other measures of hepatic function that were greater than 250% of normal; significant suicidal risk</t>
  </si>
  <si>
    <t>Recent outpatient/inpatient status</t>
  </si>
  <si>
    <t>Median 50-150mg</t>
  </si>
  <si>
    <t>Median equivalent dose 50-182mg</t>
  </si>
  <si>
    <t>Median 50-100mg</t>
  </si>
  <si>
    <t>Median equivalent dose 50-150mg</t>
  </si>
  <si>
    <t>TAU in both arms (supportive therapy for alcohol dependence)</t>
  </si>
  <si>
    <t>From Jakobsem 2017 SR. All participants had coexisting alcohol dependence. Group A and B (those with HAMD over and under 17 after 1-2 weeks of placebo run-in and stopping of hazardous drinking) randomised separately. TAU in both arms (supportive therapy for alcohol dependence). Data and demographics only available for those providing postbaseline information</t>
  </si>
  <si>
    <t>Group A patients who were assigned to receive placebo were older, reported more drinks per week during the pretreatment period, and had higher CGI depression scores at baseline</t>
  </si>
  <si>
    <t>Among group B patients, a significantly greater percentage of patients receiving sertraline had a family history of alcoholism</t>
  </si>
  <si>
    <t>Discontinuation cannot be extracted (not reported for Group A versus group B)</t>
  </si>
  <si>
    <t>42.9 (8.7)</t>
  </si>
  <si>
    <t>All participants had coexisting alcohol dependence. Group A and B (those with HAMD over and under 17 after 1-2 weeks of placebo run-in and stopping of hazardous drinking) randomised separately. TAU in both arms (supportive therapy for alcohol dependence). Data only available for those providing postbaseline information. N randomised/discontinuation not available</t>
  </si>
  <si>
    <t>42.4 (9.3)</t>
  </si>
  <si>
    <t>Pfizer Pharmaceuticals</t>
  </si>
  <si>
    <t>Inclusion criteria: university students aged at least 18 years; access to a computer and email address. Exclusion criteria: Not reported</t>
  </si>
  <si>
    <t>8 module</t>
  </si>
  <si>
    <t>Modified version of the group-based mindfulness program (Kabat-Zinn, 1990). The program consisted of 8 weekly modules including information about the theoretical foundations of mindfulness regarding relaxation, meditation, and the body-mind connection. Each weekly module consisted of a few pages of text (ie, the lecture) and a set of exercises. Exercises included body scan meditation, hatha yoga, sitting meditation, and walking meditation, as well as the informal exercises awareness of pleasant and unpleasant events, awareness of breathing, and deliberate awareness of routine activities and events. The participants were encouraged to practice 30 to 45 minutes a day, continuously or throughout the day, 6 to 7 days per week</t>
  </si>
  <si>
    <t>4x 20-min sessions</t>
  </si>
  <si>
    <t>Participants in the Internet-based expressive writing program were asked to write about stressor-related emotions and thoughts. In this study, the standardized procedure by Pennebaker was complemented with an additional writing instruction. In addition to writing about stressor-related emotions, participants were asked to write for 10 minutes using a positive prompt following the first writing assignment. Examples of positive prompts are: “What has become better since . . .,” “What personal strengths helped you deal with . . .,” and “What makes you feel hopeful about the future?”</t>
  </si>
  <si>
    <t>Modified ITT (those who started intervention, 84% of N randomised so categorised as completer)</t>
  </si>
  <si>
    <t>Swedish National Research School of Health Care Science, Karolinska Institutet (3656/2012-225)</t>
  </si>
  <si>
    <t>Inclusion criteria: aged 18-65 years; met ICD-10 criteria for diagnosis of a depressive condition; not receiving additional psychological treatment during the study; completion and return of the baseline questionnaire. Exclusion criteria: serious suicide risk; depression with psychotic features; addiction to drugs and intoxicants, including alcohol, during the past year; diagnosis of schizophrenia or other psychotic disorder, bipolar disorder, eating disorder, or history of severe neurological injury or disease</t>
  </si>
  <si>
    <t>Subtype of diagnostically assessed depression at baseline (mild, moderate or chronic subtype of depression); gender; age (±3 years); level of education</t>
  </si>
  <si>
    <t>49.5 (12.4)</t>
  </si>
  <si>
    <t>No significant differences were observed between the ACT and WLC groups in either demographic or clinical information</t>
  </si>
  <si>
    <t>Novice therapist</t>
  </si>
  <si>
    <t>Acceptance and Commitment Therapy (ACT) intervention for depression. Key components included: constructing a collaborative understanding of the client's situation and background, difficulties she/he was struggling with, to produce behavioral case formulation model; form a problem list, to specify and describe the problems in behavioral terms and to discover how problems were connected to each other; reviewing the case model, the client was asked to describe her/his values and value-based actions she/he was willing to take followed by a re-evaluation of the case model, the client was presented an ACT-based metaphor, the “Observer exercise” and a mindfulness exercise (“Follow your breath”); client was presented an individually chosen metaphor and exercise. After presenting the mindfulness exercise, value-based actions were discussed and defined, and homework assignments were determined; an individual plan was constructed for future value-based actions and exercises</t>
  </si>
  <si>
    <t>Remission defined as loss of ICD-10 diagnosis (assessed using 'screening interview' with blinded physician)</t>
  </si>
  <si>
    <t>Academy of Finland (Project no. 140126)</t>
  </si>
  <si>
    <t>Follow-up not extracted as waitlist received intervention following post-treatment assessment. Data and demographics only available for completers. 8% chronic depression</t>
  </si>
  <si>
    <t>Participants receive intervention following post-treatment assessment</t>
  </si>
  <si>
    <t>Amitriptyline; placebo; lorazepam; alprazolam</t>
  </si>
  <si>
    <t>62% affective psychosis</t>
  </si>
  <si>
    <t>Popualtion: &lt;80% non-psychotic depression</t>
  </si>
  <si>
    <t>The initial (week 0) HRSD values for the two groups did not differ significantly</t>
  </si>
  <si>
    <t>Inclusion criteria: HAMD score of at least 17; Raskin Depression Scale score of at least 8. Exclusion criteria: severe organic illness; evidence of psychosis, psychopathic disorder, or addictive illness; judged to have suicidal tendencies; received amitriptyline or a neuroleptic within the last 4 weeks</t>
  </si>
  <si>
    <t>Placebo in both arms. If another antidepressant had already been used, a change to the trial substances was only allowed if there had not been a response at the standard dosage rate. In case of sleep disturbances a chloral derivative was to be provided, and was changed to flurazepam or nitrazepam only if its effect proved to be inadequate.</t>
  </si>
  <si>
    <t>HAMD continuous data cannot be extracted from paper (in figure) but can be extracted from Cipriani 2018 SR. Gender only available for completers, and no other demographic information available. Proportion taking antidepressant at baseline not reported but not an exclusion criterion</t>
  </si>
  <si>
    <t>Fluoxetine (in the morning) + amitriptyline placebo (in the evening)</t>
  </si>
  <si>
    <t>Amitriptyline (in the evening) + fluoxetine placebo (in the morning)</t>
  </si>
  <si>
    <t>Placebo in both arms (double dummy). HAMD continuous cannot be extracted from paper (in figure), extracted from Cipriani 2018 SR. Modified ITT for baseline (78% of N randomised so categorised as completer). No measure of variance for baseline HAMD</t>
  </si>
  <si>
    <t>Inclusion criteria: met DSM-III criteria for a diagnosis of major depressive disorder; HAMD score of at least 18; Raskin Depression Scale score &gt;7; Raskin Depression Scale score was higher than the Covi Anxiety Scale score; free of other psychiatric medications. Exclusion criteria: any psychiatric disorder other than major depressive disorder; history of convulsive disorder; significant uncontrolled medical condition; adversely affected by benzodiazepines or tricyclics; abusing street drugs and/or alcohol; seriously suicidal; females not using adequate and acceptable birth control; glaucoma, urinary retention, or convulsive disorder</t>
  </si>
  <si>
    <t>Minimum 150mg/day</t>
  </si>
  <si>
    <t>Minimum 6 capsules/day</t>
  </si>
  <si>
    <t>8 capsules</t>
  </si>
  <si>
    <t>Patients were cautioned against the use of alchohol in any form during the study, and no other CNS drug use was permitted</t>
  </si>
  <si>
    <t>Not available electronically. Baseline severity not available but inclusion criteria included HAMD score of at least 18. Data not available in 2009 GL and not included in Cipriani 2018 SR. Data not extracted for adinazolam or diazepam. Demographics cannot be extracted as not split by group and not all arms included here</t>
  </si>
  <si>
    <t>159mg</t>
  </si>
  <si>
    <t>Baseline HAMD not reported but can be categorised as more severe based on inclusion criterion</t>
  </si>
  <si>
    <t>Inclusion criteria: inpatients with nonpsychotic unipolar major depression. No further inclusion/exclusion criteria reported</t>
  </si>
  <si>
    <t>N randomised/discontinuation not reported by group. Data only available for those who completed at least 3 weeks of treatment</t>
  </si>
  <si>
    <t>No statistically significant difference at baseline</t>
  </si>
  <si>
    <t>95mg (10.4)</t>
  </si>
  <si>
    <t>194mg (16.6)</t>
  </si>
  <si>
    <t>35.1 (10.8)</t>
  </si>
  <si>
    <t>Depression symptoms not reported by group</t>
  </si>
  <si>
    <t>One of authors employee of Bristol-Meyers Pharmaceuticals. Study supported in part by NIMH grant MH-38350, by NIH General Clinial Research Center grant MO1RR00633, by NIMH Mental Health Clinical Research Center grant MH-41115, and by Psychiatric Clinical Diagnostic Laboratory, Dallas VA Medical Center</t>
  </si>
  <si>
    <t>Excluded in 2009 GL 'No data to extract'. Secondary analysis of Hollyman 1988</t>
  </si>
  <si>
    <t>Non-English language paper, data extracted from 2009 GL. Baseline severity not available but can be categorised as more severe based on inclusion criterion. No demographic data available</t>
  </si>
  <si>
    <t>Inclusion criteria: aged 18-70 years; met ICD-9 criteria for a diagnosis of endogenous depression; HAMD score of at least 17; Raskin Depression Scale score of at least 8. No further inclusion/exclusion criteria can be extracted (data extracted from 2009 GL)</t>
  </si>
  <si>
    <t>Non-English language paper, data extracted from 2009 GL. Baseline severity cannot be extracted but can be categorised as more severe based on inclusion criterion</t>
  </si>
  <si>
    <t>Excluded in 2009 GL 'No data to extract. (2 studies - a) Amitriptyline vs. Oxaprotiline vs. Placebo, and b) Amitriptyline vs. Levoprotiline vs. Placebo)'. Data not available or relevant for the Levoprotiline arm</t>
  </si>
  <si>
    <t>Excluded in 2009 GL 'No data to extract. (2 studies - a) Amitriptyline vs. Oxaprotiline vs. Placebo, and b) Amitriptyline vs. Levoprotiline vs. Placebo)'. Data not available or relevant for the Oxaprotiline arm</t>
  </si>
  <si>
    <t>Ciba-Geigy Corporation</t>
  </si>
  <si>
    <t>Inclusion criteria: aged 18-70 years; met DSM-III-R criteria for MDD; HAMD score of at least 18. Exclusion criteria: atypical depression or double depression; standard medical grounds including clinically significant hepatic disease, glaucoma, seizure disorder, hypertension, endocrine disorder, prostatic hypertrophy, renal disease, cerbral vascular disease, cardiovascular disease (including significant ECG findings); clinical laboratory findings; bone marrow depression; blood dyscrasia; hypersensitivity to tricylic or tetracyclic antidepressants; women of childbearing potential, pregnant, or nursing women; patients judged at risk for suicide</t>
  </si>
  <si>
    <t>Inclusion criteria: aged 18-65 years; met DSM-III criteria for a diagnosis of MDD; HAMD score of at least 18. Exclusion criteria: standard medical grounds including clinically significant hepatic disease, glaucoma, seizure disorder, hypertension, endocrine disorder, prostatic hypertrophy, renal disease, cerbral vascular disease, cardiovascular disease (including significant ECG findings); clinical laboratory findings; bone marrow depression; blood dyscrasia; hypersensitivity to tricylic or tetracyclic antidepressants; women of childbearing potential, pregnant, or nursing women; patients judged at risk for suicide</t>
  </si>
  <si>
    <t>Data cannot be extracted from the paper, extracted from Cipriani 2018 SR (imputed response and remission not extracted). No measure of variance for baseline HAMD</t>
  </si>
  <si>
    <t>Only discontinuation data is available. No measure of variance reported for HAMD</t>
  </si>
  <si>
    <t>No measure of variance reported for HAMD. Data not available in the paper, extracted from Cipriani 2018 SR. Modified ITT (97% of N randomised)</t>
  </si>
  <si>
    <t>Not available electronically. Excluded in 2004 GL 'Patients not diagnosed against recognised classification system'. Depression outcome measure outside protocol (12-GHQ Depression)</t>
  </si>
  <si>
    <t>Inclusion criteria: met DSM-III criteria for a diagnosis of major depressive disorder; HAMD score of at least 18; status of inpatient. Exclusion criteria: organic illness; psychosis; psychopathic disorder; addiction; severe suicidal tendencies</t>
  </si>
  <si>
    <t>The initial scores on the HAMD scale did not differ significantly between the two groups</t>
  </si>
  <si>
    <t>Non-standard definition of remission. Modified ITT at baseline (&lt;95% of N randomised so categorised as completer)</t>
  </si>
  <si>
    <t>Not available electronically. Excluded from 2004 GL as 'Inadequate diagnosis and some patients with dementia'. Depression outcomes not reported</t>
  </si>
  <si>
    <t>Non-English language paper, data extracted from Cipriani 2018 SR. No measure of variance for baseline HAMD</t>
  </si>
  <si>
    <t>From Krogh 2017 SR. Not available electronically. Non-English language paper, data extracted from Krogh 2017 SR. TAU in both arms</t>
  </si>
  <si>
    <t>Non-English language paper, data extracted from Krogh 2017 SR. TAU in both arms. Baseline severity not reported by group but can be categorised as more severe based on study mean</t>
  </si>
  <si>
    <t>From Taylor 2004 SR. Not available electronically. Psychotherapy arms non-randomised. Assignment of participants to drug was not strictly random. Assignment made by non-blind physician who attempted to keep the groups balanced with regard to age, sex, and severity of illness</t>
  </si>
  <si>
    <t>Imipramine; doxepin; placebo; CBT group; psychodynamic group</t>
  </si>
  <si>
    <t>From Krogh 2017 SR. Not available electronically. Non-English language paper, data extracted from Krogh 2017. TAU in both arms</t>
  </si>
  <si>
    <t>Non-English language paper, data extracted from Krogh 2017 SR. Baseline HAMD not reported by group but can be categorised as more severe based on study mean. TAU in both arms</t>
  </si>
  <si>
    <t>Inclusion criteria: met Feighner criteria for depression; HAMD score of at least 18. Exclusion criteria: not reported</t>
  </si>
  <si>
    <t>No concomitant psychotropic medication other than triazolam or flunitrazepam as a hypnotic was permitted</t>
  </si>
  <si>
    <t>Change score not reported in paper, extracted from Cipriani 2018 SR. Modified ITT (87% of N randomised so categorised as completer). No measure of variance for baseline or endpoint HAMD</t>
  </si>
  <si>
    <t>Inclusion criteria: aged 18-70 years; met DSM-III-R criteria for a diagnosis of major depression; MADRS score of at least 22. Exclusion criteria: depressive epsiode less than 3 weeks duration; clinical or laboratory evidence of serious somatic disease; organic mental disease; marked mental subnormality; known history of epilepsy; confirmed dependence on drugs or alcohol; pregnancy, lactation, or inadequate contraception; received ECT within the past month; received MAOIs within 1 week, or fluoxetine within 5 weeks, of study entry; significant risk of suicide</t>
  </si>
  <si>
    <t>In addition to the study medication, patients were permitted concomitant medication for somatic diseases and, where indicated, hypnotics</t>
  </si>
  <si>
    <t>Data cannot be extracted from paper, data extracted from 2009 GL and Cipriani 2018 SR, modified ITT (97% of N randomised). No measure of variance for baseline HAMD</t>
  </si>
  <si>
    <t>Data cannot be extracted from paper, extracted from Cipriani 2018 and 2009 GL</t>
  </si>
  <si>
    <t>Lunbeck</t>
  </si>
  <si>
    <t>NCT00958204</t>
  </si>
  <si>
    <t>Previously in pairwise analyses. Double-dummy technique used with pill placebo included in bright light therapy mono arm and sham bright light therapy in fluoxetine and pill placebo arms. Because of slow recruitment, the study was halted in 2 other sites (only 5 patients were entered over 2 years)</t>
  </si>
  <si>
    <t>Inclusion criteria: outpatients aged 19-60 years; met DSM-IV criteria for a diagnosis of major depressive disorder (assessed with MINI); HAMD score of at least 20. Exclusion criteria: pregnant women, lactating women and sexually active women of childbearing potential who are not using medically accepted means of contraception; serious suicidal risks as judged by the clinician and the MINI; met DSM-IV criteria for a diagnosis of organic mental disorders, substance abuse/dependence (including alcohol, active within the last year), schizophrenia, paranoid, or delusional disorders, other psychotic disorders, panic disorder or generalized anxiety disorder (if a primary diagnosis), obsessive-compulsive disorder or post-traumatic stress disorder, bipolar disorder, bulimia nervosa or anorexia nervosa; serious illness including cardiac, hepatic, renal, respiratory, endocrinologic, neurologic and hematologic disease that is not stabilized, or a past history of convulsions; any retinal disease or systemic illness with active retinal involvement (e.g. diabetes) that precludes the use of bright light; history of severe allergies and multiple drug adverse reactions; regular or current use of other psychotropic drugs, including lithium and tryptophan; patients treated with beta blocking drugs; hypertensive patients being treated with guanethidine, reserpine, clonidine or methyldopa (because of possible mood-altering effects of those drugs); use of monoamine oxidase inhibitors within 14 days of Visit 1 (to ensure no drug interactions between fluoxetine and MAOIs), or use of heterocyclic antidepressants within 7 days of Visit 1 (to ensure adequate washout period of two weeks between stopping previous drug and start of treatment at Visit 2); previous use of fluoxetine or light therapy; treatment resistance in the current episode, as defined by failure (lack of clinically significant response) of two or more antidepressants given at therapeutic doses for at least 6 weeks; patients who start formal psychotherapy (e.g. cognitive-behavioural or interpersonal psychotherapy) within 3 months of Visit 1, or who plan to initiate such psychotherapy during this study; patients involved in any other form of treatment for depression; HAMD score improved by 25% or more during 1-week phase without treatment</t>
  </si>
  <si>
    <t>Double-dummy technique used with pill placebo included in bright light therapy mono arm and sham bright light therapy in fluoxetine and pill placebo arms</t>
  </si>
  <si>
    <t>Light monotherapy using a fluorescent light box plus a placebo pill. The active treatment device consisted of daily exposure to a fluorescent light box for 30 minutes as soon as possible after awakening, preferably between 7 and 8 AM (Carex Day-Light Classic,emitting 4000-Kwhite light ratedat 10 000lux at 35.56 cmfrom screen to cornea, with a UV filter [for spectral emission]). Patients used the light box at home and were given standardized verbal and written instructions.</t>
  </si>
  <si>
    <t>56x 30-min sessions</t>
  </si>
  <si>
    <t>Combined treatment using a light box plus fluoxetine hydrochloride. The active treatment device consisted of daily exposure to a fluorescent light box for 30 minutes as soon as possible after awakening, preferably between 7 and 8 AM (Carex Day-Light Classic,emitting 4000-Kwhite light ratedat 10 000lux at 35.56 cmfrom screen to cornea, with a UV filter [for spectral emission]). Patients used the light box at home and were given standardized verbal and written instructions.</t>
  </si>
  <si>
    <t>56x 30-min sessions + 20mg/day</t>
  </si>
  <si>
    <t>Fluoxetine monotherapy + inactive ion generator. The sham treatment device was a negative ion generator (SphereOne Inc) modified to emit anaudible quiet hum but deactivated so that no ions were emitted. Patients were given the same instructions for using the ion generator as used for the light box.</t>
  </si>
  <si>
    <t>Placebo treatment with an inactive ion generator plus a placebo pill. The sham treatment device was a negative ion generator (SphereOne Inc) modified to emit anaudible quiet hum but deactivated so that no ions were emitted. Patients were given the same instructions for using the ion generator as used for the light box.</t>
  </si>
  <si>
    <t>There were no significant differences in any of the clinical variables</t>
  </si>
  <si>
    <t>36.8 (11.2)</t>
  </si>
  <si>
    <t>17.4 (26.5)</t>
  </si>
  <si>
    <t>1.8 (1.9)</t>
  </si>
  <si>
    <t>Grant MCT-94832 from the Canadian Institutes of Health Research. Authors have financial interests with pharmaceutical companies</t>
  </si>
  <si>
    <t>Quality of life, absenteeism and work productivity are listed as secondary outcomes in protocol but not reported</t>
  </si>
  <si>
    <t>Lam, J. A., &amp; Kahler, C. W. (2018). A randomized crossover trial to test the effects of positive psychology intervention delivered by text messaging. The Journal of Positive Psychology, 13(4), 393-405.</t>
  </si>
  <si>
    <t>Lam 2018</t>
  </si>
  <si>
    <t>First phase data not extractable</t>
  </si>
  <si>
    <t>Positive psychology text messaging; attention placebo</t>
  </si>
  <si>
    <t>LARSEN1989</t>
  </si>
  <si>
    <t>Larsen, J. K., Holm, P., Hoyer, E., Mejlhede, A., Mikkelsen, P. L., Olesen, A. et al. (1989). Moclobemide and clomipramine in reactive depression. A placebo-controlled randomized clinical trial. Acta Psychiatrica Scandinavica, 79, 530-536.</t>
  </si>
  <si>
    <t>Excluded from 2004 GL as 'ICD for bipolar disorder in all patients'</t>
  </si>
  <si>
    <t>Population: Bipolar disorder</t>
  </si>
  <si>
    <t>Scores are sum of 2 assessments</t>
  </si>
  <si>
    <t>Inclusion criteria: aged at least 18 years; met DSM-IV criteria for a diagnosis of non-psychotic major depression (single episode or recurrent); HAMD score of at least 15; CGI-S score of at least 4. Exclusion criteria: pregnant women; current DSM-IV diagnosis other than MDD; previous psychotic disorder diagnosis; dysthymic disorder within the past 2 years; anxiety disorder as a primary diagnosis within the past year; axis II disorder that would interfere with protocol compliance; history of substance abuse; lack of response of the current episode to two or more adequate courses of antidepressant therapy; history of a lack of response to an adequate trial of paroxetine for the treatment of depression; judged to be at serious suicidal risk; serious medical illness; history of hepatic dysfunction; current jaundice, or positive hepatitis B surface antigen (Dane particle; HBsAg) or positive hepatitis C surface antibody (HCAb); alanine aminotransaminase level  2-fold the upper limit of normal; electroconvulsive therapy within the past year; receiving psychotherapy; started light therapy or phototherapy within 6 weeks of study entry; taking any excluded medications or abnormal thyroid-stimulating hormone concentrations</t>
  </si>
  <si>
    <t>Unpublished protocol (F1J-AA-HMCV)</t>
  </si>
  <si>
    <t>China, Korea, Taiwan &amp; Brazil</t>
  </si>
  <si>
    <t>Double-dummy. With the exception of the episodic use of benzodiazepines, concomitant medications with primarily central nervous system activity were not permitted during the study period. Prescription pain medications were not allowed. Anti-hypertensive and other cardiovascular medications were permitted only if the patient had been on a stable dose for at least 3 months prior to the study and remained on the medication for the duration of the study</t>
  </si>
  <si>
    <t>At baseline, the mean weight for patients in the duloxetine group (60.2 kg) was significantly higher than that observed in the paroxetine group (58.3 kg, P = 0.042)</t>
  </si>
  <si>
    <t>2.2 (1.9)</t>
  </si>
  <si>
    <t>8.2 (13.2)</t>
  </si>
  <si>
    <t>Double-dummy design. No measure of variance for change score</t>
  </si>
  <si>
    <t>No measure of variance for change score. Data cannot be extracted for endpoint HAMD as averaged across all visits</t>
  </si>
  <si>
    <t>Psychological Well-being (PWB)</t>
  </si>
  <si>
    <t>37-55</t>
  </si>
  <si>
    <t>Inclusion criteria: women with no prior meditation experience; complained of depressive mood. Exclusion criteria: under medication for depression or any other psychiatric illness</t>
  </si>
  <si>
    <t>No differences either in sociodemographic or the experimental variables of interest in this study</t>
  </si>
  <si>
    <t>8x 2.5-hour sessions</t>
  </si>
  <si>
    <t>The programme draws on mainly MBCT manualized treatment as developed by Segal et al (2002). Participants received training in the following meditative practices: (1) sitting meditation, involving awareness of body sensations, thoughts, and emotions while continually returning the focus of attention to the breath; (2) body scan, a progressive movement of attention through the body from toes to head, observing any sensations in the different regions of the body and (3) 3-min breathing space, that focuses on the breath, the body, and what is happening in the present moment. Inherent in all these techniques is an emphasis on mindfulness, continually brining attention to the present moment. In addition to the mindfulness exercises, a ‘loving kindness’ meditation was included in an attempt to middle-aged women develop greater compassion for themselves. Participants received materials and a meditation audiofile.</t>
  </si>
  <si>
    <t>Participants assigned to the waitlist control condition received the equivalent MBCT intervention immediately after the experimental group completed the intervention</t>
  </si>
  <si>
    <t>40.9 (5.8)</t>
  </si>
  <si>
    <t>From Boumparis 2016 SR. Data and demographics only available for completers</t>
  </si>
  <si>
    <t>Psychological well-being (PWB)</t>
  </si>
  <si>
    <t>Inclusion criteria: enrollment in full course load during the winter term at the UBC Okanagan campus in an undergraduate program; ownership of a smartphone; regular access to the Internet; fluent comprehension of the English language</t>
  </si>
  <si>
    <t>DeStressify by Stress Refuge Inc. The app contains a core plan that delivers mindfulness-based exercises through audio, video, or text files that require between 3 to 23 min to complete. Example titles of these exercises include grounding visualization, gratitude, imagining the life you want, and finding meaning. Individuals in the experimental condition were instructed to use the app’s core plan 5 days a week for 4 weeks. Participants could set reminders to use the app through the app itself, and an email reminding participants that they were to receive a follow-up email after 4 weeks of app use was sent to participants in the experimental condition half way through the intervention.</t>
  </si>
  <si>
    <t>Individuals in the control condition were given no treatment and no intervention material until after the postintervention survey was completed, at which time they were provided the app and similar guidelines for use as the experimental condition</t>
  </si>
  <si>
    <t>Pittsburg Sleep Quality Index (PSQI)</t>
  </si>
  <si>
    <t>16-47</t>
  </si>
  <si>
    <t>20.6 (SD NR)</t>
  </si>
  <si>
    <t>QIDS-SR</t>
  </si>
  <si>
    <t>From Harrer 2019 SR. Data and demographics only available for completers. 6% depression diagnosis. 12% mental health service use. Data not extracted for RAND-36 as only subscales are reported</t>
  </si>
  <si>
    <t>NCT02612142</t>
  </si>
  <si>
    <t>Inclusion criteria: inpatients admitted for treatment of MDD; met DSM-IV-TR criteria for a diagnosis of MDD; antidepressant drug therapy initiated for less than 2 weeks; BDI-II score of at least 29; ability to run or walk briskly; ability to understand written French. Exclusion criteria: had a medical contraindication for exercise practice; MDD with psychotic features; receiving beta-blocking drugs or another form of therapy (e.g. sleep deprivation, ECT)</t>
  </si>
  <si>
    <t>45.3 (13.2)</t>
  </si>
  <si>
    <t>10x 30-min sessions</t>
  </si>
  <si>
    <t>In the aerobic exercise (AE) group, the intervention consisted of 30 min of daily brisk walking or jogging for 10 consecutive days. Exercise intensity had to be maintained within 65–75% of age-predicted maximal heart rate. Exercise sessions took place outdoors under the supervision of the first author (PhD in sports sciences). A total of 106 of the 115 training sessions (92.2%) were individual. A typical session lasted for approximately 45 min (generally from 5.30pm to 6.15pm) including installation, programming and deinstallation of a heartrate monitoring device (Polar S725 chest belt and wristwatch). Participants also received medication: 64% SSRIs; 21% SSNRIs (milnacipran); 14% dopamine agonist (bupropion)</t>
  </si>
  <si>
    <t>Patients in the stretching (ST) group also performed a daily 30 min exercise program for 10 consecutive days, but this consisted of stretching exercises instead of endurance training. Several muscle groups (thighs, calves, gluteal, shoulders, back) were stretched for 60s, with equivalent resting intervals between stretching series. Training sessions were carried out in a room of the hospital restricted to these activities and were also supervised by the first author. Participants also received medication: 73% SSRIs; 18% SSNRIs (milnacipran); 9% dopamine agonist (bupropion)</t>
  </si>
  <si>
    <t>Participants in the control group received no intervention other than the prescribed medication: 70% SSRIs; 20% SSNRIs (milnacipran); 10% dopamine agonist (bupropion)</t>
  </si>
  <si>
    <t>Standard starting dosage for SSRIs is 20–50 mg/day for paroxetine, and 20–80 mg/day for fluoxetine. Standard starting dose for milnacipran is 50-100mg/day. Standard starting dose for bupropion is 100-200mg/day</t>
  </si>
  <si>
    <t>Université de Reims Champagne-Ardenne</t>
  </si>
  <si>
    <t>Data, demographics and baseline severity only reported for completers (N=8 for amitriptyline)</t>
  </si>
  <si>
    <t>From Cipriani 2018 SR. Bipolar in inclusion criteria and proportion not reported</t>
  </si>
  <si>
    <t>Sertraline; clomipramine</t>
  </si>
  <si>
    <t>TAU in both arms (weekly individual cognitive-behavioral psychotherapy that primarily targeted marijuana use). All participants met DSM-IV criteria for cannabis dependence and MDD or dysthymia</t>
  </si>
  <si>
    <t>Up to 375mg/day</t>
  </si>
  <si>
    <t>Depression severity (HAMD &lt;=20 versus &gt;20); joints used per week (&lt;21 verus =&gt;21)</t>
  </si>
  <si>
    <t>Inclusion criteria: treatment seekers for problems related to marijuana use; aged 18-60 years; met DSM-IV-TR criteria for current cannabis dependence and reported that marijuana was their primary drug of abuse; met DSM-IV criteria for a diagnosis of current major depression or dythymic disorder; HAMD score of at least 12; duration of current episode of at least 3 months. Exclusion criteria: met DSM-IV criteria for past mania, schizophrenia, or any psychotic disorder other than transient psychosis due to drug abuse; physiologically dependent on any substances (other than nicotine) that would require a medical intervention/detoxification; significant risk for suicide; history of a seizure disorder; unstable medical condition; history of allergic reaction to venlafaxine; failed to respond to a previous adequate trial of venlafaxine of at least 300 mg for ≥ 6-week period; currently being prescribed psychotropic medication, except for acute treatment of insomnia; females who were nursing, pregnant and/or unwilling to use an effective method of birth control; placebo responders during placebo run-in (CGI-I score-1 or 2, HAMD score improved by &gt;75% or HAMD score &lt;7)</t>
  </si>
  <si>
    <t>There were no demographic or baseline clinical characteristics that were significantly different between the two groups</t>
  </si>
  <si>
    <t>National Institute on Drug Abuse (NIDA) grants R01DA15451, KO2 000465, K24 DA029647 and K24 DA022412</t>
  </si>
  <si>
    <t>TAU in both arms (weekly individual cognitive-behavioral psychotherapy that primarily targeted marijuana use)</t>
  </si>
  <si>
    <t>35.1 (10.1)</t>
  </si>
  <si>
    <t>No measure of variance for endpoint HAMD</t>
  </si>
  <si>
    <t>National Institute for Health Research</t>
  </si>
  <si>
    <t>Inclusion criteria: aged 18-74 years; had depressive symptoms of any severity or duration in the past 2 years; uncertainty (from general practitioner [GP] and patient) about the possible benefit of an antidepressant. Exclusion criteria: antidepressant treatment in past 8 weeks; comorbid psychosis, schizophrenia, mania, hypomania, bipolar disorder, dementia, eating disorder, or major alcohol or substance abuse; medical contraindications for sertraline</t>
  </si>
  <si>
    <t>Depression severity (CIS-R total 0–11, 12–19, and ≥20); depression duration (&lt;2 years or ≥2 years); site</t>
  </si>
  <si>
    <t>EudraCT, 2013-003440-22 (protocol number 13/0413; version 6.1) and ISRCTN, ISRCTN84544741</t>
  </si>
  <si>
    <t>2-3 capsules/day</t>
  </si>
  <si>
    <t>39.7 (15.0)</t>
  </si>
  <si>
    <t>In the sertraline group, there was a higher proportion of women, and lower proportions of those who were married or living as married and meeting ICD-10 depression criteria</t>
  </si>
  <si>
    <t>PANDA study. Authors report primary outcome at 6 weeks but 12 weeks extracted here as this is endpoint. Demographics reported for those with baseline PHQ-9 (99.7% of N randomised). 54% ICD-10 depression diagnosis, 46% ICD-10 anxiety diagnosis. 60% antidepressant in past but does not appear to be specific to current episode. Data cannot be extracted for remission as not all participants above threshold at baseline</t>
  </si>
  <si>
    <t>Occupational health programme</t>
  </si>
  <si>
    <t>Problem solving + TAU; TAU</t>
  </si>
  <si>
    <t>Setting not relevant</t>
  </si>
  <si>
    <t>From Bauer 2009 SR. Non-English language paper and data cannot be extracted from review as baseline severity not available</t>
  </si>
  <si>
    <t>Inclusion criteria: diagnosis of depression (assessed with CCMD-3); HAMD score of at least 20; inpatients at hospitals in the Tianjin District, China. Exclusion criteria: history of organic mental disorder; taking psychoactive drugs; schizophrenia and other mental disorders; any heart, liver, kidney, and glaucoma condition</t>
  </si>
  <si>
    <t>Acupuncture points DU 20 Baihui, DU16 Fengfu, DU 26 Renzhong, M-HN-3 Yintang, M-HN-1 Shishengcong, LIV3 Taichong, and UB18 Ganshu were used. Baihui was needled towards anterior, until 1.67 to 2.66 cm of the needle was inserted. Fengfu was needled perpendicular to a depth of 1.67 to 3.33 cm. A reinforcing-reducing method of needle manipulation was applied for 1 to 2 minutes. Renzhong was needled towards the nose to a depth of 1 to 1.67 cm via a twirling reducing needling method for 1 to 2 minutes. Shishengcong was needled towards Baihui 1.67 to 2.66 cm via twirling reinforcing method. Taichong was needled perpendicular to a depth of 1.67 to 3.33 cm, and Ganshu was needled to a depth of 1.67 to 2.66 cm and was stimulated via a twirling reducing method for 1 to 3 minutes. Needles were retained for 30 minutes each time.</t>
  </si>
  <si>
    <t>Group characteristics were similar at baseline</t>
  </si>
  <si>
    <t>Paper unavailable, data extracted from Smith 2018 SR. Baseline severity not reported but can be categorised as more severe based on inclusion criterion</t>
  </si>
  <si>
    <t>Two duloxetine arms: one with telephone intervention to promote adherence (telephone intervention not relevant to this review)</t>
  </si>
  <si>
    <t>CBT individual (under 15 sessions) + pill placebo</t>
  </si>
  <si>
    <t>Interpersonal psychotherapy (IPT) individual + nortriptyline</t>
  </si>
  <si>
    <t>78% using antidepressants at baseline</t>
  </si>
  <si>
    <t>Parsons 1989</t>
  </si>
  <si>
    <t>Secondary analysis of Liebowitz 1988/Quitkin 1988/Quitkin 1989</t>
  </si>
  <si>
    <t xml:space="preserve">Parsons, B., Quitkin, F. M., McGrath, P. J., Stewart, J. W., Tricamo, E., Ocepekwelikson, K., . . . Nunes, E. (1989). PHENELZINE, IMIPRAMINE, AND PLACEBO IN BORDERLINE PATIENTS MEETING CRITERIA FOR ATYPICAL DEPRESSION. Psychopharmacology Bulletin, 25(4), 524-534. </t>
  </si>
  <si>
    <t>From Thomas 2018 SR. Random and non-random arms of trial combined</t>
  </si>
  <si>
    <t>Self-management therapy (cognitive or behavioural target); waitlist</t>
  </si>
  <si>
    <t>From Cuijpers 2019b SR. Data cannot be extracted (in figure)</t>
  </si>
  <si>
    <t>CBT group; assertion skills training; waitlist</t>
  </si>
  <si>
    <t>Psychoeducational group programme + any AD</t>
  </si>
  <si>
    <t>Goodnick 1987</t>
  </si>
  <si>
    <t xml:space="preserve">Goodnick, P. J., Fieve, R. R., Peselow, E. D., Barouche, F., &amp; Schlegel, A. (1987). DOUBLE-BLIND TREATMENT OF MAJOR DEPRESSION WITH FLUOXETINE - USE OF PATTERN-ANALYSIS AND RELATION OF HAM-D SCORE TO CGI CHANGE. Psychopharmacology Bulletin, 23(1), 162-163. </t>
  </si>
  <si>
    <t>Inclusion criteria: outpatients aged 18-65 years; met DSM-IV criteria for a diagnosis of major depressive disorder; HAMD score of at least 20 at both screening and baseline visits; results of physical examinations, laboratory tests, and ECG were normal or any abnormalities were judged to be clinically insignificant. Exclusion criteria: pregnant ir lactating women, or women of childbearing potential not practicing a medically acceptable form of contraception; met DSM-IV criteria for a primary diagnosis of any Axis I disorder other than major depressive disorder; history of schizophrenia or other psychotic disorder; cognitive disorder (including mental retardation); personality disorder of sufficient severity to interfere with participation; met DSM-IV criteria for substance abuse or dependence within the past 6 months; judged to be at risk of suicide; clinically significant medical illness that had not been stable for at least 1 year; use of depot neuroleptic within 6 months prior to study entry; use of any neuroleptic, antidepressant, or anxiolytic medication within 2 weeks (5 weeks for fluoxetine) prior to the first adminitsration of double-blind medication; previously received treatment with escitalopram or venlafaxine; previously failed to respond to adequate trials of 2 or more antidepressants</t>
  </si>
  <si>
    <t>Concomitant use of any psychoactive drug (or any drug with a psychotropic component) was not allowed, except zolpidem or zaleplon as needed for sleep</t>
  </si>
  <si>
    <t>Not available elecronically. Data and demographics only available for those who received at least 1 dose of study medication (98% of N randomised)</t>
  </si>
  <si>
    <t>Greater proportion of females (69%) were assigned to escitalopram relative to venlafaxine (47%) and significant difference in baseline HAMD</t>
  </si>
  <si>
    <t>From Cipriani 2018 SR. Not available electronically. 40% of patients had already been treated for the present episode</t>
  </si>
  <si>
    <t>Paroxetine; fluoxetine</t>
  </si>
  <si>
    <t>Inclusion criteria: outpatients aged 18-65 years; met DSM-III criteria for a diagnosis of moderate-to-severe major depression; HAMD score of at least 18; Raskin Depression Scale (RDS) score of at least 8; Covi Anxiety Scale score was lower than RDS. Exclusion criteria: bipolar disorder; another primary psychiatric diagnosis; unstable medical condition; clinically significant laboratory findings at baseline; history of alcohol or drug abuse within the previous 6 months; women who were pregnant or breastfeeding, or refused to use medically acceptable forms of contraception</t>
  </si>
  <si>
    <t>Not available electronically. Data and demographics only available for 'efficacy sample' (81% of N randomised)</t>
  </si>
  <si>
    <t>Depression symptoms cannot be extracted (in figure) from paper, extracted from 2009 GL</t>
  </si>
  <si>
    <t>Converted SE to SD for baseline HAMD. Modified ITT for endpoint HAMD (82% of N randomised so categorised as completer). Change score not available in paper, extracted from 2009 GL</t>
  </si>
  <si>
    <t>Inclusion criteria: aged at least 18 years; met DSM-IV criteria for a diagnosis of MDD (assessed with MINI); current episode duration of 12 weeks to 2 years; HAMD score of at least 19; willing to discuss their sexual functioning with the investigator. Exclusion criteria: abnormal orgasm function; did not engage in sexual activity leading to orgasm at least once every 2 weeks; any sexual dysfunction; anorexia nervosa, bulimia, suizure disorder, brain injury; panic disorder, OCD, PTSD, acute stress disorder in past 12 months; bipolar disorder, schizophrenia or other psychotic disorder; suicide attempt in past 6 months; prescribed medications that might affect sexual functioning.</t>
  </si>
  <si>
    <t>No prescription or nonprescription psychoactive medications were allowed, including treatment for sexual dysfunction. Zolpidem, zaleplon, and nonprescription sleep aids were permitted during the study through treatment day 10</t>
  </si>
  <si>
    <t>Not available electronically. Data not extracted for bupropion. Data and demographics only available for those who received at least 1 dose of study medication (99% of N randomised)</t>
  </si>
  <si>
    <t xml:space="preserve">Not available electronically. Data not extracted for bupropion. Data and demographics only available for those who received at least 1 dose of study medication (96% of N randomised) </t>
  </si>
  <si>
    <t>35 (11)</t>
  </si>
  <si>
    <t>36.5 (11.5)</t>
  </si>
  <si>
    <t>9.6 (6.0)</t>
  </si>
  <si>
    <t>9.9 (5.9)</t>
  </si>
  <si>
    <t>Converted SE to SD for baseline HAMD. Modified ITT for change score (93% of N randomised so categorised as completer). Measure of variance for change score not reported in paper, extracted from 2009 GL</t>
  </si>
  <si>
    <t>Converted SE to SD for baseline HAMD. Modified ITT for change score (91% of N randomised so categorised as completer). Measure of variance for change score not reported in paper, extracted from 2009 GL</t>
  </si>
  <si>
    <t>Measure of variance not reported in paper, exttracted from 2009 GL</t>
  </si>
  <si>
    <t>Excluded in 2009 GL 'No data could be extracted'. Paper not available electronically</t>
  </si>
  <si>
    <t>Not available electronically. Further-line study but not appropriate for RQ 2.4-2.5 review as assignment to further-line treatment not randomised</t>
  </si>
  <si>
    <t>Not available electronically. Excluded in 2004 GL as 'Not relevant comparison for this review (dosage effects in venlafaxine versus placebo)'. Data not extracted for the 25mg or 50-75mg arms as below recommended dose in BNF</t>
  </si>
  <si>
    <t>Inclusion criteria: outpatients aged 18-65 years; met DSM-III-R criteria for a diagnosis of major depression; HAMD score of at least 20. Exclusion criteria: significant physical illnesses; mental illnesses other than depression; history of alcohol or drug dependence within 2 years of the study; suicidal to a degree that precautions against suicide had to be taken; history of bipolarr disorder or psychosis; HAMD score had improved by 20% or more during the placebo run-in</t>
  </si>
  <si>
    <t>Concomitant therapies for depression were not permitted during the study. Psychopharmacologic drugs other than the hypnotic chloral hydrate were withdrawn prior to the start of the study</t>
  </si>
  <si>
    <t>38.5 (SD NR)</t>
  </si>
  <si>
    <t>Response (assessed with CGI-I) cannot be extracted (in figure)</t>
  </si>
  <si>
    <t>Inclusion criteria: patients from general practice aged 18-65 years; met DSM-III-R criteria for a diagnosis of a depressive episode; MADRS score of at least 18. Exclusion criteria: severe renal, hepatic, or cardiovascular disease; glaucoma, prostatism, or urinary retention; hyperthyroidism; neurological disorders; dementia; psychosis; considered at serious risk of suicide; significant abnormalities in clinical chemistry or haemotology; inability to cooperate with the study procedures; history of allergy to 'tricyclic-like' drugs; concurrent treatment with clonidine or anticoagulants; use of ECT or investigational compounds during the previous 3 months; psychotropic medication including MAOIs in the previous 2 weeks; dependency on alcohol or drugs of abuse</t>
  </si>
  <si>
    <t>70-210mg/day</t>
  </si>
  <si>
    <t>43.7 (SD NR)</t>
  </si>
  <si>
    <t>Not available electronically. Data and demographics only available for those who started active medication (88% of N randomised). Baseline severity cannot be extracted but can be categorised as more severe based on figure</t>
  </si>
  <si>
    <t>Baseline severity cannot be extracted but can be categorised as more severe based on figure. Non-standard definition of remission</t>
  </si>
  <si>
    <t>Not available electronically. Not reported by group</t>
  </si>
  <si>
    <t>Not available electronically. Excluded in 2009 GL 'No data to extract'</t>
  </si>
  <si>
    <t>Not available electronically. Excluded from 2009 GL 'Atypical depression'</t>
  </si>
  <si>
    <t>Not available electronically. Excluded from 2009 GL 'Incomplete data set' . Selected subgroup analysis of larger RCT</t>
  </si>
  <si>
    <t>QUITKIN1990</t>
  </si>
  <si>
    <t>Inclusion criteria: outpatients aged 18-65 years, attending a university-affiliated clinic; met RDC for major, minor or intermittent depression; maintained mood reactivity while they were depressed, defined as present if mood could be lifted at least 50% when they were not depressed (scale not reported); exhibited at least 2 of the following - increased appetite or weight gain (defined as present if appetite markedly increased or there was at least a 4-5kg weight gain), oversleeping (sleeps at least 10 hours a day), severe fatigue that created a sensation of leaden paralysis or extreme heaviness of arms or legs (defined as present if a marked decrease in energy or heaviness of limbs was a prominent symptom), and sensitivity to rejection as a trait throughout adulthood (defined as present if rejection resulted in depression with functional impairment, e.g. the subject missed work or school). Exclusion criteria: any other Axis I diagnosis other than panic disorder; had treatment with 45mg/day or more of phenelzone sulfate (or an equivalent MAOI) or more than 150mg/day of imipramine during the current episode</t>
  </si>
  <si>
    <t>10 days</t>
  </si>
  <si>
    <t>No measure of variance for HAMD</t>
  </si>
  <si>
    <t>32.4 (SD NR)</t>
  </si>
  <si>
    <t>No measure of variance for HAMD. Endpoint HAMD available for less than completers</t>
  </si>
  <si>
    <t>Not available electronically. Excluded in 2004/2009 GL as 'Atypical depression'. Data not extracted for phenelzine. Only 'new' (replication) data extracted. Data only extracted for first 6-week phase (as after this, non-responders were removed from the study). 13% bipolar disorder</t>
  </si>
  <si>
    <t>276.2mg (60)</t>
  </si>
  <si>
    <t>Grant MH39143 from the National Institute of Mental Health, Bethesda, Md, and by grant MH30906-11 from the National Health Clinical Research Center, Bethesda, Md</t>
  </si>
  <si>
    <t>Not available electronically. Excluded in 2009 GL 'Entered responders and non-responders in a previous trial to two separate trials'. Cross-over for further-line treatment after initial 6-week phase</t>
  </si>
  <si>
    <t>Not available electronically. Excluded in 2009 GL 'Included ppts with bulimia and anxiety disorders'</t>
  </si>
  <si>
    <t>Not available electronically. From Raskin 1978. Depression outcome measures outside protocol and cannot be categorised on the basis of inclusion criterion</t>
  </si>
  <si>
    <t>Not available electronically. Excluded from 2009 GL 'Not RCT'</t>
  </si>
  <si>
    <t>RICKELS1970A</t>
  </si>
  <si>
    <t>Not available electronically. Excluded from 2009 GL 'No data to extract'. Depression outcome measures outside protocol and inclusion criterion cannot be used to categorise</t>
  </si>
  <si>
    <t>Amitriptyline; placebo</t>
  </si>
  <si>
    <t>Not available electronically. Excluded from 2009 GL 'No data to extract'. Data not extracted for alprazolam. Baseline severity cannot be extracted but can be categorised as more severe based on inclusion criterion. Demographics cannot be extracted as not split by group and not all arms included</t>
  </si>
  <si>
    <t>Inclusion criteria: non-psychotic, unipolar, depressed outpatients; met DSM-III criteria for a diagnosis of major depressive disorder; had at least a moderate degree of depression (for at least 1 month); Feighner Depression Scale score of at least 5; Raskin Depression Scale score of at least 8; HAMD score of at least 18. Exclusion criteria: pregnant, lactating or planned to become pregnant; schizophrenia; organic brain syndrome; mental retardation; alcoholism; sociopathy; schizoaffective disorder or bipolar depression and melancholia; serious impairment of hepatic or renal functions; cardiovascular or metabolic disease; known hypersensitivity to study drugs</t>
  </si>
  <si>
    <t>Concomitant therapy with other psychotropic drugs or anticholinergic agents was not permitted</t>
  </si>
  <si>
    <t>147.5mg (55)</t>
  </si>
  <si>
    <t>6.6 capsules (2.3)</t>
  </si>
  <si>
    <t>HAMD scores cannot be extracted at baseline or endpoint. Discontinuation due to SE not reported</t>
  </si>
  <si>
    <t>Not available electronically. Excluded from 2009 GL 'No data to extract'. Data not extracted for nomifensine. Baseline severity cannot be extracted but can be categorised as more severe based on inclusion criterion. Demographic data cannot be extracted as not split by group as not all arms included</t>
  </si>
  <si>
    <t>Inclusion criteria: outpatients aged 18-60 years; met DSM-III criteria for a diagnosis of major depressive disorder; at least a moderate degree of depression for which antidepressant medication was considered the treatment of choice; depressed for at least 1 month; HAMD score of at least 20; Raskin Depression Scale score of at least 8; exhibited dysphoric mood plus at least 5 additional items on the Feighner Depression Checklist; free from psychotropic medication for at least 7 days and free from MAOIs for at least 2 weeks prior to study participation. Exclusion criteria: strong socipathic trends; alcoholism; organic brain syndrome; evidence of schizophrenia; serious cardiac, hepatic, renal or thyroid disease; positive history of urinary retention; prostate hypertrophy; glaucoma; requiring guanethidine; pregnant or lactating women; laboratory data not within the normal range</t>
  </si>
  <si>
    <t>No psychotropic or hypnotic medication other than occasional chloral hydrate was allowed during the study. 27% of placebo and 12% of imipramine patients took chloral hydrate</t>
  </si>
  <si>
    <t>3-4 capsules/day</t>
  </si>
  <si>
    <t>169mg (29.5)</t>
  </si>
  <si>
    <t>3.63 capsules (0.55)</t>
  </si>
  <si>
    <t>Depression symptoms (at baseline and endpoint) cannot be extracted</t>
  </si>
  <si>
    <t>Rickels 1995_Study 006-1</t>
  </si>
  <si>
    <t>Rickels 1995_Study 006-2</t>
  </si>
  <si>
    <t>Inclusion criteria: outpatients with a diagnosis of major depressive episode (DSM-III-R or RDC) with moderate or greater severity; HAMD score of at least 20. Exclusion criteria: Not reported</t>
  </si>
  <si>
    <t>176mg</t>
  </si>
  <si>
    <t>No measure of variance for change score. Discontinuation (for any reason or due to SE) not reported</t>
  </si>
  <si>
    <t>Not available electronically. Excluded from 2009 GL 'Continuation trial; pooled data'. Data not extracted for nefazodone. Data not extracted for study 003 or study 005 as already published studies (Fontaine 1994; Rickels 1994). No demographics reported</t>
  </si>
  <si>
    <t>From Mukai 2009 SR. Not available electronically. 2% dysthymia, 43% double depression</t>
  </si>
  <si>
    <t>DiMascio 1979/Weissman 1981</t>
  </si>
  <si>
    <t>35.5 (12.3)</t>
  </si>
  <si>
    <t>Inclusion/exclusion criteria cannot be extracted. Data extracted from Cipriani 2018 SR</t>
  </si>
  <si>
    <t>Discontinuation due to any reason not available</t>
  </si>
  <si>
    <t>Previously in pairwise analyses. 36% on antidepressants at baseline</t>
  </si>
  <si>
    <t>From Smith 2018 SR. Non-English language, cannot be extracted from SR as depression outcome measure outside protocol and only subscale reported for quality of life</t>
  </si>
  <si>
    <t>Electroacupuncture + paroxetine; standard acupuncture + paroxetine; paroxetine</t>
  </si>
  <si>
    <t>Health-related quality of life, short-form 8 item (SF-8)</t>
  </si>
  <si>
    <t>Primary care physician + healthcare worker</t>
  </si>
  <si>
    <t>Community-based depression intervention programme (ComDIP). Intervention was based on principles of cognitive behavior therapy. The core contents included psychoeducation of patients and caregivers about nature and symptoms of depression, validation and monitoring of symptoms and behavioral activation by facilitating them to get back activities they were performing earlier. Relation between negative thoughts and behaviour were discussed during the visit. Participants also received sertraline and compliance with medication was emphahsised and monitored</t>
  </si>
  <si>
    <t>NR/7</t>
  </si>
  <si>
    <t>The existing practice was the control arm. Women were referred to the locally available mental health services. They had the options to attend mental health services provided by the general hospital, government medical college hospital, private hospitals or psychiatrist in private practice.</t>
  </si>
  <si>
    <t>Clinical Trials Registry-India (CTRI/2011/08/001978)</t>
  </si>
  <si>
    <t>Inclusion criteria: women aged 18-60 years; PHQ-9 score of at least 9; met DSM-V criteria for moderate or severe depression (assessed with MINI); HAMD score&gt;19. Exclusion criteria: history of, or on treatment for, bipoolar disorder, dementia, psychosis or organic brain disorder; receiving any psychotropic drug; high risk of suicide who required inpatient care</t>
  </si>
  <si>
    <t>41.2 (8.8)</t>
  </si>
  <si>
    <t>Higher proportion with diabetes in intervention arm (37% relative to 13%)</t>
  </si>
  <si>
    <t>There was no external funding. All the expenses were met by the first author as part of her PhD work</t>
  </si>
  <si>
    <t>6x 30-min sessions + 50mg/day</t>
  </si>
  <si>
    <t>Response and remission listed in protocol but not reported</t>
  </si>
  <si>
    <t>From Cramer 2017 SR. Data not extracted for ECT arm (intervention outside protocol)</t>
  </si>
  <si>
    <t>Inclusion criteria: inpatients who met DSM-IV criteria for a diagnosis of melancholic depression; not previously treated for the current episode; medically fit; HAMD score of at least 17. Exclusion criteria: Not reported</t>
  </si>
  <si>
    <t>39.7 (10.6)</t>
  </si>
  <si>
    <t>4.6 (3.2)</t>
  </si>
  <si>
    <t>Sudarshan Kriya Yoga (SKY) is a procedure that involves essentially rhythmic hyperventilation at different rates of breathing. Three sequential components interspersed with normal breathing while sitting with eyes closed. The procedure closes with a period of 10-15 minutes of yoga nidra (tranquil state) in a supine position</t>
  </si>
  <si>
    <t>24x 45-min sessions</t>
  </si>
  <si>
    <t>20.3 sessions (2.8)</t>
  </si>
  <si>
    <t>No psychotropic drugs were allowed other than imipramine in the imipramine arm</t>
  </si>
  <si>
    <t>Groups comparable at baseline</t>
  </si>
  <si>
    <t>Excluded from 2004 GL 'Used brief supportive contact therapy; open-ended groups - depressed non-study patients used to maintain size of groups'</t>
  </si>
  <si>
    <t>Group psychotherapy; medication</t>
  </si>
  <si>
    <t>Inclusion criteria: aged 18-65 years; met DSM-IV criteria for a diagnosis of major depressive disorder or bipolar II disorder (depressed), without seasonal pattern, single episode or recurrent; HAMD score of at least 22. Exclusio criteria: HAMD score improved by 20% or more during placebo run-in; severe unstable disease or a disease which could interfere with study evaluations or circadian rhythms</t>
  </si>
  <si>
    <t>Double dummy. Concomitant treatment with psychotropic drugs was not allowed with the exception of benzodiazepines at restricted doses. High potency benzodiazepines,such as alprazolam and triazolam,were not permitted. Drugs which were thought to be able to influence study evaluations by acting on patient’s mood or circadian rhythms,such as beta-blockers,central a-blockers,nonsteroidal anti-inflammatory drugs and exogenous melatonin,were not allowed</t>
  </si>
  <si>
    <t>Paroxetine (in the morning) + agomelatine placebo (in the evening)</t>
  </si>
  <si>
    <t>Paroxetine placebo + agomelatine placebo</t>
  </si>
  <si>
    <t>Belgium, France &amp; UK</t>
  </si>
  <si>
    <t>There was no significant difference between groups at inclusion for demographic characteristics or disease factors</t>
  </si>
  <si>
    <t>Placebo in both arms (double-dummy, to control for agomelatine that is not included here). Modified ITT (98% of N randomised). Non-standard definition of remission</t>
  </si>
  <si>
    <t>From Furukawa 2019 SR. Data not extracted for agomelatine arms (1mg, 5mg or 25mg). 2% bipolar disorder. Demographics cannot be extracted as not split by group and not all arms included</t>
  </si>
  <si>
    <t>Non-English language paper, data extracted from Cipriani 2018 SR</t>
  </si>
  <si>
    <t>31.9 (SD NR)</t>
  </si>
  <si>
    <t>Non-English language paper, data extracted from Cipriani 2018 SR (imputed remission and response not extracted). No measure of variance for baseline HAMD</t>
  </si>
  <si>
    <t>Inclusion criteria: inpatients with clinical depression; HAMD score of at least 20. Exclusion criteria: Not reported</t>
  </si>
  <si>
    <t>32-64</t>
  </si>
  <si>
    <t>Two acupuncture points were stimulated: DU20 Baihui and M-HN-3 Yintang. Needles were stimulated via electro-acupuncture</t>
  </si>
  <si>
    <t>ROB extracted from Smith 2018 SR</t>
  </si>
  <si>
    <t>Discontinuation data not reported</t>
  </si>
  <si>
    <t>Non-English language paper, data extracted from Smith 2018 SR. Baseline severity not reported but can be categorised as more severe based on inclusion criterion</t>
  </si>
  <si>
    <t>From Smith 2018 SR. Non-English languge study, data extracted from Smith 2018 SR. Baseline severity not available but can be categorised as more severe based on inclusion criterion. Data not extracted for remission (definition unclear)</t>
  </si>
  <si>
    <t>Unpublished, data extracted from Cipriani 2018 SR. Data not extracted for reboxetine. Data not extracted for remission (definition unclear)</t>
  </si>
  <si>
    <t>39.4 (11.7)</t>
  </si>
  <si>
    <t>Unpublished paper, data extracted from Cipriani 2018 SR. Modified ITT (94% of N randomised so categorised as completer). No measure of variance for baseline HAMD</t>
  </si>
  <si>
    <t>38.5 (11.0)</t>
  </si>
  <si>
    <t>Unpublished paper, data extracted from Cipriani 2018 SR. Modified ITT (93% of N randomised so categorised as completer). No measure of variance for baseline HAMD</t>
  </si>
  <si>
    <t>Inclusion criteria: aged 18-75 years; met DSM-IV-TR criteria for a primary diagnosis of major depressive episode of at least 3 months' duration; MADRS score of at least 22. Exclusion criteria: any other concurrent psychiatric disorders at screening and baseline; history of psychosis; recent history of substance abuse; clinically significant neurological disorder; using a prohibited medication during the study period; at significant risk of suicide according to the investigator’s opinion, scored 5 or above on item 10 (suicidal thoughts) on the MADRS, or had made a suicide attempt in the preceding 6 months; depressive symptoms had been resistant to two adequate antidepressant treatments of at least 6 weeks’ duration each; received electroconvulsive therapy in the preceding 6 months</t>
  </si>
  <si>
    <t>No statistically significant difference between duloxetine and placebo groups</t>
  </si>
  <si>
    <t>42.7 (14.1)</t>
  </si>
  <si>
    <t>Median 6/6.5</t>
  </si>
  <si>
    <t>From Cipriani 2018 SR. Data not extracted for vortioxetine (2.5mg or 5mg) arms. 55% prior pharmacotherapy for depression but does not appear to be specific to current episode</t>
  </si>
  <si>
    <t>No HAMD definition of remission but remission only outcome assessed with MADRS so extracted mixed outcome measures. Modified ITT (98% of N randomised). SE convered to SD for change score</t>
  </si>
  <si>
    <t>Available case analysis (&lt;95% of N randomised so categorised as completer). Converted SE to SD</t>
  </si>
  <si>
    <t>Takeda Pharmaceutical Company, Ltd as part of a joint clinical development program with H. Lundbeck A/S</t>
  </si>
  <si>
    <t>No HAMD definition of remission but remission only outcome assessed with MADRS</t>
  </si>
  <si>
    <t>Inclusion criteria: aged 18-75 years; met DSM-IV-TR criteria for a primary diagnosis of recurrent MDD; reported duration of current major depressive episode of at least 3 months; MADRS score of at least 26 at screening and baseline; CGI-S score of at least 4. Exclusion criteria: treatment with any investigational compound &lt;30 days before screening or five half-lives prior to screening; treatment with vortioxetine in a previous clinical study; a lack of response to previous adequate treatment with duloxetine for any MDE; symptoms considered resistant to two or more antidepressant trials; any concurrent psychiatric disorder other than MDD or prior history of psychiatric disorders such as manic or hypomanic episode, schizophrenia, or substance abuse disorder; significant risk of suicide in the opinion of the investigator or a score of ≥5 on item 10 of the MADRS; history of neurological disorders; medically unstable conditions (e.g., renal or hepatic impairment; cardiovascular, pulmonary, or gastrointestinal disorders; pain disorder, chronic fatigue syndrome, fibromyalgia, and obstructive sleep apnea); receiving formal cognitive or behavioral therapy, systematic psychotherapy, or taking any medication deemed to potentially affect the outcomes of the study</t>
  </si>
  <si>
    <t>Sexual function (Arizona Sexual Experiences (ASEX) scale score in normal or abnormal range)</t>
  </si>
  <si>
    <t>42.9 (12.4)</t>
  </si>
  <si>
    <t>19-73</t>
  </si>
  <si>
    <t>No measure of variance for change score</t>
  </si>
  <si>
    <t>From Cipriani 2018 SR. Data not extracted for vortioxetine (15mg or 20mg) arms. Data not extracted for functional impairment (SDS) as not available for all participants (only 65% of completers) and no measure of variance reported</t>
  </si>
  <si>
    <t>No measure of variance for depression change score. Functional impairment (SDS) not available for all participants (only 65% of completers) and no measure of variance reported</t>
  </si>
  <si>
    <t>Takeda Pharmaceutical Company, Ltd and H. Lundbeck A/S</t>
  </si>
  <si>
    <t xml:space="preserve">Forest Laboratories </t>
  </si>
  <si>
    <t>Inclusion criteria: outpatients aged 18-70 years; met DSM-IV-TRT criteria for a diagnosis of MDD; had an ongoing major depressive episode lasting between 8 weeks and 1 year; MADRS score of at least 26. Exclusion criteria: DSM-IV-TR-defined axis I disorder other than MDD within 6 months of study or a history of other specific psychiatric diagnoses, including bipolar disorder or any psychotic disorder; at risk for suicide [defined as attempt within the past year, score≥5 on MADRS Item 10 (Suicidal Thoughts), investigator judgment based on interview or the Columbia-Suicide Severity Rating Scale (C-SSRS)]; history of nonresponse to two or more antidepressants, use of psychoactive drugs (within 2 weeks of the study), or requiring concomitant treatment with prohibited medications (exceptions were eszopiclone, zopiclone, zaleplon, zolpidem, or zolpidem extended release); medical conditions that could interfere with study conduct, confound the interpretation of results, or endanger patient wellbeing</t>
  </si>
  <si>
    <t>No statistically significant difference between duloxetine and placebo arms</t>
  </si>
  <si>
    <t>From Furukawa 2019 SR. Data not extracted for vilazodone arms. Demographics only available for 'safety population' (97% of N randomised)</t>
  </si>
  <si>
    <t>42.3 (12.8)</t>
  </si>
  <si>
    <t>6.5 (4.2)</t>
  </si>
  <si>
    <t>Modified ITT (97% of N randomised). Converted SE to SD</t>
  </si>
  <si>
    <t>NCT01473381</t>
  </si>
  <si>
    <t>Inclusion criteria: first- or second-year undergraduates; fluent in English; able to access an internet-connected computer or touch screen device; aged 17-64 years; Kessler Distress Scale (K-10) score of at least 22; NEO Five-Factor Inventory (NEO-FFI) neuroticism index score of at least 35. Exclusion criteria: Not reported</t>
  </si>
  <si>
    <t>http://moodgym.com.au</t>
  </si>
  <si>
    <t>MoodGYM is an empirically supported, Internet-administered, intervention. MoodGYM consists of five individual modules containing 29 exercises and assessments, an interactive game, and resource downloads. Each module is intended to take participants between 40 min and 1 hr to complete</t>
  </si>
  <si>
    <t>In the training trials, 15 models displayed a negative facial expression (sad, angry, or disapproving), while one model, the target face, displayed a positive facial expression. Each model displayed the target face nine times, but the order was randomized, as was the type of facial expression (sad, angry, or disapproving) displayed by the nontarget faces. Each training session included 6 blocks of 24 trials for a total of 144 trials. Participants completed this task semi-weekly, and each session was designed to take 20 min to complete.</t>
  </si>
  <si>
    <t>Participants in the control condition completed a task that was nearly identical to the ABM condition; however, instead of consistently searching for a positive face, participants were asked to search for both positively- and negatively valenced faces in equal proportion (on alternating blocks). When searching for negatively valenced faces, any of the three negative emotions were equally likely to appear. Participants completed 6 blocks of 24 trials. As in the ABM task, the control task was completed twice a week and took approximately 20 min</t>
  </si>
  <si>
    <t>6x 40-min sessions</t>
  </si>
  <si>
    <t>12x 20-min sessions</t>
  </si>
  <si>
    <t>18.8 (1.7)</t>
  </si>
  <si>
    <t xml:space="preserve">Academic Development Fund (Major Grants Competition), New Research and Scholarly Initiative Award, awarded to the second author from the University of Western Ontario </t>
  </si>
  <si>
    <t>73 (SD NR)</t>
  </si>
  <si>
    <t>Inclusion criteria: met Feighner criteria for a diagnosis of depression. No further inclusion/exclusion criteria can be extracted (data extracted from Cipriani 2018 SR)</t>
  </si>
  <si>
    <t>60-75mg/day</t>
  </si>
  <si>
    <t>Unpublished paper, data extracted from Cipriani 2018 SR. No measure of variance for baseline MADRS</t>
  </si>
  <si>
    <t>Inclusion criteria: primary depressive illness (including neurotic depressive reaction, psychotic-depressive reaction, manic-depressive psychosis, and involutional melancholia). Exclusion criteria: anxiety was a dominant feature; mixed schizophrenic and depressive features; received an antidepressant drug during the previous 2 weeks</t>
  </si>
  <si>
    <t>The patient did not receive any medication except chloryl hydrate if indicated</t>
  </si>
  <si>
    <t>54 (SD NR)</t>
  </si>
  <si>
    <t>No measure of variance for depression symptoms at endpoint</t>
  </si>
  <si>
    <t>No measure of variance for HAMD endpoint</t>
  </si>
  <si>
    <t>Inclusion/exclusion criteria not available. Data extracted from Cipriani 2018 SR</t>
  </si>
  <si>
    <t>Up to 35mg/day</t>
  </si>
  <si>
    <t>27mg</t>
  </si>
  <si>
    <t>Unpublished paper, data extracted from Cipriani 2018 SR (imputed remission and response not extracted). No measure of variance for baseline HAMD</t>
  </si>
  <si>
    <t>44.0 (SD NR)</t>
  </si>
  <si>
    <t>24mg</t>
  </si>
  <si>
    <t>137mg</t>
  </si>
  <si>
    <t>Unpublished paper, data extracted from Cipriani 2018 SR (imputed remission not extracted). No measure of variance for baseline HAMD. Modified ITT (92% of N randomised so categorised as completer)</t>
  </si>
  <si>
    <t>From citation search SR searching (from Cristea 2015 SR)</t>
  </si>
  <si>
    <t>Baert, S., De Raedt, R., Schacht, R., &amp; Koster, E. H. (2010). Attentional bias training in depression: therapeutic effects depend on depression severity. Journal of behavior therapy and experimental psychiatry, 41(3), 265-274.</t>
  </si>
  <si>
    <t>Baert 2010_study 1</t>
  </si>
  <si>
    <t>Baert 2010_study 2</t>
  </si>
  <si>
    <t>Bilich 2008</t>
  </si>
  <si>
    <t>From citation search SR (Bower 2013 SR). 36% taking antidepressant medication at baseline, and 14% accessing psychotherapy with either a psychologist, counsellor, or psychiatrist</t>
  </si>
  <si>
    <t>Cognitive bibliotherapy; cognitive bibliotherapy with support; waitlist</t>
  </si>
  <si>
    <t>Bilich, L. L., Deane, F. P., Phipps, A. B., Barisic, M., &amp; Gould, G. (2008). Effectiveness of bibliotherapy self‐help for depression with varying levels of telephone helpline support. Clinical Psychology &amp; Psychotherapy: An International Journal of Theory &amp; Practice, 15(2), 61-74.</t>
  </si>
  <si>
    <t>Bowler 2012</t>
  </si>
  <si>
    <t>Bowler, J. O., Mackintosh, B., Dunn, B. D., Mathews, A., Dalgleish, T., &amp; Hoppitt, L. (2012). A comparison of cognitive bias modification for interpretation and computerized cognitive behavior therapy: Effects on anxiety, depression, attentional control, and interpretive bias. Journal of consulting and clinical psychology, 80(6), 1021.</t>
  </si>
  <si>
    <t>Gershon 1981</t>
  </si>
  <si>
    <t>GERSHON, S., MANN, J., NEWTON, R., &amp; GUNTHER, B. J. (1981). Evaluation of trazodone in the treatment of endogenous depression: results of a multicenter double-blind study. Journal of Clinical Psychopharmacology, 1(6), 39S-44S.</t>
  </si>
  <si>
    <t>Ward 2000/King 2000</t>
  </si>
  <si>
    <t>King, M., Sibbald, B., Ward, E., Bower, P., Lloyd, M., Gabbay, M., &amp; Byford, S. (2000). Randomised controlled trial of non-directive counselling, cognitive-behaviour therapy and usual general practitioner care in the management of depression as well as mixed anxiety and depression in primary care. Health technology assessment (Winchester, England), 4(19), 1-83.</t>
  </si>
  <si>
    <t>Rickhi 2011</t>
  </si>
  <si>
    <t>Rickhi, B., Moritz, S., Reesal, R., Xu, T. J., Paccagnan, P., Urbanska, B., ... &amp; Quan, H. (2011). A spirituality teaching program for depression: a randomized controlled trial. The International Journal of Psychiatry in Medicine, 42(3), 315-329.</t>
  </si>
  <si>
    <t>Ekselius 1997</t>
  </si>
  <si>
    <t>Ekselius, L., &amp; Eberhard, G. (1997). A double-blind multicenter trial comparing sertraline and citalopram in patients with major depression treated in general practice. International clinical psychopharmacology, 12(6), 323-331.</t>
  </si>
  <si>
    <t>GSK_29060/103</t>
  </si>
  <si>
    <t>GlaxoSmithKline, 1993. A Double-Blind, multicentre study com- paring the Efficacy, tolerability and effects on cognitive func- tion of paroxetine with those of lofepramine in elderly de- pressed hospital In- or Out-Patients. GSK - Clinical Study Register  29060/103</t>
  </si>
  <si>
    <t>Shaffer, C. S., Sank, L. I., Shapiro, J., &amp; Donovan, D. C. (1982). COGNITIVE BEHAVIOR-THERAPY FOLLOW-UP - MAINTENANCE OF TREATMENT EFFECTS AT 6 MONTHS. Journal of Group Psychotherapy Psychodrama and Sociometry, 35(2), 57-64.</t>
  </si>
  <si>
    <t>Excluded in 2004 GL 'Unable to locate paper to confirm eligibility; reference quoted by Geddes is incorrect [Geddes2002*]'. Not available electronically, and paper not available from British library. Data extracted from Geddes 1999 SR (original source of study for 2004 GL). Data not available for placebo arm in Geddes 1999. Baseline severity not available but can be categorised as more severe based on inclusion criteria</t>
  </si>
  <si>
    <t>Not available electronically (requested from British library but not available). Data not extracted for nomifensine (mean age cannot be extracted as not split by group). Data extracted from 2009 GL (only discontinuation data is available)</t>
  </si>
  <si>
    <t>Not available electronically and not available from British library. Excluded from 2009 GL 'No data to extract'</t>
  </si>
  <si>
    <t>Nomifensine; imipramine; placebo</t>
  </si>
  <si>
    <t xml:space="preserve">Claghorn, J. L., Kiev, A., Rickels, K., Smith, W. T., &amp; Dunbar, G. C. (1992). PAROXETINE VERSUS PLACEBO - A DOUBLE-BLIND COMPARISON IN DEPRESSED-PATIENTS. Journal of Clinical Psychiatry, 53(12), 434-438. </t>
  </si>
  <si>
    <t>Unpublished, extracted from Cipriani 2018 SR</t>
  </si>
  <si>
    <t>21mg</t>
  </si>
  <si>
    <t>Unpublished paper, data extracted from Cipriani 2018 SR (imputed remission not extracted). Modified ITT (94% of N randomised so categorised as completer). No measure of variance for baseline HAMD</t>
  </si>
  <si>
    <t>TAU is referral to community mental health services. Intervention could be delivered individually if not feasible for participants to attend group (proportion not reported). Definition of remission includes response</t>
  </si>
  <si>
    <t>Remission not reported for endpoint. Only remission can be extracted for follow-up</t>
  </si>
  <si>
    <t>46.5 (13.8)</t>
  </si>
  <si>
    <t>32mg</t>
  </si>
  <si>
    <t>109mg</t>
  </si>
  <si>
    <t>Non-English language paper, data extracted from Cipriani 2018 SR (imputed remission not reported, and response cannot be extracted as definition unclear). No measure of variance for baseline HAMD. Modified ITT (95% of N randomised)</t>
  </si>
  <si>
    <t>Inclusion criteria: met DSM-III-R criteria for a diagnosis of major depressive episode or dysthymia; primary (independent) major depressive episode or dysthymic disorder or a clear family history of affective disorder without comorbid substance abuse in a first degree relative (parent, sibling, or child); HAMD score of at least 17; met criteria for current alcohol dependence or abuse and have drunk a minimum of 40 standard drinks during the month before study entry; mild to moderate alcohol dependence, which was operationally defined as not having more than 1 past inpatient alcohol detoxification. Exclusion criteria: any current psychoactive substance dependence other than nicotine; psychoactive substance abuse in the month before study entry other than marijuana; current panic disorder or posttraumatic stress disorder; and lifetime history of bipolar affective or psychotic disorder; evidence of treatment-resistant depression, defined as 2 or more past adequate, unsuccessful treatment episodes for depression; any significant current suicidal ideation or plan; homicidal ideation; unstable medical illness; history of a seizure disorder were referred for standard clinical treatment; received detoxification medication within 48 hours prior to being started on single-blind placebo; receiving serotonergic medications, including SSRIs, within 4 weeks of study entry; received other psychoactive medications, including tricyclic antidepressants, within 2 weeks of study entry</t>
  </si>
  <si>
    <t>Gender; outpatient versus inpatient recruitment; major depression versus dysthymia; alcohol abuse versus dependence; primary (independent) depression versus family history of affective disorder</t>
  </si>
  <si>
    <t>Participants also received a riboflavin 100mg/day tablet</t>
  </si>
  <si>
    <t>Kadden et al. (1992)</t>
  </si>
  <si>
    <t>All participants received weekly individual cognitive behavioral therapy according to Project MATCH guidelines. Sessions focused on alcohol use and depression. Depression components included: awareness and management of negative thinking; managing depression; increasing pleasant activities. Participants in this group also received sertraline</t>
  </si>
  <si>
    <t>12 sessions + 200mg/day</t>
  </si>
  <si>
    <t>All participants received weekly individual cognitive behavioral therapy according to Project MATCH guidelines. Sessions focused on alcohol use and depression. Depression components included: awareness and management of negative thinking; managing depression; increasing pleasant activities. Participants in this group also received pill placebo</t>
  </si>
  <si>
    <t>12 sessions + 4 capsules/day</t>
  </si>
  <si>
    <t>All participants were alcohol dependent. CBT intervention focused on both alcoholism and depression. All participants met criteria for MDD, proportion with double depression not reported</t>
  </si>
  <si>
    <t>41.5 (10.4)</t>
  </si>
  <si>
    <t>All participants had coexisting alcohol dependence</t>
  </si>
  <si>
    <t>10.5 (1.6) sessions + 200mg</t>
  </si>
  <si>
    <t>10.8 (2.1) sessions + 4 capsules</t>
  </si>
  <si>
    <t>Grant AA10476 from the National Institute on Alcohol Abuse and Alcoholism</t>
  </si>
  <si>
    <t>Inclusion criteria: patients in primary care, aged 18-85 years; had a DSM-IV diagnosis of MDD; MADRS score of at least 18. Exclusion criteria: history of mania or any bipolar disorder; history of schizophrenia or any psychotic disorder; currently had obsessive-compulsive disorder, eating disorders, mental retardation, any pervasive development disorder, or cognitive disorder (DSM-IV criteria); MADRS score of 5 or above on item 10 (suicidal thoughts); alcohol or drug abuse problems within the previous 12 months; had had treatment with antipsychotics, antidepressants, psychotropics (except zolpidem or stable low doses of benzodiazepines for insomnia), serotonin receptor agonists, lithium, carbamazepine, valproate, or valpromide; electroconvulsive treatment; treatment with behaviour therapy or psychotherapy; pregnant or breast feeding</t>
  </si>
  <si>
    <t>12.1mg</t>
  </si>
  <si>
    <t>95.2mg</t>
  </si>
  <si>
    <t>Medications thought likely to interfere with the study were excluded. The proportions of patients who took concomitant medication, including zolpidem (escitalopram 5.5%; venlafaxine XR 4.9%) were similar for both groups</t>
  </si>
  <si>
    <t>48.0 (14.5)</t>
  </si>
  <si>
    <t>Modified ITT (98% of N randomised). No measure of variance for change score. Non-standard definition of remission</t>
  </si>
  <si>
    <t>Denmark, Finland, France, Germany, Ireland, Spain, &amp; Switzerland</t>
  </si>
  <si>
    <t>Excluded from 2004 GL as '75% of patients were receiving an inadequate dose of sertraline, 79% were receiving an inadequate dose of clomipramine' (within range on BNF). All participants also had significant anxiety</t>
  </si>
  <si>
    <t>Inclusion criteria: general practice patients aged 18-70 years; met DSM-III-R criteria for a diagnosis of major depressive disorder; significant anxiety (HAM-A score of at least 16); HAMD score of at least 18. Exclusion criteria: HAMD or HAM-A score reduced by 5 points or more during placebo run-in; serious risk of suicide; history of psychosis, seizure disorder, organic brain syndromes or significant neurological disorders; primary diagnosis of dysthymic or cyclothymic disorder or depression secondary to another psychiatric disorder or to a concurrent illness; clinically relevant cardiovascular history or disease, hepatic, renal or haematological disease; a recent period of alcohol or drug abuse; narrow angle glaucoma or difficulty with micturition; history of intolerance, resistance or sensitivity to sertraline or other antidepressant drugs; judged to be unable to comply with the protocol requirements; pregnant, breastfeeding, or at risk of becoming pregnant</t>
  </si>
  <si>
    <t>There were more females in the clomipramine group (41 % sertraline, 60% clomipramine)</t>
  </si>
  <si>
    <t>63.5mg</t>
  </si>
  <si>
    <t>60.6mg</t>
  </si>
  <si>
    <t>None of the patients were to receive MAOs, lithium, tryptophan or other antidepressants. Patients stabilized on benzodiazepines could take part in the study but the dosage was to remain unchanged over the course of the trial. Concomitant medication was received by similar numbers of patients, (28 and 32 patients for sertraline and clomipramine respectively). Seven clomipramine and three sertraline patients required concurrent anxiolytic (benzodiazepine) treatment</t>
  </si>
  <si>
    <t>No measure of variance for HAMD scores</t>
  </si>
  <si>
    <t>No measure of variance for HAMD scores. Data reported for 'evaluable patients' (90% of N randomised so categorised as completer)</t>
  </si>
  <si>
    <t>From Furukawa 2019 SR. Baseline HAMD not reported, cannot be categorised based on inclusion criterion, and although HAMD scores shown in figure, baseline scores are too close to threshold to make a guess</t>
  </si>
  <si>
    <t>Fluoxetine; placebo; St. johns wort</t>
  </si>
  <si>
    <t>Inclusion criteria: HAMD score of at least 20. Exclusion criteria: depression induced by organic disease or drugs; received systematic antidepressant treatment</t>
  </si>
  <si>
    <t>For the acupuncture treatment group: bilateral Taiyang (EX-HN 5), Shenting (GV 24), bilateral Qucha (BL 4), Baihui (GV 20), bilateral Neiguan (PC 6), bilateral Shenmen (HT 7), bilateral Sanyinjiao (SP 6), and bilateral Taichong (LR 3) were selected. After routine sterilization, the filiform needles 1.5 cun in length were inserted into each of the points, followed by quick twisting manipulation in small amplitude at a frequency of 200 /min for 2 minutes with a needle retention for 30 minutes</t>
  </si>
  <si>
    <t>NR (2 tablets)</t>
  </si>
  <si>
    <t>From Smith 2018 SR (studies awaiting assessment). No demographic details reported</t>
  </si>
  <si>
    <t>‘‘Claiming Your Connections’’ (CYC), a group intervention program that was developed to expand opportunities for Black women to engage in culturally congruent, therapeutic interventions. The intervention is predicated on cognitive-based treatment that teaches participants to recognize and examine their negative thoughts, beliefs, and feelings in order to produce relief from their distress and enable them to cope more effectively with life’s challenges. Key features related to cultural congruence were (a) the incorporation of accurate cultural knowledge and attention to the multiple cultural influences of Black women’s mental health; (b) systematic focus on and discussion of cultural themes to enhance engagement, and; (c) discussion of the psychological implications of oppression (racism, sexism, classism) to heighten Black women’s awareness of psychosocial dynamics that often contribute to depression and psychosocial stressors</t>
  </si>
  <si>
    <t>10x 90-min sessions</t>
  </si>
  <si>
    <t>Inclusion criteria: women identify themselves as Black, including African American, African, Caribbean (West Indian), and African-Latino origin; having difficulty coping with stresses of daily living</t>
  </si>
  <si>
    <t>Women in the intervention group reported a higher mean age (38.9 years) compared to the control group (32.4 years), and proportionately more intervention group members reported having children (chi-square= .019).</t>
  </si>
  <si>
    <t>36 (SD NR)</t>
  </si>
  <si>
    <t>National Institute of Drug Abuse, Parent Grant #5R01DA01537603</t>
  </si>
  <si>
    <t>19.9 (2.0)</t>
  </si>
  <si>
    <t>18-26</t>
  </si>
  <si>
    <t>Attentional bias manipulation. To measure and train maintained attention a test and training version of the spatial cueing task were programmed. On every trial, a black fixation cross was presented in the middle of the screen. Cues and targets were presented at the left or the right side of the fixation cross. Cues consisted of negative, positive, and neutral adjectives (for example: stupid, great, round, etc.). For the test version, 50 words of each valence were selected. For the training version, 50 negative and 50 positive words, different from those presented in the test version, were used. The experiment consisted of a pre-training laboratory session, 10 training sessions at home and a post-training laboratory session.</t>
  </si>
  <si>
    <t>In the no-training condition, participants were presented an equal amount of trials, using the same cues as in the training condition, but the ratio of invalid and valid trials was 50%. Participants were instructed to perform the homework task in a quiet environment without any distractions.</t>
  </si>
  <si>
    <t>Discontinuation/N randomised not reported by group, data only reported for completers</t>
  </si>
  <si>
    <t>Special Research Fund of Ghent University (Belgium)</t>
  </si>
  <si>
    <t>Inclusion criteria: undergraduate students; BDI-II score of at least 19 at screening; BDI-II score of at least 14 following pre-training session. Exclusion criteria: Not reported</t>
  </si>
  <si>
    <t>From citation search SR searching (from Cristea 2015 SR). All patients received therapy and/or medication, which were maintained throughout the experiment</t>
  </si>
  <si>
    <t>Computerised attentional bias modification; attention placebo</t>
  </si>
  <si>
    <t>From citation search SR searching (from Cristea 2015 SR). Intervention targeted at social anxiety (primary problem) rather than depression</t>
  </si>
  <si>
    <t>Cognitive Bias Modification for Interpretation (CBM-I); CCBT</t>
  </si>
  <si>
    <t>Inclusion criteria: primary care patients aged 18-70 years; met DSM-III-R criteria for a diagnosis of major depression; MADRS score of at least 21. Exclusion criteria: MADRS score improved by 25% or more between first assessment and inclusion; pregnant or lactating, or sexually active and of childbearing potential without using an adequate method of contraception; severe depression of psychotic dimension; previous history of serious suicide attempt or suicide risk; therapy refractory depression (i.e. 8 weeks or more of treatment with antidepressants in this episode without signficant effect or duration of current episode &gt;1 year); previous treatment with sertraline or citalopram without significant effect; bipolar disorder; previous or present history of alcohol or drug abuse; history of epilepsy; known intolerance or allergic reactions to SSRIs; therapy with lithium within the preceding month; currently receiving and unable to discontinue any other psychotropic medication, except for a hypnotic for insomnia or a daytime anxiolytic (nitazepam 2.5-10mg/day, flunitrazepam 0.5-2mg/day or oxazepam 15-25mg/day); currently receiving treatment with cimetidine, warfarin, or tryptophan; significant concomitant hepatic or renal disease; previous participation in the study; participation in a clinical study involving investigation or marketed products within 1 month before the study; donating blood during or for 2 weeks after completion of the study</t>
  </si>
  <si>
    <t>82.4mg</t>
  </si>
  <si>
    <t>33.9mg</t>
  </si>
  <si>
    <t>47.1 (SD NR)</t>
  </si>
  <si>
    <t>No measure of variance for depression symptoms at baseline or endpoint</t>
  </si>
  <si>
    <t>Participants did not receive any other systematic treatment for depression. Participants were instructed to minimise concomitant use of permitted hypnotics and daytime anxiolytics (nitazepam 2.5-10mg/day, flunitrazepam 0.5-2mg/day or oxazepam 15-25mg/day). 55% in sertraline group and 45% in citalopram group received concomitant hypnotics or anxiolytics at some point during the study</t>
  </si>
  <si>
    <t>Pfizer AB</t>
  </si>
  <si>
    <t>Inclusion criteria: primary depressive disorder of the endogenous type; HAMD score of at least 18; score=7-21 in at least 3 of the 5 categories of the Symptom Profile for Depression. Exclusion criteria: other psychotic or neurotic disorders; impaired physical healthh; history of brain trauma; alcoholism; drug addiction; seizure disorder; mental deficiency; risk of pregnancy</t>
  </si>
  <si>
    <t>No other psychotropic drugs were permitted, with the exception of chloral hydrate for distressing insomnia</t>
  </si>
  <si>
    <t>370mg</t>
  </si>
  <si>
    <t>9.7 capsules</t>
  </si>
  <si>
    <t>Data cannot be extracted for baseline severity but can be categorised as more severe based on figure. Discontinuation/N randomised not reported by group</t>
  </si>
  <si>
    <t>From citation search SR searching (from Patten 1992 SR). 99% of efficacy sample met DSM-III criteria for major depressive disorder. Data and demographics only reported for efficacy sample (89% of N randomised). Data cannot be extracted for baseline severity but can be categorised as more severe based on figure</t>
  </si>
  <si>
    <t>Discontinuation/N randomised not reported by group. Depression symptoms cannot be extracted (in figure)</t>
  </si>
  <si>
    <t>Inclusion criteria: inpatients or outpatients aged 65-85 years; met DSM-III-R criteria for a diagnosis of a major depressive episode; MADRS score of at least 20; Folstein Mini Mental State Examination score of at least 23. Exclusion criteria: severe disease; dementia; mania; bipolar affective disorder; schizophrenia</t>
  </si>
  <si>
    <t>From citation search SR checking. Data and demographics only available for 'efficacy sample' (87% of N randomised)</t>
  </si>
  <si>
    <t>75.3 (6.0)</t>
  </si>
  <si>
    <t>Modified ITT at baseline (87% of N randomised so categorised as completer). Converted SE to SD</t>
  </si>
  <si>
    <t>Unpublished trial report</t>
  </si>
  <si>
    <t>Excluded from 2004 GL as 'Method of depression diagnosis not specified'. N unclear per arm</t>
  </si>
  <si>
    <t>41.9 (10.9)</t>
  </si>
  <si>
    <t>Unpublished paper, data extracted from Cipriani 2018 SR (imputed remission not extracted). No measure of variance for baseline HAMD. Modified ITT (96% of N randomised)</t>
  </si>
  <si>
    <t>41.8 (12.2)</t>
  </si>
  <si>
    <t>Unpublished paper, data extracted from Cipriani 2018 SR (data not extracted for remission, definition unclear). No measure of variance for baseline HAMD. Modified ITT (98% of N randomised)</t>
  </si>
  <si>
    <t>AstraZeneca</t>
  </si>
  <si>
    <t>Unpublished, data extracted from clinicaltrials.gov and Cipriani 2018 SR. Data not extracted for AZD7268</t>
  </si>
  <si>
    <t>39.9 (10.8)</t>
  </si>
  <si>
    <t>Inclusion criteria: aged 18-65 years; documented primary clinical diagnosis meeting DSM-IV-TR criteria for major depressive disorder (single episode or recurrent). Exclusion criteria: secondary DSM-IV Axis I disorder other than GAD or social anxiety disorder (as assessed by MINI); diagnosis of DSM-IV Axis II disorder which has a major impact on the patient's current psychiatric status; current episode of depression started less than 4 weeks before enrollment</t>
  </si>
  <si>
    <t>Escitalopram + AZD7268 placebo</t>
  </si>
  <si>
    <t>Escitalopram placebo + AZD7268 placebo</t>
  </si>
  <si>
    <t>5 capsules/day</t>
  </si>
  <si>
    <t>Extracted from clinicaltrials.gov and Cipriani 2018 SR. Both arms included placebo. Patients were required to discontinue current treatment for MDD at least 7 days prior to randomization (14 days prior to Day 1 for monoamine oxidase inhibitors [MAOIs] and 28 days prior to Day 1 for fluoxetine)</t>
  </si>
  <si>
    <t>Unpublished, data extracted from clinicaltrials.gov and Cipriani 2018 SR. Both arms included placebo (double-dummy, to control for AZD7268, not extracted). Modified ITT (96% of N randomised). Converted SE to SD</t>
  </si>
  <si>
    <t>Discontinuation due to any reason not available. Depression symptoms not available</t>
  </si>
  <si>
    <t>Excluded from 2009 GL 'No data to extract'. No baseline scores reported and inclusion criteria does not enable categorisation</t>
  </si>
  <si>
    <t>Trazodone; amitriptyline; placebo</t>
  </si>
  <si>
    <t>All participants received venlafaxine XR</t>
  </si>
  <si>
    <t>20-55</t>
  </si>
  <si>
    <t>37.5 (10.4)</t>
  </si>
  <si>
    <t>From Kamenov 2017 SR. Data cannot be extracted for SF-36 as only subscales reported. Gender only available for completers</t>
  </si>
  <si>
    <t>112.5mg</t>
  </si>
  <si>
    <t>114.5mg</t>
  </si>
  <si>
    <t>6x 30-min sessions + 75-150mg/day</t>
  </si>
  <si>
    <t>Focused education and psychotherapy program (FEPP), psychological programme developed for use by GPs. The programme is based on interpersonal counselling (IPC). Core components included: psychoeducation and treatment rationale; identifying specific stress area using daily activities record (patient's problems identified as falling into 1 of 4 problem areas: unresolved grief, role transition, role disputes, interpersonal deficits [loneliness and isolation]); using IPC to encourage the patient's capacity for coping with the problem area (tasks assigned according to the identified problem area); encouraged to use improved modes of coping with problems, facilitating independence rather than continued reliance on the treatment relationship; challenging depressive thinking. All participants received venlafaxine XR</t>
  </si>
  <si>
    <t>0.5/NR</t>
  </si>
  <si>
    <t>Modified ITT (97% of N randomised). Definition of recovery includes GAF score of at least 70</t>
  </si>
  <si>
    <t>Inclusion criteria: aged 18-65 years; presenting to GP with an episode of major depression meeting DSM-IV criteria; duration of symptoms at least 4 weeks; judged by the GP to need antidepressant treatment. Exclusion criteria: Not reported</t>
  </si>
  <si>
    <t>Inclusion criteria: veterans attending VA primary care clinics; aged at least 50 years; CES-D score of at least 11. Exclusion criteria: major depressive episode within the past year; active substance abuse/dependence within 1 month; current antidepressant therapy; mini mental status score &lt;24</t>
  </si>
  <si>
    <t>Nezu &amp; Nezu (2001)</t>
  </si>
  <si>
    <t>Problem solving therapy-primary care (PST-PC). The first session lasted an hour, and each subsequent session lasted 30 min each. Following the initial orientation session, each half hour session of PST-PC focuses on seven steps: (1) defining the problem; (2) setting a realistic goal; (3) “brainstorming” on potential solutions; (4) considering the advantages and disadvantages of each solution; (5) choosing the best solution; (6) developing an action plan; and (7) reviewing progress. In addition, during each session, participants are encouraged to discuss increasing enjoyable activities each day, known as “activity scheduling”.</t>
  </si>
  <si>
    <t>Participants in the DIET group received coaching in healthy eating practices. Using a manualized educational intervention, interventionists reviewed general nutrition guidelines, including the US Department of Agriculture Food Pyramid, helped with preparing weekly menus and grocery lists, saving food coupons, and reviewed food intake since last visit. The topics discussed included access to healthy food, cost of food, meal preparation, culturally specific and acceptable foods, and specific topics raised by participants.</t>
  </si>
  <si>
    <t>Psychologist/psychiatrist/nurse</t>
  </si>
  <si>
    <t>VISN 4 MIRECC, by NIH grant P30 MH 71944, P30 MH090333 (ACISR), and UL1 TR000005(CTSI), and the University of Pittsburgh Medical Center Endowment in Geriatric Psychiatry</t>
  </si>
  <si>
    <t>From Rubin 2017a SR. Mean above clinical threshold but exclusion criteria included diagnosis of MDD. Data and demographics only reported for completers</t>
  </si>
  <si>
    <t>63.1 (9.7)</t>
  </si>
  <si>
    <t>7 (0.82) sessions</t>
  </si>
  <si>
    <t>6.5 (0.52) sessions</t>
  </si>
  <si>
    <t>ACTRN12610000274077</t>
  </si>
  <si>
    <t>Inclusion criteria: BDI-II score of at least 17; harmful use of alcohol (average consumption of more than four standard drinks per day for men, or two per day for women during the previous month) or harmful use of cannabis (Opiate Treatment Index [OTI] quotient [Q] score for cannabis of over 0.14, equating to average use in excess of once weekly during the month prior to baseline). Exclusion criteria: using alcohol or cannabis below harmful thresholds; under 16 years of age; psychotic disorder; not fluent in English; reported a history of traumatic brain injury</t>
  </si>
  <si>
    <t>9x 1-hour sessions</t>
  </si>
  <si>
    <t>Integrated cognitive behaviour therapy and motivational interviewing (CBT/MI). The treatment sessions integrated depressive and AOD-related strategies, making explicit the links between conditions</t>
  </si>
  <si>
    <t>Integrated CBT/MI delivered by a computer with minimal therapist assistance. The content was identical to therapist-delivered integrated CBT/MI. Therapist input was a brief, structured, 10-minute check-in session at the conclusion of each session</t>
  </si>
  <si>
    <t>Person-centred therapy (PCT), consisting of therapist-delivered supportive counselling, was adapted from an unpublished manual by Sellman JD, Sullivan PF and Dore GM entitled “Brief treatment programme for alcohol dependence: person-centred therapy therapist’s manual”</t>
  </si>
  <si>
    <t>All participants had harmful alcohol or cannabis use</t>
  </si>
  <si>
    <t>17-70</t>
  </si>
  <si>
    <t>Kay-Lambkin 2017 (secondary paper) identified in 2016-2019 search and 2011 paper through handsearch of that paper. All participants were using alcohol and/or cannabis at harmful levels in the month before baseline. Data cannot be extracted from 2011 paper (arms combined). 32% judged as having primary depressive disorder, 6% substance-induced depression, 62% primacy of depression over AOD disorders could not be established because both conditions always occurred together with very few (if any) periods of abstinence</t>
  </si>
  <si>
    <t>6.1 sessions</t>
  </si>
  <si>
    <t>5.3 sessions</t>
  </si>
  <si>
    <t>5.4 sessions</t>
  </si>
  <si>
    <t>Alcohol Education and Rehabilitation Foundation</t>
  </si>
  <si>
    <t>40-60</t>
  </si>
  <si>
    <t>Inclusion criteria: women diagnosed with depression. Exclusion criteria: not reported</t>
  </si>
  <si>
    <t>Physician</t>
  </si>
  <si>
    <t>Aerobic exercise, maximum heart rate intensity of 50%-70% on a treadmill</t>
  </si>
  <si>
    <t>24x 40-60 min sessions</t>
  </si>
  <si>
    <t>Aerobic exercise, maximum heart rate intensity of 50%-70% on a treadmill. Participants in this arm also received sertraline</t>
  </si>
  <si>
    <t>24x 40-60 min sessions + 50mg/day</t>
  </si>
  <si>
    <t>51.2 (6.5)</t>
  </si>
  <si>
    <t>The researchers received no financial support or grant from any funding agency in the public and commercial sectors</t>
  </si>
  <si>
    <t>Norway</t>
  </si>
  <si>
    <t>Inclusion criteria: students at the  University of Tromsø or the University College of Tromsø, Norway; Kessler Psychological Distress Scale (K10) score of at least 20; access to the Internet (at home or at University campus). Exclusion criteria: not reported</t>
  </si>
  <si>
    <t>28.2 (7.4)</t>
  </si>
  <si>
    <t>No restrictions were made on control or intervention participant’s use of ordinary health services or other help, as would be available in a usual life setting</t>
  </si>
  <si>
    <t>The Internet intervention comprised both BluePages and MoodGYM, as this study aims to explore the usage of such sites in a real-life setting. In real life, people would be referred to both types of website. After randomization, the participants in the Internet intervention condition received detailed manuals containing a description of MoodGYM and BluePages, instructions on how to use the services, where to find the Norwegian version of the websites on the Internet (http://www.bluepages.no and http://www.moodgym.no) and weekly assignments indicating which parts of the websites to access. The five modules of MoodGYM were made available sequentially on a weekly basis.</t>
  </si>
  <si>
    <t>MoodGym; BluePages</t>
  </si>
  <si>
    <t>Participants in the waiting list control (WLC) condition were informed when they received the pre-intervention questionnaire that the enrolment into the trial would occur over several weeks. No further information was given to the WLC participants, and no further contact was made with them during the intervention period. After the post-intervention assessment, the WLC participants were debriefed about the study and provided access to the two online websites, MoodGYM and BluePages</t>
  </si>
  <si>
    <t>Significantly greater percentage of men in the intervention than the control group</t>
  </si>
  <si>
    <t>TAU in both arms. 36% had souht professional help but does not appear to be restricted to current episode</t>
  </si>
  <si>
    <t>Dr Griffiths is one of the authors and developers of the MoodGYM and BluePages websites but derives neither personal nor financial benefit from the programmes</t>
  </si>
  <si>
    <t>From Nagy 2017 SR. Children aged 3-9 years. First assessment is 5 months after end of intervention</t>
  </si>
  <si>
    <t>Peer support group + TAU; TAU</t>
  </si>
  <si>
    <t>Inclusion criteria: inpatients aged over 60 years; met ICD-10 criteria for a diagnosis of major depressive episode (single or recurrent); HAMD score of at least 21; at least junior high education. Exclusion criteria: severe mental disorder or abuse of psychoactive substance; comorbid severe medical illness; unable to understand or engage in group psychotherapy</t>
  </si>
  <si>
    <t>60-77</t>
  </si>
  <si>
    <t>66.7 (5.8)</t>
  </si>
  <si>
    <t>7.5mg (2.1)</t>
  </si>
  <si>
    <t>7.6mg (2.5)</t>
  </si>
  <si>
    <t>As for the patients with insomnia, small doses of benzodiazepine were added as assistance, and the doses of two groups were not significantly different from each other</t>
  </si>
  <si>
    <t>8x 2.5-hour sessions + 5-10mg/day</t>
  </si>
  <si>
    <t>2/NR</t>
  </si>
  <si>
    <t>Group integrated psychotherapy employed the structured group model. Themes included: psychoeducation and treatment rationale; group activities and the changes of mood brought by participating in activities, games, and behavioral trainings (e.g. chain analysis in DBT); cognitive games (“T” riddles in ACT and Chinese finger trap) and recognizing automatic negative thinking;  learning to change negative and maladaptive cognition using the CBT method; discussing changes and acceptance (6 degrees of Buddhism) and improving psychological flexibility; personality characteristics analysis and discussing experiences of growing up (psychoanalysis); discussing how to improve relationships and build up a good support system (“kindheartedness and justice” in Confucianism); reviewing previous sessions, planning for the future and building long-term psychological support; relaxation trainings including progressive muscle relaxation exercises, breathing relaxation and meditation. All participants also received escitalopram</t>
  </si>
  <si>
    <t>Group cognitive behavioural therapy (no further detail reported)</t>
  </si>
  <si>
    <t>NR + 5-10mg/day</t>
  </si>
  <si>
    <t>Sichuan Province Science and Technology Department Supported Project</t>
  </si>
  <si>
    <t>Not available electronically (BL advised they do not hold). Data extracted from 2009 GL</t>
  </si>
  <si>
    <t>Paper unavailable (BL do not hold), data extracted from 2009 GL. SE converted to SD for baseline HAMD</t>
  </si>
  <si>
    <t>Inclusion criteria: outpatients aged 18-70 years; met DSM-III criteria for a diagnosis of major depressive disorder; HAMD score of at least 18. Exclusion criteria: HAMD score improved by 20% or more during placebo run-in; serious risk of suicide; history of schizophrenia or organic brain dysfunction; histories of severe allergies or serious physical illness; recent period of drug or alcohol abuse; females who were pregnant or at risk of becoming pregnant</t>
  </si>
  <si>
    <t>Fluoxetine (morning) + imipramine placebo (morning, noon, and evening)</t>
  </si>
  <si>
    <t>Imipramine (morning, noon and evening) + fluoxetine placebo (morning)</t>
  </si>
  <si>
    <t>Placebo in both arms. In case sedatives were needed, oxazepam was allowed</t>
  </si>
  <si>
    <t>45.4 (SD NR)</t>
  </si>
  <si>
    <t>20-80</t>
  </si>
  <si>
    <t>Placebo in both arms (double-dummy). Only discontinuation data available. Baseline severity cannot be extracted but can be categorised as more severe based on inclusion criterion</t>
  </si>
  <si>
    <t>Excluded from 2004 GL as '30% of patients were only receiving 75mg of imipramine [Geddes2002*]' BUT BNF recommends initial dose of imipramine of 75mg. Baseline severity cannot be extracted but can be categorised as more severe based on inclusion criterion. Only discontinuation data can be extracted</t>
  </si>
  <si>
    <t>Unpublished, data extracted from Cipriani 2018 SR. Data not available or relevant for GW597599B</t>
  </si>
  <si>
    <t>38.0 (11.6)</t>
  </si>
  <si>
    <t>Inclusion criteria: met DSM-IV criteria for a diagnosis of MDD. Exclusion criteria: primary diagnosis other than MDD; history of schizophrenia, schizoaffective disorders, seizure disorders or bipolar affective disorder; receiving formal psychotherapy or cognitive/behavioral therapy concurrently or in the 12 weeks prior to screening visit; actively suicidal; history of migraine headaches</t>
  </si>
  <si>
    <t>NCT00048204</t>
  </si>
  <si>
    <t>Oakes 2012</t>
  </si>
  <si>
    <t>Week 8 is considered as endpoint as at this timepoint placebo non-responders (&lt;30% improvement) were 'rescued' to active treatment (duloxetine) but only 2 HAMD subscales reported at 8 weeks</t>
  </si>
  <si>
    <t>37.6 (10.4)</t>
  </si>
  <si>
    <t>160mg</t>
  </si>
  <si>
    <t>Non-English language paper, data extracted from Cipriani 2018 SR (imputed remission not extracted). No measure of variance for baseline HAMD</t>
  </si>
  <si>
    <t>Bright light therapy + venlafaxine</t>
  </si>
  <si>
    <t>ACTRN12614001061628</t>
  </si>
  <si>
    <t>Inclusion criteria: first-time-diagnosed patients with severe MDD hospitalized in the psychiatry clinic of Yuzuncu Yil University Training and Education Hospital; met DSM-IV-TR criteria for a diagnosis of MDD (assessed with SCID); aged 18-65 years. Exclusion criteria: current or past history of bipolar disorder; history of drug abuse or addiction</t>
  </si>
  <si>
    <t>Baseline severity</t>
  </si>
  <si>
    <t>A special light unit (Day Light; Uplift Technologies, Model DL930EU), designed and marketed for medical use, was positioned at eye level 60cm from the patient to deliver a light dose of 7000 lux bright light therapy, according to the specifications of provided by the manufacturers of the light device, immediately following venlafaxine ingestion</t>
  </si>
  <si>
    <t>56x 1-hour sessions + 150mg/day</t>
  </si>
  <si>
    <t>35.8 (10.3)</t>
  </si>
  <si>
    <t>Yuzuncu Yil University Scientific Research Projects Office</t>
  </si>
  <si>
    <t>43.1 (SD NR)</t>
  </si>
  <si>
    <t>Unpublished paper, data extracted from Cipriani 2018 SR (imputed remission not extracted). Modified ITT (86% of N randomised so categorised as completer). No measure of variance for baseline HAMD</t>
  </si>
  <si>
    <t>43.8 (18.5)</t>
  </si>
  <si>
    <t>Unpublished paper, data extracted from Cipriani 2018 SR (imputed remission not extracted and response not extracted as definition unclear). No measure of variance for baseline HAMD</t>
  </si>
  <si>
    <t>38.8 (13.1)</t>
  </si>
  <si>
    <t>Unpublished paper, data extracted from Cipriani 2018 SR (imputed remission and response data not extracted). Modified ITT (96% of N randomised). No measure of variance for baseline HAMD</t>
  </si>
  <si>
    <t>44.4 (11.8)</t>
  </si>
  <si>
    <t>Unpublished paper, data extracted from Cipriani 2018 SR (imputed remission and response data not extracted). No measure of variance for baseline HAMD</t>
  </si>
  <si>
    <t>NCT00071695</t>
  </si>
  <si>
    <t xml:space="preserve">Eli Lilly and Company </t>
  </si>
  <si>
    <t>44.0 (13.1)</t>
  </si>
  <si>
    <t>Inclusion criteria: aged at least 18 years; met DSM-IV criteria for a diagnosis of MDD. Exclusion criteria: women of childbearing potential not using birth control; previous diagnosis of bipolar disorder, schizophrenia, or other psychotic disorder; history of substance abuse or dependence in the last year; patients who are suicidal; frequent or severe allergic reactions with multiple medications</t>
  </si>
  <si>
    <t>Data pooled across studies in paper but data extracted from Cipriani 2018 SR. Modified ITT (97% of N randomised). No measure of variance for baseline HAMD</t>
  </si>
  <si>
    <t>NCT00067912</t>
  </si>
  <si>
    <t>42.0 (12.2)</t>
  </si>
  <si>
    <t xml:space="preserve">Inclusion criteria: aged at least 18 years; met DSM-IV criteria for a diagnosis of MDD. Exclusion criteria: women of childbearing potential not using birth control; previous diagnosis of bipolar disorder, schizophrenia, or other psychotic disorder; history of substance abuse or dependence in the last year; patients who are suicidal; frequent or severe allergic reactions with multiple medications
 </t>
  </si>
  <si>
    <t>Inclusion criteria: primary care patients aged at least 18 years; met ICD-10 criteria for a diagnosis of mild or moderate first or recurrent depressive episode; PHQ-9 score=5-19 (mild to moderate range); German as first language; Internet access and use. Exclusion criteria: severe or persistent depressive disorder; organic mental disorders; alcohol or drug dependence; schizophrenia and schizoaffective disorders; bipolar disorder; suicidality; fatal somatic disease (e.g., final stadium of cancer); current grief (due to loss of a beloved person in the recent past); receiving psychotherapy at the time of recruitment</t>
  </si>
  <si>
    <t>Moodgym</t>
  </si>
  <si>
    <t>The program consists of five interactive modules which are delivered in a specific order: feelings, thoughts, unwarping, destressing, and relationships. Modules include information, animated demonstrations, quizzes and “homework” exercises. Behavioral change is induced by using several cognitive behavioral therapy techniques, such as learning how to identify and challenge negative thought patterns, increasing social and physical activity or inducing problem solving skills</t>
  </si>
  <si>
    <t>TAU in both arms. There were no constraints on the GPs treatment as usual, which allowed e.g. medication, referral for psychotherapy or specialized psychiatric outpatient care and in-patient care, if necessary</t>
  </si>
  <si>
    <t>43.9 (13.7)</t>
  </si>
  <si>
    <t>TAU in both arms. Proportion receiving medication at baseline not reported. 41% had comorbid anxiety</t>
  </si>
  <si>
    <t>TAU in both arms. 95% CI converted to SD</t>
  </si>
  <si>
    <t>EuroQol Group (EQ-5D-5L) sum score</t>
  </si>
  <si>
    <t>German Clinical Trials Register (number DRKS00005075)</t>
  </si>
  <si>
    <t>Federal Association of AOK (Project number BGAAF-0608) and published in affiliation with the German Federal Ministry of Education and Research (grant number: 01GY1613)</t>
  </si>
  <si>
    <t>Inclusion criteria: university students at the University of Almeria aged at least 18 years; self-reported psychological stress. Exclusion criteria: psychiatric illness; serious physical disability or limitations</t>
  </si>
  <si>
    <t>Instructor</t>
  </si>
  <si>
    <t>Up to 15</t>
  </si>
  <si>
    <t>At the beginning of every Biodanza session, participants were encouraged to talk about themselves or their experiences. Afterward, they had a 10-min warm-up period with music and low-intensity movements in the welcome round, followed by 40 min of more active movements, including walking, dancing, or exercising, and finishing up with a 10-min final celebration round. At the end of each session, participants were asked to share their experiences. The dance movements were based on natural human movements such as walking, jumping, or stretching; expressions involving ‘‘link rituals’’ such as shaking hands, hugging, or stroking; and archetypical gestures, which are original gestures of human expression belonging to different cultures</t>
  </si>
  <si>
    <t>The study enabled subjects in the control group to participate in the Biodanza sessions after the follow-up period. Participants in the wait-list control group were asked to continue their lives as normal during this period (close to final examinations in June), avoiding any other closely related activities such as other supportive group programs, dance classes, or physical activity with music</t>
  </si>
  <si>
    <t>18-45</t>
  </si>
  <si>
    <t>22.3 (4.1)</t>
  </si>
  <si>
    <t>From Huang 2018 SR. Data and demographics only available for completers. 93% had not been diagnosed with any disorder. 73% scored above CES-D cut-off at baseline</t>
  </si>
  <si>
    <t>From Cuijpers 1998. Only preliminary results reported (58% of N randomised)</t>
  </si>
  <si>
    <t>BA group; problem solving group; waitlist</t>
  </si>
  <si>
    <t>Handsearch/2016-2019 search (SR)</t>
  </si>
  <si>
    <t>CBT + any AD; any AD + case management; any AD</t>
  </si>
  <si>
    <t>Simon 2004/Ludman 2007</t>
  </si>
  <si>
    <t>Simon 2004 identified from Ludman 2007. Ludman 2007 identified from Varker 2018 SR. No relevant outcomes can be extracted at endpoint (Simon 2004)</t>
  </si>
  <si>
    <t>Simon, G. E., Ludman, E. J., Tutty, S., Operskalski, B., &amp; Von Korff, M. (2004). Telephone psychotherapy and telephone care management for primary care patients starting antidepressant treatment: a randomized controlled trial. Jama, 292(8), 935-942.</t>
  </si>
  <si>
    <t>Frequent attenders due to physical health problems (91% had a somatic disease)</t>
  </si>
  <si>
    <t>CBT (single session); TAU</t>
  </si>
  <si>
    <t>Luxton, D. D., Pruitt, L. D., O'Brien, K., Stanfill, K., Jenkins-Guarnieri, M. A., Johnson, K., ... &amp; Gahm, G. A. (2014). Design and methodology of a randomized clinical trial of home-based telemental health treatment for US military personnel and veterans with depression. Contemporary clinical trials, 38(1), 134-144.</t>
  </si>
  <si>
    <t>Inclusion criteria: aged 18-65 years; met DSM-IV-TR criteria for a diagnosis of major depressive disorder or minor depressive disorder (assessed with SCID); access to high-speed Internet available in their homes; if taking psychoactive medications, has maintained a stable regimen for a minimum of 30 days prior to study entry. Exclusion criteria: currently undergoing psychotherapy for depression; active psychotic symptoms/disorder as determined by the SCID-I/P; dysthymic disorder as determined by the SCID-I/P; current suicidal ideation with intent or recent (within 6 months) history of a suicide attempt; history of organic mental disorder; current substance dependence as determined by the SCID-I/P; history of violence or poor impulse control; significant ongoing stressors that require urgent crisis intervention; have a living arrangement that will not permit the use of a private space to participate in the study</t>
  </si>
  <si>
    <t>Baseline major or minor depressive disorder diagnosis; study site</t>
  </si>
  <si>
    <t>Two BA arms: telephone and same room</t>
  </si>
  <si>
    <t>Behavioral activation treatment for depression (BATD). Core components included: psychhoeducation and treatment rationale; identifying goals/values across five different major life domains (i.e., relationships, education/career, recreation/interests, mind/body/spirituality, and daily responsibilities); activity planning consistent with these goals/values. Activity planning is the process of collaboratively selecting and scheduling activities consistent with one’s values that have a high likelihood of invoking positive mood or functional outcomes (i.e., are reinforcing to the individual). For example, if a patient identifies commitment to his or her marriage as a value, specific activities may involve scheduling a “date night,” stopping to buy flowers on the way home from work, and helping with the dishes after dinner</t>
  </si>
  <si>
    <t>8x 5-60 min sessions</t>
  </si>
  <si>
    <t>Doctoral-level mental health providers</t>
  </si>
  <si>
    <t>U.S. Army Medical Research and Materiel Command and the Telemedicine and Advanced Technology Research Center at Fort Detrick, Maryland (Award W81XWH-11-2–0118)</t>
  </si>
  <si>
    <t>No statistical comparison between groups at baseline reported</t>
  </si>
  <si>
    <t>From Al-Karawi 2016 SR. 69% taken previous medication for current episode</t>
  </si>
  <si>
    <t>44.5 (11.0)</t>
  </si>
  <si>
    <t>Inclusion criteria: met ICD-9 criteria for a diagnosis of endogenous depression, unipolar or bipolar; HAMD score of at least 17; Raskin Depression Scale (RDS) score of at least 8; RDS score greater than Covi Anxiety Scale score. Exclusion criteria: not available (data extracted from 2009 GL)</t>
  </si>
  <si>
    <t>Non-English lanuage paper, data extracted from 2009 GL. Baseline severity not available but can be categorised as more severe based on inclusion criterion</t>
  </si>
  <si>
    <t>Non-English lanuage paper, data extracted from 2009 GL. Baseline severity not available but can be categorised as more severe based on inclusion criterion. Modified ITT (79% of N randomised so categorised as completer)</t>
  </si>
  <si>
    <t>Inclusion criteria: outpatients aged 18-64 years; met DSM-IV-TR criteria for a major depressive episode (single or recurrent; assessed with MINI); duration of the current
major depressive episode 8 weeks or greater before screening; CGI-S score of at least 4; in good physical health. Exclusion criteria: patients, who, in the investigator’s judgment, posed a homicidal or serious suicidal risk, or had made a suicide attempt within the 6 months preceding screening, or who had ever been homicidal; currently receiving or had received during the 12 weeks before screening regularly scheduled psychotherapy; previously failed to respond to adequate courses (eg, maximum-labeled doses for Q4 weeks) of pharmacotherapy from 2 different classes of antidepressants; Carroll Depression ScaleYRevised (CDS-R) score of at least 24</t>
  </si>
  <si>
    <t>11 countries in Europe and Latin America</t>
  </si>
  <si>
    <t>Paroxetine + casopitant placebo</t>
  </si>
  <si>
    <t>Paroxetine placebo + casopitant placebo</t>
  </si>
  <si>
    <t>1 capsule + 1 tablet/day</t>
  </si>
  <si>
    <t>Placebo in both arms. In both studies, patients were required to discontinue the use of psychotropic medications 2 weeks before the planned randomization (4 weeks for fluoxetine) and for the entire duration of the study with the exception of zolpidem, zaleplon, and zopiclone, which were permitted during the first 2 weeks of the study but no more than 3 times per week, and were not permitted the night before an assessment visit</t>
  </si>
  <si>
    <t>Double-dummy (placebo in both arms to control for casopitant arm which is not included). Modified ITT (98% of N randomised)</t>
  </si>
  <si>
    <t>44.0 (11.0)</t>
  </si>
  <si>
    <t>From Jakobsem 2017 SR. Data not extracted for casopitant. GSK protocol NKF100096. Sleep outcomes not extracted as only subscales reported</t>
  </si>
  <si>
    <t>Depression symptoms cannot be extracted</t>
  </si>
  <si>
    <t>Double-dummy (placebo in both arms to control for casopitant arm which is not included). Modified ITT (98% of N randomised). SE converted to SD</t>
  </si>
  <si>
    <r>
      <t xml:space="preserve">From Cuijpers 2019 SR. Dismantling study. 'Subjects were assigned randomly to conditions </t>
    </r>
    <r>
      <rPr>
        <b/>
        <sz val="11"/>
        <color theme="1"/>
        <rFont val="Calibri"/>
        <family val="2"/>
        <scheme val="minor"/>
      </rPr>
      <t>within the constraints of time availability</t>
    </r>
    <r>
      <rPr>
        <sz val="11"/>
        <color theme="1"/>
        <rFont val="Calibri"/>
        <family val="2"/>
        <scheme val="minor"/>
      </rPr>
      <t>'</t>
    </r>
  </si>
  <si>
    <t>Self-monitoring only; self-monitoring + self-evaluation; self-monitoring + self-reinforcement; the full self-control package including self-monitoring, self-evaluation, and self-reniforcement; waitlist</t>
  </si>
  <si>
    <t>150-225mg/day</t>
  </si>
  <si>
    <t>154mg</t>
  </si>
  <si>
    <t>39mg</t>
  </si>
  <si>
    <t>Inclusion criteria: met DSM-III-R criteria for a diagnosis of MDD; HAMD score of at least 20. No further inclusion/exclusion criteria can be extracted (data extracted from 2009 GL)</t>
  </si>
  <si>
    <t>37.4 (SD NR)</t>
  </si>
  <si>
    <t>From citation search SR searching (from Goncalves 2015 SR). Follow-up data not extracted as waitlist had started/completed intervention</t>
  </si>
  <si>
    <t>Mindfulness meditation CD</t>
  </si>
  <si>
    <t>Alberta Heritage Foundation for Medical Research and private donors</t>
  </si>
  <si>
    <t>Inclusion criteria: aged at least 18 years; HAMD score=18-22. Exclusion criteria: receiving therapy for depression; had uncontrolled medical conditions or other psychiatric conditions; at high risk for suicide; used mood altering substances or therapies; had a history of treatment resistance</t>
  </si>
  <si>
    <t>NCT00322777</t>
  </si>
  <si>
    <t>During acute 8-week treatment phase, participants were asked not to start any pharmacotherapeutic, herbal, or psychotherapeutic treatments for depression</t>
  </si>
  <si>
    <t>The trial intervention (Spirituality Teaching Program) was home-study-based and delivered over 8 weeks through audio CDs. The CD program consists of weekly 90-minute teaching sessions that each concludes with a relevant guided visualization practice. In addition there is a 15-minute taped progressive relaxation exercise that is used daily. Using didactic comment and story telling, the program addresses the following spiritual concepts: self-transcendence, connectedness (with others, nature, or the divine), forgiveness, self-acceptance, detachment, compassion, and gratitude. The presented content is non-denominational to ensure compatibility with any beliefs participants may hold. The eight teaching sessions and guided visualization practices introduce concepts that assist the user in developing a more spiritual outlook on life. In addition, the daily progressive relaxation practice creates periods of tranquility</t>
  </si>
  <si>
    <t>Audio CD</t>
  </si>
  <si>
    <t>8x 90-min modules</t>
  </si>
  <si>
    <t>No intervention followed by Spirituality Teaching Program starting at week 9</t>
  </si>
  <si>
    <t>Average time spent 706 minutes</t>
  </si>
  <si>
    <t>44.1 (SD NR)</t>
  </si>
  <si>
    <t>Participants alternatively allocated to 1 of 2 therapeutic arms, configuring a quasirandomised trial</t>
  </si>
  <si>
    <t>CBT - following Beck et al (1979). No further details available</t>
  </si>
  <si>
    <t>Gestalt therapy. No further details available</t>
  </si>
  <si>
    <t>Inclusion criteria: met DSM-III criteria for a diagnosis of major depression; HAMD score of at least 16. No further inclusion/exclusion criteria can be extracted (data extracted from 2009 GL)</t>
  </si>
  <si>
    <t>N randomised/discontinuation by group not available</t>
  </si>
  <si>
    <t>Non-English language paper, data extracted from 2009 GL. Baseline severity not available but can be categorised as more severe based on inclusion criterion. N randomised/discontinuation by group not available</t>
  </si>
  <si>
    <t>Unpublished, data extracted from 2009 GL. Data not extracted for placebo arm in guideline. Demographics cannot be extracted as not split by group and not all arms included</t>
  </si>
  <si>
    <t>Inclusion criteria: aged at least 65 years; met DSM-IV criteria for a diagnosis of MDD; HAMD score of at least 20. No further inclusion/exclusion criteria can be extracted (data extracted from 2009 GL)</t>
  </si>
  <si>
    <t xml:space="preserve">From Kamenov 2017 SR. </t>
  </si>
  <si>
    <t>3; 6; 12</t>
  </si>
  <si>
    <t>6x 2-hour sessions</t>
  </si>
  <si>
    <t>8-11</t>
  </si>
  <si>
    <t>Principal investigator/clinical psychology postdoctoral fellow</t>
  </si>
  <si>
    <t>Core components included: using signature strengths, thinking of three blessings, writing a positive obituary, going on a gratitude visit, active-constructive responding, and savoring. Each session was evenly split between a group discussion of the previous week’s exercise and a lecture-style introduction to the current week’s exercise that included explicit instructions for how to do the exercise. At each of the six weekly sessions, participants were asked to complete homework exercises and then to return to the group with a completed worksheet outlining what they did</t>
  </si>
  <si>
    <t>Inclusion criteria: students at the University of Pennsylvania; BDI-II score=10-24. Exclusion criteria: None</t>
  </si>
  <si>
    <t>Statistical comparison not reported but control group had twice percentage of caucasian participants</t>
  </si>
  <si>
    <t>Modified ITT at baseline (93% of N randomised so categorised as completer)</t>
  </si>
  <si>
    <t>Grants MH63430 and MH52270 from the National Institute of Mental Health, Grant R215S020045 from the U.S. Department of Education, and Grant 11286 from the John Marks Templeton Foundation</t>
  </si>
  <si>
    <t>Not available electronically. From Bauer 2009 SR. 48.1% were taking an antidepressant medication at the time of screening or referral</t>
  </si>
  <si>
    <t>United States Public Health Service grants MH-52247, MH-43832, MH-01509, and MH-00295 from the National Institute of Mental Health and by grant AG 05133-12 from the Alzheimer’s Disease Research Center at the University of Pittsburgh</t>
  </si>
  <si>
    <t>Inclusion criteria: aged at least 60 years; met DSM-IV criteria for a diagnosis of a major depressive episode without psychotic features or history of bipolar or schizoaffective disorder; HAMD score of at least 15; MMSE score of at least 18. Exclusion criteria: history of alcohol or other substance abuse or dependency during at least the past year; specific medical condition contraindicating treatment with either nortriptyline or paroxetine (e.g., QRS longer than 120 ms or bradycardia with heart rate below 50 beats per minute)</t>
  </si>
  <si>
    <t>Inpatient versus outpatient status; cognitive status (baseline MMSE score 24 and below vs. 25 and above)</t>
  </si>
  <si>
    <t>Target plasma drug levels between 50 and 150 ng/mL</t>
  </si>
  <si>
    <t>Participants randomised after a washout of all psychotropic medications except for lorazepam, which was allowed throughout the study. Patients complaining of severe anxiety and/or insomnia were prescribed lorazepam on a regular basis (e.g., twice a day or at bedtime); the lowest possible doses were used and, as much as clinically possible, doses were kept constant</t>
  </si>
  <si>
    <t>From Serretti 2011 SR. Not available electronically. 54% inpatients and 46% outpatients</t>
  </si>
  <si>
    <t>75.0 (7.4)</t>
  </si>
  <si>
    <t>51.4mg (21.4)</t>
  </si>
  <si>
    <t>23mg (7.4)</t>
  </si>
  <si>
    <t>105mg</t>
  </si>
  <si>
    <t>82mg</t>
  </si>
  <si>
    <t>Unpublished paper, data extracted from Cipriani 2018 SR (imputed remission and response not extracted). Modified ITT (90% of N randomised so categorised as completer). No measure of variance for baseline HAMD</t>
  </si>
  <si>
    <t>40.3 (13.3)</t>
  </si>
  <si>
    <t>Unpublished paper, data extracted from Cipriani 2018 SR (imputed remission not extracted, and response not extracted as definition unclear). No measure of variance for baseline HAMD</t>
  </si>
  <si>
    <t>Below subtheshold level (BDI-II=11.3 (9.2))</t>
  </si>
  <si>
    <t>Inclusion criteria: undergraduate psychology students at the University of Calgary; BDI-II score=9-25. Exclusion criteria: not reported</t>
  </si>
  <si>
    <t>From Huang 2018 SR. Data not extracted for follow-up as &lt;1 month post-treatment. Data and demographics only available for completers</t>
  </si>
  <si>
    <t>N randomised/discontinuation not reported by group, data only available for completers</t>
  </si>
  <si>
    <t>4 sessions</t>
  </si>
  <si>
    <t>The stimuli consisted of 12 pairs of faces, of different individuals (6 males and 6 females), each expressing either sad or neutral emotion, taken from the Pictures of Facial Affect (POFA; Ekman &amp; Friesen, 1976) set and 20 images from the International Affective Picture System (IAPS; Lang, Bradley, &amp; Cuthbert, 2005). Stimuli were presented in pairs and were followed by a probe that required a response from the participant after each trial.</t>
  </si>
  <si>
    <t>20 (2.1)</t>
  </si>
  <si>
    <t>Very limited detail reported on attention-placebo</t>
  </si>
  <si>
    <t>Control training condition. No further details reported</t>
  </si>
  <si>
    <t>No endpoint data, first assessment at 1-month follow-up</t>
  </si>
  <si>
    <t>IPC; enhanced TAU</t>
  </si>
  <si>
    <t>From Cuijpers 2008 SR. Sub-sample of larger RCT</t>
  </si>
  <si>
    <t>Drop-outs replaced</t>
  </si>
  <si>
    <t>Short-term psychodynamic psychotherapies individual; Progressive muscle relaxation individual; Behavioural activation (BA) individual; Amitriptyline</t>
  </si>
  <si>
    <t>Inclusion criteria: female psychology undergraduate students; BDI-II score=16-25. Exclusion criteria: reporting current psychotherapy or pharmacotherapy for mood disorder; reporting current suicidal ideation for which individuals were referred to therapy, or emergency services</t>
  </si>
  <si>
    <t>From Huang 2018 SR. Data and demographics only available for completers</t>
  </si>
  <si>
    <t>3 sessions</t>
  </si>
  <si>
    <t>Pennebaker (1997)</t>
  </si>
  <si>
    <t>Daily instructions were identical to the Pennebaker protocol (1997). Participants wrote about how they use their time with as much objectivity as possible.</t>
  </si>
  <si>
    <t>Positive Affect Stimulation and Sustainment (PASS). At the first session, the experimenter read the standard general instructions used in the Pennebaker protocol (1997) to the participants, and all sessions included daily instructions. The participant wrote privately for 20 minutes in a comfortable laboratory room. Participants in the PASS condition wrote about a positive experience with as much emotion and feeling as possible. Participants were asked to 1) “replay” the positive event in their mind, while recalling specific details (e.g. sights, smells) of the event, 2) recall and re-experience the feelings associated with the event, and 3) consider how this could lead to other positive events in the future (anticipatory savoring). With regard to attributions, participants were asked to 4) identify their contributions to positive events and to make positive attributions. For example, “Describe the role, no matter how small, that you had in making this event happen.” Participants were asked to write about a recent positive event</t>
  </si>
  <si>
    <t>Online classroom sections</t>
  </si>
  <si>
    <t>Inclusion criteria: freshmen college students over 18 years of age whowere enrolled in a required survey course at a large public university in the Midwest. No further inclusion/exclusion criteria reported</t>
  </si>
  <si>
    <t>Creating Opportunities for Personal Empowerment (COPE). The COPE program is a seven-session cognitive-behavioral skill-building program based on the key components of CBT (e.g., self-monitoring, cognitive restructuring, communication training, problem solving, behavior activation, emotional regulation). Throughout the program, the thinking-feeling–behaving triangle is emphasized along with the ABCs (Activator event, Belief that follows, and Consequence of the beliefs). Students are taught how to turn negative beliefs triggered by an activating event into positive beliefs in order to feel emotionally better and behave in healthy ways. The COPE program was presented in an online format using the university’s online course platform. The online modules were self-directed, and students were advised to complete one module per week, although they were allowed to complete the modules at their own pace. Each module took approximately 30 min to complete. COPE modules included voice-over-power point presentations, videos, interactive skill-building activities, and weekly practice assignments that could be completed within the context of the online platform. Before the next online module could be accessed, the students had to submit the skill-building activities associated with their current module.</t>
  </si>
  <si>
    <t>The comparison group received their standard online freshman survey course curriculum, which consisted of an overview of content about their college, their programs, and university resources. No content in the COPE program was provided to the attention control group. The length of the comparison program was of equal duration to the COPE program, and the workload of the two intervention programs was comparable.</t>
  </si>
  <si>
    <t>From Harrer 2019 SR. 78% had a PHQ-9 of 10 or higher at baseline</t>
  </si>
  <si>
    <t>18.7 (4.1)</t>
  </si>
  <si>
    <t>Bernadette Melnyk is the owner of COPE2Thrive, LLC, a company that disseminates the research-based intervention</t>
  </si>
  <si>
    <t>Secondary analysis of Stark 1985</t>
  </si>
  <si>
    <t>Not available electronically. Excluded from 2004 GL as 'No extractable data'. Depression outcome measure outside protocol (Manifest Depression Scale)</t>
  </si>
  <si>
    <t>Amitriptyline; imipramine; desmethylimipramine; nortriptyline; placebo</t>
  </si>
  <si>
    <t>From Cipriani 2012 SR. Not available electronically. Data cannot be extracted from Cipriani 2012 SR as baseline severity not available and inclusion criteria does not allow for categorisation. Baseline severity not reported in paper</t>
  </si>
  <si>
    <t>Follow-up cannot be extracted as cross-over design and all participants received both interventions</t>
  </si>
  <si>
    <t>Shapiro 1990</t>
  </si>
  <si>
    <t>Shapiro 1987</t>
  </si>
  <si>
    <t>Excluded in 2004 GL 'Not fully randomised; cross-over design'. Assignment to order of the two treatments was determined by the toss of a coin for each alternate patient of a given sex assigned to each therapisit, with the next patient of that sex seen by that therapist automatically assigned to the reverse order</t>
  </si>
  <si>
    <t>Yoga group + any AD</t>
  </si>
  <si>
    <t>Inclusion criteria: outpatients aged 18-45 years; met DSM-IV criteria for a diagnosis of major depression; at least 6 years of formal education; had not been treated for the current episode of depression. Exclusion criteria: history of previous or current organic disease; past history or current evidence of substance dependence; epilepsy or mental
retardation</t>
  </si>
  <si>
    <t>31.8 (8.5)</t>
  </si>
  <si>
    <t>Sahaj Yoga meditation. The subjects practiced meditation in a quiet, well illuminated room sitting in a comfortable posture. A typical session consisted of questions and assertions by the subject. Thereafter, the subjects practiced silent meditation. If a thought came to the mind, they were instructed to simply witness it but not to flow deeper into it. Gradually, with practice the subjects reported to be in a state of “thoughtless awareness”. Sahaj Yoga was also practiced at bedtime by sitting in silent meditation with the feet dipped in warm saline water. Participants also received antidepressants: 60% TCA and 40% SSRI</t>
  </si>
  <si>
    <t>53% TCA and 47% SSRI</t>
  </si>
  <si>
    <t>Inclusion criteria: inpatients and outpatients aged 18-70 years; met DSM-III criteria for a diagnosis of major depressive illness; HAMD score of at least 18. Exclusion criteria: not reported</t>
  </si>
  <si>
    <t>30-60mg/day</t>
  </si>
  <si>
    <t>46mg</t>
  </si>
  <si>
    <t>112.5-225mg/day</t>
  </si>
  <si>
    <t>The only other drugs allowed were diazepam and temazepam, for night sedation and for control of anxiety.</t>
  </si>
  <si>
    <t>Only discontinuation data can be extracted. Baseline severeity cannot be extracted but can be categorised as more severe based on inclusion criterion and figure</t>
  </si>
  <si>
    <t>Only discontinuation data can be extracted. Baseline severity cannot be extracted but can be categorised as more severe based on inclusion criterion and figure. No demographic data reported. Drop-out=50%</t>
  </si>
  <si>
    <t>Paper reports that protocol registered on ClinicalTrials.gov but number not reported</t>
  </si>
  <si>
    <t>17-59</t>
  </si>
  <si>
    <t>Inclusion criteria: low-income (living at or below 185% of the federal poverty level) mothers of preschool aged children; met criteria for major or minor depressive disorder as assessed with PHQ-8 (endorse either the depressed mood or anhedonia symptoms at the level of at least “more than half the days”, report impairment in social functioning, and endorse a total of 5 symptoms [for major depressive disorder] or 2 symptoms [for minor depressive disorder] at the level of at least “more than half the days” on the PHQ-8); ability to comprehend spoken English</t>
  </si>
  <si>
    <t>TAU in both arms. 59.8 % of the sample met DSM-IV criteria for Major Depressive Disorder, 2.6% for Dysthymia, 2.3% for Minor Depressive Disorder and 5.3% met criteria for Bipolar conditions</t>
  </si>
  <si>
    <t>Self &amp; masters level therapist/bachelor level paraprofessional</t>
  </si>
  <si>
    <t>8 modules + 8 calls</t>
  </si>
  <si>
    <t>Motivational Interview and Referral to Services (MIRS). The MIRS condition included an MI engagement interview, referral to community services, and ongoing monitoring and support. 37% of participants in the MIRS condition received mental health services during the interval between pretest and posttest. In the MIRS condition, 30.3% received pharmacotherapy intervention and 21% received counseling</t>
  </si>
  <si>
    <t>National Institute for Mental Health</t>
  </si>
  <si>
    <t>31.8 (7.3)</t>
  </si>
  <si>
    <t>Internet-facilitated CBT intervention (Mom-Net). Mom-Net consists of 8 sessions focused on CBT skills for the treatment of depression. Core components included: psychoeducation and treatment rationale; behavioural activation; interpersonal skills; positive thoughts; negative thoughts; planning for the future. Coaches scheduled phone conferences with participants to correspond with each Mom-Net session. The average duration of calls was 33.5 minutes. Coaches assisted mothers in understanding and applying the CBT strategies. They recognized participants’ accomplishments, reviewed content that the participant had not yet “mastered,” and answered questions. Reluctance or barriers to engaging in the intervention were addressed within the MI framework, with coaches making reflective statements, emphasizing positive statements, helping mothers to identify if goals had changed, and problem-solving ways to meet their goals. 31% of participants in the Mom-Net condition received mental health services during the interval between pretest and posttest. In the Mom-Net condition 26.5% received pharmacotherapy and 14.2% participated in counseling</t>
  </si>
  <si>
    <t>6.6 modules + 6.9 coach calls</t>
  </si>
  <si>
    <t>Excluded in 2009 GL 'No N per intervention'. Acute phase results not included in this paper (published in book)</t>
  </si>
  <si>
    <t>16 sessions + 50-100mg/day</t>
  </si>
  <si>
    <t>4/NR</t>
  </si>
  <si>
    <t>Exercise intensity (load) was initially set up at 60% of VO2max and progressively increased up to 85% of VO2max by the endoint. The exercise session consisted of continuous and intermittent aerobic activity; patients always had individualized and supervised sessions</t>
  </si>
  <si>
    <t>NCT02427789</t>
  </si>
  <si>
    <t>Inclusion criteria: met DSM-IV criteria for MDD (assessed with MINI); drug-free for at least 5 weeks before starting the study; HAMD score of at least 15. Exclusion criteria: contraindication to exercise (any disabling medical condition); any cardiovascular disease, infection, neurological disorder; illicit drugs or alcohol abuse; medical comorbidity; active suicidal ideation; history of any DSM-IV Axis I psychiatric disorder</t>
  </si>
  <si>
    <t>Patients in the control group were asked not to engage in any exercise during the study period.</t>
  </si>
  <si>
    <t>38.8 (10.7)</t>
  </si>
  <si>
    <t>Subjects in the exercise group used lower sertraline dose than controls</t>
  </si>
  <si>
    <t>62.5mg</t>
  </si>
  <si>
    <t>87.5mg</t>
  </si>
  <si>
    <t>Remission and response defined but not reported</t>
  </si>
  <si>
    <t xml:space="preserve">University of Sao Paulo General Hospital </t>
  </si>
  <si>
    <t>18-29</t>
  </si>
  <si>
    <t>19.3 (SD NR)</t>
  </si>
  <si>
    <t>8x 15-min sessions</t>
  </si>
  <si>
    <t>Interpretation Bias Modification–Hostility (IBM-H). IBM-H is an original author-constructed intervention that was modeled after scenario-based cognitive bias modification trainings. The 8-session intervention was designed based on the single-session IBM intervention used by Hawkins and Cougle (2013). At the initial session, IBM-H participants were presented with a rationale, which presented the treatment as a training that “changes mental habits” that promote sadness and emotional upset. For each session, participants were asked to read and vividly imagine one-sentence ambiguous scenarios that were presented on their computer screen. Following the presentation of each scenario, participants were presented with a benign resolution to the scenario, which was followed by a comprehension question. Each session consisted of 64 novel treatment scenarios (512 scenarios in total). Scenarios were developed to span across 12 different themes that are likely to be anger-provoking. Themes include: physical aggression, driving-related situations, irritating traits of others, feeling ignored by others, feeling argued with or criticized, thinking someone is stealing from you, having people block you, thinking that others have hostile feelings, feeling disrespected, feeling as though people will not help you, feeling that others do not appreciate you, and feeling that situations are unfair. An example treatment scenario read, “You speak to someone and they do not respond.” The next screen provided a benign interpretation of the scenario, including a word fragment (i.e., “This person is unaw_re”), and the participant was instructed to fill in the missing letter. The next screen displayed a comprehension question, for example, “Did this person hear you?” and the participant was instructed to select “yes” or “no.” If the participant answered incorrectly, the screen instructed participants to correct their error</t>
  </si>
  <si>
    <t>Healthy Video Control (HVC). Control participants were provided with rationale for this condition, which was similarly worded to that presented for IBM-H. It presented the condition as psychoeducation “promoting healthy habits as a way to improve overall wellbeing and change automatic responses to everyday situations in life.” Psychoeducation covered the topics of exercise, diet, hygiene, social support, healthy activities, and sleep.</t>
  </si>
  <si>
    <t>Inclusion criteria: psychology undergraduate student at a large southeastern university (or from community ,10% of N randomised); met criteria for a current major depressive episode based on a diagnostic assessment (assessed with MINI); PHQ-9 score of at least 10, and impairment score of at least 2. Exclusion criteria: presence of unmedicated bipolar disorders; psychotic symptoms; imminent risk for suicide</t>
  </si>
  <si>
    <t>Author developed intervention. Data not extracted for follow-up as only 2 weeks post-intervention (&lt;1 month). 73% met diagnostic criteria for a separate, non-depressive disorder (including 35% GAD; 35% social anxiety disorder; 23% PTSD)</t>
  </si>
  <si>
    <t>Individuals in the HVC condition reported higher levels of baseline STAXI-trait, and STAXI-anger control-out (ps&lt;0.05)</t>
  </si>
  <si>
    <t>Modified ITT (98% of N randomised)</t>
  </si>
  <si>
    <t>Inclusion criteria: female patients with MDD admitted to a psychiatric hospital in Shahrekord, a city in western Iran. Exclusion criteria: not reported</t>
  </si>
  <si>
    <t>No further detail reported</t>
  </si>
  <si>
    <t>Very limited detail reported</t>
  </si>
  <si>
    <t>Data not extracted for family psychoeducation arm (intervention not relevant). No demographic data reported and very limited intervention details</t>
  </si>
  <si>
    <t>22.9 (4.3)</t>
  </si>
  <si>
    <t>Inclusion criteria: undergraduate students; BDI-II score of at least 12 at two consecutive assessments (i.e., initial screening and pretraining assessment). Exclusion criteria: not reported</t>
  </si>
  <si>
    <t>7x 15-min sessions</t>
  </si>
  <si>
    <t>Concrete processing training involved repeated exercises designed to facilitate concrete thinking. Hypothetical scenarios were developed based on the examples provided by Watkins et al. (2008). A total of five positive and five negative written scenarios were used. For example, one positive scenario was ‘‘It is your birthday. Your family organized a great surprise party for you at home’’ and one negative scenario was ‘‘You are on a trip in a foreign country, when you suddenly realize that your wallet has been stolen’’. Every scenario was presented to participants on a standard form. During the first 5 days of the intervention, participants in the CNT group received daily (via e-mail) two standard forms describing hypothetical events, one positive and one negative in valence. The order of presentation for the negative and positive events was switched daily in order to avoid any mood induction effects. Participants were instructed to read every scenario and spend at least 2 min concentrating on it, while trying to visualize the ‘‘movie’’ of that possible event, as if they were in it. Participants’ answers were guided by the following questions, elaborated from a first-person perspective: (1) Space and time details: Where am I? What moment of the day is it?; (2) Sensory-focused details: What do I see? What do I hear? What do I feel? What does it smell like? What does it taste like?; (3) Comparison time details: What is different now from other times?; and (4) Processing details: How does the movie unfold? These questions provided on the standard form along with the scenario were meant to help them vividly visualize the hypothetical event. After they spent at least 2 min imagining the event, they were asked to fill in the form, providing written details of the representation they had experienced. Participants were instructed to turn in completed assignments daily, before midnight. Written answers were checked at the end of each day to ensure that assignments had been completed. Participants’ answers were considered accurate if they answered every question correctly and on time. Most participants submitted accurate answers. Two participants, however, gave incomplete answers for two distinct events. They were emailed the next day and asked to repeat the previous day’s exercises in addition to completing the exercise assigned for that day.</t>
  </si>
  <si>
    <t>The Sectoral Operational Programme Human Resources Development, Contract POSDRU 88/1.5/S/56949</t>
  </si>
  <si>
    <t>From Sheehan 2017 SR. 47% completed (high rate of refusal post-randomisation and before starting treatment)</t>
  </si>
  <si>
    <t>Short-term psychodynamic psychotherapies individual + any AD; any AD</t>
  </si>
  <si>
    <t>Inclusion criteria: aged 18-29 years; met DSM-IV criteria for a diagnosis of depression disorder (assessed with SCID). Exclusion criteria: in current psychiatric or psychological treatment; diagnosis of bipolar disorder; suicide risk; met criteria for psychoactive substance abuse</t>
  </si>
  <si>
    <t>Two CBT arms</t>
  </si>
  <si>
    <t>Senior psychology student</t>
  </si>
  <si>
    <t>Cognitive Behavioral Psychotherapy (CBP). The manual for CBP is grounded on Beck et al. (1997) theory.He argues that distorted or dysfunctional thinking (that influences mood and behavior) is common to all psychological disorders. The realistic evaluation associated with changes in thinking patterns leads to improvements in mood and behavior, aiding the patient to adjust his basic dysfunctional beliefs</t>
  </si>
  <si>
    <t xml:space="preserve">Cognitive Narrative Psychotherapy (CNP). The manual of CNT wa sstructured based on the proposal of Oscar Goncalves from University of Minho (Portugal) and has the goal to restructure personal narratives, giving new meaning to negative experiences.The new interpretations are reintegrated into thepersonal history with a new adjusted meaning </t>
  </si>
  <si>
    <t>FAPERGS and CNPq foundations, and the Brazilian Government</t>
  </si>
  <si>
    <t>37% completion</t>
  </si>
  <si>
    <t>Computerised positive psychological intervention; Computerised mindfulness intervention; attention placebo</t>
  </si>
  <si>
    <t>36% of N randomised completed (high drop-out prior to pre-treatment questionnaire)</t>
  </si>
  <si>
    <t>Online peer support; expressive writing</t>
  </si>
  <si>
    <t>Inclusion criteria: met DSM-V-TR criteria for a diagnosis of MDD (assessed with SCID-I). Exclusion criteria: any other axis I and II diagnosis; major medical problems (cardiovascular, pulmonary, renal or gastrointestinal diseases); pregnancy; substance or alcohol abuse</t>
  </si>
  <si>
    <t>During the study, psychological interventions were not allowed</t>
  </si>
  <si>
    <t>146mg</t>
  </si>
  <si>
    <t>55mg</t>
  </si>
  <si>
    <t>Treatment groups were comparable at baseline regarding sex, age, and depression severity</t>
  </si>
  <si>
    <t>41.2 (SD NR)</t>
  </si>
  <si>
    <t>19-56</t>
  </si>
  <si>
    <t>Shiraz University of Medical Sciences with Grant Number 93-01-34-8919</t>
  </si>
  <si>
    <t>From Lapierre 1991</t>
  </si>
  <si>
    <t>Fabre, L. F. (1991). A double-blind multicenter study comparing the safety and efficacy of sertraline with placebo in major depression. Biological Psychiatry, 29, 353S</t>
  </si>
  <si>
    <t>Not available electronically. Review of Fabre 1991, Reimherr 1990, and Cohn 1990</t>
  </si>
  <si>
    <t>From Cipriani 2018 SR. Not available electronically. 38% completion</t>
  </si>
  <si>
    <t>31.8 (8.1)</t>
  </si>
  <si>
    <t>Paper unavailable (BL not able to supply, reference does not match), data extracted from Cipriani 2018 SR. No measure of variance for baseline HAMD</t>
  </si>
  <si>
    <t>Inclusion criteria: residents of Eindhoven born between 1949 and 1955; Edinburgh Depression Scale (EDS) score &gt;12; not enough symptoms to meet the DSM-IV criteria of major depression; access to the internet, and be able to use the internet. Exclusion criteria: another recently diagnosed comorbid psychiatric disorder; suicidal ideation as assessed by the CIDI</t>
  </si>
  <si>
    <t>Participants in the internet-based condition were more highly educated: 29% in the group intervention versus 44% in the internet course</t>
  </si>
  <si>
    <t>Core components included: psychoeducation; cognitive restructuring; behavior change; relapse prevention</t>
  </si>
  <si>
    <t>The internet-based cognitive behavior therapy intervention is a self-help intervention of eight modules with text, exercises, videos, and figures. The internet-based intervention was based on the Coping with Depression Course and covered the same topics as the group course.</t>
  </si>
  <si>
    <t>From Krishna 2015 SR. Inclusion criteria included not enough symptoms to meet the DSM-IV criteria of major depression. Data and demographics only available for completers</t>
  </si>
  <si>
    <t>54.5 (4.5)</t>
  </si>
  <si>
    <t>Inclusion criteria: outpatients seeking treatment for depression; met ICD-10 criteria for a diagnosis of depressive disorder; aged 20-40 years; able to converse, read, and write in one of India’s regional languages or English; prescribed antidepressant treatment by the treating psychiatrist; began antidepressant treatment during the immediately preceding 1-week period. Exclusion criteria: psychotic symptoms; cancer; severe life-threatening illnesses; current drug- or alcohol-related disorders</t>
  </si>
  <si>
    <t>Participants in both groups were on stable dosing of antidepressant medication throughout the 12-week study period</t>
  </si>
  <si>
    <t>3-4</t>
  </si>
  <si>
    <t>4x 3-hour sessions</t>
  </si>
  <si>
    <t>1; 2</t>
  </si>
  <si>
    <t>There were no significant demographic or clinical characteristic differences between the groups</t>
  </si>
  <si>
    <t>28.0 (7.9)</t>
  </si>
  <si>
    <t>15.8 (15.6)</t>
  </si>
  <si>
    <t>0.8 (1.6)</t>
  </si>
  <si>
    <t>From Cuijpers 2018 SR. Data not extracted for wellbeing as non-validated scale used. 87% previous treatment but does not appear to be restricted to current episode</t>
  </si>
  <si>
    <t>Integrated Body-Mind-Spirit Group Intervention (IBMSGI). This model incorporates mini-lectures on health and emotional management strategies and stress reduction training coupled with acupressure exercises, breathing techniques, and meditation. Furthermore, writing, drawing, and homework activities encourage participants to discover positive meaning in negative experiences. This study divided IBMSGI into four sessions: (a) growth through pain; (b) emotional management; (c) love, letting go, and forgiveness; and (d) transformation of self. All participants also received antidepressants (60% TCAs; 40% SSRIs)</t>
  </si>
  <si>
    <t>This group’s participants received antidepressants (tricyclic antidepressants or selective serotonin reuptake inhibitors) and psycho-education (education on the signs and symptoms of depression, side effects of medication, duration of medication, and follow-up visits) from a psychiatrist on an individual basis and visited the psychiatrist every month for checkups and prescription renewals. 80% TCAs and 20% SSRIs</t>
  </si>
  <si>
    <t>43% antidepressant treatment</t>
  </si>
  <si>
    <t>CBT with or without letters</t>
  </si>
  <si>
    <t>Results not split by arm</t>
  </si>
  <si>
    <t>Stice, E., Burton, E., Bearman, S.K., Rohde, P. (2007) Randomized trial of a brief depression prevention program: an elusive search for a psychosocial placebo control condition. Behaviour Research &amp; Therapy, 45, 863-876.</t>
  </si>
  <si>
    <t>Excluded from 2009 GL 'Approx 50% of the population are less than 18 years old'. Conditions 2-5 (supportive-expressive group, bibliotherapy, expressive writing, and journaling) added after the study was underway, resulting in smaller cell sizes</t>
  </si>
  <si>
    <t>CBT; supportive-expressive group; bibliotherapy; expressive writing; journaling; waitlist</t>
  </si>
  <si>
    <t>Data cannot be extracted for CCBT arm as N&lt;10/arm for analysis. Proportion on antidepressant medication at baseline not reported. Demographics not reported</t>
  </si>
  <si>
    <t xml:space="preserve">Inclusion criteria: aged at least 18 years; PHQ-9 score of at least 10; QIDS score of at least 11; able to read and speak English; owned an Android phone (as Android comprises the largest percent of the market); on a stable dose of an antidepressant medication (i.e., no dose changes for four weeks and did not intend to change the dose) or were not currently on an antidepressant medication. Exclusion criteria: visual, hearing, voice, or motor impairment; diagnosed with a comorbid diagnosis for which participation in this trial was either inappropriate or dangerous (e.g., psychotic, bipolar, or dissociative disorders, substance dependence); severely suicidal (i.e., ideation, plan, and intent); receiving psychotherapy; </t>
  </si>
  <si>
    <t>The waitlist control group did not receive any intervention until the passage of 10 weeks occurred, to account for both the intervention period (six weeks) and follow-up period (four weeks). Following their completion of the final assessment, waitlist control participants were given access to both apps.</t>
  </si>
  <si>
    <t>Boost Me is an Android app based upon activity scheduling, a core strategy of BA, which aims to increase rewarding activities and monitoring of mood in relation to behavior (J. S. Beck, 2011). Boost Me included a persistent notification (i.e., a small box in the Android notification tray that would remain visible throughout the day) to prompt users to reflect if they “Need a Boost?”. Boost Me is currently publicly available without cost. Participants also received coaching, but all coaching calls were brief (i.e., typically five minutes or less) and were aimed at maintaining engagement with the app, and not in providing therapeutic intervention</t>
  </si>
  <si>
    <t>There were no significant differences in demographics across treatment groups at baseline</t>
  </si>
  <si>
    <t>National Institute of Mental Health R01 MH100482 (PI: Mohr) and F31 MH106321 (PI: Stiles-Shields). This project was also supported by NIH/NCRR Colorado CTSI Grant Number UL1 RR025780. Dr. Mohr also receives honoraria from Optum Behavioral Health and has an ownership interest in Actualize Therapy Ltd.</t>
  </si>
  <si>
    <t>Inclusion criteria: aged 18-55 years (upper limit changed to 65 years); met DSM-IV criteria for a diagnosis of MDD (assessed with SCID); BDI-II score=14-28 (upper limit of 28 removed). Exclusion criteria: treatment with antidepressants, benzodiazepines, or mood stabilizers prior to screening (changed to subjects taking a stable dose [no change in the amount] of antidepressants for at least 3 months prior to screen if no anticipated dose changes during the study); psychotherapy for depression in the 3 months prior to screening; more than six 1 h mind–body practices in the last 6 months; a current prayer practice &gt;2 h a week bipolar illness; history of psychosis; suicide attempt throughout lifetime (changed to within prior year) or suicidal ideation within the last year (changed to suicidal ideation with intent in the prior year using C-SSRS criteria); current alcohol or substance abuse or dependence; inability to complete the study protocol</t>
  </si>
  <si>
    <t>Iyengar Yoga and Coherent Breathing. The yoga component emphasized backbends and inversions. During relaxation transition, subjects performed ujjayi breathing, which creates a small resistance to airflow by slight contraction of the laryngeal muscles with partial closure of the glottis, activating vagal afferents (originating in the larynx and pharynx), while also activating vagal afferents by breathing against a resistive load. Coherent breathing entails gentle breathing through the nose with equal duration of inhalation and exhalation at a respiratory rate that optimizes HRV and sympatho-vagal balance by breathing at an average rate of 5 bpm for most adults. The 90-min yoga classes consisted of approximately 60min of yoga postures and approximately 10min of transition that included deep relaxation (savasana) and ujjayi breathing (which helps control and slow the breath rate), followed by 20min of coherent breathing. Subjects were given the option to continue ujjayi during coherent breathing. A compact disc (CD) of two chime tones was played to pace the coherent breathing with instructions to breathe in on the high tone and out on the low tone. The 12-week yoga intervention was comprised of 11 unique sequences. The first 10 sequences were done for 1 week each, and the 11th sequence extended over a 2-week period. Each homework assignment consisted of 15min of postures and 15min of CD-paced coherent breathing. All yoga classes followed an established progression: seated or reclining postures for centering while the sutra translation and interpretation for that class were read; Sun Salutations; standing poses; twists, transition poses; inversions; deep relaxation (shavasana and ujjayi); and coherent breathing. Ujjayi breathing was reviewed at the beginning of each class and during the transition period</t>
  </si>
  <si>
    <t>TAU in both arms. High dose versus low dose groups</t>
  </si>
  <si>
    <t>36x 90-min sessions</t>
  </si>
  <si>
    <t>24x 90-min sessions</t>
  </si>
  <si>
    <t>No statistically significant differences betwee groups</t>
  </si>
  <si>
    <t>36.6 (12.9)</t>
  </si>
  <si>
    <t>TAU in both arms. High dose versus low dose yoga groups. Remission higher than response</t>
  </si>
  <si>
    <t>4075 (1314) cumulative total yoga minutes</t>
  </si>
  <si>
    <t>2737 (625) cumulative total yoga minutes</t>
  </si>
  <si>
    <t>R21AT004014 and R01AT007483 (CCS), M01RR00533 (Boston University Clinical and Translational Science Institute (CTSI)), Ul1RR025771 (General Clinical Research Unit at Boston University Medical Center) and K23AT00 8043 (MBN)</t>
  </si>
  <si>
    <t>40.0 (SD NR)</t>
  </si>
  <si>
    <t>Unpublished study, data extracted from Cipriani 2018 SR (imputed remission and response not extracted). Modified ITT (97% of N randomised). No measure of variance for baseline HAMD</t>
  </si>
  <si>
    <t>Unpublished study, data extracted from Cipriani 2018 SR (imputed remission and response not extracted). Modified ITT (99.6% of N randomised). No measure of variance for baseline MADRS</t>
  </si>
  <si>
    <t>Discontinuation due to side effects not available</t>
  </si>
  <si>
    <t>NCT00406952</t>
  </si>
  <si>
    <t>37.8 (12.5)</t>
  </si>
  <si>
    <t>Inclusion criteria: aged 18-65 years; met DSM-IV criteria for a primary diagnosis of major depressive disorder, with symptoms present for at least 1 month; not currenly taking psychotropic medications; HAMD score of at least 22. Exclusion criteria: prior failure to respond to sertraline treatment or two or more antidepressant treatments of adequate dose and duration in the past 5 years; current diagnosis of generalized anxiety, social anxiety, obsessive compulsive, panic, post-traumatic stress, anorexia, bulimia, or substance abuse disorder within the past 6 months; current or past diagnosis of delirium, schizophrenia, bipolar, psychotic, dementia, or amnestic cognitive disorder</t>
  </si>
  <si>
    <t>From Cipriani 2018 SR. Discontinuation data not available in paper, extracted from Cipriani 2018 SR</t>
  </si>
  <si>
    <t>Discontinuation data not available in paper, extracted from Cipriani 2018 SR</t>
  </si>
  <si>
    <t>Discontinuation/N randomised by group not reported in paper, discontinuation due to SE and N randomised by group extracted from Cipriani 2018 SR (discontinuation due to any reason calculated on basis of 'evaluable' sample)</t>
  </si>
  <si>
    <t>Hungary, Italy, Poland, Portugal, Spain, &amp; Slovak Republic</t>
  </si>
  <si>
    <t>Inclusion criteria: outpatients aged 18-65 years; met DSM-IV criteria for a diagnosis of major depressive disorder; HAMD score=18-24; symptoms of depression for at least 1 month before the run-in phase of the study; not be receiving treatment for the current phase of illness. Exclusion criteria: MADRS score of 30 or greater; HAMD score improved by more than 20% between screening and baseline; melancholia or psychosis; high risk of suicide or any primary psychiatric disorder other than majordepression; positive history for major depression refractory to medical treatments; alcohol or psychoactive substance abuse or dependence; seizure disorder; a history or presence of bipolar disorder; any psychotic or mental disorder due to a general medical condition; any other clinically significant medical condition (hepatic or renal disease, myocardial infarction, pregnancy/lactation); used psychopharmacologic or non-psychopharmacologic drugs with psychotic effects or electroconvulsive therapy (with the exception of patients stabilized on benzodiazepines)</t>
  </si>
  <si>
    <t>Sertraline (in the morning) + trazodone placebo (in evening)</t>
  </si>
  <si>
    <t>300-450mg/day</t>
  </si>
  <si>
    <t>Double-dummy (placebo in sertraline arm). During the single-blind run-in period and the first 2 weeks of the double-blind treatment only, patients were allowed to take either zolpidem up to 10 mg or chloral hydrate up to 1000 mg as required up to three times a week. Well established psychotherapy was also permitted. A total of 20 patients (trazodone, 11; sertraline nine) were stabilized on benzodiazepines at study inclusion and continued on this treatment during the study</t>
  </si>
  <si>
    <t>Patients in the sertraline group reported numerically more hospitalizations and had suffered depressive symptoms for longer; patients in the trazodone group had suffered the present episode of depression for longer and previously taken more psychiatric medications</t>
  </si>
  <si>
    <t>45.9 (11.0)</t>
  </si>
  <si>
    <t>2.8 (4.1)</t>
  </si>
  <si>
    <t>From Cipriani 2018 SR. 59% previously treated with psychiatric medications, but does not appear to be restricted to the current episode</t>
  </si>
  <si>
    <t>297mg</t>
  </si>
  <si>
    <t>59mg</t>
  </si>
  <si>
    <t>Double-dummy (placebo in sertraline arm). Modified ITT (99% of N randomised). SE converted to SD</t>
  </si>
  <si>
    <t>ACRAF SpA, Rome, Italy</t>
  </si>
  <si>
    <t>NAIR1995</t>
  </si>
  <si>
    <t>Canada, Denmark, &amp; UK</t>
  </si>
  <si>
    <t>Inclusion criteria: inpatients and outpatients aged 60-90 years; met DSM-III-R criteria for a diagnosis of a major depressive episode; HAMD score of at least 18; duration of current episode of at least 4 weeks; CGI-S rating of a least moderate. Exclusion criteria: any other psychiatric or neurological diagnosis; known severe systemic diseases; acute infections; clinically significant abnormal laboratory findings, including ECG sitting blood pressure of 2 170/I 00 mm Hg and heart rate of &lt; 50 or &gt; 100 bpm, orthostatic systolic fall in blood pressure of &gt; 30 mm Hg after lying for 5 min; any contraindications to the trial drugs; patients who were uncooperative; history of drug or alcohol abuse; received cyclic antidepressants in the preceding week, MAOIs and neuroleptics in the 2 preceding weeks and sleep deprivation or electroconvulsive therapy during the last month</t>
  </si>
  <si>
    <t>25-100mg/day</t>
  </si>
  <si>
    <t>Nortriptyline + moclobemide placebo</t>
  </si>
  <si>
    <t>Nortriptyline placebo + moclobemide placebo</t>
  </si>
  <si>
    <t>Placebo in  both arms. Psychotropic drugs were not permitted during the study, however, short-acting benzodiazepines (oxazepam or temazepam) up to 50 mg/day or chloral hydrate 1000 mg in the evening were permitted both during the run-in and trial period. 23 on nortriptyline and 21 on placebo received chloralodol, chloral hydrate or benzodiazepines concomitantly.</t>
  </si>
  <si>
    <t>Median 71</t>
  </si>
  <si>
    <t>62-89</t>
  </si>
  <si>
    <t>Data not extracted for moclobemide. Baseline HAMD cannot be extracted but can be categorised as more severe based on inclusion criterion</t>
  </si>
  <si>
    <t>Placebo in both arms (double dummy, to control for moclobemide which is not extracted here). Baseline HAMD cannot be extracted but can be categorised as more severe based on inclusion criterion</t>
  </si>
  <si>
    <t>Depression symptoms cannot be extracted (reported as median rather than mean)</t>
  </si>
  <si>
    <t>Inclusion criteria: inpatients and outpatients aged at least 60 years; met DSM-IV criteria for a diagnosis of a current major depressive episode, with or without endogenous or psychotic features; symptoms present for at least 1 month; those with late onset depression (began after the age of 50); HAMD score of at least 21. Exclusion criteria: significant abnormal biological findings on electrocardiographic or laboratory examination; focal neurological findings or systemic neurological disorder (e.g. seizure disorder, stroke, Parkinson’s disease); those with uncontrolled medical illness at the time of recruitment; a manic or hypomanic episode; any history of psychosis; current substance dependence; electroconvulsive therapy within 6 months of recruitment; HAMD score improved by 25% or more during the washout period</t>
  </si>
  <si>
    <t>30-40mg/day</t>
  </si>
  <si>
    <t>Lorazepam up to 4 mg/day was allowed for management of anxiety or insomnia. Except for six patients with psychotic symptoms (two in the nortriptyline subgroup and four in the citalopram subgroup), who received haloperidol up 4 mg/day during the first 4 weeks, no other psychoactive drugs were administered.</t>
  </si>
  <si>
    <t>70.7 (4.7)</t>
  </si>
  <si>
    <t>From Benraad 2016 SR. 10% psychotic. 16% inpatient</t>
  </si>
  <si>
    <t>1.5 (1.0)</t>
  </si>
  <si>
    <t>61.11mg (17.45)</t>
  </si>
  <si>
    <t>33.45mg (4.84)</t>
  </si>
  <si>
    <t>Modified ITT (97% of N randomised). No measure of variance for change score</t>
  </si>
  <si>
    <t>Investigacions Biome`diques August Pi i Sunyer Institut (IDIBAPS)</t>
  </si>
  <si>
    <t>From Cuijpers 2008 SR. 16% chronic major disability and 14% chronic severe disability with recent worsening</t>
  </si>
  <si>
    <t>CBT group with or without homework assignments</t>
  </si>
  <si>
    <t>Inclusion criteria: outpatients aged at least 18 years; met DSM-IV criteria for a diagnosis of major depressive disorder; symptoms present for at least 1 month before study entry; HAMD score of at least 20. Exclusion criteria: history or presence of bipolar disorder or any psychotic disorder; history of alcohol or substance abuse within the past year; any clinically significant medical disorders or abnormalities detected during the prestudy physical screening that might compromise study participation; acutely suicidal to the degree that precautions against suicide were needed; history of nonresponse to venlafaxine or fluoxetine; had received either study drug within 6 months prior to starting the double-blind treatment period; received any of the following treatments before entering the trial: electroconvulsive therapy within 3 months; any investigational drug or antipsychotic drug within 30 days; astemizole, cisapride, sumatriptan, terfenadine, any monoamine oxidase inhibitor, paroxetine, or sertraline within 14 days; any other antidepressant, anxiolytic, sedative-hypnotic drug (except chloral hydrate), or any other psychotropic drug within 7 days of the start of double-blind treatment; or any other drug with psychotropic effects within 7 days of the start of the double-blind treatment period unless a stable dose of the drug had been maintained for at least 1 month (3 months for thyroid or hormonal medications) before study day 1; pregnant or lactating women, or women capable of childbearing who were unwilling to use a medically acceptable form of contraception; HAMD score improved by 20% or more during placebo run-in</t>
  </si>
  <si>
    <t>Double dummy (placebo in fluoxetine arm)</t>
  </si>
  <si>
    <t>2-5 capsules/day</t>
  </si>
  <si>
    <t>142mg (64)</t>
  </si>
  <si>
    <t>41mg (17)</t>
  </si>
  <si>
    <t>Pretreatment clinical and demographic characteristics did not differ significantly among treatment groups</t>
  </si>
  <si>
    <t>39.5 (11.5)</t>
  </si>
  <si>
    <t>Unpublished paper, data not extracted for placebo in 2009 GL. Appears to be same sample as Nemeroff 2007</t>
  </si>
  <si>
    <t>Double dummy (placebo in fluoxetine arm). Modified ITT (96% of N randomised). Different version HAMD for remission</t>
  </si>
  <si>
    <t>From Jakobsem 2017 SR. 43% prior antidepressant medications but does not appear to be specific to current episode. Data not extracted for functioning as not available for all participants</t>
  </si>
  <si>
    <t>Wyeth Research, Collegeville, PA</t>
  </si>
  <si>
    <t>UMIN Clinical Trial Registry (UMIN-CTR) (ID: UMIN000015097)</t>
  </si>
  <si>
    <t>Those in the waiting list control group received either the iCBT or the sEFM intervention based on randomization just after assessment at T2 (6-week follow-up). Thus, there were no comparisons between the intervention groups and the waiting list group at T3 (3-month follow-up)</t>
  </si>
  <si>
    <t>Internet-based cognitive behavioral therapy (iCBT). The simplified iCBT program used in the study was developed by one of the authors (E. S.). This is a straightforward program that identifies stress-generating cognitions (thoughts) and encourages participants to come up with the opposite thoughts and find evidence and examples to support the new thoughts, which in turn encourages them to make a cognitive restructuring</t>
  </si>
  <si>
    <t>Simplified emotion-focused mindfulness (sEFM) exercise. sEFM is a simple mindfulness exercise in which participants are instructed to take time to feel their negative emotions without judgment. Participants were instructed to come up with recent experiences that were slightly uncomfortable</t>
  </si>
  <si>
    <t>There were no significant differences between the three groups in terms of sex, age, marital status, educational attainment, employment status, CES-D score at T0, PHQ-9 score at T0, and GAD-7 score at T0</t>
  </si>
  <si>
    <t>43.7 (11.3)</t>
  </si>
  <si>
    <t>Waitlist not available as treatment received by this timepoint</t>
  </si>
  <si>
    <t>Inclusion criteria: aged 19-66 years; showing symptoms of at least mild depression (CES-D score of at least 16 and PHQ-9 score of at least 5) at screening (but not necessarily at baseline assessment); having internet access. Exclusion criteria: suicidal ideation (a score of 0 or 1 on item 9 on the PHQ-9)</t>
  </si>
  <si>
    <t>RIETI, Japan</t>
  </si>
  <si>
    <t>40.4 (11.2)</t>
  </si>
  <si>
    <t>Unpublished paper, data extracted from Cipriani 2018 SR. Modified ITT (98% of N randomised). No measure of variance for baseline HAMD</t>
  </si>
  <si>
    <t>Inclusion criteria: met CCMD-2 criteria for a diagnosis of clinical depression; HAMD score of at least 17. Exclusion criteria: other serious primary diseases, such as heart disease, hepatic disease, renal disease, and haematopoietic system disease; psychiatric patients; pregnancy or lactation; non-co-operative patients; definitive diagnosis of infectious disease</t>
  </si>
  <si>
    <t>TCM-style electro-acupuncture. Acupuncture points used were Baihui (DU20) and Sanyinjiao (SP6)</t>
  </si>
  <si>
    <t>TCM-style electro-acupuncture in a similar manner to group 1 but using Taichong (LR 3),Sanyinjiao (SP 6), Neiguan (PC 6), and Shenmen (HT 7).</t>
  </si>
  <si>
    <t>Non-English paper, data extracted from Smith 2018 SR. Baseline severity not available but can be categorised as more severe based on inclusion criterion. N randomised/discontinuation not reported by group</t>
  </si>
  <si>
    <t>Inclusion criteria: outpatients aged 18-70 years; met DSM-IV criteria for a diagnosis of MDD; HAMD score of at least 20. Exclusion criteria: concomitant psychiatric illnesses; mental retardation; alcohol or drug abuse; severe somatic illnesses; positive medical history for cerebral diseases; obesity; history of infection; known autoimmune disease; received electroconvulsive therapy, or used immunosuppressive agents or immunostimulants within 6 months; pregnant or breastfeeding women</t>
  </si>
  <si>
    <t>Electroacupuncture on the acupoints of Baihui (DU20) and Zusanli (ST36) synchronously. The selection of acupoints was based on our long-term experience in the clinic</t>
  </si>
  <si>
    <t>Electroacupuncture on the acupoints of Taichong (LR3), Sanyinjiao (SP6), and Neiguan (PC6) and Shenmen (HT7), whose selection was based on the acupoints frequently used for depression-associated symptoms in China</t>
  </si>
  <si>
    <t>42.0 (12.5)</t>
  </si>
  <si>
    <t>23-70</t>
  </si>
  <si>
    <t>3.0 (3.2)</t>
  </si>
  <si>
    <t>Grant (2006AA02Z432) from National Program for Biomedical Hightech, the Ministry of Science and Technology, China P.R., and a grant (04-05LP10) from the National Program for Traditional Medicine, State Administration of Traditional Chinese Medicine, China P.R</t>
  </si>
  <si>
    <t>From Cuijpers 2019b SR. Half of the participants received group format and half individual but data combined</t>
  </si>
  <si>
    <t>Behavioiural activation; no treatment</t>
  </si>
  <si>
    <t>NCT02330627</t>
  </si>
  <si>
    <t>Inclusion criteria: individuals seeking treatment for depression and/or anxiety; aged 18-55 years; Overall Anxiety Severity and Impairment Scale (OASIS) score of at least 10 or PHQ-9 score of at least 10. Exclusion criteria: pharmacological treatments that could affect brain functioning (e.g., anxiolytics, antidepressants in the past 6 weeks); concurrent psychotherapy, or empirically supported treatments for anxiety or depression (e.g., cognitive behavioral therapy in the past 6 weeks); current active suicidal ideation; history of major neurological disorder or moderate to severe traumatic brain injury; moderate alcohol or marijuana use disorder (past year); mild substance use disorder (all other drugs; past year); bipolar I or psychotic disorders; characteristics that compromise MRI safety (e.g., metal in body)</t>
  </si>
  <si>
    <t>Quality of Life, Enjoyment, and Satisfaction Questionnaire – Short Form (Q-LES-Q-SF); Satisfaction With Life Scale (SWLS)</t>
  </si>
  <si>
    <t>Taylor et al. (2014)</t>
  </si>
  <si>
    <t>Waitlist participants completed the pre- and post-assessments at a 10-week interval. Treatment was offered to these individuals after the post-assessment.</t>
  </si>
  <si>
    <t>Doctoral-level/master’s level clinician</t>
  </si>
  <si>
    <t>Participants in the PAI group were significantly more likely to have reported prior psychosocial treatment use compared to participants in the waitlist group</t>
  </si>
  <si>
    <t>Grant awarded to Charles T. Taylor from the University of California, San Diego, Clinical and Translational Research Institute’s National Institute of Health Clinical and Translational Science Awards Program Grant UL1TR001442</t>
  </si>
  <si>
    <t>Positive Activity Intervention (PAI). Core components included: psychoeducation and treatment rationale; noticing and amplifying positive events; increasing prosocial behaviours; increasing participation in rewarding activities; increasing awareness of personal strengths and opportunities to use those strengths; affirming values; promoting future-oreinted positive cognitions and behaviours; increasing prosocial behaviours and connection with others; gratitude letter; personalized positive activity plan; consolidating learning and developing plans to maintain/enhance gains. The structure of each session followed traditional behavioral treatment regimens—namely, review completion of the prior week’s exercises, including self-monitoring of emotions and exercise completion; troubleshoot issues that arose during exercise completion; introduce material about a new PAI; and identify exercises to implement for the upcoming week</t>
  </si>
  <si>
    <t>29.5 (11.9)</t>
  </si>
  <si>
    <t>Follow-up data not available for waitlist as participants received intervention following endpoint assessment. Data and demographics available for modified ITT sample (97% of N randomised). 56% met diagnostic criteria for MDD</t>
  </si>
  <si>
    <t>Below subthreshold symptoms (PHQ-9=7)</t>
  </si>
  <si>
    <t>Inclusion criteria: met DSM-IV criteria for a diagnosis of MDD; HAMD score of at least 14. Exclusion criteria: severe or poorly controlled concurrent medical disorders that would interfere with participation; met DSM-IV criteria for a psychotic or organic mental disorder, bipolar disorder, active alcohol or drug dependence, a primary anxiety or eating disorder (primary refers to the diagnosis associated with the most functional impairment), attention deficit hyperactivity disorder, a learning disorder, or borderline, antisocial, or paranoid personality disorder; could not complete questionnaires written in English; had not completed at least a 10th grade education or earned a General Equivalency Diploma; scored below the 9th grade reading level on the Wide-Range Achievement Test; an immediate active suicide risk (e.g., a score of 3 or 4 on HAM-D item 3), if they had previously failed to respond to a trial of at least 8 weeks of CBT, or if they were currently taking antidepressant medications and were either unable or unwilling to discontinue these medications</t>
  </si>
  <si>
    <t>9 modules + 12 therapist sessions</t>
  </si>
  <si>
    <t>Self &amp; therapist (no further detail reported)</t>
  </si>
  <si>
    <t>The modules provided a sequential grounding in the methods of CBT, ranging from behavioral activation to recognizing and addressing dysfunctional thoughts and beliefs. The final module covered relapse prevention. The modules used a blend of video illustrations, psychoeducation from a psychiatrist-narrator, feedback to users, mood graphs to measure progress, interactive skill-building exercises that help users apply CBT methods in daily life, and quizzes to assess comprehension and promote learning. Each module took about 25 minutes to complete, although patients were encouraged to work through the program at their own pace. A clinician dashboard allowed therapists to assess progress, view learning exercises, and facilitate coordination of the human and computer elements of treatment. The initial session with the therapist lasted 50 minutes and provided both an overview of CBT and an introduction to using GDA. The next seven weekly therapy sessions were 25 minutes long. Therapists reviewed the material covered in the module and self-help assignments as a springboard for applying CBT methods to specific problem areas identified by the patient. During the second 8 weeks, patients received four 25-minute booster sessions with their therapist and could use the CCBT modules ad libitum to facilitate mastery of material. Thus, across 16 weeks, a patient could receive up to 325 minutes of contact with a therapist.</t>
  </si>
  <si>
    <t>CBT was conducted according to the methods of Beck et al. (1979). No further details reported</t>
  </si>
  <si>
    <t>Inventory of Interpersonal Problems (IIP); Global Assessment of Functioning Scale (GAF)</t>
  </si>
  <si>
    <t>46.3 (14.3)</t>
  </si>
  <si>
    <t>4.3 (5.7)</t>
  </si>
  <si>
    <t>There were no significant differences in baseline patient characteristics between the two treatment groups</t>
  </si>
  <si>
    <t>8.1 (2.1) computer modules + 11.0 (3.0) sessions with therapist (5.0 hours total)</t>
  </si>
  <si>
    <t>16.0 (5.0) sessions</t>
  </si>
  <si>
    <t>Remission not extractable for follow-up</t>
  </si>
  <si>
    <t>Relationship problems</t>
  </si>
  <si>
    <t>NIMH grants R01-MH082762 (to Dr. Wright) and R01-MH082794 (to Dr. Thase)</t>
  </si>
  <si>
    <t>Austria</t>
  </si>
  <si>
    <t>Inclusion criteria: inpatients and outpatients aged 61-85 years; met DSM-III criteria for a diagnosis of major depression; HAMD score of at least 18. Exclusion criteria: HAMD score improvement of more than 20% during placebo run-in; severe renal, hepatic, or gastrointestinal disease; cardiovascular disease; glaucoma; neurological disease; senile dementia; schizophrenia; organic brain syndrome; prostatic hypertrophy; diabetes; considered at serious risk of suicide; lithium therapy; ECT during the previous 3 months; MAOIs or oral neuroleptics in previous 2 weeks; depot neuroleptics in previous 4 weeks; known alcohol abuse</t>
  </si>
  <si>
    <t>74.0 (SD NR)</t>
  </si>
  <si>
    <t>61-85</t>
  </si>
  <si>
    <t>At baseline, the two groups were similar in demographic and clinical characteristics</t>
  </si>
  <si>
    <t>Only discontinuation data can be extracted. Baseline severity cannot be extracted but can be categorised as more severe based on inclusion criterion and figure</t>
  </si>
  <si>
    <t>Not available electronically. Excluded from 2004 GL 'Method of depression diagnosis not specified'. Depression outcome outside protocol</t>
  </si>
  <si>
    <t>Not available electronically. Secondary analysis of Bernecker 2016</t>
  </si>
  <si>
    <t>Not available electronically. Baseline data is median not mean, and inclusion criteria do not allow for categorisation</t>
  </si>
  <si>
    <t>Moclobemide; clomipramine; placebo</t>
  </si>
  <si>
    <t>CBT group + TAU; enhanced TAU</t>
  </si>
  <si>
    <t>Inclusion criteria: aged 18-65 years; met DSM-III criteria for a diagnosis of major unipolar depressive disorder; HAMD score of at least 17; Raskin Depression Scale (RDS) score of at least 8, and RDS score higher than Covi Anxiety Scale score. Exclusion criteria: HAMD score improved by more than 20% during the placebo run-in; a previous history of manic episodes; pregnancy, lactation, or women of child-bearing age without adequate contraceptive measures; glaucoma and chronic urinary retention; brain or other significant organic illness including hyperthyroidism; hypertension treated with guanethedine, reserpine, clonidine or methyldopa; schizophrenia; other mental illness or severe suicidal risk; recent history (less than 1 year) of drug or alcohol abuse; concurrent treatment with other psychotropic drugs including lithium; use of monoamine oxidase inhibitors less than 2 weeks prior to the start of the trial; family history of phospholipidosis</t>
  </si>
  <si>
    <t>Placebo in both arms. Any concomitant medication was controlled. Occasionally 10 mg of clorazepate was allowed for transitory insomnia</t>
  </si>
  <si>
    <t>46.2 (SD NR)</t>
  </si>
  <si>
    <t>24-65</t>
  </si>
  <si>
    <t>Inclusion criteria: newly referred outpatients aged 18-65 years; met RDC for diagnosis of major depressive disorder (either probable or definite); HAMD score of at least 15. Exclusion criteria: had depressive symptoms which were manifestations of another current psychiatric illness, such as schizophrenia, an obsessional or phobic state; previous history of another psychiatric disorder in the last year, or previous history at any point of schizophrenia or schizoaffective disorder; pregnant; received lithium in the previous 4 weeks, an MAOI in the previous 2 weeks or any other antidepressant in the previous 3 days; received ECT within the previous 4 weeks; taking any other medication which could not be safely and ethically stopped or which might interact with the study drugs; any significant organic illness; physically dependent upon drugs or other addictive agents; presented with an episode of depression of less than two weeks duration</t>
  </si>
  <si>
    <t>153.3mg</t>
  </si>
  <si>
    <t>168mg equivalent</t>
  </si>
  <si>
    <t>No additional psychotropic medication was prescribed other than flurazepam or chloral hydrate for night sedation. These were used on at least one night during the study by 12 (39%) on imipramine and 12(48%) on placebo (not significantly different).</t>
  </si>
  <si>
    <t>No statistically significant (p&lt;0.05) difference between groups at baseline</t>
  </si>
  <si>
    <t>Duphar, Weesp, The Netherlands</t>
  </si>
  <si>
    <t>Inclusion criteria: fluency in Kurdish (Sorani); aged at least 18 years; depressive symptoms as the primary concern. Exclusion criteria: ongoing psychological treatment or counselling; any change in psychotropic medication 12 weeks before entering treatment; other conditions warranting more intensive care, for example, psychosis, anorexia nervosa; suicidal ideation</t>
  </si>
  <si>
    <t>33.9 (8.2)</t>
  </si>
  <si>
    <t>19-55</t>
  </si>
  <si>
    <t>Follow-up not available for waitlist as treatment received by that timepoint. 20% prior psychological treatment. 10% taking medication at baseline</t>
  </si>
  <si>
    <t>Lindegaard 2019</t>
  </si>
  <si>
    <t>Self &amp; master’s degree‐level students in clinical psychology</t>
  </si>
  <si>
    <t>Internet‐based cognitive behavior therapy (ICBT). The treatment program was based on protocols from two previous studies of ICBT for depression from the research group (Andersson et al., 2005; Johansson et al., 2012). However, the current adapted and translated version had comparatively more emphasis on behavioral rather than cognitive interventions. It also relied more heavily on video presentations of simulated client–therapist interactions exemplifying the content of the modules. The treatment consisted in total of seven modules: (1) introduction to CBT, (2) depression from a CBT perspective, (3) behavioral activation I, (4) behavioral activation II, (5) insomnia from a CBT perspective, (6) sleep strategies, and (7) maintaining and continuing positive changes. The therapists had weekly contact with the participants after the completion of each module providing feedback on the participants’ homework assignments through a built‐in message function in the treatment platform. The therapists were also available to answer questions sent by the participants within 24 hr throughout the treatment</t>
  </si>
  <si>
    <t>For the patients in the wait‐list condition, no modules or therapist contact was available. However, the full treatment was obtained after the first treatment period had ended.</t>
  </si>
  <si>
    <t>4.4 modules</t>
  </si>
  <si>
    <t>This study was sponsored in part by a grant to Prof. G. Andersson from Linköping University and in part by a grant from the Swedish Science Foundation (Grant no. 2018‐05827)</t>
  </si>
  <si>
    <t>Lindegaard, T., Brohede, D., Koshnaw, K., Osman, S. S., Johansson, R., &amp; Andersson, G. (2019). Internet‐based treatment of depressive symptoms in a Kurdish population: A randomized controlled trial. Journal of clinical psychology, 75(6), 985-998.</t>
  </si>
  <si>
    <t>Inclusion criteria: aged at least 18 years; met DSM-IV-TR criteria for a diagnosis of mild to moderate depression; MADRS self-report version score (MADRS-S)=15-35; had a computer with access to the internet; a resident in Sweden; able to read and write in Swedish. Exclusion criteria: suicidal or severely depressed (according to MADRS-S); presently participating in any other psychological treatment; made changes in antidepressant medications (or other medications that may affect mood) during the last 3 months; active exercisers (exercised more than once a week); met criteria for another primary psychiatric diagnosis</t>
  </si>
  <si>
    <t>Those who were randomized to the control group were after 12 weeks (equivalent to the treatment period) re-randomized to one of the four treatment groups</t>
  </si>
  <si>
    <t>42 (13.5)</t>
  </si>
  <si>
    <t>NCT01619930</t>
  </si>
  <si>
    <t>Lewinsohn (1974)</t>
  </si>
  <si>
    <t>Martell et al. (2010)</t>
  </si>
  <si>
    <t>Physical activity (PA) without rationale. The treatment focus for this group was purely on PA; with participants encouraged to gradually increase their degree of PA over the weekly treatment modules. Each module contained a number of worksheets in which the participants could register their activity and thus get feedback from their counselor. In order to facilitate the participant to self-monitor their PA they were mailed a pedometer at the start of the treatment</t>
  </si>
  <si>
    <t>Physical activity (PA) with rationale. The treatment was similar to the treatment offered to “PA without rationale”, with the difference that a seven-page long rationale was provided. The rationale aimed at helping the participants to view their depression in a wider context and increase the understanding of the disorder. This treatment group was also mailed a pedometer at the start of the treatment.</t>
  </si>
  <si>
    <t>This group was provided treatment based on Lewinshon's (1974) model of behavioral activation. Treatment modules contained worksheets where the participant were asked to identify pleasant events to find positive amplifiers and then increase the frequency of these activities to achieve positive changes in their mood.</t>
  </si>
  <si>
    <t>This group received modules based on Martell's model of behavioral activation (Martell et al., 2010). The focus for this group was to learn to understand their behavior patterns and strategies and to test new, more effective actions to enhance their mood. This group also received weekly homework assignments, with subsequent feedback by their therapists.</t>
  </si>
  <si>
    <t>Modified ITT (at least 1 post-baseline assessment, 92% of N randomised so categorised as completer)</t>
  </si>
  <si>
    <t xml:space="preserve">Umeå University </t>
  </si>
  <si>
    <t>GSK (study 826)</t>
  </si>
  <si>
    <t>Paroxetine CR</t>
  </si>
  <si>
    <t>12.5-75mg/day</t>
  </si>
  <si>
    <t>Inclusion criteria: aged 18-65 years; met DSM-IV criteria for a diagnosis of MDD (assessed using MINI); MADRS score of at least 20. Exclusion criteria: clinically predominant axis I disorder other than MDD; history of unresponsiveness to either paroxetine or venlafaxine or exhibited prior hypersensitivity/intolerance to either paroxetine CR or venlafaxine XR; substance abuse/dependence; prior non-response to SSRIs; suicidal/homicidal risk; concurrent psychotherapy or psychotropic pharmacotherapy; any serious medical condition or clinically significant finding in the screening or baseline evaluation that would preclude the administration of paroxetine CR or venlafaxine XR; required concomitant therapy with psychoactive medication; have taken other psychoactive medication within the following time frames prior to the screening visit: antidepressants other than MAOIs or fluoxetine (eg, tricyclic antidepressants, SSRIs, and NSRIs), lithium and oral antipsychotics-14 days ; hypnotics, benzodiazepines, and all other sedatives (including chlorpheniramine and other sedating antihistamines)-14 days; fluoxetine, MAOIs-4 weeks; depot neuroleptics-12 weeks; any CNS-active herbal preparations/supplement (eg, St John’s wort, kava kava, etc.)-14 days</t>
  </si>
  <si>
    <t>Modified ITT (94% of N randomised so categorised as completer)</t>
  </si>
  <si>
    <t>53% dysthymia</t>
  </si>
  <si>
    <t>Inclusion criteria: met DSM-IV criteria for a diagnosis of non-psychotic major depression; HAMD score of at least 18. Exclusion criteria: history of substance dependency, bipolar I disorder or schizophrenia; neurological or relevant medical diseases</t>
  </si>
  <si>
    <t>51.7 (15.3)</t>
  </si>
  <si>
    <t>Lorazepam and zolpidem were allowed as co-medication</t>
  </si>
  <si>
    <t>204mg (58)</t>
  </si>
  <si>
    <t>51mg (31)</t>
  </si>
  <si>
    <t>There was no sponsor for this study</t>
  </si>
  <si>
    <t>Inclusion criteria: aged at least 18 years; met DSM-IV criteria for a diagnosis of a majro depressive episode; HAMD score of at least 18. No further inclusion/exclusion criteria can be extracted (data extracted from 2009 GL)</t>
  </si>
  <si>
    <t>Unpublished study, data extracted from 2009 GL. Definition of response includes 50% improvement in HAMD or MADRS score and CGI-I 'much improved' or 'very much improved'. Baseline severity not available but can be categorised as more severe based on inclusion criterion</t>
  </si>
  <si>
    <t>Unpublished, data extracted from 2009 GL. Baseline severity cannot be extracted but can be categorised as more severe based on inclusion criterion. No demgraphic data available</t>
  </si>
  <si>
    <t>Depression symptoms not available</t>
  </si>
  <si>
    <t>Depression outcome measure is outside protocol</t>
  </si>
  <si>
    <t>Exercise + TAU; attention placebo + TAU</t>
  </si>
  <si>
    <t>38.8 (13.3)</t>
  </si>
  <si>
    <t>Non-English language paper, data extracted from Cipriani 2018 SR (imputed remission not extracted and response not extracted as definition unclear). No measure of variance for baseline HAMD. Modified ITT (94% of N randomised so categorised as completer)</t>
  </si>
  <si>
    <t>Inclusion criteria: aged 18-65 years; met DSM-III-R criteria for a diagnosis of either current alcohol dependence or abuse and for current major depression, dysthymia, or depressive disorder not otherwise specified; depressive disorder was primary, defined as either having had its onset prior to the onset of alcohol abuse or having continued during at least 6 months of sobriety. Exclusion criteria: history of mania, psychosis, seizure disorder; severe current physical dependence on alcohol requiring inpatient detoxification; abstinence of 2 weeks duration at baseline; current serious and unstable physical illness; met criteria for dependence on another substance, apart from nicotine, within the last 6 months (if alcohol was not clearly the main substance of abuse); women not using adequate contaception; CGI-I score of 1 or 2 after 1-week placebo run-in</t>
  </si>
  <si>
    <t>TAU (alcohol relapse prevention programme) in both arms</t>
  </si>
  <si>
    <t>Significantly more subjects randomised to imipramine were currently married</t>
  </si>
  <si>
    <t>Not available electronically. All participants met diagnostic criteria for alcohol abuse or dependence. TAU (alcohol relapse prevention programme) in both arms. Typo in mean age. 12% bipolar disorder</t>
  </si>
  <si>
    <t>All participants met diagnostic criteria for alcohol abuse or dependence. TAU (alcohol relapse prevention programme) in both arms. Definition of remission also requires response (at least 50% improvement)</t>
  </si>
  <si>
    <t>262mg (43)</t>
  </si>
  <si>
    <t>AA9539 from National Institute on Alchohol Abuse and Alcoholism and by grant NIMH 30906 from the Mental Health Clinical Research Center, New York</t>
  </si>
  <si>
    <t>Simons 1986</t>
  </si>
  <si>
    <t>Follow-up of Murphy 1984. Continuous data in figures and timepoints unclear for dichotomous data</t>
  </si>
  <si>
    <t>CBT; nortriptyline; CBT + nortriptyline; CBT + pill placebo</t>
  </si>
  <si>
    <t>Inclusion criteria: consecutive admissions on the inpatient services of Western Psychiatric Institute; aged 18-65 years; met DSM-III-R criteria for a diagnosis of comorbid major depressive disorder and alcohol dependence (assessed using SCID). Exclusion criteria: diagnosis of bipolar disorder, schizoaffective disorder, schizophrenia, or non-alcohol substance dependence; hyperthyroidism or hypothyroidism; clinically significant liver disease; notable cardiac or renal impairment; pregnancy; mental retardation; clinically evidence cognitive impairment; received antipsychotic or antidepressant medication in the month before admission to hospital</t>
  </si>
  <si>
    <t>Sex; ethnicity</t>
  </si>
  <si>
    <t>25mg (9)</t>
  </si>
  <si>
    <t>1.25 capsules (0.45)</t>
  </si>
  <si>
    <t>Not available electronically. From Jakobsen 2017 SR. All participants met criteria for diagnosis of alcohol dependence</t>
  </si>
  <si>
    <t>All participants met criteria for diagnosis of alcohol dependence</t>
  </si>
  <si>
    <t>All patients also received "usual care" for dual-diagnosis patients, consisting of weekly supportive psychotherapy sessions and weekly meetings with an attending psychiatrist</t>
  </si>
  <si>
    <t>34.8 (10.2)</t>
  </si>
  <si>
    <t>Discontinuation due to any reason not reported by group</t>
  </si>
  <si>
    <t>Placebo group have significantly lower BDI score after detoxification and washout</t>
  </si>
  <si>
    <t>Grants AA09127 and AA10523 from the National Institute on Alchohol Abuse and Alcoholism, and grant MH30915 from the Mental Health Clinical Research Center, Rockville, Md.</t>
  </si>
  <si>
    <t>Not available electronically. Excluded from 2009 GL 'Replication study but used results from both studies (each had different participants)'. Baseline severity not reported and inclusion criteria does not enable categorisation</t>
  </si>
  <si>
    <t>Meditation-relaxation group</t>
  </si>
  <si>
    <t>Inclusion criteria: complaints of anxiety, nervousness, tension, fatigue, insomnia, sadness, or somatic discomfort. Exclusion criteria: major affective disorder; latent or manifest psychosis; major medical illness; were on psychotropic medications</t>
  </si>
  <si>
    <t>From Thomas 2018 SR. Not available electronically. Data not extracted for attention placebo as N&lt;10. Mean age cannot be extracted as not split by group and not all arms included. Participants were excluded if they had major affective disorder</t>
  </si>
  <si>
    <t>20x 45-min sessions</t>
  </si>
  <si>
    <t>The first 2 sessions (week 1) were identical for both groups. These sessions consisted of an explanation of stress, anxiety, and tension, as well as physical exercises designed to demonstrate the differences between relaxed and tense muscles. For the following 18 sessions, the meditation-relaxation group received modified progressive muscle relaxation according to the methods of Wolpe (1969) and Lazarus (1972), combined with meditative imagery (DeBerry, 1982). The first 3 sessions were purely muscle relaxation, while the remaining 15 consisted of muscle relaxation witht meditation and visual imagery. The imagery consisted of concentration on scenes that are generally considered to be relaxing (e.g. the ocean, the country, or the mountains). The sessions consisted of approximately 5 minutes of sitting quietly, 10 minutes of progressive muscle relaxation, 5 minutes of meditation with visual imagery, 3-5 minutes of sitting quietly, and 1-2 minutes of awakening with the remaining time being left for discussion and questions</t>
  </si>
  <si>
    <t>The first 2 sessions (week 1) were identical for both groups. These sessions consisted of an explanation of stress, anxiety, and tension, as well as physical exercises designed to demonstrate the differences between relaxed and tense muscles. For the cognitive restructuring group, the remaining 18 sessions consisted of a combination of cognitive restructuring (Beck, 1976; Ellis, 1979; Selgman et al., 1979; Woodfolk &amp; Richardson, 1979) and assertiveness training (Wolpe &amp; Lazarus, 1966). The first 2 sessions (week 2) were primarily didactic, the next 6 sessions concentrated on changing maladaptive ways of thinking. The final 10 sessions focused on assertiveness training and the integration of improved thoughts, feelings, and behaviours. The final sessions consisted predominantly of role-playing and feedback involving in vivo homework assignments. In vivo assignments were given throughout the entire assertiveness course. All sessions were actively devoted to teaching and encouraging the application of constructive positive thinking and rational coping strategies</t>
  </si>
  <si>
    <t>Bristol-Myers Company</t>
  </si>
  <si>
    <t>Inclusion criteria: aged 18-70 years; met diagnostic criteria for both RDC endogenous major depression and DSM-III major depression with melancholia (criteria modified in two ways: the minimum duration of illness was increased to 4 weeks, and transient mood reactivity did not preclude a diagnosis of melancholia); HAMD score of at least 18; free of psychotropic drug treatment for at least 1 week with the additional requirement of of at least 2 weeks for MAOI and 4 weeks for any investigational drug. Exclusion criteria: significant medical problems; history of organic mental disorder; recent substance abuse; primary psychiatric diagnosis other than major depression; women of childbearing potential; HAMD score had improved by more than 25% during placebo run-in</t>
  </si>
  <si>
    <t>Chloral hydrate was allowed for insomnia as needed</t>
  </si>
  <si>
    <t>27-64</t>
  </si>
  <si>
    <t>Not available electronically. Data not extracted for nefazadone. Baseline severity cannot be extracted but can be categorised as more severe based on inclusion criterion</t>
  </si>
  <si>
    <t>158mg</t>
  </si>
  <si>
    <t>Inclusion criteria: outpatients aged at least 18 years; met DSM-III criteria for a diagnosis of major depressive disorder; HAMD score of at least 18; Raskin Depression Scale (RDS) score of at least 9, and RDS score greater than Covi Anxiety Scale score. Exclusion criteria: clinically significant medical illness; endocrinopathy; current substance abuse; HAMD score improved by 20% or more during placebo run-in</t>
  </si>
  <si>
    <t>210mg</t>
  </si>
  <si>
    <t>38mg</t>
  </si>
  <si>
    <t>7.67 capsules</t>
  </si>
  <si>
    <t>Baseline HAMD not reported but can be categorised as more severe based on inclusion criterion. No measure of variance for change score reported. Modified ITT (97% of N randomised). Definition of response included at least 50% improvement in HAMD OR CGI-I score of 1 or 2</t>
  </si>
  <si>
    <t>Not available electronically. Excluded from 2009 GL 'Crossover and continuation trial'. Multicentre study, data extracted for single site, reference for multisite publication not reported. Baseline HAMD not reported but can be categorised as more severe based on inclusion criterion. Demographic data not reported</t>
  </si>
  <si>
    <t>Inclusion criteria: aged 18-70 years; met DSM-III-R criteria for a diagnosis of a major depressive episode; HAMD score &gt; 18. Exclusion criteria: concomitant severe or active form of renal, cardiac, endocrinological or neurological disease; history of psychoactive substance abuse; strong suicidal risk; schizophrenia or psychotic state; pregnant or lactating women; HAMD score improved by 15% or more between screening and baseline</t>
  </si>
  <si>
    <t>Paroxetine + imipramine placebo</t>
  </si>
  <si>
    <t>125-150mg/day</t>
  </si>
  <si>
    <t>Double-dummy (placebo in paroxetine arm). No other psychoactive drugs were used except for patients who had initiated benzodiazepines within 14 days before the screening visit and who were allowed to continue with the medication throughout the study period. Patients requiring hypnotics were allowed only one benzodiazepine on a p.r.n. basis at night. Other essential non-psychotropic medications were continued if they were initiated before the study and no changes were allowed during the study period</t>
  </si>
  <si>
    <t>45.7 (13.2)</t>
  </si>
  <si>
    <t>Data not extracted for remission as definition unclear. 33% inpatient</t>
  </si>
  <si>
    <t>Definition of remission unclear</t>
  </si>
  <si>
    <t>From Smith 2018 SR. Not available electronically. Cannot be extracted from SR as no baseline score and cannot categorise on basis of inclusion criteria</t>
  </si>
  <si>
    <t>Liebowitz 1988</t>
  </si>
  <si>
    <t>LIEBOWITZ1988</t>
  </si>
  <si>
    <t>Quitkin 1988</t>
  </si>
  <si>
    <t>QUITKIN1988</t>
  </si>
  <si>
    <t>QUITKIN1989</t>
  </si>
  <si>
    <t>Baseline HAMD not reported by group and not all arms relevant</t>
  </si>
  <si>
    <t>Not available electronically. Data not extracted for fluvoxamine. Only discontinuation data can be extracted. Baseline severity cannot be extracted but can be categorised as more severe based on inclusion criterion and figure. Demographic data cannot be extracted as not split by group and not all arms included</t>
  </si>
  <si>
    <t>Inclusion criteria: outpatients aged 18-67 years; met DSM-III criteria for a diagnosis of major affective disorder; illness duration of 1 to 18 months; HAMD score of at least 22; CGI-S score of at least 'moderately ill'; score of 'very mild', i.e. 2 or less on the following BPRS items: conceptual disorganisation, mannerisms and posturing, grandiosity, suspiciousness, hallucinatory behaviour, unusual thought content, and disorientation. Exclusion criteria: pregnant or lactating women, or women of childbearing potential taking inadequate contaceptive measures; schizophrenia; psychotic symptoms; organic dementias; diagnosis within 1 year of substance abuse or alcoholism; cardiovascular, hepatic, renal, gastrointestinal, pulmonary, metabolic, or other systemic diseases that could interfere with the diagnosis, treatment, or assessment of depression; required treatment with any concurrent medication that might interact with or obscure the action of the study medications; clinically significant abnormalities in ECG or laboratory results; multiple drug allergies; received MAOIs or lithium in the 2 weeks preceding study entry or who had received any other antidepressant drugs in the preceding 1 week; received any investigational drug or ECT in the previous 4 weeks</t>
  </si>
  <si>
    <t>Not available electronically. Two dose arms (60mg and 120mg) but BNF only recommends 60mg/day for duloxetine for MDD</t>
  </si>
  <si>
    <t>Duloxetine (60mg/day); duloxetine (120mg/day)</t>
  </si>
  <si>
    <t>From Guaiana 2007 SR (data cannot be extracted from SR-baseline severity not available). Not available electronically</t>
  </si>
  <si>
    <t>Inclusion criteria: aged 18-65 years; PHQ-9 score &gt; 14. Exclusion criteria: pregnant women; patients who needed urgent medical attention; unable to communicate clearly</t>
  </si>
  <si>
    <t>ISRCTN95149997</t>
  </si>
  <si>
    <t>Primary healthcare centre; sex</t>
  </si>
  <si>
    <t>Enhanced TAU in both arms: usual care and treatment provided by the primary healthcare physician was enhanced by provision of screening results to both patient and physician and use of a contextualised version of the mhGAP guidelines (a manual containing the specific mhGAP guidelines for primary care physicians treating depression), including when and where to refer for psychiatric care</t>
  </si>
  <si>
    <t>Chowdhary et al. (2016)</t>
  </si>
  <si>
    <t>Healthy Activity Program (HAP), based on behavioural activation that includes the following strategies: psychoeducation, behavioural assessment, activity monitoring, activity structuring and scheduling, activation of social networks, and problem solving. Additional strategies used in response to specific needs consisted of behavioural strategies to improve interpersonal communication skills and decrease rumination, advice regarding sleep problems and tobacco cessation, and relaxation training.</t>
  </si>
  <si>
    <t>6-8x 30-40 min sessiions</t>
  </si>
  <si>
    <t>Lay counsellor</t>
  </si>
  <si>
    <t>Enhanced TAU in both arms (provision of screening results and use of treatment guideline). Modified ITT (99.6% of N randomised)</t>
  </si>
  <si>
    <t>Enhanced TAU in both arms. Data and demographics availablel for modified ITT sample (99.6% of N randomised)</t>
  </si>
  <si>
    <t>42.5 (12.0)</t>
  </si>
  <si>
    <t>PHQ-9 at endpoint not reported</t>
  </si>
  <si>
    <t>Baseline characteristics were similar by group</t>
  </si>
  <si>
    <t>Inclusion criteria: primary care patients aged 21-73 years; met DSM-III-R criteria for a diagnosis of unipolar major depression; MADRS score of at least 22. Exclusion criteria: dysthymia or cyclothymia (DSM-III-R); MADRS score improved by more than 20% during 7-day run-in period; pregnancy or lactation; alcohol or drug abuse within the last year; treatment with MAOIs within the past 2 weeks; severe somatic disease; organic brain syndrome; schizophrenia; epilepsy or other neurological disease; suicide risk; known hypersensitivity to citalopram or fluoxetine or other drugs; failure to use an acceptable contraceptive method</t>
  </si>
  <si>
    <t>Double-dummy. No other psychotropic drugs were allowed, except for benzodiazepines in the event that a sedative/hypnotic was required. Drug treatment for concurrent somatic illness was limited as much as possible. 59% in citalopram group and 57% in fluoxetine group were prescribed benzodiazepines</t>
  </si>
  <si>
    <t>43.5 (SD NR)</t>
  </si>
  <si>
    <t>No measure of variance for MADRS scores</t>
  </si>
  <si>
    <t>Double-dummy. No measure of variance for MADRS scores. Modified ITT (88% of N randomised so categorised as completer)</t>
  </si>
  <si>
    <t>Bulgaria, Croatia, Hungary, Poland, Romania, Russia, &amp; Slovakia</t>
  </si>
  <si>
    <t>Inclusion criteria: outpatients aged at least 18 years; met DSM-IV criteria for a diagnosis of MDD (assessed with MINI); CGI-S score of at least 4; HAMD score of at least 15. Exclusion criteria: any current primary DSM-IV Axis I diagnosis other than MDD or any anxiety disorder as a primary diagnosis within the year preceding enrollment; any previous diagnosis of bipolar disorder, psychosis, or schizoaffective disorder; lack of response to at least two adequate courses of antidepressant therapy (at least 4 weeks’ duration) within the therapeutic dose range during their current MDD episode; serious suicide risk; history of substance abuse or dependence within the past year or a positive urine drug screen; serious medical illness (cardiovascular, hepatic, renal, respiratory, hematological, endocrine, or neurological disease, or clinically significant laboratory abnormality)</t>
  </si>
  <si>
    <t>Double-dummy. Patients were permitted to take non-prescription, but not prescription, analgesic medications</t>
  </si>
  <si>
    <t>80mg</t>
  </si>
  <si>
    <t>45.2 (11.1)</t>
  </si>
  <si>
    <t>Double-dummy. Dosage of both duloxetine arms over recommended BNF level. Modified ITT (99.7% of N randomised). No measure of variance for change score</t>
  </si>
  <si>
    <t>No measure of variance for LOCF change score</t>
  </si>
  <si>
    <t>SF-36 mental health component score; SF-36 physical health component score; EuroQOL Questionnaire (EQ-5D)</t>
  </si>
  <si>
    <t>11 European countries</t>
  </si>
  <si>
    <t>Inclusion criteria: outpatients aged at least 18 years; met DSM-IV criteria for a diagnosis of MDD; HAMD score of at least 25; access to a telephone. Exclusion criteria: any current primary DSM-IV Axis I diagnosis other than MDD; lack of response to at least 2 adequate courses of antidepressant therapy during the current episode; serious suicide risk and/or a score ≥3 on Item 3 (suicide) of the HAMD17 at visit 1 and/or 2 (randomization)</t>
  </si>
  <si>
    <t>Duloxetine alone</t>
  </si>
  <si>
    <t>60-120mg/day</t>
  </si>
  <si>
    <t>Duloxetine + telephone intervention. Telephone intervention included 3 calls over 12 week period. The initial telephone call was expected to last around 30 minutes, and included review of symptoms and discussion about MDD (diagnosis, causes, consequences and treatments) and the patients' emotional and rational responses to treatment. The 2 subsequent calls reviewed progress and experiences on treatment, and followed up on issues or themes arising from the initial call(s).</t>
  </si>
  <si>
    <t>78.9mg (22.3)</t>
  </si>
  <si>
    <t>78.0mg (21.6)</t>
  </si>
  <si>
    <t>46.2 (13.1)</t>
  </si>
  <si>
    <t>5.4 (12.7)</t>
  </si>
  <si>
    <t>7.4 (14.9)</t>
  </si>
  <si>
    <t>Two duloxetine arms: one with telephone intervention to promote adherence (telephone intervention not relevant to this review). Modified ITT (99.6% of N randomised). Converted SE to SD for change score</t>
  </si>
  <si>
    <t>Two duloxetine arms: one with telephone intervention to promote adherence (telephone intervention not relevant to this review). Modified ITT (99.6% of N randomised). Converted SE to SD for change score. No baseline score reported</t>
  </si>
  <si>
    <t>From Twohig 2017 SR. TAU (for alcohol dependence) in both arms but unclear how much TAU intervention was targeted at depression in TAU arm. No consistent timepoint/number of sessions for therapy 'The treatment phase continued until the treatment team and medical staff determined that a participant had met criteria for discharge, at which point the posttreatment assessment was scheduled'</t>
  </si>
  <si>
    <t>Placebo in both arms (double-dummy). All participants were alcohol dependent. Data not extracted for naltrexone + placebo or sertraline + naltrexone arms. From Jakobsem 2017 SR</t>
  </si>
  <si>
    <t>Placebo in both arms (double-dummy, to control for naltrexone which is not extracted here). All participants were alcohol dependent</t>
  </si>
  <si>
    <t>43.7 (10.2)</t>
  </si>
  <si>
    <t>Gender; regular smoking (&gt;5 cigarettes per week); HAM-D scores at the time of randomization (10–20 versus ≥21); drinking frequency (drinking on &lt;68% versus ≥68% of days in the past 90 days)</t>
  </si>
  <si>
    <t>Sertraline + naltrexone placebo. Treatment included weekly individual cognitive-behavioral therapy (CBT) using the National Institute on Alcohol Abuse and Alcoholism Project MATCH (Matching Alcoholism Treatments to Client Heterogeneity) manual, adapted to also treat depression</t>
  </si>
  <si>
    <t>Double placebo (for sertraline and naltrexone). Treatment included weekly individual cognitive-behavioral therapy (CBT) using the National Institute on Alcohol Abuse and Alcoholism Project MATCH (Matching Alcoholism Treatments to Client Heterogeneity) manual, adapted to also treat depression</t>
  </si>
  <si>
    <t>Inclusion criteria: aged 21-75 years; met DSM-IV criteria for diagnoses of major depression and alcohol dependence (assessed using SCID); consumption of an average of ≥12 alcoholic drinks per week; consumption of an alcoholic drink on ≥40% of the 90 days before treatment; 3 days of consecutive abstinence just before starting treatment; HAMD score of at least 10. Exclusion criteria: substance dependence besides alcohol or nicotine dependence; bipolar-affective disorder, schizophrenia, or other psychotic or organic mental disorders; were regularly taking an antidepressant; needed psychiatric medications other than an antidepressant; severe medical illness; pregnant or breastfeeding</t>
  </si>
  <si>
    <t>NCT00004554</t>
  </si>
  <si>
    <t>National Institute on Alcohol Abuse and Alcoholism grant R01-AA09544-10 (principal investigator, Dr. Pettinati)</t>
  </si>
  <si>
    <t>Inclusion criteria: aged 18-65 years; BDI-II score of at least 14 (at screening and baseline); fluent in French; able to access the internet-based intervention at home. Exclusion criteria: currently receiving psychological therapy; started or changed dose of antidepressant medication during the past month</t>
  </si>
  <si>
    <t xml:space="preserve">In each session, participants listened to 64 audio recordings of descriptions of everyday situations (approximately 10 s each), arranged into eight sets of 8 with a self-paced break in between each set, and were instructed to imagine themselves in the scenarios as vividly as possible, seeing them through their own eyes. The scenarios were initially ambiguous as to their emotional tone but in the imagery CBM condition they always ended up positively. For example: “It is your birthday and by midday you have heard from no one to wish you happy birthday. By the end of the day, you have received many friendly messages </t>
  </si>
  <si>
    <t>In each session, participants listened to 64 audio recordings of descriptions of everyday situations (approximately 10 s each), arranged into eight sets of 8 with a self-paced break in between each set, and were instructed to imagine themselves in the scenarios as vividly as possible, seeing them through their own eyes. In the control CBM condition, 50% of the scenarios were positively and 50% negatively (e.g. by the end of the day, you have still received no messages).</t>
  </si>
  <si>
    <t>26.7 (9.1)</t>
  </si>
  <si>
    <t>Following Time 2 assessment, participants in the waitlist condition were randomly assigned to either imagery or control CBM</t>
  </si>
  <si>
    <t>Proportion receiving antidepressants at baseline not reported. 3% current diagnosis of depression. Data not extracted for follow-up (&lt;1 month)</t>
  </si>
  <si>
    <t>97% completed all 4 sessions</t>
  </si>
  <si>
    <t>94% completed all 4 sessions</t>
  </si>
  <si>
    <t>Academic Society of Geneva to AP</t>
  </si>
  <si>
    <t>Inclusion criteria: divorced women of Ahvaz city. No further inclusion/exclusion criteria reported</t>
  </si>
  <si>
    <t>Very limited detail reported on intervention and control</t>
  </si>
  <si>
    <t>Not available electronically. Very limited detail reported in paper</t>
  </si>
  <si>
    <t>Participants who scored above average on the intrinsic religiosity (IR) measure and consented to be included in the religious group were assigned there, while those who scored below average on the IR measure or were non-Christian were assigned to the non-religious group.</t>
  </si>
  <si>
    <t>CCBT; religious CCBT; waitlist</t>
  </si>
  <si>
    <t>Transdiagnostic intervention for anxiety and mood disorders</t>
  </si>
  <si>
    <t>Web-based transdiagnostic intervention; waitlist</t>
  </si>
  <si>
    <t>Unpublished study, data extracted from Cipriani 2018 SR (imputed remission and response not extracted). Modified ITT (90% of N randomised so categorised as completer). No measure of variance for baseline HAMD</t>
  </si>
  <si>
    <t>38.4 (SD NR)</t>
  </si>
  <si>
    <t>Unpublished study, data extracted from Cipriani 2018 SR (imputed remission and response not extracted). Modified ITT (95% of N randomised). No measure of variance for baseline HAMD</t>
  </si>
  <si>
    <t>Unpublished, data extracted from Cipriani 2018 SR. Data not extracted for bupropion</t>
  </si>
  <si>
    <t>37.9 (11.6)</t>
  </si>
  <si>
    <t>Unpublished study, data extracted from Cipriani 2018 SR. Modified ITT (95% of N randomised). No measure of variance for baseline HAMD</t>
  </si>
  <si>
    <t>Inclusion criteria: outpatients aged 18-65 years; met DSM-III criteria for a diagnosis of unipolar major depressive disorder; HAMD score of at least 20; Raskin Severity of Depression and Mania Scale (RSDM) score greater than Covi Anxiety Scale score; CGI-S score of at least moderate. Exclusion criteria: pregnant or lactating women; women of childbearing potential not using approved contraception; serious suicidal risk; clinically significant medical illness; organic brain disease; recent substance or alcohol abuse; regular use of other psychotropic drugs (including lithium); history of psychosis; 20% or greater improvement in HAMD score during placebo run-in</t>
  </si>
  <si>
    <t>39.8 (SD NR)</t>
  </si>
  <si>
    <t>Baseline severity cannot be extracted but can be categorised as more severe based on inclusion criterion. Modified ITT (97% of N randomised)</t>
  </si>
  <si>
    <t>Unpublished study, baseline severity and inclusion criteria not available</t>
  </si>
  <si>
    <t>Unpublished study. Excluded from 2009 GL 'Inadequate diagnosis of depression'</t>
  </si>
  <si>
    <t>Inclusion criteria: met CCMD-3 criteria for a diagnosis of clinical depression; HAMD score of at least 17. Exclusion criteria: physical ailments; organic brain disorders; substance dependence; had taken hormones, nerve blockers or immunomodulating drugs in the past month</t>
  </si>
  <si>
    <t>All groups received an SSRI such as citalopram, paroxetine, or fluoxetine at the standard daily oral dose.</t>
  </si>
  <si>
    <t>A manual TCM-style acupuncture intervention was delivered for 30 minutes. Acupuncture points included Baihui (GV20), Yintang (EX-HN3), Shenting (GV24), Fengchi (GB20), Dazhui (GV14), Shengdao (GV11), and Zhiyang (GV9). All groups received an SSRI such as citalopram, paroxetine, or fluoxetine at the standard daily oral dose.</t>
  </si>
  <si>
    <t>18 sessions</t>
  </si>
  <si>
    <t>The electro-acupuncture intervention was identical to the manual acupuncture intervention except that electro-acupuncture was performed between GV20 and EX-HN-3. All groups received an SSRI such as citalopram, paroxetine, or fluoxetine at the standard daily oral dose.</t>
  </si>
  <si>
    <t>Non-English language paper, data extracted from Smith 2018 SR. Baseline severity not available but can be categorised as more severe based on inclusion criterion. N randomised/discontinuation not reported by group</t>
  </si>
  <si>
    <t>Netherlands Trial Register NTR1296</t>
  </si>
  <si>
    <t>Gender; education (low v. middle–high); age (450 v. 450 years)</t>
  </si>
  <si>
    <t>Inclusion criteria: aged at least 18 years; CES-D score of at least 10; completion of baseline assessment. Exclusion criteria: had received psychological or psychopharmacological treatment for a mental complaint within the past 3 months, had reading or writing problems due to insufficient Dutch language skills; unable to invest approximately 30 min per day up to 3 h per week in the intervention and daily practice; diagnosed with a current severe mental disorder or had a moderate to high suicide risk according to the Dutch version of the Mini International Neuropsychiatric Interview (MINI) and the Sheehan Disability Scale (SDS)</t>
  </si>
  <si>
    <t>Bohlmeijer &amp; Hulsbergen (2013)</t>
  </si>
  <si>
    <t>Participants in the waiting-list control group were offered no intervention but were free to access other forms of care (as were all participants once they were eligible). They were instructed that, should they encounter symptomatic deterioration or other difficulties over the course of the study, they were to seek help from their family, general practitioner or other sources, as they normally would. Six months after baseline these participants could start a web-based intervention of their choice</t>
  </si>
  <si>
    <t>TAU in all arms</t>
  </si>
  <si>
    <t>The web-based Acceptance and commitment therapy (ACT) intervention was based on a self-help intervention, ‘Living to the Full’. The modules were based on six core processes of ACT that together promote psychological flexibility. These core processes are acceptance (active and aware embracing of aversive internal experiences); cognitive defusion (creating a context in which undesirable functions of thoughts disappear); contact with the present moment (mindfulness); self as context (the sense of oneself as the observer of one’s thoughts, feelings and experiences); values (choosing values in different life domains); and committed action (commitment to choices on the basis of these values). In the first part of the intervention participants reflect on their avoidance and control strategies and whether these are effective in the long run. In the second part participants learn how to stay in contact with their present experiences without trying to avoid or control them. Cognitive defusion and experiencing self as context are practised. In the third part the focus is on becoming aware of one’s most important personal values and making decisions based on these values. An additional focus is relapse prevention, which includes self-management and action plans. Each module uses experiential exercises and metaphors to illustrate the ACT process, as well as text messages, tailored stories for motivation and an option to personalise the homepage. Furthermore, participants were encouraged to practise daily mindfulness exercises, designed to reduce stress. These exercises lasted on average 10–15 min and were provided on audio, downloadable within the web-based intervention. After completing a session, participants wrote an email to their counsellor reflecting on the process and using the opportunity to ask questions. They could proceed to the next session after receiving personal feedback from their counsellor. The feedback messages of the counsellors contained the key learning points and goals of the completed session, feedback on the key exercises and a preview of the following session. The feedback was accompanied by positive and encouraging support. Participants received automatic email messages when they completed a session, when personal feedback was received, and to remind them to finish a session or to start a new session. A session was fulfilled when all exercises were completed.</t>
  </si>
  <si>
    <t>The active control condition was a web-based intervention based on Pennebaker’s expressive writing paradigm. Expressive writing generally involves asking participants to write about a highly stressful experience (particularly their deepest thoughts and feelings), usually in three or four sessions. This intervention extended and adapted Pennebaker’s method into a web-based format equivalent to that of the ACT intervention, comprising nine online sessions presented in three parts. Each session started with a psychoeducational paragraph on emotions and emotion regulation, followed by instructions in the expressive writing method. This consisted of writing about emotional experiences for 15–30 min on at least 3 days a week. The first three sessions focused on expressive writing about negative experiences. In sessions four to six participants looked back at their experiences with expressive writing in the first part, and focused on emotion regulation and reappraisal of emotions; these modules were based on Gross’s process model of emotion regulation, and were added to extend the intervention to 9 weeks. In the last three modules of the intervention participants focused on writing about positive experiences and self-management for preventive purposes. After completing a session, participants wrote an email to their counsellor reflecting on the process and using the opportunity to ask questions. They could proceed to the next session after receiving personal feedback from their counsellor. The feedback messages of the counsellors contained the key learning points and goals of the completed session, feedback on the key exercises and a preview of the following session. The feedback was accompanied by positive and encouraging support. Participants received automatic email messages when they completed a session, when personal feedback was received, and to remind them to finish a session or to start a new session. A session was fulfilled when all exercises were completed.</t>
  </si>
  <si>
    <t>Self &amp; masters psychology student</t>
  </si>
  <si>
    <t>46.8 (12.1)</t>
  </si>
  <si>
    <t>20-73</t>
  </si>
  <si>
    <t>Significant difference between groups at baseline for gender: X2(2,n= 236) = 22.78, P&lt;0.001</t>
  </si>
  <si>
    <t>TAU in both arms. Follow-up data not available for waitlist arm for this timepoint as treatment received</t>
  </si>
  <si>
    <t>Nuts-Ohra</t>
  </si>
  <si>
    <t>Warwick-Edinburgh Mental Well-being Scale (WEMWBS)</t>
  </si>
  <si>
    <t>ISRCTN 48134476</t>
  </si>
  <si>
    <t>Inclusion criteria: aged at least 18 years; lived in England; had internet access and an email address. Exclusion criteria: not reported</t>
  </si>
  <si>
    <t>MoodGYM</t>
  </si>
  <si>
    <t>MoodGYM is a free Internet-based self-help program that teaches cognitive-behavioral skills. It consists of 5 interactive modules that use diagrams and online exercises. It demonstrates the relationship between thoughts and emotions, examines issues related to stress and to relationships, and teaches relaxation and meditation techniques. It also includes sections on managing relationships and problem solving. Participants are encouraged to work their way through each of the 5 modules, 1 module per week, but are able to work at their own pace, ad libitum. The program includes an online workbook with 29 online exercises to help promote mental health. Slight modifications were made to some phrases used in the MoodGYM tool to replace Australian colloquialisms with their English equivalent. Logos were added to indicate affiliation to the NHS and University of Warwick (lead academic institution). Participants in the intervention arm received weekly email reminders to log in to the trial portal where they could access the intervention.</t>
  </si>
  <si>
    <t>The comparator was a waiting-list control group. During the trial, the control participants did not receive any specific intervention or email reminders. In common with the participants in the intervention arm, control participants were able to access general information pages on mental well-being on the NHS Choices website. At the completion of the trial (3 months after its commencement), participants in the control group were provided with access to the intervention.</t>
  </si>
  <si>
    <t>Baseline characteristics of participants in the trial were well balanced between the treatment groups</t>
  </si>
  <si>
    <t>41.1 (13.0)</t>
  </si>
  <si>
    <t>NHS Choices</t>
  </si>
  <si>
    <t>NCT01210651</t>
  </si>
  <si>
    <t>16x 90-min sessions</t>
  </si>
  <si>
    <t>Depression severity (mild depression per screening BDI scores of 14-19 versus moderate depression per screening BDI scores of 20-28)</t>
  </si>
  <si>
    <t>Inclusion criteria: adults from the San Francisco community; met diagnostic criteria for mild-to-moderate major depression, per evaluation with the Mini International Neuropsychiatric Interview; BDI-II score=14-28. Exclusion criteria: engaged in psychotherapy, antidepressant pharmacotherapy, herbal or nutraceutical mood remedies, or any mind-body practices; impaired cognition per score &lt; 24 on screening Folstein Mental Status Exam; illicit drug use or diagnosis of substance use disorder within 3 months of screening MINI; diagnosis of bipolar disorder or other Axis I disorders comorbid with major depression per screening MINI; severe major depression per score &gt; 28 on screening BDI; history of suicide attempts, suicidal ideation or psychosis; diagnosis of pregnancy; history of seizure disorder, uncontrolled hypertension, or carotid artery stenosis; acute medical or psychiatric symptoms likely to interfere with study participation</t>
  </si>
  <si>
    <t>Yoga history modules. The 16 modules comprising the attention control intervention were adapted from a series of community lectures previously given by the PI. In each module, short lectures were enhanced by documentary film clips carefully selected to focus on key historical figures and major branches of the yoga tradition, rather than depicting details of specific yoga practices. Interactive dialogue was encouraged between instructor and participants.</t>
  </si>
  <si>
    <t>Hatha yoga program, comprised of classical yoga breathing techniques, mindful body postures, and final deep relaxation pose. Several postures featured a chest-opening element, traditionally thought to help alleviate depression. The same hatha yoga sequence was used in all sessions.</t>
  </si>
  <si>
    <t>There were no statistically significant differences between the two intervention groups</t>
  </si>
  <si>
    <t>43.4 (14.8)</t>
  </si>
  <si>
    <t>22-72</t>
  </si>
  <si>
    <t xml:space="preserve">University of California, San Francisco </t>
  </si>
  <si>
    <t>ChiCTR-TRC-08000278</t>
  </si>
  <si>
    <t>Inclusion criteria: outpatients aged 18-60 years; met ICD-10 criteria for a diagnosis of MDD; HAMD score of at least 17; CGI-S score of at least 4; current paroxetine or other antidepressant use did not exceed 1 month. Exclusion criteria: unstable medical conditions; history of brain injury or surgery; suicidal attempts or aggressive behavior; history of manic, hypomanic, or mixed episode illness; comorbid with other neuropsychiatric disorders; family history of mental illnesses; investigational drug treatment within the previous 6 months; history of alcohol or drug abuse within the previous 12 months; pregnancy or lactation; currently under cognitive behavioral therapy or other behavioral therapies</t>
  </si>
  <si>
    <t>Concomitant use of other psychoactive agents was generally not allowed, but the use of benzodiazepines and non-benzodiazepines (e.g., zopiclone) for insomnia was permitted as long as these were taken no more than 14 days cumulatively</t>
  </si>
  <si>
    <t>18 sessions + 20-40mg/day</t>
  </si>
  <si>
    <t>The ten commonly used acupoints in the treatment of depressive symptoms were chosen for this study: Baihui (GV20), Yintang (EXHN3), Fengfu (GV16), Dazhui (GV14), bilateral Fengchi (GB20), bilateral Neiguan (PC6), and bilateral Sanyinjiao (SP6). Disposable acupuncture needles (0.30 mm in diameter and 25-40 mm in length, Hwato) were perpendicularly or obliquely inserted into acupoints at a depth of 10-30 mm. For MA, manual manipulation was conducted and needling sensation was generally achieved within 2 min after the manipulation. After needling sensation was achieved, the needles were retained for 30 min and manipulated once again during retaining in order to maintain needling sensation. Participants also received paroxetine</t>
  </si>
  <si>
    <t>The ten commonly used acupoints in the treatment of depressive symptoms were chosen for this study: Baihui (GV20), Yintang (EXHN3), Fengfu (GV16), Dazhui (GV14), bilateral Fengchi (GB20), bilateral Neiguan (PC6), and bilateral Sanyinjiao (SP6). Disposable acupuncture needles (0.30 mm in diameter and 25-40 mm in length, Hwato) were perpendicularly or obliquely inserted into acupoints at a depth of 10-30 mm. For EA, manual manipulation was also performed to achieve needling sensation, and electrical stimulation was then delivered between Baihui (Du20) and Yintang (EX-HN3) and between bilateral Fengchi (GB20) with continuous waves at alternating low (2 Hz) and high (100 Hz) frequency using Han’s Acupuncture Nerve Stimulator (H.A.N.S., mode code: LH202H). The intensity of stimulation was adjusted to a level at which patients felt most comfortable. The stimulation lasted 30 min. Other acupoints that were not stimulated electrically received an additional session of manual manipulation during 30-min treatment. Participants also received paroxetine</t>
  </si>
  <si>
    <t>Acupuncturist</t>
  </si>
  <si>
    <t>No significant differences in baseline variables were observed among the three groups</t>
  </si>
  <si>
    <t>33.3 (9.0)</t>
  </si>
  <si>
    <t>21.5 (26.2)</t>
  </si>
  <si>
    <t>Remission and response not reported for follow-up</t>
  </si>
  <si>
    <t>20.2mg (3.7)</t>
  </si>
  <si>
    <t>20.3mg (4.1)</t>
  </si>
  <si>
    <t>20.8mg (4.3)</t>
  </si>
  <si>
    <t>Participants continued to receive paroxetine between endpoint and follow-up</t>
  </si>
  <si>
    <t>Key Project of the National Eleventh-Five Year Research Program of China (2006BAI12B05-2, Y.H.), Key Project of Phase III of Guangdong Provincial “211” Program (Y.H.) and General Research Fund (GRF) of Research Grant Council of HKSAR (786611, Z.J.Z.).</t>
  </si>
  <si>
    <t>Inclusion criteria: BDI score=12-30. Exclusion criteria: met diagnostic criteria for chronic dysthymia, ie chronic depression of over two years duration, hypomania, psychosis or substance abuse; had been taking psychotropic drugs including prescribed drugs or herbal supplements for depression within the last 3 months; history of neurological disorders; endocrine disorders; pregnancy; active suicidal tendencies</t>
  </si>
  <si>
    <t>Medical acupuncturist</t>
  </si>
  <si>
    <t>Laser acupuncture. Acupuncture point selection was based on classical syndromes as defined in Traditional Chinese Medicine. The treatments were individualised, and the predominant syndromes were found to be either liver Qi stagnation or liver Qi deficiency. To facilitate recovery, classical ‘alarm points’ were chosen for treatment as these are traditionally believed to be the fastest acting points. Six primary acupuncture points were routinely used for all participants: LR14 on the right, CV15 and CV14 in the anterior midline (all being alarm points), HT7 at the wrists (for calming) and LR8 on the left (Liver Yin). LR8 was also believed to be a faster-acting acupuncture point. Secondary acupuncture points were selected by the acupuncturist and were only used when the HADS anxiety score was 11 or greater. The most important site was KI10. Other acupuncture points infrequently used were LI4, SP6, GV20.</t>
  </si>
  <si>
    <t>There were no cointerventions</t>
  </si>
  <si>
    <t>21-49</t>
  </si>
  <si>
    <t>From Smith 2018 SR. 37% had used antidepressants previously, but does not appear to be restricted to current episode</t>
  </si>
  <si>
    <t>38.5 (7.1)</t>
  </si>
  <si>
    <t>ANZCTR #12610000340033</t>
  </si>
  <si>
    <t>No co-interventions were permitted during the trial</t>
  </si>
  <si>
    <t>Inclusion criteria: aged 18-50 years; met DSM-IV criteria for a diagnosis of major depressive disorder; HAMD score of at least 14; Quick Inventory of Depressive  Symptomatology - Clinician (QIDS-CL) and Quick Inventory of Depressive Symptomatology - Self Reporting (QIDS-SR) score &gt;10; free of psychotropic drugs and herbal remedies for at least four weeks prior to trial entry. Exclusion criteria: duration of depression was greater than two years; history of hypomania or mania; substance abuse disorders; known central nervous system lesions; known uncontrolled endocrine disorders; pregnancy or potential pregnancy; active suicidal tendencies</t>
  </si>
  <si>
    <t>Laser acupuncture. All participants received treatment at selected putative ‘depression’ acupoints (unilateral right sided Qimen LR14, Juque Ren14, left sided Ququan LR8, left sided Shenmen HT7) and unilateral (right side) Taixi KI3. The choice of acupoints administered to both groups included – Qimen LR14, Ququan LR8, Juque CV14, Shenmen HT7 and Taixi KI3 – was based on the principles of TCM. Qimen LR14 and Juque CV14 are ‘‘alarm points’’ empirically known to act rapidly. LR14 and LR8 are useful in mood disorders and stressful states. CV14 is useful where somatic changes occur including pectoral pain, headaches, epigastric pain and nausea. HT7 is a classical acupoint used to calm the individual and help in insomnia. KI3 is useful for addressing fatigue and reducing anxiety. For those receiving LA, 100 mW low intensity infra red (808 nm) units were produced, based on the MoxlaR protocol, by Advantage Health Care, Victoria, Australia for this study. The laser beam is infra-red in frequency range (808 nm) and is not visible to the naked eye. The laser probe is fully in contact (perpendicular to the skin surface) to avoid scatter of the laser beam. Both laser units had a concealed section with a flick switch numbered by the manufacturer as ‘A’ and ‘B’, one of which was the placebo option, known only to the project manager (JAH) and the manufacturer. The control panel of the laser units beeped and a red light flashed when the laser probe button was on either A or B. Each unit was separately set up for placebo or laser options. None of the participants reported any sensation apart from a light touch of the laser probe when it was applied to the skin. The flick switches were concealed with wide fabric strip (velcrose) bands. The prepared unit was handed to the medical acupuncturist at the time of treatment and retrieved immediately after. The laser was applied to each acupoint for 10 s to deliver one joule of laser energy at each acupoint, giving a total of 5 J for 5 acupoints per session. For those in the placebo group the laser infra- red beam did not come on when the switch was pressed. Each participant wore black lensed laser protective glasses supplied by the manufacturer and was treated in a brightly lit environment. The laser probe was in direct contact with the participant’s skin surface perpendicularly before commencement of laser delivery.</t>
  </si>
  <si>
    <t>Placebo acupuncture. All participants received treatment at selected putative ‘depression’ acupoints (unilateral right sided Qimen LR14, Juque Ren14, left sided Ququan LR8, left sided Shenmen HT7) and unilateral (right side) Taixi KI3. The choice of acupoints administered to both groups included – Qimen LR14, Ququan LR8, Juque CV14, Shenmen HT7 and Taixi KI3 – was based on the principles of TCM. Qimen LR14 and Juque CV14 are ‘‘alarm points’’ empirically known to act rapidly. LR14 and LR8 are useful in mood disorders and stressful states. CV14 is useful where somatic changes occur including pectoral pain, headaches, epigastric pain and nausea. HT7 is a classical acupoint used to calm the individual and help in insomnia. KI3 is useful for addressing fatigue and reducing anxiety. For those receiving LA, 100 mW low intensity infra red (808 nm) units were produced, based on the MoxlaR protocol, by Advantage Health Care, Victoria, Australia for this study. The laser beam is infra-red in frequency range (808 nm) and is not visible to the naked eye. The laser probe is fully in contact (perpendicular to the skin surface) to avoid scatter of the laser beam. Both laser units had a concealed section with a flick switch numbered by the manufacturer as ‘A’ and ‘B’, one of which was the placebo option, known only to the project manager (JAH) and the manufacturer. The control panel of the laser units beeped and a red light flashed when the laser probe button was on either A or B. Each unit was separately set up for placebo or laser options. None of the participants reported any sensation apart from a light touch of the laser probe when it was applied to the skin. The flick switches were concealed with wide fabric strip (velcrose) bands. The prepared unit was handed to the medical acupuncturist at the time of treatment and retrieved immediately after. The laser was applied to each acupoint for 10 s to deliver one joule of laser energy at each acupoint, giving a total of 5 J for 5 acupoints per session. For those in the placebo group the laser infra- red beam did not come on when the switch was pressed. Each participant wore black lensed laser protective glasses supplied by the manufacturer and was treated in a brightly lit environment. The laser probe was in direct contact with the participant’s skin surface perpendicularly before commencement of laser delivery.</t>
  </si>
  <si>
    <t>No statistically significant differences between LA and PA were found at baseline</t>
  </si>
  <si>
    <t>38.3 (9.8)</t>
  </si>
  <si>
    <t>Previously in pairwise analyses. Quah-Smith 2015 (German paper) in 2009-2015 search. Follow-up could not be extracted as not available for sham acupuncture arm. 19% medications for depression</t>
  </si>
  <si>
    <t>Black Dog Foundation and a grant from a private philanthropist</t>
  </si>
  <si>
    <t>Protocol cannot be found on ANZCTR</t>
  </si>
  <si>
    <t>Inclusion criteria: met DSM-IV criteria for a diagnosis of minor depression (defined as the presence of 2-4 symptoms of major depression, with at least 1 symptom being depressed mood or anhedonia for at least 6 months, but not longer than 2 years); HAMD score=10-17; GAF score &lt;70; MOS Social Functioning score of 75% or less or an MOS Emotional Role Functioning score of 67% or less. Exclusion criteria: met DSM-IV criteria for a diagnosis of major depression disorder or dysthymia in the past year; organic mental disorders; substance use disorders; current or within one year of psychotic symptoms or disorders; bipolar disorder; antisocial personality disorder; anxiety disorder if considered primary to depression diagnosis</t>
  </si>
  <si>
    <t>Presence or absence of a history of MDD and/or dysthymia</t>
  </si>
  <si>
    <t>Subjects in the placebo group had lower SF-36 Vitality scores at baseline</t>
  </si>
  <si>
    <t>NIMH-NCCAM grant 5R0-1MH61757</t>
  </si>
  <si>
    <t>Modified ITT (90% of N randomised, so categorised as completer)</t>
  </si>
  <si>
    <t>From Kamenov 2017 SR. Data not extracted for St Johns wort arm. Data and demographics only available (by group) for modified ITT sample (90% of N randomised). Quality of Life, Enjoyment and Satisfaction Questionnaire (Q-LES-Q) not extracted as reported as % of max possible. Data not extracted for MOS-SF-36 or WBS as only subscales reported</t>
  </si>
  <si>
    <t>Modified ITT (90% of N randomised, so categorised as completer). Converted SE to SD</t>
  </si>
  <si>
    <t>From Taylor 2004 SR. Not available electronically. Inclusion criteria included cognitive impairment</t>
  </si>
  <si>
    <t>Not available electronically. Excluded in 2004 GL 'Irrelevant outcomes reported; dropouts only given for 4 weeks (study length 12 weeks)'. Excluded in 2009 GL 'No formal diagnosis'. Depression outcome measures outside protocol</t>
  </si>
  <si>
    <t>Amitriptyline + marital therapy; placebo + marital therapy arms; amitriptyline; placebo</t>
  </si>
  <si>
    <t>Not available electronically. 5 dropped out prior to completion and 3 others were randomly dropped to provide equal cell size</t>
  </si>
  <si>
    <t>Behavioural group therapy; supportive group therapy</t>
  </si>
  <si>
    <t>Not available electronically. Excuded from 2004 GL as 'Patients not diagnosed against recognised classification system'. Participants had sleep disturbance</t>
  </si>
  <si>
    <t>Inclusion criteria: met DSM-III criteria for a diagnosis of unipolar major depression, that could be treated in an outpatient setting; HAMD score of at least 18; Raskin Depression Scale (RDS) score of at least 8, and RDS score higher than Covi Anxiety Scale score. Exclusion criteria: other primary psychiatric diagnosis; unstable medical condition</t>
  </si>
  <si>
    <t>The only concomitant psychotropic medication permitted during the study was chloral hydrate 500mg at night for insomnia. This could be used for a maximum of 4 consecutive nights during the first 2 weeks of the study</t>
  </si>
  <si>
    <t>Excluded in 2004 GL as 'Unable to ascertain how many patients were randomised to each treatment group, therefore unable to extract any data'. Not available electronically. Data and demographics only reported for 'efficacy evaluable' sample (81% of N randomised). Baseline measure of variance reported as SD but appears more like SE so converted</t>
  </si>
  <si>
    <t>N randomised/discontinuation not reported by arm (N completers reported), data only reported for 'efficacy evaluable' sample (81% of N randomised). Converted SE to SD</t>
  </si>
  <si>
    <t>N randomised/discotinuation not reported by group. Depression symptoms cannot be extracted (in figure)</t>
  </si>
  <si>
    <t>30.7mg (7.4)</t>
  </si>
  <si>
    <t>Not available electronically. Excluded from 2009 GL 'Drug misuse'. All participants were methadone maintained opiate addicts</t>
  </si>
  <si>
    <t>Inclusion criteria: opiate addicts who had received methadone for a minimum of 3 months; CES-D score&gt;15; met DSM-II criteria for a diagnosis of an episode of depression lasting at least 2 weeks; Raskin Depression Scale score of at least 7. Exclusion criteria: diagnosis such as heart disease or liver disease</t>
  </si>
  <si>
    <t>1-3 capsules/day</t>
  </si>
  <si>
    <t>TAU in both arms (methadone and once weekly 90-min therapy targeted at opiate addiction)</t>
  </si>
  <si>
    <t>No measure of variance for depression symptoms</t>
  </si>
  <si>
    <t>29.0 (SD NR)</t>
  </si>
  <si>
    <t>No statistically significant difference between groups</t>
  </si>
  <si>
    <t>139.4mg</t>
  </si>
  <si>
    <t>149.7mg equivalent</t>
  </si>
  <si>
    <t>All participants were opiate addicts. TAU in both arms (methadone and once weekly 90-min therapy targeted at opiate addiction). Modified ITT at endpoint (96% of N randomised). No measure of variance for HAMD</t>
  </si>
  <si>
    <t>3-month and 6-month follow-up data from Rush 1977 cannot be extracted. Depression symptoms not reported for 12-month follow-up in Kovacs 1981</t>
  </si>
  <si>
    <t>Not available electronically. Discontinuation for any reason not reported by group, and no depression outcomes reported. One site of multicentre study and no reference to multicentre study</t>
  </si>
  <si>
    <t>Excluded from 2009 GL 'Atypical depression'. Not available electronically. Preliminary findings from the first 60 patients who completed a 120-patient study, which was still in progress</t>
  </si>
  <si>
    <t>From Smith 2018 SR. Not available electronically. Non-English language paper, data extracted from SR (only 1 of acupuncture arms included in SR, active acupuncture control not included). No baseline scores reported but inclusion criterion HAMD&gt;20. Data not extracted for remission, definition unclear</t>
  </si>
  <si>
    <t>Inclusion criteria: met CCMD-3-R criteria for a diagnosis of clinical depression; HAMD score of at least 18. Exclusion criteria: cardiovascular, liver, or kidney disease or falling sickness (as per Chinese translation); pregnancy or lactation; drug dependence; severe mental disorder</t>
  </si>
  <si>
    <t>TCM-style manual acupuncture was delivered for 30 minutes. Acupuncture points used on all participants were BL13, BL14, BL15, BL17, BL18, BL19,and BL20.</t>
  </si>
  <si>
    <t>30x 30-min sessions</t>
  </si>
  <si>
    <t>Non-English language paper, data extracted from Smith 2018 SR. Baseline severity not available but can be categorised as more severe based on inclusion criterion</t>
  </si>
  <si>
    <t>From Smith 2018 SR. Not available electronically. Non-English language paper, data extracted from Smith 2018 SR. Baseline severity not available but can be categorised as more severe based on inclusion criterion. Remission not extracted as definition unclear. No demographic data available</t>
  </si>
  <si>
    <t>Satterlee 1995</t>
  </si>
  <si>
    <t>Secondary analysis of Heiligenstein 1994</t>
  </si>
  <si>
    <t>Satterlee, W. G., &amp; Faries, D. (1995). The effects of fluoxetine on symptoms of insomnia in depressed patients. Psychopharmacology bulletin.</t>
  </si>
  <si>
    <t>Shaffer 1982</t>
  </si>
  <si>
    <t>Follow-up of Shaffer 1981. Not available electronically</t>
  </si>
  <si>
    <t>CBT group; IPT group; CBT individual</t>
  </si>
  <si>
    <t>From Smith 2018 SR. Not available electronically. Non-English language paper</t>
  </si>
  <si>
    <t>Acupuncture; Deanxit (Flupentixol + Melitracen)</t>
  </si>
  <si>
    <t>Inclusion criteria: met CCMD for a diagnosis of clinical depression; HAMD score &gt; 20. No further inclusion/exclusion criteria can be extracted (data extracted from Smith 2018 SR)</t>
  </si>
  <si>
    <t>From Smith 2018 SR. Not available electronically. Non-English language paper, data exracted from Smith 2018 SR. Baseline severity not available but can be categorised as more severe based on inclusion criterion. Remission not extracted as definition unclear/outside protocol. No demographic data available</t>
  </si>
  <si>
    <t>Electro-acupuncture: administered to 2 acupuncture points: DU20, Baihui, and M-NH-3 Yingtang. Needles were Inserted to a depth of 1 cun and were connected to the electro-acupuncture machine, Model G605. A strong current was delivered to generate visible observation of muscle pulsation, with a threshold of frequency of 80 to 90 times/min. Needles were retained for 1 hour.</t>
  </si>
  <si>
    <t>130mg</t>
  </si>
  <si>
    <t>Inclusion criteria: met CCMD-2-R criteria for a diagnosis of clinical depression; HAMD score of at least 17. Exclusion criteria: depression due to organic causes</t>
  </si>
  <si>
    <t>TCM-style manual acupuncture was delivered for 20 to 30 minutes. Acupuncture points included Baihui (GV20), Yintang (EX-HN3), Shenmen (HT7), Neiguan (PC6), and Taichong (LR3). Other points were added on the basis of syndrome differentiation.</t>
  </si>
  <si>
    <t>30-40 sessions</t>
  </si>
  <si>
    <t>Inclusion criteria: outpatients aged at least 65 years; met DSM-IV criteria for a diagnosis of major depressive disorder (assessed with MINI); HAMD score of at least 18; Mini-Mental State Examination (MMSE) score of at least 20 with or without mild dementia; at least 1 prior episode of depression. Exclusion criteria: current primary axis I diagnosis other than major depressive disorder or mild dementia (including dysthymia or psychotic depression); previous diagnosis of psychotic disorder; organic mental disorder, moderate to severe dementia, or mental retardation; serious or unstable medical illness, psychological condition, or clinically significant laboratory abnormality that, in the opinion of the investigator, would compromise participation in this study or be likely to lead to hospitalization during the course of the study; an alanine transaminase, aspartate transaminase, or gamma glutamyl transferase level &gt;1.5 times the upper limit of normal, based on Eli Lilly and Company’s reference ranges</t>
  </si>
  <si>
    <t>72.8 (5.7)</t>
  </si>
  <si>
    <t>12.8 (19.9)</t>
  </si>
  <si>
    <t>5.4 (14.5)</t>
  </si>
  <si>
    <t>Significant difference in Geriatric Depression Scale score at baseline (16.2 in placebo and 18.4 in duloxetine; p&lt;0.01)</t>
  </si>
  <si>
    <t>NCT00062673</t>
  </si>
  <si>
    <t>NIMH grants MH-52247, MH-30915, MH-37869, and MH-00295</t>
  </si>
  <si>
    <t>The group randomly assigned to medication clinic, placebo, was significantly younger than the other groups</t>
  </si>
  <si>
    <t>Presence of single versus recurrent episodes of major depression</t>
  </si>
  <si>
    <t>66.1 (6.9)</t>
  </si>
  <si>
    <t>Inclusion criteria: aged at least 50 years; met the criteria of the Schedule for Affective Disorders and Schizophrenia-Lifetime Version (SADS-L)/DSM-IV and the Research Diagnostic Criteria (RDC) for a definite current major depressive episode (nonpsychotic and nonbipolar, with no history of chronic intermittent depression or dysthymia); onset of the episode fell in the period between 6 months before the death of the spouse and 12 months after the death; bereavement intensity score of 45 or more on the Texas Revised Inventory of Grief. Exclusion criteria: other diagnosis (with the exception of generalized anxiety disorder, panic disorder, and posttraumatic stress disorder)</t>
  </si>
  <si>
    <t>Masters of social work/ master of education/doctoral-level clinical psychologist</t>
  </si>
  <si>
    <t>16x 50-min sessions + dose to ensure a steady-state plasma level of at least 50 ng/ml but no more than 120 ng/ml</t>
  </si>
  <si>
    <t>16x 50-min sessions/NR</t>
  </si>
  <si>
    <t>9.3 (2.9) sessions + 62.2mg (14.9)</t>
  </si>
  <si>
    <t>66mg (28.6)</t>
  </si>
  <si>
    <t>6.2 (3.7) sessions</t>
  </si>
  <si>
    <t>Concomitant use of other psychotropic medication was prohibited, with the exception of chloral hydrate (3 g/day or less) or short-acting benzodiazepines for night-time sedation, the latter during the first 14 days of the study only</t>
  </si>
  <si>
    <t>Inclusion criteria: inpatients aged 18-75 years; met DSM-III and RDC for a diagnosis of a major depressive episode; HAMD score of at least 18; duration of the present episode of between 14 days and 6 months. Exclusion criteria: more than six depressive episodes requiring hospitalization in the past; HAMD score improved by 25% during placebo run-in; history of schizophrenia or other psychoses; atypical depression; adjustment disorder; drug or alcohol abuse; drug overdose in the previous 4 months; active suicidal tendencies; clinically relevant renal, hepatic, cardiovascular or cerebrovascular diseases, prostatic hypertrophy, narrow angle glaucoma, unstable diabetes or seizure disorder; more than three abnormal laboratory variables; clinically relevant ECG abnormalities; treated with ECT in the previous 3 months; treated with an adequate dose of antidepressant in the month preceding the trial; women of childbearing potential not adequately protected against pregnancy; mothers who were breast-feeding or within 6 months postpartum</t>
  </si>
  <si>
    <t>47.3mg</t>
  </si>
  <si>
    <t>113.7mg</t>
  </si>
  <si>
    <t>50.7 (12.4)</t>
  </si>
  <si>
    <t>21-74</t>
  </si>
  <si>
    <t>Inclusion criteria: met DSM-III criteria for a diagnosis of major depressive disorder; moderate to severe depression for which antidepressant medication was considered the treatment of choice; free of all psychotropic medications for at least 1 week, and for 2 weeks if they were taking MAO inhibitors; depressed for at least 1 month; Feighner Depression Scale score of at least 5; Raskin Depression Scale score of at least 8; HAMD score of at least 18. Exclusion criteria: pregnant, lactating, or planned to become pregnant; schizophrenia; organic brain syndrome; mental retardation; serious impairment of hepatic or renal functions, or cardiovascular or metabolic disease; known hypersensitivity to the study drugs</t>
  </si>
  <si>
    <t>Concomitant therapy with other psychotropic drugs was not permitted</t>
  </si>
  <si>
    <t>43 (13)</t>
  </si>
  <si>
    <t>Significant differences in weight (LO: 66.3 kg; IMI: 73.5 kg; PBO: 72.6 kg; P &lt; 0.05), number of previous drugs (LO: 0.8; IMI: 1.3; PBO: 0.8; P &lt; 0.05), and systolic (P &lt; 0.10) and diastolic (P &lt; 0.05) blood pressure (LO: 119/76; IMI: 125/81; PBO: 127/80)</t>
  </si>
  <si>
    <t>105-210mg/day</t>
  </si>
  <si>
    <t>205.2mg</t>
  </si>
  <si>
    <t>132.5mg</t>
  </si>
  <si>
    <t>5.9 capsules</t>
  </si>
  <si>
    <t>Baseline severity not split by group but can be catgorised as more severe based on study mean. No measure of variance for HAMD scores</t>
  </si>
  <si>
    <t>No measure of variance for HAMD scores. Data cannot be extracted for response (CGI-I) as percentages but no Ns reported by group and overall N not consistent with any other outcome</t>
  </si>
  <si>
    <t>Inclusion criteria: aged at least 65 years; met DSM-IV-TR criteria for a diagnosis of recurrent MDD; Mini-Mental State Examination score of at least 20; MADRS score of at least 20. Exclusion criteria: history of bipolar, panic, or obsessive-compulsive disorder, psychosis, or schizophrenia; current DSM-IV-TR primary axis I diagnosis other than MDD; judged a serious suicidal risk; lack of response of current MDD episode to two or more adequate doses of antidepressant therapy, or an adequate trial of duloxetine at any time; serious unstable medical illness or clinically significant laboratory abnormality</t>
  </si>
  <si>
    <t>Age group (&lt;75, 75-84, and 85 years and above)</t>
  </si>
  <si>
    <t>France, Mexico, Puerto Rico, &amp; US</t>
  </si>
  <si>
    <t>NCT00406848</t>
  </si>
  <si>
    <t>72.9 (6.0)</t>
  </si>
  <si>
    <t>No statistically significant differences emerged between treatment groups on demographics in either the efficacy or safety populations</t>
  </si>
  <si>
    <t>Data extracted from ClinicalTrials.gov. Modified ITT (80% of N randomised so categorised as completer). SE converted to SD</t>
  </si>
  <si>
    <t>From Cipriani 2018 SR. Data only extracted for acute 12-week treatment period. Demographics extracted from ClinicalTrials.gov as only reported for efficacy sample in paper. Data extracted from ClinicalTrials.gov (not extractable in paper). Data not extracted for Q-LES-Q-SF as not available for all participants (or all completers)</t>
  </si>
  <si>
    <t>39% had received mental health treatment in the prior year</t>
  </si>
  <si>
    <t>Inclusion criteria: aged at least 75 years, and not living in a residential setting; met DSM-IV criteria for a diagnosis of unipolar depression, single or recurrent, nonpsychotic; current episode of at least 4 weeks duration; HAMD score of at least 20. Exclusion criteria: bipolar disorder, obsessive-compulsive disorder, psychotic disorder, or current substance abuse or substance dependence within the past year (other than nicotine) by DSM-IV criteria; current suicide intent or serious suicide attempt within the past year; met National Institute of Neurological and Communicative Disorders and Stroke and the Alzheimer’s Disease and Related Disorders Association criteria for probable Alzheimer’s disease or probable vascular dementia; MMSE score ≤18; Parkinson’s disease; acute, severe, or unstable medical illness; in the current episode of major depression, failing to respond to either a trial of a selective serotonin reuptake inhibitor (SSRI) (fluoxetine, paroxetine, or citalopram at 20 mg/day or sertraline 50 mg/day for at least 4 weeks) or trials of two or more different classes of antidepressants other than SSRIs.</t>
  </si>
  <si>
    <t>Group assignment for N=4 who dropped out after randomisation but before evaluation not reported. Data reported for 'ITT sample' (N=174; 98% of N randomised)</t>
  </si>
  <si>
    <t>Significant difference in baseline MMSE score (F=4.04, df=1, 156, p&lt;0.05), with the citalopram group averaging a less than 1 point higher score than the placebo group</t>
  </si>
  <si>
    <t>79.6 (4.4)</t>
  </si>
  <si>
    <t>From Jakobsem 2017 SR. Group assignment for N=4 who dropped out after randomisation but before evaluation not reported. Data and demographics reported for ITT sample (N=174; 98% of N randomised).76% late-onset depression</t>
  </si>
  <si>
    <t>Median 13.7</t>
  </si>
  <si>
    <t>Data cannot be extracted for depression symptoms (reported as % change). Data cannot be extracted for Medical Outcomes Study 36-Item Short-Form Health Survey</t>
  </si>
  <si>
    <t>Self-control therapy group</t>
  </si>
  <si>
    <t>Inclusion criteria: female; Minnesota Multiphasic Personalicy Inventory (MMPI) score was F-K less than 11, indicating thac the profile was valid and that the subject was not attempting to misrepresent the level of distress to gain entrance to the study, and D greater than 69, indicating a clinically significant level of depression; BDI score of at least 11; clinical judgement based on the MMPI profile, Beck score, and interview data indicated that depression was the major presenting psychopathology, that it was of at least four months duration. Exclusion criteria: history of psychiatric hospitalization; serious suicidal ideation or attempts; involvement in any other therapy for problems related to psychological functioning within the past month; psychotic</t>
  </si>
  <si>
    <t>Not available electronically. Excluded from 2004 GL 'Diagnosis of depression not made according to formal criteria'. No one was involved in treatment within the past month. None of the subjects were receiving medication and no medication was administered during the study</t>
  </si>
  <si>
    <t>Fuchs &amp; Rehm (1977)</t>
  </si>
  <si>
    <t>Self-control therapy, involving 3 sequential phases: self-monitoring; self-evaluation; and self-reinforcement. Two sessions were spent on each phase, the initial session of each phase being a didactic training session and the second session of each phase being a review and discussion of previously presented material. Homework was assigned during didactic sessions and discussed during the review session. Subjects were instructed in a basic behavioral framework of depression. Mood was seen as a result of behavior, with depressed mood occurring when actions do not result in desired outcome or rewards. Self-control was emphasized as a skill which would help the subjects obtain their desired outcomes and would operate as a mechanism to maintain goal-oriented behavior when rewards were not immediately forthcoming. Emphasis was placed on use of behavioral techniques such as recording positive activities, logging mood rating, charting, goal-setting, and establishing a point system for self-reinforcement. No attempts were made to identify or alter the nexus between subjects' cognitions, cognitive distortions, assumptions, beliefs, values or underlying attitudes, and depression.</t>
  </si>
  <si>
    <t>Cognitive modification group. The actual structure of treatment followed the cognitive program of six sequential phases developed by Shaw (1977). Emphasis was placed on identifying, evaluating and modifying cognitions, distortions, invalid assumptions, beliefs, and attitudes as they relate to depression. Subjects were taught to use logic and rational thought to evaluate and modify depressive cognitive patterns. No behavioral recording, charting, goal-setting, or reinforcement methods were used.</t>
  </si>
  <si>
    <t>Tests on pretest measures for the two groups, as well as on age, were not significantly different</t>
  </si>
  <si>
    <t>None of the subjects were receiving medication and no medication was administered during the study</t>
  </si>
  <si>
    <t>From Jakobsem 2017 SR. Not available electronically. In Cipriani 2018 SR. Mean duration of current episode=198 weeks</t>
  </si>
  <si>
    <t>65-85</t>
  </si>
  <si>
    <t>74 (SD NR)</t>
  </si>
  <si>
    <t>The use of concomitant psychotropic medications was prohibited during the study, with the exception of temazepam (15-30mg) as needed for sleep disturbance</t>
  </si>
  <si>
    <t>Inclusion criteria: outpatients aged at least 65 years; met DSM-III-R criteria for a diagnosis of a current episode of major depression; HAMD score of at least 18. Exclusion criteria: severe physical illness; senile dementia; schizophrenia; organic brain syndrome; known abusers of alcohol; ECT during the 3 months prior to study entry; use of MAOIs during previous 2 weeks; use of depot neuroleptics during previous 4 weeks; use of oral neuroleptics during previous 2 weeks; HAMD score improved by 20% or more during placebo run-in</t>
  </si>
  <si>
    <t>The two groups were well matched demographically</t>
  </si>
  <si>
    <t>SmithKlineBeecham Pharmaceuticals</t>
  </si>
  <si>
    <t>Data not extractable from paper, extracted from Cipriani 2018 SR. Data and group assignment only available for 'ITT sample' (N=106, 98% of N randomised). No measure of variance for baseline HAMD</t>
  </si>
  <si>
    <t>Inclusion criteria: met DSM-III-R criteria for a diagnosis of nonpsychotic, unipolar major depression; HAMD score of at least 20. Exclusion criteria: acute or unstable medical condition; concurrent use of psychotropics</t>
  </si>
  <si>
    <t>No concurrent use of psychotropics</t>
  </si>
  <si>
    <t>45.7 (10)</t>
  </si>
  <si>
    <t>22 (42)</t>
  </si>
  <si>
    <t>Discontinuation due to SE not available. No measure of variance for change score</t>
  </si>
  <si>
    <r>
      <t xml:space="preserve">Inclusion criteria: outpatients aged 18-65 years; met DSM-III-R criteria for a diagnosis of major depressive disorder; HAMD score of at least 20. Exclusion criteria: women of childbearing age if they were pregnant, planned to become pregnant during the study period, or had not been using an effective contraceptive method for at least 3 months prior to the study; receiving anticoagulants, serotonergic drugs, MAOIs or lithium; if they were being treated for hypertension with reserpine or </t>
    </r>
    <r>
      <rPr>
        <sz val="11"/>
        <color theme="1"/>
        <rFont val="Calibri"/>
        <family val="2"/>
      </rPr>
      <t>α-methyl-dopa; epilepsy; organic brain disease; malignancy; severe disease or surgical intervention within 4 weeks of study entry; clinically significant dermatological, tumoral, haematological, endocrine, respiratory, cardiovascular, renal, hepatic, gastrointesinal, or neurological disease; any other mental disorder; history of severe allergies; known fluoxetine or lactose allergy; previously included in therapeutic trials with sertraline; previously failed to respond to 3 or more antidepressant treatments; history of alcoholic or drug depedence; psychosis; personality disorder; significant suicide risk</t>
    </r>
  </si>
  <si>
    <t>43.0 (11.7)</t>
  </si>
  <si>
    <t>The two treatment groups were matched for demographic characteristics and severity of depression</t>
  </si>
  <si>
    <t>76.5mg</t>
  </si>
  <si>
    <t>33.6mg</t>
  </si>
  <si>
    <t>No measure of variance for HAMD change score. Data cannot be extracted for sleeping difficulties (in figure)</t>
  </si>
  <si>
    <t>Modified ITT (98% of N randomised). No measure of variance for change score</t>
  </si>
  <si>
    <t>Excluded in 2004 GL 'Most participants had adjustment disorder'. Secondary analysis of Shaffer 1981</t>
  </si>
  <si>
    <t>Not available electronically. Excluded from 2004 GL as 'Venlafaxine used to represent SSRIs [Geddes2002*]'. CGI-S used to assess depression</t>
  </si>
  <si>
    <t>From Sheehan 2017 SR. Not available electronically. Only initial antidepressant medication randomised, subsequent treatment was managed by primary care physician</t>
  </si>
  <si>
    <t>Desipramine; fluoxetine; imipramine</t>
  </si>
  <si>
    <t>Not available electronically. Excluded from 2009 GL 'No data to extract'. Baseline not reported, results categorised in severity bands</t>
  </si>
  <si>
    <t>Not available electronically. 71% had received psychopharmacologic treatment during the last 3 months</t>
  </si>
  <si>
    <t>Inclusion criteria: inpatients aged 18-65 years; met DSM-III-R criteria for a diagnosis of major depression; MADRS score of at least 24. Exclusion criteria: pregnant or nursing women; severe concomitant physical disease; judged to be at severe risk of suicide; abusers of alcohol or illicit drugs; schizophrenia or psychosis; organic brain syndrome; history of serious allergic drug reactions; received treatment with an investigational compound during the previous 6 months; lithium or ECT during the previous 3 months; depot neuroleptics during the past month; MAOIs or oral neuroleptics during the previous 2 weeks; presently receiving oral anticoagulant or psychotropic drugs, except chloral hydrate (500mg for sleep); MADRS score improved by 20% or more during placebo run-in</t>
  </si>
  <si>
    <t>No psychotropic drugs, except chloral hydrate (500mg for sleep)</t>
  </si>
  <si>
    <t>43.8 (SD NR)</t>
  </si>
  <si>
    <t>Data and group assignment only available for 'ITT sample' (N=176, 99% of N randomised). No measure of variance for MADRS</t>
  </si>
  <si>
    <t>No measure of variance for MADRS scores. Discontinuation due to SE not reported</t>
  </si>
  <si>
    <t>Placebo in fluoxetine arm</t>
  </si>
  <si>
    <t>Inclusion criteria: aged at least 18 years; met DSM-IV criteria for a diagnosis of major depression; MADRS score of at least 19; depressive symptoms for at least 2 weeks prior to study entry. Exclusion criteria: use of study drugs within 1 month of study entry; history of psychosis; organic mental disorder; bipolar depression; acutely suicidal; use of psychoactive drugs or ECT within 1 month of study entry; drug or alcohol dependence; history of clinically significant physical disorder; clinically significant abnormalities on physical examination, ECG, or laboratory tests; pregnancy or lactation</t>
  </si>
  <si>
    <t>44.5 (14.2)</t>
  </si>
  <si>
    <t>18-85</t>
  </si>
  <si>
    <t>Placebo in fluoxetine arm. Response defined as 50% improvement in MADRS or HAMD and CGI-I score=1-2. Modified ITT (95% of N randomised). No measure of variance for change score</t>
  </si>
  <si>
    <t>Wyeth Laboratories Ltd</t>
  </si>
  <si>
    <t>Inclusion criteria: inpatients aged 18-65 years; met DSM-III criteria for a diagnosis of a major depressive episode; HAMD score of at least 18; duration of the present depressive episode between 2 weeks and 6 months. Exclusion criteria: HAMD score improved by 25% or more during placebo run-in; history of more than 6 episodes of major depression necessitating hospitalisation; schizophrenia or other psychosis; atypical depression; adjustment disorder; history of alcohol or drug abuse during the previous 4 months; relevant renal, hepatic, cardiovascular, respiratory, or cerebrovascular diseases; unstable diabetes mellitus; women who were pregnant, were within 6 months post-partum, or were inadequately protected against pregnancy; ECT within the previous 3 months; treatment with an adequate dose of antidepressant (at least 150mg amitriptyline for at least 6 weeks) within 1 month prior to baseline</t>
  </si>
  <si>
    <t>Concomitant use of other psychotropic drugs was prohibited with the exception of chloral hydrate as a nightime sedative (maximum dose 3 g nocte) and/or, if unavoidable, a short-acting benzodiazepine up to day 14 of the active dosing period</t>
  </si>
  <si>
    <t>24-72mg/day</t>
  </si>
  <si>
    <t>150-450mg/day</t>
  </si>
  <si>
    <t>46.2 (11.7)</t>
  </si>
  <si>
    <t>NV Organon</t>
  </si>
  <si>
    <t>NCT01598922</t>
  </si>
  <si>
    <t>Inclusion criteria: aged 18-45 years; met DSM-IV-TR criteria for a diagnosis of current MDD (assessed with SCID); PHQ-9 score=10-23; ability to read English; regular access to a phone and computer with internet access; absence of psychotropic medications for at least 2 weeks (6 weeks for fluoxetine, 6 months for neuroleptics); right-handedness (due to the magnetic resonance imaging (MRI) component of the study). Exclusion criteria: severe depression (initial PHQ-9 total score &gt;23); significant suicidal ideation (initial PHQ-9 item 9 score &gt;1); lifetime history of bipolar disorder or schizophrenia spectrum disorder; current or past alcohol or substance dependence; current alcohol abuse; current or past substance abuse; use of illicit drugs except cannabis within the past year; use of cannabis within the past month; current participation in any form of cognitive behavioral therapy; history of electroconvulsive therapy; less than ninth grade education; contraindications for MRI</t>
  </si>
  <si>
    <t>Participants in the control condition also logged into the online system six times during the 10-week period, but their “lessons” consisted only of the PHQ-9 and K-10estionnaires</t>
  </si>
  <si>
    <t>63% met criteria for one or more current comorbid DSM-IV Axis I disorder(s)</t>
  </si>
  <si>
    <t>US Army Military Operational Medicine Research Program; Contract grant number: W81XWH-12-1-0109</t>
  </si>
  <si>
    <t>iCBT treatment program, using modified version of the Sadness Program, a technician-assisted iCBT program developed at the UNSW (Perini et al., 2009; Titov et al., 2010). Modifications involved language adaptations and minor content alterations for relevance to American culture (e.g., providing MDD prevalence rates for the U.S. rather than Australia). Lessons are presented as an illustrated cartoon strip about a character named “Jess” who experiences depression and anxiety symptoms, and who learns how to alleviate these symptoms using CBT. After completing each lesson, iCBT participants could download: a lesson summary, homework assignments, and optional supplemental resources. Core components included: psychoeducation; monitoring thoughts and activities; learning to improve activities and thoughts; facing fears; being assertive; relapse prevention</t>
  </si>
  <si>
    <t>29.0 (7.2)</t>
  </si>
  <si>
    <t>4.5 (7.9)</t>
  </si>
  <si>
    <t>Inclusion criteria: women inpatients, aged 18-60 years, at the National Institute Mental Health and Neuro Sciences, Bangalore; met ICD-10 criteria for a diagnosis of depressive episode. Exclusion criteria: require emergency management of depression; physical and/or medical conditions that would prevent them from participating in the exercise program</t>
  </si>
  <si>
    <t>10x 20-min sessions</t>
  </si>
  <si>
    <t>Up to 4</t>
  </si>
  <si>
    <t>The exercise group received a Video Assisted Structured Aerobic Exercise Program (VASAEP). It consisted of 20 min of moderate to low intensity aerobic exercises, divided into three phases of warm-up (2 min 30 s), aerobic exercise phase (conditioning) of 15 min duration and cool down (2 min 30 s). The video was played on laptop for the participants to follow and the researcher who is a registered nurse provided participatory supervision during all the sessions</t>
  </si>
  <si>
    <t>Video/Face-to-face</t>
  </si>
  <si>
    <t>TAU (inpatient treatment) in both arms</t>
  </si>
  <si>
    <t>TAU in both arms. Data and demographics only available for completers</t>
  </si>
  <si>
    <t>32.0 (8.6)</t>
  </si>
  <si>
    <t>Significant difference between the two groups at p =0.015 in pre-intervention somatic symptom score on DSSS</t>
  </si>
  <si>
    <t>From Cipriani 2018 SR. 55% drop-out</t>
  </si>
  <si>
    <t>No endpoint assessment, first follow-up assessment 8 weeks after the intervention</t>
  </si>
  <si>
    <t>CBT group; aerobic exercise group; peer support group</t>
  </si>
  <si>
    <t>NCT02314767</t>
  </si>
  <si>
    <t>Inclusion criteria: Finnish-speaking outpatients aged 18-64 years; met ICD-10 and DSM-IV criteria for a diagnosis of unipolar depression (assessed using MINI); HAMD score of at least 14. Exclusion criteria: psychotic or severely suicidal patients needing hospitalization; alcohol dependence or illicit substance abuse; serious acute somatic illness; inability to read and write</t>
  </si>
  <si>
    <t>All patients were recommended antidepressant pharmacologic treatment</t>
  </si>
  <si>
    <t>Psychiatric nurse/social worker</t>
  </si>
  <si>
    <t>IPT focuses on  current interpersonal problems. IPT uses a medical model of depressive illness, relates symptoms to a focal interpersonal problem area (grief, role dispute, role transition, or interpersonal deficits), helps patients understand their affects as useful interpersonal environmental signals, and mobilizes social supports</t>
  </si>
  <si>
    <t>Koffert &amp; Kuusi (2002)</t>
  </si>
  <si>
    <t>PeGT is a psychoeducational self-treatment of depression in group format. Lewinsohn and colleagues created this treatment model and published the “Control Your Depression” protocol in 1986. Koffert and Kuusi translated this manual including a workbook into Finnish in 2002</t>
  </si>
  <si>
    <t>PeGT patients had significantly higher employment level than TAU patients (χ2(1) = 7.98, p = .005).</t>
  </si>
  <si>
    <t>Proportion receiving antidepressants at baseline not reported. 57% had comorbid anxiety disorder</t>
  </si>
  <si>
    <t>41.7 (11.7)</t>
  </si>
  <si>
    <t>Data cannot be extracted for response or SOFAS at any timepoint. Depression symptoms not reported for follow-ups</t>
  </si>
  <si>
    <r>
      <t xml:space="preserve">Inclusion criteria: outpatients aged at least 18 years; met DSM-III-R criteria for a diagnosis of major depression; MADRS score of at least 24; exhibited symptoms of depression for at least 1 month before study entry. Exclusion criteria: known hypersensitivity to venlafaxine or clomipramine or had used either drug within the previous 6 months; cardiac, hepatic, renal, or other illnesses that could interfere with the conduct of the study; a decrease of more than 20% on the MADRS score between pre-study evaluation and Day 1 of the study; had suicidal feelings to the extent that suicide precautions had to be used; had a history of psychotic or antisocial personality disorder; taking other psychotropic drugs or non-psychotropic drugs with central nervous system effects (e.g. </t>
    </r>
    <r>
      <rPr>
        <sz val="11"/>
        <color theme="1"/>
        <rFont val="Calibri"/>
        <family val="2"/>
      </rPr>
      <t>β-</t>
    </r>
    <r>
      <rPr>
        <sz val="11"/>
        <color theme="1"/>
        <rFont val="Calibri"/>
        <family val="2"/>
        <scheme val="minor"/>
      </rPr>
      <t>adrenergic receptor blockers) and those receiving electroconvulsive therapy or psychotherapy</t>
    </r>
  </si>
  <si>
    <t>Up to 30 mg of temazepam was permitted at bedtime for sleep, if necessary</t>
  </si>
  <si>
    <t>47 (11.5)</t>
  </si>
  <si>
    <t>Data and demographics only available for 'ITT sample' (96% of N randomised). 9% duration of depression &gt; 2 years</t>
  </si>
  <si>
    <t>102mg</t>
  </si>
  <si>
    <t>Modified ITT (95% of N randomised). Converted SE to SD for endpoint</t>
  </si>
  <si>
    <t>Excluded from 2004 GL as 'Patients not diagnosed against recognised classification system'. 'The assignment of patients to medication was by a prearranged schedule not known to the two clinical raters or ward personnel'</t>
  </si>
  <si>
    <t>Mode 60mg (81% on this dose)</t>
  </si>
  <si>
    <t>125-300mg/day</t>
  </si>
  <si>
    <t>Mode 175mg or 200mg (79% taking one of these doses)</t>
  </si>
  <si>
    <t>Inclusion criteria: outpatients aged 23-69 years; met RDC for a diagnosis of major depressive disorder; HAMD score of at least 20; Raskin score of at least 8 and equal to or greater than Covi Anxiety Scale score. Exclusion criteria: HAMD score improved by more than 20% during placebo run-in; serious risk of suicide; history of schizophrenia or other psychotic state likely to be aggravated by imipramine; evidence of organic brain disease; history of seizures; serious illness that is not stabilized; glaucoma; chronic urinary retention; serious cardiovascular disease; hypetension that required treatment with guanethidine, reserpine, clonidine, or methyldopa; history of severe allergies or multiple adverse reactions to drugs; recent history of drug or alcohol abuse; females who were pregnant or at risk of becoming pregnant</t>
  </si>
  <si>
    <t>Not available electronically. Baseline severity cannot be extracted but can be categorised as more severe based on inclusion criterion. Data and demographics only available for 'evaluable sample' (88% of N randomised)</t>
  </si>
  <si>
    <t>23-69</t>
  </si>
  <si>
    <t>Greater improvement during placebo run-in as assessed using CGI-I for fluoxetine relative to imipramine group (mean score 4.53 versus 4.19, p=0.044)</t>
  </si>
  <si>
    <t>Placebo in fluoxetine arm. Chloral hydrate for sleep and/or benzodaizepine for agitation were permitted, but use of other psychotropic drugs was proscribed. 15% of fluoxetine patients and 30% of imipramine patients took benzodiazepines at some time during the study. No patient from either group took chloral hydrate for sleep</t>
  </si>
  <si>
    <t>Placebo in fluoxetine arm. Modified ITT (88% of N randomised, so categorised as completer). Baseline severity cannot be extracted but can be categorised as more severe based on inclusion criterion. No measure of variance for change score</t>
  </si>
  <si>
    <t>Amitriptyline; dothiepin; placebo</t>
  </si>
  <si>
    <t>Excluded in 2004 and 2009 GL as 'No data to extract. (Dothiepin vs. Amitriptyline vs. Placebo).' Baseline severity also cannot be categorised</t>
  </si>
  <si>
    <t>Claghorn 1992c</t>
  </si>
  <si>
    <t>Same sample as in Dunbar 1993 and partial overlap with Rickels 1989. Rickels reports single-centre results and Dunbar 1993 and Claghorn 1992c reports results from 4 centres</t>
  </si>
  <si>
    <t>Excluded in 2009 GL because data could not be extracted. Discontitnuation (but not due to SE) available</t>
  </si>
  <si>
    <t>Not available electronically. Excluded in 2009 GL 'Didn't give N per group'. N randomised not reported by group</t>
  </si>
  <si>
    <t>Not available electronically. Duplicate publication from Feighner 1989d</t>
  </si>
  <si>
    <t>Not available electronically. Excluded in 2004 GL as 'Patients not diagnosed against recognised classification system'</t>
  </si>
  <si>
    <t>Amitriptyline; amitriptyline; maprotiline</t>
  </si>
  <si>
    <t>Not available electronically. Discontinuation any (but not SE) only available data</t>
  </si>
  <si>
    <t>Inclusion criteria: outpatients aged 18-60 years; primary diagnosis of neurotic depression (using the New York University criteria); HAMD score of at least 18; Raskin Depression Scale score of at least 7. Exclusion criteria: not reported</t>
  </si>
  <si>
    <t>Not available electronically. Excluded from 2004 GL as 'Dosage below therapeutic level for amitriptyline and trazodone'. Baseline severity cannot be extracted but can be categorised as more severe based on inclusion criterion. Data and demographics only available for 'efficacy sample' (N=127, 69% of N randomised). 62% prior treatment for depression, but does not appear to be specific to current episode</t>
  </si>
  <si>
    <t>151mg</t>
  </si>
  <si>
    <t>91.5mg</t>
  </si>
  <si>
    <t>Inclusion criteria: women aged 40-60 years; with symptoms of depression (mild to moderately depressed on BDI and within normal range of SCL-90-R); speak English; not currently seeing a mental health therapist. Exclusion criteria: not reported</t>
  </si>
  <si>
    <t>51 (SD NR)</t>
  </si>
  <si>
    <t>Demographic differences appeared minimal'</t>
  </si>
  <si>
    <t>14x 2-hour sessions</t>
  </si>
  <si>
    <t>The cognitive-behavioural approach used in this study is based on theories of Lewinsohn, Seligman and Beck. The first hour of each session was devoted to lecture, education, and discussion, and the second hour was spent in activities that reinforced the application of skills discussed in the topic during the preceding hour. Homework assignments were completed. Topics of the sessions included: goal setting; signs and symptoms of depression; cognition and feelings; self-worth; building relationships; communication skills; conflict management; decision making; stress; relaxation; exercise; nutrition; menstruation/menopause; strength building</t>
  </si>
  <si>
    <t>Women selected for the control group received no intervention between pre and post testing and were asked to refrain from joining other therapy groups or seeking counselling unless necessary during the course of the study</t>
  </si>
  <si>
    <t>Not available electronically. Excluded from 2004 GL 'Participants not diagnosed according to recognised criteria'. Social adjustment not extracted as non-validated scale used. Drop-out not reported, assumed no discontinuation</t>
  </si>
  <si>
    <t>University of Minnesota Grant No. 425-0325-4909-02, Archie D. and Bertha Walker Foundation, Burroughs Wellcome Fund; National Institutes of Health Fogarty International Scholarship</t>
  </si>
  <si>
    <t>Not available electronically. Patients in residential care setting</t>
  </si>
  <si>
    <t>National Institute of Mental Health research grants MH40380 and MH41489, any by research support from the Commonwealth of Pennsylvania</t>
  </si>
  <si>
    <t>Inclusion criteria: elderly patients in residential care; met DSM-III criteria for a diagnosis of major depression; HAMD score of at least 18; free of other psychotropic medications (except for p.r.n. use of hypnotics), for at least 2 weeks prior to enrollment. Exclusion criteria: medically unstable; medical contraindications</t>
  </si>
  <si>
    <t>No other psychotropic medications permitted, except for p.r.n. use of hypnotics (chloral hydrate or, when that was not tolerated, oxazepam)</t>
  </si>
  <si>
    <t>84.1 (SD NR)</t>
  </si>
  <si>
    <t>65.25mg (24.75)</t>
  </si>
  <si>
    <t>3.63 (1.12) capsules</t>
  </si>
  <si>
    <t>All drop-outs were due to adverse events</t>
  </si>
  <si>
    <t>Not available electronically. Excluded from 2004 GL as 'Dosage below therapeutic level for amitriptyline and trazodone'</t>
  </si>
  <si>
    <t>From Kamenov 2017 SR. Not available electronically. Data not reported by group</t>
  </si>
  <si>
    <t>Venlafaxine (at different doses); placebo</t>
  </si>
  <si>
    <t>Drs. Hegel and Buckey could receive payment if the ePST ® version of the program were commercialized</t>
  </si>
  <si>
    <t>The study was ended early due to funding and logistical reasons (without an interim analysis), leaving the study conditions unbalanced in size and gender distribution</t>
  </si>
  <si>
    <t>Interactive media-based, computer-delivered depression treatment program (imbPST). imbPST uses interactive media in a flexible, computer-delivered format, to offer “virtual therapy” that feels more like interacting with another individual than with a software program. The program provides a simulated therapy session based on a PST treatment manual used in face-to-face depression clinical trials (Hegel &amp; Arean, 2003). A “virtual” therapist (author MTH presented via audio and video) provides programmed instructions on the steps and skills of problem solving, responds empathically to the users' input, and offers tailored feedback. Tailoring was driven by PHQ-9 scores for the session (e.g., providing information on the meaning of the score, comparison to prior scores indicating improvement or deterioration, and recommendations for treatment options), quality of problem-solving steps (e.g., providing instructions on improving and guiding revision of problem and goal statements, brainstorming solutions, evaluating pros and cons), and trends of progress (e.g., commenting on trends of success and providing encouragement and empathic statements if problem resolution was not going well). The imbPST program requires minimal reading skills because the therapist guides the user through the problem-solving process via audio, video, and graphical feedback. Core components included: psychoeducation; defining the problem in a way that is potentially solvable; stating an objective and achievable goal; brainstorming possible solutions; choosing effective solutions; creating an action plan; scheduling pleasant activities</t>
  </si>
  <si>
    <t>Participants in the NTC group were asked to attend the intake session, and then returned for a midpoint depression assessment 4 weeks after baseline and for a final depression assessment at Week 7.</t>
  </si>
  <si>
    <t>Inclusion criteria: aged at least 18 years; met DSM-IV-TR criteria for a primary diagnosis of major depressive disorder or dysthymic disorder (assessed with MINI); PHQ-9 score of at least 10; able to write and speak English according to the Rapid Estimate of Adult Literacy in Medicine test (REALM). Exclusion criteria: diagnosis of major depressive disorder or dysthymic disorder secondary to any other diagnosis, such as an anxiety disorder or complicated bereavement as determined by the judgment of the clinical interviewer; current suicidal ideation (i.e., having current thoughts of hurting him/herself whether with or without concrete plans) or a history of suicide attempts or self-injurious behavior in the year prior to study participation; diagnosed with schizophrenia, bipolar I disorder with psychosis, other disorders with psychotic symptoms; history of brain injury that included loss of consciousness greater than 15 minutes and/or posttraumatic amnesia of any duration; history of treatment with antipsychotic medication; a felony conviction; current or recent (i.e., within the previous 6 months) substance abuse/dependence diagnosis (other than nicotine or caffeine); undergoing psychological treatment (e.g., face-to-face psychotherapy)</t>
  </si>
  <si>
    <t>The study was ended early due to funding and logistical reasons (without an interim analysis), leaving the study conditions unbalanced in size and gender distribution. Proportion receiving antidepressants at baseline not reported. 5% dysthymia</t>
  </si>
  <si>
    <t>28.7 (9.2)</t>
  </si>
  <si>
    <t>No endpoint assessment, first follow-up assessment 1.5 months after end of the intervention</t>
  </si>
  <si>
    <t>CBT individual; enhanced TAU</t>
  </si>
  <si>
    <t>Inclusion criteria: outpatients aged 18-65 years; met ICD-10 criteria for a diagnosis of major depression; HAMD score=20-26; depressive symptoms present for at least 2 weeks prior to enrollment. Exclusion criteria: pregnant or breastfeeding women or women not using contraceptive methods throughout the study; hypersensitivity to venlafaxine or amitriptyline; previous unsuccessful treatment with venlafaxine or amitriptyline; bipolar or psychotic disorders; history of convulsive disorder (epilepsy) or increased convulsivity; hypertension; acute suicidal risk (HAMD criterion 3 with a value &gt;2); history of attempted suicide; HAMD score improved by 4 points or more beween screening and baseline; onset of additional psychotherapy; treatment with sumatriptan or an antipsychotic; ECT within 30 days prior to screening; treatment with fluoxetine within 30 days prior to screening; treatment with an MAOI within 14 days prior to screening; clinically relevant abnormalities on physical examination, ECG or laboratory parameters</t>
  </si>
  <si>
    <t>Higher mean body weight of men treated with amitriptyline relative to venlafaxine</t>
  </si>
  <si>
    <t>Median 3</t>
  </si>
  <si>
    <t>85.4mg</t>
  </si>
  <si>
    <t>84.1mg</t>
  </si>
  <si>
    <t>47.3 (10.9)</t>
  </si>
  <si>
    <t>2.6 (2.5)</t>
  </si>
  <si>
    <t>Modified ITT (94% of N randomised so categorised as completer). N randomised by group not reported (data only available for those who started treatment). Completer defined as 'according to protocol' sample</t>
  </si>
  <si>
    <t>Inclusion criteria: outpatients aged at least 65 years; met DSM-IV criteria for a diagnosis of single or recurrent major depressive episode; Mini-Mental State Exam (MMSE) score above the 25th percentile for age and educational level; HAMD score of at least 18. Exclusion criteria: HAMD score improved by 20% or more between screening and baseline; untreated or unstable clinically significant medical condition; any clinically significant laboratory or physical examination abnormality or thyroid function abnormality; history of seizures; recent drug or alcohol abuse; any principal psychiatric condition other than major depression; presence of psychotic features; suicide attempt in the current depressive episode; received a monoamine oxidase inhibitor within 14 days, other psychotropic drugs or herbal treatments for depression within 7 days, paroxetine or mirtazapine for the current depressive episode, or electroconvulsive therapy within the previous 6 months; required concomitant therapy with drugs approved for the treatment of memory deficits; did not tolerate or respond to mirtazapine or paroxetine during a previous depressive episode; failed more than one adequate trial of antidepressant treatment for the current depressive episode</t>
  </si>
  <si>
    <t>Mirtazapine + paroxetine placebo</t>
  </si>
  <si>
    <t>Placebo in mirtazapine arm. Patients were allowed to take chloral hydrate (500 mg–1,000 mg) or zolpidem (5 mg–10 mg) as needed for sleep induction. Patients were not allowed to begin formal psychotherapy during the study but could continue psychotherapy that had been provided for at least 3 months and was stable</t>
  </si>
  <si>
    <t>Baseline demographics or clinical characteristics were comparable between treatment groups</t>
  </si>
  <si>
    <t>34.0mg (10.7)</t>
  </si>
  <si>
    <t>33.6mg (7.8)</t>
  </si>
  <si>
    <t>71.9 (5.4)</t>
  </si>
  <si>
    <t>Data and demographics only available for modified ITT sample (96% of N randomised). Group assignment missing for N=1 randomised participant. 81% no prior antidepressant use</t>
  </si>
  <si>
    <t>Modified ITT sample (96% of N randomised). Group assignment missing for N=1 (not included in numbers)</t>
  </si>
  <si>
    <t>Data cannot be extracted for remission or depression symptoms (in figure)</t>
  </si>
  <si>
    <t>Organon Pharmaceuticals Inc.</t>
  </si>
  <si>
    <t>Blended psychoeducational group intervention for depression. The entire course included eight multimedia-supported group sessions (lasting 90 min), eight video-supported online homework modules (offered via an e-learning platform), a 180-slide handout, a semi-structured diary and daily brief relaxation in the first two weeks. The transtheoretical model of behaviour change (TTM; Prochaska &amp; Diclemente, 1982) served as the underlying framework. TTM is a generic process model suggesting four common stages of change: contemplation (thinking about change), preparation (planning to change), action (adopting new habits) and maintenance (practising new behaviour). Core components included psychoeducation on: positive psychology, self-actualisation &amp; selfmanagement; human perception and cognitive biases; human memory and learning processes; psychological motivation theories and goal setting; self-regulation and self-control; time management, realistic time scheduling and the “small steps concept”; psychological stress, cognitive and somatic factors of stress and stress management; slow and problematic change patterns and handling of setbacks</t>
  </si>
  <si>
    <t>Inclusion criteria: aged 18-65 years; living in the area of Salzburg (Austria); familiar with the use of computers and had home access to the internet. Exclusion criteria: simultaneously undergoing psychotherapy or counselling; history of suicide attempts or current tendency toward self-harm; current alcohol or drug addiction; severe psychiatric condition, such as manic or psychotic conditions, or bipolar disorder that could interfere with treatment (assessed via online-screening)</t>
  </si>
  <si>
    <t>45.9 (11.9)</t>
  </si>
  <si>
    <t>79% above CES-D clinical cut-off</t>
  </si>
  <si>
    <t>Catalan Agency for Health Technology Assessment and Research (AATRM 15/47/98)</t>
  </si>
  <si>
    <t>Inclusion criteria: primary care patients aged 18-65 years; seen by their GP between May 1999 and May 2001; evaluated by the GP to require antidepressant treatment for a depressive disorder. Exclusion criteria: pharmacological antidepressant treatment in the previous 60 days; a history of alcohol or drug abuse; psychotic symptoms or a history of bipolar disorder; antipsychotic drug use, lithium or antiepileptic medication in the previous six months; pregnancy, lactation, or women intending to become pregnant; a general medical condition that counterindicated the use of the antidepressants used in the study (a history of epilepsy, renal failure, heart failure, a history of myocardial infarction, severe liver or prostatic disorders, mental disorder due to a general medical condition, glaucoma, allergy to imipramine, fluoxetine or lactose); need of hospital admission for depression in the judgment of the GP; requirement of intensive psychotherapy or electroconvulsive therapy</t>
  </si>
  <si>
    <t>Primary healthcare centre</t>
  </si>
  <si>
    <t>There were no significant differences in gender, age, professional occupation, diagnosis or clinical severity between the two treatment groups</t>
  </si>
  <si>
    <t>43.5 (12.1)</t>
  </si>
  <si>
    <t>25-125mg/day</t>
  </si>
  <si>
    <t>20.9mg (4.2)</t>
  </si>
  <si>
    <t>52.8mg (34.2)</t>
  </si>
  <si>
    <t>15% dysthymic disorder. Data extracted for all participants rather than separate diagnostic subgroups in order to maintain randomisation</t>
  </si>
  <si>
    <t>37.3 (SD NR)</t>
  </si>
  <si>
    <t>Electroacupuncture group. The acupuncture points selected were Baihui (Du 20) and Yintang (Extra 1, also called Glabella). The needle was inserted obliquely in frontal direction beneath the scalp for 8 fen (1 fen is one tenth of 1 cun) at Baihui point. At Yintang point the needle was inserted obliquely and upwards for 8 fen beneath the skin. The G6805 electroacupuncture stimulator was used in our study. The intensity of stimulation was optimal when slight muscle twitching was visible, yet the patient was comfortable and the stimulus tolerable. The frequency of stimulus chosen was about 80-90 beats per minute</t>
  </si>
  <si>
    <t>From Smith 2018 SR. Not available electronically. Some extra study details available in Luo 1990</t>
  </si>
  <si>
    <t>Inclusion criteria: met ICD-9 criteria for a diagnosis of depression; HAMD score of at least 20</t>
  </si>
  <si>
    <t>Not available electronically. Presents results of Luo 1985 and Luo 1988</t>
  </si>
  <si>
    <t>Not available electronically. Excluded from 2004 GL as 'Daily dose of clomipramine (75mg) was less than therapeutic level [Geddes2002*]'. All data in figures and discontinuation not reported</t>
  </si>
  <si>
    <t>Fluoxetine; clomipramine</t>
  </si>
  <si>
    <t>Massana 1998 from Nelson 1999 SR. Data not extracted for reboxetine</t>
  </si>
  <si>
    <t>Andreoli 2002/Dubini 1997/Massana 1998_study 1</t>
  </si>
  <si>
    <t>Pharmacia &amp; Upjohn</t>
  </si>
  <si>
    <t>Not available electronically. Excluded from 2004 GL as '&lt; 75% of patients were on ≥ 100mg of comparator drug; 64% patients were given 100mg sertraline, 36% were given 50mg'. 10% chronic depression (MDD&gt;104 weeks)</t>
  </si>
  <si>
    <t>Inclusion criteria: outpatients aged 18-65 years; met DSM-IV criteria for a diagnosis of major depressive disorder; HAMD score of at least 18; had symptoms of depression for at least 2 weeks prior to study entry. Exclusion criteria: HAMD score improved by more than 20% between screening and baseline; women who were pregnant or not using a medically acceptable method of contraception; known sensitivity to venlafaxine or sertraline; history of any clinically significant cardiac, hepatic, or renal disease; clinically significant abnormalities at a screening examination; acute suicidal tendencies; history of seizure disorder; history or presence of any psychotic disorder not associated with depression; history of drug or alcohol dependence within the past 2 years; using any investigational drug, antipsychotic drug, neuroleptic drug, or ECT within 30 days; fluoxetine within 21 days; MAOI or other antidepressant within 14 days; benzodiazepine (except oxazepam or tempazepam) or other anxiolytic or or sedative hypnotic within 7 days of baseline</t>
  </si>
  <si>
    <t>42.6 (11.1)</t>
  </si>
  <si>
    <t>Use of any nonpsychotropic drug with psychotropic effects was precluded unless dosage had been stable for at least 1 month prior to treatment. Patients were permitted to take oxazepam (30-75mg/day) or temazepam (up to 20mg/day) at bedtime for sleep. During the study, benzodiazepines were used for sleep in 25% of venlafaxine group and 36% of sertraline group</t>
  </si>
  <si>
    <t>NCT00179283</t>
  </si>
  <si>
    <t>Inclusion criteria: outpatients aged at least 18 years; met DSM-IV criteria for a primary diagnosis of major depressive disorder (single episode or recurrent), without psychotic features (assessed with SCID); HAMD score of at least 18, and score of at least 2 on item 1 (depressed mood). Exclusion criteria: current or past diagnosis of bipolar disorder or any psychotic disorder; current diagnosis of delirium or dementia; alcohol or drug abuse or dependence in the past 6 months (excluding nicotine and caffeine abuse/dependence); schizoid, schizotypal, or borderline personality disorder; previous nonresponse to sertraline (at least 50mg/day for 4 weeks or more), to venlafaxine XR (at least 75mg/day for 4 weeks or more), or to 2 antidepressants in the current episode; use of an antidepressant within 2 weeks of baseline (4 weeks for fluoxetine); use of herbal and/or homepathic remedies withi 2 weeks of baseline (excluding vitamin and mineral supplements); use of any psychotropics within 1 week of baseline, with the exception of zolpidem or zopiclone as needed for sleep; use of benzodiazepines taken on a regular, daily basis within 4 weeks of baseline (limited, as-needed use was allowed until 1 week prior to randomisation); a score of 3-4 on the suicide item (item 3) of the HAMD scale at screen visit or a score of 4 at baseline visit; participation in any other studies involving investigational or marketed products, concomitantly or within 90 days prior to entry into the study; treatment with MAOIs, including selegiline, within 14 days of baseline evaluation; treatment with ECT within 30 days of baseline evaluation; history of intolerance or hypersensitivity to sertraline and/or venlafaxine XR; likelihood of requiring treatment during the study period with drugs not permitted by the study protocol; presence of any serious and/or unstable medical condition; abnormal baseline laboratory findings considered by the investigator to be indicative of conditions that might affect study results; impaired hepatic function, as shown by but not limited to serum glutamic-pyruvic transaminase (alanine aminotransferase) (SGPT [ALAT])or serum glutamic-oxaloacetic transaminase (aspartate amino-transferase) (SGOT [ASAT]) &gt;2x the upper limit of normal; impaired renal funciton, as shown by but not limited to serum creatinine &gt;2.5mg/dL; women with a positive pregnancy test or who were nursing; history of seizure disorder, excluding febrile seizures of childhood; a mental condition rendering the subject unable to understand the nature, scope, and possible consequences of the study; evidence of nonadherence to the study procedures</t>
  </si>
  <si>
    <t>Significant difference in age (41.2 in sertraline versus 37.2 in venalafaxine; p&lt;0.05)</t>
  </si>
  <si>
    <t>39.3 (11.9)</t>
  </si>
  <si>
    <t>13.8 (28.5)</t>
  </si>
  <si>
    <t>Not available electronically. From Cipriani 2018 SR. Data not extracted for Q-LES-Q as reported as a percentage of total score</t>
  </si>
  <si>
    <t>Not available electronically. 55% drop-out</t>
  </si>
  <si>
    <t>Quality of Life, Enjoyment, and Satisfaction Questionnaire (Q-LES-Q)</t>
  </si>
  <si>
    <t>Inclusion criteria: outpatients aged at least 18 years; met DSM-IV criteria for a primary diagnosis of MDD (single episode or recurrent), without psychotic features (assessed with MINI); HAMD score of at least 18, with HAMD item 1 (depressed mood) score of at least 2. Exclusion criteria: history of bipolar disorder; any psychotic disorder; delirium; dementia; alcohol/drug abuse/dependence (in the past 6 months); schizoid, schizotypal, or borderline personality disorder; history of nonresponse to sertraline (at least 150mg/day for 4 weeks or more), venlafaxine, or venlafaxine XR (at least 150mg/day for 4 weeks or more) or nonresponse to an adequate trial of 2 antidepressants in the current episode</t>
  </si>
  <si>
    <t>Australia &amp; Turkey</t>
  </si>
  <si>
    <t>Double-dummy</t>
  </si>
  <si>
    <t>Centre</t>
  </si>
  <si>
    <t>37.0 (12.9)</t>
  </si>
  <si>
    <t>Double-dummy. Modified ITT (96% of N randomised). Converted SE to SD for change score</t>
  </si>
  <si>
    <t>Double-dummy. Modified ITT (97% of N randomised). Converted SE to SD for change score</t>
  </si>
  <si>
    <t>From Cristea 2017 SR. Not available electronically. 6-week preliminary results from 32-week study</t>
  </si>
  <si>
    <t>IPT; nortriptyline; placebo</t>
  </si>
  <si>
    <t>Not available electronically. Response as assessed with CGI extracted as response rated with HAMD and MADRS was combined</t>
  </si>
  <si>
    <r>
      <t xml:space="preserve">Inclusion criteria: outpatients, inpatients, or day hospital patients aged at least 65 years; met DSM-III-R criteria for a diagnosis of major depression; Mini-Mental State Examination (MMSE) score of at least 23; MADRS score of at least 23, with no more than a 20% decrease from the prestudy evaluation to randomisation; symptoms of depression for at least 1 month prior to study entry. Exclusion criteria: used venlafaxine, clomipramine or trazodone within the previous 6 months; hypersensitive to any of the study drugs; history of seizure disorders; acute glaucoma; cardiac, renal, or hepatic disease that could interfere with the conduct of the study; significant abnormalities on laboratory tests or ECG; mental disease other than an affective disorder, including mania, psychotic disorder, antisocial personality disorder; suicidal behaviour; drug or alcohol dependence within the previous 2 years; use of fluoxetine within 2 months, any investigational drug or antipsychotic drug within 30 days, ECT or MAOI within 14 days, or any other antidepressant, anxiolytic, sedative-hypnotic drug or psychotropic drug or substance within 7 days of the start of double-blind treatment or during the study; use of any non-psychotropic drug with psychotropic effects (e.g. </t>
    </r>
    <r>
      <rPr>
        <sz val="11"/>
        <color theme="1"/>
        <rFont val="Calibri"/>
        <family val="2"/>
      </rPr>
      <t>β-adrenergic blockers) within 7 days of study treatment, unless dosage had been stable for at least 3 months prior to double-blind treatment</t>
    </r>
  </si>
  <si>
    <t>Placebo in venlafaxine and clomipramine arms. Formal psychotherapy was prohibited during the study. Temazepam up to 20mg or oxazepam 15-30mg were allowed at bedtime for sleep</t>
  </si>
  <si>
    <t>Venlafaxine (in morning and evening + placebo (at noon)</t>
  </si>
  <si>
    <t>Clomipramine (in morning and evening) + placebo (at noon)</t>
  </si>
  <si>
    <t>Placebo in venlafaxine and clomipramine arms</t>
  </si>
  <si>
    <t>83.2mg</t>
  </si>
  <si>
    <t>61.5mg</t>
  </si>
  <si>
    <t>180mg</t>
  </si>
  <si>
    <t>71.3 (5.7)</t>
  </si>
  <si>
    <t>4.4 (7.2)</t>
  </si>
  <si>
    <t>Not available electronically. Data and demographics only available for 'efficacy sample' (86% of N randomised)</t>
  </si>
  <si>
    <t>Inclusion criteria: met DSM-III criteria for a diagnosis of major depression; HAMD score of at least 18; Raskin Depression Scale (RDS) score of at least 8; Covi Anxiety Scale score lower than RDS. Exclusion criteria: other primary psychiatric diagnosis; unstable medical condition</t>
  </si>
  <si>
    <t>44.8 (SD NR)</t>
  </si>
  <si>
    <t>Modified ITT (86% of N randomised so categorised as completer)</t>
  </si>
  <si>
    <t>33.8mg</t>
  </si>
  <si>
    <t>3.4 capsules</t>
  </si>
  <si>
    <t>Inclusion criteria: outpatients aged 18-70 years; met DSM-III criteria for a diagnosis of unipolar major depressive disorder (single episode or recurrent); duration of illness at least 4 weeks; HAMD score of at least 20; Raskin Depression Scale score of at least 8. Exclusion criteria: HAMD score improved by 20% or more during placebo run-in</t>
  </si>
  <si>
    <t>Excluded in 2004 GL 'Same study as Beasley 1991b. Study 27 - FDA. Pooled data from 5 centres of 6, Cohn 1985 reports results from the 6th centre</t>
  </si>
  <si>
    <t>69.2mg</t>
  </si>
  <si>
    <t>&lt;100-300mg/day</t>
  </si>
  <si>
    <t>41 (SD NR)</t>
  </si>
  <si>
    <t>Modified ITT (99.8% of N randomised). Responders reported as % of those who completed at least 3 weeks of treatment</t>
  </si>
  <si>
    <t>Labopharm Inc</t>
  </si>
  <si>
    <t>NCT00775203</t>
  </si>
  <si>
    <t>Trazodone Hydrochloride (HCl) Extended-Release Tablets</t>
  </si>
  <si>
    <t>Inclusion criteria: aged at least 18 years; met DSM-IV criteria for a diagnosis of primary MDD (single episode or recurrent; assessed with MINI); current episode of MDD for a minimum of one month; dysphoria for most days over the previous 4 weeks; MADRS score of at least 26 at screening and baseline. Exclusion criteria: DSM-IV MDD specifiers, such as catatonic features, postpartum onset, and/or seasonal patterns; generalized anxiety disorder, panic disorder, social phobia, obsessive-compulsive disorder, posttraumatic stress disorder, eating disorder, or bipolar disorder; alcohol/substance abuse or dependence (caffeine and nicotine allowed); any psychotic disorder; depression secondary to stroke; cancer, or other severe medical illnesses; psychotherapy at the time of enrollment; high suicide risk; treated with monoamine oxidase inhibitors in the 3 weeks prior to study enrollment</t>
  </si>
  <si>
    <t>Use of antipsychotics, protease inhibitors, or any concomitant medications causing QT or PR prolongation were prohibited during the study. Use of antidepressants other than the study medication (including herbal preparations), sedatives, and hypnotics were also not permitted during the study. Patients had to be off all prohibited medications for at least five half lives prior to randomization at baseline.</t>
  </si>
  <si>
    <t>There were no remarkable differences between the treatment groups with respect to gender, age, or ethnicity</t>
  </si>
  <si>
    <t>43.9 (13.1)</t>
  </si>
  <si>
    <t>1 (1.1)</t>
  </si>
  <si>
    <t>14.7 (31)</t>
  </si>
  <si>
    <t>310mg (81)</t>
  </si>
  <si>
    <t>355mg (50mg) equivalent</t>
  </si>
  <si>
    <t>Data and demographics available for modified ITT (99% of N randomised). Sleep outcome not extracted as non-validated scale</t>
  </si>
  <si>
    <t>Presence of the melancholia subtype</t>
  </si>
  <si>
    <t>Inclusion criteria: aged at least 45 years; met DSM-IV criteria for a diagnosis of major depressive disorder (single or recurrent), nonpsychotic (assessed with SCID); HAMD score of at least 16 at screening and baseline. Exclusion criteria: current or history of obsessive-compulsive disorder, psychotic disorder, or substance dependence (other than nicotine) within the past year by DSM-IV criteria; judged to be a current suicide risk or serious suicide attempt within the past year; status postemyocardial infarction, coronary artery bypass, or angioplasty with a positive history of angina or a positive stress test; QRS interval greater than 0.12 seconds or Qtc interval at least 46 msec; treatment with Coumadin, heparin, or Type 1 antiarrhythmic medications; diagnosis of narrow-angle glaucoma; MMSE score no more than 24; stroke, epilepsy, or Parkinson disease; acute, severe, or unstable medical condition; positive urine toxicology screen for drugs of abuse, including amphetamine, barbiturates, cocaine, marijuana, methadone, methaqualone, opioids, and phenylcyclohexyl piperidine; treatment in the current episode of depression with either nortriptyline with a plasma level between 50 and 150 ng/mL, desipramine or imipramine with a plasma level of 250 ng/mL or greater for at least 4 weeks, or paroxetine 40 mg, fluoxetine 40 mg, or sertraline 200 mg for at least 4 weeks; HAMD score improved by 25% or more during placebo run-in</t>
  </si>
  <si>
    <t>Target plasma drug levels between 80 and 120 ng/mL</t>
  </si>
  <si>
    <t>Previously in pairwise analyses. Data combined for melancholic and non-melancholic subgroups</t>
  </si>
  <si>
    <t>64.6 (8.9)</t>
  </si>
  <si>
    <t>Data combined for melancholic and non-melancholic subgroups. No measure of variance for HAMD endpoint</t>
  </si>
  <si>
    <t>National Institute of Mental Health grants K23 MH075006 and R21 MH087774 (to JRS) and R01 MH55716 (to SPR). Authors have financial interests in pharmaceutical companies</t>
  </si>
  <si>
    <t>40% completion</t>
  </si>
  <si>
    <t>Citalopram; sertraline; placebo</t>
  </si>
  <si>
    <t>Inclusion criteria: inpatients aged 18-65 years; met RDC for a diagnosis of major depression; HAMD score of at least 18. Exclusion criteria: pregnant or lactating women; severe concomitant disease; schizophrenia; known abusers of alcohol or illicit drugs; received ECT in the previous 3 months, MAOIs or oral neuroleptics in the previous 14 days and/or depot neuroleptics in the previous 4 weeks; high doses of benzodiazepines for chronic treatment of insomnia; clinical diagnosis of sleep apnea or myoclonia</t>
  </si>
  <si>
    <t>No other psychotropic therapy was permitted, except that chloral hydrate could be administered in the placebo run-in week until the night of day 4 and between days 5 and 30, providing that it was never administered for periods of more than 3 consecutive nights</t>
  </si>
  <si>
    <t>Data (and group assignment) only available for those who received treatment, not the full N=50 who were eligible for inclusion</t>
  </si>
  <si>
    <t>42.1 (11.1)</t>
  </si>
  <si>
    <t>Both groups did not differ on the basis of demographic characteristics</t>
  </si>
  <si>
    <t>Inclusion criteria: outpatients aged 18-60 years; met DSM-IV criteria for a diagnosis of unipolar major depressive disorder (assessed with SCID); medication free for at least 10 days. Exclusion criteria: psychotic features; comorbid axis I disorder; medical or neurological illness; pregnancy or breastfeeding; substance abuse within 1 year; lifetime history of substance dependence (other than nicotine); comorbid current psychiatric disorder; clear suicide risk</t>
  </si>
  <si>
    <t>Additional psychotropic medication or treatment was prohibited,but the use of alprazolam at night for sleeping was allowed if needed. Patients received no electroconvulsive therapy or structured psychotherapy during the study period</t>
  </si>
  <si>
    <t>There were no significant differences on baseline demographic measures or on baseline HDRS or CGI-S scores among the 3 randomized groups</t>
  </si>
  <si>
    <t>34.8 (8.5)</t>
  </si>
  <si>
    <t>2.0 (0.9)</t>
  </si>
  <si>
    <t>Greece &amp; Italy</t>
  </si>
  <si>
    <t>Inclusion criteria: hospitalized or day care patients aged 18-64 years; met DSM-IV criteria for a diagnosis of major depression with melancholia; MADRS score of at least 25; symptoms of depression for at least 1 month prior to study entry. Exclusion criteria: MADRS score improved by 20% or more beween screening and baseline; women who were pregnant or not using a medically acceptable form of contraception during the study; known sensitivity to venlafaxine or fluoxetine; history of myocardial infarction with or without uncontrolled heart failure within the past 6 months; hepatic or renal disease (creatinine clearance &lt;30ml/min); clinically significant abnormalities on a screening physical examination, ECG, or laboratory tests; acute suicidal tendencies; history of seizure disorder; history or presence of any psychotic disorder not associated with depression; history of drug or alcohol dependence within the past 2 years; using any investigational drug, antipsychotic drug, neuroleptic drug or ECT within 30 days; fluoxetine within 21 days; an MAOI or other antidepressant within 14 days; a benzodiazepine (except oxazepam or temazepam), or other antidepressant, anxiolytic or sedarive hypnotic drug within 7 days of baseline</t>
  </si>
  <si>
    <t>Use of any non-psychotropic drug with psychotropic effects was precluded unless the dosage had been stable for at least 1 month prior to treatment. Benzodiazepines were used concurrently in 58% of venlafaxine and 65% of fluoxetine patients</t>
  </si>
  <si>
    <t>82% had previously used antidepressants, but does not appear to be specific to current episode. 6% chronic (MDD&gt;2 years)</t>
  </si>
  <si>
    <t>MADRS extracted for response and HAMD for other outcomes as response as assessed with HAMD only reported as % that had responded according to HAMD OR MADRS and CGI-I=1-2</t>
  </si>
  <si>
    <t>48.0 (10.5)</t>
  </si>
  <si>
    <t>Wyeth Ayerst International</t>
  </si>
  <si>
    <t>UCHA1990</t>
  </si>
  <si>
    <t>Depression symptoms in figure or reported as % improvement. Discontinuation not reported by group</t>
  </si>
  <si>
    <t>Inclusion criteria: outpatients aged at least 18 years; met DSM-IV criteria for a diagnosis of major depressive disorder for at least 1 month; HAMD score of at least 20, with not more than a 20% decrease between screening and baseline. Exclusion criteria: previously been treated with venlafaxine; women who were lactating or pregnant; history of clinically significant medical disease; clinically significant abnormalities on a screening physical examination, ECG, or laboratory tests; acute suicidal tendencies; history of seizure disorder; history or presence of a mental disorder due to a general medical condition; bipolar disorder; drug or alcohol abuse or dependence within the past year; history of any psychotic disorder not associated with depression; received any investigational drug, an antipsychotic drug, or ECT within 30 days; fluoxetine within 21 days; MAOI within 14 days</t>
  </si>
  <si>
    <t>18-77</t>
  </si>
  <si>
    <t>177mg</t>
  </si>
  <si>
    <t>Patients could not take any antidepressant, anxiolytic, sedative-hypnotic, or other psychotropic drug or substance within 7 days of the start of double-blind treatment. Use of nonpsychotropic drugs with psychotropic effects was permitted if the dosage was stable for a minimum of 1 month before double-blind treatment. Chloral hydrate (500-1000mg) could be administered at bedtime as needed for sleep. No other psychopharmacologic drugs were permitted during the study period. Chloral hydrate was given to 7 patients in each group</t>
  </si>
  <si>
    <t>Modified ITT (97% of N randomised). No measure of variance for baseline. Converted SE to SD for endpoint</t>
  </si>
  <si>
    <t>Quality of Life, Enjoyment and Satisfaction (Q-LES-Q)</t>
  </si>
  <si>
    <t>Inclusion criteria: outpatients aged at least 18 years; met DSM-IV criteria for a primary diagnosis of MDD (assessed with MINI); HAMD score of at least 20, including a score &gt;2 on item 2 (depressed mood) of the HAMD at both screening and baseline visits. Exclusion criteria: HAMD score improved by 25% or more between screening and baseline assessments; presence of current or recent (within 6 months prior to screening) Axis I disorder other than MDD that was considered by the investigator as the primary diagnosis; lifetime history of schizophrenia, schizoaffective disorder, or bipolar disorder; met DSM-IV criteria for substance abuse (alcohol or drugs) within 3 months of screening visits or met DSM-IV criteria for substance dependence within 6 months of screening visit; participating in formal psychotherapy; considered by the investigator to be suicidal or homicidal or at significant risk of suicide or homicide; lifetime history of seizure disorder; received ECT within 3 months; presence of clinically significant cardiac, renal, neurologic, cerebrovascular, metabolic, or pulmonary disease; abnormal ECG findings present and not resolved by the baseline visit; presence of significant abnormal laboratory findings at screening assessment that were not resolved by baseline; current or recent use of other psychotropic drugs including MAOIs, all other antidepressants, sedarive, hypnotics, beta-adrenergic blockers, psychoactive herbal treatments, or depot neuroleptics; currently pregnant, lactating, or intending to become pregnant during study participation or not using medically acceptable method of contraception; previous nonresponse to adequate trials of SSRIs; use of an investigational drug or previous participation in an investigational trial within 12 months of the start of the current trial; considered to be at significant risk for noncompliance with study contact</t>
  </si>
  <si>
    <t>38.9 (11.3)</t>
  </si>
  <si>
    <t>Data cannot be extracted for response or remission. No measure of variance for change score</t>
  </si>
  <si>
    <t>Modified ITT (97% of N randomised at baseline so categorised as ITT, 94% for change score so categorised as completer). No measure of variance for change score</t>
  </si>
  <si>
    <t>Modified ITT (97% of N randomised at baseline so categorised as ITT, 84% for change score so categorised as completer). No measure of variance for change score</t>
  </si>
  <si>
    <t>Modified ITT (97% of N randomised at baseline so categorised as ITT, 88% for change score so categorised as completer). No measure of variance for change score</t>
  </si>
  <si>
    <t>Not available electronically. From Cipriani 2018 SR. HAMD reported as sum of two raters (sum score used in Cipriani)</t>
  </si>
  <si>
    <t>Not available electronically. Excluded from 2009 GL 'No data to extract'. Depression symptoms not reported and discontinuation not split by group</t>
  </si>
  <si>
    <t>Maprotiline; imipramine; placebo</t>
  </si>
  <si>
    <t>1; 3; 6; 12</t>
  </si>
  <si>
    <t xml:space="preserve">Inclusion criteria: women; primary caregiver of a dependent family member; CES-D score of at least 16; commitment to attend all evaluations. Exclusion criteria: current or past major depressive episode as determined by DSM-IV criteria; having received psychiatric or psychological treatment in the last two months; satisfying the criteria for other axis I disorders that might interfere with fulfillment of the objectives of the study (e.g., bipolar disorder I and II or psychotic disorders); psychological or medical conditions that require immediate intervention (e.g., to be at risk for suicide) or interfere with study participation (e.g., mental deficiency, significant cognitive deterioration); anticipation of a change of residence, or the relative’s institutionalization; severe or terminal prognosis of the relative </t>
  </si>
  <si>
    <t>Primary paper (Vazquez 2014) not included as non-English language. Not available electronically. CES-D score above clinical cut-off is inclusion criterion but diagnosis of MDD is exclusion criterion</t>
  </si>
  <si>
    <t>5x 90-min sessions</t>
  </si>
  <si>
    <t>Participants in the usual care control group received no psychological or psychopharmacological intervention for their depressive symptoms and did not receive any educational materials, but were offered the possibility of accessing any type of psychological, medical, or social services available in their community in public or private centers, and their use of such services was registered. A total of 11 participants (13.4%) in the control group received psychological or psychiatric care.</t>
  </si>
  <si>
    <t>The intervention group received a brief cognitive-behavioral intervention developed from the multifactorial integrative model of depression by Lewinsohn et al. (1985). Core components included: psychoeducation; increasing pleasant activities; changing thoughts; increasing interpersonal activities; preventing depression</t>
  </si>
  <si>
    <t>55.1 (9.0)</t>
  </si>
  <si>
    <t>4.2 (1.1) sessions</t>
  </si>
  <si>
    <t>Grant 2007/PN017 from the Ministry of Labor and Social Affairs of Spain</t>
  </si>
  <si>
    <t>Yoga/meditation retreat; attention placebo</t>
  </si>
  <si>
    <t>NCT00191061</t>
  </si>
  <si>
    <t>Inclusion criteria: outpatients aged at least 18 years; met DSM-IV-TR criteria for a diagnosis of MDD (assessed with MINI); HAMD score &gt;15 at screening and baseline visits. Exclusion criteria: any current Axis I disorder other than MDD, dysthymia, or any anxiety disorder (however, OCD was excluded); any previous diagnosis of mania, bipolar disorder, or psychosis; serious suicidal risk; serious medical illness or clinically significant laboratory abnormalities that, in the judgement of the investigator, would be likely to require intervention, hospitalization, or an excluded medication during the course of the study; lack of response of the current depressive episode to 2 or more adequate courses of antidepressant therapy at a clinically appropriate dose for a minimum of 4 weeks, or treatment-resistant depression; a history of a lack of response, at any time, to an adequate trial of duloxetine (at least 60mg/day for at least 4 weeks); a current Axis II disorder that could interfere with compliance with the study protocol; history of substance abuse or dependence within the past 6 months, excluding nicotine and caffeine; positive urine drug screen for any substances of abuse; ECT or TMS within the past year; initiating, stopping, or changing psychotherapy after study entry; treatment with an MAOI within 14 days prior to baseline; treatment with fluoxetine within 30 days prior to baseline</t>
  </si>
  <si>
    <t>All participants received 60mg of duloxetine for 5 of 6 weeks of treatment but starting doses differed</t>
  </si>
  <si>
    <t>30mg q.a.m</t>
  </si>
  <si>
    <t>30mg b.i.d</t>
  </si>
  <si>
    <t>60mg q.a.m</t>
  </si>
  <si>
    <t>43.0 (13.1)</t>
  </si>
  <si>
    <t>18-82</t>
  </si>
  <si>
    <t>All participants received 60mg of duloxetine for 5 of 6 weeks of treatment but starting doses differed. Modified ITT (92% of N randomised, so categorised as completer), converted SE to SD for change score</t>
  </si>
  <si>
    <t>From Smith 2018 SR. Not available electronically. 44% 'manic depression'</t>
  </si>
  <si>
    <t>Italian Ministry of Health Young Researcher Grant (GR-2011-02348232)</t>
  </si>
  <si>
    <t>18-33</t>
  </si>
  <si>
    <t>22.8 (3.6)</t>
  </si>
  <si>
    <t>Not available electronically. Demographics for completers</t>
  </si>
  <si>
    <t>Inclusion criteria: university student; met DSM-IV criteria for a diagnosis of a mood disorder (assessed with SCID); BDI-II score of at least 19; BAI score of at least 19. Exclusion criteria: lifetime or current bipolar disorder I or II, or Axis II disorders; alcohol or drug abuse or dependence within the past 6 months; imminent risk of suicide or homicide; a medical condition underlying depression; use of psychotropic medications; involvement in concurrent psychotherapy</t>
  </si>
  <si>
    <t>14x 90-min sessions</t>
  </si>
  <si>
    <t>Ellard et al. (2010)</t>
  </si>
  <si>
    <t>Transdiagnostic Treatment of Emotional Disorders (UP). Core components included: increasing present-focused emotion awareness; increasing cognitive flexibility; identifying and preventing patterns of emotion avoidance and maladaptive emotion-driven behaviors; increasing awareness and tolerance of emotion-related physical sensations; interoceptive and situation-based emotion-focused exposure</t>
  </si>
  <si>
    <t>Paper reports 'The trial was preregistered in a clinical trial registry' but no details given</t>
  </si>
  <si>
    <t>Doctoral students in psychology</t>
  </si>
  <si>
    <t>No significant differences at baseline between the UP group and the wait-list control group for any of the examined sociodemographic variables</t>
  </si>
  <si>
    <t>Not available electronically. From Aalbers 2017. 1 participant dropped out of cognitive therapy group and corresponding participants in other 2 groups were discarded in analysis</t>
  </si>
  <si>
    <t>CBT group; music therapy group; TAU</t>
  </si>
  <si>
    <t>Inclusion criteria: patients seen in the university outpatient clinic; met Feighner criteria for a diagnosis of primary or secondary affective disorder; aged 18-60 years; duration of current episode between 4 weeks and 2 years; HAMD score of at least 21. Exclusion criteria: serious medical illness; pregnancy; antidepressant treatment during the previous 2 months</t>
  </si>
  <si>
    <t>32.5 (SD NR)</t>
  </si>
  <si>
    <t>Target 150mg/day</t>
  </si>
  <si>
    <t>If daily prescribed dose had not reached 150mg after the first week, the dose was fixed at the lower level for the remaining 5 weeks</t>
  </si>
  <si>
    <t>129mg (7)</t>
  </si>
  <si>
    <t>122mg (8)</t>
  </si>
  <si>
    <t>Depression symptoms cannot be extracted (in figure and median). Discontinuation due to SE not reported</t>
  </si>
  <si>
    <t>Baseline severity cannot be extracted but can be categorised as more severe based on inclusion criterion. Definition of remission included no suicidal ideation</t>
  </si>
  <si>
    <t>Public Health Service grants MH-25571, RR-00954, MH-05938, and DA-00259 from the National Institute of Mental Health</t>
  </si>
  <si>
    <t>Fang 1997/Yu 1997</t>
  </si>
  <si>
    <t>WHOQOL-BREF</t>
  </si>
  <si>
    <t>Inclusion criteria: caregivers of inpatients with neurological disorders between the ages of 18 and 60 years; physically able to do yoga. Exclusion criteria: severe psychiatric or neurological illness; other severe medical condition; present history of substance dependence (excluding nicotine)</t>
  </si>
  <si>
    <t>Supervised group for only 10 days and then self-practice at home for 20 days</t>
  </si>
  <si>
    <t>Principal investigator &amp; self</t>
  </si>
  <si>
    <t>The first author taught a specific yoga module to the subjects in the yoga group for 10 days, following which they practiced yoga on their own for another 20 days</t>
  </si>
  <si>
    <t>The subjects in the control group received no specific intervention, but were available for assessments</t>
  </si>
  <si>
    <t>More participants in the control group were illiterate than in the yoga group (P=0.011). Caregivers in the yoga group had taken care of patients for a longer period compared with those in the control group (P=0.015).</t>
  </si>
  <si>
    <t>From Bridges 2017 SR. Supervised group for only 10 days and then self-practice at home for 20 days. Data and demographics only available for completers. Very limited detail about intervention</t>
  </si>
  <si>
    <t>Retrospectively registered with code RPCEC 00000128 on the Cuban Registry of Clinical Trials</t>
  </si>
  <si>
    <t>After randomization, patients received a 4-week fixed dose of sertraline 50 mg/d or placebo. This was followed by a 6-week flexible dose treatment schedule, allowing the increase ofmedication dose in steps of 50 mg/d every 2 weeks in those patients who did not improve</t>
  </si>
  <si>
    <t>Cuba</t>
  </si>
  <si>
    <t>Inclusion criteria: outpatients aged 18-65 years; met DSM-IV criteria for a diagnosis of MDD; HAMD score=19-36; considered healthy enough to enter the study in the opinion of the investigator and according to normal results on laboratory tests, electrocardiogram, medical history, and physical examination. Exclusion criteria: HAMD score improved by 25% or more during placebo run-in; active treatment with other psychopharmacological drugs within 2 months prior to inclusion (depot neuroleptics, antidepressants, lithium, valproate, or carbamazepine); presence of another psychiatric condition which could mask depressive symptoms (ie, bipolar disorder, schizophrenia, or mental retardation); history of suicide attempt (last year) or current suicide risk or a score of 3 or greater on the suicide item of the HAMD-17; organic mental disorders, substance abuse or dependence; hepatic or renal insufficiency; pregnancy, breastfeeding, planning a pregnancy, or for women of childbearing potential nonuse of an effective form of contraception; antidepressant treatment-resistant patients (those treated with monoamine inhibitors or tricyclic antidepressants at therapeutic doses for 2–3 previous depressive episodes without clinical improvement); patients requiring structured psychotherapy beyond usual support or counseling interventions (eg, brief psychotherapy, interpersonal psychotherapy, cognitive therapy); patients presenting unstable medical conditions who required new, specific treatment and/or hospitalization; patients included in another randomized clinical trial within 30 days prior to inclusion</t>
  </si>
  <si>
    <t>Fixed dose for 4 weeks and then flexible dose for 6 weeks. Concurrent use of monoamine oxidase inhibitors, lithium, warfarin, digoxin, intravenous diazepam, and tricyclic antidepressants was not allowed. Additional psychopharmacological treatment was allowed only for insomnia. If required, patients were prescribed alprazolam (0.50 mg) or chlordiazepoxide (10 mg) once a day, 3 times a week, during the first 2 weeks of the trial</t>
  </si>
  <si>
    <t>45.2 (11)</t>
  </si>
  <si>
    <t>Fixed dose for 4 weeks and then flexible dose for 6 weeks. 73% antidepressant naïve</t>
  </si>
  <si>
    <t>Canadian International Development Agency, Canada; Centro Nacional Coordinador de Ensayos Clínicos, Cuba; and Ministerio de Salud Pública, Cuba</t>
  </si>
  <si>
    <t>From Wright 2019 SR. 32% receiving professional help at baseline (professional help was provided in most cases by a psychologist or other professional from a mental health agency)</t>
  </si>
  <si>
    <t>Coping with Depression course (group) via chatroom; waitlist</t>
  </si>
  <si>
    <t>The only concomitant psychotropic drugs permitted during the study were chloral hydrate and short-acting benzodiazepines as hypnotics for episodic use</t>
  </si>
  <si>
    <t>Inclusion criteria: inpatients or outpatients aged 18-80 years; met DSM-III-R criteria for a diagnosis of major depression (single or recurrent); HAMD score of at least 18; CGI-S score of at least 3. Exclusion criteria: patients responding to placebo (i.e. 25% or more decrease in HAMD or MADRS, HAMD&lt;8 or CGI-S&lt;3); MADRS score &gt;40; suicidal ideation; history of mania, hypomania or psychosis; comorbid severe psychiatric disorders; organic mood disorder; psychotropic drug dependence; pregnant or lactating women; clinically relevant renal, hepatic, cardiovascular, respiratory or cerebrovascular diseases; receiving concomitant serotonergic drugs including lithium and carbamazepine</t>
  </si>
  <si>
    <t>The percentage of patients with previous TCA treatment was twice as high in the sertraline group (27.7 per cent) as in the fluoxetine group (14.6 per cent) and 32 per cent of the sertraline group were in-patients, compared to 20 per cent of the fluoxetine group</t>
  </si>
  <si>
    <t>47.2 (SD NR)</t>
  </si>
  <si>
    <t>20-77</t>
  </si>
  <si>
    <t>No measure of variance for HAMD. Discontinuation due to SE not available (not reported for acute phase separately)</t>
  </si>
  <si>
    <t>68.1mg</t>
  </si>
  <si>
    <t>27.3mg</t>
  </si>
  <si>
    <t>Pfizer Belgium</t>
  </si>
  <si>
    <t>ISRCTN14881571</t>
  </si>
  <si>
    <t>No inclusion or exclusion criteria were used because the intervention was aimed at the general population</t>
  </si>
  <si>
    <t>Excluded from 2009 GL 'General population'. PRISMA figure will not download</t>
  </si>
  <si>
    <t>The intervention consists of three steps: (1) Participants describe what really matters to them; (2) Participants write down their current worries and problems and categorize them into three types: (a) unimportant problems (problems unrelated to the things that matter to them), (b) problems that can be solved, and (c) problems that cannot be solved (eg, the loss of a loved one); (3) Participants make a plan for the future in which they describe how they will try to accomplish those things that matter most to them. The second step is the most important of the intervention. For each of the three types of problem (ie, a, b, and c), a different strategy is proposed to cope with it. For the solvable problems (ie, b), the following procedure is proposed: (1) write a clear definition of the problem, (2) generate multiple solutions to the problem, (3) select the best solution, (4) work out a systematic plan for this solution, (5) carry out the solution, and (6) evaluate as to whether the solution has resolved the problem</t>
  </si>
  <si>
    <t>The participants in the intervention group were more often married (59.8%; n = 64) than participants in the control group (44.3%; n = 47; P = .02).</t>
  </si>
  <si>
    <t>Discontinuation not available for the waitlist group</t>
  </si>
  <si>
    <t>Discontinuation not available for waitlist arm</t>
  </si>
  <si>
    <t>The study was performed at the Vrije Universiteit Amsterdam, the Netherlands, without additional financial support</t>
  </si>
  <si>
    <t>Preliminary results of ongoing RCT</t>
  </si>
  <si>
    <t>Meditation group + TAU; TAU</t>
  </si>
  <si>
    <t>Inclusion criteria included being above clinical cut-off on CES-D but exclusion criteria included diagnosis of MDD</t>
  </si>
  <si>
    <t>Relaxation group</t>
  </si>
  <si>
    <t>Progressive muscle relaxation group</t>
  </si>
  <si>
    <t>Inclusion criteria: university students; CES-D score of at least 16. Exclusion criteria: met criteria for a diagnosis of a major depressive episode at any time in their lives; taking part in other psychological or medical studies; intended to move their residence elsewhere within the next 9 months; satisfied the criteria for other Axis I disorders that might interfere with fulfilment of the objectives of the study (dysthymia, bipolar disorders I and II, cyclothymia, anorexia, psychotic disorders, dependence on alcohol or other substances, panic disorder, obsessive-compulsive disorder, somatization disorder, hypochondria, undifferentiated somatoform disorder); deemed to be at risk for suicide</t>
  </si>
  <si>
    <t>Munoz &amp; Ying (1993)</t>
  </si>
  <si>
    <t>Relaxation training RT comprised both progressive muscular relaxation and breathing control, visualization and meditation</t>
  </si>
  <si>
    <t>5-6</t>
  </si>
  <si>
    <t>Clinical psychology PhD student</t>
  </si>
  <si>
    <t>Depression Prevention Course (DPC). Core components included: psychoeducation and treatment rationale; identifying thoughts; changing thoughts; relationship between pleasant activities and mood; increasing pleasant activity; relationship between social relationships and mood; increasing interpersonal activities; planning for the future-preventing depression</t>
  </si>
  <si>
    <t>23.3 (4.5)</t>
  </si>
  <si>
    <t>The CBT and RT groups did not differ significantly either in regard to the sociodemographic, academic and clinical variables examined at baseline</t>
  </si>
  <si>
    <t>No measure of variance for CBT group for follow-up</t>
  </si>
  <si>
    <t>No measure of variance for CBT group for 6-month follow-up</t>
  </si>
  <si>
    <t>Grant PGIDT05PXIA21101PR from the Directorate General for Research and Development (Counsellery of Innovation, Industry and Trade) of the Xunta de Galicia (Spain)</t>
  </si>
  <si>
    <t>Excluded in 2004 GL 'Participants not diagnosed according to recognised criteria', dismantling study and only one arm meets criteria for full CBT intervention (versus 2 partial CBT interventions)</t>
  </si>
  <si>
    <t>Complete CBT; partial CBT; comprehensive distancing</t>
  </si>
  <si>
    <t>From Smith 2018 SR. Non-English language paper, data extracted from Smith 2018 SR. Baseline severity not available but can be categorised as more severe based on inclusion criterion. No demographic data available</t>
  </si>
  <si>
    <t>Inclusion criteria: met CCMD-2-R criteria for a diagnosis of clinical depression; HAMD score of at least 20. Exclusion criteria: immune modulators or hormone preparations within the past 6 months; acute or chronic infection; trauma; recent inflammation or fever; known food or drug allergy</t>
  </si>
  <si>
    <t>TCM-style manual acupuncture was delivered for 20 minutes. Acupuncture points used were Neiguan (PC6), Fengchi (GB20), Sanyinjiao (SP6), and Baihui (GV20)</t>
  </si>
  <si>
    <t>28 sessions</t>
  </si>
  <si>
    <t>Discontinuation is not available</t>
  </si>
  <si>
    <t>Inclusion criteria: nonprofessional female caregivers (as defined by responsible official bodies); CES-D score of at least 16; no history of major depression. Exclusion criteria: received psychological or psycho-pharmacological treatment in the last 2 months, which could interfere with the intervention; presented with other disorders which could confuse results; presented psychological or medical conditions which required immediate intervention or that would prevent carrying out the study; taking part in another study; the cared-for relative was suffering a serious or terminal condition; a change in a dependent’s institutionalization or residence was imminent</t>
  </si>
  <si>
    <t>53.9 (9.2)</t>
  </si>
  <si>
    <t>A brief group intervention, based on the depression problem-solving model of Nezu, Nezu, and Perri (1989), was carried out in five sessions. In the first session, the concept of depression and the problem-solving model were explained, and the idea of positive orientation towards a problem was introduced. In the second session, problem definition, the setting of goals and generation of alternative solutions were discussed. In the third session, decision-taking and chosen solution-planning processes were explained. The fourth session was dedicated to repeating all learned problem-solving steps. And, in the fifth session, all the learned concepts were reviewed and relapse prevention was addressed</t>
  </si>
  <si>
    <t>In the usual-care control group, no intervention was carried out, nor was any material handed out to the participants, and participants had unrestricted access to standard social and health care services for treatment of depression symptoms</t>
  </si>
  <si>
    <t>No statistically signifi cant differences were found between the problem-solving and control groups in their respective sociodemographic, care and clinical variables</t>
  </si>
  <si>
    <t>Grant 2007/PN017 from the Ministry of Labour and Social Affairs of Spain. This research was also supported from Ministry of Labour and Welfare (Xunta de Galicia)</t>
  </si>
  <si>
    <t>Depression symptoms cannot be extracted (reported as % improvement)</t>
  </si>
  <si>
    <t>Inclusion criteria: aged 18-65 years; met DSM-III criteria for a diagnosis of a major depressive episode; HAMD score of at least 17. Exclusion criteria: pregnant or lactating women; marked suicidal intent; other psychiatric illness; severe organic disease; alcoholism; drug abuse; contraindications to treatment with TCAs</t>
  </si>
  <si>
    <t>42 (12)</t>
  </si>
  <si>
    <t>Data not extracted for moclobemide. 5% bipolar disorder</t>
  </si>
  <si>
    <t>The use of concomitant psychotropic medication was prohibited, with the exception of lithium for those patients on previously established therapy with it, and of a benzodiazepine if judged necessary by the investigator. 80 taking imipramine and 82 taking placebo, were treated concomitantly with a benzodiazepine. One patient in the moclobemide group and two in the imipramine group were receiving lithium on entry, and continued to be treated with it throughout the study</t>
  </si>
  <si>
    <t>55% drop-out</t>
  </si>
  <si>
    <t>SF-36 cannot be extracted as only subscales reported</t>
  </si>
  <si>
    <t>Belgium, Canada, the Czech Republic, France, Germany, Italy, Spain, Sweden &amp; UK</t>
  </si>
  <si>
    <t>Inclusion criteria: outpatients aged 18-65 years; met DSM-IV-TR criteria for a diagnosis of MDD (assessed with MINI); MADRS score of at least 26; CGI-S score of at least 4. Exclusion criteria: met DSM-IV-TR criteria for obsessive-compulsive disorder, posttraumatic stress disorder, or panic disorder; met DSM-IV-TR criteria for bipolar disorder, psychotic disorder or features, current eating disorders (anorexia nervosa, bulimia), mental retardation, any pervasive developmental disorder or cognitive disorder; alcohol or drug abuse-related disorders within 12 months prior to baseline; at serious suicide risk, based on the investigator’s clinical judgement, or who had a score ≥ 5 on item 10 of the MADRS scale; receiving formal behaviour therapy, or systematic psychotherapy; pregnant or breastfeeding; history of lactose intolerance; history of hypersensitivity or non-response to citalopram, or escitalopram, or duloxetine; increased intra-ocular pressure; at risk of acute narrow-angle glaucoma; taking psychotropic drugs (except zolpidem, zolpiclone and zaleplon used episodically for insomnia) within 2 weeks prior to baseline or during the study: MAOI or RIMA, SSRIs (fluoxetine within 5 weeks), SNRIs, and tricyclic antidepressants, tryptophan, psychoactive herbal remedies, any drug used for augmentation of antidepressant action or any other antidepressant drugs, oral antipsychotic and anti-manic drugs (including lithium), or ECT (within 6 months), dopamine antagonists, any anxiolytics (including benzodiazepines), any anticonvulsant drug, serotonergic agonists, narcotic analgesics, cardiac glycosides, type 1c anti-arrhythmics, oral anticoagulants, cimetidine, potent inhibitors of CYP2C19, CYP1A2, or medicinal products with a narrow therapeutic index predominantly metabolised by CYP2D6</t>
  </si>
  <si>
    <t>The number of patients taking zolpidem, zopiclone, or zaleplon prescribed episodically for insomnia was similar for escitalopram (n = 6) and duloxetine (n = 10)</t>
  </si>
  <si>
    <t>43.9 (11.3)</t>
  </si>
  <si>
    <t>No measure of variance for MADRS or SDS at endpoint</t>
  </si>
  <si>
    <t>Modified ITT (97% of N randomised). No measure of variance</t>
  </si>
  <si>
    <t>Lundbeck A/S</t>
  </si>
  <si>
    <t>Inclusion criteria include 'stable on medications six weeks prior to and during study', no details of medication (i.e. antidepressant?) so not included in further-line review</t>
  </si>
  <si>
    <t>Computerised mindfulness intervention; waitlist</t>
  </si>
  <si>
    <t>From Boumparis SR. Intervention arms are homework assignments delivered as self-help</t>
  </si>
  <si>
    <t>CBT homework assignments (with or without an interpersonal component); positive psychology homework assignments (with an inherent interpersonal element)</t>
  </si>
  <si>
    <t>National Natural Science Foundation of China (No. 30772845)</t>
  </si>
  <si>
    <t>Inclusion criteria: aged 18-60 years; met DSM-IV criteria for a diagnosis of MDD (single episode) as assessed by SCID; not on antidepressants or other psychotropic medications for at least 2 weeks before the treatment; able to understand the questionnaires. Exclusion criteria: suicidal; breastfeeding and/or pregnant; history of co-morbid mental disorders or substance abuse; unwilling to commit to our treatment regime for 6 months</t>
  </si>
  <si>
    <t>72x 20-min sessions</t>
  </si>
  <si>
    <t>Electroacupuncture treatment. The acupuncture-points were Baihui (DU 20); Yintang (EX-HN 3); Sishencong (Ex-HN 1, four points that were one-inch apart from Baihui in left, right, ahead and behind directions); Neiguan (PC 6), bilateral; Shenmen (HT 7) bilateral; Sanyinjiao (SP 6), bilateral. The acupuncture needles (Suzhou Hua Tuo Medical Instruments Co., Ltd.) were 0.30×25 mm and 0.25×40 mm in size. The total number of needles used in one acupuncture session was twelve. Horizontal needling (penetration depth 0.5 cm) was used for the DU 20), EX-HN 3, Ex-HN 1 acupuncture points. Perpendicular needling (penetration depth 1 cm) was used for PC 6, HT 7, SP 6 acupuncture points. The Deqi sensation was obtained when the doctors felt the needle was deep and tight, and the patients felt some pressure at the acupuncture points. Electrical current (125 ms intermittent pulses at 40 Hz) was applied to the Ex-HN1 and PC6 acupuncture points. The current intensity was dependent upon patients' tolerance</t>
  </si>
  <si>
    <t>Doctor</t>
  </si>
  <si>
    <t>There were no significant differences between groups for gender, age, educational level, and duration of depression</t>
  </si>
  <si>
    <t>47.6 (12.0)</t>
  </si>
  <si>
    <t>12.6 (16.6)</t>
  </si>
  <si>
    <t>Previously in pairwise analyses. Group assignment of N=1 not reported (N=67 randomised but data only available for N=66). Data and demographics only available for completers</t>
  </si>
  <si>
    <t>Inclusion criteria: inpatients at the department of medical psychology of Nanjing Brain Hospital; met ICD-9 criteria for a diagnosis of major depressive disorder; HAMD score of at least 18. Exclusion criteria: received SSRIs or acupuncture treatment for depression in the past 3 months; severe medical disease; history of brain stroke or other mental health disorders; pregnant or breast feeding</t>
  </si>
  <si>
    <t>Acupuncturist &amp; psychiatrist</t>
  </si>
  <si>
    <t xml:space="preserve">Psychiatrists prescribed one SSRI to each patient (50% fluoxetine, 27% paroxetine, and 23% duloxetine), and patients received normal hospital inpatient care in the Nanjing Brain Hospital. Patients in the TG additionally received Chinese acupuncture.  </t>
  </si>
  <si>
    <t>Psychiatrists prescribed one SSRI to each patient (49% fluoxetine, 27% paroxetine, and 24% duloxetine), and patients received normal hospital inpatient care in the Nanjing Brain Hospital. Patients in the TG additionally received Chinese acupuncture.  The key points used for all patients in the TG were GV24 (Shenting), GV20 (Baihui), GV14 (Dazhui) and GV4 (Mingmen). Additional points were used according to traditional Chinese medicine (TCM) differentiation for depression with the four diagnostic methods including tongue and pulse once a week, and the additional points were changed accordingly: Liver depression and Spleen deficiency, add LR3 (Taichong), SP9 (Yinlingquan); Liver Qi stagnation, add LR3, LR14 (Qimen); Heart and Spleen deficiency, add HT7 (Shenmen) and ST36 (Zusanli); Liver and Kidney Yin deficiency, add KI3 (Taixi) and LR3; Spleen and Kidney Yang deficiency, add CV4 and CV6. In addition, according to the individual symptoms, other extra points could be applied: insomnia and forgetfulness, add HT7 and An’mian (Ext); palpitations and chest tightness, add PC6 (Neiguan); constipation, add ST25 (Tianshu) and ST37 (Shangjuxu). The total number of needles used for each patient varied from six to10. The needle size was 0.25×40 mm (Huatuo Suzhou China) and the depth of insertion 10–30 mm. After achieving de qi needling sensation, Dao qi technique
acupuncture was applied at the four key acupuncture points. This manipulation involved lifting-thrusting and rotating the needle with light and smooth stimulation. The amplitude was 1–2 mm; needle rotation angle &lt;90° and frequency 60–100 times per minute for 1–2 min. GV14 and GV4 were needled in a sitting position, with 5 min retention before the needles were removed. Participants were then placed in the supine position for the other points, which were needled to achieve de qi sensation only, with retention for 30 min</t>
  </si>
  <si>
    <t>22-73</t>
  </si>
  <si>
    <t>Opening Projects from the Laboratory of Acupuncture-Medicine, Nanjing University of Chinese Medicine (No JKA200505)</t>
  </si>
  <si>
    <t>NCT00351169</t>
  </si>
  <si>
    <t>Canada, China, Finland, South Korea, Malaysia, Mexico, The Philippines, South Africa, &amp; Spain</t>
  </si>
  <si>
    <t>Inclusion criteria: outpatients aged 18-65 years; met DSM-IV criteria for a diagnosis of MDD (single episode or recurrent; assessed with MINI); HAMD score of at least 22, HAMD item 1 (depressed mood) score of at least 2 at both enrollment and randomization. Exclusion criteria: diagnosis of any DSM-IV Axis I disorder other than MDD within 6 months prior to enrollment or any DSM-IV Axis II disorder impacting on the patient’s current psychiatric status; a current depressive episode lasting &gt;12 months or &lt;4 weeks in duration; a history of inadequate response to treatment (two or more classes of antidepressants each for at least 6 weeks) during the current depressive episode; a DSM-IV diagnosis of substance or alcohol abuse within 6 months prior to enrollment; a current serious suicidal or homicidal risk; a HAM-D item 3 (suicide) score of 3 or more, or a suicide attempt within the past 6 months; a clinically relevant medical illness or clinically relevant findings (including laboratory tests or electrocardiogram [ECG]); received antipsychotics, mood stabilizers, or antidepressants within 7 days; monoamine oxidase inhibitors, anxiolytics, drugs that induce or inhibit the hepatic metabolizing cytochrome P450 3A4 enzymes, or hypnotics within 14 days; fluoxetine within 28 days; a depot antipsychotic injection within two dosing intervals prior to randomization; or electroconvulsive therapy within 90 days</t>
  </si>
  <si>
    <t>10.7mg (3.0)</t>
  </si>
  <si>
    <t>Double-dummy. Patients with an inadequate response &lt;20% improvement in MADRS at week 2 had their dose doubled. During the study, lorazepam (2 mg/day or equivalent), zolpidem tartrate (10 mg/day), zaleplon (20 mg/day), zopiclone (7.5 mg/day), or chloral hydrate (1 g/day) were permitted for insomnia if treatment had been ongoing for 28 days prior to enrollment. Anticholinergics could be used to treat emergent extrapyramidal symptoms (EPS), but not prophylactically. Patients were permitted to receive psychotherapy during the study if it had been ongoing for at least 3 months prior to randomization. During the active-treatment period of the study, other psychoactive medications were not permitted. The proportions of patients who received concomitant sleep medication (hypnotics/sedatives) at some time during the randomized phase were 7.4% and 7.3% in the escitalopram and placebo groups, respectively; benzodiazepines were received at some time during the randomized phase by 22.2% and 22.7% of patients, respectively. Anticholinergic use at some time during randomized treatment occurred in 2.8% and 3.6% of patients in the escitalopram and placebo groups, respectively</t>
  </si>
  <si>
    <t>Double-dummy (to control for quetiapine, not extracted here). Modified ITT (97% of N randomised). No measure of variance for change score</t>
  </si>
  <si>
    <t>40.0 (11.8)</t>
  </si>
  <si>
    <t>From Cipriani 2018 SR. Data not extracted for quetiapine. Data and demographics only available for modified ITT sample (97% of N randomised)</t>
  </si>
  <si>
    <t>Data not extracted for Q-LES-Q as reported as % improvement</t>
  </si>
  <si>
    <t>The treatment groups were generally well balanced with respect to demographic and clinical characteristics</t>
  </si>
  <si>
    <t>Excluded in 2004 GL 'Participants not diagnosed with depression according to accepted criteria at start of study'. Intervention targeted at self-esteem rather than depression</t>
  </si>
  <si>
    <t>Rational-Emotive Therapy; CBT; waitlist</t>
  </si>
  <si>
    <t>UK Medical Research Council Experimental Medicine Grant ID 77156 awarded to Ed R. Watkins</t>
  </si>
  <si>
    <t>Inclusion criteria: met criteria for dysphoria (defined as BDI-II score &gt;14). Exclusion criteria: reported a recent change in treatment for depression; met diagnostic criteria for bipolar disorder or psychosis; presented as actively suicidal; referred back to their general practitioners for more appropriate care</t>
  </si>
  <si>
    <t>From Cuijpers 2019b SR. 13% currently prescribed antidepressants. Data and demographics only reported for completers. 52% met DSM-IV criteria for a current major depressive episode (MDE)</t>
  </si>
  <si>
    <t>Both training conditions involved an initial 1.5- to 2-hr session with an experimenter to explain and practice the training method, followed by a 30-min practice daily for the next week. In both variants, participants were initially given an explicit rationale for the concreteness training, which explored how overgeneralization and rumination (e.g., “jumping to conclusions,” “losing perspective”) was unhelpful and how the training exercises were designed to reduce this unhelpful thinking and, thereby, reduce depression. In the concreteness training condition, in the initial training session, participants first worked through a 10-min guided relaxation procedure in which they practiced tensing and relaxing various parts of their body while focusing on their breathing and bodily sensations, designed to focus attention down to direct sensory experience and to improve concentration for the later exercises. Next, for the remaining 60–80 min of the training session, participants practiced the key elements of concrete processing via direct instructions, guiding questions, and using mental imagery: (a) focusing on sensory details in the moment (e.g., questions asking participants to focus on and describe what they could see, hear, feel); (b) noticing what is specific and distinctive about the context of the event; (c) noticing the process of how events and behaviors unfold (e.g., “imagine a movie of how events unfolded”); (d) generating detailed step-bystep plans of how to proceed from here. Guided by the experimenter, each participant practiced all these elements of concrete processing for six standardized scenarios (three negative, e.g., not being invited to socialize after work by colleagues; three positive, e.g., making new friends at a party) and for three personally relevant, self-generated, specific autobiographic memories (defined as memories that took place at a particular place and time and lasted less than 1 day; one negative, one positive, and one memory of an occasion when the participant was highly immersed and absorbed in the process of an activity. At the end of the training session, participants were given a digital recording of the exercises to practice at home (e.g., on compact disc), plus a diary to record their practice daily and a booklet explaining the training. The recording included two tracks, each lasting approximately 30 min and replicating the sequence and contents of the training session (in order): 5 min of relaxation, 25 min focusing on four imaginary scenarios (two positive, two negative, with different examples on each track), and recalling autobiographical memories (one positive, one negative, one absorbing), all using the same concreteness instructions. The recording prompted participants to think of different memories each time they practiced the exercise. Participants were asked to practice these exercises by listening to the recording at a convenient time each day for 1 week, alternating between tracks each day.</t>
  </si>
  <si>
    <t>Face-to-face &amp; CD</t>
  </si>
  <si>
    <t>1 session (+ home practice)</t>
  </si>
  <si>
    <t>Both training conditions involved an initial 1.5- to 2-hr session with an experimenter to explain and practice the training method, followed by a 30-min practice daily for the next week. In both variants, participants were initially given an explicit rationale for the concreteness training, which explored how overgeneralization and rumination (e.g., “jumping to conclusions,” “losing perspective”) was unhelpful and how the training exercises were designed to reduce this unhelpful thinking and, thereby, reduce depression. Follwing this, in the bogus concreteness training arm, participants practiced the computerized task with the guidance of the experimenter in the laboratory. The task consisted of the following: (a) Participants read 64 computer-presented short descriptions of social situations that remain ambiguous in overall meaning until the final word, presented as a fragment to be completed, which resolved the overall meaning for each scenario; (b) across all the scenarios, each word fragment was chosen to direct the participant to generate a concrete interpretation; (c) to progress to the next description, participants had to correctly type in the missing letter of the fragment and then respond to a comprehension question about the description, designed to further reinforce the required concrete interpretation. Of the descriptions, 32 were positive in valence, and 32 were negative in valence, to ensure that the training did not alter the valence of any cognitive bias. Like CNT, BGT also involved mental imagery of the scenarios: Before reading each computer-presented scenario, participants were instructed to imagine each scenario as vividly as possible. Similar positive and negative scenarios involving both achievement and social themes were used in CNT and BGT used. The same materials were used for each day of training. Participants were shown how to access the computerized training by logging onto a Web site, which allowed them to practice the training daily for 1 week. As in CNT, participants were provided with a booklet, explaining the training, and a weekly diary. The computerized training took approximately 30 min to complete each day.</t>
  </si>
  <si>
    <t>Face-to-face &amp; online</t>
  </si>
  <si>
    <t>35.0 (14.8)</t>
  </si>
  <si>
    <t>In supplementary appendix: 'To minimize clinical heterogeneity, only patients reporting early onset (before age 30) MDD that was chronic (episode duration &gt; 2 years) or recurrent (≥ 2 recurrences including the current episode) were enrolled'</t>
  </si>
  <si>
    <t>Inclusion criteria: outpatients aged 18-60 years; met RDC for a diagnosis of major depressive disorder (confirmed in independent interviews by two clinicians, generally a psychologist and a psychiatrist). Exclusion criteria: history of schizophrenia; cerebral dysfunction; glaucoma; urinary retention; hyperthyroidism; diabetes; asthma; cardiovascular disease; hypertension; pheochromocytoma; liver disease</t>
  </si>
  <si>
    <t>At the point of starting treatment with study medications, all patients were free of other psychotherapeutic drugs for at least 1 week; only hypnotics, analgesics, or antihistamines could be concurrently administered during the trial</t>
  </si>
  <si>
    <t>Gender; endogenous versus nonendogenous depressives</t>
  </si>
  <si>
    <t>109.4mg</t>
  </si>
  <si>
    <t>37.1 (SD NR)</t>
  </si>
  <si>
    <t>Previously in pairwise analyses. Data not extracted for tranylcypromine. Data and demographics only available for completers</t>
  </si>
  <si>
    <t>No measurement of depression symptoms at endpoint (first assessment 10 months after end of intervention)</t>
  </si>
  <si>
    <t>Willemse, G. R., Smit, F., Cuijpers, P., &amp; Tiemens, B. G. (2004) Minimal-contact psychotherapy for sub-threshold depression in primary care. Randomised trial. British Journal of Psychiatry, 185,416-421.</t>
  </si>
  <si>
    <t>Below subthreshold level (PHQ-9=7.35)</t>
  </si>
  <si>
    <t>40% completed</t>
  </si>
  <si>
    <t>Paroxetine; escitalopram; venlafaxine</t>
  </si>
  <si>
    <t>Below subthreshold level (CES-D=13.6)</t>
  </si>
  <si>
    <t>Online positive psychological interventions; attention-placebo</t>
  </si>
  <si>
    <t>21.5 (3.2)</t>
  </si>
  <si>
    <t>From Balasubramaniam 2013 SR. Inclusion criteria included being above clinical threshold on BDI but exclusion criteria included meeting diagnostic criteria for depression</t>
  </si>
  <si>
    <t>Inclusion criteria: BDI score=10-15; no current psychiatric diagnosis. Exclusion criteria: currently receiving any treatment for any psychiatric condition; already practicing yoga or other forms of complementary/alternative medicine; medical contraindications to exercise; suicidal; smoker; current problems with alcohol or substance abuse</t>
  </si>
  <si>
    <t>Subjects were taught the Iyengar approach to yoga. The classes emphasized postures that, according to the Iyengar yoga perspective, are supposed to alleviate depression, particularly back bends, standing poses, and inversions. Classes ended with relaxation postures that open the chest. All subjects were taught the same asanas, the one exception being that menstruating women practiced alternatives to inversions. (Most systems of yoga discourage menstruating women from practicing inversions.) Subjects were not encouraged to practice at home.</t>
  </si>
  <si>
    <t>Subjects in the control group were asked to maintain their routine activities and not begin any yoga or other mind-body program during the course of the study</t>
  </si>
  <si>
    <t>National Science Foundation Graduate Fellowship and a grant from the NIH, M01 RR00080, General Clinical Research Center</t>
  </si>
  <si>
    <t>1; 2; 3; 7</t>
  </si>
  <si>
    <t>Data not extracted for 2-week follow-up (&lt;1 month). Inclusion criteria included being above clinical cut-off on BDI-II but exclusion criteria included meeting diagnostic criteria for depression</t>
  </si>
  <si>
    <t>Inclusion criteria: second year undergraduates; BDI-II score of at least 14. Exclusion criteria: met DSM-IV criteria for a current episode of major depression disorder (MDD; assessed with SCID); bipolar disorder, schizophrenia or organic mental disorder; any concurrent psychotherapy; any concurrent psychotropic medication</t>
  </si>
  <si>
    <t>19.5 (1.1)</t>
  </si>
  <si>
    <t>Depression severity (i.e. mild, moderate and severe); gender</t>
  </si>
  <si>
    <t>In each session, participants completed 216 dot-probe trials. Each of the 54 word pairs was presented 4 times (4x54). Among all trials, 90% of the targets appeared at the neutral word position and 10% at the sad word position. This allowed monitoring attentional bias per session and also obscured the design of the study from the participants</t>
  </si>
  <si>
    <t>8x 12-min sessions</t>
  </si>
  <si>
    <t>In this condition, all were identical to the ABM condition except that the targets appeared with equal probability in the sad (50%) and neutral (50%) word positions</t>
  </si>
  <si>
    <t>Assessment-only condition</t>
  </si>
  <si>
    <t>The ABM, placebo and assessment-only conditions did not differ on any demographic and clinical characteristics including BDI-II score, rumination score, trait-anxiety score and the percentage of mild, moderate and severe depression (ps &gt; 0.4).</t>
  </si>
  <si>
    <t>All partipants completed all 8 training sessions</t>
  </si>
  <si>
    <t>Remission not available for follow-up</t>
  </si>
  <si>
    <t>Natural Science Foundation of Hunan Province of China (No. 11JJ3027 to W. Yang), the Educational Science Foundation of 12th Five-year Programming of Hunan Province of China (No. XJK011AXL002 to W. Yang) and National Social Science Foundation for the 12th Five-year Programming of Education of China (Grant No. BBA130016toW. Yang)</t>
  </si>
  <si>
    <t>Wilson 1982</t>
  </si>
  <si>
    <t>Behavioural activation (BA) individual + amitriptyline</t>
  </si>
  <si>
    <t>Progressive muscle relaxation individual + amitriptyline</t>
  </si>
  <si>
    <t>Progressive muscle relaxation individual + pill placebo</t>
  </si>
  <si>
    <t>Wilson P (1982). Combined pharmacological and behavioural treatment of depression. Behavior Research and Therapy 20, 173–184.</t>
  </si>
  <si>
    <t>Hardy 1995</t>
  </si>
  <si>
    <t xml:space="preserve">24% personality disorder and did not extract disaggregated data as breaks randomisation. From SR checking from the citation search </t>
  </si>
  <si>
    <t>Hardy GE, Barkham M, Shapiro DA, Stiles WB, Rees A, Reynolds S (1995). Impact of cluster C personality disorders on outcomes of contrasting brief psychotherapies for depression. Journal of Consulting and Clinical Psychology 63, 997–1004</t>
  </si>
  <si>
    <t>Latour 1994</t>
  </si>
  <si>
    <t>From SR checking from citation search. Intervention is pretherapy training</t>
  </si>
  <si>
    <t>Pretherapy training for Group CBT</t>
  </si>
  <si>
    <t>Latour, D., &amp; Cappeliez, P. (1994). Pretherapy training for group cognitive therapy for depressed older adults. Canadian Journal on Aging, 13, 221–235</t>
  </si>
  <si>
    <t>Ong 1987</t>
  </si>
  <si>
    <t>From SR searching from citation search. Depression outcome measure outside protocol (Zung Depression rating scale)</t>
  </si>
  <si>
    <t>Support group</t>
  </si>
  <si>
    <t>Ong, Y. L., Martineau, F., Lloyd, C., &amp; Robbins, I. (1987). A support group for the depressed elderly. International Journal of Geriatric Psychiatry, 2, 119–123</t>
  </si>
  <si>
    <t>Relaxation individual + placebo</t>
  </si>
  <si>
    <t>Inclusion criteria: aged 20-55 years; not in receipt of other psychological or pharmacological treatment (apart from moderate dosages of minor tranquillizers); BDI score of at least 20; self-reported duration of depression for at least 2 months. Exclusion criteria: other major disorders (e.g. psychosis, manic-depressive disorders, addictions, obsessive-compulsive disorders, severe phobic states); any contraindications for the use of amitriptyline</t>
  </si>
  <si>
    <t>Graduate student in psychology</t>
  </si>
  <si>
    <t>7 sessions + 150mg/day</t>
  </si>
  <si>
    <t>Task assignment condition, designed to increase the frequency, quality and range of activities and social interactions. Activity schedules were constructed for each participant on the basis of responses to a modified 261-item Pleasant Events Schedule (PES). Each activity schedule was comprised of 50 items which were derived from the responses to the PES according to the following criteria: (a) activities rated as very enjoyable but, not engaged in at all during the previous month; (b) activities rated as very enjoyable and engaged in a few times during the previous month; (c) activities rated as moderately enjoyable but not engaged in at all during the previous month. Construction of activity schedules was carried out with the cooperation of each participant in the first treatment session. A major goal of each therapy session was to select a small number of activities in which the participant could try to participate before the subsequent session. In general, the activities which appeared to be easiest for the participant to arrange were chosen first, while attention was given to more difficult items in later sessions. Subjects were instructed to record their participation in any of the activities in columns provided on the activity schedules. Much of the therapy time was spent in discussing any attempt made by the participant to engage in activities since the previous session. In discussions of the activities in which participants could participate, attention was given to the possibilities for engaging in social interaction.</t>
  </si>
  <si>
    <t>Progressive muscular relaxation, closely following the tension-release procedure described by Bernstein and Borkovec (1973). Relaxation training was presented to subjects as a self-control procedure, and an “active coping skill” (Goldfried and Trier, 1974) for stress management. Subjects were encouraged to incorporate relaxation procedures into their routine by daily practice for 30 min and by use of brief relaxation procedures in everyday situations. Frequency of practice was recorded on instruction sheets designed to accompany each session. The actual time per session spent on training in relaxation was usually about 40 min. The remaining time was spent in reviewing home practice assignments, dealing with questions, describing the exercises for that particular session, and in explaining the next home practice assignment.</t>
  </si>
  <si>
    <t>NR + 7 sessions</t>
  </si>
  <si>
    <t>Discontinuation/treatment assignment not reported by group</t>
  </si>
  <si>
    <t>From SR checking from citation search. Data not extracted for BA + placebo as N&lt;10. Data only available for completers. Demographics cannot be extracted as not split by group and not all arms included</t>
  </si>
  <si>
    <t>From Huang 2018 SR. Data not extracted for follow-up as sessions with fellow participants continued in follow-up period</t>
  </si>
  <si>
    <t>Inclusion criteria: first year college students; Self-rating Depression Scale (SDS) score of at least 50; met DSM-IV/ICD-10 criteria for a diagnosis of a depressive disorder (assessed with MINI). Exclusion criteria: acutely suicidal or attempted suicide in the previous 2 months; bipolar disorder; psychotic symptoms; cognitively impaired; currently receiving psychotropic or psychological intervention</t>
  </si>
  <si>
    <t>18.5 (1.0)</t>
  </si>
  <si>
    <t>16-21</t>
  </si>
  <si>
    <t>There was no significant difference in demographic or baseline clinical characteristics between the two groups</t>
  </si>
  <si>
    <t>7-8</t>
  </si>
  <si>
    <t>Comprehensive self-control training (CSCT) program. Core components included: psychological education; behavioural analyses; goals setting; mindfulness meditation; behavioural activation; self-monitoring and reward; cognitive correction; coping improvement</t>
  </si>
  <si>
    <t>“12th Five - Year Plan” of Philosophy and Social Science of Guangdong Province, China (GD14CXL02) and the Humanities and Social Sciences Research of Ministry of Education, China (14YJA190013)</t>
  </si>
  <si>
    <t>32% receiving antidepressant medication at baseline</t>
  </si>
  <si>
    <t>CCBT with support (with individualized versus standard feedback)</t>
  </si>
  <si>
    <t>24.2 (SD NR)</t>
  </si>
  <si>
    <t>18-30</t>
  </si>
  <si>
    <t>Most participants fulfilled criteria for one or more comorbid anxiety disorder: panic disorder with or without agoraphobia (9%), social phobia (13%), or generalized anxiety disorder (20%)</t>
  </si>
  <si>
    <t>Inclusion criteria: bachelor students; met DSM-IV criteria for a diagnosis of major depression (assessed with SCID-I); BDI-II score &gt;19. Exclusion criteria: lifetime or current bipolar I or II disorder, schizophrenia, delusional disorder, brain injuries, obsessive-compulsive disorder (OCD), post-traumatic stress disorder (PTSD), or Axis II disorders (assessed with SCID-II); alcohol or drug abuse or dependence within the last 6 months; imminent risk of suicide or homicide; a medical condition underlying depression; use of psychotropic medications or involvement in concurrent psychotherapy</t>
  </si>
  <si>
    <t>Wells (2009)</t>
  </si>
  <si>
    <t>Metacognitive therapy was carried out on the basis of Wells’ manual (Wells, 2009) and the concepts outlined in Wells et al. (2012). During each session and as a homework, participants were trained to use the attention training technique, an auditory attention monitoring exercise lasting approximately 12 min that requires the patient to pay attention to different sounds presented at different locations and to treat any internal event as ‘‘additional noise’’. MCT also consisted in teaching participants how to identify and challenge negative and positive metacognitive beliefs about rumination and worry and the uncontrollability of thoughts. Sessions aimed to help the clients to understand how rumination, worry, and unhelpful coping strategies maintain depression and anxiety. Patients were trained to use detached mindfulness in conjunction with rumination and worry-postponement to deal with their beliefs about the uncontrollability of worry and rumination. Following Wells et al. (2012), relapse prevention during the final session consisted of using a ‘‘plan A versus plan B’’ worksheet to consolidate the new response style to negative thoughts (plan B) to replace the old rumination and problematic coping style (plan A).</t>
  </si>
  <si>
    <t>Behavioural activation followed the protocol and the concepts outlined by Dimidjian et al. (2008) and in the BA manual (Martell et al., 2010). The treatment included strategies such as focused activation (i.e. helping the clients to choose activities that they are likely to find rewarding and evaluating the impact of the behaviour on their mood), graded task assignments (i.e. breaking tasks down into smaller, more manageable ingredients), modification of avoidant behavioural tendencies (i.e. helping clients to identify and change short-term avoidance strategies, such as staying home instead of going to work), establishment of regular daily routines, and disruption of ruminative tendencies. The acronym ACTION (Assess, Choose, Try, Integrate, Observe the results, Never give up) has been used to identify the general approach that clients were asked to take. When clients presented behavioural patterns characterized by avoidance behaviours, the therapist used the TRAP/TRAC acronym: (Trigger, Response, and Avoidance Pattern). The therapist required the clients to get out of the TRAP and back on TRAC; that is, under the same trigger and response conditions they were asked to experiment ‘‘Alternative Coping’’ behaviours. Relapse prevention during the final session consisted of reviewing and consolidating the progresses the participants made and focused on anticipating situations in the client’s life that may trigger depressive feelings and behaviours, and to generate plans for coping with such situations. Upcoming life events that could be anticipated as challenges for the client were discussed in detail, and the clients drafted a self-help plan to face these stressors</t>
  </si>
  <si>
    <t>PhD student in psychology</t>
  </si>
  <si>
    <t>From Smith 2018 SR. All participants received psych intervention but no detail providedon what type of intervention. Participant age range 12-61 years and mean age not reported</t>
  </si>
  <si>
    <t>Inclusion criteria: inpatients, aged 18-65 years, admitted to the author's hospital; met Chinese Standard for Sorting and Diagnosis of Mental Disorder (3rd edition) criteria for a diagnosis of depression; HAMD score of at least 18. Exclusion criteria: severe somatopathy; dependence on alcohol or drugs; pregnant or lactating; severe suicide attempts</t>
  </si>
  <si>
    <t>36.8 (9.8)</t>
  </si>
  <si>
    <t>4.6 (2.4)</t>
  </si>
  <si>
    <t>Electroacupuncture was applied additionally in the following way: Baihui (DU20) and Yintang (EXHN3) were selected as the dominant acupoints, and Neiguan (PC6), Waiguan (SJ5), Shenmen (HT7), Hegu (LI4), Taichong (LR3), Zusanli (ST36), Fenglong (ST40), Sanyinjiao (SP6), Taiyuan (LU9), etc., all bilateral, were used as the auxiliary acupoints. EA instrument type G6805, 2 Hz of frequency, sparse-dense wave, 6 V of quantity, was applied to produce stimulation suitable to patients' comfort.</t>
  </si>
  <si>
    <t>36x 30-min sessions + 10-40mg/day</t>
  </si>
  <si>
    <t>Inclusion criteria: inpatients and outpatients aged 18-65 years; met DSM-IV-TR criteria for a diagnosis of MDD; HAMD score of at least 18. Exclusion criteria: met DSM-IV-TR Axis I criteria for any other mental disorder except anxiety disorders; history of severe drug allergy or hypersensitivity; other serious illness or sequela of serious illness; fluoxetine within 5 weeks prior to inclusion; inability to comply with the protocol in the investigators’ opinion; seriously intended to commit suicide; joined any other clinical trial or who received oral antipsychotic drugs, monoamine oxidase inhibitors, protease inhibitors, any concomitant medications causing QT or PR prolongation, or electroconvulsive therapy within 30 days prior to initiation of the study; women who were pregnant or breastfeeding</t>
  </si>
  <si>
    <t>1-7 days</t>
  </si>
  <si>
    <t>From Cipriani 2018 SR. Data and demographics only reported for those who received the intervention (95% of N randomised)</t>
  </si>
  <si>
    <t>Modified ITT (those who received intervention; 95% of N randomised)</t>
  </si>
  <si>
    <t>38.9 (12.5)</t>
  </si>
  <si>
    <t>273.11mg</t>
  </si>
  <si>
    <t>290.92mg equivalent</t>
  </si>
  <si>
    <t>National R&amp;D Special Fund for Health Profession (grant No. 201002003), National Natural Science Foundation of China (grant No. 81270019) and National Science and Technology Major Projects for ‘Major New Drugs Innovation and Development’ (2012ZX09303014-001)</t>
  </si>
  <si>
    <t>Social Disability Screening Schedule (SDSS)</t>
  </si>
  <si>
    <t>Inclusion criteria: community-based psychiatric outpatients at the Shanghai Kangping Hospital; aged 18-65 years; met ICD-10 criteria for a diagnosis of unipolar depression (assessed with CIDI); HAMD score=7-17; had at least 9 years of formal education. Exclusion criteria: brain disease; other psychiatric disorders; substance abuse; personality disorders; severe suicidal thoughts or behaviours; severe somatic illnesses; participating in other clinical studies</t>
  </si>
  <si>
    <t>Paroxetine (20 mg/day), sertraline (50 mg/day), escitalopram (10 mg/day), citalopram (20 mg/day), fluoxetine (20 mg/day), venlafaxine (75-150 mg/day)</t>
  </si>
  <si>
    <t>12x 2-hour sessions + paroxetine (20 mg/day), sertraline (50 mg/day), escitalopram (10 mg/day), citalopram (20 mg/day), fluoxetine (20 mg/day), venlafaxine (75-150 mg/day)</t>
  </si>
  <si>
    <t>Oei (2012)</t>
  </si>
  <si>
    <t>11.7 sessions</t>
  </si>
  <si>
    <t>Individuals in the control group were significantly older at the time of the first onset of depression and had significantly longer current episodes of illness than individuals in the experimental group</t>
  </si>
  <si>
    <t>51.7 (16.7)</t>
  </si>
  <si>
    <t>14.3 (15.8)</t>
  </si>
  <si>
    <t>Treatment was based on the Cognitive Behavior Therapy Manual for Depression written by Tian Po Oei (2012). Sessions 1 to 4 focused on developing group cohesion and introducing CBT. Group members and the psychotherapist agreed upon communal group rules and treatment goals. Patients assisted one another in understanding their own unique cognitive and behavioral characteristics and how these characteristics were related to their depressive emotions. In sessions 5 to 10 the psychotherapist helped group members examine their moods, encouraged them to listen to one another’s problems and challenges, and helped them identify the causes of their own anxious and depressive emotions. The therapist clarified specific things group members could do and taught them how to detect their own negative automatic cognitions. Group activities included assigning and practicing homework, doing relaxation exercises, completing a mood log, learning how to become aware of and record automatic negative cognitions, and re-assessing their current perceptions of self-worth. In sessions 11 and 12 group members learned how to self-regulate anxious and depressive emotions and make new plans for their lives. They also discussed their feelings about concluding the group. Group members shared their emotions and thoughts relating to self growth, gains, regrets, worries, concerns, and so forth. 75% SSRIs and 25% other AD</t>
  </si>
  <si>
    <t>77% SSRI and 23% other type of AD</t>
  </si>
  <si>
    <t>Analysis based on completers of acute phase</t>
  </si>
  <si>
    <t>Clinician</t>
  </si>
  <si>
    <t>Data and demographics only reported for completers. Data not extracted for Life Satisfaction Scale as only subscales reported</t>
  </si>
  <si>
    <t>Adewuya 2019</t>
  </si>
  <si>
    <t>Intervention involves problem solving intervention or antidepressants</t>
  </si>
  <si>
    <t>2019-2020 search</t>
  </si>
  <si>
    <t>Stepped care; enhanced usual care</t>
  </si>
  <si>
    <t>Adewuya, A. O., Ola, B. A., Coker, O., Atilola, O., Fasawe, A., &amp; Ajomale, T. (2019). A stepped care intervention for non-specialist health workers' management of depression in the Mental Health in Primary Care (MeHPriC) project, Lagos, Nigeria: A cluster randomised controlled trial. General hospital psychiatry, 60, 76-82.</t>
  </si>
  <si>
    <t>Ahmad 2020</t>
  </si>
  <si>
    <t>Below subthreshold level (PHQ-9=8.62) and only 36% above clinical cut-off</t>
  </si>
  <si>
    <t>Ahmad, F., El Morr, C., Ritvo, P., Othman, N., Moineddin, R., &amp; MVC Team. (2020). An Eight-Week, Web-Based Mindfulness Virtual Community Intervention for Students’ Mental Health: Randomized Controlled Trial. JMIR mental health, 7(2), e15520.</t>
  </si>
  <si>
    <t>Akechi 2020</t>
  </si>
  <si>
    <t>Reports only deterioration of depression. Includes first-line and second-line treatment phase but data cannot be extracted for either</t>
  </si>
  <si>
    <t>Sertraline (2 doses)</t>
  </si>
  <si>
    <t>Akechi, T., Sugishita, K., Chino, B., Itoh, K., Ikeda, Y., Shimodera, S., ... &amp; Kato, T. (2020). Whose depression deteriorates during acute phase antidepressant treatment?. Journal of affective disorders, 260, 342-348.</t>
  </si>
  <si>
    <t>Alders 2020</t>
  </si>
  <si>
    <t>All MDD participants received escitalopram</t>
  </si>
  <si>
    <t>Alders, G. L., Davis, A. D., MacQueen, G., Strother, S. C., Hassel, S., Zamyadi, M., ... &amp; Lam, R. W. (2020). Escitalopram ameliorates differences in neural activity between healthy comparison and major depressive disorder groups on an fMRI Emotional conflict task: A CAN-BIND-1 study. Journal of Affective Disorders, 264, 414-424.</t>
  </si>
  <si>
    <t>Awick 2018</t>
  </si>
  <si>
    <t>Below subthreshold level (HADS-D=4.17)</t>
  </si>
  <si>
    <t>Exercise (dance versus walking versus strengthening)</t>
  </si>
  <si>
    <t>Awick, E. A., Ehlers, D. K., Aguiñaga, S., Daugherty, A. M., Kramer, A. F., &amp; McAuley, E. (2017). Effects of a randomized exercise trial on physical activity, psychological distress and quality of life in older adults. General hospital psychiatry, 49, 44-50.</t>
  </si>
  <si>
    <t>Barrett 2019</t>
  </si>
  <si>
    <t>Below subthreshold level (PHQ-9=2.67)</t>
  </si>
  <si>
    <t>MBSR; Exercise; waitlist</t>
  </si>
  <si>
    <t>Barrett, B., Torres, E. R., Meyer, J., Barnet, J. H., &amp; Brown, R. (2019). Predictors of mindfulness meditation and exercise practice, from MEPARI-2, a randomized controlled trial. Mindfulness, 10(9), 1842-1854.</t>
  </si>
  <si>
    <t>Basogul 2020</t>
  </si>
  <si>
    <t>Participants assigned accroding to arrival sequence 'The participants were assigned as one person to the intervention group and then one person to the control group; it continued in this manner consecutively.'</t>
  </si>
  <si>
    <t>Coping with depression + any AD; any AD</t>
  </si>
  <si>
    <t>Başoğul, C., &amp; Buldukoğlu, K. (2020). Neuman Systems Model With Depressed Patients: A Randomized Controlled Trial. Nursing Science Quarterly, 33(2), 148-158.</t>
  </si>
  <si>
    <t>Bendtsen 2020</t>
  </si>
  <si>
    <t>All continuous data reported as median and IQR</t>
  </si>
  <si>
    <t>mHealth positive psychology program intervention group; relevant online mental health information control group</t>
  </si>
  <si>
    <t>Bendtsen, M., Müssener, U., Linderoth, C., &amp; Thomas, K. (2020). A Mobile Health Intervention for Mental Health Promotion Among University Students: Randomized Controlled Trial. JMIR mHealth and uHealth, 8(3), e17208.</t>
  </si>
  <si>
    <t>Berking 2019</t>
  </si>
  <si>
    <t>28% receiving antidepressants at baseline</t>
  </si>
  <si>
    <t>Affect Regulation Training (ART); attention-placebo; waitlist</t>
  </si>
  <si>
    <t>Berking, M., Eichler, E., Luhmann, M., Diedrich, A., Hiller, W., &amp; Rief, W. (2019). Affect regulation training reduces symptom severity in depression–A randomized controlled trial. PloS one, 14(8), e0220436.</t>
  </si>
  <si>
    <t>Bermudez 2020</t>
  </si>
  <si>
    <t>Only one arm</t>
  </si>
  <si>
    <t>Bermudez, M. B., Costanzi, M., Macedo, M. J. A., Tatton-Ramos, T., Xavier, A., Ferrão, Y. A., ... &amp; Dreher, C. B. (2020). Improved quality of life and reduced depressive symptoms in medical students after a single-session intervention. Brazilian Journal of Psychiatry, 42(2), 145-152.</t>
  </si>
  <si>
    <t>Boschloo 2019</t>
  </si>
  <si>
    <t>Participants randomised to CCBT or TAU but then CCBT was either guided or unguided based on initial depression severity</t>
  </si>
  <si>
    <t>Boschloo, L., Cuijpers, P., Karyotaki, E., Berger, T., Moritz, S., Meyer, B., &amp; Klein, J. P. (2019). Symptom-specific effectiveness of an internet-based intervention in the treatment of mild to moderate depressive symptomatology: The potential of network estimation techniques. Behaviour research and therapy, 122, 103440.</t>
  </si>
  <si>
    <t>Results not reported by drugs but by 8 depressive sub-types</t>
  </si>
  <si>
    <t>Braund 2020</t>
  </si>
  <si>
    <t>Braund, T. A., Tillman, G., Palmer, D. M., &amp; Harris, A. W. (2020). Verbal memory predicts treatment outcome in syndromal anxious depression: An iSPOT-D report. Journal of Affective Disorders, 260, 245-253.</t>
  </si>
  <si>
    <t>Zhang 2018a</t>
  </si>
  <si>
    <t>Zhang 2018b</t>
  </si>
  <si>
    <t>30% completion rate</t>
  </si>
  <si>
    <t>Inclusion criteria: aged 18-55 years; met Chinese Classification and Diagnosis of Mental Diseases criteria for a diagnosis of depression; HAMD score &gt;18; normal blood results and normal ECG. Exclusion criteria: severe organ diseases and organic disorders; history of alcohol and drug dependence; pregnant and lactating women; suicidal tendencies</t>
  </si>
  <si>
    <t>18-55</t>
  </si>
  <si>
    <t>35.3 (3.1)</t>
  </si>
  <si>
    <t>9.9 (1.4)</t>
  </si>
  <si>
    <t>There were no apparent differences in age, sex and disease duration of patients between the two groups (p &gt; 0.05)</t>
  </si>
  <si>
    <t>20-45mg/day</t>
  </si>
  <si>
    <t>30.46mg</t>
  </si>
  <si>
    <t>18-40mg/day</t>
  </si>
  <si>
    <t>30.78mg</t>
  </si>
  <si>
    <t>The patients did not take any antipsychotic and antidepressant drugs 10 days before treatment. During treatment, patients in both groups did not take any other antipsychotic drugs or mood stabilizers.</t>
  </si>
  <si>
    <t>Inclusion criteria: outpatients aged 18-60 years; met ICD-10 criteria for a diagnosis of a depressive episode; confirmed to be during the first episode; HAMD score of at least 17. Exclusion criteria: met diagnostic criteria for bipolar disorder; had participated in other clinical trials (all conditions) in the previous 4 weeks; taking antidepressants or the pharmacological effects of antidepressants had not been washed out; pregnant or lactating; diagnosed with other serious diseases that needed to be treated; had other brain diseases; presented or suspected to have suicidal plan or behaviour</t>
  </si>
  <si>
    <t>ChiCTR-TRC-08000297</t>
  </si>
  <si>
    <t>11.1 (15.5)</t>
  </si>
  <si>
    <t>Discontinuation due to SE not reported. Remission and response not reported for follow-up</t>
  </si>
  <si>
    <t>Follow-up data available for 82% of N randomised</t>
  </si>
  <si>
    <t>Manual acupuncture + SSRI. Main acupuncture points: GV20 (Baihui) and EX-HN3 (Yintang). Compulsory auxiliary acupuncture points: GV16 (Fengfu), bilateral GB20 (Fengchi), GV14 (Dazhui), bilateral PC6 (Neiguan), and bilateral SP6 (Sanyinjiao). Acupuncture was performed at GV20 with needle tips horizontally toward the back, 0.5–0.8 cun; at EX-HN3 upward perpendicularly, 0.5–0.8 cun; at GV16 toward the mandible, 0.8–1 cun; at GB20 toward the opposite GB20, 1–1.2 cun; at GV14 perpendicularly, 1–1.2 cun; at PC6 and SP6 perpendicularly, 0.5–1 cun. Sequence of needling: GV14 first, GV16 second, and the rest from head to toe. Needles were twirled at GV14 and GV16 slowly with a small angle (90 °–180°) between 60 and 90 times/min for 30 s, and then withdrew slowly. Needles at GV20, EX-HN3, GB20, PC6, and SP6 were retained for 30 min after achieving a needling sensation. Needles were manipulated for 5–10 s at the 15th minute. One or two additional acupuncture points were permitted to suit patients’ symptoms. 83% paroxetine; 3% citalopram; 3% fluoxetine; 5% sertraline; 2% escitalopram; 4% fluvoxamine</t>
  </si>
  <si>
    <t>SSRI was paroxetine in all but one of the centres. Small dosages of sedative-hypnotics (zolpidem, zopiclone, and short-acting benzodiazepine class of sedatives) were allowed for severe insomnia patients at bedtime when necessary.</t>
  </si>
  <si>
    <t>20mg/day (paroxetine) + 18x 30-min sessions</t>
  </si>
  <si>
    <t>NR/3</t>
  </si>
  <si>
    <t>20.54mg (paroxetine)</t>
  </si>
  <si>
    <t>Electroacupuncture + SSRI. In EA + SSRIs group, GV14, GV16, PC6, and SP6 were stimulated following the same rules as in the MA + SSRIs group. EA was applied using Han's Acupuncture Point Nerve Stimulator (LH-202H) at GV20, EX-HN3 and the bilateral GB20 for 30 min with disperse-dense waves and an alternative of low (2 Hz) and high (15 Hz) frequencies. The stimulus intensity depended on the tolerance of patients. Disposable sterile stainless steel needles (0.32 mm in diameter, 1 cun and 1.5 cun in length, Hwato brand) were used in all the centres. 81% paroxetine; 5% citalopram; 3% sertraline; 3% fluvoxamine; 5% fluoxetine; 4% escitalopram</t>
  </si>
  <si>
    <t>20.98mg (paroxetine)</t>
  </si>
  <si>
    <t>78% paroxetine; 8% citalopram; 6% sertraline; 3% fluoxetine; 4% escitalopram; 2% fluvoxamine</t>
  </si>
  <si>
    <t>20mg/day (paroxetine)</t>
  </si>
  <si>
    <t>21.38mg (paroxetine)</t>
  </si>
  <si>
    <t>National Eleventh Five-Year Plan of the National Science and Technology Support Program of China [2006BAI12B05-2]</t>
  </si>
  <si>
    <t>Bruijniks 2020</t>
  </si>
  <si>
    <t>27% chronic depression; 27% receiving antidepressants at baseline</t>
  </si>
  <si>
    <t>Bruijniks, S. J., Lemmens, L. H., Hollon, S. D., Peeters, F. P., Cuijpers, P., Arntz, A., ... &amp; Van Den Boogaard, M. (2020). The effects of once-versus twice-weekly sessions on psychotherapy outcomes in depressed patients. The British Journal of Psychiatry, 216(4), 222-230.</t>
  </si>
  <si>
    <t>Buschert 2019</t>
  </si>
  <si>
    <t>Exercise; occupational therapy</t>
  </si>
  <si>
    <t>Buschert, V., Prochazka, D., Bartl, H., Diemer, J., Malchow, B., Zwanzger, P., &amp; Brunnauer, A. (2019). Effects of physical activity on cognitive performance: a controlled clinical study in depressive patients. European archives of psychiatry and clinical neuroscience, 269(5), 555-563.</t>
  </si>
  <si>
    <t>Caetano 2018</t>
  </si>
  <si>
    <t>Intervention targeted at social anxiety disorder</t>
  </si>
  <si>
    <t>CBT; Waitlist</t>
  </si>
  <si>
    <t>Caetano, K. A., Depreeuw, B., Papenfuss, I., Curtiss, J., Langwerden, R. J., Hofmann, S. G., &amp; Neufeld, C. B. (2018). Trial-based cognitive therapy: Efficacy of a new CBT approach for treating social anxiety disorder with comorbid depression. International Journal of Cognitive Therapy, 11(3), 325-342.</t>
  </si>
  <si>
    <t>Callesen 2020</t>
  </si>
  <si>
    <t>35% receiving psychiatric medication at baseline</t>
  </si>
  <si>
    <t>Metacognitive therapy; CBT</t>
  </si>
  <si>
    <t>Callesen, P., Reeves, D., Heal, C., &amp; Wells, A. (2020). Metacognitive therapy versus cognitive Behaviour therapy in Adults with Major Depression: A parallel Single-Blind Randomised trial. Scientific Reports, 10(1), 1-10.</t>
  </si>
  <si>
    <t>Cerna 2019</t>
  </si>
  <si>
    <t>Below subthreshold level (BDI=8.0)</t>
  </si>
  <si>
    <t>Mindfulness training program; waitlist</t>
  </si>
  <si>
    <t>Cerna, C., García, F. E., &amp; Téllez, A. (2020). Brief mindfulness, mental health, and cognitive processes: A randomized controlled trial. PsyCh Journal, 9(3), 359-369.</t>
  </si>
  <si>
    <t>Cheung, D. S. T., Tiwari, A., Yeung, W. F., Yu, D. S. F., So, M. K. P., Chau, P. H., ... &amp; Zhang, Z. J. (2020). Self‐Administered Acupressure for Caregivers of Older Family Members: A Randomized Controlled Trial. Journal of the American Geriatrics Society.</t>
  </si>
  <si>
    <t>Choi 2020</t>
  </si>
  <si>
    <t>Below subthreshold level (PHQ-9=7.5)</t>
  </si>
  <si>
    <t>Behavioural activation; friendly visits</t>
  </si>
  <si>
    <t>Choi, N. G., Pepin, R., Marti, C. N., Stevens, C. J., &amp; Bruce, M. L. (2020). Improving social connectedness for homebound older adults: randomized controlled trial of tele-delivered behavioral activation versus tele-delivered friendly visits. The American Journal of Geriatric Psychiatry.</t>
  </si>
  <si>
    <t>Choi, N. G., Sullivan, J. E., Marti, C. N., &amp; Kunik, M. E. (2019). Religious coping and acceptability and outcome of short-term psychotherapeutic treatments for depression among low-income homebound older adults. Aging &amp; Mental Health, 1-8.</t>
  </si>
  <si>
    <t>Cooper 2019</t>
  </si>
  <si>
    <t>Secondary analysis of Webb 2019</t>
  </si>
  <si>
    <t>Cooper, C. M., Fatt, C. R. C., Jha, M., Fonzo, G. A., Grannemann, B. D., Carmody, T., ... &amp; Fava, M. (2019). Cerebral blood perfusion predicts response to sertraline versus placebo for major depressive disorder in the EMBARC trial. EClinicalMedicine, 10, 32-41.</t>
  </si>
  <si>
    <t>Crits-Christoph 2020</t>
  </si>
  <si>
    <t>Data not reported for TAU arm</t>
  </si>
  <si>
    <t>Crits-Christoph, P., Goldstein, E., King, C., Jordan, M., Thompson, D., Fisher, J., &amp; Gibbons, M. B. C. (2020). A Feasibility Study of Behavioral Activation for Major Depressive Disorder in a Community Mental Health Setting. Behavior Therapy.</t>
  </si>
  <si>
    <t>D'Elia 2020</t>
  </si>
  <si>
    <t>BA group + TAU; support group + TAU</t>
  </si>
  <si>
    <t>D’Elia, A., Bawor, M., Dennis, B. B., Bhatt, M., Litke, K., McCabe, K., ... &amp; Chalmers, S. (2020). Feasibility of behavioral activation group therapy in reducing depressive symptoms and improving quality of life in patients with depression: the BRAVE pilot trial. Pilot and Feasibility Studies, 6, 1-11.</t>
  </si>
  <si>
    <t>Dereix-Calonge 2019</t>
  </si>
  <si>
    <t>Acceptance and commitment training; waitlist</t>
  </si>
  <si>
    <t>Dereix-Calonge, I., Ruiz, F. J., Sierra, M. A., Peña-Vargas, A., &amp; Ramírez, E. S. (2019). Acceptance and commitment training focused on repetitive negative thinking for clinical psychology trainees: A randomized controlled trial. Journal of Contextual Behavioral Science, 12, 81-88.</t>
  </si>
  <si>
    <t>Dong, Y., Huang, W. H., Zhang, Y., Wang, X., Yao, H. X., Deng, J. J., &amp; Du, Y. (2016). Thirty Cases of Depression Treated with Acupuncture in Combination with Psychotherapy. Henan traditional chinese medicine [he nan zhong yi], 36(8), 1477‐1478. Retrieved from https://www.cochranelibrary.com/central/doi/10.1002/central/CN-01927433/full</t>
  </si>
  <si>
    <t>Dos Santos 2020</t>
  </si>
  <si>
    <t>Dos Santos, É. N., Molina, M. L., Mondin, T., de Azevedo Cardoso, T., Silva, R., Souza, L., &amp; Jansen, K. (2020). Long-term effectiveness of two models of brief psychotherapy for depression: A three-year follow-up randomized clinical trial. Psychiatry Research, 112804.</t>
  </si>
  <si>
    <t>Enrique 2019</t>
  </si>
  <si>
    <t>Secondary analysis of Richards 2015</t>
  </si>
  <si>
    <t>Enrique, A., Palacios, J. E., Ryan, H., &amp; Richards, D. (2019). Exploring the relationship between usage and outcomes of an internet-based intervention for individuals with depressive symptoms: secondary analysis of data from a randomized controlled trial. Journal of medical Internet research, 21(8), e12775.</t>
  </si>
  <si>
    <t>Fagiolini 2020</t>
  </si>
  <si>
    <t>Fagiolini, A., Albert, U., Ferrando, L., Herman, E., Muntean, C., Pálová, E., ... &amp; Olivieri, L. (2020). A randomized, double-blind study comparing the efficacy and safety of trazodone once-a-day and venlafaxine extended-release for the treatment of patients with major depressive disorder. International clinical psychopharmacology, 35(3), 137.</t>
  </si>
  <si>
    <t>Feng 2019</t>
  </si>
  <si>
    <t>Single arm</t>
  </si>
  <si>
    <t>Feng, K., Shen, C. Y., Ma, X. Y., Chen, G. F., Zhang, M. L., Xu, B., ... &amp; Ju, Y. (2019). Effects of music therapy on major depressive disorder: A study of prefrontal hemodynamic functions using fNIRS. Psychiatry research, 275, 86-93.</t>
  </si>
  <si>
    <t>Flygare 2020</t>
  </si>
  <si>
    <t>44% receiving antidepressant medication at baseline</t>
  </si>
  <si>
    <t>Flygare, A. L., Engström, I., Hasselgren, M., Jansson-Fröjmark, M., Frejgrim, R., Andersson, G., &amp; Holländare, F. (2020). Internet-based CBT for patients with depressive disorders in primary and psychiatric care: Is it effective and does comorbidity affect outcome?. Internet Interventions, 19, 100303.</t>
  </si>
  <si>
    <t>Fonzo 2019</t>
  </si>
  <si>
    <t>Fonzo, G. A., Etkin, A., Zhang, Y., Wu, W., Cooper, C., Chin-Fatt, C., ... &amp; McInnis, M. (2019). Brain regulation of emotional conflict predicts antidepressant treatment response for depression. Nature human behaviour, 3(12), 1319-1331.</t>
  </si>
  <si>
    <t>Galleb 2019</t>
  </si>
  <si>
    <t>Depression outcome measure outside protocol (8-target symptom of depression from DSM-IV)</t>
  </si>
  <si>
    <t>Galleb, A. T., Shendi, J. M., &amp; Kanber, C. B. (2019). Comparison of the Efficacy of the Escitalopram and Citalopram in the Treatment of Major Depressive Disorder. Indian Journal of Forensic Medicine &amp; Toxicology, 13(4), 522-528.</t>
  </si>
  <si>
    <t>Gallegos 2018</t>
  </si>
  <si>
    <t>MBSR; waitlist</t>
  </si>
  <si>
    <t>Gallegos, A. M., Moynihan, J., &amp; Pigeon, W. R. (2018). A secondary analysis of sleep quality changes in older adults from a randomized trial of an MBSR program. Journal of Applied Gerontology, 37(11), 1327-1343.</t>
  </si>
  <si>
    <t>Gerber 2020</t>
  </si>
  <si>
    <t>Gerber, M., Imboden, C., Beck, J., Brand, S., Colledge, F., Eckert, A., ... &amp; Hatzinger, M. (2020). Effects of Aerobic Exercise on Cortisol Stress Reactivity in Response to the Trier Social Stress Test in Inpatients with Major Depressive Disorders: A Randomized Controlled Trial. Journal of Clinical Medicine, 9(5), 1419.</t>
  </si>
  <si>
    <t>Ghawadra 2020</t>
  </si>
  <si>
    <t>Mindfulness-based training; waitlist</t>
  </si>
  <si>
    <t>Ghawadra, S. F., Lim Abdullah, K., Choo, W. Y., Danaee, M., &amp; Phang, C. K. (2020). The effect of mindfulness‐based training on stress, anxiety, depression and job satisfaction among ward nurses: A randomized control trial. Journal of Nursing Management, 28(5), 1088-1097.</t>
  </si>
  <si>
    <t>Gomez Penedo 2020a</t>
  </si>
  <si>
    <t>Penedo, J. M. G., Babl, A. M., grosse Holtforth, M., Hohagen, F., Krieger, T., Lutz, W., ... &amp; Berger, T. (2020). The Association of Therapeutic Alliance With Long-Term Outcome in a Guided Internet Intervention for Depression: Secondary Analysis From a Randomized Control Trial. Journal of Medical Internet Research, 22(3), e15824.</t>
  </si>
  <si>
    <t>27% chronic depression (MDD current episode&gt;2 years)</t>
  </si>
  <si>
    <t>Gomez Penedo 2020b</t>
  </si>
  <si>
    <t>Secondary analysis of Grosse Holtforth 2019</t>
  </si>
  <si>
    <t>Gómez Penedo, J. M., Coyne, A. E., Constantino, M. J., Krieger, T., &amp; Hayes, A. M. (2020). Theory-specific patient change processes and mechanisms in different cognitive therapies for depression. Journal of Consulting and Clinical Psychology, 88(8), 774.</t>
  </si>
  <si>
    <t>Greenberg 2020</t>
  </si>
  <si>
    <t>Greenberg, T., Fournier, J. C., Stiffler, R., Chase, H. W., Almeida, J. R., Aslam, H., ... &amp; Kurian, B. (2020). Reward related ventral striatal activity and differential response to sertraline versus placebo in depressed individuals. Molecular psychiatry, 25(7), 1526-1536.</t>
  </si>
  <si>
    <t>Gros 2019</t>
  </si>
  <si>
    <t>Depression outcome measure outside protocol (DASS)</t>
  </si>
  <si>
    <t>Transdiagnostic Behavior Therapy (TBT); behavioral activation</t>
  </si>
  <si>
    <t>Gros, D. F., &amp; Allan, N. P. (2019). A randomized controlled trial comparing Transdiagnostic Behavior Therapy (TBT) and behavioral activation in veterans with affective disorders. Psychiatry Research, 281, 112541.</t>
  </si>
  <si>
    <t>Hahs 2019</t>
  </si>
  <si>
    <t>Acceptance and Commitment Therapy (ACT); no treatment</t>
  </si>
  <si>
    <t>Hahs, A. D., Dixon, M. R., &amp; Paliliunas, D. (2019). Randomized controlled trial of a brief acceptance and commitment training for parents of individuals diagnosed with autism spectrum disorders. Journal of Contextual Behavioral Science, 12, 154-159.</t>
  </si>
  <si>
    <t>Harrison 2019</t>
  </si>
  <si>
    <t>PHQ-9 not reported by group</t>
  </si>
  <si>
    <t>CBT; person‐centred experientialtherapy (PCET)</t>
  </si>
  <si>
    <t>Harrison, P., Hardy, G. E., &amp; Barkham, M. (2019). The relationship between expected engagement and talking therapy outcome. Clinical psychology &amp; psychotherapy, 26(4), 492-501.</t>
  </si>
  <si>
    <t>Haslam 2019</t>
  </si>
  <si>
    <t>43% on medication at baseline; 45% receiving psychological treatment</t>
  </si>
  <si>
    <t>Peer support group; TAU</t>
  </si>
  <si>
    <t>Haslam, C., Cruwys, T., Chang, M. X. L., Bentley, S. V., Haslam, S. A., Dingle, G. A., &amp; Jetten, J. (2019). GROUPS 4 HEALTH reduces loneliness and social anxiety in adults with psychological distress: Findings from a randomized controlled trial. Journal of consulting and clinical psychology, 87(9), 787.</t>
  </si>
  <si>
    <t>Heckendorf 2019</t>
  </si>
  <si>
    <t>Heckendorf, H., Lehr, D., Ebert, D. D., &amp; Freund, H. (2019). Efficacy of an internet and app-based gratitude intervention in reducing repetitive negative thinking and mechanisms of change in the intervention's effect on anxiety and depression: Results from a randomized controlled trial. Behaviour research and therapy, 119, 103415.</t>
  </si>
  <si>
    <t>Hemanny 2019</t>
  </si>
  <si>
    <t>All participants receiving antidepressants at baseline</t>
  </si>
  <si>
    <t>Trial-based cognitive therapy; behavioral activation; TAU</t>
  </si>
  <si>
    <t>Hemanny, C., Carvalho, C., Maia, N., Reis, D., Botelho, A. C., Bonavides, D., ... &amp; de Oliveira, I. R. (2019). Efficacy of trial-based cognitive therapy, behavioral activation and treatment as usual in the treatment of major depressive disorder: preliminary findings from a randomized clinical trial. CNS spectrums, 1-10.</t>
  </si>
  <si>
    <t>Hives 2020</t>
  </si>
  <si>
    <t>Below subthreshold level. PHQ-9=8.19</t>
  </si>
  <si>
    <t>Hives, B. A., Buckler, E. J., Weiss, J., Schilf, S., Johansen, K. L., Epel, E. S., &amp; Puterman, E. (2020). The Effects of Aerobic Exercise on Psychological Functioning in Family Caregivers: Secondary Analyses of a Randomized Controlled Trial. Annals of Behavioral Medicine.</t>
  </si>
  <si>
    <t>Hofheinz 2020</t>
  </si>
  <si>
    <t>52% receiving medication at baseline</t>
  </si>
  <si>
    <t>Hofheinz, C., Reder, M., &amp; Michalak, J. (2020). How specific is cognitive change? A randomized controlled trial comparing brief cognitive and mindfulness interventions for depression. Psychotherapy Research, 30(5), 675-691.</t>
  </si>
  <si>
    <t>Howells 2020</t>
  </si>
  <si>
    <t xml:space="preserve">Psychology of Emotions group </t>
  </si>
  <si>
    <t>Howells, L., Rose, A., Gee, B., Clarke, T., Carroll, B., Harbrow, S., ... &amp; Wilson, J. (2020). Evaluation of a non-diagnostic ‘Psychology of Emotions’ group intervention within a UK youth IAPT service: a mixed-methods approach. Behavioural and Cognitive Psychotherapy, 48(2), 129-141.</t>
  </si>
  <si>
    <t>Hvenegaard, M., Moeller, S. B., Poulsen, S., Gondan, M., Grafton, B., Austin, S. F., ... &amp; Watkins, E. R. (2020). Group rumination-focused cognitive-behavioural therapy (CBT) v. group CBT for depression: phase II trial. Psychological Medicine, 50(1), 11-19.</t>
  </si>
  <si>
    <t>Hvennegaard 2020</t>
  </si>
  <si>
    <t>Ilali 2018</t>
  </si>
  <si>
    <t>Art therapy</t>
  </si>
  <si>
    <t>Ilali, E. S., Mokhtary, F., Mousavinasab, N., &amp; Tirgari, A. H. (2018). Impact of Art-Based Life Review on Depression Symptoms Among Older Adults. Art Therapy, 35(3), 148-155.</t>
  </si>
  <si>
    <t>Irandoust 2019</t>
  </si>
  <si>
    <t>BDI-II data in figure</t>
  </si>
  <si>
    <t>Exercise (morning versus evening sessions)</t>
  </si>
  <si>
    <t>Irandoust, K., Taheri, M., Chtourou, H., Nikolaidis, P. T., Rosemann, T., &amp; Knechtle, B. (2019). Effect of time-of-day-exercise in group settings on level of mood and depression of former elite male athletes. International journal of environmental research and public health, 16(19), 3541.</t>
  </si>
  <si>
    <t>Jahanfar 2020</t>
  </si>
  <si>
    <t>No depression outcome reported</t>
  </si>
  <si>
    <t>EMDR; no treatment</t>
  </si>
  <si>
    <t>Jahanfar, A., Fereidouni, Z., Behnammoghadam, M., Dehghan, A., &amp; Bashti, S. (2020). Efficacy of eye movement desensitization and reprocessing on the quality of life in patients with major depressive disorder: a randomized clinical trial. Psychology Research and Behavior Management, 13, 11.</t>
  </si>
  <si>
    <t>Jakhar 2019</t>
  </si>
  <si>
    <t>All participants (except one) on antidepressants at baseline</t>
  </si>
  <si>
    <t>Yoga; walking</t>
  </si>
  <si>
    <t>Jakhar, J., Mehta, U. M., Ektare, A., Vidyasagar, P. D., Varambally, S., Thirthalli, J., &amp; Gangadhar, B. N. (2019). Cortical inhibition in major depression: Investigating the acute effect of single-session yoga versus walking. Brain Stimulation: Basic, Translational, and Clinical Research in Neuromodulation, 12(6), 1597-1599.</t>
  </si>
  <si>
    <t>Javid 2019</t>
  </si>
  <si>
    <t>Depression outcome measure outside scope (GHQ)</t>
  </si>
  <si>
    <t>Solution-Focused Group Counseling</t>
  </si>
  <si>
    <t>Javid, N., Ahmadi, A., Mirzaei, M., &amp; Atghaei, M. (2019). Effectiveness of Solution-Focused Group Counseling on the Mental Health of Midwifery Students. Revista Brasileira de Ginecologia e Obstetrícia, 41(8), 500-507.</t>
  </si>
  <si>
    <t>Jelinek 2020</t>
  </si>
  <si>
    <t>Jelinek, L., Arlt, S., Moritz, S., Schröder, J., Westermann, S., &amp; Cludius, B. (2020). Brief Web-Based Intervention for Depression: Randomized Controlled Trial on Behavioral Activation. Journal of Medical Internet Research, 22(3), e15312.</t>
  </si>
  <si>
    <t>2016-2019 search/2019-2020 search</t>
  </si>
  <si>
    <t>Jelinek 2016/2017a/2017b/2019</t>
  </si>
  <si>
    <t>Jelinek, L., Faissner, M., Moritz, S., &amp; Kriston, L. (2019). Long‐term efficacy of Metacognitive Training for Depression (D‐MCT): A randomized controlled trial. British Journal of Clinical Psychology, 58(3), 245-259.</t>
  </si>
  <si>
    <t>A-Tjak 2020</t>
  </si>
  <si>
    <t>Secondary analysis of A-Tjak 2018</t>
  </si>
  <si>
    <t>A-Tjak, J. G., Morina, N., Boendermaker, W. J., Topper, M., &amp; Emmelkamp, P. M. (2020). Explicit and implicit attachment and the outcomes of acceptance and commitment therapy and cognitive behavioral therapy for depression. BMC Psychiatry, 20, 1-11.</t>
  </si>
  <si>
    <t>Rollman 2018</t>
  </si>
  <si>
    <t>From Jonassaint 2020. 77% had received depression/anxiety medication within the past year</t>
  </si>
  <si>
    <t>CCBT with support; CCBT + internet support group; TAU</t>
  </si>
  <si>
    <t>Rollman, B. L., Belnap, B. H., Abebe, K. Z., Spring, M. B., Rotondi, A. J., Rothenberger, S. D., &amp; Karp, J. F. (2018). Effectiveness of online collaborative care for treating mood and anxiety disorders in primary care: a randomized clinical trial. JAMA psychiatry, 75(1), 56-64.</t>
  </si>
  <si>
    <t>Jonassaint 2020</t>
  </si>
  <si>
    <t>Secondary analysis of Rollman 2018</t>
  </si>
  <si>
    <t>Jonassaint, C. R., Belnap, B. H., Huang, Y., Karp, J. F., Abebe, K. Z., &amp; Rollman, B. L. (2020). Racial Differences in the Effectiveness of Internet-Delivered Mental Health Care. Journal of General Internal Medicine, 35(2), 490-497.</t>
  </si>
  <si>
    <t>Joss 2019</t>
  </si>
  <si>
    <t>Mindfulness-Based Intervention; waitlist</t>
  </si>
  <si>
    <t>Joss, D., Khan, A., Lazar, S. W., &amp; Teicher, M. H. (2019). Effects of a mindfulness-based intervention on self-compassion and psychological health among young adults with a history of childhood maltreatment. Frontiers in psychology, 10, 2373.</t>
  </si>
  <si>
    <t>Kall 2020</t>
  </si>
  <si>
    <t>26% receiving psychopharmaceutic medication at baseline</t>
  </si>
  <si>
    <t>Käll, A., Jägholm, S., Hesser, H., Andersson, F., Mathaldi, A., Norkvist, B. T., ... &amp; Andersson, G. (2020). Internet-based cognitive behavior therapy for loneliness: a pilot randomized controlled trial. Behavior therapy, 51(1), 54-68.</t>
  </si>
  <si>
    <t>Karg 2020</t>
  </si>
  <si>
    <t>49% receiving antidepressants at baseline</t>
  </si>
  <si>
    <t>Bouldering psychotherapy; exercise</t>
  </si>
  <si>
    <t>Karg, N., Dorscht, L., Kornhuber, J., &amp; Luttenberger, K. (2020). Bouldering psychotherapy is more effective in the treatment of depression than physical exercise alone: results of a multicentre randomised controlled intervention study. BMC psychiatry, 20(1), 1-13.</t>
  </si>
  <si>
    <t>Below subthreshold level (BDI=9.12)</t>
  </si>
  <si>
    <t>Cognitive bibliotherapy (traditional versus non-traditional); attention placebo</t>
  </si>
  <si>
    <t>From Cuijpers 2016 SR. Below subthreshold level (BDI=10.13)</t>
  </si>
  <si>
    <t>CBT group; no treatment</t>
  </si>
  <si>
    <t>From Johnsen 2018 SR. Below subthreshold level (BDI=10.64)</t>
  </si>
  <si>
    <t>CBT; CBT group; IPT</t>
  </si>
  <si>
    <t>Khakpoor 2019</t>
  </si>
  <si>
    <t>Khakpoor, S., Saed, O., &amp; Armani Kian, A. (2019). Emotion regulation as the mediator of reductions in anxiety and depression in the Unified Protocol (UP) for transdiagnostic treatment of emotional disorders: double-blind randomized clinical trial. Trends in psychiatry and psychotherapy, 41(3), 227-236.</t>
  </si>
  <si>
    <t>Khan 2019</t>
  </si>
  <si>
    <t>Khan, M. N., Hamdani, S. U., Chiumento, A., Dawson, K., Bryant, R. A., Sijbrandij, M., ... &amp; Wang, E. (2019). Evaluating feasibility and acceptability of a group WHO trans-diagnostic intervention for women with common mental disorders in rural Pakistan: a cluster randomised controlled feasibility trial. Epidemiology and Psychiatric Sciences, 28(1), 77-87.</t>
  </si>
  <si>
    <t>Khazanov, G. K., Xu, C., Dunn, B. D., Cohen, Z. D., DeRubeis, R. J., &amp; Hollon, S. D. (2020). Distress and anhedonia as predictors of depression treatment outcome: a secondary analysis of a randomized clinical trial. Behaviour Research and Therapy, 125, 103507.</t>
  </si>
  <si>
    <t>Kheirabadi 2020</t>
  </si>
  <si>
    <t>Data not extracted for waitlist as N&lt;10</t>
  </si>
  <si>
    <t>Kheirabadi, G. R., Yousefian, Z., Zargar, F., Bahrami, M., &amp; Maracy, M. R. (2020). Citalopram and metacognitive therapy for depressive symptoms and cognitive emotion regulation in patients with major depressive disorder: A randomized controlled trial. Journal of Education and Health Promotion, 9.</t>
  </si>
  <si>
    <t>Kim 2019a</t>
  </si>
  <si>
    <t>Kim 2019b</t>
  </si>
  <si>
    <t>Walking; enhanced TAU</t>
  </si>
  <si>
    <t>Kim, Y., Lee, Y. M., Cho, M., &amp; Lee, H. (2019). Effect of a pedometer-based, 24-week walking intervention on depression and acculturative stress among migrant women workers. International journal of environmental research and public health, 16(22), 4385.</t>
  </si>
  <si>
    <t>Kladnitski 2020</t>
  </si>
  <si>
    <t>41% receiving medication at baseline</t>
  </si>
  <si>
    <t>CCBT; computerised MBCT; computerised mindfulness intervention; TAU</t>
  </si>
  <si>
    <t>Kladnitski, N., Smith, J., Uppal, S., James, M. A., Allen, A. R., Andrews, G., &amp; Newby, J. M. (2020). Transdiagnostic internet-delivered CBT and mindfulness-based treatment for depression and anxiety: A randomised controlled trial. Internet interventions, 20, 100310.</t>
  </si>
  <si>
    <t>Kooistra 2020</t>
  </si>
  <si>
    <t>CBT; blended CBT</t>
  </si>
  <si>
    <t>Kooistra, L., Ruwaard, J., Wiersma, J., van Oppen, P., &amp; Riper, H. (2020). Working Alliance in Blended Versus Face-to-Face Cognitive Behavioral Treatment for Patients with Depression in Specialized Mental Health Care. Journal of Clinical Medicine, 9(2), 347.</t>
  </si>
  <si>
    <t>Secondary analysis of Kooistra 2019</t>
  </si>
  <si>
    <t>64% received antidepressants in previous 4 weeks</t>
  </si>
  <si>
    <t>Kooistra 2019</t>
  </si>
  <si>
    <t>Kooistra, L. C., Wiersma, J. E., Ruwaard, J., Neijenhuijs, K., Lokkerbol, J., van Oppen, P., ... &amp; Riper, H. (2019). Cost and effectiveness of blended versus standard cognitive behavioral therapy for outpatients with depression in routine specialized mental health care: Pilot randomized controlled trial. Journal of medical Internet research, 21(10), e14261.</t>
  </si>
  <si>
    <t>Kroska 2020</t>
  </si>
  <si>
    <t>39% psychiatric medication use</t>
  </si>
  <si>
    <t>ACT (three different intensities)</t>
  </si>
  <si>
    <t>Kroska, E. B., Roche, A. I., &amp; O'Hara, M. W. (2020). How much is enough in brief Acceptance and Commitment Therapy? A randomized trial. Journal of Contextual Behavioral Science, 15, 235-244.</t>
  </si>
  <si>
    <t>Kumar 2019</t>
  </si>
  <si>
    <t>35% bipolar disorder</t>
  </si>
  <si>
    <t>Yoga + TAU; TAU</t>
  </si>
  <si>
    <t>Kumar, S., Subramaniam, E., Bhavanani, A. B., Sarkar, S., &amp; Balasundaram, S. (2019). Effect of adjunct yoga therapy in depressive disorders: Findings from a randomized controlled study. Indian journal of psychiatry, 61(6), 592.</t>
  </si>
  <si>
    <t>Lee 2017</t>
  </si>
  <si>
    <t>No depression measure</t>
  </si>
  <si>
    <t>Meditation; waitlist</t>
  </si>
  <si>
    <t>Lee, M. Y., Zaharlick, A., &amp; Akers, D. (2017). Impact of meditation on mental health outcomes of female trauma survivors of interpersonal violence with co-occurring disorders: A randomized controlled trial. Journal of interpersonal violence, 32(14), 2139-2165.</t>
  </si>
  <si>
    <t>Levin, M. E., Krafft, J., Hicks, E. T., Pierce, B., &amp; Twohig, M. P. (2020). A randomized dismantling trial of the open and engaged components of acceptance and commitment therapy in an online intervention for distressed college students. Behaviour Research and Therapy, 126, 103557.</t>
  </si>
  <si>
    <t>Linares 2019</t>
  </si>
  <si>
    <t>Mindfulness-based intervention</t>
  </si>
  <si>
    <t>Linares, L., Herrero-Fernández, D., Gorbeña, S., &amp; Estévez, A. (2019). Effectiveness of a Mindfulness-based Intervention on Groups with Presence/Absence of Clinically Significant Depressive Symptoms. Clinical and Health, 30(3), 131-136.</t>
  </si>
  <si>
    <t>Lloyd-Evans 2020</t>
  </si>
  <si>
    <t>Lloyd-Evans, B., Frerichs, J., Stefanidou, T., Bone, J., Pinfold, V., Lewis, G., ... &amp; Henderson, R. (2020). The Community Navigator Study: Results from a feasibility randomised controlled trial of a programme to reduce loneliness for people with complex anxiety or depression. Plos one, 15(5), e0233535.</t>
  </si>
  <si>
    <t>Lopez-Gomez 2019</t>
  </si>
  <si>
    <t>Lopez-Gomez, I., Lorenzo-Luaces, L., Chaves, C., Hervas, G., DeRubeis, R. J., &amp; Vazquez, C. (2019). Predicting optimal interventions for clinical depression: Moderators of outcomes in a positive psychological intervention vs. cognitive-behavioral therapy. General Hospital Psychiatry, 61, 104-110.</t>
  </si>
  <si>
    <t>Lopez-Maya 2019</t>
  </si>
  <si>
    <t>Lopez-Maya, E., Olmstead, R., &amp; Irwin, M. R. (2019). Mindfulness meditation and improvement in depressive symptoms among Spanish-and English speaking adults: A randomized, controlled, comparative efficacy trial. PloS one, 14(7), e0219425.</t>
  </si>
  <si>
    <t>Lucibello 2020</t>
  </si>
  <si>
    <t>Lucibello, K. M., Paolucci, E. M., Graham, J. D., &amp; Heisz, J. J. (2020). A randomized control trial investigating high-intensity interval training and mental health: A novel non-responder phenotype related to anxiety in young adults. Mental Health and Physical Activity, 100327.</t>
  </si>
  <si>
    <t>Madsen, T., Buttenschøn, H. N., Uher, R., Behrendt-Møller, I., Perroud, N., Maier, W., ... &amp; Rietschel, M. (2019). Trajectories of Suicidal Ideation During 12 Weeks of Escitalopram or Nortriptyline Antidepressant Treatment Among 811 Patients With Major Depressive Disorder. The Journal of clinical psychiatry, 80(4).</t>
  </si>
  <si>
    <t>Markkula 2019</t>
  </si>
  <si>
    <t>Markkula, N., Lehti, V., Adhikari, P., Peña, S., Heliste, J., Mikkonen, E., ... &amp; Guragain, B. (2019). Effectiveness of non-medical health worker-led counselling on psychological distress: a randomized controlled trial in rural Nepal. Global Mental Health, 6.</t>
  </si>
  <si>
    <t>McIntyre 2020</t>
  </si>
  <si>
    <t>Geometric mean reported (and seems to be below subthreshold level)</t>
  </si>
  <si>
    <t>McIntyre, K. M., Puterman, E., Scodes, J. M., Choo, T. H., Choi, C. J., Pavlicova, M., &amp; Sloan, R. P. (2020). The effects of aerobic training on subclinical negative affect: A randomized controlled trial. Health Psychology.</t>
  </si>
  <si>
    <t>Meeks 2019</t>
  </si>
  <si>
    <t>Meeks, S., Van Haitsma, K., &amp; Shryock, S. K. (2019). Treatment fidelity evidence for BE-ACTIV–a behavioral intervention for depression in nursing homes. Aging &amp; Mental Health, 23(9), 1192-1202.</t>
  </si>
  <si>
    <t>Meyer 2018</t>
  </si>
  <si>
    <t>10-item CES-D</t>
  </si>
  <si>
    <t>Problem solving; enhanced TAU</t>
  </si>
  <si>
    <t>Meyer, O. L., Liu, X., Tancredi, D., Ramirez, A. S., Schulz, R., &amp; Hinton, L. (2018). Acculturation level and caregiver outcomes from a randomized intervention trial to enhance caregivers' health: evidence from REACH II. Aging &amp; mental health, 22(6), 730-737.</t>
  </si>
  <si>
    <t>Mohr 2019</t>
  </si>
  <si>
    <t>Stepped care intervention (started with guided CCBT and stepped up to tCBT if not responded)</t>
  </si>
  <si>
    <t>Mohr, D. C., Lattie, E. G., Tomasino, K. N., Kwasny, M. J., Kaiser, S. M., Gray, E. L., ... &amp; Schueller, S. M. (2019). A randomized noninferiority trial evaluating remotely-delivered stepped care for depression using internet cognitive behavioral therapy (CBT) and telephone CBT. Behaviour research and therapy, 123, 103485.</t>
  </si>
  <si>
    <t>Molassiotis, A., Suen, L., Lai, C., Chan, B., Wat, K. H. Y., Tang, J., ... &amp; Chien, W. T. (2020). The effectiveness of acupressure in the management of depressive symptoms and in improving quality of life in older people living in the community: a randomised sham-controlled trial. Aging &amp; Mental Health, 24(6), 1001-1009.</t>
  </si>
  <si>
    <t>Molassiotis 2020</t>
  </si>
  <si>
    <t>Moraes 2020</t>
  </si>
  <si>
    <t>Aerobic training (AT); strength training (ST); low-intensity exercise control group (CG)</t>
  </si>
  <si>
    <t>Moraes, H. S., Silveira, H. S., Oliveira, N. A., Portugal, E. M. M., Araújo, N. B., Vasques, P. E., ... &amp; Schuch, F. B. (2020). Is Strength Training as Effective as Aerobic Training for Depression in Older Adults? A Randomized Controlled Trial. Neuropsychobiology, 79(2), 141-149.</t>
  </si>
  <si>
    <t>Morin 2020</t>
  </si>
  <si>
    <t>Below subthreshold level (PHQ-9=2.22)</t>
  </si>
  <si>
    <t>ACT; waitlist</t>
  </si>
  <si>
    <t>Morin, L., Grégoire, S., &amp; Lachance, L. (2020). Processes of change within acceptance and commitment therapy for university students: Preliminary evidence from a randomized controlled trial. Journal of American College Health, 1-10.</t>
  </si>
  <si>
    <t>Moritz 2019</t>
  </si>
  <si>
    <t>41% undergoing concurrent treatment at baseline</t>
  </si>
  <si>
    <t>My Metacognitive Training (myMCT); waitlist</t>
  </si>
  <si>
    <t>Moritz, S., Bernardini, J., &amp; Lion, D. (2019). Effects and side effects of a transdiagnostic bias modification intervention in a mixed sample with obsessive–compulsive and/or depressive symptoms—a randomized controlled trial. European Archives of Psychiatry and Clinical Neuroscience, 1-12.</t>
  </si>
  <si>
    <t>Nemati 2020</t>
  </si>
  <si>
    <t>Nemati, S., &amp; Abdallah, C. G. (2020). Increased Cortical Thickness in Patients With Major Depressive Disorder Following Antidepressant Treatment. Chronic Stress, 4, 2470547019899962.</t>
  </si>
  <si>
    <t>Northwood 2020</t>
  </si>
  <si>
    <t>Depression outcome measure outside protocol (HSCL-25)</t>
  </si>
  <si>
    <t>Intensive psychotherapy and case management</t>
  </si>
  <si>
    <t>Northwood, A. K., Vukovich, M. M., Beckman, A., Walter, J. P., Josiah, N., Hudak, L., ... &amp; Danner, C. C. (2020). Intensive psychotherapy and case management for Karen refugees with major depression in primary care: a pragmatic randomized control trial. BMC Family Practice, 21(1), 17.</t>
  </si>
  <si>
    <t>Nozawa 2019</t>
  </si>
  <si>
    <t>Nozawa, H., Ikegami, K., Michii, S., Sugano, R., Ando, H., Kitamura, H., &amp; Ogami, A. (2019). Peer counseling for mental health in young people–Randomized clinical trial–. Mental Health &amp; Prevention, 14, 200164.</t>
  </si>
  <si>
    <t>Nwabuko 2020</t>
  </si>
  <si>
    <t>Only statistical analysis reported</t>
  </si>
  <si>
    <t>Nwabuko, L. O., Okechukwu, A. E., Eneh, E. C., Eze, G. C., &amp; Eseabasi, F. O. (2020). Effect of a cognitive behavioural intervention on depression reduction among community-dwelling adult learners in Nigeria: Implications for adult education administration. Journal of International Medical Research, 48(1), 0300060519885558.</t>
  </si>
  <si>
    <t>Ofoegbu 2020</t>
  </si>
  <si>
    <t>Ofoegbu, T. O., Asogwa, U., Otu, M. S., Ibenegbu, C., Muhammed, A., &amp; Eze, B. (2020). Efficacy of guided internet-assisted intervention on depression reduction among educational technology students of Nigerian universities. Medicine, 99(6).</t>
  </si>
  <si>
    <t>Oh 2020</t>
  </si>
  <si>
    <t>Service delivery intervention</t>
  </si>
  <si>
    <t>Village-based intervention</t>
  </si>
  <si>
    <t>Oh, I. M., Cho, M. J., Hahm, B. J., Kim, B. S., Sohn, J. H., Suk, H. W., ... &amp; Lim, A. R. (2020). Effectiveness of a village-based intervention for depression in community-dwelling older adults: a randomised feasibility study. BMC geriatrics, 20(1), 1-10.</t>
  </si>
  <si>
    <t>Omidi 2018</t>
  </si>
  <si>
    <t>Control group participants 'continued their treatment as usual (TAU) which included taking medication for depression and anxiety prescribed by their psychiatrists'</t>
  </si>
  <si>
    <t>Combined MBCT + MBSR; TAU</t>
  </si>
  <si>
    <t>Omidi, A., &amp; Hamidian, S. (2018). Effectiveness of a combined mindfulness-based cognitive therapy and mindfulness-based stress reduction intervention on depression symptoms and quality of life in a group of Iranian veterans with posttraumatic stress disorder. Iranian journal of psychiatry and behavioral sciences, 12(4).</t>
  </si>
  <si>
    <t>Pagni 2020</t>
  </si>
  <si>
    <t>Pagni, B. A., Walsh, M. J., Foldes, E., Sebren, A., Dixon, M. V., Guerithault, N., &amp; Braden, B. B. (2020). The neural correlates of mindfulness‐induced depression reduction in adults with autism spectrum disorder: A pilot study. Journal of Neuroscience Research, 98(6), 1150-1161.</t>
  </si>
  <si>
    <t>Papp 2019</t>
  </si>
  <si>
    <t>Below subthreshold level (HADS-D=4.2)</t>
  </si>
  <si>
    <t>Papp, M. E., Nygren-Bonnier, M., Gullstrand, L., Wändell, P. E., &amp; Lindfors, P. (2019). A randomized controlled pilot study of the effects of 6-week high intensity hatha yoga protocol on health-related outcomes among students. Journal of bodywork and movement therapies, 23(4), 766-772.</t>
  </si>
  <si>
    <t>Patel 2019</t>
  </si>
  <si>
    <t>Secondary analysis of Patel 2017</t>
  </si>
  <si>
    <t>Behavioural activation + enhanced TAU; enhanced TAU</t>
  </si>
  <si>
    <t>Patel, A. R., Weobong, B., Patel, V. H., &amp; Singla, D. R. (2019). Psychological treatments for depression among women experiencing intimate partner violence: findings from a randomized controlled trial for behavioral activation in Goa, India. Archives of women's mental health, 22(6), 779-789.</t>
  </si>
  <si>
    <t>Petersen 2019</t>
  </si>
  <si>
    <t>ACT (wih 3 different components)</t>
  </si>
  <si>
    <t>Petersen, J. M., Krafft, J., Twohig, M. P., &amp; Levin, M. E. (2019). Evaluating the open and engaged components of acceptance and commitment therapy in an online self-guided website: Results from a pilot trial. Behavior modification, 0145445519878668.</t>
  </si>
  <si>
    <t>Pfeiffer, P. N., Pope, B., Houck, M., Benn-Burton, W., Zivin, K., Ganoczy, D., ... &amp; Abraham, K. M. (2020). Effectiveness of peer-supported computer-based CBT for depression among veterans in primary care. Psychiatric services, 71(3), 256-262.</t>
  </si>
  <si>
    <t>Phansuea 2020</t>
  </si>
  <si>
    <t>Depression outcome measure outside protocol (Thai Geriatric Depression Scale [TGDS])</t>
  </si>
  <si>
    <t>Phansuea, P., Tangwongchai, S., Rattananupong, T., Lohsoonthorn, V., &amp; Lertmaharit, S. (2020). Qigong programme among community-dwelling older adults at risk of depression: A randomised controlled study. Cogent Medicine, 7(1), 1711655.</t>
  </si>
  <si>
    <t>Pintado 2018</t>
  </si>
  <si>
    <t>Once assigned, due to their schedules, three students could not participate in the PPI, so they were reassigned to the CBT+PPI</t>
  </si>
  <si>
    <t>Positive psychology + CBT; positive psychology</t>
  </si>
  <si>
    <t>Pintado, S., Castillo, M., &amp; Penagos-Corzo, J. C. (2018). COMPARING COGNITIVE-BEHAVIOR THERAPY AND POSITIVE PSYCHOLOGY TO ENHANCE EMOTIONAL WELL-BEING. Revista Interamericana de Psicología, 52(2).</t>
  </si>
  <si>
    <t>Pizutti 2019</t>
  </si>
  <si>
    <t>The allocation to each group was according to the day of first evaluation: the first group allocated to MfS, the second to WL, the third to AC, and the next group to MfS again</t>
  </si>
  <si>
    <t>MBSR; attention placebo; waitlist</t>
  </si>
  <si>
    <t>Pizutti, L. T., Carissimi, A., Valdivia, L. J., Ilgenfritz, C. A. V., Freitas, J. J., Sopezki, D., ... &amp; Hidalgo, M. P. (2019). Evaluation of Breathworks’ Mindfulness for Stress 8‐week course: Effects on depressive symptoms, psychiatric symptoms, affects, self‐compassion, and mindfulness facets in Brazilian health professionals. Journal of clinical psychology, 75(6), 970-984.</t>
  </si>
  <si>
    <t>Pleger 2018</t>
  </si>
  <si>
    <t>Included participants were assigned quasi-randomly to the ACT and CBT+ groupby a nurse. Quasi-randomly means the allocation of eachpatient was dependent on the capacity of either group</t>
  </si>
  <si>
    <t>ACT; CBT+</t>
  </si>
  <si>
    <t>Pleger, M., Treppner, K., Diefenbacher, A., Schade, C., Dambacher, C., &amp; Fydrich, T. (2018). Effectiveness of Acceptance and Commitment Therapy compared to CBT+: Preliminary results. The European Journal of Psychiatry, 32(4), 166-173.</t>
  </si>
  <si>
    <t>Probst 2020</t>
  </si>
  <si>
    <t>Probst, T., Berger, T., Meyer, B., Späth, C., Schröder, J., Hohagen, F., ... &amp; Klein, J. P. (2019). Social phobia moderates the outcome in the EVIDENT study: A randomized controlled trial on an Internet-based psychological intervention for mild to moderate depressive symptoms. Journal of consulting and clinical psychology.</t>
  </si>
  <si>
    <t>Roh 2020</t>
  </si>
  <si>
    <t>Multidomain intervention (physical activity, healthy diet, social activity, and brief cognitive restructuring)</t>
  </si>
  <si>
    <t>Multidomain intervention; supportive therapy group</t>
  </si>
  <si>
    <t>Roh, H. W., Hong, C. H., Lim, H. K., Chang, K. J., Kim, H., Kim, N. R., ... &amp; Son, S. J. (2020). A 12-week multidomain intervention for late-life depression: a community-based randomized controlled trial. Journal of Affective Disorders, 263, 437-444.</t>
  </si>
  <si>
    <t>Rosen 2018</t>
  </si>
  <si>
    <t>All participants on methadone. TAU in both arms</t>
  </si>
  <si>
    <t>Rosen, D., Engel, R., McCall, J., &amp; Greenhouse, J. (2018). Using Problem-Solving Therapy to Reduce Depressive Symptom Severity Among Older Adult Methadone Clients: A Randomized Clinical Trial. Research on Social Work Practice, 28(7), 802-809.</t>
  </si>
  <si>
    <t>Russell 2019a</t>
  </si>
  <si>
    <t>54% taking antidepressants at baseline</t>
  </si>
  <si>
    <t>Guided self-help behavioural activation; TAU</t>
  </si>
  <si>
    <t>Russell, A., Gaunt, D., Cooper, K., Horwood, J., Barton, S., Ensum, I., ... &amp; Kessler, D. (2019). Guided self-help for depression in autistic adults: the ADEPT feasibility RCT. Health Technology Assessment (Winchester, England), 23(68), 1.</t>
  </si>
  <si>
    <t>Russell 2019b</t>
  </si>
  <si>
    <t>46% taking antidepressants</t>
  </si>
  <si>
    <t>Russell, A., Gaunt, D. M., Cooper, K., Barton, S., Horwood, J., Kessler, D., ... &amp; Rai, D. (2019). The feasibility of low-intensity psychological therapy for depression co-occurring with autism in adults: The Autism Depression Trial (ADEPT)–a pilot randomised controlled trial. Autism, 1362361319889272.</t>
  </si>
  <si>
    <t>Saha 2020</t>
  </si>
  <si>
    <t>Mindfulness group therapy; TAU</t>
  </si>
  <si>
    <t>Saha, S., Jarl, J., Gerdtham, U. G., Sundquist, K., &amp; Sundquist, J. (2020). Economic evaluation of mindfulness group therapy for patients with depression, anxiety, stress and adjustment disorders compared with treatment as usual. The British Journal of Psychiatry, 216(4), 197-203.</t>
  </si>
  <si>
    <t>Sahranavard 2018</t>
  </si>
  <si>
    <t>All participants substance abusers</t>
  </si>
  <si>
    <t>Dialectical behavioural therapy (DBT) individual</t>
  </si>
  <si>
    <t>Sahranavard, S., &amp; Miri, M. R. (2018). A comparative study of the effectiveness of group-based cognitive behavioral therapy and dialectical behavioral therapy in reducing depressive symptoms in Iranian women substance abusers. Psicologia: Reflexão e Crítica, 31.</t>
  </si>
  <si>
    <t>Sairanen 2020</t>
  </si>
  <si>
    <t>Web-based ACT; waitlist</t>
  </si>
  <si>
    <t>Sairanen, E., Lappalainen, R., Lappalainen, P., &amp; Hiltunen, A. (2020). Mediators of change in online acceptance and commitment therapy for psychological symptoms of parents of children with chronic conditions: An investigation of change processes. Journal of Contextual Behavioral Science, 15.</t>
  </si>
  <si>
    <t>Salamanca-Sanabria 2020</t>
  </si>
  <si>
    <t>39% reported symptoms for &gt;2 years</t>
  </si>
  <si>
    <t>Salamanca-Sanabria, A., Richards, D., Timulak, L., Connell, S., Perilla, M. M., Parra-Villa, Y., &amp; Castro-Camacho, L. (2020). A Culturally Adapted Cognitive Behavioral Internet-Delivered Intervention for Depressive Symptoms: Randomized Controlled Trial. JMIR Mental Health, 7(1), e13392.</t>
  </si>
  <si>
    <t>Sari 2016</t>
  </si>
  <si>
    <t>Solution-focused coping</t>
  </si>
  <si>
    <t>Sari, E., &amp; Gunaydin, N. (2016). Effectiveness of solution-focused coping with depression training on depression symptoms/Cozum odakli depresyon ile basa cikma egitiminin depresyon belirtileri uzerindeki etkileri. Anadolu Psikiyatri Dergisi, 17(5), 369-376.</t>
  </si>
  <si>
    <t>Matreja 2007</t>
  </si>
  <si>
    <t>From SR checking from citation search</t>
  </si>
  <si>
    <t>Matreja, P. S., Badyal, D. K., Khosla, P., &amp; Deswal, R. S. (2007). Effectiveness and acceptability of sertraline and citalopram in major depressive disorder: pragmatic randomized open‐label comparison. Human Psychopharmacology: Clinical and Experimental, 22(7), 477-482.</t>
  </si>
  <si>
    <t>Basterzi 2009</t>
  </si>
  <si>
    <t>Başterzi, A. D., Yazici, K., Aslan, E., Delialioğlu, N., Taşdelen, B., Acar, Ş. T., &amp; Yazici, A. (2009). Effects of fluoxetine and venlafaxine on serum brain derived neurotrophic factor levels in depressed patients. Progress in Neuro-Psychopharmacology and Biological Psychiatry, 33(2), 281-285.</t>
  </si>
  <si>
    <t>Boyer 1998</t>
  </si>
  <si>
    <t>Boyer, P., Danion, J. M., Bisserbe, J. C., Hotton, J. M., &amp; Troy, S. (1998). Clinical and economic comparison of sertraline and fluoxetine in the treatment of depression. Pharmacoeconomics, 13(1), 157-169.</t>
  </si>
  <si>
    <t>Moosa 2003</t>
  </si>
  <si>
    <t>From SR checking from citation search. N&lt;10/arm for analysis (completer)</t>
  </si>
  <si>
    <t>Moosa, M. Y., Panz, V. R., Jeenah, F. Y., &amp; Joffe, B. I. (2003). African women with depression: the effect of imipramine and fluoxetine on body mass index and leptin secretion. Journal of clinical psychopharmacology, 23(6), 549-552.</t>
  </si>
  <si>
    <t>Konarski 2009</t>
  </si>
  <si>
    <t>Konarski, J. Z., Kennedy, S. H., Segal, Z. V., Lau, M. A., Bieling, P. J., McIntyre, R. S., &amp; Mayberg, H. S. (2009). Predictors of nonresponse to cognitive behavioural therapy or venlafaxine using glucose metabolism in major depressive disorder. Journal of psychiatry &amp; neuroscience: JPN, 34(3), 175.</t>
  </si>
  <si>
    <t>Zhao J, Ang Q, Wang J, Sun X, Wei J, Li M, Liu P. A comparative efficacy of fluoxetine and trazodone in depression with remarkable retardation and loss of energy: a randomised openlabel trial. Internal Medicine Journal - Tokyo 2006;13(1):25-30</t>
  </si>
  <si>
    <t>Sauer-Zavala 2020</t>
  </si>
  <si>
    <t>Secondary analysis of Barlow 2017 (not relevant as anxiety disorder)</t>
  </si>
  <si>
    <t>Unified Protocol for Transdiagnostic Treatment of Emotional Disorders (UP)</t>
  </si>
  <si>
    <t>Sauer-Zavala, S., Bentley, K. H., Steele, S. J., Tirpak, J. W., Ametaj, A. A., Nauphal, M., ... &amp; Barlow, D. H. (2020). Treating depressive disorders with the Unified Protocol: A preliminary randomized evaluation. Journal of Affective Disorders, 264, 438-445.</t>
  </si>
  <si>
    <t>Schramm 2020</t>
  </si>
  <si>
    <t>Interpersonal Psychotherapy (IPT) adapted as a group program to focus on the work context (W-IPT)</t>
  </si>
  <si>
    <t>W-IPT; TAU</t>
  </si>
  <si>
    <t>Schramm, E., Mack, S., Thiel, N., Jenkner, C., Elsaesser, M., &amp; Fangmeier, T. (2020). Interpersonal Psychotherapy vs. Treatment as Usual for Major Depression Related to Work Stress: A Pilot Randomized Controlled Study. Frontiers in Psychiatry, 11, 193.</t>
  </si>
  <si>
    <t>Schure 2019</t>
  </si>
  <si>
    <t>59% (202/343) of participants were receiving medication, psychosocial therapy, or other treatment for depression or anxiety at baseline</t>
  </si>
  <si>
    <t>Schure, M. B., Lindow, J. C., Greist, J. H., Nakonezny, P. A., Bailey, S. J., Bryan, W. L., &amp; Byerly, M. J. (2019). Use of a Fully Automated Internet-Based Cognitive Behavior Therapy Intervention in a Community Population of Adults With Depression Symptoms: Randomized Controlled Trial. Journal of medical Internet research, 21(11), e14754.</t>
  </si>
  <si>
    <t>Schwarz 2019</t>
  </si>
  <si>
    <t>69% antidepressants at baseline</t>
  </si>
  <si>
    <t>Bouldering; waitlist</t>
  </si>
  <si>
    <t>Schwarz, L., Dorscht, L., Book, S., Stelzer, E. M., Kornhuber, J., &amp; Luttenberger, K. (2019). Long-term effects of bouldering psychotherapy on depression: benefits can be maintained across a 12-month follow-up. Heliyon, 5(12), e02929.</t>
  </si>
  <si>
    <t>Scott, T. M., Gerbarg, P. L., Silveri, M. M., Nielsen, G. H., Owen, L., Nyer, M., ... &amp; Streeter, C. C. (2019). Psychological Function, Iyengar Yoga, and Coherent Breathing: A Randomized Controlled Dosing Study. Journal of Psychiatric Practice®, 25(6), 437-450.</t>
  </si>
  <si>
    <t>Shaw 2019</t>
  </si>
  <si>
    <t>Shaw, S. A., Ward, K. P., Pillai, V., &amp; Hinton, D. E. (2019). A group mental health randomized controlled trial for female refugees in Malaysia. The American journal of orthopsychiatry, 89(6), 665.</t>
  </si>
  <si>
    <t>Da Silva 2019</t>
  </si>
  <si>
    <t>Depressed versus non-depressed individuals</t>
  </si>
  <si>
    <t>Aquatic exercise</t>
  </si>
  <si>
    <t>Da Silva, L. A. D., Tortelli, L., Motta, J., Menguer, L., Mariano, S., Tasca, G., ... &amp; Silveira, P. C. L. (2019). Effects of aquatic exercise on mental health, functional autonomy and oxidative stress in depressed elderly individuals: A randomized clinical trial. Clinics, 74.</t>
  </si>
  <si>
    <t>Solomonov 2020</t>
  </si>
  <si>
    <t>Problem solving therapy (PST); "Engage," a reward-exposure based therapy</t>
  </si>
  <si>
    <t>Solomonov, N., Victoria, L. W., Dunlop, K., Respino, M., Hoptman, M. J., Zilcha-Mano, S., ... &amp; Alexopoulos, G. S. (2020). Resting State Functional Connectivity and Outcomes of Psychotherapies for Late-life Depression. The American Journal of Geriatric Psychiatry.</t>
  </si>
  <si>
    <t>Soucy 2019</t>
  </si>
  <si>
    <t>Secondary analysis of Soucy 2017</t>
  </si>
  <si>
    <t>Soucy, I., Provencher, M. D., Fortier, M., &amp; McFadden, T. (2019). Secondary outcomes of the guided self-help behavioral activation and physical activity for depression trial. Journal of Mental Health, 28(4), 410-418.</t>
  </si>
  <si>
    <t>Stapleton 2020</t>
  </si>
  <si>
    <t>Emotional Freedom Techniques (EFT); psychoeducation (PE); no treatment</t>
  </si>
  <si>
    <t>Stapleton, P., Crighton, G., Sabot, D., &amp; O'Neill, H. M. (2020). Reexamining the effect of emotional freedom techniques on stress biochemistry: A randomized controlled trial. Psychological Trauma: Theory, Research, Practice, and Policy.</t>
  </si>
  <si>
    <t>The objective of the current study was to examine whether briefly practicing a target activity (guided practice) during a modified single session of BA resulted in (1) higher homework completion and (2) improved self-efficacy compared to activity planning alone (control)</t>
  </si>
  <si>
    <t>Modified BA session</t>
  </si>
  <si>
    <t>Stein, A. T., Shumake, J., Beevers, C. G., &amp; Smits, J. A. (2020). Therapist guided activity practice for depressive symptoms in university students: A randomized controlled trial. Cognitive Therapy and Research, 1-12.</t>
  </si>
  <si>
    <t>Steinmann, M., Heddaeus, D., Liebherz, S., Daubmann, A., Härter, M., &amp; Watzke, B. (2020). Effectiveness of Telephone-Administered Cognitive-Behavioral Psychotherapy for Depression With Versus Without Additional Letters: A Randomized Controlled Trial. Telemedicine and e-Health, 26(3), 347-353.</t>
  </si>
  <si>
    <t>Steinmann 2020</t>
  </si>
  <si>
    <t>Strand 2018</t>
  </si>
  <si>
    <t>33% comorbid axis II disorders</t>
  </si>
  <si>
    <t>MCT; Waitlist</t>
  </si>
  <si>
    <t>Strand, E. R., Hagen, R., Hjemdal, O., Kennair, L. E., &amp; Solem, S. (2018). Metacognitive therapy for depression reduces interpersonal problems: results from a randomized controlled trial. Frontiers in Psychology, 9, 1415.</t>
  </si>
  <si>
    <t>Streeter 2020</t>
  </si>
  <si>
    <t>Yoga (high versus low dose)</t>
  </si>
  <si>
    <t>Streeter, C. C., Gerbarg, P. L., Brown, R. P., Scott, T. M., Nielsen, G. H., Owen, L., ... &amp; Silveri, M. M. (2020). Thalamic gamma aminobutyric acid level changes in major depressive disorder after a 12-week iyengar yoga and coherent breathing intervention. The Journal of Alternative and Complementary Medicine, 26(3), 190-197.</t>
  </si>
  <si>
    <t>Strid 2019</t>
  </si>
  <si>
    <t>Strid, C., Hallgren, M., Forsell, Y., Kraepelien, M., &amp; Öjehagen, A. (2019). Changes in alcohol consumption after treatment for depression: a secondary analysis of the Swedish randomised controlled study REGASSA. BMJ open, 9(11).</t>
  </si>
  <si>
    <t>Sundquist, J., Palmér, K., Memon, A. A., Wang, X., Johansson, L. M., &amp; Sundquist, K. (2019). Long‐term improvements after mindfulness‐based group therapy of depression, anxiety and stress and adjustment disorders: A randomized controlled trial. Early intervention in psychiatry, 13(4), 943-952.</t>
  </si>
  <si>
    <t>Sundquist 2019</t>
  </si>
  <si>
    <t>Szuhany 2020a</t>
  </si>
  <si>
    <t>35% persistent depressive disorder</t>
  </si>
  <si>
    <t>BA + low intensity exercise; BA + high intensity exercise</t>
  </si>
  <si>
    <t>Szuhany, K. L., &amp; Otto, M. W. (2020). Efficacy evaluation of exercise as an augmentation strategy to brief behavioral activation treatment for depression: a randomized pilot trial. Cognitive Behaviour Therapy, 49(3), 228-241.</t>
  </si>
  <si>
    <t>Szuhany 2020b</t>
  </si>
  <si>
    <t>Secondary analysis of Szuhany 2020a</t>
  </si>
  <si>
    <t>Szuhany, K. L., &amp; Otto, M. W. (2020). Assessing BDNF as a mediator of the effects of exercise on depression. Journal of psychiatric research, 123, 114-118.</t>
  </si>
  <si>
    <t>Szumska 2020</t>
  </si>
  <si>
    <t>MBCT; waitlist</t>
  </si>
  <si>
    <t>Szumska, I., Gola, M., Rusanowska, M., Krajewska, M., Żygierewicz, J., Krejtz, I., ... &amp; Holas, P. (2020). Mindfulness-based cognitive therapy reduces clinical symptoms, but do not change frontal alpha asymmetry in people with major depression disorder. International Journal of Neuroscience, 1-9.</t>
  </si>
  <si>
    <t>Taghvaienia 2020</t>
  </si>
  <si>
    <t>Taghvaienia, A., &amp; Alamdari, N. (2020). Effect of positive psychotherapy on psychological well-being, happiness, life expectancy and depression among retired teachers with depression: a randomized controlled trial. Community mental health journal, 56(2), 229-237.</t>
  </si>
  <si>
    <t>Thase 2020</t>
  </si>
  <si>
    <t>Secondary analysis of Thase 2018</t>
  </si>
  <si>
    <t>CBT; CCBT with support</t>
  </si>
  <si>
    <t>Thase, M. E., McCrone, P., Barrett, M. S., Eells, T. D., Wisniewski, S. R., Balasubramani, G. K., ... &amp; Wright, J. H. (2020). Improving cost-effectiveness and access to cognitive behavior therapy for depression: providing remote-ready, computer-assisted psychotherapy in times of crisis and beyond. Psychotherapy and Psychosomatics, 1-7.</t>
  </si>
  <si>
    <t>Tol 2020</t>
  </si>
  <si>
    <t>Third-wave cognitive therapy CD with support</t>
  </si>
  <si>
    <t>Tol, W. A., Leku, M. R., Lakin, D. P., Carswell, K., Augustinavicius, J., Adaku, A., ... &amp; Musci, R. J. (2020). Guided self-help to reduce psychological distress in South Sudanese female refugees in Uganda: a cluster randomised trial. The Lancet Global Health, 8(2), e254-e263.</t>
  </si>
  <si>
    <t>Tong 2020</t>
  </si>
  <si>
    <t>Tong, P., Bu, P., Yang, Y., Dong, L., Sun, T., &amp; Shi, Y. (2020). Group cognitive behavioural therapy can reduce stigma and improve treatment compliance in major depressive disorder patients. Early Intervention in Psychiatry, 14(2), 172-178.</t>
  </si>
  <si>
    <t>Tozzi 2020</t>
  </si>
  <si>
    <t>Tozzi, L., Goldstein-Piekarski, A. N., Korgaonkar, M. S., &amp; Williams, L. M. (2020). Connectivity of the cognitive control network during response inhibition as a predictive and response biomarker in major depression: Evidence from a randomized clinical trial. Biological Psychiatry, 87(5), 462-472.</t>
  </si>
  <si>
    <t>Valpied 2020</t>
  </si>
  <si>
    <t>Valpied, J., Hegarty, K., Brown, S., &amp; O’doherty, L. (2020). Self-efficacy and doctor support as mediators of depression outcomes following counselling by family doctors for intimate partner violence. Family practice, 37(2), 255-262.</t>
  </si>
  <si>
    <t>van Bronswijk 2019</t>
  </si>
  <si>
    <t>van Bronswijk, S. C., DeRubeis, R. J., Lemmens, L. H., Peeters, F. P., Keefe, J. R., Cohen, Z. D., &amp; Huibers, M. J. (2019). Precision medicine for long-term depression outcomes using the Personalized Advantage Index approach: cognitive therapy or interpersonal psychotherapy?. Psychological medicine, 1-11.</t>
  </si>
  <si>
    <t>van der Vinne 2019</t>
  </si>
  <si>
    <t>van der Vinne, N., Vollebregt, M. A., van Putten, M. J., &amp; Arns, M. (2019). Stability of frontal alpha asymmetry in depressed patients during antidepressant treatment. NeuroImage: Clinical, 24, 102056.</t>
  </si>
  <si>
    <t>van der Wal 2020</t>
  </si>
  <si>
    <t>Secondary analysis of Arjadi 2018</t>
  </si>
  <si>
    <t>Computerised behavioural activation with support; psychoeducational website</t>
  </si>
  <si>
    <t>van der Wal, J. M., Arjadi, R., Nauta, M. H., Burger, H., &amp; Bockting, C. L. (2020). Guided internet interventions for depression: Impact of sociodemographic factors on treatment outcome in Indonesia. Behaviour research and therapy, 103589.</t>
  </si>
  <si>
    <t>Vazquez 2020</t>
  </si>
  <si>
    <t>Vázquez, F. L., López, L., Torres, Á. J., Otero, P., Blanco, V., Díaz, O., &amp; Páramo, M. (2020). Analysis of the components of a cognitive-behavioral intervention for the prevention of depression administered via conference call to nonprofessional caregivers: a randomized controlled trial. International journal of environmental research and public health, 17(6), 2067.</t>
  </si>
  <si>
    <t>Endpoint data not available, first timepoint 6 weeks after end of intervention</t>
  </si>
  <si>
    <t>Wahbeh, H., &amp; Nelson, M. (2019). iRest meditation for older adults with depression symptoms: A pilot study. International journal of yoga therapy, 29(1), 9-17.</t>
  </si>
  <si>
    <t>Watanabe 2019</t>
  </si>
  <si>
    <t>Below subthreshold level (HADS-D=3.2)</t>
  </si>
  <si>
    <t>MBSR; psychoeducation leaflet</t>
  </si>
  <si>
    <t>Watanabe, N., Horikoshi, M., Shinmei, I., Oe, Y., Narisawa, T., Kumachi, M., ... &amp; Furukawa, T. A. (2019). Brief mindfulness-based stress management program for a better mental state in working populations-Happy Nurse Project: A randomized controlled trial. Journal of affective disorders, 251, 186-194.</t>
  </si>
  <si>
    <t>Xiaoling 2018</t>
  </si>
  <si>
    <t>Xiaoling, Z., Yunping, H., &amp; Yingdong, L. (2018). Analysis of curative effect of fluoxetine and escitalopram in the depression treatment based on clinical observation. Pak J Pharm Sci, 1115-1118.</t>
  </si>
  <si>
    <t>Xu 2019</t>
  </si>
  <si>
    <t>Below subthreshold level (CES-D=7.39)</t>
  </si>
  <si>
    <t>Well-being therapy; attention placebo</t>
  </si>
  <si>
    <t>Xu, Y. Y., Wu, T., Yu, Y. J., &amp; Li, M. (2019). A randomized controlled trial of well-being therapy to promote adaptation and alleviate emotional distress among medical freshmen. BMC Medical Education, 19(1), 182.</t>
  </si>
  <si>
    <t>Zagorscak 2020a</t>
  </si>
  <si>
    <t>Secondary analysis of Zagorscak 2018</t>
  </si>
  <si>
    <t>Zagorscak, P., Heinrich, M., Bohn, J., Stein, J., &amp; Knaevelsrud, C. (2020). How individuals change during internet‐based interventions for depression: A randomized controlled trial comparing standardized and individualized feedback. Brain and behavior, 10(1), e01484.</t>
  </si>
  <si>
    <t>Zagorscak 2020b</t>
  </si>
  <si>
    <t>Zagorscak, P., Heinrich, M., Schulze, J., Böttcher, J., &amp; Knaevelsrud, C. (2020). Factors contributing to symptom change in standardized and individualized Internet-based interventions for depression: A randomized-controlled trial. Psychotherapy.</t>
  </si>
  <si>
    <t>Zwerenz 2017/2019</t>
  </si>
  <si>
    <t>Zwerenz, R., Baumgarten, C., Becker, J., Tibubos, A., Siepmann, M., Knickenberg, R. J., &amp; Beutel, M. E. (2019). Improving the course of depressive symptoms after inpatient psychotherapy using adjunct web-based self-help: follow-up results of a randomized controlled trial. Journal of medical Internet research, 21(10), e13655.</t>
  </si>
  <si>
    <t>Cheung 2020</t>
  </si>
  <si>
    <t>Below subthreshold level (PHQ-9=8.82)</t>
  </si>
  <si>
    <t>Self-administered acupressure; waitlist</t>
  </si>
  <si>
    <t>Choi 2019</t>
  </si>
  <si>
    <t>Moynihan 2013</t>
  </si>
  <si>
    <t>From Gallegos 2018. Below subthreshold level (CES-D=5.0)</t>
  </si>
  <si>
    <t>Moynihan, J. A., Chapman, B. P., Klorman, R., Krasner, M. S., Duberstein, P. R., Brown, K. W., &amp; Talbot, N. L. (2013). Mindfulness-based stress reduction for older adults: effects on executive function, frontal alpha asymmetry and immune function. Neuropsychobiology, 68(1), 34-43.</t>
  </si>
  <si>
    <t>Secondary analysis of Moynihan 2013</t>
  </si>
  <si>
    <t>Gaudiano 2020</t>
  </si>
  <si>
    <t>47% taking an antidepressant at baseline</t>
  </si>
  <si>
    <t>ACT video self-help; attention placebo</t>
  </si>
  <si>
    <t>Gaudiano, B. A., Davis, C. H., Miller, I. W., &amp; Uebelacker, L. (2020). Pilot randomized controlled trial of a video self‐help intervention for depression based on acceptance and commitment therapy: Feasibility and acceptability. Clinical Psychology &amp; Psychotherapy.</t>
  </si>
  <si>
    <t>Ghahari 2019</t>
  </si>
  <si>
    <t>Intervention targeted at substance abuse rather than depression</t>
  </si>
  <si>
    <t>Chair work intervention; waitlist</t>
  </si>
  <si>
    <t>Ghahari, S., Zandnia, F., Mazloumirad, M., Ghayoomi, R., &amp; Gheitarani, B. (2019). The effectiveness of chair work intervention on anxiety and depression in divorced women using Cannabis. Asian journal of psychiatry, 44, 161.</t>
  </si>
  <si>
    <t>Khazanov 2020</t>
  </si>
  <si>
    <t>Secondary analysis of Hollon 2014</t>
  </si>
  <si>
    <t>Levin 2020</t>
  </si>
  <si>
    <t>29.8% had taken psychiatric medication and 26% reported recently seeing a therapist, over the past 6 weeks at baseline</t>
  </si>
  <si>
    <t>Web-based ACT (with different components)</t>
  </si>
  <si>
    <t>Lemmens 2020</t>
  </si>
  <si>
    <t>British Library have advised No Longer Held/Not available</t>
  </si>
  <si>
    <t>Lemmens, L. H., van Bronswijk, S. C., Peeters, F. P., Arntz, A., Roefs, A., Hollon, S. D., ... &amp; Huibers, M. J. (2020). Interpersonal psychotherapy versus cognitive therapy for depression: how they work, how long, and for whom—key findings from an RCT. American Journal of Psychotherapy, 73(1), 8-14</t>
  </si>
  <si>
    <t>Anonymous 2019</t>
  </si>
  <si>
    <t>Effectiveness of cognitive- behavioural training on depression among mothers of mentally disabled children. (2019). International Journal of Pharma and Bio Sciences, 10(3), 1‐4</t>
  </si>
  <si>
    <t>Barth 2016a</t>
  </si>
  <si>
    <t>Barth 2016b</t>
  </si>
  <si>
    <t>Barth, J., Munder, T., Gerger, H., Nüesch, E., Trelle, S., Znoj, H., ... &amp; Cuijpers, P. (2016). Comparative efficacy of seven psychotherapeutic interventions for patients with depression: a network meta-analysis. Focus, 14(2), 229-243.</t>
  </si>
  <si>
    <t>Bonner 2018</t>
  </si>
  <si>
    <t>Bonner, A., Alexander, P. E., Brignardello-Petersen, R., Furukawa, T. A., Siemieniuk, R. A., Zhang, Y., ... &amp; Yepes-Nuñez, J. J. (2018). Applying GRADE to a network meta-analysis of antidepressants led to more conservative conclusions. Journal of clinical epidemiology, 102, 87-98.</t>
  </si>
  <si>
    <t>Brandao 2019</t>
  </si>
  <si>
    <t>Brandão, F. M. V., Silva, C. V., &amp; da Silva Pedroso, J. (2019). Art as a Therapeutic Tool in Depressive Disorders: a Systematic Review of the Literature. Psychiatric Quarterly, 1-12.</t>
  </si>
  <si>
    <t>Brinsley 2020</t>
  </si>
  <si>
    <t>Brinsley, J., Schuch, F., Lederman, O., Girard, D., Smout, M., Immink, M. A., ... &amp; Rosenbaum, S. (2020). Effects of yoga on depressive symptoms in people with mental disorders: a systematic review and meta-analysis. British Journal of Sports Medicine.</t>
  </si>
  <si>
    <t>Burger 2020</t>
  </si>
  <si>
    <t>Electronic interventions</t>
  </si>
  <si>
    <t>Burger, F., Neerincx, M. A., &amp; Brinkman, W. P. (2020). Technological state of the art of electronic mental health interventions for major depressive disorder: systematic literature review. Journal of medical Internet research, 22(1), e12599.</t>
  </si>
  <si>
    <t>Castro 2020</t>
  </si>
  <si>
    <t>Castro, A., Gili, M., Ricci-Cabello, I., Roca, M., Gilbody, S., Perez-Ara, M. Á., ... &amp; McMillan, D. (2020). Effectiveness and adherence of telephone-administered psychotherapy for depression: A systematic review and meta-analysis. Journal of affective disorders, 260, 514-526.</t>
  </si>
  <si>
    <t>Chen 2019a</t>
  </si>
  <si>
    <t>Chen 2019b</t>
  </si>
  <si>
    <t>Pharmacological and non-pharmacological interventions</t>
  </si>
  <si>
    <t>Chen, C., &amp; Shan, W. (2019). Pharmacological and non-pharmacological treatments for major depressive disorder in adults: A systematic review and network meta-analysis. Psychiatry Research, 281, 112595.</t>
  </si>
  <si>
    <t>Chen 2019c</t>
  </si>
  <si>
    <t>Chen, Y. J., Li, X. X., Pan, B., Wang, B., Jing, G. Z., Liu, Q. Q., ... &amp; Ge, L. (2019). Non-pharmacological interventions for older adults with depressive symptoms: a network meta-analysis of 35 randomized controlled trials. Aging &amp; Mental Health, 1-14.</t>
  </si>
  <si>
    <t>Cheng 2020</t>
  </si>
  <si>
    <t>Cheng, Q., Huang, J., Xu, L., Li, Y., Li, H., Shen, Y., ... &amp; Li, L. (2020). Analysis of time-course, dose-effect, and influencing factors of antidepressants in the treatment of acute adult patients with major depression. International Journal of Neuropsychopharmacology, 23(2), 76-87.</t>
  </si>
  <si>
    <t>Coto-Lesmes 2020</t>
  </si>
  <si>
    <t>Coto-Lesmes, R., Fernández-Rodríguez, C., &amp; González-Fernández, S. (2020). Acceptance and Commitment Therapy in group format for anxiety and depression. A systematic review. Journal of Affective Disorders, 263, 107-120.</t>
  </si>
  <si>
    <t>Acceptance and commitment therapy group</t>
  </si>
  <si>
    <t>Cremers 2019</t>
  </si>
  <si>
    <t>Low-intensity psych interventions</t>
  </si>
  <si>
    <t>Cremers, G., Taylor, E., Hodge, L., &amp; Quigley, A. (2019). Effectiveness and Acceptability of Low-intensity Psychological Interventions on the Well-being of Older Adults: A Systematic Review. Clinical Gerontologist, 1-21.</t>
  </si>
  <si>
    <t>Cuijpers 2020a</t>
  </si>
  <si>
    <t>Cuijpers, P., Karyotaki, E., de Wit, L., &amp; Ebert, D. D. (2020). The effects of fifteen evidence-supported therapies for adult depression: A meta-analytic review. Psychotherapy Research, 30(3), 279-293.</t>
  </si>
  <si>
    <t>Cuijpers 2020b</t>
  </si>
  <si>
    <t>Cuijpers, P., Karyotaki, E., Eckshtain, D., Ng, M. Y., Corteselli, K. A., Noma, H., ... &amp; Weisz, J. R. (2020). Psychotherapy for depression across different age groups: A systematic review and meta-analysis. JAMA psychiatry.</t>
  </si>
  <si>
    <t>Cuijpers 2019c</t>
  </si>
  <si>
    <t>Cuijpers, P., Noma, H., Karyotaki, E., Cipriani, A., &amp; Furukawa, T. A. (2019). Effectiveness and acceptability of cognitive behavior therapy delivery formats in adults with depression: a network meta-analysis. JAMA psychiatry, 76(7), 700-707.</t>
  </si>
  <si>
    <t>Cuijpers 2020c</t>
  </si>
  <si>
    <t>Psychotherapy; AD; psychotherapy + AD</t>
  </si>
  <si>
    <t>Cuijpers, P., Noma, H., Karyotaki, E., Vinkers, C. H., Cipriani, A., &amp; Furukawa, T. A. (2020). A network meta‐analysis of the effects of psychotherapies, pharmacotherapies and their combination in the treatment of adult depression. World Psychiatry, 19(1), 92-107.</t>
  </si>
  <si>
    <t>Di 2019</t>
  </si>
  <si>
    <t>Di, Y. M., Yang, L., Shergis, J. L., Zhang, A. L., Li, Y., Guo, X., ... &amp; Lu, C. (2019). Clinical evidence of Chinese medicine therapies for depression in women during perimenopause and menopause. Complementary Therapies in Medicine, 47, 102071.</t>
  </si>
  <si>
    <t>Ding 2020</t>
  </si>
  <si>
    <t>Cognitive therapy</t>
  </si>
  <si>
    <t>Ding, Y., Wang, L., Chen, J., Zhao, J., &amp; Guo, W. (2020). Chinese Taoist Cognitive Therapy for Symptoms of Depression and Anxiety in Adults in China: A Systematic Review and Meta-Analysis. Frontiers in Psychology, 11, 769.</t>
  </si>
  <si>
    <t>Fodor 2020</t>
  </si>
  <si>
    <t>Cognitive bias modification intervention</t>
  </si>
  <si>
    <t>Fodor, L. A., Georgescu, R., Cuijpers, P., Szamoskozi, Ş., David, D., Furukawa, T. A., &amp; Cristea, I. A. (2020). Efficacy of cognitive bias modification interventions in anxiety and depressive disorders: a systematic review and network meta-analysis. The Lancet Psychiatry, 7(6), 506-514.</t>
  </si>
  <si>
    <t>Fu 2020</t>
  </si>
  <si>
    <t>Psych interventions</t>
  </si>
  <si>
    <t>Fu, Z., Zhou, S., Burger, H., Bockting, C. L., &amp; Williams, A. D. (2020). Psychological interventions for depression in Chinese university students: A systematic review and meta-analysis. Journal of affective disorders, 262, 440-450.</t>
  </si>
  <si>
    <t>Furukawa 2020</t>
  </si>
  <si>
    <t>Furukawa, T. A., Salanti, G., Cowen, P. J., Leucht, S., &amp; Cipriani, A. (2020). No benefit from flexible titration above minimum licensed dose in prescribing antidepressants for major depression: systematic review. Acta Psychiatrica Scandinavica, 141(5), 401-409.</t>
  </si>
  <si>
    <t>Garrido 2019</t>
  </si>
  <si>
    <t>Digital mental health interventions</t>
  </si>
  <si>
    <t>Garrido, S., Millington, C., Cheers, D., Boydell, K., Schubert, E., Meade, T., &amp; Nguyen, Q. V. (2019). What works and what doesn't? A systematic review of digital mental health interventions for depression and anxiety in young people. Frontiers in Psychiatry, 10, 759.</t>
  </si>
  <si>
    <t>Gill 2020</t>
  </si>
  <si>
    <t>Gill, B. K., Cant, R., Lam, L., Cooper, S., &amp; Qun, V. L. W. (2020). Non-pharmacological depression therapies for older Chinese adults: A Systematic review &amp; meta-analysis. Archives of Gerontology and Geriatrics, 104037.</t>
  </si>
  <si>
    <t>Gonzalez-Valero 2019</t>
  </si>
  <si>
    <t>Meditation; CBT</t>
  </si>
  <si>
    <t>González-Valero, G., Zurita-Ortega, F., Ubago-Jiménez, J. L., &amp; Puertas-Molero, P. (2019). Use of meditation and cognitive behavioral therapies for the treatment of stress, depression and anxiety in students. A systematic review and meta-analysis. International journal of environmental research and public health, 16(22), 4394.</t>
  </si>
  <si>
    <t>Gutsmiedl 2020</t>
  </si>
  <si>
    <t>Gutsmiedl, K., Krause, M., Bighelli, I., Schneider-Thoma, J., &amp; Leucht, S. (2020). How well do elderly patients with major depressive disorder respond to antidepressants: a systematic review and single-group meta-analysis. BMC psychiatry, 20(1), 1-12.</t>
  </si>
  <si>
    <t>Hengartner 2020</t>
  </si>
  <si>
    <t>Hengartner, M. P., Jakobsen, J. C., Sørensen, A., &amp; Plöderl, M. (2020). Efficacy of new-generation antidepressants assessed with the Montgomery-Asberg Depression Rating Scale, the gold standard clinician rating scale: A meta-analysis of randomised placebo-controlled trials. PloS one, 15(2), e0229381.</t>
  </si>
  <si>
    <t>Hides 2019</t>
  </si>
  <si>
    <t>Psychological intervention</t>
  </si>
  <si>
    <t>Hides, L., Quinn, C., Stoyanov, S., Kavanagh, D., &amp; Baker, A. (2019). Psychological interventions for co‐occurring depression and substance use disorders. Cochrane Database of Systematic Reviews, (11).</t>
  </si>
  <si>
    <t>Humpston 2020</t>
  </si>
  <si>
    <t>Humpston, C., Benedetti, F., Serfaty, M., Markham, S., Hodsoll, J., Young, A. H., &amp; Veale, D. (2020). Chronotherapy for the rapid treatment of depression: A meta-analysis. Journal of affective disorders, 261, 91-102.</t>
  </si>
  <si>
    <t>Jia 2020</t>
  </si>
  <si>
    <t>Jia, Y., Wang, X., &amp; Cheng, Y. (2020). Relaxation Therapy for Depression: An Updated Meta-analysis. The Journal of Nervous and Mental Disease, 208(4), 319-328.</t>
  </si>
  <si>
    <t>Kane 2019</t>
  </si>
  <si>
    <t>Kane, F. A., &amp; Bornstein, R. F. (2019). Does interpersonal dependency affect therapeutic outcome? A meta‐analytic review. Personality and Mental Health, 13(4), 215-229.</t>
  </si>
  <si>
    <t>Keynejad 2020</t>
  </si>
  <si>
    <t>Keynejad, R. C., Hanlon, C., &amp; Howard, L. M. (2020). Psychological interventions for common mental disorders in women experiencing intimate partner violence in low-income and middle-income countries: a systematic review and meta-analysis. The Lancet Psychiatry, 7(2), 173-190.</t>
  </si>
  <si>
    <t>Khaksarian 2019</t>
  </si>
  <si>
    <t>Saffron; fluoxetine; placebo</t>
  </si>
  <si>
    <t>Khaksarian, M., Behzadifar, M., Behzadifar, M., Alipour, M., Jahanpanah, F., Re, T. S., ... &amp; Bragazzi, N. L. (2019). The efficacy of Crocus sativus (Saffron) versus placebo and Fluoxetine in treating depression: a systematic review and meta-analysis. Psychology Research and Behavior Management, 12, 297.</t>
  </si>
  <si>
    <t>Kip 2020</t>
  </si>
  <si>
    <t>Kip, A., Priebe, S., Holling, H., &amp; Morina, N. (2020). Psychological interventions for posttraumatic stress disorder and depression in refugees: A meta‐analysis of randomized controlled trials. Clinical Psychology &amp; Psychotherapy.</t>
  </si>
  <si>
    <t>Klil-Drori 2020</t>
  </si>
  <si>
    <t>Klil-Drori, S., Klil-Drori, A. J., Pira, S., &amp; Rej, S. (2020). Exercise Intervention for Late-Life Depression: A Meta-Analysis. The Journal of Clinical Psychiatry, 81(1).</t>
  </si>
  <si>
    <t>Liu 2020</t>
  </si>
  <si>
    <t xml:space="preserve">Tai chi and Qigong exercise </t>
  </si>
  <si>
    <t>Liu, F., Cui, J., Liu, X., Chen, K. W., Chen, X., &amp; Li, R. (2020). The effect of tai chi and Qigong exercise on depression and anxiety of individuals with substance use disorders: a systematic review and meta-analysis. BMC Complementary Medicine and Therapies, 20, 1-11.</t>
  </si>
  <si>
    <t>Lopez-Lopez 2019</t>
  </si>
  <si>
    <t>López-López, J. A., Davies, S. R., Caldwell, D. M., Churchill, R., Peters, T. J., Tallon, D., ... &amp; Lewis, G. (2019). The process and delivery of CBT for depression in adults: a systematic review and network meta-analysis. Psychological medicine, 49(12), 1937-1947.</t>
  </si>
  <si>
    <t>Lu 2020</t>
  </si>
  <si>
    <t>Lu, J. Y., Tung, T. H., Shen, S. A., Huang, C., &amp; Chen, P. S. (2020). The effects of psychotherapy for depressed or posttraumatic stress disorder women with childhood sexual abuse history: meta-analysis of randomized controlled trials. Medicine, 99(17), e19776.</t>
  </si>
  <si>
    <t>Lv 2020</t>
  </si>
  <si>
    <t>Meditation</t>
  </si>
  <si>
    <t>Lv, J., Liu, Q., Zeng, X., Oei, T. P., Liu, Y., Xu, K., ... &amp; Liu, J. (2020). The effect of four Immeasurables meditations on depressive symptoms: A systematic review and meta-analysis. Clinical Psychology Review, 76, 101814.</t>
  </si>
  <si>
    <t>Mallery 2019</t>
  </si>
  <si>
    <t>Mallery, L., MacLeod, T., Allen, M., McLean-Veysey, P., Rodney-Cail, N., Bezanson, E., ... &amp; Moorhouse, P. (2019). Systematic review and meta-analysis of second-generation antidepressants for the treatment of older adults with depression: questionable benefit and considerations for frailty. BMC geriatrics, 19(1), 1-11.</t>
  </si>
  <si>
    <t>Martinez-Vispo 2018</t>
  </si>
  <si>
    <t>Martínez-Vispo, C., Martínez, Ú., López-Durán, A., del Río, E. F., &amp; Becoña, E. (2018). Effects of behavioural activation on substance use and depression: a systematic review. Substance abuse treatment, prevention, and policy, 13(1), 36.</t>
  </si>
  <si>
    <t>Maslej 2020</t>
  </si>
  <si>
    <t>Maslej, M. M., Furukawa, T. A., Cipriani, A., Andrews, P. W., &amp; Mulsant, B. H. (2020). Individual differences in response to antidepressants: a meta-analysis of placebo-controlled randomized clinical trials. JAMA psychiatry.</t>
  </si>
  <si>
    <t>Miller 2020</t>
  </si>
  <si>
    <t>Miller, K. J., Gonçalves-Bradley, D. C., Areerob, P., Hennessy, D., Mesagno, C., &amp; Grace, F. (2020). Comparative effectiveness of three exercise types to treat clinical depression in older adults: A systematic review and network meta-analysis of randomised controlled trials. Ageing Research Reviews, 58, 100999.</t>
  </si>
  <si>
    <t>Miralles 2020</t>
  </si>
  <si>
    <t>Smartphone app</t>
  </si>
  <si>
    <t>Miralles, I., Granell, C., Díaz-Sanahuja, L., Van Woensel, W., Bretón-López, J., Mira, A., ... &amp; Casteleyn, S. (2020). Smartphone apps for the treatment of mental disorders: systematic review. JMIR mHealth and uHealth, 8(4), e14897.</t>
  </si>
  <si>
    <t>Mollarahimi Maleki 2020</t>
  </si>
  <si>
    <t>Maleki, F. M., Massahikhaleghi, P., Tehrani-Banihashemi, A., Davoudi, F., &amp; Nojomi, M. (2020). Community-Based Preventive Interventions for Depression and Anxiety in Women. Archives of Iranian Medicine, 23(3), 197-206.</t>
  </si>
  <si>
    <t>Moreno-Peral 2020</t>
  </si>
  <si>
    <t>Psych interventions; psychoeducation</t>
  </si>
  <si>
    <t>Moreno-Peral, P., Bellón, J. Á., Huibers, M. J., Mestre, J. M., García-López, L. J., Taubner, S., ... &amp; Conejo-Cerón, S. (2020). Mediators in psychological and psychoeducational interventions for the prevention of depression and anxiety. A systematic review. Clinical Psychology Review, 76, 101813.</t>
  </si>
  <si>
    <t>Musa 2020</t>
  </si>
  <si>
    <t>Zulkiflu, A. M., Lam, S. K., Mamat, F. B., Yan, S. K., Olalekan, O. T., &amp; Geok, S. K. (2020). Effectiveness of Mindfulness-Based Cognitive Therapy on the Management of Depressive Disorder: Systematic Review. International Journal of Africa Nursing Sciences, 100200.</t>
  </si>
  <si>
    <t>Park 2020</t>
  </si>
  <si>
    <t>Park, C., Zhu, J., Man, R. H., Rosenblat, J., Iacobucci, M., Gill, H., ... &amp; McIntyre, R. (2020). Smartphone applications for the treatment of depressive symptoms: A meta-analysis and qualitative review. Annals of Clinical Psychiatry, 32(1), 48-68.</t>
  </si>
  <si>
    <t>Robertson 2019</t>
  </si>
  <si>
    <t>Robertson L, Bertolini F, Meader N, Davies SJC, Barbui C, Gilbody S, Churchill R. Antidepressants for major depression disorder in older people: a network meta-analysis. Cochrane Database of Systematic Reviews 2019, Issue 9. Art. No.: CD013394</t>
  </si>
  <si>
    <t>Robinson 2020</t>
  </si>
  <si>
    <t>Robinson, L., Delgadillo, J., &amp; Kellett, S. (2020). The dose-response effect in routinely delivered psychological therapies: A systematic review. Psychotherapy Research, 30(1), 79-96.</t>
  </si>
  <si>
    <t>Salisbury-Afshar 2020</t>
  </si>
  <si>
    <t>Salisbury-Afshar, E. (2020). Adverse Events of Pharmacologic Treatments of Major Depression in Older Adults. American Family Physician, 101(3), 179-181.</t>
  </si>
  <si>
    <t>Sinyor 2020</t>
  </si>
  <si>
    <t>Sinyor, M., Cheung, C. P., Abraha, H. Y., Lanctôt, K. L., Saleem, M., Liu, C. S., ... &amp; Schaffer, A. (2020). Antidepressant-placebo differences for specific adverse events in major depressive disorder: A systematic review. Journal of Affective Disorders, 267, 185-190.</t>
  </si>
  <si>
    <t>Sohmaran 2019</t>
  </si>
  <si>
    <t>Sohmaran, C., &amp; Shorey, S. (2019). Psychological interventions in reducing stress, depression and anxiety among parents of children and adolescents with developmental disabilities: A systematic review and meta‐analysis. Journal of advanced nursing, 75(12), 3316-3330.</t>
  </si>
  <si>
    <t>Stein 2020a</t>
  </si>
  <si>
    <t>Stein 2020b</t>
  </si>
  <si>
    <t>Stein, A., Carl, E., Karyotaki, E., Cuijpers, P., &amp; Smits, J. A. (2019). Looking beyond depression: A meta-analysis of the effect of behavioral activation on depression, anxiety, and activation.</t>
  </si>
  <si>
    <t>Stokes 2020</t>
  </si>
  <si>
    <t>Stokes, P. R., Jokinen, T., Amawi, S., Qureshi, M., Husain, M. I., Yatham, L. N., ... &amp; Young, A. H. (2020). Pharmacological Treatment of Mood Disorders and Comorbid Addictions: A Systematic Review and Meta-Analysis. The Canadian Journal of Psychiatry, 0706743720915420.</t>
  </si>
  <si>
    <t>Thimm 2020</t>
  </si>
  <si>
    <t>Thimm, J. C., &amp; Johnsen, T. J. (2020). Time trends in the effects of mindfulness‐based cognitive therapy for depression: A meta‐analysis. Scandinavian Journal of Psychology.</t>
  </si>
  <si>
    <t>Torous 2020</t>
  </si>
  <si>
    <t>Torous, J., Lipschitz, J., Ng, M., &amp; Firth, J. (2020). Dropout rates in clinical trials of smartphone apps for depressive symptoms: A systematic review and meta-analysis. Journal of Affective Disorders, 263, 413-419.</t>
  </si>
  <si>
    <t>Tribe 2019</t>
  </si>
  <si>
    <t>Tribe, R. H., Sendt, K. V., &amp; Tracy, D. K. (2019). A systematic review of psychosocial interventions for adult refugees and asylum seekers. Journal of Mental Health, 28(6), 662-676.</t>
  </si>
  <si>
    <t>Twomey 2020</t>
  </si>
  <si>
    <t>Twomey, C., O’Reilly, G., Bültmann, O., &amp; Meyer, B. (2020). Effectiveness of a tailored, integrative Internet intervention (deprexis) for depression: Updated meta-analysis. PloS one, 15(1), e0228100.</t>
  </si>
  <si>
    <t>Ulrich 2020</t>
  </si>
  <si>
    <t>Ulrich, S., Ricken, R., Buspavanich, P., Schlattmann, P., &amp; Adli, M. (2020). Efficacy and Adverse Effects of Tranylcypromine and Tricyclic Antidepressants in the Treatment of Depression: A Systematic Review and Comprehensive Meta-analysis. Journal of Clinical Psychopharmacology, 40(1), 63-74.</t>
  </si>
  <si>
    <t>Varker 2019</t>
  </si>
  <si>
    <t>Varker, T., Brand, R. M., Ward, J., Terhaag, S., &amp; Phelps, A. (2019). Efficacy of synchronous telepsychology interventions for people with anxiety, depression, posttraumatic stress disorder, and adjustment disorder: A rapid evidence assessment. Psychological services, 16(4), 621.</t>
  </si>
  <si>
    <t>Vollbehr 2019</t>
  </si>
  <si>
    <t>Weisel 2019a</t>
  </si>
  <si>
    <t>Weisel 2019b</t>
  </si>
  <si>
    <t>Weisel, K. K., Fuhrmann, L. M., Berking, M., Baumeister, H., Cuijpers, P., &amp; Ebert, D. D. (2019). Standalone smartphone apps for mental health—a systematic review and meta-analysis. NPJ digital medicine, 2(1), 1-10.</t>
  </si>
  <si>
    <t>Whiston 2019</t>
  </si>
  <si>
    <t>Whiston, A., Bockting, C. L., &amp; Semkovska, M. (2019). Towards personalising treatment: a systematic review and meta-analysis of face-to-face efficacy moderators of cognitive-behavioral therapy and interpersonal psychotherapy for major depressive disorder. Psychological Medicine, 49(16), 2657-2668.</t>
  </si>
  <si>
    <t>Windle 2020</t>
  </si>
  <si>
    <t>Windle, E., Tee, H., Sabitova, A., Jovanovic, N., Priebe, S., &amp; Carr, C. (2020). Association of patient treatment preference with dropout and clinical outcomes in adult psychosocial mental health interventions: A systematic review and meta-analysis. JAMA psychiatry, 77(3), 294-302.</t>
  </si>
  <si>
    <t>Woll 2020</t>
  </si>
  <si>
    <t>Long-term psychoanalytic psychotherapy</t>
  </si>
  <si>
    <t>Woll, C. F. J., &amp; Schönbrodt, F. D. (2019). A series of meta-analytic tests of the efficacy of long-term psychoanalytic psychotherapy. European Psychologist.</t>
  </si>
  <si>
    <t>Wu 2020</t>
  </si>
  <si>
    <t>Wu, C. K., Tseng, P. T., Wu, M. K., Li, D. J., Chen, T. Y., Kuo, F. C., ... &amp; Cheng, Y. S. (2020). Antidepressants during and after Menopausal transition: A Systematic Review and Meta-Analysis. Scientific reports, 10(1), 1-10.</t>
  </si>
  <si>
    <t>Xiao 2020</t>
  </si>
  <si>
    <t>Xiao, X., Zhang, J., Jin, Y., Wang, Y., &amp; Zhang, Q. (2020). Effectiveness and Safety of Acupuncture for Perimenopausal Depression: A Systematic Review and Meta-Analysis of Randomized Controlled Trials. Evidence-Based Complementary and Alternative Medicine, 2020.</t>
  </si>
  <si>
    <t>Zhang 2019d</t>
  </si>
  <si>
    <t>Zhang, A., Borhneimer, L. A., Weaver, A., Franklin, C., Hai, A. H., Guz, S., &amp; Shen, L. (2019). Cognitive behavioral therapy for primary care depression and anxiety: a secondary meta-analytic review using robust variance estimation in meta-regression. Journal of Behavioral Medicine, 42(6), 1117-1141.</t>
  </si>
  <si>
    <t>Inclusion criteria: met DSM-IV criteria for a diagnosis of MDD or recurrent MDD (assessed with SCID). Exclusion criteria: any additional axis I or axis II DSM-IV diagnosis; current pregnancy; acute or chronic infections within the past month; autoimmune, allergic, neoplastic or endocrine diseases; other acute physical disorders, including surgery or infarction of the heart or brain within the past 6 months; exposed to any drug including antidepressants, non-steroidal anti-inflammatory drugs and oral contraceptives in the past 4 weeks</t>
  </si>
  <si>
    <t>31.5 (12.4)</t>
  </si>
  <si>
    <t>Discontinuation due to SE not reported. Response not reported by group</t>
  </si>
  <si>
    <t>Mersin University Scientific Research Projects Fund (No: BAP-TFDTB(ADB)2004-3)</t>
  </si>
  <si>
    <t>Inclusion criteria: outpatients aged 18-65 years; met DSM-IV criteria for a diagnosis of MDD; MADRS score of at least 20. Exclusion criteria: pregnant or breastfeeding, or women of childbearing potential who have not been using an effective contraceptive method for at least 3 months prior to the study (and during the study period); concurrent major psychiatric disorders, such as anxiety disorders, dementia, somatoform disorders, agoraphobia, social phobia or obsessive-compulsive disorder; any history of schizophrenia, psychosis or personality disorders; severe concurrent medical illnesses; history of thyroid disease with abnormal thyroid function tests on entry to the study; alcohol or drug dependence; history of serious allergy or serious adverse reactions related to medicines; known allergy or hypersensitivity to lactose or fluoxetine; previous treatment with antidepressants for less than 3 weeks, except where discontinued due to adverse effects and where the antidepressant was not fluoxetine; at major risk of suicide</t>
  </si>
  <si>
    <t>43.4 (11.1)</t>
  </si>
  <si>
    <t>4.1 (13.2)</t>
  </si>
  <si>
    <t>Number of participants who had at least one absence from work</t>
  </si>
  <si>
    <t>No measure of variance reported for endpoint MADRS. Number discontinued for any reason not available</t>
  </si>
  <si>
    <t>No measure of variance reported for endpoint MADRS. Modified ITT (94% of N randomised, so categorised as completer). N discontinued for any reason not available</t>
  </si>
  <si>
    <t>No endpoint data available. First timepoint 2-month follow-up</t>
  </si>
  <si>
    <t>BA; problem solving; attention placebo</t>
  </si>
  <si>
    <t>Dong 2016</t>
  </si>
  <si>
    <t>Acupuncture + psychotherapy</t>
  </si>
  <si>
    <t>Data only available for 23% of CBT and STPP arms. TAU arm as allocation not randomised</t>
  </si>
  <si>
    <t>CBT; STPP</t>
  </si>
  <si>
    <t>NCT02086929</t>
  </si>
  <si>
    <t xml:space="preserve">Aziende Chimiche Riunite Angelini Francesco S.p.A </t>
  </si>
  <si>
    <t>Austria, Czech Republic, Italy, Romania, Slovakia, &amp; Spain</t>
  </si>
  <si>
    <t>Inclusion criteria: outpatients aged 18-75 years; met DSM-IV criteria for a diagnosis of MDD (assessed with MINI); HAMD score of at least 18 (at both screening and baseline visits, together with a decrease not &gt;20% between screening and baseline); symptoms of depression for at least 1 month prior to screening. Exclusion criteria: any experimental psychotropic or central nervous system (CNS) treatment within the past 60 days; known hypersensitivity to venlafaxine or trazodone or their excipients; use of venlafaxine or trazodone within the previous 6 months; acute, or chronic, or recurrent medical conditions that might affect/jeopardize the study results; significant liver or renal disease; myocardial infarction within 6 months of the start of double-blind treatment; history of risk factors for Torsade de Pointes; clinically relevant laboratory values of electrolytes outside of the normal range; concomitant treatment with drugs known for QT prolongation, or with drugs producing hypokalaemia, or diuretics; QTcF interval &gt;450 ms at the screening ECG; history of major depression resistant to medical treatments; acute risk of suicide (HAM-D, criterion 3 with a value ≥3); history of seizure events; alcohol or psychoactive substance abuse or addiction during the last year, or a positive urine drug screen for CNS-active drugs at screening (Visit 1); any primary psychiatric disorder other than major depression, history or presence of bipolar disorder, any psychotic disorder, or a mental disorder due to general medical conditions; use of antipsychotic drugs within 2 months before the baseline visit (Visit 2), use of any anxiolytic or sedative-hypnotic drug within 7 days before the baseline visit and during the study (except stable low doses of benzodiazepines for insomnia), use of any psychotropic drug or CNS-active substance within 7 days before the baseline visit, or the use of any nonpsychotropic drug with psychotropic effects within 7 days before the baseline visit (unless a stable dose of the drug had been maintained for at least 1 month; 3 months for thyroid or hormonal medications); pregnancy or lactation; electroconvulsive therapy within 30 days before the screening visit; concomitant treatment with cytochrome P450 3A4 (CYP3A4) inhibitors; hyperthyroidism; start or discontinuation of psychotherapy within 6 weeks before screening; clinically significant abnormalities on physical examination, vital signs, ECG, laboratory tests at the screening visit; treated or untreated supine systolic blood pressure &gt; 160 mmHg or supine diastolic blood pressure &gt; 90 mmHg at screening or baseline; inability to comply with the treatment program; a relevant relationship to the investigator or his/her deputies</t>
  </si>
  <si>
    <t>Demographics reported for modified ITT (99% of N randomised)</t>
  </si>
  <si>
    <t>47.8 (11.4)</t>
  </si>
  <si>
    <t>2.9 (2.9)</t>
  </si>
  <si>
    <t>311.4mg (48.72)</t>
  </si>
  <si>
    <t>84.1mg (29.93)</t>
  </si>
  <si>
    <t>Inclusion criteria: inpatients aged 18-61 years; met ICD-10 criteria for depression (first episode, recurrent or bipolar); HAMD score of at least 17. Exclusion criteria: somatic condition not permitting regular exercise; body mass index (BMI) &gt; 35 kg/m2; pregnant at the baseline data assessment; acute suicidal ideation; comorbid substance dependence (except nicotine); comorbid major psychiatric disorder; participation in regular vigorous-intensity exercise (i.e., participating in long distance runs)</t>
  </si>
  <si>
    <t>NCT02679053</t>
  </si>
  <si>
    <t>The intervention consisted of supervised aerobic exercise on indoor bicycles. The target heartrate was set at 60-75% of maximal heartrate</t>
  </si>
  <si>
    <t>Programme consisted of coordination and stretching actvities for all major muscle groups using a medium strength Theraband, a gymnastic ball (diameter 65cm) and juggling balls. To ensure that the intensity was kept at a low level during the stretching sessions, supervisors reminded the participants that they should not get out of breath</t>
  </si>
  <si>
    <t>TAU (standard inpatient treatment) in both arms</t>
  </si>
  <si>
    <t>38.1 (12.0)</t>
  </si>
  <si>
    <t>Median 12</t>
  </si>
  <si>
    <t>This study was supported by a grant of the “Gottfried und Julia Bangerter-Rhyner Stiftung”, the Helsana insurance company, and the “Lotteriefonds des Kantons Solothurn”.</t>
  </si>
  <si>
    <t>HAMD score not reported and sleep (PSQI) not reported, listed as primary and secondary outcomes respectively in protocol</t>
  </si>
  <si>
    <t>DRKS00011862</t>
  </si>
  <si>
    <t>Inclusion criteria: elevated repetitive negative thinking, as defined as Perseverative Thinking Questionnaire score &gt;33; not on a waiting list to receive or currently receiving psychological help; no changes in dosage of psychopharmacological treatment over the preceding 30 days. Exclusion criteria: reported acute suicidal tendencies; dissociative symptoms</t>
  </si>
  <si>
    <t>Participants in the WLG had full access to whatever usual care was offered by routine healthcare services, and were offered access to the same training that the IG received after the 3-MFU</t>
  </si>
  <si>
    <t>5x 45-60 min sessions</t>
  </si>
  <si>
    <t>GET.ON Gratitude. The gratitude intervention combines an online gratitude training (weekly sessions) with a mobile gratitude app (daily exercises). Throughout training, participants were in contact with an eCoach, from whom they received reminders to complete the next session, feedback on demand regarding difficulties or ambiguities in conducting individual exercises as well as support on demand with technical difficulties (referred to as adherence-focused guidance). The training exercises address four core elements of gratitude, which were developed based upon an “upwardly-spiralling” working model of gratitude (Lehr, 2015). One main component of the exercises promotes the perception of positive moments in everyday life and within one's biography (Awareness). In further exercises, evaluating such events as being positive and thankworthy is encouraged and a modification of the users' dysfunctional cognitions concerning gratitude is offered (Cognition). A third element aims to intensify the emotional experience of gratitude (Emotion). The fourth core element encourages participants to express their feelings of gratitude and take action (Behavior). At the end of each session, participants summarize their own take-home message. Meanwhile, at the beginning of the second through fifth session, they review their progress with the last week's exercises. These exercises were designed, based upon positive psychological, resource-oriented and cognitive-behavioural principles, and were adapted to the gratitude realm. In the first session of the online training, participants were instructed to install the Gratitude-App on their mobile devices and to use the app daily from then on in addition to the weekly online sessions. The app is a modification of the “count-your-blessings” exercise (Emmons &amp; McCullough, 2003). During the day, participants were encouraged to use the app as a gratitude journal and to take photos or write short notes recording positive moments. In the evening, participants had the opportunity to reflect on their positive moments and their sources, aided by their collected photos, notes and a gratitude meditation.</t>
  </si>
  <si>
    <t>TAU in both arms. Data not extracted for 6-month follow-up as waitlist grooup received intervention following 3-month follow-up. Proportion receiving medication at baseline not reported. 48% had prior experience with psychotherapy but did not appear to be restricted to current episode</t>
  </si>
  <si>
    <t>42.2 (10.9)</t>
  </si>
  <si>
    <t>3.5 (1.8) sessions</t>
  </si>
  <si>
    <t>This research did not receive any specific grant from funding agencies in the public, commercial, or not-for-profit sectors. The authors received no funding from an external source</t>
  </si>
  <si>
    <t>World Health Organization Quality of Life Scale (WHOQOL)</t>
  </si>
  <si>
    <t>DRKS00011562</t>
  </si>
  <si>
    <t>Inclusion criteria: aged 18-65 years; PHQ-9 score &gt;4; internet access; internet literacy; sufficient German language skills. Exclusion criteria: lifetime psychotic or manic symptoms; suicidality as indicated by a score &gt;2 on the Beck Depression Inventory II suicide item</t>
  </si>
  <si>
    <t>Martell et al. (2015)</t>
  </si>
  <si>
    <t>Internet-Based Behavioral Activation (iBA) is a Web-based intervention that focuses on the development of behavioral activities. The intervention starts with psychoeducation on the interplay between mood and behavior in depression. Then, participants learn how to monitor their mood and daily activities, sensibly plan activities in their daily schedule, and anticipate problems that may occur when they try to perform the planned activities. Most of the information is accompanied by worksheets that can be filled out and saved on a computer or printed for daily use.</t>
  </si>
  <si>
    <t>Segal et al. (2015)</t>
  </si>
  <si>
    <t>Internet-Based Mindfulness (iMBI) is a Web-based intervention introducing and teaching mindfulness practice. It starts with an introduction into the concept of mindfulness (eg, the “automatic pilot”) and an explanation of how mindfulness can help with depression. Then, participants independently carry out mindfulness exercises, starting with a short exercise on mindful listening. They use worksheets to detect situations in which they are not mindful (on automatic pilot), how to mindfully deal with disturbing thoughts and feelings (“thoughts are not facts”), and how to enhance self-care through mindfulness. In the module, a variety of audio files are provided to optimize mindfulness practice: breathing exercise (5:50 min), body scan (16:15 min), and inner smile (4:40 min).</t>
  </si>
  <si>
    <t>Care as usual only (CAU) included full access to treatment as usual provided by the German health care system. As an incentive, participants received both Web-based interventions (iBA and iMBI) for their personal use after finishing the 4-week assessment</t>
  </si>
  <si>
    <t>46.2 (10.2)</t>
  </si>
  <si>
    <t>TAU in all arms. Global item</t>
  </si>
  <si>
    <t>The study was not externally funded</t>
  </si>
  <si>
    <t>Data only available for those who completed visit 4. N randomised not reported by group</t>
  </si>
  <si>
    <t>Not available electronically. Data and demographics only available for those who completed visit 4</t>
  </si>
  <si>
    <t>N randomised and discontinuation not reported by group</t>
  </si>
  <si>
    <t>Inclusion criteria: aged 18-75 years; met DSM-IV criteria for a diagnosis of MDD (assessed with SCID); HAMD score of at least 14 at baseline; antidepressant free for at least 4 weeks. Exclusion criteria: participation in an ongoing depression-focused psychotherapy; not appropriate candidate for CBT (as per clinical judgment); prior intolerance of or failure to respond to escitalopram up to 20 mg/d for at least 6 weeks; failure to respond to 2 adequate antidepressant trials (6 weeks or longer on a therapeutic dose equivalent to fluoxetine 40 mg/d) in the current episode; pregnancy; DSM-IV diagnoses of substance use disorders, including alcohol, within the last 3 months; schizophrenia, delusional disorder, psychotic disorders not elsewhere classified, or bipolar disorder; unstable medical condition; dementia; mood congruent or mood incongruent psychotic features; history of head trauma, cerebrovascular accident/abnormality, or seizure disorder; serious risk for suicide or homicide per clinician judgment</t>
  </si>
  <si>
    <t>47.2 (13.7)</t>
  </si>
  <si>
    <t>NARSAD Young Investigator Award 2007A004632. Authors have financial interests in pharmaceutical companies</t>
  </si>
  <si>
    <t>Iranian Registry of Clinical Trials (registration number: IRCT2017072335245N1)</t>
  </si>
  <si>
    <t>Inclusion criteria: students at the Zanjan University of Medical Science; BDI-II score=20-28 or BAI score=16-30; residence in Zanjan city during the research; met DSM-IV criteria for a diagnosis of any anxiety or depressive disorder (assessed with ADIS-IV-L). Exclusion criteria: DSM-IV diagnosis of bipolar disorder, schizophrenia, or schizoaffective disorder; diagnostic history of psychiatric disorders; history of previous psychological interventions (particularly more than 5 sessions of cognitive behavioral therapy); absence from more than two sessions in a row; not participating in the evaluation process</t>
  </si>
  <si>
    <t>22.6 (6.9)</t>
  </si>
  <si>
    <t>Participants had depression or anxiety. No details reported about control group, assumed no treatment. Data and demographics only reported for completers. None of the participants used psychiatric drugs during the evaluation or treatment phases</t>
  </si>
  <si>
    <t>Clinical psychology Masters student</t>
  </si>
  <si>
    <t>Unified Protocol (UP) for transdiagnostic treatment of emotional disorders. Intervention included 8 modules: motivational enhancement; psychoeducation; present-focused, nonjudgmental awareness; increasing cognitive flexibility; identification and prevention of emotional and behavioral avoidance; increasing the awareness and tolerance of physical sensations; situational emotion exposures; relapse prevention</t>
  </si>
  <si>
    <t>Social Determinant of Health Research Center of Zanjan University of Medical Sciences</t>
  </si>
  <si>
    <t>Inclusion criteria: females aged at least 18 years; judged to be psychologically distressed by a lady healthworker; General Health Questionnaire (GHQ) score &gt;2; WHO Disability Assessment Schedule (WHO-DAS) score &gt;16. Exclusion criteria: imminent suicide risk; cognitive impairment (e.g., severe intellectual disability or dementia); mental disorder (psychotic disorders, substance-dependence)</t>
  </si>
  <si>
    <t>Healthworkers catchment area</t>
  </si>
  <si>
    <t>Dobbin 2009</t>
  </si>
  <si>
    <t>Identified from economic paper (Koeser 2013) forwarded by IM. Partially randomized preference (PRP) study and only 4 participants randomised</t>
  </si>
  <si>
    <t>Self-help, self-hypnosis treatment; antidepressants</t>
  </si>
  <si>
    <t>Dobbin, A., Maxwell, M., &amp; Elton, R. (2009). A benchmarked feasibility study of a self-hypnosis treatment for depression in primary care. Intl. Journal of Clinical and Experimental Hypnosis, 57(3), 293-318.</t>
  </si>
  <si>
    <t>Dawson et al. (2015)</t>
  </si>
  <si>
    <t>Group problem management plus (PM+) is a WHO psychological intervention developed on evidence of established problem solving, counselling and behavioural techniques. Group PM+ is an adaptation of the individual intervention</t>
  </si>
  <si>
    <t>5x 2-hour sessions</t>
  </si>
  <si>
    <t>Local female layhelpers</t>
  </si>
  <si>
    <t>In Swat, treatment-as-usual in primary healthcare centres (PHCs) to individuals with common mental disorders usually consists of: (a) no treatment, (b) placebo-based care, as evidence-based mental health care is not currently available in PHCs, or (c) referral to the District Headquarter Hospital (DHQ) for specialised psychiatric care. For this study, care was enhanced in two ways: (a) LHWs received training in primary care referral pathways for treatment of common mental disorders; and (b) primary care physicians received the training in assessment and treatment of common mental disorders routinely taught by the WHO Collaborating Center in Rawalpindi, Pakistan</t>
  </si>
  <si>
    <t>Primary care physician/LHW</t>
  </si>
  <si>
    <t>Office of Foreign Disaster Assistance (OFDA)</t>
  </si>
  <si>
    <t>Inclusion criteria: aged 18-60 years; met DSM-5 criteria for a diagnosis of MDD (assessed with SCID-I); patients’ educational level higher than 3rd grade in junior high school; no psychotherapy received for their MDD 6 months prior to the treatment. Exclusion criteria: diagnosis of bone mineral density; psychosis; drug abuse; organic disorders; suicidal patients</t>
  </si>
  <si>
    <t>Research grant from Vice Chancellor for Research of Isfahan University of Medical Sciences (As a residential thesis).</t>
  </si>
  <si>
    <t>Metacognitive intervention (MCT). No further detail reported</t>
  </si>
  <si>
    <t>From SR checking from citation search. Intervention cannot be categorised, number of sessions not reported</t>
  </si>
  <si>
    <t>CBT; venlafaxine</t>
  </si>
  <si>
    <t>All participants were using secondary mental health services</t>
  </si>
  <si>
    <t>The funding for this study was provided by Petit Foundation to MRI; Mindful Awareness Research Center at the UCLA Semel Institute to MRI; and Mexican National Council for Science and Technology (CONACYT) to EL</t>
  </si>
  <si>
    <t>NCT03545074</t>
  </si>
  <si>
    <t>English-speaking or Spanish-speaking</t>
  </si>
  <si>
    <t>Inclusion criteria: aged 18-60 years; expressed interest in learning tools for stress management; fluency in English or Spanish; reported psychological distress (Perceived Stress Scale score of at least 9). Exclusion criteria: taking psychotropic medications on a regular basis; routinely using pain medications; taking other medications that might affect the immune system</t>
  </si>
  <si>
    <t>Mindful Awareness Practices for Daily Living Program (MAPs). Session-based learning is focused on mindfulness exercises including mindful sitting meditation, mindful eating, appreciation meditation, friendly or loving-kindness meditation, mindful walking, and mindful movement. In each session, participants engaged in 30 minutes of mindful experiential practice, in addition to the teacher-delivered didactic material and group discussion. Participants were also provided with a book on mindfulness accompanied by a guided meditation compact disc. Mindfulness practice homework began with 5 minutes daily and then progressively advanced to 20 minutes daily by session 6</t>
  </si>
  <si>
    <t>Health Education Program (HE) included videos and didactic presentations on topics such as: stress, sleep hygiene, diet and nutrition, sexuality, mental health and substance abuse. The health education condition resembled the MAPs intervention in terms of duration, group format and support, attention and participant expectancy regarding health benefits. Homework included practicing health habits and weekly reading, with in-class group discussion to match the homework assigned in the MAPs group</t>
  </si>
  <si>
    <t>Trained health educator</t>
  </si>
  <si>
    <t>Certified mindfulness teacher</t>
  </si>
  <si>
    <t>42.8 (15.3)</t>
  </si>
  <si>
    <t>Endpoint depression data not reported</t>
  </si>
  <si>
    <t>Supervised high intensity exercise group; attention placebo</t>
  </si>
  <si>
    <t>Madsen 2019</t>
  </si>
  <si>
    <t>Nepal</t>
  </si>
  <si>
    <t>NCT03544450</t>
  </si>
  <si>
    <t xml:space="preserve">Centre for Victims of Torture, Nepal </t>
  </si>
  <si>
    <t>Inclusion criteria: adults aged at least 16, visiting Sisaniya and Gadawa health posts; General Health Questionnaire (GHQ-12) score of at least 6; able to fluently communicate in Nepali; residence in Dang for the subsequent 10 months. Exclusion criteria: severe illness or conditions requiring urgent attention, such as psychotic symptoms or suicidality</t>
  </si>
  <si>
    <t>5x 45-min sessions</t>
  </si>
  <si>
    <t>Psychosocial counselling. The intervention focuses on problem-solving, emotional support and coping strategies, and skills. The content of the training was tailored to individual participant needs, but included always the following components: (i) introduction, explanation, and rapport building; (ii) assessment of an understanding of the problem (including looking for positive assets); (iii) goal setting (asking the client what outcomes are preferred); (iv) problem management (exploring and identifying solutions, brainstorming, working with existing coping strategies, using social and cultural resources, and additional techniques such as relaxation and psycho-education); (v) implementation (making a plan of action and transition); (vi) termination of counselling</t>
  </si>
  <si>
    <t>Enhanced TAU in both arms. Enhanced usual care refers to the care available at the health posts given by health workers who had been trained by the development cooperation project run by Centre for Victims of Torture and Physicians for Social Responsibility – Finland in which this study took place. The health workers at both health posts had received a 5-day training and a 3-day refresher training in detection and treatment of mental disorders. Psychotropic medication is supposedly available at the health posts according to government guidelines, but in practice the supply is inconsistent. Participants in both arms were free to seek help at the health post.</t>
  </si>
  <si>
    <t>Enhanced TAU in both arms</t>
  </si>
  <si>
    <t>5.2 sessions (duration 35-60 min according to patient preference)</t>
  </si>
  <si>
    <t>31.5 (11.4)</t>
  </si>
  <si>
    <t>Enhanced TAU in both arms. Converted 95% CI to SD</t>
  </si>
  <si>
    <t>Inclusion criteria: aged 18-75 years; met DSM-IV criteria for a diagnosis of MDD; HAMD score &gt;18. Exclusion criteria: not reported</t>
  </si>
  <si>
    <t>40.1 (12.6)</t>
  </si>
  <si>
    <t>3.9 (2.9)</t>
  </si>
  <si>
    <t>33mg (13)</t>
  </si>
  <si>
    <t>96mg (35)</t>
  </si>
  <si>
    <t>Discontinuation for any reason not reported</t>
  </si>
  <si>
    <t>Baseline BDI-II score above maximum score (mean=65, max=63)</t>
  </si>
  <si>
    <t>CCBT with support; no treatment</t>
  </si>
  <si>
    <t>Arizona State University, Grant/Award</t>
  </si>
  <si>
    <t>All participants have ASD. Data and demographics only available for completers</t>
  </si>
  <si>
    <t>Certified MBSR instructor &amp; speech-language pathologist</t>
  </si>
  <si>
    <t xml:space="preserve">The MBSR training was most similar to and very minimally adapted from the standard protocol designed by Jon Kabat-Zinn. Class duration was shortened from 2.5 to 2 hr, so some practices were reduced in time. Two other modifications included: the protocol did not include an all-day retreat and metaphorical language was removed to ensure comprehensibility. Practices taught in class focused participant's attention toward an object(s) or thoughts and emotions that appear in awareness with a curious and nonjudgmental attitude. MBSR practices include following the breath; scanning the body; eating, walking, and conversing with mindful awareness; and characterizing personal stressors and observing how they manifest in the body and mind. Daily home practice included meditations (body scan, following the breath, etc.), pleasant and unpleasant events calendar, communication calendar, and a variety of informal activities. Participants had access to a website for recorded mediations and received daily email reminders for home practice. The website also contained class recordings that participants were encouraged to watch if they missed class </t>
  </si>
  <si>
    <t>31.8 (13.0)</t>
  </si>
  <si>
    <t>6.5 (1.2) sessions</t>
  </si>
  <si>
    <t>7.2 (1.1) sessions</t>
  </si>
  <si>
    <t>Inclusion criteria: met ASD criteria on the Autism Diagnostic Observation Schedule-2 (ADOS-2); IQ score &gt;70 as measured by the Kaufman Brief Intelligence Test-2 (KBIT-2). Exclusion criteria: history of traumatic brain injury; substance abuse; active suicidality</t>
  </si>
  <si>
    <t>The support/education group participants were given education on relaxation techniques from the National Center for Complementary and Integrative Health. Participants were encouraged to employ techniques introduced in class at home and discuss their experience with the group, as well as share additional tips and resources for stress reduction. Support/education participants were also sent daily email reminders for home practice (log daily stressors and stress reduction techniques employed) and had access to a website that contained class recordings to be watched if they missed class</t>
  </si>
  <si>
    <t>Not available elecronically. BL have advised that they are unable to fulfill</t>
  </si>
  <si>
    <t>Venlafaxine + TAU; venlafaxine + enhanced TAU</t>
  </si>
  <si>
    <t>Pfeiffer 2020</t>
  </si>
  <si>
    <t>Not available electronically. 44% receiving antidepressants at baseline</t>
  </si>
  <si>
    <t>Peer-supported CCBT; TAU</t>
  </si>
  <si>
    <t>Not available electronically. 26% completion of post-test assessment</t>
  </si>
  <si>
    <t>CCBT; attention placebo; waitlist</t>
  </si>
  <si>
    <t>2; 5</t>
  </si>
  <si>
    <t>Inclusion criteria: aged at least 50 years; attended the methadone clinic from 3 to 7 days a week; PHQ-9 score of at least 10 in the past 2 weeks, or a score between 6 and 9 for two consecutive months; mini-mental state examination score of at least 23. Exclusion criteria: not reported</t>
  </si>
  <si>
    <t>TAU (methadone maintenance) in both arms</t>
  </si>
  <si>
    <t>PST treatment consists of seven stages that address psychosocial problems. These stages are (1) selecting and defining the problem, (2) establishing realistic and achievable goals, (3) generating alternative solutions, (4) implementing decision making guidelines, (5) evaluating and choosing solutions, (6) implementing the preferred solution, and (7) evaluating the outcome</t>
  </si>
  <si>
    <t>TAU (methadone maintenance) in both arms. Treatment duration/number of sessions/frequency not reported</t>
  </si>
  <si>
    <t>56.2 (5.1)</t>
  </si>
  <si>
    <t>NIDA Grant K08 DA021570-03 (PI: Daniel Rosen)</t>
  </si>
  <si>
    <t>Inclusion criteria: female addict patients who referred to addiction treatment clinics in Birjand in 2015; aged 25-40 years; met DSM-IV criteria for drug abuse; passing 1 month from successful detoxification; BDI score &gt;18. Exclusion criteria: psychotic bipolar disorders; physical illness; illiteracy at reading and writing</t>
  </si>
  <si>
    <t>Masters degree level psychologist</t>
  </si>
  <si>
    <t>Intervention included: psychoeducation; progressive relaxation; identifying cognitive errors; distraction techniques; role play; sensory awareness training; cognitive distortions</t>
  </si>
  <si>
    <t>Intervention included: mindfulness; increasing pleasurable activities; creation of deliberate positive emotion; substituting thoughts; emotion regulation; interpersonal skills</t>
  </si>
  <si>
    <t>34.1 (SD NR)</t>
  </si>
  <si>
    <t>25-40</t>
  </si>
  <si>
    <t>Streeter 2017/Scott 2019</t>
  </si>
  <si>
    <t>2016-2019 search &amp; 2019-2020 search</t>
  </si>
  <si>
    <t>TAU in both arms. High dose versus low dose yoga groups</t>
  </si>
  <si>
    <t>Psychological Well‑Being Scales‑Short (PWBS‑S)</t>
  </si>
  <si>
    <t>Inclusion criteria: teachers retiring in Noorabad Mamasani Retirees Association (Fars Province, IR Iran); females aged 55-80 years; BDI-II score &lt;26; no evidence of neurocognitive disorders such as Alzheimer and dementia according to psychiatrist’s diagnosis. Exclusion criteria: taking daily medications for depression; practicing PPT before participating in this study; being absent in the sessions</t>
  </si>
  <si>
    <t>Rashid (2013)</t>
  </si>
  <si>
    <t>Certified coach</t>
  </si>
  <si>
    <t>Intervention included: psychoeducation and treatment rationale; boosting strengths, feelings and positive emotions; introducing forgive; introducing gratitude and appreciation; talking about contentment and exuberance; introducing the concept of hope and optimism; introducing positive relationships and social communication and active-constructive feedback; talking about gradual and continuous enjoyment</t>
  </si>
  <si>
    <t>62.6 (12.7)</t>
  </si>
  <si>
    <t>No funding was received to perform this study</t>
  </si>
  <si>
    <t>WHO-5 Wellbeing Index</t>
  </si>
  <si>
    <t>Uganda</t>
  </si>
  <si>
    <t>Villages</t>
  </si>
  <si>
    <t>Self-Help Plus is based on acceptance and commitment therapy (ACT). ACT builds on the cognitive behavioural therapy tradition and includes some common elements (such as engagement and psychoeducation); however, ACT uses specific techniques (eg, cognitive defusion, mindfulness exercises, and values clarification exercises) to help promote psychological flexibility—the ability to contact the present moment more fully and to maintain or change behaviour so that the person behaves in a way that is consistent with their subjectively identified values. Self-Help Plus comprises a prerecorded psychoeducational audio course of five weekly 2-h sessions, delivered in workshops with 20–30 participants. An illustration-based self-help book with minimal text (to enhance use by participants with basic literacy skills) covers key points from audio sessions</t>
  </si>
  <si>
    <t>20-30</t>
  </si>
  <si>
    <t>Lay worker &amp; self</t>
  </si>
  <si>
    <t>Enhanced TAU in both arms. Enhanced usual care was provided to participants in both study groups. After screening, all participants met once for 30 min with a trained community health worker who provided psychoeducation using a structured script covering overthinking and strategies for self-management. In addition, participants were provided information on where to access existing mental health services, which comprised psychosocial and pharmacological interventions, offered by a multidisciplinary mental health team that visited the four government primary health-care centres weekly; and a network of trained South Sudanese refugee community health workers providing basic psychosocial support</t>
  </si>
  <si>
    <t>30.9 (10.9)</t>
  </si>
  <si>
    <t>Inclusion criteria: Juba Arabic-speaking women in refugee settlement; Kessler 6 (K6) score of at least 5. Exclusion criteria: imminent risk of suicide (assessed with structured questionnaire); showing observable signs of severe mental disorder (eg, psychosis); not able to understand basic instructions</t>
  </si>
  <si>
    <t>Statistically significant difference in ethnicity and length of time in refugee settlement</t>
  </si>
  <si>
    <t>Research for Health in Humanitarian Crises (R2HC) Programme, managed by ELRHA</t>
  </si>
  <si>
    <t>Inclusion criteria: aged 18-60 years; met DSM-5 criteria for a diagnosis of a major depressive episode; first episode of MDD; HAMD score &gt;20; had an educational level of at least junior high school. Exclusion criteria: severe physical diseases or their symptoms; depressive symptoms caused by physical disease or other mental disorders; history of substance abuse; history of other mental disorders</t>
  </si>
  <si>
    <t>Beck (2011); Wang et al. (2015)</t>
  </si>
  <si>
    <t>After follow-up, the Cs were offered the same GCBT as the GCBTs at our clinic</t>
  </si>
  <si>
    <t xml:space="preserve">In addition to administration of the same antidepressant, the GCBTs received GCBT. The content of the GCBT was focused on helping patients acquire knowledge about their MDD, teaching them methods to identify and modify irrational thoughts that might lead to low self-esteem and stigma, helping them enhance their problem-solving strategies and decision-making skills so that they would be able to deal with the practical issues and aspects of MDD, and managing medication use and favourable behaviours </t>
  </si>
  <si>
    <t>37.7 (SD NR)</t>
  </si>
  <si>
    <t>“Science and Education Strengthen Health Programme of ‘The thirteenth Five-Year Plan’ Leading Personnel (Innovation Team)”of Yangzhou Health and Family Planning Commission</t>
  </si>
  <si>
    <t>NCT02292394</t>
  </si>
  <si>
    <t xml:space="preserve">University of Santiago de Compostela </t>
  </si>
  <si>
    <t>Participants required to score above clinical cut-off on CES-D but not to meet diagnostic criteria for MDD (inclusion criteria)</t>
  </si>
  <si>
    <t>Inclusion criteria: on the official registry of non-professional caregivers of the Autonomous Community of Galicia; primary caregiver for a person in a situation of dependency due to various pathologies (officially recognized as such by a public institution); CES-D score of at least 16; have a telephone; no history of major depression; fail to meet the diagnostic criteria for a major depressive episode. Exclusion criteria: psychiatric or psychological treatment in the previous two months that could interfere with the intervention; presentation of other disorders that could act as a confounding variables (e.g., dysthymia, bipolar disorders I and II, cyclothymia, anorexia, psychotic disorders, alcohol or other substance dependence, panic disorder, obsessive compulsive disorder, somatization disorder, hypochondria, or undi erentiated somatoform disorder); psychological or medical condition that required immediate intervention (e.g., suicidal ideation); significant disease or disorder that made it impossible to conduct the study (e.g., mental deficiency, significant cognitive impairment, severe hearing impairment); participation in another study; an anticipated change of address or institutionalization of the care recipient; serious or terminal prognosis of their relative indicated by their care recipient’s physician</t>
  </si>
  <si>
    <t>Cognitive-behavioral conference call intervention (CBCC) using cognitive and behavioral techniques, was adapted from the indicated preventive intervention for depression based on the multifactor model of Lewinsohn et al. (1985) from in-person to conference call delivery. Intervention components included: psychoeducation and treatment rationale; training in activation control (controlled breathing technique), self-reinforcement, and daily mood logging; making plans to introduce pleasant activities into day-to-day activities; techniques to manage thoughts; assertive communication and how to increase social contacts; relapse prevention</t>
  </si>
  <si>
    <t>Behavioral-activation conference call intervention (BACC) using only behavioral techniques aimed at the activation of behaviors. Intervention components included: psychoeducation and treatment rationale; scheduling of pleasant activities and other behavioral techniques to increase the number of pleasant activities conducted at home; increasing pleasant activities outside the home; assertive communication and planning how to increase social interactions; relapse prevention</t>
  </si>
  <si>
    <t>Participants assigned to the usual care control group (CG) did not receive any intervention or material but were not restricted to access to usual care available in their community to treat their depressive symptomatology, including psychological and medical care and social service offerings. A total of 7 out of 80 participants in the CG (8.8%) received pharmacological assistance in their community to treat their depressive symptoms</t>
  </si>
  <si>
    <t>54.0 (10.8)</t>
  </si>
  <si>
    <t>There were no significant di erences between CBCC, BACC, and CG for any of the sociodemographic variables or for the pre-intervention care situation</t>
  </si>
  <si>
    <t>25-76</t>
  </si>
  <si>
    <t>4.4 (1.0) sessions</t>
  </si>
  <si>
    <t>4.0 (1.3) sessions</t>
  </si>
  <si>
    <t>Inclusion criteria: met diagnostic criteria for a diagnosis of depression; HAMD score &gt;17. Exclusion criteria: receiving antidepressants; brain disease; severe abnormalities of lung, kidney, liver, or heart; suicidal tendencies or actions; unconsciousness, intelligence disorders or aphasia; pregnant or lactating women</t>
  </si>
  <si>
    <t>The two groups were not combined with other antidepressant or antipsychotic drugs</t>
  </si>
  <si>
    <t>36.0 (5.8)</t>
  </si>
  <si>
    <t>2.9 (1.1)</t>
  </si>
  <si>
    <t>Discontinuation (for any reason or SE) not reported</t>
  </si>
  <si>
    <t>Not available electronically. HAMD score not reported at baseline and cannot be categorised on basis of inclusion criteria</t>
  </si>
  <si>
    <t>Tai Chi; enhanced TAU; waitlist</t>
  </si>
  <si>
    <t>Zhao 2006</t>
  </si>
  <si>
    <t>Inclusion criteria: aged at least 18 years; met DSM-IV criteria for a diagnosis of a major depressive episode; HAMD score of at least 18, and HAMD retardation score of at least 8. Exclusion criteria: past history of any manic or hypomanic episode; disease of heart, liver, kidney, immune system, neural system, blood system; narrow-angle glaucoma; past history of allergic reaction to the studied drugs; being medicated with MAOIs in past 2 weeks; treated with ECT in past 6 months; recurrent suicidal ideation or a suicide attempt; lack of therapeutic reaction to fluoxetine or trazodone in past 6 months</t>
  </si>
  <si>
    <t>37.3 (13.5)</t>
  </si>
  <si>
    <t>21.6mg (5.9)</t>
  </si>
  <si>
    <t>130.2mg (43.6)</t>
  </si>
  <si>
    <t>Combination with any other antipsychotic, or antidepressant, or mood stabilizer was not allowed during the study period. Patients with insomnia could be prescribed with benzodiazepines at a low dosage in the early stage of treatment</t>
  </si>
  <si>
    <t>Not available electronically. Data not extracted for SF-36 as only subscales reported</t>
  </si>
  <si>
    <t>Eli Lilly Asia Inc.</t>
  </si>
  <si>
    <t>Suri 2000</t>
  </si>
  <si>
    <t>Included patients could have single, recurrent or chronic unipolar major depression. However the demographics do not indicate what proportion of patients have chronic depression. From SR checking of 2019-2020 search</t>
  </si>
  <si>
    <t>Sertraline; fluoxetine</t>
  </si>
  <si>
    <t>Population: Mixed chronic and non-chronic depression population (proportion with non-chronic depression unclear)</t>
  </si>
  <si>
    <t>Suri RA, Altshuler LL, Rasgon NL, Calcagno JL, Frye MA, Gitlin MJ, et al. Efficacy and response time to sertraline versus fluoxetine in the treatment of unipolar major depressive disorder. Journal of Clinical Psychiatry 2000;61(12):942-6</t>
  </si>
  <si>
    <t>Data not extracted for homepathy arm</t>
  </si>
  <si>
    <t>Feixas 2016</t>
  </si>
  <si>
    <t>From SR checking of 2019-2020 search. CBT, combining group and individual formats, versus group CBT plus an individual dilemma-focused intervention for depression in adults</t>
  </si>
  <si>
    <t>CBT (individual and group combined); CBT plus an individual dilemma-focused intervention</t>
  </si>
  <si>
    <t>Feixas, G., Bados, A., Garcia-Grau, E., Paz, C., Montesano, A., Compan, V., Salla, M., Aguilera, M., Trujillo, A., Canete, J., Medeiros-Ferreira, L., Soriano, J., Ibarra, M., Medina, J., Ortiz, E. and Lana, F. (2016) ' A dilemma focused intervention for depression: a multicenter randomized controlled trial with a 3-month follow-up’, Depression and Anxiety, 33(9), 862-869</t>
  </si>
  <si>
    <t>Khan 1991</t>
  </si>
  <si>
    <t>From SR checking of 2019-2020 search</t>
  </si>
  <si>
    <t>Khan A, Fabre LF, Rudolph R. Venlafaxine in depressed outpatients. Psychopharmacol Bull. 1991;27(2):141-144</t>
  </si>
  <si>
    <t>Bucker 2018</t>
  </si>
  <si>
    <t>From SR checking of 2019-2020 search. 44% completed post-treatment assessment)</t>
  </si>
  <si>
    <t>Bucker L, Bierbrodt J, Hand I, Wittekind C, Moritz S. Effects of a depression-focused internet intervention in slot machine gamblers: A randomized controlled trial. PloS one. 2018; 13(6):e0198859</t>
  </si>
  <si>
    <t>Buhmann 2016</t>
  </si>
  <si>
    <t xml:space="preserve">From SR checking of 2019-2020 search. 27% report personality change </t>
  </si>
  <si>
    <t>Buhmann CB, Nordentoft M, Ekstroem M, et al. (2016). The effect of flexible cognitive-behavioural therapy and medical treatment, including antidepressants on post-traumatic stress disorder and depression in traumatised refugees: Pragmatic randomised controlled clinical trial. Br J Psychiatry, 208, 252–9</t>
  </si>
  <si>
    <t>Flett 2019</t>
  </si>
  <si>
    <t>From SR checking of 2019-2020 search. Below subthreshold level (CES-D=14.77)</t>
  </si>
  <si>
    <t>Mindfulness meditation app (Headspace, Smiling Mind); attention-placebo (Evernote)</t>
  </si>
  <si>
    <t xml:space="preserve">Flett J. A., Hayne H., Riordan B. C., et al. (2019). Mobile mindfulness meditation: a randomised controlled trial of the effect of two popular apps on mental health. Mindfulness  10, 863-876 </t>
  </si>
  <si>
    <t>Yokoyama 2018</t>
  </si>
  <si>
    <t>Yokoyama S, Okamoto Y, Takagaki K, Okada G, Takamura M, Mori A, Shiota S, Ichikawa N, Jinnin R, Yamawaki S (2018). Effects of behavioral activation on default mode network connectivity in subthreshold depression: A preliminary resting-state fMRI study. Journal of Affective Disorders 227, 156–163</t>
  </si>
  <si>
    <t>Anguera 2017</t>
  </si>
  <si>
    <t>Computerised problem solving therapy; Computerised cognitive control intervention</t>
  </si>
  <si>
    <t>Anguera JA, Gunning FM, Areán PA. Improving late life depression and cognitive control through the use of therapeutic video game technology: A proof-ofconcept randomized trial. Depress Anxiety. 2017;34(6):508-517</t>
  </si>
  <si>
    <t>Cukrowicz 2007</t>
  </si>
  <si>
    <t>From SR checking of 2019-2020 search. Below subthreshold level (BDI=7.7)</t>
  </si>
  <si>
    <t>CBASP</t>
  </si>
  <si>
    <t>Cukrowicz KC, Joiner TE. Computer-based intervention for anxious and depressive symptoms in a non-clinical population. Cognit Ther Res. 2007;31(5):677-693</t>
  </si>
  <si>
    <t>Fledderus 2016</t>
  </si>
  <si>
    <t>From SR checking of 2019-2020 search. Secondary analysis of Fledderus 2012</t>
  </si>
  <si>
    <t>Cognitive bibliotherapy with support; Cognitive bibliotherapy; waitlist</t>
  </si>
  <si>
    <t>Fledderus M, Bohlmeijer ET, Fox JP, Schreurs KMG, Spinhoven P. The role of psychological flexibility in a self-help acceptance and commitment therapy intervention for psychological distress in a randomized controlled trial. Behav Res Ther. 2013;51(3):142-151</t>
  </si>
  <si>
    <t>Proyer 2016</t>
  </si>
  <si>
    <t>Proyer RT, Gander F, Wellenzohn S, Ruch W. Nine beautiful things: A self-administered online positive psychology intervention on the beauty in nature, arts, and behaviors increases happiness and ameliorates depressive symptoms. Pers Individ Dif. 2016;94:189-193</t>
  </si>
  <si>
    <t>Richards 2013</t>
  </si>
  <si>
    <t>From SR checking of 2019-2020 search. 46% completion</t>
  </si>
  <si>
    <t>Richards D, Timulak L, Hevey D. A comparison of two online cognitive-behavioural interventions for symptoms of depression in a student population: The role of therapist responsiveness. Couns Psychother Res. 2013;13(3):184-193</t>
  </si>
  <si>
    <t>Ishihara 2018</t>
  </si>
  <si>
    <t>From SR checking of 2019-2020 search. Below subthreshold level (CES-D=12.0)</t>
  </si>
  <si>
    <t>Positive Photo Appreciation Program</t>
  </si>
  <si>
    <t>Ishihara, M., Saito, T., Sakurai, T., Shimada, H., &amp; Arai, H. (2018). Effect of a Positive Photo Appreciation Program on Depressive Mood in Older Adults: A Pilot Randomized Controlled Trial. International Journal of Environmental Research and Public Health, 15(7), 1472</t>
  </si>
  <si>
    <t>Basanovic 2019</t>
  </si>
  <si>
    <t>From SR checking of 2019-2020 search. Below subthreshold level (PHQ-9=8.13)</t>
  </si>
  <si>
    <t>Cognitive bias modification</t>
  </si>
  <si>
    <t>Basanovic, J., Grafton, B., Ford, A., Hirani, V., Glance, D., MacLeod, C., &amp; Almeida, O. P. (2019). Cognitive bias modification to prevent depression (COPE): results of a randomised controlled trial. Psychological medicine, 1‐12</t>
  </si>
  <si>
    <t>Krejtz 2018</t>
  </si>
  <si>
    <t>Krejtz, I., Holas, P., Rusanowska, M., &amp; Nezlek, J. B. (2018). Positive online attentional training as a means of modifying attentional and interpretational biases among the clinically depressed: An experimental study using eye tracking. J Clin Psychol, 74(9), 1594-1606</t>
  </si>
  <si>
    <t>Nejati 2019</t>
  </si>
  <si>
    <t>Nejati, V., Fathi, E., Shahidi, S., &amp; Salehinejad, M. A. (2019). Cognitive training for modifying interpretation and attention bias in depression: Relevance to mood improvement and implications for cognitive intervention in depression. Asian J Psychiatr, 39, 23-28</t>
  </si>
  <si>
    <t>Newby 2014a</t>
  </si>
  <si>
    <t>Newby 2014b</t>
  </si>
  <si>
    <t>From SR checking of 2019-2020 search. 23% receiving medication at baseline</t>
  </si>
  <si>
    <t>Computerised cognitive bias modification; cognitive behavioural education; no treatment</t>
  </si>
  <si>
    <t>Newby, J. M., Lang, T., Werner-Seidler, A., Holmes, E., &amp; Moulds, M. L. (2014). Alleviating distressing intrusive memories in depression: a comparison between computerised cognitive bias modification and cognitive behavioural education. Behav Res Ther, 56, 60-67</t>
  </si>
  <si>
    <t>Steinhardt 2008</t>
  </si>
  <si>
    <t>From SR checking of 2019-2020 search. Intervention targeted at stress</t>
  </si>
  <si>
    <t>Resilience intervention</t>
  </si>
  <si>
    <t>Steinhardt, M.; Dolbier, C. Evaluation of a resilience intervention to enhance coping strategies and protective factors and decrease symptomatology. J. Am. Coll. Health 2008, 56, 445–453</t>
  </si>
  <si>
    <t>Inclusion criteria: met DSM-III criteria for a diagnosis of major depression; HAMD score of at least 20. Exclusion criteria: women of childbearing potential; bipolar mood disorder; schizophrenia or other psychotic disorders; history of serious renal, hepatic, hematological, or cardiovascular problems; history of drug or alcohol dependence in the past 2 years; ECT or psychopharmacological drug utilization immediately preceding the double-blind treatment period or during the study; decrease of more than 20% in the HAMD score during the placebo washout period</t>
  </si>
  <si>
    <t>300-375mg/day</t>
  </si>
  <si>
    <t>40.6 (10.1)</t>
  </si>
  <si>
    <t>Discontinuation due to any reason not reported</t>
  </si>
  <si>
    <t>Narodowe Centrum Nauki, Grant/Award Numbers: 2012/04/M/HS6/00/470, 2014/12/T/HS6/00263</t>
  </si>
  <si>
    <t>Poland</t>
  </si>
  <si>
    <t>Inclusion criteria: aged 18-65 years; met DSM-IV criteria for a diagnosis of MDD (assessed with MINI); CES-D score &gt;20. Exclusion criteria: current or lifetime psychotic disorder, bipolar disorder, substance abuse; current suicidal tendencies; taking medication; receiving psychotherapy</t>
  </si>
  <si>
    <t>From SR checking of 2019-2020 search. Data and demographics only available for completers</t>
  </si>
  <si>
    <t>Age; gender</t>
  </si>
  <si>
    <t>35.1 (13.0)</t>
  </si>
  <si>
    <t>14 training sessions</t>
  </si>
  <si>
    <t>Online positive attention bias modification training (ABMT). Participants logged onto the online training platform, where once a day, for 14 consecutive days, they performed the training task. In the positive ABMT condition, the contingency between the location of the cue and the probe was fixed, and the probe replaced the positive stimuli in 100% of trials. Each trial began with a fixation cross presented in the center of the monitor for 500 ms. After the fixation cue, two stimuli (faces, words, or images) were presented, one stimulus on top and one on bottom, with each pair consisting of a positive and a neutral stimulus. After presentation of the stimuli for 3,000 ms, a dot probe appeared in the location of one of the two stimuli. The probe (50 × 50 pixels) remained on the screen until participants responded, after which the next trial began.  Participants indicated in which part of the screen the probe appeared using the upper and lower arrow on their computer keyboard. Each block of trials consisted of positive-neutral pairs of stimuli. The trials with faces presented two pictures of the same person, a happy and a neutral expression, the trials with words or images presented a pair stimuli, one neutral and one positive.</t>
  </si>
  <si>
    <t>In the control condition, participants were presented with the same number of trials using the same cues as in the training condition, but the probe replaced positive stimuli in 50% of trials in the aim of not directing attention to any type of stimuli. Each trial began with a fixation cross presented in the center of the monitor for 500 ms. After the fixation cue, two stimuli (faces, words, or images) were presented, one stimulus on top and one on bottom, with each pair consisting of a positive and a neutral stimulus. After presentation of the stimuli for 3,000 ms, a dot probe appeared in the location of one of the two stimuli. The probe (50 × 50 pixels) remained on the screen until participants responded, after which the next trial began.  Participants indicated in which part of the screen the probe appeared using the upper and lower arrow on their computer keyboard. Each block of trials consisted of positive-neutral pairs of stimuli. The trials with faces presented two pictures of the same person, a happy and a neutral expression, the trials with words or images presented a pair stimuli, one neutral and one positive.</t>
  </si>
  <si>
    <t xml:space="preserve">Hospital Juarez de Mexico </t>
  </si>
  <si>
    <t>Double-dummy (placebo in both arms to control for homeopathic intervention arm that is not included here)</t>
  </si>
  <si>
    <t>Inclusion criteria: aged 40-65 years; met DSM-IV criteria for a diagnosis of MDD; HAMD score = 14-24; no current use of homeopathic treatment for depression or antidepressants or anxiolytic drugs 3 months prior to study entry; not be currently taking psychotherapy for at least 3 months before screening; no current use of estrogens or other medications known to affect ovarian function for at least 3 months before screening; early transition to menopause, defined by a change in cycle length of 7 days or longer in either direction from the participant's own baseline for at least two cycles, or late transition to menopause, defined as 3-11 months of amenorrhea; postmenopausal stage defined by 12 months or more of amenorrhea. Exclusion criteria: pregnancy or breastfeeding; other psychiatric disorders different from moderate to severe depression (severe depression, schizophrenia, psychotic disorders, bipolar affective disorders, suicide attempt); alcohol or other substance abuse; known allergy to fluoxetine; cancer or hepatic diseases</t>
  </si>
  <si>
    <t>Fluoxetine + individualized homeopathic treatment placebo</t>
  </si>
  <si>
    <t>Fluoxetine placebo + individualized homeopathic treatment placebo</t>
  </si>
  <si>
    <t>Placebo in both arms. Some medications were prohibited during the trial: triptans, tramadol, anxiolytic drugs and other serotonergic agents or antidepressants, as well as hormone replacement therapy. Medication for diabetes and hypertension was allowed. Psychotherapy was also forbidden during study duration</t>
  </si>
  <si>
    <t>Pharmacist</t>
  </si>
  <si>
    <t>49.0 (5.5)</t>
  </si>
  <si>
    <t>Drop-outs replaced. From SR checking of 2019-2020 search</t>
  </si>
  <si>
    <t>Swiss National Science Foundation (SNSF; grants no. 100014_132512 &amp; 100014_149772)</t>
  </si>
  <si>
    <t>Inclusion criteria: German-speaking adults</t>
  </si>
  <si>
    <t>43.8 (9.9)</t>
  </si>
  <si>
    <t>“9 beautiful things” intervention. Intervention included a short online-presentation on the topic (developed for a lay audience entitled “What does psychology know about the appreciation of beauty and excellence?” without addressing its relationship to happiness or depression) or about childhood memories. After seeing the presentation, the participants had access to a PDF-document. This document contained brief information (one page) on the theoretical background and the detailed instructions of the particular intervention. The instruction for the participants in the beauty intervention was (here given in an abbreviated version): “On each evening over the next seven days, please set about 15min aside before going to bed and think about nine beautiful things that happened during the day. Then,write down three personal beautiful experiences for each of the following categories: (a) three beautiful things in human behavior (morally positively valued behavior, good deeds); (b) three beautiful things in nature and/or the environment; and (c) three beautiful things in general. Please also note why you have experienced this particular thing as beautiful.”</t>
  </si>
  <si>
    <t>1; 3; 6</t>
  </si>
  <si>
    <t>3-month and 6-month scores same</t>
  </si>
  <si>
    <t>“early memories”. No further details reported</t>
  </si>
  <si>
    <t>Not available electronically. Excluded from 2009 GL 'No formal diagnosis'. 58% drop-out for amitriptyline and placebo arms</t>
  </si>
  <si>
    <t>Bromazepam; amitriptyline; placebo</t>
  </si>
  <si>
    <t>From SR checking of 2019-2020 search. Inclusion criteria is above clinical cut-off on BDI-II but meeting diagnostic criteria for MDD is exclusion criteria</t>
  </si>
  <si>
    <t>18-19</t>
  </si>
  <si>
    <t>Inclusion criteria: freshmen attending Hiroshima University (age = 18–19); BDI-II score of at least 10. Exclusion criteria: major depressive episode within the past one year; lifetime history of bipolar disorders; taking psychopharmacological or psychological treatment within the past year; possibility of acute suicide attempts</t>
  </si>
  <si>
    <t>Trained therapist</t>
  </si>
  <si>
    <t>The Behavioral activation program was focused on expanding positively reinforcing activities in order to increase the rate of response-contingent positive reinforcement. First, participants learned to assess their long and short-term goals, and to develop activity monitoring based on psycho-education about depression and behavioral activation (Session 1). Next, they constructed a behavioral ranking consisting of 10 tasks that gave participants a sense of reward (Session 2). Sessions 2–4 focused on behavioral experiments and increasing scheduled activities. In the last session (Session 5), they reviewed behavioral activation and developed a coping behavior plan for stressful situations in the future. Sessions 1–4 included homework</t>
  </si>
  <si>
    <t>18.2 (0.4)</t>
  </si>
  <si>
    <t>Grant-in-Aid for Scientific Research on Innovative Areas, Grant Number 16H06395 and 16H06399, from JSPS and Grant Number 23118004 from the Ministry of Education, Culture, Sports, Science and Technology, Japan. Part of this work was also conducted under the “Brain-machine interface development” under the Strategic Research Program for Brain Sciences (SRPBS) of the Ministry of Education, Culture, Sports, Science and Technology of Japan (Grant no. 15dm0107050h0003), Brain Mapping by Integrated Neurotechnologies for Disease Studies (Brain/MINDS) by the Ministry of Education, Culture, Sports, Science, and Technology of Japan (Grant no. 15dm0207012h0002), and Japan Society for Promotion of Science (JSPS) KAKENHI (Grant no. 26461748)</t>
  </si>
  <si>
    <t>Chalder 2012a/2012b</t>
  </si>
  <si>
    <t>Driessen 2013/2016</t>
  </si>
  <si>
    <t>Hansgen 1994/1996</t>
  </si>
  <si>
    <t>Reynaert 1993a/1993b</t>
  </si>
  <si>
    <t>Breckenridge 1985</t>
  </si>
  <si>
    <t>From Lopez-Lopez 2019 SR. Only outcome is number of referrals by category</t>
  </si>
  <si>
    <t>Breckenridge, J. S., Zeiss, A. M., Breckenridge, J. N., Gallagher, D., &amp; Thompson, L. W. (1985). Solicitation of elderly depressives for treatment outcome research: A comparison of referral sources. Journal of consulting and clinical psychology, 53(4), 552.</t>
  </si>
  <si>
    <t>Gaston 1988</t>
  </si>
  <si>
    <t>From Lopez-Lopez 2019 SR. Only outcome is therapeutic alliance</t>
  </si>
  <si>
    <t>Behavioural; CBT; brief dynamic psychotherapy</t>
  </si>
  <si>
    <t>Gaston, L., Marmar, C. R., Thompson, L. W., &amp; Gallagher, D. (1988). Relation of patient pretreatment characteristics to the therapeutic alliance in diverse psychotherapies. Journal of Consulting and Clinical Psychology, 56(4), 483.</t>
  </si>
  <si>
    <t>Marmar 1989</t>
  </si>
  <si>
    <t>From Lopez-Lopez 2019 SR. Secondary analysis of Thompson 1987</t>
  </si>
  <si>
    <t>Marmar, C. R., Gaston, L., Gallagher, D., &amp; Thompson, L. W. (1989). Alliance and outcome in late-life depression. Journal of nervous and mental disease.</t>
  </si>
  <si>
    <t>Gaston 1989</t>
  </si>
  <si>
    <t>Gaston, L., Marmar, C. R., Gallagher, D., &amp; Thompson, L. W. (1989). Impact of confirming patient expectations of change processes in behavioral, cognitive, and brief dynamic psychotherapy. Psychotherapy: Theory, Research, Practice, Training, 26(3), 296.</t>
  </si>
  <si>
    <t>Gaston 1998</t>
  </si>
  <si>
    <t>Gaston, L., Thompson, L., Gallagher, D., Cournoyer, L. G., &amp; Gagnon, R. (1998). Alliance, technique, and their interactions in predicting outcome of behavioral, cognitive, and brief dynamic therapy. Psychotherapy research, 8(2), 190-209.</t>
  </si>
  <si>
    <t>Gallagher-Thompson 1990</t>
  </si>
  <si>
    <t>From Lopez-Lopez 2019 SR. Follow-up of Thompson 1987</t>
  </si>
  <si>
    <t>Gallagher-Thompson, D., Hanley-Peterson, P., &amp; Thompson, L. W. (1990). Maintenance of gains versus relapse following brief psychotherapy for depression. Journal of Consulting and Clinical Psychology, 58(3), 371.</t>
  </si>
  <si>
    <t>Preliminary report of Thompson 1987</t>
  </si>
  <si>
    <t>Dunn 2003</t>
  </si>
  <si>
    <t>From Lopez-Lopez 2019 SR. Secondary analysis of Dowrick 2000</t>
  </si>
  <si>
    <t>Dunn, G., Maracy, M., Dowrick, C., Ayuso-Mateos, J. L., Dalgard, O. S., Page, H., ... &amp; Wilkinson, G. (2003). Estimating psychological treatment effects from a randomised controlled trial with both non-compliance and loss to follow-up. The British Journal of Psychiatry, 183(4), 323-331.</t>
  </si>
  <si>
    <t>Inclusion criteria: outpatients aged at least 18 years; met DSM-III-R criteria for a diagnosis of MDD (single episode or recurrent); HAMD score of at least 20</t>
  </si>
  <si>
    <t>All psychotropic medications were proscribed during the trial; however, drug treatment of a stable medical condition was allowed if the medication lacked central nervous system effects</t>
  </si>
  <si>
    <t>Median 12 months</t>
  </si>
  <si>
    <t>Not available electronically. Data not extracted for nefazodone. Data and demographics only available for 'ITT sample' (93% of N randomised for all 3 arms [only 2 included here]. N randomised not reported by arm. 55% had ever received antidepressant drug therapy</t>
  </si>
  <si>
    <t>No measure of variance for HAMD. N randomised/discontinuation (any reason) not reported by group, data only available for modified ITT sample (93% of N randomised across all 3 arms but only 2 included here, categorised as completer)</t>
  </si>
  <si>
    <t>Argentina, Brazil, Chile, Colombia, Uruguay, &amp; Venezuela</t>
  </si>
  <si>
    <t>Inclusion criteria: outpatients aged 18-60 years; met DSM-III-R criteria for a diagnosis of MDD; HAMD score of at least 20 (with not more than a 20% decrease between screening and baseline); symptoms of depression for at least 1 month prior to study entry. Exclusion criteria: women of childbearing potential not using an adequate method of contraception during the study; known sensitivity to venlafaxine or fluoxetine; history of any clinically significant cardiac, hepatic, or renal disease; clinically significant abnormalities on a screening physical examination, ECG, or laboratory tests; acute suicidal tendencies; history of seizure disorder; history or presence of any psychotic disordernot associated with depression; history of drug or alcohol dependence within the past year; using any investigational drug, fluoxetine, antipsychotic drug, neuroleptc drug, or ECT within 30 days; using a MAOI or paroxetine within 14 days; using any other antidepressant, anxiolytic, sedative-hypnotic drug (except zopiclone), or psychotropic drug or substance within 7 days before baseline; using any nonpsychotropic drug with psychotropic effects unless the dosage had been stable for a minimum of 1 month prior to treatment</t>
  </si>
  <si>
    <t>Patients were permitted to take zopiclone 7.5mg at bedtime for sleep, but other psychotropic drugs were prohibited. Introduction or change in intensity of psychotherapy was not permitted during the trial</t>
  </si>
  <si>
    <t>40.2 (10.5)</t>
  </si>
  <si>
    <t>7.0 (10.7)</t>
  </si>
  <si>
    <t>Not available electronically. 33% previous antidepressant use but does not appear to be specific to current episode. Data not extracted for response as measured with HAMD/MADRS as defined as 50% improvement on either HAMD or MADRS and CGI-I=1-2</t>
  </si>
  <si>
    <t>Groups were comparable at baseline</t>
  </si>
  <si>
    <t>Different item versions of HAMD for different outcomes.  Data not extracted for response as measured with HAMD/MADRS as defined as 50% improvement on either HAMD or MADRS and CGI-I=1-2</t>
  </si>
  <si>
    <t>Dai 2019</t>
  </si>
  <si>
    <t>From SR checking of 2019-2020 search. All participants receiving inpatient treatment and inclusion criteria included 'two or more recurrences and adherence to a stable antidepressant for at least 6 weeks during the current episode'</t>
  </si>
  <si>
    <t xml:space="preserve">Dai, Q., Hu, L., &amp; Feng, Z. (2019). Attentional bias modification reduces clinical depression and enhances attention toward happiness. J Psychiatr Res, 109, 145-155. doi:10.1016/j.jpsychires.2018.11.024 </t>
  </si>
  <si>
    <t>Green 2006</t>
  </si>
  <si>
    <t>From SR checking of 2019-2020 search. Secondary analysis of Miranda 2003</t>
  </si>
  <si>
    <t>CBT group; any AD</t>
  </si>
  <si>
    <t>Green, B. L., Krupnick, J. L., Chung, J., Siddique, J., Krause, E. D., Revicki, D., . . . Miranda, J. (2006). Impact of PTSD comorbidity on one-year outcomes in a depression trial. J Clin Psychol, 62(7), 815-835. doi:10.1002/jclp.2027</t>
  </si>
  <si>
    <t>1; 3; 6; 12; 96</t>
  </si>
  <si>
    <t>Otero, P., Smit, F., Cuijpers, P., Torres, A., Blanco, V., &amp; Vázquez, F. L. (2015). Long-term efficacy of indicated prevention of depression in non-professional caregivers: randomized controlled trial. Psychological Medicine, 45(7), 1401.</t>
  </si>
  <si>
    <t>López L, Smit F, Cuijpers P, Otero P, Blanco V, Torres Á, Vázquez FL (2020). Problem-solving intervention to prevent depression in non-professional caregivers: a randomized controlled trial with 8 years of follow-up. Psychological Medicine 50, 1002–1009</t>
  </si>
  <si>
    <t>Vazquez 2013/Otero 2015/Lopez 2020</t>
  </si>
  <si>
    <t>Tighe 2017</t>
  </si>
  <si>
    <t>From Cuijpers 2018 SR and follow-up papers from SR checking of 2019-2020 search. Inclusion criteria included being over clinical cut-off on CES-D scale, but exclusion criteria included diagnosis of depression</t>
  </si>
  <si>
    <t>2016-2019 search (SR)/Handsearch</t>
  </si>
  <si>
    <t>From SR checking of 2019-2020 search. Self-help mobile app primarily targeted at suicide prevention but also targets depression</t>
  </si>
  <si>
    <t>Tighe, J., Shand, F., Ridani, R., Mackinnon, A., De La Mata, N., &amp; Christensen, H. (2017). Ibobbly mobile health intervention for suicide prevention in Australian Indigenous youth: a pilot randomised controlled trial. BMJ open, 7(1), e013518.</t>
  </si>
  <si>
    <t>Computerised third-wave cognitive therapy</t>
  </si>
  <si>
    <t>Shand FL, Ridani R, Tighe J, et al. The effectiveness of a suicide prevention app for indigenous Australian youths: study protocol for a randomized controlled trial. Trials 2013;14:396</t>
  </si>
  <si>
    <t>Inclusion criteria: aged 18-35 years; PHQ-9 score &gt;10; Kessler Psychological Distress Scale (K10) score of at least 25; had suicidal thoughts in the previous 2 weeks. Exclusion criteria: active intent to suicide; had experienced schizophrenia or psychosis</t>
  </si>
  <si>
    <t>The ibobbly programme was delivered via a password-protected app. Participants were expected to progress unprompted through the content. All activities were required to be completed in sequence. In module 1, participants learnt to identify thoughts (including suicidal thoughts), feelings and behaviours (including suicidal behaviour), and learnt distancing techniques. In module 2, participants were taught to regulate their emotions through (1) mindfulness, which encouraged participants to maintain non-judgemental contact with their psychological and environmental experiences; (2) acceptance, which presented participants with an alternative to experiential avoidance and helped them to increase their awareness of their internal experiences without the need to control them; and (3) self-soothing activities that were social (eg, calling a friend), active (eg, going for a walk) and cultural (eg, storytelling). In module 3, participants were helped to identify values important to them and asked to set small, achievable goals to help them live by these values, and at the end, provided with a personalised action plan, based on prior answers</t>
  </si>
  <si>
    <t>3 modules</t>
  </si>
  <si>
    <t>The waitlist control group also received the ibobbly programme 6 weeks after baseline questionnaires were completed</t>
  </si>
  <si>
    <t>26.3 (8.1)</t>
  </si>
  <si>
    <t>18-56</t>
  </si>
  <si>
    <t>Australian Government Department of Health and Ageing</t>
  </si>
  <si>
    <t>Ayen 2004</t>
  </si>
  <si>
    <t>Ayen, I., &amp; Hautzinger, M. (2004). Cognitive behavior therapy for depression in menopausal women. A controlled, randomized treatment study. Zeitschrift fur Klinische Psychologie und Psychotherapie, 33(4), 290-299.</t>
  </si>
  <si>
    <t>Henssler 2018b</t>
  </si>
  <si>
    <t>Henssler, J., Kurschus, M., Franklin, J., Bschor, T., &amp; Baethge, C. (2018). Trajectories of acute antidepressant efficacy: how long to wait for response? A systematic review and meta-analysis of long-term, placebo-controlled acute treatment trials. The Journal of clinical psychiatry, 79(3), 0-0.</t>
  </si>
  <si>
    <t>Papakostas 2016</t>
  </si>
  <si>
    <t>Papakostas, G. I., Martinson, M. A., Fava, M., &amp; Iovieno, N. (2016). Demographic variables, design characteristics, and effect sizes of randomized, placebo-controlled, monotherapy trials of major depressive disorder and bipolar depression. The Journal of Clinical Psychiatry, 77(5), e619-24.</t>
  </si>
  <si>
    <t>Heller 1971</t>
  </si>
  <si>
    <t>Imipramine; desipramine; placebo</t>
  </si>
  <si>
    <t>From Henssler 2018 SR. N&lt;10/arm for analysis</t>
  </si>
  <si>
    <t>Heller, A., Zahourek, R., &amp; Whittington, H. G. (1971). Effectiveness of antidepressant drugs: A triple-blind study comparing imipramine, desipramine, and placebo. American Journal of Psychiatry, 127(8), 1092-1095.</t>
  </si>
  <si>
    <t>Henssler 2018a</t>
  </si>
  <si>
    <t>Henssler, J., Kurschus, M., Franklin, J., Bschor, T., &amp; Baethge, C. (2018). Long-Term Acute-Phase Treatment With Antidepressants, 8 Weeks and Beyond: A Systematic Review and Meta-Analysis of Randomized, Placebo-Controlled Trials. The Journal of Clinical Psychiatry, 79(1).</t>
  </si>
  <si>
    <t>Roth 1987</t>
  </si>
  <si>
    <t>Roth, D. L., &amp; Holmes, D. S. (1987). Influence of aerobic exercise training and relaxation training on physical and psychologic health following stressful life events. Psychosomatic Medicine, 49(4), 355–365</t>
  </si>
  <si>
    <t>Response cannot be extracted (in figure)</t>
  </si>
  <si>
    <t>Inclusion criteria: outpatients aged at least 18 years; met DSM-III-R criteria for a diagnosis of a major depressive episode; HAMD score of at least 20, with no more than a 20% decrease between screening and baseline; had symptoms of depression for at least 1 month prior to study entry. Exclusion criteria: previously been treated with venlafaxine; lactating or of chilbearing potentiall with a positive pregnancy test; history of clinically significant medical disease; clinically significant abnormalities on a screening physical examination, ECG, or laboratory tests; acute suicidal tendencies; history of seizure disorder; presence of an organic mental disorder; bipolar disorder; history of any psychotic disorder not associated with depression; use of any investigational drug, antipsychotic drug, or ECT within 30 days; use of fluoxetine within 21 days; use of an MAOI, paroxetine, or sertraline within 14 days; use of any other antidepressant, anxiolytic, sedative-hypnotic drug, or psychotropic drug or substance within 7 days of the start of double-blind treatment; use of any nonpsychotropic drug with psychotropic effects, unless the dosage had been stable for a minimum of 1 month prior to doublel-blind treatment; history of drug or alcohol abuse within 1 year of the start of the study</t>
  </si>
  <si>
    <t>Venlafaxine XR (morning) + placebo (evening)</t>
  </si>
  <si>
    <t>Placebo in venlafaxine XR arm. Patients were permitted to take chloral hydrate up to 1000mg at bedtime for sleep, but other psychotropic drugs were prohibited</t>
  </si>
  <si>
    <t>115-125mg</t>
  </si>
  <si>
    <t>124-140mg</t>
  </si>
  <si>
    <t>40.7 (10.9)</t>
  </si>
  <si>
    <t>Placebo added in venlafaxine XR arm (arm 1). No measure of variance reported for MADRS. Modified ITT (95% of N randomised)</t>
  </si>
  <si>
    <t>Inclusion criteria: outpatients aged 18-65 years; met DSM-IV criteria for a diagnosis of MDD (single episode or recurrent; assessed with MINI); HAMD total score of at least 22, and HAMD item 1 (depressed mood) score of at least 2 at enrollment and randomisation. Exclusion criteria: diagnosed with a DSM-IV Axis I disorder other than MDD within 6 months prior to enrollment; current episode associated with psychotic features; any DSM-IV Axis II disorder that would significantly impact on the patient's current psychiatric status; duration of current MDD episode exceeded 12 months or was less than 4 weeks; had had an inadequate response to at least 6 weeks of treatment with 2 or more classes of antidepressants during the current episode; clinically significant medical illness (including diabetes mellitus); clinically significant findings on physical examination, laboratory tests, or ECG; current serious suicidal or homicidal risk; had used antipsychotic, mood stabilizer or antidepressant drugs within 7 days before randomisation; used fluoxetine within 28 days before randomisation; used an MAOI, anxiolytic, or hypnotic, within 14 days before randomisation</t>
  </si>
  <si>
    <t>Psychotherapy was allowed only if it had been ongoing for at least 3 months prior to randomisation. Nonpsychotropic medication, including over-the-counter medications and contraceptives taken before entry into the study, could be continued. Lorazepam (2mg/day), zolpidem tartrate (10mg/day), zaleplon (20mg/day), zopiclone (7.5mg/day), or chloral hydrate (1g/day) were permitted at the discretion of the investigator, for insomnia. Anticholinergics could be used to treat extrapyramidal symptoms. The use of all other psychotropic drugs was prohibited during the active treatment period of the study</t>
  </si>
  <si>
    <t>Not available electronically. Data not extracted for quetiapine arms (150mg/day or 300mg/day). Data and demographics only available for modified ITT sample (95% of N randomised)</t>
  </si>
  <si>
    <t>56.3mg (4.1)</t>
  </si>
  <si>
    <t>8.2 (20.2)</t>
  </si>
  <si>
    <t>Modified ITT (95% of N randomised). No measure of variance for MADRS change score</t>
  </si>
  <si>
    <t>No measure of variance for MADRS change score</t>
  </si>
  <si>
    <t>From Yan 2016. Below subthreshold level (BDI=7.23)</t>
  </si>
  <si>
    <t>Bellack 1981</t>
  </si>
  <si>
    <t>Awaiting paper from Neroli. From SR checking of 2019-2020 search</t>
  </si>
  <si>
    <t>Bellack, A. S., Herse, M., &amp; Himmelhoch, J. (1981). Social skills training compared with pharmacotherapy and psychotherapy in the treatment of unipolar depression. American Journal of Psychiatry, 138(12), 1562-1567</t>
  </si>
  <si>
    <t>Sallis 1983</t>
  </si>
  <si>
    <t>Sallis, J. F., Lichtenstein, K. L., Clarkson, A. D., Stalgaitis, S., &amp; Campbell, M. (1983). Anxiety and depression management for the elderly. International Journal of Behavior Geriatrics, 1, 3–12</t>
  </si>
  <si>
    <t>Suleman 1997</t>
  </si>
  <si>
    <t>Suleman MI, Sebit MB, Acuda SW, Siziya S. Fluoxetine and moclobemide versus amitriptyline in major depression: a single blind randomised clinical trial in Zimbabwe. Central-African Journal of Medicine 1997;43(2):38-40</t>
  </si>
  <si>
    <t>Rohini 2000</t>
  </si>
  <si>
    <t>Inclusion criteria: consecutive patients aged 18-60 years, attending psychiatric services of NIMHANS hospital; met DSM-IV criteria for a diagnosis of major depressive disorder; HAMD score of at least 18; drug-naive or off antidepressant medication for at least the preceding 4 weeks or prepared for a washout period of 4 weeks if taking antidepressants for less than a week. Exclusion criteria: psychotic or catatonic conditions mandating alternative treatments (e.g. ECT); high suicidal risk (score of 4 on suicide item of HAMD); contraindications to SKY treatment, such as cardiac and pulmonary disorders, epilepsy or pregnancy; history of substance dependence or abuse</t>
  </si>
  <si>
    <t>Full Sudarshan Kriya Yoga (SKY) treatment (Ujjai + Bhastrika + cyclical breathing + Yoganidra)</t>
  </si>
  <si>
    <t>Social drinkers were required to refrain from alcohol use during the study period. Patients in both groups were not given any drugs during the trial period except tablet lorazepam (up to 4mg/day) or zopiclone (up to 7.5mg/day) if they reported significant distress on account of insomnia</t>
  </si>
  <si>
    <t>Partial Sudarshan Kriya Yoga (SKY) treatment (Ujjai + Bhastrika + Yoganidra). The cyclical breathing component was replaced with regular breathing so that the duration of sessions remained the same for both groups</t>
  </si>
  <si>
    <t>The illness duration was longer in the full SKY group</t>
  </si>
  <si>
    <t>31.9 (10.2)</t>
  </si>
  <si>
    <t>4.8 (3.1)</t>
  </si>
  <si>
    <t>Rohini, V., Pandey, R. S., Janakiramaiah, N., Gangadhar, B. N., &amp; Vedamurthachar, A. (2000). A comparative study of full and partial Sudarshan Kriya Yoga (SKY) in major depressive disorder. Nimhans Journal, 18(1&amp;2), 53-57.</t>
  </si>
  <si>
    <t>Inclusion criteria: met DSM-IV criteria for a diagnosis of MDD (assessed with MINI); HAMD score of at least 15; CGI-S score of at least 4. Exclusion criteria: Axis I disorder other than MDD; any anxiety disorder as a primary diagnosis within a year of study entry; an Axis II disorder that could interfere with compliance with the study protocol; lack of response of the current depressive episode to 2 or more adequate courses of AD therapy or treatment-resistant depression; serious medical illness; initiating or stopping psychotherapy within 6 weeks prior to enrollment or initiating psychotherapy at any time during the study; history of substance abuse or dependence within a year of study entry or a positive urine drug screen</t>
  </si>
  <si>
    <t>Concomitant medications with primarily central nervous system activity were not allowed, with the exception of chloral hydrate (up to 1000 mg) or zolpidem (up to 10 mg) for insomnia, on no more than 6 nights during the study. Prescription pain medications were not allowed. Antihypertensive medications were not allowed unless the patient had been on a stable dose for at least 3 months</t>
  </si>
  <si>
    <t>No significant difference between groups at baseline</t>
  </si>
  <si>
    <t>Modified ITT (96% of N randomised). No measure of variance for change score</t>
  </si>
  <si>
    <t>Discontinuation due to any reason not reported. Data for quality of life cannot be extracted</t>
  </si>
  <si>
    <t>Not available electronically. Only 16 of the 17 HAMD items were used in data analysis</t>
  </si>
  <si>
    <t>Paroxetine (10mg, 20mg, 30mg, 40mg)</t>
  </si>
  <si>
    <t>From Cipriani 2018 SR. Not available electronically. Reporting on unpublished trial but very limited trial details reported and only discontinuation can be extracted</t>
  </si>
  <si>
    <t>From Jakobsen 2017 SR. Not available electronically. Data  (including baseline data) only available for 32% of N randomised</t>
  </si>
  <si>
    <t>Not available electronically. Baseline severity cannot be extracted but can be categorised as more severe based on inclusion criterion</t>
  </si>
  <si>
    <t>Baseline severity is not available but can be categorised as more severe based on inclusion criterion</t>
  </si>
  <si>
    <t>Inclusion criteria: outpatients aged 18-65 years; met DSM-III-R criteria for a diagnosis of major depression (single episode or recurrent); HAMD score between 18 and 27; duartion of current episode between 2 weeks and 2 years. Exclusion criteria: concurrent diagnosis of biolar disorder or schizophrenia; hyperactive or agitated; hyperthyroidism or a clinically unstable medical condition (e.g. cardiovascular disease, systemic infection, or renal/hepatic failure); history of narrow-angle glaucoma, urinary retention, seziures, or substance abuse; concomitant use of thyroid medications, MAOIs, tryptophan, reserpine, cimetidine, anticholinergics, sympathomimetrics, or drugs highly bound to plasma proteins (e.g. warfarin, digoxin); less than 14 days since discontinuation of an MAOI; women who were pregnant, lactating, or not using effective contraception; history of allergy to study drugs or to ingredients used in their manufacture; any preexisting or currently existing condition with the potential (in the opinion of the investigator) to seriously compromise study results</t>
  </si>
  <si>
    <t>37.0 (10.4)</t>
  </si>
  <si>
    <t>34-35mg</t>
  </si>
  <si>
    <t>84-90mg</t>
  </si>
  <si>
    <t>Inclusion criteria: outpatients aged at least 18 years; met DSM-III criteria for a diagnosis of unipolar major depression; HAMD score of at least 20. Exclusion criteria: significant medical illness; use of concomitant medication with any potential psychiatric side effects; psychotic features; any other DSM-III axis I diagnosis other than unipolar major depression; HAMD score improved by 20% or more during the placebo run-in</t>
  </si>
  <si>
    <t>Double-dummy (placebo in both arms). Modified ITT (95% of N randomised)</t>
  </si>
  <si>
    <t>Eli Lilly Company</t>
  </si>
  <si>
    <t>Inclusion criteria: outpatients aged 18-65 years; met DSM-III-R criteria for a diagnosis of a major depressive episode; HAMD score of at least 18. Exclusion criteria: pregnant or lactating women; underlying renal, hepatic, neurological, gastrointestinal, or severe cardiovascular disease; schizophrenia; organic brain syndrome; unstable diabetes; recent treatment with MAOIs or neuroleptics, lithium therapy, ECT in the previous 3 months; alcohol or drug abuse; severe risk of suicide; HAMD improved by more than 20% during placebo run-in</t>
  </si>
  <si>
    <t>Paroxetine + fluoxetine placebo</t>
  </si>
  <si>
    <t>Fluoxetine + paroxetine placebo</t>
  </si>
  <si>
    <t>Placebo in both arms. Short-acting benzodiazepines such as temazepam were permitted for use as hypnotics during the study period; no other psychotropic medication could be started. Patients previously stabilised on benzodiazepines were to continue such therapy unchanged throughout the study. Any other concomitant therapy was to continue unchanged where possible</t>
  </si>
  <si>
    <t>Depression symptoms cannot be extracted (in figure). Response and remission not reported for MADRS</t>
  </si>
  <si>
    <t>Placebo in both arms (double-dummy). Non-standard cut-off used for remission</t>
  </si>
  <si>
    <t>Data extracted from Cipriani 2018 SR (imputed response data not extracted) as paper reports pooled data. Modified ITT (97% of N randomised). No measure of variance for baseline HAMD</t>
  </si>
  <si>
    <t>Data extracted from Cipriani 2018 SR (imputed response data not extracted) as paper reports pooled data. Modified ITT (99% of N randomised). No measure of variance for baseline HAMD</t>
  </si>
  <si>
    <t>Inclusion criteria: outpatients aged 18-65 years; met DSM-IV criteria for a diagnosis of nonpsychotic major depressive disorder (assessed with MINI); CGI-S score of at least 4; HAMD score of at least 15. Exclusion criteria: any primary DSM-IV Axis I diagnosis other than major depressive disorder or any anxiety disorder as a primary diagnosis within the past year, with the exception of specific phobias; history of substance abuse or dependence within the past year or had a positive urine drug screen at study entry; failed 2 or more adequate courses of antidepressant therapy during the current episode</t>
  </si>
  <si>
    <t>Placebo also in fluoxetine arm</t>
  </si>
  <si>
    <t>Fluoxetine + duloxetine placebo</t>
  </si>
  <si>
    <t>7 capsules/day</t>
  </si>
  <si>
    <t xml:space="preserve">Placebo also in fluoxetine arm. Modified ITT (97% of N randomised). No SD reported for change score </t>
  </si>
  <si>
    <t>Inclusion criteria: consecutively admitted, markedly to severely ill patients; met RCD and ICD criteria for a diagnosis of primary affective disorder. Exclusion criteria: not reported</t>
  </si>
  <si>
    <t>Not available electronically. 7% bipolar disorder and 2% schizoaffective depression</t>
  </si>
  <si>
    <t xml:space="preserve">Chloral hydrate (1-2 g) was given as a sleeping medication in 28 patients, whereas 10 patients, in whom chloral hydrate was insufficient to induce sleep and who had no specific psychopathological features, received bromazepam (6 mg/24 h) varying from 2 to 13 days. Two patients. one in either group were treated with perazine (100 mg/24 h) 10 to 20 days because of severe insomnia </t>
  </si>
  <si>
    <t>23-80</t>
  </si>
  <si>
    <t>Not available electronically. Excluded in 2004 GL as 'Not relevant comparison for this review (venlafaxine versus placebo)'. 3% chronic depression (duration &gt;2 years)</t>
  </si>
  <si>
    <t>Inclusion criteria: inpatients aged at least 18 years; met DSM-III-R criteria for a primary diagnosis of major depression and melancholia (based on a structured inventory); MADRS score of at least 25; symptoms of depression for at least 1 month. Exclusion criteria: significant physical or mental illnesses (other than depression); myocardial infarction within 6 months of study entry; history of seizure disorder; any psychotic disorder not associated with depression; history of drug or alcohol dependence; score of 4 or more on the suicidal thought item of the MADRS; MADRS score improved by more than 20% during placebo run-in</t>
  </si>
  <si>
    <t>Up to 2000mg of chloral hydrate was allowed at bedtime if needed for sleep (91% of venlafaxine group and 87% of placebo group received chloral hydrate during the trial). Nonpsychopharmacologic drugs or substances with psychotropic effects were also permitted, provided the patient had received a stable dose of the drug for at least 1 month before the study start. Otherwise, such therapies were disallowed, as were any investigational drugs, antipsychotics, other antidepressants, anxiolytics, and sedative-hypnotics. ECT and formal psychotherapy (defined as regularly scheduled sessions) were prohibited</t>
  </si>
  <si>
    <t>Data cannot be extracted for response</t>
  </si>
  <si>
    <t>From Krogh 2017 SR. Non-English language paper (data extracted from SR). TAU in both arms</t>
  </si>
  <si>
    <t>Non-English language paper, data extracted from Krogh 2017 SR. TAU in both arms. Baseline severity not reported by group but can be categorised as more severe. Non-standard definition of response</t>
  </si>
  <si>
    <t>From Cipriani 2018 SR. Non-English language paper, data extracted from Cipriani 2018</t>
  </si>
  <si>
    <t>Non-English language paper, data extracted from Cipriani 2018. No measure of variance for baseline HAMD. Modified ITT (92% of N randomised so categorised as completer)</t>
  </si>
  <si>
    <t>Neugebauer 2006</t>
  </si>
  <si>
    <t>Interpersonal counseling; TAU</t>
  </si>
  <si>
    <t>Neugebauer, R., Kline, J., Markowitz, J. C., Bleiberg, K. L., Baxi, L., Rosing, M. A., ... &amp; Keith, J. (2006). Pilot randomized controlled trial of interpersonal counseling for subsyndromal depression following miscarriage. The Journal of clinical psychiatry, 67(8), 1299-1304.</t>
  </si>
  <si>
    <t>Zimbabwe</t>
  </si>
  <si>
    <t>Inclusion criteria: outpatients at Harare Central Hospital Psychiatric Unit in Zimbabwe; met DSM-IV criteria for a diagnosis of major depression; HAMD score of at least 17. Exclusion criteria: any physical illness; any psychiatric diagnosis besides major depressive disorder; drug or alcohol abuse; organic mental disorder; pregnancy or lactation; use of any prescribed medication except incidental analgesics that could not be stopped; current psychotherapy</t>
  </si>
  <si>
    <t>Not available electronically. From SR checking of 2019-2020 search. Data not extracted for moclobemide. Demographics cannot be extracted as not split by group and not all arms included</t>
  </si>
  <si>
    <t>Eli Lilly Company and Hoffman La Roche and Company</t>
  </si>
  <si>
    <t>NV Orgnanon, Oss</t>
  </si>
  <si>
    <t>6-14 days</t>
  </si>
  <si>
    <t>Inclusion criteria: outpatients aged 18-75 years; met DSM-IV criteria for a diagnosis of a major depressive episode; HAMD score of at least 15; duration of current depressive episode between 1 week and 1 year. Exclusion criteria: pregnancy or lactation; actual suicide risk; history or current diagnosis of bipolar disorder, schizophrenia, psychotic symptoms, schizotypal or borderline personality disorder, or organic mental disorder; current diagnosis (DSM-IV) of anxiety or eating disorder, postpartum depression, epilepsy, or history of seizures or alcohol or substance abuse during the preceding 6 months; clinically relevant progressive disease including renal, cardiovascular, respiratory, or cerbrovascular problems or other serious physical ailments; clinically relevant abnormal findings during screening; HAMD score improved by 25% or more between screening and baseline</t>
  </si>
  <si>
    <t>Mirtazapine (in the evening) + fluoxetine placebo (in the morning)</t>
  </si>
  <si>
    <t>Fluoxetine (in the morning) + mirtazapine placebo (in the evening)</t>
  </si>
  <si>
    <t>Placebo in both arms. Other psychotropics, including benzodiazepines or sedating antihistamines, were not allowed. Medication was permitted for mild physical illnesses other than those defined by exclusion criteria, and up to 4mg/day of lorazepam or estazolam could be administered in the event of sleeping problems or anxiety symptoms. Formal psychotherapy was not permitted during treatment; however, supportive psychotherapy was allowed</t>
  </si>
  <si>
    <t>47.2 (15.0)</t>
  </si>
  <si>
    <t>From Cipriani 2018 SR. Not available electronically. Group assignment, data and demographics not available for 1 participant who did not receive medication (99% of N randomised)</t>
  </si>
  <si>
    <t>34.1mg (31.3)</t>
  </si>
  <si>
    <t>30.7mg (25.5)</t>
  </si>
  <si>
    <t>Placebo in both arms (double-dummy). Modified ITT (90% of N randomised so categorised as completer), no measure of variance for HAMD modified ITT analysis</t>
  </si>
  <si>
    <t>No measure of variance for HAMD change score</t>
  </si>
  <si>
    <t>Discontinuation due to any reason/completers not reported. MADRS data cannot be reported (in figure). Remission and response cannot be extracted (in figure)</t>
  </si>
  <si>
    <t>Inclusion criteria: outpatients aged at least 18 years; met DSM-III criteria for a diagnosis of major depression; symptoms of depression for at least 1 month prior to study entry; HAMD score of at least 20 at screening and baseline. Exclusion criteria: not reported</t>
  </si>
  <si>
    <t>Concomitant therapy with nonpsychopharmacologic agents was permitted (e.g. antihypertensive, antinflammatory, or analgesic medications, hormone replacement therapy, or vitamin supplements)</t>
  </si>
  <si>
    <t>Data only available for modified ITT sample (88% of N randomised at baseline and 86% of N randomised at endpoint, so categorised as completer). N randomised/discontinuation (any reason) not reported by arm. No measure of variance for baseline HAMD. Converted SE to SD for endpoint</t>
  </si>
  <si>
    <t>Not available electronically. 65% of patients had been treated with antidepressant medication earlier in the current phase</t>
  </si>
  <si>
    <t>From Cipriani 2018 SR. Not available electronically. Duration since episode was first diagnosed=475.32 weeks</t>
  </si>
  <si>
    <t>Inclusion criteria: aged 18-75 years; met DSM-III-R criteria for a diagnosis of a major depressive disorder; HAMD score of at least 18; discontinued any previous antidepressant therapy. Exclusion criteria: pregnant or lactating women; severe coexisting disease; unstable diabetes; an organic brain syndrome; history of drug or alcohol abuse; schizophrenic or psychotic patients; severe risk of suicide; received lithium or ECT within 3 months prior to treatment; received MAOIs or oral neuroleptics within 2 weeks of treatment (4 weeks in the case of depot neuroleptics); received benzodiazepines within 3 days before the start of study treatment</t>
  </si>
  <si>
    <t>Concurrent treatment with any drug which was known to have psychotropic effects was not allowed, nor was the use of oral anticoagulants</t>
  </si>
  <si>
    <t>19-68</t>
  </si>
  <si>
    <t>Modified ITT (99% of N randomised at baseline so categorised as ITT, 90% for change score so categorised as completer)</t>
  </si>
  <si>
    <t>Excluded in 2009 GL 'Atypical depression'. Preliminary report of ongoing study</t>
  </si>
  <si>
    <t>Not available electronically. From Cipriani 2018 SR. Duration of current episode=3.58 years</t>
  </si>
  <si>
    <t>Paroxetine (CR versus IR); placebo</t>
  </si>
  <si>
    <t>Inclusion criteria: aged at least 60 years; met DSM-IV criteria for a primary diagnosis of MDD (without psychotic features; single or recurrent episode); current episode duration of at least 2 months; HAMD score of at least 18 at both screening and baseline, with a score on item 1 (depressed mood) of at least 2. Exclusion criteria: HAMD score improved by 25% or more between screening and baseline; primary or predominant DSM-IV Axis I disorder (within 6 monts prior to screening) other than MDD; lifetime schizophrenia, schizoaffective disorder, or bipolar disorder; alcohol or substance abuse or dependence within 6 months prior to screening; current diagnosis of dementia; Mini-Mental State Examination (MMSE) score of 24 or less; depression secondary to a medical condition; history of brief depressive episodes (8 weeks or less with spontaneous remission); formal psychotherapy concurrently or in the 12 weeks prior to screening; attempted suicide within 6 months prior to screening or current suicidal or homicidal risk; ECT or TMS within 6 months prior to screening; lifetime history of seizure disorder; clinically significant ECG abnormalities or abnormal laboratory findings; any current or recent use of other psychoactive drugs; history of intolerance to paroxetine; investigational drug use or other clinical trial participation within 3 months prior to screening; likelihood of nonadherence with study procedures or study medication</t>
  </si>
  <si>
    <t>Concomitant use of other psycotropic medications was prohibited during the study, with the exception of zolpidem or zaleplon to treat sleep disturbance during the run-in phase and the first 2 weeks of the double-blind study. Patients were instructed not to take these sleep medications the evening prior to any clinic visit. The use of opioid analgesics was prohibited during the study. Continued use of nonopioid analgesics, suchc as nonsteroidal anti-inflammatory drugs, taken prior to study entry was permitted, provided that the dosage did not change during the study</t>
  </si>
  <si>
    <t>67.5 (6.7)</t>
  </si>
  <si>
    <t>6.3 (16.4)</t>
  </si>
  <si>
    <t>Not available electronically. Data not extracted for 12.5mg arm as below BNF recommended therapeutic dose. Data and demographics only available for modified ITT sample (98-99% of N randomised)</t>
  </si>
  <si>
    <t>Modified ITT (98% of N randomised). SE converted to SD for change score</t>
  </si>
  <si>
    <t>Not available electronically. Excluded from 2004 GL as 'Inadequate diagnosis of depression [Geddes2002*]'. 45% had received previous treatment for current episode</t>
  </si>
  <si>
    <t>Not available electronically. N&lt;10/arm for analysis</t>
  </si>
  <si>
    <t>100-225mg/day</t>
  </si>
  <si>
    <t>143mg (53)</t>
  </si>
  <si>
    <t>4-9 capsules/day</t>
  </si>
  <si>
    <t>Inclusion criteria: aged 18-65 years; met DSM-III criteria for a diagnosis of major depressive disorder (single or recurrent subtype); HAMD score of at least 18; Raskin Depression Scale (RDS) scorer of at least 8, with the Covi Anxiety Scale score being less than or equal to the RDS score; duration of present illness at least 1 month. Exclusion criteria: psychopathy or psychosis, bipolar, involutional, schizoaffective, or secondary depression; severe liver or kidney disease; uncontrolled cardiovascular, pulmonary, endocrinological, or collagen diseases; glaucoma; history of urinary retention; paralytic ileus; convulsive disorders; any disorder contraindicating the use of tricyclic medication; known to be sensitive to benzodiazepines or antidepressants; actively abusing alcohol or other drugs; requiring other psychotropic medications, anticholinergics, guanethidine, propanolol, methyldopa, or thyroid medications</t>
  </si>
  <si>
    <t>Upjohn Company</t>
  </si>
  <si>
    <t>Discontinuation due to SE. Data cannot be extracted for response (in figure). No measure of variance for HAMD</t>
  </si>
  <si>
    <t>Not available electronically. Excluded from 2004 GL as 'Daily dose of clomipramine was less than its therapeutic level. [Geddes2002*]' (but within range recommended by BNF)</t>
  </si>
  <si>
    <t>Inclusion criteria: outpatients aged 18-65 years; met DSM-III criteria for a diagnosis of MDD; HAMD score=18-25. Exclusion criteria: organic brain disease or history of seizures; serious illness including cardiovascular, hepatic, renal, respiratory, haematologic that is not controlled; hyperthyroidism; history of severe allergy or multiple adverse drug reactions; recent history (less than one year) of drug and/or alcohol abuse; concurrent administration of psychotropic drugs except for benzodiazepines; use of MAOI within 2 weeks of starting the study; family history of phospholipidosis; serious suicidal risk; pregnancy or lactation when entering the study</t>
  </si>
  <si>
    <t>2.8 (3.7)</t>
  </si>
  <si>
    <t>Not available electronically. Excluded from 2004 GL as 'Not relevant comparison for this review (dose response, placebo controlled trial)'. Mean duration of current episode=108 weeks</t>
  </si>
  <si>
    <t>Venlafaxine (75mg, 225mg, 375mg); placebo</t>
  </si>
  <si>
    <t>All participants had primary diagnosis of OCD with depression as secondary diagnosis. Intervention targets OCD more than depression</t>
  </si>
  <si>
    <t>Brief dynamic therapy + SSRI; SSRI</t>
  </si>
  <si>
    <t>All participants had primary diagnosis of panic disorder with depressive symptoms as secondary. Intervention targeted panic disorder more than depression</t>
  </si>
  <si>
    <t>Brief dynamic therapy + any AD; counselling + SSRI</t>
  </si>
  <si>
    <t>Not available electronically. No validated scale was used to assess depression</t>
  </si>
  <si>
    <t>Behavioural therapies individual + AD</t>
  </si>
  <si>
    <t>Cognitive and cognitive behavioural therapies individual + AD</t>
  </si>
  <si>
    <t>Cognitive and cognitive behavioural therapies group + AD</t>
  </si>
  <si>
    <t>Problem solving individual + AD</t>
  </si>
  <si>
    <t>Long-term psychodynamic psychotherapy individual + AD</t>
  </si>
  <si>
    <t>Interpersonal psychotherapy (IPT) individual + AD</t>
  </si>
  <si>
    <t>Counselling individual + AD</t>
  </si>
  <si>
    <t>Self-help + AD</t>
  </si>
  <si>
    <t>Short-term psychodynamic psychotherapies individual + AD</t>
  </si>
  <si>
    <t>Psychoeducation group + AD</t>
  </si>
  <si>
    <t>Exercise individual + AD</t>
  </si>
  <si>
    <t>Exercise group + AD</t>
  </si>
  <si>
    <t>Yoga group + AD</t>
  </si>
  <si>
    <t>Peer support group + AD</t>
  </si>
  <si>
    <t>Mindfulness or meditation group + AD</t>
  </si>
  <si>
    <t>Light therapy + AD</t>
  </si>
  <si>
    <t>Relaxation individual + AD</t>
  </si>
  <si>
    <t>Cognitive and cognitive behavioural therapies individual + exercise group</t>
  </si>
  <si>
    <t>Short-term psychodynamic psychotherapy individual; CBT individual (15 sessions or over)</t>
  </si>
  <si>
    <t>Depression management; anxiety management; attention placebo</t>
  </si>
  <si>
    <t>Added to pairwise</t>
  </si>
  <si>
    <t>Unpublished data in Cipriani 2018 SR. Two mirtazapine arms: 15mg and 30mg. Mirtazapine arms combined for pairwise analysis</t>
  </si>
  <si>
    <t>Unpublished data in Cipriani 2018 SR. Three mirtazapine arms: 15mg, 30mg, 45mg. Mirtazapine arms combined for pairwise analysis</t>
  </si>
  <si>
    <t>Unpublished data in Cipriani 2018 SR. Within-class comparison not added to pairwise analysis</t>
  </si>
  <si>
    <t>Data not extracted for PHQ-8 as version outside protocol. All participants received MARIGOLD intervention with one of three enhancements. Within-class comparison, not added to pairwise analysis</t>
  </si>
  <si>
    <t>From Cipriani 2018 SR. Data cannot be extracted for sleep. Within-class comparison, not added to pairwise analysis</t>
  </si>
  <si>
    <t>Not all participants living in Iran but all of Iranian nationality. Only discontinuation data can be added to pairwise analysis as no measure of variance for baseline BDI</t>
  </si>
  <si>
    <t>Added to pairwise analysis?</t>
  </si>
  <si>
    <t>Modified ITT, 98% of N randomised. No measure of variance reported for change score. Remission and response calculated on ITT sample (on basis of LOCF)</t>
  </si>
  <si>
    <t>No measure of variance reported for MADRS. Response rates calculated on ITT sample (LOCF)</t>
  </si>
  <si>
    <t>No measure of variance reported for change score. Remission and response calculated on ITT sample (LOCF)</t>
  </si>
  <si>
    <t>No measure of variance for MADRS scores. Definition of response includes CGI-I score=1-2. Response calculated on ITT sample (LOCF)</t>
  </si>
  <si>
    <t>Baseline severity cannot be extracted but can be categorised as more severe based on inclusion criterion. Response calculated for ITT sample (LOCF)</t>
  </si>
  <si>
    <t>No measure of variance reported for baseline MADRS. Response reported for ITT sample (LOCF)</t>
  </si>
  <si>
    <t>TAU in both arms (weekly individual cognitive-behavioral psychotherapy that primarily targeted marijuana use). No measure of variance for endpoint HAMD. Response reported for ITT sample (LOCF)</t>
  </si>
  <si>
    <t>Response reported for ITT sample (LOCF)</t>
  </si>
  <si>
    <t>Modified ITT (97% of N randomised). No measure of variance for endpoint. Response reported for ITT sample (LOCF)</t>
  </si>
  <si>
    <t>Remission defined as endpoint score of &lt;9 on BDI AND &lt;10 on HAMD. Remission reported for ITT sample (LOCF)</t>
  </si>
  <si>
    <t>Modified ITT analysis (participants who took at least 1 dose of drug and had at least 1 valid post-baseline MADRS assessment), 95% of N randomised so categorised as ITT. Response only reported for ITT sample (LOCF)</t>
  </si>
  <si>
    <t>Modified ITT, 94% of N randomised so categorised as completer. Response reported for ITT sample (LOCF)</t>
  </si>
  <si>
    <t>(defined by study)</t>
  </si>
  <si>
    <t>ERRORS</t>
  </si>
  <si>
    <t>TOTAL</t>
  </si>
  <si>
    <t>% of studies in severity level</t>
  </si>
  <si>
    <t>Linked to primary endpoint outcomes sheet</t>
  </si>
  <si>
    <t xml:space="preserve">above </t>
  </si>
  <si>
    <t xml:space="preserve">mean </t>
  </si>
  <si>
    <t>threhold</t>
  </si>
  <si>
    <t>below</t>
  </si>
  <si>
    <t>threshold</t>
  </si>
  <si>
    <t>Remission defined as loss of RDC diagnosis (assessed with SADS); paper reports a baseline mean HAMD for the whole sample 16.1 (SD=5.0), so should be categorised as more severe</t>
  </si>
  <si>
    <t>NA; mean baseline score on the cut-off (BDI-II 30) -&gt; categorised as more severe</t>
  </si>
  <si>
    <t>678 STUDIES</t>
  </si>
  <si>
    <t>Modified version  of HAMD, 27 items. Only discontinuation data can be extracted</t>
  </si>
  <si>
    <t>Tyrosine; imipramine; placebo</t>
  </si>
  <si>
    <t>Added to pairwise?</t>
  </si>
  <si>
    <t>Number of sessions not reported (assumed over 15 sessions as based on Beck model); N completers and randomized same (and discontinuation figure added) on assumption of no dropout (none reported). 'Follow-up' reported but duration of this follow-up not reported so unable to extract data. CBT arms combined for pairwise analysis</t>
  </si>
  <si>
    <t>Excluded from 2009 GL 'Open-label study'. 92% 'newly diagnosed', 8% partial or non-responder to prescribed antidepressants. Within-class comparison so not added to pairwise analysis</t>
  </si>
  <si>
    <t>Three exercise arms: low intensity, moderate intensity, high intensity. Data not extracted for high intensity as N&lt;10. No participants were receiving any antidepressant therapy. Within-class comparison, not added to pairwise analysis</t>
  </si>
  <si>
    <t>Data only extracted for acute 8-week phase. Within-class comparison, not added to pairwise analysis</t>
  </si>
  <si>
    <t>Excluded in 2004 GL as 'No formal depression diagnostic assessment conducted'; Data not extracted for maprotiline (Ludiomil). % remission reported but definition of remission is unclear. Demographics cannot be extracted as not split by group and one arm not included. Data reported split by endogenous and neurotic cases which were combined during data extraction. Within-class comparison, not added to pairwise analysis</t>
  </si>
  <si>
    <t>Excluded in 2004 GL as 'No interpretable data available [Geddes2002*]'. Baseline severity not reported but can be categorised based on inclusion criterion. Cannot add depression symptoms change score to pairwise analysis as no SD reported (only discontinuation due to SE included in pairwise analysis)</t>
  </si>
  <si>
    <t>Data not reported for depression symptoms or response/remission (assessed with HAMD)</t>
  </si>
  <si>
    <t>From Cipriani 2018 SR. 0.3% (N=1) with bipolar disorder. 50% at least one concurrent illness. Within-class comparison so not included in pairwise analysis</t>
  </si>
  <si>
    <t>Any antidepressant (drugs not specified); 2 any AD arms for acute phase (based on maintenance treatment that is not extracted here). Data not extracted for follow-up as treatment still being received. Data not extracted for 'endpoint analyseis' (excludes those not completing first post-baseline assessment and patients prescribed inadequate doses of medication) as 89% of N randomised and completer data reported. Two any AD arms combined for pairwise analysis</t>
  </si>
  <si>
    <t>Significant difference in 'healthiest level of functioning in previosu 5 years' with higher score for one of AD groups than other 2 arms</t>
  </si>
  <si>
    <t>Mean age only available for completers. Two amitriptyline arms combined for pairwise analysis</t>
  </si>
  <si>
    <t>Within-class comparison so data not included in pairwise analysis</t>
  </si>
  <si>
    <t>Included in 2004 GL but excluded in 2009GL as 2 participants dropped out and were replaced [this is not correct]. Data cannot be extracted for follow-up as N&lt;10/arm. 16% had been stabilized on medication prior to entering the study. Two cognitive bibliotherapy arms combined for pairwise analysis</t>
  </si>
  <si>
    <t>From SR checking from citation search. Data cannot be extracted for quality of life as only subscales reported. Data and demographics only available for completers. In both groups, concomitant medical conditions were common at baseline; 78% of patients in the sertraline group and 72% of the fluoxetine group had comorbidities of some type, with neuroses, cardiovascular problems, rheumatological diseases, digestive problems and endocrine diseases being the most frequent. Within-class comparison, not included in pairwise analysis</t>
  </si>
  <si>
    <t>Two escitalopram arms (10mg, 20mg); Modified ITT analysis used (96% of randomized) and demograohics, etc, only reported for this group. Data not extracted for quality of life as scale not validated ('16-item instrument derived from Quality of Life Enjoyment and Satisfaction Questionnaire'). Paper does not report N randomised, just reports number who entered double-blind treatment but N randomised and drop-out figures extracted from Cipriani 2018 database. Data combined for escitalopram and citalopram for pairwise analysis</t>
  </si>
  <si>
    <t>Data not extracted for fluvoxamine. Of the 12 participating centers, only 8 furnished sufficient data for analyses. Data/demographics only reported for modified ITT sample, N randomised by group not reported, data only available for 99% of whole sample (including fluoxetine). 68% any prior treatment, does not appear to be restricted to the current episode. 71% duration of present episode &lt;1 year. 11% any significant medical condition. Depression symptoms cannot be added to pairwise analysis as no measure of variance</t>
  </si>
  <si>
    <t>Treatment group participants endorsed significantly higher CBDI (p=.027) and marginally higher CB-PHQ-9 (p=.053) scores than controls</t>
  </si>
  <si>
    <t>DSM-III-R diagnoses (assessed with SCID): 67% MDD, 29% depressive disorder NOS, 4% dysthymia. Mean number of diagnosed medical conditions=3.2 (1.5). Problem solving arms combined for pairwise analysis</t>
  </si>
  <si>
    <t>From Cipriani 2018 SR. Within-class comparison, data not included in pairwise analysis</t>
  </si>
  <si>
    <t>MacKinnon 2008 from Ahern 2018 SR. Drop-out more than 20% higher in CCBT arm than attention placebo (34% versus 12%). 70% scoring above caseness (CES-D&gt;16) at baseline. Protocol retrosectively registered and no outcomes specified. Self-help arms combined for pairwise analysis</t>
  </si>
  <si>
    <t>From Cipriani 2018 SR. Unpublished, extracted from Cipriani. Data not extracted for agomelatine. Response not included in pairwise analysis as imputed for placebo arm</t>
  </si>
  <si>
    <t>Measure of variance not reported in paper, extracted from 2009 GL</t>
  </si>
  <si>
    <t>Age range includes age outside of inclusion criterion age range. Within-class comparison, not included in pairwise analysis</t>
  </si>
  <si>
    <t>Data not extracted for 1-week follow-up (&lt;1 month). Proportion on antidepressants at baseline not reported. Within-class comparison, not included in pairwise analysis</t>
  </si>
  <si>
    <t>Excluded in 2004 GL as 'Not relevant comparison for this review (extended release versus immediate release)'. Not available electronically. Data and demographics onlyl available for modified ITT (95% of N randomised). Venlafaxine arms combined for pairwise analysis. Only discontinuation data can be included in pairwise</t>
  </si>
  <si>
    <t>Dose-response study. Baselne severity not reported but can be categorised as more severe based on inclusion criterion. Within-class comparison, not included in pairwise analysis</t>
  </si>
  <si>
    <t>Identified via Konradt 2018. Two CBT arms: Cognitive Narrative Therapy (CNT) and Cognitive-Behavioral Therapy (CBT). Demographics only available for 81% of N randomised. Within-class comparison, not included in pairwise analysis</t>
  </si>
  <si>
    <t>From GC member [JC]. Algorithm (3 successive steps of fluoxetine, nortiptyline, mirtazapine); 8 sessions versus 16 sessions. Proportion with dysthymia not reported. Modified ITT approach (those who started treatment; 87% of N randomised). Demographics and data only reported for modified ITT sample. 17% duration of current episode &gt;2 years. 17% psychiatric treatment during current episode. 20% medication 3 months before study. Within-class comparison, not included in pairwise analysis</t>
  </si>
  <si>
    <t>Quality of life cannot be included in pairwise analysis as no measure of variance</t>
  </si>
  <si>
    <t>Data not extracted for CCBT + TAU arm as not cancelled out by TAU. Data not extracted for SF-36 as only reported role limitations due to emotional problems (RL) and general mental health (GMH) subscales. Adherence to CCBT (defined as being exposed to all essential steps of the intervention, which was operationalised as having completed five or more sessions) was 40% for CCBT, TAU adherence (defined as receiving at least four consultations or antidepressant medication) was 34% for TAU arm</t>
  </si>
  <si>
    <t>44.7 (12.0)</t>
  </si>
  <si>
    <t>No statistically significant differences between two arms included</t>
  </si>
  <si>
    <t>Data not included for CCBT + TAU arm</t>
  </si>
  <si>
    <t>Sham acupuncture + fluoxetine arm does not meet inclusion criteria</t>
  </si>
  <si>
    <t>Intervention: Combination intervention not of interest (only one arm met criteria)</t>
  </si>
  <si>
    <t>Two duloxetine arms combined for pairwise analysis</t>
  </si>
  <si>
    <t>From Cipriani 2018 SR. Group assignment of N=1 who is excluded (from data and demographics) due to lack of post-baseline assessment not reported, demographics reported for 99% of N randomised, assumed equal group sizes in outcome. Within-class comparison, not added to pairwise analysis</t>
  </si>
  <si>
    <t>Data not extracted for HAMD sleep subscales. Demographics only reported for completer sample. Converted SE to SD. Within-class comparison, not included in pairwise analysis</t>
  </si>
  <si>
    <t>Excluded in 2009 GL 'Don't provide no. of participants per treatment group. Cannot extract data (aerobic vs. non-aerobic exercise).'. No Ns reported for any outcome or for randomisation. Ns reported in Krogh 2017 SR (N=14 for exercise and 11 for control). 78% major depression, 22% minor depression. Data and demographics only reported for completers. Follow-up not available for waitlist (so not included in pairwise analysis as within-class comparison). Exercise arms combined for pairwise analysis</t>
  </si>
  <si>
    <t>Five exercise arms (7 kcal/kg/week, low dose [LD] 3 days a week; 7 kcal/kg/week, low dose [LD] 5 days a week; 17.5 kcal/kg/week, public health dose [PHD] 3 days a week; 17.5 kcal/kg/week, public health dose [PHD] 5 days a week), fifth arm termed 'attention-placebo' in paper but involved stretching and flexibility exercises. Within-class comparison, not included in pairwise analysis</t>
  </si>
  <si>
    <t>From Berryhill 2019 SR. Proportion on antidepressants at baseline not reported. Two BA arms: same room and videoconferencing. 79% symptomatic diagnosis of PTSD in the past month. Within-class comparison, not included in pairwise analysis</t>
  </si>
  <si>
    <t>From citation search SR checking. Within-class comparison, not included in pairwise analysis</t>
  </si>
  <si>
    <t>In Furkukawa 2019 SR. Three sertraline arms: 50mg, 100mg and 200mg. Proportion of 'patients already undergoing treatment' not reported. Those patients who discontinued before 2 weeks of active drug therapy because of inadequate response, intercurrent medical problems, or unacceptable concomitant medications were replaced. 2% bipolar disorder. 3 sertraline arms combined for pairwise analysis</t>
  </si>
  <si>
    <t>Two CCBT arms (web and web with tracking) and two TAU arms (tracking only and control condition); Paper reports use of CES-D 16, but from description it must be CES-D 20 (there is no CES-D 16), so changed in form to CES-D 20. TAU in all arms. CCBT arms combined for pairwise analysis</t>
  </si>
  <si>
    <t>Modified ITT at baseline (97% of N randomised). Completer is available case as data unavailable for 2 completers. TAU/no treatment arm not included in pairwise analysis</t>
  </si>
  <si>
    <t>TAU/no treatment arm not included in pairwise analysis</t>
  </si>
  <si>
    <t>From Jakobsem 2017 SR. Paroxetine and fluoxetine arms combined for pairwise analysis</t>
  </si>
  <si>
    <t>From Cipriani 2018 SR. Data combined across high and low insomnia subgroups. Within-class comparison, not included in pairwise analysis</t>
  </si>
  <si>
    <t>Data not extracted for gepirone extended release. Trial originally planned as two-site study in which data would be pooled, but because of significant site-investigator interaction and marked disparities in enrollment between sites, paper only uses data from one of the sites</t>
  </si>
  <si>
    <t>Data not extracted for limbitrol or chlordiazepoxide. 'A number of patients who had had recent treatment with a tricyclic antidepressant or a tranquilizer' - proportion not reported. Only discontinuation data can be included in pairwise analysis</t>
  </si>
  <si>
    <t>Data combined for lofepramine and imipramine for pairwise analysis</t>
  </si>
  <si>
    <t>Depression symptomatology cannot be extracted (in figures or no measure of variance reported) and discontinuation not reported</t>
  </si>
  <si>
    <t>Data not extracted for alprazolam. Data cannot be included in pairwise analysis as data only reported for 'evaluable' patients (87% of N randomised) and N randomised and discontinuation not reported by group</t>
  </si>
  <si>
    <t>Not available electronically. Two citalopram arms (20mg, 40mg). Data not extracted for 10mg or 60mg arms as former is below recommended BNF dose, and latter is over BNF maximum dose. 46% previous antidepressant treatment but doesn’t appear to be specific to current episode. Only data for discontinuation can be extracted. Baseline sceverity score cannot be extracted but can be categorised as more severe based on inclusion criterion. Citalopram arms combined for pairwise analysis</t>
  </si>
  <si>
    <t>Continuous outcomes cannot be extracted (citalopram arms combined and no measure of variance) and data cannot be extracted for response (in figure). Discontinuation due to side effects cannot be extracted</t>
  </si>
  <si>
    <t>Reports subgroup of a larger study but no reference given for larger study. Data cannot be extracted for Q-LES-Q as only subscales reported. Within-class comparison, not included in pairwise analysis</t>
  </si>
  <si>
    <t>Unpublished, data extracted from 2009 GL. Escitalopram and citalopram combined for pairwise analysis</t>
  </si>
  <si>
    <t>Unpublished, data extracted from Cipriani 2018 SR. Two escitalopram arms: 10mg and 28mg. Two escitalopram arms combined for pairwise analysis</t>
  </si>
  <si>
    <t>Unpublished, data extracted from 2009 GL. Demographics only available for modified ITT sample (N=197; 96% of N randomised). Within-class comparison, not included in pairwise analysis</t>
  </si>
  <si>
    <t>Unpublished, data extracted from 2009 GL. Escitalopram and sertraline combined for pairwise analysis</t>
  </si>
  <si>
    <t>From Hacker 2016 SR. Baseline depression scores above clinical threshold. 34% presented with a depressive disorder, 32% with an anxiety disorder, and 11% with an adjustment disorder. 101 participants enrolled but treatment assignment only reported for N=99. Within-class comparison, not included in pairwise analysis</t>
  </si>
  <si>
    <t>Not available electronically. Within-class comparison, not included in pairwise analysis</t>
  </si>
  <si>
    <t>TAU (standard inpatient treatment) in both arms. Data and demographics only available for completers. 4% bipolar. Within-class comparison, not included in pairwise analysis</t>
  </si>
  <si>
    <t>From Serretti 2011 SR. Not available electronically. Only discontinuation data can be extracted. Baseline severity cannot be extracted but can be categorised as more severe based on inclusion criterion and figure. Within-class comparison, not included in pairwise analysis</t>
  </si>
  <si>
    <t>Two CCBT arms (MoodGYM [free to use] and Beating the Blues [commercially produced CCBT intervention]). Littlewood 2015 from Ahern 2018 SR. 88% previously prescribed antidepressants (for previous episodes of depression). 81% received concurrent antidepressants. 81% of participants had a confirmed depressive episode according to ICD criteria. 14% chronically depressed. Two CCBT + AD arms combined for pairwise analysis</t>
  </si>
  <si>
    <t>Not available electronically, data extracted from Cipriani 2018 SR as paper reports pooled data. Excluded in 2004 GL as 'Unable to ascertain how many patients were randomised to each treatment group, therefore unable to extract any data'. Paroxetine arms combined for pairwise analysis</t>
  </si>
  <si>
    <t>No SD reported for change score</t>
  </si>
  <si>
    <t>From GC member [JC]. Data not extracted for social skill + placebo or social skill + amitriptyline as social skills training outside of protocol for psych intervention. Demographics cannot be extracted as not reported by arm and not all arms included in this review. Data only extracted for acute (and not maintenance) phase. Only completer data reported. Not included in pairwise analysis as comparison not of interest</t>
  </si>
  <si>
    <t>From Cipriani 2018 SR. Unpublished trial extracted from paper that pools data (limited demographic and background data available). Fluoxetine and sertraline arms combined for pairwise analysis</t>
  </si>
  <si>
    <t>Two paroxetine arms: controlled-release and immediate release. Data and demographics available for modified ITT (99% of N randomised). Two paroxetine arms combined in pairwise analysis</t>
  </si>
  <si>
    <t>Two venlafaxine arms: fixed dose and flexible dose. Two venlafaxine arms combined for pairwise analysis</t>
  </si>
  <si>
    <t>From Cipriani 2018 SR. Not available electronically (and paper not available from British library), data extracted from Cipriani 2018 SR. Two escitalopram arms combined for pairwise analysis</t>
  </si>
  <si>
    <t>From Cipriani 2018 SR. Not available electronically(and paper not available from British library), data extracted from Cipriani 2018 SR. Escitalopram and paroxetine arms combined for pairwise analysis</t>
  </si>
  <si>
    <t>Placebo in both arms (double-dummy). All participants drug-naïve. Demographics and data only reported for modified ITT (82% of N randomised). Within-class comparison, not included in pairwise analysis</t>
  </si>
  <si>
    <t>From Cipriani 2018 SR. Not available electronically. Non-English language paper, data extracted from Cipriani 2018 SR. Within-class comparison, not included in pairwise analysis</t>
  </si>
  <si>
    <t>Traditional acupuncture + paroxetine</t>
  </si>
  <si>
    <t>Traditional acupuncture</t>
  </si>
  <si>
    <t>Traditional non-specific point acupuncture</t>
  </si>
  <si>
    <t>Sham electrostimulation at non-specific points with no current</t>
  </si>
  <si>
    <t>Traditional acupuncture + non-directive/supportive/person-centred counselling</t>
  </si>
  <si>
    <t>Electroacupuncture + fluoxetine</t>
  </si>
  <si>
    <t>Electroacupuncture + paroxetine</t>
  </si>
  <si>
    <t>Laser acupuncture</t>
  </si>
  <si>
    <t>Inactive laser acupuncture</t>
  </si>
  <si>
    <t>Traditional acupuncture + any SSRI</t>
  </si>
  <si>
    <t>Electroacupuncture + any SSRI</t>
  </si>
  <si>
    <t>Culturally adapted versus standard CBT. 14% on antidepressants at baseline. Remission not extracted as definition unclear. Within-class comparison, not included in pairwise analysis</t>
  </si>
  <si>
    <t>Outcomes assessed at longer-term follow-up (12-, 18-, and 24-month) but not reported. Paper reports 152 randomised but baseline data only available for 151. CBT arms combined for pairwise analysis</t>
  </si>
  <si>
    <t>From Cipriani 2018 SR. Conference abstract and unpublished report, data extracted from Cipriani 2018 SR. Data not relevant or available for paroxetine 12.5mg arm as below recommended BNF dose. Two citalopram arms: 20mg and 40mg. Paroxetine and citalopram arms combined for pairwise</t>
  </si>
  <si>
    <t>TAU in all arms. Data not extracted for 2-week follow-up as &lt;1 month. Self-help arms combined for pairwise analysis</t>
  </si>
  <si>
    <t>Escitalopram (branded) versus Escitalopram (generic). Only outcome assessor blinded (not participants or intervention administrators). 13% inpatient. Within-class comparison, not included in pairwise analysis</t>
  </si>
  <si>
    <t>From Cipriani 2018 SR. Not available electronically (and British library could not match this reference), extracted from Cipriani 2018 SR. Within-class comparison, not included in pairwise analysis</t>
  </si>
  <si>
    <t>Endpoint data not reported for Global Assessment of Functioning. 6% bipolar. Upper age range of sample outside inclusion criteria. 1 participant (N=49 randomised) withdrew before randomisation revealed but assignment not reported. Within-class comparison, not included in pairwise analysis</t>
  </si>
  <si>
    <t>Excluded in 2004 GL as 'Patients not diagnosed against recognised classification system'. Within-class comparison, not included in pairwise analysis</t>
  </si>
  <si>
    <t>Escitalopram and fluoxetine arms combined for pairwise analysis</t>
  </si>
  <si>
    <t>Two TAU arms (one generic mental health nurse care and one usual GP care). All 3 groups of patients remained free to consult their GPs throughout the course of the study, and could be prescribed psychotropic drug treatments. Baseline severity only available for available case sample (N&lt;completers, those attending 4-month assessment interview). Two TAU arms combined for pairwise analysis</t>
  </si>
  <si>
    <t>From Cipriani 2018 SR. Conference abstract but data extracted from Cipriani 2018. Within-class comparison, not included in pairwise analysis</t>
  </si>
  <si>
    <t>From SR checking of 2019-2020 search. Three venlafaxine arms combined for pairwise analysis</t>
  </si>
  <si>
    <t>From Cipriani 2018 SR. Not available electronically. Three venlafaxine arms: 75mg, 150mg and 200mg. Data and demographics only available for modified ITT sample (88% of N randomised). Three venlafaxine arms combined for pairwise analysis</t>
  </si>
  <si>
    <t>From Cipriani 2018 SR. Not available electronically (BL advised that they cannot match reference), data extracted from Cipriani 2018 SR. Three mirtazapine arms combined for pairwise analysis</t>
  </si>
  <si>
    <t>NR (authors have financial interests in pharmaceutical companies)</t>
  </si>
  <si>
    <t>The majority of participants were referred from general practitioners (111/115). Within-class comparison, not included in pairwise analysis</t>
  </si>
  <si>
    <t>From Harrer 2019 SR. Demographics only available for completers. Age not reported for expressive writing group. Within-class comparison, not included in pairwise analysis</t>
  </si>
  <si>
    <t>All participants receiving antidepressant medication for less than 2 weeks (most for less than 1 week). Two exercise arms combined for pairwise analysis</t>
  </si>
  <si>
    <t>Demographics and data only reported for modfied ITT sample (at least one dose of double-blind study medication and at least one valid post-baseline assessment of the MADRS total score), 99.6% of N randomised (used mITT N as N randomised). Escitalopram and citalopram combined for pairwise analysis</t>
  </si>
  <si>
    <t>Excluded from 2009 GL 'Foreign language'. Data extracted from Cipriani 2018 SR. Within-class comparison, not included in pairwise analysis</t>
  </si>
  <si>
    <t>Both psych interventions fall into the CBT class. Mean age only reported for completers. Data not extracted for 4 weeks after treatment as only 2 weeks after endpoint assessment and so &lt;1 month follow-up. Within-class comparison, not included in pairwise analysis</t>
  </si>
  <si>
    <t>Frequency of pleasant events not extracted as assessed using adapted (non-validated) scale. Two CBT arms combined for pairwise analysis</t>
  </si>
  <si>
    <t>From Berryhill 2019 SR. Two BA arms: telephone and same room. Proportion on medication at baseline not reported. 'ITT' data not extracted as data only available for 72% of N randomised and completer data available. Within-class comparison, not included in pairwise analysis</t>
  </si>
  <si>
    <t>From Cipriani 2018 SR. Not available electronically (not available from British Library, reference does not match), data extracted from Cipriani 2018 SR. Within-class comparison, not included in pairwise analysis</t>
  </si>
  <si>
    <t>Data not extracted for fluvoxamine. Demographic data cannot be extracted as not split by group and not all arms included in this review. Cannot be included in pairwise analysis as N randomised not available so disc due to SE and response cannot be used and no measure of variance for depression symptoms</t>
  </si>
  <si>
    <t>No SDs for continuous data and no remission/response reported. 10% taking medication at baseline. Excluded from 2004 GL 'Not clear what treatment was received by comparison group; dropout figures for comparison group not clear; BDI data from &lt; 50% treatment group; SDs for HRSD scores not calculable'. Only discontinuation data can be included in pairwise analysis</t>
  </si>
  <si>
    <t>Placebo in both arms (double-dummy). Within-class comparison, not included in pairwise analysis</t>
  </si>
  <si>
    <t>From SR checking from citation search. Within-class comparison, not included in pairwise analysis</t>
  </si>
  <si>
    <t>Two self-help arms combined for pairwise analysis</t>
  </si>
  <si>
    <t>Remission and response data based on ITT (LOCF) analysis</t>
  </si>
  <si>
    <t>Excluded in 2004 GL 'No evidence that depression diagnosis made according to recognised criteria'. Data not extracted for non-directive counselling arm as N&lt;10 for analysis. Two CBT arms - Cognitive therapy (Beck 1976) and cognitive therapy + behavioural therapy. Demographic data cannot be extracted as not split by arm and not all arms included. Data combined for 2 CBT arms for pairwise analysis. Remission cannot be included in pairwise as N randomised not reported</t>
  </si>
  <si>
    <t>Data not extracted for zimeldine. Baseline severity cannot be extracted (in figure) but categorised as more severe based on figure (and inclusion criterion). N randomised/discontinuation not reported by group. Demographics only reported for modified ITT (those who entered active treatment or had treatment data), 85% of N randomised. 13% bipolar. Cannot be included in pairwise analysis as response only extractable outcome but N randomised not known</t>
  </si>
  <si>
    <t>Two CBT arms: Cognitive Narrative Therapy (CNT) and Cognitive-Behavioral Therapy (CBT). Demographic data not reported. Within-class comparison, not included in pairwise analysis</t>
  </si>
  <si>
    <t>Not available electronically. Two citalopram arms: 20mg and 40mg. Two citalopram arms combined for pairwise analysis</t>
  </si>
  <si>
    <t>Demographics and data only reported for modified ITT (95% of N randomised). Within-class comparison, not included in pairwise analysis</t>
  </si>
  <si>
    <t>Combination therapy was double-blind. N=95 randomized but treatment assignment of those refusing post-randomisation (N=8) not reported and demographics only available for completers. 37% had previous TCA and 51% 'psychotherapy at some time' but dosen't appear to be restricted to current episode. Response and remission cannot be included in pairwise analysis as N randomised not available</t>
  </si>
  <si>
    <t>Proportion only reported for lifetime, rather than current, antidepressant use. Two exercise + sertraline arms combined for pairwise analysis</t>
  </si>
  <si>
    <t>Unpublished, data extracted from Cipriani 2018 SR. Paroxetine and fluoxetine combined for pairwise analysis</t>
  </si>
  <si>
    <t>Two problem solving arms (one delivered by GPs and one by nurses). Two problem solving arms combined for pairwise analysis</t>
  </si>
  <si>
    <t>Two problem-solving arms: Problem-solving and abbreviated problem-solving. Follow-up data not available for waitlist arm (follow-up cannot be included in pairwise as only within-class comparison available). Two problem solving arms combined for pairwise analysis</t>
  </si>
  <si>
    <t>Only discontinuation data available. Depression symptoms cannot be extracted (in figure and median)</t>
  </si>
  <si>
    <t>Data not extracted for fluvoxamine. 4% psychotic depression. Only discontinuation data can be included in pairwise analysis</t>
  </si>
  <si>
    <t>Data and demographics only available for those who completed at least 1 post-baseline assessment. Two exercise arms combined and two self-help arms combined for pairwise analysis</t>
  </si>
  <si>
    <t>From Cipriani 2018 SR. Not available electronically. Data and demographics only available for modified ITT sample (99% of N randomised). 57% had duration of present episode &gt;1 year. Within-class comparison, not included in pairwise analysis</t>
  </si>
  <si>
    <t>Placebo in both arms. Demographics and data reported for modified ITT (97% of N randomised). Within-class comparison, not included in pairwise analysis</t>
  </si>
  <si>
    <t>Data only extracted for acute 8-week phase. Two duoxetine arms combined for pairwise analysis</t>
  </si>
  <si>
    <t>Data pooled across studies in paper but data extracted from Cipriani 2018 SR (Perahia 2008a in Cipriani 2018 SR). Within-class comparison, not included in pairwise analysis</t>
  </si>
  <si>
    <t>Data pooled across studies in paper but data extracted from Cipriani 2018 SR (Perahia 2008b in Cipriani 2018 SR). Within-class comparison, not included in pairwise analysis</t>
  </si>
  <si>
    <t>Two duloxetine arms: one with telephone intervention to promote adherence (telephone intervention not relevant to this review). Within-class comparison, not included in pairwise analysis</t>
  </si>
  <si>
    <t>TAU in all arms. 40% diagnosed with a mood disorder, 2% dysthymia, 19% anxiety disorder (as primary diagnosis). Two self-help with support arms combined for pairwise analysis</t>
  </si>
  <si>
    <t>Previously in pairwise analyses. Two acupuncture arms: electrical and manual. 18% were under psychoactive medication when entering the study. Acupuncture arms combined for pairwise analysis</t>
  </si>
  <si>
    <t>40% had a significant but well-controlled concurrent medical condition prior to entering the study. Lofepramine and imipramine combined for pairwise analysis. Only discontinuation data can be included in pairwise analysis</t>
  </si>
  <si>
    <t>Data not extracted for alprazolam or doxepin. Demographics cannot be extracted as not reported by group and not all arms included. Cannot be included in pairwise analysis due to lack of extractable data</t>
  </si>
  <si>
    <t>Not available electronically. Data not extracted for diazepam or alprazolam. Demographics not available as not split by group and not all arms included. Only discontinuation can be included in pairwise analysis</t>
  </si>
  <si>
    <t>From SR checking of 2019-2020 search. Yoga (with versus without cyclical breathing). Within-class comparison, not included in pairwise analysis</t>
  </si>
  <si>
    <t>Two citalopram arms: Citalopram (10-30mg) and Citalopram (20-60mg); Excluded from 2004 GL as 'Inadequate diagnosis of depression [Geddes2002*]'. Continuation period up to 22 weeks for patients who in the opinion of the investigator would benefit from further treatment but this time period not relevant for this review. Two citalopram arms combined for pairwise analysis</t>
  </si>
  <si>
    <t>Non-English language paper, data extracted from 2009 GL. Bibliotherapy arm not extracted by guideline. No demographics available. Baseline severity not available but can be categorised as more severe based on inclusion criterion. Within-class comparison, not included in pairwise analysis</t>
  </si>
  <si>
    <t>Not available electronically. Excluded from 2004 GL as 'Method of depression diagnosis not specified'. Not included in Cipriani 2018 SR. Data and demographics only reported for those who completed at least 3 weeks of treatment. Within-class comparison, not included in pairwise analysis</t>
  </si>
  <si>
    <t>Samuelian 1998</t>
  </si>
  <si>
    <t>From Cipriani 2018 SR. Data and demographics only available for those who started treatment (N=156, 98% of N randomised). 38% previous antidepressant treatment but does not appear to be restricted to current episode. Disc due to SE and response cannot be included in pairwise analysis as N randomised not available</t>
  </si>
  <si>
    <t>Two CBT group arms (small group and large group). Follow-up data cannot be extracted for waitlist arm as post-treatment and N&lt;10. 68% had received prior treatment for depression but does not appear to be specific to current episode. Two CBT group arms combined for pairwise analysis</t>
  </si>
  <si>
    <t>From Cipriani 2018 SR. Not available electronically. Data not extractable from paper, extracted from Cipriani 2018 SR. Data and demographics only available for 'ITT sample' (N=106, 98% of N randomised). Within-class comparison, not included in pairwise analysis</t>
  </si>
  <si>
    <t>Excluded from 2004 GL as 'Not relevant comparison for this review (dosage investigation of venlafaxine versus placebo)'. Not available electronically. 63% reported previous treatment with an antidepressant, but does not appear to be specific to current episode. Venlafaxine arms combined for pairwise analysis, only discontinuation data can be included in pairwise analysis</t>
  </si>
  <si>
    <t>From Cipriani 2018 SR. Not available electronically. Data cannot be extracted for quality of life (SIP) as only subscales reported. Within-class comparison, not included in pairwise analysis</t>
  </si>
  <si>
    <t>Data cannot be extracted for SF-36 as reported as subscales. Data cannot be extracted for PSQI as reported as % change. 5% dysthymia. 47% previous treatment with an antidepressant, but does not appear to be specific to this episode. Exercise arms combined for pairwise analysis</t>
  </si>
  <si>
    <t>Demographics only reported for modified ITT sample (93% of N randomised). Dropout in figure is not consistent with dropout reported in text (extracted figure reported in text). TSU assumes SD is really SE so data converted</t>
  </si>
  <si>
    <t>From Cipriani 2018 SR. Within-class comparison, data not included in pairwise analysis. TSU assumes SD actually SE and data converted</t>
  </si>
  <si>
    <t>Previously in pairwise analyses. Data and demographics only reported for completers. TSU assumed SD is really SE and data converted</t>
  </si>
  <si>
    <t>Data cannot be extracted for the SF-36 as only subscales reported. 6% dysthymia. 29.6 (15.3) months 'since onset of any depressive symptoms', and 41% previous antidepressant drugs, but does not appear to be restricted to current episode. TSU assumed SD is actually SE and data converted</t>
  </si>
  <si>
    <t>Modified ITT analysis, 93% of N randomised so categorised as completer. TSU assumed SD actually SE and data converted</t>
  </si>
  <si>
    <t>Modified ITT (at least one on-therapy efficacy evaluation), 98% of N randomised. TSU assumes SD actually SE and data converted</t>
  </si>
  <si>
    <t>TSU assumes SD actually SE and data converted</t>
  </si>
  <si>
    <t>Two yoga arms: low dose and high dose. TAU in both arms. 7% on antidepressants at baseline. Data and demographics only available for completers. Inclusion criteria was changed after enrolling 50% of participants. Within-class comparison, not included in pairwise analysis</t>
  </si>
  <si>
    <t>Unpublished data, extracted from Cipriani 2018 SR. Three fluoxetine arms: 20mg, 40mg, 60mg. Fluoxetine arms combined for pairwise analysis</t>
  </si>
  <si>
    <t>Unpublished, data extracted from Cipriani 2018 SR. Two citalopram arms: 20mg and 40mg. Citalopram arms combined for pairwise analysis</t>
  </si>
  <si>
    <t>From Smith 2018 SR. Non-English language, extracted from Smith 2018 SR. No baseline scores but inclusion criterion at least 17 on HAMD. Two different types of electro-acupuncture. No demographic data available. Two acupuncture arms combined for pairwise analysis. Remission cannot be included in pairwise analysis as N randomised not available</t>
  </si>
  <si>
    <t>Previously in pairwise analyses: Two acupuncture arms: electroacupuncture treatment group (acupoints selected on basis of clinical experience) and electroacupuncture control group (acupoints selected on basis that these are frequently used for depression symptoms in China). Data and demographics only available for completers. Acupuncture arms combined for pairwise analysis</t>
  </si>
  <si>
    <t>From Cipriani 2018 SR. Not available electronically. Data and demographics and group assignment only available for 'ITT sample' (N=176, 99% of N randomised). Within-class comparison, not included in pairwise analysis</t>
  </si>
  <si>
    <t>Not available electronically. From Furukawa 2019 SR. Data not extracted for paroxetine 12.5mg arm as below recommended dose on BNF. Data and demographics only available for modified ITT sample (97% of N randomised). Data cannot be included for secondary outcomes in pairwise analysis as no measure of variance</t>
  </si>
  <si>
    <t>Data extracted for 4 week as endpoint as equivalent to first (acute) phase of cross-over trial. Three fluoxetine arms: 20mg, 20mg, 40mg (after 4 weeks the first group received 20mg once every 3rd day). Data and demographics (except gender) only available for completer sample. Within-class comparison, not included in pairwise analysis</t>
  </si>
  <si>
    <t>Error in sertraline-only baseline BDI, adjusted to be consistent with change score. TSU assumed SD actually SE for change score and data converted</t>
  </si>
  <si>
    <t>From Cipriani 2018 SR. Data only extracted for acute 8-week treatment period. 32% inpatients. 21% previous TCA treatment but does not appear to be specific to current episode. Data cannot be extracted for response as measured with HAMD as only reported as composite with all other measures of response (including MADRS and CGI-I). Within-class comparison, not included in pairwise analysis</t>
  </si>
  <si>
    <t>Unpublished, data extracted from Cipriani 2018 SR. Two venlafaxine arms: 75mg and 200mg. Venlafaxine arms combined for pairwise analysis</t>
  </si>
  <si>
    <t>Unpublished, data extracted from Cipriani 2018 SR. Two venlafaxine arms: 75mg and 150mg. Venlafaxine arms combined for pairwise analysis</t>
  </si>
  <si>
    <t>Data and demographics only reported for modified ITT (99% of N randomised). Within-class comparison, not included in pairwise analysis</t>
  </si>
  <si>
    <t>19% anxiolytic and/or antidepressant medication at baseline. No follow-up for waitlist. 38% had another DSM-IV diagnosis; 33% had at least 1 comorbid anxiety disorder. Two self-help with support arms combined for pairwise analysis</t>
  </si>
  <si>
    <t>A greater proportion of patients in the mirtazapine group had previous experience of depressive symptoms and had more than two past suicide attempts.  Conversely, more patients in the fluoxetine group had more than two depressive episodes with hospitalisation in the past</t>
  </si>
  <si>
    <t>Discontinuation/N randomised not reported by group, data only reported for modified ITT sample. Data can only be extracted for HAMD remission (not response or endpoint/change score). No measure of variance reported for MADRS change score</t>
  </si>
  <si>
    <t>Data cannot be extracted for QLESQ or LSEQ as only significant subscales reported. 15% inpatient. Demographics and data only reported for modified ITT sample, 98% of N randomised and N=5 discontinued between randomisation and taking study medication and group assignment not reported for them. Cannot be included in pairwise analysis as only remission and response available but N randomised not available</t>
  </si>
  <si>
    <t>Excluded in 2009 GL 'Drop-out rate =50%' BUT this is based on those completing all lessons rather than dropping out of study. Different length of intervention computerised CWD course 8 weeks and PST 5 weeks but data extracted for 8 weeks for all arms for endpoint. Self-help arms combined for pairwise analysis</t>
  </si>
  <si>
    <t>Baseline severity cannot be categorised, but can be categorised as more severe based in inclusion criterion. Three fluoxetine arms: 20mg, 40mg and 60mg. Fluoxetine arms combined for pairwise analysis</t>
  </si>
  <si>
    <t>Not available electronically. Three fluoxetine arms (5mg, 20mg, 40mg) but data only extracted for 2 as 5mg below minimally effective therapeutic dose. Demographics cannot be extracted as not split by arm and not all arms included. Fluoxetine arms combined for pairwise analysis</t>
  </si>
  <si>
    <t>Not available electronically. All participants received 60mg of duloxetine for 5 of 6 weeks of treatment but starting doses differed. Within-class comparison, not included in pairwise analysis</t>
  </si>
  <si>
    <t>From Smith 2018 SR. Non-English paper, data extracted from SR. Baseline severity not available but can be categorised as more severe based on inclusion criterion. Two acupuncture arms: manual and electroacupuncture. No demographic data available. Remission not extracted as definition unclear. Acupuncure arms combined for pairwise analysis</t>
  </si>
  <si>
    <t>Response data based on completer data but study also has ITT (LOCF) response data which is mirtazapine N=61 more mirtazapine and N=51 for trazodone</t>
  </si>
  <si>
    <t>TAU in both arms. 95% CI converted to SD. Modified ITT (85% of N randomised so categorised as completer). Remission and response based on ITT (LOCF) data</t>
  </si>
  <si>
    <t>Data not extracted for citalopram 10mg arm as below recommended therapeutic dose. Within-class comparison, not included in pairwise analysis</t>
  </si>
  <si>
    <t>Two acupuncture arms: manual and electroacupuncture. Blinding of outcome assessors not achieved at all centres. Acupuncture arms combined for pairwise analysis</t>
  </si>
  <si>
    <t>Not available electronically. Excluded from 2004 GL as 'Not double-blind'. Baseline severity cannot be extracted but can be categorised as more severe based on inclusion criterion. Within-class comparison, not included in pairwise analysis</t>
  </si>
  <si>
    <t>Definition of remission also included no longer meeting DSM-III-R criteria for MDD. Modified ITT reported for endpoint (99% of N randomised). Remission data reported for completers. ITT data (LOCF) also available and remission Ns are 26, 22, 28</t>
  </si>
  <si>
    <t>No measure of variance reported in paper for continuous endpoint, extracted from Cipriani 2018 database. Remission not reported in paper and not extracted from Cipriani 2018 database as imputed</t>
  </si>
  <si>
    <t>Modified ITT (at least 1 post-baseline assessment), 98% of N randomised. Data combined for high and low insomnia subgroups. Remission and response based on ITT (LOCF)</t>
  </si>
  <si>
    <t>From Moore 2017 SR. 91% taking antidepressants during course of therapy. Unclear what comparator is, reported as TAU in text and waitlist in table</t>
  </si>
  <si>
    <t>TAU in both arms. Modified ITT used (number who received treatment) 93% of N randomised</t>
  </si>
  <si>
    <t>Data cannot be extracted for the Sheehan Disability Scale (SDS) as only subscales reported. 18% major depressive disorder, 9% dysthymic disorder, 15% depressive disorder NOS, and 58% adjustment disorder with depressed mood. Requested response data in completers from authors so that study could be included in economic model. Data provided</t>
  </si>
  <si>
    <t>Combined endpoint scores for mild and moderate subgroups. Response data requested from authors and provided</t>
  </si>
  <si>
    <t>Data only extracted for depressed patient (and not their partner). Data only reported for completers. 9% dysthymic disorder. Couples had been married an average of 14 years. Participants were moderately maritally discordant at intake (mean DAS score of 69.93 for wives)</t>
  </si>
  <si>
    <t>Dyadic Adjustment Scale (DAS)</t>
  </si>
  <si>
    <t>Conjoint marital therapy</t>
  </si>
  <si>
    <t>CBT individual</t>
  </si>
  <si>
    <t>28-59</t>
  </si>
  <si>
    <t>39.1 (SD NR)</t>
  </si>
  <si>
    <t>Discontinuation not reported. Follow-up data cannot be extracted</t>
  </si>
  <si>
    <t>Beach, S., O'Leary, K. (1992) Treating depression in the context of marital discord: outcome and predictors of response of marital therapy versus cognitive therapy, Behavior therapy, 23, 507-528</t>
  </si>
  <si>
    <t>Barbato 2018</t>
  </si>
  <si>
    <t>Barbato, A, D'Avanzo, B, Parabiaghi, A. Couple therapy for depression. Cochrane Database of Systematic Reviews 2018, Issue 6.Art. No.: CD004188. DOI: 10.1002/14651858.CD004188.pub3</t>
  </si>
  <si>
    <t>Beach SR, O'Leary KD. The treatment of depression occurring in the context of marital discord. Behavior Therapy 1986;17(1):43-49</t>
  </si>
  <si>
    <t>56% taking medication at baseline</t>
  </si>
  <si>
    <t>Behavioural couples therapy; CBT; IPT</t>
  </si>
  <si>
    <t>Bodenmann, G., Plancherel, B., Widmer, K., Meuwly, N., Hautzinger, M., Beach, S., Gabriel, B., Charvoz, L., Schramm, E. (2008) Effects of Coping-Oriented Couples Therapy on Depression: A Randomized Clinical Trial, Journal of Consulting and Clinical Psychology, 76, 944-954</t>
  </si>
  <si>
    <t>Cohen 2010</t>
  </si>
  <si>
    <t>From Barbato 2018 SR. 37% on medication at baseline</t>
  </si>
  <si>
    <t>Brief, problem-focused couple therapy; waitlist</t>
  </si>
  <si>
    <t>Cohen, S., O'Leary, K. D., &amp; Foran, H. (2010). A randomized clinical trial of a brief, problem-focused couple therapy for depression. Behavior Therapy, 41(4), 433-446</t>
  </si>
  <si>
    <t>Compton 2008</t>
  </si>
  <si>
    <t>From Barbato 2018 SR. Unpublished (clinicaltrials.gov results NCT00612807), results extracted from Barbato 2018 SR</t>
  </si>
  <si>
    <t>Behavioural marital therapy (BMT) + AD; AD</t>
  </si>
  <si>
    <t>Compton J. Adapting marital therapy in older adults with depression. clinicaltrialsgov/ct2/show/NCT00612807</t>
  </si>
  <si>
    <t>Crowe MJ. Conjoint marital therapy: a controlled outcome study. Psychological Medicine 1978;8(4):623-636</t>
  </si>
  <si>
    <t>Denton 2012</t>
  </si>
  <si>
    <t>From Barbato 2018 SR. Depression outcome measure outside protocol (30-item Inventory of Depressive Symptomatology – Clinician Rated version [IDS-C30])</t>
  </si>
  <si>
    <t>Emotionally focused therapy for couples + any AD; any AD</t>
  </si>
  <si>
    <t>Outcome measure outside protocol</t>
  </si>
  <si>
    <t>Denton, W. H., Wittenborn, A. K., &amp; Golden, R. N. (2012). Augmenting antidepressant medication treatment of depressed women with emotionally focused therapy for couples: A randomized pilot study. Journal of Marital and Family Therapy, 38, 23-38</t>
  </si>
  <si>
    <t>Dessaulles 2003</t>
  </si>
  <si>
    <t>From Barbato 2018 SR</t>
  </si>
  <si>
    <t xml:space="preserve">Emotion-focused therapy (EFT) for couples; pharmacotherapy </t>
  </si>
  <si>
    <t>Dessaulles, A., Johnson, S. M., &amp; Denton, W. H. (2003). Emotion-focused therapy for couples in the treatment of depression: A pilot study. The American Journal of Family Therapy, 31(5), 345-353</t>
  </si>
  <si>
    <t>Behavioural marital therapy; CBT individual</t>
  </si>
  <si>
    <t>Emanuels-Zurveen, L., Emmelkamp, P. (1996) Individual Behavioural-CognitiveTherapy v. Marital Therapy for Depression in Maritally Distressed Couples, British Journalof Psychiatry, 169, 181-188</t>
  </si>
  <si>
    <t>Emanuels-Zuurveen 1997</t>
  </si>
  <si>
    <t>Behavioural couples therapy; individual CBT</t>
  </si>
  <si>
    <t>Population: No relationship problems</t>
  </si>
  <si>
    <t>Emanuels-Zuurveen, L., &amp; Emmelkamp, P. M. (1997). Spouse-aided therapy with depressed patients. Behavior Modification, 21(1), 62-77</t>
  </si>
  <si>
    <t>Conjoint IPT; individual IPT</t>
  </si>
  <si>
    <t>Foley, S., Rounsaville, B., Weissman, M., Sholomskas, D., Chevron, E., (1989) Individual versus conjoint interpersonal psychotherapy for depressed patients with marital disputes, International Journal of Family Psychiatry, 29-42</t>
  </si>
  <si>
    <t>Excluded in 2009 GL as 'No formal diagnosis'</t>
  </si>
  <si>
    <t>Amitriptyline + marital therapy; Amitriptyline; Marital therapy + placebo; placebo</t>
  </si>
  <si>
    <t>Friedman, A. S. (1975). Interaction of drug therapy with marital therapy in depressive patients. Archives of General Psychiatry, 32, 619-637</t>
  </si>
  <si>
    <t>Gray 2019</t>
  </si>
  <si>
    <t>Secondary analysis of Cordova et al. (2014). CES-D measured but not reported at baseline or endpoint. Unclear if participants above clinical cut-off for depression</t>
  </si>
  <si>
    <t>Marriage Checkup'; waitlist</t>
  </si>
  <si>
    <t>Gray, T. D., Hawrilenko, M., &amp; Cordova, J. V. (2020). Randomized controlled trial of the marriage checkup: Depression outcomes. Journal of marital and family therapy, 46(3), 507-522</t>
  </si>
  <si>
    <t>38% 'maritally distressed' at baseline and N&lt;10/arm for analysis for that subgroup</t>
  </si>
  <si>
    <t>CBT; behavioural marital therapy; CBT + behavioural marital therapy</t>
  </si>
  <si>
    <t>Jacobson, N. S., Dobson, K., Fruzzetti, A., Schmaling, K. B., &amp; Salusky, S. (1991). Marital therapy as a treatment for depression. Journal of Consulting and Clinical Psychology, 59, 547-557.</t>
  </si>
  <si>
    <t>Excluded in 2004 GL '&gt;50% drop out in one arm' (trial initially included an arm of cognitive therapy which was discontinued because of the high number of dropouts). No assessment at endpoint, first assessment at 1-year</t>
  </si>
  <si>
    <t>Leff J, Vearnals S, Brewin CR, Wolff G, Alexander B, Asen E, Dayson D, Jones E, Chisholm D, Everitt B. The London Depression Intervention Trial. Randomised controlled trial of antidepressants v. couple therapy in the treatment and maintenance of people with depression living with a partner: clinical outcome and costs. British Journal of Psychiatry 2000;177:95-100</t>
  </si>
  <si>
    <t>Lemmens 2009</t>
  </si>
  <si>
    <t>36% have coexisting personality disorder. From Pinquart 2016 SR</t>
  </si>
  <si>
    <t>Couple therapy (single-family, multi-family); TAU</t>
  </si>
  <si>
    <t>Lemmens, G. M., Eisler, I., Buysse, A., Heene, E., &amp; Demyttenaere, K. (2009). The effects on mood of adjunctive single-family and multi-family group therapy in the treatment of hospitalized patients with major depression. Psychotherapy and psychosomatics, 78(2), 98-105</t>
  </si>
  <si>
    <t>Excluded in 2004 GL 'Patients not exclusively depressed; no useable data'. No depression measure</t>
  </si>
  <si>
    <t>O'Leary KD, Turkewitz H. A comparative outcome study of behavioral marital therapy and communication therapy. Journal of Marital &amp; Family Therapy 1981;7(2):159-169</t>
  </si>
  <si>
    <t>Behavioural couples therapy; CBT; waitlist</t>
  </si>
  <si>
    <t>O'Leary KD, Beach SR. Marital therapy: a viable treatment for depression and marital discord. Am J Psychiatry. 1990 Feb;147(2):183-6</t>
  </si>
  <si>
    <t>Pinquart, M., Oslejsek, B., &amp; Teubert, D. (2016). Efficacy of systemic therapy on adults with mental disorders: A meta-analysis. Psychotherapy Research, 26(2), 241-257</t>
  </si>
  <si>
    <t>Seikkula 2013</t>
  </si>
  <si>
    <t>From Pinquart 2016 SR</t>
  </si>
  <si>
    <t>Systemic therapy + TAU; TAU</t>
  </si>
  <si>
    <t>Seikkula, J., Aaltonen, J., Kalla, O., Saarinen, P., &amp; Tolvanen, A. (2013). Couple therapy for depression in a naturalistic setting in Finland: a 2‐year randomized trial. Journal of Family Therapy, 35(3), 281-302</t>
  </si>
  <si>
    <t>Excluded in 2004 GL 'No primary diagnosis of depression'. No depression measure</t>
  </si>
  <si>
    <t>Snyder DK, Wills RM. Behavioral versus insight-oriented marital therapy: Effects on individual and interspousal functioning. Journal of Consulting &amp; Clinical Psychology 1989;57(1):39-46</t>
  </si>
  <si>
    <t>Teichman Y, Bar-el Z, Shor H, Sirota P, Elizur A. A comparison of two modalities of cognitive therapy (individual and marital) in treating depression. Psychiatry 1995;58(2):136-148</t>
  </si>
  <si>
    <t>Excluded in 2004 GL 'Not clear if participants were randomised; 4-arm trial (2 levels of psychotherapy &amp; 2 of pharmacotherapy), outcome data given by psychotherapy only'. All participants have dysthymia</t>
  </si>
  <si>
    <t>Waring EM, Chamberlaine CH, McCrank EW, Stalker CA, Carver C, Fry R, Barnes S. Dysthymia: a randomized study of cognitive marital therapy and antidepressants. Canadian Journal of Psychiatry 1988;33(2):96-99</t>
  </si>
  <si>
    <t>Excluded in 2004 GL 'Patients treated for marital distress not depression'. Depression outcome measure outside protocol (SCL-90)</t>
  </si>
  <si>
    <t>Waring EM, Carver C, Stalker C, et al. A randomized clinical trial of cognitive marital therapy. J Sex Marital Ther 1990;17(1):22-26</t>
  </si>
  <si>
    <t>Excluded in 2004 GL 'Patients treated for marital distress not depression'. Depression outcome measure outside protocol (SCL-90), not clear if symptoms of depression are clinically important</t>
  </si>
  <si>
    <t>Waring EM, Carver C, Stalker C, et al. Waiting list controlled trial of cognitive marital therapy in severe marital discord. J Marital Fam Ther 1991;17(3):243-256</t>
  </si>
  <si>
    <t>Wittenborn 2018</t>
  </si>
  <si>
    <t>N&lt;10/arm for analysis</t>
  </si>
  <si>
    <t>Emotionally focused couple therapy; usual care ('other' couple therapy)</t>
  </si>
  <si>
    <t>Wittenborn, A. K., Liu, T., Ridenour, T. A., Lachmar, E. M., Mitchell, E. A., &amp; Seedall, R. B. (2019). Randomized controlled trial of emotionally focused couple therapy compared to treatment as usual for depression: Outcomes and mechanisms of change. Journal of marital and family therapy, 45(3), 395-409</t>
  </si>
  <si>
    <t>Beach et al. (1990)</t>
  </si>
  <si>
    <t>Sessions focused on increasing positive instrumental and affectional behaviors, decreasing the display of extremely aversive behaviors, improving problem-solving and communication skills, setting reasonable expectations of spouses, and gaining an understanding of the reasons for the development of their marital discord. Therapists were encouraged to select their interventions from a broad range of standard behavioral marital therapy techniques, but to apply these techniques in a specified sequence as described in Beach, Sandeen, O'Leary (1990).</t>
  </si>
  <si>
    <t>Couple</t>
  </si>
  <si>
    <t>Calculated change score</t>
  </si>
  <si>
    <t>Marital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</si>
</sst>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
  </numFmts>
  <fonts count="19" x14ac:knownFonts="1">
    <font>
      <sz val="11"/>
      <color theme="1"/>
      <name val="Calibri"/>
      <family val="2"/>
      <scheme val="minor"/>
    </font>
    <font>
      <b/>
      <sz val="12"/>
      <color theme="1"/>
      <name val="Calibri"/>
      <family val="2"/>
      <scheme val="minor"/>
    </font>
    <font>
      <b/>
      <sz val="22"/>
      <color theme="0"/>
      <name val="Calibri"/>
      <family val="2"/>
      <scheme val="minor"/>
    </font>
    <font>
      <sz val="12"/>
      <color theme="1"/>
      <name val="Calibri"/>
      <family val="2"/>
      <scheme val="minor"/>
    </font>
    <font>
      <b/>
      <sz val="11"/>
      <color theme="1"/>
      <name val="Calibri"/>
      <family val="2"/>
      <scheme val="minor"/>
    </font>
    <font>
      <sz val="11"/>
      <name val="Calibri"/>
      <family val="2"/>
      <scheme val="minor"/>
    </font>
    <font>
      <sz val="11"/>
      <color theme="1"/>
      <name val="Calibri"/>
      <family val="2"/>
    </font>
    <font>
      <u/>
      <sz val="11"/>
      <color theme="10"/>
      <name val="Calibri"/>
      <family val="2"/>
      <scheme val="minor"/>
    </font>
    <font>
      <b/>
      <sz val="12"/>
      <name val="Calibri"/>
      <family val="2"/>
      <scheme val="minor"/>
    </font>
    <font>
      <b/>
      <sz val="12"/>
      <color rgb="FF000000"/>
      <name val="Calibri"/>
      <family val="2"/>
      <scheme val="minor"/>
    </font>
    <font>
      <b/>
      <sz val="12"/>
      <color theme="4"/>
      <name val="Calibri"/>
      <family val="2"/>
      <scheme val="minor"/>
    </font>
    <font>
      <sz val="11"/>
      <color rgb="FFFF0000"/>
      <name val="Calibri"/>
      <family val="2"/>
      <scheme val="minor"/>
    </font>
    <font>
      <b/>
      <sz val="11"/>
      <color theme="1"/>
      <name val="Calibri"/>
      <family val="2"/>
    </font>
    <font>
      <sz val="11"/>
      <color theme="1"/>
      <name val="Calibri"/>
      <family val="2"/>
      <scheme val="minor"/>
    </font>
    <font>
      <u/>
      <sz val="11"/>
      <color theme="1"/>
      <name val="Calibri"/>
      <family val="2"/>
      <scheme val="minor"/>
    </font>
    <font>
      <sz val="11"/>
      <color rgb="FF222222"/>
      <name val="Calibri"/>
      <family val="2"/>
      <scheme val="minor"/>
    </font>
    <font>
      <sz val="11"/>
      <color rgb="FF2E2E2E"/>
      <name val="Calibri"/>
      <family val="2"/>
      <scheme val="minor"/>
    </font>
    <font>
      <b/>
      <sz val="11"/>
      <name val="Calibri"/>
      <family val="2"/>
      <scheme val="minor"/>
    </font>
    <font>
      <b/>
      <sz val="11"/>
      <color rgb="FFC00000"/>
      <name val="Calibri"/>
      <family val="2"/>
      <scheme val="minor"/>
    </font>
  </fonts>
  <fills count="32">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FF00"/>
        <bgColor indexed="64"/>
      </patternFill>
    </fill>
    <fill>
      <patternFill patternType="solid">
        <fgColor rgb="FFFFEAA7"/>
        <bgColor indexed="64"/>
      </patternFill>
    </fill>
    <fill>
      <patternFill patternType="solid">
        <fgColor rgb="FFD19FCA"/>
        <bgColor indexed="64"/>
      </patternFill>
    </fill>
    <fill>
      <patternFill patternType="solid">
        <fgColor rgb="FFEBD5E8"/>
        <bgColor indexed="64"/>
      </patternFill>
    </fill>
    <fill>
      <patternFill patternType="solid">
        <fgColor rgb="FFF9D2CF"/>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FFDD71"/>
        <bgColor indexed="64"/>
      </patternFill>
    </fill>
    <fill>
      <patternFill patternType="solid">
        <fgColor rgb="FF92D0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4" tint="0.39997558519241921"/>
        <bgColor indexed="64"/>
      </patternFill>
    </fill>
    <fill>
      <patternFill patternType="solid">
        <fgColor theme="9" tint="0.79998168889431442"/>
        <bgColor indexed="65"/>
      </patternFill>
    </fill>
    <fill>
      <patternFill patternType="solid">
        <fgColor theme="7" tint="0.59999389629810485"/>
        <bgColor indexed="65"/>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s>
  <cellStyleXfs count="11">
    <xf numFmtId="0" fontId="0" fillId="0" borderId="0"/>
    <xf numFmtId="0" fontId="7" fillId="0" borderId="0" applyNumberFormat="0" applyFill="0" applyBorder="0" applyAlignment="0" applyProtection="0"/>
    <xf numFmtId="0" fontId="3" fillId="0" borderId="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0" borderId="0" applyNumberFormat="0" applyBorder="0" applyAlignment="0" applyProtection="0"/>
    <xf numFmtId="0" fontId="3" fillId="0" borderId="0"/>
    <xf numFmtId="0" fontId="13" fillId="31" borderId="0" applyNumberFormat="0" applyBorder="0" applyAlignment="0" applyProtection="0"/>
  </cellStyleXfs>
  <cellXfs count="483">
    <xf numFmtId="0" fontId="0" fillId="0" borderId="0" xfId="0"/>
    <xf numFmtId="0" fontId="0" fillId="3" borderId="0" xfId="0" applyFill="1"/>
    <xf numFmtId="0" fontId="0" fillId="0" borderId="0" xfId="0" applyAlignment="1">
      <alignment wrapText="1"/>
    </xf>
    <xf numFmtId="0" fontId="1" fillId="2" borderId="9" xfId="0" applyFont="1" applyFill="1" applyBorder="1" applyAlignment="1">
      <alignment wrapText="1"/>
    </xf>
    <xf numFmtId="0" fontId="1" fillId="8" borderId="9" xfId="0" applyFont="1" applyFill="1" applyBorder="1"/>
    <xf numFmtId="0" fontId="1" fillId="7" borderId="9" xfId="0" applyFont="1" applyFill="1" applyBorder="1" applyAlignment="1">
      <alignment wrapText="1"/>
    </xf>
    <xf numFmtId="0" fontId="1" fillId="7" borderId="9" xfId="0" applyFont="1" applyFill="1" applyBorder="1" applyAlignment="1">
      <alignment horizontal="center" wrapText="1"/>
    </xf>
    <xf numFmtId="0" fontId="1" fillId="7" borderId="9" xfId="0" applyFont="1" applyFill="1" applyBorder="1" applyAlignment="1">
      <alignment horizontal="left" wrapText="1"/>
    </xf>
    <xf numFmtId="0" fontId="1" fillId="8" borderId="9" xfId="0" applyFont="1" applyFill="1" applyBorder="1" applyAlignment="1">
      <alignment wrapText="1"/>
    </xf>
    <xf numFmtId="0" fontId="1" fillId="7" borderId="9"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16" borderId="9" xfId="0" applyFont="1" applyFill="1" applyBorder="1" applyAlignment="1">
      <alignment horizontal="center" vertical="center" wrapText="1"/>
    </xf>
    <xf numFmtId="0" fontId="1" fillId="19" borderId="9" xfId="0" applyFont="1" applyFill="1" applyBorder="1" applyAlignment="1">
      <alignment horizontal="center" vertical="center" wrapText="1"/>
    </xf>
    <xf numFmtId="0" fontId="5" fillId="0" borderId="0" xfId="0" applyFont="1" applyFill="1"/>
    <xf numFmtId="0" fontId="5" fillId="0" borderId="9" xfId="0" applyFont="1" applyFill="1" applyBorder="1"/>
    <xf numFmtId="0" fontId="0" fillId="9" borderId="0" xfId="0" applyFill="1"/>
    <xf numFmtId="0" fontId="0" fillId="0" borderId="0" xfId="0" applyProtection="1">
      <protection hidden="1"/>
    </xf>
    <xf numFmtId="0" fontId="0" fillId="0" borderId="0" xfId="0" applyFill="1" applyBorder="1" applyProtection="1">
      <protection locked="0"/>
    </xf>
    <xf numFmtId="0" fontId="1" fillId="0" borderId="0" xfId="0" applyFont="1" applyAlignment="1" applyProtection="1">
      <alignment horizontal="center"/>
    </xf>
    <xf numFmtId="0" fontId="1" fillId="0" borderId="0" xfId="0" applyFont="1" applyProtection="1">
      <protection hidden="1"/>
    </xf>
    <xf numFmtId="0" fontId="1" fillId="0" borderId="0" xfId="2" applyFont="1" applyProtection="1">
      <protection hidden="1"/>
    </xf>
    <xf numFmtId="0" fontId="1" fillId="0" borderId="0" xfId="0" applyFont="1" applyFill="1" applyBorder="1" applyAlignment="1" applyProtection="1">
      <protection locked="0"/>
    </xf>
    <xf numFmtId="0" fontId="9" fillId="0" borderId="9"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4" fillId="0" borderId="0" xfId="0" applyFont="1" applyFill="1" applyBorder="1" applyProtection="1">
      <protection locked="0"/>
    </xf>
    <xf numFmtId="0" fontId="4" fillId="15" borderId="0" xfId="0" applyFont="1" applyFill="1" applyBorder="1" applyProtection="1">
      <protection locked="0"/>
    </xf>
    <xf numFmtId="0" fontId="8" fillId="0" borderId="0" xfId="0" applyFont="1" applyFill="1" applyBorder="1" applyAlignment="1" applyProtection="1">
      <protection locked="0"/>
    </xf>
    <xf numFmtId="0" fontId="8" fillId="0" borderId="9" xfId="0" applyFont="1" applyBorder="1" applyAlignment="1" applyProtection="1">
      <alignment horizontal="center"/>
      <protection locked="0"/>
    </xf>
    <xf numFmtId="164" fontId="5" fillId="0" borderId="0" xfId="0" applyNumberFormat="1" applyFont="1" applyFill="1"/>
    <xf numFmtId="0" fontId="1" fillId="7" borderId="9" xfId="0" applyFont="1" applyFill="1" applyBorder="1" applyAlignment="1">
      <alignment horizontal="right" vertical="center" wrapText="1"/>
    </xf>
    <xf numFmtId="0" fontId="1" fillId="7" borderId="9" xfId="0" applyFont="1" applyFill="1" applyBorder="1" applyAlignment="1">
      <alignment horizontal="right" wrapText="1"/>
    </xf>
    <xf numFmtId="0" fontId="4" fillId="0" borderId="16" xfId="0" applyFont="1" applyBorder="1" applyProtection="1">
      <protection hidden="1"/>
    </xf>
    <xf numFmtId="0" fontId="4" fillId="0" borderId="17" xfId="0" applyFont="1" applyBorder="1"/>
    <xf numFmtId="0" fontId="0" fillId="0" borderId="7" xfId="0" applyBorder="1" applyProtection="1">
      <protection hidden="1"/>
    </xf>
    <xf numFmtId="0" fontId="0" fillId="0" borderId="4" xfId="0" applyBorder="1" applyProtection="1">
      <protection hidden="1"/>
    </xf>
    <xf numFmtId="165" fontId="1" fillId="7" borderId="9" xfId="0" applyNumberFormat="1" applyFont="1" applyFill="1" applyBorder="1" applyAlignment="1">
      <alignment vertical="center" wrapText="1"/>
    </xf>
    <xf numFmtId="0" fontId="0" fillId="17" borderId="0" xfId="0" applyFill="1"/>
    <xf numFmtId="0" fontId="0" fillId="0" borderId="0" xfId="0" applyAlignment="1"/>
    <xf numFmtId="165" fontId="1" fillId="7" borderId="9" xfId="0" applyNumberFormat="1" applyFont="1" applyFill="1" applyBorder="1" applyAlignment="1">
      <alignment horizontal="right" vertical="center" wrapText="1"/>
    </xf>
    <xf numFmtId="0" fontId="1" fillId="8" borderId="1" xfId="0" applyFont="1" applyFill="1" applyBorder="1" applyAlignment="1"/>
    <xf numFmtId="0" fontId="1" fillId="8" borderId="2" xfId="0" applyFont="1" applyFill="1" applyBorder="1" applyAlignment="1"/>
    <xf numFmtId="0" fontId="1" fillId="8" borderId="3" xfId="0" applyFont="1" applyFill="1" applyBorder="1" applyAlignment="1"/>
    <xf numFmtId="0" fontId="1" fillId="8" borderId="7" xfId="0" applyFont="1" applyFill="1" applyBorder="1" applyAlignment="1"/>
    <xf numFmtId="0" fontId="1" fillId="8" borderId="0" xfId="0" applyFont="1" applyFill="1" applyBorder="1" applyAlignment="1"/>
    <xf numFmtId="0" fontId="1" fillId="8" borderId="8" xfId="0" applyFont="1" applyFill="1" applyBorder="1" applyAlignment="1"/>
    <xf numFmtId="0" fontId="1" fillId="8" borderId="4" xfId="0" applyFont="1" applyFill="1" applyBorder="1" applyAlignment="1"/>
    <xf numFmtId="0" fontId="1" fillId="8" borderId="5" xfId="0" applyFont="1" applyFill="1" applyBorder="1" applyAlignment="1"/>
    <xf numFmtId="0" fontId="1" fillId="8" borderId="6" xfId="0" applyFont="1" applyFill="1" applyBorder="1" applyAlignment="1"/>
    <xf numFmtId="0" fontId="0" fillId="15" borderId="0" xfId="0" applyFill="1"/>
    <xf numFmtId="0" fontId="0" fillId="16" borderId="0" xfId="0" applyFill="1"/>
    <xf numFmtId="0" fontId="0" fillId="0" borderId="9" xfId="0" applyFont="1" applyFill="1" applyBorder="1" applyAlignment="1"/>
    <xf numFmtId="0" fontId="0" fillId="0" borderId="18" xfId="0" applyFill="1" applyBorder="1"/>
    <xf numFmtId="49" fontId="0" fillId="0" borderId="9" xfId="0" applyNumberFormat="1" applyFont="1" applyFill="1" applyBorder="1"/>
    <xf numFmtId="49" fontId="0" fillId="0" borderId="9" xfId="0" applyNumberFormat="1" applyFont="1" applyFill="1" applyBorder="1" applyAlignment="1"/>
    <xf numFmtId="0" fontId="5" fillId="0" borderId="9" xfId="0" applyFont="1" applyFill="1" applyBorder="1" applyAlignment="1"/>
    <xf numFmtId="0" fontId="1" fillId="20" borderId="0" xfId="0" applyFont="1" applyFill="1" applyAlignment="1" applyProtection="1">
      <alignment horizontal="center"/>
      <protection hidden="1"/>
    </xf>
    <xf numFmtId="0" fontId="1" fillId="0" borderId="0" xfId="0" applyFont="1" applyAlignment="1" applyProtection="1">
      <alignment horizontal="center"/>
    </xf>
    <xf numFmtId="0" fontId="1"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8" borderId="0" xfId="0" applyFont="1" applyFill="1" applyAlignment="1" applyProtection="1">
      <alignment horizontal="center"/>
      <protection hidden="1"/>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4" fillId="0" borderId="9" xfId="0" applyFont="1" applyFill="1" applyBorder="1"/>
    <xf numFmtId="0" fontId="0" fillId="0" borderId="0" xfId="0"/>
    <xf numFmtId="0" fontId="0" fillId="0" borderId="0" xfId="0" applyBorder="1"/>
    <xf numFmtId="0" fontId="0" fillId="0" borderId="19" xfId="0" applyFill="1" applyBorder="1"/>
    <xf numFmtId="0" fontId="0" fillId="0" borderId="9" xfId="0" applyFont="1" applyFill="1" applyBorder="1"/>
    <xf numFmtId="0" fontId="0" fillId="0" borderId="9" xfId="0" applyFont="1" applyBorder="1"/>
    <xf numFmtId="0" fontId="1" fillId="3" borderId="9" xfId="0" applyFont="1" applyFill="1" applyBorder="1" applyAlignment="1">
      <alignment vertical="center"/>
    </xf>
    <xf numFmtId="0" fontId="1" fillId="3" borderId="13" xfId="0" applyFont="1" applyFill="1" applyBorder="1" applyAlignment="1" applyProtection="1">
      <alignment horizontal="center" vertical="center" wrapText="1"/>
      <protection locked="0"/>
    </xf>
    <xf numFmtId="0" fontId="11" fillId="0" borderId="8" xfId="0" applyFont="1" applyBorder="1"/>
    <xf numFmtId="0" fontId="11" fillId="0" borderId="6" xfId="0" applyFont="1" applyBorder="1"/>
    <xf numFmtId="0" fontId="4" fillId="0" borderId="0" xfId="0" applyFont="1" applyFill="1"/>
    <xf numFmtId="0" fontId="0" fillId="0" borderId="0" xfId="0" applyAlignment="1">
      <alignment horizontal="center"/>
    </xf>
    <xf numFmtId="0" fontId="0" fillId="23" borderId="18" xfId="0" applyFill="1" applyBorder="1" applyProtection="1">
      <protection hidden="1"/>
    </xf>
    <xf numFmtId="0" fontId="5" fillId="23" borderId="19" xfId="0" applyFont="1" applyFill="1" applyBorder="1"/>
    <xf numFmtId="0" fontId="5" fillId="23" borderId="18" xfId="0" applyFont="1" applyFill="1" applyBorder="1" applyProtection="1">
      <protection hidden="1"/>
    </xf>
    <xf numFmtId="0" fontId="0" fillId="23" borderId="16" xfId="0" applyFill="1" applyBorder="1" applyProtection="1">
      <protection hidden="1"/>
    </xf>
    <xf numFmtId="0" fontId="5" fillId="23" borderId="17" xfId="0" applyFont="1" applyFill="1" applyBorder="1"/>
    <xf numFmtId="0" fontId="5" fillId="23" borderId="20" xfId="0" applyFont="1" applyFill="1" applyBorder="1" applyProtection="1">
      <protection hidden="1"/>
    </xf>
    <xf numFmtId="9" fontId="1" fillId="15" borderId="14" xfId="0" applyNumberFormat="1" applyFont="1" applyFill="1" applyBorder="1" applyAlignment="1">
      <alignment horizontal="center" vertical="center" wrapText="1"/>
    </xf>
    <xf numFmtId="0" fontId="4" fillId="0" borderId="23" xfId="0" applyFont="1" applyBorder="1"/>
    <xf numFmtId="0" fontId="5" fillId="0" borderId="24" xfId="0" applyFont="1" applyBorder="1"/>
    <xf numFmtId="0" fontId="5" fillId="0" borderId="25" xfId="0" applyFont="1" applyBorder="1"/>
    <xf numFmtId="0" fontId="5" fillId="0" borderId="26" xfId="0" applyFont="1" applyBorder="1"/>
    <xf numFmtId="0" fontId="5" fillId="23" borderId="21" xfId="0" applyFont="1" applyFill="1" applyBorder="1"/>
    <xf numFmtId="0" fontId="0" fillId="0" borderId="9" xfId="0" applyFont="1" applyFill="1" applyBorder="1" applyAlignment="1">
      <alignment vertical="center"/>
    </xf>
    <xf numFmtId="0" fontId="0" fillId="0" borderId="9" xfId="0" applyFont="1" applyBorder="1" applyAlignment="1"/>
    <xf numFmtId="0" fontId="0" fillId="0" borderId="9" xfId="0" applyFont="1" applyFill="1" applyBorder="1" applyAlignment="1">
      <alignment horizontal="left" vertical="top"/>
    </xf>
    <xf numFmtId="0" fontId="0" fillId="0" borderId="0" xfId="0" applyFont="1" applyFill="1" applyAlignment="1"/>
    <xf numFmtId="0" fontId="0" fillId="0" borderId="9" xfId="0" applyFont="1" applyFill="1" applyBorder="1" applyAlignment="1">
      <alignment wrapText="1"/>
    </xf>
    <xf numFmtId="0" fontId="5" fillId="0" borderId="0" xfId="0" applyFont="1" applyFill="1" applyBorder="1"/>
    <xf numFmtId="9" fontId="0" fillId="0" borderId="9" xfId="0" applyNumberFormat="1" applyFont="1" applyFill="1" applyBorder="1"/>
    <xf numFmtId="0" fontId="0" fillId="0" borderId="9" xfId="0" applyFont="1" applyBorder="1" applyAlignment="1">
      <alignment wrapText="1"/>
    </xf>
    <xf numFmtId="0" fontId="0" fillId="0" borderId="9" xfId="0" quotePrefix="1" applyFont="1" applyFill="1" applyBorder="1"/>
    <xf numFmtId="0" fontId="0" fillId="0" borderId="9" xfId="0" applyFont="1" applyBorder="1" applyAlignment="1">
      <alignment vertical="center"/>
    </xf>
    <xf numFmtId="0" fontId="5" fillId="0" borderId="9" xfId="0" applyFont="1" applyBorder="1"/>
    <xf numFmtId="0" fontId="0" fillId="0" borderId="25" xfId="0" applyFont="1" applyFill="1" applyBorder="1"/>
    <xf numFmtId="0" fontId="0" fillId="0" borderId="15" xfId="0" applyFont="1" applyFill="1" applyBorder="1" applyAlignment="1"/>
    <xf numFmtId="0" fontId="0" fillId="0" borderId="14" xfId="0" applyFont="1" applyFill="1" applyBorder="1"/>
    <xf numFmtId="0" fontId="0" fillId="0" borderId="19" xfId="0" applyFont="1" applyFill="1" applyBorder="1"/>
    <xf numFmtId="0" fontId="0" fillId="0" borderId="18" xfId="0" applyFont="1" applyFill="1" applyBorder="1"/>
    <xf numFmtId="0" fontId="0" fillId="0" borderId="15" xfId="0" applyFont="1" applyFill="1" applyBorder="1"/>
    <xf numFmtId="0" fontId="0" fillId="0" borderId="7" xfId="0" applyFont="1" applyFill="1" applyBorder="1"/>
    <xf numFmtId="0" fontId="0" fillId="0" borderId="12" xfId="0" applyFont="1" applyFill="1" applyBorder="1"/>
    <xf numFmtId="0" fontId="0" fillId="0" borderId="10" xfId="0" applyFont="1" applyFill="1" applyBorder="1"/>
    <xf numFmtId="0" fontId="0" fillId="0" borderId="0" xfId="0" applyFont="1" applyFill="1" applyBorder="1" applyAlignment="1">
      <alignment wrapText="1"/>
    </xf>
    <xf numFmtId="0" fontId="0" fillId="0" borderId="0" xfId="0" applyFont="1" applyFill="1" applyBorder="1" applyAlignment="1">
      <alignment horizontal="left" vertical="top"/>
    </xf>
    <xf numFmtId="0" fontId="0" fillId="0" borderId="0" xfId="0" quotePrefix="1" applyFont="1" applyFill="1" applyBorder="1"/>
    <xf numFmtId="0" fontId="0" fillId="0" borderId="8" xfId="0" applyFont="1" applyFill="1" applyBorder="1"/>
    <xf numFmtId="0" fontId="0" fillId="0" borderId="7" xfId="0" applyFont="1" applyFill="1" applyBorder="1" applyAlignment="1"/>
    <xf numFmtId="0" fontId="0" fillId="0" borderId="26" xfId="0" applyFont="1" applyFill="1" applyBorder="1"/>
    <xf numFmtId="0" fontId="0" fillId="0" borderId="25" xfId="0" applyFont="1" applyFill="1" applyBorder="1" applyAlignment="1"/>
    <xf numFmtId="0" fontId="1" fillId="8" borderId="14" xfId="0" applyFont="1" applyFill="1" applyBorder="1"/>
    <xf numFmtId="0" fontId="1" fillId="12" borderId="0" xfId="0" applyFont="1" applyFill="1" applyBorder="1" applyAlignment="1">
      <alignment horizontal="center" vertical="center"/>
    </xf>
    <xf numFmtId="0" fontId="0" fillId="0" borderId="9" xfId="0" applyFont="1" applyFill="1" applyBorder="1"/>
    <xf numFmtId="0" fontId="0" fillId="0" borderId="0" xfId="0" applyFill="1"/>
    <xf numFmtId="0" fontId="0" fillId="0" borderId="0" xfId="0" applyFont="1" applyFill="1"/>
    <xf numFmtId="0" fontId="0" fillId="0" borderId="9" xfId="0" applyFont="1" applyFill="1" applyBorder="1"/>
    <xf numFmtId="0" fontId="0" fillId="0" borderId="0" xfId="0" applyFont="1" applyFill="1" applyBorder="1" applyAlignment="1"/>
    <xf numFmtId="0" fontId="0" fillId="0" borderId="0" xfId="0" applyFont="1" applyFill="1" applyBorder="1"/>
    <xf numFmtId="0" fontId="0" fillId="0" borderId="0" xfId="0" applyFont="1" applyFill="1" applyBorder="1" applyAlignment="1">
      <alignment vertical="center"/>
    </xf>
    <xf numFmtId="0" fontId="0" fillId="0" borderId="17" xfId="0" applyFont="1" applyFill="1" applyBorder="1"/>
    <xf numFmtId="0" fontId="15" fillId="0" borderId="0" xfId="0" applyFont="1" applyFill="1" applyAlignment="1">
      <alignment vertical="center"/>
    </xf>
    <xf numFmtId="0" fontId="16" fillId="0" borderId="9" xfId="0" applyFont="1" applyFill="1" applyBorder="1"/>
    <xf numFmtId="0" fontId="11" fillId="0" borderId="0" xfId="0" applyFont="1" applyFill="1"/>
    <xf numFmtId="0" fontId="0" fillId="0" borderId="8" xfId="0" applyFont="1" applyFill="1" applyBorder="1" applyAlignment="1"/>
    <xf numFmtId="0" fontId="0" fillId="0" borderId="14" xfId="0" applyFont="1" applyFill="1" applyBorder="1" applyAlignment="1"/>
    <xf numFmtId="0" fontId="0" fillId="0" borderId="9" xfId="0" applyFont="1" applyFill="1" applyBorder="1"/>
    <xf numFmtId="0" fontId="0" fillId="0" borderId="9" xfId="0" applyFont="1" applyFill="1" applyBorder="1"/>
    <xf numFmtId="0" fontId="0" fillId="0" borderId="9" xfId="0" applyFont="1" applyFill="1" applyBorder="1"/>
    <xf numFmtId="0" fontId="0" fillId="0" borderId="0" xfId="0" applyFont="1"/>
    <xf numFmtId="0" fontId="0" fillId="0" borderId="9" xfId="0" applyFont="1" applyFill="1" applyBorder="1" applyAlignment="1">
      <alignment wrapText="1"/>
    </xf>
    <xf numFmtId="0" fontId="0" fillId="0" borderId="0" xfId="0" applyFont="1" applyFill="1" applyBorder="1" applyAlignment="1"/>
    <xf numFmtId="0" fontId="0" fillId="0" borderId="15" xfId="0" applyFont="1" applyFill="1" applyBorder="1" applyAlignment="1"/>
    <xf numFmtId="0" fontId="0" fillId="0" borderId="9" xfId="0" applyFont="1" applyFill="1" applyBorder="1"/>
    <xf numFmtId="0" fontId="0" fillId="0" borderId="9" xfId="0" applyFont="1" applyBorder="1"/>
    <xf numFmtId="0" fontId="0" fillId="0" borderId="9" xfId="0" applyFont="1" applyBorder="1" applyAlignment="1"/>
    <xf numFmtId="0" fontId="0" fillId="0" borderId="0" xfId="0" applyFont="1" applyFill="1" applyBorder="1"/>
    <xf numFmtId="0" fontId="0" fillId="0" borderId="0" xfId="0" applyFont="1" applyFill="1" applyAlignment="1"/>
    <xf numFmtId="0" fontId="0" fillId="0" borderId="0" xfId="0" applyFont="1" applyFill="1"/>
    <xf numFmtId="0" fontId="0" fillId="0" borderId="9" xfId="0" applyFont="1" applyFill="1" applyBorder="1" applyAlignment="1"/>
    <xf numFmtId="0" fontId="0" fillId="0" borderId="9" xfId="0" applyFont="1" applyBorder="1"/>
    <xf numFmtId="0" fontId="0" fillId="15" borderId="9" xfId="0" applyFont="1" applyFill="1" applyBorder="1"/>
    <xf numFmtId="0" fontId="0" fillId="0" borderId="0" xfId="0"/>
    <xf numFmtId="0" fontId="0" fillId="0" borderId="9" xfId="0" applyFill="1" applyBorder="1" applyAlignment="1"/>
    <xf numFmtId="0" fontId="0" fillId="0" borderId="0" xfId="0" applyFill="1"/>
    <xf numFmtId="0" fontId="5" fillId="0" borderId="9" xfId="0" applyFont="1" applyFill="1" applyBorder="1"/>
    <xf numFmtId="0" fontId="0" fillId="9" borderId="0" xfId="0" applyFill="1"/>
    <xf numFmtId="0" fontId="0" fillId="0" borderId="0" xfId="0" applyProtection="1">
      <protection hidden="1"/>
    </xf>
    <xf numFmtId="0" fontId="0" fillId="0" borderId="0" xfId="0" applyFill="1" applyBorder="1" applyProtection="1">
      <protection locked="0"/>
    </xf>
    <xf numFmtId="0" fontId="3" fillId="0" borderId="0" xfId="2" applyProtection="1">
      <protection hidden="1"/>
    </xf>
    <xf numFmtId="0" fontId="10" fillId="0" borderId="9" xfId="2" applyFont="1" applyFill="1" applyBorder="1" applyProtection="1"/>
    <xf numFmtId="164" fontId="5" fillId="0" borderId="0" xfId="0" applyNumberFormat="1" applyFont="1" applyFill="1"/>
    <xf numFmtId="0" fontId="0" fillId="0" borderId="0" xfId="0" applyFont="1" applyFill="1"/>
    <xf numFmtId="0" fontId="0" fillId="0" borderId="9" xfId="0" applyBorder="1"/>
    <xf numFmtId="0" fontId="0" fillId="0" borderId="9" xfId="0" applyFill="1" applyBorder="1"/>
    <xf numFmtId="0" fontId="0" fillId="0" borderId="0" xfId="0" applyFill="1" applyBorder="1"/>
    <xf numFmtId="0" fontId="0" fillId="0" borderId="9" xfId="0" applyFont="1" applyFill="1" applyBorder="1"/>
    <xf numFmtId="0" fontId="0" fillId="0" borderId="0" xfId="0" applyFont="1" applyFill="1" applyBorder="1"/>
    <xf numFmtId="0" fontId="0" fillId="0" borderId="15" xfId="0" applyFont="1" applyFill="1" applyBorder="1"/>
    <xf numFmtId="0" fontId="5" fillId="0" borderId="9" xfId="0" applyFont="1" applyFill="1" applyBorder="1" applyAlignment="1">
      <alignment horizontal="left" vertical="top"/>
    </xf>
    <xf numFmtId="0" fontId="0" fillId="0" borderId="0" xfId="0" applyFont="1" applyBorder="1"/>
    <xf numFmtId="0" fontId="0" fillId="0" borderId="15" xfId="0" quotePrefix="1" applyFont="1" applyFill="1" applyBorder="1"/>
    <xf numFmtId="0" fontId="0" fillId="0" borderId="15" xfId="0" applyFont="1" applyBorder="1"/>
    <xf numFmtId="0" fontId="1" fillId="12" borderId="5" xfId="0" applyFont="1" applyFill="1" applyBorder="1" applyAlignment="1">
      <alignment horizontal="center" vertical="center"/>
    </xf>
    <xf numFmtId="165" fontId="1" fillId="7" borderId="11" xfId="0" applyNumberFormat="1" applyFont="1" applyFill="1" applyBorder="1" applyAlignment="1">
      <alignment horizontal="center" vertical="center"/>
    </xf>
    <xf numFmtId="0" fontId="4" fillId="29" borderId="9" xfId="0" applyFont="1" applyFill="1" applyBorder="1" applyAlignment="1">
      <alignment wrapText="1"/>
    </xf>
    <xf numFmtId="0" fontId="4" fillId="0" borderId="9" xfId="0" applyFont="1" applyBorder="1" applyAlignment="1">
      <alignment wrapText="1"/>
    </xf>
    <xf numFmtId="0" fontId="4" fillId="14" borderId="9" xfId="0" applyFont="1" applyFill="1" applyBorder="1" applyAlignment="1">
      <alignment wrapText="1"/>
    </xf>
    <xf numFmtId="0" fontId="0" fillId="0" borderId="0" xfId="0"/>
    <xf numFmtId="0" fontId="4" fillId="24" borderId="9" xfId="3" applyFont="1" applyBorder="1" applyAlignment="1">
      <alignment wrapText="1"/>
    </xf>
    <xf numFmtId="0" fontId="4" fillId="25" borderId="9" xfId="4" applyFont="1" applyBorder="1" applyAlignment="1">
      <alignment wrapText="1"/>
    </xf>
    <xf numFmtId="0" fontId="4" fillId="26" borderId="9" xfId="5" applyFont="1" applyBorder="1" applyAlignment="1">
      <alignment wrapText="1"/>
    </xf>
    <xf numFmtId="0" fontId="4" fillId="27" borderId="9" xfId="6" applyFont="1" applyBorder="1" applyAlignment="1">
      <alignment wrapText="1"/>
    </xf>
    <xf numFmtId="0" fontId="4" fillId="28" borderId="9" xfId="7" applyFont="1" applyBorder="1" applyAlignment="1">
      <alignment wrapText="1"/>
    </xf>
    <xf numFmtId="0" fontId="4" fillId="30" borderId="9" xfId="8" applyFont="1" applyBorder="1" applyAlignment="1">
      <alignment wrapText="1"/>
    </xf>
    <xf numFmtId="0" fontId="5" fillId="0" borderId="9" xfId="0" applyFont="1" applyBorder="1"/>
    <xf numFmtId="0" fontId="0" fillId="0" borderId="9" xfId="0" applyFont="1" applyBorder="1"/>
    <xf numFmtId="0" fontId="0" fillId="0" borderId="9" xfId="0" applyFont="1" applyFill="1" applyBorder="1"/>
    <xf numFmtId="0" fontId="4" fillId="28" borderId="9" xfId="7" applyFont="1" applyBorder="1" applyAlignment="1">
      <alignment wrapText="1"/>
    </xf>
    <xf numFmtId="0" fontId="0" fillId="0" borderId="0" xfId="0"/>
    <xf numFmtId="0" fontId="4" fillId="28" borderId="9" xfId="7" applyFont="1" applyBorder="1" applyAlignment="1">
      <alignment wrapText="1"/>
    </xf>
    <xf numFmtId="0" fontId="5" fillId="0" borderId="9" xfId="0" applyFont="1" applyBorder="1"/>
    <xf numFmtId="0" fontId="0" fillId="0" borderId="9" xfId="0" applyFont="1" applyBorder="1"/>
    <xf numFmtId="0" fontId="4" fillId="8" borderId="0" xfId="0" applyFont="1" applyFill="1"/>
    <xf numFmtId="0" fontId="0" fillId="0" borderId="9" xfId="0" applyFont="1" applyFill="1" applyBorder="1"/>
    <xf numFmtId="0" fontId="0" fillId="0" borderId="0" xfId="0"/>
    <xf numFmtId="0" fontId="5" fillId="0" borderId="9" xfId="0" applyFont="1" applyBorder="1"/>
    <xf numFmtId="0" fontId="0" fillId="0" borderId="9" xfId="0" applyFont="1" applyBorder="1"/>
    <xf numFmtId="0" fontId="4" fillId="8" borderId="0" xfId="0" applyFont="1" applyFill="1"/>
    <xf numFmtId="0" fontId="0" fillId="0" borderId="9" xfId="0" applyFont="1" applyFill="1" applyBorder="1"/>
    <xf numFmtId="0" fontId="4" fillId="28" borderId="9" xfId="7" applyFont="1" applyBorder="1" applyAlignment="1">
      <alignment wrapText="1"/>
    </xf>
    <xf numFmtId="0" fontId="5" fillId="0" borderId="9" xfId="0" applyFont="1" applyBorder="1"/>
    <xf numFmtId="0" fontId="0" fillId="0" borderId="9" xfId="0" applyFont="1" applyBorder="1"/>
    <xf numFmtId="0" fontId="0" fillId="0" borderId="9" xfId="0" applyFont="1" applyFill="1" applyBorder="1"/>
    <xf numFmtId="0" fontId="4" fillId="28" borderId="9" xfId="7" applyFont="1" applyBorder="1" applyAlignment="1">
      <alignment wrapText="1"/>
    </xf>
    <xf numFmtId="0" fontId="0" fillId="0" borderId="0" xfId="0"/>
    <xf numFmtId="0" fontId="5" fillId="0" borderId="9" xfId="0" applyFont="1" applyBorder="1"/>
    <xf numFmtId="0" fontId="0" fillId="0" borderId="9" xfId="0" applyFont="1" applyBorder="1"/>
    <xf numFmtId="0" fontId="4" fillId="8" borderId="0" xfId="0" applyFont="1" applyFill="1"/>
    <xf numFmtId="0" fontId="0" fillId="0" borderId="9" xfId="0" applyFont="1" applyFill="1" applyBorder="1"/>
    <xf numFmtId="0" fontId="4" fillId="28" borderId="9" xfId="7" applyFont="1" applyBorder="1" applyAlignment="1">
      <alignment wrapText="1"/>
    </xf>
    <xf numFmtId="0" fontId="0" fillId="0" borderId="0" xfId="0"/>
    <xf numFmtId="0" fontId="4" fillId="28" borderId="9" xfId="7" applyFont="1" applyBorder="1" applyAlignment="1">
      <alignment wrapText="1"/>
    </xf>
    <xf numFmtId="0" fontId="4" fillId="30" borderId="9" xfId="8" applyFont="1" applyBorder="1" applyAlignment="1">
      <alignment wrapText="1"/>
    </xf>
    <xf numFmtId="0" fontId="5" fillId="0" borderId="9" xfId="0" applyFont="1" applyBorder="1"/>
    <xf numFmtId="0" fontId="0" fillId="0" borderId="9" xfId="0" applyFont="1" applyBorder="1"/>
    <xf numFmtId="0" fontId="4" fillId="8" borderId="0" xfId="0" applyFont="1" applyFill="1"/>
    <xf numFmtId="0" fontId="0" fillId="0" borderId="9" xfId="0" applyFont="1" applyFill="1" applyBorder="1"/>
    <xf numFmtId="0" fontId="0" fillId="0" borderId="0" xfId="0"/>
    <xf numFmtId="0" fontId="4" fillId="24" borderId="9" xfId="3" applyFont="1" applyBorder="1" applyAlignment="1">
      <alignment wrapText="1"/>
    </xf>
    <xf numFmtId="0" fontId="4" fillId="25" borderId="9" xfId="4" applyFont="1" applyBorder="1" applyAlignment="1">
      <alignment wrapText="1"/>
    </xf>
    <xf numFmtId="0" fontId="4" fillId="26" borderId="9" xfId="5" applyFont="1" applyBorder="1" applyAlignment="1">
      <alignment wrapText="1"/>
    </xf>
    <xf numFmtId="0" fontId="4" fillId="27" borderId="9" xfId="6" applyFont="1" applyBorder="1" applyAlignment="1">
      <alignment wrapText="1"/>
    </xf>
    <xf numFmtId="0" fontId="4" fillId="30" borderId="9" xfId="8" applyFont="1" applyBorder="1" applyAlignment="1">
      <alignment wrapText="1"/>
    </xf>
    <xf numFmtId="165" fontId="1" fillId="7" borderId="5" xfId="0" applyNumberFormat="1" applyFont="1" applyFill="1" applyBorder="1" applyAlignment="1">
      <alignment horizontal="center" vertical="center"/>
    </xf>
    <xf numFmtId="0" fontId="1" fillId="8" borderId="14" xfId="0" applyFont="1" applyFill="1" applyBorder="1" applyAlignment="1">
      <alignment wrapText="1"/>
    </xf>
    <xf numFmtId="165" fontId="1" fillId="7" borderId="5" xfId="0" applyNumberFormat="1" applyFont="1" applyFill="1" applyBorder="1" applyAlignment="1">
      <alignment horizontal="center" vertical="center"/>
    </xf>
    <xf numFmtId="0" fontId="4" fillId="31" borderId="9" xfId="10" applyFont="1" applyBorder="1" applyAlignment="1">
      <alignment wrapText="1"/>
    </xf>
    <xf numFmtId="0" fontId="1" fillId="12" borderId="1" xfId="0" applyFont="1" applyFill="1" applyBorder="1" applyAlignment="1">
      <alignment vertical="center"/>
    </xf>
    <xf numFmtId="0" fontId="1" fillId="12" borderId="3" xfId="0" applyFont="1" applyFill="1" applyBorder="1" applyAlignment="1">
      <alignment vertical="center"/>
    </xf>
    <xf numFmtId="0" fontId="1" fillId="8" borderId="12" xfId="0" applyFont="1" applyFill="1" applyBorder="1"/>
    <xf numFmtId="0" fontId="1" fillId="8" borderId="15" xfId="0" applyFont="1" applyFill="1" applyBorder="1"/>
    <xf numFmtId="9" fontId="1" fillId="15" borderId="15" xfId="0" applyNumberFormat="1" applyFont="1" applyFill="1" applyBorder="1" applyAlignment="1">
      <alignment horizontal="center" vertical="center" wrapText="1"/>
    </xf>
    <xf numFmtId="0" fontId="1" fillId="8" borderId="12" xfId="0" applyFont="1" applyFill="1" applyBorder="1" applyAlignment="1">
      <alignment wrapText="1"/>
    </xf>
    <xf numFmtId="0" fontId="1" fillId="3" borderId="12" xfId="0" applyFont="1" applyFill="1" applyBorder="1" applyAlignment="1">
      <alignment vertical="center"/>
    </xf>
    <xf numFmtId="0" fontId="1" fillId="3" borderId="3" xfId="0" applyFont="1" applyFill="1" applyBorder="1" applyAlignment="1" applyProtection="1">
      <alignment horizontal="center" vertical="center" wrapText="1"/>
      <protection locked="0"/>
    </xf>
    <xf numFmtId="0" fontId="1" fillId="7" borderId="12" xfId="0" applyFont="1" applyFill="1" applyBorder="1" applyAlignment="1">
      <alignment horizontal="right"/>
    </xf>
    <xf numFmtId="0" fontId="1" fillId="7" borderId="12" xfId="0" applyFont="1" applyFill="1" applyBorder="1" applyAlignment="1">
      <alignment horizontal="right" wrapText="1"/>
    </xf>
    <xf numFmtId="0" fontId="1" fillId="7" borderId="12" xfId="0" applyFont="1" applyFill="1" applyBorder="1" applyAlignment="1">
      <alignment horizontal="right" vertical="center" wrapText="1"/>
    </xf>
    <xf numFmtId="0" fontId="1" fillId="7" borderId="12" xfId="0" applyFont="1" applyFill="1" applyBorder="1" applyAlignment="1">
      <alignment horizontal="center" wrapText="1"/>
    </xf>
    <xf numFmtId="0" fontId="1" fillId="7" borderId="12" xfId="0" applyFont="1" applyFill="1" applyBorder="1" applyAlignment="1">
      <alignment horizontal="left" wrapText="1"/>
    </xf>
    <xf numFmtId="0" fontId="1" fillId="7" borderId="12" xfId="0" applyFont="1" applyFill="1" applyBorder="1" applyAlignment="1">
      <alignment wrapText="1"/>
    </xf>
    <xf numFmtId="0" fontId="1" fillId="7" borderId="12" xfId="0" applyFont="1" applyFill="1" applyBorder="1" applyAlignment="1">
      <alignment horizontal="center" vertical="center" wrapText="1"/>
    </xf>
    <xf numFmtId="165" fontId="1" fillId="7" borderId="12" xfId="0" applyNumberFormat="1" applyFont="1" applyFill="1" applyBorder="1" applyAlignment="1">
      <alignment vertical="center" wrapText="1"/>
    </xf>
    <xf numFmtId="165" fontId="1" fillId="7" borderId="12" xfId="0" applyNumberFormat="1" applyFont="1" applyFill="1" applyBorder="1" applyAlignment="1">
      <alignment horizontal="right" vertical="center" wrapText="1"/>
    </xf>
    <xf numFmtId="0" fontId="1" fillId="3" borderId="12" xfId="0" applyFont="1" applyFill="1" applyBorder="1" applyAlignment="1">
      <alignment horizontal="center" vertical="center"/>
    </xf>
    <xf numFmtId="0" fontId="1" fillId="12" borderId="12" xfId="0" applyFont="1" applyFill="1" applyBorder="1" applyAlignment="1">
      <alignment horizontal="center" vertical="center"/>
    </xf>
    <xf numFmtId="0" fontId="1" fillId="2" borderId="12" xfId="0" applyFont="1" applyFill="1" applyBorder="1" applyAlignment="1">
      <alignment wrapText="1"/>
    </xf>
    <xf numFmtId="0" fontId="1" fillId="2" borderId="12" xfId="0" applyFont="1" applyFill="1" applyBorder="1" applyAlignment="1">
      <alignment horizontal="center" vertical="center" wrapText="1"/>
    </xf>
    <xf numFmtId="0" fontId="1" fillId="2" borderId="12" xfId="0" applyFont="1" applyFill="1" applyBorder="1" applyAlignment="1">
      <alignment horizontal="left" wrapText="1"/>
    </xf>
    <xf numFmtId="0" fontId="1" fillId="2" borderId="12" xfId="0" applyFont="1" applyFill="1" applyBorder="1" applyAlignment="1">
      <alignment vertical="center" wrapText="1"/>
    </xf>
    <xf numFmtId="165" fontId="1" fillId="2" borderId="12" xfId="0" applyNumberFormat="1" applyFont="1" applyFill="1" applyBorder="1" applyAlignment="1">
      <alignment horizontal="right" vertical="center" wrapText="1"/>
    </xf>
    <xf numFmtId="0" fontId="1" fillId="12" borderId="12" xfId="0" applyFont="1" applyFill="1" applyBorder="1" applyAlignment="1">
      <alignment horizontal="right" vertical="center"/>
    </xf>
    <xf numFmtId="0" fontId="1" fillId="13" borderId="12" xfId="0" applyFont="1" applyFill="1" applyBorder="1" applyAlignment="1">
      <alignment vertical="center" wrapText="1"/>
    </xf>
    <xf numFmtId="0" fontId="1" fillId="13" borderId="3" xfId="0" applyFont="1" applyFill="1" applyBorder="1" applyAlignment="1">
      <alignment horizontal="right" vertical="center" wrapText="1"/>
    </xf>
    <xf numFmtId="0" fontId="1" fillId="4" borderId="12" xfId="0" applyFont="1" applyFill="1" applyBorder="1" applyAlignment="1">
      <alignment horizontal="center" vertical="center" wrapText="1"/>
    </xf>
    <xf numFmtId="0" fontId="1" fillId="4" borderId="12" xfId="0" applyFont="1" applyFill="1" applyBorder="1" applyAlignment="1">
      <alignment vertical="center" wrapText="1"/>
    </xf>
    <xf numFmtId="0" fontId="1" fillId="4" borderId="12" xfId="0" applyFont="1" applyFill="1" applyBorder="1" applyAlignment="1">
      <alignment horizontal="left" wrapText="1"/>
    </xf>
    <xf numFmtId="0" fontId="1" fillId="4" borderId="12" xfId="0" applyFont="1" applyFill="1" applyBorder="1" applyAlignment="1">
      <alignment wrapText="1"/>
    </xf>
    <xf numFmtId="165" fontId="1" fillId="4" borderId="12" xfId="0" applyNumberFormat="1" applyFont="1" applyFill="1" applyBorder="1" applyAlignment="1">
      <alignment horizontal="right" wrapText="1"/>
    </xf>
    <xf numFmtId="0" fontId="1" fillId="13" borderId="12" xfId="0" applyFont="1" applyFill="1" applyBorder="1" applyAlignment="1">
      <alignment horizontal="center" vertical="center" wrapText="1"/>
    </xf>
    <xf numFmtId="0" fontId="1" fillId="18" borderId="12" xfId="0" applyFont="1" applyFill="1" applyBorder="1" applyAlignment="1">
      <alignment vertical="center" wrapText="1"/>
    </xf>
    <xf numFmtId="0" fontId="1" fillId="18" borderId="3" xfId="0" applyFont="1" applyFill="1" applyBorder="1" applyAlignment="1">
      <alignment vertical="center" wrapText="1"/>
    </xf>
    <xf numFmtId="0" fontId="1" fillId="19" borderId="12" xfId="0" applyFont="1" applyFill="1" applyBorder="1" applyAlignment="1">
      <alignment horizontal="center" vertical="center" wrapText="1"/>
    </xf>
    <xf numFmtId="0" fontId="1" fillId="19" borderId="12" xfId="0" applyFont="1" applyFill="1" applyBorder="1" applyAlignment="1">
      <alignment vertical="center" wrapText="1"/>
    </xf>
    <xf numFmtId="0" fontId="1" fillId="19" borderId="12" xfId="0" applyFont="1" applyFill="1" applyBorder="1" applyAlignment="1">
      <alignment horizontal="left" wrapText="1"/>
    </xf>
    <xf numFmtId="0" fontId="1" fillId="19" borderId="12" xfId="0" applyFont="1" applyFill="1" applyBorder="1" applyAlignment="1">
      <alignment wrapText="1"/>
    </xf>
    <xf numFmtId="165" fontId="1" fillId="19" borderId="12" xfId="0" applyNumberFormat="1" applyFont="1" applyFill="1" applyBorder="1" applyAlignment="1">
      <alignment wrapText="1"/>
    </xf>
    <xf numFmtId="0" fontId="1" fillId="18" borderId="12" xfId="0" applyFont="1" applyFill="1" applyBorder="1" applyAlignment="1">
      <alignment horizontal="center" vertical="center" wrapText="1"/>
    </xf>
    <xf numFmtId="0" fontId="1" fillId="22" borderId="12" xfId="0" applyFont="1" applyFill="1" applyBorder="1" applyAlignment="1">
      <alignment vertical="center" wrapText="1"/>
    </xf>
    <xf numFmtId="0" fontId="1" fillId="22" borderId="3" xfId="0" applyFont="1" applyFill="1" applyBorder="1" applyAlignment="1">
      <alignment vertical="center" wrapText="1"/>
    </xf>
    <xf numFmtId="0" fontId="1" fillId="16" borderId="12" xfId="0" applyFont="1" applyFill="1" applyBorder="1" applyAlignment="1">
      <alignment horizontal="center" vertical="center" wrapText="1"/>
    </xf>
    <xf numFmtId="0" fontId="1" fillId="16" borderId="12" xfId="0" applyFont="1" applyFill="1" applyBorder="1" applyAlignment="1">
      <alignment vertical="center" wrapText="1"/>
    </xf>
    <xf numFmtId="0" fontId="1" fillId="16" borderId="12" xfId="0" applyFont="1" applyFill="1" applyBorder="1" applyAlignment="1">
      <alignment horizontal="left" wrapText="1"/>
    </xf>
    <xf numFmtId="0" fontId="1" fillId="6" borderId="12" xfId="0" applyFont="1" applyFill="1" applyBorder="1" applyAlignment="1">
      <alignment wrapText="1"/>
    </xf>
    <xf numFmtId="0" fontId="1" fillId="16" borderId="12" xfId="0" applyFont="1" applyFill="1" applyBorder="1" applyAlignment="1">
      <alignment wrapText="1"/>
    </xf>
    <xf numFmtId="165" fontId="1" fillId="16" borderId="12" xfId="0" applyNumberFormat="1" applyFont="1" applyFill="1" applyBorder="1" applyAlignment="1">
      <alignment wrapText="1"/>
    </xf>
    <xf numFmtId="0" fontId="1" fillId="22" borderId="12" xfId="0" applyFont="1" applyFill="1" applyBorder="1" applyAlignment="1">
      <alignment horizontal="center" vertical="center" wrapText="1"/>
    </xf>
    <xf numFmtId="165" fontId="1" fillId="16" borderId="11" xfId="0" applyNumberFormat="1" applyFont="1" applyFill="1" applyBorder="1" applyAlignment="1">
      <alignment horizontal="center" wrapText="1"/>
    </xf>
    <xf numFmtId="165" fontId="1" fillId="2" borderId="11" xfId="0" applyNumberFormat="1" applyFont="1" applyFill="1" applyBorder="1" applyAlignment="1">
      <alignment horizontal="right" vertical="center" wrapText="1"/>
    </xf>
    <xf numFmtId="165" fontId="1" fillId="19" borderId="11" xfId="0" applyNumberFormat="1" applyFont="1" applyFill="1" applyBorder="1" applyAlignment="1">
      <alignment horizontal="center" wrapText="1"/>
    </xf>
    <xf numFmtId="165" fontId="1" fillId="4" borderId="11" xfId="0" applyNumberFormat="1" applyFont="1" applyFill="1" applyBorder="1" applyAlignment="1">
      <alignment horizontal="center" wrapText="1"/>
    </xf>
    <xf numFmtId="165" fontId="1" fillId="7" borderId="5" xfId="0" applyNumberFormat="1" applyFont="1" applyFill="1" applyBorder="1" applyAlignment="1">
      <alignment horizontal="center" vertical="center"/>
    </xf>
    <xf numFmtId="49" fontId="0" fillId="0" borderId="9" xfId="0" applyNumberFormat="1" applyFont="1" applyBorder="1"/>
    <xf numFmtId="0" fontId="1" fillId="13" borderId="0" xfId="0" applyFont="1" applyFill="1" applyBorder="1" applyAlignment="1">
      <alignment horizontal="center" wrapText="1"/>
    </xf>
    <xf numFmtId="165" fontId="1" fillId="4" borderId="5" xfId="0" applyNumberFormat="1" applyFont="1" applyFill="1" applyBorder="1" applyAlignment="1">
      <alignment horizontal="right" wrapText="1"/>
    </xf>
    <xf numFmtId="0" fontId="1" fillId="18" borderId="0" xfId="0" applyFont="1" applyFill="1" applyBorder="1" applyAlignment="1">
      <alignment horizontal="center" wrapText="1"/>
    </xf>
    <xf numFmtId="165" fontId="1" fillId="19" borderId="5" xfId="0" applyNumberFormat="1" applyFont="1" applyFill="1" applyBorder="1" applyAlignment="1">
      <alignment horizontal="center" wrapText="1"/>
    </xf>
    <xf numFmtId="0" fontId="1" fillId="22" borderId="0" xfId="0" applyFont="1" applyFill="1" applyBorder="1" applyAlignment="1">
      <alignment horizontal="center" wrapText="1"/>
    </xf>
    <xf numFmtId="165" fontId="1" fillId="16" borderId="5" xfId="0" applyNumberFormat="1" applyFont="1" applyFill="1" applyBorder="1" applyAlignment="1">
      <alignment horizontal="center" wrapText="1"/>
    </xf>
    <xf numFmtId="49" fontId="0" fillId="0" borderId="0" xfId="0" applyNumberFormat="1"/>
    <xf numFmtId="165" fontId="1" fillId="2" borderId="5" xfId="0" applyNumberFormat="1" applyFont="1" applyFill="1" applyBorder="1" applyAlignment="1">
      <alignment horizontal="right" vertical="center" wrapText="1"/>
    </xf>
    <xf numFmtId="49" fontId="0" fillId="0" borderId="0" xfId="0" applyNumberFormat="1" applyBorder="1"/>
    <xf numFmtId="49" fontId="0" fillId="0" borderId="0" xfId="0" applyNumberFormat="1" applyFont="1" applyFill="1" applyBorder="1"/>
    <xf numFmtId="0" fontId="0" fillId="0" borderId="0" xfId="0" quotePrefix="1"/>
    <xf numFmtId="49" fontId="0" fillId="0" borderId="0" xfId="0" applyNumberFormat="1" applyFill="1" applyBorder="1"/>
    <xf numFmtId="16" fontId="0" fillId="0" borderId="0" xfId="0" applyNumberFormat="1"/>
    <xf numFmtId="9" fontId="0" fillId="0" borderId="0" xfId="0" applyNumberFormat="1" applyFont="1" applyFill="1" applyBorder="1"/>
    <xf numFmtId="0" fontId="5" fillId="0" borderId="9" xfId="0" applyFont="1" applyFill="1" applyBorder="1" applyAlignment="1">
      <alignment vertical="center"/>
    </xf>
    <xf numFmtId="0" fontId="0" fillId="0" borderId="0" xfId="0" applyNumberFormat="1" applyBorder="1"/>
    <xf numFmtId="0" fontId="0" fillId="0" borderId="9" xfId="3" applyFont="1" applyFill="1" applyBorder="1"/>
    <xf numFmtId="0" fontId="0" fillId="0" borderId="9" xfId="4" applyFont="1" applyFill="1" applyBorder="1"/>
    <xf numFmtId="0" fontId="0" fillId="0" borderId="9" xfId="5" applyFont="1" applyFill="1" applyBorder="1"/>
    <xf numFmtId="0" fontId="13" fillId="0" borderId="9" xfId="7" applyFont="1" applyFill="1" applyBorder="1"/>
    <xf numFmtId="0" fontId="0" fillId="0" borderId="9" xfId="6" applyFont="1" applyFill="1" applyBorder="1"/>
    <xf numFmtId="0" fontId="0" fillId="0" borderId="9" xfId="7" applyFont="1" applyFill="1" applyBorder="1"/>
    <xf numFmtId="0" fontId="5" fillId="0" borderId="9" xfId="3" applyFont="1" applyFill="1" applyBorder="1"/>
    <xf numFmtId="0" fontId="0" fillId="0" borderId="0" xfId="0" applyNumberFormat="1" applyFill="1" applyBorder="1"/>
    <xf numFmtId="0" fontId="0" fillId="0" borderId="0" xfId="0" applyNumberFormat="1"/>
    <xf numFmtId="0" fontId="5" fillId="0" borderId="9" xfId="4" applyFont="1" applyFill="1" applyBorder="1"/>
    <xf numFmtId="0" fontId="5" fillId="0" borderId="0" xfId="0" applyFont="1"/>
    <xf numFmtId="0" fontId="0" fillId="0" borderId="0" xfId="0" quotePrefix="1" applyFill="1" applyBorder="1"/>
    <xf numFmtId="0" fontId="17" fillId="0" borderId="9" xfId="0" applyFont="1" applyFill="1" applyBorder="1" applyAlignment="1">
      <alignment vertical="center"/>
    </xf>
    <xf numFmtId="0" fontId="0" fillId="0" borderId="12" xfId="0" applyFont="1" applyFill="1" applyBorder="1" applyAlignment="1"/>
    <xf numFmtId="0" fontId="5" fillId="0" borderId="12" xfId="0" applyFont="1" applyFill="1" applyBorder="1"/>
    <xf numFmtId="0" fontId="5" fillId="0" borderId="12" xfId="0" applyFont="1" applyFill="1" applyBorder="1" applyAlignment="1"/>
    <xf numFmtId="0" fontId="0" fillId="0" borderId="9" xfId="0" applyNumberFormat="1" applyFont="1" applyFill="1" applyBorder="1"/>
    <xf numFmtId="0" fontId="0" fillId="0" borderId="14" xfId="0" applyFont="1" applyFill="1" applyBorder="1" applyAlignment="1">
      <alignment vertical="center"/>
    </xf>
    <xf numFmtId="0" fontId="5" fillId="0" borderId="9" xfId="5" applyFont="1" applyFill="1" applyBorder="1"/>
    <xf numFmtId="0" fontId="0" fillId="0" borderId="0" xfId="0" applyNumberFormat="1" applyFont="1" applyFill="1" applyBorder="1"/>
    <xf numFmtId="0" fontId="0" fillId="0" borderId="14" xfId="0" applyFont="1" applyBorder="1"/>
    <xf numFmtId="0" fontId="5" fillId="0" borderId="9" xfId="0" applyFont="1" applyFill="1" applyBorder="1" applyAlignment="1">
      <alignment wrapText="1"/>
    </xf>
    <xf numFmtId="1" fontId="0" fillId="0" borderId="9" xfId="0" applyNumberFormat="1" applyFont="1" applyFill="1" applyBorder="1"/>
    <xf numFmtId="0" fontId="0" fillId="15" borderId="0" xfId="0" applyFont="1" applyFill="1"/>
    <xf numFmtId="0" fontId="0" fillId="5" borderId="9" xfId="0" applyFill="1" applyBorder="1"/>
    <xf numFmtId="0" fontId="0" fillId="0" borderId="22" xfId="0" applyFill="1" applyBorder="1"/>
    <xf numFmtId="0" fontId="0" fillId="0" borderId="17" xfId="0" applyFill="1" applyBorder="1"/>
    <xf numFmtId="0" fontId="0" fillId="0" borderId="18" xfId="0" applyBorder="1"/>
    <xf numFmtId="0" fontId="0" fillId="0" borderId="20" xfId="0" applyBorder="1"/>
    <xf numFmtId="2" fontId="0" fillId="0" borderId="27" xfId="0" applyNumberFormat="1" applyFill="1" applyBorder="1"/>
    <xf numFmtId="2" fontId="0" fillId="0" borderId="21" xfId="0" applyNumberFormat="1" applyFill="1" applyBorder="1"/>
    <xf numFmtId="1" fontId="5" fillId="8" borderId="9" xfId="0" applyNumberFormat="1" applyFont="1" applyFill="1" applyBorder="1" applyProtection="1">
      <protection locked="0"/>
    </xf>
    <xf numFmtId="2" fontId="5" fillId="8" borderId="9" xfId="0" applyNumberFormat="1" applyFont="1" applyFill="1" applyBorder="1" applyProtection="1">
      <protection locked="0"/>
    </xf>
    <xf numFmtId="0" fontId="4" fillId="0" borderId="28" xfId="0" applyFont="1" applyBorder="1"/>
    <xf numFmtId="0" fontId="0" fillId="0" borderId="16" xfId="0" applyFill="1" applyBorder="1"/>
    <xf numFmtId="0" fontId="0" fillId="0" borderId="20" xfId="0" applyFill="1" applyBorder="1"/>
    <xf numFmtId="0" fontId="18" fillId="21" borderId="0" xfId="0" applyFont="1" applyFill="1" applyBorder="1"/>
    <xf numFmtId="0" fontId="18" fillId="0" borderId="0" xfId="0" applyFont="1" applyBorder="1"/>
    <xf numFmtId="0" fontId="1" fillId="15" borderId="0" xfId="0" applyFont="1" applyFill="1" applyBorder="1" applyAlignment="1" applyProtection="1">
      <protection locked="0"/>
    </xf>
    <xf numFmtId="165" fontId="1" fillId="16" borderId="11" xfId="0" applyNumberFormat="1" applyFont="1" applyFill="1" applyBorder="1" applyAlignment="1">
      <alignment horizontal="center" wrapText="1"/>
    </xf>
    <xf numFmtId="165" fontId="1" fillId="7" borderId="5" xfId="0" applyNumberFormat="1" applyFont="1" applyFill="1" applyBorder="1" applyAlignment="1">
      <alignment horizontal="center" vertical="center"/>
    </xf>
    <xf numFmtId="165" fontId="1" fillId="2" borderId="11" xfId="0" applyNumberFormat="1" applyFont="1" applyFill="1" applyBorder="1" applyAlignment="1">
      <alignment horizontal="right" vertical="center" wrapText="1"/>
    </xf>
    <xf numFmtId="165" fontId="1" fillId="19" borderId="11" xfId="0" applyNumberFormat="1" applyFont="1" applyFill="1" applyBorder="1" applyAlignment="1">
      <alignment horizontal="center" wrapText="1"/>
    </xf>
    <xf numFmtId="165" fontId="1" fillId="4" borderId="11" xfId="0" applyNumberFormat="1" applyFont="1" applyFill="1" applyBorder="1" applyAlignment="1">
      <alignment horizontal="center" wrapText="1"/>
    </xf>
    <xf numFmtId="0" fontId="1" fillId="12" borderId="5" xfId="0" applyFont="1" applyFill="1" applyBorder="1" applyAlignment="1">
      <alignment horizontal="center" vertical="center"/>
    </xf>
    <xf numFmtId="0" fontId="1" fillId="13" borderId="10" xfId="0" applyFont="1" applyFill="1" applyBorder="1" applyAlignment="1">
      <alignment horizontal="center" vertical="center" wrapText="1"/>
    </xf>
    <xf numFmtId="0" fontId="1" fillId="13" borderId="13"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3" xfId="0" applyFont="1" applyFill="1" applyBorder="1" applyAlignment="1">
      <alignment horizontal="center" vertical="center"/>
    </xf>
    <xf numFmtId="165" fontId="1" fillId="19" borderId="10" xfId="0" applyNumberFormat="1" applyFont="1" applyFill="1" applyBorder="1" applyAlignment="1">
      <alignment horizontal="center" wrapText="1"/>
    </xf>
    <xf numFmtId="165" fontId="1" fillId="19" borderId="11" xfId="0" applyNumberFormat="1" applyFont="1" applyFill="1" applyBorder="1" applyAlignment="1">
      <alignment horizontal="center" wrapText="1"/>
    </xf>
    <xf numFmtId="0" fontId="1" fillId="4" borderId="1" xfId="0" applyFont="1" applyFill="1" applyBorder="1" applyAlignment="1">
      <alignment horizontal="center" wrapText="1"/>
    </xf>
    <xf numFmtId="0" fontId="1" fillId="4" borderId="2" xfId="0" applyFont="1" applyFill="1" applyBorder="1" applyAlignment="1">
      <alignment horizontal="center" wrapText="1"/>
    </xf>
    <xf numFmtId="165" fontId="1" fillId="4" borderId="10" xfId="0" applyNumberFormat="1" applyFont="1" applyFill="1" applyBorder="1" applyAlignment="1">
      <alignment horizontal="center" wrapText="1"/>
    </xf>
    <xf numFmtId="165" fontId="1" fillId="4" borderId="11" xfId="0" applyNumberFormat="1" applyFont="1" applyFill="1" applyBorder="1" applyAlignment="1">
      <alignment horizontal="center" wrapText="1"/>
    </xf>
    <xf numFmtId="0" fontId="1" fillId="19" borderId="1" xfId="0" applyFont="1" applyFill="1" applyBorder="1" applyAlignment="1">
      <alignment horizontal="center" wrapText="1"/>
    </xf>
    <xf numFmtId="0" fontId="1" fillId="19" borderId="2" xfId="0" applyFont="1" applyFill="1" applyBorder="1" applyAlignment="1">
      <alignment horizontal="center" wrapText="1"/>
    </xf>
    <xf numFmtId="0" fontId="1" fillId="18" borderId="10" xfId="0" applyFont="1" applyFill="1" applyBorder="1" applyAlignment="1">
      <alignment horizontal="center" vertical="center" wrapText="1"/>
    </xf>
    <xf numFmtId="0" fontId="1" fillId="18" borderId="13" xfId="0" applyFont="1" applyFill="1" applyBorder="1" applyAlignment="1">
      <alignment horizontal="center" vertical="center" wrapText="1"/>
    </xf>
    <xf numFmtId="0" fontId="1" fillId="12" borderId="10" xfId="0" applyFont="1" applyFill="1" applyBorder="1" applyAlignment="1">
      <alignment horizontal="center" vertical="center"/>
    </xf>
    <xf numFmtId="0" fontId="1" fillId="12" borderId="13" xfId="0" applyFont="1" applyFill="1" applyBorder="1" applyAlignment="1">
      <alignment horizontal="center" vertical="center"/>
    </xf>
    <xf numFmtId="0" fontId="1" fillId="12" borderId="9" xfId="0" applyFont="1" applyFill="1" applyBorder="1" applyAlignment="1">
      <alignment horizontal="center" vertical="center"/>
    </xf>
    <xf numFmtId="0" fontId="1" fillId="12" borderId="4" xfId="0" applyFont="1" applyFill="1" applyBorder="1" applyAlignment="1">
      <alignment horizontal="center" vertical="center"/>
    </xf>
    <xf numFmtId="0" fontId="1" fillId="12" borderId="5" xfId="0" applyFont="1" applyFill="1" applyBorder="1" applyAlignment="1">
      <alignment horizontal="center" vertical="center"/>
    </xf>
    <xf numFmtId="0" fontId="1" fillId="12" borderId="6" xfId="0" applyFont="1" applyFill="1" applyBorder="1" applyAlignment="1">
      <alignment horizontal="center" vertical="center"/>
    </xf>
    <xf numFmtId="165" fontId="1" fillId="2" borderId="10" xfId="0" applyNumberFormat="1" applyFont="1" applyFill="1" applyBorder="1" applyAlignment="1">
      <alignment horizontal="right" vertical="center" wrapText="1"/>
    </xf>
    <xf numFmtId="165" fontId="1" fillId="2" borderId="11" xfId="0" applyNumberFormat="1" applyFont="1" applyFill="1" applyBorder="1" applyAlignment="1">
      <alignment horizontal="right" vertical="center" wrapText="1"/>
    </xf>
    <xf numFmtId="165" fontId="1" fillId="7" borderId="4" xfId="0" applyNumberFormat="1" applyFont="1" applyFill="1" applyBorder="1" applyAlignment="1">
      <alignment horizontal="center" vertical="center"/>
    </xf>
    <xf numFmtId="165" fontId="1" fillId="7" borderId="5"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18" borderId="7" xfId="0" applyFont="1" applyFill="1" applyBorder="1" applyAlignment="1">
      <alignment horizontal="center" vertical="center" wrapText="1"/>
    </xf>
    <xf numFmtId="0" fontId="1" fillId="18" borderId="8" xfId="0" applyFont="1" applyFill="1" applyBorder="1" applyAlignment="1">
      <alignment horizontal="center" vertical="center" wrapText="1"/>
    </xf>
    <xf numFmtId="0" fontId="1" fillId="18" borderId="4"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1" fillId="22" borderId="1" xfId="0" applyFont="1" applyFill="1" applyBorder="1" applyAlignment="1">
      <alignment horizontal="center" vertical="center" wrapText="1"/>
    </xf>
    <xf numFmtId="0" fontId="1" fillId="22" borderId="3" xfId="0" applyFont="1" applyFill="1" applyBorder="1" applyAlignment="1">
      <alignment horizontal="center" vertical="center" wrapText="1"/>
    </xf>
    <xf numFmtId="0" fontId="1" fillId="22" borderId="4" xfId="0" applyFont="1" applyFill="1" applyBorder="1" applyAlignment="1">
      <alignment horizontal="center" vertical="center" wrapText="1"/>
    </xf>
    <xf numFmtId="0" fontId="1" fillId="22" borderId="6" xfId="0" applyFont="1" applyFill="1" applyBorder="1" applyAlignment="1">
      <alignment horizontal="center" vertical="center" wrapText="1"/>
    </xf>
    <xf numFmtId="0" fontId="1" fillId="13" borderId="4" xfId="0" applyFont="1" applyFill="1" applyBorder="1" applyAlignment="1">
      <alignment horizontal="center" wrapText="1"/>
    </xf>
    <xf numFmtId="0" fontId="1" fillId="13" borderId="5" xfId="0" applyFont="1" applyFill="1" applyBorder="1" applyAlignment="1">
      <alignment horizontal="center" wrapText="1"/>
    </xf>
    <xf numFmtId="0" fontId="1" fillId="13" borderId="6" xfId="0" applyFont="1" applyFill="1" applyBorder="1" applyAlignment="1">
      <alignment horizontal="center" wrapText="1"/>
    </xf>
    <xf numFmtId="0" fontId="1" fillId="13" borderId="7" xfId="0" applyFont="1" applyFill="1" applyBorder="1" applyAlignment="1">
      <alignment horizontal="center" vertical="center" wrapText="1"/>
    </xf>
    <xf numFmtId="0" fontId="1" fillId="13" borderId="8"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18" borderId="1"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1" fillId="18" borderId="9" xfId="0" applyFont="1" applyFill="1" applyBorder="1" applyAlignment="1">
      <alignment horizontal="center" vertical="center" wrapText="1"/>
    </xf>
    <xf numFmtId="0" fontId="1" fillId="18" borderId="4" xfId="0" applyFont="1" applyFill="1" applyBorder="1" applyAlignment="1">
      <alignment horizontal="center" wrapText="1"/>
    </xf>
    <xf numFmtId="0" fontId="1" fillId="18" borderId="5" xfId="0" applyFont="1" applyFill="1" applyBorder="1" applyAlignment="1">
      <alignment horizontal="center" wrapText="1"/>
    </xf>
    <xf numFmtId="0" fontId="1" fillId="18" borderId="6" xfId="0" applyFont="1" applyFill="1" applyBorder="1" applyAlignment="1">
      <alignment horizontal="center" wrapText="1"/>
    </xf>
    <xf numFmtId="165" fontId="1" fillId="4" borderId="10" xfId="0" applyNumberFormat="1" applyFont="1" applyFill="1" applyBorder="1" applyAlignment="1">
      <alignment horizontal="right" wrapText="1"/>
    </xf>
    <xf numFmtId="165" fontId="1" fillId="4" borderId="11" xfId="0" applyNumberFormat="1" applyFont="1" applyFill="1" applyBorder="1" applyAlignment="1">
      <alignment horizontal="right" wrapText="1"/>
    </xf>
    <xf numFmtId="0" fontId="1" fillId="19" borderId="3" xfId="0" applyFont="1" applyFill="1" applyBorder="1" applyAlignment="1">
      <alignment horizontal="center" wrapText="1"/>
    </xf>
    <xf numFmtId="0" fontId="1" fillId="12" borderId="1" xfId="0" applyFont="1" applyFill="1" applyBorder="1" applyAlignment="1">
      <alignment horizontal="center" vertical="center"/>
    </xf>
    <xf numFmtId="0" fontId="1" fillId="12" borderId="3" xfId="0" applyFont="1" applyFill="1" applyBorder="1" applyAlignment="1">
      <alignment horizontal="center" vertical="center"/>
    </xf>
    <xf numFmtId="0" fontId="1" fillId="4" borderId="3" xfId="0" applyFont="1" applyFill="1" applyBorder="1" applyAlignment="1">
      <alignment horizontal="center" wrapText="1"/>
    </xf>
    <xf numFmtId="0" fontId="1" fillId="22" borderId="4" xfId="0" applyFont="1" applyFill="1" applyBorder="1" applyAlignment="1">
      <alignment horizontal="center" wrapText="1"/>
    </xf>
    <xf numFmtId="0" fontId="1" fillId="22" borderId="5" xfId="0" applyFont="1" applyFill="1" applyBorder="1" applyAlignment="1">
      <alignment horizontal="center" wrapText="1"/>
    </xf>
    <xf numFmtId="0" fontId="1" fillId="22" borderId="6" xfId="0" applyFont="1" applyFill="1" applyBorder="1" applyAlignment="1">
      <alignment horizontal="center" wrapText="1"/>
    </xf>
    <xf numFmtId="0" fontId="1" fillId="22" borderId="7" xfId="0" applyFont="1" applyFill="1" applyBorder="1" applyAlignment="1">
      <alignment horizontal="center" vertical="center" wrapText="1"/>
    </xf>
    <xf numFmtId="0" fontId="1" fillId="22" borderId="8" xfId="0" applyFont="1" applyFill="1" applyBorder="1" applyAlignment="1">
      <alignment horizontal="center" vertical="center" wrapText="1"/>
    </xf>
    <xf numFmtId="0" fontId="1" fillId="22" borderId="10" xfId="0" applyFont="1" applyFill="1" applyBorder="1" applyAlignment="1">
      <alignment horizontal="center" vertical="center" wrapText="1"/>
    </xf>
    <xf numFmtId="0" fontId="1" fillId="22" borderId="13" xfId="0" applyFont="1" applyFill="1" applyBorder="1" applyAlignment="1">
      <alignment horizontal="center" vertical="center" wrapText="1"/>
    </xf>
    <xf numFmtId="0" fontId="1" fillId="16" borderId="1" xfId="0" applyFont="1" applyFill="1" applyBorder="1" applyAlignment="1">
      <alignment horizontal="center" wrapText="1"/>
    </xf>
    <xf numFmtId="0" fontId="1" fillId="16" borderId="3" xfId="0" applyFont="1" applyFill="1" applyBorder="1" applyAlignment="1">
      <alignment horizontal="center" wrapText="1"/>
    </xf>
    <xf numFmtId="0" fontId="1" fillId="16" borderId="2" xfId="0" applyFont="1" applyFill="1" applyBorder="1" applyAlignment="1">
      <alignment horizontal="center" wrapText="1"/>
    </xf>
    <xf numFmtId="165" fontId="1" fillId="16" borderId="10" xfId="0" applyNumberFormat="1" applyFont="1" applyFill="1" applyBorder="1" applyAlignment="1">
      <alignment horizontal="center" wrapText="1"/>
    </xf>
    <xf numFmtId="165" fontId="1" fillId="16" borderId="11" xfId="0" applyNumberFormat="1" applyFont="1" applyFill="1" applyBorder="1" applyAlignment="1">
      <alignment horizontal="center" wrapText="1"/>
    </xf>
    <xf numFmtId="0" fontId="2" fillId="21" borderId="1" xfId="0" applyFont="1" applyFill="1" applyBorder="1" applyAlignment="1">
      <alignment horizontal="left" vertical="top"/>
    </xf>
    <xf numFmtId="0" fontId="2" fillId="21" borderId="2" xfId="0" applyFont="1" applyFill="1" applyBorder="1" applyAlignment="1">
      <alignment horizontal="left" vertical="top"/>
    </xf>
    <xf numFmtId="0" fontId="2" fillId="21" borderId="3" xfId="0" applyFont="1" applyFill="1" applyBorder="1" applyAlignment="1">
      <alignment horizontal="left" vertical="top"/>
    </xf>
    <xf numFmtId="0" fontId="1" fillId="15" borderId="17" xfId="0" applyFont="1" applyFill="1" applyBorder="1" applyAlignment="1">
      <alignment horizontal="center" wrapText="1"/>
    </xf>
    <xf numFmtId="0" fontId="1" fillId="15" borderId="19" xfId="0" applyFont="1" applyFill="1" applyBorder="1" applyAlignment="1">
      <alignment horizontal="center" wrapText="1"/>
    </xf>
    <xf numFmtId="0" fontId="1" fillId="15" borderId="21" xfId="0" applyFont="1" applyFill="1" applyBorder="1" applyAlignment="1">
      <alignment horizontal="center" wrapText="1"/>
    </xf>
    <xf numFmtId="0" fontId="2" fillId="10" borderId="1" xfId="0" applyFont="1" applyFill="1" applyBorder="1" applyAlignment="1">
      <alignment horizontal="center" vertical="top"/>
    </xf>
    <xf numFmtId="0" fontId="2" fillId="10" borderId="2" xfId="0" applyFont="1" applyFill="1" applyBorder="1" applyAlignment="1">
      <alignment horizontal="center" vertical="top"/>
    </xf>
    <xf numFmtId="0" fontId="2" fillId="11" borderId="1" xfId="0" applyFont="1" applyFill="1" applyBorder="1" applyAlignment="1">
      <alignment horizontal="center" vertical="top"/>
    </xf>
    <xf numFmtId="0" fontId="2" fillId="11" borderId="2" xfId="0" applyFont="1" applyFill="1" applyBorder="1" applyAlignment="1">
      <alignment horizontal="center" vertical="top"/>
    </xf>
    <xf numFmtId="0" fontId="2" fillId="14" borderId="1" xfId="0" applyFont="1" applyFill="1" applyBorder="1" applyAlignment="1">
      <alignment horizontal="left" vertical="top"/>
    </xf>
    <xf numFmtId="0" fontId="2" fillId="14" borderId="2" xfId="0" applyFont="1" applyFill="1" applyBorder="1" applyAlignment="1">
      <alignment horizontal="left" vertical="top"/>
    </xf>
    <xf numFmtId="0" fontId="2" fillId="14" borderId="3" xfId="0" applyFont="1" applyFill="1" applyBorder="1" applyAlignment="1">
      <alignment horizontal="left" vertical="top"/>
    </xf>
    <xf numFmtId="0" fontId="2" fillId="17" borderId="1" xfId="0" applyFont="1" applyFill="1" applyBorder="1" applyAlignment="1">
      <alignment horizontal="left" vertical="top"/>
    </xf>
    <xf numFmtId="0" fontId="2" fillId="17" borderId="2" xfId="0" applyFont="1" applyFill="1" applyBorder="1" applyAlignment="1">
      <alignment horizontal="left" vertical="top"/>
    </xf>
    <xf numFmtId="0" fontId="2" fillId="17" borderId="3" xfId="0" applyFont="1" applyFill="1" applyBorder="1" applyAlignment="1">
      <alignment horizontal="left" vertical="top"/>
    </xf>
    <xf numFmtId="0" fontId="1" fillId="12" borderId="7" xfId="0" applyFont="1" applyFill="1" applyBorder="1" applyAlignment="1">
      <alignment horizontal="center" vertical="center"/>
    </xf>
    <xf numFmtId="0" fontId="1" fillId="12" borderId="8" xfId="0" applyFont="1" applyFill="1" applyBorder="1" applyAlignment="1">
      <alignment horizontal="center" vertical="center"/>
    </xf>
    <xf numFmtId="0" fontId="1" fillId="13" borderId="1"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 fillId="3" borderId="9" xfId="0" applyFont="1" applyFill="1" applyBorder="1" applyAlignment="1">
      <alignment horizontal="right" vertical="center"/>
    </xf>
    <xf numFmtId="0" fontId="1" fillId="3" borderId="7"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8" xfId="0" applyFont="1" applyFill="1" applyBorder="1" applyAlignment="1">
      <alignment horizontal="center" vertical="center"/>
    </xf>
    <xf numFmtId="0" fontId="1" fillId="22" borderId="9" xfId="0" applyFont="1" applyFill="1" applyBorder="1" applyAlignment="1">
      <alignment horizontal="center" vertical="center" wrapText="1"/>
    </xf>
    <xf numFmtId="0" fontId="1" fillId="16" borderId="10" xfId="0" applyFont="1" applyFill="1" applyBorder="1" applyAlignment="1">
      <alignment horizontal="center" vertical="center" wrapText="1"/>
    </xf>
    <xf numFmtId="0" fontId="1" fillId="16" borderId="11" xfId="0" applyFont="1" applyFill="1" applyBorder="1" applyAlignment="1">
      <alignment horizontal="center" vertical="center" wrapText="1"/>
    </xf>
    <xf numFmtId="0" fontId="1" fillId="16" borderId="13" xfId="0" applyFont="1" applyFill="1" applyBorder="1" applyAlignment="1">
      <alignment horizontal="center" vertical="center" wrapText="1"/>
    </xf>
    <xf numFmtId="0" fontId="1" fillId="19" borderId="10" xfId="0" applyFont="1" applyFill="1" applyBorder="1" applyAlignment="1">
      <alignment horizontal="center" vertical="center" wrapText="1"/>
    </xf>
    <xf numFmtId="0" fontId="1" fillId="19" borderId="11" xfId="0" applyFont="1" applyFill="1" applyBorder="1" applyAlignment="1">
      <alignment horizontal="center" vertical="center" wrapText="1"/>
    </xf>
    <xf numFmtId="0" fontId="1" fillId="19" borderId="13" xfId="0" applyFont="1" applyFill="1" applyBorder="1" applyAlignment="1">
      <alignment horizontal="center" vertical="center" wrapText="1"/>
    </xf>
    <xf numFmtId="0" fontId="2" fillId="21" borderId="10" xfId="0" applyFont="1" applyFill="1" applyBorder="1" applyAlignment="1">
      <alignment horizontal="center" vertical="top"/>
    </xf>
    <xf numFmtId="0" fontId="2" fillId="21" borderId="11" xfId="0" applyFont="1" applyFill="1" applyBorder="1" applyAlignment="1">
      <alignment horizontal="center" vertical="top"/>
    </xf>
    <xf numFmtId="0" fontId="1" fillId="22" borderId="11" xfId="0" applyFont="1" applyFill="1" applyBorder="1" applyAlignment="1">
      <alignment horizontal="center" vertical="center" wrapText="1"/>
    </xf>
    <xf numFmtId="0" fontId="2" fillId="17" borderId="10" xfId="0" applyFont="1" applyFill="1" applyBorder="1" applyAlignment="1">
      <alignment horizontal="center" vertical="top"/>
    </xf>
    <xf numFmtId="0" fontId="2" fillId="17" borderId="11" xfId="0" applyFont="1" applyFill="1" applyBorder="1" applyAlignment="1">
      <alignment horizontal="center" vertical="top"/>
    </xf>
    <xf numFmtId="0" fontId="1" fillId="18" borderId="11"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12" borderId="11" xfId="0" applyFont="1" applyFill="1" applyBorder="1" applyAlignment="1">
      <alignment horizontal="center" vertical="center"/>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1" fillId="2" borderId="13" xfId="0" applyFont="1" applyFill="1" applyBorder="1" applyAlignment="1">
      <alignment horizontal="center" wrapText="1"/>
    </xf>
    <xf numFmtId="165" fontId="1" fillId="7" borderId="9" xfId="0" applyNumberFormat="1" applyFont="1" applyFill="1" applyBorder="1" applyAlignment="1">
      <alignment horizontal="center" vertical="center"/>
    </xf>
    <xf numFmtId="165" fontId="1" fillId="7" borderId="10" xfId="0" applyNumberFormat="1" applyFont="1" applyFill="1" applyBorder="1" applyAlignment="1">
      <alignment horizontal="center" vertical="center"/>
    </xf>
    <xf numFmtId="165" fontId="1" fillId="7" borderId="11" xfId="0" applyNumberFormat="1" applyFont="1" applyFill="1" applyBorder="1" applyAlignment="1">
      <alignment horizontal="center" vertical="center"/>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3" xfId="0" applyFont="1" applyFill="1" applyBorder="1" applyAlignment="1">
      <alignment horizontal="center" vertical="center"/>
    </xf>
    <xf numFmtId="0" fontId="2" fillId="11" borderId="10" xfId="0" applyFont="1" applyFill="1" applyBorder="1" applyAlignment="1">
      <alignment horizontal="center" vertical="top"/>
    </xf>
    <xf numFmtId="0" fontId="2" fillId="11" borderId="11" xfId="0" applyFont="1" applyFill="1" applyBorder="1" applyAlignment="1">
      <alignment horizontal="center" vertical="top"/>
    </xf>
    <xf numFmtId="0" fontId="2" fillId="14" borderId="10" xfId="0" applyFont="1" applyFill="1" applyBorder="1" applyAlignment="1">
      <alignment horizontal="center" vertical="top"/>
    </xf>
    <xf numFmtId="0" fontId="2" fillId="14" borderId="11" xfId="0" applyFont="1" applyFill="1" applyBorder="1" applyAlignment="1">
      <alignment horizontal="center" vertical="top"/>
    </xf>
    <xf numFmtId="0" fontId="1" fillId="13" borderId="11" xfId="0" applyFont="1" applyFill="1" applyBorder="1" applyAlignment="1">
      <alignment horizontal="center" vertical="center" wrapText="1"/>
    </xf>
    <xf numFmtId="0" fontId="1" fillId="22" borderId="2" xfId="0" applyFont="1" applyFill="1" applyBorder="1" applyAlignment="1">
      <alignment horizontal="center" vertical="center" wrapText="1"/>
    </xf>
    <xf numFmtId="0" fontId="1" fillId="22" borderId="5"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2" borderId="2" xfId="0" applyFont="1" applyFill="1" applyBorder="1" applyAlignment="1">
      <alignment horizontal="center" vertical="center"/>
    </xf>
    <xf numFmtId="0" fontId="1" fillId="18" borderId="2" xfId="0" applyFont="1" applyFill="1" applyBorder="1" applyAlignment="1">
      <alignment horizontal="center" vertical="center" wrapText="1"/>
    </xf>
    <xf numFmtId="0" fontId="1" fillId="18" borderId="5" xfId="0" applyFont="1" applyFill="1" applyBorder="1" applyAlignment="1">
      <alignment horizontal="center" vertical="center" wrapText="1"/>
    </xf>
    <xf numFmtId="0" fontId="1" fillId="3" borderId="9" xfId="0" applyFont="1" applyFill="1" applyBorder="1" applyAlignment="1">
      <alignment horizontal="center" vertical="center"/>
    </xf>
    <xf numFmtId="165" fontId="1" fillId="7" borderId="13" xfId="0" applyNumberFormat="1" applyFont="1" applyFill="1" applyBorder="1" applyAlignment="1">
      <alignment horizontal="center" vertical="center"/>
    </xf>
    <xf numFmtId="0" fontId="7" fillId="0" borderId="9" xfId="1" applyFill="1" applyBorder="1"/>
    <xf numFmtId="0" fontId="11" fillId="0" borderId="0" xfId="0" applyFont="1"/>
  </cellXfs>
  <cellStyles count="11">
    <cellStyle name="20% - Accent1" xfId="3" builtinId="30"/>
    <cellStyle name="20% - Accent2" xfId="4" builtinId="34"/>
    <cellStyle name="20% - Accent3" xfId="5" builtinId="38"/>
    <cellStyle name="20% - Accent4" xfId="6" builtinId="42"/>
    <cellStyle name="20% - Accent5" xfId="7" builtinId="46"/>
    <cellStyle name="20% - Accent6" xfId="8" builtinId="50"/>
    <cellStyle name="40% - Accent4" xfId="10" builtinId="43"/>
    <cellStyle name="Hyperlink" xfId="1" builtinId="8"/>
    <cellStyle name="Normal" xfId="0" builtinId="0"/>
    <cellStyle name="Normal 2" xfId="9"/>
    <cellStyle name="Normal 4" xfId="2"/>
  </cellStyles>
  <dxfs count="181">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rgb="FF9C0006"/>
      </font>
      <fill>
        <patternFill>
          <bgColor rgb="FFFFC7CE"/>
        </patternFill>
      </fill>
    </dxf>
    <dxf>
      <fill>
        <patternFill>
          <bgColor theme="5" tint="0.39994506668294322"/>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FFFF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24994659260841701"/>
        </patternFill>
      </fill>
    </dxf>
    <dxf>
      <fill>
        <patternFill>
          <bgColor rgb="FFFFC000"/>
        </patternFill>
      </fill>
    </dxf>
    <dxf>
      <fill>
        <patternFill>
          <bgColor theme="5" tint="0.39994506668294322"/>
        </patternFill>
      </fill>
    </dxf>
    <dxf>
      <fill>
        <patternFill>
          <bgColor rgb="FFFFFF00"/>
        </patternFill>
      </fill>
    </dxf>
    <dxf>
      <fill>
        <patternFill>
          <bgColor theme="5" tint="-0.24994659260841701"/>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3300"/>
      <color rgb="FFFF33CC"/>
      <color rgb="FFAB539E"/>
      <color rgb="FF00FF00"/>
      <color rgb="FFEBFA58"/>
      <color rgb="FFFF99FF"/>
      <color rgb="FFF9D2CF"/>
      <color rgb="FFE95C51"/>
      <color rgb="FFEBD5E8"/>
      <color rgb="FFFFEA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Depression\Extraction%20sheets%20amalgamated%20into%20main%20db\Copy%20of%20Copy%20of%20Copy%20of%20Depression%20NMA%20Extraction%20form%20030816%20ONWARDS_S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Characteristics"/>
      <sheetName val="Interventions"/>
      <sheetName val="Endpoint outcomes"/>
      <sheetName val="Follow up outcomes"/>
      <sheetName val="Excluded studies"/>
      <sheetName val="ILL studies"/>
      <sheetName val="Values"/>
      <sheetName val="Changes made"/>
      <sheetName val="Queries"/>
      <sheetName val="Severity"/>
      <sheetName val="Scrapbook"/>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sk-clinicalstudyregister.com/study/29060/128" TargetMode="External"/><Relationship Id="rId13" Type="http://schemas.openxmlformats.org/officeDocument/2006/relationships/hyperlink" Target="https://www.gsk-clinicalstudyregister.com/study/29060/281" TargetMode="External"/><Relationship Id="rId18" Type="http://schemas.openxmlformats.org/officeDocument/2006/relationships/hyperlink" Target="http://www.accessdata.fda.gov/drugsatfda_docs/nda/98/020822a_medr_P2.pdf" TargetMode="External"/><Relationship Id="rId3" Type="http://schemas.openxmlformats.org/officeDocument/2006/relationships/hyperlink" Target="https://www.gsk-clinicalstudyregister.com/study/29060/070" TargetMode="External"/><Relationship Id="rId21" Type="http://schemas.openxmlformats.org/officeDocument/2006/relationships/hyperlink" Target="http://digitalcommons.ohsu.edu/fdadrug/24/" TargetMode="External"/><Relationship Id="rId7" Type="http://schemas.openxmlformats.org/officeDocument/2006/relationships/hyperlink" Target="http://www.gsk-clinicalstudyregister.com/study/29060/251?search=compound&amp;compound=paroxetine" TargetMode="External"/><Relationship Id="rId12" Type="http://schemas.openxmlformats.org/officeDocument/2006/relationships/hyperlink" Target="http://www.gsk-clinicalstudyregister.com/study/29060/012_3?search=compound&amp;compound=paroxetine" TargetMode="External"/><Relationship Id="rId17" Type="http://schemas.openxmlformats.org/officeDocument/2006/relationships/hyperlink" Target="http://digitalcommons.ohsu.edu/fdadrug/22/" TargetMode="External"/><Relationship Id="rId2" Type="http://schemas.openxmlformats.org/officeDocument/2006/relationships/hyperlink" Target="https://www.iqwig.de/de/projekte-ergebnisse/studieninformationen-zu-reboxetin.3304.html" TargetMode="External"/><Relationship Id="rId16" Type="http://schemas.openxmlformats.org/officeDocument/2006/relationships/hyperlink" Target="https://www.gsk-clinicalstudyregister.com/study/29060/403" TargetMode="External"/><Relationship Id="rId20" Type="http://schemas.openxmlformats.org/officeDocument/2006/relationships/hyperlink" Target="http://digitalcommons.ohsu.edu/fdadrug/24/" TargetMode="External"/><Relationship Id="rId1" Type="http://schemas.openxmlformats.org/officeDocument/2006/relationships/hyperlink" Target="https://www.iqwig.de/de/projekte-ergebnisse/studieninformationen-zu-reboxetin.3304.html" TargetMode="External"/><Relationship Id="rId6" Type="http://schemas.openxmlformats.org/officeDocument/2006/relationships/hyperlink" Target="http://digitalcommons.ohsu.edu/fdadrug/20/" TargetMode="External"/><Relationship Id="rId11" Type="http://schemas.openxmlformats.org/officeDocument/2006/relationships/hyperlink" Target="http://digitalcommons.ohsu.edu/fdadrug/26/" TargetMode="External"/><Relationship Id="rId24" Type="http://schemas.openxmlformats.org/officeDocument/2006/relationships/printerSettings" Target="../printerSettings/printerSettings1.bin"/><Relationship Id="rId5" Type="http://schemas.openxmlformats.org/officeDocument/2006/relationships/hyperlink" Target="http://digitalcommons.ohsu.edu/fdadrug/20/" TargetMode="External"/><Relationship Id="rId15" Type="http://schemas.openxmlformats.org/officeDocument/2006/relationships/hyperlink" Target="http://digitalcommons.ohsu.edu/fdadrug/27/" TargetMode="External"/><Relationship Id="rId23" Type="http://schemas.openxmlformats.org/officeDocument/2006/relationships/hyperlink" Target="http://digitalcommons.ohsu.edu/fdadrug/21/" TargetMode="External"/><Relationship Id="rId10" Type="http://schemas.openxmlformats.org/officeDocument/2006/relationships/hyperlink" Target="http://www.gsk-clinicalstudyregister.com/study/NKD20006" TargetMode="External"/><Relationship Id="rId19" Type="http://schemas.openxmlformats.org/officeDocument/2006/relationships/hyperlink" Target="http://www.lillytrials.com/results/Cymbalta.pdf" TargetMode="External"/><Relationship Id="rId4" Type="http://schemas.openxmlformats.org/officeDocument/2006/relationships/hyperlink" Target="http://digitalcommons.ohsu.edu/fdadrug/20/" TargetMode="External"/><Relationship Id="rId9" Type="http://schemas.openxmlformats.org/officeDocument/2006/relationships/hyperlink" Target="https://clinicaltrials.gov/ct2/show/NCT01020799" TargetMode="External"/><Relationship Id="rId14" Type="http://schemas.openxmlformats.org/officeDocument/2006/relationships/hyperlink" Target="https://www.gsk-clinicalstudyregister.com/study/29060/032" TargetMode="External"/><Relationship Id="rId22" Type="http://schemas.openxmlformats.org/officeDocument/2006/relationships/hyperlink" Target="http://digitalcommons.ohsu.edu/fdadrug/2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CO680"/>
  <sheetViews>
    <sheetView tabSelected="1" zoomScaleNormal="100" workbookViewId="0">
      <pane ySplit="1" topLeftCell="A2" activePane="bottomLeft" state="frozen"/>
      <selection pane="bottomLeft" activeCell="A2" sqref="A2"/>
    </sheetView>
  </sheetViews>
  <sheetFormatPr defaultColWidth="9.140625" defaultRowHeight="15" x14ac:dyDescent="0.25"/>
  <cols>
    <col min="1" max="2" width="27.42578125" style="69" customWidth="1"/>
    <col min="3" max="3" width="13" style="69" customWidth="1"/>
    <col min="4" max="4" width="9" style="69" customWidth="1"/>
    <col min="5" max="5" width="9" style="209" customWidth="1"/>
    <col min="6" max="6" width="15" style="144" customWidth="1"/>
    <col min="7" max="13" width="14.5703125" style="144" customWidth="1"/>
    <col min="14" max="14" width="14.5703125" style="209" customWidth="1"/>
    <col min="15" max="15" width="42.28515625" style="69" customWidth="1"/>
    <col min="16" max="16" width="36" style="69" customWidth="1"/>
    <col min="17" max="17" width="27.85546875" style="69" customWidth="1"/>
    <col min="18" max="19" width="23.42578125" style="69" customWidth="1"/>
    <col min="20" max="20" width="16.5703125" style="180" customWidth="1"/>
    <col min="21" max="22" width="16.5703125" style="209" customWidth="1"/>
    <col min="23" max="26" width="23.42578125" style="180" customWidth="1"/>
    <col min="27" max="31" width="23.42578125" style="209" customWidth="1"/>
    <col min="32" max="32" width="23.42578125" style="144" customWidth="1"/>
    <col min="33" max="36" width="17.5703125" style="180" customWidth="1"/>
    <col min="37" max="37" width="17.5703125" style="209" customWidth="1"/>
    <col min="38" max="39" width="17.5703125" style="180" customWidth="1"/>
    <col min="40" max="41" width="17.5703125" style="209" customWidth="1"/>
    <col min="42" max="42" width="32.5703125" style="209" customWidth="1"/>
    <col min="43" max="43" width="26.140625" style="180" customWidth="1"/>
    <col min="44" max="44" width="26.140625" style="186" customWidth="1"/>
    <col min="45" max="45" width="26.140625" style="191" customWidth="1"/>
    <col min="46" max="46" width="26.140625" style="196" customWidth="1"/>
    <col min="47" max="47" width="26.140625" style="201" customWidth="1"/>
    <col min="48" max="56" width="26.140625" style="209" customWidth="1"/>
    <col min="57" max="60" width="23" style="209" customWidth="1"/>
    <col min="61" max="61" width="26.140625" style="209" customWidth="1"/>
    <col min="62" max="64" width="23" style="209" customWidth="1"/>
    <col min="65" max="65" width="26.140625" style="209" customWidth="1"/>
    <col min="66" max="16384" width="9.140625" style="69"/>
  </cols>
  <sheetData>
    <row r="1" spans="1:72" s="95" customFormat="1" ht="60" x14ac:dyDescent="0.25">
      <c r="A1" s="169" t="s">
        <v>0</v>
      </c>
      <c r="B1" s="169" t="s">
        <v>929</v>
      </c>
      <c r="C1" s="169" t="s">
        <v>930</v>
      </c>
      <c r="D1" s="169" t="s">
        <v>931</v>
      </c>
      <c r="E1" s="169" t="s">
        <v>298</v>
      </c>
      <c r="F1" s="169" t="s">
        <v>5326</v>
      </c>
      <c r="G1" s="169" t="s">
        <v>5327</v>
      </c>
      <c r="H1" s="169" t="s">
        <v>5329</v>
      </c>
      <c r="I1" s="169" t="s">
        <v>5330</v>
      </c>
      <c r="J1" s="169" t="s">
        <v>5331</v>
      </c>
      <c r="K1" s="169" t="s">
        <v>5332</v>
      </c>
      <c r="L1" s="169" t="s">
        <v>5333</v>
      </c>
      <c r="M1" s="169" t="s">
        <v>5334</v>
      </c>
      <c r="N1" s="169" t="s">
        <v>17848</v>
      </c>
      <c r="O1" s="173" t="s">
        <v>932</v>
      </c>
      <c r="P1" s="174" t="s">
        <v>933</v>
      </c>
      <c r="Q1" s="175" t="s">
        <v>934</v>
      </c>
      <c r="R1" s="176" t="s">
        <v>935</v>
      </c>
      <c r="S1" s="177" t="s">
        <v>936</v>
      </c>
      <c r="T1" s="178" t="s">
        <v>10373</v>
      </c>
      <c r="U1" s="217" t="s">
        <v>10484</v>
      </c>
      <c r="V1" s="217" t="s">
        <v>10485</v>
      </c>
      <c r="W1" s="178" t="s">
        <v>8</v>
      </c>
      <c r="X1" s="178" t="s">
        <v>10371</v>
      </c>
      <c r="Y1" s="178" t="s">
        <v>4319</v>
      </c>
      <c r="Z1" s="178" t="s">
        <v>10372</v>
      </c>
      <c r="AA1" s="207" t="s">
        <v>10425</v>
      </c>
      <c r="AB1" s="217" t="s">
        <v>10480</v>
      </c>
      <c r="AC1" s="217" t="s">
        <v>10481</v>
      </c>
      <c r="AD1" s="217" t="s">
        <v>10482</v>
      </c>
      <c r="AE1" s="207" t="s">
        <v>10426</v>
      </c>
      <c r="AF1" s="174" t="s">
        <v>10362</v>
      </c>
      <c r="AG1" s="174" t="s">
        <v>10366</v>
      </c>
      <c r="AH1" s="174" t="s">
        <v>10367</v>
      </c>
      <c r="AI1" s="174" t="s">
        <v>10368</v>
      </c>
      <c r="AJ1" s="175" t="s">
        <v>10488</v>
      </c>
      <c r="AK1" s="215" t="s">
        <v>10489</v>
      </c>
      <c r="AL1" s="175" t="s">
        <v>10369</v>
      </c>
      <c r="AM1" s="175" t="s">
        <v>10370</v>
      </c>
      <c r="AN1" s="215" t="s">
        <v>10478</v>
      </c>
      <c r="AO1" s="215" t="s">
        <v>10479</v>
      </c>
      <c r="AP1" s="221" t="s">
        <v>10483</v>
      </c>
      <c r="AQ1" s="182" t="s">
        <v>10374</v>
      </c>
      <c r="AR1" s="184" t="s">
        <v>10386</v>
      </c>
      <c r="AS1" s="194" t="s">
        <v>10388</v>
      </c>
      <c r="AT1" s="198" t="s">
        <v>10389</v>
      </c>
      <c r="AU1" s="204" t="s">
        <v>10392</v>
      </c>
      <c r="AV1" s="206" t="s">
        <v>10401</v>
      </c>
      <c r="AW1" s="206" t="s">
        <v>10402</v>
      </c>
      <c r="AX1" s="206" t="s">
        <v>10403</v>
      </c>
      <c r="AY1" s="206" t="s">
        <v>10404</v>
      </c>
      <c r="AZ1" s="206" t="s">
        <v>10405</v>
      </c>
      <c r="BA1" s="206" t="s">
        <v>10406</v>
      </c>
      <c r="BB1" s="206" t="s">
        <v>10413</v>
      </c>
      <c r="BC1" s="206" t="s">
        <v>10409</v>
      </c>
      <c r="BD1" s="206" t="s">
        <v>10414</v>
      </c>
      <c r="BE1" s="206" t="s">
        <v>10415</v>
      </c>
      <c r="BF1" s="206" t="s">
        <v>10416</v>
      </c>
      <c r="BG1" s="206" t="s">
        <v>10417</v>
      </c>
      <c r="BH1" s="206" t="s">
        <v>10419</v>
      </c>
      <c r="BI1" s="206" t="s">
        <v>10420</v>
      </c>
      <c r="BJ1" s="206" t="s">
        <v>10421</v>
      </c>
      <c r="BK1" s="206" t="s">
        <v>10422</v>
      </c>
      <c r="BL1" s="206" t="s">
        <v>10423</v>
      </c>
      <c r="BM1" s="206" t="s">
        <v>10424</v>
      </c>
      <c r="BN1" s="171" t="s">
        <v>937</v>
      </c>
      <c r="BO1" s="170"/>
      <c r="BP1" s="170"/>
      <c r="BQ1" s="170"/>
      <c r="BR1" s="170"/>
      <c r="BS1" s="170"/>
      <c r="BT1" s="170"/>
    </row>
    <row r="2" spans="1:72" s="211" customFormat="1" ht="15" customHeight="1" x14ac:dyDescent="0.25">
      <c r="A2" s="211" t="s">
        <v>7779</v>
      </c>
      <c r="B2" s="211" t="s">
        <v>282</v>
      </c>
      <c r="C2" s="211" t="s">
        <v>17849</v>
      </c>
      <c r="D2" s="211" t="s">
        <v>8944</v>
      </c>
      <c r="E2" s="211" t="s">
        <v>10933</v>
      </c>
      <c r="F2" s="211" t="s">
        <v>5328</v>
      </c>
      <c r="G2" s="211" t="s">
        <v>216</v>
      </c>
      <c r="H2" s="211" t="s">
        <v>216</v>
      </c>
      <c r="I2" s="211" t="s">
        <v>282</v>
      </c>
      <c r="J2" s="211" t="s">
        <v>216</v>
      </c>
      <c r="K2" s="211" t="s">
        <v>282</v>
      </c>
      <c r="L2" s="211" t="s">
        <v>216</v>
      </c>
      <c r="M2" s="211" t="s">
        <v>282</v>
      </c>
      <c r="N2" s="211" t="s">
        <v>5328</v>
      </c>
      <c r="O2" s="294" t="s">
        <v>266</v>
      </c>
      <c r="P2" s="295" t="s">
        <v>266</v>
      </c>
      <c r="Q2" s="296" t="s">
        <v>790</v>
      </c>
      <c r="R2" s="298" t="s">
        <v>282</v>
      </c>
      <c r="S2" s="299" t="s">
        <v>282</v>
      </c>
      <c r="T2" s="297">
        <v>90</v>
      </c>
      <c r="U2" s="299" t="s">
        <v>183</v>
      </c>
      <c r="V2" s="299" t="s">
        <v>282</v>
      </c>
      <c r="W2" s="299" t="s">
        <v>143</v>
      </c>
      <c r="X2" s="299" t="s">
        <v>273</v>
      </c>
      <c r="Y2" s="299" t="s">
        <v>395</v>
      </c>
      <c r="Z2" s="299" t="s">
        <v>10498</v>
      </c>
      <c r="AA2" s="297">
        <v>6</v>
      </c>
      <c r="AB2" s="299" t="s">
        <v>299</v>
      </c>
      <c r="AC2" s="297">
        <v>25.77</v>
      </c>
      <c r="AD2" s="299" t="s">
        <v>273</v>
      </c>
      <c r="AE2" s="299" t="s">
        <v>10512</v>
      </c>
      <c r="AF2" s="297" t="s">
        <v>10364</v>
      </c>
      <c r="AG2" s="299" t="s">
        <v>273</v>
      </c>
      <c r="AH2" s="299" t="s">
        <v>273</v>
      </c>
      <c r="AI2" s="299" t="s">
        <v>273</v>
      </c>
      <c r="AJ2" s="299" t="s">
        <v>273</v>
      </c>
      <c r="AK2" s="299" t="s">
        <v>11223</v>
      </c>
      <c r="AL2" s="297">
        <v>65</v>
      </c>
      <c r="AM2" s="299" t="s">
        <v>273</v>
      </c>
      <c r="AN2" s="299" t="s">
        <v>273</v>
      </c>
      <c r="AO2" s="299" t="s">
        <v>273</v>
      </c>
      <c r="AP2" s="299" t="s">
        <v>12883</v>
      </c>
      <c r="AQ2" s="299" t="s">
        <v>10385</v>
      </c>
      <c r="AR2" s="297" t="s">
        <v>55</v>
      </c>
      <c r="AS2" s="299" t="s">
        <v>12884</v>
      </c>
      <c r="AT2" s="297" t="s">
        <v>10390</v>
      </c>
      <c r="AU2" s="299" t="s">
        <v>10400</v>
      </c>
      <c r="AV2" s="297" t="s">
        <v>10390</v>
      </c>
      <c r="AW2" s="299" t="s">
        <v>4788</v>
      </c>
      <c r="AX2" s="299" t="s">
        <v>4788</v>
      </c>
      <c r="AY2" s="299" t="s">
        <v>4788</v>
      </c>
      <c r="AZ2" s="299" t="s">
        <v>10390</v>
      </c>
      <c r="BA2" s="297" t="s">
        <v>22</v>
      </c>
      <c r="BB2" s="297" t="s">
        <v>22</v>
      </c>
      <c r="BC2" s="297" t="s">
        <v>10412</v>
      </c>
      <c r="BD2" s="299" t="s">
        <v>10390</v>
      </c>
      <c r="BE2" s="209" t="s">
        <v>55</v>
      </c>
      <c r="BF2" s="299" t="s">
        <v>282</v>
      </c>
      <c r="BG2" s="297" t="s">
        <v>55</v>
      </c>
      <c r="BH2" s="299" t="s">
        <v>282</v>
      </c>
      <c r="BI2" s="297" t="s">
        <v>10390</v>
      </c>
      <c r="BJ2" s="299" t="s">
        <v>12885</v>
      </c>
      <c r="BK2" s="297" t="s">
        <v>22</v>
      </c>
      <c r="BL2" s="299" t="s">
        <v>273</v>
      </c>
      <c r="BM2" s="299" t="s">
        <v>10391</v>
      </c>
      <c r="BN2" s="211" t="s">
        <v>7577</v>
      </c>
    </row>
    <row r="3" spans="1:72" s="211" customFormat="1" ht="15" customHeight="1" x14ac:dyDescent="0.25">
      <c r="A3" s="211" t="s">
        <v>7780</v>
      </c>
      <c r="B3" s="211" t="s">
        <v>282</v>
      </c>
      <c r="C3" s="211" t="s">
        <v>17850</v>
      </c>
      <c r="D3" s="211" t="s">
        <v>8944</v>
      </c>
      <c r="E3" s="211" t="s">
        <v>10933</v>
      </c>
      <c r="F3" s="211" t="s">
        <v>5328</v>
      </c>
      <c r="G3" s="211" t="s">
        <v>216</v>
      </c>
      <c r="H3" s="211" t="s">
        <v>216</v>
      </c>
      <c r="I3" s="211" t="s">
        <v>282</v>
      </c>
      <c r="J3" s="211" t="s">
        <v>216</v>
      </c>
      <c r="K3" s="211" t="s">
        <v>282</v>
      </c>
      <c r="L3" s="211" t="s">
        <v>216</v>
      </c>
      <c r="M3" s="211" t="s">
        <v>282</v>
      </c>
      <c r="N3" s="211" t="s">
        <v>5328</v>
      </c>
      <c r="O3" s="294" t="s">
        <v>266</v>
      </c>
      <c r="P3" s="295" t="s">
        <v>266</v>
      </c>
      <c r="Q3" s="296" t="s">
        <v>266</v>
      </c>
      <c r="R3" s="298" t="s">
        <v>790</v>
      </c>
      <c r="S3" s="299" t="s">
        <v>282</v>
      </c>
      <c r="T3" s="297">
        <v>280</v>
      </c>
      <c r="U3" s="299" t="s">
        <v>183</v>
      </c>
      <c r="V3" s="299" t="s">
        <v>282</v>
      </c>
      <c r="W3" s="299" t="s">
        <v>143</v>
      </c>
      <c r="X3" s="299" t="s">
        <v>273</v>
      </c>
      <c r="Y3" s="299" t="s">
        <v>395</v>
      </c>
      <c r="Z3" s="299" t="s">
        <v>10498</v>
      </c>
      <c r="AA3" s="297">
        <v>8</v>
      </c>
      <c r="AB3" s="299" t="s">
        <v>299</v>
      </c>
      <c r="AC3" s="297">
        <v>25.23</v>
      </c>
      <c r="AD3" s="299" t="s">
        <v>273</v>
      </c>
      <c r="AE3" s="299" t="s">
        <v>10512</v>
      </c>
      <c r="AF3" s="297" t="s">
        <v>10364</v>
      </c>
      <c r="AG3" s="299" t="s">
        <v>273</v>
      </c>
      <c r="AH3" s="299" t="s">
        <v>273</v>
      </c>
      <c r="AI3" s="299" t="s">
        <v>273</v>
      </c>
      <c r="AJ3" s="299" t="s">
        <v>273</v>
      </c>
      <c r="AK3" s="299" t="s">
        <v>12890</v>
      </c>
      <c r="AL3" s="297">
        <v>63</v>
      </c>
      <c r="AM3" s="299" t="s">
        <v>273</v>
      </c>
      <c r="AN3" s="299" t="s">
        <v>273</v>
      </c>
      <c r="AO3" s="299" t="s">
        <v>273</v>
      </c>
      <c r="AP3" s="299" t="s">
        <v>12891</v>
      </c>
      <c r="AQ3" s="299" t="s">
        <v>10385</v>
      </c>
      <c r="AR3" s="297" t="s">
        <v>55</v>
      </c>
      <c r="AS3" s="299" t="s">
        <v>282</v>
      </c>
      <c r="AT3" s="297" t="s">
        <v>10390</v>
      </c>
      <c r="AU3" s="299" t="s">
        <v>10400</v>
      </c>
      <c r="AV3" s="297" t="s">
        <v>10390</v>
      </c>
      <c r="AW3" s="297" t="s">
        <v>4788</v>
      </c>
      <c r="AX3" s="297" t="s">
        <v>4788</v>
      </c>
      <c r="AY3" s="297" t="s">
        <v>4788</v>
      </c>
      <c r="AZ3" s="297" t="s">
        <v>10390</v>
      </c>
      <c r="BA3" s="299" t="s">
        <v>22</v>
      </c>
      <c r="BB3" s="299" t="s">
        <v>10387</v>
      </c>
      <c r="BC3" s="299" t="s">
        <v>10412</v>
      </c>
      <c r="BD3" s="299" t="s">
        <v>4788</v>
      </c>
      <c r="BE3" s="299" t="s">
        <v>55</v>
      </c>
      <c r="BF3" s="299" t="s">
        <v>282</v>
      </c>
      <c r="BG3" s="299" t="s">
        <v>55</v>
      </c>
      <c r="BH3" s="299" t="s">
        <v>282</v>
      </c>
      <c r="BI3" s="297" t="s">
        <v>10390</v>
      </c>
      <c r="BJ3" s="299" t="s">
        <v>12885</v>
      </c>
      <c r="BK3" s="299" t="s">
        <v>22</v>
      </c>
      <c r="BL3" s="299" t="s">
        <v>273</v>
      </c>
      <c r="BM3" s="299" t="s">
        <v>10391</v>
      </c>
      <c r="BN3" s="211" t="s">
        <v>7577</v>
      </c>
    </row>
    <row r="4" spans="1:72" s="211" customFormat="1" ht="15" customHeight="1" x14ac:dyDescent="0.25">
      <c r="A4" s="211" t="s">
        <v>7781</v>
      </c>
      <c r="B4" s="211" t="s">
        <v>282</v>
      </c>
      <c r="C4" s="211" t="s">
        <v>7611</v>
      </c>
      <c r="D4" s="211" t="s">
        <v>8944</v>
      </c>
      <c r="E4" s="211" t="s">
        <v>10933</v>
      </c>
      <c r="F4" s="211" t="s">
        <v>5328</v>
      </c>
      <c r="G4" s="211" t="s">
        <v>216</v>
      </c>
      <c r="H4" s="211" t="s">
        <v>216</v>
      </c>
      <c r="I4" s="211" t="s">
        <v>282</v>
      </c>
      <c r="J4" s="211" t="s">
        <v>216</v>
      </c>
      <c r="K4" s="211" t="s">
        <v>282</v>
      </c>
      <c r="L4" s="211" t="s">
        <v>216</v>
      </c>
      <c r="M4" s="211" t="s">
        <v>282</v>
      </c>
      <c r="N4" s="211" t="s">
        <v>5328</v>
      </c>
      <c r="O4" s="294" t="s">
        <v>266</v>
      </c>
      <c r="P4" s="295" t="s">
        <v>246</v>
      </c>
      <c r="Q4" s="296" t="s">
        <v>790</v>
      </c>
      <c r="R4" s="298" t="s">
        <v>282</v>
      </c>
      <c r="S4" s="299" t="s">
        <v>282</v>
      </c>
      <c r="T4" s="297">
        <v>492</v>
      </c>
      <c r="U4" s="299" t="s">
        <v>183</v>
      </c>
      <c r="V4" s="299" t="s">
        <v>282</v>
      </c>
      <c r="W4" s="299" t="s">
        <v>143</v>
      </c>
      <c r="X4" s="299" t="s">
        <v>273</v>
      </c>
      <c r="Y4" s="299" t="s">
        <v>273</v>
      </c>
      <c r="Z4" s="299" t="s">
        <v>10498</v>
      </c>
      <c r="AA4" s="297">
        <v>8</v>
      </c>
      <c r="AB4" s="299" t="s">
        <v>299</v>
      </c>
      <c r="AC4" s="297">
        <v>22.7</v>
      </c>
      <c r="AD4" s="299" t="s">
        <v>273</v>
      </c>
      <c r="AE4" s="299" t="s">
        <v>10512</v>
      </c>
      <c r="AF4" s="297" t="s">
        <v>10364</v>
      </c>
      <c r="AG4" s="299" t="s">
        <v>273</v>
      </c>
      <c r="AH4" s="299" t="s">
        <v>273</v>
      </c>
      <c r="AI4" s="299" t="s">
        <v>273</v>
      </c>
      <c r="AJ4" s="299" t="s">
        <v>273</v>
      </c>
      <c r="AK4" s="299" t="s">
        <v>12895</v>
      </c>
      <c r="AL4" s="297">
        <v>59</v>
      </c>
      <c r="AM4" s="299" t="s">
        <v>273</v>
      </c>
      <c r="AN4" s="299" t="s">
        <v>273</v>
      </c>
      <c r="AO4" s="299" t="s">
        <v>273</v>
      </c>
      <c r="AP4" s="299" t="s">
        <v>12891</v>
      </c>
      <c r="AQ4" s="299" t="s">
        <v>10385</v>
      </c>
      <c r="AR4" s="297" t="s">
        <v>55</v>
      </c>
      <c r="AS4" s="299" t="s">
        <v>282</v>
      </c>
      <c r="AT4" s="297" t="s">
        <v>10390</v>
      </c>
      <c r="AU4" s="299" t="s">
        <v>10400</v>
      </c>
      <c r="AV4" s="297" t="s">
        <v>10390</v>
      </c>
      <c r="AW4" s="297" t="s">
        <v>4788</v>
      </c>
      <c r="AX4" s="297" t="s">
        <v>4788</v>
      </c>
      <c r="AY4" s="297" t="s">
        <v>4788</v>
      </c>
      <c r="AZ4" s="297" t="s">
        <v>10390</v>
      </c>
      <c r="BA4" s="297" t="s">
        <v>22</v>
      </c>
      <c r="BB4" s="297" t="s">
        <v>10387</v>
      </c>
      <c r="BC4" s="297" t="s">
        <v>10412</v>
      </c>
      <c r="BD4" s="297" t="s">
        <v>4788</v>
      </c>
      <c r="BE4" s="299" t="s">
        <v>55</v>
      </c>
      <c r="BF4" s="299" t="s">
        <v>282</v>
      </c>
      <c r="BG4" s="299" t="s">
        <v>10387</v>
      </c>
      <c r="BH4" s="299" t="s">
        <v>12896</v>
      </c>
      <c r="BI4" s="299" t="s">
        <v>10391</v>
      </c>
      <c r="BJ4" s="299" t="s">
        <v>12885</v>
      </c>
      <c r="BK4" s="299" t="s">
        <v>22</v>
      </c>
      <c r="BL4" s="299" t="s">
        <v>273</v>
      </c>
      <c r="BM4" s="299" t="s">
        <v>10391</v>
      </c>
      <c r="BN4" s="211" t="s">
        <v>7577</v>
      </c>
    </row>
    <row r="5" spans="1:72" s="211" customFormat="1" ht="15" customHeight="1" x14ac:dyDescent="0.25">
      <c r="A5" s="211" t="s">
        <v>7818</v>
      </c>
      <c r="B5" s="211" t="s">
        <v>282</v>
      </c>
      <c r="C5" s="211" t="s">
        <v>7611</v>
      </c>
      <c r="D5" s="211" t="s">
        <v>8944</v>
      </c>
      <c r="E5" s="211" t="s">
        <v>10933</v>
      </c>
      <c r="F5" s="211" t="s">
        <v>5328</v>
      </c>
      <c r="G5" s="211" t="s">
        <v>216</v>
      </c>
      <c r="H5" s="211" t="s">
        <v>216</v>
      </c>
      <c r="I5" s="211" t="s">
        <v>282</v>
      </c>
      <c r="J5" s="211" t="s">
        <v>216</v>
      </c>
      <c r="K5" s="211" t="s">
        <v>282</v>
      </c>
      <c r="L5" s="211" t="s">
        <v>216</v>
      </c>
      <c r="M5" s="211" t="s">
        <v>282</v>
      </c>
      <c r="N5" s="211" t="s">
        <v>5328</v>
      </c>
      <c r="O5" s="294" t="s">
        <v>256</v>
      </c>
      <c r="P5" s="295" t="s">
        <v>263</v>
      </c>
      <c r="Q5" s="296" t="s">
        <v>790</v>
      </c>
      <c r="R5" s="298" t="s">
        <v>282</v>
      </c>
      <c r="S5" s="299" t="s">
        <v>282</v>
      </c>
      <c r="T5" s="297">
        <v>38</v>
      </c>
      <c r="U5" s="299" t="s">
        <v>183</v>
      </c>
      <c r="V5" s="299" t="s">
        <v>282</v>
      </c>
      <c r="W5" s="299" t="s">
        <v>143</v>
      </c>
      <c r="X5" s="299" t="s">
        <v>10506</v>
      </c>
      <c r="Y5" s="299" t="s">
        <v>893</v>
      </c>
      <c r="Z5" s="299" t="s">
        <v>10498</v>
      </c>
      <c r="AA5" s="297">
        <v>6</v>
      </c>
      <c r="AB5" s="299" t="s">
        <v>299</v>
      </c>
      <c r="AC5" s="297">
        <v>29.73</v>
      </c>
      <c r="AD5" s="299" t="s">
        <v>273</v>
      </c>
      <c r="AE5" s="299" t="s">
        <v>10512</v>
      </c>
      <c r="AF5" s="297" t="s">
        <v>10364</v>
      </c>
      <c r="AG5" s="299" t="s">
        <v>273</v>
      </c>
      <c r="AH5" s="299" t="s">
        <v>273</v>
      </c>
      <c r="AI5" s="299" t="s">
        <v>273</v>
      </c>
      <c r="AJ5" s="299" t="s">
        <v>273</v>
      </c>
      <c r="AK5" s="299" t="s">
        <v>12899</v>
      </c>
      <c r="AL5" s="297">
        <v>58</v>
      </c>
      <c r="AM5" s="299" t="s">
        <v>273</v>
      </c>
      <c r="AN5" s="299" t="s">
        <v>273</v>
      </c>
      <c r="AO5" s="299" t="s">
        <v>273</v>
      </c>
      <c r="AP5" s="299" t="s">
        <v>12900</v>
      </c>
      <c r="AQ5" s="299" t="s">
        <v>10385</v>
      </c>
      <c r="AR5" s="299" t="s">
        <v>55</v>
      </c>
      <c r="AS5" s="299" t="s">
        <v>282</v>
      </c>
      <c r="AT5" s="297" t="s">
        <v>10390</v>
      </c>
      <c r="AU5" s="299" t="s">
        <v>10400</v>
      </c>
      <c r="AV5" s="297" t="s">
        <v>10390</v>
      </c>
      <c r="AW5" s="297" t="s">
        <v>4788</v>
      </c>
      <c r="AX5" s="297" t="s">
        <v>4788</v>
      </c>
      <c r="AY5" s="297" t="s">
        <v>4788</v>
      </c>
      <c r="AZ5" s="297" t="s">
        <v>10390</v>
      </c>
      <c r="BA5" s="297" t="s">
        <v>22</v>
      </c>
      <c r="BB5" s="297" t="s">
        <v>10387</v>
      </c>
      <c r="BC5" s="297" t="s">
        <v>10412</v>
      </c>
      <c r="BD5" s="297" t="s">
        <v>4788</v>
      </c>
      <c r="BE5" s="299" t="s">
        <v>55</v>
      </c>
      <c r="BF5" s="299" t="s">
        <v>282</v>
      </c>
      <c r="BG5" s="299" t="s">
        <v>55</v>
      </c>
      <c r="BH5" s="299" t="s">
        <v>282</v>
      </c>
      <c r="BI5" s="299" t="s">
        <v>10390</v>
      </c>
      <c r="BJ5" s="299" t="s">
        <v>14140</v>
      </c>
      <c r="BK5" s="299" t="s">
        <v>22</v>
      </c>
      <c r="BL5" s="299" t="s">
        <v>273</v>
      </c>
      <c r="BM5" s="299" t="s">
        <v>10391</v>
      </c>
      <c r="BN5" s="211" t="s">
        <v>7819</v>
      </c>
    </row>
    <row r="6" spans="1:72" s="211" customFormat="1" ht="15" customHeight="1" x14ac:dyDescent="0.25">
      <c r="A6" s="211" t="s">
        <v>7820</v>
      </c>
      <c r="B6" s="211" t="s">
        <v>282</v>
      </c>
      <c r="C6" s="211" t="s">
        <v>7611</v>
      </c>
      <c r="D6" s="211" t="s">
        <v>8944</v>
      </c>
      <c r="E6" s="211" t="s">
        <v>10933</v>
      </c>
      <c r="F6" s="211" t="s">
        <v>5328</v>
      </c>
      <c r="G6" s="211" t="s">
        <v>216</v>
      </c>
      <c r="H6" s="211" t="s">
        <v>216</v>
      </c>
      <c r="I6" s="211" t="s">
        <v>282</v>
      </c>
      <c r="J6" s="211" t="s">
        <v>216</v>
      </c>
      <c r="K6" s="211" t="s">
        <v>282</v>
      </c>
      <c r="L6" s="211" t="s">
        <v>216</v>
      </c>
      <c r="M6" s="211" t="s">
        <v>282</v>
      </c>
      <c r="N6" s="211" t="s">
        <v>5328</v>
      </c>
      <c r="O6" s="294" t="s">
        <v>256</v>
      </c>
      <c r="P6" s="295" t="s">
        <v>263</v>
      </c>
      <c r="Q6" s="296" t="s">
        <v>282</v>
      </c>
      <c r="R6" s="298" t="s">
        <v>282</v>
      </c>
      <c r="S6" s="299" t="s">
        <v>282</v>
      </c>
      <c r="T6" s="297">
        <v>217</v>
      </c>
      <c r="U6" s="299" t="s">
        <v>183</v>
      </c>
      <c r="V6" s="299" t="s">
        <v>282</v>
      </c>
      <c r="W6" s="299" t="s">
        <v>12903</v>
      </c>
      <c r="X6" s="299" t="s">
        <v>10506</v>
      </c>
      <c r="Y6" s="299" t="s">
        <v>893</v>
      </c>
      <c r="Z6" s="299" t="s">
        <v>10498</v>
      </c>
      <c r="AA6" s="297">
        <v>8</v>
      </c>
      <c r="AB6" s="299" t="s">
        <v>299</v>
      </c>
      <c r="AC6" s="297">
        <v>27.84</v>
      </c>
      <c r="AD6" s="299" t="s">
        <v>273</v>
      </c>
      <c r="AE6" s="299" t="s">
        <v>10512</v>
      </c>
      <c r="AF6" s="297" t="s">
        <v>10364</v>
      </c>
      <c r="AG6" s="299" t="s">
        <v>273</v>
      </c>
      <c r="AH6" s="299" t="s">
        <v>273</v>
      </c>
      <c r="AI6" s="299" t="s">
        <v>273</v>
      </c>
      <c r="AJ6" s="299" t="s">
        <v>273</v>
      </c>
      <c r="AK6" s="299" t="s">
        <v>12904</v>
      </c>
      <c r="AL6" s="299" t="s">
        <v>273</v>
      </c>
      <c r="AM6" s="299" t="s">
        <v>273</v>
      </c>
      <c r="AN6" s="299" t="s">
        <v>273</v>
      </c>
      <c r="AO6" s="299" t="s">
        <v>273</v>
      </c>
      <c r="AP6" s="299" t="s">
        <v>12905</v>
      </c>
      <c r="AQ6" s="299" t="s">
        <v>10385</v>
      </c>
      <c r="AR6" s="297" t="s">
        <v>55</v>
      </c>
      <c r="AS6" s="299" t="s">
        <v>282</v>
      </c>
      <c r="AT6" s="297" t="s">
        <v>10390</v>
      </c>
      <c r="AU6" s="299" t="s">
        <v>10400</v>
      </c>
      <c r="AV6" s="297" t="s">
        <v>10390</v>
      </c>
      <c r="AW6" s="297" t="s">
        <v>4788</v>
      </c>
      <c r="AX6" s="297" t="s">
        <v>4788</v>
      </c>
      <c r="AY6" s="297" t="s">
        <v>4788</v>
      </c>
      <c r="AZ6" s="297" t="s">
        <v>10390</v>
      </c>
      <c r="BA6" s="297" t="s">
        <v>22</v>
      </c>
      <c r="BB6" s="297" t="s">
        <v>10387</v>
      </c>
      <c r="BC6" s="297" t="s">
        <v>10412</v>
      </c>
      <c r="BD6" s="297" t="s">
        <v>4788</v>
      </c>
      <c r="BE6" s="299" t="s">
        <v>55</v>
      </c>
      <c r="BF6" s="299" t="s">
        <v>282</v>
      </c>
      <c r="BG6" s="297" t="s">
        <v>55</v>
      </c>
      <c r="BH6" s="299" t="s">
        <v>282</v>
      </c>
      <c r="BI6" s="299" t="s">
        <v>10390</v>
      </c>
      <c r="BJ6" s="299" t="s">
        <v>14140</v>
      </c>
      <c r="BK6" s="299" t="s">
        <v>55</v>
      </c>
      <c r="BL6" s="299" t="s">
        <v>282</v>
      </c>
      <c r="BM6" s="299" t="s">
        <v>10391</v>
      </c>
      <c r="BN6" s="211" t="s">
        <v>7821</v>
      </c>
    </row>
    <row r="7" spans="1:72" s="211" customFormat="1" ht="15" customHeight="1" x14ac:dyDescent="0.25">
      <c r="A7" s="211" t="s">
        <v>7822</v>
      </c>
      <c r="B7" s="211" t="s">
        <v>282</v>
      </c>
      <c r="C7" s="211" t="s">
        <v>17851</v>
      </c>
      <c r="D7" s="211" t="s">
        <v>8944</v>
      </c>
      <c r="E7" s="211" t="s">
        <v>10933</v>
      </c>
      <c r="F7" s="211" t="s">
        <v>5328</v>
      </c>
      <c r="G7" s="211" t="s">
        <v>216</v>
      </c>
      <c r="H7" s="211" t="s">
        <v>216</v>
      </c>
      <c r="I7" s="211" t="s">
        <v>282</v>
      </c>
      <c r="J7" s="211" t="s">
        <v>216</v>
      </c>
      <c r="K7" s="211" t="s">
        <v>282</v>
      </c>
      <c r="L7" s="211" t="s">
        <v>216</v>
      </c>
      <c r="M7" s="211" t="s">
        <v>282</v>
      </c>
      <c r="N7" s="211" t="s">
        <v>216</v>
      </c>
      <c r="O7" s="294" t="s">
        <v>256</v>
      </c>
      <c r="P7" s="295" t="s">
        <v>246</v>
      </c>
      <c r="Q7" s="296" t="s">
        <v>282</v>
      </c>
      <c r="R7" s="298" t="s">
        <v>282</v>
      </c>
      <c r="S7" s="299" t="s">
        <v>282</v>
      </c>
      <c r="T7" s="297">
        <v>138</v>
      </c>
      <c r="U7" s="299" t="s">
        <v>183</v>
      </c>
      <c r="V7" s="299" t="s">
        <v>282</v>
      </c>
      <c r="W7" s="299" t="s">
        <v>10866</v>
      </c>
      <c r="X7" s="299" t="s">
        <v>273</v>
      </c>
      <c r="Y7" s="299" t="s">
        <v>11475</v>
      </c>
      <c r="Z7" s="299" t="s">
        <v>10498</v>
      </c>
      <c r="AA7" s="297">
        <v>8</v>
      </c>
      <c r="AB7" s="299" t="s">
        <v>299</v>
      </c>
      <c r="AC7" s="297">
        <v>24.2</v>
      </c>
      <c r="AD7" s="299" t="s">
        <v>273</v>
      </c>
      <c r="AE7" s="299" t="s">
        <v>10512</v>
      </c>
      <c r="AF7" s="297" t="s">
        <v>10364</v>
      </c>
      <c r="AG7" s="299" t="s">
        <v>273</v>
      </c>
      <c r="AH7" s="299" t="s">
        <v>273</v>
      </c>
      <c r="AI7" s="299" t="s">
        <v>273</v>
      </c>
      <c r="AJ7" s="299" t="s">
        <v>273</v>
      </c>
      <c r="AK7" s="299" t="s">
        <v>12908</v>
      </c>
      <c r="AL7" s="299" t="s">
        <v>273</v>
      </c>
      <c r="AM7" s="299" t="s">
        <v>273</v>
      </c>
      <c r="AN7" s="299" t="s">
        <v>273</v>
      </c>
      <c r="AO7" s="299" t="s">
        <v>273</v>
      </c>
      <c r="AP7" s="299" t="s">
        <v>12909</v>
      </c>
      <c r="AQ7" s="297" t="s">
        <v>10385</v>
      </c>
      <c r="AR7" s="297" t="s">
        <v>55</v>
      </c>
      <c r="AS7" s="299" t="s">
        <v>282</v>
      </c>
      <c r="AT7" s="297" t="s">
        <v>10390</v>
      </c>
      <c r="AU7" s="297" t="s">
        <v>10400</v>
      </c>
      <c r="AV7" s="297" t="s">
        <v>10390</v>
      </c>
      <c r="AW7" s="297" t="s">
        <v>4788</v>
      </c>
      <c r="AX7" s="297" t="s">
        <v>4788</v>
      </c>
      <c r="AY7" s="297" t="s">
        <v>4788</v>
      </c>
      <c r="AZ7" s="297" t="s">
        <v>10390</v>
      </c>
      <c r="BA7" s="299" t="s">
        <v>22</v>
      </c>
      <c r="BB7" s="299" t="s">
        <v>10387</v>
      </c>
      <c r="BC7" s="297" t="s">
        <v>10412</v>
      </c>
      <c r="BD7" s="297" t="s">
        <v>4788</v>
      </c>
      <c r="BE7" s="299" t="s">
        <v>55</v>
      </c>
      <c r="BF7" s="299" t="s">
        <v>282</v>
      </c>
      <c r="BG7" s="299" t="s">
        <v>55</v>
      </c>
      <c r="BH7" s="299" t="s">
        <v>282</v>
      </c>
      <c r="BI7" s="299" t="s">
        <v>10390</v>
      </c>
      <c r="BJ7" s="299" t="s">
        <v>12885</v>
      </c>
      <c r="BK7" s="299" t="s">
        <v>55</v>
      </c>
      <c r="BL7" s="299" t="s">
        <v>273</v>
      </c>
      <c r="BM7" s="299" t="s">
        <v>10391</v>
      </c>
      <c r="BN7" s="211" t="s">
        <v>7823</v>
      </c>
    </row>
    <row r="8" spans="1:72" s="211" customFormat="1" ht="15" hidden="1" customHeight="1" x14ac:dyDescent="0.25">
      <c r="A8" s="211" t="s">
        <v>7854</v>
      </c>
      <c r="B8" s="211" t="s">
        <v>282</v>
      </c>
      <c r="C8" s="211" t="s">
        <v>282</v>
      </c>
      <c r="D8" s="211" t="s">
        <v>7848</v>
      </c>
      <c r="E8" s="211" t="s">
        <v>10933</v>
      </c>
      <c r="F8" s="211" t="s">
        <v>5328</v>
      </c>
      <c r="G8" s="211" t="s">
        <v>5328</v>
      </c>
      <c r="H8" s="211" t="s">
        <v>216</v>
      </c>
      <c r="I8" s="211" t="s">
        <v>282</v>
      </c>
      <c r="J8" s="211" t="s">
        <v>216</v>
      </c>
      <c r="K8" s="211" t="s">
        <v>282</v>
      </c>
      <c r="L8" s="211" t="s">
        <v>5328</v>
      </c>
      <c r="M8" s="211" t="s">
        <v>12912</v>
      </c>
      <c r="N8" s="211" t="s">
        <v>5328</v>
      </c>
      <c r="O8" s="294" t="s">
        <v>12914</v>
      </c>
      <c r="P8" s="295" t="s">
        <v>770</v>
      </c>
      <c r="Q8" s="296" t="s">
        <v>282</v>
      </c>
      <c r="R8" s="298" t="s">
        <v>282</v>
      </c>
      <c r="S8" s="299" t="s">
        <v>282</v>
      </c>
      <c r="T8" s="297">
        <v>70</v>
      </c>
      <c r="U8" s="299" t="s">
        <v>183</v>
      </c>
      <c r="V8" s="299" t="s">
        <v>282</v>
      </c>
      <c r="W8" s="299" t="s">
        <v>730</v>
      </c>
      <c r="X8" s="299" t="s">
        <v>10506</v>
      </c>
      <c r="Y8" s="299" t="s">
        <v>395</v>
      </c>
      <c r="Z8" s="299" t="s">
        <v>10498</v>
      </c>
      <c r="AA8" s="297">
        <v>12</v>
      </c>
      <c r="AB8" s="299" t="s">
        <v>435</v>
      </c>
      <c r="AC8" s="297">
        <v>20.7</v>
      </c>
      <c r="AD8" s="297">
        <v>4.1500000000000004</v>
      </c>
      <c r="AE8" s="299" t="s">
        <v>10499</v>
      </c>
      <c r="AF8" s="297" t="s">
        <v>10364</v>
      </c>
      <c r="AG8" s="299" t="s">
        <v>273</v>
      </c>
      <c r="AH8" s="299" t="s">
        <v>273</v>
      </c>
      <c r="AI8" s="299" t="s">
        <v>273</v>
      </c>
      <c r="AJ8" s="299" t="s">
        <v>273</v>
      </c>
      <c r="AK8" s="299" t="s">
        <v>12915</v>
      </c>
      <c r="AL8" s="297">
        <v>47</v>
      </c>
      <c r="AM8" s="299" t="s">
        <v>273</v>
      </c>
      <c r="AN8" s="299" t="s">
        <v>273</v>
      </c>
      <c r="AO8" s="297">
        <v>73</v>
      </c>
      <c r="AP8" s="299" t="s">
        <v>12916</v>
      </c>
      <c r="AQ8" s="297" t="s">
        <v>10379</v>
      </c>
      <c r="AR8" s="297" t="s">
        <v>55</v>
      </c>
      <c r="AS8" s="299" t="s">
        <v>11396</v>
      </c>
      <c r="AT8" s="299" t="s">
        <v>10390</v>
      </c>
      <c r="AU8" s="299" t="s">
        <v>10400</v>
      </c>
      <c r="AV8" s="297" t="s">
        <v>10390</v>
      </c>
      <c r="AW8" s="297" t="s">
        <v>10391</v>
      </c>
      <c r="AX8" s="297" t="s">
        <v>10391</v>
      </c>
      <c r="AY8" s="297" t="s">
        <v>10391</v>
      </c>
      <c r="AZ8" s="297" t="s">
        <v>10390</v>
      </c>
      <c r="BA8" s="299" t="s">
        <v>22</v>
      </c>
      <c r="BB8" s="299" t="s">
        <v>10387</v>
      </c>
      <c r="BC8" s="299" t="s">
        <v>10411</v>
      </c>
      <c r="BD8" s="299" t="s">
        <v>10390</v>
      </c>
      <c r="BE8" s="299" t="s">
        <v>10387</v>
      </c>
      <c r="BF8" s="299" t="s">
        <v>282</v>
      </c>
      <c r="BG8" s="299" t="s">
        <v>22</v>
      </c>
      <c r="BH8" s="299" t="s">
        <v>282</v>
      </c>
      <c r="BI8" s="299" t="s">
        <v>10390</v>
      </c>
      <c r="BJ8" s="299" t="s">
        <v>273</v>
      </c>
      <c r="BK8" s="299" t="s">
        <v>10387</v>
      </c>
      <c r="BL8" s="299" t="s">
        <v>282</v>
      </c>
      <c r="BM8" s="299" t="s">
        <v>10390</v>
      </c>
      <c r="BN8" s="211" t="s">
        <v>7827</v>
      </c>
    </row>
    <row r="9" spans="1:72" s="211" customFormat="1" ht="15" hidden="1" customHeight="1" x14ac:dyDescent="0.25">
      <c r="A9" s="211" t="s">
        <v>14447</v>
      </c>
      <c r="B9" s="211" t="s">
        <v>282</v>
      </c>
      <c r="C9" s="211" t="s">
        <v>14449</v>
      </c>
      <c r="D9" s="211" t="s">
        <v>14448</v>
      </c>
      <c r="E9" s="211" t="s">
        <v>10933</v>
      </c>
      <c r="F9" s="211" t="s">
        <v>5328</v>
      </c>
      <c r="G9" s="211" t="s">
        <v>5328</v>
      </c>
      <c r="H9" s="211" t="s">
        <v>5328</v>
      </c>
      <c r="I9" s="211" t="s">
        <v>14579</v>
      </c>
      <c r="J9" s="211" t="s">
        <v>216</v>
      </c>
      <c r="K9" s="211" t="s">
        <v>282</v>
      </c>
      <c r="L9" s="211" t="s">
        <v>216</v>
      </c>
      <c r="M9" s="211" t="s">
        <v>282</v>
      </c>
      <c r="N9" s="211" t="s">
        <v>5328</v>
      </c>
      <c r="O9" s="300" t="s">
        <v>10759</v>
      </c>
      <c r="P9" s="303" t="s">
        <v>682</v>
      </c>
      <c r="Q9" s="312" t="s">
        <v>636</v>
      </c>
      <c r="R9" s="298" t="s">
        <v>282</v>
      </c>
      <c r="S9" s="299" t="s">
        <v>282</v>
      </c>
      <c r="T9" s="297">
        <v>58</v>
      </c>
      <c r="U9" s="299" t="s">
        <v>183</v>
      </c>
      <c r="V9" s="299" t="s">
        <v>282</v>
      </c>
      <c r="W9" s="299" t="s">
        <v>143</v>
      </c>
      <c r="X9" s="299" t="s">
        <v>273</v>
      </c>
      <c r="Y9" s="299" t="s">
        <v>395</v>
      </c>
      <c r="Z9" s="299" t="s">
        <v>10498</v>
      </c>
      <c r="AA9" s="297">
        <v>7</v>
      </c>
      <c r="AB9" s="299" t="s">
        <v>220</v>
      </c>
      <c r="AC9" s="297">
        <v>25.09</v>
      </c>
      <c r="AD9" s="297">
        <v>10.91</v>
      </c>
      <c r="AE9" s="299" t="s">
        <v>10499</v>
      </c>
      <c r="AF9" s="297" t="s">
        <v>10365</v>
      </c>
      <c r="AG9" s="299" t="s">
        <v>273</v>
      </c>
      <c r="AH9" s="299" t="s">
        <v>273</v>
      </c>
      <c r="AI9" s="299" t="s">
        <v>273</v>
      </c>
      <c r="AJ9" s="299" t="s">
        <v>273</v>
      </c>
      <c r="AK9" s="299" t="s">
        <v>14582</v>
      </c>
      <c r="AL9" s="297">
        <v>66</v>
      </c>
      <c r="AM9" s="299">
        <v>36</v>
      </c>
      <c r="AN9" s="299" t="s">
        <v>273</v>
      </c>
      <c r="AO9" s="299" t="s">
        <v>273</v>
      </c>
      <c r="AP9" s="299" t="s">
        <v>14583</v>
      </c>
      <c r="AQ9" s="299" t="s">
        <v>10385</v>
      </c>
      <c r="AR9" s="299" t="s">
        <v>55</v>
      </c>
      <c r="AS9" s="299" t="s">
        <v>273</v>
      </c>
      <c r="AT9" s="299" t="s">
        <v>10390</v>
      </c>
      <c r="AU9" s="299" t="s">
        <v>10400</v>
      </c>
      <c r="AV9" s="299" t="s">
        <v>10390</v>
      </c>
      <c r="AW9" s="299" t="s">
        <v>10391</v>
      </c>
      <c r="AX9" s="299" t="s">
        <v>10391</v>
      </c>
      <c r="AY9" s="299" t="s">
        <v>10391</v>
      </c>
      <c r="AZ9" s="299" t="s">
        <v>10390</v>
      </c>
      <c r="BA9" s="299" t="s">
        <v>10387</v>
      </c>
      <c r="BB9" s="299" t="s">
        <v>10387</v>
      </c>
      <c r="BC9" s="299" t="s">
        <v>248</v>
      </c>
      <c r="BD9" s="299" t="s">
        <v>4788</v>
      </c>
      <c r="BE9" s="299" t="s">
        <v>22</v>
      </c>
      <c r="BF9" s="299" t="s">
        <v>14569</v>
      </c>
      <c r="BG9" s="299" t="s">
        <v>10387</v>
      </c>
      <c r="BH9" s="299" t="s">
        <v>14571</v>
      </c>
      <c r="BI9" s="299" t="s">
        <v>10391</v>
      </c>
      <c r="BJ9" s="299" t="s">
        <v>14585</v>
      </c>
      <c r="BK9" s="299" t="s">
        <v>10387</v>
      </c>
      <c r="BL9" s="299" t="s">
        <v>282</v>
      </c>
      <c r="BM9" s="299" t="s">
        <v>4788</v>
      </c>
      <c r="BN9" s="211" t="s">
        <v>14450</v>
      </c>
    </row>
    <row r="10" spans="1:72" s="211" customFormat="1" ht="15" hidden="1" customHeight="1" x14ac:dyDescent="0.25">
      <c r="A10" s="211" t="s">
        <v>14451</v>
      </c>
      <c r="B10" s="211" t="s">
        <v>282</v>
      </c>
      <c r="C10" s="211" t="s">
        <v>17852</v>
      </c>
      <c r="D10" s="211" t="s">
        <v>14448</v>
      </c>
      <c r="E10" s="211" t="s">
        <v>10933</v>
      </c>
      <c r="F10" s="211" t="s">
        <v>5328</v>
      </c>
      <c r="G10" s="211" t="s">
        <v>5328</v>
      </c>
      <c r="H10" s="211" t="s">
        <v>5328</v>
      </c>
      <c r="I10" s="211" t="s">
        <v>14579</v>
      </c>
      <c r="J10" s="211" t="s">
        <v>216</v>
      </c>
      <c r="K10" s="211" t="s">
        <v>282</v>
      </c>
      <c r="L10" s="211" t="s">
        <v>216</v>
      </c>
      <c r="M10" s="211" t="s">
        <v>282</v>
      </c>
      <c r="N10" s="211" t="s">
        <v>216</v>
      </c>
      <c r="O10" s="300" t="s">
        <v>10759</v>
      </c>
      <c r="P10" s="300" t="s">
        <v>10759</v>
      </c>
      <c r="Q10" s="300" t="s">
        <v>10759</v>
      </c>
      <c r="R10" s="298" t="s">
        <v>282</v>
      </c>
      <c r="S10" s="299" t="s">
        <v>282</v>
      </c>
      <c r="T10" s="297">
        <v>79</v>
      </c>
      <c r="U10" s="299" t="s">
        <v>183</v>
      </c>
      <c r="V10" s="299" t="s">
        <v>14573</v>
      </c>
      <c r="W10" s="299" t="s">
        <v>143</v>
      </c>
      <c r="X10" s="299" t="s">
        <v>273</v>
      </c>
      <c r="Y10" s="299" t="s">
        <v>395</v>
      </c>
      <c r="Z10" s="299" t="s">
        <v>10498</v>
      </c>
      <c r="AA10" s="297">
        <v>7</v>
      </c>
      <c r="AB10" s="299" t="s">
        <v>220</v>
      </c>
      <c r="AC10" s="297">
        <v>32.65</v>
      </c>
      <c r="AD10" s="297">
        <v>10.72</v>
      </c>
      <c r="AE10" s="299" t="s">
        <v>10499</v>
      </c>
      <c r="AF10" s="297" t="s">
        <v>10365</v>
      </c>
      <c r="AG10" s="299" t="s">
        <v>273</v>
      </c>
      <c r="AH10" s="299" t="s">
        <v>273</v>
      </c>
      <c r="AI10" s="299" t="s">
        <v>273</v>
      </c>
      <c r="AJ10" s="299" t="s">
        <v>273</v>
      </c>
      <c r="AK10" s="299" t="s">
        <v>14588</v>
      </c>
      <c r="AL10" s="297">
        <v>58</v>
      </c>
      <c r="AM10" s="299">
        <v>27</v>
      </c>
      <c r="AN10" s="299" t="s">
        <v>273</v>
      </c>
      <c r="AO10" s="299" t="s">
        <v>273</v>
      </c>
      <c r="AP10" s="299" t="s">
        <v>14584</v>
      </c>
      <c r="AQ10" s="299" t="s">
        <v>10385</v>
      </c>
      <c r="AR10" s="299" t="s">
        <v>55</v>
      </c>
      <c r="AS10" s="299" t="s">
        <v>273</v>
      </c>
      <c r="AT10" s="299" t="s">
        <v>10390</v>
      </c>
      <c r="AU10" s="299" t="s">
        <v>10400</v>
      </c>
      <c r="AV10" s="299" t="s">
        <v>10390</v>
      </c>
      <c r="AW10" s="299" t="s">
        <v>10391</v>
      </c>
      <c r="AX10" s="299" t="s">
        <v>10391</v>
      </c>
      <c r="AY10" s="299" t="s">
        <v>10391</v>
      </c>
      <c r="AZ10" s="299" t="s">
        <v>10390</v>
      </c>
      <c r="BA10" s="299" t="s">
        <v>22</v>
      </c>
      <c r="BB10" s="299" t="s">
        <v>22</v>
      </c>
      <c r="BC10" s="299" t="s">
        <v>248</v>
      </c>
      <c r="BD10" s="299" t="s">
        <v>10391</v>
      </c>
      <c r="BE10" s="299" t="s">
        <v>22</v>
      </c>
      <c r="BF10" s="299" t="s">
        <v>14570</v>
      </c>
      <c r="BG10" s="299" t="s">
        <v>22</v>
      </c>
      <c r="BH10" s="299" t="s">
        <v>282</v>
      </c>
      <c r="BI10" s="299" t="s">
        <v>4788</v>
      </c>
      <c r="BJ10" s="299" t="s">
        <v>14585</v>
      </c>
      <c r="BK10" s="299" t="s">
        <v>10387</v>
      </c>
      <c r="BL10" s="299" t="s">
        <v>282</v>
      </c>
      <c r="BM10" s="299" t="s">
        <v>4788</v>
      </c>
      <c r="BN10" s="211" t="s">
        <v>14450</v>
      </c>
    </row>
    <row r="11" spans="1:72" s="211" customFormat="1" ht="15" customHeight="1" x14ac:dyDescent="0.25">
      <c r="A11" s="211" t="s">
        <v>7297</v>
      </c>
      <c r="B11" s="211" t="s">
        <v>282</v>
      </c>
      <c r="C11" s="211" t="s">
        <v>17853</v>
      </c>
      <c r="D11" s="211" t="s">
        <v>8944</v>
      </c>
      <c r="E11" s="211" t="s">
        <v>10933</v>
      </c>
      <c r="F11" s="211" t="s">
        <v>5328</v>
      </c>
      <c r="G11" s="211" t="s">
        <v>216</v>
      </c>
      <c r="H11" s="211" t="s">
        <v>216</v>
      </c>
      <c r="I11" s="211" t="s">
        <v>282</v>
      </c>
      <c r="J11" s="211" t="s">
        <v>216</v>
      </c>
      <c r="K11" s="211" t="s">
        <v>282</v>
      </c>
      <c r="L11" s="211" t="s">
        <v>216</v>
      </c>
      <c r="M11" s="211" t="s">
        <v>282</v>
      </c>
      <c r="N11" s="211" t="s">
        <v>216</v>
      </c>
      <c r="O11" s="294" t="s">
        <v>255</v>
      </c>
      <c r="P11" s="295" t="s">
        <v>246</v>
      </c>
      <c r="Q11" s="296" t="s">
        <v>282</v>
      </c>
      <c r="R11" s="298" t="s">
        <v>282</v>
      </c>
      <c r="S11" s="299" t="s">
        <v>282</v>
      </c>
      <c r="T11" s="297">
        <v>108</v>
      </c>
      <c r="U11" s="299" t="s">
        <v>183</v>
      </c>
      <c r="V11" s="299" t="s">
        <v>282</v>
      </c>
      <c r="W11" s="299" t="s">
        <v>10556</v>
      </c>
      <c r="X11" s="299" t="s">
        <v>10506</v>
      </c>
      <c r="Y11" s="299" t="s">
        <v>395</v>
      </c>
      <c r="Z11" s="299" t="s">
        <v>10498</v>
      </c>
      <c r="AA11" s="297">
        <v>8</v>
      </c>
      <c r="AB11" s="299" t="s">
        <v>194</v>
      </c>
      <c r="AC11" s="297">
        <v>33.17</v>
      </c>
      <c r="AD11" s="297">
        <v>7.84</v>
      </c>
      <c r="AE11" s="299" t="s">
        <v>10512</v>
      </c>
      <c r="AF11" s="297" t="s">
        <v>10364</v>
      </c>
      <c r="AG11" s="299" t="s">
        <v>12936</v>
      </c>
      <c r="AH11" s="299" t="s">
        <v>273</v>
      </c>
      <c r="AI11" s="299" t="s">
        <v>12935</v>
      </c>
      <c r="AJ11" s="299" t="s">
        <v>273</v>
      </c>
      <c r="AK11" s="299" t="s">
        <v>12934</v>
      </c>
      <c r="AL11" s="297">
        <v>75</v>
      </c>
      <c r="AM11" s="299" t="s">
        <v>273</v>
      </c>
      <c r="AN11" s="299" t="s">
        <v>273</v>
      </c>
      <c r="AO11" s="299" t="s">
        <v>273</v>
      </c>
      <c r="AP11" s="299" t="s">
        <v>12932</v>
      </c>
      <c r="AQ11" s="297" t="s">
        <v>10385</v>
      </c>
      <c r="AR11" s="297" t="s">
        <v>10387</v>
      </c>
      <c r="AS11" s="299" t="s">
        <v>12937</v>
      </c>
      <c r="AT11" s="299" t="s">
        <v>10391</v>
      </c>
      <c r="AU11" s="297" t="s">
        <v>10400</v>
      </c>
      <c r="AV11" s="297" t="s">
        <v>10390</v>
      </c>
      <c r="AW11" s="299" t="s">
        <v>4788</v>
      </c>
      <c r="AX11" s="299" t="s">
        <v>4788</v>
      </c>
      <c r="AY11" s="299" t="s">
        <v>4788</v>
      </c>
      <c r="AZ11" s="297" t="s">
        <v>10390</v>
      </c>
      <c r="BA11" s="299" t="s">
        <v>22</v>
      </c>
      <c r="BB11" s="299" t="s">
        <v>22</v>
      </c>
      <c r="BC11" s="297" t="s">
        <v>10412</v>
      </c>
      <c r="BD11" s="299" t="s">
        <v>10391</v>
      </c>
      <c r="BE11" s="299" t="s">
        <v>10387</v>
      </c>
      <c r="BF11" s="299" t="s">
        <v>282</v>
      </c>
      <c r="BG11" s="299" t="s">
        <v>22</v>
      </c>
      <c r="BH11" s="299" t="s">
        <v>282</v>
      </c>
      <c r="BI11" s="299" t="s">
        <v>10390</v>
      </c>
      <c r="BJ11" s="299" t="s">
        <v>273</v>
      </c>
      <c r="BK11" s="297" t="s">
        <v>22</v>
      </c>
      <c r="BL11" s="297">
        <v>1</v>
      </c>
      <c r="BM11" s="299" t="s">
        <v>10391</v>
      </c>
      <c r="BN11" s="211" t="s">
        <v>7298</v>
      </c>
    </row>
    <row r="12" spans="1:72" s="211" customFormat="1" ht="15" customHeight="1" x14ac:dyDescent="0.25">
      <c r="A12" s="211" t="s">
        <v>7862</v>
      </c>
      <c r="B12" s="211" t="s">
        <v>282</v>
      </c>
      <c r="C12" s="211" t="s">
        <v>282</v>
      </c>
      <c r="D12" s="211" t="s">
        <v>7848</v>
      </c>
      <c r="E12" s="211" t="s">
        <v>10933</v>
      </c>
      <c r="F12" s="211" t="s">
        <v>5328</v>
      </c>
      <c r="G12" s="211" t="s">
        <v>216</v>
      </c>
      <c r="H12" s="211" t="s">
        <v>216</v>
      </c>
      <c r="I12" s="211" t="s">
        <v>282</v>
      </c>
      <c r="J12" s="211" t="s">
        <v>216</v>
      </c>
      <c r="K12" s="211" t="s">
        <v>282</v>
      </c>
      <c r="L12" s="211" t="s">
        <v>216</v>
      </c>
      <c r="M12" s="211" t="s">
        <v>282</v>
      </c>
      <c r="N12" s="211" t="s">
        <v>5328</v>
      </c>
      <c r="O12" s="211" t="s">
        <v>17959</v>
      </c>
      <c r="P12" s="211" t="s">
        <v>256</v>
      </c>
      <c r="Q12" s="211" t="s">
        <v>282</v>
      </c>
      <c r="R12" s="211" t="s">
        <v>282</v>
      </c>
      <c r="S12" s="211" t="s">
        <v>282</v>
      </c>
      <c r="T12" s="211">
        <v>100</v>
      </c>
      <c r="U12" s="211" t="s">
        <v>183</v>
      </c>
      <c r="V12" s="211" t="s">
        <v>282</v>
      </c>
      <c r="W12" s="211" t="s">
        <v>11789</v>
      </c>
      <c r="X12" s="211" t="s">
        <v>10506</v>
      </c>
      <c r="Y12" s="211" t="s">
        <v>273</v>
      </c>
      <c r="Z12" s="211" t="s">
        <v>10498</v>
      </c>
      <c r="AA12" s="211">
        <v>6</v>
      </c>
      <c r="AB12" s="211" t="s">
        <v>299</v>
      </c>
      <c r="AC12" s="211">
        <v>31.81</v>
      </c>
      <c r="AD12" s="211">
        <v>5.31</v>
      </c>
      <c r="AE12" s="211" t="s">
        <v>10512</v>
      </c>
      <c r="AF12" s="211" t="s">
        <v>10364</v>
      </c>
      <c r="AG12" s="211" t="s">
        <v>12944</v>
      </c>
      <c r="AH12" s="211" t="s">
        <v>273</v>
      </c>
      <c r="AI12" s="211" t="s">
        <v>273</v>
      </c>
      <c r="AJ12" s="211" t="s">
        <v>273</v>
      </c>
      <c r="AK12" s="211" t="s">
        <v>12943</v>
      </c>
      <c r="AL12" s="211">
        <v>55</v>
      </c>
      <c r="AM12" s="211" t="s">
        <v>273</v>
      </c>
      <c r="AN12" s="211" t="s">
        <v>273</v>
      </c>
      <c r="AO12" s="211" t="s">
        <v>273</v>
      </c>
      <c r="AP12" s="211" t="s">
        <v>12941</v>
      </c>
      <c r="AQ12" s="211" t="s">
        <v>10380</v>
      </c>
      <c r="AR12" s="211" t="s">
        <v>22</v>
      </c>
      <c r="AS12" s="211" t="s">
        <v>12942</v>
      </c>
      <c r="AT12" s="211" t="s">
        <v>4788</v>
      </c>
      <c r="AU12" s="211" t="s">
        <v>10400</v>
      </c>
      <c r="AV12" s="211" t="s">
        <v>10390</v>
      </c>
      <c r="AW12" s="211" t="s">
        <v>10391</v>
      </c>
      <c r="AX12" s="211" t="s">
        <v>10391</v>
      </c>
      <c r="AY12" s="211" t="s">
        <v>10391</v>
      </c>
      <c r="AZ12" s="211" t="s">
        <v>4788</v>
      </c>
      <c r="BA12" s="211" t="s">
        <v>10387</v>
      </c>
      <c r="BB12" s="211" t="s">
        <v>10387</v>
      </c>
      <c r="BC12" s="211" t="s">
        <v>248</v>
      </c>
      <c r="BD12" s="211" t="s">
        <v>4788</v>
      </c>
      <c r="BE12" s="211" t="s">
        <v>10387</v>
      </c>
      <c r="BF12" s="211" t="s">
        <v>282</v>
      </c>
      <c r="BG12" s="211" t="s">
        <v>22</v>
      </c>
      <c r="BH12" s="211" t="s">
        <v>282</v>
      </c>
      <c r="BI12" s="211" t="s">
        <v>10390</v>
      </c>
      <c r="BJ12" s="211" t="s">
        <v>12948</v>
      </c>
      <c r="BK12" s="211" t="s">
        <v>10387</v>
      </c>
      <c r="BL12" s="211" t="s">
        <v>282</v>
      </c>
      <c r="BM12" s="211" t="s">
        <v>4788</v>
      </c>
      <c r="BN12" s="211" t="s">
        <v>7831</v>
      </c>
    </row>
    <row r="13" spans="1:72" s="211" customFormat="1" ht="15" hidden="1" customHeight="1" x14ac:dyDescent="0.25">
      <c r="A13" s="211" t="s">
        <v>897</v>
      </c>
      <c r="B13" s="211" t="s">
        <v>282</v>
      </c>
      <c r="C13" s="211" t="s">
        <v>12955</v>
      </c>
      <c r="D13" s="211" t="s">
        <v>7848</v>
      </c>
      <c r="E13" s="211" t="s">
        <v>10933</v>
      </c>
      <c r="F13" s="211" t="s">
        <v>5328</v>
      </c>
      <c r="G13" s="211" t="s">
        <v>216</v>
      </c>
      <c r="H13" s="211" t="s">
        <v>216</v>
      </c>
      <c r="I13" s="211" t="s">
        <v>282</v>
      </c>
      <c r="J13" s="211" t="s">
        <v>216</v>
      </c>
      <c r="K13" s="211" t="s">
        <v>282</v>
      </c>
      <c r="L13" s="211" t="s">
        <v>216</v>
      </c>
      <c r="M13" s="211" t="s">
        <v>282</v>
      </c>
      <c r="N13" s="211" t="s">
        <v>5328</v>
      </c>
      <c r="O13" s="294" t="s">
        <v>679</v>
      </c>
      <c r="P13" s="295" t="s">
        <v>636</v>
      </c>
      <c r="Q13" s="296" t="s">
        <v>282</v>
      </c>
      <c r="R13" s="298" t="s">
        <v>282</v>
      </c>
      <c r="S13" s="299" t="s">
        <v>282</v>
      </c>
      <c r="T13" s="297">
        <v>40</v>
      </c>
      <c r="U13" s="299" t="s">
        <v>183</v>
      </c>
      <c r="V13" s="299" t="s">
        <v>282</v>
      </c>
      <c r="W13" s="299" t="s">
        <v>730</v>
      </c>
      <c r="X13" s="299" t="s">
        <v>10506</v>
      </c>
      <c r="Y13" s="299" t="s">
        <v>395</v>
      </c>
      <c r="Z13" s="299" t="s">
        <v>10498</v>
      </c>
      <c r="AA13" s="299" t="s">
        <v>273</v>
      </c>
      <c r="AB13" s="299" t="s">
        <v>435</v>
      </c>
      <c r="AC13" s="297">
        <v>27.88</v>
      </c>
      <c r="AD13" s="297">
        <v>7.52</v>
      </c>
      <c r="AE13" s="299" t="s">
        <v>10499</v>
      </c>
      <c r="AF13" s="297" t="s">
        <v>10364</v>
      </c>
      <c r="AG13" s="299" t="s">
        <v>273</v>
      </c>
      <c r="AH13" s="299" t="s">
        <v>273</v>
      </c>
      <c r="AI13" s="299" t="s">
        <v>273</v>
      </c>
      <c r="AJ13" s="299" t="s">
        <v>273</v>
      </c>
      <c r="AK13" s="299" t="s">
        <v>273</v>
      </c>
      <c r="AL13" s="297">
        <v>28</v>
      </c>
      <c r="AM13" s="299" t="s">
        <v>273</v>
      </c>
      <c r="AN13" s="299" t="s">
        <v>273</v>
      </c>
      <c r="AO13" s="297">
        <v>19</v>
      </c>
      <c r="AP13" s="299" t="s">
        <v>12949</v>
      </c>
      <c r="AQ13" s="297" t="s">
        <v>10377</v>
      </c>
      <c r="AR13" s="299" t="s">
        <v>22</v>
      </c>
      <c r="AS13" s="299" t="s">
        <v>12954</v>
      </c>
      <c r="AT13" s="299" t="s">
        <v>4788</v>
      </c>
      <c r="AU13" s="297" t="s">
        <v>10394</v>
      </c>
      <c r="AV13" s="297" t="s">
        <v>4788</v>
      </c>
      <c r="AW13" s="299" t="s">
        <v>10391</v>
      </c>
      <c r="AX13" s="299" t="s">
        <v>10391</v>
      </c>
      <c r="AY13" s="299" t="s">
        <v>10391</v>
      </c>
      <c r="AZ13" s="297" t="s">
        <v>10390</v>
      </c>
      <c r="BA13" s="299" t="s">
        <v>22</v>
      </c>
      <c r="BB13" s="299" t="s">
        <v>10387</v>
      </c>
      <c r="BC13" s="299" t="s">
        <v>10411</v>
      </c>
      <c r="BD13" s="299" t="s">
        <v>10390</v>
      </c>
      <c r="BE13" s="299" t="s">
        <v>10387</v>
      </c>
      <c r="BF13" s="299" t="s">
        <v>282</v>
      </c>
      <c r="BG13" s="299" t="s">
        <v>22</v>
      </c>
      <c r="BH13" s="299" t="s">
        <v>282</v>
      </c>
      <c r="BI13" s="299" t="s">
        <v>10390</v>
      </c>
      <c r="BJ13" s="299" t="s">
        <v>12389</v>
      </c>
      <c r="BK13" s="299" t="s">
        <v>10387</v>
      </c>
      <c r="BL13" s="299" t="s">
        <v>282</v>
      </c>
      <c r="BM13" s="299" t="s">
        <v>4788</v>
      </c>
      <c r="BN13" s="211" t="s">
        <v>4623</v>
      </c>
    </row>
    <row r="14" spans="1:72" s="211" customFormat="1" ht="15" customHeight="1" x14ac:dyDescent="0.25">
      <c r="A14" s="211" t="s">
        <v>14452</v>
      </c>
      <c r="B14" s="211" t="s">
        <v>282</v>
      </c>
      <c r="C14" s="211" t="s">
        <v>13512</v>
      </c>
      <c r="D14" s="211" t="s">
        <v>14448</v>
      </c>
      <c r="E14" s="211" t="s">
        <v>10933</v>
      </c>
      <c r="F14" s="211" t="s">
        <v>5328</v>
      </c>
      <c r="G14" s="211" t="s">
        <v>216</v>
      </c>
      <c r="H14" s="211" t="s">
        <v>282</v>
      </c>
      <c r="I14" s="211" t="s">
        <v>282</v>
      </c>
      <c r="J14" s="211" t="s">
        <v>216</v>
      </c>
      <c r="K14" s="211" t="s">
        <v>282</v>
      </c>
      <c r="L14" s="211" t="s">
        <v>216</v>
      </c>
      <c r="M14" s="211" t="s">
        <v>282</v>
      </c>
      <c r="N14" s="211" t="s">
        <v>5328</v>
      </c>
      <c r="O14" s="294" t="s">
        <v>270</v>
      </c>
      <c r="P14" s="295" t="s">
        <v>246</v>
      </c>
      <c r="Q14" s="296" t="s">
        <v>282</v>
      </c>
      <c r="R14" s="298" t="s">
        <v>282</v>
      </c>
      <c r="S14" s="299" t="s">
        <v>282</v>
      </c>
      <c r="T14" s="297">
        <v>48</v>
      </c>
      <c r="U14" s="299" t="s">
        <v>183</v>
      </c>
      <c r="V14" s="299" t="s">
        <v>282</v>
      </c>
      <c r="W14" s="299" t="s">
        <v>730</v>
      </c>
      <c r="X14" s="299" t="s">
        <v>10506</v>
      </c>
      <c r="Y14" s="299" t="s">
        <v>395</v>
      </c>
      <c r="Z14" s="299" t="s">
        <v>10498</v>
      </c>
      <c r="AA14" s="299">
        <v>6</v>
      </c>
      <c r="AB14" s="299" t="s">
        <v>273</v>
      </c>
      <c r="AC14" s="299" t="s">
        <v>273</v>
      </c>
      <c r="AD14" s="299" t="s">
        <v>273</v>
      </c>
      <c r="AE14" s="299" t="s">
        <v>10512</v>
      </c>
      <c r="AF14" s="297" t="s">
        <v>10364</v>
      </c>
      <c r="AG14" s="299" t="s">
        <v>273</v>
      </c>
      <c r="AH14" s="299" t="s">
        <v>273</v>
      </c>
      <c r="AI14" s="299" t="s">
        <v>273</v>
      </c>
      <c r="AJ14" s="299" t="s">
        <v>273</v>
      </c>
      <c r="AK14" s="299" t="s">
        <v>14591</v>
      </c>
      <c r="AL14" s="297">
        <v>40</v>
      </c>
      <c r="AM14" s="299" t="s">
        <v>273</v>
      </c>
      <c r="AN14" s="299" t="s">
        <v>273</v>
      </c>
      <c r="AO14" s="299" t="s">
        <v>273</v>
      </c>
      <c r="AP14" s="299" t="s">
        <v>14589</v>
      </c>
      <c r="AQ14" s="299" t="s">
        <v>10385</v>
      </c>
      <c r="AR14" s="299" t="s">
        <v>22</v>
      </c>
      <c r="AS14" s="299" t="s">
        <v>14590</v>
      </c>
      <c r="AT14" s="299" t="s">
        <v>10390</v>
      </c>
      <c r="AU14" s="299" t="s">
        <v>10400</v>
      </c>
      <c r="AV14" s="299" t="s">
        <v>10390</v>
      </c>
      <c r="AW14" s="299" t="s">
        <v>4788</v>
      </c>
      <c r="AX14" s="299" t="s">
        <v>4788</v>
      </c>
      <c r="AY14" s="299" t="s">
        <v>4788</v>
      </c>
      <c r="AZ14" s="299" t="s">
        <v>10390</v>
      </c>
      <c r="BA14" s="299" t="s">
        <v>22</v>
      </c>
      <c r="BB14" s="299" t="s">
        <v>10387</v>
      </c>
      <c r="BC14" s="299" t="s">
        <v>10411</v>
      </c>
      <c r="BD14" s="299" t="s">
        <v>10390</v>
      </c>
      <c r="BE14" s="299" t="s">
        <v>10387</v>
      </c>
      <c r="BF14" s="299" t="s">
        <v>282</v>
      </c>
      <c r="BG14" s="299" t="s">
        <v>22</v>
      </c>
      <c r="BH14" s="299" t="s">
        <v>282</v>
      </c>
      <c r="BI14" s="299" t="s">
        <v>10390</v>
      </c>
      <c r="BJ14" s="299" t="s">
        <v>273</v>
      </c>
      <c r="BK14" s="299" t="s">
        <v>10387</v>
      </c>
      <c r="BL14" s="299" t="s">
        <v>282</v>
      </c>
      <c r="BM14" s="299" t="s">
        <v>10390</v>
      </c>
      <c r="BN14" s="211" t="s">
        <v>14453</v>
      </c>
    </row>
    <row r="15" spans="1:72" s="211" customFormat="1" ht="15" customHeight="1" x14ac:dyDescent="0.25">
      <c r="A15" s="211" t="s">
        <v>7865</v>
      </c>
      <c r="B15" s="211" t="s">
        <v>282</v>
      </c>
      <c r="C15" s="211" t="s">
        <v>17854</v>
      </c>
      <c r="D15" s="211" t="s">
        <v>7848</v>
      </c>
      <c r="E15" s="211" t="s">
        <v>10933</v>
      </c>
      <c r="F15" s="211" t="s">
        <v>5328</v>
      </c>
      <c r="G15" s="211" t="s">
        <v>5328</v>
      </c>
      <c r="H15" s="211" t="s">
        <v>5328</v>
      </c>
      <c r="I15" s="211">
        <v>6</v>
      </c>
      <c r="J15" s="211" t="s">
        <v>216</v>
      </c>
      <c r="K15" s="211" t="s">
        <v>282</v>
      </c>
      <c r="L15" s="211" t="s">
        <v>216</v>
      </c>
      <c r="M15" s="211" t="s">
        <v>282</v>
      </c>
      <c r="N15" s="211" t="s">
        <v>5328</v>
      </c>
      <c r="O15" s="294" t="s">
        <v>670</v>
      </c>
      <c r="P15" s="295" t="s">
        <v>306</v>
      </c>
      <c r="Q15" s="296" t="s">
        <v>282</v>
      </c>
      <c r="R15" s="298" t="s">
        <v>282</v>
      </c>
      <c r="S15" s="299" t="s">
        <v>282</v>
      </c>
      <c r="T15" s="297">
        <v>93</v>
      </c>
      <c r="U15" s="299" t="s">
        <v>183</v>
      </c>
      <c r="V15" s="299" t="s">
        <v>282</v>
      </c>
      <c r="W15" s="299" t="s">
        <v>730</v>
      </c>
      <c r="X15" s="299" t="s">
        <v>273</v>
      </c>
      <c r="Y15" s="299" t="s">
        <v>273</v>
      </c>
      <c r="Z15" s="299" t="s">
        <v>10498</v>
      </c>
      <c r="AA15" s="297">
        <v>12</v>
      </c>
      <c r="AB15" s="299" t="s">
        <v>193</v>
      </c>
      <c r="AC15" s="297">
        <v>25.09</v>
      </c>
      <c r="AD15" s="297">
        <v>5.61</v>
      </c>
      <c r="AE15" s="299" t="s">
        <v>10512</v>
      </c>
      <c r="AF15" s="297" t="s">
        <v>10365</v>
      </c>
      <c r="AG15" s="299" t="s">
        <v>273</v>
      </c>
      <c r="AH15" s="299" t="s">
        <v>273</v>
      </c>
      <c r="AI15" s="299" t="s">
        <v>273</v>
      </c>
      <c r="AJ15" s="299" t="s">
        <v>12963</v>
      </c>
      <c r="AK15" s="299" t="s">
        <v>273</v>
      </c>
      <c r="AL15" s="299" t="s">
        <v>273</v>
      </c>
      <c r="AM15" s="299" t="s">
        <v>273</v>
      </c>
      <c r="AN15" s="299" t="s">
        <v>273</v>
      </c>
      <c r="AO15" s="299" t="s">
        <v>273</v>
      </c>
      <c r="AP15" s="299" t="s">
        <v>12956</v>
      </c>
      <c r="AQ15" s="299" t="s">
        <v>10385</v>
      </c>
      <c r="AR15" s="297" t="s">
        <v>22</v>
      </c>
      <c r="AS15" s="299" t="s">
        <v>12964</v>
      </c>
      <c r="AT15" s="299" t="s">
        <v>10390</v>
      </c>
      <c r="AU15" s="299" t="s">
        <v>10400</v>
      </c>
      <c r="AV15" s="299" t="s">
        <v>10390</v>
      </c>
      <c r="AW15" s="299" t="s">
        <v>10391</v>
      </c>
      <c r="AX15" s="299" t="s">
        <v>10391</v>
      </c>
      <c r="AY15" s="299" t="s">
        <v>10391</v>
      </c>
      <c r="AZ15" s="299" t="s">
        <v>10390</v>
      </c>
      <c r="BA15" s="299" t="s">
        <v>10387</v>
      </c>
      <c r="BB15" s="299" t="s">
        <v>10387</v>
      </c>
      <c r="BC15" s="299" t="s">
        <v>10411</v>
      </c>
      <c r="BD15" s="299" t="s">
        <v>4788</v>
      </c>
      <c r="BE15" s="299" t="s">
        <v>10387</v>
      </c>
      <c r="BF15" s="299" t="s">
        <v>282</v>
      </c>
      <c r="BG15" s="297" t="s">
        <v>10387</v>
      </c>
      <c r="BH15" s="299" t="s">
        <v>12962</v>
      </c>
      <c r="BI15" s="297" t="s">
        <v>10391</v>
      </c>
      <c r="BJ15" s="299" t="s">
        <v>12389</v>
      </c>
      <c r="BK15" s="299" t="s">
        <v>10387</v>
      </c>
      <c r="BL15" s="299" t="s">
        <v>282</v>
      </c>
      <c r="BM15" s="299" t="s">
        <v>4788</v>
      </c>
      <c r="BN15" s="211" t="s">
        <v>7833</v>
      </c>
    </row>
    <row r="16" spans="1:72" s="211" customFormat="1" ht="15" customHeight="1" x14ac:dyDescent="0.25">
      <c r="A16" s="211" t="s">
        <v>7286</v>
      </c>
      <c r="B16" s="211" t="s">
        <v>282</v>
      </c>
      <c r="C16" s="211" t="s">
        <v>12965</v>
      </c>
      <c r="D16" s="211" t="s">
        <v>755</v>
      </c>
      <c r="E16" s="211" t="s">
        <v>10933</v>
      </c>
      <c r="F16" s="211" t="s">
        <v>5328</v>
      </c>
      <c r="G16" s="211" t="s">
        <v>216</v>
      </c>
      <c r="H16" s="211" t="s">
        <v>216</v>
      </c>
      <c r="I16" s="211" t="s">
        <v>282</v>
      </c>
      <c r="J16" s="211" t="s">
        <v>216</v>
      </c>
      <c r="K16" s="211" t="s">
        <v>282</v>
      </c>
      <c r="L16" s="211" t="s">
        <v>216</v>
      </c>
      <c r="M16" s="211" t="s">
        <v>282</v>
      </c>
      <c r="N16" s="211" t="s">
        <v>5328</v>
      </c>
      <c r="O16" s="300" t="s">
        <v>12966</v>
      </c>
      <c r="P16" s="295" t="s">
        <v>306</v>
      </c>
      <c r="Q16" s="296" t="s">
        <v>282</v>
      </c>
      <c r="R16" s="298" t="s">
        <v>282</v>
      </c>
      <c r="S16" s="299" t="s">
        <v>282</v>
      </c>
      <c r="T16" s="297">
        <v>24</v>
      </c>
      <c r="U16" s="299" t="s">
        <v>183</v>
      </c>
      <c r="V16" s="299" t="s">
        <v>282</v>
      </c>
      <c r="W16" s="299" t="s">
        <v>12967</v>
      </c>
      <c r="X16" s="299" t="s">
        <v>10506</v>
      </c>
      <c r="Y16" s="299" t="s">
        <v>893</v>
      </c>
      <c r="Z16" s="299" t="s">
        <v>10498</v>
      </c>
      <c r="AA16" s="297">
        <v>12</v>
      </c>
      <c r="AB16" s="299" t="s">
        <v>299</v>
      </c>
      <c r="AC16" s="297">
        <v>19.580000000000002</v>
      </c>
      <c r="AD16" s="297">
        <v>6.23</v>
      </c>
      <c r="AE16" s="299" t="s">
        <v>10512</v>
      </c>
      <c r="AF16" s="297" t="s">
        <v>10365</v>
      </c>
      <c r="AG16" s="299" t="s">
        <v>273</v>
      </c>
      <c r="AH16" s="299" t="s">
        <v>273</v>
      </c>
      <c r="AI16" s="299" t="s">
        <v>273</v>
      </c>
      <c r="AJ16" s="299" t="s">
        <v>12968</v>
      </c>
      <c r="AK16" s="299" t="s">
        <v>273</v>
      </c>
      <c r="AL16" s="297">
        <v>0</v>
      </c>
      <c r="AM16" s="299" t="s">
        <v>273</v>
      </c>
      <c r="AN16" s="299" t="s">
        <v>273</v>
      </c>
      <c r="AO16" s="299" t="s">
        <v>273</v>
      </c>
      <c r="AP16" s="299" t="s">
        <v>12969</v>
      </c>
      <c r="AQ16" s="297" t="s">
        <v>10380</v>
      </c>
      <c r="AR16" s="299" t="s">
        <v>55</v>
      </c>
      <c r="AS16" s="299" t="s">
        <v>11396</v>
      </c>
      <c r="AT16" s="299" t="s">
        <v>10390</v>
      </c>
      <c r="AU16" s="297" t="s">
        <v>10397</v>
      </c>
      <c r="AV16" s="299" t="s">
        <v>4788</v>
      </c>
      <c r="AW16" s="299" t="s">
        <v>10391</v>
      </c>
      <c r="AX16" s="299" t="s">
        <v>10391</v>
      </c>
      <c r="AY16" s="299" t="s">
        <v>10391</v>
      </c>
      <c r="AZ16" s="299" t="s">
        <v>10390</v>
      </c>
      <c r="BA16" s="299" t="s">
        <v>10387</v>
      </c>
      <c r="BB16" s="299" t="s">
        <v>10387</v>
      </c>
      <c r="BC16" s="299" t="s">
        <v>248</v>
      </c>
      <c r="BD16" s="299" t="s">
        <v>4788</v>
      </c>
      <c r="BE16" s="299" t="s">
        <v>10387</v>
      </c>
      <c r="BF16" s="299" t="s">
        <v>282</v>
      </c>
      <c r="BG16" s="299" t="s">
        <v>22</v>
      </c>
      <c r="BH16" s="299" t="s">
        <v>282</v>
      </c>
      <c r="BI16" s="299" t="s">
        <v>10390</v>
      </c>
      <c r="BJ16" s="299" t="s">
        <v>273</v>
      </c>
      <c r="BK16" s="299" t="s">
        <v>10387</v>
      </c>
      <c r="BL16" s="299" t="s">
        <v>282</v>
      </c>
      <c r="BM16" s="299" t="s">
        <v>10390</v>
      </c>
      <c r="BN16" s="211" t="s">
        <v>7288</v>
      </c>
    </row>
    <row r="17" spans="1:83" s="211" customFormat="1" ht="15" customHeight="1" x14ac:dyDescent="0.25">
      <c r="A17" s="211" t="s">
        <v>4722</v>
      </c>
      <c r="B17" s="211" t="s">
        <v>282</v>
      </c>
      <c r="C17" s="211" t="s">
        <v>5563</v>
      </c>
      <c r="D17" s="211" t="s">
        <v>755</v>
      </c>
      <c r="E17" s="211" t="s">
        <v>10933</v>
      </c>
      <c r="F17" s="211" t="s">
        <v>5328</v>
      </c>
      <c r="G17" s="211" t="s">
        <v>5328</v>
      </c>
      <c r="H17" s="211" t="s">
        <v>216</v>
      </c>
      <c r="I17" s="211" t="s">
        <v>282</v>
      </c>
      <c r="J17" s="211" t="s">
        <v>216</v>
      </c>
      <c r="K17" s="211" t="s">
        <v>282</v>
      </c>
      <c r="L17" s="211" t="s">
        <v>5328</v>
      </c>
      <c r="M17" s="211" t="s">
        <v>12974</v>
      </c>
      <c r="N17" s="211" t="s">
        <v>5328</v>
      </c>
      <c r="O17" s="300" t="s">
        <v>4798</v>
      </c>
      <c r="P17" s="303" t="s">
        <v>10937</v>
      </c>
      <c r="Q17" s="296" t="s">
        <v>282</v>
      </c>
      <c r="R17" s="298" t="s">
        <v>282</v>
      </c>
      <c r="S17" s="299" t="s">
        <v>282</v>
      </c>
      <c r="T17" s="297">
        <v>25</v>
      </c>
      <c r="U17" s="299" t="s">
        <v>183</v>
      </c>
      <c r="V17" s="299" t="s">
        <v>282</v>
      </c>
      <c r="W17" s="299" t="s">
        <v>143</v>
      </c>
      <c r="X17" s="299" t="s">
        <v>10506</v>
      </c>
      <c r="Y17" s="299" t="s">
        <v>273</v>
      </c>
      <c r="Z17" s="299" t="s">
        <v>10770</v>
      </c>
      <c r="AA17" s="297">
        <v>12</v>
      </c>
      <c r="AB17" s="299" t="s">
        <v>299</v>
      </c>
      <c r="AC17" s="297">
        <v>24.65</v>
      </c>
      <c r="AD17" s="297">
        <v>4.58</v>
      </c>
      <c r="AE17" s="299" t="s">
        <v>10512</v>
      </c>
      <c r="AF17" s="297" t="s">
        <v>10364</v>
      </c>
      <c r="AG17" s="299" t="s">
        <v>273</v>
      </c>
      <c r="AH17" s="299" t="s">
        <v>273</v>
      </c>
      <c r="AI17" s="299" t="s">
        <v>273</v>
      </c>
      <c r="AJ17" s="299" t="s">
        <v>12991</v>
      </c>
      <c r="AK17" s="299" t="s">
        <v>12992</v>
      </c>
      <c r="AL17" s="297">
        <v>52</v>
      </c>
      <c r="AM17" s="297">
        <v>24</v>
      </c>
      <c r="AN17" s="297">
        <v>12</v>
      </c>
      <c r="AO17" s="299" t="s">
        <v>273</v>
      </c>
      <c r="AP17" s="299" t="s">
        <v>12988</v>
      </c>
      <c r="AQ17" s="297" t="s">
        <v>10380</v>
      </c>
      <c r="AR17" s="299" t="s">
        <v>55</v>
      </c>
      <c r="AS17" s="299" t="s">
        <v>11396</v>
      </c>
      <c r="AT17" s="299" t="s">
        <v>10390</v>
      </c>
      <c r="AU17" s="299" t="s">
        <v>10400</v>
      </c>
      <c r="AV17" s="299" t="s">
        <v>10390</v>
      </c>
      <c r="AW17" s="299" t="s">
        <v>10391</v>
      </c>
      <c r="AX17" s="299" t="s">
        <v>10391</v>
      </c>
      <c r="AY17" s="299" t="s">
        <v>10391</v>
      </c>
      <c r="AZ17" s="299" t="s">
        <v>10390</v>
      </c>
      <c r="BA17" s="299" t="s">
        <v>10387</v>
      </c>
      <c r="BB17" s="299" t="s">
        <v>10387</v>
      </c>
      <c r="BC17" s="299" t="s">
        <v>248</v>
      </c>
      <c r="BD17" s="299" t="s">
        <v>4788</v>
      </c>
      <c r="BE17" s="299" t="s">
        <v>10387</v>
      </c>
      <c r="BF17" s="299" t="s">
        <v>282</v>
      </c>
      <c r="BG17" s="299" t="s">
        <v>22</v>
      </c>
      <c r="BH17" s="299" t="s">
        <v>282</v>
      </c>
      <c r="BI17" s="299" t="s">
        <v>10390</v>
      </c>
      <c r="BJ17" s="299" t="s">
        <v>12993</v>
      </c>
      <c r="BK17" s="299" t="s">
        <v>10387</v>
      </c>
      <c r="BL17" s="299" t="s">
        <v>282</v>
      </c>
      <c r="BM17" s="299" t="s">
        <v>4788</v>
      </c>
      <c r="BN17" s="211" t="s">
        <v>4723</v>
      </c>
    </row>
    <row r="18" spans="1:83" s="211" customFormat="1" ht="15" customHeight="1" x14ac:dyDescent="0.25">
      <c r="A18" s="211" t="s">
        <v>1307</v>
      </c>
      <c r="B18" s="211" t="s">
        <v>282</v>
      </c>
      <c r="C18" s="211" t="s">
        <v>12998</v>
      </c>
      <c r="D18" s="211" t="s">
        <v>755</v>
      </c>
      <c r="E18" s="211" t="s">
        <v>12994</v>
      </c>
      <c r="F18" s="211" t="s">
        <v>5328</v>
      </c>
      <c r="G18" s="211" t="s">
        <v>216</v>
      </c>
      <c r="H18" s="211" t="s">
        <v>216</v>
      </c>
      <c r="I18" s="211" t="s">
        <v>282</v>
      </c>
      <c r="J18" s="211" t="s">
        <v>216</v>
      </c>
      <c r="K18" s="211" t="s">
        <v>282</v>
      </c>
      <c r="L18" s="211" t="s">
        <v>216</v>
      </c>
      <c r="M18" s="211" t="s">
        <v>282</v>
      </c>
      <c r="N18" s="211" t="s">
        <v>5328</v>
      </c>
      <c r="O18" s="211" t="s">
        <v>258</v>
      </c>
      <c r="P18" s="211" t="s">
        <v>257</v>
      </c>
      <c r="Q18" s="211" t="s">
        <v>282</v>
      </c>
      <c r="R18" s="211" t="s">
        <v>282</v>
      </c>
      <c r="S18" s="211" t="s">
        <v>282</v>
      </c>
      <c r="T18" s="211">
        <v>151</v>
      </c>
      <c r="U18" s="211" t="s">
        <v>183</v>
      </c>
      <c r="V18" s="211" t="s">
        <v>282</v>
      </c>
      <c r="W18" s="211" t="s">
        <v>12995</v>
      </c>
      <c r="X18" s="211" t="s">
        <v>10506</v>
      </c>
      <c r="Y18" s="211" t="s">
        <v>395</v>
      </c>
      <c r="Z18" s="211" t="s">
        <v>10770</v>
      </c>
      <c r="AA18" s="211">
        <v>22</v>
      </c>
      <c r="AB18" s="211" t="s">
        <v>194</v>
      </c>
      <c r="AC18" s="211">
        <v>27.3</v>
      </c>
      <c r="AD18" s="211">
        <v>3.6</v>
      </c>
      <c r="AE18" s="211" t="s">
        <v>10512</v>
      </c>
      <c r="AF18" s="211" t="s">
        <v>10364</v>
      </c>
      <c r="AG18" s="211" t="s">
        <v>273</v>
      </c>
      <c r="AH18" s="211" t="s">
        <v>273</v>
      </c>
      <c r="AI18" s="211" t="s">
        <v>273</v>
      </c>
      <c r="AJ18" s="211" t="s">
        <v>13001</v>
      </c>
      <c r="AK18" s="211" t="s">
        <v>12999</v>
      </c>
      <c r="AL18" s="211">
        <v>80</v>
      </c>
      <c r="AM18" s="211" t="s">
        <v>273</v>
      </c>
      <c r="AN18" s="211" t="s">
        <v>273</v>
      </c>
      <c r="AO18" s="211" t="s">
        <v>273</v>
      </c>
      <c r="AP18" s="211" t="s">
        <v>12996</v>
      </c>
      <c r="AQ18" s="211" t="s">
        <v>10385</v>
      </c>
      <c r="AR18" s="211" t="s">
        <v>22</v>
      </c>
      <c r="AS18" s="211" t="s">
        <v>13000</v>
      </c>
      <c r="AT18" s="211" t="s">
        <v>10390</v>
      </c>
      <c r="AU18" s="211" t="s">
        <v>10400</v>
      </c>
      <c r="AV18" s="211" t="s">
        <v>10390</v>
      </c>
      <c r="AW18" s="211" t="s">
        <v>4788</v>
      </c>
      <c r="AX18" s="211" t="s">
        <v>4788</v>
      </c>
      <c r="AY18" s="211" t="s">
        <v>4788</v>
      </c>
      <c r="AZ18" s="211" t="s">
        <v>10390</v>
      </c>
      <c r="BA18" s="211" t="s">
        <v>22</v>
      </c>
      <c r="BB18" s="211" t="s">
        <v>10387</v>
      </c>
      <c r="BC18" s="211" t="s">
        <v>10412</v>
      </c>
      <c r="BD18" s="211" t="s">
        <v>4788</v>
      </c>
      <c r="BE18" s="211" t="s">
        <v>10387</v>
      </c>
      <c r="BF18" s="211" t="s">
        <v>282</v>
      </c>
      <c r="BG18" s="211" t="s">
        <v>22</v>
      </c>
      <c r="BH18" s="211" t="s">
        <v>282</v>
      </c>
      <c r="BI18" s="211" t="s">
        <v>10390</v>
      </c>
      <c r="BJ18" s="211" t="s">
        <v>13004</v>
      </c>
      <c r="BK18" s="211" t="s">
        <v>10387</v>
      </c>
      <c r="BL18" s="211" t="s">
        <v>282</v>
      </c>
      <c r="BM18" s="211" t="s">
        <v>10391</v>
      </c>
      <c r="BN18" s="211" t="s">
        <v>1309</v>
      </c>
    </row>
    <row r="19" spans="1:83" s="160" customFormat="1" ht="15" hidden="1" customHeight="1" x14ac:dyDescent="0.25">
      <c r="A19" s="160" t="s">
        <v>5136</v>
      </c>
      <c r="B19" s="160" t="s">
        <v>5131</v>
      </c>
      <c r="C19" s="211" t="s">
        <v>10492</v>
      </c>
      <c r="D19" s="160" t="s">
        <v>841</v>
      </c>
      <c r="E19" s="211" t="s">
        <v>10933</v>
      </c>
      <c r="F19" s="211" t="s">
        <v>216</v>
      </c>
      <c r="G19" s="160" t="s">
        <v>5328</v>
      </c>
      <c r="H19" s="160" t="s">
        <v>5328</v>
      </c>
      <c r="I19" s="160" t="s">
        <v>5335</v>
      </c>
      <c r="J19" s="160" t="s">
        <v>216</v>
      </c>
      <c r="K19" s="160" t="s">
        <v>282</v>
      </c>
      <c r="L19" s="160" t="s">
        <v>216</v>
      </c>
      <c r="M19" s="160" t="s">
        <v>282</v>
      </c>
      <c r="N19" s="211" t="s">
        <v>5328</v>
      </c>
      <c r="O19" s="160" t="s">
        <v>672</v>
      </c>
      <c r="P19" s="160" t="s">
        <v>306</v>
      </c>
      <c r="Q19" s="160" t="s">
        <v>282</v>
      </c>
      <c r="R19" s="160" t="s">
        <v>282</v>
      </c>
      <c r="S19" s="160" t="s">
        <v>282</v>
      </c>
      <c r="T19" s="181">
        <v>110</v>
      </c>
      <c r="U19" s="211" t="s">
        <v>183</v>
      </c>
      <c r="V19" s="211" t="s">
        <v>10486</v>
      </c>
      <c r="W19" s="181" t="s">
        <v>10491</v>
      </c>
      <c r="X19" s="181" t="s">
        <v>273</v>
      </c>
      <c r="Y19" s="181" t="s">
        <v>395</v>
      </c>
      <c r="Z19" s="181" t="s">
        <v>10498</v>
      </c>
      <c r="AA19" s="211">
        <v>12</v>
      </c>
      <c r="AB19" s="211" t="s">
        <v>193</v>
      </c>
      <c r="AC19" s="211">
        <v>15.06</v>
      </c>
      <c r="AD19" s="211">
        <v>6.92</v>
      </c>
      <c r="AE19" s="211" t="s">
        <v>10499</v>
      </c>
      <c r="AF19" s="160" t="s">
        <v>10365</v>
      </c>
      <c r="AG19" s="181" t="s">
        <v>273</v>
      </c>
      <c r="AH19" s="181">
        <v>41</v>
      </c>
      <c r="AI19" s="181" t="s">
        <v>273</v>
      </c>
      <c r="AJ19" s="181" t="s">
        <v>273</v>
      </c>
      <c r="AK19" s="211" t="s">
        <v>10490</v>
      </c>
      <c r="AL19" s="181">
        <v>62</v>
      </c>
      <c r="AM19" s="181">
        <v>0</v>
      </c>
      <c r="AN19" s="211">
        <v>66</v>
      </c>
      <c r="AO19" s="211">
        <v>75</v>
      </c>
      <c r="AP19" s="211" t="s">
        <v>10487</v>
      </c>
      <c r="AQ19" s="181" t="s">
        <v>10382</v>
      </c>
      <c r="AR19" s="188" t="s">
        <v>22</v>
      </c>
      <c r="AS19" s="193" t="s">
        <v>10497</v>
      </c>
      <c r="AT19" s="197" t="s">
        <v>4788</v>
      </c>
      <c r="AU19" s="203" t="s">
        <v>10400</v>
      </c>
      <c r="AV19" s="211" t="s">
        <v>10390</v>
      </c>
      <c r="AW19" s="211" t="s">
        <v>10391</v>
      </c>
      <c r="AX19" s="211" t="s">
        <v>10391</v>
      </c>
      <c r="AY19" s="211" t="s">
        <v>10391</v>
      </c>
      <c r="AZ19" s="211" t="s">
        <v>10390</v>
      </c>
      <c r="BA19" s="211" t="s">
        <v>10387</v>
      </c>
      <c r="BB19" s="211" t="s">
        <v>22</v>
      </c>
      <c r="BC19" s="211" t="s">
        <v>10412</v>
      </c>
      <c r="BD19" s="211" t="s">
        <v>10390</v>
      </c>
      <c r="BE19" s="211" t="s">
        <v>10387</v>
      </c>
      <c r="BF19" s="211" t="s">
        <v>282</v>
      </c>
      <c r="BG19" s="211" t="s">
        <v>22</v>
      </c>
      <c r="BH19" s="211" t="s">
        <v>282</v>
      </c>
      <c r="BI19" s="211" t="s">
        <v>10390</v>
      </c>
      <c r="BJ19" s="211" t="s">
        <v>10500</v>
      </c>
      <c r="BK19" s="211" t="s">
        <v>10387</v>
      </c>
      <c r="BL19" s="211" t="s">
        <v>282</v>
      </c>
      <c r="BM19" s="211" t="s">
        <v>4788</v>
      </c>
      <c r="BN19" s="160" t="s">
        <v>940</v>
      </c>
      <c r="BO19" s="134" t="s">
        <v>10501</v>
      </c>
    </row>
    <row r="20" spans="1:83" s="211" customFormat="1" ht="15" customHeight="1" x14ac:dyDescent="0.25">
      <c r="A20" s="211" t="s">
        <v>10007</v>
      </c>
      <c r="B20" s="211" t="s">
        <v>282</v>
      </c>
      <c r="C20" s="211" t="s">
        <v>13281</v>
      </c>
      <c r="D20" s="211" t="s">
        <v>8944</v>
      </c>
      <c r="E20" s="211" t="s">
        <v>10933</v>
      </c>
      <c r="F20" s="211" t="s">
        <v>5328</v>
      </c>
      <c r="G20" s="211" t="s">
        <v>216</v>
      </c>
      <c r="H20" s="211" t="s">
        <v>216</v>
      </c>
      <c r="I20" s="211" t="s">
        <v>282</v>
      </c>
      <c r="J20" s="211" t="s">
        <v>216</v>
      </c>
      <c r="K20" s="211" t="s">
        <v>282</v>
      </c>
      <c r="L20" s="211" t="s">
        <v>216</v>
      </c>
      <c r="M20" s="211" t="s">
        <v>282</v>
      </c>
      <c r="N20" s="211" t="s">
        <v>5328</v>
      </c>
      <c r="O20" s="149" t="s">
        <v>17960</v>
      </c>
      <c r="P20" s="149" t="s">
        <v>17961</v>
      </c>
      <c r="Q20" s="149" t="s">
        <v>636</v>
      </c>
      <c r="R20" s="211" t="s">
        <v>282</v>
      </c>
      <c r="S20" s="211" t="s">
        <v>282</v>
      </c>
      <c r="T20" s="211">
        <v>157</v>
      </c>
      <c r="U20" s="211" t="s">
        <v>183</v>
      </c>
      <c r="V20" s="211" t="s">
        <v>13284</v>
      </c>
      <c r="W20" s="211" t="s">
        <v>143</v>
      </c>
      <c r="X20" s="211" t="s">
        <v>273</v>
      </c>
      <c r="Y20" s="211" t="s">
        <v>273</v>
      </c>
      <c r="Z20" s="211" t="s">
        <v>10498</v>
      </c>
      <c r="AA20" s="211">
        <v>8</v>
      </c>
      <c r="AB20" s="211" t="s">
        <v>299</v>
      </c>
      <c r="AC20" s="211">
        <v>22.31</v>
      </c>
      <c r="AD20" s="211">
        <v>4.66</v>
      </c>
      <c r="AE20" s="211" t="s">
        <v>10512</v>
      </c>
      <c r="AF20" s="211" t="s">
        <v>10364</v>
      </c>
      <c r="AG20" s="211" t="s">
        <v>273</v>
      </c>
      <c r="AH20" s="211" t="s">
        <v>273</v>
      </c>
      <c r="AI20" s="211" t="s">
        <v>13283</v>
      </c>
      <c r="AJ20" s="211" t="s">
        <v>273</v>
      </c>
      <c r="AK20" s="211" t="s">
        <v>13282</v>
      </c>
      <c r="AL20" s="211">
        <v>69</v>
      </c>
      <c r="AM20" s="211">
        <v>17</v>
      </c>
      <c r="AN20" s="211" t="s">
        <v>273</v>
      </c>
      <c r="AO20" s="211" t="s">
        <v>273</v>
      </c>
      <c r="AP20" s="211" t="s">
        <v>13276</v>
      </c>
      <c r="AQ20" s="211" t="s">
        <v>10382</v>
      </c>
      <c r="AR20" s="211" t="s">
        <v>22</v>
      </c>
      <c r="AS20" s="211" t="s">
        <v>13286</v>
      </c>
      <c r="AT20" s="211" t="s">
        <v>4788</v>
      </c>
      <c r="AU20" s="211" t="s">
        <v>10400</v>
      </c>
      <c r="AV20" s="211" t="s">
        <v>10390</v>
      </c>
      <c r="AW20" s="211" t="s">
        <v>10391</v>
      </c>
      <c r="AX20" s="211" t="s">
        <v>10391</v>
      </c>
      <c r="AY20" s="211" t="s">
        <v>10391</v>
      </c>
      <c r="AZ20" s="211" t="s">
        <v>4788</v>
      </c>
      <c r="BA20" s="211" t="s">
        <v>10387</v>
      </c>
      <c r="BB20" s="211" t="s">
        <v>10387</v>
      </c>
      <c r="BC20" s="211" t="s">
        <v>10412</v>
      </c>
      <c r="BD20" s="211" t="s">
        <v>4788</v>
      </c>
      <c r="BE20" s="211" t="s">
        <v>22</v>
      </c>
      <c r="BF20" s="211" t="s">
        <v>13274</v>
      </c>
      <c r="BG20" s="211" t="s">
        <v>10387</v>
      </c>
      <c r="BH20" s="211" t="s">
        <v>12366</v>
      </c>
      <c r="BI20" s="211" t="s">
        <v>10391</v>
      </c>
      <c r="BJ20" s="211" t="s">
        <v>13275</v>
      </c>
      <c r="BK20" s="211" t="s">
        <v>10387</v>
      </c>
      <c r="BL20" s="211" t="s">
        <v>282</v>
      </c>
      <c r="BM20" s="211" t="s">
        <v>10391</v>
      </c>
      <c r="BN20" s="211" t="s">
        <v>10008</v>
      </c>
      <c r="BP20" s="134"/>
    </row>
    <row r="21" spans="1:83" s="211" customFormat="1" ht="15" hidden="1" customHeight="1" x14ac:dyDescent="0.25">
      <c r="A21" s="211" t="s">
        <v>7868</v>
      </c>
      <c r="B21" s="211" t="s">
        <v>282</v>
      </c>
      <c r="C21" s="211" t="s">
        <v>13010</v>
      </c>
      <c r="D21" s="211" t="s">
        <v>7848</v>
      </c>
      <c r="E21" s="211" t="s">
        <v>10933</v>
      </c>
      <c r="F21" s="211" t="s">
        <v>5328</v>
      </c>
      <c r="G21" s="211" t="s">
        <v>216</v>
      </c>
      <c r="H21" s="211" t="s">
        <v>216</v>
      </c>
      <c r="I21" s="211" t="s">
        <v>282</v>
      </c>
      <c r="J21" s="211" t="s">
        <v>216</v>
      </c>
      <c r="K21" s="211" t="s">
        <v>282</v>
      </c>
      <c r="L21" s="211" t="s">
        <v>216</v>
      </c>
      <c r="M21" s="211" t="s">
        <v>282</v>
      </c>
      <c r="N21" s="211" t="s">
        <v>5328</v>
      </c>
      <c r="O21" s="149" t="s">
        <v>13006</v>
      </c>
      <c r="P21" s="149" t="s">
        <v>10475</v>
      </c>
      <c r="Q21" s="211" t="s">
        <v>282</v>
      </c>
      <c r="R21" s="211" t="s">
        <v>282</v>
      </c>
      <c r="S21" s="211" t="s">
        <v>282</v>
      </c>
      <c r="T21" s="211">
        <v>200</v>
      </c>
      <c r="U21" s="211" t="s">
        <v>183</v>
      </c>
      <c r="V21" s="211" t="s">
        <v>282</v>
      </c>
      <c r="W21" s="211" t="s">
        <v>735</v>
      </c>
      <c r="X21" s="211" t="s">
        <v>273</v>
      </c>
      <c r="Y21" s="211" t="s">
        <v>395</v>
      </c>
      <c r="Z21" s="211" t="s">
        <v>10498</v>
      </c>
      <c r="AA21" s="211">
        <v>10</v>
      </c>
      <c r="AB21" s="211" t="s">
        <v>220</v>
      </c>
      <c r="AC21" s="211">
        <v>32.65</v>
      </c>
      <c r="AD21" s="211">
        <v>12.39</v>
      </c>
      <c r="AE21" s="211" t="s">
        <v>10499</v>
      </c>
      <c r="AF21" s="211" t="s">
        <v>10365</v>
      </c>
      <c r="AG21" s="211" t="s">
        <v>273</v>
      </c>
      <c r="AH21" s="211" t="s">
        <v>273</v>
      </c>
      <c r="AI21" s="211" t="s">
        <v>273</v>
      </c>
      <c r="AJ21" s="211" t="s">
        <v>273</v>
      </c>
      <c r="AK21" s="211" t="s">
        <v>13011</v>
      </c>
      <c r="AL21" s="211">
        <v>62</v>
      </c>
      <c r="AM21" s="211" t="s">
        <v>273</v>
      </c>
      <c r="AN21" s="211">
        <v>3</v>
      </c>
      <c r="AO21" s="211">
        <v>0</v>
      </c>
      <c r="AP21" s="211" t="s">
        <v>13012</v>
      </c>
      <c r="AQ21" s="211" t="s">
        <v>10376</v>
      </c>
      <c r="AR21" s="211" t="s">
        <v>22</v>
      </c>
      <c r="AS21" s="211" t="s">
        <v>12630</v>
      </c>
      <c r="AT21" s="211" t="s">
        <v>4788</v>
      </c>
      <c r="AU21" s="211" t="s">
        <v>10400</v>
      </c>
      <c r="AV21" s="211" t="s">
        <v>10390</v>
      </c>
      <c r="AW21" s="211" t="s">
        <v>10391</v>
      </c>
      <c r="AX21" s="211" t="s">
        <v>10391</v>
      </c>
      <c r="AY21" s="211" t="s">
        <v>10391</v>
      </c>
      <c r="AZ21" s="211" t="s">
        <v>10390</v>
      </c>
      <c r="BA21" s="211" t="s">
        <v>10387</v>
      </c>
      <c r="BB21" s="211" t="s">
        <v>10387</v>
      </c>
      <c r="BC21" s="211" t="s">
        <v>10411</v>
      </c>
      <c r="BD21" s="211" t="s">
        <v>4788</v>
      </c>
      <c r="BE21" s="211" t="s">
        <v>10387</v>
      </c>
      <c r="BF21" s="211" t="s">
        <v>282</v>
      </c>
      <c r="BG21" s="211" t="s">
        <v>22</v>
      </c>
      <c r="BH21" s="211" t="s">
        <v>282</v>
      </c>
      <c r="BI21" s="211" t="s">
        <v>10390</v>
      </c>
      <c r="BJ21" s="211" t="s">
        <v>12389</v>
      </c>
      <c r="BK21" s="211" t="s">
        <v>10387</v>
      </c>
      <c r="BL21" s="211" t="s">
        <v>282</v>
      </c>
      <c r="BM21" s="211" t="s">
        <v>4788</v>
      </c>
      <c r="BN21" s="211" t="s">
        <v>7835</v>
      </c>
      <c r="BP21" s="134"/>
    </row>
    <row r="22" spans="1:83" s="211" customFormat="1" ht="15" customHeight="1" x14ac:dyDescent="0.25">
      <c r="A22" s="211" t="s">
        <v>1310</v>
      </c>
      <c r="B22" s="211" t="s">
        <v>1311</v>
      </c>
      <c r="C22" s="211" t="s">
        <v>13013</v>
      </c>
      <c r="D22" s="211" t="s">
        <v>443</v>
      </c>
      <c r="E22" s="211" t="s">
        <v>10933</v>
      </c>
      <c r="F22" s="211" t="s">
        <v>5328</v>
      </c>
      <c r="G22" s="211" t="s">
        <v>216</v>
      </c>
      <c r="H22" s="211" t="s">
        <v>216</v>
      </c>
      <c r="I22" s="211" t="s">
        <v>282</v>
      </c>
      <c r="J22" s="211" t="s">
        <v>216</v>
      </c>
      <c r="K22" s="211" t="s">
        <v>282</v>
      </c>
      <c r="L22" s="211" t="s">
        <v>216</v>
      </c>
      <c r="M22" s="211" t="s">
        <v>282</v>
      </c>
      <c r="N22" s="211" t="s">
        <v>5328</v>
      </c>
      <c r="O22" s="211" t="s">
        <v>274</v>
      </c>
      <c r="P22" s="211" t="s">
        <v>263</v>
      </c>
      <c r="Q22" s="211" t="s">
        <v>282</v>
      </c>
      <c r="R22" s="211" t="s">
        <v>282</v>
      </c>
      <c r="S22" s="211" t="s">
        <v>282</v>
      </c>
      <c r="T22" s="211">
        <v>73</v>
      </c>
      <c r="U22" s="211" t="s">
        <v>183</v>
      </c>
      <c r="V22" s="211" t="s">
        <v>282</v>
      </c>
      <c r="W22" s="211" t="s">
        <v>10556</v>
      </c>
      <c r="X22" s="211" t="s">
        <v>10506</v>
      </c>
      <c r="Y22" s="211" t="s">
        <v>893</v>
      </c>
      <c r="Z22" s="211" t="s">
        <v>10770</v>
      </c>
      <c r="AA22" s="211">
        <v>5</v>
      </c>
      <c r="AB22" s="211" t="s">
        <v>299</v>
      </c>
      <c r="AC22" s="211">
        <v>29.35</v>
      </c>
      <c r="AD22" s="211">
        <v>7.52</v>
      </c>
      <c r="AE22" s="211" t="s">
        <v>10512</v>
      </c>
      <c r="AF22" s="211" t="s">
        <v>10364</v>
      </c>
      <c r="AG22" s="211" t="s">
        <v>273</v>
      </c>
      <c r="AH22" s="211" t="s">
        <v>273</v>
      </c>
      <c r="AI22" s="211" t="s">
        <v>273</v>
      </c>
      <c r="AJ22" s="211" t="s">
        <v>13014</v>
      </c>
      <c r="AK22" s="211" t="s">
        <v>13016</v>
      </c>
      <c r="AL22" s="211">
        <v>59</v>
      </c>
      <c r="AM22" s="211" t="s">
        <v>273</v>
      </c>
      <c r="AN22" s="211" t="s">
        <v>273</v>
      </c>
      <c r="AO22" s="211" t="s">
        <v>273</v>
      </c>
      <c r="AP22" s="211" t="s">
        <v>13015</v>
      </c>
      <c r="AQ22" s="211" t="s">
        <v>10385</v>
      </c>
      <c r="AR22" s="211" t="s">
        <v>55</v>
      </c>
      <c r="AS22" s="211" t="s">
        <v>11396</v>
      </c>
      <c r="AT22" s="211" t="s">
        <v>10390</v>
      </c>
      <c r="AU22" s="211" t="s">
        <v>10400</v>
      </c>
      <c r="AV22" s="211" t="s">
        <v>10390</v>
      </c>
      <c r="AW22" s="211" t="s">
        <v>4788</v>
      </c>
      <c r="AX22" s="211" t="s">
        <v>4788</v>
      </c>
      <c r="AY22" s="211" t="s">
        <v>4788</v>
      </c>
      <c r="AZ22" s="211" t="s">
        <v>10390</v>
      </c>
      <c r="BA22" s="211" t="s">
        <v>10387</v>
      </c>
      <c r="BB22" s="211" t="s">
        <v>10387</v>
      </c>
      <c r="BC22" s="211" t="s">
        <v>10411</v>
      </c>
      <c r="BD22" s="211" t="s">
        <v>4788</v>
      </c>
      <c r="BE22" s="211" t="s">
        <v>10387</v>
      </c>
      <c r="BF22" s="211" t="s">
        <v>282</v>
      </c>
      <c r="BG22" s="211" t="s">
        <v>10387</v>
      </c>
      <c r="BH22" s="211" t="s">
        <v>13018</v>
      </c>
      <c r="BI22" s="211" t="s">
        <v>10391</v>
      </c>
      <c r="BJ22" s="211" t="s">
        <v>273</v>
      </c>
      <c r="BK22" s="211" t="s">
        <v>10387</v>
      </c>
      <c r="BL22" s="211" t="s">
        <v>282</v>
      </c>
      <c r="BM22" s="211" t="s">
        <v>10390</v>
      </c>
      <c r="BN22" s="211" t="s">
        <v>1313</v>
      </c>
    </row>
    <row r="23" spans="1:83" s="211" customFormat="1" ht="15" hidden="1" customHeight="1" x14ac:dyDescent="0.25">
      <c r="A23" s="211" t="s">
        <v>7870</v>
      </c>
      <c r="B23" s="211" t="s">
        <v>282</v>
      </c>
      <c r="C23" s="211" t="s">
        <v>13024</v>
      </c>
      <c r="D23" s="211" t="s">
        <v>7848</v>
      </c>
      <c r="E23" s="211" t="s">
        <v>10933</v>
      </c>
      <c r="F23" s="211" t="s">
        <v>5328</v>
      </c>
      <c r="G23" s="211" t="s">
        <v>216</v>
      </c>
      <c r="H23" s="211" t="s">
        <v>216</v>
      </c>
      <c r="I23" s="211" t="s">
        <v>282</v>
      </c>
      <c r="J23" s="211" t="s">
        <v>216</v>
      </c>
      <c r="K23" s="211" t="s">
        <v>282</v>
      </c>
      <c r="L23" s="211" t="s">
        <v>216</v>
      </c>
      <c r="M23" s="211" t="s">
        <v>282</v>
      </c>
      <c r="N23" s="162" t="s">
        <v>5328</v>
      </c>
      <c r="O23" s="212" t="s">
        <v>10466</v>
      </c>
      <c r="P23" s="211" t="s">
        <v>863</v>
      </c>
      <c r="Q23" s="211" t="s">
        <v>282</v>
      </c>
      <c r="R23" s="211" t="s">
        <v>282</v>
      </c>
      <c r="S23" s="211" t="s">
        <v>282</v>
      </c>
      <c r="T23" s="211">
        <v>55</v>
      </c>
      <c r="U23" s="211" t="s">
        <v>183</v>
      </c>
      <c r="V23" s="211" t="s">
        <v>282</v>
      </c>
      <c r="W23" s="211" t="s">
        <v>10556</v>
      </c>
      <c r="X23" s="211" t="s">
        <v>25</v>
      </c>
      <c r="Y23" s="211" t="s">
        <v>395</v>
      </c>
      <c r="Z23" s="211" t="s">
        <v>10498</v>
      </c>
      <c r="AA23" s="211">
        <v>8</v>
      </c>
      <c r="AB23" s="211" t="s">
        <v>299</v>
      </c>
      <c r="AC23" s="211">
        <v>14.44</v>
      </c>
      <c r="AD23" s="211">
        <v>6.95</v>
      </c>
      <c r="AE23" s="211" t="s">
        <v>10499</v>
      </c>
      <c r="AF23" s="211" t="s">
        <v>10364</v>
      </c>
      <c r="AG23" s="211" t="s">
        <v>273</v>
      </c>
      <c r="AH23" s="211">
        <v>80</v>
      </c>
      <c r="AI23" s="211" t="s">
        <v>273</v>
      </c>
      <c r="AJ23" s="211" t="s">
        <v>273</v>
      </c>
      <c r="AK23" s="211" t="s">
        <v>13026</v>
      </c>
      <c r="AL23" s="211">
        <v>78</v>
      </c>
      <c r="AM23" s="211" t="s">
        <v>273</v>
      </c>
      <c r="AN23" s="211" t="s">
        <v>273</v>
      </c>
      <c r="AO23" s="211" t="s">
        <v>273</v>
      </c>
      <c r="AP23" s="211" t="s">
        <v>13019</v>
      </c>
      <c r="AQ23" s="211" t="s">
        <v>10376</v>
      </c>
      <c r="AR23" s="211" t="s">
        <v>22</v>
      </c>
      <c r="AS23" s="211" t="s">
        <v>13025</v>
      </c>
      <c r="AT23" s="211" t="s">
        <v>4788</v>
      </c>
      <c r="AU23" s="211" t="s">
        <v>10400</v>
      </c>
      <c r="AV23" s="211" t="s">
        <v>10390</v>
      </c>
      <c r="AW23" s="211" t="s">
        <v>10391</v>
      </c>
      <c r="AX23" s="211" t="s">
        <v>10391</v>
      </c>
      <c r="AY23" s="211" t="s">
        <v>10391</v>
      </c>
      <c r="AZ23" s="211" t="s">
        <v>4788</v>
      </c>
      <c r="BA23" s="211" t="s">
        <v>22</v>
      </c>
      <c r="BB23" s="211" t="s">
        <v>22</v>
      </c>
      <c r="BC23" s="211" t="s">
        <v>10411</v>
      </c>
      <c r="BD23" s="211" t="s">
        <v>10391</v>
      </c>
      <c r="BE23" s="211" t="s">
        <v>10387</v>
      </c>
      <c r="BF23" s="211" t="s">
        <v>282</v>
      </c>
      <c r="BG23" s="211" t="s">
        <v>22</v>
      </c>
      <c r="BH23" s="211" t="s">
        <v>282</v>
      </c>
      <c r="BI23" s="211" t="s">
        <v>10390</v>
      </c>
      <c r="BJ23" s="211" t="s">
        <v>12389</v>
      </c>
      <c r="BK23" s="211" t="s">
        <v>10387</v>
      </c>
      <c r="BL23" s="211" t="s">
        <v>282</v>
      </c>
      <c r="BM23" s="211" t="s">
        <v>4788</v>
      </c>
      <c r="BN23" s="211" t="s">
        <v>7836</v>
      </c>
    </row>
    <row r="24" spans="1:83" s="211" customFormat="1" ht="15" customHeight="1" x14ac:dyDescent="0.25">
      <c r="A24" s="211" t="s">
        <v>1317</v>
      </c>
      <c r="B24" s="211" t="s">
        <v>1318</v>
      </c>
      <c r="C24" s="211" t="s">
        <v>13322</v>
      </c>
      <c r="D24" s="211" t="s">
        <v>443</v>
      </c>
      <c r="E24" s="211" t="s">
        <v>10933</v>
      </c>
      <c r="F24" s="211" t="s">
        <v>5328</v>
      </c>
      <c r="G24" s="211" t="s">
        <v>216</v>
      </c>
      <c r="H24" s="211" t="s">
        <v>216</v>
      </c>
      <c r="I24" s="211" t="s">
        <v>282</v>
      </c>
      <c r="J24" s="211" t="s">
        <v>216</v>
      </c>
      <c r="K24" s="211" t="s">
        <v>282</v>
      </c>
      <c r="L24" s="211" t="s">
        <v>216</v>
      </c>
      <c r="M24" s="211" t="s">
        <v>282</v>
      </c>
      <c r="N24" s="211" t="s">
        <v>5328</v>
      </c>
      <c r="O24" s="211" t="s">
        <v>258</v>
      </c>
      <c r="P24" s="211" t="s">
        <v>246</v>
      </c>
      <c r="Q24" s="211" t="s">
        <v>282</v>
      </c>
      <c r="R24" s="211" t="s">
        <v>282</v>
      </c>
      <c r="S24" s="211" t="s">
        <v>282</v>
      </c>
      <c r="T24" s="211">
        <v>87</v>
      </c>
      <c r="U24" s="211" t="s">
        <v>183</v>
      </c>
      <c r="V24" s="211" t="s">
        <v>282</v>
      </c>
      <c r="W24" s="211" t="s">
        <v>13316</v>
      </c>
      <c r="X24" s="211" t="s">
        <v>10506</v>
      </c>
      <c r="Y24" s="211" t="s">
        <v>395</v>
      </c>
      <c r="Z24" s="211" t="s">
        <v>10498</v>
      </c>
      <c r="AA24" s="211">
        <v>12</v>
      </c>
      <c r="AB24" s="211" t="s">
        <v>299</v>
      </c>
      <c r="AC24" s="211">
        <v>27.34</v>
      </c>
      <c r="AD24" s="211">
        <v>4.54</v>
      </c>
      <c r="AE24" s="211" t="s">
        <v>10512</v>
      </c>
      <c r="AF24" s="211" t="s">
        <v>10364</v>
      </c>
      <c r="AG24" s="211" t="s">
        <v>273</v>
      </c>
      <c r="AH24" s="211" t="s">
        <v>273</v>
      </c>
      <c r="AI24" s="211" t="s">
        <v>273</v>
      </c>
      <c r="AJ24" s="211" t="s">
        <v>10904</v>
      </c>
      <c r="AK24" s="211" t="s">
        <v>13321</v>
      </c>
      <c r="AL24" s="211">
        <v>92</v>
      </c>
      <c r="AM24" s="211" t="s">
        <v>273</v>
      </c>
      <c r="AN24" s="211" t="s">
        <v>273</v>
      </c>
      <c r="AO24" s="211" t="s">
        <v>273</v>
      </c>
      <c r="AP24" s="211" t="s">
        <v>13317</v>
      </c>
      <c r="AQ24" s="211" t="s">
        <v>10379</v>
      </c>
      <c r="AR24" s="211" t="s">
        <v>22</v>
      </c>
      <c r="AS24" s="211" t="s">
        <v>13320</v>
      </c>
      <c r="AT24" s="211" t="s">
        <v>4788</v>
      </c>
      <c r="AU24" s="211" t="s">
        <v>10397</v>
      </c>
      <c r="AV24" s="211" t="s">
        <v>4788</v>
      </c>
      <c r="AW24" s="211" t="s">
        <v>4788</v>
      </c>
      <c r="AX24" s="211" t="s">
        <v>4788</v>
      </c>
      <c r="AY24" s="211" t="s">
        <v>4788</v>
      </c>
      <c r="AZ24" s="211" t="s">
        <v>10390</v>
      </c>
      <c r="BA24" s="211" t="s">
        <v>22</v>
      </c>
      <c r="BB24" s="211" t="s">
        <v>10387</v>
      </c>
      <c r="BC24" s="211" t="s">
        <v>248</v>
      </c>
      <c r="BD24" s="211" t="s">
        <v>4788</v>
      </c>
      <c r="BE24" s="211" t="s">
        <v>10387</v>
      </c>
      <c r="BF24" s="211" t="s">
        <v>282</v>
      </c>
      <c r="BG24" s="211" t="s">
        <v>10387</v>
      </c>
      <c r="BH24" s="211" t="s">
        <v>12366</v>
      </c>
      <c r="BI24" s="211" t="s">
        <v>10391</v>
      </c>
      <c r="BJ24" s="211" t="s">
        <v>13315</v>
      </c>
      <c r="BK24" s="211" t="s">
        <v>10387</v>
      </c>
      <c r="BL24" s="211" t="s">
        <v>282</v>
      </c>
      <c r="BM24" s="211" t="s">
        <v>10391</v>
      </c>
      <c r="BN24" s="211" t="s">
        <v>1320</v>
      </c>
    </row>
    <row r="25" spans="1:83" s="160" customFormat="1" ht="15" customHeight="1" x14ac:dyDescent="0.25">
      <c r="A25" s="160" t="s">
        <v>509</v>
      </c>
      <c r="B25" s="160" t="s">
        <v>282</v>
      </c>
      <c r="C25" s="160" t="s">
        <v>10637</v>
      </c>
      <c r="D25" s="160" t="s">
        <v>755</v>
      </c>
      <c r="E25" s="211" t="s">
        <v>10933</v>
      </c>
      <c r="F25" s="211" t="s">
        <v>216</v>
      </c>
      <c r="G25" s="160" t="s">
        <v>216</v>
      </c>
      <c r="H25" s="160" t="s">
        <v>216</v>
      </c>
      <c r="I25" s="160" t="s">
        <v>282</v>
      </c>
      <c r="J25" s="160" t="s">
        <v>216</v>
      </c>
      <c r="K25" s="160" t="s">
        <v>282</v>
      </c>
      <c r="L25" s="160" t="s">
        <v>216</v>
      </c>
      <c r="M25" s="160" t="s">
        <v>282</v>
      </c>
      <c r="N25" s="211" t="s">
        <v>5328</v>
      </c>
      <c r="O25" s="160" t="s">
        <v>266</v>
      </c>
      <c r="P25" s="160" t="s">
        <v>246</v>
      </c>
      <c r="Q25" s="211" t="s">
        <v>282</v>
      </c>
      <c r="R25" s="211" t="s">
        <v>282</v>
      </c>
      <c r="S25" s="211" t="s">
        <v>282</v>
      </c>
      <c r="T25" s="181">
        <v>36</v>
      </c>
      <c r="U25" s="211" t="s">
        <v>183</v>
      </c>
      <c r="V25" s="211" t="s">
        <v>282</v>
      </c>
      <c r="W25" s="181" t="s">
        <v>730</v>
      </c>
      <c r="X25" s="181" t="s">
        <v>10506</v>
      </c>
      <c r="Y25" s="181" t="s">
        <v>10504</v>
      </c>
      <c r="Z25" s="181" t="s">
        <v>10498</v>
      </c>
      <c r="AA25" s="211">
        <v>6</v>
      </c>
      <c r="AB25" s="211" t="s">
        <v>299</v>
      </c>
      <c r="AC25" s="211">
        <v>25.32</v>
      </c>
      <c r="AD25" s="211">
        <v>3.78</v>
      </c>
      <c r="AE25" s="211" t="s">
        <v>10512</v>
      </c>
      <c r="AF25" s="160" t="s">
        <v>10364</v>
      </c>
      <c r="AG25" s="181">
        <v>2.06</v>
      </c>
      <c r="AH25" s="181">
        <v>52</v>
      </c>
      <c r="AI25" s="181" t="s">
        <v>273</v>
      </c>
      <c r="AJ25" s="181" t="s">
        <v>273</v>
      </c>
      <c r="AK25" s="211" t="s">
        <v>10513</v>
      </c>
      <c r="AL25" s="181">
        <v>65</v>
      </c>
      <c r="AM25" s="181" t="s">
        <v>273</v>
      </c>
      <c r="AN25" s="211" t="s">
        <v>273</v>
      </c>
      <c r="AO25" s="211" t="s">
        <v>273</v>
      </c>
      <c r="AP25" s="211" t="s">
        <v>10505</v>
      </c>
      <c r="AQ25" s="181" t="s">
        <v>10385</v>
      </c>
      <c r="AR25" s="188" t="s">
        <v>22</v>
      </c>
      <c r="AS25" s="193" t="s">
        <v>10511</v>
      </c>
      <c r="AT25" s="197" t="s">
        <v>10390</v>
      </c>
      <c r="AU25" s="203" t="s">
        <v>10400</v>
      </c>
      <c r="AV25" s="211" t="s">
        <v>10390</v>
      </c>
      <c r="AW25" s="211" t="s">
        <v>4788</v>
      </c>
      <c r="AX25" s="211" t="s">
        <v>4788</v>
      </c>
      <c r="AY25" s="211" t="s">
        <v>4788</v>
      </c>
      <c r="AZ25" s="211" t="s">
        <v>10390</v>
      </c>
      <c r="BA25" s="211" t="s">
        <v>10387</v>
      </c>
      <c r="BB25" s="211" t="s">
        <v>10387</v>
      </c>
      <c r="BC25" s="211" t="s">
        <v>248</v>
      </c>
      <c r="BD25" s="211" t="s">
        <v>4788</v>
      </c>
      <c r="BE25" s="211" t="s">
        <v>10387</v>
      </c>
      <c r="BF25" s="211" t="s">
        <v>282</v>
      </c>
      <c r="BG25" s="211" t="s">
        <v>10387</v>
      </c>
      <c r="BH25" s="211" t="s">
        <v>10514</v>
      </c>
      <c r="BI25" s="211" t="s">
        <v>10391</v>
      </c>
      <c r="BJ25" s="211" t="s">
        <v>273</v>
      </c>
      <c r="BK25" s="211" t="s">
        <v>10387</v>
      </c>
      <c r="BL25" s="211" t="s">
        <v>282</v>
      </c>
      <c r="BM25" s="211" t="s">
        <v>10390</v>
      </c>
      <c r="BN25" s="160" t="s">
        <v>510</v>
      </c>
    </row>
    <row r="26" spans="1:83" s="160" customFormat="1" ht="15" customHeight="1" x14ac:dyDescent="0.25">
      <c r="A26" s="160" t="s">
        <v>778</v>
      </c>
      <c r="B26" s="160" t="s">
        <v>282</v>
      </c>
      <c r="C26" s="160" t="s">
        <v>10638</v>
      </c>
      <c r="D26" s="160" t="s">
        <v>755</v>
      </c>
      <c r="E26" s="211" t="s">
        <v>10933</v>
      </c>
      <c r="F26" s="211" t="s">
        <v>216</v>
      </c>
      <c r="G26" s="160" t="s">
        <v>216</v>
      </c>
      <c r="H26" s="160" t="s">
        <v>216</v>
      </c>
      <c r="I26" s="160" t="s">
        <v>282</v>
      </c>
      <c r="J26" s="160" t="s">
        <v>216</v>
      </c>
      <c r="K26" s="160" t="s">
        <v>282</v>
      </c>
      <c r="L26" s="160" t="s">
        <v>216</v>
      </c>
      <c r="M26" s="160" t="s">
        <v>282</v>
      </c>
      <c r="N26" s="211" t="s">
        <v>5328</v>
      </c>
      <c r="O26" s="160" t="s">
        <v>263</v>
      </c>
      <c r="P26" s="160" t="s">
        <v>790</v>
      </c>
      <c r="Q26" s="160" t="s">
        <v>282</v>
      </c>
      <c r="R26" s="160" t="s">
        <v>282</v>
      </c>
      <c r="S26" s="160" t="s">
        <v>282</v>
      </c>
      <c r="T26" s="181">
        <v>109</v>
      </c>
      <c r="U26" s="211" t="s">
        <v>183</v>
      </c>
      <c r="V26" s="211" t="s">
        <v>282</v>
      </c>
      <c r="W26" s="181" t="s">
        <v>143</v>
      </c>
      <c r="X26" s="211" t="s">
        <v>10506</v>
      </c>
      <c r="Y26" s="211" t="s">
        <v>395</v>
      </c>
      <c r="Z26" s="181" t="s">
        <v>10498</v>
      </c>
      <c r="AA26" s="211">
        <v>4</v>
      </c>
      <c r="AB26" s="211" t="s">
        <v>299</v>
      </c>
      <c r="AC26" s="211">
        <v>23.96</v>
      </c>
      <c r="AD26" s="211">
        <v>4.57</v>
      </c>
      <c r="AE26" s="211" t="s">
        <v>10512</v>
      </c>
      <c r="AF26" s="160" t="s">
        <v>10364</v>
      </c>
      <c r="AG26" s="181" t="s">
        <v>273</v>
      </c>
      <c r="AH26" s="181" t="s">
        <v>273</v>
      </c>
      <c r="AI26" s="181" t="s">
        <v>273</v>
      </c>
      <c r="AJ26" s="181" t="s">
        <v>10519</v>
      </c>
      <c r="AK26" s="211" t="s">
        <v>10520</v>
      </c>
      <c r="AL26" s="181">
        <v>33</v>
      </c>
      <c r="AM26" s="181" t="s">
        <v>273</v>
      </c>
      <c r="AN26" s="211" t="s">
        <v>273</v>
      </c>
      <c r="AO26" s="211" t="s">
        <v>273</v>
      </c>
      <c r="AP26" s="211" t="s">
        <v>10515</v>
      </c>
      <c r="AQ26" s="181" t="s">
        <v>10385</v>
      </c>
      <c r="AR26" s="188" t="s">
        <v>22</v>
      </c>
      <c r="AS26" s="193" t="s">
        <v>10518</v>
      </c>
      <c r="AT26" s="197" t="s">
        <v>10390</v>
      </c>
      <c r="AU26" s="203" t="s">
        <v>10400</v>
      </c>
      <c r="AV26" s="211" t="s">
        <v>10390</v>
      </c>
      <c r="AW26" s="211" t="s">
        <v>4788</v>
      </c>
      <c r="AX26" s="211" t="s">
        <v>4788</v>
      </c>
      <c r="AY26" s="211" t="s">
        <v>4788</v>
      </c>
      <c r="AZ26" s="211" t="s">
        <v>10390</v>
      </c>
      <c r="BA26" s="211" t="s">
        <v>22</v>
      </c>
      <c r="BB26" s="211" t="s">
        <v>10387</v>
      </c>
      <c r="BC26" s="211" t="s">
        <v>248</v>
      </c>
      <c r="BD26" s="211" t="s">
        <v>4788</v>
      </c>
      <c r="BE26" s="211" t="s">
        <v>10387</v>
      </c>
      <c r="BF26" s="211" t="s">
        <v>282</v>
      </c>
      <c r="BG26" s="211" t="s">
        <v>10387</v>
      </c>
      <c r="BH26" s="211" t="s">
        <v>10522</v>
      </c>
      <c r="BI26" s="211" t="s">
        <v>10391</v>
      </c>
      <c r="BJ26" s="211" t="s">
        <v>273</v>
      </c>
      <c r="BK26" s="211" t="s">
        <v>22</v>
      </c>
      <c r="BL26" s="211">
        <v>1</v>
      </c>
      <c r="BM26" s="211" t="s">
        <v>10391</v>
      </c>
      <c r="BN26" s="160" t="s">
        <v>941</v>
      </c>
    </row>
    <row r="27" spans="1:83" s="211" customFormat="1" ht="15" customHeight="1" x14ac:dyDescent="0.25">
      <c r="A27" s="211" t="s">
        <v>7033</v>
      </c>
      <c r="B27" s="211" t="s">
        <v>282</v>
      </c>
      <c r="C27" s="211" t="s">
        <v>13042</v>
      </c>
      <c r="D27" s="211" t="s">
        <v>564</v>
      </c>
      <c r="E27" s="211" t="s">
        <v>10933</v>
      </c>
      <c r="F27" s="211" t="s">
        <v>5328</v>
      </c>
      <c r="G27" s="211" t="s">
        <v>5328</v>
      </c>
      <c r="H27" s="211" t="s">
        <v>216</v>
      </c>
      <c r="I27" s="211" t="s">
        <v>282</v>
      </c>
      <c r="J27" s="211" t="s">
        <v>5328</v>
      </c>
      <c r="K27" s="211" t="s">
        <v>13030</v>
      </c>
      <c r="L27" s="211" t="s">
        <v>5328</v>
      </c>
      <c r="M27" s="211" t="s">
        <v>5843</v>
      </c>
      <c r="N27" s="211" t="s">
        <v>5328</v>
      </c>
      <c r="O27" s="211" t="s">
        <v>13647</v>
      </c>
      <c r="P27" s="211" t="s">
        <v>17962</v>
      </c>
      <c r="Q27" s="211" t="s">
        <v>282</v>
      </c>
      <c r="R27" s="211" t="s">
        <v>282</v>
      </c>
      <c r="S27" s="211" t="s">
        <v>282</v>
      </c>
      <c r="T27" s="211">
        <v>57</v>
      </c>
      <c r="U27" s="211" t="s">
        <v>183</v>
      </c>
      <c r="V27" s="211" t="s">
        <v>282</v>
      </c>
      <c r="W27" s="211" t="s">
        <v>143</v>
      </c>
      <c r="X27" s="211" t="s">
        <v>10506</v>
      </c>
      <c r="Y27" s="211" t="s">
        <v>395</v>
      </c>
      <c r="Z27" s="211" t="s">
        <v>10498</v>
      </c>
      <c r="AA27" s="211">
        <v>6</v>
      </c>
      <c r="AB27" s="211" t="s">
        <v>299</v>
      </c>
      <c r="AC27" s="211">
        <v>18.12</v>
      </c>
      <c r="AD27" s="211">
        <v>3.46</v>
      </c>
      <c r="AE27" s="211" t="s">
        <v>10512</v>
      </c>
      <c r="AF27" s="211" t="s">
        <v>10364</v>
      </c>
      <c r="AG27" s="211" t="s">
        <v>273</v>
      </c>
      <c r="AH27" s="211" t="s">
        <v>273</v>
      </c>
      <c r="AI27" s="211" t="s">
        <v>273</v>
      </c>
      <c r="AJ27" s="211" t="s">
        <v>273</v>
      </c>
      <c r="AK27" s="211" t="s">
        <v>13036</v>
      </c>
      <c r="AL27" s="211">
        <v>68</v>
      </c>
      <c r="AM27" s="211">
        <v>19</v>
      </c>
      <c r="AN27" s="211" t="s">
        <v>273</v>
      </c>
      <c r="AO27" s="211" t="s">
        <v>273</v>
      </c>
      <c r="AP27" s="211" t="s">
        <v>13031</v>
      </c>
      <c r="AQ27" s="211" t="s">
        <v>10385</v>
      </c>
      <c r="AR27" s="211" t="s">
        <v>22</v>
      </c>
      <c r="AS27" s="211" t="s">
        <v>13040</v>
      </c>
      <c r="AT27" s="211" t="s">
        <v>10390</v>
      </c>
      <c r="AU27" s="211" t="s">
        <v>10400</v>
      </c>
      <c r="AV27" s="211" t="s">
        <v>10390</v>
      </c>
      <c r="AW27" s="211" t="s">
        <v>4788</v>
      </c>
      <c r="AX27" s="211" t="s">
        <v>10391</v>
      </c>
      <c r="AY27" s="211" t="s">
        <v>10390</v>
      </c>
      <c r="AZ27" s="211" t="s">
        <v>4788</v>
      </c>
      <c r="BA27" s="211" t="s">
        <v>22</v>
      </c>
      <c r="BB27" s="211" t="s">
        <v>10387</v>
      </c>
      <c r="BC27" s="211" t="s">
        <v>10412</v>
      </c>
      <c r="BD27" s="211" t="s">
        <v>4788</v>
      </c>
      <c r="BE27" s="211" t="s">
        <v>22</v>
      </c>
      <c r="BF27" s="211" t="s">
        <v>13029</v>
      </c>
      <c r="BG27" s="211" t="s">
        <v>22</v>
      </c>
      <c r="BH27" s="211" t="s">
        <v>282</v>
      </c>
      <c r="BI27" s="211" t="s">
        <v>4788</v>
      </c>
      <c r="BJ27" s="211" t="s">
        <v>13043</v>
      </c>
      <c r="BK27" s="211" t="s">
        <v>10387</v>
      </c>
      <c r="BL27" s="211" t="s">
        <v>282</v>
      </c>
      <c r="BM27" s="211" t="s">
        <v>10391</v>
      </c>
      <c r="BN27" s="211" t="s">
        <v>13028</v>
      </c>
    </row>
    <row r="28" spans="1:83" s="68" customFormat="1" ht="15" customHeight="1" x14ac:dyDescent="0.25">
      <c r="A28" s="68" t="s">
        <v>16278</v>
      </c>
      <c r="B28" s="68" t="s">
        <v>942</v>
      </c>
      <c r="C28" s="68" t="s">
        <v>16277</v>
      </c>
      <c r="D28" s="144" t="s">
        <v>9554</v>
      </c>
      <c r="E28" s="211" t="s">
        <v>10933</v>
      </c>
      <c r="F28" s="211" t="s">
        <v>216</v>
      </c>
      <c r="G28" s="160" t="s">
        <v>5328</v>
      </c>
      <c r="H28" s="160" t="s">
        <v>216</v>
      </c>
      <c r="I28" s="160" t="s">
        <v>282</v>
      </c>
      <c r="J28" s="160" t="s">
        <v>216</v>
      </c>
      <c r="K28" s="160" t="s">
        <v>282</v>
      </c>
      <c r="L28" s="160" t="s">
        <v>5328</v>
      </c>
      <c r="M28" s="160" t="s">
        <v>5828</v>
      </c>
      <c r="N28" s="211" t="s">
        <v>5328</v>
      </c>
      <c r="O28" s="69" t="s">
        <v>246</v>
      </c>
      <c r="P28" s="68" t="s">
        <v>790</v>
      </c>
      <c r="Q28" s="69" t="s">
        <v>282</v>
      </c>
      <c r="R28" s="69" t="s">
        <v>282</v>
      </c>
      <c r="S28" s="69" t="s">
        <v>282</v>
      </c>
      <c r="T28" s="180">
        <v>255</v>
      </c>
      <c r="U28" s="209" t="s">
        <v>183</v>
      </c>
      <c r="V28" s="209" t="s">
        <v>282</v>
      </c>
      <c r="W28" s="180" t="s">
        <v>10524</v>
      </c>
      <c r="X28" s="180" t="s">
        <v>10506</v>
      </c>
      <c r="Y28" s="180" t="s">
        <v>11475</v>
      </c>
      <c r="Z28" s="180" t="s">
        <v>10498</v>
      </c>
      <c r="AA28" s="209">
        <v>8</v>
      </c>
      <c r="AB28" s="209" t="s">
        <v>299</v>
      </c>
      <c r="AC28" s="209">
        <v>27.15</v>
      </c>
      <c r="AD28" s="209">
        <v>3.6</v>
      </c>
      <c r="AE28" s="209" t="s">
        <v>10512</v>
      </c>
      <c r="AF28" s="144" t="s">
        <v>10364</v>
      </c>
      <c r="AG28" s="180" t="s">
        <v>10532</v>
      </c>
      <c r="AH28" s="180" t="s">
        <v>273</v>
      </c>
      <c r="AI28" s="180" t="s">
        <v>10531</v>
      </c>
      <c r="AJ28" s="180" t="s">
        <v>273</v>
      </c>
      <c r="AK28" s="209" t="s">
        <v>10530</v>
      </c>
      <c r="AL28" s="180">
        <v>60</v>
      </c>
      <c r="AM28" s="180" t="s">
        <v>273</v>
      </c>
      <c r="AN28" s="209" t="s">
        <v>273</v>
      </c>
      <c r="AO28" s="209" t="s">
        <v>273</v>
      </c>
      <c r="AP28" s="209" t="s">
        <v>10525</v>
      </c>
      <c r="AQ28" s="180" t="s">
        <v>10385</v>
      </c>
      <c r="AR28" s="186" t="s">
        <v>22</v>
      </c>
      <c r="AS28" s="191" t="s">
        <v>10528</v>
      </c>
      <c r="AT28" s="196" t="s">
        <v>10390</v>
      </c>
      <c r="AU28" s="201" t="s">
        <v>10400</v>
      </c>
      <c r="AV28" s="209" t="s">
        <v>10390</v>
      </c>
      <c r="AW28" s="209" t="s">
        <v>4788</v>
      </c>
      <c r="AX28" s="209" t="s">
        <v>4788</v>
      </c>
      <c r="AY28" s="209" t="s">
        <v>4788</v>
      </c>
      <c r="AZ28" s="209" t="s">
        <v>10390</v>
      </c>
      <c r="BA28" s="209" t="s">
        <v>22</v>
      </c>
      <c r="BB28" s="209" t="s">
        <v>10387</v>
      </c>
      <c r="BC28" s="209" t="s">
        <v>248</v>
      </c>
      <c r="BD28" s="209" t="s">
        <v>4788</v>
      </c>
      <c r="BE28" s="209" t="s">
        <v>10387</v>
      </c>
      <c r="BF28" s="209" t="s">
        <v>282</v>
      </c>
      <c r="BG28" s="209" t="s">
        <v>22</v>
      </c>
      <c r="BH28" s="209" t="s">
        <v>282</v>
      </c>
      <c r="BI28" s="209" t="s">
        <v>10390</v>
      </c>
      <c r="BJ28" s="209" t="s">
        <v>16279</v>
      </c>
      <c r="BK28" s="209" t="s">
        <v>22</v>
      </c>
      <c r="BL28" s="277" t="s">
        <v>10526</v>
      </c>
      <c r="BM28" s="209" t="s">
        <v>10391</v>
      </c>
      <c r="BN28" s="50" t="s">
        <v>5336</v>
      </c>
      <c r="BO28" s="69" t="s">
        <v>240</v>
      </c>
      <c r="BP28" s="212" t="s">
        <v>9816</v>
      </c>
      <c r="BQ28" s="69"/>
      <c r="BR28" s="69"/>
      <c r="BS28" s="69"/>
      <c r="BT28" s="69"/>
      <c r="BU28" s="69"/>
      <c r="BV28" s="69"/>
      <c r="BW28" s="69"/>
      <c r="BX28" s="69"/>
      <c r="BY28" s="69"/>
      <c r="BZ28" s="69"/>
      <c r="CA28" s="69"/>
      <c r="CB28" s="69"/>
      <c r="CC28" s="69"/>
      <c r="CD28" s="69"/>
      <c r="CE28" s="69"/>
    </row>
    <row r="29" spans="1:83" s="211" customFormat="1" ht="15" customHeight="1" x14ac:dyDescent="0.25">
      <c r="A29" s="211" t="s">
        <v>4401</v>
      </c>
      <c r="B29" s="211" t="s">
        <v>282</v>
      </c>
      <c r="C29" s="211" t="s">
        <v>13044</v>
      </c>
      <c r="D29" s="211" t="s">
        <v>8944</v>
      </c>
      <c r="E29" s="211" t="s">
        <v>10933</v>
      </c>
      <c r="F29" s="211" t="s">
        <v>5328</v>
      </c>
      <c r="G29" s="211" t="s">
        <v>216</v>
      </c>
      <c r="H29" s="211" t="s">
        <v>216</v>
      </c>
      <c r="I29" s="211" t="s">
        <v>282</v>
      </c>
      <c r="J29" s="211" t="s">
        <v>216</v>
      </c>
      <c r="K29" s="211" t="s">
        <v>282</v>
      </c>
      <c r="L29" s="211" t="s">
        <v>216</v>
      </c>
      <c r="M29" s="211" t="s">
        <v>282</v>
      </c>
      <c r="N29" s="211" t="s">
        <v>5328</v>
      </c>
      <c r="O29" s="211" t="s">
        <v>4797</v>
      </c>
      <c r="P29" s="211" t="s">
        <v>636</v>
      </c>
      <c r="Q29" s="211" t="s">
        <v>282</v>
      </c>
      <c r="R29" s="211" t="s">
        <v>282</v>
      </c>
      <c r="S29" s="211" t="s">
        <v>282</v>
      </c>
      <c r="T29" s="211">
        <v>48</v>
      </c>
      <c r="U29" s="211" t="s">
        <v>183</v>
      </c>
      <c r="V29" s="211" t="s">
        <v>282</v>
      </c>
      <c r="W29" s="211" t="s">
        <v>143</v>
      </c>
      <c r="X29" s="211" t="s">
        <v>273</v>
      </c>
      <c r="Y29" s="211" t="s">
        <v>395</v>
      </c>
      <c r="Z29" s="211" t="s">
        <v>10770</v>
      </c>
      <c r="AA29" s="211">
        <v>12</v>
      </c>
      <c r="AB29" s="211" t="s">
        <v>299</v>
      </c>
      <c r="AC29" s="211">
        <v>23.76</v>
      </c>
      <c r="AD29" s="211">
        <v>5.7</v>
      </c>
      <c r="AE29" s="211" t="s">
        <v>10512</v>
      </c>
      <c r="AF29" s="211" t="s">
        <v>10364</v>
      </c>
      <c r="AG29" s="211" t="s">
        <v>13047</v>
      </c>
      <c r="AH29" s="211" t="s">
        <v>273</v>
      </c>
      <c r="AI29" s="211" t="s">
        <v>273</v>
      </c>
      <c r="AJ29" s="211" t="s">
        <v>273</v>
      </c>
      <c r="AK29" s="211" t="s">
        <v>13046</v>
      </c>
      <c r="AL29" s="211">
        <v>77</v>
      </c>
      <c r="AM29" s="211">
        <v>23</v>
      </c>
      <c r="AN29" s="211">
        <v>40</v>
      </c>
      <c r="AO29" s="211">
        <v>52</v>
      </c>
      <c r="AP29" s="211" t="s">
        <v>13045</v>
      </c>
      <c r="AQ29" s="211" t="s">
        <v>10385</v>
      </c>
      <c r="AR29" s="211" t="s">
        <v>55</v>
      </c>
      <c r="AS29" s="211" t="s">
        <v>11396</v>
      </c>
      <c r="AT29" s="211" t="s">
        <v>10390</v>
      </c>
      <c r="AU29" s="211" t="s">
        <v>10400</v>
      </c>
      <c r="AV29" s="211" t="s">
        <v>10390</v>
      </c>
      <c r="AW29" s="211" t="s">
        <v>10391</v>
      </c>
      <c r="AX29" s="211" t="s">
        <v>10391</v>
      </c>
      <c r="AY29" s="211" t="s">
        <v>10391</v>
      </c>
      <c r="AZ29" s="211" t="s">
        <v>4788</v>
      </c>
      <c r="BA29" s="211" t="s">
        <v>10387</v>
      </c>
      <c r="BB29" s="211" t="s">
        <v>22</v>
      </c>
      <c r="BC29" s="211" t="s">
        <v>10411</v>
      </c>
      <c r="BD29" s="211" t="s">
        <v>10391</v>
      </c>
      <c r="BE29" s="211" t="s">
        <v>10387</v>
      </c>
      <c r="BF29" s="211" t="s">
        <v>282</v>
      </c>
      <c r="BG29" s="211" t="s">
        <v>22</v>
      </c>
      <c r="BH29" s="211" t="s">
        <v>282</v>
      </c>
      <c r="BI29" s="211" t="s">
        <v>10390</v>
      </c>
      <c r="BJ29" s="211" t="s">
        <v>273</v>
      </c>
      <c r="BK29" s="211" t="s">
        <v>10387</v>
      </c>
      <c r="BL29" s="211" t="s">
        <v>282</v>
      </c>
      <c r="BM29" s="211" t="s">
        <v>10390</v>
      </c>
      <c r="BN29" s="211" t="s">
        <v>4402</v>
      </c>
    </row>
    <row r="30" spans="1:83" s="211" customFormat="1" ht="15" customHeight="1" x14ac:dyDescent="0.25">
      <c r="A30" s="211" t="s">
        <v>4400</v>
      </c>
      <c r="B30" s="211" t="s">
        <v>282</v>
      </c>
      <c r="C30" s="211" t="s">
        <v>13060</v>
      </c>
      <c r="D30" s="211" t="s">
        <v>564</v>
      </c>
      <c r="E30" s="211" t="s">
        <v>10933</v>
      </c>
      <c r="F30" s="211" t="s">
        <v>5328</v>
      </c>
      <c r="G30" s="211" t="s">
        <v>216</v>
      </c>
      <c r="H30" s="211" t="s">
        <v>216</v>
      </c>
      <c r="I30" s="211" t="s">
        <v>282</v>
      </c>
      <c r="J30" s="211" t="s">
        <v>216</v>
      </c>
      <c r="K30" s="211" t="s">
        <v>282</v>
      </c>
      <c r="L30" s="211" t="s">
        <v>216</v>
      </c>
      <c r="M30" s="211" t="s">
        <v>282</v>
      </c>
      <c r="N30" s="211" t="s">
        <v>5328</v>
      </c>
      <c r="O30" s="211" t="s">
        <v>4798</v>
      </c>
      <c r="P30" s="211" t="s">
        <v>10937</v>
      </c>
      <c r="Q30" s="211" t="s">
        <v>282</v>
      </c>
      <c r="R30" s="211" t="s">
        <v>282</v>
      </c>
      <c r="S30" s="211" t="s">
        <v>282</v>
      </c>
      <c r="T30" s="211">
        <v>221</v>
      </c>
      <c r="U30" s="211" t="s">
        <v>183</v>
      </c>
      <c r="V30" s="211" t="s">
        <v>282</v>
      </c>
      <c r="W30" s="211" t="s">
        <v>143</v>
      </c>
      <c r="X30" s="211" t="s">
        <v>273</v>
      </c>
      <c r="Y30" s="211" t="s">
        <v>273</v>
      </c>
      <c r="Z30" s="211" t="s">
        <v>10770</v>
      </c>
      <c r="AA30" s="211">
        <v>12</v>
      </c>
      <c r="AB30" s="211" t="s">
        <v>299</v>
      </c>
      <c r="AC30" s="211">
        <v>24.3</v>
      </c>
      <c r="AD30" s="211">
        <v>4.26</v>
      </c>
      <c r="AE30" s="211" t="s">
        <v>10512</v>
      </c>
      <c r="AF30" s="211" t="s">
        <v>10364</v>
      </c>
      <c r="AG30" s="211" t="s">
        <v>273</v>
      </c>
      <c r="AH30" s="211" t="s">
        <v>273</v>
      </c>
      <c r="AI30" s="211" t="s">
        <v>13055</v>
      </c>
      <c r="AJ30" s="211" t="s">
        <v>273</v>
      </c>
      <c r="AK30" s="211" t="s">
        <v>13054</v>
      </c>
      <c r="AL30" s="211" t="s">
        <v>273</v>
      </c>
      <c r="AM30" s="211" t="s">
        <v>273</v>
      </c>
      <c r="AN30" s="211" t="s">
        <v>273</v>
      </c>
      <c r="AO30" s="211" t="s">
        <v>273</v>
      </c>
      <c r="AP30" s="134" t="s">
        <v>13052</v>
      </c>
      <c r="AQ30" s="211" t="s">
        <v>10380</v>
      </c>
      <c r="AR30" s="211" t="s">
        <v>22</v>
      </c>
      <c r="AS30" s="211" t="s">
        <v>13059</v>
      </c>
      <c r="AT30" s="211" t="s">
        <v>4788</v>
      </c>
      <c r="AU30" s="211" t="s">
        <v>10400</v>
      </c>
      <c r="AV30" s="211" t="s">
        <v>10390</v>
      </c>
      <c r="AW30" s="211" t="s">
        <v>10391</v>
      </c>
      <c r="AX30" s="211" t="s">
        <v>10391</v>
      </c>
      <c r="AY30" s="211" t="s">
        <v>10391</v>
      </c>
      <c r="AZ30" s="211" t="s">
        <v>4788</v>
      </c>
      <c r="BA30" s="211" t="s">
        <v>10387</v>
      </c>
      <c r="BB30" s="211" t="s">
        <v>10387</v>
      </c>
      <c r="BC30" s="211" t="s">
        <v>248</v>
      </c>
      <c r="BD30" s="211" t="s">
        <v>4788</v>
      </c>
      <c r="BE30" s="211" t="s">
        <v>22</v>
      </c>
      <c r="BF30" s="211" t="s">
        <v>13062</v>
      </c>
      <c r="BG30" s="211" t="s">
        <v>10387</v>
      </c>
      <c r="BH30" s="211" t="s">
        <v>13051</v>
      </c>
      <c r="BI30" s="211" t="s">
        <v>10391</v>
      </c>
      <c r="BJ30" s="211" t="s">
        <v>13061</v>
      </c>
      <c r="BK30" s="211" t="s">
        <v>10387</v>
      </c>
      <c r="BL30" s="211" t="s">
        <v>282</v>
      </c>
      <c r="BM30" s="211" t="s">
        <v>4788</v>
      </c>
      <c r="BN30" s="211" t="s">
        <v>4757</v>
      </c>
    </row>
    <row r="31" spans="1:83" s="211" customFormat="1" ht="15" customHeight="1" x14ac:dyDescent="0.25">
      <c r="A31" s="211" t="s">
        <v>7877</v>
      </c>
      <c r="B31" s="211" t="s">
        <v>282</v>
      </c>
      <c r="C31" s="211" t="s">
        <v>13072</v>
      </c>
      <c r="D31" s="211" t="s">
        <v>7848</v>
      </c>
      <c r="E31" s="211" t="s">
        <v>10933</v>
      </c>
      <c r="F31" s="211" t="s">
        <v>5328</v>
      </c>
      <c r="G31" s="211" t="s">
        <v>5328</v>
      </c>
      <c r="H31" s="211" t="s">
        <v>5328</v>
      </c>
      <c r="I31" s="211" t="s">
        <v>5803</v>
      </c>
      <c r="J31" s="211" t="s">
        <v>5328</v>
      </c>
      <c r="K31" s="211" t="s">
        <v>13077</v>
      </c>
      <c r="L31" s="211" t="s">
        <v>216</v>
      </c>
      <c r="M31" s="211" t="s">
        <v>282</v>
      </c>
      <c r="N31" s="211" t="s">
        <v>5328</v>
      </c>
      <c r="O31" s="149" t="s">
        <v>4423</v>
      </c>
      <c r="P31" s="149" t="s">
        <v>4639</v>
      </c>
      <c r="Q31" s="211" t="s">
        <v>282</v>
      </c>
      <c r="R31" s="211" t="s">
        <v>282</v>
      </c>
      <c r="S31" s="211" t="s">
        <v>282</v>
      </c>
      <c r="T31" s="211">
        <v>313</v>
      </c>
      <c r="U31" s="211" t="s">
        <v>183</v>
      </c>
      <c r="V31" s="211" t="s">
        <v>13065</v>
      </c>
      <c r="W31" s="211" t="s">
        <v>13063</v>
      </c>
      <c r="X31" s="211" t="s">
        <v>273</v>
      </c>
      <c r="Y31" s="211" t="s">
        <v>395</v>
      </c>
      <c r="Z31" s="211" t="s">
        <v>10498</v>
      </c>
      <c r="AA31" s="211">
        <v>10</v>
      </c>
      <c r="AB31" s="211" t="s">
        <v>567</v>
      </c>
      <c r="AC31" s="211">
        <v>17.96</v>
      </c>
      <c r="AD31" s="211">
        <v>5.21</v>
      </c>
      <c r="AE31" s="211" t="s">
        <v>10512</v>
      </c>
      <c r="AF31" s="211" t="s">
        <v>10364</v>
      </c>
      <c r="AG31" s="211" t="s">
        <v>273</v>
      </c>
      <c r="AH31" s="211" t="s">
        <v>273</v>
      </c>
      <c r="AI31" s="211" t="s">
        <v>273</v>
      </c>
      <c r="AJ31" s="211" t="s">
        <v>273</v>
      </c>
      <c r="AK31" s="211" t="s">
        <v>13070</v>
      </c>
      <c r="AL31" s="211">
        <v>81</v>
      </c>
      <c r="AM31" s="211" t="s">
        <v>273</v>
      </c>
      <c r="AN31" s="211">
        <v>51</v>
      </c>
      <c r="AO31" s="211">
        <v>11</v>
      </c>
      <c r="AP31" s="211" t="s">
        <v>13064</v>
      </c>
      <c r="AQ31" s="211" t="s">
        <v>10379</v>
      </c>
      <c r="AR31" s="211" t="s">
        <v>22</v>
      </c>
      <c r="AS31" s="211" t="s">
        <v>13071</v>
      </c>
      <c r="AT31" s="211" t="s">
        <v>4788</v>
      </c>
      <c r="AU31" s="211" t="s">
        <v>10394</v>
      </c>
      <c r="AV31" s="211" t="s">
        <v>4788</v>
      </c>
      <c r="AW31" s="211" t="s">
        <v>10391</v>
      </c>
      <c r="AX31" s="211" t="s">
        <v>10391</v>
      </c>
      <c r="AY31" s="211" t="s">
        <v>10391</v>
      </c>
      <c r="AZ31" s="211" t="s">
        <v>10390</v>
      </c>
      <c r="BA31" s="211" t="s">
        <v>10387</v>
      </c>
      <c r="BB31" s="211" t="s">
        <v>10387</v>
      </c>
      <c r="BC31" s="211" t="s">
        <v>10411</v>
      </c>
      <c r="BD31" s="211" t="s">
        <v>4788</v>
      </c>
      <c r="BE31" s="211" t="s">
        <v>22</v>
      </c>
      <c r="BF31" s="211" t="s">
        <v>13069</v>
      </c>
      <c r="BG31" s="211" t="s">
        <v>22</v>
      </c>
      <c r="BH31" s="211" t="s">
        <v>282</v>
      </c>
      <c r="BI31" s="211" t="s">
        <v>4788</v>
      </c>
      <c r="BJ31" s="211" t="s">
        <v>13078</v>
      </c>
      <c r="BK31" s="211" t="s">
        <v>10387</v>
      </c>
      <c r="BL31" s="211" t="s">
        <v>282</v>
      </c>
      <c r="BM31" s="211" t="s">
        <v>4788</v>
      </c>
      <c r="BN31" s="143" t="s">
        <v>7839</v>
      </c>
    </row>
    <row r="32" spans="1:83" s="211" customFormat="1" ht="15" customHeight="1" x14ac:dyDescent="0.25">
      <c r="A32" s="211" t="s">
        <v>1373</v>
      </c>
      <c r="B32" s="211" t="s">
        <v>1374</v>
      </c>
      <c r="C32" s="211" t="s">
        <v>13328</v>
      </c>
      <c r="D32" s="211" t="s">
        <v>443</v>
      </c>
      <c r="E32" s="211" t="s">
        <v>10933</v>
      </c>
      <c r="F32" s="211" t="s">
        <v>5328</v>
      </c>
      <c r="G32" s="211" t="s">
        <v>216</v>
      </c>
      <c r="H32" s="211" t="s">
        <v>216</v>
      </c>
      <c r="I32" s="211" t="s">
        <v>282</v>
      </c>
      <c r="J32" s="211" t="s">
        <v>216</v>
      </c>
      <c r="K32" s="211" t="s">
        <v>282</v>
      </c>
      <c r="L32" s="211" t="s">
        <v>216</v>
      </c>
      <c r="M32" s="211" t="s">
        <v>282</v>
      </c>
      <c r="N32" s="211" t="s">
        <v>5328</v>
      </c>
      <c r="O32" s="211" t="s">
        <v>256</v>
      </c>
      <c r="P32" s="211" t="s">
        <v>252</v>
      </c>
      <c r="Q32" s="211" t="s">
        <v>282</v>
      </c>
      <c r="R32" s="211" t="s">
        <v>282</v>
      </c>
      <c r="S32" s="211" t="s">
        <v>282</v>
      </c>
      <c r="T32" s="211">
        <v>57</v>
      </c>
      <c r="U32" s="211" t="s">
        <v>183</v>
      </c>
      <c r="V32" s="211" t="s">
        <v>282</v>
      </c>
      <c r="W32" s="211" t="s">
        <v>11752</v>
      </c>
      <c r="X32" s="211" t="s">
        <v>10506</v>
      </c>
      <c r="Y32" s="211" t="s">
        <v>893</v>
      </c>
      <c r="Z32" s="211" t="s">
        <v>55</v>
      </c>
      <c r="AA32" s="211">
        <v>12</v>
      </c>
      <c r="AB32" s="211" t="s">
        <v>273</v>
      </c>
      <c r="AC32" s="211" t="s">
        <v>273</v>
      </c>
      <c r="AD32" s="211" t="s">
        <v>273</v>
      </c>
      <c r="AE32" s="211" t="s">
        <v>10512</v>
      </c>
      <c r="AF32" s="211" t="s">
        <v>10364</v>
      </c>
      <c r="AG32" s="211" t="s">
        <v>273</v>
      </c>
      <c r="AH32" s="211" t="s">
        <v>273</v>
      </c>
      <c r="AI32" s="211" t="s">
        <v>273</v>
      </c>
      <c r="AJ32" s="211" t="s">
        <v>273</v>
      </c>
      <c r="AK32" s="211" t="s">
        <v>273</v>
      </c>
      <c r="AL32" s="211">
        <v>54</v>
      </c>
      <c r="AM32" s="211" t="s">
        <v>273</v>
      </c>
      <c r="AN32" s="211" t="s">
        <v>273</v>
      </c>
      <c r="AO32" s="211" t="s">
        <v>273</v>
      </c>
      <c r="AP32" s="211" t="s">
        <v>13327</v>
      </c>
      <c r="AQ32" s="211" t="s">
        <v>10385</v>
      </c>
      <c r="AR32" s="211" t="s">
        <v>22</v>
      </c>
      <c r="AS32" s="211" t="s">
        <v>13324</v>
      </c>
      <c r="AT32" s="211" t="s">
        <v>10390</v>
      </c>
      <c r="AU32" s="211" t="s">
        <v>10400</v>
      </c>
      <c r="AV32" s="211" t="s">
        <v>10390</v>
      </c>
      <c r="AW32" s="211" t="s">
        <v>4788</v>
      </c>
      <c r="AX32" s="211" t="s">
        <v>4788</v>
      </c>
      <c r="AY32" s="211" t="s">
        <v>4788</v>
      </c>
      <c r="AZ32" s="211" t="s">
        <v>10390</v>
      </c>
      <c r="BA32" s="211" t="s">
        <v>22</v>
      </c>
      <c r="BB32" s="211" t="s">
        <v>10387</v>
      </c>
      <c r="BC32" s="211" t="s">
        <v>10412</v>
      </c>
      <c r="BD32" s="211" t="s">
        <v>10391</v>
      </c>
      <c r="BE32" s="211" t="s">
        <v>10387</v>
      </c>
      <c r="BF32" s="211" t="s">
        <v>282</v>
      </c>
      <c r="BG32" s="211" t="s">
        <v>10387</v>
      </c>
      <c r="BH32" s="211" t="s">
        <v>13326</v>
      </c>
      <c r="BI32" s="211" t="s">
        <v>10391</v>
      </c>
      <c r="BJ32" s="211" t="s">
        <v>273</v>
      </c>
      <c r="BK32" s="211" t="s">
        <v>22</v>
      </c>
      <c r="BL32" s="211" t="s">
        <v>11477</v>
      </c>
      <c r="BM32" s="211" t="s">
        <v>10391</v>
      </c>
      <c r="BN32" s="143" t="s">
        <v>6851</v>
      </c>
    </row>
    <row r="33" spans="1:83" s="211" customFormat="1" ht="15" hidden="1" customHeight="1" x14ac:dyDescent="0.25">
      <c r="A33" s="211" t="s">
        <v>7036</v>
      </c>
      <c r="B33" s="211" t="s">
        <v>282</v>
      </c>
      <c r="C33" s="211" t="s">
        <v>13082</v>
      </c>
      <c r="D33" s="211" t="s">
        <v>564</v>
      </c>
      <c r="E33" s="211" t="s">
        <v>10933</v>
      </c>
      <c r="F33" s="211" t="s">
        <v>5328</v>
      </c>
      <c r="G33" s="211" t="s">
        <v>216</v>
      </c>
      <c r="H33" s="211" t="s">
        <v>216</v>
      </c>
      <c r="I33" s="211" t="s">
        <v>282</v>
      </c>
      <c r="J33" s="211" t="s">
        <v>216</v>
      </c>
      <c r="K33" s="211" t="s">
        <v>282</v>
      </c>
      <c r="L33" s="211" t="s">
        <v>216</v>
      </c>
      <c r="M33" s="211" t="s">
        <v>282</v>
      </c>
      <c r="N33" s="211" t="s">
        <v>5328</v>
      </c>
      <c r="O33" s="149" t="s">
        <v>17960</v>
      </c>
      <c r="P33" s="211" t="s">
        <v>17963</v>
      </c>
      <c r="Q33" s="211" t="s">
        <v>310</v>
      </c>
      <c r="R33" s="211" t="s">
        <v>282</v>
      </c>
      <c r="S33" s="211" t="s">
        <v>282</v>
      </c>
      <c r="T33" s="211">
        <v>120</v>
      </c>
      <c r="U33" s="211" t="s">
        <v>183</v>
      </c>
      <c r="V33" s="211" t="s">
        <v>282</v>
      </c>
      <c r="W33" s="211" t="s">
        <v>10846</v>
      </c>
      <c r="X33" s="211" t="s">
        <v>25</v>
      </c>
      <c r="Y33" s="211" t="s">
        <v>395</v>
      </c>
      <c r="Z33" s="211" t="s">
        <v>10498</v>
      </c>
      <c r="AA33" s="211">
        <v>8</v>
      </c>
      <c r="AB33" s="211" t="s">
        <v>221</v>
      </c>
      <c r="AC33" s="211">
        <v>7.58</v>
      </c>
      <c r="AD33" s="211">
        <v>4</v>
      </c>
      <c r="AE33" s="211" t="s">
        <v>10499</v>
      </c>
      <c r="AF33" s="211" t="s">
        <v>14600</v>
      </c>
      <c r="AG33" s="211" t="s">
        <v>273</v>
      </c>
      <c r="AH33" s="211" t="s">
        <v>273</v>
      </c>
      <c r="AI33" s="211" t="s">
        <v>273</v>
      </c>
      <c r="AJ33" s="211" t="s">
        <v>273</v>
      </c>
      <c r="AK33" s="211" t="s">
        <v>13081</v>
      </c>
      <c r="AL33" s="211">
        <v>84</v>
      </c>
      <c r="AM33" s="211" t="s">
        <v>273</v>
      </c>
      <c r="AN33" s="211" t="s">
        <v>273</v>
      </c>
      <c r="AO33" s="211" t="s">
        <v>273</v>
      </c>
      <c r="AP33" s="211" t="s">
        <v>13080</v>
      </c>
      <c r="AQ33" s="211" t="s">
        <v>10377</v>
      </c>
      <c r="AR33" s="211" t="s">
        <v>22</v>
      </c>
      <c r="AS33" s="211" t="s">
        <v>13088</v>
      </c>
      <c r="AT33" s="211" t="s">
        <v>4788</v>
      </c>
      <c r="AU33" s="211" t="s">
        <v>10397</v>
      </c>
      <c r="AV33" s="211" t="s">
        <v>4788</v>
      </c>
      <c r="AW33" s="211" t="s">
        <v>10391</v>
      </c>
      <c r="AX33" s="211" t="s">
        <v>10391</v>
      </c>
      <c r="AY33" s="211" t="s">
        <v>10391</v>
      </c>
      <c r="AZ33" s="211" t="s">
        <v>10390</v>
      </c>
      <c r="BA33" s="211" t="s">
        <v>10387</v>
      </c>
      <c r="BB33" s="211" t="s">
        <v>10387</v>
      </c>
      <c r="BC33" s="211" t="s">
        <v>248</v>
      </c>
      <c r="BD33" s="211" t="s">
        <v>4788</v>
      </c>
      <c r="BE33" s="211" t="s">
        <v>10387</v>
      </c>
      <c r="BF33" s="211" t="s">
        <v>282</v>
      </c>
      <c r="BG33" s="211" t="s">
        <v>22</v>
      </c>
      <c r="BH33" s="211" t="s">
        <v>282</v>
      </c>
      <c r="BI33" s="211" t="s">
        <v>10390</v>
      </c>
      <c r="BJ33" s="211" t="s">
        <v>13089</v>
      </c>
      <c r="BK33" s="211" t="s">
        <v>10387</v>
      </c>
      <c r="BL33" s="211" t="s">
        <v>282</v>
      </c>
      <c r="BM33" s="211" t="s">
        <v>4788</v>
      </c>
      <c r="BN33" s="143" t="s">
        <v>7037</v>
      </c>
    </row>
    <row r="34" spans="1:83" s="160" customFormat="1" ht="15" customHeight="1" x14ac:dyDescent="0.25">
      <c r="A34" s="160" t="s">
        <v>729</v>
      </c>
      <c r="B34" s="160" t="s">
        <v>282</v>
      </c>
      <c r="C34" s="160" t="s">
        <v>17884</v>
      </c>
      <c r="D34" s="160" t="s">
        <v>4413</v>
      </c>
      <c r="E34" s="211" t="s">
        <v>10933</v>
      </c>
      <c r="F34" s="211" t="s">
        <v>216</v>
      </c>
      <c r="G34" s="160" t="s">
        <v>216</v>
      </c>
      <c r="H34" s="160" t="s">
        <v>216</v>
      </c>
      <c r="I34" s="160" t="s">
        <v>282</v>
      </c>
      <c r="J34" s="160" t="s">
        <v>216</v>
      </c>
      <c r="K34" s="160" t="s">
        <v>282</v>
      </c>
      <c r="L34" s="160" t="s">
        <v>216</v>
      </c>
      <c r="M34" s="160" t="s">
        <v>282</v>
      </c>
      <c r="N34" s="211" t="s">
        <v>5328</v>
      </c>
      <c r="O34" s="160" t="s">
        <v>4518</v>
      </c>
      <c r="P34" s="160" t="s">
        <v>10669</v>
      </c>
      <c r="Q34" s="160" t="s">
        <v>811</v>
      </c>
      <c r="R34" s="160" t="s">
        <v>282</v>
      </c>
      <c r="S34" s="160" t="s">
        <v>282</v>
      </c>
      <c r="T34" s="181">
        <v>33</v>
      </c>
      <c r="U34" s="211" t="s">
        <v>183</v>
      </c>
      <c r="V34" s="211" t="s">
        <v>282</v>
      </c>
      <c r="W34" s="181" t="s">
        <v>730</v>
      </c>
      <c r="X34" s="181" t="s">
        <v>10506</v>
      </c>
      <c r="Y34" s="181" t="s">
        <v>395</v>
      </c>
      <c r="Z34" s="181" t="s">
        <v>10498</v>
      </c>
      <c r="AA34" s="211" t="s">
        <v>273</v>
      </c>
      <c r="AB34" s="211" t="s">
        <v>435</v>
      </c>
      <c r="AC34" s="211">
        <v>35.18</v>
      </c>
      <c r="AD34" s="211">
        <v>5.55</v>
      </c>
      <c r="AE34" s="211" t="s">
        <v>10512</v>
      </c>
      <c r="AF34" s="160" t="s">
        <v>10364</v>
      </c>
      <c r="AG34" s="181" t="s">
        <v>273</v>
      </c>
      <c r="AH34" s="181" t="s">
        <v>273</v>
      </c>
      <c r="AI34" s="181" t="s">
        <v>273</v>
      </c>
      <c r="AJ34" s="181" t="s">
        <v>273</v>
      </c>
      <c r="AK34" s="211" t="s">
        <v>10539</v>
      </c>
      <c r="AL34" s="181">
        <v>61</v>
      </c>
      <c r="AM34" s="181" t="s">
        <v>273</v>
      </c>
      <c r="AN34" s="211" t="s">
        <v>273</v>
      </c>
      <c r="AO34" s="211" t="s">
        <v>273</v>
      </c>
      <c r="AP34" s="211" t="s">
        <v>10538</v>
      </c>
      <c r="AQ34" s="181" t="s">
        <v>10385</v>
      </c>
      <c r="AR34" s="188" t="s">
        <v>22</v>
      </c>
      <c r="AS34" s="193" t="s">
        <v>10540</v>
      </c>
      <c r="AT34" s="197" t="s">
        <v>10390</v>
      </c>
      <c r="AU34" s="203" t="s">
        <v>10400</v>
      </c>
      <c r="AV34" s="211" t="s">
        <v>10390</v>
      </c>
      <c r="AW34" s="211" t="s">
        <v>10391</v>
      </c>
      <c r="AX34" s="211" t="s">
        <v>10391</v>
      </c>
      <c r="AY34" s="211" t="s">
        <v>10391</v>
      </c>
      <c r="AZ34" s="211" t="s">
        <v>10391</v>
      </c>
      <c r="BA34" s="211" t="s">
        <v>22</v>
      </c>
      <c r="BB34" s="211" t="s">
        <v>10387</v>
      </c>
      <c r="BC34" s="211" t="s">
        <v>248</v>
      </c>
      <c r="BD34" s="211" t="s">
        <v>4788</v>
      </c>
      <c r="BE34" s="211" t="s">
        <v>10387</v>
      </c>
      <c r="BF34" s="211" t="s">
        <v>282</v>
      </c>
      <c r="BG34" s="211" t="s">
        <v>22</v>
      </c>
      <c r="BH34" s="211" t="s">
        <v>282</v>
      </c>
      <c r="BI34" s="211" t="s">
        <v>10390</v>
      </c>
      <c r="BJ34" s="211" t="s">
        <v>273</v>
      </c>
      <c r="BK34" s="211" t="s">
        <v>10387</v>
      </c>
      <c r="BL34" s="211" t="s">
        <v>282</v>
      </c>
      <c r="BM34" s="211" t="s">
        <v>10390</v>
      </c>
      <c r="BN34" s="160" t="s">
        <v>731</v>
      </c>
    </row>
    <row r="35" spans="1:83" s="211" customFormat="1" ht="15" hidden="1" customHeight="1" x14ac:dyDescent="0.25">
      <c r="A35" s="211" t="s">
        <v>9430</v>
      </c>
      <c r="B35" s="211" t="s">
        <v>282</v>
      </c>
      <c r="C35" s="211" t="s">
        <v>13092</v>
      </c>
      <c r="D35" s="211" t="s">
        <v>8944</v>
      </c>
      <c r="E35" s="211" t="s">
        <v>10933</v>
      </c>
      <c r="F35" s="211" t="s">
        <v>5328</v>
      </c>
      <c r="G35" s="211" t="s">
        <v>216</v>
      </c>
      <c r="H35" s="211" t="s">
        <v>216</v>
      </c>
      <c r="I35" s="211" t="s">
        <v>282</v>
      </c>
      <c r="J35" s="211" t="s">
        <v>216</v>
      </c>
      <c r="K35" s="211" t="s">
        <v>282</v>
      </c>
      <c r="L35" s="211" t="s">
        <v>216</v>
      </c>
      <c r="M35" s="211" t="s">
        <v>282</v>
      </c>
      <c r="N35" s="211" t="s">
        <v>5328</v>
      </c>
      <c r="O35" s="149" t="s">
        <v>9093</v>
      </c>
      <c r="P35" s="149" t="s">
        <v>636</v>
      </c>
      <c r="Q35" s="211" t="s">
        <v>282</v>
      </c>
      <c r="R35" s="211" t="s">
        <v>282</v>
      </c>
      <c r="S35" s="211" t="s">
        <v>282</v>
      </c>
      <c r="T35" s="211">
        <v>35</v>
      </c>
      <c r="U35" s="211" t="s">
        <v>183</v>
      </c>
      <c r="V35" s="211" t="s">
        <v>282</v>
      </c>
      <c r="W35" s="211" t="s">
        <v>730</v>
      </c>
      <c r="X35" s="211" t="s">
        <v>10506</v>
      </c>
      <c r="Y35" s="211" t="s">
        <v>395</v>
      </c>
      <c r="Z35" s="211" t="s">
        <v>10498</v>
      </c>
      <c r="AA35" s="211">
        <v>8</v>
      </c>
      <c r="AB35" s="211" t="s">
        <v>435</v>
      </c>
      <c r="AC35" s="211">
        <v>25.6</v>
      </c>
      <c r="AD35" s="211">
        <v>10.37</v>
      </c>
      <c r="AE35" s="211" t="s">
        <v>10499</v>
      </c>
      <c r="AF35" s="211" t="s">
        <v>10365</v>
      </c>
      <c r="AG35" s="211" t="s">
        <v>273</v>
      </c>
      <c r="AH35" s="211" t="s">
        <v>273</v>
      </c>
      <c r="AI35" s="211" t="s">
        <v>273</v>
      </c>
      <c r="AJ35" s="211" t="s">
        <v>13094</v>
      </c>
      <c r="AK35" s="211" t="s">
        <v>13095</v>
      </c>
      <c r="AL35" s="211">
        <v>0</v>
      </c>
      <c r="AM35" s="211" t="s">
        <v>273</v>
      </c>
      <c r="AN35" s="211" t="s">
        <v>273</v>
      </c>
      <c r="AO35" s="211" t="s">
        <v>273</v>
      </c>
      <c r="AP35" s="211" t="s">
        <v>13090</v>
      </c>
      <c r="AQ35" s="211" t="s">
        <v>10385</v>
      </c>
      <c r="AR35" s="211" t="s">
        <v>22</v>
      </c>
      <c r="AS35" s="211" t="s">
        <v>13098</v>
      </c>
      <c r="AT35" s="211" t="s">
        <v>10390</v>
      </c>
      <c r="AU35" s="211" t="s">
        <v>10400</v>
      </c>
      <c r="AV35" s="211" t="s">
        <v>10390</v>
      </c>
      <c r="AW35" s="211" t="s">
        <v>10391</v>
      </c>
      <c r="AX35" s="211" t="s">
        <v>10391</v>
      </c>
      <c r="AY35" s="211" t="s">
        <v>10391</v>
      </c>
      <c r="AZ35" s="211" t="s">
        <v>10390</v>
      </c>
      <c r="BA35" s="211" t="s">
        <v>10387</v>
      </c>
      <c r="BB35" s="211" t="s">
        <v>10387</v>
      </c>
      <c r="BC35" s="211" t="s">
        <v>10411</v>
      </c>
      <c r="BD35" s="211" t="s">
        <v>4788</v>
      </c>
      <c r="BE35" s="211" t="s">
        <v>10387</v>
      </c>
      <c r="BF35" s="211" t="s">
        <v>282</v>
      </c>
      <c r="BG35" s="211" t="s">
        <v>22</v>
      </c>
      <c r="BH35" s="211" t="s">
        <v>282</v>
      </c>
      <c r="BI35" s="211" t="s">
        <v>10390</v>
      </c>
      <c r="BJ35" s="211" t="s">
        <v>273</v>
      </c>
      <c r="BK35" s="211" t="s">
        <v>10387</v>
      </c>
      <c r="BL35" s="211" t="s">
        <v>282</v>
      </c>
      <c r="BM35" s="211" t="s">
        <v>10390</v>
      </c>
      <c r="BN35" s="211" t="s">
        <v>9431</v>
      </c>
    </row>
    <row r="36" spans="1:83" s="211" customFormat="1" ht="15" customHeight="1" x14ac:dyDescent="0.25">
      <c r="A36" s="211" t="s">
        <v>1387</v>
      </c>
      <c r="B36" s="211" t="s">
        <v>1388</v>
      </c>
      <c r="C36" s="211" t="s">
        <v>13313</v>
      </c>
      <c r="D36" s="211" t="s">
        <v>443</v>
      </c>
      <c r="E36" s="211" t="s">
        <v>10933</v>
      </c>
      <c r="F36" s="211" t="s">
        <v>5328</v>
      </c>
      <c r="G36" s="211" t="s">
        <v>216</v>
      </c>
      <c r="H36" s="211" t="s">
        <v>216</v>
      </c>
      <c r="I36" s="211" t="s">
        <v>282</v>
      </c>
      <c r="J36" s="211" t="s">
        <v>216</v>
      </c>
      <c r="K36" s="211" t="s">
        <v>282</v>
      </c>
      <c r="L36" s="211" t="s">
        <v>216</v>
      </c>
      <c r="M36" s="211" t="s">
        <v>282</v>
      </c>
      <c r="N36" s="211" t="s">
        <v>5328</v>
      </c>
      <c r="O36" s="211" t="s">
        <v>274</v>
      </c>
      <c r="P36" s="211" t="s">
        <v>263</v>
      </c>
      <c r="Q36" s="211" t="s">
        <v>282</v>
      </c>
      <c r="R36" s="211" t="s">
        <v>282</v>
      </c>
      <c r="S36" s="211" t="s">
        <v>282</v>
      </c>
      <c r="T36" s="211">
        <v>101</v>
      </c>
      <c r="U36" s="211" t="s">
        <v>183</v>
      </c>
      <c r="V36" s="211" t="s">
        <v>282</v>
      </c>
      <c r="W36" s="211" t="s">
        <v>283</v>
      </c>
      <c r="X36" s="211" t="s">
        <v>10506</v>
      </c>
      <c r="Y36" s="211" t="s">
        <v>11475</v>
      </c>
      <c r="Z36" s="211" t="s">
        <v>10770</v>
      </c>
      <c r="AA36" s="211">
        <v>6</v>
      </c>
      <c r="AB36" s="211" t="s">
        <v>299</v>
      </c>
      <c r="AC36" s="211">
        <v>22.44</v>
      </c>
      <c r="AD36" s="211">
        <v>4.96</v>
      </c>
      <c r="AE36" s="211" t="s">
        <v>10512</v>
      </c>
      <c r="AF36" s="211" t="s">
        <v>10364</v>
      </c>
      <c r="AG36" s="211" t="s">
        <v>273</v>
      </c>
      <c r="AH36" s="211" t="s">
        <v>273</v>
      </c>
      <c r="AI36" s="211" t="s">
        <v>273</v>
      </c>
      <c r="AJ36" s="211" t="s">
        <v>273</v>
      </c>
      <c r="AK36" s="211" t="s">
        <v>13312</v>
      </c>
      <c r="AL36" s="211">
        <v>68</v>
      </c>
      <c r="AM36" s="211" t="s">
        <v>273</v>
      </c>
      <c r="AN36" s="211" t="s">
        <v>273</v>
      </c>
      <c r="AO36" s="211" t="s">
        <v>273</v>
      </c>
      <c r="AP36" s="211" t="s">
        <v>13311</v>
      </c>
      <c r="AQ36" s="211" t="s">
        <v>10385</v>
      </c>
      <c r="AR36" s="211" t="s">
        <v>55</v>
      </c>
      <c r="AS36" s="211" t="s">
        <v>11396</v>
      </c>
      <c r="AT36" s="211" t="s">
        <v>10390</v>
      </c>
      <c r="AU36" s="211" t="s">
        <v>10400</v>
      </c>
      <c r="AV36" s="211" t="s">
        <v>10390</v>
      </c>
      <c r="AW36" s="211" t="s">
        <v>4788</v>
      </c>
      <c r="AX36" s="211" t="s">
        <v>4788</v>
      </c>
      <c r="AY36" s="211" t="s">
        <v>4788</v>
      </c>
      <c r="AZ36" s="211" t="s">
        <v>4788</v>
      </c>
      <c r="BA36" s="211" t="s">
        <v>22</v>
      </c>
      <c r="BB36" s="211" t="s">
        <v>10387</v>
      </c>
      <c r="BC36" s="211" t="s">
        <v>248</v>
      </c>
      <c r="BD36" s="211" t="s">
        <v>4788</v>
      </c>
      <c r="BE36" s="211" t="s">
        <v>10387</v>
      </c>
      <c r="BF36" s="211" t="s">
        <v>282</v>
      </c>
      <c r="BG36" s="211" t="s">
        <v>10387</v>
      </c>
      <c r="BH36" s="211" t="s">
        <v>5856</v>
      </c>
      <c r="BI36" s="211" t="s">
        <v>10391</v>
      </c>
      <c r="BJ36" s="211" t="s">
        <v>13314</v>
      </c>
      <c r="BK36" s="211" t="s">
        <v>10387</v>
      </c>
      <c r="BL36" s="211" t="s">
        <v>282</v>
      </c>
      <c r="BM36" s="211" t="s">
        <v>10391</v>
      </c>
      <c r="BN36" s="211" t="s">
        <v>1389</v>
      </c>
    </row>
    <row r="37" spans="1:83" s="211" customFormat="1" ht="15" customHeight="1" x14ac:dyDescent="0.25">
      <c r="A37" s="211" t="s">
        <v>6833</v>
      </c>
      <c r="B37" s="211" t="s">
        <v>6834</v>
      </c>
      <c r="C37" s="211" t="s">
        <v>17885</v>
      </c>
      <c r="D37" s="211" t="s">
        <v>841</v>
      </c>
      <c r="E37" s="211" t="s">
        <v>12994</v>
      </c>
      <c r="F37" s="211" t="s">
        <v>5328</v>
      </c>
      <c r="G37" s="211" t="s">
        <v>216</v>
      </c>
      <c r="H37" s="211" t="s">
        <v>216</v>
      </c>
      <c r="I37" s="211" t="s">
        <v>282</v>
      </c>
      <c r="J37" s="211" t="s">
        <v>216</v>
      </c>
      <c r="K37" s="211" t="s">
        <v>282</v>
      </c>
      <c r="L37" s="211" t="s">
        <v>216</v>
      </c>
      <c r="M37" s="211" t="s">
        <v>282</v>
      </c>
      <c r="N37" s="211" t="s">
        <v>216</v>
      </c>
      <c r="O37" s="211" t="s">
        <v>272</v>
      </c>
      <c r="P37" s="211" t="s">
        <v>258</v>
      </c>
      <c r="Q37" s="211" t="s">
        <v>282</v>
      </c>
      <c r="R37" s="211" t="s">
        <v>282</v>
      </c>
      <c r="S37" s="211" t="s">
        <v>282</v>
      </c>
      <c r="T37" s="211">
        <v>26</v>
      </c>
      <c r="U37" s="211" t="s">
        <v>183</v>
      </c>
      <c r="V37" s="211" t="s">
        <v>282</v>
      </c>
      <c r="W37" s="211" t="s">
        <v>10651</v>
      </c>
      <c r="X37" s="211" t="s">
        <v>10506</v>
      </c>
      <c r="Y37" s="211" t="s">
        <v>395</v>
      </c>
      <c r="Z37" s="211" t="s">
        <v>10498</v>
      </c>
      <c r="AA37" s="211">
        <v>6</v>
      </c>
      <c r="AB37" s="211" t="s">
        <v>299</v>
      </c>
      <c r="AC37" s="211">
        <v>27.72</v>
      </c>
      <c r="AD37" s="211">
        <v>2.54</v>
      </c>
      <c r="AE37" s="211" t="s">
        <v>10512</v>
      </c>
      <c r="AF37" s="211" t="s">
        <v>10364</v>
      </c>
      <c r="AG37" s="211" t="s">
        <v>13102</v>
      </c>
      <c r="AH37" s="211" t="s">
        <v>273</v>
      </c>
      <c r="AI37" s="211" t="s">
        <v>273</v>
      </c>
      <c r="AJ37" s="211" t="s">
        <v>273</v>
      </c>
      <c r="AK37" s="211" t="s">
        <v>13101</v>
      </c>
      <c r="AL37" s="211">
        <v>35</v>
      </c>
      <c r="AM37" s="211" t="s">
        <v>273</v>
      </c>
      <c r="AN37" s="211" t="s">
        <v>273</v>
      </c>
      <c r="AO37" s="211" t="s">
        <v>273</v>
      </c>
      <c r="AP37" s="211" t="s">
        <v>13099</v>
      </c>
      <c r="AQ37" s="211" t="s">
        <v>10380</v>
      </c>
      <c r="AR37" s="211" t="s">
        <v>22</v>
      </c>
      <c r="AS37" s="211" t="s">
        <v>13100</v>
      </c>
      <c r="AT37" s="211" t="s">
        <v>4788</v>
      </c>
      <c r="AU37" s="211" t="s">
        <v>10400</v>
      </c>
      <c r="AV37" s="211" t="s">
        <v>10390</v>
      </c>
      <c r="AW37" s="211" t="s">
        <v>10391</v>
      </c>
      <c r="AX37" s="211" t="s">
        <v>10391</v>
      </c>
      <c r="AY37" s="211" t="s">
        <v>10391</v>
      </c>
      <c r="AZ37" s="211" t="s">
        <v>10390</v>
      </c>
      <c r="BA37" s="211" t="s">
        <v>10408</v>
      </c>
      <c r="BB37" s="211" t="s">
        <v>10408</v>
      </c>
      <c r="BC37" s="211" t="s">
        <v>248</v>
      </c>
      <c r="BD37" s="211" t="s">
        <v>10390</v>
      </c>
      <c r="BE37" s="211" t="s">
        <v>10387</v>
      </c>
      <c r="BF37" s="211" t="s">
        <v>282</v>
      </c>
      <c r="BG37" s="211" t="s">
        <v>10387</v>
      </c>
      <c r="BH37" s="211" t="s">
        <v>13104</v>
      </c>
      <c r="BI37" s="211" t="s">
        <v>10391</v>
      </c>
      <c r="BJ37" s="211" t="s">
        <v>13103</v>
      </c>
      <c r="BK37" s="211" t="s">
        <v>22</v>
      </c>
      <c r="BL37" s="211">
        <v>1</v>
      </c>
      <c r="BM37" s="211" t="s">
        <v>10391</v>
      </c>
      <c r="BN37" s="211" t="s">
        <v>6835</v>
      </c>
    </row>
    <row r="38" spans="1:83" s="211" customFormat="1" ht="15" hidden="1" customHeight="1" x14ac:dyDescent="0.25">
      <c r="A38" s="211" t="s">
        <v>15127</v>
      </c>
      <c r="B38" s="211" t="s">
        <v>282</v>
      </c>
      <c r="C38" s="211" t="s">
        <v>15125</v>
      </c>
      <c r="D38" s="211" t="s">
        <v>14448</v>
      </c>
      <c r="E38" s="211" t="s">
        <v>10933</v>
      </c>
      <c r="F38" s="211" t="s">
        <v>5328</v>
      </c>
      <c r="G38" s="211" t="s">
        <v>216</v>
      </c>
      <c r="H38" s="211" t="s">
        <v>216</v>
      </c>
      <c r="I38" s="211" t="s">
        <v>282</v>
      </c>
      <c r="J38" s="211" t="s">
        <v>216</v>
      </c>
      <c r="K38" s="211" t="s">
        <v>282</v>
      </c>
      <c r="L38" s="211" t="s">
        <v>216</v>
      </c>
      <c r="M38" s="211" t="s">
        <v>282</v>
      </c>
      <c r="N38" s="211" t="s">
        <v>5328</v>
      </c>
      <c r="O38" s="211" t="s">
        <v>14518</v>
      </c>
      <c r="P38" s="211" t="s">
        <v>682</v>
      </c>
      <c r="Q38" s="211" t="s">
        <v>282</v>
      </c>
      <c r="R38" s="211" t="s">
        <v>282</v>
      </c>
      <c r="S38" s="211" t="s">
        <v>282</v>
      </c>
      <c r="T38" s="211">
        <v>55</v>
      </c>
      <c r="U38" s="211" t="s">
        <v>183</v>
      </c>
      <c r="V38" s="211" t="s">
        <v>282</v>
      </c>
      <c r="W38" s="211" t="s">
        <v>11049</v>
      </c>
      <c r="X38" s="211" t="s">
        <v>273</v>
      </c>
      <c r="Y38" s="211" t="s">
        <v>395</v>
      </c>
      <c r="Z38" s="211" t="s">
        <v>10498</v>
      </c>
      <c r="AA38" s="211">
        <v>2</v>
      </c>
      <c r="AB38" s="211" t="s">
        <v>435</v>
      </c>
      <c r="AC38" s="211">
        <v>22.86</v>
      </c>
      <c r="AD38" s="211">
        <v>7.93</v>
      </c>
      <c r="AE38" s="211" t="s">
        <v>10499</v>
      </c>
      <c r="AF38" s="211" t="s">
        <v>10365</v>
      </c>
      <c r="AG38" s="211" t="s">
        <v>273</v>
      </c>
      <c r="AH38" s="211" t="s">
        <v>273</v>
      </c>
      <c r="AI38" s="211" t="s">
        <v>273</v>
      </c>
      <c r="AJ38" s="211" t="s">
        <v>15202</v>
      </c>
      <c r="AK38" s="211" t="s">
        <v>15201</v>
      </c>
      <c r="AL38" s="211">
        <v>93</v>
      </c>
      <c r="AM38" s="211" t="s">
        <v>273</v>
      </c>
      <c r="AN38" s="211" t="s">
        <v>273</v>
      </c>
      <c r="AO38" s="211" t="s">
        <v>273</v>
      </c>
      <c r="AP38" s="211" t="s">
        <v>15207</v>
      </c>
      <c r="AQ38" s="211" t="s">
        <v>10385</v>
      </c>
      <c r="AR38" s="211" t="s">
        <v>22</v>
      </c>
      <c r="AS38" s="211" t="s">
        <v>14675</v>
      </c>
      <c r="AT38" s="211" t="s">
        <v>10390</v>
      </c>
      <c r="AU38" s="211" t="s">
        <v>10400</v>
      </c>
      <c r="AV38" s="211" t="s">
        <v>10390</v>
      </c>
      <c r="AW38" s="211" t="s">
        <v>10390</v>
      </c>
      <c r="AX38" s="211" t="s">
        <v>10390</v>
      </c>
      <c r="AY38" s="211" t="s">
        <v>10390</v>
      </c>
      <c r="AZ38" s="211" t="s">
        <v>10390</v>
      </c>
      <c r="BA38" s="211" t="s">
        <v>10408</v>
      </c>
      <c r="BB38" s="211" t="s">
        <v>10408</v>
      </c>
      <c r="BC38" s="211" t="s">
        <v>10411</v>
      </c>
      <c r="BD38" s="211" t="s">
        <v>10390</v>
      </c>
      <c r="BE38" s="211" t="s">
        <v>10387</v>
      </c>
      <c r="BF38" s="211" t="s">
        <v>282</v>
      </c>
      <c r="BG38" s="211" t="s">
        <v>10387</v>
      </c>
      <c r="BH38" s="211" t="s">
        <v>15205</v>
      </c>
      <c r="BI38" s="211" t="s">
        <v>10391</v>
      </c>
      <c r="BJ38" s="211" t="s">
        <v>15206</v>
      </c>
      <c r="BK38" s="211" t="s">
        <v>10387</v>
      </c>
      <c r="BL38" s="211" t="s">
        <v>282</v>
      </c>
      <c r="BM38" s="211" t="s">
        <v>4788</v>
      </c>
      <c r="BN38" s="211" t="s">
        <v>15126</v>
      </c>
    </row>
    <row r="39" spans="1:83" ht="15" customHeight="1" x14ac:dyDescent="0.25">
      <c r="A39" s="69" t="s">
        <v>867</v>
      </c>
      <c r="B39" s="69" t="s">
        <v>946</v>
      </c>
      <c r="C39" s="69" t="s">
        <v>945</v>
      </c>
      <c r="D39" s="69" t="s">
        <v>841</v>
      </c>
      <c r="E39" s="211" t="s">
        <v>10933</v>
      </c>
      <c r="F39" s="211" t="s">
        <v>216</v>
      </c>
      <c r="G39" s="144" t="s">
        <v>216</v>
      </c>
      <c r="H39" s="144" t="s">
        <v>216</v>
      </c>
      <c r="I39" s="144" t="s">
        <v>282</v>
      </c>
      <c r="J39" s="144" t="s">
        <v>216</v>
      </c>
      <c r="K39" s="144" t="s">
        <v>282</v>
      </c>
      <c r="L39" s="144" t="s">
        <v>216</v>
      </c>
      <c r="M39" s="144" t="s">
        <v>282</v>
      </c>
      <c r="N39" s="209" t="s">
        <v>5328</v>
      </c>
      <c r="O39" s="69" t="s">
        <v>263</v>
      </c>
      <c r="P39" s="68" t="s">
        <v>790</v>
      </c>
      <c r="Q39" s="69" t="s">
        <v>282</v>
      </c>
      <c r="R39" s="69" t="s">
        <v>282</v>
      </c>
      <c r="S39" s="69" t="s">
        <v>282</v>
      </c>
      <c r="T39" s="180">
        <v>115</v>
      </c>
      <c r="U39" s="209" t="s">
        <v>183</v>
      </c>
      <c r="V39" s="209" t="s">
        <v>282</v>
      </c>
      <c r="W39" s="180" t="s">
        <v>10547</v>
      </c>
      <c r="X39" s="180" t="s">
        <v>10506</v>
      </c>
      <c r="Y39" s="180" t="s">
        <v>395</v>
      </c>
      <c r="Z39" s="180" t="s">
        <v>10498</v>
      </c>
      <c r="AA39" s="209">
        <v>6</v>
      </c>
      <c r="AB39" s="209" t="s">
        <v>299</v>
      </c>
      <c r="AC39" s="209">
        <v>22.92</v>
      </c>
      <c r="AD39" s="209">
        <v>3.48</v>
      </c>
      <c r="AE39" s="209" t="s">
        <v>10512</v>
      </c>
      <c r="AF39" s="144" t="s">
        <v>10364</v>
      </c>
      <c r="AG39" s="180">
        <v>16.8</v>
      </c>
      <c r="AH39" s="180">
        <v>33</v>
      </c>
      <c r="AI39" s="180" t="s">
        <v>273</v>
      </c>
      <c r="AJ39" s="180" t="s">
        <v>10553</v>
      </c>
      <c r="AK39" s="209" t="s">
        <v>10554</v>
      </c>
      <c r="AL39" s="180">
        <v>43</v>
      </c>
      <c r="AM39" s="180" t="s">
        <v>273</v>
      </c>
      <c r="AN39" s="209" t="s">
        <v>273</v>
      </c>
      <c r="AO39" s="209" t="s">
        <v>273</v>
      </c>
      <c r="AP39" s="209" t="s">
        <v>10548</v>
      </c>
      <c r="AQ39" s="180" t="s">
        <v>10385</v>
      </c>
      <c r="AR39" s="186" t="s">
        <v>22</v>
      </c>
      <c r="AS39" s="191" t="s">
        <v>10550</v>
      </c>
      <c r="AT39" s="196" t="s">
        <v>10390</v>
      </c>
      <c r="AU39" s="201" t="s">
        <v>10400</v>
      </c>
      <c r="AV39" s="209" t="s">
        <v>10390</v>
      </c>
      <c r="AW39" s="209" t="s">
        <v>4788</v>
      </c>
      <c r="AX39" s="209" t="s">
        <v>4788</v>
      </c>
      <c r="AY39" s="209" t="s">
        <v>4788</v>
      </c>
      <c r="AZ39" s="209" t="s">
        <v>10390</v>
      </c>
      <c r="BA39" s="209" t="s">
        <v>22</v>
      </c>
      <c r="BB39" s="209" t="s">
        <v>10387</v>
      </c>
      <c r="BC39" s="209" t="s">
        <v>10412</v>
      </c>
      <c r="BD39" s="209" t="s">
        <v>10390</v>
      </c>
      <c r="BE39" s="209" t="s">
        <v>10387</v>
      </c>
      <c r="BF39" s="209" t="s">
        <v>282</v>
      </c>
      <c r="BG39" s="209" t="s">
        <v>10387</v>
      </c>
      <c r="BH39" s="209" t="s">
        <v>10555</v>
      </c>
      <c r="BI39" s="209" t="s">
        <v>10391</v>
      </c>
      <c r="BJ39" s="209" t="s">
        <v>273</v>
      </c>
      <c r="BK39" s="209" t="s">
        <v>22</v>
      </c>
      <c r="BL39" s="209">
        <v>1</v>
      </c>
      <c r="BM39" s="209" t="s">
        <v>10391</v>
      </c>
      <c r="BN39" s="69" t="s">
        <v>947</v>
      </c>
    </row>
    <row r="40" spans="1:83" s="211" customFormat="1" ht="15" hidden="1" customHeight="1" x14ac:dyDescent="0.25">
      <c r="A40" s="211" t="s">
        <v>7882</v>
      </c>
      <c r="B40" s="211" t="s">
        <v>282</v>
      </c>
      <c r="C40" s="211" t="s">
        <v>17886</v>
      </c>
      <c r="D40" s="211" t="s">
        <v>7848</v>
      </c>
      <c r="E40" s="211" t="s">
        <v>10933</v>
      </c>
      <c r="F40" s="211" t="s">
        <v>5328</v>
      </c>
      <c r="G40" s="211" t="s">
        <v>216</v>
      </c>
      <c r="H40" s="211" t="s">
        <v>216</v>
      </c>
      <c r="I40" s="211" t="s">
        <v>282</v>
      </c>
      <c r="J40" s="211" t="s">
        <v>216</v>
      </c>
      <c r="K40" s="211" t="s">
        <v>282</v>
      </c>
      <c r="L40" s="211" t="s">
        <v>216</v>
      </c>
      <c r="M40" s="211" t="s">
        <v>282</v>
      </c>
      <c r="N40" s="211" t="s">
        <v>216</v>
      </c>
      <c r="O40" s="149" t="s">
        <v>10475</v>
      </c>
      <c r="P40" s="149" t="s">
        <v>10474</v>
      </c>
      <c r="Q40" s="211" t="s">
        <v>282</v>
      </c>
      <c r="R40" s="211" t="s">
        <v>282</v>
      </c>
      <c r="S40" s="211" t="s">
        <v>282</v>
      </c>
      <c r="T40" s="211">
        <v>21</v>
      </c>
      <c r="U40" s="211" t="s">
        <v>183</v>
      </c>
      <c r="V40" s="211" t="s">
        <v>282</v>
      </c>
      <c r="W40" s="211" t="s">
        <v>13114</v>
      </c>
      <c r="X40" s="211" t="s">
        <v>273</v>
      </c>
      <c r="Y40" s="211" t="s">
        <v>273</v>
      </c>
      <c r="Z40" s="211" t="s">
        <v>10498</v>
      </c>
      <c r="AA40" s="211">
        <v>6</v>
      </c>
      <c r="AB40" s="211" t="s">
        <v>194</v>
      </c>
      <c r="AC40" s="211">
        <v>16.47</v>
      </c>
      <c r="AD40" s="211">
        <v>5.72</v>
      </c>
      <c r="AE40" s="211" t="s">
        <v>10499</v>
      </c>
      <c r="AF40" s="211" t="s">
        <v>10365</v>
      </c>
      <c r="AG40" s="211" t="s">
        <v>273</v>
      </c>
      <c r="AH40" s="211" t="s">
        <v>273</v>
      </c>
      <c r="AI40" s="211" t="s">
        <v>273</v>
      </c>
      <c r="AJ40" s="211" t="s">
        <v>273</v>
      </c>
      <c r="AK40" s="211" t="s">
        <v>13109</v>
      </c>
      <c r="AL40" s="211">
        <v>0</v>
      </c>
      <c r="AM40" s="211" t="s">
        <v>273</v>
      </c>
      <c r="AN40" s="211" t="s">
        <v>273</v>
      </c>
      <c r="AO40" s="211" t="s">
        <v>273</v>
      </c>
      <c r="AP40" s="211" t="s">
        <v>13110</v>
      </c>
      <c r="AQ40" s="211" t="s">
        <v>10385</v>
      </c>
      <c r="AR40" s="211" t="s">
        <v>22</v>
      </c>
      <c r="AS40" s="211" t="s">
        <v>13112</v>
      </c>
      <c r="AT40" s="211" t="s">
        <v>10390</v>
      </c>
      <c r="AU40" s="211" t="s">
        <v>10400</v>
      </c>
      <c r="AV40" s="211" t="s">
        <v>10390</v>
      </c>
      <c r="AW40" s="211" t="s">
        <v>10391</v>
      </c>
      <c r="AX40" s="211" t="s">
        <v>10391</v>
      </c>
      <c r="AY40" s="211" t="s">
        <v>10391</v>
      </c>
      <c r="AZ40" s="211" t="s">
        <v>4788</v>
      </c>
      <c r="BA40" s="211" t="s">
        <v>10408</v>
      </c>
      <c r="BB40" s="211" t="s">
        <v>10408</v>
      </c>
      <c r="BC40" s="211" t="s">
        <v>248</v>
      </c>
      <c r="BD40" s="211" t="s">
        <v>10390</v>
      </c>
      <c r="BE40" s="211" t="s">
        <v>10387</v>
      </c>
      <c r="BF40" s="211" t="s">
        <v>282</v>
      </c>
      <c r="BG40" s="211" t="s">
        <v>10387</v>
      </c>
      <c r="BH40" s="211" t="s">
        <v>10573</v>
      </c>
      <c r="BI40" s="211" t="s">
        <v>10391</v>
      </c>
      <c r="BJ40" s="211" t="s">
        <v>13113</v>
      </c>
      <c r="BK40" s="211" t="s">
        <v>10387</v>
      </c>
      <c r="BL40" s="211" t="s">
        <v>282</v>
      </c>
      <c r="BM40" s="211" t="s">
        <v>4788</v>
      </c>
      <c r="BN40" s="211" t="s">
        <v>7843</v>
      </c>
    </row>
    <row r="41" spans="1:83" s="211" customFormat="1" ht="15" customHeight="1" x14ac:dyDescent="0.25">
      <c r="A41" s="211" t="s">
        <v>7334</v>
      </c>
      <c r="B41" s="211" t="s">
        <v>6727</v>
      </c>
      <c r="C41" s="211" t="s">
        <v>17887</v>
      </c>
      <c r="D41" s="211" t="s">
        <v>841</v>
      </c>
      <c r="E41" s="211" t="s">
        <v>12994</v>
      </c>
      <c r="F41" s="211" t="s">
        <v>5328</v>
      </c>
      <c r="G41" s="211" t="s">
        <v>216</v>
      </c>
      <c r="H41" s="211" t="s">
        <v>216</v>
      </c>
      <c r="I41" s="211" t="s">
        <v>282</v>
      </c>
      <c r="J41" s="211" t="s">
        <v>216</v>
      </c>
      <c r="K41" s="211" t="s">
        <v>282</v>
      </c>
      <c r="L41" s="211" t="s">
        <v>216</v>
      </c>
      <c r="M41" s="211" t="s">
        <v>282</v>
      </c>
      <c r="N41" s="211" t="s">
        <v>216</v>
      </c>
      <c r="O41" s="211" t="s">
        <v>261</v>
      </c>
      <c r="P41" s="211" t="s">
        <v>256</v>
      </c>
      <c r="Q41" s="211" t="s">
        <v>282</v>
      </c>
      <c r="R41" s="211" t="s">
        <v>282</v>
      </c>
      <c r="S41" s="211" t="s">
        <v>282</v>
      </c>
      <c r="T41" s="211">
        <v>325</v>
      </c>
      <c r="U41" s="211" t="s">
        <v>183</v>
      </c>
      <c r="V41" s="211" t="s">
        <v>282</v>
      </c>
      <c r="W41" s="211" t="s">
        <v>13115</v>
      </c>
      <c r="X41" s="211" t="s">
        <v>273</v>
      </c>
      <c r="Y41" s="211" t="s">
        <v>273</v>
      </c>
      <c r="Z41" s="211" t="s">
        <v>10498</v>
      </c>
      <c r="AA41" s="211">
        <v>8</v>
      </c>
      <c r="AB41" s="211" t="s">
        <v>194</v>
      </c>
      <c r="AC41" s="211">
        <v>29.65</v>
      </c>
      <c r="AD41" s="211">
        <v>4.1500000000000004</v>
      </c>
      <c r="AE41" s="211" t="s">
        <v>10512</v>
      </c>
      <c r="AF41" s="211" t="s">
        <v>10364</v>
      </c>
      <c r="AG41" s="211" t="s">
        <v>273</v>
      </c>
      <c r="AH41" s="211" t="s">
        <v>273</v>
      </c>
      <c r="AI41" s="211" t="s">
        <v>273</v>
      </c>
      <c r="AJ41" s="211" t="s">
        <v>273</v>
      </c>
      <c r="AK41" s="211" t="s">
        <v>13119</v>
      </c>
      <c r="AL41" s="211">
        <v>74</v>
      </c>
      <c r="AM41" s="211">
        <v>2</v>
      </c>
      <c r="AN41" s="211" t="s">
        <v>273</v>
      </c>
      <c r="AO41" s="211" t="s">
        <v>273</v>
      </c>
      <c r="AP41" s="211" t="s">
        <v>13116</v>
      </c>
      <c r="AQ41" s="211" t="s">
        <v>10376</v>
      </c>
      <c r="AR41" s="211" t="s">
        <v>22</v>
      </c>
      <c r="AS41" s="211" t="s">
        <v>13117</v>
      </c>
      <c r="AT41" s="211" t="s">
        <v>4788</v>
      </c>
      <c r="AU41" s="211" t="s">
        <v>10394</v>
      </c>
      <c r="AV41" s="211" t="s">
        <v>4788</v>
      </c>
      <c r="AW41" s="211" t="s">
        <v>4788</v>
      </c>
      <c r="AX41" s="211" t="s">
        <v>4788</v>
      </c>
      <c r="AY41" s="211" t="s">
        <v>4788</v>
      </c>
      <c r="AZ41" s="211" t="s">
        <v>10390</v>
      </c>
      <c r="BA41" s="211" t="s">
        <v>10387</v>
      </c>
      <c r="BB41" s="211" t="s">
        <v>10387</v>
      </c>
      <c r="BC41" s="211" t="s">
        <v>10412</v>
      </c>
      <c r="BD41" s="211" t="s">
        <v>4788</v>
      </c>
      <c r="BE41" s="211" t="s">
        <v>10387</v>
      </c>
      <c r="BF41" s="211" t="s">
        <v>282</v>
      </c>
      <c r="BG41" s="211" t="s">
        <v>10387</v>
      </c>
      <c r="BH41" s="211" t="s">
        <v>11953</v>
      </c>
      <c r="BI41" s="211" t="s">
        <v>10391</v>
      </c>
      <c r="BJ41" s="211" t="s">
        <v>11763</v>
      </c>
      <c r="BK41" s="211" t="s">
        <v>22</v>
      </c>
      <c r="BL41" s="211">
        <v>1</v>
      </c>
      <c r="BM41" s="211" t="s">
        <v>10391</v>
      </c>
      <c r="BN41" s="211" t="s">
        <v>6728</v>
      </c>
    </row>
    <row r="42" spans="1:83" s="211" customFormat="1" ht="15" customHeight="1" x14ac:dyDescent="0.25">
      <c r="A42" s="211" t="s">
        <v>4820</v>
      </c>
      <c r="B42" s="211" t="s">
        <v>282</v>
      </c>
      <c r="C42" s="211" t="s">
        <v>13133</v>
      </c>
      <c r="D42" s="211" t="s">
        <v>564</v>
      </c>
      <c r="E42" s="211" t="s">
        <v>12994</v>
      </c>
      <c r="F42" s="211" t="s">
        <v>5328</v>
      </c>
      <c r="G42" s="211" t="s">
        <v>5328</v>
      </c>
      <c r="H42" s="211" t="s">
        <v>216</v>
      </c>
      <c r="I42" s="211" t="s">
        <v>282</v>
      </c>
      <c r="J42" s="211" t="s">
        <v>216</v>
      </c>
      <c r="K42" s="211" t="s">
        <v>282</v>
      </c>
      <c r="L42" s="211" t="s">
        <v>5328</v>
      </c>
      <c r="M42" s="211" t="s">
        <v>5805</v>
      </c>
      <c r="N42" s="211" t="s">
        <v>5328</v>
      </c>
      <c r="O42" s="211" t="s">
        <v>272</v>
      </c>
      <c r="P42" s="211" t="s">
        <v>790</v>
      </c>
      <c r="Q42" s="211" t="s">
        <v>282</v>
      </c>
      <c r="R42" s="211" t="s">
        <v>282</v>
      </c>
      <c r="S42" s="211" t="s">
        <v>282</v>
      </c>
      <c r="T42" s="211">
        <v>309</v>
      </c>
      <c r="U42" s="211" t="s">
        <v>183</v>
      </c>
      <c r="V42" s="211" t="s">
        <v>282</v>
      </c>
      <c r="W42" s="211" t="s">
        <v>13126</v>
      </c>
      <c r="X42" s="211" t="s">
        <v>10506</v>
      </c>
      <c r="Y42" s="211" t="s">
        <v>11475</v>
      </c>
      <c r="Z42" s="211" t="s">
        <v>10498</v>
      </c>
      <c r="AA42" s="211">
        <v>8</v>
      </c>
      <c r="AB42" s="211" t="s">
        <v>194</v>
      </c>
      <c r="AC42" s="211">
        <v>31.55</v>
      </c>
      <c r="AD42" s="211">
        <v>4.25</v>
      </c>
      <c r="AE42" s="211" t="s">
        <v>10512</v>
      </c>
      <c r="AF42" s="211" t="s">
        <v>10364</v>
      </c>
      <c r="AG42" s="211" t="s">
        <v>13131</v>
      </c>
      <c r="AH42" s="211">
        <v>31</v>
      </c>
      <c r="AI42" s="211" t="s">
        <v>273</v>
      </c>
      <c r="AJ42" s="211" t="s">
        <v>12979</v>
      </c>
      <c r="AK42" s="211" t="s">
        <v>13130</v>
      </c>
      <c r="AL42" s="211">
        <v>68</v>
      </c>
      <c r="AM42" s="211">
        <v>22</v>
      </c>
      <c r="AN42" s="211" t="s">
        <v>273</v>
      </c>
      <c r="AO42" s="211" t="s">
        <v>273</v>
      </c>
      <c r="AP42" s="211" t="s">
        <v>13127</v>
      </c>
      <c r="AQ42" s="211" t="s">
        <v>10376</v>
      </c>
      <c r="AR42" s="211" t="s">
        <v>22</v>
      </c>
      <c r="AS42" s="211" t="s">
        <v>13129</v>
      </c>
      <c r="AT42" s="211" t="s">
        <v>4788</v>
      </c>
      <c r="AU42" s="211" t="s">
        <v>10397</v>
      </c>
      <c r="AV42" s="211" t="s">
        <v>4788</v>
      </c>
      <c r="AW42" s="211" t="s">
        <v>4788</v>
      </c>
      <c r="AX42" s="211" t="s">
        <v>4788</v>
      </c>
      <c r="AY42" s="211" t="s">
        <v>4788</v>
      </c>
      <c r="AZ42" s="211" t="s">
        <v>10391</v>
      </c>
      <c r="BA42" s="211" t="s">
        <v>22</v>
      </c>
      <c r="BB42" s="211" t="s">
        <v>10387</v>
      </c>
      <c r="BC42" s="211" t="s">
        <v>10412</v>
      </c>
      <c r="BD42" s="211" t="s">
        <v>4788</v>
      </c>
      <c r="BE42" s="211" t="s">
        <v>22</v>
      </c>
      <c r="BF42" s="211" t="s">
        <v>13125</v>
      </c>
      <c r="BG42" s="211" t="s">
        <v>22</v>
      </c>
      <c r="BH42" s="211" t="s">
        <v>282</v>
      </c>
      <c r="BI42" s="211" t="s">
        <v>4788</v>
      </c>
      <c r="BJ42" s="211" t="s">
        <v>11763</v>
      </c>
      <c r="BK42" s="211" t="s">
        <v>10387</v>
      </c>
      <c r="BL42" s="211" t="s">
        <v>282</v>
      </c>
      <c r="BM42" s="211" t="s">
        <v>10391</v>
      </c>
      <c r="BN42" s="211" t="s">
        <v>4819</v>
      </c>
    </row>
    <row r="43" spans="1:83" ht="15" customHeight="1" x14ac:dyDescent="0.25">
      <c r="A43" s="68" t="s">
        <v>10561</v>
      </c>
      <c r="B43" s="68" t="s">
        <v>948</v>
      </c>
      <c r="C43" s="68" t="s">
        <v>17888</v>
      </c>
      <c r="D43" s="69" t="s">
        <v>443</v>
      </c>
      <c r="E43" s="211" t="s">
        <v>10933</v>
      </c>
      <c r="F43" s="211" t="s">
        <v>216</v>
      </c>
      <c r="G43" s="160" t="s">
        <v>216</v>
      </c>
      <c r="H43" s="160" t="s">
        <v>216</v>
      </c>
      <c r="I43" s="160" t="s">
        <v>282</v>
      </c>
      <c r="J43" s="160" t="s">
        <v>216</v>
      </c>
      <c r="K43" s="160" t="s">
        <v>282</v>
      </c>
      <c r="L43" s="160" t="s">
        <v>216</v>
      </c>
      <c r="M43" s="160" t="s">
        <v>282</v>
      </c>
      <c r="N43" s="211" t="s">
        <v>216</v>
      </c>
      <c r="O43" s="68" t="s">
        <v>263</v>
      </c>
      <c r="P43" s="68" t="s">
        <v>252</v>
      </c>
      <c r="Q43" s="69" t="s">
        <v>282</v>
      </c>
      <c r="R43" s="69" t="s">
        <v>282</v>
      </c>
      <c r="S43" s="69" t="s">
        <v>282</v>
      </c>
      <c r="T43" s="180">
        <v>91</v>
      </c>
      <c r="U43" s="209" t="s">
        <v>183</v>
      </c>
      <c r="V43" s="209" t="s">
        <v>282</v>
      </c>
      <c r="W43" s="180" t="s">
        <v>10556</v>
      </c>
      <c r="X43" s="180" t="s">
        <v>10506</v>
      </c>
      <c r="Y43" s="180" t="s">
        <v>893</v>
      </c>
      <c r="Z43" s="180" t="s">
        <v>55</v>
      </c>
      <c r="AA43" s="209">
        <v>3</v>
      </c>
      <c r="AB43" s="209" t="s">
        <v>299</v>
      </c>
      <c r="AC43" s="209">
        <v>24.18</v>
      </c>
      <c r="AD43" s="209">
        <v>6.72</v>
      </c>
      <c r="AE43" s="209" t="s">
        <v>10512</v>
      </c>
      <c r="AF43" s="144" t="s">
        <v>55</v>
      </c>
      <c r="AG43" s="180" t="s">
        <v>273</v>
      </c>
      <c r="AH43" s="180" t="s">
        <v>273</v>
      </c>
      <c r="AI43" s="180" t="s">
        <v>273</v>
      </c>
      <c r="AJ43" s="180" t="s">
        <v>273</v>
      </c>
      <c r="AK43" s="209" t="s">
        <v>273</v>
      </c>
      <c r="AL43" s="180" t="s">
        <v>273</v>
      </c>
      <c r="AM43" s="180" t="s">
        <v>273</v>
      </c>
      <c r="AN43" s="209" t="s">
        <v>273</v>
      </c>
      <c r="AO43" s="209" t="s">
        <v>273</v>
      </c>
      <c r="AP43" s="209" t="s">
        <v>10558</v>
      </c>
      <c r="AQ43" s="180" t="s">
        <v>10385</v>
      </c>
      <c r="AR43" s="186" t="s">
        <v>22</v>
      </c>
      <c r="AS43" s="191" t="s">
        <v>10559</v>
      </c>
      <c r="AT43" s="196" t="s">
        <v>10390</v>
      </c>
      <c r="AU43" s="201" t="s">
        <v>10400</v>
      </c>
      <c r="AV43" s="209" t="s">
        <v>10390</v>
      </c>
      <c r="AW43" s="209" t="s">
        <v>4788</v>
      </c>
      <c r="AX43" s="209" t="s">
        <v>4788</v>
      </c>
      <c r="AY43" s="209" t="s">
        <v>4788</v>
      </c>
      <c r="AZ43" s="209" t="s">
        <v>4788</v>
      </c>
      <c r="BA43" s="209" t="s">
        <v>10387</v>
      </c>
      <c r="BB43" s="209" t="s">
        <v>10387</v>
      </c>
      <c r="BC43" s="209" t="s">
        <v>10411</v>
      </c>
      <c r="BD43" s="209" t="s">
        <v>4788</v>
      </c>
      <c r="BE43" s="209" t="s">
        <v>10387</v>
      </c>
      <c r="BF43" s="209" t="s">
        <v>282</v>
      </c>
      <c r="BG43" s="209" t="s">
        <v>10387</v>
      </c>
      <c r="BH43" s="209" t="s">
        <v>10560</v>
      </c>
      <c r="BI43" s="209" t="s">
        <v>10391</v>
      </c>
      <c r="BJ43" s="209" t="s">
        <v>273</v>
      </c>
      <c r="BK43" s="209" t="s">
        <v>10387</v>
      </c>
      <c r="BL43" s="209" t="s">
        <v>282</v>
      </c>
      <c r="BM43" s="209" t="s">
        <v>10390</v>
      </c>
      <c r="BN43" s="50" t="s">
        <v>10562</v>
      </c>
    </row>
    <row r="44" spans="1:83" ht="15" customHeight="1" x14ac:dyDescent="0.25">
      <c r="A44" s="69" t="s">
        <v>868</v>
      </c>
      <c r="B44" s="69" t="s">
        <v>949</v>
      </c>
      <c r="C44" s="69" t="s">
        <v>5337</v>
      </c>
      <c r="D44" s="69" t="s">
        <v>841</v>
      </c>
      <c r="E44" s="211" t="s">
        <v>10933</v>
      </c>
      <c r="F44" s="211" t="s">
        <v>216</v>
      </c>
      <c r="G44" s="144" t="s">
        <v>5328</v>
      </c>
      <c r="H44" s="144" t="s">
        <v>216</v>
      </c>
      <c r="I44" s="144" t="s">
        <v>282</v>
      </c>
      <c r="J44" s="144" t="s">
        <v>5328</v>
      </c>
      <c r="K44" s="144" t="s">
        <v>5338</v>
      </c>
      <c r="L44" s="144" t="s">
        <v>216</v>
      </c>
      <c r="M44" s="144" t="s">
        <v>282</v>
      </c>
      <c r="N44" s="209" t="s">
        <v>5328</v>
      </c>
      <c r="O44" s="69" t="s">
        <v>252</v>
      </c>
      <c r="P44" s="68" t="s">
        <v>790</v>
      </c>
      <c r="Q44" s="69" t="s">
        <v>282</v>
      </c>
      <c r="R44" s="69" t="s">
        <v>282</v>
      </c>
      <c r="S44" s="69" t="s">
        <v>282</v>
      </c>
      <c r="T44" s="180">
        <v>63</v>
      </c>
      <c r="U44" s="209" t="s">
        <v>183</v>
      </c>
      <c r="V44" s="209" t="s">
        <v>282</v>
      </c>
      <c r="W44" s="180" t="s">
        <v>10491</v>
      </c>
      <c r="X44" s="180" t="s">
        <v>25</v>
      </c>
      <c r="Y44" s="180" t="s">
        <v>395</v>
      </c>
      <c r="Z44" s="180" t="s">
        <v>10498</v>
      </c>
      <c r="AA44" s="209">
        <v>6</v>
      </c>
      <c r="AB44" s="209" t="s">
        <v>299</v>
      </c>
      <c r="AC44" s="209">
        <v>23.75</v>
      </c>
      <c r="AD44" s="209">
        <v>3.08</v>
      </c>
      <c r="AE44" s="209" t="s">
        <v>10512</v>
      </c>
      <c r="AF44" s="144" t="s">
        <v>10364</v>
      </c>
      <c r="AG44" s="180" t="s">
        <v>273</v>
      </c>
      <c r="AH44" s="180">
        <v>57</v>
      </c>
      <c r="AI44" s="180" t="s">
        <v>273</v>
      </c>
      <c r="AJ44" s="180" t="s">
        <v>10570</v>
      </c>
      <c r="AK44" s="209" t="s">
        <v>10571</v>
      </c>
      <c r="AL44" s="180">
        <v>73</v>
      </c>
      <c r="AM44" s="180" t="s">
        <v>273</v>
      </c>
      <c r="AN44" s="209">
        <v>44</v>
      </c>
      <c r="AO44" s="209">
        <v>68</v>
      </c>
      <c r="AP44" s="209" t="s">
        <v>10569</v>
      </c>
      <c r="AQ44" s="180" t="s">
        <v>10385</v>
      </c>
      <c r="AR44" s="186" t="s">
        <v>10387</v>
      </c>
      <c r="AS44" s="191" t="s">
        <v>10572</v>
      </c>
      <c r="AT44" s="196" t="s">
        <v>10391</v>
      </c>
      <c r="AU44" s="201" t="s">
        <v>10400</v>
      </c>
      <c r="AV44" s="209" t="s">
        <v>10390</v>
      </c>
      <c r="AW44" s="209" t="s">
        <v>4788</v>
      </c>
      <c r="AX44" s="209" t="s">
        <v>4788</v>
      </c>
      <c r="AY44" s="209" t="s">
        <v>4788</v>
      </c>
      <c r="AZ44" s="209" t="s">
        <v>10390</v>
      </c>
      <c r="BA44" s="209" t="s">
        <v>22</v>
      </c>
      <c r="BB44" s="209" t="s">
        <v>10387</v>
      </c>
      <c r="BC44" s="209" t="s">
        <v>10411</v>
      </c>
      <c r="BD44" s="299" t="s">
        <v>10390</v>
      </c>
      <c r="BE44" s="209" t="s">
        <v>10387</v>
      </c>
      <c r="BF44" s="209" t="s">
        <v>282</v>
      </c>
      <c r="BG44" s="209" t="s">
        <v>10387</v>
      </c>
      <c r="BH44" s="209" t="s">
        <v>12016</v>
      </c>
      <c r="BI44" s="209" t="s">
        <v>10391</v>
      </c>
      <c r="BJ44" s="209" t="s">
        <v>10566</v>
      </c>
      <c r="BK44" s="209" t="s">
        <v>10387</v>
      </c>
      <c r="BL44" s="209" t="s">
        <v>282</v>
      </c>
      <c r="BM44" s="209" t="s">
        <v>10391</v>
      </c>
      <c r="BN44" s="69" t="s">
        <v>950</v>
      </c>
      <c r="BU44" s="68"/>
      <c r="BV44" s="68"/>
      <c r="BW44" s="68"/>
      <c r="BX44" s="68"/>
      <c r="BY44" s="68"/>
      <c r="BZ44" s="68"/>
      <c r="CA44" s="68"/>
      <c r="CB44" s="68"/>
      <c r="CC44" s="68"/>
      <c r="CD44" s="68"/>
      <c r="CE44" s="68"/>
    </row>
    <row r="45" spans="1:83" s="211" customFormat="1" ht="15" customHeight="1" x14ac:dyDescent="0.25">
      <c r="A45" s="211" t="s">
        <v>1437</v>
      </c>
      <c r="B45" s="211" t="s">
        <v>1438</v>
      </c>
      <c r="C45" s="211" t="s">
        <v>17889</v>
      </c>
      <c r="D45" s="211" t="s">
        <v>443</v>
      </c>
      <c r="E45" s="211" t="s">
        <v>10933</v>
      </c>
      <c r="F45" s="211" t="s">
        <v>5328</v>
      </c>
      <c r="G45" s="211" t="s">
        <v>216</v>
      </c>
      <c r="H45" s="211" t="s">
        <v>216</v>
      </c>
      <c r="I45" s="211" t="s">
        <v>282</v>
      </c>
      <c r="J45" s="211" t="s">
        <v>216</v>
      </c>
      <c r="K45" s="211" t="s">
        <v>282</v>
      </c>
      <c r="L45" s="211" t="s">
        <v>216</v>
      </c>
      <c r="M45" s="211" t="s">
        <v>282</v>
      </c>
      <c r="N45" s="211" t="s">
        <v>5328</v>
      </c>
      <c r="O45" s="211" t="s">
        <v>256</v>
      </c>
      <c r="P45" s="211" t="s">
        <v>263</v>
      </c>
      <c r="Q45" s="211" t="s">
        <v>282</v>
      </c>
      <c r="R45" s="211" t="s">
        <v>282</v>
      </c>
      <c r="S45" s="211" t="s">
        <v>282</v>
      </c>
      <c r="T45" s="211">
        <v>50</v>
      </c>
      <c r="U45" s="211" t="s">
        <v>183</v>
      </c>
      <c r="V45" s="211" t="s">
        <v>282</v>
      </c>
      <c r="W45" s="211" t="s">
        <v>13137</v>
      </c>
      <c r="X45" s="211" t="s">
        <v>273</v>
      </c>
      <c r="Y45" s="211" t="s">
        <v>273</v>
      </c>
      <c r="Z45" s="211" t="s">
        <v>10498</v>
      </c>
      <c r="AA45" s="211">
        <v>6</v>
      </c>
      <c r="AB45" s="211" t="s">
        <v>273</v>
      </c>
      <c r="AC45" s="211" t="s">
        <v>273</v>
      </c>
      <c r="AD45" s="211" t="s">
        <v>273</v>
      </c>
      <c r="AE45" s="211" t="s">
        <v>10512</v>
      </c>
      <c r="AF45" s="211" t="s">
        <v>10364</v>
      </c>
      <c r="AG45" s="211" t="s">
        <v>273</v>
      </c>
      <c r="AH45" s="211" t="s">
        <v>273</v>
      </c>
      <c r="AI45" s="211" t="s">
        <v>273</v>
      </c>
      <c r="AJ45" s="211" t="s">
        <v>273</v>
      </c>
      <c r="AK45" s="211" t="s">
        <v>13140</v>
      </c>
      <c r="AL45" s="211">
        <v>52</v>
      </c>
      <c r="AM45" s="211" t="s">
        <v>273</v>
      </c>
      <c r="AN45" s="211" t="s">
        <v>273</v>
      </c>
      <c r="AO45" s="211" t="s">
        <v>273</v>
      </c>
      <c r="AP45" s="211" t="s">
        <v>13138</v>
      </c>
      <c r="AQ45" s="211" t="s">
        <v>10385</v>
      </c>
      <c r="AR45" s="211" t="s">
        <v>22</v>
      </c>
      <c r="AS45" s="211" t="s">
        <v>13139</v>
      </c>
      <c r="AT45" s="211" t="s">
        <v>10390</v>
      </c>
      <c r="AU45" s="211" t="s">
        <v>10400</v>
      </c>
      <c r="AV45" s="211" t="s">
        <v>10390</v>
      </c>
      <c r="AW45" s="211" t="s">
        <v>4788</v>
      </c>
      <c r="AX45" s="211" t="s">
        <v>4788</v>
      </c>
      <c r="AY45" s="211" t="s">
        <v>4788</v>
      </c>
      <c r="AZ45" s="211" t="s">
        <v>10390</v>
      </c>
      <c r="BA45" s="211" t="s">
        <v>10408</v>
      </c>
      <c r="BB45" s="211" t="s">
        <v>10408</v>
      </c>
      <c r="BC45" s="211" t="s">
        <v>248</v>
      </c>
      <c r="BD45" s="211" t="s">
        <v>10390</v>
      </c>
      <c r="BE45" s="211" t="s">
        <v>10387</v>
      </c>
      <c r="BF45" s="211" t="s">
        <v>282</v>
      </c>
      <c r="BG45" s="211" t="s">
        <v>10387</v>
      </c>
      <c r="BH45" s="211" t="s">
        <v>13141</v>
      </c>
      <c r="BI45" s="211" t="s">
        <v>10391</v>
      </c>
      <c r="BJ45" s="211" t="s">
        <v>273</v>
      </c>
      <c r="BK45" s="211" t="s">
        <v>22</v>
      </c>
      <c r="BL45" s="211">
        <v>2</v>
      </c>
      <c r="BM45" s="211" t="s">
        <v>10391</v>
      </c>
      <c r="BN45" s="211" t="s">
        <v>1440</v>
      </c>
    </row>
    <row r="46" spans="1:83" s="211" customFormat="1" ht="15" customHeight="1" x14ac:dyDescent="0.25">
      <c r="A46" s="211" t="s">
        <v>17029</v>
      </c>
      <c r="B46" s="211" t="s">
        <v>282</v>
      </c>
      <c r="C46" s="211" t="s">
        <v>17027</v>
      </c>
      <c r="D46" s="211" t="s">
        <v>755</v>
      </c>
      <c r="E46" s="211" t="s">
        <v>10933</v>
      </c>
      <c r="F46" s="211" t="s">
        <v>5328</v>
      </c>
      <c r="G46" s="211" t="s">
        <v>216</v>
      </c>
      <c r="H46" s="211" t="s">
        <v>216</v>
      </c>
      <c r="I46" s="211" t="s">
        <v>282</v>
      </c>
      <c r="J46" s="211" t="s">
        <v>216</v>
      </c>
      <c r="K46" s="211" t="s">
        <v>282</v>
      </c>
      <c r="L46" s="211" t="s">
        <v>216</v>
      </c>
      <c r="M46" s="211" t="s">
        <v>282</v>
      </c>
      <c r="N46" s="211" t="s">
        <v>5328</v>
      </c>
      <c r="O46" s="211" t="s">
        <v>246</v>
      </c>
      <c r="P46" s="211" t="s">
        <v>258</v>
      </c>
      <c r="Q46" s="211" t="s">
        <v>282</v>
      </c>
      <c r="R46" s="211" t="s">
        <v>282</v>
      </c>
      <c r="S46" s="211" t="s">
        <v>282</v>
      </c>
      <c r="T46" s="211">
        <v>43</v>
      </c>
      <c r="U46" s="211" t="s">
        <v>183</v>
      </c>
      <c r="V46" s="211" t="s">
        <v>282</v>
      </c>
      <c r="W46" s="211" t="s">
        <v>11372</v>
      </c>
      <c r="X46" s="211" t="s">
        <v>273</v>
      </c>
      <c r="Y46" s="211" t="s">
        <v>273</v>
      </c>
      <c r="Z46" s="211" t="s">
        <v>10498</v>
      </c>
      <c r="AA46" s="211">
        <v>6</v>
      </c>
      <c r="AB46" s="211" t="s">
        <v>299</v>
      </c>
      <c r="AC46" s="211">
        <v>26.09</v>
      </c>
      <c r="AD46" s="211">
        <v>4.21</v>
      </c>
      <c r="AE46" s="211" t="s">
        <v>10512</v>
      </c>
      <c r="AF46" s="211" t="s">
        <v>10364</v>
      </c>
      <c r="AG46" s="211" t="s">
        <v>273</v>
      </c>
      <c r="AH46" s="211">
        <v>44</v>
      </c>
      <c r="AI46" s="211" t="s">
        <v>273</v>
      </c>
      <c r="AJ46" s="211" t="s">
        <v>273</v>
      </c>
      <c r="AK46" s="211" t="s">
        <v>17321</v>
      </c>
      <c r="AL46" s="211">
        <v>70</v>
      </c>
      <c r="AM46" s="211" t="s">
        <v>273</v>
      </c>
      <c r="AN46" s="211" t="s">
        <v>273</v>
      </c>
      <c r="AO46" s="211" t="s">
        <v>273</v>
      </c>
      <c r="AP46" s="211" t="s">
        <v>17320</v>
      </c>
      <c r="AQ46" s="211" t="s">
        <v>10385</v>
      </c>
      <c r="AR46" s="211" t="s">
        <v>55</v>
      </c>
      <c r="AS46" s="211" t="s">
        <v>11396</v>
      </c>
      <c r="AT46" s="211" t="s">
        <v>10390</v>
      </c>
      <c r="AU46" s="211" t="s">
        <v>10400</v>
      </c>
      <c r="AV46" s="211" t="s">
        <v>10390</v>
      </c>
      <c r="AW46" s="211" t="s">
        <v>10390</v>
      </c>
      <c r="AX46" s="211" t="s">
        <v>10390</v>
      </c>
      <c r="AY46" s="211" t="s">
        <v>10390</v>
      </c>
      <c r="AZ46" s="211" t="s">
        <v>10390</v>
      </c>
      <c r="BA46" s="211" t="s">
        <v>22</v>
      </c>
      <c r="BB46" s="211" t="s">
        <v>10387</v>
      </c>
      <c r="BC46" s="211" t="s">
        <v>248</v>
      </c>
      <c r="BD46" s="211" t="s">
        <v>4788</v>
      </c>
      <c r="BE46" s="211" t="s">
        <v>10387</v>
      </c>
      <c r="BF46" s="211" t="s">
        <v>282</v>
      </c>
      <c r="BG46" s="211" t="s">
        <v>10387</v>
      </c>
      <c r="BH46" s="211" t="s">
        <v>17322</v>
      </c>
      <c r="BI46" s="211" t="s">
        <v>10391</v>
      </c>
      <c r="BJ46" s="211" t="s">
        <v>17323</v>
      </c>
      <c r="BK46" s="211" t="s">
        <v>10387</v>
      </c>
      <c r="BL46" s="211" t="s">
        <v>282</v>
      </c>
      <c r="BM46" s="211" t="s">
        <v>4788</v>
      </c>
      <c r="BN46" s="211" t="s">
        <v>17030</v>
      </c>
    </row>
    <row r="47" spans="1:83" s="68" customFormat="1" ht="15" customHeight="1" x14ac:dyDescent="0.25">
      <c r="A47" s="69" t="s">
        <v>4800</v>
      </c>
      <c r="B47" s="69" t="s">
        <v>900</v>
      </c>
      <c r="C47" s="69" t="s">
        <v>10588</v>
      </c>
      <c r="D47" s="69" t="s">
        <v>755</v>
      </c>
      <c r="E47" s="211" t="s">
        <v>10933</v>
      </c>
      <c r="F47" s="211" t="s">
        <v>216</v>
      </c>
      <c r="G47" s="144" t="s">
        <v>216</v>
      </c>
      <c r="H47" s="144" t="s">
        <v>216</v>
      </c>
      <c r="I47" s="144" t="s">
        <v>282</v>
      </c>
      <c r="J47" s="144" t="s">
        <v>216</v>
      </c>
      <c r="K47" s="144" t="s">
        <v>282</v>
      </c>
      <c r="L47" s="144" t="s">
        <v>216</v>
      </c>
      <c r="M47" s="144" t="s">
        <v>282</v>
      </c>
      <c r="N47" s="209" t="s">
        <v>5328</v>
      </c>
      <c r="O47" s="69" t="s">
        <v>898</v>
      </c>
      <c r="P47" s="68" t="s">
        <v>246</v>
      </c>
      <c r="Q47" s="69" t="s">
        <v>899</v>
      </c>
      <c r="R47" s="69" t="s">
        <v>282</v>
      </c>
      <c r="S47" s="69" t="s">
        <v>282</v>
      </c>
      <c r="T47" s="180">
        <v>272</v>
      </c>
      <c r="U47" s="209" t="s">
        <v>183</v>
      </c>
      <c r="V47" s="209" t="s">
        <v>282</v>
      </c>
      <c r="W47" s="180" t="s">
        <v>10575</v>
      </c>
      <c r="X47" s="180" t="s">
        <v>10506</v>
      </c>
      <c r="Y47" s="180" t="s">
        <v>395</v>
      </c>
      <c r="Z47" s="180" t="s">
        <v>10498</v>
      </c>
      <c r="AA47" s="209">
        <v>104</v>
      </c>
      <c r="AB47" s="209" t="s">
        <v>193</v>
      </c>
      <c r="AC47" s="209">
        <v>26.87</v>
      </c>
      <c r="AD47" s="209">
        <v>3.77</v>
      </c>
      <c r="AE47" s="209" t="s">
        <v>10512</v>
      </c>
      <c r="AF47" s="144" t="s">
        <v>10364</v>
      </c>
      <c r="AG47" s="180" t="s">
        <v>273</v>
      </c>
      <c r="AH47" s="180">
        <v>72</v>
      </c>
      <c r="AI47" s="180" t="s">
        <v>273</v>
      </c>
      <c r="AJ47" s="180" t="s">
        <v>10586</v>
      </c>
      <c r="AK47" s="209" t="s">
        <v>10587</v>
      </c>
      <c r="AL47" s="180">
        <v>62</v>
      </c>
      <c r="AM47" s="180" t="s">
        <v>273</v>
      </c>
      <c r="AN47" s="209" t="s">
        <v>273</v>
      </c>
      <c r="AO47" s="209">
        <v>35</v>
      </c>
      <c r="AP47" s="209" t="s">
        <v>10576</v>
      </c>
      <c r="AQ47" s="180" t="s">
        <v>10385</v>
      </c>
      <c r="AR47" s="186" t="s">
        <v>22</v>
      </c>
      <c r="AS47" s="191" t="s">
        <v>10584</v>
      </c>
      <c r="AT47" s="196" t="s">
        <v>10390</v>
      </c>
      <c r="AU47" s="201" t="s">
        <v>10400</v>
      </c>
      <c r="AV47" s="209" t="s">
        <v>10390</v>
      </c>
      <c r="AW47" s="209" t="s">
        <v>10391</v>
      </c>
      <c r="AX47" s="209" t="s">
        <v>10391</v>
      </c>
      <c r="AY47" s="209" t="s">
        <v>10391</v>
      </c>
      <c r="AZ47" s="209" t="s">
        <v>10390</v>
      </c>
      <c r="BA47" s="209" t="s">
        <v>22</v>
      </c>
      <c r="BB47" s="209" t="s">
        <v>10387</v>
      </c>
      <c r="BC47" s="209" t="s">
        <v>10411</v>
      </c>
      <c r="BD47" s="299" t="s">
        <v>10390</v>
      </c>
      <c r="BE47" s="209" t="s">
        <v>10387</v>
      </c>
      <c r="BF47" s="209" t="s">
        <v>282</v>
      </c>
      <c r="BG47" s="209" t="s">
        <v>22</v>
      </c>
      <c r="BH47" s="209" t="s">
        <v>282</v>
      </c>
      <c r="BI47" s="209" t="s">
        <v>10390</v>
      </c>
      <c r="BJ47" s="209" t="s">
        <v>273</v>
      </c>
      <c r="BK47" s="209" t="s">
        <v>10387</v>
      </c>
      <c r="BL47" s="209" t="s">
        <v>282</v>
      </c>
      <c r="BM47" s="209" t="s">
        <v>10390</v>
      </c>
      <c r="BN47" s="69" t="s">
        <v>901</v>
      </c>
      <c r="BO47" s="69"/>
      <c r="BP47" s="69"/>
      <c r="BQ47" s="69"/>
      <c r="BR47" s="69"/>
      <c r="BS47" s="69"/>
      <c r="BT47" s="69"/>
      <c r="BU47" s="69"/>
      <c r="BV47" s="69"/>
      <c r="BW47" s="69"/>
      <c r="BX47" s="69"/>
      <c r="BY47" s="69"/>
      <c r="BZ47" s="69"/>
      <c r="CA47" s="69"/>
      <c r="CB47" s="69"/>
      <c r="CC47" s="69"/>
      <c r="CD47" s="69"/>
      <c r="CE47" s="69"/>
    </row>
    <row r="48" spans="1:83" s="211" customFormat="1" ht="15" customHeight="1" x14ac:dyDescent="0.25">
      <c r="A48" s="211" t="s">
        <v>7894</v>
      </c>
      <c r="B48" s="211" t="s">
        <v>282</v>
      </c>
      <c r="C48" s="211" t="s">
        <v>13149</v>
      </c>
      <c r="D48" s="211" t="s">
        <v>7848</v>
      </c>
      <c r="E48" s="211" t="s">
        <v>12994</v>
      </c>
      <c r="F48" s="211" t="s">
        <v>5328</v>
      </c>
      <c r="G48" s="211" t="s">
        <v>5328</v>
      </c>
      <c r="H48" s="211" t="s">
        <v>216</v>
      </c>
      <c r="I48" s="211" t="s">
        <v>282</v>
      </c>
      <c r="J48" s="211" t="s">
        <v>216</v>
      </c>
      <c r="K48" s="211" t="s">
        <v>282</v>
      </c>
      <c r="L48" s="211" t="s">
        <v>5328</v>
      </c>
      <c r="M48" s="211" t="s">
        <v>13144</v>
      </c>
      <c r="N48" s="211" t="s">
        <v>5328</v>
      </c>
      <c r="O48" s="211" t="s">
        <v>256</v>
      </c>
      <c r="P48" s="211" t="s">
        <v>790</v>
      </c>
      <c r="Q48" s="211" t="s">
        <v>282</v>
      </c>
      <c r="R48" s="211" t="s">
        <v>282</v>
      </c>
      <c r="S48" s="211" t="s">
        <v>282</v>
      </c>
      <c r="T48" s="211">
        <v>104</v>
      </c>
      <c r="U48" s="211" t="s">
        <v>183</v>
      </c>
      <c r="V48" s="211" t="s">
        <v>282</v>
      </c>
      <c r="W48" s="211" t="s">
        <v>13145</v>
      </c>
      <c r="X48" s="211" t="s">
        <v>10506</v>
      </c>
      <c r="Y48" s="211" t="s">
        <v>395</v>
      </c>
      <c r="Z48" s="211" t="s">
        <v>10498</v>
      </c>
      <c r="AA48" s="211">
        <v>8</v>
      </c>
      <c r="AB48" s="211" t="s">
        <v>194</v>
      </c>
      <c r="AC48" s="211">
        <v>31.54</v>
      </c>
      <c r="AD48" s="211">
        <v>3.34</v>
      </c>
      <c r="AE48" s="211" t="s">
        <v>10512</v>
      </c>
      <c r="AF48" s="211" t="s">
        <v>10364</v>
      </c>
      <c r="AG48" s="211" t="s">
        <v>13151</v>
      </c>
      <c r="AH48" s="211" t="s">
        <v>273</v>
      </c>
      <c r="AI48" s="211" t="s">
        <v>13152</v>
      </c>
      <c r="AJ48" s="211" t="s">
        <v>273</v>
      </c>
      <c r="AK48" s="211" t="s">
        <v>13150</v>
      </c>
      <c r="AL48" s="211">
        <v>64</v>
      </c>
      <c r="AM48" s="211">
        <v>2</v>
      </c>
      <c r="AN48" s="211">
        <v>100</v>
      </c>
      <c r="AO48" s="211" t="s">
        <v>273</v>
      </c>
      <c r="AP48" s="211" t="s">
        <v>13147</v>
      </c>
      <c r="AQ48" s="211" t="s">
        <v>10385</v>
      </c>
      <c r="AR48" s="211" t="s">
        <v>22</v>
      </c>
      <c r="AS48" s="211" t="s">
        <v>13148</v>
      </c>
      <c r="AT48" s="211" t="s">
        <v>10390</v>
      </c>
      <c r="AU48" s="211" t="s">
        <v>10400</v>
      </c>
      <c r="AV48" s="211" t="s">
        <v>10390</v>
      </c>
      <c r="AW48" s="211" t="s">
        <v>4788</v>
      </c>
      <c r="AX48" s="211" t="s">
        <v>4788</v>
      </c>
      <c r="AY48" s="211" t="s">
        <v>4788</v>
      </c>
      <c r="AZ48" s="211" t="s">
        <v>10391</v>
      </c>
      <c r="BA48" s="211" t="s">
        <v>10387</v>
      </c>
      <c r="BB48" s="211" t="s">
        <v>10387</v>
      </c>
      <c r="BC48" s="211" t="s">
        <v>10412</v>
      </c>
      <c r="BD48" s="211" t="s">
        <v>4788</v>
      </c>
      <c r="BE48" s="211" t="s">
        <v>22</v>
      </c>
      <c r="BF48" s="211" t="s">
        <v>13146</v>
      </c>
      <c r="BG48" s="211" t="s">
        <v>22</v>
      </c>
      <c r="BH48" s="211" t="s">
        <v>282</v>
      </c>
      <c r="BI48" s="211" t="s">
        <v>4788</v>
      </c>
      <c r="BJ48" s="211" t="s">
        <v>11763</v>
      </c>
      <c r="BK48" s="211" t="s">
        <v>10387</v>
      </c>
      <c r="BL48" s="211" t="s">
        <v>282</v>
      </c>
      <c r="BM48" s="211" t="s">
        <v>10391</v>
      </c>
      <c r="BN48" s="211" t="s">
        <v>7895</v>
      </c>
    </row>
    <row r="49" spans="1:83" s="68" customFormat="1" ht="15" customHeight="1" x14ac:dyDescent="0.25">
      <c r="A49" s="69" t="s">
        <v>320</v>
      </c>
      <c r="B49" s="69" t="s">
        <v>5309</v>
      </c>
      <c r="C49" s="69" t="s">
        <v>10599</v>
      </c>
      <c r="D49" s="69" t="s">
        <v>443</v>
      </c>
      <c r="E49" s="211" t="s">
        <v>10933</v>
      </c>
      <c r="F49" s="211" t="s">
        <v>216</v>
      </c>
      <c r="G49" s="144" t="s">
        <v>216</v>
      </c>
      <c r="H49" s="144" t="s">
        <v>216</v>
      </c>
      <c r="I49" s="144" t="s">
        <v>282</v>
      </c>
      <c r="J49" s="144" t="s">
        <v>216</v>
      </c>
      <c r="K49" s="144" t="s">
        <v>282</v>
      </c>
      <c r="L49" s="144" t="s">
        <v>216</v>
      </c>
      <c r="M49" s="144" t="s">
        <v>282</v>
      </c>
      <c r="N49" s="209" t="s">
        <v>5328</v>
      </c>
      <c r="O49" s="69" t="s">
        <v>10667</v>
      </c>
      <c r="P49" s="69" t="s">
        <v>636</v>
      </c>
      <c r="Q49" s="69" t="s">
        <v>282</v>
      </c>
      <c r="R49" s="69" t="s">
        <v>282</v>
      </c>
      <c r="S49" s="69" t="s">
        <v>282</v>
      </c>
      <c r="T49" s="180">
        <v>30</v>
      </c>
      <c r="U49" s="209" t="s">
        <v>183</v>
      </c>
      <c r="V49" s="209" t="s">
        <v>282</v>
      </c>
      <c r="W49" s="180" t="s">
        <v>143</v>
      </c>
      <c r="X49" s="180" t="s">
        <v>10506</v>
      </c>
      <c r="Y49" s="180" t="s">
        <v>395</v>
      </c>
      <c r="Z49" s="180" t="s">
        <v>10498</v>
      </c>
      <c r="AA49" s="209">
        <v>15</v>
      </c>
      <c r="AB49" s="209" t="s">
        <v>193</v>
      </c>
      <c r="AC49" s="209">
        <v>28.3</v>
      </c>
      <c r="AD49" s="209">
        <v>6.2</v>
      </c>
      <c r="AE49" s="209" t="s">
        <v>10512</v>
      </c>
      <c r="AF49" s="144" t="s">
        <v>10364</v>
      </c>
      <c r="AG49" s="180" t="s">
        <v>273</v>
      </c>
      <c r="AH49" s="180" t="s">
        <v>273</v>
      </c>
      <c r="AI49" s="180" t="s">
        <v>273</v>
      </c>
      <c r="AJ49" s="180" t="s">
        <v>273</v>
      </c>
      <c r="AK49" s="209" t="s">
        <v>273</v>
      </c>
      <c r="AL49" s="180">
        <v>100</v>
      </c>
      <c r="AM49" s="180" t="s">
        <v>273</v>
      </c>
      <c r="AN49" s="209" t="s">
        <v>273</v>
      </c>
      <c r="AO49" s="209" t="s">
        <v>273</v>
      </c>
      <c r="AP49" s="209" t="s">
        <v>10590</v>
      </c>
      <c r="AQ49" s="180" t="s">
        <v>10385</v>
      </c>
      <c r="AR49" s="186" t="s">
        <v>22</v>
      </c>
      <c r="AS49" s="191" t="s">
        <v>10591</v>
      </c>
      <c r="AT49" s="196" t="s">
        <v>10390</v>
      </c>
      <c r="AU49" s="201" t="s">
        <v>10400</v>
      </c>
      <c r="AV49" s="209" t="s">
        <v>10390</v>
      </c>
      <c r="AW49" s="209" t="s">
        <v>10391</v>
      </c>
      <c r="AX49" s="209" t="s">
        <v>10391</v>
      </c>
      <c r="AY49" s="209" t="s">
        <v>10391</v>
      </c>
      <c r="AZ49" s="209" t="s">
        <v>10390</v>
      </c>
      <c r="BA49" s="209" t="s">
        <v>10408</v>
      </c>
      <c r="BB49" s="209" t="s">
        <v>10408</v>
      </c>
      <c r="BC49" s="209" t="s">
        <v>10411</v>
      </c>
      <c r="BD49" s="209" t="s">
        <v>10390</v>
      </c>
      <c r="BE49" s="209" t="s">
        <v>10387</v>
      </c>
      <c r="BF49" s="209" t="s">
        <v>282</v>
      </c>
      <c r="BG49" s="209" t="s">
        <v>10387</v>
      </c>
      <c r="BH49" s="209" t="s">
        <v>10573</v>
      </c>
      <c r="BI49" s="209" t="s">
        <v>10391</v>
      </c>
      <c r="BJ49" s="209" t="s">
        <v>10600</v>
      </c>
      <c r="BK49" s="209" t="s">
        <v>10387</v>
      </c>
      <c r="BL49" s="209" t="s">
        <v>282</v>
      </c>
      <c r="BM49" s="209" t="s">
        <v>4788</v>
      </c>
      <c r="BN49" s="69" t="s">
        <v>951</v>
      </c>
      <c r="BO49" s="69"/>
      <c r="BP49" s="69"/>
      <c r="BQ49" s="69"/>
      <c r="BR49" s="69"/>
      <c r="BS49" s="69"/>
      <c r="BT49" s="69"/>
      <c r="BU49" s="69"/>
      <c r="BV49" s="69"/>
      <c r="BW49" s="69"/>
      <c r="BX49" s="69"/>
      <c r="BY49" s="69"/>
      <c r="BZ49" s="69"/>
      <c r="CA49" s="69"/>
      <c r="CB49" s="69"/>
      <c r="CC49" s="69"/>
      <c r="CD49" s="69"/>
      <c r="CE49" s="69"/>
    </row>
    <row r="50" spans="1:83" s="211" customFormat="1" ht="15" customHeight="1" x14ac:dyDescent="0.25">
      <c r="A50" s="211" t="s">
        <v>1457</v>
      </c>
      <c r="B50" s="211" t="s">
        <v>1458</v>
      </c>
      <c r="C50" s="211" t="s">
        <v>13299</v>
      </c>
      <c r="D50" s="211" t="s">
        <v>841</v>
      </c>
      <c r="E50" s="211" t="s">
        <v>10933</v>
      </c>
      <c r="F50" s="211" t="s">
        <v>5328</v>
      </c>
      <c r="G50" s="211" t="s">
        <v>216</v>
      </c>
      <c r="H50" s="211" t="s">
        <v>216</v>
      </c>
      <c r="I50" s="211" t="s">
        <v>282</v>
      </c>
      <c r="J50" s="211" t="s">
        <v>216</v>
      </c>
      <c r="K50" s="211" t="s">
        <v>282</v>
      </c>
      <c r="L50" s="211" t="s">
        <v>216</v>
      </c>
      <c r="M50" s="211" t="s">
        <v>282</v>
      </c>
      <c r="N50" s="211" t="s">
        <v>5328</v>
      </c>
      <c r="O50" s="211" t="s">
        <v>274</v>
      </c>
      <c r="P50" s="211" t="s">
        <v>246</v>
      </c>
      <c r="Q50" s="211" t="s">
        <v>282</v>
      </c>
      <c r="R50" s="211" t="s">
        <v>282</v>
      </c>
      <c r="S50" s="211" t="s">
        <v>282</v>
      </c>
      <c r="T50" s="211">
        <v>126</v>
      </c>
      <c r="U50" s="211" t="s">
        <v>183</v>
      </c>
      <c r="V50" s="211" t="s">
        <v>282</v>
      </c>
      <c r="W50" s="211" t="s">
        <v>143</v>
      </c>
      <c r="X50" s="211" t="s">
        <v>10506</v>
      </c>
      <c r="Y50" s="211" t="s">
        <v>395</v>
      </c>
      <c r="Z50" s="211" t="s">
        <v>10498</v>
      </c>
      <c r="AA50" s="211">
        <v>6</v>
      </c>
      <c r="AB50" s="211" t="s">
        <v>299</v>
      </c>
      <c r="AC50" s="211">
        <v>23.84</v>
      </c>
      <c r="AD50" s="211">
        <v>3.19</v>
      </c>
      <c r="AE50" s="211" t="s">
        <v>10512</v>
      </c>
      <c r="AF50" s="211" t="s">
        <v>10364</v>
      </c>
      <c r="AG50" s="211" t="s">
        <v>273</v>
      </c>
      <c r="AH50" s="211" t="s">
        <v>273</v>
      </c>
      <c r="AI50" s="211" t="s">
        <v>273</v>
      </c>
      <c r="AJ50" s="211" t="s">
        <v>273</v>
      </c>
      <c r="AK50" s="211" t="s">
        <v>13303</v>
      </c>
      <c r="AL50" s="211">
        <v>67</v>
      </c>
      <c r="AM50" s="211">
        <v>2</v>
      </c>
      <c r="AN50" s="211" t="s">
        <v>273</v>
      </c>
      <c r="AO50" s="211" t="s">
        <v>273</v>
      </c>
      <c r="AP50" s="211" t="s">
        <v>13300</v>
      </c>
      <c r="AQ50" s="211" t="s">
        <v>10385</v>
      </c>
      <c r="AR50" s="211" t="s">
        <v>22</v>
      </c>
      <c r="AS50" s="211" t="s">
        <v>11282</v>
      </c>
      <c r="AT50" s="211" t="s">
        <v>10390</v>
      </c>
      <c r="AU50" s="211" t="s">
        <v>10400</v>
      </c>
      <c r="AV50" s="211" t="s">
        <v>10390</v>
      </c>
      <c r="AW50" s="211" t="s">
        <v>4788</v>
      </c>
      <c r="AX50" s="211" t="s">
        <v>4788</v>
      </c>
      <c r="AY50" s="211" t="s">
        <v>4788</v>
      </c>
      <c r="AZ50" s="211" t="s">
        <v>10390</v>
      </c>
      <c r="BA50" s="211" t="s">
        <v>22</v>
      </c>
      <c r="BB50" s="211" t="s">
        <v>10387</v>
      </c>
      <c r="BC50" s="211" t="s">
        <v>10412</v>
      </c>
      <c r="BD50" s="211" t="s">
        <v>4788</v>
      </c>
      <c r="BE50" s="211" t="s">
        <v>10387</v>
      </c>
      <c r="BF50" s="211" t="s">
        <v>282</v>
      </c>
      <c r="BG50" s="211" t="s">
        <v>22</v>
      </c>
      <c r="BH50" s="211" t="s">
        <v>282</v>
      </c>
      <c r="BI50" s="211" t="s">
        <v>10390</v>
      </c>
      <c r="BJ50" s="211" t="s">
        <v>10612</v>
      </c>
      <c r="BK50" s="211" t="s">
        <v>22</v>
      </c>
      <c r="BL50" s="211">
        <v>1</v>
      </c>
      <c r="BM50" s="211" t="s">
        <v>10391</v>
      </c>
      <c r="BN50" s="211" t="s">
        <v>1460</v>
      </c>
      <c r="BO50" s="161"/>
    </row>
    <row r="51" spans="1:83" s="68" customFormat="1" ht="15" customHeight="1" x14ac:dyDescent="0.25">
      <c r="A51" s="211" t="s">
        <v>285</v>
      </c>
      <c r="B51" s="68" t="s">
        <v>954</v>
      </c>
      <c r="C51" s="68" t="s">
        <v>10603</v>
      </c>
      <c r="D51" s="68" t="s">
        <v>443</v>
      </c>
      <c r="E51" s="211" t="s">
        <v>10933</v>
      </c>
      <c r="F51" s="211" t="s">
        <v>216</v>
      </c>
      <c r="G51" s="160" t="s">
        <v>216</v>
      </c>
      <c r="H51" s="160" t="s">
        <v>216</v>
      </c>
      <c r="I51" s="160" t="s">
        <v>282</v>
      </c>
      <c r="J51" s="160" t="s">
        <v>216</v>
      </c>
      <c r="K51" s="160" t="s">
        <v>282</v>
      </c>
      <c r="L51" s="160" t="s">
        <v>216</v>
      </c>
      <c r="M51" s="160" t="s">
        <v>282</v>
      </c>
      <c r="N51" s="211" t="s">
        <v>5328</v>
      </c>
      <c r="O51" s="68" t="s">
        <v>246</v>
      </c>
      <c r="P51" s="68" t="s">
        <v>263</v>
      </c>
      <c r="Q51" s="68" t="s">
        <v>282</v>
      </c>
      <c r="R51" s="68" t="s">
        <v>282</v>
      </c>
      <c r="S51" s="68" t="s">
        <v>282</v>
      </c>
      <c r="T51" s="181">
        <v>136</v>
      </c>
      <c r="U51" s="211" t="s">
        <v>183</v>
      </c>
      <c r="V51" s="211" t="s">
        <v>282</v>
      </c>
      <c r="W51" s="181" t="s">
        <v>143</v>
      </c>
      <c r="X51" s="181" t="s">
        <v>10506</v>
      </c>
      <c r="Y51" s="181" t="s">
        <v>395</v>
      </c>
      <c r="Z51" s="181" t="s">
        <v>10498</v>
      </c>
      <c r="AA51" s="211">
        <v>5</v>
      </c>
      <c r="AB51" s="211" t="s">
        <v>299</v>
      </c>
      <c r="AC51" s="211">
        <v>28.24</v>
      </c>
      <c r="AD51" s="211">
        <v>5.74</v>
      </c>
      <c r="AE51" s="211" t="s">
        <v>10512</v>
      </c>
      <c r="AF51" s="160" t="s">
        <v>10364</v>
      </c>
      <c r="AG51" s="181" t="s">
        <v>273</v>
      </c>
      <c r="AH51" s="181" t="s">
        <v>273</v>
      </c>
      <c r="AI51" s="181" t="s">
        <v>273</v>
      </c>
      <c r="AJ51" s="181" t="s">
        <v>273</v>
      </c>
      <c r="AK51" s="211" t="s">
        <v>10609</v>
      </c>
      <c r="AL51" s="181">
        <v>70</v>
      </c>
      <c r="AM51" s="181">
        <v>4</v>
      </c>
      <c r="AN51" s="211" t="s">
        <v>273</v>
      </c>
      <c r="AO51" s="211" t="s">
        <v>273</v>
      </c>
      <c r="AP51" s="211" t="s">
        <v>10604</v>
      </c>
      <c r="AQ51" s="181" t="s">
        <v>10385</v>
      </c>
      <c r="AR51" s="188" t="s">
        <v>22</v>
      </c>
      <c r="AS51" s="193" t="s">
        <v>10608</v>
      </c>
      <c r="AT51" s="197" t="s">
        <v>10390</v>
      </c>
      <c r="AU51" s="203" t="s">
        <v>10400</v>
      </c>
      <c r="AV51" s="211" t="s">
        <v>10390</v>
      </c>
      <c r="AW51" s="211" t="s">
        <v>4788</v>
      </c>
      <c r="AX51" s="211" t="s">
        <v>4788</v>
      </c>
      <c r="AY51" s="211" t="s">
        <v>4788</v>
      </c>
      <c r="AZ51" s="211" t="s">
        <v>10390</v>
      </c>
      <c r="BA51" s="211" t="s">
        <v>22</v>
      </c>
      <c r="BB51" s="211" t="s">
        <v>22</v>
      </c>
      <c r="BC51" s="211" t="s">
        <v>248</v>
      </c>
      <c r="BD51" s="211" t="s">
        <v>10391</v>
      </c>
      <c r="BE51" s="211" t="s">
        <v>10387</v>
      </c>
      <c r="BF51" s="211" t="s">
        <v>282</v>
      </c>
      <c r="BG51" s="211" t="s">
        <v>22</v>
      </c>
      <c r="BH51" s="211" t="s">
        <v>282</v>
      </c>
      <c r="BI51" s="211" t="s">
        <v>10390</v>
      </c>
      <c r="BJ51" s="211" t="s">
        <v>10612</v>
      </c>
      <c r="BK51" s="211" t="s">
        <v>22</v>
      </c>
      <c r="BL51" s="211">
        <v>1</v>
      </c>
      <c r="BM51" s="211" t="s">
        <v>10391</v>
      </c>
      <c r="BN51" s="69" t="s">
        <v>286</v>
      </c>
      <c r="BO51" s="69"/>
      <c r="BP51" s="69"/>
      <c r="BQ51" s="69"/>
      <c r="BR51" s="69"/>
      <c r="BS51" s="69"/>
      <c r="BT51" s="69"/>
      <c r="BU51" s="69"/>
      <c r="BV51" s="69"/>
      <c r="BW51" s="69"/>
      <c r="BX51" s="69"/>
      <c r="BY51" s="69"/>
      <c r="BZ51" s="69"/>
      <c r="CA51" s="69"/>
      <c r="CB51" s="69"/>
      <c r="CC51" s="69"/>
      <c r="CD51" s="69"/>
      <c r="CE51" s="69"/>
    </row>
    <row r="52" spans="1:83" s="211" customFormat="1" ht="15" hidden="1" customHeight="1" x14ac:dyDescent="0.25">
      <c r="A52" s="211" t="s">
        <v>7899</v>
      </c>
      <c r="B52" s="211" t="s">
        <v>282</v>
      </c>
      <c r="C52" s="211" t="s">
        <v>13157</v>
      </c>
      <c r="D52" s="211" t="s">
        <v>7848</v>
      </c>
      <c r="E52" s="211" t="s">
        <v>10933</v>
      </c>
      <c r="F52" s="211" t="s">
        <v>5328</v>
      </c>
      <c r="G52" s="211" t="s">
        <v>5328</v>
      </c>
      <c r="H52" s="211" t="s">
        <v>216</v>
      </c>
      <c r="I52" s="211" t="s">
        <v>282</v>
      </c>
      <c r="J52" s="211" t="s">
        <v>216</v>
      </c>
      <c r="K52" s="211" t="s">
        <v>282</v>
      </c>
      <c r="L52" s="211" t="s">
        <v>5328</v>
      </c>
      <c r="M52" s="211" t="s">
        <v>13158</v>
      </c>
      <c r="N52" s="211" t="s">
        <v>5328</v>
      </c>
      <c r="O52" s="149" t="s">
        <v>11508</v>
      </c>
      <c r="P52" s="149" t="s">
        <v>636</v>
      </c>
      <c r="Q52" s="211" t="s">
        <v>282</v>
      </c>
      <c r="R52" s="211" t="s">
        <v>282</v>
      </c>
      <c r="S52" s="211" t="s">
        <v>282</v>
      </c>
      <c r="T52" s="211">
        <v>24</v>
      </c>
      <c r="U52" s="211" t="s">
        <v>183</v>
      </c>
      <c r="V52" s="211" t="s">
        <v>282</v>
      </c>
      <c r="W52" s="211" t="s">
        <v>143</v>
      </c>
      <c r="X52" s="211" t="s">
        <v>273</v>
      </c>
      <c r="Y52" s="211" t="s">
        <v>395</v>
      </c>
      <c r="Z52" s="211" t="s">
        <v>10498</v>
      </c>
      <c r="AA52" s="211">
        <v>6</v>
      </c>
      <c r="AB52" s="211" t="s">
        <v>567</v>
      </c>
      <c r="AC52" s="211">
        <v>13.5</v>
      </c>
      <c r="AD52" s="211">
        <v>4.2</v>
      </c>
      <c r="AE52" s="211" t="s">
        <v>10499</v>
      </c>
      <c r="AF52" s="211" t="s">
        <v>10365</v>
      </c>
      <c r="AG52" s="211" t="s">
        <v>273</v>
      </c>
      <c r="AH52" s="211" t="s">
        <v>273</v>
      </c>
      <c r="AI52" s="211" t="s">
        <v>273</v>
      </c>
      <c r="AJ52" s="211" t="s">
        <v>13154</v>
      </c>
      <c r="AK52" s="211" t="s">
        <v>13155</v>
      </c>
      <c r="AL52" s="211">
        <v>21</v>
      </c>
      <c r="AM52" s="211">
        <v>29</v>
      </c>
      <c r="AN52" s="211">
        <v>54</v>
      </c>
      <c r="AO52" s="211">
        <v>50</v>
      </c>
      <c r="AP52" s="211" t="s">
        <v>13156</v>
      </c>
      <c r="AQ52" s="211" t="s">
        <v>10377</v>
      </c>
      <c r="AR52" s="211" t="s">
        <v>22</v>
      </c>
      <c r="AS52" s="211" t="s">
        <v>13161</v>
      </c>
      <c r="AT52" s="211" t="s">
        <v>4788</v>
      </c>
      <c r="AU52" s="211" t="s">
        <v>10397</v>
      </c>
      <c r="AV52" s="211" t="s">
        <v>4788</v>
      </c>
      <c r="AW52" s="211" t="s">
        <v>10391</v>
      </c>
      <c r="AX52" s="211" t="s">
        <v>10391</v>
      </c>
      <c r="AY52" s="211" t="s">
        <v>10391</v>
      </c>
      <c r="AZ52" s="211" t="s">
        <v>10390</v>
      </c>
      <c r="BA52" s="211" t="s">
        <v>22</v>
      </c>
      <c r="BB52" s="211" t="s">
        <v>22</v>
      </c>
      <c r="BC52" s="211" t="s">
        <v>248</v>
      </c>
      <c r="BD52" s="211" t="s">
        <v>10391</v>
      </c>
      <c r="BE52" s="211" t="s">
        <v>10387</v>
      </c>
      <c r="BF52" s="211" t="s">
        <v>282</v>
      </c>
      <c r="BG52" s="211" t="s">
        <v>22</v>
      </c>
      <c r="BH52" s="211" t="s">
        <v>282</v>
      </c>
      <c r="BI52" s="211" t="s">
        <v>10390</v>
      </c>
      <c r="BJ52" s="211" t="s">
        <v>13163</v>
      </c>
      <c r="BK52" s="211" t="s">
        <v>10387</v>
      </c>
      <c r="BL52" s="211" t="s">
        <v>282</v>
      </c>
      <c r="BM52" s="211" t="s">
        <v>10391</v>
      </c>
      <c r="BN52" s="211" t="s">
        <v>7900</v>
      </c>
    </row>
    <row r="53" spans="1:83" ht="15" customHeight="1" x14ac:dyDescent="0.25">
      <c r="A53" s="68" t="s">
        <v>13406</v>
      </c>
      <c r="B53" s="68" t="s">
        <v>5734</v>
      </c>
      <c r="C53" s="68" t="s">
        <v>10613</v>
      </c>
      <c r="D53" s="68" t="s">
        <v>9554</v>
      </c>
      <c r="E53" s="211" t="s">
        <v>10933</v>
      </c>
      <c r="F53" s="211" t="s">
        <v>216</v>
      </c>
      <c r="G53" s="160" t="s">
        <v>5328</v>
      </c>
      <c r="H53" s="160" t="s">
        <v>5328</v>
      </c>
      <c r="I53" s="160">
        <v>10</v>
      </c>
      <c r="J53" s="160" t="s">
        <v>216</v>
      </c>
      <c r="K53" s="160" t="s">
        <v>282</v>
      </c>
      <c r="L53" s="160" t="s">
        <v>216</v>
      </c>
      <c r="M53" s="160" t="s">
        <v>282</v>
      </c>
      <c r="N53" s="211" t="s">
        <v>5328</v>
      </c>
      <c r="O53" s="68" t="s">
        <v>10937</v>
      </c>
      <c r="P53" s="68" t="s">
        <v>811</v>
      </c>
      <c r="Q53" s="68" t="s">
        <v>282</v>
      </c>
      <c r="R53" s="68" t="s">
        <v>282</v>
      </c>
      <c r="S53" s="68" t="s">
        <v>282</v>
      </c>
      <c r="T53" s="181">
        <v>103</v>
      </c>
      <c r="U53" s="211" t="s">
        <v>183</v>
      </c>
      <c r="V53" s="211" t="s">
        <v>10614</v>
      </c>
      <c r="W53" s="181" t="s">
        <v>283</v>
      </c>
      <c r="X53" s="181" t="s">
        <v>25</v>
      </c>
      <c r="Y53" s="181" t="s">
        <v>395</v>
      </c>
      <c r="Z53" s="181" t="s">
        <v>10498</v>
      </c>
      <c r="AA53" s="211">
        <v>8</v>
      </c>
      <c r="AB53" s="211" t="s">
        <v>193</v>
      </c>
      <c r="AC53" s="211">
        <v>27</v>
      </c>
      <c r="AD53" s="211">
        <v>7.9</v>
      </c>
      <c r="AE53" s="211" t="s">
        <v>10512</v>
      </c>
      <c r="AF53" s="160" t="s">
        <v>10364</v>
      </c>
      <c r="AG53" s="181" t="s">
        <v>273</v>
      </c>
      <c r="AH53" s="181" t="s">
        <v>273</v>
      </c>
      <c r="AI53" s="181" t="s">
        <v>273</v>
      </c>
      <c r="AJ53" s="181" t="s">
        <v>273</v>
      </c>
      <c r="AK53" s="211" t="s">
        <v>10620</v>
      </c>
      <c r="AL53" s="181">
        <v>77</v>
      </c>
      <c r="AM53" s="181" t="s">
        <v>273</v>
      </c>
      <c r="AN53" s="211" t="s">
        <v>273</v>
      </c>
      <c r="AO53" s="211">
        <v>57</v>
      </c>
      <c r="AP53" s="211" t="s">
        <v>13407</v>
      </c>
      <c r="AQ53" s="181" t="s">
        <v>10379</v>
      </c>
      <c r="AR53" s="188" t="s">
        <v>55</v>
      </c>
      <c r="AS53" s="193" t="s">
        <v>10621</v>
      </c>
      <c r="AT53" s="197" t="s">
        <v>10390</v>
      </c>
      <c r="AU53" s="203" t="s">
        <v>10394</v>
      </c>
      <c r="AV53" s="211" t="s">
        <v>4788</v>
      </c>
      <c r="AW53" s="211" t="s">
        <v>10391</v>
      </c>
      <c r="AX53" s="211" t="s">
        <v>10391</v>
      </c>
      <c r="AY53" s="211" t="s">
        <v>10391</v>
      </c>
      <c r="AZ53" s="211" t="s">
        <v>10390</v>
      </c>
      <c r="BA53" s="211" t="s">
        <v>10387</v>
      </c>
      <c r="BB53" s="211" t="s">
        <v>10387</v>
      </c>
      <c r="BC53" s="211" t="s">
        <v>10411</v>
      </c>
      <c r="BD53" s="211" t="s">
        <v>4788</v>
      </c>
      <c r="BE53" s="211" t="s">
        <v>10387</v>
      </c>
      <c r="BF53" s="211" t="s">
        <v>282</v>
      </c>
      <c r="BG53" s="211" t="s">
        <v>10387</v>
      </c>
      <c r="BH53" s="211" t="s">
        <v>10618</v>
      </c>
      <c r="BI53" s="211" t="s">
        <v>10391</v>
      </c>
      <c r="BJ53" s="211" t="s">
        <v>10622</v>
      </c>
      <c r="BK53" s="211" t="s">
        <v>10387</v>
      </c>
      <c r="BL53" s="211" t="s">
        <v>282</v>
      </c>
      <c r="BM53" s="211" t="s">
        <v>4788</v>
      </c>
      <c r="BN53" s="68" t="s">
        <v>956</v>
      </c>
      <c r="BO53" s="68" t="s">
        <v>7963</v>
      </c>
      <c r="BP53" s="68"/>
      <c r="BQ53" s="68"/>
      <c r="BR53" s="68"/>
      <c r="BS53" s="68"/>
      <c r="BT53" s="68"/>
      <c r="BU53" s="68"/>
      <c r="BV53" s="68"/>
      <c r="BW53" s="68"/>
      <c r="BX53" s="68"/>
      <c r="BY53" s="68"/>
      <c r="BZ53" s="68"/>
      <c r="CA53" s="68"/>
      <c r="CB53" s="68"/>
      <c r="CC53" s="68"/>
      <c r="CD53" s="68"/>
      <c r="CE53" s="68"/>
    </row>
    <row r="54" spans="1:83" s="160" customFormat="1" ht="15" hidden="1" customHeight="1" x14ac:dyDescent="0.25">
      <c r="A54" s="160" t="s">
        <v>828</v>
      </c>
      <c r="B54" s="160" t="s">
        <v>282</v>
      </c>
      <c r="C54" s="160" t="s">
        <v>10632</v>
      </c>
      <c r="D54" s="160" t="s">
        <v>564</v>
      </c>
      <c r="E54" s="211" t="s">
        <v>10933</v>
      </c>
      <c r="F54" s="211" t="s">
        <v>216</v>
      </c>
      <c r="G54" s="160" t="s">
        <v>5328</v>
      </c>
      <c r="H54" s="160" t="s">
        <v>5328</v>
      </c>
      <c r="I54" s="160">
        <v>1</v>
      </c>
      <c r="J54" s="160" t="s">
        <v>5328</v>
      </c>
      <c r="K54" s="160" t="s">
        <v>5341</v>
      </c>
      <c r="L54" s="160" t="s">
        <v>216</v>
      </c>
      <c r="M54" s="160" t="s">
        <v>282</v>
      </c>
      <c r="N54" s="211" t="s">
        <v>5328</v>
      </c>
      <c r="O54" s="160" t="s">
        <v>10461</v>
      </c>
      <c r="P54" s="160" t="s">
        <v>310</v>
      </c>
      <c r="Q54" s="160" t="s">
        <v>282</v>
      </c>
      <c r="R54" s="160" t="s">
        <v>282</v>
      </c>
      <c r="S54" s="160" t="s">
        <v>282</v>
      </c>
      <c r="T54" s="181">
        <v>80</v>
      </c>
      <c r="U54" s="211" t="s">
        <v>183</v>
      </c>
      <c r="V54" s="211" t="s">
        <v>10624</v>
      </c>
      <c r="W54" s="181" t="s">
        <v>143</v>
      </c>
      <c r="X54" s="181" t="s">
        <v>282</v>
      </c>
      <c r="Y54" s="181" t="s">
        <v>395</v>
      </c>
      <c r="Z54" s="181" t="s">
        <v>10498</v>
      </c>
      <c r="AA54" s="211">
        <v>22</v>
      </c>
      <c r="AB54" s="211" t="s">
        <v>220</v>
      </c>
      <c r="AC54" s="211">
        <v>24.5</v>
      </c>
      <c r="AD54" s="211">
        <v>13</v>
      </c>
      <c r="AE54" s="211" t="s">
        <v>10499</v>
      </c>
      <c r="AF54" s="160" t="s">
        <v>10365</v>
      </c>
      <c r="AG54" s="181" t="s">
        <v>273</v>
      </c>
      <c r="AH54" s="181" t="s">
        <v>273</v>
      </c>
      <c r="AI54" s="181" t="s">
        <v>273</v>
      </c>
      <c r="AJ54" s="181" t="s">
        <v>273</v>
      </c>
      <c r="AK54" s="211" t="s">
        <v>10623</v>
      </c>
      <c r="AL54" s="181">
        <v>100</v>
      </c>
      <c r="AM54" s="181">
        <v>100</v>
      </c>
      <c r="AN54" s="211">
        <v>34</v>
      </c>
      <c r="AO54" s="211">
        <v>84</v>
      </c>
      <c r="AP54" s="211" t="s">
        <v>10631</v>
      </c>
      <c r="AQ54" s="181" t="s">
        <v>10382</v>
      </c>
      <c r="AR54" s="188" t="s">
        <v>55</v>
      </c>
      <c r="AS54" s="193" t="s">
        <v>10625</v>
      </c>
      <c r="AT54" s="197" t="s">
        <v>10390</v>
      </c>
      <c r="AU54" s="203" t="s">
        <v>10400</v>
      </c>
      <c r="AV54" s="211" t="s">
        <v>10390</v>
      </c>
      <c r="AW54" s="211" t="s">
        <v>10391</v>
      </c>
      <c r="AX54" s="211" t="s">
        <v>10391</v>
      </c>
      <c r="AY54" s="211" t="s">
        <v>10391</v>
      </c>
      <c r="AZ54" s="211" t="s">
        <v>10390</v>
      </c>
      <c r="BA54" s="211" t="s">
        <v>10387</v>
      </c>
      <c r="BB54" s="211" t="s">
        <v>10387</v>
      </c>
      <c r="BC54" s="211" t="s">
        <v>10411</v>
      </c>
      <c r="BD54" s="211" t="s">
        <v>4788</v>
      </c>
      <c r="BE54" s="211" t="s">
        <v>10387</v>
      </c>
      <c r="BF54" s="211" t="s">
        <v>282</v>
      </c>
      <c r="BG54" s="211" t="s">
        <v>22</v>
      </c>
      <c r="BH54" s="211" t="s">
        <v>282</v>
      </c>
      <c r="BI54" s="211" t="s">
        <v>10390</v>
      </c>
      <c r="BJ54" s="211" t="s">
        <v>10634</v>
      </c>
      <c r="BK54" s="211" t="s">
        <v>10387</v>
      </c>
      <c r="BL54" s="211" t="s">
        <v>282</v>
      </c>
      <c r="BM54" s="211" t="s">
        <v>4788</v>
      </c>
      <c r="BN54" s="160" t="s">
        <v>830</v>
      </c>
    </row>
    <row r="55" spans="1:83" s="211" customFormat="1" ht="15" customHeight="1" x14ac:dyDescent="0.25">
      <c r="A55" s="211" t="s">
        <v>511</v>
      </c>
      <c r="B55" s="211" t="s">
        <v>13165</v>
      </c>
      <c r="C55" s="211" t="s">
        <v>13176</v>
      </c>
      <c r="D55" s="211" t="s">
        <v>841</v>
      </c>
      <c r="E55" s="211" t="s">
        <v>10933</v>
      </c>
      <c r="F55" s="211" t="s">
        <v>5328</v>
      </c>
      <c r="G55" s="211" t="s">
        <v>216</v>
      </c>
      <c r="H55" s="211" t="s">
        <v>216</v>
      </c>
      <c r="I55" s="211" t="s">
        <v>282</v>
      </c>
      <c r="J55" s="211" t="s">
        <v>216</v>
      </c>
      <c r="K55" s="211" t="s">
        <v>282</v>
      </c>
      <c r="L55" s="211" t="s">
        <v>216</v>
      </c>
      <c r="M55" s="211" t="s">
        <v>282</v>
      </c>
      <c r="N55" s="211" t="s">
        <v>5328</v>
      </c>
      <c r="O55" s="211" t="s">
        <v>266</v>
      </c>
      <c r="P55" s="211" t="s">
        <v>255</v>
      </c>
      <c r="Q55" s="211" t="s">
        <v>282</v>
      </c>
      <c r="R55" s="211" t="s">
        <v>282</v>
      </c>
      <c r="S55" s="211" t="s">
        <v>282</v>
      </c>
      <c r="T55" s="211">
        <v>346</v>
      </c>
      <c r="U55" s="211" t="s">
        <v>183</v>
      </c>
      <c r="V55" s="211" t="s">
        <v>282</v>
      </c>
      <c r="W55" s="211" t="s">
        <v>13166</v>
      </c>
      <c r="X55" s="211" t="s">
        <v>11591</v>
      </c>
      <c r="Y55" s="211" t="s">
        <v>395</v>
      </c>
      <c r="Z55" s="211" t="s">
        <v>10498</v>
      </c>
      <c r="AA55" s="211">
        <v>8</v>
      </c>
      <c r="AB55" s="211" t="s">
        <v>273</v>
      </c>
      <c r="AC55" s="211" t="s">
        <v>273</v>
      </c>
      <c r="AD55" s="211" t="s">
        <v>273</v>
      </c>
      <c r="AE55" s="211" t="s">
        <v>10512</v>
      </c>
      <c r="AF55" s="211" t="s">
        <v>10364</v>
      </c>
      <c r="AG55" s="211" t="s">
        <v>273</v>
      </c>
      <c r="AH55" s="211">
        <v>28</v>
      </c>
      <c r="AI55" s="211" t="s">
        <v>273</v>
      </c>
      <c r="AJ55" s="211" t="s">
        <v>13174</v>
      </c>
      <c r="AK55" s="211" t="s">
        <v>13173</v>
      </c>
      <c r="AL55" s="211">
        <v>59</v>
      </c>
      <c r="AM55" s="211" t="s">
        <v>273</v>
      </c>
      <c r="AN55" s="211" t="s">
        <v>273</v>
      </c>
      <c r="AO55" s="211" t="s">
        <v>273</v>
      </c>
      <c r="AP55" s="211" t="s">
        <v>13167</v>
      </c>
      <c r="AQ55" s="211" t="s">
        <v>10385</v>
      </c>
      <c r="AR55" s="211" t="s">
        <v>22</v>
      </c>
      <c r="AS55" s="211" t="s">
        <v>13170</v>
      </c>
      <c r="AT55" s="211" t="s">
        <v>10390</v>
      </c>
      <c r="AU55" s="211" t="s">
        <v>10400</v>
      </c>
      <c r="AV55" s="211" t="s">
        <v>10390</v>
      </c>
      <c r="AW55" s="211" t="s">
        <v>4788</v>
      </c>
      <c r="AX55" s="211" t="s">
        <v>4788</v>
      </c>
      <c r="AY55" s="211" t="s">
        <v>4788</v>
      </c>
      <c r="AZ55" s="211" t="s">
        <v>10390</v>
      </c>
      <c r="BA55" s="211" t="s">
        <v>22</v>
      </c>
      <c r="BB55" s="211" t="s">
        <v>10387</v>
      </c>
      <c r="BC55" s="211" t="s">
        <v>10411</v>
      </c>
      <c r="BD55" s="299" t="s">
        <v>10390</v>
      </c>
      <c r="BE55" s="211" t="s">
        <v>10387</v>
      </c>
      <c r="BF55" s="211" t="s">
        <v>282</v>
      </c>
      <c r="BG55" s="211" t="s">
        <v>10387</v>
      </c>
      <c r="BH55" s="211" t="s">
        <v>13175</v>
      </c>
      <c r="BI55" s="211" t="s">
        <v>10391</v>
      </c>
      <c r="BJ55" s="211" t="s">
        <v>13178</v>
      </c>
      <c r="BK55" s="211" t="s">
        <v>10387</v>
      </c>
      <c r="BL55" s="211" t="s">
        <v>282</v>
      </c>
      <c r="BM55" s="211" t="s">
        <v>10391</v>
      </c>
      <c r="BN55" s="211" t="s">
        <v>10919</v>
      </c>
    </row>
    <row r="56" spans="1:83" s="211" customFormat="1" ht="15" customHeight="1" x14ac:dyDescent="0.25">
      <c r="A56" s="211" t="s">
        <v>1516</v>
      </c>
      <c r="B56" s="211" t="s">
        <v>1517</v>
      </c>
      <c r="C56" s="211" t="s">
        <v>282</v>
      </c>
      <c r="D56" s="211" t="s">
        <v>841</v>
      </c>
      <c r="E56" s="211" t="s">
        <v>12994</v>
      </c>
      <c r="F56" s="211" t="s">
        <v>5328</v>
      </c>
      <c r="G56" s="211" t="s">
        <v>216</v>
      </c>
      <c r="H56" s="211" t="s">
        <v>216</v>
      </c>
      <c r="I56" s="211" t="s">
        <v>282</v>
      </c>
      <c r="J56" s="211" t="s">
        <v>216</v>
      </c>
      <c r="K56" s="211" t="s">
        <v>282</v>
      </c>
      <c r="L56" s="211" t="s">
        <v>216</v>
      </c>
      <c r="M56" s="211" t="s">
        <v>282</v>
      </c>
      <c r="N56" s="211" t="s">
        <v>5328</v>
      </c>
      <c r="O56" s="211" t="s">
        <v>258</v>
      </c>
      <c r="P56" s="211" t="s">
        <v>252</v>
      </c>
      <c r="Q56" s="211" t="s">
        <v>282</v>
      </c>
      <c r="R56" s="211" t="s">
        <v>282</v>
      </c>
      <c r="S56" s="211" t="s">
        <v>282</v>
      </c>
      <c r="T56" s="211">
        <v>167</v>
      </c>
      <c r="U56" s="211" t="s">
        <v>183</v>
      </c>
      <c r="V56" s="211" t="s">
        <v>282</v>
      </c>
      <c r="W56" s="211" t="s">
        <v>13182</v>
      </c>
      <c r="X56" s="211" t="s">
        <v>10506</v>
      </c>
      <c r="Y56" s="211" t="s">
        <v>893</v>
      </c>
      <c r="Z56" s="211" t="s">
        <v>10498</v>
      </c>
      <c r="AA56" s="211">
        <v>6</v>
      </c>
      <c r="AB56" s="211" t="s">
        <v>194</v>
      </c>
      <c r="AC56" s="211">
        <v>36.36</v>
      </c>
      <c r="AD56" s="211">
        <v>5.96</v>
      </c>
      <c r="AE56" s="211" t="s">
        <v>10512</v>
      </c>
      <c r="AF56" s="211" t="s">
        <v>10364</v>
      </c>
      <c r="AG56" s="211" t="s">
        <v>273</v>
      </c>
      <c r="AH56" s="211" t="s">
        <v>273</v>
      </c>
      <c r="AI56" s="211" t="s">
        <v>273</v>
      </c>
      <c r="AJ56" s="211" t="s">
        <v>13188</v>
      </c>
      <c r="AK56" s="211" t="s">
        <v>13187</v>
      </c>
      <c r="AL56" s="211">
        <v>68</v>
      </c>
      <c r="AM56" s="211" t="s">
        <v>273</v>
      </c>
      <c r="AN56" s="211" t="s">
        <v>273</v>
      </c>
      <c r="AO56" s="211" t="s">
        <v>273</v>
      </c>
      <c r="AP56" s="211" t="s">
        <v>13183</v>
      </c>
      <c r="AQ56" s="211" t="s">
        <v>10385</v>
      </c>
      <c r="AR56" s="211" t="s">
        <v>22</v>
      </c>
      <c r="AS56" s="211" t="s">
        <v>13189</v>
      </c>
      <c r="AT56" s="211" t="s">
        <v>10390</v>
      </c>
      <c r="AU56" s="211" t="s">
        <v>10400</v>
      </c>
      <c r="AV56" s="211" t="s">
        <v>10390</v>
      </c>
      <c r="AW56" s="211" t="s">
        <v>4788</v>
      </c>
      <c r="AX56" s="211" t="s">
        <v>4788</v>
      </c>
      <c r="AY56" s="211" t="s">
        <v>4788</v>
      </c>
      <c r="AZ56" s="211" t="s">
        <v>10390</v>
      </c>
      <c r="BA56" s="211" t="s">
        <v>22</v>
      </c>
      <c r="BB56" s="211" t="s">
        <v>10387</v>
      </c>
      <c r="BC56" s="211" t="s">
        <v>10411</v>
      </c>
      <c r="BD56" s="299" t="s">
        <v>10390</v>
      </c>
      <c r="BE56" s="211" t="s">
        <v>10387</v>
      </c>
      <c r="BF56" s="211" t="s">
        <v>282</v>
      </c>
      <c r="BG56" s="211" t="s">
        <v>10387</v>
      </c>
      <c r="BH56" s="211" t="s">
        <v>13190</v>
      </c>
      <c r="BI56" s="211" t="s">
        <v>10391</v>
      </c>
      <c r="BJ56" s="211" t="s">
        <v>13181</v>
      </c>
      <c r="BK56" s="211" t="s">
        <v>22</v>
      </c>
      <c r="BL56" s="211" t="s">
        <v>13185</v>
      </c>
      <c r="BM56" s="211" t="s">
        <v>10391</v>
      </c>
      <c r="BN56" s="211" t="s">
        <v>1518</v>
      </c>
    </row>
    <row r="57" spans="1:83" s="211" customFormat="1" ht="15" customHeight="1" x14ac:dyDescent="0.25">
      <c r="A57" s="211" t="s">
        <v>4826</v>
      </c>
      <c r="B57" s="211" t="s">
        <v>1519</v>
      </c>
      <c r="C57" s="211" t="s">
        <v>13273</v>
      </c>
      <c r="D57" s="211" t="s">
        <v>841</v>
      </c>
      <c r="E57" s="211" t="s">
        <v>10933</v>
      </c>
      <c r="F57" s="211" t="s">
        <v>5328</v>
      </c>
      <c r="G57" s="211" t="s">
        <v>216</v>
      </c>
      <c r="H57" s="211" t="s">
        <v>216</v>
      </c>
      <c r="I57" s="211" t="s">
        <v>282</v>
      </c>
      <c r="J57" s="211" t="s">
        <v>216</v>
      </c>
      <c r="K57" s="211" t="s">
        <v>282</v>
      </c>
      <c r="L57" s="211" t="s">
        <v>216</v>
      </c>
      <c r="M57" s="211" t="s">
        <v>282</v>
      </c>
      <c r="N57" s="211" t="s">
        <v>5328</v>
      </c>
      <c r="O57" s="211" t="s">
        <v>266</v>
      </c>
      <c r="P57" s="211" t="s">
        <v>256</v>
      </c>
      <c r="Q57" s="211" t="s">
        <v>282</v>
      </c>
      <c r="R57" s="211" t="s">
        <v>282</v>
      </c>
      <c r="S57" s="211" t="s">
        <v>282</v>
      </c>
      <c r="T57" s="211">
        <v>275</v>
      </c>
      <c r="U57" s="211" t="s">
        <v>183</v>
      </c>
      <c r="V57" s="211" t="s">
        <v>282</v>
      </c>
      <c r="W57" s="211" t="s">
        <v>12092</v>
      </c>
      <c r="X57" s="211" t="s">
        <v>11591</v>
      </c>
      <c r="Y57" s="211" t="s">
        <v>395</v>
      </c>
      <c r="Z57" s="211" t="s">
        <v>10498</v>
      </c>
      <c r="AA57" s="211">
        <v>6</v>
      </c>
      <c r="AB57" s="211" t="s">
        <v>299</v>
      </c>
      <c r="AC57" s="211">
        <v>22.400000000000002</v>
      </c>
      <c r="AD57" s="211">
        <v>3.24</v>
      </c>
      <c r="AE57" s="211" t="s">
        <v>10512</v>
      </c>
      <c r="AF57" s="211" t="s">
        <v>10364</v>
      </c>
      <c r="AG57" s="211" t="s">
        <v>13264</v>
      </c>
      <c r="AH57" s="211">
        <v>42</v>
      </c>
      <c r="AI57" s="211" t="s">
        <v>273</v>
      </c>
      <c r="AJ57" s="211" t="s">
        <v>10640</v>
      </c>
      <c r="AK57" s="211" t="s">
        <v>13263</v>
      </c>
      <c r="AL57" s="211">
        <v>63</v>
      </c>
      <c r="AM57" s="211" t="s">
        <v>273</v>
      </c>
      <c r="AN57" s="211" t="s">
        <v>273</v>
      </c>
      <c r="AO57" s="211" t="s">
        <v>273</v>
      </c>
      <c r="AP57" s="211" t="s">
        <v>13261</v>
      </c>
      <c r="AQ57" s="211" t="s">
        <v>10385</v>
      </c>
      <c r="AR57" s="211" t="s">
        <v>22</v>
      </c>
      <c r="AS57" s="211" t="s">
        <v>13170</v>
      </c>
      <c r="AT57" s="211" t="s">
        <v>10390</v>
      </c>
      <c r="AU57" s="211" t="s">
        <v>10400</v>
      </c>
      <c r="AV57" s="211" t="s">
        <v>10390</v>
      </c>
      <c r="AW57" s="211" t="s">
        <v>4788</v>
      </c>
      <c r="AX57" s="211" t="s">
        <v>4788</v>
      </c>
      <c r="AY57" s="211" t="s">
        <v>4788</v>
      </c>
      <c r="AZ57" s="211" t="s">
        <v>10390</v>
      </c>
      <c r="BA57" s="211" t="s">
        <v>22</v>
      </c>
      <c r="BB57" s="211" t="s">
        <v>10387</v>
      </c>
      <c r="BC57" s="211" t="s">
        <v>10412</v>
      </c>
      <c r="BD57" s="211" t="s">
        <v>4788</v>
      </c>
      <c r="BE57" s="211" t="s">
        <v>10387</v>
      </c>
      <c r="BF57" s="211" t="s">
        <v>282</v>
      </c>
      <c r="BG57" s="211" t="s">
        <v>10387</v>
      </c>
      <c r="BH57" s="211" t="s">
        <v>13268</v>
      </c>
      <c r="BI57" s="211" t="s">
        <v>10391</v>
      </c>
      <c r="BJ57" s="211" t="s">
        <v>13260</v>
      </c>
      <c r="BK57" s="211" t="s">
        <v>22</v>
      </c>
      <c r="BL57" s="211" t="s">
        <v>11477</v>
      </c>
      <c r="BM57" s="211" t="s">
        <v>10391</v>
      </c>
      <c r="BN57" s="211" t="s">
        <v>1520</v>
      </c>
    </row>
    <row r="58" spans="1:83" s="211" customFormat="1" ht="15" customHeight="1" x14ac:dyDescent="0.25">
      <c r="A58" s="211" t="s">
        <v>1521</v>
      </c>
      <c r="B58" s="211" t="s">
        <v>282</v>
      </c>
      <c r="C58" s="211" t="s">
        <v>282</v>
      </c>
      <c r="D58" s="211" t="s">
        <v>755</v>
      </c>
      <c r="E58" s="211" t="s">
        <v>10933</v>
      </c>
      <c r="F58" s="211" t="s">
        <v>5328</v>
      </c>
      <c r="G58" s="211" t="s">
        <v>216</v>
      </c>
      <c r="H58" s="211" t="s">
        <v>216</v>
      </c>
      <c r="I58" s="211" t="s">
        <v>282</v>
      </c>
      <c r="J58" s="211" t="s">
        <v>216</v>
      </c>
      <c r="K58" s="211" t="s">
        <v>282</v>
      </c>
      <c r="L58" s="211" t="s">
        <v>216</v>
      </c>
      <c r="M58" s="211" t="s">
        <v>282</v>
      </c>
      <c r="N58" s="211" t="s">
        <v>5328</v>
      </c>
      <c r="O58" s="211" t="s">
        <v>266</v>
      </c>
      <c r="P58" s="211" t="s">
        <v>258</v>
      </c>
      <c r="Q58" s="211" t="s">
        <v>282</v>
      </c>
      <c r="R58" s="211" t="s">
        <v>282</v>
      </c>
      <c r="S58" s="211" t="s">
        <v>282</v>
      </c>
      <c r="T58" s="211">
        <v>242</v>
      </c>
      <c r="U58" s="211" t="s">
        <v>183</v>
      </c>
      <c r="V58" s="211" t="s">
        <v>282</v>
      </c>
      <c r="W58" s="211" t="s">
        <v>12092</v>
      </c>
      <c r="X58" s="211" t="s">
        <v>10506</v>
      </c>
      <c r="Y58" s="211" t="s">
        <v>395</v>
      </c>
      <c r="Z58" s="211" t="s">
        <v>10498</v>
      </c>
      <c r="AA58" s="211">
        <v>6</v>
      </c>
      <c r="AB58" s="211" t="s">
        <v>299</v>
      </c>
      <c r="AC58" s="211">
        <v>24.74</v>
      </c>
      <c r="AD58" s="211">
        <v>2.85</v>
      </c>
      <c r="AE58" s="211" t="s">
        <v>10512</v>
      </c>
      <c r="AF58" s="211" t="s">
        <v>10364</v>
      </c>
      <c r="AG58" s="211" t="s">
        <v>273</v>
      </c>
      <c r="AH58" s="211" t="s">
        <v>273</v>
      </c>
      <c r="AI58" s="211" t="s">
        <v>273</v>
      </c>
      <c r="AJ58" s="211" t="s">
        <v>273</v>
      </c>
      <c r="AK58" s="211" t="s">
        <v>273</v>
      </c>
      <c r="AL58" s="211" t="s">
        <v>273</v>
      </c>
      <c r="AM58" s="211" t="s">
        <v>273</v>
      </c>
      <c r="AN58" s="211" t="s">
        <v>273</v>
      </c>
      <c r="AO58" s="211" t="s">
        <v>273</v>
      </c>
      <c r="AP58" s="211" t="s">
        <v>13191</v>
      </c>
      <c r="AQ58" s="211" t="s">
        <v>10385</v>
      </c>
      <c r="AR58" s="211" t="s">
        <v>22</v>
      </c>
      <c r="AS58" s="211" t="s">
        <v>13192</v>
      </c>
      <c r="AT58" s="211" t="s">
        <v>10390</v>
      </c>
      <c r="AU58" s="211" t="s">
        <v>10400</v>
      </c>
      <c r="AV58" s="211" t="s">
        <v>10390</v>
      </c>
      <c r="AW58" s="211" t="s">
        <v>4788</v>
      </c>
      <c r="AX58" s="211" t="s">
        <v>4788</v>
      </c>
      <c r="AY58" s="211" t="s">
        <v>4788</v>
      </c>
      <c r="AZ58" s="211" t="s">
        <v>10390</v>
      </c>
      <c r="BA58" s="211" t="s">
        <v>22</v>
      </c>
      <c r="BB58" s="211" t="s">
        <v>10387</v>
      </c>
      <c r="BC58" s="211" t="s">
        <v>10411</v>
      </c>
      <c r="BD58" s="299" t="s">
        <v>10390</v>
      </c>
      <c r="BE58" s="211" t="s">
        <v>10387</v>
      </c>
      <c r="BF58" s="211" t="s">
        <v>282</v>
      </c>
      <c r="BG58" s="211" t="s">
        <v>10387</v>
      </c>
      <c r="BH58" s="211" t="s">
        <v>17890</v>
      </c>
      <c r="BI58" s="211" t="s">
        <v>10391</v>
      </c>
      <c r="BJ58" s="211" t="s">
        <v>12051</v>
      </c>
      <c r="BK58" s="211" t="s">
        <v>10387</v>
      </c>
      <c r="BL58" s="211" t="s">
        <v>282</v>
      </c>
      <c r="BM58" s="211" t="s">
        <v>10391</v>
      </c>
      <c r="BN58" s="211" t="s">
        <v>1522</v>
      </c>
    </row>
    <row r="59" spans="1:83" s="211" customFormat="1" ht="15" customHeight="1" x14ac:dyDescent="0.25">
      <c r="A59" s="211" t="s">
        <v>7338</v>
      </c>
      <c r="B59" s="211" t="s">
        <v>282</v>
      </c>
      <c r="C59" s="211" t="s">
        <v>17891</v>
      </c>
      <c r="D59" s="211" t="s">
        <v>8944</v>
      </c>
      <c r="E59" s="211" t="s">
        <v>10933</v>
      </c>
      <c r="F59" s="211" t="s">
        <v>5328</v>
      </c>
      <c r="G59" s="211" t="s">
        <v>216</v>
      </c>
      <c r="H59" s="211" t="s">
        <v>216</v>
      </c>
      <c r="I59" s="211" t="s">
        <v>282</v>
      </c>
      <c r="J59" s="211" t="s">
        <v>216</v>
      </c>
      <c r="K59" s="211" t="s">
        <v>282</v>
      </c>
      <c r="L59" s="211" t="s">
        <v>216</v>
      </c>
      <c r="M59" s="211" t="s">
        <v>282</v>
      </c>
      <c r="N59" s="211" t="s">
        <v>216</v>
      </c>
      <c r="O59" s="211" t="s">
        <v>255</v>
      </c>
      <c r="P59" s="211" t="s">
        <v>246</v>
      </c>
      <c r="Q59" s="211" t="s">
        <v>282</v>
      </c>
      <c r="R59" s="211" t="s">
        <v>282</v>
      </c>
      <c r="S59" s="211" t="s">
        <v>282</v>
      </c>
      <c r="T59" s="211">
        <v>286</v>
      </c>
      <c r="U59" s="211" t="s">
        <v>183</v>
      </c>
      <c r="V59" s="211" t="s">
        <v>282</v>
      </c>
      <c r="W59" s="211" t="s">
        <v>283</v>
      </c>
      <c r="X59" s="211" t="s">
        <v>10506</v>
      </c>
      <c r="Y59" s="211" t="s">
        <v>395</v>
      </c>
      <c r="Z59" s="211" t="s">
        <v>10498</v>
      </c>
      <c r="AA59" s="211">
        <v>6</v>
      </c>
      <c r="AB59" s="211" t="s">
        <v>299</v>
      </c>
      <c r="AC59" s="211">
        <v>23.3</v>
      </c>
      <c r="AD59" s="211" t="s">
        <v>273</v>
      </c>
      <c r="AE59" s="211" t="s">
        <v>10512</v>
      </c>
      <c r="AF59" s="211" t="s">
        <v>10364</v>
      </c>
      <c r="AG59" s="211">
        <v>5.3</v>
      </c>
      <c r="AH59" s="211">
        <v>46</v>
      </c>
      <c r="AI59" s="211" t="s">
        <v>273</v>
      </c>
      <c r="AJ59" s="211" t="s">
        <v>273</v>
      </c>
      <c r="AK59" s="211" t="s">
        <v>13291</v>
      </c>
      <c r="AL59" s="211">
        <v>61</v>
      </c>
      <c r="AM59" s="211" t="s">
        <v>273</v>
      </c>
      <c r="AN59" s="211" t="s">
        <v>273</v>
      </c>
      <c r="AO59" s="211" t="s">
        <v>273</v>
      </c>
      <c r="AP59" s="211" t="s">
        <v>13290</v>
      </c>
      <c r="AQ59" s="211" t="s">
        <v>10385</v>
      </c>
      <c r="AR59" s="211" t="s">
        <v>22</v>
      </c>
      <c r="AS59" s="211" t="s">
        <v>11423</v>
      </c>
      <c r="AT59" s="211" t="s">
        <v>10390</v>
      </c>
      <c r="AU59" s="211" t="s">
        <v>10400</v>
      </c>
      <c r="AV59" s="211" t="s">
        <v>10390</v>
      </c>
      <c r="AW59" s="211" t="s">
        <v>4788</v>
      </c>
      <c r="AX59" s="211" t="s">
        <v>4788</v>
      </c>
      <c r="AY59" s="211" t="s">
        <v>4788</v>
      </c>
      <c r="AZ59" s="211" t="s">
        <v>10390</v>
      </c>
      <c r="BA59" s="211" t="s">
        <v>10408</v>
      </c>
      <c r="BB59" s="211" t="s">
        <v>10408</v>
      </c>
      <c r="BC59" s="211" t="s">
        <v>10412</v>
      </c>
      <c r="BD59" s="211" t="s">
        <v>10390</v>
      </c>
      <c r="BE59" s="211" t="s">
        <v>10387</v>
      </c>
      <c r="BF59" s="211" t="s">
        <v>282</v>
      </c>
      <c r="BG59" s="211" t="s">
        <v>10387</v>
      </c>
      <c r="BH59" s="211" t="s">
        <v>13295</v>
      </c>
      <c r="BI59" s="211" t="s">
        <v>10391</v>
      </c>
      <c r="BJ59" s="211" t="s">
        <v>13288</v>
      </c>
      <c r="BK59" s="211" t="s">
        <v>22</v>
      </c>
      <c r="BL59" s="211">
        <v>1</v>
      </c>
      <c r="BM59" s="211" t="s">
        <v>10391</v>
      </c>
      <c r="BN59" s="211" t="s">
        <v>7339</v>
      </c>
    </row>
    <row r="60" spans="1:83" s="211" customFormat="1" ht="15" hidden="1" customHeight="1" x14ac:dyDescent="0.25">
      <c r="A60" s="211" t="s">
        <v>9861</v>
      </c>
      <c r="B60" s="211" t="s">
        <v>282</v>
      </c>
      <c r="C60" s="211" t="s">
        <v>13201</v>
      </c>
      <c r="D60" s="211" t="s">
        <v>8944</v>
      </c>
      <c r="E60" s="211" t="s">
        <v>10933</v>
      </c>
      <c r="F60" s="211" t="s">
        <v>5328</v>
      </c>
      <c r="G60" s="211" t="s">
        <v>216</v>
      </c>
      <c r="H60" s="211" t="s">
        <v>216</v>
      </c>
      <c r="I60" s="211" t="s">
        <v>282</v>
      </c>
      <c r="J60" s="211" t="s">
        <v>216</v>
      </c>
      <c r="K60" s="211" t="s">
        <v>282</v>
      </c>
      <c r="L60" s="211" t="s">
        <v>216</v>
      </c>
      <c r="M60" s="211" t="s">
        <v>282</v>
      </c>
      <c r="N60" s="211" t="s">
        <v>5328</v>
      </c>
      <c r="O60" s="211" t="s">
        <v>10470</v>
      </c>
      <c r="P60" s="211" t="s">
        <v>636</v>
      </c>
      <c r="Q60" s="211" t="s">
        <v>282</v>
      </c>
      <c r="R60" s="211" t="s">
        <v>282</v>
      </c>
      <c r="S60" s="211" t="s">
        <v>282</v>
      </c>
      <c r="T60" s="211">
        <v>121</v>
      </c>
      <c r="U60" s="211" t="s">
        <v>183</v>
      </c>
      <c r="V60" s="211" t="s">
        <v>282</v>
      </c>
      <c r="W60" s="211" t="s">
        <v>11721</v>
      </c>
      <c r="X60" s="211" t="s">
        <v>273</v>
      </c>
      <c r="Y60" s="211" t="s">
        <v>395</v>
      </c>
      <c r="Z60" s="211" t="s">
        <v>10770</v>
      </c>
      <c r="AA60" s="211">
        <v>26</v>
      </c>
      <c r="AB60" s="211" t="s">
        <v>193</v>
      </c>
      <c r="AC60" s="211">
        <v>11.82</v>
      </c>
      <c r="AD60" s="211">
        <v>8.4</v>
      </c>
      <c r="AE60" s="211" t="s">
        <v>10499</v>
      </c>
      <c r="AF60" s="211" t="s">
        <v>10365</v>
      </c>
      <c r="AG60" s="211" t="s">
        <v>273</v>
      </c>
      <c r="AH60" s="211" t="s">
        <v>273</v>
      </c>
      <c r="AI60" s="211" t="s">
        <v>273</v>
      </c>
      <c r="AJ60" s="211" t="s">
        <v>13199</v>
      </c>
      <c r="AK60" s="211" t="s">
        <v>13200</v>
      </c>
      <c r="AL60" s="211">
        <v>100</v>
      </c>
      <c r="AM60" s="211" t="s">
        <v>273</v>
      </c>
      <c r="AN60" s="211" t="s">
        <v>273</v>
      </c>
      <c r="AO60" s="211">
        <v>54</v>
      </c>
      <c r="AP60" s="211" t="s">
        <v>13202</v>
      </c>
      <c r="AQ60" s="211" t="s">
        <v>10376</v>
      </c>
      <c r="AR60" s="211" t="s">
        <v>10387</v>
      </c>
      <c r="AS60" s="211" t="s">
        <v>13203</v>
      </c>
      <c r="AT60" s="211" t="s">
        <v>10391</v>
      </c>
      <c r="AU60" s="211" t="s">
        <v>10400</v>
      </c>
      <c r="AV60" s="211" t="s">
        <v>10390</v>
      </c>
      <c r="AW60" s="211" t="s">
        <v>10391</v>
      </c>
      <c r="AX60" s="211" t="s">
        <v>10391</v>
      </c>
      <c r="AY60" s="211" t="s">
        <v>10391</v>
      </c>
      <c r="AZ60" s="211" t="s">
        <v>10390</v>
      </c>
      <c r="BA60" s="211" t="s">
        <v>10387</v>
      </c>
      <c r="BB60" s="211" t="s">
        <v>10387</v>
      </c>
      <c r="BC60" s="211" t="s">
        <v>248</v>
      </c>
      <c r="BD60" s="211" t="s">
        <v>4788</v>
      </c>
      <c r="BE60" s="211" t="s">
        <v>22</v>
      </c>
      <c r="BF60" s="211" t="s">
        <v>13193</v>
      </c>
      <c r="BG60" s="211" t="s">
        <v>10387</v>
      </c>
      <c r="BH60" s="211" t="s">
        <v>13205</v>
      </c>
      <c r="BI60" s="211" t="s">
        <v>10391</v>
      </c>
      <c r="BJ60" s="211" t="s">
        <v>13204</v>
      </c>
      <c r="BK60" s="211" t="s">
        <v>10387</v>
      </c>
      <c r="BL60" s="211" t="s">
        <v>282</v>
      </c>
      <c r="BM60" s="211" t="s">
        <v>10390</v>
      </c>
      <c r="BN60" s="211" t="s">
        <v>9862</v>
      </c>
    </row>
    <row r="61" spans="1:83" s="211" customFormat="1" ht="15" hidden="1" customHeight="1" x14ac:dyDescent="0.25">
      <c r="A61" s="211" t="s">
        <v>7908</v>
      </c>
      <c r="B61" s="211" t="s">
        <v>282</v>
      </c>
      <c r="C61" s="211" t="s">
        <v>13213</v>
      </c>
      <c r="D61" s="211" t="s">
        <v>7848</v>
      </c>
      <c r="E61" s="211" t="s">
        <v>10933</v>
      </c>
      <c r="F61" s="211" t="s">
        <v>5328</v>
      </c>
      <c r="G61" s="211" t="s">
        <v>216</v>
      </c>
      <c r="H61" s="211" t="s">
        <v>216</v>
      </c>
      <c r="I61" s="211" t="s">
        <v>282</v>
      </c>
      <c r="J61" s="211" t="s">
        <v>216</v>
      </c>
      <c r="K61" s="211" t="s">
        <v>282</v>
      </c>
      <c r="L61" s="211" t="s">
        <v>216</v>
      </c>
      <c r="M61" s="211" t="s">
        <v>282</v>
      </c>
      <c r="N61" s="211" t="s">
        <v>5328</v>
      </c>
      <c r="O61" s="211" t="s">
        <v>10667</v>
      </c>
      <c r="P61" s="211" t="s">
        <v>10461</v>
      </c>
      <c r="Q61" s="211" t="s">
        <v>282</v>
      </c>
      <c r="R61" s="211" t="s">
        <v>282</v>
      </c>
      <c r="S61" s="211" t="s">
        <v>282</v>
      </c>
      <c r="T61" s="211">
        <v>79</v>
      </c>
      <c r="U61" s="211" t="s">
        <v>183</v>
      </c>
      <c r="V61" s="211" t="s">
        <v>13211</v>
      </c>
      <c r="W61" s="211" t="s">
        <v>10547</v>
      </c>
      <c r="X61" s="211" t="s">
        <v>10506</v>
      </c>
      <c r="Y61" s="211" t="s">
        <v>395</v>
      </c>
      <c r="Z61" s="211" t="s">
        <v>10498</v>
      </c>
      <c r="AA61" s="211">
        <v>16</v>
      </c>
      <c r="AB61" s="211" t="s">
        <v>435</v>
      </c>
      <c r="AC61" s="211">
        <v>24.51</v>
      </c>
      <c r="AD61" s="211">
        <v>9.25</v>
      </c>
      <c r="AE61" s="211" t="s">
        <v>10499</v>
      </c>
      <c r="AF61" s="211" t="s">
        <v>10364</v>
      </c>
      <c r="AG61" s="211" t="s">
        <v>273</v>
      </c>
      <c r="AH61" s="211" t="s">
        <v>273</v>
      </c>
      <c r="AI61" s="211" t="s">
        <v>273</v>
      </c>
      <c r="AJ61" s="211" t="s">
        <v>13206</v>
      </c>
      <c r="AK61" s="211" t="s">
        <v>13210</v>
      </c>
      <c r="AL61" s="211">
        <v>75</v>
      </c>
      <c r="AM61" s="211">
        <v>23</v>
      </c>
      <c r="AN61" s="211">
        <v>71</v>
      </c>
      <c r="AO61" s="211">
        <v>35</v>
      </c>
      <c r="AP61" s="211" t="s">
        <v>13207</v>
      </c>
      <c r="AQ61" s="211" t="s">
        <v>10382</v>
      </c>
      <c r="AR61" s="211" t="s">
        <v>10387</v>
      </c>
      <c r="AS61" s="211" t="s">
        <v>13215</v>
      </c>
      <c r="AT61" s="211" t="s">
        <v>10391</v>
      </c>
      <c r="AU61" s="211" t="s">
        <v>10400</v>
      </c>
      <c r="AV61" s="211" t="s">
        <v>10390</v>
      </c>
      <c r="AW61" s="211" t="s">
        <v>10391</v>
      </c>
      <c r="AX61" s="211" t="s">
        <v>10391</v>
      </c>
      <c r="AY61" s="211" t="s">
        <v>10391</v>
      </c>
      <c r="AZ61" s="211" t="s">
        <v>10390</v>
      </c>
      <c r="BA61" s="211" t="s">
        <v>10408</v>
      </c>
      <c r="BB61" s="211" t="s">
        <v>10408</v>
      </c>
      <c r="BC61" s="211" t="s">
        <v>10412</v>
      </c>
      <c r="BD61" s="211" t="s">
        <v>10390</v>
      </c>
      <c r="BE61" s="211" t="s">
        <v>10387</v>
      </c>
      <c r="BF61" s="211" t="s">
        <v>282</v>
      </c>
      <c r="BG61" s="211" t="s">
        <v>10387</v>
      </c>
      <c r="BH61" s="211" t="s">
        <v>13214</v>
      </c>
      <c r="BI61" s="211" t="s">
        <v>10391</v>
      </c>
      <c r="BJ61" s="211" t="s">
        <v>12342</v>
      </c>
      <c r="BK61" s="211" t="s">
        <v>10387</v>
      </c>
      <c r="BL61" s="211" t="s">
        <v>282</v>
      </c>
      <c r="BM61" s="211" t="s">
        <v>4788</v>
      </c>
      <c r="BN61" s="211" t="s">
        <v>7909</v>
      </c>
    </row>
    <row r="62" spans="1:83" ht="15" customHeight="1" x14ac:dyDescent="0.25">
      <c r="A62" s="68" t="s">
        <v>549</v>
      </c>
      <c r="B62" s="68" t="s">
        <v>958</v>
      </c>
      <c r="C62" s="68" t="s">
        <v>10642</v>
      </c>
      <c r="D62" s="69" t="s">
        <v>443</v>
      </c>
      <c r="E62" s="211" t="s">
        <v>10933</v>
      </c>
      <c r="F62" s="211" t="s">
        <v>216</v>
      </c>
      <c r="G62" s="160" t="s">
        <v>216</v>
      </c>
      <c r="H62" s="160" t="s">
        <v>216</v>
      </c>
      <c r="I62" s="160" t="s">
        <v>282</v>
      </c>
      <c r="J62" s="160" t="s">
        <v>216</v>
      </c>
      <c r="K62" s="160" t="s">
        <v>282</v>
      </c>
      <c r="L62" s="160" t="s">
        <v>216</v>
      </c>
      <c r="M62" s="160" t="s">
        <v>282</v>
      </c>
      <c r="N62" s="211" t="s">
        <v>5328</v>
      </c>
      <c r="O62" s="68" t="s">
        <v>255</v>
      </c>
      <c r="P62" s="68" t="s">
        <v>263</v>
      </c>
      <c r="Q62" s="69" t="s">
        <v>282</v>
      </c>
      <c r="R62" s="69" t="s">
        <v>282</v>
      </c>
      <c r="S62" s="69" t="s">
        <v>282</v>
      </c>
      <c r="T62" s="180">
        <v>68</v>
      </c>
      <c r="U62" s="209" t="s">
        <v>183</v>
      </c>
      <c r="V62" s="209" t="s">
        <v>282</v>
      </c>
      <c r="W62" s="180" t="s">
        <v>10556</v>
      </c>
      <c r="X62" s="180" t="s">
        <v>10506</v>
      </c>
      <c r="Y62" s="180" t="s">
        <v>395</v>
      </c>
      <c r="Z62" s="180" t="s">
        <v>10498</v>
      </c>
      <c r="AA62" s="209">
        <v>8</v>
      </c>
      <c r="AB62" s="209" t="s">
        <v>299</v>
      </c>
      <c r="AC62" s="209">
        <v>32.51</v>
      </c>
      <c r="AD62" s="209">
        <v>5.0999999999999996</v>
      </c>
      <c r="AE62" s="209" t="s">
        <v>10512</v>
      </c>
      <c r="AF62" s="144" t="s">
        <v>10364</v>
      </c>
      <c r="AG62" s="180" t="s">
        <v>273</v>
      </c>
      <c r="AH62" s="180">
        <v>22</v>
      </c>
      <c r="AI62" s="180" t="s">
        <v>273</v>
      </c>
      <c r="AJ62" s="180" t="s">
        <v>10640</v>
      </c>
      <c r="AK62" s="209" t="s">
        <v>10641</v>
      </c>
      <c r="AL62" s="180">
        <v>63</v>
      </c>
      <c r="AM62" s="180" t="s">
        <v>273</v>
      </c>
      <c r="AN62" s="209" t="s">
        <v>273</v>
      </c>
      <c r="AO62" s="209" t="s">
        <v>273</v>
      </c>
      <c r="AP62" s="209" t="s">
        <v>10643</v>
      </c>
      <c r="AQ62" s="180" t="s">
        <v>10385</v>
      </c>
      <c r="AR62" s="186" t="s">
        <v>55</v>
      </c>
      <c r="AS62" s="191" t="s">
        <v>10625</v>
      </c>
      <c r="AT62" s="196" t="s">
        <v>10390</v>
      </c>
      <c r="AU62" s="201" t="s">
        <v>10400</v>
      </c>
      <c r="AV62" s="209" t="s">
        <v>10390</v>
      </c>
      <c r="AW62" s="209" t="s">
        <v>4788</v>
      </c>
      <c r="AX62" s="209" t="s">
        <v>4788</v>
      </c>
      <c r="AY62" s="209" t="s">
        <v>4788</v>
      </c>
      <c r="AZ62" s="209" t="s">
        <v>10390</v>
      </c>
      <c r="BA62" s="209" t="s">
        <v>10387</v>
      </c>
      <c r="BB62" s="209" t="s">
        <v>10387</v>
      </c>
      <c r="BC62" s="209" t="s">
        <v>10411</v>
      </c>
      <c r="BD62" s="209" t="s">
        <v>4788</v>
      </c>
      <c r="BE62" s="209" t="s">
        <v>10387</v>
      </c>
      <c r="BF62" s="209" t="s">
        <v>282</v>
      </c>
      <c r="BG62" s="209" t="s">
        <v>10387</v>
      </c>
      <c r="BH62" s="209" t="s">
        <v>10648</v>
      </c>
      <c r="BI62" s="209" t="s">
        <v>10391</v>
      </c>
      <c r="BJ62" s="209" t="s">
        <v>273</v>
      </c>
      <c r="BK62" s="209" t="s">
        <v>22</v>
      </c>
      <c r="BL62" s="209">
        <v>1</v>
      </c>
      <c r="BM62" s="209" t="s">
        <v>10391</v>
      </c>
      <c r="BN62" s="50" t="s">
        <v>550</v>
      </c>
    </row>
    <row r="63" spans="1:83" ht="15" customHeight="1" x14ac:dyDescent="0.25">
      <c r="A63" s="68" t="s">
        <v>295</v>
      </c>
      <c r="B63" s="69" t="s">
        <v>282</v>
      </c>
      <c r="C63" s="68" t="s">
        <v>10655</v>
      </c>
      <c r="D63" s="68" t="s">
        <v>564</v>
      </c>
      <c r="E63" s="211" t="s">
        <v>10933</v>
      </c>
      <c r="F63" s="211" t="s">
        <v>216</v>
      </c>
      <c r="G63" s="144" t="s">
        <v>216</v>
      </c>
      <c r="H63" s="144" t="s">
        <v>216</v>
      </c>
      <c r="I63" s="144" t="s">
        <v>282</v>
      </c>
      <c r="J63" s="144" t="s">
        <v>216</v>
      </c>
      <c r="K63" s="144" t="s">
        <v>282</v>
      </c>
      <c r="L63" s="144" t="s">
        <v>216</v>
      </c>
      <c r="M63" s="144" t="s">
        <v>282</v>
      </c>
      <c r="N63" s="209" t="s">
        <v>5328</v>
      </c>
      <c r="O63" s="68" t="s">
        <v>255</v>
      </c>
      <c r="P63" s="68" t="s">
        <v>252</v>
      </c>
      <c r="Q63" s="68" t="s">
        <v>282</v>
      </c>
      <c r="R63" s="68" t="s">
        <v>282</v>
      </c>
      <c r="S63" s="68" t="s">
        <v>282</v>
      </c>
      <c r="T63" s="181">
        <v>60</v>
      </c>
      <c r="U63" s="211" t="s">
        <v>183</v>
      </c>
      <c r="V63" s="211" t="s">
        <v>282</v>
      </c>
      <c r="W63" s="181" t="s">
        <v>10651</v>
      </c>
      <c r="X63" s="181" t="s">
        <v>10506</v>
      </c>
      <c r="Y63" s="181" t="s">
        <v>395</v>
      </c>
      <c r="Z63" s="181" t="s">
        <v>10498</v>
      </c>
      <c r="AA63" s="211">
        <v>12</v>
      </c>
      <c r="AB63" s="211" t="s">
        <v>299</v>
      </c>
      <c r="AC63" s="211">
        <v>26.47</v>
      </c>
      <c r="AD63" s="211">
        <v>2.12</v>
      </c>
      <c r="AE63" s="211" t="s">
        <v>10512</v>
      </c>
      <c r="AF63" s="160" t="s">
        <v>10364</v>
      </c>
      <c r="AG63" s="181" t="s">
        <v>273</v>
      </c>
      <c r="AH63" s="181" t="s">
        <v>273</v>
      </c>
      <c r="AI63" s="181" t="s">
        <v>273</v>
      </c>
      <c r="AJ63" s="181" t="s">
        <v>273</v>
      </c>
      <c r="AK63" s="211" t="s">
        <v>10656</v>
      </c>
      <c r="AL63" s="181">
        <v>52</v>
      </c>
      <c r="AM63" s="181" t="s">
        <v>273</v>
      </c>
      <c r="AN63" s="211">
        <v>53</v>
      </c>
      <c r="AO63" s="211">
        <v>88</v>
      </c>
      <c r="AP63" s="211" t="s">
        <v>10652</v>
      </c>
      <c r="AQ63" s="181" t="s">
        <v>10385</v>
      </c>
      <c r="AR63" s="188" t="s">
        <v>55</v>
      </c>
      <c r="AS63" s="193" t="s">
        <v>10657</v>
      </c>
      <c r="AT63" s="197" t="s">
        <v>10390</v>
      </c>
      <c r="AU63" s="203" t="s">
        <v>10400</v>
      </c>
      <c r="AV63" s="211" t="s">
        <v>10390</v>
      </c>
      <c r="AW63" s="211" t="s">
        <v>10391</v>
      </c>
      <c r="AX63" s="211" t="s">
        <v>10391</v>
      </c>
      <c r="AY63" s="211" t="s">
        <v>10391</v>
      </c>
      <c r="AZ63" s="211" t="s">
        <v>10390</v>
      </c>
      <c r="BA63" s="211" t="s">
        <v>10387</v>
      </c>
      <c r="BB63" s="211" t="s">
        <v>10387</v>
      </c>
      <c r="BC63" s="211" t="s">
        <v>248</v>
      </c>
      <c r="BD63" s="211" t="s">
        <v>4788</v>
      </c>
      <c r="BE63" s="211" t="s">
        <v>10387</v>
      </c>
      <c r="BF63" s="211" t="s">
        <v>282</v>
      </c>
      <c r="BG63" s="211" t="s">
        <v>22</v>
      </c>
      <c r="BH63" s="211" t="s">
        <v>282</v>
      </c>
      <c r="BI63" s="211" t="s">
        <v>10390</v>
      </c>
      <c r="BJ63" s="211" t="s">
        <v>273</v>
      </c>
      <c r="BK63" s="211" t="s">
        <v>10387</v>
      </c>
      <c r="BL63" s="211" t="s">
        <v>282</v>
      </c>
      <c r="BM63" s="211" t="s">
        <v>10390</v>
      </c>
      <c r="BN63" s="68" t="s">
        <v>960</v>
      </c>
      <c r="BO63" s="68"/>
    </row>
    <row r="64" spans="1:83" s="211" customFormat="1" ht="15" customHeight="1" x14ac:dyDescent="0.25">
      <c r="A64" s="211" t="s">
        <v>1569</v>
      </c>
      <c r="B64" s="211" t="s">
        <v>1570</v>
      </c>
      <c r="C64" s="211" t="s">
        <v>14950</v>
      </c>
      <c r="D64" s="211" t="s">
        <v>841</v>
      </c>
      <c r="E64" s="211" t="s">
        <v>10933</v>
      </c>
      <c r="F64" s="211" t="s">
        <v>5328</v>
      </c>
      <c r="G64" s="211" t="s">
        <v>5328</v>
      </c>
      <c r="H64" s="211" t="s">
        <v>216</v>
      </c>
      <c r="I64" s="211" t="s">
        <v>282</v>
      </c>
      <c r="J64" s="211" t="s">
        <v>5328</v>
      </c>
      <c r="K64" s="211" t="s">
        <v>5914</v>
      </c>
      <c r="L64" s="211" t="s">
        <v>216</v>
      </c>
      <c r="M64" s="211" t="s">
        <v>282</v>
      </c>
      <c r="N64" s="211" t="s">
        <v>5328</v>
      </c>
      <c r="O64" s="211" t="s">
        <v>261</v>
      </c>
      <c r="P64" s="211" t="s">
        <v>258</v>
      </c>
      <c r="Q64" s="211" t="s">
        <v>282</v>
      </c>
      <c r="R64" s="211" t="s">
        <v>282</v>
      </c>
      <c r="S64" s="211" t="s">
        <v>282</v>
      </c>
      <c r="T64" s="211">
        <v>202</v>
      </c>
      <c r="U64" s="211" t="s">
        <v>183</v>
      </c>
      <c r="V64" s="211" t="s">
        <v>282</v>
      </c>
      <c r="W64" s="211" t="s">
        <v>143</v>
      </c>
      <c r="X64" s="211" t="s">
        <v>10506</v>
      </c>
      <c r="Y64" s="211" t="s">
        <v>395</v>
      </c>
      <c r="Z64" s="211" t="s">
        <v>10498</v>
      </c>
      <c r="AA64" s="211">
        <v>8</v>
      </c>
      <c r="AB64" s="211" t="s">
        <v>194</v>
      </c>
      <c r="AC64" s="211">
        <v>30.35</v>
      </c>
      <c r="AD64" s="211">
        <v>4.8099999999999996</v>
      </c>
      <c r="AE64" s="211" t="s">
        <v>10512</v>
      </c>
      <c r="AF64" s="211" t="s">
        <v>10364</v>
      </c>
      <c r="AG64" s="211" t="s">
        <v>273</v>
      </c>
      <c r="AH64" s="211">
        <v>39</v>
      </c>
      <c r="AI64" s="211" t="s">
        <v>273</v>
      </c>
      <c r="AJ64" s="211" t="s">
        <v>273</v>
      </c>
      <c r="AK64" s="211" t="s">
        <v>14205</v>
      </c>
      <c r="AL64" s="211">
        <v>58</v>
      </c>
      <c r="AM64" s="211">
        <v>25</v>
      </c>
      <c r="AN64" s="211" t="s">
        <v>273</v>
      </c>
      <c r="AO64" s="211" t="s">
        <v>273</v>
      </c>
      <c r="AP64" s="211" t="s">
        <v>14948</v>
      </c>
      <c r="AQ64" s="211" t="s">
        <v>10385</v>
      </c>
      <c r="AR64" s="211" t="s">
        <v>10387</v>
      </c>
      <c r="AS64" s="211" t="s">
        <v>14951</v>
      </c>
      <c r="AT64" s="211" t="s">
        <v>10391</v>
      </c>
      <c r="AU64" s="211" t="s">
        <v>10400</v>
      </c>
      <c r="AV64" s="211" t="s">
        <v>10390</v>
      </c>
      <c r="AW64" s="211" t="s">
        <v>4788</v>
      </c>
      <c r="AX64" s="211" t="s">
        <v>4788</v>
      </c>
      <c r="AY64" s="211" t="s">
        <v>4788</v>
      </c>
      <c r="AZ64" s="211" t="s">
        <v>4788</v>
      </c>
      <c r="BA64" s="211" t="s">
        <v>22</v>
      </c>
      <c r="BB64" s="211" t="s">
        <v>10387</v>
      </c>
      <c r="BC64" s="211" t="s">
        <v>10412</v>
      </c>
      <c r="BD64" s="211" t="s">
        <v>4788</v>
      </c>
      <c r="BE64" s="211" t="s">
        <v>10387</v>
      </c>
      <c r="BF64" s="211" t="s">
        <v>282</v>
      </c>
      <c r="BG64" s="211" t="s">
        <v>22</v>
      </c>
      <c r="BH64" s="211" t="s">
        <v>13459</v>
      </c>
      <c r="BI64" s="211" t="s">
        <v>4788</v>
      </c>
      <c r="BJ64" s="211" t="s">
        <v>11221</v>
      </c>
      <c r="BK64" s="211" t="s">
        <v>22</v>
      </c>
      <c r="BL64" s="211">
        <v>1</v>
      </c>
      <c r="BM64" s="211" t="s">
        <v>10391</v>
      </c>
      <c r="BN64" s="211" t="s">
        <v>1571</v>
      </c>
    </row>
    <row r="65" spans="1:83" s="211" customFormat="1" ht="15" customHeight="1" x14ac:dyDescent="0.25">
      <c r="A65" s="211" t="s">
        <v>7193</v>
      </c>
      <c r="B65" s="211" t="s">
        <v>282</v>
      </c>
      <c r="C65" s="211" t="s">
        <v>13232</v>
      </c>
      <c r="D65" s="211" t="s">
        <v>755</v>
      </c>
      <c r="E65" s="211" t="s">
        <v>12994</v>
      </c>
      <c r="F65" s="211" t="s">
        <v>5328</v>
      </c>
      <c r="G65" s="211" t="s">
        <v>216</v>
      </c>
      <c r="H65" s="211" t="s">
        <v>216</v>
      </c>
      <c r="I65" s="211" t="s">
        <v>282</v>
      </c>
      <c r="J65" s="211" t="s">
        <v>216</v>
      </c>
      <c r="K65" s="211" t="s">
        <v>282</v>
      </c>
      <c r="L65" s="211" t="s">
        <v>216</v>
      </c>
      <c r="M65" s="211" t="s">
        <v>282</v>
      </c>
      <c r="N65" s="211" t="s">
        <v>5328</v>
      </c>
      <c r="O65" s="211" t="s">
        <v>255</v>
      </c>
      <c r="P65" s="211" t="s">
        <v>790</v>
      </c>
      <c r="Q65" s="211" t="s">
        <v>282</v>
      </c>
      <c r="R65" s="211" t="s">
        <v>282</v>
      </c>
      <c r="S65" s="211" t="s">
        <v>282</v>
      </c>
      <c r="T65" s="211">
        <v>82</v>
      </c>
      <c r="U65" s="211" t="s">
        <v>183</v>
      </c>
      <c r="V65" s="211" t="s">
        <v>282</v>
      </c>
      <c r="W65" s="211" t="s">
        <v>13230</v>
      </c>
      <c r="X65" s="211" t="s">
        <v>10506</v>
      </c>
      <c r="Y65" s="211" t="s">
        <v>395</v>
      </c>
      <c r="Z65" s="211" t="s">
        <v>10498</v>
      </c>
      <c r="AA65" s="211">
        <v>6</v>
      </c>
      <c r="AB65" s="211" t="s">
        <v>299</v>
      </c>
      <c r="AC65" s="211">
        <v>23.43</v>
      </c>
      <c r="AD65" s="211">
        <v>3.98</v>
      </c>
      <c r="AE65" s="211" t="s">
        <v>10512</v>
      </c>
      <c r="AF65" s="211" t="s">
        <v>10364</v>
      </c>
      <c r="AG65" s="211" t="s">
        <v>273</v>
      </c>
      <c r="AH65" s="211">
        <v>0</v>
      </c>
      <c r="AI65" s="211" t="s">
        <v>273</v>
      </c>
      <c r="AJ65" s="211" t="s">
        <v>13231</v>
      </c>
      <c r="AK65" s="211" t="s">
        <v>13233</v>
      </c>
      <c r="AL65" s="211">
        <v>39</v>
      </c>
      <c r="AM65" s="211" t="s">
        <v>273</v>
      </c>
      <c r="AN65" s="211" t="s">
        <v>273</v>
      </c>
      <c r="AO65" s="211" t="s">
        <v>273</v>
      </c>
      <c r="AP65" s="211" t="s">
        <v>13234</v>
      </c>
      <c r="AQ65" s="211" t="s">
        <v>10385</v>
      </c>
      <c r="AR65" s="211" t="s">
        <v>22</v>
      </c>
      <c r="AS65" s="211" t="s">
        <v>13236</v>
      </c>
      <c r="AT65" s="211" t="s">
        <v>10390</v>
      </c>
      <c r="AU65" s="211" t="s">
        <v>10400</v>
      </c>
      <c r="AV65" s="211" t="s">
        <v>10390</v>
      </c>
      <c r="AW65" s="211" t="s">
        <v>4788</v>
      </c>
      <c r="AX65" s="211" t="s">
        <v>4788</v>
      </c>
      <c r="AY65" s="211" t="s">
        <v>4788</v>
      </c>
      <c r="AZ65" s="211" t="s">
        <v>10391</v>
      </c>
      <c r="BA65" s="211" t="s">
        <v>22</v>
      </c>
      <c r="BB65" s="211" t="s">
        <v>10387</v>
      </c>
      <c r="BC65" s="211" t="s">
        <v>248</v>
      </c>
      <c r="BD65" s="211" t="s">
        <v>4788</v>
      </c>
      <c r="BE65" s="211" t="s">
        <v>22</v>
      </c>
      <c r="BF65" s="211" t="s">
        <v>13229</v>
      </c>
      <c r="BG65" s="211" t="s">
        <v>22</v>
      </c>
      <c r="BH65" s="211" t="s">
        <v>282</v>
      </c>
      <c r="BI65" s="211" t="s">
        <v>4788</v>
      </c>
      <c r="BJ65" s="211" t="s">
        <v>709</v>
      </c>
      <c r="BK65" s="211" t="s">
        <v>22</v>
      </c>
      <c r="BL65" s="211">
        <v>1</v>
      </c>
      <c r="BM65" s="211" t="s">
        <v>10391</v>
      </c>
      <c r="BN65" s="211" t="s">
        <v>7194</v>
      </c>
    </row>
    <row r="66" spans="1:83" s="211" customFormat="1" ht="15" customHeight="1" x14ac:dyDescent="0.25">
      <c r="A66" s="211" t="s">
        <v>7144</v>
      </c>
      <c r="B66" s="211" t="s">
        <v>282</v>
      </c>
      <c r="C66" s="211" t="s">
        <v>13240</v>
      </c>
      <c r="D66" s="211" t="s">
        <v>755</v>
      </c>
      <c r="E66" s="211" t="s">
        <v>12994</v>
      </c>
      <c r="F66" s="211" t="s">
        <v>5328</v>
      </c>
      <c r="G66" s="211" t="s">
        <v>216</v>
      </c>
      <c r="H66" s="211" t="s">
        <v>216</v>
      </c>
      <c r="I66" s="211" t="s">
        <v>282</v>
      </c>
      <c r="J66" s="211" t="s">
        <v>216</v>
      </c>
      <c r="K66" s="211" t="s">
        <v>282</v>
      </c>
      <c r="L66" s="211" t="s">
        <v>216</v>
      </c>
      <c r="M66" s="211" t="s">
        <v>282</v>
      </c>
      <c r="N66" s="211" t="s">
        <v>5328</v>
      </c>
      <c r="O66" s="211" t="s">
        <v>246</v>
      </c>
      <c r="P66" s="211" t="s">
        <v>790</v>
      </c>
      <c r="Q66" s="211" t="s">
        <v>282</v>
      </c>
      <c r="R66" s="211" t="s">
        <v>282</v>
      </c>
      <c r="S66" s="211" t="s">
        <v>282</v>
      </c>
      <c r="T66" s="211">
        <v>115</v>
      </c>
      <c r="U66" s="211" t="s">
        <v>183</v>
      </c>
      <c r="V66" s="211" t="s">
        <v>282</v>
      </c>
      <c r="W66" s="211" t="s">
        <v>10846</v>
      </c>
      <c r="X66" s="211" t="s">
        <v>25</v>
      </c>
      <c r="Y66" s="211" t="s">
        <v>395</v>
      </c>
      <c r="Z66" s="211" t="s">
        <v>10498</v>
      </c>
      <c r="AA66" s="211">
        <v>4</v>
      </c>
      <c r="AB66" s="211" t="s">
        <v>299</v>
      </c>
      <c r="AC66" s="211">
        <v>24.51</v>
      </c>
      <c r="AD66" s="211">
        <v>4.07</v>
      </c>
      <c r="AE66" s="211" t="s">
        <v>10512</v>
      </c>
      <c r="AF66" s="211" t="s">
        <v>10364</v>
      </c>
      <c r="AG66" s="211">
        <v>2.66</v>
      </c>
      <c r="AH66" s="211">
        <v>0</v>
      </c>
      <c r="AI66" s="211" t="s">
        <v>273</v>
      </c>
      <c r="AJ66" s="211" t="s">
        <v>273</v>
      </c>
      <c r="AK66" s="211" t="s">
        <v>13239</v>
      </c>
      <c r="AL66" s="211">
        <v>79</v>
      </c>
      <c r="AM66" s="211">
        <v>0</v>
      </c>
      <c r="AN66" s="211" t="s">
        <v>273</v>
      </c>
      <c r="AO66" s="211" t="s">
        <v>273</v>
      </c>
      <c r="AP66" s="211" t="s">
        <v>13237</v>
      </c>
      <c r="AQ66" s="211" t="s">
        <v>10385</v>
      </c>
      <c r="AR66" s="211" t="s">
        <v>22</v>
      </c>
      <c r="AS66" s="211" t="s">
        <v>13238</v>
      </c>
      <c r="AT66" s="211" t="s">
        <v>10390</v>
      </c>
      <c r="AU66" s="211" t="s">
        <v>10400</v>
      </c>
      <c r="AV66" s="211" t="s">
        <v>10390</v>
      </c>
      <c r="AW66" s="211" t="s">
        <v>4788</v>
      </c>
      <c r="AX66" s="211" t="s">
        <v>4788</v>
      </c>
      <c r="AY66" s="211" t="s">
        <v>4788</v>
      </c>
      <c r="AZ66" s="211" t="s">
        <v>10390</v>
      </c>
      <c r="BA66" s="211" t="s">
        <v>10387</v>
      </c>
      <c r="BB66" s="211" t="s">
        <v>10387</v>
      </c>
      <c r="BC66" s="211" t="s">
        <v>248</v>
      </c>
      <c r="BD66" s="211" t="s">
        <v>4788</v>
      </c>
      <c r="BE66" s="211" t="s">
        <v>10387</v>
      </c>
      <c r="BF66" s="211" t="s">
        <v>282</v>
      </c>
      <c r="BG66" s="211" t="s">
        <v>22</v>
      </c>
      <c r="BH66" s="211" t="s">
        <v>282</v>
      </c>
      <c r="BI66" s="211" t="s">
        <v>10390</v>
      </c>
      <c r="BJ66" s="211" t="s">
        <v>13245</v>
      </c>
      <c r="BK66" s="211" t="s">
        <v>22</v>
      </c>
      <c r="BL66" s="211" t="s">
        <v>11477</v>
      </c>
      <c r="BM66" s="211" t="s">
        <v>10391</v>
      </c>
      <c r="BN66" s="211" t="s">
        <v>7146</v>
      </c>
    </row>
    <row r="67" spans="1:83" ht="15" customHeight="1" x14ac:dyDescent="0.25">
      <c r="A67" s="68" t="s">
        <v>848</v>
      </c>
      <c r="B67" s="68" t="s">
        <v>5310</v>
      </c>
      <c r="C67" s="68" t="s">
        <v>10672</v>
      </c>
      <c r="D67" s="69" t="s">
        <v>443</v>
      </c>
      <c r="E67" s="211" t="s">
        <v>10933</v>
      </c>
      <c r="F67" s="211" t="s">
        <v>216</v>
      </c>
      <c r="G67" s="160" t="s">
        <v>216</v>
      </c>
      <c r="H67" s="160" t="s">
        <v>216</v>
      </c>
      <c r="I67" s="160" t="s">
        <v>282</v>
      </c>
      <c r="J67" s="160" t="s">
        <v>216</v>
      </c>
      <c r="K67" s="160" t="s">
        <v>282</v>
      </c>
      <c r="L67" s="160" t="s">
        <v>216</v>
      </c>
      <c r="M67" s="160" t="s">
        <v>282</v>
      </c>
      <c r="N67" s="211" t="s">
        <v>5328</v>
      </c>
      <c r="O67" s="68" t="s">
        <v>10667</v>
      </c>
      <c r="P67" s="68" t="s">
        <v>864</v>
      </c>
      <c r="Q67" s="68" t="s">
        <v>10670</v>
      </c>
      <c r="R67" s="68" t="s">
        <v>282</v>
      </c>
      <c r="S67" s="68" t="s">
        <v>282</v>
      </c>
      <c r="T67" s="181">
        <v>88</v>
      </c>
      <c r="U67" s="211" t="s">
        <v>183</v>
      </c>
      <c r="V67" s="211" t="s">
        <v>10660</v>
      </c>
      <c r="W67" s="181" t="s">
        <v>283</v>
      </c>
      <c r="X67" s="181" t="s">
        <v>10658</v>
      </c>
      <c r="Y67" s="181" t="s">
        <v>395</v>
      </c>
      <c r="Z67" s="181" t="s">
        <v>10498</v>
      </c>
      <c r="AA67" s="52" t="s">
        <v>10663</v>
      </c>
      <c r="AB67" s="211" t="s">
        <v>299</v>
      </c>
      <c r="AC67" s="211">
        <v>17.940000000000001</v>
      </c>
      <c r="AD67" s="211">
        <v>4.5999999999999996</v>
      </c>
      <c r="AE67" s="211" t="s">
        <v>10512</v>
      </c>
      <c r="AF67" s="160" t="s">
        <v>10364</v>
      </c>
      <c r="AG67" s="181" t="s">
        <v>273</v>
      </c>
      <c r="AH67" s="181" t="s">
        <v>273</v>
      </c>
      <c r="AI67" s="181" t="s">
        <v>273</v>
      </c>
      <c r="AJ67" s="181" t="s">
        <v>273</v>
      </c>
      <c r="AK67" s="211" t="s">
        <v>10664</v>
      </c>
      <c r="AL67" s="181">
        <v>78</v>
      </c>
      <c r="AM67" s="181" t="s">
        <v>273</v>
      </c>
      <c r="AN67" s="211" t="s">
        <v>273</v>
      </c>
      <c r="AO67" s="211" t="s">
        <v>273</v>
      </c>
      <c r="AP67" s="211" t="s">
        <v>10659</v>
      </c>
      <c r="AQ67" s="181" t="s">
        <v>10382</v>
      </c>
      <c r="AR67" s="188" t="s">
        <v>10387</v>
      </c>
      <c r="AS67" s="193" t="s">
        <v>10671</v>
      </c>
      <c r="AT67" s="197" t="s">
        <v>10391</v>
      </c>
      <c r="AU67" s="203" t="s">
        <v>10400</v>
      </c>
      <c r="AV67" s="211" t="s">
        <v>10390</v>
      </c>
      <c r="AW67" s="211" t="s">
        <v>10391</v>
      </c>
      <c r="AX67" s="211" t="s">
        <v>10391</v>
      </c>
      <c r="AY67" s="211" t="s">
        <v>10391</v>
      </c>
      <c r="AZ67" s="211" t="s">
        <v>10390</v>
      </c>
      <c r="BA67" s="211" t="s">
        <v>22</v>
      </c>
      <c r="BB67" s="211" t="s">
        <v>10387</v>
      </c>
      <c r="BC67" s="211" t="s">
        <v>248</v>
      </c>
      <c r="BD67" s="211" t="s">
        <v>4788</v>
      </c>
      <c r="BE67" s="211" t="s">
        <v>10387</v>
      </c>
      <c r="BF67" s="211" t="s">
        <v>282</v>
      </c>
      <c r="BG67" s="211" t="s">
        <v>10387</v>
      </c>
      <c r="BH67" s="211" t="s">
        <v>10673</v>
      </c>
      <c r="BI67" s="211" t="s">
        <v>10391</v>
      </c>
      <c r="BJ67" s="211" t="s">
        <v>273</v>
      </c>
      <c r="BK67" s="211" t="s">
        <v>10387</v>
      </c>
      <c r="BL67" s="211" t="s">
        <v>282</v>
      </c>
      <c r="BM67" s="211" t="s">
        <v>10390</v>
      </c>
      <c r="BN67" s="68" t="s">
        <v>961</v>
      </c>
      <c r="BO67" s="68"/>
      <c r="BP67" s="68"/>
      <c r="BQ67" s="68"/>
      <c r="BR67" s="68"/>
      <c r="BS67" s="68"/>
      <c r="BT67" s="68"/>
    </row>
    <row r="68" spans="1:83" ht="15" customHeight="1" x14ac:dyDescent="0.25">
      <c r="A68" s="68" t="s">
        <v>812</v>
      </c>
      <c r="B68" s="68" t="s">
        <v>5311</v>
      </c>
      <c r="C68" s="68" t="s">
        <v>17892</v>
      </c>
      <c r="D68" s="68" t="s">
        <v>443</v>
      </c>
      <c r="E68" s="211" t="s">
        <v>10933</v>
      </c>
      <c r="F68" s="211" t="s">
        <v>216</v>
      </c>
      <c r="G68" s="160" t="s">
        <v>216</v>
      </c>
      <c r="H68" s="160" t="s">
        <v>216</v>
      </c>
      <c r="I68" s="160" t="s">
        <v>282</v>
      </c>
      <c r="J68" s="160" t="s">
        <v>216</v>
      </c>
      <c r="K68" s="160" t="s">
        <v>282</v>
      </c>
      <c r="L68" s="160" t="s">
        <v>216</v>
      </c>
      <c r="M68" s="160" t="s">
        <v>282</v>
      </c>
      <c r="N68" s="211" t="s">
        <v>5328</v>
      </c>
      <c r="O68" s="211" t="s">
        <v>10667</v>
      </c>
      <c r="P68" s="68" t="s">
        <v>811</v>
      </c>
      <c r="Q68" s="68" t="s">
        <v>811</v>
      </c>
      <c r="R68" s="69" t="s">
        <v>282</v>
      </c>
      <c r="S68" s="69" t="s">
        <v>282</v>
      </c>
      <c r="T68" s="180">
        <v>75</v>
      </c>
      <c r="U68" s="209" t="s">
        <v>183</v>
      </c>
      <c r="V68" s="209" t="s">
        <v>10679</v>
      </c>
      <c r="W68" s="180" t="s">
        <v>283</v>
      </c>
      <c r="X68" s="180" t="s">
        <v>10658</v>
      </c>
      <c r="Y68" s="180" t="s">
        <v>395</v>
      </c>
      <c r="Z68" s="180" t="s">
        <v>10498</v>
      </c>
      <c r="AA68" s="209">
        <v>16</v>
      </c>
      <c r="AB68" s="209" t="s">
        <v>299</v>
      </c>
      <c r="AC68" s="209">
        <v>20.27</v>
      </c>
      <c r="AD68" s="209">
        <v>4.18</v>
      </c>
      <c r="AE68" s="209" t="s">
        <v>10512</v>
      </c>
      <c r="AF68" s="144" t="s">
        <v>10364</v>
      </c>
      <c r="AG68" s="180" t="s">
        <v>10686</v>
      </c>
      <c r="AH68" s="180">
        <v>0</v>
      </c>
      <c r="AI68" s="180" t="s">
        <v>10685</v>
      </c>
      <c r="AJ68" s="180" t="s">
        <v>273</v>
      </c>
      <c r="AK68" s="209" t="s">
        <v>10684</v>
      </c>
      <c r="AL68" s="180">
        <v>64</v>
      </c>
      <c r="AM68" s="180" t="s">
        <v>273</v>
      </c>
      <c r="AN68" s="209" t="s">
        <v>273</v>
      </c>
      <c r="AO68" s="209" t="s">
        <v>273</v>
      </c>
      <c r="AP68" s="209" t="s">
        <v>10678</v>
      </c>
      <c r="AQ68" s="180" t="s">
        <v>10382</v>
      </c>
      <c r="AR68" s="186" t="s">
        <v>10387</v>
      </c>
      <c r="AS68" s="191" t="s">
        <v>17893</v>
      </c>
      <c r="AT68" s="196" t="s">
        <v>10391</v>
      </c>
      <c r="AU68" s="201" t="s">
        <v>10400</v>
      </c>
      <c r="AV68" s="209" t="s">
        <v>10390</v>
      </c>
      <c r="AW68" s="209" t="s">
        <v>10391</v>
      </c>
      <c r="AX68" s="209" t="s">
        <v>10391</v>
      </c>
      <c r="AY68" s="209" t="s">
        <v>10391</v>
      </c>
      <c r="AZ68" s="209" t="s">
        <v>4788</v>
      </c>
      <c r="BA68" s="209" t="s">
        <v>10387</v>
      </c>
      <c r="BB68" s="209" t="s">
        <v>10387</v>
      </c>
      <c r="BC68" s="209" t="s">
        <v>10411</v>
      </c>
      <c r="BD68" s="209" t="s">
        <v>4788</v>
      </c>
      <c r="BE68" s="209" t="s">
        <v>10387</v>
      </c>
      <c r="BF68" s="209" t="s">
        <v>282</v>
      </c>
      <c r="BG68" s="209" t="s">
        <v>22</v>
      </c>
      <c r="BH68" s="209" t="s">
        <v>282</v>
      </c>
      <c r="BI68" s="209" t="s">
        <v>10390</v>
      </c>
      <c r="BJ68" s="209" t="s">
        <v>10687</v>
      </c>
      <c r="BK68" s="209" t="s">
        <v>10387</v>
      </c>
      <c r="BL68" s="209" t="s">
        <v>282</v>
      </c>
      <c r="BM68" s="209" t="s">
        <v>4788</v>
      </c>
      <c r="BN68" s="68" t="s">
        <v>962</v>
      </c>
      <c r="BO68" s="68"/>
      <c r="BP68" s="68"/>
      <c r="BQ68" s="68"/>
      <c r="BR68" s="68"/>
      <c r="BS68" s="68"/>
      <c r="BT68" s="68"/>
      <c r="BU68" s="68"/>
      <c r="BV68" s="68"/>
      <c r="BW68" s="68"/>
      <c r="BX68" s="68"/>
      <c r="BY68" s="68"/>
      <c r="BZ68" s="68"/>
      <c r="CA68" s="68"/>
      <c r="CB68" s="68"/>
      <c r="CC68" s="68"/>
      <c r="CD68" s="68"/>
      <c r="CE68" s="68"/>
    </row>
    <row r="69" spans="1:83" s="211" customFormat="1" ht="15" customHeight="1" x14ac:dyDescent="0.25">
      <c r="A69" s="211" t="s">
        <v>1581</v>
      </c>
      <c r="B69" s="211" t="s">
        <v>1581</v>
      </c>
      <c r="C69" s="211" t="s">
        <v>17894</v>
      </c>
      <c r="D69" s="211" t="s">
        <v>841</v>
      </c>
      <c r="E69" s="211" t="s">
        <v>10933</v>
      </c>
      <c r="F69" s="211" t="s">
        <v>5328</v>
      </c>
      <c r="G69" s="211" t="s">
        <v>216</v>
      </c>
      <c r="H69" s="211" t="s">
        <v>216</v>
      </c>
      <c r="I69" s="211" t="s">
        <v>282</v>
      </c>
      <c r="J69" s="211" t="s">
        <v>216</v>
      </c>
      <c r="K69" s="211" t="s">
        <v>282</v>
      </c>
      <c r="L69" s="211" t="s">
        <v>216</v>
      </c>
      <c r="M69" s="211" t="s">
        <v>282</v>
      </c>
      <c r="N69" s="211" t="s">
        <v>5328</v>
      </c>
      <c r="O69" s="211" t="s">
        <v>263</v>
      </c>
      <c r="P69" s="211" t="s">
        <v>263</v>
      </c>
      <c r="Q69" s="211" t="s">
        <v>790</v>
      </c>
      <c r="R69" s="211" t="s">
        <v>282</v>
      </c>
      <c r="S69" s="211" t="s">
        <v>282</v>
      </c>
      <c r="T69" s="211">
        <v>58</v>
      </c>
      <c r="U69" s="211" t="s">
        <v>183</v>
      </c>
      <c r="V69" s="211" t="s">
        <v>282</v>
      </c>
      <c r="W69" s="211" t="s">
        <v>10866</v>
      </c>
      <c r="X69" s="211" t="s">
        <v>25</v>
      </c>
      <c r="Y69" s="211" t="s">
        <v>395</v>
      </c>
      <c r="Z69" s="211" t="s">
        <v>10498</v>
      </c>
      <c r="AA69" s="211">
        <v>4</v>
      </c>
      <c r="AB69" s="211" t="s">
        <v>299</v>
      </c>
      <c r="AC69" s="211">
        <v>17.62</v>
      </c>
      <c r="AD69" s="211">
        <v>4.8899999999999997</v>
      </c>
      <c r="AE69" s="211" t="s">
        <v>10512</v>
      </c>
      <c r="AF69" s="211" t="s">
        <v>10365</v>
      </c>
      <c r="AG69" s="211" t="s">
        <v>273</v>
      </c>
      <c r="AH69" s="211" t="s">
        <v>273</v>
      </c>
      <c r="AI69" s="211" t="s">
        <v>273</v>
      </c>
      <c r="AJ69" s="211" t="s">
        <v>273</v>
      </c>
      <c r="AK69" s="211" t="s">
        <v>13251</v>
      </c>
      <c r="AL69" s="211">
        <v>100</v>
      </c>
      <c r="AM69" s="211" t="s">
        <v>273</v>
      </c>
      <c r="AN69" s="211" t="s">
        <v>273</v>
      </c>
      <c r="AO69" s="211" t="s">
        <v>273</v>
      </c>
      <c r="AP69" s="134" t="s">
        <v>13248</v>
      </c>
      <c r="AQ69" s="211" t="s">
        <v>10385</v>
      </c>
      <c r="AR69" s="211" t="s">
        <v>22</v>
      </c>
      <c r="AS69" s="211" t="s">
        <v>13250</v>
      </c>
      <c r="AT69" s="211" t="s">
        <v>10390</v>
      </c>
      <c r="AU69" s="211" t="s">
        <v>10396</v>
      </c>
      <c r="AV69" s="211" t="s">
        <v>4788</v>
      </c>
      <c r="AW69" s="211" t="s">
        <v>4788</v>
      </c>
      <c r="AX69" s="211" t="s">
        <v>4788</v>
      </c>
      <c r="AY69" s="211" t="s">
        <v>4788</v>
      </c>
      <c r="AZ69" s="211" t="s">
        <v>4788</v>
      </c>
      <c r="BA69" s="211" t="s">
        <v>22</v>
      </c>
      <c r="BB69" s="211" t="s">
        <v>10387</v>
      </c>
      <c r="BC69" s="211" t="s">
        <v>10411</v>
      </c>
      <c r="BD69" s="299" t="s">
        <v>10390</v>
      </c>
      <c r="BE69" s="211" t="s">
        <v>10387</v>
      </c>
      <c r="BF69" s="211" t="s">
        <v>282</v>
      </c>
      <c r="BG69" s="211" t="s">
        <v>22</v>
      </c>
      <c r="BH69" s="211" t="s">
        <v>282</v>
      </c>
      <c r="BI69" s="211" t="s">
        <v>10390</v>
      </c>
      <c r="BJ69" s="211" t="s">
        <v>273</v>
      </c>
      <c r="BK69" s="211" t="s">
        <v>10387</v>
      </c>
      <c r="BL69" s="211" t="s">
        <v>282</v>
      </c>
      <c r="BM69" s="211" t="s">
        <v>10390</v>
      </c>
      <c r="BN69" s="211" t="s">
        <v>1582</v>
      </c>
    </row>
    <row r="70" spans="1:83" ht="15" customHeight="1" x14ac:dyDescent="0.25">
      <c r="A70" s="68" t="s">
        <v>482</v>
      </c>
      <c r="B70" s="68" t="s">
        <v>5704</v>
      </c>
      <c r="C70" s="68" t="s">
        <v>10702</v>
      </c>
      <c r="D70" s="69" t="s">
        <v>841</v>
      </c>
      <c r="E70" s="211" t="s">
        <v>10933</v>
      </c>
      <c r="F70" s="211" t="s">
        <v>216</v>
      </c>
      <c r="G70" s="160" t="s">
        <v>216</v>
      </c>
      <c r="H70" s="160" t="s">
        <v>216</v>
      </c>
      <c r="I70" s="160" t="s">
        <v>282</v>
      </c>
      <c r="J70" s="160" t="s">
        <v>216</v>
      </c>
      <c r="K70" s="160" t="s">
        <v>282</v>
      </c>
      <c r="L70" s="160" t="s">
        <v>216</v>
      </c>
      <c r="M70" s="160" t="s">
        <v>282</v>
      </c>
      <c r="N70" s="211" t="s">
        <v>5328</v>
      </c>
      <c r="O70" s="68" t="s">
        <v>10461</v>
      </c>
      <c r="P70" s="68" t="s">
        <v>10691</v>
      </c>
      <c r="Q70" s="68" t="s">
        <v>10690</v>
      </c>
      <c r="R70" s="68" t="s">
        <v>811</v>
      </c>
      <c r="S70" s="68" t="s">
        <v>282</v>
      </c>
      <c r="T70" s="181">
        <v>207</v>
      </c>
      <c r="U70" s="211" t="s">
        <v>183</v>
      </c>
      <c r="V70" s="211" t="s">
        <v>282</v>
      </c>
      <c r="W70" s="181" t="s">
        <v>10491</v>
      </c>
      <c r="X70" s="181" t="s">
        <v>10506</v>
      </c>
      <c r="Y70" s="181" t="s">
        <v>395</v>
      </c>
      <c r="Z70" s="181" t="s">
        <v>10498</v>
      </c>
      <c r="AA70" s="211">
        <v>12</v>
      </c>
      <c r="AB70" s="211" t="s">
        <v>194</v>
      </c>
      <c r="AC70" s="211">
        <v>29.66</v>
      </c>
      <c r="AD70" s="211">
        <v>5.99</v>
      </c>
      <c r="AE70" s="211" t="s">
        <v>10512</v>
      </c>
      <c r="AF70" s="160" t="s">
        <v>10364</v>
      </c>
      <c r="AG70" s="181" t="s">
        <v>10704</v>
      </c>
      <c r="AH70" s="181">
        <v>74</v>
      </c>
      <c r="AI70" s="181" t="s">
        <v>273</v>
      </c>
      <c r="AJ70" s="181" t="s">
        <v>273</v>
      </c>
      <c r="AK70" s="211" t="s">
        <v>10703</v>
      </c>
      <c r="AL70" s="181">
        <v>58</v>
      </c>
      <c r="AM70" s="181" t="s">
        <v>273</v>
      </c>
      <c r="AN70" s="211" t="s">
        <v>273</v>
      </c>
      <c r="AO70" s="211">
        <v>56</v>
      </c>
      <c r="AP70" s="134" t="s">
        <v>10692</v>
      </c>
      <c r="AQ70" s="181" t="s">
        <v>10385</v>
      </c>
      <c r="AR70" s="188" t="s">
        <v>22</v>
      </c>
      <c r="AS70" s="193" t="s">
        <v>10701</v>
      </c>
      <c r="AT70" s="197" t="s">
        <v>10390</v>
      </c>
      <c r="AU70" s="203" t="s">
        <v>10400</v>
      </c>
      <c r="AV70" s="211" t="s">
        <v>10390</v>
      </c>
      <c r="AW70" s="211" t="s">
        <v>10390</v>
      </c>
      <c r="AX70" s="211" t="s">
        <v>10390</v>
      </c>
      <c r="AY70" s="211" t="s">
        <v>10390</v>
      </c>
      <c r="AZ70" s="211" t="s">
        <v>10390</v>
      </c>
      <c r="BA70" s="211" t="s">
        <v>10408</v>
      </c>
      <c r="BB70" s="211" t="s">
        <v>10408</v>
      </c>
      <c r="BC70" s="211" t="s">
        <v>10411</v>
      </c>
      <c r="BD70" s="211" t="s">
        <v>10390</v>
      </c>
      <c r="BE70" s="211" t="s">
        <v>10387</v>
      </c>
      <c r="BF70" s="211" t="s">
        <v>282</v>
      </c>
      <c r="BG70" s="211" t="s">
        <v>10387</v>
      </c>
      <c r="BH70" s="211" t="s">
        <v>10708</v>
      </c>
      <c r="BI70" s="211" t="s">
        <v>10391</v>
      </c>
      <c r="BJ70" s="211" t="s">
        <v>10709</v>
      </c>
      <c r="BK70" s="211" t="s">
        <v>10387</v>
      </c>
      <c r="BL70" s="211" t="s">
        <v>282</v>
      </c>
      <c r="BM70" s="211" t="s">
        <v>10391</v>
      </c>
      <c r="BN70" s="68" t="s">
        <v>963</v>
      </c>
      <c r="BO70" s="68"/>
      <c r="BP70" s="68"/>
      <c r="BQ70" s="68"/>
      <c r="BR70" s="68"/>
      <c r="BS70" s="68"/>
      <c r="BT70" s="68"/>
      <c r="BU70" s="68"/>
      <c r="BV70" s="68"/>
      <c r="BW70" s="68"/>
      <c r="BX70" s="68"/>
      <c r="BY70" s="68"/>
      <c r="BZ70" s="68"/>
      <c r="CA70" s="68"/>
      <c r="CB70" s="68"/>
      <c r="CC70" s="68"/>
      <c r="CD70" s="68"/>
      <c r="CE70" s="68"/>
    </row>
    <row r="71" spans="1:83" ht="15" customHeight="1" x14ac:dyDescent="0.25">
      <c r="A71" s="69" t="s">
        <v>7880</v>
      </c>
      <c r="B71" s="69" t="s">
        <v>282</v>
      </c>
      <c r="C71" s="69" t="s">
        <v>10723</v>
      </c>
      <c r="D71" s="69" t="s">
        <v>8347</v>
      </c>
      <c r="E71" s="211" t="s">
        <v>10933</v>
      </c>
      <c r="F71" s="211" t="s">
        <v>216</v>
      </c>
      <c r="G71" s="144" t="s">
        <v>5328</v>
      </c>
      <c r="H71" s="144" t="s">
        <v>5328</v>
      </c>
      <c r="I71" s="144">
        <v>6</v>
      </c>
      <c r="J71" s="144" t="s">
        <v>5328</v>
      </c>
      <c r="K71" s="144" t="s">
        <v>5814</v>
      </c>
      <c r="L71" s="144" t="s">
        <v>216</v>
      </c>
      <c r="M71" s="144" t="s">
        <v>282</v>
      </c>
      <c r="N71" s="209" t="s">
        <v>5328</v>
      </c>
      <c r="O71" s="69" t="s">
        <v>10471</v>
      </c>
      <c r="P71" s="69" t="s">
        <v>255</v>
      </c>
      <c r="Q71" s="69" t="s">
        <v>10710</v>
      </c>
      <c r="R71" s="69" t="s">
        <v>282</v>
      </c>
      <c r="S71" s="69" t="s">
        <v>282</v>
      </c>
      <c r="T71" s="180">
        <v>156</v>
      </c>
      <c r="U71" s="209" t="s">
        <v>183</v>
      </c>
      <c r="V71" s="209" t="s">
        <v>282</v>
      </c>
      <c r="W71" s="180" t="s">
        <v>143</v>
      </c>
      <c r="X71" s="180" t="s">
        <v>273</v>
      </c>
      <c r="Y71" s="180" t="s">
        <v>395</v>
      </c>
      <c r="Z71" s="180" t="s">
        <v>10498</v>
      </c>
      <c r="AA71" s="209">
        <v>16</v>
      </c>
      <c r="AB71" s="209" t="s">
        <v>273</v>
      </c>
      <c r="AC71" s="209" t="s">
        <v>273</v>
      </c>
      <c r="AD71" s="209" t="s">
        <v>273</v>
      </c>
      <c r="AE71" s="209" t="s">
        <v>10512</v>
      </c>
      <c r="AF71" s="144" t="s">
        <v>10364</v>
      </c>
      <c r="AG71" s="180" t="s">
        <v>273</v>
      </c>
      <c r="AH71" s="180">
        <v>15</v>
      </c>
      <c r="AI71" s="180" t="s">
        <v>273</v>
      </c>
      <c r="AJ71" s="180" t="s">
        <v>10719</v>
      </c>
      <c r="AK71" s="209" t="s">
        <v>10720</v>
      </c>
      <c r="AL71" s="180">
        <v>72</v>
      </c>
      <c r="AM71" s="180">
        <v>12</v>
      </c>
      <c r="AN71" s="209" t="s">
        <v>273</v>
      </c>
      <c r="AO71" s="209">
        <v>53</v>
      </c>
      <c r="AP71" s="209" t="s">
        <v>10727</v>
      </c>
      <c r="AQ71" s="180" t="s">
        <v>10385</v>
      </c>
      <c r="AR71" s="186" t="s">
        <v>22</v>
      </c>
      <c r="AS71" s="191" t="s">
        <v>10718</v>
      </c>
      <c r="AT71" s="196" t="s">
        <v>10390</v>
      </c>
      <c r="AU71" s="201" t="s">
        <v>10400</v>
      </c>
      <c r="AV71" s="209" t="s">
        <v>10390</v>
      </c>
      <c r="AW71" s="209" t="s">
        <v>10391</v>
      </c>
      <c r="AX71" s="209" t="s">
        <v>10391</v>
      </c>
      <c r="AY71" s="209" t="s">
        <v>10391</v>
      </c>
      <c r="AZ71" s="209" t="s">
        <v>10390</v>
      </c>
      <c r="BA71" s="209" t="s">
        <v>22</v>
      </c>
      <c r="BB71" s="209" t="s">
        <v>10387</v>
      </c>
      <c r="BC71" s="209" t="s">
        <v>248</v>
      </c>
      <c r="BD71" s="209" t="s">
        <v>4788</v>
      </c>
      <c r="BE71" s="209" t="s">
        <v>10387</v>
      </c>
      <c r="BF71" s="209" t="s">
        <v>282</v>
      </c>
      <c r="BG71" s="209" t="s">
        <v>10387</v>
      </c>
      <c r="BH71" s="209" t="s">
        <v>10728</v>
      </c>
      <c r="BI71" s="209" t="s">
        <v>10391</v>
      </c>
      <c r="BJ71" s="209" t="s">
        <v>10726</v>
      </c>
      <c r="BK71" s="209" t="s">
        <v>10387</v>
      </c>
      <c r="BL71" s="209" t="s">
        <v>282</v>
      </c>
      <c r="BM71" s="209" t="s">
        <v>10391</v>
      </c>
      <c r="BN71" s="69" t="s">
        <v>964</v>
      </c>
      <c r="BO71" s="69" t="s">
        <v>7841</v>
      </c>
      <c r="BU71" s="68"/>
      <c r="BV71" s="68"/>
      <c r="BW71" s="68"/>
      <c r="BX71" s="68"/>
      <c r="BY71" s="68"/>
      <c r="BZ71" s="68"/>
      <c r="CA71" s="68"/>
      <c r="CB71" s="68"/>
      <c r="CC71" s="68"/>
      <c r="CD71" s="68"/>
      <c r="CE71" s="68"/>
    </row>
    <row r="72" spans="1:83" s="211" customFormat="1" ht="14.25" customHeight="1" x14ac:dyDescent="0.25">
      <c r="A72" s="211" t="s">
        <v>14482</v>
      </c>
      <c r="B72" s="143" t="s">
        <v>5227</v>
      </c>
      <c r="C72" s="211" t="s">
        <v>10742</v>
      </c>
      <c r="D72" s="211" t="s">
        <v>14483</v>
      </c>
      <c r="E72" s="211" t="s">
        <v>10933</v>
      </c>
      <c r="F72" s="211" t="s">
        <v>5328</v>
      </c>
      <c r="G72" s="143" t="s">
        <v>5328</v>
      </c>
      <c r="H72" s="143" t="s">
        <v>5328</v>
      </c>
      <c r="I72" s="143">
        <v>12</v>
      </c>
      <c r="J72" s="143" t="s">
        <v>216</v>
      </c>
      <c r="K72" s="143" t="s">
        <v>282</v>
      </c>
      <c r="L72" s="143" t="s">
        <v>216</v>
      </c>
      <c r="M72" s="143" t="s">
        <v>282</v>
      </c>
      <c r="N72" s="143" t="s">
        <v>5328</v>
      </c>
      <c r="O72" s="211" t="s">
        <v>10475</v>
      </c>
      <c r="P72" s="156" t="s">
        <v>10473</v>
      </c>
      <c r="Q72" s="211" t="s">
        <v>255</v>
      </c>
      <c r="R72" s="211" t="s">
        <v>790</v>
      </c>
      <c r="S72" s="211" t="s">
        <v>282</v>
      </c>
      <c r="T72" s="211">
        <v>202</v>
      </c>
      <c r="U72" s="211" t="s">
        <v>183</v>
      </c>
      <c r="V72" s="211" t="s">
        <v>10730</v>
      </c>
      <c r="W72" s="211" t="s">
        <v>143</v>
      </c>
      <c r="X72" s="211" t="s">
        <v>273</v>
      </c>
      <c r="Y72" s="211" t="s">
        <v>395</v>
      </c>
      <c r="Z72" s="211" t="s">
        <v>10498</v>
      </c>
      <c r="AA72" s="211">
        <v>16</v>
      </c>
      <c r="AB72" s="211" t="s">
        <v>299</v>
      </c>
      <c r="AC72" s="211">
        <v>17</v>
      </c>
      <c r="AD72" s="211">
        <v>5</v>
      </c>
      <c r="AE72" s="211" t="s">
        <v>10512</v>
      </c>
      <c r="AF72" s="211" t="s">
        <v>10364</v>
      </c>
      <c r="AG72" s="211" t="s">
        <v>273</v>
      </c>
      <c r="AH72" s="211">
        <v>35</v>
      </c>
      <c r="AI72" s="211" t="s">
        <v>273</v>
      </c>
      <c r="AJ72" s="211" t="s">
        <v>273</v>
      </c>
      <c r="AK72" s="211" t="s">
        <v>10741</v>
      </c>
      <c r="AL72" s="211">
        <v>76</v>
      </c>
      <c r="AM72" s="211">
        <v>32</v>
      </c>
      <c r="AN72" s="211" t="s">
        <v>273</v>
      </c>
      <c r="AO72" s="211" t="s">
        <v>273</v>
      </c>
      <c r="AP72" s="211" t="s">
        <v>10729</v>
      </c>
      <c r="AQ72" s="211" t="s">
        <v>10382</v>
      </c>
      <c r="AR72" s="211" t="s">
        <v>22</v>
      </c>
      <c r="AS72" s="211" t="s">
        <v>10737</v>
      </c>
      <c r="AT72" s="211" t="s">
        <v>4788</v>
      </c>
      <c r="AU72" s="211" t="s">
        <v>10394</v>
      </c>
      <c r="AV72" s="211" t="s">
        <v>4788</v>
      </c>
      <c r="AW72" s="211" t="s">
        <v>10391</v>
      </c>
      <c r="AX72" s="211" t="s">
        <v>10391</v>
      </c>
      <c r="AY72" s="211" t="s">
        <v>10391</v>
      </c>
      <c r="AZ72" s="211" t="s">
        <v>4788</v>
      </c>
      <c r="BA72" s="211" t="s">
        <v>10387</v>
      </c>
      <c r="BB72" s="211" t="s">
        <v>22</v>
      </c>
      <c r="BC72" s="211" t="s">
        <v>248</v>
      </c>
      <c r="BD72" s="211" t="s">
        <v>10390</v>
      </c>
      <c r="BE72" s="211" t="s">
        <v>10387</v>
      </c>
      <c r="BF72" s="211" t="s">
        <v>282</v>
      </c>
      <c r="BG72" s="211" t="s">
        <v>22</v>
      </c>
      <c r="BH72" s="211" t="s">
        <v>282</v>
      </c>
      <c r="BI72" s="211" t="s">
        <v>10390</v>
      </c>
      <c r="BJ72" s="134" t="s">
        <v>10740</v>
      </c>
      <c r="BK72" s="211" t="s">
        <v>10387</v>
      </c>
      <c r="BL72" s="211" t="s">
        <v>282</v>
      </c>
      <c r="BM72" s="211" t="s">
        <v>10390</v>
      </c>
      <c r="BN72" s="211" t="s">
        <v>965</v>
      </c>
      <c r="BO72" s="211" t="s">
        <v>14484</v>
      </c>
    </row>
    <row r="73" spans="1:83" ht="15" hidden="1" customHeight="1" x14ac:dyDescent="0.25">
      <c r="A73" s="68" t="s">
        <v>578</v>
      </c>
      <c r="B73" s="68" t="s">
        <v>282</v>
      </c>
      <c r="C73" s="68" t="s">
        <v>10746</v>
      </c>
      <c r="D73" s="68" t="s">
        <v>564</v>
      </c>
      <c r="E73" s="211" t="s">
        <v>10933</v>
      </c>
      <c r="F73" s="211" t="s">
        <v>216</v>
      </c>
      <c r="G73" s="160" t="s">
        <v>5328</v>
      </c>
      <c r="H73" s="160" t="s">
        <v>5328</v>
      </c>
      <c r="I73" s="160">
        <v>3</v>
      </c>
      <c r="J73" s="160" t="s">
        <v>216</v>
      </c>
      <c r="K73" s="160" t="s">
        <v>282</v>
      </c>
      <c r="L73" s="160" t="s">
        <v>216</v>
      </c>
      <c r="M73" s="160" t="s">
        <v>282</v>
      </c>
      <c r="N73" s="211" t="s">
        <v>5328</v>
      </c>
      <c r="O73" s="68" t="s">
        <v>772</v>
      </c>
      <c r="P73" s="68" t="s">
        <v>636</v>
      </c>
      <c r="Q73" s="68" t="s">
        <v>282</v>
      </c>
      <c r="R73" s="68" t="s">
        <v>282</v>
      </c>
      <c r="S73" s="68" t="s">
        <v>282</v>
      </c>
      <c r="T73" s="181">
        <v>93</v>
      </c>
      <c r="U73" s="211" t="s">
        <v>183</v>
      </c>
      <c r="V73" s="211" t="s">
        <v>10747</v>
      </c>
      <c r="W73" s="181" t="s">
        <v>10491</v>
      </c>
      <c r="X73" s="181" t="s">
        <v>273</v>
      </c>
      <c r="Y73" s="181" t="s">
        <v>395</v>
      </c>
      <c r="Z73" s="181" t="s">
        <v>10498</v>
      </c>
      <c r="AA73" s="211">
        <v>8</v>
      </c>
      <c r="AB73" s="211" t="s">
        <v>220</v>
      </c>
      <c r="AC73" s="211">
        <v>24.97</v>
      </c>
      <c r="AD73" s="211">
        <v>9.56</v>
      </c>
      <c r="AE73" s="211" t="s">
        <v>10499</v>
      </c>
      <c r="AF73" s="160" t="s">
        <v>10365</v>
      </c>
      <c r="AG73" s="181" t="s">
        <v>273</v>
      </c>
      <c r="AH73" s="181" t="s">
        <v>273</v>
      </c>
      <c r="AI73" s="181" t="s">
        <v>273</v>
      </c>
      <c r="AJ73" s="181" t="s">
        <v>10748</v>
      </c>
      <c r="AK73" s="211" t="s">
        <v>10749</v>
      </c>
      <c r="AL73" s="181">
        <v>82</v>
      </c>
      <c r="AM73" s="181">
        <v>9</v>
      </c>
      <c r="AN73" s="211">
        <v>53</v>
      </c>
      <c r="AO73" s="211">
        <v>46</v>
      </c>
      <c r="AP73" s="211" t="s">
        <v>10745</v>
      </c>
      <c r="AQ73" s="181" t="s">
        <v>10382</v>
      </c>
      <c r="AR73" s="188" t="s">
        <v>22</v>
      </c>
      <c r="AS73" s="193" t="s">
        <v>10755</v>
      </c>
      <c r="AT73" s="197" t="s">
        <v>4788</v>
      </c>
      <c r="AU73" s="203" t="s">
        <v>10394</v>
      </c>
      <c r="AV73" s="211" t="s">
        <v>4788</v>
      </c>
      <c r="AW73" s="211" t="s">
        <v>10391</v>
      </c>
      <c r="AX73" s="211" t="s">
        <v>10391</v>
      </c>
      <c r="AY73" s="211" t="s">
        <v>10391</v>
      </c>
      <c r="AZ73" s="211" t="s">
        <v>10390</v>
      </c>
      <c r="BA73" s="211" t="s">
        <v>10387</v>
      </c>
      <c r="BB73" s="211" t="s">
        <v>10387</v>
      </c>
      <c r="BC73" s="211" t="s">
        <v>248</v>
      </c>
      <c r="BD73" s="211" t="s">
        <v>4788</v>
      </c>
      <c r="BE73" s="211" t="s">
        <v>22</v>
      </c>
      <c r="BF73" s="211" t="s">
        <v>579</v>
      </c>
      <c r="BG73" s="211" t="s">
        <v>10387</v>
      </c>
      <c r="BH73" s="211" t="s">
        <v>10758</v>
      </c>
      <c r="BI73" s="211" t="s">
        <v>10391</v>
      </c>
      <c r="BJ73" s="211" t="s">
        <v>10757</v>
      </c>
      <c r="BK73" s="211" t="s">
        <v>10387</v>
      </c>
      <c r="BL73" s="211" t="s">
        <v>282</v>
      </c>
      <c r="BM73" s="211" t="s">
        <v>10390</v>
      </c>
      <c r="BN73" s="68" t="s">
        <v>580</v>
      </c>
      <c r="BO73" s="68"/>
      <c r="BP73" s="68"/>
      <c r="BQ73" s="68"/>
      <c r="BR73" s="68"/>
      <c r="BS73" s="68"/>
      <c r="BT73" s="68"/>
    </row>
    <row r="74" spans="1:83" s="68" customFormat="1" ht="15" hidden="1" customHeight="1" x14ac:dyDescent="0.25">
      <c r="A74" s="69" t="s">
        <v>581</v>
      </c>
      <c r="B74" s="69" t="s">
        <v>282</v>
      </c>
      <c r="C74" s="69" t="s">
        <v>10766</v>
      </c>
      <c r="D74" s="68" t="s">
        <v>564</v>
      </c>
      <c r="E74" s="211" t="s">
        <v>10933</v>
      </c>
      <c r="F74" s="211" t="s">
        <v>216</v>
      </c>
      <c r="G74" s="144" t="s">
        <v>5328</v>
      </c>
      <c r="H74" s="144" t="s">
        <v>5328</v>
      </c>
      <c r="I74" s="144">
        <v>4</v>
      </c>
      <c r="J74" s="144" t="s">
        <v>5328</v>
      </c>
      <c r="K74" s="144" t="s">
        <v>5342</v>
      </c>
      <c r="L74" s="144" t="s">
        <v>216</v>
      </c>
      <c r="M74" s="144" t="s">
        <v>282</v>
      </c>
      <c r="N74" s="209" t="s">
        <v>5328</v>
      </c>
      <c r="O74" s="68" t="s">
        <v>10759</v>
      </c>
      <c r="P74" s="68" t="s">
        <v>636</v>
      </c>
      <c r="Q74" s="69" t="s">
        <v>282</v>
      </c>
      <c r="R74" s="69" t="s">
        <v>282</v>
      </c>
      <c r="S74" s="69" t="s">
        <v>282</v>
      </c>
      <c r="T74" s="180">
        <v>284</v>
      </c>
      <c r="U74" s="209" t="s">
        <v>183</v>
      </c>
      <c r="V74" s="209" t="s">
        <v>10767</v>
      </c>
      <c r="W74" s="180" t="s">
        <v>10491</v>
      </c>
      <c r="X74" s="180" t="s">
        <v>273</v>
      </c>
      <c r="Y74" s="180" t="s">
        <v>395</v>
      </c>
      <c r="Z74" s="180" t="s">
        <v>10498</v>
      </c>
      <c r="AA74" s="209">
        <v>8</v>
      </c>
      <c r="AB74" s="209" t="s">
        <v>220</v>
      </c>
      <c r="AC74" s="209">
        <v>16.8</v>
      </c>
      <c r="AD74" s="209">
        <v>4.13</v>
      </c>
      <c r="AE74" s="209" t="s">
        <v>10499</v>
      </c>
      <c r="AF74" s="144" t="s">
        <v>10365</v>
      </c>
      <c r="AG74" s="180" t="s">
        <v>273</v>
      </c>
      <c r="AH74" s="180" t="s">
        <v>273</v>
      </c>
      <c r="AI74" s="180" t="s">
        <v>273</v>
      </c>
      <c r="AJ74" s="180" t="s">
        <v>273</v>
      </c>
      <c r="AK74" s="209" t="s">
        <v>10768</v>
      </c>
      <c r="AL74" s="180">
        <v>80</v>
      </c>
      <c r="AM74" s="180" t="s">
        <v>273</v>
      </c>
      <c r="AN74" s="209">
        <v>75</v>
      </c>
      <c r="AO74" s="209">
        <v>62</v>
      </c>
      <c r="AP74" s="209" t="s">
        <v>10764</v>
      </c>
      <c r="AQ74" s="180" t="s">
        <v>10382</v>
      </c>
      <c r="AR74" s="186" t="s">
        <v>55</v>
      </c>
      <c r="AS74" s="191" t="s">
        <v>10625</v>
      </c>
      <c r="AT74" s="196" t="s">
        <v>10390</v>
      </c>
      <c r="AU74" s="201" t="s">
        <v>10400</v>
      </c>
      <c r="AV74" s="209" t="s">
        <v>10390</v>
      </c>
      <c r="AW74" s="209" t="s">
        <v>10391</v>
      </c>
      <c r="AX74" s="209" t="s">
        <v>10391</v>
      </c>
      <c r="AY74" s="209" t="s">
        <v>10391</v>
      </c>
      <c r="AZ74" s="209" t="s">
        <v>10390</v>
      </c>
      <c r="BA74" s="209" t="s">
        <v>10387</v>
      </c>
      <c r="BB74" s="209" t="s">
        <v>10387</v>
      </c>
      <c r="BC74" s="209" t="s">
        <v>248</v>
      </c>
      <c r="BD74" s="209" t="s">
        <v>4788</v>
      </c>
      <c r="BE74" s="209" t="s">
        <v>22</v>
      </c>
      <c r="BF74" s="209" t="s">
        <v>582</v>
      </c>
      <c r="BG74" s="209" t="s">
        <v>22</v>
      </c>
      <c r="BH74" s="209" t="s">
        <v>282</v>
      </c>
      <c r="BI74" s="209" t="s">
        <v>4788</v>
      </c>
      <c r="BJ74" s="209" t="s">
        <v>10769</v>
      </c>
      <c r="BK74" s="209" t="s">
        <v>10387</v>
      </c>
      <c r="BL74" s="209" t="s">
        <v>282</v>
      </c>
      <c r="BM74" s="209" t="s">
        <v>4788</v>
      </c>
      <c r="BN74" s="69" t="s">
        <v>583</v>
      </c>
      <c r="BO74" s="69"/>
    </row>
    <row r="75" spans="1:83" ht="15" customHeight="1" x14ac:dyDescent="0.25">
      <c r="A75" s="69" t="s">
        <v>514</v>
      </c>
      <c r="B75" s="69" t="s">
        <v>967</v>
      </c>
      <c r="C75" s="69" t="s">
        <v>10781</v>
      </c>
      <c r="D75" s="69" t="s">
        <v>841</v>
      </c>
      <c r="E75" s="211" t="s">
        <v>10933</v>
      </c>
      <c r="F75" s="211" t="s">
        <v>216</v>
      </c>
      <c r="G75" s="144" t="s">
        <v>216</v>
      </c>
      <c r="H75" s="144" t="s">
        <v>216</v>
      </c>
      <c r="I75" s="144" t="s">
        <v>282</v>
      </c>
      <c r="J75" s="144" t="s">
        <v>216</v>
      </c>
      <c r="K75" s="144" t="s">
        <v>282</v>
      </c>
      <c r="L75" s="144" t="s">
        <v>216</v>
      </c>
      <c r="M75" s="144" t="s">
        <v>282</v>
      </c>
      <c r="N75" s="209" t="s">
        <v>5328</v>
      </c>
      <c r="O75" s="69" t="s">
        <v>261</v>
      </c>
      <c r="P75" s="68" t="s">
        <v>790</v>
      </c>
      <c r="Q75" s="69" t="s">
        <v>282</v>
      </c>
      <c r="R75" s="69" t="s">
        <v>282</v>
      </c>
      <c r="S75" s="69" t="s">
        <v>282</v>
      </c>
      <c r="T75" s="180">
        <v>267</v>
      </c>
      <c r="U75" s="209" t="s">
        <v>183</v>
      </c>
      <c r="V75" s="209" t="s">
        <v>282</v>
      </c>
      <c r="W75" s="180" t="s">
        <v>143</v>
      </c>
      <c r="X75" s="180" t="s">
        <v>10506</v>
      </c>
      <c r="Y75" s="180" t="s">
        <v>395</v>
      </c>
      <c r="Z75" s="180" t="s">
        <v>10770</v>
      </c>
      <c r="AA75" s="209">
        <v>12</v>
      </c>
      <c r="AB75" s="209" t="s">
        <v>194</v>
      </c>
      <c r="AC75" s="209">
        <v>28.89</v>
      </c>
      <c r="AD75" s="209">
        <v>3.88</v>
      </c>
      <c r="AE75" s="209" t="s">
        <v>10512</v>
      </c>
      <c r="AF75" s="144" t="s">
        <v>10364</v>
      </c>
      <c r="AG75" s="180" t="s">
        <v>273</v>
      </c>
      <c r="AH75" s="180" t="s">
        <v>273</v>
      </c>
      <c r="AI75" s="180" t="s">
        <v>273</v>
      </c>
      <c r="AJ75" s="180" t="s">
        <v>10778</v>
      </c>
      <c r="AK75" s="209" t="s">
        <v>10777</v>
      </c>
      <c r="AL75" s="180">
        <v>59</v>
      </c>
      <c r="AM75" s="180">
        <v>11</v>
      </c>
      <c r="AN75" s="209" t="s">
        <v>273</v>
      </c>
      <c r="AO75" s="209" t="s">
        <v>273</v>
      </c>
      <c r="AP75" s="95" t="s">
        <v>10772</v>
      </c>
      <c r="AQ75" s="180" t="s">
        <v>10376</v>
      </c>
      <c r="AR75" s="186" t="s">
        <v>22</v>
      </c>
      <c r="AS75" s="191" t="s">
        <v>10776</v>
      </c>
      <c r="AT75" s="196" t="s">
        <v>4788</v>
      </c>
      <c r="AU75" s="201" t="s">
        <v>10400</v>
      </c>
      <c r="AV75" s="209" t="s">
        <v>10390</v>
      </c>
      <c r="AW75" s="209" t="s">
        <v>4788</v>
      </c>
      <c r="AX75" s="209" t="s">
        <v>4788</v>
      </c>
      <c r="AY75" s="209" t="s">
        <v>4788</v>
      </c>
      <c r="AZ75" s="209" t="s">
        <v>10390</v>
      </c>
      <c r="BA75" s="209" t="s">
        <v>22</v>
      </c>
      <c r="BB75" s="209" t="s">
        <v>10387</v>
      </c>
      <c r="BC75" s="209" t="s">
        <v>10412</v>
      </c>
      <c r="BD75" s="209" t="s">
        <v>4788</v>
      </c>
      <c r="BE75" s="209" t="s">
        <v>10387</v>
      </c>
      <c r="BF75" s="209" t="s">
        <v>282</v>
      </c>
      <c r="BG75" s="209" t="s">
        <v>10387</v>
      </c>
      <c r="BH75" s="209" t="s">
        <v>10782</v>
      </c>
      <c r="BI75" s="209" t="s">
        <v>10391</v>
      </c>
      <c r="BJ75" s="209" t="s">
        <v>10783</v>
      </c>
      <c r="BK75" s="209" t="s">
        <v>22</v>
      </c>
      <c r="BL75" s="209">
        <v>1</v>
      </c>
      <c r="BM75" s="209" t="s">
        <v>10391</v>
      </c>
      <c r="BN75" s="69" t="s">
        <v>515</v>
      </c>
      <c r="BU75" s="68"/>
      <c r="BV75" s="68"/>
      <c r="BW75" s="68"/>
      <c r="BX75" s="68"/>
      <c r="BY75" s="68"/>
      <c r="BZ75" s="68"/>
      <c r="CA75" s="68"/>
      <c r="CB75" s="68"/>
      <c r="CC75" s="68"/>
      <c r="CD75" s="68"/>
      <c r="CE75" s="68"/>
    </row>
    <row r="76" spans="1:83" s="211" customFormat="1" ht="15" customHeight="1" x14ac:dyDescent="0.25">
      <c r="A76" s="211" t="s">
        <v>1638</v>
      </c>
      <c r="B76" s="211" t="s">
        <v>1639</v>
      </c>
      <c r="C76" s="211" t="s">
        <v>17895</v>
      </c>
      <c r="D76" s="211" t="s">
        <v>841</v>
      </c>
      <c r="E76" s="211" t="s">
        <v>12994</v>
      </c>
      <c r="F76" s="211" t="s">
        <v>5328</v>
      </c>
      <c r="G76" s="211" t="s">
        <v>216</v>
      </c>
      <c r="H76" s="211" t="s">
        <v>216</v>
      </c>
      <c r="I76" s="211" t="s">
        <v>282</v>
      </c>
      <c r="J76" s="211" t="s">
        <v>216</v>
      </c>
      <c r="K76" s="211" t="s">
        <v>282</v>
      </c>
      <c r="L76" s="211" t="s">
        <v>216</v>
      </c>
      <c r="M76" s="211" t="s">
        <v>282</v>
      </c>
      <c r="N76" s="211" t="s">
        <v>216</v>
      </c>
      <c r="O76" s="211" t="s">
        <v>261</v>
      </c>
      <c r="P76" s="211" t="s">
        <v>256</v>
      </c>
      <c r="Q76" s="211" t="s">
        <v>282</v>
      </c>
      <c r="R76" s="211" t="s">
        <v>282</v>
      </c>
      <c r="S76" s="211" t="s">
        <v>282</v>
      </c>
      <c r="T76" s="211">
        <v>459</v>
      </c>
      <c r="U76" s="211" t="s">
        <v>183</v>
      </c>
      <c r="V76" s="211" t="s">
        <v>282</v>
      </c>
      <c r="W76" s="211" t="s">
        <v>13256</v>
      </c>
      <c r="X76" s="211" t="s">
        <v>11591</v>
      </c>
      <c r="Y76" s="211" t="s">
        <v>395</v>
      </c>
      <c r="Z76" s="211" t="s">
        <v>10498</v>
      </c>
      <c r="AA76" s="211">
        <v>24</v>
      </c>
      <c r="AB76" s="211" t="s">
        <v>194</v>
      </c>
      <c r="AC76" s="211">
        <v>35</v>
      </c>
      <c r="AD76" s="211">
        <v>3.75</v>
      </c>
      <c r="AE76" s="211" t="s">
        <v>10512</v>
      </c>
      <c r="AF76" s="211" t="s">
        <v>10364</v>
      </c>
      <c r="AG76" s="211" t="s">
        <v>273</v>
      </c>
      <c r="AH76" s="211">
        <v>34</v>
      </c>
      <c r="AI76" s="211" t="s">
        <v>273</v>
      </c>
      <c r="AJ76" s="211" t="s">
        <v>12979</v>
      </c>
      <c r="AK76" s="211" t="s">
        <v>13259</v>
      </c>
      <c r="AL76" s="211">
        <v>68</v>
      </c>
      <c r="AM76" s="211">
        <v>2</v>
      </c>
      <c r="AN76" s="211" t="s">
        <v>273</v>
      </c>
      <c r="AO76" s="211" t="s">
        <v>273</v>
      </c>
      <c r="AP76" s="211" t="s">
        <v>13257</v>
      </c>
      <c r="AQ76" s="211" t="s">
        <v>10376</v>
      </c>
      <c r="AR76" s="211" t="s">
        <v>22</v>
      </c>
      <c r="AS76" s="211" t="s">
        <v>13258</v>
      </c>
      <c r="AT76" s="211" t="s">
        <v>4788</v>
      </c>
      <c r="AU76" s="211" t="s">
        <v>10397</v>
      </c>
      <c r="AV76" s="211" t="s">
        <v>4788</v>
      </c>
      <c r="AW76" s="211" t="s">
        <v>4788</v>
      </c>
      <c r="AX76" s="211" t="s">
        <v>4788</v>
      </c>
      <c r="AY76" s="211" t="s">
        <v>4788</v>
      </c>
      <c r="AZ76" s="211" t="s">
        <v>10390</v>
      </c>
      <c r="BA76" s="211" t="s">
        <v>22</v>
      </c>
      <c r="BB76" s="211" t="s">
        <v>10387</v>
      </c>
      <c r="BC76" s="211" t="s">
        <v>10412</v>
      </c>
      <c r="BD76" s="211" t="s">
        <v>4788</v>
      </c>
      <c r="BE76" s="211" t="s">
        <v>10387</v>
      </c>
      <c r="BF76" s="211" t="s">
        <v>282</v>
      </c>
      <c r="BG76" s="211" t="s">
        <v>10387</v>
      </c>
      <c r="BH76" s="211" t="s">
        <v>11953</v>
      </c>
      <c r="BI76" s="211" t="s">
        <v>10391</v>
      </c>
      <c r="BJ76" s="211" t="s">
        <v>11763</v>
      </c>
      <c r="BK76" s="211" t="s">
        <v>10387</v>
      </c>
      <c r="BL76" s="211" t="s">
        <v>282</v>
      </c>
      <c r="BM76" s="211" t="s">
        <v>10391</v>
      </c>
      <c r="BN76" s="211" t="s">
        <v>1640</v>
      </c>
    </row>
    <row r="77" spans="1:83" s="211" customFormat="1" ht="15" customHeight="1" x14ac:dyDescent="0.25">
      <c r="A77" s="211" t="s">
        <v>7348</v>
      </c>
      <c r="B77" s="211" t="s">
        <v>282</v>
      </c>
      <c r="C77" s="211" t="s">
        <v>13339</v>
      </c>
      <c r="D77" s="211" t="s">
        <v>8944</v>
      </c>
      <c r="E77" s="211" t="s">
        <v>12994</v>
      </c>
      <c r="F77" s="211" t="s">
        <v>5328</v>
      </c>
      <c r="G77" s="211" t="s">
        <v>216</v>
      </c>
      <c r="H77" s="211" t="s">
        <v>216</v>
      </c>
      <c r="I77" s="211" t="s">
        <v>282</v>
      </c>
      <c r="J77" s="211" t="s">
        <v>216</v>
      </c>
      <c r="K77" s="211" t="s">
        <v>282</v>
      </c>
      <c r="L77" s="211" t="s">
        <v>216</v>
      </c>
      <c r="M77" s="211" t="s">
        <v>282</v>
      </c>
      <c r="N77" s="211" t="s">
        <v>5328</v>
      </c>
      <c r="O77" s="211" t="s">
        <v>272</v>
      </c>
      <c r="P77" s="211" t="s">
        <v>790</v>
      </c>
      <c r="Q77" s="211" t="s">
        <v>282</v>
      </c>
      <c r="R77" s="211" t="s">
        <v>282</v>
      </c>
      <c r="S77" s="211" t="s">
        <v>282</v>
      </c>
      <c r="T77" s="211">
        <v>305</v>
      </c>
      <c r="U77" s="211" t="s">
        <v>183</v>
      </c>
      <c r="V77" s="211" t="s">
        <v>282</v>
      </c>
      <c r="W77" s="211" t="s">
        <v>13330</v>
      </c>
      <c r="X77" s="211" t="s">
        <v>10506</v>
      </c>
      <c r="Y77" s="211" t="s">
        <v>11475</v>
      </c>
      <c r="Z77" s="211" t="s">
        <v>10498</v>
      </c>
      <c r="AA77" s="211">
        <v>8</v>
      </c>
      <c r="AB77" s="211" t="s">
        <v>194</v>
      </c>
      <c r="AC77" s="211">
        <v>31.36</v>
      </c>
      <c r="AD77" s="211">
        <v>3.55</v>
      </c>
      <c r="AE77" s="211" t="s">
        <v>10512</v>
      </c>
      <c r="AF77" s="211" t="s">
        <v>10364</v>
      </c>
      <c r="AG77" s="211" t="s">
        <v>273</v>
      </c>
      <c r="AH77" s="211">
        <v>0</v>
      </c>
      <c r="AI77" s="211" t="s">
        <v>13336</v>
      </c>
      <c r="AJ77" s="211" t="s">
        <v>13335</v>
      </c>
      <c r="AK77" s="211" t="s">
        <v>13334</v>
      </c>
      <c r="AL77" s="211">
        <v>70</v>
      </c>
      <c r="AM77" s="211">
        <v>2</v>
      </c>
      <c r="AN77" s="211">
        <v>70</v>
      </c>
      <c r="AO77" s="211" t="s">
        <v>273</v>
      </c>
      <c r="AP77" s="134" t="s">
        <v>13332</v>
      </c>
      <c r="AQ77" s="211" t="s">
        <v>10376</v>
      </c>
      <c r="AR77" s="211" t="s">
        <v>22</v>
      </c>
      <c r="AS77" s="211" t="s">
        <v>13333</v>
      </c>
      <c r="AT77" s="211" t="s">
        <v>4788</v>
      </c>
      <c r="AU77" s="211" t="s">
        <v>10397</v>
      </c>
      <c r="AV77" s="211" t="s">
        <v>4788</v>
      </c>
      <c r="AW77" s="211" t="s">
        <v>4788</v>
      </c>
      <c r="AX77" s="211" t="s">
        <v>4788</v>
      </c>
      <c r="AY77" s="211" t="s">
        <v>4788</v>
      </c>
      <c r="AZ77" s="211" t="s">
        <v>10391</v>
      </c>
      <c r="BA77" s="211" t="s">
        <v>10387</v>
      </c>
      <c r="BB77" s="211" t="s">
        <v>10387</v>
      </c>
      <c r="BC77" s="211" t="s">
        <v>10412</v>
      </c>
      <c r="BD77" s="211" t="s">
        <v>4788</v>
      </c>
      <c r="BE77" s="211" t="s">
        <v>22</v>
      </c>
      <c r="BF77" s="211" t="s">
        <v>13329</v>
      </c>
      <c r="BG77" s="211" t="s">
        <v>10387</v>
      </c>
      <c r="BH77" s="211" t="s">
        <v>13337</v>
      </c>
      <c r="BI77" s="211" t="s">
        <v>10391</v>
      </c>
      <c r="BJ77" s="211" t="s">
        <v>11763</v>
      </c>
      <c r="BK77" s="211" t="s">
        <v>10387</v>
      </c>
      <c r="BL77" s="211" t="s">
        <v>282</v>
      </c>
      <c r="BM77" s="211" t="s">
        <v>10391</v>
      </c>
      <c r="BN77" s="211" t="s">
        <v>7349</v>
      </c>
    </row>
    <row r="78" spans="1:83" s="211" customFormat="1" ht="15" customHeight="1" x14ac:dyDescent="0.25">
      <c r="A78" s="211" t="s">
        <v>454</v>
      </c>
      <c r="B78" s="211" t="s">
        <v>4836</v>
      </c>
      <c r="C78" s="211" t="s">
        <v>17896</v>
      </c>
      <c r="D78" s="211" t="s">
        <v>443</v>
      </c>
      <c r="E78" s="211" t="s">
        <v>10933</v>
      </c>
      <c r="F78" s="211" t="s">
        <v>5328</v>
      </c>
      <c r="G78" s="211" t="s">
        <v>216</v>
      </c>
      <c r="H78" s="211" t="s">
        <v>216</v>
      </c>
      <c r="I78" s="211" t="s">
        <v>282</v>
      </c>
      <c r="J78" s="211" t="s">
        <v>216</v>
      </c>
      <c r="K78" s="211" t="s">
        <v>282</v>
      </c>
      <c r="L78" s="211" t="s">
        <v>216</v>
      </c>
      <c r="M78" s="211" t="s">
        <v>282</v>
      </c>
      <c r="N78" s="211" t="s">
        <v>5328</v>
      </c>
      <c r="O78" s="211" t="s">
        <v>313</v>
      </c>
      <c r="P78" s="211" t="s">
        <v>313</v>
      </c>
      <c r="Q78" s="211" t="s">
        <v>636</v>
      </c>
      <c r="R78" s="211" t="s">
        <v>282</v>
      </c>
      <c r="S78" s="211" t="s">
        <v>282</v>
      </c>
      <c r="T78" s="211">
        <v>32</v>
      </c>
      <c r="U78" s="211" t="s">
        <v>183</v>
      </c>
      <c r="V78" s="211" t="s">
        <v>282</v>
      </c>
      <c r="W78" s="211" t="s">
        <v>143</v>
      </c>
      <c r="X78" s="211" t="s">
        <v>273</v>
      </c>
      <c r="Y78" s="211" t="s">
        <v>395</v>
      </c>
      <c r="Z78" s="211" t="s">
        <v>10498</v>
      </c>
      <c r="AA78" s="211">
        <v>4</v>
      </c>
      <c r="AB78" s="211" t="s">
        <v>299</v>
      </c>
      <c r="AC78" s="211">
        <v>19.899999999999999</v>
      </c>
      <c r="AD78" s="211">
        <v>5.18</v>
      </c>
      <c r="AE78" s="211" t="s">
        <v>10512</v>
      </c>
      <c r="AF78" s="211" t="s">
        <v>10365</v>
      </c>
      <c r="AG78" s="211" t="s">
        <v>273</v>
      </c>
      <c r="AH78" s="211" t="s">
        <v>273</v>
      </c>
      <c r="AI78" s="211" t="s">
        <v>273</v>
      </c>
      <c r="AJ78" s="211" t="s">
        <v>273</v>
      </c>
      <c r="AK78" s="211" t="s">
        <v>13343</v>
      </c>
      <c r="AL78" s="211">
        <v>63</v>
      </c>
      <c r="AM78" s="211" t="s">
        <v>273</v>
      </c>
      <c r="AN78" s="211" t="s">
        <v>273</v>
      </c>
      <c r="AO78" s="211" t="s">
        <v>273</v>
      </c>
      <c r="AP78" s="211" t="s">
        <v>13342</v>
      </c>
      <c r="AQ78" s="211" t="s">
        <v>10385</v>
      </c>
      <c r="AR78" s="211" t="s">
        <v>55</v>
      </c>
      <c r="AS78" s="211" t="s">
        <v>11396</v>
      </c>
      <c r="AT78" s="211" t="s">
        <v>10390</v>
      </c>
      <c r="AU78" s="211" t="s">
        <v>10400</v>
      </c>
      <c r="AV78" s="211" t="s">
        <v>10390</v>
      </c>
      <c r="AW78" s="211" t="s">
        <v>10391</v>
      </c>
      <c r="AX78" s="211" t="s">
        <v>10391</v>
      </c>
      <c r="AY78" s="211" t="s">
        <v>10391</v>
      </c>
      <c r="AZ78" s="211" t="s">
        <v>10390</v>
      </c>
      <c r="BA78" s="211" t="s">
        <v>10387</v>
      </c>
      <c r="BB78" s="211" t="s">
        <v>10387</v>
      </c>
      <c r="BC78" s="211" t="s">
        <v>10411</v>
      </c>
      <c r="BD78" s="211" t="s">
        <v>4788</v>
      </c>
      <c r="BE78" s="211" t="s">
        <v>10387</v>
      </c>
      <c r="BF78" s="211" t="s">
        <v>282</v>
      </c>
      <c r="BG78" s="211" t="s">
        <v>22</v>
      </c>
      <c r="BH78" s="211" t="s">
        <v>282</v>
      </c>
      <c r="BI78" s="211" t="s">
        <v>10390</v>
      </c>
      <c r="BJ78" s="211" t="s">
        <v>273</v>
      </c>
      <c r="BK78" s="211" t="s">
        <v>10387</v>
      </c>
      <c r="BL78" s="211" t="s">
        <v>282</v>
      </c>
      <c r="BM78" s="211" t="s">
        <v>10390</v>
      </c>
      <c r="BN78" s="211" t="s">
        <v>968</v>
      </c>
    </row>
    <row r="79" spans="1:83" s="211" customFormat="1" ht="15" customHeight="1" x14ac:dyDescent="0.25">
      <c r="A79" s="211" t="s">
        <v>17031</v>
      </c>
      <c r="B79" s="211" t="s">
        <v>282</v>
      </c>
      <c r="C79" s="211" t="s">
        <v>17897</v>
      </c>
      <c r="D79" s="211" t="s">
        <v>755</v>
      </c>
      <c r="E79" s="211" t="s">
        <v>10933</v>
      </c>
      <c r="F79" s="211" t="s">
        <v>5328</v>
      </c>
      <c r="G79" s="211" t="s">
        <v>5328</v>
      </c>
      <c r="H79" s="211" t="s">
        <v>216</v>
      </c>
      <c r="I79" s="211" t="s">
        <v>282</v>
      </c>
      <c r="J79" s="211" t="s">
        <v>216</v>
      </c>
      <c r="K79" s="211" t="s">
        <v>282</v>
      </c>
      <c r="L79" s="211" t="s">
        <v>5328</v>
      </c>
      <c r="M79" s="211" t="s">
        <v>17327</v>
      </c>
      <c r="N79" s="211" t="s">
        <v>216</v>
      </c>
      <c r="O79" s="211" t="s">
        <v>255</v>
      </c>
      <c r="P79" s="211" t="s">
        <v>246</v>
      </c>
      <c r="Q79" s="211" t="s">
        <v>282</v>
      </c>
      <c r="R79" s="211" t="s">
        <v>282</v>
      </c>
      <c r="S79" s="211" t="s">
        <v>282</v>
      </c>
      <c r="T79" s="211">
        <v>242</v>
      </c>
      <c r="U79" s="211" t="s">
        <v>183</v>
      </c>
      <c r="V79" s="211" t="s">
        <v>282</v>
      </c>
      <c r="W79" s="211" t="s">
        <v>11721</v>
      </c>
      <c r="X79" s="211" t="s">
        <v>25</v>
      </c>
      <c r="Y79" s="211" t="s">
        <v>395</v>
      </c>
      <c r="Z79" s="211" t="s">
        <v>10498</v>
      </c>
      <c r="AA79" s="211">
        <v>26</v>
      </c>
      <c r="AB79" s="211" t="s">
        <v>194</v>
      </c>
      <c r="AC79" s="211">
        <v>28.65</v>
      </c>
      <c r="AD79" s="211">
        <v>5.65</v>
      </c>
      <c r="AE79" s="211" t="s">
        <v>10512</v>
      </c>
      <c r="AF79" s="211" t="s">
        <v>10364</v>
      </c>
      <c r="AG79" s="211" t="s">
        <v>17326</v>
      </c>
      <c r="AH79" s="211">
        <v>64</v>
      </c>
      <c r="AI79" s="211" t="s">
        <v>273</v>
      </c>
      <c r="AJ79" s="211" t="s">
        <v>273</v>
      </c>
      <c r="AK79" s="211" t="s">
        <v>17325</v>
      </c>
      <c r="AL79" s="211">
        <v>78</v>
      </c>
      <c r="AM79" s="211" t="s">
        <v>273</v>
      </c>
      <c r="AN79" s="211">
        <v>69</v>
      </c>
      <c r="AO79" s="211">
        <v>65</v>
      </c>
      <c r="AP79" s="211" t="s">
        <v>17324</v>
      </c>
      <c r="AQ79" s="211" t="s">
        <v>10385</v>
      </c>
      <c r="AR79" s="211" t="s">
        <v>22</v>
      </c>
      <c r="AS79" s="211" t="s">
        <v>11423</v>
      </c>
      <c r="AT79" s="211" t="s">
        <v>10390</v>
      </c>
      <c r="AU79" s="211" t="s">
        <v>10400</v>
      </c>
      <c r="AV79" s="211" t="s">
        <v>10390</v>
      </c>
      <c r="AW79" s="211" t="s">
        <v>4788</v>
      </c>
      <c r="AX79" s="211" t="s">
        <v>4788</v>
      </c>
      <c r="AY79" s="211" t="s">
        <v>4788</v>
      </c>
      <c r="AZ79" s="211" t="s">
        <v>10390</v>
      </c>
      <c r="BA79" s="211" t="s">
        <v>10408</v>
      </c>
      <c r="BB79" s="211" t="s">
        <v>10408</v>
      </c>
      <c r="BC79" s="211" t="s">
        <v>10412</v>
      </c>
      <c r="BD79" s="211" t="s">
        <v>10390</v>
      </c>
      <c r="BE79" s="211" t="s">
        <v>10387</v>
      </c>
      <c r="BF79" s="211" t="s">
        <v>282</v>
      </c>
      <c r="BG79" s="211" t="s">
        <v>10387</v>
      </c>
      <c r="BH79" s="211" t="s">
        <v>17328</v>
      </c>
      <c r="BI79" s="211" t="s">
        <v>10391</v>
      </c>
      <c r="BJ79" s="211" t="s">
        <v>273</v>
      </c>
      <c r="BK79" s="211" t="s">
        <v>10387</v>
      </c>
      <c r="BL79" s="211" t="s">
        <v>282</v>
      </c>
      <c r="BM79" s="211" t="s">
        <v>10390</v>
      </c>
      <c r="BN79" s="211" t="s">
        <v>17032</v>
      </c>
    </row>
    <row r="80" spans="1:83" s="211" customFormat="1" ht="15" customHeight="1" x14ac:dyDescent="0.25">
      <c r="A80" s="211" t="s">
        <v>1665</v>
      </c>
      <c r="B80" s="211" t="s">
        <v>1666</v>
      </c>
      <c r="C80" s="211" t="s">
        <v>282</v>
      </c>
      <c r="D80" s="211" t="s">
        <v>841</v>
      </c>
      <c r="E80" s="211" t="s">
        <v>12994</v>
      </c>
      <c r="F80" s="211" t="s">
        <v>5328</v>
      </c>
      <c r="G80" s="211" t="s">
        <v>216</v>
      </c>
      <c r="H80" s="211" t="s">
        <v>216</v>
      </c>
      <c r="I80" s="211" t="s">
        <v>282</v>
      </c>
      <c r="J80" s="211" t="s">
        <v>216</v>
      </c>
      <c r="K80" s="211" t="s">
        <v>282</v>
      </c>
      <c r="L80" s="211" t="s">
        <v>216</v>
      </c>
      <c r="M80" s="211" t="s">
        <v>282</v>
      </c>
      <c r="N80" s="211" t="s">
        <v>5328</v>
      </c>
      <c r="O80" s="134" t="s">
        <v>272</v>
      </c>
      <c r="P80" s="134" t="s">
        <v>790</v>
      </c>
      <c r="Q80" s="211" t="s">
        <v>282</v>
      </c>
      <c r="R80" s="211" t="s">
        <v>282</v>
      </c>
      <c r="S80" s="211" t="s">
        <v>282</v>
      </c>
      <c r="T80" s="211">
        <v>282</v>
      </c>
      <c r="U80" s="211" t="s">
        <v>183</v>
      </c>
      <c r="V80" s="211" t="s">
        <v>282</v>
      </c>
      <c r="W80" s="211" t="s">
        <v>143</v>
      </c>
      <c r="X80" s="211" t="s">
        <v>10506</v>
      </c>
      <c r="Y80" s="211" t="s">
        <v>395</v>
      </c>
      <c r="Z80" s="211" t="s">
        <v>10498</v>
      </c>
      <c r="AA80" s="211">
        <v>7</v>
      </c>
      <c r="AB80" s="211" t="s">
        <v>299</v>
      </c>
      <c r="AC80" s="211">
        <v>22.9</v>
      </c>
      <c r="AD80" s="211">
        <v>3.48</v>
      </c>
      <c r="AE80" s="211" t="s">
        <v>10512</v>
      </c>
      <c r="AF80" s="211" t="s">
        <v>10364</v>
      </c>
      <c r="AG80" s="211" t="s">
        <v>273</v>
      </c>
      <c r="AH80" s="211" t="s">
        <v>273</v>
      </c>
      <c r="AI80" s="211" t="s">
        <v>273</v>
      </c>
      <c r="AJ80" s="211" t="s">
        <v>12269</v>
      </c>
      <c r="AK80" s="211" t="s">
        <v>13354</v>
      </c>
      <c r="AL80" s="211">
        <v>65</v>
      </c>
      <c r="AM80" s="211">
        <v>20</v>
      </c>
      <c r="AN80" s="211" t="s">
        <v>273</v>
      </c>
      <c r="AO80" s="211" t="s">
        <v>273</v>
      </c>
      <c r="AP80" s="211" t="s">
        <v>13352</v>
      </c>
      <c r="AQ80" s="211" t="s">
        <v>10385</v>
      </c>
      <c r="AR80" s="211" t="s">
        <v>10387</v>
      </c>
      <c r="AS80" s="211" t="s">
        <v>13353</v>
      </c>
      <c r="AT80" s="211" t="s">
        <v>10391</v>
      </c>
      <c r="AU80" s="211" t="s">
        <v>10400</v>
      </c>
      <c r="AV80" s="211" t="s">
        <v>10390</v>
      </c>
      <c r="AW80" s="211" t="s">
        <v>4788</v>
      </c>
      <c r="AX80" s="211" t="s">
        <v>4788</v>
      </c>
      <c r="AY80" s="211" t="s">
        <v>4788</v>
      </c>
      <c r="AZ80" s="211" t="s">
        <v>10390</v>
      </c>
      <c r="BA80" s="211" t="s">
        <v>10408</v>
      </c>
      <c r="BB80" s="211" t="s">
        <v>10408</v>
      </c>
      <c r="BC80" s="211" t="s">
        <v>10412</v>
      </c>
      <c r="BD80" s="211" t="s">
        <v>10390</v>
      </c>
      <c r="BE80" s="211" t="s">
        <v>10387</v>
      </c>
      <c r="BF80" s="211" t="s">
        <v>282</v>
      </c>
      <c r="BG80" s="211" t="s">
        <v>10387</v>
      </c>
      <c r="BH80" s="211" t="s">
        <v>13357</v>
      </c>
      <c r="BI80" s="211" t="s">
        <v>10391</v>
      </c>
      <c r="BJ80" s="211" t="s">
        <v>13350</v>
      </c>
      <c r="BK80" s="211" t="s">
        <v>22</v>
      </c>
      <c r="BL80" s="211" t="s">
        <v>13351</v>
      </c>
      <c r="BM80" s="211" t="s">
        <v>10391</v>
      </c>
      <c r="BN80" s="211" t="s">
        <v>1667</v>
      </c>
    </row>
    <row r="81" spans="1:83" s="211" customFormat="1" ht="15" customHeight="1" x14ac:dyDescent="0.25">
      <c r="A81" s="211" t="s">
        <v>710</v>
      </c>
      <c r="B81" s="211" t="s">
        <v>1676</v>
      </c>
      <c r="C81" s="211" t="s">
        <v>16191</v>
      </c>
      <c r="D81" s="211" t="s">
        <v>443</v>
      </c>
      <c r="E81" s="211" t="s">
        <v>10933</v>
      </c>
      <c r="F81" s="211" t="s">
        <v>5328</v>
      </c>
      <c r="G81" s="211" t="s">
        <v>216</v>
      </c>
      <c r="H81" s="211" t="s">
        <v>216</v>
      </c>
      <c r="I81" s="211" t="s">
        <v>282</v>
      </c>
      <c r="J81" s="211" t="s">
        <v>216</v>
      </c>
      <c r="K81" s="211" t="s">
        <v>282</v>
      </c>
      <c r="L81" s="211" t="s">
        <v>216</v>
      </c>
      <c r="M81" s="211" t="s">
        <v>282</v>
      </c>
      <c r="N81" s="211" t="s">
        <v>5328</v>
      </c>
      <c r="O81" s="134" t="s">
        <v>246</v>
      </c>
      <c r="P81" s="134" t="s">
        <v>252</v>
      </c>
      <c r="Q81" s="211" t="s">
        <v>282</v>
      </c>
      <c r="R81" s="211" t="s">
        <v>282</v>
      </c>
      <c r="S81" s="211" t="s">
        <v>282</v>
      </c>
      <c r="T81" s="211">
        <v>40</v>
      </c>
      <c r="U81" s="211" t="s">
        <v>183</v>
      </c>
      <c r="V81" s="211" t="s">
        <v>282</v>
      </c>
      <c r="W81" s="211" t="s">
        <v>143</v>
      </c>
      <c r="X81" s="211" t="s">
        <v>10506</v>
      </c>
      <c r="Y81" s="211" t="s">
        <v>395</v>
      </c>
      <c r="Z81" s="211" t="s">
        <v>10498</v>
      </c>
      <c r="AA81" s="211">
        <v>5</v>
      </c>
      <c r="AB81" s="211" t="s">
        <v>273</v>
      </c>
      <c r="AC81" s="211" t="s">
        <v>273</v>
      </c>
      <c r="AD81" s="211" t="s">
        <v>273</v>
      </c>
      <c r="AE81" s="211" t="s">
        <v>10512</v>
      </c>
      <c r="AF81" s="211" t="s">
        <v>10364</v>
      </c>
      <c r="AG81" s="211" t="s">
        <v>273</v>
      </c>
      <c r="AH81" s="211" t="s">
        <v>273</v>
      </c>
      <c r="AI81" s="211" t="s">
        <v>273</v>
      </c>
      <c r="AJ81" s="211" t="s">
        <v>16192</v>
      </c>
      <c r="AK81" s="211" t="s">
        <v>14103</v>
      </c>
      <c r="AL81" s="211">
        <v>51</v>
      </c>
      <c r="AM81" s="211" t="s">
        <v>273</v>
      </c>
      <c r="AN81" s="211" t="s">
        <v>273</v>
      </c>
      <c r="AO81" s="211" t="s">
        <v>273</v>
      </c>
      <c r="AP81" s="211" t="s">
        <v>16190</v>
      </c>
      <c r="AQ81" s="211" t="s">
        <v>10385</v>
      </c>
      <c r="AR81" s="211" t="s">
        <v>10387</v>
      </c>
      <c r="AS81" s="211" t="s">
        <v>16193</v>
      </c>
      <c r="AT81" s="211" t="s">
        <v>10391</v>
      </c>
      <c r="AU81" s="211" t="s">
        <v>10400</v>
      </c>
      <c r="AV81" s="211" t="s">
        <v>10390</v>
      </c>
      <c r="AW81" s="211" t="s">
        <v>4788</v>
      </c>
      <c r="AX81" s="211" t="s">
        <v>4788</v>
      </c>
      <c r="AY81" s="211" t="s">
        <v>4788</v>
      </c>
      <c r="AZ81" s="211" t="s">
        <v>10390</v>
      </c>
      <c r="BA81" s="211" t="s">
        <v>10387</v>
      </c>
      <c r="BB81" s="211" t="s">
        <v>10387</v>
      </c>
      <c r="BC81" s="211" t="s">
        <v>10412</v>
      </c>
      <c r="BD81" s="211" t="s">
        <v>4788</v>
      </c>
      <c r="BE81" s="211" t="s">
        <v>10387</v>
      </c>
      <c r="BF81" s="211" t="s">
        <v>282</v>
      </c>
      <c r="BG81" s="211" t="s">
        <v>10387</v>
      </c>
      <c r="BH81" s="211" t="s">
        <v>15087</v>
      </c>
      <c r="BI81" s="211" t="s">
        <v>10391</v>
      </c>
      <c r="BJ81" s="211" t="s">
        <v>273</v>
      </c>
      <c r="BK81" s="211" t="s">
        <v>22</v>
      </c>
      <c r="BL81" s="211">
        <v>1</v>
      </c>
      <c r="BM81" s="211" t="s">
        <v>10391</v>
      </c>
      <c r="BN81" s="211" t="s">
        <v>1677</v>
      </c>
    </row>
    <row r="82" spans="1:83" ht="15" customHeight="1" x14ac:dyDescent="0.25">
      <c r="A82" s="211" t="s">
        <v>715</v>
      </c>
      <c r="B82" s="68" t="s">
        <v>971</v>
      </c>
      <c r="C82" s="68" t="s">
        <v>10791</v>
      </c>
      <c r="D82" s="160" t="s">
        <v>841</v>
      </c>
      <c r="E82" s="211" t="s">
        <v>10933</v>
      </c>
      <c r="F82" s="211" t="s">
        <v>216</v>
      </c>
      <c r="G82" s="160" t="s">
        <v>216</v>
      </c>
      <c r="H82" s="160" t="s">
        <v>216</v>
      </c>
      <c r="I82" s="160" t="s">
        <v>282</v>
      </c>
      <c r="J82" s="160" t="s">
        <v>216</v>
      </c>
      <c r="K82" s="160" t="s">
        <v>282</v>
      </c>
      <c r="L82" s="160" t="s">
        <v>216</v>
      </c>
      <c r="M82" s="160" t="s">
        <v>282</v>
      </c>
      <c r="N82" s="211" t="s">
        <v>5328</v>
      </c>
      <c r="O82" s="68" t="s">
        <v>266</v>
      </c>
      <c r="P82" s="69" t="s">
        <v>263</v>
      </c>
      <c r="Q82" s="68" t="s">
        <v>790</v>
      </c>
      <c r="R82" s="68" t="s">
        <v>282</v>
      </c>
      <c r="S82" s="68" t="s">
        <v>282</v>
      </c>
      <c r="T82" s="181">
        <v>150</v>
      </c>
      <c r="U82" s="211" t="s">
        <v>183</v>
      </c>
      <c r="V82" s="211" t="s">
        <v>282</v>
      </c>
      <c r="W82" s="181" t="s">
        <v>143</v>
      </c>
      <c r="X82" s="181" t="s">
        <v>10506</v>
      </c>
      <c r="Y82" s="181" t="s">
        <v>395</v>
      </c>
      <c r="Z82" s="181" t="s">
        <v>10498</v>
      </c>
      <c r="AA82" s="211">
        <v>6</v>
      </c>
      <c r="AB82" s="211" t="s">
        <v>299</v>
      </c>
      <c r="AC82" s="211">
        <v>27.39</v>
      </c>
      <c r="AD82" s="211" t="s">
        <v>273</v>
      </c>
      <c r="AE82" s="211" t="s">
        <v>10512</v>
      </c>
      <c r="AF82" s="160" t="s">
        <v>10364</v>
      </c>
      <c r="AG82" s="181" t="s">
        <v>273</v>
      </c>
      <c r="AH82" s="181" t="s">
        <v>273</v>
      </c>
      <c r="AI82" s="181" t="s">
        <v>273</v>
      </c>
      <c r="AJ82" s="181" t="s">
        <v>10795</v>
      </c>
      <c r="AK82" s="211" t="s">
        <v>10796</v>
      </c>
      <c r="AL82" s="181">
        <v>68</v>
      </c>
      <c r="AM82" s="181" t="s">
        <v>273</v>
      </c>
      <c r="AN82" s="211" t="s">
        <v>273</v>
      </c>
      <c r="AO82" s="211" t="s">
        <v>273</v>
      </c>
      <c r="AP82" s="211" t="s">
        <v>10789</v>
      </c>
      <c r="AQ82" s="181" t="s">
        <v>10385</v>
      </c>
      <c r="AR82" s="188" t="s">
        <v>22</v>
      </c>
      <c r="AS82" s="193" t="s">
        <v>10798</v>
      </c>
      <c r="AT82" s="197" t="s">
        <v>10390</v>
      </c>
      <c r="AU82" s="203" t="s">
        <v>10400</v>
      </c>
      <c r="AV82" s="211" t="s">
        <v>10390</v>
      </c>
      <c r="AW82" s="211" t="s">
        <v>4788</v>
      </c>
      <c r="AX82" s="211" t="s">
        <v>4788</v>
      </c>
      <c r="AY82" s="211" t="s">
        <v>4788</v>
      </c>
      <c r="AZ82" s="211" t="s">
        <v>10390</v>
      </c>
      <c r="BA82" s="211" t="s">
        <v>22</v>
      </c>
      <c r="BB82" s="211" t="s">
        <v>10387</v>
      </c>
      <c r="BC82" s="211" t="s">
        <v>10412</v>
      </c>
      <c r="BD82" s="211" t="s">
        <v>4788</v>
      </c>
      <c r="BE82" s="211" t="s">
        <v>10387</v>
      </c>
      <c r="BF82" s="211" t="s">
        <v>282</v>
      </c>
      <c r="BG82" s="211" t="s">
        <v>10387</v>
      </c>
      <c r="BH82" s="211" t="s">
        <v>10802</v>
      </c>
      <c r="BI82" s="211" t="s">
        <v>10391</v>
      </c>
      <c r="BJ82" s="211" t="s">
        <v>10803</v>
      </c>
      <c r="BK82" s="211" t="s">
        <v>22</v>
      </c>
      <c r="BL82" s="211">
        <v>1</v>
      </c>
      <c r="BM82" s="211" t="s">
        <v>10391</v>
      </c>
      <c r="BN82" s="68" t="s">
        <v>716</v>
      </c>
      <c r="BO82" s="68"/>
      <c r="BP82" s="50"/>
      <c r="BQ82" s="50"/>
      <c r="BR82" s="68"/>
      <c r="BS82" s="68"/>
      <c r="BT82" s="68"/>
      <c r="BU82" s="68"/>
      <c r="BV82" s="68"/>
      <c r="BW82" s="68"/>
      <c r="BX82" s="68"/>
      <c r="BY82" s="68"/>
      <c r="BZ82" s="68"/>
      <c r="CA82" s="68"/>
      <c r="CB82" s="68"/>
      <c r="CC82" s="68"/>
      <c r="CD82" s="68"/>
      <c r="CE82" s="68"/>
    </row>
    <row r="83" spans="1:83" s="68" customFormat="1" ht="15" hidden="1" customHeight="1" x14ac:dyDescent="0.25">
      <c r="A83" s="69" t="s">
        <v>417</v>
      </c>
      <c r="B83" s="69" t="s">
        <v>282</v>
      </c>
      <c r="C83" s="69" t="s">
        <v>10811</v>
      </c>
      <c r="D83" s="69" t="s">
        <v>755</v>
      </c>
      <c r="E83" s="211" t="s">
        <v>10933</v>
      </c>
      <c r="F83" s="211" t="s">
        <v>216</v>
      </c>
      <c r="G83" s="144" t="s">
        <v>5328</v>
      </c>
      <c r="H83" s="144" t="s">
        <v>216</v>
      </c>
      <c r="I83" s="144" t="s">
        <v>282</v>
      </c>
      <c r="J83" s="144" t="s">
        <v>5328</v>
      </c>
      <c r="K83" s="144" t="s">
        <v>5343</v>
      </c>
      <c r="L83" s="144" t="s">
        <v>216</v>
      </c>
      <c r="M83" s="144" t="s">
        <v>282</v>
      </c>
      <c r="N83" s="209" t="s">
        <v>5328</v>
      </c>
      <c r="O83" s="69" t="s">
        <v>10475</v>
      </c>
      <c r="P83" s="69" t="s">
        <v>255</v>
      </c>
      <c r="Q83" s="69" t="s">
        <v>310</v>
      </c>
      <c r="R83" s="68" t="s">
        <v>282</v>
      </c>
      <c r="S83" s="68" t="s">
        <v>282</v>
      </c>
      <c r="T83" s="181">
        <v>37</v>
      </c>
      <c r="U83" s="211" t="s">
        <v>183</v>
      </c>
      <c r="V83" s="211" t="s">
        <v>282</v>
      </c>
      <c r="W83" s="181" t="s">
        <v>143</v>
      </c>
      <c r="X83" s="181" t="s">
        <v>273</v>
      </c>
      <c r="Y83" s="181" t="s">
        <v>395</v>
      </c>
      <c r="Z83" s="181" t="s">
        <v>10770</v>
      </c>
      <c r="AA83" s="211">
        <v>16</v>
      </c>
      <c r="AB83" s="211" t="s">
        <v>299</v>
      </c>
      <c r="AC83" s="211">
        <v>11.96</v>
      </c>
      <c r="AD83" s="211">
        <v>3.68</v>
      </c>
      <c r="AE83" s="211" t="s">
        <v>10499</v>
      </c>
      <c r="AF83" s="160" t="s">
        <v>10365</v>
      </c>
      <c r="AG83" s="181" t="s">
        <v>273</v>
      </c>
      <c r="AH83" s="181" t="s">
        <v>273</v>
      </c>
      <c r="AI83" s="181" t="s">
        <v>273</v>
      </c>
      <c r="AJ83" s="181" t="s">
        <v>10813</v>
      </c>
      <c r="AK83" s="211" t="s">
        <v>10812</v>
      </c>
      <c r="AL83" s="181">
        <v>62</v>
      </c>
      <c r="AM83" s="181">
        <v>16</v>
      </c>
      <c r="AN83" s="211" t="s">
        <v>273</v>
      </c>
      <c r="AO83" s="211" t="s">
        <v>273</v>
      </c>
      <c r="AP83" s="211" t="s">
        <v>10804</v>
      </c>
      <c r="AQ83" s="181" t="s">
        <v>10376</v>
      </c>
      <c r="AR83" s="188" t="s">
        <v>10387</v>
      </c>
      <c r="AS83" s="193" t="s">
        <v>10810</v>
      </c>
      <c r="AT83" s="197" t="s">
        <v>10391</v>
      </c>
      <c r="AU83" s="203" t="s">
        <v>10400</v>
      </c>
      <c r="AV83" s="211" t="s">
        <v>10390</v>
      </c>
      <c r="AW83" s="211" t="s">
        <v>10391</v>
      </c>
      <c r="AX83" s="211" t="s">
        <v>10391</v>
      </c>
      <c r="AY83" s="211" t="s">
        <v>10391</v>
      </c>
      <c r="AZ83" s="211" t="s">
        <v>4788</v>
      </c>
      <c r="BA83" s="211" t="s">
        <v>10387</v>
      </c>
      <c r="BB83" s="211" t="s">
        <v>10387</v>
      </c>
      <c r="BC83" s="211" t="s">
        <v>248</v>
      </c>
      <c r="BD83" s="211" t="s">
        <v>4788</v>
      </c>
      <c r="BE83" s="211" t="s">
        <v>10387</v>
      </c>
      <c r="BF83" s="211" t="s">
        <v>282</v>
      </c>
      <c r="BG83" s="211" t="s">
        <v>22</v>
      </c>
      <c r="BH83" s="211" t="s">
        <v>282</v>
      </c>
      <c r="BI83" s="211" t="s">
        <v>10390</v>
      </c>
      <c r="BJ83" s="211" t="s">
        <v>10818</v>
      </c>
      <c r="BK83" s="211" t="s">
        <v>10387</v>
      </c>
      <c r="BL83" s="211" t="s">
        <v>282</v>
      </c>
      <c r="BM83" s="211" t="s">
        <v>4788</v>
      </c>
      <c r="BN83" s="68" t="s">
        <v>972</v>
      </c>
      <c r="BO83" s="69"/>
      <c r="BP83" s="69"/>
      <c r="BQ83" s="69"/>
      <c r="BR83" s="69"/>
      <c r="BS83" s="69"/>
      <c r="BT83" s="69"/>
    </row>
    <row r="84" spans="1:83" s="211" customFormat="1" ht="15" customHeight="1" x14ac:dyDescent="0.25">
      <c r="A84" s="211" t="s">
        <v>1731</v>
      </c>
      <c r="B84" s="211" t="s">
        <v>282</v>
      </c>
      <c r="C84" s="96" t="s">
        <v>13370</v>
      </c>
      <c r="D84" s="211" t="s">
        <v>564</v>
      </c>
      <c r="E84" s="211" t="s">
        <v>10933</v>
      </c>
      <c r="F84" s="211" t="s">
        <v>5328</v>
      </c>
      <c r="G84" s="211" t="s">
        <v>216</v>
      </c>
      <c r="H84" s="211" t="s">
        <v>216</v>
      </c>
      <c r="I84" s="211" t="s">
        <v>282</v>
      </c>
      <c r="J84" s="211" t="s">
        <v>216</v>
      </c>
      <c r="K84" s="211" t="s">
        <v>282</v>
      </c>
      <c r="L84" s="211" t="s">
        <v>216</v>
      </c>
      <c r="M84" s="211" t="s">
        <v>282</v>
      </c>
      <c r="N84" s="211" t="s">
        <v>5328</v>
      </c>
      <c r="O84" s="209" t="s">
        <v>10667</v>
      </c>
      <c r="P84" s="212" t="s">
        <v>10461</v>
      </c>
      <c r="Q84" s="211" t="s">
        <v>811</v>
      </c>
      <c r="R84" s="211" t="s">
        <v>282</v>
      </c>
      <c r="S84" s="211" t="s">
        <v>282</v>
      </c>
      <c r="T84" s="211">
        <v>174</v>
      </c>
      <c r="U84" s="211" t="s">
        <v>183</v>
      </c>
      <c r="V84" s="211" t="s">
        <v>282</v>
      </c>
      <c r="W84" s="211" t="s">
        <v>10547</v>
      </c>
      <c r="X84" s="211" t="s">
        <v>25</v>
      </c>
      <c r="Y84" s="211" t="s">
        <v>395</v>
      </c>
      <c r="Z84" s="211" t="s">
        <v>10498</v>
      </c>
      <c r="AA84" s="211">
        <v>16</v>
      </c>
      <c r="AB84" s="211" t="s">
        <v>299</v>
      </c>
      <c r="AC84" s="211">
        <v>17.98</v>
      </c>
      <c r="AD84" s="211">
        <v>3.6</v>
      </c>
      <c r="AE84" s="211" t="s">
        <v>10512</v>
      </c>
      <c r="AF84" s="211" t="s">
        <v>10364</v>
      </c>
      <c r="AG84" s="211" t="s">
        <v>13369</v>
      </c>
      <c r="AH84" s="211" t="s">
        <v>273</v>
      </c>
      <c r="AI84" s="211" t="s">
        <v>13368</v>
      </c>
      <c r="AJ84" s="211" t="s">
        <v>273</v>
      </c>
      <c r="AK84" s="211" t="s">
        <v>13367</v>
      </c>
      <c r="AL84" s="211">
        <v>65</v>
      </c>
      <c r="AM84" s="211" t="s">
        <v>273</v>
      </c>
      <c r="AN84" s="211" t="s">
        <v>273</v>
      </c>
      <c r="AO84" s="211">
        <v>41</v>
      </c>
      <c r="AP84" s="211" t="s">
        <v>13360</v>
      </c>
      <c r="AQ84" s="211" t="s">
        <v>10385</v>
      </c>
      <c r="AR84" s="211" t="s">
        <v>55</v>
      </c>
      <c r="AS84" s="211" t="s">
        <v>11396</v>
      </c>
      <c r="AT84" s="211" t="s">
        <v>10390</v>
      </c>
      <c r="AU84" s="211" t="s">
        <v>10400</v>
      </c>
      <c r="AV84" s="211" t="s">
        <v>10390</v>
      </c>
      <c r="AW84" s="211" t="s">
        <v>10391</v>
      </c>
      <c r="AX84" s="211" t="s">
        <v>10391</v>
      </c>
      <c r="AY84" s="211" t="s">
        <v>10391</v>
      </c>
      <c r="AZ84" s="211" t="s">
        <v>4788</v>
      </c>
      <c r="BA84" s="211" t="s">
        <v>10408</v>
      </c>
      <c r="BB84" s="211" t="s">
        <v>10408</v>
      </c>
      <c r="BC84" s="211" t="s">
        <v>10411</v>
      </c>
      <c r="BD84" s="211" t="s">
        <v>10390</v>
      </c>
      <c r="BE84" s="211" t="s">
        <v>10387</v>
      </c>
      <c r="BF84" s="211" t="s">
        <v>282</v>
      </c>
      <c r="BG84" s="211" t="s">
        <v>10387</v>
      </c>
      <c r="BH84" s="211" t="s">
        <v>13366</v>
      </c>
      <c r="BI84" s="211" t="s">
        <v>10391</v>
      </c>
      <c r="BJ84" s="211" t="s">
        <v>13359</v>
      </c>
      <c r="BK84" s="211" t="s">
        <v>10387</v>
      </c>
      <c r="BL84" s="211" t="s">
        <v>282</v>
      </c>
      <c r="BM84" s="211" t="s">
        <v>4788</v>
      </c>
      <c r="BN84" s="211" t="s">
        <v>1732</v>
      </c>
    </row>
    <row r="85" spans="1:83" ht="15" customHeight="1" x14ac:dyDescent="0.25">
      <c r="A85" s="68" t="s">
        <v>389</v>
      </c>
      <c r="B85" s="68" t="s">
        <v>975</v>
      </c>
      <c r="C85" s="68" t="s">
        <v>17898</v>
      </c>
      <c r="D85" s="69" t="s">
        <v>443</v>
      </c>
      <c r="E85" s="211" t="s">
        <v>10933</v>
      </c>
      <c r="F85" s="211" t="s">
        <v>216</v>
      </c>
      <c r="G85" s="160" t="s">
        <v>216</v>
      </c>
      <c r="H85" s="160" t="s">
        <v>216</v>
      </c>
      <c r="I85" s="160" t="s">
        <v>282</v>
      </c>
      <c r="J85" s="160" t="s">
        <v>216</v>
      </c>
      <c r="K85" s="160" t="s">
        <v>282</v>
      </c>
      <c r="L85" s="160" t="s">
        <v>216</v>
      </c>
      <c r="M85" s="160" t="s">
        <v>282</v>
      </c>
      <c r="N85" s="211" t="s">
        <v>5328</v>
      </c>
      <c r="O85" s="69" t="s">
        <v>261</v>
      </c>
      <c r="P85" s="69" t="s">
        <v>261</v>
      </c>
      <c r="Q85" s="68" t="s">
        <v>257</v>
      </c>
      <c r="R85" s="69" t="s">
        <v>790</v>
      </c>
      <c r="S85" s="69" t="s">
        <v>282</v>
      </c>
      <c r="T85" s="180">
        <v>491</v>
      </c>
      <c r="U85" s="209" t="s">
        <v>183</v>
      </c>
      <c r="V85" s="209" t="s">
        <v>282</v>
      </c>
      <c r="W85" s="180" t="s">
        <v>143</v>
      </c>
      <c r="X85" s="180" t="s">
        <v>10506</v>
      </c>
      <c r="Y85" s="180" t="s">
        <v>395</v>
      </c>
      <c r="Z85" s="180" t="s">
        <v>10498</v>
      </c>
      <c r="AA85" s="209">
        <v>8</v>
      </c>
      <c r="AB85" s="209" t="s">
        <v>194</v>
      </c>
      <c r="AC85" s="209">
        <v>28.91</v>
      </c>
      <c r="AD85" s="209">
        <v>4.7699999999999996</v>
      </c>
      <c r="AE85" s="209" t="s">
        <v>10512</v>
      </c>
      <c r="AF85" s="144" t="s">
        <v>10364</v>
      </c>
      <c r="AG85" s="180" t="s">
        <v>273</v>
      </c>
      <c r="AH85" s="180" t="s">
        <v>273</v>
      </c>
      <c r="AI85" s="180" t="s">
        <v>273</v>
      </c>
      <c r="AJ85" s="180" t="s">
        <v>273</v>
      </c>
      <c r="AK85" s="209" t="s">
        <v>10830</v>
      </c>
      <c r="AL85" s="180">
        <v>65</v>
      </c>
      <c r="AM85" s="180" t="s">
        <v>273</v>
      </c>
      <c r="AN85" s="209" t="s">
        <v>273</v>
      </c>
      <c r="AO85" s="209" t="s">
        <v>273</v>
      </c>
      <c r="AP85" s="209" t="s">
        <v>10825</v>
      </c>
      <c r="AQ85" s="180" t="s">
        <v>10385</v>
      </c>
      <c r="AR85" s="186" t="s">
        <v>22</v>
      </c>
      <c r="AS85" s="191" t="s">
        <v>10829</v>
      </c>
      <c r="AT85" s="196" t="s">
        <v>10390</v>
      </c>
      <c r="AU85" s="201" t="s">
        <v>10400</v>
      </c>
      <c r="AV85" s="209" t="s">
        <v>10390</v>
      </c>
      <c r="AW85" s="209" t="s">
        <v>4788</v>
      </c>
      <c r="AX85" s="209" t="s">
        <v>4788</v>
      </c>
      <c r="AY85" s="209" t="s">
        <v>4788</v>
      </c>
      <c r="AZ85" s="209" t="s">
        <v>10390</v>
      </c>
      <c r="BA85" s="209" t="s">
        <v>22</v>
      </c>
      <c r="BB85" s="209" t="s">
        <v>10387</v>
      </c>
      <c r="BC85" s="209" t="s">
        <v>10412</v>
      </c>
      <c r="BD85" s="209" t="s">
        <v>4788</v>
      </c>
      <c r="BE85" s="209" t="s">
        <v>10387</v>
      </c>
      <c r="BF85" s="209" t="s">
        <v>282</v>
      </c>
      <c r="BG85" s="209" t="s">
        <v>10387</v>
      </c>
      <c r="BH85" s="209" t="s">
        <v>10832</v>
      </c>
      <c r="BI85" s="209" t="s">
        <v>10391</v>
      </c>
      <c r="BJ85" s="209" t="s">
        <v>10833</v>
      </c>
      <c r="BK85" s="209" t="s">
        <v>22</v>
      </c>
      <c r="BL85" s="209">
        <v>1</v>
      </c>
      <c r="BM85" s="209" t="s">
        <v>10391</v>
      </c>
      <c r="BN85" s="68" t="s">
        <v>4619</v>
      </c>
      <c r="BP85" s="89"/>
      <c r="BQ85" s="89"/>
    </row>
    <row r="86" spans="1:83" ht="15" customHeight="1" x14ac:dyDescent="0.25">
      <c r="A86" s="68" t="s">
        <v>237</v>
      </c>
      <c r="B86" s="68" t="s">
        <v>976</v>
      </c>
      <c r="C86" s="68" t="s">
        <v>10839</v>
      </c>
      <c r="D86" s="69" t="s">
        <v>841</v>
      </c>
      <c r="E86" s="211" t="s">
        <v>10933</v>
      </c>
      <c r="F86" s="211" t="s">
        <v>216</v>
      </c>
      <c r="G86" s="160" t="s">
        <v>216</v>
      </c>
      <c r="H86" s="160" t="s">
        <v>216</v>
      </c>
      <c r="I86" s="160" t="s">
        <v>282</v>
      </c>
      <c r="J86" s="160" t="s">
        <v>216</v>
      </c>
      <c r="K86" s="160" t="s">
        <v>282</v>
      </c>
      <c r="L86" s="160" t="s">
        <v>216</v>
      </c>
      <c r="M86" s="160" t="s">
        <v>282</v>
      </c>
      <c r="N86" s="211" t="s">
        <v>5328</v>
      </c>
      <c r="O86" s="69" t="s">
        <v>246</v>
      </c>
      <c r="P86" s="69" t="s">
        <v>252</v>
      </c>
      <c r="Q86" s="69" t="s">
        <v>790</v>
      </c>
      <c r="R86" s="69" t="s">
        <v>282</v>
      </c>
      <c r="S86" s="69" t="s">
        <v>282</v>
      </c>
      <c r="T86" s="180">
        <v>95</v>
      </c>
      <c r="U86" s="209" t="s">
        <v>183</v>
      </c>
      <c r="V86" s="209" t="s">
        <v>282</v>
      </c>
      <c r="W86" s="180" t="s">
        <v>143</v>
      </c>
      <c r="X86" s="180" t="s">
        <v>10506</v>
      </c>
      <c r="Y86" s="180" t="s">
        <v>395</v>
      </c>
      <c r="Z86" s="180" t="s">
        <v>10498</v>
      </c>
      <c r="AA86" s="209">
        <v>6</v>
      </c>
      <c r="AB86" s="209" t="s">
        <v>299</v>
      </c>
      <c r="AC86" s="209">
        <v>27.41</v>
      </c>
      <c r="AD86" s="209">
        <v>4.5</v>
      </c>
      <c r="AE86" s="209" t="s">
        <v>10512</v>
      </c>
      <c r="AF86" s="144" t="s">
        <v>10364</v>
      </c>
      <c r="AG86" s="180" t="s">
        <v>273</v>
      </c>
      <c r="AH86" s="180" t="s">
        <v>273</v>
      </c>
      <c r="AI86" s="180" t="s">
        <v>273</v>
      </c>
      <c r="AJ86" s="180" t="s">
        <v>273</v>
      </c>
      <c r="AK86" s="209" t="s">
        <v>10842</v>
      </c>
      <c r="AL86" s="180">
        <v>66</v>
      </c>
      <c r="AM86" s="180" t="s">
        <v>273</v>
      </c>
      <c r="AN86" s="209" t="s">
        <v>273</v>
      </c>
      <c r="AO86" s="209" t="s">
        <v>273</v>
      </c>
      <c r="AP86" s="209" t="s">
        <v>10834</v>
      </c>
      <c r="AQ86" s="180" t="s">
        <v>10380</v>
      </c>
      <c r="AR86" s="186" t="s">
        <v>22</v>
      </c>
      <c r="AS86" s="191" t="s">
        <v>10837</v>
      </c>
      <c r="AT86" s="196" t="s">
        <v>4788</v>
      </c>
      <c r="AU86" s="201" t="s">
        <v>10400</v>
      </c>
      <c r="AV86" s="209" t="s">
        <v>10390</v>
      </c>
      <c r="AW86" s="209" t="s">
        <v>4788</v>
      </c>
      <c r="AX86" s="209" t="s">
        <v>4788</v>
      </c>
      <c r="AY86" s="209" t="s">
        <v>4788</v>
      </c>
      <c r="AZ86" s="209" t="s">
        <v>10390</v>
      </c>
      <c r="BA86" s="209" t="s">
        <v>22</v>
      </c>
      <c r="BB86" s="209" t="s">
        <v>10387</v>
      </c>
      <c r="BC86" s="209" t="s">
        <v>10411</v>
      </c>
      <c r="BD86" s="299" t="s">
        <v>10390</v>
      </c>
      <c r="BE86" s="209" t="s">
        <v>10387</v>
      </c>
      <c r="BF86" s="209" t="s">
        <v>282</v>
      </c>
      <c r="BG86" s="209" t="s">
        <v>22</v>
      </c>
      <c r="BH86" s="209" t="s">
        <v>282</v>
      </c>
      <c r="BI86" s="209" t="s">
        <v>10390</v>
      </c>
      <c r="BJ86" s="209" t="s">
        <v>10843</v>
      </c>
      <c r="BK86" s="209" t="s">
        <v>22</v>
      </c>
      <c r="BL86" s="277" t="s">
        <v>10835</v>
      </c>
      <c r="BM86" s="209" t="s">
        <v>10391</v>
      </c>
      <c r="BN86" s="68" t="s">
        <v>241</v>
      </c>
      <c r="BP86" s="89"/>
      <c r="BQ86" s="89"/>
    </row>
    <row r="87" spans="1:83" s="211" customFormat="1" ht="15" customHeight="1" x14ac:dyDescent="0.25">
      <c r="A87" s="211" t="s">
        <v>7362</v>
      </c>
      <c r="B87" s="211" t="s">
        <v>282</v>
      </c>
      <c r="C87" s="211" t="s">
        <v>7363</v>
      </c>
      <c r="D87" s="211" t="s">
        <v>8944</v>
      </c>
      <c r="E87" s="211" t="s">
        <v>10933</v>
      </c>
      <c r="F87" s="211" t="s">
        <v>5328</v>
      </c>
      <c r="G87" s="211" t="s">
        <v>216</v>
      </c>
      <c r="H87" s="211" t="s">
        <v>216</v>
      </c>
      <c r="I87" s="211" t="s">
        <v>282</v>
      </c>
      <c r="J87" s="211" t="s">
        <v>216</v>
      </c>
      <c r="K87" s="211" t="s">
        <v>282</v>
      </c>
      <c r="L87" s="211" t="s">
        <v>216</v>
      </c>
      <c r="M87" s="211" t="s">
        <v>282</v>
      </c>
      <c r="N87" s="211" t="s">
        <v>5328</v>
      </c>
      <c r="O87" s="211" t="s">
        <v>256</v>
      </c>
      <c r="P87" s="211" t="s">
        <v>790</v>
      </c>
      <c r="Q87" s="211" t="s">
        <v>282</v>
      </c>
      <c r="R87" s="211" t="s">
        <v>282</v>
      </c>
      <c r="S87" s="211" t="s">
        <v>282</v>
      </c>
      <c r="T87" s="211">
        <v>334</v>
      </c>
      <c r="U87" s="211" t="s">
        <v>183</v>
      </c>
      <c r="V87" s="211" t="s">
        <v>282</v>
      </c>
      <c r="W87" s="211" t="s">
        <v>143</v>
      </c>
      <c r="X87" s="211" t="s">
        <v>273</v>
      </c>
      <c r="Y87" s="211" t="s">
        <v>273</v>
      </c>
      <c r="Z87" s="211" t="s">
        <v>10498</v>
      </c>
      <c r="AA87" s="211">
        <v>8</v>
      </c>
      <c r="AB87" s="211" t="s">
        <v>299</v>
      </c>
      <c r="AC87" s="211">
        <v>26.95</v>
      </c>
      <c r="AD87" s="211" t="s">
        <v>273</v>
      </c>
      <c r="AE87" s="211" t="s">
        <v>10512</v>
      </c>
      <c r="AF87" s="211" t="s">
        <v>10364</v>
      </c>
      <c r="AG87" s="211" t="s">
        <v>273</v>
      </c>
      <c r="AH87" s="211" t="s">
        <v>273</v>
      </c>
      <c r="AI87" s="211" t="s">
        <v>273</v>
      </c>
      <c r="AJ87" s="211" t="s">
        <v>273</v>
      </c>
      <c r="AK87" s="211" t="s">
        <v>13377</v>
      </c>
      <c r="AL87" s="211">
        <v>63</v>
      </c>
      <c r="AM87" s="211" t="s">
        <v>273</v>
      </c>
      <c r="AN87" s="211" t="s">
        <v>273</v>
      </c>
      <c r="AO87" s="211" t="s">
        <v>273</v>
      </c>
      <c r="AP87" s="211" t="s">
        <v>13376</v>
      </c>
      <c r="AQ87" s="211" t="s">
        <v>10385</v>
      </c>
      <c r="AR87" s="211" t="s">
        <v>55</v>
      </c>
      <c r="AS87" s="211" t="s">
        <v>11396</v>
      </c>
      <c r="AT87" s="211" t="s">
        <v>10390</v>
      </c>
      <c r="AU87" s="211" t="s">
        <v>10400</v>
      </c>
      <c r="AV87" s="211" t="s">
        <v>10390</v>
      </c>
      <c r="AW87" s="211" t="s">
        <v>4788</v>
      </c>
      <c r="AX87" s="211" t="s">
        <v>4788</v>
      </c>
      <c r="AY87" s="211" t="s">
        <v>4788</v>
      </c>
      <c r="AZ87" s="211" t="s">
        <v>4788</v>
      </c>
      <c r="BA87" s="211" t="s">
        <v>22</v>
      </c>
      <c r="BB87" s="211" t="s">
        <v>10387</v>
      </c>
      <c r="BC87" s="211" t="s">
        <v>10412</v>
      </c>
      <c r="BD87" s="211" t="s">
        <v>4788</v>
      </c>
      <c r="BE87" s="211" t="s">
        <v>22</v>
      </c>
      <c r="BF87" s="211" t="s">
        <v>13375</v>
      </c>
      <c r="BG87" s="211" t="s">
        <v>22</v>
      </c>
      <c r="BH87" s="211" t="s">
        <v>282</v>
      </c>
      <c r="BI87" s="211" t="s">
        <v>4788</v>
      </c>
      <c r="BJ87" s="211" t="s">
        <v>13374</v>
      </c>
      <c r="BK87" s="211" t="s">
        <v>55</v>
      </c>
      <c r="BL87" s="211" t="s">
        <v>282</v>
      </c>
      <c r="BM87" s="211" t="s">
        <v>10391</v>
      </c>
      <c r="BN87" s="211" t="s">
        <v>7364</v>
      </c>
      <c r="BP87" s="143"/>
      <c r="BQ87" s="143"/>
    </row>
    <row r="88" spans="1:83" s="160" customFormat="1" ht="15" hidden="1" customHeight="1" x14ac:dyDescent="0.25">
      <c r="A88" s="143" t="s">
        <v>4424</v>
      </c>
      <c r="B88" s="160" t="s">
        <v>282</v>
      </c>
      <c r="C88" s="143" t="s">
        <v>10852</v>
      </c>
      <c r="D88" s="160" t="s">
        <v>4413</v>
      </c>
      <c r="E88" s="211" t="s">
        <v>10933</v>
      </c>
      <c r="F88" s="211" t="s">
        <v>216</v>
      </c>
      <c r="G88" s="160" t="s">
        <v>5328</v>
      </c>
      <c r="H88" s="160" t="s">
        <v>216</v>
      </c>
      <c r="I88" s="160" t="s">
        <v>282</v>
      </c>
      <c r="J88" s="160" t="s">
        <v>5328</v>
      </c>
      <c r="K88" s="160" t="s">
        <v>10855</v>
      </c>
      <c r="L88" s="160" t="s">
        <v>216</v>
      </c>
      <c r="M88" s="160" t="s">
        <v>282</v>
      </c>
      <c r="N88" s="211" t="s">
        <v>5328</v>
      </c>
      <c r="O88" s="160" t="s">
        <v>4423</v>
      </c>
      <c r="P88" s="160" t="s">
        <v>636</v>
      </c>
      <c r="Q88" s="160" t="s">
        <v>282</v>
      </c>
      <c r="R88" s="160" t="s">
        <v>282</v>
      </c>
      <c r="S88" s="160" t="s">
        <v>282</v>
      </c>
      <c r="T88" s="181">
        <v>80</v>
      </c>
      <c r="U88" s="211" t="s">
        <v>183</v>
      </c>
      <c r="V88" s="211" t="s">
        <v>282</v>
      </c>
      <c r="W88" s="181" t="s">
        <v>10846</v>
      </c>
      <c r="X88" s="181" t="s">
        <v>273</v>
      </c>
      <c r="Y88" s="181" t="s">
        <v>395</v>
      </c>
      <c r="Z88" s="181" t="s">
        <v>10498</v>
      </c>
      <c r="AA88" s="211">
        <v>8</v>
      </c>
      <c r="AB88" s="211" t="s">
        <v>435</v>
      </c>
      <c r="AC88" s="211">
        <v>25.73</v>
      </c>
      <c r="AD88" s="211">
        <v>5.59</v>
      </c>
      <c r="AE88" s="211" t="s">
        <v>10499</v>
      </c>
      <c r="AF88" s="160" t="s">
        <v>10364</v>
      </c>
      <c r="AG88" s="181" t="s">
        <v>273</v>
      </c>
      <c r="AH88" s="181" t="s">
        <v>273</v>
      </c>
      <c r="AI88" s="181" t="s">
        <v>273</v>
      </c>
      <c r="AJ88" s="181" t="s">
        <v>273</v>
      </c>
      <c r="AK88" s="211" t="s">
        <v>10851</v>
      </c>
      <c r="AL88" s="181">
        <v>83</v>
      </c>
      <c r="AM88" s="181" t="s">
        <v>273</v>
      </c>
      <c r="AN88" s="211">
        <v>70</v>
      </c>
      <c r="AO88" s="211">
        <v>51</v>
      </c>
      <c r="AP88" s="211" t="s">
        <v>10848</v>
      </c>
      <c r="AQ88" s="181" t="s">
        <v>10376</v>
      </c>
      <c r="AR88" s="188" t="s">
        <v>22</v>
      </c>
      <c r="AS88" s="193" t="s">
        <v>10850</v>
      </c>
      <c r="AT88" s="197" t="s">
        <v>4788</v>
      </c>
      <c r="AU88" s="203" t="s">
        <v>10394</v>
      </c>
      <c r="AV88" s="211" t="s">
        <v>4788</v>
      </c>
      <c r="AW88" s="211" t="s">
        <v>10391</v>
      </c>
      <c r="AX88" s="211" t="s">
        <v>10391</v>
      </c>
      <c r="AY88" s="211" t="s">
        <v>10391</v>
      </c>
      <c r="AZ88" s="211" t="s">
        <v>10390</v>
      </c>
      <c r="BA88" s="211" t="s">
        <v>10387</v>
      </c>
      <c r="BB88" s="211" t="s">
        <v>10387</v>
      </c>
      <c r="BC88" s="211" t="s">
        <v>248</v>
      </c>
      <c r="BD88" s="211" t="s">
        <v>4788</v>
      </c>
      <c r="BE88" s="211" t="s">
        <v>10387</v>
      </c>
      <c r="BF88" s="211" t="s">
        <v>282</v>
      </c>
      <c r="BG88" s="211" t="s">
        <v>22</v>
      </c>
      <c r="BH88" s="211" t="s">
        <v>282</v>
      </c>
      <c r="BI88" s="211" t="s">
        <v>10390</v>
      </c>
      <c r="BJ88" s="211" t="s">
        <v>10856</v>
      </c>
      <c r="BK88" s="211" t="s">
        <v>10387</v>
      </c>
      <c r="BL88" s="211" t="s">
        <v>282</v>
      </c>
      <c r="BM88" s="211" t="s">
        <v>10390</v>
      </c>
      <c r="BN88" s="160" t="s">
        <v>4425</v>
      </c>
    </row>
    <row r="89" spans="1:83" s="211" customFormat="1" ht="15" customHeight="1" x14ac:dyDescent="0.25">
      <c r="A89" s="143" t="s">
        <v>1773</v>
      </c>
      <c r="B89" s="211" t="s">
        <v>13380</v>
      </c>
      <c r="C89" s="143" t="s">
        <v>7369</v>
      </c>
      <c r="D89" s="211" t="s">
        <v>841</v>
      </c>
      <c r="E89" s="211" t="s">
        <v>10933</v>
      </c>
      <c r="F89" s="211" t="s">
        <v>5328</v>
      </c>
      <c r="G89" s="211" t="s">
        <v>216</v>
      </c>
      <c r="H89" s="211" t="s">
        <v>216</v>
      </c>
      <c r="I89" s="211" t="s">
        <v>282</v>
      </c>
      <c r="J89" s="211" t="s">
        <v>216</v>
      </c>
      <c r="K89" s="211" t="s">
        <v>282</v>
      </c>
      <c r="L89" s="211" t="s">
        <v>216</v>
      </c>
      <c r="M89" s="211" t="s">
        <v>282</v>
      </c>
      <c r="N89" s="211" t="s">
        <v>5328</v>
      </c>
      <c r="O89" s="211" t="s">
        <v>263</v>
      </c>
      <c r="P89" s="211" t="s">
        <v>790</v>
      </c>
      <c r="Q89" s="211" t="s">
        <v>282</v>
      </c>
      <c r="R89" s="211" t="s">
        <v>282</v>
      </c>
      <c r="S89" s="211" t="s">
        <v>282</v>
      </c>
      <c r="T89" s="211">
        <v>100</v>
      </c>
      <c r="U89" s="211" t="s">
        <v>183</v>
      </c>
      <c r="V89" s="211" t="s">
        <v>282</v>
      </c>
      <c r="W89" s="211" t="s">
        <v>143</v>
      </c>
      <c r="X89" s="211" t="s">
        <v>273</v>
      </c>
      <c r="Y89" s="211" t="s">
        <v>395</v>
      </c>
      <c r="Z89" s="211" t="s">
        <v>273</v>
      </c>
      <c r="AA89" s="211">
        <v>6</v>
      </c>
      <c r="AB89" s="211" t="s">
        <v>299</v>
      </c>
      <c r="AC89" s="211">
        <v>27.15</v>
      </c>
      <c r="AD89" s="211" t="s">
        <v>273</v>
      </c>
      <c r="AE89" s="211" t="s">
        <v>10512</v>
      </c>
      <c r="AF89" s="211" t="s">
        <v>10364</v>
      </c>
      <c r="AG89" s="211" t="s">
        <v>273</v>
      </c>
      <c r="AH89" s="211" t="s">
        <v>273</v>
      </c>
      <c r="AI89" s="211" t="s">
        <v>273</v>
      </c>
      <c r="AJ89" s="211" t="s">
        <v>273</v>
      </c>
      <c r="AK89" s="211" t="s">
        <v>273</v>
      </c>
      <c r="AL89" s="211" t="s">
        <v>273</v>
      </c>
      <c r="AM89" s="211" t="s">
        <v>273</v>
      </c>
      <c r="AN89" s="211" t="s">
        <v>273</v>
      </c>
      <c r="AO89" s="211" t="s">
        <v>273</v>
      </c>
      <c r="AP89" s="211" t="s">
        <v>13381</v>
      </c>
      <c r="AQ89" s="211" t="s">
        <v>10385</v>
      </c>
      <c r="AR89" s="211" t="s">
        <v>55</v>
      </c>
      <c r="AS89" s="211" t="s">
        <v>11396</v>
      </c>
      <c r="AT89" s="211" t="s">
        <v>10390</v>
      </c>
      <c r="AU89" s="211" t="s">
        <v>10400</v>
      </c>
      <c r="AV89" s="211" t="s">
        <v>10390</v>
      </c>
      <c r="AW89" s="211" t="s">
        <v>4788</v>
      </c>
      <c r="AX89" s="211" t="s">
        <v>4788</v>
      </c>
      <c r="AY89" s="211" t="s">
        <v>4788</v>
      </c>
      <c r="AZ89" s="211" t="s">
        <v>10390</v>
      </c>
      <c r="BA89" s="211" t="s">
        <v>10408</v>
      </c>
      <c r="BB89" s="211" t="s">
        <v>10408</v>
      </c>
      <c r="BC89" s="211" t="s">
        <v>10412</v>
      </c>
      <c r="BD89" s="211" t="s">
        <v>10390</v>
      </c>
      <c r="BE89" s="211" t="s">
        <v>55</v>
      </c>
      <c r="BF89" s="211" t="s">
        <v>282</v>
      </c>
      <c r="BG89" s="211" t="s">
        <v>10387</v>
      </c>
      <c r="BH89" s="211" t="s">
        <v>13383</v>
      </c>
      <c r="BI89" s="211" t="s">
        <v>10391</v>
      </c>
      <c r="BJ89" s="211" t="s">
        <v>273</v>
      </c>
      <c r="BK89" s="211" t="s">
        <v>22</v>
      </c>
      <c r="BL89" s="211" t="s">
        <v>273</v>
      </c>
      <c r="BM89" s="211" t="s">
        <v>10391</v>
      </c>
      <c r="BN89" s="211" t="s">
        <v>7368</v>
      </c>
    </row>
    <row r="90" spans="1:83" s="211" customFormat="1" ht="15" customHeight="1" x14ac:dyDescent="0.25">
      <c r="A90" s="211" t="s">
        <v>1780</v>
      </c>
      <c r="B90" s="211" t="s">
        <v>1781</v>
      </c>
      <c r="C90" s="211" t="s">
        <v>13390</v>
      </c>
      <c r="D90" s="211" t="s">
        <v>443</v>
      </c>
      <c r="E90" s="211" t="s">
        <v>10933</v>
      </c>
      <c r="F90" s="211" t="s">
        <v>5328</v>
      </c>
      <c r="G90" s="211" t="s">
        <v>216</v>
      </c>
      <c r="H90" s="211" t="s">
        <v>216</v>
      </c>
      <c r="I90" s="211" t="s">
        <v>282</v>
      </c>
      <c r="J90" s="211" t="s">
        <v>216</v>
      </c>
      <c r="K90" s="211" t="s">
        <v>282</v>
      </c>
      <c r="L90" s="211" t="s">
        <v>216</v>
      </c>
      <c r="M90" s="211" t="s">
        <v>282</v>
      </c>
      <c r="N90" s="211" t="s">
        <v>5328</v>
      </c>
      <c r="O90" s="211" t="s">
        <v>258</v>
      </c>
      <c r="P90" s="211" t="s">
        <v>256</v>
      </c>
      <c r="Q90" s="211" t="s">
        <v>282</v>
      </c>
      <c r="R90" s="211" t="s">
        <v>282</v>
      </c>
      <c r="S90" s="211" t="s">
        <v>282</v>
      </c>
      <c r="T90" s="211">
        <v>114</v>
      </c>
      <c r="U90" s="211" t="s">
        <v>183</v>
      </c>
      <c r="V90" s="211" t="s">
        <v>282</v>
      </c>
      <c r="W90" s="211" t="s">
        <v>273</v>
      </c>
      <c r="X90" s="211" t="s">
        <v>273</v>
      </c>
      <c r="Y90" s="211" t="s">
        <v>395</v>
      </c>
      <c r="Z90" s="211" t="s">
        <v>10498</v>
      </c>
      <c r="AA90" s="211">
        <v>8</v>
      </c>
      <c r="AB90" s="211" t="s">
        <v>299</v>
      </c>
      <c r="AC90" s="211">
        <v>27.95</v>
      </c>
      <c r="AD90" s="211" t="s">
        <v>273</v>
      </c>
      <c r="AE90" s="211" t="s">
        <v>10512</v>
      </c>
      <c r="AF90" s="211" t="s">
        <v>10364</v>
      </c>
      <c r="AG90" s="211" t="s">
        <v>273</v>
      </c>
      <c r="AH90" s="211" t="s">
        <v>273</v>
      </c>
      <c r="AI90" s="211" t="s">
        <v>273</v>
      </c>
      <c r="AJ90" s="211" t="s">
        <v>273</v>
      </c>
      <c r="AK90" s="211" t="s">
        <v>273</v>
      </c>
      <c r="AL90" s="211">
        <v>77</v>
      </c>
      <c r="AM90" s="211" t="s">
        <v>273</v>
      </c>
      <c r="AN90" s="211" t="s">
        <v>273</v>
      </c>
      <c r="AO90" s="211" t="s">
        <v>273</v>
      </c>
      <c r="AP90" s="211" t="s">
        <v>13391</v>
      </c>
      <c r="AQ90" s="211" t="s">
        <v>10385</v>
      </c>
      <c r="AR90" s="211" t="s">
        <v>55</v>
      </c>
      <c r="AS90" s="211" t="s">
        <v>11396</v>
      </c>
      <c r="AT90" s="211" t="s">
        <v>10390</v>
      </c>
      <c r="AU90" s="211" t="s">
        <v>10400</v>
      </c>
      <c r="AV90" s="211" t="s">
        <v>10390</v>
      </c>
      <c r="AW90" s="211" t="s">
        <v>10390</v>
      </c>
      <c r="AX90" s="211" t="s">
        <v>10390</v>
      </c>
      <c r="AY90" s="211" t="s">
        <v>10390</v>
      </c>
      <c r="AZ90" s="211" t="s">
        <v>10390</v>
      </c>
      <c r="BA90" s="211" t="s">
        <v>10408</v>
      </c>
      <c r="BB90" s="211" t="s">
        <v>10408</v>
      </c>
      <c r="BC90" s="211" t="s">
        <v>248</v>
      </c>
      <c r="BD90" s="211" t="s">
        <v>10390</v>
      </c>
      <c r="BE90" s="211" t="s">
        <v>10387</v>
      </c>
      <c r="BF90" s="211" t="s">
        <v>282</v>
      </c>
      <c r="BG90" s="211" t="s">
        <v>10387</v>
      </c>
      <c r="BH90" s="211" t="s">
        <v>12846</v>
      </c>
      <c r="BI90" s="211" t="s">
        <v>10391</v>
      </c>
      <c r="BJ90" s="211" t="s">
        <v>273</v>
      </c>
      <c r="BK90" s="211" t="s">
        <v>55</v>
      </c>
      <c r="BL90" s="211" t="s">
        <v>282</v>
      </c>
      <c r="BM90" s="211" t="s">
        <v>10390</v>
      </c>
      <c r="BN90" s="211" t="s">
        <v>1782</v>
      </c>
    </row>
    <row r="91" spans="1:83" s="211" customFormat="1" ht="15" customHeight="1" x14ac:dyDescent="0.25">
      <c r="A91" s="211" t="s">
        <v>1792</v>
      </c>
      <c r="B91" s="211" t="s">
        <v>1793</v>
      </c>
      <c r="C91" s="211" t="s">
        <v>17899</v>
      </c>
      <c r="D91" s="211" t="s">
        <v>841</v>
      </c>
      <c r="E91" s="211" t="s">
        <v>10933</v>
      </c>
      <c r="F91" s="211" t="s">
        <v>5328</v>
      </c>
      <c r="G91" s="211" t="s">
        <v>216</v>
      </c>
      <c r="H91" s="211" t="s">
        <v>216</v>
      </c>
      <c r="I91" s="211" t="s">
        <v>282</v>
      </c>
      <c r="J91" s="211" t="s">
        <v>216</v>
      </c>
      <c r="K91" s="211" t="s">
        <v>282</v>
      </c>
      <c r="L91" s="211" t="s">
        <v>216</v>
      </c>
      <c r="M91" s="211" t="s">
        <v>282</v>
      </c>
      <c r="N91" s="211" t="s">
        <v>5328</v>
      </c>
      <c r="O91" s="211" t="s">
        <v>252</v>
      </c>
      <c r="P91" s="211" t="s">
        <v>790</v>
      </c>
      <c r="Q91" s="211" t="s">
        <v>282</v>
      </c>
      <c r="R91" s="211" t="s">
        <v>282</v>
      </c>
      <c r="S91" s="211" t="s">
        <v>282</v>
      </c>
      <c r="T91" s="211">
        <v>314</v>
      </c>
      <c r="U91" s="211" t="s">
        <v>183</v>
      </c>
      <c r="V91" s="211" t="s">
        <v>282</v>
      </c>
      <c r="W91" s="211" t="s">
        <v>13411</v>
      </c>
      <c r="X91" s="211" t="s">
        <v>10506</v>
      </c>
      <c r="Y91" s="211" t="s">
        <v>11475</v>
      </c>
      <c r="Z91" s="211" t="s">
        <v>10498</v>
      </c>
      <c r="AA91" s="211">
        <v>4</v>
      </c>
      <c r="AB91" s="211" t="s">
        <v>299</v>
      </c>
      <c r="AC91" s="211">
        <v>25.76</v>
      </c>
      <c r="AD91" s="211" t="s">
        <v>273</v>
      </c>
      <c r="AE91" s="211" t="s">
        <v>10512</v>
      </c>
      <c r="AF91" s="211" t="s">
        <v>10364</v>
      </c>
      <c r="AG91" s="211" t="s">
        <v>273</v>
      </c>
      <c r="AH91" s="211" t="s">
        <v>273</v>
      </c>
      <c r="AI91" s="211" t="s">
        <v>273</v>
      </c>
      <c r="AJ91" s="211" t="s">
        <v>273</v>
      </c>
      <c r="AK91" s="211" t="s">
        <v>13414</v>
      </c>
      <c r="AL91" s="211">
        <v>62</v>
      </c>
      <c r="AM91" s="211" t="s">
        <v>273</v>
      </c>
      <c r="AN91" s="211" t="s">
        <v>273</v>
      </c>
      <c r="AO91" s="211" t="s">
        <v>273</v>
      </c>
      <c r="AP91" s="211" t="s">
        <v>13413</v>
      </c>
      <c r="AQ91" s="211" t="s">
        <v>10385</v>
      </c>
      <c r="AR91" s="211" t="s">
        <v>22</v>
      </c>
      <c r="AS91" s="211" t="s">
        <v>11423</v>
      </c>
      <c r="AT91" s="211" t="s">
        <v>10390</v>
      </c>
      <c r="AU91" s="211" t="s">
        <v>10400</v>
      </c>
      <c r="AV91" s="211" t="s">
        <v>10390</v>
      </c>
      <c r="AW91" s="211" t="s">
        <v>4788</v>
      </c>
      <c r="AX91" s="211" t="s">
        <v>4788</v>
      </c>
      <c r="AY91" s="211" t="s">
        <v>4788</v>
      </c>
      <c r="AZ91" s="211" t="s">
        <v>10390</v>
      </c>
      <c r="BA91" s="211" t="s">
        <v>22</v>
      </c>
      <c r="BB91" s="211" t="s">
        <v>10387</v>
      </c>
      <c r="BC91" s="211" t="s">
        <v>10412</v>
      </c>
      <c r="BD91" s="211" t="s">
        <v>4788</v>
      </c>
      <c r="BE91" s="211" t="s">
        <v>10387</v>
      </c>
      <c r="BF91" s="211" t="s">
        <v>282</v>
      </c>
      <c r="BG91" s="211" t="s">
        <v>10387</v>
      </c>
      <c r="BH91" s="211" t="s">
        <v>11166</v>
      </c>
      <c r="BI91" s="211" t="s">
        <v>10391</v>
      </c>
      <c r="BJ91" s="211" t="s">
        <v>273</v>
      </c>
      <c r="BK91" s="211" t="s">
        <v>22</v>
      </c>
      <c r="BL91" s="211" t="s">
        <v>11477</v>
      </c>
      <c r="BM91" s="211" t="s">
        <v>10391</v>
      </c>
      <c r="BN91" s="211" t="s">
        <v>1795</v>
      </c>
    </row>
    <row r="92" spans="1:83" s="211" customFormat="1" ht="15" customHeight="1" x14ac:dyDescent="0.25">
      <c r="A92" s="211" t="s">
        <v>4428</v>
      </c>
      <c r="B92" s="211" t="s">
        <v>282</v>
      </c>
      <c r="C92" s="211" t="s">
        <v>13399</v>
      </c>
      <c r="D92" s="211" t="s">
        <v>4413</v>
      </c>
      <c r="E92" s="211" t="s">
        <v>12994</v>
      </c>
      <c r="F92" s="211" t="s">
        <v>5328</v>
      </c>
      <c r="G92" s="211" t="s">
        <v>216</v>
      </c>
      <c r="H92" s="211" t="s">
        <v>216</v>
      </c>
      <c r="I92" s="211" t="s">
        <v>282</v>
      </c>
      <c r="J92" s="211" t="s">
        <v>216</v>
      </c>
      <c r="K92" s="211" t="s">
        <v>282</v>
      </c>
      <c r="L92" s="211" t="s">
        <v>216</v>
      </c>
      <c r="M92" s="211" t="s">
        <v>282</v>
      </c>
      <c r="N92" s="211" t="s">
        <v>5328</v>
      </c>
      <c r="O92" s="211" t="s">
        <v>258</v>
      </c>
      <c r="P92" s="211" t="s">
        <v>246</v>
      </c>
      <c r="Q92" s="211" t="s">
        <v>282</v>
      </c>
      <c r="R92" s="211" t="s">
        <v>282</v>
      </c>
      <c r="S92" s="211" t="s">
        <v>282</v>
      </c>
      <c r="T92" s="211">
        <v>112</v>
      </c>
      <c r="U92" s="211" t="s">
        <v>183</v>
      </c>
      <c r="V92" s="211" t="s">
        <v>282</v>
      </c>
      <c r="W92" s="211" t="s">
        <v>13397</v>
      </c>
      <c r="X92" s="211" t="s">
        <v>10506</v>
      </c>
      <c r="Y92" s="211" t="s">
        <v>395</v>
      </c>
      <c r="Z92" s="211" t="s">
        <v>10498</v>
      </c>
      <c r="AA92" s="211">
        <v>6</v>
      </c>
      <c r="AB92" s="211" t="s">
        <v>299</v>
      </c>
      <c r="AC92" s="211">
        <v>25.1</v>
      </c>
      <c r="AD92" s="211">
        <v>5.8</v>
      </c>
      <c r="AE92" s="211" t="s">
        <v>10512</v>
      </c>
      <c r="AF92" s="211" t="s">
        <v>10364</v>
      </c>
      <c r="AG92" s="211" t="s">
        <v>273</v>
      </c>
      <c r="AH92" s="211" t="s">
        <v>273</v>
      </c>
      <c r="AI92" s="211" t="s">
        <v>273</v>
      </c>
      <c r="AJ92" s="211" t="s">
        <v>273</v>
      </c>
      <c r="AK92" s="211" t="s">
        <v>13403</v>
      </c>
      <c r="AL92" s="211">
        <v>73</v>
      </c>
      <c r="AM92" s="211" t="s">
        <v>273</v>
      </c>
      <c r="AN92" s="211" t="s">
        <v>273</v>
      </c>
      <c r="AO92" s="211" t="s">
        <v>273</v>
      </c>
      <c r="AP92" s="211" t="s">
        <v>13398</v>
      </c>
      <c r="AQ92" s="211" t="s">
        <v>10385</v>
      </c>
      <c r="AR92" s="211" t="s">
        <v>22</v>
      </c>
      <c r="AS92" s="211" t="s">
        <v>13404</v>
      </c>
      <c r="AT92" s="211" t="s">
        <v>10390</v>
      </c>
      <c r="AU92" s="211" t="s">
        <v>10400</v>
      </c>
      <c r="AV92" s="211" t="s">
        <v>10390</v>
      </c>
      <c r="AW92" s="211" t="s">
        <v>10390</v>
      </c>
      <c r="AX92" s="211" t="s">
        <v>10390</v>
      </c>
      <c r="AY92" s="211" t="s">
        <v>10390</v>
      </c>
      <c r="AZ92" s="211" t="s">
        <v>10390</v>
      </c>
      <c r="BA92" s="211" t="s">
        <v>10408</v>
      </c>
      <c r="BB92" s="211" t="s">
        <v>10408</v>
      </c>
      <c r="BC92" s="211" t="s">
        <v>248</v>
      </c>
      <c r="BD92" s="211" t="s">
        <v>10390</v>
      </c>
      <c r="BE92" s="211" t="s">
        <v>10387</v>
      </c>
      <c r="BF92" s="211" t="s">
        <v>282</v>
      </c>
      <c r="BG92" s="211" t="s">
        <v>10387</v>
      </c>
      <c r="BH92" s="211" t="s">
        <v>12846</v>
      </c>
      <c r="BI92" s="211" t="s">
        <v>10391</v>
      </c>
      <c r="BJ92" s="211" t="s">
        <v>13405</v>
      </c>
      <c r="BK92" s="211" t="s">
        <v>10387</v>
      </c>
      <c r="BL92" s="211" t="s">
        <v>282</v>
      </c>
      <c r="BM92" s="211" t="s">
        <v>4788</v>
      </c>
      <c r="BN92" s="143" t="s">
        <v>4429</v>
      </c>
    </row>
    <row r="93" spans="1:83" s="211" customFormat="1" ht="15" customHeight="1" x14ac:dyDescent="0.25">
      <c r="A93" s="211" t="s">
        <v>1837</v>
      </c>
      <c r="B93" s="211" t="s">
        <v>1838</v>
      </c>
      <c r="C93" s="211" t="s">
        <v>15835</v>
      </c>
      <c r="D93" s="211" t="s">
        <v>443</v>
      </c>
      <c r="E93" s="211" t="s">
        <v>10933</v>
      </c>
      <c r="F93" s="211" t="s">
        <v>5328</v>
      </c>
      <c r="G93" s="211" t="s">
        <v>216</v>
      </c>
      <c r="H93" s="211" t="s">
        <v>216</v>
      </c>
      <c r="I93" s="211" t="s">
        <v>282</v>
      </c>
      <c r="J93" s="211" t="s">
        <v>216</v>
      </c>
      <c r="K93" s="211" t="s">
        <v>282</v>
      </c>
      <c r="L93" s="211" t="s">
        <v>216</v>
      </c>
      <c r="M93" s="211" t="s">
        <v>282</v>
      </c>
      <c r="N93" s="211" t="s">
        <v>5328</v>
      </c>
      <c r="O93" s="211" t="s">
        <v>256</v>
      </c>
      <c r="P93" s="211" t="s">
        <v>252</v>
      </c>
      <c r="Q93" s="211" t="s">
        <v>282</v>
      </c>
      <c r="R93" s="211" t="s">
        <v>282</v>
      </c>
      <c r="S93" s="211" t="s">
        <v>282</v>
      </c>
      <c r="T93" s="211">
        <v>40</v>
      </c>
      <c r="U93" s="211" t="s">
        <v>183</v>
      </c>
      <c r="V93" s="211" t="s">
        <v>282</v>
      </c>
      <c r="W93" s="211" t="s">
        <v>13397</v>
      </c>
      <c r="X93" s="211" t="s">
        <v>10506</v>
      </c>
      <c r="Y93" s="211" t="s">
        <v>11475</v>
      </c>
      <c r="Z93" s="211" t="s">
        <v>10498</v>
      </c>
      <c r="AA93" s="211">
        <v>6</v>
      </c>
      <c r="AB93" s="211" t="s">
        <v>299</v>
      </c>
      <c r="AC93" s="211">
        <v>27.5</v>
      </c>
      <c r="AD93" s="211">
        <v>4.9000000000000004</v>
      </c>
      <c r="AE93" s="211" t="s">
        <v>10512</v>
      </c>
      <c r="AF93" s="211" t="s">
        <v>10364</v>
      </c>
      <c r="AG93" s="211" t="s">
        <v>273</v>
      </c>
      <c r="AH93" s="211" t="s">
        <v>273</v>
      </c>
      <c r="AI93" s="211" t="s">
        <v>273</v>
      </c>
      <c r="AJ93" s="211" t="s">
        <v>273</v>
      </c>
      <c r="AK93" s="211" t="s">
        <v>15834</v>
      </c>
      <c r="AL93" s="211">
        <v>63</v>
      </c>
      <c r="AM93" s="211" t="s">
        <v>273</v>
      </c>
      <c r="AN93" s="211" t="s">
        <v>273</v>
      </c>
      <c r="AO93" s="211" t="s">
        <v>273</v>
      </c>
      <c r="AP93" s="211" t="s">
        <v>15830</v>
      </c>
      <c r="AQ93" s="211" t="s">
        <v>10385</v>
      </c>
      <c r="AR93" s="211" t="s">
        <v>55</v>
      </c>
      <c r="AS93" s="211" t="s">
        <v>11396</v>
      </c>
      <c r="AT93" s="211" t="s">
        <v>10390</v>
      </c>
      <c r="AU93" s="211" t="s">
        <v>10400</v>
      </c>
      <c r="AV93" s="211" t="s">
        <v>10390</v>
      </c>
      <c r="AW93" s="211" t="s">
        <v>4788</v>
      </c>
      <c r="AX93" s="211" t="s">
        <v>4788</v>
      </c>
      <c r="AY93" s="211" t="s">
        <v>4788</v>
      </c>
      <c r="AZ93" s="211" t="s">
        <v>10390</v>
      </c>
      <c r="BA93" s="211" t="s">
        <v>22</v>
      </c>
      <c r="BB93" s="211" t="s">
        <v>10387</v>
      </c>
      <c r="BC93" s="211" t="s">
        <v>10411</v>
      </c>
      <c r="BD93" s="299" t="s">
        <v>10390</v>
      </c>
      <c r="BE93" s="211" t="s">
        <v>10387</v>
      </c>
      <c r="BF93" s="211" t="s">
        <v>282</v>
      </c>
      <c r="BG93" s="211" t="s">
        <v>10387</v>
      </c>
      <c r="BH93" s="211" t="s">
        <v>15836</v>
      </c>
      <c r="BI93" s="211" t="s">
        <v>10391</v>
      </c>
      <c r="BJ93" s="211" t="s">
        <v>13768</v>
      </c>
      <c r="BK93" s="211" t="s">
        <v>10387</v>
      </c>
      <c r="BL93" s="211" t="s">
        <v>282</v>
      </c>
      <c r="BM93" s="211" t="s">
        <v>10391</v>
      </c>
      <c r="BN93" s="211" t="s">
        <v>1839</v>
      </c>
    </row>
    <row r="94" spans="1:83" s="68" customFormat="1" ht="15" customHeight="1" x14ac:dyDescent="0.25">
      <c r="A94" s="69" t="s">
        <v>563</v>
      </c>
      <c r="B94" s="69" t="s">
        <v>282</v>
      </c>
      <c r="C94" s="69" t="s">
        <v>10869</v>
      </c>
      <c r="D94" s="68" t="s">
        <v>564</v>
      </c>
      <c r="E94" s="211" t="s">
        <v>10933</v>
      </c>
      <c r="F94" s="211" t="s">
        <v>216</v>
      </c>
      <c r="G94" s="144" t="s">
        <v>5328</v>
      </c>
      <c r="H94" s="144" t="s">
        <v>216</v>
      </c>
      <c r="I94" s="144" t="s">
        <v>282</v>
      </c>
      <c r="J94" s="144" t="s">
        <v>216</v>
      </c>
      <c r="K94" s="144" t="s">
        <v>282</v>
      </c>
      <c r="L94" s="144" t="s">
        <v>5328</v>
      </c>
      <c r="M94" s="144" t="s">
        <v>5805</v>
      </c>
      <c r="N94" s="209" t="s">
        <v>5328</v>
      </c>
      <c r="O94" s="68" t="s">
        <v>670</v>
      </c>
      <c r="P94" s="68" t="s">
        <v>636</v>
      </c>
      <c r="Q94" s="69" t="s">
        <v>282</v>
      </c>
      <c r="R94" s="68" t="s">
        <v>282</v>
      </c>
      <c r="S94" s="68" t="s">
        <v>282</v>
      </c>
      <c r="T94" s="181">
        <v>63</v>
      </c>
      <c r="U94" s="211" t="s">
        <v>183</v>
      </c>
      <c r="V94" s="211" t="s">
        <v>282</v>
      </c>
      <c r="W94" s="181" t="s">
        <v>10866</v>
      </c>
      <c r="X94" s="181" t="s">
        <v>273</v>
      </c>
      <c r="Y94" s="181" t="s">
        <v>395</v>
      </c>
      <c r="Z94" s="181" t="s">
        <v>10498</v>
      </c>
      <c r="AA94" s="211">
        <v>8</v>
      </c>
      <c r="AB94" s="211" t="s">
        <v>193</v>
      </c>
      <c r="AC94" s="211">
        <v>23.07</v>
      </c>
      <c r="AD94" s="211">
        <v>8.33</v>
      </c>
      <c r="AE94" s="211" t="s">
        <v>10512</v>
      </c>
      <c r="AF94" s="160" t="s">
        <v>10364</v>
      </c>
      <c r="AG94" s="181" t="s">
        <v>273</v>
      </c>
      <c r="AH94" s="181" t="s">
        <v>273</v>
      </c>
      <c r="AI94" s="181" t="s">
        <v>273</v>
      </c>
      <c r="AJ94" s="181" t="s">
        <v>10870</v>
      </c>
      <c r="AK94" s="211" t="s">
        <v>10871</v>
      </c>
      <c r="AL94" s="181">
        <v>80</v>
      </c>
      <c r="AM94" s="181">
        <v>100</v>
      </c>
      <c r="AN94" s="211">
        <v>66</v>
      </c>
      <c r="AO94" s="211">
        <v>56</v>
      </c>
      <c r="AP94" s="211" t="s">
        <v>10867</v>
      </c>
      <c r="AQ94" s="181" t="s">
        <v>10376</v>
      </c>
      <c r="AR94" s="188" t="s">
        <v>10387</v>
      </c>
      <c r="AS94" s="193" t="s">
        <v>17900</v>
      </c>
      <c r="AT94" s="197" t="s">
        <v>10391</v>
      </c>
      <c r="AU94" s="203" t="s">
        <v>10397</v>
      </c>
      <c r="AV94" s="211" t="s">
        <v>4788</v>
      </c>
      <c r="AW94" s="211" t="s">
        <v>10391</v>
      </c>
      <c r="AX94" s="211" t="s">
        <v>10391</v>
      </c>
      <c r="AY94" s="211" t="s">
        <v>10391</v>
      </c>
      <c r="AZ94" s="211" t="s">
        <v>10390</v>
      </c>
      <c r="BA94" s="211" t="s">
        <v>10387</v>
      </c>
      <c r="BB94" s="211" t="s">
        <v>10387</v>
      </c>
      <c r="BC94" s="211" t="s">
        <v>10412</v>
      </c>
      <c r="BD94" s="211" t="s">
        <v>4788</v>
      </c>
      <c r="BE94" s="211" t="s">
        <v>22</v>
      </c>
      <c r="BF94" s="211" t="s">
        <v>10872</v>
      </c>
      <c r="BG94" s="211" t="s">
        <v>22</v>
      </c>
      <c r="BH94" s="211" t="s">
        <v>282</v>
      </c>
      <c r="BI94" s="211" t="s">
        <v>4788</v>
      </c>
      <c r="BJ94" s="211" t="s">
        <v>10881</v>
      </c>
      <c r="BK94" s="211" t="s">
        <v>10387</v>
      </c>
      <c r="BL94" s="211" t="s">
        <v>282</v>
      </c>
      <c r="BM94" s="211" t="s">
        <v>4788</v>
      </c>
      <c r="BN94" s="69" t="s">
        <v>565</v>
      </c>
      <c r="BO94" s="69"/>
      <c r="BP94" s="69"/>
      <c r="BQ94" s="69"/>
      <c r="BR94" s="69"/>
      <c r="BS94" s="69"/>
      <c r="BT94" s="69"/>
      <c r="BU94" s="69"/>
      <c r="BV94" s="69"/>
      <c r="BW94" s="69"/>
      <c r="BX94" s="69"/>
      <c r="BY94" s="69"/>
      <c r="BZ94" s="69"/>
      <c r="CA94" s="69"/>
      <c r="CB94" s="69"/>
      <c r="CC94" s="69"/>
      <c r="CD94" s="69"/>
      <c r="CE94" s="69"/>
    </row>
    <row r="95" spans="1:83" s="211" customFormat="1" ht="15" customHeight="1" x14ac:dyDescent="0.25">
      <c r="A95" s="211" t="s">
        <v>14461</v>
      </c>
      <c r="B95" s="211" t="s">
        <v>282</v>
      </c>
      <c r="C95" s="211" t="s">
        <v>17901</v>
      </c>
      <c r="D95" s="211" t="s">
        <v>14462</v>
      </c>
      <c r="E95" s="211" t="s">
        <v>10933</v>
      </c>
      <c r="F95" s="211" t="s">
        <v>5328</v>
      </c>
      <c r="G95" s="211" t="s">
        <v>5328</v>
      </c>
      <c r="H95" s="211" t="s">
        <v>5328</v>
      </c>
      <c r="I95" s="211" t="s">
        <v>5803</v>
      </c>
      <c r="J95" s="211" t="s">
        <v>216</v>
      </c>
      <c r="K95" s="211" t="s">
        <v>282</v>
      </c>
      <c r="L95" s="211" t="s">
        <v>5328</v>
      </c>
      <c r="M95" s="211" t="s">
        <v>14593</v>
      </c>
      <c r="N95" s="211" t="s">
        <v>5328</v>
      </c>
      <c r="O95" s="211" t="s">
        <v>4798</v>
      </c>
      <c r="P95" s="211" t="s">
        <v>4798</v>
      </c>
      <c r="Q95" s="211" t="s">
        <v>682</v>
      </c>
      <c r="R95" s="211" t="s">
        <v>282</v>
      </c>
      <c r="S95" s="211" t="s">
        <v>282</v>
      </c>
      <c r="T95" s="211">
        <v>121</v>
      </c>
      <c r="U95" s="211" t="s">
        <v>183</v>
      </c>
      <c r="V95" s="211" t="s">
        <v>282</v>
      </c>
      <c r="W95" s="211" t="s">
        <v>143</v>
      </c>
      <c r="X95" s="211" t="s">
        <v>273</v>
      </c>
      <c r="Y95" s="211" t="s">
        <v>395</v>
      </c>
      <c r="Z95" s="211" t="s">
        <v>10770</v>
      </c>
      <c r="AA95" s="211">
        <v>12</v>
      </c>
      <c r="AB95" s="211" t="s">
        <v>299</v>
      </c>
      <c r="AC95" s="211">
        <v>24.55</v>
      </c>
      <c r="AD95" s="211">
        <v>6.62</v>
      </c>
      <c r="AE95" s="211" t="s">
        <v>10512</v>
      </c>
      <c r="AF95" s="211" t="s">
        <v>10365</v>
      </c>
      <c r="AG95" s="211" t="s">
        <v>273</v>
      </c>
      <c r="AH95" s="211" t="s">
        <v>273</v>
      </c>
      <c r="AI95" s="211" t="s">
        <v>273</v>
      </c>
      <c r="AJ95" s="211" t="s">
        <v>13423</v>
      </c>
      <c r="AK95" s="211" t="s">
        <v>13424</v>
      </c>
      <c r="AL95" s="211">
        <v>78</v>
      </c>
      <c r="AM95" s="211">
        <v>59</v>
      </c>
      <c r="AN95" s="211" t="s">
        <v>273</v>
      </c>
      <c r="AO95" s="211" t="s">
        <v>273</v>
      </c>
      <c r="AP95" s="211" t="s">
        <v>13418</v>
      </c>
      <c r="AQ95" s="211" t="s">
        <v>10385</v>
      </c>
      <c r="AR95" s="211" t="s">
        <v>22</v>
      </c>
      <c r="AS95" s="211" t="s">
        <v>13427</v>
      </c>
      <c r="AT95" s="211" t="s">
        <v>10390</v>
      </c>
      <c r="AU95" s="211" t="s">
        <v>10400</v>
      </c>
      <c r="AV95" s="211" t="s">
        <v>10390</v>
      </c>
      <c r="AW95" s="211" t="s">
        <v>10391</v>
      </c>
      <c r="AX95" s="211" t="s">
        <v>10391</v>
      </c>
      <c r="AY95" s="211" t="s">
        <v>10391</v>
      </c>
      <c r="AZ95" s="211" t="s">
        <v>10390</v>
      </c>
      <c r="BA95" s="211" t="s">
        <v>10387</v>
      </c>
      <c r="BB95" s="211" t="s">
        <v>10387</v>
      </c>
      <c r="BC95" s="211" t="s">
        <v>10411</v>
      </c>
      <c r="BD95" s="211" t="s">
        <v>4788</v>
      </c>
      <c r="BE95" s="211" t="s">
        <v>10387</v>
      </c>
      <c r="BF95" s="211" t="s">
        <v>282</v>
      </c>
      <c r="BG95" s="211" t="s">
        <v>22</v>
      </c>
      <c r="BH95" s="211" t="s">
        <v>282</v>
      </c>
      <c r="BI95" s="211" t="s">
        <v>10390</v>
      </c>
      <c r="BJ95" s="211" t="s">
        <v>273</v>
      </c>
      <c r="BK95" s="211" t="s">
        <v>10387</v>
      </c>
      <c r="BL95" s="211" t="s">
        <v>282</v>
      </c>
      <c r="BM95" s="211" t="s">
        <v>10390</v>
      </c>
      <c r="BN95" s="211" t="s">
        <v>566</v>
      </c>
      <c r="BO95" s="211" t="s">
        <v>14463</v>
      </c>
    </row>
    <row r="96" spans="1:83" s="211" customFormat="1" ht="15" customHeight="1" x14ac:dyDescent="0.25">
      <c r="A96" s="211" t="s">
        <v>7377</v>
      </c>
      <c r="B96" s="211" t="s">
        <v>282</v>
      </c>
      <c r="C96" s="211" t="s">
        <v>18036</v>
      </c>
      <c r="D96" s="211" t="s">
        <v>8944</v>
      </c>
      <c r="E96" s="211" t="s">
        <v>12994</v>
      </c>
      <c r="F96" s="211" t="s">
        <v>5328</v>
      </c>
      <c r="G96" s="211" t="s">
        <v>216</v>
      </c>
      <c r="H96" s="211" t="s">
        <v>216</v>
      </c>
      <c r="I96" s="211" t="s">
        <v>282</v>
      </c>
      <c r="J96" s="211" t="s">
        <v>216</v>
      </c>
      <c r="K96" s="211" t="s">
        <v>282</v>
      </c>
      <c r="L96" s="211" t="s">
        <v>216</v>
      </c>
      <c r="M96" s="211" t="s">
        <v>282</v>
      </c>
      <c r="N96" s="211" t="s">
        <v>216</v>
      </c>
      <c r="O96" s="211" t="s">
        <v>256</v>
      </c>
      <c r="P96" s="211" t="s">
        <v>246</v>
      </c>
      <c r="Q96" s="211" t="s">
        <v>282</v>
      </c>
      <c r="R96" s="211" t="s">
        <v>282</v>
      </c>
      <c r="S96" s="211" t="s">
        <v>282</v>
      </c>
      <c r="T96" s="211">
        <v>203</v>
      </c>
      <c r="U96" s="211" t="s">
        <v>183</v>
      </c>
      <c r="V96" s="211" t="s">
        <v>282</v>
      </c>
      <c r="W96" s="211" t="s">
        <v>10547</v>
      </c>
      <c r="X96" s="211" t="s">
        <v>10506</v>
      </c>
      <c r="Y96" s="211" t="s">
        <v>273</v>
      </c>
      <c r="Z96" s="211" t="s">
        <v>10498</v>
      </c>
      <c r="AA96" s="211">
        <v>12</v>
      </c>
      <c r="AB96" s="211" t="s">
        <v>299</v>
      </c>
      <c r="AC96" s="211">
        <v>25.68</v>
      </c>
      <c r="AD96" s="211">
        <v>7.18</v>
      </c>
      <c r="AE96" s="211" t="s">
        <v>10512</v>
      </c>
      <c r="AF96" s="211" t="s">
        <v>10364</v>
      </c>
      <c r="AG96" s="211" t="s">
        <v>273</v>
      </c>
      <c r="AH96" s="211">
        <v>28</v>
      </c>
      <c r="AI96" s="211" t="s">
        <v>273</v>
      </c>
      <c r="AJ96" s="211" t="s">
        <v>273</v>
      </c>
      <c r="AK96" s="211" t="s">
        <v>13430</v>
      </c>
      <c r="AL96" s="211">
        <v>62</v>
      </c>
      <c r="AM96" s="211">
        <v>3</v>
      </c>
      <c r="AN96" s="211" t="s">
        <v>273</v>
      </c>
      <c r="AO96" s="211" t="s">
        <v>273</v>
      </c>
      <c r="AP96" s="211" t="s">
        <v>13428</v>
      </c>
      <c r="AQ96" s="211" t="s">
        <v>10385</v>
      </c>
      <c r="AR96" s="211" t="s">
        <v>55</v>
      </c>
      <c r="AS96" s="211" t="s">
        <v>11396</v>
      </c>
      <c r="AT96" s="211" t="s">
        <v>10390</v>
      </c>
      <c r="AU96" s="211" t="s">
        <v>10400</v>
      </c>
      <c r="AV96" s="211" t="s">
        <v>10390</v>
      </c>
      <c r="AW96" s="211" t="s">
        <v>4788</v>
      </c>
      <c r="AX96" s="211" t="s">
        <v>4788</v>
      </c>
      <c r="AY96" s="211" t="s">
        <v>4788</v>
      </c>
      <c r="AZ96" s="211" t="s">
        <v>10390</v>
      </c>
      <c r="BA96" s="211" t="s">
        <v>22</v>
      </c>
      <c r="BB96" s="211" t="s">
        <v>10387</v>
      </c>
      <c r="BC96" s="211" t="s">
        <v>10412</v>
      </c>
      <c r="BD96" s="211" t="s">
        <v>4788</v>
      </c>
      <c r="BE96" s="211" t="s">
        <v>10387</v>
      </c>
      <c r="BF96" s="211" t="s">
        <v>282</v>
      </c>
      <c r="BG96" s="211" t="s">
        <v>10387</v>
      </c>
      <c r="BH96" s="211" t="s">
        <v>13434</v>
      </c>
      <c r="BI96" s="211" t="s">
        <v>10391</v>
      </c>
      <c r="BJ96" s="211" t="s">
        <v>13435</v>
      </c>
      <c r="BK96" s="211" t="s">
        <v>22</v>
      </c>
      <c r="BL96" s="211" t="s">
        <v>13429</v>
      </c>
      <c r="BM96" s="211" t="s">
        <v>10391</v>
      </c>
      <c r="BN96" s="211" t="s">
        <v>7378</v>
      </c>
    </row>
    <row r="97" spans="1:67" s="130" customFormat="1" ht="15" hidden="1" customHeight="1" x14ac:dyDescent="0.25">
      <c r="A97" s="130" t="s">
        <v>8977</v>
      </c>
      <c r="B97" s="130" t="s">
        <v>5053</v>
      </c>
      <c r="C97" s="130" t="s">
        <v>17903</v>
      </c>
      <c r="D97" s="130" t="s">
        <v>8978</v>
      </c>
      <c r="E97" s="211" t="s">
        <v>10933</v>
      </c>
      <c r="F97" s="211" t="s">
        <v>216</v>
      </c>
      <c r="G97" s="160" t="s">
        <v>5328</v>
      </c>
      <c r="H97" s="160" t="s">
        <v>5328</v>
      </c>
      <c r="I97" s="160" t="s">
        <v>5335</v>
      </c>
      <c r="J97" s="160" t="s">
        <v>216</v>
      </c>
      <c r="K97" s="160" t="s">
        <v>282</v>
      </c>
      <c r="L97" s="160" t="s">
        <v>216</v>
      </c>
      <c r="M97" s="160" t="s">
        <v>282</v>
      </c>
      <c r="N97" s="211" t="s">
        <v>5328</v>
      </c>
      <c r="O97" s="130" t="s">
        <v>673</v>
      </c>
      <c r="P97" s="130" t="s">
        <v>4639</v>
      </c>
      <c r="Q97" s="130" t="s">
        <v>682</v>
      </c>
      <c r="R97" s="130" t="s">
        <v>282</v>
      </c>
      <c r="S97" s="130" t="s">
        <v>282</v>
      </c>
      <c r="T97" s="181">
        <v>525</v>
      </c>
      <c r="U97" s="211" t="s">
        <v>183</v>
      </c>
      <c r="V97" s="211" t="s">
        <v>282</v>
      </c>
      <c r="W97" s="181" t="s">
        <v>10866</v>
      </c>
      <c r="X97" s="181" t="s">
        <v>273</v>
      </c>
      <c r="Y97" s="181" t="s">
        <v>395</v>
      </c>
      <c r="Z97" s="181" t="s">
        <v>10498</v>
      </c>
      <c r="AA97" s="211">
        <v>6</v>
      </c>
      <c r="AB97" s="211" t="s">
        <v>220</v>
      </c>
      <c r="AC97" s="211">
        <v>21.51</v>
      </c>
      <c r="AD97" s="211">
        <v>10.66</v>
      </c>
      <c r="AE97" s="211" t="s">
        <v>10499</v>
      </c>
      <c r="AF97" s="160" t="s">
        <v>10365</v>
      </c>
      <c r="AG97" s="181" t="s">
        <v>273</v>
      </c>
      <c r="AH97" s="181" t="s">
        <v>273</v>
      </c>
      <c r="AI97" s="181" t="s">
        <v>273</v>
      </c>
      <c r="AJ97" s="181" t="s">
        <v>273</v>
      </c>
      <c r="AK97" s="211" t="s">
        <v>10882</v>
      </c>
      <c r="AL97" s="181">
        <v>71</v>
      </c>
      <c r="AM97" s="181" t="s">
        <v>273</v>
      </c>
      <c r="AN97" s="211" t="s">
        <v>273</v>
      </c>
      <c r="AO97" s="211">
        <v>57</v>
      </c>
      <c r="AP97" s="211" t="s">
        <v>10887</v>
      </c>
      <c r="AQ97" s="181" t="s">
        <v>10385</v>
      </c>
      <c r="AR97" s="188" t="s">
        <v>55</v>
      </c>
      <c r="AS97" s="193" t="s">
        <v>10888</v>
      </c>
      <c r="AT97" s="197" t="s">
        <v>10390</v>
      </c>
      <c r="AU97" s="203" t="s">
        <v>10400</v>
      </c>
      <c r="AV97" s="211" t="s">
        <v>10390</v>
      </c>
      <c r="AW97" s="211" t="s">
        <v>10391</v>
      </c>
      <c r="AX97" s="211" t="s">
        <v>10391</v>
      </c>
      <c r="AY97" s="211" t="s">
        <v>10391</v>
      </c>
      <c r="AZ97" s="211" t="s">
        <v>10390</v>
      </c>
      <c r="BA97" s="211" t="s">
        <v>22</v>
      </c>
      <c r="BB97" s="211" t="s">
        <v>22</v>
      </c>
      <c r="BC97" s="211" t="s">
        <v>248</v>
      </c>
      <c r="BD97" s="211" t="s">
        <v>10391</v>
      </c>
      <c r="BE97" s="211" t="s">
        <v>22</v>
      </c>
      <c r="BF97" s="211" t="s">
        <v>10893</v>
      </c>
      <c r="BG97" s="211" t="s">
        <v>22</v>
      </c>
      <c r="BH97" s="211" t="s">
        <v>282</v>
      </c>
      <c r="BI97" s="211" t="s">
        <v>10390</v>
      </c>
      <c r="BJ97" s="211" t="s">
        <v>10892</v>
      </c>
      <c r="BK97" s="211" t="s">
        <v>10387</v>
      </c>
      <c r="BL97" s="211" t="s">
        <v>282</v>
      </c>
      <c r="BM97" s="211" t="s">
        <v>4788</v>
      </c>
      <c r="BN97" s="130" t="s">
        <v>1851</v>
      </c>
      <c r="BO97" s="130" t="s">
        <v>8979</v>
      </c>
    </row>
    <row r="98" spans="1:67" s="211" customFormat="1" ht="15" customHeight="1" x14ac:dyDescent="0.25">
      <c r="A98" s="211" t="s">
        <v>1854</v>
      </c>
      <c r="B98" s="211" t="s">
        <v>1855</v>
      </c>
      <c r="C98" s="211" t="s">
        <v>13443</v>
      </c>
      <c r="D98" s="211" t="s">
        <v>443</v>
      </c>
      <c r="E98" s="211" t="s">
        <v>10933</v>
      </c>
      <c r="F98" s="211" t="s">
        <v>5328</v>
      </c>
      <c r="G98" s="211" t="s">
        <v>216</v>
      </c>
      <c r="H98" s="211" t="s">
        <v>216</v>
      </c>
      <c r="I98" s="211" t="s">
        <v>282</v>
      </c>
      <c r="J98" s="211" t="s">
        <v>216</v>
      </c>
      <c r="K98" s="211" t="s">
        <v>282</v>
      </c>
      <c r="L98" s="211" t="s">
        <v>216</v>
      </c>
      <c r="M98" s="211" t="s">
        <v>282</v>
      </c>
      <c r="N98" s="211" t="s">
        <v>5328</v>
      </c>
      <c r="O98" s="211" t="s">
        <v>256</v>
      </c>
      <c r="P98" s="211" t="s">
        <v>263</v>
      </c>
      <c r="Q98" s="211" t="s">
        <v>282</v>
      </c>
      <c r="R98" s="211" t="s">
        <v>282</v>
      </c>
      <c r="S98" s="211" t="s">
        <v>282</v>
      </c>
      <c r="T98" s="211">
        <v>144</v>
      </c>
      <c r="U98" s="211" t="s">
        <v>183</v>
      </c>
      <c r="V98" s="211" t="s">
        <v>282</v>
      </c>
      <c r="W98" s="211" t="s">
        <v>11651</v>
      </c>
      <c r="X98" s="211" t="s">
        <v>25</v>
      </c>
      <c r="Y98" s="211" t="s">
        <v>395</v>
      </c>
      <c r="Z98" s="211" t="s">
        <v>10498</v>
      </c>
      <c r="AA98" s="211">
        <v>8</v>
      </c>
      <c r="AB98" s="211" t="s">
        <v>299</v>
      </c>
      <c r="AC98" s="211">
        <v>24</v>
      </c>
      <c r="AD98" s="211">
        <v>4.8899999999999997</v>
      </c>
      <c r="AE98" s="211" t="s">
        <v>10512</v>
      </c>
      <c r="AF98" s="211" t="s">
        <v>10365</v>
      </c>
      <c r="AG98" s="211" t="s">
        <v>273</v>
      </c>
      <c r="AH98" s="211" t="s">
        <v>273</v>
      </c>
      <c r="AI98" s="211" t="s">
        <v>273</v>
      </c>
      <c r="AJ98" s="211" t="s">
        <v>273</v>
      </c>
      <c r="AK98" s="211" t="s">
        <v>273</v>
      </c>
      <c r="AL98" s="211" t="s">
        <v>273</v>
      </c>
      <c r="AM98" s="211" t="s">
        <v>273</v>
      </c>
      <c r="AN98" s="211" t="s">
        <v>273</v>
      </c>
      <c r="AO98" s="211" t="s">
        <v>273</v>
      </c>
      <c r="AP98" s="211" t="s">
        <v>13436</v>
      </c>
      <c r="AQ98" s="211" t="s">
        <v>10385</v>
      </c>
      <c r="AR98" s="211" t="s">
        <v>22</v>
      </c>
      <c r="AS98" s="211" t="s">
        <v>13440</v>
      </c>
      <c r="AT98" s="211" t="s">
        <v>10390</v>
      </c>
      <c r="AU98" s="211" t="s">
        <v>10400</v>
      </c>
      <c r="AV98" s="211" t="s">
        <v>10390</v>
      </c>
      <c r="AW98" s="211" t="s">
        <v>4788</v>
      </c>
      <c r="AX98" s="211" t="s">
        <v>4788</v>
      </c>
      <c r="AY98" s="211" t="s">
        <v>4788</v>
      </c>
      <c r="AZ98" s="211" t="s">
        <v>10390</v>
      </c>
      <c r="BA98" s="211" t="s">
        <v>22</v>
      </c>
      <c r="BB98" s="211" t="s">
        <v>10387</v>
      </c>
      <c r="BC98" s="211" t="s">
        <v>10411</v>
      </c>
      <c r="BD98" s="299" t="s">
        <v>10390</v>
      </c>
      <c r="BE98" s="211" t="s">
        <v>10387</v>
      </c>
      <c r="BF98" s="211" t="s">
        <v>282</v>
      </c>
      <c r="BG98" s="211" t="s">
        <v>22</v>
      </c>
      <c r="BH98" s="211" t="s">
        <v>282</v>
      </c>
      <c r="BI98" s="211" t="s">
        <v>10390</v>
      </c>
      <c r="BJ98" s="211" t="s">
        <v>13442</v>
      </c>
      <c r="BK98" s="211" t="s">
        <v>10387</v>
      </c>
      <c r="BL98" s="211" t="s">
        <v>282</v>
      </c>
      <c r="BM98" s="211" t="s">
        <v>10391</v>
      </c>
      <c r="BN98" s="211" t="s">
        <v>1856</v>
      </c>
    </row>
    <row r="99" spans="1:67" s="211" customFormat="1" ht="15" hidden="1" customHeight="1" x14ac:dyDescent="0.25">
      <c r="A99" s="211" t="s">
        <v>7979</v>
      </c>
      <c r="B99" s="211" t="s">
        <v>282</v>
      </c>
      <c r="C99" s="211" t="s">
        <v>13452</v>
      </c>
      <c r="D99" s="211" t="s">
        <v>7848</v>
      </c>
      <c r="E99" s="211" t="s">
        <v>10933</v>
      </c>
      <c r="F99" s="211" t="s">
        <v>5328</v>
      </c>
      <c r="G99" s="211" t="s">
        <v>216</v>
      </c>
      <c r="H99" s="211" t="s">
        <v>216</v>
      </c>
      <c r="I99" s="211" t="s">
        <v>282</v>
      </c>
      <c r="J99" s="211" t="s">
        <v>216</v>
      </c>
      <c r="K99" s="211" t="s">
        <v>282</v>
      </c>
      <c r="L99" s="211" t="s">
        <v>216</v>
      </c>
      <c r="M99" s="211" t="s">
        <v>282</v>
      </c>
      <c r="N99" s="211" t="s">
        <v>5328</v>
      </c>
      <c r="O99" s="211" t="s">
        <v>10476</v>
      </c>
      <c r="P99" s="211" t="s">
        <v>636</v>
      </c>
      <c r="Q99" s="211" t="s">
        <v>282</v>
      </c>
      <c r="R99" s="211" t="s">
        <v>282</v>
      </c>
      <c r="S99" s="211" t="s">
        <v>282</v>
      </c>
      <c r="T99" s="211">
        <v>26</v>
      </c>
      <c r="U99" s="211" t="s">
        <v>183</v>
      </c>
      <c r="V99" s="211" t="s">
        <v>282</v>
      </c>
      <c r="W99" s="211" t="s">
        <v>13397</v>
      </c>
      <c r="X99" s="211" t="s">
        <v>273</v>
      </c>
      <c r="Y99" s="211" t="s">
        <v>395</v>
      </c>
      <c r="Z99" s="211" t="s">
        <v>10498</v>
      </c>
      <c r="AA99" s="211">
        <v>12</v>
      </c>
      <c r="AB99" s="211" t="s">
        <v>435</v>
      </c>
      <c r="AC99" s="211">
        <v>26.7</v>
      </c>
      <c r="AD99" s="211">
        <v>12.46</v>
      </c>
      <c r="AE99" s="211" t="s">
        <v>10499</v>
      </c>
      <c r="AF99" s="211" t="s">
        <v>10365</v>
      </c>
      <c r="AG99" s="211" t="s">
        <v>273</v>
      </c>
      <c r="AH99" s="211" t="s">
        <v>273</v>
      </c>
      <c r="AI99" s="211" t="s">
        <v>273</v>
      </c>
      <c r="AJ99" s="211" t="s">
        <v>273</v>
      </c>
      <c r="AK99" s="211" t="s">
        <v>13454</v>
      </c>
      <c r="AL99" s="211">
        <v>100</v>
      </c>
      <c r="AM99" s="211" t="s">
        <v>273</v>
      </c>
      <c r="AN99" s="211" t="s">
        <v>273</v>
      </c>
      <c r="AO99" s="211" t="s">
        <v>273</v>
      </c>
      <c r="AP99" s="211" t="s">
        <v>13444</v>
      </c>
      <c r="AQ99" s="211" t="s">
        <v>10376</v>
      </c>
      <c r="AR99" s="211" t="s">
        <v>22</v>
      </c>
      <c r="AS99" s="211" t="s">
        <v>13451</v>
      </c>
      <c r="AT99" s="211" t="s">
        <v>4788</v>
      </c>
      <c r="AU99" s="211" t="s">
        <v>10400</v>
      </c>
      <c r="AV99" s="211" t="s">
        <v>10390</v>
      </c>
      <c r="AW99" s="211" t="s">
        <v>10391</v>
      </c>
      <c r="AX99" s="211" t="s">
        <v>10391</v>
      </c>
      <c r="AY99" s="211" t="s">
        <v>10391</v>
      </c>
      <c r="AZ99" s="211" t="s">
        <v>10390</v>
      </c>
      <c r="BA99" s="211" t="s">
        <v>22</v>
      </c>
      <c r="BB99" s="211" t="s">
        <v>10387</v>
      </c>
      <c r="BC99" s="211" t="s">
        <v>248</v>
      </c>
      <c r="BD99" s="211" t="s">
        <v>4788</v>
      </c>
      <c r="BE99" s="211" t="s">
        <v>10387</v>
      </c>
      <c r="BF99" s="211" t="s">
        <v>282</v>
      </c>
      <c r="BG99" s="211" t="s">
        <v>22</v>
      </c>
      <c r="BH99" s="211" t="s">
        <v>282</v>
      </c>
      <c r="BI99" s="211" t="s">
        <v>4788</v>
      </c>
      <c r="BJ99" s="211" t="s">
        <v>13455</v>
      </c>
      <c r="BK99" s="211" t="s">
        <v>10387</v>
      </c>
      <c r="BL99" s="211" t="s">
        <v>282</v>
      </c>
      <c r="BM99" s="211" t="s">
        <v>4788</v>
      </c>
      <c r="BN99" s="211" t="s">
        <v>7980</v>
      </c>
    </row>
    <row r="100" spans="1:67" s="211" customFormat="1" ht="15" customHeight="1" x14ac:dyDescent="0.25">
      <c r="A100" s="211" t="s">
        <v>7379</v>
      </c>
      <c r="B100" s="211" t="s">
        <v>282</v>
      </c>
      <c r="C100" s="211" t="s">
        <v>7363</v>
      </c>
      <c r="D100" s="211" t="s">
        <v>8944</v>
      </c>
      <c r="E100" s="211" t="s">
        <v>10933</v>
      </c>
      <c r="F100" s="211" t="s">
        <v>5328</v>
      </c>
      <c r="G100" s="211" t="s">
        <v>216</v>
      </c>
      <c r="H100" s="211" t="s">
        <v>216</v>
      </c>
      <c r="I100" s="211" t="s">
        <v>282</v>
      </c>
      <c r="J100" s="211" t="s">
        <v>216</v>
      </c>
      <c r="K100" s="211" t="s">
        <v>282</v>
      </c>
      <c r="L100" s="211" t="s">
        <v>216</v>
      </c>
      <c r="M100" s="211" t="s">
        <v>282</v>
      </c>
      <c r="N100" s="211" t="s">
        <v>5328</v>
      </c>
      <c r="O100" s="211" t="s">
        <v>246</v>
      </c>
      <c r="P100" s="211" t="s">
        <v>790</v>
      </c>
      <c r="Q100" s="211" t="s">
        <v>282</v>
      </c>
      <c r="R100" s="211" t="s">
        <v>282</v>
      </c>
      <c r="S100" s="211" t="s">
        <v>282</v>
      </c>
      <c r="T100" s="211">
        <v>286</v>
      </c>
      <c r="U100" s="211" t="s">
        <v>183</v>
      </c>
      <c r="V100" s="211" t="s">
        <v>282</v>
      </c>
      <c r="W100" s="211" t="s">
        <v>12903</v>
      </c>
      <c r="X100" s="211" t="s">
        <v>10506</v>
      </c>
      <c r="Y100" s="211" t="s">
        <v>11475</v>
      </c>
      <c r="Z100" s="211" t="s">
        <v>10498</v>
      </c>
      <c r="AA100" s="211">
        <v>6</v>
      </c>
      <c r="AB100" s="211" t="s">
        <v>299</v>
      </c>
      <c r="AC100" s="211">
        <v>27.76</v>
      </c>
      <c r="AD100" s="211" t="s">
        <v>273</v>
      </c>
      <c r="AE100" s="211" t="s">
        <v>10512</v>
      </c>
      <c r="AF100" s="211" t="s">
        <v>10364</v>
      </c>
      <c r="AG100" s="211" t="s">
        <v>273</v>
      </c>
      <c r="AH100" s="211" t="s">
        <v>273</v>
      </c>
      <c r="AI100" s="211" t="s">
        <v>273</v>
      </c>
      <c r="AJ100" s="211" t="s">
        <v>273</v>
      </c>
      <c r="AK100" s="211" t="s">
        <v>13456</v>
      </c>
      <c r="AL100" s="211">
        <v>67</v>
      </c>
      <c r="AM100" s="211" t="s">
        <v>273</v>
      </c>
      <c r="AN100" s="211" t="s">
        <v>273</v>
      </c>
      <c r="AO100" s="211" t="s">
        <v>273</v>
      </c>
      <c r="AP100" s="211" t="s">
        <v>13457</v>
      </c>
      <c r="AQ100" s="211" t="s">
        <v>273</v>
      </c>
      <c r="AR100" s="211" t="s">
        <v>273</v>
      </c>
      <c r="AS100" s="211" t="s">
        <v>13459</v>
      </c>
      <c r="AT100" s="211" t="s">
        <v>4788</v>
      </c>
      <c r="AU100" s="211" t="s">
        <v>273</v>
      </c>
      <c r="AV100" s="211" t="s">
        <v>4788</v>
      </c>
      <c r="AW100" s="211" t="s">
        <v>4788</v>
      </c>
      <c r="AX100" s="211" t="s">
        <v>4788</v>
      </c>
      <c r="AY100" s="211" t="s">
        <v>4788</v>
      </c>
      <c r="AZ100" s="211" t="s">
        <v>10390</v>
      </c>
      <c r="BA100" s="211" t="s">
        <v>22</v>
      </c>
      <c r="BB100" s="211" t="s">
        <v>10387</v>
      </c>
      <c r="BC100" s="211" t="s">
        <v>10412</v>
      </c>
      <c r="BD100" s="211" t="s">
        <v>4788</v>
      </c>
      <c r="BE100" s="211" t="s">
        <v>10387</v>
      </c>
      <c r="BF100" s="211" t="s">
        <v>282</v>
      </c>
      <c r="BG100" s="211" t="s">
        <v>22</v>
      </c>
      <c r="BH100" s="211" t="s">
        <v>13459</v>
      </c>
      <c r="BI100" s="211" t="s">
        <v>4788</v>
      </c>
      <c r="BJ100" s="211" t="s">
        <v>12885</v>
      </c>
      <c r="BK100" s="211" t="s">
        <v>22</v>
      </c>
      <c r="BL100" s="211" t="s">
        <v>273</v>
      </c>
      <c r="BM100" s="211" t="s">
        <v>10391</v>
      </c>
      <c r="BN100" s="211" t="s">
        <v>7380</v>
      </c>
    </row>
    <row r="101" spans="1:67" s="211" customFormat="1" ht="15" customHeight="1" x14ac:dyDescent="0.25">
      <c r="A101" s="211" t="s">
        <v>7381</v>
      </c>
      <c r="B101" s="211" t="s">
        <v>282</v>
      </c>
      <c r="C101" s="211" t="s">
        <v>17904</v>
      </c>
      <c r="D101" s="211" t="s">
        <v>8944</v>
      </c>
      <c r="E101" s="211" t="s">
        <v>10933</v>
      </c>
      <c r="F101" s="211" t="s">
        <v>5328</v>
      </c>
      <c r="G101" s="211" t="s">
        <v>216</v>
      </c>
      <c r="H101" s="211" t="s">
        <v>216</v>
      </c>
      <c r="I101" s="211" t="s">
        <v>282</v>
      </c>
      <c r="J101" s="211" t="s">
        <v>216</v>
      </c>
      <c r="K101" s="211" t="s">
        <v>282</v>
      </c>
      <c r="L101" s="211" t="s">
        <v>216</v>
      </c>
      <c r="M101" s="211" t="s">
        <v>282</v>
      </c>
      <c r="N101" s="211" t="s">
        <v>5328</v>
      </c>
      <c r="O101" s="211" t="s">
        <v>256</v>
      </c>
      <c r="P101" s="211" t="s">
        <v>790</v>
      </c>
      <c r="Q101" s="211" t="s">
        <v>282</v>
      </c>
      <c r="R101" s="211" t="s">
        <v>282</v>
      </c>
      <c r="S101" s="211" t="s">
        <v>282</v>
      </c>
      <c r="T101" s="211">
        <v>275</v>
      </c>
      <c r="U101" s="211" t="s">
        <v>183</v>
      </c>
      <c r="V101" s="211" t="s">
        <v>282</v>
      </c>
      <c r="W101" s="211" t="s">
        <v>13460</v>
      </c>
      <c r="X101" s="211" t="s">
        <v>10506</v>
      </c>
      <c r="Y101" s="211" t="s">
        <v>11475</v>
      </c>
      <c r="Z101" s="211" t="s">
        <v>10498</v>
      </c>
      <c r="AA101" s="211">
        <v>6</v>
      </c>
      <c r="AB101" s="211" t="s">
        <v>299</v>
      </c>
      <c r="AC101" s="211">
        <v>26.05</v>
      </c>
      <c r="AD101" s="211" t="s">
        <v>273</v>
      </c>
      <c r="AE101" s="211" t="s">
        <v>10512</v>
      </c>
      <c r="AF101" s="211" t="s">
        <v>10364</v>
      </c>
      <c r="AG101" s="211" t="s">
        <v>273</v>
      </c>
      <c r="AH101" s="211" t="s">
        <v>273</v>
      </c>
      <c r="AI101" s="211" t="s">
        <v>273</v>
      </c>
      <c r="AJ101" s="211" t="s">
        <v>273</v>
      </c>
      <c r="AK101" s="211" t="s">
        <v>13461</v>
      </c>
      <c r="AL101" s="211">
        <v>75</v>
      </c>
      <c r="AM101" s="211" t="s">
        <v>273</v>
      </c>
      <c r="AN101" s="211" t="s">
        <v>273</v>
      </c>
      <c r="AO101" s="211" t="s">
        <v>273</v>
      </c>
      <c r="AP101" s="211" t="s">
        <v>13457</v>
      </c>
      <c r="AQ101" s="211" t="s">
        <v>273</v>
      </c>
      <c r="AR101" s="211" t="s">
        <v>273</v>
      </c>
      <c r="AS101" s="211" t="s">
        <v>13459</v>
      </c>
      <c r="AT101" s="211" t="s">
        <v>4788</v>
      </c>
      <c r="AU101" s="211" t="s">
        <v>273</v>
      </c>
      <c r="AV101" s="211" t="s">
        <v>4788</v>
      </c>
      <c r="AW101" s="211" t="s">
        <v>4788</v>
      </c>
      <c r="AX101" s="211" t="s">
        <v>4788</v>
      </c>
      <c r="AY101" s="211" t="s">
        <v>4788</v>
      </c>
      <c r="AZ101" s="211" t="s">
        <v>10390</v>
      </c>
      <c r="BA101" s="211" t="s">
        <v>10387</v>
      </c>
      <c r="BB101" s="211" t="s">
        <v>10387</v>
      </c>
      <c r="BC101" s="211" t="s">
        <v>10412</v>
      </c>
      <c r="BD101" s="211" t="s">
        <v>4788</v>
      </c>
      <c r="BE101" s="211" t="s">
        <v>273</v>
      </c>
      <c r="BF101" s="211" t="s">
        <v>282</v>
      </c>
      <c r="BG101" s="211" t="s">
        <v>22</v>
      </c>
      <c r="BH101" s="211" t="s">
        <v>13459</v>
      </c>
      <c r="BI101" s="211" t="s">
        <v>4788</v>
      </c>
      <c r="BJ101" s="211" t="s">
        <v>12885</v>
      </c>
      <c r="BK101" s="211" t="s">
        <v>10387</v>
      </c>
      <c r="BL101" s="211" t="s">
        <v>282</v>
      </c>
      <c r="BM101" s="211" t="s">
        <v>10391</v>
      </c>
      <c r="BN101" s="211" t="s">
        <v>7382</v>
      </c>
    </row>
    <row r="102" spans="1:67" s="211" customFormat="1" ht="15" customHeight="1" x14ac:dyDescent="0.25">
      <c r="A102" s="211" t="s">
        <v>7383</v>
      </c>
      <c r="B102" s="211" t="s">
        <v>282</v>
      </c>
      <c r="C102" s="211" t="s">
        <v>7363</v>
      </c>
      <c r="D102" s="211" t="s">
        <v>8944</v>
      </c>
      <c r="E102" s="211" t="s">
        <v>10933</v>
      </c>
      <c r="F102" s="211" t="s">
        <v>5328</v>
      </c>
      <c r="G102" s="211" t="s">
        <v>216</v>
      </c>
      <c r="H102" s="211" t="s">
        <v>216</v>
      </c>
      <c r="I102" s="211" t="s">
        <v>282</v>
      </c>
      <c r="J102" s="211" t="s">
        <v>216</v>
      </c>
      <c r="K102" s="211" t="s">
        <v>282</v>
      </c>
      <c r="L102" s="211" t="s">
        <v>216</v>
      </c>
      <c r="M102" s="211" t="s">
        <v>282</v>
      </c>
      <c r="N102" s="211" t="s">
        <v>5328</v>
      </c>
      <c r="O102" s="211" t="s">
        <v>246</v>
      </c>
      <c r="P102" s="211" t="s">
        <v>790</v>
      </c>
      <c r="Q102" s="211" t="s">
        <v>282</v>
      </c>
      <c r="R102" s="211" t="s">
        <v>282</v>
      </c>
      <c r="S102" s="211" t="s">
        <v>282</v>
      </c>
      <c r="T102" s="211">
        <v>306</v>
      </c>
      <c r="U102" s="211" t="s">
        <v>183</v>
      </c>
      <c r="V102" s="211" t="s">
        <v>282</v>
      </c>
      <c r="W102" s="211" t="s">
        <v>13460</v>
      </c>
      <c r="X102" s="211" t="s">
        <v>10506</v>
      </c>
      <c r="Y102" s="211" t="s">
        <v>11475</v>
      </c>
      <c r="Z102" s="211" t="s">
        <v>10498</v>
      </c>
      <c r="AA102" s="211">
        <v>6</v>
      </c>
      <c r="AB102" s="211" t="s">
        <v>299</v>
      </c>
      <c r="AC102" s="211">
        <v>26.71</v>
      </c>
      <c r="AD102" s="211" t="s">
        <v>273</v>
      </c>
      <c r="AE102" s="211" t="s">
        <v>10512</v>
      </c>
      <c r="AF102" s="211" t="s">
        <v>10364</v>
      </c>
      <c r="AG102" s="211" t="s">
        <v>273</v>
      </c>
      <c r="AH102" s="211" t="s">
        <v>273</v>
      </c>
      <c r="AI102" s="211" t="s">
        <v>273</v>
      </c>
      <c r="AJ102" s="211" t="s">
        <v>273</v>
      </c>
      <c r="AK102" s="211" t="s">
        <v>13463</v>
      </c>
      <c r="AL102" s="211">
        <v>73</v>
      </c>
      <c r="AM102" s="211" t="s">
        <v>273</v>
      </c>
      <c r="AN102" s="211" t="s">
        <v>273</v>
      </c>
      <c r="AO102" s="211" t="s">
        <v>273</v>
      </c>
      <c r="AP102" s="211" t="s">
        <v>13464</v>
      </c>
      <c r="AQ102" s="211" t="s">
        <v>273</v>
      </c>
      <c r="AR102" s="211" t="s">
        <v>273</v>
      </c>
      <c r="AS102" s="211" t="s">
        <v>13459</v>
      </c>
      <c r="AT102" s="211" t="s">
        <v>4788</v>
      </c>
      <c r="AU102" s="211" t="s">
        <v>273</v>
      </c>
      <c r="AV102" s="211" t="s">
        <v>4788</v>
      </c>
      <c r="AW102" s="211" t="s">
        <v>4788</v>
      </c>
      <c r="AX102" s="211" t="s">
        <v>4788</v>
      </c>
      <c r="AY102" s="211" t="s">
        <v>4788</v>
      </c>
      <c r="AZ102" s="211" t="s">
        <v>10390</v>
      </c>
      <c r="BA102" s="211" t="s">
        <v>10387</v>
      </c>
      <c r="BB102" s="211" t="s">
        <v>10387</v>
      </c>
      <c r="BC102" s="211" t="s">
        <v>10412</v>
      </c>
      <c r="BD102" s="211" t="s">
        <v>4788</v>
      </c>
      <c r="BE102" s="211" t="s">
        <v>273</v>
      </c>
      <c r="BF102" s="211" t="s">
        <v>282</v>
      </c>
      <c r="BG102" s="211" t="s">
        <v>22</v>
      </c>
      <c r="BH102" s="211" t="s">
        <v>13459</v>
      </c>
      <c r="BI102" s="211" t="s">
        <v>4788</v>
      </c>
      <c r="BJ102" s="211" t="s">
        <v>12885</v>
      </c>
      <c r="BK102" s="211" t="s">
        <v>10387</v>
      </c>
      <c r="BL102" s="211" t="s">
        <v>282</v>
      </c>
      <c r="BM102" s="211" t="s">
        <v>10391</v>
      </c>
      <c r="BN102" s="211" t="s">
        <v>7384</v>
      </c>
    </row>
    <row r="103" spans="1:67" s="211" customFormat="1" ht="15" customHeight="1" x14ac:dyDescent="0.25">
      <c r="A103" s="211" t="s">
        <v>10927</v>
      </c>
      <c r="B103" s="211" t="s">
        <v>1874</v>
      </c>
      <c r="C103" s="211" t="s">
        <v>13522</v>
      </c>
      <c r="D103" s="211" t="s">
        <v>443</v>
      </c>
      <c r="E103" s="211" t="s">
        <v>10933</v>
      </c>
      <c r="F103" s="211" t="s">
        <v>5328</v>
      </c>
      <c r="G103" s="211" t="s">
        <v>216</v>
      </c>
      <c r="H103" s="211" t="s">
        <v>216</v>
      </c>
      <c r="I103" s="211" t="s">
        <v>282</v>
      </c>
      <c r="J103" s="211" t="s">
        <v>216</v>
      </c>
      <c r="K103" s="211" t="s">
        <v>282</v>
      </c>
      <c r="L103" s="211" t="s">
        <v>216</v>
      </c>
      <c r="M103" s="211" t="s">
        <v>282</v>
      </c>
      <c r="N103" s="211" t="s">
        <v>5328</v>
      </c>
      <c r="O103" s="211" t="s">
        <v>256</v>
      </c>
      <c r="P103" s="211" t="s">
        <v>790</v>
      </c>
      <c r="Q103" s="211" t="s">
        <v>282</v>
      </c>
      <c r="R103" s="211" t="s">
        <v>282</v>
      </c>
      <c r="S103" s="211" t="s">
        <v>282</v>
      </c>
      <c r="T103" s="211">
        <v>59</v>
      </c>
      <c r="U103" s="211" t="s">
        <v>183</v>
      </c>
      <c r="V103" s="211" t="s">
        <v>282</v>
      </c>
      <c r="W103" s="211" t="s">
        <v>143</v>
      </c>
      <c r="X103" s="211" t="s">
        <v>10506</v>
      </c>
      <c r="Y103" s="211" t="s">
        <v>395</v>
      </c>
      <c r="Z103" s="211" t="s">
        <v>10498</v>
      </c>
      <c r="AA103" s="211">
        <v>6</v>
      </c>
      <c r="AB103" s="211" t="s">
        <v>273</v>
      </c>
      <c r="AC103" s="211" t="s">
        <v>273</v>
      </c>
      <c r="AD103" s="211" t="s">
        <v>273</v>
      </c>
      <c r="AE103" s="211" t="s">
        <v>10512</v>
      </c>
      <c r="AF103" s="211" t="s">
        <v>10364</v>
      </c>
      <c r="AG103" s="211" t="s">
        <v>273</v>
      </c>
      <c r="AH103" s="211" t="s">
        <v>273</v>
      </c>
      <c r="AI103" s="211" t="s">
        <v>273</v>
      </c>
      <c r="AJ103" s="211" t="s">
        <v>273</v>
      </c>
      <c r="AK103" s="211" t="s">
        <v>273</v>
      </c>
      <c r="AL103" s="211" t="s">
        <v>273</v>
      </c>
      <c r="AM103" s="211" t="s">
        <v>273</v>
      </c>
      <c r="AN103" s="211" t="s">
        <v>273</v>
      </c>
      <c r="AO103" s="211" t="s">
        <v>273</v>
      </c>
      <c r="AP103" s="211" t="s">
        <v>13521</v>
      </c>
      <c r="AQ103" s="211" t="s">
        <v>10385</v>
      </c>
      <c r="AR103" s="211" t="s">
        <v>22</v>
      </c>
      <c r="AS103" s="211" t="s">
        <v>11423</v>
      </c>
      <c r="AT103" s="211" t="s">
        <v>10390</v>
      </c>
      <c r="AU103" s="211" t="s">
        <v>10400</v>
      </c>
      <c r="AV103" s="211" t="s">
        <v>10390</v>
      </c>
      <c r="AW103" s="211" t="s">
        <v>4788</v>
      </c>
      <c r="AX103" s="211" t="s">
        <v>4788</v>
      </c>
      <c r="AY103" s="211" t="s">
        <v>4788</v>
      </c>
      <c r="AZ103" s="211" t="s">
        <v>10390</v>
      </c>
      <c r="BA103" s="211" t="s">
        <v>10408</v>
      </c>
      <c r="BB103" s="211" t="s">
        <v>10408</v>
      </c>
      <c r="BC103" s="211" t="s">
        <v>10412</v>
      </c>
      <c r="BD103" s="211" t="s">
        <v>10390</v>
      </c>
      <c r="BE103" s="211" t="s">
        <v>10387</v>
      </c>
      <c r="BF103" s="211" t="s">
        <v>282</v>
      </c>
      <c r="BG103" s="211" t="s">
        <v>10387</v>
      </c>
      <c r="BH103" s="211" t="s">
        <v>13523</v>
      </c>
      <c r="BI103" s="211" t="s">
        <v>10391</v>
      </c>
      <c r="BJ103" s="211" t="s">
        <v>273</v>
      </c>
      <c r="BK103" s="211" t="s">
        <v>22</v>
      </c>
      <c r="BL103" s="211" t="s">
        <v>11171</v>
      </c>
      <c r="BM103" s="211" t="s">
        <v>10391</v>
      </c>
      <c r="BN103" s="211" t="s">
        <v>10930</v>
      </c>
    </row>
    <row r="104" spans="1:67" s="211" customFormat="1" ht="15" customHeight="1" x14ac:dyDescent="0.25">
      <c r="A104" s="211" t="s">
        <v>10928</v>
      </c>
      <c r="B104" s="211" t="s">
        <v>1874</v>
      </c>
      <c r="C104" s="211" t="s">
        <v>14955</v>
      </c>
      <c r="D104" s="211" t="s">
        <v>443</v>
      </c>
      <c r="E104" s="211" t="s">
        <v>10933</v>
      </c>
      <c r="F104" s="211" t="s">
        <v>5328</v>
      </c>
      <c r="G104" s="211" t="s">
        <v>216</v>
      </c>
      <c r="H104" s="211" t="s">
        <v>216</v>
      </c>
      <c r="I104" s="211" t="s">
        <v>282</v>
      </c>
      <c r="J104" s="211" t="s">
        <v>216</v>
      </c>
      <c r="K104" s="211" t="s">
        <v>282</v>
      </c>
      <c r="L104" s="211" t="s">
        <v>216</v>
      </c>
      <c r="M104" s="211" t="s">
        <v>282</v>
      </c>
      <c r="N104" s="211" t="s">
        <v>5328</v>
      </c>
      <c r="O104" s="211" t="s">
        <v>256</v>
      </c>
      <c r="P104" s="211" t="s">
        <v>790</v>
      </c>
      <c r="Q104" s="211" t="s">
        <v>282</v>
      </c>
      <c r="R104" s="211" t="s">
        <v>282</v>
      </c>
      <c r="S104" s="211" t="s">
        <v>282</v>
      </c>
      <c r="T104" s="211">
        <v>72</v>
      </c>
      <c r="U104" s="211" t="s">
        <v>183</v>
      </c>
      <c r="V104" s="211" t="s">
        <v>282</v>
      </c>
      <c r="W104" s="211" t="s">
        <v>143</v>
      </c>
      <c r="X104" s="211" t="s">
        <v>10506</v>
      </c>
      <c r="Y104" s="211" t="s">
        <v>395</v>
      </c>
      <c r="Z104" s="211" t="s">
        <v>10498</v>
      </c>
      <c r="AA104" s="211">
        <v>6</v>
      </c>
      <c r="AB104" s="211" t="s">
        <v>299</v>
      </c>
      <c r="AC104" s="211">
        <v>24.799999999999997</v>
      </c>
      <c r="AD104" s="211">
        <v>3.7</v>
      </c>
      <c r="AE104" s="211" t="s">
        <v>10512</v>
      </c>
      <c r="AF104" s="211" t="s">
        <v>10364</v>
      </c>
      <c r="AG104" s="211" t="s">
        <v>273</v>
      </c>
      <c r="AH104" s="211">
        <v>59</v>
      </c>
      <c r="AI104" s="211" t="s">
        <v>273</v>
      </c>
      <c r="AJ104" s="211" t="s">
        <v>273</v>
      </c>
      <c r="AK104" s="211" t="s">
        <v>12172</v>
      </c>
      <c r="AL104" s="211">
        <v>32</v>
      </c>
      <c r="AM104" s="211" t="s">
        <v>273</v>
      </c>
      <c r="AN104" s="211" t="s">
        <v>273</v>
      </c>
      <c r="AO104" s="211" t="s">
        <v>273</v>
      </c>
      <c r="AP104" s="211" t="s">
        <v>14954</v>
      </c>
      <c r="AQ104" s="211" t="s">
        <v>10385</v>
      </c>
      <c r="AR104" s="211" t="s">
        <v>22</v>
      </c>
      <c r="AS104" s="211" t="s">
        <v>14675</v>
      </c>
      <c r="AT104" s="211" t="s">
        <v>10390</v>
      </c>
      <c r="AU104" s="211" t="s">
        <v>10400</v>
      </c>
      <c r="AV104" s="211" t="s">
        <v>10390</v>
      </c>
      <c r="AW104" s="211" t="s">
        <v>4788</v>
      </c>
      <c r="AX104" s="211" t="s">
        <v>4788</v>
      </c>
      <c r="AY104" s="211" t="s">
        <v>4788</v>
      </c>
      <c r="AZ104" s="211" t="s">
        <v>10390</v>
      </c>
      <c r="BA104" s="211" t="s">
        <v>22</v>
      </c>
      <c r="BB104" s="211" t="s">
        <v>10387</v>
      </c>
      <c r="BC104" s="211" t="s">
        <v>10412</v>
      </c>
      <c r="BD104" s="211" t="s">
        <v>4788</v>
      </c>
      <c r="BE104" s="211" t="s">
        <v>10387</v>
      </c>
      <c r="BF104" s="211" t="s">
        <v>282</v>
      </c>
      <c r="BG104" s="211" t="s">
        <v>10387</v>
      </c>
      <c r="BH104" s="211" t="s">
        <v>14956</v>
      </c>
      <c r="BI104" s="211" t="s">
        <v>10391</v>
      </c>
      <c r="BJ104" s="211" t="s">
        <v>273</v>
      </c>
      <c r="BK104" s="211" t="s">
        <v>22</v>
      </c>
      <c r="BL104" s="211" t="s">
        <v>11171</v>
      </c>
      <c r="BM104" s="211" t="s">
        <v>10391</v>
      </c>
      <c r="BN104" s="211" t="s">
        <v>10929</v>
      </c>
    </row>
    <row r="105" spans="1:67" s="211" customFormat="1" ht="15" customHeight="1" x14ac:dyDescent="0.25">
      <c r="A105" s="211" t="s">
        <v>6729</v>
      </c>
      <c r="B105" s="211" t="s">
        <v>6731</v>
      </c>
      <c r="C105" s="211" t="s">
        <v>14960</v>
      </c>
      <c r="D105" s="211" t="s">
        <v>841</v>
      </c>
      <c r="E105" s="211" t="s">
        <v>10933</v>
      </c>
      <c r="F105" s="211" t="s">
        <v>5328</v>
      </c>
      <c r="G105" s="211" t="s">
        <v>216</v>
      </c>
      <c r="H105" s="211" t="s">
        <v>216</v>
      </c>
      <c r="I105" s="211" t="s">
        <v>282</v>
      </c>
      <c r="J105" s="211" t="s">
        <v>216</v>
      </c>
      <c r="K105" s="211" t="s">
        <v>282</v>
      </c>
      <c r="L105" s="211" t="s">
        <v>216</v>
      </c>
      <c r="M105" s="211" t="s">
        <v>282</v>
      </c>
      <c r="N105" s="211" t="s">
        <v>5328</v>
      </c>
      <c r="O105" s="211" t="s">
        <v>261</v>
      </c>
      <c r="P105" s="211" t="s">
        <v>790</v>
      </c>
      <c r="Q105" s="211" t="s">
        <v>282</v>
      </c>
      <c r="R105" s="211" t="s">
        <v>282</v>
      </c>
      <c r="S105" s="211" t="s">
        <v>282</v>
      </c>
      <c r="T105" s="211">
        <v>283</v>
      </c>
      <c r="U105" s="211" t="s">
        <v>183</v>
      </c>
      <c r="V105" s="211" t="s">
        <v>282</v>
      </c>
      <c r="W105" s="211" t="s">
        <v>143</v>
      </c>
      <c r="X105" s="211" t="s">
        <v>10506</v>
      </c>
      <c r="Y105" s="211" t="s">
        <v>395</v>
      </c>
      <c r="Z105" s="211" t="s">
        <v>10498</v>
      </c>
      <c r="AA105" s="211">
        <v>8</v>
      </c>
      <c r="AB105" s="211" t="s">
        <v>299</v>
      </c>
      <c r="AC105" s="211">
        <v>23.299999999999997</v>
      </c>
      <c r="AD105" s="211">
        <v>3.03</v>
      </c>
      <c r="AE105" s="211" t="s">
        <v>10512</v>
      </c>
      <c r="AF105" s="211" t="s">
        <v>10364</v>
      </c>
      <c r="AG105" s="211" t="s">
        <v>14964</v>
      </c>
      <c r="AH105" s="211" t="s">
        <v>273</v>
      </c>
      <c r="AI105" s="211" t="s">
        <v>273</v>
      </c>
      <c r="AJ105" s="211" t="s">
        <v>273</v>
      </c>
      <c r="AK105" s="211" t="s">
        <v>14962</v>
      </c>
      <c r="AL105" s="211">
        <v>61</v>
      </c>
      <c r="AM105" s="211">
        <v>35</v>
      </c>
      <c r="AN105" s="211" t="s">
        <v>273</v>
      </c>
      <c r="AO105" s="211" t="s">
        <v>273</v>
      </c>
      <c r="AP105" s="211" t="s">
        <v>14958</v>
      </c>
      <c r="AQ105" s="211" t="s">
        <v>10385</v>
      </c>
      <c r="AR105" s="211" t="s">
        <v>55</v>
      </c>
      <c r="AS105" s="211" t="s">
        <v>273</v>
      </c>
      <c r="AT105" s="211" t="s">
        <v>10390</v>
      </c>
      <c r="AU105" s="211" t="s">
        <v>10400</v>
      </c>
      <c r="AV105" s="211" t="s">
        <v>10390</v>
      </c>
      <c r="AW105" s="211" t="s">
        <v>4788</v>
      </c>
      <c r="AX105" s="211" t="s">
        <v>4788</v>
      </c>
      <c r="AY105" s="211" t="s">
        <v>4788</v>
      </c>
      <c r="AZ105" s="211" t="s">
        <v>10390</v>
      </c>
      <c r="BA105" s="211" t="s">
        <v>22</v>
      </c>
      <c r="BB105" s="211" t="s">
        <v>10387</v>
      </c>
      <c r="BC105" s="211" t="s">
        <v>10412</v>
      </c>
      <c r="BD105" s="211" t="s">
        <v>4788</v>
      </c>
      <c r="BE105" s="211" t="s">
        <v>10387</v>
      </c>
      <c r="BF105" s="211" t="s">
        <v>282</v>
      </c>
      <c r="BG105" s="211" t="s">
        <v>10387</v>
      </c>
      <c r="BH105" s="211" t="s">
        <v>14968</v>
      </c>
      <c r="BI105" s="211" t="s">
        <v>10391</v>
      </c>
      <c r="BJ105" s="211" t="s">
        <v>14140</v>
      </c>
      <c r="BK105" s="211" t="s">
        <v>10387</v>
      </c>
      <c r="BL105" s="211" t="s">
        <v>282</v>
      </c>
      <c r="BM105" s="211" t="s">
        <v>10391</v>
      </c>
      <c r="BN105" s="211" t="s">
        <v>1886</v>
      </c>
    </row>
    <row r="106" spans="1:67" s="211" customFormat="1" ht="15" customHeight="1" x14ac:dyDescent="0.25">
      <c r="A106" s="211" t="s">
        <v>6730</v>
      </c>
      <c r="B106" s="211" t="s">
        <v>6732</v>
      </c>
      <c r="C106" s="211" t="s">
        <v>14961</v>
      </c>
      <c r="D106" s="211" t="s">
        <v>841</v>
      </c>
      <c r="E106" s="211" t="s">
        <v>10933</v>
      </c>
      <c r="F106" s="211" t="s">
        <v>5328</v>
      </c>
      <c r="G106" s="211" t="s">
        <v>216</v>
      </c>
      <c r="H106" s="211" t="s">
        <v>216</v>
      </c>
      <c r="I106" s="211" t="s">
        <v>282</v>
      </c>
      <c r="J106" s="211" t="s">
        <v>216</v>
      </c>
      <c r="K106" s="211" t="s">
        <v>282</v>
      </c>
      <c r="L106" s="211" t="s">
        <v>216</v>
      </c>
      <c r="M106" s="211" t="s">
        <v>282</v>
      </c>
      <c r="N106" s="211" t="s">
        <v>5328</v>
      </c>
      <c r="O106" s="211" t="s">
        <v>261</v>
      </c>
      <c r="P106" s="211" t="s">
        <v>790</v>
      </c>
      <c r="Q106" s="211" t="s">
        <v>282</v>
      </c>
      <c r="R106" s="211" t="s">
        <v>282</v>
      </c>
      <c r="S106" s="211" t="s">
        <v>282</v>
      </c>
      <c r="T106" s="211">
        <v>286</v>
      </c>
      <c r="U106" s="211" t="s">
        <v>183</v>
      </c>
      <c r="V106" s="211" t="s">
        <v>282</v>
      </c>
      <c r="W106" s="211" t="s">
        <v>143</v>
      </c>
      <c r="X106" s="211" t="s">
        <v>10506</v>
      </c>
      <c r="Y106" s="211" t="s">
        <v>395</v>
      </c>
      <c r="Z106" s="211" t="s">
        <v>10498</v>
      </c>
      <c r="AA106" s="211">
        <v>8</v>
      </c>
      <c r="AB106" s="211" t="s">
        <v>299</v>
      </c>
      <c r="AC106" s="211">
        <v>23.3</v>
      </c>
      <c r="AD106" s="211">
        <v>3.58</v>
      </c>
      <c r="AE106" s="211" t="s">
        <v>10512</v>
      </c>
      <c r="AF106" s="211" t="s">
        <v>10364</v>
      </c>
      <c r="AG106" s="211" t="s">
        <v>14965</v>
      </c>
      <c r="AH106" s="211" t="s">
        <v>273</v>
      </c>
      <c r="AI106" s="211" t="s">
        <v>273</v>
      </c>
      <c r="AJ106" s="211" t="s">
        <v>273</v>
      </c>
      <c r="AK106" s="211" t="s">
        <v>14963</v>
      </c>
      <c r="AL106" s="211">
        <v>56</v>
      </c>
      <c r="AM106" s="211">
        <v>27</v>
      </c>
      <c r="AN106" s="211" t="s">
        <v>273</v>
      </c>
      <c r="AO106" s="211" t="s">
        <v>273</v>
      </c>
      <c r="AP106" s="211" t="s">
        <v>14958</v>
      </c>
      <c r="AQ106" s="211" t="s">
        <v>10385</v>
      </c>
      <c r="AR106" s="211" t="s">
        <v>55</v>
      </c>
      <c r="AS106" s="211" t="s">
        <v>273</v>
      </c>
      <c r="AT106" s="211" t="s">
        <v>10390</v>
      </c>
      <c r="AU106" s="211" t="s">
        <v>10400</v>
      </c>
      <c r="AV106" s="211" t="s">
        <v>10390</v>
      </c>
      <c r="AW106" s="211" t="s">
        <v>4788</v>
      </c>
      <c r="AX106" s="211" t="s">
        <v>4788</v>
      </c>
      <c r="AY106" s="211" t="s">
        <v>4788</v>
      </c>
      <c r="AZ106" s="211" t="s">
        <v>10390</v>
      </c>
      <c r="BA106" s="211" t="s">
        <v>22</v>
      </c>
      <c r="BB106" s="211" t="s">
        <v>10387</v>
      </c>
      <c r="BC106" s="211" t="s">
        <v>10412</v>
      </c>
      <c r="BD106" s="211" t="s">
        <v>4788</v>
      </c>
      <c r="BE106" s="211" t="s">
        <v>10387</v>
      </c>
      <c r="BF106" s="211" t="s">
        <v>282</v>
      </c>
      <c r="BG106" s="211" t="s">
        <v>10387</v>
      </c>
      <c r="BH106" s="211" t="s">
        <v>17905</v>
      </c>
      <c r="BI106" s="211" t="s">
        <v>10391</v>
      </c>
      <c r="BJ106" s="211" t="s">
        <v>14140</v>
      </c>
      <c r="BK106" s="211" t="s">
        <v>10387</v>
      </c>
      <c r="BL106" s="211" t="s">
        <v>282</v>
      </c>
      <c r="BM106" s="211" t="s">
        <v>10391</v>
      </c>
      <c r="BN106" s="211" t="s">
        <v>1886</v>
      </c>
    </row>
    <row r="107" spans="1:67" s="211" customFormat="1" ht="15" customHeight="1" x14ac:dyDescent="0.25">
      <c r="A107" s="211" t="s">
        <v>1895</v>
      </c>
      <c r="B107" s="143" t="s">
        <v>1896</v>
      </c>
      <c r="C107" s="211" t="s">
        <v>282</v>
      </c>
      <c r="D107" s="211" t="s">
        <v>443</v>
      </c>
      <c r="E107" s="211" t="s">
        <v>12994</v>
      </c>
      <c r="F107" s="143" t="s">
        <v>5328</v>
      </c>
      <c r="G107" s="143" t="s">
        <v>216</v>
      </c>
      <c r="H107" s="143" t="s">
        <v>216</v>
      </c>
      <c r="I107" s="143" t="s">
        <v>282</v>
      </c>
      <c r="J107" s="143" t="s">
        <v>216</v>
      </c>
      <c r="K107" s="143" t="s">
        <v>282</v>
      </c>
      <c r="L107" s="143" t="s">
        <v>216</v>
      </c>
      <c r="M107" s="143" t="s">
        <v>282</v>
      </c>
      <c r="N107" s="143" t="s">
        <v>5328</v>
      </c>
      <c r="O107" s="211" t="s">
        <v>258</v>
      </c>
      <c r="P107" s="211" t="s">
        <v>246</v>
      </c>
      <c r="Q107" s="211" t="s">
        <v>282</v>
      </c>
      <c r="R107" s="211" t="s">
        <v>282</v>
      </c>
      <c r="S107" s="211" t="s">
        <v>282</v>
      </c>
      <c r="T107" s="211">
        <v>68</v>
      </c>
      <c r="U107" s="211" t="s">
        <v>183</v>
      </c>
      <c r="V107" s="211" t="s">
        <v>282</v>
      </c>
      <c r="W107" s="211" t="s">
        <v>13469</v>
      </c>
      <c r="X107" s="211" t="s">
        <v>10506</v>
      </c>
      <c r="Y107" s="211" t="s">
        <v>893</v>
      </c>
      <c r="Z107" s="211" t="s">
        <v>10498</v>
      </c>
      <c r="AA107" s="211">
        <v>6</v>
      </c>
      <c r="AB107" s="211" t="s">
        <v>194</v>
      </c>
      <c r="AC107" s="211">
        <v>35.26</v>
      </c>
      <c r="AD107" s="211">
        <v>4.9800000000000004</v>
      </c>
      <c r="AE107" s="211" t="s">
        <v>10512</v>
      </c>
      <c r="AF107" s="211" t="s">
        <v>10364</v>
      </c>
      <c r="AG107" s="211" t="s">
        <v>273</v>
      </c>
      <c r="AH107" s="211" t="s">
        <v>273</v>
      </c>
      <c r="AI107" s="211" t="s">
        <v>273</v>
      </c>
      <c r="AJ107" s="211" t="s">
        <v>273</v>
      </c>
      <c r="AK107" s="211" t="s">
        <v>13473</v>
      </c>
      <c r="AL107" s="211">
        <v>68</v>
      </c>
      <c r="AM107" s="211" t="s">
        <v>273</v>
      </c>
      <c r="AN107" s="211" t="s">
        <v>273</v>
      </c>
      <c r="AO107" s="211" t="s">
        <v>273</v>
      </c>
      <c r="AP107" s="211" t="s">
        <v>13470</v>
      </c>
      <c r="AQ107" s="211" t="s">
        <v>10385</v>
      </c>
      <c r="AR107" s="211" t="s">
        <v>22</v>
      </c>
      <c r="AS107" s="211" t="s">
        <v>13472</v>
      </c>
      <c r="AT107" s="211" t="s">
        <v>10390</v>
      </c>
      <c r="AU107" s="211" t="s">
        <v>10400</v>
      </c>
      <c r="AV107" s="211" t="s">
        <v>10390</v>
      </c>
      <c r="AW107" s="211" t="s">
        <v>4788</v>
      </c>
      <c r="AX107" s="211" t="s">
        <v>4788</v>
      </c>
      <c r="AY107" s="211" t="s">
        <v>4788</v>
      </c>
      <c r="AZ107" s="211" t="s">
        <v>10390</v>
      </c>
      <c r="BA107" s="211" t="s">
        <v>22</v>
      </c>
      <c r="BB107" s="211" t="s">
        <v>10387</v>
      </c>
      <c r="BC107" s="211" t="s">
        <v>10412</v>
      </c>
      <c r="BD107" s="211" t="s">
        <v>4788</v>
      </c>
      <c r="BE107" s="211" t="s">
        <v>10387</v>
      </c>
      <c r="BF107" s="211" t="s">
        <v>282</v>
      </c>
      <c r="BG107" s="211" t="s">
        <v>22</v>
      </c>
      <c r="BH107" s="211" t="s">
        <v>282</v>
      </c>
      <c r="BI107" s="211" t="s">
        <v>10390</v>
      </c>
      <c r="BJ107" s="211" t="s">
        <v>13475</v>
      </c>
      <c r="BK107" s="211" t="s">
        <v>22</v>
      </c>
      <c r="BL107" s="211" t="s">
        <v>13185</v>
      </c>
      <c r="BM107" s="211" t="s">
        <v>10391</v>
      </c>
      <c r="BN107" s="211" t="s">
        <v>1897</v>
      </c>
    </row>
    <row r="108" spans="1:67" s="211" customFormat="1" ht="15" customHeight="1" x14ac:dyDescent="0.25">
      <c r="A108" s="211" t="s">
        <v>882</v>
      </c>
      <c r="B108" s="211" t="s">
        <v>1230</v>
      </c>
      <c r="C108" s="211" t="s">
        <v>15147</v>
      </c>
      <c r="D108" s="211" t="s">
        <v>841</v>
      </c>
      <c r="E108" s="211" t="s">
        <v>10933</v>
      </c>
      <c r="F108" s="211" t="s">
        <v>5328</v>
      </c>
      <c r="G108" s="211" t="s">
        <v>216</v>
      </c>
      <c r="H108" s="211" t="s">
        <v>216</v>
      </c>
      <c r="I108" s="211" t="s">
        <v>282</v>
      </c>
      <c r="J108" s="211" t="s">
        <v>216</v>
      </c>
      <c r="K108" s="211" t="s">
        <v>282</v>
      </c>
      <c r="L108" s="211" t="s">
        <v>216</v>
      </c>
      <c r="M108" s="211" t="s">
        <v>282</v>
      </c>
      <c r="N108" s="211" t="s">
        <v>5328</v>
      </c>
      <c r="O108" s="211" t="s">
        <v>252</v>
      </c>
      <c r="P108" s="211" t="s">
        <v>790</v>
      </c>
      <c r="Q108" s="211" t="s">
        <v>282</v>
      </c>
      <c r="R108" s="211" t="s">
        <v>282</v>
      </c>
      <c r="S108" s="211" t="s">
        <v>282</v>
      </c>
      <c r="T108" s="211">
        <v>42</v>
      </c>
      <c r="U108" s="211" t="s">
        <v>183</v>
      </c>
      <c r="V108" s="211" t="s">
        <v>282</v>
      </c>
      <c r="W108" s="211" t="s">
        <v>143</v>
      </c>
      <c r="X108" s="211" t="s">
        <v>10506</v>
      </c>
      <c r="Y108" s="211" t="s">
        <v>395</v>
      </c>
      <c r="Z108" s="211" t="s">
        <v>10770</v>
      </c>
      <c r="AA108" s="211">
        <v>4</v>
      </c>
      <c r="AB108" s="211" t="s">
        <v>299</v>
      </c>
      <c r="AC108" s="211">
        <v>27.5</v>
      </c>
      <c r="AD108" s="211" t="s">
        <v>273</v>
      </c>
      <c r="AE108" s="211" t="s">
        <v>10512</v>
      </c>
      <c r="AF108" s="211" t="s">
        <v>10365</v>
      </c>
      <c r="AG108" s="211" t="s">
        <v>273</v>
      </c>
      <c r="AH108" s="211" t="s">
        <v>273</v>
      </c>
      <c r="AI108" s="211" t="s">
        <v>273</v>
      </c>
      <c r="AJ108" s="211" t="s">
        <v>273</v>
      </c>
      <c r="AK108" s="211" t="s">
        <v>273</v>
      </c>
      <c r="AL108" s="211">
        <v>76</v>
      </c>
      <c r="AM108" s="211" t="s">
        <v>273</v>
      </c>
      <c r="AN108" s="211" t="s">
        <v>273</v>
      </c>
      <c r="AO108" s="211" t="s">
        <v>273</v>
      </c>
      <c r="AP108" s="211" t="s">
        <v>14212</v>
      </c>
      <c r="AQ108" s="211" t="s">
        <v>10385</v>
      </c>
      <c r="AR108" s="211" t="s">
        <v>55</v>
      </c>
      <c r="AS108" s="211" t="s">
        <v>273</v>
      </c>
      <c r="AT108" s="211" t="s">
        <v>10390</v>
      </c>
      <c r="AU108" s="211" t="s">
        <v>10400</v>
      </c>
      <c r="AV108" s="211" t="s">
        <v>10390</v>
      </c>
      <c r="AW108" s="211" t="s">
        <v>4788</v>
      </c>
      <c r="AX108" s="211" t="s">
        <v>4788</v>
      </c>
      <c r="AY108" s="211" t="s">
        <v>4788</v>
      </c>
      <c r="AZ108" s="211" t="s">
        <v>10390</v>
      </c>
      <c r="BA108" s="211" t="s">
        <v>10387</v>
      </c>
      <c r="BB108" s="211" t="s">
        <v>10387</v>
      </c>
      <c r="BC108" s="211" t="s">
        <v>248</v>
      </c>
      <c r="BD108" s="211" t="s">
        <v>4788</v>
      </c>
      <c r="BE108" s="211" t="s">
        <v>10387</v>
      </c>
      <c r="BF108" s="211" t="s">
        <v>282</v>
      </c>
      <c r="BG108" s="211" t="s">
        <v>10387</v>
      </c>
      <c r="BH108" s="211" t="s">
        <v>14211</v>
      </c>
      <c r="BI108" s="211" t="s">
        <v>10391</v>
      </c>
      <c r="BJ108" s="211" t="s">
        <v>273</v>
      </c>
      <c r="BK108" s="211" t="s">
        <v>55</v>
      </c>
      <c r="BL108" s="211" t="s">
        <v>282</v>
      </c>
      <c r="BM108" s="211" t="s">
        <v>10390</v>
      </c>
      <c r="BN108" s="211" t="s">
        <v>1231</v>
      </c>
    </row>
    <row r="109" spans="1:67" s="211" customFormat="1" ht="15" customHeight="1" x14ac:dyDescent="0.25">
      <c r="A109" s="211" t="s">
        <v>1907</v>
      </c>
      <c r="B109" s="211" t="s">
        <v>1908</v>
      </c>
      <c r="C109" s="211" t="s">
        <v>15146</v>
      </c>
      <c r="D109" s="211" t="s">
        <v>443</v>
      </c>
      <c r="E109" s="211" t="s">
        <v>10933</v>
      </c>
      <c r="F109" s="211" t="s">
        <v>5328</v>
      </c>
      <c r="G109" s="211" t="s">
        <v>216</v>
      </c>
      <c r="H109" s="211" t="s">
        <v>216</v>
      </c>
      <c r="I109" s="211" t="s">
        <v>282</v>
      </c>
      <c r="J109" s="211" t="s">
        <v>216</v>
      </c>
      <c r="K109" s="211" t="s">
        <v>282</v>
      </c>
      <c r="L109" s="211" t="s">
        <v>216</v>
      </c>
      <c r="M109" s="211" t="s">
        <v>282</v>
      </c>
      <c r="N109" s="211" t="s">
        <v>5328</v>
      </c>
      <c r="O109" s="211" t="s">
        <v>246</v>
      </c>
      <c r="P109" s="211" t="s">
        <v>252</v>
      </c>
      <c r="Q109" s="211" t="s">
        <v>282</v>
      </c>
      <c r="R109" s="211" t="s">
        <v>282</v>
      </c>
      <c r="S109" s="211" t="s">
        <v>282</v>
      </c>
      <c r="T109" s="211">
        <v>66</v>
      </c>
      <c r="U109" s="211" t="s">
        <v>183</v>
      </c>
      <c r="V109" s="211" t="s">
        <v>282</v>
      </c>
      <c r="W109" s="211" t="s">
        <v>143</v>
      </c>
      <c r="X109" s="211" t="s">
        <v>10506</v>
      </c>
      <c r="Y109" s="211" t="s">
        <v>395</v>
      </c>
      <c r="Z109" s="211" t="s">
        <v>10498</v>
      </c>
      <c r="AA109" s="211">
        <v>6</v>
      </c>
      <c r="AB109" s="211" t="s">
        <v>273</v>
      </c>
      <c r="AC109" s="211" t="s">
        <v>273</v>
      </c>
      <c r="AD109" s="211" t="s">
        <v>273</v>
      </c>
      <c r="AE109" s="211" t="s">
        <v>10512</v>
      </c>
      <c r="AF109" s="211" t="s">
        <v>10364</v>
      </c>
      <c r="AG109" s="211" t="s">
        <v>273</v>
      </c>
      <c r="AH109" s="211" t="s">
        <v>273</v>
      </c>
      <c r="AI109" s="211" t="s">
        <v>273</v>
      </c>
      <c r="AJ109" s="211" t="s">
        <v>273</v>
      </c>
      <c r="AK109" s="211" t="s">
        <v>11218</v>
      </c>
      <c r="AL109" s="211" t="s">
        <v>273</v>
      </c>
      <c r="AM109" s="211" t="s">
        <v>273</v>
      </c>
      <c r="AN109" s="211" t="s">
        <v>273</v>
      </c>
      <c r="AO109" s="211" t="s">
        <v>273</v>
      </c>
      <c r="AP109" s="211" t="s">
        <v>14215</v>
      </c>
      <c r="AQ109" s="211" t="s">
        <v>10385</v>
      </c>
      <c r="AR109" s="211" t="s">
        <v>55</v>
      </c>
      <c r="AS109" s="211" t="s">
        <v>273</v>
      </c>
      <c r="AT109" s="211" t="s">
        <v>10390</v>
      </c>
      <c r="AU109" s="211" t="s">
        <v>10400</v>
      </c>
      <c r="AV109" s="211" t="s">
        <v>10390</v>
      </c>
      <c r="AW109" s="211" t="s">
        <v>4788</v>
      </c>
      <c r="AX109" s="211" t="s">
        <v>4788</v>
      </c>
      <c r="AY109" s="211" t="s">
        <v>4788</v>
      </c>
      <c r="AZ109" s="211" t="s">
        <v>10390</v>
      </c>
      <c r="BA109" s="211" t="s">
        <v>10408</v>
      </c>
      <c r="BB109" s="211" t="s">
        <v>10408</v>
      </c>
      <c r="BC109" s="211" t="s">
        <v>248</v>
      </c>
      <c r="BD109" s="211" t="s">
        <v>10390</v>
      </c>
      <c r="BE109" s="211" t="s">
        <v>10387</v>
      </c>
      <c r="BF109" s="211" t="s">
        <v>282</v>
      </c>
      <c r="BG109" s="211" t="s">
        <v>10387</v>
      </c>
      <c r="BH109" s="211" t="s">
        <v>14218</v>
      </c>
      <c r="BI109" s="211" t="s">
        <v>10391</v>
      </c>
      <c r="BJ109" s="211" t="s">
        <v>273</v>
      </c>
      <c r="BK109" s="211" t="s">
        <v>55</v>
      </c>
      <c r="BL109" s="211" t="s">
        <v>282</v>
      </c>
      <c r="BM109" s="211" t="s">
        <v>10390</v>
      </c>
      <c r="BN109" s="211" t="s">
        <v>1909</v>
      </c>
    </row>
    <row r="110" spans="1:67" s="211" customFormat="1" ht="15" customHeight="1" x14ac:dyDescent="0.25">
      <c r="A110" s="211" t="s">
        <v>1916</v>
      </c>
      <c r="B110" s="143" t="s">
        <v>1917</v>
      </c>
      <c r="C110" s="211" t="s">
        <v>13632</v>
      </c>
      <c r="D110" s="211" t="s">
        <v>443</v>
      </c>
      <c r="E110" s="211" t="s">
        <v>10933</v>
      </c>
      <c r="F110" s="143" t="s">
        <v>5328</v>
      </c>
      <c r="G110" s="143" t="s">
        <v>216</v>
      </c>
      <c r="H110" s="143" t="s">
        <v>216</v>
      </c>
      <c r="I110" s="143" t="s">
        <v>282</v>
      </c>
      <c r="J110" s="143" t="s">
        <v>216</v>
      </c>
      <c r="K110" s="143" t="s">
        <v>282</v>
      </c>
      <c r="L110" s="143" t="s">
        <v>216</v>
      </c>
      <c r="M110" s="143" t="s">
        <v>282</v>
      </c>
      <c r="N110" s="143" t="s">
        <v>5328</v>
      </c>
      <c r="O110" s="211" t="s">
        <v>255</v>
      </c>
      <c r="P110" s="211" t="s">
        <v>263</v>
      </c>
      <c r="Q110" s="211" t="s">
        <v>282</v>
      </c>
      <c r="R110" s="211" t="s">
        <v>282</v>
      </c>
      <c r="S110" s="211" t="s">
        <v>282</v>
      </c>
      <c r="T110" s="211">
        <v>241</v>
      </c>
      <c r="U110" s="211" t="s">
        <v>183</v>
      </c>
      <c r="V110" s="211" t="s">
        <v>282</v>
      </c>
      <c r="W110" s="211" t="s">
        <v>143</v>
      </c>
      <c r="X110" s="211" t="s">
        <v>10506</v>
      </c>
      <c r="Y110" s="211" t="s">
        <v>395</v>
      </c>
      <c r="Z110" s="211" t="s">
        <v>10770</v>
      </c>
      <c r="AA110" s="211">
        <v>8</v>
      </c>
      <c r="AB110" s="211" t="s">
        <v>299</v>
      </c>
      <c r="AC110" s="211">
        <v>24.2</v>
      </c>
      <c r="AD110" s="211" t="s">
        <v>273</v>
      </c>
      <c r="AE110" s="211" t="s">
        <v>10512</v>
      </c>
      <c r="AF110" s="211" t="s">
        <v>10364</v>
      </c>
      <c r="AG110" s="211" t="s">
        <v>273</v>
      </c>
      <c r="AH110" s="211" t="s">
        <v>273</v>
      </c>
      <c r="AI110" s="211" t="s">
        <v>273</v>
      </c>
      <c r="AJ110" s="211" t="s">
        <v>273</v>
      </c>
      <c r="AK110" s="211" t="s">
        <v>13633</v>
      </c>
      <c r="AL110" s="211">
        <v>49</v>
      </c>
      <c r="AM110" s="211" t="s">
        <v>273</v>
      </c>
      <c r="AN110" s="211" t="s">
        <v>273</v>
      </c>
      <c r="AO110" s="211" t="s">
        <v>273</v>
      </c>
      <c r="AP110" s="211" t="s">
        <v>13634</v>
      </c>
      <c r="AQ110" s="211" t="s">
        <v>10385</v>
      </c>
      <c r="AR110" s="211" t="s">
        <v>55</v>
      </c>
      <c r="AS110" s="211" t="s">
        <v>273</v>
      </c>
      <c r="AT110" s="211" t="s">
        <v>10390</v>
      </c>
      <c r="AU110" s="211" t="s">
        <v>10400</v>
      </c>
      <c r="AV110" s="211" t="s">
        <v>10390</v>
      </c>
      <c r="AW110" s="211" t="s">
        <v>4788</v>
      </c>
      <c r="AX110" s="211" t="s">
        <v>4788</v>
      </c>
      <c r="AY110" s="211" t="s">
        <v>4788</v>
      </c>
      <c r="AZ110" s="211" t="s">
        <v>10390</v>
      </c>
      <c r="BA110" s="211" t="s">
        <v>22</v>
      </c>
      <c r="BB110" s="211" t="s">
        <v>10387</v>
      </c>
      <c r="BC110" s="211" t="s">
        <v>10412</v>
      </c>
      <c r="BD110" s="211" t="s">
        <v>4788</v>
      </c>
      <c r="BE110" s="211" t="s">
        <v>10387</v>
      </c>
      <c r="BF110" s="211" t="s">
        <v>282</v>
      </c>
      <c r="BG110" s="211" t="s">
        <v>22</v>
      </c>
      <c r="BH110" s="211" t="s">
        <v>282</v>
      </c>
      <c r="BI110" s="211" t="s">
        <v>10390</v>
      </c>
      <c r="BJ110" s="211" t="s">
        <v>273</v>
      </c>
      <c r="BK110" s="211" t="s">
        <v>22</v>
      </c>
      <c r="BL110" s="211" t="s">
        <v>273</v>
      </c>
      <c r="BM110" s="211" t="s">
        <v>10391</v>
      </c>
      <c r="BN110" s="211" t="s">
        <v>1918</v>
      </c>
    </row>
    <row r="111" spans="1:67" s="211" customFormat="1" ht="15" customHeight="1" x14ac:dyDescent="0.25">
      <c r="A111" s="211" t="s">
        <v>5922</v>
      </c>
      <c r="B111" s="143" t="s">
        <v>5923</v>
      </c>
      <c r="C111" s="211" t="s">
        <v>17648</v>
      </c>
      <c r="D111" s="211" t="s">
        <v>841</v>
      </c>
      <c r="E111" s="211" t="s">
        <v>10933</v>
      </c>
      <c r="F111" s="143" t="s">
        <v>5328</v>
      </c>
      <c r="G111" s="143" t="s">
        <v>216</v>
      </c>
      <c r="H111" s="143" t="s">
        <v>216</v>
      </c>
      <c r="I111" s="143" t="s">
        <v>282</v>
      </c>
      <c r="J111" s="143" t="s">
        <v>216</v>
      </c>
      <c r="K111" s="143" t="s">
        <v>282</v>
      </c>
      <c r="L111" s="143" t="s">
        <v>216</v>
      </c>
      <c r="M111" s="143" t="s">
        <v>282</v>
      </c>
      <c r="N111" s="143" t="s">
        <v>5328</v>
      </c>
      <c r="O111" s="211" t="s">
        <v>252</v>
      </c>
      <c r="P111" s="211" t="s">
        <v>790</v>
      </c>
      <c r="Q111" s="211" t="s">
        <v>282</v>
      </c>
      <c r="R111" s="211" t="s">
        <v>282</v>
      </c>
      <c r="S111" s="211" t="s">
        <v>282</v>
      </c>
      <c r="T111" s="211">
        <v>80</v>
      </c>
      <c r="U111" s="211" t="s">
        <v>183</v>
      </c>
      <c r="V111" s="211" t="s">
        <v>282</v>
      </c>
      <c r="W111" s="211" t="s">
        <v>143</v>
      </c>
      <c r="X111" s="211" t="s">
        <v>10506</v>
      </c>
      <c r="Y111" s="211" t="s">
        <v>395</v>
      </c>
      <c r="Z111" s="211" t="s">
        <v>10498</v>
      </c>
      <c r="AA111" s="211">
        <v>8</v>
      </c>
      <c r="AB111" s="211" t="s">
        <v>299</v>
      </c>
      <c r="AC111" s="211">
        <v>23.5</v>
      </c>
      <c r="AD111" s="211" t="s">
        <v>273</v>
      </c>
      <c r="AE111" s="211" t="s">
        <v>10512</v>
      </c>
      <c r="AF111" s="211" t="s">
        <v>10364</v>
      </c>
      <c r="AG111" s="211" t="s">
        <v>17647</v>
      </c>
      <c r="AH111" s="211">
        <v>56</v>
      </c>
      <c r="AI111" s="211" t="s">
        <v>273</v>
      </c>
      <c r="AJ111" s="211" t="s">
        <v>273</v>
      </c>
      <c r="AK111" s="211" t="s">
        <v>12757</v>
      </c>
      <c r="AL111" s="211">
        <v>70</v>
      </c>
      <c r="AM111" s="211" t="s">
        <v>273</v>
      </c>
      <c r="AN111" s="211" t="s">
        <v>273</v>
      </c>
      <c r="AO111" s="211" t="s">
        <v>273</v>
      </c>
      <c r="AP111" s="211" t="s">
        <v>17645</v>
      </c>
      <c r="AQ111" s="211" t="s">
        <v>10385</v>
      </c>
      <c r="AR111" s="211" t="s">
        <v>22</v>
      </c>
      <c r="AS111" s="211" t="s">
        <v>11423</v>
      </c>
      <c r="AT111" s="211" t="s">
        <v>10390</v>
      </c>
      <c r="AU111" s="211" t="s">
        <v>10400</v>
      </c>
      <c r="AV111" s="211" t="s">
        <v>10390</v>
      </c>
      <c r="AW111" s="211" t="s">
        <v>4788</v>
      </c>
      <c r="AX111" s="211" t="s">
        <v>4788</v>
      </c>
      <c r="AY111" s="211" t="s">
        <v>4788</v>
      </c>
      <c r="AZ111" s="211" t="s">
        <v>10390</v>
      </c>
      <c r="BA111" s="211" t="s">
        <v>10408</v>
      </c>
      <c r="BB111" s="211" t="s">
        <v>10408</v>
      </c>
      <c r="BC111" s="211" t="s">
        <v>10412</v>
      </c>
      <c r="BD111" s="211" t="s">
        <v>10390</v>
      </c>
      <c r="BE111" s="211" t="s">
        <v>10387</v>
      </c>
      <c r="BF111" s="211" t="s">
        <v>282</v>
      </c>
      <c r="BG111" s="211" t="s">
        <v>10387</v>
      </c>
      <c r="BH111" s="211" t="s">
        <v>13214</v>
      </c>
      <c r="BI111" s="211" t="s">
        <v>10391</v>
      </c>
      <c r="BJ111" s="211" t="s">
        <v>14219</v>
      </c>
      <c r="BK111" s="211" t="s">
        <v>10387</v>
      </c>
      <c r="BL111" s="211" t="s">
        <v>282</v>
      </c>
      <c r="BM111" s="211" t="s">
        <v>10391</v>
      </c>
      <c r="BN111" s="211" t="s">
        <v>5924</v>
      </c>
    </row>
    <row r="112" spans="1:67" s="101" customFormat="1" ht="15" customHeight="1" x14ac:dyDescent="0.25">
      <c r="A112" s="161" t="s">
        <v>238</v>
      </c>
      <c r="B112" s="135" t="s">
        <v>986</v>
      </c>
      <c r="C112" s="101" t="s">
        <v>11981</v>
      </c>
      <c r="D112" s="101" t="s">
        <v>443</v>
      </c>
      <c r="E112" s="161" t="s">
        <v>10933</v>
      </c>
      <c r="F112" s="135" t="s">
        <v>216</v>
      </c>
      <c r="G112" s="135" t="s">
        <v>216</v>
      </c>
      <c r="H112" s="135" t="s">
        <v>216</v>
      </c>
      <c r="I112" s="135" t="s">
        <v>282</v>
      </c>
      <c r="J112" s="135" t="s">
        <v>216</v>
      </c>
      <c r="K112" s="135" t="s">
        <v>282</v>
      </c>
      <c r="L112" s="135" t="s">
        <v>216</v>
      </c>
      <c r="M112" s="135" t="s">
        <v>282</v>
      </c>
      <c r="N112" s="135" t="s">
        <v>5328</v>
      </c>
      <c r="O112" s="101" t="s">
        <v>246</v>
      </c>
      <c r="P112" s="101" t="s">
        <v>790</v>
      </c>
      <c r="Q112" s="101" t="s">
        <v>282</v>
      </c>
      <c r="R112" s="101" t="s">
        <v>282</v>
      </c>
      <c r="S112" s="101" t="s">
        <v>282</v>
      </c>
      <c r="T112" s="161">
        <v>306</v>
      </c>
      <c r="U112" s="161" t="s">
        <v>183</v>
      </c>
      <c r="V112" s="161" t="s">
        <v>9</v>
      </c>
      <c r="W112" s="161" t="s">
        <v>143</v>
      </c>
      <c r="X112" s="161" t="s">
        <v>273</v>
      </c>
      <c r="Y112" s="161" t="s">
        <v>273</v>
      </c>
      <c r="Z112" s="161" t="s">
        <v>10498</v>
      </c>
      <c r="AA112" s="161">
        <v>8</v>
      </c>
      <c r="AB112" s="161" t="s">
        <v>299</v>
      </c>
      <c r="AC112" s="161">
        <v>24.45</v>
      </c>
      <c r="AD112" s="161" t="s">
        <v>273</v>
      </c>
      <c r="AE112" s="161" t="s">
        <v>10512</v>
      </c>
      <c r="AF112" s="161" t="s">
        <v>10364</v>
      </c>
      <c r="AG112" s="161" t="s">
        <v>273</v>
      </c>
      <c r="AH112" s="161">
        <v>0</v>
      </c>
      <c r="AI112" s="161" t="s">
        <v>273</v>
      </c>
      <c r="AJ112" s="161" t="s">
        <v>11990</v>
      </c>
      <c r="AK112" s="161" t="s">
        <v>11991</v>
      </c>
      <c r="AL112" s="161">
        <v>63</v>
      </c>
      <c r="AM112" s="161">
        <v>18</v>
      </c>
      <c r="AN112" s="161" t="s">
        <v>273</v>
      </c>
      <c r="AO112" s="161" t="s">
        <v>273</v>
      </c>
      <c r="AP112" s="108" t="s">
        <v>11985</v>
      </c>
      <c r="AQ112" s="161" t="s">
        <v>10382</v>
      </c>
      <c r="AR112" s="161" t="s">
        <v>22</v>
      </c>
      <c r="AS112" s="161" t="s">
        <v>11988</v>
      </c>
      <c r="AT112" s="161" t="s">
        <v>4788</v>
      </c>
      <c r="AU112" s="161" t="s">
        <v>10400</v>
      </c>
      <c r="AV112" s="161" t="s">
        <v>10390</v>
      </c>
      <c r="AW112" s="161" t="s">
        <v>4788</v>
      </c>
      <c r="AX112" s="161" t="s">
        <v>4788</v>
      </c>
      <c r="AY112" s="161" t="s">
        <v>4788</v>
      </c>
      <c r="AZ112" s="161" t="s">
        <v>10390</v>
      </c>
      <c r="BA112" s="161" t="s">
        <v>22</v>
      </c>
      <c r="BB112" s="161" t="s">
        <v>10387</v>
      </c>
      <c r="BC112" s="161" t="s">
        <v>10412</v>
      </c>
      <c r="BD112" s="161" t="s">
        <v>4788</v>
      </c>
      <c r="BE112" s="161" t="s">
        <v>10387</v>
      </c>
      <c r="BF112" s="161" t="s">
        <v>282</v>
      </c>
      <c r="BG112" s="161" t="s">
        <v>10387</v>
      </c>
      <c r="BH112" s="161" t="s">
        <v>11617</v>
      </c>
      <c r="BI112" s="161" t="s">
        <v>10391</v>
      </c>
      <c r="BJ112" s="161" t="s">
        <v>11993</v>
      </c>
      <c r="BK112" s="161" t="s">
        <v>10387</v>
      </c>
      <c r="BL112" s="161" t="s">
        <v>282</v>
      </c>
      <c r="BM112" s="161" t="s">
        <v>10391</v>
      </c>
      <c r="BN112" s="161" t="s">
        <v>242</v>
      </c>
    </row>
    <row r="113" spans="1:93" ht="15" customHeight="1" x14ac:dyDescent="0.25">
      <c r="A113" s="69" t="s">
        <v>293</v>
      </c>
      <c r="B113" s="69" t="s">
        <v>987</v>
      </c>
      <c r="C113" s="69" t="s">
        <v>17906</v>
      </c>
      <c r="D113" s="69" t="s">
        <v>841</v>
      </c>
      <c r="E113" s="209" t="s">
        <v>10933</v>
      </c>
      <c r="F113" s="211" t="s">
        <v>216</v>
      </c>
      <c r="G113" s="144" t="s">
        <v>216</v>
      </c>
      <c r="H113" s="144" t="s">
        <v>216</v>
      </c>
      <c r="I113" s="144" t="s">
        <v>282</v>
      </c>
      <c r="J113" s="144" t="s">
        <v>216</v>
      </c>
      <c r="K113" s="144" t="s">
        <v>282</v>
      </c>
      <c r="L113" s="144" t="s">
        <v>216</v>
      </c>
      <c r="M113" s="144" t="s">
        <v>282</v>
      </c>
      <c r="N113" s="209" t="s">
        <v>216</v>
      </c>
      <c r="O113" s="69" t="s">
        <v>261</v>
      </c>
      <c r="P113" s="69" t="s">
        <v>257</v>
      </c>
      <c r="Q113" s="69" t="s">
        <v>282</v>
      </c>
      <c r="R113" s="68" t="s">
        <v>282</v>
      </c>
      <c r="S113" s="68" t="s">
        <v>282</v>
      </c>
      <c r="T113" s="181">
        <v>357</v>
      </c>
      <c r="U113" s="211" t="s">
        <v>183</v>
      </c>
      <c r="V113" s="211" t="s">
        <v>282</v>
      </c>
      <c r="W113" s="181" t="s">
        <v>10902</v>
      </c>
      <c r="X113" s="181" t="s">
        <v>25</v>
      </c>
      <c r="Y113" s="181" t="s">
        <v>395</v>
      </c>
      <c r="Z113" s="181" t="s">
        <v>10498</v>
      </c>
      <c r="AA113" s="211">
        <v>24</v>
      </c>
      <c r="AB113" s="211" t="s">
        <v>194</v>
      </c>
      <c r="AC113" s="211">
        <v>29.86</v>
      </c>
      <c r="AD113" s="211">
        <v>4.5199999999999996</v>
      </c>
      <c r="AE113" s="211" t="s">
        <v>10512</v>
      </c>
      <c r="AF113" s="160" t="s">
        <v>10364</v>
      </c>
      <c r="AG113" s="181" t="s">
        <v>273</v>
      </c>
      <c r="AH113" s="181" t="s">
        <v>273</v>
      </c>
      <c r="AI113" s="181" t="s">
        <v>273</v>
      </c>
      <c r="AJ113" s="181" t="s">
        <v>10904</v>
      </c>
      <c r="AK113" s="211" t="s">
        <v>10905</v>
      </c>
      <c r="AL113" s="181">
        <v>74</v>
      </c>
      <c r="AM113" s="181" t="s">
        <v>273</v>
      </c>
      <c r="AN113" s="211" t="s">
        <v>273</v>
      </c>
      <c r="AO113" s="211" t="s">
        <v>273</v>
      </c>
      <c r="AP113" s="211" t="s">
        <v>10903</v>
      </c>
      <c r="AQ113" s="181" t="s">
        <v>10376</v>
      </c>
      <c r="AR113" s="188" t="s">
        <v>22</v>
      </c>
      <c r="AS113" s="193" t="s">
        <v>10907</v>
      </c>
      <c r="AT113" s="197" t="s">
        <v>4788</v>
      </c>
      <c r="AU113" s="203" t="s">
        <v>10397</v>
      </c>
      <c r="AV113" s="211" t="s">
        <v>4788</v>
      </c>
      <c r="AW113" s="211" t="s">
        <v>4788</v>
      </c>
      <c r="AX113" s="211" t="s">
        <v>4788</v>
      </c>
      <c r="AY113" s="211" t="s">
        <v>4788</v>
      </c>
      <c r="AZ113" s="211" t="s">
        <v>4788</v>
      </c>
      <c r="BA113" s="211" t="s">
        <v>22</v>
      </c>
      <c r="BB113" s="211" t="s">
        <v>10387</v>
      </c>
      <c r="BC113" s="211" t="s">
        <v>10412</v>
      </c>
      <c r="BD113" s="211" t="s">
        <v>4788</v>
      </c>
      <c r="BE113" s="211" t="s">
        <v>10387</v>
      </c>
      <c r="BF113" s="211" t="s">
        <v>282</v>
      </c>
      <c r="BG113" s="211" t="s">
        <v>10387</v>
      </c>
      <c r="BH113" s="211" t="s">
        <v>10900</v>
      </c>
      <c r="BI113" s="211" t="s">
        <v>10391</v>
      </c>
      <c r="BJ113" s="211" t="s">
        <v>10906</v>
      </c>
      <c r="BK113" s="211" t="s">
        <v>22</v>
      </c>
      <c r="BL113" s="211">
        <v>1</v>
      </c>
      <c r="BM113" s="211" t="s">
        <v>10391</v>
      </c>
      <c r="BN113" s="69" t="s">
        <v>988</v>
      </c>
    </row>
    <row r="114" spans="1:93" s="68" customFormat="1" ht="15" customHeight="1" x14ac:dyDescent="0.25">
      <c r="A114" s="211" t="s">
        <v>11331</v>
      </c>
      <c r="B114" s="211" t="s">
        <v>282</v>
      </c>
      <c r="C114" s="96" t="s">
        <v>11334</v>
      </c>
      <c r="D114" s="211" t="s">
        <v>564</v>
      </c>
      <c r="E114" s="211" t="s">
        <v>10933</v>
      </c>
      <c r="F114" s="211" t="s">
        <v>216</v>
      </c>
      <c r="G114" s="211" t="s">
        <v>216</v>
      </c>
      <c r="H114" s="211" t="s">
        <v>216</v>
      </c>
      <c r="I114" s="211" t="s">
        <v>282</v>
      </c>
      <c r="J114" s="211" t="s">
        <v>216</v>
      </c>
      <c r="K114" s="211" t="s">
        <v>282</v>
      </c>
      <c r="L114" s="211" t="s">
        <v>216</v>
      </c>
      <c r="M114" s="211" t="s">
        <v>282</v>
      </c>
      <c r="N114" s="162" t="s">
        <v>5328</v>
      </c>
      <c r="O114" s="161" t="s">
        <v>679</v>
      </c>
      <c r="P114" s="161" t="s">
        <v>11325</v>
      </c>
      <c r="Q114" s="211" t="s">
        <v>282</v>
      </c>
      <c r="R114" s="69" t="s">
        <v>282</v>
      </c>
      <c r="S114" s="69" t="s">
        <v>282</v>
      </c>
      <c r="T114" s="180">
        <v>40</v>
      </c>
      <c r="U114" s="209" t="s">
        <v>11333</v>
      </c>
      <c r="V114" s="209" t="s">
        <v>282</v>
      </c>
      <c r="W114" s="180" t="s">
        <v>143</v>
      </c>
      <c r="X114" s="180" t="s">
        <v>273</v>
      </c>
      <c r="Y114" s="180" t="s">
        <v>395</v>
      </c>
      <c r="Z114" s="180" t="s">
        <v>10498</v>
      </c>
      <c r="AA114" s="209">
        <v>12</v>
      </c>
      <c r="AB114" s="209" t="s">
        <v>299</v>
      </c>
      <c r="AC114" s="209">
        <v>21.4</v>
      </c>
      <c r="AD114" s="209">
        <v>4.4000000000000004</v>
      </c>
      <c r="AE114" s="209" t="s">
        <v>10512</v>
      </c>
      <c r="AF114" s="144" t="s">
        <v>10365</v>
      </c>
      <c r="AG114" s="180" t="s">
        <v>273</v>
      </c>
      <c r="AH114" s="180" t="s">
        <v>273</v>
      </c>
      <c r="AI114" s="180" t="s">
        <v>273</v>
      </c>
      <c r="AJ114" s="180" t="s">
        <v>273</v>
      </c>
      <c r="AK114" s="209" t="s">
        <v>11332</v>
      </c>
      <c r="AL114" s="180">
        <v>90</v>
      </c>
      <c r="AM114" s="180">
        <v>85</v>
      </c>
      <c r="AN114" s="209">
        <v>24</v>
      </c>
      <c r="AO114" s="209">
        <v>21</v>
      </c>
      <c r="AP114" s="209" t="s">
        <v>11324</v>
      </c>
      <c r="AQ114" s="180" t="s">
        <v>10385</v>
      </c>
      <c r="AR114" s="186" t="s">
        <v>55</v>
      </c>
      <c r="AS114" s="191" t="s">
        <v>10888</v>
      </c>
      <c r="AT114" s="196" t="s">
        <v>10390</v>
      </c>
      <c r="AU114" s="201" t="s">
        <v>10400</v>
      </c>
      <c r="AV114" s="209" t="s">
        <v>10390</v>
      </c>
      <c r="AW114" s="209" t="s">
        <v>10391</v>
      </c>
      <c r="AX114" s="209" t="s">
        <v>10391</v>
      </c>
      <c r="AY114" s="209" t="s">
        <v>10391</v>
      </c>
      <c r="AZ114" s="209" t="s">
        <v>10390</v>
      </c>
      <c r="BA114" s="209" t="s">
        <v>22</v>
      </c>
      <c r="BB114" s="209" t="s">
        <v>10387</v>
      </c>
      <c r="BC114" s="209" t="s">
        <v>10411</v>
      </c>
      <c r="BD114" s="299" t="s">
        <v>10390</v>
      </c>
      <c r="BE114" s="209" t="s">
        <v>10387</v>
      </c>
      <c r="BF114" s="209" t="s">
        <v>282</v>
      </c>
      <c r="BG114" s="209" t="s">
        <v>22</v>
      </c>
      <c r="BH114" s="209" t="s">
        <v>282</v>
      </c>
      <c r="BI114" s="209" t="s">
        <v>10390</v>
      </c>
      <c r="BJ114" s="209" t="s">
        <v>11337</v>
      </c>
      <c r="BK114" s="209" t="s">
        <v>10387</v>
      </c>
      <c r="BL114" s="209" t="s">
        <v>282</v>
      </c>
      <c r="BM114" s="209" t="s">
        <v>4788</v>
      </c>
      <c r="BN114" s="68" t="s">
        <v>11323</v>
      </c>
      <c r="BO114" s="211"/>
      <c r="BP114" s="211"/>
      <c r="BQ114" s="211"/>
      <c r="BR114" s="211"/>
      <c r="BS114" s="211"/>
      <c r="BT114" s="211"/>
      <c r="BU114" s="211"/>
      <c r="BV114" s="211"/>
      <c r="BW114" s="211"/>
      <c r="BX114" s="211"/>
      <c r="BY114" s="211"/>
      <c r="BZ114" s="211"/>
      <c r="CA114" s="211"/>
      <c r="CB114" s="211"/>
      <c r="CC114" s="211"/>
      <c r="CD114" s="211"/>
      <c r="CE114" s="211"/>
      <c r="CF114" s="209"/>
      <c r="CG114" s="209"/>
      <c r="CH114" s="209"/>
      <c r="CI114" s="209"/>
      <c r="CJ114" s="209"/>
      <c r="CK114" s="209"/>
      <c r="CL114" s="209"/>
      <c r="CM114" s="209"/>
      <c r="CN114" s="209"/>
      <c r="CO114" s="209"/>
    </row>
    <row r="115" spans="1:93" s="145" customFormat="1" ht="15" customHeight="1" x14ac:dyDescent="0.25">
      <c r="A115" s="211" t="s">
        <v>14008</v>
      </c>
      <c r="B115" s="211" t="s">
        <v>282</v>
      </c>
      <c r="C115" s="211" t="s">
        <v>14014</v>
      </c>
      <c r="D115" s="211" t="s">
        <v>7848</v>
      </c>
      <c r="E115" s="211" t="s">
        <v>10933</v>
      </c>
      <c r="F115" s="211" t="s">
        <v>5328</v>
      </c>
      <c r="G115" s="211" t="s">
        <v>5328</v>
      </c>
      <c r="H115" s="211" t="s">
        <v>216</v>
      </c>
      <c r="I115" s="211" t="s">
        <v>282</v>
      </c>
      <c r="J115" s="211" t="s">
        <v>5328</v>
      </c>
      <c r="K115" s="211" t="s">
        <v>14010</v>
      </c>
      <c r="L115" s="211" t="s">
        <v>216</v>
      </c>
      <c r="M115" s="211" t="s">
        <v>282</v>
      </c>
      <c r="N115" s="211" t="s">
        <v>5328</v>
      </c>
      <c r="O115" s="211" t="s">
        <v>679</v>
      </c>
      <c r="P115" s="211" t="s">
        <v>10667</v>
      </c>
      <c r="Q115" s="211" t="s">
        <v>282</v>
      </c>
      <c r="R115" s="211" t="s">
        <v>282</v>
      </c>
      <c r="S115" s="211" t="s">
        <v>282</v>
      </c>
      <c r="T115" s="211">
        <v>237</v>
      </c>
      <c r="U115" s="211" t="s">
        <v>183</v>
      </c>
      <c r="V115" s="211" t="s">
        <v>14011</v>
      </c>
      <c r="W115" s="211" t="s">
        <v>143</v>
      </c>
      <c r="X115" s="211" t="s">
        <v>10506</v>
      </c>
      <c r="Y115" s="211" t="s">
        <v>395</v>
      </c>
      <c r="Z115" s="211" t="s">
        <v>10498</v>
      </c>
      <c r="AA115" s="211">
        <v>22</v>
      </c>
      <c r="AB115" s="211" t="s">
        <v>299</v>
      </c>
      <c r="AC115" s="211">
        <v>21.07</v>
      </c>
      <c r="AD115" s="211">
        <v>5.8</v>
      </c>
      <c r="AE115" s="211" t="s">
        <v>10512</v>
      </c>
      <c r="AF115" s="211" t="s">
        <v>10364</v>
      </c>
      <c r="AG115" s="211" t="s">
        <v>273</v>
      </c>
      <c r="AH115" s="211" t="s">
        <v>273</v>
      </c>
      <c r="AI115" s="211" t="s">
        <v>273</v>
      </c>
      <c r="AJ115" s="211" t="s">
        <v>273</v>
      </c>
      <c r="AK115" s="211" t="s">
        <v>14015</v>
      </c>
      <c r="AL115" s="211">
        <v>75</v>
      </c>
      <c r="AM115" s="211">
        <v>49</v>
      </c>
      <c r="AN115" s="211">
        <v>14</v>
      </c>
      <c r="AO115" s="211">
        <v>19</v>
      </c>
      <c r="AP115" s="211" t="s">
        <v>14002</v>
      </c>
      <c r="AQ115" s="211" t="s">
        <v>10376</v>
      </c>
      <c r="AR115" s="211" t="s">
        <v>22</v>
      </c>
      <c r="AS115" s="211" t="s">
        <v>14012</v>
      </c>
      <c r="AT115" s="211" t="s">
        <v>4788</v>
      </c>
      <c r="AU115" s="211" t="s">
        <v>10394</v>
      </c>
      <c r="AV115" s="211" t="s">
        <v>4788</v>
      </c>
      <c r="AW115" s="211" t="s">
        <v>10391</v>
      </c>
      <c r="AX115" s="211" t="s">
        <v>10391</v>
      </c>
      <c r="AY115" s="211" t="s">
        <v>10391</v>
      </c>
      <c r="AZ115" s="211" t="s">
        <v>4788</v>
      </c>
      <c r="BA115" s="211" t="s">
        <v>10408</v>
      </c>
      <c r="BB115" s="211" t="s">
        <v>10408</v>
      </c>
      <c r="BC115" s="211" t="s">
        <v>248</v>
      </c>
      <c r="BD115" s="211" t="s">
        <v>10390</v>
      </c>
      <c r="BE115" s="211" t="s">
        <v>22</v>
      </c>
      <c r="BF115" s="211" t="s">
        <v>14009</v>
      </c>
      <c r="BG115" s="211" t="s">
        <v>10387</v>
      </c>
      <c r="BH115" s="211" t="s">
        <v>12846</v>
      </c>
      <c r="BI115" s="211" t="s">
        <v>10391</v>
      </c>
      <c r="BJ115" s="211" t="s">
        <v>14013</v>
      </c>
      <c r="BK115" s="211" t="s">
        <v>10387</v>
      </c>
      <c r="BL115" s="211" t="s">
        <v>282</v>
      </c>
      <c r="BM115" s="211" t="s">
        <v>10390</v>
      </c>
      <c r="BN115" s="211" t="s">
        <v>902</v>
      </c>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row>
    <row r="116" spans="1:93" s="68" customFormat="1" ht="15" customHeight="1" x14ac:dyDescent="0.25">
      <c r="A116" s="143" t="s">
        <v>666</v>
      </c>
      <c r="B116" s="143" t="s">
        <v>989</v>
      </c>
      <c r="C116" s="211" t="s">
        <v>10943</v>
      </c>
      <c r="D116" s="209" t="s">
        <v>443</v>
      </c>
      <c r="E116" s="209" t="s">
        <v>10933</v>
      </c>
      <c r="F116" s="211" t="s">
        <v>216</v>
      </c>
      <c r="G116" s="143" t="s">
        <v>216</v>
      </c>
      <c r="H116" s="143" t="s">
        <v>216</v>
      </c>
      <c r="I116" s="143" t="s">
        <v>282</v>
      </c>
      <c r="J116" s="143" t="s">
        <v>216</v>
      </c>
      <c r="K116" s="143" t="s">
        <v>282</v>
      </c>
      <c r="L116" s="143" t="s">
        <v>216</v>
      </c>
      <c r="M116" s="143" t="s">
        <v>282</v>
      </c>
      <c r="N116" s="143" t="s">
        <v>5328</v>
      </c>
      <c r="O116" s="157" t="s">
        <v>10938</v>
      </c>
      <c r="P116" s="157" t="s">
        <v>10939</v>
      </c>
      <c r="Q116" s="209" t="s">
        <v>282</v>
      </c>
      <c r="R116" s="209" t="s">
        <v>282</v>
      </c>
      <c r="S116" s="209" t="s">
        <v>282</v>
      </c>
      <c r="T116" s="209">
        <v>31</v>
      </c>
      <c r="U116" s="209" t="s">
        <v>183</v>
      </c>
      <c r="V116" s="209" t="s">
        <v>282</v>
      </c>
      <c r="W116" s="209" t="s">
        <v>143</v>
      </c>
      <c r="X116" s="209" t="s">
        <v>10506</v>
      </c>
      <c r="Y116" s="209" t="s">
        <v>395</v>
      </c>
      <c r="Z116" s="209" t="s">
        <v>10498</v>
      </c>
      <c r="AA116" s="209">
        <v>8</v>
      </c>
      <c r="AB116" s="209" t="s">
        <v>299</v>
      </c>
      <c r="AC116" s="209">
        <v>21.92</v>
      </c>
      <c r="AD116" s="209">
        <v>4.1900000000000004</v>
      </c>
      <c r="AE116" s="209" t="s">
        <v>10512</v>
      </c>
      <c r="AF116" s="209" t="s">
        <v>10364</v>
      </c>
      <c r="AG116" s="209" t="s">
        <v>273</v>
      </c>
      <c r="AH116" s="209" t="s">
        <v>273</v>
      </c>
      <c r="AI116" s="209" t="s">
        <v>10942</v>
      </c>
      <c r="AJ116" s="209" t="s">
        <v>10940</v>
      </c>
      <c r="AK116" s="209" t="s">
        <v>10941</v>
      </c>
      <c r="AL116" s="209">
        <v>67</v>
      </c>
      <c r="AM116" s="209" t="s">
        <v>273</v>
      </c>
      <c r="AN116" s="209" t="s">
        <v>273</v>
      </c>
      <c r="AO116" s="209" t="s">
        <v>273</v>
      </c>
      <c r="AP116" s="209" t="s">
        <v>10944</v>
      </c>
      <c r="AQ116" s="209" t="s">
        <v>10385</v>
      </c>
      <c r="AR116" s="209" t="s">
        <v>22</v>
      </c>
      <c r="AS116" s="209" t="s">
        <v>10950</v>
      </c>
      <c r="AT116" s="209" t="s">
        <v>10390</v>
      </c>
      <c r="AU116" s="209" t="s">
        <v>10400</v>
      </c>
      <c r="AV116" s="209" t="s">
        <v>10390</v>
      </c>
      <c r="AW116" s="209" t="s">
        <v>4788</v>
      </c>
      <c r="AX116" s="209" t="s">
        <v>4788</v>
      </c>
      <c r="AY116" s="209" t="s">
        <v>4788</v>
      </c>
      <c r="AZ116" s="209" t="s">
        <v>10390</v>
      </c>
      <c r="BA116" s="209" t="s">
        <v>10408</v>
      </c>
      <c r="BB116" s="209" t="s">
        <v>10408</v>
      </c>
      <c r="BC116" s="209" t="s">
        <v>10411</v>
      </c>
      <c r="BD116" s="209" t="s">
        <v>10390</v>
      </c>
      <c r="BE116" s="209" t="s">
        <v>10387</v>
      </c>
      <c r="BF116" s="209" t="s">
        <v>282</v>
      </c>
      <c r="BG116" s="209" t="s">
        <v>10387</v>
      </c>
      <c r="BH116" s="209" t="s">
        <v>10573</v>
      </c>
      <c r="BI116" s="209" t="s">
        <v>10391</v>
      </c>
      <c r="BJ116" s="209" t="s">
        <v>10951</v>
      </c>
      <c r="BK116" s="209" t="s">
        <v>22</v>
      </c>
      <c r="BL116" s="209">
        <v>1</v>
      </c>
      <c r="BM116" s="209" t="s">
        <v>10391</v>
      </c>
      <c r="BN116" s="211" t="s">
        <v>10936</v>
      </c>
      <c r="BO116" s="139"/>
      <c r="BP116" s="209"/>
      <c r="BQ116" s="209"/>
      <c r="BR116" s="209"/>
      <c r="BS116" s="209"/>
      <c r="BT116" s="209"/>
      <c r="BU116" s="209"/>
      <c r="BV116" s="209"/>
      <c r="BW116" s="209"/>
      <c r="BX116" s="209"/>
      <c r="BY116" s="209"/>
      <c r="BZ116" s="209"/>
      <c r="CA116" s="209"/>
      <c r="CB116" s="209"/>
      <c r="CC116" s="209"/>
      <c r="CD116" s="209"/>
      <c r="CE116" s="209"/>
      <c r="CF116" s="211"/>
      <c r="CG116" s="211"/>
      <c r="CH116" s="211"/>
      <c r="CI116" s="211"/>
      <c r="CJ116" s="211"/>
      <c r="CK116" s="211"/>
      <c r="CL116" s="211"/>
      <c r="CM116" s="211"/>
      <c r="CN116" s="211"/>
      <c r="CO116" s="211"/>
    </row>
    <row r="117" spans="1:93" s="211" customFormat="1" ht="15" customHeight="1" x14ac:dyDescent="0.25">
      <c r="A117" s="143" t="s">
        <v>7265</v>
      </c>
      <c r="B117" s="143" t="s">
        <v>282</v>
      </c>
      <c r="C117" s="211" t="s">
        <v>15804</v>
      </c>
      <c r="D117" s="211" t="s">
        <v>8944</v>
      </c>
      <c r="E117" s="211" t="s">
        <v>10933</v>
      </c>
      <c r="F117" s="143" t="s">
        <v>5328</v>
      </c>
      <c r="G117" s="143" t="s">
        <v>216</v>
      </c>
      <c r="H117" s="143" t="s">
        <v>216</v>
      </c>
      <c r="I117" s="143" t="s">
        <v>282</v>
      </c>
      <c r="J117" s="143" t="s">
        <v>216</v>
      </c>
      <c r="K117" s="143" t="s">
        <v>282</v>
      </c>
      <c r="L117" s="143" t="s">
        <v>216</v>
      </c>
      <c r="M117" s="143" t="s">
        <v>282</v>
      </c>
      <c r="N117" s="143" t="s">
        <v>5328</v>
      </c>
      <c r="O117" s="211" t="s">
        <v>10938</v>
      </c>
      <c r="P117" s="211" t="s">
        <v>10939</v>
      </c>
      <c r="Q117" s="211" t="s">
        <v>282</v>
      </c>
      <c r="R117" s="211" t="s">
        <v>282</v>
      </c>
      <c r="S117" s="211" t="s">
        <v>282</v>
      </c>
      <c r="T117" s="211">
        <v>51</v>
      </c>
      <c r="U117" s="211" t="s">
        <v>183</v>
      </c>
      <c r="V117" s="211" t="s">
        <v>15801</v>
      </c>
      <c r="W117" s="211" t="s">
        <v>143</v>
      </c>
      <c r="X117" s="211" t="s">
        <v>10506</v>
      </c>
      <c r="Y117" s="211" t="s">
        <v>893</v>
      </c>
      <c r="Z117" s="211" t="s">
        <v>10498</v>
      </c>
      <c r="AA117" s="211">
        <v>12</v>
      </c>
      <c r="AB117" s="211" t="s">
        <v>299</v>
      </c>
      <c r="AC117" s="211">
        <v>18.54</v>
      </c>
      <c r="AD117" s="211">
        <v>8.09</v>
      </c>
      <c r="AE117" s="211" t="s">
        <v>10512</v>
      </c>
      <c r="AF117" s="211" t="s">
        <v>10364</v>
      </c>
      <c r="AG117" s="211" t="s">
        <v>273</v>
      </c>
      <c r="AH117" s="211" t="s">
        <v>273</v>
      </c>
      <c r="AI117" s="211" t="s">
        <v>273</v>
      </c>
      <c r="AJ117" s="211" t="s">
        <v>273</v>
      </c>
      <c r="AK117" s="211" t="s">
        <v>15807</v>
      </c>
      <c r="AL117" s="211">
        <v>49</v>
      </c>
      <c r="AM117" s="211">
        <v>53</v>
      </c>
      <c r="AN117" s="211">
        <v>31</v>
      </c>
      <c r="AO117" s="211">
        <v>12</v>
      </c>
      <c r="AP117" s="211" t="s">
        <v>15800</v>
      </c>
      <c r="AQ117" s="211" t="s">
        <v>10382</v>
      </c>
      <c r="AR117" s="211" t="s">
        <v>10387</v>
      </c>
      <c r="AS117" s="211" t="s">
        <v>15809</v>
      </c>
      <c r="AT117" s="211" t="s">
        <v>10391</v>
      </c>
      <c r="AU117" s="211" t="s">
        <v>10400</v>
      </c>
      <c r="AV117" s="211" t="s">
        <v>10390</v>
      </c>
      <c r="AW117" s="211" t="s">
        <v>4788</v>
      </c>
      <c r="AX117" s="211" t="s">
        <v>4788</v>
      </c>
      <c r="AY117" s="211" t="s">
        <v>4788</v>
      </c>
      <c r="AZ117" s="211" t="s">
        <v>10390</v>
      </c>
      <c r="BA117" s="211" t="s">
        <v>10408</v>
      </c>
      <c r="BB117" s="211" t="s">
        <v>10408</v>
      </c>
      <c r="BC117" s="211" t="s">
        <v>248</v>
      </c>
      <c r="BD117" s="211" t="s">
        <v>10390</v>
      </c>
      <c r="BE117" s="211" t="s">
        <v>10387</v>
      </c>
      <c r="BF117" s="211" t="s">
        <v>282</v>
      </c>
      <c r="BG117" s="211" t="s">
        <v>10387</v>
      </c>
      <c r="BH117" s="211" t="s">
        <v>15808</v>
      </c>
      <c r="BI117" s="211" t="s">
        <v>10391</v>
      </c>
      <c r="BJ117" s="211" t="s">
        <v>15810</v>
      </c>
      <c r="BK117" s="211" t="s">
        <v>10387</v>
      </c>
      <c r="BL117" s="211" t="s">
        <v>282</v>
      </c>
      <c r="BM117" s="211" t="s">
        <v>4788</v>
      </c>
      <c r="BN117" s="211" t="s">
        <v>7266</v>
      </c>
      <c r="BO117" s="143"/>
    </row>
    <row r="118" spans="1:93" s="145" customFormat="1" ht="15" customHeight="1" x14ac:dyDescent="0.25">
      <c r="A118" s="143" t="s">
        <v>667</v>
      </c>
      <c r="B118" s="143" t="s">
        <v>990</v>
      </c>
      <c r="C118" s="211" t="s">
        <v>10957</v>
      </c>
      <c r="D118" s="209" t="s">
        <v>443</v>
      </c>
      <c r="E118" s="209" t="s">
        <v>10933</v>
      </c>
      <c r="F118" s="211" t="s">
        <v>216</v>
      </c>
      <c r="G118" s="143" t="s">
        <v>216</v>
      </c>
      <c r="H118" s="143" t="s">
        <v>216</v>
      </c>
      <c r="I118" s="143" t="s">
        <v>282</v>
      </c>
      <c r="J118" s="143" t="s">
        <v>216</v>
      </c>
      <c r="K118" s="143" t="s">
        <v>282</v>
      </c>
      <c r="L118" s="143" t="s">
        <v>216</v>
      </c>
      <c r="M118" s="143" t="s">
        <v>282</v>
      </c>
      <c r="N118" s="143" t="s">
        <v>5328</v>
      </c>
      <c r="O118" s="209" t="s">
        <v>246</v>
      </c>
      <c r="P118" s="143" t="s">
        <v>790</v>
      </c>
      <c r="Q118" s="209" t="s">
        <v>282</v>
      </c>
      <c r="R118" s="211" t="s">
        <v>282</v>
      </c>
      <c r="S118" s="211" t="s">
        <v>282</v>
      </c>
      <c r="T118" s="211">
        <v>70</v>
      </c>
      <c r="U118" s="211" t="s">
        <v>183</v>
      </c>
      <c r="V118" s="211" t="s">
        <v>282</v>
      </c>
      <c r="W118" s="211" t="s">
        <v>143</v>
      </c>
      <c r="X118" s="211" t="s">
        <v>273</v>
      </c>
      <c r="Y118" s="211" t="s">
        <v>273</v>
      </c>
      <c r="Z118" s="211" t="s">
        <v>10498</v>
      </c>
      <c r="AA118" s="211">
        <v>8</v>
      </c>
      <c r="AB118" s="211" t="s">
        <v>194</v>
      </c>
      <c r="AC118" s="211">
        <v>27.8</v>
      </c>
      <c r="AD118" s="211" t="s">
        <v>273</v>
      </c>
      <c r="AE118" s="211" t="s">
        <v>10512</v>
      </c>
      <c r="AF118" s="211" t="s">
        <v>10364</v>
      </c>
      <c r="AG118" s="211" t="s">
        <v>273</v>
      </c>
      <c r="AH118" s="211" t="s">
        <v>273</v>
      </c>
      <c r="AI118" s="211" t="s">
        <v>273</v>
      </c>
      <c r="AJ118" s="211" t="s">
        <v>273</v>
      </c>
      <c r="AK118" s="211" t="s">
        <v>273</v>
      </c>
      <c r="AL118" s="211" t="s">
        <v>273</v>
      </c>
      <c r="AM118" s="211" t="s">
        <v>273</v>
      </c>
      <c r="AN118" s="211" t="s">
        <v>273</v>
      </c>
      <c r="AO118" s="211" t="s">
        <v>273</v>
      </c>
      <c r="AP118" s="211" t="s">
        <v>10958</v>
      </c>
      <c r="AQ118" s="211" t="s">
        <v>10385</v>
      </c>
      <c r="AR118" s="211" t="s">
        <v>55</v>
      </c>
      <c r="AS118" s="211" t="s">
        <v>10959</v>
      </c>
      <c r="AT118" s="211" t="s">
        <v>10390</v>
      </c>
      <c r="AU118" s="211" t="s">
        <v>10400</v>
      </c>
      <c r="AV118" s="211" t="s">
        <v>10390</v>
      </c>
      <c r="AW118" s="211" t="s">
        <v>4788</v>
      </c>
      <c r="AX118" s="211" t="s">
        <v>4788</v>
      </c>
      <c r="AY118" s="211" t="s">
        <v>4788</v>
      </c>
      <c r="AZ118" s="211" t="s">
        <v>10390</v>
      </c>
      <c r="BA118" s="211" t="s">
        <v>22</v>
      </c>
      <c r="BB118" s="211" t="s">
        <v>10387</v>
      </c>
      <c r="BC118" s="211" t="s">
        <v>248</v>
      </c>
      <c r="BD118" s="211" t="s">
        <v>4788</v>
      </c>
      <c r="BE118" s="211" t="s">
        <v>10387</v>
      </c>
      <c r="BF118" s="211" t="s">
        <v>282</v>
      </c>
      <c r="BG118" s="211" t="s">
        <v>10387</v>
      </c>
      <c r="BH118" s="211" t="s">
        <v>10960</v>
      </c>
      <c r="BI118" s="211" t="s">
        <v>10391</v>
      </c>
      <c r="BJ118" s="211" t="s">
        <v>273</v>
      </c>
      <c r="BK118" s="211" t="s">
        <v>22</v>
      </c>
      <c r="BL118" s="211">
        <v>1</v>
      </c>
      <c r="BM118" s="211" t="s">
        <v>10391</v>
      </c>
      <c r="BN118" s="211" t="s">
        <v>991</v>
      </c>
      <c r="BO118" s="139"/>
      <c r="BP118" s="209"/>
      <c r="BQ118" s="209"/>
      <c r="BR118" s="209"/>
      <c r="BS118" s="209"/>
      <c r="BT118" s="209"/>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row>
    <row r="119" spans="1:93" s="211" customFormat="1" ht="15" customHeight="1" x14ac:dyDescent="0.25">
      <c r="A119" s="143" t="s">
        <v>1951</v>
      </c>
      <c r="B119" s="143" t="s">
        <v>1952</v>
      </c>
      <c r="C119" s="211" t="s">
        <v>17655</v>
      </c>
      <c r="D119" s="211" t="s">
        <v>443</v>
      </c>
      <c r="E119" s="211" t="s">
        <v>10933</v>
      </c>
      <c r="F119" s="143" t="s">
        <v>5328</v>
      </c>
      <c r="G119" s="143" t="s">
        <v>216</v>
      </c>
      <c r="H119" s="143" t="s">
        <v>216</v>
      </c>
      <c r="I119" s="143" t="s">
        <v>282</v>
      </c>
      <c r="J119" s="143" t="s">
        <v>216</v>
      </c>
      <c r="K119" s="143" t="s">
        <v>282</v>
      </c>
      <c r="L119" s="143" t="s">
        <v>216</v>
      </c>
      <c r="M119" s="143" t="s">
        <v>282</v>
      </c>
      <c r="N119" s="143" t="s">
        <v>5328</v>
      </c>
      <c r="O119" s="211" t="s">
        <v>258</v>
      </c>
      <c r="P119" s="143" t="s">
        <v>246</v>
      </c>
      <c r="Q119" s="211" t="s">
        <v>282</v>
      </c>
      <c r="R119" s="211" t="s">
        <v>282</v>
      </c>
      <c r="S119" s="211" t="s">
        <v>282</v>
      </c>
      <c r="T119" s="211">
        <v>382</v>
      </c>
      <c r="U119" s="211" t="s">
        <v>183</v>
      </c>
      <c r="V119" s="211" t="s">
        <v>282</v>
      </c>
      <c r="W119" s="211" t="s">
        <v>17650</v>
      </c>
      <c r="X119" s="211" t="s">
        <v>10506</v>
      </c>
      <c r="Y119" s="211" t="s">
        <v>395</v>
      </c>
      <c r="Z119" s="211" t="s">
        <v>10498</v>
      </c>
      <c r="AA119" s="211">
        <v>8</v>
      </c>
      <c r="AB119" s="211" t="s">
        <v>299</v>
      </c>
      <c r="AC119" s="211">
        <v>30.06</v>
      </c>
      <c r="AD119" s="211">
        <v>5.78</v>
      </c>
      <c r="AE119" s="211" t="s">
        <v>10512</v>
      </c>
      <c r="AF119" s="211" t="s">
        <v>10364</v>
      </c>
      <c r="AG119" s="211" t="s">
        <v>17654</v>
      </c>
      <c r="AH119" s="211" t="s">
        <v>273</v>
      </c>
      <c r="AI119" s="211" t="s">
        <v>273</v>
      </c>
      <c r="AJ119" s="211" t="s">
        <v>14223</v>
      </c>
      <c r="AK119" s="211" t="s">
        <v>17653</v>
      </c>
      <c r="AL119" s="211">
        <v>79</v>
      </c>
      <c r="AM119" s="211" t="s">
        <v>273</v>
      </c>
      <c r="AN119" s="211" t="s">
        <v>273</v>
      </c>
      <c r="AO119" s="211" t="s">
        <v>273</v>
      </c>
      <c r="AP119" s="211" t="s">
        <v>17651</v>
      </c>
      <c r="AQ119" s="211" t="s">
        <v>10385</v>
      </c>
      <c r="AR119" s="211" t="s">
        <v>22</v>
      </c>
      <c r="AS119" s="211" t="s">
        <v>17656</v>
      </c>
      <c r="AT119" s="211" t="s">
        <v>10390</v>
      </c>
      <c r="AU119" s="211" t="s">
        <v>10400</v>
      </c>
      <c r="AV119" s="211" t="s">
        <v>10390</v>
      </c>
      <c r="AW119" s="211" t="s">
        <v>4788</v>
      </c>
      <c r="AX119" s="211" t="s">
        <v>4788</v>
      </c>
      <c r="AY119" s="211" t="s">
        <v>4788</v>
      </c>
      <c r="AZ119" s="211" t="s">
        <v>10390</v>
      </c>
      <c r="BA119" s="211" t="s">
        <v>10387</v>
      </c>
      <c r="BB119" s="211" t="s">
        <v>10387</v>
      </c>
      <c r="BC119" s="211" t="s">
        <v>248</v>
      </c>
      <c r="BD119" s="211" t="s">
        <v>4788</v>
      </c>
      <c r="BE119" s="211" t="s">
        <v>10387</v>
      </c>
      <c r="BF119" s="211" t="s">
        <v>282</v>
      </c>
      <c r="BG119" s="211" t="s">
        <v>22</v>
      </c>
      <c r="BH119" s="211" t="s">
        <v>282</v>
      </c>
      <c r="BI119" s="211" t="s">
        <v>10390</v>
      </c>
      <c r="BJ119" s="211" t="s">
        <v>13596</v>
      </c>
      <c r="BK119" s="211" t="s">
        <v>10387</v>
      </c>
      <c r="BL119" s="211" t="s">
        <v>282</v>
      </c>
      <c r="BM119" s="211" t="s">
        <v>10391</v>
      </c>
      <c r="BN119" s="211" t="s">
        <v>1953</v>
      </c>
      <c r="BO119" s="143"/>
    </row>
    <row r="120" spans="1:93" s="106" customFormat="1" ht="15" customHeight="1" x14ac:dyDescent="0.25">
      <c r="A120" s="307" t="s">
        <v>8001</v>
      </c>
      <c r="B120" s="307" t="s">
        <v>282</v>
      </c>
      <c r="C120" s="106" t="s">
        <v>17907</v>
      </c>
      <c r="D120" s="106" t="s">
        <v>7848</v>
      </c>
      <c r="E120" s="106" t="s">
        <v>10933</v>
      </c>
      <c r="F120" s="307" t="s">
        <v>5328</v>
      </c>
      <c r="G120" s="307" t="s">
        <v>216</v>
      </c>
      <c r="H120" s="307" t="s">
        <v>216</v>
      </c>
      <c r="I120" s="307" t="s">
        <v>282</v>
      </c>
      <c r="J120" s="307" t="s">
        <v>216</v>
      </c>
      <c r="K120" s="307" t="s">
        <v>282</v>
      </c>
      <c r="L120" s="307" t="s">
        <v>216</v>
      </c>
      <c r="M120" s="307" t="s">
        <v>282</v>
      </c>
      <c r="N120" s="307" t="s">
        <v>216</v>
      </c>
      <c r="O120" s="308" t="s">
        <v>8002</v>
      </c>
      <c r="P120" s="309" t="s">
        <v>8003</v>
      </c>
      <c r="Q120" s="106" t="s">
        <v>282</v>
      </c>
      <c r="R120" s="106" t="s">
        <v>282</v>
      </c>
      <c r="S120" s="106" t="s">
        <v>282</v>
      </c>
      <c r="T120" s="161">
        <v>40</v>
      </c>
      <c r="U120" s="161" t="s">
        <v>183</v>
      </c>
      <c r="V120" s="161" t="s">
        <v>282</v>
      </c>
      <c r="W120" s="161" t="s">
        <v>283</v>
      </c>
      <c r="X120" s="161" t="s">
        <v>25</v>
      </c>
      <c r="Y120" s="161" t="s">
        <v>395</v>
      </c>
      <c r="Z120" s="161" t="s">
        <v>10498</v>
      </c>
      <c r="AA120" s="161">
        <v>1</v>
      </c>
      <c r="AB120" s="161" t="s">
        <v>435</v>
      </c>
      <c r="AC120" s="161">
        <v>30</v>
      </c>
      <c r="AD120" s="161">
        <v>7.79</v>
      </c>
      <c r="AE120" s="161" t="s">
        <v>10512</v>
      </c>
      <c r="AF120" s="161" t="s">
        <v>10364</v>
      </c>
      <c r="AG120" s="161" t="s">
        <v>273</v>
      </c>
      <c r="AH120" s="161" t="s">
        <v>273</v>
      </c>
      <c r="AI120" s="161" t="s">
        <v>273</v>
      </c>
      <c r="AJ120" s="161" t="s">
        <v>273</v>
      </c>
      <c r="AK120" s="161" t="s">
        <v>13486</v>
      </c>
      <c r="AL120" s="161">
        <v>76</v>
      </c>
      <c r="AM120" s="161">
        <v>32</v>
      </c>
      <c r="AN120" s="161" t="s">
        <v>273</v>
      </c>
      <c r="AO120" s="161">
        <v>30</v>
      </c>
      <c r="AP120" s="161" t="s">
        <v>13478</v>
      </c>
      <c r="AQ120" s="161" t="s">
        <v>10385</v>
      </c>
      <c r="AR120" s="161" t="s">
        <v>22</v>
      </c>
      <c r="AS120" s="161" t="s">
        <v>13487</v>
      </c>
      <c r="AT120" s="161" t="s">
        <v>10390</v>
      </c>
      <c r="AU120" s="161" t="s">
        <v>10397</v>
      </c>
      <c r="AV120" s="161" t="s">
        <v>4788</v>
      </c>
      <c r="AW120" s="161" t="s">
        <v>10391</v>
      </c>
      <c r="AX120" s="161" t="s">
        <v>10391</v>
      </c>
      <c r="AY120" s="161" t="s">
        <v>10391</v>
      </c>
      <c r="AZ120" s="161" t="s">
        <v>10390</v>
      </c>
      <c r="BA120" s="161" t="s">
        <v>10387</v>
      </c>
      <c r="BB120" s="161" t="s">
        <v>10387</v>
      </c>
      <c r="BC120" s="161" t="s">
        <v>10411</v>
      </c>
      <c r="BD120" s="161" t="s">
        <v>4788</v>
      </c>
      <c r="BE120" s="161" t="s">
        <v>10387</v>
      </c>
      <c r="BF120" s="161" t="s">
        <v>282</v>
      </c>
      <c r="BG120" s="161" t="s">
        <v>22</v>
      </c>
      <c r="BH120" s="161" t="s">
        <v>282</v>
      </c>
      <c r="BI120" s="161" t="s">
        <v>10390</v>
      </c>
      <c r="BJ120" s="161" t="s">
        <v>13490</v>
      </c>
      <c r="BK120" s="161" t="s">
        <v>10387</v>
      </c>
      <c r="BL120" s="161" t="s">
        <v>282</v>
      </c>
      <c r="BM120" s="161" t="s">
        <v>10390</v>
      </c>
      <c r="BN120" s="161" t="s">
        <v>8004</v>
      </c>
      <c r="BO120" s="307"/>
    </row>
    <row r="121" spans="1:93" s="145" customFormat="1" ht="15" customHeight="1" x14ac:dyDescent="0.25">
      <c r="A121" s="209" t="s">
        <v>466</v>
      </c>
      <c r="B121" s="209" t="s">
        <v>5312</v>
      </c>
      <c r="C121" s="209" t="s">
        <v>10980</v>
      </c>
      <c r="D121" s="209" t="s">
        <v>443</v>
      </c>
      <c r="E121" s="209" t="s">
        <v>10933</v>
      </c>
      <c r="F121" s="211" t="s">
        <v>216</v>
      </c>
      <c r="G121" s="209" t="s">
        <v>216</v>
      </c>
      <c r="H121" s="209" t="s">
        <v>216</v>
      </c>
      <c r="I121" s="209" t="s">
        <v>282</v>
      </c>
      <c r="J121" s="209" t="s">
        <v>216</v>
      </c>
      <c r="K121" s="209" t="s">
        <v>282</v>
      </c>
      <c r="L121" s="209" t="s">
        <v>216</v>
      </c>
      <c r="M121" s="209" t="s">
        <v>282</v>
      </c>
      <c r="N121" s="209" t="s">
        <v>5328</v>
      </c>
      <c r="O121" s="209" t="s">
        <v>770</v>
      </c>
      <c r="P121" s="209" t="s">
        <v>774</v>
      </c>
      <c r="Q121" s="209" t="s">
        <v>773</v>
      </c>
      <c r="R121" s="209" t="s">
        <v>282</v>
      </c>
      <c r="S121" s="209" t="s">
        <v>282</v>
      </c>
      <c r="T121" s="209">
        <v>90</v>
      </c>
      <c r="U121" s="209" t="s">
        <v>183</v>
      </c>
      <c r="V121" s="209" t="s">
        <v>282</v>
      </c>
      <c r="W121" s="209" t="s">
        <v>143</v>
      </c>
      <c r="X121" s="209" t="s">
        <v>273</v>
      </c>
      <c r="Y121" s="209" t="s">
        <v>273</v>
      </c>
      <c r="Z121" s="209" t="s">
        <v>10498</v>
      </c>
      <c r="AA121" s="209">
        <v>14</v>
      </c>
      <c r="AB121" s="209" t="s">
        <v>273</v>
      </c>
      <c r="AC121" s="209" t="s">
        <v>273</v>
      </c>
      <c r="AD121" s="209" t="s">
        <v>273</v>
      </c>
      <c r="AE121" s="209" t="s">
        <v>10512</v>
      </c>
      <c r="AF121" s="209" t="s">
        <v>10364</v>
      </c>
      <c r="AG121" s="209" t="s">
        <v>273</v>
      </c>
      <c r="AH121" s="209">
        <v>24</v>
      </c>
      <c r="AI121" s="209" t="s">
        <v>273</v>
      </c>
      <c r="AJ121" s="209" t="s">
        <v>273</v>
      </c>
      <c r="AK121" s="209">
        <v>43.8</v>
      </c>
      <c r="AL121" s="209">
        <v>60</v>
      </c>
      <c r="AM121" s="209">
        <v>7</v>
      </c>
      <c r="AN121" s="209" t="s">
        <v>273</v>
      </c>
      <c r="AO121" s="209">
        <v>44</v>
      </c>
      <c r="AP121" s="209" t="s">
        <v>10961</v>
      </c>
      <c r="AQ121" s="209" t="s">
        <v>10385</v>
      </c>
      <c r="AR121" s="209" t="s">
        <v>22</v>
      </c>
      <c r="AS121" s="209" t="s">
        <v>10981</v>
      </c>
      <c r="AT121" s="209" t="s">
        <v>10390</v>
      </c>
      <c r="AU121" s="209" t="s">
        <v>10400</v>
      </c>
      <c r="AV121" s="209" t="s">
        <v>10390</v>
      </c>
      <c r="AW121" s="209" t="s">
        <v>10391</v>
      </c>
      <c r="AX121" s="209" t="s">
        <v>10391</v>
      </c>
      <c r="AY121" s="209" t="s">
        <v>10391</v>
      </c>
      <c r="AZ121" s="209" t="s">
        <v>4788</v>
      </c>
      <c r="BA121" s="209" t="s">
        <v>10408</v>
      </c>
      <c r="BB121" s="209" t="s">
        <v>10408</v>
      </c>
      <c r="BC121" s="209" t="s">
        <v>10412</v>
      </c>
      <c r="BD121" s="209" t="s">
        <v>10390</v>
      </c>
      <c r="BE121" s="209" t="s">
        <v>10387</v>
      </c>
      <c r="BF121" s="209" t="s">
        <v>282</v>
      </c>
      <c r="BG121" s="209" t="s">
        <v>10387</v>
      </c>
      <c r="BH121" s="209" t="s">
        <v>10978</v>
      </c>
      <c r="BI121" s="209" t="s">
        <v>10391</v>
      </c>
      <c r="BJ121" s="209" t="s">
        <v>10982</v>
      </c>
      <c r="BK121" s="209" t="s">
        <v>10387</v>
      </c>
      <c r="BL121" s="209" t="s">
        <v>282</v>
      </c>
      <c r="BM121" s="209" t="s">
        <v>4788</v>
      </c>
      <c r="BN121" s="209" t="s">
        <v>467</v>
      </c>
      <c r="BO121" s="209"/>
      <c r="BP121" s="209"/>
      <c r="BQ121" s="209"/>
      <c r="BR121" s="209"/>
      <c r="BS121" s="209"/>
      <c r="BT121" s="209"/>
      <c r="BU121" s="209"/>
      <c r="BV121" s="209"/>
      <c r="BW121" s="209"/>
      <c r="BX121" s="209"/>
      <c r="BY121" s="209"/>
      <c r="BZ121" s="209"/>
      <c r="CA121" s="209"/>
      <c r="CB121" s="209"/>
      <c r="CC121" s="209"/>
      <c r="CD121" s="209"/>
      <c r="CE121" s="209"/>
      <c r="CF121" s="211"/>
      <c r="CG121" s="211"/>
      <c r="CH121" s="211"/>
      <c r="CI121" s="211"/>
      <c r="CJ121" s="211"/>
      <c r="CK121" s="211"/>
      <c r="CL121" s="211"/>
      <c r="CM121" s="211"/>
      <c r="CN121" s="211"/>
      <c r="CO121" s="211"/>
    </row>
    <row r="122" spans="1:93" s="145" customFormat="1" ht="15" customHeight="1" x14ac:dyDescent="0.25">
      <c r="A122" s="211" t="s">
        <v>1968</v>
      </c>
      <c r="B122" s="143" t="s">
        <v>4946</v>
      </c>
      <c r="C122" s="211" t="s">
        <v>13499</v>
      </c>
      <c r="D122" s="211" t="s">
        <v>443</v>
      </c>
      <c r="E122" s="211" t="s">
        <v>12994</v>
      </c>
      <c r="F122" s="143" t="s">
        <v>5328</v>
      </c>
      <c r="G122" s="143" t="s">
        <v>216</v>
      </c>
      <c r="H122" s="143" t="s">
        <v>216</v>
      </c>
      <c r="I122" s="143" t="s">
        <v>282</v>
      </c>
      <c r="J122" s="143" t="s">
        <v>216</v>
      </c>
      <c r="K122" s="143" t="s">
        <v>282</v>
      </c>
      <c r="L122" s="143" t="s">
        <v>216</v>
      </c>
      <c r="M122" s="143" t="s">
        <v>282</v>
      </c>
      <c r="N122" s="143" t="s">
        <v>5328</v>
      </c>
      <c r="O122" s="211" t="s">
        <v>258</v>
      </c>
      <c r="P122" s="143" t="s">
        <v>274</v>
      </c>
      <c r="Q122" s="211" t="s">
        <v>790</v>
      </c>
      <c r="R122" s="211" t="s">
        <v>282</v>
      </c>
      <c r="S122" s="211" t="s">
        <v>282</v>
      </c>
      <c r="T122" s="211">
        <v>225</v>
      </c>
      <c r="U122" s="211" t="s">
        <v>183</v>
      </c>
      <c r="V122" s="211" t="s">
        <v>282</v>
      </c>
      <c r="W122" s="211" t="s">
        <v>143</v>
      </c>
      <c r="X122" s="211" t="s">
        <v>10506</v>
      </c>
      <c r="Y122" s="211" t="s">
        <v>273</v>
      </c>
      <c r="Z122" s="211" t="s">
        <v>10498</v>
      </c>
      <c r="AA122" s="211">
        <v>6</v>
      </c>
      <c r="AB122" s="211" t="s">
        <v>194</v>
      </c>
      <c r="AC122" s="211">
        <v>27.8</v>
      </c>
      <c r="AD122" s="211" t="s">
        <v>273</v>
      </c>
      <c r="AE122" s="211" t="s">
        <v>10512</v>
      </c>
      <c r="AF122" s="211" t="s">
        <v>10364</v>
      </c>
      <c r="AG122" s="211" t="s">
        <v>273</v>
      </c>
      <c r="AH122" s="211">
        <v>7</v>
      </c>
      <c r="AI122" s="211" t="s">
        <v>273</v>
      </c>
      <c r="AJ122" s="211" t="s">
        <v>273</v>
      </c>
      <c r="AK122" s="211" t="s">
        <v>13081</v>
      </c>
      <c r="AL122" s="211" t="s">
        <v>273</v>
      </c>
      <c r="AM122" s="211" t="s">
        <v>273</v>
      </c>
      <c r="AN122" s="211" t="s">
        <v>273</v>
      </c>
      <c r="AO122" s="211" t="s">
        <v>273</v>
      </c>
      <c r="AP122" s="211" t="s">
        <v>13492</v>
      </c>
      <c r="AQ122" s="211" t="s">
        <v>10385</v>
      </c>
      <c r="AR122" s="211" t="s">
        <v>22</v>
      </c>
      <c r="AS122" s="211" t="s">
        <v>11282</v>
      </c>
      <c r="AT122" s="211" t="s">
        <v>10390</v>
      </c>
      <c r="AU122" s="211" t="s">
        <v>10400</v>
      </c>
      <c r="AV122" s="211" t="s">
        <v>10390</v>
      </c>
      <c r="AW122" s="211" t="s">
        <v>4788</v>
      </c>
      <c r="AX122" s="211" t="s">
        <v>4788</v>
      </c>
      <c r="AY122" s="211" t="s">
        <v>4788</v>
      </c>
      <c r="AZ122" s="211" t="s">
        <v>10390</v>
      </c>
      <c r="BA122" s="211" t="s">
        <v>22</v>
      </c>
      <c r="BB122" s="211" t="s">
        <v>10387</v>
      </c>
      <c r="BC122" s="211" t="s">
        <v>10412</v>
      </c>
      <c r="BD122" s="211" t="s">
        <v>4788</v>
      </c>
      <c r="BE122" s="211" t="s">
        <v>10387</v>
      </c>
      <c r="BF122" s="211" t="s">
        <v>282</v>
      </c>
      <c r="BG122" s="211" t="s">
        <v>10387</v>
      </c>
      <c r="BH122" s="211" t="s">
        <v>13500</v>
      </c>
      <c r="BI122" s="211" t="s">
        <v>10391</v>
      </c>
      <c r="BJ122" s="211" t="s">
        <v>13475</v>
      </c>
      <c r="BK122" s="211" t="s">
        <v>22</v>
      </c>
      <c r="BL122" s="211" t="s">
        <v>13491</v>
      </c>
      <c r="BM122" s="211" t="s">
        <v>10391</v>
      </c>
      <c r="BN122" s="211" t="s">
        <v>1969</v>
      </c>
      <c r="BO122" s="143"/>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c r="CO122" s="211"/>
    </row>
    <row r="123" spans="1:93" s="211" customFormat="1" ht="15" customHeight="1" x14ac:dyDescent="0.25">
      <c r="A123" s="211" t="s">
        <v>1970</v>
      </c>
      <c r="B123" s="143" t="s">
        <v>4947</v>
      </c>
      <c r="C123" s="211" t="s">
        <v>17908</v>
      </c>
      <c r="D123" s="211" t="s">
        <v>443</v>
      </c>
      <c r="E123" s="211" t="s">
        <v>10933</v>
      </c>
      <c r="F123" s="143" t="s">
        <v>5328</v>
      </c>
      <c r="G123" s="143" t="s">
        <v>216</v>
      </c>
      <c r="H123" s="143" t="s">
        <v>216</v>
      </c>
      <c r="I123" s="143" t="s">
        <v>282</v>
      </c>
      <c r="J123" s="143" t="s">
        <v>216</v>
      </c>
      <c r="K123" s="143" t="s">
        <v>282</v>
      </c>
      <c r="L123" s="143" t="s">
        <v>216</v>
      </c>
      <c r="M123" s="143" t="s">
        <v>282</v>
      </c>
      <c r="N123" s="143" t="s">
        <v>5328</v>
      </c>
      <c r="O123" s="211" t="s">
        <v>258</v>
      </c>
      <c r="P123" s="143" t="s">
        <v>258</v>
      </c>
      <c r="Q123" s="211" t="s">
        <v>790</v>
      </c>
      <c r="R123" s="211" t="s">
        <v>282</v>
      </c>
      <c r="S123" s="211" t="s">
        <v>282</v>
      </c>
      <c r="T123" s="211">
        <v>293</v>
      </c>
      <c r="U123" s="211" t="s">
        <v>183</v>
      </c>
      <c r="V123" s="211" t="s">
        <v>282</v>
      </c>
      <c r="W123" s="211" t="s">
        <v>143</v>
      </c>
      <c r="X123" s="211" t="s">
        <v>10506</v>
      </c>
      <c r="Y123" s="211" t="s">
        <v>395</v>
      </c>
      <c r="Z123" s="211" t="s">
        <v>10498</v>
      </c>
      <c r="AA123" s="211">
        <v>12</v>
      </c>
      <c r="AB123" s="211" t="s">
        <v>194</v>
      </c>
      <c r="AC123" s="211">
        <v>26.6</v>
      </c>
      <c r="AD123" s="211" t="s">
        <v>273</v>
      </c>
      <c r="AE123" s="211" t="s">
        <v>10512</v>
      </c>
      <c r="AF123" s="211" t="s">
        <v>10364</v>
      </c>
      <c r="AG123" s="211" t="s">
        <v>273</v>
      </c>
      <c r="AH123" s="211" t="s">
        <v>273</v>
      </c>
      <c r="AI123" s="211" t="s">
        <v>273</v>
      </c>
      <c r="AJ123" s="211" t="s">
        <v>14352</v>
      </c>
      <c r="AK123" s="211" t="s">
        <v>17703</v>
      </c>
      <c r="AL123" s="211">
        <v>63</v>
      </c>
      <c r="AM123" s="211" t="s">
        <v>273</v>
      </c>
      <c r="AN123" s="211" t="s">
        <v>273</v>
      </c>
      <c r="AO123" s="211" t="s">
        <v>273</v>
      </c>
      <c r="AP123" s="211" t="s">
        <v>17698</v>
      </c>
      <c r="AQ123" s="211" t="s">
        <v>10385</v>
      </c>
      <c r="AR123" s="211" t="s">
        <v>22</v>
      </c>
      <c r="AS123" s="211" t="s">
        <v>17656</v>
      </c>
      <c r="AT123" s="211" t="s">
        <v>10390</v>
      </c>
      <c r="AU123" s="211" t="s">
        <v>10400</v>
      </c>
      <c r="AV123" s="211" t="s">
        <v>10390</v>
      </c>
      <c r="AW123" s="211" t="s">
        <v>4788</v>
      </c>
      <c r="AX123" s="211" t="s">
        <v>4788</v>
      </c>
      <c r="AY123" s="211" t="s">
        <v>4788</v>
      </c>
      <c r="AZ123" s="211" t="s">
        <v>10390</v>
      </c>
      <c r="BA123" s="211" t="s">
        <v>22</v>
      </c>
      <c r="BB123" s="211" t="s">
        <v>10387</v>
      </c>
      <c r="BC123" s="211" t="s">
        <v>10412</v>
      </c>
      <c r="BD123" s="211" t="s">
        <v>4788</v>
      </c>
      <c r="BE123" s="211" t="s">
        <v>10387</v>
      </c>
      <c r="BF123" s="211" t="s">
        <v>282</v>
      </c>
      <c r="BG123" s="211" t="s">
        <v>10387</v>
      </c>
      <c r="BH123" s="211" t="s">
        <v>17697</v>
      </c>
      <c r="BI123" s="211" t="s">
        <v>10391</v>
      </c>
      <c r="BJ123" s="211" t="s">
        <v>13475</v>
      </c>
      <c r="BK123" s="211" t="s">
        <v>22</v>
      </c>
      <c r="BL123" s="211" t="s">
        <v>11144</v>
      </c>
      <c r="BM123" s="211" t="s">
        <v>10391</v>
      </c>
      <c r="BN123" s="211" t="s">
        <v>1971</v>
      </c>
      <c r="BO123" s="143"/>
    </row>
    <row r="124" spans="1:93" s="211" customFormat="1" ht="15" customHeight="1" x14ac:dyDescent="0.25">
      <c r="A124" s="211" t="s">
        <v>1972</v>
      </c>
      <c r="B124" s="143" t="s">
        <v>282</v>
      </c>
      <c r="C124" s="211" t="s">
        <v>17707</v>
      </c>
      <c r="D124" s="211" t="s">
        <v>755</v>
      </c>
      <c r="E124" s="211" t="s">
        <v>10933</v>
      </c>
      <c r="F124" s="143" t="s">
        <v>5328</v>
      </c>
      <c r="G124" s="143" t="s">
        <v>216</v>
      </c>
      <c r="H124" s="143" t="s">
        <v>216</v>
      </c>
      <c r="I124" s="143" t="s">
        <v>282</v>
      </c>
      <c r="J124" s="143" t="s">
        <v>216</v>
      </c>
      <c r="K124" s="143" t="s">
        <v>282</v>
      </c>
      <c r="L124" s="143" t="s">
        <v>216</v>
      </c>
      <c r="M124" s="143" t="s">
        <v>282</v>
      </c>
      <c r="N124" s="143" t="s">
        <v>5328</v>
      </c>
      <c r="O124" s="211" t="s">
        <v>272</v>
      </c>
      <c r="P124" s="143" t="s">
        <v>790</v>
      </c>
      <c r="Q124" s="211" t="s">
        <v>282</v>
      </c>
      <c r="R124" s="211" t="s">
        <v>282</v>
      </c>
      <c r="S124" s="211" t="s">
        <v>282</v>
      </c>
      <c r="T124" s="211">
        <v>308</v>
      </c>
      <c r="U124" s="211" t="s">
        <v>183</v>
      </c>
      <c r="V124" s="211" t="s">
        <v>282</v>
      </c>
      <c r="W124" s="211" t="s">
        <v>143</v>
      </c>
      <c r="X124" s="211" t="s">
        <v>10506</v>
      </c>
      <c r="Y124" s="211" t="s">
        <v>395</v>
      </c>
      <c r="Z124" s="211" t="s">
        <v>10498</v>
      </c>
      <c r="AA124" s="211">
        <v>6</v>
      </c>
      <c r="AB124" s="211" t="s">
        <v>194</v>
      </c>
      <c r="AC124" s="211">
        <v>30.35</v>
      </c>
      <c r="AD124" s="211">
        <v>4.76</v>
      </c>
      <c r="AE124" s="211" t="s">
        <v>10512</v>
      </c>
      <c r="AF124" s="211" t="s">
        <v>10364</v>
      </c>
      <c r="AG124" s="211" t="s">
        <v>273</v>
      </c>
      <c r="AH124" s="211" t="s">
        <v>273</v>
      </c>
      <c r="AI124" s="211" t="s">
        <v>17709</v>
      </c>
      <c r="AJ124" s="211" t="s">
        <v>12372</v>
      </c>
      <c r="AK124" s="211" t="s">
        <v>14226</v>
      </c>
      <c r="AL124" s="211">
        <v>63</v>
      </c>
      <c r="AM124" s="211">
        <v>28</v>
      </c>
      <c r="AN124" s="211" t="s">
        <v>273</v>
      </c>
      <c r="AO124" s="211" t="s">
        <v>273</v>
      </c>
      <c r="AP124" s="211" t="s">
        <v>17705</v>
      </c>
      <c r="AQ124" s="211" t="s">
        <v>10376</v>
      </c>
      <c r="AR124" s="211" t="s">
        <v>22</v>
      </c>
      <c r="AS124" s="211" t="s">
        <v>11423</v>
      </c>
      <c r="AT124" s="211" t="s">
        <v>4788</v>
      </c>
      <c r="AU124" s="211" t="s">
        <v>10400</v>
      </c>
      <c r="AV124" s="211" t="s">
        <v>10390</v>
      </c>
      <c r="AW124" s="211" t="s">
        <v>4788</v>
      </c>
      <c r="AX124" s="211" t="s">
        <v>4788</v>
      </c>
      <c r="AY124" s="211" t="s">
        <v>4788</v>
      </c>
      <c r="AZ124" s="211" t="s">
        <v>10390</v>
      </c>
      <c r="BA124" s="211" t="s">
        <v>22</v>
      </c>
      <c r="BB124" s="211" t="s">
        <v>10387</v>
      </c>
      <c r="BC124" s="211" t="s">
        <v>10412</v>
      </c>
      <c r="BD124" s="211" t="s">
        <v>4788</v>
      </c>
      <c r="BE124" s="211" t="s">
        <v>10387</v>
      </c>
      <c r="BF124" s="211" t="s">
        <v>282</v>
      </c>
      <c r="BG124" s="211" t="s">
        <v>10387</v>
      </c>
      <c r="BH124" s="211" t="s">
        <v>17711</v>
      </c>
      <c r="BI124" s="211" t="s">
        <v>10391</v>
      </c>
      <c r="BJ124" s="211" t="s">
        <v>15236</v>
      </c>
      <c r="BK124" s="211" t="s">
        <v>10387</v>
      </c>
      <c r="BL124" s="211" t="s">
        <v>273</v>
      </c>
      <c r="BM124" s="211" t="s">
        <v>10391</v>
      </c>
      <c r="BN124" s="211" t="s">
        <v>1973</v>
      </c>
      <c r="BO124" s="143"/>
    </row>
    <row r="125" spans="1:93" s="211" customFormat="1" ht="15" customHeight="1" x14ac:dyDescent="0.25">
      <c r="A125" s="211" t="s">
        <v>1993</v>
      </c>
      <c r="B125" s="143" t="s">
        <v>1994</v>
      </c>
      <c r="C125" s="211" t="s">
        <v>13507</v>
      </c>
      <c r="D125" s="211" t="s">
        <v>443</v>
      </c>
      <c r="E125" s="211" t="s">
        <v>12994</v>
      </c>
      <c r="F125" s="143" t="s">
        <v>5328</v>
      </c>
      <c r="G125" s="143" t="s">
        <v>216</v>
      </c>
      <c r="H125" s="143" t="s">
        <v>216</v>
      </c>
      <c r="I125" s="143" t="s">
        <v>282</v>
      </c>
      <c r="J125" s="143" t="s">
        <v>216</v>
      </c>
      <c r="K125" s="143" t="s">
        <v>282</v>
      </c>
      <c r="L125" s="143" t="s">
        <v>216</v>
      </c>
      <c r="M125" s="143" t="s">
        <v>282</v>
      </c>
      <c r="N125" s="143" t="s">
        <v>5328</v>
      </c>
      <c r="O125" s="211" t="s">
        <v>257</v>
      </c>
      <c r="P125" s="143" t="s">
        <v>845</v>
      </c>
      <c r="Q125" s="211" t="s">
        <v>282</v>
      </c>
      <c r="R125" s="211" t="s">
        <v>282</v>
      </c>
      <c r="S125" s="211" t="s">
        <v>282</v>
      </c>
      <c r="T125" s="211">
        <v>114</v>
      </c>
      <c r="U125" s="211" t="s">
        <v>183</v>
      </c>
      <c r="V125" s="211" t="s">
        <v>13503</v>
      </c>
      <c r="W125" s="211" t="s">
        <v>11651</v>
      </c>
      <c r="X125" s="211" t="s">
        <v>10506</v>
      </c>
      <c r="Y125" s="211" t="s">
        <v>893</v>
      </c>
      <c r="Z125" s="211" t="s">
        <v>10498</v>
      </c>
      <c r="AA125" s="211">
        <v>5</v>
      </c>
      <c r="AB125" s="211" t="s">
        <v>273</v>
      </c>
      <c r="AC125" s="211" t="s">
        <v>273</v>
      </c>
      <c r="AD125" s="211" t="s">
        <v>273</v>
      </c>
      <c r="AE125" s="211" t="s">
        <v>10512</v>
      </c>
      <c r="AF125" s="211" t="s">
        <v>10365</v>
      </c>
      <c r="AG125" s="211" t="s">
        <v>273</v>
      </c>
      <c r="AH125" s="211" t="s">
        <v>273</v>
      </c>
      <c r="AI125" s="211" t="s">
        <v>273</v>
      </c>
      <c r="AJ125" s="211" t="s">
        <v>273</v>
      </c>
      <c r="AK125" s="211" t="s">
        <v>273</v>
      </c>
      <c r="AL125" s="211">
        <v>70</v>
      </c>
      <c r="AM125" s="211" t="s">
        <v>273</v>
      </c>
      <c r="AN125" s="211" t="s">
        <v>273</v>
      </c>
      <c r="AO125" s="211" t="s">
        <v>273</v>
      </c>
      <c r="AP125" s="211" t="s">
        <v>13504</v>
      </c>
      <c r="AQ125" s="211" t="s">
        <v>10382</v>
      </c>
      <c r="AR125" s="211" t="s">
        <v>22</v>
      </c>
      <c r="AS125" s="211" t="s">
        <v>13506</v>
      </c>
      <c r="AT125" s="211" t="s">
        <v>4788</v>
      </c>
      <c r="AU125" s="211" t="s">
        <v>10400</v>
      </c>
      <c r="AV125" s="211" t="s">
        <v>10390</v>
      </c>
      <c r="AW125" s="211" t="s">
        <v>4788</v>
      </c>
      <c r="AX125" s="211" t="s">
        <v>4788</v>
      </c>
      <c r="AY125" s="211" t="s">
        <v>4788</v>
      </c>
      <c r="AZ125" s="211" t="s">
        <v>10390</v>
      </c>
      <c r="BA125" s="211" t="s">
        <v>10387</v>
      </c>
      <c r="BB125" s="211" t="s">
        <v>10387</v>
      </c>
      <c r="BC125" s="211" t="s">
        <v>10412</v>
      </c>
      <c r="BD125" s="211" t="s">
        <v>4788</v>
      </c>
      <c r="BE125" s="211" t="s">
        <v>10387</v>
      </c>
      <c r="BF125" s="211" t="s">
        <v>282</v>
      </c>
      <c r="BG125" s="211" t="s">
        <v>22</v>
      </c>
      <c r="BH125" s="211" t="s">
        <v>282</v>
      </c>
      <c r="BI125" s="211" t="s">
        <v>10390</v>
      </c>
      <c r="BJ125" s="211" t="s">
        <v>273</v>
      </c>
      <c r="BK125" s="211" t="s">
        <v>22</v>
      </c>
      <c r="BL125" s="211">
        <v>1</v>
      </c>
      <c r="BM125" s="211" t="s">
        <v>10391</v>
      </c>
      <c r="BN125" s="211" t="s">
        <v>4950</v>
      </c>
      <c r="BO125" s="143"/>
    </row>
    <row r="126" spans="1:93" s="145" customFormat="1" ht="15" customHeight="1" x14ac:dyDescent="0.25">
      <c r="A126" s="211" t="s">
        <v>4948</v>
      </c>
      <c r="B126" s="211" t="s">
        <v>1365</v>
      </c>
      <c r="C126" s="211" t="s">
        <v>13512</v>
      </c>
      <c r="D126" s="211" t="s">
        <v>443</v>
      </c>
      <c r="E126" s="211" t="s">
        <v>12994</v>
      </c>
      <c r="F126" s="211" t="s">
        <v>5328</v>
      </c>
      <c r="G126" s="211" t="s">
        <v>216</v>
      </c>
      <c r="H126" s="211" t="s">
        <v>216</v>
      </c>
      <c r="I126" s="211" t="s">
        <v>282</v>
      </c>
      <c r="J126" s="211" t="s">
        <v>216</v>
      </c>
      <c r="K126" s="211" t="s">
        <v>282</v>
      </c>
      <c r="L126" s="211" t="s">
        <v>216</v>
      </c>
      <c r="M126" s="211" t="s">
        <v>282</v>
      </c>
      <c r="N126" s="211" t="s">
        <v>5328</v>
      </c>
      <c r="O126" s="211" t="s">
        <v>256</v>
      </c>
      <c r="P126" s="143" t="s">
        <v>845</v>
      </c>
      <c r="Q126" s="211" t="s">
        <v>282</v>
      </c>
      <c r="R126" s="211" t="s">
        <v>282</v>
      </c>
      <c r="S126" s="211" t="s">
        <v>282</v>
      </c>
      <c r="T126" s="211">
        <v>120</v>
      </c>
      <c r="U126" s="211" t="s">
        <v>183</v>
      </c>
      <c r="V126" s="211" t="s">
        <v>13508</v>
      </c>
      <c r="W126" s="211" t="s">
        <v>11651</v>
      </c>
      <c r="X126" s="211" t="s">
        <v>10506</v>
      </c>
      <c r="Y126" s="211" t="s">
        <v>893</v>
      </c>
      <c r="Z126" s="211" t="s">
        <v>10498</v>
      </c>
      <c r="AA126" s="211">
        <v>6</v>
      </c>
      <c r="AB126" s="211" t="s">
        <v>273</v>
      </c>
      <c r="AC126" s="211" t="s">
        <v>273</v>
      </c>
      <c r="AD126" s="211" t="s">
        <v>273</v>
      </c>
      <c r="AE126" s="211" t="s">
        <v>10512</v>
      </c>
      <c r="AF126" s="211" t="s">
        <v>10364</v>
      </c>
      <c r="AG126" s="211" t="s">
        <v>273</v>
      </c>
      <c r="AH126" s="211" t="s">
        <v>273</v>
      </c>
      <c r="AI126" s="211" t="s">
        <v>273</v>
      </c>
      <c r="AJ126" s="211" t="s">
        <v>273</v>
      </c>
      <c r="AK126" s="211" t="s">
        <v>273</v>
      </c>
      <c r="AL126" s="211">
        <v>66</v>
      </c>
      <c r="AM126" s="211" t="s">
        <v>273</v>
      </c>
      <c r="AN126" s="211" t="s">
        <v>273</v>
      </c>
      <c r="AO126" s="211" t="s">
        <v>273</v>
      </c>
      <c r="AP126" s="211" t="s">
        <v>13510</v>
      </c>
      <c r="AQ126" s="211" t="s">
        <v>10382</v>
      </c>
      <c r="AR126" s="211" t="s">
        <v>22</v>
      </c>
      <c r="AS126" s="211" t="s">
        <v>13511</v>
      </c>
      <c r="AT126" s="211" t="s">
        <v>4788</v>
      </c>
      <c r="AU126" s="211" t="s">
        <v>10400</v>
      </c>
      <c r="AV126" s="211" t="s">
        <v>10390</v>
      </c>
      <c r="AW126" s="211" t="s">
        <v>4788</v>
      </c>
      <c r="AX126" s="211" t="s">
        <v>4788</v>
      </c>
      <c r="AY126" s="211" t="s">
        <v>4788</v>
      </c>
      <c r="AZ126" s="211" t="s">
        <v>10390</v>
      </c>
      <c r="BA126" s="211" t="s">
        <v>22</v>
      </c>
      <c r="BB126" s="211" t="s">
        <v>10387</v>
      </c>
      <c r="BC126" s="211" t="s">
        <v>10412</v>
      </c>
      <c r="BD126" s="211" t="s">
        <v>4788</v>
      </c>
      <c r="BE126" s="211" t="s">
        <v>10387</v>
      </c>
      <c r="BF126" s="211" t="s">
        <v>282</v>
      </c>
      <c r="BG126" s="211" t="s">
        <v>22</v>
      </c>
      <c r="BH126" s="211" t="s">
        <v>282</v>
      </c>
      <c r="BI126" s="211" t="s">
        <v>10390</v>
      </c>
      <c r="BJ126" s="211" t="s">
        <v>273</v>
      </c>
      <c r="BK126" s="211" t="s">
        <v>22</v>
      </c>
      <c r="BL126" s="211">
        <v>1</v>
      </c>
      <c r="BM126" s="211" t="s">
        <v>10391</v>
      </c>
      <c r="BN126" s="211" t="s">
        <v>4949</v>
      </c>
      <c r="BO126" s="143"/>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c r="CO126" s="211"/>
    </row>
    <row r="127" spans="1:93" s="211" customFormat="1" ht="15" customHeight="1" x14ac:dyDescent="0.25">
      <c r="A127" s="211" t="s">
        <v>1995</v>
      </c>
      <c r="B127" s="143" t="s">
        <v>1996</v>
      </c>
      <c r="C127" s="211" t="s">
        <v>17909</v>
      </c>
      <c r="D127" s="211" t="s">
        <v>443</v>
      </c>
      <c r="E127" s="211" t="s">
        <v>12994</v>
      </c>
      <c r="F127" s="143" t="s">
        <v>5328</v>
      </c>
      <c r="G127" s="143" t="s">
        <v>216</v>
      </c>
      <c r="H127" s="143" t="s">
        <v>216</v>
      </c>
      <c r="I127" s="143" t="s">
        <v>282</v>
      </c>
      <c r="J127" s="143" t="s">
        <v>216</v>
      </c>
      <c r="K127" s="143" t="s">
        <v>282</v>
      </c>
      <c r="L127" s="143" t="s">
        <v>216</v>
      </c>
      <c r="M127" s="143" t="s">
        <v>282</v>
      </c>
      <c r="N127" s="136" t="s">
        <v>216</v>
      </c>
      <c r="O127" s="161" t="s">
        <v>845</v>
      </c>
      <c r="P127" s="135" t="s">
        <v>845</v>
      </c>
      <c r="Q127" s="211" t="s">
        <v>845</v>
      </c>
      <c r="R127" s="211" t="s">
        <v>845</v>
      </c>
      <c r="S127" s="211" t="s">
        <v>845</v>
      </c>
      <c r="T127" s="211">
        <v>151</v>
      </c>
      <c r="U127" s="211" t="s">
        <v>183</v>
      </c>
      <c r="V127" s="211" t="s">
        <v>13514</v>
      </c>
      <c r="W127" s="211" t="s">
        <v>11651</v>
      </c>
      <c r="X127" s="211" t="s">
        <v>10506</v>
      </c>
      <c r="Y127" s="211" t="s">
        <v>11475</v>
      </c>
      <c r="Z127" s="211" t="s">
        <v>10498</v>
      </c>
      <c r="AA127" s="211">
        <v>6</v>
      </c>
      <c r="AB127" s="211" t="s">
        <v>273</v>
      </c>
      <c r="AC127" s="211" t="s">
        <v>273</v>
      </c>
      <c r="AD127" s="211" t="s">
        <v>273</v>
      </c>
      <c r="AE127" s="211" t="s">
        <v>10512</v>
      </c>
      <c r="AF127" s="211" t="s">
        <v>10364</v>
      </c>
      <c r="AG127" s="211" t="s">
        <v>273</v>
      </c>
      <c r="AH127" s="211" t="s">
        <v>273</v>
      </c>
      <c r="AI127" s="211" t="s">
        <v>273</v>
      </c>
      <c r="AJ127" s="211" t="s">
        <v>273</v>
      </c>
      <c r="AK127" s="211" t="s">
        <v>13519</v>
      </c>
      <c r="AL127" s="211">
        <v>66</v>
      </c>
      <c r="AM127" s="211" t="s">
        <v>273</v>
      </c>
      <c r="AN127" s="211" t="s">
        <v>273</v>
      </c>
      <c r="AO127" s="211" t="s">
        <v>273</v>
      </c>
      <c r="AP127" s="211" t="s">
        <v>13515</v>
      </c>
      <c r="AQ127" s="211" t="s">
        <v>10382</v>
      </c>
      <c r="AR127" s="211" t="s">
        <v>22</v>
      </c>
      <c r="AS127" s="211" t="s">
        <v>11282</v>
      </c>
      <c r="AT127" s="211" t="s">
        <v>4788</v>
      </c>
      <c r="AU127" s="211" t="s">
        <v>10400</v>
      </c>
      <c r="AV127" s="211" t="s">
        <v>10390</v>
      </c>
      <c r="AW127" s="211" t="s">
        <v>4788</v>
      </c>
      <c r="AX127" s="211" t="s">
        <v>4788</v>
      </c>
      <c r="AY127" s="211" t="s">
        <v>4788</v>
      </c>
      <c r="AZ127" s="211" t="s">
        <v>10390</v>
      </c>
      <c r="BA127" s="211" t="s">
        <v>22</v>
      </c>
      <c r="BB127" s="211" t="s">
        <v>10387</v>
      </c>
      <c r="BC127" s="211" t="s">
        <v>10412</v>
      </c>
      <c r="BD127" s="211" t="s">
        <v>4788</v>
      </c>
      <c r="BE127" s="211" t="s">
        <v>10387</v>
      </c>
      <c r="BF127" s="211" t="s">
        <v>282</v>
      </c>
      <c r="BG127" s="211" t="s">
        <v>10387</v>
      </c>
      <c r="BH127" s="211" t="s">
        <v>11166</v>
      </c>
      <c r="BI127" s="211" t="s">
        <v>10391</v>
      </c>
      <c r="BJ127" s="211" t="s">
        <v>13513</v>
      </c>
      <c r="BK127" s="211" t="s">
        <v>22</v>
      </c>
      <c r="BL127" s="211">
        <v>1</v>
      </c>
      <c r="BM127" s="211" t="s">
        <v>10391</v>
      </c>
      <c r="BN127" s="211" t="s">
        <v>1997</v>
      </c>
      <c r="BO127" s="143"/>
    </row>
    <row r="128" spans="1:93" s="145" customFormat="1" ht="15" hidden="1" customHeight="1" x14ac:dyDescent="0.25">
      <c r="A128" s="143" t="s">
        <v>8383</v>
      </c>
      <c r="B128" s="143" t="s">
        <v>282</v>
      </c>
      <c r="C128" s="211" t="s">
        <v>17910</v>
      </c>
      <c r="D128" s="211" t="s">
        <v>755</v>
      </c>
      <c r="E128" s="211" t="s">
        <v>10933</v>
      </c>
      <c r="F128" s="143" t="s">
        <v>5328</v>
      </c>
      <c r="G128" s="211" t="s">
        <v>5328</v>
      </c>
      <c r="H128" s="211" t="s">
        <v>5328</v>
      </c>
      <c r="I128" s="211">
        <v>6</v>
      </c>
      <c r="J128" s="211" t="s">
        <v>216</v>
      </c>
      <c r="K128" s="211" t="s">
        <v>282</v>
      </c>
      <c r="L128" s="211" t="s">
        <v>216</v>
      </c>
      <c r="M128" s="211" t="s">
        <v>282</v>
      </c>
      <c r="N128" s="143" t="s">
        <v>216</v>
      </c>
      <c r="O128" s="157" t="s">
        <v>763</v>
      </c>
      <c r="P128" s="157" t="s">
        <v>763</v>
      </c>
      <c r="Q128" s="211" t="s">
        <v>282</v>
      </c>
      <c r="R128" s="211" t="s">
        <v>282</v>
      </c>
      <c r="S128" s="211" t="s">
        <v>282</v>
      </c>
      <c r="T128" s="211">
        <v>120</v>
      </c>
      <c r="U128" s="211" t="s">
        <v>183</v>
      </c>
      <c r="V128" s="211" t="s">
        <v>282</v>
      </c>
      <c r="W128" s="211" t="s">
        <v>10575</v>
      </c>
      <c r="X128" s="211" t="s">
        <v>273</v>
      </c>
      <c r="Y128" s="211" t="s">
        <v>395</v>
      </c>
      <c r="Z128" s="211" t="s">
        <v>10498</v>
      </c>
      <c r="AA128" s="211">
        <v>7</v>
      </c>
      <c r="AB128" s="211" t="s">
        <v>299</v>
      </c>
      <c r="AC128" s="211">
        <v>11.94</v>
      </c>
      <c r="AD128" s="211">
        <v>3.55</v>
      </c>
      <c r="AE128" s="211" t="s">
        <v>10499</v>
      </c>
      <c r="AF128" s="211" t="s">
        <v>10364</v>
      </c>
      <c r="AG128" s="211" t="s">
        <v>273</v>
      </c>
      <c r="AH128" s="211" t="s">
        <v>273</v>
      </c>
      <c r="AI128" s="211" t="s">
        <v>273</v>
      </c>
      <c r="AJ128" s="211" t="s">
        <v>273</v>
      </c>
      <c r="AK128" s="211" t="s">
        <v>13533</v>
      </c>
      <c r="AL128" s="211">
        <v>76</v>
      </c>
      <c r="AM128" s="211" t="s">
        <v>273</v>
      </c>
      <c r="AN128" s="211" t="s">
        <v>273</v>
      </c>
      <c r="AO128" s="211" t="s">
        <v>273</v>
      </c>
      <c r="AP128" s="211" t="s">
        <v>13527</v>
      </c>
      <c r="AQ128" s="211" t="s">
        <v>10377</v>
      </c>
      <c r="AR128" s="211" t="s">
        <v>22</v>
      </c>
      <c r="AS128" s="211" t="s">
        <v>11423</v>
      </c>
      <c r="AT128" s="211" t="s">
        <v>4788</v>
      </c>
      <c r="AU128" s="211" t="s">
        <v>10394</v>
      </c>
      <c r="AV128" s="211" t="s">
        <v>4788</v>
      </c>
      <c r="AW128" s="211" t="s">
        <v>10390</v>
      </c>
      <c r="AX128" s="211" t="s">
        <v>10391</v>
      </c>
      <c r="AY128" s="211" t="s">
        <v>10390</v>
      </c>
      <c r="AZ128" s="211" t="s">
        <v>4788</v>
      </c>
      <c r="BA128" s="211" t="s">
        <v>22</v>
      </c>
      <c r="BB128" s="211" t="s">
        <v>10387</v>
      </c>
      <c r="BC128" s="211" t="s">
        <v>10412</v>
      </c>
      <c r="BD128" s="211" t="s">
        <v>4788</v>
      </c>
      <c r="BE128" s="211" t="s">
        <v>10387</v>
      </c>
      <c r="BF128" s="211" t="s">
        <v>282</v>
      </c>
      <c r="BG128" s="211" t="s">
        <v>22</v>
      </c>
      <c r="BH128" s="211" t="s">
        <v>282</v>
      </c>
      <c r="BI128" s="211" t="s">
        <v>10390</v>
      </c>
      <c r="BJ128" s="211" t="s">
        <v>13535</v>
      </c>
      <c r="BK128" s="211" t="s">
        <v>10387</v>
      </c>
      <c r="BL128" s="211" t="s">
        <v>282</v>
      </c>
      <c r="BM128" s="211" t="s">
        <v>4788</v>
      </c>
      <c r="BN128" s="143" t="s">
        <v>8385</v>
      </c>
      <c r="BO128" s="143"/>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c r="CO128" s="211"/>
    </row>
    <row r="129" spans="1:93" s="145" customFormat="1" ht="15" hidden="1" customHeight="1" x14ac:dyDescent="0.25">
      <c r="A129" s="211" t="s">
        <v>8036</v>
      </c>
      <c r="B129" s="211" t="s">
        <v>282</v>
      </c>
      <c r="C129" s="211" t="s">
        <v>17913</v>
      </c>
      <c r="D129" s="211" t="s">
        <v>8037</v>
      </c>
      <c r="E129" s="211" t="s">
        <v>10933</v>
      </c>
      <c r="F129" s="211" t="s">
        <v>216</v>
      </c>
      <c r="G129" s="211" t="s">
        <v>5328</v>
      </c>
      <c r="H129" s="211" t="s">
        <v>5328</v>
      </c>
      <c r="I129" s="211" t="s">
        <v>8038</v>
      </c>
      <c r="J129" s="211" t="s">
        <v>216</v>
      </c>
      <c r="K129" s="211" t="s">
        <v>282</v>
      </c>
      <c r="L129" s="211" t="s">
        <v>5328</v>
      </c>
      <c r="M129" s="211" t="s">
        <v>5806</v>
      </c>
      <c r="N129" s="211" t="s">
        <v>5328</v>
      </c>
      <c r="O129" s="211" t="s">
        <v>673</v>
      </c>
      <c r="P129" s="211" t="s">
        <v>310</v>
      </c>
      <c r="Q129" s="211" t="s">
        <v>282</v>
      </c>
      <c r="R129" s="211" t="s">
        <v>282</v>
      </c>
      <c r="S129" s="211" t="s">
        <v>282</v>
      </c>
      <c r="T129" s="211">
        <v>203</v>
      </c>
      <c r="U129" s="211" t="s">
        <v>183</v>
      </c>
      <c r="V129" s="211" t="s">
        <v>282</v>
      </c>
      <c r="W129" s="211" t="s">
        <v>10491</v>
      </c>
      <c r="X129" s="211" t="s">
        <v>273</v>
      </c>
      <c r="Y129" s="211" t="s">
        <v>395</v>
      </c>
      <c r="Z129" s="211" t="s">
        <v>10498</v>
      </c>
      <c r="AA129" s="211">
        <v>8</v>
      </c>
      <c r="AB129" s="211" t="s">
        <v>435</v>
      </c>
      <c r="AC129" s="211">
        <v>28.05</v>
      </c>
      <c r="AD129" s="211">
        <v>7.58</v>
      </c>
      <c r="AE129" s="211" t="s">
        <v>10499</v>
      </c>
      <c r="AF129" s="211" t="s">
        <v>10365</v>
      </c>
      <c r="AG129" s="211" t="s">
        <v>273</v>
      </c>
      <c r="AH129" s="211">
        <v>46</v>
      </c>
      <c r="AI129" s="211" t="s">
        <v>273</v>
      </c>
      <c r="AJ129" s="211" t="s">
        <v>273</v>
      </c>
      <c r="AK129" s="211" t="s">
        <v>17914</v>
      </c>
      <c r="AL129" s="211">
        <v>46</v>
      </c>
      <c r="AM129" s="211" t="s">
        <v>273</v>
      </c>
      <c r="AN129" s="211">
        <v>65</v>
      </c>
      <c r="AO129" s="211">
        <v>71</v>
      </c>
      <c r="AP129" s="211" t="s">
        <v>10988</v>
      </c>
      <c r="AQ129" s="211" t="s">
        <v>10385</v>
      </c>
      <c r="AR129" s="211" t="s">
        <v>22</v>
      </c>
      <c r="AS129" s="211" t="s">
        <v>17915</v>
      </c>
      <c r="AT129" s="211" t="s">
        <v>10390</v>
      </c>
      <c r="AU129" s="211" t="s">
        <v>10400</v>
      </c>
      <c r="AV129" s="211" t="s">
        <v>10390</v>
      </c>
      <c r="AW129" s="211" t="s">
        <v>10391</v>
      </c>
      <c r="AX129" s="211" t="s">
        <v>10391</v>
      </c>
      <c r="AY129" s="211" t="s">
        <v>10391</v>
      </c>
      <c r="AZ129" s="211" t="s">
        <v>10390</v>
      </c>
      <c r="BA129" s="211" t="s">
        <v>10387</v>
      </c>
      <c r="BB129" s="211" t="s">
        <v>10387</v>
      </c>
      <c r="BC129" s="211" t="s">
        <v>248</v>
      </c>
      <c r="BD129" s="211" t="s">
        <v>4788</v>
      </c>
      <c r="BE129" s="211" t="s">
        <v>22</v>
      </c>
      <c r="BF129" s="211" t="s">
        <v>10987</v>
      </c>
      <c r="BG129" s="211" t="s">
        <v>22</v>
      </c>
      <c r="BH129" s="211" t="s">
        <v>282</v>
      </c>
      <c r="BI129" s="211" t="s">
        <v>4788</v>
      </c>
      <c r="BJ129" s="211" t="s">
        <v>10997</v>
      </c>
      <c r="BK129" s="211" t="s">
        <v>10387</v>
      </c>
      <c r="BL129" s="211" t="s">
        <v>282</v>
      </c>
      <c r="BM129" s="211" t="s">
        <v>10390</v>
      </c>
      <c r="BN129" s="211" t="s">
        <v>4521</v>
      </c>
      <c r="BO129" s="211" t="s">
        <v>8039</v>
      </c>
      <c r="BP129" s="211"/>
      <c r="BQ129" s="211"/>
      <c r="BR129" s="211"/>
      <c r="BS129" s="211"/>
      <c r="BT129" s="211"/>
      <c r="BU129" s="209"/>
      <c r="BV129" s="209"/>
      <c r="BW129" s="209"/>
      <c r="BX129" s="209"/>
      <c r="BY129" s="209"/>
      <c r="BZ129" s="209"/>
      <c r="CA129" s="209"/>
      <c r="CB129" s="209"/>
      <c r="CC129" s="209"/>
      <c r="CD129" s="209"/>
      <c r="CE129" s="209"/>
      <c r="CF129" s="211"/>
      <c r="CG129" s="211"/>
      <c r="CH129" s="211"/>
      <c r="CI129" s="211"/>
      <c r="CJ129" s="211"/>
      <c r="CK129" s="211"/>
      <c r="CL129" s="211"/>
      <c r="CM129" s="211"/>
      <c r="CN129" s="211"/>
      <c r="CO129" s="211"/>
    </row>
    <row r="130" spans="1:93" s="211" customFormat="1" ht="15" customHeight="1" x14ac:dyDescent="0.25">
      <c r="A130" s="143" t="s">
        <v>656</v>
      </c>
      <c r="B130" s="143" t="s">
        <v>998</v>
      </c>
      <c r="C130" s="211" t="s">
        <v>251</v>
      </c>
      <c r="D130" s="209" t="s">
        <v>443</v>
      </c>
      <c r="E130" s="209" t="s">
        <v>10933</v>
      </c>
      <c r="F130" s="211" t="s">
        <v>216</v>
      </c>
      <c r="G130" s="143" t="s">
        <v>5328</v>
      </c>
      <c r="H130" s="143" t="s">
        <v>216</v>
      </c>
      <c r="I130" s="143" t="s">
        <v>282</v>
      </c>
      <c r="J130" s="143" t="s">
        <v>216</v>
      </c>
      <c r="K130" s="143" t="s">
        <v>282</v>
      </c>
      <c r="L130" s="143" t="s">
        <v>5328</v>
      </c>
      <c r="M130" s="143" t="s">
        <v>5807</v>
      </c>
      <c r="N130" s="143" t="s">
        <v>5328</v>
      </c>
      <c r="O130" s="209" t="s">
        <v>246</v>
      </c>
      <c r="P130" s="143" t="s">
        <v>263</v>
      </c>
      <c r="Q130" s="209" t="s">
        <v>282</v>
      </c>
      <c r="R130" s="209" t="s">
        <v>282</v>
      </c>
      <c r="S130" s="209" t="s">
        <v>282</v>
      </c>
      <c r="T130" s="209">
        <v>65</v>
      </c>
      <c r="U130" s="209" t="s">
        <v>183</v>
      </c>
      <c r="V130" s="209" t="s">
        <v>282</v>
      </c>
      <c r="W130" s="209" t="s">
        <v>10556</v>
      </c>
      <c r="X130" s="209" t="s">
        <v>10506</v>
      </c>
      <c r="Y130" s="209" t="s">
        <v>395</v>
      </c>
      <c r="Z130" s="209" t="s">
        <v>10770</v>
      </c>
      <c r="AA130" s="209">
        <v>10</v>
      </c>
      <c r="AB130" s="209" t="s">
        <v>299</v>
      </c>
      <c r="AC130" s="209">
        <v>26.06</v>
      </c>
      <c r="AD130" s="209">
        <v>5.76</v>
      </c>
      <c r="AE130" s="209" t="s">
        <v>10512</v>
      </c>
      <c r="AF130" s="209" t="s">
        <v>10364</v>
      </c>
      <c r="AG130" s="209" t="s">
        <v>273</v>
      </c>
      <c r="AH130" s="209" t="s">
        <v>273</v>
      </c>
      <c r="AI130" s="209" t="s">
        <v>273</v>
      </c>
      <c r="AJ130" s="209" t="s">
        <v>11001</v>
      </c>
      <c r="AK130" s="209" t="s">
        <v>11002</v>
      </c>
      <c r="AL130" s="209">
        <v>72</v>
      </c>
      <c r="AM130" s="209" t="s">
        <v>273</v>
      </c>
      <c r="AN130" s="209">
        <v>3</v>
      </c>
      <c r="AO130" s="209">
        <v>57</v>
      </c>
      <c r="AP130" s="209" t="s">
        <v>10999</v>
      </c>
      <c r="AQ130" s="209" t="s">
        <v>10385</v>
      </c>
      <c r="AR130" s="209" t="s">
        <v>22</v>
      </c>
      <c r="AS130" s="209" t="s">
        <v>11003</v>
      </c>
      <c r="AT130" s="209" t="s">
        <v>10390</v>
      </c>
      <c r="AU130" s="209" t="s">
        <v>10400</v>
      </c>
      <c r="AV130" s="209" t="s">
        <v>10390</v>
      </c>
      <c r="AW130" s="209" t="s">
        <v>4788</v>
      </c>
      <c r="AX130" s="209" t="s">
        <v>4788</v>
      </c>
      <c r="AY130" s="209" t="s">
        <v>4788</v>
      </c>
      <c r="AZ130" s="209" t="s">
        <v>4788</v>
      </c>
      <c r="BA130" s="209" t="s">
        <v>22</v>
      </c>
      <c r="BB130" s="209" t="s">
        <v>10387</v>
      </c>
      <c r="BC130" s="209" t="s">
        <v>248</v>
      </c>
      <c r="BD130" s="209" t="s">
        <v>4788</v>
      </c>
      <c r="BE130" s="209" t="s">
        <v>10387</v>
      </c>
      <c r="BF130" s="209" t="s">
        <v>282</v>
      </c>
      <c r="BG130" s="209" t="s">
        <v>22</v>
      </c>
      <c r="BH130" s="209" t="s">
        <v>282</v>
      </c>
      <c r="BI130" s="209" t="s">
        <v>10390</v>
      </c>
      <c r="BJ130" s="209" t="s">
        <v>273</v>
      </c>
      <c r="BK130" s="209" t="s">
        <v>22</v>
      </c>
      <c r="BL130" s="209">
        <v>1</v>
      </c>
      <c r="BM130" s="209" t="s">
        <v>10391</v>
      </c>
      <c r="BN130" s="211" t="s">
        <v>657</v>
      </c>
      <c r="BO130" s="139"/>
      <c r="BP130" s="209"/>
      <c r="BQ130" s="209"/>
      <c r="BR130" s="209"/>
      <c r="BS130" s="209"/>
      <c r="BT130" s="209"/>
      <c r="BU130" s="209"/>
      <c r="BV130" s="209"/>
      <c r="BW130" s="209"/>
      <c r="BX130" s="209"/>
      <c r="BY130" s="209"/>
      <c r="BZ130" s="209"/>
      <c r="CA130" s="209"/>
      <c r="CB130" s="209"/>
      <c r="CC130" s="209"/>
      <c r="CD130" s="209"/>
      <c r="CE130" s="209"/>
      <c r="CF130" s="209"/>
      <c r="CG130" s="209"/>
      <c r="CH130" s="209"/>
      <c r="CI130" s="209"/>
      <c r="CJ130" s="209"/>
      <c r="CK130" s="209"/>
      <c r="CL130" s="209"/>
      <c r="CM130" s="209"/>
      <c r="CN130" s="209"/>
      <c r="CO130" s="209"/>
    </row>
    <row r="131" spans="1:93" ht="15" hidden="1" customHeight="1" x14ac:dyDescent="0.25">
      <c r="A131" s="143" t="s">
        <v>8051</v>
      </c>
      <c r="B131" s="143" t="s">
        <v>282</v>
      </c>
      <c r="C131" s="211" t="s">
        <v>13548</v>
      </c>
      <c r="D131" s="211" t="s">
        <v>7848</v>
      </c>
      <c r="E131" s="211" t="s">
        <v>10933</v>
      </c>
      <c r="F131" s="143" t="s">
        <v>5328</v>
      </c>
      <c r="G131" s="211" t="s">
        <v>5328</v>
      </c>
      <c r="H131" s="211" t="s">
        <v>5328</v>
      </c>
      <c r="I131" s="211" t="s">
        <v>13538</v>
      </c>
      <c r="J131" s="211" t="s">
        <v>5328</v>
      </c>
      <c r="K131" s="211" t="s">
        <v>5338</v>
      </c>
      <c r="L131" s="211" t="s">
        <v>5328</v>
      </c>
      <c r="M131" s="211" t="s">
        <v>5805</v>
      </c>
      <c r="N131" s="143" t="s">
        <v>5328</v>
      </c>
      <c r="O131" s="54" t="s">
        <v>670</v>
      </c>
      <c r="P131" s="54" t="s">
        <v>673</v>
      </c>
      <c r="Q131" s="211" t="s">
        <v>282</v>
      </c>
      <c r="R131" s="211" t="s">
        <v>282</v>
      </c>
      <c r="S131" s="211" t="s">
        <v>282</v>
      </c>
      <c r="T131" s="211">
        <v>217</v>
      </c>
      <c r="U131" s="211" t="s">
        <v>183</v>
      </c>
      <c r="V131" s="211" t="s">
        <v>282</v>
      </c>
      <c r="W131" s="211" t="s">
        <v>10866</v>
      </c>
      <c r="X131" s="211" t="s">
        <v>273</v>
      </c>
      <c r="Y131" s="211" t="s">
        <v>395</v>
      </c>
      <c r="Z131" s="211" t="s">
        <v>10498</v>
      </c>
      <c r="AA131" s="211">
        <v>5</v>
      </c>
      <c r="AB131" s="211" t="s">
        <v>567</v>
      </c>
      <c r="AC131" s="211">
        <v>11.94</v>
      </c>
      <c r="AD131" s="211">
        <v>4.17</v>
      </c>
      <c r="AE131" s="211" t="s">
        <v>10499</v>
      </c>
      <c r="AF131" s="211" t="s">
        <v>10365</v>
      </c>
      <c r="AG131" s="211" t="s">
        <v>273</v>
      </c>
      <c r="AH131" s="211" t="s">
        <v>273</v>
      </c>
      <c r="AI131" s="211" t="s">
        <v>273</v>
      </c>
      <c r="AJ131" s="211" t="s">
        <v>13547</v>
      </c>
      <c r="AK131" s="211" t="s">
        <v>13546</v>
      </c>
      <c r="AL131" s="211">
        <v>82</v>
      </c>
      <c r="AM131" s="211" t="s">
        <v>273</v>
      </c>
      <c r="AN131" s="211">
        <v>38</v>
      </c>
      <c r="AO131" s="211">
        <v>12</v>
      </c>
      <c r="AP131" s="211" t="s">
        <v>13540</v>
      </c>
      <c r="AQ131" s="211" t="s">
        <v>10379</v>
      </c>
      <c r="AR131" s="211" t="s">
        <v>22</v>
      </c>
      <c r="AS131" s="211" t="s">
        <v>13551</v>
      </c>
      <c r="AT131" s="211" t="s">
        <v>4788</v>
      </c>
      <c r="AU131" s="211" t="s">
        <v>10394</v>
      </c>
      <c r="AV131" s="211" t="s">
        <v>4788</v>
      </c>
      <c r="AW131" s="211" t="s">
        <v>10391</v>
      </c>
      <c r="AX131" s="211" t="s">
        <v>10391</v>
      </c>
      <c r="AY131" s="211" t="s">
        <v>10391</v>
      </c>
      <c r="AZ131" s="211" t="s">
        <v>10390</v>
      </c>
      <c r="BA131" s="211" t="s">
        <v>22</v>
      </c>
      <c r="BB131" s="211" t="s">
        <v>10387</v>
      </c>
      <c r="BC131" s="211" t="s">
        <v>248</v>
      </c>
      <c r="BD131" s="211" t="s">
        <v>4788</v>
      </c>
      <c r="BE131" s="211" t="s">
        <v>22</v>
      </c>
      <c r="BF131" s="211" t="s">
        <v>13539</v>
      </c>
      <c r="BG131" s="211" t="s">
        <v>22</v>
      </c>
      <c r="BH131" s="211" t="s">
        <v>282</v>
      </c>
      <c r="BI131" s="211" t="s">
        <v>4788</v>
      </c>
      <c r="BJ131" s="211" t="s">
        <v>13550</v>
      </c>
      <c r="BK131" s="211" t="s">
        <v>10387</v>
      </c>
      <c r="BL131" s="211" t="s">
        <v>282</v>
      </c>
      <c r="BM131" s="211" t="s">
        <v>10390</v>
      </c>
      <c r="BN131" s="143" t="s">
        <v>8052</v>
      </c>
      <c r="BO131" s="143"/>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c r="CO131" s="211"/>
    </row>
    <row r="132" spans="1:93" s="211" customFormat="1" ht="15" hidden="1" customHeight="1" x14ac:dyDescent="0.25">
      <c r="A132" s="143" t="s">
        <v>10155</v>
      </c>
      <c r="B132" s="143" t="s">
        <v>282</v>
      </c>
      <c r="C132" s="211" t="s">
        <v>15814</v>
      </c>
      <c r="D132" s="211" t="s">
        <v>8944</v>
      </c>
      <c r="E132" s="211" t="s">
        <v>10933</v>
      </c>
      <c r="F132" s="143" t="s">
        <v>5328</v>
      </c>
      <c r="G132" s="211" t="s">
        <v>216</v>
      </c>
      <c r="H132" s="211" t="s">
        <v>216</v>
      </c>
      <c r="I132" s="211" t="s">
        <v>282</v>
      </c>
      <c r="J132" s="211" t="s">
        <v>216</v>
      </c>
      <c r="K132" s="211" t="s">
        <v>282</v>
      </c>
      <c r="L132" s="211" t="s">
        <v>216</v>
      </c>
      <c r="M132" s="211" t="s">
        <v>282</v>
      </c>
      <c r="N132" s="143" t="s">
        <v>5328</v>
      </c>
      <c r="O132" s="149" t="s">
        <v>10668</v>
      </c>
      <c r="P132" s="54" t="s">
        <v>15812</v>
      </c>
      <c r="Q132" s="211" t="s">
        <v>282</v>
      </c>
      <c r="R132" s="211" t="s">
        <v>282</v>
      </c>
      <c r="S132" s="211" t="s">
        <v>282</v>
      </c>
      <c r="T132" s="211">
        <v>23</v>
      </c>
      <c r="U132" s="211" t="s">
        <v>183</v>
      </c>
      <c r="V132" s="211" t="s">
        <v>282</v>
      </c>
      <c r="W132" s="211" t="s">
        <v>143</v>
      </c>
      <c r="X132" s="211" t="s">
        <v>273</v>
      </c>
      <c r="Y132" s="211" t="s">
        <v>273</v>
      </c>
      <c r="Z132" s="211" t="s">
        <v>10770</v>
      </c>
      <c r="AA132" s="211">
        <v>10</v>
      </c>
      <c r="AB132" s="211" t="s">
        <v>193</v>
      </c>
      <c r="AC132" s="211">
        <v>14.75</v>
      </c>
      <c r="AD132" s="211">
        <v>3.77</v>
      </c>
      <c r="AE132" s="211" t="s">
        <v>10499</v>
      </c>
      <c r="AF132" s="211" t="s">
        <v>10365</v>
      </c>
      <c r="AG132" s="211" t="s">
        <v>273</v>
      </c>
      <c r="AH132" s="211" t="s">
        <v>273</v>
      </c>
      <c r="AI132" s="211" t="s">
        <v>273</v>
      </c>
      <c r="AJ132" s="211" t="s">
        <v>273</v>
      </c>
      <c r="AK132" s="211" t="s">
        <v>273</v>
      </c>
      <c r="AL132" s="211">
        <v>57</v>
      </c>
      <c r="AM132" s="211" t="s">
        <v>273</v>
      </c>
      <c r="AN132" s="211" t="s">
        <v>273</v>
      </c>
      <c r="AO132" s="211" t="s">
        <v>273</v>
      </c>
      <c r="AP132" s="211" t="s">
        <v>15813</v>
      </c>
      <c r="AQ132" s="211" t="s">
        <v>10385</v>
      </c>
      <c r="AR132" s="211" t="s">
        <v>22</v>
      </c>
      <c r="AS132" s="211" t="s">
        <v>14807</v>
      </c>
      <c r="AT132" s="211" t="s">
        <v>10390</v>
      </c>
      <c r="AU132" s="211" t="s">
        <v>10400</v>
      </c>
      <c r="AV132" s="211" t="s">
        <v>10390</v>
      </c>
      <c r="AW132" s="211" t="s">
        <v>10391</v>
      </c>
      <c r="AX132" s="211" t="s">
        <v>10391</v>
      </c>
      <c r="AY132" s="211" t="s">
        <v>10391</v>
      </c>
      <c r="AZ132" s="211" t="s">
        <v>10390</v>
      </c>
      <c r="BA132" s="211" t="s">
        <v>10408</v>
      </c>
      <c r="BB132" s="211" t="s">
        <v>10408</v>
      </c>
      <c r="BC132" s="211" t="s">
        <v>248</v>
      </c>
      <c r="BD132" s="211" t="s">
        <v>10390</v>
      </c>
      <c r="BE132" s="211" t="s">
        <v>10387</v>
      </c>
      <c r="BF132" s="211" t="s">
        <v>282</v>
      </c>
      <c r="BG132" s="211" t="s">
        <v>10387</v>
      </c>
      <c r="BH132" s="211" t="s">
        <v>12846</v>
      </c>
      <c r="BI132" s="211" t="s">
        <v>10391</v>
      </c>
      <c r="BJ132" s="211" t="s">
        <v>273</v>
      </c>
      <c r="BK132" s="211" t="s">
        <v>10387</v>
      </c>
      <c r="BL132" s="211" t="s">
        <v>282</v>
      </c>
      <c r="BM132" s="211" t="s">
        <v>10390</v>
      </c>
      <c r="BN132" s="143" t="s">
        <v>10156</v>
      </c>
      <c r="BO132" s="143"/>
    </row>
    <row r="133" spans="1:93" s="68" customFormat="1" ht="15" customHeight="1" x14ac:dyDescent="0.25">
      <c r="A133" s="211" t="s">
        <v>4620</v>
      </c>
      <c r="B133" s="50" t="s">
        <v>11021</v>
      </c>
      <c r="C133" s="68" t="s">
        <v>11009</v>
      </c>
      <c r="D133" s="211" t="s">
        <v>841</v>
      </c>
      <c r="E133" s="211" t="s">
        <v>10933</v>
      </c>
      <c r="F133" s="211" t="s">
        <v>216</v>
      </c>
      <c r="G133" s="143" t="s">
        <v>5328</v>
      </c>
      <c r="H133" s="143" t="s">
        <v>216</v>
      </c>
      <c r="I133" s="143" t="s">
        <v>282</v>
      </c>
      <c r="J133" s="143" t="s">
        <v>5328</v>
      </c>
      <c r="K133" s="143" t="s">
        <v>5808</v>
      </c>
      <c r="L133" s="143" t="s">
        <v>216</v>
      </c>
      <c r="M133" s="143" t="s">
        <v>282</v>
      </c>
      <c r="N133" s="143" t="s">
        <v>5328</v>
      </c>
      <c r="O133" s="211" t="s">
        <v>12750</v>
      </c>
      <c r="P133" s="211" t="s">
        <v>811</v>
      </c>
      <c r="Q133" s="211" t="s">
        <v>282</v>
      </c>
      <c r="R133" s="211" t="s">
        <v>282</v>
      </c>
      <c r="S133" s="211" t="s">
        <v>282</v>
      </c>
      <c r="T133" s="211">
        <v>43</v>
      </c>
      <c r="U133" s="211" t="s">
        <v>183</v>
      </c>
      <c r="V133" s="211" t="s">
        <v>11019</v>
      </c>
      <c r="W133" s="211" t="s">
        <v>10491</v>
      </c>
      <c r="X133" s="211" t="s">
        <v>10506</v>
      </c>
      <c r="Y133" s="211" t="s">
        <v>395</v>
      </c>
      <c r="Z133" s="211" t="s">
        <v>10498</v>
      </c>
      <c r="AA133" s="211">
        <v>24</v>
      </c>
      <c r="AB133" s="211" t="s">
        <v>299</v>
      </c>
      <c r="AC133" s="211">
        <v>20.399999999999999</v>
      </c>
      <c r="AD133" s="211">
        <v>5.2</v>
      </c>
      <c r="AE133" s="211" t="s">
        <v>10512</v>
      </c>
      <c r="AF133" s="211" t="s">
        <v>10364</v>
      </c>
      <c r="AG133" s="211" t="s">
        <v>273</v>
      </c>
      <c r="AH133" s="211" t="s">
        <v>273</v>
      </c>
      <c r="AI133" s="211" t="s">
        <v>273</v>
      </c>
      <c r="AJ133" s="211" t="s">
        <v>273</v>
      </c>
      <c r="AK133" s="211" t="s">
        <v>273</v>
      </c>
      <c r="AL133" s="211" t="s">
        <v>273</v>
      </c>
      <c r="AM133" s="211" t="s">
        <v>273</v>
      </c>
      <c r="AN133" s="211" t="s">
        <v>273</v>
      </c>
      <c r="AO133" s="211" t="s">
        <v>273</v>
      </c>
      <c r="AP133" s="211" t="s">
        <v>11010</v>
      </c>
      <c r="AQ133" s="211" t="s">
        <v>10379</v>
      </c>
      <c r="AR133" s="211" t="s">
        <v>22</v>
      </c>
      <c r="AS133" s="211" t="s">
        <v>11020</v>
      </c>
      <c r="AT133" s="211" t="s">
        <v>10391</v>
      </c>
      <c r="AU133" s="211" t="s">
        <v>10400</v>
      </c>
      <c r="AV133" s="211" t="s">
        <v>10390</v>
      </c>
      <c r="AW133" s="211" t="s">
        <v>10391</v>
      </c>
      <c r="AX133" s="211" t="s">
        <v>10391</v>
      </c>
      <c r="AY133" s="211" t="s">
        <v>10391</v>
      </c>
      <c r="AZ133" s="211" t="s">
        <v>4788</v>
      </c>
      <c r="BA133" s="211" t="s">
        <v>10408</v>
      </c>
      <c r="BB133" s="211" t="s">
        <v>10408</v>
      </c>
      <c r="BC133" s="211" t="s">
        <v>10411</v>
      </c>
      <c r="BD133" s="211" t="s">
        <v>10390</v>
      </c>
      <c r="BE133" s="211" t="s">
        <v>10387</v>
      </c>
      <c r="BF133" s="211" t="s">
        <v>282</v>
      </c>
      <c r="BG133" s="211" t="s">
        <v>22</v>
      </c>
      <c r="BH133" s="211" t="s">
        <v>282</v>
      </c>
      <c r="BI133" s="211" t="s">
        <v>10390</v>
      </c>
      <c r="BJ133" s="211" t="s">
        <v>11023</v>
      </c>
      <c r="BK133" s="211" t="s">
        <v>10387</v>
      </c>
      <c r="BL133" s="211" t="s">
        <v>282</v>
      </c>
      <c r="BM133" s="211" t="s">
        <v>10391</v>
      </c>
      <c r="BN133" s="68" t="s">
        <v>837</v>
      </c>
      <c r="BO133" s="211" t="s">
        <v>913</v>
      </c>
      <c r="BP133" s="211"/>
      <c r="BQ133" s="211"/>
      <c r="BR133" s="211"/>
      <c r="BS133" s="211"/>
      <c r="BT133" s="211"/>
      <c r="CF133" s="211"/>
      <c r="CG133" s="211"/>
      <c r="CH133" s="211"/>
      <c r="CI133" s="211"/>
      <c r="CJ133" s="211"/>
      <c r="CK133" s="211"/>
      <c r="CL133" s="211"/>
      <c r="CM133" s="211"/>
      <c r="CN133" s="211"/>
      <c r="CO133" s="211"/>
    </row>
    <row r="134" spans="1:93" s="145" customFormat="1" ht="15" customHeight="1" x14ac:dyDescent="0.25">
      <c r="A134" s="211" t="s">
        <v>905</v>
      </c>
      <c r="B134" s="143" t="s">
        <v>282</v>
      </c>
      <c r="C134" s="211" t="s">
        <v>17911</v>
      </c>
      <c r="D134" s="211" t="s">
        <v>755</v>
      </c>
      <c r="E134" s="211" t="s">
        <v>10933</v>
      </c>
      <c r="F134" s="211" t="s">
        <v>216</v>
      </c>
      <c r="G134" s="143" t="s">
        <v>5328</v>
      </c>
      <c r="H134" s="143" t="s">
        <v>216</v>
      </c>
      <c r="I134" s="143" t="s">
        <v>282</v>
      </c>
      <c r="J134" s="143" t="s">
        <v>5328</v>
      </c>
      <c r="K134" s="143" t="s">
        <v>5808</v>
      </c>
      <c r="L134" s="143" t="s">
        <v>216</v>
      </c>
      <c r="M134" s="143" t="s">
        <v>282</v>
      </c>
      <c r="N134" s="143" t="s">
        <v>216</v>
      </c>
      <c r="O134" s="211" t="s">
        <v>12750</v>
      </c>
      <c r="P134" s="211" t="s">
        <v>12750</v>
      </c>
      <c r="Q134" s="211" t="s">
        <v>282</v>
      </c>
      <c r="R134" s="211" t="s">
        <v>282</v>
      </c>
      <c r="S134" s="211" t="s">
        <v>282</v>
      </c>
      <c r="T134" s="211">
        <v>103</v>
      </c>
      <c r="U134" s="211" t="s">
        <v>183</v>
      </c>
      <c r="V134" s="211" t="s">
        <v>11019</v>
      </c>
      <c r="W134" s="211" t="s">
        <v>10491</v>
      </c>
      <c r="X134" s="211" t="s">
        <v>10506</v>
      </c>
      <c r="Y134" s="211" t="s">
        <v>11026</v>
      </c>
      <c r="Z134" s="211" t="s">
        <v>10498</v>
      </c>
      <c r="AA134" s="211">
        <v>24</v>
      </c>
      <c r="AB134" s="211" t="s">
        <v>299</v>
      </c>
      <c r="AC134" s="211">
        <v>19.899999999999999</v>
      </c>
      <c r="AD134" s="211">
        <v>4.0999999999999996</v>
      </c>
      <c r="AE134" s="211" t="s">
        <v>10512</v>
      </c>
      <c r="AF134" s="211" t="s">
        <v>10364</v>
      </c>
      <c r="AG134" s="211" t="s">
        <v>273</v>
      </c>
      <c r="AH134" s="211" t="s">
        <v>273</v>
      </c>
      <c r="AI134" s="211" t="s">
        <v>273</v>
      </c>
      <c r="AJ134" s="211" t="s">
        <v>273</v>
      </c>
      <c r="AK134" s="211" t="s">
        <v>273</v>
      </c>
      <c r="AL134" s="211">
        <v>64</v>
      </c>
      <c r="AM134" s="211" t="s">
        <v>273</v>
      </c>
      <c r="AN134" s="211">
        <v>37</v>
      </c>
      <c r="AO134" s="211">
        <v>32</v>
      </c>
      <c r="AP134" s="211" t="s">
        <v>11027</v>
      </c>
      <c r="AQ134" s="211" t="s">
        <v>10379</v>
      </c>
      <c r="AR134" s="211" t="s">
        <v>22</v>
      </c>
      <c r="AS134" s="211" t="s">
        <v>11036</v>
      </c>
      <c r="AT134" s="211" t="s">
        <v>4788</v>
      </c>
      <c r="AU134" s="211" t="s">
        <v>10400</v>
      </c>
      <c r="AV134" s="211" t="s">
        <v>10390</v>
      </c>
      <c r="AW134" s="211" t="s">
        <v>10391</v>
      </c>
      <c r="AX134" s="211" t="s">
        <v>10391</v>
      </c>
      <c r="AY134" s="211" t="s">
        <v>10391</v>
      </c>
      <c r="AZ134" s="211" t="s">
        <v>4788</v>
      </c>
      <c r="BA134" s="211" t="s">
        <v>10408</v>
      </c>
      <c r="BB134" s="211" t="s">
        <v>10408</v>
      </c>
      <c r="BC134" s="211" t="s">
        <v>10411</v>
      </c>
      <c r="BD134" s="211" t="s">
        <v>10390</v>
      </c>
      <c r="BE134" s="211" t="s">
        <v>10387</v>
      </c>
      <c r="BF134" s="211" t="s">
        <v>282</v>
      </c>
      <c r="BG134" s="211" t="s">
        <v>10387</v>
      </c>
      <c r="BH134" s="211" t="s">
        <v>11039</v>
      </c>
      <c r="BI134" s="211" t="s">
        <v>10391</v>
      </c>
      <c r="BJ134" s="211" t="s">
        <v>11040</v>
      </c>
      <c r="BK134" s="211" t="s">
        <v>10387</v>
      </c>
      <c r="BL134" s="211" t="s">
        <v>282</v>
      </c>
      <c r="BM134" s="211" t="s">
        <v>10391</v>
      </c>
      <c r="BN134" s="211" t="s">
        <v>906</v>
      </c>
      <c r="BO134" s="211"/>
      <c r="BP134" s="211"/>
      <c r="BQ134" s="211"/>
      <c r="BR134" s="211"/>
      <c r="BS134" s="211"/>
      <c r="BT134" s="211"/>
      <c r="BU134" s="211"/>
      <c r="BV134" s="211"/>
      <c r="BW134" s="211"/>
      <c r="BX134" s="211"/>
      <c r="BY134" s="211"/>
      <c r="BZ134" s="211"/>
      <c r="CA134" s="211"/>
      <c r="CB134" s="211"/>
      <c r="CC134" s="211"/>
      <c r="CD134" s="211"/>
      <c r="CE134" s="211"/>
      <c r="CF134" s="209"/>
      <c r="CG134" s="209"/>
      <c r="CH134" s="209"/>
      <c r="CI134" s="209"/>
      <c r="CJ134" s="209"/>
      <c r="CK134" s="209"/>
      <c r="CL134" s="209"/>
      <c r="CM134" s="209"/>
      <c r="CN134" s="209"/>
      <c r="CO134" s="209"/>
    </row>
    <row r="135" spans="1:93" s="211" customFormat="1" ht="15" customHeight="1" x14ac:dyDescent="0.25">
      <c r="A135" s="143" t="s">
        <v>658</v>
      </c>
      <c r="B135" s="143" t="s">
        <v>1001</v>
      </c>
      <c r="C135" s="211" t="s">
        <v>1002</v>
      </c>
      <c r="D135" s="209" t="s">
        <v>443</v>
      </c>
      <c r="E135" s="209" t="s">
        <v>10933</v>
      </c>
      <c r="F135" s="211" t="s">
        <v>216</v>
      </c>
      <c r="G135" s="143" t="s">
        <v>216</v>
      </c>
      <c r="H135" s="143" t="s">
        <v>216</v>
      </c>
      <c r="I135" s="143" t="s">
        <v>282</v>
      </c>
      <c r="J135" s="143" t="s">
        <v>216</v>
      </c>
      <c r="K135" s="143" t="s">
        <v>282</v>
      </c>
      <c r="L135" s="143" t="s">
        <v>216</v>
      </c>
      <c r="M135" s="143" t="s">
        <v>282</v>
      </c>
      <c r="N135" s="143" t="s">
        <v>5328</v>
      </c>
      <c r="O135" s="209" t="s">
        <v>246</v>
      </c>
      <c r="P135" s="143" t="s">
        <v>263</v>
      </c>
      <c r="Q135" s="209" t="s">
        <v>282</v>
      </c>
      <c r="R135" s="209" t="s">
        <v>282</v>
      </c>
      <c r="S135" s="209" t="s">
        <v>282</v>
      </c>
      <c r="T135" s="209">
        <v>66</v>
      </c>
      <c r="U135" s="209" t="s">
        <v>183</v>
      </c>
      <c r="V135" s="209" t="s">
        <v>282</v>
      </c>
      <c r="W135" s="209" t="s">
        <v>11049</v>
      </c>
      <c r="X135" s="209" t="s">
        <v>10506</v>
      </c>
      <c r="Y135" s="209" t="s">
        <v>395</v>
      </c>
      <c r="Z135" s="209" t="s">
        <v>10498</v>
      </c>
      <c r="AA135" s="209">
        <v>9</v>
      </c>
      <c r="AB135" s="209" t="s">
        <v>299</v>
      </c>
      <c r="AC135" s="209">
        <v>24.43</v>
      </c>
      <c r="AD135" s="209">
        <v>3.92</v>
      </c>
      <c r="AE135" s="209" t="s">
        <v>10512</v>
      </c>
      <c r="AF135" s="209" t="s">
        <v>10364</v>
      </c>
      <c r="AG135" s="209" t="s">
        <v>273</v>
      </c>
      <c r="AH135" s="209" t="s">
        <v>273</v>
      </c>
      <c r="AI135" s="209" t="s">
        <v>273</v>
      </c>
      <c r="AJ135" s="209" t="s">
        <v>273</v>
      </c>
      <c r="AK135" s="209" t="s">
        <v>11048</v>
      </c>
      <c r="AL135" s="209">
        <v>55</v>
      </c>
      <c r="AM135" s="209" t="s">
        <v>273</v>
      </c>
      <c r="AN135" s="209">
        <v>100</v>
      </c>
      <c r="AO135" s="209" t="s">
        <v>273</v>
      </c>
      <c r="AP135" s="209" t="s">
        <v>11047</v>
      </c>
      <c r="AQ135" s="209" t="s">
        <v>10385</v>
      </c>
      <c r="AR135" s="209" t="s">
        <v>55</v>
      </c>
      <c r="AS135" s="209" t="s">
        <v>10888</v>
      </c>
      <c r="AT135" s="209" t="s">
        <v>10390</v>
      </c>
      <c r="AU135" s="209" t="s">
        <v>10400</v>
      </c>
      <c r="AV135" s="209" t="s">
        <v>10390</v>
      </c>
      <c r="AW135" s="209" t="s">
        <v>4788</v>
      </c>
      <c r="AX135" s="209" t="s">
        <v>4788</v>
      </c>
      <c r="AY135" s="209" t="s">
        <v>4788</v>
      </c>
      <c r="AZ135" s="209" t="s">
        <v>10390</v>
      </c>
      <c r="BA135" s="209" t="s">
        <v>22</v>
      </c>
      <c r="BB135" s="209" t="s">
        <v>22</v>
      </c>
      <c r="BC135" s="209" t="s">
        <v>248</v>
      </c>
      <c r="BD135" s="209" t="s">
        <v>10391</v>
      </c>
      <c r="BE135" s="209" t="s">
        <v>10387</v>
      </c>
      <c r="BF135" s="209" t="s">
        <v>282</v>
      </c>
      <c r="BG135" s="209" t="s">
        <v>22</v>
      </c>
      <c r="BH135" s="209" t="s">
        <v>282</v>
      </c>
      <c r="BI135" s="209" t="s">
        <v>10390</v>
      </c>
      <c r="BJ135" s="209" t="s">
        <v>11051</v>
      </c>
      <c r="BK135" s="209" t="s">
        <v>10387</v>
      </c>
      <c r="BL135" s="209" t="s">
        <v>282</v>
      </c>
      <c r="BM135" s="209" t="s">
        <v>10391</v>
      </c>
      <c r="BN135" s="211" t="s">
        <v>659</v>
      </c>
      <c r="BO135" s="139"/>
      <c r="BP135" s="209"/>
      <c r="BQ135" s="209"/>
      <c r="BR135" s="209"/>
      <c r="BS135" s="209"/>
      <c r="BT135" s="209"/>
    </row>
    <row r="136" spans="1:93" s="145" customFormat="1" ht="15" customHeight="1" x14ac:dyDescent="0.25">
      <c r="A136" s="143" t="s">
        <v>2081</v>
      </c>
      <c r="B136" s="143" t="s">
        <v>2082</v>
      </c>
      <c r="C136" s="211" t="s">
        <v>13560</v>
      </c>
      <c r="D136" s="211" t="s">
        <v>443</v>
      </c>
      <c r="E136" s="211" t="s">
        <v>12994</v>
      </c>
      <c r="F136" s="143" t="s">
        <v>5328</v>
      </c>
      <c r="G136" s="143" t="s">
        <v>216</v>
      </c>
      <c r="H136" s="143" t="s">
        <v>216</v>
      </c>
      <c r="I136" s="143" t="s">
        <v>282</v>
      </c>
      <c r="J136" s="143" t="s">
        <v>216</v>
      </c>
      <c r="K136" s="143" t="s">
        <v>282</v>
      </c>
      <c r="L136" s="143" t="s">
        <v>216</v>
      </c>
      <c r="M136" s="143" t="s">
        <v>282</v>
      </c>
      <c r="N136" s="143" t="s">
        <v>5328</v>
      </c>
      <c r="O136" s="211" t="s">
        <v>258</v>
      </c>
      <c r="P136" s="143" t="s">
        <v>246</v>
      </c>
      <c r="Q136" s="211" t="s">
        <v>282</v>
      </c>
      <c r="R136" s="211" t="s">
        <v>282</v>
      </c>
      <c r="S136" s="211" t="s">
        <v>282</v>
      </c>
      <c r="T136" s="211">
        <v>146</v>
      </c>
      <c r="U136" s="211" t="s">
        <v>183</v>
      </c>
      <c r="V136" s="211" t="s">
        <v>282</v>
      </c>
      <c r="W136" s="211" t="s">
        <v>11049</v>
      </c>
      <c r="X136" s="211" t="s">
        <v>10506</v>
      </c>
      <c r="Y136" s="211" t="s">
        <v>395</v>
      </c>
      <c r="Z136" s="211" t="s">
        <v>10498</v>
      </c>
      <c r="AA136" s="211">
        <v>12</v>
      </c>
      <c r="AB136" s="211" t="s">
        <v>299</v>
      </c>
      <c r="AC136" s="211">
        <v>23.05</v>
      </c>
      <c r="AD136" s="211" t="s">
        <v>273</v>
      </c>
      <c r="AE136" s="211" t="s">
        <v>10512</v>
      </c>
      <c r="AF136" s="211" t="s">
        <v>10365</v>
      </c>
      <c r="AG136" s="211" t="s">
        <v>273</v>
      </c>
      <c r="AH136" s="211" t="s">
        <v>273</v>
      </c>
      <c r="AI136" s="211" t="s">
        <v>273</v>
      </c>
      <c r="AJ136" s="211" t="s">
        <v>273</v>
      </c>
      <c r="AK136" s="211" t="s">
        <v>13559</v>
      </c>
      <c r="AL136" s="211">
        <v>68</v>
      </c>
      <c r="AM136" s="211" t="s">
        <v>273</v>
      </c>
      <c r="AN136" s="211" t="s">
        <v>273</v>
      </c>
      <c r="AO136" s="211" t="s">
        <v>273</v>
      </c>
      <c r="AP136" s="211" t="s">
        <v>13557</v>
      </c>
      <c r="AQ136" s="211" t="s">
        <v>10385</v>
      </c>
      <c r="AR136" s="211" t="s">
        <v>55</v>
      </c>
      <c r="AS136" s="211" t="s">
        <v>11396</v>
      </c>
      <c r="AT136" s="211" t="s">
        <v>10390</v>
      </c>
      <c r="AU136" s="211" t="s">
        <v>10400</v>
      </c>
      <c r="AV136" s="211" t="s">
        <v>10390</v>
      </c>
      <c r="AW136" s="211" t="s">
        <v>4788</v>
      </c>
      <c r="AX136" s="211" t="s">
        <v>4788</v>
      </c>
      <c r="AY136" s="211" t="s">
        <v>4788</v>
      </c>
      <c r="AZ136" s="211" t="s">
        <v>10390</v>
      </c>
      <c r="BA136" s="211" t="s">
        <v>22</v>
      </c>
      <c r="BB136" s="211" t="s">
        <v>10387</v>
      </c>
      <c r="BC136" s="211" t="s">
        <v>10412</v>
      </c>
      <c r="BD136" s="211" t="s">
        <v>4788</v>
      </c>
      <c r="BE136" s="211" t="s">
        <v>10387</v>
      </c>
      <c r="BF136" s="211" t="s">
        <v>282</v>
      </c>
      <c r="BG136" s="211" t="s">
        <v>22</v>
      </c>
      <c r="BH136" s="211" t="s">
        <v>282</v>
      </c>
      <c r="BI136" s="211" t="s">
        <v>10390</v>
      </c>
      <c r="BJ136" s="211" t="s">
        <v>11733</v>
      </c>
      <c r="BK136" s="211" t="s">
        <v>10387</v>
      </c>
      <c r="BL136" s="211" t="s">
        <v>282</v>
      </c>
      <c r="BM136" s="211" t="s">
        <v>10391</v>
      </c>
      <c r="BN136" s="211" t="s">
        <v>2084</v>
      </c>
      <c r="BO136" s="143"/>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c r="CO136" s="211"/>
    </row>
    <row r="137" spans="1:93" s="145" customFormat="1" ht="15" customHeight="1" x14ac:dyDescent="0.25">
      <c r="A137" s="143" t="s">
        <v>2085</v>
      </c>
      <c r="B137" s="143" t="s">
        <v>2086</v>
      </c>
      <c r="C137" s="211" t="s">
        <v>17912</v>
      </c>
      <c r="D137" s="211" t="s">
        <v>841</v>
      </c>
      <c r="E137" s="211" t="s">
        <v>12994</v>
      </c>
      <c r="F137" s="143" t="s">
        <v>5328</v>
      </c>
      <c r="G137" s="143" t="s">
        <v>5328</v>
      </c>
      <c r="H137" s="143" t="s">
        <v>216</v>
      </c>
      <c r="I137" s="143" t="s">
        <v>282</v>
      </c>
      <c r="J137" s="143" t="s">
        <v>5328</v>
      </c>
      <c r="K137" s="143" t="s">
        <v>13567</v>
      </c>
      <c r="L137" s="143" t="s">
        <v>216</v>
      </c>
      <c r="M137" s="143" t="s">
        <v>282</v>
      </c>
      <c r="N137" s="143" t="s">
        <v>5328</v>
      </c>
      <c r="O137" s="149" t="s">
        <v>272</v>
      </c>
      <c r="P137" s="54" t="s">
        <v>790</v>
      </c>
      <c r="Q137" s="211" t="s">
        <v>282</v>
      </c>
      <c r="R137" s="211" t="s">
        <v>282</v>
      </c>
      <c r="S137" s="211" t="s">
        <v>282</v>
      </c>
      <c r="T137" s="211">
        <v>267</v>
      </c>
      <c r="U137" s="211" t="s">
        <v>183</v>
      </c>
      <c r="V137" s="211" t="s">
        <v>282</v>
      </c>
      <c r="W137" s="211" t="s">
        <v>143</v>
      </c>
      <c r="X137" s="211" t="s">
        <v>10506</v>
      </c>
      <c r="Y137" s="211" t="s">
        <v>395</v>
      </c>
      <c r="Z137" s="211" t="s">
        <v>10498</v>
      </c>
      <c r="AA137" s="211">
        <v>9</v>
      </c>
      <c r="AB137" s="211" t="s">
        <v>299</v>
      </c>
      <c r="AC137" s="211">
        <v>20.399999999999999</v>
      </c>
      <c r="AD137" s="211">
        <v>3.38</v>
      </c>
      <c r="AE137" s="211" t="s">
        <v>10512</v>
      </c>
      <c r="AF137" s="211" t="s">
        <v>10364</v>
      </c>
      <c r="AG137" s="211" t="s">
        <v>273</v>
      </c>
      <c r="AH137" s="211" t="s">
        <v>273</v>
      </c>
      <c r="AI137" s="211" t="s">
        <v>273</v>
      </c>
      <c r="AJ137" s="211" t="s">
        <v>273</v>
      </c>
      <c r="AK137" s="211" t="s">
        <v>13564</v>
      </c>
      <c r="AL137" s="211">
        <v>69</v>
      </c>
      <c r="AM137" s="211">
        <v>22</v>
      </c>
      <c r="AN137" s="211" t="s">
        <v>273</v>
      </c>
      <c r="AO137" s="211" t="s">
        <v>273</v>
      </c>
      <c r="AP137" s="211" t="s">
        <v>13563</v>
      </c>
      <c r="AQ137" s="211" t="s">
        <v>10385</v>
      </c>
      <c r="AR137" s="211" t="s">
        <v>22</v>
      </c>
      <c r="AS137" s="211" t="s">
        <v>13565</v>
      </c>
      <c r="AT137" s="211" t="s">
        <v>10390</v>
      </c>
      <c r="AU137" s="211" t="s">
        <v>10400</v>
      </c>
      <c r="AV137" s="211" t="s">
        <v>10390</v>
      </c>
      <c r="AW137" s="211" t="s">
        <v>4788</v>
      </c>
      <c r="AX137" s="211" t="s">
        <v>4788</v>
      </c>
      <c r="AY137" s="211" t="s">
        <v>4788</v>
      </c>
      <c r="AZ137" s="211" t="s">
        <v>10390</v>
      </c>
      <c r="BA137" s="211" t="s">
        <v>22</v>
      </c>
      <c r="BB137" s="211" t="s">
        <v>10387</v>
      </c>
      <c r="BC137" s="211" t="s">
        <v>248</v>
      </c>
      <c r="BD137" s="211" t="s">
        <v>4788</v>
      </c>
      <c r="BE137" s="211" t="s">
        <v>10387</v>
      </c>
      <c r="BF137" s="211" t="s">
        <v>282</v>
      </c>
      <c r="BG137" s="211" t="s">
        <v>10387</v>
      </c>
      <c r="BH137" s="211" t="s">
        <v>13566</v>
      </c>
      <c r="BI137" s="211" t="s">
        <v>10391</v>
      </c>
      <c r="BJ137" s="211" t="s">
        <v>10612</v>
      </c>
      <c r="BK137" s="211" t="s">
        <v>22</v>
      </c>
      <c r="BL137" s="211" t="s">
        <v>13351</v>
      </c>
      <c r="BM137" s="211" t="s">
        <v>10391</v>
      </c>
      <c r="BN137" s="211" t="s">
        <v>2087</v>
      </c>
      <c r="BO137" s="143"/>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c r="CO137" s="211"/>
    </row>
    <row r="138" spans="1:93" s="211" customFormat="1" ht="15" customHeight="1" x14ac:dyDescent="0.25">
      <c r="A138" s="143" t="s">
        <v>2088</v>
      </c>
      <c r="B138" s="143" t="s">
        <v>6823</v>
      </c>
      <c r="C138" s="211" t="s">
        <v>8155</v>
      </c>
      <c r="D138" s="211" t="s">
        <v>841</v>
      </c>
      <c r="E138" s="211" t="s">
        <v>10933</v>
      </c>
      <c r="F138" s="143" t="s">
        <v>5328</v>
      </c>
      <c r="G138" s="143" t="s">
        <v>216</v>
      </c>
      <c r="H138" s="143" t="s">
        <v>216</v>
      </c>
      <c r="I138" s="143" t="s">
        <v>282</v>
      </c>
      <c r="J138" s="143" t="s">
        <v>216</v>
      </c>
      <c r="K138" s="143" t="s">
        <v>282</v>
      </c>
      <c r="L138" s="143" t="s">
        <v>216</v>
      </c>
      <c r="M138" s="143" t="s">
        <v>282</v>
      </c>
      <c r="N138" s="143" t="s">
        <v>5328</v>
      </c>
      <c r="O138" s="149" t="s">
        <v>272</v>
      </c>
      <c r="P138" s="54" t="s">
        <v>790</v>
      </c>
      <c r="Q138" s="211" t="s">
        <v>282</v>
      </c>
      <c r="R138" s="211" t="s">
        <v>282</v>
      </c>
      <c r="S138" s="211" t="s">
        <v>282</v>
      </c>
      <c r="T138" s="211">
        <v>245</v>
      </c>
      <c r="U138" s="211" t="s">
        <v>183</v>
      </c>
      <c r="V138" s="211" t="s">
        <v>282</v>
      </c>
      <c r="W138" s="211" t="s">
        <v>143</v>
      </c>
      <c r="X138" s="211" t="s">
        <v>10506</v>
      </c>
      <c r="Y138" s="211" t="s">
        <v>395</v>
      </c>
      <c r="Z138" s="211" t="s">
        <v>10498</v>
      </c>
      <c r="AA138" s="211">
        <v>9</v>
      </c>
      <c r="AB138" s="211" t="s">
        <v>299</v>
      </c>
      <c r="AC138" s="211">
        <v>21.28</v>
      </c>
      <c r="AD138" s="211">
        <v>3.92</v>
      </c>
      <c r="AE138" s="211" t="s">
        <v>10512</v>
      </c>
      <c r="AF138" s="211" t="s">
        <v>10364</v>
      </c>
      <c r="AG138" s="211" t="s">
        <v>273</v>
      </c>
      <c r="AH138" s="211" t="s">
        <v>273</v>
      </c>
      <c r="AI138" s="211" t="s">
        <v>273</v>
      </c>
      <c r="AJ138" s="211" t="s">
        <v>273</v>
      </c>
      <c r="AK138" s="211" t="s">
        <v>14227</v>
      </c>
      <c r="AL138" s="211">
        <v>67</v>
      </c>
      <c r="AM138" s="211">
        <v>14</v>
      </c>
      <c r="AN138" s="211" t="s">
        <v>273</v>
      </c>
      <c r="AO138" s="211" t="s">
        <v>273</v>
      </c>
      <c r="AP138" s="211" t="s">
        <v>17729</v>
      </c>
      <c r="AQ138" s="211" t="s">
        <v>10385</v>
      </c>
      <c r="AR138" s="211" t="s">
        <v>22</v>
      </c>
      <c r="AS138" s="211" t="s">
        <v>17731</v>
      </c>
      <c r="AT138" s="211" t="s">
        <v>10390</v>
      </c>
      <c r="AU138" s="211" t="s">
        <v>10400</v>
      </c>
      <c r="AV138" s="211" t="s">
        <v>10390</v>
      </c>
      <c r="AW138" s="211" t="s">
        <v>4788</v>
      </c>
      <c r="AX138" s="211" t="s">
        <v>4788</v>
      </c>
      <c r="AY138" s="211" t="s">
        <v>4788</v>
      </c>
      <c r="AZ138" s="211" t="s">
        <v>10390</v>
      </c>
      <c r="BA138" s="211" t="s">
        <v>22</v>
      </c>
      <c r="BB138" s="211" t="s">
        <v>10387</v>
      </c>
      <c r="BC138" s="211" t="s">
        <v>10412</v>
      </c>
      <c r="BD138" s="211" t="s">
        <v>4788</v>
      </c>
      <c r="BE138" s="211" t="s">
        <v>10387</v>
      </c>
      <c r="BF138" s="211" t="s">
        <v>282</v>
      </c>
      <c r="BG138" s="211" t="s">
        <v>10387</v>
      </c>
      <c r="BH138" s="211" t="s">
        <v>17733</v>
      </c>
      <c r="BI138" s="211" t="s">
        <v>10391</v>
      </c>
      <c r="BJ138" s="211" t="s">
        <v>14228</v>
      </c>
      <c r="BK138" s="211" t="s">
        <v>22</v>
      </c>
      <c r="BL138" s="211" t="s">
        <v>14023</v>
      </c>
      <c r="BM138" s="211" t="s">
        <v>10391</v>
      </c>
      <c r="BN138" s="211" t="s">
        <v>10932</v>
      </c>
      <c r="BO138" s="143"/>
    </row>
    <row r="139" spans="1:93" s="211" customFormat="1" ht="15" customHeight="1" x14ac:dyDescent="0.25">
      <c r="A139" s="143" t="s">
        <v>2089</v>
      </c>
      <c r="B139" s="143" t="s">
        <v>2090</v>
      </c>
      <c r="C139" s="211" t="s">
        <v>17919</v>
      </c>
      <c r="D139" s="211" t="s">
        <v>841</v>
      </c>
      <c r="E139" s="211" t="s">
        <v>12994</v>
      </c>
      <c r="F139" s="143" t="s">
        <v>5328</v>
      </c>
      <c r="G139" s="143" t="s">
        <v>216</v>
      </c>
      <c r="H139" s="143" t="s">
        <v>216</v>
      </c>
      <c r="I139" s="143" t="s">
        <v>282</v>
      </c>
      <c r="J139" s="143" t="s">
        <v>216</v>
      </c>
      <c r="K139" s="143" t="s">
        <v>282</v>
      </c>
      <c r="L139" s="143" t="s">
        <v>216</v>
      </c>
      <c r="M139" s="143" t="s">
        <v>282</v>
      </c>
      <c r="N139" s="143" t="s">
        <v>5328</v>
      </c>
      <c r="O139" s="149" t="s">
        <v>272</v>
      </c>
      <c r="P139" s="211" t="s">
        <v>272</v>
      </c>
      <c r="Q139" s="54" t="s">
        <v>256</v>
      </c>
      <c r="R139" s="211" t="s">
        <v>790</v>
      </c>
      <c r="S139" s="211" t="s">
        <v>282</v>
      </c>
      <c r="T139" s="211">
        <v>367</v>
      </c>
      <c r="U139" s="211" t="s">
        <v>183</v>
      </c>
      <c r="V139" s="211" t="s">
        <v>282</v>
      </c>
      <c r="W139" s="211" t="s">
        <v>143</v>
      </c>
      <c r="X139" s="211" t="s">
        <v>10506</v>
      </c>
      <c r="Y139" s="211" t="s">
        <v>395</v>
      </c>
      <c r="Z139" s="211" t="s">
        <v>10498</v>
      </c>
      <c r="AA139" s="211">
        <v>8</v>
      </c>
      <c r="AB139" s="211" t="s">
        <v>299</v>
      </c>
      <c r="AC139" s="211">
        <v>20.07</v>
      </c>
      <c r="AD139" s="211">
        <v>3.66</v>
      </c>
      <c r="AE139" s="211" t="s">
        <v>10512</v>
      </c>
      <c r="AF139" s="211" t="s">
        <v>10364</v>
      </c>
      <c r="AG139" s="211" t="s">
        <v>273</v>
      </c>
      <c r="AH139" s="211" t="s">
        <v>273</v>
      </c>
      <c r="AI139" s="211" t="s">
        <v>273</v>
      </c>
      <c r="AJ139" s="211" t="s">
        <v>273</v>
      </c>
      <c r="AK139" s="211" t="s">
        <v>13574</v>
      </c>
      <c r="AL139" s="211">
        <v>73</v>
      </c>
      <c r="AM139" s="211">
        <v>0</v>
      </c>
      <c r="AN139" s="211" t="s">
        <v>273</v>
      </c>
      <c r="AO139" s="211" t="s">
        <v>273</v>
      </c>
      <c r="AP139" s="211" t="s">
        <v>13569</v>
      </c>
      <c r="AQ139" s="211" t="s">
        <v>10385</v>
      </c>
      <c r="AR139" s="211" t="s">
        <v>22</v>
      </c>
      <c r="AS139" s="211" t="s">
        <v>13573</v>
      </c>
      <c r="AT139" s="211" t="s">
        <v>10390</v>
      </c>
      <c r="AU139" s="211" t="s">
        <v>10400</v>
      </c>
      <c r="AV139" s="211" t="s">
        <v>10390</v>
      </c>
      <c r="AW139" s="211" t="s">
        <v>4788</v>
      </c>
      <c r="AX139" s="211" t="s">
        <v>4788</v>
      </c>
      <c r="AY139" s="211" t="s">
        <v>4788</v>
      </c>
      <c r="AZ139" s="211" t="s">
        <v>10390</v>
      </c>
      <c r="BA139" s="211" t="s">
        <v>10387</v>
      </c>
      <c r="BB139" s="211" t="s">
        <v>10387</v>
      </c>
      <c r="BC139" s="211" t="s">
        <v>248</v>
      </c>
      <c r="BD139" s="211" t="s">
        <v>4788</v>
      </c>
      <c r="BE139" s="211" t="s">
        <v>10387</v>
      </c>
      <c r="BF139" s="211" t="s">
        <v>282</v>
      </c>
      <c r="BG139" s="211" t="s">
        <v>10387</v>
      </c>
      <c r="BH139" s="211" t="s">
        <v>13575</v>
      </c>
      <c r="BI139" s="211" t="s">
        <v>10391</v>
      </c>
      <c r="BJ139" s="211" t="s">
        <v>10612</v>
      </c>
      <c r="BK139" s="211" t="s">
        <v>22</v>
      </c>
      <c r="BL139" s="211" t="s">
        <v>13351</v>
      </c>
      <c r="BM139" s="211" t="s">
        <v>10391</v>
      </c>
      <c r="BN139" s="211" t="s">
        <v>2091</v>
      </c>
      <c r="BO139" s="143"/>
    </row>
    <row r="140" spans="1:93" s="211" customFormat="1" ht="15" customHeight="1" x14ac:dyDescent="0.25">
      <c r="A140" s="143" t="s">
        <v>7433</v>
      </c>
      <c r="B140" s="143" t="s">
        <v>282</v>
      </c>
      <c r="C140" s="211" t="s">
        <v>7294</v>
      </c>
      <c r="D140" s="211" t="s">
        <v>8944</v>
      </c>
      <c r="E140" s="211" t="s">
        <v>12994</v>
      </c>
      <c r="F140" s="143" t="s">
        <v>5328</v>
      </c>
      <c r="G140" s="143" t="s">
        <v>216</v>
      </c>
      <c r="H140" s="143" t="s">
        <v>216</v>
      </c>
      <c r="I140" s="143" t="s">
        <v>282</v>
      </c>
      <c r="J140" s="143" t="s">
        <v>216</v>
      </c>
      <c r="K140" s="143" t="s">
        <v>282</v>
      </c>
      <c r="L140" s="143" t="s">
        <v>216</v>
      </c>
      <c r="M140" s="143" t="s">
        <v>282</v>
      </c>
      <c r="N140" s="143" t="s">
        <v>5328</v>
      </c>
      <c r="O140" s="149" t="s">
        <v>256</v>
      </c>
      <c r="P140" s="54" t="s">
        <v>263</v>
      </c>
      <c r="Q140" s="211" t="s">
        <v>282</v>
      </c>
      <c r="R140" s="211" t="s">
        <v>282</v>
      </c>
      <c r="S140" s="211" t="s">
        <v>282</v>
      </c>
      <c r="T140" s="211">
        <v>126</v>
      </c>
      <c r="U140" s="211" t="s">
        <v>183</v>
      </c>
      <c r="V140" s="211" t="s">
        <v>282</v>
      </c>
      <c r="W140" s="211" t="s">
        <v>12092</v>
      </c>
      <c r="X140" s="211" t="s">
        <v>10506</v>
      </c>
      <c r="Y140" s="211" t="s">
        <v>893</v>
      </c>
      <c r="Z140" s="211" t="s">
        <v>10498</v>
      </c>
      <c r="AA140" s="211">
        <v>5</v>
      </c>
      <c r="AB140" s="211" t="s">
        <v>299</v>
      </c>
      <c r="AC140" s="211">
        <v>22.2</v>
      </c>
      <c r="AD140" s="211">
        <v>5.8</v>
      </c>
      <c r="AE140" s="211" t="s">
        <v>10512</v>
      </c>
      <c r="AF140" s="211" t="s">
        <v>10364</v>
      </c>
      <c r="AG140" s="211" t="s">
        <v>273</v>
      </c>
      <c r="AH140" s="211" t="s">
        <v>273</v>
      </c>
      <c r="AI140" s="211" t="s">
        <v>273</v>
      </c>
      <c r="AJ140" s="211" t="s">
        <v>273</v>
      </c>
      <c r="AK140" s="211" t="s">
        <v>13577</v>
      </c>
      <c r="AL140" s="211">
        <v>67</v>
      </c>
      <c r="AM140" s="211" t="s">
        <v>273</v>
      </c>
      <c r="AN140" s="211" t="s">
        <v>273</v>
      </c>
      <c r="AO140" s="211" t="s">
        <v>273</v>
      </c>
      <c r="AP140" s="211" t="s">
        <v>13578</v>
      </c>
      <c r="AQ140" s="211" t="s">
        <v>10385</v>
      </c>
      <c r="AR140" s="211" t="s">
        <v>55</v>
      </c>
      <c r="AS140" s="211" t="s">
        <v>11396</v>
      </c>
      <c r="AT140" s="211" t="s">
        <v>10390</v>
      </c>
      <c r="AU140" s="211" t="s">
        <v>10400</v>
      </c>
      <c r="AV140" s="211" t="s">
        <v>10390</v>
      </c>
      <c r="AW140" s="211" t="s">
        <v>4788</v>
      </c>
      <c r="AX140" s="211" t="s">
        <v>4788</v>
      </c>
      <c r="AY140" s="211" t="s">
        <v>4788</v>
      </c>
      <c r="AZ140" s="211" t="s">
        <v>10390</v>
      </c>
      <c r="BA140" s="211" t="s">
        <v>10408</v>
      </c>
      <c r="BB140" s="211" t="s">
        <v>10408</v>
      </c>
      <c r="BC140" s="211" t="s">
        <v>10411</v>
      </c>
      <c r="BD140" s="211" t="s">
        <v>10390</v>
      </c>
      <c r="BE140" s="211" t="s">
        <v>10387</v>
      </c>
      <c r="BF140" s="211" t="s">
        <v>282</v>
      </c>
      <c r="BG140" s="211" t="s">
        <v>10387</v>
      </c>
      <c r="BH140" s="211" t="s">
        <v>13581</v>
      </c>
      <c r="BI140" s="211" t="s">
        <v>10391</v>
      </c>
      <c r="BJ140" s="211" t="s">
        <v>13583</v>
      </c>
      <c r="BK140" s="211" t="s">
        <v>22</v>
      </c>
      <c r="BL140" s="211" t="s">
        <v>13579</v>
      </c>
      <c r="BM140" s="211" t="s">
        <v>10391</v>
      </c>
      <c r="BN140" s="211" t="s">
        <v>7434</v>
      </c>
      <c r="BO140" s="143"/>
    </row>
    <row r="141" spans="1:93" s="211" customFormat="1" ht="15" customHeight="1" x14ac:dyDescent="0.25">
      <c r="A141" s="143" t="s">
        <v>7435</v>
      </c>
      <c r="B141" s="143" t="s">
        <v>282</v>
      </c>
      <c r="C141" s="211" t="s">
        <v>17920</v>
      </c>
      <c r="D141" s="211" t="s">
        <v>8944</v>
      </c>
      <c r="E141" s="211" t="s">
        <v>12994</v>
      </c>
      <c r="F141" s="143" t="s">
        <v>5328</v>
      </c>
      <c r="G141" s="143" t="s">
        <v>216</v>
      </c>
      <c r="H141" s="143" t="s">
        <v>216</v>
      </c>
      <c r="I141" s="143" t="s">
        <v>282</v>
      </c>
      <c r="J141" s="143" t="s">
        <v>216</v>
      </c>
      <c r="K141" s="143" t="s">
        <v>282</v>
      </c>
      <c r="L141" s="143" t="s">
        <v>216</v>
      </c>
      <c r="M141" s="143" t="s">
        <v>282</v>
      </c>
      <c r="N141" s="143" t="s">
        <v>216</v>
      </c>
      <c r="O141" s="149" t="s">
        <v>256</v>
      </c>
      <c r="P141" s="54" t="s">
        <v>246</v>
      </c>
      <c r="Q141" s="211" t="s">
        <v>282</v>
      </c>
      <c r="R141" s="211" t="s">
        <v>282</v>
      </c>
      <c r="S141" s="211" t="s">
        <v>282</v>
      </c>
      <c r="T141" s="211">
        <v>100</v>
      </c>
      <c r="U141" s="211" t="s">
        <v>183</v>
      </c>
      <c r="V141" s="211" t="s">
        <v>282</v>
      </c>
      <c r="W141" s="211" t="s">
        <v>11049</v>
      </c>
      <c r="X141" s="211" t="s">
        <v>10506</v>
      </c>
      <c r="Y141" s="211" t="s">
        <v>273</v>
      </c>
      <c r="Z141" s="211" t="s">
        <v>10498</v>
      </c>
      <c r="AA141" s="211">
        <v>6</v>
      </c>
      <c r="AB141" s="211" t="s">
        <v>299</v>
      </c>
      <c r="AC141" s="211">
        <v>27.63</v>
      </c>
      <c r="AD141" s="211">
        <v>5.07</v>
      </c>
      <c r="AE141" s="211" t="s">
        <v>10512</v>
      </c>
      <c r="AF141" s="211" t="s">
        <v>10364</v>
      </c>
      <c r="AG141" s="211" t="s">
        <v>273</v>
      </c>
      <c r="AH141" s="211">
        <v>22</v>
      </c>
      <c r="AI141" s="211" t="s">
        <v>273</v>
      </c>
      <c r="AJ141" s="211" t="s">
        <v>273</v>
      </c>
      <c r="AK141" s="211" t="s">
        <v>13587</v>
      </c>
      <c r="AL141" s="211">
        <v>62</v>
      </c>
      <c r="AM141" s="211" t="s">
        <v>273</v>
      </c>
      <c r="AN141" s="211" t="s">
        <v>273</v>
      </c>
      <c r="AO141" s="211" t="s">
        <v>273</v>
      </c>
      <c r="AP141" s="211" t="s">
        <v>13584</v>
      </c>
      <c r="AQ141" s="211" t="s">
        <v>10385</v>
      </c>
      <c r="AR141" s="211" t="s">
        <v>22</v>
      </c>
      <c r="AS141" s="211" t="s">
        <v>13586</v>
      </c>
      <c r="AT141" s="211" t="s">
        <v>10390</v>
      </c>
      <c r="AU141" s="211" t="s">
        <v>10400</v>
      </c>
      <c r="AV141" s="211" t="s">
        <v>10390</v>
      </c>
      <c r="AW141" s="211" t="s">
        <v>4788</v>
      </c>
      <c r="AX141" s="211" t="s">
        <v>4788</v>
      </c>
      <c r="AY141" s="211" t="s">
        <v>4788</v>
      </c>
      <c r="AZ141" s="211" t="s">
        <v>10390</v>
      </c>
      <c r="BA141" s="211" t="s">
        <v>10387</v>
      </c>
      <c r="BB141" s="211" t="s">
        <v>10387</v>
      </c>
      <c r="BC141" s="211" t="s">
        <v>10411</v>
      </c>
      <c r="BD141" s="211" t="s">
        <v>4788</v>
      </c>
      <c r="BE141" s="211" t="s">
        <v>10387</v>
      </c>
      <c r="BF141" s="211" t="s">
        <v>282</v>
      </c>
      <c r="BG141" s="211" t="s">
        <v>22</v>
      </c>
      <c r="BH141" s="211" t="s">
        <v>282</v>
      </c>
      <c r="BI141" s="211" t="s">
        <v>10390</v>
      </c>
      <c r="BJ141" s="211" t="s">
        <v>13435</v>
      </c>
      <c r="BK141" s="211" t="s">
        <v>22</v>
      </c>
      <c r="BL141" s="211">
        <v>1</v>
      </c>
      <c r="BM141" s="211" t="s">
        <v>10391</v>
      </c>
      <c r="BN141" s="211" t="s">
        <v>7436</v>
      </c>
      <c r="BO141" s="143"/>
    </row>
    <row r="142" spans="1:93" s="211" customFormat="1" ht="15" customHeight="1" x14ac:dyDescent="0.25">
      <c r="A142" s="211" t="s">
        <v>2101</v>
      </c>
      <c r="B142" s="211" t="s">
        <v>2102</v>
      </c>
      <c r="C142" s="211" t="s">
        <v>13591</v>
      </c>
      <c r="D142" s="211" t="s">
        <v>443</v>
      </c>
      <c r="E142" s="211" t="s">
        <v>12994</v>
      </c>
      <c r="F142" s="211" t="s">
        <v>5328</v>
      </c>
      <c r="G142" s="211" t="s">
        <v>216</v>
      </c>
      <c r="H142" s="211" t="s">
        <v>216</v>
      </c>
      <c r="I142" s="211" t="s">
        <v>282</v>
      </c>
      <c r="J142" s="211" t="s">
        <v>216</v>
      </c>
      <c r="K142" s="211" t="s">
        <v>282</v>
      </c>
      <c r="L142" s="211" t="s">
        <v>216</v>
      </c>
      <c r="M142" s="211" t="s">
        <v>282</v>
      </c>
      <c r="N142" s="211" t="s">
        <v>5328</v>
      </c>
      <c r="O142" s="211" t="s">
        <v>258</v>
      </c>
      <c r="P142" s="143" t="s">
        <v>246</v>
      </c>
      <c r="Q142" s="211" t="s">
        <v>282</v>
      </c>
      <c r="R142" s="211" t="s">
        <v>282</v>
      </c>
      <c r="S142" s="211" t="s">
        <v>282</v>
      </c>
      <c r="T142" s="211">
        <v>145</v>
      </c>
      <c r="U142" s="211" t="s">
        <v>183</v>
      </c>
      <c r="V142" s="211" t="s">
        <v>282</v>
      </c>
      <c r="W142" s="211" t="s">
        <v>13592</v>
      </c>
      <c r="X142" s="211" t="s">
        <v>10506</v>
      </c>
      <c r="Y142" s="211" t="s">
        <v>395</v>
      </c>
      <c r="Z142" s="211" t="s">
        <v>10498</v>
      </c>
      <c r="AA142" s="211">
        <v>8</v>
      </c>
      <c r="AB142" s="211" t="s">
        <v>194</v>
      </c>
      <c r="AC142" s="211">
        <v>31.5</v>
      </c>
      <c r="AD142" s="211">
        <v>6.12</v>
      </c>
      <c r="AE142" s="211" t="s">
        <v>10512</v>
      </c>
      <c r="AF142" s="211" t="s">
        <v>10364</v>
      </c>
      <c r="AG142" s="211" t="s">
        <v>273</v>
      </c>
      <c r="AH142" s="211" t="s">
        <v>273</v>
      </c>
      <c r="AI142" s="211" t="s">
        <v>273</v>
      </c>
      <c r="AJ142" s="211" t="s">
        <v>273</v>
      </c>
      <c r="AK142" s="211" t="s">
        <v>273</v>
      </c>
      <c r="AL142" s="211">
        <v>72</v>
      </c>
      <c r="AM142" s="211" t="s">
        <v>273</v>
      </c>
      <c r="AN142" s="211" t="s">
        <v>273</v>
      </c>
      <c r="AO142" s="211" t="s">
        <v>273</v>
      </c>
      <c r="AP142" s="211" t="s">
        <v>13593</v>
      </c>
      <c r="AQ142" s="211" t="s">
        <v>10385</v>
      </c>
      <c r="AR142" s="211" t="s">
        <v>22</v>
      </c>
      <c r="AS142" s="211" t="s">
        <v>13594</v>
      </c>
      <c r="AT142" s="211" t="s">
        <v>10390</v>
      </c>
      <c r="AU142" s="211" t="s">
        <v>10400</v>
      </c>
      <c r="AV142" s="211" t="s">
        <v>10390</v>
      </c>
      <c r="AW142" s="211" t="s">
        <v>10391</v>
      </c>
      <c r="AX142" s="211" t="s">
        <v>10391</v>
      </c>
      <c r="AY142" s="211" t="s">
        <v>10391</v>
      </c>
      <c r="AZ142" s="211" t="s">
        <v>10391</v>
      </c>
      <c r="BA142" s="211" t="s">
        <v>22</v>
      </c>
      <c r="BB142" s="211" t="s">
        <v>10387</v>
      </c>
      <c r="BC142" s="211" t="s">
        <v>10411</v>
      </c>
      <c r="BD142" s="299" t="s">
        <v>10390</v>
      </c>
      <c r="BE142" s="211" t="s">
        <v>10387</v>
      </c>
      <c r="BF142" s="211" t="s">
        <v>282</v>
      </c>
      <c r="BG142" s="211" t="s">
        <v>10387</v>
      </c>
      <c r="BH142" s="211" t="s">
        <v>13595</v>
      </c>
      <c r="BI142" s="211" t="s">
        <v>10391</v>
      </c>
      <c r="BJ142" s="211" t="s">
        <v>13596</v>
      </c>
      <c r="BK142" s="211" t="s">
        <v>10387</v>
      </c>
      <c r="BL142" s="211" t="s">
        <v>282</v>
      </c>
      <c r="BM142" s="211" t="s">
        <v>10391</v>
      </c>
      <c r="BN142" s="211" t="s">
        <v>2103</v>
      </c>
      <c r="BO142" s="143"/>
    </row>
    <row r="143" spans="1:93" ht="15" customHeight="1" x14ac:dyDescent="0.25">
      <c r="A143" s="211" t="s">
        <v>2112</v>
      </c>
      <c r="B143" s="211" t="s">
        <v>2113</v>
      </c>
      <c r="C143" s="211" t="s">
        <v>13603</v>
      </c>
      <c r="D143" s="211" t="s">
        <v>443</v>
      </c>
      <c r="E143" s="211" t="s">
        <v>12994</v>
      </c>
      <c r="F143" s="211" t="s">
        <v>5328</v>
      </c>
      <c r="G143" s="211" t="s">
        <v>216</v>
      </c>
      <c r="H143" s="211" t="s">
        <v>216</v>
      </c>
      <c r="I143" s="211" t="s">
        <v>282</v>
      </c>
      <c r="J143" s="211" t="s">
        <v>216</v>
      </c>
      <c r="K143" s="211" t="s">
        <v>282</v>
      </c>
      <c r="L143" s="211" t="s">
        <v>216</v>
      </c>
      <c r="M143" s="211" t="s">
        <v>282</v>
      </c>
      <c r="N143" s="211" t="s">
        <v>5328</v>
      </c>
      <c r="O143" s="211" t="s">
        <v>258</v>
      </c>
      <c r="P143" s="143" t="s">
        <v>246</v>
      </c>
      <c r="Q143" s="211" t="s">
        <v>282</v>
      </c>
      <c r="R143" s="211" t="s">
        <v>282</v>
      </c>
      <c r="S143" s="211" t="s">
        <v>282</v>
      </c>
      <c r="T143" s="211">
        <v>314</v>
      </c>
      <c r="U143" s="211" t="s">
        <v>183</v>
      </c>
      <c r="V143" s="211" t="s">
        <v>282</v>
      </c>
      <c r="W143" s="211" t="s">
        <v>13606</v>
      </c>
      <c r="X143" s="211" t="s">
        <v>10506</v>
      </c>
      <c r="Y143" s="211" t="s">
        <v>395</v>
      </c>
      <c r="Z143" s="211" t="s">
        <v>10498</v>
      </c>
      <c r="AA143" s="211">
        <v>8</v>
      </c>
      <c r="AB143" s="211" t="s">
        <v>299</v>
      </c>
      <c r="AC143" s="211">
        <v>26.79</v>
      </c>
      <c r="AD143" s="211">
        <v>4.1399999999999997</v>
      </c>
      <c r="AE143" s="211" t="s">
        <v>10512</v>
      </c>
      <c r="AF143" s="211" t="s">
        <v>10364</v>
      </c>
      <c r="AG143" s="211" t="s">
        <v>273</v>
      </c>
      <c r="AH143" s="211" t="s">
        <v>273</v>
      </c>
      <c r="AI143" s="211" t="s">
        <v>273</v>
      </c>
      <c r="AJ143" s="211" t="s">
        <v>13601</v>
      </c>
      <c r="AK143" s="211" t="s">
        <v>13602</v>
      </c>
      <c r="AL143" s="211">
        <v>65</v>
      </c>
      <c r="AM143" s="211" t="s">
        <v>273</v>
      </c>
      <c r="AN143" s="211" t="s">
        <v>273</v>
      </c>
      <c r="AO143" s="211" t="s">
        <v>273</v>
      </c>
      <c r="AP143" s="211" t="s">
        <v>13597</v>
      </c>
      <c r="AQ143" s="211" t="s">
        <v>10385</v>
      </c>
      <c r="AR143" s="211" t="s">
        <v>22</v>
      </c>
      <c r="AS143" s="211" t="s">
        <v>13599</v>
      </c>
      <c r="AT143" s="211" t="s">
        <v>10390</v>
      </c>
      <c r="AU143" s="211" t="s">
        <v>10400</v>
      </c>
      <c r="AV143" s="211" t="s">
        <v>10390</v>
      </c>
      <c r="AW143" s="211" t="s">
        <v>4788</v>
      </c>
      <c r="AX143" s="211" t="s">
        <v>4788</v>
      </c>
      <c r="AY143" s="211" t="s">
        <v>4788</v>
      </c>
      <c r="AZ143" s="211" t="s">
        <v>10390</v>
      </c>
      <c r="BA143" s="211" t="s">
        <v>22</v>
      </c>
      <c r="BB143" s="211" t="s">
        <v>10387</v>
      </c>
      <c r="BC143" s="211" t="s">
        <v>248</v>
      </c>
      <c r="BD143" s="211" t="s">
        <v>4788</v>
      </c>
      <c r="BE143" s="211" t="s">
        <v>10387</v>
      </c>
      <c r="BF143" s="211" t="s">
        <v>282</v>
      </c>
      <c r="BG143" s="211" t="s">
        <v>10387</v>
      </c>
      <c r="BH143" s="211" t="s">
        <v>13604</v>
      </c>
      <c r="BI143" s="211" t="s">
        <v>10391</v>
      </c>
      <c r="BJ143" s="211" t="s">
        <v>13475</v>
      </c>
      <c r="BK143" s="211" t="s">
        <v>10387</v>
      </c>
      <c r="BL143" s="211" t="s">
        <v>282</v>
      </c>
      <c r="BM143" s="211" t="s">
        <v>10391</v>
      </c>
      <c r="BN143" s="211" t="s">
        <v>2114</v>
      </c>
      <c r="BO143" s="143"/>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c r="CO143" s="211"/>
    </row>
    <row r="144" spans="1:93" s="145" customFormat="1" ht="15" customHeight="1" x14ac:dyDescent="0.25">
      <c r="A144" s="211" t="s">
        <v>660</v>
      </c>
      <c r="B144" s="211" t="s">
        <v>1004</v>
      </c>
      <c r="C144" s="149" t="s">
        <v>12004</v>
      </c>
      <c r="D144" s="211" t="s">
        <v>443</v>
      </c>
      <c r="E144" s="211" t="s">
        <v>10933</v>
      </c>
      <c r="F144" s="211" t="s">
        <v>216</v>
      </c>
      <c r="G144" s="211" t="s">
        <v>216</v>
      </c>
      <c r="H144" s="211" t="s">
        <v>216</v>
      </c>
      <c r="I144" s="211" t="s">
        <v>282</v>
      </c>
      <c r="J144" s="211" t="s">
        <v>216</v>
      </c>
      <c r="K144" s="211" t="s">
        <v>282</v>
      </c>
      <c r="L144" s="211" t="s">
        <v>216</v>
      </c>
      <c r="M144" s="211" t="s">
        <v>282</v>
      </c>
      <c r="N144" s="211" t="s">
        <v>5328</v>
      </c>
      <c r="O144" s="211" t="s">
        <v>255</v>
      </c>
      <c r="P144" s="211" t="s">
        <v>790</v>
      </c>
      <c r="Q144" s="211" t="s">
        <v>282</v>
      </c>
      <c r="R144" s="211" t="s">
        <v>282</v>
      </c>
      <c r="S144" s="211" t="s">
        <v>282</v>
      </c>
      <c r="T144" s="211">
        <v>200</v>
      </c>
      <c r="U144" s="211" t="s">
        <v>183</v>
      </c>
      <c r="V144" s="211" t="s">
        <v>11997</v>
      </c>
      <c r="W144" s="211" t="s">
        <v>283</v>
      </c>
      <c r="X144" s="211" t="s">
        <v>25</v>
      </c>
      <c r="Y144" s="211" t="s">
        <v>395</v>
      </c>
      <c r="Z144" s="211" t="s">
        <v>10498</v>
      </c>
      <c r="AA144" s="211">
        <v>6</v>
      </c>
      <c r="AB144" s="211" t="s">
        <v>194</v>
      </c>
      <c r="AC144" s="211">
        <v>27.59</v>
      </c>
      <c r="AD144" s="211">
        <v>3.4</v>
      </c>
      <c r="AE144" s="211" t="s">
        <v>10512</v>
      </c>
      <c r="AF144" s="211" t="s">
        <v>10364</v>
      </c>
      <c r="AG144" s="211" t="s">
        <v>12001</v>
      </c>
      <c r="AH144" s="211" t="s">
        <v>273</v>
      </c>
      <c r="AI144" s="211" t="s">
        <v>273</v>
      </c>
      <c r="AJ144" s="211" t="s">
        <v>273</v>
      </c>
      <c r="AK144" s="211" t="s">
        <v>12000</v>
      </c>
      <c r="AL144" s="211">
        <v>68</v>
      </c>
      <c r="AM144" s="211" t="s">
        <v>273</v>
      </c>
      <c r="AN144" s="211" t="s">
        <v>273</v>
      </c>
      <c r="AO144" s="211" t="s">
        <v>273</v>
      </c>
      <c r="AP144" s="211" t="s">
        <v>11996</v>
      </c>
      <c r="AQ144" s="211" t="s">
        <v>10378</v>
      </c>
      <c r="AR144" s="211" t="s">
        <v>22</v>
      </c>
      <c r="AS144" s="211" t="s">
        <v>11999</v>
      </c>
      <c r="AT144" s="211" t="s">
        <v>4788</v>
      </c>
      <c r="AU144" s="211" t="s">
        <v>10400</v>
      </c>
      <c r="AV144" s="211" t="s">
        <v>10390</v>
      </c>
      <c r="AW144" s="211" t="s">
        <v>4788</v>
      </c>
      <c r="AX144" s="211" t="s">
        <v>4788</v>
      </c>
      <c r="AY144" s="211" t="s">
        <v>4788</v>
      </c>
      <c r="AZ144" s="211" t="s">
        <v>10390</v>
      </c>
      <c r="BA144" s="211" t="s">
        <v>10387</v>
      </c>
      <c r="BB144" s="211" t="s">
        <v>10387</v>
      </c>
      <c r="BC144" s="211" t="s">
        <v>10411</v>
      </c>
      <c r="BD144" s="211" t="s">
        <v>4788</v>
      </c>
      <c r="BE144" s="211" t="s">
        <v>10387</v>
      </c>
      <c r="BF144" s="211" t="s">
        <v>282</v>
      </c>
      <c r="BG144" s="211" t="s">
        <v>10387</v>
      </c>
      <c r="BH144" s="211" t="s">
        <v>12002</v>
      </c>
      <c r="BI144" s="211" t="s">
        <v>10391</v>
      </c>
      <c r="BJ144" s="211" t="s">
        <v>11946</v>
      </c>
      <c r="BK144" s="211" t="s">
        <v>22</v>
      </c>
      <c r="BL144" s="211" t="s">
        <v>12019</v>
      </c>
      <c r="BM144" s="211" t="s">
        <v>10391</v>
      </c>
      <c r="BN144" s="211" t="s">
        <v>661</v>
      </c>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c r="CO144" s="211"/>
    </row>
    <row r="145" spans="1:93" s="211" customFormat="1" ht="15" customHeight="1" x14ac:dyDescent="0.25">
      <c r="A145" s="143" t="s">
        <v>301</v>
      </c>
      <c r="B145" s="143" t="s">
        <v>11059</v>
      </c>
      <c r="C145" s="143" t="s">
        <v>17921</v>
      </c>
      <c r="D145" s="143" t="s">
        <v>443</v>
      </c>
      <c r="E145" s="143" t="s">
        <v>10933</v>
      </c>
      <c r="F145" s="211" t="s">
        <v>216</v>
      </c>
      <c r="G145" s="143" t="s">
        <v>216</v>
      </c>
      <c r="H145" s="143" t="s">
        <v>216</v>
      </c>
      <c r="I145" s="143" t="s">
        <v>282</v>
      </c>
      <c r="J145" s="143" t="s">
        <v>216</v>
      </c>
      <c r="K145" s="143" t="s">
        <v>282</v>
      </c>
      <c r="L145" s="143" t="s">
        <v>216</v>
      </c>
      <c r="M145" s="143" t="s">
        <v>282</v>
      </c>
      <c r="N145" s="143" t="s">
        <v>216</v>
      </c>
      <c r="O145" s="143" t="s">
        <v>302</v>
      </c>
      <c r="P145" s="135" t="s">
        <v>263</v>
      </c>
      <c r="Q145" s="143" t="s">
        <v>282</v>
      </c>
      <c r="R145" s="211" t="s">
        <v>282</v>
      </c>
      <c r="S145" s="211" t="s">
        <v>282</v>
      </c>
      <c r="T145" s="211">
        <v>156</v>
      </c>
      <c r="U145" s="211" t="s">
        <v>183</v>
      </c>
      <c r="V145" s="211" t="s">
        <v>282</v>
      </c>
      <c r="W145" s="211" t="s">
        <v>10651</v>
      </c>
      <c r="X145" s="211" t="s">
        <v>10506</v>
      </c>
      <c r="Y145" s="211" t="s">
        <v>4318</v>
      </c>
      <c r="Z145" s="211" t="s">
        <v>10498</v>
      </c>
      <c r="AA145" s="211">
        <v>6</v>
      </c>
      <c r="AB145" s="211" t="s">
        <v>299</v>
      </c>
      <c r="AC145" s="211">
        <v>25.7</v>
      </c>
      <c r="AD145" s="211">
        <v>6.83</v>
      </c>
      <c r="AE145" s="211" t="s">
        <v>10512</v>
      </c>
      <c r="AF145" s="211" t="s">
        <v>10364</v>
      </c>
      <c r="AG145" s="211" t="s">
        <v>273</v>
      </c>
      <c r="AH145" s="211" t="s">
        <v>273</v>
      </c>
      <c r="AI145" s="211">
        <v>5.5</v>
      </c>
      <c r="AJ145" s="211" t="s">
        <v>273</v>
      </c>
      <c r="AK145" s="211" t="s">
        <v>11060</v>
      </c>
      <c r="AL145" s="211">
        <v>66</v>
      </c>
      <c r="AM145" s="211" t="s">
        <v>273</v>
      </c>
      <c r="AN145" s="211" t="s">
        <v>273</v>
      </c>
      <c r="AO145" s="211" t="s">
        <v>273</v>
      </c>
      <c r="AP145" s="211" t="s">
        <v>11054</v>
      </c>
      <c r="AQ145" s="211" t="s">
        <v>10385</v>
      </c>
      <c r="AR145" s="211" t="s">
        <v>22</v>
      </c>
      <c r="AS145" s="211" t="s">
        <v>11058</v>
      </c>
      <c r="AT145" s="211" t="s">
        <v>10390</v>
      </c>
      <c r="AU145" s="211" t="s">
        <v>10394</v>
      </c>
      <c r="AV145" s="211" t="s">
        <v>4788</v>
      </c>
      <c r="AW145" s="211" t="s">
        <v>4788</v>
      </c>
      <c r="AX145" s="211" t="s">
        <v>4788</v>
      </c>
      <c r="AY145" s="211" t="s">
        <v>4788</v>
      </c>
      <c r="AZ145" s="211" t="s">
        <v>10390</v>
      </c>
      <c r="BA145" s="211" t="s">
        <v>10387</v>
      </c>
      <c r="BB145" s="211" t="s">
        <v>10387</v>
      </c>
      <c r="BC145" s="211" t="s">
        <v>10411</v>
      </c>
      <c r="BD145" s="211" t="s">
        <v>4788</v>
      </c>
      <c r="BE145" s="211" t="s">
        <v>10387</v>
      </c>
      <c r="BF145" s="211" t="s">
        <v>282</v>
      </c>
      <c r="BG145" s="211" t="s">
        <v>22</v>
      </c>
      <c r="BH145" s="211" t="s">
        <v>282</v>
      </c>
      <c r="BI145" s="211" t="s">
        <v>10390</v>
      </c>
      <c r="BJ145" s="211" t="s">
        <v>273</v>
      </c>
      <c r="BK145" s="211" t="s">
        <v>22</v>
      </c>
      <c r="BL145" s="211">
        <v>1</v>
      </c>
      <c r="BM145" s="211" t="s">
        <v>10391</v>
      </c>
      <c r="BN145" s="211" t="s">
        <v>1005</v>
      </c>
      <c r="BO145" s="143"/>
      <c r="BU145" s="209"/>
      <c r="BV145" s="209"/>
      <c r="BW145" s="209"/>
      <c r="BX145" s="209"/>
      <c r="BY145" s="209"/>
      <c r="BZ145" s="209"/>
      <c r="CA145" s="209"/>
      <c r="CB145" s="209"/>
      <c r="CC145" s="209"/>
      <c r="CD145" s="209"/>
      <c r="CE145" s="209"/>
      <c r="CF145" s="209"/>
      <c r="CG145" s="209"/>
      <c r="CH145" s="209"/>
      <c r="CI145" s="209"/>
      <c r="CJ145" s="209"/>
      <c r="CK145" s="209"/>
      <c r="CL145" s="209"/>
      <c r="CM145" s="209"/>
      <c r="CN145" s="209"/>
      <c r="CO145" s="209"/>
    </row>
    <row r="146" spans="1:93" s="211" customFormat="1" ht="15" hidden="1" customHeight="1" x14ac:dyDescent="0.25">
      <c r="A146" s="211" t="s">
        <v>419</v>
      </c>
      <c r="B146" s="211" t="s">
        <v>13609</v>
      </c>
      <c r="C146" s="211" t="s">
        <v>17922</v>
      </c>
      <c r="D146" s="211" t="s">
        <v>841</v>
      </c>
      <c r="E146" s="211" t="s">
        <v>10933</v>
      </c>
      <c r="F146" s="211" t="s">
        <v>5328</v>
      </c>
      <c r="G146" s="211" t="s">
        <v>5328</v>
      </c>
      <c r="H146" s="211" t="s">
        <v>5328</v>
      </c>
      <c r="I146" s="211" t="s">
        <v>13620</v>
      </c>
      <c r="J146" s="211" t="s">
        <v>216</v>
      </c>
      <c r="K146" s="211" t="s">
        <v>282</v>
      </c>
      <c r="L146" s="211" t="s">
        <v>216</v>
      </c>
      <c r="M146" s="211" t="s">
        <v>282</v>
      </c>
      <c r="N146" s="162" t="s">
        <v>5328</v>
      </c>
      <c r="O146" s="164" t="s">
        <v>10471</v>
      </c>
      <c r="P146" s="209" t="s">
        <v>10470</v>
      </c>
      <c r="Q146" s="149" t="s">
        <v>636</v>
      </c>
      <c r="R146" s="211" t="s">
        <v>282</v>
      </c>
      <c r="S146" s="211" t="s">
        <v>282</v>
      </c>
      <c r="T146" s="211">
        <v>57</v>
      </c>
      <c r="U146" s="211" t="s">
        <v>183</v>
      </c>
      <c r="V146" s="211" t="s">
        <v>13614</v>
      </c>
      <c r="W146" s="211" t="s">
        <v>143</v>
      </c>
      <c r="X146" s="211" t="s">
        <v>273</v>
      </c>
      <c r="Y146" s="211" t="s">
        <v>395</v>
      </c>
      <c r="Z146" s="211" t="s">
        <v>10498</v>
      </c>
      <c r="AA146" s="211">
        <v>8</v>
      </c>
      <c r="AB146" s="211" t="s">
        <v>193</v>
      </c>
      <c r="AC146" s="211">
        <v>18.47</v>
      </c>
      <c r="AD146" s="211">
        <v>7.05</v>
      </c>
      <c r="AE146" s="211" t="s">
        <v>10499</v>
      </c>
      <c r="AF146" s="211" t="s">
        <v>10364</v>
      </c>
      <c r="AG146" s="211" t="s">
        <v>273</v>
      </c>
      <c r="AH146" s="211" t="s">
        <v>273</v>
      </c>
      <c r="AI146" s="211" t="s">
        <v>13611</v>
      </c>
      <c r="AJ146" s="211" t="s">
        <v>273</v>
      </c>
      <c r="AK146" s="211" t="s">
        <v>13610</v>
      </c>
      <c r="AL146" s="211">
        <v>100</v>
      </c>
      <c r="AM146" s="211" t="s">
        <v>273</v>
      </c>
      <c r="AN146" s="211" t="s">
        <v>273</v>
      </c>
      <c r="AO146" s="211">
        <v>37</v>
      </c>
      <c r="AP146" s="211" t="s">
        <v>13612</v>
      </c>
      <c r="AQ146" s="211" t="s">
        <v>10385</v>
      </c>
      <c r="AR146" s="211" t="s">
        <v>55</v>
      </c>
      <c r="AS146" s="211" t="s">
        <v>11396</v>
      </c>
      <c r="AT146" s="211" t="s">
        <v>10390</v>
      </c>
      <c r="AU146" s="211" t="s">
        <v>10400</v>
      </c>
      <c r="AV146" s="211" t="s">
        <v>10390</v>
      </c>
      <c r="AW146" s="211" t="s">
        <v>10391</v>
      </c>
      <c r="AX146" s="211" t="s">
        <v>10391</v>
      </c>
      <c r="AY146" s="211" t="s">
        <v>10391</v>
      </c>
      <c r="AZ146" s="211" t="s">
        <v>10390</v>
      </c>
      <c r="BA146" s="211" t="s">
        <v>10408</v>
      </c>
      <c r="BB146" s="211" t="s">
        <v>10408</v>
      </c>
      <c r="BC146" s="211" t="s">
        <v>10411</v>
      </c>
      <c r="BD146" s="211" t="s">
        <v>10390</v>
      </c>
      <c r="BE146" s="211" t="s">
        <v>10387</v>
      </c>
      <c r="BF146" s="211" t="s">
        <v>282</v>
      </c>
      <c r="BG146" s="211" t="s">
        <v>10387</v>
      </c>
      <c r="BH146" s="211" t="s">
        <v>13613</v>
      </c>
      <c r="BI146" s="211" t="s">
        <v>10391</v>
      </c>
      <c r="BJ146" s="211" t="s">
        <v>273</v>
      </c>
      <c r="BK146" s="211" t="s">
        <v>10387</v>
      </c>
      <c r="BL146" s="211" t="s">
        <v>282</v>
      </c>
      <c r="BM146" s="211" t="s">
        <v>10390</v>
      </c>
      <c r="BN146" s="211" t="s">
        <v>2161</v>
      </c>
    </row>
    <row r="147" spans="1:93" s="211" customFormat="1" ht="15" hidden="1" customHeight="1" x14ac:dyDescent="0.25">
      <c r="A147" s="211" t="s">
        <v>9836</v>
      </c>
      <c r="B147" s="211" t="s">
        <v>282</v>
      </c>
      <c r="C147" s="211" t="s">
        <v>13630</v>
      </c>
      <c r="D147" s="211" t="s">
        <v>8944</v>
      </c>
      <c r="E147" s="211" t="s">
        <v>10933</v>
      </c>
      <c r="F147" s="211" t="s">
        <v>5328</v>
      </c>
      <c r="G147" s="211" t="s">
        <v>216</v>
      </c>
      <c r="H147" s="211" t="s">
        <v>216</v>
      </c>
      <c r="I147" s="211" t="s">
        <v>282</v>
      </c>
      <c r="J147" s="211" t="s">
        <v>216</v>
      </c>
      <c r="K147" s="211" t="s">
        <v>282</v>
      </c>
      <c r="L147" s="211" t="s">
        <v>216</v>
      </c>
      <c r="M147" s="211" t="s">
        <v>282</v>
      </c>
      <c r="N147" s="162" t="s">
        <v>5328</v>
      </c>
      <c r="O147" s="212" t="s">
        <v>12307</v>
      </c>
      <c r="P147" s="149" t="s">
        <v>306</v>
      </c>
      <c r="Q147" s="149" t="s">
        <v>282</v>
      </c>
      <c r="R147" s="211" t="s">
        <v>282</v>
      </c>
      <c r="S147" s="211" t="s">
        <v>282</v>
      </c>
      <c r="T147" s="211">
        <v>129</v>
      </c>
      <c r="U147" s="211" t="s">
        <v>183</v>
      </c>
      <c r="V147" s="211" t="s">
        <v>282</v>
      </c>
      <c r="W147" s="211" t="s">
        <v>10491</v>
      </c>
      <c r="X147" s="211" t="s">
        <v>25</v>
      </c>
      <c r="Y147" s="211" t="s">
        <v>282</v>
      </c>
      <c r="Z147" s="211" t="s">
        <v>10770</v>
      </c>
      <c r="AA147" s="211" t="s">
        <v>273</v>
      </c>
      <c r="AB147" s="211" t="s">
        <v>220</v>
      </c>
      <c r="AC147" s="211">
        <v>15.07</v>
      </c>
      <c r="AD147" s="211">
        <v>5.34</v>
      </c>
      <c r="AE147" s="211" t="s">
        <v>10499</v>
      </c>
      <c r="AF147" s="211" t="s">
        <v>14600</v>
      </c>
      <c r="AG147" s="211" t="s">
        <v>273</v>
      </c>
      <c r="AH147" s="211" t="s">
        <v>273</v>
      </c>
      <c r="AI147" s="211" t="s">
        <v>273</v>
      </c>
      <c r="AJ147" s="211" t="s">
        <v>273</v>
      </c>
      <c r="AK147" s="211" t="s">
        <v>13627</v>
      </c>
      <c r="AL147" s="211">
        <v>74</v>
      </c>
      <c r="AM147" s="211" t="s">
        <v>273</v>
      </c>
      <c r="AN147" s="211" t="s">
        <v>273</v>
      </c>
      <c r="AO147" s="211">
        <v>16</v>
      </c>
      <c r="AP147" s="211" t="s">
        <v>13624</v>
      </c>
      <c r="AQ147" s="211" t="s">
        <v>10380</v>
      </c>
      <c r="AR147" s="211" t="s">
        <v>22</v>
      </c>
      <c r="AS147" s="211" t="s">
        <v>13631</v>
      </c>
      <c r="AT147" s="211" t="s">
        <v>4788</v>
      </c>
      <c r="AU147" s="211" t="s">
        <v>10394</v>
      </c>
      <c r="AV147" s="211" t="s">
        <v>4788</v>
      </c>
      <c r="AW147" s="211" t="s">
        <v>10391</v>
      </c>
      <c r="AX147" s="211" t="s">
        <v>10391</v>
      </c>
      <c r="AY147" s="211" t="s">
        <v>10391</v>
      </c>
      <c r="AZ147" s="211" t="s">
        <v>10390</v>
      </c>
      <c r="BA147" s="211" t="s">
        <v>10387</v>
      </c>
      <c r="BB147" s="211" t="s">
        <v>10387</v>
      </c>
      <c r="BC147" s="211" t="s">
        <v>248</v>
      </c>
      <c r="BD147" s="211" t="s">
        <v>4788</v>
      </c>
      <c r="BE147" s="211" t="s">
        <v>22</v>
      </c>
      <c r="BF147" s="211" t="s">
        <v>13623</v>
      </c>
      <c r="BG147" s="211" t="s">
        <v>10387</v>
      </c>
      <c r="BH147" s="211" t="s">
        <v>13628</v>
      </c>
      <c r="BI147" s="211" t="s">
        <v>10391</v>
      </c>
      <c r="BJ147" s="211" t="s">
        <v>273</v>
      </c>
      <c r="BK147" s="211" t="s">
        <v>10387</v>
      </c>
      <c r="BL147" s="211" t="s">
        <v>282</v>
      </c>
      <c r="BM147" s="211" t="s">
        <v>10390</v>
      </c>
      <c r="BN147" s="211" t="s">
        <v>9837</v>
      </c>
    </row>
    <row r="148" spans="1:93" s="211" customFormat="1" ht="15" customHeight="1" x14ac:dyDescent="0.25">
      <c r="A148" s="211" t="s">
        <v>10026</v>
      </c>
      <c r="B148" s="211" t="s">
        <v>282</v>
      </c>
      <c r="C148" s="211" t="s">
        <v>13642</v>
      </c>
      <c r="D148" s="211" t="s">
        <v>8944</v>
      </c>
      <c r="E148" s="211" t="s">
        <v>10933</v>
      </c>
      <c r="F148" s="211" t="s">
        <v>5328</v>
      </c>
      <c r="G148" s="211" t="s">
        <v>216</v>
      </c>
      <c r="H148" s="211" t="s">
        <v>216</v>
      </c>
      <c r="I148" s="211" t="s">
        <v>282</v>
      </c>
      <c r="J148" s="211" t="s">
        <v>216</v>
      </c>
      <c r="K148" s="211" t="s">
        <v>282</v>
      </c>
      <c r="L148" s="211" t="s">
        <v>216</v>
      </c>
      <c r="M148" s="211" t="s">
        <v>282</v>
      </c>
      <c r="N148" s="211" t="s">
        <v>5328</v>
      </c>
      <c r="O148" s="149" t="s">
        <v>17960</v>
      </c>
      <c r="P148" s="211" t="s">
        <v>246</v>
      </c>
      <c r="Q148" s="211" t="s">
        <v>282</v>
      </c>
      <c r="R148" s="211" t="s">
        <v>282</v>
      </c>
      <c r="S148" s="211" t="s">
        <v>282</v>
      </c>
      <c r="T148" s="211">
        <v>103</v>
      </c>
      <c r="U148" s="211" t="s">
        <v>183</v>
      </c>
      <c r="V148" s="211" t="s">
        <v>282</v>
      </c>
      <c r="W148" s="211" t="s">
        <v>11789</v>
      </c>
      <c r="X148" s="211" t="s">
        <v>10506</v>
      </c>
      <c r="Y148" s="211" t="s">
        <v>395</v>
      </c>
      <c r="Z148" s="211" t="s">
        <v>273</v>
      </c>
      <c r="AA148" s="211">
        <v>6</v>
      </c>
      <c r="AB148" s="211" t="s">
        <v>273</v>
      </c>
      <c r="AC148" s="211" t="s">
        <v>273</v>
      </c>
      <c r="AD148" s="211" t="s">
        <v>273</v>
      </c>
      <c r="AE148" s="211" t="s">
        <v>10512</v>
      </c>
      <c r="AF148" s="211" t="s">
        <v>10364</v>
      </c>
      <c r="AG148" s="211" t="s">
        <v>273</v>
      </c>
      <c r="AH148" s="211" t="s">
        <v>273</v>
      </c>
      <c r="AI148" s="211" t="s">
        <v>273</v>
      </c>
      <c r="AJ148" s="211" t="s">
        <v>273</v>
      </c>
      <c r="AK148" s="211" t="s">
        <v>273</v>
      </c>
      <c r="AL148" s="211">
        <v>100</v>
      </c>
      <c r="AM148" s="211" t="s">
        <v>273</v>
      </c>
      <c r="AN148" s="211" t="s">
        <v>273</v>
      </c>
      <c r="AO148" s="211" t="s">
        <v>273</v>
      </c>
      <c r="AP148" s="211" t="s">
        <v>13637</v>
      </c>
      <c r="AQ148" s="211" t="s">
        <v>10380</v>
      </c>
      <c r="AR148" s="211" t="s">
        <v>55</v>
      </c>
      <c r="AS148" s="211" t="s">
        <v>13639</v>
      </c>
      <c r="AT148" s="211" t="s">
        <v>4788</v>
      </c>
      <c r="AU148" s="211" t="s">
        <v>10400</v>
      </c>
      <c r="AV148" s="211" t="s">
        <v>10390</v>
      </c>
      <c r="AW148" s="211" t="s">
        <v>10391</v>
      </c>
      <c r="AX148" s="211" t="s">
        <v>10391</v>
      </c>
      <c r="AY148" s="211" t="s">
        <v>10391</v>
      </c>
      <c r="AZ148" s="211" t="s">
        <v>10391</v>
      </c>
      <c r="BA148" s="211" t="s">
        <v>10408</v>
      </c>
      <c r="BB148" s="211" t="s">
        <v>10408</v>
      </c>
      <c r="BC148" s="211" t="s">
        <v>248</v>
      </c>
      <c r="BD148" s="211" t="s">
        <v>10390</v>
      </c>
      <c r="BE148" s="211" t="s">
        <v>10387</v>
      </c>
      <c r="BF148" s="211" t="s">
        <v>282</v>
      </c>
      <c r="BG148" s="211" t="s">
        <v>10387</v>
      </c>
      <c r="BH148" s="211" t="s">
        <v>12846</v>
      </c>
      <c r="BI148" s="211" t="s">
        <v>10391</v>
      </c>
      <c r="BJ148" s="211" t="s">
        <v>273</v>
      </c>
      <c r="BK148" s="211" t="s">
        <v>10387</v>
      </c>
      <c r="BL148" s="211" t="s">
        <v>282</v>
      </c>
      <c r="BM148" s="211" t="s">
        <v>10390</v>
      </c>
      <c r="BN148" s="211" t="s">
        <v>10027</v>
      </c>
    </row>
    <row r="149" spans="1:93" s="211" customFormat="1" ht="15" customHeight="1" x14ac:dyDescent="0.25">
      <c r="A149" s="211" t="s">
        <v>7042</v>
      </c>
      <c r="B149" s="211" t="s">
        <v>282</v>
      </c>
      <c r="C149" s="211" t="s">
        <v>7034</v>
      </c>
      <c r="D149" s="211" t="s">
        <v>564</v>
      </c>
      <c r="E149" s="211" t="s">
        <v>10933</v>
      </c>
      <c r="F149" s="211" t="s">
        <v>5328</v>
      </c>
      <c r="G149" s="211" t="s">
        <v>216</v>
      </c>
      <c r="H149" s="211" t="s">
        <v>216</v>
      </c>
      <c r="I149" s="211" t="s">
        <v>282</v>
      </c>
      <c r="J149" s="211" t="s">
        <v>216</v>
      </c>
      <c r="K149" s="211" t="s">
        <v>282</v>
      </c>
      <c r="L149" s="211" t="s">
        <v>216</v>
      </c>
      <c r="M149" s="211" t="s">
        <v>282</v>
      </c>
      <c r="N149" s="211" t="s">
        <v>5328</v>
      </c>
      <c r="O149" s="211" t="s">
        <v>17964</v>
      </c>
      <c r="P149" s="211" t="s">
        <v>246</v>
      </c>
      <c r="Q149" s="211" t="s">
        <v>282</v>
      </c>
      <c r="R149" s="211" t="s">
        <v>282</v>
      </c>
      <c r="S149" s="211" t="s">
        <v>282</v>
      </c>
      <c r="T149" s="211">
        <v>95</v>
      </c>
      <c r="U149" s="211" t="s">
        <v>183</v>
      </c>
      <c r="V149" s="211" t="s">
        <v>282</v>
      </c>
      <c r="W149" s="211" t="s">
        <v>11789</v>
      </c>
      <c r="X149" s="211" t="s">
        <v>10506</v>
      </c>
      <c r="Y149" s="211" t="s">
        <v>11475</v>
      </c>
      <c r="Z149" s="211" t="s">
        <v>10498</v>
      </c>
      <c r="AA149" s="211">
        <v>6</v>
      </c>
      <c r="AB149" s="211" t="s">
        <v>299</v>
      </c>
      <c r="AC149" s="211">
        <v>24.04</v>
      </c>
      <c r="AD149" s="211">
        <v>3.97</v>
      </c>
      <c r="AE149" s="211" t="s">
        <v>10512</v>
      </c>
      <c r="AF149" s="211" t="s">
        <v>55</v>
      </c>
      <c r="AG149" s="211" t="s">
        <v>13645</v>
      </c>
      <c r="AH149" s="211" t="s">
        <v>273</v>
      </c>
      <c r="AI149" s="211" t="s">
        <v>273</v>
      </c>
      <c r="AJ149" s="211" t="s">
        <v>273</v>
      </c>
      <c r="AK149" s="211" t="s">
        <v>13644</v>
      </c>
      <c r="AL149" s="211">
        <v>62</v>
      </c>
      <c r="AM149" s="211" t="s">
        <v>273</v>
      </c>
      <c r="AN149" s="211" t="s">
        <v>273</v>
      </c>
      <c r="AO149" s="211" t="s">
        <v>273</v>
      </c>
      <c r="AP149" s="211" t="s">
        <v>13646</v>
      </c>
      <c r="AQ149" s="211" t="s">
        <v>10385</v>
      </c>
      <c r="AR149" s="211" t="s">
        <v>22</v>
      </c>
      <c r="AS149" s="211" t="s">
        <v>11282</v>
      </c>
      <c r="AT149" s="211" t="s">
        <v>10390</v>
      </c>
      <c r="AU149" s="211" t="s">
        <v>10400</v>
      </c>
      <c r="AV149" s="211" t="s">
        <v>10390</v>
      </c>
      <c r="AW149" s="211" t="s">
        <v>10391</v>
      </c>
      <c r="AX149" s="211" t="s">
        <v>10391</v>
      </c>
      <c r="AY149" s="211" t="s">
        <v>10391</v>
      </c>
      <c r="AZ149" s="211" t="s">
        <v>10390</v>
      </c>
      <c r="BA149" s="211" t="s">
        <v>10387</v>
      </c>
      <c r="BB149" s="211" t="s">
        <v>10387</v>
      </c>
      <c r="BC149" s="211" t="s">
        <v>10411</v>
      </c>
      <c r="BD149" s="211" t="s">
        <v>4788</v>
      </c>
      <c r="BE149" s="211" t="s">
        <v>10387</v>
      </c>
      <c r="BF149" s="211" t="s">
        <v>282</v>
      </c>
      <c r="BG149" s="211" t="s">
        <v>22</v>
      </c>
      <c r="BH149" s="211" t="s">
        <v>282</v>
      </c>
      <c r="BI149" s="211" t="s">
        <v>10390</v>
      </c>
      <c r="BJ149" s="211" t="s">
        <v>273</v>
      </c>
      <c r="BK149" s="211" t="s">
        <v>10387</v>
      </c>
      <c r="BL149" s="211" t="s">
        <v>282</v>
      </c>
      <c r="BM149" s="211" t="s">
        <v>10390</v>
      </c>
      <c r="BN149" s="211" t="s">
        <v>7044</v>
      </c>
    </row>
    <row r="150" spans="1:93" s="211" customFormat="1" ht="15" customHeight="1" x14ac:dyDescent="0.25">
      <c r="A150" s="211" t="s">
        <v>7219</v>
      </c>
      <c r="B150" s="211" t="s">
        <v>282</v>
      </c>
      <c r="C150" s="211" t="s">
        <v>13660</v>
      </c>
      <c r="D150" s="211" t="s">
        <v>8944</v>
      </c>
      <c r="E150" s="211" t="s">
        <v>12994</v>
      </c>
      <c r="F150" s="211" t="s">
        <v>5328</v>
      </c>
      <c r="G150" s="211" t="s">
        <v>216</v>
      </c>
      <c r="H150" s="211" t="s">
        <v>216</v>
      </c>
      <c r="I150" s="211" t="s">
        <v>282</v>
      </c>
      <c r="J150" s="211" t="s">
        <v>216</v>
      </c>
      <c r="K150" s="211" t="s">
        <v>282</v>
      </c>
      <c r="L150" s="211" t="s">
        <v>216</v>
      </c>
      <c r="M150" s="211" t="s">
        <v>282</v>
      </c>
      <c r="N150" s="211" t="s">
        <v>5328</v>
      </c>
      <c r="O150" s="211" t="s">
        <v>261</v>
      </c>
      <c r="P150" s="211" t="s">
        <v>790</v>
      </c>
      <c r="Q150" s="211" t="s">
        <v>282</v>
      </c>
      <c r="R150" s="211" t="s">
        <v>282</v>
      </c>
      <c r="S150" s="211" t="s">
        <v>282</v>
      </c>
      <c r="T150" s="211">
        <v>200</v>
      </c>
      <c r="U150" s="211" t="s">
        <v>183</v>
      </c>
      <c r="V150" s="211" t="s">
        <v>282</v>
      </c>
      <c r="W150" s="211" t="s">
        <v>13652</v>
      </c>
      <c r="X150" s="211" t="s">
        <v>10506</v>
      </c>
      <c r="Y150" s="211" t="s">
        <v>395</v>
      </c>
      <c r="Z150" s="211" t="s">
        <v>10498</v>
      </c>
      <c r="AA150" s="211">
        <v>8</v>
      </c>
      <c r="AB150" s="211" t="s">
        <v>273</v>
      </c>
      <c r="AC150" s="211" t="s">
        <v>273</v>
      </c>
      <c r="AD150" s="211" t="s">
        <v>273</v>
      </c>
      <c r="AE150" s="211" t="s">
        <v>10512</v>
      </c>
      <c r="AF150" s="211" t="s">
        <v>10364</v>
      </c>
      <c r="AG150" s="211" t="s">
        <v>13659</v>
      </c>
      <c r="AH150" s="211" t="s">
        <v>273</v>
      </c>
      <c r="AI150" s="211" t="s">
        <v>273</v>
      </c>
      <c r="AJ150" s="211" t="s">
        <v>273</v>
      </c>
      <c r="AK150" s="211" t="s">
        <v>13658</v>
      </c>
      <c r="AL150" s="211">
        <v>44</v>
      </c>
      <c r="AM150" s="211" t="s">
        <v>273</v>
      </c>
      <c r="AN150" s="211" t="s">
        <v>273</v>
      </c>
      <c r="AO150" s="211" t="s">
        <v>273</v>
      </c>
      <c r="AP150" s="211" t="s">
        <v>13651</v>
      </c>
      <c r="AQ150" s="211" t="s">
        <v>10385</v>
      </c>
      <c r="AR150" s="211" t="s">
        <v>10387</v>
      </c>
      <c r="AS150" s="211" t="s">
        <v>13656</v>
      </c>
      <c r="AT150" s="211" t="s">
        <v>10391</v>
      </c>
      <c r="AU150" s="211" t="s">
        <v>10400</v>
      </c>
      <c r="AV150" s="211" t="s">
        <v>10390</v>
      </c>
      <c r="AW150" s="211" t="s">
        <v>4788</v>
      </c>
      <c r="AX150" s="211" t="s">
        <v>4788</v>
      </c>
      <c r="AY150" s="211" t="s">
        <v>4788</v>
      </c>
      <c r="AZ150" s="211" t="s">
        <v>10390</v>
      </c>
      <c r="BA150" s="211" t="s">
        <v>22</v>
      </c>
      <c r="BB150" s="211" t="s">
        <v>10387</v>
      </c>
      <c r="BC150" s="211" t="s">
        <v>10412</v>
      </c>
      <c r="BD150" s="211" t="s">
        <v>4788</v>
      </c>
      <c r="BE150" s="211" t="s">
        <v>10387</v>
      </c>
      <c r="BF150" s="211" t="s">
        <v>282</v>
      </c>
      <c r="BG150" s="211" t="s">
        <v>22</v>
      </c>
      <c r="BH150" s="211" t="s">
        <v>282</v>
      </c>
      <c r="BI150" s="211" t="s">
        <v>10390</v>
      </c>
      <c r="BJ150" s="211" t="s">
        <v>10612</v>
      </c>
      <c r="BK150" s="211" t="s">
        <v>10387</v>
      </c>
      <c r="BL150" s="211" t="s">
        <v>282</v>
      </c>
      <c r="BM150" s="211" t="s">
        <v>10391</v>
      </c>
      <c r="BN150" s="211" t="s">
        <v>7220</v>
      </c>
    </row>
    <row r="151" spans="1:93" s="211" customFormat="1" ht="15" customHeight="1" x14ac:dyDescent="0.25">
      <c r="A151" s="211" t="s">
        <v>2171</v>
      </c>
      <c r="B151" s="211" t="s">
        <v>282</v>
      </c>
      <c r="C151" s="211" t="s">
        <v>282</v>
      </c>
      <c r="D151" s="211" t="s">
        <v>564</v>
      </c>
      <c r="E151" s="211" t="s">
        <v>12994</v>
      </c>
      <c r="F151" s="211" t="s">
        <v>5328</v>
      </c>
      <c r="G151" s="211" t="s">
        <v>216</v>
      </c>
      <c r="H151" s="211" t="s">
        <v>216</v>
      </c>
      <c r="I151" s="211" t="s">
        <v>282</v>
      </c>
      <c r="J151" s="211" t="s">
        <v>216</v>
      </c>
      <c r="K151" s="211" t="s">
        <v>282</v>
      </c>
      <c r="L151" s="211" t="s">
        <v>216</v>
      </c>
      <c r="M151" s="211" t="s">
        <v>282</v>
      </c>
      <c r="N151" s="211" t="s">
        <v>5328</v>
      </c>
      <c r="O151" s="211" t="s">
        <v>272</v>
      </c>
      <c r="P151" s="211" t="s">
        <v>252</v>
      </c>
      <c r="Q151" s="211" t="s">
        <v>282</v>
      </c>
      <c r="R151" s="211" t="s">
        <v>282</v>
      </c>
      <c r="S151" s="211" t="s">
        <v>282</v>
      </c>
      <c r="T151" s="211">
        <v>80</v>
      </c>
      <c r="U151" s="211" t="s">
        <v>183</v>
      </c>
      <c r="V151" s="211" t="s">
        <v>282</v>
      </c>
      <c r="W151" s="211" t="s">
        <v>10651</v>
      </c>
      <c r="X151" s="211" t="s">
        <v>10506</v>
      </c>
      <c r="Y151" s="211" t="s">
        <v>395</v>
      </c>
      <c r="Z151" s="211" t="s">
        <v>10498</v>
      </c>
      <c r="AA151" s="211">
        <v>6</v>
      </c>
      <c r="AB151" s="211" t="s">
        <v>299</v>
      </c>
      <c r="AC151" s="211">
        <v>35.1</v>
      </c>
      <c r="AD151" s="211">
        <v>5.15</v>
      </c>
      <c r="AE151" s="211" t="s">
        <v>10512</v>
      </c>
      <c r="AF151" s="211" t="s">
        <v>10364</v>
      </c>
      <c r="AG151" s="211" t="s">
        <v>13667</v>
      </c>
      <c r="AH151" s="211" t="s">
        <v>273</v>
      </c>
      <c r="AI151" s="211" t="s">
        <v>273</v>
      </c>
      <c r="AJ151" s="211" t="s">
        <v>13665</v>
      </c>
      <c r="AK151" s="211" t="s">
        <v>13666</v>
      </c>
      <c r="AL151" s="211">
        <v>67</v>
      </c>
      <c r="AM151" s="211" t="s">
        <v>273</v>
      </c>
      <c r="AN151" s="211" t="s">
        <v>273</v>
      </c>
      <c r="AO151" s="211">
        <v>87</v>
      </c>
      <c r="AP151" s="211" t="s">
        <v>13662</v>
      </c>
      <c r="AQ151" s="211" t="s">
        <v>10385</v>
      </c>
      <c r="AR151" s="211" t="s">
        <v>22</v>
      </c>
      <c r="AS151" s="211" t="s">
        <v>13664</v>
      </c>
      <c r="AT151" s="211" t="s">
        <v>10390</v>
      </c>
      <c r="AU151" s="211" t="s">
        <v>10400</v>
      </c>
      <c r="AV151" s="211" t="s">
        <v>10390</v>
      </c>
      <c r="AW151" s="211" t="s">
        <v>10391</v>
      </c>
      <c r="AX151" s="211" t="s">
        <v>10391</v>
      </c>
      <c r="AY151" s="211" t="s">
        <v>10391</v>
      </c>
      <c r="AZ151" s="211" t="s">
        <v>4788</v>
      </c>
      <c r="BA151" s="211" t="s">
        <v>22</v>
      </c>
      <c r="BB151" s="211" t="s">
        <v>10387</v>
      </c>
      <c r="BC151" s="211" t="s">
        <v>10411</v>
      </c>
      <c r="BD151" s="299" t="s">
        <v>10390</v>
      </c>
      <c r="BE151" s="211" t="s">
        <v>10387</v>
      </c>
      <c r="BF151" s="211" t="s">
        <v>282</v>
      </c>
      <c r="BG151" s="211" t="s">
        <v>22</v>
      </c>
      <c r="BH151" s="211" t="s">
        <v>282</v>
      </c>
      <c r="BI151" s="211" t="s">
        <v>10390</v>
      </c>
      <c r="BJ151" s="211" t="s">
        <v>273</v>
      </c>
      <c r="BK151" s="211" t="s">
        <v>10387</v>
      </c>
      <c r="BL151" s="211" t="s">
        <v>282</v>
      </c>
      <c r="BM151" s="211" t="s">
        <v>10390</v>
      </c>
      <c r="BN151" s="143" t="s">
        <v>2172</v>
      </c>
    </row>
    <row r="152" spans="1:93" s="145" customFormat="1" ht="15" customHeight="1" x14ac:dyDescent="0.25">
      <c r="A152" s="211" t="s">
        <v>7437</v>
      </c>
      <c r="B152" s="211" t="s">
        <v>282</v>
      </c>
      <c r="C152" s="211" t="s">
        <v>13671</v>
      </c>
      <c r="D152" s="211" t="s">
        <v>8944</v>
      </c>
      <c r="E152" s="211" t="s">
        <v>12994</v>
      </c>
      <c r="F152" s="211" t="s">
        <v>5328</v>
      </c>
      <c r="G152" s="211" t="s">
        <v>216</v>
      </c>
      <c r="H152" s="211" t="s">
        <v>216</v>
      </c>
      <c r="I152" s="211" t="s">
        <v>282</v>
      </c>
      <c r="J152" s="211" t="s">
        <v>216</v>
      </c>
      <c r="K152" s="211" t="s">
        <v>282</v>
      </c>
      <c r="L152" s="211" t="s">
        <v>216</v>
      </c>
      <c r="M152" s="211" t="s">
        <v>282</v>
      </c>
      <c r="N152" s="211" t="s">
        <v>5328</v>
      </c>
      <c r="O152" s="211" t="s">
        <v>256</v>
      </c>
      <c r="P152" s="211" t="s">
        <v>790</v>
      </c>
      <c r="Q152" s="211" t="s">
        <v>282</v>
      </c>
      <c r="R152" s="211" t="s">
        <v>282</v>
      </c>
      <c r="S152" s="211" t="s">
        <v>282</v>
      </c>
      <c r="T152" s="211">
        <v>341</v>
      </c>
      <c r="U152" s="211" t="s">
        <v>183</v>
      </c>
      <c r="V152" s="211" t="s">
        <v>282</v>
      </c>
      <c r="W152" s="211" t="s">
        <v>143</v>
      </c>
      <c r="X152" s="211" t="s">
        <v>10506</v>
      </c>
      <c r="Y152" s="211" t="s">
        <v>395</v>
      </c>
      <c r="Z152" s="211" t="s">
        <v>10498</v>
      </c>
      <c r="AA152" s="211">
        <v>6</v>
      </c>
      <c r="AB152" s="211" t="s">
        <v>299</v>
      </c>
      <c r="AC152" s="211">
        <v>27.05</v>
      </c>
      <c r="AD152" s="211" t="s">
        <v>273</v>
      </c>
      <c r="AE152" s="211" t="s">
        <v>10512</v>
      </c>
      <c r="AF152" s="211" t="s">
        <v>10364</v>
      </c>
      <c r="AG152" s="211" t="s">
        <v>273</v>
      </c>
      <c r="AH152" s="211" t="s">
        <v>273</v>
      </c>
      <c r="AI152" s="211" t="s">
        <v>273</v>
      </c>
      <c r="AJ152" s="211" t="s">
        <v>273</v>
      </c>
      <c r="AK152" s="211" t="s">
        <v>13672</v>
      </c>
      <c r="AL152" s="211">
        <v>51</v>
      </c>
      <c r="AM152" s="211" t="s">
        <v>273</v>
      </c>
      <c r="AN152" s="211" t="s">
        <v>273</v>
      </c>
      <c r="AO152" s="211" t="s">
        <v>273</v>
      </c>
      <c r="AP152" s="211" t="s">
        <v>13669</v>
      </c>
      <c r="AQ152" s="211" t="s">
        <v>10385</v>
      </c>
      <c r="AR152" s="211" t="s">
        <v>22</v>
      </c>
      <c r="AS152" s="211" t="s">
        <v>11282</v>
      </c>
      <c r="AT152" s="211" t="s">
        <v>10390</v>
      </c>
      <c r="AU152" s="211" t="s">
        <v>10400</v>
      </c>
      <c r="AV152" s="211" t="s">
        <v>10390</v>
      </c>
      <c r="AW152" s="211" t="s">
        <v>4788</v>
      </c>
      <c r="AX152" s="211" t="s">
        <v>4788</v>
      </c>
      <c r="AY152" s="211" t="s">
        <v>4788</v>
      </c>
      <c r="AZ152" s="211" t="s">
        <v>10390</v>
      </c>
      <c r="BA152" s="211" t="s">
        <v>22</v>
      </c>
      <c r="BB152" s="211" t="s">
        <v>10387</v>
      </c>
      <c r="BC152" s="211" t="s">
        <v>10412</v>
      </c>
      <c r="BD152" s="211" t="s">
        <v>4788</v>
      </c>
      <c r="BE152" s="211" t="s">
        <v>10387</v>
      </c>
      <c r="BF152" s="211" t="s">
        <v>282</v>
      </c>
      <c r="BG152" s="211" t="s">
        <v>10387</v>
      </c>
      <c r="BH152" s="211" t="s">
        <v>11166</v>
      </c>
      <c r="BI152" s="211" t="s">
        <v>10391</v>
      </c>
      <c r="BJ152" s="211" t="s">
        <v>13668</v>
      </c>
      <c r="BK152" s="211" t="s">
        <v>22</v>
      </c>
      <c r="BL152" s="211" t="s">
        <v>11171</v>
      </c>
      <c r="BM152" s="211" t="s">
        <v>10391</v>
      </c>
      <c r="BN152" s="143" t="s">
        <v>7438</v>
      </c>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c r="CO152" s="211"/>
    </row>
    <row r="153" spans="1:93" s="145" customFormat="1" ht="15" customHeight="1" x14ac:dyDescent="0.25">
      <c r="A153" s="211" t="s">
        <v>420</v>
      </c>
      <c r="B153" s="211" t="s">
        <v>5229</v>
      </c>
      <c r="C153" s="211" t="s">
        <v>17923</v>
      </c>
      <c r="D153" s="209" t="s">
        <v>841</v>
      </c>
      <c r="E153" s="209" t="s">
        <v>10933</v>
      </c>
      <c r="F153" s="211" t="s">
        <v>216</v>
      </c>
      <c r="G153" s="211" t="s">
        <v>216</v>
      </c>
      <c r="H153" s="211" t="s">
        <v>216</v>
      </c>
      <c r="I153" s="211" t="s">
        <v>282</v>
      </c>
      <c r="J153" s="211" t="s">
        <v>216</v>
      </c>
      <c r="K153" s="211" t="s">
        <v>282</v>
      </c>
      <c r="L153" s="211" t="s">
        <v>216</v>
      </c>
      <c r="M153" s="211" t="s">
        <v>282</v>
      </c>
      <c r="N153" s="211" t="s">
        <v>216</v>
      </c>
      <c r="O153" s="211" t="s">
        <v>10470</v>
      </c>
      <c r="P153" s="211" t="s">
        <v>10470</v>
      </c>
      <c r="Q153" s="211" t="s">
        <v>10471</v>
      </c>
      <c r="R153" s="211" t="s">
        <v>10471</v>
      </c>
      <c r="S153" s="211" t="s">
        <v>10470</v>
      </c>
      <c r="T153" s="211">
        <v>80</v>
      </c>
      <c r="U153" s="211" t="s">
        <v>183</v>
      </c>
      <c r="V153" s="211" t="s">
        <v>282</v>
      </c>
      <c r="W153" s="211" t="s">
        <v>143</v>
      </c>
      <c r="X153" s="211" t="s">
        <v>273</v>
      </c>
      <c r="Y153" s="211" t="s">
        <v>395</v>
      </c>
      <c r="Z153" s="211" t="s">
        <v>10498</v>
      </c>
      <c r="AA153" s="211">
        <v>12</v>
      </c>
      <c r="AB153" s="211" t="s">
        <v>299</v>
      </c>
      <c r="AC153" s="211">
        <v>19.399999999999999</v>
      </c>
      <c r="AD153" s="211">
        <v>2.2999999999999998</v>
      </c>
      <c r="AE153" s="211" t="s">
        <v>10512</v>
      </c>
      <c r="AF153" s="211" t="s">
        <v>10364</v>
      </c>
      <c r="AG153" s="211" t="s">
        <v>273</v>
      </c>
      <c r="AH153" s="211">
        <v>17</v>
      </c>
      <c r="AI153" s="211" t="s">
        <v>273</v>
      </c>
      <c r="AJ153" s="211" t="s">
        <v>273</v>
      </c>
      <c r="AK153" s="211" t="s">
        <v>11078</v>
      </c>
      <c r="AL153" s="211">
        <v>75</v>
      </c>
      <c r="AM153" s="211">
        <v>25</v>
      </c>
      <c r="AN153" s="211" t="s">
        <v>273</v>
      </c>
      <c r="AO153" s="211">
        <v>55</v>
      </c>
      <c r="AP153" s="211" t="s">
        <v>11068</v>
      </c>
      <c r="AQ153" s="211" t="s">
        <v>10376</v>
      </c>
      <c r="AR153" s="211" t="s">
        <v>22</v>
      </c>
      <c r="AS153" s="211" t="s">
        <v>11079</v>
      </c>
      <c r="AT153" s="211" t="s">
        <v>4788</v>
      </c>
      <c r="AU153" s="211" t="s">
        <v>10397</v>
      </c>
      <c r="AV153" s="211" t="s">
        <v>4788</v>
      </c>
      <c r="AW153" s="211" t="s">
        <v>10391</v>
      </c>
      <c r="AX153" s="211" t="s">
        <v>10391</v>
      </c>
      <c r="AY153" s="211" t="s">
        <v>10391</v>
      </c>
      <c r="AZ153" s="211" t="s">
        <v>4788</v>
      </c>
      <c r="BA153" s="211" t="s">
        <v>22</v>
      </c>
      <c r="BB153" s="211" t="s">
        <v>10387</v>
      </c>
      <c r="BC153" s="211" t="s">
        <v>248</v>
      </c>
      <c r="BD153" s="211" t="s">
        <v>4788</v>
      </c>
      <c r="BE153" s="211" t="s">
        <v>22</v>
      </c>
      <c r="BF153" s="211" t="s">
        <v>1010</v>
      </c>
      <c r="BG153" s="211" t="s">
        <v>10387</v>
      </c>
      <c r="BH153" s="211" t="s">
        <v>11081</v>
      </c>
      <c r="BI153" s="211" t="s">
        <v>10391</v>
      </c>
      <c r="BJ153" s="211" t="s">
        <v>11080</v>
      </c>
      <c r="BK153" s="211" t="s">
        <v>10387</v>
      </c>
      <c r="BL153" s="211" t="s">
        <v>282</v>
      </c>
      <c r="BM153" s="211" t="s">
        <v>10391</v>
      </c>
      <c r="BN153" s="211" t="s">
        <v>11067</v>
      </c>
      <c r="BO153" s="211"/>
      <c r="BP153" s="211"/>
      <c r="BQ153" s="211"/>
      <c r="BR153" s="211"/>
      <c r="BS153" s="211"/>
      <c r="BT153" s="211"/>
      <c r="BU153" s="209"/>
      <c r="BV153" s="209"/>
      <c r="BW153" s="209"/>
      <c r="BX153" s="209"/>
      <c r="BY153" s="209"/>
      <c r="BZ153" s="209"/>
      <c r="CA153" s="209"/>
      <c r="CB153" s="209"/>
      <c r="CC153" s="209"/>
      <c r="CD153" s="209"/>
      <c r="CE153" s="209"/>
      <c r="CF153" s="209"/>
      <c r="CG153" s="209"/>
      <c r="CH153" s="209"/>
      <c r="CI153" s="209"/>
      <c r="CJ153" s="209"/>
      <c r="CK153" s="209"/>
      <c r="CL153" s="209"/>
      <c r="CM153" s="209"/>
      <c r="CN153" s="209"/>
      <c r="CO153" s="209"/>
    </row>
    <row r="154" spans="1:93" s="211" customFormat="1" ht="15" customHeight="1" x14ac:dyDescent="0.25">
      <c r="A154" s="211" t="s">
        <v>7439</v>
      </c>
      <c r="B154" s="211" t="s">
        <v>282</v>
      </c>
      <c r="C154" s="211" t="s">
        <v>13678</v>
      </c>
      <c r="D154" s="211" t="s">
        <v>8944</v>
      </c>
      <c r="E154" s="211" t="s">
        <v>10933</v>
      </c>
      <c r="F154" s="211" t="s">
        <v>5328</v>
      </c>
      <c r="G154" s="211" t="s">
        <v>216</v>
      </c>
      <c r="H154" s="211" t="s">
        <v>216</v>
      </c>
      <c r="I154" s="211" t="s">
        <v>282</v>
      </c>
      <c r="J154" s="211" t="s">
        <v>216</v>
      </c>
      <c r="K154" s="211" t="s">
        <v>282</v>
      </c>
      <c r="L154" s="211" t="s">
        <v>216</v>
      </c>
      <c r="M154" s="211" t="s">
        <v>282</v>
      </c>
      <c r="N154" s="211" t="s">
        <v>5328</v>
      </c>
      <c r="O154" s="211" t="s">
        <v>266</v>
      </c>
      <c r="P154" s="211" t="s">
        <v>256</v>
      </c>
      <c r="Q154" s="211" t="s">
        <v>282</v>
      </c>
      <c r="R154" s="211" t="s">
        <v>282</v>
      </c>
      <c r="S154" s="211" t="s">
        <v>282</v>
      </c>
      <c r="T154" s="211">
        <v>148</v>
      </c>
      <c r="U154" s="211" t="s">
        <v>183</v>
      </c>
      <c r="V154" s="211" t="s">
        <v>282</v>
      </c>
      <c r="W154" s="211" t="s">
        <v>12903</v>
      </c>
      <c r="X154" s="211" t="s">
        <v>10506</v>
      </c>
      <c r="Y154" s="211" t="s">
        <v>395</v>
      </c>
      <c r="Z154" s="211" t="s">
        <v>10498</v>
      </c>
      <c r="AA154" s="211">
        <v>6</v>
      </c>
      <c r="AB154" s="211" t="s">
        <v>299</v>
      </c>
      <c r="AC154" s="211">
        <v>25.16</v>
      </c>
      <c r="AD154" s="211" t="s">
        <v>273</v>
      </c>
      <c r="AE154" s="211" t="s">
        <v>10512</v>
      </c>
      <c r="AF154" s="211" t="s">
        <v>10364</v>
      </c>
      <c r="AG154" s="211" t="s">
        <v>273</v>
      </c>
      <c r="AH154" s="211" t="s">
        <v>273</v>
      </c>
      <c r="AI154" s="211" t="s">
        <v>273</v>
      </c>
      <c r="AJ154" s="211" t="s">
        <v>273</v>
      </c>
      <c r="AK154" s="211" t="s">
        <v>13679</v>
      </c>
      <c r="AL154" s="211">
        <v>69</v>
      </c>
      <c r="AM154" s="211" t="s">
        <v>273</v>
      </c>
      <c r="AN154" s="211" t="s">
        <v>273</v>
      </c>
      <c r="AO154" s="211" t="s">
        <v>273</v>
      </c>
      <c r="AP154" s="211" t="s">
        <v>13457</v>
      </c>
      <c r="AQ154" s="211" t="s">
        <v>10385</v>
      </c>
      <c r="AR154" s="211" t="s">
        <v>55</v>
      </c>
      <c r="AS154" s="211" t="s">
        <v>13681</v>
      </c>
      <c r="AT154" s="211" t="s">
        <v>10390</v>
      </c>
      <c r="AU154" s="211" t="s">
        <v>10400</v>
      </c>
      <c r="AV154" s="211" t="s">
        <v>10390</v>
      </c>
      <c r="AW154" s="211" t="s">
        <v>4788</v>
      </c>
      <c r="AX154" s="211" t="s">
        <v>4788</v>
      </c>
      <c r="AY154" s="211" t="s">
        <v>4788</v>
      </c>
      <c r="AZ154" s="211" t="s">
        <v>10390</v>
      </c>
      <c r="BA154" s="211" t="s">
        <v>10387</v>
      </c>
      <c r="BB154" s="211" t="s">
        <v>10387</v>
      </c>
      <c r="BC154" s="211" t="s">
        <v>10412</v>
      </c>
      <c r="BD154" s="211" t="s">
        <v>4788</v>
      </c>
      <c r="BE154" s="211" t="s">
        <v>10387</v>
      </c>
      <c r="BF154" s="211" t="s">
        <v>282</v>
      </c>
      <c r="BG154" s="211" t="s">
        <v>22</v>
      </c>
      <c r="BH154" s="211" t="s">
        <v>13459</v>
      </c>
      <c r="BI154" s="211" t="s">
        <v>4788</v>
      </c>
      <c r="BJ154" s="211" t="s">
        <v>12885</v>
      </c>
      <c r="BK154" s="211" t="s">
        <v>22</v>
      </c>
      <c r="BL154" s="211" t="s">
        <v>273</v>
      </c>
      <c r="BM154" s="211" t="s">
        <v>10391</v>
      </c>
      <c r="BN154" s="211" t="s">
        <v>7440</v>
      </c>
    </row>
    <row r="155" spans="1:93" s="211" customFormat="1" ht="15" hidden="1" customHeight="1" x14ac:dyDescent="0.25">
      <c r="A155" s="211" t="s">
        <v>9238</v>
      </c>
      <c r="B155" s="211" t="s">
        <v>282</v>
      </c>
      <c r="C155" s="211" t="s">
        <v>9239</v>
      </c>
      <c r="D155" s="211" t="s">
        <v>8944</v>
      </c>
      <c r="E155" s="211" t="s">
        <v>10933</v>
      </c>
      <c r="F155" s="211" t="s">
        <v>5328</v>
      </c>
      <c r="G155" s="211" t="s">
        <v>5328</v>
      </c>
      <c r="H155" s="211" t="s">
        <v>5328</v>
      </c>
      <c r="I155" s="211" t="s">
        <v>13682</v>
      </c>
      <c r="J155" s="211" t="s">
        <v>5328</v>
      </c>
      <c r="K155" s="211" t="s">
        <v>13691</v>
      </c>
      <c r="L155" s="211" t="s">
        <v>5328</v>
      </c>
      <c r="M155" s="211" t="s">
        <v>13692</v>
      </c>
      <c r="N155" s="211" t="s">
        <v>5328</v>
      </c>
      <c r="O155" s="211" t="s">
        <v>11507</v>
      </c>
      <c r="P155" s="211" t="s">
        <v>636</v>
      </c>
      <c r="Q155" s="211" t="s">
        <v>282</v>
      </c>
      <c r="R155" s="211" t="s">
        <v>282</v>
      </c>
      <c r="S155" s="211" t="s">
        <v>282</v>
      </c>
      <c r="T155" s="211">
        <v>150</v>
      </c>
      <c r="U155" s="211" t="s">
        <v>183</v>
      </c>
      <c r="V155" s="211" t="s">
        <v>282</v>
      </c>
      <c r="W155" s="211" t="s">
        <v>12092</v>
      </c>
      <c r="X155" s="211" t="s">
        <v>273</v>
      </c>
      <c r="Y155" s="211" t="s">
        <v>395</v>
      </c>
      <c r="Z155" s="211" t="s">
        <v>10498</v>
      </c>
      <c r="AA155" s="211">
        <v>7</v>
      </c>
      <c r="AB155" s="211" t="s">
        <v>220</v>
      </c>
      <c r="AC155" s="211">
        <v>22.79</v>
      </c>
      <c r="AD155" s="211">
        <v>9.16</v>
      </c>
      <c r="AE155" s="211" t="s">
        <v>10499</v>
      </c>
      <c r="AF155" s="211" t="s">
        <v>10365</v>
      </c>
      <c r="AG155" s="211" t="s">
        <v>273</v>
      </c>
      <c r="AH155" s="211" t="s">
        <v>273</v>
      </c>
      <c r="AI155" s="211" t="s">
        <v>273</v>
      </c>
      <c r="AJ155" s="211" t="s">
        <v>273</v>
      </c>
      <c r="AK155" s="211" t="s">
        <v>13688</v>
      </c>
      <c r="AL155" s="211">
        <v>83</v>
      </c>
      <c r="AM155" s="211" t="s">
        <v>273</v>
      </c>
      <c r="AN155" s="211">
        <v>100</v>
      </c>
      <c r="AO155" s="211">
        <v>62</v>
      </c>
      <c r="AP155" s="211" t="s">
        <v>13684</v>
      </c>
      <c r="AQ155" s="211" t="s">
        <v>10376</v>
      </c>
      <c r="AR155" s="211" t="s">
        <v>22</v>
      </c>
      <c r="AS155" s="211" t="s">
        <v>13689</v>
      </c>
      <c r="AT155" s="211" t="s">
        <v>4788</v>
      </c>
      <c r="AU155" s="211" t="s">
        <v>10394</v>
      </c>
      <c r="AV155" s="211" t="s">
        <v>4788</v>
      </c>
      <c r="AW155" s="211" t="s">
        <v>10391</v>
      </c>
      <c r="AX155" s="211" t="s">
        <v>10391</v>
      </c>
      <c r="AY155" s="211" t="s">
        <v>10391</v>
      </c>
      <c r="AZ155" s="211" t="s">
        <v>10390</v>
      </c>
      <c r="BA155" s="211" t="s">
        <v>10387</v>
      </c>
      <c r="BB155" s="211" t="s">
        <v>10387</v>
      </c>
      <c r="BC155" s="211" t="s">
        <v>248</v>
      </c>
      <c r="BD155" s="211" t="s">
        <v>4788</v>
      </c>
      <c r="BE155" s="211" t="s">
        <v>22</v>
      </c>
      <c r="BF155" s="211" t="s">
        <v>13683</v>
      </c>
      <c r="BG155" s="211" t="s">
        <v>22</v>
      </c>
      <c r="BH155" s="211" t="s">
        <v>282</v>
      </c>
      <c r="BI155" s="211" t="s">
        <v>4788</v>
      </c>
      <c r="BJ155" s="211" t="s">
        <v>13695</v>
      </c>
      <c r="BK155" s="211" t="s">
        <v>10387</v>
      </c>
      <c r="BL155" s="211" t="s">
        <v>282</v>
      </c>
      <c r="BM155" s="211" t="s">
        <v>4788</v>
      </c>
      <c r="BN155" s="211" t="s">
        <v>9240</v>
      </c>
    </row>
    <row r="156" spans="1:93" s="211" customFormat="1" ht="15" hidden="1" customHeight="1" x14ac:dyDescent="0.25">
      <c r="A156" s="211" t="s">
        <v>8108</v>
      </c>
      <c r="B156" s="211" t="s">
        <v>282</v>
      </c>
      <c r="C156" s="211" t="s">
        <v>13703</v>
      </c>
      <c r="D156" s="211" t="s">
        <v>7848</v>
      </c>
      <c r="E156" s="211" t="s">
        <v>10933</v>
      </c>
      <c r="F156" s="211" t="s">
        <v>5328</v>
      </c>
      <c r="G156" s="211" t="s">
        <v>216</v>
      </c>
      <c r="H156" s="211" t="s">
        <v>5328</v>
      </c>
      <c r="I156" s="211">
        <v>3</v>
      </c>
      <c r="J156" s="211" t="s">
        <v>5328</v>
      </c>
      <c r="K156" s="211" t="s">
        <v>13697</v>
      </c>
      <c r="L156" s="211" t="s">
        <v>5328</v>
      </c>
      <c r="M156" s="211" t="s">
        <v>13158</v>
      </c>
      <c r="N156" s="211" t="s">
        <v>5328</v>
      </c>
      <c r="O156" s="211" t="s">
        <v>673</v>
      </c>
      <c r="P156" s="211" t="s">
        <v>636</v>
      </c>
      <c r="Q156" s="211" t="s">
        <v>282</v>
      </c>
      <c r="R156" s="211" t="s">
        <v>282</v>
      </c>
      <c r="S156" s="211" t="s">
        <v>282</v>
      </c>
      <c r="T156" s="211">
        <v>204</v>
      </c>
      <c r="U156" s="211" t="s">
        <v>183</v>
      </c>
      <c r="V156" s="211" t="s">
        <v>282</v>
      </c>
      <c r="W156" s="211" t="s">
        <v>12092</v>
      </c>
      <c r="X156" s="211" t="s">
        <v>273</v>
      </c>
      <c r="Y156" s="211" t="s">
        <v>395</v>
      </c>
      <c r="Z156" s="211" t="s">
        <v>10498</v>
      </c>
      <c r="AA156" s="211">
        <v>7</v>
      </c>
      <c r="AB156" s="211" t="s">
        <v>299</v>
      </c>
      <c r="AC156" s="211">
        <v>14.17</v>
      </c>
      <c r="AD156" s="211">
        <v>6.52</v>
      </c>
      <c r="AE156" s="211" t="s">
        <v>10499</v>
      </c>
      <c r="AF156" s="211" t="s">
        <v>10365</v>
      </c>
      <c r="AG156" s="211" t="s">
        <v>273</v>
      </c>
      <c r="AH156" s="211" t="s">
        <v>273</v>
      </c>
      <c r="AI156" s="211" t="s">
        <v>273</v>
      </c>
      <c r="AJ156" s="211" t="s">
        <v>273</v>
      </c>
      <c r="AK156" s="211" t="s">
        <v>13704</v>
      </c>
      <c r="AL156" s="211">
        <v>80</v>
      </c>
      <c r="AM156" s="211">
        <v>22</v>
      </c>
      <c r="AN156" s="211">
        <v>87</v>
      </c>
      <c r="AO156" s="211">
        <v>58</v>
      </c>
      <c r="AP156" s="211" t="s">
        <v>13700</v>
      </c>
      <c r="AQ156" s="211" t="s">
        <v>10376</v>
      </c>
      <c r="AR156" s="211" t="s">
        <v>22</v>
      </c>
      <c r="AS156" s="211" t="s">
        <v>13702</v>
      </c>
      <c r="AT156" s="211" t="s">
        <v>4788</v>
      </c>
      <c r="AU156" s="211" t="s">
        <v>10394</v>
      </c>
      <c r="AV156" s="211" t="s">
        <v>4788</v>
      </c>
      <c r="AW156" s="211" t="s">
        <v>10391</v>
      </c>
      <c r="AX156" s="211" t="s">
        <v>10391</v>
      </c>
      <c r="AY156" s="211" t="s">
        <v>10391</v>
      </c>
      <c r="AZ156" s="211" t="s">
        <v>4788</v>
      </c>
      <c r="BA156" s="211" t="s">
        <v>10387</v>
      </c>
      <c r="BB156" s="211" t="s">
        <v>10387</v>
      </c>
      <c r="BC156" s="211" t="s">
        <v>248</v>
      </c>
      <c r="BD156" s="211" t="s">
        <v>4788</v>
      </c>
      <c r="BE156" s="211" t="s">
        <v>22</v>
      </c>
      <c r="BF156" s="211" t="s">
        <v>13699</v>
      </c>
      <c r="BG156" s="211" t="s">
        <v>22</v>
      </c>
      <c r="BH156" s="211" t="s">
        <v>282</v>
      </c>
      <c r="BI156" s="211" t="s">
        <v>4788</v>
      </c>
      <c r="BJ156" s="211" t="s">
        <v>13696</v>
      </c>
      <c r="BK156" s="211" t="s">
        <v>10387</v>
      </c>
      <c r="BL156" s="211" t="s">
        <v>282</v>
      </c>
      <c r="BM156" s="211" t="s">
        <v>4788</v>
      </c>
      <c r="BN156" s="211" t="s">
        <v>8109</v>
      </c>
    </row>
    <row r="157" spans="1:93" s="211" customFormat="1" ht="15" customHeight="1" x14ac:dyDescent="0.25">
      <c r="A157" s="211" t="s">
        <v>9053</v>
      </c>
      <c r="B157" s="211" t="s">
        <v>282</v>
      </c>
      <c r="C157" s="211" t="s">
        <v>17924</v>
      </c>
      <c r="D157" s="211" t="s">
        <v>8944</v>
      </c>
      <c r="E157" s="211" t="s">
        <v>10933</v>
      </c>
      <c r="F157" s="211" t="s">
        <v>5328</v>
      </c>
      <c r="G157" s="211" t="s">
        <v>5328</v>
      </c>
      <c r="H157" s="211" t="s">
        <v>5328</v>
      </c>
      <c r="I157" s="211" t="s">
        <v>13719</v>
      </c>
      <c r="J157" s="211" t="s">
        <v>216</v>
      </c>
      <c r="K157" s="211" t="s">
        <v>282</v>
      </c>
      <c r="L157" s="211" t="s">
        <v>216</v>
      </c>
      <c r="M157" s="211" t="s">
        <v>282</v>
      </c>
      <c r="N157" s="211" t="s">
        <v>216</v>
      </c>
      <c r="O157" s="211" t="s">
        <v>10458</v>
      </c>
      <c r="P157" s="211" t="s">
        <v>10458</v>
      </c>
      <c r="Q157" s="211" t="s">
        <v>282</v>
      </c>
      <c r="R157" s="211" t="s">
        <v>282</v>
      </c>
      <c r="S157" s="211" t="s">
        <v>282</v>
      </c>
      <c r="T157" s="211">
        <v>241</v>
      </c>
      <c r="U157" s="211" t="s">
        <v>183</v>
      </c>
      <c r="V157" s="211" t="s">
        <v>10</v>
      </c>
      <c r="W157" s="211" t="s">
        <v>143</v>
      </c>
      <c r="X157" s="211" t="s">
        <v>10506</v>
      </c>
      <c r="Y157" s="211" t="s">
        <v>395</v>
      </c>
      <c r="Z157" s="211" t="s">
        <v>10770</v>
      </c>
      <c r="AA157" s="211">
        <v>8</v>
      </c>
      <c r="AB157" s="211" t="s">
        <v>193</v>
      </c>
      <c r="AC157" s="211">
        <v>26.8</v>
      </c>
      <c r="AD157" s="211">
        <v>10</v>
      </c>
      <c r="AE157" s="211" t="s">
        <v>10512</v>
      </c>
      <c r="AF157" s="211" t="s">
        <v>10364</v>
      </c>
      <c r="AG157" s="211" t="s">
        <v>273</v>
      </c>
      <c r="AH157" s="211" t="s">
        <v>273</v>
      </c>
      <c r="AI157" s="211" t="s">
        <v>273</v>
      </c>
      <c r="AJ157" s="211" t="s">
        <v>273</v>
      </c>
      <c r="AK157" s="211" t="s">
        <v>13720</v>
      </c>
      <c r="AL157" s="211">
        <v>2</v>
      </c>
      <c r="AM157" s="211">
        <v>40</v>
      </c>
      <c r="AN157" s="211">
        <v>21</v>
      </c>
      <c r="AO157" s="211">
        <v>69</v>
      </c>
      <c r="AP157" s="211" t="s">
        <v>13712</v>
      </c>
      <c r="AQ157" s="211" t="s">
        <v>10379</v>
      </c>
      <c r="AR157" s="211" t="s">
        <v>55</v>
      </c>
      <c r="AS157" s="211" t="s">
        <v>11396</v>
      </c>
      <c r="AT157" s="211" t="s">
        <v>10390</v>
      </c>
      <c r="AU157" s="211" t="s">
        <v>10397</v>
      </c>
      <c r="AV157" s="211" t="s">
        <v>4788</v>
      </c>
      <c r="AW157" s="211" t="s">
        <v>10391</v>
      </c>
      <c r="AX157" s="211" t="s">
        <v>10391</v>
      </c>
      <c r="AY157" s="211" t="s">
        <v>10391</v>
      </c>
      <c r="AZ157" s="211" t="s">
        <v>10390</v>
      </c>
      <c r="BA157" s="211" t="s">
        <v>10387</v>
      </c>
      <c r="BB157" s="211" t="s">
        <v>10387</v>
      </c>
      <c r="BC157" s="211" t="s">
        <v>248</v>
      </c>
      <c r="BD157" s="211" t="s">
        <v>4788</v>
      </c>
      <c r="BE157" s="211" t="s">
        <v>22</v>
      </c>
      <c r="BF157" s="211" t="s">
        <v>13721</v>
      </c>
      <c r="BG157" s="211" t="s">
        <v>10387</v>
      </c>
      <c r="BH157" s="211" t="s">
        <v>13725</v>
      </c>
      <c r="BI157" s="211" t="s">
        <v>10391</v>
      </c>
      <c r="BJ157" s="211" t="s">
        <v>13724</v>
      </c>
      <c r="BK157" s="211" t="s">
        <v>10387</v>
      </c>
      <c r="BL157" s="211" t="s">
        <v>282</v>
      </c>
      <c r="BM157" s="211" t="s">
        <v>10390</v>
      </c>
      <c r="BN157" s="211" t="s">
        <v>9054</v>
      </c>
    </row>
    <row r="158" spans="1:93" s="211" customFormat="1" ht="15" customHeight="1" x14ac:dyDescent="0.25">
      <c r="A158" s="211" t="s">
        <v>15141</v>
      </c>
      <c r="B158" s="211" t="s">
        <v>282</v>
      </c>
      <c r="C158" s="211" t="s">
        <v>17925</v>
      </c>
      <c r="D158" s="211" t="s">
        <v>14448</v>
      </c>
      <c r="E158" s="211" t="s">
        <v>10933</v>
      </c>
      <c r="F158" s="211" t="s">
        <v>5328</v>
      </c>
      <c r="G158" s="211" t="s">
        <v>216</v>
      </c>
      <c r="H158" s="211" t="s">
        <v>216</v>
      </c>
      <c r="I158" s="211" t="s">
        <v>282</v>
      </c>
      <c r="J158" s="211" t="s">
        <v>216</v>
      </c>
      <c r="K158" s="211" t="s">
        <v>282</v>
      </c>
      <c r="L158" s="211" t="s">
        <v>216</v>
      </c>
      <c r="M158" s="211" t="s">
        <v>282</v>
      </c>
      <c r="N158" s="211" t="s">
        <v>216</v>
      </c>
      <c r="O158" s="211" t="s">
        <v>255</v>
      </c>
      <c r="P158" s="211" t="s">
        <v>257</v>
      </c>
      <c r="Q158" s="211" t="s">
        <v>282</v>
      </c>
      <c r="R158" s="211" t="s">
        <v>282</v>
      </c>
      <c r="S158" s="211" t="s">
        <v>282</v>
      </c>
      <c r="T158" s="211">
        <v>400</v>
      </c>
      <c r="U158" s="211" t="s">
        <v>183</v>
      </c>
      <c r="V158" s="211" t="s">
        <v>282</v>
      </c>
      <c r="W158" s="211" t="s">
        <v>10846</v>
      </c>
      <c r="X158" s="211" t="s">
        <v>25</v>
      </c>
      <c r="Y158" s="211" t="s">
        <v>395</v>
      </c>
      <c r="Z158" s="211" t="s">
        <v>10498</v>
      </c>
      <c r="AA158" s="211">
        <v>24</v>
      </c>
      <c r="AB158" s="211" t="s">
        <v>194</v>
      </c>
      <c r="AC158" s="211">
        <v>28.3</v>
      </c>
      <c r="AD158" s="211" t="s">
        <v>273</v>
      </c>
      <c r="AE158" s="211" t="s">
        <v>10512</v>
      </c>
      <c r="AF158" s="211" t="s">
        <v>10364</v>
      </c>
      <c r="AG158" s="211" t="s">
        <v>273</v>
      </c>
      <c r="AH158" s="211">
        <v>40</v>
      </c>
      <c r="AI158" s="211">
        <v>5.85</v>
      </c>
      <c r="AJ158" s="211" t="s">
        <v>13188</v>
      </c>
      <c r="AK158" s="211" t="s">
        <v>15215</v>
      </c>
      <c r="AL158" s="211">
        <v>72</v>
      </c>
      <c r="AM158" s="211" t="s">
        <v>273</v>
      </c>
      <c r="AN158" s="211" t="s">
        <v>273</v>
      </c>
      <c r="AO158" s="211" t="s">
        <v>273</v>
      </c>
      <c r="AP158" s="211" t="s">
        <v>15212</v>
      </c>
      <c r="AQ158" s="211" t="s">
        <v>10385</v>
      </c>
      <c r="AR158" s="211" t="s">
        <v>22</v>
      </c>
      <c r="AS158" s="211" t="s">
        <v>11423</v>
      </c>
      <c r="AT158" s="211" t="s">
        <v>10390</v>
      </c>
      <c r="AU158" s="211" t="s">
        <v>10400</v>
      </c>
      <c r="AV158" s="211" t="s">
        <v>10390</v>
      </c>
      <c r="AW158" s="211" t="s">
        <v>4788</v>
      </c>
      <c r="AX158" s="211" t="s">
        <v>4788</v>
      </c>
      <c r="AY158" s="211" t="s">
        <v>4788</v>
      </c>
      <c r="AZ158" s="211" t="s">
        <v>10390</v>
      </c>
      <c r="BA158" s="211" t="s">
        <v>22</v>
      </c>
      <c r="BB158" s="211" t="s">
        <v>10387</v>
      </c>
      <c r="BC158" s="211" t="s">
        <v>248</v>
      </c>
      <c r="BD158" s="211" t="s">
        <v>4788</v>
      </c>
      <c r="BE158" s="211" t="s">
        <v>10387</v>
      </c>
      <c r="BF158" s="211" t="s">
        <v>282</v>
      </c>
      <c r="BG158" s="211" t="s">
        <v>10387</v>
      </c>
      <c r="BH158" s="211" t="s">
        <v>15216</v>
      </c>
      <c r="BI158" s="211" t="s">
        <v>10391</v>
      </c>
      <c r="BJ158" s="211" t="s">
        <v>15218</v>
      </c>
      <c r="BK158" s="211" t="s">
        <v>10387</v>
      </c>
      <c r="BL158" s="211" t="s">
        <v>282</v>
      </c>
      <c r="BM158" s="211" t="s">
        <v>10391</v>
      </c>
      <c r="BN158" s="211" t="s">
        <v>15142</v>
      </c>
    </row>
    <row r="159" spans="1:93" s="145" customFormat="1" ht="15" customHeight="1" x14ac:dyDescent="0.25">
      <c r="A159" s="211" t="s">
        <v>6827</v>
      </c>
      <c r="B159" s="211" t="s">
        <v>2218</v>
      </c>
      <c r="C159" s="211" t="s">
        <v>13728</v>
      </c>
      <c r="D159" s="211" t="s">
        <v>841</v>
      </c>
      <c r="E159" s="211" t="s">
        <v>10933</v>
      </c>
      <c r="F159" s="211" t="s">
        <v>5328</v>
      </c>
      <c r="G159" s="211" t="s">
        <v>216</v>
      </c>
      <c r="H159" s="211" t="s">
        <v>216</v>
      </c>
      <c r="I159" s="211" t="s">
        <v>282</v>
      </c>
      <c r="J159" s="211" t="s">
        <v>216</v>
      </c>
      <c r="K159" s="211" t="s">
        <v>282</v>
      </c>
      <c r="L159" s="211" t="s">
        <v>216</v>
      </c>
      <c r="M159" s="211" t="s">
        <v>282</v>
      </c>
      <c r="N159" s="211" t="s">
        <v>5328</v>
      </c>
      <c r="O159" s="211" t="s">
        <v>272</v>
      </c>
      <c r="P159" s="211" t="s">
        <v>256</v>
      </c>
      <c r="Q159" s="211" t="s">
        <v>790</v>
      </c>
      <c r="R159" s="211" t="s">
        <v>282</v>
      </c>
      <c r="S159" s="211" t="s">
        <v>282</v>
      </c>
      <c r="T159" s="211">
        <v>263</v>
      </c>
      <c r="U159" s="211" t="s">
        <v>183</v>
      </c>
      <c r="V159" s="211" t="s">
        <v>282</v>
      </c>
      <c r="W159" s="211" t="s">
        <v>143</v>
      </c>
      <c r="X159" s="211" t="s">
        <v>10506</v>
      </c>
      <c r="Y159" s="211" t="s">
        <v>395</v>
      </c>
      <c r="Z159" s="211" t="s">
        <v>10498</v>
      </c>
      <c r="AA159" s="211">
        <v>8</v>
      </c>
      <c r="AB159" s="211" t="s">
        <v>299</v>
      </c>
      <c r="AC159" s="211">
        <v>17.739999999999998</v>
      </c>
      <c r="AD159" s="211">
        <v>5.26</v>
      </c>
      <c r="AE159" s="211" t="s">
        <v>10512</v>
      </c>
      <c r="AF159" s="211" t="s">
        <v>10364</v>
      </c>
      <c r="AG159" s="211" t="s">
        <v>273</v>
      </c>
      <c r="AH159" s="211" t="s">
        <v>273</v>
      </c>
      <c r="AI159" s="211" t="s">
        <v>273</v>
      </c>
      <c r="AJ159" s="211" t="s">
        <v>273</v>
      </c>
      <c r="AK159" s="211" t="s">
        <v>273</v>
      </c>
      <c r="AL159" s="211" t="s">
        <v>273</v>
      </c>
      <c r="AM159" s="211" t="s">
        <v>273</v>
      </c>
      <c r="AN159" s="211" t="s">
        <v>273</v>
      </c>
      <c r="AO159" s="211" t="s">
        <v>273</v>
      </c>
      <c r="AP159" s="211" t="s">
        <v>13729</v>
      </c>
      <c r="AQ159" s="211" t="s">
        <v>10385</v>
      </c>
      <c r="AR159" s="211" t="s">
        <v>55</v>
      </c>
      <c r="AS159" s="211" t="s">
        <v>13730</v>
      </c>
      <c r="AT159" s="211" t="s">
        <v>10390</v>
      </c>
      <c r="AU159" s="211" t="s">
        <v>10400</v>
      </c>
      <c r="AV159" s="211" t="s">
        <v>10390</v>
      </c>
      <c r="AW159" s="211" t="s">
        <v>4788</v>
      </c>
      <c r="AX159" s="211" t="s">
        <v>4788</v>
      </c>
      <c r="AY159" s="211" t="s">
        <v>4788</v>
      </c>
      <c r="AZ159" s="211" t="s">
        <v>10390</v>
      </c>
      <c r="BA159" s="211" t="s">
        <v>22</v>
      </c>
      <c r="BB159" s="211" t="s">
        <v>22</v>
      </c>
      <c r="BC159" s="211" t="s">
        <v>10412</v>
      </c>
      <c r="BD159" s="211" t="s">
        <v>10390</v>
      </c>
      <c r="BE159" s="211" t="s">
        <v>10387</v>
      </c>
      <c r="BF159" s="211" t="s">
        <v>282</v>
      </c>
      <c r="BG159" s="211" t="s">
        <v>55</v>
      </c>
      <c r="BH159" s="211" t="s">
        <v>282</v>
      </c>
      <c r="BI159" s="211" t="s">
        <v>10390</v>
      </c>
      <c r="BJ159" s="211" t="s">
        <v>11866</v>
      </c>
      <c r="BK159" s="211" t="s">
        <v>10387</v>
      </c>
      <c r="BL159" s="211" t="s">
        <v>282</v>
      </c>
      <c r="BM159" s="211" t="s">
        <v>10391</v>
      </c>
      <c r="BN159" s="211" t="s">
        <v>2219</v>
      </c>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c r="CO159" s="211"/>
    </row>
    <row r="160" spans="1:93" s="211" customFormat="1" ht="15" customHeight="1" x14ac:dyDescent="0.25">
      <c r="A160" s="209" t="s">
        <v>6134</v>
      </c>
      <c r="B160" s="209" t="s">
        <v>5313</v>
      </c>
      <c r="C160" s="209" t="s">
        <v>11096</v>
      </c>
      <c r="D160" s="209" t="s">
        <v>841</v>
      </c>
      <c r="E160" s="209" t="s">
        <v>10933</v>
      </c>
      <c r="F160" s="211" t="s">
        <v>216</v>
      </c>
      <c r="G160" s="209" t="s">
        <v>5328</v>
      </c>
      <c r="H160" s="209" t="s">
        <v>216</v>
      </c>
      <c r="I160" s="209" t="s">
        <v>282</v>
      </c>
      <c r="J160" s="209" t="s">
        <v>216</v>
      </c>
      <c r="K160" s="209" t="s">
        <v>282</v>
      </c>
      <c r="L160" s="209" t="s">
        <v>5328</v>
      </c>
      <c r="M160" s="209" t="s">
        <v>6135</v>
      </c>
      <c r="N160" s="209" t="s">
        <v>5328</v>
      </c>
      <c r="O160" s="209" t="s">
        <v>10667</v>
      </c>
      <c r="P160" s="209" t="s">
        <v>10461</v>
      </c>
      <c r="Q160" s="209" t="s">
        <v>252</v>
      </c>
      <c r="R160" s="211" t="s">
        <v>790</v>
      </c>
      <c r="S160" s="209" t="s">
        <v>282</v>
      </c>
      <c r="T160" s="209">
        <v>250</v>
      </c>
      <c r="U160" s="209" t="s">
        <v>183</v>
      </c>
      <c r="V160" s="209" t="s">
        <v>282</v>
      </c>
      <c r="W160" s="209" t="s">
        <v>143</v>
      </c>
      <c r="X160" s="209" t="s">
        <v>10506</v>
      </c>
      <c r="Y160" s="209" t="s">
        <v>395</v>
      </c>
      <c r="Z160" s="209" t="s">
        <v>10498</v>
      </c>
      <c r="AA160" s="209">
        <v>16</v>
      </c>
      <c r="AB160" s="209" t="s">
        <v>299</v>
      </c>
      <c r="AC160" s="209">
        <v>19.5</v>
      </c>
      <c r="AD160" s="209">
        <v>4.4000000000000004</v>
      </c>
      <c r="AE160" s="209" t="s">
        <v>10512</v>
      </c>
      <c r="AF160" s="209" t="s">
        <v>10364</v>
      </c>
      <c r="AG160" s="209" t="s">
        <v>273</v>
      </c>
      <c r="AH160" s="209">
        <v>36</v>
      </c>
      <c r="AI160" s="209" t="s">
        <v>273</v>
      </c>
      <c r="AJ160" s="209" t="s">
        <v>273</v>
      </c>
      <c r="AK160" s="209" t="s">
        <v>11097</v>
      </c>
      <c r="AL160" s="209">
        <v>70</v>
      </c>
      <c r="AM160" s="209">
        <v>11</v>
      </c>
      <c r="AN160" s="209" t="s">
        <v>273</v>
      </c>
      <c r="AO160" s="209">
        <v>40</v>
      </c>
      <c r="AP160" s="209" t="s">
        <v>11088</v>
      </c>
      <c r="AQ160" s="209" t="s">
        <v>10376</v>
      </c>
      <c r="AR160" s="209" t="s">
        <v>22</v>
      </c>
      <c r="AS160" s="209" t="s">
        <v>11098</v>
      </c>
      <c r="AT160" s="209" t="s">
        <v>4788</v>
      </c>
      <c r="AU160" s="209" t="s">
        <v>10400</v>
      </c>
      <c r="AV160" s="209" t="s">
        <v>10390</v>
      </c>
      <c r="AW160" s="209" t="s">
        <v>10391</v>
      </c>
      <c r="AX160" s="209" t="s">
        <v>10391</v>
      </c>
      <c r="AY160" s="209" t="s">
        <v>10391</v>
      </c>
      <c r="AZ160" s="209" t="s">
        <v>10390</v>
      </c>
      <c r="BA160" s="209" t="s">
        <v>22</v>
      </c>
      <c r="BB160" s="209" t="s">
        <v>10387</v>
      </c>
      <c r="BC160" s="209" t="s">
        <v>10412</v>
      </c>
      <c r="BD160" s="209" t="s">
        <v>4788</v>
      </c>
      <c r="BE160" s="209" t="s">
        <v>10387</v>
      </c>
      <c r="BF160" s="209" t="s">
        <v>282</v>
      </c>
      <c r="BG160" s="209" t="s">
        <v>10387</v>
      </c>
      <c r="BH160" s="209" t="s">
        <v>11099</v>
      </c>
      <c r="BI160" s="209" t="s">
        <v>10391</v>
      </c>
      <c r="BJ160" s="209" t="s">
        <v>11100</v>
      </c>
      <c r="BK160" s="209" t="s">
        <v>10387</v>
      </c>
      <c r="BL160" s="209" t="s">
        <v>282</v>
      </c>
      <c r="BM160" s="209" t="s">
        <v>4788</v>
      </c>
      <c r="BN160" s="209" t="s">
        <v>1011</v>
      </c>
      <c r="BO160" s="209" t="s">
        <v>6136</v>
      </c>
      <c r="BP160" s="209"/>
      <c r="BQ160" s="209"/>
      <c r="BR160" s="209"/>
      <c r="BS160" s="209"/>
      <c r="BT160" s="209"/>
    </row>
    <row r="161" spans="1:93" s="211" customFormat="1" ht="15" customHeight="1" x14ac:dyDescent="0.25">
      <c r="A161" s="211" t="s">
        <v>8120</v>
      </c>
      <c r="B161" s="211" t="s">
        <v>282</v>
      </c>
      <c r="C161" s="211" t="s">
        <v>13744</v>
      </c>
      <c r="D161" s="211" t="s">
        <v>7848</v>
      </c>
      <c r="E161" s="211" t="s">
        <v>12994</v>
      </c>
      <c r="F161" s="211" t="s">
        <v>5328</v>
      </c>
      <c r="G161" s="211" t="s">
        <v>216</v>
      </c>
      <c r="H161" s="211" t="s">
        <v>216</v>
      </c>
      <c r="I161" s="211" t="s">
        <v>282</v>
      </c>
      <c r="J161" s="211" t="s">
        <v>216</v>
      </c>
      <c r="K161" s="211" t="s">
        <v>282</v>
      </c>
      <c r="L161" s="211" t="s">
        <v>216</v>
      </c>
      <c r="M161" s="211" t="s">
        <v>282</v>
      </c>
      <c r="N161" s="211" t="s">
        <v>5328</v>
      </c>
      <c r="O161" s="211" t="s">
        <v>261</v>
      </c>
      <c r="P161" s="211" t="s">
        <v>790</v>
      </c>
      <c r="Q161" s="211" t="s">
        <v>282</v>
      </c>
      <c r="R161" s="211" t="s">
        <v>282</v>
      </c>
      <c r="S161" s="211" t="s">
        <v>282</v>
      </c>
      <c r="T161" s="211">
        <v>206</v>
      </c>
      <c r="U161" s="211" t="s">
        <v>183</v>
      </c>
      <c r="V161" s="211" t="s">
        <v>13738</v>
      </c>
      <c r="W161" s="211" t="s">
        <v>13735</v>
      </c>
      <c r="X161" s="211" t="s">
        <v>10506</v>
      </c>
      <c r="Y161" s="211" t="s">
        <v>395</v>
      </c>
      <c r="Z161" s="211" t="s">
        <v>10770</v>
      </c>
      <c r="AA161" s="211">
        <v>8</v>
      </c>
      <c r="AB161" s="211" t="s">
        <v>299</v>
      </c>
      <c r="AC161" s="211">
        <v>26.65</v>
      </c>
      <c r="AD161" s="211">
        <v>3.35</v>
      </c>
      <c r="AE161" s="211" t="s">
        <v>10512</v>
      </c>
      <c r="AF161" s="211" t="s">
        <v>10364</v>
      </c>
      <c r="AG161" s="211" t="s">
        <v>13742</v>
      </c>
      <c r="AH161" s="211">
        <v>0</v>
      </c>
      <c r="AI161" s="211" t="s">
        <v>13741</v>
      </c>
      <c r="AJ161" s="211" t="s">
        <v>273</v>
      </c>
      <c r="AK161" s="211" t="s">
        <v>13740</v>
      </c>
      <c r="AL161" s="211">
        <v>75</v>
      </c>
      <c r="AM161" s="211" t="s">
        <v>273</v>
      </c>
      <c r="AN161" s="211" t="s">
        <v>273</v>
      </c>
      <c r="AO161" s="211" t="s">
        <v>273</v>
      </c>
      <c r="AP161" s="211" t="s">
        <v>13736</v>
      </c>
      <c r="AQ161" s="211" t="s">
        <v>10382</v>
      </c>
      <c r="AR161" s="211" t="s">
        <v>55</v>
      </c>
      <c r="AS161" s="211" t="s">
        <v>10888</v>
      </c>
      <c r="AT161" s="211" t="s">
        <v>10390</v>
      </c>
      <c r="AU161" s="211" t="s">
        <v>10394</v>
      </c>
      <c r="AV161" s="211" t="s">
        <v>4788</v>
      </c>
      <c r="AW161" s="211" t="s">
        <v>4788</v>
      </c>
      <c r="AX161" s="211" t="s">
        <v>4788</v>
      </c>
      <c r="AY161" s="211" t="s">
        <v>4788</v>
      </c>
      <c r="AZ161" s="211" t="s">
        <v>10390</v>
      </c>
      <c r="BA161" s="211" t="s">
        <v>10387</v>
      </c>
      <c r="BB161" s="211" t="s">
        <v>10387</v>
      </c>
      <c r="BC161" s="211" t="s">
        <v>10412</v>
      </c>
      <c r="BD161" s="211" t="s">
        <v>4788</v>
      </c>
      <c r="BE161" s="211" t="s">
        <v>22</v>
      </c>
      <c r="BF161" s="211" t="s">
        <v>13734</v>
      </c>
      <c r="BG161" s="211" t="s">
        <v>10387</v>
      </c>
      <c r="BH161" s="211" t="s">
        <v>13745</v>
      </c>
      <c r="BI161" s="211" t="s">
        <v>10391</v>
      </c>
      <c r="BJ161" s="211" t="s">
        <v>13743</v>
      </c>
      <c r="BK161" s="211" t="s">
        <v>10387</v>
      </c>
      <c r="BL161" s="211" t="s">
        <v>282</v>
      </c>
      <c r="BM161" s="211" t="s">
        <v>10391</v>
      </c>
      <c r="BN161" s="211" t="s">
        <v>8121</v>
      </c>
    </row>
    <row r="162" spans="1:93" s="68" customFormat="1" ht="15" customHeight="1" x14ac:dyDescent="0.25">
      <c r="A162" s="211" t="s">
        <v>2246</v>
      </c>
      <c r="B162" s="211" t="s">
        <v>2247</v>
      </c>
      <c r="C162" s="211" t="s">
        <v>13747</v>
      </c>
      <c r="D162" s="211" t="s">
        <v>841</v>
      </c>
      <c r="E162" s="211" t="s">
        <v>12994</v>
      </c>
      <c r="F162" s="211" t="s">
        <v>5328</v>
      </c>
      <c r="G162" s="211" t="s">
        <v>216</v>
      </c>
      <c r="H162" s="211" t="s">
        <v>216</v>
      </c>
      <c r="I162" s="211" t="s">
        <v>282</v>
      </c>
      <c r="J162" s="211" t="s">
        <v>216</v>
      </c>
      <c r="K162" s="211" t="s">
        <v>282</v>
      </c>
      <c r="L162" s="211" t="s">
        <v>216</v>
      </c>
      <c r="M162" s="211" t="s">
        <v>282</v>
      </c>
      <c r="N162" s="211" t="s">
        <v>5328</v>
      </c>
      <c r="O162" s="211" t="s">
        <v>274</v>
      </c>
      <c r="P162" s="211" t="s">
        <v>252</v>
      </c>
      <c r="Q162" s="211" t="s">
        <v>790</v>
      </c>
      <c r="R162" s="211" t="s">
        <v>282</v>
      </c>
      <c r="S162" s="211" t="s">
        <v>282</v>
      </c>
      <c r="T162" s="211">
        <v>40</v>
      </c>
      <c r="U162" s="211" t="s">
        <v>183</v>
      </c>
      <c r="V162" s="211" t="s">
        <v>282</v>
      </c>
      <c r="W162" s="211" t="s">
        <v>13748</v>
      </c>
      <c r="X162" s="211" t="s">
        <v>10506</v>
      </c>
      <c r="Y162" s="211" t="s">
        <v>893</v>
      </c>
      <c r="Z162" s="211" t="s">
        <v>10498</v>
      </c>
      <c r="AA162" s="211">
        <v>4</v>
      </c>
      <c r="AB162" s="211" t="s">
        <v>299</v>
      </c>
      <c r="AC162" s="211">
        <v>31.02</v>
      </c>
      <c r="AD162" s="211" t="s">
        <v>273</v>
      </c>
      <c r="AE162" s="211" t="s">
        <v>10512</v>
      </c>
      <c r="AF162" s="211" t="s">
        <v>10364</v>
      </c>
      <c r="AG162" s="211" t="s">
        <v>273</v>
      </c>
      <c r="AH162" s="211" t="s">
        <v>273</v>
      </c>
      <c r="AI162" s="211" t="s">
        <v>273</v>
      </c>
      <c r="AJ162" s="211" t="s">
        <v>13749</v>
      </c>
      <c r="AK162" s="211" t="s">
        <v>13750</v>
      </c>
      <c r="AL162" s="211">
        <v>58</v>
      </c>
      <c r="AM162" s="211" t="s">
        <v>273</v>
      </c>
      <c r="AN162" s="211" t="s">
        <v>273</v>
      </c>
      <c r="AO162" s="211" t="s">
        <v>273</v>
      </c>
      <c r="AP162" s="211" t="s">
        <v>13751</v>
      </c>
      <c r="AQ162" s="211" t="s">
        <v>10385</v>
      </c>
      <c r="AR162" s="211" t="s">
        <v>55</v>
      </c>
      <c r="AS162" s="211" t="s">
        <v>11396</v>
      </c>
      <c r="AT162" s="211" t="s">
        <v>10390</v>
      </c>
      <c r="AU162" s="211" t="s">
        <v>10400</v>
      </c>
      <c r="AV162" s="211" t="s">
        <v>10390</v>
      </c>
      <c r="AW162" s="211" t="s">
        <v>4788</v>
      </c>
      <c r="AX162" s="211" t="s">
        <v>4788</v>
      </c>
      <c r="AY162" s="211" t="s">
        <v>4788</v>
      </c>
      <c r="AZ162" s="211" t="s">
        <v>10390</v>
      </c>
      <c r="BA162" s="211" t="s">
        <v>10387</v>
      </c>
      <c r="BB162" s="211" t="s">
        <v>22</v>
      </c>
      <c r="BC162" s="211" t="s">
        <v>248</v>
      </c>
      <c r="BD162" s="211" t="s">
        <v>10390</v>
      </c>
      <c r="BE162" s="211" t="s">
        <v>10387</v>
      </c>
      <c r="BF162" s="211" t="s">
        <v>282</v>
      </c>
      <c r="BG162" s="211" t="s">
        <v>10387</v>
      </c>
      <c r="BH162" s="211" t="s">
        <v>10802</v>
      </c>
      <c r="BI162" s="211" t="s">
        <v>10391</v>
      </c>
      <c r="BJ162" s="211" t="s">
        <v>13746</v>
      </c>
      <c r="BK162" s="211" t="s">
        <v>22</v>
      </c>
      <c r="BL162" s="211" t="s">
        <v>11477</v>
      </c>
      <c r="BM162" s="211" t="s">
        <v>10391</v>
      </c>
      <c r="BN162" s="211" t="s">
        <v>2248</v>
      </c>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c r="CO162" s="211"/>
    </row>
    <row r="163" spans="1:93" s="145" customFormat="1" ht="15" customHeight="1" x14ac:dyDescent="0.25">
      <c r="A163" s="211" t="s">
        <v>400</v>
      </c>
      <c r="B163" s="211" t="s">
        <v>1012</v>
      </c>
      <c r="C163" s="211" t="s">
        <v>11130</v>
      </c>
      <c r="D163" s="211" t="s">
        <v>841</v>
      </c>
      <c r="E163" s="211" t="s">
        <v>10933</v>
      </c>
      <c r="F163" s="211" t="s">
        <v>216</v>
      </c>
      <c r="G163" s="211" t="s">
        <v>216</v>
      </c>
      <c r="H163" s="211" t="s">
        <v>216</v>
      </c>
      <c r="I163" s="211" t="s">
        <v>282</v>
      </c>
      <c r="J163" s="211" t="s">
        <v>216</v>
      </c>
      <c r="K163" s="211" t="s">
        <v>282</v>
      </c>
      <c r="L163" s="211" t="s">
        <v>216</v>
      </c>
      <c r="M163" s="211" t="s">
        <v>282</v>
      </c>
      <c r="N163" s="211" t="s">
        <v>5328</v>
      </c>
      <c r="O163" s="211" t="s">
        <v>252</v>
      </c>
      <c r="P163" s="96" t="s">
        <v>790</v>
      </c>
      <c r="Q163" s="211" t="s">
        <v>282</v>
      </c>
      <c r="R163" s="211" t="s">
        <v>282</v>
      </c>
      <c r="S163" s="211" t="s">
        <v>282</v>
      </c>
      <c r="T163" s="211">
        <v>103</v>
      </c>
      <c r="U163" s="211" t="s">
        <v>183</v>
      </c>
      <c r="V163" s="211" t="s">
        <v>282</v>
      </c>
      <c r="W163" s="211" t="s">
        <v>143</v>
      </c>
      <c r="X163" s="211" t="s">
        <v>10506</v>
      </c>
      <c r="Y163" s="211" t="s">
        <v>395</v>
      </c>
      <c r="Z163" s="211" t="s">
        <v>273</v>
      </c>
      <c r="AA163" s="211">
        <v>6</v>
      </c>
      <c r="AB163" s="211" t="s">
        <v>273</v>
      </c>
      <c r="AC163" s="211" t="s">
        <v>273</v>
      </c>
      <c r="AD163" s="211" t="s">
        <v>273</v>
      </c>
      <c r="AE163" s="211" t="s">
        <v>10512</v>
      </c>
      <c r="AF163" s="211" t="s">
        <v>10365</v>
      </c>
      <c r="AG163" s="211" t="s">
        <v>273</v>
      </c>
      <c r="AH163" s="211" t="s">
        <v>273</v>
      </c>
      <c r="AI163" s="211" t="s">
        <v>273</v>
      </c>
      <c r="AJ163" s="211" t="s">
        <v>273</v>
      </c>
      <c r="AK163" s="211" t="s">
        <v>273</v>
      </c>
      <c r="AL163" s="211" t="s">
        <v>273</v>
      </c>
      <c r="AM163" s="211" t="s">
        <v>273</v>
      </c>
      <c r="AN163" s="211" t="s">
        <v>273</v>
      </c>
      <c r="AO163" s="211" t="s">
        <v>273</v>
      </c>
      <c r="AP163" s="211" t="s">
        <v>11131</v>
      </c>
      <c r="AQ163" s="211" t="s">
        <v>10385</v>
      </c>
      <c r="AR163" s="211" t="s">
        <v>22</v>
      </c>
      <c r="AS163" s="211" t="s">
        <v>11136</v>
      </c>
      <c r="AT163" s="211" t="s">
        <v>10390</v>
      </c>
      <c r="AU163" s="211" t="s">
        <v>10400</v>
      </c>
      <c r="AV163" s="211" t="s">
        <v>10390</v>
      </c>
      <c r="AW163" s="211" t="s">
        <v>4788</v>
      </c>
      <c r="AX163" s="211" t="s">
        <v>4788</v>
      </c>
      <c r="AY163" s="211" t="s">
        <v>4788</v>
      </c>
      <c r="AZ163" s="211" t="s">
        <v>4788</v>
      </c>
      <c r="BA163" s="211" t="s">
        <v>22</v>
      </c>
      <c r="BB163" s="211" t="s">
        <v>22</v>
      </c>
      <c r="BC163" s="211" t="s">
        <v>248</v>
      </c>
      <c r="BD163" s="211" t="s">
        <v>10391</v>
      </c>
      <c r="BE163" s="211" t="s">
        <v>10387</v>
      </c>
      <c r="BF163" s="211" t="s">
        <v>282</v>
      </c>
      <c r="BG163" s="211" t="s">
        <v>10387</v>
      </c>
      <c r="BH163" s="211" t="s">
        <v>11133</v>
      </c>
      <c r="BI163" s="211" t="s">
        <v>10391</v>
      </c>
      <c r="BJ163" s="211" t="s">
        <v>273</v>
      </c>
      <c r="BK163" s="211" t="s">
        <v>22</v>
      </c>
      <c r="BL163" s="211" t="s">
        <v>11123</v>
      </c>
      <c r="BM163" s="211" t="s">
        <v>10391</v>
      </c>
      <c r="BN163" s="211" t="s">
        <v>717</v>
      </c>
      <c r="BO163" s="211"/>
      <c r="BP163" s="211"/>
      <c r="BQ163" s="211"/>
      <c r="BR163" s="211"/>
      <c r="BS163" s="211"/>
      <c r="BT163" s="211"/>
      <c r="BU163" s="209"/>
      <c r="BV163" s="209"/>
      <c r="BW163" s="209"/>
      <c r="BX163" s="209"/>
      <c r="BY163" s="209"/>
      <c r="BZ163" s="209"/>
      <c r="CA163" s="209"/>
      <c r="CB163" s="209"/>
      <c r="CC163" s="209"/>
      <c r="CD163" s="209"/>
      <c r="CE163" s="209"/>
      <c r="CF163" s="209"/>
      <c r="CG163" s="209"/>
      <c r="CH163" s="209"/>
      <c r="CI163" s="209"/>
      <c r="CJ163" s="209"/>
      <c r="CK163" s="209"/>
      <c r="CL163" s="209"/>
      <c r="CM163" s="209"/>
      <c r="CN163" s="209"/>
      <c r="CO163" s="209"/>
    </row>
    <row r="164" spans="1:93" s="145" customFormat="1" ht="15" customHeight="1" x14ac:dyDescent="0.25">
      <c r="A164" s="209" t="s">
        <v>643</v>
      </c>
      <c r="B164" s="209" t="s">
        <v>794</v>
      </c>
      <c r="C164" s="209" t="s">
        <v>11137</v>
      </c>
      <c r="D164" s="209" t="s">
        <v>443</v>
      </c>
      <c r="E164" s="209" t="s">
        <v>10933</v>
      </c>
      <c r="F164" s="211" t="s">
        <v>216</v>
      </c>
      <c r="G164" s="209" t="s">
        <v>216</v>
      </c>
      <c r="H164" s="209" t="s">
        <v>216</v>
      </c>
      <c r="I164" s="209" t="s">
        <v>282</v>
      </c>
      <c r="J164" s="209" t="s">
        <v>216</v>
      </c>
      <c r="K164" s="209" t="s">
        <v>282</v>
      </c>
      <c r="L164" s="209" t="s">
        <v>216</v>
      </c>
      <c r="M164" s="209" t="s">
        <v>282</v>
      </c>
      <c r="N164" s="209" t="s">
        <v>5328</v>
      </c>
      <c r="O164" s="209" t="s">
        <v>246</v>
      </c>
      <c r="P164" s="143" t="s">
        <v>790</v>
      </c>
      <c r="Q164" s="209" t="s">
        <v>282</v>
      </c>
      <c r="R164" s="209" t="s">
        <v>282</v>
      </c>
      <c r="S164" s="209" t="s">
        <v>282</v>
      </c>
      <c r="T164" s="209">
        <v>48</v>
      </c>
      <c r="U164" s="209" t="s">
        <v>183</v>
      </c>
      <c r="V164" s="209" t="s">
        <v>282</v>
      </c>
      <c r="W164" s="209" t="s">
        <v>143</v>
      </c>
      <c r="X164" s="209" t="s">
        <v>10506</v>
      </c>
      <c r="Y164" s="209" t="s">
        <v>395</v>
      </c>
      <c r="Z164" s="209" t="s">
        <v>273</v>
      </c>
      <c r="AA164" s="209">
        <v>5</v>
      </c>
      <c r="AB164" s="209" t="s">
        <v>299</v>
      </c>
      <c r="AC164" s="209">
        <v>28.04</v>
      </c>
      <c r="AD164" s="209" t="s">
        <v>273</v>
      </c>
      <c r="AE164" s="209" t="s">
        <v>10512</v>
      </c>
      <c r="AF164" s="209" t="s">
        <v>10365</v>
      </c>
      <c r="AG164" s="209" t="s">
        <v>273</v>
      </c>
      <c r="AH164" s="209" t="s">
        <v>273</v>
      </c>
      <c r="AI164" s="209" t="s">
        <v>273</v>
      </c>
      <c r="AJ164" s="209" t="s">
        <v>273</v>
      </c>
      <c r="AK164" s="209" t="s">
        <v>273</v>
      </c>
      <c r="AL164" s="209" t="s">
        <v>273</v>
      </c>
      <c r="AM164" s="209" t="s">
        <v>273</v>
      </c>
      <c r="AN164" s="209" t="s">
        <v>273</v>
      </c>
      <c r="AO164" s="209" t="s">
        <v>273</v>
      </c>
      <c r="AP164" s="209" t="s">
        <v>11138</v>
      </c>
      <c r="AQ164" s="209" t="s">
        <v>10385</v>
      </c>
      <c r="AR164" s="209" t="s">
        <v>22</v>
      </c>
      <c r="AS164" s="209" t="s">
        <v>11141</v>
      </c>
      <c r="AT164" s="209" t="s">
        <v>10390</v>
      </c>
      <c r="AU164" s="209" t="s">
        <v>10400</v>
      </c>
      <c r="AV164" s="209" t="s">
        <v>10390</v>
      </c>
      <c r="AW164" s="209" t="s">
        <v>4788</v>
      </c>
      <c r="AX164" s="209" t="s">
        <v>4788</v>
      </c>
      <c r="AY164" s="209" t="s">
        <v>4788</v>
      </c>
      <c r="AZ164" s="209" t="s">
        <v>10390</v>
      </c>
      <c r="BA164" s="209" t="s">
        <v>22</v>
      </c>
      <c r="BB164" s="209" t="s">
        <v>10387</v>
      </c>
      <c r="BC164" s="209" t="s">
        <v>10411</v>
      </c>
      <c r="BD164" s="299" t="s">
        <v>10390</v>
      </c>
      <c r="BE164" s="209" t="s">
        <v>10387</v>
      </c>
      <c r="BF164" s="209" t="s">
        <v>282</v>
      </c>
      <c r="BG164" s="209" t="s">
        <v>10387</v>
      </c>
      <c r="BH164" s="209" t="s">
        <v>11143</v>
      </c>
      <c r="BI164" s="209" t="s">
        <v>10391</v>
      </c>
      <c r="BJ164" s="209" t="s">
        <v>273</v>
      </c>
      <c r="BK164" s="209" t="s">
        <v>22</v>
      </c>
      <c r="BL164" s="209">
        <v>1</v>
      </c>
      <c r="BM164" s="209" t="s">
        <v>10391</v>
      </c>
      <c r="BN164" s="209" t="s">
        <v>1014</v>
      </c>
      <c r="BO164" s="209"/>
      <c r="BP164" s="209"/>
      <c r="BQ164" s="209"/>
      <c r="BR164" s="209"/>
      <c r="BS164" s="209"/>
      <c r="BT164" s="209"/>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c r="CO164" s="211"/>
    </row>
    <row r="165" spans="1:93" s="211" customFormat="1" ht="15" customHeight="1" x14ac:dyDescent="0.25">
      <c r="A165" s="211" t="s">
        <v>4961</v>
      </c>
      <c r="B165" s="211" t="s">
        <v>4962</v>
      </c>
      <c r="C165" s="211" t="s">
        <v>17738</v>
      </c>
      <c r="D165" s="211" t="s">
        <v>443</v>
      </c>
      <c r="E165" s="211" t="s">
        <v>10933</v>
      </c>
      <c r="F165" s="211" t="s">
        <v>5328</v>
      </c>
      <c r="G165" s="211" t="s">
        <v>216</v>
      </c>
      <c r="H165" s="211" t="s">
        <v>216</v>
      </c>
      <c r="I165" s="211" t="s">
        <v>282</v>
      </c>
      <c r="J165" s="211" t="s">
        <v>216</v>
      </c>
      <c r="K165" s="211" t="s">
        <v>282</v>
      </c>
      <c r="L165" s="211" t="s">
        <v>216</v>
      </c>
      <c r="M165" s="211" t="s">
        <v>282</v>
      </c>
      <c r="N165" s="211" t="s">
        <v>5328</v>
      </c>
      <c r="O165" s="211" t="s">
        <v>246</v>
      </c>
      <c r="P165" s="143" t="s">
        <v>270</v>
      </c>
      <c r="Q165" s="211" t="s">
        <v>282</v>
      </c>
      <c r="R165" s="211" t="s">
        <v>282</v>
      </c>
      <c r="S165" s="211" t="s">
        <v>282</v>
      </c>
      <c r="T165" s="211">
        <v>205</v>
      </c>
      <c r="U165" s="211" t="s">
        <v>183</v>
      </c>
      <c r="V165" s="211" t="s">
        <v>282</v>
      </c>
      <c r="W165" s="211" t="s">
        <v>143</v>
      </c>
      <c r="X165" s="211" t="s">
        <v>10506</v>
      </c>
      <c r="Y165" s="211" t="s">
        <v>395</v>
      </c>
      <c r="Z165" s="211" t="s">
        <v>10498</v>
      </c>
      <c r="AA165" s="211">
        <v>5</v>
      </c>
      <c r="AB165" s="211" t="s">
        <v>273</v>
      </c>
      <c r="AC165" s="211" t="s">
        <v>273</v>
      </c>
      <c r="AD165" s="211" t="s">
        <v>273</v>
      </c>
      <c r="AE165" s="211" t="s">
        <v>10512</v>
      </c>
      <c r="AF165" s="211" t="s">
        <v>10364</v>
      </c>
      <c r="AG165" s="211" t="s">
        <v>273</v>
      </c>
      <c r="AH165" s="211" t="s">
        <v>273</v>
      </c>
      <c r="AI165" s="211" t="s">
        <v>273</v>
      </c>
      <c r="AJ165" s="211" t="s">
        <v>273</v>
      </c>
      <c r="AK165" s="211" t="s">
        <v>17741</v>
      </c>
      <c r="AL165" s="211">
        <v>57</v>
      </c>
      <c r="AM165" s="211" t="s">
        <v>273</v>
      </c>
      <c r="AN165" s="211" t="s">
        <v>273</v>
      </c>
      <c r="AO165" s="211" t="s">
        <v>273</v>
      </c>
      <c r="AP165" s="211" t="s">
        <v>17740</v>
      </c>
      <c r="AQ165" s="211" t="s">
        <v>10385</v>
      </c>
      <c r="AR165" s="211" t="s">
        <v>22</v>
      </c>
      <c r="AS165" s="211" t="s">
        <v>11423</v>
      </c>
      <c r="AT165" s="211" t="s">
        <v>10390</v>
      </c>
      <c r="AU165" s="211" t="s">
        <v>10400</v>
      </c>
      <c r="AV165" s="211" t="s">
        <v>10390</v>
      </c>
      <c r="AW165" s="211" t="s">
        <v>4788</v>
      </c>
      <c r="AX165" s="211" t="s">
        <v>4788</v>
      </c>
      <c r="AY165" s="211" t="s">
        <v>4788</v>
      </c>
      <c r="AZ165" s="211" t="s">
        <v>10390</v>
      </c>
      <c r="BA165" s="211" t="s">
        <v>22</v>
      </c>
      <c r="BB165" s="211" t="s">
        <v>10387</v>
      </c>
      <c r="BC165" s="211" t="s">
        <v>10411</v>
      </c>
      <c r="BD165" s="299" t="s">
        <v>10390</v>
      </c>
      <c r="BE165" s="211" t="s">
        <v>10387</v>
      </c>
      <c r="BF165" s="211" t="s">
        <v>282</v>
      </c>
      <c r="BG165" s="211" t="s">
        <v>10387</v>
      </c>
      <c r="BH165" s="211" t="s">
        <v>12366</v>
      </c>
      <c r="BI165" s="211" t="s">
        <v>10391</v>
      </c>
      <c r="BJ165" s="211" t="s">
        <v>273</v>
      </c>
      <c r="BK165" s="211" t="s">
        <v>10387</v>
      </c>
      <c r="BL165" s="211" t="s">
        <v>282</v>
      </c>
      <c r="BM165" s="211" t="s">
        <v>10390</v>
      </c>
      <c r="BN165" s="211" t="s">
        <v>4963</v>
      </c>
    </row>
    <row r="166" spans="1:93" s="211" customFormat="1" ht="15" customHeight="1" x14ac:dyDescent="0.25">
      <c r="A166" s="211" t="s">
        <v>401</v>
      </c>
      <c r="B166" s="211" t="s">
        <v>1015</v>
      </c>
      <c r="C166" s="211" t="s">
        <v>18035</v>
      </c>
      <c r="D166" s="211" t="s">
        <v>841</v>
      </c>
      <c r="E166" s="211" t="s">
        <v>10933</v>
      </c>
      <c r="F166" s="211" t="s">
        <v>216</v>
      </c>
      <c r="G166" s="211" t="s">
        <v>216</v>
      </c>
      <c r="H166" s="211" t="s">
        <v>216</v>
      </c>
      <c r="I166" s="211" t="s">
        <v>282</v>
      </c>
      <c r="J166" s="211" t="s">
        <v>216</v>
      </c>
      <c r="K166" s="211" t="s">
        <v>282</v>
      </c>
      <c r="L166" s="211" t="s">
        <v>216</v>
      </c>
      <c r="M166" s="211" t="s">
        <v>282</v>
      </c>
      <c r="N166" s="211" t="s">
        <v>5328</v>
      </c>
      <c r="O166" s="211" t="s">
        <v>256</v>
      </c>
      <c r="P166" s="211" t="s">
        <v>252</v>
      </c>
      <c r="Q166" s="96" t="s">
        <v>790</v>
      </c>
      <c r="R166" s="211" t="s">
        <v>282</v>
      </c>
      <c r="S166" s="211" t="s">
        <v>282</v>
      </c>
      <c r="T166" s="211">
        <v>120</v>
      </c>
      <c r="U166" s="211" t="s">
        <v>183</v>
      </c>
      <c r="V166" s="211" t="s">
        <v>282</v>
      </c>
      <c r="W166" s="211" t="s">
        <v>143</v>
      </c>
      <c r="X166" s="211" t="s">
        <v>10506</v>
      </c>
      <c r="Y166" s="211" t="s">
        <v>395</v>
      </c>
      <c r="Z166" s="211" t="s">
        <v>10498</v>
      </c>
      <c r="AA166" s="211">
        <v>6</v>
      </c>
      <c r="AB166" s="211" t="s">
        <v>299</v>
      </c>
      <c r="AC166" s="211">
        <v>28.77</v>
      </c>
      <c r="AD166" s="211">
        <v>1.02</v>
      </c>
      <c r="AE166" s="211" t="s">
        <v>10512</v>
      </c>
      <c r="AF166" s="211" t="s">
        <v>10364</v>
      </c>
      <c r="AG166" s="211" t="s">
        <v>273</v>
      </c>
      <c r="AH166" s="211">
        <v>26</v>
      </c>
      <c r="AI166" s="211" t="s">
        <v>273</v>
      </c>
      <c r="AJ166" s="211" t="s">
        <v>273</v>
      </c>
      <c r="AK166" s="211" t="s">
        <v>11149</v>
      </c>
      <c r="AL166" s="211">
        <v>62</v>
      </c>
      <c r="AM166" s="211" t="s">
        <v>273</v>
      </c>
      <c r="AN166" s="211" t="s">
        <v>273</v>
      </c>
      <c r="AO166" s="211" t="s">
        <v>273</v>
      </c>
      <c r="AP166" s="211" t="s">
        <v>11145</v>
      </c>
      <c r="AQ166" s="211" t="s">
        <v>10385</v>
      </c>
      <c r="AR166" s="211" t="s">
        <v>22</v>
      </c>
      <c r="AS166" s="211" t="s">
        <v>11150</v>
      </c>
      <c r="AT166" s="211" t="s">
        <v>10390</v>
      </c>
      <c r="AU166" s="211" t="s">
        <v>10400</v>
      </c>
      <c r="AV166" s="211" t="s">
        <v>10390</v>
      </c>
      <c r="AW166" s="211" t="s">
        <v>4788</v>
      </c>
      <c r="AX166" s="211" t="s">
        <v>4788</v>
      </c>
      <c r="AY166" s="211" t="s">
        <v>4788</v>
      </c>
      <c r="AZ166" s="211" t="s">
        <v>10390</v>
      </c>
      <c r="BA166" s="211" t="s">
        <v>22</v>
      </c>
      <c r="BB166" s="211" t="s">
        <v>22</v>
      </c>
      <c r="BC166" s="211" t="s">
        <v>10412</v>
      </c>
      <c r="BD166" s="211" t="s">
        <v>10390</v>
      </c>
      <c r="BE166" s="211" t="s">
        <v>10387</v>
      </c>
      <c r="BF166" s="211" t="s">
        <v>282</v>
      </c>
      <c r="BG166" s="211" t="s">
        <v>10387</v>
      </c>
      <c r="BH166" s="211" t="s">
        <v>11153</v>
      </c>
      <c r="BI166" s="211" t="s">
        <v>10391</v>
      </c>
      <c r="BJ166" s="211" t="s">
        <v>273</v>
      </c>
      <c r="BK166" s="211" t="s">
        <v>22</v>
      </c>
      <c r="BL166" s="211" t="s">
        <v>11144</v>
      </c>
      <c r="BM166" s="211" t="s">
        <v>10391</v>
      </c>
      <c r="BN166" s="211" t="s">
        <v>1016</v>
      </c>
    </row>
    <row r="167" spans="1:93" s="145" customFormat="1" ht="15" customHeight="1" x14ac:dyDescent="0.25">
      <c r="A167" s="211" t="s">
        <v>7155</v>
      </c>
      <c r="B167" s="211" t="s">
        <v>282</v>
      </c>
      <c r="C167" s="211" t="s">
        <v>17926</v>
      </c>
      <c r="D167" s="211" t="s">
        <v>755</v>
      </c>
      <c r="E167" s="211" t="s">
        <v>10933</v>
      </c>
      <c r="F167" s="211" t="s">
        <v>5328</v>
      </c>
      <c r="G167" s="211" t="s">
        <v>216</v>
      </c>
      <c r="H167" s="211" t="s">
        <v>216</v>
      </c>
      <c r="I167" s="211" t="s">
        <v>282</v>
      </c>
      <c r="J167" s="211" t="s">
        <v>216</v>
      </c>
      <c r="K167" s="211" t="s">
        <v>282</v>
      </c>
      <c r="L167" s="211" t="s">
        <v>216</v>
      </c>
      <c r="M167" s="211" t="s">
        <v>282</v>
      </c>
      <c r="N167" s="211" t="s">
        <v>5328</v>
      </c>
      <c r="O167" s="211" t="s">
        <v>255</v>
      </c>
      <c r="P167" s="211" t="s">
        <v>255</v>
      </c>
      <c r="Q167" s="96" t="s">
        <v>255</v>
      </c>
      <c r="R167" s="211" t="s">
        <v>790</v>
      </c>
      <c r="S167" s="211" t="s">
        <v>282</v>
      </c>
      <c r="T167" s="211">
        <v>369</v>
      </c>
      <c r="U167" s="211" t="s">
        <v>183</v>
      </c>
      <c r="V167" s="211" t="s">
        <v>282</v>
      </c>
      <c r="W167" s="211" t="s">
        <v>143</v>
      </c>
      <c r="X167" s="211" t="s">
        <v>10506</v>
      </c>
      <c r="Y167" s="211" t="s">
        <v>273</v>
      </c>
      <c r="Z167" s="211" t="s">
        <v>10498</v>
      </c>
      <c r="AA167" s="211">
        <v>6</v>
      </c>
      <c r="AB167" s="211" t="s">
        <v>299</v>
      </c>
      <c r="AC167" s="211">
        <v>25.15</v>
      </c>
      <c r="AD167" s="211">
        <v>3.05</v>
      </c>
      <c r="AE167" s="211" t="s">
        <v>10512</v>
      </c>
      <c r="AF167" s="211" t="s">
        <v>10364</v>
      </c>
      <c r="AG167" s="211" t="s">
        <v>273</v>
      </c>
      <c r="AH167" s="211">
        <v>33</v>
      </c>
      <c r="AI167" s="211" t="s">
        <v>273</v>
      </c>
      <c r="AJ167" s="211" t="s">
        <v>12157</v>
      </c>
      <c r="AK167" s="211" t="s">
        <v>13759</v>
      </c>
      <c r="AL167" s="211">
        <v>53</v>
      </c>
      <c r="AM167" s="211">
        <v>9</v>
      </c>
      <c r="AN167" s="211" t="s">
        <v>273</v>
      </c>
      <c r="AO167" s="211" t="s">
        <v>273</v>
      </c>
      <c r="AP167" s="211" t="s">
        <v>13756</v>
      </c>
      <c r="AQ167" s="211" t="s">
        <v>10385</v>
      </c>
      <c r="AR167" s="211" t="s">
        <v>55</v>
      </c>
      <c r="AS167" s="211" t="s">
        <v>11396</v>
      </c>
      <c r="AT167" s="211" t="s">
        <v>10390</v>
      </c>
      <c r="AU167" s="211" t="s">
        <v>10400</v>
      </c>
      <c r="AV167" s="211" t="s">
        <v>10390</v>
      </c>
      <c r="AW167" s="211" t="s">
        <v>4788</v>
      </c>
      <c r="AX167" s="211" t="s">
        <v>4788</v>
      </c>
      <c r="AY167" s="211" t="s">
        <v>4788</v>
      </c>
      <c r="AZ167" s="211" t="s">
        <v>10390</v>
      </c>
      <c r="BA167" s="211" t="s">
        <v>22</v>
      </c>
      <c r="BB167" s="211" t="s">
        <v>22</v>
      </c>
      <c r="BC167" s="211" t="s">
        <v>10412</v>
      </c>
      <c r="BD167" s="211" t="s">
        <v>10391</v>
      </c>
      <c r="BE167" s="211" t="s">
        <v>10387</v>
      </c>
      <c r="BF167" s="211" t="s">
        <v>282</v>
      </c>
      <c r="BG167" s="211" t="s">
        <v>22</v>
      </c>
      <c r="BH167" s="211" t="s">
        <v>282</v>
      </c>
      <c r="BI167" s="211" t="s">
        <v>10390</v>
      </c>
      <c r="BJ167" s="211" t="s">
        <v>13762</v>
      </c>
      <c r="BK167" s="211" t="s">
        <v>22</v>
      </c>
      <c r="BL167" s="211" t="s">
        <v>11171</v>
      </c>
      <c r="BM167" s="211" t="s">
        <v>10391</v>
      </c>
      <c r="BN167" s="211" t="s">
        <v>7153</v>
      </c>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row>
    <row r="168" spans="1:93" s="211" customFormat="1" ht="15" customHeight="1" x14ac:dyDescent="0.25">
      <c r="A168" s="211" t="s">
        <v>16759</v>
      </c>
      <c r="B168" s="211" t="s">
        <v>282</v>
      </c>
      <c r="C168" s="211" t="s">
        <v>17340</v>
      </c>
      <c r="D168" s="211" t="s">
        <v>16646</v>
      </c>
      <c r="E168" s="211" t="s">
        <v>10933</v>
      </c>
      <c r="F168" s="211" t="s">
        <v>5328</v>
      </c>
      <c r="G168" s="211" t="s">
        <v>216</v>
      </c>
      <c r="H168" s="211" t="s">
        <v>216</v>
      </c>
      <c r="I168" s="211" t="s">
        <v>282</v>
      </c>
      <c r="J168" s="211" t="s">
        <v>216</v>
      </c>
      <c r="K168" s="211" t="s">
        <v>282</v>
      </c>
      <c r="L168" s="211" t="s">
        <v>216</v>
      </c>
      <c r="M168" s="211" t="s">
        <v>282</v>
      </c>
      <c r="N168" s="211" t="s">
        <v>5328</v>
      </c>
      <c r="O168" s="211" t="s">
        <v>274</v>
      </c>
      <c r="P168" s="211" t="s">
        <v>258</v>
      </c>
      <c r="Q168" s="96" t="s">
        <v>282</v>
      </c>
      <c r="R168" s="211" t="s">
        <v>282</v>
      </c>
      <c r="S168" s="211" t="s">
        <v>282</v>
      </c>
      <c r="T168" s="211">
        <v>324</v>
      </c>
      <c r="U168" s="211" t="s">
        <v>183</v>
      </c>
      <c r="V168" s="211" t="s">
        <v>282</v>
      </c>
      <c r="W168" s="211" t="s">
        <v>17338</v>
      </c>
      <c r="X168" s="211" t="s">
        <v>10506</v>
      </c>
      <c r="Y168" s="211" t="s">
        <v>395</v>
      </c>
      <c r="Z168" s="211" t="s">
        <v>10498</v>
      </c>
      <c r="AA168" s="211">
        <v>8</v>
      </c>
      <c r="AB168" s="211" t="s">
        <v>299</v>
      </c>
      <c r="AC168" s="211">
        <v>23.7</v>
      </c>
      <c r="AD168" s="211">
        <v>3.67</v>
      </c>
      <c r="AE168" s="211" t="s">
        <v>10512</v>
      </c>
      <c r="AF168" s="211" t="s">
        <v>10364</v>
      </c>
      <c r="AG168" s="211" t="s">
        <v>17342</v>
      </c>
      <c r="AH168" s="211" t="s">
        <v>273</v>
      </c>
      <c r="AI168" s="211" t="s">
        <v>273</v>
      </c>
      <c r="AJ168" s="211" t="s">
        <v>273</v>
      </c>
      <c r="AK168" s="211" t="s">
        <v>17341</v>
      </c>
      <c r="AL168" s="211">
        <v>75</v>
      </c>
      <c r="AM168" s="211" t="s">
        <v>273</v>
      </c>
      <c r="AN168" s="211" t="s">
        <v>273</v>
      </c>
      <c r="AO168" s="211" t="s">
        <v>273</v>
      </c>
      <c r="AP168" s="211" t="s">
        <v>17339</v>
      </c>
      <c r="AQ168" s="211" t="s">
        <v>10376</v>
      </c>
      <c r="AR168" s="211" t="s">
        <v>22</v>
      </c>
      <c r="AS168" s="211" t="s">
        <v>13286</v>
      </c>
      <c r="AT168" s="211" t="s">
        <v>4788</v>
      </c>
      <c r="AU168" s="211" t="s">
        <v>10394</v>
      </c>
      <c r="AV168" s="211" t="s">
        <v>4788</v>
      </c>
      <c r="AW168" s="211" t="s">
        <v>4788</v>
      </c>
      <c r="AX168" s="211" t="s">
        <v>4788</v>
      </c>
      <c r="AY168" s="211" t="s">
        <v>4788</v>
      </c>
      <c r="AZ168" s="211" t="s">
        <v>4788</v>
      </c>
      <c r="BA168" s="211" t="s">
        <v>22</v>
      </c>
      <c r="BB168" s="211" t="s">
        <v>10387</v>
      </c>
      <c r="BC168" s="211" t="s">
        <v>10412</v>
      </c>
      <c r="BD168" s="211" t="s">
        <v>4788</v>
      </c>
      <c r="BE168" s="211" t="s">
        <v>22</v>
      </c>
      <c r="BF168" s="211" t="s">
        <v>17336</v>
      </c>
      <c r="BG168" s="211" t="s">
        <v>22</v>
      </c>
      <c r="BH168" s="211" t="s">
        <v>282</v>
      </c>
      <c r="BI168" s="211" t="s">
        <v>4788</v>
      </c>
      <c r="BJ168" s="211" t="s">
        <v>17337</v>
      </c>
      <c r="BK168" s="211" t="s">
        <v>10387</v>
      </c>
      <c r="BL168" s="211" t="s">
        <v>282</v>
      </c>
      <c r="BM168" s="211" t="s">
        <v>4788</v>
      </c>
      <c r="BN168" s="211" t="s">
        <v>16760</v>
      </c>
    </row>
    <row r="169" spans="1:93" s="211" customFormat="1" ht="15" customHeight="1" x14ac:dyDescent="0.25">
      <c r="A169" s="143" t="s">
        <v>2275</v>
      </c>
      <c r="B169" s="143" t="s">
        <v>282</v>
      </c>
      <c r="C169" s="211" t="s">
        <v>17375</v>
      </c>
      <c r="D169" s="211" t="s">
        <v>1357</v>
      </c>
      <c r="E169" s="211" t="s">
        <v>10933</v>
      </c>
      <c r="F169" s="143" t="s">
        <v>5328</v>
      </c>
      <c r="G169" s="143" t="s">
        <v>5328</v>
      </c>
      <c r="H169" s="143" t="s">
        <v>216</v>
      </c>
      <c r="I169" s="143" t="s">
        <v>282</v>
      </c>
      <c r="J169" s="143" t="s">
        <v>5328</v>
      </c>
      <c r="K169" s="143" t="s">
        <v>5914</v>
      </c>
      <c r="L169" s="143" t="s">
        <v>216</v>
      </c>
      <c r="M169" s="143" t="s">
        <v>282</v>
      </c>
      <c r="N169" s="143" t="s">
        <v>5328</v>
      </c>
      <c r="O169" s="149" t="s">
        <v>763</v>
      </c>
      <c r="P169" s="96" t="s">
        <v>261</v>
      </c>
      <c r="Q169" s="211" t="s">
        <v>282</v>
      </c>
      <c r="R169" s="211" t="s">
        <v>282</v>
      </c>
      <c r="S169" s="211" t="s">
        <v>282</v>
      </c>
      <c r="T169" s="211">
        <v>37</v>
      </c>
      <c r="U169" s="211" t="s">
        <v>183</v>
      </c>
      <c r="V169" s="211" t="s">
        <v>282</v>
      </c>
      <c r="W169" s="211" t="s">
        <v>143</v>
      </c>
      <c r="X169" s="211" t="s">
        <v>10506</v>
      </c>
      <c r="Y169" s="211" t="s">
        <v>395</v>
      </c>
      <c r="Z169" s="211" t="s">
        <v>10498</v>
      </c>
      <c r="AA169" s="211">
        <v>12</v>
      </c>
      <c r="AB169" s="211" t="s">
        <v>299</v>
      </c>
      <c r="AC169" s="211">
        <v>18.690000000000001</v>
      </c>
      <c r="AD169" s="211">
        <v>4.71</v>
      </c>
      <c r="AE169" s="211" t="s">
        <v>10512</v>
      </c>
      <c r="AF169" s="211" t="s">
        <v>10364</v>
      </c>
      <c r="AG169" s="211" t="s">
        <v>273</v>
      </c>
      <c r="AH169" s="211" t="s">
        <v>273</v>
      </c>
      <c r="AI169" s="211" t="s">
        <v>273</v>
      </c>
      <c r="AJ169" s="211" t="s">
        <v>273</v>
      </c>
      <c r="AK169" s="211" t="s">
        <v>17378</v>
      </c>
      <c r="AL169" s="211">
        <v>50</v>
      </c>
      <c r="AM169" s="211">
        <v>12</v>
      </c>
      <c r="AN169" s="211" t="s">
        <v>273</v>
      </c>
      <c r="AO169" s="211" t="s">
        <v>273</v>
      </c>
      <c r="AP169" s="211" t="s">
        <v>17377</v>
      </c>
      <c r="AQ169" s="211" t="s">
        <v>10385</v>
      </c>
      <c r="AR169" s="211" t="s">
        <v>22</v>
      </c>
      <c r="AS169" s="211" t="s">
        <v>11423</v>
      </c>
      <c r="AT169" s="211" t="s">
        <v>10390</v>
      </c>
      <c r="AU169" s="211" t="s">
        <v>10400</v>
      </c>
      <c r="AV169" s="211" t="s">
        <v>10390</v>
      </c>
      <c r="AW169" s="211" t="s">
        <v>10391</v>
      </c>
      <c r="AX169" s="211" t="s">
        <v>10391</v>
      </c>
      <c r="AY169" s="211" t="s">
        <v>10391</v>
      </c>
      <c r="AZ169" s="211" t="s">
        <v>4788</v>
      </c>
      <c r="BA169" s="211" t="s">
        <v>10408</v>
      </c>
      <c r="BB169" s="211" t="s">
        <v>10408</v>
      </c>
      <c r="BC169" s="211" t="s">
        <v>10411</v>
      </c>
      <c r="BD169" s="211" t="s">
        <v>10390</v>
      </c>
      <c r="BE169" s="211" t="s">
        <v>10387</v>
      </c>
      <c r="BF169" s="211" t="s">
        <v>282</v>
      </c>
      <c r="BG169" s="211" t="s">
        <v>10387</v>
      </c>
      <c r="BH169" s="211" t="s">
        <v>17376</v>
      </c>
      <c r="BI169" s="211" t="s">
        <v>10391</v>
      </c>
      <c r="BJ169" s="211" t="s">
        <v>17379</v>
      </c>
      <c r="BK169" s="211" t="s">
        <v>10387</v>
      </c>
      <c r="BL169" s="211" t="s">
        <v>282</v>
      </c>
      <c r="BM169" s="211" t="s">
        <v>10390</v>
      </c>
      <c r="BN169" s="211" t="s">
        <v>2276</v>
      </c>
    </row>
    <row r="170" spans="1:93" s="211" customFormat="1" ht="15" customHeight="1" x14ac:dyDescent="0.25">
      <c r="A170" s="211" t="s">
        <v>14468</v>
      </c>
      <c r="B170" s="211" t="s">
        <v>282</v>
      </c>
      <c r="C170" s="211" t="s">
        <v>17927</v>
      </c>
      <c r="D170" s="211" t="s">
        <v>14462</v>
      </c>
      <c r="E170" s="211" t="s">
        <v>10933</v>
      </c>
      <c r="F170" s="211" t="s">
        <v>5328</v>
      </c>
      <c r="G170" s="211" t="s">
        <v>5328</v>
      </c>
      <c r="H170" s="211" t="s">
        <v>5328</v>
      </c>
      <c r="I170" s="211" t="s">
        <v>5335</v>
      </c>
      <c r="J170" s="211" t="s">
        <v>5328</v>
      </c>
      <c r="K170" s="211" t="s">
        <v>14613</v>
      </c>
      <c r="L170" s="211" t="s">
        <v>216</v>
      </c>
      <c r="M170" s="211" t="s">
        <v>282</v>
      </c>
      <c r="N170" s="211" t="s">
        <v>5328</v>
      </c>
      <c r="O170" s="134" t="s">
        <v>673</v>
      </c>
      <c r="P170" s="134" t="s">
        <v>673</v>
      </c>
      <c r="Q170" s="211" t="s">
        <v>671</v>
      </c>
      <c r="R170" s="211" t="s">
        <v>306</v>
      </c>
      <c r="S170" s="211" t="s">
        <v>282</v>
      </c>
      <c r="T170" s="211">
        <v>155</v>
      </c>
      <c r="U170" s="211" t="s">
        <v>183</v>
      </c>
      <c r="V170" s="211" t="s">
        <v>11110</v>
      </c>
      <c r="W170" s="211" t="s">
        <v>10866</v>
      </c>
      <c r="X170" s="211" t="s">
        <v>273</v>
      </c>
      <c r="Y170" s="211" t="s">
        <v>395</v>
      </c>
      <c r="Z170" s="211" t="s">
        <v>10498</v>
      </c>
      <c r="AA170" s="211">
        <v>6</v>
      </c>
      <c r="AB170" s="211" t="s">
        <v>220</v>
      </c>
      <c r="AC170" s="211">
        <v>36.26</v>
      </c>
      <c r="AD170" s="211">
        <v>10.23</v>
      </c>
      <c r="AE170" s="211" t="s">
        <v>10512</v>
      </c>
      <c r="AF170" s="211" t="s">
        <v>10365</v>
      </c>
      <c r="AG170" s="211" t="s">
        <v>273</v>
      </c>
      <c r="AH170" s="211">
        <v>7</v>
      </c>
      <c r="AI170" s="211" t="s">
        <v>273</v>
      </c>
      <c r="AJ170" s="211" t="s">
        <v>273</v>
      </c>
      <c r="AK170" s="211" t="s">
        <v>11112</v>
      </c>
      <c r="AL170" s="211">
        <v>82</v>
      </c>
      <c r="AM170" s="211" t="s">
        <v>273</v>
      </c>
      <c r="AN170" s="211">
        <v>46</v>
      </c>
      <c r="AO170" s="211">
        <v>28</v>
      </c>
      <c r="AP170" s="211" t="s">
        <v>11109</v>
      </c>
      <c r="AQ170" s="211" t="s">
        <v>10382</v>
      </c>
      <c r="AR170" s="211" t="s">
        <v>22</v>
      </c>
      <c r="AS170" s="211" t="s">
        <v>11111</v>
      </c>
      <c r="AT170" s="211" t="s">
        <v>4788</v>
      </c>
      <c r="AU170" s="211" t="s">
        <v>10394</v>
      </c>
      <c r="AV170" s="211" t="s">
        <v>4788</v>
      </c>
      <c r="AW170" s="211" t="s">
        <v>10391</v>
      </c>
      <c r="AX170" s="211" t="s">
        <v>10391</v>
      </c>
      <c r="AY170" s="211" t="s">
        <v>10391</v>
      </c>
      <c r="AZ170" s="211" t="s">
        <v>10390</v>
      </c>
      <c r="BA170" s="211" t="s">
        <v>22</v>
      </c>
      <c r="BB170" s="211" t="s">
        <v>22</v>
      </c>
      <c r="BC170" s="211" t="s">
        <v>10411</v>
      </c>
      <c r="BD170" s="211" t="s">
        <v>10391</v>
      </c>
      <c r="BE170" s="211" t="s">
        <v>22</v>
      </c>
      <c r="BF170" s="211" t="s">
        <v>11115</v>
      </c>
      <c r="BG170" s="211" t="s">
        <v>10387</v>
      </c>
      <c r="BH170" s="211" t="s">
        <v>14614</v>
      </c>
      <c r="BI170" s="211" t="s">
        <v>10391</v>
      </c>
      <c r="BJ170" s="211" t="s">
        <v>11116</v>
      </c>
      <c r="BK170" s="211" t="s">
        <v>10387</v>
      </c>
      <c r="BL170" s="211" t="s">
        <v>282</v>
      </c>
      <c r="BM170" s="211" t="s">
        <v>4788</v>
      </c>
      <c r="BN170" s="211" t="s">
        <v>4522</v>
      </c>
      <c r="BO170" s="211" t="s">
        <v>14469</v>
      </c>
    </row>
    <row r="171" spans="1:93" s="211" customFormat="1" ht="15" customHeight="1" x14ac:dyDescent="0.25">
      <c r="A171" s="211" t="s">
        <v>5509</v>
      </c>
      <c r="B171" s="211" t="s">
        <v>282</v>
      </c>
      <c r="C171" s="211" t="s">
        <v>17930</v>
      </c>
      <c r="D171" s="211" t="s">
        <v>8944</v>
      </c>
      <c r="E171" s="211" t="s">
        <v>12994</v>
      </c>
      <c r="F171" s="211" t="s">
        <v>5328</v>
      </c>
      <c r="G171" s="211" t="s">
        <v>216</v>
      </c>
      <c r="H171" s="211" t="s">
        <v>216</v>
      </c>
      <c r="I171" s="211" t="s">
        <v>282</v>
      </c>
      <c r="J171" s="211" t="s">
        <v>216</v>
      </c>
      <c r="K171" s="211" t="s">
        <v>282</v>
      </c>
      <c r="L171" s="211" t="s">
        <v>216</v>
      </c>
      <c r="M171" s="211" t="s">
        <v>282</v>
      </c>
      <c r="N171" s="211" t="s">
        <v>5328</v>
      </c>
      <c r="O171" s="134" t="s">
        <v>256</v>
      </c>
      <c r="P171" s="134" t="s">
        <v>246</v>
      </c>
      <c r="Q171" s="211" t="s">
        <v>790</v>
      </c>
      <c r="R171" s="211" t="s">
        <v>282</v>
      </c>
      <c r="S171" s="211" t="s">
        <v>282</v>
      </c>
      <c r="T171" s="211">
        <v>128</v>
      </c>
      <c r="U171" s="211" t="s">
        <v>183</v>
      </c>
      <c r="V171" s="211" t="s">
        <v>282</v>
      </c>
      <c r="W171" s="211" t="s">
        <v>143</v>
      </c>
      <c r="X171" s="211" t="s">
        <v>10506</v>
      </c>
      <c r="Y171" s="211" t="s">
        <v>395</v>
      </c>
      <c r="Z171" s="211" t="s">
        <v>10498</v>
      </c>
      <c r="AA171" s="211">
        <v>12</v>
      </c>
      <c r="AB171" s="211" t="s">
        <v>299</v>
      </c>
      <c r="AC171" s="211">
        <v>23.53</v>
      </c>
      <c r="AD171" s="211">
        <v>3.48</v>
      </c>
      <c r="AE171" s="211" t="s">
        <v>10512</v>
      </c>
      <c r="AF171" s="211" t="s">
        <v>10365</v>
      </c>
      <c r="AG171" s="211" t="s">
        <v>273</v>
      </c>
      <c r="AH171" s="211" t="s">
        <v>273</v>
      </c>
      <c r="AI171" s="211" t="s">
        <v>273</v>
      </c>
      <c r="AJ171" s="211" t="s">
        <v>273</v>
      </c>
      <c r="AK171" s="211" t="s">
        <v>13766</v>
      </c>
      <c r="AL171" s="211">
        <v>51</v>
      </c>
      <c r="AM171" s="211" t="s">
        <v>273</v>
      </c>
      <c r="AN171" s="211" t="s">
        <v>273</v>
      </c>
      <c r="AO171" s="211" t="s">
        <v>273</v>
      </c>
      <c r="AP171" s="211" t="s">
        <v>13767</v>
      </c>
      <c r="AQ171" s="211" t="s">
        <v>10385</v>
      </c>
      <c r="AR171" s="211" t="s">
        <v>22</v>
      </c>
      <c r="AS171" s="211" t="s">
        <v>11423</v>
      </c>
      <c r="AT171" s="211" t="s">
        <v>10390</v>
      </c>
      <c r="AU171" s="211" t="s">
        <v>10400</v>
      </c>
      <c r="AV171" s="211" t="s">
        <v>10390</v>
      </c>
      <c r="AW171" s="211" t="s">
        <v>4788</v>
      </c>
      <c r="AX171" s="211" t="s">
        <v>4788</v>
      </c>
      <c r="AY171" s="211" t="s">
        <v>4788</v>
      </c>
      <c r="AZ171" s="211" t="s">
        <v>10390</v>
      </c>
      <c r="BA171" s="211" t="s">
        <v>22</v>
      </c>
      <c r="BB171" s="211" t="s">
        <v>10387</v>
      </c>
      <c r="BC171" s="211" t="s">
        <v>248</v>
      </c>
      <c r="BD171" s="211" t="s">
        <v>4788</v>
      </c>
      <c r="BE171" s="211" t="s">
        <v>10387</v>
      </c>
      <c r="BF171" s="211" t="s">
        <v>282</v>
      </c>
      <c r="BG171" s="211" t="s">
        <v>22</v>
      </c>
      <c r="BH171" s="211" t="s">
        <v>282</v>
      </c>
      <c r="BI171" s="211" t="s">
        <v>10390</v>
      </c>
      <c r="BJ171" s="211" t="s">
        <v>13768</v>
      </c>
      <c r="BK171" s="211" t="s">
        <v>22</v>
      </c>
      <c r="BL171" s="211">
        <v>1</v>
      </c>
      <c r="BM171" s="211" t="s">
        <v>10391</v>
      </c>
      <c r="BN171" s="211" t="s">
        <v>7203</v>
      </c>
    </row>
    <row r="172" spans="1:93" s="211" customFormat="1" ht="15" customHeight="1" x14ac:dyDescent="0.25">
      <c r="A172" s="211" t="s">
        <v>7449</v>
      </c>
      <c r="B172" s="211" t="s">
        <v>282</v>
      </c>
      <c r="C172" s="211" t="s">
        <v>17931</v>
      </c>
      <c r="D172" s="211" t="s">
        <v>8944</v>
      </c>
      <c r="E172" s="211" t="s">
        <v>12994</v>
      </c>
      <c r="F172" s="211" t="s">
        <v>5328</v>
      </c>
      <c r="G172" s="211" t="s">
        <v>216</v>
      </c>
      <c r="H172" s="211" t="s">
        <v>216</v>
      </c>
      <c r="I172" s="211" t="s">
        <v>282</v>
      </c>
      <c r="J172" s="211" t="s">
        <v>216</v>
      </c>
      <c r="K172" s="211" t="s">
        <v>282</v>
      </c>
      <c r="L172" s="211" t="s">
        <v>216</v>
      </c>
      <c r="M172" s="211" t="s">
        <v>282</v>
      </c>
      <c r="N172" s="211" t="s">
        <v>216</v>
      </c>
      <c r="O172" s="134" t="s">
        <v>246</v>
      </c>
      <c r="P172" s="134" t="s">
        <v>255</v>
      </c>
      <c r="Q172" s="211" t="s">
        <v>256</v>
      </c>
      <c r="R172" s="211" t="s">
        <v>282</v>
      </c>
      <c r="S172" s="211" t="s">
        <v>282</v>
      </c>
      <c r="T172" s="211">
        <v>284</v>
      </c>
      <c r="U172" s="211" t="s">
        <v>183</v>
      </c>
      <c r="V172" s="211" t="s">
        <v>282</v>
      </c>
      <c r="W172" s="211" t="s">
        <v>143</v>
      </c>
      <c r="X172" s="211" t="s">
        <v>10506</v>
      </c>
      <c r="Y172" s="211" t="s">
        <v>395</v>
      </c>
      <c r="Z172" s="211" t="s">
        <v>10498</v>
      </c>
      <c r="AA172" s="211">
        <v>4</v>
      </c>
      <c r="AB172" s="211" t="s">
        <v>299</v>
      </c>
      <c r="AC172" s="211">
        <v>20.71</v>
      </c>
      <c r="AD172" s="211">
        <v>4.3600000000000003</v>
      </c>
      <c r="AE172" s="211" t="s">
        <v>10512</v>
      </c>
      <c r="AF172" s="211" t="s">
        <v>10364</v>
      </c>
      <c r="AG172" s="211" t="s">
        <v>273</v>
      </c>
      <c r="AH172" s="211" t="s">
        <v>273</v>
      </c>
      <c r="AI172" s="211" t="s">
        <v>273</v>
      </c>
      <c r="AJ172" s="211" t="s">
        <v>273</v>
      </c>
      <c r="AK172" s="211" t="s">
        <v>13771</v>
      </c>
      <c r="AL172" s="211">
        <v>60</v>
      </c>
      <c r="AM172" s="211" t="s">
        <v>273</v>
      </c>
      <c r="AN172" s="211" t="s">
        <v>273</v>
      </c>
      <c r="AO172" s="211" t="s">
        <v>273</v>
      </c>
      <c r="AP172" s="211" t="s">
        <v>13769</v>
      </c>
      <c r="AQ172" s="211" t="s">
        <v>10385</v>
      </c>
      <c r="AR172" s="211" t="s">
        <v>22</v>
      </c>
      <c r="AS172" s="211" t="s">
        <v>13770</v>
      </c>
      <c r="AT172" s="211" t="s">
        <v>10390</v>
      </c>
      <c r="AU172" s="211" t="s">
        <v>10400</v>
      </c>
      <c r="AV172" s="211" t="s">
        <v>10390</v>
      </c>
      <c r="AW172" s="211" t="s">
        <v>4788</v>
      </c>
      <c r="AX172" s="211" t="s">
        <v>4788</v>
      </c>
      <c r="AY172" s="211" t="s">
        <v>4788</v>
      </c>
      <c r="AZ172" s="211" t="s">
        <v>10390</v>
      </c>
      <c r="BA172" s="211" t="s">
        <v>22</v>
      </c>
      <c r="BB172" s="211" t="s">
        <v>10387</v>
      </c>
      <c r="BC172" s="211" t="s">
        <v>10412</v>
      </c>
      <c r="BD172" s="211" t="s">
        <v>4788</v>
      </c>
      <c r="BE172" s="211" t="s">
        <v>10387</v>
      </c>
      <c r="BF172" s="211" t="s">
        <v>282</v>
      </c>
      <c r="BG172" s="211" t="s">
        <v>22</v>
      </c>
      <c r="BH172" s="211" t="s">
        <v>282</v>
      </c>
      <c r="BI172" s="211" t="s">
        <v>10390</v>
      </c>
      <c r="BJ172" s="211" t="s">
        <v>13772</v>
      </c>
      <c r="BK172" s="211" t="s">
        <v>22</v>
      </c>
      <c r="BL172" s="211">
        <v>1</v>
      </c>
      <c r="BM172" s="211" t="s">
        <v>10391</v>
      </c>
      <c r="BN172" s="211" t="s">
        <v>7450</v>
      </c>
    </row>
    <row r="173" spans="1:93" s="211" customFormat="1" ht="15" customHeight="1" x14ac:dyDescent="0.25">
      <c r="A173" s="211" t="s">
        <v>4734</v>
      </c>
      <c r="B173" s="211" t="s">
        <v>282</v>
      </c>
      <c r="C173" s="211" t="s">
        <v>13777</v>
      </c>
      <c r="D173" s="211" t="s">
        <v>8944</v>
      </c>
      <c r="E173" s="211" t="s">
        <v>12994</v>
      </c>
      <c r="F173" s="211" t="s">
        <v>5328</v>
      </c>
      <c r="G173" s="211" t="s">
        <v>216</v>
      </c>
      <c r="H173" s="211" t="s">
        <v>216</v>
      </c>
      <c r="I173" s="211" t="s">
        <v>282</v>
      </c>
      <c r="J173" s="211" t="s">
        <v>216</v>
      </c>
      <c r="K173" s="211" t="s">
        <v>282</v>
      </c>
      <c r="L173" s="211" t="s">
        <v>216</v>
      </c>
      <c r="M173" s="211" t="s">
        <v>282</v>
      </c>
      <c r="N173" s="211" t="s">
        <v>5328</v>
      </c>
      <c r="O173" s="134" t="s">
        <v>246</v>
      </c>
      <c r="P173" s="134" t="s">
        <v>790</v>
      </c>
      <c r="Q173" s="211" t="s">
        <v>282</v>
      </c>
      <c r="R173" s="211" t="s">
        <v>282</v>
      </c>
      <c r="S173" s="211" t="s">
        <v>282</v>
      </c>
      <c r="T173" s="211">
        <v>90</v>
      </c>
      <c r="U173" s="211" t="s">
        <v>183</v>
      </c>
      <c r="V173" s="211" t="s">
        <v>282</v>
      </c>
      <c r="W173" s="211" t="s">
        <v>143</v>
      </c>
      <c r="X173" s="211" t="s">
        <v>10506</v>
      </c>
      <c r="Y173" s="211" t="s">
        <v>395</v>
      </c>
      <c r="Z173" s="211" t="s">
        <v>10498</v>
      </c>
      <c r="AA173" s="211">
        <v>12</v>
      </c>
      <c r="AB173" s="211" t="s">
        <v>299</v>
      </c>
      <c r="AC173" s="211">
        <v>19.739999999999998</v>
      </c>
      <c r="AD173" s="211">
        <v>2.99</v>
      </c>
      <c r="AE173" s="211" t="s">
        <v>10512</v>
      </c>
      <c r="AF173" s="211" t="s">
        <v>10364</v>
      </c>
      <c r="AG173" s="211" t="s">
        <v>273</v>
      </c>
      <c r="AH173" s="211" t="s">
        <v>273</v>
      </c>
      <c r="AI173" s="211" t="s">
        <v>273</v>
      </c>
      <c r="AJ173" s="211" t="s">
        <v>273</v>
      </c>
      <c r="AK173" s="211" t="s">
        <v>13778</v>
      </c>
      <c r="AL173" s="211">
        <v>59</v>
      </c>
      <c r="AM173" s="211" t="s">
        <v>273</v>
      </c>
      <c r="AN173" s="211" t="s">
        <v>273</v>
      </c>
      <c r="AO173" s="211" t="s">
        <v>273</v>
      </c>
      <c r="AP173" s="211" t="s">
        <v>13776</v>
      </c>
      <c r="AQ173" s="211" t="s">
        <v>10385</v>
      </c>
      <c r="AR173" s="211" t="s">
        <v>22</v>
      </c>
      <c r="AS173" s="211" t="s">
        <v>11423</v>
      </c>
      <c r="AT173" s="211" t="s">
        <v>10390</v>
      </c>
      <c r="AU173" s="211" t="s">
        <v>10400</v>
      </c>
      <c r="AV173" s="211" t="s">
        <v>10390</v>
      </c>
      <c r="AW173" s="211" t="s">
        <v>4788</v>
      </c>
      <c r="AX173" s="211" t="s">
        <v>4788</v>
      </c>
      <c r="AY173" s="211" t="s">
        <v>4788</v>
      </c>
      <c r="AZ173" s="211" t="s">
        <v>10390</v>
      </c>
      <c r="BA173" s="211" t="s">
        <v>22</v>
      </c>
      <c r="BB173" s="211" t="s">
        <v>10387</v>
      </c>
      <c r="BC173" s="211" t="s">
        <v>248</v>
      </c>
      <c r="BD173" s="211" t="s">
        <v>10390</v>
      </c>
      <c r="BE173" s="211" t="s">
        <v>10387</v>
      </c>
      <c r="BF173" s="211" t="s">
        <v>282</v>
      </c>
      <c r="BG173" s="211" t="s">
        <v>22</v>
      </c>
      <c r="BH173" s="211" t="s">
        <v>282</v>
      </c>
      <c r="BI173" s="211" t="s">
        <v>10390</v>
      </c>
      <c r="BJ173" s="211" t="s">
        <v>13775</v>
      </c>
      <c r="BK173" s="211" t="s">
        <v>22</v>
      </c>
      <c r="BL173" s="211">
        <v>1</v>
      </c>
      <c r="BM173" s="211" t="s">
        <v>10391</v>
      </c>
      <c r="BN173" s="211" t="s">
        <v>4735</v>
      </c>
    </row>
    <row r="174" spans="1:93" s="211" customFormat="1" ht="15" customHeight="1" x14ac:dyDescent="0.25">
      <c r="A174" s="211" t="s">
        <v>2292</v>
      </c>
      <c r="B174" s="211" t="s">
        <v>2293</v>
      </c>
      <c r="C174" s="211" t="s">
        <v>8155</v>
      </c>
      <c r="D174" s="211" t="s">
        <v>443</v>
      </c>
      <c r="E174" s="211" t="s">
        <v>10933</v>
      </c>
      <c r="F174" s="211" t="s">
        <v>5328</v>
      </c>
      <c r="G174" s="211" t="s">
        <v>216</v>
      </c>
      <c r="H174" s="211" t="s">
        <v>216</v>
      </c>
      <c r="I174" s="211" t="s">
        <v>282</v>
      </c>
      <c r="J174" s="211" t="s">
        <v>216</v>
      </c>
      <c r="K174" s="211" t="s">
        <v>282</v>
      </c>
      <c r="L174" s="211" t="s">
        <v>216</v>
      </c>
      <c r="M174" s="211" t="s">
        <v>282</v>
      </c>
      <c r="N174" s="211" t="s">
        <v>5328</v>
      </c>
      <c r="O174" s="134" t="s">
        <v>246</v>
      </c>
      <c r="P174" s="134" t="s">
        <v>263</v>
      </c>
      <c r="Q174" s="211" t="s">
        <v>282</v>
      </c>
      <c r="R174" s="211" t="s">
        <v>282</v>
      </c>
      <c r="S174" s="211" t="s">
        <v>282</v>
      </c>
      <c r="T174" s="211">
        <v>40</v>
      </c>
      <c r="U174" s="211" t="s">
        <v>183</v>
      </c>
      <c r="V174" s="211" t="s">
        <v>282</v>
      </c>
      <c r="W174" s="211" t="s">
        <v>143</v>
      </c>
      <c r="X174" s="211" t="s">
        <v>10506</v>
      </c>
      <c r="Y174" s="211" t="s">
        <v>395</v>
      </c>
      <c r="Z174" s="211" t="s">
        <v>10498</v>
      </c>
      <c r="AA174" s="211">
        <v>6</v>
      </c>
      <c r="AB174" s="211" t="s">
        <v>299</v>
      </c>
      <c r="AC174" s="211">
        <v>23.55</v>
      </c>
      <c r="AD174" s="211" t="s">
        <v>273</v>
      </c>
      <c r="AE174" s="211" t="s">
        <v>10512</v>
      </c>
      <c r="AF174" s="211" t="s">
        <v>10364</v>
      </c>
      <c r="AG174" s="211" t="s">
        <v>273</v>
      </c>
      <c r="AH174" s="211" t="s">
        <v>273</v>
      </c>
      <c r="AI174" s="211" t="s">
        <v>273</v>
      </c>
      <c r="AJ174" s="211" t="s">
        <v>273</v>
      </c>
      <c r="AK174" s="211" t="s">
        <v>13780</v>
      </c>
      <c r="AL174" s="211">
        <v>65</v>
      </c>
      <c r="AM174" s="211" t="s">
        <v>273</v>
      </c>
      <c r="AN174" s="211" t="s">
        <v>273</v>
      </c>
      <c r="AO174" s="211" t="s">
        <v>273</v>
      </c>
      <c r="AP174" s="211" t="s">
        <v>17744</v>
      </c>
      <c r="AQ174" s="211" t="s">
        <v>10385</v>
      </c>
      <c r="AR174" s="211" t="s">
        <v>22</v>
      </c>
      <c r="AS174" s="211" t="s">
        <v>11423</v>
      </c>
      <c r="AT174" s="211" t="s">
        <v>10390</v>
      </c>
      <c r="AU174" s="211" t="s">
        <v>10400</v>
      </c>
      <c r="AV174" s="211" t="s">
        <v>10390</v>
      </c>
      <c r="AW174" s="211" t="s">
        <v>4788</v>
      </c>
      <c r="AX174" s="211" t="s">
        <v>4788</v>
      </c>
      <c r="AY174" s="211" t="s">
        <v>4788</v>
      </c>
      <c r="AZ174" s="211" t="s">
        <v>10390</v>
      </c>
      <c r="BA174" s="211" t="s">
        <v>22</v>
      </c>
      <c r="BB174" s="211" t="s">
        <v>10387</v>
      </c>
      <c r="BC174" s="211" t="s">
        <v>10412</v>
      </c>
      <c r="BD174" s="211" t="s">
        <v>10390</v>
      </c>
      <c r="BE174" s="211" t="s">
        <v>10387</v>
      </c>
      <c r="BF174" s="211" t="s">
        <v>282</v>
      </c>
      <c r="BG174" s="211" t="s">
        <v>22</v>
      </c>
      <c r="BH174" s="211" t="s">
        <v>282</v>
      </c>
      <c r="BI174" s="211" t="s">
        <v>10390</v>
      </c>
      <c r="BJ174" s="211" t="s">
        <v>17746</v>
      </c>
      <c r="BK174" s="211" t="s">
        <v>22</v>
      </c>
      <c r="BL174" s="211" t="s">
        <v>11171</v>
      </c>
      <c r="BM174" s="211" t="s">
        <v>10391</v>
      </c>
      <c r="BN174" s="211" t="s">
        <v>2294</v>
      </c>
    </row>
    <row r="175" spans="1:93" s="211" customFormat="1" ht="15" customHeight="1" x14ac:dyDescent="0.25">
      <c r="A175" s="211" t="s">
        <v>7812</v>
      </c>
      <c r="B175" s="211" t="s">
        <v>282</v>
      </c>
      <c r="C175" s="211" t="s">
        <v>13781</v>
      </c>
      <c r="D175" s="211" t="s">
        <v>8944</v>
      </c>
      <c r="E175" s="211" t="s">
        <v>10933</v>
      </c>
      <c r="F175" s="211" t="s">
        <v>5328</v>
      </c>
      <c r="G175" s="211" t="s">
        <v>216</v>
      </c>
      <c r="H175" s="211" t="s">
        <v>216</v>
      </c>
      <c r="I175" s="211" t="s">
        <v>282</v>
      </c>
      <c r="J175" s="211" t="s">
        <v>216</v>
      </c>
      <c r="K175" s="211" t="s">
        <v>282</v>
      </c>
      <c r="L175" s="211" t="s">
        <v>216</v>
      </c>
      <c r="M175" s="211" t="s">
        <v>282</v>
      </c>
      <c r="N175" s="211" t="s">
        <v>5328</v>
      </c>
      <c r="O175" s="134" t="s">
        <v>246</v>
      </c>
      <c r="P175" s="134" t="s">
        <v>790</v>
      </c>
      <c r="Q175" s="211" t="s">
        <v>282</v>
      </c>
      <c r="R175" s="211" t="s">
        <v>282</v>
      </c>
      <c r="S175" s="211" t="s">
        <v>282</v>
      </c>
      <c r="T175" s="211">
        <v>184</v>
      </c>
      <c r="U175" s="211" t="s">
        <v>183</v>
      </c>
      <c r="V175" s="211" t="s">
        <v>282</v>
      </c>
      <c r="W175" s="211" t="s">
        <v>143</v>
      </c>
      <c r="X175" s="211" t="s">
        <v>273</v>
      </c>
      <c r="Y175" s="211" t="s">
        <v>273</v>
      </c>
      <c r="Z175" s="211" t="s">
        <v>273</v>
      </c>
      <c r="AA175" s="211">
        <v>8</v>
      </c>
      <c r="AB175" s="211" t="s">
        <v>299</v>
      </c>
      <c r="AC175" s="211">
        <v>24.19</v>
      </c>
      <c r="AD175" s="211" t="s">
        <v>273</v>
      </c>
      <c r="AE175" s="211" t="s">
        <v>10512</v>
      </c>
      <c r="AF175" s="211" t="s">
        <v>10364</v>
      </c>
      <c r="AG175" s="211" t="s">
        <v>273</v>
      </c>
      <c r="AH175" s="211" t="s">
        <v>273</v>
      </c>
      <c r="AI175" s="211" t="s">
        <v>273</v>
      </c>
      <c r="AJ175" s="211" t="s">
        <v>273</v>
      </c>
      <c r="AK175" s="211" t="s">
        <v>273</v>
      </c>
      <c r="AL175" s="211" t="s">
        <v>273</v>
      </c>
      <c r="AM175" s="211" t="s">
        <v>273</v>
      </c>
      <c r="AN175" s="211" t="s">
        <v>273</v>
      </c>
      <c r="AO175" s="211" t="s">
        <v>273</v>
      </c>
      <c r="AP175" s="211" t="s">
        <v>13457</v>
      </c>
      <c r="AQ175" s="211" t="s">
        <v>10385</v>
      </c>
      <c r="AR175" s="211" t="s">
        <v>55</v>
      </c>
      <c r="AS175" s="211" t="s">
        <v>13459</v>
      </c>
      <c r="AT175" s="211" t="s">
        <v>10390</v>
      </c>
      <c r="AU175" s="211" t="s">
        <v>10400</v>
      </c>
      <c r="AV175" s="211" t="s">
        <v>10390</v>
      </c>
      <c r="AW175" s="211" t="s">
        <v>4788</v>
      </c>
      <c r="AX175" s="211" t="s">
        <v>4788</v>
      </c>
      <c r="AY175" s="211" t="s">
        <v>4788</v>
      </c>
      <c r="AZ175" s="211" t="s">
        <v>10390</v>
      </c>
      <c r="BA175" s="211" t="s">
        <v>10408</v>
      </c>
      <c r="BB175" s="211" t="s">
        <v>10408</v>
      </c>
      <c r="BC175" s="211" t="s">
        <v>248</v>
      </c>
      <c r="BD175" s="211" t="s">
        <v>10390</v>
      </c>
      <c r="BE175" s="211" t="s">
        <v>55</v>
      </c>
      <c r="BF175" s="211" t="s">
        <v>282</v>
      </c>
      <c r="BG175" s="211" t="s">
        <v>10387</v>
      </c>
      <c r="BH175" s="211" t="s">
        <v>12846</v>
      </c>
      <c r="BI175" s="211" t="s">
        <v>10391</v>
      </c>
      <c r="BJ175" s="211" t="s">
        <v>273</v>
      </c>
      <c r="BK175" s="211" t="s">
        <v>22</v>
      </c>
      <c r="BL175" s="211" t="s">
        <v>273</v>
      </c>
      <c r="BM175" s="211" t="s">
        <v>10391</v>
      </c>
      <c r="BN175" s="211" t="s">
        <v>7813</v>
      </c>
    </row>
    <row r="176" spans="1:93" s="211" customFormat="1" ht="15" customHeight="1" x14ac:dyDescent="0.25">
      <c r="A176" s="211" t="s">
        <v>7814</v>
      </c>
      <c r="B176" s="211" t="s">
        <v>282</v>
      </c>
      <c r="C176" s="211" t="s">
        <v>13783</v>
      </c>
      <c r="D176" s="211" t="s">
        <v>8944</v>
      </c>
      <c r="E176" s="211" t="s">
        <v>10933</v>
      </c>
      <c r="F176" s="211" t="s">
        <v>5328</v>
      </c>
      <c r="G176" s="211" t="s">
        <v>216</v>
      </c>
      <c r="H176" s="211" t="s">
        <v>216</v>
      </c>
      <c r="I176" s="211" t="s">
        <v>282</v>
      </c>
      <c r="J176" s="211" t="s">
        <v>216</v>
      </c>
      <c r="K176" s="211" t="s">
        <v>282</v>
      </c>
      <c r="L176" s="211" t="s">
        <v>216</v>
      </c>
      <c r="M176" s="211" t="s">
        <v>282</v>
      </c>
      <c r="N176" s="211" t="s">
        <v>5328</v>
      </c>
      <c r="O176" s="134" t="s">
        <v>246</v>
      </c>
      <c r="P176" s="134" t="s">
        <v>790</v>
      </c>
      <c r="Q176" s="211" t="s">
        <v>282</v>
      </c>
      <c r="R176" s="211" t="s">
        <v>282</v>
      </c>
      <c r="S176" s="211" t="s">
        <v>282</v>
      </c>
      <c r="T176" s="211">
        <v>191</v>
      </c>
      <c r="U176" s="211" t="s">
        <v>183</v>
      </c>
      <c r="V176" s="211" t="s">
        <v>282</v>
      </c>
      <c r="W176" s="211" t="s">
        <v>143</v>
      </c>
      <c r="X176" s="211" t="s">
        <v>10506</v>
      </c>
      <c r="Y176" s="211" t="s">
        <v>395</v>
      </c>
      <c r="Z176" s="211" t="s">
        <v>273</v>
      </c>
      <c r="AA176" s="211">
        <v>8</v>
      </c>
      <c r="AB176" s="211" t="s">
        <v>299</v>
      </c>
      <c r="AC176" s="211">
        <v>23.45</v>
      </c>
      <c r="AD176" s="211" t="s">
        <v>273</v>
      </c>
      <c r="AE176" s="211" t="s">
        <v>10512</v>
      </c>
      <c r="AF176" s="211" t="s">
        <v>10364</v>
      </c>
      <c r="AG176" s="211" t="s">
        <v>273</v>
      </c>
      <c r="AH176" s="211" t="s">
        <v>273</v>
      </c>
      <c r="AI176" s="211" t="s">
        <v>273</v>
      </c>
      <c r="AJ176" s="211" t="s">
        <v>273</v>
      </c>
      <c r="AK176" s="211" t="s">
        <v>273</v>
      </c>
      <c r="AL176" s="211" t="s">
        <v>273</v>
      </c>
      <c r="AM176" s="211" t="s">
        <v>273</v>
      </c>
      <c r="AN176" s="211" t="s">
        <v>273</v>
      </c>
      <c r="AO176" s="211" t="s">
        <v>273</v>
      </c>
      <c r="AP176" s="211" t="s">
        <v>13457</v>
      </c>
      <c r="AQ176" s="211" t="s">
        <v>10385</v>
      </c>
      <c r="AR176" s="211" t="s">
        <v>55</v>
      </c>
      <c r="AS176" s="211" t="s">
        <v>13459</v>
      </c>
      <c r="AT176" s="211" t="s">
        <v>10390</v>
      </c>
      <c r="AU176" s="211" t="s">
        <v>10400</v>
      </c>
      <c r="AV176" s="211" t="s">
        <v>10390</v>
      </c>
      <c r="AW176" s="211" t="s">
        <v>4788</v>
      </c>
      <c r="AX176" s="211" t="s">
        <v>4788</v>
      </c>
      <c r="AY176" s="211" t="s">
        <v>4788</v>
      </c>
      <c r="AZ176" s="211" t="s">
        <v>10390</v>
      </c>
      <c r="BA176" s="211" t="s">
        <v>10408</v>
      </c>
      <c r="BB176" s="211" t="s">
        <v>10408</v>
      </c>
      <c r="BC176" s="211" t="s">
        <v>248</v>
      </c>
      <c r="BD176" s="211" t="s">
        <v>10390</v>
      </c>
      <c r="BE176" s="211" t="s">
        <v>55</v>
      </c>
      <c r="BF176" s="211" t="s">
        <v>282</v>
      </c>
      <c r="BG176" s="211" t="s">
        <v>10387</v>
      </c>
      <c r="BH176" s="211" t="s">
        <v>12846</v>
      </c>
      <c r="BI176" s="211" t="s">
        <v>10391</v>
      </c>
      <c r="BJ176" s="211" t="s">
        <v>12885</v>
      </c>
      <c r="BK176" s="211" t="s">
        <v>22</v>
      </c>
      <c r="BL176" s="211" t="s">
        <v>273</v>
      </c>
      <c r="BM176" s="211" t="s">
        <v>10391</v>
      </c>
      <c r="BN176" s="211" t="s">
        <v>7813</v>
      </c>
    </row>
    <row r="177" spans="1:93" s="68" customFormat="1" ht="15" customHeight="1" x14ac:dyDescent="0.25">
      <c r="A177" s="68" t="s">
        <v>7815</v>
      </c>
      <c r="B177" s="68" t="s">
        <v>282</v>
      </c>
      <c r="C177" s="68" t="s">
        <v>13784</v>
      </c>
      <c r="D177" s="68" t="s">
        <v>8944</v>
      </c>
      <c r="E177" s="211" t="s">
        <v>10933</v>
      </c>
      <c r="F177" s="211" t="s">
        <v>5328</v>
      </c>
      <c r="G177" s="160" t="s">
        <v>216</v>
      </c>
      <c r="H177" s="160" t="s">
        <v>216</v>
      </c>
      <c r="I177" s="160" t="s">
        <v>282</v>
      </c>
      <c r="J177" s="160" t="s">
        <v>216</v>
      </c>
      <c r="K177" s="160" t="s">
        <v>282</v>
      </c>
      <c r="L177" s="160" t="s">
        <v>216</v>
      </c>
      <c r="M177" s="160" t="s">
        <v>282</v>
      </c>
      <c r="N177" s="211" t="s">
        <v>5328</v>
      </c>
      <c r="O177" s="134" t="s">
        <v>257</v>
      </c>
      <c r="P177" s="134" t="s">
        <v>790</v>
      </c>
      <c r="Q177" s="68" t="s">
        <v>282</v>
      </c>
      <c r="R177" s="68" t="s">
        <v>282</v>
      </c>
      <c r="S177" s="68" t="s">
        <v>282</v>
      </c>
      <c r="T177" s="181">
        <v>246</v>
      </c>
      <c r="U177" s="211" t="s">
        <v>183</v>
      </c>
      <c r="V177" s="211" t="s">
        <v>282</v>
      </c>
      <c r="W177" s="181" t="s">
        <v>143</v>
      </c>
      <c r="X177" s="181" t="s">
        <v>10506</v>
      </c>
      <c r="Y177" s="181" t="s">
        <v>395</v>
      </c>
      <c r="Z177" s="181" t="s">
        <v>273</v>
      </c>
      <c r="AA177" s="211">
        <v>8</v>
      </c>
      <c r="AB177" s="211" t="s">
        <v>299</v>
      </c>
      <c r="AC177" s="211">
        <v>23.2</v>
      </c>
      <c r="AD177" s="211" t="s">
        <v>273</v>
      </c>
      <c r="AE177" s="211" t="s">
        <v>10512</v>
      </c>
      <c r="AF177" s="160" t="s">
        <v>10364</v>
      </c>
      <c r="AG177" s="181" t="s">
        <v>273</v>
      </c>
      <c r="AH177" s="181" t="s">
        <v>273</v>
      </c>
      <c r="AI177" s="181" t="s">
        <v>273</v>
      </c>
      <c r="AJ177" s="181" t="s">
        <v>273</v>
      </c>
      <c r="AK177" s="211" t="s">
        <v>273</v>
      </c>
      <c r="AL177" s="181" t="s">
        <v>273</v>
      </c>
      <c r="AM177" s="181" t="s">
        <v>273</v>
      </c>
      <c r="AN177" s="211" t="s">
        <v>273</v>
      </c>
      <c r="AO177" s="211" t="s">
        <v>273</v>
      </c>
      <c r="AP177" s="211" t="s">
        <v>13457</v>
      </c>
      <c r="AQ177" s="181" t="s">
        <v>10385</v>
      </c>
      <c r="AR177" s="188" t="s">
        <v>55</v>
      </c>
      <c r="AS177" s="193" t="s">
        <v>13459</v>
      </c>
      <c r="AT177" s="197" t="s">
        <v>10390</v>
      </c>
      <c r="AU177" s="203" t="s">
        <v>10400</v>
      </c>
      <c r="AV177" s="211" t="s">
        <v>10390</v>
      </c>
      <c r="AW177" s="211" t="s">
        <v>4788</v>
      </c>
      <c r="AX177" s="211" t="s">
        <v>4788</v>
      </c>
      <c r="AY177" s="211" t="s">
        <v>4788</v>
      </c>
      <c r="AZ177" s="211" t="s">
        <v>10390</v>
      </c>
      <c r="BA177" s="211" t="s">
        <v>10408</v>
      </c>
      <c r="BB177" s="211" t="s">
        <v>10408</v>
      </c>
      <c r="BC177" s="211" t="s">
        <v>10412</v>
      </c>
      <c r="BD177" s="211" t="s">
        <v>10390</v>
      </c>
      <c r="BE177" s="211" t="s">
        <v>55</v>
      </c>
      <c r="BF177" s="211" t="s">
        <v>282</v>
      </c>
      <c r="BG177" s="211" t="s">
        <v>10387</v>
      </c>
      <c r="BH177" s="211" t="s">
        <v>12846</v>
      </c>
      <c r="BI177" s="211" t="s">
        <v>10391</v>
      </c>
      <c r="BJ177" s="211" t="s">
        <v>12885</v>
      </c>
      <c r="BK177" s="211" t="s">
        <v>22</v>
      </c>
      <c r="BL177" s="211" t="s">
        <v>273</v>
      </c>
      <c r="BM177" s="211" t="s">
        <v>10391</v>
      </c>
      <c r="BN177" s="68" t="s">
        <v>7813</v>
      </c>
    </row>
    <row r="178" spans="1:93" s="145" customFormat="1" ht="15" customHeight="1" x14ac:dyDescent="0.25">
      <c r="A178" s="211" t="s">
        <v>397</v>
      </c>
      <c r="B178" s="211" t="s">
        <v>1017</v>
      </c>
      <c r="C178" s="211" t="s">
        <v>17932</v>
      </c>
      <c r="D178" s="211" t="s">
        <v>841</v>
      </c>
      <c r="E178" s="211" t="s">
        <v>10933</v>
      </c>
      <c r="F178" s="211" t="s">
        <v>216</v>
      </c>
      <c r="G178" s="211" t="s">
        <v>216</v>
      </c>
      <c r="H178" s="211" t="s">
        <v>216</v>
      </c>
      <c r="I178" s="211" t="s">
        <v>282</v>
      </c>
      <c r="J178" s="211" t="s">
        <v>216</v>
      </c>
      <c r="K178" s="211" t="s">
        <v>282</v>
      </c>
      <c r="L178" s="211" t="s">
        <v>216</v>
      </c>
      <c r="M178" s="211" t="s">
        <v>282</v>
      </c>
      <c r="N178" s="211" t="s">
        <v>5328</v>
      </c>
      <c r="O178" s="211" t="s">
        <v>252</v>
      </c>
      <c r="P178" s="211" t="s">
        <v>790</v>
      </c>
      <c r="Q178" s="211" t="s">
        <v>282</v>
      </c>
      <c r="R178" s="211" t="s">
        <v>282</v>
      </c>
      <c r="S178" s="211" t="s">
        <v>282</v>
      </c>
      <c r="T178" s="211">
        <v>81</v>
      </c>
      <c r="U178" s="211" t="s">
        <v>183</v>
      </c>
      <c r="V178" s="211" t="s">
        <v>282</v>
      </c>
      <c r="W178" s="211" t="s">
        <v>143</v>
      </c>
      <c r="X178" s="211" t="s">
        <v>10506</v>
      </c>
      <c r="Y178" s="211" t="s">
        <v>395</v>
      </c>
      <c r="Z178" s="211" t="s">
        <v>10498</v>
      </c>
      <c r="AA178" s="211">
        <v>8</v>
      </c>
      <c r="AB178" s="211" t="s">
        <v>194</v>
      </c>
      <c r="AC178" s="211">
        <v>27.56</v>
      </c>
      <c r="AD178" s="211" t="s">
        <v>273</v>
      </c>
      <c r="AE178" s="211" t="s">
        <v>10512</v>
      </c>
      <c r="AF178" s="211" t="s">
        <v>10364</v>
      </c>
      <c r="AG178" s="211" t="s">
        <v>273</v>
      </c>
      <c r="AH178" s="211" t="s">
        <v>273</v>
      </c>
      <c r="AI178" s="211" t="s">
        <v>273</v>
      </c>
      <c r="AJ178" s="211" t="s">
        <v>11156</v>
      </c>
      <c r="AK178" s="211" t="s">
        <v>11157</v>
      </c>
      <c r="AL178" s="211">
        <v>56</v>
      </c>
      <c r="AM178" s="211">
        <v>11</v>
      </c>
      <c r="AN178" s="211" t="s">
        <v>273</v>
      </c>
      <c r="AO178" s="211" t="s">
        <v>273</v>
      </c>
      <c r="AP178" s="211" t="s">
        <v>11154</v>
      </c>
      <c r="AQ178" s="211" t="s">
        <v>10385</v>
      </c>
      <c r="AR178" s="211" t="s">
        <v>22</v>
      </c>
      <c r="AS178" s="211" t="s">
        <v>11155</v>
      </c>
      <c r="AT178" s="211" t="s">
        <v>10390</v>
      </c>
      <c r="AU178" s="211" t="s">
        <v>10400</v>
      </c>
      <c r="AV178" s="211" t="s">
        <v>10390</v>
      </c>
      <c r="AW178" s="211" t="s">
        <v>4788</v>
      </c>
      <c r="AX178" s="211" t="s">
        <v>4788</v>
      </c>
      <c r="AY178" s="211" t="s">
        <v>4788</v>
      </c>
      <c r="AZ178" s="211" t="s">
        <v>10390</v>
      </c>
      <c r="BA178" s="211" t="s">
        <v>22</v>
      </c>
      <c r="BB178" s="211" t="s">
        <v>10387</v>
      </c>
      <c r="BC178" s="211" t="s">
        <v>10412</v>
      </c>
      <c r="BD178" s="211" t="s">
        <v>4788</v>
      </c>
      <c r="BE178" s="211" t="s">
        <v>10387</v>
      </c>
      <c r="BF178" s="211" t="s">
        <v>282</v>
      </c>
      <c r="BG178" s="211" t="s">
        <v>10387</v>
      </c>
      <c r="BH178" s="211" t="s">
        <v>11160</v>
      </c>
      <c r="BI178" s="211" t="s">
        <v>10391</v>
      </c>
      <c r="BJ178" s="211" t="s">
        <v>273</v>
      </c>
      <c r="BK178" s="211" t="s">
        <v>10387</v>
      </c>
      <c r="BL178" s="211" t="s">
        <v>282</v>
      </c>
      <c r="BM178" s="211" t="s">
        <v>10391</v>
      </c>
      <c r="BN178" s="211" t="s">
        <v>1018</v>
      </c>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row>
    <row r="179" spans="1:93" s="68" customFormat="1" ht="15" customHeight="1" x14ac:dyDescent="0.25">
      <c r="A179" s="211" t="s">
        <v>496</v>
      </c>
      <c r="B179" s="211" t="s">
        <v>1019</v>
      </c>
      <c r="C179" s="211" t="s">
        <v>17933</v>
      </c>
      <c r="D179" s="211" t="s">
        <v>841</v>
      </c>
      <c r="E179" s="211" t="s">
        <v>10933</v>
      </c>
      <c r="F179" s="211" t="s">
        <v>216</v>
      </c>
      <c r="G179" s="211" t="s">
        <v>216</v>
      </c>
      <c r="H179" s="211" t="s">
        <v>216</v>
      </c>
      <c r="I179" s="211" t="s">
        <v>282</v>
      </c>
      <c r="J179" s="211" t="s">
        <v>216</v>
      </c>
      <c r="K179" s="211" t="s">
        <v>282</v>
      </c>
      <c r="L179" s="211" t="s">
        <v>216</v>
      </c>
      <c r="M179" s="211" t="s">
        <v>282</v>
      </c>
      <c r="N179" s="211" t="s">
        <v>5328</v>
      </c>
      <c r="O179" s="211" t="s">
        <v>263</v>
      </c>
      <c r="P179" s="143" t="s">
        <v>790</v>
      </c>
      <c r="Q179" s="211" t="s">
        <v>282</v>
      </c>
      <c r="R179" s="211" t="s">
        <v>282</v>
      </c>
      <c r="S179" s="211" t="s">
        <v>282</v>
      </c>
      <c r="T179" s="211">
        <v>143</v>
      </c>
      <c r="U179" s="211" t="s">
        <v>183</v>
      </c>
      <c r="V179" s="211" t="s">
        <v>282</v>
      </c>
      <c r="W179" s="211" t="s">
        <v>143</v>
      </c>
      <c r="X179" s="211" t="s">
        <v>273</v>
      </c>
      <c r="Y179" s="211" t="s">
        <v>273</v>
      </c>
      <c r="Z179" s="211" t="s">
        <v>10498</v>
      </c>
      <c r="AA179" s="211">
        <v>4</v>
      </c>
      <c r="AB179" s="211" t="s">
        <v>299</v>
      </c>
      <c r="AC179" s="211">
        <v>35.549999999999997</v>
      </c>
      <c r="AD179" s="211" t="s">
        <v>273</v>
      </c>
      <c r="AE179" s="211" t="s">
        <v>10512</v>
      </c>
      <c r="AF179" s="211" t="s">
        <v>10364</v>
      </c>
      <c r="AG179" s="211" t="s">
        <v>273</v>
      </c>
      <c r="AH179" s="211">
        <v>24</v>
      </c>
      <c r="AI179" s="211" t="s">
        <v>273</v>
      </c>
      <c r="AJ179" s="211" t="s">
        <v>273</v>
      </c>
      <c r="AK179" s="211" t="s">
        <v>11165</v>
      </c>
      <c r="AL179" s="211">
        <v>60</v>
      </c>
      <c r="AM179" s="211">
        <v>10</v>
      </c>
      <c r="AN179" s="211" t="s">
        <v>273</v>
      </c>
      <c r="AO179" s="211" t="s">
        <v>273</v>
      </c>
      <c r="AP179" s="211" t="s">
        <v>11162</v>
      </c>
      <c r="AQ179" s="211" t="s">
        <v>10379</v>
      </c>
      <c r="AR179" s="211" t="s">
        <v>55</v>
      </c>
      <c r="AS179" s="211" t="s">
        <v>11117</v>
      </c>
      <c r="AT179" s="211" t="s">
        <v>10390</v>
      </c>
      <c r="AU179" s="211" t="s">
        <v>10400</v>
      </c>
      <c r="AV179" s="211" t="s">
        <v>10390</v>
      </c>
      <c r="AW179" s="211" t="s">
        <v>4788</v>
      </c>
      <c r="AX179" s="211" t="s">
        <v>4788</v>
      </c>
      <c r="AY179" s="211" t="s">
        <v>4788</v>
      </c>
      <c r="AZ179" s="211" t="s">
        <v>10390</v>
      </c>
      <c r="BA179" s="211" t="s">
        <v>22</v>
      </c>
      <c r="BB179" s="211" t="s">
        <v>10387</v>
      </c>
      <c r="BC179" s="211" t="s">
        <v>10412</v>
      </c>
      <c r="BD179" s="211" t="s">
        <v>4788</v>
      </c>
      <c r="BE179" s="211" t="s">
        <v>10387</v>
      </c>
      <c r="BF179" s="211" t="s">
        <v>282</v>
      </c>
      <c r="BG179" s="211" t="s">
        <v>10387</v>
      </c>
      <c r="BH179" s="211" t="s">
        <v>11170</v>
      </c>
      <c r="BI179" s="211" t="s">
        <v>10391</v>
      </c>
      <c r="BJ179" s="211" t="s">
        <v>273</v>
      </c>
      <c r="BK179" s="211" t="s">
        <v>10387</v>
      </c>
      <c r="BL179" s="211" t="s">
        <v>282</v>
      </c>
      <c r="BM179" s="211" t="s">
        <v>10390</v>
      </c>
      <c r="BN179" s="211" t="s">
        <v>1020</v>
      </c>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row>
    <row r="180" spans="1:93" s="145" customFormat="1" ht="15" customHeight="1" x14ac:dyDescent="0.25">
      <c r="A180" s="209" t="s">
        <v>398</v>
      </c>
      <c r="B180" s="209" t="s">
        <v>1022</v>
      </c>
      <c r="C180" s="209" t="s">
        <v>17934</v>
      </c>
      <c r="D180" s="209" t="s">
        <v>841</v>
      </c>
      <c r="E180" s="209" t="s">
        <v>10933</v>
      </c>
      <c r="F180" s="211" t="s">
        <v>216</v>
      </c>
      <c r="G180" s="209" t="s">
        <v>216</v>
      </c>
      <c r="H180" s="209" t="s">
        <v>216</v>
      </c>
      <c r="I180" s="209" t="s">
        <v>282</v>
      </c>
      <c r="J180" s="209" t="s">
        <v>216</v>
      </c>
      <c r="K180" s="209" t="s">
        <v>282</v>
      </c>
      <c r="L180" s="209" t="s">
        <v>216</v>
      </c>
      <c r="M180" s="209" t="s">
        <v>282</v>
      </c>
      <c r="N180" s="209" t="s">
        <v>5328</v>
      </c>
      <c r="O180" s="209" t="s">
        <v>302</v>
      </c>
      <c r="P180" s="209" t="s">
        <v>252</v>
      </c>
      <c r="Q180" s="209" t="s">
        <v>790</v>
      </c>
      <c r="R180" s="211" t="s">
        <v>282</v>
      </c>
      <c r="S180" s="211" t="s">
        <v>282</v>
      </c>
      <c r="T180" s="211">
        <v>139</v>
      </c>
      <c r="U180" s="211" t="s">
        <v>183</v>
      </c>
      <c r="V180" s="211" t="s">
        <v>282</v>
      </c>
      <c r="W180" s="211" t="s">
        <v>143</v>
      </c>
      <c r="X180" s="211" t="s">
        <v>10506</v>
      </c>
      <c r="Y180" s="211" t="s">
        <v>395</v>
      </c>
      <c r="Z180" s="211" t="s">
        <v>10498</v>
      </c>
      <c r="AA180" s="211">
        <v>6</v>
      </c>
      <c r="AB180" s="211" t="s">
        <v>299</v>
      </c>
      <c r="AC180" s="211">
        <v>27.09</v>
      </c>
      <c r="AD180" s="211">
        <v>4.1100000000000003</v>
      </c>
      <c r="AE180" s="211" t="s">
        <v>10512</v>
      </c>
      <c r="AF180" s="211" t="s">
        <v>10364</v>
      </c>
      <c r="AG180" s="211" t="s">
        <v>273</v>
      </c>
      <c r="AH180" s="211" t="s">
        <v>273</v>
      </c>
      <c r="AI180" s="211" t="s">
        <v>273</v>
      </c>
      <c r="AJ180" s="211" t="s">
        <v>273</v>
      </c>
      <c r="AK180" s="211" t="s">
        <v>273</v>
      </c>
      <c r="AL180" s="211">
        <v>71</v>
      </c>
      <c r="AM180" s="211" t="s">
        <v>273</v>
      </c>
      <c r="AN180" s="211" t="s">
        <v>273</v>
      </c>
      <c r="AO180" s="211" t="s">
        <v>273</v>
      </c>
      <c r="AP180" s="211" t="s">
        <v>11118</v>
      </c>
      <c r="AQ180" s="211" t="s">
        <v>10385</v>
      </c>
      <c r="AR180" s="211" t="s">
        <v>55</v>
      </c>
      <c r="AS180" s="211" t="s">
        <v>11117</v>
      </c>
      <c r="AT180" s="211" t="s">
        <v>10390</v>
      </c>
      <c r="AU180" s="211" t="s">
        <v>10400</v>
      </c>
      <c r="AV180" s="211" t="s">
        <v>10390</v>
      </c>
      <c r="AW180" s="211" t="s">
        <v>4788</v>
      </c>
      <c r="AX180" s="211" t="s">
        <v>4788</v>
      </c>
      <c r="AY180" s="211" t="s">
        <v>4788</v>
      </c>
      <c r="AZ180" s="211" t="s">
        <v>10390</v>
      </c>
      <c r="BA180" s="211" t="s">
        <v>22</v>
      </c>
      <c r="BB180" s="211" t="s">
        <v>22</v>
      </c>
      <c r="BC180" s="211" t="s">
        <v>10411</v>
      </c>
      <c r="BD180" s="211" t="s">
        <v>10391</v>
      </c>
      <c r="BE180" s="211" t="s">
        <v>10387</v>
      </c>
      <c r="BF180" s="211" t="s">
        <v>282</v>
      </c>
      <c r="BG180" s="211" t="s">
        <v>22</v>
      </c>
      <c r="BH180" s="211" t="s">
        <v>282</v>
      </c>
      <c r="BI180" s="211" t="s">
        <v>10390</v>
      </c>
      <c r="BJ180" s="211" t="s">
        <v>273</v>
      </c>
      <c r="BK180" s="211" t="s">
        <v>10387</v>
      </c>
      <c r="BL180" s="211" t="s">
        <v>282</v>
      </c>
      <c r="BM180" s="211" t="s">
        <v>10390</v>
      </c>
      <c r="BN180" s="209" t="s">
        <v>1023</v>
      </c>
      <c r="BO180" s="209"/>
      <c r="BP180" s="209"/>
      <c r="BQ180" s="209"/>
      <c r="BR180" s="209"/>
      <c r="BS180" s="209"/>
      <c r="BT180" s="209"/>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row>
    <row r="181" spans="1:93" s="145" customFormat="1" ht="15" customHeight="1" x14ac:dyDescent="0.25">
      <c r="A181" s="211" t="s">
        <v>526</v>
      </c>
      <c r="B181" s="211" t="s">
        <v>1024</v>
      </c>
      <c r="C181" s="211" t="s">
        <v>17936</v>
      </c>
      <c r="D181" s="211" t="s">
        <v>841</v>
      </c>
      <c r="E181" s="211" t="s">
        <v>10933</v>
      </c>
      <c r="F181" s="211" t="s">
        <v>216</v>
      </c>
      <c r="G181" s="211" t="s">
        <v>216</v>
      </c>
      <c r="H181" s="211" t="s">
        <v>216</v>
      </c>
      <c r="I181" s="211" t="s">
        <v>282</v>
      </c>
      <c r="J181" s="211" t="s">
        <v>216</v>
      </c>
      <c r="K181" s="211" t="s">
        <v>282</v>
      </c>
      <c r="L181" s="211" t="s">
        <v>216</v>
      </c>
      <c r="M181" s="211" t="s">
        <v>282</v>
      </c>
      <c r="N181" s="211" t="s">
        <v>216</v>
      </c>
      <c r="O181" s="211" t="s">
        <v>252</v>
      </c>
      <c r="P181" s="211" t="s">
        <v>790</v>
      </c>
      <c r="Q181" s="211" t="s">
        <v>282</v>
      </c>
      <c r="R181" s="211" t="s">
        <v>282</v>
      </c>
      <c r="S181" s="211" t="s">
        <v>282</v>
      </c>
      <c r="T181" s="211">
        <v>88</v>
      </c>
      <c r="U181" s="211" t="s">
        <v>183</v>
      </c>
      <c r="V181" s="211" t="s">
        <v>282</v>
      </c>
      <c r="W181" s="211" t="s">
        <v>143</v>
      </c>
      <c r="X181" s="211" t="s">
        <v>10506</v>
      </c>
      <c r="Y181" s="211" t="s">
        <v>395</v>
      </c>
      <c r="Z181" s="211" t="s">
        <v>10498</v>
      </c>
      <c r="AA181" s="211">
        <v>6</v>
      </c>
      <c r="AB181" s="211" t="s">
        <v>299</v>
      </c>
      <c r="AC181" s="211">
        <v>30.2</v>
      </c>
      <c r="AD181" s="211" t="s">
        <v>273</v>
      </c>
      <c r="AE181" s="211" t="s">
        <v>10512</v>
      </c>
      <c r="AF181" s="211" t="s">
        <v>10364</v>
      </c>
      <c r="AG181" s="211" t="s">
        <v>273</v>
      </c>
      <c r="AH181" s="211" t="s">
        <v>273</v>
      </c>
      <c r="AI181" s="211" t="s">
        <v>273</v>
      </c>
      <c r="AJ181" s="211" t="s">
        <v>273</v>
      </c>
      <c r="AK181" s="211" t="s">
        <v>11125</v>
      </c>
      <c r="AL181" s="211">
        <v>86</v>
      </c>
      <c r="AM181" s="211" t="s">
        <v>273</v>
      </c>
      <c r="AN181" s="211" t="s">
        <v>273</v>
      </c>
      <c r="AO181" s="211" t="s">
        <v>273</v>
      </c>
      <c r="AP181" s="211" t="s">
        <v>11122</v>
      </c>
      <c r="AQ181" s="211" t="s">
        <v>10385</v>
      </c>
      <c r="AR181" s="211" t="s">
        <v>55</v>
      </c>
      <c r="AS181" s="211" t="s">
        <v>11117</v>
      </c>
      <c r="AT181" s="211" t="s">
        <v>10390</v>
      </c>
      <c r="AU181" s="211" t="s">
        <v>10400</v>
      </c>
      <c r="AV181" s="211" t="s">
        <v>10390</v>
      </c>
      <c r="AW181" s="211" t="s">
        <v>4788</v>
      </c>
      <c r="AX181" s="211" t="s">
        <v>4788</v>
      </c>
      <c r="AY181" s="211" t="s">
        <v>4788</v>
      </c>
      <c r="AZ181" s="211" t="s">
        <v>10390</v>
      </c>
      <c r="BA181" s="211" t="s">
        <v>10408</v>
      </c>
      <c r="BB181" s="211" t="s">
        <v>10408</v>
      </c>
      <c r="BC181" s="211" t="s">
        <v>10411</v>
      </c>
      <c r="BD181" s="211" t="s">
        <v>10390</v>
      </c>
      <c r="BE181" s="211" t="s">
        <v>10387</v>
      </c>
      <c r="BF181" s="211" t="s">
        <v>282</v>
      </c>
      <c r="BG181" s="211" t="s">
        <v>10387</v>
      </c>
      <c r="BH181" s="211" t="s">
        <v>17935</v>
      </c>
      <c r="BI181" s="211" t="s">
        <v>10391</v>
      </c>
      <c r="BJ181" s="211" t="s">
        <v>273</v>
      </c>
      <c r="BK181" s="211" t="s">
        <v>22</v>
      </c>
      <c r="BL181" s="211" t="s">
        <v>11123</v>
      </c>
      <c r="BM181" s="211" t="s">
        <v>10391</v>
      </c>
      <c r="BN181" s="211" t="s">
        <v>1025</v>
      </c>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row>
    <row r="182" spans="1:93" s="211" customFormat="1" ht="15" customHeight="1" x14ac:dyDescent="0.25">
      <c r="A182" s="211" t="s">
        <v>2325</v>
      </c>
      <c r="B182" s="211" t="s">
        <v>13786</v>
      </c>
      <c r="C182" s="211" t="s">
        <v>15822</v>
      </c>
      <c r="D182" s="211" t="s">
        <v>841</v>
      </c>
      <c r="E182" s="211" t="s">
        <v>10933</v>
      </c>
      <c r="F182" s="211" t="s">
        <v>5328</v>
      </c>
      <c r="G182" s="211" t="s">
        <v>216</v>
      </c>
      <c r="H182" s="211" t="s">
        <v>216</v>
      </c>
      <c r="I182" s="211" t="s">
        <v>282</v>
      </c>
      <c r="J182" s="211" t="s">
        <v>216</v>
      </c>
      <c r="K182" s="211" t="s">
        <v>282</v>
      </c>
      <c r="L182" s="211" t="s">
        <v>216</v>
      </c>
      <c r="M182" s="211" t="s">
        <v>282</v>
      </c>
      <c r="N182" s="211" t="s">
        <v>5328</v>
      </c>
      <c r="O182" s="211" t="s">
        <v>252</v>
      </c>
      <c r="P182" s="211" t="s">
        <v>790</v>
      </c>
      <c r="Q182" s="211" t="s">
        <v>282</v>
      </c>
      <c r="R182" s="211" t="s">
        <v>282</v>
      </c>
      <c r="S182" s="211" t="s">
        <v>282</v>
      </c>
      <c r="T182" s="211">
        <v>30</v>
      </c>
      <c r="U182" s="211" t="s">
        <v>183</v>
      </c>
      <c r="V182" s="211" t="s">
        <v>282</v>
      </c>
      <c r="W182" s="211" t="s">
        <v>143</v>
      </c>
      <c r="X182" s="211" t="s">
        <v>10506</v>
      </c>
      <c r="Y182" s="211" t="s">
        <v>395</v>
      </c>
      <c r="Z182" s="211" t="s">
        <v>10498</v>
      </c>
      <c r="AA182" s="211">
        <v>6</v>
      </c>
      <c r="AB182" s="211" t="s">
        <v>273</v>
      </c>
      <c r="AC182" s="211" t="s">
        <v>273</v>
      </c>
      <c r="AD182" s="211" t="s">
        <v>273</v>
      </c>
      <c r="AE182" s="211" t="s">
        <v>10512</v>
      </c>
      <c r="AF182" s="211" t="s">
        <v>10364</v>
      </c>
      <c r="AG182" s="211" t="s">
        <v>273</v>
      </c>
      <c r="AH182" s="211" t="s">
        <v>273</v>
      </c>
      <c r="AI182" s="211" t="s">
        <v>273</v>
      </c>
      <c r="AJ182" s="211" t="s">
        <v>15821</v>
      </c>
      <c r="AK182" s="211" t="s">
        <v>14257</v>
      </c>
      <c r="AL182" s="211">
        <v>50</v>
      </c>
      <c r="AM182" s="211" t="s">
        <v>273</v>
      </c>
      <c r="AN182" s="211" t="s">
        <v>273</v>
      </c>
      <c r="AO182" s="211" t="s">
        <v>273</v>
      </c>
      <c r="AP182" s="211" t="s">
        <v>15819</v>
      </c>
      <c r="AQ182" s="211" t="s">
        <v>10385</v>
      </c>
      <c r="AR182" s="211" t="s">
        <v>22</v>
      </c>
      <c r="AS182" s="211" t="s">
        <v>11423</v>
      </c>
      <c r="AT182" s="211" t="s">
        <v>10390</v>
      </c>
      <c r="AU182" s="211" t="s">
        <v>10400</v>
      </c>
      <c r="AV182" s="211" t="s">
        <v>10390</v>
      </c>
      <c r="AW182" s="211" t="s">
        <v>4788</v>
      </c>
      <c r="AX182" s="211" t="s">
        <v>4788</v>
      </c>
      <c r="AY182" s="211" t="s">
        <v>4788</v>
      </c>
      <c r="AZ182" s="211" t="s">
        <v>10390</v>
      </c>
      <c r="BA182" s="211" t="s">
        <v>22</v>
      </c>
      <c r="BB182" s="211" t="s">
        <v>22</v>
      </c>
      <c r="BC182" s="211" t="s">
        <v>248</v>
      </c>
      <c r="BD182" s="211" t="s">
        <v>10391</v>
      </c>
      <c r="BE182" s="211" t="s">
        <v>10387</v>
      </c>
      <c r="BF182" s="211" t="s">
        <v>282</v>
      </c>
      <c r="BG182" s="211" t="s">
        <v>10387</v>
      </c>
      <c r="BH182" s="211" t="s">
        <v>13919</v>
      </c>
      <c r="BI182" s="211" t="s">
        <v>10391</v>
      </c>
      <c r="BJ182" s="211" t="s">
        <v>15818</v>
      </c>
      <c r="BK182" s="211" t="s">
        <v>22</v>
      </c>
      <c r="BL182" s="211" t="s">
        <v>11123</v>
      </c>
      <c r="BM182" s="211" t="s">
        <v>10391</v>
      </c>
      <c r="BN182" s="211" t="s">
        <v>2326</v>
      </c>
    </row>
    <row r="183" spans="1:93" s="145" customFormat="1" ht="15" customHeight="1" x14ac:dyDescent="0.25">
      <c r="A183" s="211" t="s">
        <v>407</v>
      </c>
      <c r="B183" s="211" t="s">
        <v>1028</v>
      </c>
      <c r="C183" s="211" t="s">
        <v>11175</v>
      </c>
      <c r="D183" s="211" t="s">
        <v>841</v>
      </c>
      <c r="E183" s="211" t="s">
        <v>10933</v>
      </c>
      <c r="F183" s="211" t="s">
        <v>216</v>
      </c>
      <c r="G183" s="211" t="s">
        <v>216</v>
      </c>
      <c r="H183" s="211" t="s">
        <v>216</v>
      </c>
      <c r="I183" s="211" t="s">
        <v>282</v>
      </c>
      <c r="J183" s="211" t="s">
        <v>216</v>
      </c>
      <c r="K183" s="211" t="s">
        <v>282</v>
      </c>
      <c r="L183" s="211" t="s">
        <v>216</v>
      </c>
      <c r="M183" s="211" t="s">
        <v>282</v>
      </c>
      <c r="N183" s="211" t="s">
        <v>5328</v>
      </c>
      <c r="O183" s="211" t="s">
        <v>256</v>
      </c>
      <c r="P183" s="211" t="s">
        <v>252</v>
      </c>
      <c r="Q183" s="211" t="s">
        <v>790</v>
      </c>
      <c r="R183" s="211" t="s">
        <v>282</v>
      </c>
      <c r="S183" s="211" t="s">
        <v>282</v>
      </c>
      <c r="T183" s="211">
        <v>726</v>
      </c>
      <c r="U183" s="211" t="s">
        <v>183</v>
      </c>
      <c r="V183" s="211" t="s">
        <v>282</v>
      </c>
      <c r="W183" s="211" t="s">
        <v>143</v>
      </c>
      <c r="X183" s="211" t="s">
        <v>10506</v>
      </c>
      <c r="Y183" s="211" t="s">
        <v>395</v>
      </c>
      <c r="Z183" s="211" t="s">
        <v>10498</v>
      </c>
      <c r="AA183" s="211">
        <v>6</v>
      </c>
      <c r="AB183" s="211" t="s">
        <v>299</v>
      </c>
      <c r="AC183" s="211">
        <v>26.4</v>
      </c>
      <c r="AD183" s="211" t="s">
        <v>273</v>
      </c>
      <c r="AE183" s="211" t="s">
        <v>10512</v>
      </c>
      <c r="AF183" s="211" t="s">
        <v>10364</v>
      </c>
      <c r="AG183" s="211" t="s">
        <v>273</v>
      </c>
      <c r="AH183" s="211">
        <v>21</v>
      </c>
      <c r="AI183" s="211" t="s">
        <v>273</v>
      </c>
      <c r="AJ183" s="211" t="s">
        <v>273</v>
      </c>
      <c r="AK183" s="211" t="s">
        <v>11178</v>
      </c>
      <c r="AL183" s="211">
        <v>52</v>
      </c>
      <c r="AM183" s="211" t="s">
        <v>273</v>
      </c>
      <c r="AN183" s="211" t="s">
        <v>273</v>
      </c>
      <c r="AO183" s="211" t="s">
        <v>273</v>
      </c>
      <c r="AP183" s="211" t="s">
        <v>11173</v>
      </c>
      <c r="AQ183" s="211" t="s">
        <v>10385</v>
      </c>
      <c r="AR183" s="211" t="s">
        <v>22</v>
      </c>
      <c r="AS183" s="211" t="s">
        <v>11174</v>
      </c>
      <c r="AT183" s="211" t="s">
        <v>10390</v>
      </c>
      <c r="AU183" s="211" t="s">
        <v>10400</v>
      </c>
      <c r="AV183" s="211" t="s">
        <v>10390</v>
      </c>
      <c r="AW183" s="211" t="s">
        <v>4788</v>
      </c>
      <c r="AX183" s="211" t="s">
        <v>4788</v>
      </c>
      <c r="AY183" s="211" t="s">
        <v>4788</v>
      </c>
      <c r="AZ183" s="211" t="s">
        <v>10390</v>
      </c>
      <c r="BA183" s="211" t="s">
        <v>22</v>
      </c>
      <c r="BB183" s="211" t="s">
        <v>10387</v>
      </c>
      <c r="BC183" s="211" t="s">
        <v>10412</v>
      </c>
      <c r="BD183" s="211" t="s">
        <v>4788</v>
      </c>
      <c r="BE183" s="211" t="s">
        <v>10387</v>
      </c>
      <c r="BF183" s="211" t="s">
        <v>282</v>
      </c>
      <c r="BG183" s="211" t="s">
        <v>10387</v>
      </c>
      <c r="BH183" s="211" t="s">
        <v>11179</v>
      </c>
      <c r="BI183" s="211" t="s">
        <v>10391</v>
      </c>
      <c r="BJ183" s="211" t="s">
        <v>273</v>
      </c>
      <c r="BK183" s="211" t="s">
        <v>22</v>
      </c>
      <c r="BL183" s="211" t="s">
        <v>11171</v>
      </c>
      <c r="BM183" s="211" t="s">
        <v>10391</v>
      </c>
      <c r="BN183" s="211" t="s">
        <v>1029</v>
      </c>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row>
    <row r="184" spans="1:93" s="211" customFormat="1" ht="15" customHeight="1" x14ac:dyDescent="0.25">
      <c r="A184" s="211" t="s">
        <v>525</v>
      </c>
      <c r="B184" s="211" t="s">
        <v>1030</v>
      </c>
      <c r="C184" s="211" t="s">
        <v>17937</v>
      </c>
      <c r="D184" s="211" t="s">
        <v>443</v>
      </c>
      <c r="E184" s="211" t="s">
        <v>10933</v>
      </c>
      <c r="F184" s="211" t="s">
        <v>216</v>
      </c>
      <c r="G184" s="211" t="s">
        <v>216</v>
      </c>
      <c r="H184" s="211" t="s">
        <v>216</v>
      </c>
      <c r="I184" s="211" t="s">
        <v>282</v>
      </c>
      <c r="J184" s="211" t="s">
        <v>216</v>
      </c>
      <c r="K184" s="211" t="s">
        <v>282</v>
      </c>
      <c r="L184" s="211" t="s">
        <v>216</v>
      </c>
      <c r="M184" s="211" t="s">
        <v>282</v>
      </c>
      <c r="N184" s="211" t="s">
        <v>5328</v>
      </c>
      <c r="O184" s="211" t="s">
        <v>257</v>
      </c>
      <c r="P184" s="211" t="s">
        <v>257</v>
      </c>
      <c r="Q184" s="143" t="s">
        <v>790</v>
      </c>
      <c r="R184" s="211" t="s">
        <v>282</v>
      </c>
      <c r="S184" s="209" t="s">
        <v>282</v>
      </c>
      <c r="T184" s="143">
        <v>390</v>
      </c>
      <c r="U184" s="143" t="s">
        <v>183</v>
      </c>
      <c r="V184" s="143" t="s">
        <v>282</v>
      </c>
      <c r="W184" s="143" t="s">
        <v>143</v>
      </c>
      <c r="X184" s="143" t="s">
        <v>10506</v>
      </c>
      <c r="Y184" s="143" t="s">
        <v>395</v>
      </c>
      <c r="Z184" s="143" t="s">
        <v>10498</v>
      </c>
      <c r="AA184" s="143">
        <v>6</v>
      </c>
      <c r="AB184" s="143" t="s">
        <v>273</v>
      </c>
      <c r="AC184" s="143" t="s">
        <v>273</v>
      </c>
      <c r="AD184" s="143" t="s">
        <v>273</v>
      </c>
      <c r="AE184" s="143" t="s">
        <v>10512</v>
      </c>
      <c r="AF184" s="143" t="s">
        <v>10364</v>
      </c>
      <c r="AG184" s="143" t="s">
        <v>273</v>
      </c>
      <c r="AH184" s="143">
        <v>54</v>
      </c>
      <c r="AI184" s="143" t="s">
        <v>273</v>
      </c>
      <c r="AJ184" s="143" t="s">
        <v>273</v>
      </c>
      <c r="AK184" s="143" t="s">
        <v>11183</v>
      </c>
      <c r="AL184" s="143">
        <v>60</v>
      </c>
      <c r="AM184" s="143">
        <v>11</v>
      </c>
      <c r="AN184" s="143" t="s">
        <v>273</v>
      </c>
      <c r="AO184" s="143" t="s">
        <v>273</v>
      </c>
      <c r="AP184" s="143" t="s">
        <v>11181</v>
      </c>
      <c r="AQ184" s="143" t="s">
        <v>10385</v>
      </c>
      <c r="AR184" s="143" t="s">
        <v>22</v>
      </c>
      <c r="AS184" s="143" t="s">
        <v>11184</v>
      </c>
      <c r="AT184" s="143" t="s">
        <v>10390</v>
      </c>
      <c r="AU184" s="143" t="s">
        <v>10400</v>
      </c>
      <c r="AV184" s="143" t="s">
        <v>10390</v>
      </c>
      <c r="AW184" s="143" t="s">
        <v>4788</v>
      </c>
      <c r="AX184" s="143" t="s">
        <v>4788</v>
      </c>
      <c r="AY184" s="143" t="s">
        <v>4788</v>
      </c>
      <c r="AZ184" s="143" t="s">
        <v>4788</v>
      </c>
      <c r="BA184" s="143" t="s">
        <v>22</v>
      </c>
      <c r="BB184" s="143" t="s">
        <v>10387</v>
      </c>
      <c r="BC184" s="143" t="s">
        <v>10411</v>
      </c>
      <c r="BD184" s="299" t="s">
        <v>10390</v>
      </c>
      <c r="BE184" s="143" t="s">
        <v>10387</v>
      </c>
      <c r="BF184" s="143" t="s">
        <v>282</v>
      </c>
      <c r="BG184" s="143" t="s">
        <v>10387</v>
      </c>
      <c r="BH184" s="143" t="s">
        <v>17938</v>
      </c>
      <c r="BI184" s="143" t="s">
        <v>10391</v>
      </c>
      <c r="BJ184" s="143" t="s">
        <v>11180</v>
      </c>
      <c r="BK184" s="143" t="s">
        <v>22</v>
      </c>
      <c r="BL184" s="143">
        <v>1</v>
      </c>
      <c r="BM184" s="143" t="s">
        <v>10391</v>
      </c>
      <c r="BN184" s="211" t="s">
        <v>1031</v>
      </c>
      <c r="BU184" s="209"/>
      <c r="BV184" s="209"/>
      <c r="BW184" s="209"/>
      <c r="BX184" s="209"/>
      <c r="BY184" s="209"/>
      <c r="BZ184" s="209"/>
      <c r="CA184" s="209"/>
      <c r="CB184" s="209"/>
      <c r="CC184" s="209"/>
      <c r="CD184" s="209"/>
      <c r="CE184" s="209"/>
      <c r="CF184" s="209"/>
      <c r="CG184" s="209"/>
      <c r="CH184" s="209"/>
      <c r="CI184" s="209"/>
      <c r="CJ184" s="209"/>
      <c r="CK184" s="209"/>
      <c r="CL184" s="209"/>
      <c r="CM184" s="209"/>
      <c r="CN184" s="209"/>
      <c r="CO184" s="209"/>
    </row>
    <row r="185" spans="1:93" s="211" customFormat="1" ht="15" customHeight="1" x14ac:dyDescent="0.25">
      <c r="A185" s="211" t="s">
        <v>14474</v>
      </c>
      <c r="B185" s="211" t="s">
        <v>282</v>
      </c>
      <c r="C185" s="211" t="s">
        <v>17939</v>
      </c>
      <c r="D185" s="211" t="s">
        <v>14448</v>
      </c>
      <c r="E185" s="211" t="s">
        <v>10933</v>
      </c>
      <c r="F185" s="211" t="s">
        <v>5328</v>
      </c>
      <c r="G185" s="211" t="s">
        <v>216</v>
      </c>
      <c r="H185" s="211" t="s">
        <v>216</v>
      </c>
      <c r="I185" s="211" t="s">
        <v>282</v>
      </c>
      <c r="J185" s="211" t="s">
        <v>216</v>
      </c>
      <c r="K185" s="211" t="s">
        <v>282</v>
      </c>
      <c r="L185" s="211" t="s">
        <v>216</v>
      </c>
      <c r="M185" s="211" t="s">
        <v>282</v>
      </c>
      <c r="N185" s="211" t="s">
        <v>216</v>
      </c>
      <c r="O185" s="211" t="s">
        <v>255</v>
      </c>
      <c r="P185" s="211" t="s">
        <v>246</v>
      </c>
      <c r="Q185" s="143" t="s">
        <v>282</v>
      </c>
      <c r="R185" s="211" t="s">
        <v>282</v>
      </c>
      <c r="S185" s="211" t="s">
        <v>282</v>
      </c>
      <c r="T185" s="143">
        <v>75</v>
      </c>
      <c r="U185" s="143" t="s">
        <v>183</v>
      </c>
      <c r="V185" s="143" t="s">
        <v>282</v>
      </c>
      <c r="W185" s="143" t="s">
        <v>143</v>
      </c>
      <c r="X185" s="143" t="s">
        <v>10506</v>
      </c>
      <c r="Y185" s="143" t="s">
        <v>395</v>
      </c>
      <c r="Z185" s="143" t="s">
        <v>10770</v>
      </c>
      <c r="AA185" s="143">
        <v>12</v>
      </c>
      <c r="AB185" s="143" t="s">
        <v>299</v>
      </c>
      <c r="AC185" s="143">
        <v>24.84</v>
      </c>
      <c r="AD185" s="143">
        <v>4.67</v>
      </c>
      <c r="AE185" s="143" t="s">
        <v>10512</v>
      </c>
      <c r="AF185" s="143" t="s">
        <v>10364</v>
      </c>
      <c r="AG185" s="143" t="s">
        <v>273</v>
      </c>
      <c r="AH185" s="143">
        <v>47</v>
      </c>
      <c r="AI185" s="143" t="s">
        <v>273</v>
      </c>
      <c r="AJ185" s="143" t="s">
        <v>14619</v>
      </c>
      <c r="AK185" s="143" t="s">
        <v>14624</v>
      </c>
      <c r="AL185" s="143">
        <v>53</v>
      </c>
      <c r="AM185" s="143">
        <v>3</v>
      </c>
      <c r="AN185" s="143" t="s">
        <v>273</v>
      </c>
      <c r="AO185" s="143" t="s">
        <v>273</v>
      </c>
      <c r="AP185" s="143" t="s">
        <v>14615</v>
      </c>
      <c r="AQ185" s="143" t="s">
        <v>10376</v>
      </c>
      <c r="AR185" s="143" t="s">
        <v>22</v>
      </c>
      <c r="AS185" s="143" t="s">
        <v>14620</v>
      </c>
      <c r="AT185" s="143" t="s">
        <v>4788</v>
      </c>
      <c r="AU185" s="143" t="s">
        <v>10400</v>
      </c>
      <c r="AV185" s="143" t="s">
        <v>10390</v>
      </c>
      <c r="AW185" s="143" t="s">
        <v>4788</v>
      </c>
      <c r="AX185" s="143" t="s">
        <v>4788</v>
      </c>
      <c r="AY185" s="143" t="s">
        <v>4788</v>
      </c>
      <c r="AZ185" s="143" t="s">
        <v>10390</v>
      </c>
      <c r="BA185" s="143" t="s">
        <v>22</v>
      </c>
      <c r="BB185" s="143" t="s">
        <v>10387</v>
      </c>
      <c r="BC185" s="143" t="s">
        <v>10412</v>
      </c>
      <c r="BD185" s="143" t="s">
        <v>4788</v>
      </c>
      <c r="BE185" s="143" t="s">
        <v>10387</v>
      </c>
      <c r="BF185" s="143" t="s">
        <v>282</v>
      </c>
      <c r="BG185" s="143" t="s">
        <v>10387</v>
      </c>
      <c r="BH185" s="143" t="s">
        <v>12366</v>
      </c>
      <c r="BI185" s="143" t="s">
        <v>10391</v>
      </c>
      <c r="BJ185" s="143" t="s">
        <v>273</v>
      </c>
      <c r="BK185" s="143" t="s">
        <v>22</v>
      </c>
      <c r="BL185" s="53" t="s">
        <v>10661</v>
      </c>
      <c r="BM185" s="143" t="s">
        <v>10391</v>
      </c>
      <c r="BN185" s="211" t="s">
        <v>14475</v>
      </c>
    </row>
    <row r="186" spans="1:93" s="145" customFormat="1" ht="15" hidden="1" customHeight="1" x14ac:dyDescent="0.25">
      <c r="A186" s="211" t="s">
        <v>8152</v>
      </c>
      <c r="B186" s="211" t="s">
        <v>282</v>
      </c>
      <c r="C186" s="211" t="s">
        <v>13791</v>
      </c>
      <c r="D186" s="211" t="s">
        <v>7848</v>
      </c>
      <c r="E186" s="211" t="s">
        <v>10933</v>
      </c>
      <c r="F186" s="211" t="s">
        <v>5328</v>
      </c>
      <c r="G186" s="211" t="s">
        <v>216</v>
      </c>
      <c r="H186" s="211" t="s">
        <v>216</v>
      </c>
      <c r="I186" s="211" t="s">
        <v>282</v>
      </c>
      <c r="J186" s="211" t="s">
        <v>216</v>
      </c>
      <c r="K186" s="211" t="s">
        <v>282</v>
      </c>
      <c r="L186" s="211" t="s">
        <v>216</v>
      </c>
      <c r="M186" s="211" t="s">
        <v>282</v>
      </c>
      <c r="N186" s="211" t="s">
        <v>5328</v>
      </c>
      <c r="O186" s="149" t="s">
        <v>673</v>
      </c>
      <c r="P186" s="149" t="s">
        <v>671</v>
      </c>
      <c r="Q186" s="149" t="s">
        <v>282</v>
      </c>
      <c r="R186" s="211" t="s">
        <v>282</v>
      </c>
      <c r="S186" s="143" t="s">
        <v>282</v>
      </c>
      <c r="T186" s="143">
        <v>70</v>
      </c>
      <c r="U186" s="143" t="s">
        <v>183</v>
      </c>
      <c r="V186" s="143" t="s">
        <v>282</v>
      </c>
      <c r="W186" s="143" t="s">
        <v>143</v>
      </c>
      <c r="X186" s="143" t="s">
        <v>273</v>
      </c>
      <c r="Y186" s="143" t="s">
        <v>395</v>
      </c>
      <c r="Z186" s="143" t="s">
        <v>10498</v>
      </c>
      <c r="AA186" s="143">
        <v>2</v>
      </c>
      <c r="AB186" s="143" t="s">
        <v>567</v>
      </c>
      <c r="AC186" s="143">
        <v>13.76</v>
      </c>
      <c r="AD186" s="143">
        <v>5.92</v>
      </c>
      <c r="AE186" s="143" t="s">
        <v>10499</v>
      </c>
      <c r="AF186" s="143" t="s">
        <v>10365</v>
      </c>
      <c r="AG186" s="143" t="s">
        <v>273</v>
      </c>
      <c r="AH186" s="143" t="s">
        <v>273</v>
      </c>
      <c r="AI186" s="143" t="s">
        <v>273</v>
      </c>
      <c r="AJ186" s="143" t="s">
        <v>273</v>
      </c>
      <c r="AK186" s="143" t="s">
        <v>13792</v>
      </c>
      <c r="AL186" s="143">
        <v>67</v>
      </c>
      <c r="AM186" s="143">
        <v>21</v>
      </c>
      <c r="AN186" s="143" t="s">
        <v>273</v>
      </c>
      <c r="AO186" s="143" t="s">
        <v>273</v>
      </c>
      <c r="AP186" s="143" t="s">
        <v>13788</v>
      </c>
      <c r="AQ186" s="143" t="s">
        <v>10376</v>
      </c>
      <c r="AR186" s="143" t="s">
        <v>55</v>
      </c>
      <c r="AS186" s="143" t="s">
        <v>11396</v>
      </c>
      <c r="AT186" s="143" t="s">
        <v>10390</v>
      </c>
      <c r="AU186" s="143" t="s">
        <v>10394</v>
      </c>
      <c r="AV186" s="143" t="s">
        <v>4788</v>
      </c>
      <c r="AW186" s="143" t="s">
        <v>10391</v>
      </c>
      <c r="AX186" s="143" t="s">
        <v>10391</v>
      </c>
      <c r="AY186" s="143" t="s">
        <v>10391</v>
      </c>
      <c r="AZ186" s="143" t="s">
        <v>10390</v>
      </c>
      <c r="BA186" s="143" t="s">
        <v>22</v>
      </c>
      <c r="BB186" s="143" t="s">
        <v>22</v>
      </c>
      <c r="BC186" s="143" t="s">
        <v>248</v>
      </c>
      <c r="BD186" s="143" t="s">
        <v>10391</v>
      </c>
      <c r="BE186" s="143" t="s">
        <v>10387</v>
      </c>
      <c r="BF186" s="143" t="s">
        <v>282</v>
      </c>
      <c r="BG186" s="143" t="s">
        <v>22</v>
      </c>
      <c r="BH186" s="143" t="s">
        <v>282</v>
      </c>
      <c r="BI186" s="143" t="s">
        <v>10390</v>
      </c>
      <c r="BJ186" s="143" t="s">
        <v>13794</v>
      </c>
      <c r="BK186" s="143" t="s">
        <v>10387</v>
      </c>
      <c r="BL186" s="143" t="s">
        <v>282</v>
      </c>
      <c r="BM186" s="143" t="s">
        <v>10391</v>
      </c>
      <c r="BN186" s="211" t="s">
        <v>8153</v>
      </c>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row>
    <row r="187" spans="1:93" s="211" customFormat="1" ht="15" hidden="1" customHeight="1" x14ac:dyDescent="0.25">
      <c r="A187" s="211" t="s">
        <v>592</v>
      </c>
      <c r="B187" s="211" t="s">
        <v>282</v>
      </c>
      <c r="C187" s="211" t="s">
        <v>11186</v>
      </c>
      <c r="D187" s="211" t="s">
        <v>564</v>
      </c>
      <c r="E187" s="211" t="s">
        <v>10933</v>
      </c>
      <c r="F187" s="211" t="s">
        <v>216</v>
      </c>
      <c r="G187" s="211" t="s">
        <v>5328</v>
      </c>
      <c r="H187" s="211" t="s">
        <v>5328</v>
      </c>
      <c r="I187" s="211">
        <v>3</v>
      </c>
      <c r="J187" s="211" t="s">
        <v>216</v>
      </c>
      <c r="K187" s="211" t="s">
        <v>282</v>
      </c>
      <c r="L187" s="211" t="s">
        <v>216</v>
      </c>
      <c r="M187" s="211" t="s">
        <v>282</v>
      </c>
      <c r="N187" s="211" t="s">
        <v>5328</v>
      </c>
      <c r="O187" s="211" t="s">
        <v>681</v>
      </c>
      <c r="P187" s="211" t="s">
        <v>313</v>
      </c>
      <c r="Q187" s="211" t="s">
        <v>636</v>
      </c>
      <c r="R187" s="209" t="s">
        <v>282</v>
      </c>
      <c r="S187" s="209" t="s">
        <v>282</v>
      </c>
      <c r="T187" s="209">
        <v>376</v>
      </c>
      <c r="U187" s="209" t="s">
        <v>183</v>
      </c>
      <c r="V187" s="209" t="s">
        <v>11198</v>
      </c>
      <c r="W187" s="209" t="s">
        <v>10491</v>
      </c>
      <c r="X187" s="209" t="s">
        <v>273</v>
      </c>
      <c r="Y187" s="209" t="s">
        <v>395</v>
      </c>
      <c r="Z187" s="209" t="s">
        <v>10498</v>
      </c>
      <c r="AA187" s="209">
        <v>9</v>
      </c>
      <c r="AB187" s="209" t="s">
        <v>220</v>
      </c>
      <c r="AC187" s="209">
        <v>22.68</v>
      </c>
      <c r="AD187" s="209">
        <v>6.59</v>
      </c>
      <c r="AE187" s="209" t="s">
        <v>10499</v>
      </c>
      <c r="AF187" s="209" t="s">
        <v>10365</v>
      </c>
      <c r="AG187" s="209" t="s">
        <v>273</v>
      </c>
      <c r="AH187" s="209" t="s">
        <v>273</v>
      </c>
      <c r="AI187" s="209" t="s">
        <v>273</v>
      </c>
      <c r="AJ187" s="209" t="s">
        <v>11188</v>
      </c>
      <c r="AK187" s="209" t="s">
        <v>11189</v>
      </c>
      <c r="AL187" s="209">
        <v>70</v>
      </c>
      <c r="AM187" s="209">
        <v>7</v>
      </c>
      <c r="AN187" s="209">
        <v>76</v>
      </c>
      <c r="AO187" s="209">
        <v>44</v>
      </c>
      <c r="AP187" s="209" t="s">
        <v>11187</v>
      </c>
      <c r="AQ187" s="209" t="s">
        <v>10382</v>
      </c>
      <c r="AR187" s="209" t="s">
        <v>55</v>
      </c>
      <c r="AS187" s="209" t="s">
        <v>11117</v>
      </c>
      <c r="AT187" s="209" t="s">
        <v>10390</v>
      </c>
      <c r="AU187" s="209" t="s">
        <v>10400</v>
      </c>
      <c r="AV187" s="209" t="s">
        <v>10390</v>
      </c>
      <c r="AW187" s="209" t="s">
        <v>10391</v>
      </c>
      <c r="AX187" s="209" t="s">
        <v>10391</v>
      </c>
      <c r="AY187" s="209" t="s">
        <v>10391</v>
      </c>
      <c r="AZ187" s="209" t="s">
        <v>10390</v>
      </c>
      <c r="BA187" s="209" t="s">
        <v>10387</v>
      </c>
      <c r="BB187" s="209" t="s">
        <v>22</v>
      </c>
      <c r="BC187" s="209" t="s">
        <v>248</v>
      </c>
      <c r="BD187" s="209" t="s">
        <v>10390</v>
      </c>
      <c r="BE187" s="209" t="s">
        <v>22</v>
      </c>
      <c r="BF187" s="209" t="s">
        <v>594</v>
      </c>
      <c r="BG187" s="209" t="s">
        <v>22</v>
      </c>
      <c r="BH187" s="209" t="s">
        <v>282</v>
      </c>
      <c r="BI187" s="209" t="s">
        <v>4788</v>
      </c>
      <c r="BJ187" s="209" t="s">
        <v>11199</v>
      </c>
      <c r="BK187" s="209" t="s">
        <v>10387</v>
      </c>
      <c r="BL187" s="209" t="s">
        <v>282</v>
      </c>
      <c r="BM187" s="209" t="s">
        <v>4788</v>
      </c>
      <c r="BN187" s="211" t="s">
        <v>595</v>
      </c>
      <c r="BP187" s="209"/>
      <c r="BQ187" s="209"/>
      <c r="BR187" s="209"/>
      <c r="BS187" s="209"/>
      <c r="BT187" s="209"/>
    </row>
    <row r="188" spans="1:93" s="211" customFormat="1" ht="15" hidden="1" customHeight="1" x14ac:dyDescent="0.25">
      <c r="A188" s="211" t="s">
        <v>5157</v>
      </c>
      <c r="B188" s="211" t="s">
        <v>5156</v>
      </c>
      <c r="C188" s="211" t="s">
        <v>13802</v>
      </c>
      <c r="D188" s="211" t="s">
        <v>841</v>
      </c>
      <c r="E188" s="211" t="s">
        <v>10933</v>
      </c>
      <c r="F188" s="211" t="s">
        <v>5328</v>
      </c>
      <c r="G188" s="211" t="s">
        <v>216</v>
      </c>
      <c r="H188" s="211" t="s">
        <v>216</v>
      </c>
      <c r="I188" s="211" t="s">
        <v>282</v>
      </c>
      <c r="J188" s="211" t="s">
        <v>216</v>
      </c>
      <c r="K188" s="211" t="s">
        <v>282</v>
      </c>
      <c r="L188" s="211" t="s">
        <v>216</v>
      </c>
      <c r="M188" s="211" t="s">
        <v>282</v>
      </c>
      <c r="N188" s="211" t="s">
        <v>5328</v>
      </c>
      <c r="O188" s="149" t="s">
        <v>313</v>
      </c>
      <c r="P188" s="211" t="s">
        <v>636</v>
      </c>
      <c r="Q188" s="211" t="s">
        <v>282</v>
      </c>
      <c r="R188" s="211" t="s">
        <v>282</v>
      </c>
      <c r="S188" s="211" t="s">
        <v>282</v>
      </c>
      <c r="T188" s="211">
        <v>30</v>
      </c>
      <c r="U188" s="211" t="s">
        <v>183</v>
      </c>
      <c r="V188" s="211" t="s">
        <v>282</v>
      </c>
      <c r="W188" s="211" t="s">
        <v>283</v>
      </c>
      <c r="X188" s="211" t="s">
        <v>25</v>
      </c>
      <c r="Y188" s="211" t="s">
        <v>395</v>
      </c>
      <c r="Z188" s="211" t="s">
        <v>10498</v>
      </c>
      <c r="AA188" s="211">
        <v>12</v>
      </c>
      <c r="AB188" s="211" t="s">
        <v>221</v>
      </c>
      <c r="AC188" s="211">
        <v>8.4</v>
      </c>
      <c r="AD188" s="211">
        <v>2.63</v>
      </c>
      <c r="AE188" s="211" t="s">
        <v>10499</v>
      </c>
      <c r="AF188" s="211" t="s">
        <v>10365</v>
      </c>
      <c r="AG188" s="211" t="s">
        <v>273</v>
      </c>
      <c r="AH188" s="211" t="s">
        <v>273</v>
      </c>
      <c r="AI188" s="211" t="s">
        <v>273</v>
      </c>
      <c r="AJ188" s="211" t="s">
        <v>13801</v>
      </c>
      <c r="AK188" s="211" t="s">
        <v>13800</v>
      </c>
      <c r="AL188" s="211">
        <v>77</v>
      </c>
      <c r="AM188" s="211">
        <v>0</v>
      </c>
      <c r="AN188" s="211">
        <v>80</v>
      </c>
      <c r="AO188" s="211">
        <v>57</v>
      </c>
      <c r="AP188" s="211" t="s">
        <v>13795</v>
      </c>
      <c r="AQ188" s="211" t="s">
        <v>10381</v>
      </c>
      <c r="AR188" s="211" t="s">
        <v>22</v>
      </c>
      <c r="AS188" s="211" t="s">
        <v>13799</v>
      </c>
      <c r="AT188" s="211" t="s">
        <v>4788</v>
      </c>
      <c r="AU188" s="211" t="s">
        <v>10397</v>
      </c>
      <c r="AV188" s="211" t="s">
        <v>4788</v>
      </c>
      <c r="AW188" s="211" t="s">
        <v>10391</v>
      </c>
      <c r="AX188" s="211" t="s">
        <v>10391</v>
      </c>
      <c r="AY188" s="211" t="s">
        <v>10391</v>
      </c>
      <c r="AZ188" s="211" t="s">
        <v>10390</v>
      </c>
      <c r="BA188" s="211" t="s">
        <v>10387</v>
      </c>
      <c r="BB188" s="211" t="s">
        <v>22</v>
      </c>
      <c r="BC188" s="211" t="s">
        <v>248</v>
      </c>
      <c r="BD188" s="211" t="s">
        <v>10390</v>
      </c>
      <c r="BE188" s="211" t="s">
        <v>10387</v>
      </c>
      <c r="BF188" s="211" t="s">
        <v>282</v>
      </c>
      <c r="BG188" s="211" t="s">
        <v>22</v>
      </c>
      <c r="BH188" s="211" t="s">
        <v>282</v>
      </c>
      <c r="BI188" s="211" t="s">
        <v>10390</v>
      </c>
      <c r="BJ188" s="211" t="s">
        <v>13803</v>
      </c>
      <c r="BK188" s="211" t="s">
        <v>10387</v>
      </c>
      <c r="BL188" s="211" t="s">
        <v>282</v>
      </c>
      <c r="BM188" s="211" t="s">
        <v>10390</v>
      </c>
      <c r="BN188" s="211" t="s">
        <v>5158</v>
      </c>
    </row>
    <row r="189" spans="1:93" s="68" customFormat="1" ht="15" customHeight="1" x14ac:dyDescent="0.25">
      <c r="A189" s="211" t="s">
        <v>8154</v>
      </c>
      <c r="B189" s="211" t="s">
        <v>282</v>
      </c>
      <c r="C189" s="211" t="s">
        <v>13825</v>
      </c>
      <c r="D189" s="211" t="s">
        <v>7848</v>
      </c>
      <c r="E189" s="211" t="s">
        <v>10933</v>
      </c>
      <c r="F189" s="211" t="s">
        <v>5328</v>
      </c>
      <c r="G189" s="211" t="s">
        <v>5328</v>
      </c>
      <c r="H189" s="211" t="s">
        <v>216</v>
      </c>
      <c r="I189" s="211" t="s">
        <v>282</v>
      </c>
      <c r="J189" s="211" t="s">
        <v>5328</v>
      </c>
      <c r="K189" s="211" t="s">
        <v>13804</v>
      </c>
      <c r="L189" s="211" t="s">
        <v>5328</v>
      </c>
      <c r="M189" s="211" t="s">
        <v>13805</v>
      </c>
      <c r="N189" s="211" t="s">
        <v>5328</v>
      </c>
      <c r="O189" s="149" t="s">
        <v>13808</v>
      </c>
      <c r="P189" s="149" t="s">
        <v>10667</v>
      </c>
      <c r="Q189" s="149" t="s">
        <v>681</v>
      </c>
      <c r="R189" s="211" t="s">
        <v>282</v>
      </c>
      <c r="S189" s="211" t="s">
        <v>282</v>
      </c>
      <c r="T189" s="211">
        <v>147</v>
      </c>
      <c r="U189" s="211" t="s">
        <v>183</v>
      </c>
      <c r="V189" s="211" t="s">
        <v>13807</v>
      </c>
      <c r="W189" s="211" t="s">
        <v>283</v>
      </c>
      <c r="X189" s="211" t="s">
        <v>10506</v>
      </c>
      <c r="Y189" s="211" t="s">
        <v>395</v>
      </c>
      <c r="Z189" s="211" t="s">
        <v>10498</v>
      </c>
      <c r="AA189" s="211">
        <v>26</v>
      </c>
      <c r="AB189" s="211" t="s">
        <v>299</v>
      </c>
      <c r="AC189" s="211">
        <v>18.54</v>
      </c>
      <c r="AD189" s="211">
        <v>4.92</v>
      </c>
      <c r="AE189" s="211" t="s">
        <v>10512</v>
      </c>
      <c r="AF189" s="211" t="s">
        <v>10364</v>
      </c>
      <c r="AG189" s="211" t="s">
        <v>273</v>
      </c>
      <c r="AH189" s="211" t="s">
        <v>273</v>
      </c>
      <c r="AI189" s="211" t="s">
        <v>273</v>
      </c>
      <c r="AJ189" s="211" t="s">
        <v>273</v>
      </c>
      <c r="AK189" s="211" t="s">
        <v>13824</v>
      </c>
      <c r="AL189" s="211">
        <v>66</v>
      </c>
      <c r="AM189" s="211">
        <v>32</v>
      </c>
      <c r="AN189" s="211" t="s">
        <v>273</v>
      </c>
      <c r="AO189" s="211">
        <v>30</v>
      </c>
      <c r="AP189" s="211" t="s">
        <v>13806</v>
      </c>
      <c r="AQ189" s="211" t="s">
        <v>10378</v>
      </c>
      <c r="AR189" s="211" t="s">
        <v>22</v>
      </c>
      <c r="AS189" s="211" t="s">
        <v>11423</v>
      </c>
      <c r="AT189" s="211" t="s">
        <v>4788</v>
      </c>
      <c r="AU189" s="211" t="s">
        <v>10394</v>
      </c>
      <c r="AV189" s="211" t="s">
        <v>4788</v>
      </c>
      <c r="AW189" s="211" t="s">
        <v>10391</v>
      </c>
      <c r="AX189" s="211" t="s">
        <v>10391</v>
      </c>
      <c r="AY189" s="211" t="s">
        <v>10391</v>
      </c>
      <c r="AZ189" s="211" t="s">
        <v>4788</v>
      </c>
      <c r="BA189" s="211" t="s">
        <v>22</v>
      </c>
      <c r="BB189" s="211" t="s">
        <v>10387</v>
      </c>
      <c r="BC189" s="211" t="s">
        <v>248</v>
      </c>
      <c r="BD189" s="211" t="s">
        <v>4788</v>
      </c>
      <c r="BE189" s="211" t="s">
        <v>22</v>
      </c>
      <c r="BF189" s="211" t="s">
        <v>13829</v>
      </c>
      <c r="BG189" s="211" t="s">
        <v>22</v>
      </c>
      <c r="BH189" s="211" t="s">
        <v>282</v>
      </c>
      <c r="BI189" s="211" t="s">
        <v>4788</v>
      </c>
      <c r="BJ189" s="211" t="s">
        <v>13823</v>
      </c>
      <c r="BK189" s="211" t="s">
        <v>10387</v>
      </c>
      <c r="BL189" s="211" t="s">
        <v>282</v>
      </c>
      <c r="BM189" s="211" t="s">
        <v>10390</v>
      </c>
      <c r="BN189" s="211" t="s">
        <v>8156</v>
      </c>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row>
    <row r="190" spans="1:93" s="145" customFormat="1" ht="15" customHeight="1" x14ac:dyDescent="0.25">
      <c r="A190" s="211" t="s">
        <v>402</v>
      </c>
      <c r="B190" s="211" t="s">
        <v>11208</v>
      </c>
      <c r="C190" s="211" t="s">
        <v>11214</v>
      </c>
      <c r="D190" s="211" t="s">
        <v>841</v>
      </c>
      <c r="E190" s="211" t="s">
        <v>10933</v>
      </c>
      <c r="F190" s="211" t="s">
        <v>216</v>
      </c>
      <c r="G190" s="211" t="s">
        <v>216</v>
      </c>
      <c r="H190" s="211" t="s">
        <v>216</v>
      </c>
      <c r="I190" s="211" t="s">
        <v>282</v>
      </c>
      <c r="J190" s="211" t="s">
        <v>216</v>
      </c>
      <c r="K190" s="211" t="s">
        <v>282</v>
      </c>
      <c r="L190" s="211" t="s">
        <v>216</v>
      </c>
      <c r="M190" s="211" t="s">
        <v>282</v>
      </c>
      <c r="N190" s="211" t="s">
        <v>5328</v>
      </c>
      <c r="O190" s="211" t="s">
        <v>252</v>
      </c>
      <c r="P190" s="211" t="s">
        <v>790</v>
      </c>
      <c r="Q190" s="211" t="s">
        <v>282</v>
      </c>
      <c r="R190" s="211" t="s">
        <v>282</v>
      </c>
      <c r="S190" s="211" t="s">
        <v>282</v>
      </c>
      <c r="T190" s="211">
        <v>90</v>
      </c>
      <c r="U190" s="211" t="s">
        <v>183</v>
      </c>
      <c r="V190" s="211" t="s">
        <v>282</v>
      </c>
      <c r="W190" s="211" t="s">
        <v>10547</v>
      </c>
      <c r="X190" s="211" t="s">
        <v>10506</v>
      </c>
      <c r="Y190" s="211" t="s">
        <v>395</v>
      </c>
      <c r="Z190" s="211" t="s">
        <v>10498</v>
      </c>
      <c r="AA190" s="211">
        <v>6</v>
      </c>
      <c r="AB190" s="211" t="s">
        <v>299</v>
      </c>
      <c r="AC190" s="211">
        <v>25.85</v>
      </c>
      <c r="AD190" s="211" t="s">
        <v>273</v>
      </c>
      <c r="AE190" s="211" t="s">
        <v>10512</v>
      </c>
      <c r="AF190" s="211" t="s">
        <v>10364</v>
      </c>
      <c r="AG190" s="211" t="s">
        <v>273</v>
      </c>
      <c r="AH190" s="211">
        <v>43</v>
      </c>
      <c r="AI190" s="211" t="s">
        <v>273</v>
      </c>
      <c r="AJ190" s="211" t="s">
        <v>11212</v>
      </c>
      <c r="AK190" s="211" t="s">
        <v>11213</v>
      </c>
      <c r="AL190" s="211">
        <v>58</v>
      </c>
      <c r="AM190" s="211" t="s">
        <v>273</v>
      </c>
      <c r="AN190" s="211" t="s">
        <v>273</v>
      </c>
      <c r="AO190" s="211" t="s">
        <v>273</v>
      </c>
      <c r="AP190" s="211" t="s">
        <v>11207</v>
      </c>
      <c r="AQ190" s="211" t="s">
        <v>10385</v>
      </c>
      <c r="AR190" s="211" t="s">
        <v>22</v>
      </c>
      <c r="AS190" s="211" t="s">
        <v>11215</v>
      </c>
      <c r="AT190" s="211" t="s">
        <v>10390</v>
      </c>
      <c r="AU190" s="211" t="s">
        <v>10400</v>
      </c>
      <c r="AV190" s="211" t="s">
        <v>10390</v>
      </c>
      <c r="AW190" s="211" t="s">
        <v>4788</v>
      </c>
      <c r="AX190" s="211" t="s">
        <v>4788</v>
      </c>
      <c r="AY190" s="211" t="s">
        <v>4788</v>
      </c>
      <c r="AZ190" s="211" t="s">
        <v>10390</v>
      </c>
      <c r="BA190" s="211" t="s">
        <v>22</v>
      </c>
      <c r="BB190" s="211" t="s">
        <v>10387</v>
      </c>
      <c r="BC190" s="211" t="s">
        <v>248</v>
      </c>
      <c r="BD190" s="211" t="s">
        <v>4788</v>
      </c>
      <c r="BE190" s="211" t="s">
        <v>10387</v>
      </c>
      <c r="BF190" s="211" t="s">
        <v>282</v>
      </c>
      <c r="BG190" s="211" t="s">
        <v>10387</v>
      </c>
      <c r="BH190" s="211" t="s">
        <v>11166</v>
      </c>
      <c r="BI190" s="211" t="s">
        <v>10391</v>
      </c>
      <c r="BJ190" s="211" t="s">
        <v>11206</v>
      </c>
      <c r="BK190" s="211" t="s">
        <v>22</v>
      </c>
      <c r="BL190" s="211">
        <v>1</v>
      </c>
      <c r="BM190" s="211" t="s">
        <v>10391</v>
      </c>
      <c r="BN190" s="211" t="s">
        <v>1035</v>
      </c>
      <c r="BO190" s="211"/>
      <c r="BP190" s="211"/>
      <c r="BQ190" s="211"/>
      <c r="BR190" s="211"/>
      <c r="BS190" s="211"/>
      <c r="BT190" s="211"/>
      <c r="BU190" s="209"/>
      <c r="BV190" s="209"/>
      <c r="BW190" s="209"/>
      <c r="BX190" s="209"/>
      <c r="BY190" s="209"/>
      <c r="BZ190" s="209"/>
      <c r="CA190" s="209"/>
      <c r="CB190" s="209"/>
      <c r="CC190" s="209"/>
      <c r="CD190" s="209"/>
      <c r="CE190" s="209"/>
      <c r="CF190" s="209"/>
      <c r="CG190" s="209"/>
      <c r="CH190" s="209"/>
      <c r="CI190" s="209"/>
      <c r="CJ190" s="209"/>
      <c r="CK190" s="209"/>
      <c r="CL190" s="209"/>
      <c r="CM190" s="209"/>
      <c r="CN190" s="209"/>
      <c r="CO190" s="209"/>
    </row>
    <row r="191" spans="1:93" s="211" customFormat="1" ht="15" customHeight="1" x14ac:dyDescent="0.25">
      <c r="A191" s="209" t="s">
        <v>528</v>
      </c>
      <c r="B191" s="209" t="s">
        <v>1036</v>
      </c>
      <c r="C191" s="209" t="s">
        <v>17940</v>
      </c>
      <c r="D191" s="209" t="s">
        <v>841</v>
      </c>
      <c r="E191" s="209" t="s">
        <v>10933</v>
      </c>
      <c r="F191" s="211" t="s">
        <v>216</v>
      </c>
      <c r="G191" s="209" t="s">
        <v>216</v>
      </c>
      <c r="H191" s="209" t="s">
        <v>216</v>
      </c>
      <c r="I191" s="209" t="s">
        <v>282</v>
      </c>
      <c r="J191" s="209" t="s">
        <v>216</v>
      </c>
      <c r="K191" s="209" t="s">
        <v>282</v>
      </c>
      <c r="L191" s="209" t="s">
        <v>216</v>
      </c>
      <c r="M191" s="209" t="s">
        <v>282</v>
      </c>
      <c r="N191" s="209" t="s">
        <v>5328</v>
      </c>
      <c r="O191" s="209" t="s">
        <v>261</v>
      </c>
      <c r="P191" s="209" t="s">
        <v>257</v>
      </c>
      <c r="Q191" s="209" t="s">
        <v>790</v>
      </c>
      <c r="R191" s="209" t="s">
        <v>282</v>
      </c>
      <c r="S191" s="209" t="s">
        <v>282</v>
      </c>
      <c r="T191" s="209">
        <v>386</v>
      </c>
      <c r="U191" s="209" t="s">
        <v>183</v>
      </c>
      <c r="V191" s="209" t="s">
        <v>282</v>
      </c>
      <c r="W191" s="209" t="s">
        <v>143</v>
      </c>
      <c r="X191" s="209" t="s">
        <v>10506</v>
      </c>
      <c r="Y191" s="209" t="s">
        <v>395</v>
      </c>
      <c r="Z191" s="209" t="s">
        <v>10498</v>
      </c>
      <c r="AA191" s="209">
        <v>8</v>
      </c>
      <c r="AB191" s="209" t="s">
        <v>194</v>
      </c>
      <c r="AC191" s="209">
        <v>28.6</v>
      </c>
      <c r="AD191" s="209">
        <v>4.7699999999999996</v>
      </c>
      <c r="AE191" s="209" t="s">
        <v>10512</v>
      </c>
      <c r="AF191" s="209" t="s">
        <v>55</v>
      </c>
      <c r="AG191" s="209" t="s">
        <v>273</v>
      </c>
      <c r="AH191" s="209" t="s">
        <v>273</v>
      </c>
      <c r="AI191" s="209" t="s">
        <v>273</v>
      </c>
      <c r="AJ191" s="209" t="s">
        <v>273</v>
      </c>
      <c r="AK191" s="209" t="s">
        <v>11218</v>
      </c>
      <c r="AL191" s="209">
        <v>52</v>
      </c>
      <c r="AM191" s="209" t="s">
        <v>273</v>
      </c>
      <c r="AN191" s="209" t="s">
        <v>273</v>
      </c>
      <c r="AO191" s="209" t="s">
        <v>273</v>
      </c>
      <c r="AP191" s="209" t="s">
        <v>11219</v>
      </c>
      <c r="AQ191" s="209" t="s">
        <v>10385</v>
      </c>
      <c r="AR191" s="209" t="s">
        <v>55</v>
      </c>
      <c r="AS191" s="209" t="s">
        <v>282</v>
      </c>
      <c r="AT191" s="209" t="s">
        <v>10390</v>
      </c>
      <c r="AU191" s="209" t="s">
        <v>10400</v>
      </c>
      <c r="AV191" s="209" t="s">
        <v>10390</v>
      </c>
      <c r="AW191" s="209" t="s">
        <v>4788</v>
      </c>
      <c r="AX191" s="209" t="s">
        <v>4788</v>
      </c>
      <c r="AY191" s="209" t="s">
        <v>4788</v>
      </c>
      <c r="AZ191" s="209" t="s">
        <v>10390</v>
      </c>
      <c r="BA191" s="209" t="s">
        <v>22</v>
      </c>
      <c r="BB191" s="209" t="s">
        <v>10387</v>
      </c>
      <c r="BC191" s="209" t="s">
        <v>10412</v>
      </c>
      <c r="BD191" s="209" t="s">
        <v>4788</v>
      </c>
      <c r="BE191" s="209" t="s">
        <v>10387</v>
      </c>
      <c r="BF191" s="209" t="s">
        <v>282</v>
      </c>
      <c r="BG191" s="209" t="s">
        <v>55</v>
      </c>
      <c r="BH191" s="209" t="s">
        <v>282</v>
      </c>
      <c r="BI191" s="209" t="s">
        <v>10390</v>
      </c>
      <c r="BJ191" s="209" t="s">
        <v>11221</v>
      </c>
      <c r="BK191" s="209" t="s">
        <v>22</v>
      </c>
      <c r="BL191" s="209">
        <v>1</v>
      </c>
      <c r="BM191" s="209" t="s">
        <v>10391</v>
      </c>
      <c r="BN191" s="209" t="s">
        <v>518</v>
      </c>
      <c r="BO191" s="209"/>
      <c r="BP191" s="209"/>
      <c r="BQ191" s="209"/>
      <c r="BR191" s="209"/>
      <c r="BS191" s="209"/>
      <c r="BT191" s="209"/>
      <c r="BU191" s="209"/>
      <c r="BV191" s="209"/>
      <c r="BW191" s="209"/>
      <c r="BX191" s="209"/>
      <c r="BY191" s="209"/>
      <c r="BZ191" s="209"/>
      <c r="CA191" s="209"/>
      <c r="CB191" s="209"/>
      <c r="CC191" s="209"/>
      <c r="CD191" s="209"/>
      <c r="CE191" s="209"/>
    </row>
    <row r="192" spans="1:93" ht="15" customHeight="1" x14ac:dyDescent="0.25">
      <c r="A192" s="211" t="s">
        <v>7693</v>
      </c>
      <c r="B192" s="211" t="s">
        <v>7694</v>
      </c>
      <c r="C192" s="211" t="s">
        <v>17941</v>
      </c>
      <c r="D192" s="211" t="s">
        <v>8944</v>
      </c>
      <c r="E192" s="211" t="s">
        <v>10933</v>
      </c>
      <c r="F192" s="211" t="s">
        <v>5328</v>
      </c>
      <c r="G192" s="211" t="s">
        <v>216</v>
      </c>
      <c r="H192" s="211" t="s">
        <v>216</v>
      </c>
      <c r="I192" s="211" t="s">
        <v>282</v>
      </c>
      <c r="J192" s="211" t="s">
        <v>216</v>
      </c>
      <c r="K192" s="211" t="s">
        <v>282</v>
      </c>
      <c r="L192" s="211" t="s">
        <v>216</v>
      </c>
      <c r="M192" s="211" t="s">
        <v>282</v>
      </c>
      <c r="N192" s="211" t="s">
        <v>5328</v>
      </c>
      <c r="O192" s="211" t="s">
        <v>261</v>
      </c>
      <c r="P192" s="211" t="s">
        <v>261</v>
      </c>
      <c r="Q192" s="211" t="s">
        <v>790</v>
      </c>
      <c r="R192" s="211" t="s">
        <v>282</v>
      </c>
      <c r="S192" s="211" t="s">
        <v>282</v>
      </c>
      <c r="T192" s="211">
        <v>877</v>
      </c>
      <c r="U192" s="211" t="s">
        <v>183</v>
      </c>
      <c r="V192" s="211" t="s">
        <v>282</v>
      </c>
      <c r="W192" s="211" t="s">
        <v>143</v>
      </c>
      <c r="X192" s="211" t="s">
        <v>273</v>
      </c>
      <c r="Y192" s="211" t="s">
        <v>273</v>
      </c>
      <c r="Z192" s="211" t="s">
        <v>10498</v>
      </c>
      <c r="AA192" s="211">
        <v>8</v>
      </c>
      <c r="AB192" s="211" t="s">
        <v>299</v>
      </c>
      <c r="AC192" s="211">
        <v>29</v>
      </c>
      <c r="AD192" s="211" t="s">
        <v>273</v>
      </c>
      <c r="AE192" s="211" t="s">
        <v>10512</v>
      </c>
      <c r="AF192" s="211" t="s">
        <v>10364</v>
      </c>
      <c r="AG192" s="211" t="s">
        <v>273</v>
      </c>
      <c r="AH192" s="211" t="s">
        <v>273</v>
      </c>
      <c r="AI192" s="211" t="s">
        <v>273</v>
      </c>
      <c r="AJ192" s="211" t="s">
        <v>273</v>
      </c>
      <c r="AK192" s="211" t="s">
        <v>13830</v>
      </c>
      <c r="AL192" s="211">
        <v>66</v>
      </c>
      <c r="AM192" s="211" t="s">
        <v>273</v>
      </c>
      <c r="AN192" s="211" t="s">
        <v>273</v>
      </c>
      <c r="AO192" s="211" t="s">
        <v>273</v>
      </c>
      <c r="AP192" s="211" t="s">
        <v>13457</v>
      </c>
      <c r="AQ192" s="211" t="s">
        <v>10385</v>
      </c>
      <c r="AR192" s="211" t="s">
        <v>55</v>
      </c>
      <c r="AS192" s="211" t="s">
        <v>13459</v>
      </c>
      <c r="AT192" s="211" t="s">
        <v>10390</v>
      </c>
      <c r="AU192" s="211" t="s">
        <v>10400</v>
      </c>
      <c r="AV192" s="211" t="s">
        <v>10390</v>
      </c>
      <c r="AW192" s="211" t="s">
        <v>4788</v>
      </c>
      <c r="AX192" s="211" t="s">
        <v>4788</v>
      </c>
      <c r="AY192" s="211" t="s">
        <v>4788</v>
      </c>
      <c r="AZ192" s="211" t="s">
        <v>10390</v>
      </c>
      <c r="BA192" s="211" t="s">
        <v>22</v>
      </c>
      <c r="BB192" s="211" t="s">
        <v>10387</v>
      </c>
      <c r="BC192" s="211" t="s">
        <v>10412</v>
      </c>
      <c r="BD192" s="211" t="s">
        <v>10390</v>
      </c>
      <c r="BE192" s="211" t="s">
        <v>55</v>
      </c>
      <c r="BF192" s="211" t="s">
        <v>282</v>
      </c>
      <c r="BG192" s="211" t="s">
        <v>22</v>
      </c>
      <c r="BH192" s="211" t="s">
        <v>13459</v>
      </c>
      <c r="BI192" s="211" t="s">
        <v>4788</v>
      </c>
      <c r="BJ192" s="211" t="s">
        <v>10783</v>
      </c>
      <c r="BK192" s="211" t="s">
        <v>22</v>
      </c>
      <c r="BL192" s="211" t="s">
        <v>273</v>
      </c>
      <c r="BM192" s="211" t="s">
        <v>10391</v>
      </c>
      <c r="BN192" s="158" t="s">
        <v>7695</v>
      </c>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row>
    <row r="193" spans="1:93" s="145" customFormat="1" ht="15" customHeight="1" x14ac:dyDescent="0.25">
      <c r="A193" s="209" t="s">
        <v>531</v>
      </c>
      <c r="B193" s="209" t="s">
        <v>1037</v>
      </c>
      <c r="C193" s="209" t="s">
        <v>939</v>
      </c>
      <c r="D193" s="209" t="s">
        <v>841</v>
      </c>
      <c r="E193" s="209" t="s">
        <v>10933</v>
      </c>
      <c r="F193" s="211" t="s">
        <v>216</v>
      </c>
      <c r="G193" s="209" t="s">
        <v>216</v>
      </c>
      <c r="H193" s="209" t="s">
        <v>216</v>
      </c>
      <c r="I193" s="209" t="s">
        <v>282</v>
      </c>
      <c r="J193" s="209" t="s">
        <v>216</v>
      </c>
      <c r="K193" s="209" t="s">
        <v>282</v>
      </c>
      <c r="L193" s="209" t="s">
        <v>216</v>
      </c>
      <c r="M193" s="209" t="s">
        <v>282</v>
      </c>
      <c r="N193" s="209" t="s">
        <v>5328</v>
      </c>
      <c r="O193" s="209" t="s">
        <v>261</v>
      </c>
      <c r="P193" s="143" t="s">
        <v>790</v>
      </c>
      <c r="Q193" s="209" t="s">
        <v>282</v>
      </c>
      <c r="R193" s="211" t="s">
        <v>282</v>
      </c>
      <c r="S193" s="211" t="s">
        <v>282</v>
      </c>
      <c r="T193" s="211">
        <v>309</v>
      </c>
      <c r="U193" s="211" t="s">
        <v>183</v>
      </c>
      <c r="V193" s="211" t="s">
        <v>282</v>
      </c>
      <c r="W193" s="211" t="s">
        <v>143</v>
      </c>
      <c r="X193" s="211" t="s">
        <v>273</v>
      </c>
      <c r="Y193" s="211" t="s">
        <v>273</v>
      </c>
      <c r="Z193" s="211" t="s">
        <v>10498</v>
      </c>
      <c r="AA193" s="211">
        <v>8</v>
      </c>
      <c r="AB193" s="209" t="s">
        <v>299</v>
      </c>
      <c r="AC193" s="211">
        <v>30.04</v>
      </c>
      <c r="AD193" s="211">
        <v>3.87</v>
      </c>
      <c r="AE193" s="211" t="s">
        <v>10512</v>
      </c>
      <c r="AF193" s="211" t="s">
        <v>10364</v>
      </c>
      <c r="AG193" s="211" t="s">
        <v>273</v>
      </c>
      <c r="AH193" s="211" t="s">
        <v>273</v>
      </c>
      <c r="AI193" s="211" t="s">
        <v>273</v>
      </c>
      <c r="AJ193" s="211" t="s">
        <v>273</v>
      </c>
      <c r="AK193" s="211" t="s">
        <v>11223</v>
      </c>
      <c r="AL193" s="211">
        <v>61</v>
      </c>
      <c r="AM193" s="211" t="s">
        <v>273</v>
      </c>
      <c r="AN193" s="211" t="s">
        <v>273</v>
      </c>
      <c r="AO193" s="211" t="s">
        <v>273</v>
      </c>
      <c r="AP193" s="211" t="s">
        <v>11222</v>
      </c>
      <c r="AQ193" s="211" t="s">
        <v>10385</v>
      </c>
      <c r="AR193" s="211" t="s">
        <v>55</v>
      </c>
      <c r="AS193" s="211" t="s">
        <v>273</v>
      </c>
      <c r="AT193" s="211" t="s">
        <v>10390</v>
      </c>
      <c r="AU193" s="211" t="s">
        <v>10400</v>
      </c>
      <c r="AV193" s="211" t="s">
        <v>10390</v>
      </c>
      <c r="AW193" s="211" t="s">
        <v>4788</v>
      </c>
      <c r="AX193" s="211" t="s">
        <v>4788</v>
      </c>
      <c r="AY193" s="211" t="s">
        <v>4788</v>
      </c>
      <c r="AZ193" s="211" t="s">
        <v>10390</v>
      </c>
      <c r="BA193" s="211" t="s">
        <v>10387</v>
      </c>
      <c r="BB193" s="211" t="s">
        <v>10387</v>
      </c>
      <c r="BC193" s="211" t="s">
        <v>10412</v>
      </c>
      <c r="BD193" s="211" t="s">
        <v>4788</v>
      </c>
      <c r="BE193" s="211" t="s">
        <v>10387</v>
      </c>
      <c r="BF193" s="211" t="s">
        <v>282</v>
      </c>
      <c r="BG193" s="211" t="s">
        <v>55</v>
      </c>
      <c r="BH193" s="211" t="s">
        <v>282</v>
      </c>
      <c r="BI193" s="211" t="s">
        <v>10390</v>
      </c>
      <c r="BJ193" s="211" t="s">
        <v>10906</v>
      </c>
      <c r="BK193" s="211" t="s">
        <v>22</v>
      </c>
      <c r="BL193" s="211">
        <v>1</v>
      </c>
      <c r="BM193" s="211" t="s">
        <v>10391</v>
      </c>
      <c r="BN193" s="209" t="s">
        <v>521</v>
      </c>
      <c r="BO193" s="209" t="s">
        <v>1038</v>
      </c>
      <c r="BP193" s="209"/>
      <c r="BQ193" s="209"/>
      <c r="BR193" s="209"/>
      <c r="BS193" s="209"/>
      <c r="BT193" s="209"/>
      <c r="BU193" s="209"/>
      <c r="BV193" s="209"/>
      <c r="BW193" s="209"/>
      <c r="BX193" s="209"/>
      <c r="BY193" s="209"/>
      <c r="BZ193" s="209"/>
      <c r="CA193" s="209"/>
      <c r="CB193" s="209"/>
      <c r="CC193" s="209"/>
      <c r="CD193" s="209"/>
      <c r="CE193" s="209"/>
      <c r="CF193" s="209"/>
      <c r="CG193" s="209"/>
      <c r="CH193" s="209"/>
      <c r="CI193" s="209"/>
      <c r="CJ193" s="209"/>
      <c r="CK193" s="209"/>
      <c r="CL193" s="209"/>
      <c r="CM193" s="209"/>
      <c r="CN193" s="209"/>
      <c r="CO193" s="209"/>
    </row>
    <row r="194" spans="1:93" s="211" customFormat="1" ht="15" customHeight="1" x14ac:dyDescent="0.25">
      <c r="A194" s="209" t="s">
        <v>529</v>
      </c>
      <c r="B194" s="209" t="s">
        <v>1040</v>
      </c>
      <c r="C194" s="209" t="s">
        <v>17942</v>
      </c>
      <c r="D194" s="209" t="s">
        <v>841</v>
      </c>
      <c r="E194" s="209" t="s">
        <v>10933</v>
      </c>
      <c r="F194" s="211" t="s">
        <v>216</v>
      </c>
      <c r="G194" s="209" t="s">
        <v>216</v>
      </c>
      <c r="H194" s="209" t="s">
        <v>216</v>
      </c>
      <c r="I194" s="209" t="s">
        <v>282</v>
      </c>
      <c r="J194" s="209" t="s">
        <v>216</v>
      </c>
      <c r="K194" s="209" t="s">
        <v>282</v>
      </c>
      <c r="L194" s="209" t="s">
        <v>216</v>
      </c>
      <c r="M194" s="209" t="s">
        <v>282</v>
      </c>
      <c r="N194" s="209" t="s">
        <v>216</v>
      </c>
      <c r="O194" s="209" t="s">
        <v>261</v>
      </c>
      <c r="P194" s="209" t="s">
        <v>246</v>
      </c>
      <c r="Q194" s="209" t="s">
        <v>282</v>
      </c>
      <c r="R194" s="209" t="s">
        <v>282</v>
      </c>
      <c r="S194" s="209" t="s">
        <v>282</v>
      </c>
      <c r="T194" s="209">
        <v>205</v>
      </c>
      <c r="U194" s="209" t="s">
        <v>183</v>
      </c>
      <c r="V194" s="209" t="s">
        <v>282</v>
      </c>
      <c r="W194" s="209" t="s">
        <v>143</v>
      </c>
      <c r="X194" s="209" t="s">
        <v>10506</v>
      </c>
      <c r="Y194" s="209" t="s">
        <v>395</v>
      </c>
      <c r="Z194" s="209" t="s">
        <v>10498</v>
      </c>
      <c r="AA194" s="209">
        <v>8</v>
      </c>
      <c r="AB194" s="209" t="s">
        <v>194</v>
      </c>
      <c r="AC194" s="209">
        <v>30.3</v>
      </c>
      <c r="AD194" s="209">
        <v>4.74</v>
      </c>
      <c r="AE194" s="209" t="s">
        <v>10512</v>
      </c>
      <c r="AF194" s="209" t="s">
        <v>10364</v>
      </c>
      <c r="AG194" s="209" t="s">
        <v>273</v>
      </c>
      <c r="AH194" s="209" t="s">
        <v>273</v>
      </c>
      <c r="AI194" s="209" t="s">
        <v>273</v>
      </c>
      <c r="AJ194" s="209" t="s">
        <v>273</v>
      </c>
      <c r="AK194" s="209" t="s">
        <v>11226</v>
      </c>
      <c r="AL194" s="209">
        <v>65</v>
      </c>
      <c r="AM194" s="209" t="s">
        <v>273</v>
      </c>
      <c r="AN194" s="209" t="s">
        <v>273</v>
      </c>
      <c r="AO194" s="209" t="s">
        <v>273</v>
      </c>
      <c r="AP194" s="209" t="s">
        <v>11227</v>
      </c>
      <c r="AQ194" s="209" t="s">
        <v>10385</v>
      </c>
      <c r="AR194" s="209" t="s">
        <v>55</v>
      </c>
      <c r="AS194" s="209" t="s">
        <v>273</v>
      </c>
      <c r="AT194" s="209" t="s">
        <v>10390</v>
      </c>
      <c r="AU194" s="209" t="s">
        <v>10400</v>
      </c>
      <c r="AV194" s="209" t="s">
        <v>10390</v>
      </c>
      <c r="AW194" s="209" t="s">
        <v>4788</v>
      </c>
      <c r="AX194" s="209" t="s">
        <v>4788</v>
      </c>
      <c r="AY194" s="209" t="s">
        <v>4788</v>
      </c>
      <c r="AZ194" s="209" t="s">
        <v>10390</v>
      </c>
      <c r="BA194" s="209" t="s">
        <v>22</v>
      </c>
      <c r="BB194" s="209" t="s">
        <v>10387</v>
      </c>
      <c r="BC194" s="209" t="s">
        <v>10412</v>
      </c>
      <c r="BD194" s="209" t="s">
        <v>4788</v>
      </c>
      <c r="BE194" s="209" t="s">
        <v>10387</v>
      </c>
      <c r="BF194" s="209" t="s">
        <v>282</v>
      </c>
      <c r="BG194" s="209" t="s">
        <v>55</v>
      </c>
      <c r="BH194" s="209" t="s">
        <v>282</v>
      </c>
      <c r="BI194" s="209" t="s">
        <v>10390</v>
      </c>
      <c r="BJ194" s="209" t="s">
        <v>11228</v>
      </c>
      <c r="BK194" s="209" t="s">
        <v>22</v>
      </c>
      <c r="BL194" s="209">
        <v>1</v>
      </c>
      <c r="BM194" s="209" t="s">
        <v>10391</v>
      </c>
      <c r="BN194" s="209" t="s">
        <v>520</v>
      </c>
      <c r="BO194" s="209"/>
      <c r="BP194" s="209"/>
      <c r="BQ194" s="209"/>
      <c r="BR194" s="209"/>
      <c r="BS194" s="209"/>
      <c r="BT194" s="209"/>
      <c r="BU194" s="209"/>
      <c r="BV194" s="209"/>
      <c r="BW194" s="209"/>
      <c r="BX194" s="209"/>
      <c r="BY194" s="209"/>
      <c r="BZ194" s="209"/>
      <c r="CA194" s="209"/>
      <c r="CB194" s="209"/>
      <c r="CC194" s="209"/>
      <c r="CD194" s="209"/>
      <c r="CE194" s="209"/>
      <c r="CF194" s="209"/>
      <c r="CG194" s="209"/>
      <c r="CH194" s="209"/>
      <c r="CI194" s="209"/>
      <c r="CJ194" s="209"/>
      <c r="CK194" s="209"/>
      <c r="CL194" s="209"/>
      <c r="CM194" s="209"/>
      <c r="CN194" s="209"/>
      <c r="CO194" s="209"/>
    </row>
    <row r="195" spans="1:93" s="211" customFormat="1" ht="15" customHeight="1" x14ac:dyDescent="0.25">
      <c r="A195" s="211" t="s">
        <v>6733</v>
      </c>
      <c r="B195" s="211" t="s">
        <v>938</v>
      </c>
      <c r="C195" s="211" t="s">
        <v>17943</v>
      </c>
      <c r="D195" s="211" t="s">
        <v>841</v>
      </c>
      <c r="E195" s="211" t="s">
        <v>10933</v>
      </c>
      <c r="F195" s="211" t="s">
        <v>5328</v>
      </c>
      <c r="G195" s="211" t="s">
        <v>216</v>
      </c>
      <c r="H195" s="211" t="s">
        <v>216</v>
      </c>
      <c r="I195" s="211" t="s">
        <v>282</v>
      </c>
      <c r="J195" s="211" t="s">
        <v>216</v>
      </c>
      <c r="K195" s="211" t="s">
        <v>282</v>
      </c>
      <c r="L195" s="211" t="s">
        <v>216</v>
      </c>
      <c r="M195" s="211" t="s">
        <v>282</v>
      </c>
      <c r="N195" s="211" t="s">
        <v>5328</v>
      </c>
      <c r="O195" s="211" t="s">
        <v>261</v>
      </c>
      <c r="P195" s="211" t="s">
        <v>255</v>
      </c>
      <c r="Q195" s="211" t="s">
        <v>846</v>
      </c>
      <c r="R195" s="211" t="s">
        <v>282</v>
      </c>
      <c r="S195" s="211" t="s">
        <v>282</v>
      </c>
      <c r="T195" s="211">
        <v>409</v>
      </c>
      <c r="U195" s="211" t="s">
        <v>183</v>
      </c>
      <c r="V195" s="211" t="s">
        <v>282</v>
      </c>
      <c r="W195" s="211" t="s">
        <v>143</v>
      </c>
      <c r="X195" s="211" t="s">
        <v>10506</v>
      </c>
      <c r="Y195" s="211" t="s">
        <v>395</v>
      </c>
      <c r="Z195" s="211" t="s">
        <v>10498</v>
      </c>
      <c r="AA195" s="211">
        <v>8</v>
      </c>
      <c r="AB195" s="211" t="s">
        <v>194</v>
      </c>
      <c r="AC195" s="211">
        <v>30.4</v>
      </c>
      <c r="AD195" s="211">
        <v>4.6100000000000003</v>
      </c>
      <c r="AE195" s="211" t="s">
        <v>10512</v>
      </c>
      <c r="AF195" s="211" t="s">
        <v>10364</v>
      </c>
      <c r="AG195" s="211" t="s">
        <v>273</v>
      </c>
      <c r="AH195" s="211" t="s">
        <v>273</v>
      </c>
      <c r="AI195" s="211" t="s">
        <v>273</v>
      </c>
      <c r="AJ195" s="211" t="s">
        <v>273</v>
      </c>
      <c r="AK195" s="211" t="s">
        <v>12420</v>
      </c>
      <c r="AL195" s="211">
        <v>56</v>
      </c>
      <c r="AM195" s="211" t="s">
        <v>273</v>
      </c>
      <c r="AN195" s="211" t="s">
        <v>273</v>
      </c>
      <c r="AO195" s="211" t="s">
        <v>273</v>
      </c>
      <c r="AP195" s="211" t="s">
        <v>13834</v>
      </c>
      <c r="AQ195" s="211" t="s">
        <v>10385</v>
      </c>
      <c r="AR195" s="211" t="s">
        <v>55</v>
      </c>
      <c r="AS195" s="211" t="s">
        <v>273</v>
      </c>
      <c r="AT195" s="211" t="s">
        <v>10390</v>
      </c>
      <c r="AU195" s="211" t="s">
        <v>10400</v>
      </c>
      <c r="AV195" s="211" t="s">
        <v>10390</v>
      </c>
      <c r="AW195" s="211" t="s">
        <v>4788</v>
      </c>
      <c r="AX195" s="211" t="s">
        <v>4788</v>
      </c>
      <c r="AY195" s="211" t="s">
        <v>4788</v>
      </c>
      <c r="AZ195" s="211" t="s">
        <v>10390</v>
      </c>
      <c r="BA195" s="211" t="s">
        <v>22</v>
      </c>
      <c r="BB195" s="211" t="s">
        <v>10387</v>
      </c>
      <c r="BC195" s="211" t="s">
        <v>10412</v>
      </c>
      <c r="BD195" s="211" t="s">
        <v>4788</v>
      </c>
      <c r="BE195" s="211" t="s">
        <v>10387</v>
      </c>
      <c r="BF195" s="211" t="s">
        <v>282</v>
      </c>
      <c r="BG195" s="211" t="s">
        <v>10387</v>
      </c>
      <c r="BH195" s="211" t="s">
        <v>13838</v>
      </c>
      <c r="BI195" s="211" t="s">
        <v>10391</v>
      </c>
      <c r="BJ195" s="211" t="s">
        <v>11228</v>
      </c>
      <c r="BK195" s="211" t="s">
        <v>22</v>
      </c>
      <c r="BL195" s="211">
        <v>1</v>
      </c>
      <c r="BM195" s="211" t="s">
        <v>10391</v>
      </c>
      <c r="BN195" s="211" t="s">
        <v>6734</v>
      </c>
    </row>
    <row r="196" spans="1:93" s="211" customFormat="1" ht="15" customHeight="1" x14ac:dyDescent="0.25">
      <c r="A196" s="211" t="s">
        <v>9037</v>
      </c>
      <c r="B196" s="211" t="s">
        <v>282</v>
      </c>
      <c r="C196" s="211" t="s">
        <v>13843</v>
      </c>
      <c r="D196" s="211" t="s">
        <v>8944</v>
      </c>
      <c r="E196" s="211" t="s">
        <v>12994</v>
      </c>
      <c r="F196" s="211" t="s">
        <v>5328</v>
      </c>
      <c r="G196" s="211" t="s">
        <v>216</v>
      </c>
      <c r="H196" s="211" t="s">
        <v>216</v>
      </c>
      <c r="I196" s="211" t="s">
        <v>282</v>
      </c>
      <c r="J196" s="211" t="s">
        <v>216</v>
      </c>
      <c r="K196" s="211" t="s">
        <v>282</v>
      </c>
      <c r="L196" s="211" t="s">
        <v>216</v>
      </c>
      <c r="M196" s="211" t="s">
        <v>282</v>
      </c>
      <c r="N196" s="211" t="s">
        <v>5328</v>
      </c>
      <c r="O196" s="211" t="s">
        <v>255</v>
      </c>
      <c r="P196" s="211" t="s">
        <v>252</v>
      </c>
      <c r="Q196" s="211" t="s">
        <v>282</v>
      </c>
      <c r="R196" s="211" t="s">
        <v>282</v>
      </c>
      <c r="S196" s="211" t="s">
        <v>282</v>
      </c>
      <c r="T196" s="211">
        <v>55</v>
      </c>
      <c r="U196" s="211" t="s">
        <v>183</v>
      </c>
      <c r="V196" s="211" t="s">
        <v>282</v>
      </c>
      <c r="W196" s="211" t="s">
        <v>10575</v>
      </c>
      <c r="X196" s="211" t="s">
        <v>10506</v>
      </c>
      <c r="Y196" s="211" t="s">
        <v>395</v>
      </c>
      <c r="Z196" s="211" t="s">
        <v>10770</v>
      </c>
      <c r="AA196" s="211">
        <v>8</v>
      </c>
      <c r="AB196" s="211" t="s">
        <v>194</v>
      </c>
      <c r="AC196" s="211">
        <v>29</v>
      </c>
      <c r="AD196" s="211">
        <v>5.03</v>
      </c>
      <c r="AE196" s="211" t="s">
        <v>10512</v>
      </c>
      <c r="AF196" s="211" t="s">
        <v>10364</v>
      </c>
      <c r="AG196" s="211" t="s">
        <v>273</v>
      </c>
      <c r="AH196" s="211">
        <v>51</v>
      </c>
      <c r="AI196" s="211" t="s">
        <v>273</v>
      </c>
      <c r="AJ196" s="211" t="s">
        <v>273</v>
      </c>
      <c r="AK196" s="211" t="s">
        <v>13840</v>
      </c>
      <c r="AL196" s="211">
        <v>69</v>
      </c>
      <c r="AM196" s="211" t="s">
        <v>273</v>
      </c>
      <c r="AN196" s="211" t="s">
        <v>273</v>
      </c>
      <c r="AO196" s="211">
        <v>51</v>
      </c>
      <c r="AP196" s="211" t="s">
        <v>13839</v>
      </c>
      <c r="AQ196" s="211" t="s">
        <v>10385</v>
      </c>
      <c r="AR196" s="211" t="s">
        <v>22</v>
      </c>
      <c r="AS196" s="211" t="s">
        <v>11423</v>
      </c>
      <c r="AT196" s="211" t="s">
        <v>10390</v>
      </c>
      <c r="AU196" s="211" t="s">
        <v>10400</v>
      </c>
      <c r="AV196" s="211" t="s">
        <v>10390</v>
      </c>
      <c r="AW196" s="211" t="s">
        <v>4788</v>
      </c>
      <c r="AX196" s="211" t="s">
        <v>4788</v>
      </c>
      <c r="AY196" s="211" t="s">
        <v>4788</v>
      </c>
      <c r="AZ196" s="211" t="s">
        <v>10390</v>
      </c>
      <c r="BA196" s="211" t="s">
        <v>22</v>
      </c>
      <c r="BB196" s="211" t="s">
        <v>10387</v>
      </c>
      <c r="BC196" s="211" t="s">
        <v>248</v>
      </c>
      <c r="BD196" s="211" t="s">
        <v>4788</v>
      </c>
      <c r="BE196" s="211" t="s">
        <v>10387</v>
      </c>
      <c r="BF196" s="211" t="s">
        <v>282</v>
      </c>
      <c r="BG196" s="211" t="s">
        <v>22</v>
      </c>
      <c r="BH196" s="211" t="s">
        <v>282</v>
      </c>
      <c r="BI196" s="211" t="s">
        <v>10390</v>
      </c>
      <c r="BJ196" s="211" t="s">
        <v>13844</v>
      </c>
      <c r="BK196" s="211" t="s">
        <v>10387</v>
      </c>
      <c r="BL196" s="211" t="s">
        <v>282</v>
      </c>
      <c r="BM196" s="211" t="s">
        <v>10391</v>
      </c>
      <c r="BN196" s="211" t="s">
        <v>9038</v>
      </c>
    </row>
    <row r="197" spans="1:93" s="145" customFormat="1" ht="15" hidden="1" customHeight="1" x14ac:dyDescent="0.25">
      <c r="A197" s="211" t="s">
        <v>9493</v>
      </c>
      <c r="B197" s="211" t="s">
        <v>282</v>
      </c>
      <c r="C197" s="211" t="s">
        <v>17944</v>
      </c>
      <c r="D197" s="211" t="s">
        <v>8944</v>
      </c>
      <c r="E197" s="211" t="s">
        <v>10933</v>
      </c>
      <c r="F197" s="211" t="s">
        <v>5328</v>
      </c>
      <c r="G197" s="211" t="s">
        <v>5328</v>
      </c>
      <c r="H197" s="211" t="s">
        <v>216</v>
      </c>
      <c r="I197" s="211" t="s">
        <v>282</v>
      </c>
      <c r="J197" s="211" t="s">
        <v>5328</v>
      </c>
      <c r="K197" s="211" t="s">
        <v>13854</v>
      </c>
      <c r="L197" s="211" t="s">
        <v>5328</v>
      </c>
      <c r="M197" s="211" t="s">
        <v>5843</v>
      </c>
      <c r="N197" s="211" t="s">
        <v>216</v>
      </c>
      <c r="O197" s="149" t="s">
        <v>10667</v>
      </c>
      <c r="P197" s="149" t="s">
        <v>764</v>
      </c>
      <c r="Q197" s="211" t="s">
        <v>282</v>
      </c>
      <c r="R197" s="211" t="s">
        <v>282</v>
      </c>
      <c r="S197" s="211" t="s">
        <v>282</v>
      </c>
      <c r="T197" s="211">
        <v>99</v>
      </c>
      <c r="U197" s="211" t="s">
        <v>183</v>
      </c>
      <c r="V197" s="211" t="s">
        <v>13848</v>
      </c>
      <c r="W197" s="211" t="s">
        <v>143</v>
      </c>
      <c r="X197" s="211" t="s">
        <v>273</v>
      </c>
      <c r="Y197" s="211" t="s">
        <v>395</v>
      </c>
      <c r="Z197" s="211" t="s">
        <v>10498</v>
      </c>
      <c r="AA197" s="211" t="s">
        <v>273</v>
      </c>
      <c r="AB197" s="211" t="s">
        <v>435</v>
      </c>
      <c r="AC197" s="211">
        <v>19.02</v>
      </c>
      <c r="AD197" s="211">
        <v>9.2899999999999991</v>
      </c>
      <c r="AE197" s="211" t="s">
        <v>10499</v>
      </c>
      <c r="AF197" s="211" t="s">
        <v>10365</v>
      </c>
      <c r="AG197" s="211" t="s">
        <v>273</v>
      </c>
      <c r="AH197" s="211" t="s">
        <v>273</v>
      </c>
      <c r="AI197" s="211" t="s">
        <v>273</v>
      </c>
      <c r="AJ197" s="211" t="s">
        <v>13847</v>
      </c>
      <c r="AK197" s="211" t="s">
        <v>13846</v>
      </c>
      <c r="AL197" s="211">
        <v>80</v>
      </c>
      <c r="AM197" s="211">
        <v>27</v>
      </c>
      <c r="AN197" s="211" t="s">
        <v>273</v>
      </c>
      <c r="AO197" s="211">
        <v>35</v>
      </c>
      <c r="AP197" s="211" t="s">
        <v>13845</v>
      </c>
      <c r="AQ197" s="211" t="s">
        <v>10382</v>
      </c>
      <c r="AR197" s="211" t="s">
        <v>10387</v>
      </c>
      <c r="AS197" s="211" t="s">
        <v>13855</v>
      </c>
      <c r="AT197" s="211" t="s">
        <v>10391</v>
      </c>
      <c r="AU197" s="211" t="s">
        <v>10400</v>
      </c>
      <c r="AV197" s="211" t="s">
        <v>10390</v>
      </c>
      <c r="AW197" s="211" t="s">
        <v>10391</v>
      </c>
      <c r="AX197" s="211" t="s">
        <v>10391</v>
      </c>
      <c r="AY197" s="211" t="s">
        <v>10391</v>
      </c>
      <c r="AZ197" s="211" t="s">
        <v>10390</v>
      </c>
      <c r="BA197" s="211" t="s">
        <v>22</v>
      </c>
      <c r="BB197" s="211" t="s">
        <v>10387</v>
      </c>
      <c r="BC197" s="211" t="s">
        <v>248</v>
      </c>
      <c r="BD197" s="211" t="s">
        <v>4788</v>
      </c>
      <c r="BE197" s="211" t="s">
        <v>10387</v>
      </c>
      <c r="BF197" s="211" t="s">
        <v>282</v>
      </c>
      <c r="BG197" s="211" t="s">
        <v>22</v>
      </c>
      <c r="BH197" s="211" t="s">
        <v>282</v>
      </c>
      <c r="BI197" s="211" t="s">
        <v>10390</v>
      </c>
      <c r="BJ197" s="211" t="s">
        <v>273</v>
      </c>
      <c r="BK197" s="211" t="s">
        <v>10387</v>
      </c>
      <c r="BL197" s="211" t="s">
        <v>282</v>
      </c>
      <c r="BM197" s="211" t="s">
        <v>10390</v>
      </c>
      <c r="BN197" s="211" t="s">
        <v>9494</v>
      </c>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row>
    <row r="198" spans="1:93" s="145" customFormat="1" ht="15" customHeight="1" x14ac:dyDescent="0.25">
      <c r="A198" s="211" t="s">
        <v>2368</v>
      </c>
      <c r="B198" s="211" t="s">
        <v>2369</v>
      </c>
      <c r="C198" s="211" t="s">
        <v>13868</v>
      </c>
      <c r="D198" s="211" t="s">
        <v>443</v>
      </c>
      <c r="E198" s="211" t="s">
        <v>12994</v>
      </c>
      <c r="F198" s="211" t="s">
        <v>5328</v>
      </c>
      <c r="G198" s="211" t="s">
        <v>216</v>
      </c>
      <c r="H198" s="211" t="s">
        <v>216</v>
      </c>
      <c r="I198" s="211" t="s">
        <v>282</v>
      </c>
      <c r="J198" s="211" t="s">
        <v>216</v>
      </c>
      <c r="K198" s="211" t="s">
        <v>282</v>
      </c>
      <c r="L198" s="211" t="s">
        <v>216</v>
      </c>
      <c r="M198" s="211" t="s">
        <v>282</v>
      </c>
      <c r="N198" s="211" t="s">
        <v>5328</v>
      </c>
      <c r="O198" s="211" t="s">
        <v>256</v>
      </c>
      <c r="P198" s="211" t="s">
        <v>263</v>
      </c>
      <c r="Q198" s="211" t="s">
        <v>282</v>
      </c>
      <c r="R198" s="211" t="s">
        <v>282</v>
      </c>
      <c r="S198" s="211" t="s">
        <v>282</v>
      </c>
      <c r="T198" s="211">
        <v>375</v>
      </c>
      <c r="U198" s="211" t="s">
        <v>183</v>
      </c>
      <c r="V198" s="211" t="s">
        <v>282</v>
      </c>
      <c r="W198" s="211" t="s">
        <v>10866</v>
      </c>
      <c r="X198" s="211" t="s">
        <v>25</v>
      </c>
      <c r="Y198" s="211" t="s">
        <v>395</v>
      </c>
      <c r="Z198" s="211" t="s">
        <v>10498</v>
      </c>
      <c r="AA198" s="211">
        <v>9</v>
      </c>
      <c r="AB198" s="211" t="s">
        <v>194</v>
      </c>
      <c r="AC198" s="211">
        <v>31.53</v>
      </c>
      <c r="AD198" s="211">
        <v>6.32</v>
      </c>
      <c r="AE198" s="211" t="s">
        <v>10512</v>
      </c>
      <c r="AF198" s="211" t="s">
        <v>10365</v>
      </c>
      <c r="AG198" s="211" t="s">
        <v>273</v>
      </c>
      <c r="AH198" s="211">
        <v>59</v>
      </c>
      <c r="AI198" s="211" t="s">
        <v>273</v>
      </c>
      <c r="AJ198" s="211" t="s">
        <v>13864</v>
      </c>
      <c r="AK198" s="211" t="s">
        <v>13865</v>
      </c>
      <c r="AL198" s="211">
        <v>65</v>
      </c>
      <c r="AM198" s="211" t="s">
        <v>273</v>
      </c>
      <c r="AN198" s="211" t="s">
        <v>273</v>
      </c>
      <c r="AO198" s="211" t="s">
        <v>273</v>
      </c>
      <c r="AP198" s="211" t="s">
        <v>13863</v>
      </c>
      <c r="AQ198" s="211" t="s">
        <v>10376</v>
      </c>
      <c r="AR198" s="211" t="s">
        <v>22</v>
      </c>
      <c r="AS198" s="211" t="s">
        <v>13866</v>
      </c>
      <c r="AT198" s="211" t="s">
        <v>4788</v>
      </c>
      <c r="AU198" s="211" t="s">
        <v>10396</v>
      </c>
      <c r="AV198" s="211" t="s">
        <v>4788</v>
      </c>
      <c r="AW198" s="211" t="s">
        <v>4788</v>
      </c>
      <c r="AX198" s="211" t="s">
        <v>4788</v>
      </c>
      <c r="AY198" s="211" t="s">
        <v>4788</v>
      </c>
      <c r="AZ198" s="211" t="s">
        <v>10390</v>
      </c>
      <c r="BA198" s="211" t="s">
        <v>22</v>
      </c>
      <c r="BB198" s="211" t="s">
        <v>10387</v>
      </c>
      <c r="BC198" s="211" t="s">
        <v>10412</v>
      </c>
      <c r="BD198" s="211" t="s">
        <v>4788</v>
      </c>
      <c r="BE198" s="211" t="s">
        <v>10387</v>
      </c>
      <c r="BF198" s="211" t="s">
        <v>282</v>
      </c>
      <c r="BG198" s="211" t="s">
        <v>10387</v>
      </c>
      <c r="BH198" s="211" t="s">
        <v>13869</v>
      </c>
      <c r="BI198" s="211" t="s">
        <v>10391</v>
      </c>
      <c r="BJ198" s="211" t="s">
        <v>13870</v>
      </c>
      <c r="BK198" s="211" t="s">
        <v>10387</v>
      </c>
      <c r="BL198" s="211" t="s">
        <v>282</v>
      </c>
      <c r="BM198" s="211" t="s">
        <v>10391</v>
      </c>
      <c r="BN198" s="211" t="s">
        <v>2370</v>
      </c>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row>
    <row r="199" spans="1:93" s="211" customFormat="1" ht="15" hidden="1" customHeight="1" x14ac:dyDescent="0.25">
      <c r="A199" s="209" t="s">
        <v>307</v>
      </c>
      <c r="B199" s="209" t="s">
        <v>5195</v>
      </c>
      <c r="C199" s="209" t="s">
        <v>11236</v>
      </c>
      <c r="D199" s="209" t="s">
        <v>443</v>
      </c>
      <c r="E199" s="209" t="s">
        <v>10933</v>
      </c>
      <c r="F199" s="211" t="s">
        <v>216</v>
      </c>
      <c r="G199" s="209" t="s">
        <v>5328</v>
      </c>
      <c r="H199" s="209" t="s">
        <v>5328</v>
      </c>
      <c r="I199" s="209" t="s">
        <v>5810</v>
      </c>
      <c r="J199" s="209" t="s">
        <v>216</v>
      </c>
      <c r="K199" s="209" t="s">
        <v>282</v>
      </c>
      <c r="L199" s="209" t="s">
        <v>216</v>
      </c>
      <c r="M199" s="209" t="s">
        <v>282</v>
      </c>
      <c r="N199" s="209" t="s">
        <v>5328</v>
      </c>
      <c r="O199" s="209" t="s">
        <v>10475</v>
      </c>
      <c r="P199" s="209" t="s">
        <v>763</v>
      </c>
      <c r="Q199" s="209" t="s">
        <v>11234</v>
      </c>
      <c r="R199" s="209" t="s">
        <v>282</v>
      </c>
      <c r="S199" s="209" t="s">
        <v>282</v>
      </c>
      <c r="T199" s="209">
        <v>61</v>
      </c>
      <c r="U199" s="209" t="s">
        <v>183</v>
      </c>
      <c r="V199" s="209" t="s">
        <v>282</v>
      </c>
      <c r="W199" s="209" t="s">
        <v>143</v>
      </c>
      <c r="X199" s="209" t="s">
        <v>273</v>
      </c>
      <c r="Y199" s="209" t="s">
        <v>395</v>
      </c>
      <c r="Z199" s="209" t="s">
        <v>10498</v>
      </c>
      <c r="AA199" s="209">
        <v>10</v>
      </c>
      <c r="AB199" s="209" t="s">
        <v>193</v>
      </c>
      <c r="AC199" s="209">
        <v>17.91</v>
      </c>
      <c r="AD199" s="209">
        <v>7.13</v>
      </c>
      <c r="AE199" s="209" t="s">
        <v>10499</v>
      </c>
      <c r="AF199" s="209" t="s">
        <v>10365</v>
      </c>
      <c r="AG199" s="209" t="s">
        <v>273</v>
      </c>
      <c r="AH199" s="209" t="s">
        <v>273</v>
      </c>
      <c r="AI199" s="209" t="s">
        <v>273</v>
      </c>
      <c r="AJ199" s="209" t="s">
        <v>11238</v>
      </c>
      <c r="AK199" s="209" t="s">
        <v>273</v>
      </c>
      <c r="AL199" s="209">
        <v>73</v>
      </c>
      <c r="AM199" s="209" t="s">
        <v>273</v>
      </c>
      <c r="AN199" s="209" t="s">
        <v>273</v>
      </c>
      <c r="AO199" s="209" t="s">
        <v>273</v>
      </c>
      <c r="AP199" s="209" t="s">
        <v>11235</v>
      </c>
      <c r="AQ199" s="209" t="s">
        <v>10385</v>
      </c>
      <c r="AR199" s="209" t="s">
        <v>22</v>
      </c>
      <c r="AS199" s="209" t="s">
        <v>11239</v>
      </c>
      <c r="AT199" s="209" t="s">
        <v>10390</v>
      </c>
      <c r="AU199" s="209" t="s">
        <v>10400</v>
      </c>
      <c r="AV199" s="209" t="s">
        <v>10390</v>
      </c>
      <c r="AW199" s="209" t="s">
        <v>10391</v>
      </c>
      <c r="AX199" s="209" t="s">
        <v>10391</v>
      </c>
      <c r="AY199" s="209" t="s">
        <v>10391</v>
      </c>
      <c r="AZ199" s="209" t="s">
        <v>10390</v>
      </c>
      <c r="BA199" s="209" t="s">
        <v>10387</v>
      </c>
      <c r="BB199" s="209" t="s">
        <v>10387</v>
      </c>
      <c r="BC199" s="209" t="s">
        <v>10411</v>
      </c>
      <c r="BD199" s="209" t="s">
        <v>4788</v>
      </c>
      <c r="BE199" s="209" t="s">
        <v>10387</v>
      </c>
      <c r="BF199" s="209" t="s">
        <v>282</v>
      </c>
      <c r="BG199" s="209" t="s">
        <v>22</v>
      </c>
      <c r="BH199" s="209" t="s">
        <v>282</v>
      </c>
      <c r="BI199" s="209" t="s">
        <v>10390</v>
      </c>
      <c r="BJ199" s="209" t="s">
        <v>273</v>
      </c>
      <c r="BK199" s="209" t="s">
        <v>10387</v>
      </c>
      <c r="BL199" s="209" t="s">
        <v>282</v>
      </c>
      <c r="BM199" s="209" t="s">
        <v>4788</v>
      </c>
      <c r="BN199" s="211" t="s">
        <v>1044</v>
      </c>
      <c r="BO199" s="209"/>
      <c r="BP199" s="209"/>
      <c r="BQ199" s="209"/>
      <c r="BR199" s="209"/>
      <c r="BS199" s="209"/>
      <c r="BT199" s="209"/>
      <c r="BU199" s="209"/>
      <c r="BV199" s="209"/>
      <c r="BW199" s="209"/>
      <c r="BX199" s="209"/>
      <c r="BY199" s="209"/>
      <c r="BZ199" s="209"/>
      <c r="CA199" s="209"/>
      <c r="CB199" s="209"/>
      <c r="CC199" s="209"/>
      <c r="CD199" s="209"/>
      <c r="CE199" s="209"/>
      <c r="CF199" s="209"/>
      <c r="CG199" s="209"/>
      <c r="CH199" s="209"/>
      <c r="CI199" s="209"/>
      <c r="CJ199" s="209"/>
      <c r="CK199" s="209"/>
      <c r="CL199" s="209"/>
      <c r="CM199" s="209"/>
      <c r="CN199" s="209"/>
      <c r="CO199" s="209"/>
    </row>
    <row r="200" spans="1:93" s="145" customFormat="1" ht="15" hidden="1" customHeight="1" x14ac:dyDescent="0.25">
      <c r="A200" s="211" t="s">
        <v>4873</v>
      </c>
      <c r="B200" s="211" t="s">
        <v>4874</v>
      </c>
      <c r="C200" s="211" t="s">
        <v>13873</v>
      </c>
      <c r="D200" s="211" t="s">
        <v>443</v>
      </c>
      <c r="E200" s="211" t="s">
        <v>10933</v>
      </c>
      <c r="F200" s="211" t="s">
        <v>5328</v>
      </c>
      <c r="G200" s="211" t="s">
        <v>5328</v>
      </c>
      <c r="H200" s="211" t="s">
        <v>5328</v>
      </c>
      <c r="I200" s="211">
        <v>6</v>
      </c>
      <c r="J200" s="211" t="s">
        <v>216</v>
      </c>
      <c r="K200" s="211" t="s">
        <v>282</v>
      </c>
      <c r="L200" s="211" t="s">
        <v>5328</v>
      </c>
      <c r="M200" s="211" t="s">
        <v>5827</v>
      </c>
      <c r="N200" s="211" t="s">
        <v>5328</v>
      </c>
      <c r="O200" s="211" t="s">
        <v>10937</v>
      </c>
      <c r="P200" s="211" t="s">
        <v>306</v>
      </c>
      <c r="Q200" s="211" t="s">
        <v>282</v>
      </c>
      <c r="R200" s="211" t="s">
        <v>282</v>
      </c>
      <c r="S200" s="211" t="s">
        <v>282</v>
      </c>
      <c r="T200" s="211">
        <v>136</v>
      </c>
      <c r="U200" s="211" t="s">
        <v>183</v>
      </c>
      <c r="V200" s="211" t="s">
        <v>282</v>
      </c>
      <c r="W200" s="211" t="s">
        <v>283</v>
      </c>
      <c r="X200" s="211" t="s">
        <v>25</v>
      </c>
      <c r="Y200" s="211" t="s">
        <v>395</v>
      </c>
      <c r="Z200" s="211" t="s">
        <v>10498</v>
      </c>
      <c r="AA200" s="211">
        <v>12</v>
      </c>
      <c r="AB200" s="211" t="s">
        <v>193</v>
      </c>
      <c r="AC200" s="211">
        <v>20.51</v>
      </c>
      <c r="AD200" s="211">
        <v>9.15</v>
      </c>
      <c r="AE200" s="211" t="s">
        <v>10499</v>
      </c>
      <c r="AF200" s="211" t="s">
        <v>10365</v>
      </c>
      <c r="AG200" s="211" t="s">
        <v>273</v>
      </c>
      <c r="AH200" s="211" t="s">
        <v>273</v>
      </c>
      <c r="AI200" s="211" t="s">
        <v>273</v>
      </c>
      <c r="AJ200" s="211" t="s">
        <v>273</v>
      </c>
      <c r="AK200" s="211" t="s">
        <v>13877</v>
      </c>
      <c r="AL200" s="211">
        <v>81</v>
      </c>
      <c r="AM200" s="211">
        <v>8</v>
      </c>
      <c r="AN200" s="211">
        <v>49</v>
      </c>
      <c r="AO200" s="211">
        <v>34</v>
      </c>
      <c r="AP200" s="211" t="s">
        <v>13876</v>
      </c>
      <c r="AQ200" s="211" t="s">
        <v>10385</v>
      </c>
      <c r="AR200" s="211" t="s">
        <v>55</v>
      </c>
      <c r="AS200" s="211" t="s">
        <v>273</v>
      </c>
      <c r="AT200" s="211" t="s">
        <v>10390</v>
      </c>
      <c r="AU200" s="211" t="s">
        <v>10397</v>
      </c>
      <c r="AV200" s="211" t="s">
        <v>4788</v>
      </c>
      <c r="AW200" s="211" t="s">
        <v>10391</v>
      </c>
      <c r="AX200" s="211" t="s">
        <v>10391</v>
      </c>
      <c r="AY200" s="211" t="s">
        <v>10391</v>
      </c>
      <c r="AZ200" s="211" t="s">
        <v>10390</v>
      </c>
      <c r="BA200" s="211" t="s">
        <v>10387</v>
      </c>
      <c r="BB200" s="211" t="s">
        <v>10387</v>
      </c>
      <c r="BC200" s="211" t="s">
        <v>10411</v>
      </c>
      <c r="BD200" s="211" t="s">
        <v>4788</v>
      </c>
      <c r="BE200" s="211" t="s">
        <v>10387</v>
      </c>
      <c r="BF200" s="211" t="s">
        <v>282</v>
      </c>
      <c r="BG200" s="211" t="s">
        <v>22</v>
      </c>
      <c r="BH200" s="211" t="s">
        <v>282</v>
      </c>
      <c r="BI200" s="211" t="s">
        <v>10390</v>
      </c>
      <c r="BJ200" s="211" t="s">
        <v>13880</v>
      </c>
      <c r="BK200" s="211" t="s">
        <v>10387</v>
      </c>
      <c r="BL200" s="211" t="s">
        <v>282</v>
      </c>
      <c r="BM200" s="211" t="s">
        <v>4788</v>
      </c>
      <c r="BN200" s="211" t="s">
        <v>4875</v>
      </c>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c r="CO200" s="211"/>
    </row>
    <row r="201" spans="1:93" s="145" customFormat="1" ht="15" customHeight="1" x14ac:dyDescent="0.25">
      <c r="A201" s="211" t="s">
        <v>10099</v>
      </c>
      <c r="B201" s="211" t="s">
        <v>282</v>
      </c>
      <c r="C201" s="211" t="s">
        <v>13887</v>
      </c>
      <c r="D201" s="211" t="s">
        <v>8944</v>
      </c>
      <c r="E201" s="211" t="s">
        <v>10933</v>
      </c>
      <c r="F201" s="211" t="s">
        <v>5328</v>
      </c>
      <c r="G201" s="211" t="s">
        <v>216</v>
      </c>
      <c r="H201" s="211" t="s">
        <v>216</v>
      </c>
      <c r="I201" s="211" t="s">
        <v>282</v>
      </c>
      <c r="J201" s="211" t="s">
        <v>216</v>
      </c>
      <c r="K201" s="211" t="s">
        <v>282</v>
      </c>
      <c r="L201" s="211" t="s">
        <v>216</v>
      </c>
      <c r="M201" s="211" t="s">
        <v>282</v>
      </c>
      <c r="N201" s="211" t="s">
        <v>5328</v>
      </c>
      <c r="O201" s="149" t="s">
        <v>17960</v>
      </c>
      <c r="P201" s="211" t="s">
        <v>246</v>
      </c>
      <c r="Q201" s="211" t="s">
        <v>282</v>
      </c>
      <c r="R201" s="211" t="s">
        <v>282</v>
      </c>
      <c r="S201" s="211" t="s">
        <v>282</v>
      </c>
      <c r="T201" s="211">
        <v>62</v>
      </c>
      <c r="U201" s="211" t="s">
        <v>183</v>
      </c>
      <c r="V201" s="211" t="s">
        <v>282</v>
      </c>
      <c r="W201" s="211" t="s">
        <v>11789</v>
      </c>
      <c r="X201" s="211" t="s">
        <v>10506</v>
      </c>
      <c r="Y201" s="211" t="s">
        <v>11475</v>
      </c>
      <c r="Z201" s="211" t="s">
        <v>10498</v>
      </c>
      <c r="AA201" s="211">
        <v>8</v>
      </c>
      <c r="AB201" s="211" t="s">
        <v>299</v>
      </c>
      <c r="AC201" s="211">
        <v>30.58</v>
      </c>
      <c r="AD201" s="211">
        <v>4.9000000000000004</v>
      </c>
      <c r="AE201" s="211" t="s">
        <v>10512</v>
      </c>
      <c r="AF201" s="211" t="s">
        <v>10364</v>
      </c>
      <c r="AG201" s="211" t="s">
        <v>273</v>
      </c>
      <c r="AH201" s="211" t="s">
        <v>273</v>
      </c>
      <c r="AI201" s="211" t="s">
        <v>273</v>
      </c>
      <c r="AJ201" s="211" t="s">
        <v>13882</v>
      </c>
      <c r="AK201" s="211" t="s">
        <v>13883</v>
      </c>
      <c r="AL201" s="211">
        <v>73</v>
      </c>
      <c r="AM201" s="211" t="s">
        <v>273</v>
      </c>
      <c r="AN201" s="211" t="s">
        <v>273</v>
      </c>
      <c r="AO201" s="211" t="s">
        <v>273</v>
      </c>
      <c r="AP201" s="211" t="s">
        <v>13881</v>
      </c>
      <c r="AQ201" s="211" t="s">
        <v>10385</v>
      </c>
      <c r="AR201" s="211" t="s">
        <v>22</v>
      </c>
      <c r="AS201" s="211" t="s">
        <v>13884</v>
      </c>
      <c r="AT201" s="211" t="s">
        <v>10390</v>
      </c>
      <c r="AU201" s="211" t="s">
        <v>10400</v>
      </c>
      <c r="AV201" s="211" t="s">
        <v>10390</v>
      </c>
      <c r="AW201" s="211" t="s">
        <v>10391</v>
      </c>
      <c r="AX201" s="211" t="s">
        <v>10391</v>
      </c>
      <c r="AY201" s="211" t="s">
        <v>10391</v>
      </c>
      <c r="AZ201" s="211" t="s">
        <v>10390</v>
      </c>
      <c r="BA201" s="211" t="s">
        <v>10408</v>
      </c>
      <c r="BB201" s="211" t="s">
        <v>10408</v>
      </c>
      <c r="BC201" s="211" t="s">
        <v>248</v>
      </c>
      <c r="BD201" s="211" t="s">
        <v>10390</v>
      </c>
      <c r="BE201" s="211" t="s">
        <v>10387</v>
      </c>
      <c r="BF201" s="211" t="s">
        <v>282</v>
      </c>
      <c r="BG201" s="211" t="s">
        <v>10387</v>
      </c>
      <c r="BH201" s="211" t="s">
        <v>12846</v>
      </c>
      <c r="BI201" s="211" t="s">
        <v>10391</v>
      </c>
      <c r="BJ201" s="211" t="s">
        <v>273</v>
      </c>
      <c r="BK201" s="211" t="s">
        <v>10387</v>
      </c>
      <c r="BL201" s="211" t="s">
        <v>282</v>
      </c>
      <c r="BM201" s="211" t="s">
        <v>10390</v>
      </c>
      <c r="BN201" s="211" t="s">
        <v>10101</v>
      </c>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c r="CO201" s="211"/>
    </row>
    <row r="202" spans="1:93" s="211" customFormat="1" ht="15" customHeight="1" x14ac:dyDescent="0.25">
      <c r="A202" s="211" t="s">
        <v>10015</v>
      </c>
      <c r="B202" s="211" t="s">
        <v>282</v>
      </c>
      <c r="C202" s="211" t="s">
        <v>13896</v>
      </c>
      <c r="D202" s="211" t="s">
        <v>8944</v>
      </c>
      <c r="E202" s="211" t="s">
        <v>10933</v>
      </c>
      <c r="F202" s="211" t="s">
        <v>5328</v>
      </c>
      <c r="G202" s="211" t="s">
        <v>216</v>
      </c>
      <c r="H202" s="211" t="s">
        <v>216</v>
      </c>
      <c r="I202" s="211" t="s">
        <v>282</v>
      </c>
      <c r="J202" s="211" t="s">
        <v>216</v>
      </c>
      <c r="K202" s="211" t="s">
        <v>282</v>
      </c>
      <c r="L202" s="211" t="s">
        <v>216</v>
      </c>
      <c r="M202" s="211" t="s">
        <v>282</v>
      </c>
      <c r="N202" s="211" t="s">
        <v>5328</v>
      </c>
      <c r="O202" s="149" t="s">
        <v>17960</v>
      </c>
      <c r="P202" s="149" t="s">
        <v>17961</v>
      </c>
      <c r="Q202" s="211" t="s">
        <v>246</v>
      </c>
      <c r="R202" s="211" t="s">
        <v>282</v>
      </c>
      <c r="S202" s="211" t="s">
        <v>282</v>
      </c>
      <c r="T202" s="211">
        <v>440</v>
      </c>
      <c r="U202" s="211" t="s">
        <v>183</v>
      </c>
      <c r="V202" s="211" t="s">
        <v>282</v>
      </c>
      <c r="W202" s="211" t="s">
        <v>11789</v>
      </c>
      <c r="X202" s="211" t="s">
        <v>10506</v>
      </c>
      <c r="Y202" s="211" t="s">
        <v>11475</v>
      </c>
      <c r="Z202" s="211" t="s">
        <v>10498</v>
      </c>
      <c r="AA202" s="211">
        <v>12</v>
      </c>
      <c r="AB202" s="211" t="s">
        <v>273</v>
      </c>
      <c r="AC202" s="211" t="s">
        <v>273</v>
      </c>
      <c r="AD202" s="211" t="s">
        <v>273</v>
      </c>
      <c r="AE202" s="211" t="s">
        <v>10512</v>
      </c>
      <c r="AF202" s="211" t="s">
        <v>10364</v>
      </c>
      <c r="AG202" s="211" t="s">
        <v>273</v>
      </c>
      <c r="AH202" s="211" t="s">
        <v>273</v>
      </c>
      <c r="AI202" s="211" t="s">
        <v>273</v>
      </c>
      <c r="AJ202" s="211" t="s">
        <v>273</v>
      </c>
      <c r="AK202" s="211" t="s">
        <v>273</v>
      </c>
      <c r="AL202" s="211" t="s">
        <v>273</v>
      </c>
      <c r="AM202" s="211" t="s">
        <v>273</v>
      </c>
      <c r="AN202" s="211" t="s">
        <v>273</v>
      </c>
      <c r="AO202" s="211" t="s">
        <v>273</v>
      </c>
      <c r="AP202" s="211" t="s">
        <v>13889</v>
      </c>
      <c r="AQ202" s="211" t="s">
        <v>10376</v>
      </c>
      <c r="AR202" s="211" t="s">
        <v>10387</v>
      </c>
      <c r="AS202" s="211" t="s">
        <v>13894</v>
      </c>
      <c r="AT202" s="211" t="s">
        <v>10391</v>
      </c>
      <c r="AU202" s="211" t="s">
        <v>10397</v>
      </c>
      <c r="AV202" s="211" t="s">
        <v>4788</v>
      </c>
      <c r="AW202" s="211" t="s">
        <v>10390</v>
      </c>
      <c r="AX202" s="211" t="s">
        <v>10391</v>
      </c>
      <c r="AY202" s="211" t="s">
        <v>10391</v>
      </c>
      <c r="AZ202" s="211" t="s">
        <v>4788</v>
      </c>
      <c r="BA202" s="211" t="s">
        <v>10408</v>
      </c>
      <c r="BB202" s="211" t="s">
        <v>10408</v>
      </c>
      <c r="BC202" s="211" t="s">
        <v>10411</v>
      </c>
      <c r="BD202" s="211" t="s">
        <v>10390</v>
      </c>
      <c r="BE202" s="211" t="s">
        <v>10387</v>
      </c>
      <c r="BF202" s="211" t="s">
        <v>282</v>
      </c>
      <c r="BG202" s="211" t="s">
        <v>10387</v>
      </c>
      <c r="BH202" s="211" t="s">
        <v>10573</v>
      </c>
      <c r="BI202" s="211" t="s">
        <v>10391</v>
      </c>
      <c r="BJ202" s="211" t="s">
        <v>273</v>
      </c>
      <c r="BK202" s="211" t="s">
        <v>10387</v>
      </c>
      <c r="BL202" s="211" t="s">
        <v>282</v>
      </c>
      <c r="BM202" s="211" t="s">
        <v>10390</v>
      </c>
      <c r="BN202" s="211" t="s">
        <v>10016</v>
      </c>
    </row>
    <row r="203" spans="1:93" s="211" customFormat="1" ht="15" customHeight="1" x14ac:dyDescent="0.25">
      <c r="A203" s="211" t="s">
        <v>2391</v>
      </c>
      <c r="B203" s="211" t="s">
        <v>2392</v>
      </c>
      <c r="C203" s="211" t="s">
        <v>13903</v>
      </c>
      <c r="D203" s="211" t="s">
        <v>443</v>
      </c>
      <c r="E203" s="211" t="s">
        <v>12994</v>
      </c>
      <c r="F203" s="211" t="s">
        <v>5328</v>
      </c>
      <c r="G203" s="211" t="s">
        <v>216</v>
      </c>
      <c r="H203" s="211" t="s">
        <v>216</v>
      </c>
      <c r="I203" s="211" t="s">
        <v>282</v>
      </c>
      <c r="J203" s="211" t="s">
        <v>216</v>
      </c>
      <c r="K203" s="211" t="s">
        <v>282</v>
      </c>
      <c r="L203" s="211" t="s">
        <v>216</v>
      </c>
      <c r="M203" s="211" t="s">
        <v>282</v>
      </c>
      <c r="N203" s="211" t="s">
        <v>5328</v>
      </c>
      <c r="O203" s="211" t="s">
        <v>274</v>
      </c>
      <c r="P203" s="211" t="s">
        <v>246</v>
      </c>
      <c r="Q203" s="211" t="s">
        <v>282</v>
      </c>
      <c r="R203" s="211" t="s">
        <v>282</v>
      </c>
      <c r="S203" s="211" t="s">
        <v>282</v>
      </c>
      <c r="T203" s="211">
        <v>38</v>
      </c>
      <c r="U203" s="211" t="s">
        <v>183</v>
      </c>
      <c r="V203" s="211" t="s">
        <v>282</v>
      </c>
      <c r="W203" s="211" t="s">
        <v>143</v>
      </c>
      <c r="X203" s="211" t="s">
        <v>10506</v>
      </c>
      <c r="Y203" s="211" t="s">
        <v>395</v>
      </c>
      <c r="Z203" s="211" t="s">
        <v>10498</v>
      </c>
      <c r="AA203" s="211">
        <v>6</v>
      </c>
      <c r="AB203" s="211" t="s">
        <v>299</v>
      </c>
      <c r="AC203" s="211">
        <v>23.39</v>
      </c>
      <c r="AD203" s="211">
        <v>2.86</v>
      </c>
      <c r="AE203" s="211" t="s">
        <v>10512</v>
      </c>
      <c r="AF203" s="211" t="s">
        <v>10364</v>
      </c>
      <c r="AG203" s="211" t="s">
        <v>273</v>
      </c>
      <c r="AH203" s="211" t="s">
        <v>273</v>
      </c>
      <c r="AI203" s="211" t="s">
        <v>273</v>
      </c>
      <c r="AJ203" s="211" t="s">
        <v>273</v>
      </c>
      <c r="AK203" s="211" t="s">
        <v>273</v>
      </c>
      <c r="AL203" s="211" t="s">
        <v>273</v>
      </c>
      <c r="AM203" s="211" t="s">
        <v>273</v>
      </c>
      <c r="AN203" s="211" t="s">
        <v>273</v>
      </c>
      <c r="AO203" s="211" t="s">
        <v>273</v>
      </c>
      <c r="AP203" s="211" t="s">
        <v>13897</v>
      </c>
      <c r="AQ203" s="211" t="s">
        <v>10385</v>
      </c>
      <c r="AR203" s="211" t="s">
        <v>55</v>
      </c>
      <c r="AS203" s="211" t="s">
        <v>273</v>
      </c>
      <c r="AT203" s="211" t="s">
        <v>10390</v>
      </c>
      <c r="AU203" s="211" t="s">
        <v>10400</v>
      </c>
      <c r="AV203" s="211" t="s">
        <v>10390</v>
      </c>
      <c r="AW203" s="211" t="s">
        <v>4788</v>
      </c>
      <c r="AX203" s="211" t="s">
        <v>4788</v>
      </c>
      <c r="AY203" s="211" t="s">
        <v>4788</v>
      </c>
      <c r="AZ203" s="211" t="s">
        <v>10390</v>
      </c>
      <c r="BA203" s="211" t="s">
        <v>10387</v>
      </c>
      <c r="BB203" s="211" t="s">
        <v>10387</v>
      </c>
      <c r="BC203" s="211" t="s">
        <v>10411</v>
      </c>
      <c r="BD203" s="211" t="s">
        <v>4788</v>
      </c>
      <c r="BE203" s="211" t="s">
        <v>10387</v>
      </c>
      <c r="BF203" s="211" t="s">
        <v>282</v>
      </c>
      <c r="BG203" s="211" t="s">
        <v>10387</v>
      </c>
      <c r="BH203" s="211" t="s">
        <v>13901</v>
      </c>
      <c r="BI203" s="211" t="s">
        <v>10391</v>
      </c>
      <c r="BJ203" s="211" t="s">
        <v>273</v>
      </c>
      <c r="BK203" s="211" t="s">
        <v>22</v>
      </c>
      <c r="BL203" s="211">
        <v>1</v>
      </c>
      <c r="BM203" s="211" t="s">
        <v>10391</v>
      </c>
      <c r="BN203" s="211" t="s">
        <v>2393</v>
      </c>
    </row>
    <row r="204" spans="1:93" s="145" customFormat="1" ht="15" customHeight="1" x14ac:dyDescent="0.25">
      <c r="A204" s="211" t="s">
        <v>7454</v>
      </c>
      <c r="B204" s="211" t="s">
        <v>282</v>
      </c>
      <c r="C204" s="211" t="s">
        <v>17945</v>
      </c>
      <c r="D204" s="211" t="s">
        <v>8944</v>
      </c>
      <c r="E204" s="211" t="s">
        <v>10933</v>
      </c>
      <c r="F204" s="211" t="s">
        <v>5328</v>
      </c>
      <c r="G204" s="211" t="s">
        <v>216</v>
      </c>
      <c r="H204" s="211" t="s">
        <v>216</v>
      </c>
      <c r="I204" s="211" t="s">
        <v>282</v>
      </c>
      <c r="J204" s="211" t="s">
        <v>216</v>
      </c>
      <c r="K204" s="211" t="s">
        <v>282</v>
      </c>
      <c r="L204" s="211" t="s">
        <v>216</v>
      </c>
      <c r="M204" s="211" t="s">
        <v>282</v>
      </c>
      <c r="N204" s="211" t="s">
        <v>216</v>
      </c>
      <c r="O204" s="211" t="s">
        <v>256</v>
      </c>
      <c r="P204" s="211" t="s">
        <v>246</v>
      </c>
      <c r="Q204" s="211" t="s">
        <v>282</v>
      </c>
      <c r="R204" s="211" t="s">
        <v>282</v>
      </c>
      <c r="S204" s="211" t="s">
        <v>282</v>
      </c>
      <c r="T204" s="211">
        <v>90</v>
      </c>
      <c r="U204" s="211" t="s">
        <v>183</v>
      </c>
      <c r="V204" s="211" t="s">
        <v>282</v>
      </c>
      <c r="W204" s="211" t="s">
        <v>13114</v>
      </c>
      <c r="X204" s="211" t="s">
        <v>10506</v>
      </c>
      <c r="Y204" s="211" t="s">
        <v>395</v>
      </c>
      <c r="Z204" s="211" t="s">
        <v>10498</v>
      </c>
      <c r="AA204" s="211">
        <v>6</v>
      </c>
      <c r="AB204" s="211" t="s">
        <v>299</v>
      </c>
      <c r="AC204" s="211">
        <v>24.75</v>
      </c>
      <c r="AD204" s="211">
        <v>4.83</v>
      </c>
      <c r="AE204" s="211" t="s">
        <v>10512</v>
      </c>
      <c r="AF204" s="211" t="s">
        <v>10364</v>
      </c>
      <c r="AG204" s="211" t="s">
        <v>273</v>
      </c>
      <c r="AH204" s="211">
        <v>43</v>
      </c>
      <c r="AI204" s="211" t="s">
        <v>273</v>
      </c>
      <c r="AJ204" s="211" t="s">
        <v>12372</v>
      </c>
      <c r="AK204" s="211" t="s">
        <v>11183</v>
      </c>
      <c r="AL204" s="211">
        <v>80</v>
      </c>
      <c r="AM204" s="211" t="s">
        <v>273</v>
      </c>
      <c r="AN204" s="211" t="s">
        <v>273</v>
      </c>
      <c r="AO204" s="211" t="s">
        <v>273</v>
      </c>
      <c r="AP204" s="211" t="s">
        <v>17747</v>
      </c>
      <c r="AQ204" s="211" t="s">
        <v>10385</v>
      </c>
      <c r="AR204" s="211" t="s">
        <v>22</v>
      </c>
      <c r="AS204" s="211" t="s">
        <v>15048</v>
      </c>
      <c r="AT204" s="211" t="s">
        <v>10390</v>
      </c>
      <c r="AU204" s="211" t="s">
        <v>10400</v>
      </c>
      <c r="AV204" s="211" t="s">
        <v>10390</v>
      </c>
      <c r="AW204" s="211" t="s">
        <v>4788</v>
      </c>
      <c r="AX204" s="211" t="s">
        <v>4788</v>
      </c>
      <c r="AY204" s="211" t="s">
        <v>4788</v>
      </c>
      <c r="AZ204" s="211" t="s">
        <v>10390</v>
      </c>
      <c r="BA204" s="211" t="s">
        <v>10387</v>
      </c>
      <c r="BB204" s="211" t="s">
        <v>10387</v>
      </c>
      <c r="BC204" s="211" t="s">
        <v>10412</v>
      </c>
      <c r="BD204" s="211" t="s">
        <v>4788</v>
      </c>
      <c r="BE204" s="211" t="s">
        <v>10387</v>
      </c>
      <c r="BF204" s="211" t="s">
        <v>282</v>
      </c>
      <c r="BG204" s="211" t="s">
        <v>10387</v>
      </c>
      <c r="BH204" s="211" t="s">
        <v>17751</v>
      </c>
      <c r="BI204" s="211" t="s">
        <v>10391</v>
      </c>
      <c r="BJ204" s="211" t="s">
        <v>273</v>
      </c>
      <c r="BK204" s="211" t="s">
        <v>22</v>
      </c>
      <c r="BL204" s="211">
        <v>1</v>
      </c>
      <c r="BM204" s="211" t="s">
        <v>10391</v>
      </c>
      <c r="BN204" s="211" t="s">
        <v>7455</v>
      </c>
      <c r="BO204" s="211"/>
      <c r="BP204" s="211"/>
      <c r="BQ204" s="211"/>
      <c r="BR204" s="211"/>
      <c r="BS204" s="211"/>
      <c r="BT204" s="211"/>
      <c r="BU204" s="211"/>
      <c r="BV204" s="211"/>
      <c r="BW204" s="211"/>
      <c r="BX204" s="211"/>
      <c r="BY204" s="211"/>
      <c r="BZ204" s="211"/>
      <c r="CA204" s="211"/>
      <c r="CB204" s="211"/>
      <c r="CC204" s="211"/>
      <c r="CD204" s="211"/>
      <c r="CE204" s="211"/>
      <c r="CF204" s="211"/>
      <c r="CG204" s="211"/>
      <c r="CH204" s="211"/>
      <c r="CI204" s="211"/>
      <c r="CJ204" s="211"/>
      <c r="CK204" s="211"/>
      <c r="CL204" s="211"/>
      <c r="CM204" s="211"/>
      <c r="CN204" s="211"/>
      <c r="CO204" s="211"/>
    </row>
    <row r="205" spans="1:93" s="211" customFormat="1" ht="15" customHeight="1" x14ac:dyDescent="0.25">
      <c r="A205" s="209" t="s">
        <v>638</v>
      </c>
      <c r="B205" s="209" t="s">
        <v>1046</v>
      </c>
      <c r="C205" s="211" t="s">
        <v>11256</v>
      </c>
      <c r="D205" s="209" t="s">
        <v>443</v>
      </c>
      <c r="E205" s="209" t="s">
        <v>10933</v>
      </c>
      <c r="F205" s="211" t="s">
        <v>216</v>
      </c>
      <c r="G205" s="209" t="s">
        <v>5328</v>
      </c>
      <c r="H205" s="209" t="s">
        <v>5328</v>
      </c>
      <c r="I205" s="209">
        <v>3</v>
      </c>
      <c r="J205" s="209" t="s">
        <v>216</v>
      </c>
      <c r="K205" s="209" t="s">
        <v>282</v>
      </c>
      <c r="L205" s="209" t="s">
        <v>216</v>
      </c>
      <c r="M205" s="209" t="s">
        <v>282</v>
      </c>
      <c r="N205" s="209" t="s">
        <v>5328</v>
      </c>
      <c r="O205" s="209" t="s">
        <v>10667</v>
      </c>
      <c r="P205" s="211" t="s">
        <v>679</v>
      </c>
      <c r="Q205" s="209" t="s">
        <v>282</v>
      </c>
      <c r="R205" s="211" t="s">
        <v>282</v>
      </c>
      <c r="S205" s="211" t="s">
        <v>282</v>
      </c>
      <c r="T205" s="211">
        <v>66</v>
      </c>
      <c r="U205" s="211" t="s">
        <v>183</v>
      </c>
      <c r="V205" s="211" t="s">
        <v>11260</v>
      </c>
      <c r="W205" s="211" t="s">
        <v>143</v>
      </c>
      <c r="X205" s="211" t="s">
        <v>273</v>
      </c>
      <c r="Y205" s="211" t="s">
        <v>395</v>
      </c>
      <c r="Z205" s="211" t="s">
        <v>10770</v>
      </c>
      <c r="AA205" s="211">
        <v>16</v>
      </c>
      <c r="AB205" s="211" t="s">
        <v>299</v>
      </c>
      <c r="AC205" s="211">
        <v>16.100000000000001</v>
      </c>
      <c r="AD205" s="211">
        <v>5</v>
      </c>
      <c r="AE205" s="211" t="s">
        <v>10512</v>
      </c>
      <c r="AF205" s="211" t="s">
        <v>10364</v>
      </c>
      <c r="AG205" s="211" t="s">
        <v>273</v>
      </c>
      <c r="AH205" s="211" t="s">
        <v>273</v>
      </c>
      <c r="AI205" s="211" t="s">
        <v>273</v>
      </c>
      <c r="AJ205" s="211" t="s">
        <v>273</v>
      </c>
      <c r="AK205" s="211" t="s">
        <v>11261</v>
      </c>
      <c r="AL205" s="211">
        <v>92</v>
      </c>
      <c r="AM205" s="211" t="s">
        <v>273</v>
      </c>
      <c r="AN205" s="211" t="s">
        <v>273</v>
      </c>
      <c r="AO205" s="211" t="s">
        <v>273</v>
      </c>
      <c r="AP205" s="211" t="s">
        <v>11259</v>
      </c>
      <c r="AQ205" s="211" t="s">
        <v>10382</v>
      </c>
      <c r="AR205" s="211" t="s">
        <v>22</v>
      </c>
      <c r="AS205" s="211" t="s">
        <v>11262</v>
      </c>
      <c r="AT205" s="211" t="s">
        <v>4788</v>
      </c>
      <c r="AU205" s="211" t="s">
        <v>10400</v>
      </c>
      <c r="AV205" s="211" t="s">
        <v>10390</v>
      </c>
      <c r="AW205" s="211" t="s">
        <v>10391</v>
      </c>
      <c r="AX205" s="211" t="s">
        <v>10391</v>
      </c>
      <c r="AY205" s="211" t="s">
        <v>10391</v>
      </c>
      <c r="AZ205" s="211" t="s">
        <v>10390</v>
      </c>
      <c r="BA205" s="211" t="s">
        <v>22</v>
      </c>
      <c r="BB205" s="211" t="s">
        <v>10387</v>
      </c>
      <c r="BC205" s="211" t="s">
        <v>248</v>
      </c>
      <c r="BD205" s="211" t="s">
        <v>4788</v>
      </c>
      <c r="BE205" s="211" t="s">
        <v>10387</v>
      </c>
      <c r="BF205" s="211" t="s">
        <v>282</v>
      </c>
      <c r="BG205" s="211" t="s">
        <v>10387</v>
      </c>
      <c r="BH205" s="209" t="s">
        <v>11257</v>
      </c>
      <c r="BI205" s="211" t="s">
        <v>10391</v>
      </c>
      <c r="BJ205" s="211" t="s">
        <v>11258</v>
      </c>
      <c r="BK205" s="211" t="s">
        <v>10387</v>
      </c>
      <c r="BL205" s="211" t="s">
        <v>282</v>
      </c>
      <c r="BM205" s="211" t="s">
        <v>4788</v>
      </c>
      <c r="BN205" s="209" t="s">
        <v>1047</v>
      </c>
      <c r="BO205" s="209"/>
      <c r="BU205" s="209"/>
      <c r="BV205" s="209"/>
      <c r="BW205" s="209"/>
      <c r="BX205" s="209"/>
      <c r="BY205" s="209"/>
      <c r="BZ205" s="209"/>
      <c r="CA205" s="209"/>
      <c r="CB205" s="209"/>
      <c r="CC205" s="209"/>
      <c r="CD205" s="209"/>
      <c r="CE205" s="209"/>
      <c r="CF205" s="209"/>
      <c r="CG205" s="209"/>
      <c r="CH205" s="209"/>
      <c r="CI205" s="209"/>
      <c r="CJ205" s="209"/>
      <c r="CK205" s="209"/>
      <c r="CL205" s="209"/>
      <c r="CM205" s="209"/>
      <c r="CN205" s="209"/>
      <c r="CO205" s="209"/>
    </row>
    <row r="206" spans="1:93" s="211" customFormat="1" ht="15" hidden="1" customHeight="1" x14ac:dyDescent="0.25">
      <c r="A206" s="211" t="s">
        <v>9823</v>
      </c>
      <c r="B206" s="211" t="s">
        <v>282</v>
      </c>
      <c r="C206" s="211" t="s">
        <v>9827</v>
      </c>
      <c r="D206" s="211" t="s">
        <v>8944</v>
      </c>
      <c r="E206" s="211" t="s">
        <v>10933</v>
      </c>
      <c r="F206" s="211" t="s">
        <v>5328</v>
      </c>
      <c r="G206" s="211" t="s">
        <v>216</v>
      </c>
      <c r="H206" s="211" t="s">
        <v>216</v>
      </c>
      <c r="I206" s="211" t="s">
        <v>282</v>
      </c>
      <c r="J206" s="211" t="s">
        <v>216</v>
      </c>
      <c r="K206" s="211" t="s">
        <v>282</v>
      </c>
      <c r="L206" s="211" t="s">
        <v>216</v>
      </c>
      <c r="M206" s="211" t="s">
        <v>282</v>
      </c>
      <c r="N206" s="211" t="s">
        <v>5328</v>
      </c>
      <c r="O206" s="211" t="s">
        <v>763</v>
      </c>
      <c r="P206" s="211" t="s">
        <v>682</v>
      </c>
      <c r="Q206" s="211" t="s">
        <v>282</v>
      </c>
      <c r="R206" s="211" t="s">
        <v>282</v>
      </c>
      <c r="S206" s="211" t="s">
        <v>282</v>
      </c>
      <c r="T206" s="211">
        <v>55</v>
      </c>
      <c r="U206" s="211" t="s">
        <v>183</v>
      </c>
      <c r="V206" s="211" t="s">
        <v>282</v>
      </c>
      <c r="W206" s="211" t="s">
        <v>143</v>
      </c>
      <c r="X206" s="211" t="s">
        <v>273</v>
      </c>
      <c r="Y206" s="211" t="s">
        <v>395</v>
      </c>
      <c r="Z206" s="211" t="s">
        <v>10770</v>
      </c>
      <c r="AA206" s="211">
        <v>16</v>
      </c>
      <c r="AB206" s="211" t="s">
        <v>220</v>
      </c>
      <c r="AC206" s="211">
        <v>15.9</v>
      </c>
      <c r="AD206" s="211">
        <v>11.44</v>
      </c>
      <c r="AE206" s="211" t="s">
        <v>10499</v>
      </c>
      <c r="AF206" s="211" t="s">
        <v>14600</v>
      </c>
      <c r="AG206" s="211" t="s">
        <v>273</v>
      </c>
      <c r="AH206" s="211" t="s">
        <v>273</v>
      </c>
      <c r="AI206" s="211" t="s">
        <v>273</v>
      </c>
      <c r="AJ206" s="211" t="s">
        <v>273</v>
      </c>
      <c r="AK206" s="211" t="s">
        <v>13907</v>
      </c>
      <c r="AL206" s="211">
        <v>100</v>
      </c>
      <c r="AM206" s="211">
        <v>100</v>
      </c>
      <c r="AN206" s="211" t="s">
        <v>273</v>
      </c>
      <c r="AO206" s="211" t="s">
        <v>273</v>
      </c>
      <c r="AP206" s="211" t="s">
        <v>13906</v>
      </c>
      <c r="AQ206" s="211" t="s">
        <v>10385</v>
      </c>
      <c r="AR206" s="211" t="s">
        <v>22</v>
      </c>
      <c r="AS206" s="211" t="s">
        <v>11423</v>
      </c>
      <c r="AT206" s="211" t="s">
        <v>10390</v>
      </c>
      <c r="AU206" s="211" t="s">
        <v>10400</v>
      </c>
      <c r="AV206" s="211" t="s">
        <v>10390</v>
      </c>
      <c r="AW206" s="211" t="s">
        <v>10390</v>
      </c>
      <c r="AX206" s="211" t="s">
        <v>10391</v>
      </c>
      <c r="AY206" s="211" t="s">
        <v>10391</v>
      </c>
      <c r="AZ206" s="211" t="s">
        <v>10390</v>
      </c>
      <c r="BA206" s="211" t="s">
        <v>10387</v>
      </c>
      <c r="BB206" s="211" t="s">
        <v>10387</v>
      </c>
      <c r="BC206" s="211" t="s">
        <v>10411</v>
      </c>
      <c r="BD206" s="211" t="s">
        <v>4788</v>
      </c>
      <c r="BE206" s="211" t="s">
        <v>10387</v>
      </c>
      <c r="BF206" s="211" t="s">
        <v>282</v>
      </c>
      <c r="BG206" s="211" t="s">
        <v>22</v>
      </c>
      <c r="BH206" s="211" t="s">
        <v>282</v>
      </c>
      <c r="BI206" s="211" t="s">
        <v>10390</v>
      </c>
      <c r="BJ206" s="211" t="s">
        <v>13913</v>
      </c>
      <c r="BK206" s="211" t="s">
        <v>10387</v>
      </c>
      <c r="BL206" s="211" t="s">
        <v>282</v>
      </c>
      <c r="BM206" s="211" t="s">
        <v>4788</v>
      </c>
      <c r="BN206" s="211" t="s">
        <v>9824</v>
      </c>
    </row>
    <row r="207" spans="1:93" s="211" customFormat="1" ht="15" customHeight="1" x14ac:dyDescent="0.25">
      <c r="A207" s="211" t="s">
        <v>9032</v>
      </c>
      <c r="B207" s="211" t="s">
        <v>282</v>
      </c>
      <c r="C207" s="211" t="s">
        <v>13918</v>
      </c>
      <c r="D207" s="211" t="s">
        <v>8944</v>
      </c>
      <c r="E207" s="211" t="s">
        <v>12994</v>
      </c>
      <c r="F207" s="211" t="s">
        <v>5328</v>
      </c>
      <c r="G207" s="211" t="s">
        <v>216</v>
      </c>
      <c r="H207" s="211" t="s">
        <v>216</v>
      </c>
      <c r="I207" s="211" t="s">
        <v>282</v>
      </c>
      <c r="J207" s="211" t="s">
        <v>216</v>
      </c>
      <c r="K207" s="211" t="s">
        <v>282</v>
      </c>
      <c r="L207" s="211" t="s">
        <v>216</v>
      </c>
      <c r="M207" s="211" t="s">
        <v>282</v>
      </c>
      <c r="N207" s="211" t="s">
        <v>5328</v>
      </c>
      <c r="O207" s="211" t="s">
        <v>258</v>
      </c>
      <c r="P207" s="211" t="s">
        <v>270</v>
      </c>
      <c r="Q207" s="211" t="s">
        <v>282</v>
      </c>
      <c r="R207" s="211" t="s">
        <v>282</v>
      </c>
      <c r="S207" s="211" t="s">
        <v>282</v>
      </c>
      <c r="T207" s="211">
        <v>68</v>
      </c>
      <c r="U207" s="211" t="s">
        <v>183</v>
      </c>
      <c r="V207" s="211" t="s">
        <v>282</v>
      </c>
      <c r="W207" s="211" t="s">
        <v>11802</v>
      </c>
      <c r="X207" s="211" t="s">
        <v>10506</v>
      </c>
      <c r="Y207" s="211" t="s">
        <v>11475</v>
      </c>
      <c r="Z207" s="211" t="s">
        <v>10770</v>
      </c>
      <c r="AA207" s="211">
        <v>24</v>
      </c>
      <c r="AB207" s="211" t="s">
        <v>299</v>
      </c>
      <c r="AC207" s="211">
        <v>26.52</v>
      </c>
      <c r="AD207" s="211">
        <v>4.0599999999999996</v>
      </c>
      <c r="AE207" s="211" t="s">
        <v>10512</v>
      </c>
      <c r="AF207" s="211" t="s">
        <v>10364</v>
      </c>
      <c r="AG207" s="211" t="s">
        <v>273</v>
      </c>
      <c r="AH207" s="211" t="s">
        <v>273</v>
      </c>
      <c r="AI207" s="211" t="s">
        <v>273</v>
      </c>
      <c r="AJ207" s="211" t="s">
        <v>273</v>
      </c>
      <c r="AK207" s="211" t="s">
        <v>13917</v>
      </c>
      <c r="AL207" s="211">
        <v>63</v>
      </c>
      <c r="AM207" s="211" t="s">
        <v>273</v>
      </c>
      <c r="AN207" s="211" t="s">
        <v>273</v>
      </c>
      <c r="AO207" s="211" t="s">
        <v>273</v>
      </c>
      <c r="AP207" s="211" t="s">
        <v>13914</v>
      </c>
      <c r="AQ207" s="211" t="s">
        <v>10385</v>
      </c>
      <c r="AR207" s="211" t="s">
        <v>22</v>
      </c>
      <c r="AS207" s="211" t="s">
        <v>13916</v>
      </c>
      <c r="AT207" s="211" t="s">
        <v>10390</v>
      </c>
      <c r="AU207" s="211" t="s">
        <v>10400</v>
      </c>
      <c r="AV207" s="211" t="s">
        <v>10390</v>
      </c>
      <c r="AW207" s="211" t="s">
        <v>10391</v>
      </c>
      <c r="AX207" s="211" t="s">
        <v>10391</v>
      </c>
      <c r="AY207" s="211" t="s">
        <v>10391</v>
      </c>
      <c r="AZ207" s="211" t="s">
        <v>4788</v>
      </c>
      <c r="BA207" s="211" t="s">
        <v>10387</v>
      </c>
      <c r="BB207" s="211" t="s">
        <v>10387</v>
      </c>
      <c r="BC207" s="211" t="s">
        <v>248</v>
      </c>
      <c r="BD207" s="211" t="s">
        <v>4788</v>
      </c>
      <c r="BE207" s="211" t="s">
        <v>10387</v>
      </c>
      <c r="BF207" s="211" t="s">
        <v>282</v>
      </c>
      <c r="BG207" s="211" t="s">
        <v>10387</v>
      </c>
      <c r="BH207" s="211" t="s">
        <v>13919</v>
      </c>
      <c r="BI207" s="211" t="s">
        <v>10391</v>
      </c>
      <c r="BJ207" s="211" t="s">
        <v>273</v>
      </c>
      <c r="BK207" s="211" t="s">
        <v>10387</v>
      </c>
      <c r="BL207" s="211" t="s">
        <v>282</v>
      </c>
      <c r="BM207" s="211" t="s">
        <v>10390</v>
      </c>
      <c r="BN207" s="211" t="s">
        <v>9033</v>
      </c>
    </row>
    <row r="208" spans="1:93" ht="15" customHeight="1" x14ac:dyDescent="0.25">
      <c r="A208" s="88" t="s">
        <v>7045</v>
      </c>
      <c r="B208" s="88" t="s">
        <v>282</v>
      </c>
      <c r="C208" s="88" t="s">
        <v>13933</v>
      </c>
      <c r="D208" s="88" t="s">
        <v>564</v>
      </c>
      <c r="E208" s="88" t="s">
        <v>10933</v>
      </c>
      <c r="F208" s="88" t="s">
        <v>5328</v>
      </c>
      <c r="G208" s="88" t="s">
        <v>5328</v>
      </c>
      <c r="H208" s="88" t="s">
        <v>5328</v>
      </c>
      <c r="I208" s="88">
        <v>6</v>
      </c>
      <c r="J208" s="88" t="s">
        <v>216</v>
      </c>
      <c r="K208" s="88" t="s">
        <v>282</v>
      </c>
      <c r="L208" s="88" t="s">
        <v>216</v>
      </c>
      <c r="M208" s="88" t="s">
        <v>282</v>
      </c>
      <c r="N208" s="88" t="s">
        <v>5328</v>
      </c>
      <c r="O208" s="292" t="s">
        <v>5126</v>
      </c>
      <c r="P208" s="50" t="s">
        <v>811</v>
      </c>
      <c r="Q208" s="292" t="s">
        <v>7046</v>
      </c>
      <c r="R208" s="211" t="s">
        <v>282</v>
      </c>
      <c r="S208" s="211" t="s">
        <v>282</v>
      </c>
      <c r="T208" s="211">
        <v>123</v>
      </c>
      <c r="U208" s="211" t="s">
        <v>13925</v>
      </c>
      <c r="V208" s="211" t="s">
        <v>13926</v>
      </c>
      <c r="W208" s="211" t="s">
        <v>283</v>
      </c>
      <c r="X208" s="211" t="s">
        <v>25</v>
      </c>
      <c r="Y208" s="211" t="s">
        <v>395</v>
      </c>
      <c r="Z208" s="211" t="s">
        <v>10498</v>
      </c>
      <c r="AA208" s="211">
        <v>12</v>
      </c>
      <c r="AB208" s="211" t="s">
        <v>299</v>
      </c>
      <c r="AC208" s="211">
        <v>19.13</v>
      </c>
      <c r="AD208" s="211">
        <v>5.93</v>
      </c>
      <c r="AE208" s="211" t="s">
        <v>10512</v>
      </c>
      <c r="AF208" s="211" t="s">
        <v>10364</v>
      </c>
      <c r="AG208" s="211" t="s">
        <v>273</v>
      </c>
      <c r="AH208" s="211" t="s">
        <v>273</v>
      </c>
      <c r="AI208" s="211" t="s">
        <v>273</v>
      </c>
      <c r="AJ208" s="211" t="s">
        <v>273</v>
      </c>
      <c r="AK208" s="211" t="s">
        <v>13934</v>
      </c>
      <c r="AL208" s="211">
        <v>100</v>
      </c>
      <c r="AM208" s="211">
        <v>100</v>
      </c>
      <c r="AN208" s="211" t="s">
        <v>273</v>
      </c>
      <c r="AO208" s="211">
        <v>74</v>
      </c>
      <c r="AP208" s="211" t="s">
        <v>13924</v>
      </c>
      <c r="AQ208" s="211" t="s">
        <v>10376</v>
      </c>
      <c r="AR208" s="211" t="s">
        <v>10387</v>
      </c>
      <c r="AS208" s="211" t="s">
        <v>13932</v>
      </c>
      <c r="AT208" s="211" t="s">
        <v>10391</v>
      </c>
      <c r="AU208" s="211" t="s">
        <v>10400</v>
      </c>
      <c r="AV208" s="211" t="s">
        <v>10390</v>
      </c>
      <c r="AW208" s="211" t="s">
        <v>10391</v>
      </c>
      <c r="AX208" s="211" t="s">
        <v>10391</v>
      </c>
      <c r="AY208" s="211" t="s">
        <v>10391</v>
      </c>
      <c r="AZ208" s="211" t="s">
        <v>4788</v>
      </c>
      <c r="BA208" s="211" t="s">
        <v>10387</v>
      </c>
      <c r="BB208" s="211" t="s">
        <v>10387</v>
      </c>
      <c r="BC208" s="211" t="s">
        <v>10411</v>
      </c>
      <c r="BD208" s="211" t="s">
        <v>4788</v>
      </c>
      <c r="BE208" s="211" t="s">
        <v>22</v>
      </c>
      <c r="BF208" s="211" t="s">
        <v>13923</v>
      </c>
      <c r="BG208" s="211" t="s">
        <v>10387</v>
      </c>
      <c r="BH208" s="211" t="s">
        <v>13936</v>
      </c>
      <c r="BI208" s="211" t="s">
        <v>10391</v>
      </c>
      <c r="BJ208" s="211" t="s">
        <v>13935</v>
      </c>
      <c r="BK208" s="211" t="s">
        <v>10387</v>
      </c>
      <c r="BL208" s="211" t="s">
        <v>282</v>
      </c>
      <c r="BM208" s="211" t="s">
        <v>10390</v>
      </c>
      <c r="BN208" s="211" t="s">
        <v>7047</v>
      </c>
      <c r="BO208" s="68"/>
      <c r="BP208" s="211"/>
      <c r="BQ208" s="211"/>
      <c r="BR208" s="211"/>
      <c r="BS208" s="211"/>
      <c r="BT208" s="211"/>
      <c r="BU208" s="68"/>
      <c r="BV208" s="68"/>
      <c r="BW208" s="68"/>
      <c r="BX208" s="68"/>
      <c r="BY208" s="68"/>
      <c r="BZ208" s="68"/>
      <c r="CA208" s="68"/>
      <c r="CB208" s="68"/>
      <c r="CC208" s="68"/>
      <c r="CD208" s="68"/>
      <c r="CE208" s="68"/>
      <c r="CF208" s="211"/>
      <c r="CG208" s="211"/>
      <c r="CH208" s="211"/>
      <c r="CI208" s="211"/>
      <c r="CJ208" s="211"/>
      <c r="CK208" s="211"/>
      <c r="CL208" s="211"/>
      <c r="CM208" s="211"/>
      <c r="CN208" s="211"/>
      <c r="CO208" s="211"/>
    </row>
    <row r="209" spans="1:93" s="68" customFormat="1" ht="15" hidden="1" customHeight="1" x14ac:dyDescent="0.25">
      <c r="A209" s="97" t="s">
        <v>572</v>
      </c>
      <c r="B209" s="97" t="s">
        <v>282</v>
      </c>
      <c r="C209" s="97" t="s">
        <v>282</v>
      </c>
      <c r="D209" s="97" t="s">
        <v>564</v>
      </c>
      <c r="E209" s="97" t="s">
        <v>10933</v>
      </c>
      <c r="F209" s="211" t="s">
        <v>216</v>
      </c>
      <c r="G209" s="97" t="s">
        <v>216</v>
      </c>
      <c r="H209" s="97" t="s">
        <v>216</v>
      </c>
      <c r="I209" s="97" t="s">
        <v>282</v>
      </c>
      <c r="J209" s="97" t="s">
        <v>216</v>
      </c>
      <c r="K209" s="97" t="s">
        <v>282</v>
      </c>
      <c r="L209" s="97" t="s">
        <v>216</v>
      </c>
      <c r="M209" s="97" t="s">
        <v>282</v>
      </c>
      <c r="N209" s="97" t="s">
        <v>5328</v>
      </c>
      <c r="O209" s="97" t="s">
        <v>10458</v>
      </c>
      <c r="P209" s="50" t="s">
        <v>306</v>
      </c>
      <c r="Q209" s="97" t="s">
        <v>282</v>
      </c>
      <c r="R209" s="69" t="s">
        <v>282</v>
      </c>
      <c r="S209" s="69" t="s">
        <v>282</v>
      </c>
      <c r="T209" s="180">
        <v>30</v>
      </c>
      <c r="U209" s="209" t="s">
        <v>183</v>
      </c>
      <c r="V209" s="209" t="s">
        <v>282</v>
      </c>
      <c r="W209" s="180" t="s">
        <v>143</v>
      </c>
      <c r="X209" s="180" t="s">
        <v>273</v>
      </c>
      <c r="Y209" s="180" t="s">
        <v>395</v>
      </c>
      <c r="Z209" s="180" t="s">
        <v>10498</v>
      </c>
      <c r="AA209" s="209">
        <v>2</v>
      </c>
      <c r="AB209" s="209" t="s">
        <v>435</v>
      </c>
      <c r="AC209" s="209">
        <v>20.399999999999999</v>
      </c>
      <c r="AD209" s="209">
        <v>5.6</v>
      </c>
      <c r="AE209" s="209" t="s">
        <v>10499</v>
      </c>
      <c r="AF209" s="144" t="s">
        <v>10365</v>
      </c>
      <c r="AG209" s="180" t="s">
        <v>273</v>
      </c>
      <c r="AH209" s="180" t="s">
        <v>273</v>
      </c>
      <c r="AI209" s="180" t="s">
        <v>273</v>
      </c>
      <c r="AJ209" s="180" t="s">
        <v>273</v>
      </c>
      <c r="AK209" s="209" t="s">
        <v>11271</v>
      </c>
      <c r="AL209" s="180">
        <v>80</v>
      </c>
      <c r="AM209" s="180">
        <v>30</v>
      </c>
      <c r="AN209" s="209" t="s">
        <v>273</v>
      </c>
      <c r="AO209" s="209" t="s">
        <v>273</v>
      </c>
      <c r="AP209" s="211" t="s">
        <v>11270</v>
      </c>
      <c r="AQ209" s="180" t="s">
        <v>10385</v>
      </c>
      <c r="AR209" s="186" t="s">
        <v>22</v>
      </c>
      <c r="AS209" s="191" t="s">
        <v>11272</v>
      </c>
      <c r="AT209" s="196" t="s">
        <v>10390</v>
      </c>
      <c r="AU209" s="201" t="s">
        <v>10400</v>
      </c>
      <c r="AV209" s="209" t="s">
        <v>10390</v>
      </c>
      <c r="AW209" s="209" t="s">
        <v>10391</v>
      </c>
      <c r="AX209" s="209" t="s">
        <v>10391</v>
      </c>
      <c r="AY209" s="209" t="s">
        <v>10391</v>
      </c>
      <c r="AZ209" s="209" t="s">
        <v>10390</v>
      </c>
      <c r="BA209" s="209" t="s">
        <v>10387</v>
      </c>
      <c r="BB209" s="209" t="s">
        <v>10387</v>
      </c>
      <c r="BC209" s="209" t="s">
        <v>248</v>
      </c>
      <c r="BD209" s="209" t="s">
        <v>4788</v>
      </c>
      <c r="BE209" s="209" t="s">
        <v>10387</v>
      </c>
      <c r="BF209" s="209" t="s">
        <v>282</v>
      </c>
      <c r="BG209" s="209" t="s">
        <v>22</v>
      </c>
      <c r="BH209" s="209" t="s">
        <v>282</v>
      </c>
      <c r="BI209" s="209" t="s">
        <v>10390</v>
      </c>
      <c r="BJ209" s="209" t="s">
        <v>273</v>
      </c>
      <c r="BK209" s="209" t="s">
        <v>10387</v>
      </c>
      <c r="BL209" s="209" t="s">
        <v>282</v>
      </c>
      <c r="BM209" s="209" t="s">
        <v>4788</v>
      </c>
      <c r="BN209" s="134" t="s">
        <v>1048</v>
      </c>
      <c r="BO209" s="211"/>
      <c r="BP209" s="69"/>
      <c r="BQ209" s="69"/>
      <c r="BR209" s="69"/>
      <c r="BS209" s="69"/>
      <c r="BT209" s="69"/>
      <c r="CF209" s="209"/>
      <c r="CG209" s="209"/>
      <c r="CH209" s="209"/>
      <c r="CI209" s="209"/>
      <c r="CJ209" s="209"/>
      <c r="CK209" s="209"/>
      <c r="CL209" s="209"/>
      <c r="CM209" s="209"/>
      <c r="CN209" s="209"/>
      <c r="CO209" s="209"/>
    </row>
    <row r="210" spans="1:93" s="68" customFormat="1" ht="15" hidden="1" customHeight="1" x14ac:dyDescent="0.25">
      <c r="A210" s="97" t="s">
        <v>462</v>
      </c>
      <c r="B210" s="97" t="s">
        <v>5120</v>
      </c>
      <c r="C210" s="97" t="s">
        <v>5811</v>
      </c>
      <c r="D210" s="97" t="s">
        <v>841</v>
      </c>
      <c r="E210" s="97" t="s">
        <v>10933</v>
      </c>
      <c r="F210" s="211" t="s">
        <v>216</v>
      </c>
      <c r="G210" s="97" t="s">
        <v>216</v>
      </c>
      <c r="H210" s="97" t="s">
        <v>216</v>
      </c>
      <c r="I210" s="97" t="s">
        <v>282</v>
      </c>
      <c r="J210" s="97" t="s">
        <v>216</v>
      </c>
      <c r="K210" s="97" t="s">
        <v>282</v>
      </c>
      <c r="L210" s="97" t="s">
        <v>216</v>
      </c>
      <c r="M210" s="97" t="s">
        <v>282</v>
      </c>
      <c r="N210" s="97" t="s">
        <v>5328</v>
      </c>
      <c r="O210" s="97" t="s">
        <v>313</v>
      </c>
      <c r="P210" s="143" t="s">
        <v>682</v>
      </c>
      <c r="Q210" s="97" t="s">
        <v>282</v>
      </c>
      <c r="R210" s="209" t="s">
        <v>282</v>
      </c>
      <c r="S210" s="209" t="s">
        <v>282</v>
      </c>
      <c r="T210" s="209">
        <v>177</v>
      </c>
      <c r="U210" s="209" t="s">
        <v>183</v>
      </c>
      <c r="V210" s="209" t="s">
        <v>282</v>
      </c>
      <c r="W210" s="209" t="s">
        <v>143</v>
      </c>
      <c r="X210" s="209" t="s">
        <v>273</v>
      </c>
      <c r="Y210" s="209" t="s">
        <v>395</v>
      </c>
      <c r="Z210" s="209" t="s">
        <v>10498</v>
      </c>
      <c r="AA210" s="209">
        <v>4</v>
      </c>
      <c r="AB210" s="209" t="s">
        <v>435</v>
      </c>
      <c r="AC210" s="209">
        <v>18.55</v>
      </c>
      <c r="AD210" s="209">
        <v>7.25</v>
      </c>
      <c r="AE210" s="209" t="s">
        <v>10499</v>
      </c>
      <c r="AF210" s="209" t="s">
        <v>10365</v>
      </c>
      <c r="AG210" s="209" t="s">
        <v>273</v>
      </c>
      <c r="AH210" s="209" t="s">
        <v>273</v>
      </c>
      <c r="AI210" s="209" t="s">
        <v>273</v>
      </c>
      <c r="AJ210" s="209" t="s">
        <v>273</v>
      </c>
      <c r="AK210" s="209" t="s">
        <v>11278</v>
      </c>
      <c r="AL210" s="209">
        <v>70</v>
      </c>
      <c r="AM210" s="209">
        <v>51</v>
      </c>
      <c r="AN210" s="209" t="s">
        <v>273</v>
      </c>
      <c r="AO210" s="209" t="s">
        <v>273</v>
      </c>
      <c r="AP210" s="209" t="s">
        <v>11277</v>
      </c>
      <c r="AQ210" s="209" t="s">
        <v>10376</v>
      </c>
      <c r="AR210" s="209" t="s">
        <v>22</v>
      </c>
      <c r="AS210" s="209" t="s">
        <v>11282</v>
      </c>
      <c r="AT210" s="209" t="s">
        <v>4788</v>
      </c>
      <c r="AU210" s="209" t="s">
        <v>10400</v>
      </c>
      <c r="AV210" s="209" t="s">
        <v>10390</v>
      </c>
      <c r="AW210" s="209" t="s">
        <v>10390</v>
      </c>
      <c r="AX210" s="209" t="s">
        <v>10390</v>
      </c>
      <c r="AY210" s="209" t="s">
        <v>10390</v>
      </c>
      <c r="AZ210" s="209" t="s">
        <v>10390</v>
      </c>
      <c r="BA210" s="209" t="s">
        <v>10408</v>
      </c>
      <c r="BB210" s="209" t="s">
        <v>10408</v>
      </c>
      <c r="BC210" s="209" t="s">
        <v>248</v>
      </c>
      <c r="BD210" s="209" t="s">
        <v>10390</v>
      </c>
      <c r="BE210" s="209" t="s">
        <v>10387</v>
      </c>
      <c r="BF210" s="209" t="s">
        <v>282</v>
      </c>
      <c r="BG210" s="209" t="s">
        <v>10387</v>
      </c>
      <c r="BH210" s="209" t="s">
        <v>10573</v>
      </c>
      <c r="BI210" s="209" t="s">
        <v>10391</v>
      </c>
      <c r="BJ210" s="209" t="s">
        <v>11283</v>
      </c>
      <c r="BK210" s="209" t="s">
        <v>10387</v>
      </c>
      <c r="BL210" s="209" t="s">
        <v>282</v>
      </c>
      <c r="BM210" s="209" t="s">
        <v>4788</v>
      </c>
      <c r="BN210" s="211" t="s">
        <v>463</v>
      </c>
      <c r="BO210" s="211"/>
      <c r="BP210" s="209"/>
      <c r="BQ210" s="209"/>
      <c r="BR210" s="209"/>
      <c r="BS210" s="209"/>
      <c r="BT210" s="209"/>
      <c r="BU210" s="211"/>
      <c r="BV210" s="211"/>
      <c r="BW210" s="211"/>
      <c r="BX210" s="211"/>
      <c r="BY210" s="211"/>
      <c r="BZ210" s="211"/>
      <c r="CA210" s="211"/>
      <c r="CB210" s="211"/>
      <c r="CC210" s="211"/>
      <c r="CD210" s="211"/>
      <c r="CE210" s="211"/>
      <c r="CF210" s="209"/>
      <c r="CG210" s="209"/>
      <c r="CH210" s="209"/>
      <c r="CI210" s="209"/>
      <c r="CJ210" s="209"/>
      <c r="CK210" s="209"/>
      <c r="CL210" s="209"/>
      <c r="CM210" s="209"/>
      <c r="CN210" s="209"/>
      <c r="CO210" s="209"/>
    </row>
    <row r="211" spans="1:93" s="145" customFormat="1" ht="15" customHeight="1" x14ac:dyDescent="0.25">
      <c r="A211" s="209" t="s">
        <v>497</v>
      </c>
      <c r="B211" s="209" t="s">
        <v>1049</v>
      </c>
      <c r="C211" s="209" t="s">
        <v>11294</v>
      </c>
      <c r="D211" s="209" t="s">
        <v>841</v>
      </c>
      <c r="E211" s="209" t="s">
        <v>10933</v>
      </c>
      <c r="F211" s="211" t="s">
        <v>216</v>
      </c>
      <c r="G211" s="209" t="s">
        <v>216</v>
      </c>
      <c r="H211" s="209" t="s">
        <v>216</v>
      </c>
      <c r="I211" s="209" t="s">
        <v>282</v>
      </c>
      <c r="J211" s="209" t="s">
        <v>216</v>
      </c>
      <c r="K211" s="209" t="s">
        <v>282</v>
      </c>
      <c r="L211" s="209" t="s">
        <v>216</v>
      </c>
      <c r="M211" s="209" t="s">
        <v>282</v>
      </c>
      <c r="N211" s="209" t="s">
        <v>5328</v>
      </c>
      <c r="O211" s="209" t="s">
        <v>263</v>
      </c>
      <c r="P211" s="143" t="s">
        <v>790</v>
      </c>
      <c r="Q211" s="209" t="s">
        <v>282</v>
      </c>
      <c r="R211" s="209" t="s">
        <v>282</v>
      </c>
      <c r="S211" s="209" t="s">
        <v>282</v>
      </c>
      <c r="T211" s="209">
        <v>41</v>
      </c>
      <c r="U211" s="209" t="s">
        <v>183</v>
      </c>
      <c r="V211" s="209" t="s">
        <v>282</v>
      </c>
      <c r="W211" s="209" t="s">
        <v>143</v>
      </c>
      <c r="X211" s="209" t="s">
        <v>273</v>
      </c>
      <c r="Y211" s="209" t="s">
        <v>273</v>
      </c>
      <c r="Z211" s="209" t="s">
        <v>10498</v>
      </c>
      <c r="AA211" s="209">
        <v>6</v>
      </c>
      <c r="AB211" s="209" t="s">
        <v>273</v>
      </c>
      <c r="AC211" s="209" t="s">
        <v>273</v>
      </c>
      <c r="AD211" s="209" t="s">
        <v>273</v>
      </c>
      <c r="AE211" s="209" t="s">
        <v>10512</v>
      </c>
      <c r="AF211" s="209" t="s">
        <v>10364</v>
      </c>
      <c r="AG211" s="209" t="s">
        <v>273</v>
      </c>
      <c r="AH211" s="209" t="s">
        <v>273</v>
      </c>
      <c r="AI211" s="209" t="s">
        <v>273</v>
      </c>
      <c r="AJ211" s="209" t="s">
        <v>11288</v>
      </c>
      <c r="AK211" s="209" t="s">
        <v>273</v>
      </c>
      <c r="AL211" s="209" t="s">
        <v>273</v>
      </c>
      <c r="AM211" s="209" t="s">
        <v>273</v>
      </c>
      <c r="AN211" s="209" t="s">
        <v>273</v>
      </c>
      <c r="AO211" s="209" t="s">
        <v>273</v>
      </c>
      <c r="AP211" s="209" t="s">
        <v>11285</v>
      </c>
      <c r="AQ211" s="209" t="s">
        <v>10385</v>
      </c>
      <c r="AR211" s="209" t="s">
        <v>22</v>
      </c>
      <c r="AS211" s="209" t="s">
        <v>11289</v>
      </c>
      <c r="AT211" s="209" t="s">
        <v>10390</v>
      </c>
      <c r="AU211" s="209" t="s">
        <v>10400</v>
      </c>
      <c r="AV211" s="209" t="s">
        <v>10390</v>
      </c>
      <c r="AW211" s="209" t="s">
        <v>4788</v>
      </c>
      <c r="AX211" s="209" t="s">
        <v>4788</v>
      </c>
      <c r="AY211" s="209" t="s">
        <v>4788</v>
      </c>
      <c r="AZ211" s="209" t="s">
        <v>10390</v>
      </c>
      <c r="BA211" s="209" t="s">
        <v>22</v>
      </c>
      <c r="BB211" s="209" t="s">
        <v>10387</v>
      </c>
      <c r="BC211" s="209" t="s">
        <v>248</v>
      </c>
      <c r="BD211" s="209" t="s">
        <v>4788</v>
      </c>
      <c r="BE211" s="209" t="s">
        <v>10387</v>
      </c>
      <c r="BF211" s="209" t="s">
        <v>282</v>
      </c>
      <c r="BG211" s="209" t="s">
        <v>10387</v>
      </c>
      <c r="BH211" s="209" t="s">
        <v>11292</v>
      </c>
      <c r="BI211" s="209" t="s">
        <v>10391</v>
      </c>
      <c r="BJ211" s="209" t="s">
        <v>11284</v>
      </c>
      <c r="BK211" s="209" t="s">
        <v>22</v>
      </c>
      <c r="BL211" s="209">
        <v>1</v>
      </c>
      <c r="BM211" s="209" t="s">
        <v>10391</v>
      </c>
      <c r="BN211" s="209" t="s">
        <v>1051</v>
      </c>
      <c r="BO211" s="209"/>
      <c r="BP211" s="209"/>
      <c r="BQ211" s="209"/>
      <c r="BR211" s="209"/>
      <c r="BS211" s="209"/>
      <c r="BT211" s="209"/>
      <c r="BU211" s="211"/>
      <c r="BV211" s="211"/>
      <c r="BW211" s="211"/>
      <c r="BX211" s="211"/>
      <c r="BY211" s="211"/>
      <c r="BZ211" s="211"/>
      <c r="CA211" s="211"/>
      <c r="CB211" s="211"/>
      <c r="CC211" s="211"/>
      <c r="CD211" s="211"/>
      <c r="CE211" s="211"/>
      <c r="CF211" s="211"/>
      <c r="CG211" s="211"/>
      <c r="CH211" s="211"/>
      <c r="CI211" s="211"/>
      <c r="CJ211" s="211"/>
      <c r="CK211" s="211"/>
      <c r="CL211" s="211"/>
      <c r="CM211" s="211"/>
      <c r="CN211" s="211"/>
      <c r="CO211" s="211"/>
    </row>
    <row r="212" spans="1:93" s="145" customFormat="1" ht="15" customHeight="1" x14ac:dyDescent="0.25">
      <c r="A212" s="211" t="s">
        <v>2438</v>
      </c>
      <c r="B212" s="211" t="s">
        <v>4969</v>
      </c>
      <c r="C212" s="211" t="s">
        <v>13967</v>
      </c>
      <c r="D212" s="211" t="s">
        <v>443</v>
      </c>
      <c r="E212" s="211" t="s">
        <v>12994</v>
      </c>
      <c r="F212" s="211" t="s">
        <v>5328</v>
      </c>
      <c r="G212" s="211" t="s">
        <v>216</v>
      </c>
      <c r="H212" s="211" t="s">
        <v>216</v>
      </c>
      <c r="I212" s="211" t="s">
        <v>282</v>
      </c>
      <c r="J212" s="211" t="s">
        <v>216</v>
      </c>
      <c r="K212" s="211" t="s">
        <v>282</v>
      </c>
      <c r="L212" s="211" t="s">
        <v>216</v>
      </c>
      <c r="M212" s="211" t="s">
        <v>282</v>
      </c>
      <c r="N212" s="211" t="s">
        <v>5328</v>
      </c>
      <c r="O212" s="211" t="s">
        <v>258</v>
      </c>
      <c r="P212" s="211" t="s">
        <v>263</v>
      </c>
      <c r="Q212" s="211" t="s">
        <v>282</v>
      </c>
      <c r="R212" s="211" t="s">
        <v>282</v>
      </c>
      <c r="S212" s="211" t="s">
        <v>282</v>
      </c>
      <c r="T212" s="211">
        <v>116</v>
      </c>
      <c r="U212" s="211" t="s">
        <v>183</v>
      </c>
      <c r="V212" s="211" t="s">
        <v>282</v>
      </c>
      <c r="W212" s="211" t="s">
        <v>10575</v>
      </c>
      <c r="X212" s="211" t="s">
        <v>10506</v>
      </c>
      <c r="Y212" s="211" t="s">
        <v>395</v>
      </c>
      <c r="Z212" s="211" t="s">
        <v>10498</v>
      </c>
      <c r="AA212" s="211">
        <v>8</v>
      </c>
      <c r="AB212" s="211" t="s">
        <v>299</v>
      </c>
      <c r="AC212" s="211">
        <v>24.21</v>
      </c>
      <c r="AD212" s="211">
        <v>3.1</v>
      </c>
      <c r="AE212" s="211" t="s">
        <v>10512</v>
      </c>
      <c r="AF212" s="211" t="s">
        <v>10364</v>
      </c>
      <c r="AG212" s="211" t="s">
        <v>13972</v>
      </c>
      <c r="AH212" s="211" t="s">
        <v>273</v>
      </c>
      <c r="AI212" s="211" t="s">
        <v>273</v>
      </c>
      <c r="AJ212" s="211" t="s">
        <v>273</v>
      </c>
      <c r="AK212" s="211" t="s">
        <v>13971</v>
      </c>
      <c r="AL212" s="211">
        <v>81</v>
      </c>
      <c r="AM212" s="211" t="s">
        <v>273</v>
      </c>
      <c r="AN212" s="211" t="s">
        <v>273</v>
      </c>
      <c r="AO212" s="211" t="s">
        <v>273</v>
      </c>
      <c r="AP212" s="134" t="s">
        <v>13965</v>
      </c>
      <c r="AQ212" s="211" t="s">
        <v>10385</v>
      </c>
      <c r="AR212" s="211" t="s">
        <v>22</v>
      </c>
      <c r="AS212" s="211" t="s">
        <v>13968</v>
      </c>
      <c r="AT212" s="211" t="s">
        <v>10390</v>
      </c>
      <c r="AU212" s="211" t="s">
        <v>10400</v>
      </c>
      <c r="AV212" s="211" t="s">
        <v>10390</v>
      </c>
      <c r="AW212" s="211" t="s">
        <v>4788</v>
      </c>
      <c r="AX212" s="211" t="s">
        <v>4788</v>
      </c>
      <c r="AY212" s="211" t="s">
        <v>4788</v>
      </c>
      <c r="AZ212" s="211" t="s">
        <v>10390</v>
      </c>
      <c r="BA212" s="211" t="s">
        <v>10387</v>
      </c>
      <c r="BB212" s="211" t="s">
        <v>10387</v>
      </c>
      <c r="BC212" s="211" t="s">
        <v>10412</v>
      </c>
      <c r="BD212" s="211" t="s">
        <v>4788</v>
      </c>
      <c r="BE212" s="211" t="s">
        <v>10387</v>
      </c>
      <c r="BF212" s="211" t="s">
        <v>282</v>
      </c>
      <c r="BG212" s="211" t="s">
        <v>10387</v>
      </c>
      <c r="BH212" s="211" t="s">
        <v>13919</v>
      </c>
      <c r="BI212" s="211" t="s">
        <v>10391</v>
      </c>
      <c r="BJ212" s="211" t="s">
        <v>13973</v>
      </c>
      <c r="BK212" s="211" t="s">
        <v>22</v>
      </c>
      <c r="BL212" s="211">
        <v>1</v>
      </c>
      <c r="BM212" s="211" t="s">
        <v>10391</v>
      </c>
      <c r="BN212" s="211" t="s">
        <v>2439</v>
      </c>
      <c r="BO212" s="211"/>
      <c r="BP212" s="211"/>
      <c r="BQ212" s="211"/>
      <c r="BR212" s="211"/>
      <c r="BS212" s="211"/>
      <c r="BT212" s="211"/>
      <c r="BU212" s="211"/>
      <c r="BV212" s="211"/>
      <c r="BW212" s="211"/>
      <c r="BX212" s="211"/>
      <c r="BY212" s="211"/>
      <c r="BZ212" s="211"/>
      <c r="CA212" s="211"/>
      <c r="CB212" s="211"/>
      <c r="CC212" s="211"/>
      <c r="CD212" s="211"/>
      <c r="CE212" s="211"/>
      <c r="CF212" s="211"/>
      <c r="CG212" s="211"/>
      <c r="CH212" s="211"/>
      <c r="CI212" s="211"/>
      <c r="CJ212" s="211"/>
      <c r="CK212" s="211"/>
      <c r="CL212" s="211"/>
      <c r="CM212" s="211"/>
      <c r="CN212" s="211"/>
      <c r="CO212" s="211"/>
    </row>
    <row r="213" spans="1:93" s="211" customFormat="1" ht="15" customHeight="1" x14ac:dyDescent="0.25">
      <c r="A213" s="209" t="s">
        <v>498</v>
      </c>
      <c r="B213" s="209" t="s">
        <v>1053</v>
      </c>
      <c r="C213" s="209" t="s">
        <v>11299</v>
      </c>
      <c r="D213" s="209" t="s">
        <v>841</v>
      </c>
      <c r="E213" s="209" t="s">
        <v>10933</v>
      </c>
      <c r="F213" s="211" t="s">
        <v>216</v>
      </c>
      <c r="G213" s="209" t="s">
        <v>216</v>
      </c>
      <c r="H213" s="209" t="s">
        <v>216</v>
      </c>
      <c r="I213" s="209" t="s">
        <v>282</v>
      </c>
      <c r="J213" s="209" t="s">
        <v>216</v>
      </c>
      <c r="K213" s="209" t="s">
        <v>282</v>
      </c>
      <c r="L213" s="209" t="s">
        <v>216</v>
      </c>
      <c r="M213" s="209" t="s">
        <v>4793</v>
      </c>
      <c r="N213" s="209" t="s">
        <v>5328</v>
      </c>
      <c r="O213" s="209" t="s">
        <v>263</v>
      </c>
      <c r="P213" s="143" t="s">
        <v>790</v>
      </c>
      <c r="Q213" s="209" t="s">
        <v>282</v>
      </c>
      <c r="R213" s="211" t="s">
        <v>282</v>
      </c>
      <c r="S213" s="211" t="s">
        <v>282</v>
      </c>
      <c r="T213" s="211">
        <v>33</v>
      </c>
      <c r="U213" s="211" t="s">
        <v>183</v>
      </c>
      <c r="V213" s="211" t="s">
        <v>282</v>
      </c>
      <c r="W213" s="211" t="s">
        <v>143</v>
      </c>
      <c r="X213" s="211" t="s">
        <v>273</v>
      </c>
      <c r="Y213" s="211" t="s">
        <v>273</v>
      </c>
      <c r="Z213" s="211" t="s">
        <v>10498</v>
      </c>
      <c r="AA213" s="211">
        <v>4</v>
      </c>
      <c r="AB213" s="211" t="s">
        <v>299</v>
      </c>
      <c r="AC213" s="211">
        <v>28.55</v>
      </c>
      <c r="AD213" s="211">
        <v>5.56</v>
      </c>
      <c r="AE213" s="211" t="s">
        <v>10512</v>
      </c>
      <c r="AF213" s="211" t="s">
        <v>10364</v>
      </c>
      <c r="AG213" s="211" t="s">
        <v>273</v>
      </c>
      <c r="AH213" s="211" t="s">
        <v>273</v>
      </c>
      <c r="AI213" s="211" t="s">
        <v>273</v>
      </c>
      <c r="AJ213" s="211" t="s">
        <v>273</v>
      </c>
      <c r="AK213" s="211" t="s">
        <v>11302</v>
      </c>
      <c r="AL213" s="211">
        <v>33</v>
      </c>
      <c r="AM213" s="211" t="s">
        <v>273</v>
      </c>
      <c r="AN213" s="211" t="s">
        <v>273</v>
      </c>
      <c r="AO213" s="211" t="s">
        <v>273</v>
      </c>
      <c r="AP213" s="211" t="s">
        <v>11297</v>
      </c>
      <c r="AQ213" s="211" t="s">
        <v>10385</v>
      </c>
      <c r="AR213" s="211" t="s">
        <v>10387</v>
      </c>
      <c r="AS213" s="211" t="s">
        <v>11300</v>
      </c>
      <c r="AT213" s="211" t="s">
        <v>10391</v>
      </c>
      <c r="AU213" s="211" t="s">
        <v>10400</v>
      </c>
      <c r="AV213" s="211" t="s">
        <v>10390</v>
      </c>
      <c r="AW213" s="211" t="s">
        <v>4788</v>
      </c>
      <c r="AX213" s="211" t="s">
        <v>4788</v>
      </c>
      <c r="AY213" s="211" t="s">
        <v>4788</v>
      </c>
      <c r="AZ213" s="211" t="s">
        <v>10390</v>
      </c>
      <c r="BA213" s="211" t="s">
        <v>10408</v>
      </c>
      <c r="BB213" s="211" t="s">
        <v>10408</v>
      </c>
      <c r="BC213" s="211" t="s">
        <v>10411</v>
      </c>
      <c r="BD213" s="211" t="s">
        <v>10390</v>
      </c>
      <c r="BE213" s="211" t="s">
        <v>10387</v>
      </c>
      <c r="BF213" s="211" t="s">
        <v>282</v>
      </c>
      <c r="BG213" s="211" t="s">
        <v>10387</v>
      </c>
      <c r="BH213" s="211" t="s">
        <v>11301</v>
      </c>
      <c r="BI213" s="211" t="s">
        <v>10391</v>
      </c>
      <c r="BJ213" s="211" t="s">
        <v>11296</v>
      </c>
      <c r="BK213" s="211" t="s">
        <v>22</v>
      </c>
      <c r="BL213" s="211">
        <v>1</v>
      </c>
      <c r="BM213" s="211" t="s">
        <v>10391</v>
      </c>
      <c r="BN213" s="209" t="s">
        <v>1054</v>
      </c>
      <c r="BO213" s="209"/>
      <c r="BP213" s="209"/>
      <c r="BQ213" s="209"/>
      <c r="BR213" s="209"/>
      <c r="BS213" s="209"/>
      <c r="BT213" s="209"/>
    </row>
    <row r="214" spans="1:93" s="145" customFormat="1" ht="15" customHeight="1" x14ac:dyDescent="0.25">
      <c r="A214" s="211" t="s">
        <v>4970</v>
      </c>
      <c r="B214" s="211" t="s">
        <v>13982</v>
      </c>
      <c r="C214" s="211" t="s">
        <v>13983</v>
      </c>
      <c r="D214" s="211" t="s">
        <v>841</v>
      </c>
      <c r="E214" s="211" t="s">
        <v>12994</v>
      </c>
      <c r="F214" s="211" t="s">
        <v>5328</v>
      </c>
      <c r="G214" s="211" t="s">
        <v>216</v>
      </c>
      <c r="H214" s="211" t="s">
        <v>216</v>
      </c>
      <c r="I214" s="211" t="s">
        <v>282</v>
      </c>
      <c r="J214" s="211" t="s">
        <v>216</v>
      </c>
      <c r="K214" s="211" t="s">
        <v>282</v>
      </c>
      <c r="L214" s="211" t="s">
        <v>216</v>
      </c>
      <c r="M214" s="211" t="s">
        <v>282</v>
      </c>
      <c r="N214" s="211" t="s">
        <v>5328</v>
      </c>
      <c r="O214" s="211" t="s">
        <v>270</v>
      </c>
      <c r="P214" s="143" t="s">
        <v>790</v>
      </c>
      <c r="Q214" s="211" t="s">
        <v>282</v>
      </c>
      <c r="R214" s="211" t="s">
        <v>282</v>
      </c>
      <c r="S214" s="211" t="s">
        <v>282</v>
      </c>
      <c r="T214" s="211">
        <v>58</v>
      </c>
      <c r="U214" s="211" t="s">
        <v>183</v>
      </c>
      <c r="V214" s="211" t="s">
        <v>282</v>
      </c>
      <c r="W214" s="211" t="s">
        <v>143</v>
      </c>
      <c r="X214" s="211" t="s">
        <v>10506</v>
      </c>
      <c r="Y214" s="211" t="s">
        <v>395</v>
      </c>
      <c r="Z214" s="211" t="s">
        <v>10770</v>
      </c>
      <c r="AA214" s="211">
        <v>7</v>
      </c>
      <c r="AB214" s="211" t="s">
        <v>299</v>
      </c>
      <c r="AC214" s="211">
        <v>23.31</v>
      </c>
      <c r="AD214" s="211" t="s">
        <v>273</v>
      </c>
      <c r="AE214" s="211" t="s">
        <v>10512</v>
      </c>
      <c r="AF214" s="211" t="s">
        <v>10364</v>
      </c>
      <c r="AG214" s="211" t="s">
        <v>273</v>
      </c>
      <c r="AH214" s="211" t="s">
        <v>273</v>
      </c>
      <c r="AI214" s="211" t="s">
        <v>273</v>
      </c>
      <c r="AJ214" s="211" t="s">
        <v>13979</v>
      </c>
      <c r="AK214" s="211" t="s">
        <v>13980</v>
      </c>
      <c r="AL214" s="211">
        <v>62</v>
      </c>
      <c r="AM214" s="211">
        <v>4</v>
      </c>
      <c r="AN214" s="211" t="s">
        <v>273</v>
      </c>
      <c r="AO214" s="211" t="s">
        <v>273</v>
      </c>
      <c r="AP214" s="211" t="s">
        <v>13976</v>
      </c>
      <c r="AQ214" s="211" t="s">
        <v>10385</v>
      </c>
      <c r="AR214" s="211" t="s">
        <v>55</v>
      </c>
      <c r="AS214" s="211" t="s">
        <v>11396</v>
      </c>
      <c r="AT214" s="211" t="s">
        <v>10390</v>
      </c>
      <c r="AU214" s="211" t="s">
        <v>10400</v>
      </c>
      <c r="AV214" s="211" t="s">
        <v>10390</v>
      </c>
      <c r="AW214" s="211" t="s">
        <v>4788</v>
      </c>
      <c r="AX214" s="211" t="s">
        <v>4788</v>
      </c>
      <c r="AY214" s="211" t="s">
        <v>4788</v>
      </c>
      <c r="AZ214" s="211" t="s">
        <v>10390</v>
      </c>
      <c r="BA214" s="211" t="s">
        <v>10408</v>
      </c>
      <c r="BB214" s="211" t="s">
        <v>10408</v>
      </c>
      <c r="BC214" s="211" t="s">
        <v>10412</v>
      </c>
      <c r="BD214" s="211" t="s">
        <v>10390</v>
      </c>
      <c r="BE214" s="211" t="s">
        <v>10387</v>
      </c>
      <c r="BF214" s="211" t="s">
        <v>282</v>
      </c>
      <c r="BG214" s="211" t="s">
        <v>10387</v>
      </c>
      <c r="BH214" s="211" t="s">
        <v>13985</v>
      </c>
      <c r="BI214" s="211" t="s">
        <v>10391</v>
      </c>
      <c r="BJ214" s="211" t="s">
        <v>13975</v>
      </c>
      <c r="BK214" s="211" t="s">
        <v>22</v>
      </c>
      <c r="BL214" s="211">
        <v>1</v>
      </c>
      <c r="BM214" s="211" t="s">
        <v>10391</v>
      </c>
      <c r="BN214" s="211" t="s">
        <v>4971</v>
      </c>
      <c r="BO214" s="211"/>
      <c r="BP214" s="211"/>
      <c r="BQ214" s="211"/>
      <c r="BR214" s="211"/>
      <c r="BS214" s="211"/>
      <c r="BT214" s="211"/>
      <c r="BU214" s="211"/>
      <c r="BV214" s="211"/>
      <c r="BW214" s="211"/>
      <c r="BX214" s="211"/>
      <c r="BY214" s="211"/>
      <c r="BZ214" s="211"/>
      <c r="CA214" s="211"/>
      <c r="CB214" s="211"/>
      <c r="CC214" s="211"/>
      <c r="CD214" s="211"/>
      <c r="CE214" s="211"/>
      <c r="CF214" s="211"/>
      <c r="CG214" s="211"/>
      <c r="CH214" s="211"/>
      <c r="CI214" s="211"/>
      <c r="CJ214" s="211"/>
      <c r="CK214" s="211"/>
      <c r="CL214" s="211"/>
      <c r="CM214" s="211"/>
      <c r="CN214" s="211"/>
      <c r="CO214" s="211"/>
    </row>
    <row r="215" spans="1:93" s="145" customFormat="1" ht="15" hidden="1" customHeight="1" x14ac:dyDescent="0.25">
      <c r="A215" s="209" t="s">
        <v>11307</v>
      </c>
      <c r="B215" s="209" t="s">
        <v>282</v>
      </c>
      <c r="C215" s="209" t="s">
        <v>11321</v>
      </c>
      <c r="D215" s="211" t="s">
        <v>11306</v>
      </c>
      <c r="E215" s="211" t="s">
        <v>10933</v>
      </c>
      <c r="F215" s="211" t="s">
        <v>216</v>
      </c>
      <c r="G215" s="209" t="s">
        <v>5328</v>
      </c>
      <c r="H215" s="209" t="s">
        <v>5328</v>
      </c>
      <c r="I215" s="209" t="s">
        <v>5812</v>
      </c>
      <c r="J215" s="209" t="s">
        <v>216</v>
      </c>
      <c r="K215" s="209" t="s">
        <v>282</v>
      </c>
      <c r="L215" s="209" t="s">
        <v>216</v>
      </c>
      <c r="M215" s="209" t="s">
        <v>282</v>
      </c>
      <c r="N215" s="209" t="s">
        <v>5328</v>
      </c>
      <c r="O215" s="157" t="s">
        <v>670</v>
      </c>
      <c r="P215" s="211" t="s">
        <v>306</v>
      </c>
      <c r="Q215" s="209" t="s">
        <v>282</v>
      </c>
      <c r="R215" s="211" t="s">
        <v>282</v>
      </c>
      <c r="S215" s="211" t="s">
        <v>282</v>
      </c>
      <c r="T215" s="211">
        <v>231</v>
      </c>
      <c r="U215" s="211" t="s">
        <v>183</v>
      </c>
      <c r="V215" s="211" t="s">
        <v>11316</v>
      </c>
      <c r="W215" s="211" t="s">
        <v>10491</v>
      </c>
      <c r="X215" s="211" t="s">
        <v>273</v>
      </c>
      <c r="Y215" s="211" t="s">
        <v>395</v>
      </c>
      <c r="Z215" s="211" t="s">
        <v>10498</v>
      </c>
      <c r="AA215" s="211">
        <v>8</v>
      </c>
      <c r="AB215" s="211" t="s">
        <v>220</v>
      </c>
      <c r="AC215" s="211">
        <v>25.9</v>
      </c>
      <c r="AD215" s="211">
        <v>7.24</v>
      </c>
      <c r="AE215" s="211" t="s">
        <v>10499</v>
      </c>
      <c r="AF215" s="211" t="s">
        <v>10365</v>
      </c>
      <c r="AG215" s="211" t="s">
        <v>273</v>
      </c>
      <c r="AH215" s="211" t="s">
        <v>273</v>
      </c>
      <c r="AI215" s="211" t="s">
        <v>273</v>
      </c>
      <c r="AJ215" s="211" t="s">
        <v>273</v>
      </c>
      <c r="AK215" s="211" t="s">
        <v>11317</v>
      </c>
      <c r="AL215" s="211">
        <v>62</v>
      </c>
      <c r="AM215" s="211" t="s">
        <v>273</v>
      </c>
      <c r="AN215" s="211">
        <v>100</v>
      </c>
      <c r="AO215" s="211">
        <v>76</v>
      </c>
      <c r="AP215" s="211" t="s">
        <v>11315</v>
      </c>
      <c r="AQ215" s="211" t="s">
        <v>10382</v>
      </c>
      <c r="AR215" s="211" t="s">
        <v>10387</v>
      </c>
      <c r="AS215" s="211" t="s">
        <v>11322</v>
      </c>
      <c r="AT215" s="211" t="s">
        <v>10391</v>
      </c>
      <c r="AU215" s="211" t="s">
        <v>10394</v>
      </c>
      <c r="AV215" s="211" t="s">
        <v>4788</v>
      </c>
      <c r="AW215" s="211" t="s">
        <v>10391</v>
      </c>
      <c r="AX215" s="211" t="s">
        <v>10391</v>
      </c>
      <c r="AY215" s="211" t="s">
        <v>10391</v>
      </c>
      <c r="AZ215" s="211" t="s">
        <v>10390</v>
      </c>
      <c r="BA215" s="211" t="s">
        <v>22</v>
      </c>
      <c r="BB215" s="211" t="s">
        <v>10387</v>
      </c>
      <c r="BC215" s="211" t="s">
        <v>248</v>
      </c>
      <c r="BD215" s="211" t="s">
        <v>4788</v>
      </c>
      <c r="BE215" s="211" t="s">
        <v>22</v>
      </c>
      <c r="BF215" s="211" t="s">
        <v>11319</v>
      </c>
      <c r="BG215" s="211" t="s">
        <v>10387</v>
      </c>
      <c r="BH215" s="211" t="s">
        <v>11320</v>
      </c>
      <c r="BI215" s="211" t="s">
        <v>10391</v>
      </c>
      <c r="BJ215" s="157" t="s">
        <v>573</v>
      </c>
      <c r="BK215" s="211" t="s">
        <v>10387</v>
      </c>
      <c r="BL215" s="211" t="s">
        <v>282</v>
      </c>
      <c r="BM215" s="211" t="s">
        <v>4788</v>
      </c>
      <c r="BN215" s="209" t="s">
        <v>574</v>
      </c>
      <c r="BO215" s="209"/>
      <c r="BP215" s="211"/>
      <c r="BQ215" s="211"/>
      <c r="BR215" s="211"/>
      <c r="BS215" s="211"/>
      <c r="BT215" s="211"/>
      <c r="BU215" s="211"/>
      <c r="BV215" s="211"/>
      <c r="BW215" s="211"/>
      <c r="BX215" s="211"/>
      <c r="BY215" s="211"/>
      <c r="BZ215" s="211"/>
      <c r="CA215" s="211"/>
      <c r="CB215" s="211"/>
      <c r="CC215" s="211"/>
      <c r="CD215" s="211"/>
      <c r="CE215" s="211"/>
      <c r="CF215" s="209"/>
      <c r="CG215" s="209"/>
      <c r="CH215" s="209"/>
      <c r="CI215" s="209"/>
      <c r="CJ215" s="209"/>
      <c r="CK215" s="209"/>
      <c r="CL215" s="209"/>
      <c r="CM215" s="209"/>
      <c r="CN215" s="209"/>
      <c r="CO215" s="209"/>
    </row>
    <row r="216" spans="1:93" s="211" customFormat="1" ht="15" customHeight="1" x14ac:dyDescent="0.25">
      <c r="A216" s="211" t="s">
        <v>16775</v>
      </c>
      <c r="B216" s="211" t="s">
        <v>282</v>
      </c>
      <c r="C216" s="211" t="s">
        <v>17946</v>
      </c>
      <c r="D216" s="211" t="s">
        <v>16646</v>
      </c>
      <c r="E216" s="211" t="s">
        <v>10933</v>
      </c>
      <c r="F216" s="211" t="s">
        <v>5328</v>
      </c>
      <c r="G216" s="211" t="s">
        <v>216</v>
      </c>
      <c r="H216" s="211" t="s">
        <v>216</v>
      </c>
      <c r="I216" s="211" t="s">
        <v>282</v>
      </c>
      <c r="J216" s="211" t="s">
        <v>216</v>
      </c>
      <c r="K216" s="211" t="s">
        <v>282</v>
      </c>
      <c r="L216" s="211" t="s">
        <v>216</v>
      </c>
      <c r="M216" s="211" t="s">
        <v>282</v>
      </c>
      <c r="N216" s="211" t="s">
        <v>216</v>
      </c>
      <c r="O216" s="158" t="s">
        <v>10471</v>
      </c>
      <c r="P216" s="211" t="s">
        <v>10470</v>
      </c>
      <c r="Q216" s="211" t="s">
        <v>282</v>
      </c>
      <c r="R216" s="211" t="s">
        <v>282</v>
      </c>
      <c r="S216" s="211" t="s">
        <v>282</v>
      </c>
      <c r="T216" s="211">
        <v>35</v>
      </c>
      <c r="U216" s="211" t="s">
        <v>183</v>
      </c>
      <c r="V216" s="211" t="s">
        <v>10486</v>
      </c>
      <c r="W216" s="211" t="s">
        <v>12772</v>
      </c>
      <c r="X216" s="211" t="s">
        <v>10506</v>
      </c>
      <c r="Y216" s="211" t="s">
        <v>893</v>
      </c>
      <c r="Z216" s="211" t="s">
        <v>10498</v>
      </c>
      <c r="AA216" s="211">
        <v>6</v>
      </c>
      <c r="AB216" s="211" t="s">
        <v>193</v>
      </c>
      <c r="AC216" s="211">
        <v>26.4</v>
      </c>
      <c r="AD216" s="211">
        <v>8.6</v>
      </c>
      <c r="AE216" s="211" t="s">
        <v>10512</v>
      </c>
      <c r="AF216" s="211" t="s">
        <v>10364</v>
      </c>
      <c r="AG216" s="211" t="s">
        <v>17351</v>
      </c>
      <c r="AH216" s="211" t="s">
        <v>273</v>
      </c>
      <c r="AI216" s="211" t="s">
        <v>14722</v>
      </c>
      <c r="AJ216" s="211" t="s">
        <v>273</v>
      </c>
      <c r="AK216" s="211" t="s">
        <v>17350</v>
      </c>
      <c r="AL216" s="211">
        <v>52</v>
      </c>
      <c r="AM216" s="211" t="s">
        <v>273</v>
      </c>
      <c r="AN216" s="211" t="s">
        <v>273</v>
      </c>
      <c r="AO216" s="211" t="s">
        <v>273</v>
      </c>
      <c r="AP216" s="211" t="s">
        <v>17345</v>
      </c>
      <c r="AQ216" s="211" t="s">
        <v>10377</v>
      </c>
      <c r="AR216" s="211" t="s">
        <v>22</v>
      </c>
      <c r="AS216" s="211" t="s">
        <v>11423</v>
      </c>
      <c r="AT216" s="211" t="s">
        <v>4788</v>
      </c>
      <c r="AU216" s="211" t="s">
        <v>10400</v>
      </c>
      <c r="AV216" s="211" t="s">
        <v>10390</v>
      </c>
      <c r="AW216" s="211" t="s">
        <v>10390</v>
      </c>
      <c r="AX216" s="211" t="s">
        <v>10391</v>
      </c>
      <c r="AY216" s="211" t="s">
        <v>10390</v>
      </c>
      <c r="AZ216" s="211" t="s">
        <v>10390</v>
      </c>
      <c r="BA216" s="211" t="s">
        <v>22</v>
      </c>
      <c r="BB216" s="211" t="s">
        <v>10387</v>
      </c>
      <c r="BC216" s="211" t="s">
        <v>10411</v>
      </c>
      <c r="BD216" s="299" t="s">
        <v>10390</v>
      </c>
      <c r="BE216" s="211" t="s">
        <v>22</v>
      </c>
      <c r="BF216" s="211" t="s">
        <v>17346</v>
      </c>
      <c r="BG216" s="211" t="s">
        <v>10387</v>
      </c>
      <c r="BH216" s="211" t="s">
        <v>17353</v>
      </c>
      <c r="BI216" s="211" t="s">
        <v>10391</v>
      </c>
      <c r="BJ216" s="158" t="s">
        <v>17352</v>
      </c>
      <c r="BK216" s="211" t="s">
        <v>10387</v>
      </c>
      <c r="BL216" s="211" t="s">
        <v>282</v>
      </c>
      <c r="BM216" s="211" t="s">
        <v>4788</v>
      </c>
      <c r="BN216" s="211" t="s">
        <v>16776</v>
      </c>
    </row>
    <row r="217" spans="1:93" s="211" customFormat="1" ht="15" customHeight="1" x14ac:dyDescent="0.25">
      <c r="A217" s="211" t="s">
        <v>9956</v>
      </c>
      <c r="B217" s="211" t="s">
        <v>282</v>
      </c>
      <c r="C217" s="211" t="s">
        <v>17947</v>
      </c>
      <c r="D217" s="211" t="s">
        <v>8944</v>
      </c>
      <c r="E217" s="211" t="s">
        <v>10933</v>
      </c>
      <c r="F217" s="211" t="s">
        <v>5328</v>
      </c>
      <c r="G217" s="211" t="s">
        <v>216</v>
      </c>
      <c r="H217" s="211" t="s">
        <v>216</v>
      </c>
      <c r="I217" s="211" t="s">
        <v>282</v>
      </c>
      <c r="J217" s="211" t="s">
        <v>216</v>
      </c>
      <c r="K217" s="211" t="s">
        <v>282</v>
      </c>
      <c r="L217" s="211" t="s">
        <v>216</v>
      </c>
      <c r="M217" s="211" t="s">
        <v>282</v>
      </c>
      <c r="N217" s="211" t="s">
        <v>216</v>
      </c>
      <c r="O217" s="211" t="s">
        <v>256</v>
      </c>
      <c r="P217" s="211" t="s">
        <v>246</v>
      </c>
      <c r="Q217" s="211" t="s">
        <v>282</v>
      </c>
      <c r="R217" s="211" t="s">
        <v>282</v>
      </c>
      <c r="S217" s="211" t="s">
        <v>282</v>
      </c>
      <c r="T217" s="211">
        <v>106</v>
      </c>
      <c r="U217" s="211" t="s">
        <v>183</v>
      </c>
      <c r="V217" s="211" t="s">
        <v>282</v>
      </c>
      <c r="W217" s="211" t="s">
        <v>15726</v>
      </c>
      <c r="X217" s="211" t="s">
        <v>10506</v>
      </c>
      <c r="Y217" s="211" t="s">
        <v>11475</v>
      </c>
      <c r="Z217" s="211" t="s">
        <v>10770</v>
      </c>
      <c r="AA217" s="211">
        <v>6</v>
      </c>
      <c r="AB217" s="211" t="s">
        <v>273</v>
      </c>
      <c r="AC217" s="211" t="s">
        <v>273</v>
      </c>
      <c r="AD217" s="211" t="s">
        <v>273</v>
      </c>
      <c r="AE217" s="211" t="s">
        <v>10512</v>
      </c>
      <c r="AF217" s="211" t="s">
        <v>10364</v>
      </c>
      <c r="AG217" s="211" t="s">
        <v>273</v>
      </c>
      <c r="AH217" s="211">
        <v>8</v>
      </c>
      <c r="AI217" s="211" t="s">
        <v>273</v>
      </c>
      <c r="AJ217" s="211" t="s">
        <v>15729</v>
      </c>
      <c r="AK217" s="211" t="s">
        <v>15728</v>
      </c>
      <c r="AL217" s="211">
        <v>87</v>
      </c>
      <c r="AM217" s="211" t="s">
        <v>273</v>
      </c>
      <c r="AN217" s="211" t="s">
        <v>273</v>
      </c>
      <c r="AO217" s="211" t="s">
        <v>273</v>
      </c>
      <c r="AP217" s="211" t="s">
        <v>15727</v>
      </c>
      <c r="AQ217" s="211" t="s">
        <v>10385</v>
      </c>
      <c r="AR217" s="211" t="s">
        <v>22</v>
      </c>
      <c r="AS217" s="211" t="s">
        <v>15730</v>
      </c>
      <c r="AT217" s="211" t="s">
        <v>10390</v>
      </c>
      <c r="AU217" s="211" t="s">
        <v>10400</v>
      </c>
      <c r="AV217" s="211" t="s">
        <v>10390</v>
      </c>
      <c r="AW217" s="211" t="s">
        <v>4788</v>
      </c>
      <c r="AX217" s="211" t="s">
        <v>4788</v>
      </c>
      <c r="AY217" s="211" t="s">
        <v>4788</v>
      </c>
      <c r="AZ217" s="211" t="s">
        <v>10390</v>
      </c>
      <c r="BA217" s="211" t="s">
        <v>10387</v>
      </c>
      <c r="BB217" s="211" t="s">
        <v>10387</v>
      </c>
      <c r="BC217" s="211" t="s">
        <v>248</v>
      </c>
      <c r="BD217" s="211" t="s">
        <v>4788</v>
      </c>
      <c r="BE217" s="211" t="s">
        <v>10387</v>
      </c>
      <c r="BF217" s="211" t="s">
        <v>282</v>
      </c>
      <c r="BG217" s="211" t="s">
        <v>10387</v>
      </c>
      <c r="BH217" s="211" t="s">
        <v>5856</v>
      </c>
      <c r="BI217" s="211" t="s">
        <v>10391</v>
      </c>
      <c r="BJ217" s="211" t="s">
        <v>13668</v>
      </c>
      <c r="BK217" s="211" t="s">
        <v>22</v>
      </c>
      <c r="BL217" s="211" t="s">
        <v>11477</v>
      </c>
      <c r="BM217" s="211" t="s">
        <v>10391</v>
      </c>
      <c r="BN217" s="211" t="s">
        <v>9957</v>
      </c>
    </row>
    <row r="218" spans="1:93" ht="15" customHeight="1" x14ac:dyDescent="0.25">
      <c r="A218" s="211" t="s">
        <v>2440</v>
      </c>
      <c r="B218" s="211" t="s">
        <v>2441</v>
      </c>
      <c r="C218" s="211" t="s">
        <v>13998</v>
      </c>
      <c r="D218" s="211" t="s">
        <v>443</v>
      </c>
      <c r="E218" s="211" t="s">
        <v>12994</v>
      </c>
      <c r="F218" s="211" t="s">
        <v>5328</v>
      </c>
      <c r="G218" s="211" t="s">
        <v>216</v>
      </c>
      <c r="H218" s="211" t="s">
        <v>216</v>
      </c>
      <c r="I218" s="211" t="s">
        <v>282</v>
      </c>
      <c r="J218" s="211" t="s">
        <v>216</v>
      </c>
      <c r="K218" s="211" t="s">
        <v>282</v>
      </c>
      <c r="L218" s="211" t="s">
        <v>216</v>
      </c>
      <c r="M218" s="211" t="s">
        <v>282</v>
      </c>
      <c r="N218" s="211" t="s">
        <v>5328</v>
      </c>
      <c r="O218" s="211" t="s">
        <v>256</v>
      </c>
      <c r="P218" s="211" t="s">
        <v>263</v>
      </c>
      <c r="Q218" s="211" t="s">
        <v>282</v>
      </c>
      <c r="R218" s="211" t="s">
        <v>282</v>
      </c>
      <c r="S218" s="211" t="s">
        <v>282</v>
      </c>
      <c r="T218" s="211">
        <v>91</v>
      </c>
      <c r="U218" s="211" t="s">
        <v>183</v>
      </c>
      <c r="V218" s="211" t="s">
        <v>282</v>
      </c>
      <c r="W218" s="211" t="s">
        <v>13988</v>
      </c>
      <c r="X218" s="211" t="s">
        <v>10506</v>
      </c>
      <c r="Y218" s="211" t="s">
        <v>893</v>
      </c>
      <c r="Z218" s="211" t="s">
        <v>10770</v>
      </c>
      <c r="AA218" s="211">
        <v>6</v>
      </c>
      <c r="AB218" s="211" t="s">
        <v>273</v>
      </c>
      <c r="AC218" s="211" t="s">
        <v>273</v>
      </c>
      <c r="AD218" s="211" t="s">
        <v>273</v>
      </c>
      <c r="AE218" s="211" t="s">
        <v>10512</v>
      </c>
      <c r="AF218" s="211" t="s">
        <v>10364</v>
      </c>
      <c r="AG218" s="211" t="s">
        <v>13995</v>
      </c>
      <c r="AH218" s="211">
        <v>14</v>
      </c>
      <c r="AI218" s="211" t="s">
        <v>273</v>
      </c>
      <c r="AJ218" s="211" t="s">
        <v>273</v>
      </c>
      <c r="AK218" s="211" t="s">
        <v>13993</v>
      </c>
      <c r="AL218" s="211">
        <v>86</v>
      </c>
      <c r="AM218" s="211" t="s">
        <v>273</v>
      </c>
      <c r="AN218" s="211" t="s">
        <v>273</v>
      </c>
      <c r="AO218" s="211" t="s">
        <v>273</v>
      </c>
      <c r="AP218" s="211" t="s">
        <v>13989</v>
      </c>
      <c r="AQ218" s="211" t="s">
        <v>10385</v>
      </c>
      <c r="AR218" s="211" t="s">
        <v>22</v>
      </c>
      <c r="AS218" s="211" t="s">
        <v>13994</v>
      </c>
      <c r="AT218" s="211" t="s">
        <v>10390</v>
      </c>
      <c r="AU218" s="211" t="s">
        <v>10400</v>
      </c>
      <c r="AV218" s="211" t="s">
        <v>10390</v>
      </c>
      <c r="AW218" s="211" t="s">
        <v>4788</v>
      </c>
      <c r="AX218" s="211" t="s">
        <v>4788</v>
      </c>
      <c r="AY218" s="211" t="s">
        <v>4788</v>
      </c>
      <c r="AZ218" s="211" t="s">
        <v>10390</v>
      </c>
      <c r="BA218" s="211" t="s">
        <v>22</v>
      </c>
      <c r="BB218" s="211" t="s">
        <v>10387</v>
      </c>
      <c r="BC218" s="211" t="s">
        <v>10412</v>
      </c>
      <c r="BD218" s="211" t="s">
        <v>4788</v>
      </c>
      <c r="BE218" s="211" t="s">
        <v>10387</v>
      </c>
      <c r="BF218" s="211" t="s">
        <v>282</v>
      </c>
      <c r="BG218" s="211" t="s">
        <v>10387</v>
      </c>
      <c r="BH218" s="211" t="s">
        <v>14001</v>
      </c>
      <c r="BI218" s="211" t="s">
        <v>10391</v>
      </c>
      <c r="BJ218" s="211" t="s">
        <v>14000</v>
      </c>
      <c r="BK218" s="211" t="s">
        <v>10387</v>
      </c>
      <c r="BL218" s="211" t="s">
        <v>282</v>
      </c>
      <c r="BM218" s="211" t="s">
        <v>10391</v>
      </c>
      <c r="BN218" s="211" t="s">
        <v>2442</v>
      </c>
      <c r="BO218" s="211"/>
      <c r="BP218" s="211"/>
      <c r="BQ218" s="211"/>
      <c r="BR218" s="211"/>
      <c r="BS218" s="211"/>
      <c r="BT218" s="211"/>
      <c r="BU218" s="211"/>
      <c r="BV218" s="211"/>
      <c r="BW218" s="211"/>
      <c r="BX218" s="211"/>
      <c r="BY218" s="211"/>
      <c r="BZ218" s="211"/>
      <c r="CA218" s="211"/>
      <c r="CB218" s="211"/>
      <c r="CC218" s="211"/>
      <c r="CD218" s="211"/>
      <c r="CE218" s="211"/>
      <c r="CF218" s="211"/>
      <c r="CG218" s="211"/>
      <c r="CH218" s="211"/>
      <c r="CI218" s="211"/>
      <c r="CJ218" s="211"/>
      <c r="CK218" s="211"/>
      <c r="CL218" s="211"/>
      <c r="CM218" s="211"/>
      <c r="CN218" s="211"/>
      <c r="CO218" s="211"/>
    </row>
    <row r="219" spans="1:93" s="211" customFormat="1" ht="15" customHeight="1" x14ac:dyDescent="0.25">
      <c r="A219" s="211" t="s">
        <v>15135</v>
      </c>
      <c r="B219" s="211" t="s">
        <v>282</v>
      </c>
      <c r="C219" s="211" t="s">
        <v>15224</v>
      </c>
      <c r="D219" s="211" t="s">
        <v>14448</v>
      </c>
      <c r="E219" s="211" t="s">
        <v>10933</v>
      </c>
      <c r="F219" s="211" t="s">
        <v>5328</v>
      </c>
      <c r="G219" s="211" t="s">
        <v>216</v>
      </c>
      <c r="H219" s="211" t="s">
        <v>216</v>
      </c>
      <c r="I219" s="211" t="s">
        <v>282</v>
      </c>
      <c r="J219" s="211" t="s">
        <v>216</v>
      </c>
      <c r="K219" s="211" t="s">
        <v>282</v>
      </c>
      <c r="L219" s="211" t="s">
        <v>216</v>
      </c>
      <c r="M219" s="211" t="s">
        <v>282</v>
      </c>
      <c r="N219" s="211" t="s">
        <v>5328</v>
      </c>
      <c r="O219" s="211" t="s">
        <v>274</v>
      </c>
      <c r="P219" s="211" t="s">
        <v>252</v>
      </c>
      <c r="Q219" s="211" t="s">
        <v>790</v>
      </c>
      <c r="R219" s="211" t="s">
        <v>282</v>
      </c>
      <c r="S219" s="211" t="s">
        <v>282</v>
      </c>
      <c r="T219" s="211">
        <v>295</v>
      </c>
      <c r="U219" s="211" t="s">
        <v>183</v>
      </c>
      <c r="V219" s="211" t="s">
        <v>282</v>
      </c>
      <c r="W219" s="211" t="s">
        <v>143</v>
      </c>
      <c r="X219" s="211" t="s">
        <v>10506</v>
      </c>
      <c r="Y219" s="211" t="s">
        <v>893</v>
      </c>
      <c r="Z219" s="211" t="s">
        <v>273</v>
      </c>
      <c r="AA219" s="211">
        <v>4</v>
      </c>
      <c r="AB219" s="211" t="s">
        <v>273</v>
      </c>
      <c r="AC219" s="211" t="s">
        <v>273</v>
      </c>
      <c r="AD219" s="211" t="s">
        <v>273</v>
      </c>
      <c r="AE219" s="211" t="s">
        <v>10512</v>
      </c>
      <c r="AF219" s="211" t="s">
        <v>10364</v>
      </c>
      <c r="AG219" s="211" t="s">
        <v>273</v>
      </c>
      <c r="AH219" s="211" t="s">
        <v>273</v>
      </c>
      <c r="AI219" s="211" t="s">
        <v>273</v>
      </c>
      <c r="AJ219" s="211" t="s">
        <v>273</v>
      </c>
      <c r="AK219" s="211" t="s">
        <v>273</v>
      </c>
      <c r="AL219" s="211">
        <v>57</v>
      </c>
      <c r="AM219" s="211" t="s">
        <v>273</v>
      </c>
      <c r="AN219" s="211" t="s">
        <v>273</v>
      </c>
      <c r="AO219" s="211" t="s">
        <v>273</v>
      </c>
      <c r="AP219" s="211" t="s">
        <v>15219</v>
      </c>
      <c r="AQ219" s="211" t="s">
        <v>10385</v>
      </c>
      <c r="AR219" s="211" t="s">
        <v>55</v>
      </c>
      <c r="AS219" s="211" t="s">
        <v>273</v>
      </c>
      <c r="AT219" s="211" t="s">
        <v>10390</v>
      </c>
      <c r="AU219" s="211" t="s">
        <v>10400</v>
      </c>
      <c r="AV219" s="211" t="s">
        <v>10390</v>
      </c>
      <c r="AW219" s="211" t="s">
        <v>4788</v>
      </c>
      <c r="AX219" s="211" t="s">
        <v>4788</v>
      </c>
      <c r="AY219" s="211" t="s">
        <v>4788</v>
      </c>
      <c r="AZ219" s="211" t="s">
        <v>10390</v>
      </c>
      <c r="BA219" s="211" t="s">
        <v>10408</v>
      </c>
      <c r="BB219" s="211" t="s">
        <v>10408</v>
      </c>
      <c r="BC219" s="211" t="s">
        <v>10412</v>
      </c>
      <c r="BD219" s="211" t="s">
        <v>10390</v>
      </c>
      <c r="BE219" s="211" t="s">
        <v>10387</v>
      </c>
      <c r="BF219" s="211" t="s">
        <v>282</v>
      </c>
      <c r="BG219" s="211" t="s">
        <v>10387</v>
      </c>
      <c r="BH219" s="211" t="s">
        <v>15225</v>
      </c>
      <c r="BI219" s="211" t="s">
        <v>10391</v>
      </c>
      <c r="BJ219" s="211" t="s">
        <v>273</v>
      </c>
      <c r="BK219" s="211" t="s">
        <v>22</v>
      </c>
      <c r="BL219" s="211" t="s">
        <v>11477</v>
      </c>
      <c r="BM219" s="211" t="s">
        <v>10391</v>
      </c>
      <c r="BN219" s="211" t="s">
        <v>15136</v>
      </c>
    </row>
    <row r="220" spans="1:93" s="160" customFormat="1" ht="15" customHeight="1" x14ac:dyDescent="0.25">
      <c r="A220" s="160" t="s">
        <v>8974</v>
      </c>
      <c r="B220" s="160" t="s">
        <v>282</v>
      </c>
      <c r="C220" s="160" t="s">
        <v>17948</v>
      </c>
      <c r="D220" s="160" t="s">
        <v>8975</v>
      </c>
      <c r="E220" s="211" t="s">
        <v>10933</v>
      </c>
      <c r="F220" s="211" t="s">
        <v>216</v>
      </c>
      <c r="G220" s="160" t="s">
        <v>5328</v>
      </c>
      <c r="H220" s="160" t="s">
        <v>5328</v>
      </c>
      <c r="I220" s="160" t="s">
        <v>5813</v>
      </c>
      <c r="J220" s="160" t="s">
        <v>5328</v>
      </c>
      <c r="K220" s="160" t="s">
        <v>5343</v>
      </c>
      <c r="L220" s="160" t="s">
        <v>216</v>
      </c>
      <c r="M220" s="160" t="s">
        <v>282</v>
      </c>
      <c r="N220" s="211" t="s">
        <v>5328</v>
      </c>
      <c r="O220" s="160" t="s">
        <v>11342</v>
      </c>
      <c r="P220" s="211" t="s">
        <v>11342</v>
      </c>
      <c r="Q220" s="160" t="s">
        <v>811</v>
      </c>
      <c r="R220" s="160" t="s">
        <v>282</v>
      </c>
      <c r="S220" s="160" t="s">
        <v>282</v>
      </c>
      <c r="T220" s="181">
        <v>691</v>
      </c>
      <c r="U220" s="211" t="s">
        <v>183</v>
      </c>
      <c r="V220" s="211" t="s">
        <v>282</v>
      </c>
      <c r="W220" s="181" t="s">
        <v>283</v>
      </c>
      <c r="X220" s="181" t="s">
        <v>25</v>
      </c>
      <c r="Y220" s="181" t="s">
        <v>395</v>
      </c>
      <c r="Z220" s="181" t="s">
        <v>10498</v>
      </c>
      <c r="AA220" s="211">
        <v>16</v>
      </c>
      <c r="AB220" s="211" t="s">
        <v>567</v>
      </c>
      <c r="AC220" s="211">
        <v>16.649999999999999</v>
      </c>
      <c r="AD220" s="211">
        <v>4.25</v>
      </c>
      <c r="AE220" s="211" t="s">
        <v>10512</v>
      </c>
      <c r="AF220" s="160" t="s">
        <v>10365</v>
      </c>
      <c r="AG220" s="181" t="s">
        <v>273</v>
      </c>
      <c r="AH220" s="181">
        <v>29</v>
      </c>
      <c r="AI220" s="181" t="s">
        <v>273</v>
      </c>
      <c r="AJ220" s="181" t="s">
        <v>273</v>
      </c>
      <c r="AK220" s="211" t="s">
        <v>11348</v>
      </c>
      <c r="AL220" s="181">
        <v>67</v>
      </c>
      <c r="AM220" s="181">
        <v>2</v>
      </c>
      <c r="AN220" s="211">
        <v>55</v>
      </c>
      <c r="AO220" s="211">
        <v>53</v>
      </c>
      <c r="AP220" s="211" t="s">
        <v>11341</v>
      </c>
      <c r="AQ220" s="181" t="s">
        <v>10376</v>
      </c>
      <c r="AR220" s="188" t="s">
        <v>22</v>
      </c>
      <c r="AS220" s="193" t="s">
        <v>11346</v>
      </c>
      <c r="AT220" s="197" t="s">
        <v>4788</v>
      </c>
      <c r="AU220" s="203" t="s">
        <v>10394</v>
      </c>
      <c r="AV220" s="211" t="s">
        <v>4788</v>
      </c>
      <c r="AW220" s="211" t="s">
        <v>10391</v>
      </c>
      <c r="AX220" s="211" t="s">
        <v>10391</v>
      </c>
      <c r="AY220" s="211" t="s">
        <v>10391</v>
      </c>
      <c r="AZ220" s="211" t="s">
        <v>10390</v>
      </c>
      <c r="BA220" s="211" t="s">
        <v>22</v>
      </c>
      <c r="BB220" s="211" t="s">
        <v>10387</v>
      </c>
      <c r="BC220" s="211" t="s">
        <v>10411</v>
      </c>
      <c r="BD220" s="299" t="s">
        <v>10390</v>
      </c>
      <c r="BE220" s="211" t="s">
        <v>22</v>
      </c>
      <c r="BF220" s="211" t="s">
        <v>11338</v>
      </c>
      <c r="BG220" s="211" t="s">
        <v>22</v>
      </c>
      <c r="BH220" s="211" t="s">
        <v>282</v>
      </c>
      <c r="BI220" s="211" t="s">
        <v>4788</v>
      </c>
      <c r="BJ220" s="211" t="s">
        <v>11339</v>
      </c>
      <c r="BK220" s="211" t="s">
        <v>10387</v>
      </c>
      <c r="BL220" s="211" t="s">
        <v>282</v>
      </c>
      <c r="BM220" s="211" t="s">
        <v>4788</v>
      </c>
      <c r="BN220" s="160" t="s">
        <v>692</v>
      </c>
      <c r="BO220" s="160" t="s">
        <v>8976</v>
      </c>
    </row>
    <row r="221" spans="1:93" s="211" customFormat="1" ht="15" customHeight="1" x14ac:dyDescent="0.25">
      <c r="A221" s="211" t="s">
        <v>7204</v>
      </c>
      <c r="B221" s="211" t="s">
        <v>282</v>
      </c>
      <c r="C221" s="211" t="s">
        <v>14021</v>
      </c>
      <c r="D221" s="211" t="s">
        <v>8944</v>
      </c>
      <c r="E221" s="211" t="s">
        <v>12994</v>
      </c>
      <c r="F221" s="211" t="s">
        <v>5328</v>
      </c>
      <c r="G221" s="211" t="s">
        <v>216</v>
      </c>
      <c r="H221" s="211" t="s">
        <v>216</v>
      </c>
      <c r="I221" s="211" t="s">
        <v>282</v>
      </c>
      <c r="J221" s="211" t="s">
        <v>216</v>
      </c>
      <c r="K221" s="211" t="s">
        <v>282</v>
      </c>
      <c r="L221" s="211" t="s">
        <v>216</v>
      </c>
      <c r="M221" s="211" t="s">
        <v>282</v>
      </c>
      <c r="N221" s="211" t="s">
        <v>5328</v>
      </c>
      <c r="O221" s="211" t="s">
        <v>261</v>
      </c>
      <c r="P221" s="211" t="s">
        <v>790</v>
      </c>
      <c r="Q221" s="211" t="s">
        <v>282</v>
      </c>
      <c r="R221" s="211" t="s">
        <v>282</v>
      </c>
      <c r="S221" s="211" t="s">
        <v>282</v>
      </c>
      <c r="T221" s="211">
        <v>42</v>
      </c>
      <c r="U221" s="211" t="s">
        <v>183</v>
      </c>
      <c r="V221" s="211" t="s">
        <v>282</v>
      </c>
      <c r="W221" s="211" t="s">
        <v>283</v>
      </c>
      <c r="X221" s="211" t="s">
        <v>273</v>
      </c>
      <c r="Y221" s="211" t="s">
        <v>273</v>
      </c>
      <c r="Z221" s="211" t="s">
        <v>10498</v>
      </c>
      <c r="AA221" s="211">
        <v>1</v>
      </c>
      <c r="AB221" s="211" t="s">
        <v>299</v>
      </c>
      <c r="AC221" s="211">
        <v>23.75</v>
      </c>
      <c r="AD221" s="211">
        <v>5.09</v>
      </c>
      <c r="AE221" s="211" t="s">
        <v>10512</v>
      </c>
      <c r="AF221" s="211" t="s">
        <v>10364</v>
      </c>
      <c r="AG221" s="211">
        <v>11.45</v>
      </c>
      <c r="AH221" s="211" t="s">
        <v>273</v>
      </c>
      <c r="AI221" s="211">
        <v>2.75</v>
      </c>
      <c r="AJ221" s="211" t="s">
        <v>273</v>
      </c>
      <c r="AK221" s="211" t="s">
        <v>14019</v>
      </c>
      <c r="AL221" s="211">
        <v>55</v>
      </c>
      <c r="AM221" s="211" t="s">
        <v>273</v>
      </c>
      <c r="AN221" s="211" t="s">
        <v>273</v>
      </c>
      <c r="AO221" s="211" t="s">
        <v>273</v>
      </c>
      <c r="AP221" s="211" t="s">
        <v>14018</v>
      </c>
      <c r="AQ221" s="211" t="s">
        <v>10385</v>
      </c>
      <c r="AR221" s="211" t="s">
        <v>22</v>
      </c>
      <c r="AS221" s="211" t="s">
        <v>14020</v>
      </c>
      <c r="AT221" s="211" t="s">
        <v>10390</v>
      </c>
      <c r="AU221" s="211" t="s">
        <v>10400</v>
      </c>
      <c r="AV221" s="211" t="s">
        <v>10390</v>
      </c>
      <c r="AW221" s="211" t="s">
        <v>4788</v>
      </c>
      <c r="AX221" s="211" t="s">
        <v>4788</v>
      </c>
      <c r="AY221" s="211" t="s">
        <v>4788</v>
      </c>
      <c r="AZ221" s="211" t="s">
        <v>10390</v>
      </c>
      <c r="BA221" s="211" t="s">
        <v>10408</v>
      </c>
      <c r="BB221" s="211" t="s">
        <v>10408</v>
      </c>
      <c r="BC221" s="211" t="s">
        <v>248</v>
      </c>
      <c r="BD221" s="211" t="s">
        <v>10390</v>
      </c>
      <c r="BE221" s="211" t="s">
        <v>10387</v>
      </c>
      <c r="BF221" s="211" t="s">
        <v>282</v>
      </c>
      <c r="BG221" s="211" t="s">
        <v>10387</v>
      </c>
      <c r="BH221" s="211" t="s">
        <v>12846</v>
      </c>
      <c r="BI221" s="211" t="s">
        <v>10391</v>
      </c>
      <c r="BJ221" s="211" t="s">
        <v>14022</v>
      </c>
      <c r="BK221" s="211" t="s">
        <v>10387</v>
      </c>
      <c r="BL221" s="211" t="s">
        <v>282</v>
      </c>
      <c r="BM221" s="211" t="s">
        <v>10390</v>
      </c>
      <c r="BN221" s="211" t="s">
        <v>7205</v>
      </c>
    </row>
    <row r="222" spans="1:93" s="211" customFormat="1" ht="15" customHeight="1" x14ac:dyDescent="0.25">
      <c r="A222" s="211" t="s">
        <v>760</v>
      </c>
      <c r="B222" s="211" t="s">
        <v>14231</v>
      </c>
      <c r="C222" s="211" t="s">
        <v>16207</v>
      </c>
      <c r="D222" s="211" t="s">
        <v>841</v>
      </c>
      <c r="E222" s="211" t="s">
        <v>10933</v>
      </c>
      <c r="F222" s="211" t="s">
        <v>5328</v>
      </c>
      <c r="G222" s="211" t="s">
        <v>216</v>
      </c>
      <c r="H222" s="211" t="s">
        <v>216</v>
      </c>
      <c r="I222" s="211" t="s">
        <v>282</v>
      </c>
      <c r="J222" s="211" t="s">
        <v>216</v>
      </c>
      <c r="K222" s="211" t="s">
        <v>282</v>
      </c>
      <c r="L222" s="211" t="s">
        <v>216</v>
      </c>
      <c r="M222" s="211" t="s">
        <v>282</v>
      </c>
      <c r="N222" s="211" t="s">
        <v>5328</v>
      </c>
      <c r="O222" s="211" t="s">
        <v>274</v>
      </c>
      <c r="P222" s="211" t="s">
        <v>263</v>
      </c>
      <c r="Q222" s="211" t="s">
        <v>790</v>
      </c>
      <c r="R222" s="211" t="s">
        <v>282</v>
      </c>
      <c r="S222" s="211" t="s">
        <v>282</v>
      </c>
      <c r="T222" s="211">
        <v>184</v>
      </c>
      <c r="U222" s="211" t="s">
        <v>183</v>
      </c>
      <c r="V222" s="211" t="s">
        <v>282</v>
      </c>
      <c r="W222" s="211" t="s">
        <v>143</v>
      </c>
      <c r="X222" s="211" t="s">
        <v>10506</v>
      </c>
      <c r="Y222" s="211" t="s">
        <v>395</v>
      </c>
      <c r="Z222" s="211" t="s">
        <v>10498</v>
      </c>
      <c r="AA222" s="211">
        <v>6</v>
      </c>
      <c r="AB222" s="211" t="s">
        <v>273</v>
      </c>
      <c r="AC222" s="211" t="s">
        <v>273</v>
      </c>
      <c r="AD222" s="211" t="s">
        <v>273</v>
      </c>
      <c r="AE222" s="211" t="s">
        <v>10512</v>
      </c>
      <c r="AF222" s="211" t="s">
        <v>55</v>
      </c>
      <c r="AG222" s="211" t="s">
        <v>273</v>
      </c>
      <c r="AH222" s="211" t="s">
        <v>273</v>
      </c>
      <c r="AI222" s="211" t="s">
        <v>273</v>
      </c>
      <c r="AJ222" s="211" t="s">
        <v>14223</v>
      </c>
      <c r="AK222" s="211" t="s">
        <v>13666</v>
      </c>
      <c r="AL222" s="211">
        <v>73</v>
      </c>
      <c r="AM222" s="211" t="s">
        <v>273</v>
      </c>
      <c r="AN222" s="211" t="s">
        <v>273</v>
      </c>
      <c r="AO222" s="211" t="s">
        <v>273</v>
      </c>
      <c r="AP222" s="211" t="s">
        <v>16206</v>
      </c>
      <c r="AQ222" s="211" t="s">
        <v>10376</v>
      </c>
      <c r="AR222" s="211" t="s">
        <v>55</v>
      </c>
      <c r="AS222" s="211" t="s">
        <v>11396</v>
      </c>
      <c r="AT222" s="211" t="s">
        <v>10390</v>
      </c>
      <c r="AU222" s="211" t="s">
        <v>10400</v>
      </c>
      <c r="AV222" s="211" t="s">
        <v>10390</v>
      </c>
      <c r="AW222" s="211" t="s">
        <v>4788</v>
      </c>
      <c r="AX222" s="211" t="s">
        <v>4788</v>
      </c>
      <c r="AY222" s="211" t="s">
        <v>4788</v>
      </c>
      <c r="AZ222" s="211" t="s">
        <v>10390</v>
      </c>
      <c r="BA222" s="211" t="s">
        <v>10387</v>
      </c>
      <c r="BB222" s="211" t="s">
        <v>10387</v>
      </c>
      <c r="BC222" s="211" t="s">
        <v>10412</v>
      </c>
      <c r="BD222" s="211" t="s">
        <v>4788</v>
      </c>
      <c r="BE222" s="211" t="s">
        <v>10387</v>
      </c>
      <c r="BF222" s="211" t="s">
        <v>282</v>
      </c>
      <c r="BG222" s="211" t="s">
        <v>10387</v>
      </c>
      <c r="BH222" s="211" t="s">
        <v>13919</v>
      </c>
      <c r="BI222" s="211" t="s">
        <v>10391</v>
      </c>
      <c r="BJ222" s="211" t="s">
        <v>273</v>
      </c>
      <c r="BK222" s="211" t="s">
        <v>10387</v>
      </c>
      <c r="BL222" s="211" t="s">
        <v>282</v>
      </c>
      <c r="BM222" s="211" t="s">
        <v>10390</v>
      </c>
      <c r="BN222" s="211" t="s">
        <v>2469</v>
      </c>
    </row>
    <row r="223" spans="1:93" s="211" customFormat="1" ht="15" customHeight="1" x14ac:dyDescent="0.25">
      <c r="A223" s="211" t="s">
        <v>14232</v>
      </c>
      <c r="B223" s="211" t="s">
        <v>2470</v>
      </c>
      <c r="C223" s="211" t="s">
        <v>17949</v>
      </c>
      <c r="D223" s="211" t="s">
        <v>443</v>
      </c>
      <c r="E223" s="211" t="s">
        <v>10933</v>
      </c>
      <c r="F223" s="211" t="s">
        <v>5328</v>
      </c>
      <c r="G223" s="211" t="s">
        <v>216</v>
      </c>
      <c r="H223" s="211" t="s">
        <v>216</v>
      </c>
      <c r="I223" s="211" t="s">
        <v>282</v>
      </c>
      <c r="J223" s="211" t="s">
        <v>216</v>
      </c>
      <c r="K223" s="211" t="s">
        <v>282</v>
      </c>
      <c r="L223" s="211" t="s">
        <v>216</v>
      </c>
      <c r="M223" s="211" t="s">
        <v>282</v>
      </c>
      <c r="N223" s="211" t="s">
        <v>5328</v>
      </c>
      <c r="O223" s="211" t="s">
        <v>256</v>
      </c>
      <c r="P223" s="211" t="s">
        <v>256</v>
      </c>
      <c r="Q223" s="211" t="s">
        <v>790</v>
      </c>
      <c r="R223" s="211" t="s">
        <v>282</v>
      </c>
      <c r="S223" s="211" t="s">
        <v>282</v>
      </c>
      <c r="T223" s="211">
        <v>315</v>
      </c>
      <c r="U223" s="211" t="s">
        <v>183</v>
      </c>
      <c r="V223" s="211" t="s">
        <v>282</v>
      </c>
      <c r="W223" s="211" t="s">
        <v>143</v>
      </c>
      <c r="X223" s="211" t="s">
        <v>10506</v>
      </c>
      <c r="Y223" s="211" t="s">
        <v>395</v>
      </c>
      <c r="Z223" s="211" t="s">
        <v>10498</v>
      </c>
      <c r="AA223" s="211">
        <v>12</v>
      </c>
      <c r="AB223" s="211" t="s">
        <v>299</v>
      </c>
      <c r="AC223" s="211">
        <v>23.23</v>
      </c>
      <c r="AD223" s="211" t="s">
        <v>273</v>
      </c>
      <c r="AE223" s="211" t="s">
        <v>10512</v>
      </c>
      <c r="AF223" s="211" t="s">
        <v>10364</v>
      </c>
      <c r="AG223" s="211" t="s">
        <v>273</v>
      </c>
      <c r="AH223" s="211" t="s">
        <v>273</v>
      </c>
      <c r="AI223" s="211" t="s">
        <v>273</v>
      </c>
      <c r="AJ223" s="211" t="s">
        <v>273</v>
      </c>
      <c r="AK223" s="211" t="s">
        <v>14234</v>
      </c>
      <c r="AL223" s="211" t="s">
        <v>273</v>
      </c>
      <c r="AM223" s="211" t="s">
        <v>273</v>
      </c>
      <c r="AN223" s="211" t="s">
        <v>273</v>
      </c>
      <c r="AO223" s="211" t="s">
        <v>273</v>
      </c>
      <c r="AP223" s="211" t="s">
        <v>13457</v>
      </c>
      <c r="AQ223" s="211" t="s">
        <v>10385</v>
      </c>
      <c r="AR223" s="211" t="s">
        <v>55</v>
      </c>
      <c r="AS223" s="211" t="s">
        <v>13459</v>
      </c>
      <c r="AT223" s="211" t="s">
        <v>10390</v>
      </c>
      <c r="AU223" s="211" t="s">
        <v>10400</v>
      </c>
      <c r="AV223" s="211" t="s">
        <v>10390</v>
      </c>
      <c r="AW223" s="211" t="s">
        <v>4788</v>
      </c>
      <c r="AX223" s="211" t="s">
        <v>4788</v>
      </c>
      <c r="AY223" s="211" t="s">
        <v>4788</v>
      </c>
      <c r="AZ223" s="211" t="s">
        <v>10390</v>
      </c>
      <c r="BA223" s="211" t="s">
        <v>22</v>
      </c>
      <c r="BB223" s="211" t="s">
        <v>10387</v>
      </c>
      <c r="BC223" s="211" t="s">
        <v>10412</v>
      </c>
      <c r="BD223" s="211" t="s">
        <v>4788</v>
      </c>
      <c r="BE223" s="211" t="s">
        <v>10387</v>
      </c>
      <c r="BF223" s="211" t="s">
        <v>282</v>
      </c>
      <c r="BG223" s="211" t="s">
        <v>22</v>
      </c>
      <c r="BH223" s="211" t="s">
        <v>13459</v>
      </c>
      <c r="BI223" s="211" t="s">
        <v>4788</v>
      </c>
      <c r="BJ223" s="211" t="s">
        <v>12885</v>
      </c>
      <c r="BK223" s="211" t="s">
        <v>22</v>
      </c>
      <c r="BL223" s="211" t="s">
        <v>273</v>
      </c>
      <c r="BM223" s="211" t="s">
        <v>10391</v>
      </c>
      <c r="BN223" s="211" t="s">
        <v>2471</v>
      </c>
    </row>
    <row r="224" spans="1:93" s="211" customFormat="1" ht="15" customHeight="1" x14ac:dyDescent="0.25">
      <c r="A224" s="211" t="s">
        <v>14233</v>
      </c>
      <c r="B224" s="211" t="s">
        <v>2470</v>
      </c>
      <c r="C224" s="211" t="s">
        <v>17949</v>
      </c>
      <c r="D224" s="211" t="s">
        <v>443</v>
      </c>
      <c r="E224" s="211" t="s">
        <v>10933</v>
      </c>
      <c r="F224" s="211" t="s">
        <v>5328</v>
      </c>
      <c r="G224" s="211" t="s">
        <v>216</v>
      </c>
      <c r="H224" s="211" t="s">
        <v>216</v>
      </c>
      <c r="I224" s="211" t="s">
        <v>282</v>
      </c>
      <c r="J224" s="211" t="s">
        <v>216</v>
      </c>
      <c r="K224" s="211" t="s">
        <v>282</v>
      </c>
      <c r="L224" s="211" t="s">
        <v>216</v>
      </c>
      <c r="M224" s="211" t="s">
        <v>282</v>
      </c>
      <c r="N224" s="211" t="s">
        <v>5328</v>
      </c>
      <c r="O224" s="211" t="s">
        <v>256</v>
      </c>
      <c r="P224" s="211" t="s">
        <v>256</v>
      </c>
      <c r="Q224" s="211" t="s">
        <v>790</v>
      </c>
      <c r="R224" s="211" t="s">
        <v>282</v>
      </c>
      <c r="S224" s="211" t="s">
        <v>282</v>
      </c>
      <c r="T224" s="211">
        <v>330</v>
      </c>
      <c r="U224" s="211" t="s">
        <v>183</v>
      </c>
      <c r="V224" s="211" t="s">
        <v>282</v>
      </c>
      <c r="W224" s="211" t="s">
        <v>143</v>
      </c>
      <c r="X224" s="211" t="s">
        <v>10506</v>
      </c>
      <c r="Y224" s="211" t="s">
        <v>395</v>
      </c>
      <c r="Z224" s="211" t="s">
        <v>10498</v>
      </c>
      <c r="AA224" s="211">
        <v>12</v>
      </c>
      <c r="AB224" s="211" t="s">
        <v>299</v>
      </c>
      <c r="AC224" s="211">
        <v>23.67</v>
      </c>
      <c r="AD224" s="211" t="s">
        <v>273</v>
      </c>
      <c r="AE224" s="211" t="s">
        <v>10512</v>
      </c>
      <c r="AF224" s="211" t="s">
        <v>10364</v>
      </c>
      <c r="AG224" s="211" t="s">
        <v>273</v>
      </c>
      <c r="AH224" s="211" t="s">
        <v>273</v>
      </c>
      <c r="AI224" s="211" t="s">
        <v>273</v>
      </c>
      <c r="AJ224" s="211" t="s">
        <v>273</v>
      </c>
      <c r="AK224" s="211" t="s">
        <v>14236</v>
      </c>
      <c r="AL224" s="211" t="s">
        <v>273</v>
      </c>
      <c r="AM224" s="211" t="s">
        <v>273</v>
      </c>
      <c r="AN224" s="211" t="s">
        <v>273</v>
      </c>
      <c r="AO224" s="211" t="s">
        <v>273</v>
      </c>
      <c r="AP224" s="211" t="s">
        <v>13457</v>
      </c>
      <c r="AQ224" s="211" t="s">
        <v>10385</v>
      </c>
      <c r="AR224" s="211" t="s">
        <v>55</v>
      </c>
      <c r="AS224" s="211" t="s">
        <v>13459</v>
      </c>
      <c r="AT224" s="211" t="s">
        <v>10390</v>
      </c>
      <c r="AU224" s="211" t="s">
        <v>10400</v>
      </c>
      <c r="AV224" s="211" t="s">
        <v>10390</v>
      </c>
      <c r="AW224" s="211" t="s">
        <v>4788</v>
      </c>
      <c r="AX224" s="211" t="s">
        <v>4788</v>
      </c>
      <c r="AY224" s="211" t="s">
        <v>4788</v>
      </c>
      <c r="AZ224" s="211" t="s">
        <v>10390</v>
      </c>
      <c r="BA224" s="211" t="s">
        <v>22</v>
      </c>
      <c r="BB224" s="211" t="s">
        <v>10387</v>
      </c>
      <c r="BC224" s="211" t="s">
        <v>10412</v>
      </c>
      <c r="BD224" s="211" t="s">
        <v>4788</v>
      </c>
      <c r="BE224" s="211" t="s">
        <v>10387</v>
      </c>
      <c r="BF224" s="211" t="s">
        <v>282</v>
      </c>
      <c r="BG224" s="211" t="s">
        <v>22</v>
      </c>
      <c r="BH224" s="211" t="s">
        <v>13459</v>
      </c>
      <c r="BI224" s="211" t="s">
        <v>4788</v>
      </c>
      <c r="BJ224" s="211" t="s">
        <v>12885</v>
      </c>
      <c r="BK224" s="211" t="s">
        <v>22</v>
      </c>
      <c r="BL224" s="211" t="s">
        <v>273</v>
      </c>
      <c r="BM224" s="211" t="s">
        <v>10391</v>
      </c>
      <c r="BN224" s="211" t="s">
        <v>2471</v>
      </c>
    </row>
    <row r="225" spans="1:66" s="211" customFormat="1" ht="15" customHeight="1" x14ac:dyDescent="0.25">
      <c r="A225" s="211" t="s">
        <v>2476</v>
      </c>
      <c r="B225" s="211" t="s">
        <v>2477</v>
      </c>
      <c r="C225" s="211" t="s">
        <v>8155</v>
      </c>
      <c r="D225" s="211" t="s">
        <v>841</v>
      </c>
      <c r="E225" s="211" t="s">
        <v>10933</v>
      </c>
      <c r="F225" s="211" t="s">
        <v>5328</v>
      </c>
      <c r="G225" s="211" t="s">
        <v>216</v>
      </c>
      <c r="H225" s="211" t="s">
        <v>216</v>
      </c>
      <c r="I225" s="211" t="s">
        <v>282</v>
      </c>
      <c r="J225" s="211" t="s">
        <v>216</v>
      </c>
      <c r="K225" s="211" t="s">
        <v>282</v>
      </c>
      <c r="L225" s="211" t="s">
        <v>216</v>
      </c>
      <c r="M225" s="211" t="s">
        <v>282</v>
      </c>
      <c r="N225" s="211" t="s">
        <v>5328</v>
      </c>
      <c r="O225" s="211" t="s">
        <v>272</v>
      </c>
      <c r="P225" s="211" t="s">
        <v>246</v>
      </c>
      <c r="Q225" s="211" t="s">
        <v>790</v>
      </c>
      <c r="R225" s="211" t="s">
        <v>282</v>
      </c>
      <c r="S225" s="211" t="s">
        <v>282</v>
      </c>
      <c r="T225" s="211">
        <v>173</v>
      </c>
      <c r="U225" s="211" t="s">
        <v>183</v>
      </c>
      <c r="V225" s="211" t="s">
        <v>282</v>
      </c>
      <c r="W225" s="211" t="s">
        <v>143</v>
      </c>
      <c r="X225" s="211" t="s">
        <v>10506</v>
      </c>
      <c r="Y225" s="211" t="s">
        <v>395</v>
      </c>
      <c r="Z225" s="211" t="s">
        <v>10498</v>
      </c>
      <c r="AA225" s="211">
        <v>8</v>
      </c>
      <c r="AB225" s="211" t="s">
        <v>299</v>
      </c>
      <c r="AC225" s="211">
        <v>18.63</v>
      </c>
      <c r="AD225" s="211">
        <v>4.49</v>
      </c>
      <c r="AE225" s="211" t="s">
        <v>10512</v>
      </c>
      <c r="AF225" s="211" t="s">
        <v>10364</v>
      </c>
      <c r="AG225" s="211" t="s">
        <v>273</v>
      </c>
      <c r="AH225" s="211" t="s">
        <v>273</v>
      </c>
      <c r="AI225" s="211" t="s">
        <v>273</v>
      </c>
      <c r="AJ225" s="211" t="s">
        <v>273</v>
      </c>
      <c r="AK225" s="211" t="s">
        <v>14237</v>
      </c>
      <c r="AL225" s="211">
        <v>64</v>
      </c>
      <c r="AM225" s="211">
        <v>17</v>
      </c>
      <c r="AN225" s="211" t="s">
        <v>273</v>
      </c>
      <c r="AO225" s="211" t="s">
        <v>273</v>
      </c>
      <c r="AP225" s="211" t="s">
        <v>17755</v>
      </c>
      <c r="AQ225" s="211" t="s">
        <v>10385</v>
      </c>
      <c r="AR225" s="211" t="s">
        <v>22</v>
      </c>
      <c r="AS225" s="211" t="s">
        <v>11423</v>
      </c>
      <c r="AT225" s="211" t="s">
        <v>10390</v>
      </c>
      <c r="AU225" s="211" t="s">
        <v>10400</v>
      </c>
      <c r="AV225" s="211" t="s">
        <v>10390</v>
      </c>
      <c r="AW225" s="211" t="s">
        <v>4788</v>
      </c>
      <c r="AX225" s="211" t="s">
        <v>4788</v>
      </c>
      <c r="AY225" s="211" t="s">
        <v>4788</v>
      </c>
      <c r="AZ225" s="211" t="s">
        <v>10390</v>
      </c>
      <c r="BA225" s="211" t="s">
        <v>22</v>
      </c>
      <c r="BB225" s="211" t="s">
        <v>10387</v>
      </c>
      <c r="BC225" s="211" t="s">
        <v>10412</v>
      </c>
      <c r="BD225" s="211" t="s">
        <v>4788</v>
      </c>
      <c r="BE225" s="211" t="s">
        <v>10387</v>
      </c>
      <c r="BF225" s="211" t="s">
        <v>282</v>
      </c>
      <c r="BG225" s="211" t="s">
        <v>10387</v>
      </c>
      <c r="BH225" s="211" t="s">
        <v>17950</v>
      </c>
      <c r="BI225" s="211" t="s">
        <v>10391</v>
      </c>
      <c r="BJ225" s="211" t="s">
        <v>10612</v>
      </c>
      <c r="BK225" s="211" t="s">
        <v>22</v>
      </c>
      <c r="BL225" s="211" t="s">
        <v>14023</v>
      </c>
      <c r="BM225" s="211" t="s">
        <v>10391</v>
      </c>
      <c r="BN225" s="211" t="s">
        <v>2478</v>
      </c>
    </row>
    <row r="226" spans="1:66" s="211" customFormat="1" ht="15" customHeight="1" x14ac:dyDescent="0.25">
      <c r="A226" s="211" t="s">
        <v>2479</v>
      </c>
      <c r="B226" s="211" t="s">
        <v>2480</v>
      </c>
      <c r="C226" s="211" t="s">
        <v>6830</v>
      </c>
      <c r="D226" s="211" t="s">
        <v>841</v>
      </c>
      <c r="E226" s="211" t="s">
        <v>10933</v>
      </c>
      <c r="F226" s="211" t="s">
        <v>5328</v>
      </c>
      <c r="G226" s="211" t="s">
        <v>216</v>
      </c>
      <c r="H226" s="211" t="s">
        <v>216</v>
      </c>
      <c r="I226" s="211" t="s">
        <v>282</v>
      </c>
      <c r="J226" s="211" t="s">
        <v>216</v>
      </c>
      <c r="K226" s="211" t="s">
        <v>282</v>
      </c>
      <c r="L226" s="211" t="s">
        <v>216</v>
      </c>
      <c r="M226" s="211" t="s">
        <v>282</v>
      </c>
      <c r="N226" s="211" t="s">
        <v>5328</v>
      </c>
      <c r="O226" s="211" t="s">
        <v>272</v>
      </c>
      <c r="P226" s="211" t="s">
        <v>256</v>
      </c>
      <c r="Q226" s="211" t="s">
        <v>790</v>
      </c>
      <c r="R226" s="211" t="s">
        <v>282</v>
      </c>
      <c r="S226" s="211" t="s">
        <v>282</v>
      </c>
      <c r="T226" s="211">
        <v>267</v>
      </c>
      <c r="U226" s="211" t="s">
        <v>183</v>
      </c>
      <c r="V226" s="211" t="s">
        <v>282</v>
      </c>
      <c r="W226" s="211" t="s">
        <v>143</v>
      </c>
      <c r="X226" s="211" t="s">
        <v>10506</v>
      </c>
      <c r="Y226" s="211" t="s">
        <v>395</v>
      </c>
      <c r="Z226" s="211" t="s">
        <v>10498</v>
      </c>
      <c r="AA226" s="211">
        <v>8</v>
      </c>
      <c r="AB226" s="211" t="s">
        <v>299</v>
      </c>
      <c r="AC226" s="211">
        <v>17.63</v>
      </c>
      <c r="AD226" s="211">
        <v>4.97</v>
      </c>
      <c r="AE226" s="211" t="s">
        <v>10512</v>
      </c>
      <c r="AF226" s="211" t="s">
        <v>10364</v>
      </c>
      <c r="AG226" s="211" t="s">
        <v>273</v>
      </c>
      <c r="AH226" s="211" t="s">
        <v>273</v>
      </c>
      <c r="AI226" s="211" t="s">
        <v>273</v>
      </c>
      <c r="AJ226" s="211" t="s">
        <v>273</v>
      </c>
      <c r="AK226" s="211" t="s">
        <v>14026</v>
      </c>
      <c r="AL226" s="211">
        <v>63</v>
      </c>
      <c r="AM226" s="211">
        <v>19</v>
      </c>
      <c r="AN226" s="211" t="s">
        <v>273</v>
      </c>
      <c r="AO226" s="211" t="s">
        <v>273</v>
      </c>
      <c r="AP226" s="211" t="s">
        <v>14024</v>
      </c>
      <c r="AQ226" s="211" t="s">
        <v>10376</v>
      </c>
      <c r="AR226" s="211" t="s">
        <v>22</v>
      </c>
      <c r="AS226" s="211" t="s">
        <v>14025</v>
      </c>
      <c r="AT226" s="211" t="s">
        <v>4788</v>
      </c>
      <c r="AU226" s="211" t="s">
        <v>10400</v>
      </c>
      <c r="AV226" s="211" t="s">
        <v>10390</v>
      </c>
      <c r="AW226" s="211" t="s">
        <v>4788</v>
      </c>
      <c r="AX226" s="211" t="s">
        <v>4788</v>
      </c>
      <c r="AY226" s="211" t="s">
        <v>4788</v>
      </c>
      <c r="AZ226" s="211" t="s">
        <v>10390</v>
      </c>
      <c r="BA226" s="211" t="s">
        <v>22</v>
      </c>
      <c r="BB226" s="211" t="s">
        <v>10387</v>
      </c>
      <c r="BC226" s="211" t="s">
        <v>10412</v>
      </c>
      <c r="BD226" s="211" t="s">
        <v>4788</v>
      </c>
      <c r="BE226" s="211" t="s">
        <v>10387</v>
      </c>
      <c r="BF226" s="211" t="s">
        <v>282</v>
      </c>
      <c r="BG226" s="211" t="s">
        <v>10387</v>
      </c>
      <c r="BH226" s="211" t="s">
        <v>14027</v>
      </c>
      <c r="BI226" s="211" t="s">
        <v>10391</v>
      </c>
      <c r="BJ226" s="211" t="s">
        <v>11866</v>
      </c>
      <c r="BK226" s="211" t="s">
        <v>22</v>
      </c>
      <c r="BL226" s="211" t="s">
        <v>14023</v>
      </c>
      <c r="BM226" s="211" t="s">
        <v>10391</v>
      </c>
      <c r="BN226" s="211" t="s">
        <v>2482</v>
      </c>
    </row>
    <row r="227" spans="1:66" s="211" customFormat="1" ht="15" customHeight="1" x14ac:dyDescent="0.25">
      <c r="A227" s="211" t="s">
        <v>7462</v>
      </c>
      <c r="B227" s="211" t="s">
        <v>282</v>
      </c>
      <c r="C227" s="211" t="s">
        <v>14028</v>
      </c>
      <c r="D227" s="211" t="s">
        <v>8944</v>
      </c>
      <c r="E227" s="211" t="s">
        <v>10933</v>
      </c>
      <c r="F227" s="211" t="s">
        <v>5328</v>
      </c>
      <c r="G227" s="211" t="s">
        <v>216</v>
      </c>
      <c r="H227" s="211" t="s">
        <v>216</v>
      </c>
      <c r="I227" s="211" t="s">
        <v>282</v>
      </c>
      <c r="J227" s="211" t="s">
        <v>216</v>
      </c>
      <c r="K227" s="211" t="s">
        <v>282</v>
      </c>
      <c r="L227" s="211" t="s">
        <v>216</v>
      </c>
      <c r="M227" s="211" t="s">
        <v>282</v>
      </c>
      <c r="N227" s="211" t="s">
        <v>5328</v>
      </c>
      <c r="O227" s="211" t="s">
        <v>266</v>
      </c>
      <c r="P227" s="211" t="s">
        <v>257</v>
      </c>
      <c r="Q227" s="211" t="s">
        <v>282</v>
      </c>
      <c r="R227" s="211" t="s">
        <v>282</v>
      </c>
      <c r="S227" s="211" t="s">
        <v>282</v>
      </c>
      <c r="T227" s="211">
        <v>52</v>
      </c>
      <c r="U227" s="211" t="s">
        <v>183</v>
      </c>
      <c r="V227" s="211" t="s">
        <v>282</v>
      </c>
      <c r="W227" s="211" t="s">
        <v>14029</v>
      </c>
      <c r="X227" s="211" t="s">
        <v>10506</v>
      </c>
      <c r="Y227" s="211" t="s">
        <v>11475</v>
      </c>
      <c r="Z227" s="211" t="s">
        <v>10498</v>
      </c>
      <c r="AA227" s="211">
        <v>8</v>
      </c>
      <c r="AB227" s="211" t="s">
        <v>299</v>
      </c>
      <c r="AC227" s="211">
        <v>29.65</v>
      </c>
      <c r="AD227" s="211" t="s">
        <v>273</v>
      </c>
      <c r="AE227" s="211" t="s">
        <v>10512</v>
      </c>
      <c r="AF227" s="211" t="s">
        <v>10364</v>
      </c>
      <c r="AG227" s="211" t="s">
        <v>273</v>
      </c>
      <c r="AH227" s="211" t="s">
        <v>273</v>
      </c>
      <c r="AI227" s="211" t="s">
        <v>273</v>
      </c>
      <c r="AJ227" s="211" t="s">
        <v>273</v>
      </c>
      <c r="AK227" s="211" t="s">
        <v>14030</v>
      </c>
      <c r="AL227" s="211">
        <v>84</v>
      </c>
      <c r="AM227" s="211" t="s">
        <v>273</v>
      </c>
      <c r="AN227" s="211" t="s">
        <v>273</v>
      </c>
      <c r="AO227" s="211" t="s">
        <v>273</v>
      </c>
      <c r="AP227" s="211" t="s">
        <v>13457</v>
      </c>
      <c r="AQ227" s="211" t="s">
        <v>10385</v>
      </c>
      <c r="AR227" s="211" t="s">
        <v>55</v>
      </c>
      <c r="AS227" s="211" t="s">
        <v>13459</v>
      </c>
      <c r="AT227" s="211" t="s">
        <v>10390</v>
      </c>
      <c r="AU227" s="211" t="s">
        <v>10400</v>
      </c>
      <c r="AV227" s="211" t="s">
        <v>10390</v>
      </c>
      <c r="AW227" s="211" t="s">
        <v>4788</v>
      </c>
      <c r="AX227" s="211" t="s">
        <v>4788</v>
      </c>
      <c r="AY227" s="211" t="s">
        <v>4788</v>
      </c>
      <c r="AZ227" s="211" t="s">
        <v>10390</v>
      </c>
      <c r="BA227" s="211" t="s">
        <v>10408</v>
      </c>
      <c r="BB227" s="211" t="s">
        <v>10408</v>
      </c>
      <c r="BC227" s="211" t="s">
        <v>248</v>
      </c>
      <c r="BD227" s="211" t="s">
        <v>10390</v>
      </c>
      <c r="BE227" s="211" t="s">
        <v>55</v>
      </c>
      <c r="BF227" s="211" t="s">
        <v>282</v>
      </c>
      <c r="BG227" s="211" t="s">
        <v>10387</v>
      </c>
      <c r="BH227" s="211" t="s">
        <v>12846</v>
      </c>
      <c r="BI227" s="211" t="s">
        <v>10391</v>
      </c>
      <c r="BJ227" s="211" t="s">
        <v>273</v>
      </c>
      <c r="BK227" s="211" t="s">
        <v>55</v>
      </c>
      <c r="BL227" s="211" t="s">
        <v>282</v>
      </c>
      <c r="BM227" s="211" t="s">
        <v>10390</v>
      </c>
      <c r="BN227" s="211" t="s">
        <v>7463</v>
      </c>
    </row>
    <row r="228" spans="1:66" s="211" customFormat="1" ht="15" hidden="1" customHeight="1" x14ac:dyDescent="0.25">
      <c r="A228" s="211" t="s">
        <v>4882</v>
      </c>
      <c r="B228" s="211" t="s">
        <v>4883</v>
      </c>
      <c r="C228" s="211" t="s">
        <v>16216</v>
      </c>
      <c r="D228" s="211" t="s">
        <v>443</v>
      </c>
      <c r="E228" s="211" t="s">
        <v>10933</v>
      </c>
      <c r="F228" s="211" t="s">
        <v>5328</v>
      </c>
      <c r="G228" s="211" t="s">
        <v>216</v>
      </c>
      <c r="H228" s="211" t="s">
        <v>216</v>
      </c>
      <c r="I228" s="211" t="s">
        <v>282</v>
      </c>
      <c r="J228" s="211" t="s">
        <v>216</v>
      </c>
      <c r="K228" s="211" t="s">
        <v>282</v>
      </c>
      <c r="L228" s="211" t="s">
        <v>216</v>
      </c>
      <c r="M228" s="211" t="s">
        <v>282</v>
      </c>
      <c r="N228" s="211" t="s">
        <v>5328</v>
      </c>
      <c r="O228" s="211" t="s">
        <v>770</v>
      </c>
      <c r="P228" s="211" t="s">
        <v>306</v>
      </c>
      <c r="Q228" s="211" t="s">
        <v>282</v>
      </c>
      <c r="R228" s="211" t="s">
        <v>282</v>
      </c>
      <c r="S228" s="211" t="s">
        <v>282</v>
      </c>
      <c r="T228" s="211">
        <v>20</v>
      </c>
      <c r="U228" s="211" t="s">
        <v>183</v>
      </c>
      <c r="V228" s="211" t="s">
        <v>282</v>
      </c>
      <c r="W228" s="211" t="s">
        <v>283</v>
      </c>
      <c r="X228" s="211" t="s">
        <v>273</v>
      </c>
      <c r="Y228" s="211" t="s">
        <v>395</v>
      </c>
      <c r="Z228" s="211" t="s">
        <v>10498</v>
      </c>
      <c r="AA228" s="211">
        <v>14</v>
      </c>
      <c r="AB228" s="211" t="s">
        <v>193</v>
      </c>
      <c r="AC228" s="211">
        <v>19.95</v>
      </c>
      <c r="AD228" s="211">
        <v>3.72</v>
      </c>
      <c r="AE228" s="211" t="s">
        <v>10499</v>
      </c>
      <c r="AF228" s="211" t="s">
        <v>10365</v>
      </c>
      <c r="AG228" s="211" t="s">
        <v>273</v>
      </c>
      <c r="AH228" s="211" t="s">
        <v>273</v>
      </c>
      <c r="AI228" s="211" t="s">
        <v>273</v>
      </c>
      <c r="AJ228" s="211" t="s">
        <v>273</v>
      </c>
      <c r="AK228" s="211" t="s">
        <v>16211</v>
      </c>
      <c r="AL228" s="211">
        <v>100</v>
      </c>
      <c r="AM228" s="211">
        <v>0</v>
      </c>
      <c r="AN228" s="211">
        <v>60</v>
      </c>
      <c r="AO228" s="211">
        <v>40</v>
      </c>
      <c r="AP228" s="211" t="s">
        <v>16210</v>
      </c>
      <c r="AQ228" s="211" t="s">
        <v>10377</v>
      </c>
      <c r="AR228" s="211" t="s">
        <v>22</v>
      </c>
      <c r="AS228" s="96" t="s">
        <v>16212</v>
      </c>
      <c r="AT228" s="211" t="s">
        <v>4788</v>
      </c>
      <c r="AU228" s="211" t="s">
        <v>10400</v>
      </c>
      <c r="AV228" s="211" t="s">
        <v>10390</v>
      </c>
      <c r="AW228" s="211" t="s">
        <v>10391</v>
      </c>
      <c r="AX228" s="211" t="s">
        <v>10391</v>
      </c>
      <c r="AY228" s="211" t="s">
        <v>10391</v>
      </c>
      <c r="AZ228" s="211" t="s">
        <v>10390</v>
      </c>
      <c r="BA228" s="211" t="s">
        <v>10387</v>
      </c>
      <c r="BB228" s="211" t="s">
        <v>10387</v>
      </c>
      <c r="BC228" s="211" t="s">
        <v>248</v>
      </c>
      <c r="BD228" s="211" t="s">
        <v>4788</v>
      </c>
      <c r="BE228" s="211" t="s">
        <v>10387</v>
      </c>
      <c r="BF228" s="211" t="s">
        <v>282</v>
      </c>
      <c r="BG228" s="211" t="s">
        <v>22</v>
      </c>
      <c r="BH228" s="211" t="s">
        <v>282</v>
      </c>
      <c r="BI228" s="211" t="s">
        <v>10390</v>
      </c>
      <c r="BJ228" s="211" t="s">
        <v>16217</v>
      </c>
      <c r="BK228" s="211" t="s">
        <v>10387</v>
      </c>
      <c r="BL228" s="211" t="s">
        <v>282</v>
      </c>
      <c r="BM228" s="211" t="s">
        <v>4788</v>
      </c>
      <c r="BN228" s="211" t="s">
        <v>4884</v>
      </c>
    </row>
    <row r="229" spans="1:66" s="211" customFormat="1" ht="15" customHeight="1" x14ac:dyDescent="0.25">
      <c r="A229" s="211" t="s">
        <v>7158</v>
      </c>
      <c r="B229" s="211" t="s">
        <v>282</v>
      </c>
      <c r="C229" s="211" t="s">
        <v>14037</v>
      </c>
      <c r="D229" s="211" t="s">
        <v>755</v>
      </c>
      <c r="E229" s="211" t="s">
        <v>10933</v>
      </c>
      <c r="F229" s="211" t="s">
        <v>5328</v>
      </c>
      <c r="G229" s="211" t="s">
        <v>216</v>
      </c>
      <c r="H229" s="211" t="s">
        <v>216</v>
      </c>
      <c r="I229" s="211" t="s">
        <v>282</v>
      </c>
      <c r="J229" s="211" t="s">
        <v>216</v>
      </c>
      <c r="K229" s="211" t="s">
        <v>282</v>
      </c>
      <c r="L229" s="211" t="s">
        <v>216</v>
      </c>
      <c r="M229" s="211" t="s">
        <v>282</v>
      </c>
      <c r="N229" s="211" t="s">
        <v>5328</v>
      </c>
      <c r="O229" s="211" t="s">
        <v>261</v>
      </c>
      <c r="P229" s="211" t="s">
        <v>790</v>
      </c>
      <c r="Q229" s="211" t="s">
        <v>282</v>
      </c>
      <c r="R229" s="211" t="s">
        <v>282</v>
      </c>
      <c r="S229" s="211" t="s">
        <v>282</v>
      </c>
      <c r="T229" s="211">
        <v>159</v>
      </c>
      <c r="U229" s="211" t="s">
        <v>183</v>
      </c>
      <c r="V229" s="211" t="s">
        <v>282</v>
      </c>
      <c r="W229" s="211" t="s">
        <v>143</v>
      </c>
      <c r="X229" s="211" t="s">
        <v>10506</v>
      </c>
      <c r="Y229" s="211" t="s">
        <v>395</v>
      </c>
      <c r="Z229" s="211" t="s">
        <v>10498</v>
      </c>
      <c r="AA229" s="211">
        <v>8</v>
      </c>
      <c r="AB229" s="211" t="s">
        <v>194</v>
      </c>
      <c r="AC229" s="211">
        <v>29.97</v>
      </c>
      <c r="AD229" s="211">
        <v>4.0999999999999996</v>
      </c>
      <c r="AE229" s="211" t="s">
        <v>10512</v>
      </c>
      <c r="AF229" s="211" t="s">
        <v>10364</v>
      </c>
      <c r="AG229" s="211" t="s">
        <v>273</v>
      </c>
      <c r="AH229" s="211">
        <v>0</v>
      </c>
      <c r="AI229" s="211" t="s">
        <v>273</v>
      </c>
      <c r="AJ229" s="211" t="s">
        <v>273</v>
      </c>
      <c r="AK229" s="211" t="s">
        <v>14035</v>
      </c>
      <c r="AL229" s="211">
        <v>63</v>
      </c>
      <c r="AM229" s="211" t="s">
        <v>273</v>
      </c>
      <c r="AN229" s="211" t="s">
        <v>273</v>
      </c>
      <c r="AO229" s="211" t="s">
        <v>273</v>
      </c>
      <c r="AP229" s="211" t="s">
        <v>14036</v>
      </c>
      <c r="AQ229" s="211" t="s">
        <v>10385</v>
      </c>
      <c r="AR229" s="211" t="s">
        <v>55</v>
      </c>
      <c r="AS229" s="211" t="s">
        <v>273</v>
      </c>
      <c r="AT229" s="211" t="s">
        <v>10390</v>
      </c>
      <c r="AU229" s="211" t="s">
        <v>10400</v>
      </c>
      <c r="AV229" s="211" t="s">
        <v>10390</v>
      </c>
      <c r="AW229" s="211" t="s">
        <v>4788</v>
      </c>
      <c r="AX229" s="211" t="s">
        <v>4788</v>
      </c>
      <c r="AY229" s="211" t="s">
        <v>4788</v>
      </c>
      <c r="AZ229" s="211" t="s">
        <v>10391</v>
      </c>
      <c r="BA229" s="211" t="s">
        <v>22</v>
      </c>
      <c r="BB229" s="211" t="s">
        <v>10387</v>
      </c>
      <c r="BC229" s="211" t="s">
        <v>10412</v>
      </c>
      <c r="BD229" s="211" t="s">
        <v>4788</v>
      </c>
      <c r="BE229" s="211" t="s">
        <v>22</v>
      </c>
      <c r="BF229" s="211" t="s">
        <v>14038</v>
      </c>
      <c r="BG229" s="211" t="s">
        <v>10387</v>
      </c>
      <c r="BH229" s="211" t="s">
        <v>6977</v>
      </c>
      <c r="BI229" s="211" t="s">
        <v>10391</v>
      </c>
      <c r="BJ229" s="211" t="s">
        <v>14039</v>
      </c>
      <c r="BK229" s="211" t="s">
        <v>55</v>
      </c>
      <c r="BL229" s="211" t="s">
        <v>282</v>
      </c>
      <c r="BM229" s="211" t="s">
        <v>10391</v>
      </c>
      <c r="BN229" s="211" t="s">
        <v>7159</v>
      </c>
    </row>
    <row r="230" spans="1:66" s="211" customFormat="1" ht="15" customHeight="1" x14ac:dyDescent="0.25">
      <c r="A230" s="211" t="s">
        <v>7160</v>
      </c>
      <c r="B230" s="211" t="s">
        <v>282</v>
      </c>
      <c r="C230" s="211" t="s">
        <v>14037</v>
      </c>
      <c r="D230" s="211" t="s">
        <v>755</v>
      </c>
      <c r="E230" s="211" t="s">
        <v>10933</v>
      </c>
      <c r="F230" s="211" t="s">
        <v>5328</v>
      </c>
      <c r="G230" s="211" t="s">
        <v>216</v>
      </c>
      <c r="H230" s="211" t="s">
        <v>216</v>
      </c>
      <c r="I230" s="211" t="s">
        <v>282</v>
      </c>
      <c r="J230" s="211" t="s">
        <v>216</v>
      </c>
      <c r="K230" s="211" t="s">
        <v>282</v>
      </c>
      <c r="L230" s="211" t="s">
        <v>216</v>
      </c>
      <c r="M230" s="211" t="s">
        <v>282</v>
      </c>
      <c r="N230" s="211" t="s">
        <v>5328</v>
      </c>
      <c r="O230" s="211" t="s">
        <v>256</v>
      </c>
      <c r="P230" s="211" t="s">
        <v>790</v>
      </c>
      <c r="Q230" s="211" t="s">
        <v>282</v>
      </c>
      <c r="R230" s="211" t="s">
        <v>282</v>
      </c>
      <c r="S230" s="211" t="s">
        <v>282</v>
      </c>
      <c r="T230" s="211">
        <v>157</v>
      </c>
      <c r="U230" s="211" t="s">
        <v>183</v>
      </c>
      <c r="V230" s="211" t="s">
        <v>282</v>
      </c>
      <c r="W230" s="211" t="s">
        <v>14040</v>
      </c>
      <c r="X230" s="211" t="s">
        <v>10506</v>
      </c>
      <c r="Y230" s="211" t="s">
        <v>395</v>
      </c>
      <c r="Z230" s="211" t="s">
        <v>10498</v>
      </c>
      <c r="AA230" s="211">
        <v>8</v>
      </c>
      <c r="AB230" s="211" t="s">
        <v>194</v>
      </c>
      <c r="AC230" s="211">
        <v>30.65</v>
      </c>
      <c r="AD230" s="211">
        <v>4.0999999999999996</v>
      </c>
      <c r="AE230" s="211" t="s">
        <v>10512</v>
      </c>
      <c r="AF230" s="211" t="s">
        <v>10364</v>
      </c>
      <c r="AG230" s="211" t="s">
        <v>273</v>
      </c>
      <c r="AH230" s="211">
        <v>0</v>
      </c>
      <c r="AI230" s="211" t="s">
        <v>273</v>
      </c>
      <c r="AJ230" s="211" t="s">
        <v>273</v>
      </c>
      <c r="AK230" s="211" t="s">
        <v>14041</v>
      </c>
      <c r="AL230" s="211">
        <v>73</v>
      </c>
      <c r="AM230" s="211" t="s">
        <v>273</v>
      </c>
      <c r="AN230" s="211" t="s">
        <v>273</v>
      </c>
      <c r="AO230" s="211" t="s">
        <v>273</v>
      </c>
      <c r="AP230" s="211" t="s">
        <v>14042</v>
      </c>
      <c r="AQ230" s="211" t="s">
        <v>10385</v>
      </c>
      <c r="AR230" s="211" t="s">
        <v>55</v>
      </c>
      <c r="AS230" s="211" t="s">
        <v>273</v>
      </c>
      <c r="AT230" s="211" t="s">
        <v>10390</v>
      </c>
      <c r="AU230" s="211" t="s">
        <v>10400</v>
      </c>
      <c r="AV230" s="211" t="s">
        <v>10390</v>
      </c>
      <c r="AW230" s="211" t="s">
        <v>4788</v>
      </c>
      <c r="AX230" s="211" t="s">
        <v>4788</v>
      </c>
      <c r="AY230" s="211" t="s">
        <v>4788</v>
      </c>
      <c r="AZ230" s="211" t="s">
        <v>10391</v>
      </c>
      <c r="BA230" s="211" t="s">
        <v>22</v>
      </c>
      <c r="BB230" s="211" t="s">
        <v>10387</v>
      </c>
      <c r="BC230" s="211" t="s">
        <v>10412</v>
      </c>
      <c r="BD230" s="211" t="s">
        <v>4788</v>
      </c>
      <c r="BE230" s="211" t="s">
        <v>22</v>
      </c>
      <c r="BF230" s="211" t="s">
        <v>14043</v>
      </c>
      <c r="BG230" s="211" t="s">
        <v>10387</v>
      </c>
      <c r="BH230" s="211" t="s">
        <v>6977</v>
      </c>
      <c r="BI230" s="211" t="s">
        <v>10391</v>
      </c>
      <c r="BJ230" s="211" t="s">
        <v>14039</v>
      </c>
      <c r="BK230" s="211" t="s">
        <v>55</v>
      </c>
      <c r="BL230" s="211" t="s">
        <v>282</v>
      </c>
      <c r="BM230" s="211" t="s">
        <v>10391</v>
      </c>
      <c r="BN230" s="211" t="s">
        <v>7159</v>
      </c>
    </row>
    <row r="231" spans="1:66" s="211" customFormat="1" ht="15" customHeight="1" x14ac:dyDescent="0.25">
      <c r="A231" s="211" t="s">
        <v>15143</v>
      </c>
      <c r="B231" s="211" t="s">
        <v>282</v>
      </c>
      <c r="C231" s="211" t="s">
        <v>15227</v>
      </c>
      <c r="D231" s="211" t="s">
        <v>14448</v>
      </c>
      <c r="E231" s="211" t="s">
        <v>10933</v>
      </c>
      <c r="F231" s="211" t="s">
        <v>5328</v>
      </c>
      <c r="G231" s="211" t="s">
        <v>216</v>
      </c>
      <c r="H231" s="211" t="s">
        <v>216</v>
      </c>
      <c r="I231" s="211" t="s">
        <v>282</v>
      </c>
      <c r="J231" s="211" t="s">
        <v>216</v>
      </c>
      <c r="K231" s="211" t="s">
        <v>282</v>
      </c>
      <c r="L231" s="211" t="s">
        <v>216</v>
      </c>
      <c r="M231" s="211" t="s">
        <v>282</v>
      </c>
      <c r="N231" s="211" t="s">
        <v>5328</v>
      </c>
      <c r="O231" s="211" t="s">
        <v>256</v>
      </c>
      <c r="P231" s="211" t="s">
        <v>302</v>
      </c>
      <c r="Q231" s="211" t="s">
        <v>282</v>
      </c>
      <c r="R231" s="211" t="s">
        <v>282</v>
      </c>
      <c r="S231" s="211" t="s">
        <v>282</v>
      </c>
      <c r="T231" s="211">
        <v>106</v>
      </c>
      <c r="U231" s="211" t="s">
        <v>183</v>
      </c>
      <c r="V231" s="211" t="s">
        <v>282</v>
      </c>
      <c r="W231" s="211" t="s">
        <v>283</v>
      </c>
      <c r="X231" s="211" t="s">
        <v>10506</v>
      </c>
      <c r="Y231" s="211" t="s">
        <v>11475</v>
      </c>
      <c r="Z231" s="211" t="s">
        <v>10770</v>
      </c>
      <c r="AA231" s="211">
        <v>8</v>
      </c>
      <c r="AB231" s="211" t="s">
        <v>194</v>
      </c>
      <c r="AC231" s="211">
        <v>31.23</v>
      </c>
      <c r="AD231" s="211">
        <v>5.82</v>
      </c>
      <c r="AE231" s="211" t="s">
        <v>10512</v>
      </c>
      <c r="AF231" s="211" t="s">
        <v>10364</v>
      </c>
      <c r="AG231" s="211" t="s">
        <v>273</v>
      </c>
      <c r="AH231" s="211" t="s">
        <v>273</v>
      </c>
      <c r="AI231" s="211" t="s">
        <v>273</v>
      </c>
      <c r="AJ231" s="211" t="s">
        <v>273</v>
      </c>
      <c r="AK231" s="211" t="s">
        <v>15228</v>
      </c>
      <c r="AL231" s="211">
        <v>74</v>
      </c>
      <c r="AM231" s="211" t="s">
        <v>273</v>
      </c>
      <c r="AN231" s="211" t="s">
        <v>273</v>
      </c>
      <c r="AO231" s="211" t="s">
        <v>273</v>
      </c>
      <c r="AP231" s="211" t="s">
        <v>15226</v>
      </c>
      <c r="AQ231" s="211" t="s">
        <v>10385</v>
      </c>
      <c r="AR231" s="211" t="s">
        <v>22</v>
      </c>
      <c r="AS231" s="211" t="s">
        <v>14807</v>
      </c>
      <c r="AT231" s="211" t="s">
        <v>10390</v>
      </c>
      <c r="AU231" s="211" t="s">
        <v>10400</v>
      </c>
      <c r="AV231" s="211" t="s">
        <v>10390</v>
      </c>
      <c r="AW231" s="211" t="s">
        <v>4788</v>
      </c>
      <c r="AX231" s="211" t="s">
        <v>4788</v>
      </c>
      <c r="AY231" s="211" t="s">
        <v>4788</v>
      </c>
      <c r="AZ231" s="211" t="s">
        <v>10390</v>
      </c>
      <c r="BA231" s="211" t="s">
        <v>22</v>
      </c>
      <c r="BB231" s="211" t="s">
        <v>10387</v>
      </c>
      <c r="BC231" s="211" t="s">
        <v>10411</v>
      </c>
      <c r="BD231" s="299" t="s">
        <v>10390</v>
      </c>
      <c r="BE231" s="211" t="s">
        <v>10387</v>
      </c>
      <c r="BF231" s="211" t="s">
        <v>282</v>
      </c>
      <c r="BG231" s="211" t="s">
        <v>22</v>
      </c>
      <c r="BH231" s="211" t="s">
        <v>15230</v>
      </c>
      <c r="BI231" s="211" t="s">
        <v>4788</v>
      </c>
      <c r="BJ231" s="211" t="s">
        <v>14140</v>
      </c>
      <c r="BK231" s="211" t="s">
        <v>10387</v>
      </c>
      <c r="BL231" s="211" t="s">
        <v>282</v>
      </c>
      <c r="BM231" s="211" t="s">
        <v>10391</v>
      </c>
      <c r="BN231" s="211" t="s">
        <v>15144</v>
      </c>
    </row>
    <row r="232" spans="1:66" s="211" customFormat="1" ht="15" customHeight="1" x14ac:dyDescent="0.25">
      <c r="A232" s="211" t="s">
        <v>8236</v>
      </c>
      <c r="B232" s="211" t="s">
        <v>282</v>
      </c>
      <c r="C232" s="211" t="s">
        <v>14046</v>
      </c>
      <c r="D232" s="211" t="s">
        <v>7848</v>
      </c>
      <c r="E232" s="211" t="s">
        <v>10933</v>
      </c>
      <c r="F232" s="211" t="s">
        <v>5328</v>
      </c>
      <c r="G232" s="211" t="s">
        <v>216</v>
      </c>
      <c r="H232" s="211" t="s">
        <v>216</v>
      </c>
      <c r="I232" s="211" t="s">
        <v>282</v>
      </c>
      <c r="J232" s="211" t="s">
        <v>216</v>
      </c>
      <c r="K232" s="211" t="s">
        <v>282</v>
      </c>
      <c r="L232" s="211" t="s">
        <v>216</v>
      </c>
      <c r="M232" s="211" t="s">
        <v>282</v>
      </c>
      <c r="N232" s="211" t="s">
        <v>5328</v>
      </c>
      <c r="O232" s="211" t="s">
        <v>255</v>
      </c>
      <c r="P232" s="211" t="s">
        <v>790</v>
      </c>
      <c r="Q232" s="211" t="s">
        <v>282</v>
      </c>
      <c r="R232" s="211" t="s">
        <v>282</v>
      </c>
      <c r="S232" s="211" t="s">
        <v>282</v>
      </c>
      <c r="T232" s="211">
        <v>83</v>
      </c>
      <c r="U232" s="211" t="s">
        <v>183</v>
      </c>
      <c r="V232" s="211" t="s">
        <v>282</v>
      </c>
      <c r="W232" s="211" t="s">
        <v>11802</v>
      </c>
      <c r="X232" s="211" t="s">
        <v>10506</v>
      </c>
      <c r="Y232" s="211" t="s">
        <v>395</v>
      </c>
      <c r="Z232" s="211" t="s">
        <v>10498</v>
      </c>
      <c r="AA232" s="211">
        <v>24</v>
      </c>
      <c r="AB232" s="211" t="s">
        <v>194</v>
      </c>
      <c r="AC232" s="211">
        <v>22.56</v>
      </c>
      <c r="AD232" s="211">
        <v>7.39</v>
      </c>
      <c r="AE232" s="211" t="s">
        <v>10512</v>
      </c>
      <c r="AF232" s="211" t="s">
        <v>10364</v>
      </c>
      <c r="AG232" s="211" t="s">
        <v>273</v>
      </c>
      <c r="AH232" s="211" t="s">
        <v>273</v>
      </c>
      <c r="AI232" s="211" t="s">
        <v>273</v>
      </c>
      <c r="AJ232" s="211" t="s">
        <v>14048</v>
      </c>
      <c r="AK232" s="211" t="s">
        <v>14047</v>
      </c>
      <c r="AL232" s="211">
        <v>47</v>
      </c>
      <c r="AM232" s="211" t="s">
        <v>273</v>
      </c>
      <c r="AN232" s="211" t="s">
        <v>273</v>
      </c>
      <c r="AO232" s="211" t="s">
        <v>273</v>
      </c>
      <c r="AP232" s="211" t="s">
        <v>14044</v>
      </c>
      <c r="AQ232" s="211" t="s">
        <v>10385</v>
      </c>
      <c r="AR232" s="211" t="s">
        <v>22</v>
      </c>
      <c r="AS232" s="211" t="s">
        <v>14045</v>
      </c>
      <c r="AT232" s="211" t="s">
        <v>10390</v>
      </c>
      <c r="AU232" s="211" t="s">
        <v>10396</v>
      </c>
      <c r="AV232" s="211" t="s">
        <v>4788</v>
      </c>
      <c r="AW232" s="211" t="s">
        <v>4788</v>
      </c>
      <c r="AX232" s="211" t="s">
        <v>4788</v>
      </c>
      <c r="AY232" s="211" t="s">
        <v>4788</v>
      </c>
      <c r="AZ232" s="211" t="s">
        <v>10390</v>
      </c>
      <c r="BA232" s="211" t="s">
        <v>22</v>
      </c>
      <c r="BB232" s="211" t="s">
        <v>10387</v>
      </c>
      <c r="BC232" s="211" t="s">
        <v>248</v>
      </c>
      <c r="BD232" s="211" t="s">
        <v>4788</v>
      </c>
      <c r="BE232" s="211" t="s">
        <v>10387</v>
      </c>
      <c r="BF232" s="211" t="s">
        <v>282</v>
      </c>
      <c r="BG232" s="211" t="s">
        <v>10387</v>
      </c>
      <c r="BH232" s="211" t="s">
        <v>14049</v>
      </c>
      <c r="BI232" s="211" t="s">
        <v>10391</v>
      </c>
      <c r="BJ232" s="211" t="s">
        <v>273</v>
      </c>
      <c r="BK232" s="211" t="s">
        <v>10387</v>
      </c>
      <c r="BL232" s="211" t="s">
        <v>282</v>
      </c>
      <c r="BM232" s="211" t="s">
        <v>10390</v>
      </c>
      <c r="BN232" s="211" t="s">
        <v>8237</v>
      </c>
    </row>
    <row r="233" spans="1:66" s="211" customFormat="1" ht="15" customHeight="1" x14ac:dyDescent="0.25">
      <c r="A233" s="211" t="s">
        <v>2518</v>
      </c>
      <c r="B233" s="211" t="s">
        <v>4976</v>
      </c>
      <c r="C233" s="211" t="s">
        <v>17764</v>
      </c>
      <c r="D233" s="211" t="s">
        <v>443</v>
      </c>
      <c r="E233" s="211" t="s">
        <v>10933</v>
      </c>
      <c r="F233" s="211" t="s">
        <v>5328</v>
      </c>
      <c r="G233" s="211" t="s">
        <v>216</v>
      </c>
      <c r="H233" s="211" t="s">
        <v>216</v>
      </c>
      <c r="I233" s="211" t="s">
        <v>282</v>
      </c>
      <c r="J233" s="211" t="s">
        <v>216</v>
      </c>
      <c r="K233" s="211" t="s">
        <v>282</v>
      </c>
      <c r="L233" s="211" t="s">
        <v>216</v>
      </c>
      <c r="M233" s="211" t="s">
        <v>282</v>
      </c>
      <c r="N233" s="211" t="s">
        <v>5328</v>
      </c>
      <c r="O233" s="211" t="s">
        <v>258</v>
      </c>
      <c r="P233" s="211" t="s">
        <v>790</v>
      </c>
      <c r="Q233" s="211" t="s">
        <v>282</v>
      </c>
      <c r="R233" s="211" t="s">
        <v>282</v>
      </c>
      <c r="S233" s="211" t="s">
        <v>282</v>
      </c>
      <c r="T233" s="211">
        <v>93</v>
      </c>
      <c r="U233" s="211" t="s">
        <v>183</v>
      </c>
      <c r="V233" s="211" t="s">
        <v>282</v>
      </c>
      <c r="W233" s="211" t="s">
        <v>11721</v>
      </c>
      <c r="X233" s="211" t="s">
        <v>10506</v>
      </c>
      <c r="Y233" s="211" t="s">
        <v>893</v>
      </c>
      <c r="Z233" s="211" t="s">
        <v>10498</v>
      </c>
      <c r="AA233" s="211">
        <v>4</v>
      </c>
      <c r="AB233" s="211" t="s">
        <v>299</v>
      </c>
      <c r="AC233" s="211">
        <v>28.51</v>
      </c>
      <c r="AD233" s="211">
        <v>4.01</v>
      </c>
      <c r="AE233" s="211" t="s">
        <v>10512</v>
      </c>
      <c r="AF233" s="211" t="s">
        <v>10364</v>
      </c>
      <c r="AG233" s="211" t="s">
        <v>273</v>
      </c>
      <c r="AH233" s="211" t="s">
        <v>273</v>
      </c>
      <c r="AI233" s="211" t="s">
        <v>273</v>
      </c>
      <c r="AJ233" s="211" t="s">
        <v>17763</v>
      </c>
      <c r="AK233" s="211" t="s">
        <v>14239</v>
      </c>
      <c r="AL233" s="211">
        <v>85</v>
      </c>
      <c r="AM233" s="211" t="s">
        <v>273</v>
      </c>
      <c r="AN233" s="211" t="s">
        <v>273</v>
      </c>
      <c r="AO233" s="211" t="s">
        <v>273</v>
      </c>
      <c r="AP233" s="211" t="s">
        <v>17765</v>
      </c>
      <c r="AQ233" s="211" t="s">
        <v>10385</v>
      </c>
      <c r="AR233" s="211" t="s">
        <v>22</v>
      </c>
      <c r="AS233" s="211" t="s">
        <v>14807</v>
      </c>
      <c r="AT233" s="211" t="s">
        <v>10390</v>
      </c>
      <c r="AU233" s="211" t="s">
        <v>10400</v>
      </c>
      <c r="AV233" s="211" t="s">
        <v>10390</v>
      </c>
      <c r="AW233" s="211" t="s">
        <v>4788</v>
      </c>
      <c r="AX233" s="211" t="s">
        <v>4788</v>
      </c>
      <c r="AY233" s="211" t="s">
        <v>4788</v>
      </c>
      <c r="AZ233" s="211" t="s">
        <v>10390</v>
      </c>
      <c r="BA233" s="211" t="s">
        <v>22</v>
      </c>
      <c r="BB233" s="211" t="s">
        <v>22</v>
      </c>
      <c r="BC233" s="211" t="s">
        <v>248</v>
      </c>
      <c r="BD233" s="211" t="s">
        <v>10391</v>
      </c>
      <c r="BE233" s="211" t="s">
        <v>10387</v>
      </c>
      <c r="BF233" s="211" t="s">
        <v>282</v>
      </c>
      <c r="BG233" s="211" t="s">
        <v>10387</v>
      </c>
      <c r="BH233" s="211" t="s">
        <v>17767</v>
      </c>
      <c r="BI233" s="211" t="s">
        <v>10391</v>
      </c>
      <c r="BJ233" s="211" t="s">
        <v>13475</v>
      </c>
      <c r="BK233" s="211" t="s">
        <v>22</v>
      </c>
      <c r="BL233" s="211" t="s">
        <v>13185</v>
      </c>
      <c r="BM233" s="211" t="s">
        <v>10391</v>
      </c>
      <c r="BN233" s="211" t="s">
        <v>2519</v>
      </c>
    </row>
    <row r="234" spans="1:66" s="211" customFormat="1" ht="15" customHeight="1" x14ac:dyDescent="0.25">
      <c r="A234" s="211" t="s">
        <v>2520</v>
      </c>
      <c r="B234" s="211" t="s">
        <v>2521</v>
      </c>
      <c r="C234" s="211" t="s">
        <v>14056</v>
      </c>
      <c r="D234" s="211" t="s">
        <v>443</v>
      </c>
      <c r="E234" s="211" t="s">
        <v>10933</v>
      </c>
      <c r="F234" s="211" t="s">
        <v>5328</v>
      </c>
      <c r="G234" s="211" t="s">
        <v>216</v>
      </c>
      <c r="H234" s="211" t="s">
        <v>216</v>
      </c>
      <c r="I234" s="211" t="s">
        <v>282</v>
      </c>
      <c r="J234" s="211" t="s">
        <v>216</v>
      </c>
      <c r="K234" s="211" t="s">
        <v>282</v>
      </c>
      <c r="L234" s="211" t="s">
        <v>216</v>
      </c>
      <c r="M234" s="211" t="s">
        <v>282</v>
      </c>
      <c r="N234" s="211" t="s">
        <v>5328</v>
      </c>
      <c r="O234" s="211" t="s">
        <v>266</v>
      </c>
      <c r="P234" s="211" t="s">
        <v>258</v>
      </c>
      <c r="Q234" s="211" t="s">
        <v>282</v>
      </c>
      <c r="R234" s="211" t="s">
        <v>282</v>
      </c>
      <c r="S234" s="211" t="s">
        <v>282</v>
      </c>
      <c r="T234" s="211">
        <v>157</v>
      </c>
      <c r="U234" s="211" t="s">
        <v>183</v>
      </c>
      <c r="V234" s="211" t="s">
        <v>282</v>
      </c>
      <c r="W234" s="211" t="s">
        <v>14051</v>
      </c>
      <c r="X234" s="211" t="s">
        <v>10506</v>
      </c>
      <c r="Y234" s="211" t="s">
        <v>893</v>
      </c>
      <c r="Z234" s="211" t="s">
        <v>10498</v>
      </c>
      <c r="AA234" s="211">
        <v>8</v>
      </c>
      <c r="AB234" s="211" t="s">
        <v>194</v>
      </c>
      <c r="AC234" s="211">
        <v>34.35</v>
      </c>
      <c r="AD234" s="211">
        <v>5.49</v>
      </c>
      <c r="AE234" s="211" t="s">
        <v>10512</v>
      </c>
      <c r="AF234" s="211" t="s">
        <v>10364</v>
      </c>
      <c r="AG234" s="211" t="s">
        <v>273</v>
      </c>
      <c r="AH234" s="211" t="s">
        <v>273</v>
      </c>
      <c r="AI234" s="211" t="s">
        <v>273</v>
      </c>
      <c r="AJ234" s="211" t="s">
        <v>14061</v>
      </c>
      <c r="AK234" s="211" t="s">
        <v>14060</v>
      </c>
      <c r="AL234" s="211">
        <v>66</v>
      </c>
      <c r="AM234" s="211" t="s">
        <v>273</v>
      </c>
      <c r="AN234" s="211" t="s">
        <v>273</v>
      </c>
      <c r="AO234" s="211" t="s">
        <v>273</v>
      </c>
      <c r="AP234" s="211" t="s">
        <v>14052</v>
      </c>
      <c r="AQ234" s="211" t="s">
        <v>10385</v>
      </c>
      <c r="AR234" s="211" t="s">
        <v>22</v>
      </c>
      <c r="AS234" s="211" t="s">
        <v>14057</v>
      </c>
      <c r="AT234" s="211" t="s">
        <v>10390</v>
      </c>
      <c r="AU234" s="211" t="s">
        <v>10394</v>
      </c>
      <c r="AV234" s="211" t="s">
        <v>4788</v>
      </c>
      <c r="AW234" s="211" t="s">
        <v>4788</v>
      </c>
      <c r="AX234" s="211" t="s">
        <v>4788</v>
      </c>
      <c r="AY234" s="211" t="s">
        <v>4788</v>
      </c>
      <c r="AZ234" s="211" t="s">
        <v>10390</v>
      </c>
      <c r="BA234" s="211" t="s">
        <v>22</v>
      </c>
      <c r="BB234" s="211" t="s">
        <v>10387</v>
      </c>
      <c r="BC234" s="211" t="s">
        <v>10412</v>
      </c>
      <c r="BD234" s="211" t="s">
        <v>4788</v>
      </c>
      <c r="BE234" s="211" t="s">
        <v>10387</v>
      </c>
      <c r="BF234" s="211" t="s">
        <v>282</v>
      </c>
      <c r="BG234" s="211" t="s">
        <v>10387</v>
      </c>
      <c r="BH234" s="211" t="s">
        <v>14064</v>
      </c>
      <c r="BI234" s="211" t="s">
        <v>10391</v>
      </c>
      <c r="BJ234" s="211" t="s">
        <v>14062</v>
      </c>
      <c r="BK234" s="211" t="s">
        <v>22</v>
      </c>
      <c r="BL234" s="211" t="s">
        <v>11477</v>
      </c>
      <c r="BM234" s="211" t="s">
        <v>10391</v>
      </c>
      <c r="BN234" s="211" t="s">
        <v>2522</v>
      </c>
    </row>
    <row r="235" spans="1:66" s="211" customFormat="1" ht="15" customHeight="1" x14ac:dyDescent="0.25">
      <c r="A235" s="211" t="s">
        <v>9701</v>
      </c>
      <c r="B235" s="211" t="s">
        <v>282</v>
      </c>
      <c r="C235" s="211" t="s">
        <v>17768</v>
      </c>
      <c r="D235" s="211" t="s">
        <v>8944</v>
      </c>
      <c r="E235" s="211" t="s">
        <v>10933</v>
      </c>
      <c r="F235" s="211" t="s">
        <v>5328</v>
      </c>
      <c r="G235" s="211" t="s">
        <v>216</v>
      </c>
      <c r="H235" s="211" t="s">
        <v>216</v>
      </c>
      <c r="I235" s="211" t="s">
        <v>282</v>
      </c>
      <c r="J235" s="211" t="s">
        <v>216</v>
      </c>
      <c r="K235" s="211" t="s">
        <v>282</v>
      </c>
      <c r="L235" s="211" t="s">
        <v>216</v>
      </c>
      <c r="M235" s="211" t="s">
        <v>282</v>
      </c>
      <c r="N235" s="211" t="s">
        <v>5328</v>
      </c>
      <c r="O235" s="211" t="s">
        <v>10475</v>
      </c>
      <c r="P235" s="211" t="s">
        <v>306</v>
      </c>
      <c r="Q235" s="211" t="s">
        <v>282</v>
      </c>
      <c r="R235" s="211" t="s">
        <v>282</v>
      </c>
      <c r="S235" s="211" t="s">
        <v>282</v>
      </c>
      <c r="T235" s="211">
        <v>70</v>
      </c>
      <c r="U235" s="211" t="s">
        <v>183</v>
      </c>
      <c r="V235" s="211" t="s">
        <v>282</v>
      </c>
      <c r="W235" s="211" t="s">
        <v>11789</v>
      </c>
      <c r="X235" s="211" t="s">
        <v>10506</v>
      </c>
      <c r="Y235" s="211" t="s">
        <v>893</v>
      </c>
      <c r="Z235" s="211" t="s">
        <v>10498</v>
      </c>
      <c r="AA235" s="211">
        <v>8</v>
      </c>
      <c r="AB235" s="211" t="s">
        <v>299</v>
      </c>
      <c r="AC235" s="211">
        <v>25.9</v>
      </c>
      <c r="AD235" s="211">
        <v>4</v>
      </c>
      <c r="AE235" s="211" t="s">
        <v>10512</v>
      </c>
      <c r="AF235" s="211" t="s">
        <v>10364</v>
      </c>
      <c r="AG235" s="211" t="s">
        <v>273</v>
      </c>
      <c r="AH235" s="211" t="s">
        <v>273</v>
      </c>
      <c r="AI235" s="211" t="s">
        <v>273</v>
      </c>
      <c r="AJ235" s="211" t="s">
        <v>273</v>
      </c>
      <c r="AK235" s="211" t="s">
        <v>14065</v>
      </c>
      <c r="AL235" s="211">
        <v>70</v>
      </c>
      <c r="AM235" s="211" t="s">
        <v>273</v>
      </c>
      <c r="AN235" s="211" t="s">
        <v>273</v>
      </c>
      <c r="AO235" s="211" t="s">
        <v>273</v>
      </c>
      <c r="AP235" s="211" t="s">
        <v>14069</v>
      </c>
      <c r="AQ235" s="211" t="s">
        <v>10385</v>
      </c>
      <c r="AR235" s="211" t="s">
        <v>55</v>
      </c>
      <c r="AS235" s="211" t="s">
        <v>14070</v>
      </c>
      <c r="AT235" s="211" t="s">
        <v>10390</v>
      </c>
      <c r="AU235" s="211" t="s">
        <v>10400</v>
      </c>
      <c r="AV235" s="211" t="s">
        <v>10390</v>
      </c>
      <c r="AW235" s="211" t="s">
        <v>10391</v>
      </c>
      <c r="AX235" s="211" t="s">
        <v>10391</v>
      </c>
      <c r="AY235" s="211" t="s">
        <v>10391</v>
      </c>
      <c r="AZ235" s="211" t="s">
        <v>10390</v>
      </c>
      <c r="BA235" s="211" t="s">
        <v>10408</v>
      </c>
      <c r="BB235" s="211" t="s">
        <v>10408</v>
      </c>
      <c r="BC235" s="211" t="s">
        <v>248</v>
      </c>
      <c r="BD235" s="211" t="s">
        <v>10390</v>
      </c>
      <c r="BE235" s="211" t="s">
        <v>10387</v>
      </c>
      <c r="BF235" s="211" t="s">
        <v>282</v>
      </c>
      <c r="BG235" s="211" t="s">
        <v>10387</v>
      </c>
      <c r="BH235" s="211" t="s">
        <v>14071</v>
      </c>
      <c r="BI235" s="211" t="s">
        <v>10391</v>
      </c>
      <c r="BJ235" s="211" t="s">
        <v>273</v>
      </c>
      <c r="BK235" s="211" t="s">
        <v>10387</v>
      </c>
      <c r="BL235" s="211" t="s">
        <v>282</v>
      </c>
      <c r="BM235" s="211" t="s">
        <v>10390</v>
      </c>
      <c r="BN235" s="211" t="s">
        <v>9702</v>
      </c>
    </row>
    <row r="236" spans="1:66" s="211" customFormat="1" ht="15" customHeight="1" x14ac:dyDescent="0.25">
      <c r="A236" s="211" t="s">
        <v>2525</v>
      </c>
      <c r="B236" s="211" t="s">
        <v>2526</v>
      </c>
      <c r="C236" s="211" t="s">
        <v>282</v>
      </c>
      <c r="D236" s="211" t="s">
        <v>443</v>
      </c>
      <c r="E236" s="211" t="s">
        <v>12994</v>
      </c>
      <c r="F236" s="211" t="s">
        <v>5328</v>
      </c>
      <c r="G236" s="211" t="s">
        <v>216</v>
      </c>
      <c r="H236" s="211" t="s">
        <v>216</v>
      </c>
      <c r="I236" s="211" t="s">
        <v>282</v>
      </c>
      <c r="J236" s="211" t="s">
        <v>216</v>
      </c>
      <c r="K236" s="211" t="s">
        <v>282</v>
      </c>
      <c r="L236" s="211" t="s">
        <v>216</v>
      </c>
      <c r="M236" s="211" t="s">
        <v>282</v>
      </c>
      <c r="N236" s="211" t="s">
        <v>5328</v>
      </c>
      <c r="O236" s="211" t="s">
        <v>256</v>
      </c>
      <c r="P236" s="211" t="s">
        <v>845</v>
      </c>
      <c r="Q236" s="211" t="s">
        <v>282</v>
      </c>
      <c r="R236" s="211" t="s">
        <v>282</v>
      </c>
      <c r="S236" s="211" t="s">
        <v>282</v>
      </c>
      <c r="T236" s="211">
        <v>79</v>
      </c>
      <c r="U236" s="211" t="s">
        <v>183</v>
      </c>
      <c r="V236" s="211" t="s">
        <v>282</v>
      </c>
      <c r="W236" s="211" t="s">
        <v>11721</v>
      </c>
      <c r="X236" s="211" t="s">
        <v>273</v>
      </c>
      <c r="Y236" s="211" t="s">
        <v>273</v>
      </c>
      <c r="Z236" s="211" t="s">
        <v>10770</v>
      </c>
      <c r="AA236" s="211">
        <v>6</v>
      </c>
      <c r="AB236" s="211" t="s">
        <v>299</v>
      </c>
      <c r="AC236" s="211">
        <v>27.7</v>
      </c>
      <c r="AD236" s="211" t="s">
        <v>273</v>
      </c>
      <c r="AE236" s="211" t="s">
        <v>10512</v>
      </c>
      <c r="AF236" s="211" t="s">
        <v>10364</v>
      </c>
      <c r="AG236" s="211">
        <v>0.74</v>
      </c>
      <c r="AH236" s="211" t="s">
        <v>273</v>
      </c>
      <c r="AI236" s="211">
        <v>2.74</v>
      </c>
      <c r="AJ236" s="211" t="s">
        <v>273</v>
      </c>
      <c r="AK236" s="211" t="s">
        <v>14074</v>
      </c>
      <c r="AL236" s="211">
        <v>70</v>
      </c>
      <c r="AM236" s="211" t="s">
        <v>273</v>
      </c>
      <c r="AN236" s="211" t="s">
        <v>273</v>
      </c>
      <c r="AO236" s="211" t="s">
        <v>273</v>
      </c>
      <c r="AP236" s="211" t="s">
        <v>14072</v>
      </c>
      <c r="AQ236" s="211" t="s">
        <v>10385</v>
      </c>
      <c r="AR236" s="211" t="s">
        <v>22</v>
      </c>
      <c r="AS236" s="211" t="s">
        <v>13139</v>
      </c>
      <c r="AT236" s="211" t="s">
        <v>10390</v>
      </c>
      <c r="AU236" s="211" t="s">
        <v>10400</v>
      </c>
      <c r="AV236" s="211" t="s">
        <v>10390</v>
      </c>
      <c r="AW236" s="211" t="s">
        <v>4788</v>
      </c>
      <c r="AX236" s="211" t="s">
        <v>4788</v>
      </c>
      <c r="AY236" s="211" t="s">
        <v>4788</v>
      </c>
      <c r="AZ236" s="211" t="s">
        <v>10390</v>
      </c>
      <c r="BA236" s="211" t="s">
        <v>22</v>
      </c>
      <c r="BB236" s="211" t="s">
        <v>10387</v>
      </c>
      <c r="BC236" s="211" t="s">
        <v>248</v>
      </c>
      <c r="BD236" s="211" t="s">
        <v>4788</v>
      </c>
      <c r="BE236" s="211" t="s">
        <v>10387</v>
      </c>
      <c r="BF236" s="211" t="s">
        <v>282</v>
      </c>
      <c r="BG236" s="211" t="s">
        <v>10387</v>
      </c>
      <c r="BH236" s="211" t="s">
        <v>11166</v>
      </c>
      <c r="BI236" s="211" t="s">
        <v>10391</v>
      </c>
      <c r="BJ236" s="211" t="s">
        <v>273</v>
      </c>
      <c r="BK236" s="211" t="s">
        <v>22</v>
      </c>
      <c r="BL236" s="211">
        <v>1</v>
      </c>
      <c r="BM236" s="211" t="s">
        <v>10391</v>
      </c>
      <c r="BN236" s="211" t="s">
        <v>2528</v>
      </c>
    </row>
    <row r="237" spans="1:66" s="211" customFormat="1" ht="15" hidden="1" customHeight="1" x14ac:dyDescent="0.25">
      <c r="A237" s="211" t="s">
        <v>8242</v>
      </c>
      <c r="B237" s="211" t="s">
        <v>282</v>
      </c>
      <c r="C237" s="211" t="s">
        <v>282</v>
      </c>
      <c r="D237" s="211" t="s">
        <v>7848</v>
      </c>
      <c r="E237" s="211" t="s">
        <v>10933</v>
      </c>
      <c r="F237" s="211" t="s">
        <v>5328</v>
      </c>
      <c r="G237" s="211" t="s">
        <v>5328</v>
      </c>
      <c r="H237" s="211" t="s">
        <v>5328</v>
      </c>
      <c r="I237" s="211" t="s">
        <v>5803</v>
      </c>
      <c r="J237" s="211" t="s">
        <v>216</v>
      </c>
      <c r="K237" s="211" t="s">
        <v>282</v>
      </c>
      <c r="L237" s="211" t="s">
        <v>216</v>
      </c>
      <c r="M237" s="211" t="s">
        <v>282</v>
      </c>
      <c r="N237" s="211" t="s">
        <v>5328</v>
      </c>
      <c r="O237" s="149" t="s">
        <v>9642</v>
      </c>
      <c r="P237" s="211" t="s">
        <v>310</v>
      </c>
      <c r="Q237" s="211" t="s">
        <v>282</v>
      </c>
      <c r="R237" s="211" t="s">
        <v>282</v>
      </c>
      <c r="S237" s="211" t="s">
        <v>282</v>
      </c>
      <c r="T237" s="211">
        <v>85</v>
      </c>
      <c r="U237" s="211" t="s">
        <v>183</v>
      </c>
      <c r="V237" s="211" t="s">
        <v>282</v>
      </c>
      <c r="W237" s="211" t="s">
        <v>11789</v>
      </c>
      <c r="X237" s="211" t="s">
        <v>273</v>
      </c>
      <c r="Y237" s="211" t="s">
        <v>395</v>
      </c>
      <c r="Z237" s="211" t="s">
        <v>10498</v>
      </c>
      <c r="AA237" s="211">
        <v>8</v>
      </c>
      <c r="AB237" s="211" t="s">
        <v>435</v>
      </c>
      <c r="AC237" s="211">
        <v>16.37</v>
      </c>
      <c r="AD237" s="211">
        <v>4.45</v>
      </c>
      <c r="AE237" s="211" t="s">
        <v>10499</v>
      </c>
      <c r="AF237" s="211" t="s">
        <v>10365</v>
      </c>
      <c r="AG237" s="211" t="s">
        <v>273</v>
      </c>
      <c r="AH237" s="211" t="s">
        <v>273</v>
      </c>
      <c r="AI237" s="211" t="s">
        <v>273</v>
      </c>
      <c r="AJ237" s="211" t="s">
        <v>273</v>
      </c>
      <c r="AK237" s="211" t="s">
        <v>14080</v>
      </c>
      <c r="AL237" s="211">
        <v>95</v>
      </c>
      <c r="AM237" s="211" t="s">
        <v>273</v>
      </c>
      <c r="AN237" s="211" t="s">
        <v>273</v>
      </c>
      <c r="AO237" s="211" t="s">
        <v>273</v>
      </c>
      <c r="AP237" s="211" t="s">
        <v>14076</v>
      </c>
      <c r="AQ237" s="211" t="s">
        <v>10385</v>
      </c>
      <c r="AR237" s="211" t="s">
        <v>22</v>
      </c>
      <c r="AS237" s="211" t="s">
        <v>11423</v>
      </c>
      <c r="AT237" s="211" t="s">
        <v>10390</v>
      </c>
      <c r="AU237" s="211" t="s">
        <v>10400</v>
      </c>
      <c r="AV237" s="211" t="s">
        <v>10390</v>
      </c>
      <c r="AW237" s="211" t="s">
        <v>10391</v>
      </c>
      <c r="AX237" s="211" t="s">
        <v>10391</v>
      </c>
      <c r="AY237" s="211" t="s">
        <v>10391</v>
      </c>
      <c r="AZ237" s="211" t="s">
        <v>10390</v>
      </c>
      <c r="BA237" s="211" t="s">
        <v>10387</v>
      </c>
      <c r="BB237" s="211" t="s">
        <v>10387</v>
      </c>
      <c r="BC237" s="211" t="s">
        <v>10411</v>
      </c>
      <c r="BD237" s="211" t="s">
        <v>4788</v>
      </c>
      <c r="BE237" s="211" t="s">
        <v>10387</v>
      </c>
      <c r="BF237" s="211" t="s">
        <v>282</v>
      </c>
      <c r="BG237" s="211" t="s">
        <v>22</v>
      </c>
      <c r="BH237" s="211" t="s">
        <v>282</v>
      </c>
      <c r="BI237" s="211" t="s">
        <v>10390</v>
      </c>
      <c r="BJ237" s="211" t="s">
        <v>273</v>
      </c>
      <c r="BK237" s="211" t="s">
        <v>10387</v>
      </c>
      <c r="BL237" s="211" t="s">
        <v>282</v>
      </c>
      <c r="BM237" s="211" t="s">
        <v>10390</v>
      </c>
      <c r="BN237" s="211" t="s">
        <v>8243</v>
      </c>
    </row>
    <row r="238" spans="1:66" s="211" customFormat="1" ht="15" customHeight="1" x14ac:dyDescent="0.25">
      <c r="A238" s="211" t="s">
        <v>2551</v>
      </c>
      <c r="B238" s="143" t="s">
        <v>2552</v>
      </c>
      <c r="C238" s="143" t="s">
        <v>14081</v>
      </c>
      <c r="D238" s="211" t="s">
        <v>443</v>
      </c>
      <c r="E238" s="211" t="s">
        <v>10933</v>
      </c>
      <c r="F238" s="143" t="s">
        <v>5328</v>
      </c>
      <c r="G238" s="143" t="s">
        <v>216</v>
      </c>
      <c r="H238" s="143" t="s">
        <v>216</v>
      </c>
      <c r="I238" s="143" t="s">
        <v>282</v>
      </c>
      <c r="J238" s="143" t="s">
        <v>216</v>
      </c>
      <c r="K238" s="143" t="s">
        <v>282</v>
      </c>
      <c r="L238" s="143" t="s">
        <v>216</v>
      </c>
      <c r="M238" s="143" t="s">
        <v>282</v>
      </c>
      <c r="N238" s="143" t="s">
        <v>5328</v>
      </c>
      <c r="O238" s="211" t="s">
        <v>258</v>
      </c>
      <c r="P238" s="211" t="s">
        <v>256</v>
      </c>
      <c r="Q238" s="211" t="s">
        <v>282</v>
      </c>
      <c r="R238" s="211" t="s">
        <v>282</v>
      </c>
      <c r="S238" s="211" t="s">
        <v>282</v>
      </c>
      <c r="T238" s="211">
        <v>241</v>
      </c>
      <c r="U238" s="211" t="s">
        <v>183</v>
      </c>
      <c r="V238" s="211" t="s">
        <v>282</v>
      </c>
      <c r="W238" s="211" t="s">
        <v>12903</v>
      </c>
      <c r="X238" s="211" t="s">
        <v>10506</v>
      </c>
      <c r="Y238" s="211" t="s">
        <v>395</v>
      </c>
      <c r="Z238" s="211" t="s">
        <v>10498</v>
      </c>
      <c r="AA238" s="211">
        <v>8</v>
      </c>
      <c r="AB238" s="211" t="s">
        <v>299</v>
      </c>
      <c r="AC238" s="211">
        <v>26.6</v>
      </c>
      <c r="AD238" s="211" t="s">
        <v>273</v>
      </c>
      <c r="AE238" s="211" t="s">
        <v>10512</v>
      </c>
      <c r="AF238" s="211" t="s">
        <v>10364</v>
      </c>
      <c r="AG238" s="211" t="s">
        <v>273</v>
      </c>
      <c r="AH238" s="211" t="s">
        <v>273</v>
      </c>
      <c r="AI238" s="211" t="s">
        <v>273</v>
      </c>
      <c r="AJ238" s="211" t="s">
        <v>273</v>
      </c>
      <c r="AK238" s="211" t="s">
        <v>273</v>
      </c>
      <c r="AL238" s="211" t="s">
        <v>273</v>
      </c>
      <c r="AM238" s="211" t="s">
        <v>273</v>
      </c>
      <c r="AN238" s="211" t="s">
        <v>273</v>
      </c>
      <c r="AO238" s="211" t="s">
        <v>273</v>
      </c>
      <c r="AP238" s="211" t="s">
        <v>14082</v>
      </c>
      <c r="AQ238" s="211" t="s">
        <v>10385</v>
      </c>
      <c r="AR238" s="211" t="s">
        <v>55</v>
      </c>
      <c r="AS238" s="211" t="s">
        <v>273</v>
      </c>
      <c r="AT238" s="211" t="s">
        <v>10390</v>
      </c>
      <c r="AU238" s="211" t="s">
        <v>10400</v>
      </c>
      <c r="AV238" s="211" t="s">
        <v>10390</v>
      </c>
      <c r="AW238" s="211" t="s">
        <v>4788</v>
      </c>
      <c r="AX238" s="211" t="s">
        <v>4788</v>
      </c>
      <c r="AY238" s="211" t="s">
        <v>4788</v>
      </c>
      <c r="AZ238" s="211" t="s">
        <v>10390</v>
      </c>
      <c r="BA238" s="211" t="s">
        <v>10408</v>
      </c>
      <c r="BB238" s="211" t="s">
        <v>10408</v>
      </c>
      <c r="BC238" s="211" t="s">
        <v>248</v>
      </c>
      <c r="BD238" s="211" t="s">
        <v>10390</v>
      </c>
      <c r="BE238" s="211" t="s">
        <v>10387</v>
      </c>
      <c r="BF238" s="211" t="s">
        <v>282</v>
      </c>
      <c r="BG238" s="211" t="s">
        <v>10387</v>
      </c>
      <c r="BH238" s="211" t="s">
        <v>14071</v>
      </c>
      <c r="BI238" s="211" t="s">
        <v>10391</v>
      </c>
      <c r="BJ238" s="211" t="s">
        <v>273</v>
      </c>
      <c r="BK238" s="211" t="s">
        <v>55</v>
      </c>
      <c r="BL238" s="211" t="s">
        <v>282</v>
      </c>
      <c r="BM238" s="211" t="s">
        <v>10390</v>
      </c>
      <c r="BN238" s="211" t="s">
        <v>2553</v>
      </c>
    </row>
    <row r="239" spans="1:66" ht="15" customHeight="1" x14ac:dyDescent="0.25">
      <c r="A239" s="69" t="s">
        <v>776</v>
      </c>
      <c r="B239" s="69" t="s">
        <v>1058</v>
      </c>
      <c r="C239" s="68" t="s">
        <v>11362</v>
      </c>
      <c r="D239" s="69" t="s">
        <v>841</v>
      </c>
      <c r="E239" s="209" t="s">
        <v>10933</v>
      </c>
      <c r="F239" s="211" t="s">
        <v>216</v>
      </c>
      <c r="G239" s="144" t="s">
        <v>216</v>
      </c>
      <c r="H239" s="144" t="s">
        <v>216</v>
      </c>
      <c r="I239" s="144" t="s">
        <v>282</v>
      </c>
      <c r="J239" s="144" t="s">
        <v>216</v>
      </c>
      <c r="K239" s="144" t="s">
        <v>282</v>
      </c>
      <c r="L239" s="144" t="s">
        <v>216</v>
      </c>
      <c r="M239" s="144" t="s">
        <v>282</v>
      </c>
      <c r="N239" s="209" t="s">
        <v>5328</v>
      </c>
      <c r="O239" s="68" t="s">
        <v>266</v>
      </c>
      <c r="P239" s="69" t="s">
        <v>274</v>
      </c>
      <c r="Q239" s="50" t="s">
        <v>790</v>
      </c>
      <c r="R239" s="69" t="s">
        <v>282</v>
      </c>
      <c r="S239" s="69" t="s">
        <v>282</v>
      </c>
      <c r="T239" s="180">
        <v>150</v>
      </c>
      <c r="U239" s="209" t="s">
        <v>183</v>
      </c>
      <c r="V239" s="209" t="s">
        <v>282</v>
      </c>
      <c r="W239" s="180" t="s">
        <v>143</v>
      </c>
      <c r="X239" s="180" t="s">
        <v>10506</v>
      </c>
      <c r="Y239" s="180" t="s">
        <v>395</v>
      </c>
      <c r="Z239" s="180" t="s">
        <v>10770</v>
      </c>
      <c r="AA239" s="209">
        <v>6</v>
      </c>
      <c r="AB239" s="209" t="s">
        <v>299</v>
      </c>
      <c r="AC239" s="209">
        <v>24.23</v>
      </c>
      <c r="AD239" s="209" t="s">
        <v>273</v>
      </c>
      <c r="AE239" s="209" t="s">
        <v>10512</v>
      </c>
      <c r="AF239" s="144" t="s">
        <v>10364</v>
      </c>
      <c r="AG239" s="180" t="s">
        <v>273</v>
      </c>
      <c r="AH239" s="180" t="s">
        <v>273</v>
      </c>
      <c r="AI239" s="180" t="s">
        <v>273</v>
      </c>
      <c r="AJ239" s="180" t="s">
        <v>11363</v>
      </c>
      <c r="AK239" s="209" t="s">
        <v>11364</v>
      </c>
      <c r="AL239" s="180">
        <v>54</v>
      </c>
      <c r="AM239" s="180" t="s">
        <v>273</v>
      </c>
      <c r="AN239" s="209" t="s">
        <v>273</v>
      </c>
      <c r="AO239" s="209" t="s">
        <v>273</v>
      </c>
      <c r="AP239" s="209" t="s">
        <v>11359</v>
      </c>
      <c r="AQ239" s="180" t="s">
        <v>10385</v>
      </c>
      <c r="AR239" s="186" t="s">
        <v>10387</v>
      </c>
      <c r="AS239" s="191" t="s">
        <v>11361</v>
      </c>
      <c r="AT239" s="196" t="s">
        <v>10391</v>
      </c>
      <c r="AU239" s="201" t="s">
        <v>10400</v>
      </c>
      <c r="AV239" s="209" t="s">
        <v>10390</v>
      </c>
      <c r="AW239" s="209" t="s">
        <v>4788</v>
      </c>
      <c r="AX239" s="209" t="s">
        <v>4788</v>
      </c>
      <c r="AY239" s="209" t="s">
        <v>4788</v>
      </c>
      <c r="AZ239" s="209" t="s">
        <v>10390</v>
      </c>
      <c r="BA239" s="209" t="s">
        <v>22</v>
      </c>
      <c r="BB239" s="209" t="s">
        <v>10387</v>
      </c>
      <c r="BC239" s="209" t="s">
        <v>10412</v>
      </c>
      <c r="BD239" s="209" t="s">
        <v>4788</v>
      </c>
      <c r="BE239" s="209" t="s">
        <v>10387</v>
      </c>
      <c r="BF239" s="209" t="s">
        <v>282</v>
      </c>
      <c r="BG239" s="209" t="s">
        <v>10387</v>
      </c>
      <c r="BH239" s="209" t="s">
        <v>11370</v>
      </c>
      <c r="BI239" s="209" t="s">
        <v>10391</v>
      </c>
      <c r="BJ239" s="209" t="s">
        <v>777</v>
      </c>
      <c r="BK239" s="209" t="s">
        <v>22</v>
      </c>
      <c r="BL239" s="209">
        <v>1</v>
      </c>
      <c r="BM239" s="209" t="s">
        <v>10391</v>
      </c>
      <c r="BN239" s="69" t="s">
        <v>1059</v>
      </c>
    </row>
    <row r="240" spans="1:66" s="132" customFormat="1" ht="15" customHeight="1" x14ac:dyDescent="0.25">
      <c r="A240" s="132" t="s">
        <v>4664</v>
      </c>
      <c r="B240" s="132" t="s">
        <v>282</v>
      </c>
      <c r="C240" s="132" t="s">
        <v>11373</v>
      </c>
      <c r="D240" s="132" t="s">
        <v>755</v>
      </c>
      <c r="E240" s="211" t="s">
        <v>10933</v>
      </c>
      <c r="F240" s="211" t="s">
        <v>216</v>
      </c>
      <c r="G240" s="160" t="s">
        <v>5328</v>
      </c>
      <c r="H240" s="160" t="s">
        <v>5328</v>
      </c>
      <c r="I240" s="160">
        <v>6</v>
      </c>
      <c r="J240" s="160" t="s">
        <v>216</v>
      </c>
      <c r="K240" s="160" t="s">
        <v>282</v>
      </c>
      <c r="L240" s="160" t="s">
        <v>216</v>
      </c>
      <c r="M240" s="160" t="s">
        <v>282</v>
      </c>
      <c r="N240" s="211" t="s">
        <v>5328</v>
      </c>
      <c r="O240" s="132" t="s">
        <v>770</v>
      </c>
      <c r="P240" s="132" t="s">
        <v>306</v>
      </c>
      <c r="Q240" s="132" t="s">
        <v>282</v>
      </c>
      <c r="R240" s="132" t="s">
        <v>282</v>
      </c>
      <c r="S240" s="132" t="s">
        <v>282</v>
      </c>
      <c r="T240" s="181">
        <v>21</v>
      </c>
      <c r="U240" s="211" t="s">
        <v>183</v>
      </c>
      <c r="V240" s="211" t="s">
        <v>282</v>
      </c>
      <c r="W240" s="181" t="s">
        <v>11372</v>
      </c>
      <c r="X240" s="181" t="s">
        <v>273</v>
      </c>
      <c r="Y240" s="181" t="s">
        <v>395</v>
      </c>
      <c r="Z240" s="181" t="s">
        <v>10498</v>
      </c>
      <c r="AA240" s="211">
        <v>12</v>
      </c>
      <c r="AB240" s="211" t="s">
        <v>193</v>
      </c>
      <c r="AC240" s="211">
        <v>28.55</v>
      </c>
      <c r="AD240" s="211">
        <v>7.89</v>
      </c>
      <c r="AE240" s="211" t="s">
        <v>10512</v>
      </c>
      <c r="AF240" s="160" t="s">
        <v>10365</v>
      </c>
      <c r="AG240" s="181" t="s">
        <v>273</v>
      </c>
      <c r="AH240" s="181" t="s">
        <v>273</v>
      </c>
      <c r="AI240" s="181" t="s">
        <v>273</v>
      </c>
      <c r="AJ240" s="181" t="s">
        <v>273</v>
      </c>
      <c r="AK240" s="211" t="s">
        <v>273</v>
      </c>
      <c r="AL240" s="181" t="s">
        <v>273</v>
      </c>
      <c r="AM240" s="181" t="s">
        <v>273</v>
      </c>
      <c r="AN240" s="211" t="s">
        <v>273</v>
      </c>
      <c r="AO240" s="211" t="s">
        <v>273</v>
      </c>
      <c r="AP240" s="211" t="s">
        <v>11374</v>
      </c>
      <c r="AQ240" s="181" t="s">
        <v>10385</v>
      </c>
      <c r="AR240" s="188" t="s">
        <v>22</v>
      </c>
      <c r="AS240" s="193" t="s">
        <v>11295</v>
      </c>
      <c r="AT240" s="197" t="s">
        <v>10390</v>
      </c>
      <c r="AU240" s="203" t="s">
        <v>10400</v>
      </c>
      <c r="AV240" s="211" t="s">
        <v>10390</v>
      </c>
      <c r="AW240" s="211" t="s">
        <v>10391</v>
      </c>
      <c r="AX240" s="211" t="s">
        <v>10391</v>
      </c>
      <c r="AY240" s="211" t="s">
        <v>10391</v>
      </c>
      <c r="AZ240" s="211" t="s">
        <v>10390</v>
      </c>
      <c r="BA240" s="211" t="s">
        <v>10408</v>
      </c>
      <c r="BB240" s="211" t="s">
        <v>10408</v>
      </c>
      <c r="BC240" s="211" t="s">
        <v>10411</v>
      </c>
      <c r="BD240" s="211" t="s">
        <v>10390</v>
      </c>
      <c r="BE240" s="211" t="s">
        <v>10387</v>
      </c>
      <c r="BF240" s="211" t="s">
        <v>282</v>
      </c>
      <c r="BG240" s="211" t="s">
        <v>10387</v>
      </c>
      <c r="BH240" s="211" t="s">
        <v>11039</v>
      </c>
      <c r="BI240" s="211" t="s">
        <v>10391</v>
      </c>
      <c r="BJ240" s="211" t="s">
        <v>273</v>
      </c>
      <c r="BK240" s="211" t="s">
        <v>10387</v>
      </c>
      <c r="BL240" s="211" t="s">
        <v>282</v>
      </c>
      <c r="BM240" s="211" t="s">
        <v>10390</v>
      </c>
      <c r="BN240" s="132" t="s">
        <v>4665</v>
      </c>
    </row>
    <row r="241" spans="1:83" ht="15" customHeight="1" x14ac:dyDescent="0.25">
      <c r="A241" s="69" t="s">
        <v>734</v>
      </c>
      <c r="B241" s="69" t="s">
        <v>282</v>
      </c>
      <c r="C241" s="69" t="s">
        <v>282</v>
      </c>
      <c r="D241" s="69" t="s">
        <v>564</v>
      </c>
      <c r="E241" s="209" t="s">
        <v>10933</v>
      </c>
      <c r="F241" s="211" t="s">
        <v>216</v>
      </c>
      <c r="G241" s="144" t="s">
        <v>5328</v>
      </c>
      <c r="H241" s="144" t="s">
        <v>5328</v>
      </c>
      <c r="I241" s="144">
        <v>3</v>
      </c>
      <c r="J241" s="144" t="s">
        <v>216</v>
      </c>
      <c r="K241" s="144" t="s">
        <v>282</v>
      </c>
      <c r="L241" s="144" t="s">
        <v>216</v>
      </c>
      <c r="M241" s="144" t="s">
        <v>282</v>
      </c>
      <c r="N241" s="209" t="s">
        <v>5328</v>
      </c>
      <c r="O241" s="69" t="s">
        <v>669</v>
      </c>
      <c r="P241" s="120" t="s">
        <v>306</v>
      </c>
      <c r="Q241" s="69" t="s">
        <v>282</v>
      </c>
      <c r="R241" s="69" t="s">
        <v>282</v>
      </c>
      <c r="S241" s="69" t="s">
        <v>282</v>
      </c>
      <c r="T241" s="180">
        <v>84</v>
      </c>
      <c r="U241" s="209" t="s">
        <v>183</v>
      </c>
      <c r="V241" s="209" t="s">
        <v>282</v>
      </c>
      <c r="W241" s="180" t="s">
        <v>735</v>
      </c>
      <c r="X241" s="180" t="s">
        <v>273</v>
      </c>
      <c r="Y241" s="180" t="s">
        <v>395</v>
      </c>
      <c r="Z241" s="180" t="s">
        <v>10498</v>
      </c>
      <c r="AA241" s="209">
        <v>10</v>
      </c>
      <c r="AB241" s="209" t="s">
        <v>193</v>
      </c>
      <c r="AC241" s="209">
        <v>24.24</v>
      </c>
      <c r="AD241" s="209">
        <v>9.44</v>
      </c>
      <c r="AE241" s="209" t="s">
        <v>10512</v>
      </c>
      <c r="AF241" s="144" t="s">
        <v>10365</v>
      </c>
      <c r="AG241" s="180" t="s">
        <v>273</v>
      </c>
      <c r="AH241" s="180" t="s">
        <v>273</v>
      </c>
      <c r="AI241" s="180" t="s">
        <v>273</v>
      </c>
      <c r="AJ241" s="180" t="s">
        <v>273</v>
      </c>
      <c r="AK241" s="209" t="s">
        <v>273</v>
      </c>
      <c r="AL241" s="180">
        <v>45</v>
      </c>
      <c r="AM241" s="180" t="s">
        <v>273</v>
      </c>
      <c r="AN241" s="209">
        <v>13</v>
      </c>
      <c r="AO241" s="209" t="s">
        <v>273</v>
      </c>
      <c r="AP241" s="209" t="s">
        <v>11379</v>
      </c>
      <c r="AQ241" s="180" t="s">
        <v>10379</v>
      </c>
      <c r="AR241" s="186" t="s">
        <v>22</v>
      </c>
      <c r="AS241" s="191" t="s">
        <v>11384</v>
      </c>
      <c r="AT241" s="196" t="s">
        <v>4788</v>
      </c>
      <c r="AU241" s="201" t="s">
        <v>10394</v>
      </c>
      <c r="AV241" s="209" t="s">
        <v>4788</v>
      </c>
      <c r="AW241" s="209" t="s">
        <v>10391</v>
      </c>
      <c r="AX241" s="209" t="s">
        <v>10391</v>
      </c>
      <c r="AY241" s="209" t="s">
        <v>10391</v>
      </c>
      <c r="AZ241" s="209" t="s">
        <v>10390</v>
      </c>
      <c r="BA241" s="209" t="s">
        <v>10387</v>
      </c>
      <c r="BB241" s="209" t="s">
        <v>10387</v>
      </c>
      <c r="BC241" s="209" t="s">
        <v>10411</v>
      </c>
      <c r="BD241" s="209" t="s">
        <v>4788</v>
      </c>
      <c r="BE241" s="209" t="s">
        <v>10387</v>
      </c>
      <c r="BF241" s="209" t="s">
        <v>282</v>
      </c>
      <c r="BG241" s="209" t="s">
        <v>22</v>
      </c>
      <c r="BH241" s="209" t="s">
        <v>282</v>
      </c>
      <c r="BI241" s="209" t="s">
        <v>10390</v>
      </c>
      <c r="BJ241" s="209" t="s">
        <v>11386</v>
      </c>
      <c r="BK241" s="209" t="s">
        <v>10387</v>
      </c>
      <c r="BL241" s="209" t="s">
        <v>282</v>
      </c>
      <c r="BM241" s="209" t="s">
        <v>4788</v>
      </c>
      <c r="BN241" s="69" t="s">
        <v>736</v>
      </c>
      <c r="BP241" s="68"/>
      <c r="BQ241" s="68"/>
      <c r="BR241" s="68"/>
      <c r="BS241" s="68"/>
      <c r="BT241" s="68"/>
      <c r="BU241" s="68"/>
      <c r="BV241" s="68"/>
      <c r="BW241" s="68"/>
      <c r="BX241" s="68"/>
      <c r="BY241" s="68"/>
      <c r="BZ241" s="68"/>
      <c r="CA241" s="68"/>
      <c r="CB241" s="68"/>
      <c r="CC241" s="68"/>
      <c r="CD241" s="68"/>
      <c r="CE241" s="68"/>
    </row>
    <row r="242" spans="1:83" s="211" customFormat="1" ht="15" customHeight="1" x14ac:dyDescent="0.25">
      <c r="A242" s="211" t="s">
        <v>7475</v>
      </c>
      <c r="B242" s="211" t="s">
        <v>282</v>
      </c>
      <c r="C242" s="211" t="s">
        <v>17770</v>
      </c>
      <c r="D242" s="211" t="s">
        <v>8944</v>
      </c>
      <c r="E242" s="211" t="s">
        <v>10933</v>
      </c>
      <c r="F242" s="211" t="s">
        <v>5328</v>
      </c>
      <c r="G242" s="211" t="s">
        <v>216</v>
      </c>
      <c r="H242" s="211" t="s">
        <v>216</v>
      </c>
      <c r="I242" s="211" t="s">
        <v>282</v>
      </c>
      <c r="J242" s="211" t="s">
        <v>216</v>
      </c>
      <c r="K242" s="211" t="s">
        <v>282</v>
      </c>
      <c r="L242" s="211" t="s">
        <v>216</v>
      </c>
      <c r="M242" s="211" t="s">
        <v>282</v>
      </c>
      <c r="N242" s="211" t="s">
        <v>5328</v>
      </c>
      <c r="O242" s="211" t="s">
        <v>272</v>
      </c>
      <c r="P242" s="211" t="s">
        <v>256</v>
      </c>
      <c r="Q242" s="211" t="s">
        <v>282</v>
      </c>
      <c r="R242" s="211" t="s">
        <v>282</v>
      </c>
      <c r="S242" s="211" t="s">
        <v>282</v>
      </c>
      <c r="T242" s="211">
        <v>281</v>
      </c>
      <c r="U242" s="211" t="s">
        <v>183</v>
      </c>
      <c r="V242" s="211" t="s">
        <v>282</v>
      </c>
      <c r="W242" s="211" t="s">
        <v>11789</v>
      </c>
      <c r="X242" s="211" t="s">
        <v>10506</v>
      </c>
      <c r="Y242" s="211" t="s">
        <v>11475</v>
      </c>
      <c r="Z242" s="211" t="s">
        <v>10498</v>
      </c>
      <c r="AA242" s="211">
        <v>6</v>
      </c>
      <c r="AB242" s="211" t="s">
        <v>299</v>
      </c>
      <c r="AC242" s="211">
        <v>23.7</v>
      </c>
      <c r="AD242" s="211" t="s">
        <v>273</v>
      </c>
      <c r="AE242" s="211" t="s">
        <v>10512</v>
      </c>
      <c r="AF242" s="211" t="s">
        <v>10364</v>
      </c>
      <c r="AG242" s="211" t="s">
        <v>273</v>
      </c>
      <c r="AH242" s="211" t="s">
        <v>273</v>
      </c>
      <c r="AI242" s="211" t="s">
        <v>273</v>
      </c>
      <c r="AJ242" s="211" t="s">
        <v>273</v>
      </c>
      <c r="AK242" s="211" t="s">
        <v>14089</v>
      </c>
      <c r="AL242" s="211">
        <v>59</v>
      </c>
      <c r="AM242" s="211" t="s">
        <v>273</v>
      </c>
      <c r="AN242" s="211" t="s">
        <v>273</v>
      </c>
      <c r="AO242" s="211" t="s">
        <v>273</v>
      </c>
      <c r="AP242" s="211" t="s">
        <v>13457</v>
      </c>
      <c r="AQ242" s="211" t="s">
        <v>10385</v>
      </c>
      <c r="AR242" s="211" t="s">
        <v>55</v>
      </c>
      <c r="AS242" s="211" t="s">
        <v>13459</v>
      </c>
      <c r="AT242" s="211" t="s">
        <v>10390</v>
      </c>
      <c r="AU242" s="211" t="s">
        <v>10400</v>
      </c>
      <c r="AV242" s="211" t="s">
        <v>10390</v>
      </c>
      <c r="AW242" s="211" t="s">
        <v>4788</v>
      </c>
      <c r="AX242" s="211" t="s">
        <v>4788</v>
      </c>
      <c r="AY242" s="211" t="s">
        <v>4788</v>
      </c>
      <c r="AZ242" s="211" t="s">
        <v>10390</v>
      </c>
      <c r="BA242" s="211" t="s">
        <v>22</v>
      </c>
      <c r="BB242" s="211" t="s">
        <v>10387</v>
      </c>
      <c r="BC242" s="211" t="s">
        <v>10412</v>
      </c>
      <c r="BD242" s="211" t="s">
        <v>4788</v>
      </c>
      <c r="BE242" s="211" t="s">
        <v>55</v>
      </c>
      <c r="BF242" s="211" t="s">
        <v>282</v>
      </c>
      <c r="BG242" s="211" t="s">
        <v>10387</v>
      </c>
      <c r="BH242" s="211" t="s">
        <v>12016</v>
      </c>
      <c r="BI242" s="211" t="s">
        <v>10391</v>
      </c>
      <c r="BJ242" s="211" t="s">
        <v>12885</v>
      </c>
      <c r="BK242" s="211" t="s">
        <v>10387</v>
      </c>
      <c r="BL242" s="211" t="s">
        <v>282</v>
      </c>
      <c r="BM242" s="211" t="s">
        <v>10391</v>
      </c>
      <c r="BN242" s="211" t="s">
        <v>7476</v>
      </c>
    </row>
    <row r="243" spans="1:83" s="211" customFormat="1" ht="15" customHeight="1" x14ac:dyDescent="0.25">
      <c r="A243" s="211" t="s">
        <v>2599</v>
      </c>
      <c r="B243" s="211" t="s">
        <v>282</v>
      </c>
      <c r="C243" s="211" t="s">
        <v>13791</v>
      </c>
      <c r="D243" s="211" t="s">
        <v>564</v>
      </c>
      <c r="E243" s="211" t="s">
        <v>12994</v>
      </c>
      <c r="F243" s="211" t="s">
        <v>5328</v>
      </c>
      <c r="G243" s="211" t="s">
        <v>216</v>
      </c>
      <c r="H243" s="211" t="s">
        <v>216</v>
      </c>
      <c r="I243" s="211" t="s">
        <v>282</v>
      </c>
      <c r="J243" s="211" t="s">
        <v>216</v>
      </c>
      <c r="K243" s="211" t="s">
        <v>282</v>
      </c>
      <c r="L243" s="211" t="s">
        <v>216</v>
      </c>
      <c r="M243" s="211" t="s">
        <v>282</v>
      </c>
      <c r="N243" s="211" t="s">
        <v>5328</v>
      </c>
      <c r="O243" s="211" t="s">
        <v>270</v>
      </c>
      <c r="P243" s="211" t="s">
        <v>246</v>
      </c>
      <c r="Q243" s="211" t="s">
        <v>282</v>
      </c>
      <c r="R243" s="211" t="s">
        <v>282</v>
      </c>
      <c r="S243" s="211" t="s">
        <v>282</v>
      </c>
      <c r="T243" s="211">
        <v>120</v>
      </c>
      <c r="U243" s="211" t="s">
        <v>183</v>
      </c>
      <c r="V243" s="211" t="s">
        <v>282</v>
      </c>
      <c r="W243" s="211" t="s">
        <v>730</v>
      </c>
      <c r="X243" s="211" t="s">
        <v>10506</v>
      </c>
      <c r="Y243" s="211" t="s">
        <v>395</v>
      </c>
      <c r="Z243" s="211" t="s">
        <v>10498</v>
      </c>
      <c r="AA243" s="211">
        <v>26</v>
      </c>
      <c r="AB243" s="211" t="s">
        <v>193</v>
      </c>
      <c r="AC243" s="211">
        <v>32.979999999999997</v>
      </c>
      <c r="AD243" s="211">
        <v>6.33</v>
      </c>
      <c r="AE243" s="211" t="s">
        <v>10512</v>
      </c>
      <c r="AF243" s="211" t="s">
        <v>10364</v>
      </c>
      <c r="AG243" s="211" t="s">
        <v>273</v>
      </c>
      <c r="AH243" s="211" t="s">
        <v>273</v>
      </c>
      <c r="AI243" s="211" t="s">
        <v>273</v>
      </c>
      <c r="AJ243" s="211" t="s">
        <v>273</v>
      </c>
      <c r="AK243" s="211" t="s">
        <v>14091</v>
      </c>
      <c r="AL243" s="211">
        <v>53</v>
      </c>
      <c r="AM243" s="211" t="s">
        <v>273</v>
      </c>
      <c r="AN243" s="211" t="s">
        <v>273</v>
      </c>
      <c r="AO243" s="211" t="s">
        <v>273</v>
      </c>
      <c r="AP243" s="211" t="s">
        <v>14092</v>
      </c>
      <c r="AQ243" s="211" t="s">
        <v>10385</v>
      </c>
      <c r="AR243" s="211" t="s">
        <v>22</v>
      </c>
      <c r="AS243" s="211" t="s">
        <v>11423</v>
      </c>
      <c r="AT243" s="211" t="s">
        <v>10390</v>
      </c>
      <c r="AU243" s="211" t="s">
        <v>10400</v>
      </c>
      <c r="AV243" s="211" t="s">
        <v>10390</v>
      </c>
      <c r="AW243" s="211" t="s">
        <v>4788</v>
      </c>
      <c r="AX243" s="211" t="s">
        <v>4788</v>
      </c>
      <c r="AY243" s="211" t="s">
        <v>4788</v>
      </c>
      <c r="AZ243" s="211" t="s">
        <v>10390</v>
      </c>
      <c r="BA243" s="211" t="s">
        <v>10408</v>
      </c>
      <c r="BB243" s="211" t="s">
        <v>10408</v>
      </c>
      <c r="BC243" s="211" t="s">
        <v>10411</v>
      </c>
      <c r="BD243" s="211" t="s">
        <v>10390</v>
      </c>
      <c r="BE243" s="211" t="s">
        <v>10387</v>
      </c>
      <c r="BF243" s="211" t="s">
        <v>282</v>
      </c>
      <c r="BG243" s="211" t="s">
        <v>10387</v>
      </c>
      <c r="BH243" s="211" t="s">
        <v>14093</v>
      </c>
      <c r="BI243" s="211" t="s">
        <v>10391</v>
      </c>
      <c r="BJ243" s="211" t="s">
        <v>14096</v>
      </c>
      <c r="BK243" s="211" t="s">
        <v>10387</v>
      </c>
      <c r="BL243" s="211" t="s">
        <v>282</v>
      </c>
      <c r="BM243" s="211" t="s">
        <v>10390</v>
      </c>
      <c r="BN243" s="211" t="s">
        <v>2600</v>
      </c>
    </row>
    <row r="244" spans="1:83" s="211" customFormat="1" ht="15" customHeight="1" x14ac:dyDescent="0.25">
      <c r="A244" s="211" t="s">
        <v>8274</v>
      </c>
      <c r="B244" s="211" t="s">
        <v>282</v>
      </c>
      <c r="C244" s="211" t="s">
        <v>14104</v>
      </c>
      <c r="D244" s="211" t="s">
        <v>7848</v>
      </c>
      <c r="E244" s="211" t="s">
        <v>10933</v>
      </c>
      <c r="F244" s="211" t="s">
        <v>5328</v>
      </c>
      <c r="G244" s="211" t="s">
        <v>5328</v>
      </c>
      <c r="H244" s="211" t="s">
        <v>216</v>
      </c>
      <c r="I244" s="211" t="s">
        <v>282</v>
      </c>
      <c r="J244" s="211" t="s">
        <v>5328</v>
      </c>
      <c r="K244" s="211" t="s">
        <v>14097</v>
      </c>
      <c r="L244" s="211" t="s">
        <v>216</v>
      </c>
      <c r="M244" s="211" t="s">
        <v>282</v>
      </c>
      <c r="N244" s="211" t="s">
        <v>5328</v>
      </c>
      <c r="O244" s="211" t="s">
        <v>670</v>
      </c>
      <c r="P244" s="211" t="s">
        <v>306</v>
      </c>
      <c r="Q244" s="211" t="s">
        <v>282</v>
      </c>
      <c r="R244" s="211" t="s">
        <v>282</v>
      </c>
      <c r="S244" s="211" t="s">
        <v>282</v>
      </c>
      <c r="T244" s="211">
        <v>63</v>
      </c>
      <c r="U244" s="211" t="s">
        <v>183</v>
      </c>
      <c r="V244" s="211" t="s">
        <v>282</v>
      </c>
      <c r="W244" s="211" t="s">
        <v>11562</v>
      </c>
      <c r="X244" s="211" t="s">
        <v>10506</v>
      </c>
      <c r="Y244" s="211" t="s">
        <v>395</v>
      </c>
      <c r="Z244" s="211" t="s">
        <v>10498</v>
      </c>
      <c r="AA244" s="211">
        <v>12</v>
      </c>
      <c r="AB244" s="211" t="s">
        <v>567</v>
      </c>
      <c r="AC244" s="211">
        <v>17.5</v>
      </c>
      <c r="AD244" s="211">
        <v>5.4</v>
      </c>
      <c r="AE244" s="211" t="s">
        <v>10512</v>
      </c>
      <c r="AF244" s="211" t="s">
        <v>55</v>
      </c>
      <c r="AG244" s="211" t="s">
        <v>273</v>
      </c>
      <c r="AH244" s="211" t="s">
        <v>273</v>
      </c>
      <c r="AI244" s="211" t="s">
        <v>273</v>
      </c>
      <c r="AJ244" s="211" t="s">
        <v>10940</v>
      </c>
      <c r="AK244" s="211" t="s">
        <v>14103</v>
      </c>
      <c r="AL244" s="211">
        <v>54</v>
      </c>
      <c r="AM244" s="211">
        <v>35</v>
      </c>
      <c r="AN244" s="211" t="s">
        <v>273</v>
      </c>
      <c r="AO244" s="211" t="s">
        <v>273</v>
      </c>
      <c r="AP244" s="211" t="s">
        <v>14099</v>
      </c>
      <c r="AQ244" s="211" t="s">
        <v>10376</v>
      </c>
      <c r="AR244" s="211" t="s">
        <v>55</v>
      </c>
      <c r="AS244" s="211" t="s">
        <v>11396</v>
      </c>
      <c r="AT244" s="211" t="s">
        <v>10390</v>
      </c>
      <c r="AU244" s="211" t="s">
        <v>10397</v>
      </c>
      <c r="AV244" s="211" t="s">
        <v>4788</v>
      </c>
      <c r="AW244" s="211" t="s">
        <v>10391</v>
      </c>
      <c r="AX244" s="211" t="s">
        <v>10391</v>
      </c>
      <c r="AY244" s="211" t="s">
        <v>10391</v>
      </c>
      <c r="AZ244" s="211" t="s">
        <v>10390</v>
      </c>
      <c r="BA244" s="211" t="s">
        <v>22</v>
      </c>
      <c r="BB244" s="211" t="s">
        <v>10387</v>
      </c>
      <c r="BC244" s="211" t="s">
        <v>10411</v>
      </c>
      <c r="BD244" s="299" t="s">
        <v>10390</v>
      </c>
      <c r="BE244" s="211" t="s">
        <v>22</v>
      </c>
      <c r="BF244" s="211" t="s">
        <v>14108</v>
      </c>
      <c r="BG244" s="211" t="s">
        <v>22</v>
      </c>
      <c r="BH244" s="211" t="s">
        <v>282</v>
      </c>
      <c r="BI244" s="211" t="s">
        <v>4788</v>
      </c>
      <c r="BJ244" s="211" t="s">
        <v>14107</v>
      </c>
      <c r="BK244" s="211" t="s">
        <v>10387</v>
      </c>
      <c r="BL244" s="211" t="s">
        <v>282</v>
      </c>
      <c r="BM244" s="211" t="s">
        <v>10390</v>
      </c>
      <c r="BN244" s="211" t="s">
        <v>8275</v>
      </c>
    </row>
    <row r="245" spans="1:83" s="211" customFormat="1" ht="15" customHeight="1" x14ac:dyDescent="0.25">
      <c r="A245" s="211" t="s">
        <v>5318</v>
      </c>
      <c r="B245" s="211" t="s">
        <v>5318</v>
      </c>
      <c r="C245" s="211" t="s">
        <v>14116</v>
      </c>
      <c r="D245" s="211" t="s">
        <v>443</v>
      </c>
      <c r="E245" s="211" t="s">
        <v>10933</v>
      </c>
      <c r="F245" s="211" t="s">
        <v>5328</v>
      </c>
      <c r="G245" s="211" t="s">
        <v>5328</v>
      </c>
      <c r="H245" s="211" t="s">
        <v>5328</v>
      </c>
      <c r="I245" s="211">
        <v>12</v>
      </c>
      <c r="J245" s="211" t="s">
        <v>216</v>
      </c>
      <c r="K245" s="211" t="s">
        <v>282</v>
      </c>
      <c r="L245" s="211" t="s">
        <v>216</v>
      </c>
      <c r="M245" s="211" t="s">
        <v>282</v>
      </c>
      <c r="N245" s="211" t="s">
        <v>5328</v>
      </c>
      <c r="O245" s="149" t="s">
        <v>10667</v>
      </c>
      <c r="P245" s="211" t="s">
        <v>263</v>
      </c>
      <c r="Q245" s="149" t="s">
        <v>14109</v>
      </c>
      <c r="R245" s="211" t="s">
        <v>282</v>
      </c>
      <c r="S245" s="211" t="s">
        <v>282</v>
      </c>
      <c r="T245" s="211">
        <v>116</v>
      </c>
      <c r="U245" s="211" t="s">
        <v>183</v>
      </c>
      <c r="V245" s="211" t="s">
        <v>282</v>
      </c>
      <c r="W245" s="211" t="s">
        <v>12092</v>
      </c>
      <c r="X245" s="211" t="s">
        <v>10506</v>
      </c>
      <c r="Y245" s="211" t="s">
        <v>11475</v>
      </c>
      <c r="Z245" s="211" t="s">
        <v>10498</v>
      </c>
      <c r="AA245" s="211">
        <v>8</v>
      </c>
      <c r="AB245" s="211" t="s">
        <v>273</v>
      </c>
      <c r="AC245" s="211" t="s">
        <v>273</v>
      </c>
      <c r="AD245" s="211" t="s">
        <v>273</v>
      </c>
      <c r="AE245" s="211" t="s">
        <v>10512</v>
      </c>
      <c r="AF245" s="211" t="s">
        <v>10364</v>
      </c>
      <c r="AG245" s="211" t="s">
        <v>273</v>
      </c>
      <c r="AH245" s="211" t="s">
        <v>273</v>
      </c>
      <c r="AI245" s="211" t="s">
        <v>273</v>
      </c>
      <c r="AJ245" s="211" t="s">
        <v>273</v>
      </c>
      <c r="AK245" s="211" t="s">
        <v>14111</v>
      </c>
      <c r="AL245" s="211">
        <v>63</v>
      </c>
      <c r="AM245" s="211" t="s">
        <v>273</v>
      </c>
      <c r="AN245" s="211" t="s">
        <v>273</v>
      </c>
      <c r="AO245" s="211" t="s">
        <v>273</v>
      </c>
      <c r="AP245" s="211" t="s">
        <v>14112</v>
      </c>
      <c r="AQ245" s="211" t="s">
        <v>10385</v>
      </c>
      <c r="AR245" s="211" t="s">
        <v>55</v>
      </c>
      <c r="AS245" s="211" t="s">
        <v>273</v>
      </c>
      <c r="AT245" s="211" t="s">
        <v>10390</v>
      </c>
      <c r="AU245" s="211" t="s">
        <v>10394</v>
      </c>
      <c r="AV245" s="211" t="s">
        <v>4788</v>
      </c>
      <c r="AW245" s="211" t="s">
        <v>10391</v>
      </c>
      <c r="AX245" s="211" t="s">
        <v>10391</v>
      </c>
      <c r="AY245" s="211" t="s">
        <v>10391</v>
      </c>
      <c r="AZ245" s="211" t="s">
        <v>10390</v>
      </c>
      <c r="BA245" s="211" t="s">
        <v>22</v>
      </c>
      <c r="BB245" s="211" t="s">
        <v>22</v>
      </c>
      <c r="BC245" s="211" t="s">
        <v>10412</v>
      </c>
      <c r="BD245" s="211" t="s">
        <v>10391</v>
      </c>
      <c r="BE245" s="211" t="s">
        <v>10387</v>
      </c>
      <c r="BF245" s="211" t="s">
        <v>282</v>
      </c>
      <c r="BG245" s="211" t="s">
        <v>22</v>
      </c>
      <c r="BH245" s="211" t="s">
        <v>282</v>
      </c>
      <c r="BI245" s="211" t="s">
        <v>10390</v>
      </c>
      <c r="BJ245" s="211" t="s">
        <v>273</v>
      </c>
      <c r="BK245" s="211" t="s">
        <v>10387</v>
      </c>
      <c r="BL245" s="211" t="s">
        <v>282</v>
      </c>
      <c r="BM245" s="211" t="s">
        <v>10390</v>
      </c>
      <c r="BN245" s="211" t="s">
        <v>2601</v>
      </c>
    </row>
    <row r="246" spans="1:83" s="211" customFormat="1" ht="15" hidden="1" customHeight="1" x14ac:dyDescent="0.25">
      <c r="A246" s="211" t="s">
        <v>16803</v>
      </c>
      <c r="B246" s="211" t="s">
        <v>282</v>
      </c>
      <c r="C246" s="211" t="s">
        <v>17359</v>
      </c>
      <c r="D246" s="211" t="s">
        <v>16646</v>
      </c>
      <c r="E246" s="211" t="s">
        <v>10933</v>
      </c>
      <c r="F246" s="211" t="s">
        <v>5328</v>
      </c>
      <c r="G246" s="211" t="s">
        <v>5328</v>
      </c>
      <c r="H246" s="211" t="s">
        <v>5328</v>
      </c>
      <c r="I246" s="211">
        <v>3</v>
      </c>
      <c r="J246" s="211" t="s">
        <v>216</v>
      </c>
      <c r="K246" s="211" t="s">
        <v>282</v>
      </c>
      <c r="L246" s="211" t="s">
        <v>5328</v>
      </c>
      <c r="M246" s="211" t="s">
        <v>13158</v>
      </c>
      <c r="N246" s="211" t="s">
        <v>5328</v>
      </c>
      <c r="O246" s="149" t="s">
        <v>10759</v>
      </c>
      <c r="P246" s="211" t="s">
        <v>636</v>
      </c>
      <c r="Q246" s="149" t="s">
        <v>282</v>
      </c>
      <c r="R246" s="211" t="s">
        <v>282</v>
      </c>
      <c r="S246" s="211" t="s">
        <v>282</v>
      </c>
      <c r="T246" s="211">
        <v>262</v>
      </c>
      <c r="U246" s="211" t="s">
        <v>183</v>
      </c>
      <c r="V246" s="211" t="s">
        <v>282</v>
      </c>
      <c r="W246" s="211" t="s">
        <v>12092</v>
      </c>
      <c r="X246" s="211" t="s">
        <v>273</v>
      </c>
      <c r="Y246" s="211" t="s">
        <v>395</v>
      </c>
      <c r="Z246" s="211" t="s">
        <v>10498</v>
      </c>
      <c r="AA246" s="211">
        <v>6</v>
      </c>
      <c r="AB246" s="211" t="s">
        <v>220</v>
      </c>
      <c r="AC246" s="211">
        <v>22.05</v>
      </c>
      <c r="AD246" s="211">
        <v>9.34</v>
      </c>
      <c r="AE246" s="211" t="s">
        <v>10499</v>
      </c>
      <c r="AF246" s="211" t="s">
        <v>10365</v>
      </c>
      <c r="AG246" s="211" t="s">
        <v>273</v>
      </c>
      <c r="AH246" s="211" t="s">
        <v>273</v>
      </c>
      <c r="AI246" s="211" t="s">
        <v>273</v>
      </c>
      <c r="AJ246" s="211" t="s">
        <v>273</v>
      </c>
      <c r="AK246" s="211" t="s">
        <v>17360</v>
      </c>
      <c r="AL246" s="211">
        <v>59</v>
      </c>
      <c r="AM246" s="211">
        <v>8</v>
      </c>
      <c r="AN246" s="211">
        <v>86</v>
      </c>
      <c r="AO246" s="211">
        <v>54</v>
      </c>
      <c r="AP246" s="211" t="s">
        <v>17355</v>
      </c>
      <c r="AQ246" s="211" t="s">
        <v>10376</v>
      </c>
      <c r="AR246" s="211" t="s">
        <v>55</v>
      </c>
      <c r="AS246" s="211" t="s">
        <v>11396</v>
      </c>
      <c r="AT246" s="211" t="s">
        <v>10390</v>
      </c>
      <c r="AU246" s="211" t="s">
        <v>10394</v>
      </c>
      <c r="AV246" s="211" t="s">
        <v>4788</v>
      </c>
      <c r="AW246" s="211" t="s">
        <v>10391</v>
      </c>
      <c r="AX246" s="211" t="s">
        <v>10391</v>
      </c>
      <c r="AY246" s="211" t="s">
        <v>10391</v>
      </c>
      <c r="AZ246" s="211" t="s">
        <v>10390</v>
      </c>
      <c r="BA246" s="211" t="s">
        <v>10387</v>
      </c>
      <c r="BB246" s="211" t="s">
        <v>22</v>
      </c>
      <c r="BC246" s="211" t="s">
        <v>248</v>
      </c>
      <c r="BD246" s="211" t="s">
        <v>10390</v>
      </c>
      <c r="BE246" s="211" t="s">
        <v>22</v>
      </c>
      <c r="BF246" s="211" t="s">
        <v>17354</v>
      </c>
      <c r="BG246" s="211" t="s">
        <v>22</v>
      </c>
      <c r="BH246" s="211" t="s">
        <v>282</v>
      </c>
      <c r="BI246" s="211" t="s">
        <v>4788</v>
      </c>
      <c r="BJ246" s="211" t="s">
        <v>17362</v>
      </c>
      <c r="BK246" s="211" t="s">
        <v>10387</v>
      </c>
      <c r="BL246" s="211" t="s">
        <v>282</v>
      </c>
      <c r="BM246" s="211" t="s">
        <v>10390</v>
      </c>
      <c r="BN246" s="211" t="s">
        <v>16804</v>
      </c>
    </row>
    <row r="247" spans="1:83" s="211" customFormat="1" ht="15" customHeight="1" x14ac:dyDescent="0.25">
      <c r="A247" s="211" t="s">
        <v>7477</v>
      </c>
      <c r="B247" s="211" t="s">
        <v>282</v>
      </c>
      <c r="C247" s="211" t="s">
        <v>14123</v>
      </c>
      <c r="D247" s="211" t="s">
        <v>8944</v>
      </c>
      <c r="E247" s="211" t="s">
        <v>10933</v>
      </c>
      <c r="F247" s="211" t="s">
        <v>5328</v>
      </c>
      <c r="G247" s="211" t="s">
        <v>216</v>
      </c>
      <c r="H247" s="211" t="s">
        <v>216</v>
      </c>
      <c r="I247" s="211" t="s">
        <v>282</v>
      </c>
      <c r="J247" s="211" t="s">
        <v>216</v>
      </c>
      <c r="K247" s="211" t="s">
        <v>282</v>
      </c>
      <c r="L247" s="211" t="s">
        <v>216</v>
      </c>
      <c r="M247" s="211" t="s">
        <v>282</v>
      </c>
      <c r="N247" s="211" t="s">
        <v>5328</v>
      </c>
      <c r="O247" s="211" t="s">
        <v>258</v>
      </c>
      <c r="P247" s="211" t="s">
        <v>246</v>
      </c>
      <c r="Q247" s="211" t="s">
        <v>282</v>
      </c>
      <c r="R247" s="211" t="s">
        <v>282</v>
      </c>
      <c r="S247" s="211" t="s">
        <v>282</v>
      </c>
      <c r="T247" s="211">
        <v>29</v>
      </c>
      <c r="U247" s="211" t="s">
        <v>183</v>
      </c>
      <c r="V247" s="211" t="s">
        <v>282</v>
      </c>
      <c r="W247" s="211" t="s">
        <v>143</v>
      </c>
      <c r="X247" s="211" t="s">
        <v>10506</v>
      </c>
      <c r="Y247" s="211" t="s">
        <v>395</v>
      </c>
      <c r="Z247" s="211" t="s">
        <v>10498</v>
      </c>
      <c r="AA247" s="211">
        <v>26</v>
      </c>
      <c r="AB247" s="211" t="s">
        <v>299</v>
      </c>
      <c r="AC247" s="211">
        <v>20.69</v>
      </c>
      <c r="AD247" s="211">
        <v>2.39</v>
      </c>
      <c r="AE247" s="211" t="s">
        <v>10512</v>
      </c>
      <c r="AF247" s="211" t="s">
        <v>10364</v>
      </c>
      <c r="AG247" s="211" t="s">
        <v>273</v>
      </c>
      <c r="AH247" s="211" t="s">
        <v>273</v>
      </c>
      <c r="AI247" s="211" t="s">
        <v>273</v>
      </c>
      <c r="AJ247" s="211" t="s">
        <v>273</v>
      </c>
      <c r="AK247" s="211" t="s">
        <v>14126</v>
      </c>
      <c r="AL247" s="211">
        <v>55</v>
      </c>
      <c r="AM247" s="211" t="s">
        <v>273</v>
      </c>
      <c r="AN247" s="211" t="s">
        <v>273</v>
      </c>
      <c r="AO247" s="211" t="s">
        <v>273</v>
      </c>
      <c r="AP247" s="211" t="s">
        <v>14124</v>
      </c>
      <c r="AQ247" s="211" t="s">
        <v>10385</v>
      </c>
      <c r="AR247" s="211" t="s">
        <v>55</v>
      </c>
      <c r="AS247" s="211" t="s">
        <v>11396</v>
      </c>
      <c r="AT247" s="211" t="s">
        <v>10390</v>
      </c>
      <c r="AU247" s="211" t="s">
        <v>10400</v>
      </c>
      <c r="AV247" s="211" t="s">
        <v>10390</v>
      </c>
      <c r="AW247" s="211" t="s">
        <v>4788</v>
      </c>
      <c r="AX247" s="211" t="s">
        <v>4788</v>
      </c>
      <c r="AY247" s="211" t="s">
        <v>4788</v>
      </c>
      <c r="AZ247" s="211" t="s">
        <v>4788</v>
      </c>
      <c r="BA247" s="211" t="s">
        <v>22</v>
      </c>
      <c r="BB247" s="211" t="s">
        <v>10387</v>
      </c>
      <c r="BC247" s="211" t="s">
        <v>248</v>
      </c>
      <c r="BD247" s="211" t="s">
        <v>4788</v>
      </c>
      <c r="BE247" s="211" t="s">
        <v>22</v>
      </c>
      <c r="BF247" s="211" t="s">
        <v>14125</v>
      </c>
      <c r="BG247" s="211" t="s">
        <v>22</v>
      </c>
      <c r="BH247" s="211" t="s">
        <v>282</v>
      </c>
      <c r="BI247" s="211" t="s">
        <v>4788</v>
      </c>
      <c r="BJ247" s="211" t="s">
        <v>11733</v>
      </c>
      <c r="BK247" s="211" t="s">
        <v>10387</v>
      </c>
      <c r="BL247" s="211" t="s">
        <v>282</v>
      </c>
      <c r="BM247" s="211" t="s">
        <v>10391</v>
      </c>
      <c r="BN247" s="211" t="s">
        <v>7478</v>
      </c>
    </row>
    <row r="248" spans="1:83" ht="15" customHeight="1" x14ac:dyDescent="0.25">
      <c r="A248" s="69" t="s">
        <v>422</v>
      </c>
      <c r="B248" s="50" t="s">
        <v>282</v>
      </c>
      <c r="C248" s="69" t="s">
        <v>11392</v>
      </c>
      <c r="D248" s="69" t="s">
        <v>564</v>
      </c>
      <c r="E248" s="209" t="s">
        <v>10933</v>
      </c>
      <c r="F248" s="211" t="s">
        <v>216</v>
      </c>
      <c r="G248" s="143" t="s">
        <v>216</v>
      </c>
      <c r="H248" s="143" t="s">
        <v>216</v>
      </c>
      <c r="I248" s="143" t="s">
        <v>282</v>
      </c>
      <c r="J248" s="143" t="s">
        <v>216</v>
      </c>
      <c r="K248" s="143" t="s">
        <v>282</v>
      </c>
      <c r="L248" s="143" t="s">
        <v>216</v>
      </c>
      <c r="M248" s="143" t="s">
        <v>282</v>
      </c>
      <c r="N248" s="143" t="s">
        <v>5328</v>
      </c>
      <c r="O248" s="69" t="s">
        <v>10471</v>
      </c>
      <c r="P248" s="69" t="s">
        <v>306</v>
      </c>
      <c r="Q248" s="69" t="s">
        <v>282</v>
      </c>
      <c r="R248" s="69" t="s">
        <v>282</v>
      </c>
      <c r="S248" s="69" t="s">
        <v>282</v>
      </c>
      <c r="T248" s="180">
        <v>20</v>
      </c>
      <c r="U248" s="209" t="s">
        <v>183</v>
      </c>
      <c r="V248" s="209" t="s">
        <v>282</v>
      </c>
      <c r="W248" s="180" t="s">
        <v>730</v>
      </c>
      <c r="X248" s="180" t="s">
        <v>273</v>
      </c>
      <c r="Y248" s="180" t="s">
        <v>395</v>
      </c>
      <c r="Z248" s="180" t="s">
        <v>10498</v>
      </c>
      <c r="AA248" s="209">
        <v>8</v>
      </c>
      <c r="AB248" s="209" t="s">
        <v>193</v>
      </c>
      <c r="AC248" s="209">
        <v>24.4</v>
      </c>
      <c r="AD248" s="209">
        <v>4.91</v>
      </c>
      <c r="AE248" s="209" t="s">
        <v>10512</v>
      </c>
      <c r="AF248" s="144" t="s">
        <v>10364</v>
      </c>
      <c r="AG248" s="180" t="s">
        <v>273</v>
      </c>
      <c r="AH248" s="180" t="s">
        <v>273</v>
      </c>
      <c r="AI248" s="180" t="s">
        <v>273</v>
      </c>
      <c r="AJ248" s="180" t="s">
        <v>11394</v>
      </c>
      <c r="AK248" s="209" t="s">
        <v>273</v>
      </c>
      <c r="AL248" s="180">
        <v>100</v>
      </c>
      <c r="AM248" s="180" t="s">
        <v>273</v>
      </c>
      <c r="AN248" s="209" t="s">
        <v>273</v>
      </c>
      <c r="AO248" s="209" t="s">
        <v>273</v>
      </c>
      <c r="AP248" s="209" t="s">
        <v>11395</v>
      </c>
      <c r="AQ248" s="180" t="s">
        <v>10385</v>
      </c>
      <c r="AR248" s="186" t="s">
        <v>55</v>
      </c>
      <c r="AS248" s="191" t="s">
        <v>11396</v>
      </c>
      <c r="AT248" s="196" t="s">
        <v>10390</v>
      </c>
      <c r="AU248" s="201" t="s">
        <v>10400</v>
      </c>
      <c r="AV248" s="209" t="s">
        <v>10390</v>
      </c>
      <c r="AW248" s="209" t="s">
        <v>10391</v>
      </c>
      <c r="AX248" s="209" t="s">
        <v>10391</v>
      </c>
      <c r="AY248" s="209" t="s">
        <v>10391</v>
      </c>
      <c r="AZ248" s="209" t="s">
        <v>10390</v>
      </c>
      <c r="BA248" s="209" t="s">
        <v>10387</v>
      </c>
      <c r="BB248" s="209" t="s">
        <v>10387</v>
      </c>
      <c r="BC248" s="209" t="s">
        <v>248</v>
      </c>
      <c r="BD248" s="209" t="s">
        <v>4788</v>
      </c>
      <c r="BE248" s="209" t="s">
        <v>10387</v>
      </c>
      <c r="BF248" s="209" t="s">
        <v>282</v>
      </c>
      <c r="BG248" s="209" t="s">
        <v>22</v>
      </c>
      <c r="BH248" s="209" t="s">
        <v>282</v>
      </c>
      <c r="BI248" s="209" t="s">
        <v>10390</v>
      </c>
      <c r="BJ248" s="209" t="s">
        <v>273</v>
      </c>
      <c r="BK248" s="209" t="s">
        <v>10387</v>
      </c>
      <c r="BL248" s="209" t="s">
        <v>282</v>
      </c>
      <c r="BM248" s="209" t="s">
        <v>10390</v>
      </c>
      <c r="BN248" s="68" t="s">
        <v>895</v>
      </c>
    </row>
    <row r="249" spans="1:83" ht="15" customHeight="1" x14ac:dyDescent="0.25">
      <c r="A249" s="209" t="s">
        <v>490</v>
      </c>
      <c r="B249" s="89" t="s">
        <v>1061</v>
      </c>
      <c r="C249" s="89" t="s">
        <v>11412</v>
      </c>
      <c r="D249" s="69" t="s">
        <v>443</v>
      </c>
      <c r="E249" s="209" t="s">
        <v>10933</v>
      </c>
      <c r="F249" s="211" t="s">
        <v>216</v>
      </c>
      <c r="G249" s="139" t="s">
        <v>216</v>
      </c>
      <c r="H249" s="139" t="s">
        <v>216</v>
      </c>
      <c r="I249" s="139" t="s">
        <v>282</v>
      </c>
      <c r="J249" s="139" t="s">
        <v>216</v>
      </c>
      <c r="K249" s="139" t="s">
        <v>282</v>
      </c>
      <c r="L249" s="139" t="s">
        <v>216</v>
      </c>
      <c r="M249" s="139" t="s">
        <v>282</v>
      </c>
      <c r="N249" s="136" t="s">
        <v>5328</v>
      </c>
      <c r="O249" s="133" t="s">
        <v>10475</v>
      </c>
      <c r="P249" s="69" t="s">
        <v>255</v>
      </c>
      <c r="Q249" s="133" t="s">
        <v>11400</v>
      </c>
      <c r="R249" s="69" t="s">
        <v>282</v>
      </c>
      <c r="S249" s="69" t="s">
        <v>282</v>
      </c>
      <c r="T249" s="180">
        <v>156</v>
      </c>
      <c r="U249" s="209" t="s">
        <v>183</v>
      </c>
      <c r="V249" s="209" t="s">
        <v>11401</v>
      </c>
      <c r="W249" s="180" t="s">
        <v>143</v>
      </c>
      <c r="X249" s="180" t="s">
        <v>273</v>
      </c>
      <c r="Y249" s="180" t="s">
        <v>395</v>
      </c>
      <c r="Z249" s="180" t="s">
        <v>10498</v>
      </c>
      <c r="AA249" s="209">
        <v>16</v>
      </c>
      <c r="AB249" s="209" t="s">
        <v>299</v>
      </c>
      <c r="AC249" s="209">
        <v>17.87</v>
      </c>
      <c r="AD249" s="209">
        <v>3.58</v>
      </c>
      <c r="AE249" s="209" t="s">
        <v>10512</v>
      </c>
      <c r="AF249" s="144" t="s">
        <v>10364</v>
      </c>
      <c r="AG249" s="180" t="s">
        <v>273</v>
      </c>
      <c r="AH249" s="180" t="s">
        <v>273</v>
      </c>
      <c r="AI249" s="180" t="s">
        <v>273</v>
      </c>
      <c r="AJ249" s="180" t="s">
        <v>10719</v>
      </c>
      <c r="AK249" s="209" t="s">
        <v>11406</v>
      </c>
      <c r="AL249" s="180">
        <v>72</v>
      </c>
      <c r="AM249" s="180">
        <v>12</v>
      </c>
      <c r="AN249" s="209">
        <v>65</v>
      </c>
      <c r="AO249" s="209">
        <v>53</v>
      </c>
      <c r="AP249" s="209" t="s">
        <v>11402</v>
      </c>
      <c r="AQ249" s="180" t="s">
        <v>10382</v>
      </c>
      <c r="AR249" s="186" t="s">
        <v>22</v>
      </c>
      <c r="AS249" s="191" t="s">
        <v>11407</v>
      </c>
      <c r="AT249" s="196" t="s">
        <v>4788</v>
      </c>
      <c r="AU249" s="201" t="s">
        <v>10400</v>
      </c>
      <c r="AV249" s="209" t="s">
        <v>10390</v>
      </c>
      <c r="AW249" s="209" t="s">
        <v>10391</v>
      </c>
      <c r="AX249" s="209" t="s">
        <v>10391</v>
      </c>
      <c r="AY249" s="209" t="s">
        <v>10391</v>
      </c>
      <c r="AZ249" s="209" t="s">
        <v>4788</v>
      </c>
      <c r="BA249" s="209" t="s">
        <v>22</v>
      </c>
      <c r="BB249" s="209" t="s">
        <v>10387</v>
      </c>
      <c r="BC249" s="209" t="s">
        <v>248</v>
      </c>
      <c r="BD249" s="209" t="s">
        <v>4788</v>
      </c>
      <c r="BE249" s="209" t="s">
        <v>10387</v>
      </c>
      <c r="BF249" s="209" t="s">
        <v>282</v>
      </c>
      <c r="BG249" s="209" t="s">
        <v>10387</v>
      </c>
      <c r="BH249" s="209" t="s">
        <v>11399</v>
      </c>
      <c r="BI249" s="209" t="s">
        <v>10391</v>
      </c>
      <c r="BJ249" s="209" t="s">
        <v>11413</v>
      </c>
      <c r="BK249" s="209" t="s">
        <v>10387</v>
      </c>
      <c r="BL249" s="209" t="s">
        <v>282</v>
      </c>
      <c r="BM249" s="209" t="s">
        <v>4788</v>
      </c>
      <c r="BN249" s="68" t="s">
        <v>1062</v>
      </c>
    </row>
    <row r="250" spans="1:83" s="211" customFormat="1" ht="15" customHeight="1" x14ac:dyDescent="0.25">
      <c r="A250" s="211" t="s">
        <v>9603</v>
      </c>
      <c r="B250" s="143" t="s">
        <v>282</v>
      </c>
      <c r="C250" s="143" t="s">
        <v>14134</v>
      </c>
      <c r="D250" s="211" t="s">
        <v>8944</v>
      </c>
      <c r="E250" s="211" t="s">
        <v>12994</v>
      </c>
      <c r="F250" s="143" t="s">
        <v>5328</v>
      </c>
      <c r="G250" s="143" t="s">
        <v>5328</v>
      </c>
      <c r="H250" s="143" t="s">
        <v>216</v>
      </c>
      <c r="I250" s="143" t="s">
        <v>282</v>
      </c>
      <c r="J250" s="143" t="s">
        <v>5328</v>
      </c>
      <c r="K250" s="143" t="s">
        <v>5343</v>
      </c>
      <c r="L250" s="143" t="s">
        <v>216</v>
      </c>
      <c r="M250" s="143" t="s">
        <v>282</v>
      </c>
      <c r="N250" s="143" t="s">
        <v>5328</v>
      </c>
      <c r="O250" s="211" t="s">
        <v>256</v>
      </c>
      <c r="P250" s="211" t="s">
        <v>306</v>
      </c>
      <c r="Q250" s="211" t="s">
        <v>282</v>
      </c>
      <c r="R250" s="211" t="s">
        <v>282</v>
      </c>
      <c r="S250" s="211" t="s">
        <v>282</v>
      </c>
      <c r="T250" s="211">
        <v>181</v>
      </c>
      <c r="U250" s="211" t="s">
        <v>183</v>
      </c>
      <c r="V250" s="211" t="s">
        <v>282</v>
      </c>
      <c r="W250" s="211" t="s">
        <v>10491</v>
      </c>
      <c r="X250" s="211" t="s">
        <v>25</v>
      </c>
      <c r="Y250" s="211" t="s">
        <v>395</v>
      </c>
      <c r="Z250" s="211" t="s">
        <v>10498</v>
      </c>
      <c r="AA250" s="211">
        <v>13</v>
      </c>
      <c r="AB250" s="211" t="s">
        <v>194</v>
      </c>
      <c r="AC250" s="211">
        <v>23.91</v>
      </c>
      <c r="AD250" s="211">
        <v>10.53</v>
      </c>
      <c r="AE250" s="211" t="s">
        <v>10512</v>
      </c>
      <c r="AF250" s="211" t="s">
        <v>10365</v>
      </c>
      <c r="AG250" s="211" t="s">
        <v>273</v>
      </c>
      <c r="AH250" s="211" t="s">
        <v>273</v>
      </c>
      <c r="AI250" s="211" t="s">
        <v>273</v>
      </c>
      <c r="AJ250" s="211" t="s">
        <v>273</v>
      </c>
      <c r="AK250" s="211" t="s">
        <v>14133</v>
      </c>
      <c r="AL250" s="211">
        <v>73</v>
      </c>
      <c r="AM250" s="211" t="s">
        <v>273</v>
      </c>
      <c r="AN250" s="211">
        <v>63</v>
      </c>
      <c r="AO250" s="211" t="s">
        <v>273</v>
      </c>
      <c r="AP250" s="211" t="s">
        <v>14128</v>
      </c>
      <c r="AQ250" s="211" t="s">
        <v>10380</v>
      </c>
      <c r="AR250" s="211" t="s">
        <v>22</v>
      </c>
      <c r="AS250" s="211" t="s">
        <v>14132</v>
      </c>
      <c r="AT250" s="211" t="s">
        <v>4788</v>
      </c>
      <c r="AU250" s="211" t="s">
        <v>10397</v>
      </c>
      <c r="AV250" s="211" t="s">
        <v>4788</v>
      </c>
      <c r="AW250" s="211" t="s">
        <v>10391</v>
      </c>
      <c r="AX250" s="211" t="s">
        <v>10391</v>
      </c>
      <c r="AY250" s="211" t="s">
        <v>10391</v>
      </c>
      <c r="AZ250" s="211" t="s">
        <v>10390</v>
      </c>
      <c r="BA250" s="211" t="s">
        <v>10387</v>
      </c>
      <c r="BB250" s="211" t="s">
        <v>10387</v>
      </c>
      <c r="BC250" s="211" t="s">
        <v>248</v>
      </c>
      <c r="BD250" s="211" t="s">
        <v>4788</v>
      </c>
      <c r="BE250" s="211" t="s">
        <v>22</v>
      </c>
      <c r="BF250" s="211" t="s">
        <v>14138</v>
      </c>
      <c r="BG250" s="211" t="s">
        <v>10387</v>
      </c>
      <c r="BH250" s="211" t="s">
        <v>14139</v>
      </c>
      <c r="BI250" s="211" t="s">
        <v>10391</v>
      </c>
      <c r="BJ250" s="211" t="s">
        <v>14137</v>
      </c>
      <c r="BK250" s="211" t="s">
        <v>10387</v>
      </c>
      <c r="BL250" s="211" t="s">
        <v>282</v>
      </c>
      <c r="BM250" s="211" t="s">
        <v>4788</v>
      </c>
      <c r="BN250" s="211" t="s">
        <v>9604</v>
      </c>
    </row>
    <row r="251" spans="1:83" ht="15" customHeight="1" x14ac:dyDescent="0.25">
      <c r="A251" s="68" t="s">
        <v>907</v>
      </c>
      <c r="B251" s="89" t="s">
        <v>282</v>
      </c>
      <c r="C251" s="89" t="s">
        <v>17951</v>
      </c>
      <c r="D251" s="69" t="s">
        <v>755</v>
      </c>
      <c r="E251" s="209" t="s">
        <v>10933</v>
      </c>
      <c r="F251" s="211" t="s">
        <v>216</v>
      </c>
      <c r="G251" s="139" t="s">
        <v>216</v>
      </c>
      <c r="H251" s="139" t="s">
        <v>216</v>
      </c>
      <c r="I251" s="139" t="s">
        <v>282</v>
      </c>
      <c r="J251" s="139" t="s">
        <v>216</v>
      </c>
      <c r="K251" s="139" t="s">
        <v>282</v>
      </c>
      <c r="L251" s="139" t="s">
        <v>216</v>
      </c>
      <c r="M251" s="139" t="s">
        <v>282</v>
      </c>
      <c r="N251" s="139" t="s">
        <v>216</v>
      </c>
      <c r="O251" s="69" t="s">
        <v>263</v>
      </c>
      <c r="P251" s="69" t="s">
        <v>10691</v>
      </c>
      <c r="Q251" s="69" t="s">
        <v>282</v>
      </c>
      <c r="R251" s="69" t="s">
        <v>282</v>
      </c>
      <c r="S251" s="69" t="s">
        <v>282</v>
      </c>
      <c r="T251" s="180">
        <v>61</v>
      </c>
      <c r="U251" s="209" t="s">
        <v>183</v>
      </c>
      <c r="V251" s="209" t="s">
        <v>282</v>
      </c>
      <c r="W251" s="180" t="s">
        <v>143</v>
      </c>
      <c r="X251" s="180" t="s">
        <v>10506</v>
      </c>
      <c r="Y251" s="180" t="s">
        <v>395</v>
      </c>
      <c r="Z251" s="180" t="s">
        <v>10498</v>
      </c>
      <c r="AA251" s="209">
        <v>12</v>
      </c>
      <c r="AB251" s="209" t="s">
        <v>299</v>
      </c>
      <c r="AC251" s="209">
        <v>23.08</v>
      </c>
      <c r="AD251" s="209">
        <v>5.99</v>
      </c>
      <c r="AE251" s="209" t="s">
        <v>10512</v>
      </c>
      <c r="AF251" s="144" t="s">
        <v>10364</v>
      </c>
      <c r="AG251" s="180" t="s">
        <v>273</v>
      </c>
      <c r="AH251" s="180" t="s">
        <v>273</v>
      </c>
      <c r="AI251" s="180" t="s">
        <v>273</v>
      </c>
      <c r="AJ251" s="180" t="s">
        <v>273</v>
      </c>
      <c r="AK251" s="209" t="s">
        <v>273</v>
      </c>
      <c r="AL251" s="180">
        <v>100</v>
      </c>
      <c r="AM251" s="180" t="s">
        <v>273</v>
      </c>
      <c r="AN251" s="209" t="s">
        <v>273</v>
      </c>
      <c r="AO251" s="209" t="s">
        <v>273</v>
      </c>
      <c r="AP251" s="209" t="s">
        <v>11415</v>
      </c>
      <c r="AQ251" s="180" t="s">
        <v>10385</v>
      </c>
      <c r="AR251" s="186" t="s">
        <v>22</v>
      </c>
      <c r="AS251" s="191" t="s">
        <v>11282</v>
      </c>
      <c r="AT251" s="196" t="s">
        <v>10390</v>
      </c>
      <c r="AU251" s="201" t="s">
        <v>10400</v>
      </c>
      <c r="AV251" s="209" t="s">
        <v>10390</v>
      </c>
      <c r="AW251" s="209" t="s">
        <v>10391</v>
      </c>
      <c r="AX251" s="209" t="s">
        <v>10391</v>
      </c>
      <c r="AY251" s="209" t="s">
        <v>10391</v>
      </c>
      <c r="AZ251" s="209" t="s">
        <v>4788</v>
      </c>
      <c r="BA251" s="209" t="s">
        <v>22</v>
      </c>
      <c r="BB251" s="209" t="s">
        <v>22</v>
      </c>
      <c r="BC251" s="209" t="s">
        <v>10411</v>
      </c>
      <c r="BD251" s="209" t="s">
        <v>10391</v>
      </c>
      <c r="BE251" s="209" t="s">
        <v>10387</v>
      </c>
      <c r="BF251" s="209" t="s">
        <v>282</v>
      </c>
      <c r="BG251" s="209" t="s">
        <v>22</v>
      </c>
      <c r="BH251" s="209" t="s">
        <v>282</v>
      </c>
      <c r="BI251" s="209" t="s">
        <v>10390</v>
      </c>
      <c r="BJ251" s="209" t="s">
        <v>11414</v>
      </c>
      <c r="BK251" s="209" t="s">
        <v>10387</v>
      </c>
      <c r="BL251" s="209" t="s">
        <v>282</v>
      </c>
      <c r="BM251" s="209" t="s">
        <v>4788</v>
      </c>
      <c r="BN251" s="68" t="s">
        <v>908</v>
      </c>
    </row>
    <row r="252" spans="1:83" s="211" customFormat="1" ht="15" customHeight="1" x14ac:dyDescent="0.25">
      <c r="A252" s="211" t="s">
        <v>2634</v>
      </c>
      <c r="B252" s="143" t="s">
        <v>282</v>
      </c>
      <c r="C252" s="143" t="s">
        <v>14141</v>
      </c>
      <c r="D252" s="211" t="s">
        <v>564</v>
      </c>
      <c r="E252" s="211" t="s">
        <v>12994</v>
      </c>
      <c r="F252" s="143" t="s">
        <v>5328</v>
      </c>
      <c r="G252" s="143" t="s">
        <v>5328</v>
      </c>
      <c r="H252" s="143" t="s">
        <v>216</v>
      </c>
      <c r="I252" s="143" t="s">
        <v>282</v>
      </c>
      <c r="J252" s="143" t="s">
        <v>216</v>
      </c>
      <c r="K252" s="143" t="s">
        <v>282</v>
      </c>
      <c r="L252" s="143" t="s">
        <v>5328</v>
      </c>
      <c r="M252" s="143" t="s">
        <v>5805</v>
      </c>
      <c r="N252" s="143" t="s">
        <v>5328</v>
      </c>
      <c r="O252" s="211" t="s">
        <v>258</v>
      </c>
      <c r="P252" s="211" t="s">
        <v>790</v>
      </c>
      <c r="Q252" s="211" t="s">
        <v>282</v>
      </c>
      <c r="R252" s="211" t="s">
        <v>282</v>
      </c>
      <c r="S252" s="211" t="s">
        <v>282</v>
      </c>
      <c r="T252" s="211">
        <v>384</v>
      </c>
      <c r="U252" s="211" t="s">
        <v>183</v>
      </c>
      <c r="V252" s="211" t="s">
        <v>282</v>
      </c>
      <c r="W252" s="211" t="s">
        <v>273</v>
      </c>
      <c r="X252" s="211" t="s">
        <v>10506</v>
      </c>
      <c r="Y252" s="211" t="s">
        <v>395</v>
      </c>
      <c r="Z252" s="211" t="s">
        <v>10498</v>
      </c>
      <c r="AA252" s="211">
        <v>8</v>
      </c>
      <c r="AB252" s="211" t="s">
        <v>194</v>
      </c>
      <c r="AC252" s="211">
        <v>30.21</v>
      </c>
      <c r="AD252" s="211">
        <v>4.71</v>
      </c>
      <c r="AE252" s="211" t="s">
        <v>10512</v>
      </c>
      <c r="AF252" s="211" t="s">
        <v>10364</v>
      </c>
      <c r="AG252" s="211" t="s">
        <v>273</v>
      </c>
      <c r="AH252" s="211">
        <v>31</v>
      </c>
      <c r="AI252" s="211" t="s">
        <v>14145</v>
      </c>
      <c r="AJ252" s="211" t="s">
        <v>273</v>
      </c>
      <c r="AK252" s="211" t="s">
        <v>14144</v>
      </c>
      <c r="AL252" s="211">
        <v>70</v>
      </c>
      <c r="AM252" s="211">
        <v>3</v>
      </c>
      <c r="AN252" s="211" t="s">
        <v>273</v>
      </c>
      <c r="AO252" s="211" t="s">
        <v>273</v>
      </c>
      <c r="AP252" s="211" t="s">
        <v>14142</v>
      </c>
      <c r="AQ252" s="211" t="s">
        <v>10385</v>
      </c>
      <c r="AR252" s="211" t="s">
        <v>22</v>
      </c>
      <c r="AS252" s="211" t="s">
        <v>14147</v>
      </c>
      <c r="AT252" s="211" t="s">
        <v>10390</v>
      </c>
      <c r="AU252" s="211" t="s">
        <v>10400</v>
      </c>
      <c r="AV252" s="211" t="s">
        <v>10390</v>
      </c>
      <c r="AW252" s="211" t="s">
        <v>4788</v>
      </c>
      <c r="AX252" s="211" t="s">
        <v>4788</v>
      </c>
      <c r="AY252" s="211" t="s">
        <v>4788</v>
      </c>
      <c r="AZ252" s="211" t="s">
        <v>10390</v>
      </c>
      <c r="BA252" s="211" t="s">
        <v>10387</v>
      </c>
      <c r="BB252" s="211" t="s">
        <v>10387</v>
      </c>
      <c r="BC252" s="211" t="s">
        <v>10412</v>
      </c>
      <c r="BD252" s="211" t="s">
        <v>4788</v>
      </c>
      <c r="BE252" s="211" t="s">
        <v>10387</v>
      </c>
      <c r="BF252" s="211" t="s">
        <v>282</v>
      </c>
      <c r="BG252" s="211" t="s">
        <v>10387</v>
      </c>
      <c r="BH252" s="211" t="s">
        <v>14146</v>
      </c>
      <c r="BI252" s="211" t="s">
        <v>10391</v>
      </c>
      <c r="BJ252" s="211" t="s">
        <v>14140</v>
      </c>
      <c r="BK252" s="211" t="s">
        <v>10387</v>
      </c>
      <c r="BL252" s="211" t="s">
        <v>282</v>
      </c>
      <c r="BM252" s="211" t="s">
        <v>10391</v>
      </c>
      <c r="BN252" s="211" t="s">
        <v>2635</v>
      </c>
    </row>
    <row r="253" spans="1:83" s="211" customFormat="1" ht="15" customHeight="1" x14ac:dyDescent="0.25">
      <c r="A253" s="211" t="s">
        <v>12529</v>
      </c>
      <c r="B253" s="143" t="s">
        <v>282</v>
      </c>
      <c r="C253" s="143" t="s">
        <v>14156</v>
      </c>
      <c r="D253" s="211" t="s">
        <v>564</v>
      </c>
      <c r="E253" s="211" t="s">
        <v>12994</v>
      </c>
      <c r="F253" s="143" t="s">
        <v>5328</v>
      </c>
      <c r="G253" s="143" t="s">
        <v>5328</v>
      </c>
      <c r="H253" s="143" t="s">
        <v>216</v>
      </c>
      <c r="I253" s="143" t="s">
        <v>282</v>
      </c>
      <c r="J253" s="143" t="s">
        <v>216</v>
      </c>
      <c r="K253" s="143" t="s">
        <v>282</v>
      </c>
      <c r="L253" s="143" t="s">
        <v>5328</v>
      </c>
      <c r="M253" s="143" t="s">
        <v>5805</v>
      </c>
      <c r="N253" s="143" t="s">
        <v>5328</v>
      </c>
      <c r="O253" s="211" t="s">
        <v>258</v>
      </c>
      <c r="P253" s="211" t="s">
        <v>790</v>
      </c>
      <c r="Q253" s="211" t="s">
        <v>282</v>
      </c>
      <c r="R253" s="211" t="s">
        <v>282</v>
      </c>
      <c r="S253" s="211" t="s">
        <v>282</v>
      </c>
      <c r="T253" s="211">
        <v>385</v>
      </c>
      <c r="U253" s="211" t="s">
        <v>183</v>
      </c>
      <c r="V253" s="211" t="s">
        <v>282</v>
      </c>
      <c r="W253" s="211" t="s">
        <v>273</v>
      </c>
      <c r="X253" s="211" t="s">
        <v>10506</v>
      </c>
      <c r="Y253" s="211" t="s">
        <v>395</v>
      </c>
      <c r="Z253" s="211" t="s">
        <v>10498</v>
      </c>
      <c r="AA253" s="211">
        <v>8</v>
      </c>
      <c r="AB253" s="211" t="s">
        <v>194</v>
      </c>
      <c r="AC253" s="211">
        <v>30.35</v>
      </c>
      <c r="AD253" s="211">
        <v>5.16</v>
      </c>
      <c r="AE253" s="211" t="s">
        <v>10512</v>
      </c>
      <c r="AF253" s="211" t="s">
        <v>10364</v>
      </c>
      <c r="AG253" s="211" t="s">
        <v>273</v>
      </c>
      <c r="AH253" s="211">
        <v>29</v>
      </c>
      <c r="AI253" s="211" t="s">
        <v>14154</v>
      </c>
      <c r="AJ253" s="211" t="s">
        <v>273</v>
      </c>
      <c r="AK253" s="211" t="s">
        <v>14153</v>
      </c>
      <c r="AL253" s="211">
        <v>68</v>
      </c>
      <c r="AM253" s="211">
        <v>5</v>
      </c>
      <c r="AN253" s="211" t="s">
        <v>273</v>
      </c>
      <c r="AO253" s="211" t="s">
        <v>273</v>
      </c>
      <c r="AP253" s="211" t="s">
        <v>14150</v>
      </c>
      <c r="AQ253" s="211" t="s">
        <v>10385</v>
      </c>
      <c r="AR253" s="211" t="s">
        <v>22</v>
      </c>
      <c r="AS253" s="211" t="s">
        <v>14151</v>
      </c>
      <c r="AT253" s="211" t="s">
        <v>10390</v>
      </c>
      <c r="AU253" s="211" t="s">
        <v>10400</v>
      </c>
      <c r="AV253" s="211" t="s">
        <v>10390</v>
      </c>
      <c r="AW253" s="211" t="s">
        <v>4788</v>
      </c>
      <c r="AX253" s="211" t="s">
        <v>4788</v>
      </c>
      <c r="AY253" s="211" t="s">
        <v>4788</v>
      </c>
      <c r="AZ253" s="211" t="s">
        <v>10390</v>
      </c>
      <c r="BA253" s="211" t="s">
        <v>22</v>
      </c>
      <c r="BB253" s="211" t="s">
        <v>10387</v>
      </c>
      <c r="BC253" s="211" t="s">
        <v>10412</v>
      </c>
      <c r="BD253" s="211" t="s">
        <v>4788</v>
      </c>
      <c r="BE253" s="211" t="s">
        <v>10387</v>
      </c>
      <c r="BF253" s="211" t="s">
        <v>282</v>
      </c>
      <c r="BG253" s="211" t="s">
        <v>22</v>
      </c>
      <c r="BH253" s="211" t="s">
        <v>282</v>
      </c>
      <c r="BI253" s="211" t="s">
        <v>10390</v>
      </c>
      <c r="BJ253" s="211" t="s">
        <v>14148</v>
      </c>
      <c r="BK253" s="211" t="s">
        <v>10387</v>
      </c>
      <c r="BL253" s="211" t="s">
        <v>282</v>
      </c>
      <c r="BM253" s="211" t="s">
        <v>10391</v>
      </c>
      <c r="BN253" s="211" t="s">
        <v>2629</v>
      </c>
    </row>
    <row r="254" spans="1:83" ht="15" customHeight="1" x14ac:dyDescent="0.25">
      <c r="A254" s="69" t="s">
        <v>506</v>
      </c>
      <c r="B254" s="69" t="s">
        <v>1063</v>
      </c>
      <c r="C254" s="69" t="s">
        <v>11425</v>
      </c>
      <c r="D254" s="69" t="s">
        <v>841</v>
      </c>
      <c r="E254" s="209" t="s">
        <v>10933</v>
      </c>
      <c r="F254" s="211" t="s">
        <v>216</v>
      </c>
      <c r="G254" s="144" t="s">
        <v>216</v>
      </c>
      <c r="H254" s="144" t="s">
        <v>216</v>
      </c>
      <c r="I254" s="144" t="s">
        <v>282</v>
      </c>
      <c r="J254" s="144" t="s">
        <v>216</v>
      </c>
      <c r="K254" s="144" t="s">
        <v>282</v>
      </c>
      <c r="L254" s="144" t="s">
        <v>216</v>
      </c>
      <c r="M254" s="144" t="s">
        <v>282</v>
      </c>
      <c r="N254" s="209" t="s">
        <v>5328</v>
      </c>
      <c r="O254" s="69" t="s">
        <v>263</v>
      </c>
      <c r="P254" s="50" t="s">
        <v>790</v>
      </c>
      <c r="Q254" s="69" t="s">
        <v>282</v>
      </c>
      <c r="R254" s="69" t="s">
        <v>282</v>
      </c>
      <c r="S254" s="69" t="s">
        <v>282</v>
      </c>
      <c r="T254" s="180">
        <v>31</v>
      </c>
      <c r="U254" s="209" t="s">
        <v>183</v>
      </c>
      <c r="V254" s="209" t="s">
        <v>282</v>
      </c>
      <c r="W254" s="180" t="s">
        <v>143</v>
      </c>
      <c r="X254" s="180" t="s">
        <v>10506</v>
      </c>
      <c r="Y254" s="180" t="s">
        <v>893</v>
      </c>
      <c r="Z254" s="180" t="s">
        <v>10498</v>
      </c>
      <c r="AA254" s="209">
        <v>6</v>
      </c>
      <c r="AB254" s="209" t="s">
        <v>299</v>
      </c>
      <c r="AC254" s="209">
        <v>30.12</v>
      </c>
      <c r="AD254" s="209" t="s">
        <v>273</v>
      </c>
      <c r="AE254" s="209" t="s">
        <v>10512</v>
      </c>
      <c r="AF254" s="144" t="s">
        <v>10364</v>
      </c>
      <c r="AG254" s="180" t="s">
        <v>273</v>
      </c>
      <c r="AH254" s="180" t="s">
        <v>273</v>
      </c>
      <c r="AI254" s="180" t="s">
        <v>273</v>
      </c>
      <c r="AJ254" s="180" t="s">
        <v>273</v>
      </c>
      <c r="AK254" s="209" t="s">
        <v>11424</v>
      </c>
      <c r="AL254" s="180">
        <v>68</v>
      </c>
      <c r="AM254" s="180" t="s">
        <v>273</v>
      </c>
      <c r="AN254" s="209" t="s">
        <v>273</v>
      </c>
      <c r="AO254" s="209" t="s">
        <v>273</v>
      </c>
      <c r="AP254" s="95" t="s">
        <v>11419</v>
      </c>
      <c r="AQ254" s="180" t="s">
        <v>10379</v>
      </c>
      <c r="AR254" s="186" t="s">
        <v>22</v>
      </c>
      <c r="AS254" s="191" t="s">
        <v>11423</v>
      </c>
      <c r="AT254" s="196" t="s">
        <v>4788</v>
      </c>
      <c r="AU254" s="201" t="s">
        <v>10400</v>
      </c>
      <c r="AV254" s="209" t="s">
        <v>10390</v>
      </c>
      <c r="AW254" s="209" t="s">
        <v>4788</v>
      </c>
      <c r="AX254" s="209" t="s">
        <v>4788</v>
      </c>
      <c r="AY254" s="209" t="s">
        <v>4788</v>
      </c>
      <c r="AZ254" s="209" t="s">
        <v>10390</v>
      </c>
      <c r="BA254" s="209" t="s">
        <v>22</v>
      </c>
      <c r="BB254" s="209" t="s">
        <v>10387</v>
      </c>
      <c r="BC254" s="209" t="s">
        <v>248</v>
      </c>
      <c r="BD254" s="209" t="s">
        <v>4788</v>
      </c>
      <c r="BE254" s="209" t="s">
        <v>10387</v>
      </c>
      <c r="BF254" s="209" t="s">
        <v>282</v>
      </c>
      <c r="BG254" s="209" t="s">
        <v>10387</v>
      </c>
      <c r="BH254" s="209" t="s">
        <v>11370</v>
      </c>
      <c r="BI254" s="209" t="s">
        <v>10391</v>
      </c>
      <c r="BJ254" s="209" t="s">
        <v>11427</v>
      </c>
      <c r="BK254" s="209" t="s">
        <v>22</v>
      </c>
      <c r="BL254" s="209" t="s">
        <v>11420</v>
      </c>
      <c r="BM254" s="209" t="s">
        <v>10391</v>
      </c>
      <c r="BN254" s="69" t="s">
        <v>1064</v>
      </c>
      <c r="BU254" s="68"/>
      <c r="BV254" s="68"/>
      <c r="BW254" s="68"/>
      <c r="BX254" s="68"/>
      <c r="BY254" s="68"/>
      <c r="BZ254" s="68"/>
      <c r="CA254" s="68"/>
      <c r="CB254" s="68"/>
      <c r="CC254" s="68"/>
      <c r="CD254" s="68"/>
      <c r="CE254" s="68"/>
    </row>
    <row r="255" spans="1:83" s="211" customFormat="1" ht="15" customHeight="1" x14ac:dyDescent="0.25">
      <c r="A255" s="211" t="s">
        <v>7657</v>
      </c>
      <c r="B255" s="211" t="s">
        <v>282</v>
      </c>
      <c r="C255" s="211" t="s">
        <v>14160</v>
      </c>
      <c r="D255" s="211" t="s">
        <v>8944</v>
      </c>
      <c r="E255" s="211" t="s">
        <v>10933</v>
      </c>
      <c r="F255" s="211" t="s">
        <v>5328</v>
      </c>
      <c r="G255" s="211" t="s">
        <v>216</v>
      </c>
      <c r="H255" s="211" t="s">
        <v>216</v>
      </c>
      <c r="I255" s="211" t="s">
        <v>282</v>
      </c>
      <c r="J255" s="211" t="s">
        <v>216</v>
      </c>
      <c r="K255" s="211" t="s">
        <v>282</v>
      </c>
      <c r="L255" s="211" t="s">
        <v>216</v>
      </c>
      <c r="M255" s="211" t="s">
        <v>282</v>
      </c>
      <c r="N255" s="211" t="s">
        <v>5328</v>
      </c>
      <c r="O255" s="211" t="s">
        <v>255</v>
      </c>
      <c r="P255" s="143" t="s">
        <v>790</v>
      </c>
      <c r="Q255" s="211" t="s">
        <v>282</v>
      </c>
      <c r="R255" s="211" t="s">
        <v>282</v>
      </c>
      <c r="S255" s="211" t="s">
        <v>282</v>
      </c>
      <c r="T255" s="211">
        <v>207</v>
      </c>
      <c r="U255" s="211" t="s">
        <v>183</v>
      </c>
      <c r="V255" s="211" t="s">
        <v>282</v>
      </c>
      <c r="W255" s="211" t="s">
        <v>143</v>
      </c>
      <c r="X255" s="211" t="s">
        <v>273</v>
      </c>
      <c r="Y255" s="211" t="s">
        <v>273</v>
      </c>
      <c r="Z255" s="211" t="s">
        <v>273</v>
      </c>
      <c r="AA255" s="211">
        <v>8</v>
      </c>
      <c r="AB255" s="211" t="s">
        <v>299</v>
      </c>
      <c r="AC255" s="211">
        <v>21.75</v>
      </c>
      <c r="AD255" s="211">
        <v>3.4</v>
      </c>
      <c r="AE255" s="211" t="s">
        <v>10512</v>
      </c>
      <c r="AF255" s="211" t="s">
        <v>55</v>
      </c>
      <c r="AG255" s="211" t="s">
        <v>273</v>
      </c>
      <c r="AH255" s="211" t="s">
        <v>273</v>
      </c>
      <c r="AI255" s="211" t="s">
        <v>273</v>
      </c>
      <c r="AJ255" s="211" t="s">
        <v>273</v>
      </c>
      <c r="AK255" s="211" t="s">
        <v>273</v>
      </c>
      <c r="AL255" s="211">
        <v>63</v>
      </c>
      <c r="AM255" s="211" t="s">
        <v>273</v>
      </c>
      <c r="AN255" s="211" t="s">
        <v>273</v>
      </c>
      <c r="AO255" s="211" t="s">
        <v>273</v>
      </c>
      <c r="AP255" s="211" t="s">
        <v>273</v>
      </c>
      <c r="AQ255" s="211" t="s">
        <v>10385</v>
      </c>
      <c r="AR255" s="211" t="s">
        <v>55</v>
      </c>
      <c r="AS255" s="211" t="s">
        <v>273</v>
      </c>
      <c r="AT255" s="211" t="s">
        <v>10390</v>
      </c>
      <c r="AU255" s="211" t="s">
        <v>10400</v>
      </c>
      <c r="AV255" s="211" t="s">
        <v>10390</v>
      </c>
      <c r="AW255" s="211" t="s">
        <v>10390</v>
      </c>
      <c r="AX255" s="211" t="s">
        <v>10390</v>
      </c>
      <c r="AY255" s="211" t="s">
        <v>10390</v>
      </c>
      <c r="AZ255" s="211" t="s">
        <v>10390</v>
      </c>
      <c r="BA255" s="211" t="s">
        <v>22</v>
      </c>
      <c r="BB255" s="211" t="s">
        <v>10387</v>
      </c>
      <c r="BC255" s="211" t="s">
        <v>248</v>
      </c>
      <c r="BD255" s="211" t="s">
        <v>4788</v>
      </c>
      <c r="BE255" s="211" t="s">
        <v>10387</v>
      </c>
      <c r="BF255" s="211" t="s">
        <v>282</v>
      </c>
      <c r="BG255" s="211" t="s">
        <v>10387</v>
      </c>
      <c r="BH255" s="211" t="s">
        <v>14159</v>
      </c>
      <c r="BI255" s="211" t="s">
        <v>10391</v>
      </c>
      <c r="BJ255" s="211" t="s">
        <v>709</v>
      </c>
      <c r="BK255" s="211" t="s">
        <v>55</v>
      </c>
      <c r="BL255" s="211" t="s">
        <v>282</v>
      </c>
      <c r="BM255" s="211" t="s">
        <v>10391</v>
      </c>
      <c r="BN255" s="211" t="s">
        <v>7658</v>
      </c>
    </row>
    <row r="256" spans="1:83" s="211" customFormat="1" ht="15" customHeight="1" x14ac:dyDescent="0.25">
      <c r="A256" s="211" t="s">
        <v>7659</v>
      </c>
      <c r="B256" s="211" t="s">
        <v>282</v>
      </c>
      <c r="C256" s="211" t="s">
        <v>17952</v>
      </c>
      <c r="D256" s="211" t="s">
        <v>8944</v>
      </c>
      <c r="E256" s="211" t="s">
        <v>10933</v>
      </c>
      <c r="F256" s="211" t="s">
        <v>5328</v>
      </c>
      <c r="G256" s="211" t="s">
        <v>216</v>
      </c>
      <c r="H256" s="211" t="s">
        <v>216</v>
      </c>
      <c r="I256" s="211" t="s">
        <v>282</v>
      </c>
      <c r="J256" s="211" t="s">
        <v>216</v>
      </c>
      <c r="K256" s="211" t="s">
        <v>282</v>
      </c>
      <c r="L256" s="211" t="s">
        <v>216</v>
      </c>
      <c r="M256" s="211" t="s">
        <v>282</v>
      </c>
      <c r="N256" s="211" t="s">
        <v>5328</v>
      </c>
      <c r="O256" s="211" t="s">
        <v>246</v>
      </c>
      <c r="P256" s="143" t="s">
        <v>255</v>
      </c>
      <c r="Q256" s="211" t="s">
        <v>790</v>
      </c>
      <c r="R256" s="211" t="s">
        <v>282</v>
      </c>
      <c r="S256" s="211" t="s">
        <v>282</v>
      </c>
      <c r="T256" s="211">
        <v>319</v>
      </c>
      <c r="U256" s="211" t="s">
        <v>183</v>
      </c>
      <c r="V256" s="211" t="s">
        <v>282</v>
      </c>
      <c r="W256" s="211" t="s">
        <v>143</v>
      </c>
      <c r="X256" s="211" t="s">
        <v>273</v>
      </c>
      <c r="Y256" s="211" t="s">
        <v>273</v>
      </c>
      <c r="Z256" s="211" t="s">
        <v>273</v>
      </c>
      <c r="AA256" s="211">
        <v>8</v>
      </c>
      <c r="AB256" s="211" t="s">
        <v>299</v>
      </c>
      <c r="AC256" s="211">
        <v>24.23</v>
      </c>
      <c r="AD256" s="211">
        <v>2.1800000000000002</v>
      </c>
      <c r="AE256" s="211" t="s">
        <v>10512</v>
      </c>
      <c r="AF256" s="211" t="s">
        <v>55</v>
      </c>
      <c r="AG256" s="211" t="s">
        <v>273</v>
      </c>
      <c r="AH256" s="211" t="s">
        <v>273</v>
      </c>
      <c r="AI256" s="211" t="s">
        <v>273</v>
      </c>
      <c r="AJ256" s="211" t="s">
        <v>273</v>
      </c>
      <c r="AK256" s="211" t="s">
        <v>273</v>
      </c>
      <c r="AL256" s="211">
        <v>69</v>
      </c>
      <c r="AM256" s="211" t="s">
        <v>273</v>
      </c>
      <c r="AN256" s="211" t="s">
        <v>273</v>
      </c>
      <c r="AO256" s="211" t="s">
        <v>273</v>
      </c>
      <c r="AP256" s="211" t="s">
        <v>273</v>
      </c>
      <c r="AQ256" s="211" t="s">
        <v>10385</v>
      </c>
      <c r="AR256" s="211" t="s">
        <v>55</v>
      </c>
      <c r="AS256" s="211" t="s">
        <v>273</v>
      </c>
      <c r="AT256" s="211" t="s">
        <v>10390</v>
      </c>
      <c r="AU256" s="211" t="s">
        <v>10400</v>
      </c>
      <c r="AV256" s="211" t="s">
        <v>10390</v>
      </c>
      <c r="AW256" s="211" t="s">
        <v>10390</v>
      </c>
      <c r="AX256" s="211" t="s">
        <v>10390</v>
      </c>
      <c r="AY256" s="211" t="s">
        <v>10390</v>
      </c>
      <c r="AZ256" s="211" t="s">
        <v>10390</v>
      </c>
      <c r="BA256" s="211" t="s">
        <v>22</v>
      </c>
      <c r="BB256" s="211" t="s">
        <v>10387</v>
      </c>
      <c r="BC256" s="211" t="s">
        <v>248</v>
      </c>
      <c r="BD256" s="211" t="s">
        <v>4788</v>
      </c>
      <c r="BE256" s="211" t="s">
        <v>10387</v>
      </c>
      <c r="BF256" s="211" t="s">
        <v>282</v>
      </c>
      <c r="BG256" s="211" t="s">
        <v>10387</v>
      </c>
      <c r="BH256" s="211" t="s">
        <v>14159</v>
      </c>
      <c r="BI256" s="211" t="s">
        <v>10391</v>
      </c>
      <c r="BJ256" s="211" t="s">
        <v>709</v>
      </c>
      <c r="BK256" s="211" t="s">
        <v>55</v>
      </c>
      <c r="BL256" s="211" t="s">
        <v>282</v>
      </c>
      <c r="BM256" s="211" t="s">
        <v>10391</v>
      </c>
      <c r="BN256" s="211" t="s">
        <v>7658</v>
      </c>
    </row>
    <row r="257" spans="1:93" s="211" customFormat="1" ht="15" customHeight="1" x14ac:dyDescent="0.25">
      <c r="A257" s="211" t="s">
        <v>2637</v>
      </c>
      <c r="B257" s="211" t="s">
        <v>282</v>
      </c>
      <c r="C257" s="211" t="s">
        <v>14162</v>
      </c>
      <c r="D257" s="211" t="s">
        <v>564</v>
      </c>
      <c r="E257" s="211" t="s">
        <v>10933</v>
      </c>
      <c r="F257" s="211" t="s">
        <v>5328</v>
      </c>
      <c r="G257" s="211" t="s">
        <v>216</v>
      </c>
      <c r="H257" s="211" t="s">
        <v>216</v>
      </c>
      <c r="I257" s="211" t="s">
        <v>282</v>
      </c>
      <c r="J257" s="211" t="s">
        <v>216</v>
      </c>
      <c r="K257" s="211" t="s">
        <v>282</v>
      </c>
      <c r="L257" s="211" t="s">
        <v>216</v>
      </c>
      <c r="M257" s="211" t="s">
        <v>282</v>
      </c>
      <c r="N257" s="211" t="s">
        <v>5328</v>
      </c>
      <c r="O257" s="211" t="s">
        <v>272</v>
      </c>
      <c r="P257" s="143" t="s">
        <v>256</v>
      </c>
      <c r="Q257" s="211" t="s">
        <v>790</v>
      </c>
      <c r="R257" s="211" t="s">
        <v>282</v>
      </c>
      <c r="S257" s="211" t="s">
        <v>282</v>
      </c>
      <c r="T257" s="211">
        <v>369</v>
      </c>
      <c r="U257" s="211" t="s">
        <v>183</v>
      </c>
      <c r="V257" s="211" t="s">
        <v>282</v>
      </c>
      <c r="W257" s="211" t="s">
        <v>14163</v>
      </c>
      <c r="X257" s="211" t="s">
        <v>10506</v>
      </c>
      <c r="Y257" s="211" t="s">
        <v>11475</v>
      </c>
      <c r="Z257" s="211" t="s">
        <v>10498</v>
      </c>
      <c r="AA257" s="211">
        <v>6</v>
      </c>
      <c r="AB257" s="211" t="s">
        <v>299</v>
      </c>
      <c r="AC257" s="211">
        <v>20.399999999999999</v>
      </c>
      <c r="AD257" s="211" t="s">
        <v>273</v>
      </c>
      <c r="AE257" s="211" t="s">
        <v>10512</v>
      </c>
      <c r="AF257" s="211" t="s">
        <v>10364</v>
      </c>
      <c r="AG257" s="211" t="s">
        <v>273</v>
      </c>
      <c r="AH257" s="211" t="s">
        <v>273</v>
      </c>
      <c r="AI257" s="211" t="s">
        <v>273</v>
      </c>
      <c r="AJ257" s="211" t="s">
        <v>273</v>
      </c>
      <c r="AK257" s="211" t="s">
        <v>14164</v>
      </c>
      <c r="AL257" s="211" t="s">
        <v>273</v>
      </c>
      <c r="AM257" s="211" t="s">
        <v>273</v>
      </c>
      <c r="AN257" s="211" t="s">
        <v>273</v>
      </c>
      <c r="AO257" s="211" t="s">
        <v>273</v>
      </c>
      <c r="AP257" s="211" t="s">
        <v>13457</v>
      </c>
      <c r="AQ257" s="211" t="s">
        <v>10385</v>
      </c>
      <c r="AR257" s="211" t="s">
        <v>22</v>
      </c>
      <c r="AS257" s="211" t="s">
        <v>13459</v>
      </c>
      <c r="AT257" s="211" t="s">
        <v>4788</v>
      </c>
      <c r="AU257" s="211" t="s">
        <v>10400</v>
      </c>
      <c r="AV257" s="211" t="s">
        <v>4788</v>
      </c>
      <c r="AW257" s="211" t="s">
        <v>4788</v>
      </c>
      <c r="AX257" s="211" t="s">
        <v>4788</v>
      </c>
      <c r="AY257" s="211" t="s">
        <v>4788</v>
      </c>
      <c r="AZ257" s="211" t="s">
        <v>10390</v>
      </c>
      <c r="BA257" s="211" t="s">
        <v>10387</v>
      </c>
      <c r="BB257" s="211" t="s">
        <v>10387</v>
      </c>
      <c r="BC257" s="211" t="s">
        <v>10412</v>
      </c>
      <c r="BD257" s="211" t="s">
        <v>4788</v>
      </c>
      <c r="BE257" s="211" t="s">
        <v>55</v>
      </c>
      <c r="BF257" s="211" t="s">
        <v>282</v>
      </c>
      <c r="BG257" s="211" t="s">
        <v>22</v>
      </c>
      <c r="BH257" s="211" t="s">
        <v>13459</v>
      </c>
      <c r="BI257" s="211" t="s">
        <v>4788</v>
      </c>
      <c r="BJ257" s="211" t="s">
        <v>12885</v>
      </c>
      <c r="BK257" s="211" t="s">
        <v>22</v>
      </c>
      <c r="BL257" s="211" t="s">
        <v>273</v>
      </c>
      <c r="BM257" s="211" t="s">
        <v>10391</v>
      </c>
      <c r="BN257" s="211" t="s">
        <v>2638</v>
      </c>
    </row>
    <row r="258" spans="1:93" s="211" customFormat="1" ht="15" customHeight="1" x14ac:dyDescent="0.25">
      <c r="A258" s="211" t="s">
        <v>2639</v>
      </c>
      <c r="B258" s="211" t="s">
        <v>282</v>
      </c>
      <c r="C258" s="211" t="s">
        <v>17953</v>
      </c>
      <c r="D258" s="211" t="s">
        <v>564</v>
      </c>
      <c r="E258" s="211" t="s">
        <v>10933</v>
      </c>
      <c r="F258" s="211" t="s">
        <v>5328</v>
      </c>
      <c r="G258" s="211" t="s">
        <v>216</v>
      </c>
      <c r="H258" s="211" t="s">
        <v>216</v>
      </c>
      <c r="I258" s="211" t="s">
        <v>282</v>
      </c>
      <c r="J258" s="211" t="s">
        <v>216</v>
      </c>
      <c r="K258" s="211" t="s">
        <v>282</v>
      </c>
      <c r="L258" s="211" t="s">
        <v>216</v>
      </c>
      <c r="M258" s="211" t="s">
        <v>282</v>
      </c>
      <c r="N258" s="211" t="s">
        <v>5328</v>
      </c>
      <c r="O258" s="211" t="s">
        <v>256</v>
      </c>
      <c r="P258" s="143" t="s">
        <v>256</v>
      </c>
      <c r="Q258" s="211" t="s">
        <v>790</v>
      </c>
      <c r="R258" s="211" t="s">
        <v>282</v>
      </c>
      <c r="S258" s="211" t="s">
        <v>282</v>
      </c>
      <c r="T258" s="211">
        <v>416</v>
      </c>
      <c r="U258" s="211" t="s">
        <v>183</v>
      </c>
      <c r="V258" s="211" t="s">
        <v>282</v>
      </c>
      <c r="W258" s="211" t="s">
        <v>14166</v>
      </c>
      <c r="X258" s="211" t="s">
        <v>273</v>
      </c>
      <c r="Y258" s="211" t="s">
        <v>273</v>
      </c>
      <c r="Z258" s="211" t="s">
        <v>10498</v>
      </c>
      <c r="AA258" s="211">
        <v>8</v>
      </c>
      <c r="AB258" s="211" t="s">
        <v>299</v>
      </c>
      <c r="AC258" s="211">
        <v>22.66</v>
      </c>
      <c r="AD258" s="211">
        <v>2.67</v>
      </c>
      <c r="AE258" s="211" t="s">
        <v>10512</v>
      </c>
      <c r="AF258" s="211" t="s">
        <v>10364</v>
      </c>
      <c r="AG258" s="211" t="s">
        <v>14172</v>
      </c>
      <c r="AH258" s="211">
        <v>54</v>
      </c>
      <c r="AI258" s="211" t="s">
        <v>273</v>
      </c>
      <c r="AJ258" s="211" t="s">
        <v>273</v>
      </c>
      <c r="AK258" s="211" t="s">
        <v>14171</v>
      </c>
      <c r="AL258" s="211">
        <v>55</v>
      </c>
      <c r="AM258" s="211" t="s">
        <v>273</v>
      </c>
      <c r="AN258" s="211" t="s">
        <v>273</v>
      </c>
      <c r="AO258" s="211" t="s">
        <v>273</v>
      </c>
      <c r="AP258" s="211" t="s">
        <v>14167</v>
      </c>
      <c r="AQ258" s="211" t="s">
        <v>10385</v>
      </c>
      <c r="AR258" s="211" t="s">
        <v>22</v>
      </c>
      <c r="AS258" s="211" t="s">
        <v>14173</v>
      </c>
      <c r="AT258" s="211" t="s">
        <v>10390</v>
      </c>
      <c r="AU258" s="211" t="s">
        <v>10400</v>
      </c>
      <c r="AV258" s="211" t="s">
        <v>10390</v>
      </c>
      <c r="AW258" s="211" t="s">
        <v>4788</v>
      </c>
      <c r="AX258" s="211" t="s">
        <v>4788</v>
      </c>
      <c r="AY258" s="211" t="s">
        <v>4788</v>
      </c>
      <c r="AZ258" s="211" t="s">
        <v>4788</v>
      </c>
      <c r="BA258" s="211" t="s">
        <v>10387</v>
      </c>
      <c r="BB258" s="211" t="s">
        <v>10387</v>
      </c>
      <c r="BC258" s="211" t="s">
        <v>10412</v>
      </c>
      <c r="BD258" s="211" t="s">
        <v>4788</v>
      </c>
      <c r="BE258" s="211" t="s">
        <v>22</v>
      </c>
      <c r="BF258" s="211" t="s">
        <v>14176</v>
      </c>
      <c r="BG258" s="211" t="s">
        <v>22</v>
      </c>
      <c r="BH258" s="211" t="s">
        <v>282</v>
      </c>
      <c r="BI258" s="211" t="s">
        <v>4788</v>
      </c>
      <c r="BJ258" s="211" t="s">
        <v>14175</v>
      </c>
      <c r="BK258" s="211" t="s">
        <v>22</v>
      </c>
      <c r="BL258" s="211">
        <v>1</v>
      </c>
      <c r="BM258" s="211" t="s">
        <v>10391</v>
      </c>
      <c r="BN258" s="211" t="s">
        <v>2640</v>
      </c>
    </row>
    <row r="259" spans="1:93" s="211" customFormat="1" ht="15" customHeight="1" x14ac:dyDescent="0.25">
      <c r="A259" s="211" t="s">
        <v>2641</v>
      </c>
      <c r="B259" s="211" t="s">
        <v>282</v>
      </c>
      <c r="C259" s="211" t="s">
        <v>17954</v>
      </c>
      <c r="D259" s="211" t="s">
        <v>1357</v>
      </c>
      <c r="E259" s="211" t="s">
        <v>10933</v>
      </c>
      <c r="F259" s="211" t="s">
        <v>5328</v>
      </c>
      <c r="G259" s="211" t="s">
        <v>216</v>
      </c>
      <c r="H259" s="211" t="s">
        <v>216</v>
      </c>
      <c r="I259" s="211" t="s">
        <v>282</v>
      </c>
      <c r="J259" s="211" t="s">
        <v>216</v>
      </c>
      <c r="K259" s="211" t="s">
        <v>282</v>
      </c>
      <c r="L259" s="211" t="s">
        <v>216</v>
      </c>
      <c r="M259" s="211" t="s">
        <v>282</v>
      </c>
      <c r="N259" s="211" t="s">
        <v>5328</v>
      </c>
      <c r="O259" s="211" t="s">
        <v>258</v>
      </c>
      <c r="P259" s="143" t="s">
        <v>258</v>
      </c>
      <c r="Q259" s="211" t="s">
        <v>790</v>
      </c>
      <c r="R259" s="211" t="s">
        <v>282</v>
      </c>
      <c r="S259" s="211" t="s">
        <v>282</v>
      </c>
      <c r="T259" s="211">
        <v>538</v>
      </c>
      <c r="U259" s="211" t="s">
        <v>183</v>
      </c>
      <c r="V259" s="211" t="s">
        <v>282</v>
      </c>
      <c r="W259" s="211" t="s">
        <v>14163</v>
      </c>
      <c r="X259" s="211" t="s">
        <v>10506</v>
      </c>
      <c r="Y259" s="211" t="s">
        <v>395</v>
      </c>
      <c r="Z259" s="211" t="s">
        <v>10498</v>
      </c>
      <c r="AA259" s="211">
        <v>8</v>
      </c>
      <c r="AB259" s="211" t="s">
        <v>194</v>
      </c>
      <c r="AC259" s="211">
        <v>32.9</v>
      </c>
      <c r="AD259" s="211">
        <v>4.78</v>
      </c>
      <c r="AE259" s="211" t="s">
        <v>10512</v>
      </c>
      <c r="AF259" s="211" t="s">
        <v>10364</v>
      </c>
      <c r="AG259" s="211" t="s">
        <v>273</v>
      </c>
      <c r="AH259" s="211" t="s">
        <v>273</v>
      </c>
      <c r="AI259" s="211" t="s">
        <v>14185</v>
      </c>
      <c r="AJ259" s="211" t="s">
        <v>273</v>
      </c>
      <c r="AK259" s="211" t="s">
        <v>14183</v>
      </c>
      <c r="AL259" s="211" t="s">
        <v>273</v>
      </c>
      <c r="AM259" s="211">
        <v>100</v>
      </c>
      <c r="AN259" s="211" t="s">
        <v>273</v>
      </c>
      <c r="AO259" s="211" t="s">
        <v>273</v>
      </c>
      <c r="AP259" s="211" t="s">
        <v>14182</v>
      </c>
      <c r="AQ259" s="211" t="s">
        <v>10385</v>
      </c>
      <c r="AR259" s="211" t="s">
        <v>22</v>
      </c>
      <c r="AS259" s="211" t="s">
        <v>14184</v>
      </c>
      <c r="AT259" s="211" t="s">
        <v>10390</v>
      </c>
      <c r="AU259" s="211" t="s">
        <v>10400</v>
      </c>
      <c r="AV259" s="211" t="s">
        <v>10390</v>
      </c>
      <c r="AW259" s="211" t="s">
        <v>4788</v>
      </c>
      <c r="AX259" s="211" t="s">
        <v>4788</v>
      </c>
      <c r="AY259" s="211" t="s">
        <v>4788</v>
      </c>
      <c r="AZ259" s="211" t="s">
        <v>4788</v>
      </c>
      <c r="BA259" s="211" t="s">
        <v>10387</v>
      </c>
      <c r="BB259" s="211" t="s">
        <v>10387</v>
      </c>
      <c r="BC259" s="211" t="s">
        <v>10412</v>
      </c>
      <c r="BD259" s="211" t="s">
        <v>4788</v>
      </c>
      <c r="BE259" s="211" t="s">
        <v>22</v>
      </c>
      <c r="BF259" s="211" t="s">
        <v>14179</v>
      </c>
      <c r="BG259" s="211" t="s">
        <v>22</v>
      </c>
      <c r="BH259" s="211" t="s">
        <v>282</v>
      </c>
      <c r="BI259" s="211" t="s">
        <v>4788</v>
      </c>
      <c r="BJ259" s="211" t="s">
        <v>14178</v>
      </c>
      <c r="BK259" s="211" t="s">
        <v>10387</v>
      </c>
      <c r="BL259" s="211" t="s">
        <v>282</v>
      </c>
      <c r="BM259" s="211" t="s">
        <v>10391</v>
      </c>
      <c r="BN259" s="211" t="s">
        <v>2642</v>
      </c>
    </row>
    <row r="260" spans="1:93" s="211" customFormat="1" ht="15" hidden="1" customHeight="1" x14ac:dyDescent="0.25">
      <c r="A260" s="211" t="s">
        <v>9489</v>
      </c>
      <c r="B260" s="211" t="s">
        <v>282</v>
      </c>
      <c r="C260" s="211" t="s">
        <v>14188</v>
      </c>
      <c r="D260" s="211" t="s">
        <v>8944</v>
      </c>
      <c r="E260" s="211" t="s">
        <v>10933</v>
      </c>
      <c r="F260" s="211" t="s">
        <v>5328</v>
      </c>
      <c r="G260" s="211" t="s">
        <v>216</v>
      </c>
      <c r="H260" s="211" t="s">
        <v>216</v>
      </c>
      <c r="I260" s="211" t="s">
        <v>282</v>
      </c>
      <c r="J260" s="211" t="s">
        <v>216</v>
      </c>
      <c r="K260" s="211" t="s">
        <v>282</v>
      </c>
      <c r="L260" s="211" t="s">
        <v>216</v>
      </c>
      <c r="M260" s="211" t="s">
        <v>282</v>
      </c>
      <c r="N260" s="211" t="s">
        <v>5328</v>
      </c>
      <c r="O260" s="149" t="s">
        <v>764</v>
      </c>
      <c r="P260" s="143" t="s">
        <v>636</v>
      </c>
      <c r="Q260" s="211" t="s">
        <v>282</v>
      </c>
      <c r="R260" s="211" t="s">
        <v>282</v>
      </c>
      <c r="S260" s="211" t="s">
        <v>282</v>
      </c>
      <c r="T260" s="211">
        <v>22</v>
      </c>
      <c r="U260" s="211" t="s">
        <v>183</v>
      </c>
      <c r="V260" s="211" t="s">
        <v>10486</v>
      </c>
      <c r="W260" s="211" t="s">
        <v>143</v>
      </c>
      <c r="X260" s="211" t="s">
        <v>273</v>
      </c>
      <c r="Y260" s="211" t="s">
        <v>395</v>
      </c>
      <c r="Z260" s="211" t="s">
        <v>10498</v>
      </c>
      <c r="AA260" s="211">
        <v>3</v>
      </c>
      <c r="AB260" s="211" t="s">
        <v>435</v>
      </c>
      <c r="AC260" s="211">
        <v>22.2</v>
      </c>
      <c r="AD260" s="211">
        <v>6.76</v>
      </c>
      <c r="AE260" s="211" t="s">
        <v>10499</v>
      </c>
      <c r="AF260" s="211" t="s">
        <v>10365</v>
      </c>
      <c r="AG260" s="211" t="s">
        <v>273</v>
      </c>
      <c r="AH260" s="211" t="s">
        <v>273</v>
      </c>
      <c r="AI260" s="211" t="s">
        <v>273</v>
      </c>
      <c r="AJ260" s="211" t="s">
        <v>273</v>
      </c>
      <c r="AK260" s="211" t="s">
        <v>14187</v>
      </c>
      <c r="AL260" s="211">
        <v>73</v>
      </c>
      <c r="AM260" s="211">
        <v>14</v>
      </c>
      <c r="AN260" s="211">
        <v>50</v>
      </c>
      <c r="AO260" s="211" t="s">
        <v>273</v>
      </c>
      <c r="AP260" s="134" t="s">
        <v>14193</v>
      </c>
      <c r="AQ260" s="211" t="s">
        <v>10382</v>
      </c>
      <c r="AR260" s="211" t="s">
        <v>10387</v>
      </c>
      <c r="AS260" s="211" t="s">
        <v>14189</v>
      </c>
      <c r="AT260" s="211" t="s">
        <v>10391</v>
      </c>
      <c r="AU260" s="211" t="s">
        <v>10395</v>
      </c>
      <c r="AV260" s="211" t="s">
        <v>10391</v>
      </c>
      <c r="AW260" s="211" t="s">
        <v>10391</v>
      </c>
      <c r="AX260" s="211" t="s">
        <v>10391</v>
      </c>
      <c r="AY260" s="211" t="s">
        <v>10391</v>
      </c>
      <c r="AZ260" s="211" t="s">
        <v>10390</v>
      </c>
      <c r="BA260" s="211" t="s">
        <v>10387</v>
      </c>
      <c r="BB260" s="211" t="s">
        <v>10387</v>
      </c>
      <c r="BC260" s="211" t="s">
        <v>248</v>
      </c>
      <c r="BD260" s="211" t="s">
        <v>4788</v>
      </c>
      <c r="BE260" s="211" t="s">
        <v>10387</v>
      </c>
      <c r="BF260" s="211" t="s">
        <v>282</v>
      </c>
      <c r="BG260" s="211" t="s">
        <v>22</v>
      </c>
      <c r="BH260" s="211" t="s">
        <v>282</v>
      </c>
      <c r="BI260" s="211" t="s">
        <v>10390</v>
      </c>
      <c r="BJ260" s="211" t="s">
        <v>273</v>
      </c>
      <c r="BK260" s="211" t="s">
        <v>10387</v>
      </c>
      <c r="BL260" s="211" t="s">
        <v>282</v>
      </c>
      <c r="BM260" s="211" t="s">
        <v>10390</v>
      </c>
      <c r="BN260" s="211" t="s">
        <v>9490</v>
      </c>
    </row>
    <row r="261" spans="1:93" s="211" customFormat="1" ht="15" customHeight="1" x14ac:dyDescent="0.25">
      <c r="A261" s="211" t="s">
        <v>7164</v>
      </c>
      <c r="B261" s="211" t="s">
        <v>282</v>
      </c>
      <c r="C261" s="211" t="s">
        <v>17955</v>
      </c>
      <c r="D261" s="211" t="s">
        <v>755</v>
      </c>
      <c r="E261" s="211" t="s">
        <v>10933</v>
      </c>
      <c r="F261" s="211" t="s">
        <v>5328</v>
      </c>
      <c r="G261" s="211" t="s">
        <v>216</v>
      </c>
      <c r="H261" s="211" t="s">
        <v>216</v>
      </c>
      <c r="I261" s="211" t="s">
        <v>282</v>
      </c>
      <c r="J261" s="211" t="s">
        <v>216</v>
      </c>
      <c r="K261" s="211" t="s">
        <v>282</v>
      </c>
      <c r="L261" s="211" t="s">
        <v>216</v>
      </c>
      <c r="M261" s="211" t="s">
        <v>282</v>
      </c>
      <c r="N261" s="211" t="s">
        <v>5328</v>
      </c>
      <c r="O261" s="149" t="s">
        <v>261</v>
      </c>
      <c r="P261" s="149" t="s">
        <v>261</v>
      </c>
      <c r="Q261" s="211" t="s">
        <v>790</v>
      </c>
      <c r="R261" s="211" t="s">
        <v>282</v>
      </c>
      <c r="S261" s="211" t="s">
        <v>282</v>
      </c>
      <c r="T261" s="211">
        <v>310</v>
      </c>
      <c r="U261" s="211" t="s">
        <v>183</v>
      </c>
      <c r="V261" s="211" t="s">
        <v>282</v>
      </c>
      <c r="W261" s="211" t="s">
        <v>14163</v>
      </c>
      <c r="X261" s="211" t="s">
        <v>10506</v>
      </c>
      <c r="Y261" s="211" t="s">
        <v>395</v>
      </c>
      <c r="Z261" s="211" t="s">
        <v>10498</v>
      </c>
      <c r="AA261" s="211">
        <v>8</v>
      </c>
      <c r="AB261" s="211" t="s">
        <v>299</v>
      </c>
      <c r="AC261" s="211">
        <v>22.33</v>
      </c>
      <c r="AD261" s="211" t="s">
        <v>273</v>
      </c>
      <c r="AE261" s="211" t="s">
        <v>10512</v>
      </c>
      <c r="AF261" s="211" t="s">
        <v>10364</v>
      </c>
      <c r="AG261" s="211" t="s">
        <v>273</v>
      </c>
      <c r="AH261" s="211" t="s">
        <v>273</v>
      </c>
      <c r="AI261" s="211" t="s">
        <v>273</v>
      </c>
      <c r="AJ261" s="211" t="s">
        <v>273</v>
      </c>
      <c r="AK261" s="211" t="s">
        <v>14194</v>
      </c>
      <c r="AL261" s="211" t="s">
        <v>273</v>
      </c>
      <c r="AM261" s="211" t="s">
        <v>273</v>
      </c>
      <c r="AN261" s="211" t="s">
        <v>273</v>
      </c>
      <c r="AO261" s="211" t="s">
        <v>273</v>
      </c>
      <c r="AP261" s="211" t="s">
        <v>13457</v>
      </c>
      <c r="AQ261" s="211" t="s">
        <v>10385</v>
      </c>
      <c r="AR261" s="211" t="s">
        <v>55</v>
      </c>
      <c r="AS261" s="211" t="s">
        <v>13459</v>
      </c>
      <c r="AT261" s="211" t="s">
        <v>10390</v>
      </c>
      <c r="AU261" s="211" t="s">
        <v>10400</v>
      </c>
      <c r="AV261" s="211" t="s">
        <v>10390</v>
      </c>
      <c r="AW261" s="211" t="s">
        <v>4788</v>
      </c>
      <c r="AX261" s="211" t="s">
        <v>4788</v>
      </c>
      <c r="AY261" s="211" t="s">
        <v>4788</v>
      </c>
      <c r="AZ261" s="211" t="s">
        <v>4788</v>
      </c>
      <c r="BA261" s="211" t="s">
        <v>10387</v>
      </c>
      <c r="BB261" s="211" t="s">
        <v>10387</v>
      </c>
      <c r="BC261" s="211" t="s">
        <v>10412</v>
      </c>
      <c r="BD261" s="211" t="s">
        <v>4788</v>
      </c>
      <c r="BE261" s="211" t="s">
        <v>10387</v>
      </c>
      <c r="BF261" s="211" t="s">
        <v>282</v>
      </c>
      <c r="BG261" s="211" t="s">
        <v>22</v>
      </c>
      <c r="BH261" s="211" t="s">
        <v>13459</v>
      </c>
      <c r="BI261" s="211" t="s">
        <v>4788</v>
      </c>
      <c r="BJ261" s="211" t="s">
        <v>12885</v>
      </c>
      <c r="BK261" s="211" t="s">
        <v>10387</v>
      </c>
      <c r="BL261" s="211" t="s">
        <v>282</v>
      </c>
      <c r="BM261" s="211" t="s">
        <v>10391</v>
      </c>
      <c r="BN261" s="211" t="s">
        <v>7165</v>
      </c>
    </row>
    <row r="262" spans="1:93" s="211" customFormat="1" ht="15" customHeight="1" x14ac:dyDescent="0.25">
      <c r="A262" s="211" t="s">
        <v>7166</v>
      </c>
      <c r="B262" s="211" t="s">
        <v>282</v>
      </c>
      <c r="C262" s="211" t="s">
        <v>17956</v>
      </c>
      <c r="D262" s="211" t="s">
        <v>755</v>
      </c>
      <c r="E262" s="211" t="s">
        <v>10933</v>
      </c>
      <c r="F262" s="211" t="s">
        <v>5328</v>
      </c>
      <c r="G262" s="211" t="s">
        <v>216</v>
      </c>
      <c r="H262" s="211" t="s">
        <v>216</v>
      </c>
      <c r="I262" s="211" t="s">
        <v>282</v>
      </c>
      <c r="J262" s="211" t="s">
        <v>216</v>
      </c>
      <c r="K262" s="211" t="s">
        <v>282</v>
      </c>
      <c r="L262" s="211" t="s">
        <v>216</v>
      </c>
      <c r="M262" s="211" t="s">
        <v>282</v>
      </c>
      <c r="N262" s="211" t="s">
        <v>5328</v>
      </c>
      <c r="O262" s="149" t="s">
        <v>261</v>
      </c>
      <c r="P262" s="149" t="s">
        <v>261</v>
      </c>
      <c r="Q262" s="211" t="s">
        <v>256</v>
      </c>
      <c r="R262" s="211" t="s">
        <v>790</v>
      </c>
      <c r="S262" s="211" t="s">
        <v>282</v>
      </c>
      <c r="T262" s="211">
        <v>485</v>
      </c>
      <c r="U262" s="211" t="s">
        <v>183</v>
      </c>
      <c r="V262" s="211" t="s">
        <v>282</v>
      </c>
      <c r="W262" s="211" t="s">
        <v>14163</v>
      </c>
      <c r="X262" s="211" t="s">
        <v>10506</v>
      </c>
      <c r="Y262" s="211" t="s">
        <v>395</v>
      </c>
      <c r="Z262" s="211" t="s">
        <v>10498</v>
      </c>
      <c r="AA262" s="211">
        <v>8</v>
      </c>
      <c r="AB262" s="211" t="s">
        <v>194</v>
      </c>
      <c r="AC262" s="211">
        <v>29.5</v>
      </c>
      <c r="AD262" s="211" t="s">
        <v>273</v>
      </c>
      <c r="AE262" s="211" t="s">
        <v>10512</v>
      </c>
      <c r="AF262" s="211" t="s">
        <v>10364</v>
      </c>
      <c r="AG262" s="211" t="s">
        <v>273</v>
      </c>
      <c r="AH262" s="211" t="s">
        <v>273</v>
      </c>
      <c r="AI262" s="211" t="s">
        <v>273</v>
      </c>
      <c r="AJ262" s="211" t="s">
        <v>273</v>
      </c>
      <c r="AK262" s="211" t="s">
        <v>14197</v>
      </c>
      <c r="AL262" s="211" t="s">
        <v>273</v>
      </c>
      <c r="AM262" s="211" t="s">
        <v>273</v>
      </c>
      <c r="AN262" s="211" t="s">
        <v>273</v>
      </c>
      <c r="AO262" s="211" t="s">
        <v>273</v>
      </c>
      <c r="AP262" s="211" t="s">
        <v>13457</v>
      </c>
      <c r="AQ262" s="211" t="s">
        <v>10385</v>
      </c>
      <c r="AR262" s="211" t="s">
        <v>55</v>
      </c>
      <c r="AS262" s="211" t="s">
        <v>13459</v>
      </c>
      <c r="AT262" s="211" t="s">
        <v>10390</v>
      </c>
      <c r="AU262" s="211" t="s">
        <v>10400</v>
      </c>
      <c r="AV262" s="211" t="s">
        <v>10390</v>
      </c>
      <c r="AW262" s="211" t="s">
        <v>4788</v>
      </c>
      <c r="AX262" s="211" t="s">
        <v>4788</v>
      </c>
      <c r="AY262" s="211" t="s">
        <v>4788</v>
      </c>
      <c r="AZ262" s="211" t="s">
        <v>4788</v>
      </c>
      <c r="BA262" s="211" t="s">
        <v>10387</v>
      </c>
      <c r="BB262" s="211" t="s">
        <v>10387</v>
      </c>
      <c r="BC262" s="211" t="s">
        <v>248</v>
      </c>
      <c r="BD262" s="211" t="s">
        <v>4788</v>
      </c>
      <c r="BE262" s="211" t="s">
        <v>10387</v>
      </c>
      <c r="BF262" s="211" t="s">
        <v>282</v>
      </c>
      <c r="BG262" s="211" t="s">
        <v>22</v>
      </c>
      <c r="BH262" s="211" t="s">
        <v>13459</v>
      </c>
      <c r="BI262" s="211" t="s">
        <v>4788</v>
      </c>
      <c r="BJ262" s="211" t="s">
        <v>12885</v>
      </c>
      <c r="BK262" s="211" t="s">
        <v>22</v>
      </c>
      <c r="BL262" s="211" t="s">
        <v>273</v>
      </c>
      <c r="BM262" s="211" t="s">
        <v>10391</v>
      </c>
      <c r="BN262" s="211" t="s">
        <v>7167</v>
      </c>
    </row>
    <row r="263" spans="1:93" s="211" customFormat="1" ht="15" customHeight="1" x14ac:dyDescent="0.25">
      <c r="A263" s="211" t="s">
        <v>8294</v>
      </c>
      <c r="B263" s="211" t="s">
        <v>282</v>
      </c>
      <c r="C263" s="211" t="s">
        <v>15908</v>
      </c>
      <c r="D263" s="211" t="s">
        <v>7848</v>
      </c>
      <c r="E263" s="211" t="s">
        <v>10933</v>
      </c>
      <c r="F263" s="211" t="s">
        <v>5328</v>
      </c>
      <c r="G263" s="211" t="s">
        <v>216</v>
      </c>
      <c r="H263" s="211" t="s">
        <v>216</v>
      </c>
      <c r="I263" s="211" t="s">
        <v>282</v>
      </c>
      <c r="J263" s="211" t="s">
        <v>216</v>
      </c>
      <c r="K263" s="211" t="s">
        <v>282</v>
      </c>
      <c r="L263" s="211" t="s">
        <v>216</v>
      </c>
      <c r="M263" s="211" t="s">
        <v>282</v>
      </c>
      <c r="N263" s="211" t="s">
        <v>5328</v>
      </c>
      <c r="O263" s="149" t="s">
        <v>9093</v>
      </c>
      <c r="P263" s="211" t="s">
        <v>306</v>
      </c>
      <c r="Q263" s="211" t="s">
        <v>282</v>
      </c>
      <c r="R263" s="211" t="s">
        <v>282</v>
      </c>
      <c r="S263" s="211" t="s">
        <v>282</v>
      </c>
      <c r="T263" s="211">
        <v>30</v>
      </c>
      <c r="U263" s="211" t="s">
        <v>183</v>
      </c>
      <c r="V263" s="211" t="s">
        <v>282</v>
      </c>
      <c r="W263" s="211" t="s">
        <v>730</v>
      </c>
      <c r="X263" s="211" t="s">
        <v>273</v>
      </c>
      <c r="Y263" s="211" t="s">
        <v>395</v>
      </c>
      <c r="Z263" s="211" t="s">
        <v>273</v>
      </c>
      <c r="AA263" s="211">
        <v>8</v>
      </c>
      <c r="AB263" s="211" t="s">
        <v>435</v>
      </c>
      <c r="AC263" s="211">
        <v>44.74</v>
      </c>
      <c r="AD263" s="211">
        <v>8.99</v>
      </c>
      <c r="AE263" s="211" t="s">
        <v>10512</v>
      </c>
      <c r="AF263" s="211" t="s">
        <v>10365</v>
      </c>
      <c r="AG263" s="211" t="s">
        <v>273</v>
      </c>
      <c r="AH263" s="211" t="s">
        <v>273</v>
      </c>
      <c r="AI263" s="211" t="s">
        <v>273</v>
      </c>
      <c r="AJ263" s="211" t="s">
        <v>273</v>
      </c>
      <c r="AK263" s="211" t="s">
        <v>273</v>
      </c>
      <c r="AL263" s="211">
        <v>100</v>
      </c>
      <c r="AM263" s="211" t="s">
        <v>273</v>
      </c>
      <c r="AN263" s="211" t="s">
        <v>273</v>
      </c>
      <c r="AO263" s="211" t="s">
        <v>273</v>
      </c>
      <c r="AP263" s="211" t="s">
        <v>15906</v>
      </c>
      <c r="AQ263" s="211" t="s">
        <v>10385</v>
      </c>
      <c r="AR263" s="211" t="s">
        <v>55</v>
      </c>
      <c r="AS263" s="211" t="s">
        <v>15393</v>
      </c>
      <c r="AT263" s="211" t="s">
        <v>10390</v>
      </c>
      <c r="AU263" s="211" t="s">
        <v>10400</v>
      </c>
      <c r="AV263" s="211" t="s">
        <v>10390</v>
      </c>
      <c r="AW263" s="211" t="s">
        <v>10391</v>
      </c>
      <c r="AX263" s="211" t="s">
        <v>10391</v>
      </c>
      <c r="AY263" s="211" t="s">
        <v>10391</v>
      </c>
      <c r="AZ263" s="211" t="s">
        <v>10390</v>
      </c>
      <c r="BA263" s="211" t="s">
        <v>10408</v>
      </c>
      <c r="BB263" s="211" t="s">
        <v>10408</v>
      </c>
      <c r="BC263" s="211" t="s">
        <v>248</v>
      </c>
      <c r="BD263" s="211" t="s">
        <v>10390</v>
      </c>
      <c r="BE263" s="211" t="s">
        <v>10387</v>
      </c>
      <c r="BF263" s="211" t="s">
        <v>282</v>
      </c>
      <c r="BG263" s="211" t="s">
        <v>10387</v>
      </c>
      <c r="BH263" s="211" t="s">
        <v>12846</v>
      </c>
      <c r="BI263" s="211" t="s">
        <v>10391</v>
      </c>
      <c r="BJ263" s="211" t="s">
        <v>273</v>
      </c>
      <c r="BK263" s="211" t="s">
        <v>10387</v>
      </c>
      <c r="BL263" s="211" t="s">
        <v>282</v>
      </c>
      <c r="BM263" s="211" t="s">
        <v>10390</v>
      </c>
      <c r="BN263" s="211" t="s">
        <v>8295</v>
      </c>
    </row>
    <row r="264" spans="1:93" ht="15" customHeight="1" x14ac:dyDescent="0.25">
      <c r="A264" s="68" t="s">
        <v>805</v>
      </c>
      <c r="B264" s="68" t="s">
        <v>5391</v>
      </c>
      <c r="C264" s="68" t="s">
        <v>11448</v>
      </c>
      <c r="D264" s="209" t="s">
        <v>443</v>
      </c>
      <c r="E264" s="209" t="s">
        <v>10933</v>
      </c>
      <c r="F264" s="211" t="s">
        <v>216</v>
      </c>
      <c r="G264" s="160" t="s">
        <v>5328</v>
      </c>
      <c r="H264" s="160" t="s">
        <v>216</v>
      </c>
      <c r="I264" s="160" t="s">
        <v>282</v>
      </c>
      <c r="J264" s="160" t="s">
        <v>216</v>
      </c>
      <c r="K264" s="160" t="s">
        <v>282</v>
      </c>
      <c r="L264" s="160" t="s">
        <v>5328</v>
      </c>
      <c r="M264" s="209" t="s">
        <v>5809</v>
      </c>
      <c r="N264" s="211" t="s">
        <v>5328</v>
      </c>
      <c r="O264" s="68" t="s">
        <v>10667</v>
      </c>
      <c r="P264" s="68" t="s">
        <v>252</v>
      </c>
      <c r="Q264" s="68" t="s">
        <v>11432</v>
      </c>
      <c r="R264" s="209" t="s">
        <v>282</v>
      </c>
      <c r="S264" s="209" t="s">
        <v>282</v>
      </c>
      <c r="T264" s="209">
        <v>107</v>
      </c>
      <c r="U264" s="209" t="s">
        <v>183</v>
      </c>
      <c r="V264" s="209" t="s">
        <v>11434</v>
      </c>
      <c r="W264" s="209" t="s">
        <v>143</v>
      </c>
      <c r="X264" s="209" t="s">
        <v>10506</v>
      </c>
      <c r="Y264" s="209" t="s">
        <v>395</v>
      </c>
      <c r="Z264" s="209" t="s">
        <v>10498</v>
      </c>
      <c r="AA264" s="209">
        <v>12</v>
      </c>
      <c r="AB264" s="209" t="s">
        <v>299</v>
      </c>
      <c r="AC264" s="209">
        <v>23.85</v>
      </c>
      <c r="AD264" s="209">
        <v>4.8499999999999996</v>
      </c>
      <c r="AE264" s="209" t="s">
        <v>10512</v>
      </c>
      <c r="AF264" s="209" t="s">
        <v>10364</v>
      </c>
      <c r="AG264" s="209" t="s">
        <v>273</v>
      </c>
      <c r="AH264" s="209">
        <v>27</v>
      </c>
      <c r="AI264" s="209" t="s">
        <v>273</v>
      </c>
      <c r="AJ264" s="209" t="s">
        <v>11447</v>
      </c>
      <c r="AK264" s="209" t="s">
        <v>894</v>
      </c>
      <c r="AL264" s="209">
        <v>80</v>
      </c>
      <c r="AM264" s="209">
        <v>9</v>
      </c>
      <c r="AN264" s="209">
        <v>62</v>
      </c>
      <c r="AO264" s="209">
        <v>32</v>
      </c>
      <c r="AP264" s="209" t="s">
        <v>11433</v>
      </c>
      <c r="AQ264" s="209" t="s">
        <v>10382</v>
      </c>
      <c r="AR264" s="209" t="s">
        <v>55</v>
      </c>
      <c r="AS264" s="209" t="s">
        <v>11396</v>
      </c>
      <c r="AT264" s="209" t="s">
        <v>10390</v>
      </c>
      <c r="AU264" s="209" t="s">
        <v>10400</v>
      </c>
      <c r="AV264" s="209" t="s">
        <v>10390</v>
      </c>
      <c r="AW264" s="209" t="s">
        <v>10391</v>
      </c>
      <c r="AX264" s="209" t="s">
        <v>10391</v>
      </c>
      <c r="AY264" s="209" t="s">
        <v>10391</v>
      </c>
      <c r="AZ264" s="209" t="s">
        <v>4788</v>
      </c>
      <c r="BA264" s="209" t="s">
        <v>22</v>
      </c>
      <c r="BB264" s="209" t="s">
        <v>10387</v>
      </c>
      <c r="BC264" s="209" t="s">
        <v>248</v>
      </c>
      <c r="BD264" s="209" t="s">
        <v>4788</v>
      </c>
      <c r="BE264" s="209" t="s">
        <v>10387</v>
      </c>
      <c r="BF264" s="209" t="s">
        <v>282</v>
      </c>
      <c r="BG264" s="209" t="s">
        <v>22</v>
      </c>
      <c r="BH264" s="209" t="s">
        <v>282</v>
      </c>
      <c r="BI264" s="209" t="s">
        <v>10390</v>
      </c>
      <c r="BJ264" s="209" t="s">
        <v>11449</v>
      </c>
      <c r="BK264" s="209" t="s">
        <v>10387</v>
      </c>
      <c r="BL264" s="209" t="s">
        <v>282</v>
      </c>
      <c r="BM264" s="209" t="s">
        <v>10391</v>
      </c>
      <c r="BN264" s="68" t="s">
        <v>1069</v>
      </c>
      <c r="BO264" s="68"/>
      <c r="BP264" s="68"/>
      <c r="BQ264" s="68"/>
      <c r="BR264" s="68"/>
      <c r="BS264" s="68"/>
      <c r="BT264" s="68"/>
      <c r="BU264" s="209"/>
      <c r="BV264" s="209"/>
      <c r="BW264" s="209"/>
      <c r="BX264" s="209"/>
      <c r="BY264" s="209"/>
      <c r="BZ264" s="209"/>
      <c r="CA264" s="209"/>
      <c r="CB264" s="209"/>
      <c r="CC264" s="209"/>
      <c r="CD264" s="209"/>
      <c r="CE264" s="209"/>
    </row>
    <row r="265" spans="1:93" s="145" customFormat="1" ht="15" hidden="1" customHeight="1" x14ac:dyDescent="0.25">
      <c r="A265" s="209" t="s">
        <v>499</v>
      </c>
      <c r="B265" s="209" t="s">
        <v>1070</v>
      </c>
      <c r="C265" s="209" t="s">
        <v>11455</v>
      </c>
      <c r="D265" s="209" t="s">
        <v>841</v>
      </c>
      <c r="E265" s="209" t="s">
        <v>10933</v>
      </c>
      <c r="F265" s="211" t="s">
        <v>216</v>
      </c>
      <c r="G265" s="209" t="s">
        <v>216</v>
      </c>
      <c r="H265" s="209" t="s">
        <v>216</v>
      </c>
      <c r="I265" s="209" t="s">
        <v>282</v>
      </c>
      <c r="J265" s="209" t="s">
        <v>216</v>
      </c>
      <c r="K265" s="209" t="s">
        <v>282</v>
      </c>
      <c r="L265" s="209" t="s">
        <v>216</v>
      </c>
      <c r="M265" s="209" t="s">
        <v>282</v>
      </c>
      <c r="N265" s="209" t="s">
        <v>5328</v>
      </c>
      <c r="O265" s="209" t="s">
        <v>263</v>
      </c>
      <c r="P265" s="143" t="s">
        <v>790</v>
      </c>
      <c r="Q265" s="209" t="s">
        <v>282</v>
      </c>
      <c r="R265" s="209" t="s">
        <v>282</v>
      </c>
      <c r="S265" s="209" t="s">
        <v>282</v>
      </c>
      <c r="T265" s="209">
        <v>178</v>
      </c>
      <c r="U265" s="209" t="s">
        <v>183</v>
      </c>
      <c r="V265" s="209" t="s">
        <v>282</v>
      </c>
      <c r="W265" s="209" t="s">
        <v>283</v>
      </c>
      <c r="X265" s="209" t="s">
        <v>25</v>
      </c>
      <c r="Y265" s="209" t="s">
        <v>395</v>
      </c>
      <c r="Z265" s="209" t="s">
        <v>10498</v>
      </c>
      <c r="AA265" s="209">
        <v>6</v>
      </c>
      <c r="AB265" s="209" t="s">
        <v>299</v>
      </c>
      <c r="AC265" s="209">
        <v>14.75</v>
      </c>
      <c r="AD265" s="209">
        <v>3.63</v>
      </c>
      <c r="AE265" s="209" t="s">
        <v>10499</v>
      </c>
      <c r="AF265" s="209" t="s">
        <v>10364</v>
      </c>
      <c r="AG265" s="209" t="s">
        <v>273</v>
      </c>
      <c r="AH265" s="209" t="s">
        <v>273</v>
      </c>
      <c r="AI265" s="209" t="s">
        <v>273</v>
      </c>
      <c r="AJ265" s="209" t="s">
        <v>273</v>
      </c>
      <c r="AK265" s="209" t="s">
        <v>273</v>
      </c>
      <c r="AL265" s="209">
        <v>83</v>
      </c>
      <c r="AM265" s="209" t="s">
        <v>273</v>
      </c>
      <c r="AN265" s="209" t="s">
        <v>273</v>
      </c>
      <c r="AO265" s="209" t="s">
        <v>273</v>
      </c>
      <c r="AP265" s="95" t="s">
        <v>11450</v>
      </c>
      <c r="AQ265" s="209" t="s">
        <v>10385</v>
      </c>
      <c r="AR265" s="209" t="s">
        <v>22</v>
      </c>
      <c r="AS265" s="209" t="s">
        <v>11282</v>
      </c>
      <c r="AT265" s="209" t="s">
        <v>10390</v>
      </c>
      <c r="AU265" s="209" t="s">
        <v>10400</v>
      </c>
      <c r="AV265" s="209" t="s">
        <v>10390</v>
      </c>
      <c r="AW265" s="209" t="s">
        <v>4788</v>
      </c>
      <c r="AX265" s="209" t="s">
        <v>4788</v>
      </c>
      <c r="AY265" s="209" t="s">
        <v>4788</v>
      </c>
      <c r="AZ265" s="209" t="s">
        <v>10390</v>
      </c>
      <c r="BA265" s="209" t="s">
        <v>22</v>
      </c>
      <c r="BB265" s="209" t="s">
        <v>10387</v>
      </c>
      <c r="BC265" s="209" t="s">
        <v>10412</v>
      </c>
      <c r="BD265" s="209" t="s">
        <v>4788</v>
      </c>
      <c r="BE265" s="209" t="s">
        <v>10387</v>
      </c>
      <c r="BF265" s="209" t="s">
        <v>282</v>
      </c>
      <c r="BG265" s="209" t="s">
        <v>10387</v>
      </c>
      <c r="BH265" s="209" t="s">
        <v>11456</v>
      </c>
      <c r="BI265" s="209" t="s">
        <v>10391</v>
      </c>
      <c r="BJ265" s="209" t="s">
        <v>11458</v>
      </c>
      <c r="BK265" s="209" t="s">
        <v>10387</v>
      </c>
      <c r="BL265" s="209" t="s">
        <v>282</v>
      </c>
      <c r="BM265" s="209" t="s">
        <v>4788</v>
      </c>
      <c r="BN265" s="209" t="s">
        <v>1071</v>
      </c>
      <c r="BO265" s="209"/>
      <c r="BP265" s="209"/>
      <c r="BQ265" s="209"/>
      <c r="BR265" s="209"/>
      <c r="BS265" s="209"/>
      <c r="BT265" s="209"/>
      <c r="BU265" s="211"/>
      <c r="BV265" s="211"/>
      <c r="BW265" s="211"/>
      <c r="BX265" s="211"/>
      <c r="BY265" s="211"/>
      <c r="BZ265" s="211"/>
      <c r="CA265" s="211"/>
      <c r="CB265" s="211"/>
      <c r="CC265" s="211"/>
      <c r="CD265" s="211"/>
      <c r="CE265" s="211"/>
      <c r="CF265" s="211"/>
      <c r="CG265" s="211"/>
      <c r="CH265" s="211"/>
      <c r="CI265" s="211"/>
      <c r="CJ265" s="211"/>
      <c r="CK265" s="211"/>
      <c r="CL265" s="211"/>
      <c r="CM265" s="211"/>
      <c r="CN265" s="211"/>
      <c r="CO265" s="211"/>
    </row>
    <row r="266" spans="1:93" s="211" customFormat="1" ht="15" customHeight="1" x14ac:dyDescent="0.25">
      <c r="A266" s="211" t="s">
        <v>7484</v>
      </c>
      <c r="B266" s="211" t="s">
        <v>282</v>
      </c>
      <c r="C266" s="211" t="s">
        <v>17786</v>
      </c>
      <c r="D266" s="211" t="s">
        <v>8944</v>
      </c>
      <c r="E266" s="211" t="s">
        <v>10933</v>
      </c>
      <c r="F266" s="211" t="s">
        <v>5328</v>
      </c>
      <c r="G266" s="211" t="s">
        <v>216</v>
      </c>
      <c r="H266" s="211" t="s">
        <v>216</v>
      </c>
      <c r="I266" s="211" t="s">
        <v>282</v>
      </c>
      <c r="J266" s="211" t="s">
        <v>216</v>
      </c>
      <c r="K266" s="211" t="s">
        <v>282</v>
      </c>
      <c r="L266" s="211" t="s">
        <v>216</v>
      </c>
      <c r="M266" s="211" t="s">
        <v>282</v>
      </c>
      <c r="N266" s="211" t="s">
        <v>5328</v>
      </c>
      <c r="O266" s="149" t="s">
        <v>266</v>
      </c>
      <c r="P266" s="149" t="s">
        <v>246</v>
      </c>
      <c r="Q266" s="211" t="s">
        <v>282</v>
      </c>
      <c r="R266" s="211" t="s">
        <v>282</v>
      </c>
      <c r="S266" s="211" t="s">
        <v>282</v>
      </c>
      <c r="T266" s="211">
        <v>132</v>
      </c>
      <c r="U266" s="211" t="s">
        <v>183</v>
      </c>
      <c r="V266" s="211" t="s">
        <v>282</v>
      </c>
      <c r="W266" s="211" t="s">
        <v>13397</v>
      </c>
      <c r="X266" s="211" t="s">
        <v>10506</v>
      </c>
      <c r="Y266" s="211" t="s">
        <v>395</v>
      </c>
      <c r="Z266" s="211" t="s">
        <v>10498</v>
      </c>
      <c r="AA266" s="211">
        <v>6</v>
      </c>
      <c r="AB266" s="211" t="s">
        <v>299</v>
      </c>
      <c r="AC266" s="211">
        <v>23.7</v>
      </c>
      <c r="AD266" s="211">
        <v>5.0999999999999996</v>
      </c>
      <c r="AE266" s="211" t="s">
        <v>10512</v>
      </c>
      <c r="AF266" s="211" t="s">
        <v>10364</v>
      </c>
      <c r="AG266" s="211" t="s">
        <v>273</v>
      </c>
      <c r="AH266" s="211" t="s">
        <v>273</v>
      </c>
      <c r="AI266" s="211" t="s">
        <v>273</v>
      </c>
      <c r="AJ266" s="211" t="s">
        <v>273</v>
      </c>
      <c r="AK266" s="211" t="s">
        <v>17785</v>
      </c>
      <c r="AL266" s="211">
        <v>63</v>
      </c>
      <c r="AM266" s="211" t="s">
        <v>273</v>
      </c>
      <c r="AN266" s="211" t="s">
        <v>273</v>
      </c>
      <c r="AO266" s="211" t="s">
        <v>273</v>
      </c>
      <c r="AP266" s="211" t="s">
        <v>17781</v>
      </c>
      <c r="AQ266" s="211" t="s">
        <v>10385</v>
      </c>
      <c r="AR266" s="211" t="s">
        <v>55</v>
      </c>
      <c r="AS266" s="211" t="s">
        <v>11396</v>
      </c>
      <c r="AT266" s="211" t="s">
        <v>10390</v>
      </c>
      <c r="AU266" s="211" t="s">
        <v>10400</v>
      </c>
      <c r="AV266" s="211" t="s">
        <v>10390</v>
      </c>
      <c r="AW266" s="211" t="s">
        <v>4788</v>
      </c>
      <c r="AX266" s="211" t="s">
        <v>4788</v>
      </c>
      <c r="AY266" s="211" t="s">
        <v>4788</v>
      </c>
      <c r="AZ266" s="211" t="s">
        <v>10390</v>
      </c>
      <c r="BA266" s="211" t="s">
        <v>22</v>
      </c>
      <c r="BB266" s="211" t="s">
        <v>10387</v>
      </c>
      <c r="BC266" s="211" t="s">
        <v>10412</v>
      </c>
      <c r="BD266" s="211" t="s">
        <v>4788</v>
      </c>
      <c r="BE266" s="211" t="s">
        <v>10387</v>
      </c>
      <c r="BF266" s="211" t="s">
        <v>282</v>
      </c>
      <c r="BG266" s="211" t="s">
        <v>10387</v>
      </c>
      <c r="BH266" s="211" t="s">
        <v>17790</v>
      </c>
      <c r="BI266" s="211" t="s">
        <v>10391</v>
      </c>
      <c r="BJ266" s="211" t="s">
        <v>17779</v>
      </c>
      <c r="BK266" s="211" t="s">
        <v>22</v>
      </c>
      <c r="BL266" s="211" t="s">
        <v>17780</v>
      </c>
      <c r="BM266" s="211" t="s">
        <v>10391</v>
      </c>
      <c r="BN266" s="211" t="s">
        <v>7485</v>
      </c>
    </row>
    <row r="267" spans="1:93" s="68" customFormat="1" ht="15" customHeight="1" x14ac:dyDescent="0.25">
      <c r="A267" s="211" t="s">
        <v>819</v>
      </c>
      <c r="B267" s="211" t="s">
        <v>5559</v>
      </c>
      <c r="C267" s="143" t="s">
        <v>11471</v>
      </c>
      <c r="D267" s="211" t="s">
        <v>841</v>
      </c>
      <c r="E267" s="211" t="s">
        <v>10933</v>
      </c>
      <c r="F267" s="211" t="s">
        <v>216</v>
      </c>
      <c r="G267" s="211" t="s">
        <v>216</v>
      </c>
      <c r="H267" s="211" t="s">
        <v>216</v>
      </c>
      <c r="I267" s="211" t="s">
        <v>282</v>
      </c>
      <c r="J267" s="211" t="s">
        <v>216</v>
      </c>
      <c r="K267" s="211" t="s">
        <v>282</v>
      </c>
      <c r="L267" s="211" t="s">
        <v>216</v>
      </c>
      <c r="M267" s="211" t="s">
        <v>282</v>
      </c>
      <c r="N267" s="211" t="s">
        <v>5328</v>
      </c>
      <c r="O267" s="211" t="s">
        <v>11460</v>
      </c>
      <c r="P267" s="211" t="s">
        <v>11461</v>
      </c>
      <c r="Q267" s="211" t="s">
        <v>282</v>
      </c>
      <c r="R267" s="211" t="s">
        <v>282</v>
      </c>
      <c r="S267" s="211" t="s">
        <v>282</v>
      </c>
      <c r="T267" s="211">
        <v>25</v>
      </c>
      <c r="U267" s="211" t="s">
        <v>183</v>
      </c>
      <c r="V267" s="211" t="s">
        <v>282</v>
      </c>
      <c r="W267" s="211" t="s">
        <v>143</v>
      </c>
      <c r="X267" s="211" t="s">
        <v>10506</v>
      </c>
      <c r="Y267" s="211" t="s">
        <v>893</v>
      </c>
      <c r="Z267" s="211" t="s">
        <v>10498</v>
      </c>
      <c r="AA267" s="211">
        <v>2</v>
      </c>
      <c r="AB267" s="211" t="s">
        <v>193</v>
      </c>
      <c r="AC267" s="211">
        <v>36.299999999999997</v>
      </c>
      <c r="AD267" s="211">
        <v>11.24</v>
      </c>
      <c r="AE267" s="211" t="s">
        <v>10512</v>
      </c>
      <c r="AF267" s="211" t="s">
        <v>10364</v>
      </c>
      <c r="AG267" s="211" t="s">
        <v>273</v>
      </c>
      <c r="AH267" s="211" t="s">
        <v>273</v>
      </c>
      <c r="AI267" s="211" t="s">
        <v>273</v>
      </c>
      <c r="AJ267" s="211" t="s">
        <v>273</v>
      </c>
      <c r="AK267" s="211" t="s">
        <v>11462</v>
      </c>
      <c r="AL267" s="211">
        <v>36</v>
      </c>
      <c r="AM267" s="211">
        <v>4</v>
      </c>
      <c r="AN267" s="211" t="s">
        <v>273</v>
      </c>
      <c r="AO267" s="211">
        <v>16</v>
      </c>
      <c r="AP267" s="211" t="s">
        <v>11463</v>
      </c>
      <c r="AQ267" s="211" t="s">
        <v>10385</v>
      </c>
      <c r="AR267" s="211" t="s">
        <v>22</v>
      </c>
      <c r="AS267" s="211" t="s">
        <v>11470</v>
      </c>
      <c r="AT267" s="211" t="s">
        <v>10390</v>
      </c>
      <c r="AU267" s="211" t="s">
        <v>10400</v>
      </c>
      <c r="AV267" s="211" t="s">
        <v>10390</v>
      </c>
      <c r="AW267" s="211" t="s">
        <v>10391</v>
      </c>
      <c r="AX267" s="211" t="s">
        <v>10391</v>
      </c>
      <c r="AY267" s="211" t="s">
        <v>10391</v>
      </c>
      <c r="AZ267" s="211" t="s">
        <v>10390</v>
      </c>
      <c r="BA267" s="211" t="s">
        <v>10387</v>
      </c>
      <c r="BB267" s="211" t="s">
        <v>10387</v>
      </c>
      <c r="BC267" s="211" t="s">
        <v>248</v>
      </c>
      <c r="BD267" s="211" t="s">
        <v>4788</v>
      </c>
      <c r="BE267" s="211" t="s">
        <v>10387</v>
      </c>
      <c r="BF267" s="211" t="s">
        <v>282</v>
      </c>
      <c r="BG267" s="211" t="s">
        <v>22</v>
      </c>
      <c r="BH267" s="211" t="s">
        <v>282</v>
      </c>
      <c r="BI267" s="211" t="s">
        <v>10390</v>
      </c>
      <c r="BJ267" s="211" t="s">
        <v>273</v>
      </c>
      <c r="BK267" s="211" t="s">
        <v>10387</v>
      </c>
      <c r="BL267" s="211" t="s">
        <v>282</v>
      </c>
      <c r="BM267" s="211" t="s">
        <v>10390</v>
      </c>
      <c r="BN267" s="211" t="s">
        <v>11459</v>
      </c>
      <c r="BO267" s="211"/>
      <c r="BP267" s="211"/>
      <c r="BQ267" s="211"/>
      <c r="BR267" s="211"/>
      <c r="BS267" s="211"/>
      <c r="BT267" s="211"/>
      <c r="BU267" s="209"/>
      <c r="BV267" s="209"/>
      <c r="BW267" s="209"/>
      <c r="BX267" s="209"/>
      <c r="BY267" s="209"/>
      <c r="BZ267" s="209"/>
      <c r="CA267" s="209"/>
      <c r="CB267" s="209"/>
      <c r="CC267" s="209"/>
      <c r="CD267" s="209"/>
      <c r="CE267" s="209"/>
    </row>
    <row r="268" spans="1:93" s="211" customFormat="1" ht="15" hidden="1" customHeight="1" x14ac:dyDescent="0.25">
      <c r="A268" s="211" t="s">
        <v>2672</v>
      </c>
      <c r="B268" s="211" t="s">
        <v>282</v>
      </c>
      <c r="C268" s="211" t="s">
        <v>14649</v>
      </c>
      <c r="D268" s="211" t="s">
        <v>4413</v>
      </c>
      <c r="E268" s="211" t="s">
        <v>12994</v>
      </c>
      <c r="F268" s="211" t="s">
        <v>5328</v>
      </c>
      <c r="G268" s="211" t="s">
        <v>5328</v>
      </c>
      <c r="H268" s="211" t="s">
        <v>5328</v>
      </c>
      <c r="I268" s="211">
        <v>3</v>
      </c>
      <c r="J268" s="211" t="s">
        <v>5328</v>
      </c>
      <c r="K268" s="211" t="s">
        <v>13691</v>
      </c>
      <c r="L268" s="211" t="s">
        <v>216</v>
      </c>
      <c r="M268" s="211" t="s">
        <v>282</v>
      </c>
      <c r="N268" s="211" t="s">
        <v>5328</v>
      </c>
      <c r="O268" s="149" t="s">
        <v>14274</v>
      </c>
      <c r="P268" s="149" t="s">
        <v>682</v>
      </c>
      <c r="Q268" s="211" t="s">
        <v>282</v>
      </c>
      <c r="R268" s="211" t="s">
        <v>282</v>
      </c>
      <c r="S268" s="211" t="s">
        <v>282</v>
      </c>
      <c r="T268" s="211">
        <v>141</v>
      </c>
      <c r="U268" s="211" t="s">
        <v>183</v>
      </c>
      <c r="V268" s="211" t="s">
        <v>282</v>
      </c>
      <c r="W268" s="211" t="s">
        <v>14641</v>
      </c>
      <c r="X268" s="211" t="s">
        <v>273</v>
      </c>
      <c r="Y268" s="211" t="s">
        <v>395</v>
      </c>
      <c r="Z268" s="211" t="s">
        <v>10498</v>
      </c>
      <c r="AA268" s="211">
        <v>8</v>
      </c>
      <c r="AB268" s="211" t="s">
        <v>220</v>
      </c>
      <c r="AC268" s="211">
        <v>17.23</v>
      </c>
      <c r="AD268" s="211">
        <v>8.92</v>
      </c>
      <c r="AE268" s="211" t="s">
        <v>10499</v>
      </c>
      <c r="AF268" s="211" t="s">
        <v>10365</v>
      </c>
      <c r="AG268" s="211" t="s">
        <v>273</v>
      </c>
      <c r="AH268" s="211" t="s">
        <v>273</v>
      </c>
      <c r="AI268" s="211" t="s">
        <v>273</v>
      </c>
      <c r="AJ268" s="211" t="s">
        <v>273</v>
      </c>
      <c r="AK268" s="211" t="s">
        <v>14647</v>
      </c>
      <c r="AL268" s="211">
        <v>83</v>
      </c>
      <c r="AM268" s="211" t="s">
        <v>273</v>
      </c>
      <c r="AN268" s="211">
        <v>33</v>
      </c>
      <c r="AO268" s="211" t="s">
        <v>273</v>
      </c>
      <c r="AP268" s="211" t="s">
        <v>14640</v>
      </c>
      <c r="AQ268" s="211" t="s">
        <v>10376</v>
      </c>
      <c r="AR268" s="211" t="s">
        <v>22</v>
      </c>
      <c r="AS268" s="211" t="s">
        <v>14648</v>
      </c>
      <c r="AT268" s="211" t="s">
        <v>4788</v>
      </c>
      <c r="AU268" s="211" t="s">
        <v>10394</v>
      </c>
      <c r="AV268" s="211" t="s">
        <v>4788</v>
      </c>
      <c r="AW268" s="211" t="s">
        <v>10391</v>
      </c>
      <c r="AX268" s="211" t="s">
        <v>10391</v>
      </c>
      <c r="AY268" s="211" t="s">
        <v>10391</v>
      </c>
      <c r="AZ268" s="211" t="s">
        <v>10390</v>
      </c>
      <c r="BA268" s="211" t="s">
        <v>10387</v>
      </c>
      <c r="BB268" s="211" t="s">
        <v>10387</v>
      </c>
      <c r="BC268" s="211" t="s">
        <v>248</v>
      </c>
      <c r="BD268" s="211" t="s">
        <v>4788</v>
      </c>
      <c r="BE268" s="211" t="s">
        <v>10387</v>
      </c>
      <c r="BF268" s="211" t="s">
        <v>282</v>
      </c>
      <c r="BG268" s="211" t="s">
        <v>22</v>
      </c>
      <c r="BH268" s="211" t="s">
        <v>282</v>
      </c>
      <c r="BI268" s="211" t="s">
        <v>10390</v>
      </c>
      <c r="BJ268" s="211" t="s">
        <v>14651</v>
      </c>
      <c r="BK268" s="211" t="s">
        <v>10387</v>
      </c>
      <c r="BL268" s="211" t="s">
        <v>282</v>
      </c>
      <c r="BM268" s="211" t="s">
        <v>4788</v>
      </c>
      <c r="BN268" s="211" t="s">
        <v>14273</v>
      </c>
    </row>
    <row r="269" spans="1:93" s="211" customFormat="1" ht="15" hidden="1" customHeight="1" x14ac:dyDescent="0.25">
      <c r="A269" s="211" t="s">
        <v>9071</v>
      </c>
      <c r="B269" s="211" t="s">
        <v>282</v>
      </c>
      <c r="C269" s="211" t="s">
        <v>9072</v>
      </c>
      <c r="D269" s="211" t="s">
        <v>8944</v>
      </c>
      <c r="E269" s="211" t="s">
        <v>12994</v>
      </c>
      <c r="F269" s="211" t="s">
        <v>5328</v>
      </c>
      <c r="G269" s="211" t="s">
        <v>5328</v>
      </c>
      <c r="H269" s="211" t="s">
        <v>216</v>
      </c>
      <c r="I269" s="211" t="s">
        <v>282</v>
      </c>
      <c r="J269" s="211" t="s">
        <v>5328</v>
      </c>
      <c r="K269" s="211" t="s">
        <v>5338</v>
      </c>
      <c r="L269" s="211" t="s">
        <v>216</v>
      </c>
      <c r="M269" s="211" t="s">
        <v>282</v>
      </c>
      <c r="N269" s="211" t="s">
        <v>5328</v>
      </c>
      <c r="O269" s="149" t="s">
        <v>4504</v>
      </c>
      <c r="P269" s="149" t="s">
        <v>682</v>
      </c>
      <c r="Q269" s="211" t="s">
        <v>282</v>
      </c>
      <c r="R269" s="211" t="s">
        <v>282</v>
      </c>
      <c r="S269" s="211" t="s">
        <v>282</v>
      </c>
      <c r="T269" s="211">
        <v>121</v>
      </c>
      <c r="U269" s="211" t="s">
        <v>183</v>
      </c>
      <c r="V269" s="211" t="s">
        <v>282</v>
      </c>
      <c r="W269" s="211" t="s">
        <v>14653</v>
      </c>
      <c r="X269" s="211" t="s">
        <v>273</v>
      </c>
      <c r="Y269" s="211" t="s">
        <v>395</v>
      </c>
      <c r="Z269" s="211" t="s">
        <v>10498</v>
      </c>
      <c r="AA269" s="211">
        <v>1.4</v>
      </c>
      <c r="AB269" s="211" t="s">
        <v>220</v>
      </c>
      <c r="AC269" s="211">
        <v>15.42</v>
      </c>
      <c r="AD269" s="211">
        <v>12.35</v>
      </c>
      <c r="AE269" s="211" t="s">
        <v>10499</v>
      </c>
      <c r="AF269" s="211" t="s">
        <v>14600</v>
      </c>
      <c r="AG269" s="211" t="s">
        <v>273</v>
      </c>
      <c r="AH269" s="211" t="s">
        <v>273</v>
      </c>
      <c r="AI269" s="211" t="s">
        <v>273</v>
      </c>
      <c r="AJ269" s="211" t="s">
        <v>273</v>
      </c>
      <c r="AK269" s="211" t="s">
        <v>14657</v>
      </c>
      <c r="AL269" s="211">
        <v>88</v>
      </c>
      <c r="AM269" s="211" t="s">
        <v>273</v>
      </c>
      <c r="AN269" s="211">
        <v>94</v>
      </c>
      <c r="AO269" s="211">
        <v>50</v>
      </c>
      <c r="AP269" s="211" t="s">
        <v>14652</v>
      </c>
      <c r="AQ269" s="211" t="s">
        <v>10376</v>
      </c>
      <c r="AR269" s="211" t="s">
        <v>22</v>
      </c>
      <c r="AS269" s="211" t="s">
        <v>14656</v>
      </c>
      <c r="AT269" s="211" t="s">
        <v>4788</v>
      </c>
      <c r="AU269" s="211" t="s">
        <v>10394</v>
      </c>
      <c r="AV269" s="211" t="s">
        <v>4788</v>
      </c>
      <c r="AW269" s="211" t="s">
        <v>10390</v>
      </c>
      <c r="AX269" s="211" t="s">
        <v>4788</v>
      </c>
      <c r="AY269" s="211" t="s">
        <v>10390</v>
      </c>
      <c r="AZ269" s="211" t="s">
        <v>10390</v>
      </c>
      <c r="BA269" s="211" t="s">
        <v>22</v>
      </c>
      <c r="BB269" s="211" t="s">
        <v>10387</v>
      </c>
      <c r="BC269" s="211" t="s">
        <v>10411</v>
      </c>
      <c r="BD269" s="299" t="s">
        <v>10390</v>
      </c>
      <c r="BE269" s="211" t="s">
        <v>10387</v>
      </c>
      <c r="BF269" s="211" t="s">
        <v>282</v>
      </c>
      <c r="BG269" s="211" t="s">
        <v>22</v>
      </c>
      <c r="BH269" s="211" t="s">
        <v>282</v>
      </c>
      <c r="BI269" s="211" t="s">
        <v>10390</v>
      </c>
      <c r="BJ269" s="211" t="s">
        <v>273</v>
      </c>
      <c r="BK269" s="211" t="s">
        <v>10387</v>
      </c>
      <c r="BL269" s="211" t="s">
        <v>282</v>
      </c>
      <c r="BM269" s="211" t="s">
        <v>10390</v>
      </c>
      <c r="BN269" s="211" t="s">
        <v>9073</v>
      </c>
    </row>
    <row r="270" spans="1:93" ht="15" customHeight="1" x14ac:dyDescent="0.25">
      <c r="A270" s="69" t="s">
        <v>876</v>
      </c>
      <c r="B270" s="69" t="s">
        <v>1074</v>
      </c>
      <c r="C270" s="69" t="s">
        <v>1075</v>
      </c>
      <c r="D270" s="69" t="s">
        <v>443</v>
      </c>
      <c r="E270" s="209" t="s">
        <v>10933</v>
      </c>
      <c r="F270" s="211" t="s">
        <v>216</v>
      </c>
      <c r="G270" s="144" t="s">
        <v>216</v>
      </c>
      <c r="H270" s="144" t="s">
        <v>216</v>
      </c>
      <c r="I270" s="144" t="s">
        <v>282</v>
      </c>
      <c r="J270" s="144" t="s">
        <v>216</v>
      </c>
      <c r="K270" s="144" t="s">
        <v>282</v>
      </c>
      <c r="L270" s="144" t="s">
        <v>216</v>
      </c>
      <c r="M270" s="144" t="s">
        <v>282</v>
      </c>
      <c r="N270" s="209" t="s">
        <v>5328</v>
      </c>
      <c r="O270" s="69" t="s">
        <v>266</v>
      </c>
      <c r="P270" s="69" t="s">
        <v>263</v>
      </c>
      <c r="Q270" s="69" t="s">
        <v>282</v>
      </c>
      <c r="R270" s="69" t="s">
        <v>282</v>
      </c>
      <c r="S270" s="69" t="s">
        <v>282</v>
      </c>
      <c r="T270" s="180">
        <v>115</v>
      </c>
      <c r="U270" s="209" t="s">
        <v>183</v>
      </c>
      <c r="V270" s="209" t="s">
        <v>282</v>
      </c>
      <c r="W270" s="180" t="s">
        <v>11474</v>
      </c>
      <c r="X270" s="180" t="s">
        <v>10506</v>
      </c>
      <c r="Y270" s="180" t="s">
        <v>11475</v>
      </c>
      <c r="Z270" s="180" t="s">
        <v>10770</v>
      </c>
      <c r="AA270" s="209">
        <v>6</v>
      </c>
      <c r="AB270" s="209" t="s">
        <v>194</v>
      </c>
      <c r="AC270" s="209">
        <v>31.46</v>
      </c>
      <c r="AD270" s="209">
        <v>6.68</v>
      </c>
      <c r="AE270" s="209" t="s">
        <v>10512</v>
      </c>
      <c r="AF270" s="144" t="s">
        <v>10364</v>
      </c>
      <c r="AG270" s="180" t="s">
        <v>273</v>
      </c>
      <c r="AH270" s="180">
        <v>17</v>
      </c>
      <c r="AI270" s="180" t="s">
        <v>273</v>
      </c>
      <c r="AJ270" s="180" t="s">
        <v>11480</v>
      </c>
      <c r="AK270" s="209" t="s">
        <v>11484</v>
      </c>
      <c r="AL270" s="180">
        <v>83</v>
      </c>
      <c r="AM270" s="180" t="s">
        <v>273</v>
      </c>
      <c r="AN270" s="209" t="s">
        <v>273</v>
      </c>
      <c r="AO270" s="209" t="s">
        <v>273</v>
      </c>
      <c r="AP270" s="209" t="s">
        <v>11476</v>
      </c>
      <c r="AQ270" s="180" t="s">
        <v>10385</v>
      </c>
      <c r="AR270" s="186" t="s">
        <v>22</v>
      </c>
      <c r="AS270" s="191" t="s">
        <v>11481</v>
      </c>
      <c r="AT270" s="196" t="s">
        <v>10390</v>
      </c>
      <c r="AU270" s="201" t="s">
        <v>10400</v>
      </c>
      <c r="AV270" s="209" t="s">
        <v>10390</v>
      </c>
      <c r="AW270" s="209" t="s">
        <v>4788</v>
      </c>
      <c r="AX270" s="209" t="s">
        <v>4788</v>
      </c>
      <c r="AY270" s="209" t="s">
        <v>4788</v>
      </c>
      <c r="AZ270" s="209" t="s">
        <v>10390</v>
      </c>
      <c r="BA270" s="209" t="s">
        <v>22</v>
      </c>
      <c r="BB270" s="209" t="s">
        <v>10387</v>
      </c>
      <c r="BC270" s="209" t="s">
        <v>248</v>
      </c>
      <c r="BD270" s="209" t="s">
        <v>4788</v>
      </c>
      <c r="BE270" s="209" t="s">
        <v>10387</v>
      </c>
      <c r="BF270" s="209" t="s">
        <v>282</v>
      </c>
      <c r="BG270" s="209" t="s">
        <v>22</v>
      </c>
      <c r="BH270" s="209" t="s">
        <v>282</v>
      </c>
      <c r="BI270" s="209" t="s">
        <v>10390</v>
      </c>
      <c r="BJ270" s="209" t="s">
        <v>11485</v>
      </c>
      <c r="BK270" s="209" t="s">
        <v>22</v>
      </c>
      <c r="BL270" s="209" t="s">
        <v>11477</v>
      </c>
      <c r="BM270" s="209" t="s">
        <v>10391</v>
      </c>
      <c r="BN270" s="69" t="s">
        <v>1076</v>
      </c>
    </row>
    <row r="271" spans="1:93" s="211" customFormat="1" ht="15" hidden="1" customHeight="1" x14ac:dyDescent="0.25">
      <c r="A271" s="211" t="s">
        <v>2676</v>
      </c>
      <c r="B271" s="211" t="s">
        <v>282</v>
      </c>
      <c r="C271" s="211" t="s">
        <v>282</v>
      </c>
      <c r="D271" s="211" t="s">
        <v>564</v>
      </c>
      <c r="E271" s="211" t="s">
        <v>12994</v>
      </c>
      <c r="F271" s="211" t="s">
        <v>5328</v>
      </c>
      <c r="G271" s="211" t="s">
        <v>5328</v>
      </c>
      <c r="H271" s="211" t="s">
        <v>5328</v>
      </c>
      <c r="I271" s="211" t="s">
        <v>5803</v>
      </c>
      <c r="J271" s="211" t="s">
        <v>216</v>
      </c>
      <c r="K271" s="211" t="s">
        <v>282</v>
      </c>
      <c r="L271" s="211" t="s">
        <v>216</v>
      </c>
      <c r="M271" s="211" t="s">
        <v>282</v>
      </c>
      <c r="N271" s="211" t="s">
        <v>5328</v>
      </c>
      <c r="O271" s="149" t="s">
        <v>6916</v>
      </c>
      <c r="P271" s="211" t="s">
        <v>811</v>
      </c>
      <c r="Q271" s="211" t="s">
        <v>282</v>
      </c>
      <c r="R271" s="211" t="s">
        <v>282</v>
      </c>
      <c r="S271" s="211" t="s">
        <v>282</v>
      </c>
      <c r="T271" s="211">
        <v>63</v>
      </c>
      <c r="U271" s="211" t="s">
        <v>183</v>
      </c>
      <c r="V271" s="211" t="s">
        <v>282</v>
      </c>
      <c r="W271" s="211" t="s">
        <v>13397</v>
      </c>
      <c r="X271" s="211" t="s">
        <v>10506</v>
      </c>
      <c r="Y271" s="211" t="s">
        <v>395</v>
      </c>
      <c r="Z271" s="211" t="s">
        <v>10498</v>
      </c>
      <c r="AA271" s="211">
        <v>8</v>
      </c>
      <c r="AB271" s="211" t="s">
        <v>435</v>
      </c>
      <c r="AC271" s="211">
        <v>28.96</v>
      </c>
      <c r="AD271" s="211">
        <v>12.8</v>
      </c>
      <c r="AE271" s="211" t="s">
        <v>10499</v>
      </c>
      <c r="AF271" s="211" t="s">
        <v>10364</v>
      </c>
      <c r="AG271" s="211" t="s">
        <v>273</v>
      </c>
      <c r="AH271" s="211" t="s">
        <v>273</v>
      </c>
      <c r="AI271" s="211" t="s">
        <v>273</v>
      </c>
      <c r="AJ271" s="211" t="s">
        <v>273</v>
      </c>
      <c r="AK271" s="211" t="s">
        <v>14665</v>
      </c>
      <c r="AL271" s="211">
        <v>76</v>
      </c>
      <c r="AM271" s="211" t="s">
        <v>273</v>
      </c>
      <c r="AN271" s="211">
        <v>67</v>
      </c>
      <c r="AO271" s="211">
        <v>56</v>
      </c>
      <c r="AP271" s="211" t="s">
        <v>14660</v>
      </c>
      <c r="AQ271" s="211" t="s">
        <v>10380</v>
      </c>
      <c r="AR271" s="211" t="s">
        <v>22</v>
      </c>
      <c r="AS271" s="211" t="s">
        <v>14666</v>
      </c>
      <c r="AT271" s="211" t="s">
        <v>4788</v>
      </c>
      <c r="AU271" s="211" t="s">
        <v>10400</v>
      </c>
      <c r="AV271" s="211" t="s">
        <v>10390</v>
      </c>
      <c r="AW271" s="211" t="s">
        <v>10391</v>
      </c>
      <c r="AX271" s="211" t="s">
        <v>10391</v>
      </c>
      <c r="AY271" s="211" t="s">
        <v>10391</v>
      </c>
      <c r="AZ271" s="211" t="s">
        <v>10390</v>
      </c>
      <c r="BA271" s="211" t="s">
        <v>22</v>
      </c>
      <c r="BB271" s="211" t="s">
        <v>10387</v>
      </c>
      <c r="BC271" s="211" t="s">
        <v>10411</v>
      </c>
      <c r="BD271" s="299" t="s">
        <v>10390</v>
      </c>
      <c r="BE271" s="211" t="s">
        <v>10387</v>
      </c>
      <c r="BF271" s="211" t="s">
        <v>282</v>
      </c>
      <c r="BG271" s="211" t="s">
        <v>22</v>
      </c>
      <c r="BH271" s="211" t="s">
        <v>282</v>
      </c>
      <c r="BI271" s="211" t="s">
        <v>10390</v>
      </c>
      <c r="BJ271" s="211" t="s">
        <v>14667</v>
      </c>
      <c r="BK271" s="211" t="s">
        <v>10387</v>
      </c>
      <c r="BL271" s="211" t="s">
        <v>282</v>
      </c>
      <c r="BM271" s="211" t="s">
        <v>4788</v>
      </c>
      <c r="BN271" s="211" t="s">
        <v>2678</v>
      </c>
    </row>
    <row r="272" spans="1:93" s="145" customFormat="1" ht="15" customHeight="1" x14ac:dyDescent="0.25">
      <c r="A272" s="88" t="s">
        <v>291</v>
      </c>
      <c r="B272" s="88" t="s">
        <v>282</v>
      </c>
      <c r="C272" s="88" t="s">
        <v>17957</v>
      </c>
      <c r="D272" s="211" t="s">
        <v>564</v>
      </c>
      <c r="E272" s="211" t="s">
        <v>10933</v>
      </c>
      <c r="F272" s="88" t="s">
        <v>216</v>
      </c>
      <c r="G272" s="88" t="s">
        <v>216</v>
      </c>
      <c r="H272" s="88" t="s">
        <v>282</v>
      </c>
      <c r="I272" s="88" t="s">
        <v>282</v>
      </c>
      <c r="J272" s="88" t="s">
        <v>216</v>
      </c>
      <c r="K272" s="88" t="s">
        <v>282</v>
      </c>
      <c r="L272" s="88" t="s">
        <v>216</v>
      </c>
      <c r="M272" s="88" t="s">
        <v>282</v>
      </c>
      <c r="N272" s="88" t="s">
        <v>216</v>
      </c>
      <c r="O272" s="292" t="s">
        <v>257</v>
      </c>
      <c r="P272" s="292" t="s">
        <v>255</v>
      </c>
      <c r="Q272" s="88" t="s">
        <v>282</v>
      </c>
      <c r="R272" s="88" t="s">
        <v>282</v>
      </c>
      <c r="S272" s="88" t="s">
        <v>282</v>
      </c>
      <c r="T272" s="211">
        <v>51</v>
      </c>
      <c r="U272" s="211" t="s">
        <v>183</v>
      </c>
      <c r="V272" s="211" t="s">
        <v>282</v>
      </c>
      <c r="W272" s="211" t="s">
        <v>11789</v>
      </c>
      <c r="X272" s="211" t="s">
        <v>10506</v>
      </c>
      <c r="Y272" s="211" t="s">
        <v>395</v>
      </c>
      <c r="Z272" s="211" t="s">
        <v>10498</v>
      </c>
      <c r="AA272" s="211">
        <v>6</v>
      </c>
      <c r="AB272" s="211" t="s">
        <v>194</v>
      </c>
      <c r="AC272" s="211">
        <v>37.400000000000006</v>
      </c>
      <c r="AD272" s="211">
        <v>5.21</v>
      </c>
      <c r="AE272" s="211" t="s">
        <v>10512</v>
      </c>
      <c r="AF272" s="211" t="s">
        <v>10364</v>
      </c>
      <c r="AG272" s="211" t="s">
        <v>273</v>
      </c>
      <c r="AH272" s="211">
        <v>100</v>
      </c>
      <c r="AI272" s="211">
        <v>0</v>
      </c>
      <c r="AJ272" s="211" t="s">
        <v>273</v>
      </c>
      <c r="AK272" s="211" t="s">
        <v>12012</v>
      </c>
      <c r="AL272" s="211">
        <v>60</v>
      </c>
      <c r="AM272" s="211" t="s">
        <v>273</v>
      </c>
      <c r="AN272" s="211" t="s">
        <v>273</v>
      </c>
      <c r="AO272" s="211" t="s">
        <v>273</v>
      </c>
      <c r="AP272" s="211" t="s">
        <v>12007</v>
      </c>
      <c r="AQ272" s="211" t="s">
        <v>10385</v>
      </c>
      <c r="AR272" s="211" t="s">
        <v>22</v>
      </c>
      <c r="AS272" s="211" t="s">
        <v>12011</v>
      </c>
      <c r="AT272" s="211" t="s">
        <v>10390</v>
      </c>
      <c r="AU272" s="211" t="s">
        <v>10400</v>
      </c>
      <c r="AV272" s="211" t="s">
        <v>10390</v>
      </c>
      <c r="AW272" s="211" t="s">
        <v>4788</v>
      </c>
      <c r="AX272" s="211" t="s">
        <v>4788</v>
      </c>
      <c r="AY272" s="211" t="s">
        <v>4788</v>
      </c>
      <c r="AZ272" s="211" t="s">
        <v>10390</v>
      </c>
      <c r="BA272" s="211" t="s">
        <v>22</v>
      </c>
      <c r="BB272" s="211" t="s">
        <v>10387</v>
      </c>
      <c r="BC272" s="211" t="s">
        <v>10412</v>
      </c>
      <c r="BD272" s="211" t="s">
        <v>4788</v>
      </c>
      <c r="BE272" s="211" t="s">
        <v>10387</v>
      </c>
      <c r="BF272" s="211" t="s">
        <v>282</v>
      </c>
      <c r="BG272" s="211" t="s">
        <v>10387</v>
      </c>
      <c r="BH272" s="211" t="s">
        <v>12016</v>
      </c>
      <c r="BI272" s="211" t="s">
        <v>10391</v>
      </c>
      <c r="BJ272" s="211" t="s">
        <v>12006</v>
      </c>
      <c r="BK272" s="211" t="s">
        <v>10387</v>
      </c>
      <c r="BL272" s="211" t="s">
        <v>282</v>
      </c>
      <c r="BM272" s="211" t="s">
        <v>4788</v>
      </c>
      <c r="BN272" s="211" t="s">
        <v>1077</v>
      </c>
      <c r="BO272" s="211"/>
      <c r="BP272" s="211"/>
      <c r="BQ272" s="211"/>
      <c r="BR272" s="211"/>
      <c r="BS272" s="211"/>
      <c r="BT272" s="211"/>
      <c r="BU272" s="211"/>
      <c r="BV272" s="211"/>
      <c r="BW272" s="211"/>
      <c r="BX272" s="211"/>
      <c r="BY272" s="211"/>
      <c r="BZ272" s="211"/>
      <c r="CA272" s="211"/>
      <c r="CB272" s="211"/>
      <c r="CC272" s="211"/>
      <c r="CD272" s="211"/>
      <c r="CE272" s="211"/>
      <c r="CF272" s="211"/>
      <c r="CG272" s="211"/>
      <c r="CH272" s="211"/>
      <c r="CI272" s="211"/>
      <c r="CJ272" s="211"/>
      <c r="CK272" s="211"/>
      <c r="CL272" s="211"/>
      <c r="CM272" s="211"/>
      <c r="CN272" s="211"/>
      <c r="CO272" s="211"/>
    </row>
    <row r="273" spans="1:83" s="211" customFormat="1" ht="15" customHeight="1" x14ac:dyDescent="0.25">
      <c r="A273" s="88" t="s">
        <v>7486</v>
      </c>
      <c r="B273" s="88" t="s">
        <v>282</v>
      </c>
      <c r="C273" s="88" t="s">
        <v>17958</v>
      </c>
      <c r="D273" s="211" t="s">
        <v>8944</v>
      </c>
      <c r="E273" s="211" t="s">
        <v>10933</v>
      </c>
      <c r="F273" s="88" t="s">
        <v>5328</v>
      </c>
      <c r="G273" s="88" t="s">
        <v>216</v>
      </c>
      <c r="H273" s="88" t="s">
        <v>216</v>
      </c>
      <c r="I273" s="88" t="s">
        <v>282</v>
      </c>
      <c r="J273" s="88" t="s">
        <v>216</v>
      </c>
      <c r="K273" s="88" t="s">
        <v>282</v>
      </c>
      <c r="L273" s="88" t="s">
        <v>216</v>
      </c>
      <c r="M273" s="88" t="s">
        <v>282</v>
      </c>
      <c r="N273" s="88" t="s">
        <v>216</v>
      </c>
      <c r="O273" s="88" t="s">
        <v>261</v>
      </c>
      <c r="P273" s="88" t="s">
        <v>257</v>
      </c>
      <c r="Q273" s="88" t="s">
        <v>282</v>
      </c>
      <c r="R273" s="211" t="s">
        <v>282</v>
      </c>
      <c r="S273" s="211" t="s">
        <v>282</v>
      </c>
      <c r="T273" s="211">
        <v>48</v>
      </c>
      <c r="U273" s="211" t="s">
        <v>183</v>
      </c>
      <c r="V273" s="211" t="s">
        <v>282</v>
      </c>
      <c r="W273" s="211" t="s">
        <v>11789</v>
      </c>
      <c r="X273" s="211" t="s">
        <v>10506</v>
      </c>
      <c r="Y273" s="211" t="s">
        <v>395</v>
      </c>
      <c r="Z273" s="211" t="s">
        <v>10498</v>
      </c>
      <c r="AA273" s="211">
        <v>6</v>
      </c>
      <c r="AB273" s="211" t="s">
        <v>299</v>
      </c>
      <c r="AC273" s="211">
        <v>21.05</v>
      </c>
      <c r="AD273" s="211" t="s">
        <v>273</v>
      </c>
      <c r="AE273" s="211" t="s">
        <v>10512</v>
      </c>
      <c r="AF273" s="211" t="s">
        <v>55</v>
      </c>
      <c r="AG273" s="211" t="s">
        <v>273</v>
      </c>
      <c r="AH273" s="211" t="s">
        <v>273</v>
      </c>
      <c r="AI273" s="211" t="s">
        <v>273</v>
      </c>
      <c r="AJ273" s="211" t="s">
        <v>273</v>
      </c>
      <c r="AK273" s="211" t="s">
        <v>14290</v>
      </c>
      <c r="AL273" s="211">
        <v>54</v>
      </c>
      <c r="AM273" s="211" t="s">
        <v>273</v>
      </c>
      <c r="AN273" s="211" t="s">
        <v>273</v>
      </c>
      <c r="AO273" s="211" t="s">
        <v>273</v>
      </c>
      <c r="AP273" s="211" t="s">
        <v>14263</v>
      </c>
      <c r="AQ273" s="211" t="s">
        <v>10385</v>
      </c>
      <c r="AR273" s="211" t="s">
        <v>55</v>
      </c>
      <c r="AS273" s="211" t="s">
        <v>13459</v>
      </c>
      <c r="AT273" s="211" t="s">
        <v>10390</v>
      </c>
      <c r="AU273" s="211" t="s">
        <v>10400</v>
      </c>
      <c r="AV273" s="211" t="s">
        <v>10390</v>
      </c>
      <c r="AW273" s="211" t="s">
        <v>4788</v>
      </c>
      <c r="AX273" s="211" t="s">
        <v>4788</v>
      </c>
      <c r="AY273" s="211" t="s">
        <v>4788</v>
      </c>
      <c r="AZ273" s="211" t="s">
        <v>10390</v>
      </c>
      <c r="BA273" s="211" t="s">
        <v>10408</v>
      </c>
      <c r="BB273" s="211" t="s">
        <v>10408</v>
      </c>
      <c r="BC273" s="211" t="s">
        <v>248</v>
      </c>
      <c r="BD273" s="211" t="s">
        <v>10390</v>
      </c>
      <c r="BE273" s="211" t="s">
        <v>10387</v>
      </c>
      <c r="BF273" s="211" t="s">
        <v>282</v>
      </c>
      <c r="BG273" s="211" t="s">
        <v>10387</v>
      </c>
      <c r="BH273" s="211" t="s">
        <v>14291</v>
      </c>
      <c r="BI273" s="211" t="s">
        <v>10391</v>
      </c>
      <c r="BJ273" s="211" t="s">
        <v>273</v>
      </c>
      <c r="BK273" s="211" t="s">
        <v>22</v>
      </c>
      <c r="BL273" s="211" t="s">
        <v>273</v>
      </c>
      <c r="BM273" s="211" t="s">
        <v>10391</v>
      </c>
      <c r="BN273" s="211" t="s">
        <v>7487</v>
      </c>
    </row>
    <row r="274" spans="1:83" s="211" customFormat="1" ht="15" customHeight="1" x14ac:dyDescent="0.25">
      <c r="A274" s="88" t="s">
        <v>9696</v>
      </c>
      <c r="B274" s="88" t="s">
        <v>282</v>
      </c>
      <c r="C274" s="88" t="s">
        <v>14831</v>
      </c>
      <c r="D274" s="211" t="s">
        <v>8944</v>
      </c>
      <c r="E274" s="211" t="s">
        <v>10933</v>
      </c>
      <c r="F274" s="88" t="s">
        <v>5328</v>
      </c>
      <c r="G274" s="88" t="s">
        <v>216</v>
      </c>
      <c r="H274" s="88" t="s">
        <v>216</v>
      </c>
      <c r="I274" s="88" t="s">
        <v>282</v>
      </c>
      <c r="J274" s="88" t="s">
        <v>216</v>
      </c>
      <c r="K274" s="88" t="s">
        <v>282</v>
      </c>
      <c r="L274" s="88" t="s">
        <v>216</v>
      </c>
      <c r="M274" s="88" t="s">
        <v>282</v>
      </c>
      <c r="N274" s="88" t="s">
        <v>5328</v>
      </c>
      <c r="O274" s="292" t="s">
        <v>10471</v>
      </c>
      <c r="P274" s="292" t="s">
        <v>306</v>
      </c>
      <c r="Q274" s="88" t="s">
        <v>282</v>
      </c>
      <c r="R274" s="211" t="s">
        <v>282</v>
      </c>
      <c r="S274" s="211" t="s">
        <v>282</v>
      </c>
      <c r="T274" s="211">
        <v>68</v>
      </c>
      <c r="U274" s="211" t="s">
        <v>183</v>
      </c>
      <c r="V274" s="211" t="s">
        <v>282</v>
      </c>
      <c r="W274" s="211" t="s">
        <v>11789</v>
      </c>
      <c r="X274" s="211" t="s">
        <v>10506</v>
      </c>
      <c r="Y274" s="211" t="s">
        <v>893</v>
      </c>
      <c r="Z274" s="211" t="s">
        <v>10498</v>
      </c>
      <c r="AA274" s="211">
        <v>6</v>
      </c>
      <c r="AB274" s="211" t="s">
        <v>299</v>
      </c>
      <c r="AC274" s="211">
        <v>28</v>
      </c>
      <c r="AD274" s="211">
        <v>5</v>
      </c>
      <c r="AE274" s="211" t="s">
        <v>10512</v>
      </c>
      <c r="AF274" s="211" t="s">
        <v>10364</v>
      </c>
      <c r="AG274" s="211" t="s">
        <v>273</v>
      </c>
      <c r="AH274" s="211" t="s">
        <v>273</v>
      </c>
      <c r="AI274" s="211" t="s">
        <v>273</v>
      </c>
      <c r="AJ274" s="211" t="s">
        <v>273</v>
      </c>
      <c r="AK274" s="211" t="s">
        <v>14292</v>
      </c>
      <c r="AL274" s="211">
        <v>100</v>
      </c>
      <c r="AM274" s="211" t="s">
        <v>273</v>
      </c>
      <c r="AN274" s="211" t="s">
        <v>273</v>
      </c>
      <c r="AO274" s="211" t="s">
        <v>273</v>
      </c>
      <c r="AP274" s="211" t="s">
        <v>14295</v>
      </c>
      <c r="AQ274" s="211" t="s">
        <v>10385</v>
      </c>
      <c r="AR274" s="211" t="s">
        <v>55</v>
      </c>
      <c r="AS274" s="211" t="s">
        <v>14070</v>
      </c>
      <c r="AT274" s="211" t="s">
        <v>10390</v>
      </c>
      <c r="AU274" s="211" t="s">
        <v>10400</v>
      </c>
      <c r="AV274" s="211" t="s">
        <v>10390</v>
      </c>
      <c r="AW274" s="211" t="s">
        <v>10391</v>
      </c>
      <c r="AX274" s="211" t="s">
        <v>10391</v>
      </c>
      <c r="AY274" s="211" t="s">
        <v>10391</v>
      </c>
      <c r="AZ274" s="211" t="s">
        <v>10390</v>
      </c>
      <c r="BA274" s="211" t="s">
        <v>10408</v>
      </c>
      <c r="BB274" s="211" t="s">
        <v>10408</v>
      </c>
      <c r="BC274" s="211" t="s">
        <v>248</v>
      </c>
      <c r="BD274" s="211" t="s">
        <v>10390</v>
      </c>
      <c r="BE274" s="211" t="s">
        <v>10387</v>
      </c>
      <c r="BF274" s="211" t="s">
        <v>282</v>
      </c>
      <c r="BG274" s="211" t="s">
        <v>10387</v>
      </c>
      <c r="BH274" s="211" t="s">
        <v>14294</v>
      </c>
      <c r="BI274" s="211" t="s">
        <v>10391</v>
      </c>
      <c r="BJ274" s="211" t="s">
        <v>273</v>
      </c>
      <c r="BK274" s="211" t="s">
        <v>10387</v>
      </c>
      <c r="BL274" s="211" t="s">
        <v>282</v>
      </c>
      <c r="BM274" s="211" t="s">
        <v>10390</v>
      </c>
      <c r="BN274" s="211" t="s">
        <v>9697</v>
      </c>
    </row>
    <row r="275" spans="1:83" s="211" customFormat="1" ht="15" customHeight="1" x14ac:dyDescent="0.25">
      <c r="A275" s="88" t="s">
        <v>7168</v>
      </c>
      <c r="B275" s="88" t="s">
        <v>282</v>
      </c>
      <c r="C275" s="88" t="s">
        <v>7169</v>
      </c>
      <c r="D275" s="211" t="s">
        <v>755</v>
      </c>
      <c r="E275" s="211" t="s">
        <v>10933</v>
      </c>
      <c r="F275" s="88" t="s">
        <v>5328</v>
      </c>
      <c r="G275" s="88" t="s">
        <v>216</v>
      </c>
      <c r="H275" s="88" t="s">
        <v>216</v>
      </c>
      <c r="I275" s="88" t="s">
        <v>282</v>
      </c>
      <c r="J275" s="88" t="s">
        <v>216</v>
      </c>
      <c r="K275" s="88" t="s">
        <v>282</v>
      </c>
      <c r="L275" s="88" t="s">
        <v>216</v>
      </c>
      <c r="M275" s="88" t="s">
        <v>282</v>
      </c>
      <c r="N275" s="88" t="s">
        <v>5328</v>
      </c>
      <c r="O275" s="292" t="s">
        <v>246</v>
      </c>
      <c r="P275" s="292" t="s">
        <v>790</v>
      </c>
      <c r="Q275" s="88" t="s">
        <v>282</v>
      </c>
      <c r="R275" s="211" t="s">
        <v>282</v>
      </c>
      <c r="S275" s="211" t="s">
        <v>282</v>
      </c>
      <c r="T275" s="211">
        <v>28</v>
      </c>
      <c r="U275" s="211" t="s">
        <v>183</v>
      </c>
      <c r="V275" s="211" t="s">
        <v>282</v>
      </c>
      <c r="W275" s="211" t="s">
        <v>143</v>
      </c>
      <c r="X275" s="211" t="s">
        <v>273</v>
      </c>
      <c r="Y275" s="211" t="s">
        <v>395</v>
      </c>
      <c r="Z275" s="211" t="s">
        <v>10498</v>
      </c>
      <c r="AA275" s="211">
        <v>8</v>
      </c>
      <c r="AB275" s="211" t="s">
        <v>299</v>
      </c>
      <c r="AC275" s="211">
        <v>22.1</v>
      </c>
      <c r="AD275" s="211">
        <v>4.2</v>
      </c>
      <c r="AE275" s="211" t="s">
        <v>10512</v>
      </c>
      <c r="AF275" s="211" t="s">
        <v>10364</v>
      </c>
      <c r="AG275" s="211" t="s">
        <v>273</v>
      </c>
      <c r="AH275" s="211" t="s">
        <v>273</v>
      </c>
      <c r="AI275" s="211" t="s">
        <v>273</v>
      </c>
      <c r="AJ275" s="211" t="s">
        <v>273</v>
      </c>
      <c r="AK275" s="211" t="s">
        <v>14303</v>
      </c>
      <c r="AL275" s="211">
        <v>68</v>
      </c>
      <c r="AM275" s="211" t="s">
        <v>273</v>
      </c>
      <c r="AN275" s="211" t="s">
        <v>273</v>
      </c>
      <c r="AO275" s="211" t="s">
        <v>273</v>
      </c>
      <c r="AP275" s="211" t="s">
        <v>14298</v>
      </c>
      <c r="AQ275" s="211" t="s">
        <v>10385</v>
      </c>
      <c r="AR275" s="211" t="s">
        <v>55</v>
      </c>
      <c r="AS275" s="211" t="s">
        <v>273</v>
      </c>
      <c r="AT275" s="211" t="s">
        <v>10390</v>
      </c>
      <c r="AU275" s="211" t="s">
        <v>10400</v>
      </c>
      <c r="AV275" s="211" t="s">
        <v>10390</v>
      </c>
      <c r="AW275" s="211" t="s">
        <v>4788</v>
      </c>
      <c r="AX275" s="211" t="s">
        <v>4788</v>
      </c>
      <c r="AY275" s="211" t="s">
        <v>4788</v>
      </c>
      <c r="AZ275" s="211" t="s">
        <v>10390</v>
      </c>
      <c r="BA275" s="211" t="s">
        <v>10408</v>
      </c>
      <c r="BB275" s="211" t="s">
        <v>10408</v>
      </c>
      <c r="BC275" s="211" t="s">
        <v>248</v>
      </c>
      <c r="BD275" s="211" t="s">
        <v>10390</v>
      </c>
      <c r="BE275" s="211" t="s">
        <v>10387</v>
      </c>
      <c r="BF275" s="211" t="s">
        <v>282</v>
      </c>
      <c r="BG275" s="211" t="s">
        <v>10387</v>
      </c>
      <c r="BH275" s="211" t="s">
        <v>14300</v>
      </c>
      <c r="BI275" s="211" t="s">
        <v>10391</v>
      </c>
      <c r="BJ275" s="211" t="s">
        <v>14301</v>
      </c>
      <c r="BK275" s="211" t="s">
        <v>22</v>
      </c>
      <c r="BL275" s="211">
        <v>1</v>
      </c>
      <c r="BM275" s="211" t="s">
        <v>10391</v>
      </c>
      <c r="BN275" s="211" t="s">
        <v>7170</v>
      </c>
    </row>
    <row r="276" spans="1:83" s="211" customFormat="1" ht="15" customHeight="1" x14ac:dyDescent="0.25">
      <c r="A276" s="88" t="s">
        <v>7171</v>
      </c>
      <c r="B276" s="88" t="s">
        <v>282</v>
      </c>
      <c r="C276" s="88" t="s">
        <v>7169</v>
      </c>
      <c r="D276" s="211" t="s">
        <v>755</v>
      </c>
      <c r="E276" s="211" t="s">
        <v>10933</v>
      </c>
      <c r="F276" s="88" t="s">
        <v>5328</v>
      </c>
      <c r="G276" s="88" t="s">
        <v>216</v>
      </c>
      <c r="H276" s="88" t="s">
        <v>216</v>
      </c>
      <c r="I276" s="88" t="s">
        <v>282</v>
      </c>
      <c r="J276" s="88" t="s">
        <v>216</v>
      </c>
      <c r="K276" s="88" t="s">
        <v>282</v>
      </c>
      <c r="L276" s="88" t="s">
        <v>216</v>
      </c>
      <c r="M276" s="88" t="s">
        <v>282</v>
      </c>
      <c r="N276" s="88" t="s">
        <v>5328</v>
      </c>
      <c r="O276" s="292" t="s">
        <v>258</v>
      </c>
      <c r="P276" s="292" t="s">
        <v>790</v>
      </c>
      <c r="Q276" s="88" t="s">
        <v>282</v>
      </c>
      <c r="R276" s="211" t="s">
        <v>282</v>
      </c>
      <c r="S276" s="211" t="s">
        <v>282</v>
      </c>
      <c r="T276" s="211">
        <v>33</v>
      </c>
      <c r="U276" s="211" t="s">
        <v>183</v>
      </c>
      <c r="V276" s="211" t="s">
        <v>282</v>
      </c>
      <c r="W276" s="211" t="s">
        <v>143</v>
      </c>
      <c r="X276" s="211" t="s">
        <v>273</v>
      </c>
      <c r="Y276" s="211" t="s">
        <v>395</v>
      </c>
      <c r="Z276" s="211" t="s">
        <v>10498</v>
      </c>
      <c r="AA276" s="211">
        <v>8</v>
      </c>
      <c r="AB276" s="211" t="s">
        <v>299</v>
      </c>
      <c r="AC276" s="211">
        <v>22.3</v>
      </c>
      <c r="AD276" s="211">
        <v>3.1</v>
      </c>
      <c r="AE276" s="211" t="s">
        <v>10512</v>
      </c>
      <c r="AF276" s="211" t="s">
        <v>10364</v>
      </c>
      <c r="AG276" s="211" t="s">
        <v>273</v>
      </c>
      <c r="AH276" s="211" t="s">
        <v>273</v>
      </c>
      <c r="AI276" s="211" t="s">
        <v>273</v>
      </c>
      <c r="AJ276" s="211" t="s">
        <v>273</v>
      </c>
      <c r="AK276" s="211" t="s">
        <v>14304</v>
      </c>
      <c r="AL276" s="211">
        <v>64</v>
      </c>
      <c r="AM276" s="211" t="s">
        <v>273</v>
      </c>
      <c r="AN276" s="211" t="s">
        <v>273</v>
      </c>
      <c r="AO276" s="211" t="s">
        <v>273</v>
      </c>
      <c r="AP276" s="211" t="s">
        <v>14298</v>
      </c>
      <c r="AQ276" s="211" t="s">
        <v>10385</v>
      </c>
      <c r="AR276" s="211" t="s">
        <v>55</v>
      </c>
      <c r="AS276" s="211" t="s">
        <v>273</v>
      </c>
      <c r="AT276" s="211" t="s">
        <v>10390</v>
      </c>
      <c r="AU276" s="211" t="s">
        <v>10400</v>
      </c>
      <c r="AV276" s="211" t="s">
        <v>10390</v>
      </c>
      <c r="AW276" s="211" t="s">
        <v>4788</v>
      </c>
      <c r="AX276" s="211" t="s">
        <v>4788</v>
      </c>
      <c r="AY276" s="211" t="s">
        <v>4788</v>
      </c>
      <c r="AZ276" s="211" t="s">
        <v>10390</v>
      </c>
      <c r="BA276" s="211" t="s">
        <v>10408</v>
      </c>
      <c r="BB276" s="211" t="s">
        <v>10408</v>
      </c>
      <c r="BC276" s="211" t="s">
        <v>248</v>
      </c>
      <c r="BD276" s="211" t="s">
        <v>10390</v>
      </c>
      <c r="BE276" s="211" t="s">
        <v>10387</v>
      </c>
      <c r="BF276" s="211" t="s">
        <v>282</v>
      </c>
      <c r="BG276" s="211" t="s">
        <v>10387</v>
      </c>
      <c r="BH276" s="211" t="s">
        <v>14300</v>
      </c>
      <c r="BI276" s="211" t="s">
        <v>10391</v>
      </c>
      <c r="BJ276" s="211" t="s">
        <v>14301</v>
      </c>
      <c r="BK276" s="211" t="s">
        <v>22</v>
      </c>
      <c r="BL276" s="211">
        <v>1</v>
      </c>
      <c r="BM276" s="211" t="s">
        <v>10391</v>
      </c>
      <c r="BN276" s="211" t="s">
        <v>7170</v>
      </c>
    </row>
    <row r="277" spans="1:83" s="211" customFormat="1" ht="15" customHeight="1" x14ac:dyDescent="0.25">
      <c r="A277" s="88" t="s">
        <v>7172</v>
      </c>
      <c r="B277" s="88" t="s">
        <v>282</v>
      </c>
      <c r="C277" s="88" t="s">
        <v>7169</v>
      </c>
      <c r="D277" s="211" t="s">
        <v>755</v>
      </c>
      <c r="E277" s="211" t="s">
        <v>10933</v>
      </c>
      <c r="F277" s="88" t="s">
        <v>5328</v>
      </c>
      <c r="G277" s="88" t="s">
        <v>216</v>
      </c>
      <c r="H277" s="88" t="s">
        <v>216</v>
      </c>
      <c r="I277" s="88" t="s">
        <v>282</v>
      </c>
      <c r="J277" s="88" t="s">
        <v>216</v>
      </c>
      <c r="K277" s="88" t="s">
        <v>282</v>
      </c>
      <c r="L277" s="88" t="s">
        <v>216</v>
      </c>
      <c r="M277" s="88" t="s">
        <v>282</v>
      </c>
      <c r="N277" s="88" t="s">
        <v>5328</v>
      </c>
      <c r="O277" s="292" t="s">
        <v>258</v>
      </c>
      <c r="P277" s="292" t="s">
        <v>790</v>
      </c>
      <c r="Q277" s="88" t="s">
        <v>282</v>
      </c>
      <c r="R277" s="211" t="s">
        <v>282</v>
      </c>
      <c r="S277" s="211" t="s">
        <v>282</v>
      </c>
      <c r="T277" s="211">
        <v>33</v>
      </c>
      <c r="U277" s="211" t="s">
        <v>183</v>
      </c>
      <c r="V277" s="211" t="s">
        <v>282</v>
      </c>
      <c r="W277" s="211" t="s">
        <v>143</v>
      </c>
      <c r="X277" s="211" t="s">
        <v>273</v>
      </c>
      <c r="Y277" s="211" t="s">
        <v>395</v>
      </c>
      <c r="Z277" s="211" t="s">
        <v>10498</v>
      </c>
      <c r="AA277" s="211">
        <v>8</v>
      </c>
      <c r="AB277" s="211" t="s">
        <v>299</v>
      </c>
      <c r="AC277" s="211">
        <v>21.5</v>
      </c>
      <c r="AD277" s="211">
        <v>3.8</v>
      </c>
      <c r="AE277" s="211" t="s">
        <v>10512</v>
      </c>
      <c r="AF277" s="211" t="s">
        <v>10364</v>
      </c>
      <c r="AG277" s="211" t="s">
        <v>273</v>
      </c>
      <c r="AH277" s="211" t="s">
        <v>273</v>
      </c>
      <c r="AI277" s="211" t="s">
        <v>273</v>
      </c>
      <c r="AJ277" s="211" t="s">
        <v>273</v>
      </c>
      <c r="AK277" s="211" t="s">
        <v>14305</v>
      </c>
      <c r="AL277" s="211">
        <v>55</v>
      </c>
      <c r="AM277" s="211" t="s">
        <v>273</v>
      </c>
      <c r="AN277" s="211" t="s">
        <v>273</v>
      </c>
      <c r="AO277" s="211" t="s">
        <v>273</v>
      </c>
      <c r="AP277" s="211" t="s">
        <v>14298</v>
      </c>
      <c r="AQ277" s="211" t="s">
        <v>10385</v>
      </c>
      <c r="AR277" s="211" t="s">
        <v>55</v>
      </c>
      <c r="AS277" s="211" t="s">
        <v>273</v>
      </c>
      <c r="AT277" s="211" t="s">
        <v>10390</v>
      </c>
      <c r="AU277" s="211" t="s">
        <v>10400</v>
      </c>
      <c r="AV277" s="211" t="s">
        <v>10390</v>
      </c>
      <c r="AW277" s="211" t="s">
        <v>4788</v>
      </c>
      <c r="AX277" s="211" t="s">
        <v>4788</v>
      </c>
      <c r="AY277" s="211" t="s">
        <v>4788</v>
      </c>
      <c r="AZ277" s="211" t="s">
        <v>10390</v>
      </c>
      <c r="BA277" s="211" t="s">
        <v>10408</v>
      </c>
      <c r="BB277" s="211" t="s">
        <v>10408</v>
      </c>
      <c r="BC277" s="211" t="s">
        <v>248</v>
      </c>
      <c r="BD277" s="211" t="s">
        <v>10390</v>
      </c>
      <c r="BE277" s="211" t="s">
        <v>10387</v>
      </c>
      <c r="BF277" s="211" t="s">
        <v>282</v>
      </c>
      <c r="BG277" s="211" t="s">
        <v>10387</v>
      </c>
      <c r="BH277" s="211" t="s">
        <v>14300</v>
      </c>
      <c r="BI277" s="211" t="s">
        <v>10391</v>
      </c>
      <c r="BJ277" s="211" t="s">
        <v>14301</v>
      </c>
      <c r="BK277" s="211" t="s">
        <v>22</v>
      </c>
      <c r="BL277" s="211">
        <v>1</v>
      </c>
      <c r="BM277" s="211" t="s">
        <v>10391</v>
      </c>
      <c r="BN277" s="211" t="s">
        <v>7170</v>
      </c>
    </row>
    <row r="278" spans="1:83" s="211" customFormat="1" ht="15" customHeight="1" x14ac:dyDescent="0.25">
      <c r="A278" s="88" t="s">
        <v>7206</v>
      </c>
      <c r="B278" s="88" t="s">
        <v>282</v>
      </c>
      <c r="C278" s="88" t="s">
        <v>14311</v>
      </c>
      <c r="D278" s="211" t="s">
        <v>8944</v>
      </c>
      <c r="E278" s="211" t="s">
        <v>12994</v>
      </c>
      <c r="F278" s="88" t="s">
        <v>5328</v>
      </c>
      <c r="G278" s="88" t="s">
        <v>216</v>
      </c>
      <c r="H278" s="88" t="s">
        <v>216</v>
      </c>
      <c r="I278" s="88" t="s">
        <v>282</v>
      </c>
      <c r="J278" s="88" t="s">
        <v>216</v>
      </c>
      <c r="K278" s="88" t="s">
        <v>282</v>
      </c>
      <c r="L278" s="88" t="s">
        <v>216</v>
      </c>
      <c r="M278" s="88" t="s">
        <v>282</v>
      </c>
      <c r="N278" s="88" t="s">
        <v>5328</v>
      </c>
      <c r="O278" s="292" t="s">
        <v>246</v>
      </c>
      <c r="P278" s="292" t="s">
        <v>790</v>
      </c>
      <c r="Q278" s="88" t="s">
        <v>282</v>
      </c>
      <c r="R278" s="211" t="s">
        <v>282</v>
      </c>
      <c r="S278" s="211" t="s">
        <v>282</v>
      </c>
      <c r="T278" s="211">
        <v>24</v>
      </c>
      <c r="U278" s="211" t="s">
        <v>183</v>
      </c>
      <c r="V278" s="211" t="s">
        <v>282</v>
      </c>
      <c r="W278" s="211" t="s">
        <v>143</v>
      </c>
      <c r="X278" s="211" t="s">
        <v>273</v>
      </c>
      <c r="Y278" s="211" t="s">
        <v>395</v>
      </c>
      <c r="Z278" s="211" t="s">
        <v>10498</v>
      </c>
      <c r="AA278" s="211">
        <v>8</v>
      </c>
      <c r="AB278" s="211" t="s">
        <v>299</v>
      </c>
      <c r="AC278" s="211">
        <v>22</v>
      </c>
      <c r="AD278" s="211">
        <v>4.09</v>
      </c>
      <c r="AE278" s="211" t="s">
        <v>10512</v>
      </c>
      <c r="AF278" s="211" t="s">
        <v>10364</v>
      </c>
      <c r="AG278" s="211" t="s">
        <v>273</v>
      </c>
      <c r="AH278" s="211" t="s">
        <v>273</v>
      </c>
      <c r="AI278" s="211" t="s">
        <v>273</v>
      </c>
      <c r="AJ278" s="211" t="s">
        <v>273</v>
      </c>
      <c r="AK278" s="211" t="s">
        <v>14310</v>
      </c>
      <c r="AL278" s="211">
        <v>65</v>
      </c>
      <c r="AM278" s="211" t="s">
        <v>273</v>
      </c>
      <c r="AN278" s="211" t="s">
        <v>273</v>
      </c>
      <c r="AO278" s="211" t="s">
        <v>273</v>
      </c>
      <c r="AP278" s="211" t="s">
        <v>14307</v>
      </c>
      <c r="AQ278" s="211" t="s">
        <v>10385</v>
      </c>
      <c r="AR278" s="211" t="s">
        <v>22</v>
      </c>
      <c r="AS278" s="211" t="s">
        <v>14308</v>
      </c>
      <c r="AT278" s="211" t="s">
        <v>10390</v>
      </c>
      <c r="AU278" s="211" t="s">
        <v>10400</v>
      </c>
      <c r="AV278" s="211" t="s">
        <v>10390</v>
      </c>
      <c r="AW278" s="211" t="s">
        <v>4788</v>
      </c>
      <c r="AX278" s="211" t="s">
        <v>4788</v>
      </c>
      <c r="AY278" s="211" t="s">
        <v>4788</v>
      </c>
      <c r="AZ278" s="211" t="s">
        <v>10390</v>
      </c>
      <c r="BA278" s="211" t="s">
        <v>10387</v>
      </c>
      <c r="BB278" s="211" t="s">
        <v>10387</v>
      </c>
      <c r="BC278" s="211" t="s">
        <v>10411</v>
      </c>
      <c r="BD278" s="211" t="s">
        <v>4788</v>
      </c>
      <c r="BE278" s="211" t="s">
        <v>10387</v>
      </c>
      <c r="BF278" s="211" t="s">
        <v>282</v>
      </c>
      <c r="BG278" s="211" t="s">
        <v>10387</v>
      </c>
      <c r="BH278" s="211" t="s">
        <v>12016</v>
      </c>
      <c r="BI278" s="211" t="s">
        <v>10391</v>
      </c>
      <c r="BJ278" s="211" t="s">
        <v>14309</v>
      </c>
      <c r="BK278" s="211" t="s">
        <v>22</v>
      </c>
      <c r="BL278" s="211">
        <v>1</v>
      </c>
      <c r="BM278" s="211" t="s">
        <v>10391</v>
      </c>
      <c r="BN278" s="211" t="s">
        <v>7207</v>
      </c>
    </row>
    <row r="279" spans="1:83" s="132" customFormat="1" ht="15" hidden="1" customHeight="1" x14ac:dyDescent="0.25">
      <c r="A279" s="88" t="s">
        <v>4666</v>
      </c>
      <c r="B279" s="88" t="s">
        <v>282</v>
      </c>
      <c r="C279" s="88" t="s">
        <v>11492</v>
      </c>
      <c r="D279" s="160" t="s">
        <v>564</v>
      </c>
      <c r="E279" s="211" t="s">
        <v>10933</v>
      </c>
      <c r="F279" s="211" t="s">
        <v>216</v>
      </c>
      <c r="G279" s="88" t="s">
        <v>5328</v>
      </c>
      <c r="H279" s="88" t="s">
        <v>5328</v>
      </c>
      <c r="I279" s="88">
        <v>3</v>
      </c>
      <c r="J279" s="88" t="s">
        <v>216</v>
      </c>
      <c r="K279" s="88" t="s">
        <v>282</v>
      </c>
      <c r="L279" s="88" t="s">
        <v>216</v>
      </c>
      <c r="M279" s="88" t="s">
        <v>282</v>
      </c>
      <c r="N279" s="88" t="s">
        <v>5328</v>
      </c>
      <c r="O279" s="88" t="s">
        <v>10668</v>
      </c>
      <c r="P279" s="88" t="s">
        <v>306</v>
      </c>
      <c r="Q279" s="88" t="s">
        <v>282</v>
      </c>
      <c r="R279" s="132" t="s">
        <v>282</v>
      </c>
      <c r="S279" s="132" t="s">
        <v>282</v>
      </c>
      <c r="T279" s="181">
        <v>73</v>
      </c>
      <c r="U279" s="211" t="s">
        <v>183</v>
      </c>
      <c r="V279" s="211" t="s">
        <v>282</v>
      </c>
      <c r="W279" s="181" t="s">
        <v>143</v>
      </c>
      <c r="X279" s="181" t="s">
        <v>10506</v>
      </c>
      <c r="Y279" s="181" t="s">
        <v>395</v>
      </c>
      <c r="Z279" s="181" t="s">
        <v>10498</v>
      </c>
      <c r="AA279" s="211">
        <v>9</v>
      </c>
      <c r="AB279" s="211" t="s">
        <v>435</v>
      </c>
      <c r="AC279" s="211">
        <v>28.1</v>
      </c>
      <c r="AD279" s="211">
        <v>9</v>
      </c>
      <c r="AE279" s="211" t="s">
        <v>10499</v>
      </c>
      <c r="AF279" s="160" t="s">
        <v>10365</v>
      </c>
      <c r="AG279" s="181" t="s">
        <v>273</v>
      </c>
      <c r="AH279" s="181" t="s">
        <v>273</v>
      </c>
      <c r="AI279" s="181" t="s">
        <v>273</v>
      </c>
      <c r="AJ279" s="181" t="s">
        <v>273</v>
      </c>
      <c r="AK279" s="211" t="s">
        <v>273</v>
      </c>
      <c r="AL279" s="181">
        <v>48</v>
      </c>
      <c r="AM279" s="181">
        <v>74</v>
      </c>
      <c r="AN279" s="211">
        <v>25</v>
      </c>
      <c r="AO279" s="211">
        <v>36</v>
      </c>
      <c r="AP279" s="211" t="s">
        <v>11491</v>
      </c>
      <c r="AQ279" s="181" t="s">
        <v>10379</v>
      </c>
      <c r="AR279" s="188" t="s">
        <v>22</v>
      </c>
      <c r="AS279" s="193" t="s">
        <v>11282</v>
      </c>
      <c r="AT279" s="197" t="s">
        <v>4788</v>
      </c>
      <c r="AU279" s="203" t="s">
        <v>10400</v>
      </c>
      <c r="AV279" s="211" t="s">
        <v>10390</v>
      </c>
      <c r="AW279" s="211" t="s">
        <v>10391</v>
      </c>
      <c r="AX279" s="211" t="s">
        <v>10391</v>
      </c>
      <c r="AY279" s="211" t="s">
        <v>10391</v>
      </c>
      <c r="AZ279" s="211" t="s">
        <v>10390</v>
      </c>
      <c r="BA279" s="211" t="s">
        <v>10387</v>
      </c>
      <c r="BB279" s="211" t="s">
        <v>10387</v>
      </c>
      <c r="BC279" s="211" t="s">
        <v>10411</v>
      </c>
      <c r="BD279" s="211" t="s">
        <v>4788</v>
      </c>
      <c r="BE279" s="211" t="s">
        <v>10387</v>
      </c>
      <c r="BF279" s="211" t="s">
        <v>282</v>
      </c>
      <c r="BG279" s="211" t="s">
        <v>10387</v>
      </c>
      <c r="BH279" s="211" t="s">
        <v>11493</v>
      </c>
      <c r="BI279" s="211" t="s">
        <v>10391</v>
      </c>
      <c r="BJ279" s="211" t="s">
        <v>11494</v>
      </c>
      <c r="BK279" s="211" t="s">
        <v>10387</v>
      </c>
      <c r="BL279" s="211" t="s">
        <v>282</v>
      </c>
      <c r="BM279" s="211" t="s">
        <v>4788</v>
      </c>
      <c r="BN279" s="132" t="s">
        <v>4667</v>
      </c>
    </row>
    <row r="280" spans="1:83" s="211" customFormat="1" ht="15" hidden="1" customHeight="1" x14ac:dyDescent="0.25">
      <c r="A280" s="88" t="s">
        <v>8303</v>
      </c>
      <c r="B280" s="88" t="s">
        <v>282</v>
      </c>
      <c r="C280" s="88" t="s">
        <v>14693</v>
      </c>
      <c r="D280" s="211" t="s">
        <v>7848</v>
      </c>
      <c r="E280" s="211" t="s">
        <v>12994</v>
      </c>
      <c r="F280" s="88" t="s">
        <v>5328</v>
      </c>
      <c r="G280" s="88" t="s">
        <v>216</v>
      </c>
      <c r="H280" s="88" t="s">
        <v>216</v>
      </c>
      <c r="I280" s="88" t="s">
        <v>282</v>
      </c>
      <c r="J280" s="88" t="s">
        <v>216</v>
      </c>
      <c r="K280" s="88" t="s">
        <v>282</v>
      </c>
      <c r="L280" s="88" t="s">
        <v>216</v>
      </c>
      <c r="M280" s="88" t="s">
        <v>282</v>
      </c>
      <c r="N280" s="88" t="s">
        <v>5328</v>
      </c>
      <c r="O280" s="292" t="s">
        <v>673</v>
      </c>
      <c r="P280" s="88" t="s">
        <v>682</v>
      </c>
      <c r="Q280" s="88" t="s">
        <v>282</v>
      </c>
      <c r="R280" s="211" t="s">
        <v>282</v>
      </c>
      <c r="S280" s="211" t="s">
        <v>282</v>
      </c>
      <c r="T280" s="211">
        <v>48</v>
      </c>
      <c r="U280" s="211" t="s">
        <v>183</v>
      </c>
      <c r="V280" s="211" t="s">
        <v>282</v>
      </c>
      <c r="W280" s="211" t="s">
        <v>892</v>
      </c>
      <c r="X280" s="211" t="s">
        <v>273</v>
      </c>
      <c r="Y280" s="211" t="s">
        <v>395</v>
      </c>
      <c r="Z280" s="211" t="s">
        <v>10498</v>
      </c>
      <c r="AA280" s="211">
        <v>3</v>
      </c>
      <c r="AB280" s="211" t="s">
        <v>435</v>
      </c>
      <c r="AC280" s="211">
        <v>24.12</v>
      </c>
      <c r="AD280" s="211">
        <v>7.96</v>
      </c>
      <c r="AE280" s="211" t="s">
        <v>10499</v>
      </c>
      <c r="AF280" s="211" t="s">
        <v>10364</v>
      </c>
      <c r="AG280" s="211" t="s">
        <v>273</v>
      </c>
      <c r="AH280" s="211" t="s">
        <v>273</v>
      </c>
      <c r="AI280" s="211" t="s">
        <v>273</v>
      </c>
      <c r="AJ280" s="211" t="s">
        <v>14689</v>
      </c>
      <c r="AK280" s="211" t="s">
        <v>14690</v>
      </c>
      <c r="AL280" s="211">
        <v>88</v>
      </c>
      <c r="AM280" s="211" t="s">
        <v>273</v>
      </c>
      <c r="AN280" s="211" t="s">
        <v>273</v>
      </c>
      <c r="AO280" s="211" t="s">
        <v>273</v>
      </c>
      <c r="AP280" s="211" t="s">
        <v>14688</v>
      </c>
      <c r="AQ280" s="211" t="s">
        <v>10376</v>
      </c>
      <c r="AR280" s="211" t="s">
        <v>22</v>
      </c>
      <c r="AS280" s="211" t="s">
        <v>14675</v>
      </c>
      <c r="AT280" s="211" t="s">
        <v>4788</v>
      </c>
      <c r="AU280" s="211" t="s">
        <v>10400</v>
      </c>
      <c r="AV280" s="211" t="s">
        <v>10390</v>
      </c>
      <c r="AW280" s="211" t="s">
        <v>10390</v>
      </c>
      <c r="AX280" s="211" t="s">
        <v>4788</v>
      </c>
      <c r="AY280" s="211" t="s">
        <v>10390</v>
      </c>
      <c r="AZ280" s="211" t="s">
        <v>10390</v>
      </c>
      <c r="BA280" s="211" t="s">
        <v>22</v>
      </c>
      <c r="BB280" s="211" t="s">
        <v>10387</v>
      </c>
      <c r="BC280" s="211" t="s">
        <v>10411</v>
      </c>
      <c r="BD280" s="299" t="s">
        <v>10390</v>
      </c>
      <c r="BE280" s="211" t="s">
        <v>10387</v>
      </c>
      <c r="BF280" s="211" t="s">
        <v>282</v>
      </c>
      <c r="BG280" s="211" t="s">
        <v>22</v>
      </c>
      <c r="BH280" s="211" t="s">
        <v>282</v>
      </c>
      <c r="BI280" s="211" t="s">
        <v>10390</v>
      </c>
      <c r="BJ280" s="211" t="s">
        <v>14694</v>
      </c>
      <c r="BK280" s="211" t="s">
        <v>10387</v>
      </c>
      <c r="BL280" s="211" t="s">
        <v>282</v>
      </c>
      <c r="BM280" s="211" t="s">
        <v>4788</v>
      </c>
      <c r="BN280" s="211" t="s">
        <v>8304</v>
      </c>
    </row>
    <row r="281" spans="1:83" s="160" customFormat="1" ht="15" customHeight="1" x14ac:dyDescent="0.25">
      <c r="A281" s="88" t="s">
        <v>4461</v>
      </c>
      <c r="B281" s="88" t="s">
        <v>282</v>
      </c>
      <c r="C281" s="88" t="s">
        <v>11504</v>
      </c>
      <c r="D281" s="160" t="s">
        <v>4413</v>
      </c>
      <c r="E281" s="211" t="s">
        <v>10933</v>
      </c>
      <c r="F281" s="211" t="s">
        <v>216</v>
      </c>
      <c r="G281" s="88" t="s">
        <v>5328</v>
      </c>
      <c r="H281" s="88" t="s">
        <v>5328</v>
      </c>
      <c r="I281" s="88">
        <v>3</v>
      </c>
      <c r="J281" s="88" t="s">
        <v>5328</v>
      </c>
      <c r="K281" s="160" t="s">
        <v>5804</v>
      </c>
      <c r="L281" s="88" t="s">
        <v>216</v>
      </c>
      <c r="M281" s="88" t="s">
        <v>282</v>
      </c>
      <c r="N281" s="88" t="s">
        <v>5328</v>
      </c>
      <c r="O281" s="160" t="s">
        <v>770</v>
      </c>
      <c r="P281" s="88" t="s">
        <v>246</v>
      </c>
      <c r="Q281" s="88" t="s">
        <v>282</v>
      </c>
      <c r="R281" s="160" t="s">
        <v>282</v>
      </c>
      <c r="S281" s="160" t="s">
        <v>282</v>
      </c>
      <c r="T281" s="181">
        <v>66</v>
      </c>
      <c r="U281" s="211" t="s">
        <v>183</v>
      </c>
      <c r="V281" s="211" t="s">
        <v>282</v>
      </c>
      <c r="W281" s="181" t="s">
        <v>11495</v>
      </c>
      <c r="X281" s="181" t="s">
        <v>25</v>
      </c>
      <c r="Y281" s="181" t="s">
        <v>395</v>
      </c>
      <c r="Z281" s="181" t="s">
        <v>10498</v>
      </c>
      <c r="AA281" s="211">
        <v>12</v>
      </c>
      <c r="AB281" s="211" t="s">
        <v>299</v>
      </c>
      <c r="AC281" s="211">
        <v>20.5</v>
      </c>
      <c r="AD281" s="211">
        <v>3.94</v>
      </c>
      <c r="AE281" s="211" t="s">
        <v>10512</v>
      </c>
      <c r="AF281" s="160" t="s">
        <v>10365</v>
      </c>
      <c r="AG281" s="181" t="s">
        <v>273</v>
      </c>
      <c r="AH281" s="181">
        <v>98</v>
      </c>
      <c r="AI281" s="181" t="s">
        <v>273</v>
      </c>
      <c r="AJ281" s="181" t="s">
        <v>273</v>
      </c>
      <c r="AK281" s="211" t="s">
        <v>11503</v>
      </c>
      <c r="AL281" s="181">
        <v>100</v>
      </c>
      <c r="AM281" s="181">
        <v>100</v>
      </c>
      <c r="AN281" s="211">
        <v>12</v>
      </c>
      <c r="AO281" s="211">
        <v>95</v>
      </c>
      <c r="AP281" s="211" t="s">
        <v>11501</v>
      </c>
      <c r="AQ281" s="181" t="s">
        <v>10376</v>
      </c>
      <c r="AR281" s="188" t="s">
        <v>22</v>
      </c>
      <c r="AS281" s="193" t="s">
        <v>11282</v>
      </c>
      <c r="AT281" s="197" t="s">
        <v>4788</v>
      </c>
      <c r="AU281" s="203" t="s">
        <v>10394</v>
      </c>
      <c r="AV281" s="211" t="s">
        <v>4788</v>
      </c>
      <c r="AW281" s="211" t="s">
        <v>10391</v>
      </c>
      <c r="AX281" s="211" t="s">
        <v>10391</v>
      </c>
      <c r="AY281" s="211" t="s">
        <v>10391</v>
      </c>
      <c r="AZ281" s="211" t="s">
        <v>4788</v>
      </c>
      <c r="BA281" s="211" t="s">
        <v>10387</v>
      </c>
      <c r="BB281" s="211" t="s">
        <v>10387</v>
      </c>
      <c r="BC281" s="211" t="s">
        <v>10411</v>
      </c>
      <c r="BD281" s="211" t="s">
        <v>4788</v>
      </c>
      <c r="BE281" s="211" t="s">
        <v>22</v>
      </c>
      <c r="BF281" s="211" t="s">
        <v>11502</v>
      </c>
      <c r="BG281" s="211" t="s">
        <v>22</v>
      </c>
      <c r="BH281" s="211" t="s">
        <v>282</v>
      </c>
      <c r="BI281" s="211" t="s">
        <v>4788</v>
      </c>
      <c r="BJ281" s="211" t="s">
        <v>273</v>
      </c>
      <c r="BK281" s="211" t="s">
        <v>10387</v>
      </c>
      <c r="BL281" s="211" t="s">
        <v>282</v>
      </c>
      <c r="BM281" s="211" t="s">
        <v>10390</v>
      </c>
      <c r="BN281" s="160" t="s">
        <v>4462</v>
      </c>
    </row>
    <row r="282" spans="1:83" s="211" customFormat="1" ht="15" customHeight="1" x14ac:dyDescent="0.25">
      <c r="A282" s="211" t="s">
        <v>2694</v>
      </c>
      <c r="B282" s="211" t="s">
        <v>2695</v>
      </c>
      <c r="C282" s="88" t="s">
        <v>13512</v>
      </c>
      <c r="D282" s="211" t="s">
        <v>443</v>
      </c>
      <c r="E282" s="211" t="s">
        <v>12994</v>
      </c>
      <c r="F282" s="211" t="s">
        <v>5328</v>
      </c>
      <c r="G282" s="211" t="s">
        <v>216</v>
      </c>
      <c r="H282" s="211" t="s">
        <v>216</v>
      </c>
      <c r="I282" s="211" t="s">
        <v>282</v>
      </c>
      <c r="J282" s="211" t="s">
        <v>216</v>
      </c>
      <c r="K282" s="211" t="s">
        <v>282</v>
      </c>
      <c r="L282" s="211" t="s">
        <v>216</v>
      </c>
      <c r="M282" s="211" t="s">
        <v>282</v>
      </c>
      <c r="N282" s="211" t="s">
        <v>5328</v>
      </c>
      <c r="O282" s="211" t="s">
        <v>256</v>
      </c>
      <c r="P282" s="88" t="s">
        <v>263</v>
      </c>
      <c r="Q282" s="88" t="s">
        <v>282</v>
      </c>
      <c r="R282" s="211" t="s">
        <v>282</v>
      </c>
      <c r="S282" s="211" t="s">
        <v>282</v>
      </c>
      <c r="T282" s="211">
        <v>90</v>
      </c>
      <c r="U282" s="211" t="s">
        <v>183</v>
      </c>
      <c r="V282" s="211" t="s">
        <v>282</v>
      </c>
      <c r="W282" s="211" t="s">
        <v>283</v>
      </c>
      <c r="X282" s="211" t="s">
        <v>25</v>
      </c>
      <c r="Y282" s="211" t="s">
        <v>395</v>
      </c>
      <c r="Z282" s="211" t="s">
        <v>10770</v>
      </c>
      <c r="AA282" s="211">
        <v>6</v>
      </c>
      <c r="AB282" s="211" t="s">
        <v>273</v>
      </c>
      <c r="AC282" s="211" t="s">
        <v>273</v>
      </c>
      <c r="AD282" s="211" t="s">
        <v>273</v>
      </c>
      <c r="AE282" s="211" t="s">
        <v>10512</v>
      </c>
      <c r="AF282" s="211" t="s">
        <v>10364</v>
      </c>
      <c r="AG282" s="211" t="s">
        <v>273</v>
      </c>
      <c r="AH282" s="211">
        <v>56</v>
      </c>
      <c r="AI282" s="211" t="s">
        <v>273</v>
      </c>
      <c r="AJ282" s="211" t="s">
        <v>273</v>
      </c>
      <c r="AK282" s="211" t="s">
        <v>14315</v>
      </c>
      <c r="AL282" s="211">
        <v>77</v>
      </c>
      <c r="AM282" s="211" t="s">
        <v>273</v>
      </c>
      <c r="AN282" s="211" t="s">
        <v>273</v>
      </c>
      <c r="AO282" s="211" t="s">
        <v>273</v>
      </c>
      <c r="AP282" s="211" t="s">
        <v>14312</v>
      </c>
      <c r="AQ282" s="211" t="s">
        <v>10385</v>
      </c>
      <c r="AR282" s="211" t="s">
        <v>55</v>
      </c>
      <c r="AS282" s="211" t="s">
        <v>273</v>
      </c>
      <c r="AT282" s="211" t="s">
        <v>10390</v>
      </c>
      <c r="AU282" s="211" t="s">
        <v>10400</v>
      </c>
      <c r="AV282" s="211" t="s">
        <v>10390</v>
      </c>
      <c r="AW282" s="211" t="s">
        <v>4788</v>
      </c>
      <c r="AX282" s="211" t="s">
        <v>4788</v>
      </c>
      <c r="AY282" s="211" t="s">
        <v>4788</v>
      </c>
      <c r="AZ282" s="211" t="s">
        <v>10390</v>
      </c>
      <c r="BA282" s="211" t="s">
        <v>22</v>
      </c>
      <c r="BB282" s="211" t="s">
        <v>10387</v>
      </c>
      <c r="BC282" s="211" t="s">
        <v>248</v>
      </c>
      <c r="BD282" s="211" t="s">
        <v>4788</v>
      </c>
      <c r="BE282" s="211" t="s">
        <v>10387</v>
      </c>
      <c r="BF282" s="211" t="s">
        <v>282</v>
      </c>
      <c r="BG282" s="211" t="s">
        <v>10387</v>
      </c>
      <c r="BH282" s="211" t="s">
        <v>14317</v>
      </c>
      <c r="BI282" s="211" t="s">
        <v>10391</v>
      </c>
      <c r="BJ282" s="211" t="s">
        <v>13768</v>
      </c>
      <c r="BK282" s="211" t="s">
        <v>22</v>
      </c>
      <c r="BL282" s="211">
        <v>1</v>
      </c>
      <c r="BM282" s="211" t="s">
        <v>10391</v>
      </c>
      <c r="BN282" s="211" t="s">
        <v>2696</v>
      </c>
    </row>
    <row r="283" spans="1:83" s="211" customFormat="1" ht="15" customHeight="1" x14ac:dyDescent="0.25">
      <c r="A283" s="211" t="s">
        <v>9027</v>
      </c>
      <c r="B283" s="211" t="s">
        <v>282</v>
      </c>
      <c r="C283" s="88" t="s">
        <v>9028</v>
      </c>
      <c r="D283" s="211" t="s">
        <v>8944</v>
      </c>
      <c r="E283" s="211" t="s">
        <v>12994</v>
      </c>
      <c r="F283" s="211" t="s">
        <v>5328</v>
      </c>
      <c r="G283" s="211" t="s">
        <v>216</v>
      </c>
      <c r="H283" s="211" t="s">
        <v>216</v>
      </c>
      <c r="I283" s="211" t="s">
        <v>282</v>
      </c>
      <c r="J283" s="211" t="s">
        <v>216</v>
      </c>
      <c r="K283" s="211" t="s">
        <v>282</v>
      </c>
      <c r="L283" s="211" t="s">
        <v>216</v>
      </c>
      <c r="M283" s="211" t="s">
        <v>282</v>
      </c>
      <c r="N283" s="211" t="s">
        <v>5328</v>
      </c>
      <c r="O283" s="211" t="s">
        <v>258</v>
      </c>
      <c r="P283" s="88" t="s">
        <v>256</v>
      </c>
      <c r="Q283" s="88" t="s">
        <v>282</v>
      </c>
      <c r="R283" s="211" t="s">
        <v>282</v>
      </c>
      <c r="S283" s="211" t="s">
        <v>282</v>
      </c>
      <c r="T283" s="211">
        <v>105</v>
      </c>
      <c r="U283" s="211" t="s">
        <v>183</v>
      </c>
      <c r="V283" s="211" t="s">
        <v>282</v>
      </c>
      <c r="W283" s="211" t="s">
        <v>13397</v>
      </c>
      <c r="X283" s="211" t="s">
        <v>10506</v>
      </c>
      <c r="Y283" s="211" t="s">
        <v>893</v>
      </c>
      <c r="Z283" s="211" t="s">
        <v>10770</v>
      </c>
      <c r="AA283" s="211">
        <v>4</v>
      </c>
      <c r="AB283" s="211" t="s">
        <v>299</v>
      </c>
      <c r="AC283" s="211">
        <v>27.1</v>
      </c>
      <c r="AD283" s="211">
        <v>5.83</v>
      </c>
      <c r="AE283" s="211" t="s">
        <v>10512</v>
      </c>
      <c r="AF283" s="211" t="s">
        <v>10364</v>
      </c>
      <c r="AG283" s="211" t="s">
        <v>273</v>
      </c>
      <c r="AH283" s="211" t="s">
        <v>273</v>
      </c>
      <c r="AI283" s="211" t="s">
        <v>273</v>
      </c>
      <c r="AJ283" s="211" t="s">
        <v>273</v>
      </c>
      <c r="AK283" s="211" t="s">
        <v>14326</v>
      </c>
      <c r="AL283" s="211">
        <v>58</v>
      </c>
      <c r="AM283" s="211" t="s">
        <v>273</v>
      </c>
      <c r="AN283" s="211" t="s">
        <v>273</v>
      </c>
      <c r="AO283" s="211" t="s">
        <v>273</v>
      </c>
      <c r="AP283" s="211" t="s">
        <v>14318</v>
      </c>
      <c r="AQ283" s="211" t="s">
        <v>10385</v>
      </c>
      <c r="AR283" s="211" t="s">
        <v>22</v>
      </c>
      <c r="AS283" s="211" t="s">
        <v>14322</v>
      </c>
      <c r="AT283" s="211" t="s">
        <v>10390</v>
      </c>
      <c r="AU283" s="211" t="s">
        <v>10400</v>
      </c>
      <c r="AV283" s="211" t="s">
        <v>10390</v>
      </c>
      <c r="AW283" s="211" t="s">
        <v>10391</v>
      </c>
      <c r="AX283" s="211" t="s">
        <v>10391</v>
      </c>
      <c r="AY283" s="211" t="s">
        <v>10391</v>
      </c>
      <c r="AZ283" s="211" t="s">
        <v>10391</v>
      </c>
      <c r="BA283" s="211" t="s">
        <v>10387</v>
      </c>
      <c r="BB283" s="211" t="s">
        <v>10387</v>
      </c>
      <c r="BC283" s="211" t="s">
        <v>10411</v>
      </c>
      <c r="BD283" s="211" t="s">
        <v>4788</v>
      </c>
      <c r="BE283" s="211" t="s">
        <v>10387</v>
      </c>
      <c r="BF283" s="211" t="s">
        <v>282</v>
      </c>
      <c r="BG283" s="211" t="s">
        <v>10387</v>
      </c>
      <c r="BH283" s="211" t="s">
        <v>14325</v>
      </c>
      <c r="BI283" s="211" t="s">
        <v>10391</v>
      </c>
      <c r="BJ283" s="211" t="s">
        <v>14327</v>
      </c>
      <c r="BK283" s="211" t="s">
        <v>10387</v>
      </c>
      <c r="BL283" s="211" t="s">
        <v>282</v>
      </c>
      <c r="BM283" s="211" t="s">
        <v>4788</v>
      </c>
      <c r="BN283" s="211" t="s">
        <v>9029</v>
      </c>
    </row>
    <row r="284" spans="1:83" s="211" customFormat="1" ht="15" customHeight="1" x14ac:dyDescent="0.25">
      <c r="A284" s="211" t="s">
        <v>14489</v>
      </c>
      <c r="B284" s="211" t="s">
        <v>282</v>
      </c>
      <c r="C284" s="88" t="s">
        <v>17970</v>
      </c>
      <c r="D284" s="211" t="s">
        <v>14448</v>
      </c>
      <c r="E284" s="211" t="s">
        <v>10933</v>
      </c>
      <c r="F284" s="211" t="s">
        <v>5328</v>
      </c>
      <c r="G284" s="211" t="s">
        <v>216</v>
      </c>
      <c r="H284" s="211" t="s">
        <v>216</v>
      </c>
      <c r="I284" s="211" t="s">
        <v>282</v>
      </c>
      <c r="J284" s="211" t="s">
        <v>216</v>
      </c>
      <c r="K284" s="211" t="s">
        <v>282</v>
      </c>
      <c r="L284" s="211" t="s">
        <v>216</v>
      </c>
      <c r="M284" s="211" t="s">
        <v>282</v>
      </c>
      <c r="N284" s="211" t="s">
        <v>216</v>
      </c>
      <c r="O284" s="211" t="s">
        <v>763</v>
      </c>
      <c r="P284" s="88" t="s">
        <v>763</v>
      </c>
      <c r="Q284" s="88" t="s">
        <v>282</v>
      </c>
      <c r="R284" s="211" t="s">
        <v>282</v>
      </c>
      <c r="S284" s="211" t="s">
        <v>282</v>
      </c>
      <c r="T284" s="211">
        <v>50</v>
      </c>
      <c r="U284" s="211" t="s">
        <v>183</v>
      </c>
      <c r="V284" s="211" t="s">
        <v>14625</v>
      </c>
      <c r="W284" s="211" t="s">
        <v>143</v>
      </c>
      <c r="X284" s="211" t="s">
        <v>10506</v>
      </c>
      <c r="Y284" s="211" t="s">
        <v>395</v>
      </c>
      <c r="Z284" s="211" t="s">
        <v>10498</v>
      </c>
      <c r="AA284" s="211">
        <v>12</v>
      </c>
      <c r="AB284" s="211" t="s">
        <v>299</v>
      </c>
      <c r="AC284" s="211">
        <v>25.9</v>
      </c>
      <c r="AD284" s="211">
        <v>6.1</v>
      </c>
      <c r="AE284" s="211" t="s">
        <v>10512</v>
      </c>
      <c r="AF284" s="211" t="s">
        <v>10364</v>
      </c>
      <c r="AG284" s="211" t="s">
        <v>273</v>
      </c>
      <c r="AH284" s="211" t="s">
        <v>273</v>
      </c>
      <c r="AI284" s="211" t="s">
        <v>273</v>
      </c>
      <c r="AJ284" s="211" t="s">
        <v>273</v>
      </c>
      <c r="AK284" s="211" t="s">
        <v>14631</v>
      </c>
      <c r="AL284" s="211">
        <v>72</v>
      </c>
      <c r="AM284" s="211">
        <v>100</v>
      </c>
      <c r="AN284" s="211">
        <v>52</v>
      </c>
      <c r="AO284" s="211">
        <v>38</v>
      </c>
      <c r="AP284" s="211" t="s">
        <v>14630</v>
      </c>
      <c r="AQ284" s="211" t="s">
        <v>10382</v>
      </c>
      <c r="AR284" s="211" t="s">
        <v>55</v>
      </c>
      <c r="AS284" s="211" t="s">
        <v>273</v>
      </c>
      <c r="AT284" s="211" t="s">
        <v>10390</v>
      </c>
      <c r="AU284" s="211" t="s">
        <v>10400</v>
      </c>
      <c r="AV284" s="211" t="s">
        <v>10390</v>
      </c>
      <c r="AW284" s="211" t="s">
        <v>10390</v>
      </c>
      <c r="AX284" s="211" t="s">
        <v>10391</v>
      </c>
      <c r="AY284" s="211" t="s">
        <v>10391</v>
      </c>
      <c r="AZ284" s="211" t="s">
        <v>4788</v>
      </c>
      <c r="BA284" s="211" t="s">
        <v>10387</v>
      </c>
      <c r="BB284" s="211" t="s">
        <v>10387</v>
      </c>
      <c r="BC284" s="211" t="s">
        <v>10411</v>
      </c>
      <c r="BD284" s="211" t="s">
        <v>4788</v>
      </c>
      <c r="BE284" s="211" t="s">
        <v>10387</v>
      </c>
      <c r="BF284" s="211" t="s">
        <v>282</v>
      </c>
      <c r="BG284" s="211" t="s">
        <v>22</v>
      </c>
      <c r="BH284" s="211" t="s">
        <v>282</v>
      </c>
      <c r="BI284" s="211" t="s">
        <v>10390</v>
      </c>
      <c r="BJ284" s="211" t="s">
        <v>273</v>
      </c>
      <c r="BK284" s="211" t="s">
        <v>10387</v>
      </c>
      <c r="BL284" s="211" t="s">
        <v>282</v>
      </c>
      <c r="BM284" s="211" t="s">
        <v>10390</v>
      </c>
      <c r="BN284" s="211" t="s">
        <v>14490</v>
      </c>
    </row>
    <row r="285" spans="1:83" ht="15" hidden="1" customHeight="1" x14ac:dyDescent="0.25">
      <c r="A285" s="68" t="s">
        <v>598</v>
      </c>
      <c r="B285" s="68" t="s">
        <v>282</v>
      </c>
      <c r="C285" s="68" t="s">
        <v>11519</v>
      </c>
      <c r="D285" s="68" t="s">
        <v>564</v>
      </c>
      <c r="E285" s="211" t="s">
        <v>10933</v>
      </c>
      <c r="F285" s="211" t="s">
        <v>216</v>
      </c>
      <c r="G285" s="160" t="s">
        <v>5328</v>
      </c>
      <c r="H285" s="160" t="s">
        <v>5328</v>
      </c>
      <c r="I285" s="160">
        <v>2</v>
      </c>
      <c r="J285" s="160" t="s">
        <v>5328</v>
      </c>
      <c r="K285" s="160" t="s">
        <v>5817</v>
      </c>
      <c r="L285" s="160" t="s">
        <v>216</v>
      </c>
      <c r="M285" s="160" t="s">
        <v>282</v>
      </c>
      <c r="N285" s="211" t="s">
        <v>5328</v>
      </c>
      <c r="O285" s="120" t="s">
        <v>11507</v>
      </c>
      <c r="P285" s="68" t="s">
        <v>636</v>
      </c>
      <c r="Q285" s="68" t="s">
        <v>282</v>
      </c>
      <c r="R285" s="69" t="s">
        <v>282</v>
      </c>
      <c r="S285" s="69" t="s">
        <v>282</v>
      </c>
      <c r="T285" s="180">
        <v>96</v>
      </c>
      <c r="U285" s="209" t="s">
        <v>183</v>
      </c>
      <c r="V285" s="209" t="s">
        <v>282</v>
      </c>
      <c r="W285" s="180" t="s">
        <v>10491</v>
      </c>
      <c r="X285" s="180" t="s">
        <v>273</v>
      </c>
      <c r="Y285" s="180" t="s">
        <v>395</v>
      </c>
      <c r="Z285" s="180" t="s">
        <v>10498</v>
      </c>
      <c r="AA285" s="209">
        <v>8</v>
      </c>
      <c r="AB285" s="209" t="s">
        <v>220</v>
      </c>
      <c r="AC285" s="209">
        <v>29.9</v>
      </c>
      <c r="AD285" s="209">
        <v>9.6</v>
      </c>
      <c r="AE285" s="209" t="s">
        <v>10499</v>
      </c>
      <c r="AF285" s="144" t="s">
        <v>10365</v>
      </c>
      <c r="AG285" s="180" t="s">
        <v>273</v>
      </c>
      <c r="AH285" s="180" t="s">
        <v>273</v>
      </c>
      <c r="AI285" s="180" t="s">
        <v>273</v>
      </c>
      <c r="AJ285" s="180" t="s">
        <v>273</v>
      </c>
      <c r="AK285" s="209" t="s">
        <v>11514</v>
      </c>
      <c r="AL285" s="180">
        <v>62</v>
      </c>
      <c r="AM285" s="180" t="s">
        <v>273</v>
      </c>
      <c r="AN285" s="209">
        <v>49</v>
      </c>
      <c r="AO285" s="209" t="s">
        <v>273</v>
      </c>
      <c r="AP285" s="209" t="s">
        <v>11509</v>
      </c>
      <c r="AQ285" s="180" t="s">
        <v>10376</v>
      </c>
      <c r="AR285" s="186" t="s">
        <v>22</v>
      </c>
      <c r="AS285" s="191" t="s">
        <v>11515</v>
      </c>
      <c r="AT285" s="196" t="s">
        <v>4788</v>
      </c>
      <c r="AU285" s="201" t="s">
        <v>10394</v>
      </c>
      <c r="AV285" s="209" t="s">
        <v>4788</v>
      </c>
      <c r="AW285" s="209" t="s">
        <v>10391</v>
      </c>
      <c r="AX285" s="209" t="s">
        <v>10391</v>
      </c>
      <c r="AY285" s="209" t="s">
        <v>10391</v>
      </c>
      <c r="AZ285" s="209" t="s">
        <v>10390</v>
      </c>
      <c r="BA285" s="209" t="s">
        <v>22</v>
      </c>
      <c r="BB285" s="209" t="s">
        <v>10387</v>
      </c>
      <c r="BC285" s="209" t="s">
        <v>10411</v>
      </c>
      <c r="BD285" s="299" t="s">
        <v>10390</v>
      </c>
      <c r="BE285" s="209" t="s">
        <v>22</v>
      </c>
      <c r="BF285" s="209" t="s">
        <v>599</v>
      </c>
      <c r="BG285" s="209" t="s">
        <v>10387</v>
      </c>
      <c r="BH285" s="209" t="s">
        <v>11516</v>
      </c>
      <c r="BI285" s="209" t="s">
        <v>10391</v>
      </c>
      <c r="BJ285" s="209" t="s">
        <v>11518</v>
      </c>
      <c r="BK285" s="209" t="s">
        <v>10387</v>
      </c>
      <c r="BL285" s="209" t="s">
        <v>282</v>
      </c>
      <c r="BM285" s="209" t="s">
        <v>4788</v>
      </c>
      <c r="BN285" s="68" t="s">
        <v>1078</v>
      </c>
      <c r="BO285" s="68"/>
      <c r="BU285" s="68"/>
      <c r="BV285" s="68"/>
      <c r="BW285" s="68"/>
      <c r="BX285" s="68"/>
      <c r="BY285" s="68"/>
      <c r="BZ285" s="68"/>
      <c r="CA285" s="68"/>
      <c r="CB285" s="68"/>
      <c r="CC285" s="68"/>
      <c r="CD285" s="68"/>
      <c r="CE285" s="68"/>
    </row>
    <row r="286" spans="1:83" s="211" customFormat="1" ht="15" customHeight="1" x14ac:dyDescent="0.25">
      <c r="A286" s="211" t="s">
        <v>8306</v>
      </c>
      <c r="B286" s="211" t="s">
        <v>282</v>
      </c>
      <c r="C286" s="211" t="s">
        <v>282</v>
      </c>
      <c r="D286" s="211" t="s">
        <v>7848</v>
      </c>
      <c r="E286" s="211" t="s">
        <v>12994</v>
      </c>
      <c r="F286" s="211" t="s">
        <v>5328</v>
      </c>
      <c r="G286" s="211" t="s">
        <v>5328</v>
      </c>
      <c r="H286" s="211" t="s">
        <v>216</v>
      </c>
      <c r="I286" s="211" t="s">
        <v>282</v>
      </c>
      <c r="J286" s="211" t="s">
        <v>5328</v>
      </c>
      <c r="K286" s="211" t="s">
        <v>15028</v>
      </c>
      <c r="L286" s="211" t="s">
        <v>216</v>
      </c>
      <c r="M286" s="211" t="s">
        <v>282</v>
      </c>
      <c r="N286" s="211" t="s">
        <v>5328</v>
      </c>
      <c r="O286" s="149" t="s">
        <v>14278</v>
      </c>
      <c r="P286" s="211" t="s">
        <v>310</v>
      </c>
      <c r="Q286" s="211" t="s">
        <v>282</v>
      </c>
      <c r="R286" s="211" t="s">
        <v>282</v>
      </c>
      <c r="S286" s="211" t="s">
        <v>282</v>
      </c>
      <c r="T286" s="211">
        <v>60</v>
      </c>
      <c r="U286" s="211" t="s">
        <v>183</v>
      </c>
      <c r="V286" s="211" t="s">
        <v>282</v>
      </c>
      <c r="W286" s="211" t="s">
        <v>10651</v>
      </c>
      <c r="X286" s="211" t="s">
        <v>25</v>
      </c>
      <c r="Y286" s="211" t="s">
        <v>395</v>
      </c>
      <c r="Z286" s="211" t="s">
        <v>10498</v>
      </c>
      <c r="AA286" s="211">
        <v>8</v>
      </c>
      <c r="AB286" s="211" t="s">
        <v>194</v>
      </c>
      <c r="AC286" s="211">
        <v>32.299999999999997</v>
      </c>
      <c r="AD286" s="211">
        <v>8.83</v>
      </c>
      <c r="AE286" s="211" t="s">
        <v>10512</v>
      </c>
      <c r="AF286" s="211" t="s">
        <v>10364</v>
      </c>
      <c r="AG286" s="211" t="s">
        <v>273</v>
      </c>
      <c r="AH286" s="211" t="s">
        <v>273</v>
      </c>
      <c r="AI286" s="211" t="s">
        <v>273</v>
      </c>
      <c r="AJ286" s="211" t="s">
        <v>273</v>
      </c>
      <c r="AK286" s="211" t="s">
        <v>15035</v>
      </c>
      <c r="AL286" s="211">
        <v>100</v>
      </c>
      <c r="AM286" s="211" t="s">
        <v>273</v>
      </c>
      <c r="AN286" s="211">
        <v>42</v>
      </c>
      <c r="AO286" s="211">
        <v>68</v>
      </c>
      <c r="AP286" s="211" t="s">
        <v>15034</v>
      </c>
      <c r="AQ286" s="211" t="s">
        <v>10379</v>
      </c>
      <c r="AR286" s="211" t="s">
        <v>10387</v>
      </c>
      <c r="AS286" s="211" t="s">
        <v>15036</v>
      </c>
      <c r="AT286" s="211" t="s">
        <v>10391</v>
      </c>
      <c r="AU286" s="211" t="s">
        <v>10397</v>
      </c>
      <c r="AV286" s="211" t="s">
        <v>4788</v>
      </c>
      <c r="AW286" s="211" t="s">
        <v>10391</v>
      </c>
      <c r="AX286" s="211" t="s">
        <v>10391</v>
      </c>
      <c r="AY286" s="211" t="s">
        <v>10391</v>
      </c>
      <c r="AZ286" s="211" t="s">
        <v>4788</v>
      </c>
      <c r="BA286" s="211" t="s">
        <v>22</v>
      </c>
      <c r="BB286" s="211" t="s">
        <v>22</v>
      </c>
      <c r="BC286" s="211" t="s">
        <v>10411</v>
      </c>
      <c r="BD286" s="211" t="s">
        <v>10391</v>
      </c>
      <c r="BE286" s="211" t="s">
        <v>22</v>
      </c>
      <c r="BF286" s="211" t="s">
        <v>15033</v>
      </c>
      <c r="BG286" s="211" t="s">
        <v>10387</v>
      </c>
      <c r="BH286" s="211" t="s">
        <v>15039</v>
      </c>
      <c r="BI286" s="211" t="s">
        <v>10391</v>
      </c>
      <c r="BJ286" s="211" t="s">
        <v>15037</v>
      </c>
      <c r="BK286" s="211" t="s">
        <v>10387</v>
      </c>
      <c r="BL286" s="211" t="s">
        <v>282</v>
      </c>
      <c r="BM286" s="211" t="s">
        <v>4788</v>
      </c>
      <c r="BN286" s="211" t="s">
        <v>8307</v>
      </c>
    </row>
    <row r="287" spans="1:83" ht="15" customHeight="1" x14ac:dyDescent="0.25">
      <c r="A287" s="68" t="s">
        <v>890</v>
      </c>
      <c r="B287" s="68" t="s">
        <v>5445</v>
      </c>
      <c r="C287" s="68" t="s">
        <v>17971</v>
      </c>
      <c r="D287" s="68" t="s">
        <v>841</v>
      </c>
      <c r="E287" s="211" t="s">
        <v>10933</v>
      </c>
      <c r="F287" s="211" t="s">
        <v>216</v>
      </c>
      <c r="G287" s="160" t="s">
        <v>5328</v>
      </c>
      <c r="H287" s="160" t="s">
        <v>5328</v>
      </c>
      <c r="I287" s="160">
        <v>6</v>
      </c>
      <c r="J287" s="160" t="s">
        <v>216</v>
      </c>
      <c r="K287" s="160" t="s">
        <v>282</v>
      </c>
      <c r="L287" s="160" t="s">
        <v>216</v>
      </c>
      <c r="M287" s="160" t="s">
        <v>282</v>
      </c>
      <c r="N287" s="211" t="s">
        <v>5328</v>
      </c>
      <c r="O287" s="68" t="s">
        <v>10458</v>
      </c>
      <c r="P287" s="68" t="s">
        <v>10667</v>
      </c>
      <c r="Q287" s="211" t="s">
        <v>10667</v>
      </c>
      <c r="R287" s="68" t="s">
        <v>282</v>
      </c>
      <c r="S287" s="69" t="s">
        <v>282</v>
      </c>
      <c r="T287" s="180">
        <v>151</v>
      </c>
      <c r="U287" s="209" t="s">
        <v>183</v>
      </c>
      <c r="V287" s="209" t="s">
        <v>11521</v>
      </c>
      <c r="W287" s="180" t="s">
        <v>143</v>
      </c>
      <c r="X287" s="180" t="s">
        <v>273</v>
      </c>
      <c r="Y287" s="180" t="s">
        <v>273</v>
      </c>
      <c r="Z287" s="180" t="s">
        <v>10498</v>
      </c>
      <c r="AA287" s="209" t="s">
        <v>273</v>
      </c>
      <c r="AB287" s="209" t="s">
        <v>193</v>
      </c>
      <c r="AC287" s="209">
        <v>29.44</v>
      </c>
      <c r="AD287" s="209">
        <v>6.58</v>
      </c>
      <c r="AE287" s="209" t="s">
        <v>10512</v>
      </c>
      <c r="AF287" s="144" t="s">
        <v>10364</v>
      </c>
      <c r="AG287" s="180" t="s">
        <v>273</v>
      </c>
      <c r="AH287" s="180" t="s">
        <v>273</v>
      </c>
      <c r="AI287" s="180" t="s">
        <v>11525</v>
      </c>
      <c r="AJ287" s="180" t="s">
        <v>273</v>
      </c>
      <c r="AK287" s="209" t="s">
        <v>11524</v>
      </c>
      <c r="AL287" s="180">
        <v>75</v>
      </c>
      <c r="AM287" s="180">
        <v>15</v>
      </c>
      <c r="AN287" s="209" t="s">
        <v>273</v>
      </c>
      <c r="AO287" s="209">
        <v>31</v>
      </c>
      <c r="AP287" s="209" t="s">
        <v>11520</v>
      </c>
      <c r="AQ287" s="180" t="s">
        <v>10382</v>
      </c>
      <c r="AR287" s="186" t="s">
        <v>10387</v>
      </c>
      <c r="AS287" s="191" t="s">
        <v>11523</v>
      </c>
      <c r="AT287" s="196" t="s">
        <v>10391</v>
      </c>
      <c r="AU287" s="201" t="s">
        <v>10400</v>
      </c>
      <c r="AV287" s="209" t="s">
        <v>10390</v>
      </c>
      <c r="AW287" s="209" t="s">
        <v>10391</v>
      </c>
      <c r="AX287" s="209" t="s">
        <v>10391</v>
      </c>
      <c r="AY287" s="209" t="s">
        <v>10391</v>
      </c>
      <c r="AZ287" s="209" t="s">
        <v>10390</v>
      </c>
      <c r="BA287" s="209" t="s">
        <v>10387</v>
      </c>
      <c r="BB287" s="209" t="s">
        <v>10387</v>
      </c>
      <c r="BC287" s="209" t="s">
        <v>10412</v>
      </c>
      <c r="BD287" s="209" t="s">
        <v>4788</v>
      </c>
      <c r="BE287" s="209" t="s">
        <v>10387</v>
      </c>
      <c r="BF287" s="209" t="s">
        <v>282</v>
      </c>
      <c r="BG287" s="209" t="s">
        <v>22</v>
      </c>
      <c r="BH287" s="209" t="s">
        <v>282</v>
      </c>
      <c r="BI287" s="209" t="s">
        <v>10390</v>
      </c>
      <c r="BJ287" s="209" t="s">
        <v>11522</v>
      </c>
      <c r="BK287" s="209" t="s">
        <v>10387</v>
      </c>
      <c r="BL287" s="209" t="s">
        <v>282</v>
      </c>
      <c r="BM287" s="209" t="s">
        <v>4788</v>
      </c>
      <c r="BN287" s="68" t="s">
        <v>1232</v>
      </c>
      <c r="BO287" s="68"/>
      <c r="BP287" s="68"/>
      <c r="BQ287" s="68"/>
      <c r="BR287" s="68"/>
      <c r="BS287" s="68"/>
      <c r="BT287" s="68"/>
    </row>
    <row r="288" spans="1:83" ht="15" customHeight="1" x14ac:dyDescent="0.25">
      <c r="A288" s="68" t="s">
        <v>312</v>
      </c>
      <c r="B288" s="68" t="s">
        <v>5100</v>
      </c>
      <c r="C288" s="68" t="s">
        <v>11535</v>
      </c>
      <c r="D288" s="68" t="s">
        <v>443</v>
      </c>
      <c r="E288" s="211" t="s">
        <v>10933</v>
      </c>
      <c r="F288" s="211" t="s">
        <v>216</v>
      </c>
      <c r="G288" s="160" t="s">
        <v>216</v>
      </c>
      <c r="H288" s="160" t="s">
        <v>216</v>
      </c>
      <c r="I288" s="160" t="s">
        <v>282</v>
      </c>
      <c r="J288" s="160" t="s">
        <v>216</v>
      </c>
      <c r="K288" s="160" t="s">
        <v>282</v>
      </c>
      <c r="L288" s="160" t="s">
        <v>216</v>
      </c>
      <c r="M288" s="160" t="s">
        <v>282</v>
      </c>
      <c r="N288" s="211" t="s">
        <v>5328</v>
      </c>
      <c r="O288" s="68" t="s">
        <v>680</v>
      </c>
      <c r="P288" s="68" t="s">
        <v>636</v>
      </c>
      <c r="Q288" s="68" t="s">
        <v>282</v>
      </c>
      <c r="R288" s="69" t="s">
        <v>282</v>
      </c>
      <c r="S288" s="69" t="s">
        <v>282</v>
      </c>
      <c r="T288" s="180">
        <v>80</v>
      </c>
      <c r="U288" s="209" t="s">
        <v>183</v>
      </c>
      <c r="V288" s="209" t="s">
        <v>282</v>
      </c>
      <c r="W288" s="180" t="s">
        <v>143</v>
      </c>
      <c r="X288" s="180" t="s">
        <v>273</v>
      </c>
      <c r="Y288" s="180" t="s">
        <v>395</v>
      </c>
      <c r="Z288" s="180" t="s">
        <v>10498</v>
      </c>
      <c r="AA288" s="209">
        <v>4</v>
      </c>
      <c r="AB288" s="209" t="s">
        <v>299</v>
      </c>
      <c r="AC288" s="209">
        <v>19.8</v>
      </c>
      <c r="AD288" s="209">
        <v>4.16</v>
      </c>
      <c r="AE288" s="209" t="s">
        <v>10512</v>
      </c>
      <c r="AF288" s="144" t="s">
        <v>10364</v>
      </c>
      <c r="AG288" s="180" t="s">
        <v>273</v>
      </c>
      <c r="AH288" s="180" t="s">
        <v>273</v>
      </c>
      <c r="AI288" s="180" t="s">
        <v>273</v>
      </c>
      <c r="AJ288" s="180" t="s">
        <v>273</v>
      </c>
      <c r="AK288" s="209" t="s">
        <v>11538</v>
      </c>
      <c r="AL288" s="180">
        <v>84</v>
      </c>
      <c r="AM288" s="180">
        <v>15</v>
      </c>
      <c r="AN288" s="209" t="s">
        <v>273</v>
      </c>
      <c r="AO288" s="209">
        <v>50</v>
      </c>
      <c r="AP288" s="209" t="s">
        <v>11532</v>
      </c>
      <c r="AQ288" s="180" t="s">
        <v>10385</v>
      </c>
      <c r="AR288" s="186" t="s">
        <v>10387</v>
      </c>
      <c r="AS288" s="191" t="s">
        <v>11537</v>
      </c>
      <c r="AT288" s="196" t="s">
        <v>10391</v>
      </c>
      <c r="AU288" s="201" t="s">
        <v>10400</v>
      </c>
      <c r="AV288" s="209" t="s">
        <v>10390</v>
      </c>
      <c r="AW288" s="209" t="s">
        <v>10391</v>
      </c>
      <c r="AX288" s="209" t="s">
        <v>10391</v>
      </c>
      <c r="AY288" s="209" t="s">
        <v>10391</v>
      </c>
      <c r="AZ288" s="209" t="s">
        <v>10390</v>
      </c>
      <c r="BA288" s="209" t="s">
        <v>10387</v>
      </c>
      <c r="BB288" s="209" t="s">
        <v>10387</v>
      </c>
      <c r="BC288" s="209" t="s">
        <v>10411</v>
      </c>
      <c r="BD288" s="209" t="s">
        <v>4788</v>
      </c>
      <c r="BE288" s="209" t="s">
        <v>10387</v>
      </c>
      <c r="BF288" s="209" t="s">
        <v>282</v>
      </c>
      <c r="BG288" s="209" t="s">
        <v>22</v>
      </c>
      <c r="BH288" s="209" t="s">
        <v>282</v>
      </c>
      <c r="BI288" s="209" t="s">
        <v>10390</v>
      </c>
      <c r="BJ288" s="209" t="s">
        <v>273</v>
      </c>
      <c r="BK288" s="209" t="s">
        <v>10387</v>
      </c>
      <c r="BL288" s="209" t="s">
        <v>282</v>
      </c>
      <c r="BM288" s="209" t="s">
        <v>10390</v>
      </c>
      <c r="BN288" s="68" t="s">
        <v>1079</v>
      </c>
      <c r="BO288" s="68"/>
      <c r="BP288" s="68"/>
      <c r="BQ288" s="68"/>
      <c r="BR288" s="68"/>
      <c r="BS288" s="68"/>
      <c r="BT288" s="68"/>
      <c r="BU288" s="68"/>
      <c r="BV288" s="68"/>
      <c r="BW288" s="68"/>
      <c r="BX288" s="68"/>
      <c r="BY288" s="68"/>
      <c r="BZ288" s="68"/>
      <c r="CA288" s="68"/>
      <c r="CB288" s="68"/>
      <c r="CC288" s="68"/>
      <c r="CD288" s="68"/>
      <c r="CE288" s="68"/>
    </row>
    <row r="289" spans="1:93" s="211" customFormat="1" ht="15" customHeight="1" x14ac:dyDescent="0.25">
      <c r="A289" s="211" t="s">
        <v>9179</v>
      </c>
      <c r="B289" s="211" t="s">
        <v>282</v>
      </c>
      <c r="C289" s="211" t="s">
        <v>15040</v>
      </c>
      <c r="D289" s="211" t="s">
        <v>8944</v>
      </c>
      <c r="E289" s="211" t="s">
        <v>12994</v>
      </c>
      <c r="F289" s="211" t="s">
        <v>5328</v>
      </c>
      <c r="G289" s="211" t="s">
        <v>216</v>
      </c>
      <c r="H289" s="211" t="s">
        <v>216</v>
      </c>
      <c r="I289" s="211" t="s">
        <v>282</v>
      </c>
      <c r="J289" s="211" t="s">
        <v>216</v>
      </c>
      <c r="K289" s="211" t="s">
        <v>282</v>
      </c>
      <c r="L289" s="211" t="s">
        <v>216</v>
      </c>
      <c r="M289" s="211" t="s">
        <v>282</v>
      </c>
      <c r="N289" s="162" t="s">
        <v>5328</v>
      </c>
      <c r="O289" s="133" t="s">
        <v>10476</v>
      </c>
      <c r="P289" s="211" t="s">
        <v>252</v>
      </c>
      <c r="Q289" s="149" t="s">
        <v>282</v>
      </c>
      <c r="R289" s="211" t="s">
        <v>282</v>
      </c>
      <c r="S289" s="211" t="s">
        <v>282</v>
      </c>
      <c r="T289" s="211">
        <v>30</v>
      </c>
      <c r="U289" s="211" t="s">
        <v>183</v>
      </c>
      <c r="V289" s="211" t="s">
        <v>282</v>
      </c>
      <c r="W289" s="211" t="s">
        <v>10651</v>
      </c>
      <c r="X289" s="211" t="s">
        <v>10506</v>
      </c>
      <c r="Y289" s="211" t="s">
        <v>893</v>
      </c>
      <c r="Z289" s="211" t="s">
        <v>10498</v>
      </c>
      <c r="AA289" s="211">
        <v>4</v>
      </c>
      <c r="AB289" s="211" t="s">
        <v>299</v>
      </c>
      <c r="AC289" s="211">
        <v>23.9</v>
      </c>
      <c r="AD289" s="211">
        <v>6.13</v>
      </c>
      <c r="AE289" s="211" t="s">
        <v>10512</v>
      </c>
      <c r="AF289" s="211" t="s">
        <v>10364</v>
      </c>
      <c r="AG289" s="211" t="s">
        <v>15043</v>
      </c>
      <c r="AH289" s="211">
        <v>80</v>
      </c>
      <c r="AI289" s="211" t="s">
        <v>273</v>
      </c>
      <c r="AJ289" s="211" t="s">
        <v>273</v>
      </c>
      <c r="AK289" s="211" t="s">
        <v>15042</v>
      </c>
      <c r="AL289" s="211">
        <v>37</v>
      </c>
      <c r="AM289" s="211" t="s">
        <v>273</v>
      </c>
      <c r="AN289" s="211" t="s">
        <v>273</v>
      </c>
      <c r="AO289" s="211" t="s">
        <v>273</v>
      </c>
      <c r="AP289" s="211" t="s">
        <v>15041</v>
      </c>
      <c r="AQ289" s="211" t="s">
        <v>10385</v>
      </c>
      <c r="AR289" s="211" t="s">
        <v>22</v>
      </c>
      <c r="AS289" s="211" t="s">
        <v>15048</v>
      </c>
      <c r="AT289" s="211" t="s">
        <v>10390</v>
      </c>
      <c r="AU289" s="211" t="s">
        <v>10400</v>
      </c>
      <c r="AV289" s="211" t="s">
        <v>10390</v>
      </c>
      <c r="AW289" s="211" t="s">
        <v>10391</v>
      </c>
      <c r="AX289" s="211" t="s">
        <v>10391</v>
      </c>
      <c r="AY289" s="211" t="s">
        <v>10391</v>
      </c>
      <c r="AZ289" s="211" t="s">
        <v>10390</v>
      </c>
      <c r="BA289" s="211" t="s">
        <v>10408</v>
      </c>
      <c r="BB289" s="211" t="s">
        <v>10408</v>
      </c>
      <c r="BC289" s="211" t="s">
        <v>248</v>
      </c>
      <c r="BD289" s="211" t="s">
        <v>10390</v>
      </c>
      <c r="BE289" s="211" t="s">
        <v>10387</v>
      </c>
      <c r="BF289" s="211" t="s">
        <v>282</v>
      </c>
      <c r="BG289" s="211" t="s">
        <v>10387</v>
      </c>
      <c r="BH289" s="211" t="s">
        <v>12846</v>
      </c>
      <c r="BI289" s="211" t="s">
        <v>10391</v>
      </c>
      <c r="BJ289" s="211" t="s">
        <v>273</v>
      </c>
      <c r="BK289" s="211" t="s">
        <v>10387</v>
      </c>
      <c r="BL289" s="211" t="s">
        <v>282</v>
      </c>
      <c r="BM289" s="211" t="s">
        <v>10390</v>
      </c>
      <c r="BN289" s="211" t="s">
        <v>9182</v>
      </c>
    </row>
    <row r="290" spans="1:93" s="211" customFormat="1" ht="15" customHeight="1" x14ac:dyDescent="0.25">
      <c r="A290" s="211" t="s">
        <v>7173</v>
      </c>
      <c r="B290" s="211" t="s">
        <v>282</v>
      </c>
      <c r="C290" s="211" t="s">
        <v>17972</v>
      </c>
      <c r="D290" s="211" t="s">
        <v>8944</v>
      </c>
      <c r="E290" s="211" t="s">
        <v>10933</v>
      </c>
      <c r="F290" s="211" t="s">
        <v>5328</v>
      </c>
      <c r="G290" s="211" t="s">
        <v>216</v>
      </c>
      <c r="H290" s="211" t="s">
        <v>216</v>
      </c>
      <c r="I290" s="211" t="s">
        <v>282</v>
      </c>
      <c r="J290" s="211" t="s">
        <v>216</v>
      </c>
      <c r="K290" s="211" t="s">
        <v>282</v>
      </c>
      <c r="L290" s="211" t="s">
        <v>216</v>
      </c>
      <c r="M290" s="211" t="s">
        <v>282</v>
      </c>
      <c r="N290" s="211" t="s">
        <v>5328</v>
      </c>
      <c r="O290" s="211" t="s">
        <v>256</v>
      </c>
      <c r="P290" s="211" t="s">
        <v>257</v>
      </c>
      <c r="Q290" s="211" t="s">
        <v>257</v>
      </c>
      <c r="R290" s="211" t="s">
        <v>790</v>
      </c>
      <c r="S290" s="211" t="s">
        <v>282</v>
      </c>
      <c r="T290" s="211">
        <v>415</v>
      </c>
      <c r="U290" s="211" t="s">
        <v>183</v>
      </c>
      <c r="V290" s="211" t="s">
        <v>282</v>
      </c>
      <c r="W290" s="211" t="s">
        <v>143</v>
      </c>
      <c r="X290" s="211" t="s">
        <v>10506</v>
      </c>
      <c r="Y290" s="211" t="s">
        <v>395</v>
      </c>
      <c r="Z290" s="211" t="s">
        <v>10498</v>
      </c>
      <c r="AA290" s="211">
        <v>6</v>
      </c>
      <c r="AB290" s="211" t="s">
        <v>194</v>
      </c>
      <c r="AC290" s="211">
        <v>31.38</v>
      </c>
      <c r="AD290" s="211" t="s">
        <v>273</v>
      </c>
      <c r="AE290" s="211" t="s">
        <v>10512</v>
      </c>
      <c r="AF290" s="211" t="s">
        <v>10364</v>
      </c>
      <c r="AG290" s="211" t="s">
        <v>273</v>
      </c>
      <c r="AH290" s="211" t="s">
        <v>273</v>
      </c>
      <c r="AI290" s="211" t="s">
        <v>273</v>
      </c>
      <c r="AJ290" s="211" t="s">
        <v>273</v>
      </c>
      <c r="AK290" s="211" t="s">
        <v>14333</v>
      </c>
      <c r="AL290" s="211" t="s">
        <v>273</v>
      </c>
      <c r="AM290" s="211" t="s">
        <v>273</v>
      </c>
      <c r="AN290" s="211" t="s">
        <v>273</v>
      </c>
      <c r="AO290" s="211" t="s">
        <v>273</v>
      </c>
      <c r="AP290" s="211" t="s">
        <v>13457</v>
      </c>
      <c r="AQ290" s="211" t="s">
        <v>10385</v>
      </c>
      <c r="AR290" s="211" t="s">
        <v>55</v>
      </c>
      <c r="AS290" s="211" t="s">
        <v>13459</v>
      </c>
      <c r="AT290" s="211" t="s">
        <v>10390</v>
      </c>
      <c r="AU290" s="211" t="s">
        <v>10400</v>
      </c>
      <c r="AV290" s="211" t="s">
        <v>10390</v>
      </c>
      <c r="AW290" s="211" t="s">
        <v>4788</v>
      </c>
      <c r="AX290" s="211" t="s">
        <v>4788</v>
      </c>
      <c r="AY290" s="211" t="s">
        <v>4788</v>
      </c>
      <c r="AZ290" s="211" t="s">
        <v>10390</v>
      </c>
      <c r="BA290" s="211" t="s">
        <v>22</v>
      </c>
      <c r="BB290" s="211" t="s">
        <v>10387</v>
      </c>
      <c r="BC290" s="211" t="s">
        <v>10412</v>
      </c>
      <c r="BD290" s="211" t="s">
        <v>4788</v>
      </c>
      <c r="BE290" s="211" t="s">
        <v>10387</v>
      </c>
      <c r="BF290" s="211" t="s">
        <v>282</v>
      </c>
      <c r="BG290" s="211" t="s">
        <v>22</v>
      </c>
      <c r="BH290" s="211" t="s">
        <v>13459</v>
      </c>
      <c r="BI290" s="211" t="s">
        <v>4788</v>
      </c>
      <c r="BJ290" s="211" t="s">
        <v>14140</v>
      </c>
      <c r="BK290" s="211" t="s">
        <v>10387</v>
      </c>
      <c r="BL290" s="211" t="s">
        <v>282</v>
      </c>
      <c r="BM290" s="211" t="s">
        <v>10391</v>
      </c>
      <c r="BN290" s="211" t="s">
        <v>7174</v>
      </c>
      <c r="BO290" s="211" t="s">
        <v>7494</v>
      </c>
    </row>
    <row r="291" spans="1:93" s="211" customFormat="1" ht="15" hidden="1" customHeight="1" x14ac:dyDescent="0.25">
      <c r="A291" s="211" t="s">
        <v>16839</v>
      </c>
      <c r="B291" s="211" t="s">
        <v>282</v>
      </c>
      <c r="C291" s="211" t="s">
        <v>17973</v>
      </c>
      <c r="D291" s="211" t="s">
        <v>16646</v>
      </c>
      <c r="E291" s="211" t="s">
        <v>10933</v>
      </c>
      <c r="F291" s="211" t="s">
        <v>5328</v>
      </c>
      <c r="G291" s="211" t="s">
        <v>5328</v>
      </c>
      <c r="H291" s="211" t="s">
        <v>216</v>
      </c>
      <c r="I291" s="211" t="s">
        <v>282</v>
      </c>
      <c r="J291" s="211" t="s">
        <v>5328</v>
      </c>
      <c r="K291" s="211" t="s">
        <v>17363</v>
      </c>
      <c r="L291" s="211" t="s">
        <v>216</v>
      </c>
      <c r="M291" s="211" t="s">
        <v>282</v>
      </c>
      <c r="N291" s="211" t="s">
        <v>5328</v>
      </c>
      <c r="O291" s="211" t="s">
        <v>8597</v>
      </c>
      <c r="P291" s="211" t="s">
        <v>4504</v>
      </c>
      <c r="Q291" s="211" t="s">
        <v>636</v>
      </c>
      <c r="R291" s="211" t="s">
        <v>282</v>
      </c>
      <c r="S291" s="211" t="s">
        <v>282</v>
      </c>
      <c r="T291" s="211">
        <v>104</v>
      </c>
      <c r="U291" s="211" t="s">
        <v>183</v>
      </c>
      <c r="V291" s="211" t="s">
        <v>282</v>
      </c>
      <c r="W291" s="211" t="s">
        <v>12092</v>
      </c>
      <c r="X291" s="211" t="s">
        <v>273</v>
      </c>
      <c r="Y291" s="211" t="s">
        <v>395</v>
      </c>
      <c r="Z291" s="211" t="s">
        <v>10498</v>
      </c>
      <c r="AA291" s="211">
        <v>2</v>
      </c>
      <c r="AB291" s="211" t="s">
        <v>567</v>
      </c>
      <c r="AC291" s="211">
        <v>11.27</v>
      </c>
      <c r="AD291" s="211">
        <v>4.57</v>
      </c>
      <c r="AE291" s="211" t="s">
        <v>10499</v>
      </c>
      <c r="AF291" s="211" t="s">
        <v>10365</v>
      </c>
      <c r="AG291" s="211" t="s">
        <v>273</v>
      </c>
      <c r="AH291" s="211" t="s">
        <v>273</v>
      </c>
      <c r="AI291" s="211" t="s">
        <v>273</v>
      </c>
      <c r="AJ291" s="211" t="s">
        <v>273</v>
      </c>
      <c r="AK291" s="211" t="s">
        <v>17371</v>
      </c>
      <c r="AL291" s="211">
        <v>77</v>
      </c>
      <c r="AM291" s="211" t="s">
        <v>273</v>
      </c>
      <c r="AN291" s="211" t="s">
        <v>273</v>
      </c>
      <c r="AO291" s="211" t="s">
        <v>273</v>
      </c>
      <c r="AP291" s="211" t="s">
        <v>17365</v>
      </c>
      <c r="AQ291" s="211" t="s">
        <v>10385</v>
      </c>
      <c r="AR291" s="211" t="s">
        <v>22</v>
      </c>
      <c r="AS291" s="211" t="s">
        <v>11423</v>
      </c>
      <c r="AT291" s="211" t="s">
        <v>10390</v>
      </c>
      <c r="AU291" s="211" t="s">
        <v>10394</v>
      </c>
      <c r="AV291" s="211" t="s">
        <v>4788</v>
      </c>
      <c r="AW291" s="211" t="s">
        <v>10391</v>
      </c>
      <c r="AX291" s="211" t="s">
        <v>10391</v>
      </c>
      <c r="AY291" s="211" t="s">
        <v>10391</v>
      </c>
      <c r="AZ291" s="211" t="s">
        <v>10390</v>
      </c>
      <c r="BA291" s="211" t="s">
        <v>10387</v>
      </c>
      <c r="BB291" s="211" t="s">
        <v>10387</v>
      </c>
      <c r="BC291" s="211" t="s">
        <v>10411</v>
      </c>
      <c r="BD291" s="211" t="s">
        <v>4788</v>
      </c>
      <c r="BE291" s="211" t="s">
        <v>22</v>
      </c>
      <c r="BF291" s="211" t="s">
        <v>17364</v>
      </c>
      <c r="BG291" s="211" t="s">
        <v>22</v>
      </c>
      <c r="BH291" s="211" t="s">
        <v>282</v>
      </c>
      <c r="BI291" s="211" t="s">
        <v>4788</v>
      </c>
      <c r="BJ291" s="211" t="s">
        <v>17373</v>
      </c>
      <c r="BK291" s="211" t="s">
        <v>10387</v>
      </c>
      <c r="BL291" s="211" t="s">
        <v>282</v>
      </c>
      <c r="BM291" s="211" t="s">
        <v>4788</v>
      </c>
      <c r="BN291" s="211" t="s">
        <v>16840</v>
      </c>
    </row>
    <row r="292" spans="1:93" s="160" customFormat="1" ht="15" customHeight="1" x14ac:dyDescent="0.25">
      <c r="A292" s="143" t="s">
        <v>504</v>
      </c>
      <c r="B292" s="160" t="s">
        <v>282</v>
      </c>
      <c r="C292" s="143" t="s">
        <v>17974</v>
      </c>
      <c r="D292" s="160" t="s">
        <v>1357</v>
      </c>
      <c r="E292" s="211" t="s">
        <v>10933</v>
      </c>
      <c r="F292" s="211" t="s">
        <v>216</v>
      </c>
      <c r="G292" s="160" t="s">
        <v>216</v>
      </c>
      <c r="H292" s="160" t="s">
        <v>216</v>
      </c>
      <c r="I292" s="160" t="s">
        <v>282</v>
      </c>
      <c r="J292" s="160" t="s">
        <v>216</v>
      </c>
      <c r="K292" s="160" t="s">
        <v>282</v>
      </c>
      <c r="L292" s="160" t="s">
        <v>216</v>
      </c>
      <c r="M292" s="160" t="s">
        <v>282</v>
      </c>
      <c r="N292" s="211" t="s">
        <v>216</v>
      </c>
      <c r="O292" s="143" t="s">
        <v>261</v>
      </c>
      <c r="P292" s="160" t="s">
        <v>261</v>
      </c>
      <c r="Q292" s="143" t="s">
        <v>282</v>
      </c>
      <c r="R292" s="160" t="s">
        <v>282</v>
      </c>
      <c r="S292" s="160" t="s">
        <v>282</v>
      </c>
      <c r="T292" s="181">
        <v>158</v>
      </c>
      <c r="U292" s="211" t="s">
        <v>183</v>
      </c>
      <c r="V292" s="211" t="s">
        <v>282</v>
      </c>
      <c r="W292" s="181" t="s">
        <v>892</v>
      </c>
      <c r="X292" s="181" t="s">
        <v>10506</v>
      </c>
      <c r="Y292" s="181" t="s">
        <v>11542</v>
      </c>
      <c r="Z292" s="181" t="s">
        <v>10498</v>
      </c>
      <c r="AA292" s="211">
        <v>6</v>
      </c>
      <c r="AB292" s="211" t="s">
        <v>194</v>
      </c>
      <c r="AC292" s="211">
        <v>30.8</v>
      </c>
      <c r="AD292" s="211">
        <v>5.8</v>
      </c>
      <c r="AE292" s="211" t="s">
        <v>10512</v>
      </c>
      <c r="AF292" s="160" t="s">
        <v>10364</v>
      </c>
      <c r="AG292" s="181" t="s">
        <v>273</v>
      </c>
      <c r="AH292" s="181" t="s">
        <v>273</v>
      </c>
      <c r="AI292" s="181" t="s">
        <v>273</v>
      </c>
      <c r="AJ292" s="181" t="s">
        <v>273</v>
      </c>
      <c r="AK292" s="211" t="s">
        <v>11547</v>
      </c>
      <c r="AL292" s="181">
        <v>71</v>
      </c>
      <c r="AM292" s="181" t="s">
        <v>273</v>
      </c>
      <c r="AN292" s="211" t="s">
        <v>273</v>
      </c>
      <c r="AO292" s="211">
        <v>63</v>
      </c>
      <c r="AP292" s="211" t="s">
        <v>11543</v>
      </c>
      <c r="AQ292" s="181" t="s">
        <v>10376</v>
      </c>
      <c r="AR292" s="188" t="s">
        <v>22</v>
      </c>
      <c r="AS292" s="193" t="s">
        <v>11546</v>
      </c>
      <c r="AT292" s="197" t="s">
        <v>4788</v>
      </c>
      <c r="AU292" s="203" t="s">
        <v>10400</v>
      </c>
      <c r="AV292" s="211" t="s">
        <v>10390</v>
      </c>
      <c r="AW292" s="211" t="s">
        <v>10391</v>
      </c>
      <c r="AX292" s="211" t="s">
        <v>10391</v>
      </c>
      <c r="AY292" s="211" t="s">
        <v>10391</v>
      </c>
      <c r="AZ292" s="211" t="s">
        <v>4788</v>
      </c>
      <c r="BA292" s="211" t="s">
        <v>22</v>
      </c>
      <c r="BB292" s="211" t="s">
        <v>10387</v>
      </c>
      <c r="BC292" s="211" t="s">
        <v>10411</v>
      </c>
      <c r="BD292" s="299" t="s">
        <v>10390</v>
      </c>
      <c r="BE292" s="211" t="s">
        <v>10387</v>
      </c>
      <c r="BF292" s="211" t="s">
        <v>282</v>
      </c>
      <c r="BG292" s="211" t="s">
        <v>10387</v>
      </c>
      <c r="BH292" s="211" t="s">
        <v>11549</v>
      </c>
      <c r="BI292" s="211" t="s">
        <v>10391</v>
      </c>
      <c r="BJ292" s="211" t="s">
        <v>11550</v>
      </c>
      <c r="BK292" s="211" t="s">
        <v>10387</v>
      </c>
      <c r="BL292" s="211" t="s">
        <v>282</v>
      </c>
      <c r="BM292" s="211" t="s">
        <v>10391</v>
      </c>
      <c r="BN292" s="160" t="s">
        <v>664</v>
      </c>
    </row>
    <row r="293" spans="1:93" s="211" customFormat="1" ht="15" customHeight="1" x14ac:dyDescent="0.25">
      <c r="A293" s="143" t="s">
        <v>10117</v>
      </c>
      <c r="B293" s="211" t="s">
        <v>282</v>
      </c>
      <c r="C293" s="143" t="s">
        <v>15194</v>
      </c>
      <c r="D293" s="211" t="s">
        <v>8944</v>
      </c>
      <c r="E293" s="211" t="s">
        <v>12994</v>
      </c>
      <c r="F293" s="211" t="s">
        <v>5328</v>
      </c>
      <c r="G293" s="211" t="s">
        <v>216</v>
      </c>
      <c r="H293" s="211" t="s">
        <v>216</v>
      </c>
      <c r="I293" s="211" t="s">
        <v>282</v>
      </c>
      <c r="J293" s="211" t="s">
        <v>216</v>
      </c>
      <c r="K293" s="211" t="s">
        <v>282</v>
      </c>
      <c r="L293" s="211" t="s">
        <v>216</v>
      </c>
      <c r="M293" s="211" t="s">
        <v>282</v>
      </c>
      <c r="N293" s="211" t="s">
        <v>5328</v>
      </c>
      <c r="O293" s="149" t="s">
        <v>17960</v>
      </c>
      <c r="P293" s="211" t="s">
        <v>246</v>
      </c>
      <c r="Q293" s="143" t="s">
        <v>282</v>
      </c>
      <c r="R293" s="211" t="s">
        <v>282</v>
      </c>
      <c r="S293" s="211" t="s">
        <v>282</v>
      </c>
      <c r="T293" s="211">
        <v>60</v>
      </c>
      <c r="U293" s="211" t="s">
        <v>183</v>
      </c>
      <c r="V293" s="211" t="s">
        <v>282</v>
      </c>
      <c r="W293" s="211" t="s">
        <v>11789</v>
      </c>
      <c r="X293" s="211" t="s">
        <v>10506</v>
      </c>
      <c r="Y293" s="211" t="s">
        <v>395</v>
      </c>
      <c r="Z293" s="211" t="s">
        <v>55</v>
      </c>
      <c r="AA293" s="211">
        <v>4</v>
      </c>
      <c r="AB293" s="211" t="s">
        <v>299</v>
      </c>
      <c r="AC293" s="211">
        <v>35.72</v>
      </c>
      <c r="AD293" s="211">
        <v>11.3</v>
      </c>
      <c r="AE293" s="211" t="s">
        <v>10512</v>
      </c>
      <c r="AF293" s="211" t="s">
        <v>10365</v>
      </c>
      <c r="AG293" s="211" t="s">
        <v>273</v>
      </c>
      <c r="AH293" s="211" t="s">
        <v>273</v>
      </c>
      <c r="AI293" s="211" t="s">
        <v>273</v>
      </c>
      <c r="AJ293" s="211" t="s">
        <v>273</v>
      </c>
      <c r="AK293" s="211" t="s">
        <v>273</v>
      </c>
      <c r="AL293" s="211" t="s">
        <v>273</v>
      </c>
      <c r="AM293" s="211" t="s">
        <v>273</v>
      </c>
      <c r="AN293" s="211" t="s">
        <v>273</v>
      </c>
      <c r="AO293" s="211" t="s">
        <v>273</v>
      </c>
      <c r="AP293" s="211" t="s">
        <v>15191</v>
      </c>
      <c r="AQ293" s="211" t="s">
        <v>10385</v>
      </c>
      <c r="AR293" s="211" t="s">
        <v>55</v>
      </c>
      <c r="AS293" s="211" t="s">
        <v>273</v>
      </c>
      <c r="AT293" s="211" t="s">
        <v>10390</v>
      </c>
      <c r="AU293" s="211" t="s">
        <v>10400</v>
      </c>
      <c r="AV293" s="211" t="s">
        <v>10390</v>
      </c>
      <c r="AW293" s="211" t="s">
        <v>10391</v>
      </c>
      <c r="AX293" s="211" t="s">
        <v>10391</v>
      </c>
      <c r="AY293" s="211" t="s">
        <v>10391</v>
      </c>
      <c r="AZ293" s="211" t="s">
        <v>10390</v>
      </c>
      <c r="BA293" s="211" t="s">
        <v>10408</v>
      </c>
      <c r="BB293" s="211" t="s">
        <v>10408</v>
      </c>
      <c r="BC293" s="211" t="s">
        <v>248</v>
      </c>
      <c r="BD293" s="211" t="s">
        <v>10390</v>
      </c>
      <c r="BE293" s="211" t="s">
        <v>10387</v>
      </c>
      <c r="BF293" s="211" t="s">
        <v>282</v>
      </c>
      <c r="BG293" s="211" t="s">
        <v>10387</v>
      </c>
      <c r="BH293" s="211" t="s">
        <v>12846</v>
      </c>
      <c r="BI293" s="211" t="s">
        <v>10391</v>
      </c>
      <c r="BJ293" s="211" t="s">
        <v>273</v>
      </c>
      <c r="BK293" s="211" t="s">
        <v>10387</v>
      </c>
      <c r="BL293" s="211" t="s">
        <v>282</v>
      </c>
      <c r="BM293" s="211" t="s">
        <v>10390</v>
      </c>
      <c r="BN293" s="211" t="s">
        <v>10118</v>
      </c>
    </row>
    <row r="294" spans="1:93" s="211" customFormat="1" ht="15" customHeight="1" x14ac:dyDescent="0.25">
      <c r="A294" s="143" t="s">
        <v>7497</v>
      </c>
      <c r="B294" s="211" t="s">
        <v>282</v>
      </c>
      <c r="C294" s="143" t="s">
        <v>17975</v>
      </c>
      <c r="D294" s="211" t="s">
        <v>8944</v>
      </c>
      <c r="E294" s="211" t="s">
        <v>10933</v>
      </c>
      <c r="F294" s="211" t="s">
        <v>5328</v>
      </c>
      <c r="G294" s="211" t="s">
        <v>216</v>
      </c>
      <c r="H294" s="211" t="s">
        <v>216</v>
      </c>
      <c r="I294" s="211" t="s">
        <v>282</v>
      </c>
      <c r="J294" s="211" t="s">
        <v>216</v>
      </c>
      <c r="K294" s="211" t="s">
        <v>282</v>
      </c>
      <c r="L294" s="211" t="s">
        <v>216</v>
      </c>
      <c r="M294" s="211" t="s">
        <v>282</v>
      </c>
      <c r="N294" s="211" t="s">
        <v>216</v>
      </c>
      <c r="O294" s="143" t="s">
        <v>261</v>
      </c>
      <c r="P294" s="211" t="s">
        <v>257</v>
      </c>
      <c r="Q294" s="143" t="s">
        <v>282</v>
      </c>
      <c r="R294" s="211" t="s">
        <v>282</v>
      </c>
      <c r="S294" s="211" t="s">
        <v>282</v>
      </c>
      <c r="T294" s="211">
        <v>64</v>
      </c>
      <c r="U294" s="211" t="s">
        <v>183</v>
      </c>
      <c r="V294" s="211" t="s">
        <v>282</v>
      </c>
      <c r="W294" s="211" t="s">
        <v>14029</v>
      </c>
      <c r="X294" s="211" t="s">
        <v>10506</v>
      </c>
      <c r="Y294" s="211" t="s">
        <v>11475</v>
      </c>
      <c r="Z294" s="211" t="s">
        <v>10498</v>
      </c>
      <c r="AA294" s="211">
        <v>6</v>
      </c>
      <c r="AB294" s="211" t="s">
        <v>299</v>
      </c>
      <c r="AC294" s="211">
        <v>23.84</v>
      </c>
      <c r="AD294" s="211" t="s">
        <v>273</v>
      </c>
      <c r="AE294" s="211" t="s">
        <v>10512</v>
      </c>
      <c r="AF294" s="211" t="s">
        <v>55</v>
      </c>
      <c r="AG294" s="211" t="s">
        <v>273</v>
      </c>
      <c r="AH294" s="211" t="s">
        <v>273</v>
      </c>
      <c r="AI294" s="211" t="s">
        <v>273</v>
      </c>
      <c r="AJ294" s="211" t="s">
        <v>273</v>
      </c>
      <c r="AK294" s="211" t="s">
        <v>14335</v>
      </c>
      <c r="AL294" s="211">
        <v>55</v>
      </c>
      <c r="AM294" s="211" t="s">
        <v>273</v>
      </c>
      <c r="AN294" s="211" t="s">
        <v>273</v>
      </c>
      <c r="AO294" s="211" t="s">
        <v>273</v>
      </c>
      <c r="AP294" s="211" t="s">
        <v>14263</v>
      </c>
      <c r="AQ294" s="211" t="s">
        <v>10385</v>
      </c>
      <c r="AR294" s="211" t="s">
        <v>55</v>
      </c>
      <c r="AS294" s="211" t="s">
        <v>13459</v>
      </c>
      <c r="AT294" s="211" t="s">
        <v>10390</v>
      </c>
      <c r="AU294" s="211" t="s">
        <v>10400</v>
      </c>
      <c r="AV294" s="211" t="s">
        <v>10390</v>
      </c>
      <c r="AW294" s="211" t="s">
        <v>4788</v>
      </c>
      <c r="AX294" s="211" t="s">
        <v>4788</v>
      </c>
      <c r="AY294" s="211" t="s">
        <v>4788</v>
      </c>
      <c r="AZ294" s="211" t="s">
        <v>4788</v>
      </c>
      <c r="BA294" s="211" t="s">
        <v>10387</v>
      </c>
      <c r="BB294" s="211" t="s">
        <v>10387</v>
      </c>
      <c r="BC294" s="211" t="s">
        <v>248</v>
      </c>
      <c r="BD294" s="211" t="s">
        <v>4788</v>
      </c>
      <c r="BE294" s="211" t="s">
        <v>10387</v>
      </c>
      <c r="BF294" s="211" t="s">
        <v>282</v>
      </c>
      <c r="BG294" s="211" t="s">
        <v>10387</v>
      </c>
      <c r="BH294" s="211" t="s">
        <v>13919</v>
      </c>
      <c r="BI294" s="211" t="s">
        <v>10391</v>
      </c>
      <c r="BJ294" s="211" t="s">
        <v>273</v>
      </c>
      <c r="BK294" s="211" t="s">
        <v>55</v>
      </c>
      <c r="BL294" s="211" t="s">
        <v>282</v>
      </c>
      <c r="BM294" s="211" t="s">
        <v>10390</v>
      </c>
      <c r="BN294" s="211" t="s">
        <v>7498</v>
      </c>
    </row>
    <row r="295" spans="1:93" s="211" customFormat="1" ht="15" customHeight="1" x14ac:dyDescent="0.25">
      <c r="A295" s="143" t="s">
        <v>8322</v>
      </c>
      <c r="B295" s="211" t="s">
        <v>282</v>
      </c>
      <c r="C295" s="143" t="s">
        <v>282</v>
      </c>
      <c r="D295" s="211" t="s">
        <v>7848</v>
      </c>
      <c r="E295" s="211" t="s">
        <v>12994</v>
      </c>
      <c r="F295" s="211" t="s">
        <v>5328</v>
      </c>
      <c r="G295" s="211" t="s">
        <v>216</v>
      </c>
      <c r="H295" s="211" t="s">
        <v>216</v>
      </c>
      <c r="I295" s="211" t="s">
        <v>282</v>
      </c>
      <c r="J295" s="211" t="s">
        <v>216</v>
      </c>
      <c r="K295" s="211" t="s">
        <v>282</v>
      </c>
      <c r="L295" s="211" t="s">
        <v>216</v>
      </c>
      <c r="M295" s="211" t="s">
        <v>282</v>
      </c>
      <c r="N295" s="211" t="s">
        <v>5328</v>
      </c>
      <c r="O295" s="143" t="s">
        <v>261</v>
      </c>
      <c r="P295" s="211" t="s">
        <v>272</v>
      </c>
      <c r="Q295" s="143" t="s">
        <v>282</v>
      </c>
      <c r="R295" s="211" t="s">
        <v>282</v>
      </c>
      <c r="S295" s="211" t="s">
        <v>282</v>
      </c>
      <c r="T295" s="211">
        <v>26</v>
      </c>
      <c r="U295" s="211" t="s">
        <v>183</v>
      </c>
      <c r="V295" s="211" t="s">
        <v>282</v>
      </c>
      <c r="W295" s="211" t="s">
        <v>11789</v>
      </c>
      <c r="X295" s="211" t="s">
        <v>10506</v>
      </c>
      <c r="Y295" s="211" t="s">
        <v>395</v>
      </c>
      <c r="Z295" s="211" t="s">
        <v>10498</v>
      </c>
      <c r="AA295" s="211">
        <v>8</v>
      </c>
      <c r="AB295" s="211" t="s">
        <v>299</v>
      </c>
      <c r="AC295" s="211">
        <v>20.65</v>
      </c>
      <c r="AD295" s="211">
        <v>4.18</v>
      </c>
      <c r="AE295" s="211" t="s">
        <v>10512</v>
      </c>
      <c r="AF295" s="211" t="s">
        <v>10364</v>
      </c>
      <c r="AG295" s="211" t="s">
        <v>273</v>
      </c>
      <c r="AH295" s="211" t="s">
        <v>273</v>
      </c>
      <c r="AI295" s="211" t="s">
        <v>14340</v>
      </c>
      <c r="AJ295" s="211" t="s">
        <v>273</v>
      </c>
      <c r="AK295" s="211" t="s">
        <v>14337</v>
      </c>
      <c r="AL295" s="211">
        <v>73</v>
      </c>
      <c r="AM295" s="211" t="s">
        <v>273</v>
      </c>
      <c r="AN295" s="211" t="s">
        <v>273</v>
      </c>
      <c r="AO295" s="211" t="s">
        <v>273</v>
      </c>
      <c r="AP295" s="211" t="s">
        <v>14338</v>
      </c>
      <c r="AQ295" s="211" t="s">
        <v>10385</v>
      </c>
      <c r="AR295" s="211" t="s">
        <v>55</v>
      </c>
      <c r="AS295" s="211" t="s">
        <v>273</v>
      </c>
      <c r="AT295" s="211" t="s">
        <v>10390</v>
      </c>
      <c r="AU295" s="211" t="s">
        <v>10400</v>
      </c>
      <c r="AV295" s="211" t="s">
        <v>10390</v>
      </c>
      <c r="AW295" s="211" t="s">
        <v>10390</v>
      </c>
      <c r="AX295" s="211" t="s">
        <v>10390</v>
      </c>
      <c r="AY295" s="211" t="s">
        <v>10390</v>
      </c>
      <c r="AZ295" s="211" t="s">
        <v>10390</v>
      </c>
      <c r="BA295" s="211" t="s">
        <v>10408</v>
      </c>
      <c r="BB295" s="211" t="s">
        <v>10408</v>
      </c>
      <c r="BC295" s="211" t="s">
        <v>248</v>
      </c>
      <c r="BD295" s="211" t="s">
        <v>10390</v>
      </c>
      <c r="BE295" s="211" t="s">
        <v>10387</v>
      </c>
      <c r="BF295" s="211" t="s">
        <v>282</v>
      </c>
      <c r="BG295" s="211" t="s">
        <v>10387</v>
      </c>
      <c r="BH295" s="211" t="s">
        <v>14341</v>
      </c>
      <c r="BI295" s="211" t="s">
        <v>10391</v>
      </c>
      <c r="BJ295" s="211" t="s">
        <v>14343</v>
      </c>
      <c r="BK295" s="211" t="s">
        <v>10387</v>
      </c>
      <c r="BL295" s="211" t="s">
        <v>282</v>
      </c>
      <c r="BM295" s="211" t="s">
        <v>4788</v>
      </c>
      <c r="BN295" s="211" t="s">
        <v>8323</v>
      </c>
    </row>
    <row r="296" spans="1:93" s="211" customFormat="1" ht="15" customHeight="1" x14ac:dyDescent="0.25">
      <c r="A296" s="143" t="s">
        <v>9703</v>
      </c>
      <c r="B296" s="211" t="s">
        <v>282</v>
      </c>
      <c r="C296" s="143" t="s">
        <v>14835</v>
      </c>
      <c r="D296" s="211" t="s">
        <v>8944</v>
      </c>
      <c r="E296" s="211" t="s">
        <v>10933</v>
      </c>
      <c r="F296" s="211" t="s">
        <v>5328</v>
      </c>
      <c r="G296" s="211" t="s">
        <v>5328</v>
      </c>
      <c r="H296" s="211" t="s">
        <v>216</v>
      </c>
      <c r="I296" s="211" t="s">
        <v>282</v>
      </c>
      <c r="J296" s="211" t="s">
        <v>5328</v>
      </c>
      <c r="K296" s="211" t="s">
        <v>14347</v>
      </c>
      <c r="L296" s="211" t="s">
        <v>216</v>
      </c>
      <c r="M296" s="211" t="s">
        <v>282</v>
      </c>
      <c r="N296" s="211" t="s">
        <v>5328</v>
      </c>
      <c r="O296" s="143" t="s">
        <v>10471</v>
      </c>
      <c r="P296" s="211" t="s">
        <v>306</v>
      </c>
      <c r="Q296" s="143" t="s">
        <v>282</v>
      </c>
      <c r="R296" s="211" t="s">
        <v>282</v>
      </c>
      <c r="S296" s="211" t="s">
        <v>282</v>
      </c>
      <c r="T296" s="211">
        <v>70</v>
      </c>
      <c r="U296" s="211" t="s">
        <v>183</v>
      </c>
      <c r="V296" s="211" t="s">
        <v>282</v>
      </c>
      <c r="W296" s="211" t="s">
        <v>11789</v>
      </c>
      <c r="X296" s="211" t="s">
        <v>10506</v>
      </c>
      <c r="Y296" s="211" t="s">
        <v>893</v>
      </c>
      <c r="Z296" s="211" t="s">
        <v>10498</v>
      </c>
      <c r="AA296" s="211">
        <v>8</v>
      </c>
      <c r="AB296" s="211" t="s">
        <v>299</v>
      </c>
      <c r="AC296" s="211">
        <v>25.8</v>
      </c>
      <c r="AD296" s="211">
        <v>3</v>
      </c>
      <c r="AE296" s="211" t="s">
        <v>10512</v>
      </c>
      <c r="AF296" s="211" t="s">
        <v>10364</v>
      </c>
      <c r="AG296" s="211" t="s">
        <v>273</v>
      </c>
      <c r="AH296" s="211" t="s">
        <v>273</v>
      </c>
      <c r="AI296" s="211" t="s">
        <v>273</v>
      </c>
      <c r="AJ296" s="211" t="s">
        <v>273</v>
      </c>
      <c r="AK296" s="211" t="s">
        <v>14344</v>
      </c>
      <c r="AL296" s="211">
        <v>61</v>
      </c>
      <c r="AM296" s="211" t="s">
        <v>273</v>
      </c>
      <c r="AN296" s="211" t="s">
        <v>273</v>
      </c>
      <c r="AO296" s="211" t="s">
        <v>273</v>
      </c>
      <c r="AP296" s="211" t="s">
        <v>14295</v>
      </c>
      <c r="AQ296" s="211" t="s">
        <v>10385</v>
      </c>
      <c r="AR296" s="211" t="s">
        <v>55</v>
      </c>
      <c r="AS296" s="211" t="s">
        <v>14070</v>
      </c>
      <c r="AT296" s="211" t="s">
        <v>10390</v>
      </c>
      <c r="AU296" s="211" t="s">
        <v>10400</v>
      </c>
      <c r="AV296" s="211" t="s">
        <v>10390</v>
      </c>
      <c r="AW296" s="211" t="s">
        <v>10391</v>
      </c>
      <c r="AX296" s="211" t="s">
        <v>10391</v>
      </c>
      <c r="AY296" s="211" t="s">
        <v>10391</v>
      </c>
      <c r="AZ296" s="211" t="s">
        <v>10390</v>
      </c>
      <c r="BA296" s="211" t="s">
        <v>10408</v>
      </c>
      <c r="BB296" s="211" t="s">
        <v>10408</v>
      </c>
      <c r="BC296" s="211" t="s">
        <v>248</v>
      </c>
      <c r="BD296" s="211" t="s">
        <v>10390</v>
      </c>
      <c r="BE296" s="211" t="s">
        <v>10387</v>
      </c>
      <c r="BF296" s="211" t="s">
        <v>282</v>
      </c>
      <c r="BG296" s="211" t="s">
        <v>10387</v>
      </c>
      <c r="BH296" s="211" t="s">
        <v>14346</v>
      </c>
      <c r="BI296" s="211" t="s">
        <v>10391</v>
      </c>
      <c r="BJ296" s="211" t="s">
        <v>273</v>
      </c>
      <c r="BK296" s="211" t="s">
        <v>55</v>
      </c>
      <c r="BL296" s="211" t="s">
        <v>282</v>
      </c>
      <c r="BM296" s="211" t="s">
        <v>10390</v>
      </c>
      <c r="BN296" s="211" t="s">
        <v>9704</v>
      </c>
    </row>
    <row r="297" spans="1:93" ht="15" hidden="1" customHeight="1" x14ac:dyDescent="0.25">
      <c r="A297" s="68" t="s">
        <v>603</v>
      </c>
      <c r="B297" s="68" t="s">
        <v>282</v>
      </c>
      <c r="C297" s="68" t="s">
        <v>11318</v>
      </c>
      <c r="D297" s="68" t="s">
        <v>564</v>
      </c>
      <c r="E297" s="211" t="s">
        <v>10933</v>
      </c>
      <c r="F297" s="211" t="s">
        <v>216</v>
      </c>
      <c r="G297" s="160" t="s">
        <v>216</v>
      </c>
      <c r="H297" s="160" t="s">
        <v>216</v>
      </c>
      <c r="I297" s="160" t="s">
        <v>282</v>
      </c>
      <c r="J297" s="160" t="s">
        <v>216</v>
      </c>
      <c r="K297" s="160" t="s">
        <v>282</v>
      </c>
      <c r="L297" s="160" t="s">
        <v>216</v>
      </c>
      <c r="M297" s="160" t="s">
        <v>282</v>
      </c>
      <c r="N297" s="211" t="s">
        <v>5328</v>
      </c>
      <c r="O297" s="120" t="s">
        <v>313</v>
      </c>
      <c r="P297" s="68" t="s">
        <v>306</v>
      </c>
      <c r="Q297" s="68" t="s">
        <v>282</v>
      </c>
      <c r="R297" s="69" t="s">
        <v>282</v>
      </c>
      <c r="S297" s="69" t="s">
        <v>282</v>
      </c>
      <c r="T297" s="180">
        <v>170</v>
      </c>
      <c r="U297" s="209" t="s">
        <v>183</v>
      </c>
      <c r="V297" s="209" t="s">
        <v>282</v>
      </c>
      <c r="W297" s="180" t="s">
        <v>10491</v>
      </c>
      <c r="X297" s="180" t="s">
        <v>25</v>
      </c>
      <c r="Y297" s="180" t="s">
        <v>395</v>
      </c>
      <c r="Z297" s="180" t="s">
        <v>10770</v>
      </c>
      <c r="AA297" s="209">
        <v>12</v>
      </c>
      <c r="AB297" s="209" t="s">
        <v>220</v>
      </c>
      <c r="AC297" s="209">
        <v>21.6</v>
      </c>
      <c r="AD297" s="209">
        <v>5.0999999999999996</v>
      </c>
      <c r="AE297" s="209" t="s">
        <v>10499</v>
      </c>
      <c r="AF297" s="144" t="s">
        <v>10365</v>
      </c>
      <c r="AG297" s="180" t="s">
        <v>273</v>
      </c>
      <c r="AH297" s="180" t="s">
        <v>273</v>
      </c>
      <c r="AI297" s="180" t="s">
        <v>273</v>
      </c>
      <c r="AJ297" s="180" t="s">
        <v>273</v>
      </c>
      <c r="AK297" s="209" t="s">
        <v>11559</v>
      </c>
      <c r="AL297" s="180">
        <v>74</v>
      </c>
      <c r="AM297" s="180" t="s">
        <v>273</v>
      </c>
      <c r="AN297" s="209" t="s">
        <v>273</v>
      </c>
      <c r="AO297" s="209">
        <v>29</v>
      </c>
      <c r="AP297" s="209" t="s">
        <v>11555</v>
      </c>
      <c r="AQ297" s="180" t="s">
        <v>10379</v>
      </c>
      <c r="AR297" s="186" t="s">
        <v>22</v>
      </c>
      <c r="AS297" s="191" t="s">
        <v>11423</v>
      </c>
      <c r="AT297" s="196" t="s">
        <v>4788</v>
      </c>
      <c r="AU297" s="201" t="s">
        <v>10394</v>
      </c>
      <c r="AV297" s="209" t="s">
        <v>4788</v>
      </c>
      <c r="AW297" s="209" t="s">
        <v>10391</v>
      </c>
      <c r="AX297" s="209" t="s">
        <v>10391</v>
      </c>
      <c r="AY297" s="209" t="s">
        <v>10391</v>
      </c>
      <c r="AZ297" s="209" t="s">
        <v>10390</v>
      </c>
      <c r="BA297" s="209" t="s">
        <v>10387</v>
      </c>
      <c r="BB297" s="209" t="s">
        <v>10387</v>
      </c>
      <c r="BC297" s="209" t="s">
        <v>248</v>
      </c>
      <c r="BD297" s="209" t="s">
        <v>4788</v>
      </c>
      <c r="BE297" s="209" t="s">
        <v>10387</v>
      </c>
      <c r="BF297" s="209" t="s">
        <v>282</v>
      </c>
      <c r="BG297" s="209" t="s">
        <v>22</v>
      </c>
      <c r="BH297" s="209" t="s">
        <v>282</v>
      </c>
      <c r="BI297" s="209" t="s">
        <v>10390</v>
      </c>
      <c r="BJ297" s="209" t="s">
        <v>11561</v>
      </c>
      <c r="BK297" s="209" t="s">
        <v>10387</v>
      </c>
      <c r="BL297" s="209" t="s">
        <v>282</v>
      </c>
      <c r="BM297" s="209" t="s">
        <v>4788</v>
      </c>
      <c r="BN297" s="68" t="s">
        <v>604</v>
      </c>
      <c r="BO297" s="68"/>
    </row>
    <row r="298" spans="1:93" s="211" customFormat="1" ht="15" hidden="1" customHeight="1" x14ac:dyDescent="0.25">
      <c r="A298" s="211" t="s">
        <v>9456</v>
      </c>
      <c r="B298" s="211" t="s">
        <v>282</v>
      </c>
      <c r="C298" s="211" t="s">
        <v>9457</v>
      </c>
      <c r="D298" s="211" t="s">
        <v>8944</v>
      </c>
      <c r="E298" s="211" t="s">
        <v>12994</v>
      </c>
      <c r="F298" s="211" t="s">
        <v>5328</v>
      </c>
      <c r="G298" s="211" t="s">
        <v>216</v>
      </c>
      <c r="H298" s="211" t="s">
        <v>216</v>
      </c>
      <c r="I298" s="211" t="s">
        <v>282</v>
      </c>
      <c r="J298" s="211" t="s">
        <v>216</v>
      </c>
      <c r="K298" s="211" t="s">
        <v>282</v>
      </c>
      <c r="L298" s="211" t="s">
        <v>216</v>
      </c>
      <c r="M298" s="211" t="s">
        <v>282</v>
      </c>
      <c r="N298" s="211" t="s">
        <v>5328</v>
      </c>
      <c r="O298" s="211" t="s">
        <v>770</v>
      </c>
      <c r="P298" s="211" t="s">
        <v>636</v>
      </c>
      <c r="Q298" s="211" t="s">
        <v>282</v>
      </c>
      <c r="R298" s="211" t="s">
        <v>282</v>
      </c>
      <c r="S298" s="211" t="s">
        <v>282</v>
      </c>
      <c r="T298" s="211">
        <v>58</v>
      </c>
      <c r="U298" s="211" t="s">
        <v>183</v>
      </c>
      <c r="V298" s="211" t="s">
        <v>282</v>
      </c>
      <c r="W298" s="211" t="s">
        <v>143</v>
      </c>
      <c r="X298" s="211" t="s">
        <v>273</v>
      </c>
      <c r="Y298" s="211" t="s">
        <v>395</v>
      </c>
      <c r="Z298" s="211" t="s">
        <v>10498</v>
      </c>
      <c r="AA298" s="211">
        <v>10</v>
      </c>
      <c r="AB298" s="211" t="s">
        <v>435</v>
      </c>
      <c r="AC298" s="211">
        <v>16.350000000000001</v>
      </c>
      <c r="AD298" s="211">
        <v>9.58</v>
      </c>
      <c r="AE298" s="211" t="s">
        <v>10499</v>
      </c>
      <c r="AF298" s="211" t="s">
        <v>10365</v>
      </c>
      <c r="AG298" s="211" t="s">
        <v>273</v>
      </c>
      <c r="AH298" s="211" t="s">
        <v>273</v>
      </c>
      <c r="AI298" s="211" t="s">
        <v>273</v>
      </c>
      <c r="AJ298" s="211" t="s">
        <v>273</v>
      </c>
      <c r="AK298" s="211" t="s">
        <v>15199</v>
      </c>
      <c r="AL298" s="211">
        <v>100</v>
      </c>
      <c r="AM298" s="211">
        <v>100</v>
      </c>
      <c r="AN298" s="211">
        <v>40</v>
      </c>
      <c r="AO298" s="211" t="s">
        <v>273</v>
      </c>
      <c r="AP298" s="211" t="s">
        <v>15197</v>
      </c>
      <c r="AQ298" s="211" t="s">
        <v>10385</v>
      </c>
      <c r="AR298" s="211" t="s">
        <v>10387</v>
      </c>
      <c r="AS298" s="211" t="s">
        <v>15198</v>
      </c>
      <c r="AT298" s="211" t="s">
        <v>10391</v>
      </c>
      <c r="AU298" s="211" t="s">
        <v>10400</v>
      </c>
      <c r="AV298" s="211" t="s">
        <v>10390</v>
      </c>
      <c r="AW298" s="211" t="s">
        <v>10391</v>
      </c>
      <c r="AX298" s="211" t="s">
        <v>10391</v>
      </c>
      <c r="AY298" s="211" t="s">
        <v>10391</v>
      </c>
      <c r="AZ298" s="211" t="s">
        <v>10390</v>
      </c>
      <c r="BA298" s="211" t="s">
        <v>10408</v>
      </c>
      <c r="BB298" s="211" t="s">
        <v>10408</v>
      </c>
      <c r="BC298" s="211" t="s">
        <v>248</v>
      </c>
      <c r="BD298" s="211" t="s">
        <v>10390</v>
      </c>
      <c r="BE298" s="211" t="s">
        <v>10387</v>
      </c>
      <c r="BF298" s="211" t="s">
        <v>282</v>
      </c>
      <c r="BG298" s="211" t="s">
        <v>10387</v>
      </c>
      <c r="BH298" s="211" t="s">
        <v>12846</v>
      </c>
      <c r="BI298" s="211" t="s">
        <v>10391</v>
      </c>
      <c r="BJ298" s="211" t="s">
        <v>15200</v>
      </c>
      <c r="BK298" s="211" t="s">
        <v>10387</v>
      </c>
      <c r="BL298" s="211" t="s">
        <v>282</v>
      </c>
      <c r="BM298" s="211" t="s">
        <v>4788</v>
      </c>
      <c r="BN298" s="211" t="s">
        <v>9458</v>
      </c>
    </row>
    <row r="299" spans="1:93" s="160" customFormat="1" ht="15" customHeight="1" x14ac:dyDescent="0.25">
      <c r="A299" s="160" t="s">
        <v>706</v>
      </c>
      <c r="B299" s="160" t="s">
        <v>282</v>
      </c>
      <c r="C299" s="160" t="s">
        <v>17976</v>
      </c>
      <c r="D299" s="160" t="s">
        <v>1357</v>
      </c>
      <c r="E299" s="211" t="s">
        <v>10933</v>
      </c>
      <c r="F299" s="211" t="s">
        <v>216</v>
      </c>
      <c r="G299" s="160" t="s">
        <v>216</v>
      </c>
      <c r="H299" s="160" t="s">
        <v>216</v>
      </c>
      <c r="I299" s="160" t="s">
        <v>282</v>
      </c>
      <c r="J299" s="160" t="s">
        <v>216</v>
      </c>
      <c r="K299" s="160" t="s">
        <v>282</v>
      </c>
      <c r="L299" s="160" t="s">
        <v>216</v>
      </c>
      <c r="M299" s="160" t="s">
        <v>282</v>
      </c>
      <c r="N299" s="211" t="s">
        <v>216</v>
      </c>
      <c r="O299" s="160" t="s">
        <v>764</v>
      </c>
      <c r="P299" s="160" t="s">
        <v>763</v>
      </c>
      <c r="Q299" s="160" t="s">
        <v>282</v>
      </c>
      <c r="R299" s="160" t="s">
        <v>282</v>
      </c>
      <c r="S299" s="160" t="s">
        <v>282</v>
      </c>
      <c r="T299" s="181">
        <v>48</v>
      </c>
      <c r="U299" s="211" t="s">
        <v>183</v>
      </c>
      <c r="V299" s="211" t="s">
        <v>282</v>
      </c>
      <c r="W299" s="181" t="s">
        <v>11562</v>
      </c>
      <c r="X299" s="181" t="s">
        <v>10506</v>
      </c>
      <c r="Y299" s="181" t="s">
        <v>395</v>
      </c>
      <c r="Z299" s="181" t="s">
        <v>10498</v>
      </c>
      <c r="AA299" s="211">
        <v>12</v>
      </c>
      <c r="AB299" s="211" t="s">
        <v>194</v>
      </c>
      <c r="AC299" s="211">
        <v>23.61</v>
      </c>
      <c r="AD299" s="211">
        <v>7.44</v>
      </c>
      <c r="AE299" s="211" t="s">
        <v>10512</v>
      </c>
      <c r="AF299" s="160" t="s">
        <v>10364</v>
      </c>
      <c r="AG299" s="181" t="s">
        <v>273</v>
      </c>
      <c r="AH299" s="181" t="s">
        <v>273</v>
      </c>
      <c r="AI299" s="181" t="s">
        <v>11573</v>
      </c>
      <c r="AJ299" s="181" t="s">
        <v>10904</v>
      </c>
      <c r="AK299" s="211" t="s">
        <v>11571</v>
      </c>
      <c r="AL299" s="181">
        <v>48</v>
      </c>
      <c r="AM299" s="181">
        <v>33</v>
      </c>
      <c r="AN299" s="211">
        <v>71</v>
      </c>
      <c r="AO299" s="211">
        <v>48</v>
      </c>
      <c r="AP299" s="211" t="s">
        <v>11564</v>
      </c>
      <c r="AQ299" s="181" t="s">
        <v>10379</v>
      </c>
      <c r="AR299" s="188" t="s">
        <v>22</v>
      </c>
      <c r="AS299" s="193" t="s">
        <v>11572</v>
      </c>
      <c r="AT299" s="197" t="s">
        <v>4788</v>
      </c>
      <c r="AU299" s="203" t="s">
        <v>10397</v>
      </c>
      <c r="AV299" s="211" t="s">
        <v>4788</v>
      </c>
      <c r="AW299" s="211" t="s">
        <v>10391</v>
      </c>
      <c r="AX299" s="211" t="s">
        <v>10391</v>
      </c>
      <c r="AY299" s="211" t="s">
        <v>10391</v>
      </c>
      <c r="AZ299" s="211" t="s">
        <v>10390</v>
      </c>
      <c r="BA299" s="211" t="s">
        <v>22</v>
      </c>
      <c r="BB299" s="211" t="s">
        <v>10387</v>
      </c>
      <c r="BC299" s="211" t="s">
        <v>248</v>
      </c>
      <c r="BD299" s="211" t="s">
        <v>4788</v>
      </c>
      <c r="BE299" s="211" t="s">
        <v>22</v>
      </c>
      <c r="BF299" s="211" t="s">
        <v>11563</v>
      </c>
      <c r="BG299" s="211" t="s">
        <v>22</v>
      </c>
      <c r="BH299" s="211" t="s">
        <v>282</v>
      </c>
      <c r="BI299" s="211" t="s">
        <v>4788</v>
      </c>
      <c r="BJ299" s="211" t="s">
        <v>11574</v>
      </c>
      <c r="BK299" s="211" t="s">
        <v>10387</v>
      </c>
      <c r="BL299" s="211" t="s">
        <v>282</v>
      </c>
      <c r="BM299" s="211" t="s">
        <v>4788</v>
      </c>
      <c r="BN299" s="160" t="s">
        <v>707</v>
      </c>
    </row>
    <row r="300" spans="1:93" s="145" customFormat="1" ht="15" customHeight="1" x14ac:dyDescent="0.25">
      <c r="A300" s="211" t="s">
        <v>441</v>
      </c>
      <c r="B300" s="211" t="s">
        <v>1081</v>
      </c>
      <c r="C300" s="88" t="s">
        <v>11982</v>
      </c>
      <c r="D300" s="211" t="s">
        <v>443</v>
      </c>
      <c r="E300" s="211" t="s">
        <v>10933</v>
      </c>
      <c r="F300" s="211" t="s">
        <v>216</v>
      </c>
      <c r="G300" s="211" t="s">
        <v>216</v>
      </c>
      <c r="H300" s="211" t="s">
        <v>216</v>
      </c>
      <c r="I300" s="211" t="s">
        <v>282</v>
      </c>
      <c r="J300" s="211" t="s">
        <v>216</v>
      </c>
      <c r="K300" s="211" t="s">
        <v>282</v>
      </c>
      <c r="L300" s="211" t="s">
        <v>216</v>
      </c>
      <c r="M300" s="211" t="s">
        <v>282</v>
      </c>
      <c r="N300" s="211" t="s">
        <v>5328</v>
      </c>
      <c r="O300" s="211" t="s">
        <v>246</v>
      </c>
      <c r="P300" s="211" t="s">
        <v>263</v>
      </c>
      <c r="Q300" s="211" t="s">
        <v>282</v>
      </c>
      <c r="R300" s="211" t="s">
        <v>282</v>
      </c>
      <c r="S300" s="211" t="s">
        <v>282</v>
      </c>
      <c r="T300" s="211">
        <v>58</v>
      </c>
      <c r="U300" s="211" t="s">
        <v>183</v>
      </c>
      <c r="V300" s="211" t="s">
        <v>282</v>
      </c>
      <c r="W300" s="211" t="s">
        <v>10866</v>
      </c>
      <c r="X300" s="211" t="s">
        <v>273</v>
      </c>
      <c r="Y300" s="211" t="s">
        <v>273</v>
      </c>
      <c r="Z300" s="211" t="s">
        <v>10498</v>
      </c>
      <c r="AA300" s="211">
        <v>6</v>
      </c>
      <c r="AB300" s="211" t="s">
        <v>299</v>
      </c>
      <c r="AC300" s="211">
        <v>24.06</v>
      </c>
      <c r="AD300" s="211">
        <v>4.22</v>
      </c>
      <c r="AE300" s="211" t="s">
        <v>10512</v>
      </c>
      <c r="AF300" s="211" t="s">
        <v>10364</v>
      </c>
      <c r="AG300" s="211" t="s">
        <v>273</v>
      </c>
      <c r="AH300" s="211" t="s">
        <v>273</v>
      </c>
      <c r="AI300" s="211" t="s">
        <v>273</v>
      </c>
      <c r="AJ300" s="211" t="s">
        <v>12017</v>
      </c>
      <c r="AK300" s="211" t="s">
        <v>12018</v>
      </c>
      <c r="AL300" s="211">
        <v>66</v>
      </c>
      <c r="AM300" s="211" t="s">
        <v>273</v>
      </c>
      <c r="AN300" s="211" t="s">
        <v>273</v>
      </c>
      <c r="AO300" s="211" t="s">
        <v>273</v>
      </c>
      <c r="AP300" s="134" t="s">
        <v>12020</v>
      </c>
      <c r="AQ300" s="211" t="s">
        <v>10385</v>
      </c>
      <c r="AR300" s="211" t="s">
        <v>55</v>
      </c>
      <c r="AS300" s="211" t="s">
        <v>10888</v>
      </c>
      <c r="AT300" s="211" t="s">
        <v>10390</v>
      </c>
      <c r="AU300" s="211" t="s">
        <v>10400</v>
      </c>
      <c r="AV300" s="211" t="s">
        <v>10390</v>
      </c>
      <c r="AW300" s="211" t="s">
        <v>4788</v>
      </c>
      <c r="AX300" s="211" t="s">
        <v>4788</v>
      </c>
      <c r="AY300" s="211" t="s">
        <v>4788</v>
      </c>
      <c r="AZ300" s="211" t="s">
        <v>10390</v>
      </c>
      <c r="BA300" s="211" t="s">
        <v>22</v>
      </c>
      <c r="BB300" s="211" t="s">
        <v>10387</v>
      </c>
      <c r="BC300" s="211" t="s">
        <v>10411</v>
      </c>
      <c r="BD300" s="299" t="s">
        <v>10390</v>
      </c>
      <c r="BE300" s="211" t="s">
        <v>10387</v>
      </c>
      <c r="BF300" s="211" t="s">
        <v>282</v>
      </c>
      <c r="BG300" s="211" t="s">
        <v>22</v>
      </c>
      <c r="BH300" s="211" t="s">
        <v>282</v>
      </c>
      <c r="BI300" s="211" t="s">
        <v>10390</v>
      </c>
      <c r="BJ300" s="211" t="s">
        <v>12025</v>
      </c>
      <c r="BK300" s="211" t="s">
        <v>22</v>
      </c>
      <c r="BL300" s="211" t="s">
        <v>12019</v>
      </c>
      <c r="BM300" s="211" t="s">
        <v>10391</v>
      </c>
      <c r="BN300" s="211" t="s">
        <v>1082</v>
      </c>
      <c r="BO300" s="211"/>
      <c r="BP300" s="211"/>
      <c r="BQ300" s="211"/>
      <c r="BR300" s="211"/>
      <c r="BS300" s="211"/>
      <c r="BT300" s="211"/>
      <c r="BU300" s="211"/>
      <c r="BV300" s="211"/>
      <c r="BW300" s="211"/>
      <c r="BX300" s="211"/>
      <c r="BY300" s="211"/>
      <c r="BZ300" s="211"/>
      <c r="CA300" s="211"/>
      <c r="CB300" s="211"/>
      <c r="CC300" s="211"/>
      <c r="CD300" s="211"/>
      <c r="CE300" s="211"/>
      <c r="CF300" s="211"/>
      <c r="CG300" s="211"/>
      <c r="CH300" s="211"/>
      <c r="CI300" s="211"/>
      <c r="CJ300" s="211"/>
      <c r="CK300" s="211"/>
      <c r="CL300" s="211"/>
      <c r="CM300" s="211"/>
      <c r="CN300" s="211"/>
      <c r="CO300" s="211"/>
    </row>
    <row r="301" spans="1:93" s="211" customFormat="1" ht="15" customHeight="1" x14ac:dyDescent="0.25">
      <c r="A301" s="211" t="s">
        <v>9632</v>
      </c>
      <c r="B301" s="211" t="s">
        <v>282</v>
      </c>
      <c r="C301" s="211" t="s">
        <v>15251</v>
      </c>
      <c r="D301" s="211" t="s">
        <v>8944</v>
      </c>
      <c r="E301" s="211" t="s">
        <v>12994</v>
      </c>
      <c r="F301" s="211" t="s">
        <v>5328</v>
      </c>
      <c r="G301" s="211" t="s">
        <v>5328</v>
      </c>
      <c r="H301" s="211" t="s">
        <v>216</v>
      </c>
      <c r="I301" s="211" t="s">
        <v>282</v>
      </c>
      <c r="J301" s="211" t="s">
        <v>216</v>
      </c>
      <c r="K301" s="211" t="s">
        <v>282</v>
      </c>
      <c r="L301" s="211" t="s">
        <v>5328</v>
      </c>
      <c r="M301" s="211" t="s">
        <v>5843</v>
      </c>
      <c r="N301" s="211" t="s">
        <v>5328</v>
      </c>
      <c r="O301" s="149" t="s">
        <v>14279</v>
      </c>
      <c r="P301" s="149" t="s">
        <v>258</v>
      </c>
      <c r="Q301" s="211" t="s">
        <v>282</v>
      </c>
      <c r="R301" s="211" t="s">
        <v>282</v>
      </c>
      <c r="S301" s="211" t="s">
        <v>282</v>
      </c>
      <c r="T301" s="211">
        <v>32</v>
      </c>
      <c r="U301" s="211" t="s">
        <v>183</v>
      </c>
      <c r="V301" s="211" t="s">
        <v>282</v>
      </c>
      <c r="W301" s="211" t="s">
        <v>10866</v>
      </c>
      <c r="X301" s="211" t="s">
        <v>25</v>
      </c>
      <c r="Y301" s="211" t="s">
        <v>395</v>
      </c>
      <c r="Z301" s="211" t="s">
        <v>10498</v>
      </c>
      <c r="AA301" s="211">
        <v>12</v>
      </c>
      <c r="AB301" s="211" t="s">
        <v>193</v>
      </c>
      <c r="AC301" s="211">
        <v>32.950000000000003</v>
      </c>
      <c r="AD301" s="211">
        <v>9.08</v>
      </c>
      <c r="AE301" s="211" t="s">
        <v>10512</v>
      </c>
      <c r="AF301" s="211" t="s">
        <v>10364</v>
      </c>
      <c r="AG301" s="211" t="s">
        <v>273</v>
      </c>
      <c r="AH301" s="211" t="s">
        <v>273</v>
      </c>
      <c r="AI301" s="211" t="s">
        <v>273</v>
      </c>
      <c r="AJ301" s="211" t="s">
        <v>15249</v>
      </c>
      <c r="AK301" s="211" t="s">
        <v>15250</v>
      </c>
      <c r="AL301" s="211">
        <v>77</v>
      </c>
      <c r="AM301" s="211" t="s">
        <v>273</v>
      </c>
      <c r="AN301" s="211" t="s">
        <v>273</v>
      </c>
      <c r="AO301" s="211" t="s">
        <v>273</v>
      </c>
      <c r="AP301" s="211" t="s">
        <v>15258</v>
      </c>
      <c r="AQ301" s="211" t="s">
        <v>10385</v>
      </c>
      <c r="AR301" s="211" t="s">
        <v>55</v>
      </c>
      <c r="AS301" s="211" t="s">
        <v>273</v>
      </c>
      <c r="AT301" s="211" t="s">
        <v>10390</v>
      </c>
      <c r="AU301" s="211" t="s">
        <v>10400</v>
      </c>
      <c r="AV301" s="211" t="s">
        <v>10390</v>
      </c>
      <c r="AW301" s="211" t="s">
        <v>10391</v>
      </c>
      <c r="AX301" s="211" t="s">
        <v>10391</v>
      </c>
      <c r="AY301" s="211" t="s">
        <v>10391</v>
      </c>
      <c r="AZ301" s="211" t="s">
        <v>10390</v>
      </c>
      <c r="BA301" s="211" t="s">
        <v>10387</v>
      </c>
      <c r="BB301" s="211" t="s">
        <v>10387</v>
      </c>
      <c r="BC301" s="211" t="s">
        <v>10412</v>
      </c>
      <c r="BD301" s="211" t="s">
        <v>4788</v>
      </c>
      <c r="BE301" s="211" t="s">
        <v>10387</v>
      </c>
      <c r="BF301" s="211" t="s">
        <v>282</v>
      </c>
      <c r="BG301" s="211" t="s">
        <v>22</v>
      </c>
      <c r="BH301" s="211" t="s">
        <v>282</v>
      </c>
      <c r="BI301" s="211" t="s">
        <v>10390</v>
      </c>
      <c r="BJ301" s="211" t="s">
        <v>273</v>
      </c>
      <c r="BK301" s="211" t="s">
        <v>10387</v>
      </c>
      <c r="BL301" s="211" t="s">
        <v>282</v>
      </c>
      <c r="BM301" s="211" t="s">
        <v>10390</v>
      </c>
      <c r="BN301" s="211" t="s">
        <v>9634</v>
      </c>
    </row>
    <row r="302" spans="1:93" s="211" customFormat="1" ht="15" hidden="1" customHeight="1" x14ac:dyDescent="0.25">
      <c r="A302" s="211" t="s">
        <v>9635</v>
      </c>
      <c r="B302" s="211" t="s">
        <v>282</v>
      </c>
      <c r="C302" s="211" t="s">
        <v>14349</v>
      </c>
      <c r="D302" s="211" t="s">
        <v>8944</v>
      </c>
      <c r="E302" s="211" t="s">
        <v>12994</v>
      </c>
      <c r="F302" s="211" t="s">
        <v>5328</v>
      </c>
      <c r="G302" s="211" t="s">
        <v>5328</v>
      </c>
      <c r="H302" s="211" t="s">
        <v>216</v>
      </c>
      <c r="I302" s="211" t="s">
        <v>282</v>
      </c>
      <c r="J302" s="211" t="s">
        <v>216</v>
      </c>
      <c r="K302" s="211" t="s">
        <v>282</v>
      </c>
      <c r="L302" s="211" t="s">
        <v>5328</v>
      </c>
      <c r="M302" s="211" t="s">
        <v>5843</v>
      </c>
      <c r="N302" s="211" t="s">
        <v>5328</v>
      </c>
      <c r="O302" s="149" t="s">
        <v>246</v>
      </c>
      <c r="P302" s="149" t="s">
        <v>790</v>
      </c>
      <c r="Q302" s="211" t="s">
        <v>282</v>
      </c>
      <c r="R302" s="211" t="s">
        <v>282</v>
      </c>
      <c r="S302" s="211" t="s">
        <v>282</v>
      </c>
      <c r="T302" s="211">
        <v>162</v>
      </c>
      <c r="U302" s="211" t="s">
        <v>183</v>
      </c>
      <c r="V302" s="211" t="s">
        <v>282</v>
      </c>
      <c r="W302" s="211" t="s">
        <v>143</v>
      </c>
      <c r="X302" s="211" t="s">
        <v>273</v>
      </c>
      <c r="Y302" s="211" t="s">
        <v>273</v>
      </c>
      <c r="Z302" s="211" t="s">
        <v>10498</v>
      </c>
      <c r="AA302" s="211">
        <v>12</v>
      </c>
      <c r="AB302" s="211" t="s">
        <v>299</v>
      </c>
      <c r="AC302" s="211">
        <v>10.9</v>
      </c>
      <c r="AD302" s="211">
        <v>3.7</v>
      </c>
      <c r="AE302" s="211" t="s">
        <v>10499</v>
      </c>
      <c r="AF302" s="211" t="s">
        <v>10365</v>
      </c>
      <c r="AG302" s="211" t="s">
        <v>273</v>
      </c>
      <c r="AH302" s="211" t="s">
        <v>273</v>
      </c>
      <c r="AI302" s="211" t="s">
        <v>273</v>
      </c>
      <c r="AJ302" s="211" t="s">
        <v>14352</v>
      </c>
      <c r="AK302" s="211" t="s">
        <v>14353</v>
      </c>
      <c r="AL302" s="211">
        <v>59</v>
      </c>
      <c r="AM302" s="211">
        <v>10</v>
      </c>
      <c r="AN302" s="211" t="s">
        <v>273</v>
      </c>
      <c r="AO302" s="211" t="s">
        <v>273</v>
      </c>
      <c r="AP302" s="211" t="s">
        <v>14350</v>
      </c>
      <c r="AQ302" s="211" t="s">
        <v>10385</v>
      </c>
      <c r="AR302" s="211" t="s">
        <v>22</v>
      </c>
      <c r="AS302" s="211" t="s">
        <v>14354</v>
      </c>
      <c r="AT302" s="211" t="s">
        <v>10390</v>
      </c>
      <c r="AU302" s="211" t="s">
        <v>10400</v>
      </c>
      <c r="AV302" s="211" t="s">
        <v>10390</v>
      </c>
      <c r="AW302" s="211" t="s">
        <v>4788</v>
      </c>
      <c r="AX302" s="211" t="s">
        <v>4788</v>
      </c>
      <c r="AY302" s="211" t="s">
        <v>4788</v>
      </c>
      <c r="AZ302" s="211" t="s">
        <v>10390</v>
      </c>
      <c r="BA302" s="211" t="s">
        <v>22</v>
      </c>
      <c r="BB302" s="211" t="s">
        <v>10387</v>
      </c>
      <c r="BC302" s="211" t="s">
        <v>10412</v>
      </c>
      <c r="BD302" s="211" t="s">
        <v>4788</v>
      </c>
      <c r="BE302" s="211" t="s">
        <v>10387</v>
      </c>
      <c r="BF302" s="211" t="s">
        <v>282</v>
      </c>
      <c r="BG302" s="211" t="s">
        <v>22</v>
      </c>
      <c r="BH302" s="211" t="s">
        <v>282</v>
      </c>
      <c r="BI302" s="211" t="s">
        <v>10390</v>
      </c>
      <c r="BJ302" s="211" t="s">
        <v>14356</v>
      </c>
      <c r="BK302" s="211" t="s">
        <v>22</v>
      </c>
      <c r="BL302" s="211">
        <v>4</v>
      </c>
      <c r="BM302" s="211" t="s">
        <v>10391</v>
      </c>
      <c r="BN302" s="211" t="s">
        <v>9636</v>
      </c>
    </row>
    <row r="303" spans="1:93" s="211" customFormat="1" ht="15" hidden="1" customHeight="1" x14ac:dyDescent="0.25">
      <c r="A303" s="211" t="s">
        <v>9375</v>
      </c>
      <c r="B303" s="211" t="s">
        <v>282</v>
      </c>
      <c r="C303" s="211" t="s">
        <v>14361</v>
      </c>
      <c r="D303" s="211" t="s">
        <v>8944</v>
      </c>
      <c r="E303" s="211" t="s">
        <v>10933</v>
      </c>
      <c r="F303" s="211" t="s">
        <v>5328</v>
      </c>
      <c r="G303" s="211" t="s">
        <v>5328</v>
      </c>
      <c r="H303" s="211" t="s">
        <v>216</v>
      </c>
      <c r="I303" s="211" t="s">
        <v>282</v>
      </c>
      <c r="J303" s="211" t="s">
        <v>216</v>
      </c>
      <c r="K303" s="211" t="s">
        <v>282</v>
      </c>
      <c r="L303" s="211" t="s">
        <v>5328</v>
      </c>
      <c r="M303" s="211" t="s">
        <v>14362</v>
      </c>
      <c r="N303" s="211" t="s">
        <v>5328</v>
      </c>
      <c r="O303" s="149" t="s">
        <v>4504</v>
      </c>
      <c r="P303" s="211" t="s">
        <v>636</v>
      </c>
      <c r="Q303" s="211" t="s">
        <v>282</v>
      </c>
      <c r="R303" s="211" t="s">
        <v>282</v>
      </c>
      <c r="S303" s="211" t="s">
        <v>282</v>
      </c>
      <c r="T303" s="211">
        <v>93</v>
      </c>
      <c r="U303" s="211" t="s">
        <v>183</v>
      </c>
      <c r="V303" s="211" t="s">
        <v>282</v>
      </c>
      <c r="W303" s="211" t="s">
        <v>143</v>
      </c>
      <c r="X303" s="211" t="s">
        <v>273</v>
      </c>
      <c r="Y303" s="211" t="s">
        <v>395</v>
      </c>
      <c r="Z303" s="211" t="s">
        <v>55</v>
      </c>
      <c r="AA303" s="211">
        <v>16</v>
      </c>
      <c r="AB303" s="211" t="s">
        <v>193</v>
      </c>
      <c r="AC303" s="211">
        <v>15.69</v>
      </c>
      <c r="AD303" s="211">
        <v>11.81</v>
      </c>
      <c r="AE303" s="211" t="s">
        <v>10499</v>
      </c>
      <c r="AF303" s="211" t="s">
        <v>10365</v>
      </c>
      <c r="AG303" s="211" t="s">
        <v>273</v>
      </c>
      <c r="AH303" s="211" t="s">
        <v>273</v>
      </c>
      <c r="AI303" s="211" t="s">
        <v>273</v>
      </c>
      <c r="AJ303" s="211" t="s">
        <v>273</v>
      </c>
      <c r="AK303" s="211" t="s">
        <v>273</v>
      </c>
      <c r="AL303" s="211" t="s">
        <v>273</v>
      </c>
      <c r="AM303" s="211" t="s">
        <v>273</v>
      </c>
      <c r="AN303" s="211" t="s">
        <v>273</v>
      </c>
      <c r="AO303" s="211" t="s">
        <v>273</v>
      </c>
      <c r="AP303" s="211" t="s">
        <v>14358</v>
      </c>
      <c r="AQ303" s="211" t="s">
        <v>10376</v>
      </c>
      <c r="AR303" s="211" t="s">
        <v>55</v>
      </c>
      <c r="AS303" s="211" t="s">
        <v>11396</v>
      </c>
      <c r="AT303" s="211" t="s">
        <v>10390</v>
      </c>
      <c r="AU303" s="211" t="s">
        <v>10400</v>
      </c>
      <c r="AV303" s="211" t="s">
        <v>10390</v>
      </c>
      <c r="AW303" s="211" t="s">
        <v>10391</v>
      </c>
      <c r="AX303" s="211" t="s">
        <v>10391</v>
      </c>
      <c r="AY303" s="211" t="s">
        <v>10391</v>
      </c>
      <c r="AZ303" s="211" t="s">
        <v>10390</v>
      </c>
      <c r="BA303" s="211" t="s">
        <v>10387</v>
      </c>
      <c r="BB303" s="211" t="s">
        <v>10387</v>
      </c>
      <c r="BC303" s="211" t="s">
        <v>10411</v>
      </c>
      <c r="BD303" s="211" t="s">
        <v>4788</v>
      </c>
      <c r="BE303" s="211" t="s">
        <v>10387</v>
      </c>
      <c r="BF303" s="211" t="s">
        <v>282</v>
      </c>
      <c r="BG303" s="211" t="s">
        <v>22</v>
      </c>
      <c r="BH303" s="211" t="s">
        <v>282</v>
      </c>
      <c r="BI303" s="211" t="s">
        <v>10390</v>
      </c>
      <c r="BJ303" s="211" t="s">
        <v>14364</v>
      </c>
      <c r="BK303" s="211" t="s">
        <v>10387</v>
      </c>
      <c r="BL303" s="211" t="s">
        <v>273</v>
      </c>
      <c r="BM303" s="211" t="s">
        <v>4788</v>
      </c>
      <c r="BN303" s="211" t="s">
        <v>9376</v>
      </c>
    </row>
    <row r="304" spans="1:93" s="211" customFormat="1" ht="15" customHeight="1" x14ac:dyDescent="0.25">
      <c r="A304" s="211" t="s">
        <v>2760</v>
      </c>
      <c r="B304" s="211" t="s">
        <v>2761</v>
      </c>
      <c r="C304" s="211" t="s">
        <v>17977</v>
      </c>
      <c r="D304" s="211" t="s">
        <v>443</v>
      </c>
      <c r="E304" s="211" t="s">
        <v>12994</v>
      </c>
      <c r="F304" s="211" t="s">
        <v>5328</v>
      </c>
      <c r="G304" s="211" t="s">
        <v>216</v>
      </c>
      <c r="H304" s="211" t="s">
        <v>216</v>
      </c>
      <c r="I304" s="211" t="s">
        <v>282</v>
      </c>
      <c r="J304" s="211" t="s">
        <v>216</v>
      </c>
      <c r="K304" s="211" t="s">
        <v>282</v>
      </c>
      <c r="L304" s="211" t="s">
        <v>216</v>
      </c>
      <c r="M304" s="211" t="s">
        <v>282</v>
      </c>
      <c r="N304" s="211" t="s">
        <v>216</v>
      </c>
      <c r="O304" s="211" t="s">
        <v>845</v>
      </c>
      <c r="P304" s="211" t="s">
        <v>263</v>
      </c>
      <c r="Q304" s="211" t="s">
        <v>282</v>
      </c>
      <c r="R304" s="211" t="s">
        <v>282</v>
      </c>
      <c r="S304" s="211" t="s">
        <v>282</v>
      </c>
      <c r="T304" s="211">
        <v>72</v>
      </c>
      <c r="U304" s="211" t="s">
        <v>183</v>
      </c>
      <c r="V304" s="211" t="s">
        <v>282</v>
      </c>
      <c r="W304" s="211" t="s">
        <v>11752</v>
      </c>
      <c r="X304" s="211" t="s">
        <v>10506</v>
      </c>
      <c r="Y304" s="211" t="s">
        <v>395</v>
      </c>
      <c r="Z304" s="211" t="s">
        <v>10498</v>
      </c>
      <c r="AA304" s="211">
        <v>9</v>
      </c>
      <c r="AB304" s="211" t="s">
        <v>299</v>
      </c>
      <c r="AC304" s="211">
        <v>26.44</v>
      </c>
      <c r="AD304" s="211">
        <v>5.74</v>
      </c>
      <c r="AE304" s="211" t="s">
        <v>10512</v>
      </c>
      <c r="AF304" s="211" t="s">
        <v>10364</v>
      </c>
      <c r="AG304" s="211" t="s">
        <v>273</v>
      </c>
      <c r="AH304" s="211" t="s">
        <v>273</v>
      </c>
      <c r="AI304" s="211" t="s">
        <v>273</v>
      </c>
      <c r="AJ304" s="211" t="s">
        <v>14369</v>
      </c>
      <c r="AK304" s="211" t="s">
        <v>13750</v>
      </c>
      <c r="AL304" s="211">
        <v>64</v>
      </c>
      <c r="AM304" s="211" t="s">
        <v>273</v>
      </c>
      <c r="AN304" s="211" t="s">
        <v>273</v>
      </c>
      <c r="AO304" s="211">
        <v>74</v>
      </c>
      <c r="AP304" s="211" t="s">
        <v>14366</v>
      </c>
      <c r="AQ304" s="211" t="s">
        <v>10385</v>
      </c>
      <c r="AR304" s="211" t="s">
        <v>55</v>
      </c>
      <c r="AS304" s="211" t="s">
        <v>273</v>
      </c>
      <c r="AT304" s="211" t="s">
        <v>10390</v>
      </c>
      <c r="AU304" s="211" t="s">
        <v>10400</v>
      </c>
      <c r="AV304" s="211" t="s">
        <v>10390</v>
      </c>
      <c r="AW304" s="211" t="s">
        <v>4788</v>
      </c>
      <c r="AX304" s="211" t="s">
        <v>4788</v>
      </c>
      <c r="AY304" s="211" t="s">
        <v>4788</v>
      </c>
      <c r="AZ304" s="211" t="s">
        <v>10390</v>
      </c>
      <c r="BA304" s="211" t="s">
        <v>22</v>
      </c>
      <c r="BB304" s="211" t="s">
        <v>10387</v>
      </c>
      <c r="BC304" s="211" t="s">
        <v>10411</v>
      </c>
      <c r="BD304" s="299" t="s">
        <v>10390</v>
      </c>
      <c r="BE304" s="211" t="s">
        <v>10387</v>
      </c>
      <c r="BF304" s="211" t="s">
        <v>282</v>
      </c>
      <c r="BG304" s="211" t="s">
        <v>22</v>
      </c>
      <c r="BH304" s="211" t="s">
        <v>282</v>
      </c>
      <c r="BI304" s="211" t="s">
        <v>10390</v>
      </c>
      <c r="BJ304" s="211" t="s">
        <v>273</v>
      </c>
      <c r="BK304" s="211" t="s">
        <v>10387</v>
      </c>
      <c r="BL304" s="211" t="s">
        <v>282</v>
      </c>
      <c r="BM304" s="211" t="s">
        <v>10390</v>
      </c>
      <c r="BN304" s="211" t="s">
        <v>2762</v>
      </c>
    </row>
    <row r="305" spans="1:83" s="211" customFormat="1" ht="15" customHeight="1" x14ac:dyDescent="0.25">
      <c r="A305" s="211" t="s">
        <v>2763</v>
      </c>
      <c r="B305" s="211" t="s">
        <v>282</v>
      </c>
      <c r="C305" s="211" t="s">
        <v>14383</v>
      </c>
      <c r="D305" s="211" t="s">
        <v>564</v>
      </c>
      <c r="E305" s="211" t="s">
        <v>12994</v>
      </c>
      <c r="F305" s="211" t="s">
        <v>5328</v>
      </c>
      <c r="G305" s="211" t="s">
        <v>5328</v>
      </c>
      <c r="H305" s="211" t="s">
        <v>216</v>
      </c>
      <c r="I305" s="211" t="s">
        <v>282</v>
      </c>
      <c r="J305" s="211" t="s">
        <v>216</v>
      </c>
      <c r="K305" s="211" t="s">
        <v>282</v>
      </c>
      <c r="L305" s="211" t="s">
        <v>5328</v>
      </c>
      <c r="M305" s="211" t="s">
        <v>12575</v>
      </c>
      <c r="N305" s="162" t="s">
        <v>5328</v>
      </c>
      <c r="O305" s="161" t="s">
        <v>266</v>
      </c>
      <c r="P305" s="211" t="s">
        <v>258</v>
      </c>
      <c r="Q305" s="211" t="s">
        <v>282</v>
      </c>
      <c r="R305" s="211" t="s">
        <v>282</v>
      </c>
      <c r="S305" s="211" t="s">
        <v>282</v>
      </c>
      <c r="T305" s="211">
        <v>169</v>
      </c>
      <c r="U305" s="211" t="s">
        <v>183</v>
      </c>
      <c r="V305" s="211" t="s">
        <v>282</v>
      </c>
      <c r="W305" s="211" t="s">
        <v>892</v>
      </c>
      <c r="X305" s="211" t="s">
        <v>10506</v>
      </c>
      <c r="Y305" s="211" t="s">
        <v>395</v>
      </c>
      <c r="Z305" s="211" t="s">
        <v>10498</v>
      </c>
      <c r="AA305" s="211">
        <v>8</v>
      </c>
      <c r="AB305" s="211" t="s">
        <v>299</v>
      </c>
      <c r="AC305" s="211">
        <v>25.96</v>
      </c>
      <c r="AD305" s="211">
        <v>4.96</v>
      </c>
      <c r="AE305" s="211" t="s">
        <v>10512</v>
      </c>
      <c r="AF305" s="211" t="s">
        <v>10364</v>
      </c>
      <c r="AG305" s="211" t="s">
        <v>14381</v>
      </c>
      <c r="AH305" s="211" t="s">
        <v>273</v>
      </c>
      <c r="AI305" s="211" t="s">
        <v>14382</v>
      </c>
      <c r="AJ305" s="211" t="s">
        <v>273</v>
      </c>
      <c r="AK305" s="211" t="s">
        <v>14380</v>
      </c>
      <c r="AL305" s="211">
        <v>77</v>
      </c>
      <c r="AM305" s="211" t="s">
        <v>273</v>
      </c>
      <c r="AN305" s="211" t="s">
        <v>273</v>
      </c>
      <c r="AO305" s="211" t="s">
        <v>273</v>
      </c>
      <c r="AP305" s="211" t="s">
        <v>14373</v>
      </c>
      <c r="AQ305" s="211" t="s">
        <v>10380</v>
      </c>
      <c r="AR305" s="211" t="s">
        <v>22</v>
      </c>
      <c r="AS305" s="211" t="s">
        <v>14377</v>
      </c>
      <c r="AT305" s="211" t="s">
        <v>4788</v>
      </c>
      <c r="AU305" s="211" t="s">
        <v>10400</v>
      </c>
      <c r="AV305" s="211" t="s">
        <v>10390</v>
      </c>
      <c r="AW305" s="211" t="s">
        <v>10391</v>
      </c>
      <c r="AX305" s="211" t="s">
        <v>10391</v>
      </c>
      <c r="AY305" s="211" t="s">
        <v>10391</v>
      </c>
      <c r="AZ305" s="211" t="s">
        <v>10390</v>
      </c>
      <c r="BA305" s="211" t="s">
        <v>22</v>
      </c>
      <c r="BB305" s="211" t="s">
        <v>10387</v>
      </c>
      <c r="BC305" s="211" t="s">
        <v>10412</v>
      </c>
      <c r="BD305" s="211" t="s">
        <v>4788</v>
      </c>
      <c r="BE305" s="211" t="s">
        <v>10387</v>
      </c>
      <c r="BF305" s="211" t="s">
        <v>282</v>
      </c>
      <c r="BG305" s="211" t="s">
        <v>22</v>
      </c>
      <c r="BH305" s="211" t="s">
        <v>282</v>
      </c>
      <c r="BI305" s="211" t="s">
        <v>10390</v>
      </c>
      <c r="BJ305" s="211" t="s">
        <v>14385</v>
      </c>
      <c r="BK305" s="211" t="s">
        <v>10387</v>
      </c>
      <c r="BL305" s="211" t="s">
        <v>282</v>
      </c>
      <c r="BM305" s="211" t="s">
        <v>10391</v>
      </c>
      <c r="BN305" s="211" t="s">
        <v>2764</v>
      </c>
    </row>
    <row r="306" spans="1:83" s="160" customFormat="1" ht="15" customHeight="1" x14ac:dyDescent="0.25">
      <c r="A306" s="160" t="s">
        <v>4476</v>
      </c>
      <c r="B306" s="160" t="s">
        <v>282</v>
      </c>
      <c r="C306" s="160" t="s">
        <v>11583</v>
      </c>
      <c r="D306" s="160" t="s">
        <v>1357</v>
      </c>
      <c r="E306" s="211" t="s">
        <v>10933</v>
      </c>
      <c r="F306" s="211" t="s">
        <v>216</v>
      </c>
      <c r="G306" s="160" t="s">
        <v>5328</v>
      </c>
      <c r="H306" s="160" t="s">
        <v>216</v>
      </c>
      <c r="I306" s="160" t="s">
        <v>282</v>
      </c>
      <c r="J306" s="160" t="s">
        <v>5328</v>
      </c>
      <c r="K306" s="160" t="s">
        <v>5824</v>
      </c>
      <c r="L306" s="160" t="s">
        <v>216</v>
      </c>
      <c r="M306" s="160" t="s">
        <v>282</v>
      </c>
      <c r="N306" s="162" t="s">
        <v>5328</v>
      </c>
      <c r="O306" s="212" t="s">
        <v>10458</v>
      </c>
      <c r="P306" s="160" t="s">
        <v>11325</v>
      </c>
      <c r="Q306" s="160" t="s">
        <v>282</v>
      </c>
      <c r="R306" s="160" t="s">
        <v>282</v>
      </c>
      <c r="S306" s="160" t="s">
        <v>282</v>
      </c>
      <c r="T306" s="181">
        <v>43</v>
      </c>
      <c r="U306" s="211" t="s">
        <v>183</v>
      </c>
      <c r="V306" s="211" t="s">
        <v>11577</v>
      </c>
      <c r="W306" s="181" t="s">
        <v>143</v>
      </c>
      <c r="X306" s="181" t="s">
        <v>10506</v>
      </c>
      <c r="Y306" s="181" t="s">
        <v>395</v>
      </c>
      <c r="Z306" s="181" t="s">
        <v>10498</v>
      </c>
      <c r="AA306" s="211">
        <v>12</v>
      </c>
      <c r="AB306" s="211" t="s">
        <v>299</v>
      </c>
      <c r="AC306" s="211">
        <v>20.93</v>
      </c>
      <c r="AD306" s="211">
        <v>4.5</v>
      </c>
      <c r="AE306" s="211" t="s">
        <v>10512</v>
      </c>
      <c r="AF306" s="160" t="s">
        <v>10364</v>
      </c>
      <c r="AG306" s="181" t="s">
        <v>273</v>
      </c>
      <c r="AH306" s="181" t="s">
        <v>273</v>
      </c>
      <c r="AI306" s="181" t="s">
        <v>273</v>
      </c>
      <c r="AJ306" s="181" t="s">
        <v>273</v>
      </c>
      <c r="AK306" s="211" t="s">
        <v>11582</v>
      </c>
      <c r="AL306" s="181">
        <v>79</v>
      </c>
      <c r="AM306" s="181">
        <v>100</v>
      </c>
      <c r="AN306" s="211">
        <v>46</v>
      </c>
      <c r="AO306" s="211">
        <v>54</v>
      </c>
      <c r="AP306" s="134" t="s">
        <v>11576</v>
      </c>
      <c r="AQ306" s="181" t="s">
        <v>10382</v>
      </c>
      <c r="AR306" s="188" t="s">
        <v>22</v>
      </c>
      <c r="AS306" s="193" t="s">
        <v>11585</v>
      </c>
      <c r="AT306" s="197" t="s">
        <v>4788</v>
      </c>
      <c r="AU306" s="203" t="s">
        <v>10400</v>
      </c>
      <c r="AV306" s="211" t="s">
        <v>10390</v>
      </c>
      <c r="AW306" s="211" t="s">
        <v>10391</v>
      </c>
      <c r="AX306" s="211" t="s">
        <v>10391</v>
      </c>
      <c r="AY306" s="211" t="s">
        <v>10391</v>
      </c>
      <c r="AZ306" s="211" t="s">
        <v>4788</v>
      </c>
      <c r="BA306" s="211" t="s">
        <v>22</v>
      </c>
      <c r="BB306" s="211" t="s">
        <v>22</v>
      </c>
      <c r="BC306" s="211" t="s">
        <v>248</v>
      </c>
      <c r="BD306" s="211" t="s">
        <v>10391</v>
      </c>
      <c r="BE306" s="211" t="s">
        <v>10387</v>
      </c>
      <c r="BF306" s="211" t="s">
        <v>282</v>
      </c>
      <c r="BG306" s="211" t="s">
        <v>10387</v>
      </c>
      <c r="BH306" s="211" t="s">
        <v>11588</v>
      </c>
      <c r="BI306" s="211" t="s">
        <v>10391</v>
      </c>
      <c r="BJ306" s="211" t="s">
        <v>11575</v>
      </c>
      <c r="BK306" s="211" t="s">
        <v>10387</v>
      </c>
      <c r="BL306" s="211" t="s">
        <v>282</v>
      </c>
      <c r="BM306" s="211" t="s">
        <v>4788</v>
      </c>
      <c r="BN306" s="160" t="s">
        <v>4477</v>
      </c>
    </row>
    <row r="307" spans="1:83" s="211" customFormat="1" ht="15" hidden="1" customHeight="1" x14ac:dyDescent="0.25">
      <c r="A307" s="211" t="s">
        <v>9915</v>
      </c>
      <c r="B307" s="211" t="s">
        <v>282</v>
      </c>
      <c r="C307" s="211" t="s">
        <v>15265</v>
      </c>
      <c r="D307" s="211" t="s">
        <v>8944</v>
      </c>
      <c r="E307" s="211" t="s">
        <v>12994</v>
      </c>
      <c r="F307" s="211" t="s">
        <v>5328</v>
      </c>
      <c r="G307" s="211" t="s">
        <v>5328</v>
      </c>
      <c r="H307" s="211" t="s">
        <v>216</v>
      </c>
      <c r="I307" s="211" t="s">
        <v>282</v>
      </c>
      <c r="J307" s="211" t="s">
        <v>5328</v>
      </c>
      <c r="K307" s="211" t="s">
        <v>5343</v>
      </c>
      <c r="L307" s="211" t="s">
        <v>216</v>
      </c>
      <c r="M307" s="211" t="s">
        <v>282</v>
      </c>
      <c r="N307" s="211" t="s">
        <v>5328</v>
      </c>
      <c r="O307" s="211" t="s">
        <v>4798</v>
      </c>
      <c r="P307" s="211" t="s">
        <v>682</v>
      </c>
      <c r="Q307" s="211" t="s">
        <v>282</v>
      </c>
      <c r="R307" s="211" t="s">
        <v>282</v>
      </c>
      <c r="S307" s="211" t="s">
        <v>282</v>
      </c>
      <c r="T307" s="211">
        <v>45</v>
      </c>
      <c r="U307" s="211" t="s">
        <v>183</v>
      </c>
      <c r="V307" s="211" t="s">
        <v>282</v>
      </c>
      <c r="W307" s="211" t="s">
        <v>143</v>
      </c>
      <c r="X307" s="211" t="s">
        <v>25</v>
      </c>
      <c r="Y307" s="211" t="s">
        <v>395</v>
      </c>
      <c r="Z307" s="211" t="s">
        <v>10770</v>
      </c>
      <c r="AA307" s="211">
        <v>16</v>
      </c>
      <c r="AB307" s="211" t="s">
        <v>299</v>
      </c>
      <c r="AC307" s="211">
        <v>10.5</v>
      </c>
      <c r="AD307" s="211">
        <v>4.5</v>
      </c>
      <c r="AE307" s="211" t="s">
        <v>10499</v>
      </c>
      <c r="AF307" s="211" t="s">
        <v>10365</v>
      </c>
      <c r="AG307" s="211" t="s">
        <v>273</v>
      </c>
      <c r="AH307" s="211">
        <v>65</v>
      </c>
      <c r="AI307" s="211" t="s">
        <v>273</v>
      </c>
      <c r="AJ307" s="211" t="s">
        <v>273</v>
      </c>
      <c r="AK307" s="211" t="s">
        <v>15266</v>
      </c>
      <c r="AL307" s="211">
        <v>93</v>
      </c>
      <c r="AM307" s="211">
        <v>28</v>
      </c>
      <c r="AN307" s="211" t="s">
        <v>273</v>
      </c>
      <c r="AO307" s="211">
        <v>46</v>
      </c>
      <c r="AP307" s="211" t="s">
        <v>15259</v>
      </c>
      <c r="AQ307" s="211" t="s">
        <v>10385</v>
      </c>
      <c r="AR307" s="211" t="s">
        <v>22</v>
      </c>
      <c r="AS307" s="211" t="s">
        <v>14807</v>
      </c>
      <c r="AT307" s="211" t="s">
        <v>10390</v>
      </c>
      <c r="AU307" s="211" t="s">
        <v>10400</v>
      </c>
      <c r="AV307" s="211" t="s">
        <v>10390</v>
      </c>
      <c r="AW307" s="211" t="s">
        <v>10391</v>
      </c>
      <c r="AX307" s="211" t="s">
        <v>10391</v>
      </c>
      <c r="AY307" s="211" t="s">
        <v>10391</v>
      </c>
      <c r="AZ307" s="211" t="s">
        <v>10390</v>
      </c>
      <c r="BA307" s="211" t="s">
        <v>22</v>
      </c>
      <c r="BB307" s="211" t="s">
        <v>22</v>
      </c>
      <c r="BC307" s="211" t="s">
        <v>10411</v>
      </c>
      <c r="BD307" s="211" t="s">
        <v>10391</v>
      </c>
      <c r="BE307" s="211" t="s">
        <v>10387</v>
      </c>
      <c r="BF307" s="211" t="s">
        <v>282</v>
      </c>
      <c r="BG307" s="211" t="s">
        <v>22</v>
      </c>
      <c r="BH307" s="211" t="s">
        <v>282</v>
      </c>
      <c r="BI307" s="211" t="s">
        <v>10390</v>
      </c>
      <c r="BJ307" s="211" t="s">
        <v>15264</v>
      </c>
      <c r="BK307" s="211" t="s">
        <v>10387</v>
      </c>
      <c r="BL307" s="211" t="s">
        <v>282</v>
      </c>
      <c r="BM307" s="211" t="s">
        <v>4788</v>
      </c>
      <c r="BN307" s="211" t="s">
        <v>9916</v>
      </c>
    </row>
    <row r="308" spans="1:83" ht="15" customHeight="1" x14ac:dyDescent="0.25">
      <c r="A308" s="69" t="s">
        <v>6921</v>
      </c>
      <c r="B308" s="69" t="s">
        <v>1083</v>
      </c>
      <c r="C308" s="69" t="s">
        <v>17978</v>
      </c>
      <c r="D308" s="69" t="s">
        <v>841</v>
      </c>
      <c r="E308" s="209" t="s">
        <v>10933</v>
      </c>
      <c r="F308" s="211" t="s">
        <v>216</v>
      </c>
      <c r="G308" s="144" t="s">
        <v>216</v>
      </c>
      <c r="H308" s="144" t="s">
        <v>216</v>
      </c>
      <c r="I308" s="144" t="s">
        <v>282</v>
      </c>
      <c r="J308" s="144" t="s">
        <v>216</v>
      </c>
      <c r="K308" s="144" t="s">
        <v>282</v>
      </c>
      <c r="L308" s="144" t="s">
        <v>216</v>
      </c>
      <c r="M308" s="144" t="s">
        <v>282</v>
      </c>
      <c r="N308" s="209" t="s">
        <v>5328</v>
      </c>
      <c r="O308" s="69" t="s">
        <v>261</v>
      </c>
      <c r="P308" s="69" t="s">
        <v>246</v>
      </c>
      <c r="Q308" s="69" t="s">
        <v>790</v>
      </c>
      <c r="R308" s="69" t="s">
        <v>282</v>
      </c>
      <c r="S308" s="69" t="s">
        <v>282</v>
      </c>
      <c r="T308" s="180">
        <v>518</v>
      </c>
      <c r="U308" s="209" t="s">
        <v>183</v>
      </c>
      <c r="V308" s="209" t="s">
        <v>282</v>
      </c>
      <c r="W308" s="180" t="s">
        <v>11595</v>
      </c>
      <c r="X308" s="180" t="s">
        <v>11591</v>
      </c>
      <c r="Y308" s="180" t="s">
        <v>273</v>
      </c>
      <c r="Z308" s="180" t="s">
        <v>10770</v>
      </c>
      <c r="AA308" s="209">
        <v>8</v>
      </c>
      <c r="AB308" s="209" t="s">
        <v>194</v>
      </c>
      <c r="AC308" s="209">
        <v>28.6</v>
      </c>
      <c r="AD308" s="209">
        <v>4.2</v>
      </c>
      <c r="AE308" s="209" t="s">
        <v>10512</v>
      </c>
      <c r="AF308" s="144" t="s">
        <v>10364</v>
      </c>
      <c r="AG308" s="180" t="s">
        <v>273</v>
      </c>
      <c r="AH308" s="180" t="s">
        <v>273</v>
      </c>
      <c r="AI308" s="180" t="s">
        <v>273</v>
      </c>
      <c r="AJ308" s="180" t="s">
        <v>11594</v>
      </c>
      <c r="AK308" s="209" t="s">
        <v>11593</v>
      </c>
      <c r="AL308" s="180">
        <v>76</v>
      </c>
      <c r="AM308" s="180">
        <v>0</v>
      </c>
      <c r="AN308" s="209" t="s">
        <v>273</v>
      </c>
      <c r="AO308" s="209" t="s">
        <v>273</v>
      </c>
      <c r="AP308" s="209" t="s">
        <v>11589</v>
      </c>
      <c r="AQ308" s="180" t="s">
        <v>10385</v>
      </c>
      <c r="AR308" s="186" t="s">
        <v>22</v>
      </c>
      <c r="AS308" s="191" t="s">
        <v>11590</v>
      </c>
      <c r="AT308" s="196" t="s">
        <v>10390</v>
      </c>
      <c r="AU308" s="201" t="s">
        <v>10400</v>
      </c>
      <c r="AV308" s="209" t="s">
        <v>10390</v>
      </c>
      <c r="AW308" s="209" t="s">
        <v>4788</v>
      </c>
      <c r="AX308" s="209" t="s">
        <v>4788</v>
      </c>
      <c r="AY308" s="209" t="s">
        <v>4788</v>
      </c>
      <c r="AZ308" s="209" t="s">
        <v>10390</v>
      </c>
      <c r="BA308" s="209" t="s">
        <v>10387</v>
      </c>
      <c r="BB308" s="209" t="s">
        <v>10387</v>
      </c>
      <c r="BC308" s="209" t="s">
        <v>10412</v>
      </c>
      <c r="BD308" s="209" t="s">
        <v>4788</v>
      </c>
      <c r="BE308" s="209" t="s">
        <v>10387</v>
      </c>
      <c r="BF308" s="209" t="s">
        <v>282</v>
      </c>
      <c r="BG308" s="209" t="s">
        <v>10387</v>
      </c>
      <c r="BH308" s="209" t="s">
        <v>11592</v>
      </c>
      <c r="BI308" s="209" t="s">
        <v>10391</v>
      </c>
      <c r="BJ308" s="209" t="s">
        <v>10906</v>
      </c>
      <c r="BK308" s="209" t="s">
        <v>22</v>
      </c>
      <c r="BL308" s="209">
        <v>1</v>
      </c>
      <c r="BM308" s="209" t="s">
        <v>10391</v>
      </c>
      <c r="BN308" s="69" t="s">
        <v>4809</v>
      </c>
      <c r="BU308" s="68"/>
      <c r="BV308" s="68"/>
      <c r="BW308" s="68"/>
      <c r="BX308" s="68"/>
      <c r="BY308" s="68"/>
      <c r="BZ308" s="68"/>
      <c r="CA308" s="68"/>
      <c r="CB308" s="68"/>
      <c r="CC308" s="68"/>
      <c r="CD308" s="68"/>
      <c r="CE308" s="68"/>
    </row>
    <row r="309" spans="1:83" s="211" customFormat="1" ht="15" customHeight="1" x14ac:dyDescent="0.25">
      <c r="A309" s="211" t="s">
        <v>6922</v>
      </c>
      <c r="B309" s="211" t="s">
        <v>282</v>
      </c>
      <c r="C309" s="211" t="s">
        <v>282</v>
      </c>
      <c r="D309" s="211" t="s">
        <v>755</v>
      </c>
      <c r="E309" s="211" t="s">
        <v>12994</v>
      </c>
      <c r="F309" s="211" t="s">
        <v>5328</v>
      </c>
      <c r="G309" s="211" t="s">
        <v>216</v>
      </c>
      <c r="H309" s="211" t="s">
        <v>216</v>
      </c>
      <c r="I309" s="211" t="s">
        <v>282</v>
      </c>
      <c r="J309" s="211" t="s">
        <v>216</v>
      </c>
      <c r="K309" s="211" t="s">
        <v>282</v>
      </c>
      <c r="L309" s="211" t="s">
        <v>216</v>
      </c>
      <c r="M309" s="211" t="s">
        <v>282</v>
      </c>
      <c r="N309" s="211" t="s">
        <v>5328</v>
      </c>
      <c r="O309" s="211" t="s">
        <v>274</v>
      </c>
      <c r="P309" s="211" t="s">
        <v>256</v>
      </c>
      <c r="Q309" s="211" t="s">
        <v>282</v>
      </c>
      <c r="R309" s="211" t="s">
        <v>282</v>
      </c>
      <c r="S309" s="211" t="s">
        <v>282</v>
      </c>
      <c r="T309" s="211">
        <v>108</v>
      </c>
      <c r="U309" s="211" t="s">
        <v>183</v>
      </c>
      <c r="V309" s="211" t="s">
        <v>282</v>
      </c>
      <c r="W309" s="211" t="s">
        <v>14387</v>
      </c>
      <c r="X309" s="211" t="s">
        <v>10506</v>
      </c>
      <c r="Y309" s="211" t="s">
        <v>395</v>
      </c>
      <c r="Z309" s="211" t="s">
        <v>10498</v>
      </c>
      <c r="AA309" s="211">
        <v>6</v>
      </c>
      <c r="AB309" s="211" t="s">
        <v>299</v>
      </c>
      <c r="AC309" s="211">
        <v>20.95</v>
      </c>
      <c r="AD309" s="211">
        <v>1.54</v>
      </c>
      <c r="AE309" s="211" t="s">
        <v>10512</v>
      </c>
      <c r="AF309" s="211" t="s">
        <v>10364</v>
      </c>
      <c r="AG309" s="211" t="s">
        <v>14393</v>
      </c>
      <c r="AH309" s="211">
        <v>19</v>
      </c>
      <c r="AI309" s="211" t="s">
        <v>273</v>
      </c>
      <c r="AJ309" s="211" t="s">
        <v>273</v>
      </c>
      <c r="AK309" s="211" t="s">
        <v>14392</v>
      </c>
      <c r="AL309" s="211">
        <v>63</v>
      </c>
      <c r="AM309" s="211">
        <v>0</v>
      </c>
      <c r="AN309" s="211" t="s">
        <v>273</v>
      </c>
      <c r="AO309" s="211" t="s">
        <v>273</v>
      </c>
      <c r="AP309" s="211" t="s">
        <v>14388</v>
      </c>
      <c r="AQ309" s="211" t="s">
        <v>10385</v>
      </c>
      <c r="AR309" s="211" t="s">
        <v>10387</v>
      </c>
      <c r="AS309" s="211" t="s">
        <v>14394</v>
      </c>
      <c r="AT309" s="211" t="s">
        <v>10391</v>
      </c>
      <c r="AU309" s="211" t="s">
        <v>10400</v>
      </c>
      <c r="AV309" s="211" t="s">
        <v>10390</v>
      </c>
      <c r="AW309" s="211" t="s">
        <v>4788</v>
      </c>
      <c r="AX309" s="211" t="s">
        <v>4788</v>
      </c>
      <c r="AY309" s="211" t="s">
        <v>4788</v>
      </c>
      <c r="AZ309" s="211" t="s">
        <v>10390</v>
      </c>
      <c r="BA309" s="211" t="s">
        <v>10387</v>
      </c>
      <c r="BB309" s="211" t="s">
        <v>10387</v>
      </c>
      <c r="BC309" s="211" t="s">
        <v>248</v>
      </c>
      <c r="BD309" s="211" t="s">
        <v>4788</v>
      </c>
      <c r="BE309" s="211" t="s">
        <v>10387</v>
      </c>
      <c r="BF309" s="211" t="s">
        <v>282</v>
      </c>
      <c r="BG309" s="211" t="s">
        <v>22</v>
      </c>
      <c r="BH309" s="211" t="s">
        <v>282</v>
      </c>
      <c r="BI309" s="211" t="s">
        <v>10390</v>
      </c>
      <c r="BJ309" s="211" t="s">
        <v>14398</v>
      </c>
      <c r="BK309" s="211" t="s">
        <v>22</v>
      </c>
      <c r="BL309" s="211" t="s">
        <v>14389</v>
      </c>
      <c r="BM309" s="211" t="s">
        <v>10391</v>
      </c>
      <c r="BN309" s="211" t="s">
        <v>2774</v>
      </c>
    </row>
    <row r="310" spans="1:83" s="211" customFormat="1" ht="15" customHeight="1" x14ac:dyDescent="0.25">
      <c r="A310" s="211" t="s">
        <v>7175</v>
      </c>
      <c r="B310" s="211" t="s">
        <v>282</v>
      </c>
      <c r="C310" s="211" t="s">
        <v>14407</v>
      </c>
      <c r="D310" s="211" t="s">
        <v>755</v>
      </c>
      <c r="E310" s="211" t="s">
        <v>12994</v>
      </c>
      <c r="F310" s="211" t="s">
        <v>5328</v>
      </c>
      <c r="G310" s="211" t="s">
        <v>5328</v>
      </c>
      <c r="H310" s="211" t="s">
        <v>216</v>
      </c>
      <c r="I310" s="211" t="s">
        <v>282</v>
      </c>
      <c r="J310" s="211" t="s">
        <v>216</v>
      </c>
      <c r="K310" s="211" t="s">
        <v>282</v>
      </c>
      <c r="L310" s="211" t="s">
        <v>5328</v>
      </c>
      <c r="M310" s="211" t="s">
        <v>13158</v>
      </c>
      <c r="N310" s="211" t="s">
        <v>5328</v>
      </c>
      <c r="O310" s="211" t="s">
        <v>261</v>
      </c>
      <c r="P310" s="211" t="s">
        <v>790</v>
      </c>
      <c r="Q310" s="211" t="s">
        <v>282</v>
      </c>
      <c r="R310" s="211" t="s">
        <v>282</v>
      </c>
      <c r="S310" s="211" t="s">
        <v>282</v>
      </c>
      <c r="T310" s="211">
        <v>211</v>
      </c>
      <c r="U310" s="211" t="s">
        <v>183</v>
      </c>
      <c r="V310" s="211" t="s">
        <v>282</v>
      </c>
      <c r="W310" s="211" t="s">
        <v>14400</v>
      </c>
      <c r="X310" s="211" t="s">
        <v>10506</v>
      </c>
      <c r="Y310" s="211" t="s">
        <v>11475</v>
      </c>
      <c r="Z310" s="211" t="s">
        <v>10498</v>
      </c>
      <c r="AA310" s="211">
        <v>8</v>
      </c>
      <c r="AB310" s="211" t="s">
        <v>194</v>
      </c>
      <c r="AC310" s="211">
        <v>35.159999999999997</v>
      </c>
      <c r="AD310" s="211">
        <v>4.2699999999999996</v>
      </c>
      <c r="AE310" s="211" t="s">
        <v>10512</v>
      </c>
      <c r="AF310" s="211" t="s">
        <v>10364</v>
      </c>
      <c r="AG310" s="211" t="s">
        <v>273</v>
      </c>
      <c r="AH310" s="211" t="s">
        <v>273</v>
      </c>
      <c r="AI310" s="211" t="s">
        <v>273</v>
      </c>
      <c r="AJ310" s="211" t="s">
        <v>273</v>
      </c>
      <c r="AK310" s="211" t="s">
        <v>14406</v>
      </c>
      <c r="AL310" s="211">
        <v>71</v>
      </c>
      <c r="AM310" s="211">
        <v>0</v>
      </c>
      <c r="AN310" s="211" t="s">
        <v>273</v>
      </c>
      <c r="AO310" s="211" t="s">
        <v>273</v>
      </c>
      <c r="AP310" s="211" t="s">
        <v>14401</v>
      </c>
      <c r="AQ310" s="211" t="s">
        <v>10376</v>
      </c>
      <c r="AR310" s="211" t="s">
        <v>22</v>
      </c>
      <c r="AS310" s="211" t="s">
        <v>13258</v>
      </c>
      <c r="AT310" s="211" t="s">
        <v>4788</v>
      </c>
      <c r="AU310" s="211" t="s">
        <v>10397</v>
      </c>
      <c r="AV310" s="211" t="s">
        <v>4788</v>
      </c>
      <c r="AW310" s="211" t="s">
        <v>4788</v>
      </c>
      <c r="AX310" s="211" t="s">
        <v>4788</v>
      </c>
      <c r="AY310" s="211" t="s">
        <v>4788</v>
      </c>
      <c r="AZ310" s="211" t="s">
        <v>10391</v>
      </c>
      <c r="BA310" s="211" t="s">
        <v>10387</v>
      </c>
      <c r="BB310" s="211" t="s">
        <v>22</v>
      </c>
      <c r="BC310" s="211" t="s">
        <v>248</v>
      </c>
      <c r="BD310" s="211" t="s">
        <v>10390</v>
      </c>
      <c r="BE310" s="211" t="s">
        <v>22</v>
      </c>
      <c r="BF310" s="211" t="s">
        <v>14409</v>
      </c>
      <c r="BG310" s="211" t="s">
        <v>22</v>
      </c>
      <c r="BH310" s="211" t="s">
        <v>282</v>
      </c>
      <c r="BI310" s="211" t="s">
        <v>4788</v>
      </c>
      <c r="BJ310" s="211" t="s">
        <v>11763</v>
      </c>
      <c r="BK310" s="211" t="s">
        <v>10387</v>
      </c>
      <c r="BL310" s="211" t="s">
        <v>282</v>
      </c>
      <c r="BM310" s="211" t="s">
        <v>10391</v>
      </c>
      <c r="BN310" s="211" t="s">
        <v>7176</v>
      </c>
    </row>
    <row r="311" spans="1:83" s="211" customFormat="1" ht="15" customHeight="1" x14ac:dyDescent="0.25">
      <c r="A311" s="211" t="s">
        <v>2784</v>
      </c>
      <c r="B311" s="211" t="s">
        <v>282</v>
      </c>
      <c r="C311" s="211" t="s">
        <v>14410</v>
      </c>
      <c r="D311" s="211" t="s">
        <v>564</v>
      </c>
      <c r="E311" s="211" t="s">
        <v>12994</v>
      </c>
      <c r="F311" s="211" t="s">
        <v>5328</v>
      </c>
      <c r="G311" s="211" t="s">
        <v>216</v>
      </c>
      <c r="H311" s="211" t="s">
        <v>216</v>
      </c>
      <c r="I311" s="211" t="s">
        <v>282</v>
      </c>
      <c r="J311" s="211" t="s">
        <v>216</v>
      </c>
      <c r="K311" s="211" t="s">
        <v>282</v>
      </c>
      <c r="L311" s="211" t="s">
        <v>216</v>
      </c>
      <c r="M311" s="211" t="s">
        <v>282</v>
      </c>
      <c r="N311" s="211" t="s">
        <v>5328</v>
      </c>
      <c r="O311" s="211" t="s">
        <v>272</v>
      </c>
      <c r="P311" s="211" t="s">
        <v>790</v>
      </c>
      <c r="Q311" s="211" t="s">
        <v>282</v>
      </c>
      <c r="R311" s="211" t="s">
        <v>282</v>
      </c>
      <c r="S311" s="211" t="s">
        <v>282</v>
      </c>
      <c r="T311" s="211">
        <v>296</v>
      </c>
      <c r="U311" s="211" t="s">
        <v>183</v>
      </c>
      <c r="V311" s="211" t="s">
        <v>282</v>
      </c>
      <c r="W311" s="211" t="s">
        <v>14411</v>
      </c>
      <c r="X311" s="211" t="s">
        <v>10506</v>
      </c>
      <c r="Y311" s="211" t="s">
        <v>273</v>
      </c>
      <c r="Z311" s="211" t="s">
        <v>10770</v>
      </c>
      <c r="AA311" s="211">
        <v>8</v>
      </c>
      <c r="AB311" s="211" t="s">
        <v>299</v>
      </c>
      <c r="AC311" s="211">
        <v>28.95</v>
      </c>
      <c r="AD311" s="211">
        <v>5.01</v>
      </c>
      <c r="AE311" s="211" t="s">
        <v>10512</v>
      </c>
      <c r="AF311" s="211" t="s">
        <v>10364</v>
      </c>
      <c r="AG311" s="211" t="s">
        <v>14416</v>
      </c>
      <c r="AH311" s="211" t="s">
        <v>273</v>
      </c>
      <c r="AI311" s="211" t="s">
        <v>273</v>
      </c>
      <c r="AJ311" s="211" t="s">
        <v>14415</v>
      </c>
      <c r="AK311" s="211" t="s">
        <v>13740</v>
      </c>
      <c r="AL311" s="211">
        <v>64</v>
      </c>
      <c r="AM311" s="211">
        <v>4</v>
      </c>
      <c r="AN311" s="211" t="s">
        <v>273</v>
      </c>
      <c r="AO311" s="211" t="s">
        <v>273</v>
      </c>
      <c r="AP311" s="211" t="s">
        <v>14413</v>
      </c>
      <c r="AQ311" s="211" t="s">
        <v>10376</v>
      </c>
      <c r="AR311" s="211" t="s">
        <v>22</v>
      </c>
      <c r="AS311" s="211" t="s">
        <v>14414</v>
      </c>
      <c r="AT311" s="211" t="s">
        <v>4788</v>
      </c>
      <c r="AU311" s="211" t="s">
        <v>10397</v>
      </c>
      <c r="AV311" s="211" t="s">
        <v>4788</v>
      </c>
      <c r="AW311" s="211" t="s">
        <v>4788</v>
      </c>
      <c r="AX311" s="211" t="s">
        <v>4788</v>
      </c>
      <c r="AY311" s="211" t="s">
        <v>4788</v>
      </c>
      <c r="AZ311" s="211" t="s">
        <v>10390</v>
      </c>
      <c r="BA311" s="211" t="s">
        <v>10387</v>
      </c>
      <c r="BB311" s="211" t="s">
        <v>10387</v>
      </c>
      <c r="BC311" s="211" t="s">
        <v>10412</v>
      </c>
      <c r="BD311" s="211" t="s">
        <v>4788</v>
      </c>
      <c r="BE311" s="211" t="s">
        <v>10387</v>
      </c>
      <c r="BF311" s="211" t="s">
        <v>282</v>
      </c>
      <c r="BG311" s="211" t="s">
        <v>22</v>
      </c>
      <c r="BH311" s="211" t="s">
        <v>282</v>
      </c>
      <c r="BI311" s="211" t="s">
        <v>10390</v>
      </c>
      <c r="BJ311" s="211" t="s">
        <v>10906</v>
      </c>
      <c r="BK311" s="211" t="s">
        <v>10387</v>
      </c>
      <c r="BL311" s="211" t="s">
        <v>282</v>
      </c>
      <c r="BM311" s="211" t="s">
        <v>10391</v>
      </c>
      <c r="BN311" s="211" t="s">
        <v>2712</v>
      </c>
    </row>
    <row r="312" spans="1:83" s="211" customFormat="1" ht="15" customHeight="1" x14ac:dyDescent="0.25">
      <c r="A312" s="211" t="s">
        <v>5929</v>
      </c>
      <c r="B312" s="211" t="s">
        <v>5930</v>
      </c>
      <c r="C312" s="211" t="s">
        <v>16218</v>
      </c>
      <c r="D312" s="211" t="s">
        <v>841</v>
      </c>
      <c r="E312" s="211" t="s">
        <v>10933</v>
      </c>
      <c r="F312" s="211" t="s">
        <v>5328</v>
      </c>
      <c r="G312" s="211" t="s">
        <v>216</v>
      </c>
      <c r="H312" s="211" t="s">
        <v>216</v>
      </c>
      <c r="I312" s="211" t="s">
        <v>282</v>
      </c>
      <c r="J312" s="211" t="s">
        <v>216</v>
      </c>
      <c r="K312" s="211" t="s">
        <v>282</v>
      </c>
      <c r="L312" s="211" t="s">
        <v>216</v>
      </c>
      <c r="M312" s="211" t="s">
        <v>282</v>
      </c>
      <c r="N312" s="211" t="s">
        <v>5328</v>
      </c>
      <c r="O312" s="211" t="s">
        <v>270</v>
      </c>
      <c r="P312" s="211" t="s">
        <v>790</v>
      </c>
      <c r="Q312" s="211" t="s">
        <v>282</v>
      </c>
      <c r="R312" s="211" t="s">
        <v>282</v>
      </c>
      <c r="S312" s="211" t="s">
        <v>282</v>
      </c>
      <c r="T312" s="211">
        <v>30</v>
      </c>
      <c r="U312" s="211" t="s">
        <v>183</v>
      </c>
      <c r="V312" s="211" t="s">
        <v>282</v>
      </c>
      <c r="W312" s="211" t="s">
        <v>143</v>
      </c>
      <c r="X312" s="211" t="s">
        <v>273</v>
      </c>
      <c r="Y312" s="211" t="s">
        <v>273</v>
      </c>
      <c r="Z312" s="211" t="s">
        <v>10770</v>
      </c>
      <c r="AA312" s="211">
        <v>7</v>
      </c>
      <c r="AB312" s="211" t="s">
        <v>299</v>
      </c>
      <c r="AC312" s="211">
        <v>22.66</v>
      </c>
      <c r="AD312" s="211">
        <v>3.44</v>
      </c>
      <c r="AE312" s="211" t="s">
        <v>10512</v>
      </c>
      <c r="AF312" s="211" t="s">
        <v>10364</v>
      </c>
      <c r="AG312" s="211" t="s">
        <v>273</v>
      </c>
      <c r="AH312" s="211" t="s">
        <v>273</v>
      </c>
      <c r="AI312" s="211" t="s">
        <v>273</v>
      </c>
      <c r="AJ312" s="211" t="s">
        <v>273</v>
      </c>
      <c r="AK312" s="211" t="s">
        <v>16222</v>
      </c>
      <c r="AL312" s="211">
        <v>93</v>
      </c>
      <c r="AM312" s="211" t="s">
        <v>273</v>
      </c>
      <c r="AN312" s="211" t="s">
        <v>273</v>
      </c>
      <c r="AO312" s="211" t="s">
        <v>273</v>
      </c>
      <c r="AP312" s="211" t="s">
        <v>16220</v>
      </c>
      <c r="AQ312" s="211" t="s">
        <v>10385</v>
      </c>
      <c r="AR312" s="211" t="s">
        <v>55</v>
      </c>
      <c r="AS312" s="211" t="s">
        <v>11396</v>
      </c>
      <c r="AT312" s="211" t="s">
        <v>10390</v>
      </c>
      <c r="AU312" s="211" t="s">
        <v>10400</v>
      </c>
      <c r="AV312" s="211" t="s">
        <v>10390</v>
      </c>
      <c r="AW312" s="211" t="s">
        <v>4788</v>
      </c>
      <c r="AX312" s="211" t="s">
        <v>4788</v>
      </c>
      <c r="AY312" s="211" t="s">
        <v>4788</v>
      </c>
      <c r="AZ312" s="211" t="s">
        <v>10390</v>
      </c>
      <c r="BA312" s="211" t="s">
        <v>22</v>
      </c>
      <c r="BB312" s="211" t="s">
        <v>22</v>
      </c>
      <c r="BC312" s="211" t="s">
        <v>10411</v>
      </c>
      <c r="BD312" s="211" t="s">
        <v>10391</v>
      </c>
      <c r="BE312" s="211" t="s">
        <v>10387</v>
      </c>
      <c r="BF312" s="211" t="s">
        <v>282</v>
      </c>
      <c r="BG312" s="211" t="s">
        <v>22</v>
      </c>
      <c r="BH312" s="211" t="s">
        <v>282</v>
      </c>
      <c r="BI312" s="211" t="s">
        <v>10390</v>
      </c>
      <c r="BJ312" s="211" t="s">
        <v>16219</v>
      </c>
      <c r="BK312" s="211" t="s">
        <v>22</v>
      </c>
      <c r="BL312" s="211">
        <v>1</v>
      </c>
      <c r="BM312" s="211" t="s">
        <v>10391</v>
      </c>
      <c r="BN312" s="211" t="s">
        <v>5931</v>
      </c>
    </row>
    <row r="313" spans="1:83" s="211" customFormat="1" ht="15" customHeight="1" x14ac:dyDescent="0.25">
      <c r="A313" s="211" t="s">
        <v>7503</v>
      </c>
      <c r="B313" s="211" t="s">
        <v>6164</v>
      </c>
      <c r="C313" s="211" t="s">
        <v>14817</v>
      </c>
      <c r="D313" s="211" t="s">
        <v>841</v>
      </c>
      <c r="E313" s="211" t="s">
        <v>10933</v>
      </c>
      <c r="F313" s="211" t="s">
        <v>5328</v>
      </c>
      <c r="G313" s="211" t="s">
        <v>216</v>
      </c>
      <c r="H313" s="211" t="s">
        <v>216</v>
      </c>
      <c r="I313" s="211" t="s">
        <v>282</v>
      </c>
      <c r="J313" s="211" t="s">
        <v>216</v>
      </c>
      <c r="K313" s="211" t="s">
        <v>282</v>
      </c>
      <c r="L313" s="211" t="s">
        <v>216</v>
      </c>
      <c r="M313" s="211" t="s">
        <v>282</v>
      </c>
      <c r="N313" s="211" t="s">
        <v>5328</v>
      </c>
      <c r="O313" s="211" t="s">
        <v>263</v>
      </c>
      <c r="P313" s="211" t="s">
        <v>790</v>
      </c>
      <c r="Q313" s="211" t="s">
        <v>282</v>
      </c>
      <c r="R313" s="211" t="s">
        <v>282</v>
      </c>
      <c r="S313" s="211" t="s">
        <v>282</v>
      </c>
      <c r="T313" s="211">
        <v>197</v>
      </c>
      <c r="U313" s="211" t="s">
        <v>183</v>
      </c>
      <c r="V313" s="211" t="s">
        <v>282</v>
      </c>
      <c r="W313" s="211" t="s">
        <v>12772</v>
      </c>
      <c r="X313" s="211" t="s">
        <v>273</v>
      </c>
      <c r="Y313" s="211" t="s">
        <v>273</v>
      </c>
      <c r="Z313" s="211" t="s">
        <v>10498</v>
      </c>
      <c r="AA313" s="211">
        <v>4</v>
      </c>
      <c r="AB313" s="211" t="s">
        <v>299</v>
      </c>
      <c r="AC313" s="211">
        <v>22.86</v>
      </c>
      <c r="AD313" s="211" t="s">
        <v>273</v>
      </c>
      <c r="AE313" s="211" t="s">
        <v>10512</v>
      </c>
      <c r="AF313" s="211" t="s">
        <v>10364</v>
      </c>
      <c r="AG313" s="211" t="s">
        <v>273</v>
      </c>
      <c r="AH313" s="211" t="s">
        <v>273</v>
      </c>
      <c r="AI313" s="211" t="s">
        <v>273</v>
      </c>
      <c r="AJ313" s="211" t="s">
        <v>273</v>
      </c>
      <c r="AK313" s="211" t="s">
        <v>14418</v>
      </c>
      <c r="AL313" s="211">
        <v>49</v>
      </c>
      <c r="AM313" s="211">
        <v>10</v>
      </c>
      <c r="AN313" s="211" t="s">
        <v>273</v>
      </c>
      <c r="AO313" s="211" t="s">
        <v>273</v>
      </c>
      <c r="AP313" s="211" t="s">
        <v>14820</v>
      </c>
      <c r="AQ313" s="211" t="s">
        <v>10385</v>
      </c>
      <c r="AR313" s="211" t="s">
        <v>22</v>
      </c>
      <c r="AS313" s="211" t="s">
        <v>14675</v>
      </c>
      <c r="AT313" s="211" t="s">
        <v>10390</v>
      </c>
      <c r="AU313" s="211" t="s">
        <v>10400</v>
      </c>
      <c r="AV313" s="211" t="s">
        <v>10390</v>
      </c>
      <c r="AW313" s="211" t="s">
        <v>4788</v>
      </c>
      <c r="AX313" s="211" t="s">
        <v>4788</v>
      </c>
      <c r="AY313" s="211" t="s">
        <v>4788</v>
      </c>
      <c r="AZ313" s="211" t="s">
        <v>10390</v>
      </c>
      <c r="BA313" s="211" t="s">
        <v>10408</v>
      </c>
      <c r="BB313" s="211" t="s">
        <v>10408</v>
      </c>
      <c r="BC313" s="211" t="s">
        <v>248</v>
      </c>
      <c r="BD313" s="211" t="s">
        <v>10390</v>
      </c>
      <c r="BE313" s="211" t="s">
        <v>10387</v>
      </c>
      <c r="BF313" s="211" t="s">
        <v>282</v>
      </c>
      <c r="BG313" s="211" t="s">
        <v>10387</v>
      </c>
      <c r="BH313" s="211" t="s">
        <v>14346</v>
      </c>
      <c r="BI313" s="211" t="s">
        <v>10391</v>
      </c>
      <c r="BJ313" s="211" t="s">
        <v>14819</v>
      </c>
      <c r="BK313" s="211" t="s">
        <v>22</v>
      </c>
      <c r="BL313" s="211">
        <v>1</v>
      </c>
      <c r="BM313" s="211" t="s">
        <v>10391</v>
      </c>
      <c r="BN313" s="211" t="s">
        <v>2786</v>
      </c>
    </row>
    <row r="314" spans="1:83" s="211" customFormat="1" ht="15" customHeight="1" x14ac:dyDescent="0.25">
      <c r="A314" s="211" t="s">
        <v>7502</v>
      </c>
      <c r="B314" s="211" t="s">
        <v>6164</v>
      </c>
      <c r="C314" s="211" t="s">
        <v>14818</v>
      </c>
      <c r="D314" s="211" t="s">
        <v>841</v>
      </c>
      <c r="E314" s="211" t="s">
        <v>10933</v>
      </c>
      <c r="F314" s="211" t="s">
        <v>5328</v>
      </c>
      <c r="G314" s="211" t="s">
        <v>216</v>
      </c>
      <c r="H314" s="211" t="s">
        <v>216</v>
      </c>
      <c r="I314" s="211" t="s">
        <v>282</v>
      </c>
      <c r="J314" s="211" t="s">
        <v>216</v>
      </c>
      <c r="K314" s="211" t="s">
        <v>282</v>
      </c>
      <c r="L314" s="211" t="s">
        <v>216</v>
      </c>
      <c r="M314" s="211" t="s">
        <v>282</v>
      </c>
      <c r="N314" s="211" t="s">
        <v>5328</v>
      </c>
      <c r="O314" s="211" t="s">
        <v>263</v>
      </c>
      <c r="P314" s="211" t="s">
        <v>790</v>
      </c>
      <c r="Q314" s="211" t="s">
        <v>282</v>
      </c>
      <c r="R314" s="211" t="s">
        <v>282</v>
      </c>
      <c r="S314" s="211" t="s">
        <v>282</v>
      </c>
      <c r="T314" s="211">
        <v>189</v>
      </c>
      <c r="U314" s="211" t="s">
        <v>183</v>
      </c>
      <c r="V314" s="211" t="s">
        <v>282</v>
      </c>
      <c r="W314" s="211" t="s">
        <v>12772</v>
      </c>
      <c r="X314" s="211" t="s">
        <v>273</v>
      </c>
      <c r="Y314" s="211" t="s">
        <v>273</v>
      </c>
      <c r="Z314" s="211" t="s">
        <v>10498</v>
      </c>
      <c r="AA314" s="211">
        <v>4</v>
      </c>
      <c r="AB314" s="211" t="s">
        <v>299</v>
      </c>
      <c r="AC314" s="211">
        <v>24.4</v>
      </c>
      <c r="AD314" s="211" t="s">
        <v>273</v>
      </c>
      <c r="AE314" s="211" t="s">
        <v>10512</v>
      </c>
      <c r="AF314" s="211" t="s">
        <v>10364</v>
      </c>
      <c r="AG314" s="211" t="s">
        <v>273</v>
      </c>
      <c r="AH314" s="211" t="s">
        <v>273</v>
      </c>
      <c r="AI314" s="211" t="s">
        <v>273</v>
      </c>
      <c r="AJ314" s="211" t="s">
        <v>273</v>
      </c>
      <c r="AK314" s="211" t="s">
        <v>14418</v>
      </c>
      <c r="AL314" s="211">
        <v>57</v>
      </c>
      <c r="AM314" s="211">
        <v>4</v>
      </c>
      <c r="AN314" s="211" t="s">
        <v>273</v>
      </c>
      <c r="AO314" s="211" t="s">
        <v>273</v>
      </c>
      <c r="AP314" s="211" t="s">
        <v>14821</v>
      </c>
      <c r="AQ314" s="211" t="s">
        <v>10385</v>
      </c>
      <c r="AR314" s="211" t="s">
        <v>22</v>
      </c>
      <c r="AS314" s="211" t="s">
        <v>14675</v>
      </c>
      <c r="AT314" s="211" t="s">
        <v>10390</v>
      </c>
      <c r="AU314" s="211" t="s">
        <v>10400</v>
      </c>
      <c r="AV314" s="211" t="s">
        <v>10390</v>
      </c>
      <c r="AW314" s="211" t="s">
        <v>4788</v>
      </c>
      <c r="AX314" s="211" t="s">
        <v>4788</v>
      </c>
      <c r="AY314" s="211" t="s">
        <v>4788</v>
      </c>
      <c r="AZ314" s="211" t="s">
        <v>10390</v>
      </c>
      <c r="BA314" s="211" t="s">
        <v>10408</v>
      </c>
      <c r="BB314" s="211" t="s">
        <v>10408</v>
      </c>
      <c r="BC314" s="211" t="s">
        <v>248</v>
      </c>
      <c r="BD314" s="211" t="s">
        <v>10390</v>
      </c>
      <c r="BE314" s="211" t="s">
        <v>10387</v>
      </c>
      <c r="BF314" s="211" t="s">
        <v>282</v>
      </c>
      <c r="BG314" s="211" t="s">
        <v>10387</v>
      </c>
      <c r="BH314" s="211" t="s">
        <v>14346</v>
      </c>
      <c r="BI314" s="211" t="s">
        <v>10391</v>
      </c>
      <c r="BJ314" s="211" t="s">
        <v>14819</v>
      </c>
      <c r="BK314" s="211" t="s">
        <v>22</v>
      </c>
      <c r="BL314" s="211">
        <v>1</v>
      </c>
      <c r="BM314" s="211" t="s">
        <v>10391</v>
      </c>
      <c r="BN314" s="211" t="s">
        <v>2786</v>
      </c>
    </row>
    <row r="315" spans="1:83" s="211" customFormat="1" ht="15" customHeight="1" x14ac:dyDescent="0.25">
      <c r="A315" s="211" t="s">
        <v>2787</v>
      </c>
      <c r="B315" s="211" t="s">
        <v>282</v>
      </c>
      <c r="C315" s="211" t="s">
        <v>14420</v>
      </c>
      <c r="D315" s="211" t="s">
        <v>755</v>
      </c>
      <c r="E315" s="211" t="s">
        <v>12994</v>
      </c>
      <c r="F315" s="211" t="s">
        <v>5328</v>
      </c>
      <c r="G315" s="211" t="s">
        <v>216</v>
      </c>
      <c r="H315" s="211" t="s">
        <v>216</v>
      </c>
      <c r="I315" s="211" t="s">
        <v>282</v>
      </c>
      <c r="J315" s="211" t="s">
        <v>216</v>
      </c>
      <c r="K315" s="211" t="s">
        <v>282</v>
      </c>
      <c r="L315" s="211" t="s">
        <v>216</v>
      </c>
      <c r="M315" s="211" t="s">
        <v>282</v>
      </c>
      <c r="N315" s="211" t="s">
        <v>5328</v>
      </c>
      <c r="O315" s="211" t="s">
        <v>256</v>
      </c>
      <c r="P315" s="211" t="s">
        <v>790</v>
      </c>
      <c r="Q315" s="211" t="s">
        <v>282</v>
      </c>
      <c r="R315" s="211" t="s">
        <v>282</v>
      </c>
      <c r="S315" s="211" t="s">
        <v>282</v>
      </c>
      <c r="T315" s="211">
        <v>53</v>
      </c>
      <c r="U315" s="211" t="s">
        <v>183</v>
      </c>
      <c r="V315" s="211" t="s">
        <v>282</v>
      </c>
      <c r="W315" s="211" t="s">
        <v>143</v>
      </c>
      <c r="X315" s="211" t="s">
        <v>10506</v>
      </c>
      <c r="Y315" s="211" t="s">
        <v>893</v>
      </c>
      <c r="Z315" s="211" t="s">
        <v>10498</v>
      </c>
      <c r="AA315" s="211">
        <v>6</v>
      </c>
      <c r="AB315" s="211" t="s">
        <v>299</v>
      </c>
      <c r="AC315" s="211">
        <v>24.86</v>
      </c>
      <c r="AD315" s="211">
        <v>4.49</v>
      </c>
      <c r="AE315" s="211" t="s">
        <v>10512</v>
      </c>
      <c r="AF315" s="211" t="s">
        <v>10364</v>
      </c>
      <c r="AG315" s="211" t="s">
        <v>273</v>
      </c>
      <c r="AH315" s="211" t="s">
        <v>273</v>
      </c>
      <c r="AI315" s="211" t="s">
        <v>273</v>
      </c>
      <c r="AJ315" s="211" t="s">
        <v>273</v>
      </c>
      <c r="AK315" s="211" t="s">
        <v>273</v>
      </c>
      <c r="AL315" s="211" t="s">
        <v>273</v>
      </c>
      <c r="AM315" s="211" t="s">
        <v>273</v>
      </c>
      <c r="AN315" s="211" t="s">
        <v>273</v>
      </c>
      <c r="AO315" s="211" t="s">
        <v>273</v>
      </c>
      <c r="AP315" s="211" t="s">
        <v>14419</v>
      </c>
      <c r="AQ315" s="211" t="s">
        <v>10385</v>
      </c>
      <c r="AR315" s="211" t="s">
        <v>55</v>
      </c>
      <c r="AS315" s="211" t="s">
        <v>273</v>
      </c>
      <c r="AT315" s="211" t="s">
        <v>10390</v>
      </c>
      <c r="AU315" s="211" t="s">
        <v>10400</v>
      </c>
      <c r="AV315" s="211" t="s">
        <v>10390</v>
      </c>
      <c r="AW315" s="211" t="s">
        <v>4788</v>
      </c>
      <c r="AX315" s="211" t="s">
        <v>4788</v>
      </c>
      <c r="AY315" s="211" t="s">
        <v>4788</v>
      </c>
      <c r="AZ315" s="211" t="s">
        <v>10390</v>
      </c>
      <c r="BA315" s="211" t="s">
        <v>10387</v>
      </c>
      <c r="BB315" s="211" t="s">
        <v>10387</v>
      </c>
      <c r="BC315" s="211" t="s">
        <v>10411</v>
      </c>
      <c r="BD315" s="211" t="s">
        <v>4788</v>
      </c>
      <c r="BE315" s="211" t="s">
        <v>10387</v>
      </c>
      <c r="BF315" s="211" t="s">
        <v>282</v>
      </c>
      <c r="BG315" s="211" t="s">
        <v>10387</v>
      </c>
      <c r="BH315" s="211" t="s">
        <v>13919</v>
      </c>
      <c r="BI315" s="211" t="s">
        <v>10391</v>
      </c>
      <c r="BJ315" s="211" t="s">
        <v>273</v>
      </c>
      <c r="BK315" s="211" t="s">
        <v>22</v>
      </c>
      <c r="BL315" s="211">
        <v>1</v>
      </c>
      <c r="BM315" s="211" t="s">
        <v>10391</v>
      </c>
      <c r="BN315" s="211" t="s">
        <v>2788</v>
      </c>
    </row>
    <row r="316" spans="1:83" s="132" customFormat="1" ht="15" customHeight="1" x14ac:dyDescent="0.25">
      <c r="A316" s="132" t="s">
        <v>4668</v>
      </c>
      <c r="B316" s="132" t="s">
        <v>282</v>
      </c>
      <c r="C316" s="132" t="s">
        <v>11597</v>
      </c>
      <c r="D316" s="132" t="s">
        <v>564</v>
      </c>
      <c r="E316" s="211" t="s">
        <v>10933</v>
      </c>
      <c r="F316" s="211" t="s">
        <v>216</v>
      </c>
      <c r="G316" s="160" t="s">
        <v>5328</v>
      </c>
      <c r="H316" s="160" t="s">
        <v>5328</v>
      </c>
      <c r="I316" s="160" t="s">
        <v>5825</v>
      </c>
      <c r="J316" s="160" t="s">
        <v>216</v>
      </c>
      <c r="K316" s="160" t="s">
        <v>282</v>
      </c>
      <c r="L316" s="160" t="s">
        <v>216</v>
      </c>
      <c r="M316" s="160" t="s">
        <v>282</v>
      </c>
      <c r="N316" s="211" t="s">
        <v>5328</v>
      </c>
      <c r="O316" s="132" t="s">
        <v>763</v>
      </c>
      <c r="P316" s="132" t="s">
        <v>673</v>
      </c>
      <c r="Q316" s="132" t="s">
        <v>306</v>
      </c>
      <c r="R316" s="132" t="s">
        <v>282</v>
      </c>
      <c r="S316" s="132" t="s">
        <v>282</v>
      </c>
      <c r="T316" s="181">
        <v>97</v>
      </c>
      <c r="U316" s="211" t="s">
        <v>183</v>
      </c>
      <c r="V316" s="211" t="s">
        <v>282</v>
      </c>
      <c r="W316" s="181" t="s">
        <v>10866</v>
      </c>
      <c r="X316" s="181" t="s">
        <v>273</v>
      </c>
      <c r="Y316" s="181" t="s">
        <v>273</v>
      </c>
      <c r="Z316" s="181" t="s">
        <v>10498</v>
      </c>
      <c r="AA316" s="211">
        <v>12</v>
      </c>
      <c r="AB316" s="211" t="s">
        <v>435</v>
      </c>
      <c r="AC316" s="211">
        <v>31.93</v>
      </c>
      <c r="AD316" s="211">
        <v>9.5500000000000007</v>
      </c>
      <c r="AE316" s="211" t="s">
        <v>10512</v>
      </c>
      <c r="AF316" s="160" t="s">
        <v>10365</v>
      </c>
      <c r="AG316" s="181" t="s">
        <v>273</v>
      </c>
      <c r="AH316" s="181" t="s">
        <v>273</v>
      </c>
      <c r="AI316" s="181" t="s">
        <v>273</v>
      </c>
      <c r="AJ316" s="181" t="s">
        <v>11602</v>
      </c>
      <c r="AK316" s="211" t="s">
        <v>11603</v>
      </c>
      <c r="AL316" s="181">
        <v>54</v>
      </c>
      <c r="AM316" s="181" t="s">
        <v>273</v>
      </c>
      <c r="AN316" s="211" t="s">
        <v>273</v>
      </c>
      <c r="AO316" s="211">
        <v>41</v>
      </c>
      <c r="AP316" s="211" t="s">
        <v>11596</v>
      </c>
      <c r="AQ316" s="181" t="s">
        <v>10379</v>
      </c>
      <c r="AR316" s="188" t="s">
        <v>22</v>
      </c>
      <c r="AS316" s="193" t="s">
        <v>11282</v>
      </c>
      <c r="AT316" s="197" t="s">
        <v>4788</v>
      </c>
      <c r="AU316" s="203" t="s">
        <v>10397</v>
      </c>
      <c r="AV316" s="211" t="s">
        <v>4788</v>
      </c>
      <c r="AW316" s="211" t="s">
        <v>10391</v>
      </c>
      <c r="AX316" s="211" t="s">
        <v>10391</v>
      </c>
      <c r="AY316" s="211" t="s">
        <v>10391</v>
      </c>
      <c r="AZ316" s="211" t="s">
        <v>10390</v>
      </c>
      <c r="BA316" s="211" t="s">
        <v>22</v>
      </c>
      <c r="BB316" s="211" t="s">
        <v>10387</v>
      </c>
      <c r="BC316" s="211" t="s">
        <v>10411</v>
      </c>
      <c r="BD316" s="299" t="s">
        <v>10390</v>
      </c>
      <c r="BE316" s="211" t="s">
        <v>10387</v>
      </c>
      <c r="BF316" s="211" t="s">
        <v>282</v>
      </c>
      <c r="BG316" s="211" t="s">
        <v>10387</v>
      </c>
      <c r="BH316" s="211" t="s">
        <v>11606</v>
      </c>
      <c r="BI316" s="211" t="s">
        <v>10391</v>
      </c>
      <c r="BJ316" s="211" t="s">
        <v>11607</v>
      </c>
      <c r="BK316" s="211" t="s">
        <v>10387</v>
      </c>
      <c r="BL316" s="211" t="s">
        <v>282</v>
      </c>
      <c r="BM316" s="211" t="s">
        <v>4788</v>
      </c>
      <c r="BN316" s="132" t="s">
        <v>4669</v>
      </c>
    </row>
    <row r="317" spans="1:83" s="211" customFormat="1" ht="15" customHeight="1" x14ac:dyDescent="0.25">
      <c r="A317" s="211" t="s">
        <v>8346</v>
      </c>
      <c r="B317" s="211" t="s">
        <v>282</v>
      </c>
      <c r="C317" s="211" t="s">
        <v>15277</v>
      </c>
      <c r="D317" s="211" t="s">
        <v>8347</v>
      </c>
      <c r="E317" s="211" t="s">
        <v>12994</v>
      </c>
      <c r="F317" s="211" t="s">
        <v>5328</v>
      </c>
      <c r="G317" s="211" t="s">
        <v>5328</v>
      </c>
      <c r="H317" s="211" t="s">
        <v>5328</v>
      </c>
      <c r="I317" s="211" t="s">
        <v>5825</v>
      </c>
      <c r="J317" s="211" t="s">
        <v>216</v>
      </c>
      <c r="K317" s="211" t="s">
        <v>282</v>
      </c>
      <c r="L317" s="211" t="s">
        <v>216</v>
      </c>
      <c r="M317" s="211" t="s">
        <v>282</v>
      </c>
      <c r="N317" s="211" t="s">
        <v>5328</v>
      </c>
      <c r="O317" s="211" t="s">
        <v>763</v>
      </c>
      <c r="P317" s="211" t="s">
        <v>673</v>
      </c>
      <c r="Q317" s="211" t="s">
        <v>10937</v>
      </c>
      <c r="R317" s="211" t="s">
        <v>282</v>
      </c>
      <c r="S317" s="211" t="s">
        <v>282</v>
      </c>
      <c r="T317" s="211">
        <v>274</v>
      </c>
      <c r="U317" s="211" t="s">
        <v>183</v>
      </c>
      <c r="V317" s="211" t="s">
        <v>282</v>
      </c>
      <c r="W317" s="211" t="s">
        <v>10866</v>
      </c>
      <c r="X317" s="211" t="s">
        <v>273</v>
      </c>
      <c r="Y317" s="211" t="s">
        <v>395</v>
      </c>
      <c r="Z317" s="211" t="s">
        <v>10498</v>
      </c>
      <c r="AA317" s="211">
        <v>12</v>
      </c>
      <c r="AB317" s="211" t="s">
        <v>435</v>
      </c>
      <c r="AC317" s="211">
        <v>31.73</v>
      </c>
      <c r="AD317" s="211">
        <v>9.18</v>
      </c>
      <c r="AE317" s="211" t="s">
        <v>10512</v>
      </c>
      <c r="AF317" s="211" t="s">
        <v>10365</v>
      </c>
      <c r="AG317" s="211" t="s">
        <v>273</v>
      </c>
      <c r="AH317" s="211" t="s">
        <v>273</v>
      </c>
      <c r="AI317" s="211" t="s">
        <v>273</v>
      </c>
      <c r="AJ317" s="211" t="s">
        <v>15276</v>
      </c>
      <c r="AK317" s="211" t="s">
        <v>12420</v>
      </c>
      <c r="AL317" s="211">
        <v>43</v>
      </c>
      <c r="AM317" s="211" t="s">
        <v>273</v>
      </c>
      <c r="AN317" s="211">
        <v>42</v>
      </c>
      <c r="AO317" s="211" t="s">
        <v>273</v>
      </c>
      <c r="AP317" s="134" t="s">
        <v>15270</v>
      </c>
      <c r="AQ317" s="211" t="s">
        <v>10385</v>
      </c>
      <c r="AR317" s="211" t="s">
        <v>22</v>
      </c>
      <c r="AS317" s="211" t="s">
        <v>11423</v>
      </c>
      <c r="AT317" s="211" t="s">
        <v>10390</v>
      </c>
      <c r="AU317" s="211" t="s">
        <v>10400</v>
      </c>
      <c r="AV317" s="211" t="s">
        <v>10390</v>
      </c>
      <c r="AW317" s="211" t="s">
        <v>10391</v>
      </c>
      <c r="AX317" s="211" t="s">
        <v>10391</v>
      </c>
      <c r="AY317" s="211" t="s">
        <v>10391</v>
      </c>
      <c r="AZ317" s="211" t="s">
        <v>4788</v>
      </c>
      <c r="BA317" s="211" t="s">
        <v>10408</v>
      </c>
      <c r="BB317" s="211" t="s">
        <v>10408</v>
      </c>
      <c r="BC317" s="211" t="s">
        <v>248</v>
      </c>
      <c r="BD317" s="211" t="s">
        <v>10390</v>
      </c>
      <c r="BE317" s="211" t="s">
        <v>22</v>
      </c>
      <c r="BF317" s="211" t="s">
        <v>15269</v>
      </c>
      <c r="BG317" s="211" t="s">
        <v>10387</v>
      </c>
      <c r="BH317" s="211" t="s">
        <v>10573</v>
      </c>
      <c r="BI317" s="211" t="s">
        <v>10391</v>
      </c>
      <c r="BJ317" s="211" t="s">
        <v>15281</v>
      </c>
      <c r="BK317" s="211" t="s">
        <v>10387</v>
      </c>
      <c r="BL317" s="211" t="s">
        <v>282</v>
      </c>
      <c r="BM317" s="211" t="s">
        <v>4788</v>
      </c>
      <c r="BN317" s="211" t="s">
        <v>8348</v>
      </c>
      <c r="BO317" s="211" t="s">
        <v>8349</v>
      </c>
    </row>
    <row r="318" spans="1:83" ht="15" customHeight="1" x14ac:dyDescent="0.25">
      <c r="A318" s="68" t="s">
        <v>442</v>
      </c>
      <c r="B318" s="68" t="s">
        <v>1084</v>
      </c>
      <c r="C318" s="68" t="s">
        <v>11612</v>
      </c>
      <c r="D318" s="68" t="s">
        <v>443</v>
      </c>
      <c r="E318" s="211" t="s">
        <v>10933</v>
      </c>
      <c r="F318" s="211" t="s">
        <v>216</v>
      </c>
      <c r="G318" s="160" t="s">
        <v>216</v>
      </c>
      <c r="H318" s="160" t="s">
        <v>216</v>
      </c>
      <c r="I318" s="160" t="s">
        <v>282</v>
      </c>
      <c r="J318" s="160" t="s">
        <v>216</v>
      </c>
      <c r="K318" s="160" t="s">
        <v>282</v>
      </c>
      <c r="L318" s="160" t="s">
        <v>216</v>
      </c>
      <c r="M318" s="160" t="s">
        <v>282</v>
      </c>
      <c r="N318" s="211" t="s">
        <v>5328</v>
      </c>
      <c r="O318" s="68" t="s">
        <v>246</v>
      </c>
      <c r="P318" s="68" t="s">
        <v>263</v>
      </c>
      <c r="Q318" s="68" t="s">
        <v>282</v>
      </c>
      <c r="R318" s="69" t="s">
        <v>282</v>
      </c>
      <c r="S318" s="69" t="s">
        <v>282</v>
      </c>
      <c r="T318" s="180">
        <v>42</v>
      </c>
      <c r="U318" s="209" t="s">
        <v>183</v>
      </c>
      <c r="V318" s="209" t="s">
        <v>282</v>
      </c>
      <c r="W318" s="180" t="s">
        <v>10547</v>
      </c>
      <c r="X318" s="180" t="s">
        <v>10506</v>
      </c>
      <c r="Y318" s="180" t="s">
        <v>273</v>
      </c>
      <c r="Z318" s="180" t="s">
        <v>10498</v>
      </c>
      <c r="AA318" s="209">
        <v>6</v>
      </c>
      <c r="AB318" s="209" t="s">
        <v>273</v>
      </c>
      <c r="AC318" s="209" t="s">
        <v>273</v>
      </c>
      <c r="AD318" s="209" t="s">
        <v>273</v>
      </c>
      <c r="AE318" s="209" t="s">
        <v>10512</v>
      </c>
      <c r="AF318" s="144" t="s">
        <v>10364</v>
      </c>
      <c r="AG318" s="180" t="s">
        <v>273</v>
      </c>
      <c r="AH318" s="180" t="s">
        <v>273</v>
      </c>
      <c r="AI318" s="180" t="s">
        <v>273</v>
      </c>
      <c r="AJ318" s="180" t="s">
        <v>273</v>
      </c>
      <c r="AK318" s="209" t="s">
        <v>11613</v>
      </c>
      <c r="AL318" s="180" t="s">
        <v>273</v>
      </c>
      <c r="AM318" s="180" t="s">
        <v>273</v>
      </c>
      <c r="AN318" s="209" t="s">
        <v>273</v>
      </c>
      <c r="AO318" s="209" t="s">
        <v>273</v>
      </c>
      <c r="AP318" s="209" t="s">
        <v>11611</v>
      </c>
      <c r="AQ318" s="180" t="s">
        <v>10385</v>
      </c>
      <c r="AR318" s="186" t="s">
        <v>22</v>
      </c>
      <c r="AS318" s="191" t="s">
        <v>11423</v>
      </c>
      <c r="AT318" s="196" t="s">
        <v>10390</v>
      </c>
      <c r="AU318" s="201" t="s">
        <v>10400</v>
      </c>
      <c r="AV318" s="209" t="s">
        <v>10390</v>
      </c>
      <c r="AW318" s="209" t="s">
        <v>4788</v>
      </c>
      <c r="AX318" s="209" t="s">
        <v>4788</v>
      </c>
      <c r="AY318" s="209" t="s">
        <v>4788</v>
      </c>
      <c r="AZ318" s="209" t="s">
        <v>10390</v>
      </c>
      <c r="BA318" s="209" t="s">
        <v>10387</v>
      </c>
      <c r="BB318" s="209" t="s">
        <v>10387</v>
      </c>
      <c r="BC318" s="209" t="s">
        <v>248</v>
      </c>
      <c r="BD318" s="209" t="s">
        <v>4788</v>
      </c>
      <c r="BE318" s="209" t="s">
        <v>10387</v>
      </c>
      <c r="BF318" s="209" t="s">
        <v>282</v>
      </c>
      <c r="BG318" s="209" t="s">
        <v>10387</v>
      </c>
      <c r="BH318" s="209" t="s">
        <v>11617</v>
      </c>
      <c r="BI318" s="209" t="s">
        <v>10391</v>
      </c>
      <c r="BJ318" s="209" t="s">
        <v>11618</v>
      </c>
      <c r="BK318" s="209" t="s">
        <v>22</v>
      </c>
      <c r="BL318" s="209">
        <v>1</v>
      </c>
      <c r="BM318" s="209" t="s">
        <v>10391</v>
      </c>
      <c r="BN318" s="69" t="s">
        <v>1085</v>
      </c>
      <c r="BU318" s="68"/>
      <c r="BV318" s="68"/>
      <c r="BW318" s="68"/>
      <c r="BX318" s="68"/>
      <c r="BY318" s="68"/>
      <c r="BZ318" s="68"/>
      <c r="CA318" s="68"/>
      <c r="CB318" s="68"/>
      <c r="CC318" s="68"/>
      <c r="CD318" s="68"/>
      <c r="CE318" s="68"/>
    </row>
    <row r="319" spans="1:83" s="211" customFormat="1" ht="15" customHeight="1" x14ac:dyDescent="0.25">
      <c r="A319" s="211" t="s">
        <v>7177</v>
      </c>
      <c r="B319" s="211" t="s">
        <v>282</v>
      </c>
      <c r="C319" s="211" t="s">
        <v>14421</v>
      </c>
      <c r="D319" s="211" t="s">
        <v>755</v>
      </c>
      <c r="E319" s="211" t="s">
        <v>10933</v>
      </c>
      <c r="F319" s="211" t="s">
        <v>5328</v>
      </c>
      <c r="G319" s="211" t="s">
        <v>216</v>
      </c>
      <c r="H319" s="211" t="s">
        <v>216</v>
      </c>
      <c r="I319" s="211" t="s">
        <v>282</v>
      </c>
      <c r="J319" s="211" t="s">
        <v>216</v>
      </c>
      <c r="K319" s="211" t="s">
        <v>282</v>
      </c>
      <c r="L319" s="211" t="s">
        <v>216</v>
      </c>
      <c r="M319" s="211" t="s">
        <v>282</v>
      </c>
      <c r="N319" s="211" t="s">
        <v>5328</v>
      </c>
      <c r="O319" s="211" t="s">
        <v>256</v>
      </c>
      <c r="P319" s="211" t="s">
        <v>790</v>
      </c>
      <c r="Q319" s="211" t="s">
        <v>282</v>
      </c>
      <c r="R319" s="211" t="s">
        <v>282</v>
      </c>
      <c r="S319" s="211" t="s">
        <v>282</v>
      </c>
      <c r="T319" s="211">
        <v>309</v>
      </c>
      <c r="U319" s="211" t="s">
        <v>183</v>
      </c>
      <c r="V319" s="211" t="s">
        <v>282</v>
      </c>
      <c r="W319" s="211" t="s">
        <v>143</v>
      </c>
      <c r="X319" s="211" t="s">
        <v>10506</v>
      </c>
      <c r="Y319" s="211" t="s">
        <v>395</v>
      </c>
      <c r="Z319" s="211" t="s">
        <v>10498</v>
      </c>
      <c r="AA319" s="211">
        <v>8</v>
      </c>
      <c r="AB319" s="211" t="s">
        <v>299</v>
      </c>
      <c r="AC319" s="211">
        <v>27.6</v>
      </c>
      <c r="AD319" s="211" t="s">
        <v>273</v>
      </c>
      <c r="AE319" s="211" t="s">
        <v>10512</v>
      </c>
      <c r="AF319" s="211" t="s">
        <v>10364</v>
      </c>
      <c r="AG319" s="211" t="s">
        <v>273</v>
      </c>
      <c r="AH319" s="211" t="s">
        <v>273</v>
      </c>
      <c r="AI319" s="211" t="s">
        <v>273</v>
      </c>
      <c r="AJ319" s="211" t="s">
        <v>273</v>
      </c>
      <c r="AK319" s="211" t="s">
        <v>14422</v>
      </c>
      <c r="AL319" s="211">
        <v>64</v>
      </c>
      <c r="AM319" s="211">
        <v>26</v>
      </c>
      <c r="AN319" s="211" t="s">
        <v>273</v>
      </c>
      <c r="AO319" s="211" t="s">
        <v>273</v>
      </c>
      <c r="AP319" s="211" t="s">
        <v>13457</v>
      </c>
      <c r="AQ319" s="211" t="s">
        <v>10385</v>
      </c>
      <c r="AR319" s="211" t="s">
        <v>55</v>
      </c>
      <c r="AS319" s="211" t="s">
        <v>273</v>
      </c>
      <c r="AT319" s="211" t="s">
        <v>10390</v>
      </c>
      <c r="AU319" s="211" t="s">
        <v>10400</v>
      </c>
      <c r="AV319" s="211" t="s">
        <v>10390</v>
      </c>
      <c r="AW319" s="211" t="s">
        <v>4788</v>
      </c>
      <c r="AX319" s="211" t="s">
        <v>4788</v>
      </c>
      <c r="AY319" s="211" t="s">
        <v>4788</v>
      </c>
      <c r="AZ319" s="211" t="s">
        <v>10390</v>
      </c>
      <c r="BA319" s="211" t="s">
        <v>22</v>
      </c>
      <c r="BB319" s="211" t="s">
        <v>10387</v>
      </c>
      <c r="BC319" s="211" t="s">
        <v>248</v>
      </c>
      <c r="BD319" s="211" t="s">
        <v>4788</v>
      </c>
      <c r="BE319" s="211" t="s">
        <v>22</v>
      </c>
      <c r="BF319" s="211" t="s">
        <v>14423</v>
      </c>
      <c r="BG319" s="211" t="s">
        <v>10387</v>
      </c>
      <c r="BH319" s="211" t="s">
        <v>14211</v>
      </c>
      <c r="BI319" s="211" t="s">
        <v>10391</v>
      </c>
      <c r="BJ319" s="211" t="s">
        <v>273</v>
      </c>
      <c r="BK319" s="211" t="s">
        <v>10387</v>
      </c>
      <c r="BL319" s="211" t="s">
        <v>282</v>
      </c>
      <c r="BM319" s="211" t="s">
        <v>10390</v>
      </c>
      <c r="BN319" s="211" t="s">
        <v>7178</v>
      </c>
    </row>
    <row r="320" spans="1:83" s="211" customFormat="1" ht="15" customHeight="1" x14ac:dyDescent="0.25">
      <c r="A320" s="211" t="s">
        <v>7179</v>
      </c>
      <c r="B320" s="211" t="s">
        <v>282</v>
      </c>
      <c r="C320" s="211" t="s">
        <v>14424</v>
      </c>
      <c r="D320" s="211" t="s">
        <v>755</v>
      </c>
      <c r="E320" s="211" t="s">
        <v>10933</v>
      </c>
      <c r="F320" s="211" t="s">
        <v>5328</v>
      </c>
      <c r="G320" s="211" t="s">
        <v>216</v>
      </c>
      <c r="H320" s="211" t="s">
        <v>216</v>
      </c>
      <c r="I320" s="211" t="s">
        <v>282</v>
      </c>
      <c r="J320" s="211" t="s">
        <v>216</v>
      </c>
      <c r="K320" s="211" t="s">
        <v>282</v>
      </c>
      <c r="L320" s="211" t="s">
        <v>216</v>
      </c>
      <c r="M320" s="211" t="s">
        <v>282</v>
      </c>
      <c r="N320" s="211" t="s">
        <v>5328</v>
      </c>
      <c r="O320" s="211" t="s">
        <v>256</v>
      </c>
      <c r="P320" s="211" t="s">
        <v>790</v>
      </c>
      <c r="Q320" s="211" t="s">
        <v>282</v>
      </c>
      <c r="R320" s="211" t="s">
        <v>282</v>
      </c>
      <c r="S320" s="211" t="s">
        <v>282</v>
      </c>
      <c r="T320" s="211">
        <v>288</v>
      </c>
      <c r="U320" s="211" t="s">
        <v>183</v>
      </c>
      <c r="V320" s="211" t="s">
        <v>282</v>
      </c>
      <c r="W320" s="211" t="s">
        <v>143</v>
      </c>
      <c r="X320" s="211" t="s">
        <v>10506</v>
      </c>
      <c r="Y320" s="211" t="s">
        <v>395</v>
      </c>
      <c r="Z320" s="211" t="s">
        <v>10498</v>
      </c>
      <c r="AA320" s="211">
        <v>8</v>
      </c>
      <c r="AB320" s="211" t="s">
        <v>299</v>
      </c>
      <c r="AC320" s="211">
        <v>27.45</v>
      </c>
      <c r="AD320" s="211" t="s">
        <v>273</v>
      </c>
      <c r="AE320" s="211" t="s">
        <v>10512</v>
      </c>
      <c r="AF320" s="211" t="s">
        <v>10364</v>
      </c>
      <c r="AG320" s="211" t="s">
        <v>273</v>
      </c>
      <c r="AH320" s="211" t="s">
        <v>273</v>
      </c>
      <c r="AI320" s="211" t="s">
        <v>273</v>
      </c>
      <c r="AJ320" s="211" t="s">
        <v>273</v>
      </c>
      <c r="AK320" s="211" t="s">
        <v>14425</v>
      </c>
      <c r="AL320" s="211">
        <v>75</v>
      </c>
      <c r="AM320" s="211">
        <v>25</v>
      </c>
      <c r="AN320" s="211" t="s">
        <v>273</v>
      </c>
      <c r="AO320" s="211" t="s">
        <v>273</v>
      </c>
      <c r="AP320" s="211" t="s">
        <v>13457</v>
      </c>
      <c r="AQ320" s="211" t="s">
        <v>10385</v>
      </c>
      <c r="AR320" s="211" t="s">
        <v>55</v>
      </c>
      <c r="AS320" s="211" t="s">
        <v>273</v>
      </c>
      <c r="AT320" s="211" t="s">
        <v>10390</v>
      </c>
      <c r="AU320" s="211" t="s">
        <v>10400</v>
      </c>
      <c r="AV320" s="211" t="s">
        <v>10390</v>
      </c>
      <c r="AW320" s="211" t="s">
        <v>4788</v>
      </c>
      <c r="AX320" s="211" t="s">
        <v>4788</v>
      </c>
      <c r="AY320" s="211" t="s">
        <v>4788</v>
      </c>
      <c r="AZ320" s="211" t="s">
        <v>10390</v>
      </c>
      <c r="BA320" s="211" t="s">
        <v>22</v>
      </c>
      <c r="BB320" s="211" t="s">
        <v>10387</v>
      </c>
      <c r="BC320" s="211" t="s">
        <v>248</v>
      </c>
      <c r="BD320" s="211" t="s">
        <v>4788</v>
      </c>
      <c r="BE320" s="211" t="s">
        <v>22</v>
      </c>
      <c r="BF320" s="211" t="s">
        <v>14426</v>
      </c>
      <c r="BG320" s="211" t="s">
        <v>10387</v>
      </c>
      <c r="BH320" s="211" t="s">
        <v>14211</v>
      </c>
      <c r="BI320" s="211" t="s">
        <v>10391</v>
      </c>
      <c r="BJ320" s="211" t="s">
        <v>273</v>
      </c>
      <c r="BK320" s="211" t="s">
        <v>10387</v>
      </c>
      <c r="BL320" s="211" t="s">
        <v>282</v>
      </c>
      <c r="BM320" s="211" t="s">
        <v>10390</v>
      </c>
      <c r="BN320" s="211" t="s">
        <v>7178</v>
      </c>
    </row>
    <row r="321" spans="1:72" s="211" customFormat="1" ht="15" customHeight="1" x14ac:dyDescent="0.25">
      <c r="A321" s="211" t="s">
        <v>7180</v>
      </c>
      <c r="B321" s="211" t="s">
        <v>282</v>
      </c>
      <c r="C321" s="211" t="s">
        <v>14427</v>
      </c>
      <c r="D321" s="211" t="s">
        <v>755</v>
      </c>
      <c r="E321" s="211" t="s">
        <v>10933</v>
      </c>
      <c r="F321" s="211" t="s">
        <v>5328</v>
      </c>
      <c r="G321" s="211" t="s">
        <v>216</v>
      </c>
      <c r="H321" s="211" t="s">
        <v>216</v>
      </c>
      <c r="I321" s="211" t="s">
        <v>282</v>
      </c>
      <c r="J321" s="211" t="s">
        <v>216</v>
      </c>
      <c r="K321" s="211" t="s">
        <v>282</v>
      </c>
      <c r="L321" s="211" t="s">
        <v>216</v>
      </c>
      <c r="M321" s="211" t="s">
        <v>282</v>
      </c>
      <c r="N321" s="211" t="s">
        <v>5328</v>
      </c>
      <c r="O321" s="211" t="s">
        <v>256</v>
      </c>
      <c r="P321" s="211" t="s">
        <v>790</v>
      </c>
      <c r="Q321" s="211" t="s">
        <v>282</v>
      </c>
      <c r="R321" s="211" t="s">
        <v>282</v>
      </c>
      <c r="S321" s="211" t="s">
        <v>282</v>
      </c>
      <c r="T321" s="211">
        <v>325</v>
      </c>
      <c r="U321" s="211" t="s">
        <v>183</v>
      </c>
      <c r="V321" s="211" t="s">
        <v>282</v>
      </c>
      <c r="W321" s="211" t="s">
        <v>13460</v>
      </c>
      <c r="X321" s="211" t="s">
        <v>10506</v>
      </c>
      <c r="Y321" s="211" t="s">
        <v>395</v>
      </c>
      <c r="Z321" s="211" t="s">
        <v>10498</v>
      </c>
      <c r="AA321" s="211">
        <v>8</v>
      </c>
      <c r="AB321" s="211" t="s">
        <v>299</v>
      </c>
      <c r="AC321" s="211">
        <v>28.3</v>
      </c>
      <c r="AD321" s="211" t="s">
        <v>282</v>
      </c>
      <c r="AE321" s="211" t="s">
        <v>10512</v>
      </c>
      <c r="AF321" s="211" t="s">
        <v>10364</v>
      </c>
      <c r="AG321" s="211" t="s">
        <v>273</v>
      </c>
      <c r="AH321" s="211" t="s">
        <v>273</v>
      </c>
      <c r="AI321" s="211" t="s">
        <v>273</v>
      </c>
      <c r="AJ321" s="211" t="s">
        <v>273</v>
      </c>
      <c r="AK321" s="211" t="s">
        <v>13672</v>
      </c>
      <c r="AL321" s="211">
        <v>67</v>
      </c>
      <c r="AM321" s="211">
        <v>43</v>
      </c>
      <c r="AN321" s="211" t="s">
        <v>273</v>
      </c>
      <c r="AO321" s="211" t="s">
        <v>273</v>
      </c>
      <c r="AP321" s="211" t="s">
        <v>13457</v>
      </c>
      <c r="AQ321" s="211" t="s">
        <v>10385</v>
      </c>
      <c r="AR321" s="211" t="s">
        <v>55</v>
      </c>
      <c r="AS321" s="211" t="s">
        <v>273</v>
      </c>
      <c r="AT321" s="211" t="s">
        <v>10390</v>
      </c>
      <c r="AU321" s="211" t="s">
        <v>10400</v>
      </c>
      <c r="AV321" s="211" t="s">
        <v>10390</v>
      </c>
      <c r="AW321" s="211" t="s">
        <v>4788</v>
      </c>
      <c r="AX321" s="211" t="s">
        <v>4788</v>
      </c>
      <c r="AY321" s="211" t="s">
        <v>4788</v>
      </c>
      <c r="AZ321" s="211" t="s">
        <v>10390</v>
      </c>
      <c r="BA321" s="211" t="s">
        <v>22</v>
      </c>
      <c r="BB321" s="211" t="s">
        <v>10387</v>
      </c>
      <c r="BC321" s="211" t="s">
        <v>10412</v>
      </c>
      <c r="BD321" s="211" t="s">
        <v>4788</v>
      </c>
      <c r="BE321" s="211" t="s">
        <v>22</v>
      </c>
      <c r="BF321" s="211" t="s">
        <v>14429</v>
      </c>
      <c r="BG321" s="211" t="s">
        <v>22</v>
      </c>
      <c r="BH321" s="211" t="s">
        <v>282</v>
      </c>
      <c r="BI321" s="211" t="s">
        <v>4788</v>
      </c>
      <c r="BJ321" s="211" t="s">
        <v>14428</v>
      </c>
      <c r="BK321" s="211" t="s">
        <v>10387</v>
      </c>
      <c r="BL321" s="211" t="s">
        <v>282</v>
      </c>
      <c r="BM321" s="211" t="s">
        <v>10391</v>
      </c>
      <c r="BN321" s="211" t="s">
        <v>7178</v>
      </c>
    </row>
    <row r="322" spans="1:72" ht="15" hidden="1" customHeight="1" x14ac:dyDescent="0.25">
      <c r="A322" s="211" t="s">
        <v>14498</v>
      </c>
      <c r="B322" s="68" t="s">
        <v>1086</v>
      </c>
      <c r="C322" s="68" t="s">
        <v>17979</v>
      </c>
      <c r="D322" s="68" t="s">
        <v>841</v>
      </c>
      <c r="E322" s="211" t="s">
        <v>10933</v>
      </c>
      <c r="F322" s="211" t="s">
        <v>216</v>
      </c>
      <c r="G322" s="160" t="s">
        <v>5328</v>
      </c>
      <c r="H322" s="160" t="s">
        <v>5328</v>
      </c>
      <c r="I322" s="160">
        <v>4</v>
      </c>
      <c r="J322" s="160" t="s">
        <v>5328</v>
      </c>
      <c r="K322" s="160" t="s">
        <v>5826</v>
      </c>
      <c r="L322" s="160" t="s">
        <v>5328</v>
      </c>
      <c r="M322" s="160" t="s">
        <v>5827</v>
      </c>
      <c r="N322" s="211" t="s">
        <v>5328</v>
      </c>
      <c r="O322" s="68" t="s">
        <v>4798</v>
      </c>
      <c r="P322" s="68" t="s">
        <v>310</v>
      </c>
      <c r="Q322" s="120" t="s">
        <v>310</v>
      </c>
      <c r="R322" s="69" t="s">
        <v>282</v>
      </c>
      <c r="S322" s="69" t="s">
        <v>282</v>
      </c>
      <c r="T322" s="180">
        <v>247</v>
      </c>
      <c r="U322" s="209" t="s">
        <v>183</v>
      </c>
      <c r="V322" s="209" t="s">
        <v>11619</v>
      </c>
      <c r="W322" s="180" t="s">
        <v>283</v>
      </c>
      <c r="X322" s="180" t="s">
        <v>25</v>
      </c>
      <c r="Y322" s="180" t="s">
        <v>395</v>
      </c>
      <c r="Z322" s="180" t="s">
        <v>10498</v>
      </c>
      <c r="AA322" s="209">
        <v>8</v>
      </c>
      <c r="AB322" s="209" t="s">
        <v>221</v>
      </c>
      <c r="AC322" s="209">
        <v>9.7899999999999991</v>
      </c>
      <c r="AD322" s="209">
        <v>3.92</v>
      </c>
      <c r="AE322" s="209" t="s">
        <v>10499</v>
      </c>
      <c r="AF322" s="144" t="s">
        <v>10365</v>
      </c>
      <c r="AG322" s="180" t="s">
        <v>273</v>
      </c>
      <c r="AH322" s="180" t="s">
        <v>273</v>
      </c>
      <c r="AI322" s="180" t="s">
        <v>273</v>
      </c>
      <c r="AJ322" s="180" t="s">
        <v>11627</v>
      </c>
      <c r="AK322" s="209" t="s">
        <v>11628</v>
      </c>
      <c r="AL322" s="180">
        <v>70</v>
      </c>
      <c r="AM322" s="180">
        <v>2</v>
      </c>
      <c r="AN322" s="209">
        <v>70</v>
      </c>
      <c r="AO322" s="209">
        <v>55</v>
      </c>
      <c r="AP322" s="209" t="s">
        <v>11620</v>
      </c>
      <c r="AQ322" s="180" t="s">
        <v>10382</v>
      </c>
      <c r="AR322" s="186" t="s">
        <v>22</v>
      </c>
      <c r="AS322" s="191" t="s">
        <v>11626</v>
      </c>
      <c r="AT322" s="196" t="s">
        <v>4788</v>
      </c>
      <c r="AU322" s="201" t="s">
        <v>10394</v>
      </c>
      <c r="AV322" s="209" t="s">
        <v>4788</v>
      </c>
      <c r="AW322" s="209" t="s">
        <v>10391</v>
      </c>
      <c r="AX322" s="209" t="s">
        <v>10391</v>
      </c>
      <c r="AY322" s="209" t="s">
        <v>10391</v>
      </c>
      <c r="AZ322" s="209" t="s">
        <v>10390</v>
      </c>
      <c r="BA322" s="209" t="s">
        <v>10387</v>
      </c>
      <c r="BB322" s="209" t="s">
        <v>22</v>
      </c>
      <c r="BC322" s="209" t="s">
        <v>10411</v>
      </c>
      <c r="BD322" s="209" t="s">
        <v>10391</v>
      </c>
      <c r="BE322" s="209" t="s">
        <v>10387</v>
      </c>
      <c r="BF322" s="209" t="s">
        <v>282</v>
      </c>
      <c r="BG322" s="209" t="s">
        <v>22</v>
      </c>
      <c r="BH322" s="209" t="s">
        <v>282</v>
      </c>
      <c r="BI322" s="209" t="s">
        <v>10390</v>
      </c>
      <c r="BJ322" s="209" t="s">
        <v>11633</v>
      </c>
      <c r="BK322" s="209" t="s">
        <v>10387</v>
      </c>
      <c r="BL322" s="209" t="s">
        <v>282</v>
      </c>
      <c r="BM322" s="209" t="s">
        <v>4788</v>
      </c>
      <c r="BN322" s="211" t="s">
        <v>5175</v>
      </c>
      <c r="BO322" s="69" t="s">
        <v>1087</v>
      </c>
    </row>
    <row r="323" spans="1:72" s="211" customFormat="1" ht="15" customHeight="1" x14ac:dyDescent="0.25">
      <c r="A323" s="211" t="s">
        <v>7509</v>
      </c>
      <c r="B323" s="211" t="s">
        <v>282</v>
      </c>
      <c r="C323" s="211" t="s">
        <v>17980</v>
      </c>
      <c r="D323" s="211" t="s">
        <v>8944</v>
      </c>
      <c r="E323" s="211" t="s">
        <v>10933</v>
      </c>
      <c r="F323" s="211" t="s">
        <v>5328</v>
      </c>
      <c r="G323" s="211" t="s">
        <v>216</v>
      </c>
      <c r="H323" s="211" t="s">
        <v>216</v>
      </c>
      <c r="I323" s="211" t="s">
        <v>282</v>
      </c>
      <c r="J323" s="211" t="s">
        <v>216</v>
      </c>
      <c r="K323" s="211" t="s">
        <v>282</v>
      </c>
      <c r="L323" s="211" t="s">
        <v>216</v>
      </c>
      <c r="M323" s="211" t="s">
        <v>282</v>
      </c>
      <c r="N323" s="211" t="s">
        <v>216</v>
      </c>
      <c r="O323" s="211" t="s">
        <v>261</v>
      </c>
      <c r="P323" s="211" t="s">
        <v>246</v>
      </c>
      <c r="Q323" s="211" t="s">
        <v>282</v>
      </c>
      <c r="R323" s="211" t="s">
        <v>282</v>
      </c>
      <c r="S323" s="211" t="s">
        <v>282</v>
      </c>
      <c r="T323" s="211">
        <v>205</v>
      </c>
      <c r="U323" s="211" t="s">
        <v>183</v>
      </c>
      <c r="V323" s="211" t="s">
        <v>282</v>
      </c>
      <c r="W323" s="211" t="s">
        <v>143</v>
      </c>
      <c r="X323" s="211" t="s">
        <v>10506</v>
      </c>
      <c r="Y323" s="211" t="s">
        <v>395</v>
      </c>
      <c r="Z323" s="211" t="s">
        <v>10498</v>
      </c>
      <c r="AA323" s="211">
        <v>8</v>
      </c>
      <c r="AB323" s="211" t="s">
        <v>299</v>
      </c>
      <c r="AC323" s="211">
        <v>26.2</v>
      </c>
      <c r="AD323" s="211" t="s">
        <v>273</v>
      </c>
      <c r="AE323" s="211" t="s">
        <v>10512</v>
      </c>
      <c r="AF323" s="211" t="s">
        <v>10364</v>
      </c>
      <c r="AG323" s="211" t="s">
        <v>273</v>
      </c>
      <c r="AH323" s="211" t="s">
        <v>273</v>
      </c>
      <c r="AI323" s="211" t="s">
        <v>273</v>
      </c>
      <c r="AJ323" s="211" t="s">
        <v>273</v>
      </c>
      <c r="AK323" s="211" t="s">
        <v>14430</v>
      </c>
      <c r="AL323" s="211" t="s">
        <v>273</v>
      </c>
      <c r="AM323" s="211" t="s">
        <v>273</v>
      </c>
      <c r="AN323" s="211" t="s">
        <v>273</v>
      </c>
      <c r="AO323" s="211" t="s">
        <v>273</v>
      </c>
      <c r="AP323" s="211" t="s">
        <v>13457</v>
      </c>
      <c r="AQ323" s="211" t="s">
        <v>10385</v>
      </c>
      <c r="AR323" s="211" t="s">
        <v>55</v>
      </c>
      <c r="AS323" s="211" t="s">
        <v>13459</v>
      </c>
      <c r="AT323" s="211" t="s">
        <v>10390</v>
      </c>
      <c r="AU323" s="211" t="s">
        <v>10400</v>
      </c>
      <c r="AV323" s="211" t="s">
        <v>10390</v>
      </c>
      <c r="AW323" s="211" t="s">
        <v>4788</v>
      </c>
      <c r="AX323" s="211" t="s">
        <v>4788</v>
      </c>
      <c r="AY323" s="211" t="s">
        <v>4788</v>
      </c>
      <c r="AZ323" s="211" t="s">
        <v>10390</v>
      </c>
      <c r="BA323" s="211" t="s">
        <v>22</v>
      </c>
      <c r="BB323" s="211" t="s">
        <v>10387</v>
      </c>
      <c r="BC323" s="211" t="s">
        <v>10412</v>
      </c>
      <c r="BD323" s="211" t="s">
        <v>4788</v>
      </c>
      <c r="BE323" s="211" t="s">
        <v>10387</v>
      </c>
      <c r="BF323" s="211" t="s">
        <v>282</v>
      </c>
      <c r="BG323" s="211" t="s">
        <v>22</v>
      </c>
      <c r="BH323" s="211" t="s">
        <v>13459</v>
      </c>
      <c r="BI323" s="211" t="s">
        <v>4788</v>
      </c>
      <c r="BJ323" s="211" t="s">
        <v>12885</v>
      </c>
      <c r="BK323" s="211" t="s">
        <v>55</v>
      </c>
      <c r="BL323" s="211" t="s">
        <v>282</v>
      </c>
      <c r="BM323" s="211" t="s">
        <v>10391</v>
      </c>
      <c r="BN323" s="211" t="s">
        <v>7510</v>
      </c>
    </row>
    <row r="324" spans="1:72" ht="15" customHeight="1" x14ac:dyDescent="0.25">
      <c r="A324" s="68" t="s">
        <v>831</v>
      </c>
      <c r="B324" s="68" t="s">
        <v>282</v>
      </c>
      <c r="C324" s="68" t="s">
        <v>11643</v>
      </c>
      <c r="D324" s="68" t="s">
        <v>755</v>
      </c>
      <c r="E324" s="211" t="s">
        <v>10933</v>
      </c>
      <c r="F324" s="211" t="s">
        <v>216</v>
      </c>
      <c r="G324" s="160" t="s">
        <v>216</v>
      </c>
      <c r="H324" s="160" t="s">
        <v>216</v>
      </c>
      <c r="I324" s="160" t="s">
        <v>282</v>
      </c>
      <c r="J324" s="160" t="s">
        <v>216</v>
      </c>
      <c r="K324" s="160" t="s">
        <v>282</v>
      </c>
      <c r="L324" s="160" t="s">
        <v>216</v>
      </c>
      <c r="M324" s="160" t="s">
        <v>282</v>
      </c>
      <c r="N324" s="211" t="s">
        <v>5328</v>
      </c>
      <c r="O324" s="68" t="s">
        <v>10667</v>
      </c>
      <c r="P324" s="68" t="s">
        <v>258</v>
      </c>
      <c r="Q324" s="68" t="s">
        <v>282</v>
      </c>
      <c r="R324" s="69" t="s">
        <v>282</v>
      </c>
      <c r="S324" s="69" t="s">
        <v>282</v>
      </c>
      <c r="T324" s="180">
        <v>31</v>
      </c>
      <c r="U324" s="209" t="s">
        <v>183</v>
      </c>
      <c r="V324" s="209" t="s">
        <v>282</v>
      </c>
      <c r="W324" s="180" t="s">
        <v>10547</v>
      </c>
      <c r="X324" s="180" t="s">
        <v>10506</v>
      </c>
      <c r="Y324" s="180" t="s">
        <v>395</v>
      </c>
      <c r="Z324" s="180" t="s">
        <v>10498</v>
      </c>
      <c r="AA324" s="209">
        <v>16</v>
      </c>
      <c r="AB324" s="209" t="s">
        <v>299</v>
      </c>
      <c r="AC324" s="209">
        <v>21.900000000000002</v>
      </c>
      <c r="AD324" s="209">
        <v>7.07</v>
      </c>
      <c r="AE324" s="209" t="s">
        <v>10512</v>
      </c>
      <c r="AF324" s="144" t="s">
        <v>10364</v>
      </c>
      <c r="AG324" s="180" t="s">
        <v>273</v>
      </c>
      <c r="AH324" s="180" t="s">
        <v>273</v>
      </c>
      <c r="AI324" s="180" t="s">
        <v>273</v>
      </c>
      <c r="AJ324" s="180" t="s">
        <v>11635</v>
      </c>
      <c r="AK324" s="209" t="s">
        <v>11636</v>
      </c>
      <c r="AL324" s="180">
        <v>63</v>
      </c>
      <c r="AM324" s="180" t="s">
        <v>273</v>
      </c>
      <c r="AN324" s="209" t="s">
        <v>273</v>
      </c>
      <c r="AO324" s="209" t="s">
        <v>273</v>
      </c>
      <c r="AP324" s="209" t="s">
        <v>11639</v>
      </c>
      <c r="AQ324" s="180" t="s">
        <v>10385</v>
      </c>
      <c r="AR324" s="186" t="s">
        <v>22</v>
      </c>
      <c r="AS324" s="191" t="s">
        <v>11642</v>
      </c>
      <c r="AT324" s="196" t="s">
        <v>10390</v>
      </c>
      <c r="AU324" s="201" t="s">
        <v>10400</v>
      </c>
      <c r="AV324" s="209" t="s">
        <v>10390</v>
      </c>
      <c r="AW324" s="209" t="s">
        <v>10391</v>
      </c>
      <c r="AX324" s="209" t="s">
        <v>10391</v>
      </c>
      <c r="AY324" s="209" t="s">
        <v>10391</v>
      </c>
      <c r="AZ324" s="209" t="s">
        <v>10390</v>
      </c>
      <c r="BA324" s="209" t="s">
        <v>22</v>
      </c>
      <c r="BB324" s="209" t="s">
        <v>10387</v>
      </c>
      <c r="BC324" s="209" t="s">
        <v>10411</v>
      </c>
      <c r="BD324" s="299" t="s">
        <v>10390</v>
      </c>
      <c r="BE324" s="209" t="s">
        <v>10387</v>
      </c>
      <c r="BF324" s="209" t="s">
        <v>282</v>
      </c>
      <c r="BG324" s="209" t="s">
        <v>22</v>
      </c>
      <c r="BH324" s="209" t="s">
        <v>282</v>
      </c>
      <c r="BI324" s="209" t="s">
        <v>10390</v>
      </c>
      <c r="BJ324" s="209" t="s">
        <v>11644</v>
      </c>
      <c r="BK324" s="209" t="s">
        <v>10387</v>
      </c>
      <c r="BL324" s="209" t="s">
        <v>282</v>
      </c>
      <c r="BM324" s="209" t="s">
        <v>10391</v>
      </c>
      <c r="BN324" s="68" t="s">
        <v>832</v>
      </c>
      <c r="BO324" s="68"/>
      <c r="BP324" s="68"/>
      <c r="BQ324" s="68"/>
      <c r="BR324" s="68"/>
      <c r="BS324" s="68"/>
      <c r="BT324" s="68"/>
    </row>
    <row r="325" spans="1:72" s="211" customFormat="1" ht="15" customHeight="1" x14ac:dyDescent="0.25">
      <c r="A325" s="211" t="s">
        <v>2814</v>
      </c>
      <c r="B325" s="211" t="s">
        <v>2815</v>
      </c>
      <c r="C325" s="211" t="s">
        <v>14437</v>
      </c>
      <c r="D325" s="211" t="s">
        <v>443</v>
      </c>
      <c r="E325" s="211" t="s">
        <v>12994</v>
      </c>
      <c r="F325" s="211" t="s">
        <v>5328</v>
      </c>
      <c r="G325" s="211" t="s">
        <v>216</v>
      </c>
      <c r="H325" s="211" t="s">
        <v>216</v>
      </c>
      <c r="I325" s="211" t="s">
        <v>282</v>
      </c>
      <c r="J325" s="211" t="s">
        <v>216</v>
      </c>
      <c r="K325" s="211" t="s">
        <v>282</v>
      </c>
      <c r="L325" s="211" t="s">
        <v>216</v>
      </c>
      <c r="M325" s="211" t="s">
        <v>282</v>
      </c>
      <c r="N325" s="211" t="s">
        <v>5328</v>
      </c>
      <c r="O325" s="211" t="s">
        <v>274</v>
      </c>
      <c r="P325" s="211" t="s">
        <v>263</v>
      </c>
      <c r="Q325" s="211" t="s">
        <v>282</v>
      </c>
      <c r="R325" s="211" t="s">
        <v>282</v>
      </c>
      <c r="S325" s="211" t="s">
        <v>282</v>
      </c>
      <c r="T325" s="211">
        <v>74</v>
      </c>
      <c r="U325" s="211" t="s">
        <v>183</v>
      </c>
      <c r="V325" s="211" t="s">
        <v>282</v>
      </c>
      <c r="W325" s="211" t="s">
        <v>283</v>
      </c>
      <c r="X325" s="211" t="s">
        <v>10506</v>
      </c>
      <c r="Y325" s="211" t="s">
        <v>11475</v>
      </c>
      <c r="Z325" s="211" t="s">
        <v>55</v>
      </c>
      <c r="AA325" s="211">
        <v>6</v>
      </c>
      <c r="AB325" s="211" t="s">
        <v>273</v>
      </c>
      <c r="AC325" s="211" t="s">
        <v>273</v>
      </c>
      <c r="AD325" s="211" t="s">
        <v>273</v>
      </c>
      <c r="AE325" s="211" t="s">
        <v>10512</v>
      </c>
      <c r="AF325" s="211" t="s">
        <v>10364</v>
      </c>
      <c r="AG325" s="211" t="s">
        <v>273</v>
      </c>
      <c r="AH325" s="211" t="s">
        <v>273</v>
      </c>
      <c r="AI325" s="211" t="s">
        <v>273</v>
      </c>
      <c r="AJ325" s="211" t="s">
        <v>14432</v>
      </c>
      <c r="AK325" s="211" t="s">
        <v>14433</v>
      </c>
      <c r="AL325" s="211">
        <v>69</v>
      </c>
      <c r="AM325" s="211" t="s">
        <v>273</v>
      </c>
      <c r="AN325" s="211" t="s">
        <v>273</v>
      </c>
      <c r="AO325" s="211" t="s">
        <v>273</v>
      </c>
      <c r="AP325" s="211" t="s">
        <v>14434</v>
      </c>
      <c r="AQ325" s="211" t="s">
        <v>10385</v>
      </c>
      <c r="AR325" s="211" t="s">
        <v>55</v>
      </c>
      <c r="AS325" s="211" t="s">
        <v>273</v>
      </c>
      <c r="AT325" s="211" t="s">
        <v>10390</v>
      </c>
      <c r="AU325" s="211" t="s">
        <v>10400</v>
      </c>
      <c r="AV325" s="211" t="s">
        <v>10390</v>
      </c>
      <c r="AW325" s="211" t="s">
        <v>4788</v>
      </c>
      <c r="AX325" s="211" t="s">
        <v>4788</v>
      </c>
      <c r="AY325" s="211" t="s">
        <v>4788</v>
      </c>
      <c r="AZ325" s="211" t="s">
        <v>10390</v>
      </c>
      <c r="BA325" s="211" t="s">
        <v>22</v>
      </c>
      <c r="BB325" s="211" t="s">
        <v>10387</v>
      </c>
      <c r="BC325" s="211" t="s">
        <v>248</v>
      </c>
      <c r="BD325" s="211" t="s">
        <v>4788</v>
      </c>
      <c r="BE325" s="211" t="s">
        <v>10387</v>
      </c>
      <c r="BF325" s="211" t="s">
        <v>282</v>
      </c>
      <c r="BG325" s="211" t="s">
        <v>10387</v>
      </c>
      <c r="BH325" s="211" t="s">
        <v>14211</v>
      </c>
      <c r="BI325" s="211" t="s">
        <v>10391</v>
      </c>
      <c r="BJ325" s="211" t="s">
        <v>273</v>
      </c>
      <c r="BK325" s="211" t="s">
        <v>10387</v>
      </c>
      <c r="BL325" s="211" t="s">
        <v>282</v>
      </c>
      <c r="BM325" s="211" t="s">
        <v>10390</v>
      </c>
      <c r="BN325" s="134" t="s">
        <v>2816</v>
      </c>
    </row>
    <row r="326" spans="1:72" s="211" customFormat="1" ht="15" hidden="1" customHeight="1" x14ac:dyDescent="0.25">
      <c r="A326" s="211" t="s">
        <v>16870</v>
      </c>
      <c r="B326" s="211" t="s">
        <v>282</v>
      </c>
      <c r="C326" s="211" t="s">
        <v>17383</v>
      </c>
      <c r="D326" s="211" t="s">
        <v>16646</v>
      </c>
      <c r="E326" s="211" t="s">
        <v>10933</v>
      </c>
      <c r="F326" s="211" t="s">
        <v>5328</v>
      </c>
      <c r="G326" s="211" t="s">
        <v>216</v>
      </c>
      <c r="H326" s="211" t="s">
        <v>216</v>
      </c>
      <c r="I326" s="211" t="s">
        <v>282</v>
      </c>
      <c r="J326" s="211" t="s">
        <v>216</v>
      </c>
      <c r="K326" s="211" t="s">
        <v>282</v>
      </c>
      <c r="L326" s="211" t="s">
        <v>216</v>
      </c>
      <c r="M326" s="211" t="s">
        <v>282</v>
      </c>
      <c r="N326" s="211" t="s">
        <v>5328</v>
      </c>
      <c r="O326" s="211" t="s">
        <v>10667</v>
      </c>
      <c r="P326" s="211" t="s">
        <v>306</v>
      </c>
      <c r="Q326" s="211" t="s">
        <v>282</v>
      </c>
      <c r="R326" s="211" t="s">
        <v>282</v>
      </c>
      <c r="S326" s="211" t="s">
        <v>282</v>
      </c>
      <c r="T326" s="211">
        <v>26</v>
      </c>
      <c r="U326" s="211" t="s">
        <v>183</v>
      </c>
      <c r="V326" s="211" t="s">
        <v>282</v>
      </c>
      <c r="W326" s="211" t="s">
        <v>730</v>
      </c>
      <c r="X326" s="211" t="s">
        <v>273</v>
      </c>
      <c r="Y326" s="211" t="s">
        <v>273</v>
      </c>
      <c r="Z326" s="211" t="s">
        <v>10498</v>
      </c>
      <c r="AA326" s="211" t="s">
        <v>273</v>
      </c>
      <c r="AB326" s="211" t="s">
        <v>435</v>
      </c>
      <c r="AC326" s="211">
        <v>19.09</v>
      </c>
      <c r="AD326" s="211">
        <v>10.44</v>
      </c>
      <c r="AE326" s="211" t="s">
        <v>10499</v>
      </c>
      <c r="AF326" s="211" t="s">
        <v>10365</v>
      </c>
      <c r="AG326" s="211" t="s">
        <v>273</v>
      </c>
      <c r="AH326" s="211" t="s">
        <v>273</v>
      </c>
      <c r="AI326" s="211" t="s">
        <v>273</v>
      </c>
      <c r="AJ326" s="211" t="s">
        <v>273</v>
      </c>
      <c r="AK326" s="211" t="s">
        <v>17382</v>
      </c>
      <c r="AL326" s="211">
        <v>79</v>
      </c>
      <c r="AM326" s="211" t="s">
        <v>273</v>
      </c>
      <c r="AN326" s="211" t="s">
        <v>273</v>
      </c>
      <c r="AO326" s="211" t="s">
        <v>273</v>
      </c>
      <c r="AP326" s="211" t="s">
        <v>17381</v>
      </c>
      <c r="AQ326" s="211" t="s">
        <v>10376</v>
      </c>
      <c r="AR326" s="211" t="s">
        <v>22</v>
      </c>
      <c r="AS326" s="211" t="s">
        <v>11423</v>
      </c>
      <c r="AT326" s="211" t="s">
        <v>4788</v>
      </c>
      <c r="AU326" s="211" t="s">
        <v>10400</v>
      </c>
      <c r="AV326" s="211" t="s">
        <v>10390</v>
      </c>
      <c r="AW326" s="211" t="s">
        <v>10391</v>
      </c>
      <c r="AX326" s="211" t="s">
        <v>10391</v>
      </c>
      <c r="AY326" s="211" t="s">
        <v>10391</v>
      </c>
      <c r="AZ326" s="211" t="s">
        <v>10390</v>
      </c>
      <c r="BA326" s="211" t="s">
        <v>10387</v>
      </c>
      <c r="BB326" s="211" t="s">
        <v>10387</v>
      </c>
      <c r="BC326" s="211" t="s">
        <v>10411</v>
      </c>
      <c r="BD326" s="211" t="s">
        <v>4788</v>
      </c>
      <c r="BE326" s="211" t="s">
        <v>22</v>
      </c>
      <c r="BF326" s="211" t="s">
        <v>17380</v>
      </c>
      <c r="BG326" s="211" t="s">
        <v>22</v>
      </c>
      <c r="BH326" s="211" t="s">
        <v>282</v>
      </c>
      <c r="BI326" s="211" t="s">
        <v>4788</v>
      </c>
      <c r="BJ326" s="211" t="s">
        <v>17386</v>
      </c>
      <c r="BK326" s="211" t="s">
        <v>10387</v>
      </c>
      <c r="BL326" s="211" t="s">
        <v>282</v>
      </c>
      <c r="BM326" s="211" t="s">
        <v>4788</v>
      </c>
      <c r="BN326" s="134" t="s">
        <v>16871</v>
      </c>
    </row>
    <row r="327" spans="1:72" s="211" customFormat="1" ht="15" customHeight="1" x14ac:dyDescent="0.25">
      <c r="A327" s="211" t="s">
        <v>17530</v>
      </c>
      <c r="B327" s="211" t="s">
        <v>282</v>
      </c>
      <c r="C327" s="211" t="s">
        <v>17981</v>
      </c>
      <c r="D327" s="211" t="s">
        <v>755</v>
      </c>
      <c r="E327" s="211" t="s">
        <v>10933</v>
      </c>
      <c r="F327" s="211" t="s">
        <v>5328</v>
      </c>
      <c r="G327" s="211" t="s">
        <v>216</v>
      </c>
      <c r="H327" s="211" t="s">
        <v>216</v>
      </c>
      <c r="I327" s="211" t="s">
        <v>282</v>
      </c>
      <c r="J327" s="211" t="s">
        <v>216</v>
      </c>
      <c r="K327" s="211" t="s">
        <v>282</v>
      </c>
      <c r="L327" s="211" t="s">
        <v>216</v>
      </c>
      <c r="M327" s="211" t="s">
        <v>282</v>
      </c>
      <c r="N327" s="211" t="s">
        <v>5328</v>
      </c>
      <c r="O327" s="211" t="s">
        <v>258</v>
      </c>
      <c r="P327" s="211" t="s">
        <v>258</v>
      </c>
      <c r="Q327" s="211" t="s">
        <v>258</v>
      </c>
      <c r="R327" s="211" t="s">
        <v>790</v>
      </c>
      <c r="S327" s="211" t="s">
        <v>282</v>
      </c>
      <c r="T327" s="211">
        <v>93</v>
      </c>
      <c r="U327" s="211" t="s">
        <v>183</v>
      </c>
      <c r="V327" s="211" t="s">
        <v>282</v>
      </c>
      <c r="W327" s="211" t="s">
        <v>143</v>
      </c>
      <c r="X327" s="211" t="s">
        <v>273</v>
      </c>
      <c r="Y327" s="211" t="s">
        <v>273</v>
      </c>
      <c r="Z327" s="211" t="s">
        <v>10498</v>
      </c>
      <c r="AA327" s="211">
        <v>6</v>
      </c>
      <c r="AB327" s="211" t="s">
        <v>299</v>
      </c>
      <c r="AC327" s="211">
        <v>25.56</v>
      </c>
      <c r="AD327" s="211">
        <v>3.38</v>
      </c>
      <c r="AE327" s="211" t="s">
        <v>10512</v>
      </c>
      <c r="AF327" s="211" t="s">
        <v>10364</v>
      </c>
      <c r="AG327" s="211" t="s">
        <v>273</v>
      </c>
      <c r="AH327" s="211" t="s">
        <v>273</v>
      </c>
      <c r="AI327" s="211" t="s">
        <v>273</v>
      </c>
      <c r="AJ327" s="211" t="s">
        <v>273</v>
      </c>
      <c r="AK327" s="211" t="s">
        <v>17584</v>
      </c>
      <c r="AL327" s="211">
        <v>56</v>
      </c>
      <c r="AM327" s="211" t="s">
        <v>273</v>
      </c>
      <c r="AN327" s="211" t="s">
        <v>273</v>
      </c>
      <c r="AO327" s="211" t="s">
        <v>273</v>
      </c>
      <c r="AP327" s="211" t="s">
        <v>17582</v>
      </c>
      <c r="AQ327" s="211" t="s">
        <v>10385</v>
      </c>
      <c r="AR327" s="211" t="s">
        <v>22</v>
      </c>
      <c r="AS327" s="211" t="s">
        <v>15048</v>
      </c>
      <c r="AT327" s="211" t="s">
        <v>10390</v>
      </c>
      <c r="AU327" s="211" t="s">
        <v>10400</v>
      </c>
      <c r="AV327" s="211" t="s">
        <v>10390</v>
      </c>
      <c r="AW327" s="211" t="s">
        <v>4788</v>
      </c>
      <c r="AX327" s="211" t="s">
        <v>4788</v>
      </c>
      <c r="AY327" s="211" t="s">
        <v>4788</v>
      </c>
      <c r="AZ327" s="211" t="s">
        <v>10390</v>
      </c>
      <c r="BA327" s="211" t="s">
        <v>10408</v>
      </c>
      <c r="BB327" s="211" t="s">
        <v>10408</v>
      </c>
      <c r="BC327" s="211" t="s">
        <v>248</v>
      </c>
      <c r="BD327" s="211" t="s">
        <v>10390</v>
      </c>
      <c r="BE327" s="211" t="s">
        <v>10387</v>
      </c>
      <c r="BF327" s="211" t="s">
        <v>282</v>
      </c>
      <c r="BG327" s="211" t="s">
        <v>10387</v>
      </c>
      <c r="BH327" s="211" t="s">
        <v>17585</v>
      </c>
      <c r="BI327" s="211" t="s">
        <v>10391</v>
      </c>
      <c r="BJ327" s="211" t="s">
        <v>13475</v>
      </c>
      <c r="BK327" s="211" t="s">
        <v>22</v>
      </c>
      <c r="BL327" s="211" t="s">
        <v>11123</v>
      </c>
      <c r="BM327" s="211" t="s">
        <v>10391</v>
      </c>
      <c r="BN327" s="134" t="s">
        <v>17532</v>
      </c>
    </row>
    <row r="328" spans="1:72" s="211" customFormat="1" ht="15" customHeight="1" x14ac:dyDescent="0.25">
      <c r="A328" s="211" t="s">
        <v>14508</v>
      </c>
      <c r="B328" s="211" t="s">
        <v>282</v>
      </c>
      <c r="C328" s="211" t="s">
        <v>282</v>
      </c>
      <c r="D328" s="211" t="s">
        <v>14448</v>
      </c>
      <c r="E328" s="211" t="s">
        <v>10933</v>
      </c>
      <c r="F328" s="211" t="s">
        <v>5328</v>
      </c>
      <c r="G328" s="211" t="s">
        <v>216</v>
      </c>
      <c r="H328" s="211" t="s">
        <v>216</v>
      </c>
      <c r="I328" s="211" t="s">
        <v>282</v>
      </c>
      <c r="J328" s="211" t="s">
        <v>216</v>
      </c>
      <c r="K328" s="211" t="s">
        <v>282</v>
      </c>
      <c r="L328" s="211" t="s">
        <v>216</v>
      </c>
      <c r="M328" s="211" t="s">
        <v>282</v>
      </c>
      <c r="N328" s="211" t="s">
        <v>5328</v>
      </c>
      <c r="O328" s="211" t="s">
        <v>266</v>
      </c>
      <c r="P328" s="211" t="s">
        <v>790</v>
      </c>
      <c r="Q328" s="211" t="s">
        <v>282</v>
      </c>
      <c r="R328" s="211" t="s">
        <v>282</v>
      </c>
      <c r="S328" s="211" t="s">
        <v>282</v>
      </c>
      <c r="T328" s="211">
        <v>54</v>
      </c>
      <c r="U328" s="211" t="s">
        <v>183</v>
      </c>
      <c r="V328" s="211" t="s">
        <v>282</v>
      </c>
      <c r="W328" s="211" t="s">
        <v>283</v>
      </c>
      <c r="X328" s="211" t="s">
        <v>10506</v>
      </c>
      <c r="Y328" s="211" t="s">
        <v>11475</v>
      </c>
      <c r="Z328" s="211" t="s">
        <v>10498</v>
      </c>
      <c r="AA328" s="211">
        <v>5</v>
      </c>
      <c r="AB328" s="211" t="s">
        <v>299</v>
      </c>
      <c r="AC328" s="211">
        <v>22.25</v>
      </c>
      <c r="AD328" s="211">
        <v>3.45</v>
      </c>
      <c r="AE328" s="211" t="s">
        <v>10512</v>
      </c>
      <c r="AF328" s="211" t="s">
        <v>10364</v>
      </c>
      <c r="AG328" s="211" t="s">
        <v>273</v>
      </c>
      <c r="AH328" s="211" t="s">
        <v>273</v>
      </c>
      <c r="AI328" s="211" t="s">
        <v>273</v>
      </c>
      <c r="AJ328" s="211" t="s">
        <v>12017</v>
      </c>
      <c r="AK328" s="211" t="s">
        <v>14637</v>
      </c>
      <c r="AL328" s="211">
        <v>67</v>
      </c>
      <c r="AM328" s="211" t="s">
        <v>273</v>
      </c>
      <c r="AN328" s="211" t="s">
        <v>273</v>
      </c>
      <c r="AO328" s="211" t="s">
        <v>273</v>
      </c>
      <c r="AP328" s="211" t="s">
        <v>14634</v>
      </c>
      <c r="AQ328" s="211" t="s">
        <v>10385</v>
      </c>
      <c r="AR328" s="211" t="s">
        <v>10387</v>
      </c>
      <c r="AS328" s="211" t="s">
        <v>14636</v>
      </c>
      <c r="AT328" s="211" t="s">
        <v>10391</v>
      </c>
      <c r="AU328" s="211" t="s">
        <v>10400</v>
      </c>
      <c r="AV328" s="211" t="s">
        <v>10390</v>
      </c>
      <c r="AW328" s="211" t="s">
        <v>4788</v>
      </c>
      <c r="AX328" s="211" t="s">
        <v>4788</v>
      </c>
      <c r="AY328" s="211" t="s">
        <v>4788</v>
      </c>
      <c r="AZ328" s="211" t="s">
        <v>10390</v>
      </c>
      <c r="BA328" s="211" t="s">
        <v>22</v>
      </c>
      <c r="BB328" s="211" t="s">
        <v>10387</v>
      </c>
      <c r="BC328" s="211" t="s">
        <v>10412</v>
      </c>
      <c r="BD328" s="211" t="s">
        <v>4788</v>
      </c>
      <c r="BE328" s="211" t="s">
        <v>10387</v>
      </c>
      <c r="BF328" s="211" t="s">
        <v>282</v>
      </c>
      <c r="BG328" s="211" t="s">
        <v>22</v>
      </c>
      <c r="BH328" s="211" t="s">
        <v>282</v>
      </c>
      <c r="BI328" s="211" t="s">
        <v>10390</v>
      </c>
      <c r="BJ328" s="211" t="s">
        <v>14062</v>
      </c>
      <c r="BK328" s="211" t="s">
        <v>22</v>
      </c>
      <c r="BL328" s="211" t="s">
        <v>11477</v>
      </c>
      <c r="BM328" s="211" t="s">
        <v>10391</v>
      </c>
      <c r="BN328" s="134" t="s">
        <v>14509</v>
      </c>
    </row>
    <row r="329" spans="1:72" s="211" customFormat="1" ht="15" customHeight="1" x14ac:dyDescent="0.25">
      <c r="A329" s="211" t="s">
        <v>7181</v>
      </c>
      <c r="B329" s="211" t="s">
        <v>282</v>
      </c>
      <c r="C329" s="211" t="s">
        <v>17982</v>
      </c>
      <c r="D329" s="211" t="s">
        <v>755</v>
      </c>
      <c r="E329" s="211" t="s">
        <v>10933</v>
      </c>
      <c r="F329" s="211" t="s">
        <v>5328</v>
      </c>
      <c r="G329" s="211" t="s">
        <v>216</v>
      </c>
      <c r="H329" s="211" t="s">
        <v>216</v>
      </c>
      <c r="I329" s="211" t="s">
        <v>282</v>
      </c>
      <c r="J329" s="211" t="s">
        <v>216</v>
      </c>
      <c r="K329" s="211" t="s">
        <v>282</v>
      </c>
      <c r="L329" s="211" t="s">
        <v>216</v>
      </c>
      <c r="M329" s="211" t="s">
        <v>282</v>
      </c>
      <c r="N329" s="211" t="s">
        <v>5328</v>
      </c>
      <c r="O329" s="211" t="s">
        <v>258</v>
      </c>
      <c r="P329" s="211" t="s">
        <v>258</v>
      </c>
      <c r="Q329" s="211" t="s">
        <v>258</v>
      </c>
      <c r="R329" s="211" t="s">
        <v>790</v>
      </c>
      <c r="S329" s="211" t="s">
        <v>282</v>
      </c>
      <c r="T329" s="211">
        <v>403</v>
      </c>
      <c r="U329" s="211" t="s">
        <v>183</v>
      </c>
      <c r="V329" s="211" t="s">
        <v>282</v>
      </c>
      <c r="W329" s="211" t="s">
        <v>143</v>
      </c>
      <c r="X329" s="211" t="s">
        <v>10506</v>
      </c>
      <c r="Y329" s="211" t="s">
        <v>395</v>
      </c>
      <c r="Z329" s="211" t="s">
        <v>10498</v>
      </c>
      <c r="AA329" s="211">
        <v>12</v>
      </c>
      <c r="AB329" s="211" t="s">
        <v>299</v>
      </c>
      <c r="AC329" s="211">
        <v>24.68</v>
      </c>
      <c r="AD329" s="211" t="s">
        <v>273</v>
      </c>
      <c r="AE329" s="211" t="s">
        <v>10512</v>
      </c>
      <c r="AF329" s="211" t="s">
        <v>10364</v>
      </c>
      <c r="AG329" s="211" t="s">
        <v>273</v>
      </c>
      <c r="AH329" s="211" t="s">
        <v>273</v>
      </c>
      <c r="AI329" s="211" t="s">
        <v>273</v>
      </c>
      <c r="AJ329" s="211" t="s">
        <v>273</v>
      </c>
      <c r="AK329" s="211" t="s">
        <v>14425</v>
      </c>
      <c r="AL329" s="211">
        <v>63</v>
      </c>
      <c r="AM329" s="211" t="s">
        <v>273</v>
      </c>
      <c r="AN329" s="211" t="s">
        <v>273</v>
      </c>
      <c r="AO329" s="211" t="s">
        <v>273</v>
      </c>
      <c r="AP329" s="211" t="s">
        <v>17792</v>
      </c>
      <c r="AQ329" s="211" t="s">
        <v>10385</v>
      </c>
      <c r="AR329" s="211" t="s">
        <v>55</v>
      </c>
      <c r="AS329" s="211" t="s">
        <v>11396</v>
      </c>
      <c r="AT329" s="211" t="s">
        <v>10390</v>
      </c>
      <c r="AU329" s="211" t="s">
        <v>10400</v>
      </c>
      <c r="AV329" s="211" t="s">
        <v>10390</v>
      </c>
      <c r="AW329" s="211" t="s">
        <v>4788</v>
      </c>
      <c r="AX329" s="211" t="s">
        <v>4788</v>
      </c>
      <c r="AY329" s="211" t="s">
        <v>4788</v>
      </c>
      <c r="AZ329" s="211" t="s">
        <v>10390</v>
      </c>
      <c r="BA329" s="211" t="s">
        <v>10408</v>
      </c>
      <c r="BB329" s="211" t="s">
        <v>10408</v>
      </c>
      <c r="BC329" s="211" t="s">
        <v>10412</v>
      </c>
      <c r="BD329" s="211" t="s">
        <v>10390</v>
      </c>
      <c r="BE329" s="211" t="s">
        <v>10387</v>
      </c>
      <c r="BF329" s="211" t="s">
        <v>282</v>
      </c>
      <c r="BG329" s="211" t="s">
        <v>10387</v>
      </c>
      <c r="BH329" s="211" t="s">
        <v>17791</v>
      </c>
      <c r="BI329" s="211" t="s">
        <v>10391</v>
      </c>
      <c r="BJ329" s="211" t="s">
        <v>13181</v>
      </c>
      <c r="BK329" s="211" t="s">
        <v>22</v>
      </c>
      <c r="BL329" s="211" t="s">
        <v>11722</v>
      </c>
      <c r="BM329" s="211" t="s">
        <v>10391</v>
      </c>
      <c r="BN329" s="211" t="s">
        <v>7182</v>
      </c>
    </row>
    <row r="330" spans="1:72" s="211" customFormat="1" ht="15" customHeight="1" x14ac:dyDescent="0.25">
      <c r="A330" s="211" t="s">
        <v>2827</v>
      </c>
      <c r="B330" s="211" t="s">
        <v>2828</v>
      </c>
      <c r="C330" s="211" t="s">
        <v>14441</v>
      </c>
      <c r="D330" s="211" t="s">
        <v>841</v>
      </c>
      <c r="E330" s="211" t="s">
        <v>12994</v>
      </c>
      <c r="F330" s="211" t="s">
        <v>5328</v>
      </c>
      <c r="G330" s="211" t="s">
        <v>216</v>
      </c>
      <c r="H330" s="211" t="s">
        <v>216</v>
      </c>
      <c r="I330" s="211" t="s">
        <v>282</v>
      </c>
      <c r="J330" s="211" t="s">
        <v>216</v>
      </c>
      <c r="K330" s="211" t="s">
        <v>282</v>
      </c>
      <c r="L330" s="211" t="s">
        <v>216</v>
      </c>
      <c r="M330" s="211" t="s">
        <v>282</v>
      </c>
      <c r="N330" s="211" t="s">
        <v>5328</v>
      </c>
      <c r="O330" s="211" t="s">
        <v>261</v>
      </c>
      <c r="P330" s="211" t="s">
        <v>272</v>
      </c>
      <c r="Q330" s="211" t="s">
        <v>282</v>
      </c>
      <c r="R330" s="211" t="s">
        <v>282</v>
      </c>
      <c r="S330" s="211" t="s">
        <v>282</v>
      </c>
      <c r="T330" s="211">
        <v>278</v>
      </c>
      <c r="U330" s="211" t="s">
        <v>183</v>
      </c>
      <c r="V330" s="211" t="s">
        <v>282</v>
      </c>
      <c r="W330" s="211" t="s">
        <v>143</v>
      </c>
      <c r="X330" s="211" t="s">
        <v>10506</v>
      </c>
      <c r="Y330" s="211" t="s">
        <v>395</v>
      </c>
      <c r="Z330" s="211" t="s">
        <v>10498</v>
      </c>
      <c r="AA330" s="211">
        <v>8</v>
      </c>
      <c r="AB330" s="211" t="s">
        <v>194</v>
      </c>
      <c r="AC330" s="211">
        <v>31.3</v>
      </c>
      <c r="AD330" s="211">
        <v>3.84</v>
      </c>
      <c r="AE330" s="211" t="s">
        <v>10512</v>
      </c>
      <c r="AF330" s="211" t="s">
        <v>10364</v>
      </c>
      <c r="AG330" s="211" t="s">
        <v>273</v>
      </c>
      <c r="AH330" s="211" t="s">
        <v>273</v>
      </c>
      <c r="AI330" s="211" t="s">
        <v>273</v>
      </c>
      <c r="AJ330" s="211" t="s">
        <v>273</v>
      </c>
      <c r="AK330" s="211" t="s">
        <v>14442</v>
      </c>
      <c r="AL330" s="211">
        <v>61</v>
      </c>
      <c r="AM330" s="211">
        <v>20</v>
      </c>
      <c r="AN330" s="211" t="s">
        <v>273</v>
      </c>
      <c r="AO330" s="211" t="s">
        <v>273</v>
      </c>
      <c r="AP330" s="211" t="s">
        <v>14439</v>
      </c>
      <c r="AQ330" s="211" t="s">
        <v>10385</v>
      </c>
      <c r="AR330" s="211" t="s">
        <v>22</v>
      </c>
      <c r="AS330" s="211" t="s">
        <v>14443</v>
      </c>
      <c r="AT330" s="211" t="s">
        <v>10390</v>
      </c>
      <c r="AU330" s="211" t="s">
        <v>10400</v>
      </c>
      <c r="AV330" s="211" t="s">
        <v>10390</v>
      </c>
      <c r="AW330" s="211" t="s">
        <v>4788</v>
      </c>
      <c r="AX330" s="211" t="s">
        <v>4788</v>
      </c>
      <c r="AY330" s="211" t="s">
        <v>4788</v>
      </c>
      <c r="AZ330" s="211" t="s">
        <v>10390</v>
      </c>
      <c r="BA330" s="211" t="s">
        <v>22</v>
      </c>
      <c r="BB330" s="211" t="s">
        <v>10387</v>
      </c>
      <c r="BC330" s="211" t="s">
        <v>10411</v>
      </c>
      <c r="BD330" s="299" t="s">
        <v>10390</v>
      </c>
      <c r="BE330" s="211" t="s">
        <v>10387</v>
      </c>
      <c r="BF330" s="211" t="s">
        <v>282</v>
      </c>
      <c r="BG330" s="211" t="s">
        <v>22</v>
      </c>
      <c r="BH330" s="211" t="s">
        <v>282</v>
      </c>
      <c r="BI330" s="211" t="s">
        <v>10390</v>
      </c>
      <c r="BJ330" s="211" t="s">
        <v>14446</v>
      </c>
      <c r="BK330" s="211" t="s">
        <v>22</v>
      </c>
      <c r="BL330" s="211">
        <v>1</v>
      </c>
      <c r="BM330" s="211" t="s">
        <v>10391</v>
      </c>
      <c r="BN330" s="211" t="s">
        <v>2830</v>
      </c>
    </row>
    <row r="331" spans="1:72" s="211" customFormat="1" ht="15" hidden="1" customHeight="1" x14ac:dyDescent="0.25">
      <c r="A331" s="211" t="s">
        <v>16872</v>
      </c>
      <c r="B331" s="211" t="s">
        <v>282</v>
      </c>
      <c r="C331" s="211" t="s">
        <v>282</v>
      </c>
      <c r="D331" s="211" t="s">
        <v>16646</v>
      </c>
      <c r="E331" s="211" t="s">
        <v>10933</v>
      </c>
      <c r="F331" s="211" t="s">
        <v>5328</v>
      </c>
      <c r="G331" s="211" t="s">
        <v>5328</v>
      </c>
      <c r="H331" s="211" t="s">
        <v>216</v>
      </c>
      <c r="I331" s="211" t="s">
        <v>282</v>
      </c>
      <c r="J331" s="211" t="s">
        <v>216</v>
      </c>
      <c r="K331" s="211" t="s">
        <v>282</v>
      </c>
      <c r="L331" s="211" t="s">
        <v>5328</v>
      </c>
      <c r="M331" s="211" t="s">
        <v>14593</v>
      </c>
      <c r="N331" s="211" t="s">
        <v>5328</v>
      </c>
      <c r="O331" s="211" t="s">
        <v>4797</v>
      </c>
      <c r="P331" s="211" t="s">
        <v>671</v>
      </c>
      <c r="Q331" s="211" t="s">
        <v>282</v>
      </c>
      <c r="R331" s="211" t="s">
        <v>282</v>
      </c>
      <c r="S331" s="211" t="s">
        <v>282</v>
      </c>
      <c r="T331" s="211">
        <v>119</v>
      </c>
      <c r="U331" s="211" t="s">
        <v>13925</v>
      </c>
      <c r="V331" s="211" t="s">
        <v>17388</v>
      </c>
      <c r="W331" s="211" t="s">
        <v>11495</v>
      </c>
      <c r="X331" s="211" t="s">
        <v>25</v>
      </c>
      <c r="Y331" s="211" t="s">
        <v>395</v>
      </c>
      <c r="Z331" s="211" t="s">
        <v>10498</v>
      </c>
      <c r="AA331" s="211">
        <v>5</v>
      </c>
      <c r="AB331" s="211" t="s">
        <v>567</v>
      </c>
      <c r="AC331" s="211">
        <v>12.33</v>
      </c>
      <c r="AD331" s="211">
        <v>6.39</v>
      </c>
      <c r="AE331" s="211" t="s">
        <v>10499</v>
      </c>
      <c r="AF331" s="211" t="s">
        <v>10365</v>
      </c>
      <c r="AG331" s="211" t="s">
        <v>273</v>
      </c>
      <c r="AH331" s="211" t="s">
        <v>273</v>
      </c>
      <c r="AI331" s="211" t="s">
        <v>273</v>
      </c>
      <c r="AJ331" s="211" t="s">
        <v>273</v>
      </c>
      <c r="AK331" s="211" t="s">
        <v>273</v>
      </c>
      <c r="AL331" s="211">
        <v>100</v>
      </c>
      <c r="AM331" s="211" t="s">
        <v>273</v>
      </c>
      <c r="AN331" s="211">
        <v>22</v>
      </c>
      <c r="AO331" s="211">
        <v>74</v>
      </c>
      <c r="AP331" s="211" t="s">
        <v>17387</v>
      </c>
      <c r="AQ331" s="211" t="s">
        <v>10385</v>
      </c>
      <c r="AR331" s="211" t="s">
        <v>22</v>
      </c>
      <c r="AS331" s="211" t="s">
        <v>11423</v>
      </c>
      <c r="AT331" s="211" t="s">
        <v>10390</v>
      </c>
      <c r="AU331" s="211" t="s">
        <v>10400</v>
      </c>
      <c r="AV331" s="211" t="s">
        <v>10390</v>
      </c>
      <c r="AW331" s="211" t="s">
        <v>10391</v>
      </c>
      <c r="AX331" s="211" t="s">
        <v>10391</v>
      </c>
      <c r="AY331" s="211" t="s">
        <v>10391</v>
      </c>
      <c r="AZ331" s="211" t="s">
        <v>10390</v>
      </c>
      <c r="BA331" s="211" t="s">
        <v>10387</v>
      </c>
      <c r="BB331" s="211" t="s">
        <v>10387</v>
      </c>
      <c r="BC331" s="211" t="s">
        <v>10411</v>
      </c>
      <c r="BD331" s="211" t="s">
        <v>4788</v>
      </c>
      <c r="BE331" s="211" t="s">
        <v>10387</v>
      </c>
      <c r="BF331" s="211" t="s">
        <v>282</v>
      </c>
      <c r="BG331" s="211" t="s">
        <v>22</v>
      </c>
      <c r="BH331" s="211" t="s">
        <v>282</v>
      </c>
      <c r="BI331" s="211" t="s">
        <v>10390</v>
      </c>
      <c r="BJ331" s="211" t="s">
        <v>17399</v>
      </c>
      <c r="BK331" s="211" t="s">
        <v>10387</v>
      </c>
      <c r="BL331" s="211" t="s">
        <v>282</v>
      </c>
      <c r="BM331" s="211" t="s">
        <v>4788</v>
      </c>
      <c r="BN331" s="211" t="s">
        <v>16873</v>
      </c>
    </row>
    <row r="332" spans="1:72" s="211" customFormat="1" ht="15" customHeight="1" x14ac:dyDescent="0.25">
      <c r="A332" s="211" t="s">
        <v>16875</v>
      </c>
      <c r="B332" s="211" t="s">
        <v>282</v>
      </c>
      <c r="C332" s="211" t="s">
        <v>16876</v>
      </c>
      <c r="D332" s="211" t="s">
        <v>16646</v>
      </c>
      <c r="E332" s="211" t="s">
        <v>10933</v>
      </c>
      <c r="F332" s="211" t="s">
        <v>5328</v>
      </c>
      <c r="G332" s="211" t="s">
        <v>216</v>
      </c>
      <c r="H332" s="211" t="s">
        <v>216</v>
      </c>
      <c r="I332" s="211" t="s">
        <v>282</v>
      </c>
      <c r="J332" s="211" t="s">
        <v>216</v>
      </c>
      <c r="K332" s="211" t="s">
        <v>282</v>
      </c>
      <c r="L332" s="211" t="s">
        <v>216</v>
      </c>
      <c r="M332" s="211" t="s">
        <v>282</v>
      </c>
      <c r="N332" s="211" t="s">
        <v>5328</v>
      </c>
      <c r="O332" s="211" t="s">
        <v>764</v>
      </c>
      <c r="P332" s="211" t="s">
        <v>257</v>
      </c>
      <c r="Q332" s="211" t="s">
        <v>282</v>
      </c>
      <c r="R332" s="211" t="s">
        <v>282</v>
      </c>
      <c r="S332" s="211" t="s">
        <v>282</v>
      </c>
      <c r="T332" s="211">
        <v>28</v>
      </c>
      <c r="U332" s="211" t="s">
        <v>183</v>
      </c>
      <c r="V332" s="211" t="s">
        <v>282</v>
      </c>
      <c r="W332" s="211" t="s">
        <v>730</v>
      </c>
      <c r="X332" s="211" t="s">
        <v>10506</v>
      </c>
      <c r="Y332" s="211" t="s">
        <v>395</v>
      </c>
      <c r="Z332" s="211" t="s">
        <v>10498</v>
      </c>
      <c r="AA332" s="211" t="s">
        <v>273</v>
      </c>
      <c r="AB332" s="211" t="s">
        <v>435</v>
      </c>
      <c r="AC332" s="211">
        <v>40.800000000000004</v>
      </c>
      <c r="AD332" s="211">
        <v>17.43</v>
      </c>
      <c r="AE332" s="211" t="s">
        <v>10512</v>
      </c>
      <c r="AF332" s="211" t="s">
        <v>10364</v>
      </c>
      <c r="AG332" s="211" t="s">
        <v>273</v>
      </c>
      <c r="AH332" s="211" t="s">
        <v>273</v>
      </c>
      <c r="AI332" s="211" t="s">
        <v>273</v>
      </c>
      <c r="AJ332" s="211" t="s">
        <v>273</v>
      </c>
      <c r="AK332" s="211" t="s">
        <v>273</v>
      </c>
      <c r="AL332" s="211">
        <v>89</v>
      </c>
      <c r="AM332" s="211" t="s">
        <v>273</v>
      </c>
      <c r="AN332" s="211" t="s">
        <v>273</v>
      </c>
      <c r="AO332" s="211" t="s">
        <v>273</v>
      </c>
      <c r="AP332" s="211" t="s">
        <v>17400</v>
      </c>
      <c r="AQ332" s="211" t="s">
        <v>10385</v>
      </c>
      <c r="AR332" s="211" t="s">
        <v>22</v>
      </c>
      <c r="AS332" s="211" t="s">
        <v>11423</v>
      </c>
      <c r="AT332" s="211" t="s">
        <v>10390</v>
      </c>
      <c r="AU332" s="211" t="s">
        <v>10400</v>
      </c>
      <c r="AV332" s="211" t="s">
        <v>10390</v>
      </c>
      <c r="AW332" s="211" t="s">
        <v>10391</v>
      </c>
      <c r="AX332" s="211" t="s">
        <v>10391</v>
      </c>
      <c r="AY332" s="211" t="s">
        <v>10391</v>
      </c>
      <c r="AZ332" s="211" t="s">
        <v>10390</v>
      </c>
      <c r="BA332" s="211" t="s">
        <v>10408</v>
      </c>
      <c r="BB332" s="211" t="s">
        <v>10408</v>
      </c>
      <c r="BC332" s="211" t="s">
        <v>248</v>
      </c>
      <c r="BD332" s="211" t="s">
        <v>10390</v>
      </c>
      <c r="BE332" s="211" t="s">
        <v>10387</v>
      </c>
      <c r="BF332" s="211" t="s">
        <v>282</v>
      </c>
      <c r="BG332" s="211" t="s">
        <v>10387</v>
      </c>
      <c r="BH332" s="211" t="s">
        <v>12846</v>
      </c>
      <c r="BI332" s="211" t="s">
        <v>10391</v>
      </c>
      <c r="BJ332" s="211" t="s">
        <v>17401</v>
      </c>
      <c r="BK332" s="211" t="s">
        <v>10387</v>
      </c>
      <c r="BL332" s="211" t="s">
        <v>282</v>
      </c>
      <c r="BM332" s="211" t="s">
        <v>4788</v>
      </c>
      <c r="BN332" s="211" t="s">
        <v>16877</v>
      </c>
    </row>
    <row r="333" spans="1:72" s="211" customFormat="1" ht="15" customHeight="1" x14ac:dyDescent="0.25">
      <c r="A333" s="211" t="s">
        <v>8359</v>
      </c>
      <c r="B333" s="211" t="s">
        <v>282</v>
      </c>
      <c r="C333" s="211" t="s">
        <v>18050</v>
      </c>
      <c r="D333" s="211" t="s">
        <v>7848</v>
      </c>
      <c r="E333" s="211" t="s">
        <v>12994</v>
      </c>
      <c r="F333" s="211" t="s">
        <v>5328</v>
      </c>
      <c r="G333" s="211" t="s">
        <v>216</v>
      </c>
      <c r="H333" s="211" t="s">
        <v>216</v>
      </c>
      <c r="I333" s="211" t="s">
        <v>282</v>
      </c>
      <c r="J333" s="211" t="s">
        <v>216</v>
      </c>
      <c r="K333" s="211" t="s">
        <v>282</v>
      </c>
      <c r="L333" s="211" t="s">
        <v>216</v>
      </c>
      <c r="M333" s="211" t="s">
        <v>282</v>
      </c>
      <c r="N333" s="211" t="s">
        <v>5328</v>
      </c>
      <c r="O333" s="211" t="s">
        <v>255</v>
      </c>
      <c r="P333" s="211" t="s">
        <v>10471</v>
      </c>
      <c r="Q333" s="211" t="s">
        <v>10710</v>
      </c>
      <c r="R333" s="149" t="s">
        <v>306</v>
      </c>
      <c r="S333" s="211" t="s">
        <v>282</v>
      </c>
      <c r="T333" s="211">
        <v>60</v>
      </c>
      <c r="U333" s="211" t="s">
        <v>183</v>
      </c>
      <c r="V333" s="211" t="s">
        <v>282</v>
      </c>
      <c r="W333" s="211" t="s">
        <v>730</v>
      </c>
      <c r="X333" s="211" t="s">
        <v>273</v>
      </c>
      <c r="Y333" s="211" t="s">
        <v>273</v>
      </c>
      <c r="Z333" s="211" t="s">
        <v>10498</v>
      </c>
      <c r="AA333" s="211">
        <v>8</v>
      </c>
      <c r="AB333" s="211" t="s">
        <v>193</v>
      </c>
      <c r="AC333" s="211">
        <v>29.31</v>
      </c>
      <c r="AD333" s="211">
        <v>5.4</v>
      </c>
      <c r="AE333" s="211" t="s">
        <v>10512</v>
      </c>
      <c r="AF333" s="211" t="s">
        <v>55</v>
      </c>
      <c r="AG333" s="211" t="s">
        <v>273</v>
      </c>
      <c r="AH333" s="211" t="s">
        <v>273</v>
      </c>
      <c r="AI333" s="211" t="s">
        <v>273</v>
      </c>
      <c r="AJ333" s="211" t="s">
        <v>15282</v>
      </c>
      <c r="AK333" s="211" t="s">
        <v>15289</v>
      </c>
      <c r="AL333" s="211">
        <v>100</v>
      </c>
      <c r="AM333" s="211" t="s">
        <v>273</v>
      </c>
      <c r="AN333" s="211" t="s">
        <v>273</v>
      </c>
      <c r="AO333" s="211" t="s">
        <v>273</v>
      </c>
      <c r="AP333" s="211" t="s">
        <v>15283</v>
      </c>
      <c r="AQ333" s="211" t="s">
        <v>10385</v>
      </c>
      <c r="AR333" s="211" t="s">
        <v>55</v>
      </c>
      <c r="AS333" s="211" t="s">
        <v>273</v>
      </c>
      <c r="AT333" s="211" t="s">
        <v>10390</v>
      </c>
      <c r="AU333" s="211" t="s">
        <v>10400</v>
      </c>
      <c r="AV333" s="211" t="s">
        <v>10390</v>
      </c>
      <c r="AW333" s="211" t="s">
        <v>10391</v>
      </c>
      <c r="AX333" s="211" t="s">
        <v>10391</v>
      </c>
      <c r="AY333" s="211" t="s">
        <v>10391</v>
      </c>
      <c r="AZ333" s="211" t="s">
        <v>10390</v>
      </c>
      <c r="BA333" s="211" t="s">
        <v>10408</v>
      </c>
      <c r="BB333" s="211" t="s">
        <v>10408</v>
      </c>
      <c r="BC333" s="211" t="s">
        <v>248</v>
      </c>
      <c r="BD333" s="211" t="s">
        <v>10390</v>
      </c>
      <c r="BE333" s="211" t="s">
        <v>10387</v>
      </c>
      <c r="BF333" s="211" t="s">
        <v>282</v>
      </c>
      <c r="BG333" s="211" t="s">
        <v>10387</v>
      </c>
      <c r="BH333" s="211" t="s">
        <v>12846</v>
      </c>
      <c r="BI333" s="211" t="s">
        <v>10391</v>
      </c>
      <c r="BJ333" s="211" t="s">
        <v>15290</v>
      </c>
      <c r="BK333" s="211" t="s">
        <v>10387</v>
      </c>
      <c r="BL333" s="211" t="s">
        <v>282</v>
      </c>
      <c r="BM333" s="211" t="s">
        <v>4788</v>
      </c>
      <c r="BN333" s="211" t="s">
        <v>8360</v>
      </c>
    </row>
    <row r="334" spans="1:72" s="211" customFormat="1" ht="15" customHeight="1" x14ac:dyDescent="0.25">
      <c r="A334" s="211" t="s">
        <v>2841</v>
      </c>
      <c r="B334" s="211" t="s">
        <v>2842</v>
      </c>
      <c r="C334" s="211" t="s">
        <v>16011</v>
      </c>
      <c r="D334" s="211" t="s">
        <v>443</v>
      </c>
      <c r="E334" s="211" t="s">
        <v>10933</v>
      </c>
      <c r="F334" s="211" t="s">
        <v>5328</v>
      </c>
      <c r="G334" s="211" t="s">
        <v>216</v>
      </c>
      <c r="H334" s="211" t="s">
        <v>216</v>
      </c>
      <c r="I334" s="211" t="s">
        <v>282</v>
      </c>
      <c r="J334" s="211" t="s">
        <v>216</v>
      </c>
      <c r="K334" s="211" t="s">
        <v>282</v>
      </c>
      <c r="L334" s="211" t="s">
        <v>216</v>
      </c>
      <c r="M334" s="211" t="s">
        <v>282</v>
      </c>
      <c r="N334" s="211" t="s">
        <v>5328</v>
      </c>
      <c r="O334" s="211" t="s">
        <v>256</v>
      </c>
      <c r="P334" s="211" t="s">
        <v>790</v>
      </c>
      <c r="Q334" s="211" t="s">
        <v>282</v>
      </c>
      <c r="R334" s="211" t="s">
        <v>282</v>
      </c>
      <c r="S334" s="211" t="s">
        <v>282</v>
      </c>
      <c r="T334" s="211">
        <v>81</v>
      </c>
      <c r="U334" s="211" t="s">
        <v>183</v>
      </c>
      <c r="V334" s="211" t="s">
        <v>282</v>
      </c>
      <c r="W334" s="211" t="s">
        <v>143</v>
      </c>
      <c r="X334" s="211" t="s">
        <v>10506</v>
      </c>
      <c r="Y334" s="211" t="s">
        <v>395</v>
      </c>
      <c r="Z334" s="211" t="s">
        <v>10498</v>
      </c>
      <c r="AA334" s="211">
        <v>6</v>
      </c>
      <c r="AB334" s="211" t="s">
        <v>299</v>
      </c>
      <c r="AC334" s="211">
        <v>28.17</v>
      </c>
      <c r="AD334" s="211">
        <v>3.65</v>
      </c>
      <c r="AE334" s="211" t="s">
        <v>10512</v>
      </c>
      <c r="AF334" s="211" t="s">
        <v>10364</v>
      </c>
      <c r="AG334" s="211" t="s">
        <v>273</v>
      </c>
      <c r="AH334" s="211" t="s">
        <v>273</v>
      </c>
      <c r="AI334" s="211" t="s">
        <v>273</v>
      </c>
      <c r="AJ334" s="211" t="s">
        <v>273</v>
      </c>
      <c r="AK334" s="211" t="s">
        <v>11905</v>
      </c>
      <c r="AL334" s="211">
        <v>45</v>
      </c>
      <c r="AM334" s="211" t="s">
        <v>273</v>
      </c>
      <c r="AN334" s="211" t="s">
        <v>273</v>
      </c>
      <c r="AO334" s="211" t="s">
        <v>273</v>
      </c>
      <c r="AP334" s="211" t="s">
        <v>16009</v>
      </c>
      <c r="AQ334" s="211" t="s">
        <v>10385</v>
      </c>
      <c r="AR334" s="211" t="s">
        <v>22</v>
      </c>
      <c r="AS334" s="211" t="s">
        <v>14807</v>
      </c>
      <c r="AT334" s="211" t="s">
        <v>10390</v>
      </c>
      <c r="AU334" s="211" t="s">
        <v>10400</v>
      </c>
      <c r="AV334" s="211" t="s">
        <v>10390</v>
      </c>
      <c r="AW334" s="211" t="s">
        <v>4788</v>
      </c>
      <c r="AX334" s="211" t="s">
        <v>4788</v>
      </c>
      <c r="AY334" s="211" t="s">
        <v>4788</v>
      </c>
      <c r="AZ334" s="211" t="s">
        <v>10390</v>
      </c>
      <c r="BA334" s="211" t="s">
        <v>10408</v>
      </c>
      <c r="BB334" s="211" t="s">
        <v>10408</v>
      </c>
      <c r="BC334" s="211" t="s">
        <v>10412</v>
      </c>
      <c r="BD334" s="211" t="s">
        <v>10390</v>
      </c>
      <c r="BE334" s="211" t="s">
        <v>10387</v>
      </c>
      <c r="BF334" s="211" t="s">
        <v>282</v>
      </c>
      <c r="BG334" s="211" t="s">
        <v>10387</v>
      </c>
      <c r="BH334" s="211" t="s">
        <v>16013</v>
      </c>
      <c r="BI334" s="211" t="s">
        <v>10391</v>
      </c>
      <c r="BJ334" s="211" t="s">
        <v>273</v>
      </c>
      <c r="BK334" s="211" t="s">
        <v>22</v>
      </c>
      <c r="BL334" s="211" t="s">
        <v>11171</v>
      </c>
      <c r="BM334" s="211" t="s">
        <v>10391</v>
      </c>
      <c r="BN334" s="211" t="s">
        <v>2843</v>
      </c>
    </row>
    <row r="335" spans="1:72" s="211" customFormat="1" ht="15" customHeight="1" x14ac:dyDescent="0.25">
      <c r="A335" s="211" t="s">
        <v>2849</v>
      </c>
      <c r="B335" s="211" t="s">
        <v>282</v>
      </c>
      <c r="C335" s="211" t="s">
        <v>14677</v>
      </c>
      <c r="D335" s="211" t="s">
        <v>564</v>
      </c>
      <c r="E335" s="211" t="s">
        <v>12994</v>
      </c>
      <c r="F335" s="211" t="s">
        <v>5328</v>
      </c>
      <c r="G335" s="211" t="s">
        <v>216</v>
      </c>
      <c r="H335" s="211" t="s">
        <v>216</v>
      </c>
      <c r="I335" s="211" t="s">
        <v>282</v>
      </c>
      <c r="J335" s="211" t="s">
        <v>216</v>
      </c>
      <c r="K335" s="211" t="s">
        <v>282</v>
      </c>
      <c r="L335" s="211" t="s">
        <v>216</v>
      </c>
      <c r="M335" s="211" t="s">
        <v>282</v>
      </c>
      <c r="N335" s="211" t="s">
        <v>5328</v>
      </c>
      <c r="O335" s="211" t="s">
        <v>266</v>
      </c>
      <c r="P335" s="211" t="s">
        <v>256</v>
      </c>
      <c r="Q335" s="211" t="s">
        <v>282</v>
      </c>
      <c r="R335" s="211" t="s">
        <v>282</v>
      </c>
      <c r="S335" s="211" t="s">
        <v>282</v>
      </c>
      <c r="T335" s="211">
        <v>60</v>
      </c>
      <c r="U335" s="211" t="s">
        <v>183</v>
      </c>
      <c r="V335" s="211" t="s">
        <v>282</v>
      </c>
      <c r="W335" s="211" t="s">
        <v>892</v>
      </c>
      <c r="X335" s="211" t="s">
        <v>10506</v>
      </c>
      <c r="Y335" s="211" t="s">
        <v>395</v>
      </c>
      <c r="Z335" s="211" t="s">
        <v>10498</v>
      </c>
      <c r="AA335" s="211">
        <v>8</v>
      </c>
      <c r="AB335" s="211" t="s">
        <v>299</v>
      </c>
      <c r="AC335" s="211">
        <v>22.95</v>
      </c>
      <c r="AD335" s="211">
        <v>2.88</v>
      </c>
      <c r="AE335" s="211" t="s">
        <v>10512</v>
      </c>
      <c r="AF335" s="211" t="s">
        <v>10364</v>
      </c>
      <c r="AG335" s="211" t="s">
        <v>273</v>
      </c>
      <c r="AH335" s="211">
        <v>45</v>
      </c>
      <c r="AI335" s="211" t="s">
        <v>273</v>
      </c>
      <c r="AJ335" s="211" t="s">
        <v>273</v>
      </c>
      <c r="AK335" s="211" t="s">
        <v>14676</v>
      </c>
      <c r="AL335" s="211">
        <v>72</v>
      </c>
      <c r="AM335" s="211" t="s">
        <v>273</v>
      </c>
      <c r="AN335" s="211" t="s">
        <v>273</v>
      </c>
      <c r="AO335" s="211" t="s">
        <v>273</v>
      </c>
      <c r="AP335" s="211" t="s">
        <v>14672</v>
      </c>
      <c r="AQ335" s="211" t="s">
        <v>10385</v>
      </c>
      <c r="AR335" s="211" t="s">
        <v>22</v>
      </c>
      <c r="AS335" s="211" t="s">
        <v>14675</v>
      </c>
      <c r="AT335" s="211" t="s">
        <v>10390</v>
      </c>
      <c r="AU335" s="211" t="s">
        <v>10400</v>
      </c>
      <c r="AV335" s="211" t="s">
        <v>10390</v>
      </c>
      <c r="AW335" s="211" t="s">
        <v>10391</v>
      </c>
      <c r="AX335" s="211" t="s">
        <v>10391</v>
      </c>
      <c r="AY335" s="211" t="s">
        <v>10391</v>
      </c>
      <c r="AZ335" s="211" t="s">
        <v>4788</v>
      </c>
      <c r="BA335" s="211" t="s">
        <v>22</v>
      </c>
      <c r="BB335" s="211" t="s">
        <v>10387</v>
      </c>
      <c r="BC335" s="211" t="s">
        <v>10412</v>
      </c>
      <c r="BD335" s="211" t="s">
        <v>4788</v>
      </c>
      <c r="BE335" s="211" t="s">
        <v>10387</v>
      </c>
      <c r="BF335" s="211" t="s">
        <v>282</v>
      </c>
      <c r="BG335" s="211" t="s">
        <v>10387</v>
      </c>
      <c r="BH335" s="211" t="s">
        <v>12366</v>
      </c>
      <c r="BI335" s="211" t="s">
        <v>10391</v>
      </c>
      <c r="BJ335" s="211" t="s">
        <v>14678</v>
      </c>
      <c r="BK335" s="211" t="s">
        <v>10387</v>
      </c>
      <c r="BL335" s="211" t="s">
        <v>282</v>
      </c>
      <c r="BM335" s="211" t="s">
        <v>10391</v>
      </c>
      <c r="BN335" s="211" t="s">
        <v>2850</v>
      </c>
    </row>
    <row r="336" spans="1:72" s="211" customFormat="1" ht="15" customHeight="1" x14ac:dyDescent="0.25">
      <c r="A336" s="211" t="s">
        <v>7183</v>
      </c>
      <c r="B336" s="211" t="s">
        <v>282</v>
      </c>
      <c r="C336" s="211" t="s">
        <v>17983</v>
      </c>
      <c r="D336" s="211" t="s">
        <v>755</v>
      </c>
      <c r="E336" s="211" t="s">
        <v>10933</v>
      </c>
      <c r="F336" s="211" t="s">
        <v>5328</v>
      </c>
      <c r="G336" s="211" t="s">
        <v>216</v>
      </c>
      <c r="H336" s="211" t="s">
        <v>216</v>
      </c>
      <c r="I336" s="211" t="s">
        <v>282</v>
      </c>
      <c r="J336" s="211" t="s">
        <v>216</v>
      </c>
      <c r="K336" s="211" t="s">
        <v>282</v>
      </c>
      <c r="L336" s="211" t="s">
        <v>216</v>
      </c>
      <c r="M336" s="211" t="s">
        <v>282</v>
      </c>
      <c r="N336" s="211" t="s">
        <v>5328</v>
      </c>
      <c r="O336" s="211" t="s">
        <v>266</v>
      </c>
      <c r="P336" s="211" t="s">
        <v>266</v>
      </c>
      <c r="Q336" s="211" t="s">
        <v>266</v>
      </c>
      <c r="R336" s="211" t="s">
        <v>790</v>
      </c>
      <c r="S336" s="211" t="s">
        <v>282</v>
      </c>
      <c r="T336" s="211">
        <v>281</v>
      </c>
      <c r="U336" s="211" t="s">
        <v>183</v>
      </c>
      <c r="V336" s="211" t="s">
        <v>282</v>
      </c>
      <c r="W336" s="211" t="s">
        <v>14163</v>
      </c>
      <c r="X336" s="211" t="s">
        <v>10506</v>
      </c>
      <c r="Y336" s="211" t="s">
        <v>11475</v>
      </c>
      <c r="Z336" s="211" t="s">
        <v>10498</v>
      </c>
      <c r="AA336" s="211">
        <v>6</v>
      </c>
      <c r="AB336" s="211" t="s">
        <v>299</v>
      </c>
      <c r="AC336" s="211">
        <v>22.57</v>
      </c>
      <c r="AD336" s="211" t="s">
        <v>273</v>
      </c>
      <c r="AE336" s="211" t="s">
        <v>10512</v>
      </c>
      <c r="AF336" s="211" t="s">
        <v>10364</v>
      </c>
      <c r="AG336" s="211" t="s">
        <v>273</v>
      </c>
      <c r="AH336" s="211" t="s">
        <v>273</v>
      </c>
      <c r="AI336" s="211" t="s">
        <v>273</v>
      </c>
      <c r="AJ336" s="211" t="s">
        <v>273</v>
      </c>
      <c r="AK336" s="211" t="s">
        <v>14685</v>
      </c>
      <c r="AL336" s="211" t="s">
        <v>273</v>
      </c>
      <c r="AM336" s="211" t="s">
        <v>273</v>
      </c>
      <c r="AN336" s="211" t="s">
        <v>273</v>
      </c>
      <c r="AO336" s="211" t="s">
        <v>273</v>
      </c>
      <c r="AP336" s="211" t="s">
        <v>13457</v>
      </c>
      <c r="AQ336" s="211" t="s">
        <v>10385</v>
      </c>
      <c r="AR336" s="211" t="s">
        <v>55</v>
      </c>
      <c r="AS336" s="211" t="s">
        <v>13459</v>
      </c>
      <c r="AT336" s="211" t="s">
        <v>10390</v>
      </c>
      <c r="AU336" s="211" t="s">
        <v>10400</v>
      </c>
      <c r="AV336" s="211" t="s">
        <v>10390</v>
      </c>
      <c r="AW336" s="211" t="s">
        <v>4788</v>
      </c>
      <c r="AX336" s="211" t="s">
        <v>4788</v>
      </c>
      <c r="AY336" s="211" t="s">
        <v>4788</v>
      </c>
      <c r="AZ336" s="211" t="s">
        <v>4788</v>
      </c>
      <c r="BA336" s="211" t="s">
        <v>22</v>
      </c>
      <c r="BB336" s="211" t="s">
        <v>10387</v>
      </c>
      <c r="BC336" s="211" t="s">
        <v>10412</v>
      </c>
      <c r="BD336" s="211" t="s">
        <v>4788</v>
      </c>
      <c r="BE336" s="211" t="s">
        <v>10387</v>
      </c>
      <c r="BF336" s="211" t="s">
        <v>282</v>
      </c>
      <c r="BG336" s="211" t="s">
        <v>22</v>
      </c>
      <c r="BH336" s="211" t="s">
        <v>13459</v>
      </c>
      <c r="BI336" s="211" t="s">
        <v>4788</v>
      </c>
      <c r="BJ336" s="211" t="s">
        <v>12885</v>
      </c>
      <c r="BK336" s="211" t="s">
        <v>10387</v>
      </c>
      <c r="BL336" s="211" t="s">
        <v>282</v>
      </c>
      <c r="BM336" s="211" t="s">
        <v>10391</v>
      </c>
      <c r="BN336" s="211" t="s">
        <v>7184</v>
      </c>
    </row>
    <row r="337" spans="1:93" s="211" customFormat="1" ht="15" hidden="1" customHeight="1" x14ac:dyDescent="0.25">
      <c r="A337" s="211" t="s">
        <v>10160</v>
      </c>
      <c r="B337" s="143" t="s">
        <v>282</v>
      </c>
      <c r="C337" s="211" t="s">
        <v>14703</v>
      </c>
      <c r="D337" s="211" t="s">
        <v>8944</v>
      </c>
      <c r="E337" s="211" t="s">
        <v>12994</v>
      </c>
      <c r="F337" s="143" t="s">
        <v>5328</v>
      </c>
      <c r="G337" s="143" t="s">
        <v>5328</v>
      </c>
      <c r="H337" s="143" t="s">
        <v>5328</v>
      </c>
      <c r="I337" s="143">
        <v>3</v>
      </c>
      <c r="J337" s="143" t="s">
        <v>216</v>
      </c>
      <c r="K337" s="143" t="s">
        <v>282</v>
      </c>
      <c r="L337" s="143" t="s">
        <v>216</v>
      </c>
      <c r="M337" s="143" t="s">
        <v>282</v>
      </c>
      <c r="N337" s="143" t="s">
        <v>5328</v>
      </c>
      <c r="O337" s="149" t="s">
        <v>9093</v>
      </c>
      <c r="P337" s="211" t="s">
        <v>306</v>
      </c>
      <c r="Q337" s="211" t="s">
        <v>282</v>
      </c>
      <c r="R337" s="211" t="s">
        <v>282</v>
      </c>
      <c r="S337" s="211" t="s">
        <v>282</v>
      </c>
      <c r="T337" s="211">
        <v>60</v>
      </c>
      <c r="U337" s="211" t="s">
        <v>183</v>
      </c>
      <c r="V337" s="211" t="s">
        <v>282</v>
      </c>
      <c r="W337" s="211" t="s">
        <v>14697</v>
      </c>
      <c r="X337" s="211" t="s">
        <v>273</v>
      </c>
      <c r="Y337" s="211" t="s">
        <v>273</v>
      </c>
      <c r="Z337" s="211" t="s">
        <v>10770</v>
      </c>
      <c r="AA337" s="211">
        <v>4</v>
      </c>
      <c r="AB337" s="211" t="s">
        <v>193</v>
      </c>
      <c r="AC337" s="211">
        <v>17.82</v>
      </c>
      <c r="AD337" s="211">
        <v>6.41</v>
      </c>
      <c r="AE337" s="211" t="s">
        <v>10499</v>
      </c>
      <c r="AF337" s="211" t="s">
        <v>10365</v>
      </c>
      <c r="AG337" s="211" t="s">
        <v>273</v>
      </c>
      <c r="AH337" s="211" t="s">
        <v>273</v>
      </c>
      <c r="AI337" s="211" t="s">
        <v>273</v>
      </c>
      <c r="AJ337" s="211" t="s">
        <v>273</v>
      </c>
      <c r="AK337" s="211" t="s">
        <v>14704</v>
      </c>
      <c r="AL337" s="211">
        <v>100</v>
      </c>
      <c r="AM337" s="211" t="s">
        <v>273</v>
      </c>
      <c r="AN337" s="211" t="s">
        <v>273</v>
      </c>
      <c r="AO337" s="211">
        <v>46</v>
      </c>
      <c r="AP337" s="211" t="s">
        <v>14698</v>
      </c>
      <c r="AQ337" s="211" t="s">
        <v>10380</v>
      </c>
      <c r="AR337" s="211" t="s">
        <v>10387</v>
      </c>
      <c r="AS337" s="211" t="s">
        <v>14705</v>
      </c>
      <c r="AT337" s="211" t="s">
        <v>10391</v>
      </c>
      <c r="AU337" s="211" t="s">
        <v>10400</v>
      </c>
      <c r="AV337" s="211" t="s">
        <v>10390</v>
      </c>
      <c r="AW337" s="211" t="s">
        <v>10391</v>
      </c>
      <c r="AX337" s="211" t="s">
        <v>10391</v>
      </c>
      <c r="AY337" s="211" t="s">
        <v>10391</v>
      </c>
      <c r="AZ337" s="211" t="s">
        <v>10390</v>
      </c>
      <c r="BA337" s="211" t="s">
        <v>10387</v>
      </c>
      <c r="BB337" s="211" t="s">
        <v>10387</v>
      </c>
      <c r="BC337" s="211" t="s">
        <v>10411</v>
      </c>
      <c r="BD337" s="211" t="s">
        <v>4788</v>
      </c>
      <c r="BE337" s="211" t="s">
        <v>10387</v>
      </c>
      <c r="BF337" s="211" t="s">
        <v>282</v>
      </c>
      <c r="BG337" s="211" t="s">
        <v>22</v>
      </c>
      <c r="BH337" s="211" t="s">
        <v>282</v>
      </c>
      <c r="BI337" s="211" t="s">
        <v>10390</v>
      </c>
      <c r="BJ337" s="211" t="s">
        <v>14706</v>
      </c>
      <c r="BK337" s="211" t="s">
        <v>10387</v>
      </c>
      <c r="BL337" s="211" t="s">
        <v>282</v>
      </c>
      <c r="BM337" s="211" t="s">
        <v>4788</v>
      </c>
      <c r="BN337" s="211" t="s">
        <v>10161</v>
      </c>
    </row>
    <row r="338" spans="1:93" s="211" customFormat="1" ht="15" customHeight="1" x14ac:dyDescent="0.25">
      <c r="A338" s="211" t="s">
        <v>6170</v>
      </c>
      <c r="B338" s="143" t="s">
        <v>6169</v>
      </c>
      <c r="C338" s="211" t="s">
        <v>16015</v>
      </c>
      <c r="D338" s="211" t="s">
        <v>841</v>
      </c>
      <c r="E338" s="211" t="s">
        <v>10933</v>
      </c>
      <c r="F338" s="143" t="s">
        <v>5328</v>
      </c>
      <c r="G338" s="143" t="s">
        <v>216</v>
      </c>
      <c r="H338" s="143" t="s">
        <v>216</v>
      </c>
      <c r="I338" s="143" t="s">
        <v>282</v>
      </c>
      <c r="J338" s="143" t="s">
        <v>216</v>
      </c>
      <c r="K338" s="143" t="s">
        <v>282</v>
      </c>
      <c r="L338" s="143" t="s">
        <v>216</v>
      </c>
      <c r="M338" s="143" t="s">
        <v>282</v>
      </c>
      <c r="N338" s="143" t="s">
        <v>5328</v>
      </c>
      <c r="O338" s="211" t="s">
        <v>252</v>
      </c>
      <c r="P338" s="211" t="s">
        <v>790</v>
      </c>
      <c r="Q338" s="211" t="s">
        <v>282</v>
      </c>
      <c r="R338" s="211" t="s">
        <v>282</v>
      </c>
      <c r="S338" s="211" t="s">
        <v>282</v>
      </c>
      <c r="T338" s="211">
        <v>46</v>
      </c>
      <c r="U338" s="211" t="s">
        <v>183</v>
      </c>
      <c r="V338" s="211" t="s">
        <v>282</v>
      </c>
      <c r="W338" s="211" t="s">
        <v>143</v>
      </c>
      <c r="X338" s="211" t="s">
        <v>10506</v>
      </c>
      <c r="Y338" s="211" t="s">
        <v>273</v>
      </c>
      <c r="Z338" s="211" t="s">
        <v>10498</v>
      </c>
      <c r="AA338" s="211">
        <v>8</v>
      </c>
      <c r="AB338" s="211" t="s">
        <v>299</v>
      </c>
      <c r="AC338" s="211">
        <v>19.8</v>
      </c>
      <c r="AD338" s="211" t="s">
        <v>273</v>
      </c>
      <c r="AE338" s="211" t="s">
        <v>10512</v>
      </c>
      <c r="AF338" s="211" t="s">
        <v>10364</v>
      </c>
      <c r="AG338" s="211" t="s">
        <v>273</v>
      </c>
      <c r="AH338" s="211" t="s">
        <v>273</v>
      </c>
      <c r="AI338" s="211" t="s">
        <v>273</v>
      </c>
      <c r="AJ338" s="211" t="s">
        <v>273</v>
      </c>
      <c r="AK338" s="211" t="s">
        <v>16020</v>
      </c>
      <c r="AL338" s="211">
        <v>42</v>
      </c>
      <c r="AM338" s="211">
        <v>41</v>
      </c>
      <c r="AN338" s="211">
        <v>100</v>
      </c>
      <c r="AO338" s="211">
        <v>60</v>
      </c>
      <c r="AP338" s="211" t="s">
        <v>16016</v>
      </c>
      <c r="AQ338" s="211" t="s">
        <v>10385</v>
      </c>
      <c r="AR338" s="211" t="s">
        <v>22</v>
      </c>
      <c r="AS338" s="211" t="s">
        <v>16021</v>
      </c>
      <c r="AT338" s="211" t="s">
        <v>10390</v>
      </c>
      <c r="AU338" s="211" t="s">
        <v>10400</v>
      </c>
      <c r="AV338" s="211" t="s">
        <v>10390</v>
      </c>
      <c r="AW338" s="211" t="s">
        <v>4788</v>
      </c>
      <c r="AX338" s="211" t="s">
        <v>4788</v>
      </c>
      <c r="AY338" s="211" t="s">
        <v>4788</v>
      </c>
      <c r="AZ338" s="211" t="s">
        <v>10390</v>
      </c>
      <c r="BA338" s="211" t="s">
        <v>22</v>
      </c>
      <c r="BB338" s="211" t="s">
        <v>10387</v>
      </c>
      <c r="BC338" s="211" t="s">
        <v>10412</v>
      </c>
      <c r="BD338" s="211" t="s">
        <v>4788</v>
      </c>
      <c r="BE338" s="211" t="s">
        <v>10387</v>
      </c>
      <c r="BF338" s="211" t="s">
        <v>282</v>
      </c>
      <c r="BG338" s="211" t="s">
        <v>10387</v>
      </c>
      <c r="BH338" s="211" t="s">
        <v>16019</v>
      </c>
      <c r="BI338" s="211" t="s">
        <v>10391</v>
      </c>
      <c r="BJ338" s="211" t="s">
        <v>273</v>
      </c>
      <c r="BK338" s="211" t="s">
        <v>10387</v>
      </c>
      <c r="BL338" s="211" t="s">
        <v>282</v>
      </c>
      <c r="BM338" s="211" t="s">
        <v>10390</v>
      </c>
      <c r="BN338" s="211" t="s">
        <v>6171</v>
      </c>
    </row>
    <row r="339" spans="1:93" s="211" customFormat="1" ht="15" customHeight="1" x14ac:dyDescent="0.25">
      <c r="A339" s="211" t="s">
        <v>2857</v>
      </c>
      <c r="B339" s="211" t="s">
        <v>14282</v>
      </c>
      <c r="C339" s="211" t="s">
        <v>282</v>
      </c>
      <c r="D339" s="211" t="s">
        <v>841</v>
      </c>
      <c r="E339" s="211" t="s">
        <v>10933</v>
      </c>
      <c r="F339" s="211" t="s">
        <v>5328</v>
      </c>
      <c r="G339" s="211" t="s">
        <v>216</v>
      </c>
      <c r="H339" s="211" t="s">
        <v>216</v>
      </c>
      <c r="I339" s="211" t="s">
        <v>282</v>
      </c>
      <c r="J339" s="211" t="s">
        <v>216</v>
      </c>
      <c r="K339" s="211" t="s">
        <v>282</v>
      </c>
      <c r="L339" s="211" t="s">
        <v>216</v>
      </c>
      <c r="M339" s="211" t="s">
        <v>282</v>
      </c>
      <c r="N339" s="211" t="s">
        <v>5328</v>
      </c>
      <c r="O339" s="211" t="s">
        <v>14708</v>
      </c>
      <c r="P339" s="211" t="s">
        <v>14109</v>
      </c>
      <c r="Q339" s="211" t="s">
        <v>12187</v>
      </c>
      <c r="R339" s="211" t="s">
        <v>282</v>
      </c>
      <c r="S339" s="211" t="s">
        <v>282</v>
      </c>
      <c r="T339" s="211">
        <v>37</v>
      </c>
      <c r="U339" s="211" t="s">
        <v>183</v>
      </c>
      <c r="V339" s="211" t="s">
        <v>282</v>
      </c>
      <c r="W339" s="211" t="s">
        <v>12092</v>
      </c>
      <c r="X339" s="211" t="s">
        <v>10506</v>
      </c>
      <c r="Y339" s="211" t="s">
        <v>395</v>
      </c>
      <c r="Z339" s="211" t="s">
        <v>10498</v>
      </c>
      <c r="AA339" s="211">
        <v>3</v>
      </c>
      <c r="AB339" s="211" t="s">
        <v>299</v>
      </c>
      <c r="AC339" s="211">
        <v>31.98</v>
      </c>
      <c r="AD339" s="211">
        <v>7.6</v>
      </c>
      <c r="AE339" s="211" t="s">
        <v>10512</v>
      </c>
      <c r="AF339" s="211" t="s">
        <v>10364</v>
      </c>
      <c r="AG339" s="211" t="s">
        <v>273</v>
      </c>
      <c r="AH339" s="211" t="s">
        <v>273</v>
      </c>
      <c r="AI339" s="211" t="s">
        <v>273</v>
      </c>
      <c r="AJ339" s="211" t="s">
        <v>273</v>
      </c>
      <c r="AK339" s="211" t="s">
        <v>14714</v>
      </c>
      <c r="AL339" s="211">
        <v>68</v>
      </c>
      <c r="AM339" s="211" t="s">
        <v>273</v>
      </c>
      <c r="AN339" s="211" t="s">
        <v>273</v>
      </c>
      <c r="AO339" s="211" t="s">
        <v>273</v>
      </c>
      <c r="AP339" s="211" t="s">
        <v>14712</v>
      </c>
      <c r="AQ339" s="211" t="s">
        <v>10385</v>
      </c>
      <c r="AR339" s="211" t="s">
        <v>22</v>
      </c>
      <c r="AS339" s="211" t="s">
        <v>14713</v>
      </c>
      <c r="AT339" s="211" t="s">
        <v>10390</v>
      </c>
      <c r="AU339" s="211" t="s">
        <v>10400</v>
      </c>
      <c r="AV339" s="211" t="s">
        <v>10390</v>
      </c>
      <c r="AW339" s="211" t="s">
        <v>4788</v>
      </c>
      <c r="AX339" s="211" t="s">
        <v>4788</v>
      </c>
      <c r="AY339" s="211" t="s">
        <v>4788</v>
      </c>
      <c r="AZ339" s="211" t="s">
        <v>10390</v>
      </c>
      <c r="BA339" s="211" t="s">
        <v>22</v>
      </c>
      <c r="BB339" s="211" t="s">
        <v>22</v>
      </c>
      <c r="BC339" s="211" t="s">
        <v>10411</v>
      </c>
      <c r="BD339" s="211" t="s">
        <v>10391</v>
      </c>
      <c r="BE339" s="211" t="s">
        <v>10387</v>
      </c>
      <c r="BF339" s="211" t="s">
        <v>282</v>
      </c>
      <c r="BG339" s="211" t="s">
        <v>22</v>
      </c>
      <c r="BH339" s="211" t="s">
        <v>282</v>
      </c>
      <c r="BI339" s="211" t="s">
        <v>10390</v>
      </c>
      <c r="BJ339" s="211" t="s">
        <v>273</v>
      </c>
      <c r="BK339" s="211" t="s">
        <v>10387</v>
      </c>
      <c r="BL339" s="211" t="s">
        <v>282</v>
      </c>
      <c r="BM339" s="211" t="s">
        <v>10390</v>
      </c>
      <c r="BN339" s="211" t="s">
        <v>2858</v>
      </c>
    </row>
    <row r="340" spans="1:93" s="211" customFormat="1" ht="15" customHeight="1" x14ac:dyDescent="0.25">
      <c r="A340" s="211" t="s">
        <v>8378</v>
      </c>
      <c r="B340" s="211" t="s">
        <v>282</v>
      </c>
      <c r="C340" s="211" t="s">
        <v>14720</v>
      </c>
      <c r="D340" s="211" t="s">
        <v>7848</v>
      </c>
      <c r="E340" s="211" t="s">
        <v>12994</v>
      </c>
      <c r="F340" s="211" t="s">
        <v>5328</v>
      </c>
      <c r="G340" s="211" t="s">
        <v>216</v>
      </c>
      <c r="H340" s="211" t="s">
        <v>216</v>
      </c>
      <c r="I340" s="211" t="s">
        <v>282</v>
      </c>
      <c r="J340" s="211" t="s">
        <v>216</v>
      </c>
      <c r="K340" s="211" t="s">
        <v>282</v>
      </c>
      <c r="L340" s="211" t="s">
        <v>216</v>
      </c>
      <c r="M340" s="211" t="s">
        <v>282</v>
      </c>
      <c r="N340" s="211" t="s">
        <v>5328</v>
      </c>
      <c r="O340" s="211" t="s">
        <v>261</v>
      </c>
      <c r="P340" s="211" t="s">
        <v>790</v>
      </c>
      <c r="Q340" s="211" t="s">
        <v>282</v>
      </c>
      <c r="R340" s="211" t="s">
        <v>282</v>
      </c>
      <c r="S340" s="211" t="s">
        <v>282</v>
      </c>
      <c r="T340" s="211">
        <v>37</v>
      </c>
      <c r="U340" s="211" t="s">
        <v>183</v>
      </c>
      <c r="V340" s="211" t="s">
        <v>282</v>
      </c>
      <c r="W340" s="211" t="s">
        <v>11752</v>
      </c>
      <c r="X340" s="211" t="s">
        <v>273</v>
      </c>
      <c r="Y340" s="211" t="s">
        <v>395</v>
      </c>
      <c r="Z340" s="211" t="s">
        <v>10498</v>
      </c>
      <c r="AA340" s="211">
        <v>1</v>
      </c>
      <c r="AB340" s="211" t="s">
        <v>194</v>
      </c>
      <c r="AC340" s="211">
        <v>23.23</v>
      </c>
      <c r="AD340" s="211">
        <v>4.0999999999999996</v>
      </c>
      <c r="AE340" s="211" t="s">
        <v>10512</v>
      </c>
      <c r="AF340" s="211" t="s">
        <v>10364</v>
      </c>
      <c r="AG340" s="211" t="s">
        <v>14724</v>
      </c>
      <c r="AH340" s="211" t="s">
        <v>273</v>
      </c>
      <c r="AI340" s="211" t="s">
        <v>14722</v>
      </c>
      <c r="AJ340" s="211" t="s">
        <v>273</v>
      </c>
      <c r="AK340" s="211" t="s">
        <v>14723</v>
      </c>
      <c r="AL340" s="211">
        <v>44</v>
      </c>
      <c r="AM340" s="211" t="s">
        <v>273</v>
      </c>
      <c r="AN340" s="211" t="s">
        <v>273</v>
      </c>
      <c r="AO340" s="211" t="s">
        <v>273</v>
      </c>
      <c r="AP340" s="211" t="s">
        <v>14718</v>
      </c>
      <c r="AQ340" s="211" t="s">
        <v>10385</v>
      </c>
      <c r="AR340" s="211" t="s">
        <v>10387</v>
      </c>
      <c r="AS340" s="211" t="s">
        <v>14721</v>
      </c>
      <c r="AT340" s="211" t="s">
        <v>10391</v>
      </c>
      <c r="AU340" s="211" t="s">
        <v>10400</v>
      </c>
      <c r="AV340" s="211" t="s">
        <v>10390</v>
      </c>
      <c r="AW340" s="211" t="s">
        <v>4788</v>
      </c>
      <c r="AX340" s="211" t="s">
        <v>4788</v>
      </c>
      <c r="AY340" s="211" t="s">
        <v>4788</v>
      </c>
      <c r="AZ340" s="211" t="s">
        <v>10390</v>
      </c>
      <c r="BA340" s="211" t="s">
        <v>10408</v>
      </c>
      <c r="BB340" s="211" t="s">
        <v>10408</v>
      </c>
      <c r="BC340" s="211" t="s">
        <v>10411</v>
      </c>
      <c r="BD340" s="211" t="s">
        <v>10390</v>
      </c>
      <c r="BE340" s="211" t="s">
        <v>10387</v>
      </c>
      <c r="BF340" s="211" t="s">
        <v>282</v>
      </c>
      <c r="BG340" s="211" t="s">
        <v>10387</v>
      </c>
      <c r="BH340" s="211" t="s">
        <v>14719</v>
      </c>
      <c r="BI340" s="211" t="s">
        <v>10391</v>
      </c>
      <c r="BJ340" s="211" t="s">
        <v>14726</v>
      </c>
      <c r="BK340" s="211" t="s">
        <v>10387</v>
      </c>
      <c r="BL340" s="211" t="s">
        <v>282</v>
      </c>
      <c r="BM340" s="211" t="s">
        <v>10390</v>
      </c>
      <c r="BN340" s="211" t="s">
        <v>8379</v>
      </c>
    </row>
    <row r="341" spans="1:93" s="211" customFormat="1" ht="15" customHeight="1" x14ac:dyDescent="0.25">
      <c r="A341" s="211" t="s">
        <v>2893</v>
      </c>
      <c r="B341" s="211" t="s">
        <v>6836</v>
      </c>
      <c r="C341" s="211" t="s">
        <v>14727</v>
      </c>
      <c r="D341" s="211" t="s">
        <v>443</v>
      </c>
      <c r="E341" s="211" t="s">
        <v>10933</v>
      </c>
      <c r="F341" s="211" t="s">
        <v>5328</v>
      </c>
      <c r="G341" s="211" t="s">
        <v>216</v>
      </c>
      <c r="H341" s="211" t="s">
        <v>216</v>
      </c>
      <c r="I341" s="211" t="s">
        <v>282</v>
      </c>
      <c r="J341" s="211" t="s">
        <v>216</v>
      </c>
      <c r="K341" s="211" t="s">
        <v>282</v>
      </c>
      <c r="L341" s="211" t="s">
        <v>216</v>
      </c>
      <c r="M341" s="211" t="s">
        <v>282</v>
      </c>
      <c r="N341" s="211" t="s">
        <v>5328</v>
      </c>
      <c r="O341" s="211" t="s">
        <v>258</v>
      </c>
      <c r="P341" s="211" t="s">
        <v>246</v>
      </c>
      <c r="Q341" s="211" t="s">
        <v>282</v>
      </c>
      <c r="R341" s="211" t="s">
        <v>282</v>
      </c>
      <c r="S341" s="211" t="s">
        <v>282</v>
      </c>
      <c r="T341" s="211">
        <v>156</v>
      </c>
      <c r="U341" s="211" t="s">
        <v>183</v>
      </c>
      <c r="V341" s="211" t="s">
        <v>282</v>
      </c>
      <c r="W341" s="211" t="s">
        <v>273</v>
      </c>
      <c r="X341" s="211" t="s">
        <v>10506</v>
      </c>
      <c r="Y341" s="211" t="s">
        <v>395</v>
      </c>
      <c r="Z341" s="211" t="s">
        <v>10498</v>
      </c>
      <c r="AA341" s="211">
        <v>8</v>
      </c>
      <c r="AB341" s="211" t="s">
        <v>299</v>
      </c>
      <c r="AC341" s="211">
        <v>22</v>
      </c>
      <c r="AD341" s="211" t="s">
        <v>273</v>
      </c>
      <c r="AE341" s="211" t="s">
        <v>10512</v>
      </c>
      <c r="AF341" s="211" t="s">
        <v>10364</v>
      </c>
      <c r="AG341" s="211" t="s">
        <v>273</v>
      </c>
      <c r="AH341" s="211" t="s">
        <v>273</v>
      </c>
      <c r="AI341" s="211" t="s">
        <v>273</v>
      </c>
      <c r="AJ341" s="211" t="s">
        <v>273</v>
      </c>
      <c r="AK341" s="211" t="s">
        <v>273</v>
      </c>
      <c r="AL341" s="211">
        <v>64</v>
      </c>
      <c r="AM341" s="211" t="s">
        <v>273</v>
      </c>
      <c r="AN341" s="211" t="s">
        <v>273</v>
      </c>
      <c r="AO341" s="211" t="s">
        <v>273</v>
      </c>
      <c r="AP341" s="211" t="s">
        <v>14728</v>
      </c>
      <c r="AQ341" s="211" t="s">
        <v>10385</v>
      </c>
      <c r="AR341" s="211" t="s">
        <v>55</v>
      </c>
      <c r="AS341" s="211" t="s">
        <v>273</v>
      </c>
      <c r="AT341" s="211" t="s">
        <v>10390</v>
      </c>
      <c r="AU341" s="211" t="s">
        <v>10400</v>
      </c>
      <c r="AV341" s="211" t="s">
        <v>10390</v>
      </c>
      <c r="AW341" s="211" t="s">
        <v>4788</v>
      </c>
      <c r="AX341" s="211" t="s">
        <v>4788</v>
      </c>
      <c r="AY341" s="211" t="s">
        <v>4788</v>
      </c>
      <c r="AZ341" s="211" t="s">
        <v>10390</v>
      </c>
      <c r="BA341" s="211" t="s">
        <v>22</v>
      </c>
      <c r="BB341" s="211" t="s">
        <v>10387</v>
      </c>
      <c r="BC341" s="211" t="s">
        <v>248</v>
      </c>
      <c r="BD341" s="211" t="s">
        <v>4788</v>
      </c>
      <c r="BE341" s="211" t="s">
        <v>10387</v>
      </c>
      <c r="BF341" s="211" t="s">
        <v>282</v>
      </c>
      <c r="BG341" s="211" t="s">
        <v>10387</v>
      </c>
      <c r="BH341" s="211" t="s">
        <v>15785</v>
      </c>
      <c r="BI341" s="211" t="s">
        <v>10391</v>
      </c>
      <c r="BJ341" s="211" t="s">
        <v>273</v>
      </c>
      <c r="BK341" s="211" t="s">
        <v>55</v>
      </c>
      <c r="BL341" s="211" t="s">
        <v>282</v>
      </c>
      <c r="BM341" s="211" t="s">
        <v>10390</v>
      </c>
      <c r="BN341" s="211" t="s">
        <v>2894</v>
      </c>
    </row>
    <row r="342" spans="1:93" s="211" customFormat="1" ht="15" customHeight="1" x14ac:dyDescent="0.25">
      <c r="A342" s="211" t="s">
        <v>7185</v>
      </c>
      <c r="B342" s="211" t="s">
        <v>282</v>
      </c>
      <c r="C342" s="211" t="s">
        <v>14738</v>
      </c>
      <c r="D342" s="211" t="s">
        <v>755</v>
      </c>
      <c r="E342" s="211" t="s">
        <v>12994</v>
      </c>
      <c r="F342" s="211" t="s">
        <v>5328</v>
      </c>
      <c r="G342" s="211" t="s">
        <v>216</v>
      </c>
      <c r="H342" s="211" t="s">
        <v>216</v>
      </c>
      <c r="I342" s="211" t="s">
        <v>282</v>
      </c>
      <c r="J342" s="211" t="s">
        <v>216</v>
      </c>
      <c r="K342" s="211" t="s">
        <v>282</v>
      </c>
      <c r="L342" s="211" t="s">
        <v>216</v>
      </c>
      <c r="M342" s="211" t="s">
        <v>282</v>
      </c>
      <c r="N342" s="211" t="s">
        <v>5328</v>
      </c>
      <c r="O342" s="211" t="s">
        <v>256</v>
      </c>
      <c r="P342" s="211" t="s">
        <v>790</v>
      </c>
      <c r="Q342" s="211" t="s">
        <v>282</v>
      </c>
      <c r="R342" s="211" t="s">
        <v>282</v>
      </c>
      <c r="S342" s="211" t="s">
        <v>282</v>
      </c>
      <c r="T342" s="211">
        <v>142</v>
      </c>
      <c r="U342" s="211" t="s">
        <v>183</v>
      </c>
      <c r="V342" s="211" t="s">
        <v>282</v>
      </c>
      <c r="W342" s="211" t="s">
        <v>143</v>
      </c>
      <c r="X342" s="211" t="s">
        <v>10506</v>
      </c>
      <c r="Y342" s="211" t="s">
        <v>395</v>
      </c>
      <c r="Z342" s="211" t="s">
        <v>10498</v>
      </c>
      <c r="AA342" s="211">
        <v>6</v>
      </c>
      <c r="AB342" s="211" t="s">
        <v>273</v>
      </c>
      <c r="AC342" s="211" t="s">
        <v>273</v>
      </c>
      <c r="AD342" s="211" t="s">
        <v>273</v>
      </c>
      <c r="AE342" s="211" t="s">
        <v>10512</v>
      </c>
      <c r="AF342" s="211" t="s">
        <v>10364</v>
      </c>
      <c r="AG342" s="211" t="s">
        <v>273</v>
      </c>
      <c r="AH342" s="211" t="s">
        <v>273</v>
      </c>
      <c r="AI342" s="211" t="s">
        <v>273</v>
      </c>
      <c r="AJ342" s="211" t="s">
        <v>273</v>
      </c>
      <c r="AK342" s="211" t="s">
        <v>273</v>
      </c>
      <c r="AL342" s="211" t="s">
        <v>273</v>
      </c>
      <c r="AM342" s="211" t="s">
        <v>273</v>
      </c>
      <c r="AN342" s="211" t="s">
        <v>273</v>
      </c>
      <c r="AO342" s="211" t="s">
        <v>273</v>
      </c>
      <c r="AP342" s="211" t="s">
        <v>14730</v>
      </c>
      <c r="AQ342" s="211" t="s">
        <v>10385</v>
      </c>
      <c r="AR342" s="211" t="s">
        <v>22</v>
      </c>
      <c r="AS342" s="211" t="s">
        <v>14735</v>
      </c>
      <c r="AT342" s="211" t="s">
        <v>10390</v>
      </c>
      <c r="AU342" s="211" t="s">
        <v>10400</v>
      </c>
      <c r="AV342" s="211" t="s">
        <v>10390</v>
      </c>
      <c r="AW342" s="211" t="s">
        <v>4788</v>
      </c>
      <c r="AX342" s="211" t="s">
        <v>4788</v>
      </c>
      <c r="AY342" s="211" t="s">
        <v>4788</v>
      </c>
      <c r="AZ342" s="211" t="s">
        <v>10390</v>
      </c>
      <c r="BA342" s="211" t="s">
        <v>10408</v>
      </c>
      <c r="BB342" s="211" t="s">
        <v>10408</v>
      </c>
      <c r="BC342" s="211" t="s">
        <v>248</v>
      </c>
      <c r="BD342" s="211" t="s">
        <v>10390</v>
      </c>
      <c r="BE342" s="211" t="s">
        <v>10387</v>
      </c>
      <c r="BF342" s="211" t="s">
        <v>282</v>
      </c>
      <c r="BG342" s="211" t="s">
        <v>10387</v>
      </c>
      <c r="BH342" s="211" t="s">
        <v>14736</v>
      </c>
      <c r="BI342" s="211" t="s">
        <v>10391</v>
      </c>
      <c r="BJ342" s="211" t="s">
        <v>17984</v>
      </c>
      <c r="BK342" s="211" t="s">
        <v>22</v>
      </c>
      <c r="BL342" s="211" t="s">
        <v>14731</v>
      </c>
      <c r="BM342" s="211" t="s">
        <v>10391</v>
      </c>
      <c r="BN342" s="211" t="s">
        <v>7186</v>
      </c>
    </row>
    <row r="343" spans="1:93" s="211" customFormat="1" ht="15" customHeight="1" x14ac:dyDescent="0.25">
      <c r="A343" s="211" t="s">
        <v>7284</v>
      </c>
      <c r="B343" s="211" t="s">
        <v>282</v>
      </c>
      <c r="C343" s="211" t="s">
        <v>14748</v>
      </c>
      <c r="D343" s="211" t="s">
        <v>755</v>
      </c>
      <c r="E343" s="211" t="s">
        <v>12994</v>
      </c>
      <c r="F343" s="211" t="s">
        <v>5328</v>
      </c>
      <c r="G343" s="211" t="s">
        <v>5328</v>
      </c>
      <c r="H343" s="211">
        <v>2</v>
      </c>
      <c r="I343" s="211" t="s">
        <v>282</v>
      </c>
      <c r="J343" s="211" t="s">
        <v>216</v>
      </c>
      <c r="K343" s="211" t="s">
        <v>282</v>
      </c>
      <c r="L343" s="211" t="s">
        <v>216</v>
      </c>
      <c r="M343" s="211" t="s">
        <v>282</v>
      </c>
      <c r="N343" s="211" t="s">
        <v>5328</v>
      </c>
      <c r="O343" s="149" t="s">
        <v>4798</v>
      </c>
      <c r="P343" s="211" t="s">
        <v>636</v>
      </c>
      <c r="Q343" s="211" t="s">
        <v>282</v>
      </c>
      <c r="R343" s="211" t="s">
        <v>282</v>
      </c>
      <c r="S343" s="211" t="s">
        <v>282</v>
      </c>
      <c r="T343" s="211">
        <v>263</v>
      </c>
      <c r="U343" s="211" t="s">
        <v>183</v>
      </c>
      <c r="V343" s="211" t="s">
        <v>282</v>
      </c>
      <c r="W343" s="211" t="s">
        <v>10491</v>
      </c>
      <c r="X343" s="211" t="s">
        <v>273</v>
      </c>
      <c r="Y343" s="211" t="s">
        <v>395</v>
      </c>
      <c r="Z343" s="211" t="s">
        <v>10498</v>
      </c>
      <c r="AA343" s="211">
        <v>9</v>
      </c>
      <c r="AB343" s="211" t="s">
        <v>220</v>
      </c>
      <c r="AC343" s="211">
        <v>39.6</v>
      </c>
      <c r="AD343" s="211">
        <v>7.9</v>
      </c>
      <c r="AE343" s="211" t="s">
        <v>10512</v>
      </c>
      <c r="AF343" s="211" t="s">
        <v>10365</v>
      </c>
      <c r="AG343" s="211" t="s">
        <v>273</v>
      </c>
      <c r="AH343" s="211" t="s">
        <v>273</v>
      </c>
      <c r="AI343" s="211" t="s">
        <v>273</v>
      </c>
      <c r="AJ343" s="211" t="s">
        <v>273</v>
      </c>
      <c r="AK343" s="211" t="s">
        <v>14746</v>
      </c>
      <c r="AL343" s="211">
        <v>79</v>
      </c>
      <c r="AM343" s="211" t="s">
        <v>273</v>
      </c>
      <c r="AN343" s="211">
        <v>15</v>
      </c>
      <c r="AO343" s="211">
        <v>13</v>
      </c>
      <c r="AP343" s="211" t="s">
        <v>14749</v>
      </c>
      <c r="AQ343" s="211" t="s">
        <v>10376</v>
      </c>
      <c r="AR343" s="211" t="s">
        <v>22</v>
      </c>
      <c r="AS343" s="211" t="s">
        <v>11423</v>
      </c>
      <c r="AT343" s="211" t="s">
        <v>4788</v>
      </c>
      <c r="AU343" s="211" t="s">
        <v>10394</v>
      </c>
      <c r="AV343" s="211" t="s">
        <v>4788</v>
      </c>
      <c r="AW343" s="211" t="s">
        <v>10391</v>
      </c>
      <c r="AX343" s="211" t="s">
        <v>10391</v>
      </c>
      <c r="AY343" s="211" t="s">
        <v>10391</v>
      </c>
      <c r="AZ343" s="211" t="s">
        <v>10390</v>
      </c>
      <c r="BA343" s="211" t="s">
        <v>22</v>
      </c>
      <c r="BB343" s="211" t="s">
        <v>10387</v>
      </c>
      <c r="BC343" s="211" t="s">
        <v>248</v>
      </c>
      <c r="BD343" s="211" t="s">
        <v>4788</v>
      </c>
      <c r="BE343" s="211" t="s">
        <v>22</v>
      </c>
      <c r="BF343" s="211" t="s">
        <v>14739</v>
      </c>
      <c r="BG343" s="211" t="s">
        <v>22</v>
      </c>
      <c r="BH343" s="211" t="s">
        <v>282</v>
      </c>
      <c r="BI343" s="211" t="s">
        <v>4788</v>
      </c>
      <c r="BJ343" s="211" t="s">
        <v>14750</v>
      </c>
      <c r="BK343" s="211" t="s">
        <v>10387</v>
      </c>
      <c r="BL343" s="211" t="s">
        <v>282</v>
      </c>
      <c r="BM343" s="211" t="s">
        <v>10390</v>
      </c>
      <c r="BN343" s="211" t="s">
        <v>7285</v>
      </c>
    </row>
    <row r="344" spans="1:93" s="211" customFormat="1" ht="15" customHeight="1" x14ac:dyDescent="0.25">
      <c r="A344" s="211" t="s">
        <v>14752</v>
      </c>
      <c r="B344" s="211" t="s">
        <v>282</v>
      </c>
      <c r="C344" s="211" t="s">
        <v>14762</v>
      </c>
      <c r="D344" s="211" t="s">
        <v>8944</v>
      </c>
      <c r="E344" s="211" t="s">
        <v>10933</v>
      </c>
      <c r="F344" s="211" t="s">
        <v>5328</v>
      </c>
      <c r="G344" s="211" t="s">
        <v>216</v>
      </c>
      <c r="H344" s="211" t="s">
        <v>216</v>
      </c>
      <c r="I344" s="211" t="s">
        <v>282</v>
      </c>
      <c r="J344" s="211" t="s">
        <v>216</v>
      </c>
      <c r="K344" s="211" t="s">
        <v>282</v>
      </c>
      <c r="L344" s="211" t="s">
        <v>216</v>
      </c>
      <c r="M344" s="211" t="s">
        <v>282</v>
      </c>
      <c r="N344" s="211" t="s">
        <v>5328</v>
      </c>
      <c r="O344" s="211" t="s">
        <v>255</v>
      </c>
      <c r="P344" s="211" t="s">
        <v>790</v>
      </c>
      <c r="Q344" s="211" t="s">
        <v>282</v>
      </c>
      <c r="R344" s="211" t="s">
        <v>282</v>
      </c>
      <c r="S344" s="211" t="s">
        <v>282</v>
      </c>
      <c r="T344" s="211">
        <v>189</v>
      </c>
      <c r="U344" s="211" t="s">
        <v>183</v>
      </c>
      <c r="V344" s="211" t="s">
        <v>14756</v>
      </c>
      <c r="W344" s="211" t="s">
        <v>143</v>
      </c>
      <c r="X344" s="211" t="s">
        <v>10506</v>
      </c>
      <c r="Y344" s="211" t="s">
        <v>395</v>
      </c>
      <c r="Z344" s="211" t="s">
        <v>10498</v>
      </c>
      <c r="AA344" s="211">
        <v>10</v>
      </c>
      <c r="AB344" s="211" t="s">
        <v>299</v>
      </c>
      <c r="AC344" s="211">
        <v>20.62</v>
      </c>
      <c r="AD344" s="211">
        <v>3.49</v>
      </c>
      <c r="AE344" s="211" t="s">
        <v>10512</v>
      </c>
      <c r="AF344" s="211" t="s">
        <v>10364</v>
      </c>
      <c r="AG344" s="211" t="s">
        <v>273</v>
      </c>
      <c r="AH344" s="211" t="s">
        <v>273</v>
      </c>
      <c r="AI344" s="211" t="s">
        <v>273</v>
      </c>
      <c r="AJ344" s="211" t="s">
        <v>273</v>
      </c>
      <c r="AK344" s="211" t="s">
        <v>14766</v>
      </c>
      <c r="AL344" s="211">
        <v>35</v>
      </c>
      <c r="AM344" s="211">
        <v>10</v>
      </c>
      <c r="AN344" s="211" t="s">
        <v>273</v>
      </c>
      <c r="AO344" s="211">
        <v>39</v>
      </c>
      <c r="AP344" s="211" t="s">
        <v>14754</v>
      </c>
      <c r="AQ344" s="211" t="s">
        <v>10376</v>
      </c>
      <c r="AR344" s="211" t="s">
        <v>10387</v>
      </c>
      <c r="AS344" s="211" t="s">
        <v>14763</v>
      </c>
      <c r="AT344" s="211" t="s">
        <v>10391</v>
      </c>
      <c r="AU344" s="211" t="s">
        <v>10400</v>
      </c>
      <c r="AV344" s="211" t="s">
        <v>10390</v>
      </c>
      <c r="AW344" s="211" t="s">
        <v>4788</v>
      </c>
      <c r="AX344" s="211" t="s">
        <v>4788</v>
      </c>
      <c r="AY344" s="211" t="s">
        <v>4788</v>
      </c>
      <c r="AZ344" s="211" t="s">
        <v>10390</v>
      </c>
      <c r="BA344" s="211" t="s">
        <v>10408</v>
      </c>
      <c r="BB344" s="211" t="s">
        <v>10408</v>
      </c>
      <c r="BC344" s="211" t="s">
        <v>10412</v>
      </c>
      <c r="BD344" s="211" t="s">
        <v>10390</v>
      </c>
      <c r="BE344" s="211" t="s">
        <v>10387</v>
      </c>
      <c r="BF344" s="211" t="s">
        <v>282</v>
      </c>
      <c r="BG344" s="211" t="s">
        <v>10387</v>
      </c>
      <c r="BH344" s="211" t="s">
        <v>14765</v>
      </c>
      <c r="BI344" s="211" t="s">
        <v>10391</v>
      </c>
      <c r="BJ344" s="211" t="s">
        <v>14769</v>
      </c>
      <c r="BK344" s="211" t="s">
        <v>22</v>
      </c>
      <c r="BL344" s="52" t="s">
        <v>10661</v>
      </c>
      <c r="BM344" s="211" t="s">
        <v>10391</v>
      </c>
      <c r="BN344" s="211" t="s">
        <v>7222</v>
      </c>
    </row>
    <row r="345" spans="1:93" s="211" customFormat="1" ht="15" hidden="1" customHeight="1" x14ac:dyDescent="0.25">
      <c r="A345" s="211" t="s">
        <v>14753</v>
      </c>
      <c r="B345" s="211" t="s">
        <v>282</v>
      </c>
      <c r="C345" s="211" t="s">
        <v>14762</v>
      </c>
      <c r="D345" s="211" t="s">
        <v>8944</v>
      </c>
      <c r="E345" s="211" t="s">
        <v>10933</v>
      </c>
      <c r="F345" s="211" t="s">
        <v>5328</v>
      </c>
      <c r="G345" s="211" t="s">
        <v>216</v>
      </c>
      <c r="H345" s="211" t="s">
        <v>216</v>
      </c>
      <c r="I345" s="211" t="s">
        <v>282</v>
      </c>
      <c r="J345" s="211" t="s">
        <v>216</v>
      </c>
      <c r="K345" s="211" t="s">
        <v>282</v>
      </c>
      <c r="L345" s="211" t="s">
        <v>216</v>
      </c>
      <c r="M345" s="211" t="s">
        <v>282</v>
      </c>
      <c r="N345" s="211" t="s">
        <v>5328</v>
      </c>
      <c r="O345" s="211" t="s">
        <v>255</v>
      </c>
      <c r="P345" s="211" t="s">
        <v>790</v>
      </c>
      <c r="Q345" s="211" t="s">
        <v>282</v>
      </c>
      <c r="R345" s="211" t="s">
        <v>282</v>
      </c>
      <c r="S345" s="211" t="s">
        <v>282</v>
      </c>
      <c r="T345" s="211">
        <v>139</v>
      </c>
      <c r="U345" s="211" t="s">
        <v>183</v>
      </c>
      <c r="V345" s="211" t="s">
        <v>14756</v>
      </c>
      <c r="W345" s="211" t="s">
        <v>143</v>
      </c>
      <c r="X345" s="211" t="s">
        <v>10506</v>
      </c>
      <c r="Y345" s="211" t="s">
        <v>395</v>
      </c>
      <c r="Z345" s="211" t="s">
        <v>10498</v>
      </c>
      <c r="AA345" s="211">
        <v>10</v>
      </c>
      <c r="AB345" s="211" t="s">
        <v>299</v>
      </c>
      <c r="AC345" s="211">
        <v>12.55</v>
      </c>
      <c r="AD345" s="211">
        <v>2.84</v>
      </c>
      <c r="AE345" s="211" t="s">
        <v>10499</v>
      </c>
      <c r="AF345" s="211" t="s">
        <v>10364</v>
      </c>
      <c r="AG345" s="211" t="s">
        <v>273</v>
      </c>
      <c r="AH345" s="211" t="s">
        <v>273</v>
      </c>
      <c r="AI345" s="211" t="s">
        <v>273</v>
      </c>
      <c r="AJ345" s="211" t="s">
        <v>273</v>
      </c>
      <c r="AK345" s="211" t="s">
        <v>14768</v>
      </c>
      <c r="AL345" s="211">
        <v>38</v>
      </c>
      <c r="AM345" s="211">
        <v>5</v>
      </c>
      <c r="AN345" s="211" t="s">
        <v>273</v>
      </c>
      <c r="AO345" s="211">
        <v>39</v>
      </c>
      <c r="AP345" s="211" t="s">
        <v>14755</v>
      </c>
      <c r="AQ345" s="211" t="s">
        <v>10376</v>
      </c>
      <c r="AR345" s="211" t="s">
        <v>10387</v>
      </c>
      <c r="AS345" s="211" t="s">
        <v>14764</v>
      </c>
      <c r="AT345" s="211" t="s">
        <v>10391</v>
      </c>
      <c r="AU345" s="211" t="s">
        <v>10400</v>
      </c>
      <c r="AV345" s="211" t="s">
        <v>10390</v>
      </c>
      <c r="AW345" s="211" t="s">
        <v>4788</v>
      </c>
      <c r="AX345" s="211" t="s">
        <v>4788</v>
      </c>
      <c r="AY345" s="211" t="s">
        <v>4788</v>
      </c>
      <c r="AZ345" s="211" t="s">
        <v>10390</v>
      </c>
      <c r="BA345" s="211" t="s">
        <v>10408</v>
      </c>
      <c r="BB345" s="211" t="s">
        <v>10408</v>
      </c>
      <c r="BC345" s="211" t="s">
        <v>10412</v>
      </c>
      <c r="BD345" s="211" t="s">
        <v>10390</v>
      </c>
      <c r="BE345" s="211" t="s">
        <v>10387</v>
      </c>
      <c r="BF345" s="211" t="s">
        <v>282</v>
      </c>
      <c r="BG345" s="211" t="s">
        <v>10387</v>
      </c>
      <c r="BH345" s="211" t="s">
        <v>14765</v>
      </c>
      <c r="BI345" s="211" t="s">
        <v>10391</v>
      </c>
      <c r="BJ345" s="211" t="s">
        <v>14769</v>
      </c>
      <c r="BK345" s="211" t="s">
        <v>22</v>
      </c>
      <c r="BL345" s="52" t="s">
        <v>10661</v>
      </c>
      <c r="BM345" s="211" t="s">
        <v>10391</v>
      </c>
      <c r="BN345" s="211" t="s">
        <v>7222</v>
      </c>
    </row>
    <row r="346" spans="1:93" s="211" customFormat="1" ht="15" customHeight="1" x14ac:dyDescent="0.25">
      <c r="A346" s="211" t="s">
        <v>17569</v>
      </c>
      <c r="B346" s="211" t="s">
        <v>282</v>
      </c>
      <c r="C346" s="211" t="s">
        <v>17589</v>
      </c>
      <c r="D346" s="211" t="s">
        <v>755</v>
      </c>
      <c r="E346" s="211" t="s">
        <v>10933</v>
      </c>
      <c r="F346" s="211" t="s">
        <v>5328</v>
      </c>
      <c r="G346" s="211" t="s">
        <v>216</v>
      </c>
      <c r="H346" s="211" t="s">
        <v>216</v>
      </c>
      <c r="I346" s="211" t="s">
        <v>282</v>
      </c>
      <c r="J346" s="211" t="s">
        <v>216</v>
      </c>
      <c r="K346" s="211" t="s">
        <v>282</v>
      </c>
      <c r="L346" s="211" t="s">
        <v>216</v>
      </c>
      <c r="M346" s="211" t="s">
        <v>282</v>
      </c>
      <c r="N346" s="211" t="s">
        <v>5328</v>
      </c>
      <c r="O346" s="149" t="s">
        <v>14518</v>
      </c>
      <c r="P346" s="149" t="s">
        <v>682</v>
      </c>
      <c r="Q346" s="211" t="s">
        <v>282</v>
      </c>
      <c r="R346" s="211" t="s">
        <v>282</v>
      </c>
      <c r="S346" s="211" t="s">
        <v>282</v>
      </c>
      <c r="T346" s="211">
        <v>70</v>
      </c>
      <c r="U346" s="211" t="s">
        <v>183</v>
      </c>
      <c r="V346" s="211" t="s">
        <v>17590</v>
      </c>
      <c r="W346" s="211" t="s">
        <v>17587</v>
      </c>
      <c r="X346" s="211" t="s">
        <v>273</v>
      </c>
      <c r="Y346" s="211" t="s">
        <v>395</v>
      </c>
      <c r="Z346" s="211" t="s">
        <v>10498</v>
      </c>
      <c r="AA346" s="211">
        <v>2</v>
      </c>
      <c r="AB346" s="211" t="s">
        <v>220</v>
      </c>
      <c r="AC346" s="211">
        <v>38.47</v>
      </c>
      <c r="AD346" s="211">
        <v>7.4</v>
      </c>
      <c r="AE346" s="211" t="s">
        <v>10512</v>
      </c>
      <c r="AF346" s="211" t="s">
        <v>10364</v>
      </c>
      <c r="AG346" s="211" t="s">
        <v>273</v>
      </c>
      <c r="AH346" s="211" t="s">
        <v>273</v>
      </c>
      <c r="AI346" s="211" t="s">
        <v>273</v>
      </c>
      <c r="AJ346" s="211" t="s">
        <v>273</v>
      </c>
      <c r="AK346" s="211" t="s">
        <v>17591</v>
      </c>
      <c r="AL346" s="211">
        <v>67</v>
      </c>
      <c r="AM346" s="211" t="s">
        <v>273</v>
      </c>
      <c r="AN346" s="211" t="s">
        <v>273</v>
      </c>
      <c r="AO346" s="211" t="s">
        <v>273</v>
      </c>
      <c r="AP346" s="211" t="s">
        <v>17588</v>
      </c>
      <c r="AQ346" s="211" t="s">
        <v>10380</v>
      </c>
      <c r="AR346" s="211" t="s">
        <v>22</v>
      </c>
      <c r="AS346" s="211" t="s">
        <v>15048</v>
      </c>
      <c r="AT346" s="211" t="s">
        <v>4788</v>
      </c>
      <c r="AU346" s="211" t="s">
        <v>10400</v>
      </c>
      <c r="AV346" s="211" t="s">
        <v>10390</v>
      </c>
      <c r="AW346" s="211" t="s">
        <v>10390</v>
      </c>
      <c r="AX346" s="211" t="s">
        <v>10390</v>
      </c>
      <c r="AY346" s="211" t="s">
        <v>10390</v>
      </c>
      <c r="AZ346" s="211" t="s">
        <v>10390</v>
      </c>
      <c r="BA346" s="211" t="s">
        <v>10408</v>
      </c>
      <c r="BB346" s="211" t="s">
        <v>10408</v>
      </c>
      <c r="BC346" s="211" t="s">
        <v>10411</v>
      </c>
      <c r="BD346" s="211" t="s">
        <v>10390</v>
      </c>
      <c r="BE346" s="211" t="s">
        <v>10387</v>
      </c>
      <c r="BF346" s="211" t="s">
        <v>282</v>
      </c>
      <c r="BG346" s="211" t="s">
        <v>10387</v>
      </c>
      <c r="BH346" s="211" t="s">
        <v>10573</v>
      </c>
      <c r="BI346" s="211" t="s">
        <v>10391</v>
      </c>
      <c r="BJ346" s="211" t="s">
        <v>17586</v>
      </c>
      <c r="BK346" s="211" t="s">
        <v>10387</v>
      </c>
      <c r="BL346" s="52" t="s">
        <v>282</v>
      </c>
      <c r="BM346" s="211" t="s">
        <v>4788</v>
      </c>
      <c r="BN346" s="211" t="s">
        <v>17570</v>
      </c>
    </row>
    <row r="347" spans="1:93" ht="15" customHeight="1" x14ac:dyDescent="0.25">
      <c r="A347" s="50" t="s">
        <v>437</v>
      </c>
      <c r="B347" s="50" t="s">
        <v>282</v>
      </c>
      <c r="C347" s="50" t="s">
        <v>17985</v>
      </c>
      <c r="D347" s="69" t="s">
        <v>564</v>
      </c>
      <c r="E347" s="209" t="s">
        <v>10933</v>
      </c>
      <c r="F347" s="211" t="s">
        <v>216</v>
      </c>
      <c r="G347" s="143" t="s">
        <v>5328</v>
      </c>
      <c r="H347" s="143" t="s">
        <v>216</v>
      </c>
      <c r="I347" s="143" t="s">
        <v>282</v>
      </c>
      <c r="J347" s="143" t="s">
        <v>5328</v>
      </c>
      <c r="K347" s="144" t="s">
        <v>5342</v>
      </c>
      <c r="L347" s="143" t="s">
        <v>5328</v>
      </c>
      <c r="M347" s="143" t="s">
        <v>11666</v>
      </c>
      <c r="N347" s="143" t="s">
        <v>216</v>
      </c>
      <c r="O347" s="149" t="s">
        <v>10471</v>
      </c>
      <c r="P347" s="149" t="s">
        <v>10470</v>
      </c>
      <c r="Q347" s="69" t="s">
        <v>282</v>
      </c>
      <c r="R347" s="69" t="s">
        <v>282</v>
      </c>
      <c r="S347" s="69" t="s">
        <v>282</v>
      </c>
      <c r="T347" s="180">
        <v>115</v>
      </c>
      <c r="U347" s="209" t="s">
        <v>183</v>
      </c>
      <c r="V347" s="209" t="s">
        <v>11653</v>
      </c>
      <c r="W347" s="180" t="s">
        <v>11651</v>
      </c>
      <c r="X347" s="180" t="s">
        <v>25</v>
      </c>
      <c r="Y347" s="180" t="s">
        <v>395</v>
      </c>
      <c r="Z347" s="180" t="s">
        <v>10498</v>
      </c>
      <c r="AA347" s="209">
        <v>12</v>
      </c>
      <c r="AB347" s="209" t="s">
        <v>299</v>
      </c>
      <c r="AC347" s="209">
        <v>18.89</v>
      </c>
      <c r="AD347" s="209">
        <v>4.3499999999999996</v>
      </c>
      <c r="AE347" s="209" t="s">
        <v>10512</v>
      </c>
      <c r="AF347" s="144" t="s">
        <v>10364</v>
      </c>
      <c r="AG347" s="180" t="s">
        <v>273</v>
      </c>
      <c r="AH347" s="180">
        <v>49</v>
      </c>
      <c r="AI347" s="180" t="s">
        <v>273</v>
      </c>
      <c r="AJ347" s="180" t="s">
        <v>273</v>
      </c>
      <c r="AK347" s="209" t="s">
        <v>11662</v>
      </c>
      <c r="AL347" s="180">
        <v>67</v>
      </c>
      <c r="AM347" s="180" t="s">
        <v>273</v>
      </c>
      <c r="AN347" s="209">
        <v>59</v>
      </c>
      <c r="AO347" s="209" t="s">
        <v>273</v>
      </c>
      <c r="AP347" s="209" t="s">
        <v>11652</v>
      </c>
      <c r="AQ347" s="180" t="s">
        <v>10382</v>
      </c>
      <c r="AR347" s="186" t="s">
        <v>10387</v>
      </c>
      <c r="AS347" s="191" t="s">
        <v>11663</v>
      </c>
      <c r="AT347" s="196" t="s">
        <v>10391</v>
      </c>
      <c r="AU347" s="201" t="s">
        <v>10394</v>
      </c>
      <c r="AV347" s="209" t="s">
        <v>4788</v>
      </c>
      <c r="AW347" s="209" t="s">
        <v>10391</v>
      </c>
      <c r="AX347" s="209" t="s">
        <v>10391</v>
      </c>
      <c r="AY347" s="209" t="s">
        <v>10391</v>
      </c>
      <c r="AZ347" s="209" t="s">
        <v>4788</v>
      </c>
      <c r="BA347" s="209" t="s">
        <v>10387</v>
      </c>
      <c r="BB347" s="209" t="s">
        <v>10387</v>
      </c>
      <c r="BC347" s="209" t="s">
        <v>248</v>
      </c>
      <c r="BD347" s="209" t="s">
        <v>4788</v>
      </c>
      <c r="BE347" s="209" t="s">
        <v>22</v>
      </c>
      <c r="BF347" s="209" t="s">
        <v>11658</v>
      </c>
      <c r="BG347" s="209" t="s">
        <v>22</v>
      </c>
      <c r="BH347" s="209" t="s">
        <v>282</v>
      </c>
      <c r="BI347" s="209" t="s">
        <v>4788</v>
      </c>
      <c r="BJ347" s="209" t="s">
        <v>11669</v>
      </c>
      <c r="BK347" s="209" t="s">
        <v>10387</v>
      </c>
      <c r="BL347" s="209" t="s">
        <v>282</v>
      </c>
      <c r="BM347" s="209" t="s">
        <v>10390</v>
      </c>
      <c r="BN347" s="69" t="s">
        <v>1092</v>
      </c>
    </row>
    <row r="348" spans="1:93" ht="15" customHeight="1" x14ac:dyDescent="0.25">
      <c r="A348" s="68" t="s">
        <v>806</v>
      </c>
      <c r="B348" s="68" t="s">
        <v>6233</v>
      </c>
      <c r="C348" s="68" t="s">
        <v>11670</v>
      </c>
      <c r="D348" s="68" t="s">
        <v>841</v>
      </c>
      <c r="E348" s="211" t="s">
        <v>10933</v>
      </c>
      <c r="F348" s="211" t="s">
        <v>216</v>
      </c>
      <c r="G348" s="160" t="s">
        <v>216</v>
      </c>
      <c r="H348" s="160" t="s">
        <v>216</v>
      </c>
      <c r="I348" s="160" t="s">
        <v>282</v>
      </c>
      <c r="J348" s="160" t="s">
        <v>216</v>
      </c>
      <c r="K348" s="160" t="s">
        <v>282</v>
      </c>
      <c r="L348" s="160" t="s">
        <v>216</v>
      </c>
      <c r="M348" s="160" t="s">
        <v>282</v>
      </c>
      <c r="N348" s="211" t="s">
        <v>5328</v>
      </c>
      <c r="O348" s="68" t="s">
        <v>263</v>
      </c>
      <c r="P348" s="50" t="s">
        <v>790</v>
      </c>
      <c r="Q348" s="68" t="s">
        <v>282</v>
      </c>
      <c r="R348" s="68" t="s">
        <v>282</v>
      </c>
      <c r="S348" s="68" t="s">
        <v>282</v>
      </c>
      <c r="T348" s="181">
        <v>28</v>
      </c>
      <c r="U348" s="211" t="s">
        <v>183</v>
      </c>
      <c r="V348" s="211" t="s">
        <v>282</v>
      </c>
      <c r="W348" s="181" t="s">
        <v>10547</v>
      </c>
      <c r="X348" s="181" t="s">
        <v>10506</v>
      </c>
      <c r="Y348" s="181" t="s">
        <v>395</v>
      </c>
      <c r="Z348" s="181" t="s">
        <v>10498</v>
      </c>
      <c r="AA348" s="211">
        <v>6</v>
      </c>
      <c r="AB348" s="211" t="s">
        <v>273</v>
      </c>
      <c r="AC348" s="211" t="s">
        <v>273</v>
      </c>
      <c r="AD348" s="211" t="s">
        <v>273</v>
      </c>
      <c r="AE348" s="211" t="s">
        <v>10512</v>
      </c>
      <c r="AF348" s="160" t="s">
        <v>10364</v>
      </c>
      <c r="AG348" s="181" t="s">
        <v>273</v>
      </c>
      <c r="AH348" s="181" t="s">
        <v>273</v>
      </c>
      <c r="AI348" s="181" t="s">
        <v>273</v>
      </c>
      <c r="AJ348" s="181" t="s">
        <v>273</v>
      </c>
      <c r="AK348" s="211" t="s">
        <v>273</v>
      </c>
      <c r="AL348" s="181" t="s">
        <v>273</v>
      </c>
      <c r="AM348" s="181" t="s">
        <v>273</v>
      </c>
      <c r="AN348" s="211" t="s">
        <v>273</v>
      </c>
      <c r="AO348" s="211" t="s">
        <v>273</v>
      </c>
      <c r="AP348" s="211" t="s">
        <v>11671</v>
      </c>
      <c r="AQ348" s="181" t="s">
        <v>10385</v>
      </c>
      <c r="AR348" s="188" t="s">
        <v>55</v>
      </c>
      <c r="AS348" s="193" t="s">
        <v>10888</v>
      </c>
      <c r="AT348" s="197" t="s">
        <v>10390</v>
      </c>
      <c r="AU348" s="203" t="s">
        <v>10400</v>
      </c>
      <c r="AV348" s="211" t="s">
        <v>10390</v>
      </c>
      <c r="AW348" s="211" t="s">
        <v>4788</v>
      </c>
      <c r="AX348" s="211" t="s">
        <v>4788</v>
      </c>
      <c r="AY348" s="211" t="s">
        <v>4788</v>
      </c>
      <c r="AZ348" s="211" t="s">
        <v>10390</v>
      </c>
      <c r="BA348" s="211" t="s">
        <v>10408</v>
      </c>
      <c r="BB348" s="211" t="s">
        <v>10408</v>
      </c>
      <c r="BC348" s="211" t="s">
        <v>248</v>
      </c>
      <c r="BD348" s="211" t="s">
        <v>10390</v>
      </c>
      <c r="BE348" s="211" t="s">
        <v>10387</v>
      </c>
      <c r="BF348" s="211" t="s">
        <v>282</v>
      </c>
      <c r="BG348" s="211" t="s">
        <v>10387</v>
      </c>
      <c r="BH348" s="211" t="s">
        <v>11673</v>
      </c>
      <c r="BI348" s="211" t="s">
        <v>10391</v>
      </c>
      <c r="BJ348" s="211" t="s">
        <v>273</v>
      </c>
      <c r="BK348" s="211" t="s">
        <v>22</v>
      </c>
      <c r="BL348" s="211">
        <v>1</v>
      </c>
      <c r="BM348" s="211" t="s">
        <v>10391</v>
      </c>
      <c r="BN348" s="68" t="s">
        <v>1093</v>
      </c>
      <c r="BO348" s="68"/>
      <c r="BP348" s="68"/>
      <c r="BQ348" s="68"/>
      <c r="BR348" s="68"/>
      <c r="BS348" s="68"/>
      <c r="BT348" s="68"/>
    </row>
    <row r="349" spans="1:93" s="211" customFormat="1" ht="15" hidden="1" customHeight="1" x14ac:dyDescent="0.25">
      <c r="A349" s="211" t="s">
        <v>9519</v>
      </c>
      <c r="B349" s="211" t="s">
        <v>282</v>
      </c>
      <c r="C349" s="211" t="s">
        <v>17986</v>
      </c>
      <c r="D349" s="211" t="s">
        <v>8944</v>
      </c>
      <c r="E349" s="211" t="s">
        <v>12994</v>
      </c>
      <c r="F349" s="211" t="s">
        <v>5328</v>
      </c>
      <c r="G349" s="211" t="s">
        <v>216</v>
      </c>
      <c r="H349" s="211" t="s">
        <v>216</v>
      </c>
      <c r="I349" s="211" t="s">
        <v>282</v>
      </c>
      <c r="J349" s="211" t="s">
        <v>216</v>
      </c>
      <c r="K349" s="211" t="s">
        <v>282</v>
      </c>
      <c r="L349" s="211" t="s">
        <v>216</v>
      </c>
      <c r="M349" s="211" t="s">
        <v>282</v>
      </c>
      <c r="N349" s="211" t="s">
        <v>216</v>
      </c>
      <c r="O349" s="149" t="s">
        <v>4504</v>
      </c>
      <c r="P349" s="54" t="s">
        <v>9521</v>
      </c>
      <c r="Q349" s="211" t="s">
        <v>282</v>
      </c>
      <c r="R349" s="211" t="s">
        <v>282</v>
      </c>
      <c r="S349" s="211" t="s">
        <v>282</v>
      </c>
      <c r="T349" s="211">
        <v>90</v>
      </c>
      <c r="U349" s="211" t="s">
        <v>183</v>
      </c>
      <c r="V349" s="211" t="s">
        <v>282</v>
      </c>
      <c r="W349" s="211" t="s">
        <v>10846</v>
      </c>
      <c r="X349" s="211" t="s">
        <v>273</v>
      </c>
      <c r="Y349" s="211" t="s">
        <v>395</v>
      </c>
      <c r="Z349" s="211" t="s">
        <v>10498</v>
      </c>
      <c r="AA349" s="211">
        <v>8</v>
      </c>
      <c r="AB349" s="211" t="s">
        <v>220</v>
      </c>
      <c r="AC349" s="211">
        <v>19.54</v>
      </c>
      <c r="AD349" s="211">
        <v>10.130000000000001</v>
      </c>
      <c r="AE349" s="211" t="s">
        <v>10499</v>
      </c>
      <c r="AF349" s="211" t="s">
        <v>10365</v>
      </c>
      <c r="AG349" s="211" t="s">
        <v>273</v>
      </c>
      <c r="AH349" s="211" t="s">
        <v>273</v>
      </c>
      <c r="AI349" s="211" t="s">
        <v>273</v>
      </c>
      <c r="AJ349" s="211" t="s">
        <v>273</v>
      </c>
      <c r="AK349" s="211" t="s">
        <v>273</v>
      </c>
      <c r="AL349" s="211">
        <v>69</v>
      </c>
      <c r="AM349" s="211" t="s">
        <v>273</v>
      </c>
      <c r="AN349" s="211" t="s">
        <v>273</v>
      </c>
      <c r="AO349" s="211" t="s">
        <v>273</v>
      </c>
      <c r="AP349" s="211" t="s">
        <v>14770</v>
      </c>
      <c r="AQ349" s="211" t="s">
        <v>10376</v>
      </c>
      <c r="AR349" s="211" t="s">
        <v>55</v>
      </c>
      <c r="AS349" s="211" t="s">
        <v>273</v>
      </c>
      <c r="AT349" s="211" t="s">
        <v>10390</v>
      </c>
      <c r="AU349" s="211" t="s">
        <v>10395</v>
      </c>
      <c r="AV349" s="211" t="s">
        <v>10391</v>
      </c>
      <c r="AW349" s="211" t="s">
        <v>10391</v>
      </c>
      <c r="AX349" s="211" t="s">
        <v>10391</v>
      </c>
      <c r="AY349" s="211" t="s">
        <v>10391</v>
      </c>
      <c r="AZ349" s="211" t="s">
        <v>10390</v>
      </c>
      <c r="BA349" s="211" t="s">
        <v>22</v>
      </c>
      <c r="BB349" s="211" t="s">
        <v>22</v>
      </c>
      <c r="BC349" s="211" t="s">
        <v>10412</v>
      </c>
      <c r="BD349" s="211" t="s">
        <v>10391</v>
      </c>
      <c r="BE349" s="211" t="s">
        <v>10387</v>
      </c>
      <c r="BF349" s="211" t="s">
        <v>282</v>
      </c>
      <c r="BG349" s="211" t="s">
        <v>22</v>
      </c>
      <c r="BH349" s="211" t="s">
        <v>282</v>
      </c>
      <c r="BI349" s="211" t="s">
        <v>10390</v>
      </c>
      <c r="BJ349" s="211" t="s">
        <v>14776</v>
      </c>
      <c r="BK349" s="211" t="s">
        <v>10387</v>
      </c>
      <c r="BL349" s="211" t="s">
        <v>282</v>
      </c>
      <c r="BM349" s="211" t="s">
        <v>4788</v>
      </c>
      <c r="BN349" s="211" t="s">
        <v>9522</v>
      </c>
    </row>
    <row r="350" spans="1:93" s="145" customFormat="1" ht="15" customHeight="1" x14ac:dyDescent="0.25">
      <c r="A350" s="211" t="s">
        <v>662</v>
      </c>
      <c r="B350" s="211" t="s">
        <v>1095</v>
      </c>
      <c r="C350" s="211" t="s">
        <v>12036</v>
      </c>
      <c r="D350" s="211" t="s">
        <v>443</v>
      </c>
      <c r="E350" s="211" t="s">
        <v>10933</v>
      </c>
      <c r="F350" s="211" t="s">
        <v>216</v>
      </c>
      <c r="G350" s="211" t="s">
        <v>216</v>
      </c>
      <c r="H350" s="211" t="s">
        <v>216</v>
      </c>
      <c r="I350" s="211" t="s">
        <v>282</v>
      </c>
      <c r="J350" s="211" t="s">
        <v>216</v>
      </c>
      <c r="K350" s="211" t="s">
        <v>282</v>
      </c>
      <c r="L350" s="211" t="s">
        <v>216</v>
      </c>
      <c r="M350" s="211" t="s">
        <v>282</v>
      </c>
      <c r="N350" s="211" t="s">
        <v>5328</v>
      </c>
      <c r="O350" s="211" t="s">
        <v>257</v>
      </c>
      <c r="P350" s="211" t="s">
        <v>263</v>
      </c>
      <c r="Q350" s="211" t="s">
        <v>282</v>
      </c>
      <c r="R350" s="211" t="s">
        <v>282</v>
      </c>
      <c r="S350" s="211" t="s">
        <v>282</v>
      </c>
      <c r="T350" s="211">
        <v>365</v>
      </c>
      <c r="U350" s="211" t="s">
        <v>183</v>
      </c>
      <c r="V350" s="211" t="s">
        <v>282</v>
      </c>
      <c r="W350" s="211" t="s">
        <v>283</v>
      </c>
      <c r="X350" s="211" t="s">
        <v>25</v>
      </c>
      <c r="Y350" s="211" t="s">
        <v>395</v>
      </c>
      <c r="Z350" s="211" t="s">
        <v>10770</v>
      </c>
      <c r="AA350" s="211">
        <v>8</v>
      </c>
      <c r="AB350" s="211" t="s">
        <v>273</v>
      </c>
      <c r="AC350" s="211" t="s">
        <v>273</v>
      </c>
      <c r="AD350" s="211" t="s">
        <v>273</v>
      </c>
      <c r="AE350" s="211" t="s">
        <v>10512</v>
      </c>
      <c r="AF350" s="211" t="s">
        <v>10364</v>
      </c>
      <c r="AG350" s="211" t="s">
        <v>273</v>
      </c>
      <c r="AH350" s="211">
        <v>48</v>
      </c>
      <c r="AI350" s="211" t="s">
        <v>273</v>
      </c>
      <c r="AJ350" s="211" t="s">
        <v>12034</v>
      </c>
      <c r="AK350" s="211" t="s">
        <v>12035</v>
      </c>
      <c r="AL350" s="211">
        <v>73</v>
      </c>
      <c r="AM350" s="211" t="s">
        <v>273</v>
      </c>
      <c r="AN350" s="211" t="s">
        <v>273</v>
      </c>
      <c r="AO350" s="211" t="s">
        <v>273</v>
      </c>
      <c r="AP350" s="211" t="s">
        <v>12028</v>
      </c>
      <c r="AQ350" s="211" t="s">
        <v>10385</v>
      </c>
      <c r="AR350" s="211" t="s">
        <v>22</v>
      </c>
      <c r="AS350" s="211" t="s">
        <v>12032</v>
      </c>
      <c r="AT350" s="211" t="s">
        <v>10390</v>
      </c>
      <c r="AU350" s="211" t="s">
        <v>10400</v>
      </c>
      <c r="AV350" s="211" t="s">
        <v>10390</v>
      </c>
      <c r="AW350" s="211" t="s">
        <v>4788</v>
      </c>
      <c r="AX350" s="211" t="s">
        <v>4788</v>
      </c>
      <c r="AY350" s="211" t="s">
        <v>4788</v>
      </c>
      <c r="AZ350" s="211" t="s">
        <v>10390</v>
      </c>
      <c r="BA350" s="211" t="s">
        <v>22</v>
      </c>
      <c r="BB350" s="211" t="s">
        <v>10387</v>
      </c>
      <c r="BC350" s="211" t="s">
        <v>248</v>
      </c>
      <c r="BD350" s="211" t="s">
        <v>4788</v>
      </c>
      <c r="BE350" s="211" t="s">
        <v>10387</v>
      </c>
      <c r="BF350" s="211" t="s">
        <v>282</v>
      </c>
      <c r="BG350" s="211" t="s">
        <v>10387</v>
      </c>
      <c r="BH350" s="211" t="s">
        <v>12033</v>
      </c>
      <c r="BI350" s="211" t="s">
        <v>10391</v>
      </c>
      <c r="BJ350" s="211" t="s">
        <v>10906</v>
      </c>
      <c r="BK350" s="211" t="s">
        <v>22</v>
      </c>
      <c r="BL350" s="211">
        <v>1</v>
      </c>
      <c r="BM350" s="211" t="s">
        <v>10391</v>
      </c>
      <c r="BN350" s="211" t="s">
        <v>663</v>
      </c>
      <c r="BO350" s="211"/>
      <c r="BP350" s="211"/>
      <c r="BQ350" s="211"/>
      <c r="BR350" s="211"/>
      <c r="BS350" s="211"/>
      <c r="BT350" s="211"/>
      <c r="BU350" s="211"/>
      <c r="BV350" s="211"/>
      <c r="BW350" s="211"/>
      <c r="BX350" s="211"/>
      <c r="BY350" s="211"/>
      <c r="BZ350" s="211"/>
      <c r="CA350" s="211"/>
      <c r="CB350" s="211"/>
      <c r="CC350" s="211"/>
      <c r="CD350" s="211"/>
      <c r="CE350" s="211"/>
      <c r="CF350" s="211"/>
      <c r="CG350" s="211"/>
      <c r="CH350" s="211"/>
      <c r="CI350" s="211"/>
      <c r="CJ350" s="211"/>
      <c r="CK350" s="211"/>
      <c r="CL350" s="211"/>
      <c r="CM350" s="211"/>
      <c r="CN350" s="211"/>
      <c r="CO350" s="211"/>
    </row>
    <row r="351" spans="1:93" s="211" customFormat="1" ht="15" hidden="1" customHeight="1" x14ac:dyDescent="0.25">
      <c r="A351" s="211" t="s">
        <v>8412</v>
      </c>
      <c r="B351" s="211" t="s">
        <v>282</v>
      </c>
      <c r="C351" s="211" t="s">
        <v>14785</v>
      </c>
      <c r="D351" s="211" t="s">
        <v>7848</v>
      </c>
      <c r="E351" s="211" t="s">
        <v>12994</v>
      </c>
      <c r="F351" s="211" t="s">
        <v>5328</v>
      </c>
      <c r="G351" s="211" t="s">
        <v>216</v>
      </c>
      <c r="H351" s="211" t="s">
        <v>216</v>
      </c>
      <c r="I351" s="211" t="s">
        <v>282</v>
      </c>
      <c r="J351" s="211" t="s">
        <v>216</v>
      </c>
      <c r="K351" s="211" t="s">
        <v>282</v>
      </c>
      <c r="L351" s="211" t="s">
        <v>216</v>
      </c>
      <c r="M351" s="211" t="s">
        <v>282</v>
      </c>
      <c r="N351" s="211" t="s">
        <v>5328</v>
      </c>
      <c r="O351" s="149" t="s">
        <v>764</v>
      </c>
      <c r="P351" s="211" t="s">
        <v>636</v>
      </c>
      <c r="Q351" s="211" t="s">
        <v>282</v>
      </c>
      <c r="R351" s="211" t="s">
        <v>282</v>
      </c>
      <c r="S351" s="211" t="s">
        <v>282</v>
      </c>
      <c r="T351" s="211">
        <v>119</v>
      </c>
      <c r="U351" s="211" t="s">
        <v>183</v>
      </c>
      <c r="V351" s="211" t="s">
        <v>14778</v>
      </c>
      <c r="W351" s="211" t="s">
        <v>11752</v>
      </c>
      <c r="X351" s="211" t="s">
        <v>273</v>
      </c>
      <c r="Y351" s="211" t="s">
        <v>395</v>
      </c>
      <c r="Z351" s="211" t="s">
        <v>10498</v>
      </c>
      <c r="AA351" s="211">
        <v>6</v>
      </c>
      <c r="AB351" s="211" t="s">
        <v>435</v>
      </c>
      <c r="AC351" s="211">
        <v>22.37</v>
      </c>
      <c r="AD351" s="211">
        <v>7.75</v>
      </c>
      <c r="AE351" s="211" t="s">
        <v>10499</v>
      </c>
      <c r="AF351" s="211" t="s">
        <v>10364</v>
      </c>
      <c r="AG351" s="211" t="s">
        <v>273</v>
      </c>
      <c r="AH351" s="211" t="s">
        <v>273</v>
      </c>
      <c r="AI351" s="211" t="s">
        <v>273</v>
      </c>
      <c r="AJ351" s="211" t="s">
        <v>273</v>
      </c>
      <c r="AK351" s="211" t="s">
        <v>14779</v>
      </c>
      <c r="AL351" s="211">
        <v>75</v>
      </c>
      <c r="AM351" s="211" t="s">
        <v>273</v>
      </c>
      <c r="AN351" s="211">
        <v>48</v>
      </c>
      <c r="AO351" s="211">
        <v>52</v>
      </c>
      <c r="AP351" s="211" t="s">
        <v>14777</v>
      </c>
      <c r="AQ351" s="211" t="s">
        <v>10382</v>
      </c>
      <c r="AR351" s="211" t="s">
        <v>22</v>
      </c>
      <c r="AS351" s="211" t="s">
        <v>14780</v>
      </c>
      <c r="AT351" s="211" t="s">
        <v>4788</v>
      </c>
      <c r="AU351" s="211" t="s">
        <v>10394</v>
      </c>
      <c r="AV351" s="211" t="s">
        <v>4788</v>
      </c>
      <c r="AW351" s="211" t="s">
        <v>10391</v>
      </c>
      <c r="AX351" s="211" t="s">
        <v>10391</v>
      </c>
      <c r="AY351" s="211" t="s">
        <v>10391</v>
      </c>
      <c r="AZ351" s="211" t="s">
        <v>10390</v>
      </c>
      <c r="BA351" s="211" t="s">
        <v>10387</v>
      </c>
      <c r="BB351" s="211" t="s">
        <v>10387</v>
      </c>
      <c r="BC351" s="211" t="s">
        <v>10411</v>
      </c>
      <c r="BD351" s="211" t="s">
        <v>4788</v>
      </c>
      <c r="BE351" s="211" t="s">
        <v>10387</v>
      </c>
      <c r="BF351" s="211" t="s">
        <v>282</v>
      </c>
      <c r="BG351" s="211" t="s">
        <v>22</v>
      </c>
      <c r="BH351" s="211" t="s">
        <v>282</v>
      </c>
      <c r="BI351" s="211" t="s">
        <v>10390</v>
      </c>
      <c r="BJ351" s="211" t="s">
        <v>14784</v>
      </c>
      <c r="BK351" s="211" t="s">
        <v>10387</v>
      </c>
      <c r="BL351" s="211" t="s">
        <v>282</v>
      </c>
      <c r="BM351" s="211" t="s">
        <v>4788</v>
      </c>
      <c r="BN351" s="211" t="s">
        <v>8413</v>
      </c>
    </row>
    <row r="352" spans="1:93" s="211" customFormat="1" ht="15" customHeight="1" x14ac:dyDescent="0.25">
      <c r="A352" s="211" t="s">
        <v>13552</v>
      </c>
      <c r="B352" s="211" t="s">
        <v>2937</v>
      </c>
      <c r="C352" s="211" t="s">
        <v>14793</v>
      </c>
      <c r="D352" s="211" t="s">
        <v>443</v>
      </c>
      <c r="E352" s="211" t="s">
        <v>10933</v>
      </c>
      <c r="F352" s="211" t="s">
        <v>5328</v>
      </c>
      <c r="G352" s="211" t="s">
        <v>216</v>
      </c>
      <c r="H352" s="211" t="s">
        <v>216</v>
      </c>
      <c r="I352" s="211" t="s">
        <v>282</v>
      </c>
      <c r="J352" s="211" t="s">
        <v>216</v>
      </c>
      <c r="K352" s="211" t="s">
        <v>282</v>
      </c>
      <c r="L352" s="211" t="s">
        <v>216</v>
      </c>
      <c r="M352" s="211" t="s">
        <v>282</v>
      </c>
      <c r="N352" s="211" t="s">
        <v>5328</v>
      </c>
      <c r="O352" s="211" t="s">
        <v>246</v>
      </c>
      <c r="P352" s="211" t="s">
        <v>263</v>
      </c>
      <c r="Q352" s="211" t="s">
        <v>282</v>
      </c>
      <c r="R352" s="211" t="s">
        <v>282</v>
      </c>
      <c r="S352" s="211" t="s">
        <v>282</v>
      </c>
      <c r="T352" s="211">
        <v>128</v>
      </c>
      <c r="U352" s="211" t="s">
        <v>183</v>
      </c>
      <c r="V352" s="211" t="s">
        <v>282</v>
      </c>
      <c r="W352" s="211" t="s">
        <v>12092</v>
      </c>
      <c r="X352" s="211" t="s">
        <v>10506</v>
      </c>
      <c r="Y352" s="211" t="s">
        <v>395</v>
      </c>
      <c r="Z352" s="211" t="s">
        <v>273</v>
      </c>
      <c r="AA352" s="211">
        <v>5</v>
      </c>
      <c r="AB352" s="211" t="s">
        <v>299</v>
      </c>
      <c r="AC352" s="211">
        <v>25.25</v>
      </c>
      <c r="AD352" s="211" t="s">
        <v>273</v>
      </c>
      <c r="AE352" s="211" t="s">
        <v>10512</v>
      </c>
      <c r="AF352" s="211" t="s">
        <v>10365</v>
      </c>
      <c r="AG352" s="211" t="s">
        <v>273</v>
      </c>
      <c r="AH352" s="211" t="s">
        <v>273</v>
      </c>
      <c r="AI352" s="211" t="s">
        <v>273</v>
      </c>
      <c r="AJ352" s="211" t="s">
        <v>273</v>
      </c>
      <c r="AK352" s="211" t="s">
        <v>273</v>
      </c>
      <c r="AL352" s="211">
        <v>72</v>
      </c>
      <c r="AM352" s="211" t="s">
        <v>273</v>
      </c>
      <c r="AN352" s="211" t="s">
        <v>273</v>
      </c>
      <c r="AO352" s="211" t="s">
        <v>273</v>
      </c>
      <c r="AP352" s="211" t="s">
        <v>14791</v>
      </c>
      <c r="AQ352" s="211" t="s">
        <v>10385</v>
      </c>
      <c r="AR352" s="211" t="s">
        <v>22</v>
      </c>
      <c r="AS352" s="211" t="s">
        <v>14790</v>
      </c>
      <c r="AT352" s="211" t="s">
        <v>10390</v>
      </c>
      <c r="AU352" s="211" t="s">
        <v>10400</v>
      </c>
      <c r="AV352" s="211" t="s">
        <v>10390</v>
      </c>
      <c r="AW352" s="211" t="s">
        <v>4788</v>
      </c>
      <c r="AX352" s="211" t="s">
        <v>4788</v>
      </c>
      <c r="AY352" s="211" t="s">
        <v>4788</v>
      </c>
      <c r="AZ352" s="211" t="s">
        <v>10390</v>
      </c>
      <c r="BA352" s="211" t="s">
        <v>22</v>
      </c>
      <c r="BB352" s="211" t="s">
        <v>10387</v>
      </c>
      <c r="BC352" s="211" t="s">
        <v>10411</v>
      </c>
      <c r="BD352" s="299" t="s">
        <v>10390</v>
      </c>
      <c r="BE352" s="211" t="s">
        <v>10387</v>
      </c>
      <c r="BF352" s="211" t="s">
        <v>282</v>
      </c>
      <c r="BG352" s="211" t="s">
        <v>10387</v>
      </c>
      <c r="BH352" s="211" t="s">
        <v>14207</v>
      </c>
      <c r="BI352" s="211" t="s">
        <v>10391</v>
      </c>
      <c r="BJ352" s="211" t="s">
        <v>273</v>
      </c>
      <c r="BK352" s="211" t="s">
        <v>22</v>
      </c>
      <c r="BL352" s="211">
        <v>1</v>
      </c>
      <c r="BM352" s="211" t="s">
        <v>10391</v>
      </c>
      <c r="BN352" s="211" t="s">
        <v>2938</v>
      </c>
    </row>
    <row r="353" spans="1:83" s="211" customFormat="1" ht="15" customHeight="1" x14ac:dyDescent="0.25">
      <c r="A353" s="211" t="s">
        <v>2931</v>
      </c>
      <c r="B353" s="211" t="s">
        <v>2932</v>
      </c>
      <c r="C353" s="211" t="s">
        <v>14814</v>
      </c>
      <c r="D353" s="211" t="s">
        <v>443</v>
      </c>
      <c r="E353" s="211" t="s">
        <v>10933</v>
      </c>
      <c r="F353" s="211" t="s">
        <v>5328</v>
      </c>
      <c r="G353" s="211" t="s">
        <v>216</v>
      </c>
      <c r="H353" s="211" t="s">
        <v>216</v>
      </c>
      <c r="I353" s="211" t="s">
        <v>282</v>
      </c>
      <c r="J353" s="211" t="s">
        <v>216</v>
      </c>
      <c r="K353" s="211" t="s">
        <v>282</v>
      </c>
      <c r="L353" s="211" t="s">
        <v>216</v>
      </c>
      <c r="M353" s="211" t="s">
        <v>282</v>
      </c>
      <c r="N353" s="211" t="s">
        <v>5328</v>
      </c>
      <c r="O353" s="211" t="s">
        <v>246</v>
      </c>
      <c r="P353" s="211" t="s">
        <v>263</v>
      </c>
      <c r="Q353" s="211" t="s">
        <v>282</v>
      </c>
      <c r="R353" s="211" t="s">
        <v>282</v>
      </c>
      <c r="S353" s="211" t="s">
        <v>282</v>
      </c>
      <c r="T353" s="211">
        <v>174</v>
      </c>
      <c r="U353" s="211" t="s">
        <v>183</v>
      </c>
      <c r="V353" s="211" t="s">
        <v>282</v>
      </c>
      <c r="W353" s="211" t="s">
        <v>12092</v>
      </c>
      <c r="X353" s="211" t="s">
        <v>10506</v>
      </c>
      <c r="Y353" s="211" t="s">
        <v>893</v>
      </c>
      <c r="Z353" s="211" t="s">
        <v>10498</v>
      </c>
      <c r="AA353" s="211">
        <v>6</v>
      </c>
      <c r="AB353" s="211" t="s">
        <v>273</v>
      </c>
      <c r="AC353" s="211" t="s">
        <v>273</v>
      </c>
      <c r="AD353" s="211" t="s">
        <v>273</v>
      </c>
      <c r="AE353" s="211" t="s">
        <v>10512</v>
      </c>
      <c r="AF353" s="211" t="s">
        <v>10364</v>
      </c>
      <c r="AG353" s="211" t="s">
        <v>273</v>
      </c>
      <c r="AH353" s="211" t="s">
        <v>273</v>
      </c>
      <c r="AI353" s="211" t="s">
        <v>273</v>
      </c>
      <c r="AJ353" s="211" t="s">
        <v>273</v>
      </c>
      <c r="AK353" s="211" t="s">
        <v>273</v>
      </c>
      <c r="AL353" s="211" t="s">
        <v>273</v>
      </c>
      <c r="AM353" s="211" t="s">
        <v>273</v>
      </c>
      <c r="AN353" s="211" t="s">
        <v>273</v>
      </c>
      <c r="AO353" s="211" t="s">
        <v>273</v>
      </c>
      <c r="AP353" s="211" t="s">
        <v>14815</v>
      </c>
      <c r="AQ353" s="211" t="s">
        <v>10385</v>
      </c>
      <c r="AR353" s="211" t="s">
        <v>55</v>
      </c>
      <c r="AS353" s="211" t="s">
        <v>273</v>
      </c>
      <c r="AT353" s="211" t="s">
        <v>10390</v>
      </c>
      <c r="AU353" s="211" t="s">
        <v>10400</v>
      </c>
      <c r="AV353" s="211" t="s">
        <v>10390</v>
      </c>
      <c r="AW353" s="211" t="s">
        <v>4788</v>
      </c>
      <c r="AX353" s="211" t="s">
        <v>4788</v>
      </c>
      <c r="AY353" s="211" t="s">
        <v>4788</v>
      </c>
      <c r="AZ353" s="211" t="s">
        <v>10390</v>
      </c>
      <c r="BA353" s="211" t="s">
        <v>22</v>
      </c>
      <c r="BB353" s="211" t="s">
        <v>10387</v>
      </c>
      <c r="BC353" s="211" t="s">
        <v>10411</v>
      </c>
      <c r="BD353" s="299" t="s">
        <v>10390</v>
      </c>
      <c r="BE353" s="211" t="s">
        <v>10387</v>
      </c>
      <c r="BF353" s="211" t="s">
        <v>282</v>
      </c>
      <c r="BG353" s="211" t="s">
        <v>10387</v>
      </c>
      <c r="BH353" s="211" t="s">
        <v>14207</v>
      </c>
      <c r="BI353" s="211" t="s">
        <v>10391</v>
      </c>
      <c r="BJ353" s="211" t="s">
        <v>273</v>
      </c>
      <c r="BK353" s="211" t="s">
        <v>55</v>
      </c>
      <c r="BL353" s="211" t="s">
        <v>282</v>
      </c>
      <c r="BM353" s="211" t="s">
        <v>10390</v>
      </c>
      <c r="BN353" s="211" t="s">
        <v>2933</v>
      </c>
    </row>
    <row r="354" spans="1:83" s="68" customFormat="1" ht="15" hidden="1" customHeight="1" x14ac:dyDescent="0.25">
      <c r="A354" s="69" t="s">
        <v>332</v>
      </c>
      <c r="B354" s="69" t="s">
        <v>5504</v>
      </c>
      <c r="C354" s="69" t="s">
        <v>11683</v>
      </c>
      <c r="D354" s="69" t="s">
        <v>841</v>
      </c>
      <c r="E354" s="209" t="s">
        <v>10933</v>
      </c>
      <c r="F354" s="211" t="s">
        <v>216</v>
      </c>
      <c r="G354" s="144" t="s">
        <v>5328</v>
      </c>
      <c r="H354" s="144" t="s">
        <v>5328</v>
      </c>
      <c r="I354" s="144" t="s">
        <v>5803</v>
      </c>
      <c r="J354" s="144" t="s">
        <v>216</v>
      </c>
      <c r="K354" s="144" t="s">
        <v>282</v>
      </c>
      <c r="L354" s="144" t="s">
        <v>216</v>
      </c>
      <c r="M354" s="144" t="s">
        <v>282</v>
      </c>
      <c r="N354" s="209" t="s">
        <v>5328</v>
      </c>
      <c r="O354" s="69" t="s">
        <v>10667</v>
      </c>
      <c r="P354" s="69" t="s">
        <v>811</v>
      </c>
      <c r="Q354" s="69" t="s">
        <v>282</v>
      </c>
      <c r="R354" s="69" t="s">
        <v>282</v>
      </c>
      <c r="S354" s="69" t="s">
        <v>282</v>
      </c>
      <c r="T354" s="180">
        <v>44</v>
      </c>
      <c r="U354" s="209" t="s">
        <v>183</v>
      </c>
      <c r="V354" s="209" t="s">
        <v>282</v>
      </c>
      <c r="W354" s="180" t="s">
        <v>283</v>
      </c>
      <c r="X354" s="180" t="s">
        <v>25</v>
      </c>
      <c r="Y354" s="180" t="s">
        <v>395</v>
      </c>
      <c r="Z354" s="180" t="s">
        <v>10770</v>
      </c>
      <c r="AA354" s="209">
        <v>18</v>
      </c>
      <c r="AB354" s="209" t="s">
        <v>299</v>
      </c>
      <c r="AC354" s="209">
        <v>11.6</v>
      </c>
      <c r="AD354" s="209">
        <v>2.93</v>
      </c>
      <c r="AE354" s="209" t="s">
        <v>10499</v>
      </c>
      <c r="AF354" s="144" t="s">
        <v>10364</v>
      </c>
      <c r="AG354" s="180" t="s">
        <v>273</v>
      </c>
      <c r="AH354" s="180" t="s">
        <v>273</v>
      </c>
      <c r="AI354" s="180" t="s">
        <v>273</v>
      </c>
      <c r="AJ354" s="180" t="s">
        <v>273</v>
      </c>
      <c r="AK354" s="209" t="s">
        <v>11684</v>
      </c>
      <c r="AL354" s="180">
        <v>73</v>
      </c>
      <c r="AM354" s="180" t="s">
        <v>273</v>
      </c>
      <c r="AN354" s="209" t="s">
        <v>273</v>
      </c>
      <c r="AO354" s="209">
        <v>50</v>
      </c>
      <c r="AP354" s="209" t="s">
        <v>11676</v>
      </c>
      <c r="AQ354" s="180" t="s">
        <v>10376</v>
      </c>
      <c r="AR354" s="186" t="s">
        <v>10387</v>
      </c>
      <c r="AS354" s="191" t="s">
        <v>11687</v>
      </c>
      <c r="AT354" s="196" t="s">
        <v>10391</v>
      </c>
      <c r="AU354" s="201" t="s">
        <v>10394</v>
      </c>
      <c r="AV354" s="209" t="s">
        <v>4788</v>
      </c>
      <c r="AW354" s="209" t="s">
        <v>10391</v>
      </c>
      <c r="AX354" s="209" t="s">
        <v>10391</v>
      </c>
      <c r="AY354" s="209" t="s">
        <v>10391</v>
      </c>
      <c r="AZ354" s="209" t="s">
        <v>4788</v>
      </c>
      <c r="BA354" s="209" t="s">
        <v>10387</v>
      </c>
      <c r="BB354" s="209" t="s">
        <v>10387</v>
      </c>
      <c r="BC354" s="209" t="s">
        <v>10411</v>
      </c>
      <c r="BD354" s="209" t="s">
        <v>4788</v>
      </c>
      <c r="BE354" s="209" t="s">
        <v>10387</v>
      </c>
      <c r="BF354" s="209" t="s">
        <v>282</v>
      </c>
      <c r="BG354" s="209" t="s">
        <v>22</v>
      </c>
      <c r="BH354" s="209" t="s">
        <v>282</v>
      </c>
      <c r="BI354" s="209" t="s">
        <v>10390</v>
      </c>
      <c r="BJ354" s="209" t="s">
        <v>11686</v>
      </c>
      <c r="BK354" s="209" t="s">
        <v>10387</v>
      </c>
      <c r="BL354" s="209" t="s">
        <v>282</v>
      </c>
      <c r="BM354" s="209" t="s">
        <v>4788</v>
      </c>
      <c r="BN354" s="69" t="s">
        <v>1096</v>
      </c>
      <c r="BO354" s="69"/>
      <c r="BP354" s="69"/>
      <c r="BQ354" s="69"/>
      <c r="BR354" s="69"/>
      <c r="BS354" s="69"/>
      <c r="BT354" s="69"/>
    </row>
    <row r="355" spans="1:83" s="160" customFormat="1" ht="15" customHeight="1" x14ac:dyDescent="0.25">
      <c r="A355" s="160" t="s">
        <v>4489</v>
      </c>
      <c r="B355" s="160" t="s">
        <v>282</v>
      </c>
      <c r="C355" s="160" t="s">
        <v>11706</v>
      </c>
      <c r="D355" s="160" t="s">
        <v>4413</v>
      </c>
      <c r="E355" s="211" t="s">
        <v>10933</v>
      </c>
      <c r="F355" s="211" t="s">
        <v>216</v>
      </c>
      <c r="G355" s="160" t="s">
        <v>216</v>
      </c>
      <c r="H355" s="160" t="s">
        <v>216</v>
      </c>
      <c r="I355" s="160" t="s">
        <v>282</v>
      </c>
      <c r="J355" s="160" t="s">
        <v>216</v>
      </c>
      <c r="K355" s="160" t="s">
        <v>282</v>
      </c>
      <c r="L355" s="160" t="s">
        <v>216</v>
      </c>
      <c r="M355" s="160" t="s">
        <v>282</v>
      </c>
      <c r="N355" s="211" t="s">
        <v>5328</v>
      </c>
      <c r="O355" s="160" t="s">
        <v>4490</v>
      </c>
      <c r="P355" s="160" t="s">
        <v>261</v>
      </c>
      <c r="Q355" s="160" t="s">
        <v>282</v>
      </c>
      <c r="R355" s="160" t="s">
        <v>282</v>
      </c>
      <c r="S355" s="160" t="s">
        <v>282</v>
      </c>
      <c r="T355" s="181">
        <v>105</v>
      </c>
      <c r="U355" s="211" t="s">
        <v>183</v>
      </c>
      <c r="V355" s="211" t="s">
        <v>11692</v>
      </c>
      <c r="W355" s="181" t="s">
        <v>10547</v>
      </c>
      <c r="X355" s="181" t="s">
        <v>273</v>
      </c>
      <c r="Y355" s="181" t="s">
        <v>395</v>
      </c>
      <c r="Z355" s="181" t="s">
        <v>10498</v>
      </c>
      <c r="AA355" s="211">
        <v>12</v>
      </c>
      <c r="AB355" s="211" t="s">
        <v>194</v>
      </c>
      <c r="AC355" s="211">
        <v>27.63</v>
      </c>
      <c r="AD355" s="211">
        <v>5</v>
      </c>
      <c r="AE355" s="211" t="s">
        <v>10512</v>
      </c>
      <c r="AF355" s="160" t="s">
        <v>10364</v>
      </c>
      <c r="AG355" s="181" t="s">
        <v>11704</v>
      </c>
      <c r="AH355" s="181">
        <v>33</v>
      </c>
      <c r="AI355" s="181" t="s">
        <v>11703</v>
      </c>
      <c r="AJ355" s="181" t="s">
        <v>273</v>
      </c>
      <c r="AK355" s="211" t="s">
        <v>11702</v>
      </c>
      <c r="AL355" s="181">
        <v>55</v>
      </c>
      <c r="AM355" s="181" t="s">
        <v>273</v>
      </c>
      <c r="AN355" s="211">
        <v>100</v>
      </c>
      <c r="AO355" s="211">
        <v>38</v>
      </c>
      <c r="AP355" s="211" t="s">
        <v>11691</v>
      </c>
      <c r="AQ355" s="181" t="s">
        <v>10382</v>
      </c>
      <c r="AR355" s="188" t="s">
        <v>22</v>
      </c>
      <c r="AS355" s="193" t="s">
        <v>11701</v>
      </c>
      <c r="AT355" s="197" t="s">
        <v>4788</v>
      </c>
      <c r="AU355" s="203" t="s">
        <v>10394</v>
      </c>
      <c r="AV355" s="211" t="s">
        <v>4788</v>
      </c>
      <c r="AW355" s="211" t="s">
        <v>10391</v>
      </c>
      <c r="AX355" s="211" t="s">
        <v>10391</v>
      </c>
      <c r="AY355" s="211" t="s">
        <v>10391</v>
      </c>
      <c r="AZ355" s="211" t="s">
        <v>4788</v>
      </c>
      <c r="BA355" s="211" t="s">
        <v>10387</v>
      </c>
      <c r="BB355" s="211" t="s">
        <v>10387</v>
      </c>
      <c r="BC355" s="211" t="s">
        <v>10412</v>
      </c>
      <c r="BD355" s="211" t="s">
        <v>4788</v>
      </c>
      <c r="BE355" s="211" t="s">
        <v>22</v>
      </c>
      <c r="BF355" s="211" t="s">
        <v>11688</v>
      </c>
      <c r="BG355" s="211" t="s">
        <v>10387</v>
      </c>
      <c r="BH355" s="211" t="s">
        <v>11689</v>
      </c>
      <c r="BI355" s="211" t="s">
        <v>10391</v>
      </c>
      <c r="BJ355" s="211" t="s">
        <v>11705</v>
      </c>
      <c r="BK355" s="211" t="s">
        <v>10387</v>
      </c>
      <c r="BL355" s="211" t="s">
        <v>282</v>
      </c>
      <c r="BM355" s="211" t="s">
        <v>10391</v>
      </c>
      <c r="BN355" s="160" t="s">
        <v>4491</v>
      </c>
    </row>
    <row r="356" spans="1:83" s="211" customFormat="1" ht="15" customHeight="1" x14ac:dyDescent="0.25">
      <c r="A356" s="211" t="s">
        <v>7058</v>
      </c>
      <c r="B356" s="211" t="s">
        <v>282</v>
      </c>
      <c r="C356" s="211" t="s">
        <v>14846</v>
      </c>
      <c r="D356" s="211" t="s">
        <v>1357</v>
      </c>
      <c r="E356" s="211" t="s">
        <v>12994</v>
      </c>
      <c r="F356" s="211" t="s">
        <v>5328</v>
      </c>
      <c r="G356" s="211" t="s">
        <v>216</v>
      </c>
      <c r="H356" s="211" t="s">
        <v>216</v>
      </c>
      <c r="I356" s="211" t="s">
        <v>282</v>
      </c>
      <c r="J356" s="211" t="s">
        <v>216</v>
      </c>
      <c r="K356" s="211" t="s">
        <v>282</v>
      </c>
      <c r="L356" s="211" t="s">
        <v>216</v>
      </c>
      <c r="M356" s="211" t="s">
        <v>282</v>
      </c>
      <c r="N356" s="211" t="s">
        <v>5328</v>
      </c>
      <c r="O356" s="211" t="s">
        <v>7062</v>
      </c>
      <c r="P356" s="211" t="s">
        <v>246</v>
      </c>
      <c r="Q356" s="211" t="s">
        <v>7059</v>
      </c>
      <c r="R356" s="211" t="s">
        <v>790</v>
      </c>
      <c r="S356" s="211" t="s">
        <v>282</v>
      </c>
      <c r="T356" s="211">
        <v>122</v>
      </c>
      <c r="U356" s="211" t="s">
        <v>183</v>
      </c>
      <c r="V356" s="211" t="s">
        <v>282</v>
      </c>
      <c r="W356" s="211" t="s">
        <v>10547</v>
      </c>
      <c r="X356" s="211" t="s">
        <v>10506</v>
      </c>
      <c r="Y356" s="211" t="s">
        <v>395</v>
      </c>
      <c r="Z356" s="211" t="s">
        <v>10498</v>
      </c>
      <c r="AA356" s="211">
        <v>8</v>
      </c>
      <c r="AB356" s="211" t="s">
        <v>194</v>
      </c>
      <c r="AC356" s="211">
        <v>26.6</v>
      </c>
      <c r="AD356" s="211">
        <v>4.8</v>
      </c>
      <c r="AE356" s="211" t="s">
        <v>10512</v>
      </c>
      <c r="AF356" s="211" t="s">
        <v>10364</v>
      </c>
      <c r="AG356" s="211" t="s">
        <v>14857</v>
      </c>
      <c r="AH356" s="211" t="s">
        <v>273</v>
      </c>
      <c r="AI356" s="211" t="s">
        <v>14858</v>
      </c>
      <c r="AJ356" s="211" t="s">
        <v>273</v>
      </c>
      <c r="AK356" s="211" t="s">
        <v>14856</v>
      </c>
      <c r="AL356" s="211">
        <v>62</v>
      </c>
      <c r="AM356" s="211" t="s">
        <v>273</v>
      </c>
      <c r="AN356" s="211" t="s">
        <v>273</v>
      </c>
      <c r="AO356" s="211">
        <v>29</v>
      </c>
      <c r="AP356" s="211" t="s">
        <v>14847</v>
      </c>
      <c r="AQ356" s="211" t="s">
        <v>10376</v>
      </c>
      <c r="AR356" s="211" t="s">
        <v>22</v>
      </c>
      <c r="AS356" s="211" t="s">
        <v>14855</v>
      </c>
      <c r="AT356" s="211" t="s">
        <v>4788</v>
      </c>
      <c r="AU356" s="211" t="s">
        <v>10394</v>
      </c>
      <c r="AV356" s="211" t="s">
        <v>4788</v>
      </c>
      <c r="AW356" s="211" t="s">
        <v>4788</v>
      </c>
      <c r="AX356" s="211" t="s">
        <v>10391</v>
      </c>
      <c r="AY356" s="211" t="s">
        <v>10390</v>
      </c>
      <c r="AZ356" s="211" t="s">
        <v>4788</v>
      </c>
      <c r="BA356" s="211" t="s">
        <v>10387</v>
      </c>
      <c r="BB356" s="211" t="s">
        <v>10387</v>
      </c>
      <c r="BC356" s="211" t="s">
        <v>10412</v>
      </c>
      <c r="BD356" s="211" t="s">
        <v>4788</v>
      </c>
      <c r="BE356" s="211" t="s">
        <v>22</v>
      </c>
      <c r="BF356" s="211" t="s">
        <v>14845</v>
      </c>
      <c r="BG356" s="211" t="s">
        <v>10387</v>
      </c>
      <c r="BH356" s="211" t="s">
        <v>14860</v>
      </c>
      <c r="BI356" s="211" t="s">
        <v>10391</v>
      </c>
      <c r="BJ356" s="211" t="s">
        <v>14859</v>
      </c>
      <c r="BK356" s="211" t="s">
        <v>10387</v>
      </c>
      <c r="BL356" s="211" t="s">
        <v>282</v>
      </c>
      <c r="BM356" s="211" t="s">
        <v>10390</v>
      </c>
      <c r="BN356" s="211" t="s">
        <v>7060</v>
      </c>
    </row>
    <row r="357" spans="1:83" s="160" customFormat="1" ht="15" hidden="1" customHeight="1" x14ac:dyDescent="0.25">
      <c r="A357" s="160" t="s">
        <v>696</v>
      </c>
      <c r="B357" s="160" t="s">
        <v>282</v>
      </c>
      <c r="C357" s="160" t="s">
        <v>11710</v>
      </c>
      <c r="D357" s="160" t="s">
        <v>1357</v>
      </c>
      <c r="E357" s="211" t="s">
        <v>10933</v>
      </c>
      <c r="F357" s="211" t="s">
        <v>216</v>
      </c>
      <c r="G357" s="160" t="s">
        <v>216</v>
      </c>
      <c r="H357" s="160" t="s">
        <v>216</v>
      </c>
      <c r="I357" s="160" t="s">
        <v>282</v>
      </c>
      <c r="J357" s="160" t="s">
        <v>216</v>
      </c>
      <c r="K357" s="160" t="s">
        <v>282</v>
      </c>
      <c r="L357" s="160" t="s">
        <v>216</v>
      </c>
      <c r="M357" s="160" t="s">
        <v>282</v>
      </c>
      <c r="N357" s="211" t="s">
        <v>5328</v>
      </c>
      <c r="O357" s="134" t="s">
        <v>11707</v>
      </c>
      <c r="P357" s="160" t="s">
        <v>636</v>
      </c>
      <c r="Q357" s="160" t="s">
        <v>282</v>
      </c>
      <c r="R357" s="160" t="s">
        <v>282</v>
      </c>
      <c r="S357" s="160" t="s">
        <v>282</v>
      </c>
      <c r="T357" s="181">
        <v>116</v>
      </c>
      <c r="U357" s="211" t="s">
        <v>183</v>
      </c>
      <c r="V357" s="211" t="s">
        <v>11709</v>
      </c>
      <c r="W357" s="181" t="s">
        <v>10491</v>
      </c>
      <c r="X357" s="181" t="s">
        <v>273</v>
      </c>
      <c r="Y357" s="181" t="s">
        <v>395</v>
      </c>
      <c r="Z357" s="181" t="s">
        <v>10498</v>
      </c>
      <c r="AA357" s="211">
        <v>12</v>
      </c>
      <c r="AB357" s="211" t="s">
        <v>220</v>
      </c>
      <c r="AC357" s="211">
        <v>23.41</v>
      </c>
      <c r="AD357" s="211">
        <v>8.52</v>
      </c>
      <c r="AE357" s="211" t="s">
        <v>10499</v>
      </c>
      <c r="AF357" s="160" t="s">
        <v>10365</v>
      </c>
      <c r="AG357" s="181" t="s">
        <v>273</v>
      </c>
      <c r="AH357" s="181" t="s">
        <v>273</v>
      </c>
      <c r="AI357" s="181" t="s">
        <v>273</v>
      </c>
      <c r="AJ357" s="181" t="s">
        <v>273</v>
      </c>
      <c r="AK357" s="211" t="s">
        <v>11711</v>
      </c>
      <c r="AL357" s="181">
        <v>78</v>
      </c>
      <c r="AM357" s="181" t="s">
        <v>273</v>
      </c>
      <c r="AN357" s="211">
        <v>47</v>
      </c>
      <c r="AO357" s="211" t="s">
        <v>273</v>
      </c>
      <c r="AP357" s="211" t="s">
        <v>11708</v>
      </c>
      <c r="AQ357" s="181" t="s">
        <v>10382</v>
      </c>
      <c r="AR357" s="188" t="s">
        <v>55</v>
      </c>
      <c r="AS357" s="193" t="s">
        <v>10888</v>
      </c>
      <c r="AT357" s="197" t="s">
        <v>10390</v>
      </c>
      <c r="AU357" s="203" t="s">
        <v>10394</v>
      </c>
      <c r="AV357" s="211" t="s">
        <v>4788</v>
      </c>
      <c r="AW357" s="211" t="s">
        <v>10391</v>
      </c>
      <c r="AX357" s="211" t="s">
        <v>10391</v>
      </c>
      <c r="AY357" s="211" t="s">
        <v>10391</v>
      </c>
      <c r="AZ357" s="211" t="s">
        <v>10390</v>
      </c>
      <c r="BA357" s="211" t="s">
        <v>10387</v>
      </c>
      <c r="BB357" s="211" t="s">
        <v>10387</v>
      </c>
      <c r="BC357" s="211" t="s">
        <v>248</v>
      </c>
      <c r="BD357" s="211" t="s">
        <v>4788</v>
      </c>
      <c r="BE357" s="211" t="s">
        <v>22</v>
      </c>
      <c r="BF357" s="211" t="s">
        <v>11717</v>
      </c>
      <c r="BG357" s="211" t="s">
        <v>10387</v>
      </c>
      <c r="BH357" s="211" t="s">
        <v>11718</v>
      </c>
      <c r="BI357" s="211" t="s">
        <v>10391</v>
      </c>
      <c r="BJ357" s="211" t="s">
        <v>273</v>
      </c>
      <c r="BK357" s="211" t="s">
        <v>10387</v>
      </c>
      <c r="BL357" s="211" t="s">
        <v>282</v>
      </c>
      <c r="BM357" s="211" t="s">
        <v>10390</v>
      </c>
      <c r="BN357" s="160" t="s">
        <v>697</v>
      </c>
      <c r="BU357" s="149"/>
      <c r="BV357" s="149"/>
      <c r="BW357" s="149"/>
      <c r="BX357" s="149"/>
      <c r="BY357" s="149"/>
      <c r="BZ357" s="149"/>
      <c r="CA357" s="149"/>
      <c r="CB357" s="149"/>
      <c r="CC357" s="149"/>
      <c r="CD357" s="149"/>
      <c r="CE357" s="149"/>
    </row>
    <row r="358" spans="1:83" s="68" customFormat="1" ht="15" customHeight="1" x14ac:dyDescent="0.25">
      <c r="A358" s="68" t="s">
        <v>4986</v>
      </c>
      <c r="B358" s="68" t="s">
        <v>11724</v>
      </c>
      <c r="C358" s="211" t="s">
        <v>11728</v>
      </c>
      <c r="D358" s="68" t="s">
        <v>841</v>
      </c>
      <c r="E358" s="211" t="s">
        <v>10933</v>
      </c>
      <c r="F358" s="211" t="s">
        <v>216</v>
      </c>
      <c r="G358" s="160" t="s">
        <v>216</v>
      </c>
      <c r="H358" s="160" t="s">
        <v>216</v>
      </c>
      <c r="I358" s="160" t="s">
        <v>282</v>
      </c>
      <c r="J358" s="160" t="s">
        <v>216</v>
      </c>
      <c r="K358" s="160" t="s">
        <v>282</v>
      </c>
      <c r="L358" s="160" t="s">
        <v>216</v>
      </c>
      <c r="M358" s="160" t="s">
        <v>282</v>
      </c>
      <c r="N358" s="211" t="s">
        <v>5328</v>
      </c>
      <c r="O358" s="68" t="s">
        <v>258</v>
      </c>
      <c r="P358" s="211" t="s">
        <v>252</v>
      </c>
      <c r="Q358" s="68" t="s">
        <v>790</v>
      </c>
      <c r="R358" s="68" t="s">
        <v>282</v>
      </c>
      <c r="S358" s="68" t="s">
        <v>282</v>
      </c>
      <c r="T358" s="181">
        <v>229</v>
      </c>
      <c r="U358" s="211" t="s">
        <v>183</v>
      </c>
      <c r="V358" s="211" t="s">
        <v>282</v>
      </c>
      <c r="W358" s="181" t="s">
        <v>11732</v>
      </c>
      <c r="X358" s="181" t="s">
        <v>25</v>
      </c>
      <c r="Y358" s="181" t="s">
        <v>395</v>
      </c>
      <c r="Z358" s="181" t="s">
        <v>10498</v>
      </c>
      <c r="AA358" s="211">
        <v>13</v>
      </c>
      <c r="AB358" s="211" t="s">
        <v>194</v>
      </c>
      <c r="AC358" s="211">
        <v>24.5</v>
      </c>
      <c r="AD358" s="211" t="s">
        <v>273</v>
      </c>
      <c r="AE358" s="211" t="s">
        <v>10512</v>
      </c>
      <c r="AF358" s="160" t="s">
        <v>10364</v>
      </c>
      <c r="AG358" s="181" t="s">
        <v>273</v>
      </c>
      <c r="AH358" s="181" t="s">
        <v>273</v>
      </c>
      <c r="AI358" s="181" t="s">
        <v>273</v>
      </c>
      <c r="AJ358" s="181" t="s">
        <v>273</v>
      </c>
      <c r="AK358" s="211" t="s">
        <v>11729</v>
      </c>
      <c r="AL358" s="181">
        <v>67</v>
      </c>
      <c r="AM358" s="181" t="s">
        <v>273</v>
      </c>
      <c r="AN358" s="211" t="s">
        <v>273</v>
      </c>
      <c r="AO358" s="211" t="s">
        <v>273</v>
      </c>
      <c r="AP358" s="211" t="s">
        <v>11723</v>
      </c>
      <c r="AQ358" s="181" t="s">
        <v>10385</v>
      </c>
      <c r="AR358" s="188" t="s">
        <v>22</v>
      </c>
      <c r="AS358" s="193" t="s">
        <v>11727</v>
      </c>
      <c r="AT358" s="197" t="s">
        <v>10390</v>
      </c>
      <c r="AU358" s="203" t="s">
        <v>10400</v>
      </c>
      <c r="AV358" s="211" t="s">
        <v>10390</v>
      </c>
      <c r="AW358" s="211" t="s">
        <v>4788</v>
      </c>
      <c r="AX358" s="211" t="s">
        <v>4788</v>
      </c>
      <c r="AY358" s="211" t="s">
        <v>4788</v>
      </c>
      <c r="AZ358" s="211" t="s">
        <v>10390</v>
      </c>
      <c r="BA358" s="211" t="s">
        <v>22</v>
      </c>
      <c r="BB358" s="211" t="s">
        <v>10387</v>
      </c>
      <c r="BC358" s="211" t="s">
        <v>248</v>
      </c>
      <c r="BD358" s="211" t="s">
        <v>4788</v>
      </c>
      <c r="BE358" s="211" t="s">
        <v>10387</v>
      </c>
      <c r="BF358" s="211" t="s">
        <v>282</v>
      </c>
      <c r="BG358" s="211" t="s">
        <v>10387</v>
      </c>
      <c r="BH358" s="211" t="s">
        <v>11617</v>
      </c>
      <c r="BI358" s="211" t="s">
        <v>10391</v>
      </c>
      <c r="BJ358" s="211" t="s">
        <v>11733</v>
      </c>
      <c r="BK358" s="211" t="s">
        <v>22</v>
      </c>
      <c r="BL358" s="211" t="s">
        <v>11722</v>
      </c>
      <c r="BM358" s="211" t="s">
        <v>10391</v>
      </c>
      <c r="BN358" s="68" t="s">
        <v>1097</v>
      </c>
    </row>
    <row r="359" spans="1:83" s="211" customFormat="1" ht="15" customHeight="1" x14ac:dyDescent="0.25">
      <c r="A359" s="211" t="s">
        <v>3013</v>
      </c>
      <c r="B359" s="143" t="s">
        <v>3014</v>
      </c>
      <c r="C359" s="211" t="s">
        <v>14871</v>
      </c>
      <c r="D359" s="211" t="s">
        <v>841</v>
      </c>
      <c r="E359" s="211" t="s">
        <v>12994</v>
      </c>
      <c r="F359" s="211" t="s">
        <v>5328</v>
      </c>
      <c r="G359" s="211" t="s">
        <v>216</v>
      </c>
      <c r="H359" s="211" t="s">
        <v>216</v>
      </c>
      <c r="I359" s="211" t="s">
        <v>282</v>
      </c>
      <c r="J359" s="211" t="s">
        <v>216</v>
      </c>
      <c r="K359" s="211" t="s">
        <v>282</v>
      </c>
      <c r="L359" s="211" t="s">
        <v>216</v>
      </c>
      <c r="M359" s="211" t="s">
        <v>282</v>
      </c>
      <c r="N359" s="211" t="s">
        <v>5328</v>
      </c>
      <c r="O359" s="211" t="s">
        <v>272</v>
      </c>
      <c r="P359" s="211" t="s">
        <v>256</v>
      </c>
      <c r="Q359" s="211" t="s">
        <v>282</v>
      </c>
      <c r="R359" s="211" t="s">
        <v>282</v>
      </c>
      <c r="S359" s="211" t="s">
        <v>282</v>
      </c>
      <c r="T359" s="211">
        <v>478</v>
      </c>
      <c r="U359" s="211" t="s">
        <v>183</v>
      </c>
      <c r="V359" s="211" t="s">
        <v>282</v>
      </c>
      <c r="W359" s="211" t="s">
        <v>14872</v>
      </c>
      <c r="X359" s="211" t="s">
        <v>273</v>
      </c>
      <c r="Y359" s="211" t="s">
        <v>273</v>
      </c>
      <c r="Z359" s="211" t="s">
        <v>10498</v>
      </c>
      <c r="AA359" s="211">
        <v>8</v>
      </c>
      <c r="AB359" s="211" t="s">
        <v>299</v>
      </c>
      <c r="AC359" s="211">
        <v>21.15</v>
      </c>
      <c r="AD359" s="211">
        <v>4.08</v>
      </c>
      <c r="AE359" s="211" t="s">
        <v>10512</v>
      </c>
      <c r="AF359" s="211" t="s">
        <v>10364</v>
      </c>
      <c r="AG359" s="211" t="s">
        <v>14876</v>
      </c>
      <c r="AH359" s="211" t="s">
        <v>273</v>
      </c>
      <c r="AI359" s="211" t="s">
        <v>14875</v>
      </c>
      <c r="AJ359" s="211" t="s">
        <v>273</v>
      </c>
      <c r="AK359" s="211" t="s">
        <v>14089</v>
      </c>
      <c r="AL359" s="211">
        <v>70</v>
      </c>
      <c r="AM359" s="211">
        <v>94</v>
      </c>
      <c r="AN359" s="211" t="s">
        <v>273</v>
      </c>
      <c r="AO359" s="211" t="s">
        <v>273</v>
      </c>
      <c r="AP359" s="211" t="s">
        <v>14870</v>
      </c>
      <c r="AQ359" s="211" t="s">
        <v>10385</v>
      </c>
      <c r="AR359" s="211" t="s">
        <v>10387</v>
      </c>
      <c r="AS359" s="211" t="s">
        <v>14874</v>
      </c>
      <c r="AT359" s="211" t="s">
        <v>10391</v>
      </c>
      <c r="AU359" s="211" t="s">
        <v>10400</v>
      </c>
      <c r="AV359" s="211" t="s">
        <v>10390</v>
      </c>
      <c r="AW359" s="211" t="s">
        <v>4788</v>
      </c>
      <c r="AX359" s="211" t="s">
        <v>4788</v>
      </c>
      <c r="AY359" s="211" t="s">
        <v>4788</v>
      </c>
      <c r="AZ359" s="211" t="s">
        <v>10390</v>
      </c>
      <c r="BA359" s="211" t="s">
        <v>22</v>
      </c>
      <c r="BB359" s="211" t="s">
        <v>10387</v>
      </c>
      <c r="BC359" s="211" t="s">
        <v>248</v>
      </c>
      <c r="BD359" s="211" t="s">
        <v>4788</v>
      </c>
      <c r="BE359" s="211" t="s">
        <v>10387</v>
      </c>
      <c r="BF359" s="211" t="s">
        <v>282</v>
      </c>
      <c r="BG359" s="211" t="s">
        <v>10387</v>
      </c>
      <c r="BH359" s="211" t="s">
        <v>14878</v>
      </c>
      <c r="BI359" s="211" t="s">
        <v>10391</v>
      </c>
      <c r="BJ359" s="211" t="s">
        <v>11866</v>
      </c>
      <c r="BK359" s="211" t="s">
        <v>10387</v>
      </c>
      <c r="BL359" s="211" t="s">
        <v>282</v>
      </c>
      <c r="BM359" s="211" t="s">
        <v>10391</v>
      </c>
      <c r="BN359" s="211" t="s">
        <v>3015</v>
      </c>
    </row>
    <row r="360" spans="1:83" s="211" customFormat="1" ht="15" hidden="1" customHeight="1" x14ac:dyDescent="0.25">
      <c r="A360" s="211" t="s">
        <v>9092</v>
      </c>
      <c r="B360" s="143" t="s">
        <v>282</v>
      </c>
      <c r="C360" s="211" t="s">
        <v>14887</v>
      </c>
      <c r="D360" s="211" t="s">
        <v>8944</v>
      </c>
      <c r="E360" s="211" t="s">
        <v>12994</v>
      </c>
      <c r="F360" s="211" t="s">
        <v>5328</v>
      </c>
      <c r="G360" s="211" t="s">
        <v>5328</v>
      </c>
      <c r="H360" s="211" t="s">
        <v>216</v>
      </c>
      <c r="I360" s="211" t="s">
        <v>282</v>
      </c>
      <c r="J360" s="211" t="s">
        <v>5328</v>
      </c>
      <c r="K360" s="211" t="s">
        <v>14879</v>
      </c>
      <c r="L360" s="211" t="s">
        <v>216</v>
      </c>
      <c r="M360" s="211" t="s">
        <v>282</v>
      </c>
      <c r="N360" s="211" t="s">
        <v>5328</v>
      </c>
      <c r="O360" s="149" t="s">
        <v>9093</v>
      </c>
      <c r="P360" s="211" t="s">
        <v>636</v>
      </c>
      <c r="Q360" s="211" t="s">
        <v>282</v>
      </c>
      <c r="R360" s="211" t="s">
        <v>282</v>
      </c>
      <c r="S360" s="211" t="s">
        <v>282</v>
      </c>
      <c r="T360" s="211">
        <v>75</v>
      </c>
      <c r="U360" s="211" t="s">
        <v>183</v>
      </c>
      <c r="V360" s="211" t="s">
        <v>282</v>
      </c>
      <c r="W360" s="211" t="s">
        <v>892</v>
      </c>
      <c r="X360" s="211" t="s">
        <v>273</v>
      </c>
      <c r="Y360" s="211" t="s">
        <v>395</v>
      </c>
      <c r="Z360" s="211" t="s">
        <v>10498</v>
      </c>
      <c r="AA360" s="211">
        <v>8</v>
      </c>
      <c r="AB360" s="211" t="s">
        <v>193</v>
      </c>
      <c r="AC360" s="211">
        <v>13.3</v>
      </c>
      <c r="AD360" s="211">
        <v>7.92</v>
      </c>
      <c r="AE360" s="211" t="s">
        <v>10499</v>
      </c>
      <c r="AF360" s="211" t="s">
        <v>10365</v>
      </c>
      <c r="AG360" s="211" t="s">
        <v>273</v>
      </c>
      <c r="AH360" s="211" t="s">
        <v>273</v>
      </c>
      <c r="AI360" s="211" t="s">
        <v>273</v>
      </c>
      <c r="AJ360" s="211" t="s">
        <v>14880</v>
      </c>
      <c r="AK360" s="211" t="s">
        <v>14886</v>
      </c>
      <c r="AL360" s="211">
        <v>100</v>
      </c>
      <c r="AM360" s="211" t="s">
        <v>273</v>
      </c>
      <c r="AN360" s="211" t="s">
        <v>273</v>
      </c>
      <c r="AO360" s="211">
        <v>83</v>
      </c>
      <c r="AP360" s="134" t="s">
        <v>14881</v>
      </c>
      <c r="AQ360" s="211" t="s">
        <v>10380</v>
      </c>
      <c r="AR360" s="211" t="s">
        <v>22</v>
      </c>
      <c r="AS360" s="211" t="s">
        <v>14882</v>
      </c>
      <c r="AT360" s="211" t="s">
        <v>4788</v>
      </c>
      <c r="AU360" s="211" t="s">
        <v>10400</v>
      </c>
      <c r="AV360" s="211" t="s">
        <v>10390</v>
      </c>
      <c r="AW360" s="211" t="s">
        <v>10391</v>
      </c>
      <c r="AX360" s="211" t="s">
        <v>10391</v>
      </c>
      <c r="AY360" s="211" t="s">
        <v>10391</v>
      </c>
      <c r="AZ360" s="211" t="s">
        <v>10390</v>
      </c>
      <c r="BA360" s="211" t="s">
        <v>22</v>
      </c>
      <c r="BB360" s="211" t="s">
        <v>22</v>
      </c>
      <c r="BC360" s="211" t="s">
        <v>10411</v>
      </c>
      <c r="BD360" s="211" t="s">
        <v>10391</v>
      </c>
      <c r="BE360" s="211" t="s">
        <v>10387</v>
      </c>
      <c r="BF360" s="211" t="s">
        <v>282</v>
      </c>
      <c r="BG360" s="211" t="s">
        <v>22</v>
      </c>
      <c r="BH360" s="211" t="s">
        <v>282</v>
      </c>
      <c r="BI360" s="211" t="s">
        <v>10390</v>
      </c>
      <c r="BJ360" s="211" t="s">
        <v>273</v>
      </c>
      <c r="BK360" s="211" t="s">
        <v>10387</v>
      </c>
      <c r="BL360" s="211" t="s">
        <v>282</v>
      </c>
      <c r="BM360" s="211" t="s">
        <v>10390</v>
      </c>
      <c r="BN360" s="211" t="s">
        <v>9094</v>
      </c>
    </row>
    <row r="361" spans="1:83" s="211" customFormat="1" ht="15" hidden="1" customHeight="1" x14ac:dyDescent="0.25">
      <c r="A361" s="211" t="s">
        <v>9523</v>
      </c>
      <c r="B361" s="143" t="s">
        <v>282</v>
      </c>
      <c r="C361" s="211" t="s">
        <v>14896</v>
      </c>
      <c r="D361" s="211" t="s">
        <v>8944</v>
      </c>
      <c r="E361" s="211" t="s">
        <v>12994</v>
      </c>
      <c r="F361" s="211" t="s">
        <v>5328</v>
      </c>
      <c r="G361" s="211" t="s">
        <v>5328</v>
      </c>
      <c r="H361" s="211" t="s">
        <v>216</v>
      </c>
      <c r="I361" s="211" t="s">
        <v>282</v>
      </c>
      <c r="J361" s="211" t="s">
        <v>216</v>
      </c>
      <c r="K361" s="211" t="s">
        <v>282</v>
      </c>
      <c r="L361" s="211" t="s">
        <v>5328</v>
      </c>
      <c r="M361" s="211" t="s">
        <v>14892</v>
      </c>
      <c r="N361" s="211" t="s">
        <v>5328</v>
      </c>
      <c r="O361" s="149" t="s">
        <v>4504</v>
      </c>
      <c r="P361" s="211" t="s">
        <v>636</v>
      </c>
      <c r="Q361" s="211" t="s">
        <v>282</v>
      </c>
      <c r="R361" s="211" t="s">
        <v>282</v>
      </c>
      <c r="S361" s="211" t="s">
        <v>282</v>
      </c>
      <c r="T361" s="211">
        <v>206</v>
      </c>
      <c r="U361" s="211" t="s">
        <v>183</v>
      </c>
      <c r="V361" s="211" t="s">
        <v>282</v>
      </c>
      <c r="W361" s="211" t="s">
        <v>10547</v>
      </c>
      <c r="X361" s="211" t="s">
        <v>273</v>
      </c>
      <c r="Y361" s="211" t="s">
        <v>395</v>
      </c>
      <c r="Z361" s="211" t="s">
        <v>10498</v>
      </c>
      <c r="AA361" s="211">
        <v>4</v>
      </c>
      <c r="AB361" s="211" t="s">
        <v>14895</v>
      </c>
      <c r="AC361" s="211">
        <v>8.24</v>
      </c>
      <c r="AD361" s="211">
        <v>4.4000000000000004</v>
      </c>
      <c r="AE361" s="211" t="s">
        <v>10499</v>
      </c>
      <c r="AF361" s="211" t="s">
        <v>10365</v>
      </c>
      <c r="AG361" s="211" t="s">
        <v>273</v>
      </c>
      <c r="AH361" s="211" t="s">
        <v>273</v>
      </c>
      <c r="AI361" s="211" t="s">
        <v>273</v>
      </c>
      <c r="AJ361" s="211" t="s">
        <v>14893</v>
      </c>
      <c r="AK361" s="211" t="s">
        <v>14894</v>
      </c>
      <c r="AL361" s="211">
        <v>63</v>
      </c>
      <c r="AM361" s="211">
        <v>32</v>
      </c>
      <c r="AN361" s="211" t="s">
        <v>273</v>
      </c>
      <c r="AO361" s="211" t="s">
        <v>273</v>
      </c>
      <c r="AP361" s="211" t="s">
        <v>14889</v>
      </c>
      <c r="AQ361" s="211" t="s">
        <v>10376</v>
      </c>
      <c r="AR361" s="211" t="s">
        <v>22</v>
      </c>
      <c r="AS361" s="211" t="s">
        <v>14675</v>
      </c>
      <c r="AT361" s="211" t="s">
        <v>4788</v>
      </c>
      <c r="AU361" s="211" t="s">
        <v>10400</v>
      </c>
      <c r="AV361" s="211" t="s">
        <v>10390</v>
      </c>
      <c r="AW361" s="211" t="s">
        <v>10391</v>
      </c>
      <c r="AX361" s="211" t="s">
        <v>10391</v>
      </c>
      <c r="AY361" s="211" t="s">
        <v>10391</v>
      </c>
      <c r="AZ361" s="211" t="s">
        <v>10390</v>
      </c>
      <c r="BA361" s="211" t="s">
        <v>22</v>
      </c>
      <c r="BB361" s="211" t="s">
        <v>10387</v>
      </c>
      <c r="BC361" s="211" t="s">
        <v>10411</v>
      </c>
      <c r="BD361" s="299" t="s">
        <v>10390</v>
      </c>
      <c r="BE361" s="211" t="s">
        <v>10387</v>
      </c>
      <c r="BF361" s="211" t="s">
        <v>282</v>
      </c>
      <c r="BG361" s="211" t="s">
        <v>22</v>
      </c>
      <c r="BH361" s="211" t="s">
        <v>282</v>
      </c>
      <c r="BI361" s="211" t="s">
        <v>10390</v>
      </c>
      <c r="BJ361" s="211" t="s">
        <v>14096</v>
      </c>
      <c r="BK361" s="211" t="s">
        <v>10387</v>
      </c>
      <c r="BL361" s="211" t="s">
        <v>282</v>
      </c>
      <c r="BM361" s="211" t="s">
        <v>10390</v>
      </c>
      <c r="BN361" s="211" t="s">
        <v>9524</v>
      </c>
    </row>
    <row r="362" spans="1:83" s="160" customFormat="1" ht="15" hidden="1" customHeight="1" x14ac:dyDescent="0.25">
      <c r="A362" s="149" t="s">
        <v>801</v>
      </c>
      <c r="B362" s="54" t="s">
        <v>282</v>
      </c>
      <c r="C362" s="149" t="s">
        <v>11740</v>
      </c>
      <c r="D362" s="160" t="s">
        <v>4413</v>
      </c>
      <c r="E362" s="211" t="s">
        <v>10933</v>
      </c>
      <c r="F362" s="211" t="s">
        <v>216</v>
      </c>
      <c r="G362" s="54" t="s">
        <v>216</v>
      </c>
      <c r="H362" s="54" t="s">
        <v>216</v>
      </c>
      <c r="I362" s="54" t="s">
        <v>282</v>
      </c>
      <c r="J362" s="54" t="s">
        <v>216</v>
      </c>
      <c r="K362" s="54" t="s">
        <v>282</v>
      </c>
      <c r="L362" s="54" t="s">
        <v>216</v>
      </c>
      <c r="M362" s="54" t="s">
        <v>282</v>
      </c>
      <c r="N362" s="54" t="s">
        <v>5328</v>
      </c>
      <c r="O362" s="149" t="s">
        <v>10471</v>
      </c>
      <c r="P362" s="149" t="s">
        <v>636</v>
      </c>
      <c r="Q362" s="149" t="s">
        <v>282</v>
      </c>
      <c r="R362" s="160" t="s">
        <v>282</v>
      </c>
      <c r="S362" s="160" t="s">
        <v>282</v>
      </c>
      <c r="T362" s="181">
        <v>44</v>
      </c>
      <c r="U362" s="211" t="s">
        <v>183</v>
      </c>
      <c r="V362" s="211" t="s">
        <v>282</v>
      </c>
      <c r="W362" s="181" t="s">
        <v>11721</v>
      </c>
      <c r="X362" s="181" t="s">
        <v>273</v>
      </c>
      <c r="Y362" s="181" t="s">
        <v>395</v>
      </c>
      <c r="Z362" s="181" t="s">
        <v>10498</v>
      </c>
      <c r="AA362" s="211">
        <v>7</v>
      </c>
      <c r="AB362" s="211" t="s">
        <v>435</v>
      </c>
      <c r="AC362" s="211">
        <v>19.47</v>
      </c>
      <c r="AD362" s="211">
        <v>6.65</v>
      </c>
      <c r="AE362" s="211" t="s">
        <v>10499</v>
      </c>
      <c r="AF362" s="160" t="s">
        <v>10365</v>
      </c>
      <c r="AG362" s="181" t="s">
        <v>273</v>
      </c>
      <c r="AH362" s="181" t="s">
        <v>273</v>
      </c>
      <c r="AI362" s="181" t="s">
        <v>273</v>
      </c>
      <c r="AJ362" s="181" t="s">
        <v>11735</v>
      </c>
      <c r="AK362" s="211" t="s">
        <v>11739</v>
      </c>
      <c r="AL362" s="181">
        <v>100</v>
      </c>
      <c r="AM362" s="181" t="s">
        <v>273</v>
      </c>
      <c r="AN362" s="211">
        <v>59</v>
      </c>
      <c r="AO362" s="211" t="s">
        <v>273</v>
      </c>
      <c r="AP362" s="211" t="s">
        <v>11734</v>
      </c>
      <c r="AQ362" s="181" t="s">
        <v>10376</v>
      </c>
      <c r="AR362" s="188" t="s">
        <v>55</v>
      </c>
      <c r="AS362" s="193" t="s">
        <v>11396</v>
      </c>
      <c r="AT362" s="197" t="s">
        <v>10390</v>
      </c>
      <c r="AU362" s="203" t="s">
        <v>10400</v>
      </c>
      <c r="AV362" s="211" t="s">
        <v>10390</v>
      </c>
      <c r="AW362" s="211" t="s">
        <v>10391</v>
      </c>
      <c r="AX362" s="211" t="s">
        <v>10391</v>
      </c>
      <c r="AY362" s="211" t="s">
        <v>10391</v>
      </c>
      <c r="AZ362" s="211" t="s">
        <v>10390</v>
      </c>
      <c r="BA362" s="211" t="s">
        <v>22</v>
      </c>
      <c r="BB362" s="211" t="s">
        <v>10387</v>
      </c>
      <c r="BC362" s="211" t="s">
        <v>10411</v>
      </c>
      <c r="BD362" s="299" t="s">
        <v>10390</v>
      </c>
      <c r="BE362" s="211" t="s">
        <v>10387</v>
      </c>
      <c r="BF362" s="211" t="s">
        <v>282</v>
      </c>
      <c r="BG362" s="211" t="s">
        <v>22</v>
      </c>
      <c r="BH362" s="211" t="s">
        <v>282</v>
      </c>
      <c r="BI362" s="211" t="s">
        <v>10390</v>
      </c>
      <c r="BJ362" s="211" t="s">
        <v>273</v>
      </c>
      <c r="BK362" s="211" t="s">
        <v>10387</v>
      </c>
      <c r="BL362" s="211" t="s">
        <v>282</v>
      </c>
      <c r="BM362" s="211" t="s">
        <v>10390</v>
      </c>
      <c r="BN362" s="149" t="s">
        <v>1098</v>
      </c>
      <c r="BO362" s="149"/>
      <c r="BP362" s="149"/>
      <c r="BQ362" s="149"/>
      <c r="BR362" s="149"/>
      <c r="BS362" s="149"/>
      <c r="BT362" s="149"/>
    </row>
    <row r="363" spans="1:83" s="211" customFormat="1" ht="15" customHeight="1" x14ac:dyDescent="0.25">
      <c r="A363" s="149" t="s">
        <v>8422</v>
      </c>
      <c r="B363" s="54" t="s">
        <v>282</v>
      </c>
      <c r="C363" s="149" t="s">
        <v>17987</v>
      </c>
      <c r="D363" s="211" t="s">
        <v>7848</v>
      </c>
      <c r="E363" s="211" t="s">
        <v>12994</v>
      </c>
      <c r="F363" s="54" t="s">
        <v>5328</v>
      </c>
      <c r="G363" s="54" t="s">
        <v>216</v>
      </c>
      <c r="H363" s="54" t="s">
        <v>216</v>
      </c>
      <c r="I363" s="54" t="s">
        <v>282</v>
      </c>
      <c r="J363" s="54" t="s">
        <v>216</v>
      </c>
      <c r="K363" s="54" t="s">
        <v>282</v>
      </c>
      <c r="L363" s="54" t="s">
        <v>216</v>
      </c>
      <c r="M363" s="54" t="s">
        <v>282</v>
      </c>
      <c r="N363" s="54" t="s">
        <v>5328</v>
      </c>
      <c r="O363" s="149" t="s">
        <v>14286</v>
      </c>
      <c r="P363" s="149" t="s">
        <v>14287</v>
      </c>
      <c r="Q363" s="149" t="s">
        <v>811</v>
      </c>
      <c r="R363" s="211" t="s">
        <v>282</v>
      </c>
      <c r="S363" s="211" t="s">
        <v>282</v>
      </c>
      <c r="T363" s="211">
        <v>35</v>
      </c>
      <c r="U363" s="211" t="s">
        <v>183</v>
      </c>
      <c r="V363" s="211" t="s">
        <v>282</v>
      </c>
      <c r="W363" s="211" t="s">
        <v>11721</v>
      </c>
      <c r="X363" s="211" t="s">
        <v>10506</v>
      </c>
      <c r="Y363" s="211" t="s">
        <v>893</v>
      </c>
      <c r="Z363" s="211" t="s">
        <v>10498</v>
      </c>
      <c r="AA363" s="211">
        <v>1.4</v>
      </c>
      <c r="AB363" s="211" t="s">
        <v>435</v>
      </c>
      <c r="AC363" s="211">
        <v>36.520000000000003</v>
      </c>
      <c r="AD363" s="211">
        <v>6.8</v>
      </c>
      <c r="AE363" s="211" t="s">
        <v>10512</v>
      </c>
      <c r="AF363" s="211" t="s">
        <v>10364</v>
      </c>
      <c r="AG363" s="211" t="s">
        <v>273</v>
      </c>
      <c r="AH363" s="211" t="s">
        <v>273</v>
      </c>
      <c r="AI363" s="211" t="s">
        <v>273</v>
      </c>
      <c r="AJ363" s="211" t="s">
        <v>273</v>
      </c>
      <c r="AK363" s="211" t="s">
        <v>14899</v>
      </c>
      <c r="AL363" s="211">
        <v>71</v>
      </c>
      <c r="AM363" s="211" t="s">
        <v>273</v>
      </c>
      <c r="AN363" s="211">
        <v>57</v>
      </c>
      <c r="AO363" s="211" t="s">
        <v>273</v>
      </c>
      <c r="AP363" s="211" t="s">
        <v>14898</v>
      </c>
      <c r="AQ363" s="211" t="s">
        <v>10376</v>
      </c>
      <c r="AR363" s="211" t="s">
        <v>22</v>
      </c>
      <c r="AS363" s="211" t="s">
        <v>11282</v>
      </c>
      <c r="AT363" s="211" t="s">
        <v>4788</v>
      </c>
      <c r="AU363" s="211" t="s">
        <v>10400</v>
      </c>
      <c r="AV363" s="211" t="s">
        <v>10390</v>
      </c>
      <c r="AW363" s="211" t="s">
        <v>10391</v>
      </c>
      <c r="AX363" s="211" t="s">
        <v>10391</v>
      </c>
      <c r="AY363" s="211" t="s">
        <v>10391</v>
      </c>
      <c r="AZ363" s="211" t="s">
        <v>10390</v>
      </c>
      <c r="BA363" s="211" t="s">
        <v>10387</v>
      </c>
      <c r="BB363" s="211" t="s">
        <v>10387</v>
      </c>
      <c r="BC363" s="211" t="s">
        <v>248</v>
      </c>
      <c r="BD363" s="211" t="s">
        <v>4788</v>
      </c>
      <c r="BE363" s="211" t="s">
        <v>22</v>
      </c>
      <c r="BF363" s="211" t="s">
        <v>14897</v>
      </c>
      <c r="BG363" s="211" t="s">
        <v>22</v>
      </c>
      <c r="BH363" s="211" t="s">
        <v>282</v>
      </c>
      <c r="BI363" s="211" t="s">
        <v>4788</v>
      </c>
      <c r="BJ363" s="211" t="s">
        <v>14905</v>
      </c>
      <c r="BK363" s="211" t="s">
        <v>10387</v>
      </c>
      <c r="BL363" s="211" t="s">
        <v>282</v>
      </c>
      <c r="BM363" s="211" t="s">
        <v>4788</v>
      </c>
      <c r="BN363" s="143" t="s">
        <v>8423</v>
      </c>
      <c r="BO363" s="149"/>
      <c r="BP363" s="149"/>
      <c r="BQ363" s="149"/>
      <c r="BR363" s="149"/>
      <c r="BS363" s="149"/>
      <c r="BT363" s="149"/>
    </row>
    <row r="364" spans="1:83" s="211" customFormat="1" ht="15" customHeight="1" x14ac:dyDescent="0.25">
      <c r="A364" s="211" t="s">
        <v>645</v>
      </c>
      <c r="B364" s="211" t="s">
        <v>1099</v>
      </c>
      <c r="C364" s="149" t="s">
        <v>12047</v>
      </c>
      <c r="D364" s="211" t="s">
        <v>443</v>
      </c>
      <c r="E364" s="211" t="s">
        <v>10933</v>
      </c>
      <c r="F364" s="211" t="s">
        <v>216</v>
      </c>
      <c r="G364" s="211" t="s">
        <v>216</v>
      </c>
      <c r="H364" s="211" t="s">
        <v>216</v>
      </c>
      <c r="I364" s="211" t="s">
        <v>282</v>
      </c>
      <c r="J364" s="211" t="s">
        <v>216</v>
      </c>
      <c r="K364" s="211" t="s">
        <v>282</v>
      </c>
      <c r="L364" s="211" t="s">
        <v>216</v>
      </c>
      <c r="M364" s="211" t="s">
        <v>282</v>
      </c>
      <c r="N364" s="211" t="s">
        <v>5328</v>
      </c>
      <c r="O364" s="149" t="s">
        <v>266</v>
      </c>
      <c r="P364" s="149" t="s">
        <v>257</v>
      </c>
      <c r="Q364" s="149" t="s">
        <v>282</v>
      </c>
      <c r="R364" s="211" t="s">
        <v>282</v>
      </c>
      <c r="S364" s="211" t="s">
        <v>282</v>
      </c>
      <c r="T364" s="211">
        <v>270</v>
      </c>
      <c r="U364" s="211" t="s">
        <v>183</v>
      </c>
      <c r="V364" s="211" t="s">
        <v>282</v>
      </c>
      <c r="W364" s="211" t="s">
        <v>12038</v>
      </c>
      <c r="X364" s="211" t="s">
        <v>10506</v>
      </c>
      <c r="Y364" s="211" t="s">
        <v>395</v>
      </c>
      <c r="Z364" s="211" t="s">
        <v>10498</v>
      </c>
      <c r="AA364" s="211">
        <v>8</v>
      </c>
      <c r="AB364" s="211" t="s">
        <v>194</v>
      </c>
      <c r="AC364" s="211">
        <v>29.35</v>
      </c>
      <c r="AD364" s="211">
        <v>4.7</v>
      </c>
      <c r="AE364" s="211" t="s">
        <v>10512</v>
      </c>
      <c r="AF364" s="211" t="s">
        <v>10364</v>
      </c>
      <c r="AG364" s="211" t="s">
        <v>273</v>
      </c>
      <c r="AH364" s="211">
        <v>45</v>
      </c>
      <c r="AI364" s="211" t="s">
        <v>273</v>
      </c>
      <c r="AJ364" s="211" t="s">
        <v>12045</v>
      </c>
      <c r="AK364" s="211" t="s">
        <v>12046</v>
      </c>
      <c r="AL364" s="211">
        <v>62</v>
      </c>
      <c r="AM364" s="211" t="s">
        <v>273</v>
      </c>
      <c r="AN364" s="211" t="s">
        <v>273</v>
      </c>
      <c r="AO364" s="211" t="s">
        <v>273</v>
      </c>
      <c r="AP364" s="211" t="s">
        <v>12039</v>
      </c>
      <c r="AQ364" s="211" t="s">
        <v>10385</v>
      </c>
      <c r="AR364" s="211" t="s">
        <v>10387</v>
      </c>
      <c r="AS364" s="211" t="s">
        <v>12044</v>
      </c>
      <c r="AT364" s="211" t="s">
        <v>10391</v>
      </c>
      <c r="AU364" s="211" t="s">
        <v>10394</v>
      </c>
      <c r="AV364" s="211" t="s">
        <v>4788</v>
      </c>
      <c r="AW364" s="211" t="s">
        <v>4788</v>
      </c>
      <c r="AX364" s="211" t="s">
        <v>4788</v>
      </c>
      <c r="AY364" s="211" t="s">
        <v>4788</v>
      </c>
      <c r="AZ364" s="211" t="s">
        <v>10390</v>
      </c>
      <c r="BA364" s="211" t="s">
        <v>10387</v>
      </c>
      <c r="BB364" s="211" t="s">
        <v>10387</v>
      </c>
      <c r="BC364" s="211" t="s">
        <v>10412</v>
      </c>
      <c r="BD364" s="211" t="s">
        <v>4788</v>
      </c>
      <c r="BE364" s="211" t="s">
        <v>10387</v>
      </c>
      <c r="BF364" s="211" t="s">
        <v>282</v>
      </c>
      <c r="BG364" s="211" t="s">
        <v>10387</v>
      </c>
      <c r="BH364" s="211" t="s">
        <v>12052</v>
      </c>
      <c r="BI364" s="211" t="s">
        <v>10391</v>
      </c>
      <c r="BJ364" s="211" t="s">
        <v>12051</v>
      </c>
      <c r="BK364" s="211" t="s">
        <v>22</v>
      </c>
      <c r="BL364" s="211" t="s">
        <v>11477</v>
      </c>
      <c r="BM364" s="211" t="s">
        <v>10391</v>
      </c>
      <c r="BN364" s="211" t="s">
        <v>1100</v>
      </c>
      <c r="BO364" s="149"/>
      <c r="BP364" s="149"/>
      <c r="BQ364" s="149"/>
      <c r="BR364" s="149"/>
      <c r="BS364" s="149"/>
      <c r="BT364" s="149"/>
    </row>
    <row r="365" spans="1:83" ht="15" customHeight="1" x14ac:dyDescent="0.25">
      <c r="A365" s="68" t="s">
        <v>881</v>
      </c>
      <c r="B365" s="68" t="s">
        <v>11751</v>
      </c>
      <c r="C365" s="68" t="s">
        <v>11745</v>
      </c>
      <c r="D365" s="68" t="s">
        <v>841</v>
      </c>
      <c r="E365" s="211" t="s">
        <v>10933</v>
      </c>
      <c r="F365" s="211" t="s">
        <v>216</v>
      </c>
      <c r="G365" s="160" t="s">
        <v>216</v>
      </c>
      <c r="H365" s="160" t="s">
        <v>216</v>
      </c>
      <c r="I365" s="160" t="s">
        <v>282</v>
      </c>
      <c r="J365" s="160" t="s">
        <v>216</v>
      </c>
      <c r="K365" s="160" t="s">
        <v>282</v>
      </c>
      <c r="L365" s="160" t="s">
        <v>216</v>
      </c>
      <c r="M365" s="160" t="s">
        <v>282</v>
      </c>
      <c r="N365" s="211" t="s">
        <v>5328</v>
      </c>
      <c r="O365" s="68" t="s">
        <v>4772</v>
      </c>
      <c r="P365" s="68" t="s">
        <v>261</v>
      </c>
      <c r="Q365" s="68" t="s">
        <v>282</v>
      </c>
      <c r="R365" s="69" t="s">
        <v>282</v>
      </c>
      <c r="S365" s="69" t="s">
        <v>282</v>
      </c>
      <c r="T365" s="180">
        <v>157</v>
      </c>
      <c r="U365" s="209" t="s">
        <v>183</v>
      </c>
      <c r="V365" s="209" t="s">
        <v>282</v>
      </c>
      <c r="W365" s="180" t="s">
        <v>11752</v>
      </c>
      <c r="X365" s="180" t="s">
        <v>25</v>
      </c>
      <c r="Y365" s="180" t="s">
        <v>395</v>
      </c>
      <c r="Z365" s="180" t="s">
        <v>10498</v>
      </c>
      <c r="AA365" s="209">
        <v>16</v>
      </c>
      <c r="AB365" s="209" t="s">
        <v>194</v>
      </c>
      <c r="AC365" s="209">
        <v>25.3</v>
      </c>
      <c r="AD365" s="209">
        <v>6.2</v>
      </c>
      <c r="AE365" s="209" t="s">
        <v>10512</v>
      </c>
      <c r="AF365" s="144" t="s">
        <v>55</v>
      </c>
      <c r="AG365" s="180" t="s">
        <v>273</v>
      </c>
      <c r="AH365" s="180" t="s">
        <v>273</v>
      </c>
      <c r="AI365" s="180" t="s">
        <v>273</v>
      </c>
      <c r="AJ365" s="180" t="s">
        <v>273</v>
      </c>
      <c r="AK365" s="209" t="s">
        <v>11744</v>
      </c>
      <c r="AL365" s="180">
        <v>76</v>
      </c>
      <c r="AM365" s="180" t="s">
        <v>273</v>
      </c>
      <c r="AN365" s="209" t="s">
        <v>273</v>
      </c>
      <c r="AO365" s="209" t="s">
        <v>273</v>
      </c>
      <c r="AP365" s="209" t="s">
        <v>11741</v>
      </c>
      <c r="AQ365" s="180" t="s">
        <v>10385</v>
      </c>
      <c r="AR365" s="186" t="s">
        <v>22</v>
      </c>
      <c r="AS365" s="191" t="s">
        <v>11743</v>
      </c>
      <c r="AT365" s="196" t="s">
        <v>10390</v>
      </c>
      <c r="AU365" s="201" t="s">
        <v>10400</v>
      </c>
      <c r="AV365" s="209" t="s">
        <v>10390</v>
      </c>
      <c r="AW365" s="209" t="s">
        <v>10391</v>
      </c>
      <c r="AX365" s="209" t="s">
        <v>10391</v>
      </c>
      <c r="AY365" s="209" t="s">
        <v>10391</v>
      </c>
      <c r="AZ365" s="209" t="s">
        <v>10390</v>
      </c>
      <c r="BA365" s="209" t="s">
        <v>10408</v>
      </c>
      <c r="BB365" s="209" t="s">
        <v>10408</v>
      </c>
      <c r="BC365" s="209" t="s">
        <v>10412</v>
      </c>
      <c r="BD365" s="209" t="s">
        <v>10390</v>
      </c>
      <c r="BE365" s="209" t="s">
        <v>10387</v>
      </c>
      <c r="BF365" s="209" t="s">
        <v>282</v>
      </c>
      <c r="BG365" s="209" t="s">
        <v>10387</v>
      </c>
      <c r="BH365" s="209" t="s">
        <v>11747</v>
      </c>
      <c r="BI365" s="209" t="s">
        <v>10391</v>
      </c>
      <c r="BJ365" s="209" t="s">
        <v>273</v>
      </c>
      <c r="BK365" s="209" t="s">
        <v>55</v>
      </c>
      <c r="BL365" s="209" t="s">
        <v>273</v>
      </c>
      <c r="BM365" s="209" t="s">
        <v>10390</v>
      </c>
      <c r="BN365" s="69" t="s">
        <v>1233</v>
      </c>
    </row>
    <row r="366" spans="1:83" ht="15" customHeight="1" x14ac:dyDescent="0.25">
      <c r="A366" s="69" t="s">
        <v>494</v>
      </c>
      <c r="B366" s="69" t="s">
        <v>5857</v>
      </c>
      <c r="C366" s="69" t="s">
        <v>17988</v>
      </c>
      <c r="D366" s="69" t="s">
        <v>443</v>
      </c>
      <c r="E366" s="209" t="s">
        <v>10933</v>
      </c>
      <c r="F366" s="211" t="s">
        <v>216</v>
      </c>
      <c r="G366" s="144" t="s">
        <v>216</v>
      </c>
      <c r="H366" s="144" t="s">
        <v>216</v>
      </c>
      <c r="I366" s="144" t="s">
        <v>282</v>
      </c>
      <c r="J366" s="144" t="s">
        <v>216</v>
      </c>
      <c r="K366" s="144" t="s">
        <v>282</v>
      </c>
      <c r="L366" s="144" t="s">
        <v>216</v>
      </c>
      <c r="M366" s="144" t="s">
        <v>282</v>
      </c>
      <c r="N366" s="209" t="s">
        <v>5328</v>
      </c>
      <c r="O366" s="69" t="s">
        <v>261</v>
      </c>
      <c r="P366" s="69" t="s">
        <v>257</v>
      </c>
      <c r="Q366" s="69" t="s">
        <v>790</v>
      </c>
      <c r="R366" s="69" t="s">
        <v>282</v>
      </c>
      <c r="S366" s="69" t="s">
        <v>282</v>
      </c>
      <c r="T366" s="180">
        <v>469</v>
      </c>
      <c r="U366" s="209" t="s">
        <v>183</v>
      </c>
      <c r="V366" s="209" t="s">
        <v>282</v>
      </c>
      <c r="W366" s="180" t="s">
        <v>11753</v>
      </c>
      <c r="X366" s="180" t="s">
        <v>25</v>
      </c>
      <c r="Y366" s="180" t="s">
        <v>395</v>
      </c>
      <c r="Z366" s="180" t="s">
        <v>10498</v>
      </c>
      <c r="AA366" s="209">
        <v>8</v>
      </c>
      <c r="AB366" s="209" t="s">
        <v>194</v>
      </c>
      <c r="AC366" s="209">
        <v>28.97</v>
      </c>
      <c r="AD366" s="209" t="s">
        <v>273</v>
      </c>
      <c r="AE366" s="209" t="s">
        <v>10512</v>
      </c>
      <c r="AF366" s="144" t="s">
        <v>10364</v>
      </c>
      <c r="AG366" s="180" t="s">
        <v>273</v>
      </c>
      <c r="AH366" s="180" t="s">
        <v>273</v>
      </c>
      <c r="AI366" s="180" t="s">
        <v>273</v>
      </c>
      <c r="AJ366" s="180" t="s">
        <v>273</v>
      </c>
      <c r="AK366" s="209" t="s">
        <v>11757</v>
      </c>
      <c r="AL366" s="180">
        <v>72</v>
      </c>
      <c r="AM366" s="180" t="s">
        <v>273</v>
      </c>
      <c r="AN366" s="209" t="s">
        <v>273</v>
      </c>
      <c r="AO366" s="209" t="s">
        <v>273</v>
      </c>
      <c r="AP366" s="209" t="s">
        <v>11755</v>
      </c>
      <c r="AQ366" s="180" t="s">
        <v>10385</v>
      </c>
      <c r="AR366" s="186" t="s">
        <v>22</v>
      </c>
      <c r="AS366" s="191" t="s">
        <v>11756</v>
      </c>
      <c r="AT366" s="196" t="s">
        <v>10390</v>
      </c>
      <c r="AU366" s="201" t="s">
        <v>10400</v>
      </c>
      <c r="AV366" s="209" t="s">
        <v>10390</v>
      </c>
      <c r="AW366" s="209" t="s">
        <v>4788</v>
      </c>
      <c r="AX366" s="209" t="s">
        <v>4788</v>
      </c>
      <c r="AY366" s="209" t="s">
        <v>4788</v>
      </c>
      <c r="AZ366" s="209" t="s">
        <v>10390</v>
      </c>
      <c r="BA366" s="209" t="s">
        <v>10387</v>
      </c>
      <c r="BB366" s="209" t="s">
        <v>10387</v>
      </c>
      <c r="BC366" s="209" t="s">
        <v>10412</v>
      </c>
      <c r="BD366" s="209" t="s">
        <v>4788</v>
      </c>
      <c r="BE366" s="209" t="s">
        <v>10387</v>
      </c>
      <c r="BF366" s="209" t="s">
        <v>282</v>
      </c>
      <c r="BG366" s="209" t="s">
        <v>10387</v>
      </c>
      <c r="BH366" s="209" t="s">
        <v>11760</v>
      </c>
      <c r="BI366" s="209" t="s">
        <v>10391</v>
      </c>
      <c r="BJ366" s="209" t="s">
        <v>11763</v>
      </c>
      <c r="BK366" s="209" t="s">
        <v>22</v>
      </c>
      <c r="BL366" s="209">
        <v>1</v>
      </c>
      <c r="BM366" s="209" t="s">
        <v>10391</v>
      </c>
      <c r="BN366" s="69" t="s">
        <v>1102</v>
      </c>
    </row>
    <row r="367" spans="1:83" s="131" customFormat="1" ht="15" hidden="1" customHeight="1" x14ac:dyDescent="0.25">
      <c r="A367" s="131" t="s">
        <v>4745</v>
      </c>
      <c r="B367" s="131" t="s">
        <v>282</v>
      </c>
      <c r="C367" s="131" t="s">
        <v>11767</v>
      </c>
      <c r="D367" s="131" t="s">
        <v>564</v>
      </c>
      <c r="E367" s="211" t="s">
        <v>10933</v>
      </c>
      <c r="F367" s="211" t="s">
        <v>216</v>
      </c>
      <c r="G367" s="160" t="s">
        <v>216</v>
      </c>
      <c r="H367" s="160" t="s">
        <v>216</v>
      </c>
      <c r="I367" s="160" t="s">
        <v>282</v>
      </c>
      <c r="J367" s="160" t="s">
        <v>216</v>
      </c>
      <c r="K367" s="160" t="s">
        <v>282</v>
      </c>
      <c r="L367" s="160" t="s">
        <v>216</v>
      </c>
      <c r="M367" s="160" t="s">
        <v>282</v>
      </c>
      <c r="N367" s="211" t="s">
        <v>5328</v>
      </c>
      <c r="O367" s="131" t="s">
        <v>313</v>
      </c>
      <c r="P367" s="131" t="s">
        <v>310</v>
      </c>
      <c r="Q367" s="131" t="s">
        <v>282</v>
      </c>
      <c r="R367" s="131" t="s">
        <v>282</v>
      </c>
      <c r="S367" s="131" t="s">
        <v>282</v>
      </c>
      <c r="T367" s="181">
        <v>350</v>
      </c>
      <c r="U367" s="211" t="s">
        <v>183</v>
      </c>
      <c r="V367" s="211" t="s">
        <v>282</v>
      </c>
      <c r="W367" s="181" t="s">
        <v>143</v>
      </c>
      <c r="X367" s="181" t="s">
        <v>25</v>
      </c>
      <c r="Y367" s="181" t="s">
        <v>395</v>
      </c>
      <c r="Z367" s="181" t="s">
        <v>10498</v>
      </c>
      <c r="AA367" s="211">
        <v>39</v>
      </c>
      <c r="AB367" s="211" t="s">
        <v>273</v>
      </c>
      <c r="AC367" s="211" t="s">
        <v>273</v>
      </c>
      <c r="AD367" s="211" t="s">
        <v>273</v>
      </c>
      <c r="AE367" s="211" t="s">
        <v>10499</v>
      </c>
      <c r="AF367" s="160" t="s">
        <v>10365</v>
      </c>
      <c r="AG367" s="181" t="s">
        <v>273</v>
      </c>
      <c r="AH367" s="181" t="s">
        <v>273</v>
      </c>
      <c r="AI367" s="181" t="s">
        <v>273</v>
      </c>
      <c r="AJ367" s="181" t="s">
        <v>273</v>
      </c>
      <c r="AK367" s="211" t="s">
        <v>273</v>
      </c>
      <c r="AL367" s="181">
        <v>67</v>
      </c>
      <c r="AM367" s="181">
        <v>45</v>
      </c>
      <c r="AN367" s="211" t="s">
        <v>273</v>
      </c>
      <c r="AO367" s="211">
        <v>55</v>
      </c>
      <c r="AP367" s="211" t="s">
        <v>11764</v>
      </c>
      <c r="AQ367" s="181" t="s">
        <v>10376</v>
      </c>
      <c r="AR367" s="188" t="s">
        <v>22</v>
      </c>
      <c r="AS367" s="193" t="s">
        <v>11766</v>
      </c>
      <c r="AT367" s="197" t="s">
        <v>4788</v>
      </c>
      <c r="AU367" s="203" t="s">
        <v>10394</v>
      </c>
      <c r="AV367" s="211" t="s">
        <v>4788</v>
      </c>
      <c r="AW367" s="211" t="s">
        <v>10391</v>
      </c>
      <c r="AX367" s="211" t="s">
        <v>10391</v>
      </c>
      <c r="AY367" s="211" t="s">
        <v>10391</v>
      </c>
      <c r="AZ367" s="211" t="s">
        <v>10390</v>
      </c>
      <c r="BA367" s="211" t="s">
        <v>22</v>
      </c>
      <c r="BB367" s="211" t="s">
        <v>10387</v>
      </c>
      <c r="BC367" s="211" t="s">
        <v>248</v>
      </c>
      <c r="BD367" s="211" t="s">
        <v>4788</v>
      </c>
      <c r="BE367" s="211" t="s">
        <v>10387</v>
      </c>
      <c r="BF367" s="211" t="s">
        <v>282</v>
      </c>
      <c r="BG367" s="211" t="s">
        <v>10387</v>
      </c>
      <c r="BH367" s="211" t="s">
        <v>11770</v>
      </c>
      <c r="BI367" s="211" t="s">
        <v>10391</v>
      </c>
      <c r="BJ367" s="211" t="s">
        <v>11769</v>
      </c>
      <c r="BK367" s="211" t="s">
        <v>10387</v>
      </c>
      <c r="BL367" s="211" t="s">
        <v>282</v>
      </c>
      <c r="BM367" s="211" t="s">
        <v>4788</v>
      </c>
      <c r="BN367" s="131" t="s">
        <v>4746</v>
      </c>
    </row>
    <row r="368" spans="1:83" s="68" customFormat="1" ht="15" hidden="1" customHeight="1" x14ac:dyDescent="0.25">
      <c r="A368" s="69" t="s">
        <v>612</v>
      </c>
      <c r="B368" s="69" t="s">
        <v>282</v>
      </c>
      <c r="C368" s="69" t="s">
        <v>11772</v>
      </c>
      <c r="D368" s="68" t="s">
        <v>564</v>
      </c>
      <c r="E368" s="211" t="s">
        <v>10933</v>
      </c>
      <c r="F368" s="211" t="s">
        <v>216</v>
      </c>
      <c r="G368" s="144" t="s">
        <v>5328</v>
      </c>
      <c r="H368" s="144" t="s">
        <v>5328</v>
      </c>
      <c r="I368" s="144">
        <v>6</v>
      </c>
      <c r="J368" s="144" t="s">
        <v>216</v>
      </c>
      <c r="K368" s="144" t="s">
        <v>282</v>
      </c>
      <c r="L368" s="144" t="s">
        <v>216</v>
      </c>
      <c r="M368" s="144" t="s">
        <v>282</v>
      </c>
      <c r="N368" s="209" t="s">
        <v>5328</v>
      </c>
      <c r="O368" s="120" t="s">
        <v>673</v>
      </c>
      <c r="P368" s="68" t="s">
        <v>306</v>
      </c>
      <c r="Q368" s="69" t="s">
        <v>282</v>
      </c>
      <c r="R368" s="69" t="s">
        <v>282</v>
      </c>
      <c r="S368" s="69" t="s">
        <v>282</v>
      </c>
      <c r="T368" s="180">
        <v>191</v>
      </c>
      <c r="U368" s="209" t="s">
        <v>183</v>
      </c>
      <c r="V368" s="209" t="s">
        <v>282</v>
      </c>
      <c r="W368" s="180" t="s">
        <v>143</v>
      </c>
      <c r="X368" s="180" t="s">
        <v>25</v>
      </c>
      <c r="Y368" s="180" t="s">
        <v>395</v>
      </c>
      <c r="Z368" s="180" t="s">
        <v>10498</v>
      </c>
      <c r="AA368" s="209">
        <v>6</v>
      </c>
      <c r="AB368" s="209" t="s">
        <v>220</v>
      </c>
      <c r="AC368" s="209">
        <v>33.56</v>
      </c>
      <c r="AD368" s="209">
        <v>10.48</v>
      </c>
      <c r="AE368" s="209" t="s">
        <v>10499</v>
      </c>
      <c r="AF368" s="144" t="s">
        <v>10365</v>
      </c>
      <c r="AG368" s="180" t="s">
        <v>273</v>
      </c>
      <c r="AH368" s="180" t="s">
        <v>273</v>
      </c>
      <c r="AI368" s="180" t="s">
        <v>273</v>
      </c>
      <c r="AJ368" s="180" t="s">
        <v>273</v>
      </c>
      <c r="AK368" s="209" t="s">
        <v>11773</v>
      </c>
      <c r="AL368" s="180">
        <v>77</v>
      </c>
      <c r="AM368" s="180">
        <v>10</v>
      </c>
      <c r="AN368" s="209">
        <v>49</v>
      </c>
      <c r="AO368" s="209">
        <v>44</v>
      </c>
      <c r="AP368" s="209" t="s">
        <v>11771</v>
      </c>
      <c r="AQ368" s="180" t="s">
        <v>10376</v>
      </c>
      <c r="AR368" s="186" t="s">
        <v>10387</v>
      </c>
      <c r="AS368" s="191" t="s">
        <v>11777</v>
      </c>
      <c r="AT368" s="196" t="s">
        <v>10391</v>
      </c>
      <c r="AU368" s="201" t="s">
        <v>10400</v>
      </c>
      <c r="AV368" s="209" t="s">
        <v>10390</v>
      </c>
      <c r="AW368" s="209" t="s">
        <v>10391</v>
      </c>
      <c r="AX368" s="209" t="s">
        <v>10391</v>
      </c>
      <c r="AY368" s="209" t="s">
        <v>10391</v>
      </c>
      <c r="AZ368" s="209" t="s">
        <v>10390</v>
      </c>
      <c r="BA368" s="209" t="s">
        <v>22</v>
      </c>
      <c r="BB368" s="209" t="s">
        <v>10387</v>
      </c>
      <c r="BC368" s="209" t="s">
        <v>10411</v>
      </c>
      <c r="BD368" s="299" t="s">
        <v>10390</v>
      </c>
      <c r="BE368" s="209" t="s">
        <v>10387</v>
      </c>
      <c r="BF368" s="209" t="s">
        <v>282</v>
      </c>
      <c r="BG368" s="209" t="s">
        <v>22</v>
      </c>
      <c r="BH368" s="209" t="s">
        <v>282</v>
      </c>
      <c r="BI368" s="209" t="s">
        <v>10390</v>
      </c>
      <c r="BJ368" s="209" t="s">
        <v>11779</v>
      </c>
      <c r="BK368" s="209" t="s">
        <v>10387</v>
      </c>
      <c r="BL368" s="209" t="s">
        <v>282</v>
      </c>
      <c r="BM368" s="209" t="s">
        <v>4788</v>
      </c>
      <c r="BN368" s="69" t="s">
        <v>613</v>
      </c>
      <c r="BO368" s="69"/>
      <c r="BP368" s="69"/>
      <c r="BQ368" s="69"/>
      <c r="BR368" s="69"/>
      <c r="BS368" s="69"/>
      <c r="BT368" s="69"/>
      <c r="BU368" s="69"/>
      <c r="BV368" s="69"/>
      <c r="BW368" s="69"/>
      <c r="BX368" s="69"/>
      <c r="BY368" s="69"/>
      <c r="BZ368" s="69"/>
      <c r="CA368" s="69"/>
      <c r="CB368" s="69"/>
      <c r="CC368" s="69"/>
      <c r="CD368" s="69"/>
      <c r="CE368" s="69"/>
    </row>
    <row r="369" spans="1:93" s="211" customFormat="1" ht="15" customHeight="1" x14ac:dyDescent="0.25">
      <c r="A369" s="211" t="s">
        <v>8436</v>
      </c>
      <c r="B369" s="211" t="s">
        <v>282</v>
      </c>
      <c r="C369" s="211" t="s">
        <v>14909</v>
      </c>
      <c r="D369" s="211" t="s">
        <v>7848</v>
      </c>
      <c r="E369" s="211" t="s">
        <v>12994</v>
      </c>
      <c r="F369" s="211" t="s">
        <v>5328</v>
      </c>
      <c r="G369" s="211" t="s">
        <v>216</v>
      </c>
      <c r="H369" s="211" t="s">
        <v>216</v>
      </c>
      <c r="I369" s="211" t="s">
        <v>282</v>
      </c>
      <c r="J369" s="211" t="s">
        <v>216</v>
      </c>
      <c r="K369" s="211" t="s">
        <v>282</v>
      </c>
      <c r="L369" s="211" t="s">
        <v>216</v>
      </c>
      <c r="M369" s="211" t="s">
        <v>282</v>
      </c>
      <c r="N369" s="211" t="s">
        <v>5328</v>
      </c>
      <c r="O369" s="149" t="s">
        <v>258</v>
      </c>
      <c r="P369" s="149" t="s">
        <v>790</v>
      </c>
      <c r="Q369" s="211" t="s">
        <v>282</v>
      </c>
      <c r="R369" s="211" t="s">
        <v>282</v>
      </c>
      <c r="S369" s="211" t="s">
        <v>282</v>
      </c>
      <c r="T369" s="211">
        <v>103</v>
      </c>
      <c r="U369" s="211" t="s">
        <v>183</v>
      </c>
      <c r="V369" s="211" t="s">
        <v>14911</v>
      </c>
      <c r="W369" s="211" t="s">
        <v>143</v>
      </c>
      <c r="X369" s="211" t="s">
        <v>10506</v>
      </c>
      <c r="Y369" s="211" t="s">
        <v>395</v>
      </c>
      <c r="Z369" s="211" t="s">
        <v>10498</v>
      </c>
      <c r="AA369" s="211">
        <v>12</v>
      </c>
      <c r="AB369" s="211" t="s">
        <v>299</v>
      </c>
      <c r="AC369" s="211">
        <v>16.8</v>
      </c>
      <c r="AD369" s="211">
        <v>3.87</v>
      </c>
      <c r="AE369" s="211" t="s">
        <v>10512</v>
      </c>
      <c r="AF369" s="211" t="s">
        <v>10364</v>
      </c>
      <c r="AG369" s="211" t="s">
        <v>273</v>
      </c>
      <c r="AH369" s="211" t="s">
        <v>273</v>
      </c>
      <c r="AI369" s="211" t="s">
        <v>273</v>
      </c>
      <c r="AJ369" s="211" t="s">
        <v>273</v>
      </c>
      <c r="AK369" s="211" t="s">
        <v>14916</v>
      </c>
      <c r="AL369" s="211">
        <v>26</v>
      </c>
      <c r="AM369" s="211">
        <v>54</v>
      </c>
      <c r="AN369" s="211">
        <v>40</v>
      </c>
      <c r="AO369" s="211">
        <v>18</v>
      </c>
      <c r="AP369" s="211" t="s">
        <v>14912</v>
      </c>
      <c r="AQ369" s="211" t="s">
        <v>10382</v>
      </c>
      <c r="AR369" s="211" t="s">
        <v>22</v>
      </c>
      <c r="AS369" s="211" t="s">
        <v>14913</v>
      </c>
      <c r="AT369" s="211" t="s">
        <v>4788</v>
      </c>
      <c r="AU369" s="211" t="s">
        <v>10394</v>
      </c>
      <c r="AV369" s="211" t="s">
        <v>4788</v>
      </c>
      <c r="AW369" s="211" t="s">
        <v>4788</v>
      </c>
      <c r="AX369" s="211" t="s">
        <v>4788</v>
      </c>
      <c r="AY369" s="211" t="s">
        <v>4788</v>
      </c>
      <c r="AZ369" s="211" t="s">
        <v>4788</v>
      </c>
      <c r="BA369" s="211" t="s">
        <v>22</v>
      </c>
      <c r="BB369" s="211" t="s">
        <v>10387</v>
      </c>
      <c r="BC369" s="211" t="s">
        <v>248</v>
      </c>
      <c r="BD369" s="211" t="s">
        <v>4788</v>
      </c>
      <c r="BE369" s="211" t="s">
        <v>10387</v>
      </c>
      <c r="BF369" s="211" t="s">
        <v>282</v>
      </c>
      <c r="BG369" s="211" t="s">
        <v>10387</v>
      </c>
      <c r="BH369" s="211" t="s">
        <v>14917</v>
      </c>
      <c r="BI369" s="211" t="s">
        <v>10391</v>
      </c>
      <c r="BJ369" s="211" t="s">
        <v>14914</v>
      </c>
      <c r="BK369" s="211" t="s">
        <v>22</v>
      </c>
      <c r="BL369" s="211">
        <v>1</v>
      </c>
      <c r="BM369" s="211" t="s">
        <v>10391</v>
      </c>
      <c r="BN369" s="211" t="s">
        <v>8437</v>
      </c>
    </row>
    <row r="370" spans="1:93" ht="15" customHeight="1" x14ac:dyDescent="0.25">
      <c r="A370" s="69" t="s">
        <v>711</v>
      </c>
      <c r="B370" s="69" t="s">
        <v>1103</v>
      </c>
      <c r="C370" s="69" t="s">
        <v>11785</v>
      </c>
      <c r="D370" s="69" t="s">
        <v>443</v>
      </c>
      <c r="E370" s="209" t="s">
        <v>10933</v>
      </c>
      <c r="F370" s="211" t="s">
        <v>216</v>
      </c>
      <c r="G370" s="144" t="s">
        <v>216</v>
      </c>
      <c r="H370" s="144" t="s">
        <v>216</v>
      </c>
      <c r="I370" s="144" t="s">
        <v>282</v>
      </c>
      <c r="J370" s="144" t="s">
        <v>216</v>
      </c>
      <c r="K370" s="144" t="s">
        <v>282</v>
      </c>
      <c r="L370" s="144" t="s">
        <v>216</v>
      </c>
      <c r="M370" s="144" t="s">
        <v>282</v>
      </c>
      <c r="N370" s="209" t="s">
        <v>5328</v>
      </c>
      <c r="O370" s="69" t="s">
        <v>246</v>
      </c>
      <c r="P370" s="69" t="s">
        <v>252</v>
      </c>
      <c r="Q370" s="69" t="s">
        <v>282</v>
      </c>
      <c r="R370" s="69" t="s">
        <v>282</v>
      </c>
      <c r="S370" s="69" t="s">
        <v>282</v>
      </c>
      <c r="T370" s="180">
        <v>60</v>
      </c>
      <c r="U370" s="209" t="s">
        <v>183</v>
      </c>
      <c r="V370" s="209" t="s">
        <v>282</v>
      </c>
      <c r="W370" s="180" t="s">
        <v>283</v>
      </c>
      <c r="X370" s="180" t="s">
        <v>10506</v>
      </c>
      <c r="Y370" s="180" t="s">
        <v>11542</v>
      </c>
      <c r="Z370" s="180" t="s">
        <v>10498</v>
      </c>
      <c r="AA370" s="209">
        <v>6</v>
      </c>
      <c r="AB370" s="209" t="s">
        <v>194</v>
      </c>
      <c r="AC370" s="209">
        <v>36.53</v>
      </c>
      <c r="AD370" s="209" t="s">
        <v>273</v>
      </c>
      <c r="AE370" s="209" t="s">
        <v>10512</v>
      </c>
      <c r="AF370" s="144" t="s">
        <v>10364</v>
      </c>
      <c r="AG370" s="180" t="s">
        <v>273</v>
      </c>
      <c r="AH370" s="180">
        <v>48</v>
      </c>
      <c r="AI370" s="180" t="s">
        <v>273</v>
      </c>
      <c r="AJ370" s="180" t="s">
        <v>11787</v>
      </c>
      <c r="AK370" s="209" t="s">
        <v>11786</v>
      </c>
      <c r="AL370" s="180">
        <v>70</v>
      </c>
      <c r="AM370" s="180" t="s">
        <v>273</v>
      </c>
      <c r="AN370" s="209" t="s">
        <v>273</v>
      </c>
      <c r="AO370" s="209" t="s">
        <v>273</v>
      </c>
      <c r="AP370" s="209" t="s">
        <v>11781</v>
      </c>
      <c r="AQ370" s="180" t="s">
        <v>10385</v>
      </c>
      <c r="AR370" s="186" t="s">
        <v>22</v>
      </c>
      <c r="AS370" s="191" t="s">
        <v>11782</v>
      </c>
      <c r="AT370" s="196" t="s">
        <v>10390</v>
      </c>
      <c r="AU370" s="201" t="s">
        <v>10400</v>
      </c>
      <c r="AV370" s="209" t="s">
        <v>10390</v>
      </c>
      <c r="AW370" s="209" t="s">
        <v>4788</v>
      </c>
      <c r="AX370" s="209" t="s">
        <v>4788</v>
      </c>
      <c r="AY370" s="209" t="s">
        <v>4788</v>
      </c>
      <c r="AZ370" s="209" t="s">
        <v>10390</v>
      </c>
      <c r="BA370" s="209" t="s">
        <v>10387</v>
      </c>
      <c r="BB370" s="209" t="s">
        <v>22</v>
      </c>
      <c r="BC370" s="209" t="s">
        <v>10411</v>
      </c>
      <c r="BD370" s="209" t="s">
        <v>10391</v>
      </c>
      <c r="BE370" s="209" t="s">
        <v>10387</v>
      </c>
      <c r="BF370" s="209" t="s">
        <v>282</v>
      </c>
      <c r="BG370" s="209" t="s">
        <v>10387</v>
      </c>
      <c r="BH370" s="209" t="s">
        <v>11788</v>
      </c>
      <c r="BI370" s="209" t="s">
        <v>10391</v>
      </c>
      <c r="BJ370" s="209" t="s">
        <v>273</v>
      </c>
      <c r="BK370" s="209" t="s">
        <v>10387</v>
      </c>
      <c r="BL370" s="209" t="s">
        <v>282</v>
      </c>
      <c r="BM370" s="209" t="s">
        <v>10390</v>
      </c>
      <c r="BN370" s="69" t="s">
        <v>11780</v>
      </c>
    </row>
    <row r="371" spans="1:93" s="211" customFormat="1" ht="15" hidden="1" customHeight="1" x14ac:dyDescent="0.25">
      <c r="A371" s="211" t="s">
        <v>8814</v>
      </c>
      <c r="B371" s="211" t="s">
        <v>282</v>
      </c>
      <c r="C371" s="211" t="s">
        <v>14925</v>
      </c>
      <c r="D371" s="211" t="s">
        <v>16646</v>
      </c>
      <c r="E371" s="211" t="s">
        <v>12994</v>
      </c>
      <c r="F371" s="211" t="s">
        <v>5328</v>
      </c>
      <c r="G371" s="211" t="s">
        <v>5328</v>
      </c>
      <c r="H371" s="211" t="s">
        <v>216</v>
      </c>
      <c r="I371" s="211" t="s">
        <v>282</v>
      </c>
      <c r="J371" s="211" t="s">
        <v>5328</v>
      </c>
      <c r="K371" s="211" t="s">
        <v>13691</v>
      </c>
      <c r="L371" s="211" t="s">
        <v>216</v>
      </c>
      <c r="M371" s="211" t="s">
        <v>282</v>
      </c>
      <c r="N371" s="211" t="s">
        <v>5328</v>
      </c>
      <c r="O371" s="211" t="s">
        <v>255</v>
      </c>
      <c r="P371" s="211" t="s">
        <v>790</v>
      </c>
      <c r="Q371" s="211" t="s">
        <v>282</v>
      </c>
      <c r="R371" s="211" t="s">
        <v>282</v>
      </c>
      <c r="S371" s="211" t="s">
        <v>282</v>
      </c>
      <c r="T371" s="211">
        <v>655</v>
      </c>
      <c r="U371" s="211" t="s">
        <v>183</v>
      </c>
      <c r="V371" s="211" t="s">
        <v>14920</v>
      </c>
      <c r="W371" s="211" t="s">
        <v>283</v>
      </c>
      <c r="X371" s="211" t="s">
        <v>25</v>
      </c>
      <c r="Y371" s="211" t="s">
        <v>395</v>
      </c>
      <c r="Z371" s="211" t="s">
        <v>10498</v>
      </c>
      <c r="AA371" s="211">
        <v>12</v>
      </c>
      <c r="AB371" s="211" t="s">
        <v>567</v>
      </c>
      <c r="AC371" s="211">
        <v>12</v>
      </c>
      <c r="AD371" s="211">
        <v>5.8</v>
      </c>
      <c r="AE371" s="211" t="s">
        <v>10499</v>
      </c>
      <c r="AF371" s="211" t="s">
        <v>10365</v>
      </c>
      <c r="AG371" s="211" t="s">
        <v>273</v>
      </c>
      <c r="AH371" s="211" t="s">
        <v>273</v>
      </c>
      <c r="AI371" s="211" t="s">
        <v>273</v>
      </c>
      <c r="AJ371" s="211" t="s">
        <v>273</v>
      </c>
      <c r="AK371" s="211" t="s">
        <v>14923</v>
      </c>
      <c r="AL371" s="211">
        <v>59</v>
      </c>
      <c r="AM371" s="211">
        <v>11</v>
      </c>
      <c r="AN371" s="211">
        <v>66</v>
      </c>
      <c r="AO371" s="211">
        <v>39</v>
      </c>
      <c r="AP371" s="211" t="s">
        <v>14919</v>
      </c>
      <c r="AQ371" s="211" t="s">
        <v>10382</v>
      </c>
      <c r="AR371" s="211" t="s">
        <v>10387</v>
      </c>
      <c r="AS371" s="211" t="s">
        <v>14924</v>
      </c>
      <c r="AT371" s="211" t="s">
        <v>10391</v>
      </c>
      <c r="AU371" s="211" t="s">
        <v>10394</v>
      </c>
      <c r="AV371" s="211" t="s">
        <v>4788</v>
      </c>
      <c r="AW371" s="211" t="s">
        <v>4788</v>
      </c>
      <c r="AX371" s="211" t="s">
        <v>4788</v>
      </c>
      <c r="AY371" s="211" t="s">
        <v>4788</v>
      </c>
      <c r="AZ371" s="211" t="s">
        <v>10390</v>
      </c>
      <c r="BA371" s="211" t="s">
        <v>10387</v>
      </c>
      <c r="BB371" s="211" t="s">
        <v>10387</v>
      </c>
      <c r="BC371" s="211" t="s">
        <v>10411</v>
      </c>
      <c r="BD371" s="211" t="s">
        <v>4788</v>
      </c>
      <c r="BE371" s="211" t="s">
        <v>22</v>
      </c>
      <c r="BF371" s="211" t="s">
        <v>14921</v>
      </c>
      <c r="BG371" s="211" t="s">
        <v>10387</v>
      </c>
      <c r="BH371" s="211" t="s">
        <v>12016</v>
      </c>
      <c r="BI371" s="211" t="s">
        <v>10391</v>
      </c>
      <c r="BJ371" s="211" t="s">
        <v>14918</v>
      </c>
      <c r="BK371" s="211" t="s">
        <v>10387</v>
      </c>
      <c r="BL371" s="211" t="s">
        <v>282</v>
      </c>
      <c r="BM371" s="211" t="s">
        <v>4788</v>
      </c>
      <c r="BN371" s="211" t="s">
        <v>8815</v>
      </c>
    </row>
    <row r="372" spans="1:93" s="211" customFormat="1" ht="15" customHeight="1" x14ac:dyDescent="0.25">
      <c r="A372" s="211" t="s">
        <v>10022</v>
      </c>
      <c r="B372" s="211" t="s">
        <v>282</v>
      </c>
      <c r="C372" s="211" t="s">
        <v>16028</v>
      </c>
      <c r="D372" s="211" t="s">
        <v>8944</v>
      </c>
      <c r="E372" s="211" t="s">
        <v>10933</v>
      </c>
      <c r="F372" s="211" t="s">
        <v>5328</v>
      </c>
      <c r="G372" s="211" t="s">
        <v>216</v>
      </c>
      <c r="H372" s="211" t="s">
        <v>216</v>
      </c>
      <c r="I372" s="211" t="s">
        <v>282</v>
      </c>
      <c r="J372" s="211" t="s">
        <v>216</v>
      </c>
      <c r="K372" s="211" t="s">
        <v>282</v>
      </c>
      <c r="L372" s="211" t="s">
        <v>216</v>
      </c>
      <c r="M372" s="211" t="s">
        <v>282</v>
      </c>
      <c r="N372" s="211" t="s">
        <v>5328</v>
      </c>
      <c r="O372" s="149" t="s">
        <v>17960</v>
      </c>
      <c r="P372" s="211" t="s">
        <v>246</v>
      </c>
      <c r="Q372" s="211" t="s">
        <v>282</v>
      </c>
      <c r="R372" s="211" t="s">
        <v>282</v>
      </c>
      <c r="S372" s="211" t="s">
        <v>282</v>
      </c>
      <c r="T372" s="211">
        <v>74</v>
      </c>
      <c r="U372" s="211" t="s">
        <v>183</v>
      </c>
      <c r="V372" s="211" t="s">
        <v>282</v>
      </c>
      <c r="W372" s="211" t="s">
        <v>11789</v>
      </c>
      <c r="X372" s="211" t="s">
        <v>10506</v>
      </c>
      <c r="Y372" s="211" t="s">
        <v>893</v>
      </c>
      <c r="Z372" s="211" t="s">
        <v>273</v>
      </c>
      <c r="AA372" s="211">
        <v>6</v>
      </c>
      <c r="AB372" s="211" t="s">
        <v>273</v>
      </c>
      <c r="AC372" s="211" t="s">
        <v>273</v>
      </c>
      <c r="AD372" s="211" t="s">
        <v>273</v>
      </c>
      <c r="AE372" s="211" t="s">
        <v>10512</v>
      </c>
      <c r="AF372" s="211" t="s">
        <v>10364</v>
      </c>
      <c r="AG372" s="211" t="s">
        <v>273</v>
      </c>
      <c r="AH372" s="211" t="s">
        <v>273</v>
      </c>
      <c r="AI372" s="211" t="s">
        <v>273</v>
      </c>
      <c r="AJ372" s="211" t="s">
        <v>273</v>
      </c>
      <c r="AK372" s="211" t="s">
        <v>273</v>
      </c>
      <c r="AL372" s="211" t="s">
        <v>273</v>
      </c>
      <c r="AM372" s="211" t="s">
        <v>273</v>
      </c>
      <c r="AN372" s="211" t="s">
        <v>273</v>
      </c>
      <c r="AO372" s="211" t="s">
        <v>273</v>
      </c>
      <c r="AP372" s="211" t="s">
        <v>14930</v>
      </c>
      <c r="AQ372" s="211" t="s">
        <v>10376</v>
      </c>
      <c r="AR372" s="211" t="s">
        <v>22</v>
      </c>
      <c r="AS372" s="211" t="s">
        <v>14932</v>
      </c>
      <c r="AT372" s="211" t="s">
        <v>4788</v>
      </c>
      <c r="AU372" s="211" t="s">
        <v>10400</v>
      </c>
      <c r="AV372" s="211" t="s">
        <v>10390</v>
      </c>
      <c r="AW372" s="211" t="s">
        <v>10391</v>
      </c>
      <c r="AX372" s="211" t="s">
        <v>10391</v>
      </c>
      <c r="AY372" s="211" t="s">
        <v>10391</v>
      </c>
      <c r="AZ372" s="211" t="s">
        <v>10390</v>
      </c>
      <c r="BA372" s="211" t="s">
        <v>10387</v>
      </c>
      <c r="BB372" s="211" t="s">
        <v>10387</v>
      </c>
      <c r="BC372" s="211" t="s">
        <v>248</v>
      </c>
      <c r="BD372" s="211" t="s">
        <v>4788</v>
      </c>
      <c r="BE372" s="211" t="s">
        <v>10387</v>
      </c>
      <c r="BF372" s="211" t="s">
        <v>282</v>
      </c>
      <c r="BG372" s="211" t="s">
        <v>22</v>
      </c>
      <c r="BH372" s="211" t="s">
        <v>282</v>
      </c>
      <c r="BI372" s="211" t="s">
        <v>10390</v>
      </c>
      <c r="BJ372" s="211" t="s">
        <v>273</v>
      </c>
      <c r="BK372" s="211" t="s">
        <v>10387</v>
      </c>
      <c r="BL372" s="211" t="s">
        <v>282</v>
      </c>
      <c r="BM372" s="211" t="s">
        <v>10390</v>
      </c>
      <c r="BN372" s="211" t="s">
        <v>10023</v>
      </c>
    </row>
    <row r="373" spans="1:93" s="211" customFormat="1" ht="15" customHeight="1" x14ac:dyDescent="0.25">
      <c r="A373" s="211" t="s">
        <v>6783</v>
      </c>
      <c r="B373" s="211" t="s">
        <v>6784</v>
      </c>
      <c r="C373" s="211" t="s">
        <v>17989</v>
      </c>
      <c r="D373" s="211" t="s">
        <v>841</v>
      </c>
      <c r="E373" s="211" t="s">
        <v>10933</v>
      </c>
      <c r="F373" s="211" t="s">
        <v>5328</v>
      </c>
      <c r="G373" s="211" t="s">
        <v>216</v>
      </c>
      <c r="H373" s="211" t="s">
        <v>216</v>
      </c>
      <c r="I373" s="211" t="s">
        <v>282</v>
      </c>
      <c r="J373" s="211" t="s">
        <v>216</v>
      </c>
      <c r="K373" s="211" t="s">
        <v>282</v>
      </c>
      <c r="L373" s="211" t="s">
        <v>216</v>
      </c>
      <c r="M373" s="211" t="s">
        <v>282</v>
      </c>
      <c r="N373" s="211" t="s">
        <v>216</v>
      </c>
      <c r="O373" s="149" t="s">
        <v>261</v>
      </c>
      <c r="P373" s="149" t="s">
        <v>257</v>
      </c>
      <c r="Q373" s="211" t="s">
        <v>282</v>
      </c>
      <c r="R373" s="211" t="s">
        <v>282</v>
      </c>
      <c r="S373" s="211" t="s">
        <v>282</v>
      </c>
      <c r="T373" s="211">
        <v>56</v>
      </c>
      <c r="U373" s="211" t="s">
        <v>183</v>
      </c>
      <c r="V373" s="211" t="s">
        <v>282</v>
      </c>
      <c r="W373" s="211" t="s">
        <v>11789</v>
      </c>
      <c r="X373" s="211" t="s">
        <v>10506</v>
      </c>
      <c r="Y373" s="211" t="s">
        <v>395</v>
      </c>
      <c r="Z373" s="211" t="s">
        <v>10498</v>
      </c>
      <c r="AA373" s="211">
        <v>6</v>
      </c>
      <c r="AB373" s="211" t="s">
        <v>299</v>
      </c>
      <c r="AC373" s="211">
        <v>23.75</v>
      </c>
      <c r="AD373" s="211" t="s">
        <v>282</v>
      </c>
      <c r="AE373" s="211" t="s">
        <v>10512</v>
      </c>
      <c r="AF373" s="211" t="s">
        <v>55</v>
      </c>
      <c r="AG373" s="211" t="s">
        <v>273</v>
      </c>
      <c r="AH373" s="211" t="s">
        <v>273</v>
      </c>
      <c r="AI373" s="211" t="s">
        <v>273</v>
      </c>
      <c r="AJ373" s="211" t="s">
        <v>273</v>
      </c>
      <c r="AK373" s="211" t="s">
        <v>15022</v>
      </c>
      <c r="AL373" s="211">
        <v>54</v>
      </c>
      <c r="AM373" s="211" t="s">
        <v>273</v>
      </c>
      <c r="AN373" s="211" t="s">
        <v>273</v>
      </c>
      <c r="AO373" s="211" t="s">
        <v>273</v>
      </c>
      <c r="AP373" s="211" t="s">
        <v>15023</v>
      </c>
      <c r="AQ373" s="211" t="s">
        <v>10385</v>
      </c>
      <c r="AR373" s="211" t="s">
        <v>22</v>
      </c>
      <c r="AS373" s="211" t="s">
        <v>13459</v>
      </c>
      <c r="AT373" s="211" t="s">
        <v>4788</v>
      </c>
      <c r="AU373" s="211" t="s">
        <v>10400</v>
      </c>
      <c r="AV373" s="211" t="s">
        <v>10390</v>
      </c>
      <c r="AW373" s="211" t="s">
        <v>4788</v>
      </c>
      <c r="AX373" s="211" t="s">
        <v>4788</v>
      </c>
      <c r="AY373" s="211" t="s">
        <v>4788</v>
      </c>
      <c r="AZ373" s="211" t="s">
        <v>10390</v>
      </c>
      <c r="BA373" s="211" t="s">
        <v>10408</v>
      </c>
      <c r="BB373" s="211" t="s">
        <v>10408</v>
      </c>
      <c r="BC373" s="211" t="s">
        <v>248</v>
      </c>
      <c r="BD373" s="211" t="s">
        <v>10390</v>
      </c>
      <c r="BE373" s="211" t="s">
        <v>10387</v>
      </c>
      <c r="BF373" s="211" t="s">
        <v>282</v>
      </c>
      <c r="BG373" s="211" t="s">
        <v>10387</v>
      </c>
      <c r="BH373" s="211" t="s">
        <v>15024</v>
      </c>
      <c r="BI373" s="211" t="s">
        <v>10391</v>
      </c>
      <c r="BJ373" s="211" t="s">
        <v>273</v>
      </c>
      <c r="BK373" s="211" t="s">
        <v>55</v>
      </c>
      <c r="BL373" s="211" t="s">
        <v>282</v>
      </c>
      <c r="BM373" s="211" t="s">
        <v>10390</v>
      </c>
      <c r="BN373" s="211" t="s">
        <v>6785</v>
      </c>
    </row>
    <row r="374" spans="1:93" s="211" customFormat="1" ht="15" customHeight="1" x14ac:dyDescent="0.25">
      <c r="A374" s="211" t="s">
        <v>15751</v>
      </c>
      <c r="B374" s="211" t="s">
        <v>282</v>
      </c>
      <c r="C374" s="211" t="s">
        <v>15750</v>
      </c>
      <c r="D374" s="211" t="s">
        <v>7848</v>
      </c>
      <c r="E374" s="211" t="s">
        <v>12994</v>
      </c>
      <c r="F374" s="211" t="s">
        <v>5328</v>
      </c>
      <c r="G374" s="211" t="s">
        <v>5328</v>
      </c>
      <c r="H374" s="211" t="s">
        <v>216</v>
      </c>
      <c r="I374" s="211" t="s">
        <v>282</v>
      </c>
      <c r="J374" s="211" t="s">
        <v>216</v>
      </c>
      <c r="K374" s="211" t="s">
        <v>282</v>
      </c>
      <c r="L374" s="211" t="s">
        <v>5328</v>
      </c>
      <c r="M374" s="211" t="s">
        <v>13158</v>
      </c>
      <c r="N374" s="211" t="s">
        <v>5328</v>
      </c>
      <c r="O374" s="211" t="s">
        <v>670</v>
      </c>
      <c r="P374" s="211" t="s">
        <v>636</v>
      </c>
      <c r="Q374" s="211" t="s">
        <v>282</v>
      </c>
      <c r="R374" s="211" t="s">
        <v>282</v>
      </c>
      <c r="S374" s="211" t="s">
        <v>282</v>
      </c>
      <c r="T374" s="211">
        <v>50</v>
      </c>
      <c r="U374" s="211" t="s">
        <v>183</v>
      </c>
      <c r="V374" s="211" t="s">
        <v>282</v>
      </c>
      <c r="W374" s="211" t="s">
        <v>10846</v>
      </c>
      <c r="X374" s="211" t="s">
        <v>273</v>
      </c>
      <c r="Y374" s="211" t="s">
        <v>395</v>
      </c>
      <c r="Z374" s="211" t="s">
        <v>10498</v>
      </c>
      <c r="AA374" s="211">
        <v>8</v>
      </c>
      <c r="AB374" s="211" t="s">
        <v>567</v>
      </c>
      <c r="AC374" s="211">
        <v>18.3</v>
      </c>
      <c r="AD374" s="211">
        <v>4.99</v>
      </c>
      <c r="AE374" s="211" t="s">
        <v>10512</v>
      </c>
      <c r="AF374" s="211" t="s">
        <v>10365</v>
      </c>
      <c r="AG374" s="211" t="s">
        <v>273</v>
      </c>
      <c r="AH374" s="211" t="s">
        <v>273</v>
      </c>
      <c r="AI374" s="211" t="s">
        <v>273</v>
      </c>
      <c r="AJ374" s="211" t="s">
        <v>15749</v>
      </c>
      <c r="AK374" s="211" t="s">
        <v>15748</v>
      </c>
      <c r="AL374" s="211">
        <v>46</v>
      </c>
      <c r="AM374" s="211" t="s">
        <v>273</v>
      </c>
      <c r="AN374" s="211">
        <v>44</v>
      </c>
      <c r="AO374" s="211">
        <v>36</v>
      </c>
      <c r="AP374" s="211" t="s">
        <v>15747</v>
      </c>
      <c r="AQ374" s="211" t="s">
        <v>10376</v>
      </c>
      <c r="AR374" s="211" t="s">
        <v>55</v>
      </c>
      <c r="AS374" s="211" t="s">
        <v>11396</v>
      </c>
      <c r="AT374" s="211" t="s">
        <v>10390</v>
      </c>
      <c r="AU374" s="211" t="s">
        <v>10400</v>
      </c>
      <c r="AV374" s="211" t="s">
        <v>10390</v>
      </c>
      <c r="AW374" s="211" t="s">
        <v>10391</v>
      </c>
      <c r="AX374" s="211" t="s">
        <v>10391</v>
      </c>
      <c r="AY374" s="211" t="s">
        <v>10391</v>
      </c>
      <c r="AZ374" s="211" t="s">
        <v>10390</v>
      </c>
      <c r="BA374" s="211" t="s">
        <v>22</v>
      </c>
      <c r="BB374" s="211" t="s">
        <v>10387</v>
      </c>
      <c r="BC374" s="211" t="s">
        <v>248</v>
      </c>
      <c r="BD374" s="211" t="s">
        <v>4788</v>
      </c>
      <c r="BE374" s="211" t="s">
        <v>10387</v>
      </c>
      <c r="BF374" s="211" t="s">
        <v>282</v>
      </c>
      <c r="BG374" s="211" t="s">
        <v>22</v>
      </c>
      <c r="BH374" s="211" t="s">
        <v>282</v>
      </c>
      <c r="BI374" s="211" t="s">
        <v>10390</v>
      </c>
      <c r="BJ374" s="211" t="s">
        <v>15756</v>
      </c>
      <c r="BK374" s="211" t="s">
        <v>10387</v>
      </c>
      <c r="BL374" s="211" t="s">
        <v>282</v>
      </c>
      <c r="BM374" s="211" t="s">
        <v>4788</v>
      </c>
      <c r="BN374" s="211" t="s">
        <v>15757</v>
      </c>
    </row>
    <row r="375" spans="1:93" s="145" customFormat="1" ht="15" hidden="1" customHeight="1" x14ac:dyDescent="0.25">
      <c r="A375" s="211" t="s">
        <v>8453</v>
      </c>
      <c r="B375" s="211" t="s">
        <v>282</v>
      </c>
      <c r="C375" s="211" t="s">
        <v>15299</v>
      </c>
      <c r="D375" s="211" t="s">
        <v>7848</v>
      </c>
      <c r="E375" s="211" t="s">
        <v>12994</v>
      </c>
      <c r="F375" s="211" t="s">
        <v>5328</v>
      </c>
      <c r="G375" s="211" t="s">
        <v>216</v>
      </c>
      <c r="H375" s="211" t="s">
        <v>216</v>
      </c>
      <c r="I375" s="211" t="s">
        <v>282</v>
      </c>
      <c r="J375" s="211" t="s">
        <v>216</v>
      </c>
      <c r="K375" s="211" t="s">
        <v>282</v>
      </c>
      <c r="L375" s="211" t="s">
        <v>216</v>
      </c>
      <c r="M375" s="211" t="s">
        <v>282</v>
      </c>
      <c r="N375" s="211" t="s">
        <v>5328</v>
      </c>
      <c r="O375" s="149" t="s">
        <v>673</v>
      </c>
      <c r="P375" s="149" t="s">
        <v>636</v>
      </c>
      <c r="Q375" s="149" t="s">
        <v>282</v>
      </c>
      <c r="R375" s="149" t="s">
        <v>282</v>
      </c>
      <c r="S375" s="211" t="s">
        <v>282</v>
      </c>
      <c r="T375" s="211">
        <v>163</v>
      </c>
      <c r="U375" s="211" t="s">
        <v>183</v>
      </c>
      <c r="V375" s="211" t="s">
        <v>282</v>
      </c>
      <c r="W375" s="211" t="s">
        <v>15291</v>
      </c>
      <c r="X375" s="211" t="s">
        <v>273</v>
      </c>
      <c r="Y375" s="211" t="s">
        <v>395</v>
      </c>
      <c r="Z375" s="211" t="s">
        <v>10498</v>
      </c>
      <c r="AA375" s="211">
        <v>8</v>
      </c>
      <c r="AB375" s="211" t="s">
        <v>220</v>
      </c>
      <c r="AC375" s="211">
        <v>20.79</v>
      </c>
      <c r="AD375" s="211">
        <v>10.050000000000001</v>
      </c>
      <c r="AE375" s="211" t="s">
        <v>10499</v>
      </c>
      <c r="AF375" s="211" t="s">
        <v>10365</v>
      </c>
      <c r="AG375" s="211" t="s">
        <v>273</v>
      </c>
      <c r="AH375" s="211">
        <v>7</v>
      </c>
      <c r="AI375" s="211" t="s">
        <v>273</v>
      </c>
      <c r="AJ375" s="211" t="s">
        <v>273</v>
      </c>
      <c r="AK375" s="211" t="s">
        <v>15293</v>
      </c>
      <c r="AL375" s="211">
        <v>77</v>
      </c>
      <c r="AM375" s="211" t="s">
        <v>273</v>
      </c>
      <c r="AN375" s="211" t="s">
        <v>273</v>
      </c>
      <c r="AO375" s="211" t="s">
        <v>273</v>
      </c>
      <c r="AP375" s="211" t="s">
        <v>15292</v>
      </c>
      <c r="AQ375" s="211" t="s">
        <v>10376</v>
      </c>
      <c r="AR375" s="211" t="s">
        <v>10387</v>
      </c>
      <c r="AS375" s="211" t="s">
        <v>15298</v>
      </c>
      <c r="AT375" s="211" t="s">
        <v>10391</v>
      </c>
      <c r="AU375" s="211" t="s">
        <v>10400</v>
      </c>
      <c r="AV375" s="211" t="s">
        <v>10390</v>
      </c>
      <c r="AW375" s="211" t="s">
        <v>10391</v>
      </c>
      <c r="AX375" s="211" t="s">
        <v>10391</v>
      </c>
      <c r="AY375" s="211" t="s">
        <v>10391</v>
      </c>
      <c r="AZ375" s="211" t="s">
        <v>10390</v>
      </c>
      <c r="BA375" s="211" t="s">
        <v>22</v>
      </c>
      <c r="BB375" s="211" t="s">
        <v>10387</v>
      </c>
      <c r="BC375" s="211" t="s">
        <v>248</v>
      </c>
      <c r="BD375" s="211" t="s">
        <v>4788</v>
      </c>
      <c r="BE375" s="211" t="s">
        <v>10387</v>
      </c>
      <c r="BF375" s="211" t="s">
        <v>282</v>
      </c>
      <c r="BG375" s="211" t="s">
        <v>22</v>
      </c>
      <c r="BH375" s="211" t="s">
        <v>282</v>
      </c>
      <c r="BI375" s="211" t="s">
        <v>10390</v>
      </c>
      <c r="BJ375" s="211" t="s">
        <v>15300</v>
      </c>
      <c r="BK375" s="211" t="s">
        <v>10387</v>
      </c>
      <c r="BL375" s="211" t="s">
        <v>282</v>
      </c>
      <c r="BM375" s="211" t="s">
        <v>10390</v>
      </c>
      <c r="BN375" s="211" t="s">
        <v>8454</v>
      </c>
      <c r="BO375" s="211"/>
      <c r="BP375" s="211"/>
      <c r="BQ375" s="211"/>
      <c r="BR375" s="211"/>
      <c r="BS375" s="211"/>
      <c r="BT375" s="211"/>
      <c r="BU375" s="211"/>
      <c r="BV375" s="211"/>
      <c r="BW375" s="211"/>
      <c r="BX375" s="211"/>
      <c r="BY375" s="211"/>
      <c r="BZ375" s="211"/>
      <c r="CA375" s="211"/>
      <c r="CB375" s="211"/>
      <c r="CC375" s="211"/>
      <c r="CD375" s="211"/>
      <c r="CE375" s="211"/>
      <c r="CF375" s="211"/>
      <c r="CG375" s="211"/>
      <c r="CH375" s="211"/>
      <c r="CI375" s="211"/>
      <c r="CJ375" s="211"/>
      <c r="CK375" s="211"/>
      <c r="CL375" s="211"/>
      <c r="CM375" s="211"/>
      <c r="CN375" s="211"/>
      <c r="CO375" s="211"/>
    </row>
    <row r="376" spans="1:93" s="211" customFormat="1" ht="15" hidden="1" customHeight="1" x14ac:dyDescent="0.25">
      <c r="A376" s="209" t="s">
        <v>10105</v>
      </c>
      <c r="B376" s="209" t="s">
        <v>282</v>
      </c>
      <c r="C376" s="209" t="s">
        <v>11792</v>
      </c>
      <c r="D376" s="211" t="s">
        <v>564</v>
      </c>
      <c r="E376" s="211" t="s">
        <v>10933</v>
      </c>
      <c r="F376" s="211" t="s">
        <v>216</v>
      </c>
      <c r="G376" s="209" t="s">
        <v>216</v>
      </c>
      <c r="H376" s="209" t="s">
        <v>216</v>
      </c>
      <c r="I376" s="209" t="s">
        <v>282</v>
      </c>
      <c r="J376" s="209" t="s">
        <v>216</v>
      </c>
      <c r="K376" s="209" t="s">
        <v>282</v>
      </c>
      <c r="L376" s="209" t="s">
        <v>216</v>
      </c>
      <c r="M376" s="209" t="s">
        <v>282</v>
      </c>
      <c r="N376" s="209" t="s">
        <v>5328</v>
      </c>
      <c r="O376" s="209" t="s">
        <v>680</v>
      </c>
      <c r="P376" s="209" t="s">
        <v>636</v>
      </c>
      <c r="Q376" s="209" t="s">
        <v>282</v>
      </c>
      <c r="R376" s="209" t="s">
        <v>282</v>
      </c>
      <c r="S376" s="209" t="s">
        <v>282</v>
      </c>
      <c r="T376" s="209">
        <v>53</v>
      </c>
      <c r="U376" s="209" t="s">
        <v>183</v>
      </c>
      <c r="V376" s="209" t="s">
        <v>282</v>
      </c>
      <c r="W376" s="209" t="s">
        <v>11789</v>
      </c>
      <c r="X376" s="209" t="s">
        <v>25</v>
      </c>
      <c r="Y376" s="209" t="s">
        <v>395</v>
      </c>
      <c r="Z376" s="209" t="s">
        <v>10498</v>
      </c>
      <c r="AA376" s="209">
        <v>4</v>
      </c>
      <c r="AB376" s="209" t="s">
        <v>435</v>
      </c>
      <c r="AC376" s="209">
        <v>25.63</v>
      </c>
      <c r="AD376" s="209">
        <v>8.61</v>
      </c>
      <c r="AE376" s="209" t="s">
        <v>10499</v>
      </c>
      <c r="AF376" s="209" t="s">
        <v>10365</v>
      </c>
      <c r="AG376" s="209" t="s">
        <v>273</v>
      </c>
      <c r="AH376" s="209" t="s">
        <v>273</v>
      </c>
      <c r="AI376" s="209" t="s">
        <v>273</v>
      </c>
      <c r="AJ376" s="209" t="s">
        <v>11790</v>
      </c>
      <c r="AK376" s="209" t="s">
        <v>11791</v>
      </c>
      <c r="AL376" s="209">
        <v>73</v>
      </c>
      <c r="AM376" s="209">
        <v>100</v>
      </c>
      <c r="AN376" s="209">
        <v>31</v>
      </c>
      <c r="AO376" s="209">
        <v>17</v>
      </c>
      <c r="AP376" s="209" t="s">
        <v>11793</v>
      </c>
      <c r="AQ376" s="209" t="s">
        <v>10385</v>
      </c>
      <c r="AR376" s="209" t="s">
        <v>22</v>
      </c>
      <c r="AS376" s="209" t="s">
        <v>11799</v>
      </c>
      <c r="AT376" s="209" t="s">
        <v>10390</v>
      </c>
      <c r="AU376" s="209" t="s">
        <v>10400</v>
      </c>
      <c r="AV376" s="209" t="s">
        <v>10390</v>
      </c>
      <c r="AW376" s="209" t="s">
        <v>10391</v>
      </c>
      <c r="AX376" s="209" t="s">
        <v>10391</v>
      </c>
      <c r="AY376" s="209" t="s">
        <v>10391</v>
      </c>
      <c r="AZ376" s="209" t="s">
        <v>10390</v>
      </c>
      <c r="BA376" s="209" t="s">
        <v>22</v>
      </c>
      <c r="BB376" s="209" t="s">
        <v>10387</v>
      </c>
      <c r="BC376" s="209" t="s">
        <v>10412</v>
      </c>
      <c r="BD376" s="209" t="s">
        <v>4788</v>
      </c>
      <c r="BE376" s="209" t="s">
        <v>10387</v>
      </c>
      <c r="BF376" s="209" t="s">
        <v>282</v>
      </c>
      <c r="BG376" s="209" t="s">
        <v>22</v>
      </c>
      <c r="BH376" s="209" t="s">
        <v>282</v>
      </c>
      <c r="BI376" s="209" t="s">
        <v>10390</v>
      </c>
      <c r="BJ376" s="209" t="s">
        <v>11800</v>
      </c>
      <c r="BK376" s="209" t="s">
        <v>10387</v>
      </c>
      <c r="BL376" s="209" t="s">
        <v>282</v>
      </c>
      <c r="BM376" s="209" t="s">
        <v>4788</v>
      </c>
      <c r="BN376" s="209" t="s">
        <v>614</v>
      </c>
      <c r="BO376" s="209"/>
      <c r="BP376" s="209"/>
      <c r="BQ376" s="209"/>
      <c r="BR376" s="209"/>
      <c r="BS376" s="209"/>
      <c r="BT376" s="209"/>
      <c r="BU376" s="209"/>
      <c r="BV376" s="209"/>
      <c r="BW376" s="209"/>
      <c r="BX376" s="209"/>
      <c r="BY376" s="209"/>
      <c r="BZ376" s="209"/>
      <c r="CA376" s="209"/>
      <c r="CB376" s="209"/>
      <c r="CC376" s="209"/>
      <c r="CD376" s="209"/>
      <c r="CE376" s="209"/>
      <c r="CF376" s="209"/>
      <c r="CG376" s="209"/>
      <c r="CH376" s="209"/>
      <c r="CI376" s="209"/>
      <c r="CJ376" s="209"/>
      <c r="CK376" s="209"/>
      <c r="CL376" s="209"/>
      <c r="CM376" s="209"/>
      <c r="CN376" s="209"/>
      <c r="CO376" s="209"/>
    </row>
    <row r="377" spans="1:93" s="145" customFormat="1" ht="15" customHeight="1" x14ac:dyDescent="0.25">
      <c r="A377" s="211" t="s">
        <v>8456</v>
      </c>
      <c r="B377" s="211" t="s">
        <v>282</v>
      </c>
      <c r="C377" s="211" t="s">
        <v>17990</v>
      </c>
      <c r="D377" s="211" t="s">
        <v>7848</v>
      </c>
      <c r="E377" s="211" t="s">
        <v>12994</v>
      </c>
      <c r="F377" s="211" t="s">
        <v>5328</v>
      </c>
      <c r="G377" s="211" t="s">
        <v>5328</v>
      </c>
      <c r="H377" s="211" t="s">
        <v>5328</v>
      </c>
      <c r="I377" s="211">
        <v>1</v>
      </c>
      <c r="J377" s="211" t="s">
        <v>216</v>
      </c>
      <c r="K377" s="211" t="s">
        <v>282</v>
      </c>
      <c r="L377" s="211" t="s">
        <v>216</v>
      </c>
      <c r="M377" s="211" t="s">
        <v>282</v>
      </c>
      <c r="N377" s="211" t="s">
        <v>216</v>
      </c>
      <c r="O377" s="149" t="s">
        <v>14597</v>
      </c>
      <c r="P377" s="149" t="s">
        <v>14597</v>
      </c>
      <c r="Q377" s="211" t="s">
        <v>282</v>
      </c>
      <c r="R377" s="211" t="s">
        <v>282</v>
      </c>
      <c r="S377" s="211" t="s">
        <v>282</v>
      </c>
      <c r="T377" s="211">
        <v>100</v>
      </c>
      <c r="U377" s="211" t="s">
        <v>183</v>
      </c>
      <c r="V377" s="211" t="s">
        <v>282</v>
      </c>
      <c r="W377" s="211" t="s">
        <v>11789</v>
      </c>
      <c r="X377" s="211" t="s">
        <v>10506</v>
      </c>
      <c r="Y377" s="211" t="s">
        <v>893</v>
      </c>
      <c r="Z377" s="211" t="s">
        <v>10770</v>
      </c>
      <c r="AA377" s="211">
        <v>4</v>
      </c>
      <c r="AB377" s="211" t="s">
        <v>299</v>
      </c>
      <c r="AC377" s="211">
        <v>29.65</v>
      </c>
      <c r="AD377" s="211">
        <v>6.59</v>
      </c>
      <c r="AE377" s="211" t="s">
        <v>10512</v>
      </c>
      <c r="AF377" s="211" t="s">
        <v>10364</v>
      </c>
      <c r="AG377" s="211" t="s">
        <v>273</v>
      </c>
      <c r="AH377" s="211" t="s">
        <v>273</v>
      </c>
      <c r="AI377" s="211" t="s">
        <v>273</v>
      </c>
      <c r="AJ377" s="211" t="s">
        <v>15304</v>
      </c>
      <c r="AK377" s="211" t="s">
        <v>15305</v>
      </c>
      <c r="AL377" s="211">
        <v>55</v>
      </c>
      <c r="AM377" s="211" t="s">
        <v>273</v>
      </c>
      <c r="AN377" s="211" t="s">
        <v>273</v>
      </c>
      <c r="AO377" s="211" t="s">
        <v>273</v>
      </c>
      <c r="AP377" s="211" t="s">
        <v>15303</v>
      </c>
      <c r="AQ377" s="211" t="s">
        <v>10380</v>
      </c>
      <c r="AR377" s="211" t="s">
        <v>22</v>
      </c>
      <c r="AS377" s="211" t="s">
        <v>14675</v>
      </c>
      <c r="AT377" s="211" t="s">
        <v>4788</v>
      </c>
      <c r="AU377" s="211" t="s">
        <v>10400</v>
      </c>
      <c r="AV377" s="211" t="s">
        <v>10390</v>
      </c>
      <c r="AW377" s="211" t="s">
        <v>10390</v>
      </c>
      <c r="AX377" s="211" t="s">
        <v>10391</v>
      </c>
      <c r="AY377" s="211" t="s">
        <v>10390</v>
      </c>
      <c r="AZ377" s="211" t="s">
        <v>10390</v>
      </c>
      <c r="BA377" s="211" t="s">
        <v>22</v>
      </c>
      <c r="BB377" s="211" t="s">
        <v>10387</v>
      </c>
      <c r="BC377" s="211" t="s">
        <v>10411</v>
      </c>
      <c r="BD377" s="299" t="s">
        <v>10390</v>
      </c>
      <c r="BE377" s="211" t="s">
        <v>10387</v>
      </c>
      <c r="BF377" s="211" t="s">
        <v>282</v>
      </c>
      <c r="BG377" s="211" t="s">
        <v>22</v>
      </c>
      <c r="BH377" s="211" t="s">
        <v>282</v>
      </c>
      <c r="BI377" s="211" t="s">
        <v>10390</v>
      </c>
      <c r="BJ377" s="211" t="s">
        <v>15314</v>
      </c>
      <c r="BK377" s="211" t="s">
        <v>10387</v>
      </c>
      <c r="BL377" s="211" t="s">
        <v>282</v>
      </c>
      <c r="BM377" s="211" t="s">
        <v>4788</v>
      </c>
      <c r="BN377" s="211" t="s">
        <v>8455</v>
      </c>
      <c r="BO377" s="211"/>
      <c r="BP377" s="211"/>
      <c r="BQ377" s="211"/>
      <c r="BR377" s="211"/>
      <c r="BS377" s="211"/>
      <c r="BT377" s="211"/>
      <c r="BU377" s="211"/>
      <c r="BV377" s="211"/>
      <c r="BW377" s="211"/>
      <c r="BX377" s="211"/>
      <c r="BY377" s="211"/>
      <c r="BZ377" s="211"/>
      <c r="CA377" s="211"/>
      <c r="CB377" s="211"/>
      <c r="CC377" s="211"/>
      <c r="CD377" s="211"/>
      <c r="CE377" s="211"/>
      <c r="CF377" s="211"/>
      <c r="CG377" s="211"/>
      <c r="CH377" s="211"/>
      <c r="CI377" s="211"/>
      <c r="CJ377" s="211"/>
      <c r="CK377" s="211"/>
      <c r="CL377" s="211"/>
      <c r="CM377" s="211"/>
      <c r="CN377" s="211"/>
      <c r="CO377" s="211"/>
    </row>
    <row r="378" spans="1:93" s="145" customFormat="1" ht="15" hidden="1" customHeight="1" x14ac:dyDescent="0.25">
      <c r="A378" s="211" t="s">
        <v>8463</v>
      </c>
      <c r="B378" s="211" t="s">
        <v>282</v>
      </c>
      <c r="C378" s="211" t="s">
        <v>15363</v>
      </c>
      <c r="D378" s="211" t="s">
        <v>7848</v>
      </c>
      <c r="E378" s="211" t="s">
        <v>12994</v>
      </c>
      <c r="F378" s="211" t="s">
        <v>5328</v>
      </c>
      <c r="G378" s="211" t="s">
        <v>5328</v>
      </c>
      <c r="H378" s="211" t="s">
        <v>5328</v>
      </c>
      <c r="I378" s="211">
        <v>5</v>
      </c>
      <c r="J378" s="211" t="s">
        <v>5328</v>
      </c>
      <c r="K378" s="211" t="s">
        <v>15365</v>
      </c>
      <c r="L378" s="211" t="s">
        <v>216</v>
      </c>
      <c r="M378" s="211" t="s">
        <v>282</v>
      </c>
      <c r="N378" s="211" t="s">
        <v>5328</v>
      </c>
      <c r="O378" s="149" t="s">
        <v>673</v>
      </c>
      <c r="P378" s="149" t="s">
        <v>306</v>
      </c>
      <c r="Q378" s="211" t="s">
        <v>282</v>
      </c>
      <c r="R378" s="211" t="s">
        <v>282</v>
      </c>
      <c r="S378" s="211" t="s">
        <v>282</v>
      </c>
      <c r="T378" s="211">
        <v>647</v>
      </c>
      <c r="U378" s="211" t="s">
        <v>13925</v>
      </c>
      <c r="V378" s="211" t="s">
        <v>13926</v>
      </c>
      <c r="W378" s="211" t="s">
        <v>12092</v>
      </c>
      <c r="X378" s="211" t="s">
        <v>25</v>
      </c>
      <c r="Y378" s="211" t="s">
        <v>395</v>
      </c>
      <c r="Z378" s="211" t="s">
        <v>10498</v>
      </c>
      <c r="AA378" s="211">
        <v>6</v>
      </c>
      <c r="AB378" s="211" t="s">
        <v>567</v>
      </c>
      <c r="AC378" s="211">
        <v>11.64</v>
      </c>
      <c r="AD378" s="211">
        <v>3.8</v>
      </c>
      <c r="AE378" s="211" t="s">
        <v>10499</v>
      </c>
      <c r="AF378" s="211" t="s">
        <v>10364</v>
      </c>
      <c r="AG378" s="211" t="s">
        <v>273</v>
      </c>
      <c r="AH378" s="211" t="s">
        <v>273</v>
      </c>
      <c r="AI378" s="211" t="s">
        <v>273</v>
      </c>
      <c r="AJ378" s="211" t="s">
        <v>273</v>
      </c>
      <c r="AK378" s="211" t="s">
        <v>15362</v>
      </c>
      <c r="AL378" s="211">
        <v>69</v>
      </c>
      <c r="AM378" s="211" t="s">
        <v>273</v>
      </c>
      <c r="AN378" s="211">
        <v>57</v>
      </c>
      <c r="AO378" s="211">
        <v>61</v>
      </c>
      <c r="AP378" s="211" t="s">
        <v>15358</v>
      </c>
      <c r="AQ378" s="211" t="s">
        <v>10376</v>
      </c>
      <c r="AR378" s="211" t="s">
        <v>55</v>
      </c>
      <c r="AS378" s="211" t="s">
        <v>11396</v>
      </c>
      <c r="AT378" s="211" t="s">
        <v>10390</v>
      </c>
      <c r="AU378" s="211" t="s">
        <v>10400</v>
      </c>
      <c r="AV378" s="211" t="s">
        <v>10390</v>
      </c>
      <c r="AW378" s="211" t="s">
        <v>10391</v>
      </c>
      <c r="AX378" s="211" t="s">
        <v>10391</v>
      </c>
      <c r="AY378" s="211" t="s">
        <v>10391</v>
      </c>
      <c r="AZ378" s="211" t="s">
        <v>10390</v>
      </c>
      <c r="BA378" s="211" t="s">
        <v>10387</v>
      </c>
      <c r="BB378" s="211" t="s">
        <v>10387</v>
      </c>
      <c r="BC378" s="211" t="s">
        <v>10412</v>
      </c>
      <c r="BD378" s="211" t="s">
        <v>4788</v>
      </c>
      <c r="BE378" s="211" t="s">
        <v>22</v>
      </c>
      <c r="BF378" s="211" t="s">
        <v>15366</v>
      </c>
      <c r="BG378" s="211" t="s">
        <v>22</v>
      </c>
      <c r="BH378" s="211" t="s">
        <v>282</v>
      </c>
      <c r="BI378" s="211" t="s">
        <v>4788</v>
      </c>
      <c r="BJ378" s="211" t="s">
        <v>15367</v>
      </c>
      <c r="BK378" s="211" t="s">
        <v>10387</v>
      </c>
      <c r="BL378" s="211" t="s">
        <v>282</v>
      </c>
      <c r="BM378" s="211" t="s">
        <v>10390</v>
      </c>
      <c r="BN378" s="211" t="s">
        <v>8464</v>
      </c>
      <c r="BO378" s="211"/>
      <c r="BP378" s="211"/>
      <c r="BQ378" s="211"/>
      <c r="BR378" s="211"/>
      <c r="BS378" s="211"/>
      <c r="BT378" s="211"/>
      <c r="BU378" s="211"/>
      <c r="BV378" s="211"/>
      <c r="BW378" s="211"/>
      <c r="BX378" s="211"/>
      <c r="BY378" s="211"/>
      <c r="BZ378" s="211"/>
      <c r="CA378" s="211"/>
      <c r="CB378" s="211"/>
      <c r="CC378" s="211"/>
      <c r="CD378" s="211"/>
      <c r="CE378" s="211"/>
      <c r="CF378" s="211"/>
      <c r="CG378" s="211"/>
      <c r="CH378" s="211"/>
      <c r="CI378" s="211"/>
      <c r="CJ378" s="211"/>
      <c r="CK378" s="211"/>
      <c r="CL378" s="211"/>
      <c r="CM378" s="211"/>
      <c r="CN378" s="211"/>
      <c r="CO378" s="211"/>
    </row>
    <row r="379" spans="1:93" s="211" customFormat="1" ht="15" customHeight="1" x14ac:dyDescent="0.25">
      <c r="A379" s="211" t="s">
        <v>7189</v>
      </c>
      <c r="B379" s="211" t="s">
        <v>282</v>
      </c>
      <c r="C379" s="211" t="s">
        <v>15058</v>
      </c>
      <c r="D379" s="211" t="s">
        <v>755</v>
      </c>
      <c r="E379" s="211" t="s">
        <v>12994</v>
      </c>
      <c r="F379" s="211" t="s">
        <v>5328</v>
      </c>
      <c r="G379" s="211" t="s">
        <v>216</v>
      </c>
      <c r="H379" s="211" t="s">
        <v>216</v>
      </c>
      <c r="I379" s="211" t="s">
        <v>282</v>
      </c>
      <c r="J379" s="211" t="s">
        <v>216</v>
      </c>
      <c r="K379" s="211" t="s">
        <v>282</v>
      </c>
      <c r="L379" s="211" t="s">
        <v>216</v>
      </c>
      <c r="M379" s="211" t="s">
        <v>282</v>
      </c>
      <c r="N379" s="211" t="s">
        <v>5328</v>
      </c>
      <c r="O379" s="149" t="s">
        <v>256</v>
      </c>
      <c r="P379" s="149" t="s">
        <v>790</v>
      </c>
      <c r="Q379" s="211" t="s">
        <v>282</v>
      </c>
      <c r="R379" s="211" t="s">
        <v>282</v>
      </c>
      <c r="S379" s="211" t="s">
        <v>282</v>
      </c>
      <c r="T379" s="211">
        <v>286</v>
      </c>
      <c r="U379" s="211" t="s">
        <v>183</v>
      </c>
      <c r="V379" s="211" t="s">
        <v>282</v>
      </c>
      <c r="W379" s="211" t="s">
        <v>15055</v>
      </c>
      <c r="X379" s="211" t="s">
        <v>273</v>
      </c>
      <c r="Y379" s="211" t="s">
        <v>273</v>
      </c>
      <c r="Z379" s="211" t="s">
        <v>10498</v>
      </c>
      <c r="AA379" s="211">
        <v>8</v>
      </c>
      <c r="AB379" s="211" t="s">
        <v>299</v>
      </c>
      <c r="AC379" s="211">
        <v>27.35</v>
      </c>
      <c r="AD379" s="211">
        <v>3.25</v>
      </c>
      <c r="AE379" s="211" t="s">
        <v>10512</v>
      </c>
      <c r="AF379" s="211" t="s">
        <v>10364</v>
      </c>
      <c r="AG379" s="211" t="s">
        <v>273</v>
      </c>
      <c r="AH379" s="211" t="s">
        <v>273</v>
      </c>
      <c r="AI379" s="211" t="s">
        <v>273</v>
      </c>
      <c r="AJ379" s="211" t="s">
        <v>273</v>
      </c>
      <c r="AK379" s="211" t="s">
        <v>273</v>
      </c>
      <c r="AL379" s="211" t="s">
        <v>273</v>
      </c>
      <c r="AM379" s="211" t="s">
        <v>273</v>
      </c>
      <c r="AN379" s="211" t="s">
        <v>273</v>
      </c>
      <c r="AO379" s="211" t="s">
        <v>273</v>
      </c>
      <c r="AP379" s="211" t="s">
        <v>15051</v>
      </c>
      <c r="AQ379" s="211" t="s">
        <v>10385</v>
      </c>
      <c r="AR379" s="211" t="s">
        <v>22</v>
      </c>
      <c r="AS379" s="211" t="s">
        <v>15056</v>
      </c>
      <c r="AT379" s="211" t="s">
        <v>10390</v>
      </c>
      <c r="AU379" s="211" t="s">
        <v>10400</v>
      </c>
      <c r="AV379" s="211" t="s">
        <v>10390</v>
      </c>
      <c r="AW379" s="211" t="s">
        <v>4788</v>
      </c>
      <c r="AX379" s="211" t="s">
        <v>4788</v>
      </c>
      <c r="AY379" s="211" t="s">
        <v>4788</v>
      </c>
      <c r="AZ379" s="211" t="s">
        <v>10390</v>
      </c>
      <c r="BA379" s="211" t="s">
        <v>22</v>
      </c>
      <c r="BB379" s="211" t="s">
        <v>10387</v>
      </c>
      <c r="BC379" s="211" t="s">
        <v>10412</v>
      </c>
      <c r="BD379" s="211" t="s">
        <v>4788</v>
      </c>
      <c r="BE379" s="211" t="s">
        <v>10387</v>
      </c>
      <c r="BF379" s="211" t="s">
        <v>282</v>
      </c>
      <c r="BG379" s="211" t="s">
        <v>22</v>
      </c>
      <c r="BH379" s="211" t="s">
        <v>282</v>
      </c>
      <c r="BI379" s="211" t="s">
        <v>10390</v>
      </c>
      <c r="BJ379" s="211" t="s">
        <v>273</v>
      </c>
      <c r="BK379" s="211" t="s">
        <v>22</v>
      </c>
      <c r="BL379" s="211">
        <v>1</v>
      </c>
      <c r="BM379" s="211" t="s">
        <v>10391</v>
      </c>
      <c r="BN379" s="211" t="s">
        <v>7190</v>
      </c>
    </row>
    <row r="380" spans="1:93" s="211" customFormat="1" ht="15" hidden="1" customHeight="1" x14ac:dyDescent="0.25">
      <c r="A380" s="211" t="s">
        <v>16913</v>
      </c>
      <c r="B380" s="211" t="s">
        <v>282</v>
      </c>
      <c r="C380" s="211" t="s">
        <v>282</v>
      </c>
      <c r="D380" s="211" t="s">
        <v>16646</v>
      </c>
      <c r="E380" s="211" t="s">
        <v>10933</v>
      </c>
      <c r="F380" s="211" t="s">
        <v>5328</v>
      </c>
      <c r="G380" s="211" t="s">
        <v>216</v>
      </c>
      <c r="H380" s="211" t="s">
        <v>216</v>
      </c>
      <c r="I380" s="211" t="s">
        <v>282</v>
      </c>
      <c r="J380" s="211" t="s">
        <v>216</v>
      </c>
      <c r="K380" s="211" t="s">
        <v>282</v>
      </c>
      <c r="L380" s="211" t="s">
        <v>216</v>
      </c>
      <c r="M380" s="211" t="s">
        <v>282</v>
      </c>
      <c r="N380" s="211" t="s">
        <v>5328</v>
      </c>
      <c r="O380" s="149" t="s">
        <v>13006</v>
      </c>
      <c r="P380" s="149" t="s">
        <v>682</v>
      </c>
      <c r="Q380" s="211" t="s">
        <v>282</v>
      </c>
      <c r="R380" s="211" t="s">
        <v>282</v>
      </c>
      <c r="S380" s="211" t="s">
        <v>282</v>
      </c>
      <c r="T380" s="211">
        <v>76</v>
      </c>
      <c r="U380" s="211" t="s">
        <v>183</v>
      </c>
      <c r="V380" s="211" t="s">
        <v>17408</v>
      </c>
      <c r="W380" s="211" t="s">
        <v>143</v>
      </c>
      <c r="X380" s="211" t="s">
        <v>273</v>
      </c>
      <c r="Y380" s="211" t="s">
        <v>273</v>
      </c>
      <c r="Z380" s="211" t="s">
        <v>10498</v>
      </c>
      <c r="AA380" s="211">
        <v>6</v>
      </c>
      <c r="AB380" s="211" t="s">
        <v>193</v>
      </c>
      <c r="AC380" s="211">
        <v>16.5</v>
      </c>
      <c r="AD380" s="211">
        <v>7.93</v>
      </c>
      <c r="AE380" s="211" t="s">
        <v>10499</v>
      </c>
      <c r="AF380" s="211" t="s">
        <v>10365</v>
      </c>
      <c r="AG380" s="211" t="s">
        <v>273</v>
      </c>
      <c r="AH380" s="211" t="s">
        <v>273</v>
      </c>
      <c r="AI380" s="211" t="s">
        <v>273</v>
      </c>
      <c r="AJ380" s="211" t="s">
        <v>273</v>
      </c>
      <c r="AK380" s="211" t="s">
        <v>17414</v>
      </c>
      <c r="AL380" s="211">
        <v>79</v>
      </c>
      <c r="AM380" s="211" t="s">
        <v>273</v>
      </c>
      <c r="AN380" s="211">
        <v>63</v>
      </c>
      <c r="AO380" s="211">
        <v>36</v>
      </c>
      <c r="AP380" s="211" t="s">
        <v>17409</v>
      </c>
      <c r="AQ380" s="211" t="s">
        <v>10376</v>
      </c>
      <c r="AR380" s="211" t="s">
        <v>22</v>
      </c>
      <c r="AS380" s="211" t="s">
        <v>11423</v>
      </c>
      <c r="AT380" s="211" t="s">
        <v>4788</v>
      </c>
      <c r="AU380" s="211" t="s">
        <v>10397</v>
      </c>
      <c r="AV380" s="211" t="s">
        <v>4788</v>
      </c>
      <c r="AW380" s="211" t="s">
        <v>10391</v>
      </c>
      <c r="AX380" s="211" t="s">
        <v>10391</v>
      </c>
      <c r="AY380" s="211" t="s">
        <v>10391</v>
      </c>
      <c r="AZ380" s="211" t="s">
        <v>10390</v>
      </c>
      <c r="BA380" s="211" t="s">
        <v>10387</v>
      </c>
      <c r="BB380" s="211" t="s">
        <v>10387</v>
      </c>
      <c r="BC380" s="211" t="s">
        <v>248</v>
      </c>
      <c r="BD380" s="211" t="s">
        <v>4788</v>
      </c>
      <c r="BE380" s="211" t="s">
        <v>22</v>
      </c>
      <c r="BF380" s="211" t="s">
        <v>17407</v>
      </c>
      <c r="BG380" s="211" t="s">
        <v>22</v>
      </c>
      <c r="BH380" s="211" t="s">
        <v>282</v>
      </c>
      <c r="BI380" s="211" t="s">
        <v>4788</v>
      </c>
      <c r="BJ380" s="211" t="s">
        <v>17406</v>
      </c>
      <c r="BK380" s="211" t="s">
        <v>10387</v>
      </c>
      <c r="BL380" s="211" t="s">
        <v>282</v>
      </c>
      <c r="BM380" s="211" t="s">
        <v>10391</v>
      </c>
      <c r="BN380" s="211" t="s">
        <v>16914</v>
      </c>
    </row>
    <row r="381" spans="1:93" s="211" customFormat="1" ht="15" customHeight="1" x14ac:dyDescent="0.25">
      <c r="A381" s="211" t="s">
        <v>7546</v>
      </c>
      <c r="B381" s="211" t="s">
        <v>282</v>
      </c>
      <c r="C381" s="211" t="s">
        <v>15059</v>
      </c>
      <c r="D381" s="211" t="s">
        <v>8944</v>
      </c>
      <c r="E381" s="211" t="s">
        <v>10933</v>
      </c>
      <c r="F381" s="211" t="s">
        <v>5328</v>
      </c>
      <c r="G381" s="211" t="s">
        <v>216</v>
      </c>
      <c r="H381" s="211" t="s">
        <v>216</v>
      </c>
      <c r="I381" s="211" t="s">
        <v>282</v>
      </c>
      <c r="J381" s="211" t="s">
        <v>216</v>
      </c>
      <c r="K381" s="211" t="s">
        <v>282</v>
      </c>
      <c r="L381" s="211" t="s">
        <v>216</v>
      </c>
      <c r="M381" s="211" t="s">
        <v>282</v>
      </c>
      <c r="N381" s="211" t="s">
        <v>5328</v>
      </c>
      <c r="O381" s="149" t="s">
        <v>246</v>
      </c>
      <c r="P381" s="149" t="s">
        <v>790</v>
      </c>
      <c r="Q381" s="211" t="s">
        <v>282</v>
      </c>
      <c r="R381" s="211" t="s">
        <v>282</v>
      </c>
      <c r="S381" s="211" t="s">
        <v>282</v>
      </c>
      <c r="T381" s="211">
        <v>20</v>
      </c>
      <c r="U381" s="211" t="s">
        <v>183</v>
      </c>
      <c r="V381" s="211" t="s">
        <v>282</v>
      </c>
      <c r="W381" s="211" t="s">
        <v>14222</v>
      </c>
      <c r="X381" s="211" t="s">
        <v>25</v>
      </c>
      <c r="Y381" s="211" t="s">
        <v>395</v>
      </c>
      <c r="Z381" s="211" t="s">
        <v>10498</v>
      </c>
      <c r="AA381" s="211">
        <v>9</v>
      </c>
      <c r="AB381" s="211" t="s">
        <v>299</v>
      </c>
      <c r="AC381" s="211">
        <v>17.27</v>
      </c>
      <c r="AD381" s="211" t="s">
        <v>273</v>
      </c>
      <c r="AE381" s="211" t="s">
        <v>10512</v>
      </c>
      <c r="AF381" s="211" t="s">
        <v>10364</v>
      </c>
      <c r="AG381" s="211" t="s">
        <v>273</v>
      </c>
      <c r="AH381" s="211" t="s">
        <v>273</v>
      </c>
      <c r="AI381" s="211" t="s">
        <v>273</v>
      </c>
      <c r="AJ381" s="211" t="s">
        <v>273</v>
      </c>
      <c r="AK381" s="211" t="s">
        <v>15060</v>
      </c>
      <c r="AL381" s="211" t="s">
        <v>273</v>
      </c>
      <c r="AM381" s="211" t="s">
        <v>273</v>
      </c>
      <c r="AN381" s="211" t="s">
        <v>273</v>
      </c>
      <c r="AO381" s="211" t="s">
        <v>273</v>
      </c>
      <c r="AP381" s="211" t="s">
        <v>13457</v>
      </c>
      <c r="AQ381" s="211" t="s">
        <v>10385</v>
      </c>
      <c r="AR381" s="211" t="s">
        <v>55</v>
      </c>
      <c r="AS381" s="211" t="s">
        <v>273</v>
      </c>
      <c r="AT381" s="211" t="s">
        <v>10390</v>
      </c>
      <c r="AU381" s="211" t="s">
        <v>10400</v>
      </c>
      <c r="AV381" s="211" t="s">
        <v>10390</v>
      </c>
      <c r="AW381" s="211" t="s">
        <v>4788</v>
      </c>
      <c r="AX381" s="211" t="s">
        <v>4788</v>
      </c>
      <c r="AY381" s="211" t="s">
        <v>4788</v>
      </c>
      <c r="AZ381" s="211" t="s">
        <v>10390</v>
      </c>
      <c r="BA381" s="211" t="s">
        <v>10408</v>
      </c>
      <c r="BB381" s="211" t="s">
        <v>10408</v>
      </c>
      <c r="BC381" s="211" t="s">
        <v>248</v>
      </c>
      <c r="BD381" s="211" t="s">
        <v>10390</v>
      </c>
      <c r="BE381" s="211" t="s">
        <v>10387</v>
      </c>
      <c r="BF381" s="211" t="s">
        <v>282</v>
      </c>
      <c r="BG381" s="211" t="s">
        <v>10387</v>
      </c>
      <c r="BH381" s="211" t="s">
        <v>14291</v>
      </c>
      <c r="BI381" s="211" t="s">
        <v>10391</v>
      </c>
      <c r="BJ381" s="211" t="s">
        <v>273</v>
      </c>
      <c r="BK381" s="211" t="s">
        <v>10387</v>
      </c>
      <c r="BL381" s="211" t="s">
        <v>282</v>
      </c>
      <c r="BM381" s="211" t="s">
        <v>10390</v>
      </c>
      <c r="BN381" s="211" t="s">
        <v>7547</v>
      </c>
    </row>
    <row r="382" spans="1:93" s="145" customFormat="1" ht="15" hidden="1" customHeight="1" x14ac:dyDescent="0.25">
      <c r="A382" s="211" t="s">
        <v>9592</v>
      </c>
      <c r="B382" s="211" t="s">
        <v>282</v>
      </c>
      <c r="C382" s="211" t="s">
        <v>15375</v>
      </c>
      <c r="D382" s="211" t="s">
        <v>8944</v>
      </c>
      <c r="E382" s="211" t="s">
        <v>12994</v>
      </c>
      <c r="F382" s="211" t="s">
        <v>5328</v>
      </c>
      <c r="G382" s="211" t="s">
        <v>5328</v>
      </c>
      <c r="H382" s="211" t="s">
        <v>216</v>
      </c>
      <c r="I382" s="211" t="s">
        <v>282</v>
      </c>
      <c r="J382" s="211" t="s">
        <v>216</v>
      </c>
      <c r="K382" s="211" t="s">
        <v>282</v>
      </c>
      <c r="L382" s="211" t="s">
        <v>5328</v>
      </c>
      <c r="M382" s="211" t="s">
        <v>14892</v>
      </c>
      <c r="N382" s="211" t="s">
        <v>5328</v>
      </c>
      <c r="O382" s="149" t="s">
        <v>10474</v>
      </c>
      <c r="P382" s="149" t="s">
        <v>636</v>
      </c>
      <c r="Q382" s="211" t="s">
        <v>282</v>
      </c>
      <c r="R382" s="211" t="s">
        <v>282</v>
      </c>
      <c r="S382" s="211" t="s">
        <v>282</v>
      </c>
      <c r="T382" s="211">
        <v>121</v>
      </c>
      <c r="U382" s="211" t="s">
        <v>183</v>
      </c>
      <c r="V382" s="211" t="s">
        <v>282</v>
      </c>
      <c r="W382" s="211" t="s">
        <v>11802</v>
      </c>
      <c r="X382" s="211" t="s">
        <v>273</v>
      </c>
      <c r="Y382" s="211" t="s">
        <v>395</v>
      </c>
      <c r="Z382" s="211" t="s">
        <v>10498</v>
      </c>
      <c r="AA382" s="211">
        <v>4</v>
      </c>
      <c r="AB382" s="211" t="s">
        <v>220</v>
      </c>
      <c r="AC382" s="211">
        <v>21.74</v>
      </c>
      <c r="AD382" s="211">
        <v>11.48</v>
      </c>
      <c r="AE382" s="211" t="s">
        <v>10499</v>
      </c>
      <c r="AF382" s="211" t="s">
        <v>10365</v>
      </c>
      <c r="AG382" s="211" t="s">
        <v>273</v>
      </c>
      <c r="AH382" s="211" t="s">
        <v>273</v>
      </c>
      <c r="AI382" s="211" t="s">
        <v>273</v>
      </c>
      <c r="AJ382" s="211" t="s">
        <v>15373</v>
      </c>
      <c r="AK382" s="211" t="s">
        <v>15374</v>
      </c>
      <c r="AL382" s="211">
        <v>75</v>
      </c>
      <c r="AM382" s="211" t="s">
        <v>273</v>
      </c>
      <c r="AN382" s="211" t="s">
        <v>273</v>
      </c>
      <c r="AO382" s="211" t="s">
        <v>273</v>
      </c>
      <c r="AP382" s="211" t="s">
        <v>15368</v>
      </c>
      <c r="AQ382" s="211" t="s">
        <v>10385</v>
      </c>
      <c r="AR382" s="211" t="s">
        <v>22</v>
      </c>
      <c r="AS382" s="211" t="s">
        <v>11282</v>
      </c>
      <c r="AT382" s="211" t="s">
        <v>10390</v>
      </c>
      <c r="AU382" s="211" t="s">
        <v>10400</v>
      </c>
      <c r="AV382" s="211" t="s">
        <v>10390</v>
      </c>
      <c r="AW382" s="211" t="s">
        <v>10391</v>
      </c>
      <c r="AX382" s="211" t="s">
        <v>10391</v>
      </c>
      <c r="AY382" s="211" t="s">
        <v>10391</v>
      </c>
      <c r="AZ382" s="211" t="s">
        <v>10390</v>
      </c>
      <c r="BA382" s="211" t="s">
        <v>22</v>
      </c>
      <c r="BB382" s="211" t="s">
        <v>22</v>
      </c>
      <c r="BC382" s="211" t="s">
        <v>10411</v>
      </c>
      <c r="BD382" s="211" t="s">
        <v>10391</v>
      </c>
      <c r="BE382" s="211" t="s">
        <v>10387</v>
      </c>
      <c r="BF382" s="211" t="s">
        <v>282</v>
      </c>
      <c r="BG382" s="211" t="s">
        <v>22</v>
      </c>
      <c r="BH382" s="211" t="s">
        <v>282</v>
      </c>
      <c r="BI382" s="211" t="s">
        <v>10390</v>
      </c>
      <c r="BJ382" s="211" t="s">
        <v>14096</v>
      </c>
      <c r="BK382" s="211" t="s">
        <v>10387</v>
      </c>
      <c r="BL382" s="211" t="s">
        <v>282</v>
      </c>
      <c r="BM382" s="211" t="s">
        <v>10390</v>
      </c>
      <c r="BN382" s="211" t="s">
        <v>9593</v>
      </c>
      <c r="BO382" s="211"/>
      <c r="BP382" s="211"/>
      <c r="BQ382" s="211"/>
      <c r="BR382" s="211"/>
      <c r="BS382" s="211"/>
      <c r="BT382" s="211"/>
      <c r="BU382" s="211"/>
      <c r="BV382" s="211"/>
      <c r="BW382" s="211"/>
      <c r="BX382" s="211"/>
      <c r="BY382" s="211"/>
      <c r="BZ382" s="211"/>
      <c r="CA382" s="211"/>
      <c r="CB382" s="211"/>
      <c r="CC382" s="211"/>
      <c r="CD382" s="211"/>
      <c r="CE382" s="211"/>
      <c r="CF382" s="211"/>
      <c r="CG382" s="211"/>
      <c r="CH382" s="211"/>
      <c r="CI382" s="211"/>
      <c r="CJ382" s="211"/>
      <c r="CK382" s="211"/>
      <c r="CL382" s="211"/>
      <c r="CM382" s="211"/>
      <c r="CN382" s="211"/>
      <c r="CO382" s="211"/>
    </row>
    <row r="383" spans="1:93" s="145" customFormat="1" ht="15" hidden="1" customHeight="1" x14ac:dyDescent="0.25">
      <c r="A383" s="211" t="s">
        <v>737</v>
      </c>
      <c r="B383" s="211" t="s">
        <v>282</v>
      </c>
      <c r="C383" s="211" t="s">
        <v>17991</v>
      </c>
      <c r="D383" s="211" t="s">
        <v>1357</v>
      </c>
      <c r="E383" s="211" t="s">
        <v>10933</v>
      </c>
      <c r="F383" s="211" t="s">
        <v>216</v>
      </c>
      <c r="G383" s="211" t="s">
        <v>5328</v>
      </c>
      <c r="H383" s="211" t="s">
        <v>5328</v>
      </c>
      <c r="I383" s="211">
        <v>6</v>
      </c>
      <c r="J383" s="211" t="s">
        <v>216</v>
      </c>
      <c r="K383" s="211" t="s">
        <v>282</v>
      </c>
      <c r="L383" s="211" t="s">
        <v>216</v>
      </c>
      <c r="M383" s="211" t="s">
        <v>282</v>
      </c>
      <c r="N383" s="211" t="s">
        <v>5328</v>
      </c>
      <c r="O383" s="211" t="s">
        <v>763</v>
      </c>
      <c r="P383" s="211" t="s">
        <v>764</v>
      </c>
      <c r="Q383" s="211" t="s">
        <v>306</v>
      </c>
      <c r="R383" s="211" t="s">
        <v>282</v>
      </c>
      <c r="S383" s="211" t="s">
        <v>282</v>
      </c>
      <c r="T383" s="211">
        <v>135</v>
      </c>
      <c r="U383" s="211" t="s">
        <v>183</v>
      </c>
      <c r="V383" s="211" t="s">
        <v>282</v>
      </c>
      <c r="W383" s="211" t="s">
        <v>11802</v>
      </c>
      <c r="X383" s="211" t="s">
        <v>273</v>
      </c>
      <c r="Y383" s="211" t="s">
        <v>395</v>
      </c>
      <c r="Z383" s="211" t="s">
        <v>10770</v>
      </c>
      <c r="AA383" s="211">
        <v>8</v>
      </c>
      <c r="AB383" s="211" t="s">
        <v>220</v>
      </c>
      <c r="AC383" s="211">
        <v>28.06</v>
      </c>
      <c r="AD383" s="211">
        <v>9.57</v>
      </c>
      <c r="AE383" s="211" t="s">
        <v>10499</v>
      </c>
      <c r="AF383" s="211" t="s">
        <v>10365</v>
      </c>
      <c r="AG383" s="211" t="s">
        <v>273</v>
      </c>
      <c r="AH383" s="211" t="s">
        <v>273</v>
      </c>
      <c r="AI383" s="211" t="s">
        <v>273</v>
      </c>
      <c r="AJ383" s="211" t="s">
        <v>273</v>
      </c>
      <c r="AK383" s="211" t="s">
        <v>11804</v>
      </c>
      <c r="AL383" s="211">
        <v>84</v>
      </c>
      <c r="AM383" s="211" t="s">
        <v>273</v>
      </c>
      <c r="AN383" s="211" t="s">
        <v>273</v>
      </c>
      <c r="AO383" s="211" t="s">
        <v>273</v>
      </c>
      <c r="AP383" s="211" t="s">
        <v>11803</v>
      </c>
      <c r="AQ383" s="211" t="s">
        <v>10385</v>
      </c>
      <c r="AR383" s="211" t="s">
        <v>10387</v>
      </c>
      <c r="AS383" s="211" t="s">
        <v>11811</v>
      </c>
      <c r="AT383" s="211" t="s">
        <v>10391</v>
      </c>
      <c r="AU383" s="211" t="s">
        <v>10400</v>
      </c>
      <c r="AV383" s="211" t="s">
        <v>10390</v>
      </c>
      <c r="AW383" s="211" t="s">
        <v>10391</v>
      </c>
      <c r="AX383" s="211" t="s">
        <v>10391</v>
      </c>
      <c r="AY383" s="211" t="s">
        <v>10391</v>
      </c>
      <c r="AZ383" s="211" t="s">
        <v>10390</v>
      </c>
      <c r="BA383" s="211" t="s">
        <v>22</v>
      </c>
      <c r="BB383" s="211" t="s">
        <v>10387</v>
      </c>
      <c r="BC383" s="211" t="s">
        <v>10411</v>
      </c>
      <c r="BD383" s="299" t="s">
        <v>10390</v>
      </c>
      <c r="BE383" s="211" t="s">
        <v>10387</v>
      </c>
      <c r="BF383" s="211" t="s">
        <v>282</v>
      </c>
      <c r="BG383" s="211" t="s">
        <v>22</v>
      </c>
      <c r="BH383" s="211" t="s">
        <v>282</v>
      </c>
      <c r="BI383" s="211" t="s">
        <v>10390</v>
      </c>
      <c r="BJ383" s="211" t="s">
        <v>11801</v>
      </c>
      <c r="BK383" s="211" t="s">
        <v>10387</v>
      </c>
      <c r="BL383" s="211" t="s">
        <v>282</v>
      </c>
      <c r="BM383" s="211" t="s">
        <v>4788</v>
      </c>
      <c r="BN383" s="211" t="s">
        <v>738</v>
      </c>
      <c r="BO383" s="211"/>
      <c r="BP383" s="211"/>
      <c r="BQ383" s="211"/>
      <c r="BR383" s="211"/>
      <c r="BS383" s="211"/>
      <c r="BT383" s="211"/>
      <c r="BU383" s="211"/>
      <c r="BV383" s="211"/>
      <c r="BW383" s="211"/>
      <c r="BX383" s="211"/>
      <c r="BY383" s="211"/>
      <c r="BZ383" s="211"/>
      <c r="CA383" s="211"/>
      <c r="CB383" s="211"/>
      <c r="CC383" s="211"/>
      <c r="CD383" s="211"/>
      <c r="CE383" s="211"/>
      <c r="CF383" s="211"/>
      <c r="CG383" s="211"/>
      <c r="CH383" s="211"/>
      <c r="CI383" s="211"/>
      <c r="CJ383" s="211"/>
      <c r="CK383" s="211"/>
      <c r="CL383" s="211"/>
      <c r="CM383" s="211"/>
      <c r="CN383" s="211"/>
      <c r="CO383" s="211"/>
    </row>
    <row r="384" spans="1:93" s="211" customFormat="1" ht="15" customHeight="1" x14ac:dyDescent="0.25">
      <c r="A384" s="211" t="s">
        <v>10055</v>
      </c>
      <c r="B384" s="211" t="s">
        <v>282</v>
      </c>
      <c r="C384" s="211" t="s">
        <v>16272</v>
      </c>
      <c r="D384" s="211" t="s">
        <v>8944</v>
      </c>
      <c r="E384" s="211" t="s">
        <v>10933</v>
      </c>
      <c r="F384" s="211" t="s">
        <v>5328</v>
      </c>
      <c r="G384" s="211" t="s">
        <v>216</v>
      </c>
      <c r="H384" s="211" t="s">
        <v>216</v>
      </c>
      <c r="I384" s="211" t="s">
        <v>282</v>
      </c>
      <c r="J384" s="211" t="s">
        <v>216</v>
      </c>
      <c r="K384" s="211" t="s">
        <v>282</v>
      </c>
      <c r="L384" s="211" t="s">
        <v>216</v>
      </c>
      <c r="M384" s="211" t="s">
        <v>282</v>
      </c>
      <c r="N384" s="162" t="s">
        <v>5328</v>
      </c>
      <c r="O384" s="149" t="s">
        <v>13647</v>
      </c>
      <c r="P384" s="211" t="s">
        <v>263</v>
      </c>
      <c r="Q384" s="211" t="s">
        <v>282</v>
      </c>
      <c r="R384" s="211" t="s">
        <v>282</v>
      </c>
      <c r="S384" s="211" t="s">
        <v>282</v>
      </c>
      <c r="T384" s="211">
        <v>47</v>
      </c>
      <c r="U384" s="211" t="s">
        <v>183</v>
      </c>
      <c r="V384" s="211" t="s">
        <v>282</v>
      </c>
      <c r="W384" s="211" t="s">
        <v>11789</v>
      </c>
      <c r="X384" s="211" t="s">
        <v>10506</v>
      </c>
      <c r="Y384" s="211" t="s">
        <v>11475</v>
      </c>
      <c r="Z384" s="211" t="s">
        <v>10498</v>
      </c>
      <c r="AA384" s="211">
        <v>5</v>
      </c>
      <c r="AB384" s="211" t="s">
        <v>299</v>
      </c>
      <c r="AC384" s="211">
        <v>28.88</v>
      </c>
      <c r="AD384" s="211">
        <v>6.13</v>
      </c>
      <c r="AE384" s="211" t="s">
        <v>10512</v>
      </c>
      <c r="AF384" s="211" t="s">
        <v>10364</v>
      </c>
      <c r="AG384" s="211">
        <v>5.7</v>
      </c>
      <c r="AH384" s="211" t="s">
        <v>273</v>
      </c>
      <c r="AI384" s="211" t="s">
        <v>273</v>
      </c>
      <c r="AJ384" s="211" t="s">
        <v>15276</v>
      </c>
      <c r="AK384" s="211" t="s">
        <v>16270</v>
      </c>
      <c r="AL384" s="211">
        <v>55</v>
      </c>
      <c r="AM384" s="211" t="s">
        <v>273</v>
      </c>
      <c r="AN384" s="211" t="s">
        <v>273</v>
      </c>
      <c r="AO384" s="211" t="s">
        <v>273</v>
      </c>
      <c r="AP384" s="211" t="s">
        <v>16273</v>
      </c>
      <c r="AQ384" s="211" t="s">
        <v>10385</v>
      </c>
      <c r="AR384" s="211" t="s">
        <v>55</v>
      </c>
      <c r="AS384" s="211" t="s">
        <v>11396</v>
      </c>
      <c r="AT384" s="211" t="s">
        <v>10390</v>
      </c>
      <c r="AU384" s="211" t="s">
        <v>10400</v>
      </c>
      <c r="AV384" s="211" t="s">
        <v>10390</v>
      </c>
      <c r="AW384" s="211" t="s">
        <v>10391</v>
      </c>
      <c r="AX384" s="211" t="s">
        <v>10391</v>
      </c>
      <c r="AY384" s="211" t="s">
        <v>10391</v>
      </c>
      <c r="AZ384" s="211" t="s">
        <v>10390</v>
      </c>
      <c r="BA384" s="211" t="s">
        <v>10408</v>
      </c>
      <c r="BB384" s="211" t="s">
        <v>10408</v>
      </c>
      <c r="BC384" s="211" t="s">
        <v>248</v>
      </c>
      <c r="BD384" s="211" t="s">
        <v>10390</v>
      </c>
      <c r="BE384" s="211" t="s">
        <v>10387</v>
      </c>
      <c r="BF384" s="211" t="s">
        <v>282</v>
      </c>
      <c r="BG384" s="211" t="s">
        <v>10387</v>
      </c>
      <c r="BH384" s="211" t="s">
        <v>12846</v>
      </c>
      <c r="BI384" s="211" t="s">
        <v>10391</v>
      </c>
      <c r="BJ384" s="211" t="s">
        <v>273</v>
      </c>
      <c r="BK384" s="211" t="s">
        <v>10387</v>
      </c>
      <c r="BL384" s="211" t="s">
        <v>282</v>
      </c>
      <c r="BM384" s="211" t="s">
        <v>10390</v>
      </c>
      <c r="BN384" s="211" t="s">
        <v>10056</v>
      </c>
    </row>
    <row r="385" spans="1:93" s="211" customFormat="1" ht="15" customHeight="1" x14ac:dyDescent="0.25">
      <c r="A385" s="211" t="s">
        <v>10057</v>
      </c>
      <c r="B385" s="211" t="s">
        <v>282</v>
      </c>
      <c r="C385" s="211" t="s">
        <v>15068</v>
      </c>
      <c r="D385" s="211" t="s">
        <v>8944</v>
      </c>
      <c r="E385" s="211" t="s">
        <v>10933</v>
      </c>
      <c r="F385" s="211" t="s">
        <v>5328</v>
      </c>
      <c r="G385" s="211" t="s">
        <v>216</v>
      </c>
      <c r="H385" s="211" t="s">
        <v>216</v>
      </c>
      <c r="I385" s="211" t="s">
        <v>282</v>
      </c>
      <c r="J385" s="211" t="s">
        <v>216</v>
      </c>
      <c r="K385" s="211" t="s">
        <v>282</v>
      </c>
      <c r="L385" s="211" t="s">
        <v>216</v>
      </c>
      <c r="M385" s="211" t="s">
        <v>282</v>
      </c>
      <c r="N385" s="211" t="s">
        <v>5328</v>
      </c>
      <c r="O385" s="149" t="s">
        <v>13647</v>
      </c>
      <c r="P385" s="211" t="s">
        <v>263</v>
      </c>
      <c r="Q385" s="211" t="s">
        <v>282</v>
      </c>
      <c r="R385" s="211" t="s">
        <v>282</v>
      </c>
      <c r="S385" s="211" t="s">
        <v>282</v>
      </c>
      <c r="T385" s="211">
        <v>241</v>
      </c>
      <c r="U385" s="211" t="s">
        <v>183</v>
      </c>
      <c r="V385" s="211" t="s">
        <v>282</v>
      </c>
      <c r="W385" s="211" t="s">
        <v>11789</v>
      </c>
      <c r="X385" s="211" t="s">
        <v>10506</v>
      </c>
      <c r="Y385" s="211" t="s">
        <v>893</v>
      </c>
      <c r="Z385" s="211" t="s">
        <v>10498</v>
      </c>
      <c r="AA385" s="211">
        <v>6</v>
      </c>
      <c r="AB385" s="211" t="s">
        <v>273</v>
      </c>
      <c r="AC385" s="211" t="s">
        <v>273</v>
      </c>
      <c r="AD385" s="211" t="s">
        <v>273</v>
      </c>
      <c r="AE385" s="211" t="s">
        <v>10512</v>
      </c>
      <c r="AF385" s="211" t="s">
        <v>55</v>
      </c>
      <c r="AG385" s="211" t="s">
        <v>273</v>
      </c>
      <c r="AH385" s="211" t="s">
        <v>273</v>
      </c>
      <c r="AI385" s="211" t="s">
        <v>273</v>
      </c>
      <c r="AJ385" s="211" t="s">
        <v>15063</v>
      </c>
      <c r="AK385" s="211" t="s">
        <v>273</v>
      </c>
      <c r="AL385" s="211" t="s">
        <v>273</v>
      </c>
      <c r="AM385" s="211" t="s">
        <v>273</v>
      </c>
      <c r="AN385" s="211" t="s">
        <v>273</v>
      </c>
      <c r="AO385" s="211" t="s">
        <v>273</v>
      </c>
      <c r="AP385" s="211" t="s">
        <v>15062</v>
      </c>
      <c r="AQ385" s="211" t="s">
        <v>10385</v>
      </c>
      <c r="AR385" s="211" t="s">
        <v>55</v>
      </c>
      <c r="AS385" s="211" t="s">
        <v>15065</v>
      </c>
      <c r="AT385" s="211" t="s">
        <v>10390</v>
      </c>
      <c r="AU385" s="211" t="s">
        <v>10400</v>
      </c>
      <c r="AV385" s="211" t="s">
        <v>10390</v>
      </c>
      <c r="AW385" s="211" t="s">
        <v>10391</v>
      </c>
      <c r="AX385" s="211" t="s">
        <v>10391</v>
      </c>
      <c r="AY385" s="211" t="s">
        <v>10391</v>
      </c>
      <c r="AZ385" s="211" t="s">
        <v>10390</v>
      </c>
      <c r="BA385" s="211" t="s">
        <v>10408</v>
      </c>
      <c r="BB385" s="211" t="s">
        <v>10408</v>
      </c>
      <c r="BC385" s="211" t="s">
        <v>248</v>
      </c>
      <c r="BD385" s="211" t="s">
        <v>10390</v>
      </c>
      <c r="BE385" s="211" t="s">
        <v>10387</v>
      </c>
      <c r="BF385" s="211" t="s">
        <v>282</v>
      </c>
      <c r="BG385" s="211" t="s">
        <v>10387</v>
      </c>
      <c r="BH385" s="211" t="s">
        <v>15066</v>
      </c>
      <c r="BI385" s="211" t="s">
        <v>10391</v>
      </c>
      <c r="BJ385" s="211" t="s">
        <v>273</v>
      </c>
      <c r="BK385" s="211" t="s">
        <v>10387</v>
      </c>
      <c r="BL385" s="211" t="s">
        <v>282</v>
      </c>
      <c r="BM385" s="211" t="s">
        <v>10390</v>
      </c>
      <c r="BN385" s="211" t="s">
        <v>10058</v>
      </c>
    </row>
    <row r="386" spans="1:93" s="211" customFormat="1" ht="15" hidden="1" customHeight="1" x14ac:dyDescent="0.25">
      <c r="A386" s="211" t="s">
        <v>9055</v>
      </c>
      <c r="B386" s="211" t="s">
        <v>282</v>
      </c>
      <c r="C386" s="211" t="s">
        <v>17992</v>
      </c>
      <c r="D386" s="211" t="s">
        <v>8944</v>
      </c>
      <c r="E386" s="211" t="s">
        <v>12994</v>
      </c>
      <c r="F386" s="211" t="s">
        <v>5328</v>
      </c>
      <c r="G386" s="211" t="s">
        <v>5328</v>
      </c>
      <c r="H386" s="211">
        <v>3</v>
      </c>
      <c r="I386" s="211" t="s">
        <v>282</v>
      </c>
      <c r="J386" s="211" t="s">
        <v>216</v>
      </c>
      <c r="K386" s="211" t="s">
        <v>282</v>
      </c>
      <c r="L386" s="211" t="s">
        <v>216</v>
      </c>
      <c r="M386" s="211" t="s">
        <v>282</v>
      </c>
      <c r="N386" s="211" t="s">
        <v>216</v>
      </c>
      <c r="O386" s="211" t="s">
        <v>10458</v>
      </c>
      <c r="P386" s="211" t="s">
        <v>10458</v>
      </c>
      <c r="Q386" s="211" t="s">
        <v>282</v>
      </c>
      <c r="R386" s="211" t="s">
        <v>282</v>
      </c>
      <c r="S386" s="211" t="s">
        <v>282</v>
      </c>
      <c r="T386" s="211">
        <v>121</v>
      </c>
      <c r="U386" s="211" t="s">
        <v>183</v>
      </c>
      <c r="V386" s="211" t="s">
        <v>15387</v>
      </c>
      <c r="W386" s="211" t="s">
        <v>143</v>
      </c>
      <c r="X386" s="211" t="s">
        <v>273</v>
      </c>
      <c r="Y386" s="211" t="s">
        <v>395</v>
      </c>
      <c r="Z386" s="211" t="s">
        <v>10498</v>
      </c>
      <c r="AA386" s="211">
        <v>8</v>
      </c>
      <c r="AB386" s="211" t="s">
        <v>435</v>
      </c>
      <c r="AC386" s="211">
        <v>28.21</v>
      </c>
      <c r="AD386" s="211">
        <v>11.8</v>
      </c>
      <c r="AE386" s="211" t="s">
        <v>10499</v>
      </c>
      <c r="AF386" s="211" t="s">
        <v>10364</v>
      </c>
      <c r="AG386" s="211" t="s">
        <v>273</v>
      </c>
      <c r="AH386" s="211" t="s">
        <v>273</v>
      </c>
      <c r="AI386" s="211" t="s">
        <v>273</v>
      </c>
      <c r="AJ386" s="211" t="s">
        <v>273</v>
      </c>
      <c r="AK386" s="211" t="s">
        <v>273</v>
      </c>
      <c r="AL386" s="211">
        <v>18</v>
      </c>
      <c r="AM386" s="211">
        <v>30</v>
      </c>
      <c r="AN386" s="211" t="s">
        <v>273</v>
      </c>
      <c r="AO386" s="211" t="s">
        <v>273</v>
      </c>
      <c r="AP386" s="211" t="s">
        <v>15386</v>
      </c>
      <c r="AQ386" s="211" t="s">
        <v>10379</v>
      </c>
      <c r="AR386" s="211" t="s">
        <v>55</v>
      </c>
      <c r="AS386" s="211" t="s">
        <v>15393</v>
      </c>
      <c r="AT386" s="211" t="s">
        <v>10390</v>
      </c>
      <c r="AU386" s="211" t="s">
        <v>10400</v>
      </c>
      <c r="AV386" s="211" t="s">
        <v>10390</v>
      </c>
      <c r="AW386" s="211" t="s">
        <v>10391</v>
      </c>
      <c r="AX386" s="211" t="s">
        <v>10391</v>
      </c>
      <c r="AY386" s="211" t="s">
        <v>10391</v>
      </c>
      <c r="AZ386" s="211" t="s">
        <v>10390</v>
      </c>
      <c r="BA386" s="211" t="s">
        <v>22</v>
      </c>
      <c r="BB386" s="211" t="s">
        <v>10387</v>
      </c>
      <c r="BC386" s="211" t="s">
        <v>10411</v>
      </c>
      <c r="BD386" s="299" t="s">
        <v>10390</v>
      </c>
      <c r="BE386" s="211" t="s">
        <v>22</v>
      </c>
      <c r="BF386" s="211" t="s">
        <v>15385</v>
      </c>
      <c r="BG386" s="211" t="s">
        <v>22</v>
      </c>
      <c r="BH386" s="211" t="s">
        <v>282</v>
      </c>
      <c r="BI386" s="211" t="s">
        <v>4788</v>
      </c>
      <c r="BJ386" s="211" t="s">
        <v>15392</v>
      </c>
      <c r="BK386" s="211" t="s">
        <v>10387</v>
      </c>
      <c r="BL386" s="211" t="s">
        <v>282</v>
      </c>
      <c r="BM386" s="211" t="s">
        <v>10390</v>
      </c>
      <c r="BN386" s="211" t="s">
        <v>9056</v>
      </c>
    </row>
    <row r="387" spans="1:93" s="120" customFormat="1" ht="15" customHeight="1" x14ac:dyDescent="0.25">
      <c r="A387" s="120" t="s">
        <v>7548</v>
      </c>
      <c r="B387" s="120" t="s">
        <v>282</v>
      </c>
      <c r="C387" s="211" t="s">
        <v>17993</v>
      </c>
      <c r="D387" s="120" t="s">
        <v>8944</v>
      </c>
      <c r="E387" s="211" t="s">
        <v>10933</v>
      </c>
      <c r="F387" s="211" t="s">
        <v>5328</v>
      </c>
      <c r="G387" s="160" t="s">
        <v>216</v>
      </c>
      <c r="H387" s="160" t="s">
        <v>216</v>
      </c>
      <c r="I387" s="160" t="s">
        <v>282</v>
      </c>
      <c r="J387" s="160" t="s">
        <v>216</v>
      </c>
      <c r="K387" s="160" t="s">
        <v>282</v>
      </c>
      <c r="L387" s="160" t="s">
        <v>216</v>
      </c>
      <c r="M387" s="160" t="s">
        <v>282</v>
      </c>
      <c r="N387" s="211" t="s">
        <v>216</v>
      </c>
      <c r="O387" s="120" t="s">
        <v>261</v>
      </c>
      <c r="P387" s="120" t="s">
        <v>257</v>
      </c>
      <c r="Q387" s="120" t="s">
        <v>282</v>
      </c>
      <c r="R387" s="120" t="s">
        <v>282</v>
      </c>
      <c r="S387" s="120" t="s">
        <v>282</v>
      </c>
      <c r="T387" s="181">
        <v>42</v>
      </c>
      <c r="U387" s="211" t="s">
        <v>183</v>
      </c>
      <c r="V387" s="211" t="s">
        <v>282</v>
      </c>
      <c r="W387" s="181" t="s">
        <v>14029</v>
      </c>
      <c r="X387" s="181" t="s">
        <v>10506</v>
      </c>
      <c r="Y387" s="181" t="s">
        <v>395</v>
      </c>
      <c r="Z387" s="181" t="s">
        <v>10498</v>
      </c>
      <c r="AA387" s="211">
        <v>6</v>
      </c>
      <c r="AB387" s="211" t="s">
        <v>299</v>
      </c>
      <c r="AC387" s="211">
        <v>22.91</v>
      </c>
      <c r="AD387" s="211" t="s">
        <v>273</v>
      </c>
      <c r="AE387" s="211" t="s">
        <v>10512</v>
      </c>
      <c r="AF387" s="160" t="s">
        <v>55</v>
      </c>
      <c r="AG387" s="181" t="s">
        <v>273</v>
      </c>
      <c r="AH387" s="181" t="s">
        <v>273</v>
      </c>
      <c r="AI387" s="181" t="s">
        <v>273</v>
      </c>
      <c r="AJ387" s="181" t="s">
        <v>273</v>
      </c>
      <c r="AK387" s="211" t="s">
        <v>15575</v>
      </c>
      <c r="AL387" s="181">
        <v>50</v>
      </c>
      <c r="AM387" s="181" t="s">
        <v>273</v>
      </c>
      <c r="AN387" s="211" t="s">
        <v>273</v>
      </c>
      <c r="AO387" s="211" t="s">
        <v>273</v>
      </c>
      <c r="AP387" s="211" t="s">
        <v>14263</v>
      </c>
      <c r="AQ387" s="181" t="s">
        <v>10385</v>
      </c>
      <c r="AR387" s="188" t="s">
        <v>55</v>
      </c>
      <c r="AS387" s="193" t="s">
        <v>13459</v>
      </c>
      <c r="AT387" s="197" t="s">
        <v>10390</v>
      </c>
      <c r="AU387" s="203" t="s">
        <v>10400</v>
      </c>
      <c r="AV387" s="211" t="s">
        <v>10390</v>
      </c>
      <c r="AW387" s="211" t="s">
        <v>4788</v>
      </c>
      <c r="AX387" s="211" t="s">
        <v>4788</v>
      </c>
      <c r="AY387" s="211" t="s">
        <v>4788</v>
      </c>
      <c r="AZ387" s="211" t="s">
        <v>10390</v>
      </c>
      <c r="BA387" s="211" t="s">
        <v>10408</v>
      </c>
      <c r="BB387" s="211" t="s">
        <v>10408</v>
      </c>
      <c r="BC387" s="211" t="s">
        <v>248</v>
      </c>
      <c r="BD387" s="211" t="s">
        <v>10390</v>
      </c>
      <c r="BE387" s="211" t="s">
        <v>10387</v>
      </c>
      <c r="BF387" s="211" t="s">
        <v>282</v>
      </c>
      <c r="BG387" s="211" t="s">
        <v>10387</v>
      </c>
      <c r="BH387" s="211" t="s">
        <v>14218</v>
      </c>
      <c r="BI387" s="211" t="s">
        <v>10391</v>
      </c>
      <c r="BJ387" s="211" t="s">
        <v>273</v>
      </c>
      <c r="BK387" s="211" t="s">
        <v>55</v>
      </c>
      <c r="BL387" s="211" t="s">
        <v>282</v>
      </c>
      <c r="BM387" s="211" t="s">
        <v>10390</v>
      </c>
      <c r="BN387" s="120" t="s">
        <v>7549</v>
      </c>
      <c r="CF387" s="211"/>
      <c r="CG387" s="211"/>
      <c r="CH387" s="211"/>
      <c r="CI387" s="211"/>
      <c r="CJ387" s="211"/>
      <c r="CK387" s="211"/>
      <c r="CL387" s="211"/>
      <c r="CM387" s="211"/>
      <c r="CN387" s="211"/>
      <c r="CO387" s="211"/>
    </row>
    <row r="388" spans="1:93" s="145" customFormat="1" ht="15" customHeight="1" x14ac:dyDescent="0.25">
      <c r="A388" s="211" t="s">
        <v>381</v>
      </c>
      <c r="B388" s="211" t="s">
        <v>12053</v>
      </c>
      <c r="C388" s="211" t="s">
        <v>17994</v>
      </c>
      <c r="D388" s="211" t="s">
        <v>443</v>
      </c>
      <c r="E388" s="211" t="s">
        <v>10933</v>
      </c>
      <c r="F388" s="211" t="s">
        <v>216</v>
      </c>
      <c r="G388" s="211" t="s">
        <v>216</v>
      </c>
      <c r="H388" s="211" t="s">
        <v>216</v>
      </c>
      <c r="I388" s="211" t="s">
        <v>282</v>
      </c>
      <c r="J388" s="211" t="s">
        <v>216</v>
      </c>
      <c r="K388" s="211" t="s">
        <v>282</v>
      </c>
      <c r="L388" s="211" t="s">
        <v>216</v>
      </c>
      <c r="M388" s="211" t="s">
        <v>282</v>
      </c>
      <c r="N388" s="211" t="s">
        <v>216</v>
      </c>
      <c r="O388" s="211" t="s">
        <v>252</v>
      </c>
      <c r="P388" s="211" t="s">
        <v>790</v>
      </c>
      <c r="Q388" s="211" t="s">
        <v>282</v>
      </c>
      <c r="R388" s="211" t="s">
        <v>282</v>
      </c>
      <c r="S388" s="211" t="s">
        <v>282</v>
      </c>
      <c r="T388" s="211">
        <v>35</v>
      </c>
      <c r="U388" s="211" t="s">
        <v>183</v>
      </c>
      <c r="V388" s="211" t="s">
        <v>282</v>
      </c>
      <c r="W388" s="211" t="s">
        <v>143</v>
      </c>
      <c r="X388" s="211" t="s">
        <v>10506</v>
      </c>
      <c r="Y388" s="211" t="s">
        <v>395</v>
      </c>
      <c r="Z388" s="211" t="s">
        <v>10498</v>
      </c>
      <c r="AA388" s="211">
        <v>6</v>
      </c>
      <c r="AB388" s="211" t="s">
        <v>299</v>
      </c>
      <c r="AC388" s="211">
        <v>26.21</v>
      </c>
      <c r="AD388" s="211" t="s">
        <v>273</v>
      </c>
      <c r="AE388" s="211" t="s">
        <v>10512</v>
      </c>
      <c r="AF388" s="211" t="s">
        <v>10364</v>
      </c>
      <c r="AG388" s="211" t="s">
        <v>273</v>
      </c>
      <c r="AH388" s="211" t="s">
        <v>273</v>
      </c>
      <c r="AI388" s="211" t="s">
        <v>273</v>
      </c>
      <c r="AJ388" s="211" t="s">
        <v>273</v>
      </c>
      <c r="AK388" s="211" t="s">
        <v>273</v>
      </c>
      <c r="AL388" s="211" t="s">
        <v>273</v>
      </c>
      <c r="AM388" s="211" t="s">
        <v>273</v>
      </c>
      <c r="AN388" s="211" t="s">
        <v>273</v>
      </c>
      <c r="AO388" s="211" t="s">
        <v>273</v>
      </c>
      <c r="AP388" s="211" t="s">
        <v>12055</v>
      </c>
      <c r="AQ388" s="211" t="s">
        <v>10385</v>
      </c>
      <c r="AR388" s="211" t="s">
        <v>55</v>
      </c>
      <c r="AS388" s="211" t="s">
        <v>10888</v>
      </c>
      <c r="AT388" s="211" t="s">
        <v>10390</v>
      </c>
      <c r="AU388" s="211" t="s">
        <v>10400</v>
      </c>
      <c r="AV388" s="211" t="s">
        <v>10390</v>
      </c>
      <c r="AW388" s="211" t="s">
        <v>4788</v>
      </c>
      <c r="AX388" s="211" t="s">
        <v>4788</v>
      </c>
      <c r="AY388" s="211" t="s">
        <v>4788</v>
      </c>
      <c r="AZ388" s="211" t="s">
        <v>10390</v>
      </c>
      <c r="BA388" s="211" t="s">
        <v>10408</v>
      </c>
      <c r="BB388" s="211" t="s">
        <v>10408</v>
      </c>
      <c r="BC388" s="211" t="s">
        <v>10411</v>
      </c>
      <c r="BD388" s="211" t="s">
        <v>10390</v>
      </c>
      <c r="BE388" s="211" t="s">
        <v>10387</v>
      </c>
      <c r="BF388" s="211" t="s">
        <v>282</v>
      </c>
      <c r="BG388" s="211" t="s">
        <v>10387</v>
      </c>
      <c r="BH388" s="211" t="s">
        <v>12056</v>
      </c>
      <c r="BI388" s="211" t="s">
        <v>10391</v>
      </c>
      <c r="BJ388" s="211" t="s">
        <v>12054</v>
      </c>
      <c r="BK388" s="211" t="s">
        <v>22</v>
      </c>
      <c r="BL388" s="211">
        <v>1</v>
      </c>
      <c r="BM388" s="211" t="s">
        <v>10391</v>
      </c>
      <c r="BN388" s="211" t="s">
        <v>426</v>
      </c>
      <c r="BO388" s="211"/>
      <c r="BP388" s="211"/>
      <c r="BQ388" s="211"/>
      <c r="BR388" s="211"/>
      <c r="BS388" s="211"/>
      <c r="BT388" s="211"/>
      <c r="BU388" s="211"/>
      <c r="BV388" s="211"/>
      <c r="BW388" s="211"/>
      <c r="BX388" s="211"/>
      <c r="BY388" s="211"/>
      <c r="BZ388" s="211"/>
      <c r="CA388" s="211"/>
      <c r="CB388" s="211"/>
      <c r="CC388" s="211"/>
      <c r="CD388" s="211"/>
      <c r="CE388" s="211"/>
      <c r="CF388" s="209"/>
      <c r="CG388" s="209"/>
      <c r="CH388" s="209"/>
      <c r="CI388" s="209"/>
      <c r="CJ388" s="209"/>
      <c r="CK388" s="209"/>
      <c r="CL388" s="209"/>
      <c r="CM388" s="209"/>
      <c r="CN388" s="209"/>
      <c r="CO388" s="209"/>
    </row>
    <row r="389" spans="1:93" s="211" customFormat="1" ht="15" hidden="1" customHeight="1" x14ac:dyDescent="0.25">
      <c r="A389" s="211" t="s">
        <v>4673</v>
      </c>
      <c r="B389" s="211" t="s">
        <v>5568</v>
      </c>
      <c r="C389" s="134" t="s">
        <v>17995</v>
      </c>
      <c r="D389" s="211" t="s">
        <v>443</v>
      </c>
      <c r="E389" s="211" t="s">
        <v>10933</v>
      </c>
      <c r="F389" s="211" t="s">
        <v>216</v>
      </c>
      <c r="G389" s="211" t="s">
        <v>216</v>
      </c>
      <c r="H389" s="211" t="s">
        <v>216</v>
      </c>
      <c r="I389" s="211" t="s">
        <v>282</v>
      </c>
      <c r="J389" s="211" t="s">
        <v>216</v>
      </c>
      <c r="K389" s="211" t="s">
        <v>282</v>
      </c>
      <c r="L389" s="211" t="s">
        <v>216</v>
      </c>
      <c r="M389" s="211" t="s">
        <v>282</v>
      </c>
      <c r="N389" s="211" t="s">
        <v>5328</v>
      </c>
      <c r="O389" s="211" t="s">
        <v>4798</v>
      </c>
      <c r="P389" s="211" t="s">
        <v>310</v>
      </c>
      <c r="Q389" s="211" t="s">
        <v>282</v>
      </c>
      <c r="R389" s="211" t="s">
        <v>282</v>
      </c>
      <c r="S389" s="211" t="s">
        <v>282</v>
      </c>
      <c r="T389" s="211">
        <v>29</v>
      </c>
      <c r="U389" s="211" t="s">
        <v>183</v>
      </c>
      <c r="V389" s="211" t="s">
        <v>9</v>
      </c>
      <c r="W389" s="211" t="s">
        <v>143</v>
      </c>
      <c r="X389" s="211" t="s">
        <v>25</v>
      </c>
      <c r="Y389" s="211" t="s">
        <v>395</v>
      </c>
      <c r="Z389" s="211" t="s">
        <v>10498</v>
      </c>
      <c r="AA389" s="211">
        <v>7</v>
      </c>
      <c r="AB389" s="211" t="s">
        <v>299</v>
      </c>
      <c r="AC389" s="211">
        <v>13.43</v>
      </c>
      <c r="AD389" s="211" t="s">
        <v>273</v>
      </c>
      <c r="AE389" s="211" t="s">
        <v>10499</v>
      </c>
      <c r="AF389" s="211" t="s">
        <v>10365</v>
      </c>
      <c r="AG389" s="211" t="s">
        <v>273</v>
      </c>
      <c r="AH389" s="211" t="s">
        <v>273</v>
      </c>
      <c r="AI389" s="211" t="s">
        <v>273</v>
      </c>
      <c r="AJ389" s="211" t="s">
        <v>273</v>
      </c>
      <c r="AK389" s="211" t="s">
        <v>11823</v>
      </c>
      <c r="AL389" s="211">
        <v>86</v>
      </c>
      <c r="AM389" s="211" t="s">
        <v>273</v>
      </c>
      <c r="AN389" s="211" t="s">
        <v>273</v>
      </c>
      <c r="AO389" s="211" t="s">
        <v>273</v>
      </c>
      <c r="AP389" s="211" t="s">
        <v>11818</v>
      </c>
      <c r="AQ389" s="211" t="s">
        <v>10385</v>
      </c>
      <c r="AR389" s="211" t="s">
        <v>22</v>
      </c>
      <c r="AS389" s="211" t="s">
        <v>11822</v>
      </c>
      <c r="AT389" s="211" t="s">
        <v>10390</v>
      </c>
      <c r="AU389" s="211" t="s">
        <v>10400</v>
      </c>
      <c r="AV389" s="211" t="s">
        <v>10390</v>
      </c>
      <c r="AW389" s="211" t="s">
        <v>10391</v>
      </c>
      <c r="AX389" s="211" t="s">
        <v>10391</v>
      </c>
      <c r="AY389" s="211" t="s">
        <v>10391</v>
      </c>
      <c r="AZ389" s="211" t="s">
        <v>4788</v>
      </c>
      <c r="BA389" s="211" t="s">
        <v>10387</v>
      </c>
      <c r="BB389" s="211" t="s">
        <v>22</v>
      </c>
      <c r="BC389" s="211" t="s">
        <v>10411</v>
      </c>
      <c r="BD389" s="211" t="s">
        <v>10391</v>
      </c>
      <c r="BE389" s="211" t="s">
        <v>10387</v>
      </c>
      <c r="BF389" s="211" t="s">
        <v>282</v>
      </c>
      <c r="BG389" s="211" t="s">
        <v>10387</v>
      </c>
      <c r="BH389" s="211" t="s">
        <v>11817</v>
      </c>
      <c r="BI389" s="211" t="s">
        <v>10391</v>
      </c>
      <c r="BJ389" s="211" t="s">
        <v>11825</v>
      </c>
      <c r="BK389" s="211" t="s">
        <v>10387</v>
      </c>
      <c r="BL389" s="211" t="s">
        <v>282</v>
      </c>
      <c r="BM389" s="211" t="s">
        <v>4788</v>
      </c>
      <c r="BN389" s="211" t="s">
        <v>4674</v>
      </c>
    </row>
    <row r="390" spans="1:93" s="211" customFormat="1" ht="15" customHeight="1" x14ac:dyDescent="0.25">
      <c r="A390" s="211" t="s">
        <v>7550</v>
      </c>
      <c r="B390" s="211" t="s">
        <v>282</v>
      </c>
      <c r="C390" s="134" t="s">
        <v>15069</v>
      </c>
      <c r="D390" s="211" t="s">
        <v>8944</v>
      </c>
      <c r="E390" s="211" t="s">
        <v>10933</v>
      </c>
      <c r="F390" s="211" t="s">
        <v>5328</v>
      </c>
      <c r="G390" s="211" t="s">
        <v>216</v>
      </c>
      <c r="H390" s="211" t="s">
        <v>216</v>
      </c>
      <c r="I390" s="211" t="s">
        <v>282</v>
      </c>
      <c r="J390" s="211" t="s">
        <v>216</v>
      </c>
      <c r="K390" s="211" t="s">
        <v>282</v>
      </c>
      <c r="L390" s="211" t="s">
        <v>216</v>
      </c>
      <c r="M390" s="211" t="s">
        <v>282</v>
      </c>
      <c r="N390" s="211" t="s">
        <v>5328</v>
      </c>
      <c r="O390" s="211" t="s">
        <v>256</v>
      </c>
      <c r="P390" s="211" t="s">
        <v>790</v>
      </c>
      <c r="Q390" s="211" t="s">
        <v>282</v>
      </c>
      <c r="R390" s="211" t="s">
        <v>282</v>
      </c>
      <c r="S390" s="211" t="s">
        <v>282</v>
      </c>
      <c r="T390" s="211">
        <v>522</v>
      </c>
      <c r="U390" s="211" t="s">
        <v>183</v>
      </c>
      <c r="V390" s="211" t="s">
        <v>282</v>
      </c>
      <c r="W390" s="211" t="s">
        <v>143</v>
      </c>
      <c r="X390" s="211" t="s">
        <v>273</v>
      </c>
      <c r="Y390" s="211" t="s">
        <v>273</v>
      </c>
      <c r="Z390" s="211" t="s">
        <v>10498</v>
      </c>
      <c r="AA390" s="211">
        <v>8</v>
      </c>
      <c r="AB390" s="211" t="s">
        <v>299</v>
      </c>
      <c r="AC390" s="211">
        <v>22.9</v>
      </c>
      <c r="AD390" s="211" t="s">
        <v>273</v>
      </c>
      <c r="AE390" s="211" t="s">
        <v>10512</v>
      </c>
      <c r="AF390" s="211" t="s">
        <v>10364</v>
      </c>
      <c r="AG390" s="211" t="s">
        <v>273</v>
      </c>
      <c r="AH390" s="211" t="s">
        <v>273</v>
      </c>
      <c r="AI390" s="211" t="s">
        <v>273</v>
      </c>
      <c r="AJ390" s="211" t="s">
        <v>273</v>
      </c>
      <c r="AK390" s="211" t="s">
        <v>15070</v>
      </c>
      <c r="AL390" s="211">
        <v>69</v>
      </c>
      <c r="AM390" s="211" t="s">
        <v>273</v>
      </c>
      <c r="AN390" s="211" t="s">
        <v>273</v>
      </c>
      <c r="AO390" s="211" t="s">
        <v>273</v>
      </c>
      <c r="AP390" s="211" t="s">
        <v>13457</v>
      </c>
      <c r="AQ390" s="211" t="s">
        <v>10385</v>
      </c>
      <c r="AR390" s="211" t="s">
        <v>55</v>
      </c>
      <c r="AS390" s="211" t="s">
        <v>13459</v>
      </c>
      <c r="AT390" s="211" t="s">
        <v>10390</v>
      </c>
      <c r="AU390" s="211" t="s">
        <v>10400</v>
      </c>
      <c r="AV390" s="211" t="s">
        <v>10390</v>
      </c>
      <c r="AW390" s="211" t="s">
        <v>4788</v>
      </c>
      <c r="AX390" s="211" t="s">
        <v>4788</v>
      </c>
      <c r="AY390" s="211" t="s">
        <v>4788</v>
      </c>
      <c r="AZ390" s="211" t="s">
        <v>10390</v>
      </c>
      <c r="BA390" s="211" t="s">
        <v>10387</v>
      </c>
      <c r="BB390" s="211" t="s">
        <v>10387</v>
      </c>
      <c r="BC390" s="211" t="s">
        <v>10412</v>
      </c>
      <c r="BD390" s="211" t="s">
        <v>4788</v>
      </c>
      <c r="BE390" s="211" t="s">
        <v>10387</v>
      </c>
      <c r="BF390" s="211" t="s">
        <v>282</v>
      </c>
      <c r="BG390" s="211" t="s">
        <v>22</v>
      </c>
      <c r="BH390" s="211" t="s">
        <v>13459</v>
      </c>
      <c r="BI390" s="211" t="s">
        <v>4788</v>
      </c>
      <c r="BJ390" s="211" t="s">
        <v>12885</v>
      </c>
      <c r="BK390" s="211" t="s">
        <v>10387</v>
      </c>
      <c r="BL390" s="211" t="s">
        <v>282</v>
      </c>
      <c r="BM390" s="211" t="s">
        <v>10391</v>
      </c>
      <c r="BN390" s="481" t="s">
        <v>7551</v>
      </c>
    </row>
    <row r="391" spans="1:93" s="211" customFormat="1" ht="15" customHeight="1" x14ac:dyDescent="0.25">
      <c r="A391" s="211" t="s">
        <v>7552</v>
      </c>
      <c r="B391" s="211" t="s">
        <v>282</v>
      </c>
      <c r="C391" s="134" t="s">
        <v>15069</v>
      </c>
      <c r="D391" s="211" t="s">
        <v>8944</v>
      </c>
      <c r="E391" s="211" t="s">
        <v>10933</v>
      </c>
      <c r="F391" s="211" t="s">
        <v>5328</v>
      </c>
      <c r="G391" s="211" t="s">
        <v>216</v>
      </c>
      <c r="H391" s="211" t="s">
        <v>216</v>
      </c>
      <c r="I391" s="211" t="s">
        <v>282</v>
      </c>
      <c r="J391" s="211" t="s">
        <v>216</v>
      </c>
      <c r="K391" s="211" t="s">
        <v>282</v>
      </c>
      <c r="L391" s="211" t="s">
        <v>216</v>
      </c>
      <c r="M391" s="211" t="s">
        <v>282</v>
      </c>
      <c r="N391" s="211" t="s">
        <v>5328</v>
      </c>
      <c r="O391" s="211" t="s">
        <v>256</v>
      </c>
      <c r="P391" s="211" t="s">
        <v>790</v>
      </c>
      <c r="Q391" s="211" t="s">
        <v>282</v>
      </c>
      <c r="R391" s="211" t="s">
        <v>282</v>
      </c>
      <c r="S391" s="211" t="s">
        <v>282</v>
      </c>
      <c r="T391" s="211">
        <v>516</v>
      </c>
      <c r="U391" s="211" t="s">
        <v>183</v>
      </c>
      <c r="V391" s="211" t="s">
        <v>282</v>
      </c>
      <c r="W391" s="211" t="s">
        <v>143</v>
      </c>
      <c r="X391" s="211" t="s">
        <v>273</v>
      </c>
      <c r="Y391" s="211" t="s">
        <v>273</v>
      </c>
      <c r="Z391" s="211" t="s">
        <v>10498</v>
      </c>
      <c r="AA391" s="211">
        <v>8</v>
      </c>
      <c r="AB391" s="211" t="s">
        <v>299</v>
      </c>
      <c r="AC391" s="211">
        <v>23.8</v>
      </c>
      <c r="AD391" s="211" t="s">
        <v>273</v>
      </c>
      <c r="AE391" s="211" t="s">
        <v>10512</v>
      </c>
      <c r="AF391" s="211" t="s">
        <v>10364</v>
      </c>
      <c r="AG391" s="211" t="s">
        <v>273</v>
      </c>
      <c r="AH391" s="211" t="s">
        <v>273</v>
      </c>
      <c r="AI391" s="211" t="s">
        <v>273</v>
      </c>
      <c r="AJ391" s="211" t="s">
        <v>273</v>
      </c>
      <c r="AK391" s="211" t="s">
        <v>15072</v>
      </c>
      <c r="AL391" s="211">
        <v>77</v>
      </c>
      <c r="AM391" s="211" t="s">
        <v>273</v>
      </c>
      <c r="AN391" s="211" t="s">
        <v>273</v>
      </c>
      <c r="AO391" s="211" t="s">
        <v>273</v>
      </c>
      <c r="AP391" s="211" t="s">
        <v>13457</v>
      </c>
      <c r="AQ391" s="211" t="s">
        <v>10385</v>
      </c>
      <c r="AR391" s="211" t="s">
        <v>55</v>
      </c>
      <c r="AS391" s="211" t="s">
        <v>13459</v>
      </c>
      <c r="AT391" s="211" t="s">
        <v>10390</v>
      </c>
      <c r="AU391" s="211" t="s">
        <v>10400</v>
      </c>
      <c r="AV391" s="211" t="s">
        <v>10390</v>
      </c>
      <c r="AW391" s="211" t="s">
        <v>4788</v>
      </c>
      <c r="AX391" s="211" t="s">
        <v>4788</v>
      </c>
      <c r="AY391" s="211" t="s">
        <v>4788</v>
      </c>
      <c r="AZ391" s="211" t="s">
        <v>10390</v>
      </c>
      <c r="BA391" s="211" t="s">
        <v>22</v>
      </c>
      <c r="BB391" s="211" t="s">
        <v>10387</v>
      </c>
      <c r="BC391" s="211" t="s">
        <v>10412</v>
      </c>
      <c r="BD391" s="211" t="s">
        <v>4788</v>
      </c>
      <c r="BE391" s="211" t="s">
        <v>10387</v>
      </c>
      <c r="BF391" s="211" t="s">
        <v>282</v>
      </c>
      <c r="BG391" s="211" t="s">
        <v>22</v>
      </c>
      <c r="BH391" s="211" t="s">
        <v>13459</v>
      </c>
      <c r="BI391" s="211" t="s">
        <v>4788</v>
      </c>
      <c r="BJ391" s="211" t="s">
        <v>12885</v>
      </c>
      <c r="BK391" s="211" t="s">
        <v>10387</v>
      </c>
      <c r="BL391" s="211" t="s">
        <v>282</v>
      </c>
      <c r="BM391" s="211" t="s">
        <v>10391</v>
      </c>
      <c r="BN391" s="481" t="s">
        <v>7551</v>
      </c>
    </row>
    <row r="392" spans="1:93" s="211" customFormat="1" ht="15" customHeight="1" x14ac:dyDescent="0.25">
      <c r="A392" s="211" t="s">
        <v>11044</v>
      </c>
      <c r="B392" s="211" t="s">
        <v>4440</v>
      </c>
      <c r="C392" s="211" t="s">
        <v>17525</v>
      </c>
      <c r="D392" s="211" t="s">
        <v>1357</v>
      </c>
      <c r="E392" s="211" t="s">
        <v>10933</v>
      </c>
      <c r="F392" s="211" t="s">
        <v>5328</v>
      </c>
      <c r="G392" s="211" t="s">
        <v>216</v>
      </c>
      <c r="H392" s="211" t="s">
        <v>216</v>
      </c>
      <c r="I392" s="211" t="s">
        <v>282</v>
      </c>
      <c r="J392" s="211" t="s">
        <v>216</v>
      </c>
      <c r="K392" s="211" t="s">
        <v>282</v>
      </c>
      <c r="L392" s="211" t="s">
        <v>216</v>
      </c>
      <c r="M392" s="211" t="s">
        <v>282</v>
      </c>
      <c r="N392" s="211" t="s">
        <v>5328</v>
      </c>
      <c r="O392" s="211" t="s">
        <v>246</v>
      </c>
      <c r="P392" s="211" t="s">
        <v>790</v>
      </c>
      <c r="Q392" s="211" t="s">
        <v>282</v>
      </c>
      <c r="R392" s="211" t="s">
        <v>282</v>
      </c>
      <c r="S392" s="211" t="s">
        <v>282</v>
      </c>
      <c r="T392" s="211">
        <v>89</v>
      </c>
      <c r="U392" s="211" t="s">
        <v>183</v>
      </c>
      <c r="V392" s="211" t="s">
        <v>282</v>
      </c>
      <c r="W392" s="211" t="s">
        <v>13592</v>
      </c>
      <c r="X392" s="211" t="s">
        <v>10506</v>
      </c>
      <c r="Y392" s="211" t="s">
        <v>395</v>
      </c>
      <c r="Z392" s="211" t="s">
        <v>10498</v>
      </c>
      <c r="AA392" s="211">
        <v>6</v>
      </c>
      <c r="AB392" s="211" t="s">
        <v>299</v>
      </c>
      <c r="AC392" s="211">
        <v>20.65</v>
      </c>
      <c r="AD392" s="211">
        <v>2.98</v>
      </c>
      <c r="AE392" s="211" t="s">
        <v>10512</v>
      </c>
      <c r="AF392" s="211" t="s">
        <v>10364</v>
      </c>
      <c r="AG392" s="211" t="s">
        <v>273</v>
      </c>
      <c r="AH392" s="211" t="s">
        <v>273</v>
      </c>
      <c r="AI392" s="211" t="s">
        <v>273</v>
      </c>
      <c r="AJ392" s="211" t="s">
        <v>273</v>
      </c>
      <c r="AK392" s="211" t="s">
        <v>17602</v>
      </c>
      <c r="AL392" s="211">
        <v>100</v>
      </c>
      <c r="AM392" s="211">
        <v>100</v>
      </c>
      <c r="AN392" s="211">
        <v>37</v>
      </c>
      <c r="AO392" s="211">
        <v>78</v>
      </c>
      <c r="AP392" s="211" t="s">
        <v>17597</v>
      </c>
      <c r="AQ392" s="211" t="s">
        <v>10376</v>
      </c>
      <c r="AR392" s="211" t="s">
        <v>22</v>
      </c>
      <c r="AS392" s="211" t="s">
        <v>11423</v>
      </c>
      <c r="AT392" s="211" t="s">
        <v>4788</v>
      </c>
      <c r="AU392" s="211" t="s">
        <v>10394</v>
      </c>
      <c r="AV392" s="211" t="s">
        <v>4788</v>
      </c>
      <c r="AW392" s="211" t="s">
        <v>4788</v>
      </c>
      <c r="AX392" s="211" t="s">
        <v>4788</v>
      </c>
      <c r="AY392" s="211" t="s">
        <v>4788</v>
      </c>
      <c r="AZ392" s="211" t="s">
        <v>4788</v>
      </c>
      <c r="BA392" s="211" t="s">
        <v>10387</v>
      </c>
      <c r="BB392" s="211" t="s">
        <v>10387</v>
      </c>
      <c r="BC392" s="211" t="s">
        <v>248</v>
      </c>
      <c r="BD392" s="211" t="s">
        <v>4788</v>
      </c>
      <c r="BE392" s="211" t="s">
        <v>22</v>
      </c>
      <c r="BF392" s="211" t="s">
        <v>4789</v>
      </c>
      <c r="BG392" s="211" t="s">
        <v>10387</v>
      </c>
      <c r="BH392" s="211" t="s">
        <v>12016</v>
      </c>
      <c r="BI392" s="211" t="s">
        <v>10391</v>
      </c>
      <c r="BJ392" s="211" t="s">
        <v>17595</v>
      </c>
      <c r="BK392" s="211" t="s">
        <v>10387</v>
      </c>
      <c r="BL392" s="211" t="s">
        <v>282</v>
      </c>
      <c r="BM392" s="211" t="s">
        <v>4788</v>
      </c>
      <c r="BN392" s="161" t="s">
        <v>11045</v>
      </c>
    </row>
    <row r="393" spans="1:93" ht="15" customHeight="1" x14ac:dyDescent="0.25">
      <c r="A393" s="143" t="s">
        <v>7553</v>
      </c>
      <c r="B393" s="143" t="s">
        <v>282</v>
      </c>
      <c r="C393" s="143" t="s">
        <v>15078</v>
      </c>
      <c r="D393" s="68" t="s">
        <v>8944</v>
      </c>
      <c r="E393" s="211" t="s">
        <v>10933</v>
      </c>
      <c r="F393" s="143" t="s">
        <v>5328</v>
      </c>
      <c r="G393" s="143" t="s">
        <v>5328</v>
      </c>
      <c r="H393" s="143" t="s">
        <v>216</v>
      </c>
      <c r="I393" s="143" t="s">
        <v>282</v>
      </c>
      <c r="J393" s="143" t="s">
        <v>216</v>
      </c>
      <c r="K393" s="143" t="s">
        <v>282</v>
      </c>
      <c r="L393" s="143" t="s">
        <v>5328</v>
      </c>
      <c r="M393" s="143" t="s">
        <v>5805</v>
      </c>
      <c r="N393" s="143" t="s">
        <v>5328</v>
      </c>
      <c r="O393" s="68" t="s">
        <v>272</v>
      </c>
      <c r="P393" s="68" t="s">
        <v>790</v>
      </c>
      <c r="Q393" s="149" t="s">
        <v>282</v>
      </c>
      <c r="R393" s="211" t="s">
        <v>282</v>
      </c>
      <c r="S393" s="211" t="s">
        <v>282</v>
      </c>
      <c r="T393" s="211">
        <v>305</v>
      </c>
      <c r="U393" s="211" t="s">
        <v>183</v>
      </c>
      <c r="V393" s="211" t="s">
        <v>282</v>
      </c>
      <c r="W393" s="211" t="s">
        <v>143</v>
      </c>
      <c r="X393" s="211" t="s">
        <v>273</v>
      </c>
      <c r="Y393" s="211" t="s">
        <v>273</v>
      </c>
      <c r="Z393" s="211" t="s">
        <v>10498</v>
      </c>
      <c r="AA393" s="211">
        <v>8</v>
      </c>
      <c r="AB393" s="211" t="s">
        <v>299</v>
      </c>
      <c r="AC393" s="211">
        <v>29.1</v>
      </c>
      <c r="AD393" s="211">
        <v>5.63</v>
      </c>
      <c r="AE393" s="211" t="s">
        <v>10512</v>
      </c>
      <c r="AF393" s="211" t="s">
        <v>10364</v>
      </c>
      <c r="AG393" s="211" t="s">
        <v>15077</v>
      </c>
      <c r="AH393" s="211" t="s">
        <v>273</v>
      </c>
      <c r="AI393" s="211" t="s">
        <v>273</v>
      </c>
      <c r="AJ393" s="211" t="s">
        <v>273</v>
      </c>
      <c r="AK393" s="211" t="s">
        <v>15076</v>
      </c>
      <c r="AL393" s="211">
        <v>60</v>
      </c>
      <c r="AM393" s="211">
        <v>24</v>
      </c>
      <c r="AN393" s="211" t="s">
        <v>273</v>
      </c>
      <c r="AO393" s="211" t="s">
        <v>273</v>
      </c>
      <c r="AP393" s="211" t="s">
        <v>15074</v>
      </c>
      <c r="AQ393" s="211" t="s">
        <v>10385</v>
      </c>
      <c r="AR393" s="211" t="s">
        <v>22</v>
      </c>
      <c r="AS393" s="211" t="s">
        <v>15075</v>
      </c>
      <c r="AT393" s="211" t="s">
        <v>10390</v>
      </c>
      <c r="AU393" s="211" t="s">
        <v>10394</v>
      </c>
      <c r="AV393" s="211" t="s">
        <v>4788</v>
      </c>
      <c r="AW393" s="211" t="s">
        <v>4788</v>
      </c>
      <c r="AX393" s="211" t="s">
        <v>4788</v>
      </c>
      <c r="AY393" s="211" t="s">
        <v>4788</v>
      </c>
      <c r="AZ393" s="211" t="s">
        <v>10390</v>
      </c>
      <c r="BA393" s="211" t="s">
        <v>22</v>
      </c>
      <c r="BB393" s="211" t="s">
        <v>10387</v>
      </c>
      <c r="BC393" s="211" t="s">
        <v>10412</v>
      </c>
      <c r="BD393" s="211" t="s">
        <v>4788</v>
      </c>
      <c r="BE393" s="211" t="s">
        <v>10387</v>
      </c>
      <c r="BF393" s="211" t="s">
        <v>282</v>
      </c>
      <c r="BG393" s="211" t="s">
        <v>10387</v>
      </c>
      <c r="BH393" s="211" t="s">
        <v>15082</v>
      </c>
      <c r="BI393" s="211" t="s">
        <v>10391</v>
      </c>
      <c r="BJ393" s="211" t="s">
        <v>15081</v>
      </c>
      <c r="BK393" s="211" t="s">
        <v>10387</v>
      </c>
      <c r="BL393" s="211" t="s">
        <v>282</v>
      </c>
      <c r="BM393" s="211" t="s">
        <v>10391</v>
      </c>
      <c r="BN393" s="68" t="s">
        <v>7554</v>
      </c>
      <c r="BO393" s="68"/>
      <c r="BP393" s="211"/>
      <c r="BQ393" s="211"/>
      <c r="BR393" s="211"/>
      <c r="BS393" s="211"/>
      <c r="BT393" s="211"/>
      <c r="BU393" s="211"/>
      <c r="BV393" s="211"/>
      <c r="BW393" s="211"/>
      <c r="BX393" s="211"/>
      <c r="BY393" s="211"/>
      <c r="BZ393" s="211"/>
      <c r="CA393" s="211"/>
      <c r="CB393" s="211"/>
      <c r="CC393" s="211"/>
      <c r="CD393" s="211"/>
      <c r="CE393" s="211"/>
      <c r="CF393" s="211"/>
      <c r="CG393" s="211"/>
      <c r="CH393" s="211"/>
      <c r="CI393" s="211"/>
      <c r="CJ393" s="211"/>
      <c r="CK393" s="211"/>
      <c r="CL393" s="211"/>
      <c r="CM393" s="211"/>
      <c r="CN393" s="211"/>
      <c r="CO393" s="211"/>
    </row>
    <row r="394" spans="1:93" ht="15" customHeight="1" x14ac:dyDescent="0.25">
      <c r="A394" s="143" t="s">
        <v>7555</v>
      </c>
      <c r="B394" s="143" t="s">
        <v>282</v>
      </c>
      <c r="C394" s="143" t="s">
        <v>15088</v>
      </c>
      <c r="D394" s="68" t="s">
        <v>8944</v>
      </c>
      <c r="E394" s="211" t="s">
        <v>12994</v>
      </c>
      <c r="F394" s="143" t="s">
        <v>5328</v>
      </c>
      <c r="G394" s="143" t="s">
        <v>216</v>
      </c>
      <c r="H394" s="143" t="s">
        <v>216</v>
      </c>
      <c r="I394" s="143" t="s">
        <v>282</v>
      </c>
      <c r="J394" s="143" t="s">
        <v>216</v>
      </c>
      <c r="K394" s="143" t="s">
        <v>282</v>
      </c>
      <c r="L394" s="143" t="s">
        <v>216</v>
      </c>
      <c r="M394" s="143" t="s">
        <v>282</v>
      </c>
      <c r="N394" s="143" t="s">
        <v>5328</v>
      </c>
      <c r="O394" s="68" t="s">
        <v>272</v>
      </c>
      <c r="P394" s="211" t="s">
        <v>790</v>
      </c>
      <c r="Q394" s="149" t="s">
        <v>282</v>
      </c>
      <c r="R394" s="211" t="s">
        <v>282</v>
      </c>
      <c r="S394" s="211" t="s">
        <v>282</v>
      </c>
      <c r="T394" s="211">
        <v>313</v>
      </c>
      <c r="U394" s="211" t="s">
        <v>183</v>
      </c>
      <c r="V394" s="211" t="s">
        <v>15084</v>
      </c>
      <c r="W394" s="211" t="s">
        <v>143</v>
      </c>
      <c r="X394" s="211" t="s">
        <v>273</v>
      </c>
      <c r="Y394" s="211" t="s">
        <v>273</v>
      </c>
      <c r="Z394" s="211" t="s">
        <v>10498</v>
      </c>
      <c r="AA394" s="211">
        <v>8</v>
      </c>
      <c r="AB394" s="211" t="s">
        <v>194</v>
      </c>
      <c r="AC394" s="211">
        <v>32.229999999999997</v>
      </c>
      <c r="AD394" s="211">
        <v>4.33</v>
      </c>
      <c r="AE394" s="211" t="s">
        <v>10512</v>
      </c>
      <c r="AF394" s="211" t="s">
        <v>10364</v>
      </c>
      <c r="AG394" s="211" t="s">
        <v>273</v>
      </c>
      <c r="AH394" s="211" t="s">
        <v>273</v>
      </c>
      <c r="AI394" s="211" t="s">
        <v>273</v>
      </c>
      <c r="AJ394" s="211" t="s">
        <v>15086</v>
      </c>
      <c r="AK394" s="211" t="s">
        <v>15085</v>
      </c>
      <c r="AL394" s="211">
        <v>75</v>
      </c>
      <c r="AM394" s="211">
        <v>23</v>
      </c>
      <c r="AN394" s="211" t="s">
        <v>273</v>
      </c>
      <c r="AO394" s="211" t="s">
        <v>273</v>
      </c>
      <c r="AP394" s="211" t="s">
        <v>15083</v>
      </c>
      <c r="AQ394" s="211" t="s">
        <v>10382</v>
      </c>
      <c r="AR394" s="211" t="s">
        <v>22</v>
      </c>
      <c r="AS394" s="211" t="s">
        <v>11423</v>
      </c>
      <c r="AT394" s="211" t="s">
        <v>4788</v>
      </c>
      <c r="AU394" s="211" t="s">
        <v>10394</v>
      </c>
      <c r="AV394" s="211" t="s">
        <v>4788</v>
      </c>
      <c r="AW394" s="211" t="s">
        <v>4788</v>
      </c>
      <c r="AX394" s="211" t="s">
        <v>4788</v>
      </c>
      <c r="AY394" s="211" t="s">
        <v>4788</v>
      </c>
      <c r="AZ394" s="211" t="s">
        <v>10390</v>
      </c>
      <c r="BA394" s="211" t="s">
        <v>22</v>
      </c>
      <c r="BB394" s="211" t="s">
        <v>10387</v>
      </c>
      <c r="BC394" s="211" t="s">
        <v>10411</v>
      </c>
      <c r="BD394" s="299" t="s">
        <v>10390</v>
      </c>
      <c r="BE394" s="211" t="s">
        <v>10387</v>
      </c>
      <c r="BF394" s="211" t="s">
        <v>282</v>
      </c>
      <c r="BG394" s="211" t="s">
        <v>10387</v>
      </c>
      <c r="BH394" s="211" t="s">
        <v>15089</v>
      </c>
      <c r="BI394" s="211" t="s">
        <v>10391</v>
      </c>
      <c r="BJ394" s="211" t="s">
        <v>15090</v>
      </c>
      <c r="BK394" s="211" t="s">
        <v>10387</v>
      </c>
      <c r="BL394" s="211" t="s">
        <v>282</v>
      </c>
      <c r="BM394" s="211" t="s">
        <v>10391</v>
      </c>
      <c r="BN394" s="68" t="s">
        <v>7556</v>
      </c>
      <c r="BO394" s="68"/>
      <c r="BP394" s="211"/>
      <c r="BQ394" s="211"/>
      <c r="BR394" s="211"/>
      <c r="BS394" s="211"/>
      <c r="BT394" s="211"/>
      <c r="BU394" s="211"/>
      <c r="BV394" s="211"/>
      <c r="BW394" s="211"/>
      <c r="BX394" s="211"/>
      <c r="BY394" s="211"/>
      <c r="BZ394" s="211"/>
      <c r="CA394" s="211"/>
      <c r="CB394" s="211"/>
      <c r="CC394" s="211"/>
      <c r="CD394" s="211"/>
      <c r="CE394" s="211"/>
      <c r="CF394" s="211"/>
      <c r="CG394" s="211"/>
      <c r="CH394" s="211"/>
      <c r="CI394" s="211"/>
      <c r="CJ394" s="211"/>
      <c r="CK394" s="211"/>
      <c r="CL394" s="211"/>
      <c r="CM394" s="211"/>
      <c r="CN394" s="211"/>
      <c r="CO394" s="211"/>
    </row>
    <row r="395" spans="1:93" s="132" customFormat="1" ht="15" customHeight="1" x14ac:dyDescent="0.25">
      <c r="A395" s="132" t="s">
        <v>914</v>
      </c>
      <c r="B395" s="132" t="s">
        <v>282</v>
      </c>
      <c r="C395" s="132" t="s">
        <v>11843</v>
      </c>
      <c r="D395" s="132" t="s">
        <v>755</v>
      </c>
      <c r="E395" s="211" t="s">
        <v>10933</v>
      </c>
      <c r="F395" s="211" t="s">
        <v>216</v>
      </c>
      <c r="G395" s="160" t="s">
        <v>5328</v>
      </c>
      <c r="H395" s="160" t="s">
        <v>5328</v>
      </c>
      <c r="I395" s="160">
        <v>6</v>
      </c>
      <c r="J395" s="160" t="s">
        <v>216</v>
      </c>
      <c r="K395" s="160" t="s">
        <v>282</v>
      </c>
      <c r="L395" s="160" t="s">
        <v>216</v>
      </c>
      <c r="M395" s="160" t="s">
        <v>282</v>
      </c>
      <c r="N395" s="211" t="s">
        <v>5328</v>
      </c>
      <c r="O395" s="132" t="s">
        <v>866</v>
      </c>
      <c r="P395" s="211" t="s">
        <v>11828</v>
      </c>
      <c r="Q395" s="132" t="s">
        <v>282</v>
      </c>
      <c r="R395" s="209" t="s">
        <v>282</v>
      </c>
      <c r="S395" s="209" t="s">
        <v>282</v>
      </c>
      <c r="T395" s="209">
        <v>41</v>
      </c>
      <c r="U395" s="209" t="s">
        <v>183</v>
      </c>
      <c r="V395" s="209" t="s">
        <v>282</v>
      </c>
      <c r="W395" s="209" t="s">
        <v>10556</v>
      </c>
      <c r="X395" s="209" t="s">
        <v>10506</v>
      </c>
      <c r="Y395" s="209" t="s">
        <v>395</v>
      </c>
      <c r="Z395" s="209" t="s">
        <v>10498</v>
      </c>
      <c r="AA395" s="209">
        <v>26</v>
      </c>
      <c r="AB395" s="209" t="s">
        <v>299</v>
      </c>
      <c r="AC395" s="209">
        <v>20.2</v>
      </c>
      <c r="AD395" s="209">
        <v>2.72</v>
      </c>
      <c r="AE395" s="209" t="s">
        <v>10512</v>
      </c>
      <c r="AF395" s="209" t="s">
        <v>10364</v>
      </c>
      <c r="AG395" s="209" t="s">
        <v>273</v>
      </c>
      <c r="AH395" s="209" t="s">
        <v>273</v>
      </c>
      <c r="AI395" s="209" t="s">
        <v>273</v>
      </c>
      <c r="AJ395" s="209" t="s">
        <v>273</v>
      </c>
      <c r="AK395" s="209" t="s">
        <v>11838</v>
      </c>
      <c r="AL395" s="209">
        <v>66</v>
      </c>
      <c r="AM395" s="209" t="s">
        <v>273</v>
      </c>
      <c r="AN395" s="209" t="s">
        <v>273</v>
      </c>
      <c r="AO395" s="209">
        <v>37</v>
      </c>
      <c r="AP395" s="209" t="s">
        <v>11827</v>
      </c>
      <c r="AQ395" s="209" t="s">
        <v>10377</v>
      </c>
      <c r="AR395" s="209" t="s">
        <v>22</v>
      </c>
      <c r="AS395" s="209" t="s">
        <v>11839</v>
      </c>
      <c r="AT395" s="209" t="s">
        <v>4788</v>
      </c>
      <c r="AU395" s="209" t="s">
        <v>10400</v>
      </c>
      <c r="AV395" s="209" t="s">
        <v>10390</v>
      </c>
      <c r="AW395" s="209" t="s">
        <v>10391</v>
      </c>
      <c r="AX395" s="209" t="s">
        <v>10391</v>
      </c>
      <c r="AY395" s="209" t="s">
        <v>10391</v>
      </c>
      <c r="AZ395" s="209" t="s">
        <v>4788</v>
      </c>
      <c r="BA395" s="209" t="s">
        <v>22</v>
      </c>
      <c r="BB395" s="209" t="s">
        <v>10387</v>
      </c>
      <c r="BC395" s="209" t="s">
        <v>10411</v>
      </c>
      <c r="BD395" s="299" t="s">
        <v>10390</v>
      </c>
      <c r="BE395" s="209" t="s">
        <v>10387</v>
      </c>
      <c r="BF395" s="209" t="s">
        <v>282</v>
      </c>
      <c r="BG395" s="209" t="s">
        <v>22</v>
      </c>
      <c r="BH395" s="209" t="s">
        <v>282</v>
      </c>
      <c r="BI395" s="209" t="s">
        <v>10390</v>
      </c>
      <c r="BJ395" s="209" t="s">
        <v>273</v>
      </c>
      <c r="BK395" s="209" t="s">
        <v>10387</v>
      </c>
      <c r="BL395" s="209" t="s">
        <v>282</v>
      </c>
      <c r="BM395" s="209" t="s">
        <v>10390</v>
      </c>
      <c r="BN395" s="132" t="s">
        <v>915</v>
      </c>
      <c r="BP395" s="209"/>
      <c r="BQ395" s="209"/>
      <c r="BR395" s="209"/>
      <c r="BS395" s="209"/>
      <c r="BT395" s="209"/>
      <c r="BU395" s="209"/>
      <c r="BV395" s="209"/>
      <c r="BW395" s="209"/>
      <c r="BX395" s="209"/>
      <c r="BY395" s="209"/>
      <c r="BZ395" s="209"/>
      <c r="CA395" s="209"/>
      <c r="CB395" s="209"/>
      <c r="CC395" s="209"/>
      <c r="CD395" s="209"/>
      <c r="CE395" s="209"/>
      <c r="CF395" s="209"/>
      <c r="CG395" s="209"/>
      <c r="CH395" s="209"/>
      <c r="CI395" s="209"/>
      <c r="CJ395" s="209"/>
      <c r="CK395" s="209"/>
      <c r="CL395" s="209"/>
      <c r="CM395" s="209"/>
      <c r="CN395" s="209"/>
      <c r="CO395" s="209"/>
    </row>
    <row r="396" spans="1:93" s="145" customFormat="1" ht="15" hidden="1" customHeight="1" x14ac:dyDescent="0.25">
      <c r="A396" s="211" t="s">
        <v>4678</v>
      </c>
      <c r="B396" s="211" t="s">
        <v>282</v>
      </c>
      <c r="C396" s="211" t="s">
        <v>11855</v>
      </c>
      <c r="D396" s="211" t="s">
        <v>755</v>
      </c>
      <c r="E396" s="211" t="s">
        <v>10933</v>
      </c>
      <c r="F396" s="211" t="s">
        <v>216</v>
      </c>
      <c r="G396" s="211" t="s">
        <v>5328</v>
      </c>
      <c r="H396" s="211" t="s">
        <v>5328</v>
      </c>
      <c r="I396" s="211">
        <v>1</v>
      </c>
      <c r="J396" s="211" t="s">
        <v>216</v>
      </c>
      <c r="K396" s="211" t="s">
        <v>282</v>
      </c>
      <c r="L396" s="211" t="s">
        <v>216</v>
      </c>
      <c r="M396" s="211" t="s">
        <v>282</v>
      </c>
      <c r="N396" s="211" t="s">
        <v>5328</v>
      </c>
      <c r="O396" s="211" t="s">
        <v>4796</v>
      </c>
      <c r="P396" s="211" t="s">
        <v>4797</v>
      </c>
      <c r="Q396" s="211" t="s">
        <v>636</v>
      </c>
      <c r="R396" s="211" t="s">
        <v>282</v>
      </c>
      <c r="S396" s="211" t="s">
        <v>282</v>
      </c>
      <c r="T396" s="211">
        <v>53</v>
      </c>
      <c r="U396" s="211" t="s">
        <v>183</v>
      </c>
      <c r="V396" s="211" t="s">
        <v>11847</v>
      </c>
      <c r="W396" s="211" t="s">
        <v>143</v>
      </c>
      <c r="X396" s="211" t="s">
        <v>273</v>
      </c>
      <c r="Y396" s="211" t="s">
        <v>273</v>
      </c>
      <c r="Z396" s="211" t="s">
        <v>10498</v>
      </c>
      <c r="AA396" s="211">
        <v>4</v>
      </c>
      <c r="AB396" s="211" t="s">
        <v>193</v>
      </c>
      <c r="AC396" s="211">
        <v>20.54</v>
      </c>
      <c r="AD396" s="211">
        <v>6.16</v>
      </c>
      <c r="AE396" s="211" t="s">
        <v>10499</v>
      </c>
      <c r="AF396" s="211" t="s">
        <v>10365</v>
      </c>
      <c r="AG396" s="211" t="s">
        <v>273</v>
      </c>
      <c r="AH396" s="211" t="s">
        <v>273</v>
      </c>
      <c r="AI396" s="211" t="s">
        <v>273</v>
      </c>
      <c r="AJ396" s="211" t="s">
        <v>273</v>
      </c>
      <c r="AK396" s="211" t="s">
        <v>11853</v>
      </c>
      <c r="AL396" s="211">
        <v>66</v>
      </c>
      <c r="AM396" s="211" t="s">
        <v>273</v>
      </c>
      <c r="AN396" s="211" t="s">
        <v>273</v>
      </c>
      <c r="AO396" s="211">
        <v>0</v>
      </c>
      <c r="AP396" s="211" t="s">
        <v>11845</v>
      </c>
      <c r="AQ396" s="211" t="s">
        <v>10382</v>
      </c>
      <c r="AR396" s="211" t="s">
        <v>22</v>
      </c>
      <c r="AS396" s="211" t="s">
        <v>11854</v>
      </c>
      <c r="AT396" s="211" t="s">
        <v>4788</v>
      </c>
      <c r="AU396" s="211" t="s">
        <v>10400</v>
      </c>
      <c r="AV396" s="211" t="s">
        <v>10390</v>
      </c>
      <c r="AW396" s="211" t="s">
        <v>10391</v>
      </c>
      <c r="AX396" s="211" t="s">
        <v>10391</v>
      </c>
      <c r="AY396" s="211" t="s">
        <v>10391</v>
      </c>
      <c r="AZ396" s="211" t="s">
        <v>10390</v>
      </c>
      <c r="BA396" s="211" t="s">
        <v>10387</v>
      </c>
      <c r="BB396" s="211" t="s">
        <v>10387</v>
      </c>
      <c r="BC396" s="211" t="s">
        <v>10411</v>
      </c>
      <c r="BD396" s="211" t="s">
        <v>4788</v>
      </c>
      <c r="BE396" s="211" t="s">
        <v>10387</v>
      </c>
      <c r="BF396" s="211" t="s">
        <v>282</v>
      </c>
      <c r="BG396" s="211" t="s">
        <v>22</v>
      </c>
      <c r="BH396" s="211" t="s">
        <v>282</v>
      </c>
      <c r="BI396" s="211" t="s">
        <v>10390</v>
      </c>
      <c r="BJ396" s="211" t="s">
        <v>273</v>
      </c>
      <c r="BK396" s="211" t="s">
        <v>10387</v>
      </c>
      <c r="BL396" s="211" t="s">
        <v>282</v>
      </c>
      <c r="BM396" s="211" t="s">
        <v>10390</v>
      </c>
      <c r="BN396" s="211" t="s">
        <v>4679</v>
      </c>
      <c r="BO396" s="211"/>
      <c r="BP396" s="211"/>
      <c r="BQ396" s="211"/>
      <c r="BR396" s="211"/>
      <c r="BS396" s="211"/>
      <c r="BT396" s="211"/>
      <c r="BU396" s="211"/>
      <c r="BV396" s="211"/>
      <c r="BW396" s="211"/>
      <c r="BX396" s="211"/>
      <c r="BY396" s="211"/>
      <c r="BZ396" s="211"/>
      <c r="CA396" s="211"/>
      <c r="CB396" s="211"/>
      <c r="CC396" s="211"/>
      <c r="CD396" s="211"/>
      <c r="CE396" s="211"/>
      <c r="CF396" s="211"/>
      <c r="CG396" s="211"/>
      <c r="CH396" s="211"/>
      <c r="CI396" s="211"/>
      <c r="CJ396" s="211"/>
      <c r="CK396" s="211"/>
      <c r="CL396" s="211"/>
      <c r="CM396" s="211"/>
      <c r="CN396" s="211"/>
      <c r="CO396" s="211"/>
    </row>
    <row r="397" spans="1:93" s="68" customFormat="1" ht="15" customHeight="1" x14ac:dyDescent="0.25">
      <c r="A397" s="211" t="s">
        <v>3140</v>
      </c>
      <c r="B397" s="211" t="s">
        <v>3141</v>
      </c>
      <c r="C397" s="211" t="s">
        <v>17996</v>
      </c>
      <c r="D397" s="211" t="s">
        <v>841</v>
      </c>
      <c r="E397" s="211" t="s">
        <v>10933</v>
      </c>
      <c r="F397" s="211" t="s">
        <v>216</v>
      </c>
      <c r="G397" s="211" t="s">
        <v>216</v>
      </c>
      <c r="H397" s="211" t="s">
        <v>216</v>
      </c>
      <c r="I397" s="211" t="s">
        <v>282</v>
      </c>
      <c r="J397" s="211" t="s">
        <v>216</v>
      </c>
      <c r="K397" s="211" t="s">
        <v>282</v>
      </c>
      <c r="L397" s="211" t="s">
        <v>216</v>
      </c>
      <c r="M397" s="211" t="s">
        <v>282</v>
      </c>
      <c r="N397" s="211" t="s">
        <v>216</v>
      </c>
      <c r="O397" s="211" t="s">
        <v>261</v>
      </c>
      <c r="P397" s="211" t="s">
        <v>246</v>
      </c>
      <c r="Q397" s="211" t="s">
        <v>282</v>
      </c>
      <c r="R397" s="211" t="s">
        <v>282</v>
      </c>
      <c r="S397" s="211" t="s">
        <v>282</v>
      </c>
      <c r="T397" s="211">
        <v>240</v>
      </c>
      <c r="U397" s="211" t="s">
        <v>183</v>
      </c>
      <c r="V397" s="211" t="s">
        <v>282</v>
      </c>
      <c r="W397" s="211" t="s">
        <v>11789</v>
      </c>
      <c r="X397" s="211" t="s">
        <v>10506</v>
      </c>
      <c r="Y397" s="211" t="s">
        <v>11475</v>
      </c>
      <c r="Z397" s="211" t="s">
        <v>10498</v>
      </c>
      <c r="AA397" s="211">
        <v>8</v>
      </c>
      <c r="AB397" s="211" t="s">
        <v>194</v>
      </c>
      <c r="AC397" s="211">
        <v>30.64</v>
      </c>
      <c r="AD397" s="211">
        <v>5.27</v>
      </c>
      <c r="AE397" s="211" t="s">
        <v>10512</v>
      </c>
      <c r="AF397" s="211" t="s">
        <v>10364</v>
      </c>
      <c r="AG397" s="211" t="s">
        <v>273</v>
      </c>
      <c r="AH397" s="211" t="s">
        <v>273</v>
      </c>
      <c r="AI397" s="211" t="s">
        <v>273</v>
      </c>
      <c r="AJ397" s="211" t="s">
        <v>273</v>
      </c>
      <c r="AK397" s="211" t="s">
        <v>12071</v>
      </c>
      <c r="AL397" s="211">
        <v>56</v>
      </c>
      <c r="AM397" s="211" t="s">
        <v>273</v>
      </c>
      <c r="AN397" s="211" t="s">
        <v>273</v>
      </c>
      <c r="AO397" s="211" t="s">
        <v>273</v>
      </c>
      <c r="AP397" s="211" t="s">
        <v>12072</v>
      </c>
      <c r="AQ397" s="211" t="s">
        <v>10385</v>
      </c>
      <c r="AR397" s="211" t="s">
        <v>10387</v>
      </c>
      <c r="AS397" s="211" t="s">
        <v>12073</v>
      </c>
      <c r="AT397" s="211" t="s">
        <v>10391</v>
      </c>
      <c r="AU397" s="211" t="s">
        <v>10400</v>
      </c>
      <c r="AV397" s="211" t="s">
        <v>10390</v>
      </c>
      <c r="AW397" s="211" t="s">
        <v>4788</v>
      </c>
      <c r="AX397" s="211" t="s">
        <v>4788</v>
      </c>
      <c r="AY397" s="211" t="s">
        <v>4788</v>
      </c>
      <c r="AZ397" s="211" t="s">
        <v>10390</v>
      </c>
      <c r="BA397" s="211" t="s">
        <v>10387</v>
      </c>
      <c r="BB397" s="211" t="s">
        <v>10387</v>
      </c>
      <c r="BC397" s="211" t="s">
        <v>10412</v>
      </c>
      <c r="BD397" s="211" t="s">
        <v>4788</v>
      </c>
      <c r="BE397" s="211" t="s">
        <v>10387</v>
      </c>
      <c r="BF397" s="211" t="s">
        <v>282</v>
      </c>
      <c r="BG397" s="211" t="s">
        <v>22</v>
      </c>
      <c r="BH397" s="211" t="s">
        <v>282</v>
      </c>
      <c r="BI397" s="211" t="s">
        <v>10390</v>
      </c>
      <c r="BJ397" s="211" t="s">
        <v>12067</v>
      </c>
      <c r="BK397" s="211" t="s">
        <v>10387</v>
      </c>
      <c r="BL397" s="211" t="s">
        <v>282</v>
      </c>
      <c r="BM397" s="211" t="s">
        <v>10391</v>
      </c>
      <c r="BN397" s="211" t="s">
        <v>3142</v>
      </c>
      <c r="BO397" s="211"/>
      <c r="BP397" s="211"/>
      <c r="BQ397" s="211"/>
      <c r="BR397" s="211"/>
      <c r="BS397" s="211"/>
      <c r="BT397" s="211"/>
      <c r="BU397" s="211"/>
      <c r="BV397" s="211"/>
      <c r="BW397" s="211"/>
      <c r="BX397" s="211"/>
      <c r="BY397" s="211"/>
      <c r="BZ397" s="211"/>
      <c r="CA397" s="211"/>
      <c r="CB397" s="211"/>
      <c r="CC397" s="211"/>
      <c r="CD397" s="211"/>
      <c r="CE397" s="211"/>
      <c r="CF397" s="211"/>
      <c r="CG397" s="211"/>
      <c r="CH397" s="211"/>
      <c r="CI397" s="211"/>
      <c r="CJ397" s="211"/>
      <c r="CK397" s="211"/>
      <c r="CL397" s="211"/>
      <c r="CM397" s="211"/>
      <c r="CN397" s="211"/>
      <c r="CO397" s="211"/>
    </row>
    <row r="398" spans="1:93" s="211" customFormat="1" ht="15" customHeight="1" x14ac:dyDescent="0.25">
      <c r="A398" s="52" t="s">
        <v>3146</v>
      </c>
      <c r="B398" s="211" t="s">
        <v>3147</v>
      </c>
      <c r="C398" s="211" t="s">
        <v>15844</v>
      </c>
      <c r="D398" s="211" t="s">
        <v>841</v>
      </c>
      <c r="E398" s="211" t="s">
        <v>10933</v>
      </c>
      <c r="F398" s="211" t="s">
        <v>5328</v>
      </c>
      <c r="G398" s="211" t="s">
        <v>216</v>
      </c>
      <c r="H398" s="211" t="s">
        <v>216</v>
      </c>
      <c r="I398" s="211" t="s">
        <v>282</v>
      </c>
      <c r="J398" s="211" t="s">
        <v>216</v>
      </c>
      <c r="K398" s="211" t="s">
        <v>5328</v>
      </c>
      <c r="L398" s="211" t="s">
        <v>216</v>
      </c>
      <c r="M398" s="211" t="s">
        <v>282</v>
      </c>
      <c r="N398" s="211" t="s">
        <v>5328</v>
      </c>
      <c r="O398" s="211" t="s">
        <v>252</v>
      </c>
      <c r="P398" s="211" t="s">
        <v>790</v>
      </c>
      <c r="Q398" s="211" t="s">
        <v>282</v>
      </c>
      <c r="R398" s="211" t="s">
        <v>282</v>
      </c>
      <c r="S398" s="211" t="s">
        <v>282</v>
      </c>
      <c r="T398" s="211">
        <v>36</v>
      </c>
      <c r="U398" s="211" t="s">
        <v>183</v>
      </c>
      <c r="V398" s="211" t="s">
        <v>282</v>
      </c>
      <c r="W398" s="211" t="s">
        <v>143</v>
      </c>
      <c r="X398" s="211" t="s">
        <v>273</v>
      </c>
      <c r="Y398" s="211" t="s">
        <v>395</v>
      </c>
      <c r="Z398" s="211" t="s">
        <v>10498</v>
      </c>
      <c r="AA398" s="211">
        <v>6</v>
      </c>
      <c r="AB398" s="211" t="s">
        <v>273</v>
      </c>
      <c r="AC398" s="211" t="s">
        <v>273</v>
      </c>
      <c r="AD398" s="211" t="s">
        <v>273</v>
      </c>
      <c r="AE398" s="211" t="s">
        <v>10512</v>
      </c>
      <c r="AF398" s="211" t="s">
        <v>10364</v>
      </c>
      <c r="AG398" s="211" t="s">
        <v>273</v>
      </c>
      <c r="AH398" s="211" t="s">
        <v>273</v>
      </c>
      <c r="AI398" s="211" t="s">
        <v>273</v>
      </c>
      <c r="AJ398" s="211" t="s">
        <v>273</v>
      </c>
      <c r="AK398" s="211" t="s">
        <v>273</v>
      </c>
      <c r="AL398" s="211" t="s">
        <v>273</v>
      </c>
      <c r="AM398" s="211" t="s">
        <v>273</v>
      </c>
      <c r="AN398" s="211" t="s">
        <v>273</v>
      </c>
      <c r="AO398" s="211" t="s">
        <v>273</v>
      </c>
      <c r="AP398" s="211" t="s">
        <v>15845</v>
      </c>
      <c r="AQ398" s="211" t="s">
        <v>10376</v>
      </c>
      <c r="AR398" s="211" t="s">
        <v>22</v>
      </c>
      <c r="AS398" s="211" t="s">
        <v>11423</v>
      </c>
      <c r="AT398" s="211" t="s">
        <v>4788</v>
      </c>
      <c r="AU398" s="211" t="s">
        <v>10400</v>
      </c>
      <c r="AV398" s="211" t="s">
        <v>10390</v>
      </c>
      <c r="AW398" s="211" t="s">
        <v>4788</v>
      </c>
      <c r="AX398" s="211" t="s">
        <v>4788</v>
      </c>
      <c r="AY398" s="211" t="s">
        <v>4788</v>
      </c>
      <c r="AZ398" s="211" t="s">
        <v>10390</v>
      </c>
      <c r="BA398" s="211" t="s">
        <v>22</v>
      </c>
      <c r="BB398" s="211" t="s">
        <v>10387</v>
      </c>
      <c r="BC398" s="211" t="s">
        <v>248</v>
      </c>
      <c r="BD398" s="211" t="s">
        <v>4788</v>
      </c>
      <c r="BE398" s="211" t="s">
        <v>10387</v>
      </c>
      <c r="BF398" s="211" t="s">
        <v>282</v>
      </c>
      <c r="BG398" s="211" t="s">
        <v>10387</v>
      </c>
      <c r="BH398" s="211" t="s">
        <v>5856</v>
      </c>
      <c r="BI398" s="211" t="s">
        <v>10391</v>
      </c>
      <c r="BJ398" s="211" t="s">
        <v>12054</v>
      </c>
      <c r="BK398" s="211" t="s">
        <v>22</v>
      </c>
      <c r="BL398" s="211">
        <v>1</v>
      </c>
      <c r="BM398" s="211" t="s">
        <v>10391</v>
      </c>
      <c r="BN398" s="211" t="s">
        <v>3148</v>
      </c>
    </row>
    <row r="399" spans="1:93" ht="15" customHeight="1" x14ac:dyDescent="0.25">
      <c r="A399" s="211" t="s">
        <v>668</v>
      </c>
      <c r="B399" s="211" t="s">
        <v>1108</v>
      </c>
      <c r="C399" s="211" t="s">
        <v>11859</v>
      </c>
      <c r="D399" s="211" t="s">
        <v>443</v>
      </c>
      <c r="E399" s="211" t="s">
        <v>10933</v>
      </c>
      <c r="F399" s="211" t="s">
        <v>216</v>
      </c>
      <c r="G399" s="211" t="s">
        <v>216</v>
      </c>
      <c r="H399" s="211" t="s">
        <v>216</v>
      </c>
      <c r="I399" s="211" t="s">
        <v>282</v>
      </c>
      <c r="J399" s="211" t="s">
        <v>216</v>
      </c>
      <c r="K399" s="211" t="s">
        <v>282</v>
      </c>
      <c r="L399" s="211" t="s">
        <v>216</v>
      </c>
      <c r="M399" s="211" t="s">
        <v>282</v>
      </c>
      <c r="N399" s="211" t="s">
        <v>5328</v>
      </c>
      <c r="O399" s="211" t="s">
        <v>246</v>
      </c>
      <c r="P399" s="120" t="s">
        <v>263</v>
      </c>
      <c r="Q399" s="211" t="s">
        <v>282</v>
      </c>
      <c r="R399" s="69" t="s">
        <v>282</v>
      </c>
      <c r="S399" s="69" t="s">
        <v>282</v>
      </c>
      <c r="T399" s="209">
        <v>142</v>
      </c>
      <c r="U399" s="209" t="s">
        <v>183</v>
      </c>
      <c r="V399" s="209" t="s">
        <v>282</v>
      </c>
      <c r="W399" s="209" t="s">
        <v>10556</v>
      </c>
      <c r="X399" s="209" t="s">
        <v>10506</v>
      </c>
      <c r="Y399" s="209" t="s">
        <v>395</v>
      </c>
      <c r="Z399" s="209" t="s">
        <v>10498</v>
      </c>
      <c r="AA399" s="209">
        <v>10</v>
      </c>
      <c r="AB399" s="209" t="s">
        <v>299</v>
      </c>
      <c r="AC399" s="209">
        <v>25.39</v>
      </c>
      <c r="AD399" s="209">
        <v>5.45</v>
      </c>
      <c r="AE399" s="209" t="s">
        <v>10512</v>
      </c>
      <c r="AF399" s="209" t="s">
        <v>10364</v>
      </c>
      <c r="AG399" s="209" t="s">
        <v>273</v>
      </c>
      <c r="AH399" s="209">
        <v>27</v>
      </c>
      <c r="AI399" s="209" t="s">
        <v>273</v>
      </c>
      <c r="AJ399" s="209" t="s">
        <v>273</v>
      </c>
      <c r="AK399" s="209" t="s">
        <v>11861</v>
      </c>
      <c r="AL399" s="209">
        <v>74</v>
      </c>
      <c r="AM399" s="209" t="s">
        <v>273</v>
      </c>
      <c r="AN399" s="209">
        <v>46</v>
      </c>
      <c r="AO399" s="209">
        <v>61</v>
      </c>
      <c r="AP399" s="209" t="s">
        <v>11860</v>
      </c>
      <c r="AQ399" s="209" t="s">
        <v>10385</v>
      </c>
      <c r="AR399" s="209" t="s">
        <v>22</v>
      </c>
      <c r="AS399" s="209" t="s">
        <v>11864</v>
      </c>
      <c r="AT399" s="209" t="s">
        <v>10390</v>
      </c>
      <c r="AU399" s="209" t="s">
        <v>10400</v>
      </c>
      <c r="AV399" s="209" t="s">
        <v>10390</v>
      </c>
      <c r="AW399" s="209" t="s">
        <v>4788</v>
      </c>
      <c r="AX399" s="209" t="s">
        <v>4788</v>
      </c>
      <c r="AY399" s="209" t="s">
        <v>4788</v>
      </c>
      <c r="AZ399" s="209" t="s">
        <v>10390</v>
      </c>
      <c r="BA399" s="209" t="s">
        <v>10387</v>
      </c>
      <c r="BB399" s="209" t="s">
        <v>10387</v>
      </c>
      <c r="BC399" s="209" t="s">
        <v>248</v>
      </c>
      <c r="BD399" s="209" t="s">
        <v>4788</v>
      </c>
      <c r="BE399" s="209" t="s">
        <v>10387</v>
      </c>
      <c r="BF399" s="209" t="s">
        <v>282</v>
      </c>
      <c r="BG399" s="209" t="s">
        <v>22</v>
      </c>
      <c r="BH399" s="209" t="s">
        <v>282</v>
      </c>
      <c r="BI399" s="209" t="s">
        <v>10390</v>
      </c>
      <c r="BJ399" s="209" t="s">
        <v>11866</v>
      </c>
      <c r="BK399" s="209" t="s">
        <v>22</v>
      </c>
      <c r="BL399" s="209">
        <v>1</v>
      </c>
      <c r="BM399" s="209" t="s">
        <v>10391</v>
      </c>
      <c r="BN399" s="209" t="s">
        <v>665</v>
      </c>
      <c r="BU399" s="209"/>
      <c r="BV399" s="209"/>
      <c r="BW399" s="209"/>
      <c r="BX399" s="209"/>
      <c r="BY399" s="209"/>
      <c r="BZ399" s="209"/>
      <c r="CA399" s="209"/>
      <c r="CB399" s="209"/>
      <c r="CC399" s="209"/>
      <c r="CD399" s="209"/>
      <c r="CE399" s="209"/>
      <c r="CF399" s="211"/>
      <c r="CG399" s="211"/>
      <c r="CH399" s="211"/>
      <c r="CI399" s="211"/>
      <c r="CJ399" s="211"/>
      <c r="CK399" s="211"/>
      <c r="CL399" s="211"/>
      <c r="CM399" s="211"/>
      <c r="CN399" s="211"/>
      <c r="CO399" s="211"/>
    </row>
    <row r="400" spans="1:93" s="211" customFormat="1" ht="15" customHeight="1" x14ac:dyDescent="0.25">
      <c r="A400" s="211" t="s">
        <v>16918</v>
      </c>
      <c r="B400" s="211" t="s">
        <v>282</v>
      </c>
      <c r="C400" s="211" t="s">
        <v>17425</v>
      </c>
      <c r="D400" s="211" t="s">
        <v>16646</v>
      </c>
      <c r="E400" s="211" t="s">
        <v>10933</v>
      </c>
      <c r="F400" s="211" t="s">
        <v>5328</v>
      </c>
      <c r="G400" s="211" t="s">
        <v>5328</v>
      </c>
      <c r="H400" s="211" t="s">
        <v>5328</v>
      </c>
      <c r="I400" s="211">
        <v>5</v>
      </c>
      <c r="J400" s="211" t="s">
        <v>216</v>
      </c>
      <c r="K400" s="211" t="s">
        <v>282</v>
      </c>
      <c r="L400" s="211" t="s">
        <v>5328</v>
      </c>
      <c r="M400" s="211" t="s">
        <v>14593</v>
      </c>
      <c r="N400" s="211" t="s">
        <v>5328</v>
      </c>
      <c r="O400" s="211" t="s">
        <v>10937</v>
      </c>
      <c r="P400" s="211" t="s">
        <v>306</v>
      </c>
      <c r="Q400" s="211" t="s">
        <v>282</v>
      </c>
      <c r="R400" s="211" t="s">
        <v>282</v>
      </c>
      <c r="S400" s="211" t="s">
        <v>282</v>
      </c>
      <c r="T400" s="211">
        <v>287</v>
      </c>
      <c r="U400" s="211" t="s">
        <v>183</v>
      </c>
      <c r="V400" s="211" t="s">
        <v>282</v>
      </c>
      <c r="W400" s="211" t="s">
        <v>17418</v>
      </c>
      <c r="X400" s="211" t="s">
        <v>25</v>
      </c>
      <c r="Y400" s="211" t="s">
        <v>395</v>
      </c>
      <c r="Z400" s="211" t="s">
        <v>10498</v>
      </c>
      <c r="AA400" s="211">
        <v>4</v>
      </c>
      <c r="AB400" s="211" t="s">
        <v>193</v>
      </c>
      <c r="AC400" s="211">
        <v>23.44</v>
      </c>
      <c r="AD400" s="211">
        <v>8.86</v>
      </c>
      <c r="AE400" s="211" t="s">
        <v>10512</v>
      </c>
      <c r="AF400" s="211" t="s">
        <v>10365</v>
      </c>
      <c r="AG400" s="211" t="s">
        <v>273</v>
      </c>
      <c r="AH400" s="211" t="s">
        <v>273</v>
      </c>
      <c r="AI400" s="211" t="s">
        <v>273</v>
      </c>
      <c r="AJ400" s="211" t="s">
        <v>273</v>
      </c>
      <c r="AK400" s="211" t="s">
        <v>17427</v>
      </c>
      <c r="AL400" s="211">
        <v>91</v>
      </c>
      <c r="AM400" s="211" t="s">
        <v>273</v>
      </c>
      <c r="AN400" s="211" t="s">
        <v>273</v>
      </c>
      <c r="AO400" s="211">
        <v>78</v>
      </c>
      <c r="AP400" s="211" t="s">
        <v>17421</v>
      </c>
      <c r="AQ400" s="211" t="s">
        <v>10376</v>
      </c>
      <c r="AR400" s="211" t="s">
        <v>55</v>
      </c>
      <c r="AS400" s="211" t="s">
        <v>11396</v>
      </c>
      <c r="AT400" s="211" t="s">
        <v>10390</v>
      </c>
      <c r="AU400" s="211" t="s">
        <v>10394</v>
      </c>
      <c r="AV400" s="211" t="s">
        <v>4788</v>
      </c>
      <c r="AW400" s="211" t="s">
        <v>10391</v>
      </c>
      <c r="AX400" s="211" t="s">
        <v>10391</v>
      </c>
      <c r="AY400" s="211" t="s">
        <v>10391</v>
      </c>
      <c r="AZ400" s="211" t="s">
        <v>10390</v>
      </c>
      <c r="BA400" s="211" t="s">
        <v>10387</v>
      </c>
      <c r="BB400" s="211" t="s">
        <v>10387</v>
      </c>
      <c r="BC400" s="211" t="s">
        <v>10411</v>
      </c>
      <c r="BD400" s="211" t="s">
        <v>4788</v>
      </c>
      <c r="BE400" s="211" t="s">
        <v>22</v>
      </c>
      <c r="BF400" s="211" t="s">
        <v>17419</v>
      </c>
      <c r="BG400" s="211" t="s">
        <v>22</v>
      </c>
      <c r="BH400" s="211" t="s">
        <v>282</v>
      </c>
      <c r="BI400" s="211" t="s">
        <v>4788</v>
      </c>
      <c r="BJ400" s="211" t="s">
        <v>17420</v>
      </c>
      <c r="BK400" s="211" t="s">
        <v>10387</v>
      </c>
      <c r="BL400" s="211" t="s">
        <v>282</v>
      </c>
      <c r="BM400" s="211" t="s">
        <v>4788</v>
      </c>
      <c r="BN400" s="211" t="s">
        <v>16919</v>
      </c>
    </row>
    <row r="401" spans="1:93" s="145" customFormat="1" ht="15" customHeight="1" x14ac:dyDescent="0.25">
      <c r="A401" s="209" t="s">
        <v>324</v>
      </c>
      <c r="B401" s="209" t="s">
        <v>5448</v>
      </c>
      <c r="C401" s="209" t="s">
        <v>11869</v>
      </c>
      <c r="D401" s="209" t="s">
        <v>841</v>
      </c>
      <c r="E401" s="209" t="s">
        <v>10933</v>
      </c>
      <c r="F401" s="211" t="s">
        <v>216</v>
      </c>
      <c r="G401" s="209" t="s">
        <v>216</v>
      </c>
      <c r="H401" s="209" t="s">
        <v>216</v>
      </c>
      <c r="I401" s="209" t="s">
        <v>282</v>
      </c>
      <c r="J401" s="209" t="s">
        <v>216</v>
      </c>
      <c r="K401" s="209" t="s">
        <v>282</v>
      </c>
      <c r="L401" s="209" t="s">
        <v>216</v>
      </c>
      <c r="M401" s="209" t="s">
        <v>282</v>
      </c>
      <c r="N401" s="209" t="s">
        <v>5328</v>
      </c>
      <c r="O401" s="209" t="s">
        <v>10667</v>
      </c>
      <c r="P401" s="211" t="s">
        <v>10461</v>
      </c>
      <c r="Q401" s="209" t="s">
        <v>811</v>
      </c>
      <c r="R401" s="209" t="s">
        <v>282</v>
      </c>
      <c r="S401" s="209" t="s">
        <v>282</v>
      </c>
      <c r="T401" s="209">
        <v>102</v>
      </c>
      <c r="U401" s="209" t="s">
        <v>183</v>
      </c>
      <c r="V401" s="209" t="s">
        <v>282</v>
      </c>
      <c r="W401" s="209" t="s">
        <v>10547</v>
      </c>
      <c r="X401" s="209" t="s">
        <v>10506</v>
      </c>
      <c r="Y401" s="209" t="s">
        <v>395</v>
      </c>
      <c r="Z401" s="209" t="s">
        <v>273</v>
      </c>
      <c r="AA401" s="209">
        <v>16</v>
      </c>
      <c r="AB401" s="209" t="s">
        <v>299</v>
      </c>
      <c r="AC401" s="209">
        <v>18.27</v>
      </c>
      <c r="AD401" s="209">
        <v>3.73</v>
      </c>
      <c r="AE401" s="209" t="s">
        <v>10512</v>
      </c>
      <c r="AF401" s="209" t="s">
        <v>10364</v>
      </c>
      <c r="AG401" s="209" t="s">
        <v>273</v>
      </c>
      <c r="AH401" s="209" t="s">
        <v>273</v>
      </c>
      <c r="AI401" s="209" t="s">
        <v>273</v>
      </c>
      <c r="AJ401" s="209" t="s">
        <v>273</v>
      </c>
      <c r="AK401" s="209" t="s">
        <v>273</v>
      </c>
      <c r="AL401" s="209">
        <v>69</v>
      </c>
      <c r="AM401" s="209" t="s">
        <v>273</v>
      </c>
      <c r="AN401" s="209" t="s">
        <v>273</v>
      </c>
      <c r="AO401" s="209">
        <v>39</v>
      </c>
      <c r="AP401" s="209" t="s">
        <v>11870</v>
      </c>
      <c r="AQ401" s="209" t="s">
        <v>10385</v>
      </c>
      <c r="AR401" s="209" t="s">
        <v>55</v>
      </c>
      <c r="AS401" s="209" t="s">
        <v>11396</v>
      </c>
      <c r="AT401" s="209" t="s">
        <v>10390</v>
      </c>
      <c r="AU401" s="209" t="s">
        <v>10400</v>
      </c>
      <c r="AV401" s="209" t="s">
        <v>10390</v>
      </c>
      <c r="AW401" s="209" t="s">
        <v>10391</v>
      </c>
      <c r="AX401" s="209" t="s">
        <v>10391</v>
      </c>
      <c r="AY401" s="209" t="s">
        <v>10391</v>
      </c>
      <c r="AZ401" s="209" t="s">
        <v>10390</v>
      </c>
      <c r="BA401" s="209" t="s">
        <v>10408</v>
      </c>
      <c r="BB401" s="209" t="s">
        <v>10408</v>
      </c>
      <c r="BC401" s="209" t="s">
        <v>10411</v>
      </c>
      <c r="BD401" s="209" t="s">
        <v>10390</v>
      </c>
      <c r="BE401" s="209" t="s">
        <v>10387</v>
      </c>
      <c r="BF401" s="209" t="s">
        <v>282</v>
      </c>
      <c r="BG401" s="209" t="s">
        <v>22</v>
      </c>
      <c r="BH401" s="209" t="s">
        <v>282</v>
      </c>
      <c r="BI401" s="209" t="s">
        <v>10390</v>
      </c>
      <c r="BJ401" s="209" t="s">
        <v>11868</v>
      </c>
      <c r="BK401" s="209" t="s">
        <v>10387</v>
      </c>
      <c r="BL401" s="209" t="s">
        <v>282</v>
      </c>
      <c r="BM401" s="209" t="s">
        <v>4788</v>
      </c>
      <c r="BN401" s="209" t="s">
        <v>1109</v>
      </c>
      <c r="BO401" s="209"/>
      <c r="BP401" s="209"/>
      <c r="BQ401" s="209"/>
      <c r="BR401" s="209"/>
      <c r="BS401" s="209"/>
      <c r="BT401" s="209"/>
      <c r="BU401" s="209"/>
      <c r="BV401" s="209"/>
      <c r="BW401" s="209"/>
      <c r="BX401" s="209"/>
      <c r="BY401" s="209"/>
      <c r="BZ401" s="209"/>
      <c r="CA401" s="209"/>
      <c r="CB401" s="209"/>
      <c r="CC401" s="209"/>
      <c r="CD401" s="209"/>
      <c r="CE401" s="209"/>
      <c r="CF401" s="209"/>
      <c r="CG401" s="209"/>
      <c r="CH401" s="209"/>
      <c r="CI401" s="209"/>
      <c r="CJ401" s="209"/>
      <c r="CK401" s="209"/>
      <c r="CL401" s="209"/>
      <c r="CM401" s="209"/>
      <c r="CN401" s="209"/>
      <c r="CO401" s="209"/>
    </row>
    <row r="402" spans="1:93" s="211" customFormat="1" ht="15" hidden="1" customHeight="1" x14ac:dyDescent="0.25">
      <c r="A402" s="211" t="s">
        <v>9594</v>
      </c>
      <c r="B402" s="211" t="s">
        <v>282</v>
      </c>
      <c r="C402" s="211" t="s">
        <v>15464</v>
      </c>
      <c r="D402" s="211" t="s">
        <v>8944</v>
      </c>
      <c r="E402" s="211" t="s">
        <v>12994</v>
      </c>
      <c r="F402" s="211" t="s">
        <v>5328</v>
      </c>
      <c r="G402" s="211" t="s">
        <v>216</v>
      </c>
      <c r="H402" s="211" t="s">
        <v>216</v>
      </c>
      <c r="I402" s="211" t="s">
        <v>282</v>
      </c>
      <c r="J402" s="211" t="s">
        <v>216</v>
      </c>
      <c r="K402" s="211" t="s">
        <v>282</v>
      </c>
      <c r="L402" s="211" t="s">
        <v>216</v>
      </c>
      <c r="M402" s="211" t="s">
        <v>282</v>
      </c>
      <c r="N402" s="211" t="s">
        <v>5328</v>
      </c>
      <c r="O402" s="157" t="s">
        <v>14518</v>
      </c>
      <c r="P402" s="149" t="s">
        <v>682</v>
      </c>
      <c r="Q402" s="149" t="s">
        <v>282</v>
      </c>
      <c r="R402" s="149" t="s">
        <v>282</v>
      </c>
      <c r="S402" s="149" t="s">
        <v>282</v>
      </c>
      <c r="T402" s="211">
        <v>45</v>
      </c>
      <c r="U402" s="211" t="s">
        <v>183</v>
      </c>
      <c r="V402" s="211" t="s">
        <v>282</v>
      </c>
      <c r="W402" s="211" t="s">
        <v>10547</v>
      </c>
      <c r="X402" s="211" t="s">
        <v>273</v>
      </c>
      <c r="Y402" s="211" t="s">
        <v>395</v>
      </c>
      <c r="Z402" s="211" t="s">
        <v>10498</v>
      </c>
      <c r="AA402" s="211">
        <v>2</v>
      </c>
      <c r="AB402" s="211" t="s">
        <v>435</v>
      </c>
      <c r="AC402" s="211">
        <v>14.78</v>
      </c>
      <c r="AD402" s="211">
        <v>4.51</v>
      </c>
      <c r="AE402" s="211" t="s">
        <v>10499</v>
      </c>
      <c r="AF402" s="211" t="s">
        <v>10365</v>
      </c>
      <c r="AG402" s="211" t="s">
        <v>273</v>
      </c>
      <c r="AH402" s="211" t="s">
        <v>273</v>
      </c>
      <c r="AI402" s="211" t="s">
        <v>273</v>
      </c>
      <c r="AJ402" s="211" t="s">
        <v>273</v>
      </c>
      <c r="AK402" s="211" t="s">
        <v>15468</v>
      </c>
      <c r="AL402" s="211">
        <v>87</v>
      </c>
      <c r="AM402" s="211">
        <v>53</v>
      </c>
      <c r="AN402" s="211" t="s">
        <v>273</v>
      </c>
      <c r="AO402" s="211" t="s">
        <v>273</v>
      </c>
      <c r="AP402" s="211" t="s">
        <v>15463</v>
      </c>
      <c r="AQ402" s="211" t="s">
        <v>10385</v>
      </c>
      <c r="AR402" s="211" t="s">
        <v>22</v>
      </c>
      <c r="AS402" s="211" t="s">
        <v>11423</v>
      </c>
      <c r="AT402" s="211" t="s">
        <v>10390</v>
      </c>
      <c r="AU402" s="211" t="s">
        <v>10400</v>
      </c>
      <c r="AV402" s="211" t="s">
        <v>10390</v>
      </c>
      <c r="AW402" s="211" t="s">
        <v>10390</v>
      </c>
      <c r="AX402" s="211" t="s">
        <v>10390</v>
      </c>
      <c r="AY402" s="211" t="s">
        <v>10390</v>
      </c>
      <c r="AZ402" s="211" t="s">
        <v>10390</v>
      </c>
      <c r="BA402" s="211" t="s">
        <v>10408</v>
      </c>
      <c r="BB402" s="211" t="s">
        <v>10408</v>
      </c>
      <c r="BC402" s="211" t="s">
        <v>10411</v>
      </c>
      <c r="BD402" s="211" t="s">
        <v>10390</v>
      </c>
      <c r="BE402" s="211" t="s">
        <v>10387</v>
      </c>
      <c r="BF402" s="211" t="s">
        <v>282</v>
      </c>
      <c r="BG402" s="211" t="s">
        <v>10387</v>
      </c>
      <c r="BH402" s="211" t="s">
        <v>15465</v>
      </c>
      <c r="BI402" s="211" t="s">
        <v>10391</v>
      </c>
      <c r="BJ402" s="211" t="s">
        <v>14096</v>
      </c>
      <c r="BK402" s="211" t="s">
        <v>10387</v>
      </c>
      <c r="BL402" s="211" t="s">
        <v>282</v>
      </c>
      <c r="BM402" s="211" t="s">
        <v>10390</v>
      </c>
      <c r="BN402" s="211" t="s">
        <v>9595</v>
      </c>
    </row>
    <row r="403" spans="1:93" s="145" customFormat="1" ht="15" customHeight="1" x14ac:dyDescent="0.25">
      <c r="A403" s="211" t="s">
        <v>13555</v>
      </c>
      <c r="B403" s="143" t="s">
        <v>282</v>
      </c>
      <c r="C403" s="211" t="s">
        <v>15094</v>
      </c>
      <c r="D403" s="211" t="s">
        <v>755</v>
      </c>
      <c r="E403" s="211" t="s">
        <v>12994</v>
      </c>
      <c r="F403" s="143" t="s">
        <v>5328</v>
      </c>
      <c r="G403" s="143" t="s">
        <v>216</v>
      </c>
      <c r="H403" s="143" t="s">
        <v>216</v>
      </c>
      <c r="I403" s="143" t="s">
        <v>282</v>
      </c>
      <c r="J403" s="143" t="s">
        <v>216</v>
      </c>
      <c r="K403" s="143" t="s">
        <v>282</v>
      </c>
      <c r="L403" s="143" t="s">
        <v>216</v>
      </c>
      <c r="M403" s="143" t="s">
        <v>282</v>
      </c>
      <c r="N403" s="143" t="s">
        <v>5328</v>
      </c>
      <c r="O403" s="211" t="s">
        <v>257</v>
      </c>
      <c r="P403" s="211" t="s">
        <v>790</v>
      </c>
      <c r="Q403" s="211" t="s">
        <v>282</v>
      </c>
      <c r="R403" s="211" t="s">
        <v>282</v>
      </c>
      <c r="S403" s="211" t="s">
        <v>282</v>
      </c>
      <c r="T403" s="211">
        <v>579</v>
      </c>
      <c r="U403" s="211" t="s">
        <v>183</v>
      </c>
      <c r="V403" s="211" t="s">
        <v>282</v>
      </c>
      <c r="W403" s="211" t="s">
        <v>143</v>
      </c>
      <c r="X403" s="211" t="s">
        <v>10506</v>
      </c>
      <c r="Y403" s="211" t="s">
        <v>395</v>
      </c>
      <c r="Z403" s="211" t="s">
        <v>10498</v>
      </c>
      <c r="AA403" s="211">
        <v>10</v>
      </c>
      <c r="AB403" s="211" t="s">
        <v>194</v>
      </c>
      <c r="AC403" s="211">
        <v>31.3</v>
      </c>
      <c r="AD403" s="211">
        <v>3.35</v>
      </c>
      <c r="AE403" s="211" t="s">
        <v>10512</v>
      </c>
      <c r="AF403" s="211" t="s">
        <v>10364</v>
      </c>
      <c r="AG403" s="211" t="s">
        <v>15096</v>
      </c>
      <c r="AH403" s="211" t="s">
        <v>273</v>
      </c>
      <c r="AI403" s="211">
        <v>3.7</v>
      </c>
      <c r="AJ403" s="211" t="s">
        <v>273</v>
      </c>
      <c r="AK403" s="211" t="s">
        <v>15095</v>
      </c>
      <c r="AL403" s="211">
        <v>57</v>
      </c>
      <c r="AM403" s="211">
        <v>32</v>
      </c>
      <c r="AN403" s="211" t="s">
        <v>273</v>
      </c>
      <c r="AO403" s="211" t="s">
        <v>273</v>
      </c>
      <c r="AP403" s="211" t="s">
        <v>15092</v>
      </c>
      <c r="AQ403" s="211" t="s">
        <v>10385</v>
      </c>
      <c r="AR403" s="211" t="s">
        <v>22</v>
      </c>
      <c r="AS403" s="211" t="s">
        <v>15093</v>
      </c>
      <c r="AT403" s="211" t="s">
        <v>10390</v>
      </c>
      <c r="AU403" s="211" t="s">
        <v>10400</v>
      </c>
      <c r="AV403" s="211" t="s">
        <v>10390</v>
      </c>
      <c r="AW403" s="211" t="s">
        <v>4788</v>
      </c>
      <c r="AX403" s="211" t="s">
        <v>4788</v>
      </c>
      <c r="AY403" s="211" t="s">
        <v>4788</v>
      </c>
      <c r="AZ403" s="211" t="s">
        <v>4788</v>
      </c>
      <c r="BA403" s="211" t="s">
        <v>22</v>
      </c>
      <c r="BB403" s="211" t="s">
        <v>10387</v>
      </c>
      <c r="BC403" s="211" t="s">
        <v>10412</v>
      </c>
      <c r="BD403" s="211" t="s">
        <v>4788</v>
      </c>
      <c r="BE403" s="211" t="s">
        <v>22</v>
      </c>
      <c r="BF403" s="211" t="s">
        <v>15098</v>
      </c>
      <c r="BG403" s="211" t="s">
        <v>22</v>
      </c>
      <c r="BH403" s="211" t="s">
        <v>282</v>
      </c>
      <c r="BI403" s="211" t="s">
        <v>4788</v>
      </c>
      <c r="BJ403" s="211" t="s">
        <v>15091</v>
      </c>
      <c r="BK403" s="211" t="s">
        <v>10387</v>
      </c>
      <c r="BL403" s="211" t="s">
        <v>282</v>
      </c>
      <c r="BM403" s="211" t="s">
        <v>10391</v>
      </c>
      <c r="BN403" s="211" t="s">
        <v>7195</v>
      </c>
      <c r="BO403" s="211"/>
      <c r="BP403" s="211"/>
      <c r="BQ403" s="211"/>
      <c r="BR403" s="211"/>
      <c r="BS403" s="211"/>
      <c r="BT403" s="211"/>
      <c r="BU403" s="211"/>
      <c r="BV403" s="211"/>
      <c r="BW403" s="211"/>
      <c r="BX403" s="211"/>
      <c r="BY403" s="211"/>
      <c r="BZ403" s="211"/>
      <c r="CA403" s="211"/>
      <c r="CB403" s="211"/>
      <c r="CC403" s="211"/>
      <c r="CD403" s="211"/>
      <c r="CE403" s="211"/>
      <c r="CF403" s="211"/>
      <c r="CG403" s="211"/>
      <c r="CH403" s="211"/>
      <c r="CI403" s="211"/>
      <c r="CJ403" s="211"/>
      <c r="CK403" s="211"/>
      <c r="CL403" s="211"/>
      <c r="CM403" s="211"/>
      <c r="CN403" s="211"/>
      <c r="CO403" s="211"/>
    </row>
    <row r="404" spans="1:93" s="211" customFormat="1" ht="15" customHeight="1" x14ac:dyDescent="0.25">
      <c r="A404" s="211" t="s">
        <v>17026</v>
      </c>
      <c r="B404" s="143" t="s">
        <v>282</v>
      </c>
      <c r="C404" s="211" t="s">
        <v>17997</v>
      </c>
      <c r="D404" s="211" t="s">
        <v>755</v>
      </c>
      <c r="E404" s="211" t="s">
        <v>10933</v>
      </c>
      <c r="F404" s="143" t="s">
        <v>5328</v>
      </c>
      <c r="G404" s="143" t="s">
        <v>216</v>
      </c>
      <c r="H404" s="143" t="s">
        <v>216</v>
      </c>
      <c r="I404" s="143" t="s">
        <v>282</v>
      </c>
      <c r="J404" s="143" t="s">
        <v>216</v>
      </c>
      <c r="K404" s="143" t="s">
        <v>282</v>
      </c>
      <c r="L404" s="143" t="s">
        <v>216</v>
      </c>
      <c r="M404" s="143" t="s">
        <v>282</v>
      </c>
      <c r="N404" s="143" t="s">
        <v>216</v>
      </c>
      <c r="O404" s="211" t="s">
        <v>257</v>
      </c>
      <c r="P404" s="211" t="s">
        <v>255</v>
      </c>
      <c r="Q404" s="211" t="s">
        <v>282</v>
      </c>
      <c r="R404" s="211" t="s">
        <v>282</v>
      </c>
      <c r="S404" s="211" t="s">
        <v>282</v>
      </c>
      <c r="T404" s="211">
        <v>100</v>
      </c>
      <c r="U404" s="211" t="s">
        <v>183</v>
      </c>
      <c r="V404" s="211" t="s">
        <v>282</v>
      </c>
      <c r="W404" s="211" t="s">
        <v>10651</v>
      </c>
      <c r="X404" s="211" t="s">
        <v>273</v>
      </c>
      <c r="Y404" s="211" t="s">
        <v>273</v>
      </c>
      <c r="Z404" s="211" t="s">
        <v>10498</v>
      </c>
      <c r="AA404" s="211">
        <v>6</v>
      </c>
      <c r="AB404" s="211" t="s">
        <v>194</v>
      </c>
      <c r="AC404" s="211">
        <v>29.65</v>
      </c>
      <c r="AD404" s="211">
        <v>5.58</v>
      </c>
      <c r="AE404" s="211" t="s">
        <v>10512</v>
      </c>
      <c r="AF404" s="211" t="s">
        <v>10364</v>
      </c>
      <c r="AG404" s="211" t="s">
        <v>17431</v>
      </c>
      <c r="AH404" s="211" t="s">
        <v>273</v>
      </c>
      <c r="AI404" s="211" t="s">
        <v>273</v>
      </c>
      <c r="AJ404" s="211" t="s">
        <v>273</v>
      </c>
      <c r="AK404" s="211" t="s">
        <v>17430</v>
      </c>
      <c r="AL404" s="211">
        <v>55</v>
      </c>
      <c r="AM404" s="211" t="s">
        <v>273</v>
      </c>
      <c r="AN404" s="211" t="s">
        <v>273</v>
      </c>
      <c r="AO404" s="211" t="s">
        <v>273</v>
      </c>
      <c r="AP404" s="211" t="s">
        <v>17429</v>
      </c>
      <c r="AQ404" s="211" t="s">
        <v>10380</v>
      </c>
      <c r="AR404" s="211" t="s">
        <v>22</v>
      </c>
      <c r="AS404" s="211" t="s">
        <v>11423</v>
      </c>
      <c r="AT404" s="211" t="s">
        <v>4788</v>
      </c>
      <c r="AU404" s="211" t="s">
        <v>10400</v>
      </c>
      <c r="AV404" s="211" t="s">
        <v>10390</v>
      </c>
      <c r="AW404" s="211" t="s">
        <v>10391</v>
      </c>
      <c r="AX404" s="211" t="s">
        <v>10391</v>
      </c>
      <c r="AY404" s="211" t="s">
        <v>10391</v>
      </c>
      <c r="AZ404" s="211" t="s">
        <v>10391</v>
      </c>
      <c r="BA404" s="211" t="s">
        <v>10408</v>
      </c>
      <c r="BB404" s="211" t="s">
        <v>10408</v>
      </c>
      <c r="BC404" s="211" t="s">
        <v>248</v>
      </c>
      <c r="BD404" s="211" t="s">
        <v>10390</v>
      </c>
      <c r="BE404" s="211" t="s">
        <v>10387</v>
      </c>
      <c r="BF404" s="211" t="s">
        <v>282</v>
      </c>
      <c r="BG404" s="211" t="s">
        <v>10387</v>
      </c>
      <c r="BH404" s="211" t="s">
        <v>17434</v>
      </c>
      <c r="BI404" s="211" t="s">
        <v>10390</v>
      </c>
      <c r="BJ404" s="211" t="s">
        <v>273</v>
      </c>
      <c r="BK404" s="211" t="s">
        <v>10387</v>
      </c>
      <c r="BL404" s="211" t="s">
        <v>282</v>
      </c>
      <c r="BM404" s="211" t="s">
        <v>10390</v>
      </c>
      <c r="BN404" s="211" t="s">
        <v>17028</v>
      </c>
    </row>
    <row r="405" spans="1:93" s="211" customFormat="1" ht="15" customHeight="1" x14ac:dyDescent="0.25">
      <c r="A405" s="211" t="s">
        <v>640</v>
      </c>
      <c r="B405" s="211" t="s">
        <v>1111</v>
      </c>
      <c r="C405" s="211" t="s">
        <v>11877</v>
      </c>
      <c r="D405" s="211" t="s">
        <v>443</v>
      </c>
      <c r="E405" s="211" t="s">
        <v>10933</v>
      </c>
      <c r="F405" s="211" t="s">
        <v>216</v>
      </c>
      <c r="G405" s="211" t="s">
        <v>216</v>
      </c>
      <c r="H405" s="211" t="s">
        <v>216</v>
      </c>
      <c r="I405" s="211" t="s">
        <v>282</v>
      </c>
      <c r="J405" s="211" t="s">
        <v>216</v>
      </c>
      <c r="K405" s="211" t="s">
        <v>282</v>
      </c>
      <c r="L405" s="211" t="s">
        <v>216</v>
      </c>
      <c r="M405" s="211" t="s">
        <v>282</v>
      </c>
      <c r="N405" s="211" t="s">
        <v>5328</v>
      </c>
      <c r="O405" s="211" t="s">
        <v>263</v>
      </c>
      <c r="P405" s="211" t="s">
        <v>790</v>
      </c>
      <c r="Q405" s="211" t="s">
        <v>282</v>
      </c>
      <c r="R405" s="209" t="s">
        <v>282</v>
      </c>
      <c r="S405" s="209" t="s">
        <v>282</v>
      </c>
      <c r="T405" s="209">
        <v>24</v>
      </c>
      <c r="U405" s="209" t="s">
        <v>183</v>
      </c>
      <c r="V405" s="209" t="s">
        <v>282</v>
      </c>
      <c r="W405" s="209" t="s">
        <v>143</v>
      </c>
      <c r="X405" s="209" t="s">
        <v>10506</v>
      </c>
      <c r="Y405" s="209" t="s">
        <v>395</v>
      </c>
      <c r="Z405" s="209" t="s">
        <v>10498</v>
      </c>
      <c r="AA405" s="209">
        <v>3</v>
      </c>
      <c r="AB405" s="209" t="s">
        <v>299</v>
      </c>
      <c r="AC405" s="209">
        <v>22.599999999999998</v>
      </c>
      <c r="AD405" s="209">
        <v>5.29</v>
      </c>
      <c r="AE405" s="209" t="s">
        <v>10512</v>
      </c>
      <c r="AF405" s="209" t="s">
        <v>55</v>
      </c>
      <c r="AG405" s="209" t="s">
        <v>273</v>
      </c>
      <c r="AH405" s="209" t="s">
        <v>273</v>
      </c>
      <c r="AI405" s="209" t="s">
        <v>273</v>
      </c>
      <c r="AJ405" s="209" t="s">
        <v>273</v>
      </c>
      <c r="AK405" s="209" t="s">
        <v>11881</v>
      </c>
      <c r="AL405" s="209">
        <v>83</v>
      </c>
      <c r="AM405" s="209" t="s">
        <v>273</v>
      </c>
      <c r="AN405" s="209" t="s">
        <v>273</v>
      </c>
      <c r="AO405" s="209" t="s">
        <v>273</v>
      </c>
      <c r="AP405" s="209" t="s">
        <v>11878</v>
      </c>
      <c r="AQ405" s="209" t="s">
        <v>10385</v>
      </c>
      <c r="AR405" s="209" t="s">
        <v>55</v>
      </c>
      <c r="AS405" s="209" t="s">
        <v>10888</v>
      </c>
      <c r="AT405" s="209" t="s">
        <v>10390</v>
      </c>
      <c r="AU405" s="209" t="s">
        <v>10400</v>
      </c>
      <c r="AV405" s="209" t="s">
        <v>10390</v>
      </c>
      <c r="AW405" s="209" t="s">
        <v>4788</v>
      </c>
      <c r="AX405" s="209" t="s">
        <v>4788</v>
      </c>
      <c r="AY405" s="209" t="s">
        <v>4788</v>
      </c>
      <c r="AZ405" s="209" t="s">
        <v>10390</v>
      </c>
      <c r="BA405" s="209" t="s">
        <v>22</v>
      </c>
      <c r="BB405" s="209" t="s">
        <v>22</v>
      </c>
      <c r="BC405" s="209" t="s">
        <v>248</v>
      </c>
      <c r="BD405" s="209" t="s">
        <v>10391</v>
      </c>
      <c r="BE405" s="209" t="s">
        <v>10387</v>
      </c>
      <c r="BF405" s="209" t="s">
        <v>282</v>
      </c>
      <c r="BG405" s="209" t="s">
        <v>22</v>
      </c>
      <c r="BH405" s="209" t="s">
        <v>282</v>
      </c>
      <c r="BI405" s="209" t="s">
        <v>10390</v>
      </c>
      <c r="BJ405" s="209" t="s">
        <v>11882</v>
      </c>
      <c r="BK405" s="209" t="s">
        <v>10387</v>
      </c>
      <c r="BL405" s="209" t="s">
        <v>282</v>
      </c>
      <c r="BM405" s="209" t="s">
        <v>10391</v>
      </c>
      <c r="BN405" s="211" t="s">
        <v>1112</v>
      </c>
      <c r="CF405" s="209"/>
      <c r="CG405" s="209"/>
      <c r="CH405" s="209"/>
      <c r="CI405" s="209"/>
      <c r="CJ405" s="209"/>
      <c r="CK405" s="209"/>
      <c r="CL405" s="209"/>
      <c r="CM405" s="209"/>
      <c r="CN405" s="209"/>
      <c r="CO405" s="209"/>
    </row>
    <row r="406" spans="1:93" s="160" customFormat="1" ht="15" hidden="1" customHeight="1" x14ac:dyDescent="0.25">
      <c r="A406" s="211" t="s">
        <v>14517</v>
      </c>
      <c r="B406" s="143" t="s">
        <v>282</v>
      </c>
      <c r="C406" s="211" t="s">
        <v>17998</v>
      </c>
      <c r="D406" s="211" t="s">
        <v>14448</v>
      </c>
      <c r="E406" s="211" t="s">
        <v>10933</v>
      </c>
      <c r="F406" s="143" t="s">
        <v>5328</v>
      </c>
      <c r="G406" s="211" t="s">
        <v>5328</v>
      </c>
      <c r="H406" s="211" t="s">
        <v>5328</v>
      </c>
      <c r="I406" s="211">
        <v>4</v>
      </c>
      <c r="J406" s="211" t="s">
        <v>216</v>
      </c>
      <c r="K406" s="211" t="s">
        <v>282</v>
      </c>
      <c r="L406" s="211" t="s">
        <v>216</v>
      </c>
      <c r="M406" s="211" t="s">
        <v>282</v>
      </c>
      <c r="N406" s="211" t="s">
        <v>5328</v>
      </c>
      <c r="O406" s="149" t="s">
        <v>673</v>
      </c>
      <c r="P406" s="149" t="s">
        <v>14518</v>
      </c>
      <c r="Q406" s="149" t="s">
        <v>682</v>
      </c>
      <c r="R406" s="211" t="s">
        <v>282</v>
      </c>
      <c r="S406" s="211" t="s">
        <v>282</v>
      </c>
      <c r="T406" s="211">
        <v>456</v>
      </c>
      <c r="U406" s="211" t="s">
        <v>183</v>
      </c>
      <c r="V406" s="211" t="s">
        <v>282</v>
      </c>
      <c r="W406" s="211" t="s">
        <v>10547</v>
      </c>
      <c r="X406" s="211" t="s">
        <v>273</v>
      </c>
      <c r="Y406" s="211" t="s">
        <v>395</v>
      </c>
      <c r="Z406" s="211" t="s">
        <v>10498</v>
      </c>
      <c r="AA406" s="211">
        <v>6</v>
      </c>
      <c r="AB406" s="211" t="s">
        <v>435</v>
      </c>
      <c r="AC406" s="211">
        <v>20.43</v>
      </c>
      <c r="AD406" s="211">
        <v>10.24</v>
      </c>
      <c r="AE406" s="211" t="s">
        <v>10499</v>
      </c>
      <c r="AF406" s="211" t="s">
        <v>10365</v>
      </c>
      <c r="AG406" s="211" t="s">
        <v>273</v>
      </c>
      <c r="AH406" s="211" t="s">
        <v>273</v>
      </c>
      <c r="AI406" s="211" t="s">
        <v>273</v>
      </c>
      <c r="AJ406" s="211" t="s">
        <v>273</v>
      </c>
      <c r="AK406" s="211" t="s">
        <v>15106</v>
      </c>
      <c r="AL406" s="211">
        <v>74</v>
      </c>
      <c r="AM406" s="211">
        <v>43</v>
      </c>
      <c r="AN406" s="211" t="s">
        <v>273</v>
      </c>
      <c r="AO406" s="211" t="s">
        <v>273</v>
      </c>
      <c r="AP406" s="211" t="s">
        <v>15099</v>
      </c>
      <c r="AQ406" s="211" t="s">
        <v>10385</v>
      </c>
      <c r="AR406" s="211" t="s">
        <v>22</v>
      </c>
      <c r="AS406" s="211" t="s">
        <v>14675</v>
      </c>
      <c r="AT406" s="211" t="s">
        <v>10390</v>
      </c>
      <c r="AU406" s="211" t="s">
        <v>10400</v>
      </c>
      <c r="AV406" s="211" t="s">
        <v>10390</v>
      </c>
      <c r="AW406" s="211" t="s">
        <v>10390</v>
      </c>
      <c r="AX406" s="211" t="s">
        <v>10390</v>
      </c>
      <c r="AY406" s="211" t="s">
        <v>10390</v>
      </c>
      <c r="AZ406" s="211" t="s">
        <v>10390</v>
      </c>
      <c r="BA406" s="211" t="s">
        <v>10387</v>
      </c>
      <c r="BB406" s="211" t="s">
        <v>10387</v>
      </c>
      <c r="BC406" s="211" t="s">
        <v>248</v>
      </c>
      <c r="BD406" s="211" t="s">
        <v>4788</v>
      </c>
      <c r="BE406" s="211" t="s">
        <v>10387</v>
      </c>
      <c r="BF406" s="211" t="s">
        <v>282</v>
      </c>
      <c r="BG406" s="211" t="s">
        <v>22</v>
      </c>
      <c r="BH406" s="211" t="s">
        <v>282</v>
      </c>
      <c r="BI406" s="211" t="s">
        <v>10390</v>
      </c>
      <c r="BJ406" s="211" t="s">
        <v>15107</v>
      </c>
      <c r="BK406" s="211" t="s">
        <v>10387</v>
      </c>
      <c r="BL406" s="211" t="s">
        <v>282</v>
      </c>
      <c r="BM406" s="211" t="s">
        <v>4788</v>
      </c>
      <c r="BN406" s="211" t="s">
        <v>14519</v>
      </c>
      <c r="BO406" s="211"/>
      <c r="BP406" s="211"/>
      <c r="BQ406" s="211"/>
      <c r="BR406" s="211"/>
      <c r="BS406" s="211"/>
      <c r="BT406" s="211"/>
      <c r="BU406" s="211"/>
      <c r="BV406" s="211"/>
      <c r="BW406" s="211"/>
      <c r="BX406" s="211"/>
      <c r="BY406" s="211"/>
      <c r="BZ406" s="211"/>
      <c r="CA406" s="211"/>
      <c r="CB406" s="211"/>
      <c r="CC406" s="211"/>
      <c r="CD406" s="211"/>
      <c r="CE406" s="211"/>
      <c r="CF406" s="211"/>
      <c r="CG406" s="211"/>
      <c r="CH406" s="211"/>
      <c r="CI406" s="211"/>
      <c r="CJ406" s="211"/>
      <c r="CK406" s="211"/>
      <c r="CL406" s="211"/>
      <c r="CM406" s="211"/>
      <c r="CN406" s="211"/>
      <c r="CO406" s="211"/>
    </row>
    <row r="407" spans="1:93" s="211" customFormat="1" ht="15" hidden="1" customHeight="1" x14ac:dyDescent="0.25">
      <c r="A407" s="211" t="s">
        <v>8500</v>
      </c>
      <c r="B407" s="211" t="s">
        <v>282</v>
      </c>
      <c r="C407" s="211" t="s">
        <v>15793</v>
      </c>
      <c r="D407" s="211" t="s">
        <v>7848</v>
      </c>
      <c r="E407" s="211" t="s">
        <v>10933</v>
      </c>
      <c r="F407" s="211" t="s">
        <v>5328</v>
      </c>
      <c r="G407" s="211" t="s">
        <v>216</v>
      </c>
      <c r="H407" s="211" t="s">
        <v>216</v>
      </c>
      <c r="I407" s="211" t="s">
        <v>282</v>
      </c>
      <c r="J407" s="211" t="s">
        <v>216</v>
      </c>
      <c r="K407" s="211" t="s">
        <v>282</v>
      </c>
      <c r="L407" s="211" t="s">
        <v>216</v>
      </c>
      <c r="M407" s="211" t="s">
        <v>282</v>
      </c>
      <c r="N407" s="211" t="s">
        <v>5328</v>
      </c>
      <c r="O407" s="149" t="s">
        <v>252</v>
      </c>
      <c r="P407" s="211" t="s">
        <v>790</v>
      </c>
      <c r="Q407" s="211" t="s">
        <v>282</v>
      </c>
      <c r="R407" s="211" t="s">
        <v>282</v>
      </c>
      <c r="S407" s="211" t="s">
        <v>282</v>
      </c>
      <c r="T407" s="211">
        <v>69</v>
      </c>
      <c r="U407" s="211" t="s">
        <v>183</v>
      </c>
      <c r="V407" s="211" t="s">
        <v>282</v>
      </c>
      <c r="W407" s="211" t="s">
        <v>143</v>
      </c>
      <c r="X407" s="211" t="s">
        <v>10506</v>
      </c>
      <c r="Y407" s="211" t="s">
        <v>395</v>
      </c>
      <c r="Z407" s="211" t="s">
        <v>10498</v>
      </c>
      <c r="AA407" s="211">
        <v>12</v>
      </c>
      <c r="AB407" s="211" t="s">
        <v>299</v>
      </c>
      <c r="AC407" s="211">
        <v>14.87</v>
      </c>
      <c r="AD407" s="211">
        <v>5.19</v>
      </c>
      <c r="AE407" s="211" t="s">
        <v>10499</v>
      </c>
      <c r="AF407" s="211" t="s">
        <v>10364</v>
      </c>
      <c r="AG407" s="211" t="s">
        <v>273</v>
      </c>
      <c r="AH407" s="211" t="s">
        <v>273</v>
      </c>
      <c r="AI407" s="211" t="s">
        <v>273</v>
      </c>
      <c r="AJ407" s="211" t="s">
        <v>273</v>
      </c>
      <c r="AK407" s="211" t="s">
        <v>273</v>
      </c>
      <c r="AL407" s="211">
        <v>51</v>
      </c>
      <c r="AM407" s="211">
        <v>19</v>
      </c>
      <c r="AN407" s="211">
        <v>51</v>
      </c>
      <c r="AO407" s="211">
        <v>20</v>
      </c>
      <c r="AP407" s="211" t="s">
        <v>15790</v>
      </c>
      <c r="AQ407" s="211" t="s">
        <v>10385</v>
      </c>
      <c r="AR407" s="211" t="s">
        <v>10387</v>
      </c>
      <c r="AS407" s="211" t="s">
        <v>15792</v>
      </c>
      <c r="AT407" s="211" t="s">
        <v>10391</v>
      </c>
      <c r="AU407" s="211" t="s">
        <v>10400</v>
      </c>
      <c r="AV407" s="211" t="s">
        <v>10390</v>
      </c>
      <c r="AW407" s="211" t="s">
        <v>4788</v>
      </c>
      <c r="AX407" s="211" t="s">
        <v>4788</v>
      </c>
      <c r="AY407" s="211" t="s">
        <v>4788</v>
      </c>
      <c r="AZ407" s="211" t="s">
        <v>10390</v>
      </c>
      <c r="BA407" s="211" t="s">
        <v>10387</v>
      </c>
      <c r="BB407" s="211" t="s">
        <v>10387</v>
      </c>
      <c r="BC407" s="211" t="s">
        <v>10411</v>
      </c>
      <c r="BD407" s="211" t="s">
        <v>4788</v>
      </c>
      <c r="BE407" s="211" t="s">
        <v>10387</v>
      </c>
      <c r="BF407" s="211" t="s">
        <v>282</v>
      </c>
      <c r="BG407" s="211" t="s">
        <v>22</v>
      </c>
      <c r="BH407" s="211" t="s">
        <v>282</v>
      </c>
      <c r="BI407" s="211" t="s">
        <v>10390</v>
      </c>
      <c r="BJ407" s="211" t="s">
        <v>15796</v>
      </c>
      <c r="BK407" s="211" t="s">
        <v>22</v>
      </c>
      <c r="BL407" s="211">
        <v>1</v>
      </c>
      <c r="BM407" s="211" t="s">
        <v>10391</v>
      </c>
      <c r="BN407" s="211" t="s">
        <v>8501</v>
      </c>
    </row>
    <row r="408" spans="1:93" s="145" customFormat="1" ht="15" hidden="1" customHeight="1" x14ac:dyDescent="0.25">
      <c r="A408" s="211" t="s">
        <v>700</v>
      </c>
      <c r="B408" s="211" t="s">
        <v>282</v>
      </c>
      <c r="C408" s="211" t="s">
        <v>11893</v>
      </c>
      <c r="D408" s="211" t="s">
        <v>1357</v>
      </c>
      <c r="E408" s="211" t="s">
        <v>10933</v>
      </c>
      <c r="F408" s="211" t="s">
        <v>216</v>
      </c>
      <c r="G408" s="211" t="s">
        <v>5328</v>
      </c>
      <c r="H408" s="211" t="s">
        <v>5328</v>
      </c>
      <c r="I408" s="211">
        <v>1</v>
      </c>
      <c r="J408" s="211" t="s">
        <v>216</v>
      </c>
      <c r="K408" s="211" t="s">
        <v>282</v>
      </c>
      <c r="L408" s="211" t="s">
        <v>216</v>
      </c>
      <c r="M408" s="211" t="s">
        <v>282</v>
      </c>
      <c r="N408" s="211" t="s">
        <v>5328</v>
      </c>
      <c r="O408" s="134" t="s">
        <v>10458</v>
      </c>
      <c r="P408" s="211" t="s">
        <v>11890</v>
      </c>
      <c r="Q408" s="211" t="s">
        <v>636</v>
      </c>
      <c r="R408" s="211" t="s">
        <v>282</v>
      </c>
      <c r="S408" s="211" t="s">
        <v>282</v>
      </c>
      <c r="T408" s="211">
        <v>50</v>
      </c>
      <c r="U408" s="211" t="s">
        <v>183</v>
      </c>
      <c r="V408" s="211" t="s">
        <v>282</v>
      </c>
      <c r="W408" s="211" t="s">
        <v>143</v>
      </c>
      <c r="X408" s="211" t="s">
        <v>273</v>
      </c>
      <c r="Y408" s="211" t="s">
        <v>395</v>
      </c>
      <c r="Z408" s="211" t="s">
        <v>10498</v>
      </c>
      <c r="AA408" s="211">
        <v>4</v>
      </c>
      <c r="AB408" s="211" t="s">
        <v>299</v>
      </c>
      <c r="AC408" s="211">
        <v>14.34</v>
      </c>
      <c r="AD408" s="211">
        <v>3.7</v>
      </c>
      <c r="AE408" s="211" t="s">
        <v>10499</v>
      </c>
      <c r="AF408" s="211" t="s">
        <v>10365</v>
      </c>
      <c r="AG408" s="211" t="s">
        <v>273</v>
      </c>
      <c r="AH408" s="211" t="s">
        <v>273</v>
      </c>
      <c r="AI408" s="211" t="s">
        <v>273</v>
      </c>
      <c r="AJ408" s="211" t="s">
        <v>273</v>
      </c>
      <c r="AK408" s="211" t="s">
        <v>11892</v>
      </c>
      <c r="AL408" s="211">
        <v>62</v>
      </c>
      <c r="AM408" s="211">
        <v>24</v>
      </c>
      <c r="AN408" s="211" t="s">
        <v>273</v>
      </c>
      <c r="AO408" s="211">
        <v>4</v>
      </c>
      <c r="AP408" s="211" t="s">
        <v>11891</v>
      </c>
      <c r="AQ408" s="211" t="s">
        <v>10380</v>
      </c>
      <c r="AR408" s="211" t="s">
        <v>22</v>
      </c>
      <c r="AS408" s="211" t="s">
        <v>11894</v>
      </c>
      <c r="AT408" s="211" t="s">
        <v>4788</v>
      </c>
      <c r="AU408" s="211" t="s">
        <v>10394</v>
      </c>
      <c r="AV408" s="211" t="s">
        <v>4788</v>
      </c>
      <c r="AW408" s="211" t="s">
        <v>10391</v>
      </c>
      <c r="AX408" s="211" t="s">
        <v>10391</v>
      </c>
      <c r="AY408" s="211" t="s">
        <v>10391</v>
      </c>
      <c r="AZ408" s="211" t="s">
        <v>10390</v>
      </c>
      <c r="BA408" s="211" t="s">
        <v>10387</v>
      </c>
      <c r="BB408" s="211" t="s">
        <v>10387</v>
      </c>
      <c r="BC408" s="211" t="s">
        <v>248</v>
      </c>
      <c r="BD408" s="211" t="s">
        <v>4788</v>
      </c>
      <c r="BE408" s="211" t="s">
        <v>10387</v>
      </c>
      <c r="BF408" s="211" t="s">
        <v>282</v>
      </c>
      <c r="BG408" s="211" t="s">
        <v>10387</v>
      </c>
      <c r="BH408" s="211" t="s">
        <v>11900</v>
      </c>
      <c r="BI408" s="211" t="s">
        <v>10391</v>
      </c>
      <c r="BJ408" s="211" t="s">
        <v>273</v>
      </c>
      <c r="BK408" s="211" t="s">
        <v>10387</v>
      </c>
      <c r="BL408" s="211" t="s">
        <v>282</v>
      </c>
      <c r="BM408" s="211" t="s">
        <v>10390</v>
      </c>
      <c r="BN408" s="211" t="s">
        <v>701</v>
      </c>
      <c r="BO408" s="211"/>
      <c r="BP408" s="211"/>
      <c r="BQ408" s="211"/>
      <c r="BR408" s="211"/>
      <c r="BS408" s="211"/>
      <c r="BT408" s="211"/>
      <c r="BU408" s="211"/>
      <c r="BV408" s="211"/>
      <c r="BW408" s="211"/>
      <c r="BX408" s="211"/>
      <c r="BY408" s="211"/>
      <c r="BZ408" s="211"/>
      <c r="CA408" s="211"/>
      <c r="CB408" s="211"/>
      <c r="CC408" s="211"/>
      <c r="CD408" s="211"/>
      <c r="CE408" s="211"/>
      <c r="CF408" s="211"/>
      <c r="CG408" s="211"/>
      <c r="CH408" s="211"/>
      <c r="CI408" s="211"/>
      <c r="CJ408" s="211"/>
      <c r="CK408" s="211"/>
      <c r="CL408" s="211"/>
      <c r="CM408" s="211"/>
      <c r="CN408" s="211"/>
      <c r="CO408" s="211"/>
    </row>
    <row r="409" spans="1:93" s="211" customFormat="1" ht="15" customHeight="1" x14ac:dyDescent="0.25">
      <c r="A409" s="211" t="s">
        <v>833</v>
      </c>
      <c r="B409" s="211" t="s">
        <v>282</v>
      </c>
      <c r="C409" s="211" t="s">
        <v>11906</v>
      </c>
      <c r="D409" s="211" t="s">
        <v>755</v>
      </c>
      <c r="E409" s="211" t="s">
        <v>10933</v>
      </c>
      <c r="F409" s="211" t="s">
        <v>216</v>
      </c>
      <c r="G409" s="211" t="s">
        <v>216</v>
      </c>
      <c r="H409" s="211" t="s">
        <v>216</v>
      </c>
      <c r="I409" s="211" t="s">
        <v>282</v>
      </c>
      <c r="J409" s="211" t="s">
        <v>216</v>
      </c>
      <c r="K409" s="211" t="s">
        <v>282</v>
      </c>
      <c r="L409" s="211" t="s">
        <v>216</v>
      </c>
      <c r="M409" s="211" t="s">
        <v>282</v>
      </c>
      <c r="N409" s="211" t="s">
        <v>5328</v>
      </c>
      <c r="O409" s="211" t="s">
        <v>763</v>
      </c>
      <c r="P409" s="211" t="s">
        <v>864</v>
      </c>
      <c r="Q409" s="211" t="s">
        <v>282</v>
      </c>
      <c r="R409" s="209" t="s">
        <v>282</v>
      </c>
      <c r="S409" s="209" t="s">
        <v>282</v>
      </c>
      <c r="T409" s="209">
        <v>46</v>
      </c>
      <c r="U409" s="209" t="s">
        <v>183</v>
      </c>
      <c r="V409" s="209" t="s">
        <v>11902</v>
      </c>
      <c r="W409" s="209" t="s">
        <v>143</v>
      </c>
      <c r="X409" s="209" t="s">
        <v>273</v>
      </c>
      <c r="Y409" s="209" t="s">
        <v>395</v>
      </c>
      <c r="Z409" s="209" t="s">
        <v>10498</v>
      </c>
      <c r="AA409" s="209">
        <v>8</v>
      </c>
      <c r="AB409" s="209" t="s">
        <v>193</v>
      </c>
      <c r="AC409" s="209">
        <v>29.97</v>
      </c>
      <c r="AD409" s="209">
        <v>5.53</v>
      </c>
      <c r="AE409" s="209" t="s">
        <v>10512</v>
      </c>
      <c r="AF409" s="209" t="s">
        <v>10364</v>
      </c>
      <c r="AG409" s="209" t="s">
        <v>273</v>
      </c>
      <c r="AH409" s="209" t="s">
        <v>273</v>
      </c>
      <c r="AI409" s="209" t="s">
        <v>273</v>
      </c>
      <c r="AJ409" s="209" t="s">
        <v>11904</v>
      </c>
      <c r="AK409" s="209" t="s">
        <v>11905</v>
      </c>
      <c r="AL409" s="209">
        <v>100</v>
      </c>
      <c r="AM409" s="209" t="s">
        <v>273</v>
      </c>
      <c r="AN409" s="209" t="s">
        <v>273</v>
      </c>
      <c r="AO409" s="209" t="s">
        <v>273</v>
      </c>
      <c r="AP409" s="209" t="s">
        <v>11903</v>
      </c>
      <c r="AQ409" s="209" t="s">
        <v>10382</v>
      </c>
      <c r="AR409" s="209" t="s">
        <v>55</v>
      </c>
      <c r="AS409" s="209" t="s">
        <v>10888</v>
      </c>
      <c r="AT409" s="209" t="s">
        <v>10390</v>
      </c>
      <c r="AU409" s="209" t="s">
        <v>10400</v>
      </c>
      <c r="AV409" s="209" t="s">
        <v>10390</v>
      </c>
      <c r="AW409" s="209" t="s">
        <v>10391</v>
      </c>
      <c r="AX409" s="209" t="s">
        <v>10391</v>
      </c>
      <c r="AY409" s="209" t="s">
        <v>10391</v>
      </c>
      <c r="AZ409" s="209" t="s">
        <v>10390</v>
      </c>
      <c r="BA409" s="209" t="s">
        <v>10387</v>
      </c>
      <c r="BB409" s="209" t="s">
        <v>10387</v>
      </c>
      <c r="BC409" s="209" t="s">
        <v>10411</v>
      </c>
      <c r="BD409" s="209" t="s">
        <v>4788</v>
      </c>
      <c r="BE409" s="209" t="s">
        <v>10387</v>
      </c>
      <c r="BF409" s="209" t="s">
        <v>282</v>
      </c>
      <c r="BG409" s="209" t="s">
        <v>22</v>
      </c>
      <c r="BH409" s="209" t="s">
        <v>282</v>
      </c>
      <c r="BI409" s="209" t="s">
        <v>10390</v>
      </c>
      <c r="BJ409" s="209" t="s">
        <v>273</v>
      </c>
      <c r="BK409" s="209" t="s">
        <v>10387</v>
      </c>
      <c r="BL409" s="209" t="s">
        <v>282</v>
      </c>
      <c r="BM409" s="209" t="s">
        <v>10390</v>
      </c>
      <c r="BN409" s="211" t="s">
        <v>834</v>
      </c>
      <c r="CF409" s="209"/>
      <c r="CG409" s="209"/>
      <c r="CH409" s="209"/>
      <c r="CI409" s="209"/>
      <c r="CJ409" s="209"/>
      <c r="CK409" s="209"/>
      <c r="CL409" s="209"/>
      <c r="CM409" s="209"/>
      <c r="CN409" s="209"/>
      <c r="CO409" s="209"/>
    </row>
    <row r="410" spans="1:93" s="132" customFormat="1" ht="15" hidden="1" customHeight="1" x14ac:dyDescent="0.25">
      <c r="A410" s="211" t="s">
        <v>9590</v>
      </c>
      <c r="B410" s="211" t="s">
        <v>282</v>
      </c>
      <c r="C410" s="211" t="s">
        <v>15477</v>
      </c>
      <c r="D410" s="211" t="s">
        <v>8944</v>
      </c>
      <c r="E410" s="211" t="s">
        <v>12994</v>
      </c>
      <c r="F410" s="211" t="s">
        <v>5328</v>
      </c>
      <c r="G410" s="211" t="s">
        <v>216</v>
      </c>
      <c r="H410" s="211" t="s">
        <v>216</v>
      </c>
      <c r="I410" s="211" t="s">
        <v>282</v>
      </c>
      <c r="J410" s="211" t="s">
        <v>216</v>
      </c>
      <c r="K410" s="211" t="s">
        <v>282</v>
      </c>
      <c r="L410" s="211" t="s">
        <v>216</v>
      </c>
      <c r="M410" s="211" t="s">
        <v>282</v>
      </c>
      <c r="N410" s="211" t="s">
        <v>5328</v>
      </c>
      <c r="O410" s="149" t="s">
        <v>5127</v>
      </c>
      <c r="P410" s="149" t="s">
        <v>682</v>
      </c>
      <c r="Q410" s="149" t="s">
        <v>282</v>
      </c>
      <c r="R410" s="149" t="s">
        <v>282</v>
      </c>
      <c r="S410" s="211" t="s">
        <v>282</v>
      </c>
      <c r="T410" s="211">
        <v>28</v>
      </c>
      <c r="U410" s="211" t="s">
        <v>183</v>
      </c>
      <c r="V410" s="211" t="s">
        <v>282</v>
      </c>
      <c r="W410" s="211" t="s">
        <v>143</v>
      </c>
      <c r="X410" s="211" t="s">
        <v>273</v>
      </c>
      <c r="Y410" s="211" t="s">
        <v>395</v>
      </c>
      <c r="Z410" s="211" t="s">
        <v>10498</v>
      </c>
      <c r="AA410" s="211">
        <v>2</v>
      </c>
      <c r="AB410" s="211" t="s">
        <v>435</v>
      </c>
      <c r="AC410" s="211">
        <v>20.07</v>
      </c>
      <c r="AD410" s="211">
        <v>3.17</v>
      </c>
      <c r="AE410" s="211" t="s">
        <v>10499</v>
      </c>
      <c r="AF410" s="211" t="s">
        <v>10365</v>
      </c>
      <c r="AG410" s="211" t="s">
        <v>273</v>
      </c>
      <c r="AH410" s="211" t="s">
        <v>273</v>
      </c>
      <c r="AI410" s="211" t="s">
        <v>273</v>
      </c>
      <c r="AJ410" s="211" t="s">
        <v>273</v>
      </c>
      <c r="AK410" s="211" t="s">
        <v>273</v>
      </c>
      <c r="AL410" s="211">
        <v>100</v>
      </c>
      <c r="AM410" s="211">
        <v>21</v>
      </c>
      <c r="AN410" s="211" t="s">
        <v>273</v>
      </c>
      <c r="AO410" s="211" t="s">
        <v>273</v>
      </c>
      <c r="AP410" s="211" t="s">
        <v>15476</v>
      </c>
      <c r="AQ410" s="211" t="s">
        <v>10380</v>
      </c>
      <c r="AR410" s="211" t="s">
        <v>22</v>
      </c>
      <c r="AS410" s="211" t="s">
        <v>11282</v>
      </c>
      <c r="AT410" s="211" t="s">
        <v>4788</v>
      </c>
      <c r="AU410" s="211" t="s">
        <v>10400</v>
      </c>
      <c r="AV410" s="211" t="s">
        <v>10390</v>
      </c>
      <c r="AW410" s="211" t="s">
        <v>10390</v>
      </c>
      <c r="AX410" s="211" t="s">
        <v>10390</v>
      </c>
      <c r="AY410" s="211" t="s">
        <v>10390</v>
      </c>
      <c r="AZ410" s="211" t="s">
        <v>10390</v>
      </c>
      <c r="BA410" s="211" t="s">
        <v>10387</v>
      </c>
      <c r="BB410" s="211" t="s">
        <v>10387</v>
      </c>
      <c r="BC410" s="211" t="s">
        <v>10411</v>
      </c>
      <c r="BD410" s="211" t="s">
        <v>4788</v>
      </c>
      <c r="BE410" s="211" t="s">
        <v>10387</v>
      </c>
      <c r="BF410" s="211" t="s">
        <v>282</v>
      </c>
      <c r="BG410" s="211" t="s">
        <v>22</v>
      </c>
      <c r="BH410" s="211" t="s">
        <v>282</v>
      </c>
      <c r="BI410" s="211" t="s">
        <v>10390</v>
      </c>
      <c r="BJ410" s="211" t="s">
        <v>273</v>
      </c>
      <c r="BK410" s="211" t="s">
        <v>10387</v>
      </c>
      <c r="BL410" s="211" t="s">
        <v>282</v>
      </c>
      <c r="BM410" s="211" t="s">
        <v>10390</v>
      </c>
      <c r="BN410" s="211" t="s">
        <v>9591</v>
      </c>
      <c r="BO410" s="211"/>
      <c r="BP410" s="211"/>
      <c r="BQ410" s="211"/>
      <c r="BR410" s="211"/>
      <c r="BS410" s="211"/>
      <c r="BT410" s="211"/>
    </row>
    <row r="411" spans="1:93" s="145" customFormat="1" ht="15" customHeight="1" x14ac:dyDescent="0.25">
      <c r="A411" s="211" t="s">
        <v>4680</v>
      </c>
      <c r="B411" s="143" t="s">
        <v>5406</v>
      </c>
      <c r="C411" s="211" t="s">
        <v>18000</v>
      </c>
      <c r="D411" s="211" t="s">
        <v>443</v>
      </c>
      <c r="E411" s="211" t="s">
        <v>10933</v>
      </c>
      <c r="F411" s="211" t="s">
        <v>216</v>
      </c>
      <c r="G411" s="143" t="s">
        <v>5328</v>
      </c>
      <c r="H411" s="143" t="s">
        <v>5328</v>
      </c>
      <c r="I411" s="143">
        <v>2</v>
      </c>
      <c r="J411" s="143" t="s">
        <v>216</v>
      </c>
      <c r="K411" s="143" t="s">
        <v>282</v>
      </c>
      <c r="L411" s="143" t="s">
        <v>5328</v>
      </c>
      <c r="M411" s="143" t="s">
        <v>5844</v>
      </c>
      <c r="N411" s="143" t="s">
        <v>5328</v>
      </c>
      <c r="O411" s="211" t="s">
        <v>763</v>
      </c>
      <c r="P411" s="211" t="s">
        <v>763</v>
      </c>
      <c r="Q411" s="211" t="s">
        <v>10459</v>
      </c>
      <c r="R411" s="211" t="s">
        <v>282</v>
      </c>
      <c r="S411" s="211" t="s">
        <v>282</v>
      </c>
      <c r="T411" s="211">
        <v>30</v>
      </c>
      <c r="U411" s="211" t="s">
        <v>183</v>
      </c>
      <c r="V411" s="211" t="s">
        <v>282</v>
      </c>
      <c r="W411" s="211" t="s">
        <v>143</v>
      </c>
      <c r="X411" s="211" t="s">
        <v>273</v>
      </c>
      <c r="Y411" s="211" t="s">
        <v>395</v>
      </c>
      <c r="Z411" s="211" t="s">
        <v>10498</v>
      </c>
      <c r="AA411" s="211">
        <v>10</v>
      </c>
      <c r="AB411" s="211" t="s">
        <v>193</v>
      </c>
      <c r="AC411" s="211">
        <v>24.27</v>
      </c>
      <c r="AD411" s="211">
        <v>4.6900000000000004</v>
      </c>
      <c r="AE411" s="211" t="s">
        <v>10512</v>
      </c>
      <c r="AF411" s="211" t="s">
        <v>10365</v>
      </c>
      <c r="AG411" s="211" t="s">
        <v>273</v>
      </c>
      <c r="AH411" s="211" t="s">
        <v>273</v>
      </c>
      <c r="AI411" s="211" t="s">
        <v>273</v>
      </c>
      <c r="AJ411" s="211" t="s">
        <v>273</v>
      </c>
      <c r="AK411" s="211" t="s">
        <v>273</v>
      </c>
      <c r="AL411" s="211" t="s">
        <v>273</v>
      </c>
      <c r="AM411" s="211" t="s">
        <v>273</v>
      </c>
      <c r="AN411" s="211" t="s">
        <v>273</v>
      </c>
      <c r="AO411" s="211" t="s">
        <v>273</v>
      </c>
      <c r="AP411" s="211" t="s">
        <v>11922</v>
      </c>
      <c r="AQ411" s="211" t="s">
        <v>10385</v>
      </c>
      <c r="AR411" s="211" t="s">
        <v>55</v>
      </c>
      <c r="AS411" s="211" t="s">
        <v>10888</v>
      </c>
      <c r="AT411" s="211" t="s">
        <v>10390</v>
      </c>
      <c r="AU411" s="211" t="s">
        <v>10400</v>
      </c>
      <c r="AV411" s="211" t="s">
        <v>10390</v>
      </c>
      <c r="AW411" s="211" t="s">
        <v>10391</v>
      </c>
      <c r="AX411" s="211" t="s">
        <v>10391</v>
      </c>
      <c r="AY411" s="211" t="s">
        <v>10391</v>
      </c>
      <c r="AZ411" s="211" t="s">
        <v>10390</v>
      </c>
      <c r="BA411" s="211" t="s">
        <v>10408</v>
      </c>
      <c r="BB411" s="211" t="s">
        <v>10408</v>
      </c>
      <c r="BC411" s="211" t="s">
        <v>10411</v>
      </c>
      <c r="BD411" s="211" t="s">
        <v>10390</v>
      </c>
      <c r="BE411" s="211" t="s">
        <v>10387</v>
      </c>
      <c r="BF411" s="211" t="s">
        <v>282</v>
      </c>
      <c r="BG411" s="211" t="s">
        <v>10387</v>
      </c>
      <c r="BH411" s="211" t="s">
        <v>11923</v>
      </c>
      <c r="BI411" s="211" t="s">
        <v>10391</v>
      </c>
      <c r="BJ411" s="211" t="s">
        <v>273</v>
      </c>
      <c r="BK411" s="211" t="s">
        <v>10387</v>
      </c>
      <c r="BL411" s="211" t="s">
        <v>282</v>
      </c>
      <c r="BM411" s="211" t="s">
        <v>10390</v>
      </c>
      <c r="BN411" s="211" t="s">
        <v>4681</v>
      </c>
      <c r="BO411" s="211"/>
      <c r="BP411" s="211"/>
      <c r="BQ411" s="211"/>
      <c r="BR411" s="211"/>
      <c r="BS411" s="211"/>
      <c r="BT411" s="211"/>
      <c r="BU411" s="211"/>
      <c r="BV411" s="211"/>
      <c r="BW411" s="211"/>
      <c r="BX411" s="211"/>
      <c r="BY411" s="211"/>
      <c r="BZ411" s="211"/>
      <c r="CA411" s="211"/>
      <c r="CB411" s="211"/>
      <c r="CC411" s="211"/>
      <c r="CD411" s="211"/>
      <c r="CE411" s="211"/>
      <c r="CF411" s="211"/>
      <c r="CG411" s="211"/>
      <c r="CH411" s="211"/>
      <c r="CI411" s="211"/>
      <c r="CJ411" s="211"/>
      <c r="CK411" s="211"/>
      <c r="CL411" s="211"/>
      <c r="CM411" s="211"/>
      <c r="CN411" s="211"/>
      <c r="CO411" s="211"/>
    </row>
    <row r="412" spans="1:93" s="211" customFormat="1" ht="15" hidden="1" customHeight="1" x14ac:dyDescent="0.25">
      <c r="A412" s="209" t="s">
        <v>424</v>
      </c>
      <c r="B412" s="143" t="s">
        <v>5200</v>
      </c>
      <c r="C412" s="209" t="s">
        <v>1114</v>
      </c>
      <c r="D412" s="209" t="s">
        <v>443</v>
      </c>
      <c r="E412" s="209" t="s">
        <v>10933</v>
      </c>
      <c r="F412" s="211" t="s">
        <v>216</v>
      </c>
      <c r="G412" s="143" t="s">
        <v>216</v>
      </c>
      <c r="H412" s="143" t="s">
        <v>216</v>
      </c>
      <c r="I412" s="143" t="s">
        <v>282</v>
      </c>
      <c r="J412" s="143" t="s">
        <v>216</v>
      </c>
      <c r="K412" s="143" t="s">
        <v>282</v>
      </c>
      <c r="L412" s="143" t="s">
        <v>216</v>
      </c>
      <c r="M412" s="143" t="s">
        <v>282</v>
      </c>
      <c r="N412" s="143" t="s">
        <v>5328</v>
      </c>
      <c r="O412" s="211" t="s">
        <v>10470</v>
      </c>
      <c r="P412" s="211" t="s">
        <v>682</v>
      </c>
      <c r="Q412" s="211" t="s">
        <v>636</v>
      </c>
      <c r="R412" s="209" t="s">
        <v>282</v>
      </c>
      <c r="S412" s="209" t="s">
        <v>282</v>
      </c>
      <c r="T412" s="209">
        <v>30</v>
      </c>
      <c r="U412" s="209" t="s">
        <v>183</v>
      </c>
      <c r="V412" s="209" t="s">
        <v>282</v>
      </c>
      <c r="W412" s="209" t="s">
        <v>10547</v>
      </c>
      <c r="X412" s="209" t="s">
        <v>273</v>
      </c>
      <c r="Y412" s="209" t="s">
        <v>395</v>
      </c>
      <c r="Z412" s="209" t="s">
        <v>10770</v>
      </c>
      <c r="AA412" s="209">
        <v>6</v>
      </c>
      <c r="AB412" s="209" t="s">
        <v>193</v>
      </c>
      <c r="AC412" s="209">
        <v>15.93</v>
      </c>
      <c r="AD412" s="209">
        <v>3.02</v>
      </c>
      <c r="AE412" s="209" t="s">
        <v>10499</v>
      </c>
      <c r="AF412" s="209" t="s">
        <v>10365</v>
      </c>
      <c r="AG412" s="209" t="s">
        <v>273</v>
      </c>
      <c r="AH412" s="209" t="s">
        <v>273</v>
      </c>
      <c r="AI412" s="209" t="s">
        <v>273</v>
      </c>
      <c r="AJ412" s="209" t="s">
        <v>273</v>
      </c>
      <c r="AK412" s="209" t="s">
        <v>11924</v>
      </c>
      <c r="AL412" s="209" t="s">
        <v>273</v>
      </c>
      <c r="AM412" s="209" t="s">
        <v>273</v>
      </c>
      <c r="AN412" s="209" t="s">
        <v>273</v>
      </c>
      <c r="AO412" s="209">
        <v>30</v>
      </c>
      <c r="AP412" s="209" t="s">
        <v>11925</v>
      </c>
      <c r="AQ412" s="209" t="s">
        <v>10385</v>
      </c>
      <c r="AR412" s="209" t="s">
        <v>22</v>
      </c>
      <c r="AS412" s="209" t="s">
        <v>11931</v>
      </c>
      <c r="AT412" s="209" t="s">
        <v>10390</v>
      </c>
      <c r="AU412" s="209" t="s">
        <v>10400</v>
      </c>
      <c r="AV412" s="209" t="s">
        <v>10390</v>
      </c>
      <c r="AW412" s="209" t="s">
        <v>10391</v>
      </c>
      <c r="AX412" s="209" t="s">
        <v>10391</v>
      </c>
      <c r="AY412" s="209" t="s">
        <v>10391</v>
      </c>
      <c r="AZ412" s="209" t="s">
        <v>10390</v>
      </c>
      <c r="BA412" s="209" t="s">
        <v>10387</v>
      </c>
      <c r="BB412" s="209" t="s">
        <v>10387</v>
      </c>
      <c r="BC412" s="209" t="s">
        <v>248</v>
      </c>
      <c r="BD412" s="209" t="s">
        <v>4788</v>
      </c>
      <c r="BE412" s="209" t="s">
        <v>10387</v>
      </c>
      <c r="BF412" s="209" t="s">
        <v>282</v>
      </c>
      <c r="BG412" s="209" t="s">
        <v>22</v>
      </c>
      <c r="BH412" s="209" t="s">
        <v>282</v>
      </c>
      <c r="BI412" s="209" t="s">
        <v>10390</v>
      </c>
      <c r="BJ412" s="209" t="s">
        <v>11932</v>
      </c>
      <c r="BK412" s="209" t="s">
        <v>10387</v>
      </c>
      <c r="BL412" s="209" t="s">
        <v>282</v>
      </c>
      <c r="BM412" s="209" t="s">
        <v>4788</v>
      </c>
      <c r="BN412" s="209" t="s">
        <v>1115</v>
      </c>
      <c r="BO412" s="209"/>
      <c r="BP412" s="209"/>
      <c r="BQ412" s="209"/>
      <c r="BR412" s="209"/>
      <c r="BS412" s="209"/>
      <c r="BT412" s="209"/>
    </row>
    <row r="413" spans="1:93" s="145" customFormat="1" ht="15" customHeight="1" x14ac:dyDescent="0.25">
      <c r="A413" s="211" t="s">
        <v>7567</v>
      </c>
      <c r="B413" s="211" t="s">
        <v>282</v>
      </c>
      <c r="C413" s="211" t="s">
        <v>7568</v>
      </c>
      <c r="D413" s="211" t="s">
        <v>8944</v>
      </c>
      <c r="E413" s="211" t="s">
        <v>10933</v>
      </c>
      <c r="F413" s="211" t="s">
        <v>5328</v>
      </c>
      <c r="G413" s="211" t="s">
        <v>216</v>
      </c>
      <c r="H413" s="211" t="s">
        <v>216</v>
      </c>
      <c r="I413" s="211" t="s">
        <v>282</v>
      </c>
      <c r="J413" s="211" t="s">
        <v>216</v>
      </c>
      <c r="K413" s="211" t="s">
        <v>282</v>
      </c>
      <c r="L413" s="211" t="s">
        <v>216</v>
      </c>
      <c r="M413" s="211" t="s">
        <v>282</v>
      </c>
      <c r="N413" s="211" t="s">
        <v>5328</v>
      </c>
      <c r="O413" s="211" t="s">
        <v>256</v>
      </c>
      <c r="P413" s="211" t="s">
        <v>845</v>
      </c>
      <c r="Q413" s="211" t="s">
        <v>282</v>
      </c>
      <c r="R413" s="211" t="s">
        <v>282</v>
      </c>
      <c r="S413" s="211" t="s">
        <v>282</v>
      </c>
      <c r="T413" s="211">
        <v>62</v>
      </c>
      <c r="U413" s="211" t="s">
        <v>183</v>
      </c>
      <c r="V413" s="211" t="s">
        <v>282</v>
      </c>
      <c r="W413" s="211" t="s">
        <v>12903</v>
      </c>
      <c r="X413" s="211" t="s">
        <v>10506</v>
      </c>
      <c r="Y413" s="211" t="s">
        <v>395</v>
      </c>
      <c r="Z413" s="211" t="s">
        <v>10770</v>
      </c>
      <c r="AA413" s="211">
        <v>5</v>
      </c>
      <c r="AB413" s="211" t="s">
        <v>194</v>
      </c>
      <c r="AC413" s="211">
        <v>30.03</v>
      </c>
      <c r="AD413" s="211" t="s">
        <v>273</v>
      </c>
      <c r="AE413" s="211" t="s">
        <v>10512</v>
      </c>
      <c r="AF413" s="211" t="s">
        <v>10364</v>
      </c>
      <c r="AG413" s="211" t="s">
        <v>273</v>
      </c>
      <c r="AH413" s="211" t="s">
        <v>273</v>
      </c>
      <c r="AI413" s="211" t="s">
        <v>273</v>
      </c>
      <c r="AJ413" s="211" t="s">
        <v>273</v>
      </c>
      <c r="AK413" s="211" t="s">
        <v>15108</v>
      </c>
      <c r="AL413" s="211" t="s">
        <v>273</v>
      </c>
      <c r="AM413" s="211" t="s">
        <v>273</v>
      </c>
      <c r="AN413" s="211" t="s">
        <v>273</v>
      </c>
      <c r="AO413" s="211" t="s">
        <v>273</v>
      </c>
      <c r="AP413" s="211" t="s">
        <v>15109</v>
      </c>
      <c r="AQ413" s="211" t="s">
        <v>10385</v>
      </c>
      <c r="AR413" s="211" t="s">
        <v>55</v>
      </c>
      <c r="AS413" s="211" t="s">
        <v>13459</v>
      </c>
      <c r="AT413" s="211" t="s">
        <v>10390</v>
      </c>
      <c r="AU413" s="211" t="s">
        <v>10400</v>
      </c>
      <c r="AV413" s="211" t="s">
        <v>10390</v>
      </c>
      <c r="AW413" s="211" t="s">
        <v>4788</v>
      </c>
      <c r="AX413" s="211" t="s">
        <v>4788</v>
      </c>
      <c r="AY413" s="211" t="s">
        <v>4788</v>
      </c>
      <c r="AZ413" s="211" t="s">
        <v>10390</v>
      </c>
      <c r="BA413" s="211" t="s">
        <v>22</v>
      </c>
      <c r="BB413" s="211" t="s">
        <v>10387</v>
      </c>
      <c r="BC413" s="211" t="s">
        <v>10411</v>
      </c>
      <c r="BD413" s="299" t="s">
        <v>10390</v>
      </c>
      <c r="BE413" s="211" t="s">
        <v>10387</v>
      </c>
      <c r="BF413" s="211" t="s">
        <v>282</v>
      </c>
      <c r="BG413" s="211" t="s">
        <v>22</v>
      </c>
      <c r="BH413" s="211" t="s">
        <v>13459</v>
      </c>
      <c r="BI413" s="211" t="s">
        <v>4788</v>
      </c>
      <c r="BJ413" s="211" t="s">
        <v>14140</v>
      </c>
      <c r="BK413" s="211" t="s">
        <v>22</v>
      </c>
      <c r="BL413" s="211" t="s">
        <v>273</v>
      </c>
      <c r="BM413" s="211" t="s">
        <v>10391</v>
      </c>
      <c r="BN413" s="481" t="s">
        <v>7569</v>
      </c>
      <c r="BO413" s="211"/>
      <c r="BP413" s="211"/>
      <c r="BQ413" s="211"/>
      <c r="BR413" s="211"/>
      <c r="BS413" s="211"/>
      <c r="BT413" s="211"/>
      <c r="BU413" s="211"/>
      <c r="BV413" s="211"/>
      <c r="BW413" s="211"/>
      <c r="BX413" s="211"/>
      <c r="BY413" s="211"/>
      <c r="BZ413" s="211"/>
      <c r="CA413" s="211"/>
      <c r="CB413" s="211"/>
      <c r="CC413" s="211"/>
      <c r="CD413" s="211"/>
      <c r="CE413" s="211"/>
      <c r="CF413" s="211"/>
      <c r="CG413" s="211"/>
      <c r="CH413" s="211"/>
      <c r="CI413" s="211"/>
      <c r="CJ413" s="211"/>
      <c r="CK413" s="211"/>
      <c r="CL413" s="211"/>
      <c r="CM413" s="211"/>
      <c r="CN413" s="211"/>
      <c r="CO413" s="211"/>
    </row>
    <row r="414" spans="1:93" s="211" customFormat="1" ht="15" customHeight="1" x14ac:dyDescent="0.25">
      <c r="A414" s="211" t="s">
        <v>3205</v>
      </c>
      <c r="B414" s="211" t="s">
        <v>3206</v>
      </c>
      <c r="C414" s="211" t="s">
        <v>16280</v>
      </c>
      <c r="D414" s="211" t="s">
        <v>443</v>
      </c>
      <c r="E414" s="211" t="s">
        <v>10933</v>
      </c>
      <c r="F414" s="211" t="s">
        <v>5328</v>
      </c>
      <c r="G414" s="211" t="s">
        <v>216</v>
      </c>
      <c r="H414" s="211" t="s">
        <v>216</v>
      </c>
      <c r="I414" s="211" t="s">
        <v>282</v>
      </c>
      <c r="J414" s="211" t="s">
        <v>216</v>
      </c>
      <c r="K414" s="211" t="s">
        <v>282</v>
      </c>
      <c r="L414" s="211" t="s">
        <v>216</v>
      </c>
      <c r="M414" s="211" t="s">
        <v>282</v>
      </c>
      <c r="N414" s="211" t="s">
        <v>5328</v>
      </c>
      <c r="O414" s="211" t="s">
        <v>258</v>
      </c>
      <c r="P414" s="211" t="s">
        <v>255</v>
      </c>
      <c r="Q414" s="211" t="s">
        <v>282</v>
      </c>
      <c r="R414" s="211" t="s">
        <v>282</v>
      </c>
      <c r="S414" s="211" t="s">
        <v>282</v>
      </c>
      <c r="T414" s="211">
        <v>147</v>
      </c>
      <c r="U414" s="211" t="s">
        <v>183</v>
      </c>
      <c r="V414" s="211" t="s">
        <v>282</v>
      </c>
      <c r="W414" s="211" t="s">
        <v>11752</v>
      </c>
      <c r="X414" s="211" t="s">
        <v>10506</v>
      </c>
      <c r="Y414" s="211" t="s">
        <v>395</v>
      </c>
      <c r="Z414" s="211" t="s">
        <v>10498</v>
      </c>
      <c r="AA414" s="211">
        <v>8</v>
      </c>
      <c r="AB414" s="211" t="s">
        <v>299</v>
      </c>
      <c r="AC414" s="211">
        <v>25.65</v>
      </c>
      <c r="AD414" s="211">
        <v>4.01</v>
      </c>
      <c r="AE414" s="211" t="s">
        <v>10512</v>
      </c>
      <c r="AF414" s="211" t="s">
        <v>10364</v>
      </c>
      <c r="AG414" s="211" t="s">
        <v>273</v>
      </c>
      <c r="AH414" s="211" t="s">
        <v>273</v>
      </c>
      <c r="AI414" s="211" t="s">
        <v>273</v>
      </c>
      <c r="AJ414" s="211" t="s">
        <v>13231</v>
      </c>
      <c r="AK414" s="211" t="s">
        <v>16282</v>
      </c>
      <c r="AL414" s="211">
        <v>66</v>
      </c>
      <c r="AM414" s="211" t="s">
        <v>273</v>
      </c>
      <c r="AN414" s="211" t="s">
        <v>273</v>
      </c>
      <c r="AO414" s="211" t="s">
        <v>273</v>
      </c>
      <c r="AP414" s="211" t="s">
        <v>16281</v>
      </c>
      <c r="AQ414" s="211" t="s">
        <v>10385</v>
      </c>
      <c r="AR414" s="211" t="s">
        <v>22</v>
      </c>
      <c r="AS414" s="211" t="s">
        <v>11423</v>
      </c>
      <c r="AT414" s="211" t="s">
        <v>10390</v>
      </c>
      <c r="AU414" s="211" t="s">
        <v>10400</v>
      </c>
      <c r="AV414" s="211" t="s">
        <v>10390</v>
      </c>
      <c r="AW414" s="211" t="s">
        <v>4788</v>
      </c>
      <c r="AX414" s="211" t="s">
        <v>4788</v>
      </c>
      <c r="AY414" s="211" t="s">
        <v>4788</v>
      </c>
      <c r="AZ414" s="211" t="s">
        <v>10390</v>
      </c>
      <c r="BA414" s="211" t="s">
        <v>10387</v>
      </c>
      <c r="BB414" s="211" t="s">
        <v>10387</v>
      </c>
      <c r="BC414" s="211" t="s">
        <v>10411</v>
      </c>
      <c r="BD414" s="211" t="s">
        <v>4788</v>
      </c>
      <c r="BE414" s="211" t="s">
        <v>10387</v>
      </c>
      <c r="BF414" s="211" t="s">
        <v>282</v>
      </c>
      <c r="BG414" s="211" t="s">
        <v>10387</v>
      </c>
      <c r="BH414" s="211" t="s">
        <v>12366</v>
      </c>
      <c r="BI414" s="211" t="s">
        <v>10391</v>
      </c>
      <c r="BJ414" s="211" t="s">
        <v>13596</v>
      </c>
      <c r="BK414" s="211" t="s">
        <v>10387</v>
      </c>
      <c r="BL414" s="211" t="s">
        <v>282</v>
      </c>
      <c r="BM414" s="211" t="s">
        <v>10391</v>
      </c>
      <c r="BN414" s="211" t="s">
        <v>3207</v>
      </c>
    </row>
    <row r="415" spans="1:93" s="211" customFormat="1" ht="15" hidden="1" customHeight="1" x14ac:dyDescent="0.25">
      <c r="A415" s="211" t="s">
        <v>9529</v>
      </c>
      <c r="B415" s="211" t="s">
        <v>282</v>
      </c>
      <c r="C415" s="211" t="s">
        <v>15486</v>
      </c>
      <c r="D415" s="211" t="s">
        <v>8944</v>
      </c>
      <c r="E415" s="211" t="s">
        <v>12994</v>
      </c>
      <c r="F415" s="211" t="s">
        <v>5328</v>
      </c>
      <c r="G415" s="211" t="s">
        <v>216</v>
      </c>
      <c r="H415" s="211" t="s">
        <v>216</v>
      </c>
      <c r="I415" s="211" t="s">
        <v>282</v>
      </c>
      <c r="J415" s="211" t="s">
        <v>216</v>
      </c>
      <c r="K415" s="211" t="s">
        <v>282</v>
      </c>
      <c r="L415" s="211" t="s">
        <v>216</v>
      </c>
      <c r="M415" s="211" t="s">
        <v>282</v>
      </c>
      <c r="N415" s="211" t="s">
        <v>5328</v>
      </c>
      <c r="O415" s="149" t="s">
        <v>673</v>
      </c>
      <c r="P415" s="149" t="s">
        <v>306</v>
      </c>
      <c r="Q415" s="211" t="s">
        <v>282</v>
      </c>
      <c r="R415" s="211" t="s">
        <v>282</v>
      </c>
      <c r="S415" s="211" t="s">
        <v>282</v>
      </c>
      <c r="T415" s="211">
        <v>121</v>
      </c>
      <c r="U415" s="211" t="s">
        <v>13925</v>
      </c>
      <c r="V415" s="211" t="s">
        <v>15482</v>
      </c>
      <c r="W415" s="211" t="s">
        <v>143</v>
      </c>
      <c r="X415" s="211" t="s">
        <v>273</v>
      </c>
      <c r="Y415" s="211" t="s">
        <v>395</v>
      </c>
      <c r="Z415" s="211" t="s">
        <v>10498</v>
      </c>
      <c r="AA415" s="211">
        <v>10</v>
      </c>
      <c r="AB415" s="211" t="s">
        <v>567</v>
      </c>
      <c r="AC415" s="211">
        <v>12.5</v>
      </c>
      <c r="AD415" s="211">
        <v>4.8</v>
      </c>
      <c r="AE415" s="211" t="s">
        <v>10499</v>
      </c>
      <c r="AF415" s="211" t="s">
        <v>10365</v>
      </c>
      <c r="AG415" s="211" t="s">
        <v>273</v>
      </c>
      <c r="AH415" s="211" t="s">
        <v>273</v>
      </c>
      <c r="AI415" s="211" t="s">
        <v>273</v>
      </c>
      <c r="AJ415" s="211" t="s">
        <v>273</v>
      </c>
      <c r="AK415" s="211" t="s">
        <v>15487</v>
      </c>
      <c r="AL415" s="211">
        <v>86</v>
      </c>
      <c r="AM415" s="211">
        <v>9</v>
      </c>
      <c r="AN415" s="211" t="s">
        <v>273</v>
      </c>
      <c r="AO415" s="211" t="s">
        <v>273</v>
      </c>
      <c r="AP415" s="211" t="s">
        <v>15483</v>
      </c>
      <c r="AQ415" s="211" t="s">
        <v>10385</v>
      </c>
      <c r="AR415" s="211" t="s">
        <v>22</v>
      </c>
      <c r="AS415" s="211" t="s">
        <v>14807</v>
      </c>
      <c r="AT415" s="211" t="s">
        <v>10390</v>
      </c>
      <c r="AU415" s="211" t="s">
        <v>10400</v>
      </c>
      <c r="AV415" s="211" t="s">
        <v>10390</v>
      </c>
      <c r="AW415" s="211" t="s">
        <v>10391</v>
      </c>
      <c r="AX415" s="211" t="s">
        <v>10391</v>
      </c>
      <c r="AY415" s="211" t="s">
        <v>10391</v>
      </c>
      <c r="AZ415" s="211" t="s">
        <v>10390</v>
      </c>
      <c r="BA415" s="211" t="s">
        <v>22</v>
      </c>
      <c r="BB415" s="211" t="s">
        <v>10387</v>
      </c>
      <c r="BC415" s="211" t="s">
        <v>10411</v>
      </c>
      <c r="BD415" s="299" t="s">
        <v>10390</v>
      </c>
      <c r="BE415" s="211" t="s">
        <v>10387</v>
      </c>
      <c r="BF415" s="211" t="s">
        <v>282</v>
      </c>
      <c r="BG415" s="211" t="s">
        <v>22</v>
      </c>
      <c r="BH415" s="211" t="s">
        <v>282</v>
      </c>
      <c r="BI415" s="211" t="s">
        <v>10390</v>
      </c>
      <c r="BJ415" s="211" t="s">
        <v>15488</v>
      </c>
      <c r="BK415" s="211" t="s">
        <v>10387</v>
      </c>
      <c r="BL415" s="211" t="s">
        <v>282</v>
      </c>
      <c r="BM415" s="211" t="s">
        <v>10391</v>
      </c>
      <c r="BN415" s="211" t="s">
        <v>9530</v>
      </c>
    </row>
    <row r="416" spans="1:93" s="145" customFormat="1" ht="15" customHeight="1" x14ac:dyDescent="0.25">
      <c r="A416" s="149" t="s">
        <v>847</v>
      </c>
      <c r="B416" s="211" t="s">
        <v>282</v>
      </c>
      <c r="C416" s="134" t="s">
        <v>11944</v>
      </c>
      <c r="D416" s="211" t="s">
        <v>4413</v>
      </c>
      <c r="E416" s="211" t="s">
        <v>10933</v>
      </c>
      <c r="F416" s="211" t="s">
        <v>216</v>
      </c>
      <c r="G416" s="211" t="s">
        <v>216</v>
      </c>
      <c r="H416" s="211" t="s">
        <v>216</v>
      </c>
      <c r="I416" s="211" t="s">
        <v>282</v>
      </c>
      <c r="J416" s="211" t="s">
        <v>216</v>
      </c>
      <c r="K416" s="211" t="s">
        <v>282</v>
      </c>
      <c r="L416" s="211" t="s">
        <v>216</v>
      </c>
      <c r="M416" s="211" t="s">
        <v>282</v>
      </c>
      <c r="N416" s="211" t="s">
        <v>5328</v>
      </c>
      <c r="O416" s="211" t="s">
        <v>10466</v>
      </c>
      <c r="P416" s="211" t="s">
        <v>863</v>
      </c>
      <c r="Q416" s="211" t="s">
        <v>282</v>
      </c>
      <c r="R416" s="211" t="s">
        <v>282</v>
      </c>
      <c r="S416" s="211" t="s">
        <v>282</v>
      </c>
      <c r="T416" s="211">
        <v>287</v>
      </c>
      <c r="U416" s="211" t="s">
        <v>183</v>
      </c>
      <c r="V416" s="211" t="s">
        <v>282</v>
      </c>
      <c r="W416" s="211" t="s">
        <v>10556</v>
      </c>
      <c r="X416" s="211" t="s">
        <v>10506</v>
      </c>
      <c r="Y416" s="211" t="s">
        <v>395</v>
      </c>
      <c r="Z416" s="211" t="s">
        <v>10498</v>
      </c>
      <c r="AA416" s="211">
        <v>8</v>
      </c>
      <c r="AB416" s="211" t="s">
        <v>299</v>
      </c>
      <c r="AC416" s="211">
        <v>17.3</v>
      </c>
      <c r="AD416" s="211">
        <v>3.4</v>
      </c>
      <c r="AE416" s="211" t="s">
        <v>10512</v>
      </c>
      <c r="AF416" s="211" t="s">
        <v>10364</v>
      </c>
      <c r="AG416" s="211" t="s">
        <v>273</v>
      </c>
      <c r="AH416" s="211">
        <v>38</v>
      </c>
      <c r="AI416" s="211" t="s">
        <v>273</v>
      </c>
      <c r="AJ416" s="211" t="s">
        <v>273</v>
      </c>
      <c r="AK416" s="211" t="s">
        <v>11942</v>
      </c>
      <c r="AL416" s="211">
        <v>74</v>
      </c>
      <c r="AM416" s="211" t="s">
        <v>273</v>
      </c>
      <c r="AN416" s="211">
        <v>58</v>
      </c>
      <c r="AO416" s="211">
        <v>49</v>
      </c>
      <c r="AP416" s="211" t="s">
        <v>11935</v>
      </c>
      <c r="AQ416" s="211" t="s">
        <v>10376</v>
      </c>
      <c r="AR416" s="211" t="s">
        <v>55</v>
      </c>
      <c r="AS416" s="211" t="s">
        <v>10888</v>
      </c>
      <c r="AT416" s="211" t="s">
        <v>10390</v>
      </c>
      <c r="AU416" s="211" t="s">
        <v>10394</v>
      </c>
      <c r="AV416" s="211" t="s">
        <v>4788</v>
      </c>
      <c r="AW416" s="211" t="s">
        <v>10391</v>
      </c>
      <c r="AX416" s="211" t="s">
        <v>10391</v>
      </c>
      <c r="AY416" s="211" t="s">
        <v>10391</v>
      </c>
      <c r="AZ416" s="211" t="s">
        <v>4788</v>
      </c>
      <c r="BA416" s="211" t="s">
        <v>10387</v>
      </c>
      <c r="BB416" s="211" t="s">
        <v>10387</v>
      </c>
      <c r="BC416" s="211" t="s">
        <v>248</v>
      </c>
      <c r="BD416" s="211" t="s">
        <v>4788</v>
      </c>
      <c r="BE416" s="211" t="s">
        <v>22</v>
      </c>
      <c r="BF416" s="211" t="s">
        <v>11934</v>
      </c>
      <c r="BG416" s="211" t="s">
        <v>10387</v>
      </c>
      <c r="BH416" s="211" t="s">
        <v>11933</v>
      </c>
      <c r="BI416" s="211" t="s">
        <v>10391</v>
      </c>
      <c r="BJ416" s="211" t="s">
        <v>11943</v>
      </c>
      <c r="BK416" s="211" t="s">
        <v>10387</v>
      </c>
      <c r="BL416" s="211" t="s">
        <v>282</v>
      </c>
      <c r="BM416" s="211" t="s">
        <v>4788</v>
      </c>
      <c r="BN416" s="211" t="s">
        <v>10784</v>
      </c>
      <c r="BO416" s="211"/>
      <c r="BP416" s="211"/>
      <c r="BQ416" s="211"/>
      <c r="BR416" s="211"/>
      <c r="BS416" s="211"/>
      <c r="BT416" s="211"/>
      <c r="BU416" s="211"/>
      <c r="BV416" s="211"/>
      <c r="BW416" s="211"/>
      <c r="BX416" s="211"/>
      <c r="BY416" s="211"/>
      <c r="BZ416" s="211"/>
      <c r="CA416" s="211"/>
      <c r="CB416" s="211"/>
      <c r="CC416" s="211"/>
      <c r="CD416" s="211"/>
      <c r="CE416" s="211"/>
      <c r="CF416" s="211"/>
      <c r="CG416" s="211"/>
      <c r="CH416" s="211"/>
      <c r="CI416" s="211"/>
      <c r="CJ416" s="211"/>
      <c r="CK416" s="211"/>
      <c r="CL416" s="211"/>
      <c r="CM416" s="211"/>
      <c r="CN416" s="211"/>
      <c r="CO416" s="211"/>
    </row>
    <row r="417" spans="1:93" s="211" customFormat="1" ht="15" customHeight="1" x14ac:dyDescent="0.25">
      <c r="A417" s="149" t="s">
        <v>4992</v>
      </c>
      <c r="B417" s="211" t="s">
        <v>4993</v>
      </c>
      <c r="C417" s="211" t="s">
        <v>17895</v>
      </c>
      <c r="D417" s="211" t="s">
        <v>443</v>
      </c>
      <c r="E417" s="211" t="s">
        <v>12994</v>
      </c>
      <c r="F417" s="211" t="s">
        <v>5328</v>
      </c>
      <c r="G417" s="211" t="s">
        <v>216</v>
      </c>
      <c r="H417" s="211" t="s">
        <v>216</v>
      </c>
      <c r="I417" s="211" t="s">
        <v>282</v>
      </c>
      <c r="J417" s="211" t="s">
        <v>216</v>
      </c>
      <c r="K417" s="211" t="s">
        <v>282</v>
      </c>
      <c r="L417" s="211" t="s">
        <v>216</v>
      </c>
      <c r="M417" s="211" t="s">
        <v>282</v>
      </c>
      <c r="N417" s="211" t="s">
        <v>216</v>
      </c>
      <c r="O417" s="211" t="s">
        <v>270</v>
      </c>
      <c r="P417" s="211" t="s">
        <v>263</v>
      </c>
      <c r="Q417" s="211" t="s">
        <v>282</v>
      </c>
      <c r="R417" s="211" t="s">
        <v>282</v>
      </c>
      <c r="S417" s="211" t="s">
        <v>282</v>
      </c>
      <c r="T417" s="211">
        <v>100</v>
      </c>
      <c r="U417" s="211" t="s">
        <v>183</v>
      </c>
      <c r="V417" s="211" t="s">
        <v>282</v>
      </c>
      <c r="W417" s="211" t="s">
        <v>143</v>
      </c>
      <c r="X417" s="211" t="s">
        <v>10506</v>
      </c>
      <c r="Y417" s="211" t="s">
        <v>11475</v>
      </c>
      <c r="Z417" s="211" t="s">
        <v>10498</v>
      </c>
      <c r="AA417" s="211">
        <v>8</v>
      </c>
      <c r="AB417" s="211" t="s">
        <v>299</v>
      </c>
      <c r="AC417" s="211">
        <v>26.1</v>
      </c>
      <c r="AD417" s="211">
        <v>14.25</v>
      </c>
      <c r="AE417" s="211" t="s">
        <v>10512</v>
      </c>
      <c r="AF417" s="211" t="s">
        <v>55</v>
      </c>
      <c r="AG417" s="211" t="s">
        <v>273</v>
      </c>
      <c r="AH417" s="211">
        <v>69</v>
      </c>
      <c r="AI417" s="211" t="s">
        <v>273</v>
      </c>
      <c r="AJ417" s="211" t="s">
        <v>273</v>
      </c>
      <c r="AK417" s="211" t="s">
        <v>15114</v>
      </c>
      <c r="AL417" s="211">
        <v>63</v>
      </c>
      <c r="AM417" s="211" t="s">
        <v>273</v>
      </c>
      <c r="AN417" s="211" t="s">
        <v>273</v>
      </c>
      <c r="AO417" s="211" t="s">
        <v>273</v>
      </c>
      <c r="AP417" s="211" t="s">
        <v>15112</v>
      </c>
      <c r="AQ417" s="211" t="s">
        <v>10385</v>
      </c>
      <c r="AR417" s="211" t="s">
        <v>22</v>
      </c>
      <c r="AS417" s="211" t="s">
        <v>14675</v>
      </c>
      <c r="AT417" s="211" t="s">
        <v>10390</v>
      </c>
      <c r="AU417" s="211" t="s">
        <v>10400</v>
      </c>
      <c r="AV417" s="211" t="s">
        <v>10390</v>
      </c>
      <c r="AW417" s="211" t="s">
        <v>4788</v>
      </c>
      <c r="AX417" s="211" t="s">
        <v>4788</v>
      </c>
      <c r="AY417" s="211" t="s">
        <v>4788</v>
      </c>
      <c r="AZ417" s="211" t="s">
        <v>10390</v>
      </c>
      <c r="BA417" s="211" t="s">
        <v>22</v>
      </c>
      <c r="BB417" s="211" t="s">
        <v>10387</v>
      </c>
      <c r="BC417" s="211" t="s">
        <v>10411</v>
      </c>
      <c r="BD417" s="299" t="s">
        <v>10390</v>
      </c>
      <c r="BE417" s="211" t="s">
        <v>10387</v>
      </c>
      <c r="BF417" s="211" t="s">
        <v>282</v>
      </c>
      <c r="BG417" s="211" t="s">
        <v>10387</v>
      </c>
      <c r="BH417" s="211" t="s">
        <v>15115</v>
      </c>
      <c r="BI417" s="211" t="s">
        <v>10391</v>
      </c>
      <c r="BJ417" s="211" t="s">
        <v>273</v>
      </c>
      <c r="BK417" s="211" t="s">
        <v>10387</v>
      </c>
      <c r="BL417" s="211" t="s">
        <v>282</v>
      </c>
      <c r="BM417" s="211" t="s">
        <v>10390</v>
      </c>
      <c r="BN417" s="211" t="s">
        <v>4994</v>
      </c>
    </row>
    <row r="418" spans="1:93" ht="15" customHeight="1" x14ac:dyDescent="0.25">
      <c r="A418" s="149" t="s">
        <v>3214</v>
      </c>
      <c r="B418" s="68" t="s">
        <v>4995</v>
      </c>
      <c r="C418" s="68" t="s">
        <v>14971</v>
      </c>
      <c r="D418" s="211" t="s">
        <v>443</v>
      </c>
      <c r="E418" s="211" t="s">
        <v>10933</v>
      </c>
      <c r="F418" s="211" t="s">
        <v>5328</v>
      </c>
      <c r="G418" s="160" t="s">
        <v>216</v>
      </c>
      <c r="H418" s="160" t="s">
        <v>216</v>
      </c>
      <c r="I418" s="160" t="s">
        <v>282</v>
      </c>
      <c r="J418" s="160" t="s">
        <v>216</v>
      </c>
      <c r="K418" s="160" t="s">
        <v>282</v>
      </c>
      <c r="L418" s="160" t="s">
        <v>216</v>
      </c>
      <c r="M418" s="160" t="s">
        <v>282</v>
      </c>
      <c r="N418" s="211" t="s">
        <v>5328</v>
      </c>
      <c r="O418" s="211" t="s">
        <v>258</v>
      </c>
      <c r="P418" s="68" t="s">
        <v>790</v>
      </c>
      <c r="Q418" s="211" t="s">
        <v>282</v>
      </c>
      <c r="R418" s="211" t="s">
        <v>282</v>
      </c>
      <c r="S418" s="211" t="s">
        <v>282</v>
      </c>
      <c r="T418" s="211">
        <v>157</v>
      </c>
      <c r="U418" s="211" t="s">
        <v>183</v>
      </c>
      <c r="V418" s="211" t="s">
        <v>282</v>
      </c>
      <c r="W418" s="211" t="s">
        <v>143</v>
      </c>
      <c r="X418" s="211" t="s">
        <v>10506</v>
      </c>
      <c r="Y418" s="211" t="s">
        <v>395</v>
      </c>
      <c r="Z418" s="211" t="s">
        <v>10498</v>
      </c>
      <c r="AA418" s="211">
        <v>6</v>
      </c>
      <c r="AB418" s="211" t="s">
        <v>194</v>
      </c>
      <c r="AC418" s="211">
        <v>29.32</v>
      </c>
      <c r="AD418" s="211">
        <v>5.65</v>
      </c>
      <c r="AE418" s="211" t="s">
        <v>10512</v>
      </c>
      <c r="AF418" s="211" t="s">
        <v>10364</v>
      </c>
      <c r="AG418" s="211" t="s">
        <v>273</v>
      </c>
      <c r="AH418" s="211" t="s">
        <v>273</v>
      </c>
      <c r="AI418" s="211" t="s">
        <v>273</v>
      </c>
      <c r="AJ418" s="211" t="s">
        <v>273</v>
      </c>
      <c r="AK418" s="211" t="s">
        <v>14974</v>
      </c>
      <c r="AL418" s="211">
        <v>65</v>
      </c>
      <c r="AM418" s="211" t="s">
        <v>273</v>
      </c>
      <c r="AN418" s="211" t="s">
        <v>273</v>
      </c>
      <c r="AO418" s="211" t="s">
        <v>273</v>
      </c>
      <c r="AP418" s="211" t="s">
        <v>14972</v>
      </c>
      <c r="AQ418" s="211" t="s">
        <v>10385</v>
      </c>
      <c r="AR418" s="211" t="s">
        <v>55</v>
      </c>
      <c r="AS418" s="211" t="s">
        <v>273</v>
      </c>
      <c r="AT418" s="211" t="s">
        <v>10390</v>
      </c>
      <c r="AU418" s="211" t="s">
        <v>10400</v>
      </c>
      <c r="AV418" s="211" t="s">
        <v>10390</v>
      </c>
      <c r="AW418" s="211" t="s">
        <v>4788</v>
      </c>
      <c r="AX418" s="211" t="s">
        <v>4788</v>
      </c>
      <c r="AY418" s="211" t="s">
        <v>4788</v>
      </c>
      <c r="AZ418" s="211" t="s">
        <v>10390</v>
      </c>
      <c r="BA418" s="211" t="s">
        <v>22</v>
      </c>
      <c r="BB418" s="211" t="s">
        <v>10387</v>
      </c>
      <c r="BC418" s="211" t="s">
        <v>10412</v>
      </c>
      <c r="BD418" s="211" t="s">
        <v>4788</v>
      </c>
      <c r="BE418" s="211" t="s">
        <v>10387</v>
      </c>
      <c r="BF418" s="211" t="s">
        <v>282</v>
      </c>
      <c r="BG418" s="211" t="s">
        <v>10387</v>
      </c>
      <c r="BH418" s="211" t="s">
        <v>14975</v>
      </c>
      <c r="BI418" s="211" t="s">
        <v>10391</v>
      </c>
      <c r="BJ418" s="211" t="s">
        <v>12472</v>
      </c>
      <c r="BK418" s="211" t="s">
        <v>22</v>
      </c>
      <c r="BL418" s="211" t="s">
        <v>11144</v>
      </c>
      <c r="BM418" s="211" t="s">
        <v>10391</v>
      </c>
      <c r="BN418" s="211" t="s">
        <v>3215</v>
      </c>
      <c r="BO418" s="211"/>
      <c r="BP418" s="211"/>
      <c r="BQ418" s="211"/>
      <c r="BR418" s="211"/>
      <c r="BS418" s="211"/>
      <c r="BT418" s="211"/>
      <c r="BU418" s="211"/>
      <c r="BV418" s="211"/>
      <c r="BW418" s="211"/>
      <c r="BX418" s="211"/>
      <c r="BY418" s="211"/>
      <c r="BZ418" s="211"/>
      <c r="CA418" s="211"/>
      <c r="CB418" s="211"/>
      <c r="CC418" s="211"/>
      <c r="CD418" s="211"/>
      <c r="CE418" s="211"/>
      <c r="CF418" s="211"/>
      <c r="CG418" s="211"/>
      <c r="CH418" s="211"/>
      <c r="CI418" s="211"/>
      <c r="CJ418" s="211"/>
      <c r="CK418" s="211"/>
      <c r="CL418" s="211"/>
      <c r="CM418" s="211"/>
      <c r="CN418" s="211"/>
      <c r="CO418" s="211"/>
    </row>
    <row r="419" spans="1:93" s="145" customFormat="1" ht="15" customHeight="1" x14ac:dyDescent="0.25">
      <c r="A419" s="211" t="s">
        <v>260</v>
      </c>
      <c r="B419" s="211" t="s">
        <v>260</v>
      </c>
      <c r="C419" s="211" t="s">
        <v>11945</v>
      </c>
      <c r="D419" s="209" t="s">
        <v>443</v>
      </c>
      <c r="E419" s="209" t="s">
        <v>10933</v>
      </c>
      <c r="F419" s="211" t="s">
        <v>216</v>
      </c>
      <c r="G419" s="211" t="s">
        <v>216</v>
      </c>
      <c r="H419" s="211" t="s">
        <v>216</v>
      </c>
      <c r="I419" s="211" t="s">
        <v>282</v>
      </c>
      <c r="J419" s="211" t="s">
        <v>216</v>
      </c>
      <c r="K419" s="211" t="s">
        <v>282</v>
      </c>
      <c r="L419" s="211" t="s">
        <v>216</v>
      </c>
      <c r="M419" s="211" t="s">
        <v>282</v>
      </c>
      <c r="N419" s="211" t="s">
        <v>5328</v>
      </c>
      <c r="O419" s="209" t="s">
        <v>257</v>
      </c>
      <c r="P419" s="211" t="s">
        <v>790</v>
      </c>
      <c r="Q419" s="209" t="s">
        <v>282</v>
      </c>
      <c r="R419" s="209" t="s">
        <v>282</v>
      </c>
      <c r="S419" s="209" t="s">
        <v>282</v>
      </c>
      <c r="T419" s="209">
        <v>180</v>
      </c>
      <c r="U419" s="209" t="s">
        <v>183</v>
      </c>
      <c r="V419" s="209" t="s">
        <v>282</v>
      </c>
      <c r="W419" s="209" t="s">
        <v>143</v>
      </c>
      <c r="X419" s="209" t="s">
        <v>10506</v>
      </c>
      <c r="Y419" s="209" t="s">
        <v>395</v>
      </c>
      <c r="Z419" s="209" t="s">
        <v>10498</v>
      </c>
      <c r="AA419" s="209">
        <v>4</v>
      </c>
      <c r="AB419" s="209" t="s">
        <v>299</v>
      </c>
      <c r="AC419" s="209">
        <v>24</v>
      </c>
      <c r="AD419" s="209">
        <v>3.35</v>
      </c>
      <c r="AE419" s="209" t="s">
        <v>10512</v>
      </c>
      <c r="AF419" s="209" t="s">
        <v>10364</v>
      </c>
      <c r="AG419" s="209">
        <v>11.1</v>
      </c>
      <c r="AH419" s="209" t="s">
        <v>273</v>
      </c>
      <c r="AI419" s="209" t="s">
        <v>273</v>
      </c>
      <c r="AJ419" s="209" t="s">
        <v>273</v>
      </c>
      <c r="AK419" s="209" t="s">
        <v>11951</v>
      </c>
      <c r="AL419" s="209">
        <v>33</v>
      </c>
      <c r="AM419" s="209">
        <v>13</v>
      </c>
      <c r="AN419" s="209" t="s">
        <v>273</v>
      </c>
      <c r="AO419" s="209" t="s">
        <v>273</v>
      </c>
      <c r="AP419" s="209" t="s">
        <v>11947</v>
      </c>
      <c r="AQ419" s="209" t="s">
        <v>10385</v>
      </c>
      <c r="AR419" s="209" t="s">
        <v>22</v>
      </c>
      <c r="AS419" s="209" t="s">
        <v>11950</v>
      </c>
      <c r="AT419" s="209" t="s">
        <v>10390</v>
      </c>
      <c r="AU419" s="209" t="s">
        <v>10400</v>
      </c>
      <c r="AV419" s="209" t="s">
        <v>10390</v>
      </c>
      <c r="AW419" s="209" t="s">
        <v>4788</v>
      </c>
      <c r="AX419" s="209" t="s">
        <v>4788</v>
      </c>
      <c r="AY419" s="209" t="s">
        <v>4788</v>
      </c>
      <c r="AZ419" s="209" t="s">
        <v>10390</v>
      </c>
      <c r="BA419" s="209" t="s">
        <v>22</v>
      </c>
      <c r="BB419" s="209" t="s">
        <v>10387</v>
      </c>
      <c r="BC419" s="209" t="s">
        <v>248</v>
      </c>
      <c r="BD419" s="209" t="s">
        <v>4788</v>
      </c>
      <c r="BE419" s="209" t="s">
        <v>10387</v>
      </c>
      <c r="BF419" s="209" t="s">
        <v>282</v>
      </c>
      <c r="BG419" s="209" t="s">
        <v>10387</v>
      </c>
      <c r="BH419" s="209" t="s">
        <v>11952</v>
      </c>
      <c r="BI419" s="209" t="s">
        <v>10391</v>
      </c>
      <c r="BJ419" s="209" t="s">
        <v>11946</v>
      </c>
      <c r="BK419" s="209" t="s">
        <v>22</v>
      </c>
      <c r="BL419" s="209">
        <v>1</v>
      </c>
      <c r="BM419" s="209" t="s">
        <v>10391</v>
      </c>
      <c r="BN419" s="209" t="s">
        <v>5848</v>
      </c>
      <c r="BO419" s="209"/>
      <c r="BP419" s="209"/>
      <c r="BQ419" s="209"/>
      <c r="BR419" s="209"/>
      <c r="BS419" s="209"/>
      <c r="BT419" s="209"/>
      <c r="BU419" s="209"/>
      <c r="BV419" s="209"/>
      <c r="BW419" s="209"/>
      <c r="BX419" s="209"/>
      <c r="BY419" s="209"/>
      <c r="BZ419" s="209"/>
      <c r="CA419" s="209"/>
      <c r="CB419" s="209"/>
      <c r="CC419" s="209"/>
      <c r="CD419" s="209"/>
      <c r="CE419" s="209"/>
      <c r="CF419" s="211"/>
      <c r="CG419" s="211"/>
      <c r="CH419" s="211"/>
      <c r="CI419" s="211"/>
      <c r="CJ419" s="211"/>
      <c r="CK419" s="211"/>
      <c r="CL419" s="211"/>
      <c r="CM419" s="211"/>
      <c r="CN419" s="211"/>
      <c r="CO419" s="211"/>
    </row>
    <row r="420" spans="1:93" s="211" customFormat="1" ht="15" customHeight="1" x14ac:dyDescent="0.25">
      <c r="A420" s="211" t="s">
        <v>409</v>
      </c>
      <c r="B420" s="211" t="s">
        <v>1116</v>
      </c>
      <c r="C420" s="211" t="s">
        <v>18001</v>
      </c>
      <c r="D420" s="211" t="s">
        <v>841</v>
      </c>
      <c r="E420" s="211" t="s">
        <v>10933</v>
      </c>
      <c r="F420" s="211" t="s">
        <v>216</v>
      </c>
      <c r="G420" s="211" t="s">
        <v>216</v>
      </c>
      <c r="H420" s="211" t="s">
        <v>216</v>
      </c>
      <c r="I420" s="211" t="s">
        <v>282</v>
      </c>
      <c r="J420" s="211" t="s">
        <v>216</v>
      </c>
      <c r="K420" s="211" t="s">
        <v>282</v>
      </c>
      <c r="L420" s="211" t="s">
        <v>216</v>
      </c>
      <c r="M420" s="211" t="s">
        <v>282</v>
      </c>
      <c r="N420" s="211" t="s">
        <v>216</v>
      </c>
      <c r="O420" s="211" t="s">
        <v>252</v>
      </c>
      <c r="P420" s="211" t="s">
        <v>790</v>
      </c>
      <c r="Q420" s="211" t="s">
        <v>282</v>
      </c>
      <c r="R420" s="211" t="s">
        <v>282</v>
      </c>
      <c r="S420" s="211" t="s">
        <v>282</v>
      </c>
      <c r="T420" s="211">
        <v>140</v>
      </c>
      <c r="U420" s="211" t="s">
        <v>183</v>
      </c>
      <c r="V420" s="211" t="s">
        <v>282</v>
      </c>
      <c r="W420" s="211" t="s">
        <v>143</v>
      </c>
      <c r="X420" s="211" t="s">
        <v>273</v>
      </c>
      <c r="Y420" s="211" t="s">
        <v>273</v>
      </c>
      <c r="Z420" s="211" t="s">
        <v>10498</v>
      </c>
      <c r="AA420" s="211">
        <v>6</v>
      </c>
      <c r="AB420" s="211" t="s">
        <v>273</v>
      </c>
      <c r="AC420" s="211" t="s">
        <v>273</v>
      </c>
      <c r="AD420" s="211" t="s">
        <v>273</v>
      </c>
      <c r="AE420" s="211" t="s">
        <v>10512</v>
      </c>
      <c r="AF420" s="211" t="s">
        <v>10364</v>
      </c>
      <c r="AG420" s="211" t="s">
        <v>273</v>
      </c>
      <c r="AH420" s="211" t="s">
        <v>273</v>
      </c>
      <c r="AI420" s="211" t="s">
        <v>273</v>
      </c>
      <c r="AJ420" s="211" t="s">
        <v>11961</v>
      </c>
      <c r="AK420" s="211" t="s">
        <v>11962</v>
      </c>
      <c r="AL420" s="211">
        <v>78</v>
      </c>
      <c r="AM420" s="211">
        <v>1</v>
      </c>
      <c r="AN420" s="211" t="s">
        <v>273</v>
      </c>
      <c r="AO420" s="211" t="s">
        <v>273</v>
      </c>
      <c r="AP420" s="211" t="s">
        <v>11955</v>
      </c>
      <c r="AQ420" s="211" t="s">
        <v>10379</v>
      </c>
      <c r="AR420" s="211" t="s">
        <v>22</v>
      </c>
      <c r="AS420" s="211" t="s">
        <v>11282</v>
      </c>
      <c r="AT420" s="211" t="s">
        <v>4788</v>
      </c>
      <c r="AU420" s="211" t="s">
        <v>10400</v>
      </c>
      <c r="AV420" s="211" t="s">
        <v>10390</v>
      </c>
      <c r="AW420" s="211" t="s">
        <v>4788</v>
      </c>
      <c r="AX420" s="211" t="s">
        <v>4788</v>
      </c>
      <c r="AY420" s="211" t="s">
        <v>4788</v>
      </c>
      <c r="AZ420" s="211" t="s">
        <v>10390</v>
      </c>
      <c r="BA420" s="211" t="s">
        <v>10408</v>
      </c>
      <c r="BB420" s="211" t="s">
        <v>10408</v>
      </c>
      <c r="BC420" s="211" t="s">
        <v>10411</v>
      </c>
      <c r="BD420" s="211" t="s">
        <v>10390</v>
      </c>
      <c r="BE420" s="211" t="s">
        <v>10387</v>
      </c>
      <c r="BF420" s="211" t="s">
        <v>282</v>
      </c>
      <c r="BG420" s="211" t="s">
        <v>10387</v>
      </c>
      <c r="BH420" s="211" t="s">
        <v>11964</v>
      </c>
      <c r="BI420" s="211" t="s">
        <v>10391</v>
      </c>
      <c r="BJ420" s="211" t="s">
        <v>273</v>
      </c>
      <c r="BK420" s="211" t="s">
        <v>22</v>
      </c>
      <c r="BL420" s="211" t="s">
        <v>11477</v>
      </c>
      <c r="BM420" s="211" t="s">
        <v>10391</v>
      </c>
      <c r="BN420" s="211" t="s">
        <v>1117</v>
      </c>
      <c r="CF420" s="209"/>
      <c r="CG420" s="209"/>
      <c r="CH420" s="209"/>
      <c r="CI420" s="209"/>
      <c r="CJ420" s="209"/>
      <c r="CK420" s="209"/>
      <c r="CL420" s="209"/>
      <c r="CM420" s="209"/>
      <c r="CN420" s="209"/>
      <c r="CO420" s="209"/>
    </row>
    <row r="421" spans="1:93" s="211" customFormat="1" ht="15" customHeight="1" x14ac:dyDescent="0.25">
      <c r="A421" s="211" t="s">
        <v>4516</v>
      </c>
      <c r="B421" s="211" t="s">
        <v>3239</v>
      </c>
      <c r="C421" s="211" t="s">
        <v>8155</v>
      </c>
      <c r="D421" s="211" t="s">
        <v>443</v>
      </c>
      <c r="E421" s="211" t="s">
        <v>10933</v>
      </c>
      <c r="F421" s="211" t="s">
        <v>5328</v>
      </c>
      <c r="G421" s="211" t="s">
        <v>216</v>
      </c>
      <c r="H421" s="211" t="s">
        <v>216</v>
      </c>
      <c r="I421" s="211" t="s">
        <v>282</v>
      </c>
      <c r="J421" s="211" t="s">
        <v>216</v>
      </c>
      <c r="K421" s="211" t="s">
        <v>282</v>
      </c>
      <c r="L421" s="211" t="s">
        <v>216</v>
      </c>
      <c r="M421" s="211" t="s">
        <v>282</v>
      </c>
      <c r="N421" s="211" t="s">
        <v>5328</v>
      </c>
      <c r="O421" s="211" t="s">
        <v>256</v>
      </c>
      <c r="P421" s="211" t="s">
        <v>790</v>
      </c>
      <c r="Q421" s="211" t="s">
        <v>282</v>
      </c>
      <c r="R421" s="211" t="s">
        <v>282</v>
      </c>
      <c r="S421" s="211" t="s">
        <v>282</v>
      </c>
      <c r="T421" s="211">
        <v>47</v>
      </c>
      <c r="U421" s="211" t="s">
        <v>183</v>
      </c>
      <c r="V421" s="211" t="s">
        <v>282</v>
      </c>
      <c r="W421" s="211" t="s">
        <v>283</v>
      </c>
      <c r="X421" s="211" t="s">
        <v>10506</v>
      </c>
      <c r="Y421" s="211" t="s">
        <v>395</v>
      </c>
      <c r="Z421" s="211" t="s">
        <v>10498</v>
      </c>
      <c r="AA421" s="211">
        <v>4</v>
      </c>
      <c r="AB421" s="211" t="s">
        <v>299</v>
      </c>
      <c r="AC421" s="211">
        <v>23.5</v>
      </c>
      <c r="AD421" s="211" t="s">
        <v>273</v>
      </c>
      <c r="AE421" s="211" t="s">
        <v>10512</v>
      </c>
      <c r="AF421" s="211" t="s">
        <v>10364</v>
      </c>
      <c r="AG421" s="211" t="s">
        <v>273</v>
      </c>
      <c r="AH421" s="211" t="s">
        <v>273</v>
      </c>
      <c r="AI421" s="211" t="s">
        <v>273</v>
      </c>
      <c r="AJ421" s="211" t="s">
        <v>273</v>
      </c>
      <c r="AK421" s="211" t="s">
        <v>14244</v>
      </c>
      <c r="AL421" s="211">
        <v>68</v>
      </c>
      <c r="AM421" s="211" t="s">
        <v>273</v>
      </c>
      <c r="AN421" s="211" t="s">
        <v>273</v>
      </c>
      <c r="AO421" s="211" t="s">
        <v>273</v>
      </c>
      <c r="AP421" s="211" t="s">
        <v>14837</v>
      </c>
      <c r="AQ421" s="211" t="s">
        <v>10385</v>
      </c>
      <c r="AR421" s="211" t="s">
        <v>55</v>
      </c>
      <c r="AS421" s="211" t="s">
        <v>273</v>
      </c>
      <c r="AT421" s="211" t="s">
        <v>10390</v>
      </c>
      <c r="AU421" s="211" t="s">
        <v>10400</v>
      </c>
      <c r="AV421" s="211" t="s">
        <v>10390</v>
      </c>
      <c r="AW421" s="211" t="s">
        <v>4788</v>
      </c>
      <c r="AX421" s="211" t="s">
        <v>4788</v>
      </c>
      <c r="AY421" s="211" t="s">
        <v>4788</v>
      </c>
      <c r="AZ421" s="211" t="s">
        <v>10390</v>
      </c>
      <c r="BA421" s="211" t="s">
        <v>22</v>
      </c>
      <c r="BB421" s="211" t="s">
        <v>22</v>
      </c>
      <c r="BC421" s="211" t="s">
        <v>10412</v>
      </c>
      <c r="BD421" s="211" t="s">
        <v>10391</v>
      </c>
      <c r="BE421" s="211" t="s">
        <v>10387</v>
      </c>
      <c r="BF421" s="211" t="s">
        <v>282</v>
      </c>
      <c r="BG421" s="211" t="s">
        <v>22</v>
      </c>
      <c r="BH421" s="211" t="s">
        <v>282</v>
      </c>
      <c r="BI421" s="211" t="s">
        <v>10390</v>
      </c>
      <c r="BJ421" s="211" t="s">
        <v>12885</v>
      </c>
      <c r="BK421" s="211" t="s">
        <v>10387</v>
      </c>
      <c r="BL421" s="211" t="s">
        <v>282</v>
      </c>
      <c r="BM421" s="211" t="s">
        <v>10391</v>
      </c>
      <c r="BN421" s="211" t="s">
        <v>3240</v>
      </c>
    </row>
    <row r="422" spans="1:93" s="211" customFormat="1" ht="15" customHeight="1" x14ac:dyDescent="0.25">
      <c r="A422" s="211" t="s">
        <v>7576</v>
      </c>
      <c r="B422" s="211" t="s">
        <v>282</v>
      </c>
      <c r="C422" s="211" t="s">
        <v>7568</v>
      </c>
      <c r="D422" s="211" t="s">
        <v>8944</v>
      </c>
      <c r="E422" s="211" t="s">
        <v>10933</v>
      </c>
      <c r="F422" s="211" t="s">
        <v>5328</v>
      </c>
      <c r="G422" s="211" t="s">
        <v>216</v>
      </c>
      <c r="H422" s="211" t="s">
        <v>216</v>
      </c>
      <c r="I422" s="211" t="s">
        <v>282</v>
      </c>
      <c r="J422" s="211" t="s">
        <v>216</v>
      </c>
      <c r="K422" s="211" t="s">
        <v>282</v>
      </c>
      <c r="L422" s="211" t="s">
        <v>216</v>
      </c>
      <c r="M422" s="211" t="s">
        <v>282</v>
      </c>
      <c r="N422" s="211" t="s">
        <v>5328</v>
      </c>
      <c r="O422" s="211" t="s">
        <v>266</v>
      </c>
      <c r="P422" s="211" t="s">
        <v>790</v>
      </c>
      <c r="Q422" s="211" t="s">
        <v>282</v>
      </c>
      <c r="R422" s="211" t="s">
        <v>282</v>
      </c>
      <c r="S422" s="211" t="s">
        <v>282</v>
      </c>
      <c r="T422" s="211">
        <v>90</v>
      </c>
      <c r="U422" s="211" t="s">
        <v>183</v>
      </c>
      <c r="V422" s="211" t="s">
        <v>282</v>
      </c>
      <c r="W422" s="211" t="s">
        <v>143</v>
      </c>
      <c r="X422" s="211" t="s">
        <v>273</v>
      </c>
      <c r="Y422" s="211" t="s">
        <v>273</v>
      </c>
      <c r="Z422" s="211" t="s">
        <v>10498</v>
      </c>
      <c r="AA422" s="211">
        <v>6</v>
      </c>
      <c r="AB422" s="211" t="s">
        <v>299</v>
      </c>
      <c r="AC422" s="211">
        <v>25.45</v>
      </c>
      <c r="AD422" s="211" t="s">
        <v>273</v>
      </c>
      <c r="AE422" s="211" t="s">
        <v>10512</v>
      </c>
      <c r="AF422" s="211" t="s">
        <v>55</v>
      </c>
      <c r="AG422" s="211" t="s">
        <v>273</v>
      </c>
      <c r="AH422" s="211" t="s">
        <v>273</v>
      </c>
      <c r="AI422" s="211" t="s">
        <v>273</v>
      </c>
      <c r="AJ422" s="211" t="s">
        <v>273</v>
      </c>
      <c r="AK422" s="211">
        <v>43</v>
      </c>
      <c r="AL422" s="211">
        <v>57</v>
      </c>
      <c r="AM422" s="211" t="s">
        <v>273</v>
      </c>
      <c r="AN422" s="211" t="s">
        <v>273</v>
      </c>
      <c r="AO422" s="211" t="s">
        <v>273</v>
      </c>
      <c r="AP422" s="211" t="s">
        <v>15117</v>
      </c>
      <c r="AQ422" s="211" t="s">
        <v>10385</v>
      </c>
      <c r="AR422" s="211" t="s">
        <v>55</v>
      </c>
      <c r="AS422" s="211" t="s">
        <v>13459</v>
      </c>
      <c r="AT422" s="211" t="s">
        <v>10390</v>
      </c>
      <c r="AU422" s="211" t="s">
        <v>10400</v>
      </c>
      <c r="AV422" s="211" t="s">
        <v>10390</v>
      </c>
      <c r="AW422" s="211" t="s">
        <v>10390</v>
      </c>
      <c r="AX422" s="211" t="s">
        <v>10390</v>
      </c>
      <c r="AY422" s="211" t="s">
        <v>10390</v>
      </c>
      <c r="AZ422" s="211" t="s">
        <v>10390</v>
      </c>
      <c r="BA422" s="211" t="s">
        <v>22</v>
      </c>
      <c r="BB422" s="211" t="s">
        <v>10387</v>
      </c>
      <c r="BC422" s="211" t="s">
        <v>248</v>
      </c>
      <c r="BD422" s="211" t="s">
        <v>4788</v>
      </c>
      <c r="BE422" s="211" t="s">
        <v>10387</v>
      </c>
      <c r="BF422" s="211" t="s">
        <v>282</v>
      </c>
      <c r="BG422" s="211" t="s">
        <v>22</v>
      </c>
      <c r="BH422" s="211" t="s">
        <v>13459</v>
      </c>
      <c r="BI422" s="211" t="s">
        <v>4788</v>
      </c>
      <c r="BJ422" s="211" t="s">
        <v>12885</v>
      </c>
      <c r="BK422" s="211" t="s">
        <v>22</v>
      </c>
      <c r="BL422" s="211" t="s">
        <v>273</v>
      </c>
      <c r="BM422" s="211" t="s">
        <v>10391</v>
      </c>
      <c r="BN422" s="481" t="s">
        <v>7577</v>
      </c>
    </row>
    <row r="423" spans="1:93" s="211" customFormat="1" ht="15" customHeight="1" x14ac:dyDescent="0.25">
      <c r="A423" s="211" t="s">
        <v>7578</v>
      </c>
      <c r="B423" s="211" t="s">
        <v>282</v>
      </c>
      <c r="C423" s="211" t="s">
        <v>7568</v>
      </c>
      <c r="D423" s="211" t="s">
        <v>8944</v>
      </c>
      <c r="E423" s="211" t="s">
        <v>10933</v>
      </c>
      <c r="F423" s="211" t="s">
        <v>5328</v>
      </c>
      <c r="G423" s="211" t="s">
        <v>216</v>
      </c>
      <c r="H423" s="211" t="s">
        <v>216</v>
      </c>
      <c r="I423" s="211" t="s">
        <v>282</v>
      </c>
      <c r="J423" s="211" t="s">
        <v>216</v>
      </c>
      <c r="K423" s="211" t="s">
        <v>282</v>
      </c>
      <c r="L423" s="211" t="s">
        <v>216</v>
      </c>
      <c r="M423" s="211" t="s">
        <v>282</v>
      </c>
      <c r="N423" s="211" t="s">
        <v>5328</v>
      </c>
      <c r="O423" s="211" t="s">
        <v>266</v>
      </c>
      <c r="P423" s="211" t="s">
        <v>263</v>
      </c>
      <c r="Q423" s="211" t="s">
        <v>790</v>
      </c>
      <c r="R423" s="211" t="s">
        <v>282</v>
      </c>
      <c r="S423" s="211" t="s">
        <v>282</v>
      </c>
      <c r="T423" s="211">
        <v>130</v>
      </c>
      <c r="U423" s="211" t="s">
        <v>183</v>
      </c>
      <c r="V423" s="211" t="s">
        <v>282</v>
      </c>
      <c r="W423" s="211" t="s">
        <v>143</v>
      </c>
      <c r="X423" s="211" t="s">
        <v>10506</v>
      </c>
      <c r="Y423" s="211" t="s">
        <v>395</v>
      </c>
      <c r="Z423" s="211" t="s">
        <v>10498</v>
      </c>
      <c r="AA423" s="211">
        <v>6</v>
      </c>
      <c r="AB423" s="211" t="s">
        <v>299</v>
      </c>
      <c r="AC423" s="211">
        <v>28.83</v>
      </c>
      <c r="AD423" s="211" t="s">
        <v>273</v>
      </c>
      <c r="AE423" s="211" t="s">
        <v>10512</v>
      </c>
      <c r="AF423" s="211" t="s">
        <v>55</v>
      </c>
      <c r="AG423" s="211" t="s">
        <v>273</v>
      </c>
      <c r="AH423" s="211" t="s">
        <v>273</v>
      </c>
      <c r="AI423" s="211" t="s">
        <v>273</v>
      </c>
      <c r="AJ423" s="211" t="s">
        <v>273</v>
      </c>
      <c r="AK423" s="211" t="s">
        <v>15121</v>
      </c>
      <c r="AL423" s="211">
        <v>51</v>
      </c>
      <c r="AM423" s="211" t="s">
        <v>273</v>
      </c>
      <c r="AN423" s="211" t="s">
        <v>273</v>
      </c>
      <c r="AO423" s="211" t="s">
        <v>273</v>
      </c>
      <c r="AP423" s="211" t="s">
        <v>15023</v>
      </c>
      <c r="AQ423" s="211" t="s">
        <v>10385</v>
      </c>
      <c r="AR423" s="211" t="s">
        <v>55</v>
      </c>
      <c r="AS423" s="211" t="s">
        <v>13459</v>
      </c>
      <c r="AT423" s="211" t="s">
        <v>10390</v>
      </c>
      <c r="AU423" s="211" t="s">
        <v>10400</v>
      </c>
      <c r="AV423" s="211" t="s">
        <v>10390</v>
      </c>
      <c r="AW423" s="211" t="s">
        <v>4788</v>
      </c>
      <c r="AX423" s="211" t="s">
        <v>4788</v>
      </c>
      <c r="AY423" s="211" t="s">
        <v>4788</v>
      </c>
      <c r="AZ423" s="211" t="s">
        <v>10390</v>
      </c>
      <c r="BA423" s="211" t="s">
        <v>22</v>
      </c>
      <c r="BB423" s="211" t="s">
        <v>10387</v>
      </c>
      <c r="BC423" s="211" t="s">
        <v>10412</v>
      </c>
      <c r="BD423" s="211" t="s">
        <v>4788</v>
      </c>
      <c r="BE423" s="211" t="s">
        <v>10387</v>
      </c>
      <c r="BF423" s="211" t="s">
        <v>282</v>
      </c>
      <c r="BG423" s="211" t="s">
        <v>22</v>
      </c>
      <c r="BH423" s="211" t="s">
        <v>13459</v>
      </c>
      <c r="BI423" s="211" t="s">
        <v>4788</v>
      </c>
      <c r="BJ423" s="211" t="s">
        <v>12885</v>
      </c>
      <c r="BK423" s="211" t="s">
        <v>22</v>
      </c>
      <c r="BL423" s="211" t="s">
        <v>273</v>
      </c>
      <c r="BM423" s="211" t="s">
        <v>10391</v>
      </c>
      <c r="BN423" s="481" t="s">
        <v>7577</v>
      </c>
    </row>
    <row r="424" spans="1:93" s="211" customFormat="1" ht="15" customHeight="1" x14ac:dyDescent="0.25">
      <c r="A424" s="211" t="s">
        <v>7579</v>
      </c>
      <c r="B424" s="211" t="s">
        <v>282</v>
      </c>
      <c r="C424" s="211" t="s">
        <v>15151</v>
      </c>
      <c r="D424" s="211" t="s">
        <v>8944</v>
      </c>
      <c r="E424" s="211" t="s">
        <v>10933</v>
      </c>
      <c r="F424" s="211" t="s">
        <v>5328</v>
      </c>
      <c r="G424" s="211" t="s">
        <v>216</v>
      </c>
      <c r="H424" s="211" t="s">
        <v>216</v>
      </c>
      <c r="I424" s="211" t="s">
        <v>282</v>
      </c>
      <c r="J424" s="211" t="s">
        <v>216</v>
      </c>
      <c r="K424" s="211" t="s">
        <v>282</v>
      </c>
      <c r="L424" s="211" t="s">
        <v>216</v>
      </c>
      <c r="M424" s="211" t="s">
        <v>282</v>
      </c>
      <c r="N424" s="211" t="s">
        <v>5328</v>
      </c>
      <c r="O424" s="211" t="s">
        <v>266</v>
      </c>
      <c r="P424" s="211" t="s">
        <v>263</v>
      </c>
      <c r="Q424" s="211" t="s">
        <v>790</v>
      </c>
      <c r="R424" s="211" t="s">
        <v>282</v>
      </c>
      <c r="S424" s="211" t="s">
        <v>282</v>
      </c>
      <c r="T424" s="211">
        <v>150</v>
      </c>
      <c r="U424" s="211" t="s">
        <v>183</v>
      </c>
      <c r="V424" s="211" t="s">
        <v>282</v>
      </c>
      <c r="W424" s="211" t="s">
        <v>143</v>
      </c>
      <c r="X424" s="211" t="s">
        <v>273</v>
      </c>
      <c r="Y424" s="211" t="s">
        <v>395</v>
      </c>
      <c r="Z424" s="211" t="s">
        <v>10498</v>
      </c>
      <c r="AA424" s="211">
        <v>6</v>
      </c>
      <c r="AB424" s="211" t="s">
        <v>299</v>
      </c>
      <c r="AC424" s="211">
        <v>24.61</v>
      </c>
      <c r="AD424" s="211" t="s">
        <v>273</v>
      </c>
      <c r="AE424" s="211" t="s">
        <v>10512</v>
      </c>
      <c r="AF424" s="211" t="s">
        <v>55</v>
      </c>
      <c r="AG424" s="211" t="s">
        <v>273</v>
      </c>
      <c r="AH424" s="211" t="s">
        <v>273</v>
      </c>
      <c r="AI424" s="211" t="s">
        <v>273</v>
      </c>
      <c r="AJ424" s="211" t="s">
        <v>273</v>
      </c>
      <c r="AK424" s="211" t="s">
        <v>12000</v>
      </c>
      <c r="AL424" s="211">
        <v>55</v>
      </c>
      <c r="AM424" s="211" t="s">
        <v>273</v>
      </c>
      <c r="AN424" s="211" t="s">
        <v>273</v>
      </c>
      <c r="AO424" s="211" t="s">
        <v>273</v>
      </c>
      <c r="AP424" s="211" t="s">
        <v>15023</v>
      </c>
      <c r="AQ424" s="211" t="s">
        <v>10385</v>
      </c>
      <c r="AR424" s="211" t="s">
        <v>55</v>
      </c>
      <c r="AS424" s="211" t="s">
        <v>13459</v>
      </c>
      <c r="AT424" s="211" t="s">
        <v>10390</v>
      </c>
      <c r="AU424" s="211" t="s">
        <v>10400</v>
      </c>
      <c r="AV424" s="211" t="s">
        <v>10390</v>
      </c>
      <c r="AW424" s="211" t="s">
        <v>4788</v>
      </c>
      <c r="AX424" s="211" t="s">
        <v>4788</v>
      </c>
      <c r="AY424" s="211" t="s">
        <v>4788</v>
      </c>
      <c r="AZ424" s="211" t="s">
        <v>10390</v>
      </c>
      <c r="BA424" s="211" t="s">
        <v>22</v>
      </c>
      <c r="BB424" s="211" t="s">
        <v>10387</v>
      </c>
      <c r="BC424" s="211" t="s">
        <v>10412</v>
      </c>
      <c r="BD424" s="211" t="s">
        <v>4788</v>
      </c>
      <c r="BE424" s="211" t="s">
        <v>10387</v>
      </c>
      <c r="BF424" s="211" t="s">
        <v>282</v>
      </c>
      <c r="BG424" s="211" t="s">
        <v>22</v>
      </c>
      <c r="BH424" s="211" t="s">
        <v>13459</v>
      </c>
      <c r="BI424" s="211" t="s">
        <v>4788</v>
      </c>
      <c r="BJ424" s="211" t="s">
        <v>12885</v>
      </c>
      <c r="BK424" s="211" t="s">
        <v>22</v>
      </c>
      <c r="BL424" s="211" t="s">
        <v>273</v>
      </c>
      <c r="BM424" s="211" t="s">
        <v>10391</v>
      </c>
      <c r="BN424" s="481" t="s">
        <v>7577</v>
      </c>
    </row>
    <row r="425" spans="1:93" s="211" customFormat="1" ht="15" customHeight="1" x14ac:dyDescent="0.25">
      <c r="A425" s="211" t="s">
        <v>14520</v>
      </c>
      <c r="B425" s="211" t="s">
        <v>5345</v>
      </c>
      <c r="C425" s="211" t="s">
        <v>11975</v>
      </c>
      <c r="D425" s="211" t="s">
        <v>14521</v>
      </c>
      <c r="E425" s="211" t="s">
        <v>10933</v>
      </c>
      <c r="F425" s="211" t="s">
        <v>5328</v>
      </c>
      <c r="G425" s="211" t="s">
        <v>5328</v>
      </c>
      <c r="H425" s="211" t="s">
        <v>5328</v>
      </c>
      <c r="I425" s="211">
        <v>9</v>
      </c>
      <c r="J425" s="211" t="s">
        <v>216</v>
      </c>
      <c r="K425" s="211" t="s">
        <v>282</v>
      </c>
      <c r="L425" s="211" t="s">
        <v>216</v>
      </c>
      <c r="M425" s="211" t="s">
        <v>282</v>
      </c>
      <c r="N425" s="211" t="s">
        <v>5328</v>
      </c>
      <c r="O425" s="211" t="s">
        <v>770</v>
      </c>
      <c r="P425" s="211" t="s">
        <v>811</v>
      </c>
      <c r="Q425" s="211" t="s">
        <v>310</v>
      </c>
      <c r="R425" s="211" t="s">
        <v>282</v>
      </c>
      <c r="S425" s="211" t="s">
        <v>282</v>
      </c>
      <c r="T425" s="211">
        <v>267</v>
      </c>
      <c r="U425" s="211" t="s">
        <v>183</v>
      </c>
      <c r="V425" s="211" t="s">
        <v>282</v>
      </c>
      <c r="W425" s="211" t="s">
        <v>143</v>
      </c>
      <c r="X425" s="211" t="s">
        <v>273</v>
      </c>
      <c r="Y425" s="211" t="s">
        <v>395</v>
      </c>
      <c r="Z425" s="211" t="s">
        <v>10498</v>
      </c>
      <c r="AA425" s="211">
        <v>13</v>
      </c>
      <c r="AB425" s="211" t="s">
        <v>299</v>
      </c>
      <c r="AC425" s="211">
        <v>16.899999999999999</v>
      </c>
      <c r="AD425" s="211">
        <v>5.2</v>
      </c>
      <c r="AE425" s="211" t="s">
        <v>10512</v>
      </c>
      <c r="AF425" s="211" t="s">
        <v>10364</v>
      </c>
      <c r="AG425" s="211" t="s">
        <v>273</v>
      </c>
      <c r="AH425" s="211" t="s">
        <v>273</v>
      </c>
      <c r="AI425" s="211" t="s">
        <v>273</v>
      </c>
      <c r="AJ425" s="211" t="s">
        <v>273</v>
      </c>
      <c r="AK425" s="211" t="s">
        <v>813</v>
      </c>
      <c r="AL425" s="211">
        <v>100</v>
      </c>
      <c r="AM425" s="211">
        <v>94</v>
      </c>
      <c r="AN425" s="211" t="s">
        <v>273</v>
      </c>
      <c r="AO425" s="211">
        <v>46</v>
      </c>
      <c r="AP425" s="211" t="s">
        <v>11973</v>
      </c>
      <c r="AQ425" s="211" t="s">
        <v>10376</v>
      </c>
      <c r="AR425" s="211" t="s">
        <v>10387</v>
      </c>
      <c r="AS425" s="211" t="s">
        <v>11974</v>
      </c>
      <c r="AT425" s="211" t="s">
        <v>10391</v>
      </c>
      <c r="AU425" s="211" t="s">
        <v>10394</v>
      </c>
      <c r="AV425" s="211" t="s">
        <v>4788</v>
      </c>
      <c r="AW425" s="211" t="s">
        <v>10391</v>
      </c>
      <c r="AX425" s="211" t="s">
        <v>10391</v>
      </c>
      <c r="AY425" s="211" t="s">
        <v>10391</v>
      </c>
      <c r="AZ425" s="211" t="s">
        <v>4788</v>
      </c>
      <c r="BA425" s="211" t="s">
        <v>10387</v>
      </c>
      <c r="BB425" s="211" t="s">
        <v>10387</v>
      </c>
      <c r="BC425" s="211" t="s">
        <v>248</v>
      </c>
      <c r="BD425" s="211" t="s">
        <v>4788</v>
      </c>
      <c r="BE425" s="211" t="s">
        <v>10387</v>
      </c>
      <c r="BF425" s="211" t="s">
        <v>282</v>
      </c>
      <c r="BG425" s="211" t="s">
        <v>10387</v>
      </c>
      <c r="BH425" s="211" t="s">
        <v>15155</v>
      </c>
      <c r="BI425" s="211" t="s">
        <v>10391</v>
      </c>
      <c r="BJ425" s="211" t="s">
        <v>11979</v>
      </c>
      <c r="BK425" s="211" t="s">
        <v>10387</v>
      </c>
      <c r="BL425" s="211" t="s">
        <v>282</v>
      </c>
      <c r="BM425" s="211" t="s">
        <v>4788</v>
      </c>
      <c r="BN425" s="211" t="s">
        <v>1118</v>
      </c>
      <c r="BO425" s="211" t="s">
        <v>14522</v>
      </c>
    </row>
    <row r="426" spans="1:93" s="211" customFormat="1" ht="15" customHeight="1" x14ac:dyDescent="0.25">
      <c r="A426" s="211" t="s">
        <v>7582</v>
      </c>
      <c r="B426" s="211" t="s">
        <v>282</v>
      </c>
      <c r="C426" s="211" t="s">
        <v>15059</v>
      </c>
      <c r="D426" s="211" t="s">
        <v>8944</v>
      </c>
      <c r="E426" s="211" t="s">
        <v>10933</v>
      </c>
      <c r="F426" s="211" t="s">
        <v>5328</v>
      </c>
      <c r="G426" s="211" t="s">
        <v>216</v>
      </c>
      <c r="H426" s="211" t="s">
        <v>216</v>
      </c>
      <c r="I426" s="211" t="s">
        <v>282</v>
      </c>
      <c r="J426" s="211" t="s">
        <v>216</v>
      </c>
      <c r="K426" s="211" t="s">
        <v>282</v>
      </c>
      <c r="L426" s="211" t="s">
        <v>216</v>
      </c>
      <c r="M426" s="211" t="s">
        <v>282</v>
      </c>
      <c r="N426" s="211" t="s">
        <v>5328</v>
      </c>
      <c r="O426" s="211" t="s">
        <v>256</v>
      </c>
      <c r="P426" s="211" t="s">
        <v>263</v>
      </c>
      <c r="Q426" s="211" t="s">
        <v>282</v>
      </c>
      <c r="R426" s="211" t="s">
        <v>282</v>
      </c>
      <c r="S426" s="211" t="s">
        <v>282</v>
      </c>
      <c r="T426" s="211">
        <v>228</v>
      </c>
      <c r="U426" s="211" t="s">
        <v>183</v>
      </c>
      <c r="V426" s="211" t="s">
        <v>282</v>
      </c>
      <c r="W426" s="211" t="s">
        <v>14163</v>
      </c>
      <c r="X426" s="211" t="s">
        <v>10506</v>
      </c>
      <c r="Y426" s="211" t="s">
        <v>11475</v>
      </c>
      <c r="Z426" s="211" t="s">
        <v>10498</v>
      </c>
      <c r="AA426" s="211">
        <v>6</v>
      </c>
      <c r="AB426" s="211" t="s">
        <v>299</v>
      </c>
      <c r="AC426" s="211">
        <v>23.85</v>
      </c>
      <c r="AD426" s="211" t="s">
        <v>273</v>
      </c>
      <c r="AE426" s="211" t="s">
        <v>10512</v>
      </c>
      <c r="AF426" s="211" t="s">
        <v>10364</v>
      </c>
      <c r="AG426" s="211" t="s">
        <v>273</v>
      </c>
      <c r="AH426" s="211" t="s">
        <v>273</v>
      </c>
      <c r="AI426" s="211" t="s">
        <v>273</v>
      </c>
      <c r="AJ426" s="211" t="s">
        <v>273</v>
      </c>
      <c r="AK426" s="211" t="s">
        <v>15156</v>
      </c>
      <c r="AL426" s="211" t="s">
        <v>273</v>
      </c>
      <c r="AM426" s="211" t="s">
        <v>273</v>
      </c>
      <c r="AN426" s="211" t="s">
        <v>273</v>
      </c>
      <c r="AO426" s="211" t="s">
        <v>273</v>
      </c>
      <c r="AP426" s="211" t="s">
        <v>13457</v>
      </c>
      <c r="AQ426" s="211" t="s">
        <v>10385</v>
      </c>
      <c r="AR426" s="211" t="s">
        <v>55</v>
      </c>
      <c r="AS426" s="211" t="s">
        <v>13459</v>
      </c>
      <c r="AT426" s="211" t="s">
        <v>10390</v>
      </c>
      <c r="AU426" s="211" t="s">
        <v>10400</v>
      </c>
      <c r="AV426" s="211" t="s">
        <v>10390</v>
      </c>
      <c r="AW426" s="211" t="s">
        <v>4788</v>
      </c>
      <c r="AX426" s="211" t="s">
        <v>4788</v>
      </c>
      <c r="AY426" s="211" t="s">
        <v>4788</v>
      </c>
      <c r="AZ426" s="211" t="s">
        <v>4788</v>
      </c>
      <c r="BA426" s="211" t="s">
        <v>22</v>
      </c>
      <c r="BB426" s="211" t="s">
        <v>10387</v>
      </c>
      <c r="BC426" s="211" t="s">
        <v>10412</v>
      </c>
      <c r="BD426" s="211" t="s">
        <v>4788</v>
      </c>
      <c r="BE426" s="211" t="s">
        <v>10387</v>
      </c>
      <c r="BF426" s="211" t="s">
        <v>282</v>
      </c>
      <c r="BG426" s="211" t="s">
        <v>22</v>
      </c>
      <c r="BH426" s="211" t="s">
        <v>13459</v>
      </c>
      <c r="BI426" s="211" t="s">
        <v>4788</v>
      </c>
      <c r="BJ426" s="211" t="s">
        <v>12885</v>
      </c>
      <c r="BK426" s="211" t="s">
        <v>10387</v>
      </c>
      <c r="BL426" s="211" t="s">
        <v>282</v>
      </c>
      <c r="BM426" s="211" t="s">
        <v>10391</v>
      </c>
      <c r="BN426" s="211" t="s">
        <v>7583</v>
      </c>
    </row>
    <row r="427" spans="1:93" s="211" customFormat="1" ht="15" customHeight="1" x14ac:dyDescent="0.25">
      <c r="A427" s="211" t="s">
        <v>8522</v>
      </c>
      <c r="B427" s="211" t="s">
        <v>282</v>
      </c>
      <c r="C427" s="211" t="s">
        <v>15168</v>
      </c>
      <c r="D427" s="211" t="s">
        <v>7848</v>
      </c>
      <c r="E427" s="211" t="s">
        <v>10933</v>
      </c>
      <c r="F427" s="211" t="s">
        <v>5328</v>
      </c>
      <c r="G427" s="211" t="s">
        <v>216</v>
      </c>
      <c r="H427" s="211" t="s">
        <v>216</v>
      </c>
      <c r="I427" s="211" t="s">
        <v>282</v>
      </c>
      <c r="J427" s="211" t="s">
        <v>216</v>
      </c>
      <c r="K427" s="211" t="s">
        <v>282</v>
      </c>
      <c r="L427" s="211" t="s">
        <v>216</v>
      </c>
      <c r="M427" s="211" t="s">
        <v>282</v>
      </c>
      <c r="N427" s="162" t="s">
        <v>5328</v>
      </c>
      <c r="O427" s="93" t="s">
        <v>14278</v>
      </c>
      <c r="P427" s="149" t="s">
        <v>14935</v>
      </c>
      <c r="Q427" s="211" t="s">
        <v>282</v>
      </c>
      <c r="R427" s="211" t="s">
        <v>282</v>
      </c>
      <c r="S427" s="211" t="s">
        <v>282</v>
      </c>
      <c r="T427" s="211">
        <v>82</v>
      </c>
      <c r="U427" s="211" t="s">
        <v>183</v>
      </c>
      <c r="V427" s="211" t="s">
        <v>15161</v>
      </c>
      <c r="W427" s="211" t="s">
        <v>143</v>
      </c>
      <c r="X427" s="211" t="s">
        <v>273</v>
      </c>
      <c r="Y427" s="211" t="s">
        <v>273</v>
      </c>
      <c r="Z427" s="211" t="s">
        <v>10498</v>
      </c>
      <c r="AA427" s="211">
        <v>12</v>
      </c>
      <c r="AB427" s="211" t="s">
        <v>299</v>
      </c>
      <c r="AC427" s="211">
        <v>19.079999999999998</v>
      </c>
      <c r="AD427" s="211">
        <v>2.5</v>
      </c>
      <c r="AE427" s="211" t="s">
        <v>10512</v>
      </c>
      <c r="AF427" s="211" t="s">
        <v>10364</v>
      </c>
      <c r="AG427" s="211" t="s">
        <v>273</v>
      </c>
      <c r="AH427" s="211" t="s">
        <v>273</v>
      </c>
      <c r="AI427" s="211" t="s">
        <v>273</v>
      </c>
      <c r="AJ427" s="211" t="s">
        <v>273</v>
      </c>
      <c r="AK427" s="211" t="s">
        <v>15169</v>
      </c>
      <c r="AL427" s="211">
        <v>39</v>
      </c>
      <c r="AM427" s="211">
        <v>1</v>
      </c>
      <c r="AN427" s="211" t="s">
        <v>273</v>
      </c>
      <c r="AO427" s="211" t="s">
        <v>273</v>
      </c>
      <c r="AP427" s="211" t="s">
        <v>15160</v>
      </c>
      <c r="AQ427" s="211" t="s">
        <v>10384</v>
      </c>
      <c r="AR427" s="211" t="s">
        <v>22</v>
      </c>
      <c r="AS427" s="211" t="s">
        <v>14807</v>
      </c>
      <c r="AT427" s="211" t="s">
        <v>4788</v>
      </c>
      <c r="AU427" s="211" t="s">
        <v>10400</v>
      </c>
      <c r="AV427" s="211" t="s">
        <v>10390</v>
      </c>
      <c r="AW427" s="211" t="s">
        <v>4788</v>
      </c>
      <c r="AX427" s="211" t="s">
        <v>4788</v>
      </c>
      <c r="AY427" s="211" t="s">
        <v>4788</v>
      </c>
      <c r="AZ427" s="211" t="s">
        <v>10390</v>
      </c>
      <c r="BA427" s="211" t="s">
        <v>22</v>
      </c>
      <c r="BB427" s="211" t="s">
        <v>10387</v>
      </c>
      <c r="BC427" s="211" t="s">
        <v>248</v>
      </c>
      <c r="BD427" s="211" t="s">
        <v>4788</v>
      </c>
      <c r="BE427" s="211" t="s">
        <v>10387</v>
      </c>
      <c r="BF427" s="211" t="s">
        <v>282</v>
      </c>
      <c r="BG427" s="211" t="s">
        <v>22</v>
      </c>
      <c r="BH427" s="211" t="s">
        <v>282</v>
      </c>
      <c r="BI427" s="211" t="s">
        <v>10390</v>
      </c>
      <c r="BJ427" s="211" t="s">
        <v>15173</v>
      </c>
      <c r="BK427" s="211" t="s">
        <v>22</v>
      </c>
      <c r="BL427" s="211">
        <v>1</v>
      </c>
      <c r="BM427" s="211" t="s">
        <v>10391</v>
      </c>
      <c r="BN427" s="211" t="s">
        <v>8523</v>
      </c>
    </row>
    <row r="428" spans="1:93" s="145" customFormat="1" ht="15" hidden="1" customHeight="1" x14ac:dyDescent="0.25">
      <c r="A428" s="211" t="s">
        <v>9531</v>
      </c>
      <c r="B428" s="211" t="s">
        <v>282</v>
      </c>
      <c r="C428" s="211" t="s">
        <v>9520</v>
      </c>
      <c r="D428" s="211" t="s">
        <v>8944</v>
      </c>
      <c r="E428" s="211" t="s">
        <v>12994</v>
      </c>
      <c r="F428" s="211" t="s">
        <v>5328</v>
      </c>
      <c r="G428" s="211" t="s">
        <v>216</v>
      </c>
      <c r="H428" s="211" t="s">
        <v>216</v>
      </c>
      <c r="I428" s="211" t="s">
        <v>282</v>
      </c>
      <c r="J428" s="211" t="s">
        <v>216</v>
      </c>
      <c r="K428" s="211" t="s">
        <v>282</v>
      </c>
      <c r="L428" s="211" t="s">
        <v>216</v>
      </c>
      <c r="M428" s="211" t="s">
        <v>282</v>
      </c>
      <c r="N428" s="211" t="s">
        <v>5328</v>
      </c>
      <c r="O428" s="149" t="s">
        <v>4417</v>
      </c>
      <c r="P428" s="149" t="s">
        <v>636</v>
      </c>
      <c r="Q428" s="211" t="s">
        <v>282</v>
      </c>
      <c r="R428" s="211" t="s">
        <v>282</v>
      </c>
      <c r="S428" s="211" t="s">
        <v>282</v>
      </c>
      <c r="T428" s="211">
        <v>42</v>
      </c>
      <c r="U428" s="211" t="s">
        <v>183</v>
      </c>
      <c r="V428" s="211" t="s">
        <v>282</v>
      </c>
      <c r="W428" s="211" t="s">
        <v>273</v>
      </c>
      <c r="X428" s="211" t="s">
        <v>273</v>
      </c>
      <c r="Y428" s="211" t="s">
        <v>395</v>
      </c>
      <c r="Z428" s="211" t="s">
        <v>10498</v>
      </c>
      <c r="AA428" s="211">
        <v>1</v>
      </c>
      <c r="AB428" s="211" t="s">
        <v>435</v>
      </c>
      <c r="AC428" s="211">
        <v>19.489999999999998</v>
      </c>
      <c r="AD428" s="211">
        <v>8.17</v>
      </c>
      <c r="AE428" s="211" t="s">
        <v>10499</v>
      </c>
      <c r="AF428" s="211" t="s">
        <v>10365</v>
      </c>
      <c r="AG428" s="211" t="s">
        <v>273</v>
      </c>
      <c r="AH428" s="211" t="s">
        <v>273</v>
      </c>
      <c r="AI428" s="211" t="s">
        <v>273</v>
      </c>
      <c r="AJ428" s="211" t="s">
        <v>273</v>
      </c>
      <c r="AK428" s="211" t="s">
        <v>15546</v>
      </c>
      <c r="AL428" s="211">
        <v>95</v>
      </c>
      <c r="AM428" s="211" t="s">
        <v>273</v>
      </c>
      <c r="AN428" s="211" t="s">
        <v>273</v>
      </c>
      <c r="AO428" s="211" t="s">
        <v>273</v>
      </c>
      <c r="AP428" s="211" t="s">
        <v>15547</v>
      </c>
      <c r="AQ428" s="211" t="s">
        <v>10385</v>
      </c>
      <c r="AR428" s="211" t="s">
        <v>22</v>
      </c>
      <c r="AS428" s="211" t="s">
        <v>11423</v>
      </c>
      <c r="AT428" s="211" t="s">
        <v>10390</v>
      </c>
      <c r="AU428" s="211" t="s">
        <v>10400</v>
      </c>
      <c r="AV428" s="211" t="s">
        <v>10390</v>
      </c>
      <c r="AW428" s="211" t="s">
        <v>10391</v>
      </c>
      <c r="AX428" s="211" t="s">
        <v>10391</v>
      </c>
      <c r="AY428" s="211" t="s">
        <v>10391</v>
      </c>
      <c r="AZ428" s="211" t="s">
        <v>10390</v>
      </c>
      <c r="BA428" s="211" t="s">
        <v>10387</v>
      </c>
      <c r="BB428" s="211" t="s">
        <v>10387</v>
      </c>
      <c r="BC428" s="211" t="s">
        <v>10411</v>
      </c>
      <c r="BD428" s="211" t="s">
        <v>4788</v>
      </c>
      <c r="BE428" s="211" t="s">
        <v>10387</v>
      </c>
      <c r="BF428" s="211" t="s">
        <v>282</v>
      </c>
      <c r="BG428" s="211" t="s">
        <v>22</v>
      </c>
      <c r="BH428" s="211" t="s">
        <v>282</v>
      </c>
      <c r="BI428" s="211" t="s">
        <v>10390</v>
      </c>
      <c r="BJ428" s="211" t="s">
        <v>15550</v>
      </c>
      <c r="BK428" s="211" t="s">
        <v>10387</v>
      </c>
      <c r="BL428" s="211" t="s">
        <v>282</v>
      </c>
      <c r="BM428" s="211" t="s">
        <v>4788</v>
      </c>
      <c r="BN428" s="211" t="s">
        <v>9532</v>
      </c>
      <c r="BO428" s="211"/>
      <c r="BP428" s="211"/>
      <c r="BQ428" s="211"/>
      <c r="BR428" s="211"/>
      <c r="BS428" s="211"/>
      <c r="BT428" s="211"/>
      <c r="BU428" s="211"/>
      <c r="BV428" s="211"/>
      <c r="BW428" s="211"/>
      <c r="BX428" s="211"/>
      <c r="BY428" s="211"/>
      <c r="BZ428" s="211"/>
      <c r="CA428" s="211"/>
      <c r="CB428" s="211"/>
      <c r="CC428" s="211"/>
      <c r="CD428" s="211"/>
      <c r="CE428" s="211"/>
      <c r="CF428" s="211"/>
      <c r="CG428" s="211"/>
      <c r="CH428" s="211"/>
      <c r="CI428" s="211"/>
      <c r="CJ428" s="211"/>
      <c r="CK428" s="211"/>
      <c r="CL428" s="211"/>
      <c r="CM428" s="211"/>
      <c r="CN428" s="211"/>
      <c r="CO428" s="211"/>
    </row>
    <row r="429" spans="1:93" s="211" customFormat="1" ht="15" customHeight="1" x14ac:dyDescent="0.25">
      <c r="A429" s="209" t="s">
        <v>617</v>
      </c>
      <c r="B429" s="209" t="s">
        <v>282</v>
      </c>
      <c r="C429" s="209" t="s">
        <v>12082</v>
      </c>
      <c r="D429" s="211" t="s">
        <v>564</v>
      </c>
      <c r="E429" s="211" t="s">
        <v>10933</v>
      </c>
      <c r="F429" s="211" t="s">
        <v>216</v>
      </c>
      <c r="G429" s="209" t="s">
        <v>5328</v>
      </c>
      <c r="H429" s="209" t="s">
        <v>5328</v>
      </c>
      <c r="I429" s="209">
        <v>6</v>
      </c>
      <c r="J429" s="209" t="s">
        <v>216</v>
      </c>
      <c r="K429" s="209" t="s">
        <v>282</v>
      </c>
      <c r="L429" s="209" t="s">
        <v>216</v>
      </c>
      <c r="M429" s="209" t="s">
        <v>282</v>
      </c>
      <c r="N429" s="209" t="s">
        <v>5328</v>
      </c>
      <c r="O429" s="157" t="s">
        <v>10667</v>
      </c>
      <c r="P429" s="209" t="s">
        <v>306</v>
      </c>
      <c r="Q429" s="209" t="s">
        <v>282</v>
      </c>
      <c r="R429" s="211" t="s">
        <v>282</v>
      </c>
      <c r="S429" s="211" t="s">
        <v>282</v>
      </c>
      <c r="T429" s="211">
        <v>85</v>
      </c>
      <c r="U429" s="211" t="s">
        <v>183</v>
      </c>
      <c r="V429" s="211" t="s">
        <v>282</v>
      </c>
      <c r="W429" s="211" t="s">
        <v>143</v>
      </c>
      <c r="X429" s="211" t="s">
        <v>10506</v>
      </c>
      <c r="Y429" s="211" t="s">
        <v>395</v>
      </c>
      <c r="Z429" s="211" t="s">
        <v>10498</v>
      </c>
      <c r="AA429" s="211">
        <v>20</v>
      </c>
      <c r="AB429" s="211" t="s">
        <v>299</v>
      </c>
      <c r="AC429" s="211">
        <v>20</v>
      </c>
      <c r="AD429" s="211">
        <v>3.9</v>
      </c>
      <c r="AE429" s="211" t="s">
        <v>10512</v>
      </c>
      <c r="AF429" s="211" t="s">
        <v>10364</v>
      </c>
      <c r="AG429" s="211" t="s">
        <v>273</v>
      </c>
      <c r="AH429" s="211" t="s">
        <v>273</v>
      </c>
      <c r="AI429" s="211" t="s">
        <v>273</v>
      </c>
      <c r="AJ429" s="211" t="s">
        <v>273</v>
      </c>
      <c r="AK429" s="211" t="s">
        <v>12081</v>
      </c>
      <c r="AL429" s="211">
        <v>9</v>
      </c>
      <c r="AM429" s="211">
        <v>21</v>
      </c>
      <c r="AN429" s="211" t="s">
        <v>273</v>
      </c>
      <c r="AO429" s="211">
        <v>52</v>
      </c>
      <c r="AP429" s="211" t="s">
        <v>12080</v>
      </c>
      <c r="AQ429" s="211" t="s">
        <v>10385</v>
      </c>
      <c r="AR429" s="211" t="s">
        <v>22</v>
      </c>
      <c r="AS429" s="211" t="s">
        <v>11282</v>
      </c>
      <c r="AT429" s="211" t="s">
        <v>10390</v>
      </c>
      <c r="AU429" s="211" t="s">
        <v>10400</v>
      </c>
      <c r="AV429" s="211" t="s">
        <v>10390</v>
      </c>
      <c r="AW429" s="211" t="s">
        <v>10391</v>
      </c>
      <c r="AX429" s="211" t="s">
        <v>10391</v>
      </c>
      <c r="AY429" s="211" t="s">
        <v>10391</v>
      </c>
      <c r="AZ429" s="211" t="s">
        <v>4788</v>
      </c>
      <c r="BA429" s="211" t="s">
        <v>10387</v>
      </c>
      <c r="BB429" s="211" t="s">
        <v>10387</v>
      </c>
      <c r="BC429" s="211" t="s">
        <v>248</v>
      </c>
      <c r="BD429" s="211" t="s">
        <v>4788</v>
      </c>
      <c r="BE429" s="211" t="s">
        <v>22</v>
      </c>
      <c r="BF429" s="211" t="s">
        <v>618</v>
      </c>
      <c r="BG429" s="211" t="s">
        <v>22</v>
      </c>
      <c r="BH429" s="211" t="s">
        <v>282</v>
      </c>
      <c r="BI429" s="211" t="s">
        <v>4788</v>
      </c>
      <c r="BJ429" s="211" t="s">
        <v>12078</v>
      </c>
      <c r="BK429" s="211" t="s">
        <v>10387</v>
      </c>
      <c r="BL429" s="211" t="s">
        <v>282</v>
      </c>
      <c r="BM429" s="211" t="s">
        <v>4788</v>
      </c>
      <c r="BN429" s="209" t="s">
        <v>619</v>
      </c>
      <c r="BO429" s="209"/>
      <c r="BP429" s="209"/>
      <c r="BQ429" s="209"/>
      <c r="BR429" s="209"/>
      <c r="BS429" s="209"/>
      <c r="BT429" s="209"/>
      <c r="BU429" s="209"/>
      <c r="BV429" s="209"/>
      <c r="BW429" s="209"/>
      <c r="BX429" s="209"/>
      <c r="BY429" s="209"/>
      <c r="BZ429" s="209"/>
      <c r="CA429" s="209"/>
      <c r="CB429" s="209"/>
      <c r="CC429" s="209"/>
      <c r="CD429" s="209"/>
      <c r="CE429" s="209"/>
    </row>
    <row r="430" spans="1:93" s="211" customFormat="1" ht="15" customHeight="1" x14ac:dyDescent="0.25">
      <c r="A430" s="211" t="s">
        <v>3255</v>
      </c>
      <c r="B430" s="211" t="s">
        <v>3255</v>
      </c>
      <c r="C430" s="211" t="s">
        <v>17761</v>
      </c>
      <c r="D430" s="211" t="s">
        <v>841</v>
      </c>
      <c r="E430" s="211" t="s">
        <v>10933</v>
      </c>
      <c r="F430" s="211" t="s">
        <v>5328</v>
      </c>
      <c r="G430" s="211" t="s">
        <v>216</v>
      </c>
      <c r="H430" s="211" t="s">
        <v>216</v>
      </c>
      <c r="I430" s="211" t="s">
        <v>282</v>
      </c>
      <c r="J430" s="211" t="s">
        <v>216</v>
      </c>
      <c r="K430" s="211" t="s">
        <v>282</v>
      </c>
      <c r="L430" s="211" t="s">
        <v>216</v>
      </c>
      <c r="M430" s="211" t="s">
        <v>282</v>
      </c>
      <c r="N430" s="211" t="s">
        <v>5328</v>
      </c>
      <c r="O430" s="211" t="s">
        <v>274</v>
      </c>
      <c r="P430" s="211" t="s">
        <v>263</v>
      </c>
      <c r="Q430" s="211" t="s">
        <v>282</v>
      </c>
      <c r="R430" s="211" t="s">
        <v>282</v>
      </c>
      <c r="S430" s="211" t="s">
        <v>282</v>
      </c>
      <c r="T430" s="211">
        <v>43</v>
      </c>
      <c r="U430" s="211" t="s">
        <v>183</v>
      </c>
      <c r="V430" s="211" t="s">
        <v>282</v>
      </c>
      <c r="W430" s="211" t="s">
        <v>12092</v>
      </c>
      <c r="X430" s="211" t="s">
        <v>10506</v>
      </c>
      <c r="Y430" s="211" t="s">
        <v>893</v>
      </c>
      <c r="Z430" s="211" t="s">
        <v>10498</v>
      </c>
      <c r="AA430" s="211">
        <v>4</v>
      </c>
      <c r="AB430" s="211" t="s">
        <v>299</v>
      </c>
      <c r="AC430" s="211">
        <v>25.08</v>
      </c>
      <c r="AD430" s="211">
        <v>5.15</v>
      </c>
      <c r="AE430" s="211" t="s">
        <v>10512</v>
      </c>
      <c r="AF430" s="211" t="s">
        <v>10364</v>
      </c>
      <c r="AG430" s="211" t="s">
        <v>273</v>
      </c>
      <c r="AH430" s="211" t="s">
        <v>273</v>
      </c>
      <c r="AI430" s="211" t="s">
        <v>273</v>
      </c>
      <c r="AJ430" s="211" t="s">
        <v>11787</v>
      </c>
      <c r="AK430" s="211" t="s">
        <v>14245</v>
      </c>
      <c r="AL430" s="211">
        <v>86</v>
      </c>
      <c r="AM430" s="211" t="s">
        <v>273</v>
      </c>
      <c r="AN430" s="211" t="s">
        <v>273</v>
      </c>
      <c r="AO430" s="211" t="s">
        <v>273</v>
      </c>
      <c r="AP430" s="211" t="s">
        <v>17760</v>
      </c>
      <c r="AQ430" s="211" t="s">
        <v>10385</v>
      </c>
      <c r="AR430" s="211" t="s">
        <v>22</v>
      </c>
      <c r="AS430" s="211" t="s">
        <v>11423</v>
      </c>
      <c r="AT430" s="211" t="s">
        <v>10390</v>
      </c>
      <c r="AU430" s="211" t="s">
        <v>10400</v>
      </c>
      <c r="AV430" s="211" t="s">
        <v>10390</v>
      </c>
      <c r="AW430" s="211" t="s">
        <v>4788</v>
      </c>
      <c r="AX430" s="211" t="s">
        <v>4788</v>
      </c>
      <c r="AY430" s="211" t="s">
        <v>4788</v>
      </c>
      <c r="AZ430" s="211" t="s">
        <v>10390</v>
      </c>
      <c r="BA430" s="211" t="s">
        <v>10387</v>
      </c>
      <c r="BB430" s="211" t="s">
        <v>10387</v>
      </c>
      <c r="BC430" s="211" t="s">
        <v>10411</v>
      </c>
      <c r="BD430" s="211" t="s">
        <v>4788</v>
      </c>
      <c r="BE430" s="211" t="s">
        <v>10387</v>
      </c>
      <c r="BF430" s="211" t="s">
        <v>282</v>
      </c>
      <c r="BG430" s="211" t="s">
        <v>10387</v>
      </c>
      <c r="BH430" s="211" t="s">
        <v>12016</v>
      </c>
      <c r="BI430" s="211" t="s">
        <v>10391</v>
      </c>
      <c r="BJ430" s="211" t="s">
        <v>273</v>
      </c>
      <c r="BK430" s="211" t="s">
        <v>10387</v>
      </c>
      <c r="BL430" s="211" t="s">
        <v>282</v>
      </c>
      <c r="BM430" s="211" t="s">
        <v>10390</v>
      </c>
      <c r="BN430" s="211" t="s">
        <v>3256</v>
      </c>
    </row>
    <row r="431" spans="1:93" ht="15" customHeight="1" x14ac:dyDescent="0.25">
      <c r="A431" s="211" t="s">
        <v>3257</v>
      </c>
      <c r="B431" s="211" t="s">
        <v>3258</v>
      </c>
      <c r="C431" s="211" t="s">
        <v>8155</v>
      </c>
      <c r="D431" s="211" t="s">
        <v>443</v>
      </c>
      <c r="E431" s="211" t="s">
        <v>10933</v>
      </c>
      <c r="F431" s="211" t="s">
        <v>5328</v>
      </c>
      <c r="G431" s="211" t="s">
        <v>216</v>
      </c>
      <c r="H431" s="211" t="s">
        <v>216</v>
      </c>
      <c r="I431" s="211" t="s">
        <v>282</v>
      </c>
      <c r="J431" s="211" t="s">
        <v>216</v>
      </c>
      <c r="K431" s="211" t="s">
        <v>282</v>
      </c>
      <c r="L431" s="211" t="s">
        <v>216</v>
      </c>
      <c r="M431" s="211" t="s">
        <v>282</v>
      </c>
      <c r="N431" s="211" t="s">
        <v>5328</v>
      </c>
      <c r="O431" s="211" t="s">
        <v>256</v>
      </c>
      <c r="P431" s="211" t="s">
        <v>263</v>
      </c>
      <c r="Q431" s="211" t="s">
        <v>282</v>
      </c>
      <c r="R431" s="211" t="s">
        <v>282</v>
      </c>
      <c r="S431" s="211" t="s">
        <v>282</v>
      </c>
      <c r="T431" s="211">
        <v>223</v>
      </c>
      <c r="U431" s="211" t="s">
        <v>183</v>
      </c>
      <c r="V431" s="211" t="s">
        <v>282</v>
      </c>
      <c r="W431" s="211" t="s">
        <v>14250</v>
      </c>
      <c r="X431" s="211" t="s">
        <v>10506</v>
      </c>
      <c r="Y431" s="211" t="s">
        <v>893</v>
      </c>
      <c r="Z431" s="211" t="s">
        <v>10498</v>
      </c>
      <c r="AA431" s="211">
        <v>6</v>
      </c>
      <c r="AB431" s="211" t="s">
        <v>299</v>
      </c>
      <c r="AC431" s="211">
        <v>29.96</v>
      </c>
      <c r="AD431" s="211">
        <v>6.38</v>
      </c>
      <c r="AE431" s="211" t="s">
        <v>10512</v>
      </c>
      <c r="AF431" s="211" t="s">
        <v>10364</v>
      </c>
      <c r="AG431" s="211" t="s">
        <v>273</v>
      </c>
      <c r="AH431" s="211" t="s">
        <v>273</v>
      </c>
      <c r="AI431" s="211" t="s">
        <v>273</v>
      </c>
      <c r="AJ431" s="211" t="s">
        <v>273</v>
      </c>
      <c r="AK431" s="211" t="s">
        <v>14251</v>
      </c>
      <c r="AL431" s="211" t="s">
        <v>273</v>
      </c>
      <c r="AM431" s="211" t="s">
        <v>273</v>
      </c>
      <c r="AN431" s="211" t="s">
        <v>273</v>
      </c>
      <c r="AO431" s="211" t="s">
        <v>273</v>
      </c>
      <c r="AP431" s="211" t="s">
        <v>14826</v>
      </c>
      <c r="AQ431" s="211" t="s">
        <v>10385</v>
      </c>
      <c r="AR431" s="211" t="s">
        <v>22</v>
      </c>
      <c r="AS431" s="211" t="s">
        <v>14827</v>
      </c>
      <c r="AT431" s="211" t="s">
        <v>10390</v>
      </c>
      <c r="AU431" s="211" t="s">
        <v>10400</v>
      </c>
      <c r="AV431" s="211" t="s">
        <v>10390</v>
      </c>
      <c r="AW431" s="211" t="s">
        <v>4788</v>
      </c>
      <c r="AX431" s="211" t="s">
        <v>4788</v>
      </c>
      <c r="AY431" s="211" t="s">
        <v>4788</v>
      </c>
      <c r="AZ431" s="211" t="s">
        <v>10390</v>
      </c>
      <c r="BA431" s="211" t="s">
        <v>22</v>
      </c>
      <c r="BB431" s="211" t="s">
        <v>10387</v>
      </c>
      <c r="BC431" s="211" t="s">
        <v>10412</v>
      </c>
      <c r="BD431" s="211" t="s">
        <v>4788</v>
      </c>
      <c r="BE431" s="211" t="s">
        <v>10387</v>
      </c>
      <c r="BF431" s="211" t="s">
        <v>282</v>
      </c>
      <c r="BG431" s="211" t="s">
        <v>22</v>
      </c>
      <c r="BH431" s="211" t="s">
        <v>282</v>
      </c>
      <c r="BI431" s="211" t="s">
        <v>10390</v>
      </c>
      <c r="BJ431" s="211" t="s">
        <v>273</v>
      </c>
      <c r="BK431" s="211" t="s">
        <v>10387</v>
      </c>
      <c r="BL431" s="211" t="s">
        <v>282</v>
      </c>
      <c r="BM431" s="211" t="s">
        <v>10390</v>
      </c>
      <c r="BN431" s="211" t="s">
        <v>3259</v>
      </c>
      <c r="BO431" s="211"/>
      <c r="BP431" s="211"/>
      <c r="BQ431" s="211"/>
      <c r="BR431" s="211"/>
      <c r="BS431" s="211"/>
      <c r="BT431" s="211"/>
      <c r="BU431" s="211"/>
      <c r="BV431" s="211"/>
      <c r="BW431" s="211"/>
      <c r="BX431" s="211"/>
      <c r="BY431" s="211"/>
      <c r="BZ431" s="211"/>
      <c r="CA431" s="211"/>
      <c r="CB431" s="211"/>
      <c r="CC431" s="211"/>
      <c r="CD431" s="211"/>
      <c r="CE431" s="211"/>
      <c r="CF431" s="211"/>
      <c r="CG431" s="211"/>
      <c r="CH431" s="211"/>
      <c r="CI431" s="211"/>
      <c r="CJ431" s="211"/>
      <c r="CK431" s="211"/>
      <c r="CL431" s="211"/>
      <c r="CM431" s="211"/>
      <c r="CN431" s="211"/>
      <c r="CO431" s="211"/>
    </row>
    <row r="432" spans="1:93" s="145" customFormat="1" ht="15" customHeight="1" x14ac:dyDescent="0.25">
      <c r="A432" s="211" t="s">
        <v>825</v>
      </c>
      <c r="B432" s="211" t="s">
        <v>1121</v>
      </c>
      <c r="C432" s="211" t="s">
        <v>12177</v>
      </c>
      <c r="D432" s="211" t="s">
        <v>443</v>
      </c>
      <c r="E432" s="211" t="s">
        <v>10933</v>
      </c>
      <c r="F432" s="211" t="s">
        <v>216</v>
      </c>
      <c r="G432" s="211" t="s">
        <v>216</v>
      </c>
      <c r="H432" s="211" t="s">
        <v>216</v>
      </c>
      <c r="I432" s="211" t="s">
        <v>282</v>
      </c>
      <c r="J432" s="211" t="s">
        <v>216</v>
      </c>
      <c r="K432" s="211" t="s">
        <v>282</v>
      </c>
      <c r="L432" s="211" t="s">
        <v>216</v>
      </c>
      <c r="M432" s="211" t="s">
        <v>282</v>
      </c>
      <c r="N432" s="211" t="s">
        <v>5328</v>
      </c>
      <c r="O432" s="211" t="s">
        <v>255</v>
      </c>
      <c r="P432" s="211" t="s">
        <v>263</v>
      </c>
      <c r="Q432" s="211" t="s">
        <v>282</v>
      </c>
      <c r="R432" s="209" t="s">
        <v>282</v>
      </c>
      <c r="S432" s="209" t="s">
        <v>282</v>
      </c>
      <c r="T432" s="209">
        <v>160</v>
      </c>
      <c r="U432" s="209" t="s">
        <v>183</v>
      </c>
      <c r="V432" s="209" t="s">
        <v>282</v>
      </c>
      <c r="W432" s="209" t="s">
        <v>12178</v>
      </c>
      <c r="X432" s="209" t="s">
        <v>10506</v>
      </c>
      <c r="Y432" s="209" t="s">
        <v>893</v>
      </c>
      <c r="Z432" s="209" t="s">
        <v>10498</v>
      </c>
      <c r="AA432" s="209">
        <v>6</v>
      </c>
      <c r="AB432" s="209" t="s">
        <v>299</v>
      </c>
      <c r="AC432" s="209">
        <v>28.69</v>
      </c>
      <c r="AD432" s="209">
        <v>5.16</v>
      </c>
      <c r="AE432" s="209" t="s">
        <v>10512</v>
      </c>
      <c r="AF432" s="209" t="s">
        <v>10364</v>
      </c>
      <c r="AG432" s="209" t="s">
        <v>12181</v>
      </c>
      <c r="AH432" s="209" t="s">
        <v>273</v>
      </c>
      <c r="AI432" s="209" t="s">
        <v>273</v>
      </c>
      <c r="AJ432" s="209" t="s">
        <v>273</v>
      </c>
      <c r="AK432" s="209" t="s">
        <v>12180</v>
      </c>
      <c r="AL432" s="209">
        <v>70</v>
      </c>
      <c r="AM432" s="209" t="s">
        <v>273</v>
      </c>
      <c r="AN432" s="209" t="s">
        <v>273</v>
      </c>
      <c r="AO432" s="209" t="s">
        <v>273</v>
      </c>
      <c r="AP432" s="209" t="s">
        <v>12179</v>
      </c>
      <c r="AQ432" s="209" t="s">
        <v>10385</v>
      </c>
      <c r="AR432" s="209" t="s">
        <v>22</v>
      </c>
      <c r="AS432" s="209" t="s">
        <v>12097</v>
      </c>
      <c r="AT432" s="209" t="s">
        <v>10390</v>
      </c>
      <c r="AU432" s="209" t="s">
        <v>10400</v>
      </c>
      <c r="AV432" s="209" t="s">
        <v>10390</v>
      </c>
      <c r="AW432" s="209" t="s">
        <v>4788</v>
      </c>
      <c r="AX432" s="209" t="s">
        <v>4788</v>
      </c>
      <c r="AY432" s="209" t="s">
        <v>4788</v>
      </c>
      <c r="AZ432" s="209" t="s">
        <v>10390</v>
      </c>
      <c r="BA432" s="209" t="s">
        <v>22</v>
      </c>
      <c r="BB432" s="209" t="s">
        <v>10387</v>
      </c>
      <c r="BC432" s="209" t="s">
        <v>10411</v>
      </c>
      <c r="BD432" s="299" t="s">
        <v>10390</v>
      </c>
      <c r="BE432" s="209" t="s">
        <v>10387</v>
      </c>
      <c r="BF432" s="209" t="s">
        <v>282</v>
      </c>
      <c r="BG432" s="209" t="s">
        <v>22</v>
      </c>
      <c r="BH432" s="209" t="s">
        <v>282</v>
      </c>
      <c r="BI432" s="209" t="s">
        <v>10390</v>
      </c>
      <c r="BJ432" s="209" t="s">
        <v>12185</v>
      </c>
      <c r="BK432" s="209" t="s">
        <v>10387</v>
      </c>
      <c r="BL432" s="209" t="s">
        <v>282</v>
      </c>
      <c r="BM432" s="209" t="s">
        <v>10391</v>
      </c>
      <c r="BN432" s="211" t="s">
        <v>824</v>
      </c>
      <c r="BO432" s="211"/>
      <c r="BP432" s="211"/>
      <c r="BQ432" s="211"/>
      <c r="BR432" s="211"/>
      <c r="BS432" s="211"/>
      <c r="BT432" s="211"/>
      <c r="BU432" s="209"/>
      <c r="BV432" s="209"/>
      <c r="BW432" s="209"/>
      <c r="BX432" s="209"/>
      <c r="BY432" s="209"/>
      <c r="BZ432" s="209"/>
      <c r="CA432" s="209"/>
      <c r="CB432" s="209"/>
      <c r="CC432" s="209"/>
      <c r="CD432" s="209"/>
      <c r="CE432" s="209"/>
      <c r="CF432" s="209"/>
      <c r="CG432" s="209"/>
      <c r="CH432" s="209"/>
      <c r="CI432" s="209"/>
      <c r="CJ432" s="209"/>
      <c r="CK432" s="209"/>
      <c r="CL432" s="209"/>
      <c r="CM432" s="209"/>
      <c r="CN432" s="209"/>
      <c r="CO432" s="209"/>
    </row>
    <row r="433" spans="1:93" s="211" customFormat="1" ht="15" customHeight="1" x14ac:dyDescent="0.25">
      <c r="A433" s="209" t="s">
        <v>740</v>
      </c>
      <c r="B433" s="209" t="s">
        <v>1122</v>
      </c>
      <c r="C433" s="209" t="s">
        <v>12098</v>
      </c>
      <c r="D433" s="209" t="s">
        <v>443</v>
      </c>
      <c r="E433" s="209" t="s">
        <v>10933</v>
      </c>
      <c r="F433" s="211" t="s">
        <v>216</v>
      </c>
      <c r="G433" s="209" t="s">
        <v>216</v>
      </c>
      <c r="H433" s="209" t="s">
        <v>216</v>
      </c>
      <c r="I433" s="209" t="s">
        <v>282</v>
      </c>
      <c r="J433" s="209" t="s">
        <v>216</v>
      </c>
      <c r="K433" s="209" t="s">
        <v>282</v>
      </c>
      <c r="L433" s="209" t="s">
        <v>216</v>
      </c>
      <c r="M433" s="209" t="s">
        <v>282</v>
      </c>
      <c r="N433" s="209" t="s">
        <v>5328</v>
      </c>
      <c r="O433" s="209" t="s">
        <v>255</v>
      </c>
      <c r="P433" s="209" t="s">
        <v>263</v>
      </c>
      <c r="Q433" s="209" t="s">
        <v>282</v>
      </c>
      <c r="R433" s="211" t="s">
        <v>282</v>
      </c>
      <c r="S433" s="211" t="s">
        <v>282</v>
      </c>
      <c r="T433" s="211">
        <v>240</v>
      </c>
      <c r="U433" s="211" t="s">
        <v>183</v>
      </c>
      <c r="V433" s="211" t="s">
        <v>282</v>
      </c>
      <c r="W433" s="211" t="s">
        <v>12092</v>
      </c>
      <c r="X433" s="211" t="s">
        <v>10658</v>
      </c>
      <c r="Y433" s="211" t="s">
        <v>395</v>
      </c>
      <c r="Z433" s="211" t="s">
        <v>10498</v>
      </c>
      <c r="AA433" s="211">
        <v>6</v>
      </c>
      <c r="AB433" s="211" t="s">
        <v>299</v>
      </c>
      <c r="AC433" s="211">
        <v>24.85</v>
      </c>
      <c r="AD433" s="211">
        <v>3.74</v>
      </c>
      <c r="AE433" s="211" t="s">
        <v>10512</v>
      </c>
      <c r="AF433" s="211" t="s">
        <v>10364</v>
      </c>
      <c r="AG433" s="211" t="s">
        <v>12100</v>
      </c>
      <c r="AH433" s="211" t="s">
        <v>273</v>
      </c>
      <c r="AI433" s="211" t="s">
        <v>273</v>
      </c>
      <c r="AJ433" s="211" t="s">
        <v>273</v>
      </c>
      <c r="AK433" s="211" t="s">
        <v>12099</v>
      </c>
      <c r="AL433" s="211">
        <v>67</v>
      </c>
      <c r="AM433" s="211" t="s">
        <v>273</v>
      </c>
      <c r="AN433" s="211" t="s">
        <v>273</v>
      </c>
      <c r="AO433" s="211" t="s">
        <v>273</v>
      </c>
      <c r="AP433" s="211" t="s">
        <v>12093</v>
      </c>
      <c r="AQ433" s="211" t="s">
        <v>10385</v>
      </c>
      <c r="AR433" s="211" t="s">
        <v>22</v>
      </c>
      <c r="AS433" s="211" t="s">
        <v>12097</v>
      </c>
      <c r="AT433" s="211" t="s">
        <v>10390</v>
      </c>
      <c r="AU433" s="211" t="s">
        <v>10400</v>
      </c>
      <c r="AV433" s="211" t="s">
        <v>10390</v>
      </c>
      <c r="AW433" s="211" t="s">
        <v>4788</v>
      </c>
      <c r="AX433" s="211" t="s">
        <v>4788</v>
      </c>
      <c r="AY433" s="211" t="s">
        <v>4788</v>
      </c>
      <c r="AZ433" s="211" t="s">
        <v>10390</v>
      </c>
      <c r="BA433" s="211" t="s">
        <v>10387</v>
      </c>
      <c r="BB433" s="211" t="s">
        <v>10387</v>
      </c>
      <c r="BC433" s="211" t="s">
        <v>10411</v>
      </c>
      <c r="BD433" s="211" t="s">
        <v>4788</v>
      </c>
      <c r="BE433" s="211" t="s">
        <v>10387</v>
      </c>
      <c r="BF433" s="211" t="s">
        <v>282</v>
      </c>
      <c r="BG433" s="211" t="s">
        <v>22</v>
      </c>
      <c r="BH433" s="211" t="s">
        <v>282</v>
      </c>
      <c r="BI433" s="211" t="s">
        <v>10390</v>
      </c>
      <c r="BJ433" s="211" t="s">
        <v>273</v>
      </c>
      <c r="BK433" s="211" t="s">
        <v>10387</v>
      </c>
      <c r="BL433" s="211" t="s">
        <v>282</v>
      </c>
      <c r="BM433" s="211" t="s">
        <v>10390</v>
      </c>
      <c r="BN433" s="209" t="s">
        <v>1123</v>
      </c>
      <c r="BO433" s="209"/>
      <c r="BP433" s="209"/>
      <c r="BQ433" s="209"/>
      <c r="BR433" s="209"/>
      <c r="BS433" s="209"/>
      <c r="BT433" s="209"/>
      <c r="BU433" s="209"/>
      <c r="BV433" s="209"/>
      <c r="BW433" s="209"/>
      <c r="BX433" s="209"/>
      <c r="BY433" s="209"/>
      <c r="BZ433" s="209"/>
      <c r="CA433" s="209"/>
      <c r="CB433" s="209"/>
      <c r="CC433" s="209"/>
      <c r="CD433" s="209"/>
      <c r="CE433" s="209"/>
      <c r="CF433" s="209"/>
      <c r="CG433" s="209"/>
      <c r="CH433" s="209"/>
      <c r="CI433" s="209"/>
      <c r="CJ433" s="209"/>
      <c r="CK433" s="209"/>
      <c r="CL433" s="209"/>
      <c r="CM433" s="209"/>
      <c r="CN433" s="209"/>
      <c r="CO433" s="209"/>
    </row>
    <row r="434" spans="1:93" s="106" customFormat="1" ht="15" hidden="1" customHeight="1" x14ac:dyDescent="0.25">
      <c r="A434" s="162" t="s">
        <v>8074</v>
      </c>
      <c r="B434" s="162" t="s">
        <v>282</v>
      </c>
      <c r="C434" s="106" t="s">
        <v>18002</v>
      </c>
      <c r="D434" s="106" t="s">
        <v>4413</v>
      </c>
      <c r="E434" s="162" t="s">
        <v>12994</v>
      </c>
      <c r="F434" s="162" t="s">
        <v>5328</v>
      </c>
      <c r="G434" s="162" t="s">
        <v>5328</v>
      </c>
      <c r="H434" s="162" t="s">
        <v>5328</v>
      </c>
      <c r="I434" s="162" t="s">
        <v>5335</v>
      </c>
      <c r="J434" s="162" t="s">
        <v>216</v>
      </c>
      <c r="K434" s="162" t="s">
        <v>282</v>
      </c>
      <c r="L434" s="162" t="s">
        <v>216</v>
      </c>
      <c r="M434" s="162" t="s">
        <v>282</v>
      </c>
      <c r="N434" s="162" t="s">
        <v>216</v>
      </c>
      <c r="O434" s="106" t="s">
        <v>763</v>
      </c>
      <c r="P434" s="106" t="s">
        <v>763</v>
      </c>
      <c r="Q434" s="106" t="s">
        <v>282</v>
      </c>
      <c r="R434" s="106" t="s">
        <v>282</v>
      </c>
      <c r="S434" s="106" t="s">
        <v>282</v>
      </c>
      <c r="T434" s="106">
        <v>120</v>
      </c>
      <c r="U434" s="106" t="s">
        <v>183</v>
      </c>
      <c r="V434" s="106" t="s">
        <v>282</v>
      </c>
      <c r="W434" s="106" t="s">
        <v>10575</v>
      </c>
      <c r="X434" s="106" t="s">
        <v>273</v>
      </c>
      <c r="Y434" s="106" t="s">
        <v>395</v>
      </c>
      <c r="Z434" s="106" t="s">
        <v>10498</v>
      </c>
      <c r="AA434" s="106">
        <v>7</v>
      </c>
      <c r="AB434" s="106" t="s">
        <v>299</v>
      </c>
      <c r="AC434" s="106">
        <v>11.94</v>
      </c>
      <c r="AD434" s="106">
        <v>3.52</v>
      </c>
      <c r="AE434" s="106" t="s">
        <v>10499</v>
      </c>
      <c r="AF434" s="106" t="s">
        <v>10364</v>
      </c>
      <c r="AG434" s="106" t="s">
        <v>273</v>
      </c>
      <c r="AH434" s="106" t="s">
        <v>273</v>
      </c>
      <c r="AI434" s="106" t="s">
        <v>273</v>
      </c>
      <c r="AJ434" s="106" t="s">
        <v>273</v>
      </c>
      <c r="AK434" s="106" t="s">
        <v>273</v>
      </c>
      <c r="AL434" s="106" t="s">
        <v>273</v>
      </c>
      <c r="AM434" s="106" t="s">
        <v>273</v>
      </c>
      <c r="AN434" s="106" t="s">
        <v>273</v>
      </c>
      <c r="AO434" s="106" t="s">
        <v>273</v>
      </c>
      <c r="AP434" s="106" t="s">
        <v>15553</v>
      </c>
      <c r="AQ434" s="106" t="s">
        <v>10385</v>
      </c>
      <c r="AR434" s="106" t="s">
        <v>22</v>
      </c>
      <c r="AS434" s="106" t="s">
        <v>11423</v>
      </c>
      <c r="AT434" s="106" t="s">
        <v>10390</v>
      </c>
      <c r="AU434" s="106" t="s">
        <v>10397</v>
      </c>
      <c r="AV434" s="106" t="s">
        <v>4788</v>
      </c>
      <c r="AW434" s="106" t="s">
        <v>10390</v>
      </c>
      <c r="AX434" s="106" t="s">
        <v>10391</v>
      </c>
      <c r="AY434" s="106" t="s">
        <v>10391</v>
      </c>
      <c r="AZ434" s="106" t="s">
        <v>4788</v>
      </c>
      <c r="BA434" s="106" t="s">
        <v>22</v>
      </c>
      <c r="BB434" s="106" t="s">
        <v>10387</v>
      </c>
      <c r="BC434" s="106" t="s">
        <v>10411</v>
      </c>
      <c r="BD434" s="299" t="s">
        <v>10390</v>
      </c>
      <c r="BE434" s="106" t="s">
        <v>10387</v>
      </c>
      <c r="BF434" s="106" t="s">
        <v>282</v>
      </c>
      <c r="BG434" s="106" t="s">
        <v>22</v>
      </c>
      <c r="BH434" s="106" t="s">
        <v>282</v>
      </c>
      <c r="BI434" s="106" t="s">
        <v>10390</v>
      </c>
      <c r="BJ434" s="106" t="s">
        <v>15558</v>
      </c>
      <c r="BK434" s="106" t="s">
        <v>10387</v>
      </c>
      <c r="BL434" s="106" t="s">
        <v>282</v>
      </c>
      <c r="BM434" s="106" t="s">
        <v>10390</v>
      </c>
      <c r="BN434" s="106" t="s">
        <v>4527</v>
      </c>
      <c r="BO434" s="106" t="s">
        <v>8075</v>
      </c>
    </row>
    <row r="435" spans="1:93" s="211" customFormat="1" ht="15" customHeight="1" x14ac:dyDescent="0.25">
      <c r="A435" s="211" t="s">
        <v>4998</v>
      </c>
      <c r="B435" s="211" t="s">
        <v>3279</v>
      </c>
      <c r="C435" s="211" t="s">
        <v>18003</v>
      </c>
      <c r="D435" s="211" t="s">
        <v>443</v>
      </c>
      <c r="E435" s="211" t="s">
        <v>10933</v>
      </c>
      <c r="F435" s="211" t="s">
        <v>5328</v>
      </c>
      <c r="G435" s="211" t="s">
        <v>216</v>
      </c>
      <c r="H435" s="211" t="s">
        <v>216</v>
      </c>
      <c r="I435" s="211" t="s">
        <v>282</v>
      </c>
      <c r="J435" s="211" t="s">
        <v>216</v>
      </c>
      <c r="K435" s="211" t="s">
        <v>282</v>
      </c>
      <c r="L435" s="211" t="s">
        <v>216</v>
      </c>
      <c r="M435" s="211" t="s">
        <v>282</v>
      </c>
      <c r="N435" s="211" t="s">
        <v>5328</v>
      </c>
      <c r="O435" s="211" t="s">
        <v>257</v>
      </c>
      <c r="P435" s="211" t="s">
        <v>257</v>
      </c>
      <c r="Q435" s="211" t="s">
        <v>790</v>
      </c>
      <c r="R435" s="211" t="s">
        <v>282</v>
      </c>
      <c r="S435" s="211" t="s">
        <v>282</v>
      </c>
      <c r="T435" s="211">
        <v>199</v>
      </c>
      <c r="U435" s="211" t="s">
        <v>183</v>
      </c>
      <c r="V435" s="211" t="s">
        <v>282</v>
      </c>
      <c r="W435" s="211" t="s">
        <v>283</v>
      </c>
      <c r="X435" s="211" t="s">
        <v>10506</v>
      </c>
      <c r="Y435" s="211" t="s">
        <v>11475</v>
      </c>
      <c r="Z435" s="211" t="s">
        <v>55</v>
      </c>
      <c r="AA435" s="211">
        <v>6</v>
      </c>
      <c r="AB435" s="211" t="s">
        <v>299</v>
      </c>
      <c r="AC435" s="211">
        <v>23.69</v>
      </c>
      <c r="AD435" s="211" t="s">
        <v>273</v>
      </c>
      <c r="AE435" s="211" t="s">
        <v>10512</v>
      </c>
      <c r="AF435" s="211" t="s">
        <v>10364</v>
      </c>
      <c r="AG435" s="211" t="s">
        <v>273</v>
      </c>
      <c r="AH435" s="211" t="s">
        <v>273</v>
      </c>
      <c r="AI435" s="211" t="s">
        <v>273</v>
      </c>
      <c r="AJ435" s="211" t="s">
        <v>14256</v>
      </c>
      <c r="AK435" s="211" t="s">
        <v>14257</v>
      </c>
      <c r="AL435" s="211">
        <v>69</v>
      </c>
      <c r="AM435" s="211" t="s">
        <v>273</v>
      </c>
      <c r="AN435" s="211" t="s">
        <v>273</v>
      </c>
      <c r="AO435" s="211" t="s">
        <v>273</v>
      </c>
      <c r="AP435" s="211" t="s">
        <v>14840</v>
      </c>
      <c r="AQ435" s="211" t="s">
        <v>10385</v>
      </c>
      <c r="AR435" s="211" t="s">
        <v>55</v>
      </c>
      <c r="AS435" s="211" t="s">
        <v>273</v>
      </c>
      <c r="AT435" s="211" t="s">
        <v>10390</v>
      </c>
      <c r="AU435" s="211" t="s">
        <v>10400</v>
      </c>
      <c r="AV435" s="211" t="s">
        <v>10390</v>
      </c>
      <c r="AW435" s="211" t="s">
        <v>4788</v>
      </c>
      <c r="AX435" s="211" t="s">
        <v>4788</v>
      </c>
      <c r="AY435" s="211" t="s">
        <v>4788</v>
      </c>
      <c r="AZ435" s="211" t="s">
        <v>10390</v>
      </c>
      <c r="BA435" s="211" t="s">
        <v>22</v>
      </c>
      <c r="BB435" s="211" t="s">
        <v>10387</v>
      </c>
      <c r="BC435" s="211" t="s">
        <v>10412</v>
      </c>
      <c r="BD435" s="211" t="s">
        <v>4788</v>
      </c>
      <c r="BE435" s="211" t="s">
        <v>10387</v>
      </c>
      <c r="BF435" s="211" t="s">
        <v>282</v>
      </c>
      <c r="BG435" s="211" t="s">
        <v>10387</v>
      </c>
      <c r="BH435" s="211" t="s">
        <v>14843</v>
      </c>
      <c r="BI435" s="211" t="s">
        <v>10391</v>
      </c>
      <c r="BJ435" s="211" t="s">
        <v>14844</v>
      </c>
      <c r="BK435" s="211" t="s">
        <v>22</v>
      </c>
      <c r="BL435" s="211">
        <v>1</v>
      </c>
      <c r="BM435" s="211" t="s">
        <v>10391</v>
      </c>
      <c r="BN435" s="211" t="s">
        <v>3280</v>
      </c>
    </row>
    <row r="436" spans="1:93" s="145" customFormat="1" ht="15" customHeight="1" x14ac:dyDescent="0.25">
      <c r="A436" s="211" t="s">
        <v>6744</v>
      </c>
      <c r="B436" s="211" t="s">
        <v>282</v>
      </c>
      <c r="C436" s="211" t="s">
        <v>6745</v>
      </c>
      <c r="D436" s="211" t="s">
        <v>755</v>
      </c>
      <c r="E436" s="211" t="s">
        <v>12994</v>
      </c>
      <c r="F436" s="211" t="s">
        <v>5328</v>
      </c>
      <c r="G436" s="211" t="s">
        <v>216</v>
      </c>
      <c r="H436" s="211" t="s">
        <v>216</v>
      </c>
      <c r="I436" s="211" t="s">
        <v>282</v>
      </c>
      <c r="J436" s="211" t="s">
        <v>216</v>
      </c>
      <c r="K436" s="211" t="s">
        <v>282</v>
      </c>
      <c r="L436" s="211" t="s">
        <v>216</v>
      </c>
      <c r="M436" s="211" t="s">
        <v>282</v>
      </c>
      <c r="N436" s="211" t="s">
        <v>5328</v>
      </c>
      <c r="O436" s="211" t="s">
        <v>261</v>
      </c>
      <c r="P436" s="211" t="s">
        <v>258</v>
      </c>
      <c r="Q436" s="211" t="s">
        <v>282</v>
      </c>
      <c r="R436" s="211" t="s">
        <v>282</v>
      </c>
      <c r="S436" s="211" t="s">
        <v>282</v>
      </c>
      <c r="T436" s="211">
        <v>293</v>
      </c>
      <c r="U436" s="211" t="s">
        <v>183</v>
      </c>
      <c r="V436" s="211" t="s">
        <v>282</v>
      </c>
      <c r="W436" s="211" t="s">
        <v>15180</v>
      </c>
      <c r="X436" s="211" t="s">
        <v>25</v>
      </c>
      <c r="Y436" s="211" t="s">
        <v>395</v>
      </c>
      <c r="Z436" s="211" t="s">
        <v>10498</v>
      </c>
      <c r="AA436" s="211">
        <v>8</v>
      </c>
      <c r="AB436" s="211" t="s">
        <v>194</v>
      </c>
      <c r="AC436" s="211">
        <v>28.85</v>
      </c>
      <c r="AD436" s="211">
        <v>5.19</v>
      </c>
      <c r="AE436" s="211" t="s">
        <v>10512</v>
      </c>
      <c r="AF436" s="211" t="s">
        <v>10364</v>
      </c>
      <c r="AG436" s="211" t="s">
        <v>273</v>
      </c>
      <c r="AH436" s="211" t="s">
        <v>273</v>
      </c>
      <c r="AI436" s="211" t="s">
        <v>273</v>
      </c>
      <c r="AJ436" s="211" t="s">
        <v>273</v>
      </c>
      <c r="AK436" s="211" t="s">
        <v>15178</v>
      </c>
      <c r="AL436" s="211">
        <v>71</v>
      </c>
      <c r="AM436" s="211" t="s">
        <v>273</v>
      </c>
      <c r="AN436" s="211" t="s">
        <v>273</v>
      </c>
      <c r="AO436" s="211" t="s">
        <v>273</v>
      </c>
      <c r="AP436" s="211" t="s">
        <v>15174</v>
      </c>
      <c r="AQ436" s="211" t="s">
        <v>10385</v>
      </c>
      <c r="AR436" s="211" t="s">
        <v>22</v>
      </c>
      <c r="AS436" s="211" t="s">
        <v>13286</v>
      </c>
      <c r="AT436" s="211" t="s">
        <v>10390</v>
      </c>
      <c r="AU436" s="211" t="s">
        <v>10400</v>
      </c>
      <c r="AV436" s="211" t="s">
        <v>10390</v>
      </c>
      <c r="AW436" s="211" t="s">
        <v>4788</v>
      </c>
      <c r="AX436" s="211" t="s">
        <v>4788</v>
      </c>
      <c r="AY436" s="211" t="s">
        <v>4788</v>
      </c>
      <c r="AZ436" s="211" t="s">
        <v>10390</v>
      </c>
      <c r="BA436" s="211" t="s">
        <v>10387</v>
      </c>
      <c r="BB436" s="211" t="s">
        <v>10387</v>
      </c>
      <c r="BC436" s="211" t="s">
        <v>10412</v>
      </c>
      <c r="BD436" s="211" t="s">
        <v>4788</v>
      </c>
      <c r="BE436" s="211" t="s">
        <v>10387</v>
      </c>
      <c r="BF436" s="211" t="s">
        <v>282</v>
      </c>
      <c r="BG436" s="211" t="s">
        <v>10387</v>
      </c>
      <c r="BH436" s="211" t="s">
        <v>15087</v>
      </c>
      <c r="BI436" s="211" t="s">
        <v>10391</v>
      </c>
      <c r="BJ436" s="211" t="s">
        <v>11763</v>
      </c>
      <c r="BK436" s="211" t="s">
        <v>10387</v>
      </c>
      <c r="BL436" s="211" t="s">
        <v>282</v>
      </c>
      <c r="BM436" s="211" t="s">
        <v>10391</v>
      </c>
      <c r="BN436" s="211" t="s">
        <v>6746</v>
      </c>
      <c r="BO436" s="211"/>
      <c r="BP436" s="211"/>
      <c r="BQ436" s="211"/>
      <c r="BR436" s="211"/>
      <c r="BS436" s="211"/>
      <c r="BT436" s="211"/>
      <c r="BU436" s="211"/>
      <c r="BV436" s="211"/>
      <c r="BW436" s="211"/>
      <c r="BX436" s="211"/>
      <c r="BY436" s="211"/>
      <c r="BZ436" s="211"/>
      <c r="CA436" s="211"/>
      <c r="CB436" s="211"/>
      <c r="CC436" s="211"/>
      <c r="CD436" s="211"/>
      <c r="CE436" s="211"/>
      <c r="CF436" s="211"/>
      <c r="CG436" s="211"/>
      <c r="CH436" s="211"/>
      <c r="CI436" s="211"/>
      <c r="CJ436" s="211"/>
      <c r="CK436" s="211"/>
      <c r="CL436" s="211"/>
      <c r="CM436" s="211"/>
      <c r="CN436" s="211"/>
      <c r="CO436" s="211"/>
    </row>
    <row r="437" spans="1:93" s="211" customFormat="1" ht="15" customHeight="1" x14ac:dyDescent="0.25">
      <c r="A437" s="211" t="s">
        <v>3295</v>
      </c>
      <c r="B437" s="211" t="s">
        <v>3296</v>
      </c>
      <c r="C437" s="211" t="s">
        <v>15181</v>
      </c>
      <c r="D437" s="211" t="s">
        <v>443</v>
      </c>
      <c r="E437" s="211" t="s">
        <v>12994</v>
      </c>
      <c r="F437" s="211" t="s">
        <v>5328</v>
      </c>
      <c r="G437" s="211" t="s">
        <v>216</v>
      </c>
      <c r="H437" s="211" t="s">
        <v>216</v>
      </c>
      <c r="I437" s="211" t="s">
        <v>282</v>
      </c>
      <c r="J437" s="211" t="s">
        <v>216</v>
      </c>
      <c r="K437" s="211" t="s">
        <v>282</v>
      </c>
      <c r="L437" s="211" t="s">
        <v>216</v>
      </c>
      <c r="M437" s="211" t="s">
        <v>282</v>
      </c>
      <c r="N437" s="211" t="s">
        <v>5328</v>
      </c>
      <c r="O437" s="211" t="s">
        <v>255</v>
      </c>
      <c r="P437" s="211" t="s">
        <v>845</v>
      </c>
      <c r="Q437" s="211" t="s">
        <v>282</v>
      </c>
      <c r="R437" s="211" t="s">
        <v>282</v>
      </c>
      <c r="S437" s="211" t="s">
        <v>282</v>
      </c>
      <c r="T437" s="211">
        <v>106</v>
      </c>
      <c r="U437" s="211" t="s">
        <v>183</v>
      </c>
      <c r="V437" s="211" t="s">
        <v>282</v>
      </c>
      <c r="W437" s="211" t="s">
        <v>283</v>
      </c>
      <c r="X437" s="211" t="s">
        <v>25</v>
      </c>
      <c r="Y437" s="211" t="s">
        <v>395</v>
      </c>
      <c r="Z437" s="211" t="s">
        <v>10498</v>
      </c>
      <c r="AA437" s="211">
        <v>6</v>
      </c>
      <c r="AB437" s="211" t="s">
        <v>299</v>
      </c>
      <c r="AC437" s="211">
        <v>23.29</v>
      </c>
      <c r="AD437" s="211" t="s">
        <v>273</v>
      </c>
      <c r="AE437" s="211" t="s">
        <v>10512</v>
      </c>
      <c r="AF437" s="211" t="s">
        <v>10364</v>
      </c>
      <c r="AG437" s="211" t="s">
        <v>273</v>
      </c>
      <c r="AH437" s="211">
        <v>83</v>
      </c>
      <c r="AI437" s="211" t="s">
        <v>273</v>
      </c>
      <c r="AJ437" s="211" t="s">
        <v>12714</v>
      </c>
      <c r="AK437" s="211" t="s">
        <v>14978</v>
      </c>
      <c r="AL437" s="211">
        <v>52</v>
      </c>
      <c r="AM437" s="211" t="s">
        <v>273</v>
      </c>
      <c r="AN437" s="211" t="s">
        <v>273</v>
      </c>
      <c r="AO437" s="211" t="s">
        <v>273</v>
      </c>
      <c r="AP437" s="211" t="s">
        <v>15182</v>
      </c>
      <c r="AQ437" s="211" t="s">
        <v>10385</v>
      </c>
      <c r="AR437" s="211" t="s">
        <v>10387</v>
      </c>
      <c r="AS437" s="211" t="s">
        <v>15183</v>
      </c>
      <c r="AT437" s="211" t="s">
        <v>10391</v>
      </c>
      <c r="AU437" s="211" t="s">
        <v>10400</v>
      </c>
      <c r="AV437" s="211" t="s">
        <v>10390</v>
      </c>
      <c r="AW437" s="211" t="s">
        <v>4788</v>
      </c>
      <c r="AX437" s="211" t="s">
        <v>4788</v>
      </c>
      <c r="AY437" s="211" t="s">
        <v>4788</v>
      </c>
      <c r="AZ437" s="211" t="s">
        <v>10390</v>
      </c>
      <c r="BA437" s="211" t="s">
        <v>10387</v>
      </c>
      <c r="BB437" s="211" t="s">
        <v>10387</v>
      </c>
      <c r="BC437" s="211" t="s">
        <v>10412</v>
      </c>
      <c r="BD437" s="211" t="s">
        <v>4788</v>
      </c>
      <c r="BE437" s="211" t="s">
        <v>10387</v>
      </c>
      <c r="BF437" s="211" t="s">
        <v>282</v>
      </c>
      <c r="BG437" s="211" t="s">
        <v>10387</v>
      </c>
      <c r="BH437" s="211" t="s">
        <v>15187</v>
      </c>
      <c r="BI437" s="211" t="s">
        <v>10391</v>
      </c>
      <c r="BJ437" s="211" t="s">
        <v>709</v>
      </c>
      <c r="BK437" s="211" t="s">
        <v>22</v>
      </c>
      <c r="BL437" s="211">
        <v>1</v>
      </c>
      <c r="BM437" s="211" t="s">
        <v>10391</v>
      </c>
      <c r="BN437" s="211" t="s">
        <v>3297</v>
      </c>
    </row>
    <row r="438" spans="1:93" s="68" customFormat="1" ht="15" customHeight="1" x14ac:dyDescent="0.25">
      <c r="A438" s="211" t="s">
        <v>3298</v>
      </c>
      <c r="B438" s="211" t="s">
        <v>3299</v>
      </c>
      <c r="C438" s="211" t="s">
        <v>14979</v>
      </c>
      <c r="D438" s="211" t="s">
        <v>443</v>
      </c>
      <c r="E438" s="211" t="s">
        <v>10933</v>
      </c>
      <c r="F438" s="211" t="s">
        <v>5328</v>
      </c>
      <c r="G438" s="211" t="s">
        <v>216</v>
      </c>
      <c r="H438" s="211" t="s">
        <v>216</v>
      </c>
      <c r="I438" s="211" t="s">
        <v>282</v>
      </c>
      <c r="J438" s="211" t="s">
        <v>216</v>
      </c>
      <c r="K438" s="211" t="s">
        <v>282</v>
      </c>
      <c r="L438" s="211" t="s">
        <v>216</v>
      </c>
      <c r="M438" s="211" t="s">
        <v>282</v>
      </c>
      <c r="N438" s="211" t="s">
        <v>5328</v>
      </c>
      <c r="O438" s="211" t="s">
        <v>256</v>
      </c>
      <c r="P438" s="211" t="s">
        <v>302</v>
      </c>
      <c r="Q438" s="211" t="s">
        <v>282</v>
      </c>
      <c r="R438" s="211" t="s">
        <v>282</v>
      </c>
      <c r="S438" s="211" t="s">
        <v>282</v>
      </c>
      <c r="T438" s="211">
        <v>138</v>
      </c>
      <c r="U438" s="211" t="s">
        <v>183</v>
      </c>
      <c r="V438" s="211" t="s">
        <v>282</v>
      </c>
      <c r="W438" s="211" t="s">
        <v>283</v>
      </c>
      <c r="X438" s="211" t="s">
        <v>25</v>
      </c>
      <c r="Y438" s="211" t="s">
        <v>395</v>
      </c>
      <c r="Z438" s="211" t="s">
        <v>10498</v>
      </c>
      <c r="AA438" s="211">
        <v>6</v>
      </c>
      <c r="AB438" s="211" t="s">
        <v>273</v>
      </c>
      <c r="AC438" s="211" t="s">
        <v>273</v>
      </c>
      <c r="AD438" s="211" t="s">
        <v>273</v>
      </c>
      <c r="AE438" s="211" t="s">
        <v>10512</v>
      </c>
      <c r="AF438" s="211" t="s">
        <v>10364</v>
      </c>
      <c r="AG438" s="211" t="s">
        <v>273</v>
      </c>
      <c r="AH438" s="211">
        <v>45</v>
      </c>
      <c r="AI438" s="211" t="s">
        <v>273</v>
      </c>
      <c r="AJ438" s="211" t="s">
        <v>12157</v>
      </c>
      <c r="AK438" s="211" t="s">
        <v>14978</v>
      </c>
      <c r="AL438" s="211">
        <v>71</v>
      </c>
      <c r="AM438" s="211" t="s">
        <v>273</v>
      </c>
      <c r="AN438" s="211" t="s">
        <v>273</v>
      </c>
      <c r="AO438" s="211" t="s">
        <v>273</v>
      </c>
      <c r="AP438" s="211" t="s">
        <v>14976</v>
      </c>
      <c r="AQ438" s="211" t="s">
        <v>10385</v>
      </c>
      <c r="AR438" s="211" t="s">
        <v>22</v>
      </c>
      <c r="AS438" s="211" t="s">
        <v>11282</v>
      </c>
      <c r="AT438" s="211" t="s">
        <v>10390</v>
      </c>
      <c r="AU438" s="211" t="s">
        <v>10400</v>
      </c>
      <c r="AV438" s="211" t="s">
        <v>10390</v>
      </c>
      <c r="AW438" s="211" t="s">
        <v>4788</v>
      </c>
      <c r="AX438" s="211" t="s">
        <v>4788</v>
      </c>
      <c r="AY438" s="211" t="s">
        <v>4788</v>
      </c>
      <c r="AZ438" s="211" t="s">
        <v>10390</v>
      </c>
      <c r="BA438" s="211" t="s">
        <v>22</v>
      </c>
      <c r="BB438" s="211" t="s">
        <v>10387</v>
      </c>
      <c r="BC438" s="211" t="s">
        <v>10411</v>
      </c>
      <c r="BD438" s="299" t="s">
        <v>10390</v>
      </c>
      <c r="BE438" s="211" t="s">
        <v>10387</v>
      </c>
      <c r="BF438" s="211" t="s">
        <v>282</v>
      </c>
      <c r="BG438" s="211" t="s">
        <v>10387</v>
      </c>
      <c r="BH438" s="211" t="s">
        <v>12366</v>
      </c>
      <c r="BI438" s="211" t="s">
        <v>10391</v>
      </c>
      <c r="BJ438" s="211" t="s">
        <v>13768</v>
      </c>
      <c r="BK438" s="211" t="s">
        <v>22</v>
      </c>
      <c r="BL438" s="211">
        <v>1</v>
      </c>
      <c r="BM438" s="211" t="s">
        <v>10391</v>
      </c>
      <c r="BN438" s="211" t="s">
        <v>3300</v>
      </c>
      <c r="BO438" s="211"/>
      <c r="BP438" s="211"/>
      <c r="BQ438" s="211"/>
      <c r="BR438" s="211"/>
      <c r="BS438" s="211"/>
      <c r="BT438" s="211"/>
      <c r="BU438" s="211"/>
      <c r="BV438" s="211"/>
      <c r="BW438" s="211"/>
      <c r="BX438" s="211"/>
      <c r="BY438" s="211"/>
      <c r="BZ438" s="211"/>
      <c r="CA438" s="211"/>
      <c r="CB438" s="211"/>
      <c r="CC438" s="211"/>
      <c r="CD438" s="211"/>
      <c r="CE438" s="211"/>
      <c r="CF438" s="211"/>
      <c r="CG438" s="211"/>
      <c r="CH438" s="211"/>
      <c r="CI438" s="211"/>
      <c r="CJ438" s="211"/>
      <c r="CK438" s="211"/>
      <c r="CL438" s="211"/>
      <c r="CM438" s="211"/>
      <c r="CN438" s="211"/>
      <c r="CO438" s="211"/>
    </row>
    <row r="439" spans="1:93" s="211" customFormat="1" ht="15" customHeight="1" x14ac:dyDescent="0.25">
      <c r="A439" s="209" t="s">
        <v>516</v>
      </c>
      <c r="B439" s="209" t="s">
        <v>1124</v>
      </c>
      <c r="C439" s="209" t="s">
        <v>18004</v>
      </c>
      <c r="D439" s="209" t="s">
        <v>841</v>
      </c>
      <c r="E439" s="209" t="s">
        <v>10933</v>
      </c>
      <c r="F439" s="211" t="s">
        <v>216</v>
      </c>
      <c r="G439" s="209" t="s">
        <v>216</v>
      </c>
      <c r="H439" s="209" t="s">
        <v>216</v>
      </c>
      <c r="I439" s="209" t="s">
        <v>282</v>
      </c>
      <c r="J439" s="209" t="s">
        <v>216</v>
      </c>
      <c r="K439" s="209" t="s">
        <v>282</v>
      </c>
      <c r="L439" s="209" t="s">
        <v>216</v>
      </c>
      <c r="M439" s="209" t="s">
        <v>282</v>
      </c>
      <c r="N439" s="209" t="s">
        <v>216</v>
      </c>
      <c r="O439" s="209" t="s">
        <v>261</v>
      </c>
      <c r="P439" s="209" t="s">
        <v>257</v>
      </c>
      <c r="Q439" s="209" t="s">
        <v>282</v>
      </c>
      <c r="R439" s="209" t="s">
        <v>282</v>
      </c>
      <c r="S439" s="209" t="s">
        <v>282</v>
      </c>
      <c r="T439" s="209">
        <v>294</v>
      </c>
      <c r="U439" s="209" t="s">
        <v>183</v>
      </c>
      <c r="V439" s="209" t="s">
        <v>282</v>
      </c>
      <c r="W439" s="209" t="s">
        <v>11721</v>
      </c>
      <c r="X439" s="209" t="s">
        <v>11591</v>
      </c>
      <c r="Y439" s="209" t="s">
        <v>395</v>
      </c>
      <c r="Z439" s="209" t="s">
        <v>10498</v>
      </c>
      <c r="AA439" s="209">
        <v>8</v>
      </c>
      <c r="AB439" s="209" t="s">
        <v>194</v>
      </c>
      <c r="AC439" s="209">
        <v>36</v>
      </c>
      <c r="AD439" s="209">
        <v>4.5999999999999996</v>
      </c>
      <c r="AE439" s="209" t="s">
        <v>10512</v>
      </c>
      <c r="AF439" s="209" t="s">
        <v>10364</v>
      </c>
      <c r="AG439" s="209" t="s">
        <v>273</v>
      </c>
      <c r="AH439" s="209">
        <v>55</v>
      </c>
      <c r="AI439" s="209" t="s">
        <v>273</v>
      </c>
      <c r="AJ439" s="209" t="s">
        <v>273</v>
      </c>
      <c r="AK439" s="209" t="s">
        <v>12102</v>
      </c>
      <c r="AL439" s="209">
        <v>67</v>
      </c>
      <c r="AM439" s="209" t="s">
        <v>273</v>
      </c>
      <c r="AN439" s="209" t="s">
        <v>273</v>
      </c>
      <c r="AO439" s="209" t="s">
        <v>273</v>
      </c>
      <c r="AP439" s="209" t="s">
        <v>12101</v>
      </c>
      <c r="AQ439" s="209" t="s">
        <v>10379</v>
      </c>
      <c r="AR439" s="209" t="s">
        <v>22</v>
      </c>
      <c r="AS439" s="209" t="s">
        <v>12104</v>
      </c>
      <c r="AT439" s="209" t="s">
        <v>4788</v>
      </c>
      <c r="AU439" s="209" t="s">
        <v>10400</v>
      </c>
      <c r="AV439" s="209" t="s">
        <v>10390</v>
      </c>
      <c r="AW439" s="209" t="s">
        <v>4788</v>
      </c>
      <c r="AX439" s="209" t="s">
        <v>4788</v>
      </c>
      <c r="AY439" s="209" t="s">
        <v>4788</v>
      </c>
      <c r="AZ439" s="209" t="s">
        <v>10390</v>
      </c>
      <c r="BA439" s="209" t="s">
        <v>10387</v>
      </c>
      <c r="BB439" s="209" t="s">
        <v>10387</v>
      </c>
      <c r="BC439" s="209" t="s">
        <v>10412</v>
      </c>
      <c r="BD439" s="209" t="s">
        <v>4788</v>
      </c>
      <c r="BE439" s="209" t="s">
        <v>10387</v>
      </c>
      <c r="BF439" s="209" t="s">
        <v>282</v>
      </c>
      <c r="BG439" s="209" t="s">
        <v>10387</v>
      </c>
      <c r="BH439" s="209" t="s">
        <v>11953</v>
      </c>
      <c r="BI439" s="209" t="s">
        <v>10391</v>
      </c>
      <c r="BJ439" s="209" t="s">
        <v>11763</v>
      </c>
      <c r="BK439" s="209" t="s">
        <v>10387</v>
      </c>
      <c r="BL439" s="209" t="s">
        <v>282</v>
      </c>
      <c r="BM439" s="209" t="s">
        <v>10391</v>
      </c>
      <c r="BN439" s="209" t="s">
        <v>517</v>
      </c>
      <c r="BO439" s="209"/>
      <c r="BP439" s="209"/>
      <c r="BQ439" s="209"/>
      <c r="BR439" s="209"/>
      <c r="BS439" s="209"/>
      <c r="BT439" s="209"/>
      <c r="BU439" s="209"/>
      <c r="BV439" s="209"/>
      <c r="BW439" s="209"/>
      <c r="BX439" s="209"/>
      <c r="BY439" s="209"/>
      <c r="BZ439" s="209"/>
      <c r="CA439" s="209"/>
      <c r="CB439" s="209"/>
      <c r="CC439" s="209"/>
      <c r="CD439" s="209"/>
      <c r="CE439" s="209"/>
      <c r="CF439" s="209"/>
      <c r="CG439" s="209"/>
      <c r="CH439" s="209"/>
      <c r="CI439" s="209"/>
      <c r="CJ439" s="209"/>
      <c r="CK439" s="209"/>
      <c r="CL439" s="209"/>
      <c r="CM439" s="209"/>
      <c r="CN439" s="209"/>
      <c r="CO439" s="209"/>
    </row>
    <row r="440" spans="1:93" s="211" customFormat="1" ht="15" customHeight="1" x14ac:dyDescent="0.25">
      <c r="A440" s="209" t="s">
        <v>508</v>
      </c>
      <c r="B440" s="209" t="s">
        <v>282</v>
      </c>
      <c r="C440" s="209" t="s">
        <v>12115</v>
      </c>
      <c r="D440" s="211" t="s">
        <v>564</v>
      </c>
      <c r="E440" s="211" t="s">
        <v>10933</v>
      </c>
      <c r="F440" s="211" t="s">
        <v>216</v>
      </c>
      <c r="G440" s="209" t="s">
        <v>5328</v>
      </c>
      <c r="H440" s="209" t="s">
        <v>5328</v>
      </c>
      <c r="I440" s="209">
        <v>8</v>
      </c>
      <c r="J440" s="209" t="s">
        <v>216</v>
      </c>
      <c r="K440" s="209" t="s">
        <v>282</v>
      </c>
      <c r="L440" s="209" t="s">
        <v>216</v>
      </c>
      <c r="M440" s="209" t="s">
        <v>282</v>
      </c>
      <c r="N440" s="209" t="s">
        <v>5328</v>
      </c>
      <c r="O440" s="209" t="s">
        <v>10458</v>
      </c>
      <c r="P440" s="209" t="s">
        <v>255</v>
      </c>
      <c r="Q440" s="209" t="s">
        <v>282</v>
      </c>
      <c r="R440" s="211" t="s">
        <v>282</v>
      </c>
      <c r="S440" s="211" t="s">
        <v>282</v>
      </c>
      <c r="T440" s="211">
        <v>100</v>
      </c>
      <c r="U440" s="211" t="s">
        <v>183</v>
      </c>
      <c r="V440" s="211" t="s">
        <v>282</v>
      </c>
      <c r="W440" s="211" t="s">
        <v>730</v>
      </c>
      <c r="X440" s="211" t="s">
        <v>10506</v>
      </c>
      <c r="Y440" s="211" t="s">
        <v>395</v>
      </c>
      <c r="Z440" s="211" t="s">
        <v>10498</v>
      </c>
      <c r="AA440" s="211">
        <v>12</v>
      </c>
      <c r="AB440" s="211" t="s">
        <v>299</v>
      </c>
      <c r="AC440" s="211">
        <v>21.37</v>
      </c>
      <c r="AD440" s="211">
        <v>5.32</v>
      </c>
      <c r="AE440" s="211" t="s">
        <v>10512</v>
      </c>
      <c r="AF440" s="211" t="s">
        <v>10364</v>
      </c>
      <c r="AG440" s="211" t="s">
        <v>12113</v>
      </c>
      <c r="AH440" s="211">
        <v>27</v>
      </c>
      <c r="AI440" s="211" t="s">
        <v>12114</v>
      </c>
      <c r="AJ440" s="211" t="s">
        <v>273</v>
      </c>
      <c r="AK440" s="211" t="s">
        <v>12112</v>
      </c>
      <c r="AL440" s="211">
        <v>85</v>
      </c>
      <c r="AM440" s="211" t="s">
        <v>273</v>
      </c>
      <c r="AN440" s="211">
        <v>35</v>
      </c>
      <c r="AO440" s="211">
        <v>48</v>
      </c>
      <c r="AP440" s="134" t="s">
        <v>12105</v>
      </c>
      <c r="AQ440" s="211" t="s">
        <v>10379</v>
      </c>
      <c r="AR440" s="211" t="s">
        <v>22</v>
      </c>
      <c r="AS440" s="211" t="s">
        <v>12111</v>
      </c>
      <c r="AT440" s="211" t="s">
        <v>4788</v>
      </c>
      <c r="AU440" s="211" t="s">
        <v>10394</v>
      </c>
      <c r="AV440" s="211" t="s">
        <v>4788</v>
      </c>
      <c r="AW440" s="211" t="s">
        <v>10391</v>
      </c>
      <c r="AX440" s="211" t="s">
        <v>10391</v>
      </c>
      <c r="AY440" s="211" t="s">
        <v>10391</v>
      </c>
      <c r="AZ440" s="211" t="s">
        <v>4788</v>
      </c>
      <c r="BA440" s="211" t="s">
        <v>22</v>
      </c>
      <c r="BB440" s="211" t="s">
        <v>22</v>
      </c>
      <c r="BC440" s="211" t="s">
        <v>248</v>
      </c>
      <c r="BD440" s="211" t="s">
        <v>10391</v>
      </c>
      <c r="BE440" s="211" t="s">
        <v>22</v>
      </c>
      <c r="BF440" s="211" t="s">
        <v>12106</v>
      </c>
      <c r="BG440" s="211" t="s">
        <v>10387</v>
      </c>
      <c r="BH440" s="211" t="s">
        <v>11953</v>
      </c>
      <c r="BI440" s="211" t="s">
        <v>10391</v>
      </c>
      <c r="BJ440" s="211" t="s">
        <v>12118</v>
      </c>
      <c r="BK440" s="211" t="s">
        <v>10387</v>
      </c>
      <c r="BL440" s="211" t="s">
        <v>282</v>
      </c>
      <c r="BM440" s="211" t="s">
        <v>4788</v>
      </c>
      <c r="BN440" s="211" t="s">
        <v>1125</v>
      </c>
      <c r="BO440" s="209"/>
      <c r="BP440" s="209"/>
      <c r="BQ440" s="209"/>
      <c r="BR440" s="209"/>
      <c r="BS440" s="209"/>
      <c r="BT440" s="209"/>
      <c r="BU440" s="209"/>
      <c r="BV440" s="209"/>
      <c r="BW440" s="209"/>
      <c r="BX440" s="209"/>
      <c r="BY440" s="209"/>
      <c r="BZ440" s="209"/>
      <c r="CA440" s="209"/>
      <c r="CB440" s="209"/>
      <c r="CC440" s="209"/>
      <c r="CD440" s="209"/>
      <c r="CE440" s="209"/>
    </row>
    <row r="441" spans="1:93" s="145" customFormat="1" ht="15" hidden="1" customHeight="1" x14ac:dyDescent="0.25">
      <c r="A441" s="209" t="s">
        <v>622</v>
      </c>
      <c r="B441" s="209" t="s">
        <v>282</v>
      </c>
      <c r="C441" s="209" t="s">
        <v>5840</v>
      </c>
      <c r="D441" s="211" t="s">
        <v>564</v>
      </c>
      <c r="E441" s="211" t="s">
        <v>10933</v>
      </c>
      <c r="F441" s="211" t="s">
        <v>216</v>
      </c>
      <c r="G441" s="209" t="s">
        <v>216</v>
      </c>
      <c r="H441" s="209" t="s">
        <v>216</v>
      </c>
      <c r="I441" s="209" t="s">
        <v>282</v>
      </c>
      <c r="J441" s="209" t="s">
        <v>216</v>
      </c>
      <c r="K441" s="209" t="s">
        <v>282</v>
      </c>
      <c r="L441" s="209" t="s">
        <v>216</v>
      </c>
      <c r="M441" s="209" t="s">
        <v>282</v>
      </c>
      <c r="N441" s="209" t="s">
        <v>5328</v>
      </c>
      <c r="O441" s="209" t="s">
        <v>4698</v>
      </c>
      <c r="P441" s="209" t="s">
        <v>636</v>
      </c>
      <c r="Q441" s="209" t="s">
        <v>282</v>
      </c>
      <c r="R441" s="209" t="s">
        <v>282</v>
      </c>
      <c r="S441" s="209" t="s">
        <v>282</v>
      </c>
      <c r="T441" s="209">
        <v>26</v>
      </c>
      <c r="U441" s="209" t="s">
        <v>183</v>
      </c>
      <c r="V441" s="209" t="s">
        <v>11692</v>
      </c>
      <c r="W441" s="209" t="s">
        <v>143</v>
      </c>
      <c r="X441" s="209" t="s">
        <v>273</v>
      </c>
      <c r="Y441" s="209" t="s">
        <v>395</v>
      </c>
      <c r="Z441" s="209" t="s">
        <v>10770</v>
      </c>
      <c r="AA441" s="209">
        <v>4</v>
      </c>
      <c r="AB441" s="209" t="s">
        <v>299</v>
      </c>
      <c r="AC441" s="209">
        <v>11.62</v>
      </c>
      <c r="AD441" s="209">
        <v>6.03</v>
      </c>
      <c r="AE441" s="209" t="s">
        <v>10499</v>
      </c>
      <c r="AF441" s="209" t="s">
        <v>10365</v>
      </c>
      <c r="AG441" s="209" t="s">
        <v>273</v>
      </c>
      <c r="AH441" s="209" t="s">
        <v>273</v>
      </c>
      <c r="AI441" s="209" t="s">
        <v>273</v>
      </c>
      <c r="AJ441" s="209" t="s">
        <v>12121</v>
      </c>
      <c r="AK441" s="209" t="s">
        <v>12122</v>
      </c>
      <c r="AL441" s="209">
        <v>77</v>
      </c>
      <c r="AM441" s="209">
        <v>19</v>
      </c>
      <c r="AN441" s="209" t="s">
        <v>273</v>
      </c>
      <c r="AO441" s="209">
        <v>23</v>
      </c>
      <c r="AP441" s="95" t="s">
        <v>12120</v>
      </c>
      <c r="AQ441" s="209" t="s">
        <v>10382</v>
      </c>
      <c r="AR441" s="209" t="s">
        <v>22</v>
      </c>
      <c r="AS441" s="209" t="s">
        <v>12126</v>
      </c>
      <c r="AT441" s="209" t="s">
        <v>4788</v>
      </c>
      <c r="AU441" s="209" t="s">
        <v>10400</v>
      </c>
      <c r="AV441" s="209" t="s">
        <v>10390</v>
      </c>
      <c r="AW441" s="209" t="s">
        <v>10391</v>
      </c>
      <c r="AX441" s="209" t="s">
        <v>10391</v>
      </c>
      <c r="AY441" s="209" t="s">
        <v>10391</v>
      </c>
      <c r="AZ441" s="209" t="s">
        <v>4788</v>
      </c>
      <c r="BA441" s="209" t="s">
        <v>10387</v>
      </c>
      <c r="BB441" s="209" t="s">
        <v>22</v>
      </c>
      <c r="BC441" s="209" t="s">
        <v>248</v>
      </c>
      <c r="BD441" s="209" t="s">
        <v>10390</v>
      </c>
      <c r="BE441" s="209" t="s">
        <v>10387</v>
      </c>
      <c r="BF441" s="209" t="s">
        <v>282</v>
      </c>
      <c r="BG441" s="209" t="s">
        <v>22</v>
      </c>
      <c r="BH441" s="209" t="s">
        <v>282</v>
      </c>
      <c r="BI441" s="209" t="s">
        <v>10390</v>
      </c>
      <c r="BJ441" s="209" t="s">
        <v>273</v>
      </c>
      <c r="BK441" s="209" t="s">
        <v>10387</v>
      </c>
      <c r="BL441" s="209" t="s">
        <v>282</v>
      </c>
      <c r="BM441" s="209" t="s">
        <v>10390</v>
      </c>
      <c r="BN441" s="209" t="s">
        <v>623</v>
      </c>
      <c r="BO441" s="209"/>
      <c r="BP441" s="209"/>
      <c r="BQ441" s="209"/>
      <c r="BR441" s="209"/>
      <c r="BS441" s="209"/>
      <c r="BT441" s="209"/>
      <c r="BU441" s="209"/>
      <c r="BV441" s="209"/>
      <c r="BW441" s="209"/>
      <c r="BX441" s="209"/>
      <c r="BY441" s="209"/>
      <c r="BZ441" s="209"/>
      <c r="CA441" s="209"/>
      <c r="CB441" s="209"/>
      <c r="CC441" s="209"/>
      <c r="CD441" s="209"/>
      <c r="CE441" s="209"/>
      <c r="CF441" s="209"/>
      <c r="CG441" s="209"/>
      <c r="CH441" s="209"/>
      <c r="CI441" s="209"/>
      <c r="CJ441" s="209"/>
      <c r="CK441" s="209"/>
      <c r="CL441" s="209"/>
      <c r="CM441" s="209"/>
      <c r="CN441" s="209"/>
      <c r="CO441" s="209"/>
    </row>
    <row r="442" spans="1:93" s="211" customFormat="1" ht="15" customHeight="1" x14ac:dyDescent="0.25">
      <c r="A442" s="211" t="s">
        <v>8548</v>
      </c>
      <c r="B442" s="211" t="s">
        <v>282</v>
      </c>
      <c r="C442" s="211" t="s">
        <v>13791</v>
      </c>
      <c r="D442" s="211" t="s">
        <v>7848</v>
      </c>
      <c r="E442" s="211" t="s">
        <v>12994</v>
      </c>
      <c r="F442" s="211" t="s">
        <v>5328</v>
      </c>
      <c r="G442" s="211" t="s">
        <v>216</v>
      </c>
      <c r="H442" s="211" t="s">
        <v>216</v>
      </c>
      <c r="I442" s="211" t="s">
        <v>282</v>
      </c>
      <c r="J442" s="211" t="s">
        <v>216</v>
      </c>
      <c r="K442" s="211" t="s">
        <v>282</v>
      </c>
      <c r="L442" s="211" t="s">
        <v>216</v>
      </c>
      <c r="M442" s="211" t="s">
        <v>282</v>
      </c>
      <c r="N442" s="211" t="s">
        <v>5328</v>
      </c>
      <c r="O442" s="211" t="s">
        <v>255</v>
      </c>
      <c r="P442" s="211" t="s">
        <v>272</v>
      </c>
      <c r="Q442" s="211" t="s">
        <v>282</v>
      </c>
      <c r="R442" s="211" t="s">
        <v>282</v>
      </c>
      <c r="S442" s="211" t="s">
        <v>282</v>
      </c>
      <c r="T442" s="211">
        <v>63</v>
      </c>
      <c r="U442" s="211" t="s">
        <v>183</v>
      </c>
      <c r="V442" s="211" t="s">
        <v>282</v>
      </c>
      <c r="W442" s="211" t="s">
        <v>730</v>
      </c>
      <c r="X442" s="211" t="s">
        <v>10506</v>
      </c>
      <c r="Y442" s="211" t="s">
        <v>395</v>
      </c>
      <c r="Z442" s="211" t="s">
        <v>10498</v>
      </c>
      <c r="AA442" s="211">
        <v>6</v>
      </c>
      <c r="AB442" s="211" t="s">
        <v>299</v>
      </c>
      <c r="AC442" s="211">
        <v>27.68</v>
      </c>
      <c r="AD442" s="211">
        <v>4</v>
      </c>
      <c r="AE442" s="211" t="s">
        <v>10512</v>
      </c>
      <c r="AF442" s="211" t="s">
        <v>10364</v>
      </c>
      <c r="AG442" s="211" t="s">
        <v>273</v>
      </c>
      <c r="AH442" s="211" t="s">
        <v>273</v>
      </c>
      <c r="AI442" s="211" t="s">
        <v>273</v>
      </c>
      <c r="AJ442" s="211" t="s">
        <v>15569</v>
      </c>
      <c r="AK442" s="211" t="s">
        <v>15568</v>
      </c>
      <c r="AL442" s="211">
        <v>60</v>
      </c>
      <c r="AM442" s="211" t="s">
        <v>273</v>
      </c>
      <c r="AN442" s="211" t="s">
        <v>273</v>
      </c>
      <c r="AO442" s="211" t="s">
        <v>273</v>
      </c>
      <c r="AP442" s="211" t="s">
        <v>15563</v>
      </c>
      <c r="AQ442" s="211" t="s">
        <v>10376</v>
      </c>
      <c r="AR442" s="211" t="s">
        <v>22</v>
      </c>
      <c r="AS442" s="211" t="s">
        <v>15567</v>
      </c>
      <c r="AT442" s="211" t="s">
        <v>4788</v>
      </c>
      <c r="AU442" s="211" t="s">
        <v>10400</v>
      </c>
      <c r="AV442" s="211" t="s">
        <v>10390</v>
      </c>
      <c r="AW442" s="211" t="s">
        <v>4788</v>
      </c>
      <c r="AX442" s="211" t="s">
        <v>4788</v>
      </c>
      <c r="AY442" s="211" t="s">
        <v>4788</v>
      </c>
      <c r="AZ442" s="211" t="s">
        <v>10390</v>
      </c>
      <c r="BA442" s="211" t="s">
        <v>10387</v>
      </c>
      <c r="BB442" s="211" t="s">
        <v>10387</v>
      </c>
      <c r="BC442" s="211" t="s">
        <v>10411</v>
      </c>
      <c r="BD442" s="211" t="s">
        <v>4788</v>
      </c>
      <c r="BE442" s="211" t="s">
        <v>10387</v>
      </c>
      <c r="BF442" s="211" t="s">
        <v>282</v>
      </c>
      <c r="BG442" s="211" t="s">
        <v>22</v>
      </c>
      <c r="BH442" s="211" t="s">
        <v>282</v>
      </c>
      <c r="BI442" s="211" t="s">
        <v>10390</v>
      </c>
      <c r="BJ442" s="211" t="s">
        <v>15570</v>
      </c>
      <c r="BK442" s="211" t="s">
        <v>10387</v>
      </c>
      <c r="BL442" s="211" t="s">
        <v>282</v>
      </c>
      <c r="BM442" s="211" t="s">
        <v>4788</v>
      </c>
      <c r="BN442" s="211" t="s">
        <v>8549</v>
      </c>
    </row>
    <row r="443" spans="1:93" s="211" customFormat="1" ht="15" customHeight="1" x14ac:dyDescent="0.25">
      <c r="A443" s="209" t="s">
        <v>642</v>
      </c>
      <c r="B443" s="209" t="s">
        <v>1128</v>
      </c>
      <c r="C443" s="209" t="s">
        <v>282</v>
      </c>
      <c r="D443" s="209" t="s">
        <v>841</v>
      </c>
      <c r="E443" s="209" t="s">
        <v>10933</v>
      </c>
      <c r="F443" s="211" t="s">
        <v>216</v>
      </c>
      <c r="G443" s="209" t="s">
        <v>5328</v>
      </c>
      <c r="H443" s="209" t="s">
        <v>216</v>
      </c>
      <c r="I443" s="209" t="s">
        <v>282</v>
      </c>
      <c r="J443" s="209" t="s">
        <v>216</v>
      </c>
      <c r="K443" s="209" t="s">
        <v>282</v>
      </c>
      <c r="L443" s="209" t="s">
        <v>5328</v>
      </c>
      <c r="M443" s="209" t="s">
        <v>5852</v>
      </c>
      <c r="N443" s="209" t="s">
        <v>5328</v>
      </c>
      <c r="O443" s="209" t="s">
        <v>266</v>
      </c>
      <c r="P443" s="209" t="s">
        <v>263</v>
      </c>
      <c r="Q443" s="209" t="s">
        <v>282</v>
      </c>
      <c r="R443" s="209" t="s">
        <v>282</v>
      </c>
      <c r="S443" s="209" t="s">
        <v>282</v>
      </c>
      <c r="T443" s="209">
        <v>156</v>
      </c>
      <c r="U443" s="209" t="s">
        <v>183</v>
      </c>
      <c r="V443" s="209" t="s">
        <v>282</v>
      </c>
      <c r="W443" s="209" t="s">
        <v>283</v>
      </c>
      <c r="X443" s="209" t="s">
        <v>10506</v>
      </c>
      <c r="Y443" s="209" t="s">
        <v>11475</v>
      </c>
      <c r="Z443" s="209" t="s">
        <v>10498</v>
      </c>
      <c r="AA443" s="209">
        <v>5</v>
      </c>
      <c r="AB443" s="209" t="s">
        <v>299</v>
      </c>
      <c r="AC443" s="209">
        <v>22.55</v>
      </c>
      <c r="AD443" s="209">
        <v>3.94</v>
      </c>
      <c r="AE443" s="209" t="s">
        <v>10512</v>
      </c>
      <c r="AF443" s="209" t="s">
        <v>10364</v>
      </c>
      <c r="AG443" s="209" t="s">
        <v>273</v>
      </c>
      <c r="AH443" s="209" t="s">
        <v>273</v>
      </c>
      <c r="AI443" s="209" t="s">
        <v>273</v>
      </c>
      <c r="AJ443" s="209" t="s">
        <v>12129</v>
      </c>
      <c r="AK443" s="209" t="s">
        <v>12131</v>
      </c>
      <c r="AL443" s="209">
        <v>74</v>
      </c>
      <c r="AM443" s="209" t="s">
        <v>273</v>
      </c>
      <c r="AN443" s="209" t="s">
        <v>273</v>
      </c>
      <c r="AO443" s="209" t="s">
        <v>273</v>
      </c>
      <c r="AP443" s="95" t="s">
        <v>12130</v>
      </c>
      <c r="AQ443" s="209" t="s">
        <v>10385</v>
      </c>
      <c r="AR443" s="209" t="s">
        <v>22</v>
      </c>
      <c r="AS443" s="209" t="s">
        <v>12132</v>
      </c>
      <c r="AT443" s="209" t="s">
        <v>10390</v>
      </c>
      <c r="AU443" s="209" t="s">
        <v>10400</v>
      </c>
      <c r="AV443" s="209" t="s">
        <v>10390</v>
      </c>
      <c r="AW443" s="209" t="s">
        <v>4788</v>
      </c>
      <c r="AX443" s="209" t="s">
        <v>4788</v>
      </c>
      <c r="AY443" s="209" t="s">
        <v>4788</v>
      </c>
      <c r="AZ443" s="209" t="s">
        <v>10390</v>
      </c>
      <c r="BA443" s="209" t="s">
        <v>22</v>
      </c>
      <c r="BB443" s="209" t="s">
        <v>10387</v>
      </c>
      <c r="BC443" s="209" t="s">
        <v>10412</v>
      </c>
      <c r="BD443" s="209" t="s">
        <v>4788</v>
      </c>
      <c r="BE443" s="209" t="s">
        <v>10387</v>
      </c>
      <c r="BF443" s="209" t="s">
        <v>282</v>
      </c>
      <c r="BG443" s="209" t="s">
        <v>22</v>
      </c>
      <c r="BH443" s="209" t="s">
        <v>282</v>
      </c>
      <c r="BI443" s="209" t="s">
        <v>10390</v>
      </c>
      <c r="BJ443" s="209" t="s">
        <v>12135</v>
      </c>
      <c r="BK443" s="209" t="s">
        <v>22</v>
      </c>
      <c r="BL443" s="209" t="s">
        <v>11477</v>
      </c>
      <c r="BM443" s="209" t="s">
        <v>10391</v>
      </c>
      <c r="BN443" s="209" t="s">
        <v>1129</v>
      </c>
      <c r="BO443" s="209"/>
      <c r="BP443" s="209"/>
      <c r="BQ443" s="209"/>
      <c r="BR443" s="209"/>
      <c r="BS443" s="209"/>
      <c r="BT443" s="209"/>
      <c r="BU443" s="209"/>
      <c r="BV443" s="209"/>
      <c r="BW443" s="209"/>
      <c r="BX443" s="209"/>
      <c r="BY443" s="209"/>
      <c r="BZ443" s="209"/>
      <c r="CA443" s="209"/>
      <c r="CB443" s="209"/>
      <c r="CC443" s="209"/>
      <c r="CD443" s="209"/>
      <c r="CE443" s="209"/>
      <c r="CF443" s="209"/>
      <c r="CG443" s="209"/>
      <c r="CH443" s="209"/>
      <c r="CI443" s="209"/>
      <c r="CJ443" s="209"/>
      <c r="CK443" s="209"/>
      <c r="CL443" s="209"/>
      <c r="CM443" s="209"/>
      <c r="CN443" s="209"/>
      <c r="CO443" s="209"/>
    </row>
    <row r="444" spans="1:93" s="211" customFormat="1" ht="15" customHeight="1" x14ac:dyDescent="0.25">
      <c r="A444" s="211" t="s">
        <v>9960</v>
      </c>
      <c r="B444" s="211" t="s">
        <v>282</v>
      </c>
      <c r="C444" s="211" t="s">
        <v>15453</v>
      </c>
      <c r="D444" s="211" t="s">
        <v>8944</v>
      </c>
      <c r="E444" s="211" t="s">
        <v>10933</v>
      </c>
      <c r="F444" s="211" t="s">
        <v>5328</v>
      </c>
      <c r="G444" s="211" t="s">
        <v>216</v>
      </c>
      <c r="H444" s="211" t="s">
        <v>216</v>
      </c>
      <c r="I444" s="211" t="s">
        <v>282</v>
      </c>
      <c r="J444" s="211" t="s">
        <v>216</v>
      </c>
      <c r="K444" s="211" t="s">
        <v>282</v>
      </c>
      <c r="L444" s="211" t="s">
        <v>216</v>
      </c>
      <c r="M444" s="211" t="s">
        <v>282</v>
      </c>
      <c r="N444" s="211" t="s">
        <v>5328</v>
      </c>
      <c r="O444" s="211" t="s">
        <v>270</v>
      </c>
      <c r="P444" s="211" t="s">
        <v>256</v>
      </c>
      <c r="Q444" s="211" t="s">
        <v>282</v>
      </c>
      <c r="R444" s="211" t="s">
        <v>282</v>
      </c>
      <c r="S444" s="211" t="s">
        <v>282</v>
      </c>
      <c r="T444" s="211">
        <v>80</v>
      </c>
      <c r="U444" s="211" t="s">
        <v>183</v>
      </c>
      <c r="V444" s="211" t="s">
        <v>15450</v>
      </c>
      <c r="W444" s="211" t="s">
        <v>143</v>
      </c>
      <c r="X444" s="211" t="s">
        <v>10506</v>
      </c>
      <c r="Y444" s="211" t="s">
        <v>11475</v>
      </c>
      <c r="Z444" s="211" t="s">
        <v>10770</v>
      </c>
      <c r="AA444" s="211">
        <v>6</v>
      </c>
      <c r="AB444" s="211" t="s">
        <v>299</v>
      </c>
      <c r="AC444" s="211">
        <v>22.44</v>
      </c>
      <c r="AD444" s="211">
        <v>4.01</v>
      </c>
      <c r="AE444" s="211" t="s">
        <v>10512</v>
      </c>
      <c r="AF444" s="211" t="s">
        <v>10364</v>
      </c>
      <c r="AG444" s="211" t="s">
        <v>273</v>
      </c>
      <c r="AH444" s="211" t="s">
        <v>273</v>
      </c>
      <c r="AI444" s="211" t="s">
        <v>273</v>
      </c>
      <c r="AJ444" s="211" t="s">
        <v>273</v>
      </c>
      <c r="AK444" s="211" t="s">
        <v>15454</v>
      </c>
      <c r="AL444" s="211">
        <v>74</v>
      </c>
      <c r="AM444" s="211">
        <v>15</v>
      </c>
      <c r="AN444" s="211" t="s">
        <v>273</v>
      </c>
      <c r="AO444" s="211" t="s">
        <v>273</v>
      </c>
      <c r="AP444" s="211" t="s">
        <v>15449</v>
      </c>
      <c r="AQ444" s="211" t="s">
        <v>10382</v>
      </c>
      <c r="AR444" s="211" t="s">
        <v>22</v>
      </c>
      <c r="AS444" s="211" t="s">
        <v>14675</v>
      </c>
      <c r="AT444" s="211" t="s">
        <v>4788</v>
      </c>
      <c r="AU444" s="211" t="s">
        <v>10400</v>
      </c>
      <c r="AV444" s="211" t="s">
        <v>10390</v>
      </c>
      <c r="AW444" s="211" t="s">
        <v>4788</v>
      </c>
      <c r="AX444" s="211" t="s">
        <v>4788</v>
      </c>
      <c r="AY444" s="211" t="s">
        <v>4788</v>
      </c>
      <c r="AZ444" s="211" t="s">
        <v>10390</v>
      </c>
      <c r="BA444" s="211" t="s">
        <v>22</v>
      </c>
      <c r="BB444" s="211" t="s">
        <v>10387</v>
      </c>
      <c r="BC444" s="211" t="s">
        <v>10411</v>
      </c>
      <c r="BD444" s="299" t="s">
        <v>10390</v>
      </c>
      <c r="BE444" s="211" t="s">
        <v>10387</v>
      </c>
      <c r="BF444" s="211" t="s">
        <v>282</v>
      </c>
      <c r="BG444" s="211" t="s">
        <v>22</v>
      </c>
      <c r="BH444" s="211" t="s">
        <v>282</v>
      </c>
      <c r="BI444" s="211" t="s">
        <v>10390</v>
      </c>
      <c r="BJ444" s="211" t="s">
        <v>15448</v>
      </c>
      <c r="BK444" s="211" t="s">
        <v>10387</v>
      </c>
      <c r="BL444" s="211" t="s">
        <v>282</v>
      </c>
      <c r="BM444" s="211" t="s">
        <v>4788</v>
      </c>
      <c r="BN444" s="143" t="s">
        <v>9961</v>
      </c>
    </row>
    <row r="445" spans="1:93" s="145" customFormat="1" ht="15" customHeight="1" x14ac:dyDescent="0.25">
      <c r="A445" s="211" t="s">
        <v>7586</v>
      </c>
      <c r="B445" s="211" t="s">
        <v>282</v>
      </c>
      <c r="C445" s="211" t="s">
        <v>15625</v>
      </c>
      <c r="D445" s="211" t="s">
        <v>8944</v>
      </c>
      <c r="E445" s="211" t="s">
        <v>12994</v>
      </c>
      <c r="F445" s="211" t="s">
        <v>5328</v>
      </c>
      <c r="G445" s="211" t="s">
        <v>216</v>
      </c>
      <c r="H445" s="211" t="s">
        <v>216</v>
      </c>
      <c r="I445" s="211" t="s">
        <v>282</v>
      </c>
      <c r="J445" s="211" t="s">
        <v>216</v>
      </c>
      <c r="K445" s="211" t="s">
        <v>282</v>
      </c>
      <c r="L445" s="211" t="s">
        <v>216</v>
      </c>
      <c r="M445" s="211" t="s">
        <v>282</v>
      </c>
      <c r="N445" s="211" t="s">
        <v>5328</v>
      </c>
      <c r="O445" s="211" t="s">
        <v>255</v>
      </c>
      <c r="P445" s="211" t="s">
        <v>790</v>
      </c>
      <c r="Q445" s="211" t="s">
        <v>282</v>
      </c>
      <c r="R445" s="211" t="s">
        <v>282</v>
      </c>
      <c r="S445" s="211" t="s">
        <v>282</v>
      </c>
      <c r="T445" s="211">
        <v>165</v>
      </c>
      <c r="U445" s="211" t="s">
        <v>183</v>
      </c>
      <c r="V445" s="211" t="s">
        <v>282</v>
      </c>
      <c r="W445" s="211" t="s">
        <v>143</v>
      </c>
      <c r="X445" s="211" t="s">
        <v>10506</v>
      </c>
      <c r="Y445" s="211" t="s">
        <v>395</v>
      </c>
      <c r="Z445" s="211" t="s">
        <v>10498</v>
      </c>
      <c r="AA445" s="211">
        <v>4</v>
      </c>
      <c r="AB445" s="211" t="s">
        <v>299</v>
      </c>
      <c r="AC445" s="211">
        <v>24.76</v>
      </c>
      <c r="AD445" s="211">
        <v>2.65</v>
      </c>
      <c r="AE445" s="211" t="s">
        <v>10512</v>
      </c>
      <c r="AF445" s="211" t="s">
        <v>10364</v>
      </c>
      <c r="AG445" s="211" t="s">
        <v>273</v>
      </c>
      <c r="AH445" s="211" t="s">
        <v>273</v>
      </c>
      <c r="AI445" s="211" t="s">
        <v>273</v>
      </c>
      <c r="AJ445" s="211" t="s">
        <v>273</v>
      </c>
      <c r="AK445" s="211" t="s">
        <v>15623</v>
      </c>
      <c r="AL445" s="211">
        <v>63</v>
      </c>
      <c r="AM445" s="211">
        <v>24</v>
      </c>
      <c r="AN445" s="211" t="s">
        <v>273</v>
      </c>
      <c r="AO445" s="211" t="s">
        <v>273</v>
      </c>
      <c r="AP445" s="211" t="s">
        <v>15624</v>
      </c>
      <c r="AQ445" s="211" t="s">
        <v>10385</v>
      </c>
      <c r="AR445" s="211" t="s">
        <v>55</v>
      </c>
      <c r="AS445" s="211" t="s">
        <v>11396</v>
      </c>
      <c r="AT445" s="211" t="s">
        <v>10390</v>
      </c>
      <c r="AU445" s="211" t="s">
        <v>10400</v>
      </c>
      <c r="AV445" s="211" t="s">
        <v>10390</v>
      </c>
      <c r="AW445" s="211" t="s">
        <v>4788</v>
      </c>
      <c r="AX445" s="211" t="s">
        <v>4788</v>
      </c>
      <c r="AY445" s="211" t="s">
        <v>4788</v>
      </c>
      <c r="AZ445" s="211" t="s">
        <v>10391</v>
      </c>
      <c r="BA445" s="211" t="s">
        <v>22</v>
      </c>
      <c r="BB445" s="211" t="s">
        <v>10387</v>
      </c>
      <c r="BC445" s="211" t="s">
        <v>10411</v>
      </c>
      <c r="BD445" s="299" t="s">
        <v>10390</v>
      </c>
      <c r="BE445" s="211" t="s">
        <v>22</v>
      </c>
      <c r="BF445" s="211" t="s">
        <v>15622</v>
      </c>
      <c r="BG445" s="211" t="s">
        <v>10387</v>
      </c>
      <c r="BH445" s="211" t="s">
        <v>15626</v>
      </c>
      <c r="BI445" s="211" t="s">
        <v>10391</v>
      </c>
      <c r="BJ445" s="211" t="s">
        <v>709</v>
      </c>
      <c r="BK445" s="211" t="s">
        <v>10387</v>
      </c>
      <c r="BL445" s="211" t="s">
        <v>282</v>
      </c>
      <c r="BM445" s="211" t="s">
        <v>10391</v>
      </c>
      <c r="BN445" s="143" t="s">
        <v>7587</v>
      </c>
      <c r="BO445" s="211"/>
      <c r="BP445" s="211"/>
      <c r="BQ445" s="211"/>
      <c r="BR445" s="211"/>
      <c r="BS445" s="211"/>
      <c r="BT445" s="211"/>
      <c r="BU445" s="211"/>
      <c r="BV445" s="211"/>
      <c r="BW445" s="211"/>
      <c r="BX445" s="211"/>
      <c r="BY445" s="211"/>
      <c r="BZ445" s="211"/>
      <c r="CA445" s="211"/>
      <c r="CB445" s="211"/>
      <c r="CC445" s="211"/>
      <c r="CD445" s="211"/>
      <c r="CE445" s="211"/>
      <c r="CF445" s="211"/>
      <c r="CG445" s="211"/>
      <c r="CH445" s="211"/>
      <c r="CI445" s="211"/>
      <c r="CJ445" s="211"/>
      <c r="CK445" s="211"/>
      <c r="CL445" s="211"/>
      <c r="CM445" s="211"/>
      <c r="CN445" s="211"/>
      <c r="CO445" s="211"/>
    </row>
    <row r="446" spans="1:93" s="145" customFormat="1" ht="15" customHeight="1" x14ac:dyDescent="0.25">
      <c r="A446" s="211" t="s">
        <v>7588</v>
      </c>
      <c r="B446" s="211" t="s">
        <v>282</v>
      </c>
      <c r="C446" s="211" t="s">
        <v>15636</v>
      </c>
      <c r="D446" s="211" t="s">
        <v>8944</v>
      </c>
      <c r="E446" s="211" t="s">
        <v>12994</v>
      </c>
      <c r="F446" s="211" t="s">
        <v>5328</v>
      </c>
      <c r="G446" s="211" t="s">
        <v>216</v>
      </c>
      <c r="H446" s="211" t="s">
        <v>216</v>
      </c>
      <c r="I446" s="211" t="s">
        <v>282</v>
      </c>
      <c r="J446" s="211" t="s">
        <v>216</v>
      </c>
      <c r="K446" s="211" t="s">
        <v>282</v>
      </c>
      <c r="L446" s="211" t="s">
        <v>216</v>
      </c>
      <c r="M446" s="211" t="s">
        <v>282</v>
      </c>
      <c r="N446" s="211" t="s">
        <v>5328</v>
      </c>
      <c r="O446" s="211" t="s">
        <v>274</v>
      </c>
      <c r="P446" s="211" t="s">
        <v>255</v>
      </c>
      <c r="Q446" s="211" t="s">
        <v>282</v>
      </c>
      <c r="R446" s="211" t="s">
        <v>282</v>
      </c>
      <c r="S446" s="211" t="s">
        <v>282</v>
      </c>
      <c r="T446" s="211">
        <v>122</v>
      </c>
      <c r="U446" s="211" t="s">
        <v>183</v>
      </c>
      <c r="V446" s="211" t="s">
        <v>282</v>
      </c>
      <c r="W446" s="211" t="s">
        <v>15628</v>
      </c>
      <c r="X446" s="211" t="s">
        <v>10506</v>
      </c>
      <c r="Y446" s="211" t="s">
        <v>395</v>
      </c>
      <c r="Z446" s="211" t="s">
        <v>10498</v>
      </c>
      <c r="AA446" s="211">
        <v>6</v>
      </c>
      <c r="AB446" s="211" t="s">
        <v>299</v>
      </c>
      <c r="AC446" s="211">
        <v>21.8</v>
      </c>
      <c r="AD446" s="211">
        <v>1.71</v>
      </c>
      <c r="AE446" s="211" t="s">
        <v>10512</v>
      </c>
      <c r="AF446" s="211" t="s">
        <v>10364</v>
      </c>
      <c r="AG446" s="211" t="s">
        <v>15635</v>
      </c>
      <c r="AH446" s="211">
        <v>28</v>
      </c>
      <c r="AI446" s="211" t="s">
        <v>273</v>
      </c>
      <c r="AJ446" s="211" t="s">
        <v>273</v>
      </c>
      <c r="AK446" s="211" t="s">
        <v>15634</v>
      </c>
      <c r="AL446" s="211">
        <v>65</v>
      </c>
      <c r="AM446" s="211" t="s">
        <v>273</v>
      </c>
      <c r="AN446" s="211" t="s">
        <v>273</v>
      </c>
      <c r="AO446" s="211" t="s">
        <v>273</v>
      </c>
      <c r="AP446" s="211" t="s">
        <v>15629</v>
      </c>
      <c r="AQ446" s="211" t="s">
        <v>10376</v>
      </c>
      <c r="AR446" s="211" t="s">
        <v>10387</v>
      </c>
      <c r="AS446" s="211" t="s">
        <v>15633</v>
      </c>
      <c r="AT446" s="211" t="s">
        <v>10391</v>
      </c>
      <c r="AU446" s="211" t="s">
        <v>10394</v>
      </c>
      <c r="AV446" s="211" t="s">
        <v>4788</v>
      </c>
      <c r="AW446" s="211" t="s">
        <v>4788</v>
      </c>
      <c r="AX446" s="211" t="s">
        <v>4788</v>
      </c>
      <c r="AY446" s="211" t="s">
        <v>4788</v>
      </c>
      <c r="AZ446" s="211" t="s">
        <v>10390</v>
      </c>
      <c r="BA446" s="211" t="s">
        <v>10387</v>
      </c>
      <c r="BB446" s="211" t="s">
        <v>10387</v>
      </c>
      <c r="BC446" s="211" t="s">
        <v>10412</v>
      </c>
      <c r="BD446" s="211" t="s">
        <v>4788</v>
      </c>
      <c r="BE446" s="211" t="s">
        <v>10387</v>
      </c>
      <c r="BF446" s="211" t="s">
        <v>282</v>
      </c>
      <c r="BG446" s="211" t="s">
        <v>22</v>
      </c>
      <c r="BH446" s="211" t="s">
        <v>282</v>
      </c>
      <c r="BI446" s="211" t="s">
        <v>10390</v>
      </c>
      <c r="BJ446" s="211" t="s">
        <v>15640</v>
      </c>
      <c r="BK446" s="211" t="s">
        <v>22</v>
      </c>
      <c r="BL446" s="211">
        <v>1</v>
      </c>
      <c r="BM446" s="211" t="s">
        <v>10391</v>
      </c>
      <c r="BN446" s="143" t="s">
        <v>7589</v>
      </c>
      <c r="BO446" s="211"/>
      <c r="BP446" s="211"/>
      <c r="BQ446" s="211"/>
      <c r="BR446" s="211"/>
      <c r="BS446" s="211"/>
      <c r="BT446" s="211"/>
      <c r="BU446" s="211"/>
      <c r="BV446" s="211"/>
      <c r="BW446" s="211"/>
      <c r="BX446" s="211"/>
      <c r="BY446" s="211"/>
      <c r="BZ446" s="211"/>
      <c r="CA446" s="211"/>
      <c r="CB446" s="211"/>
      <c r="CC446" s="211"/>
      <c r="CD446" s="211"/>
      <c r="CE446" s="211"/>
      <c r="CF446" s="211"/>
      <c r="CG446" s="211"/>
      <c r="CH446" s="211"/>
      <c r="CI446" s="211"/>
      <c r="CJ446" s="211"/>
      <c r="CK446" s="211"/>
      <c r="CL446" s="211"/>
      <c r="CM446" s="211"/>
      <c r="CN446" s="211"/>
      <c r="CO446" s="211"/>
    </row>
    <row r="447" spans="1:93" s="160" customFormat="1" ht="15" customHeight="1" x14ac:dyDescent="0.25">
      <c r="A447" s="211" t="s">
        <v>782</v>
      </c>
      <c r="B447" s="211" t="s">
        <v>5346</v>
      </c>
      <c r="C447" s="160" t="s">
        <v>18005</v>
      </c>
      <c r="D447" s="160" t="s">
        <v>443</v>
      </c>
      <c r="E447" s="211" t="s">
        <v>10933</v>
      </c>
      <c r="F447" s="211" t="s">
        <v>216</v>
      </c>
      <c r="G447" s="211" t="s">
        <v>5328</v>
      </c>
      <c r="H447" s="211" t="s">
        <v>5328</v>
      </c>
      <c r="I447" s="211">
        <v>1</v>
      </c>
      <c r="J447" s="211" t="s">
        <v>216</v>
      </c>
      <c r="K447" s="211" t="s">
        <v>282</v>
      </c>
      <c r="L447" s="211" t="s">
        <v>216</v>
      </c>
      <c r="M447" s="211" t="s">
        <v>282</v>
      </c>
      <c r="N447" s="211" t="s">
        <v>5328</v>
      </c>
      <c r="O447" s="160" t="s">
        <v>10667</v>
      </c>
      <c r="P447" s="160" t="s">
        <v>270</v>
      </c>
      <c r="Q447" s="211" t="s">
        <v>12186</v>
      </c>
      <c r="R447" s="211" t="s">
        <v>12187</v>
      </c>
      <c r="S447" s="211" t="s">
        <v>282</v>
      </c>
      <c r="T447" s="211">
        <v>70</v>
      </c>
      <c r="U447" s="211" t="s">
        <v>183</v>
      </c>
      <c r="V447" s="211" t="s">
        <v>282</v>
      </c>
      <c r="W447" s="211" t="s">
        <v>143</v>
      </c>
      <c r="X447" s="211" t="s">
        <v>10506</v>
      </c>
      <c r="Y447" s="211" t="s">
        <v>395</v>
      </c>
      <c r="Z447" s="211" t="s">
        <v>10498</v>
      </c>
      <c r="AA447" s="211">
        <v>12</v>
      </c>
      <c r="AB447" s="211" t="s">
        <v>299</v>
      </c>
      <c r="AC447" s="211">
        <v>19.860000000000003</v>
      </c>
      <c r="AD447" s="211">
        <v>3.97</v>
      </c>
      <c r="AE447" s="211" t="s">
        <v>10512</v>
      </c>
      <c r="AF447" s="211" t="s">
        <v>10364</v>
      </c>
      <c r="AG447" s="211" t="s">
        <v>273</v>
      </c>
      <c r="AH447" s="211">
        <v>24</v>
      </c>
      <c r="AI447" s="211" t="s">
        <v>273</v>
      </c>
      <c r="AJ447" s="211" t="s">
        <v>12197</v>
      </c>
      <c r="AK447" s="211" t="s">
        <v>12198</v>
      </c>
      <c r="AL447" s="211">
        <v>74</v>
      </c>
      <c r="AM447" s="211">
        <v>17</v>
      </c>
      <c r="AN447" s="211">
        <v>66</v>
      </c>
      <c r="AO447" s="211">
        <v>30</v>
      </c>
      <c r="AP447" s="211" t="s">
        <v>12191</v>
      </c>
      <c r="AQ447" s="211" t="s">
        <v>10385</v>
      </c>
      <c r="AR447" s="211" t="s">
        <v>22</v>
      </c>
      <c r="AS447" s="211" t="s">
        <v>12202</v>
      </c>
      <c r="AT447" s="211" t="s">
        <v>10390</v>
      </c>
      <c r="AU447" s="211" t="s">
        <v>10400</v>
      </c>
      <c r="AV447" s="211" t="s">
        <v>10390</v>
      </c>
      <c r="AW447" s="211" t="s">
        <v>10391</v>
      </c>
      <c r="AX447" s="211" t="s">
        <v>10391</v>
      </c>
      <c r="AY447" s="211" t="s">
        <v>10391</v>
      </c>
      <c r="AZ447" s="211" t="s">
        <v>10391</v>
      </c>
      <c r="BA447" s="211" t="s">
        <v>10408</v>
      </c>
      <c r="BB447" s="211" t="s">
        <v>10408</v>
      </c>
      <c r="BC447" s="211" t="s">
        <v>10411</v>
      </c>
      <c r="BD447" s="211" t="s">
        <v>10390</v>
      </c>
      <c r="BE447" s="211" t="s">
        <v>10387</v>
      </c>
      <c r="BF447" s="211" t="s">
        <v>282</v>
      </c>
      <c r="BG447" s="211" t="s">
        <v>10387</v>
      </c>
      <c r="BH447" s="211" t="s">
        <v>12203</v>
      </c>
      <c r="BI447" s="211" t="s">
        <v>10391</v>
      </c>
      <c r="BJ447" s="211" t="s">
        <v>12204</v>
      </c>
      <c r="BK447" s="211" t="s">
        <v>10387</v>
      </c>
      <c r="BL447" s="211" t="s">
        <v>282</v>
      </c>
      <c r="BM447" s="211" t="s">
        <v>4788</v>
      </c>
      <c r="BN447" s="160" t="s">
        <v>1130</v>
      </c>
      <c r="BP447" s="211"/>
      <c r="BQ447" s="211"/>
      <c r="BR447" s="211"/>
      <c r="BS447" s="211"/>
      <c r="BT447" s="211"/>
      <c r="BU447" s="209"/>
      <c r="BV447" s="209"/>
      <c r="BW447" s="209"/>
      <c r="BX447" s="209"/>
      <c r="BY447" s="209"/>
      <c r="BZ447" s="209"/>
      <c r="CA447" s="209"/>
      <c r="CB447" s="209"/>
      <c r="CC447" s="209"/>
      <c r="CD447" s="209"/>
      <c r="CE447" s="209"/>
      <c r="CF447" s="209"/>
      <c r="CG447" s="209"/>
      <c r="CH447" s="209"/>
      <c r="CI447" s="209"/>
      <c r="CJ447" s="209"/>
      <c r="CK447" s="209"/>
      <c r="CL447" s="209"/>
      <c r="CM447" s="209"/>
      <c r="CN447" s="209"/>
      <c r="CO447" s="209"/>
    </row>
    <row r="448" spans="1:93" s="145" customFormat="1" ht="15" hidden="1" customHeight="1" x14ac:dyDescent="0.25">
      <c r="A448" s="211" t="s">
        <v>858</v>
      </c>
      <c r="B448" s="209" t="s">
        <v>5347</v>
      </c>
      <c r="C448" s="211" t="s">
        <v>12218</v>
      </c>
      <c r="D448" s="211" t="s">
        <v>443</v>
      </c>
      <c r="E448" s="211" t="s">
        <v>10933</v>
      </c>
      <c r="F448" s="211" t="s">
        <v>216</v>
      </c>
      <c r="G448" s="209" t="s">
        <v>216</v>
      </c>
      <c r="H448" s="209" t="s">
        <v>216</v>
      </c>
      <c r="I448" s="209" t="s">
        <v>282</v>
      </c>
      <c r="J448" s="209" t="s">
        <v>216</v>
      </c>
      <c r="K448" s="209" t="s">
        <v>282</v>
      </c>
      <c r="L448" s="209" t="s">
        <v>216</v>
      </c>
      <c r="M448" s="209" t="s">
        <v>282</v>
      </c>
      <c r="N448" s="209" t="s">
        <v>5328</v>
      </c>
      <c r="O448" s="211" t="s">
        <v>10667</v>
      </c>
      <c r="P448" s="211" t="s">
        <v>864</v>
      </c>
      <c r="Q448" s="157" t="s">
        <v>12206</v>
      </c>
      <c r="R448" s="209" t="s">
        <v>282</v>
      </c>
      <c r="S448" s="209" t="s">
        <v>282</v>
      </c>
      <c r="T448" s="209">
        <v>37</v>
      </c>
      <c r="U448" s="209" t="s">
        <v>183</v>
      </c>
      <c r="V448" s="209" t="s">
        <v>282</v>
      </c>
      <c r="W448" s="209" t="s">
        <v>143</v>
      </c>
      <c r="X448" s="209" t="s">
        <v>273</v>
      </c>
      <c r="Y448" s="209" t="s">
        <v>395</v>
      </c>
      <c r="Z448" s="209" t="s">
        <v>10498</v>
      </c>
      <c r="AA448" s="209">
        <v>16</v>
      </c>
      <c r="AB448" s="209" t="s">
        <v>299</v>
      </c>
      <c r="AC448" s="209">
        <v>15.85</v>
      </c>
      <c r="AD448" s="209">
        <v>4.66</v>
      </c>
      <c r="AE448" s="209" t="s">
        <v>10499</v>
      </c>
      <c r="AF448" s="209" t="s">
        <v>10364</v>
      </c>
      <c r="AG448" s="209" t="s">
        <v>273</v>
      </c>
      <c r="AH448" s="209">
        <v>8</v>
      </c>
      <c r="AI448" s="209" t="s">
        <v>273</v>
      </c>
      <c r="AJ448" s="209" t="s">
        <v>273</v>
      </c>
      <c r="AK448" s="209" t="s">
        <v>12213</v>
      </c>
      <c r="AL448" s="209">
        <v>70</v>
      </c>
      <c r="AM448" s="209">
        <v>3</v>
      </c>
      <c r="AN448" s="209" t="s">
        <v>273</v>
      </c>
      <c r="AO448" s="209">
        <v>49</v>
      </c>
      <c r="AP448" s="209" t="s">
        <v>12208</v>
      </c>
      <c r="AQ448" s="209" t="s">
        <v>10380</v>
      </c>
      <c r="AR448" s="209" t="s">
        <v>10387</v>
      </c>
      <c r="AS448" s="209" t="s">
        <v>12214</v>
      </c>
      <c r="AT448" s="209" t="s">
        <v>10391</v>
      </c>
      <c r="AU448" s="209" t="s">
        <v>10400</v>
      </c>
      <c r="AV448" s="209" t="s">
        <v>10390</v>
      </c>
      <c r="AW448" s="209" t="s">
        <v>10391</v>
      </c>
      <c r="AX448" s="209" t="s">
        <v>10391</v>
      </c>
      <c r="AY448" s="209" t="s">
        <v>10391</v>
      </c>
      <c r="AZ448" s="209" t="s">
        <v>10391</v>
      </c>
      <c r="BA448" s="209" t="s">
        <v>22</v>
      </c>
      <c r="BB448" s="209" t="s">
        <v>22</v>
      </c>
      <c r="BC448" s="209" t="s">
        <v>10412</v>
      </c>
      <c r="BD448" s="209" t="s">
        <v>10390</v>
      </c>
      <c r="BE448" s="209" t="s">
        <v>10387</v>
      </c>
      <c r="BF448" s="209" t="s">
        <v>282</v>
      </c>
      <c r="BG448" s="209" t="s">
        <v>22</v>
      </c>
      <c r="BH448" s="209" t="s">
        <v>282</v>
      </c>
      <c r="BI448" s="209" t="s">
        <v>10390</v>
      </c>
      <c r="BJ448" s="209" t="s">
        <v>12207</v>
      </c>
      <c r="BK448" s="209" t="s">
        <v>10387</v>
      </c>
      <c r="BL448" s="209" t="s">
        <v>282</v>
      </c>
      <c r="BM448" s="209" t="s">
        <v>4788</v>
      </c>
      <c r="BN448" s="211" t="s">
        <v>1131</v>
      </c>
      <c r="BO448" s="209"/>
      <c r="BP448" s="209"/>
      <c r="BQ448" s="209"/>
      <c r="BR448" s="209"/>
      <c r="BS448" s="209"/>
      <c r="BT448" s="209"/>
      <c r="BU448" s="211"/>
      <c r="BV448" s="211"/>
      <c r="BW448" s="211"/>
      <c r="BX448" s="211"/>
      <c r="BY448" s="211"/>
      <c r="BZ448" s="211"/>
      <c r="CA448" s="211"/>
      <c r="CB448" s="211"/>
      <c r="CC448" s="211"/>
      <c r="CD448" s="211"/>
      <c r="CE448" s="211"/>
      <c r="CF448" s="209"/>
      <c r="CG448" s="209"/>
      <c r="CH448" s="209"/>
      <c r="CI448" s="209"/>
      <c r="CJ448" s="209"/>
      <c r="CK448" s="209"/>
      <c r="CL448" s="209"/>
      <c r="CM448" s="209"/>
      <c r="CN448" s="209"/>
      <c r="CO448" s="209"/>
    </row>
    <row r="449" spans="1:93" s="211" customFormat="1" ht="15" customHeight="1" x14ac:dyDescent="0.25">
      <c r="A449" s="211" t="s">
        <v>877</v>
      </c>
      <c r="B449" s="211" t="s">
        <v>282</v>
      </c>
      <c r="C449" s="211" t="s">
        <v>18006</v>
      </c>
      <c r="D449" s="211" t="s">
        <v>1357</v>
      </c>
      <c r="E449" s="211" t="s">
        <v>10933</v>
      </c>
      <c r="F449" s="211" t="s">
        <v>216</v>
      </c>
      <c r="G449" s="211" t="s">
        <v>216</v>
      </c>
      <c r="H449" s="211" t="s">
        <v>216</v>
      </c>
      <c r="I449" s="211" t="s">
        <v>282</v>
      </c>
      <c r="J449" s="211" t="s">
        <v>216</v>
      </c>
      <c r="K449" s="211" t="s">
        <v>282</v>
      </c>
      <c r="L449" s="211" t="s">
        <v>216</v>
      </c>
      <c r="M449" s="211" t="s">
        <v>282</v>
      </c>
      <c r="N449" s="211" t="s">
        <v>5328</v>
      </c>
      <c r="O449" s="211" t="s">
        <v>11400</v>
      </c>
      <c r="P449" s="211" t="s">
        <v>12137</v>
      </c>
      <c r="Q449" s="211" t="s">
        <v>255</v>
      </c>
      <c r="R449" s="211" t="s">
        <v>282</v>
      </c>
      <c r="S449" s="211" t="s">
        <v>282</v>
      </c>
      <c r="T449" s="211">
        <v>121</v>
      </c>
      <c r="U449" s="211" t="s">
        <v>183</v>
      </c>
      <c r="V449" s="211" t="s">
        <v>12139</v>
      </c>
      <c r="W449" s="211" t="s">
        <v>10556</v>
      </c>
      <c r="X449" s="211" t="s">
        <v>25</v>
      </c>
      <c r="Y449" s="211" t="s">
        <v>395</v>
      </c>
      <c r="Z449" s="211" t="s">
        <v>10770</v>
      </c>
      <c r="AA449" s="211">
        <v>24</v>
      </c>
      <c r="AB449" s="211" t="s">
        <v>299</v>
      </c>
      <c r="AC449" s="211">
        <v>20.100000000000001</v>
      </c>
      <c r="AD449" s="211">
        <v>3.06</v>
      </c>
      <c r="AE449" s="211" t="s">
        <v>10512</v>
      </c>
      <c r="AF449" s="211" t="s">
        <v>10364</v>
      </c>
      <c r="AG449" s="211" t="s">
        <v>273</v>
      </c>
      <c r="AH449" s="211">
        <v>48</v>
      </c>
      <c r="AI449" s="211" t="s">
        <v>273</v>
      </c>
      <c r="AJ449" s="211" t="s">
        <v>273</v>
      </c>
      <c r="AK449" s="211" t="s">
        <v>12145</v>
      </c>
      <c r="AL449" s="211">
        <v>71</v>
      </c>
      <c r="AM449" s="211" t="s">
        <v>273</v>
      </c>
      <c r="AN449" s="211" t="s">
        <v>273</v>
      </c>
      <c r="AO449" s="211">
        <v>45</v>
      </c>
      <c r="AP449" s="211" t="s">
        <v>12138</v>
      </c>
      <c r="AQ449" s="211" t="s">
        <v>10379</v>
      </c>
      <c r="AR449" s="211" t="s">
        <v>55</v>
      </c>
      <c r="AS449" s="211" t="s">
        <v>11396</v>
      </c>
      <c r="AT449" s="211" t="s">
        <v>10390</v>
      </c>
      <c r="AU449" s="211" t="s">
        <v>10400</v>
      </c>
      <c r="AV449" s="211" t="s">
        <v>10390</v>
      </c>
      <c r="AW449" s="211" t="s">
        <v>10391</v>
      </c>
      <c r="AX449" s="211" t="s">
        <v>10391</v>
      </c>
      <c r="AY449" s="211" t="s">
        <v>10391</v>
      </c>
      <c r="AZ449" s="211" t="s">
        <v>4788</v>
      </c>
      <c r="BA449" s="211" t="s">
        <v>10387</v>
      </c>
      <c r="BB449" s="211" t="s">
        <v>10387</v>
      </c>
      <c r="BC449" s="211" t="s">
        <v>248</v>
      </c>
      <c r="BD449" s="211" t="s">
        <v>4788</v>
      </c>
      <c r="BE449" s="211" t="s">
        <v>10387</v>
      </c>
      <c r="BF449" s="211" t="s">
        <v>282</v>
      </c>
      <c r="BG449" s="211" t="s">
        <v>22</v>
      </c>
      <c r="BH449" s="211" t="s">
        <v>282</v>
      </c>
      <c r="BI449" s="211" t="s">
        <v>10390</v>
      </c>
      <c r="BJ449" s="211" t="s">
        <v>12146</v>
      </c>
      <c r="BK449" s="211" t="s">
        <v>10387</v>
      </c>
      <c r="BL449" s="211" t="s">
        <v>282</v>
      </c>
      <c r="BM449" s="211" t="s">
        <v>4788</v>
      </c>
      <c r="BN449" s="211" t="s">
        <v>1132</v>
      </c>
    </row>
    <row r="450" spans="1:93" s="211" customFormat="1" ht="15" customHeight="1" x14ac:dyDescent="0.25">
      <c r="A450" s="211" t="s">
        <v>7599</v>
      </c>
      <c r="B450" s="211" t="s">
        <v>282</v>
      </c>
      <c r="C450" s="211" t="s">
        <v>7568</v>
      </c>
      <c r="D450" s="211" t="s">
        <v>8944</v>
      </c>
      <c r="E450" s="211" t="s">
        <v>10933</v>
      </c>
      <c r="F450" s="211" t="s">
        <v>5328</v>
      </c>
      <c r="G450" s="211" t="s">
        <v>216</v>
      </c>
      <c r="H450" s="211" t="s">
        <v>216</v>
      </c>
      <c r="I450" s="211" t="s">
        <v>282</v>
      </c>
      <c r="J450" s="211" t="s">
        <v>216</v>
      </c>
      <c r="K450" s="211" t="s">
        <v>282</v>
      </c>
      <c r="L450" s="211" t="s">
        <v>216</v>
      </c>
      <c r="M450" s="211" t="s">
        <v>282</v>
      </c>
      <c r="N450" s="211" t="s">
        <v>5328</v>
      </c>
      <c r="O450" s="211" t="s">
        <v>256</v>
      </c>
      <c r="P450" s="211" t="s">
        <v>790</v>
      </c>
      <c r="Q450" s="211" t="s">
        <v>282</v>
      </c>
      <c r="R450" s="211" t="s">
        <v>282</v>
      </c>
      <c r="S450" s="211" t="s">
        <v>282</v>
      </c>
      <c r="T450" s="211">
        <v>254</v>
      </c>
      <c r="U450" s="211" t="s">
        <v>183</v>
      </c>
      <c r="V450" s="211" t="s">
        <v>282</v>
      </c>
      <c r="W450" s="211" t="s">
        <v>143</v>
      </c>
      <c r="X450" s="211" t="s">
        <v>10506</v>
      </c>
      <c r="Y450" s="211" t="s">
        <v>395</v>
      </c>
      <c r="Z450" s="211" t="s">
        <v>10498</v>
      </c>
      <c r="AA450" s="211">
        <v>8</v>
      </c>
      <c r="AB450" s="211" t="s">
        <v>299</v>
      </c>
      <c r="AC450" s="211">
        <v>24.41</v>
      </c>
      <c r="AD450" s="211" t="s">
        <v>273</v>
      </c>
      <c r="AE450" s="211" t="s">
        <v>10512</v>
      </c>
      <c r="AF450" s="211" t="s">
        <v>10364</v>
      </c>
      <c r="AG450" s="211" t="s">
        <v>273</v>
      </c>
      <c r="AH450" s="211" t="s">
        <v>273</v>
      </c>
      <c r="AI450" s="211" t="s">
        <v>273</v>
      </c>
      <c r="AJ450" s="211" t="s">
        <v>273</v>
      </c>
      <c r="AK450" s="211" t="s">
        <v>15232</v>
      </c>
      <c r="AL450" s="211" t="s">
        <v>273</v>
      </c>
      <c r="AM450" s="211" t="s">
        <v>273</v>
      </c>
      <c r="AN450" s="211" t="s">
        <v>273</v>
      </c>
      <c r="AO450" s="211" t="s">
        <v>273</v>
      </c>
      <c r="AP450" s="211" t="s">
        <v>14224</v>
      </c>
      <c r="AQ450" s="211" t="s">
        <v>10385</v>
      </c>
      <c r="AR450" s="211" t="s">
        <v>55</v>
      </c>
      <c r="AS450" s="211" t="s">
        <v>13459</v>
      </c>
      <c r="AT450" s="211" t="s">
        <v>10390</v>
      </c>
      <c r="AU450" s="211" t="s">
        <v>10400</v>
      </c>
      <c r="AV450" s="211" t="s">
        <v>10390</v>
      </c>
      <c r="AW450" s="211" t="s">
        <v>4788</v>
      </c>
      <c r="AX450" s="211" t="s">
        <v>4788</v>
      </c>
      <c r="AY450" s="211" t="s">
        <v>4788</v>
      </c>
      <c r="AZ450" s="211" t="s">
        <v>10390</v>
      </c>
      <c r="BA450" s="211" t="s">
        <v>22</v>
      </c>
      <c r="BB450" s="211" t="s">
        <v>10387</v>
      </c>
      <c r="BC450" s="211" t="s">
        <v>10412</v>
      </c>
      <c r="BD450" s="211" t="s">
        <v>4788</v>
      </c>
      <c r="BE450" s="211" t="s">
        <v>10387</v>
      </c>
      <c r="BF450" s="211" t="s">
        <v>282</v>
      </c>
      <c r="BG450" s="211" t="s">
        <v>22</v>
      </c>
      <c r="BH450" s="211" t="s">
        <v>13459</v>
      </c>
      <c r="BI450" s="211" t="s">
        <v>4788</v>
      </c>
      <c r="BJ450" s="211" t="s">
        <v>14140</v>
      </c>
      <c r="BK450" s="211" t="s">
        <v>22</v>
      </c>
      <c r="BL450" s="211" t="s">
        <v>273</v>
      </c>
      <c r="BM450" s="211" t="s">
        <v>10391</v>
      </c>
      <c r="BN450" s="481" t="s">
        <v>7600</v>
      </c>
    </row>
    <row r="451" spans="1:93" ht="15" customHeight="1" x14ac:dyDescent="0.25">
      <c r="A451" s="211" t="s">
        <v>7605</v>
      </c>
      <c r="B451" s="211" t="s">
        <v>282</v>
      </c>
      <c r="C451" s="211" t="s">
        <v>18007</v>
      </c>
      <c r="D451" s="211" t="s">
        <v>8944</v>
      </c>
      <c r="E451" s="211" t="s">
        <v>10933</v>
      </c>
      <c r="F451" s="211" t="s">
        <v>5328</v>
      </c>
      <c r="G451" s="211" t="s">
        <v>216</v>
      </c>
      <c r="H451" s="211" t="s">
        <v>216</v>
      </c>
      <c r="I451" s="211" t="s">
        <v>282</v>
      </c>
      <c r="J451" s="211" t="s">
        <v>216</v>
      </c>
      <c r="K451" s="211" t="s">
        <v>282</v>
      </c>
      <c r="L451" s="211" t="s">
        <v>216</v>
      </c>
      <c r="M451" s="211" t="s">
        <v>282</v>
      </c>
      <c r="N451" s="211" t="s">
        <v>5328</v>
      </c>
      <c r="O451" s="211" t="s">
        <v>256</v>
      </c>
      <c r="P451" s="211" t="s">
        <v>246</v>
      </c>
      <c r="Q451" s="211" t="s">
        <v>790</v>
      </c>
      <c r="R451" s="211" t="s">
        <v>282</v>
      </c>
      <c r="S451" s="211" t="s">
        <v>282</v>
      </c>
      <c r="T451" s="211">
        <v>848</v>
      </c>
      <c r="U451" s="211" t="s">
        <v>183</v>
      </c>
      <c r="V451" s="211" t="s">
        <v>282</v>
      </c>
      <c r="W451" s="211" t="s">
        <v>143</v>
      </c>
      <c r="X451" s="211" t="s">
        <v>10506</v>
      </c>
      <c r="Y451" s="211" t="s">
        <v>395</v>
      </c>
      <c r="Z451" s="211" t="s">
        <v>10498</v>
      </c>
      <c r="AA451" s="211">
        <v>12</v>
      </c>
      <c r="AB451" s="211" t="s">
        <v>299</v>
      </c>
      <c r="AC451" s="211">
        <v>25.62</v>
      </c>
      <c r="AD451" s="211" t="s">
        <v>273</v>
      </c>
      <c r="AE451" s="211" t="s">
        <v>10512</v>
      </c>
      <c r="AF451" s="211" t="s">
        <v>10364</v>
      </c>
      <c r="AG451" s="211" t="s">
        <v>273</v>
      </c>
      <c r="AH451" s="211" t="s">
        <v>273</v>
      </c>
      <c r="AI451" s="211" t="s">
        <v>273</v>
      </c>
      <c r="AJ451" s="211" t="s">
        <v>273</v>
      </c>
      <c r="AK451" s="211" t="s">
        <v>15234</v>
      </c>
      <c r="AL451" s="211" t="s">
        <v>273</v>
      </c>
      <c r="AM451" s="211" t="s">
        <v>273</v>
      </c>
      <c r="AN451" s="211" t="s">
        <v>273</v>
      </c>
      <c r="AO451" s="211" t="s">
        <v>273</v>
      </c>
      <c r="AP451" s="211" t="s">
        <v>14240</v>
      </c>
      <c r="AQ451" s="211" t="s">
        <v>10385</v>
      </c>
      <c r="AR451" s="211" t="s">
        <v>55</v>
      </c>
      <c r="AS451" s="211" t="s">
        <v>13459</v>
      </c>
      <c r="AT451" s="211" t="s">
        <v>10390</v>
      </c>
      <c r="AU451" s="211" t="s">
        <v>10400</v>
      </c>
      <c r="AV451" s="211" t="s">
        <v>10390</v>
      </c>
      <c r="AW451" s="211" t="s">
        <v>4788</v>
      </c>
      <c r="AX451" s="211" t="s">
        <v>4788</v>
      </c>
      <c r="AY451" s="211" t="s">
        <v>4788</v>
      </c>
      <c r="AZ451" s="211" t="s">
        <v>10390</v>
      </c>
      <c r="BA451" s="211" t="s">
        <v>22</v>
      </c>
      <c r="BB451" s="211" t="s">
        <v>10387</v>
      </c>
      <c r="BC451" s="211" t="s">
        <v>10412</v>
      </c>
      <c r="BD451" s="211" t="s">
        <v>4788</v>
      </c>
      <c r="BE451" s="211" t="s">
        <v>10387</v>
      </c>
      <c r="BF451" s="211" t="s">
        <v>282</v>
      </c>
      <c r="BG451" s="211" t="s">
        <v>22</v>
      </c>
      <c r="BH451" s="211" t="s">
        <v>13459</v>
      </c>
      <c r="BI451" s="211" t="s">
        <v>4788</v>
      </c>
      <c r="BJ451" s="211" t="s">
        <v>14140</v>
      </c>
      <c r="BK451" s="211" t="s">
        <v>22</v>
      </c>
      <c r="BL451" s="211" t="s">
        <v>273</v>
      </c>
      <c r="BM451" s="211" t="s">
        <v>10391</v>
      </c>
      <c r="BN451" s="481" t="s">
        <v>7606</v>
      </c>
      <c r="BO451" s="211"/>
      <c r="BP451" s="211"/>
      <c r="BQ451" s="211"/>
      <c r="BR451" s="211"/>
      <c r="BS451" s="211"/>
      <c r="BT451" s="211"/>
      <c r="BU451" s="211"/>
      <c r="BV451" s="211"/>
      <c r="BW451" s="211"/>
      <c r="BX451" s="211"/>
      <c r="BY451" s="211"/>
      <c r="BZ451" s="211"/>
      <c r="CA451" s="211"/>
      <c r="CB451" s="211"/>
      <c r="CC451" s="211"/>
      <c r="CD451" s="211"/>
      <c r="CE451" s="211"/>
      <c r="CF451" s="211"/>
      <c r="CG451" s="211"/>
      <c r="CH451" s="211"/>
      <c r="CI451" s="211"/>
      <c r="CJ451" s="211"/>
      <c r="CK451" s="211"/>
      <c r="CL451" s="211"/>
      <c r="CM451" s="211"/>
      <c r="CN451" s="211"/>
      <c r="CO451" s="211"/>
    </row>
    <row r="452" spans="1:93" s="209" customFormat="1" ht="15" customHeight="1" x14ac:dyDescent="0.25">
      <c r="A452" s="209" t="s">
        <v>322</v>
      </c>
      <c r="B452" s="209" t="s">
        <v>12153</v>
      </c>
      <c r="C452" s="209" t="s">
        <v>12154</v>
      </c>
      <c r="D452" s="209" t="s">
        <v>841</v>
      </c>
      <c r="E452" s="209" t="s">
        <v>10933</v>
      </c>
      <c r="F452" s="211" t="s">
        <v>216</v>
      </c>
      <c r="G452" s="209" t="s">
        <v>216</v>
      </c>
      <c r="H452" s="209" t="s">
        <v>216</v>
      </c>
      <c r="I452" s="209" t="s">
        <v>282</v>
      </c>
      <c r="J452" s="209" t="s">
        <v>216</v>
      </c>
      <c r="K452" s="209" t="s">
        <v>282</v>
      </c>
      <c r="L452" s="209" t="s">
        <v>216</v>
      </c>
      <c r="M452" s="209" t="s">
        <v>282</v>
      </c>
      <c r="N452" s="209" t="s">
        <v>5328</v>
      </c>
      <c r="O452" s="209" t="s">
        <v>4798</v>
      </c>
      <c r="P452" s="209" t="s">
        <v>263</v>
      </c>
      <c r="Q452" s="211" t="s">
        <v>790</v>
      </c>
      <c r="R452" s="209" t="s">
        <v>282</v>
      </c>
      <c r="S452" s="209" t="s">
        <v>282</v>
      </c>
      <c r="T452" s="209">
        <v>91</v>
      </c>
      <c r="U452" s="209" t="s">
        <v>183</v>
      </c>
      <c r="V452" s="209" t="s">
        <v>12147</v>
      </c>
      <c r="W452" s="209" t="s">
        <v>283</v>
      </c>
      <c r="X452" s="209" t="s">
        <v>25</v>
      </c>
      <c r="Y452" s="209" t="s">
        <v>395</v>
      </c>
      <c r="Z452" s="209" t="s">
        <v>10498</v>
      </c>
      <c r="AA452" s="209">
        <v>12</v>
      </c>
      <c r="AB452" s="209" t="s">
        <v>299</v>
      </c>
      <c r="AC452" s="209">
        <v>18.989999999999998</v>
      </c>
      <c r="AD452" s="209">
        <v>4.46</v>
      </c>
      <c r="AE452" s="209" t="s">
        <v>10512</v>
      </c>
      <c r="AF452" s="209" t="s">
        <v>10364</v>
      </c>
      <c r="AG452" s="209">
        <v>8.4</v>
      </c>
      <c r="AH452" s="209">
        <v>53</v>
      </c>
      <c r="AI452" s="209" t="s">
        <v>273</v>
      </c>
      <c r="AJ452" s="209" t="s">
        <v>12157</v>
      </c>
      <c r="AK452" s="209" t="s">
        <v>12158</v>
      </c>
      <c r="AL452" s="209">
        <v>77</v>
      </c>
      <c r="AM452" s="209">
        <v>4</v>
      </c>
      <c r="AN452" s="209">
        <v>59</v>
      </c>
      <c r="AO452" s="209">
        <v>67</v>
      </c>
      <c r="AP452" s="209" t="s">
        <v>12148</v>
      </c>
      <c r="AQ452" s="209" t="s">
        <v>10382</v>
      </c>
      <c r="AR452" s="209" t="s">
        <v>55</v>
      </c>
      <c r="AS452" s="209" t="s">
        <v>11396</v>
      </c>
      <c r="AT452" s="209" t="s">
        <v>10390</v>
      </c>
      <c r="AU452" s="209" t="s">
        <v>10397</v>
      </c>
      <c r="AV452" s="209" t="s">
        <v>4788</v>
      </c>
      <c r="AW452" s="209" t="s">
        <v>10391</v>
      </c>
      <c r="AX452" s="209" t="s">
        <v>10391</v>
      </c>
      <c r="AY452" s="209" t="s">
        <v>10391</v>
      </c>
      <c r="AZ452" s="209" t="s">
        <v>4788</v>
      </c>
      <c r="BA452" s="209" t="s">
        <v>10387</v>
      </c>
      <c r="BB452" s="209" t="s">
        <v>10387</v>
      </c>
      <c r="BC452" s="209" t="s">
        <v>10411</v>
      </c>
      <c r="BD452" s="209" t="s">
        <v>4788</v>
      </c>
      <c r="BE452" s="209" t="s">
        <v>10387</v>
      </c>
      <c r="BF452" s="209" t="s">
        <v>282</v>
      </c>
      <c r="BG452" s="209" t="s">
        <v>10387</v>
      </c>
      <c r="BH452" s="209" t="s">
        <v>12159</v>
      </c>
      <c r="BI452" s="209" t="s">
        <v>10391</v>
      </c>
      <c r="BJ452" s="209" t="s">
        <v>12162</v>
      </c>
      <c r="BK452" s="209" t="s">
        <v>10387</v>
      </c>
      <c r="BL452" s="209" t="s">
        <v>282</v>
      </c>
      <c r="BM452" s="209" t="s">
        <v>4788</v>
      </c>
      <c r="BN452" s="209" t="s">
        <v>1133</v>
      </c>
    </row>
    <row r="453" spans="1:93" ht="15" customHeight="1" x14ac:dyDescent="0.25">
      <c r="A453" s="69" t="s">
        <v>851</v>
      </c>
      <c r="B453" s="69" t="s">
        <v>5562</v>
      </c>
      <c r="C453" s="69" t="s">
        <v>18008</v>
      </c>
      <c r="D453" s="209" t="s">
        <v>443</v>
      </c>
      <c r="E453" s="209" t="s">
        <v>10933</v>
      </c>
      <c r="F453" s="211" t="s">
        <v>216</v>
      </c>
      <c r="G453" s="144" t="s">
        <v>5328</v>
      </c>
      <c r="H453" s="144" t="s">
        <v>5328</v>
      </c>
      <c r="I453" s="144">
        <v>9</v>
      </c>
      <c r="J453" s="144" t="s">
        <v>216</v>
      </c>
      <c r="K453" s="144" t="s">
        <v>282</v>
      </c>
      <c r="L453" s="144" t="s">
        <v>216</v>
      </c>
      <c r="M453" s="144" t="s">
        <v>282</v>
      </c>
      <c r="N453" s="209" t="s">
        <v>5328</v>
      </c>
      <c r="O453" s="209" t="s">
        <v>4798</v>
      </c>
      <c r="P453" s="69" t="s">
        <v>4798</v>
      </c>
      <c r="Q453" s="69" t="s">
        <v>863</v>
      </c>
      <c r="R453" s="211" t="s">
        <v>4799</v>
      </c>
      <c r="S453" s="69" t="s">
        <v>282</v>
      </c>
      <c r="T453" s="180">
        <v>151</v>
      </c>
      <c r="U453" s="209" t="s">
        <v>183</v>
      </c>
      <c r="V453" s="209" t="s">
        <v>12164</v>
      </c>
      <c r="W453" s="180" t="s">
        <v>283</v>
      </c>
      <c r="X453" s="180" t="s">
        <v>25</v>
      </c>
      <c r="Y453" s="180" t="s">
        <v>395</v>
      </c>
      <c r="Z453" s="180" t="s">
        <v>10498</v>
      </c>
      <c r="AA453" s="209">
        <v>12</v>
      </c>
      <c r="AB453" s="209" t="s">
        <v>299</v>
      </c>
      <c r="AC453" s="209">
        <v>20.260000000000002</v>
      </c>
      <c r="AD453" s="209">
        <v>4.18</v>
      </c>
      <c r="AE453" s="209" t="s">
        <v>10512</v>
      </c>
      <c r="AF453" s="144" t="s">
        <v>10365</v>
      </c>
      <c r="AG453" s="180" t="s">
        <v>273</v>
      </c>
      <c r="AH453" s="180">
        <v>45</v>
      </c>
      <c r="AI453" s="180" t="s">
        <v>273</v>
      </c>
      <c r="AJ453" s="180" t="s">
        <v>11238</v>
      </c>
      <c r="AK453" s="209" t="s">
        <v>12172</v>
      </c>
      <c r="AL453" s="180">
        <v>77</v>
      </c>
      <c r="AM453" s="180">
        <v>5</v>
      </c>
      <c r="AN453" s="209">
        <v>75</v>
      </c>
      <c r="AO453" s="209">
        <v>50</v>
      </c>
      <c r="AP453" s="209" t="s">
        <v>12163</v>
      </c>
      <c r="AQ453" s="180" t="s">
        <v>10382</v>
      </c>
      <c r="AR453" s="186" t="s">
        <v>55</v>
      </c>
      <c r="AS453" s="191" t="s">
        <v>10888</v>
      </c>
      <c r="AT453" s="196" t="s">
        <v>10390</v>
      </c>
      <c r="AU453" s="201" t="s">
        <v>10397</v>
      </c>
      <c r="AV453" s="209" t="s">
        <v>4788</v>
      </c>
      <c r="AW453" s="209" t="s">
        <v>10391</v>
      </c>
      <c r="AX453" s="209" t="s">
        <v>10391</v>
      </c>
      <c r="AY453" s="209" t="s">
        <v>10391</v>
      </c>
      <c r="AZ453" s="209" t="s">
        <v>4788</v>
      </c>
      <c r="BA453" s="209" t="s">
        <v>22</v>
      </c>
      <c r="BB453" s="209" t="s">
        <v>10387</v>
      </c>
      <c r="BC453" s="209" t="s">
        <v>10412</v>
      </c>
      <c r="BD453" s="209" t="s">
        <v>4788</v>
      </c>
      <c r="BE453" s="209" t="s">
        <v>10387</v>
      </c>
      <c r="BF453" s="209" t="s">
        <v>282</v>
      </c>
      <c r="BG453" s="209" t="s">
        <v>10387</v>
      </c>
      <c r="BH453" s="209" t="s">
        <v>12175</v>
      </c>
      <c r="BI453" s="209" t="s">
        <v>10391</v>
      </c>
      <c r="BJ453" s="209" t="s">
        <v>12176</v>
      </c>
      <c r="BK453" s="209" t="s">
        <v>10387</v>
      </c>
      <c r="BL453" s="209" t="s">
        <v>282</v>
      </c>
      <c r="BM453" s="209" t="s">
        <v>4788</v>
      </c>
      <c r="BN453" s="69" t="s">
        <v>1134</v>
      </c>
    </row>
    <row r="454" spans="1:93" s="160" customFormat="1" ht="15" customHeight="1" x14ac:dyDescent="0.25">
      <c r="A454" s="209" t="s">
        <v>852</v>
      </c>
      <c r="B454" s="209" t="s">
        <v>282</v>
      </c>
      <c r="C454" s="209" t="s">
        <v>12224</v>
      </c>
      <c r="D454" s="209" t="s">
        <v>564</v>
      </c>
      <c r="E454" s="209" t="s">
        <v>10933</v>
      </c>
      <c r="F454" s="211" t="s">
        <v>216</v>
      </c>
      <c r="G454" s="209" t="s">
        <v>216</v>
      </c>
      <c r="H454" s="209" t="s">
        <v>216</v>
      </c>
      <c r="I454" s="209" t="s">
        <v>282</v>
      </c>
      <c r="J454" s="209" t="s">
        <v>216</v>
      </c>
      <c r="K454" s="209" t="s">
        <v>282</v>
      </c>
      <c r="L454" s="209" t="s">
        <v>216</v>
      </c>
      <c r="M454" s="209" t="s">
        <v>282</v>
      </c>
      <c r="N454" s="209" t="s">
        <v>5328</v>
      </c>
      <c r="O454" s="209" t="s">
        <v>865</v>
      </c>
      <c r="P454" s="209" t="s">
        <v>863</v>
      </c>
      <c r="Q454" s="209" t="s">
        <v>282</v>
      </c>
      <c r="R454" s="211" t="s">
        <v>282</v>
      </c>
      <c r="S454" s="209" t="s">
        <v>282</v>
      </c>
      <c r="T454" s="209">
        <v>34</v>
      </c>
      <c r="U454" s="209" t="s">
        <v>183</v>
      </c>
      <c r="V454" s="209" t="s">
        <v>282</v>
      </c>
      <c r="W454" s="209" t="s">
        <v>11495</v>
      </c>
      <c r="X454" s="209" t="s">
        <v>25</v>
      </c>
      <c r="Y454" s="209" t="s">
        <v>395</v>
      </c>
      <c r="Z454" s="209" t="s">
        <v>10498</v>
      </c>
      <c r="AA454" s="209">
        <v>12</v>
      </c>
      <c r="AB454" s="209" t="s">
        <v>273</v>
      </c>
      <c r="AC454" s="209" t="s">
        <v>273</v>
      </c>
      <c r="AD454" s="209" t="s">
        <v>273</v>
      </c>
      <c r="AE454" s="209" t="s">
        <v>10512</v>
      </c>
      <c r="AF454" s="209" t="s">
        <v>10364</v>
      </c>
      <c r="AG454" s="209" t="s">
        <v>273</v>
      </c>
      <c r="AH454" s="209" t="s">
        <v>273</v>
      </c>
      <c r="AI454" s="209" t="s">
        <v>273</v>
      </c>
      <c r="AJ454" s="209" t="s">
        <v>273</v>
      </c>
      <c r="AK454" s="209" t="s">
        <v>12223</v>
      </c>
      <c r="AL454" s="209">
        <v>74</v>
      </c>
      <c r="AM454" s="209" t="s">
        <v>273</v>
      </c>
      <c r="AN454" s="209">
        <v>44</v>
      </c>
      <c r="AO454" s="209">
        <v>76</v>
      </c>
      <c r="AP454" s="209" t="s">
        <v>12219</v>
      </c>
      <c r="AQ454" s="209" t="s">
        <v>10376</v>
      </c>
      <c r="AR454" s="209" t="s">
        <v>10387</v>
      </c>
      <c r="AS454" s="209" t="s">
        <v>12226</v>
      </c>
      <c r="AT454" s="209" t="s">
        <v>10391</v>
      </c>
      <c r="AU454" s="209" t="s">
        <v>10394</v>
      </c>
      <c r="AV454" s="209" t="s">
        <v>4788</v>
      </c>
      <c r="AW454" s="209" t="s">
        <v>10391</v>
      </c>
      <c r="AX454" s="209" t="s">
        <v>10391</v>
      </c>
      <c r="AY454" s="209" t="s">
        <v>10391</v>
      </c>
      <c r="AZ454" s="209" t="s">
        <v>10390</v>
      </c>
      <c r="BA454" s="209" t="s">
        <v>22</v>
      </c>
      <c r="BB454" s="209" t="s">
        <v>10387</v>
      </c>
      <c r="BC454" s="209" t="s">
        <v>248</v>
      </c>
      <c r="BD454" s="209" t="s">
        <v>4788</v>
      </c>
      <c r="BE454" s="209" t="s">
        <v>10387</v>
      </c>
      <c r="BF454" s="209" t="s">
        <v>282</v>
      </c>
      <c r="BG454" s="209" t="s">
        <v>10387</v>
      </c>
      <c r="BH454" s="209" t="s">
        <v>12228</v>
      </c>
      <c r="BI454" s="209" t="s">
        <v>10391</v>
      </c>
      <c r="BJ454" s="209" t="s">
        <v>273</v>
      </c>
      <c r="BK454" s="209" t="s">
        <v>10387</v>
      </c>
      <c r="BL454" s="209" t="s">
        <v>282</v>
      </c>
      <c r="BM454" s="209" t="s">
        <v>10390</v>
      </c>
      <c r="BN454" s="209" t="s">
        <v>1136</v>
      </c>
      <c r="BO454" s="209"/>
      <c r="BP454" s="209"/>
      <c r="BQ454" s="209"/>
      <c r="BR454" s="209"/>
      <c r="BS454" s="209"/>
      <c r="BT454" s="209"/>
      <c r="BU454" s="209"/>
      <c r="BV454" s="209"/>
      <c r="BW454" s="209"/>
      <c r="BX454" s="209"/>
      <c r="BY454" s="209"/>
      <c r="BZ454" s="209"/>
      <c r="CA454" s="209"/>
      <c r="CB454" s="209"/>
      <c r="CC454" s="209"/>
      <c r="CD454" s="209"/>
      <c r="CE454" s="209"/>
      <c r="CF454" s="209"/>
      <c r="CG454" s="209"/>
      <c r="CH454" s="209"/>
      <c r="CI454" s="209"/>
      <c r="CJ454" s="209"/>
      <c r="CK454" s="209"/>
      <c r="CL454" s="209"/>
      <c r="CM454" s="209"/>
      <c r="CN454" s="209"/>
      <c r="CO454" s="209"/>
    </row>
    <row r="455" spans="1:93" s="211" customFormat="1" ht="15" customHeight="1" x14ac:dyDescent="0.25">
      <c r="A455" s="209" t="s">
        <v>653</v>
      </c>
      <c r="B455" s="209" t="s">
        <v>1137</v>
      </c>
      <c r="C455" s="209" t="s">
        <v>12233</v>
      </c>
      <c r="D455" s="211" t="s">
        <v>564</v>
      </c>
      <c r="E455" s="211" t="s">
        <v>10933</v>
      </c>
      <c r="F455" s="211" t="s">
        <v>216</v>
      </c>
      <c r="G455" s="209" t="s">
        <v>5328</v>
      </c>
      <c r="H455" s="209" t="s">
        <v>216</v>
      </c>
      <c r="I455" s="209" t="s">
        <v>282</v>
      </c>
      <c r="J455" s="209" t="s">
        <v>216</v>
      </c>
      <c r="K455" s="209" t="s">
        <v>282</v>
      </c>
      <c r="L455" s="209" t="s">
        <v>5328</v>
      </c>
      <c r="M455" s="209" t="s">
        <v>5853</v>
      </c>
      <c r="N455" s="209" t="s">
        <v>5328</v>
      </c>
      <c r="O455" s="211" t="s">
        <v>313</v>
      </c>
      <c r="P455" s="209" t="s">
        <v>636</v>
      </c>
      <c r="Q455" s="209" t="s">
        <v>282</v>
      </c>
      <c r="R455" s="209" t="s">
        <v>282</v>
      </c>
      <c r="S455" s="209" t="s">
        <v>282</v>
      </c>
      <c r="T455" s="209">
        <v>192</v>
      </c>
      <c r="U455" s="209" t="s">
        <v>183</v>
      </c>
      <c r="V455" s="209" t="s">
        <v>282</v>
      </c>
      <c r="W455" s="209" t="s">
        <v>11495</v>
      </c>
      <c r="X455" s="209" t="s">
        <v>273</v>
      </c>
      <c r="Y455" s="209" t="s">
        <v>395</v>
      </c>
      <c r="Z455" s="209" t="s">
        <v>10498</v>
      </c>
      <c r="AA455" s="209">
        <v>12</v>
      </c>
      <c r="AB455" s="209" t="s">
        <v>221</v>
      </c>
      <c r="AC455" s="209">
        <v>13.15</v>
      </c>
      <c r="AD455" s="209">
        <v>3.07</v>
      </c>
      <c r="AE455" s="209" t="s">
        <v>10512</v>
      </c>
      <c r="AF455" s="209" t="s">
        <v>10364</v>
      </c>
      <c r="AG455" s="209" t="s">
        <v>273</v>
      </c>
      <c r="AH455" s="209" t="s">
        <v>273</v>
      </c>
      <c r="AI455" s="209" t="s">
        <v>273</v>
      </c>
      <c r="AJ455" s="209" t="s">
        <v>273</v>
      </c>
      <c r="AK455" s="209" t="s">
        <v>12235</v>
      </c>
      <c r="AL455" s="209">
        <v>44</v>
      </c>
      <c r="AM455" s="209" t="s">
        <v>273</v>
      </c>
      <c r="AN455" s="209">
        <v>25</v>
      </c>
      <c r="AO455" s="209" t="s">
        <v>273</v>
      </c>
      <c r="AP455" s="209" t="s">
        <v>12229</v>
      </c>
      <c r="AQ455" s="209" t="s">
        <v>10376</v>
      </c>
      <c r="AR455" s="209" t="s">
        <v>22</v>
      </c>
      <c r="AS455" s="209" t="s">
        <v>12232</v>
      </c>
      <c r="AT455" s="209" t="s">
        <v>4788</v>
      </c>
      <c r="AU455" s="209" t="s">
        <v>10394</v>
      </c>
      <c r="AV455" s="209" t="s">
        <v>4788</v>
      </c>
      <c r="AW455" s="209" t="s">
        <v>10391</v>
      </c>
      <c r="AX455" s="209" t="s">
        <v>10391</v>
      </c>
      <c r="AY455" s="209" t="s">
        <v>10391</v>
      </c>
      <c r="AZ455" s="209" t="s">
        <v>10390</v>
      </c>
      <c r="BA455" s="209" t="s">
        <v>10387</v>
      </c>
      <c r="BB455" s="209" t="s">
        <v>10387</v>
      </c>
      <c r="BC455" s="209" t="s">
        <v>10411</v>
      </c>
      <c r="BD455" s="209" t="s">
        <v>4788</v>
      </c>
      <c r="BE455" s="209" t="s">
        <v>22</v>
      </c>
      <c r="BF455" s="209" t="s">
        <v>12234</v>
      </c>
      <c r="BG455" s="209" t="s">
        <v>22</v>
      </c>
      <c r="BH455" s="209" t="s">
        <v>282</v>
      </c>
      <c r="BI455" s="209" t="s">
        <v>4788</v>
      </c>
      <c r="BJ455" s="209" t="s">
        <v>273</v>
      </c>
      <c r="BK455" s="209" t="s">
        <v>10387</v>
      </c>
      <c r="BL455" s="209" t="s">
        <v>282</v>
      </c>
      <c r="BM455" s="209" t="s">
        <v>10390</v>
      </c>
      <c r="BN455" s="209" t="s">
        <v>4814</v>
      </c>
      <c r="BO455" s="209"/>
      <c r="BP455" s="209"/>
      <c r="BQ455" s="209"/>
      <c r="BR455" s="209"/>
      <c r="BS455" s="209"/>
      <c r="BT455" s="209"/>
      <c r="BU455" s="209"/>
      <c r="BV455" s="209"/>
      <c r="BW455" s="209"/>
      <c r="BX455" s="209"/>
      <c r="BY455" s="209"/>
      <c r="BZ455" s="209"/>
      <c r="CA455" s="209"/>
      <c r="CB455" s="209"/>
      <c r="CC455" s="209"/>
      <c r="CD455" s="209"/>
      <c r="CE455" s="209"/>
      <c r="CF455" s="209"/>
      <c r="CG455" s="209"/>
      <c r="CH455" s="209"/>
      <c r="CI455" s="209"/>
      <c r="CJ455" s="209"/>
      <c r="CK455" s="209"/>
      <c r="CL455" s="209"/>
      <c r="CM455" s="209"/>
      <c r="CN455" s="209"/>
      <c r="CO455" s="209"/>
    </row>
    <row r="456" spans="1:93" s="211" customFormat="1" ht="15" customHeight="1" x14ac:dyDescent="0.25">
      <c r="A456" s="211" t="s">
        <v>684</v>
      </c>
      <c r="B456" s="211" t="s">
        <v>282</v>
      </c>
      <c r="C456" s="211" t="s">
        <v>282</v>
      </c>
      <c r="D456" s="211" t="s">
        <v>1357</v>
      </c>
      <c r="E456" s="211" t="s">
        <v>10933</v>
      </c>
      <c r="F456" s="211" t="s">
        <v>216</v>
      </c>
      <c r="G456" s="211" t="s">
        <v>5328</v>
      </c>
      <c r="H456" s="211" t="s">
        <v>5328</v>
      </c>
      <c r="I456" s="211">
        <v>6</v>
      </c>
      <c r="J456" s="211" t="s">
        <v>216</v>
      </c>
      <c r="K456" s="211" t="s">
        <v>282</v>
      </c>
      <c r="L456" s="211" t="s">
        <v>5328</v>
      </c>
      <c r="M456" s="211" t="s">
        <v>5853</v>
      </c>
      <c r="N456" s="211" t="s">
        <v>5328</v>
      </c>
      <c r="O456" s="211" t="s">
        <v>763</v>
      </c>
      <c r="P456" s="211" t="s">
        <v>306</v>
      </c>
      <c r="Q456" s="211" t="s">
        <v>282</v>
      </c>
      <c r="R456" s="211" t="s">
        <v>282</v>
      </c>
      <c r="S456" s="211" t="s">
        <v>282</v>
      </c>
      <c r="T456" s="211">
        <v>137</v>
      </c>
      <c r="U456" s="211" t="s">
        <v>183</v>
      </c>
      <c r="V456" s="211" t="s">
        <v>282</v>
      </c>
      <c r="W456" s="211" t="s">
        <v>11495</v>
      </c>
      <c r="X456" s="211" t="s">
        <v>10506</v>
      </c>
      <c r="Y456" s="211" t="s">
        <v>395</v>
      </c>
      <c r="Z456" s="211" t="s">
        <v>10498</v>
      </c>
      <c r="AA456" s="211">
        <v>12</v>
      </c>
      <c r="AB456" s="211" t="s">
        <v>221</v>
      </c>
      <c r="AC456" s="211">
        <v>15.2</v>
      </c>
      <c r="AD456" s="211">
        <v>3.68</v>
      </c>
      <c r="AE456" s="211" t="s">
        <v>10512</v>
      </c>
      <c r="AF456" s="211" t="s">
        <v>10364</v>
      </c>
      <c r="AG456" s="211" t="s">
        <v>12244</v>
      </c>
      <c r="AH456" s="211" t="s">
        <v>273</v>
      </c>
      <c r="AI456" s="211" t="s">
        <v>273</v>
      </c>
      <c r="AJ456" s="211" t="s">
        <v>273</v>
      </c>
      <c r="AK456" s="211" t="s">
        <v>685</v>
      </c>
      <c r="AL456" s="211">
        <v>60</v>
      </c>
      <c r="AM456" s="211" t="s">
        <v>273</v>
      </c>
      <c r="AN456" s="211">
        <v>35</v>
      </c>
      <c r="AO456" s="211">
        <v>79</v>
      </c>
      <c r="AP456" s="211" t="s">
        <v>12240</v>
      </c>
      <c r="AQ456" s="211" t="s">
        <v>10379</v>
      </c>
      <c r="AR456" s="211" t="s">
        <v>22</v>
      </c>
      <c r="AS456" s="211" t="s">
        <v>12232</v>
      </c>
      <c r="AT456" s="211" t="s">
        <v>4788</v>
      </c>
      <c r="AU456" s="211" t="s">
        <v>10394</v>
      </c>
      <c r="AV456" s="211" t="s">
        <v>4788</v>
      </c>
      <c r="AW456" s="211" t="s">
        <v>10391</v>
      </c>
      <c r="AX456" s="211" t="s">
        <v>10391</v>
      </c>
      <c r="AY456" s="211" t="s">
        <v>10391</v>
      </c>
      <c r="AZ456" s="211" t="s">
        <v>10390</v>
      </c>
      <c r="BA456" s="211" t="s">
        <v>10387</v>
      </c>
      <c r="BB456" s="211" t="s">
        <v>10387</v>
      </c>
      <c r="BC456" s="211" t="s">
        <v>248</v>
      </c>
      <c r="BD456" s="211" t="s">
        <v>4788</v>
      </c>
      <c r="BE456" s="211" t="s">
        <v>22</v>
      </c>
      <c r="BF456" s="211" t="s">
        <v>686</v>
      </c>
      <c r="BG456" s="211" t="s">
        <v>22</v>
      </c>
      <c r="BH456" s="211" t="s">
        <v>282</v>
      </c>
      <c r="BI456" s="211" t="s">
        <v>4788</v>
      </c>
      <c r="BJ456" s="211" t="s">
        <v>273</v>
      </c>
      <c r="BK456" s="211" t="s">
        <v>10387</v>
      </c>
      <c r="BL456" s="211" t="s">
        <v>282</v>
      </c>
      <c r="BM456" s="211" t="s">
        <v>10390</v>
      </c>
      <c r="BN456" s="143" t="s">
        <v>687</v>
      </c>
    </row>
    <row r="457" spans="1:93" s="145" customFormat="1" ht="15" customHeight="1" x14ac:dyDescent="0.25">
      <c r="A457" s="211" t="s">
        <v>5001</v>
      </c>
      <c r="B457" s="211" t="s">
        <v>15641</v>
      </c>
      <c r="C457" s="211" t="s">
        <v>15650</v>
      </c>
      <c r="D457" s="211" t="s">
        <v>841</v>
      </c>
      <c r="E457" s="211" t="s">
        <v>12994</v>
      </c>
      <c r="F457" s="211" t="s">
        <v>5328</v>
      </c>
      <c r="G457" s="211" t="s">
        <v>216</v>
      </c>
      <c r="H457" s="211" t="s">
        <v>216</v>
      </c>
      <c r="I457" s="211" t="s">
        <v>282</v>
      </c>
      <c r="J457" s="211" t="s">
        <v>216</v>
      </c>
      <c r="K457" s="211" t="s">
        <v>282</v>
      </c>
      <c r="L457" s="211" t="s">
        <v>216</v>
      </c>
      <c r="M457" s="211" t="s">
        <v>282</v>
      </c>
      <c r="N457" s="211" t="s">
        <v>5328</v>
      </c>
      <c r="O457" s="211" t="s">
        <v>270</v>
      </c>
      <c r="P457" s="211" t="s">
        <v>790</v>
      </c>
      <c r="Q457" s="211" t="s">
        <v>282</v>
      </c>
      <c r="R457" s="211" t="s">
        <v>282</v>
      </c>
      <c r="S457" s="211" t="s">
        <v>282</v>
      </c>
      <c r="T457" s="211">
        <v>73</v>
      </c>
      <c r="U457" s="211" t="s">
        <v>183</v>
      </c>
      <c r="V457" s="211" t="s">
        <v>282</v>
      </c>
      <c r="W457" s="211" t="s">
        <v>15642</v>
      </c>
      <c r="X457" s="211" t="s">
        <v>10506</v>
      </c>
      <c r="Y457" s="211" t="s">
        <v>11475</v>
      </c>
      <c r="Z457" s="211" t="s">
        <v>10770</v>
      </c>
      <c r="AA457" s="211">
        <v>7</v>
      </c>
      <c r="AB457" s="211" t="s">
        <v>273</v>
      </c>
      <c r="AC457" s="211" t="s">
        <v>273</v>
      </c>
      <c r="AD457" s="211" t="s">
        <v>273</v>
      </c>
      <c r="AE457" s="211" t="s">
        <v>10512</v>
      </c>
      <c r="AF457" s="211" t="s">
        <v>10364</v>
      </c>
      <c r="AG457" s="211" t="s">
        <v>273</v>
      </c>
      <c r="AH457" s="211">
        <v>32</v>
      </c>
      <c r="AI457" s="211" t="s">
        <v>273</v>
      </c>
      <c r="AJ457" s="211" t="s">
        <v>15649</v>
      </c>
      <c r="AK457" s="211" t="s">
        <v>15648</v>
      </c>
      <c r="AL457" s="211">
        <v>71</v>
      </c>
      <c r="AM457" s="211" t="s">
        <v>273</v>
      </c>
      <c r="AN457" s="211" t="s">
        <v>273</v>
      </c>
      <c r="AO457" s="211" t="s">
        <v>273</v>
      </c>
      <c r="AP457" s="211" t="s">
        <v>15643</v>
      </c>
      <c r="AQ457" s="211" t="s">
        <v>10385</v>
      </c>
      <c r="AR457" s="211" t="s">
        <v>55</v>
      </c>
      <c r="AS457" s="211" t="s">
        <v>11396</v>
      </c>
      <c r="AT457" s="211" t="s">
        <v>10390</v>
      </c>
      <c r="AU457" s="211" t="s">
        <v>10400</v>
      </c>
      <c r="AV457" s="211" t="s">
        <v>10390</v>
      </c>
      <c r="AW457" s="211" t="s">
        <v>4788</v>
      </c>
      <c r="AX457" s="211" t="s">
        <v>4788</v>
      </c>
      <c r="AY457" s="211" t="s">
        <v>4788</v>
      </c>
      <c r="AZ457" s="211" t="s">
        <v>10390</v>
      </c>
      <c r="BA457" s="211" t="s">
        <v>22</v>
      </c>
      <c r="BB457" s="211" t="s">
        <v>10387</v>
      </c>
      <c r="BC457" s="211" t="s">
        <v>10411</v>
      </c>
      <c r="BD457" s="299" t="s">
        <v>10390</v>
      </c>
      <c r="BE457" s="211" t="s">
        <v>10387</v>
      </c>
      <c r="BF457" s="211" t="s">
        <v>282</v>
      </c>
      <c r="BG457" s="211" t="s">
        <v>10387</v>
      </c>
      <c r="BH457" s="211" t="s">
        <v>15652</v>
      </c>
      <c r="BI457" s="211" t="s">
        <v>10391</v>
      </c>
      <c r="BJ457" s="211" t="s">
        <v>273</v>
      </c>
      <c r="BK457" s="211" t="s">
        <v>10387</v>
      </c>
      <c r="BL457" s="211" t="s">
        <v>282</v>
      </c>
      <c r="BM457" s="211" t="s">
        <v>10390</v>
      </c>
      <c r="BN457" s="143" t="s">
        <v>5002</v>
      </c>
      <c r="BO457" s="211"/>
      <c r="BP457" s="211"/>
      <c r="BQ457" s="211"/>
      <c r="BR457" s="211"/>
      <c r="BS457" s="211"/>
      <c r="BT457" s="211"/>
      <c r="BU457" s="211"/>
      <c r="BV457" s="211"/>
      <c r="BW457" s="211"/>
      <c r="BX457" s="211"/>
      <c r="BY457" s="211"/>
      <c r="BZ457" s="211"/>
      <c r="CA457" s="211"/>
      <c r="CB457" s="211"/>
      <c r="CC457" s="211"/>
      <c r="CD457" s="211"/>
      <c r="CE457" s="211"/>
      <c r="CF457" s="211"/>
      <c r="CG457" s="211"/>
      <c r="CH457" s="211"/>
      <c r="CI457" s="211"/>
      <c r="CJ457" s="211"/>
      <c r="CK457" s="211"/>
      <c r="CL457" s="211"/>
      <c r="CM457" s="211"/>
      <c r="CN457" s="211"/>
      <c r="CO457" s="211"/>
    </row>
    <row r="458" spans="1:93" s="211" customFormat="1" ht="15" customHeight="1" x14ac:dyDescent="0.25">
      <c r="A458" s="211" t="s">
        <v>9043</v>
      </c>
      <c r="B458" s="211" t="s">
        <v>282</v>
      </c>
      <c r="C458" s="211" t="s">
        <v>15657</v>
      </c>
      <c r="D458" s="211" t="s">
        <v>8944</v>
      </c>
      <c r="E458" s="211" t="s">
        <v>12994</v>
      </c>
      <c r="F458" s="211" t="s">
        <v>5328</v>
      </c>
      <c r="G458" s="211" t="s">
        <v>216</v>
      </c>
      <c r="H458" s="211" t="s">
        <v>216</v>
      </c>
      <c r="I458" s="211" t="s">
        <v>282</v>
      </c>
      <c r="J458" s="211" t="s">
        <v>216</v>
      </c>
      <c r="K458" s="211" t="s">
        <v>282</v>
      </c>
      <c r="L458" s="211" t="s">
        <v>216</v>
      </c>
      <c r="M458" s="211" t="s">
        <v>282</v>
      </c>
      <c r="N458" s="211" t="s">
        <v>5328</v>
      </c>
      <c r="O458" s="211" t="s">
        <v>270</v>
      </c>
      <c r="P458" s="211" t="s">
        <v>257</v>
      </c>
      <c r="Q458" s="211" t="s">
        <v>282</v>
      </c>
      <c r="R458" s="211" t="s">
        <v>282</v>
      </c>
      <c r="S458" s="211" t="s">
        <v>282</v>
      </c>
      <c r="T458" s="211">
        <v>58</v>
      </c>
      <c r="U458" s="211" t="s">
        <v>183</v>
      </c>
      <c r="V458" s="211" t="s">
        <v>282</v>
      </c>
      <c r="W458" s="211" t="s">
        <v>11802</v>
      </c>
      <c r="X458" s="211" t="s">
        <v>10506</v>
      </c>
      <c r="Y458" s="211" t="s">
        <v>11475</v>
      </c>
      <c r="Z458" s="211" t="s">
        <v>10770</v>
      </c>
      <c r="AA458" s="211">
        <v>12</v>
      </c>
      <c r="AB458" s="211" t="s">
        <v>299</v>
      </c>
      <c r="AC458" s="211">
        <v>26.759999999999998</v>
      </c>
      <c r="AD458" s="211">
        <v>4.0999999999999996</v>
      </c>
      <c r="AE458" s="211" t="s">
        <v>10512</v>
      </c>
      <c r="AF458" s="211" t="s">
        <v>10364</v>
      </c>
      <c r="AG458" s="211" t="s">
        <v>15658</v>
      </c>
      <c r="AH458" s="211">
        <v>57</v>
      </c>
      <c r="AI458" s="211" t="s">
        <v>273</v>
      </c>
      <c r="AJ458" s="211" t="s">
        <v>273</v>
      </c>
      <c r="AK458" s="211" t="s">
        <v>15656</v>
      </c>
      <c r="AL458" s="211">
        <v>64</v>
      </c>
      <c r="AM458" s="211" t="s">
        <v>273</v>
      </c>
      <c r="AN458" s="211" t="s">
        <v>273</v>
      </c>
      <c r="AO458" s="211" t="s">
        <v>273</v>
      </c>
      <c r="AP458" s="211" t="s">
        <v>15653</v>
      </c>
      <c r="AQ458" s="211" t="s">
        <v>10385</v>
      </c>
      <c r="AR458" s="211" t="s">
        <v>22</v>
      </c>
      <c r="AS458" s="211" t="s">
        <v>11423</v>
      </c>
      <c r="AT458" s="211" t="s">
        <v>10390</v>
      </c>
      <c r="AU458" s="211" t="s">
        <v>10400</v>
      </c>
      <c r="AV458" s="211" t="s">
        <v>10390</v>
      </c>
      <c r="AW458" s="211" t="s">
        <v>10391</v>
      </c>
      <c r="AX458" s="211" t="s">
        <v>10391</v>
      </c>
      <c r="AY458" s="211" t="s">
        <v>10391</v>
      </c>
      <c r="AZ458" s="211" t="s">
        <v>4788</v>
      </c>
      <c r="BA458" s="211" t="s">
        <v>10387</v>
      </c>
      <c r="BB458" s="211" t="s">
        <v>10387</v>
      </c>
      <c r="BC458" s="211" t="s">
        <v>10412</v>
      </c>
      <c r="BD458" s="211" t="s">
        <v>4788</v>
      </c>
      <c r="BE458" s="211" t="s">
        <v>10387</v>
      </c>
      <c r="BF458" s="211" t="s">
        <v>282</v>
      </c>
      <c r="BG458" s="211" t="s">
        <v>10387</v>
      </c>
      <c r="BH458" s="211" t="s">
        <v>15087</v>
      </c>
      <c r="BI458" s="211" t="s">
        <v>10391</v>
      </c>
      <c r="BJ458" s="211" t="s">
        <v>15662</v>
      </c>
      <c r="BK458" s="211" t="s">
        <v>10387</v>
      </c>
      <c r="BL458" s="211" t="s">
        <v>282</v>
      </c>
      <c r="BM458" s="211" t="s">
        <v>4788</v>
      </c>
      <c r="BN458" s="143" t="s">
        <v>9044</v>
      </c>
    </row>
    <row r="459" spans="1:93" s="145" customFormat="1" ht="15" customHeight="1" x14ac:dyDescent="0.25">
      <c r="A459" s="211" t="s">
        <v>7610</v>
      </c>
      <c r="B459" s="211" t="s">
        <v>282</v>
      </c>
      <c r="C459" s="211" t="s">
        <v>15237</v>
      </c>
      <c r="D459" s="211" t="s">
        <v>8944</v>
      </c>
      <c r="E459" s="211" t="s">
        <v>10933</v>
      </c>
      <c r="F459" s="211" t="s">
        <v>5328</v>
      </c>
      <c r="G459" s="211" t="s">
        <v>216</v>
      </c>
      <c r="H459" s="211" t="s">
        <v>216</v>
      </c>
      <c r="I459" s="211" t="s">
        <v>282</v>
      </c>
      <c r="J459" s="211" t="s">
        <v>216</v>
      </c>
      <c r="K459" s="211" t="s">
        <v>282</v>
      </c>
      <c r="L459" s="211" t="s">
        <v>216</v>
      </c>
      <c r="M459" s="211" t="s">
        <v>282</v>
      </c>
      <c r="N459" s="211" t="s">
        <v>5328</v>
      </c>
      <c r="O459" s="211" t="s">
        <v>261</v>
      </c>
      <c r="P459" s="211" t="s">
        <v>790</v>
      </c>
      <c r="Q459" s="211" t="s">
        <v>282</v>
      </c>
      <c r="R459" s="211" t="s">
        <v>282</v>
      </c>
      <c r="S459" s="211" t="s">
        <v>282</v>
      </c>
      <c r="T459" s="211">
        <v>149</v>
      </c>
      <c r="U459" s="211" t="s">
        <v>183</v>
      </c>
      <c r="V459" s="211" t="s">
        <v>282</v>
      </c>
      <c r="W459" s="211" t="s">
        <v>143</v>
      </c>
      <c r="X459" s="211" t="s">
        <v>273</v>
      </c>
      <c r="Y459" s="211" t="s">
        <v>273</v>
      </c>
      <c r="Z459" s="211" t="s">
        <v>10498</v>
      </c>
      <c r="AA459" s="211">
        <v>4</v>
      </c>
      <c r="AB459" s="211" t="s">
        <v>194</v>
      </c>
      <c r="AC459" s="211">
        <v>31.2</v>
      </c>
      <c r="AD459" s="211">
        <v>4.13</v>
      </c>
      <c r="AE459" s="211" t="s">
        <v>10512</v>
      </c>
      <c r="AF459" s="211" t="s">
        <v>10364</v>
      </c>
      <c r="AG459" s="211" t="s">
        <v>273</v>
      </c>
      <c r="AH459" s="211" t="s">
        <v>273</v>
      </c>
      <c r="AI459" s="211" t="s">
        <v>273</v>
      </c>
      <c r="AJ459" s="211" t="s">
        <v>273</v>
      </c>
      <c r="AK459" s="211" t="s">
        <v>15238</v>
      </c>
      <c r="AL459" s="211">
        <v>48</v>
      </c>
      <c r="AM459" s="211">
        <v>30</v>
      </c>
      <c r="AN459" s="211" t="s">
        <v>273</v>
      </c>
      <c r="AO459" s="211" t="s">
        <v>273</v>
      </c>
      <c r="AP459" s="211" t="s">
        <v>15239</v>
      </c>
      <c r="AQ459" s="211" t="s">
        <v>10385</v>
      </c>
      <c r="AR459" s="211" t="s">
        <v>55</v>
      </c>
      <c r="AS459" s="211" t="s">
        <v>273</v>
      </c>
      <c r="AT459" s="211" t="s">
        <v>10390</v>
      </c>
      <c r="AU459" s="211" t="s">
        <v>10400</v>
      </c>
      <c r="AV459" s="211" t="s">
        <v>10390</v>
      </c>
      <c r="AW459" s="211" t="s">
        <v>4788</v>
      </c>
      <c r="AX459" s="211" t="s">
        <v>4788</v>
      </c>
      <c r="AY459" s="211" t="s">
        <v>4788</v>
      </c>
      <c r="AZ459" s="211" t="s">
        <v>4788</v>
      </c>
      <c r="BA459" s="211" t="s">
        <v>10387</v>
      </c>
      <c r="BB459" s="211" t="s">
        <v>10387</v>
      </c>
      <c r="BC459" s="211" t="s">
        <v>10412</v>
      </c>
      <c r="BD459" s="211" t="s">
        <v>4788</v>
      </c>
      <c r="BE459" s="211" t="s">
        <v>22</v>
      </c>
      <c r="BF459" s="211" t="s">
        <v>7610</v>
      </c>
      <c r="BG459" s="211" t="s">
        <v>22</v>
      </c>
      <c r="BH459" s="211" t="s">
        <v>282</v>
      </c>
      <c r="BI459" s="211" t="s">
        <v>4788</v>
      </c>
      <c r="BJ459" s="211" t="s">
        <v>15236</v>
      </c>
      <c r="BK459" s="211" t="s">
        <v>10387</v>
      </c>
      <c r="BL459" s="211" t="s">
        <v>273</v>
      </c>
      <c r="BM459" s="211" t="s">
        <v>10391</v>
      </c>
      <c r="BN459" s="481" t="s">
        <v>7612</v>
      </c>
      <c r="BO459" s="211"/>
      <c r="BP459" s="211"/>
      <c r="BQ459" s="211"/>
      <c r="BR459" s="211"/>
      <c r="BS459" s="211"/>
      <c r="BT459" s="211"/>
      <c r="BU459" s="211"/>
      <c r="BV459" s="211"/>
      <c r="BW459" s="211"/>
      <c r="BX459" s="211"/>
      <c r="BY459" s="211"/>
      <c r="BZ459" s="211"/>
      <c r="CA459" s="211"/>
      <c r="CB459" s="211"/>
      <c r="CC459" s="211"/>
      <c r="CD459" s="211"/>
      <c r="CE459" s="211"/>
      <c r="CF459" s="211"/>
      <c r="CG459" s="211"/>
      <c r="CH459" s="211"/>
      <c r="CI459" s="211"/>
      <c r="CJ459" s="211"/>
      <c r="CK459" s="211"/>
      <c r="CL459" s="211"/>
      <c r="CM459" s="211"/>
      <c r="CN459" s="211"/>
      <c r="CO459" s="211"/>
    </row>
    <row r="460" spans="1:93" s="211" customFormat="1" ht="15" customHeight="1" x14ac:dyDescent="0.25">
      <c r="A460" s="211" t="s">
        <v>7225</v>
      </c>
      <c r="B460" s="211" t="s">
        <v>282</v>
      </c>
      <c r="C460" s="211" t="s">
        <v>15674</v>
      </c>
      <c r="D460" s="211" t="s">
        <v>8944</v>
      </c>
      <c r="E460" s="211" t="s">
        <v>12994</v>
      </c>
      <c r="F460" s="211" t="s">
        <v>5328</v>
      </c>
      <c r="G460" s="211" t="s">
        <v>216</v>
      </c>
      <c r="H460" s="211" t="s">
        <v>216</v>
      </c>
      <c r="I460" s="211" t="s">
        <v>282</v>
      </c>
      <c r="J460" s="211" t="s">
        <v>216</v>
      </c>
      <c r="K460" s="211" t="s">
        <v>282</v>
      </c>
      <c r="L460" s="211" t="s">
        <v>216</v>
      </c>
      <c r="M460" s="211" t="s">
        <v>282</v>
      </c>
      <c r="N460" s="211" t="s">
        <v>5328</v>
      </c>
      <c r="O460" s="211" t="s">
        <v>258</v>
      </c>
      <c r="P460" s="211" t="s">
        <v>246</v>
      </c>
      <c r="Q460" s="211" t="s">
        <v>790</v>
      </c>
      <c r="R460" s="211" t="s">
        <v>282</v>
      </c>
      <c r="S460" s="211" t="s">
        <v>282</v>
      </c>
      <c r="T460" s="211">
        <v>308</v>
      </c>
      <c r="U460" s="211" t="s">
        <v>183</v>
      </c>
      <c r="V460" s="211" t="s">
        <v>282</v>
      </c>
      <c r="W460" s="211" t="s">
        <v>143</v>
      </c>
      <c r="X460" s="211" t="s">
        <v>10506</v>
      </c>
      <c r="Y460" s="211" t="s">
        <v>395</v>
      </c>
      <c r="Z460" s="211" t="s">
        <v>10498</v>
      </c>
      <c r="AA460" s="211">
        <v>6</v>
      </c>
      <c r="AB460" s="211" t="s">
        <v>299</v>
      </c>
      <c r="AC460" s="211">
        <v>23.63</v>
      </c>
      <c r="AD460" s="211">
        <v>3.22</v>
      </c>
      <c r="AE460" s="211" t="s">
        <v>10512</v>
      </c>
      <c r="AF460" s="211" t="s">
        <v>10364</v>
      </c>
      <c r="AG460" s="211" t="s">
        <v>273</v>
      </c>
      <c r="AH460" s="211" t="s">
        <v>273</v>
      </c>
      <c r="AI460" s="211" t="s">
        <v>273</v>
      </c>
      <c r="AJ460" s="211" t="s">
        <v>12979</v>
      </c>
      <c r="AK460" s="211" t="s">
        <v>15671</v>
      </c>
      <c r="AL460" s="211">
        <v>63</v>
      </c>
      <c r="AM460" s="211">
        <v>8</v>
      </c>
      <c r="AN460" s="211" t="s">
        <v>273</v>
      </c>
      <c r="AO460" s="211" t="s">
        <v>273</v>
      </c>
      <c r="AP460" s="211" t="s">
        <v>15665</v>
      </c>
      <c r="AQ460" s="211" t="s">
        <v>10385</v>
      </c>
      <c r="AR460" s="211" t="s">
        <v>22</v>
      </c>
      <c r="AS460" s="211" t="s">
        <v>15670</v>
      </c>
      <c r="AT460" s="211" t="s">
        <v>10390</v>
      </c>
      <c r="AU460" s="211" t="s">
        <v>10400</v>
      </c>
      <c r="AV460" s="211" t="s">
        <v>10390</v>
      </c>
      <c r="AW460" s="211" t="s">
        <v>4788</v>
      </c>
      <c r="AX460" s="211" t="s">
        <v>4788</v>
      </c>
      <c r="AY460" s="211" t="s">
        <v>4788</v>
      </c>
      <c r="AZ460" s="211" t="s">
        <v>10390</v>
      </c>
      <c r="BA460" s="211" t="s">
        <v>22</v>
      </c>
      <c r="BB460" s="211" t="s">
        <v>10387</v>
      </c>
      <c r="BC460" s="211" t="s">
        <v>10412</v>
      </c>
      <c r="BD460" s="211" t="s">
        <v>4788</v>
      </c>
      <c r="BE460" s="211" t="s">
        <v>10387</v>
      </c>
      <c r="BF460" s="211" t="s">
        <v>282</v>
      </c>
      <c r="BG460" s="211" t="s">
        <v>10387</v>
      </c>
      <c r="BH460" s="211" t="s">
        <v>13919</v>
      </c>
      <c r="BI460" s="211" t="s">
        <v>10391</v>
      </c>
      <c r="BJ460" s="211" t="s">
        <v>15675</v>
      </c>
      <c r="BK460" s="211" t="s">
        <v>22</v>
      </c>
      <c r="BL460" s="211" t="s">
        <v>11144</v>
      </c>
      <c r="BM460" s="211" t="s">
        <v>10391</v>
      </c>
      <c r="BN460" s="211" t="s">
        <v>7226</v>
      </c>
    </row>
    <row r="461" spans="1:93" s="211" customFormat="1" ht="15" customHeight="1" x14ac:dyDescent="0.25">
      <c r="A461" s="209" t="s">
        <v>4405</v>
      </c>
      <c r="B461" s="209" t="s">
        <v>282</v>
      </c>
      <c r="C461" s="209" t="s">
        <v>18009</v>
      </c>
      <c r="D461" s="211" t="s">
        <v>755</v>
      </c>
      <c r="E461" s="211" t="s">
        <v>10933</v>
      </c>
      <c r="F461" s="211" t="s">
        <v>216</v>
      </c>
      <c r="G461" s="209" t="s">
        <v>5328</v>
      </c>
      <c r="H461" s="209" t="s">
        <v>5328</v>
      </c>
      <c r="I461" s="209">
        <v>6</v>
      </c>
      <c r="J461" s="209" t="s">
        <v>216</v>
      </c>
      <c r="K461" s="209" t="s">
        <v>282</v>
      </c>
      <c r="L461" s="209" t="s">
        <v>216</v>
      </c>
      <c r="M461" s="209" t="s">
        <v>282</v>
      </c>
      <c r="N461" s="209" t="s">
        <v>5328</v>
      </c>
      <c r="O461" s="209" t="s">
        <v>4797</v>
      </c>
      <c r="P461" s="211" t="s">
        <v>4797</v>
      </c>
      <c r="Q461" s="209" t="s">
        <v>636</v>
      </c>
      <c r="R461" s="211" t="s">
        <v>282</v>
      </c>
      <c r="S461" s="211" t="s">
        <v>282</v>
      </c>
      <c r="T461" s="211">
        <v>43</v>
      </c>
      <c r="U461" s="211" t="s">
        <v>183</v>
      </c>
      <c r="V461" s="211" t="s">
        <v>282</v>
      </c>
      <c r="W461" s="211" t="s">
        <v>143</v>
      </c>
      <c r="X461" s="211" t="s">
        <v>273</v>
      </c>
      <c r="Y461" s="211" t="s">
        <v>395</v>
      </c>
      <c r="Z461" s="211" t="s">
        <v>10498</v>
      </c>
      <c r="AA461" s="211">
        <v>10</v>
      </c>
      <c r="AB461" s="211" t="s">
        <v>193</v>
      </c>
      <c r="AC461" s="211">
        <v>26.98</v>
      </c>
      <c r="AD461" s="211">
        <v>4.75</v>
      </c>
      <c r="AE461" s="211" t="s">
        <v>10512</v>
      </c>
      <c r="AF461" s="211" t="s">
        <v>10364</v>
      </c>
      <c r="AG461" s="211" t="s">
        <v>273</v>
      </c>
      <c r="AH461" s="211" t="s">
        <v>273</v>
      </c>
      <c r="AI461" s="211" t="s">
        <v>273</v>
      </c>
      <c r="AJ461" s="211" t="s">
        <v>273</v>
      </c>
      <c r="AK461" s="211" t="s">
        <v>12249</v>
      </c>
      <c r="AL461" s="211">
        <v>86</v>
      </c>
      <c r="AM461" s="211" t="s">
        <v>273</v>
      </c>
      <c r="AN461" s="211" t="s">
        <v>273</v>
      </c>
      <c r="AO461" s="211" t="s">
        <v>273</v>
      </c>
      <c r="AP461" s="211" t="s">
        <v>12248</v>
      </c>
      <c r="AQ461" s="211" t="s">
        <v>10385</v>
      </c>
      <c r="AR461" s="211" t="s">
        <v>22</v>
      </c>
      <c r="AS461" s="211" t="s">
        <v>11423</v>
      </c>
      <c r="AT461" s="211" t="s">
        <v>10390</v>
      </c>
      <c r="AU461" s="211" t="s">
        <v>10400</v>
      </c>
      <c r="AV461" s="211" t="s">
        <v>10390</v>
      </c>
      <c r="AW461" s="211" t="s">
        <v>10391</v>
      </c>
      <c r="AX461" s="211" t="s">
        <v>10391</v>
      </c>
      <c r="AY461" s="211" t="s">
        <v>10391</v>
      </c>
      <c r="AZ461" s="211" t="s">
        <v>10390</v>
      </c>
      <c r="BA461" s="211" t="s">
        <v>10387</v>
      </c>
      <c r="BB461" s="211" t="s">
        <v>10387</v>
      </c>
      <c r="BC461" s="211" t="s">
        <v>10411</v>
      </c>
      <c r="BD461" s="211" t="s">
        <v>4788</v>
      </c>
      <c r="BE461" s="211" t="s">
        <v>10387</v>
      </c>
      <c r="BF461" s="211" t="s">
        <v>282</v>
      </c>
      <c r="BG461" s="211" t="s">
        <v>10387</v>
      </c>
      <c r="BH461" s="211" t="s">
        <v>12257</v>
      </c>
      <c r="BI461" s="211" t="s">
        <v>10391</v>
      </c>
      <c r="BJ461" s="211" t="s">
        <v>273</v>
      </c>
      <c r="BK461" s="211" t="s">
        <v>10387</v>
      </c>
      <c r="BL461" s="211" t="s">
        <v>282</v>
      </c>
      <c r="BM461" s="211" t="s">
        <v>10390</v>
      </c>
      <c r="BN461" s="209" t="s">
        <v>4406</v>
      </c>
      <c r="BO461" s="209"/>
      <c r="BP461" s="209"/>
      <c r="BQ461" s="209"/>
      <c r="BR461" s="209"/>
      <c r="BS461" s="209"/>
      <c r="BT461" s="209"/>
      <c r="BU461" s="209"/>
      <c r="BV461" s="209"/>
      <c r="BW461" s="209"/>
      <c r="BX461" s="209"/>
      <c r="BY461" s="209"/>
      <c r="BZ461" s="209"/>
      <c r="CA461" s="209"/>
      <c r="CB461" s="209"/>
      <c r="CC461" s="209"/>
      <c r="CD461" s="209"/>
      <c r="CE461" s="209"/>
      <c r="CF461" s="209"/>
      <c r="CG461" s="209"/>
      <c r="CH461" s="209"/>
      <c r="CI461" s="209"/>
      <c r="CJ461" s="209"/>
      <c r="CK461" s="209"/>
      <c r="CL461" s="209"/>
      <c r="CM461" s="209"/>
      <c r="CN461" s="209"/>
      <c r="CO461" s="209"/>
    </row>
    <row r="462" spans="1:93" s="145" customFormat="1" ht="15" customHeight="1" x14ac:dyDescent="0.25">
      <c r="A462" s="211" t="s">
        <v>714</v>
      </c>
      <c r="B462" s="211" t="s">
        <v>3380</v>
      </c>
      <c r="C462" s="211" t="s">
        <v>15324</v>
      </c>
      <c r="D462" s="211" t="s">
        <v>443</v>
      </c>
      <c r="E462" s="211" t="s">
        <v>10933</v>
      </c>
      <c r="F462" s="211" t="s">
        <v>5328</v>
      </c>
      <c r="G462" s="211" t="s">
        <v>216</v>
      </c>
      <c r="H462" s="211" t="s">
        <v>216</v>
      </c>
      <c r="I462" s="211" t="s">
        <v>282</v>
      </c>
      <c r="J462" s="211" t="s">
        <v>216</v>
      </c>
      <c r="K462" s="211" t="s">
        <v>282</v>
      </c>
      <c r="L462" s="211" t="s">
        <v>216</v>
      </c>
      <c r="M462" s="211" t="s">
        <v>282</v>
      </c>
      <c r="N462" s="211" t="s">
        <v>5328</v>
      </c>
      <c r="O462" s="211" t="s">
        <v>246</v>
      </c>
      <c r="P462" s="211" t="s">
        <v>252</v>
      </c>
      <c r="Q462" s="211" t="s">
        <v>282</v>
      </c>
      <c r="R462" s="211" t="s">
        <v>282</v>
      </c>
      <c r="S462" s="211" t="s">
        <v>282</v>
      </c>
      <c r="T462" s="211">
        <v>59</v>
      </c>
      <c r="U462" s="211" t="s">
        <v>183</v>
      </c>
      <c r="V462" s="211" t="s">
        <v>282</v>
      </c>
      <c r="W462" s="211" t="s">
        <v>11651</v>
      </c>
      <c r="X462" s="211" t="s">
        <v>10506</v>
      </c>
      <c r="Y462" s="211" t="s">
        <v>395</v>
      </c>
      <c r="Z462" s="211" t="s">
        <v>10498</v>
      </c>
      <c r="AA462" s="211">
        <v>8</v>
      </c>
      <c r="AB462" s="211" t="s">
        <v>273</v>
      </c>
      <c r="AC462" s="211" t="s">
        <v>273</v>
      </c>
      <c r="AD462" s="211" t="s">
        <v>273</v>
      </c>
      <c r="AE462" s="211" t="s">
        <v>10512</v>
      </c>
      <c r="AF462" s="211" t="s">
        <v>10364</v>
      </c>
      <c r="AG462" s="211" t="s">
        <v>273</v>
      </c>
      <c r="AH462" s="211" t="s">
        <v>273</v>
      </c>
      <c r="AI462" s="211" t="s">
        <v>273</v>
      </c>
      <c r="AJ462" s="211" t="s">
        <v>15322</v>
      </c>
      <c r="AK462" s="211" t="s">
        <v>15321</v>
      </c>
      <c r="AL462" s="211">
        <v>75</v>
      </c>
      <c r="AM462" s="211" t="s">
        <v>273</v>
      </c>
      <c r="AN462" s="211" t="s">
        <v>273</v>
      </c>
      <c r="AO462" s="211" t="s">
        <v>273</v>
      </c>
      <c r="AP462" s="211" t="s">
        <v>15317</v>
      </c>
      <c r="AQ462" s="211" t="s">
        <v>10385</v>
      </c>
      <c r="AR462" s="211" t="s">
        <v>22</v>
      </c>
      <c r="AS462" s="211" t="s">
        <v>11423</v>
      </c>
      <c r="AT462" s="211" t="s">
        <v>10390</v>
      </c>
      <c r="AU462" s="211" t="s">
        <v>10400</v>
      </c>
      <c r="AV462" s="211" t="s">
        <v>10390</v>
      </c>
      <c r="AW462" s="211" t="s">
        <v>4788</v>
      </c>
      <c r="AX462" s="211" t="s">
        <v>4788</v>
      </c>
      <c r="AY462" s="211" t="s">
        <v>4788</v>
      </c>
      <c r="AZ462" s="211" t="s">
        <v>10390</v>
      </c>
      <c r="BA462" s="211" t="s">
        <v>22</v>
      </c>
      <c r="BB462" s="211" t="s">
        <v>10387</v>
      </c>
      <c r="BC462" s="211" t="s">
        <v>248</v>
      </c>
      <c r="BD462" s="211" t="s">
        <v>4788</v>
      </c>
      <c r="BE462" s="211" t="s">
        <v>10387</v>
      </c>
      <c r="BF462" s="211" t="s">
        <v>282</v>
      </c>
      <c r="BG462" s="211" t="s">
        <v>10387</v>
      </c>
      <c r="BH462" s="211" t="s">
        <v>18010</v>
      </c>
      <c r="BI462" s="211" t="s">
        <v>10391</v>
      </c>
      <c r="BJ462" s="211" t="s">
        <v>11866</v>
      </c>
      <c r="BK462" s="211" t="s">
        <v>22</v>
      </c>
      <c r="BL462" s="211">
        <v>1</v>
      </c>
      <c r="BM462" s="211" t="s">
        <v>10391</v>
      </c>
      <c r="BN462" s="211" t="s">
        <v>3381</v>
      </c>
      <c r="BO462" s="211"/>
      <c r="BP462" s="211"/>
      <c r="BQ462" s="211"/>
      <c r="BR462" s="211"/>
      <c r="BS462" s="211"/>
      <c r="BT462" s="211"/>
      <c r="BU462" s="211"/>
      <c r="BV462" s="211"/>
      <c r="BW462" s="211"/>
      <c r="BX462" s="211"/>
      <c r="BY462" s="211"/>
      <c r="BZ462" s="211"/>
      <c r="CA462" s="211"/>
      <c r="CB462" s="211"/>
      <c r="CC462" s="211"/>
      <c r="CD462" s="211"/>
      <c r="CE462" s="211"/>
      <c r="CF462" s="211"/>
      <c r="CG462" s="211"/>
      <c r="CH462" s="211"/>
      <c r="CI462" s="211"/>
      <c r="CJ462" s="211"/>
      <c r="CK462" s="211"/>
      <c r="CL462" s="211"/>
      <c r="CM462" s="211"/>
      <c r="CN462" s="211"/>
      <c r="CO462" s="211"/>
    </row>
    <row r="463" spans="1:93" s="211" customFormat="1" ht="15" customHeight="1" x14ac:dyDescent="0.25">
      <c r="A463" s="209" t="s">
        <v>292</v>
      </c>
      <c r="B463" s="209" t="s">
        <v>1141</v>
      </c>
      <c r="C463" s="211" t="s">
        <v>12262</v>
      </c>
      <c r="D463" s="209" t="s">
        <v>841</v>
      </c>
      <c r="E463" s="209" t="s">
        <v>10933</v>
      </c>
      <c r="F463" s="211" t="s">
        <v>216</v>
      </c>
      <c r="G463" s="209" t="s">
        <v>216</v>
      </c>
      <c r="H463" s="209" t="s">
        <v>216</v>
      </c>
      <c r="I463" s="209" t="s">
        <v>282</v>
      </c>
      <c r="J463" s="209" t="s">
        <v>216</v>
      </c>
      <c r="K463" s="209" t="s">
        <v>282</v>
      </c>
      <c r="L463" s="209" t="s">
        <v>216</v>
      </c>
      <c r="M463" s="209" t="s">
        <v>282</v>
      </c>
      <c r="N463" s="209" t="s">
        <v>5328</v>
      </c>
      <c r="O463" s="211" t="s">
        <v>272</v>
      </c>
      <c r="P463" s="211" t="s">
        <v>261</v>
      </c>
      <c r="Q463" s="211" t="s">
        <v>790</v>
      </c>
      <c r="R463" s="209" t="s">
        <v>282</v>
      </c>
      <c r="S463" s="209" t="s">
        <v>282</v>
      </c>
      <c r="T463" s="209">
        <v>684</v>
      </c>
      <c r="U463" s="209" t="s">
        <v>183</v>
      </c>
      <c r="V463" s="209" t="s">
        <v>282</v>
      </c>
      <c r="W463" s="209" t="s">
        <v>143</v>
      </c>
      <c r="X463" s="209" t="s">
        <v>10506</v>
      </c>
      <c r="Y463" s="209" t="s">
        <v>395</v>
      </c>
      <c r="Z463" s="209" t="s">
        <v>10498</v>
      </c>
      <c r="AA463" s="209">
        <v>8</v>
      </c>
      <c r="AB463" s="209" t="s">
        <v>299</v>
      </c>
      <c r="AC463" s="209">
        <v>17.7</v>
      </c>
      <c r="AD463" s="209">
        <v>5</v>
      </c>
      <c r="AE463" s="209" t="s">
        <v>10512</v>
      </c>
      <c r="AF463" s="209" t="s">
        <v>10364</v>
      </c>
      <c r="AG463" s="209" t="s">
        <v>273</v>
      </c>
      <c r="AH463" s="209" t="s">
        <v>273</v>
      </c>
      <c r="AI463" s="209" t="s">
        <v>273</v>
      </c>
      <c r="AJ463" s="209" t="s">
        <v>12269</v>
      </c>
      <c r="AK463" s="209" t="s">
        <v>12268</v>
      </c>
      <c r="AL463" s="209">
        <v>65</v>
      </c>
      <c r="AM463" s="209">
        <v>22</v>
      </c>
      <c r="AN463" s="209" t="s">
        <v>273</v>
      </c>
      <c r="AO463" s="209" t="s">
        <v>273</v>
      </c>
      <c r="AP463" s="209" t="s">
        <v>12266</v>
      </c>
      <c r="AQ463" s="209" t="s">
        <v>10385</v>
      </c>
      <c r="AR463" s="209" t="s">
        <v>10387</v>
      </c>
      <c r="AS463" s="209" t="s">
        <v>12267</v>
      </c>
      <c r="AT463" s="209" t="s">
        <v>10391</v>
      </c>
      <c r="AU463" s="209" t="s">
        <v>10394</v>
      </c>
      <c r="AV463" s="209" t="s">
        <v>4788</v>
      </c>
      <c r="AW463" s="209" t="s">
        <v>4788</v>
      </c>
      <c r="AX463" s="209" t="s">
        <v>4788</v>
      </c>
      <c r="AY463" s="209" t="s">
        <v>4788</v>
      </c>
      <c r="AZ463" s="209" t="s">
        <v>10391</v>
      </c>
      <c r="BA463" s="209" t="s">
        <v>22</v>
      </c>
      <c r="BB463" s="209" t="s">
        <v>10387</v>
      </c>
      <c r="BC463" s="209" t="s">
        <v>248</v>
      </c>
      <c r="BD463" s="209" t="s">
        <v>4788</v>
      </c>
      <c r="BE463" s="209" t="s">
        <v>22</v>
      </c>
      <c r="BF463" s="209" t="s">
        <v>12258</v>
      </c>
      <c r="BG463" s="209" t="s">
        <v>10387</v>
      </c>
      <c r="BH463" s="209" t="s">
        <v>12259</v>
      </c>
      <c r="BI463" s="209" t="s">
        <v>10391</v>
      </c>
      <c r="BJ463" s="209" t="s">
        <v>11866</v>
      </c>
      <c r="BK463" s="209" t="s">
        <v>22</v>
      </c>
      <c r="BL463" s="209" t="s">
        <v>12261</v>
      </c>
      <c r="BM463" s="209" t="s">
        <v>10391</v>
      </c>
      <c r="BN463" s="209" t="s">
        <v>1142</v>
      </c>
      <c r="BO463" s="209"/>
      <c r="BP463" s="209"/>
      <c r="BQ463" s="209"/>
      <c r="BR463" s="209"/>
      <c r="BS463" s="209"/>
      <c r="BT463" s="209"/>
    </row>
    <row r="464" spans="1:93" s="211" customFormat="1" ht="15" customHeight="1" x14ac:dyDescent="0.25">
      <c r="A464" s="211" t="s">
        <v>7632</v>
      </c>
      <c r="B464" s="211" t="s">
        <v>282</v>
      </c>
      <c r="C464" s="211" t="s">
        <v>15325</v>
      </c>
      <c r="D464" s="211" t="s">
        <v>8944</v>
      </c>
      <c r="E464" s="211" t="s">
        <v>10933</v>
      </c>
      <c r="F464" s="211" t="s">
        <v>5328</v>
      </c>
      <c r="G464" s="211" t="s">
        <v>216</v>
      </c>
      <c r="H464" s="211" t="s">
        <v>216</v>
      </c>
      <c r="I464" s="211" t="s">
        <v>282</v>
      </c>
      <c r="J464" s="211" t="s">
        <v>216</v>
      </c>
      <c r="K464" s="211" t="s">
        <v>282</v>
      </c>
      <c r="L464" s="211" t="s">
        <v>216</v>
      </c>
      <c r="M464" s="211" t="s">
        <v>282</v>
      </c>
      <c r="N464" s="211" t="s">
        <v>5328</v>
      </c>
      <c r="O464" s="211" t="s">
        <v>256</v>
      </c>
      <c r="P464" s="211" t="s">
        <v>790</v>
      </c>
      <c r="Q464" s="211" t="s">
        <v>282</v>
      </c>
      <c r="R464" s="211" t="s">
        <v>282</v>
      </c>
      <c r="S464" s="211" t="s">
        <v>282</v>
      </c>
      <c r="T464" s="211">
        <v>250</v>
      </c>
      <c r="U464" s="211" t="s">
        <v>183</v>
      </c>
      <c r="V464" s="211" t="s">
        <v>282</v>
      </c>
      <c r="W464" s="211" t="s">
        <v>143</v>
      </c>
      <c r="X464" s="211" t="s">
        <v>10506</v>
      </c>
      <c r="Y464" s="211" t="s">
        <v>395</v>
      </c>
      <c r="Z464" s="211" t="s">
        <v>10498</v>
      </c>
      <c r="AA464" s="211">
        <v>8</v>
      </c>
      <c r="AB464" s="211" t="s">
        <v>299</v>
      </c>
      <c r="AC464" s="211">
        <v>24.6</v>
      </c>
      <c r="AD464" s="211" t="s">
        <v>273</v>
      </c>
      <c r="AE464" s="211" t="s">
        <v>10512</v>
      </c>
      <c r="AF464" s="211" t="s">
        <v>10364</v>
      </c>
      <c r="AG464" s="211" t="s">
        <v>273</v>
      </c>
      <c r="AH464" s="211" t="s">
        <v>273</v>
      </c>
      <c r="AI464" s="211" t="s">
        <v>273</v>
      </c>
      <c r="AJ464" s="211" t="s">
        <v>273</v>
      </c>
      <c r="AK464" s="211" t="s">
        <v>15326</v>
      </c>
      <c r="AL464" s="211">
        <v>60</v>
      </c>
      <c r="AM464" s="211" t="s">
        <v>273</v>
      </c>
      <c r="AN464" s="211" t="s">
        <v>273</v>
      </c>
      <c r="AO464" s="211" t="s">
        <v>273</v>
      </c>
      <c r="AP464" s="211" t="s">
        <v>15327</v>
      </c>
      <c r="AQ464" s="211" t="s">
        <v>10385</v>
      </c>
      <c r="AR464" s="211" t="s">
        <v>55</v>
      </c>
      <c r="AS464" s="211" t="s">
        <v>13459</v>
      </c>
      <c r="AT464" s="211" t="s">
        <v>10390</v>
      </c>
      <c r="AU464" s="211" t="s">
        <v>10400</v>
      </c>
      <c r="AV464" s="211" t="s">
        <v>10390</v>
      </c>
      <c r="AW464" s="211" t="s">
        <v>4788</v>
      </c>
      <c r="AX464" s="211" t="s">
        <v>4788</v>
      </c>
      <c r="AY464" s="211" t="s">
        <v>4788</v>
      </c>
      <c r="AZ464" s="211" t="s">
        <v>4788</v>
      </c>
      <c r="BA464" s="211" t="s">
        <v>22</v>
      </c>
      <c r="BB464" s="211" t="s">
        <v>10387</v>
      </c>
      <c r="BC464" s="211" t="s">
        <v>10412</v>
      </c>
      <c r="BD464" s="211" t="s">
        <v>4788</v>
      </c>
      <c r="BE464" s="211" t="s">
        <v>22</v>
      </c>
      <c r="BF464" s="211" t="s">
        <v>15328</v>
      </c>
      <c r="BG464" s="211" t="s">
        <v>22</v>
      </c>
      <c r="BH464" s="211" t="s">
        <v>282</v>
      </c>
      <c r="BI464" s="211" t="s">
        <v>4788</v>
      </c>
      <c r="BJ464" s="211" t="s">
        <v>14140</v>
      </c>
      <c r="BK464" s="211" t="s">
        <v>22</v>
      </c>
      <c r="BL464" s="211" t="s">
        <v>273</v>
      </c>
      <c r="BM464" s="211" t="s">
        <v>10391</v>
      </c>
      <c r="BN464" s="481" t="s">
        <v>7633</v>
      </c>
    </row>
    <row r="465" spans="1:93" s="211" customFormat="1" ht="15" hidden="1" customHeight="1" x14ac:dyDescent="0.25">
      <c r="A465" s="211" t="s">
        <v>8582</v>
      </c>
      <c r="B465" s="211" t="s">
        <v>282</v>
      </c>
      <c r="C465" s="211" t="s">
        <v>17998</v>
      </c>
      <c r="D465" s="211" t="s">
        <v>7848</v>
      </c>
      <c r="E465" s="211" t="s">
        <v>12994</v>
      </c>
      <c r="F465" s="211" t="s">
        <v>5328</v>
      </c>
      <c r="G465" s="211" t="s">
        <v>5328</v>
      </c>
      <c r="H465" s="211" t="s">
        <v>5328</v>
      </c>
      <c r="I465" s="211" t="s">
        <v>14579</v>
      </c>
      <c r="J465" s="211" t="s">
        <v>216</v>
      </c>
      <c r="K465" s="211" t="s">
        <v>282</v>
      </c>
      <c r="L465" s="211" t="s">
        <v>216</v>
      </c>
      <c r="M465" s="211" t="s">
        <v>282</v>
      </c>
      <c r="N465" s="211" t="s">
        <v>5328</v>
      </c>
      <c r="O465" s="211" t="s">
        <v>673</v>
      </c>
      <c r="P465" s="211" t="s">
        <v>4504</v>
      </c>
      <c r="Q465" s="211" t="s">
        <v>636</v>
      </c>
      <c r="R465" s="211" t="s">
        <v>282</v>
      </c>
      <c r="S465" s="211" t="s">
        <v>282</v>
      </c>
      <c r="T465" s="211">
        <v>974</v>
      </c>
      <c r="U465" s="211" t="s">
        <v>183</v>
      </c>
      <c r="V465" s="211" t="s">
        <v>282</v>
      </c>
      <c r="W465" s="211" t="s">
        <v>14163</v>
      </c>
      <c r="X465" s="211" t="s">
        <v>273</v>
      </c>
      <c r="Y465" s="211" t="s">
        <v>395</v>
      </c>
      <c r="Z465" s="211" t="s">
        <v>10498</v>
      </c>
      <c r="AA465" s="211">
        <v>5</v>
      </c>
      <c r="AB465" s="211" t="s">
        <v>567</v>
      </c>
      <c r="AC465" s="211">
        <v>9.67</v>
      </c>
      <c r="AD465" s="211">
        <v>4.8899999999999997</v>
      </c>
      <c r="AE465" s="211" t="s">
        <v>10499</v>
      </c>
      <c r="AF465" s="211" t="s">
        <v>14600</v>
      </c>
      <c r="AG465" s="211" t="s">
        <v>273</v>
      </c>
      <c r="AH465" s="211" t="s">
        <v>273</v>
      </c>
      <c r="AI465" s="211" t="s">
        <v>273</v>
      </c>
      <c r="AJ465" s="211" t="s">
        <v>273</v>
      </c>
      <c r="AK465" s="211" t="s">
        <v>15681</v>
      </c>
      <c r="AL465" s="211">
        <v>50</v>
      </c>
      <c r="AM465" s="211" t="s">
        <v>273</v>
      </c>
      <c r="AN465" s="211">
        <v>73</v>
      </c>
      <c r="AO465" s="211">
        <v>54</v>
      </c>
      <c r="AP465" s="211" t="s">
        <v>15683</v>
      </c>
      <c r="AQ465" s="211" t="s">
        <v>10376</v>
      </c>
      <c r="AR465" s="211" t="s">
        <v>22</v>
      </c>
      <c r="AS465" s="211" t="s">
        <v>15680</v>
      </c>
      <c r="AT465" s="211" t="s">
        <v>4788</v>
      </c>
      <c r="AU465" s="211" t="s">
        <v>10394</v>
      </c>
      <c r="AV465" s="211" t="s">
        <v>4788</v>
      </c>
      <c r="AW465" s="211" t="s">
        <v>10391</v>
      </c>
      <c r="AX465" s="211" t="s">
        <v>10391</v>
      </c>
      <c r="AY465" s="211" t="s">
        <v>10391</v>
      </c>
      <c r="AZ465" s="211" t="s">
        <v>10390</v>
      </c>
      <c r="BA465" s="211" t="s">
        <v>10387</v>
      </c>
      <c r="BB465" s="211" t="s">
        <v>10387</v>
      </c>
      <c r="BC465" s="211" t="s">
        <v>10411</v>
      </c>
      <c r="BD465" s="211" t="s">
        <v>4788</v>
      </c>
      <c r="BE465" s="211" t="s">
        <v>22</v>
      </c>
      <c r="BF465" s="211" t="s">
        <v>15676</v>
      </c>
      <c r="BG465" s="211" t="s">
        <v>22</v>
      </c>
      <c r="BH465" s="211" t="s">
        <v>282</v>
      </c>
      <c r="BI465" s="211" t="s">
        <v>4788</v>
      </c>
      <c r="BJ465" s="211" t="s">
        <v>15684</v>
      </c>
      <c r="BK465" s="211" t="s">
        <v>10387</v>
      </c>
      <c r="BL465" s="211" t="s">
        <v>282</v>
      </c>
      <c r="BM465" s="211" t="s">
        <v>4788</v>
      </c>
      <c r="BN465" s="158" t="s">
        <v>8583</v>
      </c>
    </row>
    <row r="466" spans="1:93" s="145" customFormat="1" ht="15" customHeight="1" x14ac:dyDescent="0.25">
      <c r="A466" s="211" t="s">
        <v>3385</v>
      </c>
      <c r="B466" s="211" t="s">
        <v>3386</v>
      </c>
      <c r="C466" s="211" t="s">
        <v>282</v>
      </c>
      <c r="D466" s="211" t="s">
        <v>443</v>
      </c>
      <c r="E466" s="211" t="s">
        <v>12994</v>
      </c>
      <c r="F466" s="211" t="s">
        <v>5328</v>
      </c>
      <c r="G466" s="211" t="s">
        <v>216</v>
      </c>
      <c r="H466" s="211" t="s">
        <v>216</v>
      </c>
      <c r="I466" s="211" t="s">
        <v>282</v>
      </c>
      <c r="J466" s="211" t="s">
        <v>216</v>
      </c>
      <c r="K466" s="211" t="s">
        <v>282</v>
      </c>
      <c r="L466" s="211" t="s">
        <v>216</v>
      </c>
      <c r="M466" s="211" t="s">
        <v>282</v>
      </c>
      <c r="N466" s="211" t="s">
        <v>5328</v>
      </c>
      <c r="O466" s="211" t="s">
        <v>246</v>
      </c>
      <c r="P466" s="211" t="s">
        <v>845</v>
      </c>
      <c r="Q466" s="211" t="s">
        <v>282</v>
      </c>
      <c r="R466" s="211" t="s">
        <v>282</v>
      </c>
      <c r="S466" s="211" t="s">
        <v>282</v>
      </c>
      <c r="T466" s="211">
        <v>120</v>
      </c>
      <c r="U466" s="211" t="s">
        <v>183</v>
      </c>
      <c r="V466" s="211" t="s">
        <v>282</v>
      </c>
      <c r="W466" s="211" t="s">
        <v>273</v>
      </c>
      <c r="X466" s="211" t="s">
        <v>273</v>
      </c>
      <c r="Y466" s="211" t="s">
        <v>273</v>
      </c>
      <c r="Z466" s="211" t="s">
        <v>10498</v>
      </c>
      <c r="AA466" s="211">
        <v>6</v>
      </c>
      <c r="AB466" s="211" t="s">
        <v>299</v>
      </c>
      <c r="AC466" s="211">
        <v>24.45</v>
      </c>
      <c r="AD466" s="211">
        <v>5.01</v>
      </c>
      <c r="AE466" s="211" t="s">
        <v>10512</v>
      </c>
      <c r="AF466" s="211" t="s">
        <v>10364</v>
      </c>
      <c r="AG466" s="211" t="s">
        <v>273</v>
      </c>
      <c r="AH466" s="211" t="s">
        <v>273</v>
      </c>
      <c r="AI466" s="211" t="s">
        <v>273</v>
      </c>
      <c r="AJ466" s="211" t="s">
        <v>15740</v>
      </c>
      <c r="AK466" s="211" t="s">
        <v>15739</v>
      </c>
      <c r="AL466" s="211">
        <v>73</v>
      </c>
      <c r="AM466" s="211" t="s">
        <v>273</v>
      </c>
      <c r="AN466" s="211" t="s">
        <v>273</v>
      </c>
      <c r="AO466" s="211" t="s">
        <v>273</v>
      </c>
      <c r="AP466" s="211" t="s">
        <v>15737</v>
      </c>
      <c r="AQ466" s="211" t="s">
        <v>10385</v>
      </c>
      <c r="AR466" s="211" t="s">
        <v>22</v>
      </c>
      <c r="AS466" s="211" t="s">
        <v>11423</v>
      </c>
      <c r="AT466" s="211" t="s">
        <v>10390</v>
      </c>
      <c r="AU466" s="211" t="s">
        <v>10400</v>
      </c>
      <c r="AV466" s="211" t="s">
        <v>10390</v>
      </c>
      <c r="AW466" s="211" t="s">
        <v>4788</v>
      </c>
      <c r="AX466" s="211" t="s">
        <v>4788</v>
      </c>
      <c r="AY466" s="211" t="s">
        <v>4788</v>
      </c>
      <c r="AZ466" s="211" t="s">
        <v>10390</v>
      </c>
      <c r="BA466" s="211" t="s">
        <v>22</v>
      </c>
      <c r="BB466" s="211" t="s">
        <v>10387</v>
      </c>
      <c r="BC466" s="211" t="s">
        <v>248</v>
      </c>
      <c r="BD466" s="211" t="s">
        <v>4788</v>
      </c>
      <c r="BE466" s="211" t="s">
        <v>10387</v>
      </c>
      <c r="BF466" s="211" t="s">
        <v>282</v>
      </c>
      <c r="BG466" s="211" t="s">
        <v>22</v>
      </c>
      <c r="BH466" s="211" t="s">
        <v>282</v>
      </c>
      <c r="BI466" s="211" t="s">
        <v>10390</v>
      </c>
      <c r="BJ466" s="211" t="s">
        <v>273</v>
      </c>
      <c r="BK466" s="211" t="s">
        <v>22</v>
      </c>
      <c r="BL466" s="211">
        <v>1</v>
      </c>
      <c r="BM466" s="211" t="s">
        <v>10391</v>
      </c>
      <c r="BN466" s="211" t="s">
        <v>3387</v>
      </c>
      <c r="BO466" s="211"/>
      <c r="BP466" s="211"/>
      <c r="BQ466" s="211"/>
      <c r="BR466" s="211"/>
      <c r="BS466" s="211"/>
      <c r="BT466" s="211"/>
      <c r="BU466" s="211"/>
      <c r="BV466" s="211"/>
      <c r="BW466" s="211"/>
      <c r="BX466" s="211"/>
      <c r="BY466" s="211"/>
      <c r="BZ466" s="211"/>
      <c r="CA466" s="211"/>
      <c r="CB466" s="211"/>
      <c r="CC466" s="211"/>
      <c r="CD466" s="211"/>
      <c r="CE466" s="211"/>
      <c r="CF466" s="211"/>
      <c r="CG466" s="211"/>
      <c r="CH466" s="211"/>
      <c r="CI466" s="211"/>
      <c r="CJ466" s="211"/>
      <c r="CK466" s="211"/>
      <c r="CL466" s="211"/>
      <c r="CM466" s="211"/>
      <c r="CN466" s="211"/>
      <c r="CO466" s="211"/>
    </row>
    <row r="467" spans="1:93" s="211" customFormat="1" ht="15" customHeight="1" x14ac:dyDescent="0.25">
      <c r="A467" s="211" t="s">
        <v>3398</v>
      </c>
      <c r="B467" s="211" t="s">
        <v>13947</v>
      </c>
      <c r="C467" s="211" t="s">
        <v>18011</v>
      </c>
      <c r="D467" s="211" t="s">
        <v>841</v>
      </c>
      <c r="E467" s="211" t="s">
        <v>12994</v>
      </c>
      <c r="F467" s="211" t="s">
        <v>5328</v>
      </c>
      <c r="G467" s="211" t="s">
        <v>216</v>
      </c>
      <c r="H467" s="211" t="s">
        <v>216</v>
      </c>
      <c r="I467" s="211" t="s">
        <v>282</v>
      </c>
      <c r="J467" s="211" t="s">
        <v>216</v>
      </c>
      <c r="K467" s="211" t="s">
        <v>282</v>
      </c>
      <c r="L467" s="211" t="s">
        <v>216</v>
      </c>
      <c r="M467" s="211" t="s">
        <v>282</v>
      </c>
      <c r="N467" s="211" t="s">
        <v>5328</v>
      </c>
      <c r="O467" s="211" t="s">
        <v>252</v>
      </c>
      <c r="P467" s="211" t="s">
        <v>790</v>
      </c>
      <c r="Q467" s="211" t="s">
        <v>282</v>
      </c>
      <c r="R467" s="211" t="s">
        <v>282</v>
      </c>
      <c r="S467" s="211" t="s">
        <v>282</v>
      </c>
      <c r="T467" s="211">
        <v>55</v>
      </c>
      <c r="U467" s="211" t="s">
        <v>183</v>
      </c>
      <c r="V467" s="211" t="s">
        <v>282</v>
      </c>
      <c r="W467" s="211" t="s">
        <v>283</v>
      </c>
      <c r="X467" s="211" t="s">
        <v>10506</v>
      </c>
      <c r="Y467" s="211" t="s">
        <v>395</v>
      </c>
      <c r="Z467" s="211" t="s">
        <v>10498</v>
      </c>
      <c r="AA467" s="211">
        <v>4</v>
      </c>
      <c r="AB467" s="211" t="s">
        <v>299</v>
      </c>
      <c r="AC467" s="211">
        <v>19.739999999999998</v>
      </c>
      <c r="AD467" s="211" t="s">
        <v>273</v>
      </c>
      <c r="AE467" s="211" t="s">
        <v>10512</v>
      </c>
      <c r="AF467" s="211" t="s">
        <v>10364</v>
      </c>
      <c r="AG467" s="211" t="s">
        <v>273</v>
      </c>
      <c r="AH467" s="211">
        <v>53</v>
      </c>
      <c r="AI467" s="211" t="s">
        <v>273</v>
      </c>
      <c r="AJ467" s="211" t="s">
        <v>273</v>
      </c>
      <c r="AK467" s="211" t="s">
        <v>13759</v>
      </c>
      <c r="AL467" s="211">
        <v>80</v>
      </c>
      <c r="AM467" s="211" t="s">
        <v>273</v>
      </c>
      <c r="AN467" s="211" t="s">
        <v>273</v>
      </c>
      <c r="AO467" s="211" t="s">
        <v>273</v>
      </c>
      <c r="AP467" s="211" t="s">
        <v>15741</v>
      </c>
      <c r="AQ467" s="211" t="s">
        <v>10385</v>
      </c>
      <c r="AR467" s="211" t="s">
        <v>22</v>
      </c>
      <c r="AS467" s="211" t="s">
        <v>15745</v>
      </c>
      <c r="AT467" s="211" t="s">
        <v>10390</v>
      </c>
      <c r="AU467" s="211" t="s">
        <v>10400</v>
      </c>
      <c r="AV467" s="211" t="s">
        <v>10390</v>
      </c>
      <c r="AW467" s="211" t="s">
        <v>4788</v>
      </c>
      <c r="AX467" s="211" t="s">
        <v>4788</v>
      </c>
      <c r="AY467" s="211" t="s">
        <v>4788</v>
      </c>
      <c r="AZ467" s="211" t="s">
        <v>10390</v>
      </c>
      <c r="BA467" s="211" t="s">
        <v>10387</v>
      </c>
      <c r="BB467" s="211" t="s">
        <v>10387</v>
      </c>
      <c r="BC467" s="211" t="s">
        <v>248</v>
      </c>
      <c r="BD467" s="211" t="s">
        <v>4788</v>
      </c>
      <c r="BE467" s="211" t="s">
        <v>10387</v>
      </c>
      <c r="BF467" s="211" t="s">
        <v>282</v>
      </c>
      <c r="BG467" s="211" t="s">
        <v>10387</v>
      </c>
      <c r="BH467" s="211" t="s">
        <v>14988</v>
      </c>
      <c r="BI467" s="211" t="s">
        <v>10391</v>
      </c>
      <c r="BJ467" s="211" t="s">
        <v>15746</v>
      </c>
      <c r="BK467" s="211" t="s">
        <v>22</v>
      </c>
      <c r="BL467" s="211">
        <v>1</v>
      </c>
      <c r="BM467" s="211" t="s">
        <v>10391</v>
      </c>
      <c r="BN467" s="211" t="s">
        <v>3399</v>
      </c>
    </row>
    <row r="468" spans="1:93" s="211" customFormat="1" ht="15" hidden="1" customHeight="1" x14ac:dyDescent="0.25">
      <c r="A468" s="211" t="s">
        <v>8596</v>
      </c>
      <c r="B468" s="211" t="s">
        <v>282</v>
      </c>
      <c r="C468" s="211" t="s">
        <v>18012</v>
      </c>
      <c r="D468" s="211" t="s">
        <v>7848</v>
      </c>
      <c r="E468" s="211" t="s">
        <v>12994</v>
      </c>
      <c r="F468" s="211" t="s">
        <v>5328</v>
      </c>
      <c r="G468" s="211" t="s">
        <v>216</v>
      </c>
      <c r="H468" s="211" t="s">
        <v>216</v>
      </c>
      <c r="I468" s="211" t="s">
        <v>282</v>
      </c>
      <c r="J468" s="211" t="s">
        <v>216</v>
      </c>
      <c r="K468" s="211" t="s">
        <v>282</v>
      </c>
      <c r="L468" s="211" t="s">
        <v>216</v>
      </c>
      <c r="M468" s="211" t="s">
        <v>282</v>
      </c>
      <c r="N468" s="211" t="s">
        <v>5328</v>
      </c>
      <c r="O468" s="149" t="s">
        <v>10472</v>
      </c>
      <c r="P468" s="149" t="s">
        <v>10472</v>
      </c>
      <c r="Q468" s="211" t="s">
        <v>8597</v>
      </c>
      <c r="R468" s="211" t="s">
        <v>8597</v>
      </c>
      <c r="S468" s="211" t="s">
        <v>636</v>
      </c>
      <c r="T468" s="211">
        <v>312</v>
      </c>
      <c r="U468" s="211" t="s">
        <v>183</v>
      </c>
      <c r="V468" s="211" t="s">
        <v>282</v>
      </c>
      <c r="W468" s="211" t="s">
        <v>10846</v>
      </c>
      <c r="X468" s="211" t="s">
        <v>273</v>
      </c>
      <c r="Y468" s="211" t="s">
        <v>395</v>
      </c>
      <c r="Z468" s="211" t="s">
        <v>10498</v>
      </c>
      <c r="AA468" s="211">
        <v>12</v>
      </c>
      <c r="AB468" s="211" t="s">
        <v>567</v>
      </c>
      <c r="AC468" s="211">
        <v>12.75</v>
      </c>
      <c r="AD468" s="211">
        <v>4.7</v>
      </c>
      <c r="AE468" s="211" t="s">
        <v>10499</v>
      </c>
      <c r="AF468" s="211" t="s">
        <v>10364</v>
      </c>
      <c r="AG468" s="211" t="s">
        <v>273</v>
      </c>
      <c r="AH468" s="211" t="s">
        <v>273</v>
      </c>
      <c r="AI468" s="211" t="s">
        <v>273</v>
      </c>
      <c r="AJ468" s="211" t="s">
        <v>15322</v>
      </c>
      <c r="AK468" s="211" t="s">
        <v>15760</v>
      </c>
      <c r="AL468" s="211">
        <v>76</v>
      </c>
      <c r="AM468" s="211" t="s">
        <v>273</v>
      </c>
      <c r="AN468" s="211">
        <v>74</v>
      </c>
      <c r="AO468" s="211" t="s">
        <v>273</v>
      </c>
      <c r="AP468" s="211" t="s">
        <v>15758</v>
      </c>
      <c r="AQ468" s="211" t="s">
        <v>10376</v>
      </c>
      <c r="AR468" s="211" t="s">
        <v>55</v>
      </c>
      <c r="AS468" s="211" t="s">
        <v>11396</v>
      </c>
      <c r="AT468" s="211" t="s">
        <v>10390</v>
      </c>
      <c r="AU468" s="211" t="s">
        <v>10394</v>
      </c>
      <c r="AV468" s="211" t="s">
        <v>4788</v>
      </c>
      <c r="AW468" s="211" t="s">
        <v>10391</v>
      </c>
      <c r="AX468" s="211" t="s">
        <v>10391</v>
      </c>
      <c r="AY468" s="211" t="s">
        <v>10391</v>
      </c>
      <c r="AZ468" s="211" t="s">
        <v>10390</v>
      </c>
      <c r="BA468" s="211" t="s">
        <v>22</v>
      </c>
      <c r="BB468" s="211" t="s">
        <v>22</v>
      </c>
      <c r="BC468" s="211" t="s">
        <v>10412</v>
      </c>
      <c r="BD468" s="211" t="s">
        <v>10391</v>
      </c>
      <c r="BE468" s="211" t="s">
        <v>22</v>
      </c>
      <c r="BF468" s="211" t="s">
        <v>15761</v>
      </c>
      <c r="BG468" s="211" t="s">
        <v>22</v>
      </c>
      <c r="BH468" s="211" t="s">
        <v>282</v>
      </c>
      <c r="BI468" s="211" t="s">
        <v>4788</v>
      </c>
      <c r="BJ468" s="211" t="s">
        <v>15769</v>
      </c>
      <c r="BK468" s="211" t="s">
        <v>10387</v>
      </c>
      <c r="BL468" s="211" t="s">
        <v>282</v>
      </c>
      <c r="BM468" s="211" t="s">
        <v>4788</v>
      </c>
      <c r="BN468" s="211" t="s">
        <v>8598</v>
      </c>
    </row>
    <row r="469" spans="1:93" s="145" customFormat="1" ht="15" customHeight="1" x14ac:dyDescent="0.25">
      <c r="A469" s="209" t="s">
        <v>783</v>
      </c>
      <c r="B469" s="209" t="s">
        <v>1143</v>
      </c>
      <c r="C469" s="209" t="s">
        <v>12274</v>
      </c>
      <c r="D469" s="211" t="s">
        <v>443</v>
      </c>
      <c r="E469" s="211" t="s">
        <v>10933</v>
      </c>
      <c r="F469" s="211" t="s">
        <v>216</v>
      </c>
      <c r="G469" s="209" t="s">
        <v>216</v>
      </c>
      <c r="H469" s="209" t="s">
        <v>216</v>
      </c>
      <c r="I469" s="209" t="s">
        <v>282</v>
      </c>
      <c r="J469" s="209" t="s">
        <v>216</v>
      </c>
      <c r="K469" s="209" t="s">
        <v>282</v>
      </c>
      <c r="L469" s="209" t="s">
        <v>216</v>
      </c>
      <c r="M469" s="209" t="s">
        <v>282</v>
      </c>
      <c r="N469" s="209" t="s">
        <v>5328</v>
      </c>
      <c r="O469" s="211" t="s">
        <v>257</v>
      </c>
      <c r="P469" s="211" t="s">
        <v>790</v>
      </c>
      <c r="Q469" s="209" t="s">
        <v>282</v>
      </c>
      <c r="R469" s="209" t="s">
        <v>282</v>
      </c>
      <c r="S469" s="209" t="s">
        <v>282</v>
      </c>
      <c r="T469" s="209">
        <v>149</v>
      </c>
      <c r="U469" s="209" t="s">
        <v>183</v>
      </c>
      <c r="V469" s="209" t="s">
        <v>282</v>
      </c>
      <c r="W469" s="209" t="s">
        <v>12270</v>
      </c>
      <c r="X469" s="209" t="s">
        <v>10506</v>
      </c>
      <c r="Y469" s="209" t="s">
        <v>11475</v>
      </c>
      <c r="Z469" s="209" t="s">
        <v>10770</v>
      </c>
      <c r="AA469" s="209">
        <v>6</v>
      </c>
      <c r="AB469" s="209" t="s">
        <v>194</v>
      </c>
      <c r="AC469" s="209">
        <v>25.52</v>
      </c>
      <c r="AD469" s="209">
        <v>9.5</v>
      </c>
      <c r="AE469" s="209" t="s">
        <v>10512</v>
      </c>
      <c r="AF469" s="209" t="s">
        <v>10365</v>
      </c>
      <c r="AG469" s="209" t="s">
        <v>273</v>
      </c>
      <c r="AH469" s="209" t="s">
        <v>273</v>
      </c>
      <c r="AI469" s="209" t="s">
        <v>273</v>
      </c>
      <c r="AJ469" s="209" t="s">
        <v>12275</v>
      </c>
      <c r="AK469" s="209" t="s">
        <v>12276</v>
      </c>
      <c r="AL469" s="209">
        <v>69</v>
      </c>
      <c r="AM469" s="209" t="s">
        <v>273</v>
      </c>
      <c r="AN469" s="209" t="s">
        <v>273</v>
      </c>
      <c r="AO469" s="209" t="s">
        <v>273</v>
      </c>
      <c r="AP469" s="209" t="s">
        <v>12271</v>
      </c>
      <c r="AQ469" s="209" t="s">
        <v>10385</v>
      </c>
      <c r="AR469" s="209" t="s">
        <v>55</v>
      </c>
      <c r="AS469" s="209" t="s">
        <v>11396</v>
      </c>
      <c r="AT469" s="209" t="s">
        <v>10390</v>
      </c>
      <c r="AU469" s="209" t="s">
        <v>10400</v>
      </c>
      <c r="AV469" s="209" t="s">
        <v>10390</v>
      </c>
      <c r="AW469" s="209" t="s">
        <v>4788</v>
      </c>
      <c r="AX469" s="209" t="s">
        <v>4788</v>
      </c>
      <c r="AY469" s="209" t="s">
        <v>4788</v>
      </c>
      <c r="AZ469" s="209" t="s">
        <v>10390</v>
      </c>
      <c r="BA469" s="209" t="s">
        <v>22</v>
      </c>
      <c r="BB469" s="209" t="s">
        <v>10387</v>
      </c>
      <c r="BC469" s="209" t="s">
        <v>10411</v>
      </c>
      <c r="BD469" s="299" t="s">
        <v>10390</v>
      </c>
      <c r="BE469" s="209" t="s">
        <v>10387</v>
      </c>
      <c r="BF469" s="209" t="s">
        <v>282</v>
      </c>
      <c r="BG469" s="209" t="s">
        <v>22</v>
      </c>
      <c r="BH469" s="209" t="s">
        <v>282</v>
      </c>
      <c r="BI469" s="209" t="s">
        <v>10390</v>
      </c>
      <c r="BJ469" s="209" t="s">
        <v>10906</v>
      </c>
      <c r="BK469" s="209" t="s">
        <v>22</v>
      </c>
      <c r="BL469" s="209">
        <v>1</v>
      </c>
      <c r="BM469" s="209" t="s">
        <v>10391</v>
      </c>
      <c r="BN469" s="209" t="s">
        <v>1144</v>
      </c>
      <c r="BO469" s="209"/>
      <c r="BP469" s="209"/>
      <c r="BQ469" s="209"/>
      <c r="BR469" s="209"/>
      <c r="BS469" s="209"/>
      <c r="BT469" s="209"/>
      <c r="BU469" s="209"/>
      <c r="BV469" s="209"/>
      <c r="BW469" s="209"/>
      <c r="BX469" s="209"/>
      <c r="BY469" s="209"/>
      <c r="BZ469" s="209"/>
      <c r="CA469" s="209"/>
      <c r="CB469" s="209"/>
      <c r="CC469" s="209"/>
      <c r="CD469" s="209"/>
      <c r="CE469" s="209"/>
      <c r="CF469" s="211"/>
      <c r="CG469" s="211"/>
      <c r="CH469" s="211"/>
      <c r="CI469" s="211"/>
      <c r="CJ469" s="211"/>
      <c r="CK469" s="211"/>
      <c r="CL469" s="211"/>
      <c r="CM469" s="211"/>
      <c r="CN469" s="211"/>
      <c r="CO469" s="211"/>
    </row>
    <row r="470" spans="1:93" s="145" customFormat="1" ht="15" customHeight="1" x14ac:dyDescent="0.25">
      <c r="A470" s="209" t="s">
        <v>646</v>
      </c>
      <c r="B470" s="209" t="s">
        <v>1146</v>
      </c>
      <c r="C470" s="211" t="s">
        <v>12283</v>
      </c>
      <c r="D470" s="211" t="s">
        <v>443</v>
      </c>
      <c r="E470" s="211" t="s">
        <v>10933</v>
      </c>
      <c r="F470" s="211" t="s">
        <v>216</v>
      </c>
      <c r="G470" s="209" t="s">
        <v>216</v>
      </c>
      <c r="H470" s="209" t="s">
        <v>216</v>
      </c>
      <c r="I470" s="209" t="s">
        <v>282</v>
      </c>
      <c r="J470" s="209" t="s">
        <v>216</v>
      </c>
      <c r="K470" s="209" t="s">
        <v>282</v>
      </c>
      <c r="L470" s="209" t="s">
        <v>216</v>
      </c>
      <c r="M470" s="209" t="s">
        <v>282</v>
      </c>
      <c r="N470" s="209" t="s">
        <v>5328</v>
      </c>
      <c r="O470" s="211" t="s">
        <v>255</v>
      </c>
      <c r="P470" s="211" t="s">
        <v>790</v>
      </c>
      <c r="Q470" s="209" t="s">
        <v>282</v>
      </c>
      <c r="R470" s="209" t="s">
        <v>282</v>
      </c>
      <c r="S470" s="209" t="s">
        <v>282</v>
      </c>
      <c r="T470" s="209">
        <v>258</v>
      </c>
      <c r="U470" s="209" t="s">
        <v>183</v>
      </c>
      <c r="V470" s="209" t="s">
        <v>282</v>
      </c>
      <c r="W470" s="209" t="s">
        <v>11721</v>
      </c>
      <c r="X470" s="209" t="s">
        <v>10506</v>
      </c>
      <c r="Y470" s="209" t="s">
        <v>395</v>
      </c>
      <c r="Z470" s="209" t="s">
        <v>10498</v>
      </c>
      <c r="AA470" s="209">
        <v>6</v>
      </c>
      <c r="AB470" s="209" t="s">
        <v>194</v>
      </c>
      <c r="AC470" s="209">
        <v>28.65</v>
      </c>
      <c r="AD470" s="209">
        <v>5.07</v>
      </c>
      <c r="AE470" s="209" t="s">
        <v>10512</v>
      </c>
      <c r="AF470" s="209" t="s">
        <v>10364</v>
      </c>
      <c r="AG470" s="209" t="s">
        <v>273</v>
      </c>
      <c r="AH470" s="209">
        <v>33</v>
      </c>
      <c r="AI470" s="209" t="s">
        <v>273</v>
      </c>
      <c r="AJ470" s="209" t="s">
        <v>273</v>
      </c>
      <c r="AK470" s="209" t="s">
        <v>12282</v>
      </c>
      <c r="AL470" s="209">
        <v>63</v>
      </c>
      <c r="AM470" s="209">
        <v>1</v>
      </c>
      <c r="AN470" s="209" t="s">
        <v>273</v>
      </c>
      <c r="AO470" s="209" t="s">
        <v>273</v>
      </c>
      <c r="AP470" s="209" t="s">
        <v>12281</v>
      </c>
      <c r="AQ470" s="209" t="s">
        <v>10385</v>
      </c>
      <c r="AR470" s="209" t="s">
        <v>22</v>
      </c>
      <c r="AS470" s="209" t="s">
        <v>12284</v>
      </c>
      <c r="AT470" s="209" t="s">
        <v>10390</v>
      </c>
      <c r="AU470" s="209" t="s">
        <v>10400</v>
      </c>
      <c r="AV470" s="209" t="s">
        <v>10390</v>
      </c>
      <c r="AW470" s="209" t="s">
        <v>4788</v>
      </c>
      <c r="AX470" s="209" t="s">
        <v>4788</v>
      </c>
      <c r="AY470" s="209" t="s">
        <v>4788</v>
      </c>
      <c r="AZ470" s="209" t="s">
        <v>10390</v>
      </c>
      <c r="BA470" s="209" t="s">
        <v>22</v>
      </c>
      <c r="BB470" s="209" t="s">
        <v>10387</v>
      </c>
      <c r="BC470" s="209" t="s">
        <v>248</v>
      </c>
      <c r="BD470" s="209" t="s">
        <v>4788</v>
      </c>
      <c r="BE470" s="209" t="s">
        <v>10387</v>
      </c>
      <c r="BF470" s="209" t="s">
        <v>282</v>
      </c>
      <c r="BG470" s="209" t="s">
        <v>10387</v>
      </c>
      <c r="BH470" s="209" t="s">
        <v>11953</v>
      </c>
      <c r="BI470" s="209" t="s">
        <v>10391</v>
      </c>
      <c r="BJ470" s="209" t="s">
        <v>709</v>
      </c>
      <c r="BK470" s="209" t="s">
        <v>22</v>
      </c>
      <c r="BL470" s="209" t="s">
        <v>12280</v>
      </c>
      <c r="BM470" s="209" t="s">
        <v>10391</v>
      </c>
      <c r="BN470" s="209" t="s">
        <v>1147</v>
      </c>
      <c r="BO470" s="209"/>
      <c r="BP470" s="209"/>
      <c r="BQ470" s="209"/>
      <c r="BR470" s="209"/>
      <c r="BS470" s="209"/>
      <c r="BT470" s="209"/>
      <c r="BU470" s="211"/>
      <c r="BV470" s="211"/>
      <c r="BW470" s="211"/>
      <c r="BX470" s="211"/>
      <c r="BY470" s="211"/>
      <c r="BZ470" s="211"/>
      <c r="CA470" s="211"/>
      <c r="CB470" s="211"/>
      <c r="CC470" s="211"/>
      <c r="CD470" s="211"/>
      <c r="CE470" s="211"/>
      <c r="CF470" s="211"/>
      <c r="CG470" s="211"/>
      <c r="CH470" s="211"/>
      <c r="CI470" s="211"/>
      <c r="CJ470" s="211"/>
      <c r="CK470" s="211"/>
      <c r="CL470" s="211"/>
      <c r="CM470" s="211"/>
      <c r="CN470" s="211"/>
      <c r="CO470" s="211"/>
    </row>
    <row r="471" spans="1:93" s="211" customFormat="1" ht="15" customHeight="1" x14ac:dyDescent="0.25">
      <c r="A471" s="211" t="s">
        <v>14259</v>
      </c>
      <c r="B471" s="211" t="s">
        <v>282</v>
      </c>
      <c r="C471" s="211" t="s">
        <v>18013</v>
      </c>
      <c r="D471" s="211" t="s">
        <v>8944</v>
      </c>
      <c r="E471" s="211" t="s">
        <v>10933</v>
      </c>
      <c r="F471" s="211" t="s">
        <v>5328</v>
      </c>
      <c r="G471" s="211" t="s">
        <v>216</v>
      </c>
      <c r="H471" s="211" t="s">
        <v>216</v>
      </c>
      <c r="I471" s="211" t="s">
        <v>282</v>
      </c>
      <c r="J471" s="211" t="s">
        <v>216</v>
      </c>
      <c r="K471" s="211" t="s">
        <v>282</v>
      </c>
      <c r="L471" s="211" t="s">
        <v>216</v>
      </c>
      <c r="M471" s="211" t="s">
        <v>282</v>
      </c>
      <c r="N471" s="211" t="s">
        <v>216</v>
      </c>
      <c r="O471" s="211" t="s">
        <v>256</v>
      </c>
      <c r="P471" s="211" t="s">
        <v>246</v>
      </c>
      <c r="Q471" s="211" t="s">
        <v>282</v>
      </c>
      <c r="R471" s="211" t="s">
        <v>282</v>
      </c>
      <c r="S471" s="211" t="s">
        <v>282</v>
      </c>
      <c r="T471" s="211">
        <v>122</v>
      </c>
      <c r="U471" s="211" t="s">
        <v>183</v>
      </c>
      <c r="V471" s="211" t="s">
        <v>282</v>
      </c>
      <c r="W471" s="211" t="s">
        <v>13592</v>
      </c>
      <c r="X471" s="211" t="s">
        <v>10506</v>
      </c>
      <c r="Y471" s="211" t="s">
        <v>395</v>
      </c>
      <c r="Z471" s="211" t="s">
        <v>10498</v>
      </c>
      <c r="AA471" s="211">
        <v>6</v>
      </c>
      <c r="AB471" s="211" t="s">
        <v>299</v>
      </c>
      <c r="AC471" s="211">
        <v>26.3</v>
      </c>
      <c r="AD471" s="211">
        <v>5.69</v>
      </c>
      <c r="AE471" s="211" t="s">
        <v>10512</v>
      </c>
      <c r="AF471" s="211" t="s">
        <v>10364</v>
      </c>
      <c r="AG471" s="211" t="s">
        <v>273</v>
      </c>
      <c r="AH471" s="211" t="s">
        <v>273</v>
      </c>
      <c r="AI471" s="211" t="s">
        <v>273</v>
      </c>
      <c r="AJ471" s="211" t="s">
        <v>17799</v>
      </c>
      <c r="AK471" s="211" t="s">
        <v>14260</v>
      </c>
      <c r="AL471" s="211">
        <v>73</v>
      </c>
      <c r="AM471" s="211">
        <v>100</v>
      </c>
      <c r="AN471" s="211" t="s">
        <v>273</v>
      </c>
      <c r="AO471" s="211" t="s">
        <v>273</v>
      </c>
      <c r="AP471" s="211" t="s">
        <v>17797</v>
      </c>
      <c r="AQ471" s="211" t="s">
        <v>10385</v>
      </c>
      <c r="AR471" s="211" t="s">
        <v>55</v>
      </c>
      <c r="AS471" s="211" t="s">
        <v>11396</v>
      </c>
      <c r="AT471" s="211" t="s">
        <v>10390</v>
      </c>
      <c r="AU471" s="211" t="s">
        <v>10400</v>
      </c>
      <c r="AV471" s="211" t="s">
        <v>10390</v>
      </c>
      <c r="AW471" s="211" t="s">
        <v>4788</v>
      </c>
      <c r="AX471" s="211" t="s">
        <v>4788</v>
      </c>
      <c r="AY471" s="211" t="s">
        <v>4788</v>
      </c>
      <c r="AZ471" s="211" t="s">
        <v>10390</v>
      </c>
      <c r="BA471" s="211" t="s">
        <v>10387</v>
      </c>
      <c r="BB471" s="211" t="s">
        <v>10387</v>
      </c>
      <c r="BC471" s="211" t="s">
        <v>10412</v>
      </c>
      <c r="BD471" s="211" t="s">
        <v>4788</v>
      </c>
      <c r="BE471" s="211" t="s">
        <v>10387</v>
      </c>
      <c r="BF471" s="211" t="s">
        <v>282</v>
      </c>
      <c r="BG471" s="211" t="s">
        <v>22</v>
      </c>
      <c r="BH471" s="211" t="s">
        <v>282</v>
      </c>
      <c r="BI471" s="211" t="s">
        <v>10390</v>
      </c>
      <c r="BJ471" s="211" t="s">
        <v>273</v>
      </c>
      <c r="BK471" s="211" t="s">
        <v>22</v>
      </c>
      <c r="BL471" s="211" t="s">
        <v>11477</v>
      </c>
      <c r="BM471" s="211" t="s">
        <v>10391</v>
      </c>
      <c r="BN471" s="211" t="s">
        <v>7634</v>
      </c>
    </row>
    <row r="472" spans="1:93" s="211" customFormat="1" ht="15" customHeight="1" x14ac:dyDescent="0.25">
      <c r="A472" s="211" t="s">
        <v>4535</v>
      </c>
      <c r="B472" s="211" t="s">
        <v>282</v>
      </c>
      <c r="C472" s="211" t="s">
        <v>15059</v>
      </c>
      <c r="D472" s="211" t="s">
        <v>4413</v>
      </c>
      <c r="E472" s="211" t="s">
        <v>10933</v>
      </c>
      <c r="F472" s="211" t="s">
        <v>5328</v>
      </c>
      <c r="G472" s="211" t="s">
        <v>216</v>
      </c>
      <c r="H472" s="211" t="s">
        <v>216</v>
      </c>
      <c r="I472" s="211" t="s">
        <v>282</v>
      </c>
      <c r="J472" s="211" t="s">
        <v>216</v>
      </c>
      <c r="K472" s="211" t="s">
        <v>282</v>
      </c>
      <c r="L472" s="211" t="s">
        <v>216</v>
      </c>
      <c r="M472" s="211" t="s">
        <v>282</v>
      </c>
      <c r="N472" s="211" t="s">
        <v>5328</v>
      </c>
      <c r="O472" s="211" t="s">
        <v>246</v>
      </c>
      <c r="P472" s="211" t="s">
        <v>263</v>
      </c>
      <c r="Q472" s="211" t="s">
        <v>282</v>
      </c>
      <c r="R472" s="211" t="s">
        <v>282</v>
      </c>
      <c r="S472" s="211" t="s">
        <v>282</v>
      </c>
      <c r="T472" s="211">
        <v>42</v>
      </c>
      <c r="U472" s="211" t="s">
        <v>183</v>
      </c>
      <c r="V472" s="211" t="s">
        <v>282</v>
      </c>
      <c r="W472" s="211" t="s">
        <v>14222</v>
      </c>
      <c r="X472" s="211" t="s">
        <v>10506</v>
      </c>
      <c r="Y472" s="211" t="s">
        <v>395</v>
      </c>
      <c r="Z472" s="211" t="s">
        <v>10498</v>
      </c>
      <c r="AA472" s="211">
        <v>6</v>
      </c>
      <c r="AB472" s="211" t="s">
        <v>299</v>
      </c>
      <c r="AC472" s="211">
        <v>23.3</v>
      </c>
      <c r="AD472" s="211" t="s">
        <v>273</v>
      </c>
      <c r="AE472" s="211" t="s">
        <v>10512</v>
      </c>
      <c r="AF472" s="211" t="s">
        <v>10364</v>
      </c>
      <c r="AG472" s="211" t="s">
        <v>273</v>
      </c>
      <c r="AH472" s="211" t="s">
        <v>273</v>
      </c>
      <c r="AI472" s="211" t="s">
        <v>273</v>
      </c>
      <c r="AJ472" s="211" t="s">
        <v>273</v>
      </c>
      <c r="AK472" s="211" t="s">
        <v>15331</v>
      </c>
      <c r="AL472" s="211">
        <v>53</v>
      </c>
      <c r="AM472" s="211" t="s">
        <v>273</v>
      </c>
      <c r="AN472" s="211" t="s">
        <v>273</v>
      </c>
      <c r="AO472" s="211" t="s">
        <v>273</v>
      </c>
      <c r="AP472" s="211" t="s">
        <v>14224</v>
      </c>
      <c r="AQ472" s="211" t="s">
        <v>10385</v>
      </c>
      <c r="AR472" s="211" t="s">
        <v>55</v>
      </c>
      <c r="AS472" s="211" t="s">
        <v>13459</v>
      </c>
      <c r="AT472" s="211" t="s">
        <v>10390</v>
      </c>
      <c r="AU472" s="211" t="s">
        <v>10400</v>
      </c>
      <c r="AV472" s="211" t="s">
        <v>10390</v>
      </c>
      <c r="AW472" s="211" t="s">
        <v>4788</v>
      </c>
      <c r="AX472" s="211" t="s">
        <v>4788</v>
      </c>
      <c r="AY472" s="211" t="s">
        <v>4788</v>
      </c>
      <c r="AZ472" s="211" t="s">
        <v>10390</v>
      </c>
      <c r="BA472" s="211" t="s">
        <v>22</v>
      </c>
      <c r="BB472" s="211" t="s">
        <v>10387</v>
      </c>
      <c r="BC472" s="211" t="s">
        <v>248</v>
      </c>
      <c r="BD472" s="211" t="s">
        <v>4788</v>
      </c>
      <c r="BE472" s="211" t="s">
        <v>10387</v>
      </c>
      <c r="BF472" s="211" t="s">
        <v>282</v>
      </c>
      <c r="BG472" s="211" t="s">
        <v>22</v>
      </c>
      <c r="BH472" s="211" t="s">
        <v>13459</v>
      </c>
      <c r="BI472" s="211" t="s">
        <v>4788</v>
      </c>
      <c r="BJ472" s="211" t="s">
        <v>12885</v>
      </c>
      <c r="BK472" s="211" t="s">
        <v>22</v>
      </c>
      <c r="BL472" s="211" t="s">
        <v>273</v>
      </c>
      <c r="BM472" s="211" t="s">
        <v>10391</v>
      </c>
      <c r="BN472" s="211" t="s">
        <v>4536</v>
      </c>
    </row>
    <row r="473" spans="1:93" s="211" customFormat="1" ht="15" customHeight="1" x14ac:dyDescent="0.25">
      <c r="A473" s="97" t="s">
        <v>265</v>
      </c>
      <c r="B473" s="97" t="s">
        <v>282</v>
      </c>
      <c r="C473" s="97" t="s">
        <v>18014</v>
      </c>
      <c r="D473" s="211" t="s">
        <v>564</v>
      </c>
      <c r="E473" s="211" t="s">
        <v>10933</v>
      </c>
      <c r="F473" s="211" t="s">
        <v>216</v>
      </c>
      <c r="G473" s="97" t="s">
        <v>216</v>
      </c>
      <c r="H473" s="97" t="s">
        <v>216</v>
      </c>
      <c r="I473" s="97" t="s">
        <v>282</v>
      </c>
      <c r="J473" s="97" t="s">
        <v>216</v>
      </c>
      <c r="K473" s="97" t="s">
        <v>282</v>
      </c>
      <c r="L473" s="97" t="s">
        <v>216</v>
      </c>
      <c r="M473" s="97" t="s">
        <v>282</v>
      </c>
      <c r="N473" s="97" t="s">
        <v>216</v>
      </c>
      <c r="O473" s="97" t="s">
        <v>261</v>
      </c>
      <c r="P473" s="97" t="s">
        <v>257</v>
      </c>
      <c r="Q473" s="97" t="s">
        <v>282</v>
      </c>
      <c r="R473" s="209" t="s">
        <v>282</v>
      </c>
      <c r="S473" s="209" t="s">
        <v>282</v>
      </c>
      <c r="T473" s="209">
        <v>240</v>
      </c>
      <c r="U473" s="209" t="s">
        <v>183</v>
      </c>
      <c r="V473" s="209" t="s">
        <v>282</v>
      </c>
      <c r="W473" s="209" t="s">
        <v>11789</v>
      </c>
      <c r="X473" s="209" t="s">
        <v>10506</v>
      </c>
      <c r="Y473" s="209" t="s">
        <v>11475</v>
      </c>
      <c r="Z473" s="209" t="s">
        <v>10498</v>
      </c>
      <c r="AA473" s="209">
        <v>6</v>
      </c>
      <c r="AB473" s="209" t="s">
        <v>299</v>
      </c>
      <c r="AC473" s="209">
        <v>22.95</v>
      </c>
      <c r="AD473" s="209">
        <v>4.2</v>
      </c>
      <c r="AE473" s="209" t="s">
        <v>10512</v>
      </c>
      <c r="AF473" s="209" t="s">
        <v>10364</v>
      </c>
      <c r="AG473" s="209" t="s">
        <v>273</v>
      </c>
      <c r="AH473" s="209" t="s">
        <v>273</v>
      </c>
      <c r="AI473" s="209" t="s">
        <v>273</v>
      </c>
      <c r="AJ473" s="209" t="s">
        <v>273</v>
      </c>
      <c r="AK473" s="209" t="s">
        <v>12293</v>
      </c>
      <c r="AL473" s="209">
        <v>56</v>
      </c>
      <c r="AM473" s="209">
        <v>100</v>
      </c>
      <c r="AN473" s="209" t="s">
        <v>273</v>
      </c>
      <c r="AO473" s="209">
        <v>62</v>
      </c>
      <c r="AP473" s="209" t="s">
        <v>12286</v>
      </c>
      <c r="AQ473" s="209" t="s">
        <v>10376</v>
      </c>
      <c r="AR473" s="209" t="s">
        <v>22</v>
      </c>
      <c r="AS473" s="209" t="s">
        <v>12290</v>
      </c>
      <c r="AT473" s="209" t="s">
        <v>4788</v>
      </c>
      <c r="AU473" s="209" t="s">
        <v>10394</v>
      </c>
      <c r="AV473" s="209" t="s">
        <v>4788</v>
      </c>
      <c r="AW473" s="209" t="s">
        <v>4788</v>
      </c>
      <c r="AX473" s="209" t="s">
        <v>4788</v>
      </c>
      <c r="AY473" s="209" t="s">
        <v>4788</v>
      </c>
      <c r="AZ473" s="209" t="s">
        <v>10390</v>
      </c>
      <c r="BA473" s="209" t="s">
        <v>10387</v>
      </c>
      <c r="BB473" s="209" t="s">
        <v>10387</v>
      </c>
      <c r="BC473" s="209" t="s">
        <v>10412</v>
      </c>
      <c r="BD473" s="209" t="s">
        <v>4788</v>
      </c>
      <c r="BE473" s="209" t="s">
        <v>10387</v>
      </c>
      <c r="BF473" s="209" t="s">
        <v>282</v>
      </c>
      <c r="BG473" s="209" t="s">
        <v>22</v>
      </c>
      <c r="BH473" s="209" t="s">
        <v>282</v>
      </c>
      <c r="BI473" s="209" t="s">
        <v>10390</v>
      </c>
      <c r="BJ473" s="209" t="s">
        <v>12294</v>
      </c>
      <c r="BK473" s="209" t="s">
        <v>10387</v>
      </c>
      <c r="BL473" s="209" t="s">
        <v>282</v>
      </c>
      <c r="BM473" s="209" t="s">
        <v>10391</v>
      </c>
      <c r="BN473" s="211" t="s">
        <v>1148</v>
      </c>
      <c r="BP473" s="209"/>
      <c r="BQ473" s="209"/>
      <c r="BR473" s="209"/>
      <c r="BS473" s="209"/>
      <c r="BT473" s="209"/>
      <c r="CF473" s="209"/>
      <c r="CG473" s="209"/>
      <c r="CH473" s="209"/>
      <c r="CI473" s="209"/>
      <c r="CJ473" s="209"/>
      <c r="CK473" s="209"/>
      <c r="CL473" s="209"/>
      <c r="CM473" s="209"/>
      <c r="CN473" s="209"/>
      <c r="CO473" s="209"/>
    </row>
    <row r="474" spans="1:93" s="160" customFormat="1" ht="15" customHeight="1" x14ac:dyDescent="0.25">
      <c r="A474" s="211" t="s">
        <v>3432</v>
      </c>
      <c r="B474" s="211" t="s">
        <v>282</v>
      </c>
      <c r="C474" s="211" t="s">
        <v>15770</v>
      </c>
      <c r="D474" s="211" t="s">
        <v>4413</v>
      </c>
      <c r="E474" s="211" t="s">
        <v>12994</v>
      </c>
      <c r="F474" s="211" t="s">
        <v>5328</v>
      </c>
      <c r="G474" s="211" t="s">
        <v>216</v>
      </c>
      <c r="H474" s="211" t="s">
        <v>216</v>
      </c>
      <c r="I474" s="211" t="s">
        <v>282</v>
      </c>
      <c r="J474" s="211" t="s">
        <v>216</v>
      </c>
      <c r="K474" s="211" t="s">
        <v>282</v>
      </c>
      <c r="L474" s="211" t="s">
        <v>216</v>
      </c>
      <c r="M474" s="211" t="s">
        <v>282</v>
      </c>
      <c r="N474" s="211" t="s">
        <v>5328</v>
      </c>
      <c r="O474" s="211" t="s">
        <v>258</v>
      </c>
      <c r="P474" s="211" t="s">
        <v>256</v>
      </c>
      <c r="Q474" s="211" t="s">
        <v>282</v>
      </c>
      <c r="R474" s="211" t="s">
        <v>282</v>
      </c>
      <c r="S474" s="211" t="s">
        <v>282</v>
      </c>
      <c r="T474" s="211">
        <v>86</v>
      </c>
      <c r="U474" s="211" t="s">
        <v>183</v>
      </c>
      <c r="V474" s="211" t="s">
        <v>282</v>
      </c>
      <c r="W474" s="211" t="s">
        <v>143</v>
      </c>
      <c r="X474" s="211" t="s">
        <v>273</v>
      </c>
      <c r="Y474" s="211" t="s">
        <v>273</v>
      </c>
      <c r="Z474" s="211" t="s">
        <v>10498</v>
      </c>
      <c r="AA474" s="211">
        <v>8</v>
      </c>
      <c r="AB474" s="211" t="s">
        <v>194</v>
      </c>
      <c r="AC474" s="211">
        <v>28.600000000000005</v>
      </c>
      <c r="AD474" s="211">
        <v>5.5</v>
      </c>
      <c r="AE474" s="211" t="s">
        <v>10512</v>
      </c>
      <c r="AF474" s="211" t="s">
        <v>10364</v>
      </c>
      <c r="AG474" s="211" t="s">
        <v>273</v>
      </c>
      <c r="AH474" s="211" t="s">
        <v>273</v>
      </c>
      <c r="AI474" s="211" t="s">
        <v>273</v>
      </c>
      <c r="AJ474" s="211" t="s">
        <v>273</v>
      </c>
      <c r="AK474" s="211" t="s">
        <v>273</v>
      </c>
      <c r="AL474" s="211">
        <v>64</v>
      </c>
      <c r="AM474" s="211" t="s">
        <v>273</v>
      </c>
      <c r="AN474" s="211" t="s">
        <v>273</v>
      </c>
      <c r="AO474" s="211" t="s">
        <v>273</v>
      </c>
      <c r="AP474" s="211" t="s">
        <v>15773</v>
      </c>
      <c r="AQ474" s="211" t="s">
        <v>10376</v>
      </c>
      <c r="AR474" s="211" t="s">
        <v>55</v>
      </c>
      <c r="AS474" s="211" t="s">
        <v>11396</v>
      </c>
      <c r="AT474" s="211" t="s">
        <v>10390</v>
      </c>
      <c r="AU474" s="211" t="s">
        <v>10400</v>
      </c>
      <c r="AV474" s="211" t="s">
        <v>10390</v>
      </c>
      <c r="AW474" s="211" t="s">
        <v>4788</v>
      </c>
      <c r="AX474" s="211" t="s">
        <v>4788</v>
      </c>
      <c r="AY474" s="211" t="s">
        <v>4788</v>
      </c>
      <c r="AZ474" s="211" t="s">
        <v>10390</v>
      </c>
      <c r="BA474" s="211" t="s">
        <v>22</v>
      </c>
      <c r="BB474" s="211" t="s">
        <v>10387</v>
      </c>
      <c r="BC474" s="211" t="s">
        <v>10412</v>
      </c>
      <c r="BD474" s="211" t="s">
        <v>4788</v>
      </c>
      <c r="BE474" s="211" t="s">
        <v>10387</v>
      </c>
      <c r="BF474" s="211" t="s">
        <v>282</v>
      </c>
      <c r="BG474" s="211" t="s">
        <v>22</v>
      </c>
      <c r="BH474" s="211" t="s">
        <v>282</v>
      </c>
      <c r="BI474" s="211" t="s">
        <v>10390</v>
      </c>
      <c r="BJ474" s="211" t="s">
        <v>14140</v>
      </c>
      <c r="BK474" s="211" t="s">
        <v>10387</v>
      </c>
      <c r="BL474" s="211" t="s">
        <v>282</v>
      </c>
      <c r="BM474" s="211" t="s">
        <v>10391</v>
      </c>
      <c r="BN474" s="211" t="s">
        <v>3433</v>
      </c>
      <c r="BO474" s="211"/>
      <c r="BP474" s="211"/>
      <c r="BQ474" s="211"/>
      <c r="BR474" s="211"/>
      <c r="BS474" s="211"/>
      <c r="BT474" s="211"/>
      <c r="BU474" s="211"/>
      <c r="BV474" s="211"/>
      <c r="BW474" s="211"/>
      <c r="BX474" s="211"/>
      <c r="BY474" s="211"/>
      <c r="BZ474" s="211"/>
      <c r="CA474" s="211"/>
      <c r="CB474" s="211"/>
      <c r="CC474" s="211"/>
      <c r="CD474" s="211"/>
      <c r="CE474" s="211"/>
      <c r="CF474" s="211"/>
      <c r="CG474" s="211"/>
      <c r="CH474" s="211"/>
      <c r="CI474" s="211"/>
      <c r="CJ474" s="211"/>
      <c r="CK474" s="211"/>
      <c r="CL474" s="211"/>
      <c r="CM474" s="211"/>
      <c r="CN474" s="211"/>
      <c r="CO474" s="211"/>
    </row>
    <row r="475" spans="1:93" s="211" customFormat="1" ht="15" customHeight="1" x14ac:dyDescent="0.25">
      <c r="A475" s="211" t="s">
        <v>14562</v>
      </c>
      <c r="B475" s="211" t="s">
        <v>282</v>
      </c>
      <c r="C475" s="211" t="s">
        <v>12947</v>
      </c>
      <c r="D475" s="211" t="s">
        <v>14448</v>
      </c>
      <c r="E475" s="211" t="s">
        <v>10933</v>
      </c>
      <c r="F475" s="211" t="s">
        <v>5328</v>
      </c>
      <c r="G475" s="211" t="s">
        <v>216</v>
      </c>
      <c r="H475" s="211" t="s">
        <v>216</v>
      </c>
      <c r="I475" s="211" t="s">
        <v>282</v>
      </c>
      <c r="J475" s="211" t="s">
        <v>216</v>
      </c>
      <c r="K475" s="211" t="s">
        <v>282</v>
      </c>
      <c r="L475" s="211" t="s">
        <v>216</v>
      </c>
      <c r="M475" s="211" t="s">
        <v>282</v>
      </c>
      <c r="N475" s="211" t="s">
        <v>5328</v>
      </c>
      <c r="O475" s="211" t="s">
        <v>258</v>
      </c>
      <c r="P475" s="149" t="s">
        <v>15334</v>
      </c>
      <c r="Q475" s="211" t="s">
        <v>282</v>
      </c>
      <c r="R475" s="211" t="s">
        <v>282</v>
      </c>
      <c r="S475" s="211" t="s">
        <v>282</v>
      </c>
      <c r="T475" s="211">
        <v>50</v>
      </c>
      <c r="U475" s="211" t="s">
        <v>183</v>
      </c>
      <c r="V475" s="211" t="s">
        <v>15337</v>
      </c>
      <c r="W475" s="211" t="s">
        <v>11372</v>
      </c>
      <c r="X475" s="211" t="s">
        <v>10506</v>
      </c>
      <c r="Y475" s="211" t="s">
        <v>893</v>
      </c>
      <c r="Z475" s="211" t="s">
        <v>10498</v>
      </c>
      <c r="AA475" s="211">
        <v>8</v>
      </c>
      <c r="AB475" s="211" t="s">
        <v>299</v>
      </c>
      <c r="AC475" s="211">
        <v>29.58</v>
      </c>
      <c r="AD475" s="211">
        <v>6.5</v>
      </c>
      <c r="AE475" s="211" t="s">
        <v>10512</v>
      </c>
      <c r="AF475" s="211" t="s">
        <v>10364</v>
      </c>
      <c r="AG475" s="211" t="s">
        <v>273</v>
      </c>
      <c r="AH475" s="211" t="s">
        <v>273</v>
      </c>
      <c r="AI475" s="211" t="s">
        <v>273</v>
      </c>
      <c r="AJ475" s="211" t="s">
        <v>273</v>
      </c>
      <c r="AK475" s="211" t="s">
        <v>15340</v>
      </c>
      <c r="AL475" s="211">
        <v>54</v>
      </c>
      <c r="AM475" s="211" t="s">
        <v>273</v>
      </c>
      <c r="AN475" s="211" t="s">
        <v>273</v>
      </c>
      <c r="AO475" s="211">
        <v>78</v>
      </c>
      <c r="AP475" s="211" t="s">
        <v>15336</v>
      </c>
      <c r="AQ475" s="211" t="s">
        <v>10382</v>
      </c>
      <c r="AR475" s="211" t="s">
        <v>22</v>
      </c>
      <c r="AS475" s="211" t="s">
        <v>14807</v>
      </c>
      <c r="AT475" s="211" t="s">
        <v>4788</v>
      </c>
      <c r="AU475" s="211" t="s">
        <v>10400</v>
      </c>
      <c r="AV475" s="211" t="s">
        <v>10390</v>
      </c>
      <c r="AW475" s="211" t="s">
        <v>10391</v>
      </c>
      <c r="AX475" s="211" t="s">
        <v>10391</v>
      </c>
      <c r="AY475" s="211" t="s">
        <v>10391</v>
      </c>
      <c r="AZ475" s="211" t="s">
        <v>10390</v>
      </c>
      <c r="BA475" s="211" t="s">
        <v>10387</v>
      </c>
      <c r="BB475" s="211" t="s">
        <v>10387</v>
      </c>
      <c r="BC475" s="211" t="s">
        <v>248</v>
      </c>
      <c r="BD475" s="211" t="s">
        <v>4788</v>
      </c>
      <c r="BE475" s="211" t="s">
        <v>22</v>
      </c>
      <c r="BF475" s="211" t="s">
        <v>15335</v>
      </c>
      <c r="BG475" s="211" t="s">
        <v>22</v>
      </c>
      <c r="BH475" s="211" t="s">
        <v>282</v>
      </c>
      <c r="BI475" s="211" t="s">
        <v>4788</v>
      </c>
      <c r="BJ475" s="211" t="s">
        <v>15341</v>
      </c>
      <c r="BK475" s="211" t="s">
        <v>10387</v>
      </c>
      <c r="BL475" s="211" t="s">
        <v>282</v>
      </c>
      <c r="BM475" s="211" t="s">
        <v>4788</v>
      </c>
      <c r="BN475" s="211" t="s">
        <v>14563</v>
      </c>
    </row>
    <row r="476" spans="1:93" s="145" customFormat="1" ht="15" hidden="1" customHeight="1" x14ac:dyDescent="0.25">
      <c r="A476" s="88" t="s">
        <v>4684</v>
      </c>
      <c r="B476" s="88" t="s">
        <v>5419</v>
      </c>
      <c r="C476" s="88" t="s">
        <v>12302</v>
      </c>
      <c r="D476" s="211" t="s">
        <v>443</v>
      </c>
      <c r="E476" s="211" t="s">
        <v>10933</v>
      </c>
      <c r="F476" s="211" t="s">
        <v>216</v>
      </c>
      <c r="G476" s="88" t="s">
        <v>5328</v>
      </c>
      <c r="H476" s="88" t="s">
        <v>5328</v>
      </c>
      <c r="I476" s="88">
        <v>1</v>
      </c>
      <c r="J476" s="88" t="s">
        <v>216</v>
      </c>
      <c r="K476" s="88" t="s">
        <v>282</v>
      </c>
      <c r="L476" s="88" t="s">
        <v>216</v>
      </c>
      <c r="M476" s="88" t="s">
        <v>282</v>
      </c>
      <c r="N476" s="88" t="s">
        <v>5328</v>
      </c>
      <c r="O476" s="211" t="s">
        <v>763</v>
      </c>
      <c r="P476" s="88" t="s">
        <v>306</v>
      </c>
      <c r="Q476" s="88" t="s">
        <v>282</v>
      </c>
      <c r="R476" s="211" t="s">
        <v>282</v>
      </c>
      <c r="S476" s="211" t="s">
        <v>282</v>
      </c>
      <c r="T476" s="211">
        <v>89</v>
      </c>
      <c r="U476" s="211" t="s">
        <v>183</v>
      </c>
      <c r="V476" s="211" t="s">
        <v>282</v>
      </c>
      <c r="W476" s="211" t="s">
        <v>143</v>
      </c>
      <c r="X476" s="211" t="s">
        <v>273</v>
      </c>
      <c r="Y476" s="211" t="s">
        <v>395</v>
      </c>
      <c r="Z476" s="211" t="s">
        <v>10498</v>
      </c>
      <c r="AA476" s="52" t="s">
        <v>12299</v>
      </c>
      <c r="AB476" s="211" t="s">
        <v>193</v>
      </c>
      <c r="AC476" s="211">
        <v>16.88</v>
      </c>
      <c r="AD476" s="211">
        <v>5.13</v>
      </c>
      <c r="AE476" s="211" t="s">
        <v>10499</v>
      </c>
      <c r="AF476" s="211" t="s">
        <v>10365</v>
      </c>
      <c r="AG476" s="211" t="s">
        <v>273</v>
      </c>
      <c r="AH476" s="211" t="s">
        <v>273</v>
      </c>
      <c r="AI476" s="211" t="s">
        <v>273</v>
      </c>
      <c r="AJ476" s="211" t="s">
        <v>273</v>
      </c>
      <c r="AK476" s="211" t="s">
        <v>12296</v>
      </c>
      <c r="AL476" s="211">
        <v>78</v>
      </c>
      <c r="AM476" s="211" t="s">
        <v>273</v>
      </c>
      <c r="AN476" s="211" t="s">
        <v>273</v>
      </c>
      <c r="AO476" s="211" t="s">
        <v>273</v>
      </c>
      <c r="AP476" s="211" t="s">
        <v>12301</v>
      </c>
      <c r="AQ476" s="211" t="s">
        <v>10385</v>
      </c>
      <c r="AR476" s="211" t="s">
        <v>55</v>
      </c>
      <c r="AS476" s="211" t="s">
        <v>11396</v>
      </c>
      <c r="AT476" s="211" t="s">
        <v>10390</v>
      </c>
      <c r="AU476" s="211" t="s">
        <v>10400</v>
      </c>
      <c r="AV476" s="211" t="s">
        <v>10390</v>
      </c>
      <c r="AW476" s="211" t="s">
        <v>10391</v>
      </c>
      <c r="AX476" s="211" t="s">
        <v>10391</v>
      </c>
      <c r="AY476" s="211" t="s">
        <v>10391</v>
      </c>
      <c r="AZ476" s="211" t="s">
        <v>10390</v>
      </c>
      <c r="BA476" s="211" t="s">
        <v>10387</v>
      </c>
      <c r="BB476" s="211" t="s">
        <v>22</v>
      </c>
      <c r="BC476" s="211" t="s">
        <v>10411</v>
      </c>
      <c r="BD476" s="211" t="s">
        <v>10391</v>
      </c>
      <c r="BE476" s="211" t="s">
        <v>10387</v>
      </c>
      <c r="BF476" s="211" t="s">
        <v>282</v>
      </c>
      <c r="BG476" s="211" t="s">
        <v>22</v>
      </c>
      <c r="BH476" s="211" t="s">
        <v>282</v>
      </c>
      <c r="BI476" s="211" t="s">
        <v>10390</v>
      </c>
      <c r="BJ476" s="211" t="s">
        <v>12304</v>
      </c>
      <c r="BK476" s="211" t="s">
        <v>10387</v>
      </c>
      <c r="BL476" s="211" t="s">
        <v>282</v>
      </c>
      <c r="BM476" s="211" t="s">
        <v>4788</v>
      </c>
      <c r="BN476" s="211" t="s">
        <v>4685</v>
      </c>
      <c r="BO476" s="211"/>
      <c r="BP476" s="211"/>
      <c r="BQ476" s="211"/>
      <c r="BR476" s="211"/>
      <c r="BS476" s="211"/>
      <c r="BT476" s="211"/>
      <c r="BU476" s="211"/>
      <c r="BV476" s="211"/>
      <c r="BW476" s="211"/>
      <c r="BX476" s="211"/>
      <c r="BY476" s="211"/>
      <c r="BZ476" s="211"/>
      <c r="CA476" s="211"/>
      <c r="CB476" s="211"/>
      <c r="CC476" s="211"/>
      <c r="CD476" s="211"/>
      <c r="CE476" s="211"/>
      <c r="CF476" s="211"/>
      <c r="CG476" s="211"/>
      <c r="CH476" s="211"/>
      <c r="CI476" s="211"/>
      <c r="CJ476" s="211"/>
      <c r="CK476" s="211"/>
      <c r="CL476" s="211"/>
      <c r="CM476" s="211"/>
      <c r="CN476" s="211"/>
      <c r="CO476" s="211"/>
    </row>
    <row r="477" spans="1:93" s="211" customFormat="1" ht="15" hidden="1" customHeight="1" x14ac:dyDescent="0.25">
      <c r="A477" s="88" t="s">
        <v>16966</v>
      </c>
      <c r="B477" s="88" t="s">
        <v>282</v>
      </c>
      <c r="C477" s="88" t="s">
        <v>17438</v>
      </c>
      <c r="D477" s="211" t="s">
        <v>16646</v>
      </c>
      <c r="E477" s="211" t="s">
        <v>10933</v>
      </c>
      <c r="F477" s="211" t="s">
        <v>5328</v>
      </c>
      <c r="G477" s="88" t="s">
        <v>216</v>
      </c>
      <c r="H477" s="88" t="s">
        <v>216</v>
      </c>
      <c r="I477" s="88" t="s">
        <v>282</v>
      </c>
      <c r="J477" s="88" t="s">
        <v>216</v>
      </c>
      <c r="K477" s="88" t="s">
        <v>282</v>
      </c>
      <c r="L477" s="88" t="s">
        <v>216</v>
      </c>
      <c r="M477" s="88" t="s">
        <v>282</v>
      </c>
      <c r="N477" s="88" t="s">
        <v>5328</v>
      </c>
      <c r="O477" s="149" t="s">
        <v>14274</v>
      </c>
      <c r="P477" s="292" t="s">
        <v>682</v>
      </c>
      <c r="Q477" s="88" t="s">
        <v>282</v>
      </c>
      <c r="R477" s="211" t="s">
        <v>282</v>
      </c>
      <c r="S477" s="211" t="s">
        <v>282</v>
      </c>
      <c r="T477" s="211">
        <v>39</v>
      </c>
      <c r="U477" s="211" t="s">
        <v>183</v>
      </c>
      <c r="V477" s="211" t="s">
        <v>282</v>
      </c>
      <c r="W477" s="211" t="s">
        <v>143</v>
      </c>
      <c r="X477" s="211" t="s">
        <v>273</v>
      </c>
      <c r="Y477" s="211" t="s">
        <v>273</v>
      </c>
      <c r="Z477" s="211" t="s">
        <v>10498</v>
      </c>
      <c r="AA477" s="310">
        <v>8</v>
      </c>
      <c r="AB477" s="211" t="s">
        <v>435</v>
      </c>
      <c r="AC477" s="211">
        <v>14.21</v>
      </c>
      <c r="AD477" s="211">
        <v>10.7</v>
      </c>
      <c r="AE477" s="211" t="s">
        <v>10499</v>
      </c>
      <c r="AF477" s="211" t="s">
        <v>10365</v>
      </c>
      <c r="AG477" s="211" t="s">
        <v>273</v>
      </c>
      <c r="AH477" s="211" t="s">
        <v>273</v>
      </c>
      <c r="AI477" s="211" t="s">
        <v>273</v>
      </c>
      <c r="AJ477" s="211" t="s">
        <v>11627</v>
      </c>
      <c r="AK477" s="211" t="s">
        <v>17441</v>
      </c>
      <c r="AL477" s="211">
        <v>32</v>
      </c>
      <c r="AM477" s="211" t="s">
        <v>273</v>
      </c>
      <c r="AN477" s="211" t="s">
        <v>273</v>
      </c>
      <c r="AO477" s="211" t="s">
        <v>273</v>
      </c>
      <c r="AP477" s="211" t="s">
        <v>17444</v>
      </c>
      <c r="AQ477" s="211" t="s">
        <v>10385</v>
      </c>
      <c r="AR477" s="211" t="s">
        <v>22</v>
      </c>
      <c r="AS477" s="211" t="s">
        <v>11423</v>
      </c>
      <c r="AT477" s="211" t="s">
        <v>10390</v>
      </c>
      <c r="AU477" s="211" t="s">
        <v>10400</v>
      </c>
      <c r="AV477" s="211" t="s">
        <v>10390</v>
      </c>
      <c r="AW477" s="211" t="s">
        <v>10391</v>
      </c>
      <c r="AX477" s="211" t="s">
        <v>10391</v>
      </c>
      <c r="AY477" s="211" t="s">
        <v>10391</v>
      </c>
      <c r="AZ477" s="211" t="s">
        <v>10390</v>
      </c>
      <c r="BA477" s="211" t="s">
        <v>10408</v>
      </c>
      <c r="BB477" s="211" t="s">
        <v>10408</v>
      </c>
      <c r="BC477" s="211" t="s">
        <v>10411</v>
      </c>
      <c r="BD477" s="211" t="s">
        <v>10390</v>
      </c>
      <c r="BE477" s="211" t="s">
        <v>10387</v>
      </c>
      <c r="BF477" s="211" t="s">
        <v>282</v>
      </c>
      <c r="BG477" s="211" t="s">
        <v>10387</v>
      </c>
      <c r="BH477" s="211" t="s">
        <v>13214</v>
      </c>
      <c r="BI477" s="211" t="s">
        <v>10391</v>
      </c>
      <c r="BJ477" s="211" t="s">
        <v>17437</v>
      </c>
      <c r="BK477" s="211" t="s">
        <v>10387</v>
      </c>
      <c r="BL477" s="211" t="s">
        <v>282</v>
      </c>
      <c r="BM477" s="211" t="s">
        <v>4788</v>
      </c>
      <c r="BN477" s="211" t="s">
        <v>16967</v>
      </c>
    </row>
    <row r="478" spans="1:93" s="211" customFormat="1" ht="15" customHeight="1" x14ac:dyDescent="0.25">
      <c r="A478" s="88" t="s">
        <v>7635</v>
      </c>
      <c r="B478" s="88" t="s">
        <v>282</v>
      </c>
      <c r="C478" s="88" t="s">
        <v>7568</v>
      </c>
      <c r="D478" s="211" t="s">
        <v>8944</v>
      </c>
      <c r="E478" s="211" t="s">
        <v>10933</v>
      </c>
      <c r="F478" s="88" t="s">
        <v>5328</v>
      </c>
      <c r="G478" s="88" t="s">
        <v>216</v>
      </c>
      <c r="H478" s="88" t="s">
        <v>216</v>
      </c>
      <c r="I478" s="88" t="s">
        <v>282</v>
      </c>
      <c r="J478" s="88" t="s">
        <v>216</v>
      </c>
      <c r="K478" s="88" t="s">
        <v>282</v>
      </c>
      <c r="L478" s="88" t="s">
        <v>216</v>
      </c>
      <c r="M478" s="88" t="s">
        <v>282</v>
      </c>
      <c r="N478" s="88" t="s">
        <v>5328</v>
      </c>
      <c r="O478" s="211" t="s">
        <v>256</v>
      </c>
      <c r="P478" s="88" t="s">
        <v>790</v>
      </c>
      <c r="Q478" s="88" t="s">
        <v>282</v>
      </c>
      <c r="R478" s="211" t="s">
        <v>282</v>
      </c>
      <c r="S478" s="211" t="s">
        <v>282</v>
      </c>
      <c r="T478" s="211">
        <v>50</v>
      </c>
      <c r="U478" s="211" t="s">
        <v>183</v>
      </c>
      <c r="V478" s="211" t="s">
        <v>282</v>
      </c>
      <c r="W478" s="211" t="s">
        <v>143</v>
      </c>
      <c r="X478" s="211" t="s">
        <v>10506</v>
      </c>
      <c r="Y478" s="211" t="s">
        <v>395</v>
      </c>
      <c r="Z478" s="211" t="s">
        <v>10498</v>
      </c>
      <c r="AA478" s="211">
        <v>6</v>
      </c>
      <c r="AB478" s="211" t="s">
        <v>299</v>
      </c>
      <c r="AC478" s="211">
        <v>27.7</v>
      </c>
      <c r="AD478" s="211" t="s">
        <v>273</v>
      </c>
      <c r="AE478" s="211" t="s">
        <v>10512</v>
      </c>
      <c r="AF478" s="211" t="s">
        <v>10364</v>
      </c>
      <c r="AG478" s="211" t="s">
        <v>273</v>
      </c>
      <c r="AH478" s="211" t="s">
        <v>273</v>
      </c>
      <c r="AI478" s="211" t="s">
        <v>273</v>
      </c>
      <c r="AJ478" s="211" t="s">
        <v>273</v>
      </c>
      <c r="AK478" s="211" t="s">
        <v>15342</v>
      </c>
      <c r="AL478" s="211">
        <v>35</v>
      </c>
      <c r="AM478" s="211" t="s">
        <v>273</v>
      </c>
      <c r="AN478" s="211" t="s">
        <v>273</v>
      </c>
      <c r="AO478" s="211" t="s">
        <v>273</v>
      </c>
      <c r="AP478" s="211" t="s">
        <v>13634</v>
      </c>
      <c r="AQ478" s="211" t="s">
        <v>10385</v>
      </c>
      <c r="AR478" s="211" t="s">
        <v>55</v>
      </c>
      <c r="AS478" s="211" t="s">
        <v>13459</v>
      </c>
      <c r="AT478" s="211" t="s">
        <v>10390</v>
      </c>
      <c r="AU478" s="211" t="s">
        <v>10400</v>
      </c>
      <c r="AV478" s="211" t="s">
        <v>10390</v>
      </c>
      <c r="AW478" s="211" t="s">
        <v>4788</v>
      </c>
      <c r="AX478" s="211" t="s">
        <v>4788</v>
      </c>
      <c r="AY478" s="211" t="s">
        <v>4788</v>
      </c>
      <c r="AZ478" s="211" t="s">
        <v>10390</v>
      </c>
      <c r="BA478" s="211" t="s">
        <v>22</v>
      </c>
      <c r="BB478" s="211" t="s">
        <v>10387</v>
      </c>
      <c r="BC478" s="211" t="s">
        <v>10412</v>
      </c>
      <c r="BD478" s="211" t="s">
        <v>4788</v>
      </c>
      <c r="BE478" s="211" t="s">
        <v>10387</v>
      </c>
      <c r="BF478" s="211" t="s">
        <v>282</v>
      </c>
      <c r="BG478" s="211" t="s">
        <v>22</v>
      </c>
      <c r="BH478" s="211" t="s">
        <v>13459</v>
      </c>
      <c r="BI478" s="211" t="s">
        <v>4788</v>
      </c>
      <c r="BJ478" s="211" t="s">
        <v>14140</v>
      </c>
      <c r="BK478" s="211" t="s">
        <v>22</v>
      </c>
      <c r="BL478" s="211" t="s">
        <v>273</v>
      </c>
      <c r="BM478" s="211" t="s">
        <v>10391</v>
      </c>
      <c r="BN478" s="481" t="s">
        <v>7636</v>
      </c>
    </row>
    <row r="479" spans="1:93" s="211" customFormat="1" ht="15" customHeight="1" x14ac:dyDescent="0.25">
      <c r="A479" s="88" t="s">
        <v>7637</v>
      </c>
      <c r="B479" s="88" t="s">
        <v>282</v>
      </c>
      <c r="C479" s="88" t="s">
        <v>7568</v>
      </c>
      <c r="D479" s="211" t="s">
        <v>8944</v>
      </c>
      <c r="E479" s="211" t="s">
        <v>10933</v>
      </c>
      <c r="F479" s="88" t="s">
        <v>5328</v>
      </c>
      <c r="G479" s="88" t="s">
        <v>216</v>
      </c>
      <c r="H479" s="88" t="s">
        <v>216</v>
      </c>
      <c r="I479" s="88" t="s">
        <v>282</v>
      </c>
      <c r="J479" s="88" t="s">
        <v>216</v>
      </c>
      <c r="K479" s="88" t="s">
        <v>282</v>
      </c>
      <c r="L479" s="88" t="s">
        <v>216</v>
      </c>
      <c r="M479" s="88" t="s">
        <v>282</v>
      </c>
      <c r="N479" s="88" t="s">
        <v>5328</v>
      </c>
      <c r="O479" s="211" t="s">
        <v>256</v>
      </c>
      <c r="P479" s="88" t="s">
        <v>790</v>
      </c>
      <c r="Q479" s="88" t="s">
        <v>282</v>
      </c>
      <c r="R479" s="211" t="s">
        <v>282</v>
      </c>
      <c r="S479" s="211" t="s">
        <v>282</v>
      </c>
      <c r="T479" s="211">
        <v>29</v>
      </c>
      <c r="U479" s="211" t="s">
        <v>183</v>
      </c>
      <c r="V479" s="211" t="s">
        <v>282</v>
      </c>
      <c r="W479" s="211" t="s">
        <v>283</v>
      </c>
      <c r="X479" s="211" t="s">
        <v>273</v>
      </c>
      <c r="Y479" s="211" t="s">
        <v>273</v>
      </c>
      <c r="Z479" s="211" t="s">
        <v>10498</v>
      </c>
      <c r="AA479" s="211">
        <v>6</v>
      </c>
      <c r="AB479" s="211" t="s">
        <v>299</v>
      </c>
      <c r="AC479" s="211">
        <v>22.63</v>
      </c>
      <c r="AD479" s="211" t="s">
        <v>273</v>
      </c>
      <c r="AE479" s="211" t="s">
        <v>10512</v>
      </c>
      <c r="AF479" s="211" t="s">
        <v>55</v>
      </c>
      <c r="AG479" s="211" t="s">
        <v>273</v>
      </c>
      <c r="AH479" s="211" t="s">
        <v>273</v>
      </c>
      <c r="AI479" s="211" t="s">
        <v>273</v>
      </c>
      <c r="AJ479" s="211" t="s">
        <v>273</v>
      </c>
      <c r="AK479" s="211" t="s">
        <v>15344</v>
      </c>
      <c r="AL479" s="211">
        <v>69</v>
      </c>
      <c r="AM479" s="211" t="s">
        <v>273</v>
      </c>
      <c r="AN479" s="211" t="s">
        <v>273</v>
      </c>
      <c r="AO479" s="211" t="s">
        <v>273</v>
      </c>
      <c r="AP479" s="211" t="s">
        <v>14263</v>
      </c>
      <c r="AQ479" s="211" t="s">
        <v>10385</v>
      </c>
      <c r="AR479" s="211" t="s">
        <v>55</v>
      </c>
      <c r="AS479" s="211" t="s">
        <v>13459</v>
      </c>
      <c r="AT479" s="211" t="s">
        <v>10390</v>
      </c>
      <c r="AU479" s="211" t="s">
        <v>10400</v>
      </c>
      <c r="AV479" s="211" t="s">
        <v>10390</v>
      </c>
      <c r="AW479" s="211" t="s">
        <v>4788</v>
      </c>
      <c r="AX479" s="211" t="s">
        <v>4788</v>
      </c>
      <c r="AY479" s="211" t="s">
        <v>4788</v>
      </c>
      <c r="AZ479" s="211" t="s">
        <v>10390</v>
      </c>
      <c r="BA479" s="211" t="s">
        <v>22</v>
      </c>
      <c r="BB479" s="211" t="s">
        <v>10387</v>
      </c>
      <c r="BC479" s="211" t="s">
        <v>248</v>
      </c>
      <c r="BD479" s="211" t="s">
        <v>4788</v>
      </c>
      <c r="BE479" s="211" t="s">
        <v>10387</v>
      </c>
      <c r="BF479" s="211" t="s">
        <v>282</v>
      </c>
      <c r="BG479" s="211" t="s">
        <v>22</v>
      </c>
      <c r="BH479" s="211" t="s">
        <v>13459</v>
      </c>
      <c r="BI479" s="211" t="s">
        <v>4788</v>
      </c>
      <c r="BJ479" s="211" t="s">
        <v>14140</v>
      </c>
      <c r="BK479" s="211" t="s">
        <v>22</v>
      </c>
      <c r="BL479" s="211" t="s">
        <v>273</v>
      </c>
      <c r="BM479" s="211" t="s">
        <v>10391</v>
      </c>
      <c r="BN479" s="481" t="s">
        <v>7638</v>
      </c>
    </row>
    <row r="480" spans="1:93" s="211" customFormat="1" ht="15" customHeight="1" x14ac:dyDescent="0.25">
      <c r="A480" s="88" t="s">
        <v>7651</v>
      </c>
      <c r="B480" s="88" t="s">
        <v>282</v>
      </c>
      <c r="C480" s="88" t="s">
        <v>7568</v>
      </c>
      <c r="D480" s="211" t="s">
        <v>8944</v>
      </c>
      <c r="E480" s="211" t="s">
        <v>10933</v>
      </c>
      <c r="F480" s="88" t="s">
        <v>5328</v>
      </c>
      <c r="G480" s="88" t="s">
        <v>216</v>
      </c>
      <c r="H480" s="88" t="s">
        <v>216</v>
      </c>
      <c r="I480" s="88" t="s">
        <v>282</v>
      </c>
      <c r="J480" s="88" t="s">
        <v>216</v>
      </c>
      <c r="K480" s="88" t="s">
        <v>282</v>
      </c>
      <c r="L480" s="88" t="s">
        <v>216</v>
      </c>
      <c r="M480" s="88" t="s">
        <v>282</v>
      </c>
      <c r="N480" s="88" t="s">
        <v>5328</v>
      </c>
      <c r="O480" s="211" t="s">
        <v>256</v>
      </c>
      <c r="P480" s="88" t="s">
        <v>263</v>
      </c>
      <c r="Q480" s="88" t="s">
        <v>282</v>
      </c>
      <c r="R480" s="211" t="s">
        <v>282</v>
      </c>
      <c r="S480" s="211" t="s">
        <v>282</v>
      </c>
      <c r="T480" s="211">
        <v>162</v>
      </c>
      <c r="U480" s="211" t="s">
        <v>183</v>
      </c>
      <c r="V480" s="211" t="s">
        <v>282</v>
      </c>
      <c r="W480" s="211" t="s">
        <v>12903</v>
      </c>
      <c r="X480" s="211" t="s">
        <v>25</v>
      </c>
      <c r="Y480" s="211" t="s">
        <v>395</v>
      </c>
      <c r="Z480" s="211" t="s">
        <v>10498</v>
      </c>
      <c r="AA480" s="211">
        <v>6</v>
      </c>
      <c r="AB480" s="211" t="s">
        <v>299</v>
      </c>
      <c r="AC480" s="211">
        <v>27.19</v>
      </c>
      <c r="AD480" s="211" t="s">
        <v>273</v>
      </c>
      <c r="AE480" s="211" t="s">
        <v>10512</v>
      </c>
      <c r="AF480" s="211" t="s">
        <v>10364</v>
      </c>
      <c r="AG480" s="211" t="s">
        <v>273</v>
      </c>
      <c r="AH480" s="211" t="s">
        <v>273</v>
      </c>
      <c r="AI480" s="211" t="s">
        <v>273</v>
      </c>
      <c r="AJ480" s="211" t="s">
        <v>273</v>
      </c>
      <c r="AK480" s="211" t="s">
        <v>15346</v>
      </c>
      <c r="AL480" s="211">
        <v>77</v>
      </c>
      <c r="AM480" s="211" t="s">
        <v>273</v>
      </c>
      <c r="AN480" s="211" t="s">
        <v>273</v>
      </c>
      <c r="AO480" s="211" t="s">
        <v>273</v>
      </c>
      <c r="AP480" s="211" t="s">
        <v>15109</v>
      </c>
      <c r="AQ480" s="211" t="s">
        <v>10385</v>
      </c>
      <c r="AR480" s="211" t="s">
        <v>55</v>
      </c>
      <c r="AS480" s="211" t="s">
        <v>13459</v>
      </c>
      <c r="AT480" s="211" t="s">
        <v>10390</v>
      </c>
      <c r="AU480" s="211" t="s">
        <v>10400</v>
      </c>
      <c r="AV480" s="211" t="s">
        <v>10390</v>
      </c>
      <c r="AW480" s="211" t="s">
        <v>4788</v>
      </c>
      <c r="AX480" s="211" t="s">
        <v>4788</v>
      </c>
      <c r="AY480" s="211" t="s">
        <v>4788</v>
      </c>
      <c r="AZ480" s="211" t="s">
        <v>10390</v>
      </c>
      <c r="BA480" s="211" t="s">
        <v>22</v>
      </c>
      <c r="BB480" s="211" t="s">
        <v>10387</v>
      </c>
      <c r="BC480" s="211" t="s">
        <v>10412</v>
      </c>
      <c r="BD480" s="211" t="s">
        <v>4788</v>
      </c>
      <c r="BE480" s="211" t="s">
        <v>10387</v>
      </c>
      <c r="BF480" s="211" t="s">
        <v>282</v>
      </c>
      <c r="BG480" s="211" t="s">
        <v>22</v>
      </c>
      <c r="BH480" s="211" t="s">
        <v>13459</v>
      </c>
      <c r="BI480" s="211" t="s">
        <v>4788</v>
      </c>
      <c r="BJ480" s="211" t="s">
        <v>14140</v>
      </c>
      <c r="BK480" s="211" t="s">
        <v>22</v>
      </c>
      <c r="BL480" s="211" t="s">
        <v>273</v>
      </c>
      <c r="BM480" s="211" t="s">
        <v>10391</v>
      </c>
      <c r="BN480" s="481" t="s">
        <v>7652</v>
      </c>
    </row>
    <row r="481" spans="1:93" s="211" customFormat="1" ht="15" customHeight="1" x14ac:dyDescent="0.25">
      <c r="A481" s="88" t="s">
        <v>7653</v>
      </c>
      <c r="B481" s="88" t="s">
        <v>282</v>
      </c>
      <c r="C481" s="88" t="s">
        <v>7568</v>
      </c>
      <c r="D481" s="211" t="s">
        <v>8944</v>
      </c>
      <c r="E481" s="211" t="s">
        <v>10933</v>
      </c>
      <c r="F481" s="88" t="s">
        <v>5328</v>
      </c>
      <c r="G481" s="88" t="s">
        <v>216</v>
      </c>
      <c r="H481" s="88" t="s">
        <v>216</v>
      </c>
      <c r="I481" s="88" t="s">
        <v>282</v>
      </c>
      <c r="J481" s="88" t="s">
        <v>216</v>
      </c>
      <c r="K481" s="88" t="s">
        <v>282</v>
      </c>
      <c r="L481" s="88" t="s">
        <v>216</v>
      </c>
      <c r="M481" s="88" t="s">
        <v>282</v>
      </c>
      <c r="N481" s="88" t="s">
        <v>5328</v>
      </c>
      <c r="O481" s="211" t="s">
        <v>256</v>
      </c>
      <c r="P481" s="88" t="s">
        <v>263</v>
      </c>
      <c r="Q481" s="88" t="s">
        <v>282</v>
      </c>
      <c r="R481" s="211" t="s">
        <v>282</v>
      </c>
      <c r="S481" s="211" t="s">
        <v>282</v>
      </c>
      <c r="T481" s="211">
        <v>59</v>
      </c>
      <c r="U481" s="211" t="s">
        <v>183</v>
      </c>
      <c r="V481" s="211" t="s">
        <v>282</v>
      </c>
      <c r="W481" s="211" t="s">
        <v>273</v>
      </c>
      <c r="X481" s="211" t="s">
        <v>25</v>
      </c>
      <c r="Y481" s="211" t="s">
        <v>395</v>
      </c>
      <c r="Z481" s="211" t="s">
        <v>10498</v>
      </c>
      <c r="AA481" s="211">
        <v>6</v>
      </c>
      <c r="AB481" s="211" t="s">
        <v>299</v>
      </c>
      <c r="AC481" s="211">
        <v>23.59</v>
      </c>
      <c r="AD481" s="211" t="s">
        <v>273</v>
      </c>
      <c r="AE481" s="211" t="s">
        <v>10512</v>
      </c>
      <c r="AF481" s="211" t="s">
        <v>10364</v>
      </c>
      <c r="AG481" s="211" t="s">
        <v>273</v>
      </c>
      <c r="AH481" s="211" t="s">
        <v>273</v>
      </c>
      <c r="AI481" s="211" t="s">
        <v>273</v>
      </c>
      <c r="AJ481" s="211" t="s">
        <v>273</v>
      </c>
      <c r="AK481" s="211" t="s">
        <v>15348</v>
      </c>
      <c r="AL481" s="211" t="s">
        <v>273</v>
      </c>
      <c r="AM481" s="211" t="s">
        <v>273</v>
      </c>
      <c r="AN481" s="211" t="s">
        <v>273</v>
      </c>
      <c r="AO481" s="211" t="s">
        <v>273</v>
      </c>
      <c r="AP481" s="211" t="s">
        <v>13634</v>
      </c>
      <c r="AQ481" s="211" t="s">
        <v>10385</v>
      </c>
      <c r="AR481" s="211" t="s">
        <v>55</v>
      </c>
      <c r="AS481" s="211" t="s">
        <v>13459</v>
      </c>
      <c r="AT481" s="211" t="s">
        <v>10390</v>
      </c>
      <c r="AU481" s="211" t="s">
        <v>10400</v>
      </c>
      <c r="AV481" s="211" t="s">
        <v>10390</v>
      </c>
      <c r="AW481" s="211" t="s">
        <v>4788</v>
      </c>
      <c r="AX481" s="211" t="s">
        <v>4788</v>
      </c>
      <c r="AY481" s="211" t="s">
        <v>4788</v>
      </c>
      <c r="AZ481" s="211" t="s">
        <v>10390</v>
      </c>
      <c r="BA481" s="211" t="s">
        <v>22</v>
      </c>
      <c r="BB481" s="211" t="s">
        <v>10387</v>
      </c>
      <c r="BC481" s="211" t="s">
        <v>248</v>
      </c>
      <c r="BD481" s="211" t="s">
        <v>4788</v>
      </c>
      <c r="BE481" s="211" t="s">
        <v>10387</v>
      </c>
      <c r="BF481" s="211" t="s">
        <v>282</v>
      </c>
      <c r="BG481" s="211" t="s">
        <v>22</v>
      </c>
      <c r="BH481" s="211" t="s">
        <v>13459</v>
      </c>
      <c r="BI481" s="211" t="s">
        <v>4788</v>
      </c>
      <c r="BJ481" s="211" t="s">
        <v>14140</v>
      </c>
      <c r="BK481" s="211" t="s">
        <v>55</v>
      </c>
      <c r="BL481" s="211" t="s">
        <v>282</v>
      </c>
      <c r="BM481" s="211" t="s">
        <v>10391</v>
      </c>
      <c r="BN481" s="481" t="s">
        <v>7654</v>
      </c>
    </row>
    <row r="482" spans="1:93" s="145" customFormat="1" ht="15" customHeight="1" x14ac:dyDescent="0.25">
      <c r="A482" s="88" t="s">
        <v>8613</v>
      </c>
      <c r="B482" s="88" t="s">
        <v>282</v>
      </c>
      <c r="C482" s="88" t="s">
        <v>282</v>
      </c>
      <c r="D482" s="211" t="s">
        <v>7848</v>
      </c>
      <c r="E482" s="211" t="s">
        <v>12994</v>
      </c>
      <c r="F482" s="88" t="s">
        <v>5328</v>
      </c>
      <c r="G482" s="88" t="s">
        <v>216</v>
      </c>
      <c r="H482" s="88" t="s">
        <v>216</v>
      </c>
      <c r="I482" s="88" t="s">
        <v>282</v>
      </c>
      <c r="J482" s="88" t="s">
        <v>216</v>
      </c>
      <c r="K482" s="88" t="s">
        <v>282</v>
      </c>
      <c r="L482" s="88" t="s">
        <v>216</v>
      </c>
      <c r="M482" s="88" t="s">
        <v>282</v>
      </c>
      <c r="N482" s="88" t="s">
        <v>5328</v>
      </c>
      <c r="O482" s="211" t="s">
        <v>258</v>
      </c>
      <c r="P482" s="88" t="s">
        <v>266</v>
      </c>
      <c r="Q482" s="88" t="s">
        <v>282</v>
      </c>
      <c r="R482" s="211" t="s">
        <v>282</v>
      </c>
      <c r="S482" s="211" t="s">
        <v>282</v>
      </c>
      <c r="T482" s="211">
        <v>70</v>
      </c>
      <c r="U482" s="211" t="s">
        <v>183</v>
      </c>
      <c r="V482" s="211" t="s">
        <v>282</v>
      </c>
      <c r="W482" s="211" t="s">
        <v>12092</v>
      </c>
      <c r="X482" s="211" t="s">
        <v>273</v>
      </c>
      <c r="Y482" s="211" t="s">
        <v>273</v>
      </c>
      <c r="Z482" s="211" t="s">
        <v>10498</v>
      </c>
      <c r="AA482" s="211">
        <v>4</v>
      </c>
      <c r="AB482" s="211" t="s">
        <v>299</v>
      </c>
      <c r="AC482" s="211">
        <v>22.41</v>
      </c>
      <c r="AD482" s="211">
        <v>4.05</v>
      </c>
      <c r="AE482" s="211" t="s">
        <v>10512</v>
      </c>
      <c r="AF482" s="211" t="s">
        <v>10364</v>
      </c>
      <c r="AG482" s="211" t="s">
        <v>273</v>
      </c>
      <c r="AH482" s="211" t="s">
        <v>273</v>
      </c>
      <c r="AI482" s="211" t="s">
        <v>273</v>
      </c>
      <c r="AJ482" s="211" t="s">
        <v>273</v>
      </c>
      <c r="AK482" s="211" t="s">
        <v>15777</v>
      </c>
      <c r="AL482" s="211">
        <v>69</v>
      </c>
      <c r="AM482" s="211" t="s">
        <v>273</v>
      </c>
      <c r="AN482" s="211" t="s">
        <v>273</v>
      </c>
      <c r="AO482" s="211" t="s">
        <v>273</v>
      </c>
      <c r="AP482" s="211" t="s">
        <v>15776</v>
      </c>
      <c r="AQ482" s="211" t="s">
        <v>10385</v>
      </c>
      <c r="AR482" s="211" t="s">
        <v>55</v>
      </c>
      <c r="AS482" s="211" t="s">
        <v>11396</v>
      </c>
      <c r="AT482" s="211" t="s">
        <v>10390</v>
      </c>
      <c r="AU482" s="211" t="s">
        <v>10400</v>
      </c>
      <c r="AV482" s="211" t="s">
        <v>10390</v>
      </c>
      <c r="AW482" s="211" t="s">
        <v>10391</v>
      </c>
      <c r="AX482" s="211" t="s">
        <v>10391</v>
      </c>
      <c r="AY482" s="211" t="s">
        <v>10391</v>
      </c>
      <c r="AZ482" s="211" t="s">
        <v>10391</v>
      </c>
      <c r="BA482" s="211" t="s">
        <v>10408</v>
      </c>
      <c r="BB482" s="211" t="s">
        <v>10408</v>
      </c>
      <c r="BC482" s="211" t="s">
        <v>248</v>
      </c>
      <c r="BD482" s="211" t="s">
        <v>10390</v>
      </c>
      <c r="BE482" s="211" t="s">
        <v>10387</v>
      </c>
      <c r="BF482" s="211" t="s">
        <v>282</v>
      </c>
      <c r="BG482" s="211" t="s">
        <v>10387</v>
      </c>
      <c r="BH482" s="211" t="s">
        <v>12846</v>
      </c>
      <c r="BI482" s="211" t="s">
        <v>10391</v>
      </c>
      <c r="BJ482" s="211" t="s">
        <v>15781</v>
      </c>
      <c r="BK482" s="211" t="s">
        <v>10387</v>
      </c>
      <c r="BL482" s="211" t="s">
        <v>282</v>
      </c>
      <c r="BM482" s="211" t="s">
        <v>4788</v>
      </c>
      <c r="BN482" s="158" t="s">
        <v>8614</v>
      </c>
      <c r="BO482" s="211"/>
      <c r="BP482" s="211"/>
      <c r="BQ482" s="211"/>
      <c r="BR482" s="211"/>
      <c r="BS482" s="211"/>
      <c r="BT482" s="211"/>
      <c r="BU482" s="211"/>
      <c r="BV482" s="211"/>
      <c r="BW482" s="211"/>
      <c r="BX482" s="211"/>
      <c r="BY482" s="211"/>
      <c r="BZ482" s="211"/>
      <c r="CA482" s="211"/>
      <c r="CB482" s="211"/>
      <c r="CC482" s="211"/>
      <c r="CD482" s="211"/>
      <c r="CE482" s="211"/>
      <c r="CF482" s="211"/>
      <c r="CG482" s="211"/>
      <c r="CH482" s="211"/>
      <c r="CI482" s="211"/>
      <c r="CJ482" s="211"/>
      <c r="CK482" s="211"/>
      <c r="CL482" s="211"/>
      <c r="CM482" s="211"/>
      <c r="CN482" s="211"/>
      <c r="CO482" s="211"/>
    </row>
    <row r="483" spans="1:93" s="211" customFormat="1" ht="15" customHeight="1" x14ac:dyDescent="0.25">
      <c r="A483" s="88" t="s">
        <v>8873</v>
      </c>
      <c r="B483" s="88" t="s">
        <v>282</v>
      </c>
      <c r="C483" s="88" t="s">
        <v>15858</v>
      </c>
      <c r="D483" s="211" t="s">
        <v>7848</v>
      </c>
      <c r="E483" s="211" t="s">
        <v>12994</v>
      </c>
      <c r="F483" s="88" t="s">
        <v>5328</v>
      </c>
      <c r="G483" s="88" t="s">
        <v>5328</v>
      </c>
      <c r="H483" s="88" t="s">
        <v>5328</v>
      </c>
      <c r="I483" s="88">
        <v>9</v>
      </c>
      <c r="J483" s="88" t="s">
        <v>216</v>
      </c>
      <c r="K483" s="88" t="s">
        <v>282</v>
      </c>
      <c r="L483" s="88" t="s">
        <v>216</v>
      </c>
      <c r="M483" s="88" t="s">
        <v>282</v>
      </c>
      <c r="N483" s="88" t="s">
        <v>5328</v>
      </c>
      <c r="O483" s="211" t="s">
        <v>10458</v>
      </c>
      <c r="P483" s="88" t="s">
        <v>306</v>
      </c>
      <c r="Q483" s="88" t="s">
        <v>282</v>
      </c>
      <c r="R483" s="211" t="s">
        <v>282</v>
      </c>
      <c r="S483" s="211" t="s">
        <v>282</v>
      </c>
      <c r="T483" s="211">
        <v>495</v>
      </c>
      <c r="U483" s="211" t="s">
        <v>183</v>
      </c>
      <c r="V483" s="211" t="s">
        <v>15851</v>
      </c>
      <c r="W483" s="211" t="s">
        <v>10651</v>
      </c>
      <c r="X483" s="211" t="s">
        <v>25</v>
      </c>
      <c r="Y483" s="211" t="s">
        <v>395</v>
      </c>
      <c r="Z483" s="211" t="s">
        <v>10498</v>
      </c>
      <c r="AA483" s="211">
        <v>12</v>
      </c>
      <c r="AB483" s="211" t="s">
        <v>567</v>
      </c>
      <c r="AC483" s="211">
        <v>17.900000000000002</v>
      </c>
      <c r="AD483" s="211">
        <v>2.7</v>
      </c>
      <c r="AE483" s="211" t="s">
        <v>10512</v>
      </c>
      <c r="AF483" s="211" t="s">
        <v>10365</v>
      </c>
      <c r="AG483" s="211" t="s">
        <v>273</v>
      </c>
      <c r="AH483" s="211" t="s">
        <v>273</v>
      </c>
      <c r="AI483" s="211" t="s">
        <v>273</v>
      </c>
      <c r="AJ483" s="211" t="s">
        <v>273</v>
      </c>
      <c r="AK483" s="211" t="s">
        <v>15859</v>
      </c>
      <c r="AL483" s="211">
        <v>77</v>
      </c>
      <c r="AM483" s="211" t="s">
        <v>273</v>
      </c>
      <c r="AN483" s="211">
        <v>41</v>
      </c>
      <c r="AO483" s="211">
        <v>69</v>
      </c>
      <c r="AP483" s="211" t="s">
        <v>15849</v>
      </c>
      <c r="AQ483" s="211" t="s">
        <v>10382</v>
      </c>
      <c r="AR483" s="211" t="s">
        <v>22</v>
      </c>
      <c r="AS483" s="211" t="s">
        <v>15861</v>
      </c>
      <c r="AT483" s="211" t="s">
        <v>4788</v>
      </c>
      <c r="AU483" s="211" t="s">
        <v>10397</v>
      </c>
      <c r="AV483" s="211" t="s">
        <v>4788</v>
      </c>
      <c r="AW483" s="211" t="s">
        <v>10391</v>
      </c>
      <c r="AX483" s="211" t="s">
        <v>10391</v>
      </c>
      <c r="AY483" s="211" t="s">
        <v>10391</v>
      </c>
      <c r="AZ483" s="211" t="s">
        <v>10390</v>
      </c>
      <c r="BA483" s="211" t="s">
        <v>10387</v>
      </c>
      <c r="BB483" s="211" t="s">
        <v>10387</v>
      </c>
      <c r="BC483" s="211" t="s">
        <v>10412</v>
      </c>
      <c r="BD483" s="211" t="s">
        <v>4788</v>
      </c>
      <c r="BE483" s="211" t="s">
        <v>22</v>
      </c>
      <c r="BF483" s="211" t="s">
        <v>15850</v>
      </c>
      <c r="BG483" s="211" t="s">
        <v>10387</v>
      </c>
      <c r="BH483" s="211" t="s">
        <v>15860</v>
      </c>
      <c r="BI483" s="211" t="s">
        <v>10391</v>
      </c>
      <c r="BJ483" s="211" t="s">
        <v>12162</v>
      </c>
      <c r="BK483" s="211" t="s">
        <v>10387</v>
      </c>
      <c r="BL483" s="211" t="s">
        <v>282</v>
      </c>
      <c r="BM483" s="211" t="s">
        <v>4788</v>
      </c>
      <c r="BN483" s="211" t="s">
        <v>8615</v>
      </c>
      <c r="BO483" s="211" t="s">
        <v>8874</v>
      </c>
    </row>
    <row r="484" spans="1:93" s="145" customFormat="1" ht="15" customHeight="1" x14ac:dyDescent="0.25">
      <c r="A484" s="88" t="s">
        <v>7655</v>
      </c>
      <c r="B484" s="88" t="s">
        <v>282</v>
      </c>
      <c r="C484" s="88" t="s">
        <v>17902</v>
      </c>
      <c r="D484" s="211" t="s">
        <v>8944</v>
      </c>
      <c r="E484" s="211" t="s">
        <v>12994</v>
      </c>
      <c r="F484" s="88" t="s">
        <v>5328</v>
      </c>
      <c r="G484" s="88" t="s">
        <v>216</v>
      </c>
      <c r="H484" s="88" t="s">
        <v>216</v>
      </c>
      <c r="I484" s="88" t="s">
        <v>282</v>
      </c>
      <c r="J484" s="88" t="s">
        <v>216</v>
      </c>
      <c r="K484" s="88" t="s">
        <v>282</v>
      </c>
      <c r="L484" s="88" t="s">
        <v>216</v>
      </c>
      <c r="M484" s="88" t="s">
        <v>282</v>
      </c>
      <c r="N484" s="88" t="s">
        <v>216</v>
      </c>
      <c r="O484" s="211" t="s">
        <v>257</v>
      </c>
      <c r="P484" s="88" t="s">
        <v>246</v>
      </c>
      <c r="Q484" s="88" t="s">
        <v>282</v>
      </c>
      <c r="R484" s="211" t="s">
        <v>282</v>
      </c>
      <c r="S484" s="211" t="s">
        <v>282</v>
      </c>
      <c r="T484" s="211">
        <v>357</v>
      </c>
      <c r="U484" s="211" t="s">
        <v>183</v>
      </c>
      <c r="V484" s="211" t="s">
        <v>282</v>
      </c>
      <c r="W484" s="211" t="s">
        <v>11721</v>
      </c>
      <c r="X484" s="211" t="s">
        <v>25</v>
      </c>
      <c r="Y484" s="211" t="s">
        <v>395</v>
      </c>
      <c r="Z484" s="211" t="s">
        <v>10498</v>
      </c>
      <c r="AA484" s="211">
        <v>8</v>
      </c>
      <c r="AB484" s="211" t="s">
        <v>194</v>
      </c>
      <c r="AC484" s="211">
        <v>29.55</v>
      </c>
      <c r="AD484" s="211" t="s">
        <v>273</v>
      </c>
      <c r="AE484" s="211" t="s">
        <v>10512</v>
      </c>
      <c r="AF484" s="211" t="s">
        <v>10364</v>
      </c>
      <c r="AG484" s="211" t="s">
        <v>273</v>
      </c>
      <c r="AH484" s="211">
        <v>44</v>
      </c>
      <c r="AI484" s="211" t="s">
        <v>273</v>
      </c>
      <c r="AJ484" s="211" t="s">
        <v>11188</v>
      </c>
      <c r="AK484" s="211" t="s">
        <v>15864</v>
      </c>
      <c r="AL484" s="211">
        <v>77</v>
      </c>
      <c r="AM484" s="211" t="s">
        <v>273</v>
      </c>
      <c r="AN484" s="211" t="s">
        <v>273</v>
      </c>
      <c r="AO484" s="211" t="s">
        <v>273</v>
      </c>
      <c r="AP484" s="211" t="s">
        <v>15862</v>
      </c>
      <c r="AQ484" s="211" t="s">
        <v>10385</v>
      </c>
      <c r="AR484" s="211" t="s">
        <v>22</v>
      </c>
      <c r="AS484" s="211" t="s">
        <v>11423</v>
      </c>
      <c r="AT484" s="211" t="s">
        <v>10390</v>
      </c>
      <c r="AU484" s="211" t="s">
        <v>10400</v>
      </c>
      <c r="AV484" s="211" t="s">
        <v>10390</v>
      </c>
      <c r="AW484" s="211" t="s">
        <v>4788</v>
      </c>
      <c r="AX484" s="211" t="s">
        <v>4788</v>
      </c>
      <c r="AY484" s="211" t="s">
        <v>4788</v>
      </c>
      <c r="AZ484" s="211" t="s">
        <v>10390</v>
      </c>
      <c r="BA484" s="211" t="s">
        <v>10387</v>
      </c>
      <c r="BB484" s="211" t="s">
        <v>10387</v>
      </c>
      <c r="BC484" s="211" t="s">
        <v>10412</v>
      </c>
      <c r="BD484" s="211" t="s">
        <v>4788</v>
      </c>
      <c r="BE484" s="211" t="s">
        <v>10387</v>
      </c>
      <c r="BF484" s="211" t="s">
        <v>282</v>
      </c>
      <c r="BG484" s="211" t="s">
        <v>10387</v>
      </c>
      <c r="BH484" s="211" t="s">
        <v>15865</v>
      </c>
      <c r="BI484" s="211" t="s">
        <v>10391</v>
      </c>
      <c r="BJ484" s="211" t="s">
        <v>10906</v>
      </c>
      <c r="BK484" s="211" t="s">
        <v>22</v>
      </c>
      <c r="BL484" s="211">
        <v>1</v>
      </c>
      <c r="BM484" s="211" t="s">
        <v>10391</v>
      </c>
      <c r="BN484" s="211" t="s">
        <v>7656</v>
      </c>
      <c r="BO484" s="211"/>
      <c r="BP484" s="211"/>
      <c r="BQ484" s="211"/>
      <c r="BR484" s="211"/>
      <c r="BS484" s="211"/>
      <c r="BT484" s="211"/>
      <c r="BU484" s="211"/>
      <c r="BV484" s="211"/>
      <c r="BW484" s="211"/>
      <c r="BX484" s="211"/>
      <c r="BY484" s="211"/>
      <c r="BZ484" s="211"/>
      <c r="CA484" s="211"/>
      <c r="CB484" s="211"/>
      <c r="CC484" s="211"/>
      <c r="CD484" s="211"/>
      <c r="CE484" s="211"/>
      <c r="CF484" s="211"/>
      <c r="CG484" s="211"/>
      <c r="CH484" s="211"/>
      <c r="CI484" s="211"/>
      <c r="CJ484" s="211"/>
      <c r="CK484" s="211"/>
      <c r="CL484" s="211"/>
      <c r="CM484" s="211"/>
      <c r="CN484" s="211"/>
      <c r="CO484" s="211"/>
    </row>
    <row r="485" spans="1:93" s="211" customFormat="1" ht="15" customHeight="1" x14ac:dyDescent="0.25">
      <c r="A485" s="211" t="s">
        <v>10066</v>
      </c>
      <c r="B485" s="211" t="s">
        <v>282</v>
      </c>
      <c r="C485" s="211" t="s">
        <v>16033</v>
      </c>
      <c r="D485" s="211" t="s">
        <v>8944</v>
      </c>
      <c r="E485" s="211" t="s">
        <v>10933</v>
      </c>
      <c r="F485" s="211" t="s">
        <v>5328</v>
      </c>
      <c r="G485" s="211" t="s">
        <v>216</v>
      </c>
      <c r="H485" s="211" t="s">
        <v>216</v>
      </c>
      <c r="I485" s="211" t="s">
        <v>282</v>
      </c>
      <c r="J485" s="211" t="s">
        <v>216</v>
      </c>
      <c r="K485" s="211" t="s">
        <v>282</v>
      </c>
      <c r="L485" s="211" t="s">
        <v>216</v>
      </c>
      <c r="M485" s="211" t="s">
        <v>282</v>
      </c>
      <c r="N485" s="211" t="s">
        <v>5328</v>
      </c>
      <c r="O485" s="149" t="s">
        <v>17960</v>
      </c>
      <c r="P485" s="211" t="s">
        <v>246</v>
      </c>
      <c r="Q485" s="211" t="s">
        <v>282</v>
      </c>
      <c r="R485" s="211" t="s">
        <v>282</v>
      </c>
      <c r="S485" s="211" t="s">
        <v>282</v>
      </c>
      <c r="T485" s="211">
        <v>120</v>
      </c>
      <c r="U485" s="211" t="s">
        <v>183</v>
      </c>
      <c r="V485" s="211" t="s">
        <v>282</v>
      </c>
      <c r="W485" s="211" t="s">
        <v>11789</v>
      </c>
      <c r="X485" s="211" t="s">
        <v>273</v>
      </c>
      <c r="Y485" s="211" t="s">
        <v>273</v>
      </c>
      <c r="Z485" s="211" t="s">
        <v>273</v>
      </c>
      <c r="AA485" s="211">
        <v>6</v>
      </c>
      <c r="AB485" s="211" t="s">
        <v>273</v>
      </c>
      <c r="AC485" s="211" t="s">
        <v>273</v>
      </c>
      <c r="AD485" s="211" t="s">
        <v>273</v>
      </c>
      <c r="AE485" s="211" t="s">
        <v>10512</v>
      </c>
      <c r="AF485" s="211" t="s">
        <v>10364</v>
      </c>
      <c r="AG485" s="211" t="s">
        <v>273</v>
      </c>
      <c r="AH485" s="211" t="s">
        <v>273</v>
      </c>
      <c r="AI485" s="211" t="s">
        <v>273</v>
      </c>
      <c r="AJ485" s="211" t="s">
        <v>273</v>
      </c>
      <c r="AK485" s="211" t="s">
        <v>273</v>
      </c>
      <c r="AL485" s="211" t="s">
        <v>273</v>
      </c>
      <c r="AM485" s="211" t="s">
        <v>273</v>
      </c>
      <c r="AN485" s="211" t="s">
        <v>273</v>
      </c>
      <c r="AO485" s="211" t="s">
        <v>273</v>
      </c>
      <c r="AP485" s="211" t="s">
        <v>16029</v>
      </c>
      <c r="AQ485" s="211" t="s">
        <v>10380</v>
      </c>
      <c r="AR485" s="211" t="s">
        <v>22</v>
      </c>
      <c r="AS485" s="211" t="s">
        <v>15065</v>
      </c>
      <c r="AT485" s="211" t="s">
        <v>4788</v>
      </c>
      <c r="AU485" s="211" t="s">
        <v>10400</v>
      </c>
      <c r="AV485" s="211" t="s">
        <v>10390</v>
      </c>
      <c r="AW485" s="211" t="s">
        <v>10391</v>
      </c>
      <c r="AX485" s="211" t="s">
        <v>10391</v>
      </c>
      <c r="AY485" s="211" t="s">
        <v>10391</v>
      </c>
      <c r="AZ485" s="211" t="s">
        <v>10391</v>
      </c>
      <c r="BA485" s="211" t="s">
        <v>10408</v>
      </c>
      <c r="BB485" s="211" t="s">
        <v>10408</v>
      </c>
      <c r="BC485" s="211" t="s">
        <v>248</v>
      </c>
      <c r="BD485" s="211" t="s">
        <v>10390</v>
      </c>
      <c r="BE485" s="211" t="s">
        <v>10387</v>
      </c>
      <c r="BF485" s="211" t="s">
        <v>282</v>
      </c>
      <c r="BG485" s="211" t="s">
        <v>10387</v>
      </c>
      <c r="BH485" s="211" t="s">
        <v>14218</v>
      </c>
      <c r="BI485" s="211" t="s">
        <v>10391</v>
      </c>
      <c r="BJ485" s="211" t="s">
        <v>273</v>
      </c>
      <c r="BK485" s="211" t="s">
        <v>10387</v>
      </c>
      <c r="BL485" s="211" t="s">
        <v>282</v>
      </c>
      <c r="BM485" s="211" t="s">
        <v>10390</v>
      </c>
      <c r="BN485" s="211" t="s">
        <v>10067</v>
      </c>
      <c r="BU485" s="209"/>
      <c r="BV485" s="209"/>
      <c r="BW485" s="209"/>
      <c r="BX485" s="209"/>
      <c r="BY485" s="209"/>
      <c r="BZ485" s="209"/>
      <c r="CA485" s="209"/>
      <c r="CB485" s="209"/>
      <c r="CC485" s="209"/>
      <c r="CD485" s="209"/>
      <c r="CE485" s="209"/>
      <c r="CF485" s="209"/>
      <c r="CG485" s="209"/>
      <c r="CH485" s="209"/>
      <c r="CI485" s="209"/>
      <c r="CJ485" s="209"/>
      <c r="CK485" s="209"/>
      <c r="CL485" s="209"/>
      <c r="CM485" s="209"/>
      <c r="CN485" s="209"/>
      <c r="CO485" s="209"/>
    </row>
    <row r="486" spans="1:93" s="145" customFormat="1" ht="15" customHeight="1" x14ac:dyDescent="0.25">
      <c r="A486" s="211" t="s">
        <v>3462</v>
      </c>
      <c r="B486" s="211" t="s">
        <v>3463</v>
      </c>
      <c r="C486" s="211" t="s">
        <v>18015</v>
      </c>
      <c r="D486" s="211" t="s">
        <v>841</v>
      </c>
      <c r="E486" s="211" t="s">
        <v>12994</v>
      </c>
      <c r="F486" s="211" t="s">
        <v>5328</v>
      </c>
      <c r="G486" s="211" t="s">
        <v>216</v>
      </c>
      <c r="H486" s="211" t="s">
        <v>216</v>
      </c>
      <c r="I486" s="211" t="s">
        <v>282</v>
      </c>
      <c r="J486" s="211" t="s">
        <v>216</v>
      </c>
      <c r="K486" s="211" t="s">
        <v>282</v>
      </c>
      <c r="L486" s="211" t="s">
        <v>216</v>
      </c>
      <c r="M486" s="211" t="s">
        <v>282</v>
      </c>
      <c r="N486" s="211" t="s">
        <v>5328</v>
      </c>
      <c r="O486" s="211" t="s">
        <v>272</v>
      </c>
      <c r="P486" s="211" t="s">
        <v>272</v>
      </c>
      <c r="Q486" s="211" t="s">
        <v>256</v>
      </c>
      <c r="R486" s="211" t="s">
        <v>790</v>
      </c>
      <c r="S486" s="211" t="s">
        <v>282</v>
      </c>
      <c r="T486" s="211">
        <v>392</v>
      </c>
      <c r="U486" s="211" t="s">
        <v>183</v>
      </c>
      <c r="V486" s="211" t="s">
        <v>282</v>
      </c>
      <c r="W486" s="211" t="s">
        <v>15867</v>
      </c>
      <c r="X486" s="211" t="s">
        <v>10506</v>
      </c>
      <c r="Y486" s="211" t="s">
        <v>395</v>
      </c>
      <c r="Z486" s="211" t="s">
        <v>10498</v>
      </c>
      <c r="AA486" s="211">
        <v>8</v>
      </c>
      <c r="AB486" s="211" t="s">
        <v>299</v>
      </c>
      <c r="AC486" s="211">
        <v>21.08</v>
      </c>
      <c r="AD486" s="211">
        <v>3.68</v>
      </c>
      <c r="AE486" s="211" t="s">
        <v>10512</v>
      </c>
      <c r="AF486" s="211" t="s">
        <v>10364</v>
      </c>
      <c r="AG486" s="211" t="s">
        <v>273</v>
      </c>
      <c r="AH486" s="211" t="s">
        <v>273</v>
      </c>
      <c r="AI486" s="211" t="s">
        <v>273</v>
      </c>
      <c r="AJ486" s="211" t="s">
        <v>273</v>
      </c>
      <c r="AK486" s="211" t="s">
        <v>15871</v>
      </c>
      <c r="AL486" s="211">
        <v>70</v>
      </c>
      <c r="AM486" s="211">
        <v>0</v>
      </c>
      <c r="AN486" s="211" t="s">
        <v>273</v>
      </c>
      <c r="AO486" s="211" t="s">
        <v>273</v>
      </c>
      <c r="AP486" s="211" t="s">
        <v>15868</v>
      </c>
      <c r="AQ486" s="211" t="s">
        <v>10385</v>
      </c>
      <c r="AR486" s="211" t="s">
        <v>22</v>
      </c>
      <c r="AS486" s="211" t="s">
        <v>11423</v>
      </c>
      <c r="AT486" s="211" t="s">
        <v>10390</v>
      </c>
      <c r="AU486" s="211" t="s">
        <v>10400</v>
      </c>
      <c r="AV486" s="211" t="s">
        <v>10390</v>
      </c>
      <c r="AW486" s="211" t="s">
        <v>4788</v>
      </c>
      <c r="AX486" s="211" t="s">
        <v>4788</v>
      </c>
      <c r="AY486" s="211" t="s">
        <v>4788</v>
      </c>
      <c r="AZ486" s="211" t="s">
        <v>10390</v>
      </c>
      <c r="BA486" s="211" t="s">
        <v>10387</v>
      </c>
      <c r="BB486" s="211" t="s">
        <v>10387</v>
      </c>
      <c r="BC486" s="211" t="s">
        <v>10412</v>
      </c>
      <c r="BD486" s="211" t="s">
        <v>4788</v>
      </c>
      <c r="BE486" s="211" t="s">
        <v>10387</v>
      </c>
      <c r="BF486" s="211" t="s">
        <v>282</v>
      </c>
      <c r="BG486" s="211" t="s">
        <v>10387</v>
      </c>
      <c r="BH486" s="211" t="s">
        <v>15873</v>
      </c>
      <c r="BI486" s="211" t="s">
        <v>10391</v>
      </c>
      <c r="BJ486" s="211" t="s">
        <v>11866</v>
      </c>
      <c r="BK486" s="211" t="s">
        <v>22</v>
      </c>
      <c r="BL486" s="211" t="s">
        <v>12261</v>
      </c>
      <c r="BM486" s="211" t="s">
        <v>10391</v>
      </c>
      <c r="BN486" s="211" t="s">
        <v>3464</v>
      </c>
      <c r="BO486" s="211"/>
      <c r="BP486" s="211"/>
      <c r="BQ486" s="211"/>
      <c r="BR486" s="211"/>
      <c r="BS486" s="211"/>
      <c r="BT486" s="211"/>
      <c r="BU486" s="211"/>
      <c r="BV486" s="211"/>
      <c r="BW486" s="211"/>
      <c r="BX486" s="211"/>
      <c r="BY486" s="211"/>
      <c r="BZ486" s="211"/>
      <c r="CA486" s="211"/>
      <c r="CB486" s="211"/>
      <c r="CC486" s="211"/>
      <c r="CD486" s="211"/>
      <c r="CE486" s="211"/>
      <c r="CF486" s="211"/>
      <c r="CG486" s="211"/>
      <c r="CH486" s="211"/>
      <c r="CI486" s="211"/>
      <c r="CJ486" s="211"/>
      <c r="CK486" s="211"/>
      <c r="CL486" s="211"/>
      <c r="CM486" s="211"/>
      <c r="CN486" s="211"/>
      <c r="CO486" s="211"/>
    </row>
    <row r="487" spans="1:93" s="211" customFormat="1" ht="15" customHeight="1" x14ac:dyDescent="0.25">
      <c r="A487" s="211" t="s">
        <v>14529</v>
      </c>
      <c r="B487" s="211" t="s">
        <v>282</v>
      </c>
      <c r="C487" s="211" t="s">
        <v>18016</v>
      </c>
      <c r="D487" s="211" t="s">
        <v>8944</v>
      </c>
      <c r="E487" s="211" t="s">
        <v>10933</v>
      </c>
      <c r="F487" s="211" t="s">
        <v>5328</v>
      </c>
      <c r="G487" s="211" t="s">
        <v>216</v>
      </c>
      <c r="H487" s="211" t="s">
        <v>216</v>
      </c>
      <c r="I487" s="211" t="s">
        <v>282</v>
      </c>
      <c r="J487" s="211" t="s">
        <v>216</v>
      </c>
      <c r="K487" s="211" t="s">
        <v>282</v>
      </c>
      <c r="L487" s="211" t="s">
        <v>216</v>
      </c>
      <c r="M487" s="211" t="s">
        <v>282</v>
      </c>
      <c r="N487" s="211" t="s">
        <v>216</v>
      </c>
      <c r="O487" s="211" t="s">
        <v>272</v>
      </c>
      <c r="P487" s="211" t="s">
        <v>258</v>
      </c>
      <c r="Q487" s="211" t="s">
        <v>282</v>
      </c>
      <c r="R487" s="211" t="s">
        <v>282</v>
      </c>
      <c r="S487" s="211" t="s">
        <v>282</v>
      </c>
      <c r="T487" s="211">
        <v>332</v>
      </c>
      <c r="U487" s="211" t="s">
        <v>183</v>
      </c>
      <c r="V487" s="211" t="s">
        <v>282</v>
      </c>
      <c r="W487" s="211" t="s">
        <v>11721</v>
      </c>
      <c r="X487" s="211" t="s">
        <v>10506</v>
      </c>
      <c r="Y487" s="211" t="s">
        <v>395</v>
      </c>
      <c r="Z487" s="211" t="s">
        <v>10498</v>
      </c>
      <c r="AA487" s="211">
        <v>6</v>
      </c>
      <c r="AB487" s="211" t="s">
        <v>299</v>
      </c>
      <c r="AC487" s="211">
        <v>23.1</v>
      </c>
      <c r="AD487" s="211" t="s">
        <v>273</v>
      </c>
      <c r="AE487" s="211" t="s">
        <v>10512</v>
      </c>
      <c r="AF487" s="211" t="s">
        <v>10364</v>
      </c>
      <c r="AG487" s="211" t="s">
        <v>273</v>
      </c>
      <c r="AH487" s="211" t="s">
        <v>273</v>
      </c>
      <c r="AI487" s="211" t="s">
        <v>273</v>
      </c>
      <c r="AJ487" s="211" t="s">
        <v>273</v>
      </c>
      <c r="AK487" s="211" t="s">
        <v>15352</v>
      </c>
      <c r="AL487" s="211">
        <v>71</v>
      </c>
      <c r="AM487" s="211" t="s">
        <v>273</v>
      </c>
      <c r="AN487" s="211" t="s">
        <v>273</v>
      </c>
      <c r="AO487" s="211" t="s">
        <v>273</v>
      </c>
      <c r="AP487" s="211" t="s">
        <v>15353</v>
      </c>
      <c r="AQ487" s="211" t="s">
        <v>10385</v>
      </c>
      <c r="AR487" s="211" t="s">
        <v>55</v>
      </c>
      <c r="AS487" s="211" t="s">
        <v>13459</v>
      </c>
      <c r="AT487" s="211" t="s">
        <v>10390</v>
      </c>
      <c r="AU487" s="211" t="s">
        <v>10400</v>
      </c>
      <c r="AV487" s="211" t="s">
        <v>10390</v>
      </c>
      <c r="AW487" s="211" t="s">
        <v>4788</v>
      </c>
      <c r="AX487" s="211" t="s">
        <v>4788</v>
      </c>
      <c r="AY487" s="211" t="s">
        <v>4788</v>
      </c>
      <c r="AZ487" s="211" t="s">
        <v>10391</v>
      </c>
      <c r="BA487" s="211" t="s">
        <v>10387</v>
      </c>
      <c r="BB487" s="211" t="s">
        <v>10387</v>
      </c>
      <c r="BC487" s="211" t="s">
        <v>10412</v>
      </c>
      <c r="BD487" s="211" t="s">
        <v>4788</v>
      </c>
      <c r="BE487" s="211" t="s">
        <v>22</v>
      </c>
      <c r="BF487" s="211" t="s">
        <v>15350</v>
      </c>
      <c r="BG487" s="211" t="s">
        <v>22</v>
      </c>
      <c r="BH487" s="211" t="s">
        <v>282</v>
      </c>
      <c r="BI487" s="211" t="s">
        <v>4788</v>
      </c>
      <c r="BJ487" s="211" t="s">
        <v>15351</v>
      </c>
      <c r="BK487" s="211" t="s">
        <v>55</v>
      </c>
      <c r="BL487" s="211" t="s">
        <v>282</v>
      </c>
      <c r="BM487" s="211" t="s">
        <v>10391</v>
      </c>
      <c r="BN487" s="211" t="s">
        <v>7198</v>
      </c>
    </row>
    <row r="488" spans="1:93" s="211" customFormat="1" ht="15" customHeight="1" x14ac:dyDescent="0.25">
      <c r="A488" s="211" t="s">
        <v>14530</v>
      </c>
      <c r="B488" s="211" t="s">
        <v>282</v>
      </c>
      <c r="C488" s="211" t="s">
        <v>18017</v>
      </c>
      <c r="D488" s="211" t="s">
        <v>8944</v>
      </c>
      <c r="E488" s="211" t="s">
        <v>10933</v>
      </c>
      <c r="F488" s="211" t="s">
        <v>5328</v>
      </c>
      <c r="G488" s="211" t="s">
        <v>216</v>
      </c>
      <c r="H488" s="211" t="s">
        <v>216</v>
      </c>
      <c r="I488" s="211" t="s">
        <v>282</v>
      </c>
      <c r="J488" s="211" t="s">
        <v>216</v>
      </c>
      <c r="K488" s="211" t="s">
        <v>282</v>
      </c>
      <c r="L488" s="211" t="s">
        <v>216</v>
      </c>
      <c r="M488" s="211" t="s">
        <v>282</v>
      </c>
      <c r="N488" s="211" t="s">
        <v>216</v>
      </c>
      <c r="O488" s="211" t="s">
        <v>272</v>
      </c>
      <c r="P488" s="211" t="s">
        <v>258</v>
      </c>
      <c r="Q488" s="211" t="s">
        <v>258</v>
      </c>
      <c r="R488" s="211" t="s">
        <v>282</v>
      </c>
      <c r="S488" s="211" t="s">
        <v>282</v>
      </c>
      <c r="T488" s="211">
        <v>504</v>
      </c>
      <c r="U488" s="211" t="s">
        <v>183</v>
      </c>
      <c r="V488" s="211" t="s">
        <v>282</v>
      </c>
      <c r="W488" s="211" t="s">
        <v>10547</v>
      </c>
      <c r="X488" s="211" t="s">
        <v>10506</v>
      </c>
      <c r="Y488" s="211" t="s">
        <v>395</v>
      </c>
      <c r="Z488" s="211" t="s">
        <v>10498</v>
      </c>
      <c r="AA488" s="211">
        <v>6</v>
      </c>
      <c r="AB488" s="211" t="s">
        <v>299</v>
      </c>
      <c r="AC488" s="211">
        <v>22.32</v>
      </c>
      <c r="AD488" s="211" t="s">
        <v>273</v>
      </c>
      <c r="AE488" s="211" t="s">
        <v>10512</v>
      </c>
      <c r="AF488" s="211" t="s">
        <v>10364</v>
      </c>
      <c r="AG488" s="211" t="s">
        <v>273</v>
      </c>
      <c r="AH488" s="211" t="s">
        <v>273</v>
      </c>
      <c r="AI488" s="211" t="s">
        <v>273</v>
      </c>
      <c r="AJ488" s="211" t="s">
        <v>273</v>
      </c>
      <c r="AK488" s="211" t="s">
        <v>15356</v>
      </c>
      <c r="AL488" s="211">
        <v>66</v>
      </c>
      <c r="AM488" s="211" t="s">
        <v>273</v>
      </c>
      <c r="AN488" s="211" t="s">
        <v>273</v>
      </c>
      <c r="AO488" s="211" t="s">
        <v>273</v>
      </c>
      <c r="AP488" s="134" t="s">
        <v>15357</v>
      </c>
      <c r="AQ488" s="211" t="s">
        <v>10385</v>
      </c>
      <c r="AR488" s="211" t="s">
        <v>55</v>
      </c>
      <c r="AS488" s="211" t="s">
        <v>13459</v>
      </c>
      <c r="AT488" s="211" t="s">
        <v>10390</v>
      </c>
      <c r="AU488" s="211" t="s">
        <v>10400</v>
      </c>
      <c r="AV488" s="211" t="s">
        <v>10390</v>
      </c>
      <c r="AW488" s="211" t="s">
        <v>4788</v>
      </c>
      <c r="AX488" s="211" t="s">
        <v>4788</v>
      </c>
      <c r="AY488" s="211" t="s">
        <v>4788</v>
      </c>
      <c r="AZ488" s="211" t="s">
        <v>10391</v>
      </c>
      <c r="BA488" s="211" t="s">
        <v>22</v>
      </c>
      <c r="BB488" s="211" t="s">
        <v>10387</v>
      </c>
      <c r="BC488" s="211" t="s">
        <v>10412</v>
      </c>
      <c r="BD488" s="211" t="s">
        <v>4788</v>
      </c>
      <c r="BE488" s="211" t="s">
        <v>22</v>
      </c>
      <c r="BF488" s="211" t="s">
        <v>15355</v>
      </c>
      <c r="BG488" s="211" t="s">
        <v>22</v>
      </c>
      <c r="BH488" s="211" t="s">
        <v>282</v>
      </c>
      <c r="BI488" s="211" t="s">
        <v>4788</v>
      </c>
      <c r="BJ488" s="211" t="s">
        <v>15351</v>
      </c>
      <c r="BK488" s="211" t="s">
        <v>55</v>
      </c>
      <c r="BL488" s="211" t="s">
        <v>282</v>
      </c>
      <c r="BM488" s="211" t="s">
        <v>10391</v>
      </c>
      <c r="BN488" s="211" t="s">
        <v>7198</v>
      </c>
    </row>
    <row r="489" spans="1:93" s="211" customFormat="1" ht="15" customHeight="1" x14ac:dyDescent="0.25">
      <c r="A489" s="211" t="s">
        <v>14531</v>
      </c>
      <c r="B489" s="211" t="s">
        <v>282</v>
      </c>
      <c r="C489" s="211" t="s">
        <v>18018</v>
      </c>
      <c r="D489" s="211" t="s">
        <v>14448</v>
      </c>
      <c r="E489" s="211" t="s">
        <v>12994</v>
      </c>
      <c r="F489" s="211" t="s">
        <v>5328</v>
      </c>
      <c r="G489" s="211" t="s">
        <v>5328</v>
      </c>
      <c r="H489" s="211" t="s">
        <v>216</v>
      </c>
      <c r="I489" s="211" t="s">
        <v>282</v>
      </c>
      <c r="J489" s="211" t="s">
        <v>5328</v>
      </c>
      <c r="K489" s="211" t="s">
        <v>15874</v>
      </c>
      <c r="L489" s="211" t="s">
        <v>216</v>
      </c>
      <c r="M489" s="211" t="s">
        <v>282</v>
      </c>
      <c r="N489" s="211" t="s">
        <v>216</v>
      </c>
      <c r="O489" s="211" t="s">
        <v>272</v>
      </c>
      <c r="P489" s="149" t="s">
        <v>272</v>
      </c>
      <c r="Q489" s="211" t="s">
        <v>282</v>
      </c>
      <c r="R489" s="211" t="s">
        <v>282</v>
      </c>
      <c r="S489" s="211" t="s">
        <v>282</v>
      </c>
      <c r="T489" s="211">
        <v>962</v>
      </c>
      <c r="U489" s="211" t="s">
        <v>183</v>
      </c>
      <c r="V489" s="211" t="s">
        <v>282</v>
      </c>
      <c r="W489" s="211" t="s">
        <v>15875</v>
      </c>
      <c r="X489" s="211" t="s">
        <v>273</v>
      </c>
      <c r="Y489" s="211" t="s">
        <v>395</v>
      </c>
      <c r="Z489" s="211" t="s">
        <v>10498</v>
      </c>
      <c r="AA489" s="211">
        <v>12</v>
      </c>
      <c r="AB489" s="211" t="s">
        <v>299</v>
      </c>
      <c r="AC489" s="211">
        <v>21.65</v>
      </c>
      <c r="AD489" s="211">
        <v>4.0999999999999996</v>
      </c>
      <c r="AE489" s="211" t="s">
        <v>10512</v>
      </c>
      <c r="AF489" s="211" t="s">
        <v>10364</v>
      </c>
      <c r="AG489" s="211" t="s">
        <v>15884</v>
      </c>
      <c r="AH489" s="211">
        <v>29</v>
      </c>
      <c r="AI489" s="211" t="s">
        <v>15883</v>
      </c>
      <c r="AJ489" s="211" t="s">
        <v>273</v>
      </c>
      <c r="AK489" s="211" t="s">
        <v>15882</v>
      </c>
      <c r="AL489" s="211">
        <v>64</v>
      </c>
      <c r="AM489" s="211">
        <v>1</v>
      </c>
      <c r="AN489" s="211" t="s">
        <v>273</v>
      </c>
      <c r="AO489" s="211" t="s">
        <v>273</v>
      </c>
      <c r="AP489" s="211" t="s">
        <v>15876</v>
      </c>
      <c r="AQ489" s="211" t="s">
        <v>10385</v>
      </c>
      <c r="AR489" s="211" t="s">
        <v>55</v>
      </c>
      <c r="AS489" s="211" t="s">
        <v>11396</v>
      </c>
      <c r="AT489" s="211" t="s">
        <v>10390</v>
      </c>
      <c r="AU489" s="211" t="s">
        <v>10400</v>
      </c>
      <c r="AV489" s="211" t="s">
        <v>10390</v>
      </c>
      <c r="AW489" s="211" t="s">
        <v>10391</v>
      </c>
      <c r="AX489" s="211" t="s">
        <v>10391</v>
      </c>
      <c r="AY489" s="211" t="s">
        <v>10391</v>
      </c>
      <c r="AZ489" s="211" t="s">
        <v>10390</v>
      </c>
      <c r="BA489" s="211" t="s">
        <v>22</v>
      </c>
      <c r="BB489" s="211" t="s">
        <v>10387</v>
      </c>
      <c r="BC489" s="211" t="s">
        <v>10412</v>
      </c>
      <c r="BD489" s="211" t="s">
        <v>4788</v>
      </c>
      <c r="BE489" s="211" t="s">
        <v>10387</v>
      </c>
      <c r="BF489" s="211" t="s">
        <v>282</v>
      </c>
      <c r="BG489" s="211" t="s">
        <v>22</v>
      </c>
      <c r="BH489" s="211" t="s">
        <v>282</v>
      </c>
      <c r="BI489" s="211" t="s">
        <v>10390</v>
      </c>
      <c r="BJ489" s="211" t="s">
        <v>11866</v>
      </c>
      <c r="BK489" s="211" t="s">
        <v>10387</v>
      </c>
      <c r="BL489" s="211" t="s">
        <v>282</v>
      </c>
      <c r="BM489" s="211" t="s">
        <v>10391</v>
      </c>
      <c r="BN489" s="211" t="s">
        <v>14532</v>
      </c>
    </row>
    <row r="490" spans="1:93" s="145" customFormat="1" ht="15" customHeight="1" x14ac:dyDescent="0.25">
      <c r="A490" s="211" t="s">
        <v>412</v>
      </c>
      <c r="B490" s="211" t="s">
        <v>1151</v>
      </c>
      <c r="C490" s="211" t="s">
        <v>12314</v>
      </c>
      <c r="D490" s="211" t="s">
        <v>841</v>
      </c>
      <c r="E490" s="211" t="s">
        <v>10933</v>
      </c>
      <c r="F490" s="211" t="s">
        <v>216</v>
      </c>
      <c r="G490" s="211" t="s">
        <v>216</v>
      </c>
      <c r="H490" s="211" t="s">
        <v>216</v>
      </c>
      <c r="I490" s="211" t="s">
        <v>282</v>
      </c>
      <c r="J490" s="211" t="s">
        <v>216</v>
      </c>
      <c r="K490" s="211" t="s">
        <v>282</v>
      </c>
      <c r="L490" s="211" t="s">
        <v>216</v>
      </c>
      <c r="M490" s="211" t="s">
        <v>282</v>
      </c>
      <c r="N490" s="211" t="s">
        <v>5328</v>
      </c>
      <c r="O490" s="211" t="s">
        <v>256</v>
      </c>
      <c r="P490" s="211" t="s">
        <v>252</v>
      </c>
      <c r="Q490" s="211" t="s">
        <v>790</v>
      </c>
      <c r="R490" s="211" t="s">
        <v>282</v>
      </c>
      <c r="S490" s="211" t="s">
        <v>282</v>
      </c>
      <c r="T490" s="211">
        <v>105</v>
      </c>
      <c r="U490" s="211" t="s">
        <v>183</v>
      </c>
      <c r="V490" s="211" t="s">
        <v>282</v>
      </c>
      <c r="W490" s="211" t="s">
        <v>143</v>
      </c>
      <c r="X490" s="211" t="s">
        <v>10506</v>
      </c>
      <c r="Y490" s="211" t="s">
        <v>395</v>
      </c>
      <c r="Z490" s="211" t="s">
        <v>10498</v>
      </c>
      <c r="AA490" s="211">
        <v>6</v>
      </c>
      <c r="AB490" s="211" t="s">
        <v>299</v>
      </c>
      <c r="AC490" s="211">
        <v>27.17</v>
      </c>
      <c r="AD490" s="211" t="s">
        <v>273</v>
      </c>
      <c r="AE490" s="211" t="s">
        <v>10512</v>
      </c>
      <c r="AF490" s="211" t="s">
        <v>10364</v>
      </c>
      <c r="AG490" s="211">
        <v>5.6</v>
      </c>
      <c r="AH490" s="211" t="s">
        <v>273</v>
      </c>
      <c r="AI490" s="211" t="s">
        <v>273</v>
      </c>
      <c r="AJ490" s="211" t="s">
        <v>273</v>
      </c>
      <c r="AK490" s="211" t="s">
        <v>12312</v>
      </c>
      <c r="AL490" s="211">
        <v>64</v>
      </c>
      <c r="AM490" s="211" t="s">
        <v>273</v>
      </c>
      <c r="AN490" s="211" t="s">
        <v>273</v>
      </c>
      <c r="AO490" s="211" t="s">
        <v>273</v>
      </c>
      <c r="AP490" s="211" t="s">
        <v>12311</v>
      </c>
      <c r="AQ490" s="211" t="s">
        <v>10385</v>
      </c>
      <c r="AR490" s="211" t="s">
        <v>22</v>
      </c>
      <c r="AS490" s="211" t="s">
        <v>12313</v>
      </c>
      <c r="AT490" s="211" t="s">
        <v>10390</v>
      </c>
      <c r="AU490" s="211" t="s">
        <v>10400</v>
      </c>
      <c r="AV490" s="211" t="s">
        <v>10390</v>
      </c>
      <c r="AW490" s="211" t="s">
        <v>4788</v>
      </c>
      <c r="AX490" s="211" t="s">
        <v>4788</v>
      </c>
      <c r="AY490" s="211" t="s">
        <v>4788</v>
      </c>
      <c r="AZ490" s="211" t="s">
        <v>10390</v>
      </c>
      <c r="BA490" s="211" t="s">
        <v>10408</v>
      </c>
      <c r="BB490" s="211" t="s">
        <v>10408</v>
      </c>
      <c r="BC490" s="211" t="s">
        <v>248</v>
      </c>
      <c r="BD490" s="211" t="s">
        <v>10390</v>
      </c>
      <c r="BE490" s="211" t="s">
        <v>10387</v>
      </c>
      <c r="BF490" s="211" t="s">
        <v>282</v>
      </c>
      <c r="BG490" s="211" t="s">
        <v>10387</v>
      </c>
      <c r="BH490" s="211" t="s">
        <v>12316</v>
      </c>
      <c r="BI490" s="211" t="s">
        <v>10391</v>
      </c>
      <c r="BJ490" s="211" t="s">
        <v>273</v>
      </c>
      <c r="BK490" s="211" t="s">
        <v>22</v>
      </c>
      <c r="BL490" s="211" t="s">
        <v>11144</v>
      </c>
      <c r="BM490" s="211" t="s">
        <v>10391</v>
      </c>
      <c r="BN490" s="211" t="s">
        <v>1152</v>
      </c>
      <c r="BO490" s="211"/>
      <c r="BP490" s="211"/>
      <c r="BQ490" s="211"/>
      <c r="BR490" s="211"/>
      <c r="BS490" s="211"/>
      <c r="BT490" s="211"/>
      <c r="BU490" s="209"/>
      <c r="BV490" s="209"/>
      <c r="BW490" s="209"/>
      <c r="BX490" s="209"/>
      <c r="BY490" s="209"/>
      <c r="BZ490" s="209"/>
      <c r="CA490" s="209"/>
      <c r="CB490" s="209"/>
      <c r="CC490" s="209"/>
      <c r="CD490" s="209"/>
      <c r="CE490" s="209"/>
      <c r="CF490" s="209"/>
      <c r="CG490" s="209"/>
      <c r="CH490" s="209"/>
      <c r="CI490" s="209"/>
      <c r="CJ490" s="209"/>
      <c r="CK490" s="209"/>
      <c r="CL490" s="209"/>
      <c r="CM490" s="209"/>
      <c r="CN490" s="209"/>
      <c r="CO490" s="209"/>
    </row>
    <row r="491" spans="1:93" s="211" customFormat="1" ht="15" customHeight="1" x14ac:dyDescent="0.25">
      <c r="A491" s="211" t="s">
        <v>3482</v>
      </c>
      <c r="B491" s="211" t="s">
        <v>6466</v>
      </c>
      <c r="C491" s="211" t="s">
        <v>15829</v>
      </c>
      <c r="D491" s="211" t="s">
        <v>841</v>
      </c>
      <c r="E491" s="211" t="s">
        <v>10933</v>
      </c>
      <c r="F491" s="211" t="s">
        <v>5328</v>
      </c>
      <c r="G491" s="211" t="s">
        <v>216</v>
      </c>
      <c r="H491" s="211" t="s">
        <v>216</v>
      </c>
      <c r="I491" s="211" t="s">
        <v>282</v>
      </c>
      <c r="J491" s="211" t="s">
        <v>216</v>
      </c>
      <c r="K491" s="211" t="s">
        <v>282</v>
      </c>
      <c r="L491" s="211" t="s">
        <v>216</v>
      </c>
      <c r="M491" s="211" t="s">
        <v>282</v>
      </c>
      <c r="N491" s="211" t="s">
        <v>5328</v>
      </c>
      <c r="O491" s="211" t="s">
        <v>256</v>
      </c>
      <c r="P491" s="211" t="s">
        <v>252</v>
      </c>
      <c r="Q491" s="211" t="s">
        <v>790</v>
      </c>
      <c r="R491" s="211" t="s">
        <v>282</v>
      </c>
      <c r="S491" s="211" t="s">
        <v>282</v>
      </c>
      <c r="T491" s="211">
        <v>122</v>
      </c>
      <c r="U491" s="211" t="s">
        <v>183</v>
      </c>
      <c r="V491" s="211" t="s">
        <v>282</v>
      </c>
      <c r="W491" s="211" t="s">
        <v>143</v>
      </c>
      <c r="X491" s="211" t="s">
        <v>10506</v>
      </c>
      <c r="Y491" s="211" t="s">
        <v>395</v>
      </c>
      <c r="Z491" s="211" t="s">
        <v>10498</v>
      </c>
      <c r="AA491" s="211">
        <v>6</v>
      </c>
      <c r="AB491" s="211" t="s">
        <v>273</v>
      </c>
      <c r="AC491" s="211" t="s">
        <v>273</v>
      </c>
      <c r="AD491" s="211" t="s">
        <v>273</v>
      </c>
      <c r="AE491" s="211" t="s">
        <v>10512</v>
      </c>
      <c r="AF491" s="211" t="s">
        <v>10364</v>
      </c>
      <c r="AG491" s="211" t="s">
        <v>273</v>
      </c>
      <c r="AH491" s="211" t="s">
        <v>273</v>
      </c>
      <c r="AI491" s="211" t="s">
        <v>273</v>
      </c>
      <c r="AJ491" s="211" t="s">
        <v>273</v>
      </c>
      <c r="AK491" s="211" t="s">
        <v>273</v>
      </c>
      <c r="AL491" s="211" t="s">
        <v>273</v>
      </c>
      <c r="AM491" s="211" t="s">
        <v>273</v>
      </c>
      <c r="AN491" s="211" t="s">
        <v>273</v>
      </c>
      <c r="AO491" s="211" t="s">
        <v>273</v>
      </c>
      <c r="AP491" s="211" t="s">
        <v>15824</v>
      </c>
      <c r="AQ491" s="211" t="s">
        <v>10385</v>
      </c>
      <c r="AR491" s="211" t="s">
        <v>55</v>
      </c>
      <c r="AS491" s="211" t="s">
        <v>11396</v>
      </c>
      <c r="AT491" s="211" t="s">
        <v>10390</v>
      </c>
      <c r="AU491" s="211" t="s">
        <v>10400</v>
      </c>
      <c r="AV491" s="211" t="s">
        <v>10390</v>
      </c>
      <c r="AW491" s="211" t="s">
        <v>4788</v>
      </c>
      <c r="AX491" s="211" t="s">
        <v>4788</v>
      </c>
      <c r="AY491" s="211" t="s">
        <v>4788</v>
      </c>
      <c r="AZ491" s="211" t="s">
        <v>10390</v>
      </c>
      <c r="BA491" s="211" t="s">
        <v>22</v>
      </c>
      <c r="BB491" s="211" t="s">
        <v>10387</v>
      </c>
      <c r="BC491" s="211" t="s">
        <v>248</v>
      </c>
      <c r="BD491" s="211" t="s">
        <v>4788</v>
      </c>
      <c r="BE491" s="211" t="s">
        <v>10387</v>
      </c>
      <c r="BF491" s="211" t="s">
        <v>282</v>
      </c>
      <c r="BG491" s="211" t="s">
        <v>10387</v>
      </c>
      <c r="BH491" s="211" t="s">
        <v>15087</v>
      </c>
      <c r="BI491" s="211" t="s">
        <v>10391</v>
      </c>
      <c r="BJ491" s="211" t="s">
        <v>273</v>
      </c>
      <c r="BK491" s="211" t="s">
        <v>22</v>
      </c>
      <c r="BL491" s="211">
        <v>1</v>
      </c>
      <c r="BM491" s="211" t="s">
        <v>10391</v>
      </c>
      <c r="BN491" s="211" t="s">
        <v>3483</v>
      </c>
    </row>
    <row r="492" spans="1:93" s="211" customFormat="1" ht="15" customHeight="1" x14ac:dyDescent="0.25">
      <c r="A492" s="211" t="s">
        <v>3484</v>
      </c>
      <c r="B492" s="211" t="s">
        <v>3485</v>
      </c>
      <c r="C492" s="211" t="s">
        <v>15397</v>
      </c>
      <c r="D492" s="211" t="s">
        <v>443</v>
      </c>
      <c r="E492" s="211" t="s">
        <v>10933</v>
      </c>
      <c r="F492" s="211" t="s">
        <v>5328</v>
      </c>
      <c r="G492" s="211" t="s">
        <v>216</v>
      </c>
      <c r="H492" s="211" t="s">
        <v>216</v>
      </c>
      <c r="I492" s="211" t="s">
        <v>282</v>
      </c>
      <c r="J492" s="211" t="s">
        <v>216</v>
      </c>
      <c r="K492" s="211" t="s">
        <v>282</v>
      </c>
      <c r="L492" s="211" t="s">
        <v>216</v>
      </c>
      <c r="M492" s="211" t="s">
        <v>282</v>
      </c>
      <c r="N492" s="211" t="s">
        <v>5328</v>
      </c>
      <c r="O492" s="211" t="s">
        <v>263</v>
      </c>
      <c r="P492" s="211" t="s">
        <v>246</v>
      </c>
      <c r="Q492" s="211" t="s">
        <v>282</v>
      </c>
      <c r="R492" s="211" t="s">
        <v>282</v>
      </c>
      <c r="S492" s="211" t="s">
        <v>282</v>
      </c>
      <c r="T492" s="211">
        <v>102</v>
      </c>
      <c r="U492" s="211" t="s">
        <v>183</v>
      </c>
      <c r="V492" s="211" t="s">
        <v>282</v>
      </c>
      <c r="W492" s="211" t="s">
        <v>12092</v>
      </c>
      <c r="X492" s="211" t="s">
        <v>10506</v>
      </c>
      <c r="Y492" s="211" t="s">
        <v>395</v>
      </c>
      <c r="Z492" s="211" t="s">
        <v>10498</v>
      </c>
      <c r="AA492" s="211">
        <v>5</v>
      </c>
      <c r="AB492" s="211" t="s">
        <v>273</v>
      </c>
      <c r="AC492" s="211" t="s">
        <v>273</v>
      </c>
      <c r="AD492" s="211" t="s">
        <v>273</v>
      </c>
      <c r="AE492" s="211" t="s">
        <v>10512</v>
      </c>
      <c r="AF492" s="211" t="s">
        <v>10364</v>
      </c>
      <c r="AG492" s="211" t="s">
        <v>273</v>
      </c>
      <c r="AH492" s="211" t="s">
        <v>273</v>
      </c>
      <c r="AI492" s="211" t="s">
        <v>273</v>
      </c>
      <c r="AJ492" s="211" t="s">
        <v>273</v>
      </c>
      <c r="AK492" s="211" t="s">
        <v>15395</v>
      </c>
      <c r="AL492" s="211">
        <v>63</v>
      </c>
      <c r="AM492" s="211" t="s">
        <v>273</v>
      </c>
      <c r="AN492" s="211" t="s">
        <v>273</v>
      </c>
      <c r="AO492" s="211" t="s">
        <v>273</v>
      </c>
      <c r="AP492" s="211" t="s">
        <v>15396</v>
      </c>
      <c r="AQ492" s="211" t="s">
        <v>10385</v>
      </c>
      <c r="AR492" s="211" t="s">
        <v>55</v>
      </c>
      <c r="AS492" s="211" t="s">
        <v>273</v>
      </c>
      <c r="AT492" s="211" t="s">
        <v>10390</v>
      </c>
      <c r="AU492" s="211" t="s">
        <v>10400</v>
      </c>
      <c r="AV492" s="211" t="s">
        <v>10390</v>
      </c>
      <c r="AW492" s="211" t="s">
        <v>4788</v>
      </c>
      <c r="AX492" s="211" t="s">
        <v>4788</v>
      </c>
      <c r="AY492" s="211" t="s">
        <v>4788</v>
      </c>
      <c r="AZ492" s="211" t="s">
        <v>10390</v>
      </c>
      <c r="BA492" s="211" t="s">
        <v>22</v>
      </c>
      <c r="BB492" s="211" t="s">
        <v>10387</v>
      </c>
      <c r="BC492" s="211" t="s">
        <v>10412</v>
      </c>
      <c r="BD492" s="211" t="s">
        <v>4788</v>
      </c>
      <c r="BE492" s="211" t="s">
        <v>10387</v>
      </c>
      <c r="BF492" s="211" t="s">
        <v>282</v>
      </c>
      <c r="BG492" s="211" t="s">
        <v>10387</v>
      </c>
      <c r="BH492" s="211" t="s">
        <v>14207</v>
      </c>
      <c r="BI492" s="211" t="s">
        <v>10391</v>
      </c>
      <c r="BJ492" s="211" t="s">
        <v>273</v>
      </c>
      <c r="BK492" s="211" t="s">
        <v>55</v>
      </c>
      <c r="BL492" s="211" t="s">
        <v>282</v>
      </c>
      <c r="BM492" s="211" t="s">
        <v>10390</v>
      </c>
      <c r="BN492" s="211" t="s">
        <v>3486</v>
      </c>
    </row>
    <row r="493" spans="1:93" s="211" customFormat="1" ht="15" customHeight="1" x14ac:dyDescent="0.25">
      <c r="A493" s="149" t="s">
        <v>7238</v>
      </c>
      <c r="B493" s="149" t="s">
        <v>282</v>
      </c>
      <c r="C493" s="149" t="s">
        <v>15888</v>
      </c>
      <c r="D493" s="149" t="s">
        <v>8944</v>
      </c>
      <c r="E493" s="149" t="s">
        <v>12994</v>
      </c>
      <c r="F493" s="149" t="s">
        <v>5328</v>
      </c>
      <c r="G493" s="149" t="s">
        <v>216</v>
      </c>
      <c r="H493" s="149" t="s">
        <v>216</v>
      </c>
      <c r="I493" s="149" t="s">
        <v>282</v>
      </c>
      <c r="J493" s="149" t="s">
        <v>216</v>
      </c>
      <c r="K493" s="149" t="s">
        <v>282</v>
      </c>
      <c r="L493" s="149" t="s">
        <v>216</v>
      </c>
      <c r="M493" s="149" t="s">
        <v>282</v>
      </c>
      <c r="N493" s="149" t="s">
        <v>5328</v>
      </c>
      <c r="O493" s="149" t="s">
        <v>14278</v>
      </c>
      <c r="P493" s="149" t="s">
        <v>14935</v>
      </c>
      <c r="Q493" s="149" t="s">
        <v>282</v>
      </c>
      <c r="R493" s="149" t="s">
        <v>282</v>
      </c>
      <c r="S493" s="149" t="s">
        <v>282</v>
      </c>
      <c r="T493" s="149">
        <v>79</v>
      </c>
      <c r="U493" s="149" t="s">
        <v>183</v>
      </c>
      <c r="V493" s="149" t="s">
        <v>15891</v>
      </c>
      <c r="W493" s="149" t="s">
        <v>143</v>
      </c>
      <c r="X493" s="149" t="s">
        <v>10506</v>
      </c>
      <c r="Y493" s="149" t="s">
        <v>395</v>
      </c>
      <c r="Z493" s="149" t="s">
        <v>10498</v>
      </c>
      <c r="AA493" s="149">
        <v>14</v>
      </c>
      <c r="AB493" s="149" t="s">
        <v>299</v>
      </c>
      <c r="AC493" s="149">
        <v>23.15</v>
      </c>
      <c r="AD493" s="149">
        <v>6.48</v>
      </c>
      <c r="AE493" s="149" t="s">
        <v>10512</v>
      </c>
      <c r="AF493" s="149" t="s">
        <v>10364</v>
      </c>
      <c r="AG493" s="149" t="s">
        <v>273</v>
      </c>
      <c r="AH493" s="149" t="s">
        <v>273</v>
      </c>
      <c r="AI493" s="149" t="s">
        <v>273</v>
      </c>
      <c r="AJ493" s="149" t="s">
        <v>273</v>
      </c>
      <c r="AK493" s="149" t="s">
        <v>15890</v>
      </c>
      <c r="AL493" s="149">
        <v>38</v>
      </c>
      <c r="AM493" s="149">
        <v>41</v>
      </c>
      <c r="AN493" s="149" t="s">
        <v>273</v>
      </c>
      <c r="AO493" s="149">
        <v>18</v>
      </c>
      <c r="AP493" s="149" t="s">
        <v>15894</v>
      </c>
      <c r="AQ493" s="149" t="s">
        <v>10382</v>
      </c>
      <c r="AR493" s="149" t="s">
        <v>55</v>
      </c>
      <c r="AS493" s="149" t="s">
        <v>11396</v>
      </c>
      <c r="AT493" s="149" t="s">
        <v>10390</v>
      </c>
      <c r="AU493" s="149" t="s">
        <v>10400</v>
      </c>
      <c r="AV493" s="149" t="s">
        <v>10390</v>
      </c>
      <c r="AW493" s="149" t="s">
        <v>4788</v>
      </c>
      <c r="AX493" s="149" t="s">
        <v>4788</v>
      </c>
      <c r="AY493" s="149" t="s">
        <v>4788</v>
      </c>
      <c r="AZ493" s="149" t="s">
        <v>4788</v>
      </c>
      <c r="BA493" s="149" t="s">
        <v>22</v>
      </c>
      <c r="BB493" s="149" t="s">
        <v>10387</v>
      </c>
      <c r="BC493" s="149" t="s">
        <v>10411</v>
      </c>
      <c r="BD493" s="299" t="s">
        <v>10390</v>
      </c>
      <c r="BE493" s="149" t="s">
        <v>22</v>
      </c>
      <c r="BF493" s="149" t="s">
        <v>15895</v>
      </c>
      <c r="BG493" s="149" t="s">
        <v>22</v>
      </c>
      <c r="BH493" s="149" t="s">
        <v>282</v>
      </c>
      <c r="BI493" s="149" t="s">
        <v>4788</v>
      </c>
      <c r="BJ493" s="149" t="s">
        <v>15896</v>
      </c>
      <c r="BK493" s="149" t="s">
        <v>10387</v>
      </c>
      <c r="BL493" s="149" t="s">
        <v>282</v>
      </c>
      <c r="BM493" s="149" t="s">
        <v>4788</v>
      </c>
      <c r="BN493" s="149" t="s">
        <v>7239</v>
      </c>
      <c r="BO493" s="149"/>
      <c r="BP493" s="149"/>
      <c r="BQ493" s="149"/>
      <c r="BR493" s="149"/>
      <c r="BS493" s="149"/>
      <c r="BT493" s="149"/>
      <c r="BU493" s="149"/>
      <c r="BV493" s="149"/>
      <c r="BW493" s="149"/>
      <c r="BX493" s="149"/>
      <c r="BY493" s="149"/>
      <c r="BZ493" s="149"/>
      <c r="CA493" s="149"/>
      <c r="CB493" s="149"/>
      <c r="CC493" s="149"/>
      <c r="CD493" s="149"/>
      <c r="CE493" s="149"/>
      <c r="CF493" s="149"/>
      <c r="CG493" s="149"/>
      <c r="CH493" s="149"/>
      <c r="CI493" s="149"/>
      <c r="CJ493" s="149"/>
      <c r="CK493" s="149"/>
      <c r="CL493" s="149"/>
      <c r="CM493" s="149"/>
      <c r="CN493" s="149"/>
      <c r="CO493" s="149"/>
    </row>
    <row r="494" spans="1:93" s="145" customFormat="1" ht="15" customHeight="1" x14ac:dyDescent="0.25">
      <c r="A494" s="211" t="s">
        <v>413</v>
      </c>
      <c r="B494" s="211" t="s">
        <v>6839</v>
      </c>
      <c r="C494" s="143" t="s">
        <v>995</v>
      </c>
      <c r="D494" s="211" t="s">
        <v>443</v>
      </c>
      <c r="E494" s="211" t="s">
        <v>10933</v>
      </c>
      <c r="F494" s="211" t="s">
        <v>216</v>
      </c>
      <c r="G494" s="211" t="s">
        <v>5328</v>
      </c>
      <c r="H494" s="211" t="s">
        <v>216</v>
      </c>
      <c r="I494" s="211" t="s">
        <v>282</v>
      </c>
      <c r="J494" s="211" t="s">
        <v>5328</v>
      </c>
      <c r="K494" s="211" t="s">
        <v>5343</v>
      </c>
      <c r="L494" s="211" t="s">
        <v>216</v>
      </c>
      <c r="M494" s="211" t="s">
        <v>282</v>
      </c>
      <c r="N494" s="211" t="s">
        <v>5328</v>
      </c>
      <c r="O494" s="211" t="s">
        <v>252</v>
      </c>
      <c r="P494" s="143" t="s">
        <v>790</v>
      </c>
      <c r="Q494" s="143" t="s">
        <v>282</v>
      </c>
      <c r="R494" s="143" t="s">
        <v>282</v>
      </c>
      <c r="S494" s="143" t="s">
        <v>282</v>
      </c>
      <c r="T494" s="143">
        <v>157</v>
      </c>
      <c r="U494" s="143" t="s">
        <v>183</v>
      </c>
      <c r="V494" s="143" t="s">
        <v>282</v>
      </c>
      <c r="W494" s="143" t="s">
        <v>12092</v>
      </c>
      <c r="X494" s="143" t="s">
        <v>25</v>
      </c>
      <c r="Y494" s="143" t="s">
        <v>395</v>
      </c>
      <c r="Z494" s="143" t="s">
        <v>10498</v>
      </c>
      <c r="AA494" s="143">
        <v>8</v>
      </c>
      <c r="AB494" s="143" t="s">
        <v>299</v>
      </c>
      <c r="AC494" s="143">
        <v>22.35</v>
      </c>
      <c r="AD494" s="143">
        <v>4.13</v>
      </c>
      <c r="AE494" s="143" t="s">
        <v>10512</v>
      </c>
      <c r="AF494" s="143" t="s">
        <v>10364</v>
      </c>
      <c r="AG494" s="143" t="s">
        <v>12324</v>
      </c>
      <c r="AH494" s="143">
        <v>76</v>
      </c>
      <c r="AI494" s="143" t="s">
        <v>273</v>
      </c>
      <c r="AJ494" s="143" t="s">
        <v>273</v>
      </c>
      <c r="AK494" s="143" t="s">
        <v>12323</v>
      </c>
      <c r="AL494" s="143">
        <v>75</v>
      </c>
      <c r="AM494" s="143" t="s">
        <v>273</v>
      </c>
      <c r="AN494" s="143" t="s">
        <v>273</v>
      </c>
      <c r="AO494" s="143" t="s">
        <v>273</v>
      </c>
      <c r="AP494" s="143" t="s">
        <v>12319</v>
      </c>
      <c r="AQ494" s="143" t="s">
        <v>10385</v>
      </c>
      <c r="AR494" s="143" t="s">
        <v>22</v>
      </c>
      <c r="AS494" s="143" t="s">
        <v>12322</v>
      </c>
      <c r="AT494" s="143" t="s">
        <v>10390</v>
      </c>
      <c r="AU494" s="143" t="s">
        <v>10400</v>
      </c>
      <c r="AV494" s="143" t="s">
        <v>10390</v>
      </c>
      <c r="AW494" s="143" t="s">
        <v>4788</v>
      </c>
      <c r="AX494" s="143" t="s">
        <v>4788</v>
      </c>
      <c r="AY494" s="143" t="s">
        <v>4788</v>
      </c>
      <c r="AZ494" s="143" t="s">
        <v>10390</v>
      </c>
      <c r="BA494" s="143" t="s">
        <v>10408</v>
      </c>
      <c r="BB494" s="143" t="s">
        <v>10408</v>
      </c>
      <c r="BC494" s="143" t="s">
        <v>10412</v>
      </c>
      <c r="BD494" s="143" t="s">
        <v>10390</v>
      </c>
      <c r="BE494" s="143" t="s">
        <v>10387</v>
      </c>
      <c r="BF494" s="143" t="s">
        <v>282</v>
      </c>
      <c r="BG494" s="143" t="s">
        <v>10387</v>
      </c>
      <c r="BH494" s="143" t="s">
        <v>12325</v>
      </c>
      <c r="BI494" s="143" t="s">
        <v>10391</v>
      </c>
      <c r="BJ494" s="143" t="s">
        <v>795</v>
      </c>
      <c r="BK494" s="143" t="s">
        <v>10387</v>
      </c>
      <c r="BL494" s="143" t="s">
        <v>282</v>
      </c>
      <c r="BM494" s="143" t="s">
        <v>10391</v>
      </c>
      <c r="BN494" s="143" t="s">
        <v>1154</v>
      </c>
      <c r="BO494" s="211"/>
      <c r="BP494" s="211"/>
      <c r="BQ494" s="211"/>
      <c r="BR494" s="211"/>
      <c r="BS494" s="211"/>
      <c r="BT494" s="211"/>
      <c r="BU494" s="209"/>
      <c r="BV494" s="209"/>
      <c r="BW494" s="209"/>
      <c r="BX494" s="209"/>
      <c r="BY494" s="209"/>
      <c r="BZ494" s="209"/>
      <c r="CA494" s="209"/>
      <c r="CB494" s="209"/>
      <c r="CC494" s="209"/>
      <c r="CD494" s="209"/>
      <c r="CE494" s="209"/>
      <c r="CF494" s="209"/>
      <c r="CG494" s="209"/>
      <c r="CH494" s="209"/>
      <c r="CI494" s="209"/>
      <c r="CJ494" s="209"/>
      <c r="CK494" s="209"/>
      <c r="CL494" s="209"/>
      <c r="CM494" s="209"/>
      <c r="CN494" s="209"/>
      <c r="CO494" s="209"/>
    </row>
    <row r="495" spans="1:93" s="211" customFormat="1" ht="15" hidden="1" customHeight="1" x14ac:dyDescent="0.25">
      <c r="A495" s="211" t="s">
        <v>8629</v>
      </c>
      <c r="B495" s="211" t="s">
        <v>282</v>
      </c>
      <c r="C495" s="211" t="s">
        <v>15902</v>
      </c>
      <c r="D495" s="211" t="s">
        <v>7848</v>
      </c>
      <c r="E495" s="211" t="s">
        <v>12994</v>
      </c>
      <c r="F495" s="211" t="s">
        <v>5328</v>
      </c>
      <c r="G495" s="211" t="s">
        <v>216</v>
      </c>
      <c r="H495" s="211" t="s">
        <v>216</v>
      </c>
      <c r="I495" s="211" t="s">
        <v>282</v>
      </c>
      <c r="J495" s="211" t="s">
        <v>216</v>
      </c>
      <c r="K495" s="211" t="s">
        <v>282</v>
      </c>
      <c r="L495" s="211" t="s">
        <v>216</v>
      </c>
      <c r="M495" s="211" t="s">
        <v>282</v>
      </c>
      <c r="N495" s="211" t="s">
        <v>5328</v>
      </c>
      <c r="O495" s="315" t="s">
        <v>4417</v>
      </c>
      <c r="P495" s="315" t="s">
        <v>682</v>
      </c>
      <c r="Q495" s="211" t="s">
        <v>636</v>
      </c>
      <c r="R495" s="211" t="s">
        <v>282</v>
      </c>
      <c r="S495" s="211" t="s">
        <v>282</v>
      </c>
      <c r="T495" s="211">
        <v>101</v>
      </c>
      <c r="U495" s="211" t="s">
        <v>183</v>
      </c>
      <c r="V495" s="211" t="s">
        <v>282</v>
      </c>
      <c r="W495" s="211" t="s">
        <v>12772</v>
      </c>
      <c r="X495" s="211" t="s">
        <v>273</v>
      </c>
      <c r="Y495" s="211" t="s">
        <v>395</v>
      </c>
      <c r="Z495" s="211" t="s">
        <v>10498</v>
      </c>
      <c r="AA495" s="211">
        <v>1</v>
      </c>
      <c r="AB495" s="211" t="s">
        <v>435</v>
      </c>
      <c r="AC495" s="211">
        <v>24.82</v>
      </c>
      <c r="AD495" s="211">
        <v>8.33</v>
      </c>
      <c r="AE495" s="211" t="s">
        <v>10499</v>
      </c>
      <c r="AF495" s="211" t="s">
        <v>10365</v>
      </c>
      <c r="AG495" s="211" t="s">
        <v>273</v>
      </c>
      <c r="AH495" s="211" t="s">
        <v>273</v>
      </c>
      <c r="AI495" s="211" t="s">
        <v>273</v>
      </c>
      <c r="AJ495" s="211" t="s">
        <v>273</v>
      </c>
      <c r="AK495" s="211" t="s">
        <v>15900</v>
      </c>
      <c r="AL495" s="211">
        <v>79</v>
      </c>
      <c r="AM495" s="211" t="s">
        <v>273</v>
      </c>
      <c r="AN495" s="211">
        <v>22</v>
      </c>
      <c r="AO495" s="211" t="s">
        <v>273</v>
      </c>
      <c r="AP495" s="211" t="s">
        <v>15897</v>
      </c>
      <c r="AQ495" s="211" t="s">
        <v>10385</v>
      </c>
      <c r="AR495" s="211" t="s">
        <v>55</v>
      </c>
      <c r="AS495" s="211" t="s">
        <v>11396</v>
      </c>
      <c r="AT495" s="211" t="s">
        <v>10390</v>
      </c>
      <c r="AU495" s="211" t="s">
        <v>10400</v>
      </c>
      <c r="AV495" s="211" t="s">
        <v>10390</v>
      </c>
      <c r="AW495" s="211" t="s">
        <v>10390</v>
      </c>
      <c r="AX495" s="211" t="s">
        <v>10390</v>
      </c>
      <c r="AY495" s="211" t="s">
        <v>10390</v>
      </c>
      <c r="AZ495" s="211" t="s">
        <v>10390</v>
      </c>
      <c r="BA495" s="211" t="s">
        <v>10387</v>
      </c>
      <c r="BB495" s="211" t="s">
        <v>10387</v>
      </c>
      <c r="BC495" s="211" t="s">
        <v>248</v>
      </c>
      <c r="BD495" s="211" t="s">
        <v>4788</v>
      </c>
      <c r="BE495" s="211" t="s">
        <v>10387</v>
      </c>
      <c r="BF495" s="211" t="s">
        <v>282</v>
      </c>
      <c r="BG495" s="211" t="s">
        <v>22</v>
      </c>
      <c r="BH495" s="211" t="s">
        <v>282</v>
      </c>
      <c r="BI495" s="211" t="s">
        <v>10390</v>
      </c>
      <c r="BJ495" s="211" t="s">
        <v>15905</v>
      </c>
      <c r="BK495" s="211" t="s">
        <v>10387</v>
      </c>
      <c r="BL495" s="211" t="s">
        <v>282</v>
      </c>
      <c r="BM495" s="211" t="s">
        <v>4788</v>
      </c>
      <c r="BN495" s="211" t="s">
        <v>8630</v>
      </c>
    </row>
    <row r="496" spans="1:93" s="145" customFormat="1" ht="15" hidden="1" customHeight="1" x14ac:dyDescent="0.25">
      <c r="A496" s="211" t="s">
        <v>4548</v>
      </c>
      <c r="B496" s="211" t="s">
        <v>282</v>
      </c>
      <c r="C496" s="211" t="s">
        <v>12337</v>
      </c>
      <c r="D496" s="211" t="s">
        <v>4413</v>
      </c>
      <c r="E496" s="211" t="s">
        <v>10933</v>
      </c>
      <c r="F496" s="211" t="s">
        <v>216</v>
      </c>
      <c r="G496" s="211" t="s">
        <v>216</v>
      </c>
      <c r="H496" s="211" t="s">
        <v>216</v>
      </c>
      <c r="I496" s="211" t="s">
        <v>282</v>
      </c>
      <c r="J496" s="211" t="s">
        <v>216</v>
      </c>
      <c r="K496" s="211" t="s">
        <v>282</v>
      </c>
      <c r="L496" s="211" t="s">
        <v>216</v>
      </c>
      <c r="M496" s="211" t="s">
        <v>282</v>
      </c>
      <c r="N496" s="211" t="s">
        <v>5328</v>
      </c>
      <c r="O496" s="157" t="s">
        <v>9093</v>
      </c>
      <c r="P496" s="211" t="s">
        <v>310</v>
      </c>
      <c r="Q496" s="211" t="s">
        <v>282</v>
      </c>
      <c r="R496" s="211" t="s">
        <v>282</v>
      </c>
      <c r="S496" s="211" t="s">
        <v>282</v>
      </c>
      <c r="T496" s="211">
        <v>151</v>
      </c>
      <c r="U496" s="211" t="s">
        <v>183</v>
      </c>
      <c r="V496" s="211" t="s">
        <v>10486</v>
      </c>
      <c r="W496" s="211" t="s">
        <v>10491</v>
      </c>
      <c r="X496" s="211" t="s">
        <v>10506</v>
      </c>
      <c r="Y496" s="211" t="s">
        <v>395</v>
      </c>
      <c r="Z496" s="211" t="s">
        <v>10498</v>
      </c>
      <c r="AA496" s="211">
        <v>12</v>
      </c>
      <c r="AB496" s="211" t="s">
        <v>220</v>
      </c>
      <c r="AC496" s="211">
        <v>16.04</v>
      </c>
      <c r="AD496" s="211">
        <v>8.08</v>
      </c>
      <c r="AE496" s="211" t="s">
        <v>10499</v>
      </c>
      <c r="AF496" s="211" t="s">
        <v>10365</v>
      </c>
      <c r="AG496" s="211" t="s">
        <v>273</v>
      </c>
      <c r="AH496" s="211" t="s">
        <v>273</v>
      </c>
      <c r="AI496" s="211" t="s">
        <v>273</v>
      </c>
      <c r="AJ496" s="211" t="s">
        <v>12335</v>
      </c>
      <c r="AK496" s="211" t="s">
        <v>12338</v>
      </c>
      <c r="AL496" s="211">
        <v>78</v>
      </c>
      <c r="AM496" s="211" t="s">
        <v>273</v>
      </c>
      <c r="AN496" s="211">
        <v>67</v>
      </c>
      <c r="AO496" s="211">
        <v>76</v>
      </c>
      <c r="AP496" s="211" t="s">
        <v>12330</v>
      </c>
      <c r="AQ496" s="211" t="s">
        <v>10382</v>
      </c>
      <c r="AR496" s="211" t="s">
        <v>22</v>
      </c>
      <c r="AS496" s="211" t="s">
        <v>12336</v>
      </c>
      <c r="AT496" s="211" t="s">
        <v>4788</v>
      </c>
      <c r="AU496" s="211" t="s">
        <v>10394</v>
      </c>
      <c r="AV496" s="211" t="s">
        <v>4788</v>
      </c>
      <c r="AW496" s="211" t="s">
        <v>10391</v>
      </c>
      <c r="AX496" s="211" t="s">
        <v>10391</v>
      </c>
      <c r="AY496" s="211" t="s">
        <v>10391</v>
      </c>
      <c r="AZ496" s="211" t="s">
        <v>10390</v>
      </c>
      <c r="BA496" s="211" t="s">
        <v>10387</v>
      </c>
      <c r="BB496" s="211" t="s">
        <v>10387</v>
      </c>
      <c r="BC496" s="211" t="s">
        <v>248</v>
      </c>
      <c r="BD496" s="211" t="s">
        <v>4788</v>
      </c>
      <c r="BE496" s="211" t="s">
        <v>22</v>
      </c>
      <c r="BF496" s="211" t="s">
        <v>12329</v>
      </c>
      <c r="BG496" s="211" t="s">
        <v>22</v>
      </c>
      <c r="BH496" s="211" t="s">
        <v>282</v>
      </c>
      <c r="BI496" s="211" t="s">
        <v>4788</v>
      </c>
      <c r="BJ496" s="211" t="s">
        <v>12328</v>
      </c>
      <c r="BK496" s="211" t="s">
        <v>10387</v>
      </c>
      <c r="BL496" s="211" t="s">
        <v>282</v>
      </c>
      <c r="BM496" s="211" t="s">
        <v>4788</v>
      </c>
      <c r="BN496" s="211" t="s">
        <v>4549</v>
      </c>
      <c r="BO496" s="211"/>
      <c r="BP496" s="211"/>
      <c r="BQ496" s="211"/>
      <c r="BR496" s="211"/>
      <c r="BS496" s="211"/>
      <c r="BT496" s="211"/>
      <c r="BU496" s="211"/>
      <c r="BV496" s="211"/>
      <c r="BW496" s="211"/>
      <c r="BX496" s="211"/>
      <c r="BY496" s="211"/>
      <c r="BZ496" s="211"/>
      <c r="CA496" s="211"/>
      <c r="CB496" s="211"/>
      <c r="CC496" s="211"/>
      <c r="CD496" s="211"/>
      <c r="CE496" s="211"/>
      <c r="CF496" s="211"/>
      <c r="CG496" s="211"/>
      <c r="CH496" s="211"/>
      <c r="CI496" s="211"/>
      <c r="CJ496" s="211"/>
      <c r="CK496" s="211"/>
      <c r="CL496" s="211"/>
      <c r="CM496" s="211"/>
      <c r="CN496" s="211"/>
      <c r="CO496" s="211"/>
    </row>
    <row r="497" spans="1:93" s="211" customFormat="1" ht="15" hidden="1" customHeight="1" x14ac:dyDescent="0.25">
      <c r="A497" s="211" t="s">
        <v>8637</v>
      </c>
      <c r="B497" s="211" t="s">
        <v>282</v>
      </c>
      <c r="C497" s="211" t="s">
        <v>18019</v>
      </c>
      <c r="D497" s="211" t="s">
        <v>7848</v>
      </c>
      <c r="E497" s="211" t="s">
        <v>12994</v>
      </c>
      <c r="F497" s="211" t="s">
        <v>5328</v>
      </c>
      <c r="G497" s="211" t="s">
        <v>5328</v>
      </c>
      <c r="H497" s="211" t="s">
        <v>5328</v>
      </c>
      <c r="I497" s="211" t="s">
        <v>5825</v>
      </c>
      <c r="J497" s="211" t="s">
        <v>216</v>
      </c>
      <c r="K497" s="211" t="s">
        <v>282</v>
      </c>
      <c r="L497" s="211" t="s">
        <v>216</v>
      </c>
      <c r="M497" s="211" t="s">
        <v>282</v>
      </c>
      <c r="N497" s="211" t="s">
        <v>5328</v>
      </c>
      <c r="O497" s="134" t="s">
        <v>4496</v>
      </c>
      <c r="P497" s="211" t="s">
        <v>11707</v>
      </c>
      <c r="Q497" s="211" t="s">
        <v>636</v>
      </c>
      <c r="R497" s="211" t="s">
        <v>282</v>
      </c>
      <c r="S497" s="211" t="s">
        <v>282</v>
      </c>
      <c r="T497" s="211">
        <v>236</v>
      </c>
      <c r="U497" s="211" t="s">
        <v>183</v>
      </c>
      <c r="V497" s="211" t="s">
        <v>15931</v>
      </c>
      <c r="W497" s="211" t="s">
        <v>10491</v>
      </c>
      <c r="X497" s="211" t="s">
        <v>273</v>
      </c>
      <c r="Y497" s="211" t="s">
        <v>395</v>
      </c>
      <c r="Z497" s="211" t="s">
        <v>10498</v>
      </c>
      <c r="AA497" s="211">
        <v>12</v>
      </c>
      <c r="AB497" s="211" t="s">
        <v>220</v>
      </c>
      <c r="AC497" s="211">
        <v>26.73</v>
      </c>
      <c r="AD497" s="211">
        <v>8.3800000000000008</v>
      </c>
      <c r="AE497" s="211" t="s">
        <v>10499</v>
      </c>
      <c r="AF497" s="211" t="s">
        <v>10365</v>
      </c>
      <c r="AG497" s="211" t="s">
        <v>273</v>
      </c>
      <c r="AH497" s="211" t="s">
        <v>273</v>
      </c>
      <c r="AI497" s="211" t="s">
        <v>273</v>
      </c>
      <c r="AJ497" s="211" t="s">
        <v>15940</v>
      </c>
      <c r="AK497" s="211" t="s">
        <v>15939</v>
      </c>
      <c r="AL497" s="211">
        <v>76</v>
      </c>
      <c r="AM497" s="211" t="s">
        <v>273</v>
      </c>
      <c r="AN497" s="211">
        <v>66</v>
      </c>
      <c r="AO497" s="211">
        <v>65</v>
      </c>
      <c r="AP497" s="211" t="s">
        <v>15932</v>
      </c>
      <c r="AQ497" s="211" t="s">
        <v>10382</v>
      </c>
      <c r="AR497" s="211" t="s">
        <v>10387</v>
      </c>
      <c r="AS497" s="211" t="s">
        <v>15941</v>
      </c>
      <c r="AT497" s="211" t="s">
        <v>10391</v>
      </c>
      <c r="AU497" s="211" t="s">
        <v>10394</v>
      </c>
      <c r="AV497" s="211" t="s">
        <v>4788</v>
      </c>
      <c r="AW497" s="211" t="s">
        <v>10391</v>
      </c>
      <c r="AX497" s="211" t="s">
        <v>10391</v>
      </c>
      <c r="AY497" s="211" t="s">
        <v>10391</v>
      </c>
      <c r="AZ497" s="211" t="s">
        <v>10390</v>
      </c>
      <c r="BA497" s="211" t="s">
        <v>10387</v>
      </c>
      <c r="BB497" s="211" t="s">
        <v>10387</v>
      </c>
      <c r="BC497" s="211" t="s">
        <v>248</v>
      </c>
      <c r="BD497" s="211" t="s">
        <v>4788</v>
      </c>
      <c r="BE497" s="211" t="s">
        <v>22</v>
      </c>
      <c r="BF497" s="211" t="s">
        <v>15930</v>
      </c>
      <c r="BG497" s="211" t="s">
        <v>10387</v>
      </c>
      <c r="BH497" s="211" t="s">
        <v>11320</v>
      </c>
      <c r="BI497" s="211" t="s">
        <v>10391</v>
      </c>
      <c r="BJ497" s="211" t="s">
        <v>15943</v>
      </c>
      <c r="BK497" s="211" t="s">
        <v>10387</v>
      </c>
      <c r="BL497" s="211" t="s">
        <v>282</v>
      </c>
      <c r="BM497" s="211" t="s">
        <v>4788</v>
      </c>
      <c r="BN497" s="211" t="s">
        <v>8638</v>
      </c>
    </row>
    <row r="498" spans="1:93" s="211" customFormat="1" ht="15" hidden="1" customHeight="1" x14ac:dyDescent="0.25">
      <c r="A498" s="211" t="s">
        <v>10174</v>
      </c>
      <c r="B498" s="211" t="s">
        <v>282</v>
      </c>
      <c r="C498" s="211" t="s">
        <v>10175</v>
      </c>
      <c r="D498" s="211" t="s">
        <v>8944</v>
      </c>
      <c r="E498" s="211" t="s">
        <v>12994</v>
      </c>
      <c r="F498" s="211" t="s">
        <v>5328</v>
      </c>
      <c r="G498" s="211" t="s">
        <v>5328</v>
      </c>
      <c r="H498" s="211" t="s">
        <v>5328</v>
      </c>
      <c r="I498" s="211">
        <v>1</v>
      </c>
      <c r="J498" s="211" t="s">
        <v>5328</v>
      </c>
      <c r="K498" s="211" t="s">
        <v>15944</v>
      </c>
      <c r="L498" s="211" t="s">
        <v>216</v>
      </c>
      <c r="M498" s="211" t="s">
        <v>282</v>
      </c>
      <c r="N498" s="211" t="s">
        <v>5328</v>
      </c>
      <c r="O498" s="134" t="s">
        <v>673</v>
      </c>
      <c r="P498" s="211" t="s">
        <v>636</v>
      </c>
      <c r="Q498" s="211" t="s">
        <v>282</v>
      </c>
      <c r="R498" s="211" t="s">
        <v>282</v>
      </c>
      <c r="S498" s="211" t="s">
        <v>282</v>
      </c>
      <c r="T498" s="211">
        <v>3070</v>
      </c>
      <c r="U498" s="211" t="s">
        <v>183</v>
      </c>
      <c r="V498" s="211" t="s">
        <v>282</v>
      </c>
      <c r="W498" s="211" t="s">
        <v>283</v>
      </c>
      <c r="X498" s="211" t="s">
        <v>273</v>
      </c>
      <c r="Y498" s="211" t="s">
        <v>395</v>
      </c>
      <c r="Z498" s="211" t="s">
        <v>10498</v>
      </c>
      <c r="AA498" s="211">
        <v>6</v>
      </c>
      <c r="AB498" s="211" t="s">
        <v>220</v>
      </c>
      <c r="AC498" s="211">
        <v>23.25</v>
      </c>
      <c r="AD498" s="211">
        <v>13.43</v>
      </c>
      <c r="AE498" s="211" t="s">
        <v>10499</v>
      </c>
      <c r="AF498" s="211" t="s">
        <v>10365</v>
      </c>
      <c r="AG498" s="211" t="s">
        <v>273</v>
      </c>
      <c r="AH498" s="211" t="s">
        <v>273</v>
      </c>
      <c r="AI498" s="211" t="s">
        <v>273</v>
      </c>
      <c r="AJ498" s="211" t="s">
        <v>273</v>
      </c>
      <c r="AK498" s="211" t="s">
        <v>15951</v>
      </c>
      <c r="AL498" s="211">
        <v>78</v>
      </c>
      <c r="AM498" s="211">
        <v>8</v>
      </c>
      <c r="AN498" s="211">
        <v>61</v>
      </c>
      <c r="AO498" s="211">
        <v>47</v>
      </c>
      <c r="AP498" s="211" t="s">
        <v>15946</v>
      </c>
      <c r="AQ498" s="211" t="s">
        <v>10376</v>
      </c>
      <c r="AR498" s="211" t="s">
        <v>22</v>
      </c>
      <c r="AS498" s="211" t="s">
        <v>15950</v>
      </c>
      <c r="AT498" s="211" t="s">
        <v>4788</v>
      </c>
      <c r="AU498" s="211" t="s">
        <v>10394</v>
      </c>
      <c r="AV498" s="211" t="s">
        <v>4788</v>
      </c>
      <c r="AW498" s="211" t="s">
        <v>10391</v>
      </c>
      <c r="AX498" s="211" t="s">
        <v>10391</v>
      </c>
      <c r="AY498" s="211" t="s">
        <v>10391</v>
      </c>
      <c r="AZ498" s="211" t="s">
        <v>10390</v>
      </c>
      <c r="BA498" s="211" t="s">
        <v>22</v>
      </c>
      <c r="BB498" s="211" t="s">
        <v>22</v>
      </c>
      <c r="BC498" s="211" t="s">
        <v>248</v>
      </c>
      <c r="BD498" s="211" t="s">
        <v>10391</v>
      </c>
      <c r="BE498" s="211" t="s">
        <v>22</v>
      </c>
      <c r="BF498" s="211" t="s">
        <v>15945</v>
      </c>
      <c r="BG498" s="211" t="s">
        <v>22</v>
      </c>
      <c r="BH498" s="211" t="s">
        <v>282</v>
      </c>
      <c r="BI498" s="211" t="s">
        <v>4788</v>
      </c>
      <c r="BJ498" s="211" t="s">
        <v>15952</v>
      </c>
      <c r="BK498" s="211" t="s">
        <v>10387</v>
      </c>
      <c r="BL498" s="211" t="s">
        <v>282</v>
      </c>
      <c r="BM498" s="211" t="s">
        <v>4788</v>
      </c>
      <c r="BN498" s="211" t="s">
        <v>10176</v>
      </c>
    </row>
    <row r="499" spans="1:93" s="211" customFormat="1" ht="15" hidden="1" customHeight="1" x14ac:dyDescent="0.25">
      <c r="A499" s="211" t="s">
        <v>8647</v>
      </c>
      <c r="B499" s="211" t="s">
        <v>282</v>
      </c>
      <c r="C499" s="211" t="s">
        <v>282</v>
      </c>
      <c r="D499" s="211" t="s">
        <v>7848</v>
      </c>
      <c r="E499" s="211" t="s">
        <v>12994</v>
      </c>
      <c r="F499" s="211" t="s">
        <v>5328</v>
      </c>
      <c r="G499" s="211" t="s">
        <v>216</v>
      </c>
      <c r="H499" s="211" t="s">
        <v>216</v>
      </c>
      <c r="I499" s="211" t="s">
        <v>282</v>
      </c>
      <c r="J499" s="211" t="s">
        <v>216</v>
      </c>
      <c r="K499" s="211" t="s">
        <v>282</v>
      </c>
      <c r="L499" s="211" t="s">
        <v>216</v>
      </c>
      <c r="M499" s="211" t="s">
        <v>282</v>
      </c>
      <c r="N499" s="211" t="s">
        <v>5328</v>
      </c>
      <c r="O499" s="134" t="s">
        <v>10476</v>
      </c>
      <c r="P499" s="211" t="s">
        <v>682</v>
      </c>
      <c r="Q499" s="211" t="s">
        <v>282</v>
      </c>
      <c r="R499" s="211" t="s">
        <v>282</v>
      </c>
      <c r="S499" s="211" t="s">
        <v>282</v>
      </c>
      <c r="T499" s="211">
        <v>38</v>
      </c>
      <c r="U499" s="211" t="s">
        <v>183</v>
      </c>
      <c r="V499" s="211" t="s">
        <v>15955</v>
      </c>
      <c r="W499" s="211" t="s">
        <v>143</v>
      </c>
      <c r="X499" s="211" t="s">
        <v>273</v>
      </c>
      <c r="Y499" s="211" t="s">
        <v>395</v>
      </c>
      <c r="Z499" s="211" t="s">
        <v>10498</v>
      </c>
      <c r="AA499" s="211">
        <v>8</v>
      </c>
      <c r="AB499" s="211" t="s">
        <v>435</v>
      </c>
      <c r="AC499" s="211">
        <v>20.48</v>
      </c>
      <c r="AD499" s="211">
        <v>5.34</v>
      </c>
      <c r="AE499" s="211" t="s">
        <v>10499</v>
      </c>
      <c r="AF499" s="211" t="s">
        <v>10364</v>
      </c>
      <c r="AG499" s="211" t="s">
        <v>273</v>
      </c>
      <c r="AH499" s="211" t="s">
        <v>273</v>
      </c>
      <c r="AI499" s="211" t="s">
        <v>273</v>
      </c>
      <c r="AJ499" s="211" t="s">
        <v>15961</v>
      </c>
      <c r="AK499" s="211" t="s">
        <v>15960</v>
      </c>
      <c r="AL499" s="211">
        <v>68</v>
      </c>
      <c r="AM499" s="211">
        <v>42</v>
      </c>
      <c r="AN499" s="211">
        <v>53</v>
      </c>
      <c r="AO499" s="211">
        <v>11</v>
      </c>
      <c r="AP499" s="211" t="s">
        <v>15956</v>
      </c>
      <c r="AQ499" s="211" t="s">
        <v>10382</v>
      </c>
      <c r="AR499" s="211" t="s">
        <v>22</v>
      </c>
      <c r="AS499" s="211" t="s">
        <v>15959</v>
      </c>
      <c r="AT499" s="211" t="s">
        <v>4788</v>
      </c>
      <c r="AU499" s="211" t="s">
        <v>10394</v>
      </c>
      <c r="AV499" s="211" t="s">
        <v>4788</v>
      </c>
      <c r="AW499" s="211" t="s">
        <v>10391</v>
      </c>
      <c r="AX499" s="211" t="s">
        <v>10391</v>
      </c>
      <c r="AY499" s="211" t="s">
        <v>10391</v>
      </c>
      <c r="AZ499" s="211" t="s">
        <v>10390</v>
      </c>
      <c r="BA499" s="211" t="s">
        <v>22</v>
      </c>
      <c r="BB499" s="211" t="s">
        <v>10387</v>
      </c>
      <c r="BC499" s="211" t="s">
        <v>248</v>
      </c>
      <c r="BD499" s="211" t="s">
        <v>4788</v>
      </c>
      <c r="BE499" s="211" t="s">
        <v>22</v>
      </c>
      <c r="BF499" s="211" t="s">
        <v>15953</v>
      </c>
      <c r="BG499" s="211" t="s">
        <v>22</v>
      </c>
      <c r="BH499" s="211" t="s">
        <v>282</v>
      </c>
      <c r="BI499" s="211" t="s">
        <v>4788</v>
      </c>
      <c r="BJ499" s="211" t="s">
        <v>15962</v>
      </c>
      <c r="BK499" s="211" t="s">
        <v>10387</v>
      </c>
      <c r="BL499" s="211" t="s">
        <v>282</v>
      </c>
      <c r="BM499" s="211" t="s">
        <v>4788</v>
      </c>
      <c r="BN499" s="211" t="s">
        <v>8648</v>
      </c>
    </row>
    <row r="500" spans="1:93" s="145" customFormat="1" ht="15" customHeight="1" x14ac:dyDescent="0.25">
      <c r="A500" s="211" t="s">
        <v>869</v>
      </c>
      <c r="B500" s="211" t="s">
        <v>1156</v>
      </c>
      <c r="C500" s="211" t="s">
        <v>12390</v>
      </c>
      <c r="D500" s="211" t="s">
        <v>841</v>
      </c>
      <c r="E500" s="211" t="s">
        <v>10933</v>
      </c>
      <c r="F500" s="211" t="s">
        <v>216</v>
      </c>
      <c r="G500" s="211" t="s">
        <v>216</v>
      </c>
      <c r="H500" s="211" t="s">
        <v>216</v>
      </c>
      <c r="I500" s="211" t="s">
        <v>282</v>
      </c>
      <c r="J500" s="211" t="s">
        <v>216</v>
      </c>
      <c r="K500" s="211" t="s">
        <v>282</v>
      </c>
      <c r="L500" s="211" t="s">
        <v>216</v>
      </c>
      <c r="M500" s="211" t="s">
        <v>282</v>
      </c>
      <c r="N500" s="211" t="s">
        <v>5328</v>
      </c>
      <c r="O500" s="211" t="s">
        <v>246</v>
      </c>
      <c r="P500" s="211" t="s">
        <v>263</v>
      </c>
      <c r="Q500" s="211" t="s">
        <v>282</v>
      </c>
      <c r="R500" s="209" t="s">
        <v>282</v>
      </c>
      <c r="S500" s="209" t="s">
        <v>282</v>
      </c>
      <c r="T500" s="209">
        <v>61</v>
      </c>
      <c r="U500" s="209" t="s">
        <v>183</v>
      </c>
      <c r="V500" s="209" t="s">
        <v>282</v>
      </c>
      <c r="W500" s="209" t="s">
        <v>143</v>
      </c>
      <c r="X500" s="209" t="s">
        <v>10506</v>
      </c>
      <c r="Y500" s="209" t="s">
        <v>395</v>
      </c>
      <c r="Z500" s="209" t="s">
        <v>10498</v>
      </c>
      <c r="AA500" s="209">
        <v>6</v>
      </c>
      <c r="AB500" s="209" t="s">
        <v>299</v>
      </c>
      <c r="AC500" s="209">
        <v>23.65</v>
      </c>
      <c r="AD500" s="209">
        <v>2.74</v>
      </c>
      <c r="AE500" s="209" t="s">
        <v>10512</v>
      </c>
      <c r="AF500" s="209" t="s">
        <v>10364</v>
      </c>
      <c r="AG500" s="209" t="s">
        <v>273</v>
      </c>
      <c r="AH500" s="209" t="s">
        <v>273</v>
      </c>
      <c r="AI500" s="209" t="s">
        <v>273</v>
      </c>
      <c r="AJ500" s="209" t="s">
        <v>273</v>
      </c>
      <c r="AK500" s="209" t="s">
        <v>273</v>
      </c>
      <c r="AL500" s="209" t="s">
        <v>273</v>
      </c>
      <c r="AM500" s="209">
        <v>2</v>
      </c>
      <c r="AN500" s="209" t="s">
        <v>273</v>
      </c>
      <c r="AO500" s="209" t="s">
        <v>273</v>
      </c>
      <c r="AP500" s="209" t="s">
        <v>12391</v>
      </c>
      <c r="AQ500" s="209" t="s">
        <v>10385</v>
      </c>
      <c r="AR500" s="209" t="s">
        <v>22</v>
      </c>
      <c r="AS500" s="209" t="s">
        <v>12393</v>
      </c>
      <c r="AT500" s="209" t="s">
        <v>10390</v>
      </c>
      <c r="AU500" s="209" t="s">
        <v>10400</v>
      </c>
      <c r="AV500" s="209" t="s">
        <v>10390</v>
      </c>
      <c r="AW500" s="209" t="s">
        <v>4788</v>
      </c>
      <c r="AX500" s="209" t="s">
        <v>4788</v>
      </c>
      <c r="AY500" s="209" t="s">
        <v>4788</v>
      </c>
      <c r="AZ500" s="209" t="s">
        <v>10390</v>
      </c>
      <c r="BA500" s="209" t="s">
        <v>22</v>
      </c>
      <c r="BB500" s="209" t="s">
        <v>22</v>
      </c>
      <c r="BC500" s="209" t="s">
        <v>248</v>
      </c>
      <c r="BD500" s="209" t="s">
        <v>10391</v>
      </c>
      <c r="BE500" s="209" t="s">
        <v>10387</v>
      </c>
      <c r="BF500" s="209" t="s">
        <v>282</v>
      </c>
      <c r="BG500" s="209" t="s">
        <v>22</v>
      </c>
      <c r="BH500" s="209" t="s">
        <v>282</v>
      </c>
      <c r="BI500" s="209" t="s">
        <v>10390</v>
      </c>
      <c r="BJ500" s="209" t="s">
        <v>10612</v>
      </c>
      <c r="BK500" s="209" t="s">
        <v>22</v>
      </c>
      <c r="BL500" s="209">
        <v>1</v>
      </c>
      <c r="BM500" s="209" t="s">
        <v>10391</v>
      </c>
      <c r="BN500" s="209" t="s">
        <v>1157</v>
      </c>
      <c r="BO500" s="209"/>
      <c r="BP500" s="209"/>
      <c r="BQ500" s="209"/>
      <c r="BR500" s="209"/>
      <c r="BS500" s="209"/>
      <c r="BT500" s="209"/>
      <c r="BU500" s="209"/>
      <c r="BV500" s="209"/>
      <c r="BW500" s="209"/>
      <c r="BX500" s="209"/>
      <c r="BY500" s="209"/>
      <c r="BZ500" s="209"/>
      <c r="CA500" s="209"/>
      <c r="CB500" s="209"/>
      <c r="CC500" s="209"/>
      <c r="CD500" s="209"/>
      <c r="CE500" s="209"/>
      <c r="CF500" s="209"/>
      <c r="CG500" s="209"/>
      <c r="CH500" s="209"/>
      <c r="CI500" s="209"/>
      <c r="CJ500" s="209"/>
      <c r="CK500" s="209"/>
      <c r="CL500" s="209"/>
      <c r="CM500" s="209"/>
      <c r="CN500" s="209"/>
      <c r="CO500" s="209"/>
    </row>
    <row r="501" spans="1:93" s="211" customFormat="1" ht="15" hidden="1" customHeight="1" x14ac:dyDescent="0.25">
      <c r="A501" s="211" t="s">
        <v>17556</v>
      </c>
      <c r="B501" s="211" t="s">
        <v>282</v>
      </c>
      <c r="C501" s="211" t="s">
        <v>17531</v>
      </c>
      <c r="D501" s="211" t="s">
        <v>755</v>
      </c>
      <c r="E501" s="211" t="s">
        <v>10933</v>
      </c>
      <c r="F501" s="211" t="s">
        <v>5328</v>
      </c>
      <c r="G501" s="211" t="s">
        <v>5328</v>
      </c>
      <c r="H501" s="211" t="s">
        <v>5328</v>
      </c>
      <c r="I501" s="211" t="s">
        <v>17608</v>
      </c>
      <c r="J501" s="211" t="s">
        <v>216</v>
      </c>
      <c r="K501" s="211" t="s">
        <v>282</v>
      </c>
      <c r="L501" s="211" t="s">
        <v>216</v>
      </c>
      <c r="M501" s="211" t="s">
        <v>282</v>
      </c>
      <c r="N501" s="211" t="s">
        <v>5328</v>
      </c>
      <c r="O501" s="149" t="s">
        <v>10759</v>
      </c>
      <c r="P501" s="149" t="s">
        <v>682</v>
      </c>
      <c r="Q501" s="211" t="s">
        <v>282</v>
      </c>
      <c r="R501" s="211" t="s">
        <v>282</v>
      </c>
      <c r="S501" s="211" t="s">
        <v>282</v>
      </c>
      <c r="T501" s="211">
        <v>113</v>
      </c>
      <c r="U501" s="211" t="s">
        <v>183</v>
      </c>
      <c r="V501" s="211" t="s">
        <v>282</v>
      </c>
      <c r="W501" s="211" t="s">
        <v>12772</v>
      </c>
      <c r="X501" s="211" t="s">
        <v>273</v>
      </c>
      <c r="Y501" s="211" t="s">
        <v>395</v>
      </c>
      <c r="Z501" s="211" t="s">
        <v>10498</v>
      </c>
      <c r="AA501" s="211">
        <v>1</v>
      </c>
      <c r="AB501" s="211" t="s">
        <v>220</v>
      </c>
      <c r="AC501" s="211">
        <v>15.12</v>
      </c>
      <c r="AD501" s="211">
        <v>10.77</v>
      </c>
      <c r="AE501" s="211" t="s">
        <v>10499</v>
      </c>
      <c r="AF501" s="211" t="s">
        <v>14600</v>
      </c>
      <c r="AG501" s="211" t="s">
        <v>273</v>
      </c>
      <c r="AH501" s="211" t="s">
        <v>273</v>
      </c>
      <c r="AI501" s="211" t="s">
        <v>273</v>
      </c>
      <c r="AJ501" s="211" t="s">
        <v>10904</v>
      </c>
      <c r="AK501" s="211" t="s">
        <v>17606</v>
      </c>
      <c r="AL501" s="211">
        <v>90</v>
      </c>
      <c r="AM501" s="211" t="s">
        <v>273</v>
      </c>
      <c r="AN501" s="211" t="s">
        <v>273</v>
      </c>
      <c r="AO501" s="211">
        <v>46</v>
      </c>
      <c r="AP501" s="211" t="s">
        <v>17605</v>
      </c>
      <c r="AQ501" s="211" t="s">
        <v>10376</v>
      </c>
      <c r="AR501" s="211" t="s">
        <v>22</v>
      </c>
      <c r="AS501" s="211" t="s">
        <v>11423</v>
      </c>
      <c r="AT501" s="211" t="s">
        <v>4788</v>
      </c>
      <c r="AU501" s="211" t="s">
        <v>10394</v>
      </c>
      <c r="AV501" s="211" t="s">
        <v>4788</v>
      </c>
      <c r="AW501" s="211" t="s">
        <v>10390</v>
      </c>
      <c r="AX501" s="211" t="s">
        <v>10390</v>
      </c>
      <c r="AY501" s="211" t="s">
        <v>10390</v>
      </c>
      <c r="AZ501" s="211" t="s">
        <v>10390</v>
      </c>
      <c r="BA501" s="211" t="s">
        <v>22</v>
      </c>
      <c r="BB501" s="211" t="s">
        <v>10387</v>
      </c>
      <c r="BC501" s="211" t="s">
        <v>248</v>
      </c>
      <c r="BD501" s="211" t="s">
        <v>4788</v>
      </c>
      <c r="BE501" s="211" t="s">
        <v>10387</v>
      </c>
      <c r="BF501" s="211" t="s">
        <v>282</v>
      </c>
      <c r="BG501" s="211" t="s">
        <v>22</v>
      </c>
      <c r="BH501" s="211" t="s">
        <v>282</v>
      </c>
      <c r="BI501" s="211" t="s">
        <v>10390</v>
      </c>
      <c r="BJ501" s="211" t="s">
        <v>17604</v>
      </c>
      <c r="BK501" s="211" t="s">
        <v>10387</v>
      </c>
      <c r="BL501" s="211" t="s">
        <v>282</v>
      </c>
      <c r="BM501" s="211" t="s">
        <v>4788</v>
      </c>
      <c r="BN501" s="211" t="s">
        <v>17557</v>
      </c>
    </row>
    <row r="502" spans="1:93" s="211" customFormat="1" ht="15" customHeight="1" x14ac:dyDescent="0.25">
      <c r="A502" s="147" t="s">
        <v>7075</v>
      </c>
      <c r="B502" s="211" t="s">
        <v>282</v>
      </c>
      <c r="C502" s="211" t="s">
        <v>18020</v>
      </c>
      <c r="D502" s="211" t="s">
        <v>564</v>
      </c>
      <c r="E502" s="211" t="s">
        <v>12994</v>
      </c>
      <c r="F502" s="211" t="s">
        <v>5328</v>
      </c>
      <c r="G502" s="211" t="s">
        <v>5328</v>
      </c>
      <c r="H502" s="211" t="s">
        <v>5328</v>
      </c>
      <c r="I502" s="211">
        <v>1</v>
      </c>
      <c r="J502" s="211" t="s">
        <v>216</v>
      </c>
      <c r="K502" s="211" t="s">
        <v>282</v>
      </c>
      <c r="L502" s="211" t="s">
        <v>216</v>
      </c>
      <c r="M502" s="211" t="s">
        <v>282</v>
      </c>
      <c r="N502" s="211" t="s">
        <v>5328</v>
      </c>
      <c r="O502" s="211" t="s">
        <v>17959</v>
      </c>
      <c r="P502" s="211" t="s">
        <v>17965</v>
      </c>
      <c r="Q502" s="211" t="s">
        <v>256</v>
      </c>
      <c r="R502" s="211" t="s">
        <v>282</v>
      </c>
      <c r="S502" s="211" t="s">
        <v>282</v>
      </c>
      <c r="T502" s="211">
        <v>160</v>
      </c>
      <c r="U502" s="211" t="s">
        <v>183</v>
      </c>
      <c r="V502" s="211" t="s">
        <v>282</v>
      </c>
      <c r="W502" s="211" t="s">
        <v>11789</v>
      </c>
      <c r="X502" s="211" t="s">
        <v>10506</v>
      </c>
      <c r="Y502" s="211" t="s">
        <v>395</v>
      </c>
      <c r="Z502" s="211" t="s">
        <v>10498</v>
      </c>
      <c r="AA502" s="211">
        <v>6</v>
      </c>
      <c r="AB502" s="211" t="s">
        <v>299</v>
      </c>
      <c r="AC502" s="211">
        <v>24.52</v>
      </c>
      <c r="AD502" s="211">
        <v>5.2</v>
      </c>
      <c r="AE502" s="211" t="s">
        <v>10512</v>
      </c>
      <c r="AF502" s="211" t="s">
        <v>10364</v>
      </c>
      <c r="AG502" s="211" t="s">
        <v>15972</v>
      </c>
      <c r="AH502" s="211">
        <v>55</v>
      </c>
      <c r="AI502" s="211" t="s">
        <v>273</v>
      </c>
      <c r="AJ502" s="211" t="s">
        <v>273</v>
      </c>
      <c r="AK502" s="211" t="s">
        <v>15971</v>
      </c>
      <c r="AL502" s="211">
        <v>59</v>
      </c>
      <c r="AM502" s="211" t="s">
        <v>273</v>
      </c>
      <c r="AN502" s="211" t="s">
        <v>273</v>
      </c>
      <c r="AO502" s="211" t="s">
        <v>273</v>
      </c>
      <c r="AP502" s="211" t="s">
        <v>15964</v>
      </c>
      <c r="AQ502" s="211" t="s">
        <v>10376</v>
      </c>
      <c r="AR502" s="211" t="s">
        <v>22</v>
      </c>
      <c r="AS502" s="211" t="s">
        <v>15970</v>
      </c>
      <c r="AT502" s="211" t="s">
        <v>4788</v>
      </c>
      <c r="AU502" s="211" t="s">
        <v>10397</v>
      </c>
      <c r="AV502" s="211" t="s">
        <v>4788</v>
      </c>
      <c r="AW502" s="211" t="s">
        <v>10391</v>
      </c>
      <c r="AX502" s="211" t="s">
        <v>10391</v>
      </c>
      <c r="AY502" s="211" t="s">
        <v>10391</v>
      </c>
      <c r="AZ502" s="211" t="s">
        <v>4788</v>
      </c>
      <c r="BA502" s="211" t="s">
        <v>10387</v>
      </c>
      <c r="BB502" s="211" t="s">
        <v>10387</v>
      </c>
      <c r="BC502" s="211" t="s">
        <v>10411</v>
      </c>
      <c r="BD502" s="211" t="s">
        <v>4788</v>
      </c>
      <c r="BE502" s="211" t="s">
        <v>22</v>
      </c>
      <c r="BF502" s="211" t="s">
        <v>15963</v>
      </c>
      <c r="BG502" s="211" t="s">
        <v>10387</v>
      </c>
      <c r="BH502" s="211" t="s">
        <v>15973</v>
      </c>
      <c r="BI502" s="211" t="s">
        <v>10391</v>
      </c>
      <c r="BJ502" s="211" t="s">
        <v>15978</v>
      </c>
      <c r="BK502" s="211" t="s">
        <v>10387</v>
      </c>
      <c r="BL502" s="211" t="s">
        <v>282</v>
      </c>
      <c r="BM502" s="211" t="s">
        <v>4788</v>
      </c>
      <c r="BN502" s="211" t="s">
        <v>7076</v>
      </c>
    </row>
    <row r="503" spans="1:93" s="211" customFormat="1" ht="15" customHeight="1" x14ac:dyDescent="0.25">
      <c r="A503" s="147" t="s">
        <v>10070</v>
      </c>
      <c r="B503" s="211" t="s">
        <v>282</v>
      </c>
      <c r="C503" s="211" t="s">
        <v>15984</v>
      </c>
      <c r="D503" s="211" t="s">
        <v>8944</v>
      </c>
      <c r="E503" s="211" t="s">
        <v>12994</v>
      </c>
      <c r="F503" s="211" t="s">
        <v>5328</v>
      </c>
      <c r="G503" s="211" t="s">
        <v>5328</v>
      </c>
      <c r="H503" s="211" t="s">
        <v>5328</v>
      </c>
      <c r="I503" s="211" t="s">
        <v>14579</v>
      </c>
      <c r="J503" s="211" t="s">
        <v>216</v>
      </c>
      <c r="K503" s="211" t="s">
        <v>282</v>
      </c>
      <c r="L503" s="211" t="s">
        <v>216</v>
      </c>
      <c r="M503" s="211" t="s">
        <v>282</v>
      </c>
      <c r="N503" s="211" t="s">
        <v>5328</v>
      </c>
      <c r="O503" s="211" t="s">
        <v>17966</v>
      </c>
      <c r="P503" s="211" t="s">
        <v>17967</v>
      </c>
      <c r="Q503" s="211" t="s">
        <v>282</v>
      </c>
      <c r="R503" s="211" t="s">
        <v>282</v>
      </c>
      <c r="S503" s="211" t="s">
        <v>282</v>
      </c>
      <c r="T503" s="211">
        <v>30</v>
      </c>
      <c r="U503" s="211" t="s">
        <v>183</v>
      </c>
      <c r="V503" s="211" t="s">
        <v>282</v>
      </c>
      <c r="W503" s="211" t="s">
        <v>10866</v>
      </c>
      <c r="X503" s="211" t="s">
        <v>25</v>
      </c>
      <c r="Y503" s="211" t="s">
        <v>395</v>
      </c>
      <c r="Z503" s="211" t="s">
        <v>10498</v>
      </c>
      <c r="AA503" s="211">
        <v>8</v>
      </c>
      <c r="AB503" s="211" t="s">
        <v>193</v>
      </c>
      <c r="AC503" s="211">
        <v>22</v>
      </c>
      <c r="AD503" s="211">
        <v>5.0999999999999996</v>
      </c>
      <c r="AE503" s="211" t="s">
        <v>10512</v>
      </c>
      <c r="AF503" s="211" t="s">
        <v>10365</v>
      </c>
      <c r="AG503" s="211" t="s">
        <v>273</v>
      </c>
      <c r="AH503" s="211" t="s">
        <v>273</v>
      </c>
      <c r="AI503" s="211" t="s">
        <v>273</v>
      </c>
      <c r="AJ503" s="211" t="s">
        <v>15983</v>
      </c>
      <c r="AK503" s="211" t="s">
        <v>15985</v>
      </c>
      <c r="AL503" s="211">
        <v>77</v>
      </c>
      <c r="AM503" s="211" t="s">
        <v>273</v>
      </c>
      <c r="AN503" s="211" t="s">
        <v>273</v>
      </c>
      <c r="AO503" s="211">
        <v>50</v>
      </c>
      <c r="AP503" s="211" t="s">
        <v>15979</v>
      </c>
      <c r="AQ503" s="211" t="s">
        <v>10377</v>
      </c>
      <c r="AR503" s="211" t="s">
        <v>55</v>
      </c>
      <c r="AS503" s="211" t="s">
        <v>11396</v>
      </c>
      <c r="AT503" s="211" t="s">
        <v>10390</v>
      </c>
      <c r="AU503" s="211" t="s">
        <v>10398</v>
      </c>
      <c r="AV503" s="211" t="s">
        <v>4788</v>
      </c>
      <c r="AW503" s="211" t="s">
        <v>4788</v>
      </c>
      <c r="AX503" s="211" t="s">
        <v>4788</v>
      </c>
      <c r="AY503" s="211" t="s">
        <v>4788</v>
      </c>
      <c r="AZ503" s="211" t="s">
        <v>10390</v>
      </c>
      <c r="BA503" s="211" t="s">
        <v>10387</v>
      </c>
      <c r="BB503" s="211" t="s">
        <v>10387</v>
      </c>
      <c r="BC503" s="211" t="s">
        <v>10411</v>
      </c>
      <c r="BD503" s="211" t="s">
        <v>4788</v>
      </c>
      <c r="BE503" s="211" t="s">
        <v>10387</v>
      </c>
      <c r="BF503" s="211" t="s">
        <v>282</v>
      </c>
      <c r="BG503" s="211" t="s">
        <v>22</v>
      </c>
      <c r="BH503" s="211" t="s">
        <v>282</v>
      </c>
      <c r="BI503" s="211" t="s">
        <v>10390</v>
      </c>
      <c r="BJ503" s="211" t="s">
        <v>273</v>
      </c>
      <c r="BK503" s="211" t="s">
        <v>10387</v>
      </c>
      <c r="BL503" s="211" t="s">
        <v>282</v>
      </c>
      <c r="BM503" s="211" t="s">
        <v>10390</v>
      </c>
      <c r="BN503" s="211" t="s">
        <v>10071</v>
      </c>
    </row>
    <row r="504" spans="1:93" s="211" customFormat="1" ht="15" customHeight="1" x14ac:dyDescent="0.25">
      <c r="A504" s="147" t="s">
        <v>7077</v>
      </c>
      <c r="B504" s="211" t="s">
        <v>282</v>
      </c>
      <c r="C504" s="211" t="s">
        <v>15993</v>
      </c>
      <c r="D504" s="211" t="s">
        <v>755</v>
      </c>
      <c r="E504" s="211" t="s">
        <v>12994</v>
      </c>
      <c r="F504" s="211" t="s">
        <v>5328</v>
      </c>
      <c r="G504" s="211" t="s">
        <v>216</v>
      </c>
      <c r="H504" s="211" t="s">
        <v>216</v>
      </c>
      <c r="I504" s="211" t="s">
        <v>282</v>
      </c>
      <c r="J504" s="211" t="s">
        <v>216</v>
      </c>
      <c r="K504" s="211" t="s">
        <v>282</v>
      </c>
      <c r="L504" s="211" t="s">
        <v>216</v>
      </c>
      <c r="M504" s="211" t="s">
        <v>282</v>
      </c>
      <c r="N504" s="211" t="s">
        <v>5328</v>
      </c>
      <c r="O504" s="211" t="s">
        <v>17966</v>
      </c>
      <c r="P504" s="211" t="s">
        <v>17967</v>
      </c>
      <c r="Q504" s="211" t="s">
        <v>282</v>
      </c>
      <c r="R504" s="211" t="s">
        <v>282</v>
      </c>
      <c r="S504" s="211" t="s">
        <v>282</v>
      </c>
      <c r="T504" s="211">
        <v>47</v>
      </c>
      <c r="U504" s="211" t="s">
        <v>183</v>
      </c>
      <c r="V504" s="211" t="s">
        <v>282</v>
      </c>
      <c r="W504" s="211" t="s">
        <v>10866</v>
      </c>
      <c r="X504" s="211" t="s">
        <v>10506</v>
      </c>
      <c r="Y504" s="211" t="s">
        <v>395</v>
      </c>
      <c r="Z504" s="211" t="s">
        <v>10498</v>
      </c>
      <c r="AA504" s="211">
        <v>8</v>
      </c>
      <c r="AB504" s="211" t="s">
        <v>299</v>
      </c>
      <c r="AC504" s="211">
        <v>20.03</v>
      </c>
      <c r="AD504" s="211">
        <v>4.2</v>
      </c>
      <c r="AE504" s="211" t="s">
        <v>10512</v>
      </c>
      <c r="AF504" s="211" t="s">
        <v>10364</v>
      </c>
      <c r="AG504" s="211" t="s">
        <v>273</v>
      </c>
      <c r="AH504" s="211">
        <v>32</v>
      </c>
      <c r="AI504" s="211" t="s">
        <v>273</v>
      </c>
      <c r="AJ504" s="211" t="s">
        <v>273</v>
      </c>
      <c r="AK504" s="211" t="s">
        <v>15992</v>
      </c>
      <c r="AL504" s="211">
        <v>72</v>
      </c>
      <c r="AM504" s="211" t="s">
        <v>273</v>
      </c>
      <c r="AN504" s="211">
        <v>74</v>
      </c>
      <c r="AO504" s="211">
        <v>32</v>
      </c>
      <c r="AP504" s="211" t="s">
        <v>15988</v>
      </c>
      <c r="AQ504" s="211" t="s">
        <v>10376</v>
      </c>
      <c r="AR504" s="211" t="s">
        <v>22</v>
      </c>
      <c r="AS504" s="211" t="s">
        <v>15991</v>
      </c>
      <c r="AT504" s="211" t="s">
        <v>4788</v>
      </c>
      <c r="AU504" s="211" t="s">
        <v>10397</v>
      </c>
      <c r="AV504" s="211" t="s">
        <v>4788</v>
      </c>
      <c r="AW504" s="211" t="s">
        <v>4788</v>
      </c>
      <c r="AX504" s="211" t="s">
        <v>4788</v>
      </c>
      <c r="AY504" s="211" t="s">
        <v>4788</v>
      </c>
      <c r="AZ504" s="211" t="s">
        <v>4788</v>
      </c>
      <c r="BA504" s="211" t="s">
        <v>10387</v>
      </c>
      <c r="BB504" s="211" t="s">
        <v>10387</v>
      </c>
      <c r="BC504" s="211" t="s">
        <v>248</v>
      </c>
      <c r="BD504" s="211" t="s">
        <v>4788</v>
      </c>
      <c r="BE504" s="211" t="s">
        <v>22</v>
      </c>
      <c r="BF504" s="211" t="s">
        <v>15986</v>
      </c>
      <c r="BG504" s="211" t="s">
        <v>22</v>
      </c>
      <c r="BH504" s="211" t="s">
        <v>15995</v>
      </c>
      <c r="BI504" s="211" t="s">
        <v>10390</v>
      </c>
      <c r="BJ504" s="211" t="s">
        <v>15994</v>
      </c>
      <c r="BK504" s="211" t="s">
        <v>10387</v>
      </c>
      <c r="BL504" s="211" t="s">
        <v>282</v>
      </c>
      <c r="BM504" s="211" t="s">
        <v>10390</v>
      </c>
      <c r="BN504" s="211" t="s">
        <v>7078</v>
      </c>
    </row>
    <row r="505" spans="1:93" s="145" customFormat="1" ht="15" customHeight="1" x14ac:dyDescent="0.25">
      <c r="A505" s="211" t="s">
        <v>4552</v>
      </c>
      <c r="B505" s="211" t="s">
        <v>282</v>
      </c>
      <c r="C505" s="211" t="s">
        <v>12347</v>
      </c>
      <c r="D505" s="211" t="s">
        <v>4413</v>
      </c>
      <c r="E505" s="211" t="s">
        <v>10933</v>
      </c>
      <c r="F505" s="211" t="s">
        <v>216</v>
      </c>
      <c r="G505" s="211" t="s">
        <v>216</v>
      </c>
      <c r="H505" s="211" t="s">
        <v>216</v>
      </c>
      <c r="I505" s="211" t="s">
        <v>282</v>
      </c>
      <c r="J505" s="211" t="s">
        <v>216</v>
      </c>
      <c r="K505" s="211" t="s">
        <v>282</v>
      </c>
      <c r="L505" s="211" t="s">
        <v>216</v>
      </c>
      <c r="M505" s="211" t="s">
        <v>282</v>
      </c>
      <c r="N505" s="211" t="s">
        <v>5328</v>
      </c>
      <c r="O505" s="211" t="s">
        <v>10667</v>
      </c>
      <c r="P505" s="211" t="s">
        <v>811</v>
      </c>
      <c r="Q505" s="211" t="s">
        <v>282</v>
      </c>
      <c r="R505" s="211" t="s">
        <v>282</v>
      </c>
      <c r="S505" s="211" t="s">
        <v>282</v>
      </c>
      <c r="T505" s="211">
        <v>140</v>
      </c>
      <c r="U505" s="211" t="s">
        <v>183</v>
      </c>
      <c r="V505" s="211" t="s">
        <v>12346</v>
      </c>
      <c r="W505" s="211" t="s">
        <v>10547</v>
      </c>
      <c r="X505" s="211" t="s">
        <v>273</v>
      </c>
      <c r="Y505" s="211" t="s">
        <v>395</v>
      </c>
      <c r="Z505" s="211" t="s">
        <v>10498</v>
      </c>
      <c r="AA505" s="211">
        <v>16</v>
      </c>
      <c r="AB505" s="211" t="s">
        <v>299</v>
      </c>
      <c r="AC505" s="211">
        <v>16.670000000000002</v>
      </c>
      <c r="AD505" s="211">
        <v>5.16</v>
      </c>
      <c r="AE505" s="211" t="s">
        <v>10512</v>
      </c>
      <c r="AF505" s="211" t="s">
        <v>10364</v>
      </c>
      <c r="AG505" s="211" t="s">
        <v>273</v>
      </c>
      <c r="AH505" s="211">
        <v>43</v>
      </c>
      <c r="AI505" s="211" t="s">
        <v>273</v>
      </c>
      <c r="AJ505" s="211" t="s">
        <v>12343</v>
      </c>
      <c r="AK505" s="211" t="s">
        <v>4786</v>
      </c>
      <c r="AL505" s="211">
        <v>53</v>
      </c>
      <c r="AM505" s="211">
        <v>31</v>
      </c>
      <c r="AN505" s="211" t="s">
        <v>273</v>
      </c>
      <c r="AO505" s="211">
        <v>28</v>
      </c>
      <c r="AP505" s="211" t="s">
        <v>12345</v>
      </c>
      <c r="AQ505" s="211" t="s">
        <v>10382</v>
      </c>
      <c r="AR505" s="211" t="s">
        <v>22</v>
      </c>
      <c r="AS505" s="211" t="s">
        <v>12351</v>
      </c>
      <c r="AT505" s="211" t="s">
        <v>4788</v>
      </c>
      <c r="AU505" s="211" t="s">
        <v>10400</v>
      </c>
      <c r="AV505" s="211" t="s">
        <v>10390</v>
      </c>
      <c r="AW505" s="211" t="s">
        <v>10391</v>
      </c>
      <c r="AX505" s="211" t="s">
        <v>10391</v>
      </c>
      <c r="AY505" s="211" t="s">
        <v>10391</v>
      </c>
      <c r="AZ505" s="211" t="s">
        <v>10390</v>
      </c>
      <c r="BA505" s="211" t="s">
        <v>10408</v>
      </c>
      <c r="BB505" s="211" t="s">
        <v>10408</v>
      </c>
      <c r="BC505" s="211" t="s">
        <v>10412</v>
      </c>
      <c r="BD505" s="211" t="s">
        <v>10390</v>
      </c>
      <c r="BE505" s="211" t="s">
        <v>10387</v>
      </c>
      <c r="BF505" s="211" t="s">
        <v>282</v>
      </c>
      <c r="BG505" s="211" t="s">
        <v>10387</v>
      </c>
      <c r="BH505" s="211" t="s">
        <v>12344</v>
      </c>
      <c r="BI505" s="211" t="s">
        <v>10391</v>
      </c>
      <c r="BJ505" s="211" t="s">
        <v>12342</v>
      </c>
      <c r="BK505" s="211" t="s">
        <v>10387</v>
      </c>
      <c r="BL505" s="211" t="s">
        <v>282</v>
      </c>
      <c r="BM505" s="211" t="s">
        <v>4788</v>
      </c>
      <c r="BN505" s="211" t="s">
        <v>4553</v>
      </c>
      <c r="BO505" s="211"/>
      <c r="BP505" s="211"/>
      <c r="BQ505" s="211"/>
      <c r="BR505" s="211"/>
      <c r="BS505" s="211"/>
      <c r="BT505" s="211"/>
      <c r="BU505" s="211"/>
      <c r="BV505" s="211"/>
      <c r="BW505" s="211"/>
      <c r="BX505" s="211"/>
      <c r="BY505" s="211"/>
      <c r="BZ505" s="211"/>
      <c r="CA505" s="211"/>
      <c r="CB505" s="211"/>
      <c r="CC505" s="211"/>
      <c r="CD505" s="211"/>
      <c r="CE505" s="211"/>
      <c r="CF505" s="211"/>
      <c r="CG505" s="211"/>
      <c r="CH505" s="211"/>
      <c r="CI505" s="211"/>
      <c r="CJ505" s="211"/>
      <c r="CK505" s="211"/>
      <c r="CL505" s="211"/>
      <c r="CM505" s="211"/>
      <c r="CN505" s="211"/>
      <c r="CO505" s="211"/>
    </row>
    <row r="506" spans="1:93" s="106" customFormat="1" ht="15" hidden="1" customHeight="1" x14ac:dyDescent="0.25">
      <c r="A506" s="106" t="s">
        <v>3554</v>
      </c>
      <c r="B506" s="106" t="s">
        <v>14985</v>
      </c>
      <c r="C506" s="307" t="s">
        <v>14991</v>
      </c>
      <c r="D506" s="106" t="s">
        <v>841</v>
      </c>
      <c r="E506" s="106" t="s">
        <v>10933</v>
      </c>
      <c r="F506" s="106" t="s">
        <v>5328</v>
      </c>
      <c r="G506" s="106" t="s">
        <v>216</v>
      </c>
      <c r="H506" s="106" t="s">
        <v>216</v>
      </c>
      <c r="I506" s="106" t="s">
        <v>282</v>
      </c>
      <c r="J506" s="106" t="s">
        <v>216</v>
      </c>
      <c r="K506" s="106" t="s">
        <v>282</v>
      </c>
      <c r="L506" s="106" t="s">
        <v>216</v>
      </c>
      <c r="M506" s="106" t="s">
        <v>282</v>
      </c>
      <c r="N506" s="106" t="s">
        <v>5328</v>
      </c>
      <c r="O506" s="106" t="s">
        <v>252</v>
      </c>
      <c r="P506" s="106" t="s">
        <v>790</v>
      </c>
      <c r="Q506" s="106" t="s">
        <v>282</v>
      </c>
      <c r="R506" s="106" t="s">
        <v>282</v>
      </c>
      <c r="S506" s="106" t="s">
        <v>282</v>
      </c>
      <c r="T506" s="162">
        <v>60</v>
      </c>
      <c r="U506" s="162" t="s">
        <v>183</v>
      </c>
      <c r="V506" s="162" t="s">
        <v>282</v>
      </c>
      <c r="W506" s="162" t="s">
        <v>143</v>
      </c>
      <c r="X506" s="162" t="s">
        <v>10506</v>
      </c>
      <c r="Y506" s="162" t="s">
        <v>395</v>
      </c>
      <c r="Z506" s="162" t="s">
        <v>10498</v>
      </c>
      <c r="AA506" s="162">
        <v>6</v>
      </c>
      <c r="AB506" s="162" t="s">
        <v>299</v>
      </c>
      <c r="AC506" s="162">
        <v>13.9</v>
      </c>
      <c r="AD506" s="162" t="s">
        <v>273</v>
      </c>
      <c r="AE506" s="162" t="s">
        <v>10499</v>
      </c>
      <c r="AF506" s="162" t="s">
        <v>10364</v>
      </c>
      <c r="AG506" s="162" t="s">
        <v>273</v>
      </c>
      <c r="AH506" s="162" t="s">
        <v>273</v>
      </c>
      <c r="AI506" s="162" t="s">
        <v>273</v>
      </c>
      <c r="AJ506" s="162" t="s">
        <v>273</v>
      </c>
      <c r="AK506" s="162" t="s">
        <v>14989</v>
      </c>
      <c r="AL506" s="162" t="s">
        <v>273</v>
      </c>
      <c r="AM506" s="162" t="s">
        <v>273</v>
      </c>
      <c r="AN506" s="162" t="s">
        <v>273</v>
      </c>
      <c r="AO506" s="162" t="s">
        <v>273</v>
      </c>
      <c r="AP506" s="162" t="s">
        <v>14986</v>
      </c>
      <c r="AQ506" s="162" t="s">
        <v>10385</v>
      </c>
      <c r="AR506" s="162" t="s">
        <v>55</v>
      </c>
      <c r="AS506" s="162" t="s">
        <v>273</v>
      </c>
      <c r="AT506" s="162" t="s">
        <v>10390</v>
      </c>
      <c r="AU506" s="162" t="s">
        <v>10400</v>
      </c>
      <c r="AV506" s="162" t="s">
        <v>10390</v>
      </c>
      <c r="AW506" s="162" t="s">
        <v>4788</v>
      </c>
      <c r="AX506" s="162" t="s">
        <v>4788</v>
      </c>
      <c r="AY506" s="162" t="s">
        <v>4788</v>
      </c>
      <c r="AZ506" s="162" t="s">
        <v>10390</v>
      </c>
      <c r="BA506" s="162" t="s">
        <v>10387</v>
      </c>
      <c r="BB506" s="162" t="s">
        <v>10387</v>
      </c>
      <c r="BC506" s="162" t="s">
        <v>10411</v>
      </c>
      <c r="BD506" s="162" t="s">
        <v>4788</v>
      </c>
      <c r="BE506" s="162" t="s">
        <v>10387</v>
      </c>
      <c r="BF506" s="162" t="s">
        <v>282</v>
      </c>
      <c r="BG506" s="162" t="s">
        <v>10387</v>
      </c>
      <c r="BH506" s="162" t="s">
        <v>14988</v>
      </c>
      <c r="BI506" s="162" t="s">
        <v>10391</v>
      </c>
      <c r="BJ506" s="162" t="s">
        <v>14993</v>
      </c>
      <c r="BK506" s="162" t="s">
        <v>22</v>
      </c>
      <c r="BL506" s="162" t="s">
        <v>14987</v>
      </c>
      <c r="BM506" s="162" t="s">
        <v>10391</v>
      </c>
      <c r="BN506" s="162" t="s">
        <v>6530</v>
      </c>
    </row>
    <row r="507" spans="1:93" s="211" customFormat="1" ht="15" customHeight="1" x14ac:dyDescent="0.25">
      <c r="A507" s="211" t="s">
        <v>3572</v>
      </c>
      <c r="B507" s="211" t="s">
        <v>282</v>
      </c>
      <c r="C507" s="143" t="s">
        <v>17808</v>
      </c>
      <c r="D507" s="211" t="s">
        <v>564</v>
      </c>
      <c r="E507" s="211" t="s">
        <v>10933</v>
      </c>
      <c r="F507" s="211" t="s">
        <v>5328</v>
      </c>
      <c r="G507" s="211" t="s">
        <v>5328</v>
      </c>
      <c r="H507" s="211" t="s">
        <v>216</v>
      </c>
      <c r="I507" s="211" t="s">
        <v>282</v>
      </c>
      <c r="J507" s="211" t="s">
        <v>5328</v>
      </c>
      <c r="K507" s="211" t="s">
        <v>16369</v>
      </c>
      <c r="L507" s="211" t="s">
        <v>216</v>
      </c>
      <c r="M507" s="211" t="s">
        <v>282</v>
      </c>
      <c r="N507" s="211" t="s">
        <v>5328</v>
      </c>
      <c r="O507" s="211" t="s">
        <v>256</v>
      </c>
      <c r="P507" s="211" t="s">
        <v>790</v>
      </c>
      <c r="Q507" s="211" t="s">
        <v>282</v>
      </c>
      <c r="R507" s="211" t="s">
        <v>282</v>
      </c>
      <c r="S507" s="211" t="s">
        <v>282</v>
      </c>
      <c r="T507" s="211">
        <v>357</v>
      </c>
      <c r="U507" s="211" t="s">
        <v>183</v>
      </c>
      <c r="V507" s="211" t="s">
        <v>282</v>
      </c>
      <c r="W507" s="211" t="s">
        <v>143</v>
      </c>
      <c r="X507" s="211" t="s">
        <v>10506</v>
      </c>
      <c r="Y507" s="211" t="s">
        <v>395</v>
      </c>
      <c r="Z507" s="211" t="s">
        <v>10770</v>
      </c>
      <c r="AA507" s="211">
        <v>10</v>
      </c>
      <c r="AB507" s="211" t="s">
        <v>299</v>
      </c>
      <c r="AC507" s="211">
        <v>22.91</v>
      </c>
      <c r="AD507" s="211">
        <v>3.96</v>
      </c>
      <c r="AE507" s="211" t="s">
        <v>10512</v>
      </c>
      <c r="AF507" s="211" t="s">
        <v>10364</v>
      </c>
      <c r="AG507" s="211" t="s">
        <v>273</v>
      </c>
      <c r="AH507" s="211" t="s">
        <v>273</v>
      </c>
      <c r="AI507" s="211" t="s">
        <v>17807</v>
      </c>
      <c r="AJ507" s="211" t="s">
        <v>273</v>
      </c>
      <c r="AK507" s="211" t="s">
        <v>17806</v>
      </c>
      <c r="AL507" s="211">
        <v>62</v>
      </c>
      <c r="AM507" s="211">
        <v>17</v>
      </c>
      <c r="AN507" s="211" t="s">
        <v>273</v>
      </c>
      <c r="AO507" s="211" t="s">
        <v>273</v>
      </c>
      <c r="AP507" s="211" t="s">
        <v>17804</v>
      </c>
      <c r="AQ507" s="211" t="s">
        <v>10379</v>
      </c>
      <c r="AR507" s="211" t="s">
        <v>22</v>
      </c>
      <c r="AS507" s="211" t="s">
        <v>11423</v>
      </c>
      <c r="AT507" s="211" t="s">
        <v>4788</v>
      </c>
      <c r="AU507" s="211" t="s">
        <v>10400</v>
      </c>
      <c r="AV507" s="211" t="s">
        <v>10390</v>
      </c>
      <c r="AW507" s="211" t="s">
        <v>4788</v>
      </c>
      <c r="AX507" s="211" t="s">
        <v>4788</v>
      </c>
      <c r="AY507" s="211" t="s">
        <v>4788</v>
      </c>
      <c r="AZ507" s="211" t="s">
        <v>10390</v>
      </c>
      <c r="BA507" s="211" t="s">
        <v>22</v>
      </c>
      <c r="BB507" s="211" t="s">
        <v>10387</v>
      </c>
      <c r="BC507" s="211" t="s">
        <v>10412</v>
      </c>
      <c r="BD507" s="211" t="s">
        <v>4788</v>
      </c>
      <c r="BE507" s="211" t="s">
        <v>22</v>
      </c>
      <c r="BF507" s="211" t="s">
        <v>14261</v>
      </c>
      <c r="BG507" s="211" t="s">
        <v>22</v>
      </c>
      <c r="BH507" s="211" t="s">
        <v>282</v>
      </c>
      <c r="BI507" s="211" t="s">
        <v>4788</v>
      </c>
      <c r="BJ507" s="211" t="s">
        <v>14140</v>
      </c>
      <c r="BK507" s="211" t="s">
        <v>22</v>
      </c>
      <c r="BL507" s="211">
        <v>1</v>
      </c>
      <c r="BM507" s="211" t="s">
        <v>10391</v>
      </c>
      <c r="BN507" s="211" t="s">
        <v>3452</v>
      </c>
    </row>
    <row r="508" spans="1:93" s="211" customFormat="1" ht="15" hidden="1" customHeight="1" x14ac:dyDescent="0.25">
      <c r="A508" s="211" t="s">
        <v>9639</v>
      </c>
      <c r="B508" s="211" t="s">
        <v>282</v>
      </c>
      <c r="C508" s="143" t="s">
        <v>16001</v>
      </c>
      <c r="D508" s="211" t="s">
        <v>8944</v>
      </c>
      <c r="E508" s="211" t="s">
        <v>12994</v>
      </c>
      <c r="F508" s="211" t="s">
        <v>5328</v>
      </c>
      <c r="G508" s="211" t="s">
        <v>5328</v>
      </c>
      <c r="H508" s="211" t="s">
        <v>216</v>
      </c>
      <c r="I508" s="211" t="s">
        <v>282</v>
      </c>
      <c r="J508" s="211" t="s">
        <v>216</v>
      </c>
      <c r="K508" s="211" t="s">
        <v>282</v>
      </c>
      <c r="L508" s="211" t="s">
        <v>5328</v>
      </c>
      <c r="M508" s="211" t="s">
        <v>5843</v>
      </c>
      <c r="N508" s="211" t="s">
        <v>5328</v>
      </c>
      <c r="O508" s="211" t="s">
        <v>257</v>
      </c>
      <c r="P508" s="211" t="s">
        <v>790</v>
      </c>
      <c r="Q508" s="211" t="s">
        <v>282</v>
      </c>
      <c r="R508" s="211" t="s">
        <v>282</v>
      </c>
      <c r="S508" s="211" t="s">
        <v>282</v>
      </c>
      <c r="T508" s="211">
        <v>52</v>
      </c>
      <c r="U508" s="211" t="s">
        <v>183</v>
      </c>
      <c r="V508" s="211" t="s">
        <v>15997</v>
      </c>
      <c r="W508" s="211" t="s">
        <v>143</v>
      </c>
      <c r="X508" s="211" t="s">
        <v>273</v>
      </c>
      <c r="Y508" s="211" t="s">
        <v>395</v>
      </c>
      <c r="Z508" s="211" t="s">
        <v>273</v>
      </c>
      <c r="AA508" s="211">
        <v>12</v>
      </c>
      <c r="AB508" s="211" t="s">
        <v>299</v>
      </c>
      <c r="AC508" s="211">
        <v>12.89</v>
      </c>
      <c r="AD508" s="211">
        <v>2.2599999999999998</v>
      </c>
      <c r="AE508" s="211" t="s">
        <v>10499</v>
      </c>
      <c r="AF508" s="211" t="s">
        <v>10364</v>
      </c>
      <c r="AG508" s="211" t="s">
        <v>273</v>
      </c>
      <c r="AH508" s="211" t="s">
        <v>273</v>
      </c>
      <c r="AI508" s="211" t="s">
        <v>273</v>
      </c>
      <c r="AJ508" s="211" t="s">
        <v>273</v>
      </c>
      <c r="AK508" s="211" t="s">
        <v>273</v>
      </c>
      <c r="AL508" s="211">
        <v>51</v>
      </c>
      <c r="AM508" s="316">
        <v>13</v>
      </c>
      <c r="AN508" s="211">
        <v>70</v>
      </c>
      <c r="AO508" s="211">
        <v>38</v>
      </c>
      <c r="AP508" s="211" t="s">
        <v>15996</v>
      </c>
      <c r="AQ508" s="211" t="s">
        <v>10382</v>
      </c>
      <c r="AR508" s="211" t="s">
        <v>10387</v>
      </c>
      <c r="AS508" s="211" t="s">
        <v>15998</v>
      </c>
      <c r="AT508" s="211" t="s">
        <v>10391</v>
      </c>
      <c r="AU508" s="211" t="s">
        <v>10394</v>
      </c>
      <c r="AV508" s="211" t="s">
        <v>4788</v>
      </c>
      <c r="AW508" s="211" t="s">
        <v>4788</v>
      </c>
      <c r="AX508" s="211" t="s">
        <v>4788</v>
      </c>
      <c r="AY508" s="211" t="s">
        <v>4788</v>
      </c>
      <c r="AZ508" s="211" t="s">
        <v>10390</v>
      </c>
      <c r="BA508" s="211" t="s">
        <v>22</v>
      </c>
      <c r="BB508" s="211" t="s">
        <v>10387</v>
      </c>
      <c r="BC508" s="211" t="s">
        <v>10412</v>
      </c>
      <c r="BD508" s="211" t="s">
        <v>4788</v>
      </c>
      <c r="BE508" s="211" t="s">
        <v>10387</v>
      </c>
      <c r="BF508" s="211" t="s">
        <v>282</v>
      </c>
      <c r="BG508" s="211" t="s">
        <v>22</v>
      </c>
      <c r="BH508" s="211" t="s">
        <v>282</v>
      </c>
      <c r="BI508" s="211" t="s">
        <v>4788</v>
      </c>
      <c r="BJ508" s="211" t="s">
        <v>15999</v>
      </c>
      <c r="BK508" s="211" t="s">
        <v>10387</v>
      </c>
      <c r="BL508" s="211" t="s">
        <v>282</v>
      </c>
      <c r="BM508" s="211" t="s">
        <v>4788</v>
      </c>
      <c r="BN508" s="211" t="s">
        <v>9640</v>
      </c>
    </row>
    <row r="509" spans="1:93" s="211" customFormat="1" ht="15" customHeight="1" x14ac:dyDescent="0.25">
      <c r="A509" s="211" t="s">
        <v>3579</v>
      </c>
      <c r="B509" s="211" t="s">
        <v>6831</v>
      </c>
      <c r="C509" s="143" t="s">
        <v>282</v>
      </c>
      <c r="D509" s="211" t="s">
        <v>841</v>
      </c>
      <c r="E509" s="211" t="s">
        <v>12994</v>
      </c>
      <c r="F509" s="211" t="s">
        <v>5328</v>
      </c>
      <c r="G509" s="211" t="s">
        <v>216</v>
      </c>
      <c r="H509" s="211" t="s">
        <v>216</v>
      </c>
      <c r="I509" s="211" t="s">
        <v>282</v>
      </c>
      <c r="J509" s="211" t="s">
        <v>216</v>
      </c>
      <c r="K509" s="211" t="s">
        <v>282</v>
      </c>
      <c r="L509" s="211" t="s">
        <v>216</v>
      </c>
      <c r="M509" s="211" t="s">
        <v>282</v>
      </c>
      <c r="N509" s="211" t="s">
        <v>5328</v>
      </c>
      <c r="O509" s="211" t="s">
        <v>272</v>
      </c>
      <c r="P509" s="211" t="s">
        <v>790</v>
      </c>
      <c r="Q509" s="211" t="s">
        <v>282</v>
      </c>
      <c r="R509" s="211" t="s">
        <v>282</v>
      </c>
      <c r="S509" s="211" t="s">
        <v>282</v>
      </c>
      <c r="T509" s="211">
        <v>311</v>
      </c>
      <c r="U509" s="211" t="s">
        <v>183</v>
      </c>
      <c r="V509" s="211" t="s">
        <v>282</v>
      </c>
      <c r="W509" s="211" t="s">
        <v>143</v>
      </c>
      <c r="X509" s="211" t="s">
        <v>10506</v>
      </c>
      <c r="Y509" s="211" t="s">
        <v>395</v>
      </c>
      <c r="Z509" s="211" t="s">
        <v>10770</v>
      </c>
      <c r="AA509" s="211">
        <v>8</v>
      </c>
      <c r="AB509" s="211" t="s">
        <v>299</v>
      </c>
      <c r="AC509" s="211">
        <v>18.829999999999998</v>
      </c>
      <c r="AD509" s="211">
        <v>4.6900000000000004</v>
      </c>
      <c r="AE509" s="211" t="s">
        <v>10512</v>
      </c>
      <c r="AF509" s="211" t="s">
        <v>10364</v>
      </c>
      <c r="AG509" s="211" t="s">
        <v>16051</v>
      </c>
      <c r="AH509" s="211">
        <v>0</v>
      </c>
      <c r="AI509" s="211" t="s">
        <v>16052</v>
      </c>
      <c r="AJ509" s="211" t="s">
        <v>273</v>
      </c>
      <c r="AK509" s="211" t="s">
        <v>16050</v>
      </c>
      <c r="AL509" s="211">
        <v>59</v>
      </c>
      <c r="AM509" s="211">
        <v>22</v>
      </c>
      <c r="AN509" s="211" t="s">
        <v>273</v>
      </c>
      <c r="AO509" s="211" t="s">
        <v>273</v>
      </c>
      <c r="AP509" s="211" t="s">
        <v>16049</v>
      </c>
      <c r="AQ509" s="211" t="s">
        <v>10385</v>
      </c>
      <c r="AR509" s="211" t="s">
        <v>10387</v>
      </c>
      <c r="AS509" s="211" t="s">
        <v>16053</v>
      </c>
      <c r="AT509" s="211" t="s">
        <v>10391</v>
      </c>
      <c r="AU509" s="211" t="s">
        <v>10400</v>
      </c>
      <c r="AV509" s="211" t="s">
        <v>10390</v>
      </c>
      <c r="AW509" s="211" t="s">
        <v>4788</v>
      </c>
      <c r="AX509" s="211" t="s">
        <v>4788</v>
      </c>
      <c r="AY509" s="211" t="s">
        <v>4788</v>
      </c>
      <c r="AZ509" s="211" t="s">
        <v>10391</v>
      </c>
      <c r="BA509" s="211" t="s">
        <v>22</v>
      </c>
      <c r="BB509" s="211" t="s">
        <v>10387</v>
      </c>
      <c r="BC509" s="211" t="s">
        <v>10412</v>
      </c>
      <c r="BD509" s="211" t="s">
        <v>4788</v>
      </c>
      <c r="BE509" s="211" t="s">
        <v>22</v>
      </c>
      <c r="BF509" s="211" t="s">
        <v>16054</v>
      </c>
      <c r="BG509" s="211" t="s">
        <v>10387</v>
      </c>
      <c r="BH509" s="211" t="s">
        <v>11953</v>
      </c>
      <c r="BI509" s="211" t="s">
        <v>10391</v>
      </c>
      <c r="BJ509" s="211" t="s">
        <v>10612</v>
      </c>
      <c r="BK509" s="211" t="s">
        <v>22</v>
      </c>
      <c r="BL509" s="211">
        <v>1</v>
      </c>
      <c r="BM509" s="211" t="s">
        <v>10391</v>
      </c>
      <c r="BN509" s="211" t="s">
        <v>3580</v>
      </c>
    </row>
    <row r="510" spans="1:93" s="211" customFormat="1" ht="15" customHeight="1" x14ac:dyDescent="0.25">
      <c r="A510" s="211" t="s">
        <v>7240</v>
      </c>
      <c r="B510" s="211" t="s">
        <v>282</v>
      </c>
      <c r="C510" s="143" t="s">
        <v>15407</v>
      </c>
      <c r="D510" s="211" t="s">
        <v>8944</v>
      </c>
      <c r="E510" s="211" t="s">
        <v>10933</v>
      </c>
      <c r="F510" s="211" t="s">
        <v>5328</v>
      </c>
      <c r="G510" s="211" t="s">
        <v>5328</v>
      </c>
      <c r="H510" s="211" t="s">
        <v>216</v>
      </c>
      <c r="I510" s="211" t="s">
        <v>282</v>
      </c>
      <c r="J510" s="211" t="s">
        <v>216</v>
      </c>
      <c r="K510" s="211" t="s">
        <v>282</v>
      </c>
      <c r="L510" s="211" t="s">
        <v>5328</v>
      </c>
      <c r="M510" s="211" t="s">
        <v>5805</v>
      </c>
      <c r="N510" s="211" t="s">
        <v>5328</v>
      </c>
      <c r="O510" s="211" t="s">
        <v>256</v>
      </c>
      <c r="P510" s="211" t="s">
        <v>790</v>
      </c>
      <c r="Q510" s="211" t="s">
        <v>282</v>
      </c>
      <c r="R510" s="211" t="s">
        <v>282</v>
      </c>
      <c r="S510" s="211" t="s">
        <v>282</v>
      </c>
      <c r="T510" s="211">
        <v>236</v>
      </c>
      <c r="U510" s="211" t="s">
        <v>183</v>
      </c>
      <c r="V510" s="211" t="s">
        <v>282</v>
      </c>
      <c r="W510" s="211" t="s">
        <v>15400</v>
      </c>
      <c r="X510" s="211" t="s">
        <v>10506</v>
      </c>
      <c r="Y510" s="211" t="s">
        <v>395</v>
      </c>
      <c r="Z510" s="211" t="s">
        <v>10498</v>
      </c>
      <c r="AA510" s="211">
        <v>8</v>
      </c>
      <c r="AB510" s="211" t="s">
        <v>299</v>
      </c>
      <c r="AC510" s="211">
        <v>22.64</v>
      </c>
      <c r="AD510" s="211">
        <v>5.71</v>
      </c>
      <c r="AE510" s="211" t="s">
        <v>10512</v>
      </c>
      <c r="AF510" s="211" t="s">
        <v>10364</v>
      </c>
      <c r="AG510" s="211" t="s">
        <v>273</v>
      </c>
      <c r="AH510" s="211" t="s">
        <v>273</v>
      </c>
      <c r="AI510" s="211" t="s">
        <v>273</v>
      </c>
      <c r="AJ510" s="211" t="s">
        <v>273</v>
      </c>
      <c r="AK510" s="211" t="s">
        <v>15406</v>
      </c>
      <c r="AL510" s="211">
        <v>72</v>
      </c>
      <c r="AM510" s="211" t="s">
        <v>273</v>
      </c>
      <c r="AN510" s="211" t="s">
        <v>273</v>
      </c>
      <c r="AO510" s="211" t="s">
        <v>273</v>
      </c>
      <c r="AP510" s="134" t="s">
        <v>15399</v>
      </c>
      <c r="AQ510" s="211" t="s">
        <v>10385</v>
      </c>
      <c r="AR510" s="211" t="s">
        <v>55</v>
      </c>
      <c r="AS510" s="211" t="s">
        <v>11396</v>
      </c>
      <c r="AT510" s="211" t="s">
        <v>10390</v>
      </c>
      <c r="AU510" s="211" t="s">
        <v>10400</v>
      </c>
      <c r="AV510" s="211" t="s">
        <v>10390</v>
      </c>
      <c r="AW510" s="211" t="s">
        <v>4788</v>
      </c>
      <c r="AX510" s="211" t="s">
        <v>4788</v>
      </c>
      <c r="AY510" s="211" t="s">
        <v>4788</v>
      </c>
      <c r="AZ510" s="211" t="s">
        <v>10390</v>
      </c>
      <c r="BA510" s="211" t="s">
        <v>22</v>
      </c>
      <c r="BB510" s="211" t="s">
        <v>10387</v>
      </c>
      <c r="BC510" s="211" t="s">
        <v>10412</v>
      </c>
      <c r="BD510" s="211" t="s">
        <v>4788</v>
      </c>
      <c r="BE510" s="211" t="s">
        <v>22</v>
      </c>
      <c r="BF510" s="211" t="s">
        <v>15328</v>
      </c>
      <c r="BG510" s="211" t="s">
        <v>10387</v>
      </c>
      <c r="BH510" s="211" t="s">
        <v>15408</v>
      </c>
      <c r="BI510" s="211" t="s">
        <v>10391</v>
      </c>
      <c r="BJ510" s="211" t="s">
        <v>14140</v>
      </c>
      <c r="BK510" s="211" t="s">
        <v>10387</v>
      </c>
      <c r="BL510" s="211" t="s">
        <v>282</v>
      </c>
      <c r="BM510" s="211" t="s">
        <v>10391</v>
      </c>
      <c r="BN510" s="211" t="s">
        <v>7241</v>
      </c>
    </row>
    <row r="511" spans="1:93" ht="15" customHeight="1" x14ac:dyDescent="0.25">
      <c r="A511" s="50" t="s">
        <v>9609</v>
      </c>
      <c r="B511" s="50" t="s">
        <v>1158</v>
      </c>
      <c r="C511" s="50" t="s">
        <v>12354</v>
      </c>
      <c r="D511" s="69" t="s">
        <v>443</v>
      </c>
      <c r="E511" s="209" t="s">
        <v>10933</v>
      </c>
      <c r="F511" s="211" t="s">
        <v>216</v>
      </c>
      <c r="G511" s="143" t="s">
        <v>216</v>
      </c>
      <c r="H511" s="143" t="s">
        <v>216</v>
      </c>
      <c r="I511" s="143" t="s">
        <v>282</v>
      </c>
      <c r="J511" s="143" t="s">
        <v>216</v>
      </c>
      <c r="K511" s="143" t="s">
        <v>282</v>
      </c>
      <c r="L511" s="143" t="s">
        <v>216</v>
      </c>
      <c r="M511" s="143" t="s">
        <v>282</v>
      </c>
      <c r="N511" s="143" t="s">
        <v>5328</v>
      </c>
      <c r="O511" s="69" t="s">
        <v>255</v>
      </c>
      <c r="P511" s="68" t="s">
        <v>790</v>
      </c>
      <c r="Q511" s="69" t="s">
        <v>282</v>
      </c>
      <c r="R511" s="69" t="s">
        <v>282</v>
      </c>
      <c r="S511" s="69" t="s">
        <v>282</v>
      </c>
      <c r="T511" s="180">
        <v>66</v>
      </c>
      <c r="U511" s="209" t="s">
        <v>183</v>
      </c>
      <c r="V511" s="209" t="s">
        <v>282</v>
      </c>
      <c r="W511" s="180" t="s">
        <v>10547</v>
      </c>
      <c r="X511" s="180" t="s">
        <v>10506</v>
      </c>
      <c r="Y511" s="180" t="s">
        <v>395</v>
      </c>
      <c r="Z511" s="180" t="s">
        <v>10498</v>
      </c>
      <c r="AA511" s="209">
        <v>8</v>
      </c>
      <c r="AB511" s="209" t="s">
        <v>194</v>
      </c>
      <c r="AC511" s="209">
        <v>26.95</v>
      </c>
      <c r="AD511" s="209">
        <v>6.27</v>
      </c>
      <c r="AE511" s="209" t="s">
        <v>10512</v>
      </c>
      <c r="AF511" s="144" t="s">
        <v>10364</v>
      </c>
      <c r="AG511" s="180" t="s">
        <v>12355</v>
      </c>
      <c r="AH511" s="180">
        <v>35</v>
      </c>
      <c r="AI511" s="180" t="s">
        <v>273</v>
      </c>
      <c r="AJ511" s="180" t="s">
        <v>273</v>
      </c>
      <c r="AK511" s="209" t="s">
        <v>12353</v>
      </c>
      <c r="AL511" s="180">
        <v>62</v>
      </c>
      <c r="AM511" s="180" t="s">
        <v>273</v>
      </c>
      <c r="AN511" s="209">
        <v>62</v>
      </c>
      <c r="AO511" s="209" t="s">
        <v>273</v>
      </c>
      <c r="AP511" s="209" t="s">
        <v>12352</v>
      </c>
      <c r="AQ511" s="180" t="s">
        <v>10385</v>
      </c>
      <c r="AR511" s="186" t="s">
        <v>22</v>
      </c>
      <c r="AS511" s="191" t="s">
        <v>12356</v>
      </c>
      <c r="AT511" s="196" t="s">
        <v>10390</v>
      </c>
      <c r="AU511" s="201" t="s">
        <v>10400</v>
      </c>
      <c r="AV511" s="209" t="s">
        <v>10390</v>
      </c>
      <c r="AW511" s="209" t="s">
        <v>4788</v>
      </c>
      <c r="AX511" s="209" t="s">
        <v>4788</v>
      </c>
      <c r="AY511" s="209" t="s">
        <v>4788</v>
      </c>
      <c r="AZ511" s="209" t="s">
        <v>10390</v>
      </c>
      <c r="BA511" s="209" t="s">
        <v>22</v>
      </c>
      <c r="BB511" s="209" t="s">
        <v>10387</v>
      </c>
      <c r="BC511" s="209" t="s">
        <v>10411</v>
      </c>
      <c r="BD511" s="299" t="s">
        <v>10390</v>
      </c>
      <c r="BE511" s="209" t="s">
        <v>10387</v>
      </c>
      <c r="BF511" s="209" t="s">
        <v>282</v>
      </c>
      <c r="BG511" s="209" t="s">
        <v>10387</v>
      </c>
      <c r="BH511" s="209" t="s">
        <v>12357</v>
      </c>
      <c r="BI511" s="209" t="s">
        <v>10391</v>
      </c>
      <c r="BJ511" s="209" t="s">
        <v>273</v>
      </c>
      <c r="BK511" s="209" t="s">
        <v>22</v>
      </c>
      <c r="BL511" s="277" t="s">
        <v>10661</v>
      </c>
      <c r="BM511" s="209" t="s">
        <v>10391</v>
      </c>
      <c r="BN511" s="69" t="s">
        <v>9608</v>
      </c>
    </row>
    <row r="512" spans="1:93" s="68" customFormat="1" ht="15" customHeight="1" x14ac:dyDescent="0.25">
      <c r="A512" s="211" t="s">
        <v>444</v>
      </c>
      <c r="B512" s="68" t="s">
        <v>12358</v>
      </c>
      <c r="C512" s="68" t="s">
        <v>12401</v>
      </c>
      <c r="D512" s="69" t="s">
        <v>841</v>
      </c>
      <c r="E512" s="209" t="s">
        <v>10933</v>
      </c>
      <c r="F512" s="211" t="s">
        <v>216</v>
      </c>
      <c r="G512" s="160" t="s">
        <v>216</v>
      </c>
      <c r="H512" s="160" t="s">
        <v>216</v>
      </c>
      <c r="I512" s="160" t="s">
        <v>282</v>
      </c>
      <c r="J512" s="160" t="s">
        <v>216</v>
      </c>
      <c r="K512" s="160" t="s">
        <v>282</v>
      </c>
      <c r="L512" s="160" t="s">
        <v>216</v>
      </c>
      <c r="M512" s="160" t="s">
        <v>282</v>
      </c>
      <c r="N512" s="211" t="s">
        <v>5328</v>
      </c>
      <c r="O512" s="69" t="s">
        <v>255</v>
      </c>
      <c r="P512" s="69" t="s">
        <v>263</v>
      </c>
      <c r="Q512" s="69" t="s">
        <v>790</v>
      </c>
      <c r="R512" s="69" t="s">
        <v>282</v>
      </c>
      <c r="S512" s="69" t="s">
        <v>282</v>
      </c>
      <c r="T512" s="180">
        <v>448</v>
      </c>
      <c r="U512" s="209" t="s">
        <v>183</v>
      </c>
      <c r="V512" s="209" t="s">
        <v>282</v>
      </c>
      <c r="W512" s="180" t="s">
        <v>12396</v>
      </c>
      <c r="X512" s="180" t="s">
        <v>10506</v>
      </c>
      <c r="Y512" s="180" t="s">
        <v>395</v>
      </c>
      <c r="Z512" s="180" t="s">
        <v>10498</v>
      </c>
      <c r="AA512" s="209">
        <v>8</v>
      </c>
      <c r="AB512" s="209" t="s">
        <v>299</v>
      </c>
      <c r="AC512" s="209">
        <v>23.3</v>
      </c>
      <c r="AD512" s="209">
        <v>3.66</v>
      </c>
      <c r="AE512" s="209" t="s">
        <v>10512</v>
      </c>
      <c r="AF512" s="144" t="s">
        <v>10364</v>
      </c>
      <c r="AG512" s="180" t="s">
        <v>273</v>
      </c>
      <c r="AH512" s="180">
        <v>45</v>
      </c>
      <c r="AI512" s="180" t="s">
        <v>273</v>
      </c>
      <c r="AJ512" s="180" t="s">
        <v>11627</v>
      </c>
      <c r="AK512" s="209" t="s">
        <v>12400</v>
      </c>
      <c r="AL512" s="180">
        <v>54</v>
      </c>
      <c r="AM512" s="180">
        <v>9</v>
      </c>
      <c r="AN512" s="209" t="s">
        <v>273</v>
      </c>
      <c r="AO512" s="209" t="s">
        <v>273</v>
      </c>
      <c r="AP512" s="209" t="s">
        <v>12397</v>
      </c>
      <c r="AQ512" s="180" t="s">
        <v>10385</v>
      </c>
      <c r="AR512" s="186" t="s">
        <v>22</v>
      </c>
      <c r="AS512" s="191" t="s">
        <v>12402</v>
      </c>
      <c r="AT512" s="196" t="s">
        <v>10390</v>
      </c>
      <c r="AU512" s="201" t="s">
        <v>10400</v>
      </c>
      <c r="AV512" s="209" t="s">
        <v>10390</v>
      </c>
      <c r="AW512" s="209" t="s">
        <v>4788</v>
      </c>
      <c r="AX512" s="209" t="s">
        <v>4788</v>
      </c>
      <c r="AY512" s="209" t="s">
        <v>4788</v>
      </c>
      <c r="AZ512" s="209" t="s">
        <v>10390</v>
      </c>
      <c r="BA512" s="209" t="s">
        <v>22</v>
      </c>
      <c r="BB512" s="209" t="s">
        <v>10387</v>
      </c>
      <c r="BC512" s="209" t="s">
        <v>10412</v>
      </c>
      <c r="BD512" s="209" t="s">
        <v>4788</v>
      </c>
      <c r="BE512" s="209" t="s">
        <v>10387</v>
      </c>
      <c r="BF512" s="209" t="s">
        <v>282</v>
      </c>
      <c r="BG512" s="209" t="s">
        <v>22</v>
      </c>
      <c r="BH512" s="209" t="s">
        <v>282</v>
      </c>
      <c r="BI512" s="209" t="s">
        <v>10390</v>
      </c>
      <c r="BJ512" s="209" t="s">
        <v>273</v>
      </c>
      <c r="BK512" s="209" t="s">
        <v>22</v>
      </c>
      <c r="BL512" s="277" t="s">
        <v>10661</v>
      </c>
      <c r="BM512" s="209" t="s">
        <v>10391</v>
      </c>
      <c r="BN512" s="69" t="s">
        <v>427</v>
      </c>
      <c r="BO512" s="69"/>
      <c r="BP512" s="69"/>
      <c r="BQ512" s="69"/>
      <c r="BR512" s="69"/>
      <c r="BS512" s="69"/>
      <c r="BT512" s="69"/>
    </row>
    <row r="513" spans="1:72" s="211" customFormat="1" ht="15" customHeight="1" x14ac:dyDescent="0.25">
      <c r="A513" s="211" t="s">
        <v>5667</v>
      </c>
      <c r="B513" s="211" t="s">
        <v>5427</v>
      </c>
      <c r="C513" s="211" t="s">
        <v>282</v>
      </c>
      <c r="D513" s="211" t="s">
        <v>443</v>
      </c>
      <c r="E513" s="211" t="s">
        <v>12994</v>
      </c>
      <c r="F513" s="211" t="s">
        <v>5328</v>
      </c>
      <c r="G513" s="211" t="s">
        <v>216</v>
      </c>
      <c r="H513" s="211" t="s">
        <v>216</v>
      </c>
      <c r="I513" s="211" t="s">
        <v>282</v>
      </c>
      <c r="J513" s="211" t="s">
        <v>216</v>
      </c>
      <c r="K513" s="211" t="s">
        <v>282</v>
      </c>
      <c r="L513" s="211" t="s">
        <v>216</v>
      </c>
      <c r="M513" s="211" t="s">
        <v>282</v>
      </c>
      <c r="N513" s="211" t="s">
        <v>5328</v>
      </c>
      <c r="O513" s="211" t="s">
        <v>14936</v>
      </c>
      <c r="P513" s="211" t="s">
        <v>270</v>
      </c>
      <c r="Q513" s="211" t="s">
        <v>10691</v>
      </c>
      <c r="R513" s="211" t="s">
        <v>790</v>
      </c>
      <c r="S513" s="211" t="s">
        <v>282</v>
      </c>
      <c r="T513" s="211">
        <v>80</v>
      </c>
      <c r="U513" s="211" t="s">
        <v>183</v>
      </c>
      <c r="V513" s="211" t="s">
        <v>16057</v>
      </c>
      <c r="W513" s="211" t="s">
        <v>143</v>
      </c>
      <c r="X513" s="211" t="s">
        <v>273</v>
      </c>
      <c r="Y513" s="211" t="s">
        <v>273</v>
      </c>
      <c r="Z513" s="211" t="s">
        <v>10770</v>
      </c>
      <c r="AA513" s="211">
        <v>16</v>
      </c>
      <c r="AB513" s="211" t="s">
        <v>299</v>
      </c>
      <c r="AC513" s="211">
        <v>19.79</v>
      </c>
      <c r="AD513" s="211">
        <v>3.98</v>
      </c>
      <c r="AE513" s="211" t="s">
        <v>10512</v>
      </c>
      <c r="AF513" s="211" t="s">
        <v>10364</v>
      </c>
      <c r="AG513" s="211" t="s">
        <v>273</v>
      </c>
      <c r="AH513" s="211">
        <v>66</v>
      </c>
      <c r="AI513" s="211" t="s">
        <v>273</v>
      </c>
      <c r="AJ513" s="211" t="s">
        <v>273</v>
      </c>
      <c r="AK513" s="211" t="s">
        <v>16058</v>
      </c>
      <c r="AL513" s="211">
        <v>73</v>
      </c>
      <c r="AM513" s="211">
        <v>9</v>
      </c>
      <c r="AN513" s="211" t="s">
        <v>273</v>
      </c>
      <c r="AO513" s="211" t="s">
        <v>273</v>
      </c>
      <c r="AP513" s="211" t="s">
        <v>16059</v>
      </c>
      <c r="AQ513" s="211" t="s">
        <v>10382</v>
      </c>
      <c r="AR513" s="211" t="s">
        <v>10387</v>
      </c>
      <c r="AS513" s="211" t="s">
        <v>16056</v>
      </c>
      <c r="AT513" s="211" t="s">
        <v>10391</v>
      </c>
      <c r="AU513" s="211" t="s">
        <v>10400</v>
      </c>
      <c r="AV513" s="211" t="s">
        <v>10390</v>
      </c>
      <c r="AW513" s="211" t="s">
        <v>10391</v>
      </c>
      <c r="AX513" s="211" t="s">
        <v>10391</v>
      </c>
      <c r="AY513" s="211" t="s">
        <v>10391</v>
      </c>
      <c r="AZ513" s="211" t="s">
        <v>10390</v>
      </c>
      <c r="BA513" s="211" t="s">
        <v>22</v>
      </c>
      <c r="BB513" s="211" t="s">
        <v>22</v>
      </c>
      <c r="BC513" s="211" t="s">
        <v>10411</v>
      </c>
      <c r="BD513" s="211" t="s">
        <v>10391</v>
      </c>
      <c r="BE513" s="211" t="s">
        <v>10387</v>
      </c>
      <c r="BF513" s="211" t="s">
        <v>282</v>
      </c>
      <c r="BG513" s="211" t="s">
        <v>10387</v>
      </c>
      <c r="BH513" s="211" t="s">
        <v>13919</v>
      </c>
      <c r="BI513" s="211" t="s">
        <v>10391</v>
      </c>
      <c r="BJ513" s="211" t="s">
        <v>16055</v>
      </c>
      <c r="BK513" s="211" t="s">
        <v>10387</v>
      </c>
      <c r="BL513" s="211" t="s">
        <v>282</v>
      </c>
      <c r="BM513" s="211" t="s">
        <v>4788</v>
      </c>
      <c r="BN513" s="211" t="s">
        <v>3639</v>
      </c>
    </row>
    <row r="514" spans="1:72" s="211" customFormat="1" ht="15" customHeight="1" x14ac:dyDescent="0.25">
      <c r="A514" s="143" t="s">
        <v>3647</v>
      </c>
      <c r="B514" s="143" t="s">
        <v>3648</v>
      </c>
      <c r="C514" s="211" t="s">
        <v>282</v>
      </c>
      <c r="D514" s="211" t="s">
        <v>443</v>
      </c>
      <c r="E514" s="211" t="s">
        <v>12994</v>
      </c>
      <c r="F514" s="143" t="s">
        <v>5328</v>
      </c>
      <c r="G514" s="143" t="s">
        <v>216</v>
      </c>
      <c r="H514" s="143" t="s">
        <v>216</v>
      </c>
      <c r="I514" s="143" t="s">
        <v>282</v>
      </c>
      <c r="J514" s="143" t="s">
        <v>216</v>
      </c>
      <c r="K514" s="143" t="s">
        <v>282</v>
      </c>
      <c r="L514" s="143" t="s">
        <v>216</v>
      </c>
      <c r="M514" s="143" t="s">
        <v>282</v>
      </c>
      <c r="N514" s="143" t="s">
        <v>5328</v>
      </c>
      <c r="O514" s="211" t="s">
        <v>266</v>
      </c>
      <c r="P514" s="211" t="s">
        <v>845</v>
      </c>
      <c r="Q514" s="211" t="s">
        <v>282</v>
      </c>
      <c r="R514" s="211" t="s">
        <v>282</v>
      </c>
      <c r="S514" s="211" t="s">
        <v>282</v>
      </c>
      <c r="T514" s="211">
        <v>174</v>
      </c>
      <c r="U514" s="211" t="s">
        <v>183</v>
      </c>
      <c r="V514" s="211" t="s">
        <v>282</v>
      </c>
      <c r="W514" s="211" t="s">
        <v>11721</v>
      </c>
      <c r="X514" s="211" t="s">
        <v>10506</v>
      </c>
      <c r="Y514" s="211" t="s">
        <v>893</v>
      </c>
      <c r="Z514" s="211" t="s">
        <v>10498</v>
      </c>
      <c r="AA514" s="211">
        <v>6</v>
      </c>
      <c r="AB514" s="211" t="s">
        <v>299</v>
      </c>
      <c r="AC514" s="211">
        <v>27.2</v>
      </c>
      <c r="AD514" s="211">
        <v>5.56</v>
      </c>
      <c r="AE514" s="211" t="s">
        <v>10512</v>
      </c>
      <c r="AF514" s="211" t="s">
        <v>10364</v>
      </c>
      <c r="AG514" s="211" t="s">
        <v>273</v>
      </c>
      <c r="AH514" s="211" t="s">
        <v>273</v>
      </c>
      <c r="AI514" s="211" t="s">
        <v>273</v>
      </c>
      <c r="AJ514" s="211" t="s">
        <v>16071</v>
      </c>
      <c r="AK514" s="211" t="s">
        <v>16070</v>
      </c>
      <c r="AL514" s="211">
        <v>67</v>
      </c>
      <c r="AM514" s="211" t="s">
        <v>273</v>
      </c>
      <c r="AN514" s="211" t="s">
        <v>273</v>
      </c>
      <c r="AO514" s="211" t="s">
        <v>273</v>
      </c>
      <c r="AP514" s="211" t="s">
        <v>16067</v>
      </c>
      <c r="AQ514" s="211" t="s">
        <v>10385</v>
      </c>
      <c r="AR514" s="211" t="s">
        <v>22</v>
      </c>
      <c r="AS514" s="211" t="s">
        <v>11423</v>
      </c>
      <c r="AT514" s="211" t="s">
        <v>10390</v>
      </c>
      <c r="AU514" s="211" t="s">
        <v>10400</v>
      </c>
      <c r="AV514" s="211" t="s">
        <v>10390</v>
      </c>
      <c r="AW514" s="211" t="s">
        <v>4788</v>
      </c>
      <c r="AX514" s="211" t="s">
        <v>4788</v>
      </c>
      <c r="AY514" s="211" t="s">
        <v>4788</v>
      </c>
      <c r="AZ514" s="211" t="s">
        <v>10390</v>
      </c>
      <c r="BA514" s="211" t="s">
        <v>22</v>
      </c>
      <c r="BB514" s="211" t="s">
        <v>10387</v>
      </c>
      <c r="BC514" s="211" t="s">
        <v>10412</v>
      </c>
      <c r="BD514" s="211" t="s">
        <v>4788</v>
      </c>
      <c r="BE514" s="211" t="s">
        <v>10387</v>
      </c>
      <c r="BF514" s="211" t="s">
        <v>282</v>
      </c>
      <c r="BG514" s="211" t="s">
        <v>10387</v>
      </c>
      <c r="BH514" s="211" t="s">
        <v>12366</v>
      </c>
      <c r="BI514" s="211" t="s">
        <v>10391</v>
      </c>
      <c r="BJ514" s="211" t="s">
        <v>12585</v>
      </c>
      <c r="BK514" s="211" t="s">
        <v>22</v>
      </c>
      <c r="BL514" s="211" t="s">
        <v>11477</v>
      </c>
      <c r="BM514" s="211" t="s">
        <v>10391</v>
      </c>
      <c r="BN514" s="143" t="s">
        <v>3649</v>
      </c>
    </row>
    <row r="515" spans="1:72" s="211" customFormat="1" ht="15" customHeight="1" x14ac:dyDescent="0.25">
      <c r="A515" s="211" t="s">
        <v>3666</v>
      </c>
      <c r="B515" s="211" t="s">
        <v>3667</v>
      </c>
      <c r="C515" s="143" t="s">
        <v>18021</v>
      </c>
      <c r="D515" s="211" t="s">
        <v>841</v>
      </c>
      <c r="E515" s="211" t="s">
        <v>12994</v>
      </c>
      <c r="F515" s="211" t="s">
        <v>5328</v>
      </c>
      <c r="G515" s="211" t="s">
        <v>216</v>
      </c>
      <c r="H515" s="211" t="s">
        <v>216</v>
      </c>
      <c r="I515" s="211" t="s">
        <v>282</v>
      </c>
      <c r="J515" s="211" t="s">
        <v>216</v>
      </c>
      <c r="K515" s="211" t="s">
        <v>282</v>
      </c>
      <c r="L515" s="211" t="s">
        <v>216</v>
      </c>
      <c r="M515" s="211" t="s">
        <v>282</v>
      </c>
      <c r="N515" s="211" t="s">
        <v>5328</v>
      </c>
      <c r="O515" s="211" t="s">
        <v>302</v>
      </c>
      <c r="P515" s="143" t="s">
        <v>252</v>
      </c>
      <c r="Q515" s="143" t="s">
        <v>790</v>
      </c>
      <c r="R515" s="211" t="s">
        <v>282</v>
      </c>
      <c r="S515" s="211" t="s">
        <v>282</v>
      </c>
      <c r="T515" s="211">
        <v>158</v>
      </c>
      <c r="U515" s="211" t="s">
        <v>183</v>
      </c>
      <c r="V515" s="211" t="s">
        <v>282</v>
      </c>
      <c r="W515" s="211" t="s">
        <v>143</v>
      </c>
      <c r="X515" s="211" t="s">
        <v>273</v>
      </c>
      <c r="Y515" s="211" t="s">
        <v>395</v>
      </c>
      <c r="Z515" s="211" t="s">
        <v>10498</v>
      </c>
      <c r="AA515" s="310">
        <v>6</v>
      </c>
      <c r="AB515" s="211" t="s">
        <v>299</v>
      </c>
      <c r="AC515" s="211">
        <v>25.9</v>
      </c>
      <c r="AD515" s="211">
        <v>5.7</v>
      </c>
      <c r="AE515" s="211" t="s">
        <v>10512</v>
      </c>
      <c r="AF515" s="211" t="s">
        <v>10364</v>
      </c>
      <c r="AG515" s="211" t="s">
        <v>273</v>
      </c>
      <c r="AH515" s="211" t="s">
        <v>273</v>
      </c>
      <c r="AI515" s="211" t="s">
        <v>273</v>
      </c>
      <c r="AJ515" s="211" t="s">
        <v>273</v>
      </c>
      <c r="AK515" s="211" t="s">
        <v>16074</v>
      </c>
      <c r="AL515" s="211">
        <v>66</v>
      </c>
      <c r="AM515" s="211">
        <v>29</v>
      </c>
      <c r="AN515" s="211" t="s">
        <v>273</v>
      </c>
      <c r="AO515" s="211">
        <v>51</v>
      </c>
      <c r="AP515" s="211" t="s">
        <v>16072</v>
      </c>
      <c r="AQ515" s="211" t="s">
        <v>10385</v>
      </c>
      <c r="AR515" s="211" t="s">
        <v>10387</v>
      </c>
      <c r="AS515" s="211" t="s">
        <v>16075</v>
      </c>
      <c r="AT515" s="211" t="s">
        <v>10391</v>
      </c>
      <c r="AU515" s="211" t="s">
        <v>10400</v>
      </c>
      <c r="AV515" s="211" t="s">
        <v>10390</v>
      </c>
      <c r="AW515" s="211" t="s">
        <v>4788</v>
      </c>
      <c r="AX515" s="211" t="s">
        <v>4788</v>
      </c>
      <c r="AY515" s="211" t="s">
        <v>4788</v>
      </c>
      <c r="AZ515" s="211" t="s">
        <v>10390</v>
      </c>
      <c r="BA515" s="211" t="s">
        <v>22</v>
      </c>
      <c r="BB515" s="211" t="s">
        <v>10387</v>
      </c>
      <c r="BC515" s="211" t="s">
        <v>10411</v>
      </c>
      <c r="BD515" s="299" t="s">
        <v>10390</v>
      </c>
      <c r="BE515" s="211" t="s">
        <v>10387</v>
      </c>
      <c r="BF515" s="211" t="s">
        <v>282</v>
      </c>
      <c r="BG515" s="211" t="s">
        <v>10387</v>
      </c>
      <c r="BH515" s="211" t="s">
        <v>16081</v>
      </c>
      <c r="BI515" s="211" t="s">
        <v>10391</v>
      </c>
      <c r="BJ515" s="211" t="s">
        <v>273</v>
      </c>
      <c r="BK515" s="211" t="s">
        <v>10387</v>
      </c>
      <c r="BL515" s="211" t="s">
        <v>282</v>
      </c>
      <c r="BM515" s="211" t="s">
        <v>10390</v>
      </c>
      <c r="BN515" s="211" t="s">
        <v>3668</v>
      </c>
    </row>
    <row r="516" spans="1:72" s="211" customFormat="1" ht="15" customHeight="1" x14ac:dyDescent="0.25">
      <c r="A516" s="211" t="s">
        <v>6576</v>
      </c>
      <c r="B516" s="211" t="s">
        <v>6577</v>
      </c>
      <c r="C516" s="143" t="s">
        <v>15001</v>
      </c>
      <c r="D516" s="211" t="s">
        <v>841</v>
      </c>
      <c r="E516" s="211" t="s">
        <v>10933</v>
      </c>
      <c r="F516" s="211" t="s">
        <v>5328</v>
      </c>
      <c r="G516" s="211" t="s">
        <v>216</v>
      </c>
      <c r="H516" s="211" t="s">
        <v>216</v>
      </c>
      <c r="I516" s="211" t="s">
        <v>282</v>
      </c>
      <c r="J516" s="211" t="s">
        <v>216</v>
      </c>
      <c r="K516" s="211" t="s">
        <v>282</v>
      </c>
      <c r="L516" s="211" t="s">
        <v>216</v>
      </c>
      <c r="M516" s="211" t="s">
        <v>282</v>
      </c>
      <c r="N516" s="211" t="s">
        <v>5328</v>
      </c>
      <c r="O516" s="211" t="s">
        <v>252</v>
      </c>
      <c r="P516" s="143" t="s">
        <v>790</v>
      </c>
      <c r="Q516" s="143" t="s">
        <v>282</v>
      </c>
      <c r="R516" s="211" t="s">
        <v>282</v>
      </c>
      <c r="S516" s="211" t="s">
        <v>282</v>
      </c>
      <c r="T516" s="211">
        <v>117</v>
      </c>
      <c r="U516" s="211" t="s">
        <v>183</v>
      </c>
      <c r="V516" s="211" t="s">
        <v>282</v>
      </c>
      <c r="W516" s="211" t="s">
        <v>143</v>
      </c>
      <c r="X516" s="211" t="s">
        <v>11591</v>
      </c>
      <c r="Y516" s="211" t="s">
        <v>395</v>
      </c>
      <c r="Z516" s="211" t="s">
        <v>10498</v>
      </c>
      <c r="AA516" s="211">
        <v>6</v>
      </c>
      <c r="AB516" s="211" t="s">
        <v>273</v>
      </c>
      <c r="AC516" s="211" t="s">
        <v>273</v>
      </c>
      <c r="AD516" s="211" t="s">
        <v>273</v>
      </c>
      <c r="AE516" s="211" t="s">
        <v>10512</v>
      </c>
      <c r="AF516" s="211" t="s">
        <v>10364</v>
      </c>
      <c r="AG516" s="211" t="s">
        <v>273</v>
      </c>
      <c r="AH516" s="211" t="s">
        <v>273</v>
      </c>
      <c r="AI516" s="211" t="s">
        <v>273</v>
      </c>
      <c r="AJ516" s="211" t="s">
        <v>273</v>
      </c>
      <c r="AK516" s="211" t="s">
        <v>273</v>
      </c>
      <c r="AL516" s="211" t="s">
        <v>273</v>
      </c>
      <c r="AM516" s="211" t="s">
        <v>273</v>
      </c>
      <c r="AN516" s="211" t="s">
        <v>273</v>
      </c>
      <c r="AO516" s="211" t="s">
        <v>273</v>
      </c>
      <c r="AP516" s="211" t="s">
        <v>15002</v>
      </c>
      <c r="AQ516" s="211" t="s">
        <v>10385</v>
      </c>
      <c r="AR516" s="211" t="s">
        <v>22</v>
      </c>
      <c r="AS516" s="211" t="s">
        <v>11423</v>
      </c>
      <c r="AT516" s="211" t="s">
        <v>10390</v>
      </c>
      <c r="AU516" s="211" t="s">
        <v>10400</v>
      </c>
      <c r="AV516" s="211" t="s">
        <v>10390</v>
      </c>
      <c r="AW516" s="211" t="s">
        <v>4788</v>
      </c>
      <c r="AX516" s="211" t="s">
        <v>4788</v>
      </c>
      <c r="AY516" s="211" t="s">
        <v>4788</v>
      </c>
      <c r="AZ516" s="211" t="s">
        <v>10390</v>
      </c>
      <c r="BA516" s="211" t="s">
        <v>10387</v>
      </c>
      <c r="BB516" s="211" t="s">
        <v>10387</v>
      </c>
      <c r="BC516" s="211" t="s">
        <v>10411</v>
      </c>
      <c r="BD516" s="211" t="s">
        <v>4788</v>
      </c>
      <c r="BE516" s="211" t="s">
        <v>10387</v>
      </c>
      <c r="BF516" s="211" t="s">
        <v>282</v>
      </c>
      <c r="BG516" s="211" t="s">
        <v>10387</v>
      </c>
      <c r="BH516" s="211" t="s">
        <v>15006</v>
      </c>
      <c r="BI516" s="211" t="s">
        <v>10391</v>
      </c>
      <c r="BJ516" s="211" t="s">
        <v>273</v>
      </c>
      <c r="BK516" s="211" t="s">
        <v>10387</v>
      </c>
      <c r="BL516" s="211" t="s">
        <v>282</v>
      </c>
      <c r="BM516" s="211" t="s">
        <v>10390</v>
      </c>
      <c r="BN516" s="211" t="s">
        <v>6578</v>
      </c>
    </row>
    <row r="517" spans="1:72" s="211" customFormat="1" ht="15" customHeight="1" x14ac:dyDescent="0.25">
      <c r="A517" s="211" t="s">
        <v>6579</v>
      </c>
      <c r="B517" s="211" t="s">
        <v>6580</v>
      </c>
      <c r="C517" s="143" t="s">
        <v>15007</v>
      </c>
      <c r="D517" s="211" t="s">
        <v>841</v>
      </c>
      <c r="E517" s="211" t="s">
        <v>10933</v>
      </c>
      <c r="F517" s="211" t="s">
        <v>5328</v>
      </c>
      <c r="G517" s="211" t="s">
        <v>216</v>
      </c>
      <c r="H517" s="211" t="s">
        <v>216</v>
      </c>
      <c r="I517" s="211" t="s">
        <v>282</v>
      </c>
      <c r="J517" s="211" t="s">
        <v>216</v>
      </c>
      <c r="K517" s="211" t="s">
        <v>282</v>
      </c>
      <c r="L517" s="211" t="s">
        <v>216</v>
      </c>
      <c r="M517" s="211" t="s">
        <v>282</v>
      </c>
      <c r="N517" s="211" t="s">
        <v>5328</v>
      </c>
      <c r="O517" s="211" t="s">
        <v>252</v>
      </c>
      <c r="P517" s="143" t="s">
        <v>790</v>
      </c>
      <c r="Q517" s="143" t="s">
        <v>282</v>
      </c>
      <c r="R517" s="211" t="s">
        <v>282</v>
      </c>
      <c r="S517" s="211" t="s">
        <v>282</v>
      </c>
      <c r="T517" s="211">
        <v>97</v>
      </c>
      <c r="U517" s="211" t="s">
        <v>183</v>
      </c>
      <c r="V517" s="211" t="s">
        <v>282</v>
      </c>
      <c r="W517" s="211" t="s">
        <v>143</v>
      </c>
      <c r="X517" s="211" t="s">
        <v>10506</v>
      </c>
      <c r="Y517" s="211" t="s">
        <v>395</v>
      </c>
      <c r="Z517" s="211" t="s">
        <v>10498</v>
      </c>
      <c r="AA517" s="211">
        <v>4</v>
      </c>
      <c r="AB517" s="211" t="s">
        <v>273</v>
      </c>
      <c r="AC517" s="211" t="s">
        <v>273</v>
      </c>
      <c r="AD517" s="211" t="s">
        <v>273</v>
      </c>
      <c r="AE517" s="211" t="s">
        <v>10512</v>
      </c>
      <c r="AF517" s="211" t="s">
        <v>10364</v>
      </c>
      <c r="AG517" s="211" t="s">
        <v>273</v>
      </c>
      <c r="AH517" s="211" t="s">
        <v>273</v>
      </c>
      <c r="AI517" s="211" t="s">
        <v>273</v>
      </c>
      <c r="AJ517" s="211" t="s">
        <v>273</v>
      </c>
      <c r="AK517" s="211" t="s">
        <v>273</v>
      </c>
      <c r="AL517" s="211" t="s">
        <v>273</v>
      </c>
      <c r="AM517" s="211" t="s">
        <v>273</v>
      </c>
      <c r="AN517" s="211" t="s">
        <v>273</v>
      </c>
      <c r="AO517" s="211" t="s">
        <v>273</v>
      </c>
      <c r="AP517" s="211" t="s">
        <v>15008</v>
      </c>
      <c r="AQ517" s="211" t="s">
        <v>10385</v>
      </c>
      <c r="AR517" s="211" t="s">
        <v>22</v>
      </c>
      <c r="AS517" s="211" t="s">
        <v>11423</v>
      </c>
      <c r="AT517" s="211" t="s">
        <v>10390</v>
      </c>
      <c r="AU517" s="211" t="s">
        <v>10400</v>
      </c>
      <c r="AV517" s="211" t="s">
        <v>10390</v>
      </c>
      <c r="AW517" s="211" t="s">
        <v>4788</v>
      </c>
      <c r="AX517" s="211" t="s">
        <v>4788</v>
      </c>
      <c r="AY517" s="211" t="s">
        <v>4788</v>
      </c>
      <c r="AZ517" s="211" t="s">
        <v>10390</v>
      </c>
      <c r="BA517" s="211" t="s">
        <v>22</v>
      </c>
      <c r="BB517" s="211" t="s">
        <v>10387</v>
      </c>
      <c r="BC517" s="211" t="s">
        <v>10411</v>
      </c>
      <c r="BD517" s="299" t="s">
        <v>10390</v>
      </c>
      <c r="BE517" s="211" t="s">
        <v>10387</v>
      </c>
      <c r="BF517" s="211" t="s">
        <v>282</v>
      </c>
      <c r="BG517" s="211" t="s">
        <v>10387</v>
      </c>
      <c r="BH517" s="211" t="s">
        <v>15013</v>
      </c>
      <c r="BI517" s="211" t="s">
        <v>10391</v>
      </c>
      <c r="BJ517" s="211" t="s">
        <v>273</v>
      </c>
      <c r="BK517" s="211" t="s">
        <v>10387</v>
      </c>
      <c r="BL517" s="211" t="s">
        <v>282</v>
      </c>
      <c r="BM517" s="211" t="s">
        <v>10390</v>
      </c>
      <c r="BN517" s="211" t="s">
        <v>6581</v>
      </c>
    </row>
    <row r="518" spans="1:72" s="68" customFormat="1" ht="15" customHeight="1" x14ac:dyDescent="0.25">
      <c r="A518" s="211" t="s">
        <v>809</v>
      </c>
      <c r="B518" s="68" t="s">
        <v>5009</v>
      </c>
      <c r="C518" s="68" t="s">
        <v>18022</v>
      </c>
      <c r="D518" s="68" t="s">
        <v>841</v>
      </c>
      <c r="E518" s="211" t="s">
        <v>10933</v>
      </c>
      <c r="F518" s="211" t="s">
        <v>216</v>
      </c>
      <c r="G518" s="160" t="s">
        <v>216</v>
      </c>
      <c r="H518" s="160" t="s">
        <v>216</v>
      </c>
      <c r="I518" s="160" t="s">
        <v>282</v>
      </c>
      <c r="J518" s="160" t="s">
        <v>216</v>
      </c>
      <c r="K518" s="160" t="s">
        <v>282</v>
      </c>
      <c r="L518" s="160" t="s">
        <v>216</v>
      </c>
      <c r="M518" s="160" t="s">
        <v>282</v>
      </c>
      <c r="N518" s="211" t="s">
        <v>216</v>
      </c>
      <c r="O518" s="68" t="s">
        <v>263</v>
      </c>
      <c r="P518" s="68" t="s">
        <v>790</v>
      </c>
      <c r="Q518" s="68" t="s">
        <v>282</v>
      </c>
      <c r="R518" s="69" t="s">
        <v>282</v>
      </c>
      <c r="S518" s="69" t="s">
        <v>282</v>
      </c>
      <c r="T518" s="180">
        <v>254</v>
      </c>
      <c r="U518" s="209" t="s">
        <v>183</v>
      </c>
      <c r="V518" s="209" t="s">
        <v>282</v>
      </c>
      <c r="W518" s="180" t="s">
        <v>143</v>
      </c>
      <c r="X518" s="180" t="s">
        <v>10506</v>
      </c>
      <c r="Y518" s="180" t="s">
        <v>395</v>
      </c>
      <c r="Z518" s="180" t="s">
        <v>10498</v>
      </c>
      <c r="AA518" s="209">
        <v>6</v>
      </c>
      <c r="AB518" s="209" t="s">
        <v>299</v>
      </c>
      <c r="AC518" s="209">
        <v>25.94</v>
      </c>
      <c r="AD518" s="209" t="s">
        <v>273</v>
      </c>
      <c r="AE518" s="209" t="s">
        <v>10512</v>
      </c>
      <c r="AF518" s="144" t="s">
        <v>10364</v>
      </c>
      <c r="AG518" s="180" t="s">
        <v>273</v>
      </c>
      <c r="AH518" s="180" t="s">
        <v>273</v>
      </c>
      <c r="AI518" s="180" t="s">
        <v>273</v>
      </c>
      <c r="AJ518" s="180" t="s">
        <v>273</v>
      </c>
      <c r="AK518" s="209" t="s">
        <v>273</v>
      </c>
      <c r="AL518" s="180" t="s">
        <v>273</v>
      </c>
      <c r="AM518" s="180" t="s">
        <v>273</v>
      </c>
      <c r="AN518" s="209" t="s">
        <v>273</v>
      </c>
      <c r="AO518" s="209" t="s">
        <v>273</v>
      </c>
      <c r="AP518" s="209" t="s">
        <v>12409</v>
      </c>
      <c r="AQ518" s="180" t="s">
        <v>10385</v>
      </c>
      <c r="AR518" s="186" t="s">
        <v>55</v>
      </c>
      <c r="AS518" s="191" t="s">
        <v>11396</v>
      </c>
      <c r="AT518" s="196" t="s">
        <v>10390</v>
      </c>
      <c r="AU518" s="201" t="s">
        <v>10400</v>
      </c>
      <c r="AV518" s="209" t="s">
        <v>10390</v>
      </c>
      <c r="AW518" s="209" t="s">
        <v>4788</v>
      </c>
      <c r="AX518" s="209" t="s">
        <v>4788</v>
      </c>
      <c r="AY518" s="209" t="s">
        <v>4788</v>
      </c>
      <c r="AZ518" s="209" t="s">
        <v>10390</v>
      </c>
      <c r="BA518" s="209" t="s">
        <v>10408</v>
      </c>
      <c r="BB518" s="209" t="s">
        <v>10408</v>
      </c>
      <c r="BC518" s="209" t="s">
        <v>10412</v>
      </c>
      <c r="BD518" s="209" t="s">
        <v>10390</v>
      </c>
      <c r="BE518" s="209" t="s">
        <v>10387</v>
      </c>
      <c r="BF518" s="209" t="s">
        <v>282</v>
      </c>
      <c r="BG518" s="209" t="s">
        <v>10387</v>
      </c>
      <c r="BH518" s="209" t="s">
        <v>12411</v>
      </c>
      <c r="BI518" s="209" t="s">
        <v>10391</v>
      </c>
      <c r="BJ518" s="209" t="s">
        <v>273</v>
      </c>
      <c r="BK518" s="209" t="s">
        <v>22</v>
      </c>
      <c r="BL518" s="209" t="s">
        <v>11123</v>
      </c>
      <c r="BM518" s="209" t="s">
        <v>10391</v>
      </c>
      <c r="BN518" s="68" t="s">
        <v>1162</v>
      </c>
    </row>
    <row r="519" spans="1:72" s="211" customFormat="1" ht="15" customHeight="1" x14ac:dyDescent="0.25">
      <c r="A519" s="211" t="s">
        <v>3671</v>
      </c>
      <c r="B519" s="211" t="s">
        <v>3671</v>
      </c>
      <c r="C519" s="211" t="s">
        <v>18023</v>
      </c>
      <c r="D519" s="211" t="s">
        <v>841</v>
      </c>
      <c r="E519" s="211" t="s">
        <v>10933</v>
      </c>
      <c r="F519" s="211" t="s">
        <v>5328</v>
      </c>
      <c r="G519" s="211" t="s">
        <v>216</v>
      </c>
      <c r="H519" s="211" t="s">
        <v>216</v>
      </c>
      <c r="I519" s="211" t="s">
        <v>282</v>
      </c>
      <c r="J519" s="211" t="s">
        <v>216</v>
      </c>
      <c r="K519" s="211" t="s">
        <v>282</v>
      </c>
      <c r="L519" s="211" t="s">
        <v>216</v>
      </c>
      <c r="M519" s="211" t="s">
        <v>282</v>
      </c>
      <c r="N519" s="211" t="s">
        <v>5328</v>
      </c>
      <c r="O519" s="211" t="s">
        <v>252</v>
      </c>
      <c r="P519" s="211" t="s">
        <v>790</v>
      </c>
      <c r="Q519" s="211" t="s">
        <v>282</v>
      </c>
      <c r="R519" s="211" t="s">
        <v>282</v>
      </c>
      <c r="S519" s="211" t="s">
        <v>282</v>
      </c>
      <c r="T519" s="211">
        <v>124</v>
      </c>
      <c r="U519" s="211" t="s">
        <v>183</v>
      </c>
      <c r="V519" s="211" t="s">
        <v>282</v>
      </c>
      <c r="W519" s="211" t="s">
        <v>143</v>
      </c>
      <c r="X519" s="211" t="s">
        <v>10506</v>
      </c>
      <c r="Y519" s="211" t="s">
        <v>395</v>
      </c>
      <c r="Z519" s="211" t="s">
        <v>10498</v>
      </c>
      <c r="AA519" s="211">
        <v>6</v>
      </c>
      <c r="AB519" s="211" t="s">
        <v>299</v>
      </c>
      <c r="AC519" s="211">
        <v>24.45</v>
      </c>
      <c r="AD519" s="211" t="s">
        <v>273</v>
      </c>
      <c r="AE519" s="211" t="s">
        <v>10512</v>
      </c>
      <c r="AF519" s="211" t="s">
        <v>10364</v>
      </c>
      <c r="AG519" s="211" t="s">
        <v>273</v>
      </c>
      <c r="AH519" s="211" t="s">
        <v>273</v>
      </c>
      <c r="AI519" s="211" t="s">
        <v>273</v>
      </c>
      <c r="AJ519" s="211" t="s">
        <v>273</v>
      </c>
      <c r="AK519" s="211" t="s">
        <v>273</v>
      </c>
      <c r="AL519" s="211" t="s">
        <v>273</v>
      </c>
      <c r="AM519" s="211" t="s">
        <v>273</v>
      </c>
      <c r="AN519" s="211" t="s">
        <v>273</v>
      </c>
      <c r="AO519" s="211" t="s">
        <v>273</v>
      </c>
      <c r="AP519" s="211" t="s">
        <v>17815</v>
      </c>
      <c r="AQ519" s="211" t="s">
        <v>10385</v>
      </c>
      <c r="AR519" s="211" t="s">
        <v>55</v>
      </c>
      <c r="AS519" s="211" t="s">
        <v>11396</v>
      </c>
      <c r="AT519" s="211" t="s">
        <v>10390</v>
      </c>
      <c r="AU519" s="211" t="s">
        <v>10400</v>
      </c>
      <c r="AV519" s="211" t="s">
        <v>10390</v>
      </c>
      <c r="AW519" s="211" t="s">
        <v>4788</v>
      </c>
      <c r="AX519" s="211" t="s">
        <v>4788</v>
      </c>
      <c r="AY519" s="211" t="s">
        <v>4788</v>
      </c>
      <c r="AZ519" s="211" t="s">
        <v>10390</v>
      </c>
      <c r="BA519" s="211" t="s">
        <v>22</v>
      </c>
      <c r="BB519" s="211" t="s">
        <v>10387</v>
      </c>
      <c r="BC519" s="211" t="s">
        <v>248</v>
      </c>
      <c r="BD519" s="211" t="s">
        <v>4788</v>
      </c>
      <c r="BE519" s="211" t="s">
        <v>10387</v>
      </c>
      <c r="BF519" s="211" t="s">
        <v>282</v>
      </c>
      <c r="BG519" s="211" t="s">
        <v>10387</v>
      </c>
      <c r="BH519" s="211" t="s">
        <v>17817</v>
      </c>
      <c r="BI519" s="211" t="s">
        <v>10391</v>
      </c>
      <c r="BJ519" s="211" t="s">
        <v>17816</v>
      </c>
      <c r="BK519" s="211" t="s">
        <v>22</v>
      </c>
      <c r="BL519" s="211">
        <v>1</v>
      </c>
      <c r="BM519" s="211" t="s">
        <v>10391</v>
      </c>
      <c r="BN519" s="143" t="s">
        <v>3672</v>
      </c>
    </row>
    <row r="520" spans="1:72" s="211" customFormat="1" ht="15" customHeight="1" x14ac:dyDescent="0.25">
      <c r="A520" s="211" t="s">
        <v>3676</v>
      </c>
      <c r="B520" s="211" t="s">
        <v>3677</v>
      </c>
      <c r="C520" s="211" t="s">
        <v>14802</v>
      </c>
      <c r="D520" s="211" t="s">
        <v>841</v>
      </c>
      <c r="E520" s="211" t="s">
        <v>10933</v>
      </c>
      <c r="F520" s="211" t="s">
        <v>5328</v>
      </c>
      <c r="G520" s="211" t="s">
        <v>216</v>
      </c>
      <c r="H520" s="211" t="s">
        <v>216</v>
      </c>
      <c r="I520" s="211" t="s">
        <v>282</v>
      </c>
      <c r="J520" s="211" t="s">
        <v>216</v>
      </c>
      <c r="K520" s="211" t="s">
        <v>282</v>
      </c>
      <c r="L520" s="211" t="s">
        <v>216</v>
      </c>
      <c r="M520" s="211" t="s">
        <v>282</v>
      </c>
      <c r="N520" s="211" t="s">
        <v>5328</v>
      </c>
      <c r="O520" s="211" t="s">
        <v>252</v>
      </c>
      <c r="P520" s="211" t="s">
        <v>790</v>
      </c>
      <c r="Q520" s="211" t="s">
        <v>282</v>
      </c>
      <c r="R520" s="211" t="s">
        <v>282</v>
      </c>
      <c r="S520" s="211" t="s">
        <v>282</v>
      </c>
      <c r="T520" s="211">
        <v>131</v>
      </c>
      <c r="U520" s="211" t="s">
        <v>183</v>
      </c>
      <c r="V520" s="211" t="s">
        <v>282</v>
      </c>
      <c r="W520" s="211" t="s">
        <v>143</v>
      </c>
      <c r="X520" s="211" t="s">
        <v>10506</v>
      </c>
      <c r="Y520" s="211" t="s">
        <v>395</v>
      </c>
      <c r="Z520" s="211" t="s">
        <v>10498</v>
      </c>
      <c r="AA520" s="211">
        <v>6</v>
      </c>
      <c r="AB520" s="211" t="s">
        <v>273</v>
      </c>
      <c r="AC520" s="211" t="s">
        <v>273</v>
      </c>
      <c r="AD520" s="211" t="s">
        <v>273</v>
      </c>
      <c r="AE520" s="211" t="s">
        <v>10512</v>
      </c>
      <c r="AF520" s="211" t="s">
        <v>10364</v>
      </c>
      <c r="AG520" s="211" t="s">
        <v>273</v>
      </c>
      <c r="AH520" s="211" t="s">
        <v>273</v>
      </c>
      <c r="AI520" s="211" t="s">
        <v>273</v>
      </c>
      <c r="AJ520" s="211" t="s">
        <v>273</v>
      </c>
      <c r="AK520" s="211" t="s">
        <v>273</v>
      </c>
      <c r="AL520" s="211" t="s">
        <v>273</v>
      </c>
      <c r="AM520" s="211" t="s">
        <v>273</v>
      </c>
      <c r="AN520" s="211" t="s">
        <v>273</v>
      </c>
      <c r="AO520" s="211" t="s">
        <v>273</v>
      </c>
      <c r="AP520" s="211" t="s">
        <v>14797</v>
      </c>
      <c r="AQ520" s="211" t="s">
        <v>10385</v>
      </c>
      <c r="AR520" s="211" t="s">
        <v>55</v>
      </c>
      <c r="AS520" s="211" t="s">
        <v>273</v>
      </c>
      <c r="AT520" s="211" t="s">
        <v>10390</v>
      </c>
      <c r="AU520" s="211" t="s">
        <v>10400</v>
      </c>
      <c r="AV520" s="211" t="s">
        <v>10390</v>
      </c>
      <c r="AW520" s="211" t="s">
        <v>4788</v>
      </c>
      <c r="AX520" s="211" t="s">
        <v>4788</v>
      </c>
      <c r="AY520" s="211" t="s">
        <v>4788</v>
      </c>
      <c r="AZ520" s="211" t="s">
        <v>10390</v>
      </c>
      <c r="BA520" s="211" t="s">
        <v>22</v>
      </c>
      <c r="BB520" s="211" t="s">
        <v>10387</v>
      </c>
      <c r="BC520" s="211" t="s">
        <v>10411</v>
      </c>
      <c r="BD520" s="299" t="s">
        <v>10390</v>
      </c>
      <c r="BE520" s="211" t="s">
        <v>10387</v>
      </c>
      <c r="BF520" s="211" t="s">
        <v>282</v>
      </c>
      <c r="BG520" s="211" t="s">
        <v>10387</v>
      </c>
      <c r="BH520" s="211" t="s">
        <v>13919</v>
      </c>
      <c r="BI520" s="211" t="s">
        <v>10391</v>
      </c>
      <c r="BJ520" s="211" t="s">
        <v>928</v>
      </c>
      <c r="BK520" s="211" t="s">
        <v>22</v>
      </c>
      <c r="BL520" s="211" t="s">
        <v>11123</v>
      </c>
      <c r="BM520" s="211" t="s">
        <v>10391</v>
      </c>
      <c r="BN520" s="211" t="s">
        <v>3678</v>
      </c>
    </row>
    <row r="521" spans="1:72" s="211" customFormat="1" ht="15" customHeight="1" x14ac:dyDescent="0.25">
      <c r="A521" s="211" t="s">
        <v>3679</v>
      </c>
      <c r="B521" s="211" t="s">
        <v>3680</v>
      </c>
      <c r="C521" s="211" t="s">
        <v>15315</v>
      </c>
      <c r="D521" s="211" t="s">
        <v>841</v>
      </c>
      <c r="E521" s="211" t="s">
        <v>10933</v>
      </c>
      <c r="F521" s="211" t="s">
        <v>5328</v>
      </c>
      <c r="G521" s="211" t="s">
        <v>216</v>
      </c>
      <c r="H521" s="211" t="s">
        <v>216</v>
      </c>
      <c r="I521" s="211" t="s">
        <v>282</v>
      </c>
      <c r="J521" s="211" t="s">
        <v>216</v>
      </c>
      <c r="K521" s="211" t="s">
        <v>282</v>
      </c>
      <c r="L521" s="211" t="s">
        <v>216</v>
      </c>
      <c r="M521" s="211" t="s">
        <v>282</v>
      </c>
      <c r="N521" s="211" t="s">
        <v>5328</v>
      </c>
      <c r="O521" s="211" t="s">
        <v>256</v>
      </c>
      <c r="P521" s="211" t="s">
        <v>790</v>
      </c>
      <c r="Q521" s="211" t="s">
        <v>282</v>
      </c>
      <c r="R521" s="211" t="s">
        <v>282</v>
      </c>
      <c r="S521" s="211" t="s">
        <v>282</v>
      </c>
      <c r="T521" s="211">
        <v>111</v>
      </c>
      <c r="U521" s="211" t="s">
        <v>183</v>
      </c>
      <c r="V521" s="211" t="s">
        <v>282</v>
      </c>
      <c r="W521" s="211" t="s">
        <v>143</v>
      </c>
      <c r="X521" s="211" t="s">
        <v>10506</v>
      </c>
      <c r="Y521" s="211" t="s">
        <v>395</v>
      </c>
      <c r="Z521" s="211" t="s">
        <v>10498</v>
      </c>
      <c r="AA521" s="211">
        <v>6</v>
      </c>
      <c r="AB521" s="211" t="s">
        <v>299</v>
      </c>
      <c r="AC521" s="211">
        <v>26.35</v>
      </c>
      <c r="AD521" s="211">
        <v>5.58</v>
      </c>
      <c r="AE521" s="211" t="s">
        <v>10512</v>
      </c>
      <c r="AF521" s="211" t="s">
        <v>10364</v>
      </c>
      <c r="AG521" s="211" t="s">
        <v>273</v>
      </c>
      <c r="AH521" s="211" t="s">
        <v>273</v>
      </c>
      <c r="AI521" s="211" t="s">
        <v>273</v>
      </c>
      <c r="AJ521" s="211" t="s">
        <v>273</v>
      </c>
      <c r="AK521" s="211" t="s">
        <v>14264</v>
      </c>
      <c r="AL521" s="211">
        <v>48</v>
      </c>
      <c r="AM521" s="211" t="s">
        <v>273</v>
      </c>
      <c r="AN521" s="211" t="s">
        <v>273</v>
      </c>
      <c r="AO521" s="211" t="s">
        <v>273</v>
      </c>
      <c r="AP521" s="211" t="s">
        <v>14265</v>
      </c>
      <c r="AQ521" s="211" t="s">
        <v>10385</v>
      </c>
      <c r="AR521" s="211" t="s">
        <v>55</v>
      </c>
      <c r="AS521" s="211" t="s">
        <v>273</v>
      </c>
      <c r="AT521" s="211" t="s">
        <v>10390</v>
      </c>
      <c r="AU521" s="211" t="s">
        <v>10400</v>
      </c>
      <c r="AV521" s="211" t="s">
        <v>10390</v>
      </c>
      <c r="AW521" s="211" t="s">
        <v>4788</v>
      </c>
      <c r="AX521" s="211" t="s">
        <v>4788</v>
      </c>
      <c r="AY521" s="211" t="s">
        <v>4788</v>
      </c>
      <c r="AZ521" s="211" t="s">
        <v>10390</v>
      </c>
      <c r="BA521" s="211" t="s">
        <v>22</v>
      </c>
      <c r="BB521" s="211" t="s">
        <v>10387</v>
      </c>
      <c r="BC521" s="211" t="s">
        <v>248</v>
      </c>
      <c r="BD521" s="211" t="s">
        <v>4788</v>
      </c>
      <c r="BE521" s="211" t="s">
        <v>10387</v>
      </c>
      <c r="BF521" s="211" t="s">
        <v>282</v>
      </c>
      <c r="BG521" s="211" t="s">
        <v>10387</v>
      </c>
      <c r="BH521" s="211" t="s">
        <v>14266</v>
      </c>
      <c r="BI521" s="211" t="s">
        <v>10391</v>
      </c>
      <c r="BJ521" s="211" t="s">
        <v>273</v>
      </c>
      <c r="BK521" s="211" t="s">
        <v>55</v>
      </c>
      <c r="BL521" s="211" t="s">
        <v>282</v>
      </c>
      <c r="BM521" s="211" t="s">
        <v>10390</v>
      </c>
      <c r="BN521" s="211" t="s">
        <v>3681</v>
      </c>
    </row>
    <row r="522" spans="1:72" ht="15" customHeight="1" x14ac:dyDescent="0.25">
      <c r="A522" s="68" t="s">
        <v>718</v>
      </c>
      <c r="B522" s="68" t="s">
        <v>718</v>
      </c>
      <c r="C522" s="68" t="s">
        <v>12365</v>
      </c>
      <c r="D522" s="68" t="s">
        <v>443</v>
      </c>
      <c r="E522" s="211" t="s">
        <v>10933</v>
      </c>
      <c r="F522" s="211" t="s">
        <v>216</v>
      </c>
      <c r="G522" s="160" t="s">
        <v>216</v>
      </c>
      <c r="H522" s="160" t="s">
        <v>216</v>
      </c>
      <c r="I522" s="160" t="s">
        <v>282</v>
      </c>
      <c r="J522" s="160" t="s">
        <v>216</v>
      </c>
      <c r="K522" s="160" t="s">
        <v>282</v>
      </c>
      <c r="L522" s="160" t="s">
        <v>216</v>
      </c>
      <c r="M522" s="160" t="s">
        <v>282</v>
      </c>
      <c r="N522" s="211" t="s">
        <v>5328</v>
      </c>
      <c r="O522" s="68" t="s">
        <v>252</v>
      </c>
      <c r="P522" s="68" t="s">
        <v>790</v>
      </c>
      <c r="Q522" s="50" t="s">
        <v>282</v>
      </c>
      <c r="R522" s="68" t="s">
        <v>282</v>
      </c>
      <c r="S522" s="68" t="s">
        <v>282</v>
      </c>
      <c r="T522" s="181">
        <v>187</v>
      </c>
      <c r="U522" s="211" t="s">
        <v>183</v>
      </c>
      <c r="V522" s="211" t="s">
        <v>282</v>
      </c>
      <c r="W522" s="181" t="s">
        <v>143</v>
      </c>
      <c r="X522" s="181" t="s">
        <v>11591</v>
      </c>
      <c r="Y522" s="181" t="s">
        <v>395</v>
      </c>
      <c r="Z522" s="181" t="s">
        <v>10498</v>
      </c>
      <c r="AA522" s="211">
        <v>8</v>
      </c>
      <c r="AB522" s="211" t="s">
        <v>299</v>
      </c>
      <c r="AC522" s="211">
        <v>23.89</v>
      </c>
      <c r="AD522" s="211">
        <v>2.11</v>
      </c>
      <c r="AE522" s="211" t="s">
        <v>10512</v>
      </c>
      <c r="AF522" s="160" t="s">
        <v>10364</v>
      </c>
      <c r="AG522" s="181" t="s">
        <v>273</v>
      </c>
      <c r="AH522" s="181" t="s">
        <v>273</v>
      </c>
      <c r="AI522" s="181" t="s">
        <v>273</v>
      </c>
      <c r="AJ522" s="181" t="s">
        <v>273</v>
      </c>
      <c r="AK522" s="211" t="s">
        <v>273</v>
      </c>
      <c r="AL522" s="181" t="s">
        <v>273</v>
      </c>
      <c r="AM522" s="181" t="s">
        <v>273</v>
      </c>
      <c r="AN522" s="211" t="s">
        <v>273</v>
      </c>
      <c r="AO522" s="211" t="s">
        <v>273</v>
      </c>
      <c r="AP522" s="211" t="s">
        <v>12361</v>
      </c>
      <c r="AQ522" s="181" t="s">
        <v>10385</v>
      </c>
      <c r="AR522" s="188" t="s">
        <v>22</v>
      </c>
      <c r="AS522" s="193" t="s">
        <v>11282</v>
      </c>
      <c r="AT522" s="197" t="s">
        <v>10390</v>
      </c>
      <c r="AU522" s="203" t="s">
        <v>10400</v>
      </c>
      <c r="AV522" s="211" t="s">
        <v>10390</v>
      </c>
      <c r="AW522" s="211" t="s">
        <v>4788</v>
      </c>
      <c r="AX522" s="211" t="s">
        <v>4788</v>
      </c>
      <c r="AY522" s="211" t="s">
        <v>4788</v>
      </c>
      <c r="AZ522" s="211" t="s">
        <v>10390</v>
      </c>
      <c r="BA522" s="211" t="s">
        <v>22</v>
      </c>
      <c r="BB522" s="211" t="s">
        <v>10387</v>
      </c>
      <c r="BC522" s="211" t="s">
        <v>10411</v>
      </c>
      <c r="BD522" s="299" t="s">
        <v>10390</v>
      </c>
      <c r="BE522" s="211" t="s">
        <v>10387</v>
      </c>
      <c r="BF522" s="211" t="s">
        <v>282</v>
      </c>
      <c r="BG522" s="211" t="s">
        <v>10387</v>
      </c>
      <c r="BH522" s="211" t="s">
        <v>12366</v>
      </c>
      <c r="BI522" s="211" t="s">
        <v>10391</v>
      </c>
      <c r="BJ522" s="211" t="s">
        <v>12360</v>
      </c>
      <c r="BK522" s="211" t="s">
        <v>10387</v>
      </c>
      <c r="BL522" s="211" t="s">
        <v>282</v>
      </c>
      <c r="BM522" s="211" t="s">
        <v>10391</v>
      </c>
      <c r="BN522" s="50" t="s">
        <v>719</v>
      </c>
      <c r="BO522" s="68"/>
      <c r="BP522" s="68"/>
      <c r="BQ522" s="68"/>
      <c r="BR522" s="68"/>
      <c r="BS522" s="68"/>
      <c r="BT522" s="68"/>
    </row>
    <row r="523" spans="1:72" s="211" customFormat="1" ht="15" customHeight="1" x14ac:dyDescent="0.25">
      <c r="A523" s="211" t="s">
        <v>15014</v>
      </c>
      <c r="B523" s="211" t="s">
        <v>6582</v>
      </c>
      <c r="C523" s="211" t="s">
        <v>15019</v>
      </c>
      <c r="D523" s="211" t="s">
        <v>841</v>
      </c>
      <c r="E523" s="211" t="s">
        <v>10933</v>
      </c>
      <c r="F523" s="211" t="s">
        <v>5328</v>
      </c>
      <c r="G523" s="211" t="s">
        <v>216</v>
      </c>
      <c r="H523" s="211" t="s">
        <v>216</v>
      </c>
      <c r="I523" s="211" t="s">
        <v>282</v>
      </c>
      <c r="J523" s="211" t="s">
        <v>216</v>
      </c>
      <c r="K523" s="211" t="s">
        <v>282</v>
      </c>
      <c r="L523" s="211" t="s">
        <v>216</v>
      </c>
      <c r="M523" s="211" t="s">
        <v>282</v>
      </c>
      <c r="N523" s="211" t="s">
        <v>5328</v>
      </c>
      <c r="O523" s="211" t="s">
        <v>252</v>
      </c>
      <c r="P523" s="211" t="s">
        <v>790</v>
      </c>
      <c r="Q523" s="143" t="s">
        <v>282</v>
      </c>
      <c r="R523" s="211" t="s">
        <v>282</v>
      </c>
      <c r="S523" s="211" t="s">
        <v>282</v>
      </c>
      <c r="T523" s="211">
        <v>77</v>
      </c>
      <c r="U523" s="211" t="s">
        <v>183</v>
      </c>
      <c r="V523" s="211" t="s">
        <v>282</v>
      </c>
      <c r="W523" s="211" t="s">
        <v>143</v>
      </c>
      <c r="X523" s="211" t="s">
        <v>10506</v>
      </c>
      <c r="Y523" s="211" t="s">
        <v>395</v>
      </c>
      <c r="Z523" s="211" t="s">
        <v>10498</v>
      </c>
      <c r="AA523" s="211">
        <v>8</v>
      </c>
      <c r="AB523" s="211" t="s">
        <v>299</v>
      </c>
      <c r="AC523" s="211">
        <v>23.99</v>
      </c>
      <c r="AD523" s="211" t="s">
        <v>273</v>
      </c>
      <c r="AE523" s="211" t="s">
        <v>10512</v>
      </c>
      <c r="AF523" s="211" t="s">
        <v>10364</v>
      </c>
      <c r="AG523" s="211" t="s">
        <v>273</v>
      </c>
      <c r="AH523" s="211" t="s">
        <v>273</v>
      </c>
      <c r="AI523" s="211" t="s">
        <v>273</v>
      </c>
      <c r="AJ523" s="211" t="s">
        <v>273</v>
      </c>
      <c r="AK523" s="211" t="s">
        <v>273</v>
      </c>
      <c r="AL523" s="211" t="s">
        <v>273</v>
      </c>
      <c r="AM523" s="211" t="s">
        <v>273</v>
      </c>
      <c r="AN523" s="211" t="s">
        <v>273</v>
      </c>
      <c r="AO523" s="211" t="s">
        <v>273</v>
      </c>
      <c r="AP523" s="211" t="s">
        <v>15016</v>
      </c>
      <c r="AQ523" s="211" t="s">
        <v>10385</v>
      </c>
      <c r="AR523" s="211" t="s">
        <v>55</v>
      </c>
      <c r="AS523" s="211" t="s">
        <v>273</v>
      </c>
      <c r="AT523" s="211" t="s">
        <v>10390</v>
      </c>
      <c r="AU523" s="211" t="s">
        <v>10400</v>
      </c>
      <c r="AV523" s="211" t="s">
        <v>10390</v>
      </c>
      <c r="AW523" s="211" t="s">
        <v>4788</v>
      </c>
      <c r="AX523" s="211" t="s">
        <v>4788</v>
      </c>
      <c r="AY523" s="211" t="s">
        <v>4788</v>
      </c>
      <c r="AZ523" s="211" t="s">
        <v>10390</v>
      </c>
      <c r="BA523" s="211" t="s">
        <v>10408</v>
      </c>
      <c r="BB523" s="211" t="s">
        <v>10408</v>
      </c>
      <c r="BC523" s="211" t="s">
        <v>248</v>
      </c>
      <c r="BD523" s="211" t="s">
        <v>10390</v>
      </c>
      <c r="BE523" s="211" t="s">
        <v>10387</v>
      </c>
      <c r="BF523" s="211" t="s">
        <v>282</v>
      </c>
      <c r="BG523" s="211" t="s">
        <v>10387</v>
      </c>
      <c r="BH523" s="211" t="s">
        <v>15018</v>
      </c>
      <c r="BI523" s="211" t="s">
        <v>10391</v>
      </c>
      <c r="BJ523" s="211" t="s">
        <v>12360</v>
      </c>
      <c r="BK523" s="211" t="s">
        <v>10387</v>
      </c>
      <c r="BL523" s="211" t="s">
        <v>282</v>
      </c>
      <c r="BM523" s="211" t="s">
        <v>10391</v>
      </c>
      <c r="BN523" s="143" t="s">
        <v>6583</v>
      </c>
    </row>
    <row r="524" spans="1:72" s="211" customFormat="1" ht="15" customHeight="1" x14ac:dyDescent="0.25">
      <c r="A524" s="211" t="s">
        <v>15015</v>
      </c>
      <c r="B524" s="211" t="s">
        <v>6582</v>
      </c>
      <c r="C524" s="211" t="s">
        <v>15019</v>
      </c>
      <c r="D524" s="211" t="s">
        <v>841</v>
      </c>
      <c r="E524" s="211" t="s">
        <v>10933</v>
      </c>
      <c r="F524" s="211" t="s">
        <v>5328</v>
      </c>
      <c r="G524" s="211" t="s">
        <v>216</v>
      </c>
      <c r="H524" s="211" t="s">
        <v>216</v>
      </c>
      <c r="I524" s="211" t="s">
        <v>282</v>
      </c>
      <c r="J524" s="211" t="s">
        <v>216</v>
      </c>
      <c r="K524" s="211" t="s">
        <v>282</v>
      </c>
      <c r="L524" s="211" t="s">
        <v>216</v>
      </c>
      <c r="M524" s="211" t="s">
        <v>282</v>
      </c>
      <c r="N524" s="211" t="s">
        <v>5328</v>
      </c>
      <c r="O524" s="211" t="s">
        <v>252</v>
      </c>
      <c r="P524" s="211" t="s">
        <v>790</v>
      </c>
      <c r="Q524" s="143" t="s">
        <v>282</v>
      </c>
      <c r="R524" s="211" t="s">
        <v>282</v>
      </c>
      <c r="S524" s="211" t="s">
        <v>282</v>
      </c>
      <c r="T524" s="211">
        <v>80</v>
      </c>
      <c r="U524" s="211" t="s">
        <v>183</v>
      </c>
      <c r="V524" s="211" t="s">
        <v>282</v>
      </c>
      <c r="W524" s="211" t="s">
        <v>143</v>
      </c>
      <c r="X524" s="211" t="s">
        <v>10506</v>
      </c>
      <c r="Y524" s="211" t="s">
        <v>395</v>
      </c>
      <c r="Z524" s="211" t="s">
        <v>10498</v>
      </c>
      <c r="AA524" s="211">
        <v>8</v>
      </c>
      <c r="AB524" s="211" t="s">
        <v>299</v>
      </c>
      <c r="AC524" s="211">
        <v>23.5</v>
      </c>
      <c r="AD524" s="211" t="s">
        <v>273</v>
      </c>
      <c r="AE524" s="211" t="s">
        <v>10512</v>
      </c>
      <c r="AF524" s="211" t="s">
        <v>10364</v>
      </c>
      <c r="AG524" s="211" t="s">
        <v>273</v>
      </c>
      <c r="AH524" s="211" t="s">
        <v>273</v>
      </c>
      <c r="AI524" s="211" t="s">
        <v>273</v>
      </c>
      <c r="AJ524" s="211" t="s">
        <v>273</v>
      </c>
      <c r="AK524" s="211" t="s">
        <v>273</v>
      </c>
      <c r="AL524" s="211" t="s">
        <v>273</v>
      </c>
      <c r="AM524" s="211" t="s">
        <v>273</v>
      </c>
      <c r="AN524" s="211" t="s">
        <v>273</v>
      </c>
      <c r="AO524" s="211" t="s">
        <v>273</v>
      </c>
      <c r="AP524" s="211" t="s">
        <v>15016</v>
      </c>
      <c r="AQ524" s="211" t="s">
        <v>10385</v>
      </c>
      <c r="AR524" s="211" t="s">
        <v>55</v>
      </c>
      <c r="AS524" s="211" t="s">
        <v>273</v>
      </c>
      <c r="AT524" s="211" t="s">
        <v>10390</v>
      </c>
      <c r="AU524" s="211" t="s">
        <v>10400</v>
      </c>
      <c r="AV524" s="211" t="s">
        <v>10390</v>
      </c>
      <c r="AW524" s="211" t="s">
        <v>4788</v>
      </c>
      <c r="AX524" s="211" t="s">
        <v>4788</v>
      </c>
      <c r="AY524" s="211" t="s">
        <v>4788</v>
      </c>
      <c r="AZ524" s="211" t="s">
        <v>10390</v>
      </c>
      <c r="BA524" s="211" t="s">
        <v>10408</v>
      </c>
      <c r="BB524" s="211" t="s">
        <v>10408</v>
      </c>
      <c r="BC524" s="211" t="s">
        <v>248</v>
      </c>
      <c r="BD524" s="211" t="s">
        <v>10390</v>
      </c>
      <c r="BE524" s="211" t="s">
        <v>10387</v>
      </c>
      <c r="BF524" s="211" t="s">
        <v>282</v>
      </c>
      <c r="BG524" s="211" t="s">
        <v>10387</v>
      </c>
      <c r="BH524" s="211" t="s">
        <v>15018</v>
      </c>
      <c r="BI524" s="211" t="s">
        <v>10391</v>
      </c>
      <c r="BJ524" s="211" t="s">
        <v>12360</v>
      </c>
      <c r="BK524" s="211" t="s">
        <v>10387</v>
      </c>
      <c r="BL524" s="211" t="s">
        <v>282</v>
      </c>
      <c r="BM524" s="211" t="s">
        <v>10391</v>
      </c>
      <c r="BN524" s="143" t="s">
        <v>6583</v>
      </c>
    </row>
    <row r="525" spans="1:72" s="211" customFormat="1" ht="15" customHeight="1" x14ac:dyDescent="0.25">
      <c r="A525" s="211" t="s">
        <v>3682</v>
      </c>
      <c r="B525" s="211" t="s">
        <v>3683</v>
      </c>
      <c r="C525" s="211" t="s">
        <v>939</v>
      </c>
      <c r="D525" s="211" t="s">
        <v>443</v>
      </c>
      <c r="E525" s="211" t="s">
        <v>10933</v>
      </c>
      <c r="F525" s="211" t="s">
        <v>5328</v>
      </c>
      <c r="G525" s="211" t="s">
        <v>216</v>
      </c>
      <c r="H525" s="211" t="s">
        <v>216</v>
      </c>
      <c r="I525" s="211" t="s">
        <v>282</v>
      </c>
      <c r="J525" s="211" t="s">
        <v>216</v>
      </c>
      <c r="K525" s="211" t="s">
        <v>282</v>
      </c>
      <c r="L525" s="211" t="s">
        <v>216</v>
      </c>
      <c r="M525" s="211" t="s">
        <v>282</v>
      </c>
      <c r="N525" s="211" t="s">
        <v>5328</v>
      </c>
      <c r="O525" s="211" t="s">
        <v>258</v>
      </c>
      <c r="P525" s="211" t="s">
        <v>246</v>
      </c>
      <c r="Q525" s="143" t="s">
        <v>282</v>
      </c>
      <c r="R525" s="211" t="s">
        <v>282</v>
      </c>
      <c r="S525" s="211" t="s">
        <v>282</v>
      </c>
      <c r="T525" s="211">
        <v>51</v>
      </c>
      <c r="U525" s="211" t="s">
        <v>183</v>
      </c>
      <c r="V525" s="211" t="s">
        <v>282</v>
      </c>
      <c r="W525" s="211" t="s">
        <v>273</v>
      </c>
      <c r="X525" s="211" t="s">
        <v>10506</v>
      </c>
      <c r="Y525" s="211" t="s">
        <v>395</v>
      </c>
      <c r="Z525" s="211" t="s">
        <v>10498</v>
      </c>
      <c r="AA525" s="211">
        <v>6</v>
      </c>
      <c r="AB525" s="211" t="s">
        <v>299</v>
      </c>
      <c r="AC525" s="211">
        <v>23.32</v>
      </c>
      <c r="AD525" s="211" t="s">
        <v>273</v>
      </c>
      <c r="AE525" s="211" t="s">
        <v>10512</v>
      </c>
      <c r="AF525" s="211" t="s">
        <v>10364</v>
      </c>
      <c r="AG525" s="211" t="s">
        <v>273</v>
      </c>
      <c r="AH525" s="211" t="s">
        <v>273</v>
      </c>
      <c r="AI525" s="211" t="s">
        <v>273</v>
      </c>
      <c r="AJ525" s="211" t="s">
        <v>273</v>
      </c>
      <c r="AK525" s="211" t="s">
        <v>15416</v>
      </c>
      <c r="AL525" s="211">
        <v>75</v>
      </c>
      <c r="AM525" s="211" t="s">
        <v>273</v>
      </c>
      <c r="AN525" s="211" t="s">
        <v>273</v>
      </c>
      <c r="AO525" s="211" t="s">
        <v>273</v>
      </c>
      <c r="AP525" s="211" t="s">
        <v>15415</v>
      </c>
      <c r="AQ525" s="211" t="s">
        <v>10385</v>
      </c>
      <c r="AR525" s="211" t="s">
        <v>55</v>
      </c>
      <c r="AS525" s="211" t="s">
        <v>273</v>
      </c>
      <c r="AT525" s="211" t="s">
        <v>10390</v>
      </c>
      <c r="AU525" s="211" t="s">
        <v>10400</v>
      </c>
      <c r="AV525" s="211" t="s">
        <v>10390</v>
      </c>
      <c r="AW525" s="211" t="s">
        <v>4788</v>
      </c>
      <c r="AX525" s="211" t="s">
        <v>4788</v>
      </c>
      <c r="AY525" s="211" t="s">
        <v>4788</v>
      </c>
      <c r="AZ525" s="211" t="s">
        <v>10390</v>
      </c>
      <c r="BA525" s="211" t="s">
        <v>10408</v>
      </c>
      <c r="BB525" s="211" t="s">
        <v>10408</v>
      </c>
      <c r="BC525" s="211" t="s">
        <v>248</v>
      </c>
      <c r="BD525" s="211" t="s">
        <v>10390</v>
      </c>
      <c r="BE525" s="211" t="s">
        <v>10387</v>
      </c>
      <c r="BF525" s="211" t="s">
        <v>282</v>
      </c>
      <c r="BG525" s="211" t="s">
        <v>10387</v>
      </c>
      <c r="BH525" s="211" t="s">
        <v>15245</v>
      </c>
      <c r="BI525" s="211" t="s">
        <v>10391</v>
      </c>
      <c r="BJ525" s="211" t="s">
        <v>273</v>
      </c>
      <c r="BK525" s="211" t="s">
        <v>22</v>
      </c>
      <c r="BL525" s="211">
        <v>1</v>
      </c>
      <c r="BM525" s="211" t="s">
        <v>10391</v>
      </c>
      <c r="BN525" s="143" t="s">
        <v>3684</v>
      </c>
    </row>
    <row r="526" spans="1:72" s="211" customFormat="1" ht="15" customHeight="1" x14ac:dyDescent="0.25">
      <c r="A526" s="211" t="s">
        <v>15139</v>
      </c>
      <c r="B526" s="211" t="s">
        <v>282</v>
      </c>
      <c r="C526" s="211" t="s">
        <v>15417</v>
      </c>
      <c r="D526" s="211" t="s">
        <v>14448</v>
      </c>
      <c r="E526" s="211" t="s">
        <v>10933</v>
      </c>
      <c r="F526" s="211" t="s">
        <v>5328</v>
      </c>
      <c r="G526" s="211" t="s">
        <v>216</v>
      </c>
      <c r="H526" s="211" t="s">
        <v>216</v>
      </c>
      <c r="I526" s="211" t="s">
        <v>282</v>
      </c>
      <c r="J526" s="211" t="s">
        <v>216</v>
      </c>
      <c r="K526" s="211" t="s">
        <v>282</v>
      </c>
      <c r="L526" s="211" t="s">
        <v>216</v>
      </c>
      <c r="M526" s="211" t="s">
        <v>282</v>
      </c>
      <c r="N526" s="211" t="s">
        <v>5328</v>
      </c>
      <c r="O526" s="211" t="s">
        <v>15418</v>
      </c>
      <c r="P526" s="211" t="s">
        <v>636</v>
      </c>
      <c r="Q526" s="143" t="s">
        <v>282</v>
      </c>
      <c r="R526" s="211" t="s">
        <v>282</v>
      </c>
      <c r="S526" s="211" t="s">
        <v>282</v>
      </c>
      <c r="T526" s="211">
        <v>84</v>
      </c>
      <c r="U526" s="211" t="s">
        <v>183</v>
      </c>
      <c r="V526" s="211" t="s">
        <v>282</v>
      </c>
      <c r="W526" s="211" t="s">
        <v>10547</v>
      </c>
      <c r="X526" s="211" t="s">
        <v>10658</v>
      </c>
      <c r="Y526" s="211" t="s">
        <v>395</v>
      </c>
      <c r="Z526" s="211" t="s">
        <v>10498</v>
      </c>
      <c r="AA526" s="211">
        <v>8</v>
      </c>
      <c r="AB526" s="211" t="s">
        <v>299</v>
      </c>
      <c r="AC526" s="211">
        <v>20.350000000000001</v>
      </c>
      <c r="AD526" s="211">
        <v>1.6</v>
      </c>
      <c r="AE526" s="211" t="s">
        <v>10512</v>
      </c>
      <c r="AF526" s="211" t="s">
        <v>10365</v>
      </c>
      <c r="AG526" s="211" t="s">
        <v>273</v>
      </c>
      <c r="AH526" s="211" t="s">
        <v>273</v>
      </c>
      <c r="AI526" s="211" t="s">
        <v>273</v>
      </c>
      <c r="AJ526" s="211" t="s">
        <v>273</v>
      </c>
      <c r="AK526" s="211" t="s">
        <v>15428</v>
      </c>
      <c r="AL526" s="211">
        <v>77</v>
      </c>
      <c r="AM526" s="211" t="s">
        <v>273</v>
      </c>
      <c r="AN526" s="211">
        <v>80</v>
      </c>
      <c r="AO526" s="211">
        <v>58</v>
      </c>
      <c r="AP526" s="211" t="s">
        <v>15420</v>
      </c>
      <c r="AQ526" s="211" t="s">
        <v>10376</v>
      </c>
      <c r="AR526" s="211" t="s">
        <v>22</v>
      </c>
      <c r="AS526" s="211" t="s">
        <v>11282</v>
      </c>
      <c r="AT526" s="211" t="s">
        <v>4788</v>
      </c>
      <c r="AU526" s="211" t="s">
        <v>10394</v>
      </c>
      <c r="AV526" s="211" t="s">
        <v>4788</v>
      </c>
      <c r="AW526" s="211" t="s">
        <v>10391</v>
      </c>
      <c r="AX526" s="211" t="s">
        <v>10391</v>
      </c>
      <c r="AY526" s="211" t="s">
        <v>10391</v>
      </c>
      <c r="AZ526" s="211" t="s">
        <v>4788</v>
      </c>
      <c r="BA526" s="211" t="s">
        <v>10387</v>
      </c>
      <c r="BB526" s="211" t="s">
        <v>10387</v>
      </c>
      <c r="BC526" s="211" t="s">
        <v>248</v>
      </c>
      <c r="BD526" s="211" t="s">
        <v>4788</v>
      </c>
      <c r="BE526" s="211" t="s">
        <v>22</v>
      </c>
      <c r="BF526" s="211" t="s">
        <v>15421</v>
      </c>
      <c r="BG526" s="211" t="s">
        <v>22</v>
      </c>
      <c r="BH526" s="211" t="s">
        <v>282</v>
      </c>
      <c r="BI526" s="211" t="s">
        <v>4788</v>
      </c>
      <c r="BJ526" s="211" t="s">
        <v>15419</v>
      </c>
      <c r="BK526" s="211" t="s">
        <v>10387</v>
      </c>
      <c r="BL526" s="211" t="s">
        <v>282</v>
      </c>
      <c r="BM526" s="211" t="s">
        <v>10390</v>
      </c>
      <c r="BN526" s="143" t="s">
        <v>15140</v>
      </c>
    </row>
    <row r="527" spans="1:72" s="211" customFormat="1" ht="15" customHeight="1" x14ac:dyDescent="0.25">
      <c r="A527" s="211" t="s">
        <v>7668</v>
      </c>
      <c r="B527" s="211" t="s">
        <v>282</v>
      </c>
      <c r="C527" s="211" t="s">
        <v>16089</v>
      </c>
      <c r="D527" s="211" t="s">
        <v>8944</v>
      </c>
      <c r="E527" s="211" t="s">
        <v>12994</v>
      </c>
      <c r="F527" s="211" t="s">
        <v>5328</v>
      </c>
      <c r="G527" s="211" t="s">
        <v>216</v>
      </c>
      <c r="H527" s="211" t="s">
        <v>216</v>
      </c>
      <c r="I527" s="211" t="s">
        <v>282</v>
      </c>
      <c r="J527" s="211" t="s">
        <v>216</v>
      </c>
      <c r="K527" s="211" t="s">
        <v>282</v>
      </c>
      <c r="L527" s="211" t="s">
        <v>216</v>
      </c>
      <c r="M527" s="211" t="s">
        <v>282</v>
      </c>
      <c r="N527" s="211" t="s">
        <v>5328</v>
      </c>
      <c r="O527" s="149" t="s">
        <v>272</v>
      </c>
      <c r="P527" s="211" t="s">
        <v>790</v>
      </c>
      <c r="Q527" s="211" t="s">
        <v>282</v>
      </c>
      <c r="R527" s="211" t="s">
        <v>282</v>
      </c>
      <c r="S527" s="211" t="s">
        <v>282</v>
      </c>
      <c r="T527" s="211">
        <v>370</v>
      </c>
      <c r="U527" s="211" t="s">
        <v>183</v>
      </c>
      <c r="V527" s="211" t="s">
        <v>16083</v>
      </c>
      <c r="W527" s="211" t="s">
        <v>16084</v>
      </c>
      <c r="X527" s="211" t="s">
        <v>10506</v>
      </c>
      <c r="Y527" s="211" t="s">
        <v>395</v>
      </c>
      <c r="Z527" s="211" t="s">
        <v>10770</v>
      </c>
      <c r="AA527" s="211">
        <v>12</v>
      </c>
      <c r="AB527" s="211" t="s">
        <v>299</v>
      </c>
      <c r="AC527" s="211">
        <v>19.39</v>
      </c>
      <c r="AD527" s="211">
        <v>5.62</v>
      </c>
      <c r="AE527" s="211" t="s">
        <v>10512</v>
      </c>
      <c r="AF527" s="211" t="s">
        <v>10364</v>
      </c>
      <c r="AG527" s="211" t="s">
        <v>273</v>
      </c>
      <c r="AH527" s="211">
        <v>0</v>
      </c>
      <c r="AI527" s="211" t="s">
        <v>273</v>
      </c>
      <c r="AJ527" s="211" t="s">
        <v>273</v>
      </c>
      <c r="AK527" s="211" t="s">
        <v>16086</v>
      </c>
      <c r="AL527" s="211">
        <v>63</v>
      </c>
      <c r="AM527" s="211">
        <v>22</v>
      </c>
      <c r="AN527" s="211" t="s">
        <v>273</v>
      </c>
      <c r="AO527" s="211" t="s">
        <v>273</v>
      </c>
      <c r="AP527" s="211" t="s">
        <v>16082</v>
      </c>
      <c r="AQ527" s="211" t="s">
        <v>10382</v>
      </c>
      <c r="AR527" s="211" t="s">
        <v>22</v>
      </c>
      <c r="AS527" s="211" t="s">
        <v>16087</v>
      </c>
      <c r="AT527" s="211" t="s">
        <v>4788</v>
      </c>
      <c r="AU527" s="211" t="s">
        <v>10394</v>
      </c>
      <c r="AV527" s="211" t="s">
        <v>4788</v>
      </c>
      <c r="AW527" s="211" t="s">
        <v>4788</v>
      </c>
      <c r="AX527" s="211" t="s">
        <v>4788</v>
      </c>
      <c r="AY527" s="211" t="s">
        <v>4788</v>
      </c>
      <c r="AZ527" s="211" t="s">
        <v>4788</v>
      </c>
      <c r="BA527" s="211" t="s">
        <v>22</v>
      </c>
      <c r="BB527" s="211" t="s">
        <v>10387</v>
      </c>
      <c r="BC527" s="211" t="s">
        <v>10412</v>
      </c>
      <c r="BD527" s="211" t="s">
        <v>4788</v>
      </c>
      <c r="BE527" s="211" t="s">
        <v>22</v>
      </c>
      <c r="BF527" s="211" t="s">
        <v>16085</v>
      </c>
      <c r="BG527" s="211" t="s">
        <v>22</v>
      </c>
      <c r="BH527" s="211" t="s">
        <v>282</v>
      </c>
      <c r="BI527" s="211" t="s">
        <v>4788</v>
      </c>
      <c r="BJ527" s="211" t="s">
        <v>11866</v>
      </c>
      <c r="BK527" s="211" t="s">
        <v>22</v>
      </c>
      <c r="BL527" s="211">
        <v>1</v>
      </c>
      <c r="BM527" s="211" t="s">
        <v>10391</v>
      </c>
      <c r="BN527" s="211" t="s">
        <v>7669</v>
      </c>
    </row>
    <row r="528" spans="1:72" s="211" customFormat="1" ht="15" customHeight="1" x14ac:dyDescent="0.25">
      <c r="A528" s="211" t="s">
        <v>17720</v>
      </c>
      <c r="B528" s="211" t="s">
        <v>282</v>
      </c>
      <c r="C528" s="211" t="s">
        <v>18024</v>
      </c>
      <c r="D528" s="211" t="s">
        <v>755</v>
      </c>
      <c r="E528" s="211" t="s">
        <v>10933</v>
      </c>
      <c r="F528" s="211" t="s">
        <v>5328</v>
      </c>
      <c r="G528" s="211" t="s">
        <v>216</v>
      </c>
      <c r="H528" s="211" t="s">
        <v>216</v>
      </c>
      <c r="I528" s="211" t="s">
        <v>282</v>
      </c>
      <c r="J528" s="211" t="s">
        <v>216</v>
      </c>
      <c r="K528" s="211" t="s">
        <v>282</v>
      </c>
      <c r="L528" s="211" t="s">
        <v>216</v>
      </c>
      <c r="M528" s="211" t="s">
        <v>282</v>
      </c>
      <c r="N528" s="211" t="s">
        <v>216</v>
      </c>
      <c r="O528" s="149" t="s">
        <v>10476</v>
      </c>
      <c r="P528" s="149" t="s">
        <v>10476</v>
      </c>
      <c r="Q528" s="211" t="s">
        <v>282</v>
      </c>
      <c r="R528" s="211" t="s">
        <v>282</v>
      </c>
      <c r="S528" s="211" t="s">
        <v>282</v>
      </c>
      <c r="T528" s="211">
        <v>30</v>
      </c>
      <c r="U528" s="211" t="s">
        <v>183</v>
      </c>
      <c r="V528" s="211" t="s">
        <v>282</v>
      </c>
      <c r="W528" s="211" t="s">
        <v>10651</v>
      </c>
      <c r="X528" s="211" t="s">
        <v>10506</v>
      </c>
      <c r="Y528" s="211" t="s">
        <v>893</v>
      </c>
      <c r="Z528" s="211" t="s">
        <v>10498</v>
      </c>
      <c r="AA528" s="211">
        <v>4</v>
      </c>
      <c r="AB528" s="211" t="s">
        <v>193</v>
      </c>
      <c r="AC528" s="211">
        <v>31.95</v>
      </c>
      <c r="AD528" s="211">
        <v>7.29</v>
      </c>
      <c r="AE528" s="211" t="s">
        <v>10512</v>
      </c>
      <c r="AF528" s="211" t="s">
        <v>10364</v>
      </c>
      <c r="AG528" s="211" t="s">
        <v>17727</v>
      </c>
      <c r="AH528" s="211">
        <v>70</v>
      </c>
      <c r="AI528" s="211" t="s">
        <v>273</v>
      </c>
      <c r="AJ528" s="211" t="s">
        <v>273</v>
      </c>
      <c r="AK528" s="211" t="s">
        <v>17726</v>
      </c>
      <c r="AL528" s="211">
        <v>53</v>
      </c>
      <c r="AM528" s="211" t="s">
        <v>273</v>
      </c>
      <c r="AN528" s="211" t="s">
        <v>273</v>
      </c>
      <c r="AO528" s="211" t="s">
        <v>273</v>
      </c>
      <c r="AP528" s="211" t="s">
        <v>17721</v>
      </c>
      <c r="AQ528" s="211" t="s">
        <v>10385</v>
      </c>
      <c r="AR528" s="211" t="s">
        <v>10387</v>
      </c>
      <c r="AS528" s="211" t="s">
        <v>17725</v>
      </c>
      <c r="AT528" s="211" t="s">
        <v>10391</v>
      </c>
      <c r="AU528" s="211" t="s">
        <v>10400</v>
      </c>
      <c r="AV528" s="211" t="s">
        <v>10390</v>
      </c>
      <c r="AW528" s="211" t="s">
        <v>10390</v>
      </c>
      <c r="AX528" s="211" t="s">
        <v>10390</v>
      </c>
      <c r="AY528" s="211" t="s">
        <v>10390</v>
      </c>
      <c r="AZ528" s="211" t="s">
        <v>10390</v>
      </c>
      <c r="BA528" s="211" t="s">
        <v>10408</v>
      </c>
      <c r="BB528" s="211" t="s">
        <v>10408</v>
      </c>
      <c r="BC528" s="211" t="s">
        <v>248</v>
      </c>
      <c r="BD528" s="211" t="s">
        <v>10390</v>
      </c>
      <c r="BE528" s="211" t="s">
        <v>10387</v>
      </c>
      <c r="BF528" s="211" t="s">
        <v>282</v>
      </c>
      <c r="BG528" s="211" t="s">
        <v>10387</v>
      </c>
      <c r="BH528" s="211" t="s">
        <v>12846</v>
      </c>
      <c r="BI528" s="211" t="s">
        <v>10391</v>
      </c>
      <c r="BJ528" s="211" t="s">
        <v>273</v>
      </c>
      <c r="BK528" s="211" t="s">
        <v>10387</v>
      </c>
      <c r="BL528" s="211" t="s">
        <v>282</v>
      </c>
      <c r="BM528" s="211" t="s">
        <v>10390</v>
      </c>
      <c r="BN528" s="211" t="s">
        <v>17728</v>
      </c>
    </row>
    <row r="529" spans="1:83" s="211" customFormat="1" ht="15" customHeight="1" x14ac:dyDescent="0.25">
      <c r="A529" s="211" t="s">
        <v>7235</v>
      </c>
      <c r="B529" s="211" t="s">
        <v>282</v>
      </c>
      <c r="C529" s="211" t="s">
        <v>16095</v>
      </c>
      <c r="D529" s="211" t="s">
        <v>8944</v>
      </c>
      <c r="E529" s="211" t="s">
        <v>12994</v>
      </c>
      <c r="F529" s="211" t="s">
        <v>5328</v>
      </c>
      <c r="G529" s="211" t="s">
        <v>216</v>
      </c>
      <c r="H529" s="211" t="s">
        <v>216</v>
      </c>
      <c r="I529" s="211" t="s">
        <v>282</v>
      </c>
      <c r="J529" s="211" t="s">
        <v>216</v>
      </c>
      <c r="K529" s="211" t="s">
        <v>282</v>
      </c>
      <c r="L529" s="211" t="s">
        <v>216</v>
      </c>
      <c r="M529" s="211" t="s">
        <v>282</v>
      </c>
      <c r="N529" s="211" t="s">
        <v>5328</v>
      </c>
      <c r="O529" s="211" t="s">
        <v>257</v>
      </c>
      <c r="P529" s="211" t="s">
        <v>790</v>
      </c>
      <c r="Q529" s="211" t="s">
        <v>282</v>
      </c>
      <c r="R529" s="211" t="s">
        <v>282</v>
      </c>
      <c r="S529" s="211" t="s">
        <v>282</v>
      </c>
      <c r="T529" s="211">
        <v>178</v>
      </c>
      <c r="U529" s="211" t="s">
        <v>183</v>
      </c>
      <c r="V529" s="211" t="s">
        <v>282</v>
      </c>
      <c r="W529" s="211" t="s">
        <v>143</v>
      </c>
      <c r="X529" s="211" t="s">
        <v>273</v>
      </c>
      <c r="Y529" s="211" t="s">
        <v>395</v>
      </c>
      <c r="Z529" s="211" t="s">
        <v>10770</v>
      </c>
      <c r="AA529" s="211">
        <v>8</v>
      </c>
      <c r="AB529" s="211" t="s">
        <v>299</v>
      </c>
      <c r="AC529" s="211">
        <v>24.3</v>
      </c>
      <c r="AD529" s="211">
        <v>4.0999999999999996</v>
      </c>
      <c r="AE529" s="211" t="s">
        <v>10512</v>
      </c>
      <c r="AF529" s="211" t="s">
        <v>10364</v>
      </c>
      <c r="AG529" s="211" t="s">
        <v>16096</v>
      </c>
      <c r="AH529" s="211" t="s">
        <v>273</v>
      </c>
      <c r="AI529" s="211" t="s">
        <v>273</v>
      </c>
      <c r="AJ529" s="211" t="s">
        <v>273</v>
      </c>
      <c r="AK529" s="211" t="s">
        <v>16094</v>
      </c>
      <c r="AL529" s="211">
        <v>58</v>
      </c>
      <c r="AM529" s="211" t="s">
        <v>273</v>
      </c>
      <c r="AN529" s="211" t="s">
        <v>273</v>
      </c>
      <c r="AO529" s="211" t="s">
        <v>273</v>
      </c>
      <c r="AP529" s="211" t="s">
        <v>16091</v>
      </c>
      <c r="AQ529" s="211" t="s">
        <v>10376</v>
      </c>
      <c r="AR529" s="211" t="s">
        <v>10387</v>
      </c>
      <c r="AS529" s="211" t="s">
        <v>16093</v>
      </c>
      <c r="AT529" s="211" t="s">
        <v>10391</v>
      </c>
      <c r="AU529" s="211" t="s">
        <v>10400</v>
      </c>
      <c r="AV529" s="211" t="s">
        <v>10390</v>
      </c>
      <c r="AW529" s="211" t="s">
        <v>4788</v>
      </c>
      <c r="AX529" s="211" t="s">
        <v>4788</v>
      </c>
      <c r="AY529" s="211" t="s">
        <v>4788</v>
      </c>
      <c r="AZ529" s="211" t="s">
        <v>10390</v>
      </c>
      <c r="BA529" s="211" t="s">
        <v>10387</v>
      </c>
      <c r="BB529" s="211" t="s">
        <v>10387</v>
      </c>
      <c r="BC529" s="211" t="s">
        <v>10412</v>
      </c>
      <c r="BD529" s="211" t="s">
        <v>4788</v>
      </c>
      <c r="BE529" s="211" t="s">
        <v>10387</v>
      </c>
      <c r="BF529" s="211" t="s">
        <v>282</v>
      </c>
      <c r="BG529" s="211" t="s">
        <v>10387</v>
      </c>
      <c r="BH529" s="211" t="s">
        <v>16097</v>
      </c>
      <c r="BI529" s="211" t="s">
        <v>10391</v>
      </c>
      <c r="BJ529" s="211" t="s">
        <v>10783</v>
      </c>
      <c r="BK529" s="211" t="s">
        <v>22</v>
      </c>
      <c r="BL529" s="211">
        <v>1</v>
      </c>
      <c r="BM529" s="211" t="s">
        <v>10391</v>
      </c>
      <c r="BN529" s="211" t="s">
        <v>7236</v>
      </c>
    </row>
    <row r="530" spans="1:83" s="211" customFormat="1" ht="15" customHeight="1" x14ac:dyDescent="0.25">
      <c r="A530" s="211" t="s">
        <v>3708</v>
      </c>
      <c r="B530" s="211" t="s">
        <v>3709</v>
      </c>
      <c r="C530" s="211" t="s">
        <v>17818</v>
      </c>
      <c r="D530" s="211" t="s">
        <v>443</v>
      </c>
      <c r="E530" s="211" t="s">
        <v>10933</v>
      </c>
      <c r="F530" s="211" t="s">
        <v>5328</v>
      </c>
      <c r="G530" s="211" t="s">
        <v>216</v>
      </c>
      <c r="H530" s="211" t="s">
        <v>216</v>
      </c>
      <c r="I530" s="211" t="s">
        <v>282</v>
      </c>
      <c r="J530" s="211" t="s">
        <v>216</v>
      </c>
      <c r="K530" s="211" t="s">
        <v>282</v>
      </c>
      <c r="L530" s="211" t="s">
        <v>216</v>
      </c>
      <c r="M530" s="211" t="s">
        <v>282</v>
      </c>
      <c r="N530" s="211" t="s">
        <v>5328</v>
      </c>
      <c r="O530" s="211" t="s">
        <v>246</v>
      </c>
      <c r="P530" s="211" t="s">
        <v>845</v>
      </c>
      <c r="Q530" s="211" t="s">
        <v>282</v>
      </c>
      <c r="R530" s="211" t="s">
        <v>282</v>
      </c>
      <c r="S530" s="211" t="s">
        <v>282</v>
      </c>
      <c r="T530" s="211">
        <v>143</v>
      </c>
      <c r="U530" s="211" t="s">
        <v>183</v>
      </c>
      <c r="V530" s="211" t="s">
        <v>282</v>
      </c>
      <c r="W530" s="211" t="s">
        <v>11721</v>
      </c>
      <c r="X530" s="211" t="s">
        <v>10506</v>
      </c>
      <c r="Y530" s="211" t="s">
        <v>395</v>
      </c>
      <c r="Z530" s="211" t="s">
        <v>10498</v>
      </c>
      <c r="AA530" s="211">
        <v>6</v>
      </c>
      <c r="AB530" s="211" t="s">
        <v>194</v>
      </c>
      <c r="AC530" s="211">
        <v>27.97</v>
      </c>
      <c r="AD530" s="211">
        <v>5.78</v>
      </c>
      <c r="AE530" s="211" t="s">
        <v>10512</v>
      </c>
      <c r="AF530" s="211" t="s">
        <v>10364</v>
      </c>
      <c r="AG530" s="211" t="s">
        <v>273</v>
      </c>
      <c r="AH530" s="211" t="s">
        <v>273</v>
      </c>
      <c r="AI530" s="211" t="s">
        <v>17820</v>
      </c>
      <c r="AJ530" s="211" t="s">
        <v>273</v>
      </c>
      <c r="AK530" s="211" t="s">
        <v>14269</v>
      </c>
      <c r="AL530" s="211">
        <v>64</v>
      </c>
      <c r="AM530" s="211" t="s">
        <v>273</v>
      </c>
      <c r="AN530" s="211" t="s">
        <v>273</v>
      </c>
      <c r="AO530" s="211" t="s">
        <v>273</v>
      </c>
      <c r="AP530" s="211" t="s">
        <v>17819</v>
      </c>
      <c r="AQ530" s="211" t="s">
        <v>10385</v>
      </c>
      <c r="AR530" s="211" t="s">
        <v>22</v>
      </c>
      <c r="AS530" s="211" t="s">
        <v>11423</v>
      </c>
      <c r="AT530" s="211" t="s">
        <v>10390</v>
      </c>
      <c r="AU530" s="211" t="s">
        <v>10400</v>
      </c>
      <c r="AV530" s="211" t="s">
        <v>10390</v>
      </c>
      <c r="AW530" s="211" t="s">
        <v>4788</v>
      </c>
      <c r="AX530" s="211" t="s">
        <v>4788</v>
      </c>
      <c r="AY530" s="211" t="s">
        <v>4788</v>
      </c>
      <c r="AZ530" s="211" t="s">
        <v>10390</v>
      </c>
      <c r="BA530" s="211" t="s">
        <v>22</v>
      </c>
      <c r="BB530" s="211" t="s">
        <v>10387</v>
      </c>
      <c r="BC530" s="211" t="s">
        <v>10411</v>
      </c>
      <c r="BD530" s="299" t="s">
        <v>10390</v>
      </c>
      <c r="BE530" s="211" t="s">
        <v>10387</v>
      </c>
      <c r="BF530" s="211" t="s">
        <v>282</v>
      </c>
      <c r="BG530" s="211" t="s">
        <v>22</v>
      </c>
      <c r="BH530" s="211" t="s">
        <v>282</v>
      </c>
      <c r="BI530" s="211" t="s">
        <v>10390</v>
      </c>
      <c r="BJ530" s="211" t="s">
        <v>273</v>
      </c>
      <c r="BK530" s="211" t="s">
        <v>10387</v>
      </c>
      <c r="BL530" s="211" t="s">
        <v>282</v>
      </c>
      <c r="BM530" s="211" t="s">
        <v>10390</v>
      </c>
      <c r="BN530" s="211" t="s">
        <v>3710</v>
      </c>
    </row>
    <row r="531" spans="1:83" s="211" customFormat="1" ht="15" hidden="1" customHeight="1" x14ac:dyDescent="0.25">
      <c r="A531" s="211" t="s">
        <v>17000</v>
      </c>
      <c r="B531" s="211" t="s">
        <v>282</v>
      </c>
      <c r="C531" s="211" t="s">
        <v>17001</v>
      </c>
      <c r="D531" s="211" t="s">
        <v>16646</v>
      </c>
      <c r="E531" s="211" t="s">
        <v>10933</v>
      </c>
      <c r="F531" s="211" t="s">
        <v>5328</v>
      </c>
      <c r="G531" s="211" t="s">
        <v>5328</v>
      </c>
      <c r="H531" s="211" t="s">
        <v>5328</v>
      </c>
      <c r="I531" s="211" t="s">
        <v>17453</v>
      </c>
      <c r="J531" s="211" t="s">
        <v>216</v>
      </c>
      <c r="K531" s="211" t="s">
        <v>282</v>
      </c>
      <c r="L531" s="211" t="s">
        <v>216</v>
      </c>
      <c r="M531" s="211" t="s">
        <v>282</v>
      </c>
      <c r="N531" s="211" t="s">
        <v>5328</v>
      </c>
      <c r="O531" s="211" t="s">
        <v>4798</v>
      </c>
      <c r="P531" s="211" t="s">
        <v>306</v>
      </c>
      <c r="Q531" s="211" t="s">
        <v>282</v>
      </c>
      <c r="R531" s="211" t="s">
        <v>282</v>
      </c>
      <c r="S531" s="211" t="s">
        <v>282</v>
      </c>
      <c r="T531" s="211">
        <v>64</v>
      </c>
      <c r="U531" s="211" t="s">
        <v>183</v>
      </c>
      <c r="V531" s="211" t="s">
        <v>282</v>
      </c>
      <c r="W531" s="211" t="s">
        <v>143</v>
      </c>
      <c r="X531" s="211" t="s">
        <v>273</v>
      </c>
      <c r="Y531" s="211" t="s">
        <v>273</v>
      </c>
      <c r="Z531" s="211" t="s">
        <v>10498</v>
      </c>
      <c r="AA531" s="211" t="s">
        <v>273</v>
      </c>
      <c r="AB531" s="211" t="s">
        <v>567</v>
      </c>
      <c r="AC531" s="211">
        <v>11.92</v>
      </c>
      <c r="AD531" s="211">
        <v>3.43</v>
      </c>
      <c r="AE531" s="211" t="s">
        <v>10499</v>
      </c>
      <c r="AF531" s="211" t="s">
        <v>10365</v>
      </c>
      <c r="AG531" s="211" t="s">
        <v>273</v>
      </c>
      <c r="AH531" s="211" t="s">
        <v>273</v>
      </c>
      <c r="AI531" s="211" t="s">
        <v>273</v>
      </c>
      <c r="AJ531" s="211" t="s">
        <v>273</v>
      </c>
      <c r="AK531" s="211" t="s">
        <v>17458</v>
      </c>
      <c r="AL531" s="211">
        <v>31</v>
      </c>
      <c r="AM531" s="211">
        <v>57</v>
      </c>
      <c r="AN531" s="211">
        <v>14</v>
      </c>
      <c r="AO531" s="211" t="s">
        <v>273</v>
      </c>
      <c r="AP531" s="211" t="s">
        <v>17454</v>
      </c>
      <c r="AQ531" s="211" t="s">
        <v>10385</v>
      </c>
      <c r="AR531" s="211" t="s">
        <v>22</v>
      </c>
      <c r="AS531" s="211" t="s">
        <v>11423</v>
      </c>
      <c r="AT531" s="211" t="s">
        <v>10390</v>
      </c>
      <c r="AU531" s="211" t="s">
        <v>10400</v>
      </c>
      <c r="AV531" s="211" t="s">
        <v>10390</v>
      </c>
      <c r="AW531" s="211" t="s">
        <v>10391</v>
      </c>
      <c r="AX531" s="211" t="s">
        <v>10391</v>
      </c>
      <c r="AY531" s="211" t="s">
        <v>10391</v>
      </c>
      <c r="AZ531" s="211" t="s">
        <v>10390</v>
      </c>
      <c r="BA531" s="211" t="s">
        <v>22</v>
      </c>
      <c r="BB531" s="211" t="s">
        <v>22</v>
      </c>
      <c r="BC531" s="211" t="s">
        <v>10411</v>
      </c>
      <c r="BD531" s="211" t="s">
        <v>10391</v>
      </c>
      <c r="BE531" s="211" t="s">
        <v>10387</v>
      </c>
      <c r="BF531" s="211" t="s">
        <v>282</v>
      </c>
      <c r="BG531" s="211" t="s">
        <v>22</v>
      </c>
      <c r="BH531" s="211" t="s">
        <v>282</v>
      </c>
      <c r="BI531" s="211" t="s">
        <v>10390</v>
      </c>
      <c r="BJ531" s="211" t="s">
        <v>17459</v>
      </c>
      <c r="BK531" s="211" t="s">
        <v>10387</v>
      </c>
      <c r="BL531" s="211" t="s">
        <v>282</v>
      </c>
      <c r="BM531" s="211" t="s">
        <v>4788</v>
      </c>
      <c r="BN531" s="211" t="s">
        <v>17002</v>
      </c>
    </row>
    <row r="532" spans="1:83" ht="15" customHeight="1" x14ac:dyDescent="0.25">
      <c r="A532" s="68" t="s">
        <v>561</v>
      </c>
      <c r="B532" s="68" t="s">
        <v>1169</v>
      </c>
      <c r="C532" s="68" t="s">
        <v>18025</v>
      </c>
      <c r="D532" s="68" t="s">
        <v>443</v>
      </c>
      <c r="E532" s="211" t="s">
        <v>10933</v>
      </c>
      <c r="F532" s="211" t="s">
        <v>216</v>
      </c>
      <c r="G532" s="160" t="s">
        <v>216</v>
      </c>
      <c r="H532" s="160" t="s">
        <v>216</v>
      </c>
      <c r="I532" s="160" t="s">
        <v>282</v>
      </c>
      <c r="J532" s="160" t="s">
        <v>216</v>
      </c>
      <c r="K532" s="160" t="s">
        <v>282</v>
      </c>
      <c r="L532" s="160" t="s">
        <v>216</v>
      </c>
      <c r="M532" s="160" t="s">
        <v>282</v>
      </c>
      <c r="N532" s="211" t="s">
        <v>5328</v>
      </c>
      <c r="O532" s="68" t="s">
        <v>257</v>
      </c>
      <c r="P532" s="68" t="s">
        <v>257</v>
      </c>
      <c r="Q532" s="68" t="s">
        <v>252</v>
      </c>
      <c r="R532" s="68" t="s">
        <v>282</v>
      </c>
      <c r="S532" s="68" t="s">
        <v>282</v>
      </c>
      <c r="T532" s="181">
        <v>472</v>
      </c>
      <c r="U532" s="211" t="s">
        <v>183</v>
      </c>
      <c r="V532" s="211" t="s">
        <v>282</v>
      </c>
      <c r="W532" s="181" t="s">
        <v>12369</v>
      </c>
      <c r="X532" s="181" t="s">
        <v>25</v>
      </c>
      <c r="Y532" s="181" t="s">
        <v>395</v>
      </c>
      <c r="Z532" s="181" t="s">
        <v>10498</v>
      </c>
      <c r="AA532" s="211">
        <v>6</v>
      </c>
      <c r="AB532" s="211" t="s">
        <v>299</v>
      </c>
      <c r="AC532" s="211">
        <v>21.72</v>
      </c>
      <c r="AD532" s="211" t="s">
        <v>273</v>
      </c>
      <c r="AE532" s="211" t="s">
        <v>10512</v>
      </c>
      <c r="AF532" s="160" t="s">
        <v>10365</v>
      </c>
      <c r="AG532" s="181" t="s">
        <v>273</v>
      </c>
      <c r="AH532" s="181" t="s">
        <v>273</v>
      </c>
      <c r="AI532" s="181" t="s">
        <v>273</v>
      </c>
      <c r="AJ532" s="181" t="s">
        <v>12372</v>
      </c>
      <c r="AK532" s="211" t="s">
        <v>12371</v>
      </c>
      <c r="AL532" s="181">
        <v>69</v>
      </c>
      <c r="AM532" s="181" t="s">
        <v>273</v>
      </c>
      <c r="AN532" s="211" t="s">
        <v>273</v>
      </c>
      <c r="AO532" s="211" t="s">
        <v>273</v>
      </c>
      <c r="AP532" s="211" t="s">
        <v>12370</v>
      </c>
      <c r="AQ532" s="181" t="s">
        <v>10385</v>
      </c>
      <c r="AR532" s="188" t="s">
        <v>22</v>
      </c>
      <c r="AS532" s="193" t="s">
        <v>11423</v>
      </c>
      <c r="AT532" s="197" t="s">
        <v>10390</v>
      </c>
      <c r="AU532" s="203" t="s">
        <v>10400</v>
      </c>
      <c r="AV532" s="211" t="s">
        <v>10390</v>
      </c>
      <c r="AW532" s="211" t="s">
        <v>4788</v>
      </c>
      <c r="AX532" s="211" t="s">
        <v>4788</v>
      </c>
      <c r="AY532" s="211" t="s">
        <v>4788</v>
      </c>
      <c r="AZ532" s="211" t="s">
        <v>10390</v>
      </c>
      <c r="BA532" s="211" t="s">
        <v>22</v>
      </c>
      <c r="BB532" s="211" t="s">
        <v>10387</v>
      </c>
      <c r="BC532" s="211" t="s">
        <v>10411</v>
      </c>
      <c r="BD532" s="299" t="s">
        <v>10390</v>
      </c>
      <c r="BE532" s="211" t="s">
        <v>10387</v>
      </c>
      <c r="BF532" s="211" t="s">
        <v>282</v>
      </c>
      <c r="BG532" s="211" t="s">
        <v>10387</v>
      </c>
      <c r="BH532" s="211" t="s">
        <v>11166</v>
      </c>
      <c r="BI532" s="211" t="s">
        <v>10391</v>
      </c>
      <c r="BJ532" s="211" t="s">
        <v>10906</v>
      </c>
      <c r="BK532" s="211" t="s">
        <v>10387</v>
      </c>
      <c r="BL532" s="211" t="s">
        <v>282</v>
      </c>
      <c r="BM532" s="211" t="s">
        <v>10391</v>
      </c>
      <c r="BN532" s="68" t="s">
        <v>546</v>
      </c>
      <c r="BO532" s="68"/>
      <c r="BP532" s="68"/>
      <c r="BQ532" s="68"/>
      <c r="BR532" s="68"/>
      <c r="BS532" s="68"/>
      <c r="BT532" s="68"/>
    </row>
    <row r="533" spans="1:83" s="211" customFormat="1" ht="15" customHeight="1" x14ac:dyDescent="0.25">
      <c r="A533" s="211" t="s">
        <v>3716</v>
      </c>
      <c r="B533" s="211" t="s">
        <v>5351</v>
      </c>
      <c r="C533" s="211" t="s">
        <v>18026</v>
      </c>
      <c r="D533" s="211" t="s">
        <v>443</v>
      </c>
      <c r="E533" s="211" t="s">
        <v>10933</v>
      </c>
      <c r="F533" s="211" t="s">
        <v>5328</v>
      </c>
      <c r="G533" s="211" t="s">
        <v>216</v>
      </c>
      <c r="H533" s="211" t="s">
        <v>216</v>
      </c>
      <c r="I533" s="211" t="s">
        <v>282</v>
      </c>
      <c r="J533" s="211" t="s">
        <v>216</v>
      </c>
      <c r="K533" s="211" t="s">
        <v>282</v>
      </c>
      <c r="L533" s="211" t="s">
        <v>216</v>
      </c>
      <c r="M533" s="211" t="s">
        <v>282</v>
      </c>
      <c r="N533" s="211" t="s">
        <v>216</v>
      </c>
      <c r="O533" s="149" t="s">
        <v>10667</v>
      </c>
      <c r="P533" s="149" t="s">
        <v>764</v>
      </c>
      <c r="Q533" s="211" t="s">
        <v>282</v>
      </c>
      <c r="R533" s="211" t="s">
        <v>282</v>
      </c>
      <c r="S533" s="211" t="s">
        <v>282</v>
      </c>
      <c r="T533" s="211">
        <v>43</v>
      </c>
      <c r="U533" s="211" t="s">
        <v>183</v>
      </c>
      <c r="V533" s="211" t="s">
        <v>282</v>
      </c>
      <c r="W533" s="211" t="s">
        <v>12092</v>
      </c>
      <c r="X533" s="211" t="s">
        <v>10506</v>
      </c>
      <c r="Y533" s="211" t="s">
        <v>395</v>
      </c>
      <c r="Z533" s="211" t="s">
        <v>273</v>
      </c>
      <c r="AA533" s="211">
        <v>20</v>
      </c>
      <c r="AB533" s="211" t="s">
        <v>273</v>
      </c>
      <c r="AC533" s="211" t="s">
        <v>273</v>
      </c>
      <c r="AD533" s="211" t="s">
        <v>273</v>
      </c>
      <c r="AE533" s="211" t="s">
        <v>10512</v>
      </c>
      <c r="AF533" s="211" t="s">
        <v>10364</v>
      </c>
      <c r="AG533" s="211" t="s">
        <v>273</v>
      </c>
      <c r="AH533" s="211" t="s">
        <v>273</v>
      </c>
      <c r="AI533" s="211" t="s">
        <v>273</v>
      </c>
      <c r="AJ533" s="211" t="s">
        <v>273</v>
      </c>
      <c r="AK533" s="211" t="s">
        <v>273</v>
      </c>
      <c r="AL533" s="211" t="s">
        <v>273</v>
      </c>
      <c r="AM533" s="211" t="s">
        <v>273</v>
      </c>
      <c r="AN533" s="211" t="s">
        <v>273</v>
      </c>
      <c r="AO533" s="211" t="s">
        <v>273</v>
      </c>
      <c r="AP533" s="211" t="s">
        <v>15432</v>
      </c>
      <c r="AQ533" s="211" t="s">
        <v>10385</v>
      </c>
      <c r="AR533" s="211" t="s">
        <v>55</v>
      </c>
      <c r="AS533" s="211" t="s">
        <v>273</v>
      </c>
      <c r="AT533" s="211" t="s">
        <v>10390</v>
      </c>
      <c r="AU533" s="211" t="s">
        <v>10400</v>
      </c>
      <c r="AV533" s="211" t="s">
        <v>10390</v>
      </c>
      <c r="AW533" s="211" t="s">
        <v>10391</v>
      </c>
      <c r="AX533" s="211" t="s">
        <v>10391</v>
      </c>
      <c r="AY533" s="211" t="s">
        <v>10391</v>
      </c>
      <c r="AZ533" s="211" t="s">
        <v>10390</v>
      </c>
      <c r="BA533" s="211" t="s">
        <v>10408</v>
      </c>
      <c r="BB533" s="211" t="s">
        <v>10408</v>
      </c>
      <c r="BC533" s="211" t="s">
        <v>10411</v>
      </c>
      <c r="BD533" s="211" t="s">
        <v>10390</v>
      </c>
      <c r="BE533" s="211" t="s">
        <v>10387</v>
      </c>
      <c r="BF533" s="211" t="s">
        <v>282</v>
      </c>
      <c r="BG533" s="211" t="s">
        <v>10387</v>
      </c>
      <c r="BH533" s="211" t="s">
        <v>15433</v>
      </c>
      <c r="BI533" s="211" t="s">
        <v>10391</v>
      </c>
      <c r="BJ533" s="211" t="s">
        <v>273</v>
      </c>
      <c r="BK533" s="211" t="s">
        <v>10387</v>
      </c>
      <c r="BL533" s="211" t="s">
        <v>282</v>
      </c>
      <c r="BM533" s="211" t="s">
        <v>10390</v>
      </c>
      <c r="BN533" s="211" t="s">
        <v>5352</v>
      </c>
    </row>
    <row r="534" spans="1:83" s="117" customFormat="1" ht="15" hidden="1" customHeight="1" x14ac:dyDescent="0.25">
      <c r="A534" s="120" t="s">
        <v>4750</v>
      </c>
      <c r="B534" s="120" t="s">
        <v>282</v>
      </c>
      <c r="C534" s="117" t="s">
        <v>18074</v>
      </c>
      <c r="D534" s="117" t="s">
        <v>564</v>
      </c>
      <c r="E534" s="211" t="s">
        <v>10933</v>
      </c>
      <c r="F534" s="211" t="s">
        <v>216</v>
      </c>
      <c r="G534" s="160" t="s">
        <v>5328</v>
      </c>
      <c r="H534" s="160" t="s">
        <v>5328</v>
      </c>
      <c r="I534" s="160">
        <v>6</v>
      </c>
      <c r="J534" s="160" t="s">
        <v>216</v>
      </c>
      <c r="K534" s="160" t="s">
        <v>282</v>
      </c>
      <c r="L534" s="160" t="s">
        <v>216</v>
      </c>
      <c r="M534" s="160" t="s">
        <v>282</v>
      </c>
      <c r="N534" s="211" t="s">
        <v>5328</v>
      </c>
      <c r="O534" s="211" t="s">
        <v>679</v>
      </c>
      <c r="P534" s="117" t="s">
        <v>10937</v>
      </c>
      <c r="Q534" s="117" t="s">
        <v>282</v>
      </c>
      <c r="R534" s="117" t="s">
        <v>282</v>
      </c>
      <c r="S534" s="117" t="s">
        <v>282</v>
      </c>
      <c r="T534" s="181">
        <v>88</v>
      </c>
      <c r="U534" s="211" t="s">
        <v>183</v>
      </c>
      <c r="V534" s="211" t="s">
        <v>282</v>
      </c>
      <c r="W534" s="181" t="s">
        <v>10556</v>
      </c>
      <c r="X534" s="181" t="s">
        <v>10506</v>
      </c>
      <c r="Y534" s="181" t="s">
        <v>395</v>
      </c>
      <c r="Z534" s="181" t="s">
        <v>10498</v>
      </c>
      <c r="AA534" s="211">
        <v>26</v>
      </c>
      <c r="AB534" s="211" t="s">
        <v>299</v>
      </c>
      <c r="AC534" s="211">
        <v>13.58</v>
      </c>
      <c r="AD534" s="211">
        <v>3.64</v>
      </c>
      <c r="AE534" s="211" t="s">
        <v>10499</v>
      </c>
      <c r="AF534" s="160" t="s">
        <v>10365</v>
      </c>
      <c r="AG534" s="181" t="s">
        <v>273</v>
      </c>
      <c r="AH534" s="181" t="s">
        <v>273</v>
      </c>
      <c r="AI534" s="181" t="s">
        <v>273</v>
      </c>
      <c r="AJ534" s="181" t="s">
        <v>273</v>
      </c>
      <c r="AK534" s="211" t="s">
        <v>12385</v>
      </c>
      <c r="AL534" s="181">
        <v>72</v>
      </c>
      <c r="AM534" s="181" t="s">
        <v>273</v>
      </c>
      <c r="AN534" s="211">
        <v>68</v>
      </c>
      <c r="AO534" s="211">
        <v>48</v>
      </c>
      <c r="AP534" s="134" t="s">
        <v>12377</v>
      </c>
      <c r="AQ534" s="181" t="s">
        <v>10377</v>
      </c>
      <c r="AR534" s="188" t="s">
        <v>22</v>
      </c>
      <c r="AS534" s="193" t="s">
        <v>12383</v>
      </c>
      <c r="AT534" s="197" t="s">
        <v>4788</v>
      </c>
      <c r="AU534" s="203" t="s">
        <v>10400</v>
      </c>
      <c r="AV534" s="211" t="s">
        <v>10390</v>
      </c>
      <c r="AW534" s="211" t="s">
        <v>10391</v>
      </c>
      <c r="AX534" s="211" t="s">
        <v>10391</v>
      </c>
      <c r="AY534" s="211" t="s">
        <v>10391</v>
      </c>
      <c r="AZ534" s="211" t="s">
        <v>4788</v>
      </c>
      <c r="BA534" s="211" t="s">
        <v>22</v>
      </c>
      <c r="BB534" s="211" t="s">
        <v>10387</v>
      </c>
      <c r="BC534" s="211" t="s">
        <v>248</v>
      </c>
      <c r="BD534" s="211" t="s">
        <v>4788</v>
      </c>
      <c r="BE534" s="211" t="s">
        <v>10387</v>
      </c>
      <c r="BF534" s="211" t="s">
        <v>282</v>
      </c>
      <c r="BG534" s="211" t="s">
        <v>22</v>
      </c>
      <c r="BH534" s="211" t="s">
        <v>282</v>
      </c>
      <c r="BI534" s="211" t="s">
        <v>10390</v>
      </c>
      <c r="BJ534" s="211" t="s">
        <v>12389</v>
      </c>
      <c r="BK534" s="211" t="s">
        <v>10387</v>
      </c>
      <c r="BL534" s="211" t="s">
        <v>282</v>
      </c>
      <c r="BM534" s="211" t="s">
        <v>4788</v>
      </c>
      <c r="BN534" s="117" t="s">
        <v>918</v>
      </c>
    </row>
    <row r="535" spans="1:83" s="211" customFormat="1" ht="15" hidden="1" customHeight="1" x14ac:dyDescent="0.25">
      <c r="A535" s="211" t="s">
        <v>8686</v>
      </c>
      <c r="B535" s="211" t="s">
        <v>282</v>
      </c>
      <c r="C535" s="211" t="s">
        <v>16152</v>
      </c>
      <c r="D535" s="211" t="s">
        <v>7848</v>
      </c>
      <c r="E535" s="211" t="s">
        <v>12994</v>
      </c>
      <c r="F535" s="211" t="s">
        <v>5328</v>
      </c>
      <c r="G535" s="211" t="s">
        <v>216</v>
      </c>
      <c r="H535" s="211" t="s">
        <v>216</v>
      </c>
      <c r="I535" s="211" t="s">
        <v>282</v>
      </c>
      <c r="J535" s="211" t="s">
        <v>216</v>
      </c>
      <c r="K535" s="211" t="s">
        <v>282</v>
      </c>
      <c r="L535" s="211" t="s">
        <v>216</v>
      </c>
      <c r="M535" s="211" t="s">
        <v>282</v>
      </c>
      <c r="N535" s="211" t="s">
        <v>5328</v>
      </c>
      <c r="O535" s="211" t="s">
        <v>673</v>
      </c>
      <c r="P535" s="211" t="s">
        <v>306</v>
      </c>
      <c r="Q535" s="211" t="s">
        <v>282</v>
      </c>
      <c r="R535" s="211" t="s">
        <v>282</v>
      </c>
      <c r="S535" s="211" t="s">
        <v>282</v>
      </c>
      <c r="T535" s="211">
        <v>77</v>
      </c>
      <c r="U535" s="211" t="s">
        <v>183</v>
      </c>
      <c r="V535" s="211" t="s">
        <v>282</v>
      </c>
      <c r="W535" s="211" t="s">
        <v>143</v>
      </c>
      <c r="X535" s="211" t="s">
        <v>273</v>
      </c>
      <c r="Y535" s="211" t="s">
        <v>395</v>
      </c>
      <c r="Z535" s="211" t="s">
        <v>10498</v>
      </c>
      <c r="AA535" s="211">
        <v>10</v>
      </c>
      <c r="AB535" s="211" t="s">
        <v>299</v>
      </c>
      <c r="AC535" s="211">
        <v>15.700000000000001</v>
      </c>
      <c r="AD535" s="211">
        <v>4.12</v>
      </c>
      <c r="AE535" s="211" t="s">
        <v>10499</v>
      </c>
      <c r="AF535" s="211" t="s">
        <v>10364</v>
      </c>
      <c r="AG535" s="211" t="s">
        <v>273</v>
      </c>
      <c r="AH535" s="211">
        <v>26</v>
      </c>
      <c r="AI535" s="211" t="s">
        <v>16156</v>
      </c>
      <c r="AJ535" s="211" t="s">
        <v>273</v>
      </c>
      <c r="AK535" s="211" t="s">
        <v>16155</v>
      </c>
      <c r="AL535" s="211">
        <v>69</v>
      </c>
      <c r="AM535" s="211">
        <v>38</v>
      </c>
      <c r="AN535" s="211">
        <v>68</v>
      </c>
      <c r="AO535" s="211">
        <v>17</v>
      </c>
      <c r="AP535" s="211" t="s">
        <v>16150</v>
      </c>
      <c r="AQ535" s="211" t="s">
        <v>10376</v>
      </c>
      <c r="AR535" s="211" t="s">
        <v>55</v>
      </c>
      <c r="AS535" s="211" t="s">
        <v>11396</v>
      </c>
      <c r="AT535" s="211" t="s">
        <v>10390</v>
      </c>
      <c r="AU535" s="211" t="s">
        <v>10394</v>
      </c>
      <c r="AV535" s="211" t="s">
        <v>4788</v>
      </c>
      <c r="AW535" s="211" t="s">
        <v>10391</v>
      </c>
      <c r="AX535" s="211" t="s">
        <v>10391</v>
      </c>
      <c r="AY535" s="211" t="s">
        <v>10391</v>
      </c>
      <c r="AZ535" s="211" t="s">
        <v>4788</v>
      </c>
      <c r="BA535" s="211" t="s">
        <v>22</v>
      </c>
      <c r="BB535" s="211" t="s">
        <v>10387</v>
      </c>
      <c r="BC535" s="211" t="s">
        <v>248</v>
      </c>
      <c r="BD535" s="211" t="s">
        <v>4788</v>
      </c>
      <c r="BE535" s="211" t="s">
        <v>22</v>
      </c>
      <c r="BF535" s="211" t="s">
        <v>16149</v>
      </c>
      <c r="BG535" s="211" t="s">
        <v>22</v>
      </c>
      <c r="BH535" s="211" t="s">
        <v>282</v>
      </c>
      <c r="BI535" s="211" t="s">
        <v>4788</v>
      </c>
      <c r="BJ535" s="211" t="s">
        <v>16153</v>
      </c>
      <c r="BK535" s="211" t="s">
        <v>10387</v>
      </c>
      <c r="BL535" s="211" t="s">
        <v>282</v>
      </c>
      <c r="BM535" s="211" t="s">
        <v>4788</v>
      </c>
      <c r="BN535" s="211" t="s">
        <v>8687</v>
      </c>
    </row>
    <row r="536" spans="1:83" s="211" customFormat="1" ht="15" customHeight="1" x14ac:dyDescent="0.25">
      <c r="A536" s="211" t="s">
        <v>8688</v>
      </c>
      <c r="B536" s="211" t="s">
        <v>282</v>
      </c>
      <c r="C536" s="211" t="s">
        <v>16163</v>
      </c>
      <c r="D536" s="211" t="s">
        <v>7848</v>
      </c>
      <c r="E536" s="211" t="s">
        <v>12994</v>
      </c>
      <c r="F536" s="211" t="s">
        <v>5328</v>
      </c>
      <c r="G536" s="211" t="s">
        <v>216</v>
      </c>
      <c r="H536" s="211" t="s">
        <v>216</v>
      </c>
      <c r="I536" s="211" t="s">
        <v>282</v>
      </c>
      <c r="J536" s="211" t="s">
        <v>216</v>
      </c>
      <c r="K536" s="211" t="s">
        <v>282</v>
      </c>
      <c r="L536" s="211" t="s">
        <v>216</v>
      </c>
      <c r="M536" s="211" t="s">
        <v>282</v>
      </c>
      <c r="N536" s="211" t="s">
        <v>5328</v>
      </c>
      <c r="O536" s="211" t="s">
        <v>10474</v>
      </c>
      <c r="P536" s="211" t="s">
        <v>306</v>
      </c>
      <c r="Q536" s="211" t="s">
        <v>282</v>
      </c>
      <c r="R536" s="211" t="s">
        <v>282</v>
      </c>
      <c r="S536" s="211" t="s">
        <v>282</v>
      </c>
      <c r="T536" s="211">
        <v>46</v>
      </c>
      <c r="U536" s="211" t="s">
        <v>183</v>
      </c>
      <c r="V536" s="211" t="s">
        <v>282</v>
      </c>
      <c r="W536" s="211" t="s">
        <v>10651</v>
      </c>
      <c r="X536" s="211" t="s">
        <v>10506</v>
      </c>
      <c r="Y536" s="211" t="s">
        <v>893</v>
      </c>
      <c r="Z536" s="211" t="s">
        <v>10498</v>
      </c>
      <c r="AA536" s="211">
        <v>2</v>
      </c>
      <c r="AB536" s="211" t="s">
        <v>299</v>
      </c>
      <c r="AC536" s="211">
        <v>17.93</v>
      </c>
      <c r="AD536" s="211">
        <v>4.6500000000000004</v>
      </c>
      <c r="AE536" s="211" t="s">
        <v>10512</v>
      </c>
      <c r="AF536" s="211" t="s">
        <v>10364</v>
      </c>
      <c r="AG536" s="211" t="s">
        <v>273</v>
      </c>
      <c r="AH536" s="211" t="s">
        <v>273</v>
      </c>
      <c r="AI536" s="211" t="s">
        <v>273</v>
      </c>
      <c r="AJ536" s="211" t="s">
        <v>273</v>
      </c>
      <c r="AK536" s="211" t="s">
        <v>16164</v>
      </c>
      <c r="AL536" s="211">
        <v>100</v>
      </c>
      <c r="AM536" s="211" t="s">
        <v>273</v>
      </c>
      <c r="AN536" s="211">
        <v>20</v>
      </c>
      <c r="AO536" s="211">
        <v>68</v>
      </c>
      <c r="AP536" s="211" t="s">
        <v>16157</v>
      </c>
      <c r="AQ536" s="211" t="s">
        <v>10385</v>
      </c>
      <c r="AR536" s="211" t="s">
        <v>10387</v>
      </c>
      <c r="AS536" s="211" t="s">
        <v>16165</v>
      </c>
      <c r="AT536" s="211" t="s">
        <v>10391</v>
      </c>
      <c r="AU536" s="211" t="s">
        <v>10400</v>
      </c>
      <c r="AV536" s="211" t="s">
        <v>10390</v>
      </c>
      <c r="AW536" s="211" t="s">
        <v>10391</v>
      </c>
      <c r="AX536" s="211" t="s">
        <v>10391</v>
      </c>
      <c r="AY536" s="211" t="s">
        <v>10391</v>
      </c>
      <c r="AZ536" s="211" t="s">
        <v>10390</v>
      </c>
      <c r="BA536" s="211" t="s">
        <v>10387</v>
      </c>
      <c r="BB536" s="211" t="s">
        <v>10387</v>
      </c>
      <c r="BC536" s="211" t="s">
        <v>10411</v>
      </c>
      <c r="BD536" s="211" t="s">
        <v>4788</v>
      </c>
      <c r="BE536" s="211" t="s">
        <v>10387</v>
      </c>
      <c r="BF536" s="211" t="s">
        <v>282</v>
      </c>
      <c r="BG536" s="211" t="s">
        <v>22</v>
      </c>
      <c r="BH536" s="211" t="s">
        <v>282</v>
      </c>
      <c r="BI536" s="211" t="s">
        <v>10390</v>
      </c>
      <c r="BJ536" s="211" t="s">
        <v>251</v>
      </c>
      <c r="BK536" s="211" t="s">
        <v>10387</v>
      </c>
      <c r="BL536" s="211" t="s">
        <v>282</v>
      </c>
      <c r="BM536" s="211" t="s">
        <v>4788</v>
      </c>
      <c r="BN536" s="211" t="s">
        <v>8689</v>
      </c>
    </row>
    <row r="537" spans="1:83" ht="15" customHeight="1" x14ac:dyDescent="0.25">
      <c r="A537" s="68" t="s">
        <v>264</v>
      </c>
      <c r="B537" s="68" t="s">
        <v>1170</v>
      </c>
      <c r="C537" s="211" t="s">
        <v>12418</v>
      </c>
      <c r="D537" s="69" t="s">
        <v>443</v>
      </c>
      <c r="E537" s="209" t="s">
        <v>10933</v>
      </c>
      <c r="F537" s="211" t="s">
        <v>216</v>
      </c>
      <c r="G537" s="160" t="s">
        <v>216</v>
      </c>
      <c r="H537" s="160" t="s">
        <v>216</v>
      </c>
      <c r="I537" s="160" t="s">
        <v>282</v>
      </c>
      <c r="J537" s="160" t="s">
        <v>216</v>
      </c>
      <c r="K537" s="160" t="s">
        <v>282</v>
      </c>
      <c r="L537" s="160" t="s">
        <v>216</v>
      </c>
      <c r="M537" s="160" t="s">
        <v>282</v>
      </c>
      <c r="N537" s="211" t="s">
        <v>5328</v>
      </c>
      <c r="O537" s="69" t="s">
        <v>258</v>
      </c>
      <c r="P537" s="68" t="s">
        <v>246</v>
      </c>
      <c r="Q537" s="211" t="s">
        <v>790</v>
      </c>
      <c r="R537" s="69" t="s">
        <v>282</v>
      </c>
      <c r="S537" s="69" t="s">
        <v>282</v>
      </c>
      <c r="T537" s="180">
        <v>301</v>
      </c>
      <c r="U537" s="209" t="s">
        <v>183</v>
      </c>
      <c r="V537" s="209" t="s">
        <v>282</v>
      </c>
      <c r="W537" s="180" t="s">
        <v>143</v>
      </c>
      <c r="X537" s="180" t="s">
        <v>10506</v>
      </c>
      <c r="Y537" s="180" t="s">
        <v>395</v>
      </c>
      <c r="Z537" s="180" t="s">
        <v>10498</v>
      </c>
      <c r="AA537" s="209">
        <v>8</v>
      </c>
      <c r="AB537" s="209" t="s">
        <v>299</v>
      </c>
      <c r="AC537" s="209">
        <v>25.35</v>
      </c>
      <c r="AD537" s="209" t="s">
        <v>273</v>
      </c>
      <c r="AE537" s="209" t="s">
        <v>10512</v>
      </c>
      <c r="AF537" s="144" t="s">
        <v>10364</v>
      </c>
      <c r="AG537" s="180" t="s">
        <v>273</v>
      </c>
      <c r="AH537" s="180" t="s">
        <v>273</v>
      </c>
      <c r="AI537" s="180" t="s">
        <v>273</v>
      </c>
      <c r="AJ537" s="180" t="s">
        <v>12419</v>
      </c>
      <c r="AK537" s="209" t="s">
        <v>12420</v>
      </c>
      <c r="AL537" s="180">
        <v>69</v>
      </c>
      <c r="AM537" s="180" t="s">
        <v>273</v>
      </c>
      <c r="AN537" s="209" t="s">
        <v>273</v>
      </c>
      <c r="AO537" s="209" t="s">
        <v>273</v>
      </c>
      <c r="AP537" s="209" t="s">
        <v>12417</v>
      </c>
      <c r="AQ537" s="180" t="s">
        <v>10380</v>
      </c>
      <c r="AR537" s="186" t="s">
        <v>22</v>
      </c>
      <c r="AS537" s="191" t="s">
        <v>11282</v>
      </c>
      <c r="AT537" s="196" t="s">
        <v>4788</v>
      </c>
      <c r="AU537" s="201" t="s">
        <v>10400</v>
      </c>
      <c r="AV537" s="209" t="s">
        <v>10390</v>
      </c>
      <c r="AW537" s="209" t="s">
        <v>4788</v>
      </c>
      <c r="AX537" s="209" t="s">
        <v>4788</v>
      </c>
      <c r="AY537" s="209" t="s">
        <v>4788</v>
      </c>
      <c r="AZ537" s="209" t="s">
        <v>10390</v>
      </c>
      <c r="BA537" s="209" t="s">
        <v>22</v>
      </c>
      <c r="BB537" s="209" t="s">
        <v>10387</v>
      </c>
      <c r="BC537" s="209" t="s">
        <v>10412</v>
      </c>
      <c r="BD537" s="209" t="s">
        <v>4788</v>
      </c>
      <c r="BE537" s="209" t="s">
        <v>10387</v>
      </c>
      <c r="BF537" s="209" t="s">
        <v>282</v>
      </c>
      <c r="BG537" s="209" t="s">
        <v>22</v>
      </c>
      <c r="BH537" s="209" t="s">
        <v>282</v>
      </c>
      <c r="BI537" s="209" t="s">
        <v>10390</v>
      </c>
      <c r="BJ537" s="209" t="s">
        <v>12414</v>
      </c>
      <c r="BK537" s="209" t="s">
        <v>22</v>
      </c>
      <c r="BL537" s="209" t="s">
        <v>11144</v>
      </c>
      <c r="BM537" s="209" t="s">
        <v>10391</v>
      </c>
      <c r="BN537" s="69" t="s">
        <v>275</v>
      </c>
    </row>
    <row r="538" spans="1:83" s="68" customFormat="1" ht="15" customHeight="1" x14ac:dyDescent="0.25">
      <c r="A538" s="211" t="s">
        <v>9546</v>
      </c>
      <c r="B538" s="68" t="s">
        <v>5430</v>
      </c>
      <c r="C538" s="68" t="s">
        <v>12427</v>
      </c>
      <c r="D538" s="68" t="s">
        <v>9548</v>
      </c>
      <c r="E538" s="211" t="s">
        <v>10933</v>
      </c>
      <c r="F538" s="211" t="s">
        <v>216</v>
      </c>
      <c r="G538" s="160" t="s">
        <v>5328</v>
      </c>
      <c r="H538" s="160" t="s">
        <v>5328</v>
      </c>
      <c r="I538" s="160">
        <v>12</v>
      </c>
      <c r="J538" s="160" t="s">
        <v>216</v>
      </c>
      <c r="K538" s="160" t="s">
        <v>282</v>
      </c>
      <c r="L538" s="160" t="s">
        <v>216</v>
      </c>
      <c r="M538" s="160" t="s">
        <v>282</v>
      </c>
      <c r="N538" s="211" t="s">
        <v>5328</v>
      </c>
      <c r="O538" s="68" t="s">
        <v>10667</v>
      </c>
      <c r="P538" s="68" t="s">
        <v>252</v>
      </c>
      <c r="Q538" s="68" t="s">
        <v>282</v>
      </c>
      <c r="R538" s="69" t="s">
        <v>282</v>
      </c>
      <c r="S538" s="69" t="s">
        <v>282</v>
      </c>
      <c r="T538" s="180">
        <v>41</v>
      </c>
      <c r="U538" s="209" t="s">
        <v>183</v>
      </c>
      <c r="V538" s="209" t="s">
        <v>282</v>
      </c>
      <c r="W538" s="180" t="s">
        <v>143</v>
      </c>
      <c r="X538" s="180" t="s">
        <v>10506</v>
      </c>
      <c r="Y538" s="180" t="s">
        <v>395</v>
      </c>
      <c r="Z538" s="180" t="s">
        <v>10498</v>
      </c>
      <c r="AA538" s="209">
        <v>12</v>
      </c>
      <c r="AB538" s="209" t="s">
        <v>193</v>
      </c>
      <c r="AC538" s="209">
        <v>30.15</v>
      </c>
      <c r="AD538" s="209">
        <v>6.31</v>
      </c>
      <c r="AE538" s="209" t="s">
        <v>10512</v>
      </c>
      <c r="AF538" s="144" t="s">
        <v>10364</v>
      </c>
      <c r="AG538" s="180" t="s">
        <v>273</v>
      </c>
      <c r="AH538" s="180" t="s">
        <v>273</v>
      </c>
      <c r="AI538" s="180" t="s">
        <v>12426</v>
      </c>
      <c r="AJ538" s="180" t="s">
        <v>12157</v>
      </c>
      <c r="AK538" s="209" t="s">
        <v>12425</v>
      </c>
      <c r="AL538" s="180">
        <v>63</v>
      </c>
      <c r="AM538" s="180">
        <v>5</v>
      </c>
      <c r="AN538" s="209">
        <v>56</v>
      </c>
      <c r="AO538" s="209">
        <v>61</v>
      </c>
      <c r="AP538" s="209" t="s">
        <v>12428</v>
      </c>
      <c r="AQ538" s="180" t="s">
        <v>10385</v>
      </c>
      <c r="AR538" s="186" t="s">
        <v>55</v>
      </c>
      <c r="AS538" s="191" t="s">
        <v>10888</v>
      </c>
      <c r="AT538" s="196" t="s">
        <v>10390</v>
      </c>
      <c r="AU538" s="201" t="s">
        <v>10400</v>
      </c>
      <c r="AV538" s="209" t="s">
        <v>10390</v>
      </c>
      <c r="AW538" s="209" t="s">
        <v>10391</v>
      </c>
      <c r="AX538" s="209" t="s">
        <v>10391</v>
      </c>
      <c r="AY538" s="209" t="s">
        <v>10391</v>
      </c>
      <c r="AZ538" s="209" t="s">
        <v>10390</v>
      </c>
      <c r="BA538" s="209" t="s">
        <v>22</v>
      </c>
      <c r="BB538" s="209" t="s">
        <v>22</v>
      </c>
      <c r="BC538" s="209" t="s">
        <v>248</v>
      </c>
      <c r="BD538" s="209" t="s">
        <v>10391</v>
      </c>
      <c r="BE538" s="209" t="s">
        <v>10387</v>
      </c>
      <c r="BF538" s="209" t="s">
        <v>282</v>
      </c>
      <c r="BG538" s="209" t="s">
        <v>10387</v>
      </c>
      <c r="BH538" s="209" t="s">
        <v>16025</v>
      </c>
      <c r="BI538" s="209" t="s">
        <v>10391</v>
      </c>
      <c r="BJ538" s="209" t="s">
        <v>12424</v>
      </c>
      <c r="BK538" s="209" t="s">
        <v>10387</v>
      </c>
      <c r="BL538" s="209" t="s">
        <v>282</v>
      </c>
      <c r="BM538" s="209" t="s">
        <v>4788</v>
      </c>
      <c r="BN538" s="68" t="s">
        <v>1171</v>
      </c>
      <c r="BO538" s="68" t="s">
        <v>9547</v>
      </c>
    </row>
    <row r="539" spans="1:83" s="211" customFormat="1" ht="15" customHeight="1" x14ac:dyDescent="0.25">
      <c r="A539" s="211" t="s">
        <v>3745</v>
      </c>
      <c r="B539" s="211" t="s">
        <v>3746</v>
      </c>
      <c r="C539" s="211" t="s">
        <v>18027</v>
      </c>
      <c r="D539" s="211" t="s">
        <v>443</v>
      </c>
      <c r="E539" s="211" t="s">
        <v>10933</v>
      </c>
      <c r="F539" s="211" t="s">
        <v>5328</v>
      </c>
      <c r="G539" s="211" t="s">
        <v>216</v>
      </c>
      <c r="H539" s="211" t="s">
        <v>216</v>
      </c>
      <c r="I539" s="211" t="s">
        <v>282</v>
      </c>
      <c r="J539" s="211" t="s">
        <v>216</v>
      </c>
      <c r="K539" s="211" t="s">
        <v>282</v>
      </c>
      <c r="L539" s="211" t="s">
        <v>216</v>
      </c>
      <c r="M539" s="211" t="s">
        <v>282</v>
      </c>
      <c r="N539" s="211" t="s">
        <v>216</v>
      </c>
      <c r="O539" s="211" t="s">
        <v>270</v>
      </c>
      <c r="P539" s="211" t="s">
        <v>263</v>
      </c>
      <c r="Q539" s="211" t="s">
        <v>282</v>
      </c>
      <c r="R539" s="211" t="s">
        <v>282</v>
      </c>
      <c r="S539" s="211" t="s">
        <v>282</v>
      </c>
      <c r="T539" s="211">
        <v>35</v>
      </c>
      <c r="U539" s="211" t="s">
        <v>183</v>
      </c>
      <c r="V539" s="211" t="s">
        <v>282</v>
      </c>
      <c r="W539" s="211" t="s">
        <v>143</v>
      </c>
      <c r="X539" s="211" t="s">
        <v>10506</v>
      </c>
      <c r="Y539" s="211" t="s">
        <v>893</v>
      </c>
      <c r="Z539" s="211" t="s">
        <v>10498</v>
      </c>
      <c r="AA539" s="211">
        <v>4</v>
      </c>
      <c r="AB539" s="211" t="s">
        <v>299</v>
      </c>
      <c r="AC539" s="211">
        <v>27.39</v>
      </c>
      <c r="AD539" s="211">
        <v>5.81</v>
      </c>
      <c r="AE539" s="211" t="s">
        <v>10512</v>
      </c>
      <c r="AF539" s="211" t="s">
        <v>55</v>
      </c>
      <c r="AG539" s="211" t="s">
        <v>273</v>
      </c>
      <c r="AH539" s="211" t="s">
        <v>273</v>
      </c>
      <c r="AI539" s="211" t="s">
        <v>273</v>
      </c>
      <c r="AJ539" s="211" t="s">
        <v>273</v>
      </c>
      <c r="AK539" s="211" t="s">
        <v>14810</v>
      </c>
      <c r="AL539" s="211">
        <v>72</v>
      </c>
      <c r="AM539" s="211" t="s">
        <v>273</v>
      </c>
      <c r="AN539" s="211" t="s">
        <v>273</v>
      </c>
      <c r="AO539" s="211" t="s">
        <v>273</v>
      </c>
      <c r="AP539" s="211" t="s">
        <v>14805</v>
      </c>
      <c r="AQ539" s="211" t="s">
        <v>10385</v>
      </c>
      <c r="AR539" s="211" t="s">
        <v>22</v>
      </c>
      <c r="AS539" s="211" t="s">
        <v>14807</v>
      </c>
      <c r="AT539" s="211" t="s">
        <v>10390</v>
      </c>
      <c r="AU539" s="211" t="s">
        <v>10400</v>
      </c>
      <c r="AV539" s="211" t="s">
        <v>10390</v>
      </c>
      <c r="AW539" s="211" t="s">
        <v>4788</v>
      </c>
      <c r="AX539" s="211" t="s">
        <v>4788</v>
      </c>
      <c r="AY539" s="211" t="s">
        <v>4788</v>
      </c>
      <c r="AZ539" s="211" t="s">
        <v>10390</v>
      </c>
      <c r="BA539" s="211" t="s">
        <v>10408</v>
      </c>
      <c r="BB539" s="211" t="s">
        <v>10408</v>
      </c>
      <c r="BC539" s="211" t="s">
        <v>10411</v>
      </c>
      <c r="BD539" s="211" t="s">
        <v>10390</v>
      </c>
      <c r="BE539" s="211" t="s">
        <v>10387</v>
      </c>
      <c r="BF539" s="211" t="s">
        <v>282</v>
      </c>
      <c r="BG539" s="211" t="s">
        <v>10387</v>
      </c>
      <c r="BH539" s="211" t="s">
        <v>14811</v>
      </c>
      <c r="BI539" s="211" t="s">
        <v>10391</v>
      </c>
      <c r="BJ539" s="211" t="s">
        <v>14812</v>
      </c>
      <c r="BK539" s="211" t="s">
        <v>22</v>
      </c>
      <c r="BL539" s="211" t="s">
        <v>11144</v>
      </c>
      <c r="BM539" s="211" t="s">
        <v>10391</v>
      </c>
      <c r="BN539" s="211" t="s">
        <v>3747</v>
      </c>
    </row>
    <row r="540" spans="1:83" ht="15" hidden="1" customHeight="1" x14ac:dyDescent="0.25">
      <c r="A540" s="68" t="s">
        <v>627</v>
      </c>
      <c r="B540" s="68" t="s">
        <v>282</v>
      </c>
      <c r="C540" s="68" t="s">
        <v>12439</v>
      </c>
      <c r="D540" s="68" t="s">
        <v>564</v>
      </c>
      <c r="E540" s="211" t="s">
        <v>10933</v>
      </c>
      <c r="F540" s="211" t="s">
        <v>216</v>
      </c>
      <c r="G540" s="160" t="s">
        <v>5328</v>
      </c>
      <c r="H540" s="160" t="s">
        <v>216</v>
      </c>
      <c r="I540" s="160" t="s">
        <v>282</v>
      </c>
      <c r="J540" s="160" t="s">
        <v>5328</v>
      </c>
      <c r="K540" s="160" t="s">
        <v>5905</v>
      </c>
      <c r="L540" s="160" t="s">
        <v>216</v>
      </c>
      <c r="M540" s="160" t="s">
        <v>282</v>
      </c>
      <c r="N540" s="211" t="s">
        <v>5328</v>
      </c>
      <c r="O540" s="68" t="s">
        <v>670</v>
      </c>
      <c r="P540" s="68" t="s">
        <v>636</v>
      </c>
      <c r="Q540" s="68" t="s">
        <v>282</v>
      </c>
      <c r="R540" s="69" t="s">
        <v>282</v>
      </c>
      <c r="S540" s="69" t="s">
        <v>282</v>
      </c>
      <c r="T540" s="180">
        <v>54</v>
      </c>
      <c r="U540" s="209" t="s">
        <v>183</v>
      </c>
      <c r="V540" s="209" t="s">
        <v>282</v>
      </c>
      <c r="W540" s="180" t="s">
        <v>10491</v>
      </c>
      <c r="X540" s="180" t="s">
        <v>273</v>
      </c>
      <c r="Y540" s="180" t="s">
        <v>395</v>
      </c>
      <c r="Z540" s="180" t="s">
        <v>10498</v>
      </c>
      <c r="AA540" s="209">
        <v>11</v>
      </c>
      <c r="AB540" s="209" t="s">
        <v>193</v>
      </c>
      <c r="AC540" s="209">
        <v>20.23</v>
      </c>
      <c r="AD540" s="209">
        <v>5.44</v>
      </c>
      <c r="AE540" s="209" t="s">
        <v>10499</v>
      </c>
      <c r="AF540" s="144" t="s">
        <v>10365</v>
      </c>
      <c r="AG540" s="180" t="s">
        <v>273</v>
      </c>
      <c r="AH540" s="180" t="s">
        <v>273</v>
      </c>
      <c r="AI540" s="180" t="s">
        <v>12438</v>
      </c>
      <c r="AJ540" s="180" t="s">
        <v>12437</v>
      </c>
      <c r="AK540" s="209" t="s">
        <v>12436</v>
      </c>
      <c r="AL540" s="180">
        <v>69</v>
      </c>
      <c r="AM540" s="180" t="s">
        <v>273</v>
      </c>
      <c r="AN540" s="209" t="s">
        <v>273</v>
      </c>
      <c r="AO540" s="209">
        <v>44</v>
      </c>
      <c r="AP540" s="209" t="s">
        <v>12431</v>
      </c>
      <c r="AQ540" s="180" t="s">
        <v>10376</v>
      </c>
      <c r="AR540" s="186" t="s">
        <v>22</v>
      </c>
      <c r="AS540" s="191" t="s">
        <v>11282</v>
      </c>
      <c r="AT540" s="196" t="s">
        <v>4788</v>
      </c>
      <c r="AU540" s="201" t="s">
        <v>10400</v>
      </c>
      <c r="AV540" s="209" t="s">
        <v>10390</v>
      </c>
      <c r="AW540" s="209" t="s">
        <v>10391</v>
      </c>
      <c r="AX540" s="209" t="s">
        <v>10391</v>
      </c>
      <c r="AY540" s="209" t="s">
        <v>10391</v>
      </c>
      <c r="AZ540" s="209" t="s">
        <v>10390</v>
      </c>
      <c r="BA540" s="209" t="s">
        <v>10387</v>
      </c>
      <c r="BB540" s="209" t="s">
        <v>10387</v>
      </c>
      <c r="BC540" s="209" t="s">
        <v>248</v>
      </c>
      <c r="BD540" s="209" t="s">
        <v>4788</v>
      </c>
      <c r="BE540" s="209" t="s">
        <v>10387</v>
      </c>
      <c r="BF540" s="209" t="s">
        <v>282</v>
      </c>
      <c r="BG540" s="209" t="s">
        <v>22</v>
      </c>
      <c r="BH540" s="209" t="s">
        <v>282</v>
      </c>
      <c r="BI540" s="209" t="s">
        <v>10390</v>
      </c>
      <c r="BJ540" s="209" t="s">
        <v>12440</v>
      </c>
      <c r="BK540" s="209" t="s">
        <v>10387</v>
      </c>
      <c r="BL540" s="209" t="s">
        <v>282</v>
      </c>
      <c r="BM540" s="209" t="s">
        <v>10390</v>
      </c>
      <c r="BN540" s="68" t="s">
        <v>628</v>
      </c>
      <c r="BO540" s="68"/>
      <c r="BP540" s="68"/>
      <c r="BQ540" s="68"/>
      <c r="BR540" s="68"/>
      <c r="BS540" s="68"/>
      <c r="BT540" s="68"/>
      <c r="BU540" s="68"/>
      <c r="BV540" s="68"/>
      <c r="BW540" s="68"/>
      <c r="BX540" s="68"/>
      <c r="BY540" s="68"/>
      <c r="BZ540" s="68"/>
      <c r="CA540" s="68"/>
      <c r="CB540" s="68"/>
      <c r="CC540" s="68"/>
      <c r="CD540" s="68"/>
      <c r="CE540" s="68"/>
    </row>
    <row r="541" spans="1:83" s="211" customFormat="1" ht="15" customHeight="1" x14ac:dyDescent="0.25">
      <c r="A541" s="211" t="s">
        <v>17013</v>
      </c>
      <c r="B541" s="211" t="s">
        <v>282</v>
      </c>
      <c r="C541" s="211" t="s">
        <v>17014</v>
      </c>
      <c r="D541" s="211" t="s">
        <v>16646</v>
      </c>
      <c r="E541" s="211" t="s">
        <v>10933</v>
      </c>
      <c r="F541" s="211" t="s">
        <v>5328</v>
      </c>
      <c r="G541" s="211" t="s">
        <v>216</v>
      </c>
      <c r="H541" s="211" t="s">
        <v>216</v>
      </c>
      <c r="I541" s="211" t="s">
        <v>282</v>
      </c>
      <c r="J541" s="211" t="s">
        <v>216</v>
      </c>
      <c r="K541" s="211" t="s">
        <v>282</v>
      </c>
      <c r="L541" s="211" t="s">
        <v>216</v>
      </c>
      <c r="M541" s="211" t="s">
        <v>282</v>
      </c>
      <c r="N541" s="211" t="s">
        <v>5328</v>
      </c>
      <c r="O541" s="211" t="s">
        <v>770</v>
      </c>
      <c r="P541" s="149" t="s">
        <v>17015</v>
      </c>
      <c r="Q541" s="211" t="s">
        <v>636</v>
      </c>
      <c r="R541" s="211" t="s">
        <v>282</v>
      </c>
      <c r="S541" s="211" t="s">
        <v>282</v>
      </c>
      <c r="T541" s="211">
        <v>30</v>
      </c>
      <c r="U541" s="211" t="s">
        <v>183</v>
      </c>
      <c r="V541" s="211" t="s">
        <v>282</v>
      </c>
      <c r="W541" s="211" t="s">
        <v>730</v>
      </c>
      <c r="X541" s="211" t="s">
        <v>273</v>
      </c>
      <c r="Y541" s="211" t="s">
        <v>273</v>
      </c>
      <c r="Z541" s="211" t="s">
        <v>10498</v>
      </c>
      <c r="AA541" s="211" t="s">
        <v>273</v>
      </c>
      <c r="AB541" s="211" t="s">
        <v>193</v>
      </c>
      <c r="AC541" s="211">
        <v>33.299999999999997</v>
      </c>
      <c r="AD541" s="211">
        <v>2.56</v>
      </c>
      <c r="AE541" s="211" t="s">
        <v>10512</v>
      </c>
      <c r="AF541" s="211" t="s">
        <v>10365</v>
      </c>
      <c r="AG541" s="211" t="s">
        <v>273</v>
      </c>
      <c r="AH541" s="211" t="s">
        <v>273</v>
      </c>
      <c r="AI541" s="211" t="s">
        <v>273</v>
      </c>
      <c r="AJ541" s="211" t="s">
        <v>17465</v>
      </c>
      <c r="AK541" s="211" t="s">
        <v>17464</v>
      </c>
      <c r="AL541" s="211">
        <v>100</v>
      </c>
      <c r="AM541" s="211" t="s">
        <v>273</v>
      </c>
      <c r="AN541" s="211" t="s">
        <v>273</v>
      </c>
      <c r="AO541" s="211">
        <v>100</v>
      </c>
      <c r="AP541" s="211" t="s">
        <v>17460</v>
      </c>
      <c r="AQ541" s="211" t="s">
        <v>10385</v>
      </c>
      <c r="AR541" s="211" t="s">
        <v>22</v>
      </c>
      <c r="AS541" s="211" t="s">
        <v>11423</v>
      </c>
      <c r="AT541" s="211" t="s">
        <v>10390</v>
      </c>
      <c r="AU541" s="211" t="s">
        <v>10400</v>
      </c>
      <c r="AV541" s="211" t="s">
        <v>10390</v>
      </c>
      <c r="AW541" s="211" t="s">
        <v>10391</v>
      </c>
      <c r="AX541" s="211" t="s">
        <v>10391</v>
      </c>
      <c r="AY541" s="211" t="s">
        <v>10391</v>
      </c>
      <c r="AZ541" s="211" t="s">
        <v>10390</v>
      </c>
      <c r="BA541" s="211" t="s">
        <v>10408</v>
      </c>
      <c r="BB541" s="211" t="s">
        <v>10408</v>
      </c>
      <c r="BC541" s="211" t="s">
        <v>248</v>
      </c>
      <c r="BD541" s="211" t="s">
        <v>10390</v>
      </c>
      <c r="BE541" s="211" t="s">
        <v>10387</v>
      </c>
      <c r="BF541" s="211" t="s">
        <v>282</v>
      </c>
      <c r="BG541" s="211" t="s">
        <v>22</v>
      </c>
      <c r="BH541" s="211" t="s">
        <v>282</v>
      </c>
      <c r="BI541" s="211" t="s">
        <v>10390</v>
      </c>
      <c r="BJ541" s="211" t="s">
        <v>14096</v>
      </c>
      <c r="BK541" s="211" t="s">
        <v>10387</v>
      </c>
      <c r="BL541" s="211" t="s">
        <v>282</v>
      </c>
      <c r="BM541" s="211" t="s">
        <v>4788</v>
      </c>
      <c r="BN541" s="211" t="s">
        <v>17016</v>
      </c>
    </row>
    <row r="542" spans="1:83" s="68" customFormat="1" ht="15" customHeight="1" x14ac:dyDescent="0.25">
      <c r="A542" s="69" t="s">
        <v>485</v>
      </c>
      <c r="B542" s="69" t="s">
        <v>5779</v>
      </c>
      <c r="C542" s="68" t="s">
        <v>282</v>
      </c>
      <c r="D542" s="69" t="s">
        <v>841</v>
      </c>
      <c r="E542" s="209" t="s">
        <v>10933</v>
      </c>
      <c r="F542" s="211" t="s">
        <v>216</v>
      </c>
      <c r="G542" s="144" t="s">
        <v>5328</v>
      </c>
      <c r="H542" s="144" t="s">
        <v>216</v>
      </c>
      <c r="I542" s="144" t="s">
        <v>282</v>
      </c>
      <c r="J542" s="144" t="s">
        <v>216</v>
      </c>
      <c r="K542" s="144" t="s">
        <v>282</v>
      </c>
      <c r="L542" s="144" t="s">
        <v>5328</v>
      </c>
      <c r="M542" s="144" t="s">
        <v>5906</v>
      </c>
      <c r="N542" s="209" t="s">
        <v>5328</v>
      </c>
      <c r="O542" s="211" t="s">
        <v>679</v>
      </c>
      <c r="P542" s="68" t="s">
        <v>246</v>
      </c>
      <c r="Q542" s="69" t="s">
        <v>282</v>
      </c>
      <c r="R542" s="69" t="s">
        <v>282</v>
      </c>
      <c r="S542" s="69" t="s">
        <v>282</v>
      </c>
      <c r="T542" s="180">
        <v>51</v>
      </c>
      <c r="U542" s="209" t="s">
        <v>183</v>
      </c>
      <c r="V542" s="209" t="s">
        <v>282</v>
      </c>
      <c r="W542" s="180" t="s">
        <v>11752</v>
      </c>
      <c r="X542" s="180" t="s">
        <v>273</v>
      </c>
      <c r="Y542" s="180" t="s">
        <v>395</v>
      </c>
      <c r="Z542" s="180" t="s">
        <v>10498</v>
      </c>
      <c r="AA542" s="209">
        <v>16</v>
      </c>
      <c r="AB542" s="209" t="s">
        <v>299</v>
      </c>
      <c r="AC542" s="209">
        <v>18.59</v>
      </c>
      <c r="AD542" s="209">
        <v>3.23</v>
      </c>
      <c r="AE542" s="209" t="s">
        <v>10512</v>
      </c>
      <c r="AF542" s="144" t="s">
        <v>10364</v>
      </c>
      <c r="AG542" s="180" t="s">
        <v>12448</v>
      </c>
      <c r="AH542" s="180">
        <v>73</v>
      </c>
      <c r="AI542" s="180" t="s">
        <v>273</v>
      </c>
      <c r="AJ542" s="180" t="s">
        <v>273</v>
      </c>
      <c r="AK542" s="209" t="s">
        <v>12447</v>
      </c>
      <c r="AL542" s="180">
        <v>68</v>
      </c>
      <c r="AM542" s="180" t="s">
        <v>273</v>
      </c>
      <c r="AN542" s="209" t="s">
        <v>273</v>
      </c>
      <c r="AO542" s="209">
        <v>67</v>
      </c>
      <c r="AP542" s="209" t="s">
        <v>12443</v>
      </c>
      <c r="AQ542" s="180" t="s">
        <v>10385</v>
      </c>
      <c r="AR542" s="186" t="s">
        <v>22</v>
      </c>
      <c r="AS542" s="191" t="s">
        <v>12446</v>
      </c>
      <c r="AT542" s="196" t="s">
        <v>10390</v>
      </c>
      <c r="AU542" s="201" t="s">
        <v>10400</v>
      </c>
      <c r="AV542" s="209" t="s">
        <v>10390</v>
      </c>
      <c r="AW542" s="209" t="s">
        <v>10391</v>
      </c>
      <c r="AX542" s="209" t="s">
        <v>10391</v>
      </c>
      <c r="AY542" s="209" t="s">
        <v>10391</v>
      </c>
      <c r="AZ542" s="209" t="s">
        <v>10390</v>
      </c>
      <c r="BA542" s="209" t="s">
        <v>22</v>
      </c>
      <c r="BB542" s="209" t="s">
        <v>10387</v>
      </c>
      <c r="BC542" s="209" t="s">
        <v>248</v>
      </c>
      <c r="BD542" s="209" t="s">
        <v>4788</v>
      </c>
      <c r="BE542" s="209" t="s">
        <v>10387</v>
      </c>
      <c r="BF542" s="209" t="s">
        <v>282</v>
      </c>
      <c r="BG542" s="209" t="s">
        <v>22</v>
      </c>
      <c r="BH542" s="209" t="s">
        <v>282</v>
      </c>
      <c r="BI542" s="209" t="s">
        <v>4788</v>
      </c>
      <c r="BJ542" s="209" t="s">
        <v>12450</v>
      </c>
      <c r="BK542" s="209" t="s">
        <v>10387</v>
      </c>
      <c r="BL542" s="209" t="s">
        <v>282</v>
      </c>
      <c r="BM542" s="209" t="s">
        <v>4788</v>
      </c>
      <c r="BN542" s="95" t="s">
        <v>1172</v>
      </c>
      <c r="BO542" s="69"/>
      <c r="BP542" s="69"/>
      <c r="BQ542" s="69"/>
      <c r="BR542" s="69"/>
      <c r="BS542" s="69"/>
      <c r="BT542" s="69"/>
    </row>
    <row r="543" spans="1:83" s="211" customFormat="1" ht="15" customHeight="1" x14ac:dyDescent="0.25">
      <c r="A543" s="211" t="s">
        <v>8692</v>
      </c>
      <c r="B543" s="211" t="s">
        <v>282</v>
      </c>
      <c r="C543" s="211" t="s">
        <v>16177</v>
      </c>
      <c r="D543" s="211" t="s">
        <v>7848</v>
      </c>
      <c r="E543" s="211" t="s">
        <v>12994</v>
      </c>
      <c r="F543" s="211" t="s">
        <v>5328</v>
      </c>
      <c r="G543" s="211" t="s">
        <v>5328</v>
      </c>
      <c r="H543" s="211" t="s">
        <v>5328</v>
      </c>
      <c r="I543" s="211" t="s">
        <v>5825</v>
      </c>
      <c r="J543" s="211" t="s">
        <v>216</v>
      </c>
      <c r="K543" s="211" t="s">
        <v>282</v>
      </c>
      <c r="L543" s="211" t="s">
        <v>216</v>
      </c>
      <c r="M543" s="211" t="s">
        <v>282</v>
      </c>
      <c r="N543" s="211" t="s">
        <v>5328</v>
      </c>
      <c r="O543" s="211" t="s">
        <v>10690</v>
      </c>
      <c r="P543" s="211" t="s">
        <v>14945</v>
      </c>
      <c r="Q543" s="211" t="s">
        <v>811</v>
      </c>
      <c r="R543" s="211" t="s">
        <v>282</v>
      </c>
      <c r="S543" s="211" t="s">
        <v>282</v>
      </c>
      <c r="T543" s="211">
        <v>134</v>
      </c>
      <c r="U543" s="211" t="s">
        <v>183</v>
      </c>
      <c r="V543" s="211" t="s">
        <v>282</v>
      </c>
      <c r="W543" s="211" t="s">
        <v>11752</v>
      </c>
      <c r="X543" s="211" t="s">
        <v>10506</v>
      </c>
      <c r="Y543" s="211" t="s">
        <v>395</v>
      </c>
      <c r="Z543" s="211" t="s">
        <v>10498</v>
      </c>
      <c r="AA543" s="211">
        <v>12</v>
      </c>
      <c r="AB543" s="211" t="s">
        <v>299</v>
      </c>
      <c r="AC543" s="211">
        <v>18.96</v>
      </c>
      <c r="AD543" s="211">
        <v>3.82</v>
      </c>
      <c r="AE543" s="211" t="s">
        <v>10512</v>
      </c>
      <c r="AF543" s="211" t="s">
        <v>10364</v>
      </c>
      <c r="AG543" s="211" t="s">
        <v>273</v>
      </c>
      <c r="AH543" s="211" t="s">
        <v>273</v>
      </c>
      <c r="AI543" s="211" t="s">
        <v>273</v>
      </c>
      <c r="AJ543" s="211" t="s">
        <v>273</v>
      </c>
      <c r="AK543" s="211" t="s">
        <v>16178</v>
      </c>
      <c r="AL543" s="211">
        <v>72</v>
      </c>
      <c r="AM543" s="211" t="s">
        <v>273</v>
      </c>
      <c r="AN543" s="211">
        <v>78</v>
      </c>
      <c r="AO543" s="211">
        <v>59</v>
      </c>
      <c r="AP543" s="211" t="s">
        <v>16170</v>
      </c>
      <c r="AQ543" s="211" t="s">
        <v>10376</v>
      </c>
      <c r="AR543" s="211" t="s">
        <v>10387</v>
      </c>
      <c r="AS543" s="211" t="s">
        <v>16176</v>
      </c>
      <c r="AT543" s="211" t="s">
        <v>10391</v>
      </c>
      <c r="AU543" s="211" t="s">
        <v>10397</v>
      </c>
      <c r="AV543" s="211" t="s">
        <v>4788</v>
      </c>
      <c r="AW543" s="211" t="s">
        <v>10391</v>
      </c>
      <c r="AX543" s="211" t="s">
        <v>10391</v>
      </c>
      <c r="AY543" s="211" t="s">
        <v>10391</v>
      </c>
      <c r="AZ543" s="211" t="s">
        <v>4788</v>
      </c>
      <c r="BA543" s="211" t="s">
        <v>22</v>
      </c>
      <c r="BB543" s="211" t="s">
        <v>10387</v>
      </c>
      <c r="BC543" s="211" t="s">
        <v>10411</v>
      </c>
      <c r="BD543" s="299" t="s">
        <v>10390</v>
      </c>
      <c r="BE543" s="211" t="s">
        <v>22</v>
      </c>
      <c r="BF543" s="211" t="s">
        <v>16169</v>
      </c>
      <c r="BG543" s="211" t="s">
        <v>10387</v>
      </c>
      <c r="BH543" s="211" t="s">
        <v>16179</v>
      </c>
      <c r="BI543" s="211" t="s">
        <v>10391</v>
      </c>
      <c r="BJ543" s="211" t="s">
        <v>14096</v>
      </c>
      <c r="BK543" s="211" t="s">
        <v>10387</v>
      </c>
      <c r="BL543" s="211" t="s">
        <v>282</v>
      </c>
      <c r="BM543" s="211" t="s">
        <v>4788</v>
      </c>
      <c r="BN543" s="134" t="s">
        <v>8693</v>
      </c>
    </row>
    <row r="544" spans="1:83" s="211" customFormat="1" ht="15" customHeight="1" x14ac:dyDescent="0.25">
      <c r="A544" s="143" t="s">
        <v>18028</v>
      </c>
      <c r="B544" s="143" t="s">
        <v>5013</v>
      </c>
      <c r="C544" s="211" t="s">
        <v>16183</v>
      </c>
      <c r="D544" s="211" t="s">
        <v>443</v>
      </c>
      <c r="E544" s="211" t="s">
        <v>12994</v>
      </c>
      <c r="F544" s="143" t="s">
        <v>5328</v>
      </c>
      <c r="G544" s="143" t="s">
        <v>216</v>
      </c>
      <c r="H544" s="143" t="s">
        <v>216</v>
      </c>
      <c r="I544" s="143" t="s">
        <v>282</v>
      </c>
      <c r="J544" s="143" t="s">
        <v>216</v>
      </c>
      <c r="K544" s="143" t="s">
        <v>282</v>
      </c>
      <c r="L544" s="143" t="s">
        <v>216</v>
      </c>
      <c r="M544" s="143" t="s">
        <v>282</v>
      </c>
      <c r="N544" s="143" t="s">
        <v>5328</v>
      </c>
      <c r="O544" s="211" t="s">
        <v>258</v>
      </c>
      <c r="P544" s="211" t="s">
        <v>845</v>
      </c>
      <c r="Q544" s="211" t="s">
        <v>282</v>
      </c>
      <c r="R544" s="211" t="s">
        <v>282</v>
      </c>
      <c r="S544" s="211" t="s">
        <v>282</v>
      </c>
      <c r="T544" s="211">
        <v>102</v>
      </c>
      <c r="U544" s="211" t="s">
        <v>183</v>
      </c>
      <c r="V544" s="211" t="s">
        <v>282</v>
      </c>
      <c r="W544" s="211" t="s">
        <v>11721</v>
      </c>
      <c r="X544" s="211" t="s">
        <v>10506</v>
      </c>
      <c r="Y544" s="211" t="s">
        <v>395</v>
      </c>
      <c r="Z544" s="211" t="s">
        <v>10498</v>
      </c>
      <c r="AA544" s="211">
        <v>6</v>
      </c>
      <c r="AB544" s="211" t="s">
        <v>194</v>
      </c>
      <c r="AC544" s="211">
        <v>33.47</v>
      </c>
      <c r="AD544" s="211">
        <v>6.98</v>
      </c>
      <c r="AE544" s="211" t="s">
        <v>10512</v>
      </c>
      <c r="AF544" s="211" t="s">
        <v>10364</v>
      </c>
      <c r="AG544" s="211" t="s">
        <v>273</v>
      </c>
      <c r="AH544" s="211" t="s">
        <v>273</v>
      </c>
      <c r="AI544" s="211" t="s">
        <v>273</v>
      </c>
      <c r="AJ544" s="211" t="s">
        <v>12269</v>
      </c>
      <c r="AK544" s="211" t="s">
        <v>16182</v>
      </c>
      <c r="AL544" s="211">
        <v>64</v>
      </c>
      <c r="AM544" s="211" t="s">
        <v>273</v>
      </c>
      <c r="AN544" s="211" t="s">
        <v>273</v>
      </c>
      <c r="AO544" s="211" t="s">
        <v>273</v>
      </c>
      <c r="AP544" s="211" t="s">
        <v>16180</v>
      </c>
      <c r="AQ544" s="211" t="s">
        <v>10385</v>
      </c>
      <c r="AR544" s="211" t="s">
        <v>22</v>
      </c>
      <c r="AS544" s="211" t="s">
        <v>11282</v>
      </c>
      <c r="AT544" s="211" t="s">
        <v>10390</v>
      </c>
      <c r="AU544" s="211" t="s">
        <v>10400</v>
      </c>
      <c r="AV544" s="211" t="s">
        <v>10390</v>
      </c>
      <c r="AW544" s="211" t="s">
        <v>4788</v>
      </c>
      <c r="AX544" s="211" t="s">
        <v>4788</v>
      </c>
      <c r="AY544" s="211" t="s">
        <v>4788</v>
      </c>
      <c r="AZ544" s="211" t="s">
        <v>10390</v>
      </c>
      <c r="BA544" s="211" t="s">
        <v>22</v>
      </c>
      <c r="BB544" s="211" t="s">
        <v>10387</v>
      </c>
      <c r="BC544" s="211" t="s">
        <v>10412</v>
      </c>
      <c r="BD544" s="211" t="s">
        <v>4788</v>
      </c>
      <c r="BE544" s="211" t="s">
        <v>10387</v>
      </c>
      <c r="BF544" s="211" t="s">
        <v>282</v>
      </c>
      <c r="BG544" s="211" t="s">
        <v>22</v>
      </c>
      <c r="BH544" s="211" t="s">
        <v>282</v>
      </c>
      <c r="BI544" s="211" t="s">
        <v>10390</v>
      </c>
      <c r="BJ544" s="211" t="s">
        <v>13181</v>
      </c>
      <c r="BK544" s="211" t="s">
        <v>22</v>
      </c>
      <c r="BL544" s="211" t="s">
        <v>11144</v>
      </c>
      <c r="BM544" s="211" t="s">
        <v>10391</v>
      </c>
      <c r="BN544" s="134" t="s">
        <v>3772</v>
      </c>
    </row>
    <row r="545" spans="1:72" s="211" customFormat="1" ht="15" hidden="1" customHeight="1" x14ac:dyDescent="0.25">
      <c r="A545" s="143" t="s">
        <v>8694</v>
      </c>
      <c r="B545" s="143" t="s">
        <v>282</v>
      </c>
      <c r="C545" s="211" t="s">
        <v>16234</v>
      </c>
      <c r="D545" s="211" t="s">
        <v>7848</v>
      </c>
      <c r="E545" s="211" t="s">
        <v>12994</v>
      </c>
      <c r="F545" s="143" t="s">
        <v>5328</v>
      </c>
      <c r="G545" s="143" t="s">
        <v>216</v>
      </c>
      <c r="H545" s="143" t="s">
        <v>216</v>
      </c>
      <c r="I545" s="143" t="s">
        <v>282</v>
      </c>
      <c r="J545" s="143" t="s">
        <v>216</v>
      </c>
      <c r="K545" s="143" t="s">
        <v>282</v>
      </c>
      <c r="L545" s="143" t="s">
        <v>216</v>
      </c>
      <c r="M545" s="143" t="s">
        <v>282</v>
      </c>
      <c r="N545" s="143" t="s">
        <v>5328</v>
      </c>
      <c r="O545" s="211" t="s">
        <v>11508</v>
      </c>
      <c r="P545" s="211" t="s">
        <v>306</v>
      </c>
      <c r="Q545" s="211" t="s">
        <v>282</v>
      </c>
      <c r="R545" s="211" t="s">
        <v>282</v>
      </c>
      <c r="S545" s="211" t="s">
        <v>282</v>
      </c>
      <c r="T545" s="211">
        <v>45</v>
      </c>
      <c r="U545" s="211" t="s">
        <v>183</v>
      </c>
      <c r="V545" s="211" t="s">
        <v>282</v>
      </c>
      <c r="W545" s="211" t="s">
        <v>143</v>
      </c>
      <c r="X545" s="211" t="s">
        <v>273</v>
      </c>
      <c r="Y545" s="211" t="s">
        <v>395</v>
      </c>
      <c r="Z545" s="211" t="s">
        <v>10498</v>
      </c>
      <c r="AA545" s="211">
        <v>7</v>
      </c>
      <c r="AB545" s="211" t="s">
        <v>435</v>
      </c>
      <c r="AC545" s="211">
        <v>21.86</v>
      </c>
      <c r="AD545" s="211">
        <v>4.1500000000000004</v>
      </c>
      <c r="AE545" s="211" t="s">
        <v>10499</v>
      </c>
      <c r="AF545" s="211" t="s">
        <v>10364</v>
      </c>
      <c r="AG545" s="211" t="s">
        <v>273</v>
      </c>
      <c r="AH545" s="211" t="s">
        <v>273</v>
      </c>
      <c r="AI545" s="211" t="s">
        <v>273</v>
      </c>
      <c r="AJ545" s="211" t="s">
        <v>273</v>
      </c>
      <c r="AK545" s="211" t="s">
        <v>16235</v>
      </c>
      <c r="AL545" s="211">
        <v>62</v>
      </c>
      <c r="AM545" s="211">
        <v>36</v>
      </c>
      <c r="AN545" s="211" t="s">
        <v>273</v>
      </c>
      <c r="AO545" s="211" t="s">
        <v>273</v>
      </c>
      <c r="AP545" s="211" t="s">
        <v>16233</v>
      </c>
      <c r="AQ545" s="211" t="s">
        <v>10376</v>
      </c>
      <c r="AR545" s="211" t="s">
        <v>10387</v>
      </c>
      <c r="AS545" s="211" t="s">
        <v>16230</v>
      </c>
      <c r="AT545" s="211" t="s">
        <v>10391</v>
      </c>
      <c r="AU545" s="211" t="s">
        <v>10400</v>
      </c>
      <c r="AV545" s="211" t="s">
        <v>10390</v>
      </c>
      <c r="AW545" s="211" t="s">
        <v>10391</v>
      </c>
      <c r="AX545" s="211" t="s">
        <v>10391</v>
      </c>
      <c r="AY545" s="211" t="s">
        <v>10391</v>
      </c>
      <c r="AZ545" s="211" t="s">
        <v>10390</v>
      </c>
      <c r="BA545" s="211" t="s">
        <v>10387</v>
      </c>
      <c r="BB545" s="211" t="s">
        <v>10387</v>
      </c>
      <c r="BC545" s="211" t="s">
        <v>248</v>
      </c>
      <c r="BD545" s="211" t="s">
        <v>4788</v>
      </c>
      <c r="BE545" s="211" t="s">
        <v>10387</v>
      </c>
      <c r="BF545" s="211" t="s">
        <v>282</v>
      </c>
      <c r="BG545" s="211" t="s">
        <v>10387</v>
      </c>
      <c r="BH545" s="211" t="s">
        <v>15860</v>
      </c>
      <c r="BI545" s="211" t="s">
        <v>10391</v>
      </c>
      <c r="BJ545" s="211" t="s">
        <v>16229</v>
      </c>
      <c r="BK545" s="211" t="s">
        <v>10387</v>
      </c>
      <c r="BL545" s="211" t="s">
        <v>282</v>
      </c>
      <c r="BM545" s="211" t="s">
        <v>10391</v>
      </c>
      <c r="BN545" s="134" t="s">
        <v>8695</v>
      </c>
    </row>
    <row r="546" spans="1:72" s="211" customFormat="1" ht="15" customHeight="1" x14ac:dyDescent="0.25">
      <c r="A546" s="143" t="s">
        <v>7685</v>
      </c>
      <c r="B546" s="143" t="s">
        <v>282</v>
      </c>
      <c r="C546" s="211" t="s">
        <v>18029</v>
      </c>
      <c r="D546" s="211" t="s">
        <v>8944</v>
      </c>
      <c r="E546" s="211" t="s">
        <v>12994</v>
      </c>
      <c r="F546" s="143" t="s">
        <v>5328</v>
      </c>
      <c r="G546" s="143" t="s">
        <v>216</v>
      </c>
      <c r="H546" s="143" t="s">
        <v>216</v>
      </c>
      <c r="I546" s="143" t="s">
        <v>282</v>
      </c>
      <c r="J546" s="143" t="s">
        <v>216</v>
      </c>
      <c r="K546" s="143" t="s">
        <v>282</v>
      </c>
      <c r="L546" s="143" t="s">
        <v>216</v>
      </c>
      <c r="M546" s="143" t="s">
        <v>282</v>
      </c>
      <c r="N546" s="143" t="s">
        <v>5328</v>
      </c>
      <c r="O546" s="211" t="s">
        <v>258</v>
      </c>
      <c r="P546" s="211" t="s">
        <v>263</v>
      </c>
      <c r="Q546" s="211" t="s">
        <v>282</v>
      </c>
      <c r="R546" s="211" t="s">
        <v>282</v>
      </c>
      <c r="S546" s="211" t="s">
        <v>282</v>
      </c>
      <c r="T546" s="211">
        <v>160</v>
      </c>
      <c r="U546" s="211" t="s">
        <v>183</v>
      </c>
      <c r="V546" s="211" t="s">
        <v>282</v>
      </c>
      <c r="W546" s="211" t="s">
        <v>12092</v>
      </c>
      <c r="X546" s="211" t="s">
        <v>11591</v>
      </c>
      <c r="Y546" s="211" t="s">
        <v>395</v>
      </c>
      <c r="Z546" s="211" t="s">
        <v>10498</v>
      </c>
      <c r="AA546" s="211">
        <v>6</v>
      </c>
      <c r="AB546" s="211" t="s">
        <v>299</v>
      </c>
      <c r="AC546" s="211">
        <v>23.62</v>
      </c>
      <c r="AD546" s="211">
        <v>1.77</v>
      </c>
      <c r="AE546" s="211" t="s">
        <v>10512</v>
      </c>
      <c r="AF546" s="211" t="s">
        <v>10364</v>
      </c>
      <c r="AG546" s="211" t="s">
        <v>16244</v>
      </c>
      <c r="AH546" s="211">
        <v>33</v>
      </c>
      <c r="AI546" s="211" t="s">
        <v>16240</v>
      </c>
      <c r="AJ546" s="211" t="s">
        <v>273</v>
      </c>
      <c r="AK546" s="211" t="s">
        <v>16243</v>
      </c>
      <c r="AL546" s="211">
        <v>68</v>
      </c>
      <c r="AM546" s="211" t="s">
        <v>273</v>
      </c>
      <c r="AN546" s="211" t="s">
        <v>273</v>
      </c>
      <c r="AO546" s="211" t="s">
        <v>273</v>
      </c>
      <c r="AP546" s="211" t="s">
        <v>16238</v>
      </c>
      <c r="AQ546" s="211" t="s">
        <v>10385</v>
      </c>
      <c r="AR546" s="211" t="s">
        <v>10387</v>
      </c>
      <c r="AS546" s="211" t="s">
        <v>16239</v>
      </c>
      <c r="AT546" s="211" t="s">
        <v>10391</v>
      </c>
      <c r="AU546" s="211" t="s">
        <v>10400</v>
      </c>
      <c r="AV546" s="211" t="s">
        <v>10390</v>
      </c>
      <c r="AW546" s="211" t="s">
        <v>4788</v>
      </c>
      <c r="AX546" s="211" t="s">
        <v>4788</v>
      </c>
      <c r="AY546" s="211" t="s">
        <v>4788</v>
      </c>
      <c r="AZ546" s="211" t="s">
        <v>10390</v>
      </c>
      <c r="BA546" s="211" t="s">
        <v>10408</v>
      </c>
      <c r="BB546" s="211" t="s">
        <v>10408</v>
      </c>
      <c r="BC546" s="211" t="s">
        <v>10412</v>
      </c>
      <c r="BD546" s="211" t="s">
        <v>10390</v>
      </c>
      <c r="BE546" s="211" t="s">
        <v>10387</v>
      </c>
      <c r="BF546" s="211" t="s">
        <v>282</v>
      </c>
      <c r="BG546" s="211" t="s">
        <v>10387</v>
      </c>
      <c r="BH546" s="211" t="s">
        <v>12846</v>
      </c>
      <c r="BI546" s="211" t="s">
        <v>10391</v>
      </c>
      <c r="BJ546" s="211" t="s">
        <v>12544</v>
      </c>
      <c r="BK546" s="211" t="s">
        <v>10387</v>
      </c>
      <c r="BL546" s="211" t="s">
        <v>282</v>
      </c>
      <c r="BM546" s="211" t="s">
        <v>10391</v>
      </c>
      <c r="BN546" s="134" t="s">
        <v>7686</v>
      </c>
    </row>
    <row r="547" spans="1:72" s="211" customFormat="1" ht="15" customHeight="1" x14ac:dyDescent="0.25">
      <c r="A547" s="143" t="s">
        <v>3785</v>
      </c>
      <c r="B547" s="143" t="s">
        <v>3786</v>
      </c>
      <c r="C547" s="211" t="s">
        <v>15435</v>
      </c>
      <c r="D547" s="211" t="s">
        <v>443</v>
      </c>
      <c r="E547" s="211" t="s">
        <v>10933</v>
      </c>
      <c r="F547" s="143" t="s">
        <v>5328</v>
      </c>
      <c r="G547" s="143" t="s">
        <v>216</v>
      </c>
      <c r="H547" s="143" t="s">
        <v>216</v>
      </c>
      <c r="I547" s="143" t="s">
        <v>282</v>
      </c>
      <c r="J547" s="143" t="s">
        <v>216</v>
      </c>
      <c r="K547" s="143" t="s">
        <v>282</v>
      </c>
      <c r="L547" s="143" t="s">
        <v>216</v>
      </c>
      <c r="M547" s="143" t="s">
        <v>282</v>
      </c>
      <c r="N547" s="143" t="s">
        <v>5328</v>
      </c>
      <c r="O547" s="211" t="s">
        <v>258</v>
      </c>
      <c r="P547" s="211" t="s">
        <v>246</v>
      </c>
      <c r="Q547" s="211" t="s">
        <v>282</v>
      </c>
      <c r="R547" s="211" t="s">
        <v>282</v>
      </c>
      <c r="S547" s="211" t="s">
        <v>282</v>
      </c>
      <c r="T547" s="211">
        <v>204</v>
      </c>
      <c r="U547" s="211" t="s">
        <v>183</v>
      </c>
      <c r="V547" s="211" t="s">
        <v>282</v>
      </c>
      <c r="W547" s="211" t="s">
        <v>273</v>
      </c>
      <c r="X547" s="211" t="s">
        <v>273</v>
      </c>
      <c r="Y547" s="211" t="s">
        <v>273</v>
      </c>
      <c r="Z547" s="211" t="s">
        <v>10770</v>
      </c>
      <c r="AA547" s="211">
        <v>8</v>
      </c>
      <c r="AB547" s="211" t="s">
        <v>299</v>
      </c>
      <c r="AC547" s="211">
        <v>23.8</v>
      </c>
      <c r="AD547" s="211" t="s">
        <v>273</v>
      </c>
      <c r="AE547" s="211" t="s">
        <v>10512</v>
      </c>
      <c r="AF547" s="211" t="s">
        <v>10364</v>
      </c>
      <c r="AG547" s="211" t="s">
        <v>273</v>
      </c>
      <c r="AH547" s="211" t="s">
        <v>273</v>
      </c>
      <c r="AI547" s="211" t="s">
        <v>273</v>
      </c>
      <c r="AJ547" s="211" t="s">
        <v>273</v>
      </c>
      <c r="AK547" s="211" t="s">
        <v>273</v>
      </c>
      <c r="AL547" s="211" t="s">
        <v>273</v>
      </c>
      <c r="AM547" s="211" t="s">
        <v>273</v>
      </c>
      <c r="AN547" s="211" t="s">
        <v>273</v>
      </c>
      <c r="AO547" s="211" t="s">
        <v>273</v>
      </c>
      <c r="AP547" s="211" t="s">
        <v>15436</v>
      </c>
      <c r="AQ547" s="211" t="s">
        <v>10385</v>
      </c>
      <c r="AR547" s="211" t="s">
        <v>55</v>
      </c>
      <c r="AS547" s="211" t="s">
        <v>273</v>
      </c>
      <c r="AT547" s="211" t="s">
        <v>10390</v>
      </c>
      <c r="AU547" s="211" t="s">
        <v>10400</v>
      </c>
      <c r="AV547" s="211" t="s">
        <v>10390</v>
      </c>
      <c r="AW547" s="211" t="s">
        <v>10390</v>
      </c>
      <c r="AX547" s="211" t="s">
        <v>10390</v>
      </c>
      <c r="AY547" s="211" t="s">
        <v>10390</v>
      </c>
      <c r="AZ547" s="211" t="s">
        <v>10390</v>
      </c>
      <c r="BA547" s="211" t="s">
        <v>10408</v>
      </c>
      <c r="BB547" s="211" t="s">
        <v>10408</v>
      </c>
      <c r="BC547" s="211" t="s">
        <v>248</v>
      </c>
      <c r="BD547" s="211" t="s">
        <v>10390</v>
      </c>
      <c r="BE547" s="211" t="s">
        <v>10387</v>
      </c>
      <c r="BF547" s="211" t="s">
        <v>282</v>
      </c>
      <c r="BG547" s="211" t="s">
        <v>10387</v>
      </c>
      <c r="BH547" s="211" t="s">
        <v>15245</v>
      </c>
      <c r="BI547" s="211" t="s">
        <v>10391</v>
      </c>
      <c r="BJ547" s="211" t="s">
        <v>273</v>
      </c>
      <c r="BK547" s="211" t="s">
        <v>22</v>
      </c>
      <c r="BL547" s="211">
        <v>1</v>
      </c>
      <c r="BM547" s="211" t="s">
        <v>10391</v>
      </c>
      <c r="BN547" s="134" t="s">
        <v>3787</v>
      </c>
    </row>
    <row r="548" spans="1:72" s="211" customFormat="1" ht="15" customHeight="1" x14ac:dyDescent="0.25">
      <c r="A548" s="143" t="s">
        <v>3788</v>
      </c>
      <c r="B548" s="143" t="s">
        <v>3789</v>
      </c>
      <c r="C548" s="211" t="s">
        <v>16253</v>
      </c>
      <c r="D548" s="211" t="s">
        <v>443</v>
      </c>
      <c r="E548" s="211" t="s">
        <v>12994</v>
      </c>
      <c r="F548" s="143" t="s">
        <v>5328</v>
      </c>
      <c r="G548" s="143" t="s">
        <v>216</v>
      </c>
      <c r="H548" s="143" t="s">
        <v>216</v>
      </c>
      <c r="I548" s="143" t="s">
        <v>282</v>
      </c>
      <c r="J548" s="143" t="s">
        <v>216</v>
      </c>
      <c r="K548" s="143" t="s">
        <v>282</v>
      </c>
      <c r="L548" s="143" t="s">
        <v>216</v>
      </c>
      <c r="M548" s="143" t="s">
        <v>282</v>
      </c>
      <c r="N548" s="143" t="s">
        <v>5328</v>
      </c>
      <c r="O548" s="211" t="s">
        <v>266</v>
      </c>
      <c r="P548" s="211" t="s">
        <v>256</v>
      </c>
      <c r="Q548" s="211" t="s">
        <v>282</v>
      </c>
      <c r="R548" s="211" t="s">
        <v>282</v>
      </c>
      <c r="S548" s="211" t="s">
        <v>282</v>
      </c>
      <c r="T548" s="211">
        <v>255</v>
      </c>
      <c r="U548" s="211" t="s">
        <v>183</v>
      </c>
      <c r="V548" s="211" t="s">
        <v>282</v>
      </c>
      <c r="W548" s="211" t="s">
        <v>143</v>
      </c>
      <c r="X548" s="211" t="s">
        <v>273</v>
      </c>
      <c r="Y548" s="211" t="s">
        <v>395</v>
      </c>
      <c r="Z548" s="211" t="s">
        <v>10770</v>
      </c>
      <c r="AA548" s="211">
        <v>8</v>
      </c>
      <c r="AB548" s="211" t="s">
        <v>299</v>
      </c>
      <c r="AC548" s="211">
        <v>22.3</v>
      </c>
      <c r="AD548" s="211">
        <v>3.49</v>
      </c>
      <c r="AE548" s="211" t="s">
        <v>10512</v>
      </c>
      <c r="AF548" s="211" t="s">
        <v>10364</v>
      </c>
      <c r="AG548" s="211" t="s">
        <v>273</v>
      </c>
      <c r="AH548" s="211" t="s">
        <v>273</v>
      </c>
      <c r="AI548" s="211" t="s">
        <v>273</v>
      </c>
      <c r="AJ548" s="211" t="s">
        <v>273</v>
      </c>
      <c r="AK548" s="211" t="s">
        <v>16252</v>
      </c>
      <c r="AL548" s="211">
        <v>52</v>
      </c>
      <c r="AM548" s="211" t="s">
        <v>273</v>
      </c>
      <c r="AN548" s="211" t="s">
        <v>273</v>
      </c>
      <c r="AO548" s="211" t="s">
        <v>273</v>
      </c>
      <c r="AP548" s="211" t="s">
        <v>16246</v>
      </c>
      <c r="AQ548" s="211" t="s">
        <v>10385</v>
      </c>
      <c r="AR548" s="211" t="s">
        <v>22</v>
      </c>
      <c r="AS548" s="211" t="s">
        <v>16249</v>
      </c>
      <c r="AT548" s="211" t="s">
        <v>10390</v>
      </c>
      <c r="AU548" s="211" t="s">
        <v>10400</v>
      </c>
      <c r="AV548" s="211" t="s">
        <v>10390</v>
      </c>
      <c r="AW548" s="211" t="s">
        <v>4788</v>
      </c>
      <c r="AX548" s="211" t="s">
        <v>4788</v>
      </c>
      <c r="AY548" s="211" t="s">
        <v>4788</v>
      </c>
      <c r="AZ548" s="211" t="s">
        <v>10390</v>
      </c>
      <c r="BA548" s="211" t="s">
        <v>22</v>
      </c>
      <c r="BB548" s="211" t="s">
        <v>10387</v>
      </c>
      <c r="BC548" s="211" t="s">
        <v>10412</v>
      </c>
      <c r="BD548" s="211" t="s">
        <v>4788</v>
      </c>
      <c r="BE548" s="211" t="s">
        <v>10387</v>
      </c>
      <c r="BF548" s="211" t="s">
        <v>282</v>
      </c>
      <c r="BG548" s="211" t="s">
        <v>10387</v>
      </c>
      <c r="BH548" s="211" t="s">
        <v>16255</v>
      </c>
      <c r="BI548" s="211" t="s">
        <v>10391</v>
      </c>
      <c r="BJ548" s="211" t="s">
        <v>16256</v>
      </c>
      <c r="BK548" s="211" t="s">
        <v>10387</v>
      </c>
      <c r="BL548" s="211" t="s">
        <v>282</v>
      </c>
      <c r="BM548" s="211" t="s">
        <v>10391</v>
      </c>
      <c r="BN548" s="134" t="s">
        <v>3790</v>
      </c>
    </row>
    <row r="549" spans="1:72" s="211" customFormat="1" ht="15" customHeight="1" x14ac:dyDescent="0.25">
      <c r="A549" s="211" t="s">
        <v>315</v>
      </c>
      <c r="B549" s="211" t="s">
        <v>5102</v>
      </c>
      <c r="C549" s="211" t="s">
        <v>18030</v>
      </c>
      <c r="D549" s="211" t="s">
        <v>443</v>
      </c>
      <c r="E549" s="211" t="s">
        <v>10933</v>
      </c>
      <c r="F549" s="211" t="s">
        <v>216</v>
      </c>
      <c r="G549" s="211" t="s">
        <v>5328</v>
      </c>
      <c r="H549" s="211" t="s">
        <v>5328</v>
      </c>
      <c r="I549" s="211">
        <v>2</v>
      </c>
      <c r="J549" s="211" t="s">
        <v>216</v>
      </c>
      <c r="K549" s="211" t="s">
        <v>282</v>
      </c>
      <c r="L549" s="211" t="s">
        <v>216</v>
      </c>
      <c r="M549" s="211" t="s">
        <v>282</v>
      </c>
      <c r="N549" s="211" t="s">
        <v>5328</v>
      </c>
      <c r="O549" s="134" t="s">
        <v>681</v>
      </c>
      <c r="P549" s="211" t="s">
        <v>770</v>
      </c>
      <c r="Q549" s="211" t="s">
        <v>770</v>
      </c>
      <c r="R549" s="211" t="s">
        <v>680</v>
      </c>
      <c r="S549" s="211" t="s">
        <v>636</v>
      </c>
      <c r="T549" s="211">
        <v>56</v>
      </c>
      <c r="U549" s="211" t="s">
        <v>183</v>
      </c>
      <c r="V549" s="211" t="s">
        <v>282</v>
      </c>
      <c r="W549" s="211" t="s">
        <v>143</v>
      </c>
      <c r="X549" s="211" t="s">
        <v>273</v>
      </c>
      <c r="Y549" s="211" t="s">
        <v>395</v>
      </c>
      <c r="Z549" s="211" t="s">
        <v>10498</v>
      </c>
      <c r="AA549" s="211">
        <v>8</v>
      </c>
      <c r="AB549" s="211" t="s">
        <v>193</v>
      </c>
      <c r="AC549" s="211">
        <v>24.62</v>
      </c>
      <c r="AD549" s="211">
        <v>6.89</v>
      </c>
      <c r="AE549" s="211" t="s">
        <v>10512</v>
      </c>
      <c r="AF549" s="211" t="s">
        <v>10365</v>
      </c>
      <c r="AG549" s="211" t="s">
        <v>273</v>
      </c>
      <c r="AH549" s="211" t="s">
        <v>273</v>
      </c>
      <c r="AI549" s="211" t="s">
        <v>273</v>
      </c>
      <c r="AJ549" s="211" t="s">
        <v>273</v>
      </c>
      <c r="AK549" s="211" t="s">
        <v>11218</v>
      </c>
      <c r="AL549" s="211">
        <v>84</v>
      </c>
      <c r="AM549" s="211">
        <v>14</v>
      </c>
      <c r="AN549" s="211">
        <v>66</v>
      </c>
      <c r="AO549" s="211">
        <v>55</v>
      </c>
      <c r="AP549" s="211" t="s">
        <v>12453</v>
      </c>
      <c r="AQ549" s="211" t="s">
        <v>10385</v>
      </c>
      <c r="AR549" s="211" t="s">
        <v>22</v>
      </c>
      <c r="AS549" s="211" t="s">
        <v>12466</v>
      </c>
      <c r="AT549" s="211" t="s">
        <v>10390</v>
      </c>
      <c r="AU549" s="211" t="s">
        <v>10400</v>
      </c>
      <c r="AV549" s="211" t="s">
        <v>10390</v>
      </c>
      <c r="AW549" s="211" t="s">
        <v>10391</v>
      </c>
      <c r="AX549" s="211" t="s">
        <v>10391</v>
      </c>
      <c r="AY549" s="211" t="s">
        <v>10391</v>
      </c>
      <c r="AZ549" s="211" t="s">
        <v>10390</v>
      </c>
      <c r="BA549" s="211" t="s">
        <v>10387</v>
      </c>
      <c r="BB549" s="211" t="s">
        <v>10387</v>
      </c>
      <c r="BC549" s="211" t="s">
        <v>248</v>
      </c>
      <c r="BD549" s="211" t="s">
        <v>4788</v>
      </c>
      <c r="BE549" s="211" t="s">
        <v>10387</v>
      </c>
      <c r="BF549" s="211" t="s">
        <v>282</v>
      </c>
      <c r="BG549" s="211" t="s">
        <v>22</v>
      </c>
      <c r="BH549" s="211" t="s">
        <v>282</v>
      </c>
      <c r="BI549" s="211" t="s">
        <v>10390</v>
      </c>
      <c r="BJ549" s="211" t="s">
        <v>273</v>
      </c>
      <c r="BK549" s="211" t="s">
        <v>10387</v>
      </c>
      <c r="BL549" s="211" t="s">
        <v>282</v>
      </c>
      <c r="BM549" s="211" t="s">
        <v>10390</v>
      </c>
      <c r="BN549" s="211" t="s">
        <v>1173</v>
      </c>
    </row>
    <row r="550" spans="1:72" s="211" customFormat="1" ht="15" customHeight="1" x14ac:dyDescent="0.25">
      <c r="A550" s="211" t="s">
        <v>7687</v>
      </c>
      <c r="B550" s="211" t="s">
        <v>282</v>
      </c>
      <c r="C550" s="211" t="s">
        <v>18031</v>
      </c>
      <c r="D550" s="211" t="s">
        <v>8944</v>
      </c>
      <c r="E550" s="211" t="s">
        <v>10933</v>
      </c>
      <c r="F550" s="211" t="s">
        <v>5328</v>
      </c>
      <c r="G550" s="211" t="s">
        <v>216</v>
      </c>
      <c r="H550" s="211" t="s">
        <v>216</v>
      </c>
      <c r="I550" s="211" t="s">
        <v>282</v>
      </c>
      <c r="J550" s="211" t="s">
        <v>216</v>
      </c>
      <c r="K550" s="211" t="s">
        <v>282</v>
      </c>
      <c r="L550" s="211" t="s">
        <v>216</v>
      </c>
      <c r="M550" s="211" t="s">
        <v>282</v>
      </c>
      <c r="N550" s="211" t="s">
        <v>216</v>
      </c>
      <c r="O550" s="211" t="s">
        <v>256</v>
      </c>
      <c r="P550" s="211" t="s">
        <v>246</v>
      </c>
      <c r="Q550" s="211" t="s">
        <v>282</v>
      </c>
      <c r="R550" s="211" t="s">
        <v>282</v>
      </c>
      <c r="S550" s="211" t="s">
        <v>282</v>
      </c>
      <c r="T550" s="211">
        <v>108</v>
      </c>
      <c r="U550" s="211" t="s">
        <v>183</v>
      </c>
      <c r="V550" s="211" t="s">
        <v>282</v>
      </c>
      <c r="W550" s="211" t="s">
        <v>13988</v>
      </c>
      <c r="X550" s="211" t="s">
        <v>10506</v>
      </c>
      <c r="Y550" s="211" t="s">
        <v>395</v>
      </c>
      <c r="Z550" s="211" t="s">
        <v>10770</v>
      </c>
      <c r="AA550" s="211">
        <v>6</v>
      </c>
      <c r="AB550" s="211" t="s">
        <v>299</v>
      </c>
      <c r="AC550" s="211">
        <v>28.47</v>
      </c>
      <c r="AD550" s="211" t="s">
        <v>273</v>
      </c>
      <c r="AE550" s="211" t="s">
        <v>10512</v>
      </c>
      <c r="AF550" s="211" t="s">
        <v>10364</v>
      </c>
      <c r="AG550" s="211" t="s">
        <v>273</v>
      </c>
      <c r="AH550" s="211" t="s">
        <v>273</v>
      </c>
      <c r="AI550" s="211" t="s">
        <v>273</v>
      </c>
      <c r="AJ550" s="211" t="s">
        <v>16107</v>
      </c>
      <c r="AK550" s="211" t="s">
        <v>16108</v>
      </c>
      <c r="AL550" s="211">
        <v>87</v>
      </c>
      <c r="AM550" s="211" t="s">
        <v>273</v>
      </c>
      <c r="AN550" s="211" t="s">
        <v>273</v>
      </c>
      <c r="AO550" s="211" t="s">
        <v>273</v>
      </c>
      <c r="AP550" s="211" t="s">
        <v>16110</v>
      </c>
      <c r="AQ550" s="211" t="s">
        <v>10385</v>
      </c>
      <c r="AR550" s="211" t="s">
        <v>22</v>
      </c>
      <c r="AS550" s="211" t="s">
        <v>16111</v>
      </c>
      <c r="AT550" s="211" t="s">
        <v>10390</v>
      </c>
      <c r="AU550" s="211" t="s">
        <v>10400</v>
      </c>
      <c r="AV550" s="211" t="s">
        <v>10390</v>
      </c>
      <c r="AW550" s="211" t="s">
        <v>4788</v>
      </c>
      <c r="AX550" s="211" t="s">
        <v>4788</v>
      </c>
      <c r="AY550" s="211" t="s">
        <v>4788</v>
      </c>
      <c r="AZ550" s="211" t="s">
        <v>10390</v>
      </c>
      <c r="BA550" s="211" t="s">
        <v>10387</v>
      </c>
      <c r="BB550" s="211" t="s">
        <v>10387</v>
      </c>
      <c r="BC550" s="211" t="s">
        <v>10412</v>
      </c>
      <c r="BD550" s="211" t="s">
        <v>4788</v>
      </c>
      <c r="BE550" s="211" t="s">
        <v>10387</v>
      </c>
      <c r="BF550" s="211" t="s">
        <v>282</v>
      </c>
      <c r="BG550" s="211" t="s">
        <v>22</v>
      </c>
      <c r="BH550" s="211" t="s">
        <v>282</v>
      </c>
      <c r="BI550" s="211" t="s">
        <v>10390</v>
      </c>
      <c r="BJ550" s="211" t="s">
        <v>16112</v>
      </c>
      <c r="BK550" s="211" t="s">
        <v>22</v>
      </c>
      <c r="BL550" s="211" t="s">
        <v>11477</v>
      </c>
      <c r="BM550" s="211" t="s">
        <v>10391</v>
      </c>
      <c r="BN550" s="211" t="s">
        <v>7688</v>
      </c>
    </row>
    <row r="551" spans="1:72" s="211" customFormat="1" ht="15" hidden="1" customHeight="1" x14ac:dyDescent="0.25">
      <c r="A551" s="143" t="s">
        <v>8707</v>
      </c>
      <c r="B551" s="211" t="s">
        <v>282</v>
      </c>
      <c r="C551" s="143" t="s">
        <v>16260</v>
      </c>
      <c r="D551" s="211" t="s">
        <v>7848</v>
      </c>
      <c r="E551" s="211" t="s">
        <v>12994</v>
      </c>
      <c r="F551" s="211" t="s">
        <v>5328</v>
      </c>
      <c r="G551" s="211" t="s">
        <v>216</v>
      </c>
      <c r="H551" s="211" t="s">
        <v>216</v>
      </c>
      <c r="I551" s="211" t="s">
        <v>282</v>
      </c>
      <c r="J551" s="211" t="s">
        <v>216</v>
      </c>
      <c r="K551" s="211" t="s">
        <v>282</v>
      </c>
      <c r="L551" s="211" t="s">
        <v>216</v>
      </c>
      <c r="M551" s="211" t="s">
        <v>282</v>
      </c>
      <c r="N551" s="211" t="s">
        <v>5328</v>
      </c>
      <c r="O551" s="211" t="s">
        <v>669</v>
      </c>
      <c r="P551" s="211" t="s">
        <v>636</v>
      </c>
      <c r="Q551" s="211" t="s">
        <v>282</v>
      </c>
      <c r="R551" s="211" t="s">
        <v>282</v>
      </c>
      <c r="S551" s="211" t="s">
        <v>282</v>
      </c>
      <c r="T551" s="211">
        <v>47</v>
      </c>
      <c r="U551" s="211" t="s">
        <v>183</v>
      </c>
      <c r="V551" s="211" t="s">
        <v>282</v>
      </c>
      <c r="W551" s="211" t="s">
        <v>15726</v>
      </c>
      <c r="X551" s="211" t="s">
        <v>273</v>
      </c>
      <c r="Y551" s="211" t="s">
        <v>395</v>
      </c>
      <c r="Z551" s="211" t="s">
        <v>10498</v>
      </c>
      <c r="AA551" s="211">
        <v>10</v>
      </c>
      <c r="AB551" s="211" t="s">
        <v>220</v>
      </c>
      <c r="AC551" s="211">
        <v>22.78</v>
      </c>
      <c r="AD551" s="211">
        <v>6.43</v>
      </c>
      <c r="AE551" s="211" t="s">
        <v>10499</v>
      </c>
      <c r="AF551" s="211" t="s">
        <v>10365</v>
      </c>
      <c r="AG551" s="211" t="s">
        <v>273</v>
      </c>
      <c r="AH551" s="211" t="s">
        <v>273</v>
      </c>
      <c r="AI551" s="211" t="s">
        <v>273</v>
      </c>
      <c r="AJ551" s="211" t="s">
        <v>273</v>
      </c>
      <c r="AK551" s="211" t="s">
        <v>16259</v>
      </c>
      <c r="AL551" s="211">
        <v>68</v>
      </c>
      <c r="AM551" s="211" t="s">
        <v>273</v>
      </c>
      <c r="AN551" s="211" t="s">
        <v>273</v>
      </c>
      <c r="AO551" s="211" t="s">
        <v>273</v>
      </c>
      <c r="AP551" s="211" t="s">
        <v>16258</v>
      </c>
      <c r="AQ551" s="211" t="s">
        <v>10376</v>
      </c>
      <c r="AR551" s="211" t="s">
        <v>22</v>
      </c>
      <c r="AS551" s="211" t="s">
        <v>11282</v>
      </c>
      <c r="AT551" s="211" t="s">
        <v>4788</v>
      </c>
      <c r="AU551" s="211" t="s">
        <v>10400</v>
      </c>
      <c r="AV551" s="211" t="s">
        <v>10390</v>
      </c>
      <c r="AW551" s="211" t="s">
        <v>10391</v>
      </c>
      <c r="AX551" s="211" t="s">
        <v>10391</v>
      </c>
      <c r="AY551" s="211" t="s">
        <v>10391</v>
      </c>
      <c r="AZ551" s="211" t="s">
        <v>10390</v>
      </c>
      <c r="BA551" s="211" t="s">
        <v>22</v>
      </c>
      <c r="BB551" s="211" t="s">
        <v>10387</v>
      </c>
      <c r="BC551" s="211" t="s">
        <v>10412</v>
      </c>
      <c r="BD551" s="211" t="s">
        <v>4788</v>
      </c>
      <c r="BE551" s="211" t="s">
        <v>10387</v>
      </c>
      <c r="BF551" s="211" t="s">
        <v>282</v>
      </c>
      <c r="BG551" s="211" t="s">
        <v>22</v>
      </c>
      <c r="BH551" s="211" t="s">
        <v>282</v>
      </c>
      <c r="BI551" s="211" t="s">
        <v>10390</v>
      </c>
      <c r="BJ551" s="211" t="s">
        <v>251</v>
      </c>
      <c r="BK551" s="211" t="s">
        <v>10387</v>
      </c>
      <c r="BL551" s="211" t="s">
        <v>282</v>
      </c>
      <c r="BM551" s="211" t="s">
        <v>4788</v>
      </c>
      <c r="BN551" s="211" t="s">
        <v>8708</v>
      </c>
    </row>
    <row r="552" spans="1:72" s="211" customFormat="1" ht="15" customHeight="1" x14ac:dyDescent="0.25">
      <c r="A552" s="211" t="s">
        <v>3811</v>
      </c>
      <c r="B552" s="211" t="s">
        <v>5014</v>
      </c>
      <c r="C552" s="211" t="s">
        <v>18032</v>
      </c>
      <c r="D552" s="211" t="s">
        <v>443</v>
      </c>
      <c r="E552" s="211" t="s">
        <v>10933</v>
      </c>
      <c r="F552" s="211" t="s">
        <v>5328</v>
      </c>
      <c r="G552" s="211" t="s">
        <v>216</v>
      </c>
      <c r="H552" s="211" t="s">
        <v>216</v>
      </c>
      <c r="I552" s="211" t="s">
        <v>282</v>
      </c>
      <c r="J552" s="211" t="s">
        <v>216</v>
      </c>
      <c r="K552" s="211" t="s">
        <v>282</v>
      </c>
      <c r="L552" s="211" t="s">
        <v>216</v>
      </c>
      <c r="M552" s="211" t="s">
        <v>282</v>
      </c>
      <c r="N552" s="211" t="s">
        <v>5328</v>
      </c>
      <c r="O552" s="211" t="s">
        <v>258</v>
      </c>
      <c r="P552" s="211" t="s">
        <v>258</v>
      </c>
      <c r="Q552" s="211" t="s">
        <v>258</v>
      </c>
      <c r="R552" s="211" t="s">
        <v>790</v>
      </c>
      <c r="S552" s="211" t="s">
        <v>282</v>
      </c>
      <c r="T552" s="211">
        <v>60</v>
      </c>
      <c r="U552" s="211" t="s">
        <v>183</v>
      </c>
      <c r="V552" s="211" t="s">
        <v>282</v>
      </c>
      <c r="W552" s="211" t="s">
        <v>143</v>
      </c>
      <c r="X552" s="211" t="s">
        <v>10506</v>
      </c>
      <c r="Y552" s="211" t="s">
        <v>395</v>
      </c>
      <c r="Z552" s="211" t="s">
        <v>10498</v>
      </c>
      <c r="AA552" s="211">
        <v>6</v>
      </c>
      <c r="AB552" s="211" t="s">
        <v>194</v>
      </c>
      <c r="AC552" s="211">
        <v>31</v>
      </c>
      <c r="AD552" s="211">
        <v>4.4400000000000004</v>
      </c>
      <c r="AE552" s="211" t="s">
        <v>10512</v>
      </c>
      <c r="AF552" s="211" t="s">
        <v>10364</v>
      </c>
      <c r="AG552" s="211" t="s">
        <v>16117</v>
      </c>
      <c r="AH552" s="211" t="s">
        <v>273</v>
      </c>
      <c r="AI552" s="211" t="s">
        <v>273</v>
      </c>
      <c r="AJ552" s="211" t="s">
        <v>11904</v>
      </c>
      <c r="AK552" s="211" t="s">
        <v>16116</v>
      </c>
      <c r="AL552" s="211">
        <v>37</v>
      </c>
      <c r="AM552" s="211" t="s">
        <v>273</v>
      </c>
      <c r="AN552" s="211" t="s">
        <v>273</v>
      </c>
      <c r="AO552" s="211" t="s">
        <v>273</v>
      </c>
      <c r="AP552" s="211" t="s">
        <v>16114</v>
      </c>
      <c r="AQ552" s="211" t="s">
        <v>10385</v>
      </c>
      <c r="AR552" s="211" t="s">
        <v>55</v>
      </c>
      <c r="AS552" s="211" t="s">
        <v>11396</v>
      </c>
      <c r="AT552" s="211" t="s">
        <v>10390</v>
      </c>
      <c r="AU552" s="211" t="s">
        <v>10400</v>
      </c>
      <c r="AV552" s="211" t="s">
        <v>10390</v>
      </c>
      <c r="AW552" s="211" t="s">
        <v>4788</v>
      </c>
      <c r="AX552" s="211" t="s">
        <v>4788</v>
      </c>
      <c r="AY552" s="211" t="s">
        <v>4788</v>
      </c>
      <c r="AZ552" s="211" t="s">
        <v>10390</v>
      </c>
      <c r="BA552" s="211" t="s">
        <v>22</v>
      </c>
      <c r="BB552" s="211" t="s">
        <v>10387</v>
      </c>
      <c r="BC552" s="211" t="s">
        <v>248</v>
      </c>
      <c r="BD552" s="211" t="s">
        <v>4788</v>
      </c>
      <c r="BE552" s="211" t="s">
        <v>10387</v>
      </c>
      <c r="BF552" s="211" t="s">
        <v>282</v>
      </c>
      <c r="BG552" s="211" t="s">
        <v>10387</v>
      </c>
      <c r="BH552" s="211" t="s">
        <v>16118</v>
      </c>
      <c r="BI552" s="211" t="s">
        <v>10391</v>
      </c>
      <c r="BJ552" s="211" t="s">
        <v>13475</v>
      </c>
      <c r="BK552" s="211" t="s">
        <v>22</v>
      </c>
      <c r="BL552" s="211">
        <v>1</v>
      </c>
      <c r="BM552" s="211" t="s">
        <v>10391</v>
      </c>
      <c r="BN552" s="211" t="s">
        <v>3812</v>
      </c>
    </row>
    <row r="553" spans="1:72" s="68" customFormat="1" ht="15" customHeight="1" x14ac:dyDescent="0.25">
      <c r="A553" s="68" t="s">
        <v>887</v>
      </c>
      <c r="B553" s="68" t="s">
        <v>12471</v>
      </c>
      <c r="C553" s="211" t="s">
        <v>8155</v>
      </c>
      <c r="D553" s="68" t="s">
        <v>841</v>
      </c>
      <c r="E553" s="211" t="s">
        <v>10933</v>
      </c>
      <c r="F553" s="211" t="s">
        <v>216</v>
      </c>
      <c r="G553" s="160" t="s">
        <v>216</v>
      </c>
      <c r="H553" s="160" t="s">
        <v>216</v>
      </c>
      <c r="I553" s="160" t="s">
        <v>282</v>
      </c>
      <c r="J553" s="160" t="s">
        <v>216</v>
      </c>
      <c r="K553" s="160" t="s">
        <v>282</v>
      </c>
      <c r="L553" s="160" t="s">
        <v>216</v>
      </c>
      <c r="M553" s="160" t="s">
        <v>282</v>
      </c>
      <c r="N553" s="211" t="s">
        <v>5328</v>
      </c>
      <c r="O553" s="68" t="s">
        <v>258</v>
      </c>
      <c r="P553" s="68" t="s">
        <v>252</v>
      </c>
      <c r="Q553" s="211" t="s">
        <v>790</v>
      </c>
      <c r="R553" s="68" t="s">
        <v>282</v>
      </c>
      <c r="S553" s="68" t="s">
        <v>282</v>
      </c>
      <c r="T553" s="181">
        <v>224</v>
      </c>
      <c r="U553" s="211" t="s">
        <v>183</v>
      </c>
      <c r="V553" s="211" t="s">
        <v>282</v>
      </c>
      <c r="W553" s="181" t="s">
        <v>143</v>
      </c>
      <c r="X553" s="181" t="s">
        <v>10506</v>
      </c>
      <c r="Y553" s="181" t="s">
        <v>395</v>
      </c>
      <c r="Z553" s="181" t="s">
        <v>10498</v>
      </c>
      <c r="AA553" s="211">
        <v>6</v>
      </c>
      <c r="AB553" s="211" t="s">
        <v>194</v>
      </c>
      <c r="AC553" s="211">
        <v>30.09</v>
      </c>
      <c r="AD553" s="211">
        <v>5.65</v>
      </c>
      <c r="AE553" s="211" t="s">
        <v>10512</v>
      </c>
      <c r="AF553" s="160" t="s">
        <v>10364</v>
      </c>
      <c r="AG553" s="181" t="s">
        <v>12477</v>
      </c>
      <c r="AH553" s="181">
        <v>9</v>
      </c>
      <c r="AI553" s="181" t="s">
        <v>273</v>
      </c>
      <c r="AJ553" s="181" t="s">
        <v>273</v>
      </c>
      <c r="AK553" s="211" t="s">
        <v>12476</v>
      </c>
      <c r="AL553" s="181">
        <v>67</v>
      </c>
      <c r="AM553" s="181" t="s">
        <v>273</v>
      </c>
      <c r="AN553" s="211" t="s">
        <v>273</v>
      </c>
      <c r="AO553" s="211" t="s">
        <v>273</v>
      </c>
      <c r="AP553" s="211" t="s">
        <v>12474</v>
      </c>
      <c r="AQ553" s="181" t="s">
        <v>10385</v>
      </c>
      <c r="AR553" s="188" t="s">
        <v>10387</v>
      </c>
      <c r="AS553" s="193" t="s">
        <v>12478</v>
      </c>
      <c r="AT553" s="197" t="s">
        <v>10391</v>
      </c>
      <c r="AU553" s="203" t="s">
        <v>10400</v>
      </c>
      <c r="AV553" s="211" t="s">
        <v>10390</v>
      </c>
      <c r="AW553" s="211" t="s">
        <v>4788</v>
      </c>
      <c r="AX553" s="211" t="s">
        <v>4788</v>
      </c>
      <c r="AY553" s="211" t="s">
        <v>4788</v>
      </c>
      <c r="AZ553" s="211" t="s">
        <v>10390</v>
      </c>
      <c r="BA553" s="211" t="s">
        <v>22</v>
      </c>
      <c r="BB553" s="211" t="s">
        <v>10387</v>
      </c>
      <c r="BC553" s="211" t="s">
        <v>10412</v>
      </c>
      <c r="BD553" s="211" t="s">
        <v>4788</v>
      </c>
      <c r="BE553" s="211" t="s">
        <v>10387</v>
      </c>
      <c r="BF553" s="211" t="s">
        <v>282</v>
      </c>
      <c r="BG553" s="211" t="s">
        <v>22</v>
      </c>
      <c r="BH553" s="211" t="s">
        <v>282</v>
      </c>
      <c r="BI553" s="211" t="s">
        <v>10390</v>
      </c>
      <c r="BJ553" s="211" t="s">
        <v>12472</v>
      </c>
      <c r="BK553" s="211" t="s">
        <v>22</v>
      </c>
      <c r="BL553" s="211" t="s">
        <v>11144</v>
      </c>
      <c r="BM553" s="211" t="s">
        <v>10391</v>
      </c>
      <c r="BN553" s="68" t="s">
        <v>1239</v>
      </c>
    </row>
    <row r="554" spans="1:72" ht="15" customHeight="1" x14ac:dyDescent="0.25">
      <c r="A554" s="68" t="s">
        <v>888</v>
      </c>
      <c r="B554" s="68" t="s">
        <v>12483</v>
      </c>
      <c r="C554" s="68" t="s">
        <v>12486</v>
      </c>
      <c r="D554" s="68" t="s">
        <v>841</v>
      </c>
      <c r="E554" s="211" t="s">
        <v>10933</v>
      </c>
      <c r="F554" s="211" t="s">
        <v>216</v>
      </c>
      <c r="G554" s="160" t="s">
        <v>216</v>
      </c>
      <c r="H554" s="160" t="s">
        <v>216</v>
      </c>
      <c r="I554" s="160" t="s">
        <v>282</v>
      </c>
      <c r="J554" s="160" t="s">
        <v>216</v>
      </c>
      <c r="K554" s="160" t="s">
        <v>282</v>
      </c>
      <c r="L554" s="160" t="s">
        <v>216</v>
      </c>
      <c r="M554" s="160" t="s">
        <v>282</v>
      </c>
      <c r="N554" s="211" t="s">
        <v>5328</v>
      </c>
      <c r="O554" s="68" t="s">
        <v>252</v>
      </c>
      <c r="P554" s="68" t="s">
        <v>790</v>
      </c>
      <c r="Q554" s="68" t="s">
        <v>282</v>
      </c>
      <c r="R554" s="68" t="s">
        <v>282</v>
      </c>
      <c r="S554" s="68" t="s">
        <v>282</v>
      </c>
      <c r="T554" s="181">
        <v>120</v>
      </c>
      <c r="U554" s="211" t="s">
        <v>183</v>
      </c>
      <c r="V554" s="211" t="s">
        <v>282</v>
      </c>
      <c r="W554" s="181" t="s">
        <v>143</v>
      </c>
      <c r="X554" s="181" t="s">
        <v>25</v>
      </c>
      <c r="Y554" s="181" t="s">
        <v>395</v>
      </c>
      <c r="Z554" s="181" t="s">
        <v>10770</v>
      </c>
      <c r="AA554" s="211">
        <v>8</v>
      </c>
      <c r="AB554" s="211" t="s">
        <v>299</v>
      </c>
      <c r="AC554" s="211">
        <v>24</v>
      </c>
      <c r="AD554" s="211">
        <v>4.09</v>
      </c>
      <c r="AE554" s="211" t="s">
        <v>10512</v>
      </c>
      <c r="AF554" s="160" t="s">
        <v>10364</v>
      </c>
      <c r="AG554" s="181" t="s">
        <v>273</v>
      </c>
      <c r="AH554" s="181" t="s">
        <v>273</v>
      </c>
      <c r="AI554" s="181" t="s">
        <v>273</v>
      </c>
      <c r="AJ554" s="181" t="s">
        <v>273</v>
      </c>
      <c r="AK554" s="211" t="s">
        <v>273</v>
      </c>
      <c r="AL554" s="181" t="s">
        <v>273</v>
      </c>
      <c r="AM554" s="181" t="s">
        <v>273</v>
      </c>
      <c r="AN554" s="211" t="s">
        <v>273</v>
      </c>
      <c r="AO554" s="211" t="s">
        <v>273</v>
      </c>
      <c r="AP554" s="211" t="s">
        <v>12484</v>
      </c>
      <c r="AQ554" s="181" t="s">
        <v>10385</v>
      </c>
      <c r="AR554" s="188" t="s">
        <v>22</v>
      </c>
      <c r="AS554" s="193" t="s">
        <v>12104</v>
      </c>
      <c r="AT554" s="197" t="s">
        <v>10390</v>
      </c>
      <c r="AU554" s="203" t="s">
        <v>10400</v>
      </c>
      <c r="AV554" s="211" t="s">
        <v>10390</v>
      </c>
      <c r="AW554" s="211" t="s">
        <v>4788</v>
      </c>
      <c r="AX554" s="211" t="s">
        <v>4788</v>
      </c>
      <c r="AY554" s="211" t="s">
        <v>4788</v>
      </c>
      <c r="AZ554" s="211" t="s">
        <v>10390</v>
      </c>
      <c r="BA554" s="211" t="s">
        <v>22</v>
      </c>
      <c r="BB554" s="211" t="s">
        <v>10387</v>
      </c>
      <c r="BC554" s="211" t="s">
        <v>10412</v>
      </c>
      <c r="BD554" s="211" t="s">
        <v>4788</v>
      </c>
      <c r="BE554" s="211" t="s">
        <v>10387</v>
      </c>
      <c r="BF554" s="211" t="s">
        <v>282</v>
      </c>
      <c r="BG554" s="211" t="s">
        <v>10387</v>
      </c>
      <c r="BH554" s="211" t="s">
        <v>11953</v>
      </c>
      <c r="BI554" s="211" t="s">
        <v>10391</v>
      </c>
      <c r="BJ554" s="211" t="s">
        <v>12360</v>
      </c>
      <c r="BK554" s="211" t="s">
        <v>10387</v>
      </c>
      <c r="BL554" s="211" t="s">
        <v>282</v>
      </c>
      <c r="BM554" s="211" t="s">
        <v>10391</v>
      </c>
      <c r="BN554" s="68" t="s">
        <v>1240</v>
      </c>
      <c r="BO554" s="68"/>
      <c r="BP554" s="68"/>
      <c r="BQ554" s="68"/>
      <c r="BR554" s="68"/>
      <c r="BS554" s="68"/>
      <c r="BT554" s="68"/>
    </row>
    <row r="555" spans="1:72" ht="15" customHeight="1" x14ac:dyDescent="0.25">
      <c r="A555" s="69" t="s">
        <v>470</v>
      </c>
      <c r="B555" s="69" t="s">
        <v>5353</v>
      </c>
      <c r="C555" s="211" t="s">
        <v>12497</v>
      </c>
      <c r="D555" s="69" t="s">
        <v>443</v>
      </c>
      <c r="E555" s="209" t="s">
        <v>10933</v>
      </c>
      <c r="F555" s="211" t="s">
        <v>216</v>
      </c>
      <c r="G555" s="144" t="s">
        <v>216</v>
      </c>
      <c r="H555" s="144" t="s">
        <v>216</v>
      </c>
      <c r="I555" s="144" t="s">
        <v>282</v>
      </c>
      <c r="J555" s="144" t="s">
        <v>216</v>
      </c>
      <c r="K555" s="144" t="s">
        <v>282</v>
      </c>
      <c r="L555" s="144" t="s">
        <v>216</v>
      </c>
      <c r="M555" s="144" t="s">
        <v>282</v>
      </c>
      <c r="N555" s="209" t="s">
        <v>5328</v>
      </c>
      <c r="O555" s="209" t="s">
        <v>763</v>
      </c>
      <c r="P555" s="69" t="s">
        <v>263</v>
      </c>
      <c r="Q555" s="69" t="s">
        <v>310</v>
      </c>
      <c r="R555" s="69" t="s">
        <v>282</v>
      </c>
      <c r="S555" s="69" t="s">
        <v>282</v>
      </c>
      <c r="T555" s="180">
        <v>91</v>
      </c>
      <c r="U555" s="209" t="s">
        <v>183</v>
      </c>
      <c r="V555" s="209" t="s">
        <v>282</v>
      </c>
      <c r="W555" s="180" t="s">
        <v>283</v>
      </c>
      <c r="X555" s="180" t="s">
        <v>25</v>
      </c>
      <c r="Y555" s="180" t="s">
        <v>395</v>
      </c>
      <c r="Z555" s="180" t="s">
        <v>10498</v>
      </c>
      <c r="AA555" s="209">
        <v>16</v>
      </c>
      <c r="AB555" s="209" t="s">
        <v>299</v>
      </c>
      <c r="AC555" s="209">
        <v>18.75</v>
      </c>
      <c r="AD555" s="209">
        <v>5.77</v>
      </c>
      <c r="AE555" s="209" t="s">
        <v>10512</v>
      </c>
      <c r="AF555" s="144" t="s">
        <v>10364</v>
      </c>
      <c r="AG555" s="180" t="s">
        <v>273</v>
      </c>
      <c r="AH555" s="180" t="s">
        <v>273</v>
      </c>
      <c r="AI555" s="180" t="s">
        <v>273</v>
      </c>
      <c r="AJ555" s="180" t="s">
        <v>273</v>
      </c>
      <c r="AK555" s="209" t="s">
        <v>12495</v>
      </c>
      <c r="AL555" s="180">
        <v>73</v>
      </c>
      <c r="AM555" s="180" t="s">
        <v>273</v>
      </c>
      <c r="AN555" s="209">
        <v>70</v>
      </c>
      <c r="AO555" s="209">
        <v>40</v>
      </c>
      <c r="AP555" s="209" t="s">
        <v>12491</v>
      </c>
      <c r="AQ555" s="180" t="s">
        <v>10385</v>
      </c>
      <c r="AR555" s="186" t="s">
        <v>10387</v>
      </c>
      <c r="AS555" s="191" t="s">
        <v>12496</v>
      </c>
      <c r="AT555" s="196" t="s">
        <v>10391</v>
      </c>
      <c r="AU555" s="201" t="s">
        <v>10397</v>
      </c>
      <c r="AV555" s="209" t="s">
        <v>4788</v>
      </c>
      <c r="AW555" s="209" t="s">
        <v>10391</v>
      </c>
      <c r="AX555" s="209" t="s">
        <v>10391</v>
      </c>
      <c r="AY555" s="209" t="s">
        <v>10391</v>
      </c>
      <c r="AZ555" s="209" t="s">
        <v>10391</v>
      </c>
      <c r="BA555" s="209" t="s">
        <v>10387</v>
      </c>
      <c r="BB555" s="209" t="s">
        <v>10387</v>
      </c>
      <c r="BC555" s="209" t="s">
        <v>10411</v>
      </c>
      <c r="BD555" s="209" t="s">
        <v>4788</v>
      </c>
      <c r="BE555" s="209" t="s">
        <v>10387</v>
      </c>
      <c r="BF555" s="209" t="s">
        <v>282</v>
      </c>
      <c r="BG555" s="209" t="s">
        <v>22</v>
      </c>
      <c r="BH555" s="209" t="s">
        <v>282</v>
      </c>
      <c r="BI555" s="209" t="s">
        <v>10390</v>
      </c>
      <c r="BJ555" s="209" t="s">
        <v>471</v>
      </c>
      <c r="BK555" s="209" t="s">
        <v>10387</v>
      </c>
      <c r="BL555" s="209" t="s">
        <v>282</v>
      </c>
      <c r="BM555" s="209" t="s">
        <v>4788</v>
      </c>
      <c r="BN555" s="69" t="s">
        <v>472</v>
      </c>
    </row>
    <row r="556" spans="1:72" ht="15" customHeight="1" x14ac:dyDescent="0.25">
      <c r="A556" s="69" t="s">
        <v>473</v>
      </c>
      <c r="B556" s="69" t="s">
        <v>5354</v>
      </c>
      <c r="C556" s="69" t="s">
        <v>12500</v>
      </c>
      <c r="D556" s="69" t="s">
        <v>443</v>
      </c>
      <c r="E556" s="209" t="s">
        <v>10933</v>
      </c>
      <c r="F556" s="211" t="s">
        <v>216</v>
      </c>
      <c r="G556" s="144" t="s">
        <v>5328</v>
      </c>
      <c r="H556" s="144" t="s">
        <v>5328</v>
      </c>
      <c r="I556" s="144" t="s">
        <v>5803</v>
      </c>
      <c r="J556" s="144" t="s">
        <v>216</v>
      </c>
      <c r="K556" s="144" t="s">
        <v>282</v>
      </c>
      <c r="L556" s="144" t="s">
        <v>216</v>
      </c>
      <c r="M556" s="144" t="s">
        <v>282</v>
      </c>
      <c r="N556" s="209" t="s">
        <v>5328</v>
      </c>
      <c r="O556" s="120" t="s">
        <v>10212</v>
      </c>
      <c r="P556" s="69" t="s">
        <v>811</v>
      </c>
      <c r="Q556" s="69" t="s">
        <v>282</v>
      </c>
      <c r="R556" s="69" t="s">
        <v>282</v>
      </c>
      <c r="S556" s="69" t="s">
        <v>282</v>
      </c>
      <c r="T556" s="180">
        <v>48</v>
      </c>
      <c r="U556" s="209" t="s">
        <v>183</v>
      </c>
      <c r="V556" s="209" t="s">
        <v>12501</v>
      </c>
      <c r="W556" s="180" t="s">
        <v>283</v>
      </c>
      <c r="X556" s="180" t="s">
        <v>25</v>
      </c>
      <c r="Y556" s="180" t="s">
        <v>395</v>
      </c>
      <c r="Z556" s="180" t="s">
        <v>10498</v>
      </c>
      <c r="AA556" s="209">
        <v>7</v>
      </c>
      <c r="AB556" s="209" t="s">
        <v>299</v>
      </c>
      <c r="AC556" s="209">
        <v>22</v>
      </c>
      <c r="AD556" s="209">
        <v>4.9000000000000004</v>
      </c>
      <c r="AE556" s="209" t="s">
        <v>10512</v>
      </c>
      <c r="AF556" s="144" t="s">
        <v>10364</v>
      </c>
      <c r="AG556" s="180" t="s">
        <v>12507</v>
      </c>
      <c r="AH556" s="180">
        <v>40</v>
      </c>
      <c r="AI556" s="180" t="s">
        <v>273</v>
      </c>
      <c r="AJ556" s="180" t="s">
        <v>273</v>
      </c>
      <c r="AK556" s="209" t="s">
        <v>12506</v>
      </c>
      <c r="AL556" s="180">
        <v>67</v>
      </c>
      <c r="AM556" s="180" t="s">
        <v>273</v>
      </c>
      <c r="AN556" s="209" t="s">
        <v>273</v>
      </c>
      <c r="AO556" s="209" t="s">
        <v>273</v>
      </c>
      <c r="AP556" s="209" t="s">
        <v>12502</v>
      </c>
      <c r="AQ556" s="180" t="s">
        <v>10382</v>
      </c>
      <c r="AR556" s="186" t="s">
        <v>10387</v>
      </c>
      <c r="AS556" s="191" t="s">
        <v>12503</v>
      </c>
      <c r="AT556" s="196" t="s">
        <v>10391</v>
      </c>
      <c r="AU556" s="201" t="s">
        <v>10400</v>
      </c>
      <c r="AV556" s="209" t="s">
        <v>10390</v>
      </c>
      <c r="AW556" s="209" t="s">
        <v>10391</v>
      </c>
      <c r="AX556" s="209" t="s">
        <v>10391</v>
      </c>
      <c r="AY556" s="209" t="s">
        <v>10391</v>
      </c>
      <c r="AZ556" s="209" t="s">
        <v>10390</v>
      </c>
      <c r="BA556" s="209" t="s">
        <v>22</v>
      </c>
      <c r="BB556" s="209" t="s">
        <v>10387</v>
      </c>
      <c r="BC556" s="209" t="s">
        <v>10411</v>
      </c>
      <c r="BD556" s="299" t="s">
        <v>10390</v>
      </c>
      <c r="BE556" s="209" t="s">
        <v>10387</v>
      </c>
      <c r="BF556" s="209" t="s">
        <v>282</v>
      </c>
      <c r="BG556" s="209" t="s">
        <v>10387</v>
      </c>
      <c r="BH556" s="209" t="s">
        <v>12509</v>
      </c>
      <c r="BI556" s="209" t="s">
        <v>10391</v>
      </c>
      <c r="BJ556" s="209" t="s">
        <v>12510</v>
      </c>
      <c r="BK556" s="209" t="s">
        <v>10387</v>
      </c>
      <c r="BL556" s="209" t="s">
        <v>282</v>
      </c>
      <c r="BM556" s="209" t="s">
        <v>4788</v>
      </c>
      <c r="BN556" s="69" t="s">
        <v>474</v>
      </c>
    </row>
    <row r="557" spans="1:72" s="211" customFormat="1" ht="15" customHeight="1" x14ac:dyDescent="0.25">
      <c r="A557" s="211" t="s">
        <v>7696</v>
      </c>
      <c r="B557" s="211" t="s">
        <v>282</v>
      </c>
      <c r="C557" s="211" t="s">
        <v>18033</v>
      </c>
      <c r="D557" s="211" t="s">
        <v>8944</v>
      </c>
      <c r="E557" s="211" t="s">
        <v>10933</v>
      </c>
      <c r="F557" s="211" t="s">
        <v>5328</v>
      </c>
      <c r="G557" s="211" t="s">
        <v>216</v>
      </c>
      <c r="H557" s="211" t="s">
        <v>216</v>
      </c>
      <c r="I557" s="211" t="s">
        <v>282</v>
      </c>
      <c r="J557" s="211" t="s">
        <v>216</v>
      </c>
      <c r="K557" s="211" t="s">
        <v>282</v>
      </c>
      <c r="L557" s="211" t="s">
        <v>216</v>
      </c>
      <c r="M557" s="211" t="s">
        <v>282</v>
      </c>
      <c r="N557" s="211" t="s">
        <v>216</v>
      </c>
      <c r="O557" s="211" t="s">
        <v>255</v>
      </c>
      <c r="P557" s="211" t="s">
        <v>246</v>
      </c>
      <c r="Q557" s="211" t="s">
        <v>282</v>
      </c>
      <c r="R557" s="211" t="s">
        <v>282</v>
      </c>
      <c r="S557" s="211" t="s">
        <v>282</v>
      </c>
      <c r="T557" s="211">
        <v>238</v>
      </c>
      <c r="U557" s="211" t="s">
        <v>183</v>
      </c>
      <c r="V557" s="211" t="s">
        <v>282</v>
      </c>
      <c r="W557" s="211" t="s">
        <v>11721</v>
      </c>
      <c r="X557" s="211" t="s">
        <v>10506</v>
      </c>
      <c r="Y557" s="211" t="s">
        <v>395</v>
      </c>
      <c r="Z557" s="211" t="s">
        <v>10498</v>
      </c>
      <c r="AA557" s="211">
        <v>24</v>
      </c>
      <c r="AB557" s="211" t="s">
        <v>299</v>
      </c>
      <c r="AC557" s="211">
        <v>24.7</v>
      </c>
      <c r="AD557" s="211">
        <v>3.27</v>
      </c>
      <c r="AE557" s="211" t="s">
        <v>10512</v>
      </c>
      <c r="AF557" s="211" t="s">
        <v>10364</v>
      </c>
      <c r="AG557" s="211" t="s">
        <v>273</v>
      </c>
      <c r="AH557" s="211">
        <v>24</v>
      </c>
      <c r="AI557" s="211" t="s">
        <v>273</v>
      </c>
      <c r="AJ557" s="211" t="s">
        <v>273</v>
      </c>
      <c r="AK557" s="211" t="s">
        <v>16120</v>
      </c>
      <c r="AL557" s="211">
        <v>66</v>
      </c>
      <c r="AM557" s="211" t="s">
        <v>273</v>
      </c>
      <c r="AN557" s="211">
        <v>58</v>
      </c>
      <c r="AO557" s="211" t="s">
        <v>273</v>
      </c>
      <c r="AP557" s="211" t="s">
        <v>16119</v>
      </c>
      <c r="AQ557" s="211" t="s">
        <v>10385</v>
      </c>
      <c r="AR557" s="211" t="s">
        <v>22</v>
      </c>
      <c r="AS557" s="211" t="s">
        <v>16121</v>
      </c>
      <c r="AT557" s="211" t="s">
        <v>10390</v>
      </c>
      <c r="AU557" s="211" t="s">
        <v>10400</v>
      </c>
      <c r="AV557" s="211" t="s">
        <v>10390</v>
      </c>
      <c r="AW557" s="211" t="s">
        <v>4788</v>
      </c>
      <c r="AX557" s="211" t="s">
        <v>4788</v>
      </c>
      <c r="AY557" s="211" t="s">
        <v>4788</v>
      </c>
      <c r="AZ557" s="211" t="s">
        <v>10390</v>
      </c>
      <c r="BA557" s="211" t="s">
        <v>22</v>
      </c>
      <c r="BB557" s="211" t="s">
        <v>10387</v>
      </c>
      <c r="BC557" s="211" t="s">
        <v>10412</v>
      </c>
      <c r="BD557" s="211" t="s">
        <v>4788</v>
      </c>
      <c r="BE557" s="211" t="s">
        <v>10387</v>
      </c>
      <c r="BF557" s="211" t="s">
        <v>282</v>
      </c>
      <c r="BG557" s="211" t="s">
        <v>10387</v>
      </c>
      <c r="BH557" s="211" t="s">
        <v>16124</v>
      </c>
      <c r="BI557" s="211" t="s">
        <v>10391</v>
      </c>
      <c r="BJ557" s="211" t="s">
        <v>273</v>
      </c>
      <c r="BK557" s="211" t="s">
        <v>10387</v>
      </c>
      <c r="BL557" s="211" t="s">
        <v>282</v>
      </c>
      <c r="BM557" s="211" t="s">
        <v>10390</v>
      </c>
      <c r="BN557" s="211" t="s">
        <v>7697</v>
      </c>
    </row>
    <row r="558" spans="1:72" s="211" customFormat="1" ht="15" hidden="1" customHeight="1" x14ac:dyDescent="0.25">
      <c r="A558" s="211" t="s">
        <v>9641</v>
      </c>
      <c r="B558" s="211" t="s">
        <v>282</v>
      </c>
      <c r="C558" s="211" t="s">
        <v>15437</v>
      </c>
      <c r="D558" s="211" t="s">
        <v>8944</v>
      </c>
      <c r="E558" s="211" t="s">
        <v>10933</v>
      </c>
      <c r="F558" s="211" t="s">
        <v>5328</v>
      </c>
      <c r="G558" s="211" t="s">
        <v>5328</v>
      </c>
      <c r="H558" s="211" t="s">
        <v>5328</v>
      </c>
      <c r="I558" s="211" t="s">
        <v>15438</v>
      </c>
      <c r="J558" s="211" t="s">
        <v>5328</v>
      </c>
      <c r="K558" s="211" t="s">
        <v>5338</v>
      </c>
      <c r="L558" s="211" t="s">
        <v>216</v>
      </c>
      <c r="M558" s="211" t="s">
        <v>282</v>
      </c>
      <c r="N558" s="211" t="s">
        <v>5328</v>
      </c>
      <c r="O558" s="149" t="s">
        <v>9642</v>
      </c>
      <c r="P558" s="211" t="s">
        <v>306</v>
      </c>
      <c r="Q558" s="211" t="s">
        <v>282</v>
      </c>
      <c r="R558" s="211" t="s">
        <v>282</v>
      </c>
      <c r="S558" s="211" t="s">
        <v>282</v>
      </c>
      <c r="T558" s="211">
        <v>40</v>
      </c>
      <c r="U558" s="211" t="s">
        <v>183</v>
      </c>
      <c r="V558" s="211" t="s">
        <v>282</v>
      </c>
      <c r="W558" s="211" t="s">
        <v>143</v>
      </c>
      <c r="X558" s="211" t="s">
        <v>273</v>
      </c>
      <c r="Y558" s="211" t="s">
        <v>395</v>
      </c>
      <c r="Z558" s="211" t="s">
        <v>10498</v>
      </c>
      <c r="AA558" s="211">
        <v>6</v>
      </c>
      <c r="AB558" s="211" t="s">
        <v>435</v>
      </c>
      <c r="AC558" s="211">
        <v>14.3</v>
      </c>
      <c r="AD558" s="211">
        <v>5.65</v>
      </c>
      <c r="AE558" s="211" t="s">
        <v>10499</v>
      </c>
      <c r="AF558" s="211" t="s">
        <v>10365</v>
      </c>
      <c r="AG558" s="211" t="s">
        <v>273</v>
      </c>
      <c r="AH558" s="211" t="s">
        <v>273</v>
      </c>
      <c r="AI558" s="211" t="s">
        <v>273</v>
      </c>
      <c r="AJ558" s="211" t="s">
        <v>273</v>
      </c>
      <c r="AK558" s="211" t="s">
        <v>273</v>
      </c>
      <c r="AL558" s="211">
        <v>43</v>
      </c>
      <c r="AM558" s="211">
        <v>60</v>
      </c>
      <c r="AN558" s="211" t="s">
        <v>273</v>
      </c>
      <c r="AO558" s="211" t="s">
        <v>273</v>
      </c>
      <c r="AP558" s="211" t="s">
        <v>15443</v>
      </c>
      <c r="AQ558" s="211" t="s">
        <v>10385</v>
      </c>
      <c r="AR558" s="211" t="s">
        <v>10387</v>
      </c>
      <c r="AS558" s="211" t="s">
        <v>15444</v>
      </c>
      <c r="AT558" s="211" t="s">
        <v>10391</v>
      </c>
      <c r="AU558" s="211" t="s">
        <v>10400</v>
      </c>
      <c r="AV558" s="211" t="s">
        <v>10390</v>
      </c>
      <c r="AW558" s="211" t="s">
        <v>10391</v>
      </c>
      <c r="AX558" s="211" t="s">
        <v>10391</v>
      </c>
      <c r="AY558" s="211" t="s">
        <v>10391</v>
      </c>
      <c r="AZ558" s="211" t="s">
        <v>10390</v>
      </c>
      <c r="BA558" s="211" t="s">
        <v>10387</v>
      </c>
      <c r="BB558" s="211" t="s">
        <v>22</v>
      </c>
      <c r="BC558" s="211" t="s">
        <v>10411</v>
      </c>
      <c r="BD558" s="211" t="s">
        <v>10391</v>
      </c>
      <c r="BE558" s="211" t="s">
        <v>10387</v>
      </c>
      <c r="BF558" s="211" t="s">
        <v>282</v>
      </c>
      <c r="BG558" s="211" t="s">
        <v>22</v>
      </c>
      <c r="BH558" s="211" t="s">
        <v>282</v>
      </c>
      <c r="BI558" s="211" t="s">
        <v>10390</v>
      </c>
      <c r="BJ558" s="211" t="s">
        <v>15446</v>
      </c>
      <c r="BK558" s="211" t="s">
        <v>10387</v>
      </c>
      <c r="BL558" s="211" t="s">
        <v>282</v>
      </c>
      <c r="BM558" s="211" t="s">
        <v>4788</v>
      </c>
      <c r="BN558" s="211" t="s">
        <v>9643</v>
      </c>
    </row>
    <row r="559" spans="1:72" s="211" customFormat="1" ht="15" customHeight="1" x14ac:dyDescent="0.25">
      <c r="A559" s="211" t="s">
        <v>7705</v>
      </c>
      <c r="B559" s="211" t="s">
        <v>282</v>
      </c>
      <c r="C559" s="211" t="s">
        <v>7568</v>
      </c>
      <c r="D559" s="211" t="s">
        <v>8944</v>
      </c>
      <c r="E559" s="211" t="s">
        <v>10933</v>
      </c>
      <c r="F559" s="211" t="s">
        <v>5328</v>
      </c>
      <c r="G559" s="211" t="s">
        <v>216</v>
      </c>
      <c r="H559" s="211" t="s">
        <v>216</v>
      </c>
      <c r="I559" s="211" t="s">
        <v>282</v>
      </c>
      <c r="J559" s="211" t="s">
        <v>216</v>
      </c>
      <c r="K559" s="211" t="s">
        <v>282</v>
      </c>
      <c r="L559" s="211" t="s">
        <v>216</v>
      </c>
      <c r="M559" s="211" t="s">
        <v>282</v>
      </c>
      <c r="N559" s="211" t="s">
        <v>5328</v>
      </c>
      <c r="O559" s="211" t="s">
        <v>255</v>
      </c>
      <c r="P559" s="211" t="s">
        <v>263</v>
      </c>
      <c r="Q559" s="211" t="s">
        <v>790</v>
      </c>
      <c r="R559" s="211" t="s">
        <v>282</v>
      </c>
      <c r="S559" s="211" t="s">
        <v>282</v>
      </c>
      <c r="T559" s="211">
        <v>242</v>
      </c>
      <c r="U559" s="211" t="s">
        <v>183</v>
      </c>
      <c r="V559" s="211" t="s">
        <v>282</v>
      </c>
      <c r="W559" s="211" t="s">
        <v>12903</v>
      </c>
      <c r="X559" s="211" t="s">
        <v>10506</v>
      </c>
      <c r="Y559" s="211" t="s">
        <v>395</v>
      </c>
      <c r="Z559" s="211" t="s">
        <v>10498</v>
      </c>
      <c r="AA559" s="211">
        <v>8</v>
      </c>
      <c r="AB559" s="211" t="s">
        <v>299</v>
      </c>
      <c r="AC559" s="211">
        <v>22.93</v>
      </c>
      <c r="AD559" s="211" t="s">
        <v>273</v>
      </c>
      <c r="AE559" s="211" t="s">
        <v>10512</v>
      </c>
      <c r="AF559" s="211" t="s">
        <v>10364</v>
      </c>
      <c r="AG559" s="211" t="s">
        <v>273</v>
      </c>
      <c r="AH559" s="211" t="s">
        <v>273</v>
      </c>
      <c r="AI559" s="211" t="s">
        <v>273</v>
      </c>
      <c r="AJ559" s="211" t="s">
        <v>273</v>
      </c>
      <c r="AK559" s="211" t="s">
        <v>14103</v>
      </c>
      <c r="AL559" s="211">
        <v>72</v>
      </c>
      <c r="AM559" s="211" t="s">
        <v>273</v>
      </c>
      <c r="AN559" s="211" t="s">
        <v>273</v>
      </c>
      <c r="AO559" s="211" t="s">
        <v>273</v>
      </c>
      <c r="AP559" s="211" t="s">
        <v>13634</v>
      </c>
      <c r="AQ559" s="211" t="s">
        <v>10385</v>
      </c>
      <c r="AR559" s="211" t="s">
        <v>55</v>
      </c>
      <c r="AS559" s="211" t="s">
        <v>13459</v>
      </c>
      <c r="AT559" s="211" t="s">
        <v>10390</v>
      </c>
      <c r="AU559" s="211" t="s">
        <v>10400</v>
      </c>
      <c r="AV559" s="211" t="s">
        <v>10390</v>
      </c>
      <c r="AW559" s="211" t="s">
        <v>4788</v>
      </c>
      <c r="AX559" s="211" t="s">
        <v>4788</v>
      </c>
      <c r="AY559" s="211" t="s">
        <v>4788</v>
      </c>
      <c r="AZ559" s="211" t="s">
        <v>10390</v>
      </c>
      <c r="BA559" s="211" t="s">
        <v>22</v>
      </c>
      <c r="BB559" s="211" t="s">
        <v>10387</v>
      </c>
      <c r="BC559" s="211" t="s">
        <v>10412</v>
      </c>
      <c r="BD559" s="211" t="s">
        <v>4788</v>
      </c>
      <c r="BE559" s="211" t="s">
        <v>10387</v>
      </c>
      <c r="BF559" s="211" t="s">
        <v>282</v>
      </c>
      <c r="BG559" s="211" t="s">
        <v>22</v>
      </c>
      <c r="BH559" s="211" t="s">
        <v>13459</v>
      </c>
      <c r="BI559" s="211" t="s">
        <v>4788</v>
      </c>
      <c r="BJ559" s="211" t="s">
        <v>12885</v>
      </c>
      <c r="BK559" s="211" t="s">
        <v>22</v>
      </c>
      <c r="BL559" s="211" t="s">
        <v>273</v>
      </c>
      <c r="BM559" s="211" t="s">
        <v>10391</v>
      </c>
      <c r="BN559" s="481" t="s">
        <v>7703</v>
      </c>
    </row>
    <row r="560" spans="1:72" s="211" customFormat="1" ht="15" customHeight="1" x14ac:dyDescent="0.25">
      <c r="A560" s="211" t="s">
        <v>7706</v>
      </c>
      <c r="B560" s="211" t="s">
        <v>282</v>
      </c>
      <c r="C560" s="211" t="s">
        <v>7568</v>
      </c>
      <c r="D560" s="211" t="s">
        <v>8944</v>
      </c>
      <c r="E560" s="211" t="s">
        <v>10933</v>
      </c>
      <c r="F560" s="211" t="s">
        <v>5328</v>
      </c>
      <c r="G560" s="211" t="s">
        <v>216</v>
      </c>
      <c r="H560" s="211" t="s">
        <v>216</v>
      </c>
      <c r="I560" s="211" t="s">
        <v>282</v>
      </c>
      <c r="J560" s="211" t="s">
        <v>216</v>
      </c>
      <c r="K560" s="211" t="s">
        <v>282</v>
      </c>
      <c r="L560" s="211" t="s">
        <v>216</v>
      </c>
      <c r="M560" s="211" t="s">
        <v>282</v>
      </c>
      <c r="N560" s="211" t="s">
        <v>5328</v>
      </c>
      <c r="O560" s="211" t="s">
        <v>256</v>
      </c>
      <c r="P560" s="211" t="s">
        <v>263</v>
      </c>
      <c r="Q560" s="211" t="s">
        <v>282</v>
      </c>
      <c r="R560" s="211" t="s">
        <v>282</v>
      </c>
      <c r="S560" s="211" t="s">
        <v>282</v>
      </c>
      <c r="T560" s="211">
        <v>231</v>
      </c>
      <c r="U560" s="211" t="s">
        <v>183</v>
      </c>
      <c r="V560" s="211" t="s">
        <v>282</v>
      </c>
      <c r="W560" s="211" t="s">
        <v>11789</v>
      </c>
      <c r="X560" s="211" t="s">
        <v>273</v>
      </c>
      <c r="Y560" s="211" t="s">
        <v>273</v>
      </c>
      <c r="Z560" s="211" t="s">
        <v>10498</v>
      </c>
      <c r="AA560" s="211">
        <v>6</v>
      </c>
      <c r="AB560" s="211" t="s">
        <v>299</v>
      </c>
      <c r="AC560" s="211">
        <v>26.84</v>
      </c>
      <c r="AD560" s="211" t="s">
        <v>273</v>
      </c>
      <c r="AE560" s="211" t="s">
        <v>10512</v>
      </c>
      <c r="AF560" s="211" t="s">
        <v>10364</v>
      </c>
      <c r="AG560" s="211" t="s">
        <v>273</v>
      </c>
      <c r="AH560" s="211" t="s">
        <v>273</v>
      </c>
      <c r="AI560" s="211" t="s">
        <v>273</v>
      </c>
      <c r="AJ560" s="211" t="s">
        <v>273</v>
      </c>
      <c r="AK560" s="211" t="s">
        <v>15460</v>
      </c>
      <c r="AL560" s="211">
        <v>54</v>
      </c>
      <c r="AM560" s="211" t="s">
        <v>273</v>
      </c>
      <c r="AN560" s="211" t="s">
        <v>273</v>
      </c>
      <c r="AO560" s="211" t="s">
        <v>273</v>
      </c>
      <c r="AP560" s="211" t="s">
        <v>14224</v>
      </c>
      <c r="AQ560" s="211" t="s">
        <v>10385</v>
      </c>
      <c r="AR560" s="211" t="s">
        <v>55</v>
      </c>
      <c r="AS560" s="211" t="s">
        <v>13459</v>
      </c>
      <c r="AT560" s="211" t="s">
        <v>10390</v>
      </c>
      <c r="AU560" s="211" t="s">
        <v>10400</v>
      </c>
      <c r="AV560" s="211" t="s">
        <v>10390</v>
      </c>
      <c r="AW560" s="211" t="s">
        <v>4788</v>
      </c>
      <c r="AX560" s="211" t="s">
        <v>4788</v>
      </c>
      <c r="AY560" s="211" t="s">
        <v>4788</v>
      </c>
      <c r="AZ560" s="211" t="s">
        <v>10390</v>
      </c>
      <c r="BA560" s="211" t="s">
        <v>10387</v>
      </c>
      <c r="BB560" s="211" t="s">
        <v>10387</v>
      </c>
      <c r="BC560" s="211" t="s">
        <v>248</v>
      </c>
      <c r="BD560" s="211" t="s">
        <v>4788</v>
      </c>
      <c r="BE560" s="211" t="s">
        <v>10387</v>
      </c>
      <c r="BF560" s="211" t="s">
        <v>282</v>
      </c>
      <c r="BG560" s="211" t="s">
        <v>22</v>
      </c>
      <c r="BH560" s="211" t="s">
        <v>13459</v>
      </c>
      <c r="BI560" s="211" t="s">
        <v>4788</v>
      </c>
      <c r="BJ560" s="211" t="s">
        <v>14140</v>
      </c>
      <c r="BK560" s="211" t="s">
        <v>55</v>
      </c>
      <c r="BL560" s="211" t="s">
        <v>282</v>
      </c>
      <c r="BM560" s="211" t="s">
        <v>10391</v>
      </c>
      <c r="BN560" s="481" t="s">
        <v>7707</v>
      </c>
    </row>
    <row r="561" spans="1:72" s="211" customFormat="1" ht="15" customHeight="1" x14ac:dyDescent="0.25">
      <c r="A561" s="211" t="s">
        <v>14552</v>
      </c>
      <c r="B561" s="211" t="s">
        <v>282</v>
      </c>
      <c r="C561" s="211" t="s">
        <v>16269</v>
      </c>
      <c r="D561" s="211" t="s">
        <v>14448</v>
      </c>
      <c r="E561" s="211" t="s">
        <v>12994</v>
      </c>
      <c r="F561" s="211" t="s">
        <v>5328</v>
      </c>
      <c r="G561" s="211" t="s">
        <v>216</v>
      </c>
      <c r="H561" s="211" t="s">
        <v>216</v>
      </c>
      <c r="I561" s="211" t="s">
        <v>282</v>
      </c>
      <c r="J561" s="211" t="s">
        <v>216</v>
      </c>
      <c r="K561" s="211" t="s">
        <v>282</v>
      </c>
      <c r="L561" s="211" t="s">
        <v>216</v>
      </c>
      <c r="M561" s="211" t="s">
        <v>282</v>
      </c>
      <c r="N561" s="211" t="s">
        <v>5328</v>
      </c>
      <c r="O561" s="211" t="s">
        <v>246</v>
      </c>
      <c r="P561" s="211" t="s">
        <v>252</v>
      </c>
      <c r="Q561" s="211" t="s">
        <v>282</v>
      </c>
      <c r="R561" s="211" t="s">
        <v>282</v>
      </c>
      <c r="S561" s="211" t="s">
        <v>282</v>
      </c>
      <c r="T561" s="211">
        <v>103</v>
      </c>
      <c r="U561" s="211" t="s">
        <v>183</v>
      </c>
      <c r="V561" s="211" t="s">
        <v>16263</v>
      </c>
      <c r="W561" s="211" t="s">
        <v>11802</v>
      </c>
      <c r="X561" s="211" t="s">
        <v>25</v>
      </c>
      <c r="Y561" s="211" t="s">
        <v>395</v>
      </c>
      <c r="Z561" s="211" t="s">
        <v>10498</v>
      </c>
      <c r="AA561" s="211">
        <v>24</v>
      </c>
      <c r="AB561" s="211" t="s">
        <v>194</v>
      </c>
      <c r="AC561" s="211">
        <v>22.43</v>
      </c>
      <c r="AD561" s="211">
        <v>9.3000000000000007</v>
      </c>
      <c r="AE561" s="211" t="s">
        <v>10512</v>
      </c>
      <c r="AF561" s="211" t="s">
        <v>10365</v>
      </c>
      <c r="AG561" s="211" t="s">
        <v>273</v>
      </c>
      <c r="AH561" s="211" t="s">
        <v>273</v>
      </c>
      <c r="AI561" s="211" t="s">
        <v>273</v>
      </c>
      <c r="AJ561" s="211" t="s">
        <v>273</v>
      </c>
      <c r="AK561" s="211" t="s">
        <v>16265</v>
      </c>
      <c r="AL561" s="211">
        <v>73</v>
      </c>
      <c r="AM561" s="211" t="s">
        <v>273</v>
      </c>
      <c r="AN561" s="211" t="s">
        <v>273</v>
      </c>
      <c r="AO561" s="211" t="s">
        <v>273</v>
      </c>
      <c r="AP561" s="211" t="s">
        <v>16262</v>
      </c>
      <c r="AQ561" s="211" t="s">
        <v>10382</v>
      </c>
      <c r="AR561" s="211" t="s">
        <v>22</v>
      </c>
      <c r="AS561" s="211" t="s">
        <v>16264</v>
      </c>
      <c r="AT561" s="211" t="s">
        <v>4788</v>
      </c>
      <c r="AU561" s="211" t="s">
        <v>10397</v>
      </c>
      <c r="AV561" s="211" t="s">
        <v>4788</v>
      </c>
      <c r="AW561" s="211" t="s">
        <v>10391</v>
      </c>
      <c r="AX561" s="211" t="s">
        <v>10391</v>
      </c>
      <c r="AY561" s="211" t="s">
        <v>10391</v>
      </c>
      <c r="AZ561" s="211" t="s">
        <v>4788</v>
      </c>
      <c r="BA561" s="211" t="s">
        <v>22</v>
      </c>
      <c r="BB561" s="211" t="s">
        <v>10387</v>
      </c>
      <c r="BC561" s="211" t="s">
        <v>10412</v>
      </c>
      <c r="BD561" s="211" t="s">
        <v>4788</v>
      </c>
      <c r="BE561" s="211" t="s">
        <v>10387</v>
      </c>
      <c r="BF561" s="211" t="s">
        <v>282</v>
      </c>
      <c r="BG561" s="211" t="s">
        <v>10387</v>
      </c>
      <c r="BH561" s="211" t="s">
        <v>14207</v>
      </c>
      <c r="BI561" s="211" t="s">
        <v>10391</v>
      </c>
      <c r="BJ561" s="211" t="s">
        <v>16261</v>
      </c>
      <c r="BK561" s="211" t="s">
        <v>10387</v>
      </c>
      <c r="BL561" s="211" t="s">
        <v>282</v>
      </c>
      <c r="BM561" s="211" t="s">
        <v>4788</v>
      </c>
      <c r="BN561" s="158" t="s">
        <v>14553</v>
      </c>
    </row>
    <row r="562" spans="1:72" s="211" customFormat="1" ht="15" customHeight="1" x14ac:dyDescent="0.25">
      <c r="A562" s="211" t="s">
        <v>9183</v>
      </c>
      <c r="B562" s="211" t="s">
        <v>282</v>
      </c>
      <c r="C562" s="211" t="s">
        <v>9180</v>
      </c>
      <c r="D562" s="211" t="s">
        <v>8944</v>
      </c>
      <c r="E562" s="211" t="s">
        <v>10933</v>
      </c>
      <c r="F562" s="211" t="s">
        <v>5328</v>
      </c>
      <c r="G562" s="211" t="s">
        <v>216</v>
      </c>
      <c r="H562" s="211" t="s">
        <v>216</v>
      </c>
      <c r="I562" s="211" t="s">
        <v>282</v>
      </c>
      <c r="J562" s="211" t="s">
        <v>216</v>
      </c>
      <c r="K562" s="211" t="s">
        <v>282</v>
      </c>
      <c r="L562" s="211" t="s">
        <v>216</v>
      </c>
      <c r="M562" s="211" t="s">
        <v>282</v>
      </c>
      <c r="N562" s="211" t="s">
        <v>5328</v>
      </c>
      <c r="O562" s="149" t="s">
        <v>15497</v>
      </c>
      <c r="P562" s="149" t="s">
        <v>811</v>
      </c>
      <c r="Q562" s="149" t="s">
        <v>282</v>
      </c>
      <c r="R562" s="211" t="s">
        <v>282</v>
      </c>
      <c r="S562" s="211" t="s">
        <v>282</v>
      </c>
      <c r="T562" s="211">
        <v>30</v>
      </c>
      <c r="U562" s="211" t="s">
        <v>183</v>
      </c>
      <c r="V562" s="211" t="s">
        <v>282</v>
      </c>
      <c r="W562" s="211" t="s">
        <v>10651</v>
      </c>
      <c r="X562" s="211" t="s">
        <v>10506</v>
      </c>
      <c r="Y562" s="211" t="s">
        <v>395</v>
      </c>
      <c r="Z562" s="211" t="s">
        <v>10498</v>
      </c>
      <c r="AA562" s="211">
        <v>8</v>
      </c>
      <c r="AB562" s="211" t="s">
        <v>299</v>
      </c>
      <c r="AC562" s="211">
        <v>20.369999999999997</v>
      </c>
      <c r="AD562" s="211">
        <v>4.2</v>
      </c>
      <c r="AE562" s="211" t="s">
        <v>10512</v>
      </c>
      <c r="AF562" s="211" t="s">
        <v>10364</v>
      </c>
      <c r="AG562" s="211" t="s">
        <v>273</v>
      </c>
      <c r="AH562" s="211" t="s">
        <v>273</v>
      </c>
      <c r="AI562" s="211" t="s">
        <v>273</v>
      </c>
      <c r="AJ562" s="211" t="s">
        <v>273</v>
      </c>
      <c r="AK562" s="211" t="s">
        <v>15499</v>
      </c>
      <c r="AL562" s="211">
        <v>37</v>
      </c>
      <c r="AM562" s="211" t="s">
        <v>273</v>
      </c>
      <c r="AN562" s="211" t="s">
        <v>273</v>
      </c>
      <c r="AO562" s="211" t="s">
        <v>273</v>
      </c>
      <c r="AP562" s="134" t="s">
        <v>15498</v>
      </c>
      <c r="AQ562" s="211" t="s">
        <v>10385</v>
      </c>
      <c r="AR562" s="211" t="s">
        <v>22</v>
      </c>
      <c r="AS562" s="211" t="s">
        <v>11423</v>
      </c>
      <c r="AT562" s="211" t="s">
        <v>10390</v>
      </c>
      <c r="AU562" s="211" t="s">
        <v>10400</v>
      </c>
      <c r="AV562" s="211" t="s">
        <v>10390</v>
      </c>
      <c r="AW562" s="211" t="s">
        <v>10391</v>
      </c>
      <c r="AX562" s="211" t="s">
        <v>10391</v>
      </c>
      <c r="AY562" s="211" t="s">
        <v>10391</v>
      </c>
      <c r="AZ562" s="211" t="s">
        <v>10390</v>
      </c>
      <c r="BA562" s="211" t="s">
        <v>10408</v>
      </c>
      <c r="BB562" s="211" t="s">
        <v>10408</v>
      </c>
      <c r="BC562" s="211" t="s">
        <v>248</v>
      </c>
      <c r="BD562" s="211" t="s">
        <v>10390</v>
      </c>
      <c r="BE562" s="211" t="s">
        <v>10387</v>
      </c>
      <c r="BF562" s="211" t="s">
        <v>282</v>
      </c>
      <c r="BG562" s="211" t="s">
        <v>10387</v>
      </c>
      <c r="BH562" s="211" t="s">
        <v>12846</v>
      </c>
      <c r="BI562" s="211" t="s">
        <v>10391</v>
      </c>
      <c r="BJ562" s="211" t="s">
        <v>273</v>
      </c>
      <c r="BK562" s="211" t="s">
        <v>10387</v>
      </c>
      <c r="BL562" s="211" t="s">
        <v>282</v>
      </c>
      <c r="BM562" s="211" t="s">
        <v>10390</v>
      </c>
      <c r="BN562" s="211" t="s">
        <v>9184</v>
      </c>
    </row>
    <row r="563" spans="1:72" s="211" customFormat="1" ht="15" customHeight="1" x14ac:dyDescent="0.25">
      <c r="A563" s="211" t="s">
        <v>644</v>
      </c>
      <c r="B563" s="211" t="s">
        <v>1181</v>
      </c>
      <c r="C563" s="211" t="s">
        <v>15508</v>
      </c>
      <c r="D563" s="211" t="s">
        <v>443</v>
      </c>
      <c r="E563" s="211" t="s">
        <v>10933</v>
      </c>
      <c r="F563" s="211" t="s">
        <v>5328</v>
      </c>
      <c r="G563" s="211" t="s">
        <v>216</v>
      </c>
      <c r="H563" s="211" t="s">
        <v>216</v>
      </c>
      <c r="I563" s="211" t="s">
        <v>282</v>
      </c>
      <c r="J563" s="211" t="s">
        <v>216</v>
      </c>
      <c r="K563" s="211" t="s">
        <v>282</v>
      </c>
      <c r="L563" s="211" t="s">
        <v>216</v>
      </c>
      <c r="M563" s="211" t="s">
        <v>282</v>
      </c>
      <c r="N563" s="211" t="s">
        <v>5328</v>
      </c>
      <c r="O563" s="149" t="s">
        <v>257</v>
      </c>
      <c r="P563" s="149" t="s">
        <v>263</v>
      </c>
      <c r="Q563" s="149" t="s">
        <v>282</v>
      </c>
      <c r="R563" s="211" t="s">
        <v>282</v>
      </c>
      <c r="S563" s="211" t="s">
        <v>282</v>
      </c>
      <c r="T563" s="211">
        <v>44</v>
      </c>
      <c r="U563" s="211" t="s">
        <v>183</v>
      </c>
      <c r="V563" s="211" t="s">
        <v>282</v>
      </c>
      <c r="W563" s="211" t="s">
        <v>283</v>
      </c>
      <c r="X563" s="211" t="s">
        <v>10506</v>
      </c>
      <c r="Y563" s="211" t="s">
        <v>11475</v>
      </c>
      <c r="Z563" s="211" t="s">
        <v>10498</v>
      </c>
      <c r="AA563" s="211">
        <v>6</v>
      </c>
      <c r="AB563" s="211" t="s">
        <v>273</v>
      </c>
      <c r="AC563" s="211" t="s">
        <v>273</v>
      </c>
      <c r="AD563" s="211" t="s">
        <v>273</v>
      </c>
      <c r="AE563" s="211" t="s">
        <v>10512</v>
      </c>
      <c r="AF563" s="211" t="s">
        <v>10364</v>
      </c>
      <c r="AG563" s="211" t="s">
        <v>273</v>
      </c>
      <c r="AH563" s="211" t="s">
        <v>273</v>
      </c>
      <c r="AI563" s="211" t="s">
        <v>273</v>
      </c>
      <c r="AJ563" s="211" t="s">
        <v>273</v>
      </c>
      <c r="AK563" s="211" t="s">
        <v>273</v>
      </c>
      <c r="AL563" s="211" t="s">
        <v>273</v>
      </c>
      <c r="AM563" s="211" t="s">
        <v>273</v>
      </c>
      <c r="AN563" s="211" t="s">
        <v>273</v>
      </c>
      <c r="AO563" s="211" t="s">
        <v>273</v>
      </c>
      <c r="AP563" s="211" t="s">
        <v>15502</v>
      </c>
      <c r="AQ563" s="211" t="s">
        <v>10385</v>
      </c>
      <c r="AR563" s="211" t="s">
        <v>55</v>
      </c>
      <c r="AS563" s="211" t="s">
        <v>11396</v>
      </c>
      <c r="AT563" s="211" t="s">
        <v>10390</v>
      </c>
      <c r="AU563" s="211" t="s">
        <v>10400</v>
      </c>
      <c r="AV563" s="211" t="s">
        <v>10390</v>
      </c>
      <c r="AW563" s="211" t="s">
        <v>4788</v>
      </c>
      <c r="AX563" s="211" t="s">
        <v>4788</v>
      </c>
      <c r="AY563" s="211" t="s">
        <v>4788</v>
      </c>
      <c r="AZ563" s="211" t="s">
        <v>4788</v>
      </c>
      <c r="BA563" s="211" t="s">
        <v>22</v>
      </c>
      <c r="BB563" s="211" t="s">
        <v>22</v>
      </c>
      <c r="BC563" s="211" t="s">
        <v>248</v>
      </c>
      <c r="BD563" s="211" t="s">
        <v>10391</v>
      </c>
      <c r="BE563" s="211" t="s">
        <v>10387</v>
      </c>
      <c r="BF563" s="211" t="s">
        <v>282</v>
      </c>
      <c r="BG563" s="211" t="s">
        <v>10387</v>
      </c>
      <c r="BH563" s="211" t="s">
        <v>5856</v>
      </c>
      <c r="BI563" s="211" t="s">
        <v>10391</v>
      </c>
      <c r="BJ563" s="211" t="s">
        <v>10906</v>
      </c>
      <c r="BK563" s="211" t="s">
        <v>10387</v>
      </c>
      <c r="BL563" s="211" t="s">
        <v>282</v>
      </c>
      <c r="BM563" s="211" t="s">
        <v>10391</v>
      </c>
      <c r="BN563" s="211" t="s">
        <v>1182</v>
      </c>
    </row>
    <row r="564" spans="1:72" s="132" customFormat="1" ht="15" hidden="1" customHeight="1" x14ac:dyDescent="0.25">
      <c r="A564" s="132" t="s">
        <v>4704</v>
      </c>
      <c r="B564" s="132" t="s">
        <v>282</v>
      </c>
      <c r="C564" s="132" t="s">
        <v>12527</v>
      </c>
      <c r="D564" s="132" t="s">
        <v>564</v>
      </c>
      <c r="E564" s="211" t="s">
        <v>10933</v>
      </c>
      <c r="F564" s="211" t="s">
        <v>216</v>
      </c>
      <c r="G564" s="160" t="s">
        <v>216</v>
      </c>
      <c r="H564" s="160" t="s">
        <v>216</v>
      </c>
      <c r="I564" s="160" t="s">
        <v>282</v>
      </c>
      <c r="J564" s="160" t="s">
        <v>216</v>
      </c>
      <c r="K564" s="160" t="s">
        <v>282</v>
      </c>
      <c r="L564" s="160" t="s">
        <v>216</v>
      </c>
      <c r="M564" s="160" t="s">
        <v>282</v>
      </c>
      <c r="N564" s="211" t="s">
        <v>5328</v>
      </c>
      <c r="O564" s="132" t="s">
        <v>12519</v>
      </c>
      <c r="P564" s="211" t="s">
        <v>310</v>
      </c>
      <c r="Q564" s="132" t="s">
        <v>282</v>
      </c>
      <c r="R564" s="132" t="s">
        <v>282</v>
      </c>
      <c r="S564" s="132" t="s">
        <v>282</v>
      </c>
      <c r="T564" s="181">
        <v>70</v>
      </c>
      <c r="U564" s="211" t="s">
        <v>183</v>
      </c>
      <c r="V564" s="211" t="s">
        <v>282</v>
      </c>
      <c r="W564" s="181" t="s">
        <v>143</v>
      </c>
      <c r="X564" s="181" t="s">
        <v>273</v>
      </c>
      <c r="Y564" s="181" t="s">
        <v>395</v>
      </c>
      <c r="Z564" s="181" t="s">
        <v>10498</v>
      </c>
      <c r="AA564" s="211">
        <v>14</v>
      </c>
      <c r="AB564" s="211" t="s">
        <v>435</v>
      </c>
      <c r="AC564" s="211">
        <v>25.8</v>
      </c>
      <c r="AD564" s="211">
        <v>9.35</v>
      </c>
      <c r="AE564" s="211" t="s">
        <v>10499</v>
      </c>
      <c r="AF564" s="160" t="s">
        <v>10365</v>
      </c>
      <c r="AG564" s="181" t="s">
        <v>273</v>
      </c>
      <c r="AH564" s="181" t="s">
        <v>273</v>
      </c>
      <c r="AI564" s="181" t="s">
        <v>273</v>
      </c>
      <c r="AJ564" s="181" t="s">
        <v>273</v>
      </c>
      <c r="AK564" s="211" t="s">
        <v>12522</v>
      </c>
      <c r="AL564" s="181">
        <v>100</v>
      </c>
      <c r="AM564" s="181">
        <v>7</v>
      </c>
      <c r="AN564" s="211" t="s">
        <v>273</v>
      </c>
      <c r="AO564" s="211">
        <v>43</v>
      </c>
      <c r="AP564" s="211" t="s">
        <v>12521</v>
      </c>
      <c r="AQ564" s="181" t="s">
        <v>10381</v>
      </c>
      <c r="AR564" s="188" t="s">
        <v>22</v>
      </c>
      <c r="AS564" s="193" t="s">
        <v>11282</v>
      </c>
      <c r="AT564" s="197" t="s">
        <v>4788</v>
      </c>
      <c r="AU564" s="203" t="s">
        <v>10397</v>
      </c>
      <c r="AV564" s="211" t="s">
        <v>4788</v>
      </c>
      <c r="AW564" s="211" t="s">
        <v>10391</v>
      </c>
      <c r="AX564" s="211" t="s">
        <v>10391</v>
      </c>
      <c r="AY564" s="211" t="s">
        <v>10391</v>
      </c>
      <c r="AZ564" s="211" t="s">
        <v>10390</v>
      </c>
      <c r="BA564" s="211" t="s">
        <v>10387</v>
      </c>
      <c r="BB564" s="211" t="s">
        <v>10387</v>
      </c>
      <c r="BC564" s="211" t="s">
        <v>10411</v>
      </c>
      <c r="BD564" s="211" t="s">
        <v>4788</v>
      </c>
      <c r="BE564" s="211" t="s">
        <v>22</v>
      </c>
      <c r="BF564" s="211" t="s">
        <v>12518</v>
      </c>
      <c r="BG564" s="211" t="s">
        <v>10387</v>
      </c>
      <c r="BH564" s="211" t="s">
        <v>12528</v>
      </c>
      <c r="BI564" s="211" t="s">
        <v>10391</v>
      </c>
      <c r="BJ564" s="211" t="s">
        <v>12517</v>
      </c>
      <c r="BK564" s="211" t="s">
        <v>10387</v>
      </c>
      <c r="BL564" s="211" t="s">
        <v>282</v>
      </c>
      <c r="BM564" s="211" t="s">
        <v>4788</v>
      </c>
      <c r="BN564" s="132" t="s">
        <v>4705</v>
      </c>
    </row>
    <row r="565" spans="1:72" s="211" customFormat="1" ht="15" hidden="1" customHeight="1" x14ac:dyDescent="0.25">
      <c r="A565" s="211" t="s">
        <v>8720</v>
      </c>
      <c r="B565" s="211" t="s">
        <v>282</v>
      </c>
      <c r="C565" s="211" t="s">
        <v>15512</v>
      </c>
      <c r="D565" s="211" t="s">
        <v>7848</v>
      </c>
      <c r="E565" s="211" t="s">
        <v>10933</v>
      </c>
      <c r="F565" s="211" t="s">
        <v>5328</v>
      </c>
      <c r="G565" s="211" t="s">
        <v>216</v>
      </c>
      <c r="H565" s="211" t="s">
        <v>216</v>
      </c>
      <c r="I565" s="211" t="s">
        <v>282</v>
      </c>
      <c r="J565" s="211" t="s">
        <v>216</v>
      </c>
      <c r="K565" s="211" t="s">
        <v>282</v>
      </c>
      <c r="L565" s="211" t="s">
        <v>216</v>
      </c>
      <c r="M565" s="211" t="s">
        <v>282</v>
      </c>
      <c r="N565" s="211" t="s">
        <v>5328</v>
      </c>
      <c r="O565" s="211" t="s">
        <v>670</v>
      </c>
      <c r="P565" s="211" t="s">
        <v>306</v>
      </c>
      <c r="Q565" s="211" t="s">
        <v>282</v>
      </c>
      <c r="R565" s="211" t="s">
        <v>282</v>
      </c>
      <c r="S565" s="211" t="s">
        <v>282</v>
      </c>
      <c r="T565" s="211">
        <v>266</v>
      </c>
      <c r="U565" s="211" t="s">
        <v>183</v>
      </c>
      <c r="V565" s="211" t="s">
        <v>282</v>
      </c>
      <c r="W565" s="211" t="s">
        <v>143</v>
      </c>
      <c r="X565" s="211" t="s">
        <v>273</v>
      </c>
      <c r="Y565" s="211" t="s">
        <v>395</v>
      </c>
      <c r="Z565" s="211" t="s">
        <v>10498</v>
      </c>
      <c r="AA565" s="211">
        <v>16</v>
      </c>
      <c r="AB565" s="211" t="s">
        <v>299</v>
      </c>
      <c r="AC565" s="211">
        <v>13.51</v>
      </c>
      <c r="AD565" s="211">
        <v>7.76</v>
      </c>
      <c r="AE565" s="211" t="s">
        <v>10499</v>
      </c>
      <c r="AF565" s="211" t="s">
        <v>10365</v>
      </c>
      <c r="AG565" s="211" t="s">
        <v>273</v>
      </c>
      <c r="AH565" s="211" t="s">
        <v>273</v>
      </c>
      <c r="AI565" s="211" t="s">
        <v>273</v>
      </c>
      <c r="AJ565" s="211" t="s">
        <v>15510</v>
      </c>
      <c r="AK565" s="211" t="s">
        <v>15517</v>
      </c>
      <c r="AL565" s="211">
        <v>100</v>
      </c>
      <c r="AM565" s="211">
        <v>21</v>
      </c>
      <c r="AN565" s="211" t="s">
        <v>273</v>
      </c>
      <c r="AO565" s="211">
        <v>60</v>
      </c>
      <c r="AP565" s="211" t="s">
        <v>15511</v>
      </c>
      <c r="AQ565" s="211" t="s">
        <v>10385</v>
      </c>
      <c r="AR565" s="211" t="s">
        <v>22</v>
      </c>
      <c r="AS565" s="211" t="s">
        <v>11423</v>
      </c>
      <c r="AT565" s="211" t="s">
        <v>10390</v>
      </c>
      <c r="AU565" s="211" t="s">
        <v>10397</v>
      </c>
      <c r="AV565" s="211" t="s">
        <v>4788</v>
      </c>
      <c r="AW565" s="211" t="s">
        <v>10391</v>
      </c>
      <c r="AX565" s="211" t="s">
        <v>10391</v>
      </c>
      <c r="AY565" s="211" t="s">
        <v>10391</v>
      </c>
      <c r="AZ565" s="211" t="s">
        <v>4788</v>
      </c>
      <c r="BA565" s="211" t="s">
        <v>22</v>
      </c>
      <c r="BB565" s="211" t="s">
        <v>22</v>
      </c>
      <c r="BC565" s="211" t="s">
        <v>248</v>
      </c>
      <c r="BD565" s="211" t="s">
        <v>10391</v>
      </c>
      <c r="BE565" s="211" t="s">
        <v>22</v>
      </c>
      <c r="BF565" s="211" t="s">
        <v>15509</v>
      </c>
      <c r="BG565" s="211" t="s">
        <v>22</v>
      </c>
      <c r="BH565" s="211" t="s">
        <v>282</v>
      </c>
      <c r="BI565" s="211" t="s">
        <v>10390</v>
      </c>
      <c r="BJ565" s="211" t="s">
        <v>15516</v>
      </c>
      <c r="BK565" s="211" t="s">
        <v>10387</v>
      </c>
      <c r="BL565" s="211" t="s">
        <v>282</v>
      </c>
      <c r="BM565" s="211" t="s">
        <v>4788</v>
      </c>
      <c r="BN565" s="211" t="s">
        <v>8721</v>
      </c>
    </row>
    <row r="566" spans="1:72" s="211" customFormat="1" ht="15" customHeight="1" x14ac:dyDescent="0.25">
      <c r="A566" s="211" t="s">
        <v>885</v>
      </c>
      <c r="B566" s="211" t="s">
        <v>282</v>
      </c>
      <c r="C566" s="211" t="s">
        <v>16335</v>
      </c>
      <c r="D566" s="211" t="s">
        <v>564</v>
      </c>
      <c r="E566" s="211" t="s">
        <v>12994</v>
      </c>
      <c r="F566" s="211" t="s">
        <v>5328</v>
      </c>
      <c r="G566" s="211" t="s">
        <v>216</v>
      </c>
      <c r="H566" s="211" t="s">
        <v>216</v>
      </c>
      <c r="I566" s="211" t="s">
        <v>282</v>
      </c>
      <c r="J566" s="211" t="s">
        <v>216</v>
      </c>
      <c r="K566" s="211" t="s">
        <v>282</v>
      </c>
      <c r="L566" s="211" t="s">
        <v>216</v>
      </c>
      <c r="M566" s="211" t="s">
        <v>282</v>
      </c>
      <c r="N566" s="211" t="s">
        <v>5328</v>
      </c>
      <c r="O566" s="211" t="s">
        <v>274</v>
      </c>
      <c r="P566" s="211" t="s">
        <v>790</v>
      </c>
      <c r="Q566" s="211" t="s">
        <v>282</v>
      </c>
      <c r="R566" s="211" t="s">
        <v>282</v>
      </c>
      <c r="S566" s="211" t="s">
        <v>282</v>
      </c>
      <c r="T566" s="211">
        <v>412</v>
      </c>
      <c r="U566" s="211" t="s">
        <v>183</v>
      </c>
      <c r="V566" s="211" t="s">
        <v>282</v>
      </c>
      <c r="W566" s="211" t="s">
        <v>12396</v>
      </c>
      <c r="X566" s="211" t="s">
        <v>273</v>
      </c>
      <c r="Y566" s="211" t="s">
        <v>273</v>
      </c>
      <c r="Z566" s="211" t="s">
        <v>10498</v>
      </c>
      <c r="AA566" s="211">
        <v>8</v>
      </c>
      <c r="AB566" s="211" t="s">
        <v>299</v>
      </c>
      <c r="AC566" s="211">
        <v>22.8</v>
      </c>
      <c r="AD566" s="211">
        <v>4.3099999999999996</v>
      </c>
      <c r="AE566" s="211" t="s">
        <v>10512</v>
      </c>
      <c r="AF566" s="211" t="s">
        <v>10364</v>
      </c>
      <c r="AG566" s="211" t="s">
        <v>16332</v>
      </c>
      <c r="AH566" s="211" t="s">
        <v>273</v>
      </c>
      <c r="AI566" s="211" t="s">
        <v>16331</v>
      </c>
      <c r="AJ566" s="211" t="s">
        <v>273</v>
      </c>
      <c r="AK566" s="211" t="s">
        <v>16330</v>
      </c>
      <c r="AL566" s="211">
        <v>64</v>
      </c>
      <c r="AM566" s="211">
        <v>31</v>
      </c>
      <c r="AN566" s="211" t="s">
        <v>273</v>
      </c>
      <c r="AO566" s="211" t="s">
        <v>273</v>
      </c>
      <c r="AP566" s="211" t="s">
        <v>16327</v>
      </c>
      <c r="AQ566" s="211" t="s">
        <v>10376</v>
      </c>
      <c r="AR566" s="211" t="s">
        <v>22</v>
      </c>
      <c r="AS566" s="211" t="s">
        <v>16329</v>
      </c>
      <c r="AT566" s="211" t="s">
        <v>4788</v>
      </c>
      <c r="AU566" s="211" t="s">
        <v>10394</v>
      </c>
      <c r="AV566" s="211" t="s">
        <v>4788</v>
      </c>
      <c r="AW566" s="211" t="s">
        <v>4788</v>
      </c>
      <c r="AX566" s="211" t="s">
        <v>4788</v>
      </c>
      <c r="AY566" s="211" t="s">
        <v>4788</v>
      </c>
      <c r="AZ566" s="211" t="s">
        <v>4788</v>
      </c>
      <c r="BA566" s="211" t="s">
        <v>22</v>
      </c>
      <c r="BB566" s="211" t="s">
        <v>10387</v>
      </c>
      <c r="BC566" s="211" t="s">
        <v>10412</v>
      </c>
      <c r="BD566" s="211" t="s">
        <v>4788</v>
      </c>
      <c r="BE566" s="211" t="s">
        <v>22</v>
      </c>
      <c r="BF566" s="211" t="s">
        <v>16325</v>
      </c>
      <c r="BG566" s="211" t="s">
        <v>22</v>
      </c>
      <c r="BH566" s="211" t="s">
        <v>282</v>
      </c>
      <c r="BI566" s="211" t="s">
        <v>4788</v>
      </c>
      <c r="BJ566" s="211" t="s">
        <v>16324</v>
      </c>
      <c r="BK566" s="211" t="s">
        <v>10387</v>
      </c>
      <c r="BL566" s="211" t="s">
        <v>282</v>
      </c>
      <c r="BM566" s="211" t="s">
        <v>10391</v>
      </c>
      <c r="BN566" s="211" t="s">
        <v>3852</v>
      </c>
    </row>
    <row r="567" spans="1:72" ht="15" customHeight="1" x14ac:dyDescent="0.25">
      <c r="A567" s="68" t="s">
        <v>927</v>
      </c>
      <c r="B567" s="68" t="s">
        <v>282</v>
      </c>
      <c r="C567" s="68" t="s">
        <v>12542</v>
      </c>
      <c r="D567" s="68" t="s">
        <v>564</v>
      </c>
      <c r="E567" s="211" t="s">
        <v>10933</v>
      </c>
      <c r="F567" s="211" t="s">
        <v>216</v>
      </c>
      <c r="G567" s="160" t="s">
        <v>216</v>
      </c>
      <c r="H567" s="160" t="s">
        <v>216</v>
      </c>
      <c r="I567" s="160" t="s">
        <v>282</v>
      </c>
      <c r="J567" s="160" t="s">
        <v>216</v>
      </c>
      <c r="K567" s="160" t="s">
        <v>282</v>
      </c>
      <c r="L567" s="160" t="s">
        <v>216</v>
      </c>
      <c r="M567" s="160" t="s">
        <v>282</v>
      </c>
      <c r="N567" s="211" t="s">
        <v>5328</v>
      </c>
      <c r="O567" s="68" t="s">
        <v>258</v>
      </c>
      <c r="P567" s="68" t="s">
        <v>246</v>
      </c>
      <c r="Q567" s="68" t="s">
        <v>790</v>
      </c>
      <c r="R567" s="68" t="s">
        <v>282</v>
      </c>
      <c r="S567" s="68" t="s">
        <v>282</v>
      </c>
      <c r="T567" s="181">
        <v>289</v>
      </c>
      <c r="U567" s="211" t="s">
        <v>183</v>
      </c>
      <c r="V567" s="211" t="s">
        <v>282</v>
      </c>
      <c r="W567" s="181" t="s">
        <v>143</v>
      </c>
      <c r="X567" s="181" t="s">
        <v>10506</v>
      </c>
      <c r="Y567" s="181" t="s">
        <v>893</v>
      </c>
      <c r="Z567" s="181" t="s">
        <v>10498</v>
      </c>
      <c r="AA567" s="211">
        <v>6</v>
      </c>
      <c r="AB567" s="211" t="s">
        <v>299</v>
      </c>
      <c r="AC567" s="211">
        <v>29.6</v>
      </c>
      <c r="AD567" s="211">
        <v>3.87</v>
      </c>
      <c r="AE567" s="211" t="s">
        <v>10512</v>
      </c>
      <c r="AF567" s="160" t="s">
        <v>10364</v>
      </c>
      <c r="AG567" s="181" t="s">
        <v>12541</v>
      </c>
      <c r="AH567" s="181" t="s">
        <v>273</v>
      </c>
      <c r="AI567" s="181" t="s">
        <v>273</v>
      </c>
      <c r="AJ567" s="181" t="s">
        <v>273</v>
      </c>
      <c r="AK567" s="211" t="s">
        <v>12540</v>
      </c>
      <c r="AL567" s="181">
        <v>61</v>
      </c>
      <c r="AM567" s="181" t="s">
        <v>273</v>
      </c>
      <c r="AN567" s="211" t="s">
        <v>273</v>
      </c>
      <c r="AO567" s="211" t="s">
        <v>273</v>
      </c>
      <c r="AP567" s="134" t="s">
        <v>12531</v>
      </c>
      <c r="AQ567" s="181" t="s">
        <v>10376</v>
      </c>
      <c r="AR567" s="188" t="s">
        <v>10387</v>
      </c>
      <c r="AS567" s="193" t="s">
        <v>12537</v>
      </c>
      <c r="AT567" s="197" t="s">
        <v>10391</v>
      </c>
      <c r="AU567" s="203" t="s">
        <v>10400</v>
      </c>
      <c r="AV567" s="211" t="s">
        <v>10390</v>
      </c>
      <c r="AW567" s="211" t="s">
        <v>4788</v>
      </c>
      <c r="AX567" s="211" t="s">
        <v>4788</v>
      </c>
      <c r="AY567" s="211" t="s">
        <v>4788</v>
      </c>
      <c r="AZ567" s="211" t="s">
        <v>10390</v>
      </c>
      <c r="BA567" s="211" t="s">
        <v>22</v>
      </c>
      <c r="BB567" s="211" t="s">
        <v>10387</v>
      </c>
      <c r="BC567" s="211" t="s">
        <v>10412</v>
      </c>
      <c r="BD567" s="211" t="s">
        <v>4788</v>
      </c>
      <c r="BE567" s="211" t="s">
        <v>10387</v>
      </c>
      <c r="BF567" s="211" t="s">
        <v>282</v>
      </c>
      <c r="BG567" s="211" t="s">
        <v>22</v>
      </c>
      <c r="BH567" s="211" t="s">
        <v>282</v>
      </c>
      <c r="BI567" s="211" t="s">
        <v>10390</v>
      </c>
      <c r="BJ567" s="211" t="s">
        <v>12544</v>
      </c>
      <c r="BK567" s="211" t="s">
        <v>10387</v>
      </c>
      <c r="BL567" s="211" t="s">
        <v>282</v>
      </c>
      <c r="BM567" s="211" t="s">
        <v>10391</v>
      </c>
      <c r="BN567" s="68" t="s">
        <v>1238</v>
      </c>
      <c r="BO567" s="68"/>
      <c r="BP567" s="68"/>
      <c r="BQ567" s="68"/>
      <c r="BR567" s="68"/>
      <c r="BS567" s="68"/>
      <c r="BT567" s="68"/>
    </row>
    <row r="568" spans="1:72" s="211" customFormat="1" ht="15" customHeight="1" x14ac:dyDescent="0.25">
      <c r="A568" s="211" t="s">
        <v>7710</v>
      </c>
      <c r="B568" s="211" t="s">
        <v>282</v>
      </c>
      <c r="C568" s="211" t="s">
        <v>16289</v>
      </c>
      <c r="D568" s="211" t="s">
        <v>8944</v>
      </c>
      <c r="E568" s="211" t="s">
        <v>10933</v>
      </c>
      <c r="F568" s="211" t="s">
        <v>5328</v>
      </c>
      <c r="G568" s="211" t="s">
        <v>216</v>
      </c>
      <c r="H568" s="211" t="s">
        <v>216</v>
      </c>
      <c r="I568" s="211" t="s">
        <v>282</v>
      </c>
      <c r="J568" s="211" t="s">
        <v>216</v>
      </c>
      <c r="K568" s="211" t="s">
        <v>282</v>
      </c>
      <c r="L568" s="211" t="s">
        <v>216</v>
      </c>
      <c r="M568" s="211" t="s">
        <v>282</v>
      </c>
      <c r="N568" s="211" t="s">
        <v>5328</v>
      </c>
      <c r="O568" s="211" t="s">
        <v>258</v>
      </c>
      <c r="P568" s="211" t="s">
        <v>255</v>
      </c>
      <c r="Q568" s="211" t="s">
        <v>282</v>
      </c>
      <c r="R568" s="211" t="s">
        <v>282</v>
      </c>
      <c r="S568" s="211" t="s">
        <v>282</v>
      </c>
      <c r="T568" s="211">
        <v>160</v>
      </c>
      <c r="U568" s="211" t="s">
        <v>183</v>
      </c>
      <c r="V568" s="211" t="s">
        <v>282</v>
      </c>
      <c r="W568" s="211" t="s">
        <v>143</v>
      </c>
      <c r="X568" s="211" t="s">
        <v>10506</v>
      </c>
      <c r="Y568" s="211" t="s">
        <v>395</v>
      </c>
      <c r="Z568" s="211" t="s">
        <v>10498</v>
      </c>
      <c r="AA568" s="211">
        <v>8</v>
      </c>
      <c r="AB568" s="211" t="s">
        <v>299</v>
      </c>
      <c r="AC568" s="211">
        <v>22.3</v>
      </c>
      <c r="AD568" s="211">
        <v>2.9</v>
      </c>
      <c r="AE568" s="211" t="s">
        <v>10512</v>
      </c>
      <c r="AF568" s="211" t="s">
        <v>10364</v>
      </c>
      <c r="AG568" s="211" t="s">
        <v>16288</v>
      </c>
      <c r="AH568" s="211">
        <v>49</v>
      </c>
      <c r="AI568" s="211" t="s">
        <v>273</v>
      </c>
      <c r="AJ568" s="211" t="s">
        <v>273</v>
      </c>
      <c r="AK568" s="211" t="s">
        <v>16287</v>
      </c>
      <c r="AL568" s="211">
        <v>53</v>
      </c>
      <c r="AM568" s="211">
        <v>17</v>
      </c>
      <c r="AN568" s="211" t="s">
        <v>273</v>
      </c>
      <c r="AO568" s="211" t="s">
        <v>273</v>
      </c>
      <c r="AP568" s="211" t="s">
        <v>16285</v>
      </c>
      <c r="AQ568" s="211" t="s">
        <v>10385</v>
      </c>
      <c r="AR568" s="211" t="s">
        <v>10387</v>
      </c>
      <c r="AS568" s="211" t="s">
        <v>16286</v>
      </c>
      <c r="AT568" s="211" t="s">
        <v>10391</v>
      </c>
      <c r="AU568" s="211" t="s">
        <v>10400</v>
      </c>
      <c r="AV568" s="211" t="s">
        <v>10390</v>
      </c>
      <c r="AW568" s="211" t="s">
        <v>4788</v>
      </c>
      <c r="AX568" s="211" t="s">
        <v>4788</v>
      </c>
      <c r="AY568" s="211" t="s">
        <v>4788</v>
      </c>
      <c r="AZ568" s="211" t="s">
        <v>10391</v>
      </c>
      <c r="BA568" s="211" t="s">
        <v>10387</v>
      </c>
      <c r="BB568" s="211" t="s">
        <v>10387</v>
      </c>
      <c r="BC568" s="211" t="s">
        <v>10412</v>
      </c>
      <c r="BD568" s="211" t="s">
        <v>4788</v>
      </c>
      <c r="BE568" s="211" t="s">
        <v>22</v>
      </c>
      <c r="BF568" s="211" t="s">
        <v>16284</v>
      </c>
      <c r="BG568" s="211" t="s">
        <v>22</v>
      </c>
      <c r="BH568" s="211" t="s">
        <v>282</v>
      </c>
      <c r="BI568" s="211" t="s">
        <v>4788</v>
      </c>
      <c r="BJ568" s="211" t="s">
        <v>709</v>
      </c>
      <c r="BK568" s="211" t="s">
        <v>10387</v>
      </c>
      <c r="BL568" s="211" t="s">
        <v>282</v>
      </c>
      <c r="BM568" s="211" t="s">
        <v>10391</v>
      </c>
      <c r="BN568" s="211" t="s">
        <v>7711</v>
      </c>
    </row>
    <row r="569" spans="1:72" s="68" customFormat="1" ht="15" customHeight="1" x14ac:dyDescent="0.25">
      <c r="A569" s="68" t="s">
        <v>415</v>
      </c>
      <c r="B569" s="68" t="s">
        <v>12545</v>
      </c>
      <c r="C569" s="68" t="s">
        <v>12546</v>
      </c>
      <c r="D569" s="68" t="s">
        <v>443</v>
      </c>
      <c r="E569" s="211" t="s">
        <v>10933</v>
      </c>
      <c r="F569" s="211" t="s">
        <v>216</v>
      </c>
      <c r="G569" s="160" t="s">
        <v>216</v>
      </c>
      <c r="H569" s="160" t="s">
        <v>216</v>
      </c>
      <c r="I569" s="160" t="s">
        <v>282</v>
      </c>
      <c r="J569" s="160" t="s">
        <v>216</v>
      </c>
      <c r="K569" s="160" t="s">
        <v>282</v>
      </c>
      <c r="L569" s="160" t="s">
        <v>216</v>
      </c>
      <c r="M569" s="160" t="s">
        <v>282</v>
      </c>
      <c r="N569" s="211" t="s">
        <v>5328</v>
      </c>
      <c r="O569" s="68" t="s">
        <v>252</v>
      </c>
      <c r="P569" s="68" t="s">
        <v>790</v>
      </c>
      <c r="Q569" s="68" t="s">
        <v>282</v>
      </c>
      <c r="R569" s="68" t="s">
        <v>282</v>
      </c>
      <c r="S569" s="68" t="s">
        <v>282</v>
      </c>
      <c r="T569" s="181">
        <v>166</v>
      </c>
      <c r="U569" s="211" t="s">
        <v>183</v>
      </c>
      <c r="V569" s="211" t="s">
        <v>282</v>
      </c>
      <c r="W569" s="181" t="s">
        <v>283</v>
      </c>
      <c r="X569" s="181" t="s">
        <v>10506</v>
      </c>
      <c r="Y569" s="181" t="s">
        <v>273</v>
      </c>
      <c r="Z569" s="181" t="s">
        <v>10498</v>
      </c>
      <c r="AA569" s="211">
        <v>6</v>
      </c>
      <c r="AB569" s="211" t="s">
        <v>299</v>
      </c>
      <c r="AC569" s="211">
        <v>24.89</v>
      </c>
      <c r="AD569" s="211">
        <v>5.01</v>
      </c>
      <c r="AE569" s="211" t="s">
        <v>10512</v>
      </c>
      <c r="AF569" s="160" t="s">
        <v>10364</v>
      </c>
      <c r="AG569" s="181" t="s">
        <v>273</v>
      </c>
      <c r="AH569" s="181" t="s">
        <v>273</v>
      </c>
      <c r="AI569" s="181" t="s">
        <v>273</v>
      </c>
      <c r="AJ569" s="181" t="s">
        <v>273</v>
      </c>
      <c r="AK569" s="211" t="s">
        <v>273</v>
      </c>
      <c r="AL569" s="181" t="s">
        <v>273</v>
      </c>
      <c r="AM569" s="181" t="s">
        <v>273</v>
      </c>
      <c r="AN569" s="211" t="s">
        <v>273</v>
      </c>
      <c r="AO569" s="211" t="s">
        <v>273</v>
      </c>
      <c r="AP569" s="211" t="s">
        <v>12547</v>
      </c>
      <c r="AQ569" s="181" t="s">
        <v>10385</v>
      </c>
      <c r="AR569" s="188" t="s">
        <v>55</v>
      </c>
      <c r="AS569" s="193" t="s">
        <v>11396</v>
      </c>
      <c r="AT569" s="197" t="s">
        <v>10390</v>
      </c>
      <c r="AU569" s="203" t="s">
        <v>10400</v>
      </c>
      <c r="AV569" s="211" t="s">
        <v>10390</v>
      </c>
      <c r="AW569" s="211" t="s">
        <v>4788</v>
      </c>
      <c r="AX569" s="211" t="s">
        <v>4788</v>
      </c>
      <c r="AY569" s="211" t="s">
        <v>4788</v>
      </c>
      <c r="AZ569" s="211" t="s">
        <v>10390</v>
      </c>
      <c r="BA569" s="211" t="s">
        <v>22</v>
      </c>
      <c r="BB569" s="211" t="s">
        <v>10387</v>
      </c>
      <c r="BC569" s="211" t="s">
        <v>10412</v>
      </c>
      <c r="BD569" s="211" t="s">
        <v>4788</v>
      </c>
      <c r="BE569" s="211" t="s">
        <v>10387</v>
      </c>
      <c r="BF569" s="211" t="s">
        <v>282</v>
      </c>
      <c r="BG569" s="211" t="s">
        <v>22</v>
      </c>
      <c r="BH569" s="211" t="s">
        <v>282</v>
      </c>
      <c r="BI569" s="211" t="s">
        <v>10390</v>
      </c>
      <c r="BJ569" s="211" t="s">
        <v>273</v>
      </c>
      <c r="BK569" s="211" t="s">
        <v>10387</v>
      </c>
      <c r="BL569" s="211" t="s">
        <v>282</v>
      </c>
      <c r="BM569" s="211" t="s">
        <v>10390</v>
      </c>
      <c r="BN569" s="68" t="s">
        <v>1183</v>
      </c>
    </row>
    <row r="570" spans="1:72" ht="15" hidden="1" customHeight="1" x14ac:dyDescent="0.25">
      <c r="A570" s="69" t="s">
        <v>493</v>
      </c>
      <c r="B570" s="50" t="s">
        <v>1186</v>
      </c>
      <c r="C570" s="50" t="s">
        <v>12554</v>
      </c>
      <c r="D570" s="69" t="s">
        <v>841</v>
      </c>
      <c r="E570" s="209" t="s">
        <v>10933</v>
      </c>
      <c r="F570" s="211" t="s">
        <v>216</v>
      </c>
      <c r="G570" s="143" t="s">
        <v>5328</v>
      </c>
      <c r="H570" s="143" t="s">
        <v>5328</v>
      </c>
      <c r="I570" s="143">
        <v>6</v>
      </c>
      <c r="J570" s="143" t="s">
        <v>5328</v>
      </c>
      <c r="K570" s="143" t="s">
        <v>5913</v>
      </c>
      <c r="L570" s="143" t="s">
        <v>216</v>
      </c>
      <c r="M570" s="143" t="s">
        <v>282</v>
      </c>
      <c r="N570" s="143" t="s">
        <v>5328</v>
      </c>
      <c r="O570" s="120" t="s">
        <v>10471</v>
      </c>
      <c r="P570" s="68" t="s">
        <v>306</v>
      </c>
      <c r="Q570" s="69" t="s">
        <v>282</v>
      </c>
      <c r="R570" s="69" t="s">
        <v>282</v>
      </c>
      <c r="S570" s="69" t="s">
        <v>282</v>
      </c>
      <c r="T570" s="180">
        <v>37</v>
      </c>
      <c r="U570" s="209" t="s">
        <v>183</v>
      </c>
      <c r="V570" s="209" t="s">
        <v>282</v>
      </c>
      <c r="W570" s="180" t="s">
        <v>10866</v>
      </c>
      <c r="X570" s="180" t="s">
        <v>25</v>
      </c>
      <c r="Y570" s="180" t="s">
        <v>395</v>
      </c>
      <c r="Z570" s="180" t="s">
        <v>10770</v>
      </c>
      <c r="AA570" s="209">
        <v>10</v>
      </c>
      <c r="AB570" s="209" t="s">
        <v>220</v>
      </c>
      <c r="AC570" s="209">
        <v>17.96</v>
      </c>
      <c r="AD570" s="209">
        <v>6.39</v>
      </c>
      <c r="AE570" s="209" t="s">
        <v>10499</v>
      </c>
      <c r="AF570" s="144" t="s">
        <v>10365</v>
      </c>
      <c r="AG570" s="180" t="s">
        <v>273</v>
      </c>
      <c r="AH570" s="180" t="s">
        <v>273</v>
      </c>
      <c r="AI570" s="180" t="s">
        <v>273</v>
      </c>
      <c r="AJ570" s="180" t="s">
        <v>273</v>
      </c>
      <c r="AK570" s="209" t="s">
        <v>12555</v>
      </c>
      <c r="AL570" s="180">
        <v>66</v>
      </c>
      <c r="AM570" s="180" t="s">
        <v>273</v>
      </c>
      <c r="AN570" s="209" t="s">
        <v>273</v>
      </c>
      <c r="AO570" s="209" t="s">
        <v>273</v>
      </c>
      <c r="AP570" s="209" t="s">
        <v>12552</v>
      </c>
      <c r="AQ570" s="180" t="s">
        <v>10385</v>
      </c>
      <c r="AR570" s="186" t="s">
        <v>22</v>
      </c>
      <c r="AS570" s="191" t="s">
        <v>12556</v>
      </c>
      <c r="AT570" s="196" t="s">
        <v>10390</v>
      </c>
      <c r="AU570" s="201" t="s">
        <v>10400</v>
      </c>
      <c r="AV570" s="209" t="s">
        <v>10390</v>
      </c>
      <c r="AW570" s="209" t="s">
        <v>10391</v>
      </c>
      <c r="AX570" s="209" t="s">
        <v>10391</v>
      </c>
      <c r="AY570" s="209" t="s">
        <v>10391</v>
      </c>
      <c r="AZ570" s="209" t="s">
        <v>10390</v>
      </c>
      <c r="BA570" s="209" t="s">
        <v>10387</v>
      </c>
      <c r="BB570" s="209" t="s">
        <v>10387</v>
      </c>
      <c r="BC570" s="209" t="s">
        <v>10411</v>
      </c>
      <c r="BD570" s="209" t="s">
        <v>4788</v>
      </c>
      <c r="BE570" s="209" t="s">
        <v>10387</v>
      </c>
      <c r="BF570" s="209" t="s">
        <v>282</v>
      </c>
      <c r="BG570" s="209" t="s">
        <v>22</v>
      </c>
      <c r="BH570" s="209" t="s">
        <v>282</v>
      </c>
      <c r="BI570" s="209" t="s">
        <v>10390</v>
      </c>
      <c r="BJ570" s="209" t="s">
        <v>12559</v>
      </c>
      <c r="BK570" s="209" t="s">
        <v>10387</v>
      </c>
      <c r="BL570" s="209" t="s">
        <v>282</v>
      </c>
      <c r="BM570" s="209" t="s">
        <v>4788</v>
      </c>
      <c r="BN570" s="68" t="s">
        <v>1187</v>
      </c>
    </row>
    <row r="571" spans="1:72" ht="15" hidden="1" customHeight="1" x14ac:dyDescent="0.25">
      <c r="A571" s="160" t="s">
        <v>5240</v>
      </c>
      <c r="B571" s="50" t="s">
        <v>5241</v>
      </c>
      <c r="C571" s="69" t="s">
        <v>18038</v>
      </c>
      <c r="D571" s="69" t="s">
        <v>841</v>
      </c>
      <c r="E571" s="209" t="s">
        <v>10933</v>
      </c>
      <c r="F571" s="211" t="s">
        <v>216</v>
      </c>
      <c r="G571" s="143" t="s">
        <v>5328</v>
      </c>
      <c r="H571" s="143" t="s">
        <v>216</v>
      </c>
      <c r="I571" s="143" t="s">
        <v>282</v>
      </c>
      <c r="J571" s="143" t="s">
        <v>5328</v>
      </c>
      <c r="K571" s="143" t="s">
        <v>5913</v>
      </c>
      <c r="L571" s="143" t="s">
        <v>5328</v>
      </c>
      <c r="M571" s="143" t="s">
        <v>12572</v>
      </c>
      <c r="N571" s="143" t="s">
        <v>5328</v>
      </c>
      <c r="O571" s="68" t="s">
        <v>10475</v>
      </c>
      <c r="P571" s="68" t="s">
        <v>682</v>
      </c>
      <c r="Q571" s="69" t="s">
        <v>282</v>
      </c>
      <c r="R571" s="69" t="s">
        <v>282</v>
      </c>
      <c r="S571" s="69" t="s">
        <v>282</v>
      </c>
      <c r="T571" s="180">
        <v>32</v>
      </c>
      <c r="U571" s="209" t="s">
        <v>183</v>
      </c>
      <c r="V571" s="209" t="s">
        <v>282</v>
      </c>
      <c r="W571" s="180" t="s">
        <v>143</v>
      </c>
      <c r="X571" s="180" t="s">
        <v>273</v>
      </c>
      <c r="Y571" s="180" t="s">
        <v>395</v>
      </c>
      <c r="Z571" s="180" t="s">
        <v>10770</v>
      </c>
      <c r="AA571" s="209">
        <v>10</v>
      </c>
      <c r="AB571" s="209" t="s">
        <v>299</v>
      </c>
      <c r="AC571" s="209">
        <v>11.88</v>
      </c>
      <c r="AD571" s="209">
        <v>5.88</v>
      </c>
      <c r="AE571" s="209" t="s">
        <v>10499</v>
      </c>
      <c r="AF571" s="144" t="s">
        <v>10364</v>
      </c>
      <c r="AG571" s="180" t="s">
        <v>273</v>
      </c>
      <c r="AH571" s="180" t="s">
        <v>273</v>
      </c>
      <c r="AI571" s="180" t="s">
        <v>273</v>
      </c>
      <c r="AJ571" s="180" t="s">
        <v>273</v>
      </c>
      <c r="AK571" s="209" t="s">
        <v>12570</v>
      </c>
      <c r="AL571" s="180">
        <v>63</v>
      </c>
      <c r="AM571" s="180" t="s">
        <v>273</v>
      </c>
      <c r="AN571" s="209">
        <v>34</v>
      </c>
      <c r="AO571" s="209">
        <v>50</v>
      </c>
      <c r="AP571" s="209" t="s">
        <v>12560</v>
      </c>
      <c r="AQ571" s="180" t="s">
        <v>10376</v>
      </c>
      <c r="AR571" s="186" t="s">
        <v>22</v>
      </c>
      <c r="AS571" s="191" t="s">
        <v>12569</v>
      </c>
      <c r="AT571" s="196" t="s">
        <v>4788</v>
      </c>
      <c r="AU571" s="201" t="s">
        <v>10400</v>
      </c>
      <c r="AV571" s="209" t="s">
        <v>10390</v>
      </c>
      <c r="AW571" s="209" t="s">
        <v>10391</v>
      </c>
      <c r="AX571" s="209" t="s">
        <v>10391</v>
      </c>
      <c r="AY571" s="209" t="s">
        <v>10391</v>
      </c>
      <c r="AZ571" s="209" t="s">
        <v>4788</v>
      </c>
      <c r="BA571" s="209" t="s">
        <v>10387</v>
      </c>
      <c r="BB571" s="209" t="s">
        <v>10387</v>
      </c>
      <c r="BC571" s="209" t="s">
        <v>248</v>
      </c>
      <c r="BD571" s="209" t="s">
        <v>4788</v>
      </c>
      <c r="BE571" s="209" t="s">
        <v>10387</v>
      </c>
      <c r="BF571" s="209" t="s">
        <v>282</v>
      </c>
      <c r="BG571" s="209" t="s">
        <v>22</v>
      </c>
      <c r="BH571" s="209" t="s">
        <v>282</v>
      </c>
      <c r="BI571" s="209" t="s">
        <v>10390</v>
      </c>
      <c r="BJ571" s="209" t="s">
        <v>12573</v>
      </c>
      <c r="BK571" s="209" t="s">
        <v>10387</v>
      </c>
      <c r="BL571" s="209" t="s">
        <v>282</v>
      </c>
      <c r="BM571" s="209" t="s">
        <v>4788</v>
      </c>
      <c r="BN571" s="68" t="s">
        <v>1188</v>
      </c>
      <c r="BO571" s="160" t="s">
        <v>5242</v>
      </c>
    </row>
    <row r="572" spans="1:72" s="209" customFormat="1" ht="15" customHeight="1" x14ac:dyDescent="0.25">
      <c r="A572" s="211" t="s">
        <v>489</v>
      </c>
      <c r="B572" s="143" t="s">
        <v>5243</v>
      </c>
      <c r="C572" s="211" t="s">
        <v>18034</v>
      </c>
      <c r="D572" s="211" t="s">
        <v>841</v>
      </c>
      <c r="E572" s="211" t="s">
        <v>10933</v>
      </c>
      <c r="F572" s="211" t="s">
        <v>216</v>
      </c>
      <c r="G572" s="143" t="s">
        <v>216</v>
      </c>
      <c r="H572" s="143" t="s">
        <v>216</v>
      </c>
      <c r="I572" s="143" t="s">
        <v>282</v>
      </c>
      <c r="J572" s="143" t="s">
        <v>216</v>
      </c>
      <c r="K572" s="143" t="s">
        <v>282</v>
      </c>
      <c r="L572" s="143" t="s">
        <v>216</v>
      </c>
      <c r="M572" s="143" t="s">
        <v>282</v>
      </c>
      <c r="N572" s="143" t="s">
        <v>5328</v>
      </c>
      <c r="O572" s="209" t="s">
        <v>10475</v>
      </c>
      <c r="P572" s="209" t="s">
        <v>10474</v>
      </c>
      <c r="Q572" s="211" t="s">
        <v>310</v>
      </c>
      <c r="R572" s="211" t="s">
        <v>282</v>
      </c>
      <c r="S572" s="211" t="s">
        <v>282</v>
      </c>
      <c r="T572" s="211">
        <v>60</v>
      </c>
      <c r="U572" s="211" t="s">
        <v>183</v>
      </c>
      <c r="V572" s="211" t="s">
        <v>282</v>
      </c>
      <c r="W572" s="211" t="s">
        <v>10866</v>
      </c>
      <c r="X572" s="211" t="s">
        <v>25</v>
      </c>
      <c r="Y572" s="211" t="s">
        <v>395</v>
      </c>
      <c r="Z572" s="211" t="s">
        <v>10770</v>
      </c>
      <c r="AA572" s="211">
        <v>8</v>
      </c>
      <c r="AB572" s="211" t="s">
        <v>299</v>
      </c>
      <c r="AC572" s="211">
        <v>19.07</v>
      </c>
      <c r="AD572" s="211">
        <v>4.55</v>
      </c>
      <c r="AE572" s="211" t="s">
        <v>10512</v>
      </c>
      <c r="AF572" s="211" t="s">
        <v>10364</v>
      </c>
      <c r="AG572" s="211" t="s">
        <v>273</v>
      </c>
      <c r="AH572" s="211" t="s">
        <v>273</v>
      </c>
      <c r="AI572" s="211" t="s">
        <v>273</v>
      </c>
      <c r="AJ572" s="211" t="s">
        <v>11480</v>
      </c>
      <c r="AK572" s="211" t="s">
        <v>12582</v>
      </c>
      <c r="AL572" s="211">
        <v>55</v>
      </c>
      <c r="AM572" s="211" t="s">
        <v>273</v>
      </c>
      <c r="AN572" s="211" t="s">
        <v>273</v>
      </c>
      <c r="AO572" s="211">
        <v>40</v>
      </c>
      <c r="AP572" s="211" t="s">
        <v>12576</v>
      </c>
      <c r="AQ572" s="211" t="s">
        <v>10379</v>
      </c>
      <c r="AR572" s="211" t="s">
        <v>10387</v>
      </c>
      <c r="AS572" s="211" t="s">
        <v>12583</v>
      </c>
      <c r="AT572" s="211" t="s">
        <v>10391</v>
      </c>
      <c r="AU572" s="211" t="s">
        <v>10397</v>
      </c>
      <c r="AV572" s="211" t="s">
        <v>4788</v>
      </c>
      <c r="AW572" s="211" t="s">
        <v>10391</v>
      </c>
      <c r="AX572" s="211" t="s">
        <v>10391</v>
      </c>
      <c r="AY572" s="211" t="s">
        <v>10391</v>
      </c>
      <c r="AZ572" s="211" t="s">
        <v>4788</v>
      </c>
      <c r="BA572" s="211" t="s">
        <v>10387</v>
      </c>
      <c r="BB572" s="211" t="s">
        <v>10387</v>
      </c>
      <c r="BC572" s="211" t="s">
        <v>10411</v>
      </c>
      <c r="BD572" s="211" t="s">
        <v>4788</v>
      </c>
      <c r="BE572" s="211" t="s">
        <v>10387</v>
      </c>
      <c r="BF572" s="211" t="s">
        <v>282</v>
      </c>
      <c r="BG572" s="211" t="s">
        <v>22</v>
      </c>
      <c r="BH572" s="211" t="s">
        <v>282</v>
      </c>
      <c r="BI572" s="211" t="s">
        <v>10390</v>
      </c>
      <c r="BJ572" s="211" t="s">
        <v>273</v>
      </c>
      <c r="BK572" s="211" t="s">
        <v>10387</v>
      </c>
      <c r="BL572" s="211" t="s">
        <v>282</v>
      </c>
      <c r="BM572" s="211" t="s">
        <v>10390</v>
      </c>
      <c r="BN572" s="211" t="s">
        <v>1189</v>
      </c>
      <c r="BO572" s="211"/>
      <c r="BP572" s="211"/>
      <c r="BQ572" s="211"/>
      <c r="BR572" s="211"/>
      <c r="BS572" s="211"/>
      <c r="BT572" s="211"/>
    </row>
    <row r="573" spans="1:72" s="211" customFormat="1" ht="15" customHeight="1" x14ac:dyDescent="0.25">
      <c r="A573" s="211" t="s">
        <v>8729</v>
      </c>
      <c r="B573" s="143" t="s">
        <v>282</v>
      </c>
      <c r="C573" s="211" t="s">
        <v>15528</v>
      </c>
      <c r="D573" s="211" t="s">
        <v>7848</v>
      </c>
      <c r="E573" s="211" t="s">
        <v>10933</v>
      </c>
      <c r="F573" s="143" t="s">
        <v>5328</v>
      </c>
      <c r="G573" s="143" t="s">
        <v>216</v>
      </c>
      <c r="H573" s="143" t="s">
        <v>216</v>
      </c>
      <c r="I573" s="143" t="s">
        <v>282</v>
      </c>
      <c r="J573" s="143" t="s">
        <v>216</v>
      </c>
      <c r="K573" s="143" t="s">
        <v>282</v>
      </c>
      <c r="L573" s="143" t="s">
        <v>216</v>
      </c>
      <c r="M573" s="143" t="s">
        <v>282</v>
      </c>
      <c r="N573" s="143" t="s">
        <v>5328</v>
      </c>
      <c r="O573" s="211" t="s">
        <v>10710</v>
      </c>
      <c r="P573" s="211" t="s">
        <v>255</v>
      </c>
      <c r="Q573" s="211" t="s">
        <v>282</v>
      </c>
      <c r="R573" s="211" t="s">
        <v>282</v>
      </c>
      <c r="S573" s="211" t="s">
        <v>282</v>
      </c>
      <c r="T573" s="211">
        <v>57</v>
      </c>
      <c r="U573" s="211" t="s">
        <v>183</v>
      </c>
      <c r="V573" s="211" t="s">
        <v>282</v>
      </c>
      <c r="W573" s="211" t="s">
        <v>10575</v>
      </c>
      <c r="X573" s="211" t="s">
        <v>10506</v>
      </c>
      <c r="Y573" s="211" t="s">
        <v>395</v>
      </c>
      <c r="Z573" s="211" t="s">
        <v>10498</v>
      </c>
      <c r="AA573" s="211">
        <v>4</v>
      </c>
      <c r="AB573" s="211" t="s">
        <v>299</v>
      </c>
      <c r="AC573" s="211">
        <v>19.8</v>
      </c>
      <c r="AD573" s="211">
        <v>3.1</v>
      </c>
      <c r="AE573" s="211" t="s">
        <v>10512</v>
      </c>
      <c r="AF573" s="211" t="s">
        <v>10364</v>
      </c>
      <c r="AG573" s="211" t="s">
        <v>273</v>
      </c>
      <c r="AH573" s="211" t="s">
        <v>273</v>
      </c>
      <c r="AI573" s="211" t="s">
        <v>273</v>
      </c>
      <c r="AJ573" s="211" t="s">
        <v>273</v>
      </c>
      <c r="AK573" s="211" t="s">
        <v>15527</v>
      </c>
      <c r="AL573" s="211">
        <v>72</v>
      </c>
      <c r="AM573" s="211" t="s">
        <v>273</v>
      </c>
      <c r="AN573" s="211" t="s">
        <v>273</v>
      </c>
      <c r="AO573" s="211" t="s">
        <v>273</v>
      </c>
      <c r="AP573" s="211" t="s">
        <v>15525</v>
      </c>
      <c r="AQ573" s="211" t="s">
        <v>10379</v>
      </c>
      <c r="AR573" s="211" t="s">
        <v>22</v>
      </c>
      <c r="AS573" s="211" t="s">
        <v>13286</v>
      </c>
      <c r="AT573" s="211" t="s">
        <v>4788</v>
      </c>
      <c r="AU573" s="211" t="s">
        <v>10400</v>
      </c>
      <c r="AV573" s="211" t="s">
        <v>10390</v>
      </c>
      <c r="AW573" s="211" t="s">
        <v>10391</v>
      </c>
      <c r="AX573" s="211" t="s">
        <v>10391</v>
      </c>
      <c r="AY573" s="211" t="s">
        <v>10391</v>
      </c>
      <c r="AZ573" s="211" t="s">
        <v>4788</v>
      </c>
      <c r="BA573" s="211" t="s">
        <v>22</v>
      </c>
      <c r="BB573" s="211" t="s">
        <v>10387</v>
      </c>
      <c r="BC573" s="211" t="s">
        <v>10411</v>
      </c>
      <c r="BD573" s="299" t="s">
        <v>10390</v>
      </c>
      <c r="BE573" s="211" t="s">
        <v>22</v>
      </c>
      <c r="BF573" s="211" t="s">
        <v>15524</v>
      </c>
      <c r="BG573" s="211" t="s">
        <v>10387</v>
      </c>
      <c r="BH573" s="211" t="s">
        <v>15531</v>
      </c>
      <c r="BI573" s="211" t="s">
        <v>10391</v>
      </c>
      <c r="BJ573" s="211" t="s">
        <v>15532</v>
      </c>
      <c r="BK573" s="211" t="s">
        <v>10387</v>
      </c>
      <c r="BL573" s="211" t="s">
        <v>282</v>
      </c>
      <c r="BM573" s="211" t="s">
        <v>10391</v>
      </c>
      <c r="BN573" s="211" t="s">
        <v>8730</v>
      </c>
    </row>
    <row r="574" spans="1:72" s="211" customFormat="1" ht="15" customHeight="1" x14ac:dyDescent="0.25">
      <c r="A574" s="211" t="s">
        <v>7713</v>
      </c>
      <c r="B574" s="143" t="s">
        <v>282</v>
      </c>
      <c r="C574" s="211" t="s">
        <v>12066</v>
      </c>
      <c r="D574" s="211" t="s">
        <v>8944</v>
      </c>
      <c r="E574" s="211" t="s">
        <v>10933</v>
      </c>
      <c r="F574" s="143" t="s">
        <v>5328</v>
      </c>
      <c r="G574" s="143" t="s">
        <v>5328</v>
      </c>
      <c r="H574" s="143" t="s">
        <v>216</v>
      </c>
      <c r="I574" s="143" t="s">
        <v>282</v>
      </c>
      <c r="J574" s="143" t="s">
        <v>5328</v>
      </c>
      <c r="K574" s="143" t="s">
        <v>16291</v>
      </c>
      <c r="L574" s="143" t="s">
        <v>216</v>
      </c>
      <c r="M574" s="143" t="s">
        <v>282</v>
      </c>
      <c r="N574" s="143" t="s">
        <v>5328</v>
      </c>
      <c r="O574" s="211" t="s">
        <v>258</v>
      </c>
      <c r="P574" s="211" t="s">
        <v>255</v>
      </c>
      <c r="Q574" s="211" t="s">
        <v>282</v>
      </c>
      <c r="R574" s="211" t="s">
        <v>282</v>
      </c>
      <c r="S574" s="211" t="s">
        <v>282</v>
      </c>
      <c r="T574" s="211">
        <v>163</v>
      </c>
      <c r="U574" s="211" t="s">
        <v>183</v>
      </c>
      <c r="V574" s="211" t="s">
        <v>16295</v>
      </c>
      <c r="W574" s="211" t="s">
        <v>16293</v>
      </c>
      <c r="X574" s="211" t="s">
        <v>10506</v>
      </c>
      <c r="Y574" s="211" t="s">
        <v>395</v>
      </c>
      <c r="Z574" s="211" t="s">
        <v>10498</v>
      </c>
      <c r="AA574" s="211">
        <v>8</v>
      </c>
      <c r="AB574" s="211" t="s">
        <v>299</v>
      </c>
      <c r="AC574" s="211">
        <v>23.45</v>
      </c>
      <c r="AD574" s="211">
        <v>4.3899999999999997</v>
      </c>
      <c r="AE574" s="211" t="s">
        <v>10512</v>
      </c>
      <c r="AF574" s="211" t="s">
        <v>10364</v>
      </c>
      <c r="AG574" s="211" t="s">
        <v>273</v>
      </c>
      <c r="AH574" s="211">
        <v>47</v>
      </c>
      <c r="AI574" s="211" t="s">
        <v>273</v>
      </c>
      <c r="AJ574" s="211" t="s">
        <v>273</v>
      </c>
      <c r="AK574" s="211" t="s">
        <v>16296</v>
      </c>
      <c r="AL574" s="211">
        <v>69</v>
      </c>
      <c r="AM574" s="211">
        <v>2</v>
      </c>
      <c r="AN574" s="211">
        <v>42</v>
      </c>
      <c r="AO574" s="211">
        <v>56</v>
      </c>
      <c r="AP574" s="211" t="s">
        <v>16292</v>
      </c>
      <c r="AQ574" s="211" t="s">
        <v>10379</v>
      </c>
      <c r="AR574" s="211" t="s">
        <v>22</v>
      </c>
      <c r="AS574" s="211" t="s">
        <v>11423</v>
      </c>
      <c r="AT574" s="211" t="s">
        <v>4788</v>
      </c>
      <c r="AU574" s="211" t="s">
        <v>10400</v>
      </c>
      <c r="AV574" s="211" t="s">
        <v>10390</v>
      </c>
      <c r="AW574" s="211" t="s">
        <v>4788</v>
      </c>
      <c r="AX574" s="211" t="s">
        <v>4788</v>
      </c>
      <c r="AY574" s="211" t="s">
        <v>4788</v>
      </c>
      <c r="AZ574" s="211" t="s">
        <v>10390</v>
      </c>
      <c r="BA574" s="211" t="s">
        <v>22</v>
      </c>
      <c r="BB574" s="211" t="s">
        <v>10387</v>
      </c>
      <c r="BC574" s="211" t="s">
        <v>10412</v>
      </c>
      <c r="BD574" s="211" t="s">
        <v>4788</v>
      </c>
      <c r="BE574" s="211" t="s">
        <v>10387</v>
      </c>
      <c r="BF574" s="211" t="s">
        <v>282</v>
      </c>
      <c r="BG574" s="211" t="s">
        <v>22</v>
      </c>
      <c r="BH574" s="211" t="s">
        <v>282</v>
      </c>
      <c r="BI574" s="211" t="s">
        <v>10390</v>
      </c>
      <c r="BJ574" s="211" t="s">
        <v>13762</v>
      </c>
      <c r="BK574" s="211" t="s">
        <v>10387</v>
      </c>
      <c r="BL574" s="211" t="s">
        <v>282</v>
      </c>
      <c r="BM574" s="211" t="s">
        <v>10391</v>
      </c>
      <c r="BN574" s="211" t="s">
        <v>7714</v>
      </c>
    </row>
    <row r="575" spans="1:72" s="211" customFormat="1" ht="15" customHeight="1" x14ac:dyDescent="0.25">
      <c r="A575" s="211" t="s">
        <v>5022</v>
      </c>
      <c r="B575" s="211" t="s">
        <v>3912</v>
      </c>
      <c r="C575" s="211" t="s">
        <v>16301</v>
      </c>
      <c r="D575" s="211" t="s">
        <v>443</v>
      </c>
      <c r="E575" s="211" t="s">
        <v>10933</v>
      </c>
      <c r="F575" s="211" t="s">
        <v>5328</v>
      </c>
      <c r="G575" s="211" t="s">
        <v>216</v>
      </c>
      <c r="H575" s="211" t="s">
        <v>216</v>
      </c>
      <c r="I575" s="211" t="s">
        <v>282</v>
      </c>
      <c r="J575" s="211" t="s">
        <v>216</v>
      </c>
      <c r="K575" s="211" t="s">
        <v>282</v>
      </c>
      <c r="L575" s="211" t="s">
        <v>216</v>
      </c>
      <c r="M575" s="211" t="s">
        <v>282</v>
      </c>
      <c r="N575" s="211" t="s">
        <v>5328</v>
      </c>
      <c r="O575" s="211" t="s">
        <v>258</v>
      </c>
      <c r="P575" s="211" t="s">
        <v>845</v>
      </c>
      <c r="Q575" s="211" t="s">
        <v>274</v>
      </c>
      <c r="R575" s="211" t="s">
        <v>282</v>
      </c>
      <c r="S575" s="211" t="s">
        <v>282</v>
      </c>
      <c r="T575" s="211">
        <v>170</v>
      </c>
      <c r="U575" s="211" t="s">
        <v>183</v>
      </c>
      <c r="V575" s="211" t="s">
        <v>282</v>
      </c>
      <c r="W575" s="211" t="s">
        <v>10556</v>
      </c>
      <c r="X575" s="211" t="s">
        <v>10506</v>
      </c>
      <c r="Y575" s="211" t="s">
        <v>11475</v>
      </c>
      <c r="Z575" s="211" t="s">
        <v>10770</v>
      </c>
      <c r="AA575" s="211">
        <v>6</v>
      </c>
      <c r="AB575" s="211" t="s">
        <v>194</v>
      </c>
      <c r="AC575" s="211">
        <v>31.27</v>
      </c>
      <c r="AD575" s="211">
        <v>4.9400000000000004</v>
      </c>
      <c r="AE575" s="211" t="s">
        <v>10512</v>
      </c>
      <c r="AF575" s="211" t="s">
        <v>10364</v>
      </c>
      <c r="AG575" s="211" t="s">
        <v>16311</v>
      </c>
      <c r="AH575" s="211" t="s">
        <v>273</v>
      </c>
      <c r="AI575" s="211" t="s">
        <v>273</v>
      </c>
      <c r="AJ575" s="211" t="s">
        <v>273</v>
      </c>
      <c r="AK575" s="211" t="s">
        <v>16310</v>
      </c>
      <c r="AL575" s="211">
        <v>75</v>
      </c>
      <c r="AM575" s="211" t="s">
        <v>273</v>
      </c>
      <c r="AN575" s="211" t="s">
        <v>273</v>
      </c>
      <c r="AO575" s="211" t="s">
        <v>273</v>
      </c>
      <c r="AP575" s="211" t="s">
        <v>16302</v>
      </c>
      <c r="AQ575" s="211" t="s">
        <v>10385</v>
      </c>
      <c r="AR575" s="211" t="s">
        <v>22</v>
      </c>
      <c r="AS575" s="211" t="s">
        <v>11282</v>
      </c>
      <c r="AT575" s="211" t="s">
        <v>10390</v>
      </c>
      <c r="AU575" s="211" t="s">
        <v>10400</v>
      </c>
      <c r="AV575" s="211" t="s">
        <v>10390</v>
      </c>
      <c r="AW575" s="211" t="s">
        <v>4788</v>
      </c>
      <c r="AX575" s="211" t="s">
        <v>4788</v>
      </c>
      <c r="AY575" s="211" t="s">
        <v>4788</v>
      </c>
      <c r="AZ575" s="211" t="s">
        <v>10390</v>
      </c>
      <c r="BA575" s="211" t="s">
        <v>22</v>
      </c>
      <c r="BB575" s="211" t="s">
        <v>10387</v>
      </c>
      <c r="BC575" s="211" t="s">
        <v>248</v>
      </c>
      <c r="BD575" s="211" t="s">
        <v>4788</v>
      </c>
      <c r="BE575" s="211" t="s">
        <v>10387</v>
      </c>
      <c r="BF575" s="211" t="s">
        <v>282</v>
      </c>
      <c r="BG575" s="211" t="s">
        <v>22</v>
      </c>
      <c r="BH575" s="211" t="s">
        <v>282</v>
      </c>
      <c r="BI575" s="211" t="s">
        <v>10390</v>
      </c>
      <c r="BJ575" s="211" t="s">
        <v>11733</v>
      </c>
      <c r="BK575" s="211" t="s">
        <v>22</v>
      </c>
      <c r="BL575" s="211">
        <v>1</v>
      </c>
      <c r="BM575" s="211" t="s">
        <v>10391</v>
      </c>
      <c r="BN575" s="211" t="s">
        <v>3910</v>
      </c>
    </row>
    <row r="576" spans="1:72" ht="15" customHeight="1" x14ac:dyDescent="0.25">
      <c r="A576" s="69" t="s">
        <v>637</v>
      </c>
      <c r="B576" s="69" t="s">
        <v>12584</v>
      </c>
      <c r="C576" s="69" t="s">
        <v>8155</v>
      </c>
      <c r="D576" s="69" t="s">
        <v>443</v>
      </c>
      <c r="E576" s="209" t="s">
        <v>10933</v>
      </c>
      <c r="F576" s="211" t="s">
        <v>216</v>
      </c>
      <c r="G576" s="144" t="s">
        <v>216</v>
      </c>
      <c r="H576" s="144" t="s">
        <v>216</v>
      </c>
      <c r="I576" s="144" t="s">
        <v>282</v>
      </c>
      <c r="J576" s="144" t="s">
        <v>216</v>
      </c>
      <c r="K576" s="144" t="s">
        <v>282</v>
      </c>
      <c r="L576" s="144" t="s">
        <v>216</v>
      </c>
      <c r="M576" s="144" t="s">
        <v>282</v>
      </c>
      <c r="N576" s="209" t="s">
        <v>5328</v>
      </c>
      <c r="O576" s="69" t="s">
        <v>266</v>
      </c>
      <c r="P576" s="69" t="s">
        <v>263</v>
      </c>
      <c r="Q576" s="69" t="s">
        <v>790</v>
      </c>
      <c r="R576" s="68" t="s">
        <v>282</v>
      </c>
      <c r="S576" s="68" t="s">
        <v>282</v>
      </c>
      <c r="T576" s="181">
        <v>150</v>
      </c>
      <c r="U576" s="211" t="s">
        <v>183</v>
      </c>
      <c r="V576" s="211" t="s">
        <v>282</v>
      </c>
      <c r="W576" s="181" t="s">
        <v>143</v>
      </c>
      <c r="X576" s="181" t="s">
        <v>10506</v>
      </c>
      <c r="Y576" s="181" t="s">
        <v>395</v>
      </c>
      <c r="Z576" s="181" t="s">
        <v>10498</v>
      </c>
      <c r="AA576" s="211">
        <v>6</v>
      </c>
      <c r="AB576" s="211" t="s">
        <v>299</v>
      </c>
      <c r="AC576" s="211">
        <v>27.6</v>
      </c>
      <c r="AD576" s="211" t="s">
        <v>273</v>
      </c>
      <c r="AE576" s="211" t="s">
        <v>10512</v>
      </c>
      <c r="AF576" s="160" t="s">
        <v>10364</v>
      </c>
      <c r="AG576" s="181" t="s">
        <v>273</v>
      </c>
      <c r="AH576" s="181" t="s">
        <v>273</v>
      </c>
      <c r="AI576" s="181" t="s">
        <v>273</v>
      </c>
      <c r="AJ576" s="181" t="s">
        <v>273</v>
      </c>
      <c r="AK576" s="211" t="s">
        <v>12590</v>
      </c>
      <c r="AL576" s="181">
        <v>57</v>
      </c>
      <c r="AM576" s="181">
        <v>2</v>
      </c>
      <c r="AN576" s="211" t="s">
        <v>273</v>
      </c>
      <c r="AO576" s="211" t="s">
        <v>273</v>
      </c>
      <c r="AP576" s="211" t="s">
        <v>12586</v>
      </c>
      <c r="AQ576" s="181" t="s">
        <v>10385</v>
      </c>
      <c r="AR576" s="188" t="s">
        <v>22</v>
      </c>
      <c r="AS576" s="193" t="s">
        <v>12591</v>
      </c>
      <c r="AT576" s="197" t="s">
        <v>10390</v>
      </c>
      <c r="AU576" s="203" t="s">
        <v>10400</v>
      </c>
      <c r="AV576" s="211" t="s">
        <v>10390</v>
      </c>
      <c r="AW576" s="211" t="s">
        <v>4788</v>
      </c>
      <c r="AX576" s="211" t="s">
        <v>4788</v>
      </c>
      <c r="AY576" s="211" t="s">
        <v>4788</v>
      </c>
      <c r="AZ576" s="211" t="s">
        <v>10390</v>
      </c>
      <c r="BA576" s="211" t="s">
        <v>22</v>
      </c>
      <c r="BB576" s="211" t="s">
        <v>22</v>
      </c>
      <c r="BC576" s="211" t="s">
        <v>10412</v>
      </c>
      <c r="BD576" s="211" t="s">
        <v>10391</v>
      </c>
      <c r="BE576" s="211" t="s">
        <v>10387</v>
      </c>
      <c r="BF576" s="211" t="s">
        <v>282</v>
      </c>
      <c r="BG576" s="211" t="s">
        <v>10387</v>
      </c>
      <c r="BH576" s="211" t="s">
        <v>11788</v>
      </c>
      <c r="BI576" s="211" t="s">
        <v>10391</v>
      </c>
      <c r="BJ576" s="211" t="s">
        <v>12585</v>
      </c>
      <c r="BK576" s="211" t="s">
        <v>22</v>
      </c>
      <c r="BL576" s="211">
        <v>1</v>
      </c>
      <c r="BM576" s="211" t="s">
        <v>10391</v>
      </c>
      <c r="BN576" s="69" t="s">
        <v>1190</v>
      </c>
    </row>
    <row r="577" spans="1:83" s="211" customFormat="1" ht="15" customHeight="1" x14ac:dyDescent="0.25">
      <c r="A577" s="211" t="s">
        <v>3913</v>
      </c>
      <c r="B577" s="211" t="s">
        <v>3914</v>
      </c>
      <c r="C577" s="211" t="s">
        <v>16312</v>
      </c>
      <c r="D577" s="211" t="s">
        <v>443</v>
      </c>
      <c r="E577" s="211" t="s">
        <v>10933</v>
      </c>
      <c r="F577" s="211" t="s">
        <v>5328</v>
      </c>
      <c r="G577" s="211" t="s">
        <v>216</v>
      </c>
      <c r="H577" s="211" t="s">
        <v>216</v>
      </c>
      <c r="I577" s="211" t="s">
        <v>282</v>
      </c>
      <c r="J577" s="211" t="s">
        <v>216</v>
      </c>
      <c r="K577" s="211" t="s">
        <v>282</v>
      </c>
      <c r="L577" s="211" t="s">
        <v>216</v>
      </c>
      <c r="M577" s="211" t="s">
        <v>282</v>
      </c>
      <c r="N577" s="211" t="s">
        <v>5328</v>
      </c>
      <c r="O577" s="211" t="s">
        <v>256</v>
      </c>
      <c r="P577" s="211" t="s">
        <v>790</v>
      </c>
      <c r="Q577" s="211" t="s">
        <v>282</v>
      </c>
      <c r="R577" s="211" t="s">
        <v>282</v>
      </c>
      <c r="S577" s="211" t="s">
        <v>282</v>
      </c>
      <c r="T577" s="211">
        <v>77</v>
      </c>
      <c r="U577" s="211" t="s">
        <v>183</v>
      </c>
      <c r="V577" s="211" t="s">
        <v>282</v>
      </c>
      <c r="W577" s="211" t="s">
        <v>143</v>
      </c>
      <c r="X577" s="211" t="s">
        <v>10506</v>
      </c>
      <c r="Y577" s="211" t="s">
        <v>395</v>
      </c>
      <c r="Z577" s="211" t="s">
        <v>10498</v>
      </c>
      <c r="AA577" s="211">
        <v>6</v>
      </c>
      <c r="AB577" s="211" t="s">
        <v>299</v>
      </c>
      <c r="AC577" s="211">
        <v>28.75</v>
      </c>
      <c r="AD577" s="211">
        <v>0.78</v>
      </c>
      <c r="AE577" s="211" t="s">
        <v>10512</v>
      </c>
      <c r="AF577" s="211" t="s">
        <v>10364</v>
      </c>
      <c r="AG577" s="211" t="s">
        <v>273</v>
      </c>
      <c r="AH577" s="211" t="s">
        <v>273</v>
      </c>
      <c r="AI577" s="211" t="s">
        <v>273</v>
      </c>
      <c r="AJ577" s="211" t="s">
        <v>273</v>
      </c>
      <c r="AK577" s="211" t="s">
        <v>16314</v>
      </c>
      <c r="AL577" s="211">
        <v>50</v>
      </c>
      <c r="AM577" s="211" t="s">
        <v>273</v>
      </c>
      <c r="AN577" s="211" t="s">
        <v>273</v>
      </c>
      <c r="AO577" s="211" t="s">
        <v>273</v>
      </c>
      <c r="AP577" s="211" t="s">
        <v>16313</v>
      </c>
      <c r="AQ577" s="211" t="s">
        <v>10385</v>
      </c>
      <c r="AR577" s="211" t="s">
        <v>22</v>
      </c>
      <c r="AS577" s="211" t="s">
        <v>11423</v>
      </c>
      <c r="AT577" s="211" t="s">
        <v>10390</v>
      </c>
      <c r="AU577" s="211" t="s">
        <v>10400</v>
      </c>
      <c r="AV577" s="211" t="s">
        <v>10390</v>
      </c>
      <c r="AW577" s="211" t="s">
        <v>4788</v>
      </c>
      <c r="AX577" s="211" t="s">
        <v>4788</v>
      </c>
      <c r="AY577" s="211" t="s">
        <v>4788</v>
      </c>
      <c r="AZ577" s="211" t="s">
        <v>10390</v>
      </c>
      <c r="BA577" s="211" t="s">
        <v>22</v>
      </c>
      <c r="BB577" s="211" t="s">
        <v>22</v>
      </c>
      <c r="BC577" s="211" t="s">
        <v>10412</v>
      </c>
      <c r="BD577" s="211" t="s">
        <v>10391</v>
      </c>
      <c r="BE577" s="211" t="s">
        <v>10387</v>
      </c>
      <c r="BF577" s="211" t="s">
        <v>282</v>
      </c>
      <c r="BG577" s="211" t="s">
        <v>10387</v>
      </c>
      <c r="BH577" s="211" t="s">
        <v>12366</v>
      </c>
      <c r="BI577" s="211" t="s">
        <v>10391</v>
      </c>
      <c r="BJ577" s="211" t="s">
        <v>13668</v>
      </c>
      <c r="BK577" s="211" t="s">
        <v>22</v>
      </c>
      <c r="BL577" s="211">
        <v>1</v>
      </c>
      <c r="BM577" s="211" t="s">
        <v>10391</v>
      </c>
      <c r="BN577" s="211" t="s">
        <v>3915</v>
      </c>
    </row>
    <row r="578" spans="1:83" s="211" customFormat="1" ht="15" hidden="1" customHeight="1" x14ac:dyDescent="0.25">
      <c r="A578" s="211" t="s">
        <v>8731</v>
      </c>
      <c r="B578" s="211" t="s">
        <v>282</v>
      </c>
      <c r="C578" s="211" t="s">
        <v>15539</v>
      </c>
      <c r="D578" s="211" t="s">
        <v>7848</v>
      </c>
      <c r="E578" s="211" t="s">
        <v>10933</v>
      </c>
      <c r="F578" s="211" t="s">
        <v>5328</v>
      </c>
      <c r="G578" s="211" t="s">
        <v>216</v>
      </c>
      <c r="H578" s="211" t="s">
        <v>216</v>
      </c>
      <c r="I578" s="211" t="s">
        <v>282</v>
      </c>
      <c r="J578" s="211" t="s">
        <v>216</v>
      </c>
      <c r="K578" s="211" t="s">
        <v>282</v>
      </c>
      <c r="L578" s="211" t="s">
        <v>216</v>
      </c>
      <c r="M578" s="211" t="s">
        <v>282</v>
      </c>
      <c r="N578" s="211" t="s">
        <v>5328</v>
      </c>
      <c r="O578" s="211" t="s">
        <v>4417</v>
      </c>
      <c r="P578" s="211" t="s">
        <v>682</v>
      </c>
      <c r="Q578" s="211" t="s">
        <v>282</v>
      </c>
      <c r="R578" s="211" t="s">
        <v>282</v>
      </c>
      <c r="S578" s="211" t="s">
        <v>282</v>
      </c>
      <c r="T578" s="211">
        <v>40</v>
      </c>
      <c r="U578" s="211" t="s">
        <v>183</v>
      </c>
      <c r="V578" s="211" t="s">
        <v>282</v>
      </c>
      <c r="W578" s="211" t="s">
        <v>143</v>
      </c>
      <c r="X578" s="211" t="s">
        <v>273</v>
      </c>
      <c r="Y578" s="211" t="s">
        <v>395</v>
      </c>
      <c r="Z578" s="211" t="s">
        <v>10498</v>
      </c>
      <c r="AA578" s="211">
        <v>4</v>
      </c>
      <c r="AB578" s="211" t="s">
        <v>435</v>
      </c>
      <c r="AC578" s="211">
        <v>29.35</v>
      </c>
      <c r="AD578" s="211">
        <v>7.83</v>
      </c>
      <c r="AE578" s="211" t="s">
        <v>10499</v>
      </c>
      <c r="AF578" s="211" t="s">
        <v>10364</v>
      </c>
      <c r="AG578" s="211" t="s">
        <v>273</v>
      </c>
      <c r="AH578" s="211">
        <v>48</v>
      </c>
      <c r="AI578" s="211" t="s">
        <v>273</v>
      </c>
      <c r="AJ578" s="211" t="s">
        <v>15533</v>
      </c>
      <c r="AK578" s="211" t="s">
        <v>15534</v>
      </c>
      <c r="AL578" s="211">
        <v>83</v>
      </c>
      <c r="AM578" s="211">
        <v>20</v>
      </c>
      <c r="AN578" s="211" t="s">
        <v>273</v>
      </c>
      <c r="AO578" s="211" t="s">
        <v>273</v>
      </c>
      <c r="AP578" s="211" t="s">
        <v>15538</v>
      </c>
      <c r="AQ578" s="211" t="s">
        <v>10376</v>
      </c>
      <c r="AR578" s="211" t="s">
        <v>22</v>
      </c>
      <c r="AS578" s="211" t="s">
        <v>15540</v>
      </c>
      <c r="AT578" s="211" t="s">
        <v>10391</v>
      </c>
      <c r="AU578" s="211" t="s">
        <v>10400</v>
      </c>
      <c r="AV578" s="211" t="s">
        <v>10390</v>
      </c>
      <c r="AW578" s="211" t="s">
        <v>10390</v>
      </c>
      <c r="AX578" s="211" t="s">
        <v>10390</v>
      </c>
      <c r="AY578" s="211" t="s">
        <v>10390</v>
      </c>
      <c r="AZ578" s="211" t="s">
        <v>10390</v>
      </c>
      <c r="BA578" s="211" t="s">
        <v>10387</v>
      </c>
      <c r="BB578" s="211" t="s">
        <v>10387</v>
      </c>
      <c r="BC578" s="211" t="s">
        <v>248</v>
      </c>
      <c r="BD578" s="211" t="s">
        <v>4788</v>
      </c>
      <c r="BE578" s="211" t="s">
        <v>10387</v>
      </c>
      <c r="BF578" s="211" t="s">
        <v>282</v>
      </c>
      <c r="BG578" s="211" t="s">
        <v>22</v>
      </c>
      <c r="BH578" s="211" t="s">
        <v>282</v>
      </c>
      <c r="BI578" s="211" t="s">
        <v>10390</v>
      </c>
      <c r="BJ578" s="211" t="s">
        <v>14096</v>
      </c>
      <c r="BK578" s="211" t="s">
        <v>10387</v>
      </c>
      <c r="BL578" s="211" t="s">
        <v>282</v>
      </c>
      <c r="BM578" s="211" t="s">
        <v>10391</v>
      </c>
      <c r="BN578" s="211" t="s">
        <v>8732</v>
      </c>
    </row>
    <row r="579" spans="1:83" s="211" customFormat="1" ht="15" customHeight="1" x14ac:dyDescent="0.25">
      <c r="A579" s="211" t="s">
        <v>7082</v>
      </c>
      <c r="B579" s="211" t="s">
        <v>282</v>
      </c>
      <c r="C579" s="211" t="s">
        <v>16339</v>
      </c>
      <c r="D579" s="211" t="s">
        <v>4413</v>
      </c>
      <c r="E579" s="211" t="s">
        <v>12994</v>
      </c>
      <c r="F579" s="211" t="s">
        <v>5328</v>
      </c>
      <c r="G579" s="211" t="s">
        <v>216</v>
      </c>
      <c r="H579" s="211" t="s">
        <v>216</v>
      </c>
      <c r="I579" s="211" t="s">
        <v>282</v>
      </c>
      <c r="J579" s="211" t="s">
        <v>216</v>
      </c>
      <c r="K579" s="211" t="s">
        <v>282</v>
      </c>
      <c r="L579" s="211" t="s">
        <v>216</v>
      </c>
      <c r="M579" s="211" t="s">
        <v>282</v>
      </c>
      <c r="N579" s="211" t="s">
        <v>5328</v>
      </c>
      <c r="O579" s="211" t="s">
        <v>270</v>
      </c>
      <c r="P579" s="211" t="s">
        <v>255</v>
      </c>
      <c r="Q579" s="211" t="s">
        <v>282</v>
      </c>
      <c r="R579" s="211" t="s">
        <v>282</v>
      </c>
      <c r="S579" s="211" t="s">
        <v>282</v>
      </c>
      <c r="T579" s="211">
        <v>110</v>
      </c>
      <c r="U579" s="211" t="s">
        <v>183</v>
      </c>
      <c r="V579" s="211" t="s">
        <v>16336</v>
      </c>
      <c r="W579" s="211" t="s">
        <v>143</v>
      </c>
      <c r="X579" s="211" t="s">
        <v>273</v>
      </c>
      <c r="Y579" s="211" t="s">
        <v>273</v>
      </c>
      <c r="Z579" s="211" t="s">
        <v>10770</v>
      </c>
      <c r="AA579" s="211">
        <v>12</v>
      </c>
      <c r="AB579" s="211" t="s">
        <v>299</v>
      </c>
      <c r="AC579" s="211">
        <v>22.99</v>
      </c>
      <c r="AD579" s="211">
        <v>5.17</v>
      </c>
      <c r="AE579" s="211" t="s">
        <v>10512</v>
      </c>
      <c r="AF579" s="211" t="s">
        <v>10364</v>
      </c>
      <c r="AG579" s="211" t="s">
        <v>273</v>
      </c>
      <c r="AH579" s="211" t="s">
        <v>273</v>
      </c>
      <c r="AI579" s="211" t="s">
        <v>273</v>
      </c>
      <c r="AJ579" s="211" t="s">
        <v>273</v>
      </c>
      <c r="AK579" s="211" t="s">
        <v>16340</v>
      </c>
      <c r="AL579" s="211">
        <v>58</v>
      </c>
      <c r="AM579" s="211">
        <v>22</v>
      </c>
      <c r="AN579" s="211" t="s">
        <v>273</v>
      </c>
      <c r="AO579" s="211">
        <v>29</v>
      </c>
      <c r="AP579" s="211" t="s">
        <v>16337</v>
      </c>
      <c r="AQ579" s="211" t="s">
        <v>10379</v>
      </c>
      <c r="AR579" s="211" t="s">
        <v>22</v>
      </c>
      <c r="AS579" s="211" t="s">
        <v>11423</v>
      </c>
      <c r="AT579" s="211" t="s">
        <v>4788</v>
      </c>
      <c r="AU579" s="211" t="s">
        <v>10400</v>
      </c>
      <c r="AV579" s="211" t="s">
        <v>10390</v>
      </c>
      <c r="AW579" s="211" t="s">
        <v>4788</v>
      </c>
      <c r="AX579" s="211" t="s">
        <v>4788</v>
      </c>
      <c r="AY579" s="211" t="s">
        <v>4788</v>
      </c>
      <c r="AZ579" s="211" t="s">
        <v>10390</v>
      </c>
      <c r="BA579" s="211" t="s">
        <v>22</v>
      </c>
      <c r="BB579" s="211" t="s">
        <v>10387</v>
      </c>
      <c r="BC579" s="211" t="s">
        <v>248</v>
      </c>
      <c r="BD579" s="211" t="s">
        <v>4788</v>
      </c>
      <c r="BE579" s="211" t="s">
        <v>10387</v>
      </c>
      <c r="BF579" s="211" t="s">
        <v>282</v>
      </c>
      <c r="BG579" s="211" t="s">
        <v>10387</v>
      </c>
      <c r="BH579" s="211" t="s">
        <v>15116</v>
      </c>
      <c r="BI579" s="211" t="s">
        <v>10391</v>
      </c>
      <c r="BJ579" s="211" t="s">
        <v>16342</v>
      </c>
      <c r="BK579" s="211" t="s">
        <v>22</v>
      </c>
      <c r="BL579" s="211">
        <v>1</v>
      </c>
      <c r="BM579" s="211" t="s">
        <v>10391</v>
      </c>
      <c r="BN579" s="211" t="s">
        <v>7083</v>
      </c>
    </row>
    <row r="580" spans="1:83" s="211" customFormat="1" ht="15" customHeight="1" x14ac:dyDescent="0.25">
      <c r="A580" s="211" t="s">
        <v>10349</v>
      </c>
      <c r="B580" s="211" t="s">
        <v>282</v>
      </c>
      <c r="C580" s="211" t="s">
        <v>15545</v>
      </c>
      <c r="D580" s="211" t="s">
        <v>7848</v>
      </c>
      <c r="E580" s="211" t="s">
        <v>10933</v>
      </c>
      <c r="F580" s="211" t="s">
        <v>5328</v>
      </c>
      <c r="G580" s="211" t="s">
        <v>5328</v>
      </c>
      <c r="H580" s="211" t="s">
        <v>5328</v>
      </c>
      <c r="I580" s="211">
        <v>6</v>
      </c>
      <c r="J580" s="211" t="s">
        <v>216</v>
      </c>
      <c r="K580" s="211" t="s">
        <v>282</v>
      </c>
      <c r="L580" s="211" t="s">
        <v>216</v>
      </c>
      <c r="M580" s="211" t="s">
        <v>282</v>
      </c>
      <c r="N580" s="211" t="s">
        <v>5328</v>
      </c>
      <c r="O580" s="211" t="s">
        <v>8923</v>
      </c>
      <c r="P580" s="211" t="s">
        <v>811</v>
      </c>
      <c r="Q580" s="211" t="s">
        <v>282</v>
      </c>
      <c r="R580" s="211" t="s">
        <v>282</v>
      </c>
      <c r="S580" s="211" t="s">
        <v>282</v>
      </c>
      <c r="T580" s="211">
        <v>40</v>
      </c>
      <c r="U580" s="211" t="s">
        <v>183</v>
      </c>
      <c r="V580" s="211" t="s">
        <v>282</v>
      </c>
      <c r="W580" s="211" t="s">
        <v>730</v>
      </c>
      <c r="X580" s="211" t="s">
        <v>10506</v>
      </c>
      <c r="Y580" s="211" t="s">
        <v>893</v>
      </c>
      <c r="Z580" s="211" t="s">
        <v>273</v>
      </c>
      <c r="AA580" s="211">
        <v>8</v>
      </c>
      <c r="AB580" s="211" t="s">
        <v>435</v>
      </c>
      <c r="AC580" s="211">
        <v>42.05</v>
      </c>
      <c r="AD580" s="211">
        <v>4.3600000000000003</v>
      </c>
      <c r="AE580" s="211" t="s">
        <v>10512</v>
      </c>
      <c r="AF580" s="211" t="s">
        <v>55</v>
      </c>
      <c r="AG580" s="211" t="s">
        <v>273</v>
      </c>
      <c r="AH580" s="211" t="s">
        <v>273</v>
      </c>
      <c r="AI580" s="211" t="s">
        <v>273</v>
      </c>
      <c r="AJ580" s="211" t="s">
        <v>273</v>
      </c>
      <c r="AK580" s="211" t="s">
        <v>273</v>
      </c>
      <c r="AL580" s="211">
        <v>100</v>
      </c>
      <c r="AM580" s="211" t="s">
        <v>273</v>
      </c>
      <c r="AN580" s="211" t="s">
        <v>273</v>
      </c>
      <c r="AO580" s="211" t="s">
        <v>273</v>
      </c>
      <c r="AP580" s="211" t="s">
        <v>15542</v>
      </c>
      <c r="AQ580" s="211" t="s">
        <v>10385</v>
      </c>
      <c r="AR580" s="211" t="s">
        <v>55</v>
      </c>
      <c r="AS580" s="211" t="s">
        <v>11396</v>
      </c>
      <c r="AT580" s="211" t="s">
        <v>10390</v>
      </c>
      <c r="AU580" s="211" t="s">
        <v>10400</v>
      </c>
      <c r="AV580" s="211" t="s">
        <v>10390</v>
      </c>
      <c r="AW580" s="211" t="s">
        <v>10390</v>
      </c>
      <c r="AX580" s="211" t="s">
        <v>10390</v>
      </c>
      <c r="AY580" s="211" t="s">
        <v>10390</v>
      </c>
      <c r="AZ580" s="211" t="s">
        <v>10390</v>
      </c>
      <c r="BA580" s="211" t="s">
        <v>10408</v>
      </c>
      <c r="BB580" s="211" t="s">
        <v>10408</v>
      </c>
      <c r="BC580" s="211" t="s">
        <v>248</v>
      </c>
      <c r="BD580" s="211" t="s">
        <v>10390</v>
      </c>
      <c r="BE580" s="211" t="s">
        <v>10387</v>
      </c>
      <c r="BF580" s="211" t="s">
        <v>282</v>
      </c>
      <c r="BG580" s="211" t="s">
        <v>10387</v>
      </c>
      <c r="BH580" s="211" t="s">
        <v>12846</v>
      </c>
      <c r="BI580" s="211" t="s">
        <v>10391</v>
      </c>
      <c r="BJ580" s="211" t="s">
        <v>273</v>
      </c>
      <c r="BK580" s="211" t="s">
        <v>10387</v>
      </c>
      <c r="BL580" s="211" t="s">
        <v>282</v>
      </c>
      <c r="BM580" s="211" t="s">
        <v>10390</v>
      </c>
      <c r="BN580" s="211" t="s">
        <v>10350</v>
      </c>
    </row>
    <row r="581" spans="1:83" s="314" customFormat="1" ht="15" hidden="1" customHeight="1" x14ac:dyDescent="0.25">
      <c r="A581" s="314" t="s">
        <v>9685</v>
      </c>
      <c r="B581" s="314" t="s">
        <v>5059</v>
      </c>
      <c r="C581" s="314" t="s">
        <v>12596</v>
      </c>
      <c r="D581" s="314" t="s">
        <v>841</v>
      </c>
      <c r="E581" s="314" t="s">
        <v>10933</v>
      </c>
      <c r="F581" s="101" t="s">
        <v>216</v>
      </c>
      <c r="G581" s="314" t="s">
        <v>5328</v>
      </c>
      <c r="H581" s="314" t="s">
        <v>5328</v>
      </c>
      <c r="I581" s="314">
        <v>10</v>
      </c>
      <c r="J581" s="314" t="s">
        <v>216</v>
      </c>
      <c r="K581" s="314" t="s">
        <v>282</v>
      </c>
      <c r="L581" s="314" t="s">
        <v>216</v>
      </c>
      <c r="M581" s="314" t="s">
        <v>282</v>
      </c>
      <c r="N581" s="162" t="s">
        <v>5328</v>
      </c>
      <c r="O581" s="212" t="s">
        <v>12595</v>
      </c>
      <c r="P581" s="314" t="s">
        <v>672</v>
      </c>
      <c r="Q581" s="314" t="s">
        <v>636</v>
      </c>
      <c r="R581" s="101" t="s">
        <v>282</v>
      </c>
      <c r="S581" s="101" t="s">
        <v>282</v>
      </c>
      <c r="T581" s="101">
        <v>301</v>
      </c>
      <c r="U581" s="101" t="s">
        <v>183</v>
      </c>
      <c r="V581" s="101" t="s">
        <v>282</v>
      </c>
      <c r="W581" s="101" t="s">
        <v>10491</v>
      </c>
      <c r="X581" s="101" t="s">
        <v>25</v>
      </c>
      <c r="Y581" s="101" t="s">
        <v>395</v>
      </c>
      <c r="Z581" s="101" t="s">
        <v>10498</v>
      </c>
      <c r="AA581" s="101">
        <v>10</v>
      </c>
      <c r="AB581" s="101" t="s">
        <v>435</v>
      </c>
      <c r="AC581" s="101">
        <v>18.399999999999999</v>
      </c>
      <c r="AD581" s="101">
        <v>8.48</v>
      </c>
      <c r="AE581" s="101" t="s">
        <v>10499</v>
      </c>
      <c r="AF581" s="101" t="s">
        <v>10365</v>
      </c>
      <c r="AG581" s="101" t="s">
        <v>273</v>
      </c>
      <c r="AH581" s="101" t="s">
        <v>273</v>
      </c>
      <c r="AI581" s="101" t="s">
        <v>273</v>
      </c>
      <c r="AJ581" s="101" t="s">
        <v>273</v>
      </c>
      <c r="AK581" s="101" t="s">
        <v>12605</v>
      </c>
      <c r="AL581" s="101">
        <v>64</v>
      </c>
      <c r="AM581" s="101" t="s">
        <v>273</v>
      </c>
      <c r="AN581" s="101">
        <v>57</v>
      </c>
      <c r="AO581" s="101">
        <v>78</v>
      </c>
      <c r="AP581" s="101" t="s">
        <v>12597</v>
      </c>
      <c r="AQ581" s="101" t="s">
        <v>10376</v>
      </c>
      <c r="AR581" s="101" t="s">
        <v>22</v>
      </c>
      <c r="AS581" s="101" t="s">
        <v>11295</v>
      </c>
      <c r="AT581" s="101" t="s">
        <v>4788</v>
      </c>
      <c r="AU581" s="101" t="s">
        <v>10394</v>
      </c>
      <c r="AV581" s="101" t="s">
        <v>4788</v>
      </c>
      <c r="AW581" s="101" t="s">
        <v>10391</v>
      </c>
      <c r="AX581" s="101" t="s">
        <v>10391</v>
      </c>
      <c r="AY581" s="101" t="s">
        <v>10391</v>
      </c>
      <c r="AZ581" s="101" t="s">
        <v>10390</v>
      </c>
      <c r="BA581" s="101" t="s">
        <v>22</v>
      </c>
      <c r="BB581" s="101" t="s">
        <v>10387</v>
      </c>
      <c r="BC581" s="101" t="s">
        <v>248</v>
      </c>
      <c r="BD581" s="101" t="s">
        <v>4788</v>
      </c>
      <c r="BE581" s="101" t="s">
        <v>10387</v>
      </c>
      <c r="BF581" s="101" t="s">
        <v>282</v>
      </c>
      <c r="BG581" s="101" t="s">
        <v>22</v>
      </c>
      <c r="BH581" s="101" t="s">
        <v>282</v>
      </c>
      <c r="BI581" s="101" t="s">
        <v>10390</v>
      </c>
      <c r="BJ581" s="101" t="s">
        <v>802</v>
      </c>
      <c r="BK581" s="101" t="s">
        <v>10387</v>
      </c>
      <c r="BL581" s="101" t="s">
        <v>282</v>
      </c>
      <c r="BM581" s="101" t="s">
        <v>4788</v>
      </c>
      <c r="BN581" s="314" t="s">
        <v>4617</v>
      </c>
      <c r="BO581" s="161" t="s">
        <v>4574</v>
      </c>
    </row>
    <row r="582" spans="1:83" s="211" customFormat="1" ht="15" hidden="1" customHeight="1" x14ac:dyDescent="0.25">
      <c r="A582" s="211" t="s">
        <v>9686</v>
      </c>
      <c r="B582" s="211" t="s">
        <v>282</v>
      </c>
      <c r="C582" s="211" t="s">
        <v>15581</v>
      </c>
      <c r="D582" s="211" t="s">
        <v>8944</v>
      </c>
      <c r="E582" s="211" t="s">
        <v>10933</v>
      </c>
      <c r="F582" s="211" t="s">
        <v>5328</v>
      </c>
      <c r="G582" s="211" t="s">
        <v>216</v>
      </c>
      <c r="H582" s="211" t="s">
        <v>216</v>
      </c>
      <c r="I582" s="211" t="s">
        <v>282</v>
      </c>
      <c r="J582" s="211" t="s">
        <v>216</v>
      </c>
      <c r="K582" s="211" t="s">
        <v>282</v>
      </c>
      <c r="L582" s="211" t="s">
        <v>216</v>
      </c>
      <c r="M582" s="211" t="s">
        <v>282</v>
      </c>
      <c r="N582" s="211" t="s">
        <v>5328</v>
      </c>
      <c r="O582" s="149" t="s">
        <v>12595</v>
      </c>
      <c r="P582" s="211" t="s">
        <v>672</v>
      </c>
      <c r="Q582" s="211" t="s">
        <v>282</v>
      </c>
      <c r="R582" s="211" t="s">
        <v>282</v>
      </c>
      <c r="S582" s="211" t="s">
        <v>282</v>
      </c>
      <c r="T582" s="211">
        <v>201</v>
      </c>
      <c r="U582" s="211" t="s">
        <v>183</v>
      </c>
      <c r="V582" s="211" t="s">
        <v>282</v>
      </c>
      <c r="W582" s="211" t="s">
        <v>10491</v>
      </c>
      <c r="X582" s="211" t="s">
        <v>25</v>
      </c>
      <c r="Y582" s="211" t="s">
        <v>395</v>
      </c>
      <c r="Z582" s="211" t="s">
        <v>10498</v>
      </c>
      <c r="AA582" s="211">
        <v>10</v>
      </c>
      <c r="AB582" s="211" t="s">
        <v>435</v>
      </c>
      <c r="AC582" s="211">
        <v>18.420000000000002</v>
      </c>
      <c r="AD582" s="211">
        <v>8.16</v>
      </c>
      <c r="AE582" s="211" t="s">
        <v>10499</v>
      </c>
      <c r="AF582" s="211" t="s">
        <v>10365</v>
      </c>
      <c r="AG582" s="211" t="s">
        <v>273</v>
      </c>
      <c r="AH582" s="211">
        <v>22</v>
      </c>
      <c r="AI582" s="211" t="s">
        <v>273</v>
      </c>
      <c r="AJ582" s="211" t="s">
        <v>273</v>
      </c>
      <c r="AK582" s="211" t="s">
        <v>15582</v>
      </c>
      <c r="AL582" s="211">
        <v>66</v>
      </c>
      <c r="AM582" s="211" t="s">
        <v>273</v>
      </c>
      <c r="AN582" s="211" t="s">
        <v>273</v>
      </c>
      <c r="AO582" s="211" t="s">
        <v>273</v>
      </c>
      <c r="AP582" s="211" t="s">
        <v>15577</v>
      </c>
      <c r="AQ582" s="211" t="s">
        <v>10385</v>
      </c>
      <c r="AR582" s="211" t="s">
        <v>10387</v>
      </c>
      <c r="AS582" s="211" t="s">
        <v>15578</v>
      </c>
      <c r="AT582" s="211" t="s">
        <v>10391</v>
      </c>
      <c r="AU582" s="211" t="s">
        <v>10394</v>
      </c>
      <c r="AV582" s="211" t="s">
        <v>4788</v>
      </c>
      <c r="AW582" s="211" t="s">
        <v>10391</v>
      </c>
      <c r="AX582" s="211" t="s">
        <v>10391</v>
      </c>
      <c r="AY582" s="211" t="s">
        <v>10391</v>
      </c>
      <c r="AZ582" s="211" t="s">
        <v>10390</v>
      </c>
      <c r="BA582" s="211" t="s">
        <v>22</v>
      </c>
      <c r="BB582" s="211" t="s">
        <v>10387</v>
      </c>
      <c r="BC582" s="211" t="s">
        <v>10411</v>
      </c>
      <c r="BD582" s="299" t="s">
        <v>10390</v>
      </c>
      <c r="BE582" s="211" t="s">
        <v>10387</v>
      </c>
      <c r="BF582" s="211" t="s">
        <v>282</v>
      </c>
      <c r="BG582" s="211" t="s">
        <v>22</v>
      </c>
      <c r="BH582" s="211" t="s">
        <v>282</v>
      </c>
      <c r="BI582" s="211" t="s">
        <v>10390</v>
      </c>
      <c r="BJ582" s="211" t="s">
        <v>802</v>
      </c>
      <c r="BK582" s="211" t="s">
        <v>10387</v>
      </c>
      <c r="BL582" s="211" t="s">
        <v>282</v>
      </c>
      <c r="BM582" s="211" t="s">
        <v>4788</v>
      </c>
      <c r="BN582" s="211" t="s">
        <v>9687</v>
      </c>
      <c r="BO582" s="161"/>
    </row>
    <row r="583" spans="1:83" s="68" customFormat="1" ht="15" customHeight="1" x14ac:dyDescent="0.25">
      <c r="A583" s="69" t="s">
        <v>501</v>
      </c>
      <c r="B583" s="69" t="s">
        <v>1191</v>
      </c>
      <c r="C583" s="69" t="s">
        <v>1050</v>
      </c>
      <c r="D583" s="69" t="s">
        <v>841</v>
      </c>
      <c r="E583" s="209" t="s">
        <v>10933</v>
      </c>
      <c r="F583" s="211" t="s">
        <v>216</v>
      </c>
      <c r="G583" s="144" t="s">
        <v>216</v>
      </c>
      <c r="H583" s="144" t="s">
        <v>216</v>
      </c>
      <c r="I583" s="144" t="s">
        <v>282</v>
      </c>
      <c r="J583" s="144" t="s">
        <v>216</v>
      </c>
      <c r="K583" s="144" t="s">
        <v>282</v>
      </c>
      <c r="L583" s="144" t="s">
        <v>216</v>
      </c>
      <c r="M583" s="144" t="s">
        <v>282</v>
      </c>
      <c r="N583" s="209" t="s">
        <v>5328</v>
      </c>
      <c r="O583" s="69" t="s">
        <v>263</v>
      </c>
      <c r="P583" s="68" t="s">
        <v>790</v>
      </c>
      <c r="Q583" s="69" t="s">
        <v>282</v>
      </c>
      <c r="R583" s="69" t="s">
        <v>282</v>
      </c>
      <c r="S583" s="69" t="s">
        <v>282</v>
      </c>
      <c r="T583" s="180">
        <v>25</v>
      </c>
      <c r="U583" s="209" t="s">
        <v>183</v>
      </c>
      <c r="V583" s="209" t="s">
        <v>282</v>
      </c>
      <c r="W583" s="180" t="s">
        <v>143</v>
      </c>
      <c r="X583" s="180" t="s">
        <v>273</v>
      </c>
      <c r="Y583" s="180" t="s">
        <v>395</v>
      </c>
      <c r="Z583" s="180" t="s">
        <v>10498</v>
      </c>
      <c r="AA583" s="209">
        <v>4</v>
      </c>
      <c r="AB583" s="209" t="s">
        <v>299</v>
      </c>
      <c r="AC583" s="209">
        <v>24.96</v>
      </c>
      <c r="AD583" s="209">
        <v>3.85</v>
      </c>
      <c r="AE583" s="209" t="s">
        <v>10512</v>
      </c>
      <c r="AF583" s="144" t="s">
        <v>10364</v>
      </c>
      <c r="AG583" s="180" t="s">
        <v>273</v>
      </c>
      <c r="AH583" s="180" t="s">
        <v>273</v>
      </c>
      <c r="AI583" s="180" t="s">
        <v>273</v>
      </c>
      <c r="AJ583" s="180" t="s">
        <v>273</v>
      </c>
      <c r="AK583" s="209" t="s">
        <v>12610</v>
      </c>
      <c r="AL583" s="180">
        <v>68</v>
      </c>
      <c r="AM583" s="180" t="s">
        <v>273</v>
      </c>
      <c r="AN583" s="209" t="s">
        <v>273</v>
      </c>
      <c r="AO583" s="209" t="s">
        <v>273</v>
      </c>
      <c r="AP583" s="209" t="s">
        <v>12609</v>
      </c>
      <c r="AQ583" s="180" t="s">
        <v>10385</v>
      </c>
      <c r="AR583" s="186" t="s">
        <v>22</v>
      </c>
      <c r="AS583" s="191" t="s">
        <v>11295</v>
      </c>
      <c r="AT583" s="196" t="s">
        <v>10390</v>
      </c>
      <c r="AU583" s="201" t="s">
        <v>10400</v>
      </c>
      <c r="AV583" s="209" t="s">
        <v>10390</v>
      </c>
      <c r="AW583" s="209" t="s">
        <v>4788</v>
      </c>
      <c r="AX583" s="209" t="s">
        <v>4788</v>
      </c>
      <c r="AY583" s="209" t="s">
        <v>4788</v>
      </c>
      <c r="AZ583" s="209" t="s">
        <v>10390</v>
      </c>
      <c r="BA583" s="209" t="s">
        <v>10408</v>
      </c>
      <c r="BB583" s="209" t="s">
        <v>10408</v>
      </c>
      <c r="BC583" s="209" t="s">
        <v>10411</v>
      </c>
      <c r="BD583" s="209" t="s">
        <v>10390</v>
      </c>
      <c r="BE583" s="209" t="s">
        <v>10387</v>
      </c>
      <c r="BF583" s="209" t="s">
        <v>282</v>
      </c>
      <c r="BG583" s="209" t="s">
        <v>10387</v>
      </c>
      <c r="BH583" s="209" t="s">
        <v>12612</v>
      </c>
      <c r="BI583" s="209" t="s">
        <v>10391</v>
      </c>
      <c r="BJ583" s="209" t="s">
        <v>273</v>
      </c>
      <c r="BK583" s="209" t="s">
        <v>22</v>
      </c>
      <c r="BL583" s="209">
        <v>1</v>
      </c>
      <c r="BM583" s="209" t="s">
        <v>10391</v>
      </c>
      <c r="BN583" s="69" t="s">
        <v>1192</v>
      </c>
      <c r="BO583" s="69"/>
      <c r="BP583" s="69"/>
      <c r="BQ583" s="69"/>
      <c r="BR583" s="69"/>
      <c r="BS583" s="69"/>
      <c r="BT583" s="69"/>
    </row>
    <row r="584" spans="1:83" s="68" customFormat="1" ht="15" customHeight="1" x14ac:dyDescent="0.25">
      <c r="A584" s="68" t="s">
        <v>879</v>
      </c>
      <c r="B584" s="68" t="s">
        <v>1193</v>
      </c>
      <c r="C584" s="68" t="s">
        <v>12617</v>
      </c>
      <c r="D584" s="68" t="s">
        <v>443</v>
      </c>
      <c r="E584" s="211" t="s">
        <v>10933</v>
      </c>
      <c r="F584" s="211" t="s">
        <v>216</v>
      </c>
      <c r="G584" s="160" t="s">
        <v>216</v>
      </c>
      <c r="H584" s="160" t="s">
        <v>216</v>
      </c>
      <c r="I584" s="160" t="s">
        <v>282</v>
      </c>
      <c r="J584" s="160" t="s">
        <v>216</v>
      </c>
      <c r="K584" s="160" t="s">
        <v>282</v>
      </c>
      <c r="L584" s="160" t="s">
        <v>216</v>
      </c>
      <c r="M584" s="160" t="s">
        <v>282</v>
      </c>
      <c r="N584" s="211" t="s">
        <v>5328</v>
      </c>
      <c r="O584" s="68" t="s">
        <v>246</v>
      </c>
      <c r="P584" s="68" t="s">
        <v>790</v>
      </c>
      <c r="Q584" s="68" t="s">
        <v>282</v>
      </c>
      <c r="R584" s="68" t="s">
        <v>282</v>
      </c>
      <c r="S584" s="68" t="s">
        <v>282</v>
      </c>
      <c r="T584" s="181">
        <v>144</v>
      </c>
      <c r="U584" s="211" t="s">
        <v>183</v>
      </c>
      <c r="V584" s="211" t="s">
        <v>282</v>
      </c>
      <c r="W584" s="181" t="s">
        <v>143</v>
      </c>
      <c r="X584" s="181" t="s">
        <v>273</v>
      </c>
      <c r="Y584" s="181" t="s">
        <v>273</v>
      </c>
      <c r="Z584" s="181" t="s">
        <v>10498</v>
      </c>
      <c r="AA584" s="211">
        <v>9</v>
      </c>
      <c r="AB584" s="211" t="s">
        <v>299</v>
      </c>
      <c r="AC584" s="211">
        <v>27.85</v>
      </c>
      <c r="AD584" s="211">
        <v>4.0999999999999996</v>
      </c>
      <c r="AE584" s="211" t="s">
        <v>10512</v>
      </c>
      <c r="AF584" s="160" t="s">
        <v>10364</v>
      </c>
      <c r="AG584" s="181" t="s">
        <v>273</v>
      </c>
      <c r="AH584" s="181" t="s">
        <v>273</v>
      </c>
      <c r="AI584" s="181" t="s">
        <v>273</v>
      </c>
      <c r="AJ584" s="181" t="s">
        <v>273</v>
      </c>
      <c r="AK584" s="211" t="s">
        <v>273</v>
      </c>
      <c r="AL584" s="181" t="s">
        <v>273</v>
      </c>
      <c r="AM584" s="181" t="s">
        <v>273</v>
      </c>
      <c r="AN584" s="211" t="s">
        <v>273</v>
      </c>
      <c r="AO584" s="211" t="s">
        <v>273</v>
      </c>
      <c r="AP584" s="211" t="s">
        <v>12614</v>
      </c>
      <c r="AQ584" s="181" t="s">
        <v>10385</v>
      </c>
      <c r="AR584" s="188" t="s">
        <v>22</v>
      </c>
      <c r="AS584" s="193" t="s">
        <v>12618</v>
      </c>
      <c r="AT584" s="197" t="s">
        <v>10390</v>
      </c>
      <c r="AU584" s="203" t="s">
        <v>10400</v>
      </c>
      <c r="AV584" s="211" t="s">
        <v>10390</v>
      </c>
      <c r="AW584" s="211" t="s">
        <v>4788</v>
      </c>
      <c r="AX584" s="211" t="s">
        <v>4788</v>
      </c>
      <c r="AY584" s="211" t="s">
        <v>4788</v>
      </c>
      <c r="AZ584" s="211" t="s">
        <v>10390</v>
      </c>
      <c r="BA584" s="211" t="s">
        <v>10387</v>
      </c>
      <c r="BB584" s="211" t="s">
        <v>10387</v>
      </c>
      <c r="BC584" s="211" t="s">
        <v>10412</v>
      </c>
      <c r="BD584" s="211" t="s">
        <v>4788</v>
      </c>
      <c r="BE584" s="211" t="s">
        <v>10387</v>
      </c>
      <c r="BF584" s="211" t="s">
        <v>282</v>
      </c>
      <c r="BG584" s="211" t="s">
        <v>22</v>
      </c>
      <c r="BH584" s="211" t="s">
        <v>282</v>
      </c>
      <c r="BI584" s="211" t="s">
        <v>10390</v>
      </c>
      <c r="BJ584" s="211" t="s">
        <v>12613</v>
      </c>
      <c r="BK584" s="211" t="s">
        <v>22</v>
      </c>
      <c r="BL584" s="211">
        <v>1</v>
      </c>
      <c r="BM584" s="211" t="s">
        <v>10391</v>
      </c>
      <c r="BN584" s="68" t="s">
        <v>431</v>
      </c>
      <c r="BU584" s="69"/>
      <c r="BV584" s="69"/>
      <c r="BW584" s="69"/>
      <c r="BX584" s="69"/>
      <c r="BY584" s="69"/>
      <c r="BZ584" s="69"/>
      <c r="CA584" s="69"/>
      <c r="CB584" s="69"/>
      <c r="CC584" s="69"/>
      <c r="CD584" s="69"/>
      <c r="CE584" s="69"/>
    </row>
    <row r="585" spans="1:83" s="211" customFormat="1" ht="15" hidden="1" customHeight="1" x14ac:dyDescent="0.25">
      <c r="A585" s="211" t="s">
        <v>9309</v>
      </c>
      <c r="B585" s="211" t="s">
        <v>282</v>
      </c>
      <c r="C585" s="211" t="s">
        <v>15592</v>
      </c>
      <c r="D585" s="211" t="s">
        <v>8944</v>
      </c>
      <c r="E585" s="211" t="s">
        <v>10933</v>
      </c>
      <c r="F585" s="211" t="s">
        <v>5328</v>
      </c>
      <c r="G585" s="211" t="s">
        <v>5328</v>
      </c>
      <c r="H585" s="211" t="s">
        <v>5328</v>
      </c>
      <c r="I585" s="211" t="s">
        <v>15587</v>
      </c>
      <c r="J585" s="211" t="s">
        <v>216</v>
      </c>
      <c r="K585" s="211" t="s">
        <v>282</v>
      </c>
      <c r="L585" s="211" t="s">
        <v>5328</v>
      </c>
      <c r="M585" s="211" t="s">
        <v>5806</v>
      </c>
      <c r="N585" s="211" t="s">
        <v>5328</v>
      </c>
      <c r="O585" s="149" t="s">
        <v>6916</v>
      </c>
      <c r="P585" s="211" t="s">
        <v>811</v>
      </c>
      <c r="Q585" s="211" t="s">
        <v>282</v>
      </c>
      <c r="R585" s="211" t="s">
        <v>282</v>
      </c>
      <c r="S585" s="211" t="s">
        <v>282</v>
      </c>
      <c r="T585" s="211">
        <v>30</v>
      </c>
      <c r="U585" s="211" t="s">
        <v>183</v>
      </c>
      <c r="V585" s="211" t="s">
        <v>282</v>
      </c>
      <c r="W585" s="211" t="s">
        <v>10651</v>
      </c>
      <c r="X585" s="211" t="s">
        <v>10506</v>
      </c>
      <c r="Y585" s="211" t="s">
        <v>395</v>
      </c>
      <c r="Z585" s="211" t="s">
        <v>10498</v>
      </c>
      <c r="AA585" s="211">
        <v>4</v>
      </c>
      <c r="AB585" s="211" t="s">
        <v>435</v>
      </c>
      <c r="AC585" s="211">
        <v>27.17</v>
      </c>
      <c r="AD585" s="211">
        <v>9.66</v>
      </c>
      <c r="AE585" s="211" t="s">
        <v>10499</v>
      </c>
      <c r="AF585" s="211" t="s">
        <v>10364</v>
      </c>
      <c r="AG585" s="211" t="s">
        <v>15590</v>
      </c>
      <c r="AH585" s="211" t="s">
        <v>273</v>
      </c>
      <c r="AI585" s="211" t="s">
        <v>15591</v>
      </c>
      <c r="AJ585" s="211" t="s">
        <v>273</v>
      </c>
      <c r="AK585" s="211" t="s">
        <v>15589</v>
      </c>
      <c r="AL585" s="211">
        <v>60</v>
      </c>
      <c r="AM585" s="211" t="s">
        <v>273</v>
      </c>
      <c r="AN585" s="211" t="s">
        <v>273</v>
      </c>
      <c r="AO585" s="211">
        <v>53</v>
      </c>
      <c r="AP585" s="211" t="s">
        <v>15583</v>
      </c>
      <c r="AQ585" s="211" t="s">
        <v>10380</v>
      </c>
      <c r="AR585" s="211" t="s">
        <v>22</v>
      </c>
      <c r="AS585" s="211" t="s">
        <v>15588</v>
      </c>
      <c r="AT585" s="211" t="s">
        <v>4788</v>
      </c>
      <c r="AU585" s="211" t="s">
        <v>10400</v>
      </c>
      <c r="AV585" s="211" t="s">
        <v>10390</v>
      </c>
      <c r="AW585" s="211" t="s">
        <v>10391</v>
      </c>
      <c r="AX585" s="211" t="s">
        <v>10391</v>
      </c>
      <c r="AY585" s="211" t="s">
        <v>10391</v>
      </c>
      <c r="AZ585" s="211" t="s">
        <v>10390</v>
      </c>
      <c r="BA585" s="211" t="s">
        <v>22</v>
      </c>
      <c r="BB585" s="211" t="s">
        <v>10387</v>
      </c>
      <c r="BC585" s="211" t="s">
        <v>248</v>
      </c>
      <c r="BD585" s="211" t="s">
        <v>4788</v>
      </c>
      <c r="BE585" s="211" t="s">
        <v>10387</v>
      </c>
      <c r="BF585" s="211" t="s">
        <v>282</v>
      </c>
      <c r="BG585" s="211" t="s">
        <v>22</v>
      </c>
      <c r="BH585" s="211" t="s">
        <v>282</v>
      </c>
      <c r="BI585" s="211" t="s">
        <v>10390</v>
      </c>
      <c r="BJ585" s="211" t="s">
        <v>273</v>
      </c>
      <c r="BK585" s="211" t="s">
        <v>10387</v>
      </c>
      <c r="BL585" s="211" t="s">
        <v>282</v>
      </c>
      <c r="BM585" s="211" t="s">
        <v>10390</v>
      </c>
      <c r="BN585" s="211" t="s">
        <v>9310</v>
      </c>
    </row>
    <row r="586" spans="1:83" s="211" customFormat="1" ht="15" customHeight="1" x14ac:dyDescent="0.25">
      <c r="A586" s="211" t="s">
        <v>3948</v>
      </c>
      <c r="B586" s="211" t="s">
        <v>3949</v>
      </c>
      <c r="C586" s="211" t="s">
        <v>16347</v>
      </c>
      <c r="D586" s="211" t="s">
        <v>443</v>
      </c>
      <c r="E586" s="211" t="s">
        <v>12994</v>
      </c>
      <c r="F586" s="211" t="s">
        <v>5328</v>
      </c>
      <c r="G586" s="211" t="s">
        <v>216</v>
      </c>
      <c r="H586" s="211" t="s">
        <v>216</v>
      </c>
      <c r="I586" s="211" t="s">
        <v>282</v>
      </c>
      <c r="J586" s="211" t="s">
        <v>216</v>
      </c>
      <c r="K586" s="211" t="s">
        <v>282</v>
      </c>
      <c r="L586" s="211" t="s">
        <v>216</v>
      </c>
      <c r="M586" s="211" t="s">
        <v>282</v>
      </c>
      <c r="N586" s="211" t="s">
        <v>5328</v>
      </c>
      <c r="O586" s="211" t="s">
        <v>256</v>
      </c>
      <c r="P586" s="211" t="s">
        <v>263</v>
      </c>
      <c r="Q586" s="211" t="s">
        <v>282</v>
      </c>
      <c r="R586" s="211" t="s">
        <v>282</v>
      </c>
      <c r="S586" s="211" t="s">
        <v>282</v>
      </c>
      <c r="T586" s="211">
        <v>40</v>
      </c>
      <c r="U586" s="211" t="s">
        <v>183</v>
      </c>
      <c r="V586" s="211" t="s">
        <v>282</v>
      </c>
      <c r="W586" s="211" t="s">
        <v>11049</v>
      </c>
      <c r="X586" s="211" t="s">
        <v>10506</v>
      </c>
      <c r="Y586" s="211" t="s">
        <v>893</v>
      </c>
      <c r="Z586" s="211" t="s">
        <v>10498</v>
      </c>
      <c r="AA586" s="211">
        <v>5</v>
      </c>
      <c r="AB586" s="211" t="s">
        <v>299</v>
      </c>
      <c r="AC586" s="211">
        <v>25.05</v>
      </c>
      <c r="AD586" s="211">
        <v>5.07</v>
      </c>
      <c r="AE586" s="211" t="s">
        <v>10512</v>
      </c>
      <c r="AF586" s="211" t="s">
        <v>10364</v>
      </c>
      <c r="AG586" s="211" t="s">
        <v>273</v>
      </c>
      <c r="AH586" s="211">
        <v>8</v>
      </c>
      <c r="AI586" s="211" t="s">
        <v>273</v>
      </c>
      <c r="AJ586" s="211" t="s">
        <v>273</v>
      </c>
      <c r="AK586" s="211" t="s">
        <v>16348</v>
      </c>
      <c r="AL586" s="211">
        <v>83</v>
      </c>
      <c r="AM586" s="211" t="s">
        <v>273</v>
      </c>
      <c r="AN586" s="211" t="s">
        <v>273</v>
      </c>
      <c r="AO586" s="211" t="s">
        <v>273</v>
      </c>
      <c r="AP586" s="211" t="s">
        <v>16345</v>
      </c>
      <c r="AQ586" s="211" t="s">
        <v>10385</v>
      </c>
      <c r="AR586" s="211" t="s">
        <v>22</v>
      </c>
      <c r="AS586" s="211" t="s">
        <v>16349</v>
      </c>
      <c r="AT586" s="211" t="s">
        <v>10390</v>
      </c>
      <c r="AU586" s="211" t="s">
        <v>10400</v>
      </c>
      <c r="AV586" s="211" t="s">
        <v>10390</v>
      </c>
      <c r="AW586" s="211" t="s">
        <v>4788</v>
      </c>
      <c r="AX586" s="211" t="s">
        <v>4788</v>
      </c>
      <c r="AY586" s="211" t="s">
        <v>4788</v>
      </c>
      <c r="AZ586" s="211" t="s">
        <v>10390</v>
      </c>
      <c r="BA586" s="211" t="s">
        <v>22</v>
      </c>
      <c r="BB586" s="211" t="s">
        <v>10387</v>
      </c>
      <c r="BC586" s="211" t="s">
        <v>248</v>
      </c>
      <c r="BD586" s="211" t="s">
        <v>4788</v>
      </c>
      <c r="BE586" s="211" t="s">
        <v>10387</v>
      </c>
      <c r="BF586" s="211" t="s">
        <v>282</v>
      </c>
      <c r="BG586" s="211" t="s">
        <v>22</v>
      </c>
      <c r="BH586" s="211" t="s">
        <v>282</v>
      </c>
      <c r="BI586" s="211" t="s">
        <v>10390</v>
      </c>
      <c r="BJ586" s="211" t="s">
        <v>13668</v>
      </c>
      <c r="BK586" s="211" t="s">
        <v>22</v>
      </c>
      <c r="BL586" s="211" t="s">
        <v>14987</v>
      </c>
      <c r="BM586" s="211" t="s">
        <v>10391</v>
      </c>
      <c r="BN586" s="211" t="s">
        <v>3950</v>
      </c>
    </row>
    <row r="587" spans="1:83" s="211" customFormat="1" ht="15" customHeight="1" x14ac:dyDescent="0.25">
      <c r="A587" s="211" t="s">
        <v>433</v>
      </c>
      <c r="B587" s="211" t="s">
        <v>7001</v>
      </c>
      <c r="C587" s="211" t="s">
        <v>16319</v>
      </c>
      <c r="D587" s="211" t="s">
        <v>443</v>
      </c>
      <c r="E587" s="211" t="s">
        <v>10933</v>
      </c>
      <c r="F587" s="211" t="s">
        <v>5328</v>
      </c>
      <c r="G587" s="211" t="s">
        <v>216</v>
      </c>
      <c r="H587" s="211" t="s">
        <v>216</v>
      </c>
      <c r="I587" s="211" t="s">
        <v>282</v>
      </c>
      <c r="J587" s="211" t="s">
        <v>216</v>
      </c>
      <c r="K587" s="211" t="s">
        <v>282</v>
      </c>
      <c r="L587" s="211" t="s">
        <v>216</v>
      </c>
      <c r="M587" s="211" t="s">
        <v>282</v>
      </c>
      <c r="N587" s="211" t="s">
        <v>5328</v>
      </c>
      <c r="O587" s="211" t="s">
        <v>246</v>
      </c>
      <c r="P587" s="211" t="s">
        <v>252</v>
      </c>
      <c r="Q587" s="211" t="s">
        <v>790</v>
      </c>
      <c r="R587" s="211" t="s">
        <v>282</v>
      </c>
      <c r="S587" s="211" t="s">
        <v>282</v>
      </c>
      <c r="T587" s="211">
        <v>540</v>
      </c>
      <c r="U587" s="211" t="s">
        <v>183</v>
      </c>
      <c r="V587" s="211" t="s">
        <v>282</v>
      </c>
      <c r="W587" s="211" t="s">
        <v>143</v>
      </c>
      <c r="X587" s="211" t="s">
        <v>10506</v>
      </c>
      <c r="Y587" s="211" t="s">
        <v>395</v>
      </c>
      <c r="Z587" s="211" t="s">
        <v>10498</v>
      </c>
      <c r="AA587" s="211">
        <v>6</v>
      </c>
      <c r="AB587" s="211" t="s">
        <v>299</v>
      </c>
      <c r="AC587" s="211">
        <v>27.93</v>
      </c>
      <c r="AD587" s="211">
        <v>5.66</v>
      </c>
      <c r="AE587" s="211" t="s">
        <v>10512</v>
      </c>
      <c r="AF587" s="211" t="s">
        <v>10364</v>
      </c>
      <c r="AG587" s="211" t="s">
        <v>273</v>
      </c>
      <c r="AH587" s="211" t="s">
        <v>273</v>
      </c>
      <c r="AI587" s="211" t="s">
        <v>273</v>
      </c>
      <c r="AJ587" s="211" t="s">
        <v>13174</v>
      </c>
      <c r="AK587" s="211" t="s">
        <v>16322</v>
      </c>
      <c r="AL587" s="211">
        <v>68</v>
      </c>
      <c r="AM587" s="211" t="s">
        <v>273</v>
      </c>
      <c r="AN587" s="211" t="s">
        <v>273</v>
      </c>
      <c r="AO587" s="211" t="s">
        <v>273</v>
      </c>
      <c r="AP587" s="211" t="s">
        <v>16318</v>
      </c>
      <c r="AQ587" s="211" t="s">
        <v>10385</v>
      </c>
      <c r="AR587" s="211" t="s">
        <v>22</v>
      </c>
      <c r="AS587" s="211" t="s">
        <v>11423</v>
      </c>
      <c r="AT587" s="211" t="s">
        <v>10390</v>
      </c>
      <c r="AU587" s="211" t="s">
        <v>10400</v>
      </c>
      <c r="AV587" s="211" t="s">
        <v>10390</v>
      </c>
      <c r="AW587" s="211" t="s">
        <v>4788</v>
      </c>
      <c r="AX587" s="211" t="s">
        <v>4788</v>
      </c>
      <c r="AY587" s="211" t="s">
        <v>4788</v>
      </c>
      <c r="AZ587" s="211" t="s">
        <v>10390</v>
      </c>
      <c r="BA587" s="211" t="s">
        <v>22</v>
      </c>
      <c r="BB587" s="211" t="s">
        <v>10387</v>
      </c>
      <c r="BC587" s="211" t="s">
        <v>10412</v>
      </c>
      <c r="BD587" s="211" t="s">
        <v>4788</v>
      </c>
      <c r="BE587" s="211" t="s">
        <v>10387</v>
      </c>
      <c r="BF587" s="211" t="s">
        <v>282</v>
      </c>
      <c r="BG587" s="211" t="s">
        <v>22</v>
      </c>
      <c r="BH587" s="211" t="s">
        <v>282</v>
      </c>
      <c r="BI587" s="211" t="s">
        <v>10390</v>
      </c>
      <c r="BJ587" s="211" t="s">
        <v>12672</v>
      </c>
      <c r="BK587" s="211" t="s">
        <v>22</v>
      </c>
      <c r="BL587" s="211">
        <v>1</v>
      </c>
      <c r="BM587" s="211" t="s">
        <v>10391</v>
      </c>
      <c r="BN587" s="211" t="s">
        <v>432</v>
      </c>
    </row>
    <row r="588" spans="1:83" ht="15" customHeight="1" x14ac:dyDescent="0.25">
      <c r="A588" s="69" t="s">
        <v>502</v>
      </c>
      <c r="B588" s="69" t="s">
        <v>1194</v>
      </c>
      <c r="C588" s="69" t="s">
        <v>12624</v>
      </c>
      <c r="D588" s="69" t="s">
        <v>841</v>
      </c>
      <c r="E588" s="209" t="s">
        <v>10933</v>
      </c>
      <c r="F588" s="211" t="s">
        <v>216</v>
      </c>
      <c r="G588" s="144" t="s">
        <v>216</v>
      </c>
      <c r="H588" s="144" t="s">
        <v>216</v>
      </c>
      <c r="I588" s="144" t="s">
        <v>282</v>
      </c>
      <c r="J588" s="144" t="s">
        <v>216</v>
      </c>
      <c r="K588" s="144" t="s">
        <v>282</v>
      </c>
      <c r="L588" s="144" t="s">
        <v>216</v>
      </c>
      <c r="M588" s="144" t="s">
        <v>282</v>
      </c>
      <c r="N588" s="209" t="s">
        <v>5328</v>
      </c>
      <c r="O588" s="69" t="s">
        <v>263</v>
      </c>
      <c r="P588" s="68" t="s">
        <v>790</v>
      </c>
      <c r="Q588" s="69" t="s">
        <v>282</v>
      </c>
      <c r="R588" s="98" t="s">
        <v>282</v>
      </c>
      <c r="S588" s="98" t="s">
        <v>282</v>
      </c>
      <c r="T588" s="179">
        <v>309</v>
      </c>
      <c r="U588" s="208" t="s">
        <v>183</v>
      </c>
      <c r="V588" s="208" t="s">
        <v>282</v>
      </c>
      <c r="W588" s="179" t="s">
        <v>143</v>
      </c>
      <c r="X588" s="179" t="s">
        <v>273</v>
      </c>
      <c r="Y588" s="179" t="s">
        <v>273</v>
      </c>
      <c r="Z588" s="179" t="s">
        <v>10498</v>
      </c>
      <c r="AA588" s="208">
        <v>5</v>
      </c>
      <c r="AB588" s="208" t="s">
        <v>273</v>
      </c>
      <c r="AC588" s="208" t="s">
        <v>273</v>
      </c>
      <c r="AD588" s="208" t="s">
        <v>273</v>
      </c>
      <c r="AE588" s="208" t="s">
        <v>10512</v>
      </c>
      <c r="AF588" s="98" t="s">
        <v>10364</v>
      </c>
      <c r="AG588" s="179" t="s">
        <v>273</v>
      </c>
      <c r="AH588" s="179" t="s">
        <v>273</v>
      </c>
      <c r="AI588" s="179" t="s">
        <v>273</v>
      </c>
      <c r="AJ588" s="179" t="s">
        <v>273</v>
      </c>
      <c r="AK588" s="208" t="s">
        <v>273</v>
      </c>
      <c r="AL588" s="179" t="s">
        <v>273</v>
      </c>
      <c r="AM588" s="179" t="s">
        <v>273</v>
      </c>
      <c r="AN588" s="208" t="s">
        <v>273</v>
      </c>
      <c r="AO588" s="208" t="s">
        <v>273</v>
      </c>
      <c r="AP588" s="208" t="s">
        <v>12620</v>
      </c>
      <c r="AQ588" s="179" t="s">
        <v>10385</v>
      </c>
      <c r="AR588" s="185" t="s">
        <v>55</v>
      </c>
      <c r="AS588" s="190" t="s">
        <v>11396</v>
      </c>
      <c r="AT588" s="195" t="s">
        <v>10390</v>
      </c>
      <c r="AU588" s="200" t="s">
        <v>10400</v>
      </c>
      <c r="AV588" s="208" t="s">
        <v>10390</v>
      </c>
      <c r="AW588" s="208" t="s">
        <v>4788</v>
      </c>
      <c r="AX588" s="208" t="s">
        <v>4788</v>
      </c>
      <c r="AY588" s="208" t="s">
        <v>4788</v>
      </c>
      <c r="AZ588" s="208" t="s">
        <v>10390</v>
      </c>
      <c r="BA588" s="208" t="s">
        <v>22</v>
      </c>
      <c r="BB588" s="208" t="s">
        <v>22</v>
      </c>
      <c r="BC588" s="208" t="s">
        <v>10411</v>
      </c>
      <c r="BD588" s="208" t="s">
        <v>10391</v>
      </c>
      <c r="BE588" s="208" t="s">
        <v>10387</v>
      </c>
      <c r="BF588" s="208" t="s">
        <v>282</v>
      </c>
      <c r="BG588" s="208" t="s">
        <v>10387</v>
      </c>
      <c r="BH588" s="208" t="s">
        <v>12623</v>
      </c>
      <c r="BI588" s="208" t="s">
        <v>10391</v>
      </c>
      <c r="BJ588" s="208" t="s">
        <v>273</v>
      </c>
      <c r="BK588" s="208" t="s">
        <v>22</v>
      </c>
      <c r="BL588" s="208">
        <v>1</v>
      </c>
      <c r="BM588" s="208" t="s">
        <v>10391</v>
      </c>
      <c r="BN588" s="69" t="s">
        <v>1195</v>
      </c>
    </row>
    <row r="589" spans="1:83" s="211" customFormat="1" ht="15" hidden="1" customHeight="1" x14ac:dyDescent="0.25">
      <c r="A589" s="211" t="s">
        <v>8749</v>
      </c>
      <c r="B589" s="211" t="s">
        <v>282</v>
      </c>
      <c r="C589" s="211" t="s">
        <v>15601</v>
      </c>
      <c r="D589" s="211" t="s">
        <v>7848</v>
      </c>
      <c r="E589" s="211" t="s">
        <v>10933</v>
      </c>
      <c r="F589" s="211" t="s">
        <v>5328</v>
      </c>
      <c r="G589" s="211" t="s">
        <v>5328</v>
      </c>
      <c r="H589" s="211" t="s">
        <v>5328</v>
      </c>
      <c r="I589" s="211">
        <v>1</v>
      </c>
      <c r="J589" s="211" t="s">
        <v>216</v>
      </c>
      <c r="K589" s="211" t="s">
        <v>282</v>
      </c>
      <c r="L589" s="211" t="s">
        <v>216</v>
      </c>
      <c r="M589" s="211" t="s">
        <v>282</v>
      </c>
      <c r="N589" s="211" t="s">
        <v>5328</v>
      </c>
      <c r="O589" s="211" t="s">
        <v>8597</v>
      </c>
      <c r="P589" s="211" t="s">
        <v>636</v>
      </c>
      <c r="Q589" s="211" t="s">
        <v>282</v>
      </c>
      <c r="R589" s="149" t="s">
        <v>282</v>
      </c>
      <c r="S589" s="149" t="s">
        <v>282</v>
      </c>
      <c r="T589" s="149">
        <v>20</v>
      </c>
      <c r="U589" s="149" t="s">
        <v>183</v>
      </c>
      <c r="V589" s="149" t="s">
        <v>282</v>
      </c>
      <c r="W589" s="149" t="s">
        <v>143</v>
      </c>
      <c r="X589" s="149" t="s">
        <v>273</v>
      </c>
      <c r="Y589" s="149" t="s">
        <v>395</v>
      </c>
      <c r="Z589" s="149" t="s">
        <v>10498</v>
      </c>
      <c r="AA589" s="149">
        <v>6</v>
      </c>
      <c r="AB589" s="149" t="s">
        <v>567</v>
      </c>
      <c r="AC589" s="149">
        <v>15.65</v>
      </c>
      <c r="AD589" s="149">
        <v>4.5999999999999996</v>
      </c>
      <c r="AE589" s="149" t="s">
        <v>10499</v>
      </c>
      <c r="AF589" s="149" t="s">
        <v>10365</v>
      </c>
      <c r="AG589" s="149" t="s">
        <v>273</v>
      </c>
      <c r="AH589" s="149" t="s">
        <v>273</v>
      </c>
      <c r="AI589" s="149" t="s">
        <v>273</v>
      </c>
      <c r="AJ589" s="149" t="s">
        <v>273</v>
      </c>
      <c r="AK589" s="149" t="s">
        <v>273</v>
      </c>
      <c r="AL589" s="149" t="s">
        <v>273</v>
      </c>
      <c r="AM589" s="149" t="s">
        <v>273</v>
      </c>
      <c r="AN589" s="149" t="s">
        <v>273</v>
      </c>
      <c r="AO589" s="149" t="s">
        <v>273</v>
      </c>
      <c r="AP589" s="149" t="s">
        <v>15602</v>
      </c>
      <c r="AQ589" s="149" t="s">
        <v>10379</v>
      </c>
      <c r="AR589" s="149" t="s">
        <v>22</v>
      </c>
      <c r="AS589" s="149" t="s">
        <v>15605</v>
      </c>
      <c r="AT589" s="149" t="s">
        <v>4788</v>
      </c>
      <c r="AU589" s="149" t="s">
        <v>10394</v>
      </c>
      <c r="AV589" s="149" t="s">
        <v>4788</v>
      </c>
      <c r="AW589" s="149" t="s">
        <v>10391</v>
      </c>
      <c r="AX589" s="149" t="s">
        <v>10391</v>
      </c>
      <c r="AY589" s="149" t="s">
        <v>10391</v>
      </c>
      <c r="AZ589" s="149" t="s">
        <v>10390</v>
      </c>
      <c r="BA589" s="149" t="s">
        <v>10387</v>
      </c>
      <c r="BB589" s="149" t="s">
        <v>10387</v>
      </c>
      <c r="BC589" s="149" t="s">
        <v>248</v>
      </c>
      <c r="BD589" s="149" t="s">
        <v>4788</v>
      </c>
      <c r="BE589" s="149" t="s">
        <v>10387</v>
      </c>
      <c r="BF589" s="149" t="s">
        <v>282</v>
      </c>
      <c r="BG589" s="149" t="s">
        <v>22</v>
      </c>
      <c r="BH589" s="149" t="s">
        <v>282</v>
      </c>
      <c r="BI589" s="149" t="s">
        <v>10390</v>
      </c>
      <c r="BJ589" s="149" t="s">
        <v>15606</v>
      </c>
      <c r="BK589" s="149" t="s">
        <v>10387</v>
      </c>
      <c r="BL589" s="149" t="s">
        <v>282</v>
      </c>
      <c r="BM589" s="149" t="s">
        <v>10390</v>
      </c>
      <c r="BN589" s="134" t="s">
        <v>8750</v>
      </c>
    </row>
    <row r="590" spans="1:83" s="211" customFormat="1" ht="15" hidden="1" customHeight="1" x14ac:dyDescent="0.25">
      <c r="A590" s="211" t="s">
        <v>17466</v>
      </c>
      <c r="B590" s="211" t="s">
        <v>282</v>
      </c>
      <c r="C590" s="211" t="s">
        <v>18042</v>
      </c>
      <c r="D590" s="211" t="s">
        <v>17467</v>
      </c>
      <c r="E590" s="211" t="s">
        <v>10933</v>
      </c>
      <c r="F590" s="211" t="s">
        <v>5328</v>
      </c>
      <c r="G590" s="211" t="s">
        <v>5328</v>
      </c>
      <c r="H590" s="211" t="s">
        <v>216</v>
      </c>
      <c r="I590" s="211" t="s">
        <v>282</v>
      </c>
      <c r="J590" s="211" t="s">
        <v>216</v>
      </c>
      <c r="K590" s="211" t="s">
        <v>282</v>
      </c>
      <c r="L590" s="211" t="s">
        <v>5328</v>
      </c>
      <c r="M590" s="211" t="s">
        <v>12575</v>
      </c>
      <c r="N590" s="211" t="s">
        <v>216</v>
      </c>
      <c r="O590" s="209" t="s">
        <v>10476</v>
      </c>
      <c r="P590" s="209" t="s">
        <v>10476</v>
      </c>
      <c r="Q590" s="211" t="s">
        <v>282</v>
      </c>
      <c r="R590" s="149" t="s">
        <v>282</v>
      </c>
      <c r="S590" s="149" t="s">
        <v>282</v>
      </c>
      <c r="T590" s="149">
        <v>32</v>
      </c>
      <c r="U590" s="149" t="s">
        <v>183</v>
      </c>
      <c r="V590" s="149" t="s">
        <v>282</v>
      </c>
      <c r="W590" s="149" t="s">
        <v>143</v>
      </c>
      <c r="X590" s="149" t="s">
        <v>273</v>
      </c>
      <c r="Y590" s="149" t="s">
        <v>395</v>
      </c>
      <c r="Z590" s="149" t="s">
        <v>10498</v>
      </c>
      <c r="AA590" s="149">
        <v>12</v>
      </c>
      <c r="AB590" s="149" t="s">
        <v>435</v>
      </c>
      <c r="AC590" s="149">
        <v>26.15</v>
      </c>
      <c r="AD590" s="149">
        <v>7.42</v>
      </c>
      <c r="AE590" s="149" t="s">
        <v>10499</v>
      </c>
      <c r="AF590" s="149" t="s">
        <v>10364</v>
      </c>
      <c r="AG590" s="149" t="s">
        <v>273</v>
      </c>
      <c r="AH590" s="149" t="s">
        <v>273</v>
      </c>
      <c r="AI590" s="149" t="s">
        <v>273</v>
      </c>
      <c r="AJ590" s="149" t="s">
        <v>273</v>
      </c>
      <c r="AK590" s="149" t="s">
        <v>15613</v>
      </c>
      <c r="AL590" s="149">
        <v>83</v>
      </c>
      <c r="AM590" s="149">
        <v>23</v>
      </c>
      <c r="AN590" s="149">
        <v>63</v>
      </c>
      <c r="AO590" s="149">
        <v>23</v>
      </c>
      <c r="AP590" s="149" t="s">
        <v>15607</v>
      </c>
      <c r="AQ590" s="149" t="s">
        <v>10379</v>
      </c>
      <c r="AR590" s="149" t="s">
        <v>22</v>
      </c>
      <c r="AS590" s="149" t="s">
        <v>15612</v>
      </c>
      <c r="AT590" s="149" t="s">
        <v>4788</v>
      </c>
      <c r="AU590" s="149" t="s">
        <v>10397</v>
      </c>
      <c r="AV590" s="149" t="s">
        <v>4788</v>
      </c>
      <c r="AW590" s="149" t="s">
        <v>10391</v>
      </c>
      <c r="AX590" s="149" t="s">
        <v>10391</v>
      </c>
      <c r="AY590" s="149" t="s">
        <v>10391</v>
      </c>
      <c r="AZ590" s="149" t="s">
        <v>10390</v>
      </c>
      <c r="BA590" s="149" t="s">
        <v>10387</v>
      </c>
      <c r="BB590" s="149" t="s">
        <v>10387</v>
      </c>
      <c r="BC590" s="149" t="s">
        <v>10411</v>
      </c>
      <c r="BD590" s="149" t="s">
        <v>4788</v>
      </c>
      <c r="BE590" s="149" t="s">
        <v>10387</v>
      </c>
      <c r="BF590" s="149" t="s">
        <v>282</v>
      </c>
      <c r="BG590" s="149" t="s">
        <v>22</v>
      </c>
      <c r="BH590" s="149" t="s">
        <v>282</v>
      </c>
      <c r="BI590" s="149" t="s">
        <v>10390</v>
      </c>
      <c r="BJ590" s="149" t="s">
        <v>15617</v>
      </c>
      <c r="BK590" s="149" t="s">
        <v>10387</v>
      </c>
      <c r="BL590" s="149" t="s">
        <v>282</v>
      </c>
      <c r="BM590" s="149" t="s">
        <v>10391</v>
      </c>
      <c r="BN590" s="211" t="s">
        <v>8592</v>
      </c>
      <c r="BO590" s="211" t="s">
        <v>17054</v>
      </c>
    </row>
    <row r="591" spans="1:83" s="101" customFormat="1" ht="15" hidden="1" customHeight="1" x14ac:dyDescent="0.25">
      <c r="A591" s="101" t="s">
        <v>4421</v>
      </c>
      <c r="B591" s="101" t="s">
        <v>282</v>
      </c>
      <c r="C591" s="101" t="s">
        <v>12629</v>
      </c>
      <c r="D591" s="101" t="s">
        <v>755</v>
      </c>
      <c r="E591" s="101" t="s">
        <v>10933</v>
      </c>
      <c r="F591" s="101" t="s">
        <v>216</v>
      </c>
      <c r="G591" s="101" t="s">
        <v>5328</v>
      </c>
      <c r="H591" s="101" t="s">
        <v>216</v>
      </c>
      <c r="I591" s="101" t="s">
        <v>282</v>
      </c>
      <c r="J591" s="101" t="s">
        <v>5328</v>
      </c>
      <c r="K591" s="101" t="s">
        <v>5820</v>
      </c>
      <c r="L591" s="101" t="s">
        <v>216</v>
      </c>
      <c r="M591" s="101" t="s">
        <v>282</v>
      </c>
      <c r="N591" s="162" t="s">
        <v>5328</v>
      </c>
      <c r="O591" s="212" t="s">
        <v>12625</v>
      </c>
      <c r="P591" s="101" t="s">
        <v>636</v>
      </c>
      <c r="Q591" s="101" t="s">
        <v>282</v>
      </c>
      <c r="R591" s="101" t="s">
        <v>282</v>
      </c>
      <c r="S591" s="101" t="s">
        <v>282</v>
      </c>
      <c r="T591" s="101">
        <v>48</v>
      </c>
      <c r="U591" s="101" t="s">
        <v>183</v>
      </c>
      <c r="V591" s="101" t="s">
        <v>282</v>
      </c>
      <c r="W591" s="101" t="s">
        <v>10846</v>
      </c>
      <c r="X591" s="101" t="s">
        <v>273</v>
      </c>
      <c r="Y591" s="101" t="s">
        <v>273</v>
      </c>
      <c r="Z591" s="101" t="s">
        <v>10498</v>
      </c>
      <c r="AA591" s="101">
        <v>9</v>
      </c>
      <c r="AB591" s="101" t="s">
        <v>435</v>
      </c>
      <c r="AC591" s="101">
        <v>27.59</v>
      </c>
      <c r="AD591" s="101">
        <v>8.1999999999999993</v>
      </c>
      <c r="AE591" s="101" t="s">
        <v>10499</v>
      </c>
      <c r="AF591" s="101" t="s">
        <v>10364</v>
      </c>
      <c r="AG591" s="101" t="s">
        <v>273</v>
      </c>
      <c r="AH591" s="101" t="s">
        <v>273</v>
      </c>
      <c r="AI591" s="101" t="s">
        <v>273</v>
      </c>
      <c r="AJ591" s="101" t="s">
        <v>12627</v>
      </c>
      <c r="AK591" s="314" t="s">
        <v>4790</v>
      </c>
      <c r="AL591" s="101">
        <v>83</v>
      </c>
      <c r="AM591" s="101" t="s">
        <v>273</v>
      </c>
      <c r="AN591" s="101" t="s">
        <v>273</v>
      </c>
      <c r="AO591" s="101">
        <v>46</v>
      </c>
      <c r="AP591" s="101" t="s">
        <v>12626</v>
      </c>
      <c r="AQ591" s="101" t="s">
        <v>10376</v>
      </c>
      <c r="AR591" s="101" t="s">
        <v>22</v>
      </c>
      <c r="AS591" s="101" t="s">
        <v>12630</v>
      </c>
      <c r="AT591" s="101" t="s">
        <v>4788</v>
      </c>
      <c r="AU591" s="101" t="s">
        <v>10394</v>
      </c>
      <c r="AV591" s="101" t="s">
        <v>4788</v>
      </c>
      <c r="AW591" s="101" t="s">
        <v>10391</v>
      </c>
      <c r="AX591" s="101" t="s">
        <v>10391</v>
      </c>
      <c r="AY591" s="101" t="s">
        <v>10391</v>
      </c>
      <c r="AZ591" s="101" t="s">
        <v>10390</v>
      </c>
      <c r="BA591" s="101" t="s">
        <v>10387</v>
      </c>
      <c r="BB591" s="101" t="s">
        <v>10387</v>
      </c>
      <c r="BC591" s="101" t="s">
        <v>10411</v>
      </c>
      <c r="BD591" s="101" t="s">
        <v>4788</v>
      </c>
      <c r="BE591" s="101" t="s">
        <v>22</v>
      </c>
      <c r="BF591" s="101" t="s">
        <v>4791</v>
      </c>
      <c r="BG591" s="101" t="s">
        <v>22</v>
      </c>
      <c r="BH591" s="101" t="s">
        <v>282</v>
      </c>
      <c r="BI591" s="101" t="s">
        <v>4788</v>
      </c>
      <c r="BJ591" s="101" t="s">
        <v>12631</v>
      </c>
      <c r="BK591" s="101" t="s">
        <v>10387</v>
      </c>
      <c r="BL591" s="101" t="s">
        <v>282</v>
      </c>
      <c r="BM591" s="101" t="s">
        <v>4788</v>
      </c>
      <c r="BN591" s="101" t="s">
        <v>4422</v>
      </c>
    </row>
    <row r="592" spans="1:83" s="211" customFormat="1" ht="15" customHeight="1" x14ac:dyDescent="0.25">
      <c r="A592" s="211" t="s">
        <v>7730</v>
      </c>
      <c r="B592" s="211" t="s">
        <v>282</v>
      </c>
      <c r="C592" s="211" t="s">
        <v>18043</v>
      </c>
      <c r="D592" s="211" t="s">
        <v>8944</v>
      </c>
      <c r="E592" s="211" t="s">
        <v>10933</v>
      </c>
      <c r="F592" s="211" t="s">
        <v>5328</v>
      </c>
      <c r="G592" s="211" t="s">
        <v>216</v>
      </c>
      <c r="H592" s="211" t="s">
        <v>216</v>
      </c>
      <c r="I592" s="211" t="s">
        <v>282</v>
      </c>
      <c r="J592" s="211" t="s">
        <v>216</v>
      </c>
      <c r="K592" s="211" t="s">
        <v>282</v>
      </c>
      <c r="L592" s="211" t="s">
        <v>216</v>
      </c>
      <c r="M592" s="211" t="s">
        <v>282</v>
      </c>
      <c r="N592" s="211" t="s">
        <v>5328</v>
      </c>
      <c r="O592" s="211" t="s">
        <v>246</v>
      </c>
      <c r="P592" s="211" t="s">
        <v>246</v>
      </c>
      <c r="Q592" s="211" t="s">
        <v>246</v>
      </c>
      <c r="R592" s="211" t="s">
        <v>790</v>
      </c>
      <c r="S592" s="211" t="s">
        <v>282</v>
      </c>
      <c r="T592" s="211">
        <v>356</v>
      </c>
      <c r="U592" s="211" t="s">
        <v>183</v>
      </c>
      <c r="V592" s="211" t="s">
        <v>282</v>
      </c>
      <c r="W592" s="211" t="s">
        <v>273</v>
      </c>
      <c r="X592" s="211" t="s">
        <v>10506</v>
      </c>
      <c r="Y592" s="211" t="s">
        <v>395</v>
      </c>
      <c r="Z592" s="211" t="s">
        <v>10498</v>
      </c>
      <c r="AA592" s="211">
        <v>6</v>
      </c>
      <c r="AB592" s="211" t="s">
        <v>299</v>
      </c>
      <c r="AC592" s="211">
        <v>24.35</v>
      </c>
      <c r="AD592" s="211" t="s">
        <v>273</v>
      </c>
      <c r="AE592" s="211" t="s">
        <v>10512</v>
      </c>
      <c r="AF592" s="211" t="s">
        <v>10364</v>
      </c>
      <c r="AG592" s="211" t="s">
        <v>273</v>
      </c>
      <c r="AH592" s="211" t="s">
        <v>273</v>
      </c>
      <c r="AI592" s="211" t="s">
        <v>273</v>
      </c>
      <c r="AJ592" s="211" t="s">
        <v>273</v>
      </c>
      <c r="AK592" s="211" t="s">
        <v>15618</v>
      </c>
      <c r="AL592" s="211">
        <v>57</v>
      </c>
      <c r="AM592" s="211" t="s">
        <v>273</v>
      </c>
      <c r="AN592" s="211" t="s">
        <v>273</v>
      </c>
      <c r="AO592" s="211" t="s">
        <v>273</v>
      </c>
      <c r="AP592" s="211" t="s">
        <v>13634</v>
      </c>
      <c r="AQ592" s="211" t="s">
        <v>10385</v>
      </c>
      <c r="AR592" s="211" t="s">
        <v>55</v>
      </c>
      <c r="AS592" s="211" t="s">
        <v>13459</v>
      </c>
      <c r="AT592" s="211" t="s">
        <v>10390</v>
      </c>
      <c r="AU592" s="211" t="s">
        <v>10400</v>
      </c>
      <c r="AV592" s="211" t="s">
        <v>10390</v>
      </c>
      <c r="AW592" s="211" t="s">
        <v>4788</v>
      </c>
      <c r="AX592" s="211" t="s">
        <v>4788</v>
      </c>
      <c r="AY592" s="211" t="s">
        <v>4788</v>
      </c>
      <c r="AZ592" s="211" t="s">
        <v>10390</v>
      </c>
      <c r="BA592" s="211" t="s">
        <v>22</v>
      </c>
      <c r="BB592" s="211" t="s">
        <v>10387</v>
      </c>
      <c r="BC592" s="211" t="s">
        <v>10412</v>
      </c>
      <c r="BD592" s="211" t="s">
        <v>4788</v>
      </c>
      <c r="BE592" s="211" t="s">
        <v>10387</v>
      </c>
      <c r="BF592" s="211" t="s">
        <v>282</v>
      </c>
      <c r="BG592" s="211" t="s">
        <v>22</v>
      </c>
      <c r="BH592" s="211" t="s">
        <v>13459</v>
      </c>
      <c r="BI592" s="211" t="s">
        <v>4788</v>
      </c>
      <c r="BJ592" s="211" t="s">
        <v>12885</v>
      </c>
      <c r="BK592" s="211" t="s">
        <v>22</v>
      </c>
      <c r="BL592" s="211" t="s">
        <v>273</v>
      </c>
      <c r="BM592" s="211" t="s">
        <v>10391</v>
      </c>
      <c r="BN592" s="481" t="s">
        <v>7731</v>
      </c>
    </row>
    <row r="593" spans="1:83" s="211" customFormat="1" ht="15" customHeight="1" x14ac:dyDescent="0.25">
      <c r="A593" s="211" t="s">
        <v>7732</v>
      </c>
      <c r="B593" s="211" t="s">
        <v>282</v>
      </c>
      <c r="C593" s="211" t="s">
        <v>18044</v>
      </c>
      <c r="D593" s="211" t="s">
        <v>8944</v>
      </c>
      <c r="E593" s="211" t="s">
        <v>10933</v>
      </c>
      <c r="F593" s="211" t="s">
        <v>5328</v>
      </c>
      <c r="G593" s="211" t="s">
        <v>216</v>
      </c>
      <c r="H593" s="211" t="s">
        <v>216</v>
      </c>
      <c r="I593" s="211" t="s">
        <v>282</v>
      </c>
      <c r="J593" s="211" t="s">
        <v>216</v>
      </c>
      <c r="K593" s="211" t="s">
        <v>282</v>
      </c>
      <c r="L593" s="211" t="s">
        <v>216</v>
      </c>
      <c r="M593" s="211" t="s">
        <v>282</v>
      </c>
      <c r="N593" s="211" t="s">
        <v>5328</v>
      </c>
      <c r="O593" s="211" t="s">
        <v>257</v>
      </c>
      <c r="P593" s="211" t="s">
        <v>257</v>
      </c>
      <c r="Q593" s="211" t="s">
        <v>790</v>
      </c>
      <c r="R593" s="211" t="s">
        <v>282</v>
      </c>
      <c r="S593" s="211" t="s">
        <v>282</v>
      </c>
      <c r="T593" s="211">
        <v>274</v>
      </c>
      <c r="U593" s="211" t="s">
        <v>183</v>
      </c>
      <c r="V593" s="211" t="s">
        <v>282</v>
      </c>
      <c r="W593" s="211" t="s">
        <v>273</v>
      </c>
      <c r="X593" s="211" t="s">
        <v>11591</v>
      </c>
      <c r="Y593" s="211" t="s">
        <v>11475</v>
      </c>
      <c r="Z593" s="211" t="s">
        <v>273</v>
      </c>
      <c r="AA593" s="211">
        <v>6</v>
      </c>
      <c r="AB593" s="211" t="s">
        <v>194</v>
      </c>
      <c r="AC593" s="211">
        <v>32.35</v>
      </c>
      <c r="AD593" s="211" t="s">
        <v>273</v>
      </c>
      <c r="AE593" s="211" t="s">
        <v>10512</v>
      </c>
      <c r="AF593" s="211" t="s">
        <v>10364</v>
      </c>
      <c r="AG593" s="211" t="s">
        <v>273</v>
      </c>
      <c r="AH593" s="211" t="s">
        <v>273</v>
      </c>
      <c r="AI593" s="211" t="s">
        <v>273</v>
      </c>
      <c r="AJ593" s="211" t="s">
        <v>273</v>
      </c>
      <c r="AK593" s="211" t="s">
        <v>273</v>
      </c>
      <c r="AL593" s="211" t="s">
        <v>273</v>
      </c>
      <c r="AM593" s="211" t="s">
        <v>273</v>
      </c>
      <c r="AN593" s="211" t="s">
        <v>273</v>
      </c>
      <c r="AO593" s="211" t="s">
        <v>273</v>
      </c>
      <c r="AP593" s="211" t="s">
        <v>14224</v>
      </c>
      <c r="AQ593" s="211" t="s">
        <v>10385</v>
      </c>
      <c r="AR593" s="211" t="s">
        <v>55</v>
      </c>
      <c r="AS593" s="211" t="s">
        <v>13459</v>
      </c>
      <c r="AT593" s="211" t="s">
        <v>10390</v>
      </c>
      <c r="AU593" s="211" t="s">
        <v>10400</v>
      </c>
      <c r="AV593" s="211" t="s">
        <v>10390</v>
      </c>
      <c r="AW593" s="211" t="s">
        <v>4788</v>
      </c>
      <c r="AX593" s="211" t="s">
        <v>4788</v>
      </c>
      <c r="AY593" s="211" t="s">
        <v>4788</v>
      </c>
      <c r="AZ593" s="211" t="s">
        <v>10390</v>
      </c>
      <c r="BA593" s="211" t="s">
        <v>22</v>
      </c>
      <c r="BB593" s="211" t="s">
        <v>10387</v>
      </c>
      <c r="BC593" s="211" t="s">
        <v>10412</v>
      </c>
      <c r="BD593" s="211" t="s">
        <v>4788</v>
      </c>
      <c r="BE593" s="211" t="s">
        <v>10387</v>
      </c>
      <c r="BF593" s="211" t="s">
        <v>282</v>
      </c>
      <c r="BG593" s="211" t="s">
        <v>10387</v>
      </c>
      <c r="BH593" s="211" t="s">
        <v>15621</v>
      </c>
      <c r="BI593" s="211" t="s">
        <v>10391</v>
      </c>
      <c r="BJ593" s="211" t="s">
        <v>12885</v>
      </c>
      <c r="BK593" s="211" t="s">
        <v>22</v>
      </c>
      <c r="BL593" s="211" t="s">
        <v>273</v>
      </c>
      <c r="BM593" s="211" t="s">
        <v>10391</v>
      </c>
      <c r="BN593" s="481" t="s">
        <v>7733</v>
      </c>
    </row>
    <row r="594" spans="1:83" s="211" customFormat="1" ht="15" customHeight="1" x14ac:dyDescent="0.25">
      <c r="A594" s="211" t="s">
        <v>7734</v>
      </c>
      <c r="B594" s="211" t="s">
        <v>282</v>
      </c>
      <c r="C594" s="211" t="s">
        <v>7568</v>
      </c>
      <c r="D594" s="211" t="s">
        <v>8944</v>
      </c>
      <c r="E594" s="211" t="s">
        <v>10933</v>
      </c>
      <c r="F594" s="211" t="s">
        <v>5328</v>
      </c>
      <c r="G594" s="211" t="s">
        <v>216</v>
      </c>
      <c r="H594" s="211" t="s">
        <v>216</v>
      </c>
      <c r="I594" s="211" t="s">
        <v>282</v>
      </c>
      <c r="J594" s="211" t="s">
        <v>216</v>
      </c>
      <c r="K594" s="211" t="s">
        <v>282</v>
      </c>
      <c r="L594" s="211" t="s">
        <v>216</v>
      </c>
      <c r="M594" s="211" t="s">
        <v>282</v>
      </c>
      <c r="N594" s="211" t="s">
        <v>5328</v>
      </c>
      <c r="O594" s="211" t="s">
        <v>272</v>
      </c>
      <c r="P594" s="211" t="s">
        <v>246</v>
      </c>
      <c r="Q594" s="211" t="s">
        <v>790</v>
      </c>
      <c r="R594" s="211" t="s">
        <v>282</v>
      </c>
      <c r="S594" s="211" t="s">
        <v>282</v>
      </c>
      <c r="T594" s="211">
        <v>194</v>
      </c>
      <c r="U594" s="211" t="s">
        <v>183</v>
      </c>
      <c r="V594" s="211" t="s">
        <v>282</v>
      </c>
      <c r="W594" s="211" t="s">
        <v>143</v>
      </c>
      <c r="X594" s="211" t="s">
        <v>10506</v>
      </c>
      <c r="Y594" s="211" t="s">
        <v>395</v>
      </c>
      <c r="Z594" s="211" t="s">
        <v>10498</v>
      </c>
      <c r="AA594" s="211">
        <v>10</v>
      </c>
      <c r="AB594" s="211" t="s">
        <v>299</v>
      </c>
      <c r="AC594" s="211">
        <v>18.47</v>
      </c>
      <c r="AD594" s="211" t="s">
        <v>273</v>
      </c>
      <c r="AE594" s="211" t="s">
        <v>10512</v>
      </c>
      <c r="AF594" s="211" t="s">
        <v>10364</v>
      </c>
      <c r="AG594" s="211" t="s">
        <v>273</v>
      </c>
      <c r="AH594" s="211" t="s">
        <v>273</v>
      </c>
      <c r="AI594" s="211" t="s">
        <v>273</v>
      </c>
      <c r="AJ594" s="211" t="s">
        <v>273</v>
      </c>
      <c r="AK594" s="211" t="s">
        <v>15685</v>
      </c>
      <c r="AL594" s="211" t="s">
        <v>273</v>
      </c>
      <c r="AM594" s="211" t="s">
        <v>273</v>
      </c>
      <c r="AN594" s="211" t="s">
        <v>273</v>
      </c>
      <c r="AO594" s="211" t="s">
        <v>273</v>
      </c>
      <c r="AP594" s="211" t="s">
        <v>13457</v>
      </c>
      <c r="AQ594" s="211" t="s">
        <v>10385</v>
      </c>
      <c r="AR594" s="211" t="s">
        <v>55</v>
      </c>
      <c r="AS594" s="211" t="s">
        <v>13459</v>
      </c>
      <c r="AT594" s="211" t="s">
        <v>10390</v>
      </c>
      <c r="AU594" s="211" t="s">
        <v>10400</v>
      </c>
      <c r="AV594" s="211" t="s">
        <v>10390</v>
      </c>
      <c r="AW594" s="211" t="s">
        <v>4788</v>
      </c>
      <c r="AX594" s="211" t="s">
        <v>4788</v>
      </c>
      <c r="AY594" s="211" t="s">
        <v>4788</v>
      </c>
      <c r="AZ594" s="211" t="s">
        <v>10390</v>
      </c>
      <c r="BA594" s="211" t="s">
        <v>22</v>
      </c>
      <c r="BB594" s="211" t="s">
        <v>10387</v>
      </c>
      <c r="BC594" s="211" t="s">
        <v>10412</v>
      </c>
      <c r="BD594" s="211" t="s">
        <v>4788</v>
      </c>
      <c r="BE594" s="211" t="s">
        <v>10387</v>
      </c>
      <c r="BF594" s="211" t="s">
        <v>282</v>
      </c>
      <c r="BG594" s="211" t="s">
        <v>10387</v>
      </c>
      <c r="BH594" s="211" t="s">
        <v>15621</v>
      </c>
      <c r="BI594" s="211" t="s">
        <v>10391</v>
      </c>
      <c r="BJ594" s="211" t="s">
        <v>11866</v>
      </c>
      <c r="BK594" s="211" t="s">
        <v>22</v>
      </c>
      <c r="BL594" s="211" t="s">
        <v>273</v>
      </c>
      <c r="BM594" s="211" t="s">
        <v>10391</v>
      </c>
      <c r="BN594" s="481" t="s">
        <v>7735</v>
      </c>
    </row>
    <row r="595" spans="1:83" s="211" customFormat="1" ht="15" customHeight="1" x14ac:dyDescent="0.25">
      <c r="A595" s="211" t="s">
        <v>17718</v>
      </c>
      <c r="B595" s="211" t="s">
        <v>282</v>
      </c>
      <c r="C595" s="211" t="s">
        <v>17777</v>
      </c>
      <c r="D595" s="211" t="s">
        <v>755</v>
      </c>
      <c r="E595" s="211" t="s">
        <v>10933</v>
      </c>
      <c r="F595" s="211" t="s">
        <v>5328</v>
      </c>
      <c r="G595" s="211" t="s">
        <v>216</v>
      </c>
      <c r="H595" s="211" t="s">
        <v>216</v>
      </c>
      <c r="I595" s="211" t="s">
        <v>282</v>
      </c>
      <c r="J595" s="211" t="s">
        <v>216</v>
      </c>
      <c r="K595" s="211" t="s">
        <v>282</v>
      </c>
      <c r="L595" s="211" t="s">
        <v>216</v>
      </c>
      <c r="M595" s="211" t="s">
        <v>282</v>
      </c>
      <c r="N595" s="211" t="s">
        <v>5328</v>
      </c>
      <c r="O595" s="211" t="s">
        <v>246</v>
      </c>
      <c r="P595" s="211" t="s">
        <v>263</v>
      </c>
      <c r="Q595" s="211" t="s">
        <v>282</v>
      </c>
      <c r="R595" s="211" t="s">
        <v>282</v>
      </c>
      <c r="S595" s="211" t="s">
        <v>282</v>
      </c>
      <c r="T595" s="211">
        <v>30</v>
      </c>
      <c r="U595" s="211" t="s">
        <v>183</v>
      </c>
      <c r="V595" s="211" t="s">
        <v>282</v>
      </c>
      <c r="W595" s="211" t="s">
        <v>17775</v>
      </c>
      <c r="X595" s="211" t="s">
        <v>10506</v>
      </c>
      <c r="Y595" s="211" t="s">
        <v>395</v>
      </c>
      <c r="Z595" s="211" t="s">
        <v>10498</v>
      </c>
      <c r="AA595" s="211">
        <v>6</v>
      </c>
      <c r="AB595" s="211" t="s">
        <v>299</v>
      </c>
      <c r="AC595" s="211">
        <v>24.15</v>
      </c>
      <c r="AD595" s="211">
        <v>3.14</v>
      </c>
      <c r="AE595" s="211" t="s">
        <v>10512</v>
      </c>
      <c r="AF595" s="211" t="s">
        <v>10364</v>
      </c>
      <c r="AG595" s="211" t="s">
        <v>273</v>
      </c>
      <c r="AH595" s="211" t="s">
        <v>273</v>
      </c>
      <c r="AI595" s="211" t="s">
        <v>273</v>
      </c>
      <c r="AJ595" s="211" t="s">
        <v>273</v>
      </c>
      <c r="AK595" s="211" t="s">
        <v>273</v>
      </c>
      <c r="AL595" s="211" t="s">
        <v>273</v>
      </c>
      <c r="AM595" s="211" t="s">
        <v>273</v>
      </c>
      <c r="AN595" s="211" t="s">
        <v>273</v>
      </c>
      <c r="AO595" s="211" t="s">
        <v>273</v>
      </c>
      <c r="AP595" s="211" t="s">
        <v>17776</v>
      </c>
      <c r="AQ595" s="211" t="s">
        <v>10385</v>
      </c>
      <c r="AR595" s="211" t="s">
        <v>22</v>
      </c>
      <c r="AS595" s="211" t="s">
        <v>11423</v>
      </c>
      <c r="AT595" s="211" t="s">
        <v>10390</v>
      </c>
      <c r="AU595" s="211" t="s">
        <v>10394</v>
      </c>
      <c r="AV595" s="211" t="s">
        <v>4788</v>
      </c>
      <c r="AW595" s="211" t="s">
        <v>4788</v>
      </c>
      <c r="AX595" s="211" t="s">
        <v>10391</v>
      </c>
      <c r="AY595" s="211" t="s">
        <v>10390</v>
      </c>
      <c r="AZ595" s="211" t="s">
        <v>10390</v>
      </c>
      <c r="BA595" s="211" t="s">
        <v>10408</v>
      </c>
      <c r="BB595" s="211" t="s">
        <v>10408</v>
      </c>
      <c r="BC595" s="211" t="s">
        <v>248</v>
      </c>
      <c r="BD595" s="211" t="s">
        <v>10390</v>
      </c>
      <c r="BE595" s="211" t="s">
        <v>10387</v>
      </c>
      <c r="BF595" s="211" t="s">
        <v>282</v>
      </c>
      <c r="BG595" s="211" t="s">
        <v>10387</v>
      </c>
      <c r="BH595" s="211" t="s">
        <v>12846</v>
      </c>
      <c r="BI595" s="211" t="s">
        <v>10391</v>
      </c>
      <c r="BJ595" s="211" t="s">
        <v>17778</v>
      </c>
      <c r="BK595" s="211" t="s">
        <v>10387</v>
      </c>
      <c r="BL595" s="211" t="s">
        <v>282</v>
      </c>
      <c r="BM595" s="211" t="s">
        <v>10391</v>
      </c>
      <c r="BN595" s="161" t="s">
        <v>17719</v>
      </c>
    </row>
    <row r="596" spans="1:83" s="211" customFormat="1" ht="15" customHeight="1" x14ac:dyDescent="0.25">
      <c r="A596" s="211" t="s">
        <v>10075</v>
      </c>
      <c r="B596" s="211" t="s">
        <v>282</v>
      </c>
      <c r="C596" s="211" t="s">
        <v>18045</v>
      </c>
      <c r="D596" s="211" t="s">
        <v>8944</v>
      </c>
      <c r="E596" s="211" t="s">
        <v>10933</v>
      </c>
      <c r="F596" s="211" t="s">
        <v>5328</v>
      </c>
      <c r="G596" s="211" t="s">
        <v>216</v>
      </c>
      <c r="H596" s="211" t="s">
        <v>216</v>
      </c>
      <c r="I596" s="211" t="s">
        <v>282</v>
      </c>
      <c r="J596" s="211" t="s">
        <v>216</v>
      </c>
      <c r="K596" s="211" t="s">
        <v>282</v>
      </c>
      <c r="L596" s="211" t="s">
        <v>216</v>
      </c>
      <c r="M596" s="211" t="s">
        <v>282</v>
      </c>
      <c r="N596" s="211" t="s">
        <v>5328</v>
      </c>
      <c r="O596" s="149" t="s">
        <v>13647</v>
      </c>
      <c r="P596" s="149" t="s">
        <v>13647</v>
      </c>
      <c r="Q596" s="211" t="s">
        <v>246</v>
      </c>
      <c r="R596" s="211" t="s">
        <v>282</v>
      </c>
      <c r="S596" s="211" t="s">
        <v>282</v>
      </c>
      <c r="T596" s="211">
        <v>90</v>
      </c>
      <c r="U596" s="211" t="s">
        <v>183</v>
      </c>
      <c r="V596" s="211" t="s">
        <v>282</v>
      </c>
      <c r="W596" s="211" t="s">
        <v>11789</v>
      </c>
      <c r="X596" s="211" t="s">
        <v>273</v>
      </c>
      <c r="Y596" s="211" t="s">
        <v>273</v>
      </c>
      <c r="Z596" s="211" t="s">
        <v>273</v>
      </c>
      <c r="AA596" s="211">
        <v>6</v>
      </c>
      <c r="AB596" s="211" t="s">
        <v>273</v>
      </c>
      <c r="AC596" s="211" t="s">
        <v>273</v>
      </c>
      <c r="AD596" s="211" t="s">
        <v>273</v>
      </c>
      <c r="AE596" s="211" t="s">
        <v>10512</v>
      </c>
      <c r="AF596" s="211" t="s">
        <v>10364</v>
      </c>
      <c r="AG596" s="211" t="s">
        <v>273</v>
      </c>
      <c r="AH596" s="211" t="s">
        <v>273</v>
      </c>
      <c r="AI596" s="211" t="s">
        <v>273</v>
      </c>
      <c r="AJ596" s="211" t="s">
        <v>273</v>
      </c>
      <c r="AK596" s="211" t="s">
        <v>273</v>
      </c>
      <c r="AL596" s="211" t="s">
        <v>273</v>
      </c>
      <c r="AM596" s="211" t="s">
        <v>273</v>
      </c>
      <c r="AN596" s="211" t="s">
        <v>273</v>
      </c>
      <c r="AO596" s="211" t="s">
        <v>273</v>
      </c>
      <c r="AP596" s="211" t="s">
        <v>15687</v>
      </c>
      <c r="AQ596" s="211" t="s">
        <v>10380</v>
      </c>
      <c r="AR596" s="211" t="s">
        <v>22</v>
      </c>
      <c r="AS596" s="211" t="s">
        <v>15065</v>
      </c>
      <c r="AT596" s="211" t="s">
        <v>4788</v>
      </c>
      <c r="AU596" s="211" t="s">
        <v>10400</v>
      </c>
      <c r="AV596" s="211" t="s">
        <v>10390</v>
      </c>
      <c r="AW596" s="211" t="s">
        <v>10391</v>
      </c>
      <c r="AX596" s="211" t="s">
        <v>10391</v>
      </c>
      <c r="AY596" s="211" t="s">
        <v>10391</v>
      </c>
      <c r="AZ596" s="211" t="s">
        <v>10391</v>
      </c>
      <c r="BA596" s="211" t="s">
        <v>10408</v>
      </c>
      <c r="BB596" s="211" t="s">
        <v>10408</v>
      </c>
      <c r="BC596" s="211" t="s">
        <v>248</v>
      </c>
      <c r="BD596" s="211" t="s">
        <v>10390</v>
      </c>
      <c r="BE596" s="211" t="s">
        <v>10387</v>
      </c>
      <c r="BF596" s="211" t="s">
        <v>282</v>
      </c>
      <c r="BG596" s="211" t="s">
        <v>10387</v>
      </c>
      <c r="BH596" s="211" t="s">
        <v>14218</v>
      </c>
      <c r="BI596" s="211" t="s">
        <v>10391</v>
      </c>
      <c r="BJ596" s="211" t="s">
        <v>273</v>
      </c>
      <c r="BK596" s="211" t="s">
        <v>10387</v>
      </c>
      <c r="BL596" s="211" t="s">
        <v>282</v>
      </c>
      <c r="BM596" s="211" t="s">
        <v>10390</v>
      </c>
      <c r="BN596" s="211" t="s">
        <v>10076</v>
      </c>
    </row>
    <row r="597" spans="1:83" s="211" customFormat="1" ht="15" customHeight="1" x14ac:dyDescent="0.25">
      <c r="A597" s="211" t="s">
        <v>7084</v>
      </c>
      <c r="B597" s="211" t="s">
        <v>282</v>
      </c>
      <c r="C597" s="211" t="s">
        <v>18046</v>
      </c>
      <c r="D597" s="211" t="s">
        <v>564</v>
      </c>
      <c r="E597" s="211" t="s">
        <v>10933</v>
      </c>
      <c r="F597" s="211" t="s">
        <v>5328</v>
      </c>
      <c r="G597" s="211" t="s">
        <v>216</v>
      </c>
      <c r="H597" s="211" t="s">
        <v>216</v>
      </c>
      <c r="I597" s="211" t="s">
        <v>282</v>
      </c>
      <c r="J597" s="211" t="s">
        <v>216</v>
      </c>
      <c r="K597" s="211" t="s">
        <v>282</v>
      </c>
      <c r="L597" s="211" t="s">
        <v>216</v>
      </c>
      <c r="M597" s="211" t="s">
        <v>282</v>
      </c>
      <c r="N597" s="211" t="s">
        <v>5328</v>
      </c>
      <c r="O597" s="211" t="s">
        <v>13647</v>
      </c>
      <c r="P597" s="211" t="s">
        <v>13647</v>
      </c>
      <c r="Q597" s="211" t="s">
        <v>246</v>
      </c>
      <c r="R597" s="211" t="s">
        <v>282</v>
      </c>
      <c r="S597" s="211" t="s">
        <v>282</v>
      </c>
      <c r="T597" s="211">
        <v>75</v>
      </c>
      <c r="U597" s="211" t="s">
        <v>183</v>
      </c>
      <c r="V597" s="211" t="s">
        <v>282</v>
      </c>
      <c r="W597" s="211" t="s">
        <v>11789</v>
      </c>
      <c r="X597" s="211" t="s">
        <v>10506</v>
      </c>
      <c r="Y597" s="211" t="s">
        <v>395</v>
      </c>
      <c r="Z597" s="211" t="s">
        <v>10498</v>
      </c>
      <c r="AA597" s="211">
        <v>6</v>
      </c>
      <c r="AB597" s="211" t="s">
        <v>299</v>
      </c>
      <c r="AC597" s="211">
        <v>23.34</v>
      </c>
      <c r="AD597" s="211">
        <v>3.22</v>
      </c>
      <c r="AE597" s="211" t="s">
        <v>10512</v>
      </c>
      <c r="AF597" s="211" t="s">
        <v>10364</v>
      </c>
      <c r="AG597" s="211" t="s">
        <v>15696</v>
      </c>
      <c r="AH597" s="211" t="s">
        <v>273</v>
      </c>
      <c r="AI597" s="211" t="s">
        <v>273</v>
      </c>
      <c r="AJ597" s="211" t="s">
        <v>15695</v>
      </c>
      <c r="AK597" s="211" t="s">
        <v>15694</v>
      </c>
      <c r="AL597" s="211">
        <v>77</v>
      </c>
      <c r="AM597" s="211" t="s">
        <v>273</v>
      </c>
      <c r="AN597" s="211" t="s">
        <v>273</v>
      </c>
      <c r="AO597" s="211" t="s">
        <v>273</v>
      </c>
      <c r="AP597" s="211" t="s">
        <v>15691</v>
      </c>
      <c r="AQ597" s="211" t="s">
        <v>10380</v>
      </c>
      <c r="AR597" s="211" t="s">
        <v>22</v>
      </c>
      <c r="AS597" s="211" t="s">
        <v>11423</v>
      </c>
      <c r="AT597" s="211" t="s">
        <v>4788</v>
      </c>
      <c r="AU597" s="211" t="s">
        <v>10397</v>
      </c>
      <c r="AV597" s="211" t="s">
        <v>4788</v>
      </c>
      <c r="AW597" s="211" t="s">
        <v>10391</v>
      </c>
      <c r="AX597" s="211" t="s">
        <v>10391</v>
      </c>
      <c r="AY597" s="211" t="s">
        <v>10391</v>
      </c>
      <c r="AZ597" s="211" t="s">
        <v>10390</v>
      </c>
      <c r="BA597" s="211" t="s">
        <v>10387</v>
      </c>
      <c r="BB597" s="211" t="s">
        <v>22</v>
      </c>
      <c r="BC597" s="211" t="s">
        <v>10411</v>
      </c>
      <c r="BD597" s="211" t="s">
        <v>10391</v>
      </c>
      <c r="BE597" s="211" t="s">
        <v>10387</v>
      </c>
      <c r="BF597" s="211" t="s">
        <v>282</v>
      </c>
      <c r="BG597" s="211" t="s">
        <v>22</v>
      </c>
      <c r="BH597" s="211" t="s">
        <v>282</v>
      </c>
      <c r="BI597" s="211" t="s">
        <v>10390</v>
      </c>
      <c r="BJ597" s="211" t="s">
        <v>15697</v>
      </c>
      <c r="BK597" s="211" t="s">
        <v>10387</v>
      </c>
      <c r="BL597" s="211" t="s">
        <v>282</v>
      </c>
      <c r="BM597" s="211" t="s">
        <v>4788</v>
      </c>
      <c r="BN597" s="211" t="s">
        <v>7085</v>
      </c>
    </row>
    <row r="598" spans="1:83" s="211" customFormat="1" ht="15" hidden="1" customHeight="1" x14ac:dyDescent="0.25">
      <c r="A598" s="211" t="s">
        <v>17096</v>
      </c>
      <c r="B598" s="211" t="s">
        <v>282</v>
      </c>
      <c r="C598" s="211" t="s">
        <v>13791</v>
      </c>
      <c r="D598" s="211" t="s">
        <v>16646</v>
      </c>
      <c r="E598" s="211" t="s">
        <v>10933</v>
      </c>
      <c r="F598" s="211" t="s">
        <v>5328</v>
      </c>
      <c r="G598" s="211" t="s">
        <v>5328</v>
      </c>
      <c r="H598" s="211" t="s">
        <v>216</v>
      </c>
      <c r="I598" s="211" t="s">
        <v>282</v>
      </c>
      <c r="J598" s="211" t="s">
        <v>5328</v>
      </c>
      <c r="K598" s="211" t="s">
        <v>17469</v>
      </c>
      <c r="L598" s="211" t="s">
        <v>216</v>
      </c>
      <c r="M598" s="211" t="s">
        <v>282</v>
      </c>
      <c r="N598" s="211" t="s">
        <v>5328</v>
      </c>
      <c r="O598" s="211" t="s">
        <v>9642</v>
      </c>
      <c r="P598" s="211" t="s">
        <v>306</v>
      </c>
      <c r="Q598" s="211" t="s">
        <v>282</v>
      </c>
      <c r="R598" s="211" t="s">
        <v>282</v>
      </c>
      <c r="S598" s="211" t="s">
        <v>282</v>
      </c>
      <c r="T598" s="211">
        <v>55</v>
      </c>
      <c r="U598" s="211" t="s">
        <v>183</v>
      </c>
      <c r="V598" s="211" t="s">
        <v>282</v>
      </c>
      <c r="W598" s="211" t="s">
        <v>730</v>
      </c>
      <c r="X598" s="211" t="s">
        <v>273</v>
      </c>
      <c r="Y598" s="211" t="s">
        <v>273</v>
      </c>
      <c r="Z598" s="211" t="s">
        <v>10770</v>
      </c>
      <c r="AA598" s="211">
        <v>10</v>
      </c>
      <c r="AB598" s="211" t="s">
        <v>435</v>
      </c>
      <c r="AC598" s="211">
        <v>19.220000000000002</v>
      </c>
      <c r="AD598" s="211">
        <v>8.7799999999999994</v>
      </c>
      <c r="AE598" s="211" t="s">
        <v>10499</v>
      </c>
      <c r="AF598" s="211" t="s">
        <v>10365</v>
      </c>
      <c r="AG598" s="211" t="s">
        <v>273</v>
      </c>
      <c r="AH598" s="211" t="s">
        <v>273</v>
      </c>
      <c r="AI598" s="211" t="s">
        <v>273</v>
      </c>
      <c r="AJ598" s="211" t="s">
        <v>273</v>
      </c>
      <c r="AK598" s="211" t="s">
        <v>17474</v>
      </c>
      <c r="AL598" s="211">
        <v>100</v>
      </c>
      <c r="AM598" s="211" t="s">
        <v>273</v>
      </c>
      <c r="AN598" s="211" t="s">
        <v>273</v>
      </c>
      <c r="AO598" s="211">
        <v>33</v>
      </c>
      <c r="AP598" s="211" t="s">
        <v>17470</v>
      </c>
      <c r="AQ598" s="211" t="s">
        <v>10385</v>
      </c>
      <c r="AR598" s="211" t="s">
        <v>22</v>
      </c>
      <c r="AS598" s="211" t="s">
        <v>11423</v>
      </c>
      <c r="AT598" s="211" t="s">
        <v>10390</v>
      </c>
      <c r="AU598" s="211" t="s">
        <v>10400</v>
      </c>
      <c r="AV598" s="211" t="s">
        <v>10390</v>
      </c>
      <c r="AW598" s="211" t="s">
        <v>10391</v>
      </c>
      <c r="AX598" s="211" t="s">
        <v>10391</v>
      </c>
      <c r="AY598" s="211" t="s">
        <v>10391</v>
      </c>
      <c r="AZ598" s="211" t="s">
        <v>10390</v>
      </c>
      <c r="BA598" s="211" t="s">
        <v>10387</v>
      </c>
      <c r="BB598" s="211" t="s">
        <v>10387</v>
      </c>
      <c r="BC598" s="211" t="s">
        <v>10411</v>
      </c>
      <c r="BD598" s="211" t="s">
        <v>4788</v>
      </c>
      <c r="BE598" s="211" t="s">
        <v>10387</v>
      </c>
      <c r="BF598" s="211" t="s">
        <v>282</v>
      </c>
      <c r="BG598" s="211" t="s">
        <v>22</v>
      </c>
      <c r="BH598" s="211" t="s">
        <v>282</v>
      </c>
      <c r="BI598" s="211" t="s">
        <v>10390</v>
      </c>
      <c r="BJ598" s="211" t="s">
        <v>17475</v>
      </c>
      <c r="BK598" s="211" t="s">
        <v>10387</v>
      </c>
      <c r="BL598" s="211" t="s">
        <v>282</v>
      </c>
      <c r="BM598" s="211" t="s">
        <v>4788</v>
      </c>
      <c r="BN598" s="211" t="s">
        <v>17097</v>
      </c>
    </row>
    <row r="599" spans="1:83" ht="15" hidden="1" customHeight="1" x14ac:dyDescent="0.25">
      <c r="A599" s="69" t="s">
        <v>551</v>
      </c>
      <c r="B599" s="69" t="s">
        <v>1198</v>
      </c>
      <c r="C599" s="69" t="s">
        <v>1199</v>
      </c>
      <c r="D599" s="69" t="s">
        <v>443</v>
      </c>
      <c r="E599" s="209" t="s">
        <v>10933</v>
      </c>
      <c r="F599" s="211" t="s">
        <v>216</v>
      </c>
      <c r="G599" s="144" t="s">
        <v>216</v>
      </c>
      <c r="H599" s="144" t="s">
        <v>216</v>
      </c>
      <c r="I599" s="144" t="s">
        <v>282</v>
      </c>
      <c r="J599" s="144" t="s">
        <v>216</v>
      </c>
      <c r="K599" s="144" t="s">
        <v>282</v>
      </c>
      <c r="L599" s="144" t="s">
        <v>216</v>
      </c>
      <c r="M599" s="144" t="s">
        <v>282</v>
      </c>
      <c r="N599" s="209" t="s">
        <v>5328</v>
      </c>
      <c r="O599" s="69" t="s">
        <v>302</v>
      </c>
      <c r="P599" s="68" t="s">
        <v>790</v>
      </c>
      <c r="Q599" s="69" t="s">
        <v>282</v>
      </c>
      <c r="R599" s="69" t="s">
        <v>282</v>
      </c>
      <c r="S599" s="69" t="s">
        <v>282</v>
      </c>
      <c r="T599" s="180">
        <v>63</v>
      </c>
      <c r="U599" s="209" t="s">
        <v>183</v>
      </c>
      <c r="V599" s="209" t="s">
        <v>282</v>
      </c>
      <c r="W599" s="180" t="s">
        <v>283</v>
      </c>
      <c r="X599" s="180" t="s">
        <v>10506</v>
      </c>
      <c r="Y599" s="180" t="s">
        <v>893</v>
      </c>
      <c r="Z599" s="180" t="s">
        <v>10770</v>
      </c>
      <c r="AA599" s="209">
        <v>4</v>
      </c>
      <c r="AB599" s="209" t="s">
        <v>194</v>
      </c>
      <c r="AC599" s="209">
        <v>17.39</v>
      </c>
      <c r="AD599" s="209">
        <v>6.41</v>
      </c>
      <c r="AE599" s="209" t="s">
        <v>10499</v>
      </c>
      <c r="AF599" s="144" t="s">
        <v>10365</v>
      </c>
      <c r="AG599" s="180" t="s">
        <v>273</v>
      </c>
      <c r="AH599" s="180" t="s">
        <v>273</v>
      </c>
      <c r="AI599" s="180" t="s">
        <v>273</v>
      </c>
      <c r="AJ599" s="180" t="s">
        <v>273</v>
      </c>
      <c r="AK599" s="209" t="s">
        <v>12641</v>
      </c>
      <c r="AL599" s="180">
        <v>66</v>
      </c>
      <c r="AM599" s="180" t="s">
        <v>273</v>
      </c>
      <c r="AN599" s="209" t="s">
        <v>273</v>
      </c>
      <c r="AO599" s="209" t="s">
        <v>273</v>
      </c>
      <c r="AP599" s="209" t="s">
        <v>12639</v>
      </c>
      <c r="AQ599" s="180" t="s">
        <v>10385</v>
      </c>
      <c r="AR599" s="186" t="s">
        <v>10387</v>
      </c>
      <c r="AS599" s="191" t="s">
        <v>12640</v>
      </c>
      <c r="AT599" s="196" t="s">
        <v>10391</v>
      </c>
      <c r="AU599" s="201" t="s">
        <v>10400</v>
      </c>
      <c r="AV599" s="209" t="s">
        <v>10390</v>
      </c>
      <c r="AW599" s="209" t="s">
        <v>4788</v>
      </c>
      <c r="AX599" s="209" t="s">
        <v>4788</v>
      </c>
      <c r="AY599" s="209" t="s">
        <v>4788</v>
      </c>
      <c r="AZ599" s="209" t="s">
        <v>10390</v>
      </c>
      <c r="BA599" s="209" t="s">
        <v>22</v>
      </c>
      <c r="BB599" s="209" t="s">
        <v>10387</v>
      </c>
      <c r="BC599" s="209" t="s">
        <v>10411</v>
      </c>
      <c r="BD599" s="299" t="s">
        <v>10390</v>
      </c>
      <c r="BE599" s="209" t="s">
        <v>10387</v>
      </c>
      <c r="BF599" s="209" t="s">
        <v>282</v>
      </c>
      <c r="BG599" s="209" t="s">
        <v>10387</v>
      </c>
      <c r="BH599" s="209" t="s">
        <v>12016</v>
      </c>
      <c r="BI599" s="209" t="s">
        <v>10391</v>
      </c>
      <c r="BJ599" s="209" t="s">
        <v>12642</v>
      </c>
      <c r="BK599" s="209" t="s">
        <v>10387</v>
      </c>
      <c r="BL599" s="209" t="s">
        <v>282</v>
      </c>
      <c r="BM599" s="209" t="s">
        <v>10391</v>
      </c>
      <c r="BN599" s="69" t="s">
        <v>535</v>
      </c>
      <c r="BO599" s="69" t="s">
        <v>1200</v>
      </c>
    </row>
    <row r="600" spans="1:83" s="211" customFormat="1" ht="15" hidden="1" customHeight="1" x14ac:dyDescent="0.25">
      <c r="A600" s="211" t="s">
        <v>8770</v>
      </c>
      <c r="B600" s="211" t="s">
        <v>282</v>
      </c>
      <c r="C600" s="211" t="s">
        <v>15710</v>
      </c>
      <c r="D600" s="211" t="s">
        <v>7848</v>
      </c>
      <c r="E600" s="211" t="s">
        <v>10933</v>
      </c>
      <c r="F600" s="211" t="s">
        <v>5328</v>
      </c>
      <c r="G600" s="211" t="s">
        <v>5328</v>
      </c>
      <c r="H600" s="211" t="s">
        <v>216</v>
      </c>
      <c r="I600" s="211" t="s">
        <v>282</v>
      </c>
      <c r="J600" s="211" t="s">
        <v>5328</v>
      </c>
      <c r="K600" s="211" t="s">
        <v>15702</v>
      </c>
      <c r="L600" s="211" t="s">
        <v>216</v>
      </c>
      <c r="M600" s="211" t="s">
        <v>282</v>
      </c>
      <c r="N600" s="211" t="s">
        <v>5328</v>
      </c>
      <c r="O600" s="149" t="s">
        <v>10458</v>
      </c>
      <c r="P600" s="211" t="s">
        <v>636</v>
      </c>
      <c r="Q600" s="211" t="s">
        <v>282</v>
      </c>
      <c r="R600" s="211" t="s">
        <v>282</v>
      </c>
      <c r="S600" s="211" t="s">
        <v>282</v>
      </c>
      <c r="T600" s="211">
        <v>29</v>
      </c>
      <c r="U600" s="211" t="s">
        <v>183</v>
      </c>
      <c r="V600" s="211" t="s">
        <v>282</v>
      </c>
      <c r="W600" s="211" t="s">
        <v>143</v>
      </c>
      <c r="X600" s="211" t="s">
        <v>273</v>
      </c>
      <c r="Y600" s="211" t="s">
        <v>395</v>
      </c>
      <c r="Z600" s="211" t="s">
        <v>10498</v>
      </c>
      <c r="AA600" s="211">
        <v>10</v>
      </c>
      <c r="AB600" s="211" t="s">
        <v>567</v>
      </c>
      <c r="AC600" s="211">
        <v>12.5</v>
      </c>
      <c r="AD600" s="211">
        <v>5.44</v>
      </c>
      <c r="AE600" s="211" t="s">
        <v>10499</v>
      </c>
      <c r="AF600" s="211" t="s">
        <v>10365</v>
      </c>
      <c r="AG600" s="211" t="s">
        <v>273</v>
      </c>
      <c r="AH600" s="211" t="s">
        <v>273</v>
      </c>
      <c r="AI600" s="211" t="s">
        <v>273</v>
      </c>
      <c r="AJ600" s="211" t="s">
        <v>273</v>
      </c>
      <c r="AK600" s="211" t="s">
        <v>15709</v>
      </c>
      <c r="AL600" s="211">
        <v>61</v>
      </c>
      <c r="AM600" s="211">
        <v>28</v>
      </c>
      <c r="AN600" s="211" t="s">
        <v>273</v>
      </c>
      <c r="AO600" s="211" t="s">
        <v>273</v>
      </c>
      <c r="AP600" s="211" t="s">
        <v>15701</v>
      </c>
      <c r="AQ600" s="211" t="s">
        <v>10376</v>
      </c>
      <c r="AR600" s="211" t="s">
        <v>10387</v>
      </c>
      <c r="AS600" s="211" t="s">
        <v>15706</v>
      </c>
      <c r="AT600" s="211" t="s">
        <v>10391</v>
      </c>
      <c r="AU600" s="211" t="s">
        <v>10400</v>
      </c>
      <c r="AV600" s="211" t="s">
        <v>10390</v>
      </c>
      <c r="AW600" s="211" t="s">
        <v>10391</v>
      </c>
      <c r="AX600" s="211" t="s">
        <v>10391</v>
      </c>
      <c r="AY600" s="211" t="s">
        <v>10391</v>
      </c>
      <c r="AZ600" s="211" t="s">
        <v>10390</v>
      </c>
      <c r="BA600" s="211" t="s">
        <v>10387</v>
      </c>
      <c r="BB600" s="211" t="s">
        <v>10387</v>
      </c>
      <c r="BC600" s="211" t="s">
        <v>10412</v>
      </c>
      <c r="BD600" s="211" t="s">
        <v>4788</v>
      </c>
      <c r="BE600" s="211" t="s">
        <v>22</v>
      </c>
      <c r="BF600" s="211" t="s">
        <v>15700</v>
      </c>
      <c r="BG600" s="211" t="s">
        <v>22</v>
      </c>
      <c r="BH600" s="211" t="s">
        <v>282</v>
      </c>
      <c r="BI600" s="211" t="s">
        <v>4788</v>
      </c>
      <c r="BJ600" s="211" t="s">
        <v>15707</v>
      </c>
      <c r="BK600" s="211" t="s">
        <v>10387</v>
      </c>
      <c r="BL600" s="211" t="s">
        <v>282</v>
      </c>
      <c r="BM600" s="211" t="s">
        <v>4788</v>
      </c>
      <c r="BN600" s="211" t="s">
        <v>8771</v>
      </c>
    </row>
    <row r="601" spans="1:83" s="211" customFormat="1" ht="15" customHeight="1" x14ac:dyDescent="0.25">
      <c r="A601" s="211" t="s">
        <v>4027</v>
      </c>
      <c r="B601" s="211" t="s">
        <v>4028</v>
      </c>
      <c r="C601" s="211" t="s">
        <v>14199</v>
      </c>
      <c r="D601" s="211" t="s">
        <v>443</v>
      </c>
      <c r="E601" s="211" t="s">
        <v>10933</v>
      </c>
      <c r="F601" s="211" t="s">
        <v>5328</v>
      </c>
      <c r="G601" s="211" t="s">
        <v>216</v>
      </c>
      <c r="H601" s="211" t="s">
        <v>216</v>
      </c>
      <c r="I601" s="211" t="s">
        <v>282</v>
      </c>
      <c r="J601" s="211" t="s">
        <v>216</v>
      </c>
      <c r="K601" s="211" t="s">
        <v>282</v>
      </c>
      <c r="L601" s="211" t="s">
        <v>216</v>
      </c>
      <c r="M601" s="211" t="s">
        <v>282</v>
      </c>
      <c r="N601" s="211" t="s">
        <v>5328</v>
      </c>
      <c r="O601" s="211" t="s">
        <v>258</v>
      </c>
      <c r="P601" s="211" t="s">
        <v>790</v>
      </c>
      <c r="Q601" s="211" t="s">
        <v>282</v>
      </c>
      <c r="R601" s="211" t="s">
        <v>282</v>
      </c>
      <c r="S601" s="211" t="s">
        <v>282</v>
      </c>
      <c r="T601" s="211">
        <v>197</v>
      </c>
      <c r="U601" s="211" t="s">
        <v>183</v>
      </c>
      <c r="V601" s="211" t="s">
        <v>282</v>
      </c>
      <c r="W601" s="211" t="s">
        <v>143</v>
      </c>
      <c r="X601" s="211" t="s">
        <v>10506</v>
      </c>
      <c r="Y601" s="211" t="s">
        <v>395</v>
      </c>
      <c r="Z601" s="211" t="s">
        <v>10498</v>
      </c>
      <c r="AA601" s="211">
        <v>8</v>
      </c>
      <c r="AB601" s="211" t="s">
        <v>299</v>
      </c>
      <c r="AC601" s="211">
        <v>24.48</v>
      </c>
      <c r="AD601" s="211" t="s">
        <v>273</v>
      </c>
      <c r="AE601" s="211" t="s">
        <v>10512</v>
      </c>
      <c r="AF601" s="211" t="s">
        <v>10364</v>
      </c>
      <c r="AG601" s="211" t="s">
        <v>273</v>
      </c>
      <c r="AH601" s="211" t="s">
        <v>273</v>
      </c>
      <c r="AI601" s="211" t="s">
        <v>273</v>
      </c>
      <c r="AJ601" s="211" t="s">
        <v>16365</v>
      </c>
      <c r="AK601" s="211" t="s">
        <v>14035</v>
      </c>
      <c r="AL601" s="211">
        <v>61</v>
      </c>
      <c r="AM601" s="211" t="s">
        <v>273</v>
      </c>
      <c r="AN601" s="211" t="s">
        <v>273</v>
      </c>
      <c r="AO601" s="211" t="s">
        <v>273</v>
      </c>
      <c r="AP601" s="211" t="s">
        <v>16364</v>
      </c>
      <c r="AQ601" s="211" t="s">
        <v>10385</v>
      </c>
      <c r="AR601" s="211" t="s">
        <v>55</v>
      </c>
      <c r="AS601" s="211" t="s">
        <v>11396</v>
      </c>
      <c r="AT601" s="211" t="s">
        <v>10390</v>
      </c>
      <c r="AU601" s="211" t="s">
        <v>10400</v>
      </c>
      <c r="AV601" s="211" t="s">
        <v>10390</v>
      </c>
      <c r="AW601" s="211" t="s">
        <v>4788</v>
      </c>
      <c r="AX601" s="211" t="s">
        <v>4788</v>
      </c>
      <c r="AY601" s="211" t="s">
        <v>4788</v>
      </c>
      <c r="AZ601" s="211" t="s">
        <v>10390</v>
      </c>
      <c r="BA601" s="211" t="s">
        <v>22</v>
      </c>
      <c r="BB601" s="211" t="s">
        <v>10387</v>
      </c>
      <c r="BC601" s="211" t="s">
        <v>10412</v>
      </c>
      <c r="BD601" s="211" t="s">
        <v>4788</v>
      </c>
      <c r="BE601" s="211" t="s">
        <v>10387</v>
      </c>
      <c r="BF601" s="211" t="s">
        <v>282</v>
      </c>
      <c r="BG601" s="211" t="s">
        <v>22</v>
      </c>
      <c r="BH601" s="211" t="s">
        <v>282</v>
      </c>
      <c r="BI601" s="211" t="s">
        <v>10390</v>
      </c>
      <c r="BJ601" s="211" t="s">
        <v>13475</v>
      </c>
      <c r="BK601" s="211" t="s">
        <v>22</v>
      </c>
      <c r="BL601" s="211" t="s">
        <v>11144</v>
      </c>
      <c r="BM601" s="211" t="s">
        <v>10391</v>
      </c>
      <c r="BN601" s="211" t="s">
        <v>4029</v>
      </c>
    </row>
    <row r="602" spans="1:83" s="211" customFormat="1" ht="15" customHeight="1" x14ac:dyDescent="0.25">
      <c r="A602" s="211" t="s">
        <v>8777</v>
      </c>
      <c r="B602" s="211" t="s">
        <v>282</v>
      </c>
      <c r="C602" s="211" t="s">
        <v>282</v>
      </c>
      <c r="D602" s="211" t="s">
        <v>7848</v>
      </c>
      <c r="E602" s="211" t="s">
        <v>10933</v>
      </c>
      <c r="F602" s="211" t="s">
        <v>5328</v>
      </c>
      <c r="G602" s="211" t="s">
        <v>5328</v>
      </c>
      <c r="H602" s="211" t="s">
        <v>5803</v>
      </c>
      <c r="I602" s="211" t="s">
        <v>282</v>
      </c>
      <c r="J602" s="211" t="s">
        <v>216</v>
      </c>
      <c r="K602" s="211" t="s">
        <v>282</v>
      </c>
      <c r="L602" s="211" t="s">
        <v>5328</v>
      </c>
      <c r="M602" s="211" t="s">
        <v>15717</v>
      </c>
      <c r="N602" s="211" t="s">
        <v>5328</v>
      </c>
      <c r="O602" s="211" t="s">
        <v>10667</v>
      </c>
      <c r="P602" s="211" t="s">
        <v>670</v>
      </c>
      <c r="Q602" s="211" t="s">
        <v>282</v>
      </c>
      <c r="R602" s="211" t="s">
        <v>282</v>
      </c>
      <c r="S602" s="211" t="s">
        <v>282</v>
      </c>
      <c r="T602" s="211">
        <v>154</v>
      </c>
      <c r="U602" s="211" t="s">
        <v>183</v>
      </c>
      <c r="V602" s="211" t="s">
        <v>282</v>
      </c>
      <c r="W602" s="211" t="s">
        <v>143</v>
      </c>
      <c r="X602" s="211" t="s">
        <v>10506</v>
      </c>
      <c r="Y602" s="211" t="s">
        <v>395</v>
      </c>
      <c r="Z602" s="211" t="s">
        <v>10498</v>
      </c>
      <c r="AA602" s="211">
        <v>16</v>
      </c>
      <c r="AB602" s="211" t="s">
        <v>299</v>
      </c>
      <c r="AC602" s="211">
        <v>19.700000000000003</v>
      </c>
      <c r="AD602" s="211">
        <v>3.64</v>
      </c>
      <c r="AE602" s="211" t="s">
        <v>10512</v>
      </c>
      <c r="AF602" s="211" t="s">
        <v>10364</v>
      </c>
      <c r="AG602" s="211" t="s">
        <v>273</v>
      </c>
      <c r="AH602" s="211" t="s">
        <v>273</v>
      </c>
      <c r="AI602" s="211" t="s">
        <v>15719</v>
      </c>
      <c r="AJ602" s="211" t="s">
        <v>273</v>
      </c>
      <c r="AK602" s="211" t="s">
        <v>15718</v>
      </c>
      <c r="AL602" s="211">
        <v>66</v>
      </c>
      <c r="AM602" s="211">
        <v>24</v>
      </c>
      <c r="AN602" s="211">
        <v>52</v>
      </c>
      <c r="AO602" s="211">
        <v>31</v>
      </c>
      <c r="AP602" s="211" t="s">
        <v>15712</v>
      </c>
      <c r="AQ602" s="211" t="s">
        <v>10376</v>
      </c>
      <c r="AR602" s="211" t="s">
        <v>22</v>
      </c>
      <c r="AS602" s="211" t="s">
        <v>15720</v>
      </c>
      <c r="AT602" s="211" t="s">
        <v>4788</v>
      </c>
      <c r="AU602" s="211" t="s">
        <v>10394</v>
      </c>
      <c r="AV602" s="211" t="s">
        <v>4788</v>
      </c>
      <c r="AW602" s="211" t="s">
        <v>10391</v>
      </c>
      <c r="AX602" s="211" t="s">
        <v>10391</v>
      </c>
      <c r="AY602" s="211" t="s">
        <v>10391</v>
      </c>
      <c r="AZ602" s="211" t="s">
        <v>4788</v>
      </c>
      <c r="BA602" s="211" t="s">
        <v>10387</v>
      </c>
      <c r="BB602" s="211" t="s">
        <v>10387</v>
      </c>
      <c r="BC602" s="211" t="s">
        <v>248</v>
      </c>
      <c r="BD602" s="211" t="s">
        <v>4788</v>
      </c>
      <c r="BE602" s="211" t="s">
        <v>10387</v>
      </c>
      <c r="BF602" s="211" t="s">
        <v>282</v>
      </c>
      <c r="BG602" s="211" t="s">
        <v>10387</v>
      </c>
      <c r="BH602" s="211" t="s">
        <v>15723</v>
      </c>
      <c r="BI602" s="211" t="s">
        <v>10391</v>
      </c>
      <c r="BJ602" s="211" t="s">
        <v>15725</v>
      </c>
      <c r="BK602" s="211" t="s">
        <v>10387</v>
      </c>
      <c r="BL602" s="211" t="s">
        <v>282</v>
      </c>
      <c r="BM602" s="211" t="s">
        <v>4788</v>
      </c>
      <c r="BN602" s="211" t="s">
        <v>8778</v>
      </c>
    </row>
    <row r="603" spans="1:83" s="211" customFormat="1" ht="15" customHeight="1" x14ac:dyDescent="0.25">
      <c r="A603" s="211" t="s">
        <v>4931</v>
      </c>
      <c r="B603" s="211" t="s">
        <v>4932</v>
      </c>
      <c r="C603" s="211" t="s">
        <v>16100</v>
      </c>
      <c r="D603" s="211" t="s">
        <v>443</v>
      </c>
      <c r="E603" s="211" t="s">
        <v>10933</v>
      </c>
      <c r="F603" s="211" t="s">
        <v>5328</v>
      </c>
      <c r="G603" s="211" t="s">
        <v>5328</v>
      </c>
      <c r="H603" s="211" t="s">
        <v>5328</v>
      </c>
      <c r="I603" s="211">
        <v>1</v>
      </c>
      <c r="J603" s="211" t="s">
        <v>216</v>
      </c>
      <c r="K603" s="211" t="s">
        <v>282</v>
      </c>
      <c r="L603" s="211" t="s">
        <v>216</v>
      </c>
      <c r="M603" s="211" t="s">
        <v>282</v>
      </c>
      <c r="N603" s="211" t="s">
        <v>5328</v>
      </c>
      <c r="O603" s="149" t="s">
        <v>770</v>
      </c>
      <c r="P603" s="149" t="s">
        <v>13394</v>
      </c>
      <c r="Q603" s="211" t="s">
        <v>282</v>
      </c>
      <c r="R603" s="211" t="s">
        <v>282</v>
      </c>
      <c r="S603" s="211" t="s">
        <v>282</v>
      </c>
      <c r="T603" s="211">
        <v>30</v>
      </c>
      <c r="U603" s="211" t="s">
        <v>183</v>
      </c>
      <c r="V603" s="211" t="s">
        <v>282</v>
      </c>
      <c r="W603" s="211" t="s">
        <v>143</v>
      </c>
      <c r="X603" s="211" t="s">
        <v>273</v>
      </c>
      <c r="Y603" s="211" t="s">
        <v>395</v>
      </c>
      <c r="Z603" s="211" t="s">
        <v>10498</v>
      </c>
      <c r="AA603" s="211">
        <v>6</v>
      </c>
      <c r="AB603" s="211" t="s">
        <v>193</v>
      </c>
      <c r="AC603" s="211">
        <v>22.75</v>
      </c>
      <c r="AD603" s="211">
        <v>3.25</v>
      </c>
      <c r="AE603" s="211" t="s">
        <v>10512</v>
      </c>
      <c r="AF603" s="211" t="s">
        <v>10365</v>
      </c>
      <c r="AG603" s="211">
        <v>6</v>
      </c>
      <c r="AH603" s="211" t="s">
        <v>273</v>
      </c>
      <c r="AI603" s="211" t="s">
        <v>273</v>
      </c>
      <c r="AJ603" s="211" t="s">
        <v>14223</v>
      </c>
      <c r="AK603" s="211" t="s">
        <v>12172</v>
      </c>
      <c r="AL603" s="211">
        <v>100</v>
      </c>
      <c r="AM603" s="211" t="s">
        <v>273</v>
      </c>
      <c r="AN603" s="211">
        <v>50</v>
      </c>
      <c r="AO603" s="211" t="s">
        <v>273</v>
      </c>
      <c r="AP603" s="211" t="s">
        <v>16099</v>
      </c>
      <c r="AQ603" s="211" t="s">
        <v>10385</v>
      </c>
      <c r="AR603" s="211" t="s">
        <v>22</v>
      </c>
      <c r="AS603" s="211" t="s">
        <v>16104</v>
      </c>
      <c r="AT603" s="211" t="s">
        <v>10390</v>
      </c>
      <c r="AU603" s="211" t="s">
        <v>10400</v>
      </c>
      <c r="AV603" s="211" t="s">
        <v>10390</v>
      </c>
      <c r="AW603" s="211" t="s">
        <v>10391</v>
      </c>
      <c r="AX603" s="211" t="s">
        <v>10391</v>
      </c>
      <c r="AY603" s="211" t="s">
        <v>10391</v>
      </c>
      <c r="AZ603" s="211" t="s">
        <v>10390</v>
      </c>
      <c r="BA603" s="211" t="s">
        <v>22</v>
      </c>
      <c r="BB603" s="211" t="s">
        <v>10387</v>
      </c>
      <c r="BC603" s="211" t="s">
        <v>10411</v>
      </c>
      <c r="BD603" s="299" t="s">
        <v>10390</v>
      </c>
      <c r="BE603" s="211" t="s">
        <v>10387</v>
      </c>
      <c r="BF603" s="211" t="s">
        <v>282</v>
      </c>
      <c r="BG603" s="211" t="s">
        <v>22</v>
      </c>
      <c r="BH603" s="211" t="s">
        <v>282</v>
      </c>
      <c r="BI603" s="211" t="s">
        <v>10390</v>
      </c>
      <c r="BJ603" s="211" t="s">
        <v>273</v>
      </c>
      <c r="BK603" s="211" t="s">
        <v>10387</v>
      </c>
      <c r="BL603" s="211" t="s">
        <v>282</v>
      </c>
      <c r="BM603" s="211" t="s">
        <v>10390</v>
      </c>
      <c r="BN603" s="211" t="s">
        <v>4933</v>
      </c>
    </row>
    <row r="604" spans="1:83" s="68" customFormat="1" ht="15" customHeight="1" x14ac:dyDescent="0.25">
      <c r="A604" s="68" t="s">
        <v>807</v>
      </c>
      <c r="B604" s="68" t="s">
        <v>282</v>
      </c>
      <c r="C604" s="68" t="s">
        <v>12650</v>
      </c>
      <c r="D604" s="68" t="s">
        <v>755</v>
      </c>
      <c r="E604" s="211" t="s">
        <v>10933</v>
      </c>
      <c r="F604" s="211" t="s">
        <v>216</v>
      </c>
      <c r="G604" s="160" t="s">
        <v>216</v>
      </c>
      <c r="H604" s="160" t="s">
        <v>216</v>
      </c>
      <c r="I604" s="160" t="s">
        <v>282</v>
      </c>
      <c r="J604" s="160" t="s">
        <v>216</v>
      </c>
      <c r="K604" s="160" t="s">
        <v>282</v>
      </c>
      <c r="L604" s="160" t="s">
        <v>216</v>
      </c>
      <c r="M604" s="160" t="s">
        <v>282</v>
      </c>
      <c r="N604" s="211" t="s">
        <v>5328</v>
      </c>
      <c r="O604" s="68" t="s">
        <v>263</v>
      </c>
      <c r="P604" s="68" t="s">
        <v>790</v>
      </c>
      <c r="Q604" s="68" t="s">
        <v>282</v>
      </c>
      <c r="R604" s="68" t="s">
        <v>282</v>
      </c>
      <c r="S604" s="68" t="s">
        <v>282</v>
      </c>
      <c r="T604" s="181">
        <v>59</v>
      </c>
      <c r="U604" s="211" t="s">
        <v>183</v>
      </c>
      <c r="V604" s="211" t="s">
        <v>282</v>
      </c>
      <c r="W604" s="181" t="s">
        <v>283</v>
      </c>
      <c r="X604" s="181" t="s">
        <v>25</v>
      </c>
      <c r="Y604" s="181" t="s">
        <v>395</v>
      </c>
      <c r="Z604" s="181" t="s">
        <v>10498</v>
      </c>
      <c r="AA604" s="211">
        <v>12</v>
      </c>
      <c r="AB604" s="211" t="s">
        <v>299</v>
      </c>
      <c r="AC604" s="211">
        <v>18.350000000000001</v>
      </c>
      <c r="AD604" s="211">
        <v>4.6500000000000004</v>
      </c>
      <c r="AE604" s="211" t="s">
        <v>10512</v>
      </c>
      <c r="AF604" s="160" t="s">
        <v>10365</v>
      </c>
      <c r="AG604" s="181" t="s">
        <v>273</v>
      </c>
      <c r="AH604" s="181" t="s">
        <v>273</v>
      </c>
      <c r="AI604" s="181" t="s">
        <v>273</v>
      </c>
      <c r="AJ604" s="181" t="s">
        <v>273</v>
      </c>
      <c r="AK604" s="211" t="s">
        <v>273</v>
      </c>
      <c r="AL604" s="181" t="s">
        <v>273</v>
      </c>
      <c r="AM604" s="181" t="s">
        <v>273</v>
      </c>
      <c r="AN604" s="211" t="s">
        <v>273</v>
      </c>
      <c r="AO604" s="211" t="s">
        <v>273</v>
      </c>
      <c r="AP604" s="211" t="s">
        <v>12646</v>
      </c>
      <c r="AQ604" s="181" t="s">
        <v>10385</v>
      </c>
      <c r="AR604" s="188" t="s">
        <v>22</v>
      </c>
      <c r="AS604" s="193" t="s">
        <v>12630</v>
      </c>
      <c r="AT604" s="197" t="s">
        <v>10390</v>
      </c>
      <c r="AU604" s="203" t="s">
        <v>10400</v>
      </c>
      <c r="AV604" s="211" t="s">
        <v>10390</v>
      </c>
      <c r="AW604" s="211" t="s">
        <v>4788</v>
      </c>
      <c r="AX604" s="211" t="s">
        <v>4788</v>
      </c>
      <c r="AY604" s="211" t="s">
        <v>4788</v>
      </c>
      <c r="AZ604" s="211" t="s">
        <v>10390</v>
      </c>
      <c r="BA604" s="211" t="s">
        <v>22</v>
      </c>
      <c r="BB604" s="211" t="s">
        <v>10387</v>
      </c>
      <c r="BC604" s="211" t="s">
        <v>10411</v>
      </c>
      <c r="BD604" s="299" t="s">
        <v>10390</v>
      </c>
      <c r="BE604" s="211" t="s">
        <v>10387</v>
      </c>
      <c r="BF604" s="211" t="s">
        <v>282</v>
      </c>
      <c r="BG604" s="211" t="s">
        <v>10387</v>
      </c>
      <c r="BH604" s="211" t="s">
        <v>12652</v>
      </c>
      <c r="BI604" s="211" t="s">
        <v>10391</v>
      </c>
      <c r="BJ604" s="211" t="s">
        <v>12653</v>
      </c>
      <c r="BK604" s="211" t="s">
        <v>22</v>
      </c>
      <c r="BL604" s="211">
        <v>1</v>
      </c>
      <c r="BM604" s="211" t="s">
        <v>10391</v>
      </c>
      <c r="BN604" s="68" t="s">
        <v>808</v>
      </c>
      <c r="BU604" s="69"/>
      <c r="BV604" s="69"/>
      <c r="BW604" s="69"/>
      <c r="BX604" s="69"/>
      <c r="BY604" s="69"/>
      <c r="BZ604" s="69"/>
      <c r="CA604" s="69"/>
      <c r="CB604" s="69"/>
      <c r="CC604" s="69"/>
      <c r="CD604" s="69"/>
      <c r="CE604" s="69"/>
    </row>
    <row r="605" spans="1:83" s="211" customFormat="1" ht="15" hidden="1" customHeight="1" x14ac:dyDescent="0.25">
      <c r="A605" s="211" t="s">
        <v>17669</v>
      </c>
      <c r="B605" s="211" t="s">
        <v>282</v>
      </c>
      <c r="C605" s="211" t="s">
        <v>17672</v>
      </c>
      <c r="D605" s="211" t="s">
        <v>755</v>
      </c>
      <c r="E605" s="211" t="s">
        <v>10933</v>
      </c>
      <c r="F605" s="211" t="s">
        <v>5328</v>
      </c>
      <c r="G605" s="211" t="s">
        <v>216</v>
      </c>
      <c r="H605" s="211" t="s">
        <v>216</v>
      </c>
      <c r="I605" s="211" t="s">
        <v>282</v>
      </c>
      <c r="J605" s="211" t="s">
        <v>216</v>
      </c>
      <c r="K605" s="211" t="s">
        <v>282</v>
      </c>
      <c r="L605" s="211" t="s">
        <v>216</v>
      </c>
      <c r="M605" s="211" t="s">
        <v>282</v>
      </c>
      <c r="N605" s="211" t="s">
        <v>5328</v>
      </c>
      <c r="O605" s="211" t="s">
        <v>17674</v>
      </c>
      <c r="P605" s="211" t="s">
        <v>636</v>
      </c>
      <c r="Q605" s="211" t="s">
        <v>282</v>
      </c>
      <c r="R605" s="211" t="s">
        <v>282</v>
      </c>
      <c r="S605" s="211" t="s">
        <v>282</v>
      </c>
      <c r="T605" s="211">
        <v>61</v>
      </c>
      <c r="U605" s="211" t="s">
        <v>183</v>
      </c>
      <c r="V605" s="211" t="s">
        <v>10486</v>
      </c>
      <c r="W605" s="211" t="s">
        <v>10866</v>
      </c>
      <c r="X605" s="211" t="s">
        <v>273</v>
      </c>
      <c r="Y605" s="211" t="s">
        <v>395</v>
      </c>
      <c r="Z605" s="211" t="s">
        <v>10498</v>
      </c>
      <c r="AA605" s="211">
        <v>6</v>
      </c>
      <c r="AB605" s="211" t="s">
        <v>567</v>
      </c>
      <c r="AC605" s="211">
        <v>15.15</v>
      </c>
      <c r="AD605" s="211">
        <v>4.18</v>
      </c>
      <c r="AE605" s="211" t="s">
        <v>10499</v>
      </c>
      <c r="AF605" s="211" t="s">
        <v>10365</v>
      </c>
      <c r="AG605" s="211" t="s">
        <v>273</v>
      </c>
      <c r="AH605" s="211" t="s">
        <v>273</v>
      </c>
      <c r="AI605" s="211" t="s">
        <v>273</v>
      </c>
      <c r="AJ605" s="211" t="s">
        <v>17681</v>
      </c>
      <c r="AK605" s="211" t="s">
        <v>17680</v>
      </c>
      <c r="AL605" s="211">
        <v>64</v>
      </c>
      <c r="AM605" s="211">
        <v>100</v>
      </c>
      <c r="AN605" s="211">
        <v>46</v>
      </c>
      <c r="AO605" s="211">
        <v>41</v>
      </c>
      <c r="AP605" s="211" t="s">
        <v>17676</v>
      </c>
      <c r="AQ605" s="211" t="s">
        <v>10376</v>
      </c>
      <c r="AR605" s="211" t="s">
        <v>22</v>
      </c>
      <c r="AS605" s="211" t="s">
        <v>11423</v>
      </c>
      <c r="AT605" s="211" t="s">
        <v>4788</v>
      </c>
      <c r="AU605" s="211" t="s">
        <v>10395</v>
      </c>
      <c r="AV605" s="211" t="s">
        <v>10391</v>
      </c>
      <c r="AW605" s="211" t="s">
        <v>10391</v>
      </c>
      <c r="AX605" s="211" t="s">
        <v>10391</v>
      </c>
      <c r="AY605" s="211" t="s">
        <v>10391</v>
      </c>
      <c r="AZ605" s="211" t="s">
        <v>10390</v>
      </c>
      <c r="BA605" s="211" t="s">
        <v>10387</v>
      </c>
      <c r="BB605" s="211" t="s">
        <v>10387</v>
      </c>
      <c r="BC605" s="211" t="s">
        <v>248</v>
      </c>
      <c r="BD605" s="211" t="s">
        <v>4788</v>
      </c>
      <c r="BE605" s="211" t="s">
        <v>22</v>
      </c>
      <c r="BF605" s="211" t="s">
        <v>17675</v>
      </c>
      <c r="BG605" s="211" t="s">
        <v>22</v>
      </c>
      <c r="BH605" s="211" t="s">
        <v>282</v>
      </c>
      <c r="BI605" s="211" t="s">
        <v>4788</v>
      </c>
      <c r="BJ605" s="211" t="s">
        <v>17682</v>
      </c>
      <c r="BK605" s="211" t="s">
        <v>10387</v>
      </c>
      <c r="BL605" s="211" t="s">
        <v>282</v>
      </c>
      <c r="BM605" s="211" t="s">
        <v>4788</v>
      </c>
      <c r="BN605" s="211" t="s">
        <v>17673</v>
      </c>
    </row>
    <row r="606" spans="1:83" s="211" customFormat="1" ht="15" customHeight="1" x14ac:dyDescent="0.25">
      <c r="A606" s="211" t="s">
        <v>7738</v>
      </c>
      <c r="B606" s="211" t="s">
        <v>282</v>
      </c>
      <c r="C606" s="211" t="s">
        <v>18047</v>
      </c>
      <c r="D606" s="211" t="s">
        <v>8944</v>
      </c>
      <c r="E606" s="211" t="s">
        <v>10933</v>
      </c>
      <c r="F606" s="211" t="s">
        <v>5328</v>
      </c>
      <c r="G606" s="211" t="s">
        <v>216</v>
      </c>
      <c r="H606" s="211" t="s">
        <v>216</v>
      </c>
      <c r="I606" s="211" t="s">
        <v>282</v>
      </c>
      <c r="J606" s="211" t="s">
        <v>216</v>
      </c>
      <c r="K606" s="211" t="s">
        <v>282</v>
      </c>
      <c r="L606" s="211" t="s">
        <v>216</v>
      </c>
      <c r="M606" s="211" t="s">
        <v>282</v>
      </c>
      <c r="N606" s="211" t="s">
        <v>216</v>
      </c>
      <c r="O606" s="211" t="s">
        <v>256</v>
      </c>
      <c r="P606" s="211" t="s">
        <v>246</v>
      </c>
      <c r="Q606" s="211" t="s">
        <v>282</v>
      </c>
      <c r="R606" s="211" t="s">
        <v>282</v>
      </c>
      <c r="S606" s="211" t="s">
        <v>282</v>
      </c>
      <c r="T606" s="211">
        <v>178</v>
      </c>
      <c r="U606" s="211" t="s">
        <v>183</v>
      </c>
      <c r="V606" s="211" t="s">
        <v>282</v>
      </c>
      <c r="W606" s="211" t="s">
        <v>11721</v>
      </c>
      <c r="X606" s="211" t="s">
        <v>10506</v>
      </c>
      <c r="Y606" s="211" t="s">
        <v>893</v>
      </c>
      <c r="Z606" s="211" t="s">
        <v>10498</v>
      </c>
      <c r="AA606" s="211">
        <v>6</v>
      </c>
      <c r="AB606" s="211" t="s">
        <v>194</v>
      </c>
      <c r="AC606" s="211">
        <v>31.1</v>
      </c>
      <c r="AD606" s="211" t="s">
        <v>273</v>
      </c>
      <c r="AE606" s="211" t="s">
        <v>10512</v>
      </c>
      <c r="AF606" s="211" t="s">
        <v>10364</v>
      </c>
      <c r="AG606" s="211" t="s">
        <v>273</v>
      </c>
      <c r="AH606" s="211" t="s">
        <v>273</v>
      </c>
      <c r="AI606" s="211" t="s">
        <v>273</v>
      </c>
      <c r="AJ606" s="211" t="s">
        <v>12045</v>
      </c>
      <c r="AK606" s="211" t="s">
        <v>16134</v>
      </c>
      <c r="AL606" s="211">
        <v>69</v>
      </c>
      <c r="AM606" s="211" t="s">
        <v>273</v>
      </c>
      <c r="AN606" s="211" t="s">
        <v>273</v>
      </c>
      <c r="AO606" s="211" t="s">
        <v>273</v>
      </c>
      <c r="AP606" s="211" t="s">
        <v>16132</v>
      </c>
      <c r="AQ606" s="211" t="s">
        <v>10385</v>
      </c>
      <c r="AR606" s="211" t="s">
        <v>22</v>
      </c>
      <c r="AS606" s="211" t="s">
        <v>11423</v>
      </c>
      <c r="AT606" s="211" t="s">
        <v>10390</v>
      </c>
      <c r="AU606" s="211" t="s">
        <v>10400</v>
      </c>
      <c r="AV606" s="211" t="s">
        <v>10390</v>
      </c>
      <c r="AW606" s="211" t="s">
        <v>4788</v>
      </c>
      <c r="AX606" s="211" t="s">
        <v>4788</v>
      </c>
      <c r="AY606" s="211" t="s">
        <v>4788</v>
      </c>
      <c r="AZ606" s="211" t="s">
        <v>10390</v>
      </c>
      <c r="BA606" s="211" t="s">
        <v>22</v>
      </c>
      <c r="BB606" s="211" t="s">
        <v>10387</v>
      </c>
      <c r="BC606" s="211" t="s">
        <v>10412</v>
      </c>
      <c r="BD606" s="211" t="s">
        <v>4788</v>
      </c>
      <c r="BE606" s="211" t="s">
        <v>10387</v>
      </c>
      <c r="BF606" s="211" t="s">
        <v>282</v>
      </c>
      <c r="BG606" s="211" t="s">
        <v>10387</v>
      </c>
      <c r="BH606" s="211" t="s">
        <v>16136</v>
      </c>
      <c r="BI606" s="211" t="s">
        <v>10391</v>
      </c>
      <c r="BJ606" s="211" t="s">
        <v>13768</v>
      </c>
      <c r="BK606" s="211" t="s">
        <v>22</v>
      </c>
      <c r="BL606" s="211" t="s">
        <v>11477</v>
      </c>
      <c r="BM606" s="211" t="s">
        <v>10391</v>
      </c>
      <c r="BN606" s="211" t="s">
        <v>7739</v>
      </c>
    </row>
    <row r="607" spans="1:83" s="211" customFormat="1" ht="15" hidden="1" customHeight="1" x14ac:dyDescent="0.25">
      <c r="A607" s="211" t="s">
        <v>17102</v>
      </c>
      <c r="B607" s="211" t="s">
        <v>282</v>
      </c>
      <c r="C607" s="211" t="s">
        <v>17425</v>
      </c>
      <c r="D607" s="211" t="s">
        <v>16646</v>
      </c>
      <c r="E607" s="211" t="s">
        <v>10933</v>
      </c>
      <c r="F607" s="211" t="s">
        <v>5328</v>
      </c>
      <c r="G607" s="211" t="s">
        <v>5328</v>
      </c>
      <c r="H607" s="211" t="s">
        <v>5328</v>
      </c>
      <c r="I607" s="211">
        <v>3</v>
      </c>
      <c r="J607" s="211" t="s">
        <v>5328</v>
      </c>
      <c r="K607" s="211" t="s">
        <v>17476</v>
      </c>
      <c r="L607" s="211" t="s">
        <v>5328</v>
      </c>
      <c r="M607" s="211" t="s">
        <v>14593</v>
      </c>
      <c r="N607" s="211" t="s">
        <v>5328</v>
      </c>
      <c r="O607" s="149" t="s">
        <v>17103</v>
      </c>
      <c r="P607" s="211" t="s">
        <v>306</v>
      </c>
      <c r="Q607" s="211" t="s">
        <v>282</v>
      </c>
      <c r="R607" s="211" t="s">
        <v>282</v>
      </c>
      <c r="S607" s="211" t="s">
        <v>282</v>
      </c>
      <c r="T607" s="211">
        <v>694</v>
      </c>
      <c r="U607" s="211" t="s">
        <v>13925</v>
      </c>
      <c r="V607" s="211" t="s">
        <v>17478</v>
      </c>
      <c r="W607" s="211" t="s">
        <v>17477</v>
      </c>
      <c r="X607" s="211" t="s">
        <v>25</v>
      </c>
      <c r="Y607" s="211" t="s">
        <v>395</v>
      </c>
      <c r="Z607" s="211" t="s">
        <v>10498</v>
      </c>
      <c r="AA607" s="211">
        <v>5</v>
      </c>
      <c r="AB607" s="211" t="s">
        <v>567</v>
      </c>
      <c r="AC607" s="211">
        <v>15.1</v>
      </c>
      <c r="AD607" s="211">
        <v>4.75</v>
      </c>
      <c r="AE607" s="211" t="s">
        <v>10499</v>
      </c>
      <c r="AF607" s="211" t="s">
        <v>10365</v>
      </c>
      <c r="AG607" s="211" t="s">
        <v>273</v>
      </c>
      <c r="AH607" s="211" t="s">
        <v>273</v>
      </c>
      <c r="AI607" s="211" t="s">
        <v>273</v>
      </c>
      <c r="AJ607" s="211" t="s">
        <v>273</v>
      </c>
      <c r="AK607" s="211" t="s">
        <v>17483</v>
      </c>
      <c r="AL607" s="211">
        <v>100</v>
      </c>
      <c r="AM607" s="211" t="s">
        <v>273</v>
      </c>
      <c r="AN607" s="211">
        <v>7</v>
      </c>
      <c r="AO607" s="211">
        <v>60</v>
      </c>
      <c r="AP607" s="211" t="s">
        <v>17484</v>
      </c>
      <c r="AQ607" s="211" t="s">
        <v>10376</v>
      </c>
      <c r="AR607" s="211" t="s">
        <v>10387</v>
      </c>
      <c r="AS607" s="211" t="s">
        <v>17485</v>
      </c>
      <c r="AT607" s="211" t="s">
        <v>10391</v>
      </c>
      <c r="AU607" s="211" t="s">
        <v>10394</v>
      </c>
      <c r="AV607" s="211" t="s">
        <v>4788</v>
      </c>
      <c r="AW607" s="211" t="s">
        <v>10391</v>
      </c>
      <c r="AX607" s="211" t="s">
        <v>10391</v>
      </c>
      <c r="AY607" s="211" t="s">
        <v>10391</v>
      </c>
      <c r="AZ607" s="211" t="s">
        <v>10390</v>
      </c>
      <c r="BA607" s="211" t="s">
        <v>10387</v>
      </c>
      <c r="BB607" s="211" t="s">
        <v>10387</v>
      </c>
      <c r="BC607" s="211" t="s">
        <v>10411</v>
      </c>
      <c r="BD607" s="211" t="s">
        <v>4788</v>
      </c>
      <c r="BE607" s="211" t="s">
        <v>10387</v>
      </c>
      <c r="BF607" s="211" t="s">
        <v>282</v>
      </c>
      <c r="BG607" s="211" t="s">
        <v>22</v>
      </c>
      <c r="BH607" s="211" t="s">
        <v>282</v>
      </c>
      <c r="BI607" s="211" t="s">
        <v>10390</v>
      </c>
      <c r="BJ607" s="211" t="s">
        <v>17486</v>
      </c>
      <c r="BK607" s="211" t="s">
        <v>10387</v>
      </c>
      <c r="BL607" s="211" t="s">
        <v>282</v>
      </c>
      <c r="BM607" s="211" t="s">
        <v>4788</v>
      </c>
      <c r="BN607" s="211" t="s">
        <v>17104</v>
      </c>
    </row>
    <row r="608" spans="1:83" s="68" customFormat="1" ht="15" customHeight="1" x14ac:dyDescent="0.25">
      <c r="A608" s="69" t="s">
        <v>6995</v>
      </c>
      <c r="B608" s="69" t="s">
        <v>1203</v>
      </c>
      <c r="C608" s="69" t="s">
        <v>1175</v>
      </c>
      <c r="D608" s="69" t="s">
        <v>443</v>
      </c>
      <c r="E608" s="209" t="s">
        <v>10933</v>
      </c>
      <c r="F608" s="211" t="s">
        <v>216</v>
      </c>
      <c r="G608" s="144" t="s">
        <v>216</v>
      </c>
      <c r="H608" s="144" t="s">
        <v>216</v>
      </c>
      <c r="I608" s="144" t="s">
        <v>282</v>
      </c>
      <c r="J608" s="144" t="s">
        <v>216</v>
      </c>
      <c r="K608" s="144" t="s">
        <v>282</v>
      </c>
      <c r="L608" s="144" t="s">
        <v>216</v>
      </c>
      <c r="M608" s="144" t="s">
        <v>282</v>
      </c>
      <c r="N608" s="209" t="s">
        <v>5328</v>
      </c>
      <c r="O608" s="69" t="s">
        <v>246</v>
      </c>
      <c r="P608" s="68" t="s">
        <v>790</v>
      </c>
      <c r="Q608" s="69" t="s">
        <v>282</v>
      </c>
      <c r="R608" s="69" t="s">
        <v>282</v>
      </c>
      <c r="S608" s="69" t="s">
        <v>282</v>
      </c>
      <c r="T608" s="180">
        <v>671</v>
      </c>
      <c r="U608" s="209" t="s">
        <v>183</v>
      </c>
      <c r="V608" s="209" t="s">
        <v>282</v>
      </c>
      <c r="W608" s="180" t="s">
        <v>143</v>
      </c>
      <c r="X608" s="180" t="s">
        <v>10506</v>
      </c>
      <c r="Y608" s="180" t="s">
        <v>395</v>
      </c>
      <c r="Z608" s="180" t="s">
        <v>10770</v>
      </c>
      <c r="AA608" s="209">
        <v>6</v>
      </c>
      <c r="AB608" s="209" t="s">
        <v>299</v>
      </c>
      <c r="AC608" s="209">
        <v>22.15</v>
      </c>
      <c r="AD608" s="209">
        <v>3.85</v>
      </c>
      <c r="AE608" s="209" t="s">
        <v>10512</v>
      </c>
      <c r="AF608" s="144" t="s">
        <v>10364</v>
      </c>
      <c r="AG608" s="180" t="s">
        <v>273</v>
      </c>
      <c r="AH608" s="180" t="s">
        <v>273</v>
      </c>
      <c r="AI608" s="180" t="s">
        <v>273</v>
      </c>
      <c r="AJ608" s="180" t="s">
        <v>273</v>
      </c>
      <c r="AK608" s="209" t="s">
        <v>12660</v>
      </c>
      <c r="AL608" s="180">
        <v>55</v>
      </c>
      <c r="AM608" s="180">
        <v>6</v>
      </c>
      <c r="AN608" s="209" t="s">
        <v>273</v>
      </c>
      <c r="AO608" s="209" t="s">
        <v>273</v>
      </c>
      <c r="AP608" s="209" t="s">
        <v>12658</v>
      </c>
      <c r="AQ608" s="180" t="s">
        <v>10385</v>
      </c>
      <c r="AR608" s="186" t="s">
        <v>22</v>
      </c>
      <c r="AS608" s="191" t="s">
        <v>12630</v>
      </c>
      <c r="AT608" s="196" t="s">
        <v>10390</v>
      </c>
      <c r="AU608" s="201" t="s">
        <v>10400</v>
      </c>
      <c r="AV608" s="209" t="s">
        <v>10390</v>
      </c>
      <c r="AW608" s="209" t="s">
        <v>4788</v>
      </c>
      <c r="AX608" s="209" t="s">
        <v>4788</v>
      </c>
      <c r="AY608" s="209" t="s">
        <v>4788</v>
      </c>
      <c r="AZ608" s="209" t="s">
        <v>10390</v>
      </c>
      <c r="BA608" s="209" t="s">
        <v>22</v>
      </c>
      <c r="BB608" s="209" t="s">
        <v>10387</v>
      </c>
      <c r="BC608" s="209" t="s">
        <v>10412</v>
      </c>
      <c r="BD608" s="209" t="s">
        <v>4788</v>
      </c>
      <c r="BE608" s="209" t="s">
        <v>10387</v>
      </c>
      <c r="BF608" s="209" t="s">
        <v>282</v>
      </c>
      <c r="BG608" s="209" t="s">
        <v>22</v>
      </c>
      <c r="BH608" s="209" t="s">
        <v>282</v>
      </c>
      <c r="BI608" s="209" t="s">
        <v>10390</v>
      </c>
      <c r="BJ608" s="209" t="s">
        <v>11866</v>
      </c>
      <c r="BK608" s="209" t="s">
        <v>22</v>
      </c>
      <c r="BL608" s="209">
        <v>1</v>
      </c>
      <c r="BM608" s="209" t="s">
        <v>10391</v>
      </c>
      <c r="BN608" s="69" t="s">
        <v>537</v>
      </c>
      <c r="BO608" s="69" t="s">
        <v>1204</v>
      </c>
      <c r="BP608" s="69"/>
      <c r="BQ608" s="69"/>
      <c r="BR608" s="69"/>
      <c r="BS608" s="69"/>
      <c r="BT608" s="69"/>
      <c r="BU608" s="69"/>
      <c r="BV608" s="69"/>
      <c r="BW608" s="69"/>
      <c r="BX608" s="69"/>
      <c r="BY608" s="69"/>
      <c r="BZ608" s="69"/>
      <c r="CA608" s="69"/>
      <c r="CB608" s="69"/>
      <c r="CC608" s="69"/>
      <c r="CD608" s="69"/>
      <c r="CE608" s="69"/>
    </row>
    <row r="609" spans="1:83" s="68" customFormat="1" ht="15" customHeight="1" x14ac:dyDescent="0.25">
      <c r="A609" s="68" t="s">
        <v>553</v>
      </c>
      <c r="B609" s="68" t="s">
        <v>1205</v>
      </c>
      <c r="C609" s="68" t="s">
        <v>12664</v>
      </c>
      <c r="D609" s="69" t="s">
        <v>443</v>
      </c>
      <c r="E609" s="209" t="s">
        <v>10933</v>
      </c>
      <c r="F609" s="211" t="s">
        <v>216</v>
      </c>
      <c r="G609" s="160" t="s">
        <v>216</v>
      </c>
      <c r="H609" s="160" t="s">
        <v>216</v>
      </c>
      <c r="I609" s="160" t="s">
        <v>282</v>
      </c>
      <c r="J609" s="160" t="s">
        <v>216</v>
      </c>
      <c r="K609" s="160" t="s">
        <v>282</v>
      </c>
      <c r="L609" s="160" t="s">
        <v>216</v>
      </c>
      <c r="M609" s="160" t="s">
        <v>282</v>
      </c>
      <c r="N609" s="211" t="s">
        <v>5328</v>
      </c>
      <c r="O609" s="68" t="s">
        <v>246</v>
      </c>
      <c r="P609" s="68" t="s">
        <v>252</v>
      </c>
      <c r="Q609" s="68" t="s">
        <v>282</v>
      </c>
      <c r="R609" s="69" t="s">
        <v>282</v>
      </c>
      <c r="S609" s="69" t="s">
        <v>282</v>
      </c>
      <c r="T609" s="180">
        <v>124</v>
      </c>
      <c r="U609" s="209" t="s">
        <v>183</v>
      </c>
      <c r="V609" s="209" t="s">
        <v>282</v>
      </c>
      <c r="W609" s="180" t="s">
        <v>143</v>
      </c>
      <c r="X609" s="180" t="s">
        <v>273</v>
      </c>
      <c r="Y609" s="180" t="s">
        <v>273</v>
      </c>
      <c r="Z609" s="180" t="s">
        <v>10498</v>
      </c>
      <c r="AA609" s="209">
        <v>8</v>
      </c>
      <c r="AB609" s="209" t="s">
        <v>299</v>
      </c>
      <c r="AC609" s="209">
        <v>21.45</v>
      </c>
      <c r="AD609" s="209">
        <v>3.84</v>
      </c>
      <c r="AE609" s="209" t="s">
        <v>10512</v>
      </c>
      <c r="AF609" s="144" t="s">
        <v>10364</v>
      </c>
      <c r="AG609" s="180" t="s">
        <v>273</v>
      </c>
      <c r="AH609" s="180" t="s">
        <v>273</v>
      </c>
      <c r="AI609" s="180" t="s">
        <v>273</v>
      </c>
      <c r="AJ609" s="180" t="s">
        <v>273</v>
      </c>
      <c r="AK609" s="209" t="s">
        <v>12668</v>
      </c>
      <c r="AL609" s="180">
        <v>69</v>
      </c>
      <c r="AM609" s="180">
        <v>3</v>
      </c>
      <c r="AN609" s="209" t="s">
        <v>273</v>
      </c>
      <c r="AO609" s="209" t="s">
        <v>273</v>
      </c>
      <c r="AP609" s="209" t="s">
        <v>12663</v>
      </c>
      <c r="AQ609" s="180" t="s">
        <v>10385</v>
      </c>
      <c r="AR609" s="186" t="s">
        <v>10387</v>
      </c>
      <c r="AS609" s="191" t="s">
        <v>12667</v>
      </c>
      <c r="AT609" s="196" t="s">
        <v>10391</v>
      </c>
      <c r="AU609" s="201" t="s">
        <v>10400</v>
      </c>
      <c r="AV609" s="209" t="s">
        <v>10390</v>
      </c>
      <c r="AW609" s="209" t="s">
        <v>4788</v>
      </c>
      <c r="AX609" s="209" t="s">
        <v>4788</v>
      </c>
      <c r="AY609" s="209" t="s">
        <v>4788</v>
      </c>
      <c r="AZ609" s="209" t="s">
        <v>10390</v>
      </c>
      <c r="BA609" s="209" t="s">
        <v>22</v>
      </c>
      <c r="BB609" s="209" t="s">
        <v>22</v>
      </c>
      <c r="BC609" s="209" t="s">
        <v>10412</v>
      </c>
      <c r="BD609" s="209" t="s">
        <v>10391</v>
      </c>
      <c r="BE609" s="209" t="s">
        <v>10387</v>
      </c>
      <c r="BF609" s="209" t="s">
        <v>282</v>
      </c>
      <c r="BG609" s="209" t="s">
        <v>22</v>
      </c>
      <c r="BH609" s="209" t="s">
        <v>282</v>
      </c>
      <c r="BI609" s="209" t="s">
        <v>10390</v>
      </c>
      <c r="BJ609" s="209" t="s">
        <v>12672</v>
      </c>
      <c r="BK609" s="209" t="s">
        <v>22</v>
      </c>
      <c r="BL609" s="209">
        <v>1</v>
      </c>
      <c r="BM609" s="209" t="s">
        <v>10391</v>
      </c>
      <c r="BN609" s="69" t="s">
        <v>12662</v>
      </c>
      <c r="BO609" s="69"/>
      <c r="BP609" s="69"/>
      <c r="BQ609" s="69"/>
      <c r="BR609" s="69"/>
      <c r="BS609" s="69"/>
      <c r="BT609" s="69"/>
    </row>
    <row r="610" spans="1:83" s="211" customFormat="1" ht="15" customHeight="1" x14ac:dyDescent="0.25">
      <c r="A610" s="211" t="s">
        <v>17105</v>
      </c>
      <c r="B610" s="211" t="s">
        <v>282</v>
      </c>
      <c r="C610" s="211" t="s">
        <v>13791</v>
      </c>
      <c r="D610" s="211" t="s">
        <v>16646</v>
      </c>
      <c r="E610" s="211" t="s">
        <v>10933</v>
      </c>
      <c r="F610" s="211" t="s">
        <v>5328</v>
      </c>
      <c r="G610" s="211" t="s">
        <v>216</v>
      </c>
      <c r="H610" s="211" t="s">
        <v>216</v>
      </c>
      <c r="I610" s="211" t="s">
        <v>282</v>
      </c>
      <c r="J610" s="211" t="s">
        <v>216</v>
      </c>
      <c r="K610" s="211" t="s">
        <v>282</v>
      </c>
      <c r="L610" s="211" t="s">
        <v>216</v>
      </c>
      <c r="M610" s="211" t="s">
        <v>282</v>
      </c>
      <c r="N610" s="211" t="s">
        <v>5328</v>
      </c>
      <c r="O610" s="149" t="s">
        <v>8923</v>
      </c>
      <c r="P610" s="149" t="s">
        <v>811</v>
      </c>
      <c r="Q610" s="211" t="s">
        <v>282</v>
      </c>
      <c r="R610" s="211" t="s">
        <v>282</v>
      </c>
      <c r="S610" s="211" t="s">
        <v>282</v>
      </c>
      <c r="T610" s="211">
        <v>90</v>
      </c>
      <c r="U610" s="211" t="s">
        <v>183</v>
      </c>
      <c r="V610" s="211" t="s">
        <v>282</v>
      </c>
      <c r="W610" s="211" t="s">
        <v>11789</v>
      </c>
      <c r="X610" s="211" t="s">
        <v>10506</v>
      </c>
      <c r="Y610" s="211" t="s">
        <v>395</v>
      </c>
      <c r="Z610" s="211" t="s">
        <v>10498</v>
      </c>
      <c r="AA610" s="211">
        <v>8</v>
      </c>
      <c r="AB610" s="211" t="s">
        <v>299</v>
      </c>
      <c r="AC610" s="211">
        <v>29.94</v>
      </c>
      <c r="AD610" s="211">
        <v>5.08</v>
      </c>
      <c r="AE610" s="211" t="s">
        <v>10512</v>
      </c>
      <c r="AF610" s="211" t="s">
        <v>10364</v>
      </c>
      <c r="AG610" s="211" t="s">
        <v>273</v>
      </c>
      <c r="AH610" s="211">
        <v>100</v>
      </c>
      <c r="AI610" s="211" t="s">
        <v>273</v>
      </c>
      <c r="AJ610" s="211" t="s">
        <v>273</v>
      </c>
      <c r="AK610" s="211" t="s">
        <v>17491</v>
      </c>
      <c r="AL610" s="211">
        <v>70</v>
      </c>
      <c r="AM610" s="211" t="s">
        <v>273</v>
      </c>
      <c r="AN610" s="211" t="s">
        <v>273</v>
      </c>
      <c r="AO610" s="211">
        <v>68</v>
      </c>
      <c r="AP610" s="211" t="s">
        <v>17487</v>
      </c>
      <c r="AQ610" s="211" t="s">
        <v>10380</v>
      </c>
      <c r="AR610" s="211" t="s">
        <v>22</v>
      </c>
      <c r="AS610" s="211" t="s">
        <v>11423</v>
      </c>
      <c r="AT610" s="211" t="s">
        <v>4788</v>
      </c>
      <c r="AU610" s="211" t="s">
        <v>10400</v>
      </c>
      <c r="AV610" s="211" t="s">
        <v>10390</v>
      </c>
      <c r="AW610" s="211" t="s">
        <v>10391</v>
      </c>
      <c r="AX610" s="211" t="s">
        <v>10391</v>
      </c>
      <c r="AY610" s="211" t="s">
        <v>10391</v>
      </c>
      <c r="AZ610" s="211" t="s">
        <v>4788</v>
      </c>
      <c r="BA610" s="211" t="s">
        <v>10387</v>
      </c>
      <c r="BB610" s="211" t="s">
        <v>10387</v>
      </c>
      <c r="BC610" s="211" t="s">
        <v>10411</v>
      </c>
      <c r="BD610" s="211" t="s">
        <v>4788</v>
      </c>
      <c r="BE610" s="211" t="s">
        <v>10387</v>
      </c>
      <c r="BF610" s="211" t="s">
        <v>282</v>
      </c>
      <c r="BG610" s="211" t="s">
        <v>22</v>
      </c>
      <c r="BH610" s="211" t="s">
        <v>282</v>
      </c>
      <c r="BI610" s="211" t="s">
        <v>10390</v>
      </c>
      <c r="BJ610" s="211" t="s">
        <v>17492</v>
      </c>
      <c r="BK610" s="211" t="s">
        <v>10387</v>
      </c>
      <c r="BL610" s="211" t="s">
        <v>282</v>
      </c>
      <c r="BM610" s="211" t="s">
        <v>4788</v>
      </c>
      <c r="BN610" s="211" t="s">
        <v>17106</v>
      </c>
    </row>
    <row r="611" spans="1:83" s="211" customFormat="1" ht="15" customHeight="1" x14ac:dyDescent="0.25">
      <c r="A611" s="211" t="s">
        <v>7199</v>
      </c>
      <c r="B611" s="211" t="s">
        <v>282</v>
      </c>
      <c r="C611" s="211" t="s">
        <v>18048</v>
      </c>
      <c r="D611" s="211" t="s">
        <v>755</v>
      </c>
      <c r="E611" s="211" t="s">
        <v>10933</v>
      </c>
      <c r="F611" s="211" t="s">
        <v>5328</v>
      </c>
      <c r="G611" s="211" t="s">
        <v>5328</v>
      </c>
      <c r="H611" s="211" t="s">
        <v>216</v>
      </c>
      <c r="I611" s="211" t="s">
        <v>282</v>
      </c>
      <c r="J611" s="211" t="s">
        <v>5328</v>
      </c>
      <c r="K611" s="211" t="s">
        <v>16369</v>
      </c>
      <c r="L611" s="211" t="s">
        <v>5328</v>
      </c>
      <c r="M611" s="211" t="s">
        <v>5805</v>
      </c>
      <c r="N611" s="211" t="s">
        <v>5328</v>
      </c>
      <c r="O611" s="211" t="s">
        <v>256</v>
      </c>
      <c r="P611" s="211" t="s">
        <v>790</v>
      </c>
      <c r="Q611" s="211" t="s">
        <v>282</v>
      </c>
      <c r="R611" s="211" t="s">
        <v>282</v>
      </c>
      <c r="S611" s="211" t="s">
        <v>282</v>
      </c>
      <c r="T611" s="211">
        <v>303</v>
      </c>
      <c r="U611" s="211" t="s">
        <v>183</v>
      </c>
      <c r="V611" s="211" t="s">
        <v>282</v>
      </c>
      <c r="W611" s="211" t="s">
        <v>143</v>
      </c>
      <c r="X611" s="211" t="s">
        <v>273</v>
      </c>
      <c r="Y611" s="211" t="s">
        <v>395</v>
      </c>
      <c r="Z611" s="211" t="s">
        <v>10498</v>
      </c>
      <c r="AA611" s="211">
        <v>8</v>
      </c>
      <c r="AB611" s="211" t="s">
        <v>299</v>
      </c>
      <c r="AC611" s="211">
        <v>23.65</v>
      </c>
      <c r="AD611" s="211">
        <v>3.25</v>
      </c>
      <c r="AE611" s="211" t="s">
        <v>10512</v>
      </c>
      <c r="AF611" s="211" t="s">
        <v>10364</v>
      </c>
      <c r="AG611" s="211" t="s">
        <v>273</v>
      </c>
      <c r="AH611" s="211">
        <v>37</v>
      </c>
      <c r="AI611" s="211" t="s">
        <v>273</v>
      </c>
      <c r="AJ611" s="211" t="s">
        <v>273</v>
      </c>
      <c r="AK611" s="211" t="s">
        <v>16371</v>
      </c>
      <c r="AL611" s="211">
        <v>61</v>
      </c>
      <c r="AM611" s="211">
        <v>25</v>
      </c>
      <c r="AN611" s="211" t="s">
        <v>273</v>
      </c>
      <c r="AO611" s="211" t="s">
        <v>273</v>
      </c>
      <c r="AP611" s="211" t="s">
        <v>16370</v>
      </c>
      <c r="AQ611" s="211" t="s">
        <v>10376</v>
      </c>
      <c r="AR611" s="211" t="s">
        <v>22</v>
      </c>
      <c r="AS611" s="211" t="s">
        <v>11423</v>
      </c>
      <c r="AT611" s="211" t="s">
        <v>4788</v>
      </c>
      <c r="AU611" s="211" t="s">
        <v>10394</v>
      </c>
      <c r="AV611" s="211" t="s">
        <v>4788</v>
      </c>
      <c r="AW611" s="211" t="s">
        <v>4788</v>
      </c>
      <c r="AX611" s="211" t="s">
        <v>4788</v>
      </c>
      <c r="AY611" s="211" t="s">
        <v>4788</v>
      </c>
      <c r="AZ611" s="211" t="s">
        <v>10390</v>
      </c>
      <c r="BA611" s="211" t="s">
        <v>22</v>
      </c>
      <c r="BB611" s="211" t="s">
        <v>10387</v>
      </c>
      <c r="BC611" s="211" t="s">
        <v>10412</v>
      </c>
      <c r="BD611" s="211" t="s">
        <v>4788</v>
      </c>
      <c r="BE611" s="211" t="s">
        <v>10387</v>
      </c>
      <c r="BF611" s="211" t="s">
        <v>282</v>
      </c>
      <c r="BG611" s="211" t="s">
        <v>10387</v>
      </c>
      <c r="BH611" s="211" t="s">
        <v>16372</v>
      </c>
      <c r="BI611" s="211" t="s">
        <v>10391</v>
      </c>
      <c r="BJ611" s="211" t="s">
        <v>14140</v>
      </c>
      <c r="BK611" s="211" t="s">
        <v>22</v>
      </c>
      <c r="BL611" s="211">
        <v>1</v>
      </c>
      <c r="BM611" s="211" t="s">
        <v>10391</v>
      </c>
      <c r="BN611" s="211" t="s">
        <v>7200</v>
      </c>
    </row>
    <row r="612" spans="1:83" s="211" customFormat="1" ht="15" customHeight="1" x14ac:dyDescent="0.25">
      <c r="A612" s="211" t="s">
        <v>4084</v>
      </c>
      <c r="B612" s="211" t="s">
        <v>4085</v>
      </c>
      <c r="C612" s="211" t="s">
        <v>15784</v>
      </c>
      <c r="D612" s="211" t="s">
        <v>443</v>
      </c>
      <c r="E612" s="211" t="s">
        <v>10933</v>
      </c>
      <c r="F612" s="211" t="s">
        <v>5328</v>
      </c>
      <c r="G612" s="211" t="s">
        <v>216</v>
      </c>
      <c r="H612" s="211" t="s">
        <v>216</v>
      </c>
      <c r="I612" s="211" t="s">
        <v>282</v>
      </c>
      <c r="J612" s="211" t="s">
        <v>216</v>
      </c>
      <c r="K612" s="211" t="s">
        <v>282</v>
      </c>
      <c r="L612" s="211" t="s">
        <v>216</v>
      </c>
      <c r="M612" s="211" t="s">
        <v>282</v>
      </c>
      <c r="N612" s="211" t="s">
        <v>5328</v>
      </c>
      <c r="O612" s="211" t="s">
        <v>258</v>
      </c>
      <c r="P612" s="211" t="s">
        <v>246</v>
      </c>
      <c r="Q612" s="211" t="s">
        <v>282</v>
      </c>
      <c r="R612" s="211" t="s">
        <v>282</v>
      </c>
      <c r="S612" s="211" t="s">
        <v>282</v>
      </c>
      <c r="T612" s="211">
        <v>66</v>
      </c>
      <c r="U612" s="211" t="s">
        <v>183</v>
      </c>
      <c r="V612" s="211" t="s">
        <v>282</v>
      </c>
      <c r="W612" s="211" t="s">
        <v>273</v>
      </c>
      <c r="X612" s="211" t="s">
        <v>273</v>
      </c>
      <c r="Y612" s="211" t="s">
        <v>273</v>
      </c>
      <c r="Z612" s="211" t="s">
        <v>273</v>
      </c>
      <c r="AA612" s="211">
        <v>8</v>
      </c>
      <c r="AB612" s="211" t="s">
        <v>273</v>
      </c>
      <c r="AC612" s="211" t="s">
        <v>273</v>
      </c>
      <c r="AD612" s="211" t="s">
        <v>273</v>
      </c>
      <c r="AE612" s="211" t="s">
        <v>10512</v>
      </c>
      <c r="AF612" s="211" t="s">
        <v>10364</v>
      </c>
      <c r="AG612" s="211" t="s">
        <v>273</v>
      </c>
      <c r="AH612" s="211" t="s">
        <v>273</v>
      </c>
      <c r="AI612" s="211" t="s">
        <v>273</v>
      </c>
      <c r="AJ612" s="211" t="s">
        <v>273</v>
      </c>
      <c r="AK612" s="211" t="s">
        <v>273</v>
      </c>
      <c r="AL612" s="211" t="s">
        <v>273</v>
      </c>
      <c r="AM612" s="211" t="s">
        <v>273</v>
      </c>
      <c r="AN612" s="211" t="s">
        <v>273</v>
      </c>
      <c r="AO612" s="211" t="s">
        <v>273</v>
      </c>
      <c r="AP612" s="211" t="s">
        <v>15782</v>
      </c>
      <c r="AQ612" s="211" t="s">
        <v>10385</v>
      </c>
      <c r="AR612" s="211" t="s">
        <v>55</v>
      </c>
      <c r="AS612" s="211" t="s">
        <v>273</v>
      </c>
      <c r="AT612" s="211" t="s">
        <v>10390</v>
      </c>
      <c r="AU612" s="211" t="s">
        <v>10400</v>
      </c>
      <c r="AV612" s="211" t="s">
        <v>10390</v>
      </c>
      <c r="AW612" s="211" t="s">
        <v>4788</v>
      </c>
      <c r="AX612" s="211" t="s">
        <v>4788</v>
      </c>
      <c r="AY612" s="211" t="s">
        <v>4788</v>
      </c>
      <c r="AZ612" s="211" t="s">
        <v>10390</v>
      </c>
      <c r="BA612" s="211" t="s">
        <v>22</v>
      </c>
      <c r="BB612" s="211" t="s">
        <v>10387</v>
      </c>
      <c r="BC612" s="211" t="s">
        <v>248</v>
      </c>
      <c r="BD612" s="211" t="s">
        <v>4788</v>
      </c>
      <c r="BE612" s="211" t="s">
        <v>10387</v>
      </c>
      <c r="BF612" s="211" t="s">
        <v>282</v>
      </c>
      <c r="BG612" s="211" t="s">
        <v>10387</v>
      </c>
      <c r="BH612" s="211" t="s">
        <v>15785</v>
      </c>
      <c r="BI612" s="211" t="s">
        <v>10391</v>
      </c>
      <c r="BJ612" s="211" t="s">
        <v>273</v>
      </c>
      <c r="BK612" s="211" t="s">
        <v>55</v>
      </c>
      <c r="BL612" s="211" t="s">
        <v>282</v>
      </c>
      <c r="BM612" s="211" t="s">
        <v>10390</v>
      </c>
      <c r="BN612" s="211" t="s">
        <v>4086</v>
      </c>
    </row>
    <row r="613" spans="1:83" s="211" customFormat="1" ht="15" customHeight="1" x14ac:dyDescent="0.25">
      <c r="A613" s="211" t="s">
        <v>7745</v>
      </c>
      <c r="B613" s="211" t="s">
        <v>282</v>
      </c>
      <c r="C613" s="211" t="s">
        <v>15059</v>
      </c>
      <c r="D613" s="211" t="s">
        <v>8944</v>
      </c>
      <c r="E613" s="211" t="s">
        <v>10933</v>
      </c>
      <c r="F613" s="211" t="s">
        <v>5328</v>
      </c>
      <c r="G613" s="211" t="s">
        <v>216</v>
      </c>
      <c r="H613" s="211" t="s">
        <v>216</v>
      </c>
      <c r="I613" s="211" t="s">
        <v>282</v>
      </c>
      <c r="J613" s="211" t="s">
        <v>216</v>
      </c>
      <c r="K613" s="211" t="s">
        <v>282</v>
      </c>
      <c r="L613" s="211" t="s">
        <v>216</v>
      </c>
      <c r="M613" s="211" t="s">
        <v>282</v>
      </c>
      <c r="N613" s="211" t="s">
        <v>5328</v>
      </c>
      <c r="O613" s="211" t="s">
        <v>274</v>
      </c>
      <c r="P613" s="211" t="s">
        <v>256</v>
      </c>
      <c r="Q613" s="211" t="s">
        <v>282</v>
      </c>
      <c r="R613" s="211" t="s">
        <v>282</v>
      </c>
      <c r="S613" s="211" t="s">
        <v>282</v>
      </c>
      <c r="T613" s="211">
        <v>225</v>
      </c>
      <c r="U613" s="211" t="s">
        <v>183</v>
      </c>
      <c r="V613" s="211" t="s">
        <v>282</v>
      </c>
      <c r="W613" s="211" t="s">
        <v>14163</v>
      </c>
      <c r="X613" s="211" t="s">
        <v>10506</v>
      </c>
      <c r="Y613" s="211" t="s">
        <v>11475</v>
      </c>
      <c r="Z613" s="211" t="s">
        <v>10498</v>
      </c>
      <c r="AA613" s="211">
        <v>6</v>
      </c>
      <c r="AB613" s="211" t="s">
        <v>299</v>
      </c>
      <c r="AC613" s="211">
        <v>24</v>
      </c>
      <c r="AD613" s="211" t="s">
        <v>273</v>
      </c>
      <c r="AE613" s="211" t="s">
        <v>10512</v>
      </c>
      <c r="AF613" s="211" t="s">
        <v>10364</v>
      </c>
      <c r="AG613" s="211" t="s">
        <v>273</v>
      </c>
      <c r="AH613" s="211" t="s">
        <v>273</v>
      </c>
      <c r="AI613" s="211" t="s">
        <v>273</v>
      </c>
      <c r="AJ613" s="211" t="s">
        <v>273</v>
      </c>
      <c r="AK613" s="211" t="s">
        <v>15788</v>
      </c>
      <c r="AL613" s="211" t="s">
        <v>273</v>
      </c>
      <c r="AM613" s="211" t="s">
        <v>273</v>
      </c>
      <c r="AN613" s="211" t="s">
        <v>273</v>
      </c>
      <c r="AO613" s="211" t="s">
        <v>273</v>
      </c>
      <c r="AP613" s="211" t="s">
        <v>13457</v>
      </c>
      <c r="AQ613" s="211" t="s">
        <v>10385</v>
      </c>
      <c r="AR613" s="211" t="s">
        <v>55</v>
      </c>
      <c r="AS613" s="211" t="s">
        <v>13459</v>
      </c>
      <c r="AT613" s="211" t="s">
        <v>10390</v>
      </c>
      <c r="AU613" s="211" t="s">
        <v>10400</v>
      </c>
      <c r="AV613" s="211" t="s">
        <v>10390</v>
      </c>
      <c r="AW613" s="211" t="s">
        <v>4788</v>
      </c>
      <c r="AX613" s="211" t="s">
        <v>4788</v>
      </c>
      <c r="AY613" s="211" t="s">
        <v>4788</v>
      </c>
      <c r="AZ613" s="211" t="s">
        <v>4788</v>
      </c>
      <c r="BA613" s="211" t="s">
        <v>22</v>
      </c>
      <c r="BB613" s="211" t="s">
        <v>10387</v>
      </c>
      <c r="BC613" s="211" t="s">
        <v>10412</v>
      </c>
      <c r="BD613" s="211" t="s">
        <v>4788</v>
      </c>
      <c r="BE613" s="211" t="s">
        <v>10387</v>
      </c>
      <c r="BF613" s="211" t="s">
        <v>282</v>
      </c>
      <c r="BG613" s="211" t="s">
        <v>22</v>
      </c>
      <c r="BH613" s="211" t="s">
        <v>13459</v>
      </c>
      <c r="BI613" s="211" t="s">
        <v>4788</v>
      </c>
      <c r="BJ613" s="211" t="s">
        <v>12885</v>
      </c>
      <c r="BK613" s="211" t="s">
        <v>10387</v>
      </c>
      <c r="BL613" s="211" t="s">
        <v>282</v>
      </c>
      <c r="BM613" s="211" t="s">
        <v>10391</v>
      </c>
      <c r="BN613" s="211" t="s">
        <v>7746</v>
      </c>
    </row>
    <row r="614" spans="1:83" s="211" customFormat="1" ht="15" customHeight="1" x14ac:dyDescent="0.25">
      <c r="A614" s="211" t="s">
        <v>8818</v>
      </c>
      <c r="B614" s="211" t="s">
        <v>282</v>
      </c>
      <c r="C614" s="211" t="s">
        <v>18049</v>
      </c>
      <c r="D614" s="211" t="s">
        <v>7848</v>
      </c>
      <c r="E614" s="211" t="s">
        <v>12994</v>
      </c>
      <c r="F614" s="211" t="s">
        <v>5328</v>
      </c>
      <c r="G614" s="211" t="s">
        <v>216</v>
      </c>
      <c r="H614" s="211" t="s">
        <v>216</v>
      </c>
      <c r="I614" s="211" t="s">
        <v>282</v>
      </c>
      <c r="J614" s="211" t="s">
        <v>216</v>
      </c>
      <c r="K614" s="211" t="s">
        <v>282</v>
      </c>
      <c r="L614" s="211" t="s">
        <v>216</v>
      </c>
      <c r="M614" s="211" t="s">
        <v>282</v>
      </c>
      <c r="N614" s="211" t="s">
        <v>216</v>
      </c>
      <c r="O614" s="211" t="s">
        <v>246</v>
      </c>
      <c r="P614" s="211" t="s">
        <v>246</v>
      </c>
      <c r="Q614" s="211" t="s">
        <v>246</v>
      </c>
      <c r="R614" s="211" t="s">
        <v>282</v>
      </c>
      <c r="S614" s="211" t="s">
        <v>282</v>
      </c>
      <c r="T614" s="211">
        <v>120</v>
      </c>
      <c r="U614" s="211" t="s">
        <v>183</v>
      </c>
      <c r="V614" s="211" t="s">
        <v>282</v>
      </c>
      <c r="W614" s="211" t="s">
        <v>11372</v>
      </c>
      <c r="X614" s="211" t="s">
        <v>10506</v>
      </c>
      <c r="Y614" s="211" t="s">
        <v>395</v>
      </c>
      <c r="Z614" s="211" t="s">
        <v>10498</v>
      </c>
      <c r="AA614" s="211">
        <v>4</v>
      </c>
      <c r="AB614" s="211" t="s">
        <v>299</v>
      </c>
      <c r="AC614" s="211">
        <v>21.6</v>
      </c>
      <c r="AD614" s="211">
        <v>7.2</v>
      </c>
      <c r="AE614" s="211" t="s">
        <v>10512</v>
      </c>
      <c r="AF614" s="211" t="s">
        <v>10364</v>
      </c>
      <c r="AG614" s="211" t="s">
        <v>273</v>
      </c>
      <c r="AH614" s="211">
        <v>33</v>
      </c>
      <c r="AI614" s="211" t="s">
        <v>16354</v>
      </c>
      <c r="AJ614" s="211" t="s">
        <v>273</v>
      </c>
      <c r="AK614" s="211" t="s">
        <v>16353</v>
      </c>
      <c r="AL614" s="211">
        <v>50</v>
      </c>
      <c r="AM614" s="211" t="s">
        <v>273</v>
      </c>
      <c r="AN614" s="211" t="s">
        <v>273</v>
      </c>
      <c r="AO614" s="211">
        <v>57</v>
      </c>
      <c r="AP614" s="211" t="s">
        <v>16350</v>
      </c>
      <c r="AQ614" s="211" t="s">
        <v>10385</v>
      </c>
      <c r="AR614" s="211" t="s">
        <v>22</v>
      </c>
      <c r="AS614" s="211" t="s">
        <v>16352</v>
      </c>
      <c r="AT614" s="211" t="s">
        <v>10390</v>
      </c>
      <c r="AU614" s="211" t="s">
        <v>10400</v>
      </c>
      <c r="AV614" s="211" t="s">
        <v>10390</v>
      </c>
      <c r="AW614" s="211" t="s">
        <v>10391</v>
      </c>
      <c r="AX614" s="211" t="s">
        <v>10391</v>
      </c>
      <c r="AY614" s="211" t="s">
        <v>10391</v>
      </c>
      <c r="AZ614" s="211" t="s">
        <v>10391</v>
      </c>
      <c r="BA614" s="211" t="s">
        <v>22</v>
      </c>
      <c r="BB614" s="211" t="s">
        <v>10387</v>
      </c>
      <c r="BC614" s="211" t="s">
        <v>10411</v>
      </c>
      <c r="BD614" s="299" t="s">
        <v>10390</v>
      </c>
      <c r="BE614" s="211" t="s">
        <v>10387</v>
      </c>
      <c r="BF614" s="211" t="s">
        <v>282</v>
      </c>
      <c r="BG614" s="211" t="s">
        <v>10387</v>
      </c>
      <c r="BH614" s="211" t="s">
        <v>13919</v>
      </c>
      <c r="BI614" s="211" t="s">
        <v>10391</v>
      </c>
      <c r="BJ614" s="211" t="s">
        <v>273</v>
      </c>
      <c r="BK614" s="211" t="s">
        <v>10387</v>
      </c>
      <c r="BL614" s="211" t="s">
        <v>282</v>
      </c>
      <c r="BM614" s="211" t="s">
        <v>10390</v>
      </c>
      <c r="BN614" s="211" t="s">
        <v>8819</v>
      </c>
    </row>
    <row r="615" spans="1:83" s="211" customFormat="1" ht="15" customHeight="1" x14ac:dyDescent="0.25">
      <c r="A615" s="211" t="s">
        <v>4094</v>
      </c>
      <c r="B615" s="211" t="s">
        <v>4095</v>
      </c>
      <c r="C615" s="211" t="s">
        <v>8155</v>
      </c>
      <c r="D615" s="211" t="s">
        <v>443</v>
      </c>
      <c r="E615" s="211" t="s">
        <v>10933</v>
      </c>
      <c r="F615" s="211" t="s">
        <v>5328</v>
      </c>
      <c r="G615" s="211" t="s">
        <v>216</v>
      </c>
      <c r="H615" s="211" t="s">
        <v>216</v>
      </c>
      <c r="I615" s="211" t="s">
        <v>282</v>
      </c>
      <c r="J615" s="211" t="s">
        <v>216</v>
      </c>
      <c r="K615" s="211" t="s">
        <v>282</v>
      </c>
      <c r="L615" s="211" t="s">
        <v>216</v>
      </c>
      <c r="M615" s="211" t="s">
        <v>282</v>
      </c>
      <c r="N615" s="211" t="s">
        <v>5328</v>
      </c>
      <c r="O615" s="211" t="s">
        <v>258</v>
      </c>
      <c r="P615" s="211" t="s">
        <v>246</v>
      </c>
      <c r="Q615" s="211" t="s">
        <v>282</v>
      </c>
      <c r="R615" s="211" t="s">
        <v>282</v>
      </c>
      <c r="S615" s="211" t="s">
        <v>282</v>
      </c>
      <c r="T615" s="211">
        <v>341</v>
      </c>
      <c r="U615" s="211" t="s">
        <v>183</v>
      </c>
      <c r="V615" s="211" t="s">
        <v>282</v>
      </c>
      <c r="W615" s="211" t="s">
        <v>283</v>
      </c>
      <c r="X615" s="211" t="s">
        <v>25</v>
      </c>
      <c r="Y615" s="211" t="s">
        <v>395</v>
      </c>
      <c r="Z615" s="211" t="s">
        <v>10498</v>
      </c>
      <c r="AA615" s="211">
        <v>12</v>
      </c>
      <c r="AB615" s="211" t="s">
        <v>194</v>
      </c>
      <c r="AC615" s="211">
        <v>28.55</v>
      </c>
      <c r="AD615" s="211">
        <v>5.3</v>
      </c>
      <c r="AE615" s="211" t="s">
        <v>10512</v>
      </c>
      <c r="AF615" s="211" t="s">
        <v>10364</v>
      </c>
      <c r="AG615" s="211" t="s">
        <v>273</v>
      </c>
      <c r="AH615" s="211" t="s">
        <v>273</v>
      </c>
      <c r="AI615" s="211" t="s">
        <v>273</v>
      </c>
      <c r="AJ615" s="211" t="s">
        <v>16140</v>
      </c>
      <c r="AK615" s="211" t="s">
        <v>16139</v>
      </c>
      <c r="AL615" s="211">
        <v>71</v>
      </c>
      <c r="AM615" s="211" t="s">
        <v>273</v>
      </c>
      <c r="AN615" s="211" t="s">
        <v>273</v>
      </c>
      <c r="AO615" s="211" t="s">
        <v>273</v>
      </c>
      <c r="AP615" s="211" t="s">
        <v>16138</v>
      </c>
      <c r="AQ615" s="211" t="s">
        <v>10379</v>
      </c>
      <c r="AR615" s="211" t="s">
        <v>22</v>
      </c>
      <c r="AS615" s="211" t="s">
        <v>11423</v>
      </c>
      <c r="AT615" s="211" t="s">
        <v>4788</v>
      </c>
      <c r="AU615" s="211" t="s">
        <v>10400</v>
      </c>
      <c r="AV615" s="211" t="s">
        <v>10390</v>
      </c>
      <c r="AW615" s="211" t="s">
        <v>4788</v>
      </c>
      <c r="AX615" s="211" t="s">
        <v>4788</v>
      </c>
      <c r="AY615" s="211" t="s">
        <v>4788</v>
      </c>
      <c r="AZ615" s="211" t="s">
        <v>10390</v>
      </c>
      <c r="BA615" s="211" t="s">
        <v>22</v>
      </c>
      <c r="BB615" s="211" t="s">
        <v>10387</v>
      </c>
      <c r="BC615" s="211" t="s">
        <v>10412</v>
      </c>
      <c r="BD615" s="211" t="s">
        <v>4788</v>
      </c>
      <c r="BE615" s="211" t="s">
        <v>10387</v>
      </c>
      <c r="BF615" s="211" t="s">
        <v>282</v>
      </c>
      <c r="BG615" s="211" t="s">
        <v>10387</v>
      </c>
      <c r="BH615" s="211" t="s">
        <v>15087</v>
      </c>
      <c r="BI615" s="211" t="s">
        <v>10391</v>
      </c>
      <c r="BJ615" s="211" t="s">
        <v>16142</v>
      </c>
      <c r="BK615" s="211" t="s">
        <v>10387</v>
      </c>
      <c r="BL615" s="211" t="s">
        <v>282</v>
      </c>
      <c r="BM615" s="211" t="s">
        <v>10391</v>
      </c>
      <c r="BN615" s="211" t="s">
        <v>14221</v>
      </c>
    </row>
    <row r="616" spans="1:83" s="211" customFormat="1" ht="15" customHeight="1" x14ac:dyDescent="0.25">
      <c r="A616" s="211" t="s">
        <v>4096</v>
      </c>
      <c r="B616" s="211" t="s">
        <v>4097</v>
      </c>
      <c r="C616" s="211" t="s">
        <v>16358</v>
      </c>
      <c r="D616" s="211" t="s">
        <v>443</v>
      </c>
      <c r="E616" s="211" t="s">
        <v>12994</v>
      </c>
      <c r="F616" s="211" t="s">
        <v>5328</v>
      </c>
      <c r="G616" s="211" t="s">
        <v>216</v>
      </c>
      <c r="H616" s="211" t="s">
        <v>216</v>
      </c>
      <c r="I616" s="211" t="s">
        <v>282</v>
      </c>
      <c r="J616" s="211" t="s">
        <v>216</v>
      </c>
      <c r="K616" s="211" t="s">
        <v>282</v>
      </c>
      <c r="L616" s="211" t="s">
        <v>216</v>
      </c>
      <c r="M616" s="211" t="s">
        <v>282</v>
      </c>
      <c r="N616" s="211" t="s">
        <v>5328</v>
      </c>
      <c r="O616" s="211" t="s">
        <v>258</v>
      </c>
      <c r="P616" s="211" t="s">
        <v>246</v>
      </c>
      <c r="Q616" s="211" t="s">
        <v>282</v>
      </c>
      <c r="R616" s="211" t="s">
        <v>282</v>
      </c>
      <c r="S616" s="211" t="s">
        <v>282</v>
      </c>
      <c r="T616" s="211">
        <v>109</v>
      </c>
      <c r="U616" s="211" t="s">
        <v>183</v>
      </c>
      <c r="V616" s="211" t="s">
        <v>282</v>
      </c>
      <c r="W616" s="211" t="s">
        <v>16355</v>
      </c>
      <c r="X616" s="211" t="s">
        <v>10506</v>
      </c>
      <c r="Y616" s="211" t="s">
        <v>893</v>
      </c>
      <c r="Z616" s="211" t="s">
        <v>10498</v>
      </c>
      <c r="AA616" s="211">
        <v>6</v>
      </c>
      <c r="AB616" s="211" t="s">
        <v>299</v>
      </c>
      <c r="AC616" s="211">
        <v>27.45</v>
      </c>
      <c r="AD616" s="211">
        <v>5.59</v>
      </c>
      <c r="AE616" s="211" t="s">
        <v>10512</v>
      </c>
      <c r="AF616" s="211" t="s">
        <v>10364</v>
      </c>
      <c r="AG616" s="211" t="s">
        <v>273</v>
      </c>
      <c r="AH616" s="211" t="s">
        <v>273</v>
      </c>
      <c r="AI616" s="211" t="s">
        <v>273</v>
      </c>
      <c r="AJ616" s="211" t="s">
        <v>273</v>
      </c>
      <c r="AK616" s="211" t="s">
        <v>16360</v>
      </c>
      <c r="AL616" s="211">
        <v>79</v>
      </c>
      <c r="AM616" s="211" t="s">
        <v>273</v>
      </c>
      <c r="AN616" s="211" t="s">
        <v>273</v>
      </c>
      <c r="AO616" s="211" t="s">
        <v>273</v>
      </c>
      <c r="AP616" s="211" t="s">
        <v>16356</v>
      </c>
      <c r="AQ616" s="211" t="s">
        <v>10385</v>
      </c>
      <c r="AR616" s="211" t="s">
        <v>22</v>
      </c>
      <c r="AS616" s="211" t="s">
        <v>11423</v>
      </c>
      <c r="AT616" s="211" t="s">
        <v>10390</v>
      </c>
      <c r="AU616" s="211" t="s">
        <v>10400</v>
      </c>
      <c r="AV616" s="211" t="s">
        <v>10390</v>
      </c>
      <c r="AW616" s="211" t="s">
        <v>4788</v>
      </c>
      <c r="AX616" s="211" t="s">
        <v>4788</v>
      </c>
      <c r="AY616" s="211" t="s">
        <v>4788</v>
      </c>
      <c r="AZ616" s="211" t="s">
        <v>10390</v>
      </c>
      <c r="BA616" s="211" t="s">
        <v>22</v>
      </c>
      <c r="BB616" s="211" t="s">
        <v>10387</v>
      </c>
      <c r="BC616" s="211" t="s">
        <v>10411</v>
      </c>
      <c r="BD616" s="299" t="s">
        <v>10390</v>
      </c>
      <c r="BE616" s="211" t="s">
        <v>10387</v>
      </c>
      <c r="BF616" s="211" t="s">
        <v>282</v>
      </c>
      <c r="BG616" s="211" t="s">
        <v>10387</v>
      </c>
      <c r="BH616" s="211" t="s">
        <v>12366</v>
      </c>
      <c r="BI616" s="211" t="s">
        <v>10391</v>
      </c>
      <c r="BJ616" s="211" t="s">
        <v>16361</v>
      </c>
      <c r="BK616" s="211" t="s">
        <v>22</v>
      </c>
      <c r="BL616" s="211">
        <v>1</v>
      </c>
      <c r="BM616" s="211" t="s">
        <v>10391</v>
      </c>
      <c r="BN616" s="211" t="s">
        <v>4098</v>
      </c>
    </row>
    <row r="617" spans="1:83" s="211" customFormat="1" ht="15" customHeight="1" x14ac:dyDescent="0.25">
      <c r="A617" s="211" t="s">
        <v>9111</v>
      </c>
      <c r="B617" s="211" t="s">
        <v>282</v>
      </c>
      <c r="C617" s="211" t="s">
        <v>16429</v>
      </c>
      <c r="D617" s="211" t="s">
        <v>8944</v>
      </c>
      <c r="E617" s="211" t="s">
        <v>12994</v>
      </c>
      <c r="F617" s="211" t="s">
        <v>5328</v>
      </c>
      <c r="G617" s="211" t="s">
        <v>5328</v>
      </c>
      <c r="H617" s="211" t="s">
        <v>216</v>
      </c>
      <c r="I617" s="211" t="s">
        <v>282</v>
      </c>
      <c r="J617" s="211" t="s">
        <v>5328</v>
      </c>
      <c r="K617" s="211" t="s">
        <v>16422</v>
      </c>
      <c r="L617" s="211" t="s">
        <v>216</v>
      </c>
      <c r="M617" s="211" t="s">
        <v>282</v>
      </c>
      <c r="N617" s="211" t="s">
        <v>5328</v>
      </c>
      <c r="O617" s="211" t="s">
        <v>10476</v>
      </c>
      <c r="P617" s="211" t="s">
        <v>636</v>
      </c>
      <c r="Q617" s="211" t="s">
        <v>282</v>
      </c>
      <c r="R617" s="211" t="s">
        <v>282</v>
      </c>
      <c r="S617" s="211" t="s">
        <v>282</v>
      </c>
      <c r="T617" s="211">
        <v>60</v>
      </c>
      <c r="U617" s="211" t="s">
        <v>183</v>
      </c>
      <c r="V617" s="211" t="s">
        <v>282</v>
      </c>
      <c r="W617" s="211" t="s">
        <v>10651</v>
      </c>
      <c r="X617" s="211" t="s">
        <v>10506</v>
      </c>
      <c r="Y617" s="211" t="s">
        <v>395</v>
      </c>
      <c r="Z617" s="211" t="s">
        <v>273</v>
      </c>
      <c r="AA617" s="211">
        <v>4</v>
      </c>
      <c r="AB617" s="211" t="s">
        <v>221</v>
      </c>
      <c r="AC617" s="211">
        <v>14.6</v>
      </c>
      <c r="AD617" s="211">
        <v>4.25</v>
      </c>
      <c r="AE617" s="211" t="s">
        <v>10512</v>
      </c>
      <c r="AF617" s="211" t="s">
        <v>10365</v>
      </c>
      <c r="AG617" s="211" t="s">
        <v>273</v>
      </c>
      <c r="AH617" s="211" t="s">
        <v>273</v>
      </c>
      <c r="AI617" s="211" t="s">
        <v>273</v>
      </c>
      <c r="AJ617" s="211" t="s">
        <v>273</v>
      </c>
      <c r="AK617" s="211" t="s">
        <v>273</v>
      </c>
      <c r="AL617" s="211">
        <v>49</v>
      </c>
      <c r="AM617" s="211" t="s">
        <v>273</v>
      </c>
      <c r="AN617" s="211">
        <v>74</v>
      </c>
      <c r="AO617" s="211" t="s">
        <v>273</v>
      </c>
      <c r="AP617" s="211" t="s">
        <v>16423</v>
      </c>
      <c r="AQ617" s="211" t="s">
        <v>10376</v>
      </c>
      <c r="AR617" s="211" t="s">
        <v>10387</v>
      </c>
      <c r="AS617" s="211" t="s">
        <v>16428</v>
      </c>
      <c r="AT617" s="211" t="s">
        <v>10391</v>
      </c>
      <c r="AU617" s="211" t="s">
        <v>10394</v>
      </c>
      <c r="AV617" s="211" t="s">
        <v>4788</v>
      </c>
      <c r="AW617" s="211" t="s">
        <v>10391</v>
      </c>
      <c r="AX617" s="211" t="s">
        <v>10391</v>
      </c>
      <c r="AY617" s="211" t="s">
        <v>10391</v>
      </c>
      <c r="AZ617" s="211" t="s">
        <v>10390</v>
      </c>
      <c r="BA617" s="211" t="s">
        <v>22</v>
      </c>
      <c r="BB617" s="211" t="s">
        <v>10387</v>
      </c>
      <c r="BC617" s="211" t="s">
        <v>10411</v>
      </c>
      <c r="BD617" s="299" t="s">
        <v>10390</v>
      </c>
      <c r="BE617" s="211" t="s">
        <v>10387</v>
      </c>
      <c r="BF617" s="211" t="s">
        <v>282</v>
      </c>
      <c r="BG617" s="211" t="s">
        <v>22</v>
      </c>
      <c r="BH617" s="211" t="s">
        <v>282</v>
      </c>
      <c r="BI617" s="211" t="s">
        <v>10390</v>
      </c>
      <c r="BJ617" s="211" t="s">
        <v>273</v>
      </c>
      <c r="BK617" s="211" t="s">
        <v>10387</v>
      </c>
      <c r="BL617" s="211" t="s">
        <v>282</v>
      </c>
      <c r="BM617" s="211" t="s">
        <v>10390</v>
      </c>
      <c r="BN617" s="211" t="s">
        <v>9112</v>
      </c>
    </row>
    <row r="618" spans="1:83" s="132" customFormat="1" ht="15" customHeight="1" x14ac:dyDescent="0.25">
      <c r="A618" s="132" t="s">
        <v>4712</v>
      </c>
      <c r="B618" s="132" t="s">
        <v>282</v>
      </c>
      <c r="C618" s="132" t="s">
        <v>12677</v>
      </c>
      <c r="D618" s="132" t="s">
        <v>755</v>
      </c>
      <c r="E618" s="211" t="s">
        <v>10933</v>
      </c>
      <c r="F618" s="211" t="s">
        <v>216</v>
      </c>
      <c r="G618" s="160" t="s">
        <v>216</v>
      </c>
      <c r="H618" s="160" t="s">
        <v>216</v>
      </c>
      <c r="I618" s="160" t="s">
        <v>282</v>
      </c>
      <c r="J618" s="160" t="s">
        <v>216</v>
      </c>
      <c r="K618" s="160" t="s">
        <v>282</v>
      </c>
      <c r="L618" s="160" t="s">
        <v>216</v>
      </c>
      <c r="M618" s="160" t="s">
        <v>282</v>
      </c>
      <c r="N618" s="211" t="s">
        <v>5328</v>
      </c>
      <c r="O618" s="132" t="s">
        <v>672</v>
      </c>
      <c r="P618" s="132" t="s">
        <v>636</v>
      </c>
      <c r="Q618" s="132" t="s">
        <v>282</v>
      </c>
      <c r="R618" s="132" t="s">
        <v>282</v>
      </c>
      <c r="S618" s="132" t="s">
        <v>282</v>
      </c>
      <c r="T618" s="181">
        <v>60</v>
      </c>
      <c r="U618" s="211" t="s">
        <v>183</v>
      </c>
      <c r="V618" s="211" t="s">
        <v>12676</v>
      </c>
      <c r="W618" s="181" t="s">
        <v>10866</v>
      </c>
      <c r="X618" s="181" t="s">
        <v>273</v>
      </c>
      <c r="Y618" s="181" t="s">
        <v>395</v>
      </c>
      <c r="Z618" s="181" t="s">
        <v>10498</v>
      </c>
      <c r="AA618" s="211">
        <v>8</v>
      </c>
      <c r="AB618" s="211" t="s">
        <v>193</v>
      </c>
      <c r="AC618" s="211">
        <v>27.6</v>
      </c>
      <c r="AD618" s="211" t="s">
        <v>273</v>
      </c>
      <c r="AE618" s="211" t="s">
        <v>10512</v>
      </c>
      <c r="AF618" s="160" t="s">
        <v>10364</v>
      </c>
      <c r="AG618" s="181" t="s">
        <v>273</v>
      </c>
      <c r="AH618" s="181" t="s">
        <v>273</v>
      </c>
      <c r="AI618" s="181" t="s">
        <v>273</v>
      </c>
      <c r="AJ618" s="181" t="s">
        <v>273</v>
      </c>
      <c r="AK618" s="211" t="s">
        <v>11223</v>
      </c>
      <c r="AL618" s="181">
        <v>81</v>
      </c>
      <c r="AM618" s="181" t="s">
        <v>273</v>
      </c>
      <c r="AN618" s="211" t="s">
        <v>273</v>
      </c>
      <c r="AO618" s="211">
        <v>40</v>
      </c>
      <c r="AP618" s="211" t="s">
        <v>12675</v>
      </c>
      <c r="AQ618" s="181" t="s">
        <v>10382</v>
      </c>
      <c r="AR618" s="188" t="s">
        <v>10387</v>
      </c>
      <c r="AS618" s="193" t="s">
        <v>12682</v>
      </c>
      <c r="AT618" s="197" t="s">
        <v>10391</v>
      </c>
      <c r="AU618" s="203" t="s">
        <v>10400</v>
      </c>
      <c r="AV618" s="211" t="s">
        <v>10390</v>
      </c>
      <c r="AW618" s="211" t="s">
        <v>10391</v>
      </c>
      <c r="AX618" s="211" t="s">
        <v>10391</v>
      </c>
      <c r="AY618" s="211" t="s">
        <v>10391</v>
      </c>
      <c r="AZ618" s="211" t="s">
        <v>10390</v>
      </c>
      <c r="BA618" s="211" t="s">
        <v>22</v>
      </c>
      <c r="BB618" s="211" t="s">
        <v>10387</v>
      </c>
      <c r="BC618" s="211" t="s">
        <v>10411</v>
      </c>
      <c r="BD618" s="299" t="s">
        <v>10390</v>
      </c>
      <c r="BE618" s="211" t="s">
        <v>10387</v>
      </c>
      <c r="BF618" s="211" t="s">
        <v>282</v>
      </c>
      <c r="BG618" s="211" t="s">
        <v>10387</v>
      </c>
      <c r="BH618" s="211" t="s">
        <v>12684</v>
      </c>
      <c r="BI618" s="211" t="s">
        <v>10391</v>
      </c>
      <c r="BJ618" s="211" t="s">
        <v>273</v>
      </c>
      <c r="BK618" s="211" t="s">
        <v>10387</v>
      </c>
      <c r="BL618" s="211" t="s">
        <v>282</v>
      </c>
      <c r="BM618" s="211" t="s">
        <v>10390</v>
      </c>
      <c r="BN618" s="132" t="s">
        <v>4713</v>
      </c>
    </row>
    <row r="619" spans="1:83" s="211" customFormat="1" ht="15" customHeight="1" x14ac:dyDescent="0.25">
      <c r="A619" s="211" t="s">
        <v>8826</v>
      </c>
      <c r="B619" s="211" t="s">
        <v>282</v>
      </c>
      <c r="C619" s="211" t="s">
        <v>16436</v>
      </c>
      <c r="D619" s="211" t="s">
        <v>7848</v>
      </c>
      <c r="E619" s="211" t="s">
        <v>12994</v>
      </c>
      <c r="F619" s="211" t="s">
        <v>5328</v>
      </c>
      <c r="G619" s="211" t="s">
        <v>216</v>
      </c>
      <c r="H619" s="211" t="s">
        <v>216</v>
      </c>
      <c r="I619" s="211" t="s">
        <v>282</v>
      </c>
      <c r="J619" s="211" t="s">
        <v>216</v>
      </c>
      <c r="K619" s="211" t="s">
        <v>282</v>
      </c>
      <c r="L619" s="211" t="s">
        <v>216</v>
      </c>
      <c r="M619" s="211" t="s">
        <v>282</v>
      </c>
      <c r="N619" s="211" t="s">
        <v>5328</v>
      </c>
      <c r="O619" s="211" t="s">
        <v>255</v>
      </c>
      <c r="P619" s="211" t="s">
        <v>790</v>
      </c>
      <c r="Q619" s="211" t="s">
        <v>282</v>
      </c>
      <c r="R619" s="211" t="s">
        <v>282</v>
      </c>
      <c r="S619" s="211" t="s">
        <v>282</v>
      </c>
      <c r="T619" s="211">
        <v>77</v>
      </c>
      <c r="U619" s="211" t="s">
        <v>183</v>
      </c>
      <c r="V619" s="211" t="s">
        <v>282</v>
      </c>
      <c r="W619" s="211" t="s">
        <v>16432</v>
      </c>
      <c r="X619" s="211" t="s">
        <v>10506</v>
      </c>
      <c r="Y619" s="211" t="s">
        <v>395</v>
      </c>
      <c r="Z619" s="211" t="s">
        <v>10498</v>
      </c>
      <c r="AA619" s="211">
        <v>10</v>
      </c>
      <c r="AB619" s="211" t="s">
        <v>299</v>
      </c>
      <c r="AC619" s="211">
        <v>23.1</v>
      </c>
      <c r="AD619" s="211">
        <v>2.5499999999999998</v>
      </c>
      <c r="AE619" s="211" t="s">
        <v>10512</v>
      </c>
      <c r="AF619" s="211" t="s">
        <v>10364</v>
      </c>
      <c r="AG619" s="211" t="s">
        <v>273</v>
      </c>
      <c r="AH619" s="211">
        <v>64</v>
      </c>
      <c r="AI619" s="211" t="s">
        <v>273</v>
      </c>
      <c r="AJ619" s="211" t="s">
        <v>11238</v>
      </c>
      <c r="AK619" s="211" t="s">
        <v>16435</v>
      </c>
      <c r="AL619" s="211">
        <v>92</v>
      </c>
      <c r="AM619" s="211" t="s">
        <v>273</v>
      </c>
      <c r="AN619" s="211" t="s">
        <v>273</v>
      </c>
      <c r="AO619" s="211" t="s">
        <v>273</v>
      </c>
      <c r="AP619" s="211" t="s">
        <v>16433</v>
      </c>
      <c r="AQ619" s="211" t="s">
        <v>10376</v>
      </c>
      <c r="AR619" s="211" t="s">
        <v>55</v>
      </c>
      <c r="AS619" s="211" t="s">
        <v>10888</v>
      </c>
      <c r="AT619" s="211" t="s">
        <v>10390</v>
      </c>
      <c r="AU619" s="211" t="s">
        <v>10394</v>
      </c>
      <c r="AV619" s="211" t="s">
        <v>4788</v>
      </c>
      <c r="AW619" s="211" t="s">
        <v>4788</v>
      </c>
      <c r="AX619" s="211" t="s">
        <v>4788</v>
      </c>
      <c r="AY619" s="211" t="s">
        <v>4788</v>
      </c>
      <c r="AZ619" s="211" t="s">
        <v>10390</v>
      </c>
      <c r="BA619" s="211" t="s">
        <v>22</v>
      </c>
      <c r="BB619" s="211" t="s">
        <v>10387</v>
      </c>
      <c r="BC619" s="211" t="s">
        <v>248</v>
      </c>
      <c r="BD619" s="211" t="s">
        <v>4788</v>
      </c>
      <c r="BE619" s="211" t="s">
        <v>22</v>
      </c>
      <c r="BF619" s="211" t="s">
        <v>16430</v>
      </c>
      <c r="BG619" s="211" t="s">
        <v>10387</v>
      </c>
      <c r="BH619" s="211" t="s">
        <v>12366</v>
      </c>
      <c r="BI619" s="211" t="s">
        <v>10391</v>
      </c>
      <c r="BJ619" s="211" t="s">
        <v>16437</v>
      </c>
      <c r="BK619" s="211" t="s">
        <v>22</v>
      </c>
      <c r="BL619" s="211">
        <v>1</v>
      </c>
      <c r="BM619" s="211" t="s">
        <v>10391</v>
      </c>
      <c r="BN619" s="211" t="s">
        <v>8827</v>
      </c>
    </row>
    <row r="620" spans="1:83" s="211" customFormat="1" ht="15" customHeight="1" x14ac:dyDescent="0.25">
      <c r="A620" s="211" t="s">
        <v>7748</v>
      </c>
      <c r="B620" s="211" t="s">
        <v>282</v>
      </c>
      <c r="C620" s="211" t="s">
        <v>18051</v>
      </c>
      <c r="D620" s="211" t="s">
        <v>8944</v>
      </c>
      <c r="E620" s="211" t="s">
        <v>12994</v>
      </c>
      <c r="F620" s="211" t="s">
        <v>5328</v>
      </c>
      <c r="G620" s="211" t="s">
        <v>216</v>
      </c>
      <c r="H620" s="211" t="s">
        <v>216</v>
      </c>
      <c r="I620" s="211" t="s">
        <v>282</v>
      </c>
      <c r="J620" s="211" t="s">
        <v>216</v>
      </c>
      <c r="K620" s="211" t="s">
        <v>282</v>
      </c>
      <c r="L620" s="211" t="s">
        <v>216</v>
      </c>
      <c r="M620" s="211" t="s">
        <v>282</v>
      </c>
      <c r="N620" s="211" t="s">
        <v>216</v>
      </c>
      <c r="O620" s="211" t="s">
        <v>255</v>
      </c>
      <c r="P620" s="211" t="s">
        <v>246</v>
      </c>
      <c r="Q620" s="211" t="s">
        <v>282</v>
      </c>
      <c r="R620" s="211" t="s">
        <v>282</v>
      </c>
      <c r="S620" s="211" t="s">
        <v>282</v>
      </c>
      <c r="T620" s="211">
        <v>165</v>
      </c>
      <c r="U620" s="211" t="s">
        <v>183</v>
      </c>
      <c r="V620" s="211" t="s">
        <v>282</v>
      </c>
      <c r="W620" s="211" t="s">
        <v>11049</v>
      </c>
      <c r="X620" s="211" t="s">
        <v>10506</v>
      </c>
      <c r="Y620" s="211" t="s">
        <v>11475</v>
      </c>
      <c r="Z620" s="211" t="s">
        <v>10498</v>
      </c>
      <c r="AA620" s="211">
        <v>8</v>
      </c>
      <c r="AB620" s="211" t="s">
        <v>299</v>
      </c>
      <c r="AC620" s="211">
        <v>23.8</v>
      </c>
      <c r="AD620" s="211" t="s">
        <v>273</v>
      </c>
      <c r="AE620" s="211" t="s">
        <v>10512</v>
      </c>
      <c r="AF620" s="211" t="s">
        <v>10364</v>
      </c>
      <c r="AG620" s="211" t="s">
        <v>273</v>
      </c>
      <c r="AH620" s="211">
        <v>71</v>
      </c>
      <c r="AI620" s="211" t="s">
        <v>273</v>
      </c>
      <c r="AJ620" s="211" t="s">
        <v>16444</v>
      </c>
      <c r="AK620" s="211" t="s">
        <v>16443</v>
      </c>
      <c r="AL620" s="211">
        <v>66</v>
      </c>
      <c r="AM620" s="211" t="s">
        <v>273</v>
      </c>
      <c r="AN620" s="211" t="s">
        <v>273</v>
      </c>
      <c r="AO620" s="211" t="s">
        <v>273</v>
      </c>
      <c r="AP620" s="211" t="s">
        <v>16441</v>
      </c>
      <c r="AQ620" s="211" t="s">
        <v>10385</v>
      </c>
      <c r="AR620" s="211" t="s">
        <v>10387</v>
      </c>
      <c r="AS620" s="211" t="s">
        <v>16442</v>
      </c>
      <c r="AT620" s="211" t="s">
        <v>10391</v>
      </c>
      <c r="AU620" s="211" t="s">
        <v>10400</v>
      </c>
      <c r="AV620" s="211" t="s">
        <v>10390</v>
      </c>
      <c r="AW620" s="211" t="s">
        <v>4788</v>
      </c>
      <c r="AX620" s="211" t="s">
        <v>4788</v>
      </c>
      <c r="AY620" s="211" t="s">
        <v>4788</v>
      </c>
      <c r="AZ620" s="211" t="s">
        <v>10390</v>
      </c>
      <c r="BA620" s="211" t="s">
        <v>10387</v>
      </c>
      <c r="BB620" s="211" t="s">
        <v>10387</v>
      </c>
      <c r="BC620" s="211" t="s">
        <v>248</v>
      </c>
      <c r="BD620" s="211" t="s">
        <v>4788</v>
      </c>
      <c r="BE620" s="211" t="s">
        <v>10387</v>
      </c>
      <c r="BF620" s="211" t="s">
        <v>282</v>
      </c>
      <c r="BG620" s="211" t="s">
        <v>10387</v>
      </c>
      <c r="BH620" s="211" t="s">
        <v>16445</v>
      </c>
      <c r="BI620" s="211" t="s">
        <v>10391</v>
      </c>
      <c r="BJ620" s="211" t="s">
        <v>16448</v>
      </c>
      <c r="BK620" s="211" t="s">
        <v>22</v>
      </c>
      <c r="BL620" s="52" t="s">
        <v>10661</v>
      </c>
      <c r="BM620" s="211" t="s">
        <v>10391</v>
      </c>
      <c r="BN620" s="211" t="s">
        <v>7749</v>
      </c>
    </row>
    <row r="621" spans="1:83" s="211" customFormat="1" ht="15" customHeight="1" x14ac:dyDescent="0.25">
      <c r="A621" s="211" t="s">
        <v>7750</v>
      </c>
      <c r="B621" s="211" t="s">
        <v>4143</v>
      </c>
      <c r="C621" s="211" t="s">
        <v>8155</v>
      </c>
      <c r="D621" s="211" t="s">
        <v>443</v>
      </c>
      <c r="E621" s="211" t="s">
        <v>10933</v>
      </c>
      <c r="F621" s="211" t="s">
        <v>5328</v>
      </c>
      <c r="G621" s="211" t="s">
        <v>5328</v>
      </c>
      <c r="H621" s="211" t="s">
        <v>216</v>
      </c>
      <c r="I621" s="211" t="s">
        <v>282</v>
      </c>
      <c r="J621" s="211" t="s">
        <v>216</v>
      </c>
      <c r="K621" s="211" t="s">
        <v>282</v>
      </c>
      <c r="L621" s="211" t="s">
        <v>5328</v>
      </c>
      <c r="M621" s="211" t="s">
        <v>5809</v>
      </c>
      <c r="N621" s="211" t="s">
        <v>5328</v>
      </c>
      <c r="O621" s="211" t="s">
        <v>266</v>
      </c>
      <c r="P621" s="211" t="s">
        <v>274</v>
      </c>
      <c r="Q621" s="211" t="s">
        <v>282</v>
      </c>
      <c r="R621" s="211" t="s">
        <v>282</v>
      </c>
      <c r="S621" s="211" t="s">
        <v>282</v>
      </c>
      <c r="T621" s="211">
        <v>200</v>
      </c>
      <c r="U621" s="211" t="s">
        <v>183</v>
      </c>
      <c r="V621" s="211" t="s">
        <v>282</v>
      </c>
      <c r="W621" s="211" t="s">
        <v>11049</v>
      </c>
      <c r="X621" s="211" t="s">
        <v>10506</v>
      </c>
      <c r="Y621" s="211" t="s">
        <v>893</v>
      </c>
      <c r="Z621" s="211" t="s">
        <v>10498</v>
      </c>
      <c r="AA621" s="211">
        <v>6</v>
      </c>
      <c r="AB621" s="211" t="s">
        <v>299</v>
      </c>
      <c r="AC621" s="211">
        <v>28.35</v>
      </c>
      <c r="AD621" s="211">
        <v>5.0599999999999996</v>
      </c>
      <c r="AE621" s="211" t="s">
        <v>10512</v>
      </c>
      <c r="AF621" s="211" t="s">
        <v>10364</v>
      </c>
      <c r="AG621" s="211" t="s">
        <v>273</v>
      </c>
      <c r="AH621" s="211" t="s">
        <v>273</v>
      </c>
      <c r="AI621" s="211" t="s">
        <v>273</v>
      </c>
      <c r="AJ621" s="211" t="s">
        <v>12372</v>
      </c>
      <c r="AK621" s="211" t="s">
        <v>16147</v>
      </c>
      <c r="AL621" s="211">
        <v>70</v>
      </c>
      <c r="AM621" s="211" t="s">
        <v>273</v>
      </c>
      <c r="AN621" s="211" t="s">
        <v>273</v>
      </c>
      <c r="AO621" s="211" t="s">
        <v>273</v>
      </c>
      <c r="AP621" s="211" t="s">
        <v>16143</v>
      </c>
      <c r="AQ621" s="211" t="s">
        <v>10385</v>
      </c>
      <c r="AR621" s="211" t="s">
        <v>22</v>
      </c>
      <c r="AS621" s="211" t="s">
        <v>11423</v>
      </c>
      <c r="AT621" s="211" t="s">
        <v>10390</v>
      </c>
      <c r="AU621" s="211" t="s">
        <v>10400</v>
      </c>
      <c r="AV621" s="211" t="s">
        <v>10390</v>
      </c>
      <c r="AW621" s="211" t="s">
        <v>4788</v>
      </c>
      <c r="AX621" s="211" t="s">
        <v>4788</v>
      </c>
      <c r="AY621" s="211" t="s">
        <v>4788</v>
      </c>
      <c r="AZ621" s="211" t="s">
        <v>10390</v>
      </c>
      <c r="BA621" s="211" t="s">
        <v>22</v>
      </c>
      <c r="BB621" s="211" t="s">
        <v>10387</v>
      </c>
      <c r="BC621" s="211" t="s">
        <v>10411</v>
      </c>
      <c r="BD621" s="299" t="s">
        <v>10390</v>
      </c>
      <c r="BE621" s="211" t="s">
        <v>10387</v>
      </c>
      <c r="BF621" s="211" t="s">
        <v>282</v>
      </c>
      <c r="BG621" s="211" t="s">
        <v>10387</v>
      </c>
      <c r="BH621" s="211" t="s">
        <v>12366</v>
      </c>
      <c r="BI621" s="211" t="s">
        <v>10391</v>
      </c>
      <c r="BJ621" s="211" t="s">
        <v>16148</v>
      </c>
      <c r="BK621" s="211" t="s">
        <v>22</v>
      </c>
      <c r="BL621" s="211">
        <v>1</v>
      </c>
      <c r="BM621" s="211" t="s">
        <v>10391</v>
      </c>
      <c r="BN621" s="211" t="s">
        <v>4144</v>
      </c>
    </row>
    <row r="622" spans="1:83" s="68" customFormat="1" ht="15" hidden="1" customHeight="1" x14ac:dyDescent="0.25">
      <c r="A622" s="68" t="s">
        <v>323</v>
      </c>
      <c r="B622" s="68" t="s">
        <v>5733</v>
      </c>
      <c r="C622" s="68" t="s">
        <v>12693</v>
      </c>
      <c r="D622" s="68" t="s">
        <v>841</v>
      </c>
      <c r="E622" s="211" t="s">
        <v>10933</v>
      </c>
      <c r="F622" s="211" t="s">
        <v>216</v>
      </c>
      <c r="G622" s="160" t="s">
        <v>5328</v>
      </c>
      <c r="H622" s="160" t="s">
        <v>216</v>
      </c>
      <c r="I622" s="160" t="s">
        <v>282</v>
      </c>
      <c r="J622" s="160" t="s">
        <v>5328</v>
      </c>
      <c r="K622" s="160" t="s">
        <v>5343</v>
      </c>
      <c r="L622" s="160" t="s">
        <v>216</v>
      </c>
      <c r="M622" s="160" t="s">
        <v>282</v>
      </c>
      <c r="N622" s="211" t="s">
        <v>5328</v>
      </c>
      <c r="O622" s="68" t="s">
        <v>10461</v>
      </c>
      <c r="P622" s="68" t="s">
        <v>310</v>
      </c>
      <c r="Q622" s="68" t="s">
        <v>282</v>
      </c>
      <c r="R622" s="68" t="s">
        <v>282</v>
      </c>
      <c r="S622" s="68" t="s">
        <v>282</v>
      </c>
      <c r="T622" s="181">
        <v>143</v>
      </c>
      <c r="U622" s="211" t="s">
        <v>183</v>
      </c>
      <c r="V622" s="211" t="s">
        <v>282</v>
      </c>
      <c r="W622" s="181" t="s">
        <v>10491</v>
      </c>
      <c r="X622" s="181" t="s">
        <v>25</v>
      </c>
      <c r="Y622" s="181" t="s">
        <v>395</v>
      </c>
      <c r="Z622" s="181" t="s">
        <v>10770</v>
      </c>
      <c r="AA622" s="211">
        <v>26</v>
      </c>
      <c r="AB622" s="211" t="s">
        <v>194</v>
      </c>
      <c r="AC622" s="211">
        <v>19.350000000000001</v>
      </c>
      <c r="AD622" s="211">
        <v>8.24</v>
      </c>
      <c r="AE622" s="211" t="s">
        <v>10499</v>
      </c>
      <c r="AF622" s="160" t="s">
        <v>10364</v>
      </c>
      <c r="AG622" s="181" t="s">
        <v>273</v>
      </c>
      <c r="AH622" s="181" t="s">
        <v>273</v>
      </c>
      <c r="AI622" s="181" t="s">
        <v>273</v>
      </c>
      <c r="AJ622" s="181" t="s">
        <v>273</v>
      </c>
      <c r="AK622" s="211" t="s">
        <v>12692</v>
      </c>
      <c r="AL622" s="181">
        <v>69</v>
      </c>
      <c r="AM622" s="181" t="s">
        <v>273</v>
      </c>
      <c r="AN622" s="211" t="s">
        <v>273</v>
      </c>
      <c r="AO622" s="211">
        <v>48</v>
      </c>
      <c r="AP622" s="211" t="s">
        <v>12686</v>
      </c>
      <c r="AQ622" s="181" t="s">
        <v>10380</v>
      </c>
      <c r="AR622" s="188" t="s">
        <v>22</v>
      </c>
      <c r="AS622" s="193" t="s">
        <v>12691</v>
      </c>
      <c r="AT622" s="197" t="s">
        <v>4788</v>
      </c>
      <c r="AU622" s="203" t="s">
        <v>10394</v>
      </c>
      <c r="AV622" s="211" t="s">
        <v>4788</v>
      </c>
      <c r="AW622" s="211" t="s">
        <v>10391</v>
      </c>
      <c r="AX622" s="211" t="s">
        <v>10391</v>
      </c>
      <c r="AY622" s="211" t="s">
        <v>10391</v>
      </c>
      <c r="AZ622" s="211" t="s">
        <v>10390</v>
      </c>
      <c r="BA622" s="211" t="s">
        <v>10387</v>
      </c>
      <c r="BB622" s="211" t="s">
        <v>10387</v>
      </c>
      <c r="BC622" s="211" t="s">
        <v>248</v>
      </c>
      <c r="BD622" s="211" t="s">
        <v>4788</v>
      </c>
      <c r="BE622" s="211" t="s">
        <v>10387</v>
      </c>
      <c r="BF622" s="211" t="s">
        <v>282</v>
      </c>
      <c r="BG622" s="211" t="s">
        <v>22</v>
      </c>
      <c r="BH622" s="211" t="s">
        <v>282</v>
      </c>
      <c r="BI622" s="211" t="s">
        <v>10390</v>
      </c>
      <c r="BJ622" s="211" t="s">
        <v>12694</v>
      </c>
      <c r="BK622" s="211" t="s">
        <v>10387</v>
      </c>
      <c r="BL622" s="211" t="s">
        <v>282</v>
      </c>
      <c r="BM622" s="211" t="s">
        <v>4788</v>
      </c>
      <c r="BN622" s="68" t="s">
        <v>1206</v>
      </c>
      <c r="BU622" s="69"/>
      <c r="BV622" s="69"/>
      <c r="BW622" s="69"/>
      <c r="BX622" s="69"/>
      <c r="BY622" s="69"/>
      <c r="BZ622" s="69"/>
      <c r="CA622" s="69"/>
      <c r="CB622" s="69"/>
      <c r="CC622" s="69"/>
      <c r="CD622" s="69"/>
      <c r="CE622" s="69"/>
    </row>
    <row r="623" spans="1:83" s="211" customFormat="1" ht="15" hidden="1" customHeight="1" x14ac:dyDescent="0.25">
      <c r="A623" s="211" t="s">
        <v>5090</v>
      </c>
      <c r="B623" s="211" t="s">
        <v>5089</v>
      </c>
      <c r="C623" s="211" t="s">
        <v>16451</v>
      </c>
      <c r="D623" s="211" t="s">
        <v>841</v>
      </c>
      <c r="E623" s="211" t="s">
        <v>12994</v>
      </c>
      <c r="F623" s="211" t="s">
        <v>5328</v>
      </c>
      <c r="G623" s="211" t="s">
        <v>5328</v>
      </c>
      <c r="H623" s="211" t="s">
        <v>216</v>
      </c>
      <c r="I623" s="211" t="s">
        <v>282</v>
      </c>
      <c r="J623" s="211" t="s">
        <v>5328</v>
      </c>
      <c r="K623" s="211" t="s">
        <v>5804</v>
      </c>
      <c r="L623" s="211" t="s">
        <v>216</v>
      </c>
      <c r="M623" s="211" t="s">
        <v>282</v>
      </c>
      <c r="N623" s="211" t="s">
        <v>5328</v>
      </c>
      <c r="O623" s="211" t="s">
        <v>11508</v>
      </c>
      <c r="P623" s="211" t="s">
        <v>636</v>
      </c>
      <c r="Q623" s="211" t="s">
        <v>282</v>
      </c>
      <c r="R623" s="211" t="s">
        <v>282</v>
      </c>
      <c r="S623" s="211" t="s">
        <v>282</v>
      </c>
      <c r="T623" s="211">
        <v>213</v>
      </c>
      <c r="U623" s="211" t="s">
        <v>183</v>
      </c>
      <c r="V623" s="211" t="s">
        <v>282</v>
      </c>
      <c r="W623" s="211" t="s">
        <v>10491</v>
      </c>
      <c r="X623" s="211" t="s">
        <v>273</v>
      </c>
      <c r="Y623" s="211" t="s">
        <v>395</v>
      </c>
      <c r="Z623" s="211" t="s">
        <v>10498</v>
      </c>
      <c r="AA623" s="211">
        <v>4</v>
      </c>
      <c r="AB623" s="211" t="s">
        <v>220</v>
      </c>
      <c r="AC623" s="211">
        <v>29.899999999999995</v>
      </c>
      <c r="AD623" s="211">
        <v>9.1300000000000008</v>
      </c>
      <c r="AE623" s="211" t="s">
        <v>10499</v>
      </c>
      <c r="AF623" s="211" t="s">
        <v>10365</v>
      </c>
      <c r="AG623" s="211" t="s">
        <v>273</v>
      </c>
      <c r="AH623" s="211" t="s">
        <v>273</v>
      </c>
      <c r="AI623" s="211" t="s">
        <v>273</v>
      </c>
      <c r="AJ623" s="211" t="s">
        <v>273</v>
      </c>
      <c r="AK623" s="211" t="s">
        <v>14060</v>
      </c>
      <c r="AL623" s="211">
        <v>71</v>
      </c>
      <c r="AM623" s="211" t="s">
        <v>273</v>
      </c>
      <c r="AN623" s="211">
        <v>65</v>
      </c>
      <c r="AO623" s="211">
        <v>52</v>
      </c>
      <c r="AP623" s="211" t="s">
        <v>16450</v>
      </c>
      <c r="AQ623" s="211" t="s">
        <v>10376</v>
      </c>
      <c r="AR623" s="211" t="s">
        <v>10387</v>
      </c>
      <c r="AS623" s="211" t="s">
        <v>16453</v>
      </c>
      <c r="AT623" s="211" t="s">
        <v>10391</v>
      </c>
      <c r="AU623" s="211" t="s">
        <v>10394</v>
      </c>
      <c r="AV623" s="211" t="s">
        <v>4788</v>
      </c>
      <c r="AW623" s="211" t="s">
        <v>10391</v>
      </c>
      <c r="AX623" s="211" t="s">
        <v>10391</v>
      </c>
      <c r="AY623" s="211" t="s">
        <v>10391</v>
      </c>
      <c r="AZ623" s="211" t="s">
        <v>10390</v>
      </c>
      <c r="BA623" s="211" t="s">
        <v>10408</v>
      </c>
      <c r="BB623" s="211" t="s">
        <v>10408</v>
      </c>
      <c r="BC623" s="211" t="s">
        <v>248</v>
      </c>
      <c r="BD623" s="211" t="s">
        <v>10390</v>
      </c>
      <c r="BE623" s="211" t="s">
        <v>22</v>
      </c>
      <c r="BF623" s="211" t="s">
        <v>16449</v>
      </c>
      <c r="BG623" s="211" t="s">
        <v>10387</v>
      </c>
      <c r="BH623" s="211" t="s">
        <v>16454</v>
      </c>
      <c r="BI623" s="211" t="s">
        <v>10391</v>
      </c>
      <c r="BJ623" s="211" t="s">
        <v>16456</v>
      </c>
      <c r="BK623" s="211" t="s">
        <v>10387</v>
      </c>
      <c r="BL623" s="211" t="s">
        <v>282</v>
      </c>
      <c r="BM623" s="211" t="s">
        <v>4788</v>
      </c>
      <c r="BN623" s="211" t="s">
        <v>5092</v>
      </c>
    </row>
    <row r="624" spans="1:83" s="68" customFormat="1" ht="15" customHeight="1" x14ac:dyDescent="0.25">
      <c r="A624" s="69" t="s">
        <v>538</v>
      </c>
      <c r="B624" s="69" t="s">
        <v>1207</v>
      </c>
      <c r="C624" s="69" t="s">
        <v>1208</v>
      </c>
      <c r="D624" s="69" t="s">
        <v>443</v>
      </c>
      <c r="E624" s="209" t="s">
        <v>10933</v>
      </c>
      <c r="F624" s="211" t="s">
        <v>216</v>
      </c>
      <c r="G624" s="144" t="s">
        <v>5328</v>
      </c>
      <c r="H624" s="144" t="s">
        <v>216</v>
      </c>
      <c r="I624" s="144" t="s">
        <v>282</v>
      </c>
      <c r="J624" s="144" t="s">
        <v>216</v>
      </c>
      <c r="K624" s="144" t="s">
        <v>282</v>
      </c>
      <c r="L624" s="144" t="s">
        <v>5328</v>
      </c>
      <c r="M624" s="144" t="s">
        <v>5809</v>
      </c>
      <c r="N624" s="209" t="s">
        <v>5328</v>
      </c>
      <c r="O624" s="69" t="s">
        <v>266</v>
      </c>
      <c r="P624" s="68" t="s">
        <v>790</v>
      </c>
      <c r="Q624" s="69" t="s">
        <v>282</v>
      </c>
      <c r="R624" s="69" t="s">
        <v>282</v>
      </c>
      <c r="S624" s="69" t="s">
        <v>282</v>
      </c>
      <c r="T624" s="180">
        <v>114</v>
      </c>
      <c r="U624" s="209" t="s">
        <v>183</v>
      </c>
      <c r="V624" s="209" t="s">
        <v>282</v>
      </c>
      <c r="W624" s="180" t="s">
        <v>11752</v>
      </c>
      <c r="X624" s="180" t="s">
        <v>10506</v>
      </c>
      <c r="Y624" s="180" t="s">
        <v>893</v>
      </c>
      <c r="Z624" s="180" t="s">
        <v>10498</v>
      </c>
      <c r="AA624" s="209">
        <v>6</v>
      </c>
      <c r="AB624" s="209" t="s">
        <v>194</v>
      </c>
      <c r="AC624" s="209">
        <v>32.840000000000003</v>
      </c>
      <c r="AD624" s="209">
        <v>6.16</v>
      </c>
      <c r="AE624" s="209" t="s">
        <v>10512</v>
      </c>
      <c r="AF624" s="144" t="s">
        <v>10364</v>
      </c>
      <c r="AG624" s="180" t="s">
        <v>273</v>
      </c>
      <c r="AH624" s="180" t="s">
        <v>273</v>
      </c>
      <c r="AI624" s="180" t="s">
        <v>273</v>
      </c>
      <c r="AJ624" s="180" t="s">
        <v>273</v>
      </c>
      <c r="AK624" s="209" t="s">
        <v>12697</v>
      </c>
      <c r="AL624" s="180">
        <v>54</v>
      </c>
      <c r="AM624" s="180" t="s">
        <v>273</v>
      </c>
      <c r="AN624" s="209" t="s">
        <v>273</v>
      </c>
      <c r="AO624" s="209" t="s">
        <v>273</v>
      </c>
      <c r="AP624" s="209" t="s">
        <v>12698</v>
      </c>
      <c r="AQ624" s="180" t="s">
        <v>10385</v>
      </c>
      <c r="AR624" s="186" t="s">
        <v>55</v>
      </c>
      <c r="AS624" s="191" t="s">
        <v>11396</v>
      </c>
      <c r="AT624" s="196" t="s">
        <v>10390</v>
      </c>
      <c r="AU624" s="201" t="s">
        <v>10400</v>
      </c>
      <c r="AV624" s="209" t="s">
        <v>10390</v>
      </c>
      <c r="AW624" s="209" t="s">
        <v>4788</v>
      </c>
      <c r="AX624" s="209" t="s">
        <v>4788</v>
      </c>
      <c r="AY624" s="209" t="s">
        <v>4788</v>
      </c>
      <c r="AZ624" s="209" t="s">
        <v>10390</v>
      </c>
      <c r="BA624" s="209" t="s">
        <v>22</v>
      </c>
      <c r="BB624" s="209" t="s">
        <v>10387</v>
      </c>
      <c r="BC624" s="209" t="s">
        <v>10411</v>
      </c>
      <c r="BD624" s="299" t="s">
        <v>10390</v>
      </c>
      <c r="BE624" s="209" t="s">
        <v>10387</v>
      </c>
      <c r="BF624" s="209" t="s">
        <v>282</v>
      </c>
      <c r="BG624" s="209" t="s">
        <v>10387</v>
      </c>
      <c r="BH624" s="209" t="s">
        <v>12016</v>
      </c>
      <c r="BI624" s="209" t="s">
        <v>10391</v>
      </c>
      <c r="BJ624" s="209" t="s">
        <v>273</v>
      </c>
      <c r="BK624" s="209" t="s">
        <v>22</v>
      </c>
      <c r="BL624" s="209" t="s">
        <v>11477</v>
      </c>
      <c r="BM624" s="209" t="s">
        <v>10391</v>
      </c>
      <c r="BN624" s="69" t="s">
        <v>539</v>
      </c>
      <c r="BO624" s="69"/>
      <c r="BP624" s="69"/>
      <c r="BQ624" s="69"/>
      <c r="BR624" s="69"/>
      <c r="BS624" s="69"/>
      <c r="BT624" s="69"/>
    </row>
    <row r="625" spans="1:83" s="211" customFormat="1" ht="15" hidden="1" customHeight="1" x14ac:dyDescent="0.25">
      <c r="A625" s="211" t="s">
        <v>4151</v>
      </c>
      <c r="B625" s="161" t="s">
        <v>282</v>
      </c>
      <c r="C625" s="211" t="s">
        <v>16459</v>
      </c>
      <c r="D625" s="211" t="s">
        <v>564</v>
      </c>
      <c r="E625" s="211" t="s">
        <v>12994</v>
      </c>
      <c r="F625" s="211" t="s">
        <v>5328</v>
      </c>
      <c r="G625" s="211" t="s">
        <v>5328</v>
      </c>
      <c r="H625" s="211" t="s">
        <v>5328</v>
      </c>
      <c r="I625" s="211" t="s">
        <v>5803</v>
      </c>
      <c r="J625" s="211" t="s">
        <v>216</v>
      </c>
      <c r="K625" s="211" t="s">
        <v>282</v>
      </c>
      <c r="L625" s="211" t="s">
        <v>216</v>
      </c>
      <c r="M625" s="211" t="s">
        <v>282</v>
      </c>
      <c r="N625" s="211" t="s">
        <v>5328</v>
      </c>
      <c r="O625" s="211" t="s">
        <v>770</v>
      </c>
      <c r="P625" s="149" t="s">
        <v>16461</v>
      </c>
      <c r="Q625" s="211" t="s">
        <v>282</v>
      </c>
      <c r="R625" s="211" t="s">
        <v>282</v>
      </c>
      <c r="S625" s="211" t="s">
        <v>282</v>
      </c>
      <c r="T625" s="211">
        <v>133</v>
      </c>
      <c r="U625" s="211" t="s">
        <v>183</v>
      </c>
      <c r="V625" s="211" t="s">
        <v>282</v>
      </c>
      <c r="W625" s="211" t="s">
        <v>11802</v>
      </c>
      <c r="X625" s="211" t="s">
        <v>273</v>
      </c>
      <c r="Y625" s="211" t="s">
        <v>395</v>
      </c>
      <c r="Z625" s="211" t="s">
        <v>10498</v>
      </c>
      <c r="AA625" s="211">
        <v>8</v>
      </c>
      <c r="AB625" s="211" t="s">
        <v>220</v>
      </c>
      <c r="AC625" s="211">
        <v>25.3</v>
      </c>
      <c r="AD625" s="211">
        <v>7.9</v>
      </c>
      <c r="AE625" s="211" t="s">
        <v>10499</v>
      </c>
      <c r="AF625" s="211" t="s">
        <v>10365</v>
      </c>
      <c r="AG625" s="211" t="s">
        <v>273</v>
      </c>
      <c r="AH625" s="211" t="s">
        <v>273</v>
      </c>
      <c r="AI625" s="211" t="s">
        <v>273</v>
      </c>
      <c r="AJ625" s="211" t="s">
        <v>273</v>
      </c>
      <c r="AK625" s="211" t="s">
        <v>16468</v>
      </c>
      <c r="AL625" s="211">
        <v>82</v>
      </c>
      <c r="AM625" s="211" t="s">
        <v>273</v>
      </c>
      <c r="AN625" s="211" t="s">
        <v>273</v>
      </c>
      <c r="AO625" s="211">
        <v>7</v>
      </c>
      <c r="AP625" s="211" t="s">
        <v>16462</v>
      </c>
      <c r="AQ625" s="211" t="s">
        <v>10385</v>
      </c>
      <c r="AR625" s="211" t="s">
        <v>22</v>
      </c>
      <c r="AS625" s="211" t="s">
        <v>16469</v>
      </c>
      <c r="AT625" s="211" t="s">
        <v>10390</v>
      </c>
      <c r="AU625" s="211" t="s">
        <v>10394</v>
      </c>
      <c r="AV625" s="211" t="s">
        <v>4788</v>
      </c>
      <c r="AW625" s="211" t="s">
        <v>10391</v>
      </c>
      <c r="AX625" s="211" t="s">
        <v>10391</v>
      </c>
      <c r="AY625" s="211" t="s">
        <v>10391</v>
      </c>
      <c r="AZ625" s="211" t="s">
        <v>10390</v>
      </c>
      <c r="BA625" s="211" t="s">
        <v>10387</v>
      </c>
      <c r="BB625" s="211" t="s">
        <v>10387</v>
      </c>
      <c r="BC625" s="211" t="s">
        <v>248</v>
      </c>
      <c r="BD625" s="211" t="s">
        <v>4788</v>
      </c>
      <c r="BE625" s="211" t="s">
        <v>10387</v>
      </c>
      <c r="BF625" s="211" t="s">
        <v>282</v>
      </c>
      <c r="BG625" s="211" t="s">
        <v>10387</v>
      </c>
      <c r="BH625" s="211" t="s">
        <v>16471</v>
      </c>
      <c r="BI625" s="211" t="s">
        <v>10391</v>
      </c>
      <c r="BJ625" s="211" t="s">
        <v>16472</v>
      </c>
      <c r="BK625" s="211" t="s">
        <v>10387</v>
      </c>
      <c r="BL625" s="211" t="s">
        <v>282</v>
      </c>
      <c r="BM625" s="211" t="s">
        <v>4788</v>
      </c>
      <c r="BN625" s="211" t="s">
        <v>4152</v>
      </c>
    </row>
    <row r="626" spans="1:83" s="211" customFormat="1" ht="15" hidden="1" customHeight="1" x14ac:dyDescent="0.25">
      <c r="A626" s="211" t="s">
        <v>17668</v>
      </c>
      <c r="B626" s="161" t="s">
        <v>282</v>
      </c>
      <c r="C626" s="211" t="s">
        <v>17670</v>
      </c>
      <c r="D626" s="211" t="s">
        <v>17671</v>
      </c>
      <c r="E626" s="211" t="s">
        <v>12994</v>
      </c>
      <c r="F626" s="211" t="s">
        <v>5328</v>
      </c>
      <c r="G626" s="211" t="s">
        <v>216</v>
      </c>
      <c r="H626" s="211" t="s">
        <v>5328</v>
      </c>
      <c r="I626" s="211" t="s">
        <v>17665</v>
      </c>
      <c r="J626" s="211" t="s">
        <v>216</v>
      </c>
      <c r="K626" s="211" t="s">
        <v>282</v>
      </c>
      <c r="L626" s="211" t="s">
        <v>216</v>
      </c>
      <c r="M626" s="211" t="s">
        <v>282</v>
      </c>
      <c r="N626" s="211" t="s">
        <v>5328</v>
      </c>
      <c r="O626" s="211" t="s">
        <v>4797</v>
      </c>
      <c r="P626" s="149" t="s">
        <v>310</v>
      </c>
      <c r="Q626" s="211" t="s">
        <v>282</v>
      </c>
      <c r="R626" s="211" t="s">
        <v>282</v>
      </c>
      <c r="S626" s="211" t="s">
        <v>282</v>
      </c>
      <c r="T626" s="211">
        <v>173</v>
      </c>
      <c r="U626" s="211" t="s">
        <v>183</v>
      </c>
      <c r="V626" s="211" t="s">
        <v>282</v>
      </c>
      <c r="W626" s="211" t="s">
        <v>11802</v>
      </c>
      <c r="X626" s="211" t="s">
        <v>273</v>
      </c>
      <c r="Y626" s="211" t="s">
        <v>395</v>
      </c>
      <c r="Z626" s="211" t="s">
        <v>10498</v>
      </c>
      <c r="AA626" s="211">
        <v>5</v>
      </c>
      <c r="AB626" s="211" t="s">
        <v>220</v>
      </c>
      <c r="AC626" s="211">
        <v>23.8</v>
      </c>
      <c r="AD626" s="211">
        <v>7.2</v>
      </c>
      <c r="AE626" s="211" t="s">
        <v>10499</v>
      </c>
      <c r="AF626" s="211" t="s">
        <v>10365</v>
      </c>
      <c r="AG626" s="211" t="s">
        <v>273</v>
      </c>
      <c r="AH626" s="211" t="s">
        <v>273</v>
      </c>
      <c r="AI626" s="211" t="s">
        <v>273</v>
      </c>
      <c r="AJ626" s="211" t="s">
        <v>273</v>
      </c>
      <c r="AK626" s="211" t="s">
        <v>16481</v>
      </c>
      <c r="AL626" s="211">
        <v>100</v>
      </c>
      <c r="AM626" s="211" t="s">
        <v>273</v>
      </c>
      <c r="AN626" s="211" t="s">
        <v>273</v>
      </c>
      <c r="AO626" s="211">
        <v>77</v>
      </c>
      <c r="AP626" s="211" t="s">
        <v>16480</v>
      </c>
      <c r="AQ626" s="211" t="s">
        <v>10385</v>
      </c>
      <c r="AR626" s="211" t="s">
        <v>22</v>
      </c>
      <c r="AS626" s="211" t="s">
        <v>16484</v>
      </c>
      <c r="AT626" s="211" t="s">
        <v>10390</v>
      </c>
      <c r="AU626" s="211" t="s">
        <v>10394</v>
      </c>
      <c r="AV626" s="211" t="s">
        <v>4788</v>
      </c>
      <c r="AW626" s="211" t="s">
        <v>10391</v>
      </c>
      <c r="AX626" s="211" t="s">
        <v>10391</v>
      </c>
      <c r="AY626" s="211" t="s">
        <v>10391</v>
      </c>
      <c r="AZ626" s="211" t="s">
        <v>10390</v>
      </c>
      <c r="BA626" s="211" t="s">
        <v>10387</v>
      </c>
      <c r="BB626" s="211" t="s">
        <v>10387</v>
      </c>
      <c r="BC626" s="211" t="s">
        <v>248</v>
      </c>
      <c r="BD626" s="211" t="s">
        <v>4788</v>
      </c>
      <c r="BE626" s="211" t="s">
        <v>10387</v>
      </c>
      <c r="BF626" s="211" t="s">
        <v>282</v>
      </c>
      <c r="BG626" s="211" t="s">
        <v>22</v>
      </c>
      <c r="BH626" s="211" t="s">
        <v>282</v>
      </c>
      <c r="BI626" s="211" t="s">
        <v>10390</v>
      </c>
      <c r="BJ626" s="211" t="s">
        <v>16485</v>
      </c>
      <c r="BK626" s="211" t="s">
        <v>10387</v>
      </c>
      <c r="BL626" s="211" t="s">
        <v>282</v>
      </c>
      <c r="BM626" s="211" t="s">
        <v>4788</v>
      </c>
      <c r="BN626" s="211" t="s">
        <v>9241</v>
      </c>
      <c r="BO626" s="211" t="s">
        <v>17666</v>
      </c>
      <c r="BP626" s="211" t="s">
        <v>17667</v>
      </c>
    </row>
    <row r="627" spans="1:83" s="211" customFormat="1" ht="15" hidden="1" customHeight="1" x14ac:dyDescent="0.25">
      <c r="A627" s="211" t="s">
        <v>8832</v>
      </c>
      <c r="B627" s="161" t="s">
        <v>282</v>
      </c>
      <c r="C627" s="211" t="s">
        <v>16381</v>
      </c>
      <c r="D627" s="211" t="s">
        <v>7848</v>
      </c>
      <c r="E627" s="211" t="s">
        <v>10933</v>
      </c>
      <c r="F627" s="211" t="s">
        <v>5328</v>
      </c>
      <c r="G627" s="211" t="s">
        <v>5328</v>
      </c>
      <c r="H627" s="211" t="s">
        <v>5328</v>
      </c>
      <c r="I627" s="211" t="s">
        <v>16379</v>
      </c>
      <c r="J627" s="211" t="s">
        <v>216</v>
      </c>
      <c r="K627" s="211" t="s">
        <v>282</v>
      </c>
      <c r="L627" s="211" t="s">
        <v>216</v>
      </c>
      <c r="M627" s="211" t="s">
        <v>282</v>
      </c>
      <c r="N627" s="211" t="s">
        <v>5328</v>
      </c>
      <c r="O627" s="211" t="s">
        <v>770</v>
      </c>
      <c r="P627" s="149" t="s">
        <v>310</v>
      </c>
      <c r="Q627" s="211" t="s">
        <v>282</v>
      </c>
      <c r="R627" s="211" t="s">
        <v>282</v>
      </c>
      <c r="S627" s="211" t="s">
        <v>282</v>
      </c>
      <c r="T627" s="211">
        <v>170</v>
      </c>
      <c r="U627" s="211" t="s">
        <v>183</v>
      </c>
      <c r="V627" s="211" t="s">
        <v>282</v>
      </c>
      <c r="W627" s="211" t="s">
        <v>11802</v>
      </c>
      <c r="X627" s="211" t="s">
        <v>273</v>
      </c>
      <c r="Y627" s="211" t="s">
        <v>395</v>
      </c>
      <c r="Z627" s="211" t="s">
        <v>10498</v>
      </c>
      <c r="AA627" s="211">
        <v>5</v>
      </c>
      <c r="AB627" s="211" t="s">
        <v>220</v>
      </c>
      <c r="AC627" s="211">
        <v>23.3</v>
      </c>
      <c r="AD627" s="211">
        <v>6.4</v>
      </c>
      <c r="AE627" s="211" t="s">
        <v>10499</v>
      </c>
      <c r="AF627" s="211" t="s">
        <v>10365</v>
      </c>
      <c r="AG627" s="211" t="s">
        <v>273</v>
      </c>
      <c r="AH627" s="211" t="s">
        <v>273</v>
      </c>
      <c r="AI627" s="211" t="s">
        <v>273</v>
      </c>
      <c r="AJ627" s="211" t="s">
        <v>273</v>
      </c>
      <c r="AK627" s="211" t="s">
        <v>16385</v>
      </c>
      <c r="AL627" s="211">
        <v>100</v>
      </c>
      <c r="AM627" s="211" t="s">
        <v>273</v>
      </c>
      <c r="AN627" s="211" t="s">
        <v>273</v>
      </c>
      <c r="AO627" s="211" t="s">
        <v>273</v>
      </c>
      <c r="AP627" s="211" t="s">
        <v>16380</v>
      </c>
      <c r="AQ627" s="211" t="s">
        <v>10380</v>
      </c>
      <c r="AR627" s="211" t="s">
        <v>55</v>
      </c>
      <c r="AS627" s="211" t="s">
        <v>11396</v>
      </c>
      <c r="AT627" s="211" t="s">
        <v>10390</v>
      </c>
      <c r="AU627" s="211" t="s">
        <v>10394</v>
      </c>
      <c r="AV627" s="211" t="s">
        <v>4788</v>
      </c>
      <c r="AW627" s="211" t="s">
        <v>10391</v>
      </c>
      <c r="AX627" s="211" t="s">
        <v>10391</v>
      </c>
      <c r="AY627" s="211" t="s">
        <v>10391</v>
      </c>
      <c r="AZ627" s="211" t="s">
        <v>10390</v>
      </c>
      <c r="BA627" s="211" t="s">
        <v>10387</v>
      </c>
      <c r="BB627" s="211" t="s">
        <v>10387</v>
      </c>
      <c r="BC627" s="211" t="s">
        <v>248</v>
      </c>
      <c r="BD627" s="211" t="s">
        <v>4788</v>
      </c>
      <c r="BE627" s="211" t="s">
        <v>10387</v>
      </c>
      <c r="BF627" s="211" t="s">
        <v>282</v>
      </c>
      <c r="BG627" s="211" t="s">
        <v>22</v>
      </c>
      <c r="BH627" s="211" t="s">
        <v>282</v>
      </c>
      <c r="BI627" s="211" t="s">
        <v>10390</v>
      </c>
      <c r="BJ627" s="211" t="s">
        <v>16387</v>
      </c>
      <c r="BK627" s="211" t="s">
        <v>10387</v>
      </c>
      <c r="BL627" s="211" t="s">
        <v>282</v>
      </c>
      <c r="BM627" s="211" t="s">
        <v>4788</v>
      </c>
      <c r="BN627" s="211" t="s">
        <v>8833</v>
      </c>
    </row>
    <row r="628" spans="1:83" s="211" customFormat="1" ht="15" hidden="1" customHeight="1" x14ac:dyDescent="0.25">
      <c r="A628" s="211" t="s">
        <v>17119</v>
      </c>
      <c r="B628" s="161" t="s">
        <v>282</v>
      </c>
      <c r="C628" s="211" t="s">
        <v>17495</v>
      </c>
      <c r="D628" s="211" t="s">
        <v>16646</v>
      </c>
      <c r="E628" s="211" t="s">
        <v>10933</v>
      </c>
      <c r="F628" s="211" t="s">
        <v>5328</v>
      </c>
      <c r="G628" s="211" t="s">
        <v>216</v>
      </c>
      <c r="H628" s="211" t="s">
        <v>216</v>
      </c>
      <c r="I628" s="211" t="s">
        <v>282</v>
      </c>
      <c r="J628" s="211" t="s">
        <v>216</v>
      </c>
      <c r="K628" s="211" t="s">
        <v>282</v>
      </c>
      <c r="L628" s="211" t="s">
        <v>216</v>
      </c>
      <c r="M628" s="211" t="s">
        <v>282</v>
      </c>
      <c r="N628" s="211" t="s">
        <v>5328</v>
      </c>
      <c r="O628" s="149" t="s">
        <v>770</v>
      </c>
      <c r="P628" s="149" t="s">
        <v>13394</v>
      </c>
      <c r="Q628" s="149" t="s">
        <v>310</v>
      </c>
      <c r="R628" s="211" t="s">
        <v>282</v>
      </c>
      <c r="S628" s="211" t="s">
        <v>282</v>
      </c>
      <c r="T628" s="211">
        <v>219</v>
      </c>
      <c r="U628" s="211" t="s">
        <v>183</v>
      </c>
      <c r="V628" s="211" t="s">
        <v>282</v>
      </c>
      <c r="W628" s="211" t="s">
        <v>11802</v>
      </c>
      <c r="X628" s="211" t="s">
        <v>273</v>
      </c>
      <c r="Y628" s="211" t="s">
        <v>395</v>
      </c>
      <c r="Z628" s="211" t="s">
        <v>10498</v>
      </c>
      <c r="AA628" s="211">
        <v>5</v>
      </c>
      <c r="AB628" s="211" t="s">
        <v>220</v>
      </c>
      <c r="AC628" s="211">
        <v>22.72</v>
      </c>
      <c r="AD628" s="211">
        <v>7.14</v>
      </c>
      <c r="AE628" s="211" t="s">
        <v>10499</v>
      </c>
      <c r="AF628" s="211" t="s">
        <v>10365</v>
      </c>
      <c r="AG628" s="211" t="s">
        <v>273</v>
      </c>
      <c r="AH628" s="211" t="s">
        <v>273</v>
      </c>
      <c r="AI628" s="211" t="s">
        <v>273</v>
      </c>
      <c r="AJ628" s="211" t="s">
        <v>17502</v>
      </c>
      <c r="AK628" s="211" t="s">
        <v>17500</v>
      </c>
      <c r="AL628" s="211">
        <v>91</v>
      </c>
      <c r="AM628" s="211" t="s">
        <v>273</v>
      </c>
      <c r="AN628" s="211">
        <v>21</v>
      </c>
      <c r="AO628" s="211">
        <v>72</v>
      </c>
      <c r="AP628" s="211" t="s">
        <v>17496</v>
      </c>
      <c r="AQ628" s="211" t="s">
        <v>10376</v>
      </c>
      <c r="AR628" s="211" t="s">
        <v>22</v>
      </c>
      <c r="AS628" s="211" t="s">
        <v>17501</v>
      </c>
      <c r="AT628" s="211" t="s">
        <v>4788</v>
      </c>
      <c r="AU628" s="211" t="s">
        <v>10397</v>
      </c>
      <c r="AV628" s="211" t="s">
        <v>4788</v>
      </c>
      <c r="AW628" s="211" t="s">
        <v>10391</v>
      </c>
      <c r="AX628" s="211" t="s">
        <v>10391</v>
      </c>
      <c r="AY628" s="211" t="s">
        <v>10391</v>
      </c>
      <c r="AZ628" s="211" t="s">
        <v>10390</v>
      </c>
      <c r="BA628" s="211" t="s">
        <v>10387</v>
      </c>
      <c r="BB628" s="211" t="s">
        <v>10387</v>
      </c>
      <c r="BC628" s="211" t="s">
        <v>248</v>
      </c>
      <c r="BD628" s="211" t="s">
        <v>4788</v>
      </c>
      <c r="BE628" s="211" t="s">
        <v>22</v>
      </c>
      <c r="BF628" s="211" t="s">
        <v>17493</v>
      </c>
      <c r="BG628" s="211" t="s">
        <v>22</v>
      </c>
      <c r="BH628" s="211" t="s">
        <v>282</v>
      </c>
      <c r="BI628" s="211" t="s">
        <v>4788</v>
      </c>
      <c r="BJ628" s="211" t="s">
        <v>17494</v>
      </c>
      <c r="BK628" s="211" t="s">
        <v>10387</v>
      </c>
      <c r="BL628" s="211" t="s">
        <v>282</v>
      </c>
      <c r="BM628" s="211" t="s">
        <v>4788</v>
      </c>
      <c r="BN628" s="211" t="s">
        <v>17120</v>
      </c>
    </row>
    <row r="629" spans="1:83" s="211" customFormat="1" ht="15" customHeight="1" x14ac:dyDescent="0.25">
      <c r="A629" s="211" t="s">
        <v>7751</v>
      </c>
      <c r="B629" s="143" t="s">
        <v>282</v>
      </c>
      <c r="C629" s="211" t="s">
        <v>7568</v>
      </c>
      <c r="D629" s="211" t="s">
        <v>8944</v>
      </c>
      <c r="E629" s="211" t="s">
        <v>10933</v>
      </c>
      <c r="F629" s="143" t="s">
        <v>5328</v>
      </c>
      <c r="G629" s="143" t="s">
        <v>216</v>
      </c>
      <c r="H629" s="143" t="s">
        <v>216</v>
      </c>
      <c r="I629" s="143" t="s">
        <v>282</v>
      </c>
      <c r="J629" s="143" t="s">
        <v>216</v>
      </c>
      <c r="K629" s="143" t="s">
        <v>282</v>
      </c>
      <c r="L629" s="143" t="s">
        <v>216</v>
      </c>
      <c r="M629" s="143" t="s">
        <v>282</v>
      </c>
      <c r="N629" s="143" t="s">
        <v>5328</v>
      </c>
      <c r="O629" s="211" t="s">
        <v>258</v>
      </c>
      <c r="P629" s="211" t="s">
        <v>790</v>
      </c>
      <c r="Q629" s="211" t="s">
        <v>282</v>
      </c>
      <c r="R629" s="211" t="s">
        <v>282</v>
      </c>
      <c r="S629" s="211" t="s">
        <v>282</v>
      </c>
      <c r="T629" s="211">
        <v>165</v>
      </c>
      <c r="U629" s="211" t="s">
        <v>183</v>
      </c>
      <c r="V629" s="211" t="s">
        <v>282</v>
      </c>
      <c r="W629" s="211" t="s">
        <v>143</v>
      </c>
      <c r="X629" s="211" t="s">
        <v>10506</v>
      </c>
      <c r="Y629" s="211" t="s">
        <v>395</v>
      </c>
      <c r="Z629" s="211" t="s">
        <v>10498</v>
      </c>
      <c r="AA629" s="211">
        <v>6</v>
      </c>
      <c r="AB629" s="211" t="s">
        <v>299</v>
      </c>
      <c r="AC629" s="211">
        <v>24.14</v>
      </c>
      <c r="AD629" s="211" t="s">
        <v>273</v>
      </c>
      <c r="AE629" s="211" t="s">
        <v>10512</v>
      </c>
      <c r="AF629" s="211" t="s">
        <v>10364</v>
      </c>
      <c r="AG629" s="211" t="s">
        <v>273</v>
      </c>
      <c r="AH629" s="211" t="s">
        <v>273</v>
      </c>
      <c r="AI629" s="211" t="s">
        <v>273</v>
      </c>
      <c r="AJ629" s="211" t="s">
        <v>273</v>
      </c>
      <c r="AK629" s="211" t="s">
        <v>14974</v>
      </c>
      <c r="AL629" s="211">
        <v>69</v>
      </c>
      <c r="AM629" s="211" t="s">
        <v>273</v>
      </c>
      <c r="AN629" s="211" t="s">
        <v>273</v>
      </c>
      <c r="AO629" s="211" t="s">
        <v>273</v>
      </c>
      <c r="AP629" s="211" t="s">
        <v>14224</v>
      </c>
      <c r="AQ629" s="211" t="s">
        <v>10385</v>
      </c>
      <c r="AR629" s="211" t="s">
        <v>55</v>
      </c>
      <c r="AS629" s="211" t="s">
        <v>13459</v>
      </c>
      <c r="AT629" s="211" t="s">
        <v>10390</v>
      </c>
      <c r="AU629" s="211" t="s">
        <v>10400</v>
      </c>
      <c r="AV629" s="211" t="s">
        <v>10390</v>
      </c>
      <c r="AW629" s="211" t="s">
        <v>4788</v>
      </c>
      <c r="AX629" s="211" t="s">
        <v>4788</v>
      </c>
      <c r="AY629" s="211" t="s">
        <v>4788</v>
      </c>
      <c r="AZ629" s="211" t="s">
        <v>10390</v>
      </c>
      <c r="BA629" s="211" t="s">
        <v>22</v>
      </c>
      <c r="BB629" s="211" t="s">
        <v>10387</v>
      </c>
      <c r="BC629" s="211" t="s">
        <v>10412</v>
      </c>
      <c r="BD629" s="211" t="s">
        <v>4788</v>
      </c>
      <c r="BE629" s="211" t="s">
        <v>10387</v>
      </c>
      <c r="BF629" s="211" t="s">
        <v>282</v>
      </c>
      <c r="BG629" s="211" t="s">
        <v>22</v>
      </c>
      <c r="BH629" s="211" t="s">
        <v>13459</v>
      </c>
      <c r="BI629" s="211" t="s">
        <v>4788</v>
      </c>
      <c r="BJ629" s="211" t="s">
        <v>12885</v>
      </c>
      <c r="BK629" s="211" t="s">
        <v>22</v>
      </c>
      <c r="BL629" s="211" t="s">
        <v>273</v>
      </c>
      <c r="BM629" s="211" t="s">
        <v>10391</v>
      </c>
      <c r="BN629" s="481" t="s">
        <v>7753</v>
      </c>
    </row>
    <row r="630" spans="1:83" s="211" customFormat="1" ht="15" customHeight="1" x14ac:dyDescent="0.25">
      <c r="A630" s="211" t="s">
        <v>7754</v>
      </c>
      <c r="B630" s="143" t="s">
        <v>282</v>
      </c>
      <c r="C630" s="211" t="s">
        <v>18052</v>
      </c>
      <c r="D630" s="211" t="s">
        <v>8944</v>
      </c>
      <c r="E630" s="211" t="s">
        <v>10933</v>
      </c>
      <c r="F630" s="143" t="s">
        <v>5328</v>
      </c>
      <c r="G630" s="143" t="s">
        <v>216</v>
      </c>
      <c r="H630" s="143" t="s">
        <v>216</v>
      </c>
      <c r="I630" s="143" t="s">
        <v>282</v>
      </c>
      <c r="J630" s="143" t="s">
        <v>216</v>
      </c>
      <c r="K630" s="143" t="s">
        <v>282</v>
      </c>
      <c r="L630" s="143" t="s">
        <v>216</v>
      </c>
      <c r="M630" s="143" t="s">
        <v>282</v>
      </c>
      <c r="N630" s="143" t="s">
        <v>5328</v>
      </c>
      <c r="O630" s="211" t="s">
        <v>258</v>
      </c>
      <c r="P630" s="211" t="s">
        <v>258</v>
      </c>
      <c r="Q630" s="211" t="s">
        <v>790</v>
      </c>
      <c r="R630" s="211" t="s">
        <v>282</v>
      </c>
      <c r="S630" s="211" t="s">
        <v>282</v>
      </c>
      <c r="T630" s="211">
        <v>237</v>
      </c>
      <c r="U630" s="211" t="s">
        <v>183</v>
      </c>
      <c r="V630" s="211" t="s">
        <v>282</v>
      </c>
      <c r="W630" s="211" t="s">
        <v>143</v>
      </c>
      <c r="X630" s="211" t="s">
        <v>10506</v>
      </c>
      <c r="Y630" s="211" t="s">
        <v>395</v>
      </c>
      <c r="Z630" s="211" t="s">
        <v>10498</v>
      </c>
      <c r="AA630" s="211">
        <v>6</v>
      </c>
      <c r="AB630" s="211" t="s">
        <v>299</v>
      </c>
      <c r="AC630" s="211">
        <v>25.51</v>
      </c>
      <c r="AD630" s="211" t="s">
        <v>273</v>
      </c>
      <c r="AE630" s="211" t="s">
        <v>10512</v>
      </c>
      <c r="AF630" s="211" t="s">
        <v>10364</v>
      </c>
      <c r="AG630" s="211" t="s">
        <v>273</v>
      </c>
      <c r="AH630" s="211" t="s">
        <v>273</v>
      </c>
      <c r="AI630" s="211" t="s">
        <v>273</v>
      </c>
      <c r="AJ630" s="211" t="s">
        <v>273</v>
      </c>
      <c r="AK630" s="211" t="s">
        <v>15914</v>
      </c>
      <c r="AL630" s="211">
        <v>67</v>
      </c>
      <c r="AM630" s="211" t="s">
        <v>273</v>
      </c>
      <c r="AN630" s="211" t="s">
        <v>273</v>
      </c>
      <c r="AO630" s="211" t="s">
        <v>273</v>
      </c>
      <c r="AP630" s="211" t="s">
        <v>14240</v>
      </c>
      <c r="AQ630" s="211" t="s">
        <v>10385</v>
      </c>
      <c r="AR630" s="211" t="s">
        <v>55</v>
      </c>
      <c r="AS630" s="211" t="s">
        <v>13459</v>
      </c>
      <c r="AT630" s="211" t="s">
        <v>10390</v>
      </c>
      <c r="AU630" s="211" t="s">
        <v>10400</v>
      </c>
      <c r="AV630" s="211" t="s">
        <v>10390</v>
      </c>
      <c r="AW630" s="211" t="s">
        <v>4788</v>
      </c>
      <c r="AX630" s="211" t="s">
        <v>4788</v>
      </c>
      <c r="AY630" s="211" t="s">
        <v>4788</v>
      </c>
      <c r="AZ630" s="211" t="s">
        <v>10390</v>
      </c>
      <c r="BA630" s="211" t="s">
        <v>22</v>
      </c>
      <c r="BB630" s="211" t="s">
        <v>10387</v>
      </c>
      <c r="BC630" s="211" t="s">
        <v>10412</v>
      </c>
      <c r="BD630" s="211" t="s">
        <v>4788</v>
      </c>
      <c r="BE630" s="211" t="s">
        <v>10387</v>
      </c>
      <c r="BF630" s="211" t="s">
        <v>282</v>
      </c>
      <c r="BG630" s="211" t="s">
        <v>22</v>
      </c>
      <c r="BH630" s="211" t="s">
        <v>13459</v>
      </c>
      <c r="BI630" s="211" t="s">
        <v>4788</v>
      </c>
      <c r="BJ630" s="211" t="s">
        <v>12885</v>
      </c>
      <c r="BK630" s="211" t="s">
        <v>22</v>
      </c>
      <c r="BL630" s="211" t="s">
        <v>273</v>
      </c>
      <c r="BM630" s="211" t="s">
        <v>10391</v>
      </c>
      <c r="BN630" s="481" t="s">
        <v>7753</v>
      </c>
    </row>
    <row r="631" spans="1:83" s="211" customFormat="1" ht="15" customHeight="1" x14ac:dyDescent="0.25">
      <c r="A631" s="211" t="s">
        <v>7755</v>
      </c>
      <c r="B631" s="143" t="s">
        <v>282</v>
      </c>
      <c r="C631" s="211" t="s">
        <v>18053</v>
      </c>
      <c r="D631" s="211" t="s">
        <v>8944</v>
      </c>
      <c r="E631" s="211" t="s">
        <v>10933</v>
      </c>
      <c r="F631" s="143" t="s">
        <v>5328</v>
      </c>
      <c r="G631" s="143" t="s">
        <v>216</v>
      </c>
      <c r="H631" s="143" t="s">
        <v>216</v>
      </c>
      <c r="I631" s="143" t="s">
        <v>282</v>
      </c>
      <c r="J631" s="143" t="s">
        <v>216</v>
      </c>
      <c r="K631" s="143" t="s">
        <v>282</v>
      </c>
      <c r="L631" s="143" t="s">
        <v>216</v>
      </c>
      <c r="M631" s="143" t="s">
        <v>282</v>
      </c>
      <c r="N631" s="143" t="s">
        <v>5328</v>
      </c>
      <c r="O631" s="211" t="s">
        <v>258</v>
      </c>
      <c r="P631" s="211" t="s">
        <v>258</v>
      </c>
      <c r="Q631" s="211" t="s">
        <v>256</v>
      </c>
      <c r="R631" s="211" t="s">
        <v>790</v>
      </c>
      <c r="S631" s="211" t="s">
        <v>282</v>
      </c>
      <c r="T631" s="211">
        <v>329</v>
      </c>
      <c r="U631" s="211" t="s">
        <v>183</v>
      </c>
      <c r="V631" s="211" t="s">
        <v>282</v>
      </c>
      <c r="W631" s="211" t="s">
        <v>12903</v>
      </c>
      <c r="X631" s="211" t="s">
        <v>10506</v>
      </c>
      <c r="Y631" s="211" t="s">
        <v>395</v>
      </c>
      <c r="Z631" s="211" t="s">
        <v>273</v>
      </c>
      <c r="AA631" s="211">
        <v>8</v>
      </c>
      <c r="AB631" s="211" t="s">
        <v>299</v>
      </c>
      <c r="AC631" s="211">
        <v>26.58</v>
      </c>
      <c r="AD631" s="211" t="s">
        <v>273</v>
      </c>
      <c r="AE631" s="211" t="s">
        <v>10512</v>
      </c>
      <c r="AF631" s="211" t="s">
        <v>10364</v>
      </c>
      <c r="AG631" s="211" t="s">
        <v>273</v>
      </c>
      <c r="AH631" s="211" t="s">
        <v>273</v>
      </c>
      <c r="AI631" s="211" t="s">
        <v>273</v>
      </c>
      <c r="AJ631" s="211" t="s">
        <v>273</v>
      </c>
      <c r="AK631" s="211" t="s">
        <v>273</v>
      </c>
      <c r="AL631" s="211">
        <v>63</v>
      </c>
      <c r="AM631" s="211" t="s">
        <v>273</v>
      </c>
      <c r="AN631" s="211" t="s">
        <v>273</v>
      </c>
      <c r="AO631" s="211" t="s">
        <v>273</v>
      </c>
      <c r="AP631" s="211" t="s">
        <v>14224</v>
      </c>
      <c r="AQ631" s="211" t="s">
        <v>10385</v>
      </c>
      <c r="AR631" s="211" t="s">
        <v>55</v>
      </c>
      <c r="AS631" s="211" t="s">
        <v>13459</v>
      </c>
      <c r="AT631" s="211" t="s">
        <v>10390</v>
      </c>
      <c r="AU631" s="211" t="s">
        <v>10400</v>
      </c>
      <c r="AV631" s="211" t="s">
        <v>10390</v>
      </c>
      <c r="AW631" s="211" t="s">
        <v>4788</v>
      </c>
      <c r="AX631" s="211" t="s">
        <v>4788</v>
      </c>
      <c r="AY631" s="211" t="s">
        <v>4788</v>
      </c>
      <c r="AZ631" s="211" t="s">
        <v>10390</v>
      </c>
      <c r="BA631" s="211" t="s">
        <v>22</v>
      </c>
      <c r="BB631" s="211" t="s">
        <v>10387</v>
      </c>
      <c r="BC631" s="211" t="s">
        <v>10412</v>
      </c>
      <c r="BD631" s="211" t="s">
        <v>4788</v>
      </c>
      <c r="BE631" s="211" t="s">
        <v>10387</v>
      </c>
      <c r="BF631" s="211" t="s">
        <v>282</v>
      </c>
      <c r="BG631" s="211" t="s">
        <v>22</v>
      </c>
      <c r="BH631" s="211" t="s">
        <v>13459</v>
      </c>
      <c r="BI631" s="211" t="s">
        <v>4788</v>
      </c>
      <c r="BJ631" s="211" t="s">
        <v>12885</v>
      </c>
      <c r="BK631" s="211" t="s">
        <v>22</v>
      </c>
      <c r="BL631" s="211" t="s">
        <v>273</v>
      </c>
      <c r="BM631" s="211" t="s">
        <v>10391</v>
      </c>
      <c r="BN631" s="481" t="s">
        <v>7756</v>
      </c>
    </row>
    <row r="632" spans="1:83" s="68" customFormat="1" ht="15" customHeight="1" x14ac:dyDescent="0.25">
      <c r="A632" s="69" t="s">
        <v>523</v>
      </c>
      <c r="B632" s="69" t="s">
        <v>1210</v>
      </c>
      <c r="C632" s="69" t="s">
        <v>18054</v>
      </c>
      <c r="D632" s="69" t="s">
        <v>841</v>
      </c>
      <c r="E632" s="209" t="s">
        <v>10933</v>
      </c>
      <c r="F632" s="211" t="s">
        <v>216</v>
      </c>
      <c r="G632" s="144" t="s">
        <v>5328</v>
      </c>
      <c r="H632" s="144" t="s">
        <v>216</v>
      </c>
      <c r="I632" s="144" t="s">
        <v>282</v>
      </c>
      <c r="J632" s="144" t="s">
        <v>5328</v>
      </c>
      <c r="K632" s="160" t="s">
        <v>5914</v>
      </c>
      <c r="L632" s="144" t="s">
        <v>216</v>
      </c>
      <c r="M632" s="144" t="s">
        <v>282</v>
      </c>
      <c r="N632" s="209" t="s">
        <v>216</v>
      </c>
      <c r="O632" s="69" t="s">
        <v>261</v>
      </c>
      <c r="P632" s="69" t="s">
        <v>255</v>
      </c>
      <c r="Q632" s="69" t="s">
        <v>282</v>
      </c>
      <c r="R632" s="69" t="s">
        <v>282</v>
      </c>
      <c r="S632" s="69" t="s">
        <v>282</v>
      </c>
      <c r="T632" s="180">
        <v>215</v>
      </c>
      <c r="U632" s="209" t="s">
        <v>183</v>
      </c>
      <c r="V632" s="209" t="s">
        <v>282</v>
      </c>
      <c r="W632" s="180" t="s">
        <v>143</v>
      </c>
      <c r="X632" s="180" t="s">
        <v>10506</v>
      </c>
      <c r="Y632" s="180" t="s">
        <v>395</v>
      </c>
      <c r="Z632" s="180" t="s">
        <v>10498</v>
      </c>
      <c r="AA632" s="209">
        <v>8</v>
      </c>
      <c r="AB632" s="209" t="s">
        <v>194</v>
      </c>
      <c r="AC632" s="209">
        <v>29.25</v>
      </c>
      <c r="AD632" s="209">
        <v>4.1100000000000003</v>
      </c>
      <c r="AE632" s="209" t="s">
        <v>10512</v>
      </c>
      <c r="AF632" s="144" t="s">
        <v>10364</v>
      </c>
      <c r="AG632" s="180" t="s">
        <v>273</v>
      </c>
      <c r="AH632" s="180" t="s">
        <v>273</v>
      </c>
      <c r="AI632" s="180" t="s">
        <v>273</v>
      </c>
      <c r="AJ632" s="180" t="s">
        <v>273</v>
      </c>
      <c r="AK632" s="209" t="s">
        <v>12704</v>
      </c>
      <c r="AL632" s="180">
        <v>58</v>
      </c>
      <c r="AM632" s="180">
        <v>14</v>
      </c>
      <c r="AN632" s="209" t="s">
        <v>273</v>
      </c>
      <c r="AO632" s="209" t="s">
        <v>273</v>
      </c>
      <c r="AP632" s="209" t="s">
        <v>12701</v>
      </c>
      <c r="AQ632" s="180" t="s">
        <v>10385</v>
      </c>
      <c r="AR632" s="186" t="s">
        <v>22</v>
      </c>
      <c r="AS632" s="191" t="s">
        <v>12703</v>
      </c>
      <c r="AT632" s="196" t="s">
        <v>10390</v>
      </c>
      <c r="AU632" s="201" t="s">
        <v>10400</v>
      </c>
      <c r="AV632" s="209" t="s">
        <v>10390</v>
      </c>
      <c r="AW632" s="209" t="s">
        <v>4788</v>
      </c>
      <c r="AX632" s="209" t="s">
        <v>4788</v>
      </c>
      <c r="AY632" s="209" t="s">
        <v>4788</v>
      </c>
      <c r="AZ632" s="209" t="s">
        <v>10390</v>
      </c>
      <c r="BA632" s="209" t="s">
        <v>10387</v>
      </c>
      <c r="BB632" s="209" t="s">
        <v>10387</v>
      </c>
      <c r="BC632" s="209" t="s">
        <v>10412</v>
      </c>
      <c r="BD632" s="209" t="s">
        <v>4788</v>
      </c>
      <c r="BE632" s="209" t="s">
        <v>10387</v>
      </c>
      <c r="BF632" s="209" t="s">
        <v>282</v>
      </c>
      <c r="BG632" s="209" t="s">
        <v>22</v>
      </c>
      <c r="BH632" s="209" t="s">
        <v>282</v>
      </c>
      <c r="BI632" s="209" t="s">
        <v>10390</v>
      </c>
      <c r="BJ632" s="209" t="s">
        <v>10783</v>
      </c>
      <c r="BK632" s="209" t="s">
        <v>22</v>
      </c>
      <c r="BL632" s="209">
        <v>1</v>
      </c>
      <c r="BM632" s="209" t="s">
        <v>10391</v>
      </c>
      <c r="BN632" s="69" t="s">
        <v>524</v>
      </c>
      <c r="BO632" s="69"/>
      <c r="BP632" s="69"/>
      <c r="BQ632" s="69"/>
      <c r="BR632" s="69"/>
      <c r="BS632" s="69"/>
      <c r="BT632" s="69"/>
      <c r="BU632" s="69"/>
      <c r="BV632" s="69"/>
      <c r="BW632" s="69"/>
      <c r="BX632" s="69"/>
      <c r="BY632" s="69"/>
      <c r="BZ632" s="69"/>
      <c r="CA632" s="69"/>
      <c r="CB632" s="69"/>
      <c r="CC632" s="69"/>
      <c r="CD632" s="69"/>
      <c r="CE632" s="69"/>
    </row>
    <row r="633" spans="1:83" s="68" customFormat="1" ht="15" customHeight="1" x14ac:dyDescent="0.25">
      <c r="A633" s="68" t="s">
        <v>629</v>
      </c>
      <c r="B633" s="68" t="s">
        <v>282</v>
      </c>
      <c r="C633" s="68" t="s">
        <v>18055</v>
      </c>
      <c r="D633" s="68" t="s">
        <v>564</v>
      </c>
      <c r="E633" s="211" t="s">
        <v>10933</v>
      </c>
      <c r="F633" s="211" t="s">
        <v>216</v>
      </c>
      <c r="G633" s="160" t="s">
        <v>5328</v>
      </c>
      <c r="H633" s="160" t="s">
        <v>5328</v>
      </c>
      <c r="I633" s="160">
        <v>6</v>
      </c>
      <c r="J633" s="160" t="s">
        <v>5328</v>
      </c>
      <c r="K633" s="160" t="s">
        <v>5820</v>
      </c>
      <c r="L633" s="160" t="s">
        <v>216</v>
      </c>
      <c r="M633" s="160" t="s">
        <v>282</v>
      </c>
      <c r="N633" s="211" t="s">
        <v>5328</v>
      </c>
      <c r="O633" s="68" t="s">
        <v>670</v>
      </c>
      <c r="P633" s="211" t="s">
        <v>670</v>
      </c>
      <c r="Q633" s="68" t="s">
        <v>636</v>
      </c>
      <c r="R633" s="68" t="s">
        <v>282</v>
      </c>
      <c r="S633" s="68" t="s">
        <v>282</v>
      </c>
      <c r="T633" s="181">
        <v>88</v>
      </c>
      <c r="U633" s="211" t="s">
        <v>183</v>
      </c>
      <c r="V633" s="211" t="s">
        <v>282</v>
      </c>
      <c r="W633" s="181" t="s">
        <v>10846</v>
      </c>
      <c r="X633" s="181" t="s">
        <v>273</v>
      </c>
      <c r="Y633" s="181" t="s">
        <v>395</v>
      </c>
      <c r="Z633" s="181" t="s">
        <v>10498</v>
      </c>
      <c r="AA633" s="211">
        <v>8</v>
      </c>
      <c r="AB633" s="211" t="s">
        <v>193</v>
      </c>
      <c r="AC633" s="211">
        <v>22.07</v>
      </c>
      <c r="AD633" s="211">
        <v>6.01</v>
      </c>
      <c r="AE633" s="211" t="s">
        <v>10512</v>
      </c>
      <c r="AF633" s="160" t="s">
        <v>10364</v>
      </c>
      <c r="AG633" s="181" t="s">
        <v>273</v>
      </c>
      <c r="AH633" s="181">
        <v>24</v>
      </c>
      <c r="AI633" s="181" t="s">
        <v>273</v>
      </c>
      <c r="AJ633" s="181" t="s">
        <v>12714</v>
      </c>
      <c r="AK633" s="211" t="s">
        <v>12713</v>
      </c>
      <c r="AL633" s="181">
        <v>68</v>
      </c>
      <c r="AM633" s="181" t="s">
        <v>273</v>
      </c>
      <c r="AN633" s="211">
        <v>42</v>
      </c>
      <c r="AO633" s="211">
        <v>51</v>
      </c>
      <c r="AP633" s="211" t="s">
        <v>12710</v>
      </c>
      <c r="AQ633" s="181" t="s">
        <v>10376</v>
      </c>
      <c r="AR633" s="188" t="s">
        <v>22</v>
      </c>
      <c r="AS633" s="193" t="s">
        <v>12630</v>
      </c>
      <c r="AT633" s="197" t="s">
        <v>4788</v>
      </c>
      <c r="AU633" s="203" t="s">
        <v>10394</v>
      </c>
      <c r="AV633" s="211" t="s">
        <v>4788</v>
      </c>
      <c r="AW633" s="211" t="s">
        <v>10391</v>
      </c>
      <c r="AX633" s="211" t="s">
        <v>10391</v>
      </c>
      <c r="AY633" s="211" t="s">
        <v>10391</v>
      </c>
      <c r="AZ633" s="211" t="s">
        <v>10390</v>
      </c>
      <c r="BA633" s="211" t="s">
        <v>10387</v>
      </c>
      <c r="BB633" s="211" t="s">
        <v>10387</v>
      </c>
      <c r="BC633" s="211" t="s">
        <v>10411</v>
      </c>
      <c r="BD633" s="211" t="s">
        <v>4788</v>
      </c>
      <c r="BE633" s="211" t="s">
        <v>10387</v>
      </c>
      <c r="BF633" s="211" t="s">
        <v>282</v>
      </c>
      <c r="BG633" s="211" t="s">
        <v>22</v>
      </c>
      <c r="BH633" s="211" t="s">
        <v>282</v>
      </c>
      <c r="BI633" s="211" t="s">
        <v>10390</v>
      </c>
      <c r="BJ633" s="211" t="s">
        <v>12722</v>
      </c>
      <c r="BK633" s="211" t="s">
        <v>10387</v>
      </c>
      <c r="BL633" s="211" t="s">
        <v>282</v>
      </c>
      <c r="BM633" s="211" t="s">
        <v>10391</v>
      </c>
      <c r="BN633" s="68" t="s">
        <v>630</v>
      </c>
      <c r="BP633" s="69"/>
      <c r="BQ633" s="69"/>
      <c r="BR633" s="69"/>
      <c r="BS633" s="69"/>
      <c r="BT633" s="69"/>
      <c r="BU633" s="69"/>
      <c r="BV633" s="69"/>
      <c r="BW633" s="69"/>
      <c r="BX633" s="69"/>
      <c r="BY633" s="69"/>
      <c r="BZ633" s="69"/>
      <c r="CA633" s="69"/>
      <c r="CB633" s="69"/>
      <c r="CC633" s="69"/>
      <c r="CD633" s="69"/>
      <c r="CE633" s="69"/>
    </row>
    <row r="634" spans="1:83" s="211" customFormat="1" ht="15" customHeight="1" x14ac:dyDescent="0.25">
      <c r="A634" s="211" t="s">
        <v>5940</v>
      </c>
      <c r="B634" s="211" t="s">
        <v>6821</v>
      </c>
      <c r="C634" s="211" t="s">
        <v>16489</v>
      </c>
      <c r="D634" s="211" t="s">
        <v>443</v>
      </c>
      <c r="E634" s="211" t="s">
        <v>12994</v>
      </c>
      <c r="F634" s="211" t="s">
        <v>5328</v>
      </c>
      <c r="G634" s="211" t="s">
        <v>216</v>
      </c>
      <c r="H634" s="211" t="s">
        <v>216</v>
      </c>
      <c r="I634" s="211" t="s">
        <v>282</v>
      </c>
      <c r="J634" s="211" t="s">
        <v>216</v>
      </c>
      <c r="K634" s="211" t="s">
        <v>282</v>
      </c>
      <c r="L634" s="211" t="s">
        <v>216</v>
      </c>
      <c r="M634" s="211" t="s">
        <v>282</v>
      </c>
      <c r="N634" s="211" t="s">
        <v>5328</v>
      </c>
      <c r="O634" s="211" t="s">
        <v>252</v>
      </c>
      <c r="P634" s="211" t="s">
        <v>790</v>
      </c>
      <c r="Q634" s="211" t="s">
        <v>282</v>
      </c>
      <c r="R634" s="211" t="s">
        <v>282</v>
      </c>
      <c r="S634" s="211" t="s">
        <v>282</v>
      </c>
      <c r="T634" s="211">
        <v>326</v>
      </c>
      <c r="U634" s="211" t="s">
        <v>183</v>
      </c>
      <c r="V634" s="211" t="s">
        <v>282</v>
      </c>
      <c r="W634" s="211" t="s">
        <v>14222</v>
      </c>
      <c r="X634" s="211" t="s">
        <v>273</v>
      </c>
      <c r="Y634" s="211" t="s">
        <v>273</v>
      </c>
      <c r="Z634" s="211" t="s">
        <v>10498</v>
      </c>
      <c r="AA634" s="211">
        <v>6</v>
      </c>
      <c r="AB634" s="211" t="s">
        <v>299</v>
      </c>
      <c r="AC634" s="211">
        <v>25.45</v>
      </c>
      <c r="AD634" s="211">
        <v>5.04</v>
      </c>
      <c r="AE634" s="211" t="s">
        <v>10512</v>
      </c>
      <c r="AF634" s="211" t="s">
        <v>10364</v>
      </c>
      <c r="AG634" s="211" t="s">
        <v>273</v>
      </c>
      <c r="AH634" s="211" t="s">
        <v>273</v>
      </c>
      <c r="AI634" s="211" t="s">
        <v>273</v>
      </c>
      <c r="AJ634" s="211" t="s">
        <v>12745</v>
      </c>
      <c r="AK634" s="211" t="s">
        <v>16488</v>
      </c>
      <c r="AL634" s="211">
        <v>76</v>
      </c>
      <c r="AM634" s="211" t="s">
        <v>273</v>
      </c>
      <c r="AN634" s="211" t="s">
        <v>273</v>
      </c>
      <c r="AO634" s="211" t="s">
        <v>273</v>
      </c>
      <c r="AP634" s="211" t="s">
        <v>16487</v>
      </c>
      <c r="AQ634" s="211" t="s">
        <v>10385</v>
      </c>
      <c r="AR634" s="211" t="s">
        <v>22</v>
      </c>
      <c r="AS634" s="211" t="s">
        <v>11423</v>
      </c>
      <c r="AT634" s="211" t="s">
        <v>10390</v>
      </c>
      <c r="AU634" s="211" t="s">
        <v>10400</v>
      </c>
      <c r="AV634" s="211" t="s">
        <v>10390</v>
      </c>
      <c r="AW634" s="211" t="s">
        <v>4788</v>
      </c>
      <c r="AX634" s="211" t="s">
        <v>4788</v>
      </c>
      <c r="AY634" s="211" t="s">
        <v>4788</v>
      </c>
      <c r="AZ634" s="211" t="s">
        <v>10390</v>
      </c>
      <c r="BA634" s="211" t="s">
        <v>10387</v>
      </c>
      <c r="BB634" s="211" t="s">
        <v>10387</v>
      </c>
      <c r="BC634" s="211" t="s">
        <v>10411</v>
      </c>
      <c r="BD634" s="211" t="s">
        <v>4788</v>
      </c>
      <c r="BE634" s="211" t="s">
        <v>10387</v>
      </c>
      <c r="BF634" s="211" t="s">
        <v>282</v>
      </c>
      <c r="BG634" s="211" t="s">
        <v>10387</v>
      </c>
      <c r="BH634" s="211" t="s">
        <v>16486</v>
      </c>
      <c r="BI634" s="211" t="s">
        <v>10391</v>
      </c>
      <c r="BJ634" s="211" t="s">
        <v>273</v>
      </c>
      <c r="BK634" s="211" t="s">
        <v>10387</v>
      </c>
      <c r="BL634" s="211" t="s">
        <v>282</v>
      </c>
      <c r="BM634" s="211" t="s">
        <v>10390</v>
      </c>
      <c r="BN634" s="211" t="s">
        <v>5941</v>
      </c>
    </row>
    <row r="635" spans="1:83" s="68" customFormat="1" ht="15" customHeight="1" x14ac:dyDescent="0.25">
      <c r="A635" s="68" t="s">
        <v>6698</v>
      </c>
      <c r="B635" s="68" t="s">
        <v>5939</v>
      </c>
      <c r="C635" s="68" t="s">
        <v>12730</v>
      </c>
      <c r="D635" s="68" t="s">
        <v>841</v>
      </c>
      <c r="E635" s="211" t="s">
        <v>10933</v>
      </c>
      <c r="F635" s="211" t="s">
        <v>216</v>
      </c>
      <c r="G635" s="160" t="s">
        <v>216</v>
      </c>
      <c r="H635" s="160" t="s">
        <v>216</v>
      </c>
      <c r="I635" s="160" t="s">
        <v>282</v>
      </c>
      <c r="J635" s="160" t="s">
        <v>216</v>
      </c>
      <c r="K635" s="160" t="s">
        <v>282</v>
      </c>
      <c r="L635" s="160" t="s">
        <v>216</v>
      </c>
      <c r="M635" s="160" t="s">
        <v>282</v>
      </c>
      <c r="N635" s="211" t="s">
        <v>5328</v>
      </c>
      <c r="O635" s="68" t="s">
        <v>252</v>
      </c>
      <c r="P635" s="68" t="s">
        <v>790</v>
      </c>
      <c r="Q635" s="68" t="s">
        <v>282</v>
      </c>
      <c r="R635" s="68" t="s">
        <v>282</v>
      </c>
      <c r="S635" s="68" t="s">
        <v>282</v>
      </c>
      <c r="T635" s="181">
        <v>50</v>
      </c>
      <c r="U635" s="211" t="s">
        <v>183</v>
      </c>
      <c r="V635" s="211" t="s">
        <v>282</v>
      </c>
      <c r="W635" s="181" t="s">
        <v>10575</v>
      </c>
      <c r="X635" s="181" t="s">
        <v>10506</v>
      </c>
      <c r="Y635" s="181" t="s">
        <v>395</v>
      </c>
      <c r="Z635" s="181" t="s">
        <v>273</v>
      </c>
      <c r="AA635" s="211">
        <v>6</v>
      </c>
      <c r="AB635" s="211" t="s">
        <v>273</v>
      </c>
      <c r="AC635" s="211" t="s">
        <v>273</v>
      </c>
      <c r="AD635" s="211" t="s">
        <v>273</v>
      </c>
      <c r="AE635" s="211" t="s">
        <v>10512</v>
      </c>
      <c r="AF635" s="160" t="s">
        <v>10364</v>
      </c>
      <c r="AG635" s="181" t="s">
        <v>273</v>
      </c>
      <c r="AH635" s="181" t="s">
        <v>273</v>
      </c>
      <c r="AI635" s="181" t="s">
        <v>273</v>
      </c>
      <c r="AJ635" s="181" t="s">
        <v>273</v>
      </c>
      <c r="AK635" s="211" t="s">
        <v>273</v>
      </c>
      <c r="AL635" s="181" t="s">
        <v>273</v>
      </c>
      <c r="AM635" s="181" t="s">
        <v>273</v>
      </c>
      <c r="AN635" s="211" t="s">
        <v>273</v>
      </c>
      <c r="AO635" s="211" t="s">
        <v>273</v>
      </c>
      <c r="AP635" s="211" t="s">
        <v>12729</v>
      </c>
      <c r="AQ635" s="181" t="s">
        <v>10385</v>
      </c>
      <c r="AR635" s="188" t="s">
        <v>22</v>
      </c>
      <c r="AS635" s="193" t="s">
        <v>12732</v>
      </c>
      <c r="AT635" s="197" t="s">
        <v>10390</v>
      </c>
      <c r="AU635" s="203" t="s">
        <v>10400</v>
      </c>
      <c r="AV635" s="211" t="s">
        <v>10390</v>
      </c>
      <c r="AW635" s="211" t="s">
        <v>4788</v>
      </c>
      <c r="AX635" s="211" t="s">
        <v>4788</v>
      </c>
      <c r="AY635" s="211" t="s">
        <v>4788</v>
      </c>
      <c r="AZ635" s="211" t="s">
        <v>4788</v>
      </c>
      <c r="BA635" s="211" t="s">
        <v>10387</v>
      </c>
      <c r="BB635" s="211" t="s">
        <v>10387</v>
      </c>
      <c r="BC635" s="211" t="s">
        <v>248</v>
      </c>
      <c r="BD635" s="211" t="s">
        <v>4788</v>
      </c>
      <c r="BE635" s="211" t="s">
        <v>10387</v>
      </c>
      <c r="BF635" s="211" t="s">
        <v>282</v>
      </c>
      <c r="BG635" s="211" t="s">
        <v>10387</v>
      </c>
      <c r="BH635" s="211" t="s">
        <v>12727</v>
      </c>
      <c r="BI635" s="211" t="s">
        <v>10391</v>
      </c>
      <c r="BJ635" s="211" t="s">
        <v>12733</v>
      </c>
      <c r="BK635" s="211" t="s">
        <v>10387</v>
      </c>
      <c r="BL635" s="211" t="s">
        <v>282</v>
      </c>
      <c r="BM635" s="211" t="s">
        <v>10391</v>
      </c>
      <c r="BN635" s="68" t="s">
        <v>1212</v>
      </c>
      <c r="BU635" s="69"/>
      <c r="BV635" s="69"/>
      <c r="BW635" s="69"/>
      <c r="BX635" s="69"/>
      <c r="BY635" s="69"/>
      <c r="BZ635" s="69"/>
      <c r="CA635" s="69"/>
      <c r="CB635" s="69"/>
      <c r="CC635" s="69"/>
      <c r="CD635" s="69"/>
      <c r="CE635" s="69"/>
    </row>
    <row r="636" spans="1:83" ht="15" customHeight="1" x14ac:dyDescent="0.25">
      <c r="A636" s="68" t="s">
        <v>1213</v>
      </c>
      <c r="B636" s="68" t="s">
        <v>1213</v>
      </c>
      <c r="C636" s="68" t="s">
        <v>12735</v>
      </c>
      <c r="D636" s="68" t="s">
        <v>841</v>
      </c>
      <c r="E636" s="211" t="s">
        <v>10933</v>
      </c>
      <c r="F636" s="211" t="s">
        <v>216</v>
      </c>
      <c r="G636" s="160" t="s">
        <v>216</v>
      </c>
      <c r="H636" s="160" t="s">
        <v>216</v>
      </c>
      <c r="I636" s="160" t="s">
        <v>282</v>
      </c>
      <c r="J636" s="160" t="s">
        <v>216</v>
      </c>
      <c r="K636" s="160" t="s">
        <v>282</v>
      </c>
      <c r="L636" s="160" t="s">
        <v>216</v>
      </c>
      <c r="M636" s="160" t="s">
        <v>282</v>
      </c>
      <c r="N636" s="211" t="s">
        <v>5328</v>
      </c>
      <c r="O636" s="68" t="s">
        <v>246</v>
      </c>
      <c r="P636" s="68" t="s">
        <v>263</v>
      </c>
      <c r="Q636" s="68" t="s">
        <v>282</v>
      </c>
      <c r="R636" s="68" t="s">
        <v>282</v>
      </c>
      <c r="S636" s="68" t="s">
        <v>282</v>
      </c>
      <c r="T636" s="181">
        <v>157</v>
      </c>
      <c r="U636" s="211" t="s">
        <v>183</v>
      </c>
      <c r="V636" s="211" t="s">
        <v>282</v>
      </c>
      <c r="W636" s="181" t="s">
        <v>12734</v>
      </c>
      <c r="X636" s="181" t="s">
        <v>273</v>
      </c>
      <c r="Y636" s="181" t="s">
        <v>273</v>
      </c>
      <c r="Z636" s="181" t="s">
        <v>10498</v>
      </c>
      <c r="AA636" s="211">
        <v>8</v>
      </c>
      <c r="AB636" s="211" t="s">
        <v>299</v>
      </c>
      <c r="AC636" s="211">
        <v>26.35</v>
      </c>
      <c r="AD636" s="211">
        <v>4.49</v>
      </c>
      <c r="AE636" s="211" t="s">
        <v>10512</v>
      </c>
      <c r="AF636" s="160" t="s">
        <v>10364</v>
      </c>
      <c r="AG636" s="181" t="s">
        <v>273</v>
      </c>
      <c r="AH636" s="181" t="s">
        <v>273</v>
      </c>
      <c r="AI636" s="181" t="s">
        <v>273</v>
      </c>
      <c r="AJ636" s="181" t="s">
        <v>273</v>
      </c>
      <c r="AK636" s="211" t="s">
        <v>12738</v>
      </c>
      <c r="AL636" s="181">
        <v>76</v>
      </c>
      <c r="AM636" s="181">
        <v>64</v>
      </c>
      <c r="AN636" s="211" t="s">
        <v>273</v>
      </c>
      <c r="AO636" s="211" t="s">
        <v>273</v>
      </c>
      <c r="AP636" s="211" t="s">
        <v>12736</v>
      </c>
      <c r="AQ636" s="181" t="s">
        <v>10385</v>
      </c>
      <c r="AR636" s="188" t="s">
        <v>22</v>
      </c>
      <c r="AS636" s="193" t="s">
        <v>12630</v>
      </c>
      <c r="AT636" s="197" t="s">
        <v>10390</v>
      </c>
      <c r="AU636" s="203" t="s">
        <v>10400</v>
      </c>
      <c r="AV636" s="211" t="s">
        <v>10390</v>
      </c>
      <c r="AW636" s="211" t="s">
        <v>4788</v>
      </c>
      <c r="AX636" s="211" t="s">
        <v>4788</v>
      </c>
      <c r="AY636" s="211" t="s">
        <v>4788</v>
      </c>
      <c r="AZ636" s="211" t="s">
        <v>10390</v>
      </c>
      <c r="BA636" s="211" t="s">
        <v>10387</v>
      </c>
      <c r="BB636" s="211" t="s">
        <v>10387</v>
      </c>
      <c r="BC636" s="211" t="s">
        <v>10412</v>
      </c>
      <c r="BD636" s="211" t="s">
        <v>4788</v>
      </c>
      <c r="BE636" s="211" t="s">
        <v>10387</v>
      </c>
      <c r="BF636" s="211" t="s">
        <v>282</v>
      </c>
      <c r="BG636" s="211" t="s">
        <v>22</v>
      </c>
      <c r="BH636" s="211" t="s">
        <v>282</v>
      </c>
      <c r="BI636" s="211" t="s">
        <v>10390</v>
      </c>
      <c r="BJ636" s="211" t="s">
        <v>11866</v>
      </c>
      <c r="BK636" s="211" t="s">
        <v>22</v>
      </c>
      <c r="BL636" s="211">
        <v>2</v>
      </c>
      <c r="BM636" s="211" t="s">
        <v>10391</v>
      </c>
      <c r="BN636" s="69" t="s">
        <v>540</v>
      </c>
    </row>
    <row r="637" spans="1:83" s="160" customFormat="1" ht="15" customHeight="1" x14ac:dyDescent="0.25">
      <c r="A637" s="160" t="s">
        <v>512</v>
      </c>
      <c r="B637" s="160" t="s">
        <v>282</v>
      </c>
      <c r="C637" s="160" t="s">
        <v>18058</v>
      </c>
      <c r="D637" s="160" t="s">
        <v>755</v>
      </c>
      <c r="E637" s="211" t="s">
        <v>10933</v>
      </c>
      <c r="F637" s="211" t="s">
        <v>216</v>
      </c>
      <c r="G637" s="160" t="s">
        <v>216</v>
      </c>
      <c r="H637" s="160" t="s">
        <v>216</v>
      </c>
      <c r="I637" s="160" t="s">
        <v>282</v>
      </c>
      <c r="J637" s="160" t="s">
        <v>216</v>
      </c>
      <c r="K637" s="160" t="s">
        <v>282</v>
      </c>
      <c r="L637" s="160" t="s">
        <v>216</v>
      </c>
      <c r="M637" s="160" t="s">
        <v>282</v>
      </c>
      <c r="N637" s="211" t="s">
        <v>216</v>
      </c>
      <c r="O637" s="160" t="s">
        <v>266</v>
      </c>
      <c r="P637" s="160" t="s">
        <v>246</v>
      </c>
      <c r="Q637" s="160" t="s">
        <v>282</v>
      </c>
      <c r="R637" s="160" t="s">
        <v>282</v>
      </c>
      <c r="S637" s="160" t="s">
        <v>282</v>
      </c>
      <c r="T637" s="181">
        <v>299</v>
      </c>
      <c r="U637" s="211" t="s">
        <v>183</v>
      </c>
      <c r="V637" s="211" t="s">
        <v>282</v>
      </c>
      <c r="W637" s="181" t="s">
        <v>12746</v>
      </c>
      <c r="X637" s="181" t="s">
        <v>10506</v>
      </c>
      <c r="Y637" s="181" t="s">
        <v>11475</v>
      </c>
      <c r="Z637" s="181" t="s">
        <v>10498</v>
      </c>
      <c r="AA637" s="211">
        <v>8</v>
      </c>
      <c r="AB637" s="211" t="s">
        <v>194</v>
      </c>
      <c r="AC637" s="211">
        <v>35.5</v>
      </c>
      <c r="AD637" s="211">
        <v>6.01</v>
      </c>
      <c r="AE637" s="211" t="s">
        <v>10512</v>
      </c>
      <c r="AF637" s="160" t="s">
        <v>10364</v>
      </c>
      <c r="AG637" s="181" t="s">
        <v>273</v>
      </c>
      <c r="AH637" s="181">
        <v>35</v>
      </c>
      <c r="AI637" s="181" t="s">
        <v>273</v>
      </c>
      <c r="AJ637" s="181" t="s">
        <v>12745</v>
      </c>
      <c r="AK637" s="211" t="s">
        <v>12744</v>
      </c>
      <c r="AL637" s="181">
        <v>72</v>
      </c>
      <c r="AM637" s="181" t="s">
        <v>273</v>
      </c>
      <c r="AN637" s="211" t="s">
        <v>273</v>
      </c>
      <c r="AO637" s="211" t="s">
        <v>273</v>
      </c>
      <c r="AP637" s="211" t="s">
        <v>12741</v>
      </c>
      <c r="AQ637" s="181" t="s">
        <v>10385</v>
      </c>
      <c r="AR637" s="188" t="s">
        <v>10387</v>
      </c>
      <c r="AS637" s="193" t="s">
        <v>18056</v>
      </c>
      <c r="AT637" s="197" t="s">
        <v>10391</v>
      </c>
      <c r="AU637" s="203" t="s">
        <v>10400</v>
      </c>
      <c r="AV637" s="211" t="s">
        <v>10390</v>
      </c>
      <c r="AW637" s="211" t="s">
        <v>4788</v>
      </c>
      <c r="AX637" s="211" t="s">
        <v>4788</v>
      </c>
      <c r="AY637" s="211" t="s">
        <v>4788</v>
      </c>
      <c r="AZ637" s="211" t="s">
        <v>10390</v>
      </c>
      <c r="BA637" s="211" t="s">
        <v>10408</v>
      </c>
      <c r="BB637" s="211" t="s">
        <v>10408</v>
      </c>
      <c r="BC637" s="211" t="s">
        <v>10412</v>
      </c>
      <c r="BD637" s="211" t="s">
        <v>10390</v>
      </c>
      <c r="BE637" s="211" t="s">
        <v>10387</v>
      </c>
      <c r="BF637" s="211" t="s">
        <v>282</v>
      </c>
      <c r="BG637" s="211" t="s">
        <v>10387</v>
      </c>
      <c r="BH637" s="211" t="s">
        <v>18057</v>
      </c>
      <c r="BI637" s="211" t="s">
        <v>10391</v>
      </c>
      <c r="BJ637" s="211" t="s">
        <v>12749</v>
      </c>
      <c r="BK637" s="211" t="s">
        <v>22</v>
      </c>
      <c r="BL637" s="211" t="s">
        <v>11477</v>
      </c>
      <c r="BM637" s="211" t="s">
        <v>10391</v>
      </c>
      <c r="BN637" s="160" t="s">
        <v>513</v>
      </c>
    </row>
    <row r="638" spans="1:83" s="68" customFormat="1" ht="15" customHeight="1" x14ac:dyDescent="0.25">
      <c r="A638" s="69" t="s">
        <v>921</v>
      </c>
      <c r="B638" s="69" t="s">
        <v>282</v>
      </c>
      <c r="C638" s="69" t="s">
        <v>12758</v>
      </c>
      <c r="D638" s="69" t="s">
        <v>564</v>
      </c>
      <c r="E638" s="209" t="s">
        <v>10933</v>
      </c>
      <c r="F638" s="211" t="s">
        <v>216</v>
      </c>
      <c r="G638" s="144" t="s">
        <v>5328</v>
      </c>
      <c r="H638" s="144" t="s">
        <v>5328</v>
      </c>
      <c r="I638" s="144">
        <v>3</v>
      </c>
      <c r="J638" s="144" t="s">
        <v>216</v>
      </c>
      <c r="K638" s="144" t="s">
        <v>282</v>
      </c>
      <c r="L638" s="144" t="s">
        <v>5328</v>
      </c>
      <c r="M638" s="144" t="s">
        <v>5915</v>
      </c>
      <c r="N638" s="209" t="s">
        <v>5328</v>
      </c>
      <c r="O638" s="69" t="s">
        <v>12750</v>
      </c>
      <c r="P638" s="69" t="s">
        <v>11461</v>
      </c>
      <c r="Q638" s="69" t="s">
        <v>282</v>
      </c>
      <c r="R638" s="68" t="s">
        <v>282</v>
      </c>
      <c r="S638" s="68" t="s">
        <v>282</v>
      </c>
      <c r="T638" s="181">
        <v>87</v>
      </c>
      <c r="U638" s="211" t="s">
        <v>183</v>
      </c>
      <c r="V638" s="211" t="s">
        <v>282</v>
      </c>
      <c r="W638" s="181" t="s">
        <v>12751</v>
      </c>
      <c r="X638" s="181" t="s">
        <v>10506</v>
      </c>
      <c r="Y638" s="181" t="s">
        <v>395</v>
      </c>
      <c r="Z638" s="181" t="s">
        <v>10498</v>
      </c>
      <c r="AA638" s="211">
        <v>12</v>
      </c>
      <c r="AB638" s="211" t="s">
        <v>299</v>
      </c>
      <c r="AC638" s="211">
        <v>34.25</v>
      </c>
      <c r="AD638" s="211">
        <v>6.42</v>
      </c>
      <c r="AE638" s="211" t="s">
        <v>10512</v>
      </c>
      <c r="AF638" s="160" t="s">
        <v>10364</v>
      </c>
      <c r="AG638" s="181" t="s">
        <v>273</v>
      </c>
      <c r="AH638" s="181" t="s">
        <v>273</v>
      </c>
      <c r="AI638" s="181" t="s">
        <v>273</v>
      </c>
      <c r="AJ638" s="181" t="s">
        <v>273</v>
      </c>
      <c r="AK638" s="211" t="s">
        <v>12757</v>
      </c>
      <c r="AL638" s="181">
        <v>100</v>
      </c>
      <c r="AM638" s="181" t="s">
        <v>273</v>
      </c>
      <c r="AN638" s="211">
        <v>40</v>
      </c>
      <c r="AO638" s="211">
        <v>67</v>
      </c>
      <c r="AP638" s="211" t="s">
        <v>12752</v>
      </c>
      <c r="AQ638" s="181" t="s">
        <v>10385</v>
      </c>
      <c r="AR638" s="188" t="s">
        <v>22</v>
      </c>
      <c r="AS638" s="193" t="s">
        <v>12756</v>
      </c>
      <c r="AT638" s="197" t="s">
        <v>10390</v>
      </c>
      <c r="AU638" s="203" t="s">
        <v>10400</v>
      </c>
      <c r="AV638" s="211" t="s">
        <v>10390</v>
      </c>
      <c r="AW638" s="211" t="s">
        <v>10391</v>
      </c>
      <c r="AX638" s="211" t="s">
        <v>10391</v>
      </c>
      <c r="AY638" s="211" t="s">
        <v>10391</v>
      </c>
      <c r="AZ638" s="211" t="s">
        <v>10390</v>
      </c>
      <c r="BA638" s="211" t="s">
        <v>10387</v>
      </c>
      <c r="BB638" s="211" t="s">
        <v>10387</v>
      </c>
      <c r="BC638" s="211" t="s">
        <v>10411</v>
      </c>
      <c r="BD638" s="211" t="s">
        <v>4788</v>
      </c>
      <c r="BE638" s="211" t="s">
        <v>10387</v>
      </c>
      <c r="BF638" s="211" t="s">
        <v>282</v>
      </c>
      <c r="BG638" s="211" t="s">
        <v>22</v>
      </c>
      <c r="BH638" s="211" t="s">
        <v>282</v>
      </c>
      <c r="BI638" s="211" t="s">
        <v>10390</v>
      </c>
      <c r="BJ638" s="211" t="s">
        <v>12763</v>
      </c>
      <c r="BK638" s="211" t="s">
        <v>10387</v>
      </c>
      <c r="BL638" s="211" t="s">
        <v>282</v>
      </c>
      <c r="BM638" s="211" t="s">
        <v>4788</v>
      </c>
      <c r="BN638" s="68" t="s">
        <v>922</v>
      </c>
      <c r="BO638" s="69"/>
      <c r="BP638" s="69"/>
      <c r="BQ638" s="69"/>
      <c r="BR638" s="69"/>
      <c r="BS638" s="69"/>
      <c r="BT638" s="69"/>
    </row>
    <row r="639" spans="1:83" s="68" customFormat="1" ht="15" customHeight="1" x14ac:dyDescent="0.25">
      <c r="A639" s="68" t="s">
        <v>300</v>
      </c>
      <c r="B639" s="68" t="s">
        <v>1214</v>
      </c>
      <c r="C639" s="68" t="s">
        <v>1215</v>
      </c>
      <c r="D639" s="68" t="s">
        <v>841</v>
      </c>
      <c r="E639" s="211" t="s">
        <v>10933</v>
      </c>
      <c r="F639" s="211" t="s">
        <v>216</v>
      </c>
      <c r="G639" s="160" t="s">
        <v>216</v>
      </c>
      <c r="H639" s="160" t="s">
        <v>216</v>
      </c>
      <c r="I639" s="160" t="s">
        <v>282</v>
      </c>
      <c r="J639" s="160" t="s">
        <v>216</v>
      </c>
      <c r="K639" s="160" t="s">
        <v>282</v>
      </c>
      <c r="L639" s="160" t="s">
        <v>216</v>
      </c>
      <c r="M639" s="160" t="s">
        <v>282</v>
      </c>
      <c r="N639" s="211" t="s">
        <v>5328</v>
      </c>
      <c r="O639" s="68" t="s">
        <v>261</v>
      </c>
      <c r="P639" s="68" t="s">
        <v>790</v>
      </c>
      <c r="Q639" s="68" t="s">
        <v>282</v>
      </c>
      <c r="R639" s="68" t="s">
        <v>282</v>
      </c>
      <c r="S639" s="68" t="s">
        <v>282</v>
      </c>
      <c r="T639" s="181">
        <v>380</v>
      </c>
      <c r="U639" s="211" t="s">
        <v>183</v>
      </c>
      <c r="V639" s="211" t="s">
        <v>282</v>
      </c>
      <c r="W639" s="181" t="s">
        <v>12764</v>
      </c>
      <c r="X639" s="181" t="s">
        <v>25</v>
      </c>
      <c r="Y639" s="181" t="s">
        <v>395</v>
      </c>
      <c r="Z639" s="181" t="s">
        <v>10498</v>
      </c>
      <c r="AA639" s="211">
        <v>8</v>
      </c>
      <c r="AB639" s="211" t="s">
        <v>194</v>
      </c>
      <c r="AC639" s="211">
        <v>28.95</v>
      </c>
      <c r="AD639" s="211">
        <v>3.96</v>
      </c>
      <c r="AE639" s="211" t="s">
        <v>10512</v>
      </c>
      <c r="AF639" s="160" t="s">
        <v>10364</v>
      </c>
      <c r="AG639" s="181" t="s">
        <v>273</v>
      </c>
      <c r="AH639" s="181" t="s">
        <v>273</v>
      </c>
      <c r="AI639" s="181" t="s">
        <v>273</v>
      </c>
      <c r="AJ639" s="181" t="s">
        <v>12157</v>
      </c>
      <c r="AK639" s="211" t="s">
        <v>12766</v>
      </c>
      <c r="AL639" s="181">
        <v>76</v>
      </c>
      <c r="AM639" s="181">
        <v>3</v>
      </c>
      <c r="AN639" s="211" t="s">
        <v>273</v>
      </c>
      <c r="AO639" s="211" t="s">
        <v>273</v>
      </c>
      <c r="AP639" s="134" t="s">
        <v>12765</v>
      </c>
      <c r="AQ639" s="181" t="s">
        <v>10385</v>
      </c>
      <c r="AR639" s="188" t="s">
        <v>22</v>
      </c>
      <c r="AS639" s="193" t="s">
        <v>12630</v>
      </c>
      <c r="AT639" s="197" t="s">
        <v>10390</v>
      </c>
      <c r="AU639" s="203" t="s">
        <v>10400</v>
      </c>
      <c r="AV639" s="211" t="s">
        <v>10390</v>
      </c>
      <c r="AW639" s="211" t="s">
        <v>4788</v>
      </c>
      <c r="AX639" s="211" t="s">
        <v>4788</v>
      </c>
      <c r="AY639" s="211" t="s">
        <v>4788</v>
      </c>
      <c r="AZ639" s="211" t="s">
        <v>10390</v>
      </c>
      <c r="BA639" s="211" t="s">
        <v>10387</v>
      </c>
      <c r="BB639" s="211" t="s">
        <v>10387</v>
      </c>
      <c r="BC639" s="211" t="s">
        <v>10412</v>
      </c>
      <c r="BD639" s="211" t="s">
        <v>4788</v>
      </c>
      <c r="BE639" s="211" t="s">
        <v>10387</v>
      </c>
      <c r="BF639" s="211" t="s">
        <v>282</v>
      </c>
      <c r="BG639" s="211" t="s">
        <v>10387</v>
      </c>
      <c r="BH639" s="211" t="s">
        <v>12768</v>
      </c>
      <c r="BI639" s="211" t="s">
        <v>10391</v>
      </c>
      <c r="BJ639" s="211" t="s">
        <v>12769</v>
      </c>
      <c r="BK639" s="211" t="s">
        <v>22</v>
      </c>
      <c r="BL639" s="211">
        <v>1</v>
      </c>
      <c r="BM639" s="211" t="s">
        <v>10391</v>
      </c>
      <c r="BN639" s="69" t="s">
        <v>1216</v>
      </c>
      <c r="BO639" s="69"/>
      <c r="BP639" s="69"/>
      <c r="BQ639" s="69"/>
      <c r="BR639" s="69"/>
      <c r="BS639" s="69"/>
      <c r="BT639" s="69"/>
      <c r="BU639" s="69"/>
      <c r="BV639" s="69"/>
      <c r="BW639" s="69"/>
      <c r="BX639" s="69"/>
      <c r="BY639" s="69"/>
      <c r="BZ639" s="69"/>
      <c r="CA639" s="69"/>
      <c r="CB639" s="69"/>
      <c r="CC639" s="69"/>
      <c r="CD639" s="69"/>
      <c r="CE639" s="69"/>
    </row>
    <row r="640" spans="1:83" s="211" customFormat="1" ht="15" customHeight="1" x14ac:dyDescent="0.25">
      <c r="A640" s="211" t="s">
        <v>4200</v>
      </c>
      <c r="B640" s="211" t="s">
        <v>4201</v>
      </c>
      <c r="C640" s="211" t="s">
        <v>16492</v>
      </c>
      <c r="D640" s="211" t="s">
        <v>841</v>
      </c>
      <c r="E640" s="211" t="s">
        <v>12994</v>
      </c>
      <c r="F640" s="211" t="s">
        <v>5328</v>
      </c>
      <c r="G640" s="211" t="s">
        <v>5328</v>
      </c>
      <c r="H640" s="211" t="s">
        <v>216</v>
      </c>
      <c r="I640" s="211" t="s">
        <v>282</v>
      </c>
      <c r="J640" s="211" t="s">
        <v>216</v>
      </c>
      <c r="K640" s="211" t="s">
        <v>282</v>
      </c>
      <c r="L640" s="211" t="s">
        <v>5328</v>
      </c>
      <c r="M640" s="211" t="s">
        <v>5805</v>
      </c>
      <c r="N640" s="211" t="s">
        <v>5328</v>
      </c>
      <c r="O640" s="211" t="s">
        <v>261</v>
      </c>
      <c r="P640" s="211" t="s">
        <v>272</v>
      </c>
      <c r="Q640" s="211" t="s">
        <v>282</v>
      </c>
      <c r="R640" s="211" t="s">
        <v>282</v>
      </c>
      <c r="S640" s="211" t="s">
        <v>282</v>
      </c>
      <c r="T640" s="211">
        <v>295</v>
      </c>
      <c r="U640" s="211" t="s">
        <v>183</v>
      </c>
      <c r="V640" s="211" t="s">
        <v>282</v>
      </c>
      <c r="W640" s="211" t="s">
        <v>16493</v>
      </c>
      <c r="X640" s="211" t="s">
        <v>11591</v>
      </c>
      <c r="Y640" s="211" t="s">
        <v>395</v>
      </c>
      <c r="Z640" s="211" t="s">
        <v>10498</v>
      </c>
      <c r="AA640" s="211">
        <v>24</v>
      </c>
      <c r="AB640" s="211" t="s">
        <v>194</v>
      </c>
      <c r="AC640" s="211">
        <v>32.299999999999997</v>
      </c>
      <c r="AD640" s="211">
        <v>4.3499999999999996</v>
      </c>
      <c r="AE640" s="211" t="s">
        <v>10512</v>
      </c>
      <c r="AF640" s="211" t="s">
        <v>10364</v>
      </c>
      <c r="AG640" s="211" t="s">
        <v>273</v>
      </c>
      <c r="AH640" s="211" t="s">
        <v>273</v>
      </c>
      <c r="AI640" s="211" t="s">
        <v>273</v>
      </c>
      <c r="AJ640" s="211" t="s">
        <v>11188</v>
      </c>
      <c r="AK640" s="211" t="s">
        <v>16496</v>
      </c>
      <c r="AL640" s="211">
        <v>72</v>
      </c>
      <c r="AM640" s="211">
        <v>4</v>
      </c>
      <c r="AN640" s="211" t="s">
        <v>273</v>
      </c>
      <c r="AO640" s="211" t="s">
        <v>273</v>
      </c>
      <c r="AP640" s="211" t="s">
        <v>16494</v>
      </c>
      <c r="AQ640" s="211" t="s">
        <v>10376</v>
      </c>
      <c r="AR640" s="211" t="s">
        <v>22</v>
      </c>
      <c r="AS640" s="211" t="s">
        <v>13258</v>
      </c>
      <c r="AT640" s="211" t="s">
        <v>4788</v>
      </c>
      <c r="AU640" s="211" t="s">
        <v>10397</v>
      </c>
      <c r="AV640" s="211" t="s">
        <v>4788</v>
      </c>
      <c r="AW640" s="211" t="s">
        <v>4788</v>
      </c>
      <c r="AX640" s="211" t="s">
        <v>4788</v>
      </c>
      <c r="AY640" s="211" t="s">
        <v>4788</v>
      </c>
      <c r="AZ640" s="211" t="s">
        <v>10390</v>
      </c>
      <c r="BA640" s="211" t="s">
        <v>22</v>
      </c>
      <c r="BB640" s="211" t="s">
        <v>10387</v>
      </c>
      <c r="BC640" s="211" t="s">
        <v>10412</v>
      </c>
      <c r="BD640" s="211" t="s">
        <v>4788</v>
      </c>
      <c r="BE640" s="211" t="s">
        <v>10387</v>
      </c>
      <c r="BF640" s="211" t="s">
        <v>282</v>
      </c>
      <c r="BG640" s="211" t="s">
        <v>10387</v>
      </c>
      <c r="BH640" s="211" t="s">
        <v>16497</v>
      </c>
      <c r="BI640" s="211" t="s">
        <v>10391</v>
      </c>
      <c r="BJ640" s="211" t="s">
        <v>16499</v>
      </c>
      <c r="BK640" s="211" t="s">
        <v>10387</v>
      </c>
      <c r="BL640" s="211" t="s">
        <v>282</v>
      </c>
      <c r="BM640" s="211" t="s">
        <v>10391</v>
      </c>
      <c r="BN640" s="211" t="s">
        <v>4202</v>
      </c>
    </row>
    <row r="641" spans="1:93" s="160" customFormat="1" ht="15" hidden="1" customHeight="1" x14ac:dyDescent="0.25">
      <c r="A641" s="160" t="s">
        <v>4595</v>
      </c>
      <c r="B641" s="160" t="s">
        <v>282</v>
      </c>
      <c r="C641" s="160" t="s">
        <v>12770</v>
      </c>
      <c r="D641" s="160" t="s">
        <v>4413</v>
      </c>
      <c r="E641" s="211" t="s">
        <v>10933</v>
      </c>
      <c r="F641" s="211" t="s">
        <v>216</v>
      </c>
      <c r="G641" s="160" t="s">
        <v>5328</v>
      </c>
      <c r="H641" s="160" t="s">
        <v>5328</v>
      </c>
      <c r="I641" s="160">
        <v>3</v>
      </c>
      <c r="J641" s="160" t="s">
        <v>216</v>
      </c>
      <c r="K641" s="160" t="s">
        <v>282</v>
      </c>
      <c r="L641" s="160" t="s">
        <v>216</v>
      </c>
      <c r="M641" s="160" t="s">
        <v>282</v>
      </c>
      <c r="N641" s="211" t="s">
        <v>5328</v>
      </c>
      <c r="O641" s="160" t="s">
        <v>670</v>
      </c>
      <c r="P641" s="160" t="s">
        <v>763</v>
      </c>
      <c r="Q641" s="160" t="s">
        <v>282</v>
      </c>
      <c r="R641" s="160" t="s">
        <v>282</v>
      </c>
      <c r="S641" s="160" t="s">
        <v>282</v>
      </c>
      <c r="T641" s="181">
        <v>62</v>
      </c>
      <c r="U641" s="211" t="s">
        <v>183</v>
      </c>
      <c r="V641" s="211" t="s">
        <v>282</v>
      </c>
      <c r="W641" s="181" t="s">
        <v>12772</v>
      </c>
      <c r="X641" s="181" t="s">
        <v>273</v>
      </c>
      <c r="Y641" s="181" t="s">
        <v>395</v>
      </c>
      <c r="Z641" s="181" t="s">
        <v>10498</v>
      </c>
      <c r="AA641" s="211">
        <v>8</v>
      </c>
      <c r="AB641" s="211" t="s">
        <v>435</v>
      </c>
      <c r="AC641" s="211">
        <v>23.18</v>
      </c>
      <c r="AD641" s="211">
        <v>6.82</v>
      </c>
      <c r="AE641" s="211" t="s">
        <v>10499</v>
      </c>
      <c r="AF641" s="160" t="s">
        <v>10365</v>
      </c>
      <c r="AG641" s="181" t="s">
        <v>273</v>
      </c>
      <c r="AH641" s="181" t="s">
        <v>273</v>
      </c>
      <c r="AI641" s="181" t="s">
        <v>273</v>
      </c>
      <c r="AJ641" s="181" t="s">
        <v>12774</v>
      </c>
      <c r="AK641" s="211" t="s">
        <v>12773</v>
      </c>
      <c r="AL641" s="181">
        <v>64</v>
      </c>
      <c r="AM641" s="181" t="s">
        <v>273</v>
      </c>
      <c r="AN641" s="211">
        <v>70</v>
      </c>
      <c r="AO641" s="211">
        <v>19</v>
      </c>
      <c r="AP641" s="211" t="s">
        <v>12776</v>
      </c>
      <c r="AQ641" s="181" t="s">
        <v>10376</v>
      </c>
      <c r="AR641" s="188" t="s">
        <v>10387</v>
      </c>
      <c r="AS641" s="193" t="s">
        <v>12775</v>
      </c>
      <c r="AT641" s="197" t="s">
        <v>10391</v>
      </c>
      <c r="AU641" s="203" t="s">
        <v>10400</v>
      </c>
      <c r="AV641" s="211" t="s">
        <v>10390</v>
      </c>
      <c r="AW641" s="211" t="s">
        <v>10391</v>
      </c>
      <c r="AX641" s="211" t="s">
        <v>10391</v>
      </c>
      <c r="AY641" s="211" t="s">
        <v>10391</v>
      </c>
      <c r="AZ641" s="211" t="s">
        <v>10390</v>
      </c>
      <c r="BA641" s="211" t="s">
        <v>10387</v>
      </c>
      <c r="BB641" s="211" t="s">
        <v>10387</v>
      </c>
      <c r="BC641" s="211" t="s">
        <v>10411</v>
      </c>
      <c r="BD641" s="211" t="s">
        <v>4788</v>
      </c>
      <c r="BE641" s="211" t="s">
        <v>22</v>
      </c>
      <c r="BF641" s="211" t="s">
        <v>12771</v>
      </c>
      <c r="BG641" s="211" t="s">
        <v>22</v>
      </c>
      <c r="BH641" s="211" t="s">
        <v>282</v>
      </c>
      <c r="BI641" s="211" t="s">
        <v>4788</v>
      </c>
      <c r="BJ641" s="211" t="s">
        <v>12782</v>
      </c>
      <c r="BK641" s="211" t="s">
        <v>10387</v>
      </c>
      <c r="BL641" s="211" t="s">
        <v>282</v>
      </c>
      <c r="BM641" s="211" t="s">
        <v>4788</v>
      </c>
      <c r="BN641" s="160" t="s">
        <v>4596</v>
      </c>
    </row>
    <row r="642" spans="1:93" s="211" customFormat="1" ht="15" customHeight="1" x14ac:dyDescent="0.25">
      <c r="A642" s="211" t="s">
        <v>7086</v>
      </c>
      <c r="B642" s="211" t="s">
        <v>282</v>
      </c>
      <c r="C642" s="211" t="s">
        <v>16512</v>
      </c>
      <c r="D642" s="211" t="s">
        <v>4413</v>
      </c>
      <c r="E642" s="211" t="s">
        <v>12994</v>
      </c>
      <c r="F642" s="211" t="s">
        <v>5328</v>
      </c>
      <c r="G642" s="211" t="s">
        <v>216</v>
      </c>
      <c r="H642" s="211" t="s">
        <v>216</v>
      </c>
      <c r="I642" s="211" t="s">
        <v>282</v>
      </c>
      <c r="J642" s="211" t="s">
        <v>216</v>
      </c>
      <c r="K642" s="211" t="s">
        <v>282</v>
      </c>
      <c r="L642" s="211" t="s">
        <v>216</v>
      </c>
      <c r="M642" s="211" t="s">
        <v>282</v>
      </c>
      <c r="N642" s="211" t="s">
        <v>5328</v>
      </c>
      <c r="O642" s="211" t="s">
        <v>13647</v>
      </c>
      <c r="P642" s="211" t="s">
        <v>256</v>
      </c>
      <c r="Q642" s="211" t="s">
        <v>282</v>
      </c>
      <c r="R642" s="211" t="s">
        <v>282</v>
      </c>
      <c r="S642" s="211" t="s">
        <v>282</v>
      </c>
      <c r="T642" s="211">
        <v>66</v>
      </c>
      <c r="U642" s="211" t="s">
        <v>183</v>
      </c>
      <c r="V642" s="211" t="s">
        <v>282</v>
      </c>
      <c r="W642" s="211" t="s">
        <v>14641</v>
      </c>
      <c r="X642" s="211" t="s">
        <v>10506</v>
      </c>
      <c r="Y642" s="211" t="s">
        <v>273</v>
      </c>
      <c r="Z642" s="211" t="s">
        <v>10498</v>
      </c>
      <c r="AA642" s="211">
        <v>24</v>
      </c>
      <c r="AB642" s="211" t="s">
        <v>194</v>
      </c>
      <c r="AC642" s="211">
        <v>23.75</v>
      </c>
      <c r="AD642" s="211">
        <v>6.95</v>
      </c>
      <c r="AE642" s="211" t="s">
        <v>10512</v>
      </c>
      <c r="AF642" s="211" t="s">
        <v>10364</v>
      </c>
      <c r="AG642" s="211" t="s">
        <v>16511</v>
      </c>
      <c r="AH642" s="211" t="s">
        <v>273</v>
      </c>
      <c r="AI642" s="211" t="s">
        <v>273</v>
      </c>
      <c r="AJ642" s="211" t="s">
        <v>273</v>
      </c>
      <c r="AK642" s="211" t="s">
        <v>16510</v>
      </c>
      <c r="AL642" s="94">
        <v>0.55000000000000004</v>
      </c>
      <c r="AM642" s="211" t="s">
        <v>273</v>
      </c>
      <c r="AN642" s="211" t="s">
        <v>273</v>
      </c>
      <c r="AO642" s="211" t="s">
        <v>273</v>
      </c>
      <c r="AP642" s="211" t="s">
        <v>16505</v>
      </c>
      <c r="AQ642" s="211" t="s">
        <v>10376</v>
      </c>
      <c r="AR642" s="211" t="s">
        <v>22</v>
      </c>
      <c r="AS642" s="211" t="s">
        <v>16509</v>
      </c>
      <c r="AT642" s="211" t="s">
        <v>4788</v>
      </c>
      <c r="AU642" s="211" t="s">
        <v>10400</v>
      </c>
      <c r="AV642" s="211" t="s">
        <v>10390</v>
      </c>
      <c r="AW642" s="211" t="s">
        <v>10391</v>
      </c>
      <c r="AX642" s="211" t="s">
        <v>10391</v>
      </c>
      <c r="AY642" s="211" t="s">
        <v>10391</v>
      </c>
      <c r="AZ642" s="211" t="s">
        <v>10390</v>
      </c>
      <c r="BA642" s="211" t="s">
        <v>22</v>
      </c>
      <c r="BB642" s="211" t="s">
        <v>10387</v>
      </c>
      <c r="BC642" s="211" t="s">
        <v>10411</v>
      </c>
      <c r="BD642" s="299" t="s">
        <v>10390</v>
      </c>
      <c r="BE642" s="211" t="s">
        <v>10387</v>
      </c>
      <c r="BF642" s="211" t="s">
        <v>282</v>
      </c>
      <c r="BG642" s="211" t="s">
        <v>22</v>
      </c>
      <c r="BH642" s="211" t="s">
        <v>282</v>
      </c>
      <c r="BI642" s="211" t="s">
        <v>10390</v>
      </c>
      <c r="BJ642" s="211" t="s">
        <v>16504</v>
      </c>
      <c r="BK642" s="211" t="s">
        <v>10387</v>
      </c>
      <c r="BL642" s="211" t="s">
        <v>282</v>
      </c>
      <c r="BM642" s="211" t="s">
        <v>10391</v>
      </c>
      <c r="BN642" s="211" t="s">
        <v>7087</v>
      </c>
    </row>
    <row r="643" spans="1:93" s="211" customFormat="1" ht="15" customHeight="1" x14ac:dyDescent="0.25">
      <c r="A643" s="211" t="s">
        <v>7089</v>
      </c>
      <c r="B643" s="211" t="s">
        <v>282</v>
      </c>
      <c r="C643" s="211" t="s">
        <v>18037</v>
      </c>
      <c r="D643" s="211" t="s">
        <v>4413</v>
      </c>
      <c r="E643" s="211" t="s">
        <v>12994</v>
      </c>
      <c r="F643" s="211" t="s">
        <v>5328</v>
      </c>
      <c r="G643" s="211" t="s">
        <v>216</v>
      </c>
      <c r="H643" s="211" t="s">
        <v>216</v>
      </c>
      <c r="I643" s="211" t="s">
        <v>282</v>
      </c>
      <c r="J643" s="211" t="s">
        <v>216</v>
      </c>
      <c r="K643" s="211" t="s">
        <v>282</v>
      </c>
      <c r="L643" s="211" t="s">
        <v>216</v>
      </c>
      <c r="M643" s="211" t="s">
        <v>282</v>
      </c>
      <c r="N643" s="211" t="s">
        <v>5328</v>
      </c>
      <c r="O643" s="149" t="s">
        <v>17968</v>
      </c>
      <c r="P643" s="211" t="s">
        <v>863</v>
      </c>
      <c r="Q643" s="211" t="s">
        <v>282</v>
      </c>
      <c r="R643" s="211" t="s">
        <v>282</v>
      </c>
      <c r="S643" s="211" t="s">
        <v>282</v>
      </c>
      <c r="T643" s="211">
        <v>77</v>
      </c>
      <c r="U643" s="211" t="s">
        <v>183</v>
      </c>
      <c r="V643" s="211" t="s">
        <v>282</v>
      </c>
      <c r="W643" s="211" t="s">
        <v>11789</v>
      </c>
      <c r="X643" s="211" t="s">
        <v>10506</v>
      </c>
      <c r="Y643" s="211" t="s">
        <v>893</v>
      </c>
      <c r="Z643" s="211" t="s">
        <v>10498</v>
      </c>
      <c r="AA643" s="211">
        <v>6</v>
      </c>
      <c r="AB643" s="211" t="s">
        <v>299</v>
      </c>
      <c r="AC643" s="211">
        <v>22.12</v>
      </c>
      <c r="AD643" s="211">
        <v>4.38</v>
      </c>
      <c r="AE643" s="211" t="s">
        <v>10512</v>
      </c>
      <c r="AF643" s="211" t="s">
        <v>10364</v>
      </c>
      <c r="AG643" s="211" t="s">
        <v>273</v>
      </c>
      <c r="AH643" s="211">
        <v>43</v>
      </c>
      <c r="AI643" s="211" t="s">
        <v>273</v>
      </c>
      <c r="AJ643" s="211" t="s">
        <v>16517</v>
      </c>
      <c r="AK643" s="211" t="s">
        <v>273</v>
      </c>
      <c r="AL643" s="211">
        <v>72</v>
      </c>
      <c r="AM643" s="211" t="s">
        <v>273</v>
      </c>
      <c r="AN643" s="211" t="s">
        <v>273</v>
      </c>
      <c r="AO643" s="211" t="s">
        <v>273</v>
      </c>
      <c r="AP643" s="211" t="s">
        <v>16513</v>
      </c>
      <c r="AQ643" s="211" t="s">
        <v>10385</v>
      </c>
      <c r="AR643" s="211" t="s">
        <v>22</v>
      </c>
      <c r="AS643" s="211" t="s">
        <v>11423</v>
      </c>
      <c r="AT643" s="211" t="s">
        <v>10390</v>
      </c>
      <c r="AU643" s="211" t="s">
        <v>10397</v>
      </c>
      <c r="AV643" s="211" t="s">
        <v>4788</v>
      </c>
      <c r="AW643" s="211" t="s">
        <v>10391</v>
      </c>
      <c r="AX643" s="211" t="s">
        <v>10391</v>
      </c>
      <c r="AY643" s="211" t="s">
        <v>10391</v>
      </c>
      <c r="AZ643" s="211" t="s">
        <v>4788</v>
      </c>
      <c r="BA643" s="211" t="s">
        <v>10387</v>
      </c>
      <c r="BB643" s="211" t="s">
        <v>10387</v>
      </c>
      <c r="BC643" s="211" t="s">
        <v>10411</v>
      </c>
      <c r="BD643" s="211" t="s">
        <v>4788</v>
      </c>
      <c r="BE643" s="211" t="s">
        <v>10387</v>
      </c>
      <c r="BF643" s="211" t="s">
        <v>282</v>
      </c>
      <c r="BG643" s="211" t="s">
        <v>22</v>
      </c>
      <c r="BH643" s="211" t="s">
        <v>282</v>
      </c>
      <c r="BI643" s="211" t="s">
        <v>10390</v>
      </c>
      <c r="BJ643" s="211" t="s">
        <v>16518</v>
      </c>
      <c r="BK643" s="211" t="s">
        <v>10387</v>
      </c>
      <c r="BL643" s="211" t="s">
        <v>282</v>
      </c>
      <c r="BM643" s="211" t="s">
        <v>10391</v>
      </c>
      <c r="BN643" s="211" t="s">
        <v>7090</v>
      </c>
    </row>
    <row r="644" spans="1:93" s="211" customFormat="1" ht="15" customHeight="1" x14ac:dyDescent="0.25">
      <c r="A644" s="211" t="s">
        <v>7757</v>
      </c>
      <c r="B644" s="211" t="s">
        <v>282</v>
      </c>
      <c r="C644" s="211" t="s">
        <v>16526</v>
      </c>
      <c r="D644" s="211" t="s">
        <v>8944</v>
      </c>
      <c r="E644" s="211" t="s">
        <v>12994</v>
      </c>
      <c r="F644" s="211" t="s">
        <v>5328</v>
      </c>
      <c r="G644" s="211" t="s">
        <v>216</v>
      </c>
      <c r="H644" s="211" t="s">
        <v>216</v>
      </c>
      <c r="I644" s="211" t="s">
        <v>282</v>
      </c>
      <c r="J644" s="211" t="s">
        <v>216</v>
      </c>
      <c r="K644" s="211" t="s">
        <v>282</v>
      </c>
      <c r="L644" s="211" t="s">
        <v>216</v>
      </c>
      <c r="M644" s="211" t="s">
        <v>282</v>
      </c>
      <c r="N644" s="211" t="s">
        <v>5328</v>
      </c>
      <c r="O644" s="149" t="s">
        <v>261</v>
      </c>
      <c r="P644" s="211" t="s">
        <v>790</v>
      </c>
      <c r="Q644" s="211" t="s">
        <v>282</v>
      </c>
      <c r="R644" s="211" t="s">
        <v>282</v>
      </c>
      <c r="S644" s="211" t="s">
        <v>282</v>
      </c>
      <c r="T644" s="211">
        <v>314</v>
      </c>
      <c r="U644" s="211" t="s">
        <v>183</v>
      </c>
      <c r="V644" s="211" t="s">
        <v>282</v>
      </c>
      <c r="W644" s="211" t="s">
        <v>16520</v>
      </c>
      <c r="X644" s="211" t="s">
        <v>10506</v>
      </c>
      <c r="Y644" s="211" t="s">
        <v>395</v>
      </c>
      <c r="Z644" s="211" t="s">
        <v>10498</v>
      </c>
      <c r="AA644" s="211">
        <v>8</v>
      </c>
      <c r="AB644" s="211" t="s">
        <v>194</v>
      </c>
      <c r="AC644" s="211">
        <v>31.8</v>
      </c>
      <c r="AD644" s="211">
        <v>5.5</v>
      </c>
      <c r="AE644" s="211" t="s">
        <v>10512</v>
      </c>
      <c r="AF644" s="211" t="s">
        <v>10364</v>
      </c>
      <c r="AG644" s="211" t="s">
        <v>273</v>
      </c>
      <c r="AH644" s="211">
        <v>23</v>
      </c>
      <c r="AI644" s="211" t="s">
        <v>273</v>
      </c>
      <c r="AJ644" s="211" t="s">
        <v>273</v>
      </c>
      <c r="AK644" s="211" t="s">
        <v>16525</v>
      </c>
      <c r="AL644" s="211">
        <v>71</v>
      </c>
      <c r="AM644" s="211">
        <v>46</v>
      </c>
      <c r="AN644" s="211" t="s">
        <v>273</v>
      </c>
      <c r="AO644" s="211" t="s">
        <v>273</v>
      </c>
      <c r="AP644" s="211" t="s">
        <v>16521</v>
      </c>
      <c r="AQ644" s="211" t="s">
        <v>10376</v>
      </c>
      <c r="AR644" s="211" t="s">
        <v>22</v>
      </c>
      <c r="AS644" s="211" t="s">
        <v>16528</v>
      </c>
      <c r="AT644" s="211" t="s">
        <v>4788</v>
      </c>
      <c r="AU644" s="211" t="s">
        <v>10400</v>
      </c>
      <c r="AV644" s="211" t="s">
        <v>10390</v>
      </c>
      <c r="AW644" s="211" t="s">
        <v>4788</v>
      </c>
      <c r="AX644" s="211" t="s">
        <v>4788</v>
      </c>
      <c r="AY644" s="211" t="s">
        <v>4788</v>
      </c>
      <c r="AZ644" s="211" t="s">
        <v>10390</v>
      </c>
      <c r="BA644" s="211" t="s">
        <v>22</v>
      </c>
      <c r="BB644" s="211" t="s">
        <v>10387</v>
      </c>
      <c r="BC644" s="211" t="s">
        <v>10412</v>
      </c>
      <c r="BD644" s="211" t="s">
        <v>4788</v>
      </c>
      <c r="BE644" s="211" t="s">
        <v>22</v>
      </c>
      <c r="BF644" s="211" t="s">
        <v>16519</v>
      </c>
      <c r="BG644" s="211" t="s">
        <v>10387</v>
      </c>
      <c r="BH644" s="211" t="s">
        <v>16527</v>
      </c>
      <c r="BI644" s="211" t="s">
        <v>10391</v>
      </c>
      <c r="BJ644" s="211" t="s">
        <v>15236</v>
      </c>
      <c r="BK644" s="211" t="s">
        <v>10387</v>
      </c>
      <c r="BL644" s="211" t="s">
        <v>282</v>
      </c>
      <c r="BM644" s="211" t="s">
        <v>10391</v>
      </c>
      <c r="BN644" s="211" t="s">
        <v>7758</v>
      </c>
    </row>
    <row r="645" spans="1:93" s="68" customFormat="1" ht="15" customHeight="1" x14ac:dyDescent="0.25">
      <c r="A645" s="69" t="s">
        <v>15137</v>
      </c>
      <c r="B645" s="69" t="s">
        <v>12784</v>
      </c>
      <c r="C645" s="95" t="s">
        <v>12794</v>
      </c>
      <c r="D645" s="69" t="s">
        <v>443</v>
      </c>
      <c r="E645" s="209" t="s">
        <v>10933</v>
      </c>
      <c r="F645" s="211" t="s">
        <v>216</v>
      </c>
      <c r="G645" s="144" t="s">
        <v>5328</v>
      </c>
      <c r="H645" s="144" t="s">
        <v>5328</v>
      </c>
      <c r="I645" s="144">
        <v>8</v>
      </c>
      <c r="J645" s="144" t="s">
        <v>216</v>
      </c>
      <c r="K645" s="144" t="s">
        <v>282</v>
      </c>
      <c r="L645" s="144" t="s">
        <v>5328</v>
      </c>
      <c r="M645" s="144" t="s">
        <v>5916</v>
      </c>
      <c r="N645" s="209" t="s">
        <v>5328</v>
      </c>
      <c r="O645" s="209" t="s">
        <v>763</v>
      </c>
      <c r="P645" s="69" t="s">
        <v>10937</v>
      </c>
      <c r="Q645" s="69" t="s">
        <v>310</v>
      </c>
      <c r="R645" s="68" t="s">
        <v>282</v>
      </c>
      <c r="S645" s="68" t="s">
        <v>282</v>
      </c>
      <c r="T645" s="181">
        <v>197</v>
      </c>
      <c r="U645" s="211" t="s">
        <v>183</v>
      </c>
      <c r="V645" s="211" t="s">
        <v>12786</v>
      </c>
      <c r="W645" s="181" t="s">
        <v>283</v>
      </c>
      <c r="X645" s="181" t="s">
        <v>25</v>
      </c>
      <c r="Y645" s="181" t="s">
        <v>395</v>
      </c>
      <c r="Z645" s="181" t="s">
        <v>10498</v>
      </c>
      <c r="AA645" s="211">
        <v>16</v>
      </c>
      <c r="AB645" s="211" t="s">
        <v>193</v>
      </c>
      <c r="AC645" s="211">
        <v>26.48</v>
      </c>
      <c r="AD645" s="211">
        <v>8.64</v>
      </c>
      <c r="AE645" s="211" t="s">
        <v>10512</v>
      </c>
      <c r="AF645" s="160" t="s">
        <v>10365</v>
      </c>
      <c r="AG645" s="181" t="s">
        <v>273</v>
      </c>
      <c r="AH645" s="181" t="s">
        <v>273</v>
      </c>
      <c r="AI645" s="181" t="s">
        <v>273</v>
      </c>
      <c r="AJ645" s="181" t="s">
        <v>273</v>
      </c>
      <c r="AK645" s="211" t="s">
        <v>12797</v>
      </c>
      <c r="AL645" s="181">
        <v>77</v>
      </c>
      <c r="AM645" s="181">
        <v>10</v>
      </c>
      <c r="AN645" s="211" t="s">
        <v>273</v>
      </c>
      <c r="AO645" s="211" t="s">
        <v>273</v>
      </c>
      <c r="AP645" s="211" t="s">
        <v>12785</v>
      </c>
      <c r="AQ645" s="181" t="s">
        <v>10382</v>
      </c>
      <c r="AR645" s="188" t="s">
        <v>22</v>
      </c>
      <c r="AS645" s="193" t="s">
        <v>12630</v>
      </c>
      <c r="AT645" s="197" t="s">
        <v>4788</v>
      </c>
      <c r="AU645" s="203" t="s">
        <v>10397</v>
      </c>
      <c r="AV645" s="211" t="s">
        <v>4788</v>
      </c>
      <c r="AW645" s="211" t="s">
        <v>10391</v>
      </c>
      <c r="AX645" s="211" t="s">
        <v>10391</v>
      </c>
      <c r="AY645" s="211" t="s">
        <v>10391</v>
      </c>
      <c r="AZ645" s="211" t="s">
        <v>10390</v>
      </c>
      <c r="BA645" s="211" t="s">
        <v>10387</v>
      </c>
      <c r="BB645" s="211" t="s">
        <v>10387</v>
      </c>
      <c r="BC645" s="211" t="s">
        <v>248</v>
      </c>
      <c r="BD645" s="211" t="s">
        <v>4788</v>
      </c>
      <c r="BE645" s="211" t="s">
        <v>10387</v>
      </c>
      <c r="BF645" s="211" t="s">
        <v>282</v>
      </c>
      <c r="BG645" s="211" t="s">
        <v>22</v>
      </c>
      <c r="BH645" s="211" t="s">
        <v>282</v>
      </c>
      <c r="BI645" s="211" t="s">
        <v>10390</v>
      </c>
      <c r="BJ645" s="211" t="s">
        <v>12798</v>
      </c>
      <c r="BK645" s="211" t="s">
        <v>10387</v>
      </c>
      <c r="BL645" s="211" t="s">
        <v>282</v>
      </c>
      <c r="BM645" s="211" t="s">
        <v>4788</v>
      </c>
      <c r="BN645" s="69" t="s">
        <v>1219</v>
      </c>
      <c r="BO645" s="69" t="s">
        <v>15138</v>
      </c>
      <c r="BP645" s="69"/>
      <c r="BQ645" s="69"/>
      <c r="BR645" s="69"/>
      <c r="BS645" s="69"/>
      <c r="BT645" s="69"/>
      <c r="BU645" s="69"/>
      <c r="BV645" s="69"/>
      <c r="BW645" s="69"/>
      <c r="BX645" s="69"/>
      <c r="BY645" s="69"/>
      <c r="BZ645" s="69"/>
      <c r="CA645" s="69"/>
      <c r="CB645" s="69"/>
      <c r="CC645" s="69"/>
      <c r="CD645" s="69"/>
      <c r="CE645" s="69"/>
    </row>
    <row r="646" spans="1:93" s="160" customFormat="1" ht="15" hidden="1" customHeight="1" x14ac:dyDescent="0.25">
      <c r="A646" s="160" t="s">
        <v>4598</v>
      </c>
      <c r="B646" s="160" t="s">
        <v>5496</v>
      </c>
      <c r="C646" s="160" t="s">
        <v>18059</v>
      </c>
      <c r="D646" s="160" t="s">
        <v>841</v>
      </c>
      <c r="E646" s="211" t="s">
        <v>10933</v>
      </c>
      <c r="F646" s="211" t="s">
        <v>216</v>
      </c>
      <c r="G646" s="160" t="s">
        <v>5328</v>
      </c>
      <c r="H646" s="160" t="s">
        <v>5328</v>
      </c>
      <c r="I646" s="160">
        <v>1</v>
      </c>
      <c r="J646" s="160" t="s">
        <v>5328</v>
      </c>
      <c r="K646" s="144" t="s">
        <v>5804</v>
      </c>
      <c r="L646" s="160" t="s">
        <v>216</v>
      </c>
      <c r="M646" s="160" t="s">
        <v>282</v>
      </c>
      <c r="N646" s="211" t="s">
        <v>5328</v>
      </c>
      <c r="O646" s="160" t="s">
        <v>12595</v>
      </c>
      <c r="P646" s="160" t="s">
        <v>11508</v>
      </c>
      <c r="Q646" s="160" t="s">
        <v>636</v>
      </c>
      <c r="R646" s="160" t="s">
        <v>282</v>
      </c>
      <c r="S646" s="160" t="s">
        <v>282</v>
      </c>
      <c r="T646" s="181">
        <v>263</v>
      </c>
      <c r="U646" s="211" t="s">
        <v>183</v>
      </c>
      <c r="V646" s="211" t="s">
        <v>282</v>
      </c>
      <c r="W646" s="181" t="s">
        <v>10491</v>
      </c>
      <c r="X646" s="181" t="s">
        <v>273</v>
      </c>
      <c r="Y646" s="181" t="s">
        <v>395</v>
      </c>
      <c r="Z646" s="181" t="s">
        <v>10498</v>
      </c>
      <c r="AA646" s="211">
        <v>8</v>
      </c>
      <c r="AB646" s="211" t="s">
        <v>220</v>
      </c>
      <c r="AC646" s="211">
        <v>31.7</v>
      </c>
      <c r="AD646" s="211">
        <v>7.5</v>
      </c>
      <c r="AE646" s="211" t="s">
        <v>10499</v>
      </c>
      <c r="AF646" s="160" t="s">
        <v>10365</v>
      </c>
      <c r="AG646" s="181" t="s">
        <v>273</v>
      </c>
      <c r="AH646" s="181" t="s">
        <v>273</v>
      </c>
      <c r="AI646" s="181" t="s">
        <v>273</v>
      </c>
      <c r="AJ646" s="181" t="s">
        <v>273</v>
      </c>
      <c r="AK646" s="211" t="s">
        <v>601</v>
      </c>
      <c r="AL646" s="181">
        <v>71</v>
      </c>
      <c r="AM646" s="181" t="s">
        <v>273</v>
      </c>
      <c r="AN646" s="211">
        <v>54</v>
      </c>
      <c r="AO646" s="211" t="s">
        <v>273</v>
      </c>
      <c r="AP646" s="211" t="s">
        <v>12799</v>
      </c>
      <c r="AQ646" s="181" t="s">
        <v>10376</v>
      </c>
      <c r="AR646" s="188" t="s">
        <v>22</v>
      </c>
      <c r="AS646" s="193" t="s">
        <v>12803</v>
      </c>
      <c r="AT646" s="197" t="s">
        <v>4788</v>
      </c>
      <c r="AU646" s="203" t="s">
        <v>10394</v>
      </c>
      <c r="AV646" s="211" t="s">
        <v>4788</v>
      </c>
      <c r="AW646" s="211" t="s">
        <v>10391</v>
      </c>
      <c r="AX646" s="211" t="s">
        <v>10391</v>
      </c>
      <c r="AY646" s="211" t="s">
        <v>10391</v>
      </c>
      <c r="AZ646" s="211" t="s">
        <v>10390</v>
      </c>
      <c r="BA646" s="211" t="s">
        <v>22</v>
      </c>
      <c r="BB646" s="211" t="s">
        <v>22</v>
      </c>
      <c r="BC646" s="211" t="s">
        <v>248</v>
      </c>
      <c r="BD646" s="209" t="s">
        <v>10391</v>
      </c>
      <c r="BE646" s="211" t="s">
        <v>10387</v>
      </c>
      <c r="BF646" s="211" t="s">
        <v>282</v>
      </c>
      <c r="BG646" s="211" t="s">
        <v>22</v>
      </c>
      <c r="BH646" s="211" t="s">
        <v>282</v>
      </c>
      <c r="BI646" s="211" t="s">
        <v>10390</v>
      </c>
      <c r="BJ646" s="211" t="s">
        <v>12809</v>
      </c>
      <c r="BK646" s="211" t="s">
        <v>10387</v>
      </c>
      <c r="BL646" s="211" t="s">
        <v>282</v>
      </c>
      <c r="BM646" s="211" t="s">
        <v>4788</v>
      </c>
      <c r="BN646" s="160" t="s">
        <v>4599</v>
      </c>
    </row>
    <row r="647" spans="1:93" s="211" customFormat="1" ht="15" hidden="1" customHeight="1" x14ac:dyDescent="0.25">
      <c r="A647" s="211" t="s">
        <v>9313</v>
      </c>
      <c r="B647" s="211" t="s">
        <v>282</v>
      </c>
      <c r="C647" s="211" t="s">
        <v>16533</v>
      </c>
      <c r="D647" s="211" t="s">
        <v>8944</v>
      </c>
      <c r="E647" s="211" t="s">
        <v>12994</v>
      </c>
      <c r="F647" s="211" t="s">
        <v>5328</v>
      </c>
      <c r="G647" s="211" t="s">
        <v>216</v>
      </c>
      <c r="H647" s="211" t="s">
        <v>216</v>
      </c>
      <c r="I647" s="211" t="s">
        <v>282</v>
      </c>
      <c r="J647" s="211" t="s">
        <v>216</v>
      </c>
      <c r="K647" s="211" t="s">
        <v>282</v>
      </c>
      <c r="L647" s="211" t="s">
        <v>216</v>
      </c>
      <c r="M647" s="211" t="s">
        <v>282</v>
      </c>
      <c r="N647" s="211" t="s">
        <v>5328</v>
      </c>
      <c r="O647" s="211" t="s">
        <v>889</v>
      </c>
      <c r="P647" s="211" t="s">
        <v>682</v>
      </c>
      <c r="Q647" s="211" t="s">
        <v>636</v>
      </c>
      <c r="R647" s="211" t="s">
        <v>282</v>
      </c>
      <c r="S647" s="211" t="s">
        <v>282</v>
      </c>
      <c r="T647" s="211">
        <v>76</v>
      </c>
      <c r="U647" s="211" t="s">
        <v>183</v>
      </c>
      <c r="V647" s="211" t="s">
        <v>282</v>
      </c>
      <c r="W647" s="211" t="s">
        <v>283</v>
      </c>
      <c r="X647" s="211" t="s">
        <v>273</v>
      </c>
      <c r="Y647" s="211" t="s">
        <v>395</v>
      </c>
      <c r="Z647" s="211" t="s">
        <v>10498</v>
      </c>
      <c r="AA647" s="211">
        <v>1</v>
      </c>
      <c r="AB647" s="211" t="s">
        <v>299</v>
      </c>
      <c r="AC647" s="211">
        <v>12.57</v>
      </c>
      <c r="AD647" s="211">
        <v>6.13</v>
      </c>
      <c r="AE647" s="211" t="s">
        <v>10499</v>
      </c>
      <c r="AF647" s="211" t="s">
        <v>10365</v>
      </c>
      <c r="AG647" s="211" t="s">
        <v>273</v>
      </c>
      <c r="AH647" s="211" t="s">
        <v>273</v>
      </c>
      <c r="AI647" s="211" t="s">
        <v>273</v>
      </c>
      <c r="AJ647" s="211" t="s">
        <v>273</v>
      </c>
      <c r="AK647" s="211" t="s">
        <v>16539</v>
      </c>
      <c r="AL647" s="211">
        <v>65</v>
      </c>
      <c r="AM647" s="211" t="s">
        <v>273</v>
      </c>
      <c r="AN647" s="211" t="s">
        <v>273</v>
      </c>
      <c r="AO647" s="211" t="s">
        <v>273</v>
      </c>
      <c r="AP647" s="211" t="s">
        <v>16532</v>
      </c>
      <c r="AQ647" s="211" t="s">
        <v>10385</v>
      </c>
      <c r="AR647" s="211" t="s">
        <v>22</v>
      </c>
      <c r="AS647" s="211" t="s">
        <v>11423</v>
      </c>
      <c r="AT647" s="211" t="s">
        <v>10390</v>
      </c>
      <c r="AU647" s="211" t="s">
        <v>10400</v>
      </c>
      <c r="AV647" s="211" t="s">
        <v>10390</v>
      </c>
      <c r="AW647" s="211" t="s">
        <v>10391</v>
      </c>
      <c r="AX647" s="211" t="s">
        <v>10391</v>
      </c>
      <c r="AY647" s="211" t="s">
        <v>10391</v>
      </c>
      <c r="AZ647" s="211" t="s">
        <v>10390</v>
      </c>
      <c r="BA647" s="211" t="s">
        <v>22</v>
      </c>
      <c r="BB647" s="211" t="s">
        <v>22</v>
      </c>
      <c r="BC647" s="211" t="s">
        <v>10411</v>
      </c>
      <c r="BD647" s="211" t="s">
        <v>10391</v>
      </c>
      <c r="BE647" s="211" t="s">
        <v>10387</v>
      </c>
      <c r="BF647" s="211" t="s">
        <v>282</v>
      </c>
      <c r="BG647" s="211" t="s">
        <v>22</v>
      </c>
      <c r="BH647" s="211" t="s">
        <v>282</v>
      </c>
      <c r="BI647" s="211" t="s">
        <v>10390</v>
      </c>
      <c r="BJ647" s="211" t="s">
        <v>16531</v>
      </c>
      <c r="BK647" s="211" t="s">
        <v>10387</v>
      </c>
      <c r="BL647" s="211" t="s">
        <v>282</v>
      </c>
      <c r="BM647" s="211" t="s">
        <v>4788</v>
      </c>
      <c r="BN647" s="211" t="s">
        <v>9314</v>
      </c>
    </row>
    <row r="648" spans="1:93" s="211" customFormat="1" ht="15" customHeight="1" x14ac:dyDescent="0.25">
      <c r="A648" s="211" t="s">
        <v>7767</v>
      </c>
      <c r="B648" s="211" t="s">
        <v>282</v>
      </c>
      <c r="C648" s="211" t="s">
        <v>15916</v>
      </c>
      <c r="D648" s="211" t="s">
        <v>8944</v>
      </c>
      <c r="E648" s="211" t="s">
        <v>10933</v>
      </c>
      <c r="F648" s="211" t="s">
        <v>5328</v>
      </c>
      <c r="G648" s="211" t="s">
        <v>216</v>
      </c>
      <c r="H648" s="211" t="s">
        <v>216</v>
      </c>
      <c r="I648" s="211" t="s">
        <v>282</v>
      </c>
      <c r="J648" s="211" t="s">
        <v>216</v>
      </c>
      <c r="K648" s="211" t="s">
        <v>282</v>
      </c>
      <c r="L648" s="211" t="s">
        <v>216</v>
      </c>
      <c r="M648" s="211" t="s">
        <v>282</v>
      </c>
      <c r="N648" s="211" t="s">
        <v>5328</v>
      </c>
      <c r="O648" s="211" t="s">
        <v>246</v>
      </c>
      <c r="P648" s="211" t="s">
        <v>790</v>
      </c>
      <c r="Q648" s="211" t="s">
        <v>282</v>
      </c>
      <c r="R648" s="211" t="s">
        <v>282</v>
      </c>
      <c r="S648" s="211" t="s">
        <v>282</v>
      </c>
      <c r="T648" s="211">
        <v>309</v>
      </c>
      <c r="U648" s="211" t="s">
        <v>183</v>
      </c>
      <c r="V648" s="211" t="s">
        <v>282</v>
      </c>
      <c r="W648" s="211" t="s">
        <v>143</v>
      </c>
      <c r="X648" s="211" t="s">
        <v>10506</v>
      </c>
      <c r="Y648" s="211" t="s">
        <v>395</v>
      </c>
      <c r="Z648" s="211" t="s">
        <v>10498</v>
      </c>
      <c r="AA648" s="211">
        <v>8</v>
      </c>
      <c r="AB648" s="211" t="s">
        <v>299</v>
      </c>
      <c r="AC648" s="211">
        <v>25.25</v>
      </c>
      <c r="AD648" s="211" t="s">
        <v>273</v>
      </c>
      <c r="AE648" s="211" t="s">
        <v>10512</v>
      </c>
      <c r="AF648" s="211" t="s">
        <v>10364</v>
      </c>
      <c r="AG648" s="211" t="s">
        <v>273</v>
      </c>
      <c r="AH648" s="211" t="s">
        <v>273</v>
      </c>
      <c r="AI648" s="211" t="s">
        <v>273</v>
      </c>
      <c r="AJ648" s="211" t="s">
        <v>273</v>
      </c>
      <c r="AK648" s="211" t="s">
        <v>15917</v>
      </c>
      <c r="AL648" s="211" t="s">
        <v>273</v>
      </c>
      <c r="AM648" s="211" t="s">
        <v>273</v>
      </c>
      <c r="AN648" s="211" t="s">
        <v>273</v>
      </c>
      <c r="AO648" s="211" t="s">
        <v>273</v>
      </c>
      <c r="AP648" s="211" t="s">
        <v>13457</v>
      </c>
      <c r="AQ648" s="211" t="s">
        <v>10385</v>
      </c>
      <c r="AR648" s="211" t="s">
        <v>55</v>
      </c>
      <c r="AS648" s="211" t="s">
        <v>13459</v>
      </c>
      <c r="AT648" s="211" t="s">
        <v>10390</v>
      </c>
      <c r="AU648" s="211" t="s">
        <v>10400</v>
      </c>
      <c r="AV648" s="211" t="s">
        <v>10390</v>
      </c>
      <c r="AW648" s="211" t="s">
        <v>4788</v>
      </c>
      <c r="AX648" s="211" t="s">
        <v>4788</v>
      </c>
      <c r="AY648" s="211" t="s">
        <v>4788</v>
      </c>
      <c r="AZ648" s="211" t="s">
        <v>10390</v>
      </c>
      <c r="BA648" s="211" t="s">
        <v>22</v>
      </c>
      <c r="BB648" s="211" t="s">
        <v>10387</v>
      </c>
      <c r="BC648" s="211" t="s">
        <v>10412</v>
      </c>
      <c r="BD648" s="211" t="s">
        <v>4788</v>
      </c>
      <c r="BE648" s="211" t="s">
        <v>10387</v>
      </c>
      <c r="BF648" s="211" t="s">
        <v>282</v>
      </c>
      <c r="BG648" s="211" t="s">
        <v>22</v>
      </c>
      <c r="BH648" s="211" t="s">
        <v>13459</v>
      </c>
      <c r="BI648" s="211" t="s">
        <v>4788</v>
      </c>
      <c r="BJ648" s="211" t="s">
        <v>12885</v>
      </c>
      <c r="BK648" s="211" t="s">
        <v>55</v>
      </c>
      <c r="BL648" s="211" t="s">
        <v>282</v>
      </c>
      <c r="BM648" s="211" t="s">
        <v>10391</v>
      </c>
      <c r="BN648" s="481" t="s">
        <v>7729</v>
      </c>
    </row>
    <row r="649" spans="1:93" s="211" customFormat="1" ht="15" customHeight="1" x14ac:dyDescent="0.25">
      <c r="A649" s="211" t="s">
        <v>4231</v>
      </c>
      <c r="B649" s="211" t="s">
        <v>446</v>
      </c>
      <c r="C649" s="211" t="s">
        <v>18060</v>
      </c>
      <c r="D649" s="211" t="s">
        <v>443</v>
      </c>
      <c r="E649" s="211" t="s">
        <v>10933</v>
      </c>
      <c r="F649" s="211" t="s">
        <v>5328</v>
      </c>
      <c r="G649" s="211" t="s">
        <v>216</v>
      </c>
      <c r="H649" s="211" t="s">
        <v>216</v>
      </c>
      <c r="I649" s="211" t="s">
        <v>282</v>
      </c>
      <c r="J649" s="211" t="s">
        <v>216</v>
      </c>
      <c r="K649" s="211" t="s">
        <v>282</v>
      </c>
      <c r="L649" s="211" t="s">
        <v>216</v>
      </c>
      <c r="M649" s="211" t="s">
        <v>282</v>
      </c>
      <c r="N649" s="211" t="s">
        <v>5328</v>
      </c>
      <c r="O649" s="211" t="s">
        <v>246</v>
      </c>
      <c r="P649" s="211" t="s">
        <v>246</v>
      </c>
      <c r="Q649" s="211" t="s">
        <v>246</v>
      </c>
      <c r="R649" s="211" t="s">
        <v>790</v>
      </c>
      <c r="S649" s="211" t="s">
        <v>282</v>
      </c>
      <c r="T649" s="211">
        <v>356</v>
      </c>
      <c r="U649" s="211" t="s">
        <v>183</v>
      </c>
      <c r="V649" s="211" t="s">
        <v>282</v>
      </c>
      <c r="W649" s="211" t="s">
        <v>143</v>
      </c>
      <c r="X649" s="211" t="s">
        <v>10506</v>
      </c>
      <c r="Y649" s="211" t="s">
        <v>395</v>
      </c>
      <c r="Z649" s="211" t="s">
        <v>10498</v>
      </c>
      <c r="AA649" s="211">
        <v>6</v>
      </c>
      <c r="AB649" s="211" t="s">
        <v>273</v>
      </c>
      <c r="AC649" s="211" t="s">
        <v>273</v>
      </c>
      <c r="AD649" s="211" t="s">
        <v>273</v>
      </c>
      <c r="AE649" s="211" t="s">
        <v>10512</v>
      </c>
      <c r="AF649" s="211" t="s">
        <v>10364</v>
      </c>
      <c r="AG649" s="211" t="s">
        <v>273</v>
      </c>
      <c r="AH649" s="211" t="s">
        <v>273</v>
      </c>
      <c r="AI649" s="211" t="s">
        <v>273</v>
      </c>
      <c r="AJ649" s="211" t="s">
        <v>12372</v>
      </c>
      <c r="AK649" s="211" t="s">
        <v>15920</v>
      </c>
      <c r="AL649" s="211">
        <v>57</v>
      </c>
      <c r="AM649" s="211" t="s">
        <v>273</v>
      </c>
      <c r="AN649" s="211" t="s">
        <v>273</v>
      </c>
      <c r="AO649" s="211" t="s">
        <v>273</v>
      </c>
      <c r="AP649" s="211" t="s">
        <v>15919</v>
      </c>
      <c r="AQ649" s="211" t="s">
        <v>10380</v>
      </c>
      <c r="AR649" s="211" t="s">
        <v>22</v>
      </c>
      <c r="AS649" s="211" t="s">
        <v>11423</v>
      </c>
      <c r="AT649" s="211" t="s">
        <v>4788</v>
      </c>
      <c r="AU649" s="211" t="s">
        <v>10400</v>
      </c>
      <c r="AV649" s="211" t="s">
        <v>10390</v>
      </c>
      <c r="AW649" s="211" t="s">
        <v>4788</v>
      </c>
      <c r="AX649" s="211" t="s">
        <v>4788</v>
      </c>
      <c r="AY649" s="211" t="s">
        <v>4788</v>
      </c>
      <c r="AZ649" s="211" t="s">
        <v>10390</v>
      </c>
      <c r="BA649" s="211" t="s">
        <v>22</v>
      </c>
      <c r="BB649" s="211" t="s">
        <v>10387</v>
      </c>
      <c r="BC649" s="211" t="s">
        <v>10412</v>
      </c>
      <c r="BD649" s="211" t="s">
        <v>4788</v>
      </c>
      <c r="BE649" s="211" t="s">
        <v>10387</v>
      </c>
      <c r="BF649" s="211" t="s">
        <v>282</v>
      </c>
      <c r="BG649" s="211" t="s">
        <v>22</v>
      </c>
      <c r="BH649" s="211" t="s">
        <v>282</v>
      </c>
      <c r="BI649" s="211" t="s">
        <v>10390</v>
      </c>
      <c r="BJ649" s="211" t="s">
        <v>10612</v>
      </c>
      <c r="BK649" s="211" t="s">
        <v>22</v>
      </c>
      <c r="BL649" s="211">
        <v>1</v>
      </c>
      <c r="BM649" s="211" t="s">
        <v>10391</v>
      </c>
      <c r="BN649" s="211" t="s">
        <v>7023</v>
      </c>
    </row>
    <row r="650" spans="1:93" ht="15" customHeight="1" x14ac:dyDescent="0.25">
      <c r="A650" s="68" t="s">
        <v>872</v>
      </c>
      <c r="B650" s="68" t="s">
        <v>447</v>
      </c>
      <c r="C650" s="68" t="s">
        <v>18061</v>
      </c>
      <c r="D650" s="69" t="s">
        <v>443</v>
      </c>
      <c r="E650" s="209" t="s">
        <v>10933</v>
      </c>
      <c r="F650" s="211" t="s">
        <v>216</v>
      </c>
      <c r="G650" s="160" t="s">
        <v>216</v>
      </c>
      <c r="H650" s="160" t="s">
        <v>216</v>
      </c>
      <c r="I650" s="160" t="s">
        <v>282</v>
      </c>
      <c r="J650" s="160" t="s">
        <v>216</v>
      </c>
      <c r="K650" s="160" t="s">
        <v>282</v>
      </c>
      <c r="L650" s="160" t="s">
        <v>216</v>
      </c>
      <c r="M650" s="160" t="s">
        <v>282</v>
      </c>
      <c r="N650" s="211" t="s">
        <v>5328</v>
      </c>
      <c r="O650" s="69" t="s">
        <v>246</v>
      </c>
      <c r="P650" s="68" t="s">
        <v>246</v>
      </c>
      <c r="Q650" s="68" t="s">
        <v>790</v>
      </c>
      <c r="R650" s="68" t="s">
        <v>282</v>
      </c>
      <c r="S650" s="68" t="s">
        <v>282</v>
      </c>
      <c r="T650" s="181">
        <v>267</v>
      </c>
      <c r="U650" s="211" t="s">
        <v>183</v>
      </c>
      <c r="V650" s="211" t="s">
        <v>282</v>
      </c>
      <c r="W650" s="181" t="s">
        <v>143</v>
      </c>
      <c r="X650" s="181" t="s">
        <v>10506</v>
      </c>
      <c r="Y650" s="181" t="s">
        <v>395</v>
      </c>
      <c r="Z650" s="181" t="s">
        <v>10498</v>
      </c>
      <c r="AA650" s="211">
        <v>6</v>
      </c>
      <c r="AB650" s="211" t="s">
        <v>299</v>
      </c>
      <c r="AC650" s="211">
        <v>25.41</v>
      </c>
      <c r="AD650" s="211">
        <v>4.3600000000000003</v>
      </c>
      <c r="AE650" s="211" t="s">
        <v>10512</v>
      </c>
      <c r="AF650" s="160" t="s">
        <v>10364</v>
      </c>
      <c r="AG650" s="181" t="s">
        <v>273</v>
      </c>
      <c r="AH650" s="181" t="s">
        <v>273</v>
      </c>
      <c r="AI650" s="181" t="s">
        <v>273</v>
      </c>
      <c r="AJ650" s="181" t="s">
        <v>273</v>
      </c>
      <c r="AK650" s="211" t="s">
        <v>273</v>
      </c>
      <c r="AL650" s="181" t="s">
        <v>273</v>
      </c>
      <c r="AM650" s="181" t="s">
        <v>273</v>
      </c>
      <c r="AN650" s="211" t="s">
        <v>273</v>
      </c>
      <c r="AO650" s="211" t="s">
        <v>273</v>
      </c>
      <c r="AP650" s="211" t="s">
        <v>12816</v>
      </c>
      <c r="AQ650" s="181" t="s">
        <v>10385</v>
      </c>
      <c r="AR650" s="188" t="s">
        <v>22</v>
      </c>
      <c r="AS650" s="193" t="s">
        <v>12630</v>
      </c>
      <c r="AT650" s="197" t="s">
        <v>10390</v>
      </c>
      <c r="AU650" s="203" t="s">
        <v>10400</v>
      </c>
      <c r="AV650" s="211" t="s">
        <v>10390</v>
      </c>
      <c r="AW650" s="211" t="s">
        <v>4788</v>
      </c>
      <c r="AX650" s="211" t="s">
        <v>4788</v>
      </c>
      <c r="AY650" s="211" t="s">
        <v>4788</v>
      </c>
      <c r="AZ650" s="211" t="s">
        <v>10390</v>
      </c>
      <c r="BA650" s="211" t="s">
        <v>22</v>
      </c>
      <c r="BB650" s="211" t="s">
        <v>10387</v>
      </c>
      <c r="BC650" s="211" t="s">
        <v>10412</v>
      </c>
      <c r="BD650" s="211" t="s">
        <v>4788</v>
      </c>
      <c r="BE650" s="211" t="s">
        <v>10387</v>
      </c>
      <c r="BF650" s="211" t="s">
        <v>282</v>
      </c>
      <c r="BG650" s="211" t="s">
        <v>22</v>
      </c>
      <c r="BH650" s="211" t="s">
        <v>282</v>
      </c>
      <c r="BI650" s="211" t="s">
        <v>10390</v>
      </c>
      <c r="BJ650" s="211" t="s">
        <v>11866</v>
      </c>
      <c r="BK650" s="211" t="s">
        <v>22</v>
      </c>
      <c r="BL650" s="211">
        <v>1</v>
      </c>
      <c r="BM650" s="211" t="s">
        <v>10391</v>
      </c>
      <c r="BN650" s="69" t="s">
        <v>5917</v>
      </c>
      <c r="BU650" s="68"/>
      <c r="BV650" s="68"/>
      <c r="BW650" s="68"/>
      <c r="BX650" s="68"/>
      <c r="BY650" s="68"/>
      <c r="BZ650" s="68"/>
      <c r="CA650" s="68"/>
      <c r="CB650" s="68"/>
      <c r="CC650" s="68"/>
      <c r="CD650" s="68"/>
      <c r="CE650" s="68"/>
      <c r="CF650" s="68"/>
      <c r="CG650" s="68"/>
      <c r="CH650" s="68"/>
      <c r="CI650" s="68"/>
      <c r="CJ650" s="68"/>
      <c r="CK650" s="68"/>
      <c r="CL650" s="68"/>
      <c r="CM650" s="68"/>
      <c r="CN650" s="68"/>
      <c r="CO650" s="68"/>
    </row>
    <row r="651" spans="1:93" ht="15" customHeight="1" x14ac:dyDescent="0.25">
      <c r="A651" s="211" t="s">
        <v>555</v>
      </c>
      <c r="B651" s="68" t="s">
        <v>1221</v>
      </c>
      <c r="C651" s="68" t="s">
        <v>12981</v>
      </c>
      <c r="D651" s="69" t="s">
        <v>841</v>
      </c>
      <c r="E651" s="209" t="s">
        <v>10933</v>
      </c>
      <c r="F651" s="211" t="s">
        <v>216</v>
      </c>
      <c r="G651" s="160" t="s">
        <v>216</v>
      </c>
      <c r="H651" s="160" t="s">
        <v>216</v>
      </c>
      <c r="I651" s="160" t="s">
        <v>282</v>
      </c>
      <c r="J651" s="160" t="s">
        <v>216</v>
      </c>
      <c r="K651" s="160" t="s">
        <v>282</v>
      </c>
      <c r="L651" s="160" t="s">
        <v>216</v>
      </c>
      <c r="M651" s="160" t="s">
        <v>282</v>
      </c>
      <c r="N651" s="211" t="s">
        <v>5328</v>
      </c>
      <c r="O651" s="68" t="s">
        <v>266</v>
      </c>
      <c r="P651" s="68" t="s">
        <v>246</v>
      </c>
      <c r="Q651" s="68" t="s">
        <v>282</v>
      </c>
      <c r="R651" s="68" t="s">
        <v>282</v>
      </c>
      <c r="S651" s="68" t="s">
        <v>282</v>
      </c>
      <c r="T651" s="181">
        <v>133</v>
      </c>
      <c r="U651" s="211" t="s">
        <v>183</v>
      </c>
      <c r="V651" s="211" t="s">
        <v>282</v>
      </c>
      <c r="W651" s="181" t="s">
        <v>12975</v>
      </c>
      <c r="X651" s="181" t="s">
        <v>10506</v>
      </c>
      <c r="Y651" s="181" t="s">
        <v>11475</v>
      </c>
      <c r="Z651" s="181" t="s">
        <v>10498</v>
      </c>
      <c r="AA651" s="211">
        <v>6</v>
      </c>
      <c r="AB651" s="211" t="s">
        <v>299</v>
      </c>
      <c r="AC651" s="211">
        <v>26.05</v>
      </c>
      <c r="AD651" s="211">
        <v>4.33</v>
      </c>
      <c r="AE651" s="211" t="s">
        <v>10512</v>
      </c>
      <c r="AF651" s="160" t="s">
        <v>10364</v>
      </c>
      <c r="AG651" s="181" t="s">
        <v>273</v>
      </c>
      <c r="AH651" s="181">
        <v>31</v>
      </c>
      <c r="AI651" s="181" t="s">
        <v>273</v>
      </c>
      <c r="AJ651" s="181" t="s">
        <v>12979</v>
      </c>
      <c r="AK651" s="211" t="s">
        <v>12980</v>
      </c>
      <c r="AL651" s="181">
        <v>57</v>
      </c>
      <c r="AM651" s="181" t="s">
        <v>273</v>
      </c>
      <c r="AN651" s="211" t="s">
        <v>273</v>
      </c>
      <c r="AO651" s="211" t="s">
        <v>273</v>
      </c>
      <c r="AP651" s="211" t="s">
        <v>12976</v>
      </c>
      <c r="AQ651" s="181" t="s">
        <v>10385</v>
      </c>
      <c r="AR651" s="188" t="s">
        <v>22</v>
      </c>
      <c r="AS651" s="193" t="s">
        <v>12977</v>
      </c>
      <c r="AT651" s="197" t="s">
        <v>10390</v>
      </c>
      <c r="AU651" s="203" t="s">
        <v>10394</v>
      </c>
      <c r="AV651" s="211" t="s">
        <v>4788</v>
      </c>
      <c r="AW651" s="211" t="s">
        <v>4788</v>
      </c>
      <c r="AX651" s="211" t="s">
        <v>4788</v>
      </c>
      <c r="AY651" s="211" t="s">
        <v>4788</v>
      </c>
      <c r="AZ651" s="211" t="s">
        <v>10390</v>
      </c>
      <c r="BA651" s="211" t="s">
        <v>22</v>
      </c>
      <c r="BB651" s="211" t="s">
        <v>10387</v>
      </c>
      <c r="BC651" s="211" t="s">
        <v>10412</v>
      </c>
      <c r="BD651" s="211" t="s">
        <v>4788</v>
      </c>
      <c r="BE651" s="211" t="s">
        <v>10387</v>
      </c>
      <c r="BF651" s="211" t="s">
        <v>282</v>
      </c>
      <c r="BG651" s="211" t="s">
        <v>10387</v>
      </c>
      <c r="BH651" s="211" t="s">
        <v>12984</v>
      </c>
      <c r="BI651" s="211" t="s">
        <v>10391</v>
      </c>
      <c r="BJ651" s="211" t="s">
        <v>12051</v>
      </c>
      <c r="BK651" s="211" t="s">
        <v>22</v>
      </c>
      <c r="BL651" s="211" t="s">
        <v>11477</v>
      </c>
      <c r="BM651" s="211" t="s">
        <v>10391</v>
      </c>
      <c r="BN651" s="69" t="s">
        <v>891</v>
      </c>
      <c r="BU651" s="68"/>
      <c r="BV651" s="68"/>
      <c r="BW651" s="68"/>
      <c r="BX651" s="68"/>
      <c r="BY651" s="68"/>
      <c r="BZ651" s="68"/>
      <c r="CA651" s="68"/>
      <c r="CB651" s="68"/>
      <c r="CC651" s="68"/>
      <c r="CD651" s="68"/>
      <c r="CE651" s="68"/>
      <c r="CF651" s="68"/>
      <c r="CG651" s="68"/>
      <c r="CH651" s="68"/>
      <c r="CI651" s="68"/>
      <c r="CJ651" s="68"/>
      <c r="CK651" s="68"/>
      <c r="CL651" s="68"/>
      <c r="CM651" s="68"/>
      <c r="CN651" s="68"/>
      <c r="CO651" s="68"/>
    </row>
    <row r="652" spans="1:93" s="211" customFormat="1" ht="15" customHeight="1" x14ac:dyDescent="0.25">
      <c r="A652" s="211" t="s">
        <v>5942</v>
      </c>
      <c r="B652" s="211" t="s">
        <v>5943</v>
      </c>
      <c r="C652" s="211" t="s">
        <v>16546</v>
      </c>
      <c r="D652" s="211" t="s">
        <v>841</v>
      </c>
      <c r="E652" s="211" t="s">
        <v>12994</v>
      </c>
      <c r="F652" s="211" t="s">
        <v>5328</v>
      </c>
      <c r="G652" s="211" t="s">
        <v>216</v>
      </c>
      <c r="H652" s="211" t="s">
        <v>216</v>
      </c>
      <c r="I652" s="211" t="s">
        <v>282</v>
      </c>
      <c r="J652" s="211" t="s">
        <v>216</v>
      </c>
      <c r="K652" s="211" t="s">
        <v>282</v>
      </c>
      <c r="L652" s="211" t="s">
        <v>216</v>
      </c>
      <c r="M652" s="211" t="s">
        <v>282</v>
      </c>
      <c r="N652" s="211" t="s">
        <v>5328</v>
      </c>
      <c r="O652" s="211" t="s">
        <v>270</v>
      </c>
      <c r="P652" s="211" t="s">
        <v>790</v>
      </c>
      <c r="Q652" s="211" t="s">
        <v>282</v>
      </c>
      <c r="R652" s="211" t="s">
        <v>282</v>
      </c>
      <c r="S652" s="211" t="s">
        <v>282</v>
      </c>
      <c r="T652" s="211">
        <v>120</v>
      </c>
      <c r="U652" s="211" t="s">
        <v>183</v>
      </c>
      <c r="V652" s="211" t="s">
        <v>16543</v>
      </c>
      <c r="W652" s="211" t="s">
        <v>143</v>
      </c>
      <c r="X652" s="211" t="s">
        <v>10506</v>
      </c>
      <c r="Y652" s="211" t="s">
        <v>395</v>
      </c>
      <c r="Z652" s="211" t="s">
        <v>10498</v>
      </c>
      <c r="AA652" s="211">
        <v>4</v>
      </c>
      <c r="AB652" s="211" t="s">
        <v>299</v>
      </c>
      <c r="AC652" s="211">
        <v>26.15</v>
      </c>
      <c r="AD652" s="211">
        <v>6.83</v>
      </c>
      <c r="AE652" s="211" t="s">
        <v>10512</v>
      </c>
      <c r="AF652" s="211" t="s">
        <v>10364</v>
      </c>
      <c r="AG652" s="211" t="s">
        <v>273</v>
      </c>
      <c r="AH652" s="211" t="s">
        <v>273</v>
      </c>
      <c r="AI652" s="211" t="s">
        <v>273</v>
      </c>
      <c r="AJ652" s="211" t="s">
        <v>273</v>
      </c>
      <c r="AK652" s="211" t="s">
        <v>16545</v>
      </c>
      <c r="AL652" s="211">
        <v>48</v>
      </c>
      <c r="AM652" s="211" t="s">
        <v>273</v>
      </c>
      <c r="AN652" s="211" t="s">
        <v>273</v>
      </c>
      <c r="AO652" s="211" t="s">
        <v>273</v>
      </c>
      <c r="AP652" s="211" t="s">
        <v>16541</v>
      </c>
      <c r="AQ652" s="211" t="s">
        <v>10382</v>
      </c>
      <c r="AR652" s="211" t="s">
        <v>22</v>
      </c>
      <c r="AS652" s="211" t="s">
        <v>11423</v>
      </c>
      <c r="AT652" s="211" t="s">
        <v>4788</v>
      </c>
      <c r="AU652" s="211" t="s">
        <v>10400</v>
      </c>
      <c r="AV652" s="211" t="s">
        <v>10390</v>
      </c>
      <c r="AW652" s="211" t="s">
        <v>4788</v>
      </c>
      <c r="AX652" s="211" t="s">
        <v>4788</v>
      </c>
      <c r="AY652" s="211" t="s">
        <v>4788</v>
      </c>
      <c r="AZ652" s="211" t="s">
        <v>10390</v>
      </c>
      <c r="BA652" s="211" t="s">
        <v>22</v>
      </c>
      <c r="BB652" s="211" t="s">
        <v>10387</v>
      </c>
      <c r="BC652" s="211" t="s">
        <v>10411</v>
      </c>
      <c r="BD652" s="299" t="s">
        <v>10390</v>
      </c>
      <c r="BE652" s="211" t="s">
        <v>10387</v>
      </c>
      <c r="BF652" s="211" t="s">
        <v>282</v>
      </c>
      <c r="BG652" s="211" t="s">
        <v>10387</v>
      </c>
      <c r="BH652" s="211" t="s">
        <v>12016</v>
      </c>
      <c r="BI652" s="211" t="s">
        <v>10391</v>
      </c>
      <c r="BJ652" s="211" t="s">
        <v>273</v>
      </c>
      <c r="BK652" s="211" t="s">
        <v>10387</v>
      </c>
      <c r="BL652" s="211" t="s">
        <v>282</v>
      </c>
      <c r="BM652" s="211" t="s">
        <v>10390</v>
      </c>
      <c r="BN652" s="211" t="s">
        <v>5944</v>
      </c>
    </row>
    <row r="653" spans="1:93" s="211" customFormat="1" ht="15" customHeight="1" x14ac:dyDescent="0.25">
      <c r="A653" s="211" t="s">
        <v>4238</v>
      </c>
      <c r="B653" s="211" t="s">
        <v>6832</v>
      </c>
      <c r="C653" s="211" t="s">
        <v>18062</v>
      </c>
      <c r="D653" s="211" t="s">
        <v>841</v>
      </c>
      <c r="E653" s="211" t="s">
        <v>10933</v>
      </c>
      <c r="F653" s="211" t="s">
        <v>5328</v>
      </c>
      <c r="G653" s="211" t="s">
        <v>216</v>
      </c>
      <c r="H653" s="211" t="s">
        <v>216</v>
      </c>
      <c r="I653" s="211" t="s">
        <v>282</v>
      </c>
      <c r="J653" s="211" t="s">
        <v>216</v>
      </c>
      <c r="K653" s="211" t="s">
        <v>282</v>
      </c>
      <c r="L653" s="211" t="s">
        <v>216</v>
      </c>
      <c r="M653" s="211" t="s">
        <v>282</v>
      </c>
      <c r="N653" s="211" t="s">
        <v>216</v>
      </c>
      <c r="O653" s="211" t="s">
        <v>272</v>
      </c>
      <c r="P653" s="211" t="s">
        <v>272</v>
      </c>
      <c r="Q653" s="211" t="s">
        <v>272</v>
      </c>
      <c r="R653" s="211" t="s">
        <v>282</v>
      </c>
      <c r="S653" s="211" t="s">
        <v>282</v>
      </c>
      <c r="T653" s="211">
        <v>647</v>
      </c>
      <c r="U653" s="211" t="s">
        <v>183</v>
      </c>
      <c r="V653" s="211" t="s">
        <v>282</v>
      </c>
      <c r="W653" s="211" t="s">
        <v>143</v>
      </c>
      <c r="X653" s="211" t="s">
        <v>10506</v>
      </c>
      <c r="Y653" s="211" t="s">
        <v>395</v>
      </c>
      <c r="Z653" s="211" t="s">
        <v>10498</v>
      </c>
      <c r="AA653" s="211">
        <v>6</v>
      </c>
      <c r="AB653" s="211" t="s">
        <v>299</v>
      </c>
      <c r="AC653" s="211">
        <v>21.5</v>
      </c>
      <c r="AD653" s="211">
        <v>3.64</v>
      </c>
      <c r="AE653" s="211" t="s">
        <v>10512</v>
      </c>
      <c r="AF653" s="211" t="s">
        <v>10364</v>
      </c>
      <c r="AG653" s="211" t="s">
        <v>273</v>
      </c>
      <c r="AH653" s="211" t="s">
        <v>273</v>
      </c>
      <c r="AI653" s="211" t="s">
        <v>273</v>
      </c>
      <c r="AJ653" s="211" t="s">
        <v>16396</v>
      </c>
      <c r="AK653" s="211" t="s">
        <v>16395</v>
      </c>
      <c r="AL653" s="211">
        <v>64</v>
      </c>
      <c r="AM653" s="211">
        <v>22</v>
      </c>
      <c r="AN653" s="211" t="s">
        <v>273</v>
      </c>
      <c r="AO653" s="211" t="s">
        <v>273</v>
      </c>
      <c r="AP653" s="211" t="s">
        <v>16390</v>
      </c>
      <c r="AQ653" s="211" t="s">
        <v>10385</v>
      </c>
      <c r="AR653" s="211" t="s">
        <v>22</v>
      </c>
      <c r="AS653" s="211" t="s">
        <v>11423</v>
      </c>
      <c r="AT653" s="211" t="s">
        <v>10390</v>
      </c>
      <c r="AU653" s="211" t="s">
        <v>10400</v>
      </c>
      <c r="AV653" s="211" t="s">
        <v>10390</v>
      </c>
      <c r="AW653" s="211" t="s">
        <v>4788</v>
      </c>
      <c r="AX653" s="211" t="s">
        <v>4788</v>
      </c>
      <c r="AY653" s="211" t="s">
        <v>4788</v>
      </c>
      <c r="AZ653" s="211" t="s">
        <v>10391</v>
      </c>
      <c r="BA653" s="211" t="s">
        <v>22</v>
      </c>
      <c r="BB653" s="211" t="s">
        <v>10387</v>
      </c>
      <c r="BC653" s="211" t="s">
        <v>10412</v>
      </c>
      <c r="BD653" s="211" t="s">
        <v>4788</v>
      </c>
      <c r="BE653" s="211" t="s">
        <v>22</v>
      </c>
      <c r="BF653" s="211" t="s">
        <v>16389</v>
      </c>
      <c r="BG653" s="211" t="s">
        <v>22</v>
      </c>
      <c r="BH653" s="211" t="s">
        <v>282</v>
      </c>
      <c r="BI653" s="211" t="s">
        <v>4788</v>
      </c>
      <c r="BJ653" s="211" t="s">
        <v>10612</v>
      </c>
      <c r="BK653" s="211" t="s">
        <v>22</v>
      </c>
      <c r="BL653" s="211">
        <v>1</v>
      </c>
      <c r="BM653" s="211" t="s">
        <v>10391</v>
      </c>
      <c r="BN653" s="211" t="s">
        <v>4239</v>
      </c>
    </row>
    <row r="654" spans="1:93" s="211" customFormat="1" ht="15" customHeight="1" x14ac:dyDescent="0.25">
      <c r="A654" s="211" t="s">
        <v>16573</v>
      </c>
      <c r="B654" s="211" t="s">
        <v>282</v>
      </c>
      <c r="C654" s="211" t="s">
        <v>16597</v>
      </c>
      <c r="D654" s="211" t="s">
        <v>755</v>
      </c>
      <c r="E654" s="211" t="s">
        <v>10933</v>
      </c>
      <c r="F654" s="211" t="s">
        <v>5328</v>
      </c>
      <c r="G654" s="211" t="s">
        <v>5328</v>
      </c>
      <c r="H654" s="211" t="s">
        <v>5328</v>
      </c>
      <c r="I654" s="211">
        <v>6</v>
      </c>
      <c r="J654" s="211" t="s">
        <v>282</v>
      </c>
      <c r="K654" s="211" t="s">
        <v>282</v>
      </c>
      <c r="L654" s="211" t="s">
        <v>282</v>
      </c>
      <c r="M654" s="211" t="s">
        <v>282</v>
      </c>
      <c r="N654" s="211" t="s">
        <v>5328</v>
      </c>
      <c r="O654" s="149" t="s">
        <v>16574</v>
      </c>
      <c r="P654" s="149" t="s">
        <v>16575</v>
      </c>
      <c r="Q654" s="149" t="s">
        <v>263</v>
      </c>
      <c r="R654" s="149" t="s">
        <v>16576</v>
      </c>
      <c r="S654" s="149" t="s">
        <v>790</v>
      </c>
      <c r="T654" s="211">
        <v>55</v>
      </c>
      <c r="U654" s="211" t="s">
        <v>183</v>
      </c>
      <c r="V654" s="211" t="s">
        <v>9</v>
      </c>
      <c r="W654" s="211" t="s">
        <v>10866</v>
      </c>
      <c r="X654" s="211" t="s">
        <v>273</v>
      </c>
      <c r="Y654" s="211" t="s">
        <v>395</v>
      </c>
      <c r="Z654" s="211" t="s">
        <v>10498</v>
      </c>
      <c r="AA654" s="211">
        <v>8</v>
      </c>
      <c r="AB654" s="211" t="s">
        <v>193</v>
      </c>
      <c r="AC654" s="211">
        <v>25.2</v>
      </c>
      <c r="AD654" s="211">
        <v>5.47</v>
      </c>
      <c r="AE654" s="211" t="s">
        <v>10512</v>
      </c>
      <c r="AF654" s="211" t="s">
        <v>10365</v>
      </c>
      <c r="AG654" s="211" t="s">
        <v>273</v>
      </c>
      <c r="AH654" s="211" t="s">
        <v>273</v>
      </c>
      <c r="AI654" s="211" t="s">
        <v>273</v>
      </c>
      <c r="AJ654" s="211" t="s">
        <v>273</v>
      </c>
      <c r="AK654" s="211" t="s">
        <v>273</v>
      </c>
      <c r="AL654" s="211" t="s">
        <v>273</v>
      </c>
      <c r="AM654" s="211" t="s">
        <v>273</v>
      </c>
      <c r="AN654" s="211" t="s">
        <v>273</v>
      </c>
      <c r="AO654" s="211" t="s">
        <v>273</v>
      </c>
      <c r="AP654" s="211" t="s">
        <v>16590</v>
      </c>
      <c r="AQ654" s="211" t="s">
        <v>10382</v>
      </c>
      <c r="AR654" s="211" t="s">
        <v>55</v>
      </c>
      <c r="AS654" s="211" t="s">
        <v>11396</v>
      </c>
      <c r="AT654" s="211" t="s">
        <v>10390</v>
      </c>
      <c r="AU654" s="211" t="s">
        <v>10400</v>
      </c>
      <c r="AV654" s="211" t="s">
        <v>10390</v>
      </c>
      <c r="AW654" s="211" t="s">
        <v>10391</v>
      </c>
      <c r="AX654" s="211" t="s">
        <v>10391</v>
      </c>
      <c r="AY654" s="211" t="s">
        <v>10391</v>
      </c>
      <c r="AZ654" s="211" t="s">
        <v>10390</v>
      </c>
      <c r="BA654" s="211" t="s">
        <v>10408</v>
      </c>
      <c r="BB654" s="211" t="s">
        <v>10408</v>
      </c>
      <c r="BC654" s="211" t="s">
        <v>10411</v>
      </c>
      <c r="BD654" s="211" t="s">
        <v>10390</v>
      </c>
      <c r="BE654" s="211" t="s">
        <v>10387</v>
      </c>
      <c r="BF654" s="211" t="s">
        <v>282</v>
      </c>
      <c r="BG654" s="211" t="s">
        <v>10387</v>
      </c>
      <c r="BH654" s="211" t="s">
        <v>16596</v>
      </c>
      <c r="BI654" s="211" t="s">
        <v>10391</v>
      </c>
      <c r="BJ654" s="211" t="s">
        <v>273</v>
      </c>
      <c r="BK654" s="211" t="s">
        <v>10387</v>
      </c>
      <c r="BL654" s="211" t="s">
        <v>282</v>
      </c>
      <c r="BM654" s="211" t="s">
        <v>10390</v>
      </c>
      <c r="BN654" s="211" t="s">
        <v>16577</v>
      </c>
    </row>
    <row r="655" spans="1:93" s="211" customFormat="1" ht="15" hidden="1" customHeight="1" x14ac:dyDescent="0.25">
      <c r="A655" s="211" t="s">
        <v>9018</v>
      </c>
      <c r="B655" s="211" t="s">
        <v>282</v>
      </c>
      <c r="C655" s="211" t="s">
        <v>16555</v>
      </c>
      <c r="D655" s="211" t="s">
        <v>8944</v>
      </c>
      <c r="E655" s="211" t="s">
        <v>12994</v>
      </c>
      <c r="F655" s="211" t="s">
        <v>5328</v>
      </c>
      <c r="G655" s="211" t="s">
        <v>216</v>
      </c>
      <c r="H655" s="211" t="s">
        <v>216</v>
      </c>
      <c r="I655" s="211" t="s">
        <v>282</v>
      </c>
      <c r="J655" s="211" t="s">
        <v>216</v>
      </c>
      <c r="K655" s="211" t="s">
        <v>282</v>
      </c>
      <c r="L655" s="211" t="s">
        <v>216</v>
      </c>
      <c r="M655" s="211" t="s">
        <v>282</v>
      </c>
      <c r="N655" s="211" t="s">
        <v>5328</v>
      </c>
      <c r="O655" s="149" t="s">
        <v>10476</v>
      </c>
      <c r="P655" s="211" t="s">
        <v>306</v>
      </c>
      <c r="Q655" s="211" t="s">
        <v>282</v>
      </c>
      <c r="R655" s="211" t="s">
        <v>282</v>
      </c>
      <c r="S655" s="211" t="s">
        <v>282</v>
      </c>
      <c r="T655" s="211">
        <v>28</v>
      </c>
      <c r="U655" s="211" t="s">
        <v>183</v>
      </c>
      <c r="V655" s="211" t="s">
        <v>282</v>
      </c>
      <c r="W655" s="211" t="s">
        <v>143</v>
      </c>
      <c r="X655" s="211" t="s">
        <v>273</v>
      </c>
      <c r="Y655" s="211" t="s">
        <v>395</v>
      </c>
      <c r="Z655" s="211" t="s">
        <v>10498</v>
      </c>
      <c r="AA655" s="211">
        <v>5</v>
      </c>
      <c r="AB655" s="211" t="s">
        <v>193</v>
      </c>
      <c r="AC655" s="211">
        <v>12.37</v>
      </c>
      <c r="AD655" s="211">
        <v>4.37</v>
      </c>
      <c r="AE655" s="211" t="s">
        <v>10499</v>
      </c>
      <c r="AF655" s="211" t="s">
        <v>10365</v>
      </c>
      <c r="AG655" s="211" t="s">
        <v>273</v>
      </c>
      <c r="AH655" s="211" t="s">
        <v>273</v>
      </c>
      <c r="AI655" s="211" t="s">
        <v>273</v>
      </c>
      <c r="AJ655" s="211" t="s">
        <v>15533</v>
      </c>
      <c r="AK655" s="211" t="s">
        <v>16554</v>
      </c>
      <c r="AL655" s="211">
        <v>79</v>
      </c>
      <c r="AM655" s="211" t="s">
        <v>273</v>
      </c>
      <c r="AN655" s="211" t="s">
        <v>273</v>
      </c>
      <c r="AO655" s="211" t="s">
        <v>273</v>
      </c>
      <c r="AP655" s="211" t="s">
        <v>16556</v>
      </c>
      <c r="AQ655" s="211" t="s">
        <v>10385</v>
      </c>
      <c r="AR655" s="211" t="s">
        <v>55</v>
      </c>
      <c r="AS655" s="211" t="s">
        <v>11396</v>
      </c>
      <c r="AT655" s="211" t="s">
        <v>10390</v>
      </c>
      <c r="AU655" s="211" t="s">
        <v>10400</v>
      </c>
      <c r="AV655" s="211" t="s">
        <v>10390</v>
      </c>
      <c r="AW655" s="211" t="s">
        <v>10391</v>
      </c>
      <c r="AX655" s="211" t="s">
        <v>10391</v>
      </c>
      <c r="AY655" s="211" t="s">
        <v>10391</v>
      </c>
      <c r="AZ655" s="211" t="s">
        <v>10390</v>
      </c>
      <c r="BA655" s="211" t="s">
        <v>10387</v>
      </c>
      <c r="BB655" s="211" t="s">
        <v>10387</v>
      </c>
      <c r="BC655" s="211" t="s">
        <v>10411</v>
      </c>
      <c r="BD655" s="211" t="s">
        <v>4788</v>
      </c>
      <c r="BE655" s="211" t="s">
        <v>10387</v>
      </c>
      <c r="BF655" s="211" t="s">
        <v>282</v>
      </c>
      <c r="BG655" s="211" t="s">
        <v>22</v>
      </c>
      <c r="BH655" s="211" t="s">
        <v>282</v>
      </c>
      <c r="BI655" s="211" t="s">
        <v>10390</v>
      </c>
      <c r="BJ655" s="211" t="s">
        <v>16559</v>
      </c>
      <c r="BK655" s="211" t="s">
        <v>10387</v>
      </c>
      <c r="BL655" s="211" t="s">
        <v>282</v>
      </c>
      <c r="BM655" s="211" t="s">
        <v>4788</v>
      </c>
      <c r="BN655" s="211" t="s">
        <v>9019</v>
      </c>
    </row>
    <row r="656" spans="1:93" s="120" customFormat="1" ht="15" customHeight="1" x14ac:dyDescent="0.25">
      <c r="A656" s="120" t="s">
        <v>4716</v>
      </c>
      <c r="B656" s="120" t="s">
        <v>5097</v>
      </c>
      <c r="C656" s="134" t="s">
        <v>12824</v>
      </c>
      <c r="D656" s="120" t="s">
        <v>841</v>
      </c>
      <c r="E656" s="211" t="s">
        <v>10933</v>
      </c>
      <c r="F656" s="211" t="s">
        <v>216</v>
      </c>
      <c r="G656" s="160" t="s">
        <v>5328</v>
      </c>
      <c r="H656" s="160" t="s">
        <v>5328</v>
      </c>
      <c r="I656" s="160" t="s">
        <v>5803</v>
      </c>
      <c r="J656" s="160" t="s">
        <v>216</v>
      </c>
      <c r="K656" s="160" t="s">
        <v>282</v>
      </c>
      <c r="L656" s="160" t="s">
        <v>216</v>
      </c>
      <c r="M656" s="160" t="s">
        <v>282</v>
      </c>
      <c r="N656" s="211" t="s">
        <v>5328</v>
      </c>
      <c r="O656" s="120" t="s">
        <v>763</v>
      </c>
      <c r="P656" s="120" t="s">
        <v>670</v>
      </c>
      <c r="Q656" s="120" t="s">
        <v>636</v>
      </c>
      <c r="R656" s="120" t="s">
        <v>282</v>
      </c>
      <c r="S656" s="120" t="s">
        <v>282</v>
      </c>
      <c r="T656" s="181">
        <v>45</v>
      </c>
      <c r="U656" s="211" t="s">
        <v>183</v>
      </c>
      <c r="V656" s="211" t="s">
        <v>12823</v>
      </c>
      <c r="W656" s="181" t="s">
        <v>143</v>
      </c>
      <c r="X656" s="181" t="s">
        <v>10506</v>
      </c>
      <c r="Y656" s="181" t="s">
        <v>395</v>
      </c>
      <c r="Z656" s="181" t="s">
        <v>10498</v>
      </c>
      <c r="AA656" s="211">
        <v>8</v>
      </c>
      <c r="AB656" s="211" t="s">
        <v>299</v>
      </c>
      <c r="AC656" s="211">
        <v>17.87</v>
      </c>
      <c r="AD656" s="211">
        <v>5.42</v>
      </c>
      <c r="AE656" s="211" t="s">
        <v>10512</v>
      </c>
      <c r="AF656" s="160" t="s">
        <v>10364</v>
      </c>
      <c r="AG656" s="181" t="s">
        <v>273</v>
      </c>
      <c r="AH656" s="181" t="s">
        <v>273</v>
      </c>
      <c r="AI656" s="181" t="s">
        <v>273</v>
      </c>
      <c r="AJ656" s="181" t="s">
        <v>273</v>
      </c>
      <c r="AK656" s="211" t="s">
        <v>12835</v>
      </c>
      <c r="AL656" s="181">
        <v>76</v>
      </c>
      <c r="AM656" s="181" t="s">
        <v>273</v>
      </c>
      <c r="AN656" s="211" t="s">
        <v>273</v>
      </c>
      <c r="AO656" s="211" t="s">
        <v>273</v>
      </c>
      <c r="AP656" s="211" t="s">
        <v>12828</v>
      </c>
      <c r="AQ656" s="181" t="s">
        <v>10382</v>
      </c>
      <c r="AR656" s="188" t="s">
        <v>10387</v>
      </c>
      <c r="AS656" s="193" t="s">
        <v>12836</v>
      </c>
      <c r="AT656" s="197" t="s">
        <v>10391</v>
      </c>
      <c r="AU656" s="203" t="s">
        <v>10400</v>
      </c>
      <c r="AV656" s="211" t="s">
        <v>10390</v>
      </c>
      <c r="AW656" s="211" t="s">
        <v>10391</v>
      </c>
      <c r="AX656" s="211" t="s">
        <v>10391</v>
      </c>
      <c r="AY656" s="211" t="s">
        <v>10391</v>
      </c>
      <c r="AZ656" s="211" t="s">
        <v>10390</v>
      </c>
      <c r="BA656" s="211" t="s">
        <v>10387</v>
      </c>
      <c r="BB656" s="211" t="s">
        <v>10387</v>
      </c>
      <c r="BC656" s="211" t="s">
        <v>248</v>
      </c>
      <c r="BD656" s="211" t="s">
        <v>4788</v>
      </c>
      <c r="BE656" s="211" t="s">
        <v>10387</v>
      </c>
      <c r="BF656" s="211" t="s">
        <v>282</v>
      </c>
      <c r="BG656" s="211" t="s">
        <v>22</v>
      </c>
      <c r="BH656" s="211" t="s">
        <v>282</v>
      </c>
      <c r="BI656" s="211" t="s">
        <v>10390</v>
      </c>
      <c r="BJ656" s="211" t="s">
        <v>12837</v>
      </c>
      <c r="BK656" s="211" t="s">
        <v>10387</v>
      </c>
      <c r="BL656" s="211" t="s">
        <v>282</v>
      </c>
      <c r="BM656" s="211" t="s">
        <v>4788</v>
      </c>
      <c r="BN656" s="120" t="s">
        <v>4717</v>
      </c>
    </row>
    <row r="657" spans="1:72" s="211" customFormat="1" ht="15" customHeight="1" x14ac:dyDescent="0.25">
      <c r="A657" s="211" t="s">
        <v>17127</v>
      </c>
      <c r="B657" s="211" t="s">
        <v>282</v>
      </c>
      <c r="C657" s="134" t="s">
        <v>17895</v>
      </c>
      <c r="D657" s="211" t="s">
        <v>16646</v>
      </c>
      <c r="E657" s="211" t="s">
        <v>10933</v>
      </c>
      <c r="F657" s="211" t="s">
        <v>5328</v>
      </c>
      <c r="G657" s="211" t="s">
        <v>216</v>
      </c>
      <c r="H657" s="211" t="s">
        <v>216</v>
      </c>
      <c r="I657" s="211" t="s">
        <v>282</v>
      </c>
      <c r="J657" s="211" t="s">
        <v>216</v>
      </c>
      <c r="K657" s="211" t="s">
        <v>282</v>
      </c>
      <c r="L657" s="211" t="s">
        <v>216</v>
      </c>
      <c r="M657" s="211" t="s">
        <v>282</v>
      </c>
      <c r="N657" s="211" t="s">
        <v>216</v>
      </c>
      <c r="O657" s="211" t="s">
        <v>261</v>
      </c>
      <c r="P657" s="211" t="s">
        <v>246</v>
      </c>
      <c r="Q657" s="211" t="s">
        <v>282</v>
      </c>
      <c r="R657" s="211" t="s">
        <v>282</v>
      </c>
      <c r="S657" s="211" t="s">
        <v>282</v>
      </c>
      <c r="T657" s="211">
        <v>130</v>
      </c>
      <c r="U657" s="211" t="s">
        <v>183</v>
      </c>
      <c r="V657" s="211" t="s">
        <v>282</v>
      </c>
      <c r="W657" s="211" t="s">
        <v>11789</v>
      </c>
      <c r="X657" s="211" t="s">
        <v>10506</v>
      </c>
      <c r="Y657" s="211" t="s">
        <v>273</v>
      </c>
      <c r="Z657" s="211" t="s">
        <v>10498</v>
      </c>
      <c r="AA657" s="211">
        <v>6</v>
      </c>
      <c r="AB657" s="211" t="s">
        <v>299</v>
      </c>
      <c r="AC657" s="211">
        <v>21.379999999999995</v>
      </c>
      <c r="AD657" s="211">
        <v>3.57</v>
      </c>
      <c r="AE657" s="211" t="s">
        <v>10512</v>
      </c>
      <c r="AF657" s="211" t="s">
        <v>10364</v>
      </c>
      <c r="AG657" s="211" t="s">
        <v>17508</v>
      </c>
      <c r="AH657" s="211" t="s">
        <v>273</v>
      </c>
      <c r="AI657" s="211" t="s">
        <v>273</v>
      </c>
      <c r="AJ657" s="211" t="s">
        <v>273</v>
      </c>
      <c r="AK657" s="211" t="s">
        <v>17507</v>
      </c>
      <c r="AL657" s="211">
        <v>55</v>
      </c>
      <c r="AM657" s="211" t="s">
        <v>273</v>
      </c>
      <c r="AN657" s="211" t="s">
        <v>273</v>
      </c>
      <c r="AO657" s="211" t="s">
        <v>273</v>
      </c>
      <c r="AP657" s="211" t="s">
        <v>17505</v>
      </c>
      <c r="AQ657" s="211" t="s">
        <v>10380</v>
      </c>
      <c r="AR657" s="211" t="s">
        <v>22</v>
      </c>
      <c r="AS657" s="211" t="s">
        <v>11423</v>
      </c>
      <c r="AT657" s="211" t="s">
        <v>4788</v>
      </c>
      <c r="AU657" s="211" t="s">
        <v>10400</v>
      </c>
      <c r="AV657" s="211" t="s">
        <v>10390</v>
      </c>
      <c r="AW657" s="211" t="s">
        <v>10390</v>
      </c>
      <c r="AX657" s="211" t="s">
        <v>10390</v>
      </c>
      <c r="AY657" s="211" t="s">
        <v>10390</v>
      </c>
      <c r="AZ657" s="211" t="s">
        <v>10390</v>
      </c>
      <c r="BA657" s="211" t="s">
        <v>10408</v>
      </c>
      <c r="BB657" s="211" t="s">
        <v>10408</v>
      </c>
      <c r="BC657" s="211" t="s">
        <v>248</v>
      </c>
      <c r="BD657" s="211" t="s">
        <v>10390</v>
      </c>
      <c r="BE657" s="211" t="s">
        <v>10387</v>
      </c>
      <c r="BF657" s="211" t="s">
        <v>282</v>
      </c>
      <c r="BG657" s="211" t="s">
        <v>10387</v>
      </c>
      <c r="BH657" s="211" t="s">
        <v>17509</v>
      </c>
      <c r="BI657" s="211" t="s">
        <v>10391</v>
      </c>
      <c r="BJ657" s="211" t="s">
        <v>273</v>
      </c>
      <c r="BK657" s="211" t="s">
        <v>10387</v>
      </c>
      <c r="BL657" s="211" t="s">
        <v>282</v>
      </c>
      <c r="BM657" s="211" t="s">
        <v>10390</v>
      </c>
      <c r="BN657" s="211" t="s">
        <v>17128</v>
      </c>
    </row>
    <row r="658" spans="1:72" s="211" customFormat="1" ht="15" customHeight="1" x14ac:dyDescent="0.25">
      <c r="A658" s="211" t="s">
        <v>10087</v>
      </c>
      <c r="B658" s="211" t="s">
        <v>282</v>
      </c>
      <c r="C658" s="211" t="s">
        <v>18063</v>
      </c>
      <c r="D658" s="211" t="s">
        <v>8944</v>
      </c>
      <c r="E658" s="211" t="s">
        <v>10933</v>
      </c>
      <c r="F658" s="211" t="s">
        <v>5328</v>
      </c>
      <c r="G658" s="211" t="s">
        <v>216</v>
      </c>
      <c r="H658" s="211" t="s">
        <v>216</v>
      </c>
      <c r="I658" s="211" t="s">
        <v>282</v>
      </c>
      <c r="J658" s="211" t="s">
        <v>216</v>
      </c>
      <c r="K658" s="211" t="s">
        <v>282</v>
      </c>
      <c r="L658" s="211" t="s">
        <v>216</v>
      </c>
      <c r="M658" s="211" t="s">
        <v>282</v>
      </c>
      <c r="N658" s="211" t="s">
        <v>5328</v>
      </c>
      <c r="O658" s="149" t="s">
        <v>17968</v>
      </c>
      <c r="P658" s="149" t="s">
        <v>17969</v>
      </c>
      <c r="Q658" s="211" t="s">
        <v>863</v>
      </c>
      <c r="R658" s="211" t="s">
        <v>282</v>
      </c>
      <c r="S658" s="211" t="s">
        <v>282</v>
      </c>
      <c r="T658" s="211">
        <v>75</v>
      </c>
      <c r="U658" s="211" t="s">
        <v>183</v>
      </c>
      <c r="V658" s="211" t="s">
        <v>282</v>
      </c>
      <c r="W658" s="211" t="s">
        <v>11789</v>
      </c>
      <c r="X658" s="211" t="s">
        <v>273</v>
      </c>
      <c r="Y658" s="211" t="s">
        <v>273</v>
      </c>
      <c r="Z658" s="211" t="s">
        <v>273</v>
      </c>
      <c r="AA658" s="211">
        <v>6</v>
      </c>
      <c r="AB658" s="211" t="s">
        <v>273</v>
      </c>
      <c r="AC658" s="211" t="s">
        <v>273</v>
      </c>
      <c r="AD658" s="211" t="s">
        <v>273</v>
      </c>
      <c r="AE658" s="211" t="s">
        <v>10512</v>
      </c>
      <c r="AF658" s="211" t="s">
        <v>10364</v>
      </c>
      <c r="AG658" s="211" t="s">
        <v>273</v>
      </c>
      <c r="AH658" s="211" t="s">
        <v>273</v>
      </c>
      <c r="AI658" s="211" t="s">
        <v>273</v>
      </c>
      <c r="AJ658" s="211" t="s">
        <v>273</v>
      </c>
      <c r="AK658" s="211" t="s">
        <v>273</v>
      </c>
      <c r="AL658" s="211" t="s">
        <v>273</v>
      </c>
      <c r="AM658" s="211" t="s">
        <v>273</v>
      </c>
      <c r="AN658" s="211" t="s">
        <v>273</v>
      </c>
      <c r="AO658" s="211" t="s">
        <v>273</v>
      </c>
      <c r="AP658" s="211" t="s">
        <v>15924</v>
      </c>
      <c r="AQ658" s="211" t="s">
        <v>10380</v>
      </c>
      <c r="AR658" s="211" t="s">
        <v>22</v>
      </c>
      <c r="AS658" s="211" t="s">
        <v>15065</v>
      </c>
      <c r="AT658" s="211" t="s">
        <v>4788</v>
      </c>
      <c r="AU658" s="211" t="s">
        <v>10394</v>
      </c>
      <c r="AV658" s="211" t="s">
        <v>4788</v>
      </c>
      <c r="AW658" s="211" t="s">
        <v>10391</v>
      </c>
      <c r="AX658" s="211" t="s">
        <v>10391</v>
      </c>
      <c r="AY658" s="211" t="s">
        <v>10391</v>
      </c>
      <c r="AZ658" s="211" t="s">
        <v>10391</v>
      </c>
      <c r="BA658" s="211" t="s">
        <v>10408</v>
      </c>
      <c r="BB658" s="211" t="s">
        <v>10408</v>
      </c>
      <c r="BC658" s="211" t="s">
        <v>10411</v>
      </c>
      <c r="BD658" s="211" t="s">
        <v>10390</v>
      </c>
      <c r="BE658" s="211" t="s">
        <v>10387</v>
      </c>
      <c r="BF658" s="211" t="s">
        <v>282</v>
      </c>
      <c r="BG658" s="211" t="s">
        <v>10387</v>
      </c>
      <c r="BH658" s="211" t="s">
        <v>13214</v>
      </c>
      <c r="BI658" s="211" t="s">
        <v>10391</v>
      </c>
      <c r="BJ658" s="211" t="s">
        <v>273</v>
      </c>
      <c r="BK658" s="211" t="s">
        <v>10387</v>
      </c>
      <c r="BL658" s="211" t="s">
        <v>282</v>
      </c>
      <c r="BM658" s="211" t="s">
        <v>10390</v>
      </c>
      <c r="BN658" s="211" t="s">
        <v>10088</v>
      </c>
    </row>
    <row r="659" spans="1:72" s="211" customFormat="1" ht="15" customHeight="1" x14ac:dyDescent="0.25">
      <c r="A659" s="211" t="s">
        <v>10089</v>
      </c>
      <c r="B659" s="211" t="s">
        <v>282</v>
      </c>
      <c r="C659" s="211" t="s">
        <v>16043</v>
      </c>
      <c r="D659" s="211" t="s">
        <v>8944</v>
      </c>
      <c r="E659" s="211" t="s">
        <v>10933</v>
      </c>
      <c r="F659" s="211" t="s">
        <v>5328</v>
      </c>
      <c r="G659" s="211" t="s">
        <v>216</v>
      </c>
      <c r="H659" s="211" t="s">
        <v>216</v>
      </c>
      <c r="I659" s="211" t="s">
        <v>282</v>
      </c>
      <c r="J659" s="211" t="s">
        <v>216</v>
      </c>
      <c r="K659" s="211" t="s">
        <v>282</v>
      </c>
      <c r="L659" s="211" t="s">
        <v>216</v>
      </c>
      <c r="M659" s="211" t="s">
        <v>282</v>
      </c>
      <c r="N659" s="211" t="s">
        <v>5328</v>
      </c>
      <c r="O659" s="149" t="s">
        <v>13647</v>
      </c>
      <c r="P659" s="149" t="s">
        <v>263</v>
      </c>
      <c r="Q659" s="211" t="s">
        <v>282</v>
      </c>
      <c r="R659" s="211" t="s">
        <v>282</v>
      </c>
      <c r="S659" s="211" t="s">
        <v>282</v>
      </c>
      <c r="T659" s="211">
        <v>30</v>
      </c>
      <c r="U659" s="211" t="s">
        <v>183</v>
      </c>
      <c r="V659" s="211" t="s">
        <v>282</v>
      </c>
      <c r="W659" s="211" t="s">
        <v>11789</v>
      </c>
      <c r="X659" s="211" t="s">
        <v>10506</v>
      </c>
      <c r="Y659" s="211" t="s">
        <v>893</v>
      </c>
      <c r="Z659" s="211" t="s">
        <v>273</v>
      </c>
      <c r="AA659" s="211">
        <v>6</v>
      </c>
      <c r="AB659" s="211" t="s">
        <v>273</v>
      </c>
      <c r="AC659" s="211" t="s">
        <v>273</v>
      </c>
      <c r="AD659" s="211" t="s">
        <v>273</v>
      </c>
      <c r="AE659" s="211" t="s">
        <v>10512</v>
      </c>
      <c r="AF659" s="211" t="s">
        <v>10364</v>
      </c>
      <c r="AG659" s="211" t="s">
        <v>273</v>
      </c>
      <c r="AH659" s="211" t="s">
        <v>273</v>
      </c>
      <c r="AI659" s="211" t="s">
        <v>273</v>
      </c>
      <c r="AJ659" s="211" t="s">
        <v>273</v>
      </c>
      <c r="AK659" s="211" t="s">
        <v>273</v>
      </c>
      <c r="AL659" s="211" t="s">
        <v>273</v>
      </c>
      <c r="AM659" s="211" t="s">
        <v>273</v>
      </c>
      <c r="AN659" s="211" t="s">
        <v>273</v>
      </c>
      <c r="AO659" s="211" t="s">
        <v>273</v>
      </c>
      <c r="AP659" s="211" t="s">
        <v>16042</v>
      </c>
      <c r="AQ659" s="211" t="s">
        <v>10385</v>
      </c>
      <c r="AR659" s="211" t="s">
        <v>55</v>
      </c>
      <c r="AS659" s="211" t="s">
        <v>15065</v>
      </c>
      <c r="AT659" s="211" t="s">
        <v>10390</v>
      </c>
      <c r="AU659" s="211" t="s">
        <v>10400</v>
      </c>
      <c r="AV659" s="211" t="s">
        <v>10390</v>
      </c>
      <c r="AW659" s="211" t="s">
        <v>10391</v>
      </c>
      <c r="AX659" s="211" t="s">
        <v>10391</v>
      </c>
      <c r="AY659" s="211" t="s">
        <v>10391</v>
      </c>
      <c r="AZ659" s="211" t="s">
        <v>4788</v>
      </c>
      <c r="BA659" s="211" t="s">
        <v>10387</v>
      </c>
      <c r="BB659" s="211" t="s">
        <v>10387</v>
      </c>
      <c r="BC659" s="211" t="s">
        <v>248</v>
      </c>
      <c r="BD659" s="211" t="s">
        <v>4788</v>
      </c>
      <c r="BE659" s="211" t="s">
        <v>10387</v>
      </c>
      <c r="BF659" s="211" t="s">
        <v>282</v>
      </c>
      <c r="BG659" s="211" t="s">
        <v>22</v>
      </c>
      <c r="BH659" s="211" t="s">
        <v>15065</v>
      </c>
      <c r="BI659" s="211" t="s">
        <v>4788</v>
      </c>
      <c r="BJ659" s="211" t="s">
        <v>273</v>
      </c>
      <c r="BK659" s="211" t="s">
        <v>10387</v>
      </c>
      <c r="BL659" s="211" t="s">
        <v>282</v>
      </c>
      <c r="BM659" s="211" t="s">
        <v>10390</v>
      </c>
      <c r="BN659" s="211" t="s">
        <v>10090</v>
      </c>
    </row>
    <row r="660" spans="1:72" s="211" customFormat="1" ht="15" hidden="1" customHeight="1" x14ac:dyDescent="0.25">
      <c r="A660" s="211" t="s">
        <v>7091</v>
      </c>
      <c r="B660" s="211" t="s">
        <v>282</v>
      </c>
      <c r="C660" s="211" t="s">
        <v>16561</v>
      </c>
      <c r="D660" s="211" t="s">
        <v>4413</v>
      </c>
      <c r="E660" s="211" t="s">
        <v>12994</v>
      </c>
      <c r="F660" s="211" t="s">
        <v>5328</v>
      </c>
      <c r="G660" s="211" t="s">
        <v>5328</v>
      </c>
      <c r="H660" s="211" t="s">
        <v>5328</v>
      </c>
      <c r="I660" s="211" t="s">
        <v>16560</v>
      </c>
      <c r="J660" s="211" t="s">
        <v>216</v>
      </c>
      <c r="K660" s="211" t="s">
        <v>282</v>
      </c>
      <c r="L660" s="211" t="s">
        <v>216</v>
      </c>
      <c r="M660" s="211" t="s">
        <v>282</v>
      </c>
      <c r="N660" s="211" t="s">
        <v>5328</v>
      </c>
      <c r="O660" s="149" t="s">
        <v>14518</v>
      </c>
      <c r="P660" s="211" t="s">
        <v>682</v>
      </c>
      <c r="Q660" s="211" t="s">
        <v>306</v>
      </c>
      <c r="R660" s="211" t="s">
        <v>282</v>
      </c>
      <c r="S660" s="211" t="s">
        <v>282</v>
      </c>
      <c r="T660" s="211">
        <v>77</v>
      </c>
      <c r="U660" s="211" t="s">
        <v>183</v>
      </c>
      <c r="V660" s="211" t="s">
        <v>16564</v>
      </c>
      <c r="W660" s="211" t="s">
        <v>11789</v>
      </c>
      <c r="X660" s="211" t="s">
        <v>273</v>
      </c>
      <c r="Y660" s="211" t="s">
        <v>395</v>
      </c>
      <c r="Z660" s="211" t="s">
        <v>10498</v>
      </c>
      <c r="AA660" s="211">
        <v>2</v>
      </c>
      <c r="AB660" s="211" t="s">
        <v>435</v>
      </c>
      <c r="AC660" s="211">
        <v>17.82</v>
      </c>
      <c r="AD660" s="211">
        <v>4.32</v>
      </c>
      <c r="AE660" s="211" t="s">
        <v>10499</v>
      </c>
      <c r="AF660" s="211" t="s">
        <v>10365</v>
      </c>
      <c r="AG660" s="211" t="s">
        <v>273</v>
      </c>
      <c r="AH660" s="211" t="s">
        <v>273</v>
      </c>
      <c r="AI660" s="211" t="s">
        <v>273</v>
      </c>
      <c r="AJ660" s="211" t="s">
        <v>273</v>
      </c>
      <c r="AK660" s="211" t="s">
        <v>16563</v>
      </c>
      <c r="AL660" s="211">
        <v>71</v>
      </c>
      <c r="AM660" s="211" t="s">
        <v>273</v>
      </c>
      <c r="AN660" s="211" t="s">
        <v>273</v>
      </c>
      <c r="AO660" s="211" t="s">
        <v>273</v>
      </c>
      <c r="AP660" s="211" t="s">
        <v>16562</v>
      </c>
      <c r="AQ660" s="211" t="s">
        <v>10376</v>
      </c>
      <c r="AR660" s="211" t="s">
        <v>22</v>
      </c>
      <c r="AS660" s="211" t="s">
        <v>16569</v>
      </c>
      <c r="AT660" s="211" t="s">
        <v>4788</v>
      </c>
      <c r="AU660" s="211" t="s">
        <v>10400</v>
      </c>
      <c r="AV660" s="211" t="s">
        <v>10390</v>
      </c>
      <c r="AW660" s="211" t="s">
        <v>10390</v>
      </c>
      <c r="AX660" s="211" t="s">
        <v>10390</v>
      </c>
      <c r="AY660" s="211" t="s">
        <v>10390</v>
      </c>
      <c r="AZ660" s="211" t="s">
        <v>10390</v>
      </c>
      <c r="BA660" s="211" t="s">
        <v>10387</v>
      </c>
      <c r="BB660" s="211" t="s">
        <v>10387</v>
      </c>
      <c r="BC660" s="211" t="s">
        <v>248</v>
      </c>
      <c r="BD660" s="211" t="s">
        <v>4788</v>
      </c>
      <c r="BE660" s="211" t="s">
        <v>10387</v>
      </c>
      <c r="BF660" s="211" t="s">
        <v>282</v>
      </c>
      <c r="BG660" s="211" t="s">
        <v>10387</v>
      </c>
      <c r="BH660" s="211" t="s">
        <v>16571</v>
      </c>
      <c r="BI660" s="211" t="s">
        <v>10391</v>
      </c>
      <c r="BJ660" s="211" t="s">
        <v>16572</v>
      </c>
      <c r="BK660" s="211" t="s">
        <v>10387</v>
      </c>
      <c r="BL660" s="211" t="s">
        <v>282</v>
      </c>
      <c r="BM660" s="211" t="s">
        <v>4788</v>
      </c>
      <c r="BN660" s="211" t="s">
        <v>7092</v>
      </c>
    </row>
    <row r="661" spans="1:72" s="211" customFormat="1" ht="15" hidden="1" customHeight="1" x14ac:dyDescent="0.25">
      <c r="A661" s="211" t="s">
        <v>9596</v>
      </c>
      <c r="B661" s="211" t="s">
        <v>282</v>
      </c>
      <c r="C661" s="211" t="s">
        <v>16598</v>
      </c>
      <c r="D661" s="211" t="s">
        <v>8944</v>
      </c>
      <c r="E661" s="211" t="s">
        <v>12994</v>
      </c>
      <c r="F661" s="211" t="s">
        <v>5328</v>
      </c>
      <c r="G661" s="211" t="s">
        <v>216</v>
      </c>
      <c r="H661" s="211" t="s">
        <v>216</v>
      </c>
      <c r="I661" s="211" t="s">
        <v>282</v>
      </c>
      <c r="J661" s="211" t="s">
        <v>216</v>
      </c>
      <c r="K661" s="211" t="s">
        <v>282</v>
      </c>
      <c r="L661" s="211" t="s">
        <v>216</v>
      </c>
      <c r="M661" s="211" t="s">
        <v>282</v>
      </c>
      <c r="N661" s="211" t="s">
        <v>5328</v>
      </c>
      <c r="O661" s="149" t="s">
        <v>13394</v>
      </c>
      <c r="P661" s="211" t="s">
        <v>306</v>
      </c>
      <c r="Q661" s="211" t="s">
        <v>282</v>
      </c>
      <c r="R661" s="211" t="s">
        <v>282</v>
      </c>
      <c r="S661" s="211" t="s">
        <v>282</v>
      </c>
      <c r="T661" s="211">
        <v>74</v>
      </c>
      <c r="U661" s="211" t="s">
        <v>183</v>
      </c>
      <c r="V661" s="211" t="s">
        <v>282</v>
      </c>
      <c r="W661" s="211" t="s">
        <v>11789</v>
      </c>
      <c r="X661" s="211" t="s">
        <v>273</v>
      </c>
      <c r="Y661" s="211" t="s">
        <v>395</v>
      </c>
      <c r="Z661" s="211" t="s">
        <v>10498</v>
      </c>
      <c r="AA661" s="211">
        <v>8</v>
      </c>
      <c r="AB661" s="211" t="s">
        <v>435</v>
      </c>
      <c r="AC661" s="211">
        <v>22.12</v>
      </c>
      <c r="AD661" s="211">
        <v>5.63</v>
      </c>
      <c r="AE661" s="211" t="s">
        <v>10499</v>
      </c>
      <c r="AF661" s="211" t="s">
        <v>10364</v>
      </c>
      <c r="AG661" s="211" t="s">
        <v>273</v>
      </c>
      <c r="AH661" s="211" t="s">
        <v>273</v>
      </c>
      <c r="AI661" s="211" t="s">
        <v>273</v>
      </c>
      <c r="AJ661" s="211" t="s">
        <v>16601</v>
      </c>
      <c r="AK661" s="211" t="s">
        <v>16600</v>
      </c>
      <c r="AL661" s="211">
        <v>60</v>
      </c>
      <c r="AM661" s="211" t="s">
        <v>273</v>
      </c>
      <c r="AN661" s="211" t="s">
        <v>273</v>
      </c>
      <c r="AO661" s="211" t="s">
        <v>273</v>
      </c>
      <c r="AP661" s="211" t="s">
        <v>16599</v>
      </c>
      <c r="AQ661" s="211" t="s">
        <v>10379</v>
      </c>
      <c r="AR661" s="211" t="s">
        <v>22</v>
      </c>
      <c r="AS661" s="211" t="s">
        <v>16602</v>
      </c>
      <c r="AT661" s="211" t="s">
        <v>4788</v>
      </c>
      <c r="AU661" s="211" t="s">
        <v>10400</v>
      </c>
      <c r="AV661" s="211" t="s">
        <v>10390</v>
      </c>
      <c r="AW661" s="211" t="s">
        <v>10391</v>
      </c>
      <c r="AX661" s="211" t="s">
        <v>10391</v>
      </c>
      <c r="AY661" s="211" t="s">
        <v>10391</v>
      </c>
      <c r="AZ661" s="211" t="s">
        <v>10390</v>
      </c>
      <c r="BA661" s="211" t="s">
        <v>10387</v>
      </c>
      <c r="BB661" s="211" t="s">
        <v>10387</v>
      </c>
      <c r="BC661" s="211" t="s">
        <v>10411</v>
      </c>
      <c r="BD661" s="211" t="s">
        <v>4788</v>
      </c>
      <c r="BE661" s="211" t="s">
        <v>10387</v>
      </c>
      <c r="BF661" s="211" t="s">
        <v>282</v>
      </c>
      <c r="BG661" s="211" t="s">
        <v>22</v>
      </c>
      <c r="BH661" s="211" t="s">
        <v>282</v>
      </c>
      <c r="BI661" s="211" t="s">
        <v>10390</v>
      </c>
      <c r="BJ661" s="211" t="s">
        <v>16605</v>
      </c>
      <c r="BK661" s="211" t="s">
        <v>10387</v>
      </c>
      <c r="BL661" s="211" t="s">
        <v>282</v>
      </c>
      <c r="BM661" s="211" t="s">
        <v>4788</v>
      </c>
      <c r="BN661" s="211" t="s">
        <v>9597</v>
      </c>
    </row>
    <row r="662" spans="1:72" s="160" customFormat="1" ht="15" customHeight="1" x14ac:dyDescent="0.25">
      <c r="A662" s="160" t="s">
        <v>12839</v>
      </c>
      <c r="B662" s="160" t="s">
        <v>1225</v>
      </c>
      <c r="C662" s="160" t="s">
        <v>18066</v>
      </c>
      <c r="D662" s="160" t="s">
        <v>841</v>
      </c>
      <c r="E662" s="211" t="s">
        <v>10933</v>
      </c>
      <c r="F662" s="211" t="s">
        <v>216</v>
      </c>
      <c r="G662" s="160" t="s">
        <v>216</v>
      </c>
      <c r="H662" s="160" t="s">
        <v>216</v>
      </c>
      <c r="I662" s="160" t="s">
        <v>282</v>
      </c>
      <c r="J662" s="160" t="s">
        <v>216</v>
      </c>
      <c r="K662" s="160" t="s">
        <v>282</v>
      </c>
      <c r="L662" s="160" t="s">
        <v>216</v>
      </c>
      <c r="M662" s="160" t="s">
        <v>282</v>
      </c>
      <c r="N662" s="211" t="s">
        <v>216</v>
      </c>
      <c r="O662" s="160" t="s">
        <v>261</v>
      </c>
      <c r="P662" s="160" t="s">
        <v>257</v>
      </c>
      <c r="Q662" s="160" t="s">
        <v>282</v>
      </c>
      <c r="R662" s="160" t="s">
        <v>282</v>
      </c>
      <c r="S662" s="160" t="s">
        <v>282</v>
      </c>
      <c r="T662" s="181">
        <v>219</v>
      </c>
      <c r="U662" s="211" t="s">
        <v>183</v>
      </c>
      <c r="V662" s="211" t="s">
        <v>282</v>
      </c>
      <c r="W662" s="181" t="s">
        <v>12840</v>
      </c>
      <c r="X662" s="181" t="s">
        <v>10506</v>
      </c>
      <c r="Y662" s="181" t="s">
        <v>395</v>
      </c>
      <c r="Z662" s="181" t="s">
        <v>10498</v>
      </c>
      <c r="AA662" s="211">
        <v>6</v>
      </c>
      <c r="AB662" s="211" t="s">
        <v>194</v>
      </c>
      <c r="AC662" s="211">
        <v>35.24</v>
      </c>
      <c r="AD662" s="211">
        <v>3.71</v>
      </c>
      <c r="AE662" s="211" t="s">
        <v>10512</v>
      </c>
      <c r="AF662" s="160" t="s">
        <v>10364</v>
      </c>
      <c r="AG662" s="181" t="s">
        <v>273</v>
      </c>
      <c r="AH662" s="181">
        <v>88</v>
      </c>
      <c r="AI662" s="181" t="s">
        <v>12844</v>
      </c>
      <c r="AJ662" s="181" t="s">
        <v>12842</v>
      </c>
      <c r="AK662" s="211" t="s">
        <v>12843</v>
      </c>
      <c r="AL662" s="181">
        <v>59</v>
      </c>
      <c r="AM662" s="181">
        <v>0</v>
      </c>
      <c r="AN662" s="211">
        <v>68</v>
      </c>
      <c r="AO662" s="211">
        <v>55</v>
      </c>
      <c r="AP662" s="134" t="s">
        <v>12841</v>
      </c>
      <c r="AQ662" s="181" t="s">
        <v>10385</v>
      </c>
      <c r="AR662" s="188" t="s">
        <v>22</v>
      </c>
      <c r="AS662" s="193" t="s">
        <v>12104</v>
      </c>
      <c r="AT662" s="197" t="s">
        <v>10390</v>
      </c>
      <c r="AU662" s="203" t="s">
        <v>10400</v>
      </c>
      <c r="AV662" s="211" t="s">
        <v>10390</v>
      </c>
      <c r="AW662" s="211" t="s">
        <v>4788</v>
      </c>
      <c r="AX662" s="211" t="s">
        <v>4788</v>
      </c>
      <c r="AY662" s="211" t="s">
        <v>4788</v>
      </c>
      <c r="AZ662" s="211" t="s">
        <v>10390</v>
      </c>
      <c r="BA662" s="211" t="s">
        <v>10408</v>
      </c>
      <c r="BB662" s="211" t="s">
        <v>10408</v>
      </c>
      <c r="BC662" s="211" t="s">
        <v>10412</v>
      </c>
      <c r="BD662" s="211" t="s">
        <v>10390</v>
      </c>
      <c r="BE662" s="211" t="s">
        <v>10387</v>
      </c>
      <c r="BF662" s="211" t="s">
        <v>282</v>
      </c>
      <c r="BG662" s="211" t="s">
        <v>10387</v>
      </c>
      <c r="BH662" s="211" t="s">
        <v>12846</v>
      </c>
      <c r="BI662" s="211" t="s">
        <v>10391</v>
      </c>
      <c r="BJ662" s="211" t="s">
        <v>12847</v>
      </c>
      <c r="BK662" s="211" t="s">
        <v>10387</v>
      </c>
      <c r="BL662" s="211" t="s">
        <v>282</v>
      </c>
      <c r="BM662" s="211" t="s">
        <v>10391</v>
      </c>
      <c r="BN662" s="160" t="s">
        <v>754</v>
      </c>
    </row>
    <row r="663" spans="1:72" s="211" customFormat="1" ht="15" hidden="1" customHeight="1" x14ac:dyDescent="0.25">
      <c r="A663" s="211" t="s">
        <v>17543</v>
      </c>
      <c r="B663" s="211" t="s">
        <v>282</v>
      </c>
      <c r="C663" s="211" t="s">
        <v>17613</v>
      </c>
      <c r="D663" s="211" t="s">
        <v>755</v>
      </c>
      <c r="E663" s="211" t="s">
        <v>10933</v>
      </c>
      <c r="F663" s="211" t="s">
        <v>5328</v>
      </c>
      <c r="G663" s="211" t="s">
        <v>5328</v>
      </c>
      <c r="H663" s="211" t="s">
        <v>216</v>
      </c>
      <c r="I663" s="211" t="s">
        <v>282</v>
      </c>
      <c r="J663" s="211" t="s">
        <v>5328</v>
      </c>
      <c r="K663" s="211" t="s">
        <v>5817</v>
      </c>
      <c r="L663" s="211" t="s">
        <v>216</v>
      </c>
      <c r="M663" s="211" t="s">
        <v>282</v>
      </c>
      <c r="N663" s="211" t="s">
        <v>5328</v>
      </c>
      <c r="O663" s="149" t="s">
        <v>10458</v>
      </c>
      <c r="P663" s="149" t="s">
        <v>306</v>
      </c>
      <c r="Q663" s="211" t="s">
        <v>282</v>
      </c>
      <c r="R663" s="211" t="s">
        <v>282</v>
      </c>
      <c r="S663" s="211" t="s">
        <v>282</v>
      </c>
      <c r="T663" s="211">
        <v>40</v>
      </c>
      <c r="U663" s="211" t="s">
        <v>183</v>
      </c>
      <c r="V663" s="211" t="s">
        <v>282</v>
      </c>
      <c r="W663" s="211" t="s">
        <v>14163</v>
      </c>
      <c r="X663" s="211" t="s">
        <v>273</v>
      </c>
      <c r="Y663" s="211" t="s">
        <v>395</v>
      </c>
      <c r="Z663" s="211" t="s">
        <v>10498</v>
      </c>
      <c r="AA663" s="211">
        <v>5</v>
      </c>
      <c r="AB663" s="211" t="s">
        <v>435</v>
      </c>
      <c r="AC663" s="211">
        <v>15.4</v>
      </c>
      <c r="AD663" s="211">
        <v>3.96</v>
      </c>
      <c r="AE663" s="211" t="s">
        <v>10499</v>
      </c>
      <c r="AF663" s="211" t="s">
        <v>10365</v>
      </c>
      <c r="AG663" s="211" t="s">
        <v>273</v>
      </c>
      <c r="AH663" s="211" t="s">
        <v>273</v>
      </c>
      <c r="AI663" s="211" t="s">
        <v>273</v>
      </c>
      <c r="AJ663" s="211" t="s">
        <v>17614</v>
      </c>
      <c r="AK663" s="211" t="s">
        <v>17618</v>
      </c>
      <c r="AL663" s="211">
        <v>33</v>
      </c>
      <c r="AM663" s="211" t="s">
        <v>273</v>
      </c>
      <c r="AN663" s="211" t="s">
        <v>273</v>
      </c>
      <c r="AO663" s="211" t="s">
        <v>273</v>
      </c>
      <c r="AP663" s="134" t="s">
        <v>17615</v>
      </c>
      <c r="AQ663" s="211" t="s">
        <v>10385</v>
      </c>
      <c r="AR663" s="211" t="s">
        <v>55</v>
      </c>
      <c r="AS663" s="211" t="s">
        <v>11396</v>
      </c>
      <c r="AT663" s="211" t="s">
        <v>10390</v>
      </c>
      <c r="AU663" s="211" t="s">
        <v>10400</v>
      </c>
      <c r="AV663" s="211" t="s">
        <v>10390</v>
      </c>
      <c r="AW663" s="211" t="s">
        <v>10391</v>
      </c>
      <c r="AX663" s="211" t="s">
        <v>10391</v>
      </c>
      <c r="AY663" s="211" t="s">
        <v>10391</v>
      </c>
      <c r="AZ663" s="211" t="s">
        <v>10390</v>
      </c>
      <c r="BA663" s="211" t="s">
        <v>10408</v>
      </c>
      <c r="BB663" s="211" t="s">
        <v>10408</v>
      </c>
      <c r="BC663" s="211" t="s">
        <v>248</v>
      </c>
      <c r="BD663" s="211" t="s">
        <v>10390</v>
      </c>
      <c r="BE663" s="211" t="s">
        <v>10387</v>
      </c>
      <c r="BF663" s="211" t="s">
        <v>282</v>
      </c>
      <c r="BG663" s="211" t="s">
        <v>10387</v>
      </c>
      <c r="BH663" s="211" t="s">
        <v>12846</v>
      </c>
      <c r="BI663" s="211" t="s">
        <v>10391</v>
      </c>
      <c r="BJ663" s="211" t="s">
        <v>17619</v>
      </c>
      <c r="BK663" s="211" t="s">
        <v>10387</v>
      </c>
      <c r="BL663" s="211" t="s">
        <v>282</v>
      </c>
      <c r="BM663" s="211" t="s">
        <v>4788</v>
      </c>
      <c r="BN663" s="211" t="s">
        <v>17544</v>
      </c>
    </row>
    <row r="664" spans="1:72" s="68" customFormat="1" ht="15" customHeight="1" x14ac:dyDescent="0.25">
      <c r="A664" s="68" t="s">
        <v>556</v>
      </c>
      <c r="B664" s="68" t="s">
        <v>1226</v>
      </c>
      <c r="C664" s="68" t="s">
        <v>12854</v>
      </c>
      <c r="D664" s="68" t="s">
        <v>443</v>
      </c>
      <c r="E664" s="211" t="s">
        <v>10933</v>
      </c>
      <c r="F664" s="211" t="s">
        <v>216</v>
      </c>
      <c r="G664" s="160" t="s">
        <v>216</v>
      </c>
      <c r="H664" s="160" t="s">
        <v>216</v>
      </c>
      <c r="I664" s="160" t="s">
        <v>282</v>
      </c>
      <c r="J664" s="160" t="s">
        <v>216</v>
      </c>
      <c r="K664" s="160" t="s">
        <v>282</v>
      </c>
      <c r="L664" s="160" t="s">
        <v>216</v>
      </c>
      <c r="M664" s="160" t="s">
        <v>282</v>
      </c>
      <c r="N664" s="211" t="s">
        <v>5328</v>
      </c>
      <c r="O664" s="68" t="s">
        <v>246</v>
      </c>
      <c r="P664" s="68" t="s">
        <v>263</v>
      </c>
      <c r="Q664" s="68" t="s">
        <v>282</v>
      </c>
      <c r="R664" s="68" t="s">
        <v>282</v>
      </c>
      <c r="S664" s="68" t="s">
        <v>282</v>
      </c>
      <c r="T664" s="181">
        <v>64</v>
      </c>
      <c r="U664" s="211" t="s">
        <v>183</v>
      </c>
      <c r="V664" s="211" t="s">
        <v>282</v>
      </c>
      <c r="W664" s="181" t="s">
        <v>283</v>
      </c>
      <c r="X664" s="181" t="s">
        <v>10506</v>
      </c>
      <c r="Y664" s="181" t="s">
        <v>395</v>
      </c>
      <c r="Z664" s="181" t="s">
        <v>10498</v>
      </c>
      <c r="AA664" s="211">
        <v>6</v>
      </c>
      <c r="AB664" s="211" t="s">
        <v>193</v>
      </c>
      <c r="AC664" s="211">
        <v>46.05</v>
      </c>
      <c r="AD664" s="211" t="s">
        <v>273</v>
      </c>
      <c r="AE664" s="211" t="s">
        <v>10512</v>
      </c>
      <c r="AF664" s="160" t="s">
        <v>10364</v>
      </c>
      <c r="AG664" s="181" t="s">
        <v>273</v>
      </c>
      <c r="AH664" s="181">
        <v>60</v>
      </c>
      <c r="AI664" s="181" t="s">
        <v>273</v>
      </c>
      <c r="AJ664" s="181" t="s">
        <v>273</v>
      </c>
      <c r="AK664" s="211" t="s">
        <v>12851</v>
      </c>
      <c r="AL664" s="181">
        <v>68</v>
      </c>
      <c r="AM664" s="181" t="s">
        <v>273</v>
      </c>
      <c r="AN664" s="211" t="s">
        <v>273</v>
      </c>
      <c r="AO664" s="211" t="s">
        <v>273</v>
      </c>
      <c r="AP664" s="211" t="s">
        <v>12850</v>
      </c>
      <c r="AQ664" s="181" t="s">
        <v>10385</v>
      </c>
      <c r="AR664" s="188" t="s">
        <v>22</v>
      </c>
      <c r="AS664" s="193" t="s">
        <v>12852</v>
      </c>
      <c r="AT664" s="197" t="s">
        <v>10390</v>
      </c>
      <c r="AU664" s="203" t="s">
        <v>10400</v>
      </c>
      <c r="AV664" s="211" t="s">
        <v>10390</v>
      </c>
      <c r="AW664" s="211" t="s">
        <v>4788</v>
      </c>
      <c r="AX664" s="211" t="s">
        <v>4788</v>
      </c>
      <c r="AY664" s="211" t="s">
        <v>4788</v>
      </c>
      <c r="AZ664" s="211" t="s">
        <v>10390</v>
      </c>
      <c r="BA664" s="211" t="s">
        <v>22</v>
      </c>
      <c r="BB664" s="211" t="s">
        <v>10387</v>
      </c>
      <c r="BC664" s="211" t="s">
        <v>10411</v>
      </c>
      <c r="BD664" s="299" t="s">
        <v>10390</v>
      </c>
      <c r="BE664" s="211" t="s">
        <v>10387</v>
      </c>
      <c r="BF664" s="211" t="s">
        <v>282</v>
      </c>
      <c r="BG664" s="211" t="s">
        <v>10387</v>
      </c>
      <c r="BH664" s="211" t="s">
        <v>12855</v>
      </c>
      <c r="BI664" s="211" t="s">
        <v>10391</v>
      </c>
      <c r="BJ664" s="211" t="s">
        <v>273</v>
      </c>
      <c r="BK664" s="211" t="s">
        <v>10387</v>
      </c>
      <c r="BL664" s="211" t="s">
        <v>282</v>
      </c>
      <c r="BM664" s="211" t="s">
        <v>10390</v>
      </c>
      <c r="BN664" s="69" t="s">
        <v>541</v>
      </c>
      <c r="BO664" s="69"/>
      <c r="BP664" s="69"/>
      <c r="BQ664" s="69"/>
      <c r="BR664" s="69"/>
      <c r="BS664" s="69"/>
      <c r="BT664" s="69"/>
    </row>
    <row r="665" spans="1:72" s="211" customFormat="1" ht="15" hidden="1" customHeight="1" x14ac:dyDescent="0.25">
      <c r="A665" s="211" t="s">
        <v>8918</v>
      </c>
      <c r="B665" s="211" t="s">
        <v>282</v>
      </c>
      <c r="C665" s="211" t="s">
        <v>16610</v>
      </c>
      <c r="D665" s="211" t="s">
        <v>7848</v>
      </c>
      <c r="E665" s="211" t="s">
        <v>12994</v>
      </c>
      <c r="F665" s="211" t="s">
        <v>5328</v>
      </c>
      <c r="G665" s="211" t="s">
        <v>5328</v>
      </c>
      <c r="H665" s="211" t="s">
        <v>5328</v>
      </c>
      <c r="I665" s="211">
        <v>3</v>
      </c>
      <c r="J665" s="211" t="s">
        <v>216</v>
      </c>
      <c r="K665" s="211" t="s">
        <v>282</v>
      </c>
      <c r="L665" s="211" t="s">
        <v>216</v>
      </c>
      <c r="M665" s="211" t="s">
        <v>282</v>
      </c>
      <c r="N665" s="211" t="s">
        <v>5328</v>
      </c>
      <c r="O665" s="149" t="s">
        <v>13394</v>
      </c>
      <c r="P665" s="149" t="s">
        <v>772</v>
      </c>
      <c r="Q665" s="211" t="s">
        <v>636</v>
      </c>
      <c r="R665" s="211" t="s">
        <v>282</v>
      </c>
      <c r="S665" s="211" t="s">
        <v>282</v>
      </c>
      <c r="T665" s="211">
        <v>45</v>
      </c>
      <c r="U665" s="211" t="s">
        <v>183</v>
      </c>
      <c r="V665" s="211" t="s">
        <v>282</v>
      </c>
      <c r="W665" s="211" t="s">
        <v>273</v>
      </c>
      <c r="X665" s="211" t="s">
        <v>273</v>
      </c>
      <c r="Y665" s="211" t="s">
        <v>395</v>
      </c>
      <c r="Z665" s="211" t="s">
        <v>10498</v>
      </c>
      <c r="AA665" s="211">
        <v>8</v>
      </c>
      <c r="AB665" s="211" t="s">
        <v>435</v>
      </c>
      <c r="AC665" s="211">
        <v>29.14</v>
      </c>
      <c r="AD665" s="211">
        <v>3.33</v>
      </c>
      <c r="AE665" s="211" t="s">
        <v>10499</v>
      </c>
      <c r="AF665" s="211" t="s">
        <v>10364</v>
      </c>
      <c r="AG665" s="211">
        <v>3.4</v>
      </c>
      <c r="AH665" s="211" t="s">
        <v>273</v>
      </c>
      <c r="AI665" s="211" t="s">
        <v>273</v>
      </c>
      <c r="AJ665" s="211" t="s">
        <v>16609</v>
      </c>
      <c r="AK665" s="211" t="s">
        <v>16608</v>
      </c>
      <c r="AL665" s="211">
        <v>56</v>
      </c>
      <c r="AM665" s="211" t="s">
        <v>273</v>
      </c>
      <c r="AN665" s="211" t="s">
        <v>273</v>
      </c>
      <c r="AO665" s="211" t="s">
        <v>273</v>
      </c>
      <c r="AP665" s="211" t="s">
        <v>16611</v>
      </c>
      <c r="AQ665" s="211" t="s">
        <v>10376</v>
      </c>
      <c r="AR665" s="211" t="s">
        <v>55</v>
      </c>
      <c r="AS665" s="211" t="s">
        <v>11396</v>
      </c>
      <c r="AT665" s="211" t="s">
        <v>10390</v>
      </c>
      <c r="AU665" s="211" t="s">
        <v>10400</v>
      </c>
      <c r="AV665" s="211" t="s">
        <v>10390</v>
      </c>
      <c r="AW665" s="211" t="s">
        <v>10391</v>
      </c>
      <c r="AX665" s="211" t="s">
        <v>10391</v>
      </c>
      <c r="AY665" s="211" t="s">
        <v>10391</v>
      </c>
      <c r="AZ665" s="211" t="s">
        <v>10390</v>
      </c>
      <c r="BA665" s="211" t="s">
        <v>10387</v>
      </c>
      <c r="BB665" s="211" t="s">
        <v>10387</v>
      </c>
      <c r="BC665" s="211" t="s">
        <v>248</v>
      </c>
      <c r="BD665" s="211" t="s">
        <v>4788</v>
      </c>
      <c r="BE665" s="211" t="s">
        <v>10387</v>
      </c>
      <c r="BF665" s="211" t="s">
        <v>282</v>
      </c>
      <c r="BG665" s="211" t="s">
        <v>22</v>
      </c>
      <c r="BH665" s="211" t="s">
        <v>282</v>
      </c>
      <c r="BI665" s="211" t="s">
        <v>10390</v>
      </c>
      <c r="BJ665" s="211" t="s">
        <v>14096</v>
      </c>
      <c r="BK665" s="211" t="s">
        <v>10387</v>
      </c>
      <c r="BL665" s="211" t="s">
        <v>282</v>
      </c>
      <c r="BM665" s="211" t="s">
        <v>4788</v>
      </c>
      <c r="BN665" s="211" t="s">
        <v>8919</v>
      </c>
    </row>
    <row r="666" spans="1:72" s="211" customFormat="1" ht="15" hidden="1" customHeight="1" x14ac:dyDescent="0.25">
      <c r="A666" s="211" t="s">
        <v>8920</v>
      </c>
      <c r="B666" s="211" t="s">
        <v>282</v>
      </c>
      <c r="C666" s="211" t="s">
        <v>16402</v>
      </c>
      <c r="D666" s="211" t="s">
        <v>7848</v>
      </c>
      <c r="E666" s="211" t="s">
        <v>10933</v>
      </c>
      <c r="F666" s="211" t="s">
        <v>5328</v>
      </c>
      <c r="G666" s="211" t="s">
        <v>5328</v>
      </c>
      <c r="H666" s="211" t="s">
        <v>5328</v>
      </c>
      <c r="I666" s="211">
        <v>3</v>
      </c>
      <c r="J666" s="211" t="s">
        <v>216</v>
      </c>
      <c r="K666" s="211" t="s">
        <v>282</v>
      </c>
      <c r="L666" s="211" t="s">
        <v>216</v>
      </c>
      <c r="M666" s="211" t="s">
        <v>282</v>
      </c>
      <c r="N666" s="211" t="s">
        <v>5328</v>
      </c>
      <c r="O666" s="149" t="s">
        <v>770</v>
      </c>
      <c r="P666" s="149" t="s">
        <v>636</v>
      </c>
      <c r="Q666" s="211" t="s">
        <v>282</v>
      </c>
      <c r="R666" s="211" t="s">
        <v>282</v>
      </c>
      <c r="S666" s="211" t="s">
        <v>282</v>
      </c>
      <c r="T666" s="211">
        <v>44</v>
      </c>
      <c r="U666" s="211" t="s">
        <v>183</v>
      </c>
      <c r="V666" s="211" t="s">
        <v>282</v>
      </c>
      <c r="W666" s="211" t="s">
        <v>273</v>
      </c>
      <c r="X666" s="211" t="s">
        <v>273</v>
      </c>
      <c r="Y666" s="211" t="s">
        <v>395</v>
      </c>
      <c r="Z666" s="211" t="s">
        <v>10498</v>
      </c>
      <c r="AA666" s="211">
        <v>14</v>
      </c>
      <c r="AB666" s="211" t="s">
        <v>435</v>
      </c>
      <c r="AC666" s="211">
        <v>26.21</v>
      </c>
      <c r="AD666" s="211">
        <v>3.21</v>
      </c>
      <c r="AE666" s="211" t="s">
        <v>10499</v>
      </c>
      <c r="AF666" s="211" t="s">
        <v>10364</v>
      </c>
      <c r="AG666" s="211" t="s">
        <v>273</v>
      </c>
      <c r="AH666" s="211" t="s">
        <v>273</v>
      </c>
      <c r="AI666" s="211" t="s">
        <v>273</v>
      </c>
      <c r="AJ666" s="211" t="s">
        <v>16400</v>
      </c>
      <c r="AK666" s="211" t="s">
        <v>16401</v>
      </c>
      <c r="AL666" s="211">
        <v>67</v>
      </c>
      <c r="AM666" s="211" t="s">
        <v>273</v>
      </c>
      <c r="AN666" s="211" t="s">
        <v>273</v>
      </c>
      <c r="AO666" s="211">
        <v>77</v>
      </c>
      <c r="AP666" s="211" t="s">
        <v>16403</v>
      </c>
      <c r="AQ666" s="211" t="s">
        <v>10385</v>
      </c>
      <c r="AR666" s="211" t="s">
        <v>22</v>
      </c>
      <c r="AS666" s="211" t="s">
        <v>16409</v>
      </c>
      <c r="AT666" s="211" t="s">
        <v>10390</v>
      </c>
      <c r="AU666" s="211" t="s">
        <v>10400</v>
      </c>
      <c r="AV666" s="211" t="s">
        <v>10390</v>
      </c>
      <c r="AW666" s="211" t="s">
        <v>10391</v>
      </c>
      <c r="AX666" s="211" t="s">
        <v>10391</v>
      </c>
      <c r="AY666" s="211" t="s">
        <v>10391</v>
      </c>
      <c r="AZ666" s="211" t="s">
        <v>10390</v>
      </c>
      <c r="BA666" s="211" t="s">
        <v>10387</v>
      </c>
      <c r="BB666" s="211" t="s">
        <v>10387</v>
      </c>
      <c r="BC666" s="211" t="s">
        <v>10411</v>
      </c>
      <c r="BD666" s="211" t="s">
        <v>4788</v>
      </c>
      <c r="BE666" s="211" t="s">
        <v>10387</v>
      </c>
      <c r="BF666" s="211" t="s">
        <v>16407</v>
      </c>
      <c r="BG666" s="211" t="s">
        <v>22</v>
      </c>
      <c r="BH666" s="211" t="s">
        <v>282</v>
      </c>
      <c r="BI666" s="211" t="s">
        <v>10390</v>
      </c>
      <c r="BJ666" s="211" t="s">
        <v>16399</v>
      </c>
      <c r="BK666" s="211" t="s">
        <v>10387</v>
      </c>
      <c r="BL666" s="211" t="s">
        <v>282</v>
      </c>
      <c r="BM666" s="211" t="s">
        <v>4788</v>
      </c>
      <c r="BN666" s="211" t="s">
        <v>8921</v>
      </c>
    </row>
    <row r="667" spans="1:72" s="211" customFormat="1" ht="15" customHeight="1" x14ac:dyDescent="0.25">
      <c r="A667" s="211" t="s">
        <v>10093</v>
      </c>
      <c r="B667" s="211" t="s">
        <v>282</v>
      </c>
      <c r="C667" s="211" t="s">
        <v>16033</v>
      </c>
      <c r="D667" s="211" t="s">
        <v>8944</v>
      </c>
      <c r="E667" s="211" t="s">
        <v>10933</v>
      </c>
      <c r="F667" s="211" t="s">
        <v>5328</v>
      </c>
      <c r="G667" s="211" t="s">
        <v>216</v>
      </c>
      <c r="H667" s="211" t="s">
        <v>216</v>
      </c>
      <c r="I667" s="211" t="s">
        <v>282</v>
      </c>
      <c r="J667" s="211" t="s">
        <v>216</v>
      </c>
      <c r="K667" s="211" t="s">
        <v>282</v>
      </c>
      <c r="L667" s="211" t="s">
        <v>216</v>
      </c>
      <c r="M667" s="211" t="s">
        <v>282</v>
      </c>
      <c r="N667" s="211" t="s">
        <v>5328</v>
      </c>
      <c r="O667" s="149" t="s">
        <v>17960</v>
      </c>
      <c r="P667" s="149" t="s">
        <v>256</v>
      </c>
      <c r="Q667" s="149" t="s">
        <v>282</v>
      </c>
      <c r="R667" s="211" t="s">
        <v>282</v>
      </c>
      <c r="S667" s="211" t="s">
        <v>282</v>
      </c>
      <c r="T667" s="211">
        <v>86</v>
      </c>
      <c r="U667" s="211" t="s">
        <v>183</v>
      </c>
      <c r="V667" s="211" t="s">
        <v>282</v>
      </c>
      <c r="W667" s="211" t="s">
        <v>11789</v>
      </c>
      <c r="X667" s="211" t="s">
        <v>10506</v>
      </c>
      <c r="Y667" s="211" t="s">
        <v>395</v>
      </c>
      <c r="Z667" s="211" t="s">
        <v>273</v>
      </c>
      <c r="AA667" s="211">
        <v>6</v>
      </c>
      <c r="AB667" s="211" t="s">
        <v>273</v>
      </c>
      <c r="AC667" s="211" t="s">
        <v>273</v>
      </c>
      <c r="AD667" s="211" t="s">
        <v>273</v>
      </c>
      <c r="AE667" s="211" t="s">
        <v>10512</v>
      </c>
      <c r="AF667" s="211" t="s">
        <v>10364</v>
      </c>
      <c r="AG667" s="211" t="s">
        <v>273</v>
      </c>
      <c r="AH667" s="211" t="s">
        <v>273</v>
      </c>
      <c r="AI667" s="211" t="s">
        <v>273</v>
      </c>
      <c r="AJ667" s="211" t="s">
        <v>273</v>
      </c>
      <c r="AK667" s="211" t="s">
        <v>273</v>
      </c>
      <c r="AL667" s="211" t="s">
        <v>273</v>
      </c>
      <c r="AM667" s="211" t="s">
        <v>273</v>
      </c>
      <c r="AN667" s="211" t="s">
        <v>273</v>
      </c>
      <c r="AO667" s="211" t="s">
        <v>273</v>
      </c>
      <c r="AP667" s="211" t="s">
        <v>16046</v>
      </c>
      <c r="AQ667" s="211" t="s">
        <v>10380</v>
      </c>
      <c r="AR667" s="211" t="s">
        <v>22</v>
      </c>
      <c r="AS667" s="211" t="s">
        <v>15065</v>
      </c>
      <c r="AT667" s="211" t="s">
        <v>4788</v>
      </c>
      <c r="AU667" s="211" t="s">
        <v>10400</v>
      </c>
      <c r="AV667" s="211" t="s">
        <v>10390</v>
      </c>
      <c r="AW667" s="211" t="s">
        <v>10391</v>
      </c>
      <c r="AX667" s="211" t="s">
        <v>10391</v>
      </c>
      <c r="AY667" s="211" t="s">
        <v>10391</v>
      </c>
      <c r="AZ667" s="211" t="s">
        <v>10391</v>
      </c>
      <c r="BA667" s="211" t="s">
        <v>10408</v>
      </c>
      <c r="BB667" s="211" t="s">
        <v>10408</v>
      </c>
      <c r="BC667" s="211" t="s">
        <v>248</v>
      </c>
      <c r="BD667" s="211" t="s">
        <v>10390</v>
      </c>
      <c r="BE667" s="211" t="s">
        <v>10387</v>
      </c>
      <c r="BF667" s="211" t="s">
        <v>282</v>
      </c>
      <c r="BG667" s="211" t="s">
        <v>10387</v>
      </c>
      <c r="BH667" s="211" t="s">
        <v>14346</v>
      </c>
      <c r="BI667" s="211" t="s">
        <v>10391</v>
      </c>
      <c r="BJ667" s="211" t="s">
        <v>273</v>
      </c>
      <c r="BK667" s="211" t="s">
        <v>10387</v>
      </c>
      <c r="BL667" s="211" t="s">
        <v>282</v>
      </c>
      <c r="BM667" s="211" t="s">
        <v>10390</v>
      </c>
      <c r="BN667" s="211" t="s">
        <v>10094</v>
      </c>
    </row>
    <row r="668" spans="1:72" s="211" customFormat="1" ht="15" customHeight="1" x14ac:dyDescent="0.25">
      <c r="A668" s="211" t="s">
        <v>10095</v>
      </c>
      <c r="B668" s="211" t="s">
        <v>282</v>
      </c>
      <c r="C668" s="211" t="s">
        <v>10029</v>
      </c>
      <c r="D668" s="211" t="s">
        <v>8944</v>
      </c>
      <c r="E668" s="211" t="s">
        <v>12994</v>
      </c>
      <c r="F668" s="211" t="s">
        <v>5328</v>
      </c>
      <c r="G668" s="211" t="s">
        <v>216</v>
      </c>
      <c r="H668" s="211" t="s">
        <v>216</v>
      </c>
      <c r="I668" s="211" t="s">
        <v>282</v>
      </c>
      <c r="J668" s="211" t="s">
        <v>216</v>
      </c>
      <c r="K668" s="211" t="s">
        <v>282</v>
      </c>
      <c r="L668" s="211" t="s">
        <v>216</v>
      </c>
      <c r="M668" s="211" t="s">
        <v>282</v>
      </c>
      <c r="N668" s="211" t="s">
        <v>5328</v>
      </c>
      <c r="O668" s="149" t="s">
        <v>17965</v>
      </c>
      <c r="P668" s="149" t="s">
        <v>256</v>
      </c>
      <c r="Q668" s="149" t="s">
        <v>282</v>
      </c>
      <c r="R668" s="211" t="s">
        <v>282</v>
      </c>
      <c r="S668" s="211" t="s">
        <v>282</v>
      </c>
      <c r="T668" s="211">
        <v>42</v>
      </c>
      <c r="U668" s="211" t="s">
        <v>183</v>
      </c>
      <c r="V668" s="211" t="s">
        <v>282</v>
      </c>
      <c r="W668" s="211" t="s">
        <v>11789</v>
      </c>
      <c r="X668" s="211" t="s">
        <v>10506</v>
      </c>
      <c r="Y668" s="211" t="s">
        <v>893</v>
      </c>
      <c r="Z668" s="211" t="s">
        <v>10498</v>
      </c>
      <c r="AA668" s="211">
        <v>6</v>
      </c>
      <c r="AB668" s="211" t="s">
        <v>299</v>
      </c>
      <c r="AC668" s="211">
        <v>28.82</v>
      </c>
      <c r="AD668" s="211">
        <v>5.9</v>
      </c>
      <c r="AE668" s="211" t="s">
        <v>10512</v>
      </c>
      <c r="AF668" s="211" t="s">
        <v>10364</v>
      </c>
      <c r="AG668" s="211" t="s">
        <v>16619</v>
      </c>
      <c r="AH668" s="211" t="s">
        <v>273</v>
      </c>
      <c r="AI668" s="211" t="s">
        <v>273</v>
      </c>
      <c r="AJ668" s="211" t="s">
        <v>273</v>
      </c>
      <c r="AK668" s="211" t="s">
        <v>16618</v>
      </c>
      <c r="AL668" s="211">
        <v>50</v>
      </c>
      <c r="AM668" s="211" t="s">
        <v>273</v>
      </c>
      <c r="AN668" s="211" t="s">
        <v>273</v>
      </c>
      <c r="AO668" s="211" t="s">
        <v>273</v>
      </c>
      <c r="AP668" s="211" t="s">
        <v>16617</v>
      </c>
      <c r="AQ668" s="211" t="s">
        <v>10385</v>
      </c>
      <c r="AR668" s="211" t="s">
        <v>22</v>
      </c>
      <c r="AS668" s="211" t="s">
        <v>11423</v>
      </c>
      <c r="AT668" s="211" t="s">
        <v>10390</v>
      </c>
      <c r="AU668" s="211" t="s">
        <v>10400</v>
      </c>
      <c r="AV668" s="211" t="s">
        <v>10390</v>
      </c>
      <c r="AW668" s="211" t="s">
        <v>10391</v>
      </c>
      <c r="AX668" s="211" t="s">
        <v>10391</v>
      </c>
      <c r="AY668" s="211" t="s">
        <v>10391</v>
      </c>
      <c r="AZ668" s="211" t="s">
        <v>10390</v>
      </c>
      <c r="BA668" s="211" t="s">
        <v>10408</v>
      </c>
      <c r="BB668" s="211" t="s">
        <v>10408</v>
      </c>
      <c r="BC668" s="211" t="s">
        <v>248</v>
      </c>
      <c r="BD668" s="211" t="s">
        <v>10390</v>
      </c>
      <c r="BE668" s="211" t="s">
        <v>10387</v>
      </c>
      <c r="BF668" s="211" t="s">
        <v>282</v>
      </c>
      <c r="BG668" s="211" t="s">
        <v>10387</v>
      </c>
      <c r="BH668" s="211" t="s">
        <v>12846</v>
      </c>
      <c r="BI668" s="211" t="s">
        <v>10391</v>
      </c>
      <c r="BJ668" s="211" t="s">
        <v>273</v>
      </c>
      <c r="BK668" s="211" t="s">
        <v>10387</v>
      </c>
      <c r="BL668" s="211" t="s">
        <v>282</v>
      </c>
      <c r="BM668" s="211" t="s">
        <v>10390</v>
      </c>
      <c r="BN668" s="211" t="s">
        <v>10096</v>
      </c>
    </row>
    <row r="669" spans="1:72" s="211" customFormat="1" ht="15" customHeight="1" x14ac:dyDescent="0.25">
      <c r="A669" s="211" t="s">
        <v>10097</v>
      </c>
      <c r="B669" s="211" t="s">
        <v>282</v>
      </c>
      <c r="C669" s="211" t="s">
        <v>16475</v>
      </c>
      <c r="D669" s="211" t="s">
        <v>8944</v>
      </c>
      <c r="E669" s="211" t="s">
        <v>10933</v>
      </c>
      <c r="F669" s="211" t="s">
        <v>5328</v>
      </c>
      <c r="G669" s="211" t="s">
        <v>216</v>
      </c>
      <c r="H669" s="211" t="s">
        <v>216</v>
      </c>
      <c r="I669" s="211" t="s">
        <v>282</v>
      </c>
      <c r="J669" s="211" t="s">
        <v>216</v>
      </c>
      <c r="K669" s="211" t="s">
        <v>282</v>
      </c>
      <c r="L669" s="211" t="s">
        <v>216</v>
      </c>
      <c r="M669" s="211" t="s">
        <v>282</v>
      </c>
      <c r="N669" s="211" t="s">
        <v>5328</v>
      </c>
      <c r="O669" s="149" t="s">
        <v>17960</v>
      </c>
      <c r="P669" s="149" t="s">
        <v>263</v>
      </c>
      <c r="Q669" s="149" t="s">
        <v>282</v>
      </c>
      <c r="R669" s="211" t="s">
        <v>282</v>
      </c>
      <c r="S669" s="211" t="s">
        <v>282</v>
      </c>
      <c r="T669" s="211">
        <v>100</v>
      </c>
      <c r="U669" s="211" t="s">
        <v>183</v>
      </c>
      <c r="V669" s="211" t="s">
        <v>282</v>
      </c>
      <c r="W669" s="211" t="s">
        <v>11789</v>
      </c>
      <c r="X669" s="211" t="s">
        <v>10506</v>
      </c>
      <c r="Y669" s="211" t="s">
        <v>395</v>
      </c>
      <c r="Z669" s="211" t="s">
        <v>273</v>
      </c>
      <c r="AA669" s="211">
        <v>4</v>
      </c>
      <c r="AB669" s="211" t="s">
        <v>273</v>
      </c>
      <c r="AC669" s="211" t="s">
        <v>273</v>
      </c>
      <c r="AD669" s="211" t="s">
        <v>273</v>
      </c>
      <c r="AE669" s="211" t="s">
        <v>10512</v>
      </c>
      <c r="AF669" s="211" t="s">
        <v>10364</v>
      </c>
      <c r="AG669" s="211" t="s">
        <v>273</v>
      </c>
      <c r="AH669" s="211" t="s">
        <v>273</v>
      </c>
      <c r="AI669" s="211" t="s">
        <v>273</v>
      </c>
      <c r="AJ669" s="211" t="s">
        <v>273</v>
      </c>
      <c r="AK669" s="211" t="s">
        <v>273</v>
      </c>
      <c r="AL669" s="211" t="s">
        <v>273</v>
      </c>
      <c r="AM669" s="211" t="s">
        <v>273</v>
      </c>
      <c r="AN669" s="211" t="s">
        <v>273</v>
      </c>
      <c r="AO669" s="211" t="s">
        <v>273</v>
      </c>
      <c r="AP669" s="211" t="s">
        <v>16476</v>
      </c>
      <c r="AQ669" s="211" t="s">
        <v>10380</v>
      </c>
      <c r="AR669" s="211" t="s">
        <v>22</v>
      </c>
      <c r="AS669" s="211" t="s">
        <v>15065</v>
      </c>
      <c r="AT669" s="211" t="s">
        <v>4788</v>
      </c>
      <c r="AU669" s="211" t="s">
        <v>10395</v>
      </c>
      <c r="AV669" s="211" t="s">
        <v>10391</v>
      </c>
      <c r="AW669" s="211" t="s">
        <v>10391</v>
      </c>
      <c r="AX669" s="211" t="s">
        <v>10391</v>
      </c>
      <c r="AY669" s="211" t="s">
        <v>10391</v>
      </c>
      <c r="AZ669" s="211" t="s">
        <v>10391</v>
      </c>
      <c r="BA669" s="211" t="s">
        <v>10408</v>
      </c>
      <c r="BB669" s="211" t="s">
        <v>10408</v>
      </c>
      <c r="BC669" s="211" t="s">
        <v>248</v>
      </c>
      <c r="BD669" s="211" t="s">
        <v>10390</v>
      </c>
      <c r="BE669" s="211" t="s">
        <v>10387</v>
      </c>
      <c r="BF669" s="211" t="s">
        <v>282</v>
      </c>
      <c r="BG669" s="211" t="s">
        <v>10387</v>
      </c>
      <c r="BH669" s="211" t="s">
        <v>16479</v>
      </c>
      <c r="BI669" s="211" t="s">
        <v>10391</v>
      </c>
      <c r="BJ669" s="211" t="s">
        <v>273</v>
      </c>
      <c r="BK669" s="211" t="s">
        <v>10387</v>
      </c>
      <c r="BL669" s="211" t="s">
        <v>282</v>
      </c>
      <c r="BM669" s="211" t="s">
        <v>10390</v>
      </c>
      <c r="BN669" s="211" t="s">
        <v>10098</v>
      </c>
    </row>
    <row r="670" spans="1:72" s="211" customFormat="1" ht="15" customHeight="1" x14ac:dyDescent="0.25">
      <c r="A670" s="211" t="s">
        <v>7776</v>
      </c>
      <c r="B670" s="211" t="s">
        <v>282</v>
      </c>
      <c r="C670" s="211" t="s">
        <v>16624</v>
      </c>
      <c r="D670" s="211" t="s">
        <v>8944</v>
      </c>
      <c r="E670" s="211" t="s">
        <v>12994</v>
      </c>
      <c r="F670" s="211" t="s">
        <v>5328</v>
      </c>
      <c r="G670" s="211" t="s">
        <v>5328</v>
      </c>
      <c r="H670" s="211" t="s">
        <v>216</v>
      </c>
      <c r="I670" s="211" t="s">
        <v>282</v>
      </c>
      <c r="J670" s="211" t="s">
        <v>216</v>
      </c>
      <c r="K670" s="211" t="s">
        <v>282</v>
      </c>
      <c r="L670" s="211" t="s">
        <v>5328</v>
      </c>
      <c r="M670" s="211" t="s">
        <v>12575</v>
      </c>
      <c r="N670" s="211" t="s">
        <v>5328</v>
      </c>
      <c r="O670" s="149" t="s">
        <v>274</v>
      </c>
      <c r="P670" s="149" t="s">
        <v>790</v>
      </c>
      <c r="Q670" s="149" t="s">
        <v>282</v>
      </c>
      <c r="R670" s="211" t="s">
        <v>282</v>
      </c>
      <c r="S670" s="211" t="s">
        <v>282</v>
      </c>
      <c r="T670" s="211">
        <v>382</v>
      </c>
      <c r="U670" s="211" t="s">
        <v>183</v>
      </c>
      <c r="V670" s="211" t="s">
        <v>282</v>
      </c>
      <c r="W670" s="211" t="s">
        <v>11789</v>
      </c>
      <c r="X670" s="211" t="s">
        <v>10506</v>
      </c>
      <c r="Y670" s="211" t="s">
        <v>11475</v>
      </c>
      <c r="Z670" s="211" t="s">
        <v>10498</v>
      </c>
      <c r="AA670" s="211">
        <v>6</v>
      </c>
      <c r="AB670" s="211" t="s">
        <v>299</v>
      </c>
      <c r="AC670" s="211">
        <v>21.75</v>
      </c>
      <c r="AD670" s="211">
        <v>3.11</v>
      </c>
      <c r="AE670" s="211" t="s">
        <v>10512</v>
      </c>
      <c r="AF670" s="211" t="s">
        <v>10364</v>
      </c>
      <c r="AG670" s="211" t="s">
        <v>273</v>
      </c>
      <c r="AH670" s="211" t="s">
        <v>273</v>
      </c>
      <c r="AI670" s="211" t="s">
        <v>273</v>
      </c>
      <c r="AJ670" s="211" t="s">
        <v>273</v>
      </c>
      <c r="AK670" s="211" t="s">
        <v>16626</v>
      </c>
      <c r="AL670" s="211">
        <v>61</v>
      </c>
      <c r="AM670" s="211" t="s">
        <v>273</v>
      </c>
      <c r="AN670" s="211" t="s">
        <v>273</v>
      </c>
      <c r="AO670" s="211" t="s">
        <v>273</v>
      </c>
      <c r="AP670" s="211" t="s">
        <v>16622</v>
      </c>
      <c r="AQ670" s="211" t="s">
        <v>10376</v>
      </c>
      <c r="AR670" s="211" t="s">
        <v>22</v>
      </c>
      <c r="AS670" s="211" t="s">
        <v>11423</v>
      </c>
      <c r="AT670" s="211" t="s">
        <v>4788</v>
      </c>
      <c r="AU670" s="211" t="s">
        <v>10394</v>
      </c>
      <c r="AV670" s="211" t="s">
        <v>4788</v>
      </c>
      <c r="AW670" s="211" t="s">
        <v>4788</v>
      </c>
      <c r="AX670" s="211" t="s">
        <v>4788</v>
      </c>
      <c r="AY670" s="211" t="s">
        <v>4788</v>
      </c>
      <c r="AZ670" s="211" t="s">
        <v>10390</v>
      </c>
      <c r="BA670" s="211" t="s">
        <v>22</v>
      </c>
      <c r="BB670" s="211" t="s">
        <v>10387</v>
      </c>
      <c r="BC670" s="211" t="s">
        <v>10412</v>
      </c>
      <c r="BD670" s="211" t="s">
        <v>4788</v>
      </c>
      <c r="BE670" s="211" t="s">
        <v>10387</v>
      </c>
      <c r="BF670" s="211" t="s">
        <v>282</v>
      </c>
      <c r="BG670" s="211" t="s">
        <v>22</v>
      </c>
      <c r="BH670" s="211" t="s">
        <v>282</v>
      </c>
      <c r="BI670" s="211" t="s">
        <v>10390</v>
      </c>
      <c r="BJ670" s="211" t="s">
        <v>16629</v>
      </c>
      <c r="BK670" s="211" t="s">
        <v>22</v>
      </c>
      <c r="BL670" s="211" t="s">
        <v>16623</v>
      </c>
      <c r="BM670" s="211" t="s">
        <v>10391</v>
      </c>
      <c r="BN670" s="211" t="s">
        <v>7777</v>
      </c>
    </row>
    <row r="671" spans="1:72" s="211" customFormat="1" ht="15" hidden="1" customHeight="1" x14ac:dyDescent="0.25">
      <c r="A671" s="211" t="s">
        <v>8922</v>
      </c>
      <c r="B671" s="211" t="s">
        <v>282</v>
      </c>
      <c r="C671" s="211" t="s">
        <v>16643</v>
      </c>
      <c r="D671" s="211" t="s">
        <v>7848</v>
      </c>
      <c r="E671" s="211" t="s">
        <v>12994</v>
      </c>
      <c r="F671" s="211" t="s">
        <v>5328</v>
      </c>
      <c r="G671" s="211" t="s">
        <v>5328</v>
      </c>
      <c r="H671" s="211" t="s">
        <v>5328</v>
      </c>
      <c r="I671" s="211">
        <v>12</v>
      </c>
      <c r="J671" s="211" t="s">
        <v>5328</v>
      </c>
      <c r="K671" s="211" t="s">
        <v>5343</v>
      </c>
      <c r="L671" s="211" t="s">
        <v>5328</v>
      </c>
      <c r="M671" s="211" t="s">
        <v>16630</v>
      </c>
      <c r="N671" s="211" t="s">
        <v>5328</v>
      </c>
      <c r="O671" s="149" t="s">
        <v>8923</v>
      </c>
      <c r="P671" s="149" t="s">
        <v>811</v>
      </c>
      <c r="Q671" s="149" t="s">
        <v>282</v>
      </c>
      <c r="R671" s="211" t="s">
        <v>282</v>
      </c>
      <c r="S671" s="211" t="s">
        <v>282</v>
      </c>
      <c r="T671" s="211">
        <v>70</v>
      </c>
      <c r="U671" s="211" t="s">
        <v>183</v>
      </c>
      <c r="V671" s="211" t="s">
        <v>282</v>
      </c>
      <c r="W671" s="211" t="s">
        <v>11789</v>
      </c>
      <c r="X671" s="211" t="s">
        <v>10506</v>
      </c>
      <c r="Y671" s="211" t="s">
        <v>395</v>
      </c>
      <c r="Z671" s="211" t="s">
        <v>10498</v>
      </c>
      <c r="AA671" s="211">
        <v>12</v>
      </c>
      <c r="AB671" s="211" t="s">
        <v>299</v>
      </c>
      <c r="AC671" s="211">
        <v>9.81</v>
      </c>
      <c r="AD671" s="211">
        <v>3.15</v>
      </c>
      <c r="AE671" s="211" t="s">
        <v>10499</v>
      </c>
      <c r="AF671" s="211" t="s">
        <v>10364</v>
      </c>
      <c r="AG671" s="211" t="s">
        <v>16638</v>
      </c>
      <c r="AH671" s="211" t="s">
        <v>273</v>
      </c>
      <c r="AI671" s="211" t="s">
        <v>273</v>
      </c>
      <c r="AJ671" s="211" t="s">
        <v>273</v>
      </c>
      <c r="AK671" s="211" t="s">
        <v>16637</v>
      </c>
      <c r="AL671" s="211">
        <v>71</v>
      </c>
      <c r="AM671" s="211" t="s">
        <v>273</v>
      </c>
      <c r="AN671" s="211" t="s">
        <v>273</v>
      </c>
      <c r="AO671" s="211" t="s">
        <v>273</v>
      </c>
      <c r="AP671" s="211" t="s">
        <v>16631</v>
      </c>
      <c r="AQ671" s="211" t="s">
        <v>10376</v>
      </c>
      <c r="AR671" s="211" t="s">
        <v>10387</v>
      </c>
      <c r="AS671" s="211" t="s">
        <v>16636</v>
      </c>
      <c r="AT671" s="211" t="s">
        <v>10391</v>
      </c>
      <c r="AU671" s="211" t="s">
        <v>10400</v>
      </c>
      <c r="AV671" s="211" t="s">
        <v>10390</v>
      </c>
      <c r="AW671" s="211" t="s">
        <v>10391</v>
      </c>
      <c r="AX671" s="211" t="s">
        <v>10391</v>
      </c>
      <c r="AY671" s="211" t="s">
        <v>10391</v>
      </c>
      <c r="AZ671" s="211" t="s">
        <v>4788</v>
      </c>
      <c r="BA671" s="211" t="s">
        <v>10387</v>
      </c>
      <c r="BB671" s="211" t="s">
        <v>10387</v>
      </c>
      <c r="BC671" s="211" t="s">
        <v>10411</v>
      </c>
      <c r="BD671" s="211" t="s">
        <v>4788</v>
      </c>
      <c r="BE671" s="211" t="s">
        <v>10387</v>
      </c>
      <c r="BF671" s="211" t="s">
        <v>282</v>
      </c>
      <c r="BG671" s="211" t="s">
        <v>10387</v>
      </c>
      <c r="BH671" s="211" t="s">
        <v>12016</v>
      </c>
      <c r="BI671" s="211" t="s">
        <v>10391</v>
      </c>
      <c r="BJ671" s="211" t="s">
        <v>251</v>
      </c>
      <c r="BK671" s="211" t="s">
        <v>10387</v>
      </c>
      <c r="BL671" s="211" t="s">
        <v>282</v>
      </c>
      <c r="BM671" s="211" t="s">
        <v>4788</v>
      </c>
      <c r="BN671" s="211" t="s">
        <v>8924</v>
      </c>
    </row>
    <row r="672" spans="1:72" s="211" customFormat="1" ht="15" customHeight="1" x14ac:dyDescent="0.25">
      <c r="A672" s="211" t="s">
        <v>8925</v>
      </c>
      <c r="B672" s="211" t="s">
        <v>282</v>
      </c>
      <c r="C672" s="211" t="s">
        <v>282</v>
      </c>
      <c r="D672" s="211" t="s">
        <v>7848</v>
      </c>
      <c r="E672" s="211" t="s">
        <v>12994</v>
      </c>
      <c r="F672" s="211" t="s">
        <v>5328</v>
      </c>
      <c r="G672" s="211" t="s">
        <v>216</v>
      </c>
      <c r="H672" s="211" t="s">
        <v>216</v>
      </c>
      <c r="I672" s="211" t="s">
        <v>282</v>
      </c>
      <c r="J672" s="211" t="s">
        <v>216</v>
      </c>
      <c r="K672" s="211" t="s">
        <v>282</v>
      </c>
      <c r="L672" s="211" t="s">
        <v>216</v>
      </c>
      <c r="M672" s="211" t="s">
        <v>282</v>
      </c>
      <c r="N672" s="211" t="s">
        <v>5328</v>
      </c>
      <c r="O672" s="149" t="s">
        <v>266</v>
      </c>
      <c r="P672" s="149" t="s">
        <v>246</v>
      </c>
      <c r="Q672" s="149" t="s">
        <v>282</v>
      </c>
      <c r="R672" s="211" t="s">
        <v>282</v>
      </c>
      <c r="S672" s="211" t="s">
        <v>282</v>
      </c>
      <c r="T672" s="211">
        <v>158</v>
      </c>
      <c r="U672" s="211" t="s">
        <v>183</v>
      </c>
      <c r="V672" s="211" t="s">
        <v>282</v>
      </c>
      <c r="W672" s="211" t="s">
        <v>11789</v>
      </c>
      <c r="X672" s="211" t="s">
        <v>10506</v>
      </c>
      <c r="Y672" s="211" t="s">
        <v>273</v>
      </c>
      <c r="Z672" s="211" t="s">
        <v>10498</v>
      </c>
      <c r="AA672" s="211">
        <v>8</v>
      </c>
      <c r="AB672" s="211" t="s">
        <v>299</v>
      </c>
      <c r="AC672" s="211">
        <v>23.25</v>
      </c>
      <c r="AD672" s="211">
        <v>1.95</v>
      </c>
      <c r="AE672" s="211" t="s">
        <v>10512</v>
      </c>
      <c r="AF672" s="211" t="s">
        <v>10364</v>
      </c>
      <c r="AG672" s="211" t="s">
        <v>16694</v>
      </c>
      <c r="AH672" s="211" t="s">
        <v>273</v>
      </c>
      <c r="AI672" s="211" t="s">
        <v>273</v>
      </c>
      <c r="AJ672" s="211" t="s">
        <v>16692</v>
      </c>
      <c r="AK672" s="211" t="s">
        <v>16693</v>
      </c>
      <c r="AL672" s="211">
        <v>54</v>
      </c>
      <c r="AM672" s="211" t="s">
        <v>273</v>
      </c>
      <c r="AN672" s="211" t="s">
        <v>273</v>
      </c>
      <c r="AO672" s="211" t="s">
        <v>273</v>
      </c>
      <c r="AP672" s="134" t="s">
        <v>16691</v>
      </c>
      <c r="AQ672" s="211" t="s">
        <v>10385</v>
      </c>
      <c r="AR672" s="211" t="s">
        <v>22</v>
      </c>
      <c r="AS672" s="211" t="s">
        <v>16695</v>
      </c>
      <c r="AT672" s="211" t="s">
        <v>10390</v>
      </c>
      <c r="AU672" s="211" t="s">
        <v>10400</v>
      </c>
      <c r="AV672" s="211" t="s">
        <v>10390</v>
      </c>
      <c r="AW672" s="211" t="s">
        <v>10390</v>
      </c>
      <c r="AX672" s="211" t="s">
        <v>10390</v>
      </c>
      <c r="AY672" s="211" t="s">
        <v>10390</v>
      </c>
      <c r="AZ672" s="211" t="s">
        <v>10390</v>
      </c>
      <c r="BA672" s="211" t="s">
        <v>10408</v>
      </c>
      <c r="BB672" s="211" t="s">
        <v>10408</v>
      </c>
      <c r="BC672" s="211" t="s">
        <v>248</v>
      </c>
      <c r="BD672" s="211" t="s">
        <v>10390</v>
      </c>
      <c r="BE672" s="211" t="s">
        <v>10387</v>
      </c>
      <c r="BF672" s="211" t="s">
        <v>282</v>
      </c>
      <c r="BG672" s="211" t="s">
        <v>10387</v>
      </c>
      <c r="BH672" s="211" t="s">
        <v>14291</v>
      </c>
      <c r="BI672" s="211" t="s">
        <v>10391</v>
      </c>
      <c r="BJ672" s="211" t="s">
        <v>14096</v>
      </c>
      <c r="BK672" s="211" t="s">
        <v>10387</v>
      </c>
      <c r="BL672" s="211" t="s">
        <v>282</v>
      </c>
      <c r="BM672" s="211" t="s">
        <v>4788</v>
      </c>
      <c r="BN672" s="211" t="s">
        <v>8926</v>
      </c>
    </row>
    <row r="673" spans="1:66" s="211" customFormat="1" ht="15" customHeight="1" x14ac:dyDescent="0.25">
      <c r="A673" s="211" t="s">
        <v>17512</v>
      </c>
      <c r="B673" s="211" t="s">
        <v>282</v>
      </c>
      <c r="C673" s="211" t="s">
        <v>17518</v>
      </c>
      <c r="D673" s="211" t="s">
        <v>16646</v>
      </c>
      <c r="E673" s="211" t="s">
        <v>10933</v>
      </c>
      <c r="F673" s="211" t="s">
        <v>5328</v>
      </c>
      <c r="G673" s="211" t="s">
        <v>216</v>
      </c>
      <c r="H673" s="211" t="s">
        <v>216</v>
      </c>
      <c r="I673" s="211" t="s">
        <v>282</v>
      </c>
      <c r="J673" s="211" t="s">
        <v>216</v>
      </c>
      <c r="K673" s="211" t="s">
        <v>282</v>
      </c>
      <c r="L673" s="211" t="s">
        <v>216</v>
      </c>
      <c r="M673" s="211" t="s">
        <v>282</v>
      </c>
      <c r="N673" s="211" t="s">
        <v>5328</v>
      </c>
      <c r="O673" s="149" t="s">
        <v>246</v>
      </c>
      <c r="P673" s="149" t="s">
        <v>274</v>
      </c>
      <c r="Q673" s="149" t="s">
        <v>282</v>
      </c>
      <c r="R673" s="211" t="s">
        <v>282</v>
      </c>
      <c r="S673" s="211" t="s">
        <v>282</v>
      </c>
      <c r="T673" s="211">
        <v>120</v>
      </c>
      <c r="U673" s="211" t="s">
        <v>183</v>
      </c>
      <c r="V673" s="211" t="s">
        <v>282</v>
      </c>
      <c r="W673" s="211" t="s">
        <v>11789</v>
      </c>
      <c r="X673" s="211" t="s">
        <v>10506</v>
      </c>
      <c r="Y673" s="211" t="s">
        <v>273</v>
      </c>
      <c r="Z673" s="211" t="s">
        <v>10498</v>
      </c>
      <c r="AA673" s="211">
        <v>6</v>
      </c>
      <c r="AB673" s="211" t="s">
        <v>299</v>
      </c>
      <c r="AC673" s="211">
        <v>29.31</v>
      </c>
      <c r="AD673" s="211">
        <v>7.19</v>
      </c>
      <c r="AE673" s="211" t="s">
        <v>10512</v>
      </c>
      <c r="AF673" s="211" t="s">
        <v>10364</v>
      </c>
      <c r="AG673" s="211" t="s">
        <v>273</v>
      </c>
      <c r="AH673" s="211" t="s">
        <v>273</v>
      </c>
      <c r="AI673" s="211" t="s">
        <v>273</v>
      </c>
      <c r="AJ673" s="211" t="s">
        <v>273</v>
      </c>
      <c r="AK673" s="211" t="s">
        <v>17514</v>
      </c>
      <c r="AL673" s="211">
        <v>53</v>
      </c>
      <c r="AM673" s="211" t="s">
        <v>273</v>
      </c>
      <c r="AN673" s="211" t="s">
        <v>273</v>
      </c>
      <c r="AO673" s="211" t="s">
        <v>273</v>
      </c>
      <c r="AP673" s="134" t="s">
        <v>17513</v>
      </c>
      <c r="AQ673" s="211" t="s">
        <v>10385</v>
      </c>
      <c r="AR673" s="211" t="s">
        <v>55</v>
      </c>
      <c r="AS673" s="211" t="s">
        <v>11396</v>
      </c>
      <c r="AT673" s="211" t="s">
        <v>10390</v>
      </c>
      <c r="AU673" s="211" t="s">
        <v>10400</v>
      </c>
      <c r="AV673" s="211" t="s">
        <v>10390</v>
      </c>
      <c r="AW673" s="211" t="s">
        <v>10391</v>
      </c>
      <c r="AX673" s="211" t="s">
        <v>10391</v>
      </c>
      <c r="AY673" s="211" t="s">
        <v>10391</v>
      </c>
      <c r="AZ673" s="211" t="s">
        <v>10391</v>
      </c>
      <c r="BA673" s="211" t="s">
        <v>10387</v>
      </c>
      <c r="BB673" s="211" t="s">
        <v>10387</v>
      </c>
      <c r="BC673" s="211" t="s">
        <v>10411</v>
      </c>
      <c r="BD673" s="211" t="s">
        <v>4788</v>
      </c>
      <c r="BE673" s="211" t="s">
        <v>10387</v>
      </c>
      <c r="BF673" s="211" t="s">
        <v>282</v>
      </c>
      <c r="BG673" s="211" t="s">
        <v>10387</v>
      </c>
      <c r="BH673" s="211" t="s">
        <v>12016</v>
      </c>
      <c r="BI673" s="211" t="s">
        <v>10391</v>
      </c>
      <c r="BJ673" s="211" t="s">
        <v>17519</v>
      </c>
      <c r="BK673" s="211" t="s">
        <v>10387</v>
      </c>
      <c r="BL673" s="211" t="s">
        <v>282</v>
      </c>
      <c r="BM673" s="211" t="s">
        <v>10391</v>
      </c>
      <c r="BN673" s="212" t="s">
        <v>17038</v>
      </c>
    </row>
    <row r="674" spans="1:66" s="211" customFormat="1" ht="15" customHeight="1" x14ac:dyDescent="0.25">
      <c r="A674" s="211" t="s">
        <v>8932</v>
      </c>
      <c r="B674" s="211" t="s">
        <v>282</v>
      </c>
      <c r="C674" s="211" t="s">
        <v>18067</v>
      </c>
      <c r="D674" s="211" t="s">
        <v>7848</v>
      </c>
      <c r="E674" s="211" t="s">
        <v>12994</v>
      </c>
      <c r="F674" s="211" t="s">
        <v>5328</v>
      </c>
      <c r="G674" s="211" t="s">
        <v>5328</v>
      </c>
      <c r="H674" s="211" t="s">
        <v>5328</v>
      </c>
      <c r="I674" s="211">
        <v>1</v>
      </c>
      <c r="J674" s="211" t="s">
        <v>216</v>
      </c>
      <c r="K674" s="211" t="s">
        <v>282</v>
      </c>
      <c r="L674" s="211" t="s">
        <v>216</v>
      </c>
      <c r="M674" s="211" t="s">
        <v>282</v>
      </c>
      <c r="N674" s="211" t="s">
        <v>5328</v>
      </c>
      <c r="O674" s="149" t="s">
        <v>17968</v>
      </c>
      <c r="P674" s="149" t="s">
        <v>17969</v>
      </c>
      <c r="Q674" s="149" t="s">
        <v>863</v>
      </c>
      <c r="R674" s="211" t="s">
        <v>282</v>
      </c>
      <c r="S674" s="211" t="s">
        <v>282</v>
      </c>
      <c r="T674" s="211">
        <v>477</v>
      </c>
      <c r="U674" s="211" t="s">
        <v>183</v>
      </c>
      <c r="V674" s="211" t="s">
        <v>282</v>
      </c>
      <c r="W674" s="211" t="s">
        <v>11789</v>
      </c>
      <c r="X674" s="211" t="s">
        <v>10506</v>
      </c>
      <c r="Y674" s="211" t="s">
        <v>395</v>
      </c>
      <c r="Z674" s="211" t="s">
        <v>10498</v>
      </c>
      <c r="AA674" s="211">
        <v>6</v>
      </c>
      <c r="AB674" s="211" t="s">
        <v>299</v>
      </c>
      <c r="AC674" s="211">
        <v>24.87</v>
      </c>
      <c r="AD674" s="211">
        <v>5.0599999999999996</v>
      </c>
      <c r="AE674" s="211" t="s">
        <v>10512</v>
      </c>
      <c r="AF674" s="211" t="s">
        <v>10364</v>
      </c>
      <c r="AG674" s="211" t="s">
        <v>16703</v>
      </c>
      <c r="AH674" s="211">
        <v>100</v>
      </c>
      <c r="AI674" s="211" t="s">
        <v>273</v>
      </c>
      <c r="AJ674" s="211" t="s">
        <v>273</v>
      </c>
      <c r="AK674" s="211" t="s">
        <v>11112</v>
      </c>
      <c r="AL674" s="211">
        <v>65</v>
      </c>
      <c r="AM674" s="211" t="s">
        <v>273</v>
      </c>
      <c r="AN674" s="211" t="s">
        <v>273</v>
      </c>
      <c r="AO674" s="211" t="s">
        <v>273</v>
      </c>
      <c r="AP674" s="211" t="s">
        <v>16701</v>
      </c>
      <c r="AQ674" s="211" t="s">
        <v>10376</v>
      </c>
      <c r="AR674" s="211" t="s">
        <v>55</v>
      </c>
      <c r="AS674" s="211" t="s">
        <v>11396</v>
      </c>
      <c r="AT674" s="211" t="s">
        <v>10390</v>
      </c>
      <c r="AU674" s="211" t="s">
        <v>10394</v>
      </c>
      <c r="AV674" s="211" t="s">
        <v>4788</v>
      </c>
      <c r="AW674" s="211" t="s">
        <v>10391</v>
      </c>
      <c r="AX674" s="211" t="s">
        <v>10391</v>
      </c>
      <c r="AY674" s="211" t="s">
        <v>10391</v>
      </c>
      <c r="AZ674" s="211" t="s">
        <v>10390</v>
      </c>
      <c r="BA674" s="211" t="s">
        <v>10387</v>
      </c>
      <c r="BB674" s="211" t="s">
        <v>10387</v>
      </c>
      <c r="BC674" s="211" t="s">
        <v>10412</v>
      </c>
      <c r="BD674" s="211" t="s">
        <v>4788</v>
      </c>
      <c r="BE674" s="211" t="s">
        <v>22</v>
      </c>
      <c r="BF674" s="211" t="s">
        <v>16702</v>
      </c>
      <c r="BG674" s="211" t="s">
        <v>10387</v>
      </c>
      <c r="BH674" s="211" t="s">
        <v>16704</v>
      </c>
      <c r="BI674" s="211" t="s">
        <v>10391</v>
      </c>
      <c r="BJ674" s="211" t="s">
        <v>16716</v>
      </c>
      <c r="BK674" s="211" t="s">
        <v>10387</v>
      </c>
      <c r="BL674" s="211" t="s">
        <v>282</v>
      </c>
      <c r="BM674" s="211" t="s">
        <v>4788</v>
      </c>
      <c r="BN674" s="211" t="s">
        <v>8933</v>
      </c>
    </row>
    <row r="675" spans="1:66" s="211" customFormat="1" ht="15" customHeight="1" x14ac:dyDescent="0.25">
      <c r="A675" s="211" t="s">
        <v>4312</v>
      </c>
      <c r="B675" s="211" t="s">
        <v>4313</v>
      </c>
      <c r="C675" s="211" t="s">
        <v>18068</v>
      </c>
      <c r="D675" s="211" t="s">
        <v>443</v>
      </c>
      <c r="E675" s="211" t="s">
        <v>10933</v>
      </c>
      <c r="F675" s="211" t="s">
        <v>5328</v>
      </c>
      <c r="G675" s="211" t="s">
        <v>216</v>
      </c>
      <c r="H675" s="211" t="s">
        <v>216</v>
      </c>
      <c r="I675" s="211" t="s">
        <v>282</v>
      </c>
      <c r="J675" s="211" t="s">
        <v>216</v>
      </c>
      <c r="K675" s="211" t="s">
        <v>282</v>
      </c>
      <c r="L675" s="211" t="s">
        <v>216</v>
      </c>
      <c r="M675" s="211" t="s">
        <v>282</v>
      </c>
      <c r="N675" s="211" t="s">
        <v>216</v>
      </c>
      <c r="O675" s="149" t="s">
        <v>263</v>
      </c>
      <c r="P675" s="149" t="s">
        <v>270</v>
      </c>
      <c r="Q675" s="149" t="s">
        <v>282</v>
      </c>
      <c r="R675" s="211" t="s">
        <v>282</v>
      </c>
      <c r="S675" s="211" t="s">
        <v>282</v>
      </c>
      <c r="T675" s="211">
        <v>51</v>
      </c>
      <c r="U675" s="211" t="s">
        <v>183</v>
      </c>
      <c r="V675" s="211" t="s">
        <v>282</v>
      </c>
      <c r="W675" s="211" t="s">
        <v>143</v>
      </c>
      <c r="X675" s="211" t="s">
        <v>10506</v>
      </c>
      <c r="Y675" s="211" t="s">
        <v>395</v>
      </c>
      <c r="Z675" s="211" t="s">
        <v>10498</v>
      </c>
      <c r="AA675" s="211">
        <v>6</v>
      </c>
      <c r="AB675" s="211" t="s">
        <v>273</v>
      </c>
      <c r="AC675" s="211" t="s">
        <v>273</v>
      </c>
      <c r="AD675" s="211" t="s">
        <v>273</v>
      </c>
      <c r="AE675" s="211" t="s">
        <v>10512</v>
      </c>
      <c r="AF675" s="211" t="s">
        <v>10364</v>
      </c>
      <c r="AG675" s="211">
        <v>5.7</v>
      </c>
      <c r="AH675" s="211" t="s">
        <v>273</v>
      </c>
      <c r="AI675" s="211">
        <v>0.86</v>
      </c>
      <c r="AJ675" s="211" t="s">
        <v>14223</v>
      </c>
      <c r="AK675" s="211" t="s">
        <v>16413</v>
      </c>
      <c r="AL675" s="211">
        <v>65</v>
      </c>
      <c r="AM675" s="211">
        <v>47</v>
      </c>
      <c r="AN675" s="211" t="s">
        <v>273</v>
      </c>
      <c r="AO675" s="211" t="s">
        <v>273</v>
      </c>
      <c r="AP675" s="211" t="s">
        <v>16412</v>
      </c>
      <c r="AQ675" s="211" t="s">
        <v>10385</v>
      </c>
      <c r="AR675" s="211" t="s">
        <v>22</v>
      </c>
      <c r="AS675" s="211" t="s">
        <v>11423</v>
      </c>
      <c r="AT675" s="211" t="s">
        <v>10390</v>
      </c>
      <c r="AU675" s="211" t="s">
        <v>10400</v>
      </c>
      <c r="AV675" s="211" t="s">
        <v>10390</v>
      </c>
      <c r="AW675" s="211" t="s">
        <v>10391</v>
      </c>
      <c r="AX675" s="211" t="s">
        <v>10391</v>
      </c>
      <c r="AY675" s="211" t="s">
        <v>10391</v>
      </c>
      <c r="AZ675" s="211" t="s">
        <v>4788</v>
      </c>
      <c r="BA675" s="211" t="s">
        <v>10387</v>
      </c>
      <c r="BB675" s="211" t="s">
        <v>10387</v>
      </c>
      <c r="BC675" s="211" t="s">
        <v>10411</v>
      </c>
      <c r="BD675" s="211" t="s">
        <v>4788</v>
      </c>
      <c r="BE675" s="211" t="s">
        <v>10387</v>
      </c>
      <c r="BF675" s="211" t="s">
        <v>282</v>
      </c>
      <c r="BG675" s="211" t="s">
        <v>10387</v>
      </c>
      <c r="BH675" s="211" t="s">
        <v>16418</v>
      </c>
      <c r="BI675" s="211" t="s">
        <v>10391</v>
      </c>
      <c r="BJ675" s="211" t="s">
        <v>16420</v>
      </c>
      <c r="BK675" s="211" t="s">
        <v>10387</v>
      </c>
      <c r="BL675" s="211" t="s">
        <v>282</v>
      </c>
      <c r="BM675" s="211" t="s">
        <v>4788</v>
      </c>
      <c r="BN675" s="211" t="s">
        <v>4314</v>
      </c>
    </row>
    <row r="676" spans="1:66" s="68" customFormat="1" ht="15" customHeight="1" x14ac:dyDescent="0.25">
      <c r="A676" s="68" t="s">
        <v>557</v>
      </c>
      <c r="B676" s="68" t="s">
        <v>1227</v>
      </c>
      <c r="C676" s="68" t="s">
        <v>12859</v>
      </c>
      <c r="D676" s="68" t="s">
        <v>841</v>
      </c>
      <c r="E676" s="211" t="s">
        <v>10933</v>
      </c>
      <c r="F676" s="211" t="s">
        <v>216</v>
      </c>
      <c r="G676" s="160" t="s">
        <v>216</v>
      </c>
      <c r="H676" s="160" t="s">
        <v>216</v>
      </c>
      <c r="I676" s="160" t="s">
        <v>282</v>
      </c>
      <c r="J676" s="160" t="s">
        <v>216</v>
      </c>
      <c r="K676" s="160" t="s">
        <v>282</v>
      </c>
      <c r="L676" s="160" t="s">
        <v>216</v>
      </c>
      <c r="M676" s="160" t="s">
        <v>282</v>
      </c>
      <c r="N676" s="211" t="s">
        <v>5328</v>
      </c>
      <c r="O676" s="68" t="s">
        <v>266</v>
      </c>
      <c r="P676" s="68" t="s">
        <v>263</v>
      </c>
      <c r="Q676" s="68" t="s">
        <v>282</v>
      </c>
      <c r="R676" s="68" t="s">
        <v>282</v>
      </c>
      <c r="S676" s="68" t="s">
        <v>282</v>
      </c>
      <c r="T676" s="181">
        <v>251</v>
      </c>
      <c r="U676" s="211" t="s">
        <v>183</v>
      </c>
      <c r="V676" s="211" t="s">
        <v>282</v>
      </c>
      <c r="W676" s="181" t="s">
        <v>12856</v>
      </c>
      <c r="X676" s="181" t="s">
        <v>10506</v>
      </c>
      <c r="Y676" s="181" t="s">
        <v>893</v>
      </c>
      <c r="Z676" s="181" t="s">
        <v>10498</v>
      </c>
      <c r="AA676" s="211">
        <v>6</v>
      </c>
      <c r="AB676" s="211" t="s">
        <v>299</v>
      </c>
      <c r="AC676" s="211">
        <v>27.8</v>
      </c>
      <c r="AD676" s="211">
        <v>4.84</v>
      </c>
      <c r="AE676" s="211" t="s">
        <v>10512</v>
      </c>
      <c r="AF676" s="160" t="s">
        <v>10364</v>
      </c>
      <c r="AG676" s="181" t="s">
        <v>273</v>
      </c>
      <c r="AH676" s="181" t="s">
        <v>273</v>
      </c>
      <c r="AI676" s="181" t="s">
        <v>273</v>
      </c>
      <c r="AJ676" s="181" t="s">
        <v>273</v>
      </c>
      <c r="AK676" s="211" t="s">
        <v>12862</v>
      </c>
      <c r="AL676" s="181">
        <v>78</v>
      </c>
      <c r="AM676" s="181" t="s">
        <v>273</v>
      </c>
      <c r="AN676" s="211" t="s">
        <v>273</v>
      </c>
      <c r="AO676" s="211" t="s">
        <v>273</v>
      </c>
      <c r="AP676" s="211" t="s">
        <v>12857</v>
      </c>
      <c r="AQ676" s="181" t="s">
        <v>10385</v>
      </c>
      <c r="AR676" s="188" t="s">
        <v>22</v>
      </c>
      <c r="AS676" s="193" t="s">
        <v>12861</v>
      </c>
      <c r="AT676" s="197" t="s">
        <v>10390</v>
      </c>
      <c r="AU676" s="203" t="s">
        <v>10400</v>
      </c>
      <c r="AV676" s="211" t="s">
        <v>10390</v>
      </c>
      <c r="AW676" s="211" t="s">
        <v>4788</v>
      </c>
      <c r="AX676" s="211" t="s">
        <v>4788</v>
      </c>
      <c r="AY676" s="211" t="s">
        <v>4788</v>
      </c>
      <c r="AZ676" s="211" t="s">
        <v>10390</v>
      </c>
      <c r="BA676" s="211" t="s">
        <v>10387</v>
      </c>
      <c r="BB676" s="211" t="s">
        <v>10387</v>
      </c>
      <c r="BC676" s="211" t="s">
        <v>10412</v>
      </c>
      <c r="BD676" s="211" t="s">
        <v>4788</v>
      </c>
      <c r="BE676" s="211" t="s">
        <v>10387</v>
      </c>
      <c r="BF676" s="211" t="s">
        <v>282</v>
      </c>
      <c r="BG676" s="211" t="s">
        <v>22</v>
      </c>
      <c r="BH676" s="211" t="s">
        <v>282</v>
      </c>
      <c r="BI676" s="211" t="s">
        <v>10390</v>
      </c>
      <c r="BJ676" s="211" t="s">
        <v>273</v>
      </c>
      <c r="BK676" s="211" t="s">
        <v>22</v>
      </c>
      <c r="BL676" s="211" t="s">
        <v>11477</v>
      </c>
      <c r="BM676" s="211" t="s">
        <v>10391</v>
      </c>
      <c r="BN676" s="68" t="s">
        <v>542</v>
      </c>
    </row>
    <row r="677" spans="1:66" s="68" customFormat="1" ht="15" customHeight="1" x14ac:dyDescent="0.25">
      <c r="A677" s="68" t="s">
        <v>853</v>
      </c>
      <c r="B677" s="68" t="s">
        <v>282</v>
      </c>
      <c r="C677" s="68" t="s">
        <v>12875</v>
      </c>
      <c r="D677" s="68" t="s">
        <v>564</v>
      </c>
      <c r="E677" s="211" t="s">
        <v>10933</v>
      </c>
      <c r="F677" s="211" t="s">
        <v>216</v>
      </c>
      <c r="G677" s="160" t="s">
        <v>5328</v>
      </c>
      <c r="H677" s="160" t="s">
        <v>216</v>
      </c>
      <c r="I677" s="160" t="s">
        <v>282</v>
      </c>
      <c r="J677" s="160" t="s">
        <v>216</v>
      </c>
      <c r="K677" s="160" t="s">
        <v>282</v>
      </c>
      <c r="L677" s="160" t="s">
        <v>5328</v>
      </c>
      <c r="M677" s="160" t="s">
        <v>5806</v>
      </c>
      <c r="N677" s="211" t="s">
        <v>5328</v>
      </c>
      <c r="O677" s="68" t="s">
        <v>10667</v>
      </c>
      <c r="P677" s="68" t="s">
        <v>863</v>
      </c>
      <c r="Q677" s="212" t="s">
        <v>12865</v>
      </c>
      <c r="R677" s="68" t="s">
        <v>310</v>
      </c>
      <c r="S677" s="68" t="s">
        <v>282</v>
      </c>
      <c r="T677" s="181">
        <v>180</v>
      </c>
      <c r="U677" s="211" t="s">
        <v>183</v>
      </c>
      <c r="V677" s="211" t="s">
        <v>282</v>
      </c>
      <c r="W677" s="181" t="s">
        <v>11789</v>
      </c>
      <c r="X677" s="181" t="s">
        <v>10506</v>
      </c>
      <c r="Y677" s="181" t="s">
        <v>395</v>
      </c>
      <c r="Z677" s="181" t="s">
        <v>10498</v>
      </c>
      <c r="AA677" s="211">
        <v>24</v>
      </c>
      <c r="AB677" s="211" t="s">
        <v>195</v>
      </c>
      <c r="AC677" s="211">
        <v>14.72</v>
      </c>
      <c r="AD677" s="211">
        <v>4.72</v>
      </c>
      <c r="AE677" s="211" t="s">
        <v>10512</v>
      </c>
      <c r="AF677" s="160" t="s">
        <v>10364</v>
      </c>
      <c r="AG677" s="181" t="s">
        <v>12877</v>
      </c>
      <c r="AH677" s="181" t="s">
        <v>273</v>
      </c>
      <c r="AI677" s="181" t="s">
        <v>273</v>
      </c>
      <c r="AJ677" s="181" t="s">
        <v>273</v>
      </c>
      <c r="AK677" s="211" t="s">
        <v>12876</v>
      </c>
      <c r="AL677" s="181">
        <v>51</v>
      </c>
      <c r="AM677" s="181" t="s">
        <v>273</v>
      </c>
      <c r="AN677" s="211" t="s">
        <v>273</v>
      </c>
      <c r="AO677" s="211" t="s">
        <v>273</v>
      </c>
      <c r="AP677" s="211" t="s">
        <v>12866</v>
      </c>
      <c r="AQ677" s="181" t="s">
        <v>10385</v>
      </c>
      <c r="AR677" s="188" t="s">
        <v>10387</v>
      </c>
      <c r="AS677" s="193" t="s">
        <v>12880</v>
      </c>
      <c r="AT677" s="197" t="s">
        <v>10391</v>
      </c>
      <c r="AU677" s="203" t="s">
        <v>10400</v>
      </c>
      <c r="AV677" s="211" t="s">
        <v>10390</v>
      </c>
      <c r="AW677" s="211" t="s">
        <v>10391</v>
      </c>
      <c r="AX677" s="211" t="s">
        <v>10391</v>
      </c>
      <c r="AY677" s="211" t="s">
        <v>10391</v>
      </c>
      <c r="AZ677" s="211" t="s">
        <v>10390</v>
      </c>
      <c r="BA677" s="211" t="s">
        <v>22</v>
      </c>
      <c r="BB677" s="211" t="s">
        <v>22</v>
      </c>
      <c r="BC677" s="211" t="s">
        <v>10411</v>
      </c>
      <c r="BD677" s="211" t="s">
        <v>10391</v>
      </c>
      <c r="BE677" s="211" t="s">
        <v>10387</v>
      </c>
      <c r="BF677" s="211" t="s">
        <v>282</v>
      </c>
      <c r="BG677" s="211" t="s">
        <v>22</v>
      </c>
      <c r="BH677" s="211" t="s">
        <v>282</v>
      </c>
      <c r="BI677" s="211" t="s">
        <v>10390</v>
      </c>
      <c r="BJ677" s="211" t="s">
        <v>12881</v>
      </c>
      <c r="BK677" s="211" t="s">
        <v>10387</v>
      </c>
      <c r="BL677" s="211" t="s">
        <v>282</v>
      </c>
      <c r="BM677" s="211" t="s">
        <v>4788</v>
      </c>
      <c r="BN677" s="68" t="s">
        <v>854</v>
      </c>
    </row>
    <row r="678" spans="1:66" x14ac:dyDescent="0.25">
      <c r="A678" s="211"/>
      <c r="AN678" s="211"/>
      <c r="BA678" s="211"/>
      <c r="BB678" s="211"/>
      <c r="BC678" s="211"/>
      <c r="BD678" s="211"/>
    </row>
    <row r="680" spans="1:66" x14ac:dyDescent="0.25">
      <c r="B680" s="209"/>
      <c r="AU680" s="209"/>
    </row>
  </sheetData>
  <autoFilter ref="A1:CO677">
    <filterColumn colId="30">
      <filters>
        <filter val="More"/>
      </filters>
    </filterColumn>
  </autoFilter>
  <sortState ref="A2:CO737">
    <sortCondition ref="A2"/>
  </sortState>
  <conditionalFormatting sqref="AT2:BD2 BF2:BM2 AT229:BE229 BG229:BM229 BA256:BM256 BA224:BM224 BA678:BD678 AT3:BM9 BA10:BM10 AT345:BI346 BM524 AZ524 AT225:BM228 AT230:BM255 AT257:BM344 AT453:BM522 AT11:BM223 AT525:BM677 AT347:BM451">
    <cfRule type="cellIs" dxfId="180" priority="70" operator="equal">
      <formula>"High risk"</formula>
    </cfRule>
    <cfRule type="cellIs" dxfId="179" priority="71" operator="equal">
      <formula>"Unclear risk"</formula>
    </cfRule>
    <cfRule type="cellIs" dxfId="178" priority="72" operator="equal">
      <formula>"Low risk"</formula>
    </cfRule>
  </conditionalFormatting>
  <conditionalFormatting sqref="AT452:BM452">
    <cfRule type="cellIs" dxfId="177" priority="40" operator="equal">
      <formula>"High risk"</formula>
    </cfRule>
    <cfRule type="cellIs" dxfId="176" priority="41" operator="equal">
      <formula>"Unclear risk"</formula>
    </cfRule>
    <cfRule type="cellIs" dxfId="175" priority="42" operator="equal">
      <formula>"Low risk"</formula>
    </cfRule>
  </conditionalFormatting>
  <conditionalFormatting sqref="BF229">
    <cfRule type="cellIs" dxfId="174" priority="37" operator="equal">
      <formula>"High risk"</formula>
    </cfRule>
    <cfRule type="cellIs" dxfId="173" priority="38" operator="equal">
      <formula>"Unclear risk"</formula>
    </cfRule>
    <cfRule type="cellIs" dxfId="172" priority="39" operator="equal">
      <formula>"Low risk"</formula>
    </cfRule>
  </conditionalFormatting>
  <conditionalFormatting sqref="AT256:AZ256">
    <cfRule type="cellIs" dxfId="171" priority="34" operator="equal">
      <formula>"High risk"</formula>
    </cfRule>
    <cfRule type="cellIs" dxfId="170" priority="35" operator="equal">
      <formula>"Unclear risk"</formula>
    </cfRule>
    <cfRule type="cellIs" dxfId="169" priority="36" operator="equal">
      <formula>"Low risk"</formula>
    </cfRule>
  </conditionalFormatting>
  <conditionalFormatting sqref="AT224:AZ224">
    <cfRule type="cellIs" dxfId="168" priority="31" operator="equal">
      <formula>"High risk"</formula>
    </cfRule>
    <cfRule type="cellIs" dxfId="167" priority="32" operator="equal">
      <formula>"Unclear risk"</formula>
    </cfRule>
    <cfRule type="cellIs" dxfId="166" priority="33" operator="equal">
      <formula>"Low risk"</formula>
    </cfRule>
  </conditionalFormatting>
  <conditionalFormatting sqref="AT10:AZ10">
    <cfRule type="cellIs" dxfId="165" priority="28" operator="equal">
      <formula>"High risk"</formula>
    </cfRule>
    <cfRule type="cellIs" dxfId="164" priority="29" operator="equal">
      <formula>"Unclear risk"</formula>
    </cfRule>
    <cfRule type="cellIs" dxfId="163" priority="30" operator="equal">
      <formula>"Low risk"</formula>
    </cfRule>
  </conditionalFormatting>
  <conditionalFormatting sqref="BJ345:BM346">
    <cfRule type="cellIs" dxfId="162" priority="25" operator="equal">
      <formula>"High risk"</formula>
    </cfRule>
    <cfRule type="cellIs" dxfId="161" priority="26" operator="equal">
      <formula>"Unclear risk"</formula>
    </cfRule>
    <cfRule type="cellIs" dxfId="160" priority="27" operator="equal">
      <formula>"Low risk"</formula>
    </cfRule>
  </conditionalFormatting>
  <conditionalFormatting sqref="AT523:BM523">
    <cfRule type="cellIs" dxfId="159" priority="22" operator="equal">
      <formula>"High risk"</formula>
    </cfRule>
    <cfRule type="cellIs" dxfId="158" priority="23" operator="equal">
      <formula>"Unclear risk"</formula>
    </cfRule>
    <cfRule type="cellIs" dxfId="157" priority="24" operator="equal">
      <formula>"Low risk"</formula>
    </cfRule>
  </conditionalFormatting>
  <conditionalFormatting sqref="BJ524">
    <cfRule type="cellIs" dxfId="156" priority="19" operator="equal">
      <formula>"High risk"</formula>
    </cfRule>
    <cfRule type="cellIs" dxfId="155" priority="20" operator="equal">
      <formula>"Unclear risk"</formula>
    </cfRule>
    <cfRule type="cellIs" dxfId="154" priority="21" operator="equal">
      <formula>"Low risk"</formula>
    </cfRule>
  </conditionalFormatting>
  <conditionalFormatting sqref="AW524:AY524">
    <cfRule type="cellIs" dxfId="153" priority="16" operator="equal">
      <formula>"High risk"</formula>
    </cfRule>
    <cfRule type="cellIs" dxfId="152" priority="17" operator="equal">
      <formula>"Unclear risk"</formula>
    </cfRule>
    <cfRule type="cellIs" dxfId="151" priority="18" operator="equal">
      <formula>"Low risk"</formula>
    </cfRule>
  </conditionalFormatting>
  <conditionalFormatting sqref="AT524:AV524">
    <cfRule type="cellIs" dxfId="150" priority="13" operator="equal">
      <formula>"High risk"</formula>
    </cfRule>
    <cfRule type="cellIs" dxfId="149" priority="14" operator="equal">
      <formula>"Unclear risk"</formula>
    </cfRule>
    <cfRule type="cellIs" dxfId="148" priority="15" operator="equal">
      <formula>"Low risk"</formula>
    </cfRule>
  </conditionalFormatting>
  <conditionalFormatting sqref="BA524:BD524">
    <cfRule type="cellIs" dxfId="147" priority="10" operator="equal">
      <formula>"High risk"</formula>
    </cfRule>
    <cfRule type="cellIs" dxfId="146" priority="11" operator="equal">
      <formula>"Unclear risk"</formula>
    </cfRule>
    <cfRule type="cellIs" dxfId="145" priority="12" operator="equal">
      <formula>"Low risk"</formula>
    </cfRule>
  </conditionalFormatting>
  <conditionalFormatting sqref="BE524:BI524">
    <cfRule type="cellIs" dxfId="144" priority="7" operator="equal">
      <formula>"High risk"</formula>
    </cfRule>
    <cfRule type="cellIs" dxfId="143" priority="8" operator="equal">
      <formula>"Unclear risk"</formula>
    </cfRule>
    <cfRule type="cellIs" dxfId="142" priority="9" operator="equal">
      <formula>"Low risk"</formula>
    </cfRule>
  </conditionalFormatting>
  <conditionalFormatting sqref="BK524:BL524">
    <cfRule type="cellIs" dxfId="141" priority="4" operator="equal">
      <formula>"High risk"</formula>
    </cfRule>
    <cfRule type="cellIs" dxfId="140" priority="5" operator="equal">
      <formula>"Unclear risk"</formula>
    </cfRule>
    <cfRule type="cellIs" dxfId="139" priority="6" operator="equal">
      <formula>"Low risk"</formula>
    </cfRule>
  </conditionalFormatting>
  <dataValidations count="9">
    <dataValidation type="list" allowBlank="1" showInputMessage="1" showErrorMessage="1" sqref="BK2:BK5 BK88:BK89 BK228 BK232:BK237 BK107 BK110 BK112:BK118 BK120:BK123 BK421:BK428 BK295 BK322 BE243:BE256 BK342:BK352 BK324:BK340 BK297:BK318 BK482:BK486 BK489:BK491 BK257:BK293 BE192:BE202 BK354:BK364 BK366:BK372 BE228:BE241 BK239:BK254 BK91:BK103 BE90:BE100 BK125:BK164 BE176:BE190 BK374:BK385 BK522:BK529 BK649:BK677 BE8:BE88 BK8:BK86 BE103:BE171 BK493:BK518 BK532:BK559 BK387:BK419 BK561:BK611 BK166:BK226 BE204:BE226 BK613:BK647 BE258:BE677 BK430:BK480">
      <formula1>Yes</formula1>
    </dataValidation>
    <dataValidation type="list" allowBlank="1" showInputMessage="1" showErrorMessage="1" sqref="BG91:BG103 BG2:BG89 BG107:BG340 BG342:BG677">
      <formula1>Yes_unclear</formula1>
    </dataValidation>
    <dataValidation type="list" allowBlank="1" showInputMessage="1" showErrorMessage="1" sqref="AQ2:AQ99 AQ103:AQ677">
      <formula1>Allocation_method</formula1>
    </dataValidation>
    <dataValidation type="list" allowBlank="1" showInputMessage="1" showErrorMessage="1" sqref="AR2:AR99 AR103:AR677">
      <formula1>Group_comparability</formula1>
    </dataValidation>
    <dataValidation type="list" allowBlank="1" showInputMessage="1" showErrorMessage="1" sqref="AU2:AU99 AU103:AU677">
      <formula1>Allocation_concealment_method</formula1>
    </dataValidation>
    <dataValidation type="list" allowBlank="1" showInputMessage="1" showErrorMessage="1" sqref="AF2:AF677">
      <formula1>Diagnostic_status</formula1>
    </dataValidation>
    <dataValidation type="list" allowBlank="1" showInputMessage="1" showErrorMessage="1" sqref="BD2:BD678 BI2:BI677 AV2:AZ677 BM2:BM677 AT2:AT677">
      <formula1>ROB</formula1>
    </dataValidation>
    <dataValidation type="list" allowBlank="1" showInputMessage="1" showErrorMessage="1" sqref="BA2:BB678">
      <formula1>Yes_No</formula1>
    </dataValidation>
    <dataValidation type="list" allowBlank="1" showInputMessage="1" showErrorMessage="1" sqref="BC2:BC678">
      <formula1>Analysis_method</formula1>
    </dataValidation>
  </dataValidations>
  <hyperlinks>
    <hyperlink ref="BN390" r:id="rId1"/>
    <hyperlink ref="BN391" r:id="rId2"/>
    <hyperlink ref="BN413" r:id="rId3" location="rs"/>
    <hyperlink ref="BN422" r:id="rId4"/>
    <hyperlink ref="BN423" r:id="rId5"/>
    <hyperlink ref="BN424" r:id="rId6"/>
    <hyperlink ref="BN450" r:id="rId7" location="rs"/>
    <hyperlink ref="BN451" r:id="rId8" location="rs"/>
    <hyperlink ref="BN459" r:id="rId9"/>
    <hyperlink ref="BN464" r:id="rId10" location="ps"/>
    <hyperlink ref="BN478" r:id="rId11"/>
    <hyperlink ref="BN479" r:id="rId12" location="rs"/>
    <hyperlink ref="BN480" r:id="rId13" location="rs"/>
    <hyperlink ref="BN481" r:id="rId14" location="rs"/>
    <hyperlink ref="BN559" r:id="rId15"/>
    <hyperlink ref="BN560" r:id="rId16" location="rs"/>
    <hyperlink ref="BN592" r:id="rId17"/>
    <hyperlink ref="BN593" r:id="rId18"/>
    <hyperlink ref="BN594" r:id="rId19"/>
    <hyperlink ref="BN629" r:id="rId20"/>
    <hyperlink ref="BN630" r:id="rId21"/>
    <hyperlink ref="BN631" r:id="rId22"/>
    <hyperlink ref="BN648" r:id="rId23"/>
  </hyperlinks>
  <pageMargins left="0.7" right="0.7" top="0.75" bottom="0.75" header="0.3" footer="0.3"/>
  <pageSetup paperSize="9" orientation="portrait"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
  <sheetViews>
    <sheetView workbookViewId="0">
      <selection sqref="A1:XFD1048576"/>
    </sheetView>
  </sheetViews>
  <sheetFormatPr defaultColWidth="9.140625" defaultRowHeight="15" x14ac:dyDescent="0.25"/>
  <cols>
    <col min="1" max="1" width="27.42578125" style="212" customWidth="1"/>
    <col min="2" max="2" width="13" style="212" customWidth="1"/>
    <col min="3" max="4" width="9" style="212" customWidth="1"/>
    <col min="5" max="5" width="15" style="212" customWidth="1"/>
    <col min="6" max="12" width="14.5703125" style="212" customWidth="1"/>
    <col min="13" max="13" width="42.28515625" style="212" customWidth="1"/>
    <col min="14" max="14" width="36" style="212" customWidth="1"/>
    <col min="15" max="15" width="27.85546875" style="212" customWidth="1"/>
    <col min="16" max="17" width="23.42578125" style="212" customWidth="1"/>
    <col min="18" max="20" width="16.5703125" style="212" customWidth="1"/>
    <col min="21" max="30" width="23.42578125" style="212" customWidth="1"/>
    <col min="31" max="39" width="17.5703125" style="212" customWidth="1"/>
    <col min="40" max="40" width="32.5703125" style="212" customWidth="1"/>
    <col min="41" max="54" width="26.140625" style="212" customWidth="1"/>
    <col min="55" max="58" width="23" style="212" customWidth="1"/>
    <col min="59" max="59" width="26.140625" style="212" customWidth="1"/>
    <col min="60" max="62" width="23" style="212" customWidth="1"/>
    <col min="63" max="63" width="26.140625" style="212" customWidth="1"/>
    <col min="64" max="16384" width="9.140625" style="212"/>
  </cols>
  <sheetData>
    <row r="1" spans="1:70" s="95" customFormat="1" ht="60" x14ac:dyDescent="0.25">
      <c r="A1" s="169" t="s">
        <v>0</v>
      </c>
      <c r="B1" s="169" t="s">
        <v>930</v>
      </c>
      <c r="C1" s="169" t="s">
        <v>931</v>
      </c>
      <c r="D1" s="169" t="s">
        <v>298</v>
      </c>
      <c r="E1" s="169" t="s">
        <v>5326</v>
      </c>
      <c r="F1" s="169" t="s">
        <v>5327</v>
      </c>
      <c r="G1" s="169" t="s">
        <v>5329</v>
      </c>
      <c r="H1" s="169" t="s">
        <v>5330</v>
      </c>
      <c r="I1" s="169" t="s">
        <v>5331</v>
      </c>
      <c r="J1" s="169" t="s">
        <v>5332</v>
      </c>
      <c r="K1" s="169" t="s">
        <v>5333</v>
      </c>
      <c r="L1" s="169" t="s">
        <v>5334</v>
      </c>
      <c r="M1" s="213" t="s">
        <v>932</v>
      </c>
      <c r="N1" s="214" t="s">
        <v>933</v>
      </c>
      <c r="O1" s="215" t="s">
        <v>934</v>
      </c>
      <c r="P1" s="216" t="s">
        <v>935</v>
      </c>
      <c r="Q1" s="206" t="s">
        <v>936</v>
      </c>
      <c r="R1" s="217" t="s">
        <v>10373</v>
      </c>
      <c r="S1" s="217" t="s">
        <v>10484</v>
      </c>
      <c r="T1" s="217" t="s">
        <v>10485</v>
      </c>
      <c r="U1" s="217" t="s">
        <v>8</v>
      </c>
      <c r="V1" s="217" t="s">
        <v>10371</v>
      </c>
      <c r="W1" s="217" t="s">
        <v>4319</v>
      </c>
      <c r="X1" s="217" t="s">
        <v>10372</v>
      </c>
      <c r="Y1" s="217" t="s">
        <v>10425</v>
      </c>
      <c r="Z1" s="217" t="s">
        <v>10480</v>
      </c>
      <c r="AA1" s="217" t="s">
        <v>10481</v>
      </c>
      <c r="AB1" s="217" t="s">
        <v>10482</v>
      </c>
      <c r="AC1" s="217" t="s">
        <v>10426</v>
      </c>
      <c r="AD1" s="214" t="s">
        <v>10362</v>
      </c>
      <c r="AE1" s="214" t="s">
        <v>10366</v>
      </c>
      <c r="AF1" s="214" t="s">
        <v>10367</v>
      </c>
      <c r="AG1" s="214" t="s">
        <v>10368</v>
      </c>
      <c r="AH1" s="215" t="s">
        <v>10488</v>
      </c>
      <c r="AI1" s="215" t="s">
        <v>10489</v>
      </c>
      <c r="AJ1" s="215" t="s">
        <v>10369</v>
      </c>
      <c r="AK1" s="215" t="s">
        <v>10370</v>
      </c>
      <c r="AL1" s="215" t="s">
        <v>10478</v>
      </c>
      <c r="AM1" s="215" t="s">
        <v>10479</v>
      </c>
      <c r="AN1" s="221" t="s">
        <v>10483</v>
      </c>
      <c r="AO1" s="206" t="s">
        <v>10374</v>
      </c>
      <c r="AP1" s="206" t="s">
        <v>10386</v>
      </c>
      <c r="AQ1" s="206" t="s">
        <v>10388</v>
      </c>
      <c r="AR1" s="206" t="s">
        <v>10389</v>
      </c>
      <c r="AS1" s="206" t="s">
        <v>10392</v>
      </c>
      <c r="AT1" s="206" t="s">
        <v>10401</v>
      </c>
      <c r="AU1" s="206" t="s">
        <v>10402</v>
      </c>
      <c r="AV1" s="206" t="s">
        <v>10403</v>
      </c>
      <c r="AW1" s="206" t="s">
        <v>10404</v>
      </c>
      <c r="AX1" s="206" t="s">
        <v>10405</v>
      </c>
      <c r="AY1" s="206" t="s">
        <v>10406</v>
      </c>
      <c r="AZ1" s="206" t="s">
        <v>10413</v>
      </c>
      <c r="BA1" s="206" t="s">
        <v>10409</v>
      </c>
      <c r="BB1" s="206" t="s">
        <v>10414</v>
      </c>
      <c r="BC1" s="206" t="s">
        <v>10415</v>
      </c>
      <c r="BD1" s="206" t="s">
        <v>10416</v>
      </c>
      <c r="BE1" s="206" t="s">
        <v>10417</v>
      </c>
      <c r="BF1" s="206" t="s">
        <v>10419</v>
      </c>
      <c r="BG1" s="206" t="s">
        <v>10420</v>
      </c>
      <c r="BH1" s="206" t="s">
        <v>10421</v>
      </c>
      <c r="BI1" s="206" t="s">
        <v>10422</v>
      </c>
      <c r="BJ1" s="206" t="s">
        <v>10423</v>
      </c>
      <c r="BK1" s="206" t="s">
        <v>10424</v>
      </c>
      <c r="BL1" s="171" t="s">
        <v>937</v>
      </c>
      <c r="BM1" s="170"/>
      <c r="BN1" s="170"/>
      <c r="BO1" s="170"/>
      <c r="BP1" s="170"/>
      <c r="BQ1" s="170"/>
      <c r="BR1" s="170"/>
    </row>
    <row r="2" spans="1:70" s="211" customFormat="1" ht="15" customHeight="1" x14ac:dyDescent="0.25">
      <c r="A2" s="211" t="s">
        <v>320</v>
      </c>
      <c r="B2" s="211" t="s">
        <v>18076</v>
      </c>
      <c r="C2" s="211" t="s">
        <v>443</v>
      </c>
      <c r="D2" s="211" t="s">
        <v>10933</v>
      </c>
      <c r="E2" s="211" t="s">
        <v>216</v>
      </c>
      <c r="F2" s="211" t="s">
        <v>5328</v>
      </c>
      <c r="G2" s="211" t="s">
        <v>216</v>
      </c>
      <c r="H2" s="211" t="s">
        <v>282</v>
      </c>
      <c r="I2" s="211" t="s">
        <v>216</v>
      </c>
      <c r="J2" s="211" t="s">
        <v>282</v>
      </c>
      <c r="K2" s="212" t="s">
        <v>5328</v>
      </c>
      <c r="L2" s="212" t="s">
        <v>18077</v>
      </c>
      <c r="M2" s="294" t="s">
        <v>18078</v>
      </c>
      <c r="N2" s="295" t="s">
        <v>18079</v>
      </c>
      <c r="O2" s="296" t="s">
        <v>636</v>
      </c>
      <c r="P2" s="298" t="s">
        <v>282</v>
      </c>
      <c r="Q2" s="299" t="s">
        <v>282</v>
      </c>
      <c r="R2" s="297">
        <v>45</v>
      </c>
      <c r="S2" s="299" t="s">
        <v>183</v>
      </c>
      <c r="T2" s="299" t="s">
        <v>282</v>
      </c>
      <c r="U2" s="299" t="s">
        <v>143</v>
      </c>
      <c r="V2" s="209" t="s">
        <v>10506</v>
      </c>
      <c r="W2" s="209" t="s">
        <v>395</v>
      </c>
      <c r="X2" s="299" t="s">
        <v>10498</v>
      </c>
      <c r="Y2" s="297">
        <v>15</v>
      </c>
      <c r="Z2" s="299" t="s">
        <v>193</v>
      </c>
      <c r="AA2" s="297">
        <v>26.84</v>
      </c>
      <c r="AB2" s="299">
        <v>6.84</v>
      </c>
      <c r="AC2" s="299" t="s">
        <v>10512</v>
      </c>
      <c r="AD2" s="297" t="s">
        <v>10364</v>
      </c>
      <c r="AE2" s="299" t="s">
        <v>273</v>
      </c>
      <c r="AF2" s="299">
        <v>56</v>
      </c>
      <c r="AG2" s="299" t="s">
        <v>273</v>
      </c>
      <c r="AH2" s="299" t="s">
        <v>18080</v>
      </c>
      <c r="AI2" s="299" t="s">
        <v>18081</v>
      </c>
      <c r="AJ2" s="297">
        <v>100</v>
      </c>
      <c r="AK2" s="299" t="s">
        <v>273</v>
      </c>
      <c r="AL2" s="299" t="s">
        <v>273</v>
      </c>
      <c r="AM2" s="299">
        <v>100</v>
      </c>
      <c r="AN2" s="209" t="s">
        <v>10590</v>
      </c>
      <c r="AO2" s="209" t="s">
        <v>10385</v>
      </c>
      <c r="AP2" s="209" t="s">
        <v>22</v>
      </c>
      <c r="AQ2" s="209" t="s">
        <v>10591</v>
      </c>
      <c r="AR2" s="209" t="s">
        <v>10390</v>
      </c>
      <c r="AS2" s="209" t="s">
        <v>10400</v>
      </c>
      <c r="AT2" s="209" t="s">
        <v>10390</v>
      </c>
      <c r="AU2" s="299" t="s">
        <v>10391</v>
      </c>
      <c r="AV2" s="299" t="s">
        <v>10391</v>
      </c>
      <c r="AW2" s="299" t="s">
        <v>10391</v>
      </c>
      <c r="AX2" s="299" t="s">
        <v>10390</v>
      </c>
      <c r="AY2" s="299" t="s">
        <v>10408</v>
      </c>
      <c r="AZ2" s="299" t="s">
        <v>10408</v>
      </c>
      <c r="BA2" s="299" t="s">
        <v>248</v>
      </c>
      <c r="BB2" s="299" t="s">
        <v>10390</v>
      </c>
      <c r="BC2" s="209" t="s">
        <v>10387</v>
      </c>
      <c r="BD2" s="299" t="s">
        <v>282</v>
      </c>
      <c r="BE2" s="299" t="s">
        <v>10387</v>
      </c>
      <c r="BF2" s="299" t="s">
        <v>18082</v>
      </c>
      <c r="BG2" s="299" t="s">
        <v>10391</v>
      </c>
      <c r="BH2" s="299" t="s">
        <v>10600</v>
      </c>
      <c r="BI2" s="297" t="s">
        <v>10387</v>
      </c>
      <c r="BJ2" s="299" t="s">
        <v>282</v>
      </c>
      <c r="BK2" s="299" t="s">
        <v>4788</v>
      </c>
      <c r="BL2" s="211" t="s">
        <v>18083</v>
      </c>
    </row>
  </sheetData>
  <conditionalFormatting sqref="BD2:BK2 AU2:BB2">
    <cfRule type="cellIs" dxfId="5" priority="4" operator="equal">
      <formula>"High risk"</formula>
    </cfRule>
    <cfRule type="cellIs" dxfId="4" priority="5" operator="equal">
      <formula>"Unclear risk"</formula>
    </cfRule>
    <cfRule type="cellIs" dxfId="3" priority="6" operator="equal">
      <formula>"Low risk"</formula>
    </cfRule>
  </conditionalFormatting>
  <conditionalFormatting sqref="AR2:AT2">
    <cfRule type="cellIs" dxfId="2" priority="1" operator="equal">
      <formula>"High risk"</formula>
    </cfRule>
    <cfRule type="cellIs" dxfId="1" priority="2" operator="equal">
      <formula>"Unclear risk"</formula>
    </cfRule>
    <cfRule type="cellIs" dxfId="0" priority="3" operator="equal">
      <formula>"Low risk"</formula>
    </cfRule>
  </conditionalFormatting>
  <dataValidations count="9">
    <dataValidation type="list" allowBlank="1" showInputMessage="1" showErrorMessage="1" sqref="BI2">
      <formula1>Yes</formula1>
    </dataValidation>
    <dataValidation type="list" allowBlank="1" showInputMessage="1" showErrorMessage="1" sqref="BE2">
      <formula1>Yes_unclear</formula1>
    </dataValidation>
    <dataValidation type="list" allowBlank="1" showInputMessage="1" showErrorMessage="1" sqref="AO2">
      <formula1>Allocation_method</formula1>
    </dataValidation>
    <dataValidation type="list" allowBlank="1" showInputMessage="1" showErrorMessage="1" sqref="AP2">
      <formula1>Group_comparability</formula1>
    </dataValidation>
    <dataValidation type="list" allowBlank="1" showInputMessage="1" showErrorMessage="1" sqref="AS2">
      <formula1>Allocation_concealment_method</formula1>
    </dataValidation>
    <dataValidation type="list" allowBlank="1" showInputMessage="1" showErrorMessage="1" sqref="AD2">
      <formula1>Diagnostic_status</formula1>
    </dataValidation>
    <dataValidation type="list" allowBlank="1" showInputMessage="1" showErrorMessage="1" sqref="BB2 BG2 AR2 BK2 AT2:AX2">
      <formula1>ROB</formula1>
    </dataValidation>
    <dataValidation type="list" allowBlank="1" showInputMessage="1" showErrorMessage="1" sqref="AY2:AZ2">
      <formula1>Yes_No</formula1>
    </dataValidation>
    <dataValidation type="list" allowBlank="1" showInputMessage="1" showErrorMessage="1" sqref="BA2">
      <formula1>Analysis_method</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sqref="A1:XFD1048576"/>
    </sheetView>
  </sheetViews>
  <sheetFormatPr defaultColWidth="9.140625" defaultRowHeight="15" x14ac:dyDescent="0.25"/>
  <cols>
    <col min="1" max="1" width="28.42578125" style="212" customWidth="1"/>
    <col min="2" max="2" width="19.28515625" style="212" customWidth="1"/>
    <col min="3" max="5" width="17.28515625" style="212" customWidth="1"/>
    <col min="6" max="6" width="28.7109375" style="212" customWidth="1"/>
    <col min="7" max="7" width="19.7109375" style="212" customWidth="1"/>
    <col min="8" max="8" width="20.7109375" style="212" customWidth="1"/>
    <col min="9" max="10" width="9.140625" style="212"/>
    <col min="11" max="11" width="18.5703125" style="212" customWidth="1"/>
    <col min="12" max="12" width="18.28515625" style="212" customWidth="1"/>
    <col min="13" max="13" width="52.42578125" style="212" customWidth="1"/>
    <col min="14" max="16384" width="9.140625" style="212"/>
  </cols>
  <sheetData>
    <row r="1" spans="1:8" s="156" customFormat="1" x14ac:dyDescent="0.25">
      <c r="A1" s="64" t="s">
        <v>0</v>
      </c>
      <c r="B1" s="64" t="s">
        <v>930</v>
      </c>
      <c r="C1" s="64" t="s">
        <v>290</v>
      </c>
      <c r="D1" s="64" t="s">
        <v>1</v>
      </c>
      <c r="E1" s="64" t="s">
        <v>1242</v>
      </c>
      <c r="F1" s="64" t="s">
        <v>1243</v>
      </c>
      <c r="G1" s="64" t="s">
        <v>1244</v>
      </c>
      <c r="H1" s="64" t="s">
        <v>1245</v>
      </c>
    </row>
    <row r="2" spans="1:8" x14ac:dyDescent="0.25">
      <c r="A2" s="212" t="s">
        <v>18084</v>
      </c>
      <c r="C2" s="212" t="s">
        <v>7848</v>
      </c>
      <c r="D2" s="212" t="s">
        <v>371</v>
      </c>
      <c r="E2" s="212" t="s">
        <v>1254</v>
      </c>
      <c r="F2" s="212" t="s">
        <v>8955</v>
      </c>
      <c r="G2" s="162" t="s">
        <v>18085</v>
      </c>
    </row>
    <row r="3" spans="1:8" x14ac:dyDescent="0.25">
      <c r="A3" s="212" t="s">
        <v>5607</v>
      </c>
      <c r="B3" s="212" t="s">
        <v>5609</v>
      </c>
      <c r="C3" s="212" t="s">
        <v>443</v>
      </c>
      <c r="D3" s="212" t="s">
        <v>5610</v>
      </c>
      <c r="E3" s="212" t="s">
        <v>1254</v>
      </c>
      <c r="F3" s="212" t="s">
        <v>1421</v>
      </c>
      <c r="G3" s="162" t="s">
        <v>18086</v>
      </c>
    </row>
    <row r="4" spans="1:8" x14ac:dyDescent="0.25">
      <c r="A4" s="212" t="s">
        <v>334</v>
      </c>
      <c r="B4" s="212" t="s">
        <v>18087</v>
      </c>
      <c r="C4" s="212" t="s">
        <v>841</v>
      </c>
      <c r="D4" s="212" t="s">
        <v>18088</v>
      </c>
      <c r="E4" s="212" t="s">
        <v>1254</v>
      </c>
      <c r="F4" s="212" t="s">
        <v>10305</v>
      </c>
      <c r="G4" s="106" t="s">
        <v>18089</v>
      </c>
    </row>
    <row r="5" spans="1:8" s="66" customFormat="1" x14ac:dyDescent="0.25">
      <c r="A5" s="161" t="s">
        <v>18090</v>
      </c>
      <c r="B5" s="161" t="s">
        <v>18091</v>
      </c>
      <c r="C5" s="161" t="s">
        <v>755</v>
      </c>
      <c r="D5" s="161" t="s">
        <v>18092</v>
      </c>
      <c r="E5" s="161" t="s">
        <v>1254</v>
      </c>
      <c r="F5" s="212" t="s">
        <v>10305</v>
      </c>
      <c r="G5" s="106" t="s">
        <v>18093</v>
      </c>
    </row>
    <row r="6" spans="1:8" s="159" customFormat="1" x14ac:dyDescent="0.25">
      <c r="A6" s="161" t="s">
        <v>18094</v>
      </c>
      <c r="B6" s="161" t="s">
        <v>18095</v>
      </c>
      <c r="C6" s="161" t="s">
        <v>755</v>
      </c>
      <c r="D6" s="161" t="s">
        <v>18096</v>
      </c>
      <c r="E6" s="161" t="s">
        <v>2677</v>
      </c>
      <c r="F6" s="161" t="s">
        <v>1421</v>
      </c>
      <c r="G6" s="211" t="s">
        <v>18097</v>
      </c>
    </row>
    <row r="7" spans="1:8" x14ac:dyDescent="0.25">
      <c r="A7" s="212" t="s">
        <v>5612</v>
      </c>
      <c r="B7" s="212" t="s">
        <v>16902</v>
      </c>
      <c r="C7" s="212" t="s">
        <v>443</v>
      </c>
      <c r="D7" s="212" t="s">
        <v>5614</v>
      </c>
      <c r="E7" s="212" t="s">
        <v>1254</v>
      </c>
      <c r="F7" s="212" t="s">
        <v>5021</v>
      </c>
      <c r="G7" s="162" t="s">
        <v>18098</v>
      </c>
    </row>
    <row r="8" spans="1:8" x14ac:dyDescent="0.25">
      <c r="A8" s="212" t="s">
        <v>18099</v>
      </c>
      <c r="B8" s="212" t="s">
        <v>18100</v>
      </c>
      <c r="C8" s="212" t="s">
        <v>755</v>
      </c>
      <c r="D8" s="212" t="s">
        <v>18101</v>
      </c>
      <c r="E8" s="212" t="s">
        <v>2677</v>
      </c>
      <c r="F8" s="212" t="s">
        <v>18102</v>
      </c>
      <c r="G8" s="162" t="s">
        <v>18103</v>
      </c>
    </row>
    <row r="9" spans="1:8" x14ac:dyDescent="0.25">
      <c r="A9" s="212" t="s">
        <v>18104</v>
      </c>
      <c r="B9" s="212" t="s">
        <v>18105</v>
      </c>
      <c r="C9" s="212" t="s">
        <v>755</v>
      </c>
      <c r="D9" s="212" t="s">
        <v>18106</v>
      </c>
      <c r="E9" s="212" t="s">
        <v>2677</v>
      </c>
      <c r="F9" s="212" t="s">
        <v>1421</v>
      </c>
      <c r="G9" s="212" t="s">
        <v>18107</v>
      </c>
    </row>
    <row r="10" spans="1:8" x14ac:dyDescent="0.25">
      <c r="A10" s="212" t="s">
        <v>5600</v>
      </c>
      <c r="B10" s="212" t="s">
        <v>10743</v>
      </c>
      <c r="C10" s="212" t="s">
        <v>841</v>
      </c>
      <c r="D10" s="212" t="s">
        <v>18108</v>
      </c>
      <c r="E10" s="212" t="s">
        <v>1254</v>
      </c>
      <c r="F10" s="212" t="s">
        <v>4905</v>
      </c>
      <c r="G10" s="211" t="s">
        <v>18109</v>
      </c>
    </row>
    <row r="11" spans="1:8" x14ac:dyDescent="0.25">
      <c r="A11" s="212" t="s">
        <v>18110</v>
      </c>
      <c r="B11" s="212" t="s">
        <v>18105</v>
      </c>
      <c r="C11" s="212" t="s">
        <v>755</v>
      </c>
      <c r="D11" s="212" t="s">
        <v>18111</v>
      </c>
      <c r="E11" s="212" t="s">
        <v>1254</v>
      </c>
      <c r="F11" s="212" t="s">
        <v>18112</v>
      </c>
      <c r="G11" s="212" t="s">
        <v>18113</v>
      </c>
    </row>
    <row r="12" spans="1:8" x14ac:dyDescent="0.25">
      <c r="A12" s="212" t="s">
        <v>5603</v>
      </c>
      <c r="C12" s="212" t="s">
        <v>443</v>
      </c>
      <c r="D12" s="212" t="s">
        <v>18114</v>
      </c>
      <c r="E12" s="212" t="s">
        <v>1254</v>
      </c>
      <c r="F12" s="159" t="s">
        <v>1421</v>
      </c>
      <c r="G12" s="159" t="s">
        <v>18115</v>
      </c>
    </row>
    <row r="13" spans="1:8" x14ac:dyDescent="0.25">
      <c r="A13" s="212" t="s">
        <v>5617</v>
      </c>
      <c r="B13" s="212" t="s">
        <v>18116</v>
      </c>
      <c r="C13" s="212" t="s">
        <v>841</v>
      </c>
      <c r="D13" s="212" t="s">
        <v>18117</v>
      </c>
      <c r="E13" s="212" t="s">
        <v>2677</v>
      </c>
      <c r="F13" s="212" t="s">
        <v>18112</v>
      </c>
      <c r="G13" s="106" t="s">
        <v>18118</v>
      </c>
    </row>
    <row r="14" spans="1:8" x14ac:dyDescent="0.25">
      <c r="A14" s="212" t="s">
        <v>18119</v>
      </c>
      <c r="B14" s="212" t="s">
        <v>18120</v>
      </c>
      <c r="C14" s="212" t="s">
        <v>16646</v>
      </c>
      <c r="D14" s="288" t="s">
        <v>18121</v>
      </c>
      <c r="E14" s="212" t="s">
        <v>1254</v>
      </c>
      <c r="F14" s="159" t="s">
        <v>1258</v>
      </c>
      <c r="G14" s="159" t="s">
        <v>18122</v>
      </c>
    </row>
    <row r="15" spans="1:8" x14ac:dyDescent="0.25">
      <c r="A15" s="212" t="s">
        <v>5652</v>
      </c>
      <c r="B15" s="212" t="s">
        <v>18123</v>
      </c>
      <c r="C15" s="212" t="s">
        <v>443</v>
      </c>
      <c r="D15" s="288" t="s">
        <v>18124</v>
      </c>
      <c r="E15" s="212" t="s">
        <v>1254</v>
      </c>
      <c r="F15" s="212" t="s">
        <v>18112</v>
      </c>
      <c r="G15" s="211" t="s">
        <v>18125</v>
      </c>
    </row>
    <row r="16" spans="1:8" x14ac:dyDescent="0.25">
      <c r="A16" s="212" t="s">
        <v>5655</v>
      </c>
      <c r="B16" s="212" t="s">
        <v>18126</v>
      </c>
      <c r="C16" s="159" t="s">
        <v>443</v>
      </c>
      <c r="D16" s="212" t="s">
        <v>5658</v>
      </c>
      <c r="E16" s="159" t="s">
        <v>2677</v>
      </c>
      <c r="F16" s="212" t="s">
        <v>1258</v>
      </c>
      <c r="G16" s="212" t="s">
        <v>18127</v>
      </c>
    </row>
    <row r="17" spans="1:7" x14ac:dyDescent="0.25">
      <c r="A17" s="212" t="s">
        <v>18128</v>
      </c>
      <c r="B17" s="212" t="s">
        <v>18129</v>
      </c>
      <c r="C17" s="159" t="s">
        <v>755</v>
      </c>
      <c r="D17" s="212" t="s">
        <v>18130</v>
      </c>
      <c r="E17" s="159" t="s">
        <v>1254</v>
      </c>
      <c r="F17" s="212" t="s">
        <v>5340</v>
      </c>
      <c r="G17" s="212" t="s">
        <v>18131</v>
      </c>
    </row>
    <row r="18" spans="1:7" x14ac:dyDescent="0.25">
      <c r="A18" s="212" t="s">
        <v>5623</v>
      </c>
      <c r="B18" s="212" t="s">
        <v>18132</v>
      </c>
      <c r="C18" s="159" t="s">
        <v>443</v>
      </c>
      <c r="D18" s="212" t="s">
        <v>5626</v>
      </c>
      <c r="E18" s="159" t="s">
        <v>1254</v>
      </c>
      <c r="F18" s="212" t="s">
        <v>5021</v>
      </c>
      <c r="G18" s="212" t="s">
        <v>18133</v>
      </c>
    </row>
    <row r="19" spans="1:7" x14ac:dyDescent="0.25">
      <c r="A19" s="212" t="s">
        <v>478</v>
      </c>
      <c r="B19" s="212" t="s">
        <v>14211</v>
      </c>
      <c r="C19" s="212" t="s">
        <v>841</v>
      </c>
      <c r="D19" s="212" t="s">
        <v>18134</v>
      </c>
      <c r="E19" s="212" t="s">
        <v>1254</v>
      </c>
      <c r="F19" s="212" t="s">
        <v>6863</v>
      </c>
      <c r="G19" s="161" t="s">
        <v>18135</v>
      </c>
    </row>
    <row r="20" spans="1:7" x14ac:dyDescent="0.25">
      <c r="A20" s="212" t="s">
        <v>10321</v>
      </c>
      <c r="C20" s="212" t="s">
        <v>755</v>
      </c>
      <c r="D20" s="212" t="s">
        <v>10322</v>
      </c>
      <c r="E20" s="212" t="s">
        <v>1254</v>
      </c>
      <c r="F20" s="212" t="s">
        <v>8955</v>
      </c>
      <c r="G20" s="161" t="s">
        <v>18136</v>
      </c>
    </row>
    <row r="21" spans="1:7" x14ac:dyDescent="0.25">
      <c r="A21" s="212" t="s">
        <v>18137</v>
      </c>
      <c r="B21" s="212" t="s">
        <v>18138</v>
      </c>
      <c r="C21" s="212" t="s">
        <v>755</v>
      </c>
      <c r="D21" s="212" t="s">
        <v>18139</v>
      </c>
      <c r="E21" s="212" t="s">
        <v>1254</v>
      </c>
      <c r="F21" s="212" t="s">
        <v>18112</v>
      </c>
      <c r="G21" s="211" t="s">
        <v>18140</v>
      </c>
    </row>
    <row r="22" spans="1:7" x14ac:dyDescent="0.25">
      <c r="A22" s="212" t="s">
        <v>5628</v>
      </c>
      <c r="B22" s="212" t="s">
        <v>18141</v>
      </c>
      <c r="C22" s="212" t="s">
        <v>443</v>
      </c>
      <c r="D22" s="212" t="s">
        <v>5631</v>
      </c>
      <c r="E22" s="212" t="s">
        <v>1254</v>
      </c>
      <c r="F22" s="212" t="s">
        <v>5021</v>
      </c>
      <c r="G22" s="161" t="s">
        <v>18142</v>
      </c>
    </row>
    <row r="23" spans="1:7" x14ac:dyDescent="0.25">
      <c r="A23" s="212" t="s">
        <v>5633</v>
      </c>
      <c r="B23" s="212" t="s">
        <v>5635</v>
      </c>
      <c r="C23" s="212" t="s">
        <v>443</v>
      </c>
      <c r="D23" s="212" t="s">
        <v>5636</v>
      </c>
      <c r="E23" s="212" t="s">
        <v>1254</v>
      </c>
      <c r="F23" s="212" t="s">
        <v>4905</v>
      </c>
      <c r="G23" s="212" t="s">
        <v>18143</v>
      </c>
    </row>
    <row r="24" spans="1:7" x14ac:dyDescent="0.25">
      <c r="A24" s="212" t="s">
        <v>5638</v>
      </c>
      <c r="B24" s="212" t="s">
        <v>18144</v>
      </c>
      <c r="C24" s="212" t="s">
        <v>443</v>
      </c>
      <c r="D24" s="212" t="s">
        <v>5641</v>
      </c>
      <c r="E24" s="212" t="s">
        <v>2677</v>
      </c>
      <c r="F24" s="212" t="s">
        <v>4805</v>
      </c>
      <c r="G24" s="212" t="s">
        <v>18145</v>
      </c>
    </row>
    <row r="25" spans="1:7" x14ac:dyDescent="0.25">
      <c r="A25" s="212" t="s">
        <v>5643</v>
      </c>
      <c r="B25" s="212" t="s">
        <v>18146</v>
      </c>
      <c r="C25" s="212" t="s">
        <v>443</v>
      </c>
      <c r="D25" s="212" t="s">
        <v>5646</v>
      </c>
      <c r="E25" s="212" t="s">
        <v>1254</v>
      </c>
      <c r="F25" s="212" t="s">
        <v>18102</v>
      </c>
      <c r="G25" s="212" t="s">
        <v>18147</v>
      </c>
    </row>
    <row r="26" spans="1:7" x14ac:dyDescent="0.25">
      <c r="A26" s="212" t="s">
        <v>5648</v>
      </c>
      <c r="B26" s="212" t="s">
        <v>18148</v>
      </c>
      <c r="C26" s="212" t="s">
        <v>443</v>
      </c>
      <c r="D26" s="212" t="s">
        <v>5650</v>
      </c>
      <c r="E26" s="212" t="s">
        <v>1254</v>
      </c>
      <c r="F26" s="212" t="s">
        <v>18102</v>
      </c>
      <c r="G26" s="212" t="s">
        <v>18149</v>
      </c>
    </row>
    <row r="27" spans="1:7" x14ac:dyDescent="0.25">
      <c r="A27" s="212" t="s">
        <v>18150</v>
      </c>
      <c r="B27" s="212" t="s">
        <v>18151</v>
      </c>
      <c r="C27" s="212" t="s">
        <v>7848</v>
      </c>
      <c r="D27" s="212" t="s">
        <v>18152</v>
      </c>
      <c r="E27" s="212" t="s">
        <v>1254</v>
      </c>
      <c r="F27" s="212" t="s">
        <v>1421</v>
      </c>
      <c r="G27" s="212" t="s">
        <v>18153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
  <sheetViews>
    <sheetView workbookViewId="0">
      <selection sqref="A1:XFD1048576"/>
    </sheetView>
  </sheetViews>
  <sheetFormatPr defaultRowHeight="15" x14ac:dyDescent="0.25"/>
  <cols>
    <col min="1" max="1" width="23.85546875" style="212" bestFit="1" customWidth="1"/>
    <col min="2" max="2" width="23.85546875" style="212" customWidth="1"/>
    <col min="3" max="3" width="36.140625" style="212" bestFit="1" customWidth="1"/>
    <col min="4" max="4" width="25" style="212" customWidth="1"/>
    <col min="5" max="5" width="24.42578125" style="212" customWidth="1"/>
    <col min="6" max="7" width="21.140625" style="212" customWidth="1"/>
    <col min="8" max="8" width="14.42578125" style="212" customWidth="1"/>
    <col min="9" max="9" width="23.5703125" style="212" customWidth="1"/>
    <col min="10" max="10" width="18.28515625" style="212" customWidth="1"/>
    <col min="11" max="11" width="20.42578125" style="212" customWidth="1"/>
    <col min="12" max="12" width="17.42578125" style="212" customWidth="1"/>
    <col min="13" max="13" width="13.7109375" style="212" customWidth="1"/>
    <col min="14" max="14" width="26.140625" style="212" customWidth="1"/>
    <col min="15" max="15" width="25" style="212" customWidth="1"/>
    <col min="16" max="16" width="24.42578125" style="212" customWidth="1"/>
    <col min="17" max="18" width="21.140625" style="212" customWidth="1"/>
    <col min="19" max="19" width="14.42578125" style="212" customWidth="1"/>
    <col min="20" max="20" width="23.5703125" style="212" customWidth="1"/>
    <col min="21" max="21" width="18.28515625" style="212" customWidth="1"/>
    <col min="22" max="22" width="20.42578125" style="212" customWidth="1"/>
    <col min="23" max="23" width="17.42578125" style="212" customWidth="1"/>
    <col min="24" max="24" width="13.7109375" style="212" customWidth="1"/>
    <col min="25" max="25" width="26.140625" style="212" customWidth="1"/>
    <col min="26" max="26" width="25" style="212" customWidth="1"/>
    <col min="27" max="27" width="24.42578125" style="212" customWidth="1"/>
    <col min="28" max="29" width="21.140625" style="212" customWidth="1"/>
    <col min="30" max="30" width="14.42578125" style="212" customWidth="1"/>
    <col min="31" max="31" width="23.5703125" style="212" customWidth="1"/>
    <col min="32" max="32" width="18.28515625" style="212" customWidth="1"/>
    <col min="33" max="33" width="20.42578125" style="212" customWidth="1"/>
    <col min="34" max="34" width="17.42578125" style="212" customWidth="1"/>
    <col min="35" max="35" width="13.7109375" style="212" customWidth="1"/>
    <col min="36" max="36" width="26.140625" style="212" customWidth="1"/>
    <col min="37" max="37" width="25" style="212" customWidth="1"/>
    <col min="38" max="38" width="24.42578125" style="212" customWidth="1"/>
    <col min="39" max="40" width="21.140625" style="212" customWidth="1"/>
    <col min="41" max="41" width="14.42578125" style="212" customWidth="1"/>
    <col min="42" max="42" width="23.5703125" style="212" customWidth="1"/>
    <col min="43" max="43" width="18.28515625" style="212" customWidth="1"/>
    <col min="44" max="44" width="20.42578125" style="212" customWidth="1"/>
    <col min="45" max="45" width="17.42578125" style="212" customWidth="1"/>
    <col min="46" max="46" width="13.7109375" style="212" customWidth="1"/>
    <col min="47" max="47" width="26.140625" style="212" customWidth="1"/>
    <col min="48" max="48" width="25" style="212" customWidth="1"/>
    <col min="49" max="49" width="24.42578125" style="212" customWidth="1"/>
    <col min="50" max="51" width="21.140625" style="212" customWidth="1"/>
    <col min="52" max="52" width="14.42578125" style="212" customWidth="1"/>
    <col min="53" max="53" width="23.5703125" style="212" customWidth="1"/>
    <col min="54" max="54" width="18.28515625" style="212" customWidth="1"/>
    <col min="55" max="55" width="20.42578125" style="212" customWidth="1"/>
    <col min="56" max="56" width="17.42578125" style="212" customWidth="1"/>
    <col min="57" max="57" width="13.7109375" style="212" customWidth="1"/>
    <col min="58" max="16384" width="9.140625" style="212"/>
  </cols>
  <sheetData>
    <row r="1" spans="1:57" s="2" customFormat="1" ht="75" x14ac:dyDescent="0.25">
      <c r="A1" s="213" t="s">
        <v>0</v>
      </c>
      <c r="B1" s="213" t="s">
        <v>7</v>
      </c>
      <c r="C1" s="213" t="s">
        <v>10427</v>
      </c>
      <c r="D1" s="213" t="s">
        <v>10428</v>
      </c>
      <c r="E1" s="213" t="s">
        <v>10429</v>
      </c>
      <c r="F1" s="213" t="s">
        <v>10430</v>
      </c>
      <c r="G1" s="213" t="s">
        <v>10432</v>
      </c>
      <c r="H1" s="213" t="s">
        <v>10431</v>
      </c>
      <c r="I1" s="213" t="s">
        <v>10433</v>
      </c>
      <c r="J1" s="213" t="s">
        <v>10434</v>
      </c>
      <c r="K1" s="213" t="s">
        <v>10496</v>
      </c>
      <c r="L1" s="213" t="s">
        <v>10436</v>
      </c>
      <c r="M1" s="213" t="s">
        <v>10437</v>
      </c>
      <c r="N1" s="214" t="s">
        <v>10438</v>
      </c>
      <c r="O1" s="214" t="s">
        <v>10428</v>
      </c>
      <c r="P1" s="214" t="s">
        <v>10429</v>
      </c>
      <c r="Q1" s="214" t="s">
        <v>10430</v>
      </c>
      <c r="R1" s="214" t="s">
        <v>10432</v>
      </c>
      <c r="S1" s="214" t="s">
        <v>10431</v>
      </c>
      <c r="T1" s="214" t="s">
        <v>10433</v>
      </c>
      <c r="U1" s="214" t="s">
        <v>10434</v>
      </c>
      <c r="V1" s="214" t="s">
        <v>10435</v>
      </c>
      <c r="W1" s="214" t="s">
        <v>10436</v>
      </c>
      <c r="X1" s="214" t="s">
        <v>10437</v>
      </c>
      <c r="Y1" s="215" t="s">
        <v>10439</v>
      </c>
      <c r="Z1" s="215" t="s">
        <v>10428</v>
      </c>
      <c r="AA1" s="215" t="s">
        <v>10429</v>
      </c>
      <c r="AB1" s="215" t="s">
        <v>10430</v>
      </c>
      <c r="AC1" s="215" t="s">
        <v>10432</v>
      </c>
      <c r="AD1" s="215" t="s">
        <v>10431</v>
      </c>
      <c r="AE1" s="215" t="s">
        <v>10433</v>
      </c>
      <c r="AF1" s="215" t="s">
        <v>10434</v>
      </c>
      <c r="AG1" s="215" t="s">
        <v>10435</v>
      </c>
      <c r="AH1" s="215" t="s">
        <v>10436</v>
      </c>
      <c r="AI1" s="215" t="s">
        <v>10437</v>
      </c>
      <c r="AJ1" s="216" t="s">
        <v>10440</v>
      </c>
      <c r="AK1" s="216" t="s">
        <v>10428</v>
      </c>
      <c r="AL1" s="216" t="s">
        <v>10429</v>
      </c>
      <c r="AM1" s="216" t="s">
        <v>10430</v>
      </c>
      <c r="AN1" s="216" t="s">
        <v>10432</v>
      </c>
      <c r="AO1" s="216" t="s">
        <v>10431</v>
      </c>
      <c r="AP1" s="216" t="s">
        <v>10433</v>
      </c>
      <c r="AQ1" s="216" t="s">
        <v>10434</v>
      </c>
      <c r="AR1" s="216" t="s">
        <v>10435</v>
      </c>
      <c r="AS1" s="216" t="s">
        <v>10436</v>
      </c>
      <c r="AT1" s="216" t="s">
        <v>10437</v>
      </c>
      <c r="AU1" s="217" t="s">
        <v>10441</v>
      </c>
      <c r="AV1" s="217" t="s">
        <v>10428</v>
      </c>
      <c r="AW1" s="217" t="s">
        <v>10429</v>
      </c>
      <c r="AX1" s="217" t="s">
        <v>10430</v>
      </c>
      <c r="AY1" s="217" t="s">
        <v>10432</v>
      </c>
      <c r="AZ1" s="217" t="s">
        <v>10431</v>
      </c>
      <c r="BA1" s="217" t="s">
        <v>10433</v>
      </c>
      <c r="BB1" s="217" t="s">
        <v>10434</v>
      </c>
      <c r="BC1" s="217" t="s">
        <v>10435</v>
      </c>
      <c r="BD1" s="217" t="s">
        <v>10436</v>
      </c>
      <c r="BE1" s="217" t="s">
        <v>10437</v>
      </c>
    </row>
    <row r="2" spans="1:57" x14ac:dyDescent="0.25">
      <c r="A2" s="212" t="s">
        <v>320</v>
      </c>
      <c r="B2" s="212" t="s">
        <v>10597</v>
      </c>
      <c r="C2" s="212" t="s">
        <v>18078</v>
      </c>
      <c r="D2" s="212" t="s">
        <v>18154</v>
      </c>
      <c r="E2" s="212" t="s">
        <v>18155</v>
      </c>
      <c r="F2" s="212" t="s">
        <v>18156</v>
      </c>
      <c r="G2" s="212">
        <v>2</v>
      </c>
      <c r="H2" s="159" t="s">
        <v>448</v>
      </c>
      <c r="I2" s="159" t="s">
        <v>10594</v>
      </c>
      <c r="J2" s="284" t="s">
        <v>10595</v>
      </c>
      <c r="K2" s="159">
        <v>15</v>
      </c>
      <c r="L2" s="159" t="s">
        <v>273</v>
      </c>
      <c r="M2" s="212" t="s">
        <v>10596</v>
      </c>
      <c r="N2" s="212" t="s">
        <v>18079</v>
      </c>
      <c r="O2" s="212" t="s">
        <v>10592</v>
      </c>
      <c r="P2" s="212" t="s">
        <v>10593</v>
      </c>
      <c r="Q2" s="212" t="s">
        <v>183</v>
      </c>
      <c r="R2" s="159" t="s">
        <v>282</v>
      </c>
      <c r="S2" s="159" t="s">
        <v>448</v>
      </c>
      <c r="T2" s="159" t="s">
        <v>10594</v>
      </c>
      <c r="U2" s="284" t="s">
        <v>10595</v>
      </c>
      <c r="V2" s="159">
        <v>15</v>
      </c>
      <c r="W2" s="159" t="s">
        <v>273</v>
      </c>
      <c r="X2" s="212" t="s">
        <v>10596</v>
      </c>
      <c r="Y2" s="212" t="s">
        <v>636</v>
      </c>
      <c r="Z2" s="212" t="s">
        <v>282</v>
      </c>
      <c r="AA2" s="212" t="s">
        <v>282</v>
      </c>
      <c r="AB2" s="212" t="s">
        <v>282</v>
      </c>
      <c r="AC2" s="212" t="s">
        <v>282</v>
      </c>
      <c r="AD2" s="212" t="s">
        <v>282</v>
      </c>
      <c r="AE2" s="212" t="s">
        <v>282</v>
      </c>
      <c r="AF2" s="212" t="s">
        <v>282</v>
      </c>
      <c r="AG2" s="212">
        <v>15</v>
      </c>
      <c r="AH2" s="212" t="s">
        <v>282</v>
      </c>
      <c r="AI2" s="212" t="s">
        <v>282</v>
      </c>
      <c r="AJ2" s="212" t="s">
        <v>282</v>
      </c>
      <c r="AK2" s="212" t="s">
        <v>282</v>
      </c>
      <c r="AL2" s="212" t="s">
        <v>282</v>
      </c>
      <c r="AM2" s="212" t="s">
        <v>282</v>
      </c>
      <c r="AN2" s="212" t="s">
        <v>282</v>
      </c>
      <c r="AO2" s="212" t="s">
        <v>282</v>
      </c>
      <c r="AP2" s="212" t="s">
        <v>282</v>
      </c>
      <c r="AQ2" s="212" t="s">
        <v>282</v>
      </c>
      <c r="AR2" s="212" t="s">
        <v>282</v>
      </c>
      <c r="AS2" s="212" t="s">
        <v>282</v>
      </c>
      <c r="AT2" s="212" t="s">
        <v>282</v>
      </c>
      <c r="AU2" s="212" t="s">
        <v>282</v>
      </c>
      <c r="AV2" s="212" t="s">
        <v>282</v>
      </c>
      <c r="AW2" s="212" t="s">
        <v>282</v>
      </c>
      <c r="AX2" s="212" t="s">
        <v>282</v>
      </c>
      <c r="AY2" s="212" t="s">
        <v>282</v>
      </c>
      <c r="AZ2" s="212" t="s">
        <v>282</v>
      </c>
      <c r="BA2" s="212" t="s">
        <v>282</v>
      </c>
      <c r="BB2" s="212" t="s">
        <v>282</v>
      </c>
      <c r="BC2" s="212" t="s">
        <v>282</v>
      </c>
      <c r="BD2" s="212" t="s">
        <v>282</v>
      </c>
      <c r="BE2" s="212" t="s">
        <v>282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5"/>
  <sheetViews>
    <sheetView workbookViewId="0">
      <selection activeCell="E13" sqref="E13"/>
    </sheetView>
  </sheetViews>
  <sheetFormatPr defaultColWidth="9.140625" defaultRowHeight="15" x14ac:dyDescent="0.25"/>
  <cols>
    <col min="1" max="1" width="26.42578125" style="212" customWidth="1"/>
    <col min="2" max="2" width="20.7109375" style="212" customWidth="1"/>
    <col min="3" max="4" width="9.140625" style="212"/>
    <col min="5" max="5" width="21.5703125" style="212" customWidth="1"/>
    <col min="6" max="6" width="12.140625" style="212" customWidth="1"/>
    <col min="7" max="10" width="9.140625" style="212"/>
    <col min="11" max="11" width="11.5703125" style="212" customWidth="1"/>
    <col min="12" max="12" width="12.7109375" style="212" customWidth="1"/>
    <col min="13" max="18" width="9.140625" style="212"/>
    <col min="19" max="19" width="12.7109375" style="212" customWidth="1"/>
    <col min="20" max="21" width="13.28515625" style="212" customWidth="1"/>
    <col min="22" max="22" width="11.28515625" style="212" customWidth="1"/>
    <col min="23" max="24" width="10.5703125" style="212" customWidth="1"/>
    <col min="25" max="38" width="9.140625" style="212"/>
    <col min="39" max="39" width="42.140625" style="212" customWidth="1"/>
    <col min="40" max="40" width="18.5703125" style="212" customWidth="1"/>
    <col min="41" max="48" width="9.140625" style="212"/>
    <col min="49" max="49" width="10.7109375" style="212" customWidth="1"/>
    <col min="50" max="50" width="11.5703125" style="212" customWidth="1"/>
    <col min="51" max="72" width="9.140625" style="212"/>
    <col min="73" max="73" width="10.28515625" style="212" customWidth="1"/>
    <col min="74" max="74" width="10.5703125" style="212" customWidth="1"/>
    <col min="75" max="78" width="9.140625" style="212"/>
    <col min="79" max="79" width="12.28515625" style="212" customWidth="1"/>
    <col min="80" max="80" width="12.5703125" style="212" customWidth="1"/>
    <col min="81" max="82" width="9.140625" style="212"/>
    <col min="83" max="83" width="11.7109375" style="212" customWidth="1"/>
    <col min="84" max="84" width="12.5703125" style="212" customWidth="1"/>
    <col min="85" max="85" width="9.140625" style="212"/>
    <col min="86" max="86" width="11.140625" style="212" customWidth="1"/>
    <col min="87" max="87" width="15.5703125" style="212" customWidth="1"/>
    <col min="88" max="89" width="12.85546875" style="212" customWidth="1"/>
    <col min="90" max="90" width="15" style="212" customWidth="1"/>
    <col min="91" max="92" width="12.5703125" style="212" customWidth="1"/>
    <col min="93" max="93" width="13.5703125" style="212" customWidth="1"/>
    <col min="94" max="95" width="15.5703125" style="212" customWidth="1"/>
    <col min="96" max="96" width="15.85546875" style="212" customWidth="1"/>
    <col min="97" max="98" width="13.140625" style="212" customWidth="1"/>
    <col min="99" max="16384" width="9.140625" style="212"/>
  </cols>
  <sheetData>
    <row r="1" spans="1:174" ht="28.5" x14ac:dyDescent="0.25">
      <c r="A1" s="39"/>
      <c r="B1" s="43"/>
      <c r="C1" s="40"/>
      <c r="D1" s="41"/>
      <c r="E1" s="417" t="s">
        <v>188</v>
      </c>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9" t="s">
        <v>230</v>
      </c>
      <c r="AN1" s="420"/>
      <c r="AO1" s="420"/>
      <c r="AP1" s="420"/>
      <c r="AQ1" s="420"/>
      <c r="AR1" s="420"/>
      <c r="AS1" s="420"/>
      <c r="AT1" s="420"/>
      <c r="AU1" s="420"/>
      <c r="AV1" s="420"/>
      <c r="AW1" s="420"/>
      <c r="AX1" s="420"/>
      <c r="AY1" s="420"/>
      <c r="AZ1" s="420"/>
      <c r="BA1" s="420"/>
      <c r="BB1" s="420"/>
      <c r="BC1" s="420"/>
      <c r="BD1" s="420"/>
      <c r="BE1" s="420"/>
      <c r="BF1" s="420"/>
      <c r="BG1" s="420"/>
      <c r="BH1" s="420"/>
      <c r="BI1" s="420"/>
      <c r="BJ1" s="420"/>
      <c r="BK1" s="420"/>
      <c r="BL1" s="420"/>
      <c r="BM1" s="420"/>
      <c r="BN1" s="420"/>
      <c r="BO1" s="420"/>
      <c r="BP1" s="420"/>
      <c r="BQ1" s="420"/>
      <c r="BR1" s="420"/>
      <c r="BS1" s="420"/>
      <c r="BT1" s="420"/>
      <c r="BU1" s="421" t="s">
        <v>231</v>
      </c>
      <c r="BV1" s="422"/>
      <c r="BW1" s="422"/>
      <c r="BX1" s="422"/>
      <c r="BY1" s="422"/>
      <c r="BZ1" s="422"/>
      <c r="CA1" s="422"/>
      <c r="CB1" s="422"/>
      <c r="CC1" s="422"/>
      <c r="CD1" s="422"/>
      <c r="CE1" s="422"/>
      <c r="CF1" s="422"/>
      <c r="CG1" s="422"/>
      <c r="CH1" s="422"/>
      <c r="CI1" s="422"/>
      <c r="CJ1" s="422"/>
      <c r="CK1" s="422"/>
      <c r="CL1" s="422"/>
      <c r="CM1" s="422"/>
      <c r="CN1" s="422"/>
      <c r="CO1" s="422"/>
      <c r="CP1" s="422"/>
      <c r="CQ1" s="422"/>
      <c r="CR1" s="422"/>
      <c r="CS1" s="422"/>
      <c r="CT1" s="422"/>
      <c r="CU1" s="422"/>
      <c r="CV1" s="422"/>
      <c r="CW1" s="422"/>
      <c r="CX1" s="422"/>
      <c r="CY1" s="422"/>
      <c r="CZ1" s="422"/>
      <c r="DA1" s="422"/>
      <c r="DB1" s="423"/>
      <c r="DC1" s="424" t="s">
        <v>279</v>
      </c>
      <c r="DD1" s="425"/>
      <c r="DE1" s="425"/>
      <c r="DF1" s="425"/>
      <c r="DG1" s="425"/>
      <c r="DH1" s="425"/>
      <c r="DI1" s="425"/>
      <c r="DJ1" s="425"/>
      <c r="DK1" s="425"/>
      <c r="DL1" s="425"/>
      <c r="DM1" s="425"/>
      <c r="DN1" s="425"/>
      <c r="DO1" s="425"/>
      <c r="DP1" s="425"/>
      <c r="DQ1" s="425"/>
      <c r="DR1" s="425"/>
      <c r="DS1" s="425"/>
      <c r="DT1" s="425"/>
      <c r="DU1" s="425"/>
      <c r="DV1" s="425"/>
      <c r="DW1" s="425"/>
      <c r="DX1" s="425"/>
      <c r="DY1" s="425"/>
      <c r="DZ1" s="425"/>
      <c r="EA1" s="425"/>
      <c r="EB1" s="425"/>
      <c r="EC1" s="425"/>
      <c r="ED1" s="425"/>
      <c r="EE1" s="425"/>
      <c r="EF1" s="425"/>
      <c r="EG1" s="425"/>
      <c r="EH1" s="425"/>
      <c r="EI1" s="425"/>
      <c r="EJ1" s="426"/>
      <c r="EK1" s="411" t="s">
        <v>280</v>
      </c>
      <c r="EL1" s="412"/>
      <c r="EM1" s="412"/>
      <c r="EN1" s="412"/>
      <c r="EO1" s="412"/>
      <c r="EP1" s="412"/>
      <c r="EQ1" s="412"/>
      <c r="ER1" s="412"/>
      <c r="ES1" s="412"/>
      <c r="ET1" s="412"/>
      <c r="EU1" s="412"/>
      <c r="EV1" s="412"/>
      <c r="EW1" s="412"/>
      <c r="EX1" s="412"/>
      <c r="EY1" s="412"/>
      <c r="EZ1" s="412"/>
      <c r="FA1" s="412"/>
      <c r="FB1" s="412"/>
      <c r="FC1" s="412"/>
      <c r="FD1" s="412"/>
      <c r="FE1" s="412"/>
      <c r="FF1" s="412"/>
      <c r="FG1" s="412"/>
      <c r="FH1" s="412"/>
      <c r="FI1" s="412"/>
      <c r="FJ1" s="412"/>
      <c r="FK1" s="412"/>
      <c r="FL1" s="412"/>
      <c r="FM1" s="412"/>
      <c r="FN1" s="412"/>
      <c r="FO1" s="412"/>
      <c r="FP1" s="412"/>
      <c r="FQ1" s="412"/>
      <c r="FR1" s="413"/>
    </row>
    <row r="2" spans="1:174" ht="15.75" x14ac:dyDescent="0.25">
      <c r="A2" s="42"/>
      <c r="B2" s="43"/>
      <c r="C2" s="43"/>
      <c r="D2" s="44"/>
      <c r="E2" s="432" t="s">
        <v>1</v>
      </c>
      <c r="F2" s="433"/>
      <c r="G2" s="436" t="s">
        <v>4</v>
      </c>
      <c r="H2" s="436"/>
      <c r="I2" s="437" t="s">
        <v>215</v>
      </c>
      <c r="J2" s="438"/>
      <c r="K2" s="438"/>
      <c r="L2" s="438"/>
      <c r="M2" s="438"/>
      <c r="N2" s="438"/>
      <c r="O2" s="438"/>
      <c r="P2" s="439"/>
      <c r="Q2" s="341" t="s">
        <v>211</v>
      </c>
      <c r="R2" s="342"/>
      <c r="S2" s="342"/>
      <c r="T2" s="342"/>
      <c r="U2" s="342"/>
      <c r="V2" s="342"/>
      <c r="W2" s="342"/>
      <c r="X2" s="342"/>
      <c r="Y2" s="342"/>
      <c r="Z2" s="342"/>
      <c r="AA2" s="342"/>
      <c r="AB2" s="342"/>
      <c r="AC2" s="342"/>
      <c r="AD2" s="342"/>
      <c r="AE2" s="342"/>
      <c r="AF2" s="342"/>
      <c r="AG2" s="342"/>
      <c r="AH2" s="342"/>
      <c r="AI2" s="342"/>
      <c r="AJ2" s="343"/>
      <c r="AK2" s="437" t="s">
        <v>216</v>
      </c>
      <c r="AL2" s="439"/>
      <c r="AM2" s="396" t="s">
        <v>1</v>
      </c>
      <c r="AN2" s="397"/>
      <c r="AO2" s="356" t="s">
        <v>4</v>
      </c>
      <c r="AP2" s="356"/>
      <c r="AQ2" s="357" t="s">
        <v>215</v>
      </c>
      <c r="AR2" s="358"/>
      <c r="AS2" s="358"/>
      <c r="AT2" s="358"/>
      <c r="AU2" s="358"/>
      <c r="AV2" s="358"/>
      <c r="AW2" s="358"/>
      <c r="AX2" s="359"/>
      <c r="AY2" s="338"/>
      <c r="AZ2" s="358" t="s">
        <v>211</v>
      </c>
      <c r="BA2" s="358"/>
      <c r="BB2" s="358"/>
      <c r="BC2" s="358"/>
      <c r="BD2" s="358"/>
      <c r="BE2" s="358"/>
      <c r="BF2" s="358"/>
      <c r="BG2" s="358"/>
      <c r="BH2" s="358"/>
      <c r="BI2" s="358"/>
      <c r="BJ2" s="358"/>
      <c r="BK2" s="358"/>
      <c r="BL2" s="358"/>
      <c r="BM2" s="358"/>
      <c r="BN2" s="358"/>
      <c r="BO2" s="358"/>
      <c r="BP2" s="358"/>
      <c r="BQ2" s="359"/>
      <c r="BR2" s="116"/>
      <c r="BS2" s="427" t="s">
        <v>216</v>
      </c>
      <c r="BT2" s="428"/>
      <c r="BU2" s="429" t="s">
        <v>1</v>
      </c>
      <c r="BV2" s="430"/>
      <c r="BW2" s="431" t="s">
        <v>4</v>
      </c>
      <c r="BX2" s="431"/>
      <c r="BY2" s="380" t="s">
        <v>215</v>
      </c>
      <c r="BZ2" s="381"/>
      <c r="CA2" s="381"/>
      <c r="CB2" s="381"/>
      <c r="CC2" s="381"/>
      <c r="CD2" s="381"/>
      <c r="CE2" s="381"/>
      <c r="CF2" s="382"/>
      <c r="CG2" s="380" t="s">
        <v>211</v>
      </c>
      <c r="CH2" s="381"/>
      <c r="CI2" s="381"/>
      <c r="CJ2" s="381"/>
      <c r="CK2" s="381"/>
      <c r="CL2" s="381"/>
      <c r="CM2" s="381"/>
      <c r="CN2" s="381"/>
      <c r="CO2" s="381"/>
      <c r="CP2" s="381"/>
      <c r="CQ2" s="381"/>
      <c r="CR2" s="381"/>
      <c r="CS2" s="381"/>
      <c r="CT2" s="381"/>
      <c r="CU2" s="381"/>
      <c r="CV2" s="381"/>
      <c r="CW2" s="381"/>
      <c r="CX2" s="381"/>
      <c r="CY2" s="382"/>
      <c r="CZ2" s="278"/>
      <c r="DA2" s="383" t="s">
        <v>216</v>
      </c>
      <c r="DB2" s="384"/>
      <c r="DC2" s="387" t="s">
        <v>1</v>
      </c>
      <c r="DD2" s="388"/>
      <c r="DE2" s="389" t="s">
        <v>4</v>
      </c>
      <c r="DF2" s="389"/>
      <c r="DG2" s="390" t="s">
        <v>215</v>
      </c>
      <c r="DH2" s="391"/>
      <c r="DI2" s="391"/>
      <c r="DJ2" s="391"/>
      <c r="DK2" s="391"/>
      <c r="DL2" s="391"/>
      <c r="DM2" s="391"/>
      <c r="DN2" s="392"/>
      <c r="DO2" s="390" t="s">
        <v>211</v>
      </c>
      <c r="DP2" s="391"/>
      <c r="DQ2" s="391"/>
      <c r="DR2" s="391"/>
      <c r="DS2" s="391"/>
      <c r="DT2" s="391"/>
      <c r="DU2" s="391"/>
      <c r="DV2" s="391"/>
      <c r="DW2" s="391"/>
      <c r="DX2" s="391"/>
      <c r="DY2" s="391"/>
      <c r="DZ2" s="391"/>
      <c r="EA2" s="391"/>
      <c r="EB2" s="391"/>
      <c r="EC2" s="391"/>
      <c r="ED2" s="391"/>
      <c r="EE2" s="391"/>
      <c r="EF2" s="391"/>
      <c r="EG2" s="392"/>
      <c r="EH2" s="280"/>
      <c r="EI2" s="372" t="s">
        <v>216</v>
      </c>
      <c r="EJ2" s="373"/>
      <c r="EK2" s="376" t="s">
        <v>1</v>
      </c>
      <c r="EL2" s="377"/>
      <c r="EM2" s="440" t="s">
        <v>4</v>
      </c>
      <c r="EN2" s="440"/>
      <c r="EO2" s="399" t="s">
        <v>215</v>
      </c>
      <c r="EP2" s="400"/>
      <c r="EQ2" s="400"/>
      <c r="ER2" s="400"/>
      <c r="ES2" s="400"/>
      <c r="ET2" s="400"/>
      <c r="EU2" s="400"/>
      <c r="EV2" s="401"/>
      <c r="EW2" s="399" t="s">
        <v>211</v>
      </c>
      <c r="EX2" s="400"/>
      <c r="EY2" s="400"/>
      <c r="EZ2" s="400"/>
      <c r="FA2" s="400"/>
      <c r="FB2" s="400"/>
      <c r="FC2" s="400"/>
      <c r="FD2" s="400"/>
      <c r="FE2" s="400"/>
      <c r="FF2" s="400"/>
      <c r="FG2" s="400"/>
      <c r="FH2" s="400"/>
      <c r="FI2" s="400"/>
      <c r="FJ2" s="400"/>
      <c r="FK2" s="400"/>
      <c r="FL2" s="400"/>
      <c r="FM2" s="400"/>
      <c r="FN2" s="400"/>
      <c r="FO2" s="401"/>
      <c r="FP2" s="282"/>
      <c r="FQ2" s="402" t="s">
        <v>216</v>
      </c>
      <c r="FR2" s="403"/>
    </row>
    <row r="3" spans="1:174" ht="15.75" x14ac:dyDescent="0.25">
      <c r="A3" s="45"/>
      <c r="B3" s="43"/>
      <c r="C3" s="46"/>
      <c r="D3" s="47"/>
      <c r="E3" s="434"/>
      <c r="F3" s="435"/>
      <c r="G3" s="436"/>
      <c r="H3" s="436"/>
      <c r="I3" s="341" t="s">
        <v>196</v>
      </c>
      <c r="J3" s="343"/>
      <c r="K3" s="367" t="s">
        <v>89</v>
      </c>
      <c r="L3" s="368"/>
      <c r="M3" s="341" t="s">
        <v>196</v>
      </c>
      <c r="N3" s="343"/>
      <c r="O3" s="367" t="s">
        <v>187</v>
      </c>
      <c r="P3" s="369"/>
      <c r="Q3" s="370" t="s">
        <v>196</v>
      </c>
      <c r="R3" s="371"/>
      <c r="S3" s="362" t="s">
        <v>212</v>
      </c>
      <c r="T3" s="363"/>
      <c r="U3" s="363"/>
      <c r="V3" s="363"/>
      <c r="W3" s="363"/>
      <c r="X3" s="334"/>
      <c r="Y3" s="362" t="s">
        <v>213</v>
      </c>
      <c r="Z3" s="363"/>
      <c r="AA3" s="363"/>
      <c r="AB3" s="363"/>
      <c r="AC3" s="363"/>
      <c r="AD3" s="334"/>
      <c r="AE3" s="362" t="s">
        <v>214</v>
      </c>
      <c r="AF3" s="363"/>
      <c r="AG3" s="363"/>
      <c r="AH3" s="363"/>
      <c r="AI3" s="363"/>
      <c r="AJ3" s="334"/>
      <c r="AK3" s="370"/>
      <c r="AL3" s="371"/>
      <c r="AM3" s="357"/>
      <c r="AN3" s="359"/>
      <c r="AO3" s="356"/>
      <c r="AP3" s="356"/>
      <c r="AQ3" s="354" t="s">
        <v>196</v>
      </c>
      <c r="AR3" s="355"/>
      <c r="AS3" s="364" t="s">
        <v>89</v>
      </c>
      <c r="AT3" s="365"/>
      <c r="AU3" s="354" t="s">
        <v>196</v>
      </c>
      <c r="AV3" s="355"/>
      <c r="AW3" s="364" t="s">
        <v>187</v>
      </c>
      <c r="AX3" s="366"/>
      <c r="AY3" s="354" t="s">
        <v>196</v>
      </c>
      <c r="AZ3" s="355"/>
      <c r="BA3" s="360" t="s">
        <v>212</v>
      </c>
      <c r="BB3" s="361"/>
      <c r="BC3" s="361"/>
      <c r="BD3" s="361"/>
      <c r="BE3" s="361"/>
      <c r="BF3" s="335"/>
      <c r="BG3" s="360" t="s">
        <v>213</v>
      </c>
      <c r="BH3" s="361"/>
      <c r="BI3" s="361"/>
      <c r="BJ3" s="361"/>
      <c r="BK3" s="361"/>
      <c r="BL3" s="335"/>
      <c r="BM3" s="360" t="s">
        <v>214</v>
      </c>
      <c r="BN3" s="361"/>
      <c r="BO3" s="361"/>
      <c r="BP3" s="361"/>
      <c r="BQ3" s="361"/>
      <c r="BR3" s="285"/>
      <c r="BS3" s="357"/>
      <c r="BT3" s="359"/>
      <c r="BU3" s="385"/>
      <c r="BV3" s="386"/>
      <c r="BW3" s="431"/>
      <c r="BX3" s="431"/>
      <c r="BY3" s="339" t="s">
        <v>196</v>
      </c>
      <c r="BZ3" s="340"/>
      <c r="CA3" s="346" t="s">
        <v>89</v>
      </c>
      <c r="CB3" s="398"/>
      <c r="CC3" s="339" t="s">
        <v>196</v>
      </c>
      <c r="CD3" s="340"/>
      <c r="CE3" s="346" t="s">
        <v>187</v>
      </c>
      <c r="CF3" s="347"/>
      <c r="CG3" s="339" t="s">
        <v>196</v>
      </c>
      <c r="CH3" s="340"/>
      <c r="CI3" s="348" t="s">
        <v>212</v>
      </c>
      <c r="CJ3" s="349"/>
      <c r="CK3" s="349"/>
      <c r="CL3" s="349"/>
      <c r="CM3" s="349"/>
      <c r="CN3" s="337"/>
      <c r="CO3" s="348" t="s">
        <v>213</v>
      </c>
      <c r="CP3" s="349"/>
      <c r="CQ3" s="349"/>
      <c r="CR3" s="349"/>
      <c r="CS3" s="349"/>
      <c r="CT3" s="337"/>
      <c r="CU3" s="393" t="s">
        <v>214</v>
      </c>
      <c r="CV3" s="394"/>
      <c r="CW3" s="394"/>
      <c r="CX3" s="394"/>
      <c r="CY3" s="394"/>
      <c r="CZ3" s="279"/>
      <c r="DA3" s="385"/>
      <c r="DB3" s="386"/>
      <c r="DC3" s="374"/>
      <c r="DD3" s="375"/>
      <c r="DE3" s="389"/>
      <c r="DF3" s="389"/>
      <c r="DG3" s="352" t="s">
        <v>196</v>
      </c>
      <c r="DH3" s="353"/>
      <c r="DI3" s="350" t="s">
        <v>89</v>
      </c>
      <c r="DJ3" s="395"/>
      <c r="DK3" s="352" t="s">
        <v>196</v>
      </c>
      <c r="DL3" s="353"/>
      <c r="DM3" s="350" t="s">
        <v>187</v>
      </c>
      <c r="DN3" s="351"/>
      <c r="DO3" s="352" t="s">
        <v>196</v>
      </c>
      <c r="DP3" s="353"/>
      <c r="DQ3" s="344" t="s">
        <v>212</v>
      </c>
      <c r="DR3" s="345"/>
      <c r="DS3" s="345"/>
      <c r="DT3" s="345"/>
      <c r="DU3" s="345"/>
      <c r="DV3" s="336"/>
      <c r="DW3" s="344" t="s">
        <v>213</v>
      </c>
      <c r="DX3" s="345"/>
      <c r="DY3" s="345"/>
      <c r="DZ3" s="345"/>
      <c r="EA3" s="345"/>
      <c r="EB3" s="336"/>
      <c r="EC3" s="344" t="s">
        <v>214</v>
      </c>
      <c r="ED3" s="345"/>
      <c r="EE3" s="345"/>
      <c r="EF3" s="345"/>
      <c r="EG3" s="345"/>
      <c r="EH3" s="281"/>
      <c r="EI3" s="374"/>
      <c r="EJ3" s="375"/>
      <c r="EK3" s="378"/>
      <c r="EL3" s="379"/>
      <c r="EM3" s="440"/>
      <c r="EN3" s="440"/>
      <c r="EO3" s="404" t="s">
        <v>196</v>
      </c>
      <c r="EP3" s="405"/>
      <c r="EQ3" s="406" t="s">
        <v>89</v>
      </c>
      <c r="ER3" s="407"/>
      <c r="ES3" s="404" t="s">
        <v>196</v>
      </c>
      <c r="ET3" s="405"/>
      <c r="EU3" s="406" t="s">
        <v>187</v>
      </c>
      <c r="EV3" s="408"/>
      <c r="EW3" s="404" t="s">
        <v>196</v>
      </c>
      <c r="EX3" s="405"/>
      <c r="EY3" s="409" t="s">
        <v>212</v>
      </c>
      <c r="EZ3" s="410"/>
      <c r="FA3" s="410"/>
      <c r="FB3" s="410"/>
      <c r="FC3" s="410"/>
      <c r="FD3" s="333"/>
      <c r="FE3" s="409" t="s">
        <v>213</v>
      </c>
      <c r="FF3" s="410"/>
      <c r="FG3" s="410"/>
      <c r="FH3" s="410"/>
      <c r="FI3" s="410"/>
      <c r="FJ3" s="333"/>
      <c r="FK3" s="409" t="s">
        <v>214</v>
      </c>
      <c r="FL3" s="410"/>
      <c r="FM3" s="410"/>
      <c r="FN3" s="410"/>
      <c r="FO3" s="410"/>
      <c r="FP3" s="283"/>
      <c r="FQ3" s="378"/>
      <c r="FR3" s="379"/>
    </row>
    <row r="4" spans="1:174" ht="78.75" x14ac:dyDescent="0.25">
      <c r="A4" s="224" t="s">
        <v>0</v>
      </c>
      <c r="B4" s="225" t="s">
        <v>7</v>
      </c>
      <c r="C4" s="227" t="s">
        <v>219</v>
      </c>
      <c r="D4" s="227" t="s">
        <v>225</v>
      </c>
      <c r="E4" s="228" t="s">
        <v>388</v>
      </c>
      <c r="F4" s="229" t="s">
        <v>382</v>
      </c>
      <c r="G4" s="230" t="s">
        <v>2</v>
      </c>
      <c r="H4" s="231" t="s">
        <v>232</v>
      </c>
      <c r="I4" s="232" t="s">
        <v>197</v>
      </c>
      <c r="J4" s="233" t="s">
        <v>223</v>
      </c>
      <c r="K4" s="234" t="s">
        <v>200</v>
      </c>
      <c r="L4" s="231" t="s">
        <v>199</v>
      </c>
      <c r="M4" s="234" t="s">
        <v>197</v>
      </c>
      <c r="N4" s="234" t="s">
        <v>223</v>
      </c>
      <c r="O4" s="235" t="s">
        <v>201</v>
      </c>
      <c r="P4" s="235" t="s">
        <v>202</v>
      </c>
      <c r="Q4" s="236" t="s">
        <v>197</v>
      </c>
      <c r="R4" s="232" t="s">
        <v>223</v>
      </c>
      <c r="S4" s="237" t="s">
        <v>203</v>
      </c>
      <c r="T4" s="237" t="s">
        <v>204</v>
      </c>
      <c r="U4" s="237" t="s">
        <v>216</v>
      </c>
      <c r="V4" s="237" t="s">
        <v>228</v>
      </c>
      <c r="W4" s="237" t="s">
        <v>229</v>
      </c>
      <c r="X4" s="237" t="s">
        <v>216</v>
      </c>
      <c r="Y4" s="237" t="s">
        <v>205</v>
      </c>
      <c r="Z4" s="237" t="s">
        <v>206</v>
      </c>
      <c r="AA4" s="237" t="s">
        <v>216</v>
      </c>
      <c r="AB4" s="237" t="s">
        <v>226</v>
      </c>
      <c r="AC4" s="237" t="s">
        <v>227</v>
      </c>
      <c r="AD4" s="237" t="s">
        <v>216</v>
      </c>
      <c r="AE4" s="238" t="s">
        <v>207</v>
      </c>
      <c r="AF4" s="237" t="s">
        <v>208</v>
      </c>
      <c r="AG4" s="237" t="s">
        <v>216</v>
      </c>
      <c r="AH4" s="237" t="s">
        <v>209</v>
      </c>
      <c r="AI4" s="237" t="s">
        <v>210</v>
      </c>
      <c r="AJ4" s="237" t="s">
        <v>216</v>
      </c>
      <c r="AK4" s="239" t="s">
        <v>3</v>
      </c>
      <c r="AL4" s="239" t="s">
        <v>198</v>
      </c>
      <c r="AM4" s="240" t="s">
        <v>388</v>
      </c>
      <c r="AN4" s="223" t="s">
        <v>382</v>
      </c>
      <c r="AO4" s="241" t="s">
        <v>2</v>
      </c>
      <c r="AP4" s="241" t="s">
        <v>232</v>
      </c>
      <c r="AQ4" s="242" t="s">
        <v>197</v>
      </c>
      <c r="AR4" s="242" t="s">
        <v>223</v>
      </c>
      <c r="AS4" s="243" t="s">
        <v>200</v>
      </c>
      <c r="AT4" s="243" t="s">
        <v>199</v>
      </c>
      <c r="AU4" s="242" t="s">
        <v>197</v>
      </c>
      <c r="AV4" s="242" t="s">
        <v>223</v>
      </c>
      <c r="AW4" s="244" t="s">
        <v>201</v>
      </c>
      <c r="AX4" s="244" t="s">
        <v>202</v>
      </c>
      <c r="AY4" s="242" t="s">
        <v>197</v>
      </c>
      <c r="AZ4" s="242" t="s">
        <v>223</v>
      </c>
      <c r="BA4" s="245" t="s">
        <v>203</v>
      </c>
      <c r="BB4" s="245" t="s">
        <v>204</v>
      </c>
      <c r="BC4" s="245" t="s">
        <v>216</v>
      </c>
      <c r="BD4" s="245" t="s">
        <v>228</v>
      </c>
      <c r="BE4" s="245" t="s">
        <v>229</v>
      </c>
      <c r="BF4" s="245" t="s">
        <v>216</v>
      </c>
      <c r="BG4" s="245" t="s">
        <v>205</v>
      </c>
      <c r="BH4" s="245" t="s">
        <v>206</v>
      </c>
      <c r="BI4" s="245" t="s">
        <v>216</v>
      </c>
      <c r="BJ4" s="245" t="s">
        <v>226</v>
      </c>
      <c r="BK4" s="245" t="s">
        <v>227</v>
      </c>
      <c r="BL4" s="245" t="s">
        <v>216</v>
      </c>
      <c r="BM4" s="245" t="s">
        <v>207</v>
      </c>
      <c r="BN4" s="245" t="s">
        <v>208</v>
      </c>
      <c r="BO4" s="245" t="s">
        <v>216</v>
      </c>
      <c r="BP4" s="245" t="s">
        <v>209</v>
      </c>
      <c r="BQ4" s="245" t="s">
        <v>210</v>
      </c>
      <c r="BR4" s="245" t="s">
        <v>216</v>
      </c>
      <c r="BS4" s="246" t="s">
        <v>3</v>
      </c>
      <c r="BT4" s="246" t="s">
        <v>198</v>
      </c>
      <c r="BU4" s="247" t="s">
        <v>388</v>
      </c>
      <c r="BV4" s="248" t="s">
        <v>382</v>
      </c>
      <c r="BW4" s="249" t="s">
        <v>2</v>
      </c>
      <c r="BX4" s="250" t="s">
        <v>232</v>
      </c>
      <c r="BY4" s="249" t="s">
        <v>197</v>
      </c>
      <c r="BZ4" s="249" t="s">
        <v>223</v>
      </c>
      <c r="CA4" s="251" t="s">
        <v>200</v>
      </c>
      <c r="CB4" s="251" t="s">
        <v>199</v>
      </c>
      <c r="CC4" s="249" t="s">
        <v>197</v>
      </c>
      <c r="CD4" s="249" t="s">
        <v>223</v>
      </c>
      <c r="CE4" s="252" t="s">
        <v>201</v>
      </c>
      <c r="CF4" s="252" t="s">
        <v>202</v>
      </c>
      <c r="CG4" s="249" t="s">
        <v>197</v>
      </c>
      <c r="CH4" s="249" t="s">
        <v>223</v>
      </c>
      <c r="CI4" s="253" t="s">
        <v>203</v>
      </c>
      <c r="CJ4" s="253" t="s">
        <v>204</v>
      </c>
      <c r="CK4" s="253" t="s">
        <v>216</v>
      </c>
      <c r="CL4" s="253" t="s">
        <v>228</v>
      </c>
      <c r="CM4" s="253" t="s">
        <v>229</v>
      </c>
      <c r="CN4" s="253" t="s">
        <v>216</v>
      </c>
      <c r="CO4" s="253" t="s">
        <v>205</v>
      </c>
      <c r="CP4" s="253" t="s">
        <v>206</v>
      </c>
      <c r="CQ4" s="253" t="s">
        <v>216</v>
      </c>
      <c r="CR4" s="253" t="s">
        <v>226</v>
      </c>
      <c r="CS4" s="253" t="s">
        <v>227</v>
      </c>
      <c r="CT4" s="253" t="s">
        <v>216</v>
      </c>
      <c r="CU4" s="253" t="s">
        <v>207</v>
      </c>
      <c r="CV4" s="253" t="s">
        <v>208</v>
      </c>
      <c r="CW4" s="253" t="s">
        <v>216</v>
      </c>
      <c r="CX4" s="253" t="s">
        <v>209</v>
      </c>
      <c r="CY4" s="253" t="s">
        <v>210</v>
      </c>
      <c r="CZ4" s="253" t="s">
        <v>216</v>
      </c>
      <c r="DA4" s="254" t="s">
        <v>3</v>
      </c>
      <c r="DB4" s="254" t="s">
        <v>198</v>
      </c>
      <c r="DC4" s="255" t="s">
        <v>388</v>
      </c>
      <c r="DD4" s="256" t="s">
        <v>382</v>
      </c>
      <c r="DE4" s="257" t="s">
        <v>2</v>
      </c>
      <c r="DF4" s="258" t="s">
        <v>232</v>
      </c>
      <c r="DG4" s="257" t="s">
        <v>197</v>
      </c>
      <c r="DH4" s="257" t="s">
        <v>223</v>
      </c>
      <c r="DI4" s="259" t="s">
        <v>200</v>
      </c>
      <c r="DJ4" s="259" t="s">
        <v>199</v>
      </c>
      <c r="DK4" s="257" t="s">
        <v>197</v>
      </c>
      <c r="DL4" s="257" t="s">
        <v>223</v>
      </c>
      <c r="DM4" s="260" t="s">
        <v>201</v>
      </c>
      <c r="DN4" s="260" t="s">
        <v>202</v>
      </c>
      <c r="DO4" s="257" t="s">
        <v>197</v>
      </c>
      <c r="DP4" s="257" t="s">
        <v>223</v>
      </c>
      <c r="DQ4" s="261" t="s">
        <v>203</v>
      </c>
      <c r="DR4" s="261" t="s">
        <v>204</v>
      </c>
      <c r="DS4" s="261" t="s">
        <v>216</v>
      </c>
      <c r="DT4" s="261" t="s">
        <v>228</v>
      </c>
      <c r="DU4" s="261" t="s">
        <v>229</v>
      </c>
      <c r="DV4" s="261" t="s">
        <v>216</v>
      </c>
      <c r="DW4" s="261" t="s">
        <v>205</v>
      </c>
      <c r="DX4" s="261" t="s">
        <v>206</v>
      </c>
      <c r="DY4" s="261" t="s">
        <v>216</v>
      </c>
      <c r="DZ4" s="261" t="s">
        <v>226</v>
      </c>
      <c r="EA4" s="261" t="s">
        <v>227</v>
      </c>
      <c r="EB4" s="261" t="s">
        <v>216</v>
      </c>
      <c r="EC4" s="261" t="s">
        <v>207</v>
      </c>
      <c r="ED4" s="261" t="s">
        <v>208</v>
      </c>
      <c r="EE4" s="261" t="s">
        <v>216</v>
      </c>
      <c r="EF4" s="261" t="s">
        <v>209</v>
      </c>
      <c r="EG4" s="261" t="s">
        <v>210</v>
      </c>
      <c r="EH4" s="261" t="s">
        <v>216</v>
      </c>
      <c r="EI4" s="262" t="s">
        <v>3</v>
      </c>
      <c r="EJ4" s="262" t="s">
        <v>198</v>
      </c>
      <c r="EK4" s="263" t="s">
        <v>388</v>
      </c>
      <c r="EL4" s="264" t="s">
        <v>382</v>
      </c>
      <c r="EM4" s="265" t="s">
        <v>2</v>
      </c>
      <c r="EN4" s="266" t="s">
        <v>232</v>
      </c>
      <c r="EO4" s="265" t="s">
        <v>197</v>
      </c>
      <c r="EP4" s="265" t="s">
        <v>223</v>
      </c>
      <c r="EQ4" s="267" t="s">
        <v>200</v>
      </c>
      <c r="ER4" s="267" t="s">
        <v>199</v>
      </c>
      <c r="ES4" s="265" t="s">
        <v>197</v>
      </c>
      <c r="ET4" s="265" t="s">
        <v>223</v>
      </c>
      <c r="EU4" s="268" t="s">
        <v>201</v>
      </c>
      <c r="EV4" s="269" t="s">
        <v>202</v>
      </c>
      <c r="EW4" s="265" t="s">
        <v>197</v>
      </c>
      <c r="EX4" s="265" t="s">
        <v>223</v>
      </c>
      <c r="EY4" s="270" t="s">
        <v>203</v>
      </c>
      <c r="EZ4" s="270" t="s">
        <v>204</v>
      </c>
      <c r="FA4" s="270" t="s">
        <v>216</v>
      </c>
      <c r="FB4" s="270" t="s">
        <v>228</v>
      </c>
      <c r="FC4" s="270" t="s">
        <v>229</v>
      </c>
      <c r="FD4" s="270" t="s">
        <v>216</v>
      </c>
      <c r="FE4" s="270" t="s">
        <v>205</v>
      </c>
      <c r="FF4" s="270" t="s">
        <v>206</v>
      </c>
      <c r="FG4" s="270" t="s">
        <v>216</v>
      </c>
      <c r="FH4" s="270" t="s">
        <v>226</v>
      </c>
      <c r="FI4" s="270" t="s">
        <v>227</v>
      </c>
      <c r="FJ4" s="270" t="s">
        <v>216</v>
      </c>
      <c r="FK4" s="270" t="s">
        <v>207</v>
      </c>
      <c r="FL4" s="270" t="s">
        <v>208</v>
      </c>
      <c r="FM4" s="270" t="s">
        <v>216</v>
      </c>
      <c r="FN4" s="270" t="s">
        <v>209</v>
      </c>
      <c r="FO4" s="270" t="s">
        <v>210</v>
      </c>
      <c r="FP4" s="270" t="s">
        <v>216</v>
      </c>
      <c r="FQ4" s="271" t="s">
        <v>3</v>
      </c>
      <c r="FR4" s="271" t="s">
        <v>198</v>
      </c>
    </row>
    <row r="5" spans="1:174" x14ac:dyDescent="0.25">
      <c r="A5" s="212" t="s">
        <v>320</v>
      </c>
      <c r="B5" s="212" t="s">
        <v>18157</v>
      </c>
      <c r="C5" s="212">
        <v>15</v>
      </c>
      <c r="D5" s="212">
        <v>3</v>
      </c>
      <c r="E5" s="212" t="s">
        <v>18078</v>
      </c>
      <c r="F5" s="212" t="s">
        <v>18156</v>
      </c>
      <c r="G5" s="212" t="s">
        <v>282</v>
      </c>
      <c r="H5" s="212" t="s">
        <v>282</v>
      </c>
      <c r="I5" s="212" t="s">
        <v>282</v>
      </c>
      <c r="J5" s="212" t="s">
        <v>282</v>
      </c>
      <c r="K5" s="212" t="s">
        <v>282</v>
      </c>
      <c r="L5" s="212" t="s">
        <v>282</v>
      </c>
      <c r="M5" s="212" t="s">
        <v>282</v>
      </c>
      <c r="N5" s="212" t="s">
        <v>282</v>
      </c>
      <c r="O5" s="212" t="s">
        <v>282</v>
      </c>
      <c r="P5" s="212" t="s">
        <v>282</v>
      </c>
      <c r="Q5" s="212" t="s">
        <v>743</v>
      </c>
      <c r="R5" s="212">
        <v>21</v>
      </c>
      <c r="S5" s="212">
        <v>23.93</v>
      </c>
      <c r="T5" s="212">
        <v>7.35</v>
      </c>
      <c r="U5" s="212">
        <v>15</v>
      </c>
      <c r="V5" s="212" t="s">
        <v>282</v>
      </c>
      <c r="W5" s="212" t="s">
        <v>282</v>
      </c>
      <c r="X5" s="212" t="s">
        <v>282</v>
      </c>
      <c r="Y5" s="212">
        <v>8.4</v>
      </c>
      <c r="Z5" s="212">
        <v>6.22</v>
      </c>
      <c r="AA5" s="212">
        <v>15</v>
      </c>
      <c r="AB5" s="212" t="s">
        <v>282</v>
      </c>
      <c r="AC5" s="212" t="s">
        <v>282</v>
      </c>
      <c r="AD5" s="212" t="s">
        <v>282</v>
      </c>
      <c r="AE5" s="482">
        <v>-15.53</v>
      </c>
      <c r="AF5" s="482">
        <v>4.91</v>
      </c>
      <c r="AG5" s="482">
        <v>15</v>
      </c>
      <c r="AH5" s="212" t="s">
        <v>282</v>
      </c>
      <c r="AI5" s="212" t="s">
        <v>282</v>
      </c>
      <c r="AJ5" s="212" t="s">
        <v>282</v>
      </c>
      <c r="AK5" s="212">
        <v>15</v>
      </c>
      <c r="AL5" s="212" t="s">
        <v>282</v>
      </c>
      <c r="AM5" s="212" t="s">
        <v>18079</v>
      </c>
      <c r="AN5" s="212" t="s">
        <v>183</v>
      </c>
      <c r="AO5" s="212" t="s">
        <v>282</v>
      </c>
      <c r="AP5" s="212" t="s">
        <v>282</v>
      </c>
      <c r="AQ5" s="212" t="s">
        <v>282</v>
      </c>
      <c r="AR5" s="212" t="s">
        <v>282</v>
      </c>
      <c r="AS5" s="212" t="s">
        <v>282</v>
      </c>
      <c r="AT5" s="212" t="s">
        <v>282</v>
      </c>
      <c r="AU5" s="212" t="s">
        <v>282</v>
      </c>
      <c r="AV5" s="212" t="s">
        <v>282</v>
      </c>
      <c r="AW5" s="212" t="s">
        <v>282</v>
      </c>
      <c r="AX5" s="212" t="s">
        <v>282</v>
      </c>
      <c r="AY5" s="212" t="s">
        <v>743</v>
      </c>
      <c r="AZ5" s="212">
        <v>21</v>
      </c>
      <c r="BA5" s="212">
        <v>28.27</v>
      </c>
      <c r="BB5" s="212">
        <v>6.98</v>
      </c>
      <c r="BC5" s="212">
        <v>15</v>
      </c>
      <c r="BD5" s="212" t="s">
        <v>282</v>
      </c>
      <c r="BE5" s="212" t="s">
        <v>282</v>
      </c>
      <c r="BF5" s="212" t="s">
        <v>282</v>
      </c>
      <c r="BG5" s="212">
        <v>10.87</v>
      </c>
      <c r="BH5" s="212">
        <v>7.7</v>
      </c>
      <c r="BI5" s="212">
        <v>15</v>
      </c>
      <c r="BJ5" s="212" t="s">
        <v>282</v>
      </c>
      <c r="BK5" s="212" t="s">
        <v>282</v>
      </c>
      <c r="BL5" s="212" t="s">
        <v>282</v>
      </c>
      <c r="BM5" s="482">
        <v>-17.399999999999999</v>
      </c>
      <c r="BN5" s="482">
        <v>5.23</v>
      </c>
      <c r="BO5" s="482">
        <v>15</v>
      </c>
      <c r="BP5" s="212" t="s">
        <v>282</v>
      </c>
      <c r="BQ5" s="212" t="s">
        <v>282</v>
      </c>
      <c r="BR5" s="212" t="s">
        <v>282</v>
      </c>
      <c r="BS5" s="212">
        <v>15</v>
      </c>
      <c r="BT5" s="212" t="s">
        <v>282</v>
      </c>
      <c r="BU5" s="212" t="s">
        <v>636</v>
      </c>
      <c r="BV5" s="212" t="s">
        <v>282</v>
      </c>
      <c r="BW5" s="212" t="s">
        <v>282</v>
      </c>
      <c r="BX5" s="212" t="s">
        <v>282</v>
      </c>
      <c r="BY5" s="212" t="s">
        <v>282</v>
      </c>
      <c r="BZ5" s="212" t="s">
        <v>282</v>
      </c>
      <c r="CA5" s="212" t="s">
        <v>282</v>
      </c>
      <c r="CB5" s="212" t="s">
        <v>282</v>
      </c>
      <c r="CC5" s="212" t="s">
        <v>282</v>
      </c>
      <c r="CD5" s="212" t="s">
        <v>282</v>
      </c>
      <c r="CE5" s="212" t="s">
        <v>282</v>
      </c>
      <c r="CF5" s="212" t="s">
        <v>282</v>
      </c>
      <c r="CG5" s="212" t="s">
        <v>743</v>
      </c>
      <c r="CH5" s="212">
        <v>21</v>
      </c>
      <c r="CI5" s="212">
        <v>28.33</v>
      </c>
      <c r="CJ5" s="212">
        <v>5.55</v>
      </c>
      <c r="CK5" s="212">
        <v>15</v>
      </c>
      <c r="CL5" s="212" t="s">
        <v>282</v>
      </c>
      <c r="CM5" s="212" t="s">
        <v>282</v>
      </c>
      <c r="CN5" s="212" t="s">
        <v>282</v>
      </c>
      <c r="CO5" s="212">
        <v>20.47</v>
      </c>
      <c r="CP5" s="212">
        <v>10.68</v>
      </c>
      <c r="CQ5" s="212">
        <v>15</v>
      </c>
      <c r="CR5" s="212" t="s">
        <v>282</v>
      </c>
      <c r="CS5" s="212" t="s">
        <v>282</v>
      </c>
      <c r="CT5" s="212" t="s">
        <v>282</v>
      </c>
      <c r="CU5" s="482">
        <v>-7.8599999999999994</v>
      </c>
      <c r="CV5" s="482">
        <v>7.48</v>
      </c>
      <c r="CW5" s="482">
        <v>15</v>
      </c>
      <c r="CX5" s="212" t="s">
        <v>282</v>
      </c>
      <c r="CY5" s="212" t="s">
        <v>282</v>
      </c>
      <c r="CZ5" s="212" t="s">
        <v>282</v>
      </c>
      <c r="DA5" s="212">
        <v>15</v>
      </c>
      <c r="DB5" s="212" t="s">
        <v>282</v>
      </c>
      <c r="DC5" s="212" t="s">
        <v>282</v>
      </c>
      <c r="DD5" s="212" t="s">
        <v>282</v>
      </c>
      <c r="DE5" s="212" t="s">
        <v>282</v>
      </c>
      <c r="DF5" s="212" t="s">
        <v>282</v>
      </c>
      <c r="DG5" s="212" t="s">
        <v>282</v>
      </c>
      <c r="DH5" s="212" t="s">
        <v>282</v>
      </c>
      <c r="DI5" s="212" t="s">
        <v>282</v>
      </c>
      <c r="DJ5" s="212" t="s">
        <v>282</v>
      </c>
      <c r="DK5" s="212" t="s">
        <v>282</v>
      </c>
      <c r="DL5" s="212" t="s">
        <v>282</v>
      </c>
      <c r="DM5" s="212" t="s">
        <v>282</v>
      </c>
      <c r="DN5" s="212" t="s">
        <v>282</v>
      </c>
      <c r="DO5" s="212" t="s">
        <v>282</v>
      </c>
      <c r="DP5" s="212" t="s">
        <v>282</v>
      </c>
      <c r="DQ5" s="212" t="s">
        <v>282</v>
      </c>
      <c r="DR5" s="212" t="s">
        <v>282</v>
      </c>
      <c r="DS5" s="212" t="s">
        <v>282</v>
      </c>
      <c r="DT5" s="212" t="s">
        <v>282</v>
      </c>
      <c r="DU5" s="212" t="s">
        <v>282</v>
      </c>
      <c r="DV5" s="212" t="s">
        <v>282</v>
      </c>
      <c r="DW5" s="212" t="s">
        <v>282</v>
      </c>
      <c r="DX5" s="212" t="s">
        <v>282</v>
      </c>
      <c r="DY5" s="212" t="s">
        <v>282</v>
      </c>
      <c r="DZ5" s="212" t="s">
        <v>282</v>
      </c>
      <c r="EA5" s="212" t="s">
        <v>282</v>
      </c>
      <c r="EB5" s="212" t="s">
        <v>282</v>
      </c>
      <c r="EC5" s="212" t="s">
        <v>282</v>
      </c>
      <c r="ED5" s="212" t="s">
        <v>282</v>
      </c>
      <c r="EE5" s="212" t="s">
        <v>282</v>
      </c>
      <c r="EF5" s="212" t="s">
        <v>282</v>
      </c>
      <c r="EG5" s="212" t="s">
        <v>282</v>
      </c>
      <c r="EH5" s="212" t="s">
        <v>282</v>
      </c>
      <c r="EI5" s="212" t="s">
        <v>282</v>
      </c>
      <c r="EJ5" s="212" t="s">
        <v>282</v>
      </c>
      <c r="EK5" s="212" t="s">
        <v>282</v>
      </c>
      <c r="EL5" s="212" t="s">
        <v>282</v>
      </c>
      <c r="EM5" s="212" t="s">
        <v>282</v>
      </c>
      <c r="EN5" s="212" t="s">
        <v>282</v>
      </c>
      <c r="EO5" s="212" t="s">
        <v>282</v>
      </c>
      <c r="EP5" s="212" t="s">
        <v>282</v>
      </c>
      <c r="EQ5" s="212" t="s">
        <v>282</v>
      </c>
      <c r="ER5" s="212" t="s">
        <v>282</v>
      </c>
      <c r="ES5" s="212" t="s">
        <v>282</v>
      </c>
      <c r="ET5" s="212" t="s">
        <v>282</v>
      </c>
      <c r="EU5" s="212" t="s">
        <v>282</v>
      </c>
      <c r="EV5" s="212" t="s">
        <v>282</v>
      </c>
      <c r="EW5" s="212" t="s">
        <v>282</v>
      </c>
      <c r="EX5" s="212" t="s">
        <v>282</v>
      </c>
      <c r="EY5" s="212" t="s">
        <v>282</v>
      </c>
      <c r="EZ5" s="212" t="s">
        <v>282</v>
      </c>
      <c r="FA5" s="212" t="s">
        <v>282</v>
      </c>
      <c r="FB5" s="212" t="s">
        <v>282</v>
      </c>
      <c r="FC5" s="212" t="s">
        <v>282</v>
      </c>
      <c r="FD5" s="212" t="s">
        <v>282</v>
      </c>
      <c r="FE5" s="212" t="s">
        <v>282</v>
      </c>
      <c r="FF5" s="212" t="s">
        <v>282</v>
      </c>
      <c r="FG5" s="212" t="s">
        <v>282</v>
      </c>
      <c r="FH5" s="212" t="s">
        <v>282</v>
      </c>
      <c r="FI5" s="212" t="s">
        <v>282</v>
      </c>
      <c r="FJ5" s="212" t="s">
        <v>282</v>
      </c>
      <c r="FK5" s="212" t="s">
        <v>282</v>
      </c>
      <c r="FL5" s="212" t="s">
        <v>282</v>
      </c>
      <c r="FM5" s="212" t="s">
        <v>282</v>
      </c>
      <c r="FN5" s="212" t="s">
        <v>282</v>
      </c>
      <c r="FO5" s="212" t="s">
        <v>282</v>
      </c>
      <c r="FP5" s="212" t="s">
        <v>282</v>
      </c>
      <c r="FQ5" s="212" t="s">
        <v>282</v>
      </c>
      <c r="FR5" s="212" t="s">
        <v>282</v>
      </c>
    </row>
  </sheetData>
  <mergeCells count="70">
    <mergeCell ref="FE3:FI3"/>
    <mergeCell ref="FK3:FO3"/>
    <mergeCell ref="EO3:EP3"/>
    <mergeCell ref="EQ3:ER3"/>
    <mergeCell ref="ES3:ET3"/>
    <mergeCell ref="EU3:EV3"/>
    <mergeCell ref="EW3:EX3"/>
    <mergeCell ref="EY3:FC3"/>
    <mergeCell ref="CO3:CS3"/>
    <mergeCell ref="CU3:CY3"/>
    <mergeCell ref="DG3:DH3"/>
    <mergeCell ref="DI3:DJ3"/>
    <mergeCell ref="DK3:DL3"/>
    <mergeCell ref="DM3:DN3"/>
    <mergeCell ref="AY3:AZ3"/>
    <mergeCell ref="BA3:BE3"/>
    <mergeCell ref="BG3:BK3"/>
    <mergeCell ref="BM3:BQ3"/>
    <mergeCell ref="BY3:BZ3"/>
    <mergeCell ref="CA3:CB3"/>
    <mergeCell ref="EW2:FO2"/>
    <mergeCell ref="FQ2:FR3"/>
    <mergeCell ref="I3:J3"/>
    <mergeCell ref="K3:L3"/>
    <mergeCell ref="M3:N3"/>
    <mergeCell ref="O3:P3"/>
    <mergeCell ref="Q3:R3"/>
    <mergeCell ref="S3:W3"/>
    <mergeCell ref="Y3:AC3"/>
    <mergeCell ref="AE3:AI3"/>
    <mergeCell ref="DG2:DN2"/>
    <mergeCell ref="DO2:EG2"/>
    <mergeCell ref="EI2:EJ3"/>
    <mergeCell ref="EK2:EL3"/>
    <mergeCell ref="EM2:EN3"/>
    <mergeCell ref="EO2:EV2"/>
    <mergeCell ref="DO3:DP3"/>
    <mergeCell ref="DQ3:DU3"/>
    <mergeCell ref="DW3:EA3"/>
    <mergeCell ref="EC3:EG3"/>
    <mergeCell ref="BW2:BX3"/>
    <mergeCell ref="BY2:CF2"/>
    <mergeCell ref="CG2:CY2"/>
    <mergeCell ref="DA2:DB3"/>
    <mergeCell ref="DC2:DD3"/>
    <mergeCell ref="DE2:DF3"/>
    <mergeCell ref="CC3:CD3"/>
    <mergeCell ref="CE3:CF3"/>
    <mergeCell ref="CG3:CH3"/>
    <mergeCell ref="CI3:CM3"/>
    <mergeCell ref="AM2:AN3"/>
    <mergeCell ref="AO2:AP3"/>
    <mergeCell ref="AQ2:AX2"/>
    <mergeCell ref="AZ2:BQ2"/>
    <mergeCell ref="BS2:BT3"/>
    <mergeCell ref="BU2:BV3"/>
    <mergeCell ref="AQ3:AR3"/>
    <mergeCell ref="AS3:AT3"/>
    <mergeCell ref="AU3:AV3"/>
    <mergeCell ref="AW3:AX3"/>
    <mergeCell ref="E1:AL1"/>
    <mergeCell ref="AM1:BT1"/>
    <mergeCell ref="BU1:DB1"/>
    <mergeCell ref="DC1:EJ1"/>
    <mergeCell ref="EK1:FR1"/>
    <mergeCell ref="E2:F3"/>
    <mergeCell ref="G2:H3"/>
    <mergeCell ref="I2:P2"/>
    <mergeCell ref="Q2:AJ2"/>
    <mergeCell ref="AK2:AL3"/>
  </mergeCells>
  <dataValidations count="8">
    <dataValidation type="whole" allowBlank="1" showInputMessage="1" showErrorMessage="1" sqref="P2:P4 AX2:AX4">
      <formula1>0</formula1>
      <formula2>100</formula2>
    </dataValidation>
    <dataValidation type="whole" allowBlank="1" showInputMessage="1" showErrorMessage="1" sqref="AU2:AV2 CH2:CH4 EI2:EJ4 J2:L4 BW2:BX4 AW2:AW4 AV3:AV4 O2:O4 DE2:DF4 G2:H4 EM2:EN4 AR2:AT4 AZ2:AZ4">
      <formula1>0</formula1>
      <formula2>10000</formula2>
    </dataValidation>
    <dataValidation type="whole" allowBlank="1" showInputMessage="1" showErrorMessage="1" sqref="EX2:EX4 CD3:CD4 DP2:DP4 CC2:CD2 N2:N4 BZ2:CB4 CE2:CF4">
      <formula1>0</formula1>
      <formula2>1000000</formula2>
    </dataValidation>
    <dataValidation type="whole" allowBlank="1" showInputMessage="1" showErrorMessage="1" sqref="DM2:DN4 DK2:DL2 DL3:DL4 DH2:DJ4 ET3:ET4 ES2:ET2 EP2:ER4 EU2:EV4 AO2:AP4">
      <formula1>0</formula1>
      <formula2>100000</formula2>
    </dataValidation>
    <dataValidation type="whole" allowBlank="1" showInputMessage="1" showErrorMessage="1" sqref="R3:R4">
      <formula1>0</formula1>
      <formula2>1000</formula2>
    </dataValidation>
    <dataValidation type="whole" allowBlank="1" showInputMessage="1" showErrorMessage="1" sqref="AK2:AK4 AL2:AL3 BS2:BT4">
      <formula1>0</formula1>
      <formula2>1000000000</formula2>
    </dataValidation>
    <dataValidation type="whole" allowBlank="1" showInputMessage="1" showErrorMessage="1" sqref="DA2:DB4">
      <formula1>0</formula1>
      <formula2>10000000</formula2>
    </dataValidation>
    <dataValidation type="whole" allowBlank="1" showInputMessage="1" showErrorMessage="1" sqref="FQ2:FR4">
      <formula1>0</formula1>
      <formula2>100000000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'P:\Depression\Extraction sheets amalgamated into main db\[Copy of Copy of Copy of Depression NMA Extraction form 030816 ONWARDS_SH.xlsx]Values'!#REF!</xm:f>
          </x14:formula1>
          <xm:sqref>DO2:DO4 EK1:EK2 DC1:DC2 AQ2:AQ4 AM2:AN4 F4 ES3:ES4 EO2:EO4 DK3:DK4 I2:I4 M2:M4 AU3:AU4 BY2:BY4 BU1:BV4 CC3:CC4 DG2:DG4 EW2:EW4 DD1:DD4 E1:E2 CG2:CG4 Q2:Q4 AY2:AY4 EL1:EL4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5"/>
  <sheetViews>
    <sheetView workbookViewId="0">
      <selection activeCell="D5" sqref="D5"/>
    </sheetView>
  </sheetViews>
  <sheetFormatPr defaultRowHeight="15" x14ac:dyDescent="0.25"/>
  <cols>
    <col min="1" max="1" width="14.85546875" style="212" customWidth="1"/>
    <col min="2" max="2" width="9.140625" style="212"/>
    <col min="3" max="3" width="24" style="212" customWidth="1"/>
    <col min="4" max="4" width="43.7109375" style="212" customWidth="1"/>
    <col min="5" max="6" width="15.42578125" style="212" customWidth="1"/>
    <col min="7" max="10" width="9.140625" style="212"/>
    <col min="11" max="11" width="12.42578125" style="212" customWidth="1"/>
    <col min="12" max="16384" width="9.140625" style="212"/>
  </cols>
  <sheetData>
    <row r="1" spans="1:123" ht="28.5" x14ac:dyDescent="0.25">
      <c r="A1" s="39"/>
      <c r="B1" s="43"/>
      <c r="C1" s="43"/>
      <c r="D1" s="43"/>
      <c r="E1" s="43"/>
      <c r="F1" s="43"/>
      <c r="G1" s="40"/>
      <c r="H1" s="41"/>
      <c r="I1" s="417" t="s">
        <v>188</v>
      </c>
      <c r="J1" s="418"/>
      <c r="K1" s="418"/>
      <c r="L1" s="418"/>
      <c r="M1" s="418"/>
      <c r="N1" s="418"/>
      <c r="O1" s="418"/>
      <c r="P1" s="418"/>
      <c r="Q1" s="418"/>
      <c r="R1" s="418"/>
      <c r="S1" s="418"/>
      <c r="T1" s="418"/>
      <c r="U1" s="418"/>
      <c r="V1" s="418"/>
      <c r="W1" s="418"/>
      <c r="X1" s="418"/>
      <c r="Y1" s="418"/>
      <c r="Z1" s="418"/>
      <c r="AA1" s="418"/>
      <c r="AB1" s="418"/>
      <c r="AC1" s="418"/>
      <c r="AD1" s="418"/>
      <c r="AE1" s="418"/>
      <c r="AF1" s="419" t="s">
        <v>345</v>
      </c>
      <c r="AG1" s="420"/>
      <c r="AH1" s="420"/>
      <c r="AI1" s="420"/>
      <c r="AJ1" s="420"/>
      <c r="AK1" s="420"/>
      <c r="AL1" s="420"/>
      <c r="AM1" s="420"/>
      <c r="AN1" s="420"/>
      <c r="AO1" s="420"/>
      <c r="AP1" s="420"/>
      <c r="AQ1" s="420"/>
      <c r="AR1" s="420"/>
      <c r="AS1" s="420"/>
      <c r="AT1" s="420"/>
      <c r="AU1" s="420"/>
      <c r="AV1" s="420"/>
      <c r="AW1" s="420"/>
      <c r="AX1" s="420"/>
      <c r="AY1" s="420"/>
      <c r="AZ1" s="420"/>
      <c r="BA1" s="420"/>
      <c r="BB1" s="420"/>
      <c r="BC1" s="421" t="s">
        <v>346</v>
      </c>
      <c r="BD1" s="422"/>
      <c r="BE1" s="422"/>
      <c r="BF1" s="422"/>
      <c r="BG1" s="422"/>
      <c r="BH1" s="422"/>
      <c r="BI1" s="422"/>
      <c r="BJ1" s="422"/>
      <c r="BK1" s="422"/>
      <c r="BL1" s="422"/>
      <c r="BM1" s="422"/>
      <c r="BN1" s="422"/>
      <c r="BO1" s="422"/>
      <c r="BP1" s="422"/>
      <c r="BQ1" s="422"/>
      <c r="BR1" s="422"/>
      <c r="BS1" s="422"/>
      <c r="BT1" s="422"/>
      <c r="BU1" s="422"/>
      <c r="BV1" s="422"/>
      <c r="BW1" s="422"/>
      <c r="BX1" s="422"/>
      <c r="BY1" s="422"/>
      <c r="BZ1" s="424" t="s">
        <v>347</v>
      </c>
      <c r="CA1" s="425"/>
      <c r="CB1" s="425"/>
      <c r="CC1" s="425"/>
      <c r="CD1" s="425"/>
      <c r="CE1" s="425"/>
      <c r="CF1" s="425"/>
      <c r="CG1" s="425"/>
      <c r="CH1" s="425"/>
      <c r="CI1" s="425"/>
      <c r="CJ1" s="425"/>
      <c r="CK1" s="425"/>
      <c r="CL1" s="425"/>
      <c r="CM1" s="425"/>
      <c r="CN1" s="425"/>
      <c r="CO1" s="425"/>
      <c r="CP1" s="425"/>
      <c r="CQ1" s="425"/>
      <c r="CR1" s="425"/>
      <c r="CS1" s="425"/>
      <c r="CT1" s="425"/>
      <c r="CU1" s="425"/>
      <c r="CV1" s="425"/>
      <c r="CW1" s="411" t="s">
        <v>348</v>
      </c>
      <c r="CX1" s="412"/>
      <c r="CY1" s="412"/>
      <c r="CZ1" s="412"/>
      <c r="DA1" s="412"/>
      <c r="DB1" s="412"/>
      <c r="DC1" s="412"/>
      <c r="DD1" s="412"/>
      <c r="DE1" s="412"/>
      <c r="DF1" s="412"/>
      <c r="DG1" s="412"/>
      <c r="DH1" s="412"/>
      <c r="DI1" s="412"/>
      <c r="DJ1" s="412"/>
      <c r="DK1" s="412"/>
      <c r="DL1" s="412"/>
      <c r="DM1" s="412"/>
      <c r="DN1" s="412"/>
      <c r="DO1" s="412"/>
      <c r="DP1" s="412"/>
      <c r="DQ1" s="412"/>
      <c r="DR1" s="412"/>
      <c r="DS1" s="412"/>
    </row>
    <row r="2" spans="1:123" ht="15.75" x14ac:dyDescent="0.25">
      <c r="A2" s="42"/>
      <c r="B2" s="43"/>
      <c r="C2" s="43"/>
      <c r="D2" s="43"/>
      <c r="E2" s="43"/>
      <c r="F2" s="43"/>
      <c r="G2" s="43"/>
      <c r="H2" s="44"/>
      <c r="I2" s="432" t="s">
        <v>1</v>
      </c>
      <c r="J2" s="433"/>
      <c r="K2" s="437" t="s">
        <v>215</v>
      </c>
      <c r="L2" s="438"/>
      <c r="M2" s="439"/>
      <c r="N2" s="479" t="s">
        <v>211</v>
      </c>
      <c r="O2" s="479"/>
      <c r="P2" s="479"/>
      <c r="Q2" s="479"/>
      <c r="R2" s="479"/>
      <c r="S2" s="479"/>
      <c r="T2" s="479"/>
      <c r="U2" s="479"/>
      <c r="V2" s="479"/>
      <c r="W2" s="479"/>
      <c r="X2" s="479"/>
      <c r="Y2" s="479"/>
      <c r="Z2" s="479"/>
      <c r="AA2" s="479"/>
      <c r="AB2" s="479"/>
      <c r="AC2" s="479"/>
      <c r="AD2" s="479"/>
      <c r="AE2" s="479"/>
      <c r="AF2" s="396" t="s">
        <v>1</v>
      </c>
      <c r="AG2" s="397"/>
      <c r="AH2" s="396" t="s">
        <v>215</v>
      </c>
      <c r="AI2" s="476"/>
      <c r="AJ2" s="397"/>
      <c r="AK2" s="354" t="s">
        <v>211</v>
      </c>
      <c r="AL2" s="454"/>
      <c r="AM2" s="454"/>
      <c r="AN2" s="454"/>
      <c r="AO2" s="454"/>
      <c r="AP2" s="454"/>
      <c r="AQ2" s="454"/>
      <c r="AR2" s="454"/>
      <c r="AS2" s="454"/>
      <c r="AT2" s="454"/>
      <c r="AU2" s="454"/>
      <c r="AV2" s="454"/>
      <c r="AW2" s="454"/>
      <c r="AX2" s="454"/>
      <c r="AY2" s="454"/>
      <c r="AZ2" s="454"/>
      <c r="BA2" s="454"/>
      <c r="BB2" s="355"/>
      <c r="BC2" s="429" t="s">
        <v>1</v>
      </c>
      <c r="BD2" s="430"/>
      <c r="BE2" s="429" t="s">
        <v>215</v>
      </c>
      <c r="BF2" s="474"/>
      <c r="BG2" s="430"/>
      <c r="BH2" s="339" t="s">
        <v>211</v>
      </c>
      <c r="BI2" s="471"/>
      <c r="BJ2" s="471"/>
      <c r="BK2" s="471"/>
      <c r="BL2" s="471"/>
      <c r="BM2" s="471"/>
      <c r="BN2" s="471"/>
      <c r="BO2" s="471"/>
      <c r="BP2" s="471"/>
      <c r="BQ2" s="471"/>
      <c r="BR2" s="471"/>
      <c r="BS2" s="471"/>
      <c r="BT2" s="471"/>
      <c r="BU2" s="471"/>
      <c r="BV2" s="471"/>
      <c r="BW2" s="471"/>
      <c r="BX2" s="471"/>
      <c r="BY2" s="340"/>
      <c r="BZ2" s="387" t="s">
        <v>1</v>
      </c>
      <c r="CA2" s="388"/>
      <c r="CB2" s="387" t="s">
        <v>215</v>
      </c>
      <c r="CC2" s="477"/>
      <c r="CD2" s="388"/>
      <c r="CE2" s="352" t="s">
        <v>211</v>
      </c>
      <c r="CF2" s="452"/>
      <c r="CG2" s="452"/>
      <c r="CH2" s="452"/>
      <c r="CI2" s="452"/>
      <c r="CJ2" s="452"/>
      <c r="CK2" s="452"/>
      <c r="CL2" s="452"/>
      <c r="CM2" s="452"/>
      <c r="CN2" s="452"/>
      <c r="CO2" s="452"/>
      <c r="CP2" s="452"/>
      <c r="CQ2" s="452"/>
      <c r="CR2" s="452"/>
      <c r="CS2" s="452"/>
      <c r="CT2" s="452"/>
      <c r="CU2" s="452"/>
      <c r="CV2" s="353"/>
      <c r="CW2" s="376" t="s">
        <v>1</v>
      </c>
      <c r="CX2" s="377"/>
      <c r="CY2" s="376" t="s">
        <v>215</v>
      </c>
      <c r="CZ2" s="472"/>
      <c r="DA2" s="377"/>
      <c r="DB2" s="404" t="s">
        <v>211</v>
      </c>
      <c r="DC2" s="449"/>
      <c r="DD2" s="449"/>
      <c r="DE2" s="449"/>
      <c r="DF2" s="449"/>
      <c r="DG2" s="449"/>
      <c r="DH2" s="449"/>
      <c r="DI2" s="449"/>
      <c r="DJ2" s="449"/>
      <c r="DK2" s="449"/>
      <c r="DL2" s="449"/>
      <c r="DM2" s="449"/>
      <c r="DN2" s="449"/>
      <c r="DO2" s="449"/>
      <c r="DP2" s="449"/>
      <c r="DQ2" s="449"/>
      <c r="DR2" s="449"/>
      <c r="DS2" s="405"/>
    </row>
    <row r="3" spans="1:123" ht="15.75" x14ac:dyDescent="0.25">
      <c r="A3" s="45"/>
      <c r="B3" s="43"/>
      <c r="C3" s="43"/>
      <c r="D3" s="43"/>
      <c r="E3" s="43"/>
      <c r="F3" s="43"/>
      <c r="G3" s="46"/>
      <c r="H3" s="47"/>
      <c r="I3" s="434"/>
      <c r="J3" s="435"/>
      <c r="K3" s="370"/>
      <c r="L3" s="453"/>
      <c r="M3" s="371"/>
      <c r="N3" s="362" t="s">
        <v>212</v>
      </c>
      <c r="O3" s="363"/>
      <c r="P3" s="363"/>
      <c r="Q3" s="363"/>
      <c r="R3" s="363"/>
      <c r="S3" s="334"/>
      <c r="T3" s="362" t="s">
        <v>213</v>
      </c>
      <c r="U3" s="363"/>
      <c r="V3" s="363"/>
      <c r="W3" s="363"/>
      <c r="X3" s="363"/>
      <c r="Y3" s="334"/>
      <c r="Z3" s="362" t="s">
        <v>214</v>
      </c>
      <c r="AA3" s="363"/>
      <c r="AB3" s="363"/>
      <c r="AC3" s="363"/>
      <c r="AD3" s="363"/>
      <c r="AE3" s="334"/>
      <c r="AF3" s="357"/>
      <c r="AG3" s="359"/>
      <c r="AH3" s="357"/>
      <c r="AI3" s="358"/>
      <c r="AJ3" s="359"/>
      <c r="AK3" s="455" t="s">
        <v>212</v>
      </c>
      <c r="AL3" s="456"/>
      <c r="AM3" s="456"/>
      <c r="AN3" s="456"/>
      <c r="AO3" s="456"/>
      <c r="AP3" s="457"/>
      <c r="AQ3" s="455" t="s">
        <v>213</v>
      </c>
      <c r="AR3" s="456"/>
      <c r="AS3" s="456"/>
      <c r="AT3" s="456"/>
      <c r="AU3" s="456"/>
      <c r="AV3" s="457"/>
      <c r="AW3" s="455" t="s">
        <v>214</v>
      </c>
      <c r="AX3" s="456"/>
      <c r="AY3" s="456"/>
      <c r="AZ3" s="456"/>
      <c r="BA3" s="456"/>
      <c r="BB3" s="457"/>
      <c r="BC3" s="385"/>
      <c r="BD3" s="386"/>
      <c r="BE3" s="385"/>
      <c r="BF3" s="475"/>
      <c r="BG3" s="386"/>
      <c r="BH3" s="461" t="s">
        <v>212</v>
      </c>
      <c r="BI3" s="462"/>
      <c r="BJ3" s="462"/>
      <c r="BK3" s="462"/>
      <c r="BL3" s="462"/>
      <c r="BM3" s="463"/>
      <c r="BN3" s="461" t="s">
        <v>213</v>
      </c>
      <c r="BO3" s="462"/>
      <c r="BP3" s="462"/>
      <c r="BQ3" s="462"/>
      <c r="BR3" s="462"/>
      <c r="BS3" s="463"/>
      <c r="BT3" s="461" t="s">
        <v>214</v>
      </c>
      <c r="BU3" s="462"/>
      <c r="BV3" s="462"/>
      <c r="BW3" s="462"/>
      <c r="BX3" s="462"/>
      <c r="BY3" s="463"/>
      <c r="BZ3" s="374"/>
      <c r="CA3" s="375"/>
      <c r="CB3" s="374"/>
      <c r="CC3" s="478"/>
      <c r="CD3" s="375"/>
      <c r="CE3" s="444" t="s">
        <v>212</v>
      </c>
      <c r="CF3" s="445"/>
      <c r="CG3" s="445"/>
      <c r="CH3" s="445"/>
      <c r="CI3" s="445"/>
      <c r="CJ3" s="446"/>
      <c r="CK3" s="444" t="s">
        <v>213</v>
      </c>
      <c r="CL3" s="445"/>
      <c r="CM3" s="445"/>
      <c r="CN3" s="445"/>
      <c r="CO3" s="445"/>
      <c r="CP3" s="446"/>
      <c r="CQ3" s="444" t="s">
        <v>214</v>
      </c>
      <c r="CR3" s="445"/>
      <c r="CS3" s="445"/>
      <c r="CT3" s="445"/>
      <c r="CU3" s="445"/>
      <c r="CV3" s="446"/>
      <c r="CW3" s="378"/>
      <c r="CX3" s="379"/>
      <c r="CY3" s="378"/>
      <c r="CZ3" s="473"/>
      <c r="DA3" s="379"/>
      <c r="DB3" s="441" t="s">
        <v>212</v>
      </c>
      <c r="DC3" s="442"/>
      <c r="DD3" s="442"/>
      <c r="DE3" s="442"/>
      <c r="DF3" s="442"/>
      <c r="DG3" s="443"/>
      <c r="DH3" s="441" t="s">
        <v>213</v>
      </c>
      <c r="DI3" s="442"/>
      <c r="DJ3" s="442"/>
      <c r="DK3" s="442"/>
      <c r="DL3" s="442"/>
      <c r="DM3" s="443"/>
      <c r="DN3" s="441" t="s">
        <v>214</v>
      </c>
      <c r="DO3" s="442"/>
      <c r="DP3" s="442"/>
      <c r="DQ3" s="442"/>
      <c r="DR3" s="442"/>
      <c r="DS3" s="443"/>
    </row>
    <row r="4" spans="1:123" ht="78.75" x14ac:dyDescent="0.25">
      <c r="A4" s="4" t="s">
        <v>0</v>
      </c>
      <c r="B4" s="115" t="s">
        <v>7</v>
      </c>
      <c r="C4" s="219" t="s">
        <v>10446</v>
      </c>
      <c r="D4" s="219" t="s">
        <v>27</v>
      </c>
      <c r="E4" s="219" t="s">
        <v>10447</v>
      </c>
      <c r="F4" s="219" t="s">
        <v>10448</v>
      </c>
      <c r="G4" s="8" t="s">
        <v>219</v>
      </c>
      <c r="H4" s="8" t="s">
        <v>225</v>
      </c>
      <c r="I4" s="70" t="s">
        <v>388</v>
      </c>
      <c r="J4" s="71" t="s">
        <v>382</v>
      </c>
      <c r="K4" s="29" t="s">
        <v>10443</v>
      </c>
      <c r="L4" s="6" t="s">
        <v>10444</v>
      </c>
      <c r="M4" s="7" t="s">
        <v>216</v>
      </c>
      <c r="N4" s="35" t="s">
        <v>203</v>
      </c>
      <c r="O4" s="35" t="s">
        <v>204</v>
      </c>
      <c r="P4" s="35" t="s">
        <v>216</v>
      </c>
      <c r="Q4" s="35" t="s">
        <v>228</v>
      </c>
      <c r="R4" s="35" t="s">
        <v>229</v>
      </c>
      <c r="S4" s="35" t="s">
        <v>216</v>
      </c>
      <c r="T4" s="35" t="s">
        <v>205</v>
      </c>
      <c r="U4" s="35" t="s">
        <v>206</v>
      </c>
      <c r="V4" s="35" t="s">
        <v>216</v>
      </c>
      <c r="W4" s="35" t="s">
        <v>226</v>
      </c>
      <c r="X4" s="35" t="s">
        <v>227</v>
      </c>
      <c r="Y4" s="35" t="s">
        <v>216</v>
      </c>
      <c r="Z4" s="38" t="s">
        <v>207</v>
      </c>
      <c r="AA4" s="35" t="s">
        <v>208</v>
      </c>
      <c r="AB4" s="35" t="s">
        <v>216</v>
      </c>
      <c r="AC4" s="35" t="s">
        <v>209</v>
      </c>
      <c r="AD4" s="35" t="s">
        <v>210</v>
      </c>
      <c r="AE4" s="35" t="s">
        <v>216</v>
      </c>
      <c r="AF4" s="396" t="s">
        <v>388</v>
      </c>
      <c r="AG4" s="397" t="s">
        <v>382</v>
      </c>
      <c r="AH4" s="3" t="s">
        <v>10443</v>
      </c>
      <c r="AI4" s="3" t="s">
        <v>10444</v>
      </c>
      <c r="AJ4" s="3" t="s">
        <v>216</v>
      </c>
      <c r="AK4" s="3" t="s">
        <v>203</v>
      </c>
      <c r="AL4" s="3" t="s">
        <v>204</v>
      </c>
      <c r="AM4" s="3" t="s">
        <v>216</v>
      </c>
      <c r="AN4" s="3" t="s">
        <v>228</v>
      </c>
      <c r="AO4" s="3" t="s">
        <v>229</v>
      </c>
      <c r="AP4" s="3" t="s">
        <v>216</v>
      </c>
      <c r="AQ4" s="3" t="s">
        <v>205</v>
      </c>
      <c r="AR4" s="3" t="s">
        <v>206</v>
      </c>
      <c r="AS4" s="3" t="s">
        <v>216</v>
      </c>
      <c r="AT4" s="3" t="s">
        <v>226</v>
      </c>
      <c r="AU4" s="3" t="s">
        <v>227</v>
      </c>
      <c r="AV4" s="3" t="s">
        <v>216</v>
      </c>
      <c r="AW4" s="3" t="s">
        <v>207</v>
      </c>
      <c r="AX4" s="3" t="s">
        <v>208</v>
      </c>
      <c r="AY4" s="3" t="s">
        <v>216</v>
      </c>
      <c r="AZ4" s="3" t="s">
        <v>209</v>
      </c>
      <c r="BA4" s="3" t="s">
        <v>210</v>
      </c>
      <c r="BB4" s="3" t="s">
        <v>216</v>
      </c>
      <c r="BC4" s="429" t="s">
        <v>388</v>
      </c>
      <c r="BD4" s="430" t="s">
        <v>382</v>
      </c>
      <c r="BE4" s="10" t="s">
        <v>10443</v>
      </c>
      <c r="BF4" s="10" t="s">
        <v>10444</v>
      </c>
      <c r="BG4" s="10" t="s">
        <v>216</v>
      </c>
      <c r="BH4" s="10" t="s">
        <v>203</v>
      </c>
      <c r="BI4" s="10" t="s">
        <v>204</v>
      </c>
      <c r="BJ4" s="10" t="s">
        <v>216</v>
      </c>
      <c r="BK4" s="10" t="s">
        <v>228</v>
      </c>
      <c r="BL4" s="10" t="s">
        <v>229</v>
      </c>
      <c r="BM4" s="10" t="s">
        <v>216</v>
      </c>
      <c r="BN4" s="10" t="s">
        <v>205</v>
      </c>
      <c r="BO4" s="10" t="s">
        <v>206</v>
      </c>
      <c r="BP4" s="10" t="s">
        <v>216</v>
      </c>
      <c r="BQ4" s="10" t="s">
        <v>226</v>
      </c>
      <c r="BR4" s="10" t="s">
        <v>227</v>
      </c>
      <c r="BS4" s="10" t="s">
        <v>216</v>
      </c>
      <c r="BT4" s="10" t="s">
        <v>207</v>
      </c>
      <c r="BU4" s="10" t="s">
        <v>208</v>
      </c>
      <c r="BV4" s="10" t="s">
        <v>216</v>
      </c>
      <c r="BW4" s="10" t="s">
        <v>209</v>
      </c>
      <c r="BX4" s="10" t="s">
        <v>210</v>
      </c>
      <c r="BY4" s="10" t="s">
        <v>216</v>
      </c>
      <c r="BZ4" s="387" t="s">
        <v>388</v>
      </c>
      <c r="CA4" s="388" t="s">
        <v>382</v>
      </c>
      <c r="CB4" s="12" t="s">
        <v>10443</v>
      </c>
      <c r="CC4" s="12" t="s">
        <v>10444</v>
      </c>
      <c r="CD4" s="12" t="s">
        <v>216</v>
      </c>
      <c r="CE4" s="12" t="s">
        <v>203</v>
      </c>
      <c r="CF4" s="12" t="s">
        <v>204</v>
      </c>
      <c r="CG4" s="12" t="s">
        <v>216</v>
      </c>
      <c r="CH4" s="12" t="s">
        <v>228</v>
      </c>
      <c r="CI4" s="12" t="s">
        <v>229</v>
      </c>
      <c r="CJ4" s="12" t="s">
        <v>216</v>
      </c>
      <c r="CK4" s="12" t="s">
        <v>205</v>
      </c>
      <c r="CL4" s="12" t="s">
        <v>206</v>
      </c>
      <c r="CM4" s="12" t="s">
        <v>216</v>
      </c>
      <c r="CN4" s="12" t="s">
        <v>226</v>
      </c>
      <c r="CO4" s="12" t="s">
        <v>227</v>
      </c>
      <c r="CP4" s="12" t="s">
        <v>216</v>
      </c>
      <c r="CQ4" s="12" t="s">
        <v>207</v>
      </c>
      <c r="CR4" s="12" t="s">
        <v>208</v>
      </c>
      <c r="CS4" s="12" t="s">
        <v>216</v>
      </c>
      <c r="CT4" s="12" t="s">
        <v>209</v>
      </c>
      <c r="CU4" s="12" t="s">
        <v>210</v>
      </c>
      <c r="CV4" s="12" t="s">
        <v>216</v>
      </c>
      <c r="CW4" s="376" t="s">
        <v>388</v>
      </c>
      <c r="CX4" s="377" t="s">
        <v>382</v>
      </c>
      <c r="CY4" s="11" t="s">
        <v>10443</v>
      </c>
      <c r="CZ4" s="11" t="s">
        <v>10444</v>
      </c>
      <c r="DA4" s="11" t="s">
        <v>216</v>
      </c>
      <c r="DB4" s="11" t="s">
        <v>203</v>
      </c>
      <c r="DC4" s="11" t="s">
        <v>204</v>
      </c>
      <c r="DD4" s="11" t="s">
        <v>216</v>
      </c>
      <c r="DE4" s="11" t="s">
        <v>228</v>
      </c>
      <c r="DF4" s="11" t="s">
        <v>229</v>
      </c>
      <c r="DG4" s="11" t="s">
        <v>216</v>
      </c>
      <c r="DH4" s="11" t="s">
        <v>205</v>
      </c>
      <c r="DI4" s="11" t="s">
        <v>206</v>
      </c>
      <c r="DJ4" s="11" t="s">
        <v>216</v>
      </c>
      <c r="DK4" s="11" t="s">
        <v>226</v>
      </c>
      <c r="DL4" s="11" t="s">
        <v>227</v>
      </c>
      <c r="DM4" s="11" t="s">
        <v>216</v>
      </c>
      <c r="DN4" s="11" t="s">
        <v>207</v>
      </c>
      <c r="DO4" s="11" t="s">
        <v>208</v>
      </c>
      <c r="DP4" s="11" t="s">
        <v>216</v>
      </c>
      <c r="DQ4" s="11" t="s">
        <v>209</v>
      </c>
      <c r="DR4" s="11" t="s">
        <v>210</v>
      </c>
      <c r="DS4" s="11" t="s">
        <v>216</v>
      </c>
    </row>
    <row r="5" spans="1:123" x14ac:dyDescent="0.25">
      <c r="A5" s="212" t="s">
        <v>320</v>
      </c>
      <c r="B5" s="212" t="s">
        <v>18157</v>
      </c>
      <c r="C5" s="212" t="s">
        <v>18158</v>
      </c>
      <c r="D5" s="212" t="s">
        <v>18077</v>
      </c>
      <c r="E5" s="212" t="s">
        <v>10534</v>
      </c>
      <c r="F5" s="212" t="s">
        <v>10535</v>
      </c>
      <c r="G5" s="212">
        <v>15</v>
      </c>
      <c r="H5" s="212">
        <v>3</v>
      </c>
      <c r="I5" s="212" t="s">
        <v>18078</v>
      </c>
      <c r="J5" s="212" t="s">
        <v>18156</v>
      </c>
      <c r="K5" s="212" t="s">
        <v>282</v>
      </c>
      <c r="L5" s="212" t="s">
        <v>282</v>
      </c>
      <c r="M5" s="212" t="s">
        <v>282</v>
      </c>
      <c r="N5" s="212">
        <v>76.599999999999994</v>
      </c>
      <c r="O5" s="212">
        <v>17.5</v>
      </c>
      <c r="P5" s="212">
        <v>15</v>
      </c>
      <c r="Q5" s="212" t="s">
        <v>282</v>
      </c>
      <c r="R5" s="212" t="s">
        <v>282</v>
      </c>
      <c r="S5" s="212" t="s">
        <v>282</v>
      </c>
      <c r="T5" s="212">
        <v>96.4</v>
      </c>
      <c r="U5" s="212">
        <v>18.29</v>
      </c>
      <c r="V5" s="212">
        <v>15</v>
      </c>
      <c r="W5" s="212" t="s">
        <v>282</v>
      </c>
      <c r="X5" s="212" t="s">
        <v>282</v>
      </c>
      <c r="Y5" s="212" t="s">
        <v>282</v>
      </c>
      <c r="Z5" s="482">
        <v>19.800000000000011</v>
      </c>
      <c r="AA5" s="482">
        <v>12.68</v>
      </c>
      <c r="AB5" s="482">
        <v>15</v>
      </c>
      <c r="AC5" s="212" t="s">
        <v>282</v>
      </c>
      <c r="AD5" s="212" t="s">
        <v>282</v>
      </c>
      <c r="AE5" s="212" t="s">
        <v>282</v>
      </c>
      <c r="AF5" s="212" t="s">
        <v>18079</v>
      </c>
      <c r="AG5" s="212" t="s">
        <v>183</v>
      </c>
      <c r="AH5" s="212" t="s">
        <v>282</v>
      </c>
      <c r="AI5" s="212" t="s">
        <v>282</v>
      </c>
      <c r="AJ5" s="212" t="s">
        <v>282</v>
      </c>
      <c r="AK5" s="212">
        <v>66.27</v>
      </c>
      <c r="AL5" s="212">
        <v>19.27</v>
      </c>
      <c r="AM5" s="212">
        <v>15</v>
      </c>
      <c r="AN5" s="212" t="s">
        <v>282</v>
      </c>
      <c r="AO5" s="212" t="s">
        <v>282</v>
      </c>
      <c r="AP5" s="212" t="s">
        <v>282</v>
      </c>
      <c r="AQ5" s="212">
        <v>63.6</v>
      </c>
      <c r="AR5" s="212">
        <v>32.07</v>
      </c>
      <c r="AS5" s="212">
        <v>15</v>
      </c>
      <c r="AT5" s="212" t="s">
        <v>282</v>
      </c>
      <c r="AU5" s="212" t="s">
        <v>282</v>
      </c>
      <c r="AV5" s="212" t="s">
        <v>282</v>
      </c>
      <c r="AW5" s="482">
        <v>-2.6699999999999946</v>
      </c>
      <c r="AX5" s="482">
        <v>21.74</v>
      </c>
      <c r="AY5" s="482">
        <v>15</v>
      </c>
      <c r="AZ5" s="212" t="s">
        <v>282</v>
      </c>
      <c r="BA5" s="212" t="s">
        <v>282</v>
      </c>
      <c r="BB5" s="212" t="s">
        <v>282</v>
      </c>
      <c r="BC5" s="212" t="s">
        <v>636</v>
      </c>
      <c r="BD5" s="212" t="s">
        <v>282</v>
      </c>
      <c r="BE5" s="212" t="s">
        <v>282</v>
      </c>
      <c r="BF5" s="212" t="s">
        <v>282</v>
      </c>
      <c r="BG5" s="212" t="s">
        <v>282</v>
      </c>
      <c r="BH5" s="212">
        <v>66.930000000000007</v>
      </c>
      <c r="BI5" s="212">
        <v>16.850000000000001</v>
      </c>
      <c r="BJ5" s="212">
        <v>15</v>
      </c>
      <c r="BK5" s="212" t="s">
        <v>282</v>
      </c>
      <c r="BL5" s="212" t="s">
        <v>282</v>
      </c>
      <c r="BM5" s="212" t="s">
        <v>282</v>
      </c>
      <c r="BN5" s="212">
        <v>68.13</v>
      </c>
      <c r="BO5" s="212">
        <v>25.32</v>
      </c>
      <c r="BP5" s="212">
        <v>15</v>
      </c>
      <c r="BQ5" s="212" t="s">
        <v>282</v>
      </c>
      <c r="BR5" s="212" t="s">
        <v>282</v>
      </c>
      <c r="BS5" s="212" t="s">
        <v>282</v>
      </c>
      <c r="BT5" s="482">
        <v>1.1999999999999886</v>
      </c>
      <c r="BU5" s="482">
        <v>16.88</v>
      </c>
      <c r="BV5" s="482">
        <v>15</v>
      </c>
      <c r="BW5" s="212" t="s">
        <v>282</v>
      </c>
      <c r="BX5" s="212" t="s">
        <v>282</v>
      </c>
      <c r="BY5" s="212" t="s">
        <v>282</v>
      </c>
      <c r="BZ5" s="212" t="s">
        <v>282</v>
      </c>
      <c r="CA5" s="212" t="s">
        <v>282</v>
      </c>
      <c r="CB5" s="212" t="s">
        <v>282</v>
      </c>
      <c r="CC5" s="212" t="s">
        <v>282</v>
      </c>
      <c r="CD5" s="212" t="s">
        <v>282</v>
      </c>
      <c r="CE5" s="212" t="s">
        <v>282</v>
      </c>
      <c r="CF5" s="212" t="s">
        <v>282</v>
      </c>
      <c r="CG5" s="212" t="s">
        <v>282</v>
      </c>
      <c r="CH5" s="212" t="s">
        <v>282</v>
      </c>
      <c r="CI5" s="212" t="s">
        <v>282</v>
      </c>
      <c r="CJ5" s="212" t="s">
        <v>282</v>
      </c>
      <c r="CK5" s="212" t="s">
        <v>282</v>
      </c>
      <c r="CL5" s="212" t="s">
        <v>282</v>
      </c>
      <c r="CM5" s="212" t="s">
        <v>282</v>
      </c>
      <c r="CN5" s="212" t="s">
        <v>282</v>
      </c>
      <c r="CO5" s="212" t="s">
        <v>282</v>
      </c>
      <c r="CP5" s="212" t="s">
        <v>282</v>
      </c>
      <c r="CQ5" s="212" t="s">
        <v>282</v>
      </c>
      <c r="CR5" s="212" t="s">
        <v>282</v>
      </c>
      <c r="CS5" s="212" t="s">
        <v>282</v>
      </c>
      <c r="CT5" s="212" t="s">
        <v>282</v>
      </c>
      <c r="CU5" s="212" t="s">
        <v>282</v>
      </c>
      <c r="CV5" s="212" t="s">
        <v>282</v>
      </c>
      <c r="CW5" s="212" t="s">
        <v>282</v>
      </c>
      <c r="CX5" s="212" t="s">
        <v>282</v>
      </c>
      <c r="CY5" s="212" t="s">
        <v>282</v>
      </c>
      <c r="CZ5" s="212" t="s">
        <v>282</v>
      </c>
      <c r="DA5" s="212" t="s">
        <v>282</v>
      </c>
      <c r="DB5" s="212" t="s">
        <v>282</v>
      </c>
      <c r="DC5" s="212" t="s">
        <v>282</v>
      </c>
      <c r="DD5" s="212" t="s">
        <v>282</v>
      </c>
      <c r="DE5" s="212" t="s">
        <v>282</v>
      </c>
      <c r="DF5" s="212" t="s">
        <v>282</v>
      </c>
      <c r="DG5" s="212" t="s">
        <v>282</v>
      </c>
      <c r="DH5" s="212" t="s">
        <v>282</v>
      </c>
      <c r="DI5" s="212" t="s">
        <v>282</v>
      </c>
      <c r="DJ5" s="212" t="s">
        <v>282</v>
      </c>
      <c r="DK5" s="212" t="s">
        <v>282</v>
      </c>
      <c r="DL5" s="212" t="s">
        <v>282</v>
      </c>
      <c r="DM5" s="212" t="s">
        <v>282</v>
      </c>
      <c r="DN5" s="212" t="s">
        <v>282</v>
      </c>
      <c r="DO5" s="212" t="s">
        <v>282</v>
      </c>
      <c r="DP5" s="212" t="s">
        <v>282</v>
      </c>
      <c r="DQ5" s="212" t="s">
        <v>282</v>
      </c>
      <c r="DR5" s="212" t="s">
        <v>282</v>
      </c>
      <c r="DS5" s="212" t="s">
        <v>282</v>
      </c>
    </row>
  </sheetData>
  <mergeCells count="39">
    <mergeCell ref="AF4:AG4"/>
    <mergeCell ref="BC4:BD4"/>
    <mergeCell ref="BZ4:CA4"/>
    <mergeCell ref="CW4:CX4"/>
    <mergeCell ref="CE3:CJ3"/>
    <mergeCell ref="CK3:CP3"/>
    <mergeCell ref="CQ3:CV3"/>
    <mergeCell ref="DB3:DG3"/>
    <mergeCell ref="DH3:DM3"/>
    <mergeCell ref="DN3:DS3"/>
    <mergeCell ref="CE2:CV2"/>
    <mergeCell ref="CW2:CX3"/>
    <mergeCell ref="CY2:DA3"/>
    <mergeCell ref="DB2:DS2"/>
    <mergeCell ref="N3:R3"/>
    <mergeCell ref="T3:X3"/>
    <mergeCell ref="Z3:AD3"/>
    <mergeCell ref="AK3:AP3"/>
    <mergeCell ref="AQ3:AV3"/>
    <mergeCell ref="AW3:BB3"/>
    <mergeCell ref="AK2:BB2"/>
    <mergeCell ref="BC2:BD3"/>
    <mergeCell ref="BE2:BG3"/>
    <mergeCell ref="BH2:BY2"/>
    <mergeCell ref="BZ2:CA3"/>
    <mergeCell ref="CB2:CD3"/>
    <mergeCell ref="BH3:BM3"/>
    <mergeCell ref="BN3:BS3"/>
    <mergeCell ref="BT3:BY3"/>
    <mergeCell ref="I1:AE1"/>
    <mergeCell ref="AF1:BB1"/>
    <mergeCell ref="BC1:BY1"/>
    <mergeCell ref="BZ1:CV1"/>
    <mergeCell ref="CW1:DS1"/>
    <mergeCell ref="I2:J3"/>
    <mergeCell ref="K2:M3"/>
    <mergeCell ref="N2:AE2"/>
    <mergeCell ref="AF2:AG3"/>
    <mergeCell ref="AH2:AJ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7"/>
  <sheetViews>
    <sheetView workbookViewId="0">
      <selection activeCell="G13" sqref="G13"/>
    </sheetView>
  </sheetViews>
  <sheetFormatPr defaultRowHeight="15" x14ac:dyDescent="0.25"/>
  <sheetData>
    <row r="1" spans="1:42" x14ac:dyDescent="0.25">
      <c r="A1" s="1" t="s">
        <v>13</v>
      </c>
      <c r="B1" s="1"/>
      <c r="C1" s="1"/>
      <c r="D1" s="1"/>
      <c r="E1" s="1"/>
      <c r="F1" s="1"/>
      <c r="G1" s="1"/>
      <c r="H1" s="1"/>
      <c r="I1" s="1"/>
      <c r="J1" s="1"/>
      <c r="K1" s="1"/>
      <c r="L1" s="1"/>
      <c r="M1" s="1"/>
      <c r="N1" s="1"/>
      <c r="O1" s="1"/>
      <c r="P1" s="1"/>
      <c r="Q1" s="1"/>
      <c r="R1" s="1"/>
      <c r="S1" s="1"/>
      <c r="T1" s="1"/>
      <c r="U1" s="1"/>
      <c r="Z1" s="36" t="s">
        <v>375</v>
      </c>
      <c r="AC1" s="48" t="s">
        <v>382</v>
      </c>
      <c r="AD1" s="48"/>
      <c r="AF1" s="49" t="s">
        <v>383</v>
      </c>
      <c r="AH1" t="s">
        <v>10363</v>
      </c>
      <c r="AI1" s="187" t="s">
        <v>10374</v>
      </c>
      <c r="AJ1" s="192" t="s">
        <v>10386</v>
      </c>
      <c r="AK1" s="202" t="s">
        <v>12</v>
      </c>
      <c r="AL1" s="210" t="s">
        <v>10393</v>
      </c>
      <c r="AM1" s="210" t="s">
        <v>10407</v>
      </c>
      <c r="AN1" s="210" t="s">
        <v>10410</v>
      </c>
      <c r="AO1" s="210" t="s">
        <v>22</v>
      </c>
      <c r="AP1" s="210" t="s">
        <v>10418</v>
      </c>
    </row>
    <row r="2" spans="1:42" x14ac:dyDescent="0.25">
      <c r="A2" t="s">
        <v>14</v>
      </c>
      <c r="B2" t="s">
        <v>8</v>
      </c>
      <c r="C2" t="s">
        <v>184</v>
      </c>
      <c r="D2" t="s">
        <v>15</v>
      </c>
      <c r="E2" t="s">
        <v>250</v>
      </c>
      <c r="F2" t="s">
        <v>16</v>
      </c>
      <c r="H2" t="s">
        <v>17</v>
      </c>
      <c r="J2">
        <v>1</v>
      </c>
      <c r="K2" t="s">
        <v>11</v>
      </c>
      <c r="L2" t="s">
        <v>12</v>
      </c>
      <c r="M2" t="s">
        <v>18</v>
      </c>
      <c r="N2" t="s">
        <v>19</v>
      </c>
      <c r="O2" t="s">
        <v>20</v>
      </c>
      <c r="P2" t="s">
        <v>182</v>
      </c>
      <c r="Q2" t="s">
        <v>21</v>
      </c>
      <c r="T2" t="s">
        <v>22</v>
      </c>
      <c r="U2" t="s">
        <v>23</v>
      </c>
      <c r="V2" t="s">
        <v>194</v>
      </c>
      <c r="W2" t="s">
        <v>217</v>
      </c>
      <c r="X2" t="s">
        <v>235</v>
      </c>
      <c r="Z2" t="s">
        <v>267</v>
      </c>
      <c r="AA2">
        <v>50</v>
      </c>
      <c r="AC2" t="s">
        <v>384</v>
      </c>
      <c r="AF2" t="s">
        <v>385</v>
      </c>
      <c r="AH2" s="172" t="s">
        <v>10364</v>
      </c>
      <c r="AI2" s="183" t="s">
        <v>10375</v>
      </c>
      <c r="AJ2" s="189" t="s">
        <v>22</v>
      </c>
      <c r="AK2" s="199" t="s">
        <v>4788</v>
      </c>
      <c r="AL2" s="205" t="s">
        <v>10394</v>
      </c>
      <c r="AM2" t="s">
        <v>22</v>
      </c>
      <c r="AN2" t="s">
        <v>248</v>
      </c>
      <c r="AO2" t="s">
        <v>22</v>
      </c>
      <c r="AP2" t="s">
        <v>22</v>
      </c>
    </row>
    <row r="3" spans="1:42" x14ac:dyDescent="0.25">
      <c r="A3" t="s">
        <v>24</v>
      </c>
      <c r="B3" t="s">
        <v>90</v>
      </c>
      <c r="C3" t="s">
        <v>185</v>
      </c>
      <c r="D3" t="s">
        <v>25</v>
      </c>
      <c r="E3" t="s">
        <v>26</v>
      </c>
      <c r="F3" t="s">
        <v>27</v>
      </c>
      <c r="G3" t="s">
        <v>88</v>
      </c>
      <c r="H3" t="s">
        <v>28</v>
      </c>
      <c r="I3" t="s">
        <v>29</v>
      </c>
      <c r="J3">
        <v>2</v>
      </c>
      <c r="K3" t="s">
        <v>31</v>
      </c>
      <c r="L3" t="s">
        <v>32</v>
      </c>
      <c r="M3" t="s">
        <v>32</v>
      </c>
      <c r="N3" t="s">
        <v>33</v>
      </c>
      <c r="O3" t="s">
        <v>34</v>
      </c>
      <c r="P3" t="s">
        <v>183</v>
      </c>
      <c r="Q3" t="s">
        <v>35</v>
      </c>
      <c r="S3" t="s">
        <v>36</v>
      </c>
      <c r="T3" t="s">
        <v>37</v>
      </c>
      <c r="U3" t="s">
        <v>38</v>
      </c>
      <c r="V3" t="s">
        <v>299</v>
      </c>
      <c r="W3" t="s">
        <v>218</v>
      </c>
      <c r="X3" t="s">
        <v>236</v>
      </c>
      <c r="Z3" t="s">
        <v>263</v>
      </c>
      <c r="AA3">
        <v>40</v>
      </c>
      <c r="AC3" t="s">
        <v>386</v>
      </c>
      <c r="AH3" s="172" t="s">
        <v>10365</v>
      </c>
      <c r="AI3" s="183" t="s">
        <v>10376</v>
      </c>
      <c r="AJ3" s="189" t="s">
        <v>10387</v>
      </c>
      <c r="AK3" s="199" t="s">
        <v>10390</v>
      </c>
      <c r="AL3" s="205" t="s">
        <v>10395</v>
      </c>
      <c r="AM3" t="s">
        <v>10387</v>
      </c>
      <c r="AN3" t="s">
        <v>10411</v>
      </c>
      <c r="AO3" t="s">
        <v>10387</v>
      </c>
      <c r="AP3" t="s">
        <v>10387</v>
      </c>
    </row>
    <row r="4" spans="1:42" x14ac:dyDescent="0.25">
      <c r="A4" t="s">
        <v>93</v>
      </c>
      <c r="B4" t="s">
        <v>91</v>
      </c>
      <c r="C4" t="s">
        <v>191</v>
      </c>
      <c r="D4" t="s">
        <v>39</v>
      </c>
      <c r="E4" t="s">
        <v>281</v>
      </c>
      <c r="F4" t="s">
        <v>40</v>
      </c>
      <c r="G4" t="s">
        <v>87</v>
      </c>
      <c r="H4" t="s">
        <v>41</v>
      </c>
      <c r="I4" t="s">
        <v>43</v>
      </c>
      <c r="J4">
        <v>3</v>
      </c>
      <c r="K4" t="s">
        <v>44</v>
      </c>
      <c r="L4" t="s">
        <v>45</v>
      </c>
      <c r="M4" t="s">
        <v>45</v>
      </c>
      <c r="N4" t="s">
        <v>46</v>
      </c>
      <c r="O4" t="s">
        <v>47</v>
      </c>
      <c r="Q4" t="s">
        <v>48</v>
      </c>
      <c r="S4" t="s">
        <v>49</v>
      </c>
      <c r="T4" t="s">
        <v>50</v>
      </c>
      <c r="V4" t="s">
        <v>195</v>
      </c>
      <c r="Z4" t="s">
        <v>366</v>
      </c>
      <c r="AA4">
        <v>30</v>
      </c>
      <c r="AC4" t="s">
        <v>387</v>
      </c>
      <c r="AH4" s="172" t="s">
        <v>14600</v>
      </c>
      <c r="AI4" s="183" t="s">
        <v>10377</v>
      </c>
      <c r="AJ4" s="189" t="s">
        <v>55</v>
      </c>
      <c r="AK4" s="199" t="s">
        <v>10391</v>
      </c>
      <c r="AL4" s="205" t="s">
        <v>10396</v>
      </c>
      <c r="AM4" t="s">
        <v>10408</v>
      </c>
      <c r="AN4" t="s">
        <v>10412</v>
      </c>
      <c r="AP4" t="s">
        <v>55</v>
      </c>
    </row>
    <row r="5" spans="1:42" x14ac:dyDescent="0.25">
      <c r="A5" t="s">
        <v>107</v>
      </c>
      <c r="B5" t="s">
        <v>92</v>
      </c>
      <c r="C5" t="s">
        <v>28</v>
      </c>
      <c r="D5" t="s">
        <v>51</v>
      </c>
      <c r="G5" t="s">
        <v>61</v>
      </c>
      <c r="H5" t="s">
        <v>52</v>
      </c>
      <c r="I5" t="s">
        <v>53</v>
      </c>
      <c r="J5">
        <v>4</v>
      </c>
      <c r="K5" t="s">
        <v>54</v>
      </c>
      <c r="L5" t="s">
        <v>55</v>
      </c>
      <c r="M5" t="s">
        <v>55</v>
      </c>
      <c r="N5" t="s">
        <v>56</v>
      </c>
      <c r="O5" t="s">
        <v>57</v>
      </c>
      <c r="Q5" t="s">
        <v>58</v>
      </c>
      <c r="S5" t="s">
        <v>30</v>
      </c>
      <c r="T5" t="s">
        <v>59</v>
      </c>
      <c r="V5" t="s">
        <v>192</v>
      </c>
      <c r="Z5" t="s">
        <v>277</v>
      </c>
      <c r="AC5" t="s">
        <v>282</v>
      </c>
      <c r="AH5" s="172" t="s">
        <v>55</v>
      </c>
      <c r="AI5" s="183" t="s">
        <v>10378</v>
      </c>
      <c r="AL5" s="205" t="s">
        <v>10397</v>
      </c>
    </row>
    <row r="6" spans="1:42" x14ac:dyDescent="0.25">
      <c r="A6" t="s">
        <v>303</v>
      </c>
      <c r="B6" t="s">
        <v>93</v>
      </c>
      <c r="C6" t="s">
        <v>52</v>
      </c>
      <c r="D6" t="s">
        <v>60</v>
      </c>
      <c r="G6" t="s">
        <v>190</v>
      </c>
      <c r="H6" t="s">
        <v>62</v>
      </c>
      <c r="I6" t="s">
        <v>63</v>
      </c>
      <c r="J6">
        <v>5</v>
      </c>
      <c r="K6" t="s">
        <v>64</v>
      </c>
      <c r="M6" t="s">
        <v>65</v>
      </c>
      <c r="N6" t="s">
        <v>66</v>
      </c>
      <c r="O6" t="s">
        <v>67</v>
      </c>
      <c r="Q6" t="s">
        <v>68</v>
      </c>
      <c r="V6" t="s">
        <v>253</v>
      </c>
      <c r="Z6" t="s">
        <v>371</v>
      </c>
      <c r="AA6">
        <v>20</v>
      </c>
      <c r="AC6" t="s">
        <v>465</v>
      </c>
      <c r="AH6" s="172"/>
      <c r="AI6" s="183" t="s">
        <v>10379</v>
      </c>
      <c r="AL6" s="205" t="s">
        <v>10398</v>
      </c>
    </row>
    <row r="7" spans="1:42" x14ac:dyDescent="0.25">
      <c r="B7" t="s">
        <v>94</v>
      </c>
      <c r="C7" t="s">
        <v>41</v>
      </c>
      <c r="D7" t="s">
        <v>249</v>
      </c>
      <c r="I7" t="s">
        <v>6</v>
      </c>
      <c r="J7">
        <v>6</v>
      </c>
      <c r="K7" t="s">
        <v>70</v>
      </c>
      <c r="N7" t="s">
        <v>71</v>
      </c>
      <c r="O7" t="s">
        <v>72</v>
      </c>
      <c r="Q7" t="s">
        <v>73</v>
      </c>
      <c r="V7" t="s">
        <v>220</v>
      </c>
      <c r="Z7" t="s">
        <v>360</v>
      </c>
      <c r="AA7">
        <v>21</v>
      </c>
      <c r="AI7" s="183" t="s">
        <v>10380</v>
      </c>
      <c r="AL7" s="205" t="s">
        <v>10399</v>
      </c>
    </row>
    <row r="8" spans="1:42" x14ac:dyDescent="0.25">
      <c r="B8" t="s">
        <v>95</v>
      </c>
      <c r="C8" t="s">
        <v>186</v>
      </c>
      <c r="D8" t="s">
        <v>69</v>
      </c>
      <c r="I8" t="s">
        <v>74</v>
      </c>
      <c r="J8">
        <v>7</v>
      </c>
      <c r="K8" t="s">
        <v>55</v>
      </c>
      <c r="N8" t="s">
        <v>75</v>
      </c>
      <c r="O8" t="s">
        <v>76</v>
      </c>
      <c r="Q8" t="s">
        <v>77</v>
      </c>
      <c r="V8" t="s">
        <v>193</v>
      </c>
      <c r="Z8" t="s">
        <v>365</v>
      </c>
      <c r="AA8">
        <v>22</v>
      </c>
      <c r="AI8" s="183" t="s">
        <v>10381</v>
      </c>
      <c r="AL8" s="205" t="s">
        <v>10400</v>
      </c>
    </row>
    <row r="9" spans="1:42" x14ac:dyDescent="0.25">
      <c r="B9" t="s">
        <v>96</v>
      </c>
      <c r="C9" t="s">
        <v>62</v>
      </c>
      <c r="D9" t="s">
        <v>42</v>
      </c>
      <c r="I9" t="s">
        <v>30</v>
      </c>
      <c r="J9">
        <v>8</v>
      </c>
      <c r="N9" t="s">
        <v>55</v>
      </c>
      <c r="O9" t="s">
        <v>78</v>
      </c>
      <c r="Q9" t="s">
        <v>79</v>
      </c>
      <c r="V9" t="s">
        <v>221</v>
      </c>
      <c r="Z9" t="s">
        <v>362</v>
      </c>
      <c r="AA9">
        <v>23</v>
      </c>
      <c r="AI9" s="183" t="s">
        <v>10382</v>
      </c>
    </row>
    <row r="10" spans="1:42" x14ac:dyDescent="0.25">
      <c r="B10" t="s">
        <v>97</v>
      </c>
      <c r="C10" t="s">
        <v>5</v>
      </c>
      <c r="J10">
        <v>9</v>
      </c>
      <c r="O10" t="s">
        <v>80</v>
      </c>
      <c r="V10" t="s">
        <v>222</v>
      </c>
      <c r="Z10" t="s">
        <v>257</v>
      </c>
      <c r="AA10">
        <v>24</v>
      </c>
      <c r="AI10" s="183" t="s">
        <v>10383</v>
      </c>
    </row>
    <row r="11" spans="1:42" x14ac:dyDescent="0.25">
      <c r="B11" t="s">
        <v>98</v>
      </c>
      <c r="C11" t="s">
        <v>189</v>
      </c>
      <c r="I11" t="s">
        <v>81</v>
      </c>
      <c r="J11">
        <v>10</v>
      </c>
      <c r="O11" t="s">
        <v>82</v>
      </c>
      <c r="Z11" t="s">
        <v>336</v>
      </c>
      <c r="AA11">
        <v>25</v>
      </c>
      <c r="AI11" s="183" t="s">
        <v>10384</v>
      </c>
    </row>
    <row r="12" spans="1:42" x14ac:dyDescent="0.25">
      <c r="B12" t="s">
        <v>99</v>
      </c>
      <c r="I12" t="s">
        <v>62</v>
      </c>
      <c r="J12">
        <v>11</v>
      </c>
      <c r="O12" t="s">
        <v>83</v>
      </c>
      <c r="Z12" t="s">
        <v>272</v>
      </c>
      <c r="AA12">
        <v>26</v>
      </c>
      <c r="AI12" s="183" t="s">
        <v>10385</v>
      </c>
    </row>
    <row r="13" spans="1:42" x14ac:dyDescent="0.25">
      <c r="B13" t="s">
        <v>100</v>
      </c>
      <c r="J13">
        <v>12</v>
      </c>
      <c r="O13" t="s">
        <v>84</v>
      </c>
      <c r="Z13" t="s">
        <v>261</v>
      </c>
      <c r="AA13">
        <v>27</v>
      </c>
    </row>
    <row r="14" spans="1:42" x14ac:dyDescent="0.25">
      <c r="B14" t="s">
        <v>101</v>
      </c>
      <c r="J14">
        <v>13</v>
      </c>
      <c r="O14" t="s">
        <v>85</v>
      </c>
      <c r="Z14" t="s">
        <v>246</v>
      </c>
      <c r="AA14">
        <v>28</v>
      </c>
    </row>
    <row r="15" spans="1:42" x14ac:dyDescent="0.25">
      <c r="B15" t="s">
        <v>102</v>
      </c>
      <c r="J15">
        <v>14</v>
      </c>
      <c r="O15" t="s">
        <v>86</v>
      </c>
      <c r="Z15" t="s">
        <v>252</v>
      </c>
      <c r="AA15">
        <v>29</v>
      </c>
    </row>
    <row r="16" spans="1:42" x14ac:dyDescent="0.25">
      <c r="B16" t="s">
        <v>103</v>
      </c>
      <c r="J16">
        <v>15</v>
      </c>
      <c r="Z16" t="s">
        <v>364</v>
      </c>
      <c r="AA16">
        <v>30</v>
      </c>
    </row>
    <row r="17" spans="2:27" x14ac:dyDescent="0.25">
      <c r="B17" t="s">
        <v>104</v>
      </c>
      <c r="J17">
        <v>16</v>
      </c>
      <c r="Z17" t="s">
        <v>363</v>
      </c>
      <c r="AA17">
        <v>31</v>
      </c>
    </row>
    <row r="18" spans="2:27" x14ac:dyDescent="0.25">
      <c r="B18" t="s">
        <v>105</v>
      </c>
      <c r="J18">
        <v>17</v>
      </c>
      <c r="Z18" t="s">
        <v>278</v>
      </c>
      <c r="AA18">
        <v>32</v>
      </c>
    </row>
    <row r="19" spans="2:27" x14ac:dyDescent="0.25">
      <c r="B19" t="s">
        <v>106</v>
      </c>
      <c r="J19">
        <v>18</v>
      </c>
      <c r="Z19" t="s">
        <v>302</v>
      </c>
      <c r="AA19">
        <v>33</v>
      </c>
    </row>
    <row r="20" spans="2:27" x14ac:dyDescent="0.25">
      <c r="B20" t="s">
        <v>107</v>
      </c>
      <c r="J20">
        <v>19</v>
      </c>
      <c r="Z20" t="s">
        <v>266</v>
      </c>
      <c r="AA20">
        <v>34</v>
      </c>
    </row>
    <row r="21" spans="2:27" x14ac:dyDescent="0.25">
      <c r="B21" t="s">
        <v>108</v>
      </c>
      <c r="J21">
        <v>20</v>
      </c>
      <c r="Z21" t="s">
        <v>270</v>
      </c>
      <c r="AA21">
        <v>35</v>
      </c>
    </row>
    <row r="22" spans="2:27" x14ac:dyDescent="0.25">
      <c r="B22" t="s">
        <v>109</v>
      </c>
      <c r="J22">
        <v>21</v>
      </c>
      <c r="Z22" t="s">
        <v>376</v>
      </c>
      <c r="AA22">
        <v>36</v>
      </c>
    </row>
    <row r="23" spans="2:27" ht="30" x14ac:dyDescent="0.25">
      <c r="B23" t="s">
        <v>110</v>
      </c>
      <c r="J23">
        <v>22</v>
      </c>
      <c r="O23" s="2" t="s">
        <v>224</v>
      </c>
      <c r="Z23" t="s">
        <v>370</v>
      </c>
      <c r="AA23">
        <v>37</v>
      </c>
    </row>
    <row r="24" spans="2:27" x14ac:dyDescent="0.25">
      <c r="B24" t="s">
        <v>111</v>
      </c>
      <c r="J24">
        <v>23</v>
      </c>
      <c r="Z24" s="37" t="s">
        <v>256</v>
      </c>
      <c r="AA24">
        <v>38</v>
      </c>
    </row>
    <row r="25" spans="2:27" x14ac:dyDescent="0.25">
      <c r="B25" t="s">
        <v>112</v>
      </c>
      <c r="J25">
        <v>24</v>
      </c>
      <c r="Z25" t="s">
        <v>359</v>
      </c>
      <c r="AA25">
        <v>39</v>
      </c>
    </row>
    <row r="26" spans="2:27" x14ac:dyDescent="0.25">
      <c r="B26" t="s">
        <v>113</v>
      </c>
      <c r="J26">
        <v>25</v>
      </c>
      <c r="Z26" t="s">
        <v>247</v>
      </c>
      <c r="AA26">
        <v>40</v>
      </c>
    </row>
    <row r="27" spans="2:27" x14ac:dyDescent="0.25">
      <c r="B27" t="s">
        <v>114</v>
      </c>
      <c r="J27">
        <v>26</v>
      </c>
      <c r="Z27" t="s">
        <v>367</v>
      </c>
      <c r="AA27">
        <v>41</v>
      </c>
    </row>
    <row r="28" spans="2:27" x14ac:dyDescent="0.25">
      <c r="B28" t="s">
        <v>115</v>
      </c>
      <c r="J28">
        <v>27</v>
      </c>
      <c r="Z28" t="s">
        <v>377</v>
      </c>
      <c r="AA28">
        <v>42</v>
      </c>
    </row>
    <row r="29" spans="2:27" x14ac:dyDescent="0.25">
      <c r="B29" t="s">
        <v>116</v>
      </c>
      <c r="J29">
        <v>28</v>
      </c>
      <c r="Z29" t="s">
        <v>255</v>
      </c>
      <c r="AA29">
        <v>43</v>
      </c>
    </row>
    <row r="30" spans="2:27" x14ac:dyDescent="0.25">
      <c r="B30" t="s">
        <v>117</v>
      </c>
      <c r="J30">
        <v>29</v>
      </c>
      <c r="Z30" t="s">
        <v>369</v>
      </c>
      <c r="AA30">
        <v>44</v>
      </c>
    </row>
    <row r="31" spans="2:27" x14ac:dyDescent="0.25">
      <c r="B31" t="s">
        <v>118</v>
      </c>
      <c r="J31">
        <v>30</v>
      </c>
      <c r="Z31" t="s">
        <v>274</v>
      </c>
      <c r="AA31">
        <v>45</v>
      </c>
    </row>
    <row r="32" spans="2:27" x14ac:dyDescent="0.25">
      <c r="B32" t="s">
        <v>119</v>
      </c>
      <c r="J32">
        <v>31</v>
      </c>
      <c r="Z32" t="s">
        <v>258</v>
      </c>
      <c r="AA32">
        <v>46</v>
      </c>
    </row>
    <row r="33" spans="2:27" x14ac:dyDescent="0.25">
      <c r="B33" t="s">
        <v>120</v>
      </c>
      <c r="J33">
        <v>32</v>
      </c>
      <c r="Z33" t="s">
        <v>368</v>
      </c>
      <c r="AA33">
        <v>47</v>
      </c>
    </row>
    <row r="34" spans="2:27" x14ac:dyDescent="0.25">
      <c r="B34" t="s">
        <v>121</v>
      </c>
      <c r="J34">
        <v>33</v>
      </c>
      <c r="Z34" t="s">
        <v>306</v>
      </c>
      <c r="AA34">
        <v>48</v>
      </c>
    </row>
    <row r="35" spans="2:27" x14ac:dyDescent="0.25">
      <c r="B35" t="s">
        <v>14</v>
      </c>
      <c r="J35">
        <v>34</v>
      </c>
      <c r="Z35" t="s">
        <v>314</v>
      </c>
      <c r="AA35">
        <v>49</v>
      </c>
    </row>
    <row r="36" spans="2:27" x14ac:dyDescent="0.25">
      <c r="B36" t="s">
        <v>122</v>
      </c>
      <c r="J36">
        <v>35</v>
      </c>
      <c r="Z36" t="s">
        <v>404</v>
      </c>
    </row>
    <row r="37" spans="2:27" x14ac:dyDescent="0.25">
      <c r="B37" t="s">
        <v>123</v>
      </c>
      <c r="J37">
        <v>36</v>
      </c>
      <c r="Z37" t="s">
        <v>361</v>
      </c>
      <c r="AA37">
        <v>51</v>
      </c>
    </row>
    <row r="38" spans="2:27" x14ac:dyDescent="0.25">
      <c r="B38" t="s">
        <v>124</v>
      </c>
      <c r="J38">
        <v>37</v>
      </c>
      <c r="Z38" t="s">
        <v>405</v>
      </c>
    </row>
    <row r="39" spans="2:27" x14ac:dyDescent="0.25">
      <c r="B39" t="s">
        <v>125</v>
      </c>
      <c r="J39">
        <v>38</v>
      </c>
      <c r="Z39" t="s">
        <v>372</v>
      </c>
      <c r="AA39">
        <v>52</v>
      </c>
    </row>
    <row r="40" spans="2:27" x14ac:dyDescent="0.25">
      <c r="B40" t="s">
        <v>126</v>
      </c>
      <c r="J40">
        <v>39</v>
      </c>
      <c r="Z40" t="s">
        <v>378</v>
      </c>
      <c r="AA40">
        <v>53</v>
      </c>
    </row>
    <row r="41" spans="2:27" x14ac:dyDescent="0.25">
      <c r="B41" t="s">
        <v>127</v>
      </c>
      <c r="J41">
        <v>40</v>
      </c>
      <c r="Z41" t="s">
        <v>449</v>
      </c>
      <c r="AA41">
        <v>54</v>
      </c>
    </row>
    <row r="42" spans="2:27" x14ac:dyDescent="0.25">
      <c r="B42" t="s">
        <v>128</v>
      </c>
      <c r="J42">
        <v>41</v>
      </c>
      <c r="Z42" t="s">
        <v>650</v>
      </c>
      <c r="AA42">
        <v>55</v>
      </c>
    </row>
    <row r="43" spans="2:27" x14ac:dyDescent="0.25">
      <c r="B43" t="s">
        <v>129</v>
      </c>
      <c r="J43">
        <v>42</v>
      </c>
      <c r="AA43">
        <v>56</v>
      </c>
    </row>
    <row r="44" spans="2:27" x14ac:dyDescent="0.25">
      <c r="B44" t="s">
        <v>130</v>
      </c>
      <c r="J44">
        <v>43</v>
      </c>
      <c r="AA44">
        <v>57</v>
      </c>
    </row>
    <row r="45" spans="2:27" x14ac:dyDescent="0.25">
      <c r="B45" t="s">
        <v>131</v>
      </c>
      <c r="J45">
        <v>44</v>
      </c>
      <c r="AA45">
        <v>58</v>
      </c>
    </row>
    <row r="46" spans="2:27" x14ac:dyDescent="0.25">
      <c r="B46" t="s">
        <v>132</v>
      </c>
      <c r="J46">
        <v>45</v>
      </c>
      <c r="AA46">
        <v>59</v>
      </c>
    </row>
    <row r="47" spans="2:27" x14ac:dyDescent="0.25">
      <c r="B47" t="s">
        <v>133</v>
      </c>
      <c r="J47">
        <v>46</v>
      </c>
      <c r="AA47">
        <v>60</v>
      </c>
    </row>
    <row r="48" spans="2:27" x14ac:dyDescent="0.25">
      <c r="B48" t="s">
        <v>134</v>
      </c>
      <c r="J48">
        <v>47</v>
      </c>
      <c r="AA48">
        <v>61</v>
      </c>
    </row>
    <row r="49" spans="2:27" x14ac:dyDescent="0.25">
      <c r="B49" t="s">
        <v>135</v>
      </c>
      <c r="J49">
        <v>48</v>
      </c>
      <c r="AA49">
        <v>62</v>
      </c>
    </row>
    <row r="50" spans="2:27" x14ac:dyDescent="0.25">
      <c r="B50" t="s">
        <v>136</v>
      </c>
      <c r="J50">
        <v>49</v>
      </c>
      <c r="AA50">
        <v>63</v>
      </c>
    </row>
    <row r="51" spans="2:27" x14ac:dyDescent="0.25">
      <c r="B51" t="s">
        <v>137</v>
      </c>
      <c r="J51">
        <v>50</v>
      </c>
      <c r="AA51">
        <v>64</v>
      </c>
    </row>
    <row r="52" spans="2:27" x14ac:dyDescent="0.25">
      <c r="B52" t="s">
        <v>138</v>
      </c>
      <c r="J52">
        <v>51</v>
      </c>
      <c r="AA52">
        <v>65</v>
      </c>
    </row>
    <row r="53" spans="2:27" x14ac:dyDescent="0.25">
      <c r="B53" t="s">
        <v>139</v>
      </c>
      <c r="J53">
        <v>52</v>
      </c>
      <c r="AA53">
        <v>66</v>
      </c>
    </row>
    <row r="54" spans="2:27" x14ac:dyDescent="0.25">
      <c r="B54" t="s">
        <v>140</v>
      </c>
      <c r="J54">
        <v>53</v>
      </c>
      <c r="AA54">
        <v>67</v>
      </c>
    </row>
    <row r="55" spans="2:27" x14ac:dyDescent="0.25">
      <c r="B55" t="s">
        <v>141</v>
      </c>
      <c r="J55">
        <v>54</v>
      </c>
      <c r="AA55">
        <v>68</v>
      </c>
    </row>
    <row r="56" spans="2:27" x14ac:dyDescent="0.25">
      <c r="B56" t="s">
        <v>142</v>
      </c>
      <c r="J56">
        <v>55</v>
      </c>
      <c r="AA56">
        <v>69</v>
      </c>
    </row>
    <row r="57" spans="2:27" x14ac:dyDescent="0.25">
      <c r="B57" t="s">
        <v>283</v>
      </c>
      <c r="J57">
        <v>56</v>
      </c>
      <c r="AA57">
        <v>70</v>
      </c>
    </row>
    <row r="58" spans="2:27" x14ac:dyDescent="0.25">
      <c r="B58" t="s">
        <v>143</v>
      </c>
      <c r="J58">
        <v>57</v>
      </c>
    </row>
    <row r="59" spans="2:27" x14ac:dyDescent="0.25">
      <c r="B59" t="s">
        <v>144</v>
      </c>
      <c r="J59">
        <v>58</v>
      </c>
    </row>
    <row r="60" spans="2:27" x14ac:dyDescent="0.25">
      <c r="B60" t="s">
        <v>145</v>
      </c>
      <c r="J60">
        <v>59</v>
      </c>
    </row>
    <row r="61" spans="2:27" x14ac:dyDescent="0.25">
      <c r="B61" t="s">
        <v>146</v>
      </c>
      <c r="J61">
        <v>60</v>
      </c>
    </row>
    <row r="62" spans="2:27" x14ac:dyDescent="0.25">
      <c r="B62" t="s">
        <v>147</v>
      </c>
      <c r="J62">
        <v>61</v>
      </c>
    </row>
    <row r="63" spans="2:27" x14ac:dyDescent="0.25">
      <c r="B63" t="s">
        <v>148</v>
      </c>
      <c r="J63">
        <v>62</v>
      </c>
    </row>
    <row r="64" spans="2:27" x14ac:dyDescent="0.25">
      <c r="B64" t="s">
        <v>149</v>
      </c>
      <c r="J64">
        <v>63</v>
      </c>
    </row>
    <row r="65" spans="2:10" x14ac:dyDescent="0.25">
      <c r="B65" t="s">
        <v>287</v>
      </c>
    </row>
    <row r="66" spans="2:10" x14ac:dyDescent="0.25">
      <c r="B66" t="s">
        <v>150</v>
      </c>
      <c r="J66">
        <v>64</v>
      </c>
    </row>
    <row r="67" spans="2:10" x14ac:dyDescent="0.25">
      <c r="B67" t="s">
        <v>151</v>
      </c>
      <c r="J67">
        <v>65</v>
      </c>
    </row>
    <row r="68" spans="2:10" x14ac:dyDescent="0.25">
      <c r="B68" t="s">
        <v>152</v>
      </c>
      <c r="J68">
        <v>66</v>
      </c>
    </row>
    <row r="69" spans="2:10" x14ac:dyDescent="0.25">
      <c r="B69" t="s">
        <v>153</v>
      </c>
      <c r="J69">
        <v>67</v>
      </c>
    </row>
    <row r="70" spans="2:10" x14ac:dyDescent="0.25">
      <c r="B70" t="s">
        <v>154</v>
      </c>
      <c r="J70">
        <v>68</v>
      </c>
    </row>
    <row r="71" spans="2:10" x14ac:dyDescent="0.25">
      <c r="B71" t="s">
        <v>155</v>
      </c>
      <c r="J71">
        <v>69</v>
      </c>
    </row>
    <row r="72" spans="2:10" x14ac:dyDescent="0.25">
      <c r="B72" t="s">
        <v>156</v>
      </c>
      <c r="J72">
        <v>70</v>
      </c>
    </row>
    <row r="73" spans="2:10" x14ac:dyDescent="0.25">
      <c r="B73" t="s">
        <v>157</v>
      </c>
    </row>
    <row r="74" spans="2:10" x14ac:dyDescent="0.25">
      <c r="B74" t="s">
        <v>158</v>
      </c>
    </row>
    <row r="75" spans="2:10" x14ac:dyDescent="0.25">
      <c r="B75" t="s">
        <v>159</v>
      </c>
    </row>
    <row r="76" spans="2:10" x14ac:dyDescent="0.25">
      <c r="B76" t="s">
        <v>160</v>
      </c>
    </row>
    <row r="77" spans="2:10" x14ac:dyDescent="0.25">
      <c r="B77" t="s">
        <v>161</v>
      </c>
    </row>
    <row r="78" spans="2:10" x14ac:dyDescent="0.25">
      <c r="B78" t="s">
        <v>162</v>
      </c>
    </row>
    <row r="79" spans="2:10" x14ac:dyDescent="0.25">
      <c r="B79" t="s">
        <v>163</v>
      </c>
    </row>
    <row r="80" spans="2:10" x14ac:dyDescent="0.25">
      <c r="B80" t="s">
        <v>164</v>
      </c>
    </row>
    <row r="81" spans="2:2" x14ac:dyDescent="0.25">
      <c r="B81" t="s">
        <v>165</v>
      </c>
    </row>
    <row r="82" spans="2:2" x14ac:dyDescent="0.25">
      <c r="B82" t="s">
        <v>166</v>
      </c>
    </row>
    <row r="83" spans="2:2" x14ac:dyDescent="0.25">
      <c r="B83" t="s">
        <v>167</v>
      </c>
    </row>
    <row r="84" spans="2:2" x14ac:dyDescent="0.25">
      <c r="B84" t="s">
        <v>168</v>
      </c>
    </row>
    <row r="85" spans="2:2" x14ac:dyDescent="0.25">
      <c r="B85" t="s">
        <v>169</v>
      </c>
    </row>
    <row r="86" spans="2:2" x14ac:dyDescent="0.25">
      <c r="B86" t="s">
        <v>170</v>
      </c>
    </row>
    <row r="87" spans="2:2" x14ac:dyDescent="0.25">
      <c r="B87" t="s">
        <v>171</v>
      </c>
    </row>
    <row r="88" spans="2:2" x14ac:dyDescent="0.25">
      <c r="B88" t="s">
        <v>172</v>
      </c>
    </row>
    <row r="89" spans="2:2" x14ac:dyDescent="0.25">
      <c r="B89" t="s">
        <v>173</v>
      </c>
    </row>
    <row r="90" spans="2:2" x14ac:dyDescent="0.25">
      <c r="B90" t="s">
        <v>174</v>
      </c>
    </row>
    <row r="91" spans="2:2" x14ac:dyDescent="0.25">
      <c r="B91" t="s">
        <v>172</v>
      </c>
    </row>
    <row r="92" spans="2:2" x14ac:dyDescent="0.25">
      <c r="B92" t="s">
        <v>175</v>
      </c>
    </row>
    <row r="93" spans="2:2" x14ac:dyDescent="0.25">
      <c r="B93" t="s">
        <v>176</v>
      </c>
    </row>
    <row r="94" spans="2:2" x14ac:dyDescent="0.25">
      <c r="B94" t="s">
        <v>177</v>
      </c>
    </row>
    <row r="95" spans="2:2" x14ac:dyDescent="0.25">
      <c r="B95" t="s">
        <v>178</v>
      </c>
    </row>
    <row r="96" spans="2:2" x14ac:dyDescent="0.25">
      <c r="B96" t="s">
        <v>179</v>
      </c>
    </row>
    <row r="97" spans="2:2" x14ac:dyDescent="0.25">
      <c r="B97" t="s">
        <v>180</v>
      </c>
    </row>
    <row r="98" spans="2:2" x14ac:dyDescent="0.25">
      <c r="B98" t="s">
        <v>269</v>
      </c>
    </row>
    <row r="99" spans="2:2" x14ac:dyDescent="0.25">
      <c r="B99" t="s">
        <v>268</v>
      </c>
    </row>
    <row r="100" spans="2:2" x14ac:dyDescent="0.25">
      <c r="B100" t="s">
        <v>271</v>
      </c>
    </row>
    <row r="101" spans="2:2" x14ac:dyDescent="0.25">
      <c r="B101" t="s">
        <v>245</v>
      </c>
    </row>
    <row r="102" spans="2:2" x14ac:dyDescent="0.25">
      <c r="B102" t="s">
        <v>284</v>
      </c>
    </row>
    <row r="103" spans="2:2" x14ac:dyDescent="0.25">
      <c r="B103" t="s">
        <v>294</v>
      </c>
    </row>
    <row r="104" spans="2:2" x14ac:dyDescent="0.25">
      <c r="B104" t="s">
        <v>296</v>
      </c>
    </row>
    <row r="105" spans="2:2" x14ac:dyDescent="0.25">
      <c r="B105" t="s">
        <v>297</v>
      </c>
    </row>
    <row r="106" spans="2:2" x14ac:dyDescent="0.25">
      <c r="B106" t="s">
        <v>181</v>
      </c>
    </row>
    <row r="107" spans="2:2" x14ac:dyDescent="0.25">
      <c r="B107"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76"/>
  <sheetViews>
    <sheetView zoomScaleNormal="100" workbookViewId="0">
      <pane ySplit="1" topLeftCell="A2" activePane="bottomLeft" state="frozen"/>
      <selection pane="bottomLeft" activeCell="A2" sqref="A2"/>
    </sheetView>
  </sheetViews>
  <sheetFormatPr defaultColWidth="9.140625" defaultRowHeight="15" x14ac:dyDescent="0.25"/>
  <cols>
    <col min="1" max="1" width="28.42578125" style="119" customWidth="1"/>
    <col min="2" max="3" width="19.28515625" style="119" customWidth="1"/>
    <col min="4" max="6" width="17.28515625" style="119" customWidth="1"/>
    <col min="7" max="7" width="28.7109375" style="119" customWidth="1"/>
    <col min="8" max="8" width="19.7109375" style="119" customWidth="1"/>
    <col min="9" max="9" width="20.7109375" style="119" customWidth="1"/>
    <col min="10" max="11" width="9.140625" style="119"/>
    <col min="12" max="12" width="18.5703125" style="119" customWidth="1"/>
    <col min="13" max="13" width="18.28515625" style="119" customWidth="1"/>
    <col min="14" max="14" width="52.42578125" style="119" customWidth="1"/>
    <col min="15" max="16384" width="9.140625" style="119"/>
  </cols>
  <sheetData>
    <row r="1" spans="1:9" x14ac:dyDescent="0.25">
      <c r="A1" s="64" t="s">
        <v>0</v>
      </c>
      <c r="B1" s="64" t="s">
        <v>1241</v>
      </c>
      <c r="C1" s="64" t="s">
        <v>930</v>
      </c>
      <c r="D1" s="64" t="s">
        <v>290</v>
      </c>
      <c r="E1" s="64" t="s">
        <v>1</v>
      </c>
      <c r="F1" s="64" t="s">
        <v>1242</v>
      </c>
      <c r="G1" s="64" t="s">
        <v>1243</v>
      </c>
      <c r="H1" s="64" t="s">
        <v>1244</v>
      </c>
      <c r="I1" s="64" t="s">
        <v>1245</v>
      </c>
    </row>
    <row r="2" spans="1:9" s="156" customFormat="1" x14ac:dyDescent="0.25">
      <c r="A2" s="160" t="s">
        <v>7782</v>
      </c>
      <c r="B2" s="160" t="s">
        <v>282</v>
      </c>
      <c r="C2" s="160" t="s">
        <v>7611</v>
      </c>
      <c r="D2" s="160" t="s">
        <v>8944</v>
      </c>
      <c r="E2" s="160" t="s">
        <v>7411</v>
      </c>
      <c r="F2" s="160" t="s">
        <v>1250</v>
      </c>
      <c r="G2" s="160" t="s">
        <v>4817</v>
      </c>
      <c r="H2" s="160" t="s">
        <v>7783</v>
      </c>
      <c r="I2" s="160"/>
    </row>
    <row r="3" spans="1:9" s="156" customFormat="1" x14ac:dyDescent="0.25">
      <c r="A3" s="160" t="s">
        <v>7784</v>
      </c>
      <c r="B3" s="160" t="s">
        <v>282</v>
      </c>
      <c r="C3" s="160" t="s">
        <v>7611</v>
      </c>
      <c r="D3" s="160" t="s">
        <v>8944</v>
      </c>
      <c r="E3" s="160" t="s">
        <v>7411</v>
      </c>
      <c r="F3" s="160" t="s">
        <v>1250</v>
      </c>
      <c r="G3" s="160" t="s">
        <v>4817</v>
      </c>
      <c r="H3" s="160" t="s">
        <v>7783</v>
      </c>
      <c r="I3" s="160"/>
    </row>
    <row r="4" spans="1:9" s="156" customFormat="1" x14ac:dyDescent="0.25">
      <c r="A4" s="160" t="s">
        <v>7785</v>
      </c>
      <c r="B4" s="160" t="s">
        <v>282</v>
      </c>
      <c r="C4" s="160" t="s">
        <v>7608</v>
      </c>
      <c r="D4" s="160" t="s">
        <v>8944</v>
      </c>
      <c r="E4" s="160" t="s">
        <v>7786</v>
      </c>
      <c r="F4" s="160" t="s">
        <v>1250</v>
      </c>
      <c r="G4" s="160" t="s">
        <v>1297</v>
      </c>
      <c r="H4" s="160" t="s">
        <v>7787</v>
      </c>
      <c r="I4" s="160"/>
    </row>
    <row r="5" spans="1:9" s="156" customFormat="1" x14ac:dyDescent="0.25">
      <c r="A5" s="160" t="s">
        <v>7788</v>
      </c>
      <c r="B5" s="160" t="s">
        <v>282</v>
      </c>
      <c r="C5" s="160" t="s">
        <v>7608</v>
      </c>
      <c r="D5" s="160" t="s">
        <v>8944</v>
      </c>
      <c r="E5" s="160" t="s">
        <v>7789</v>
      </c>
      <c r="F5" s="160" t="s">
        <v>1250</v>
      </c>
      <c r="G5" s="160" t="s">
        <v>1297</v>
      </c>
      <c r="H5" s="160" t="s">
        <v>7790</v>
      </c>
      <c r="I5" s="160"/>
    </row>
    <row r="6" spans="1:9" s="156" customFormat="1" x14ac:dyDescent="0.25">
      <c r="A6" s="160" t="s">
        <v>7791</v>
      </c>
      <c r="B6" s="160" t="s">
        <v>282</v>
      </c>
      <c r="C6" s="160" t="s">
        <v>7608</v>
      </c>
      <c r="D6" s="160" t="s">
        <v>8944</v>
      </c>
      <c r="E6" s="160" t="s">
        <v>7792</v>
      </c>
      <c r="F6" s="160" t="s">
        <v>1250</v>
      </c>
      <c r="G6" s="160" t="s">
        <v>1297</v>
      </c>
      <c r="H6" s="160" t="s">
        <v>7793</v>
      </c>
      <c r="I6" s="160"/>
    </row>
    <row r="7" spans="1:9" s="156" customFormat="1" x14ac:dyDescent="0.25">
      <c r="A7" s="160" t="s">
        <v>7794</v>
      </c>
      <c r="B7" s="160" t="s">
        <v>282</v>
      </c>
      <c r="C7" s="160" t="s">
        <v>7608</v>
      </c>
      <c r="D7" s="160" t="s">
        <v>8944</v>
      </c>
      <c r="E7" s="160" t="s">
        <v>7789</v>
      </c>
      <c r="F7" s="160" t="s">
        <v>1250</v>
      </c>
      <c r="G7" s="160" t="s">
        <v>1297</v>
      </c>
      <c r="H7" s="160" t="s">
        <v>7795</v>
      </c>
      <c r="I7" s="160"/>
    </row>
    <row r="8" spans="1:9" s="156" customFormat="1" x14ac:dyDescent="0.25">
      <c r="A8" s="160" t="s">
        <v>7796</v>
      </c>
      <c r="B8" s="160" t="s">
        <v>282</v>
      </c>
      <c r="C8" s="160" t="s">
        <v>7611</v>
      </c>
      <c r="D8" s="160" t="s">
        <v>8944</v>
      </c>
      <c r="E8" s="160" t="s">
        <v>7797</v>
      </c>
      <c r="F8" s="160" t="s">
        <v>1250</v>
      </c>
      <c r="G8" s="160" t="s">
        <v>1251</v>
      </c>
      <c r="H8" s="160" t="s">
        <v>7798</v>
      </c>
      <c r="I8" s="160"/>
    </row>
    <row r="9" spans="1:9" s="156" customFormat="1" x14ac:dyDescent="0.25">
      <c r="A9" s="160" t="s">
        <v>7799</v>
      </c>
      <c r="B9" s="160" t="s">
        <v>282</v>
      </c>
      <c r="C9" s="160" t="s">
        <v>7608</v>
      </c>
      <c r="D9" s="160" t="s">
        <v>8944</v>
      </c>
      <c r="E9" s="160" t="s">
        <v>1352</v>
      </c>
      <c r="F9" s="160" t="s">
        <v>1250</v>
      </c>
      <c r="G9" s="160" t="s">
        <v>1297</v>
      </c>
      <c r="H9" s="160" t="s">
        <v>7800</v>
      </c>
      <c r="I9" s="160"/>
    </row>
    <row r="10" spans="1:9" s="156" customFormat="1" x14ac:dyDescent="0.25">
      <c r="A10" s="160" t="s">
        <v>7801</v>
      </c>
      <c r="B10" s="160" t="s">
        <v>282</v>
      </c>
      <c r="C10" s="160" t="s">
        <v>7608</v>
      </c>
      <c r="D10" s="160" t="s">
        <v>8944</v>
      </c>
      <c r="E10" s="160" t="s">
        <v>7789</v>
      </c>
      <c r="F10" s="160" t="s">
        <v>1250</v>
      </c>
      <c r="G10" s="160" t="s">
        <v>1297</v>
      </c>
      <c r="H10" s="160" t="s">
        <v>7802</v>
      </c>
      <c r="I10" s="160"/>
    </row>
    <row r="11" spans="1:9" s="156" customFormat="1" x14ac:dyDescent="0.25">
      <c r="A11" s="160" t="s">
        <v>7803</v>
      </c>
      <c r="B11" s="160" t="s">
        <v>282</v>
      </c>
      <c r="C11" s="160" t="s">
        <v>7608</v>
      </c>
      <c r="D11" s="160" t="s">
        <v>8944</v>
      </c>
      <c r="E11" s="160" t="s">
        <v>7789</v>
      </c>
      <c r="F11" s="160" t="s">
        <v>1250</v>
      </c>
      <c r="G11" s="160" t="s">
        <v>1297</v>
      </c>
      <c r="H11" s="160" t="s">
        <v>7804</v>
      </c>
      <c r="I11" s="160"/>
    </row>
    <row r="12" spans="1:9" s="156" customFormat="1" x14ac:dyDescent="0.25">
      <c r="A12" s="160" t="s">
        <v>7805</v>
      </c>
      <c r="B12" s="160" t="s">
        <v>282</v>
      </c>
      <c r="C12" s="160" t="s">
        <v>7608</v>
      </c>
      <c r="D12" s="160" t="s">
        <v>8944</v>
      </c>
      <c r="E12" s="160" t="s">
        <v>1352</v>
      </c>
      <c r="F12" s="160" t="s">
        <v>1250</v>
      </c>
      <c r="G12" s="160" t="s">
        <v>1297</v>
      </c>
      <c r="H12" s="160" t="s">
        <v>7806</v>
      </c>
      <c r="I12" s="160"/>
    </row>
    <row r="13" spans="1:9" s="156" customFormat="1" x14ac:dyDescent="0.25">
      <c r="A13" s="160" t="s">
        <v>7807</v>
      </c>
      <c r="B13" s="160" t="s">
        <v>282</v>
      </c>
      <c r="C13" s="160" t="s">
        <v>7608</v>
      </c>
      <c r="D13" s="160" t="s">
        <v>8944</v>
      </c>
      <c r="E13" s="160" t="s">
        <v>2282</v>
      </c>
      <c r="F13" s="160" t="s">
        <v>1250</v>
      </c>
      <c r="G13" s="160" t="s">
        <v>1297</v>
      </c>
      <c r="H13" s="160" t="s">
        <v>7808</v>
      </c>
      <c r="I13" s="160"/>
    </row>
    <row r="14" spans="1:9" s="156" customFormat="1" x14ac:dyDescent="0.25">
      <c r="A14" s="160" t="s">
        <v>7809</v>
      </c>
      <c r="B14" s="160" t="s">
        <v>282</v>
      </c>
      <c r="C14" s="160" t="s">
        <v>7608</v>
      </c>
      <c r="D14" s="160" t="s">
        <v>8944</v>
      </c>
      <c r="E14" s="160" t="s">
        <v>7810</v>
      </c>
      <c r="F14" s="160" t="s">
        <v>1250</v>
      </c>
      <c r="G14" s="160" t="s">
        <v>1297</v>
      </c>
      <c r="H14" s="160" t="s">
        <v>7811</v>
      </c>
      <c r="I14" s="160"/>
    </row>
    <row r="15" spans="1:9" s="156" customFormat="1" x14ac:dyDescent="0.25">
      <c r="A15" s="160" t="s">
        <v>8661</v>
      </c>
      <c r="B15" s="160" t="s">
        <v>282</v>
      </c>
      <c r="C15" s="160" t="s">
        <v>8312</v>
      </c>
      <c r="D15" s="160" t="s">
        <v>7848</v>
      </c>
      <c r="E15" s="160" t="s">
        <v>8313</v>
      </c>
      <c r="F15" s="160" t="s">
        <v>1254</v>
      </c>
      <c r="G15" s="160" t="s">
        <v>10305</v>
      </c>
      <c r="H15" s="160" t="s">
        <v>8314</v>
      </c>
      <c r="I15" s="160"/>
    </row>
    <row r="16" spans="1:9" s="156" customFormat="1" x14ac:dyDescent="0.25">
      <c r="A16" s="211" t="s">
        <v>16844</v>
      </c>
      <c r="B16" s="211" t="s">
        <v>282</v>
      </c>
      <c r="C16" s="211" t="s">
        <v>16845</v>
      </c>
      <c r="D16" s="211" t="s">
        <v>16646</v>
      </c>
      <c r="E16" s="211" t="s">
        <v>8313</v>
      </c>
      <c r="F16" s="211" t="s">
        <v>1254</v>
      </c>
      <c r="G16" s="211" t="s">
        <v>6857</v>
      </c>
      <c r="H16" s="211" t="s">
        <v>16846</v>
      </c>
      <c r="I16" s="211"/>
    </row>
    <row r="17" spans="1:9" s="156" customFormat="1" x14ac:dyDescent="0.25">
      <c r="A17" s="211" t="s">
        <v>7847</v>
      </c>
      <c r="B17" s="211" t="s">
        <v>282</v>
      </c>
      <c r="C17" s="211" t="s">
        <v>12911</v>
      </c>
      <c r="D17" s="211" t="s">
        <v>7848</v>
      </c>
      <c r="E17" s="211" t="s">
        <v>12246</v>
      </c>
      <c r="F17" s="211" t="s">
        <v>1254</v>
      </c>
      <c r="G17" s="211" t="s">
        <v>10305</v>
      </c>
      <c r="H17" s="211" t="s">
        <v>7824</v>
      </c>
      <c r="I17" s="211"/>
    </row>
    <row r="18" spans="1:9" s="156" customFormat="1" x14ac:dyDescent="0.25">
      <c r="A18" s="160" t="s">
        <v>8954</v>
      </c>
      <c r="B18" s="160" t="s">
        <v>282</v>
      </c>
      <c r="C18" s="160"/>
      <c r="D18" s="160" t="s">
        <v>7848</v>
      </c>
      <c r="E18" s="160" t="s">
        <v>7861</v>
      </c>
      <c r="F18" s="160" t="s">
        <v>1254</v>
      </c>
      <c r="G18" s="160" t="s">
        <v>8955</v>
      </c>
      <c r="H18" s="160" t="s">
        <v>8956</v>
      </c>
      <c r="I18" s="160"/>
    </row>
    <row r="19" spans="1:9" s="156" customFormat="1" x14ac:dyDescent="0.25">
      <c r="A19" s="160" t="s">
        <v>7849</v>
      </c>
      <c r="B19" s="160" t="s">
        <v>282</v>
      </c>
      <c r="C19" s="160" t="s">
        <v>7850</v>
      </c>
      <c r="D19" s="160" t="s">
        <v>7848</v>
      </c>
      <c r="E19" s="160" t="s">
        <v>7851</v>
      </c>
      <c r="F19" s="160" t="s">
        <v>1250</v>
      </c>
      <c r="G19" s="160" t="s">
        <v>1297</v>
      </c>
      <c r="H19" s="160" t="s">
        <v>7825</v>
      </c>
      <c r="I19" s="160"/>
    </row>
    <row r="20" spans="1:9" s="156" customFormat="1" x14ac:dyDescent="0.25">
      <c r="A20" s="160" t="s">
        <v>8957</v>
      </c>
      <c r="B20" s="160" t="s">
        <v>282</v>
      </c>
      <c r="C20" s="160"/>
      <c r="D20" s="160" t="s">
        <v>7848</v>
      </c>
      <c r="E20" s="160" t="s">
        <v>8958</v>
      </c>
      <c r="F20" s="160" t="s">
        <v>1254</v>
      </c>
      <c r="G20" s="160" t="s">
        <v>8955</v>
      </c>
      <c r="H20" s="160" t="s">
        <v>8959</v>
      </c>
      <c r="I20" s="160"/>
    </row>
    <row r="21" spans="1:9" s="156" customFormat="1" x14ac:dyDescent="0.25">
      <c r="A21" s="160" t="s">
        <v>7852</v>
      </c>
      <c r="B21" s="160" t="s">
        <v>282</v>
      </c>
      <c r="C21" s="160" t="s">
        <v>7853</v>
      </c>
      <c r="D21" s="160" t="s">
        <v>7848</v>
      </c>
      <c r="E21" s="160" t="s">
        <v>3507</v>
      </c>
      <c r="F21" s="160" t="s">
        <v>1254</v>
      </c>
      <c r="G21" s="160" t="s">
        <v>1297</v>
      </c>
      <c r="H21" s="160" t="s">
        <v>7826</v>
      </c>
      <c r="I21" s="160"/>
    </row>
    <row r="22" spans="1:9" s="156" customFormat="1" x14ac:dyDescent="0.25">
      <c r="A22" s="211" t="s">
        <v>9859</v>
      </c>
      <c r="B22" s="211" t="s">
        <v>282</v>
      </c>
      <c r="C22" s="211" t="s">
        <v>12926</v>
      </c>
      <c r="D22" s="211" t="s">
        <v>8944</v>
      </c>
      <c r="E22" s="211" t="s">
        <v>12927</v>
      </c>
      <c r="F22" s="211" t="s">
        <v>1618</v>
      </c>
      <c r="G22" s="211" t="s">
        <v>4832</v>
      </c>
      <c r="H22" s="211" t="s">
        <v>9860</v>
      </c>
      <c r="I22" s="211"/>
    </row>
    <row r="23" spans="1:9" x14ac:dyDescent="0.25">
      <c r="A23" s="120" t="s">
        <v>1246</v>
      </c>
      <c r="B23" s="120" t="s">
        <v>1247</v>
      </c>
      <c r="C23" s="120" t="s">
        <v>1248</v>
      </c>
      <c r="D23" s="120" t="s">
        <v>443</v>
      </c>
      <c r="E23" s="120" t="s">
        <v>1249</v>
      </c>
      <c r="F23" s="120" t="s">
        <v>1250</v>
      </c>
      <c r="G23" s="120" t="s">
        <v>1251</v>
      </c>
      <c r="H23" s="120" t="s">
        <v>1252</v>
      </c>
      <c r="I23" s="120"/>
    </row>
    <row r="24" spans="1:9" s="156" customFormat="1" x14ac:dyDescent="0.25">
      <c r="A24" s="211" t="s">
        <v>7293</v>
      </c>
      <c r="B24" s="211" t="s">
        <v>282</v>
      </c>
      <c r="C24" s="211" t="s">
        <v>12928</v>
      </c>
      <c r="D24" s="211" t="s">
        <v>8944</v>
      </c>
      <c r="E24" s="211" t="s">
        <v>12929</v>
      </c>
      <c r="F24" s="211" t="s">
        <v>1250</v>
      </c>
      <c r="G24" s="211" t="s">
        <v>5340</v>
      </c>
      <c r="H24" s="211" t="s">
        <v>7296</v>
      </c>
      <c r="I24" s="211"/>
    </row>
    <row r="25" spans="1:9" s="156" customFormat="1" x14ac:dyDescent="0.25">
      <c r="A25" s="211" t="s">
        <v>1253</v>
      </c>
      <c r="B25" s="211" t="s">
        <v>282</v>
      </c>
      <c r="C25" s="211" t="s">
        <v>12930</v>
      </c>
      <c r="D25" s="211" t="s">
        <v>4413</v>
      </c>
      <c r="E25" s="211" t="s">
        <v>12931</v>
      </c>
      <c r="F25" s="211" t="s">
        <v>1254</v>
      </c>
      <c r="G25" s="211" t="s">
        <v>5021</v>
      </c>
      <c r="H25" s="211" t="s">
        <v>1255</v>
      </c>
      <c r="I25" s="211"/>
    </row>
    <row r="26" spans="1:9" s="156" customFormat="1" x14ac:dyDescent="0.25">
      <c r="A26" s="160" t="s">
        <v>7242</v>
      </c>
      <c r="B26" s="160" t="s">
        <v>282</v>
      </c>
      <c r="C26" s="160" t="s">
        <v>7202</v>
      </c>
      <c r="D26" s="160" t="s">
        <v>8944</v>
      </c>
      <c r="E26" s="160" t="s">
        <v>7243</v>
      </c>
      <c r="F26" s="160" t="s">
        <v>1250</v>
      </c>
      <c r="G26" s="160" t="s">
        <v>4817</v>
      </c>
      <c r="H26" s="160" t="s">
        <v>7244</v>
      </c>
      <c r="I26" s="160"/>
    </row>
    <row r="27" spans="1:9" s="156" customFormat="1" x14ac:dyDescent="0.25">
      <c r="A27" s="211" t="s">
        <v>16644</v>
      </c>
      <c r="B27" s="211" t="s">
        <v>282</v>
      </c>
      <c r="C27" s="211" t="s">
        <v>16645</v>
      </c>
      <c r="D27" s="211" t="s">
        <v>16646</v>
      </c>
      <c r="E27" s="211" t="s">
        <v>16647</v>
      </c>
      <c r="F27" s="211" t="s">
        <v>1254</v>
      </c>
      <c r="G27" s="211" t="s">
        <v>2382</v>
      </c>
      <c r="H27" s="211" t="s">
        <v>16648</v>
      </c>
      <c r="I27" s="211"/>
    </row>
    <row r="28" spans="1:9" s="156" customFormat="1" x14ac:dyDescent="0.25">
      <c r="A28" s="160" t="s">
        <v>8966</v>
      </c>
      <c r="B28" s="160" t="s">
        <v>282</v>
      </c>
      <c r="C28" s="160"/>
      <c r="D28" s="160" t="s">
        <v>7848</v>
      </c>
      <c r="E28" s="160" t="s">
        <v>8967</v>
      </c>
      <c r="F28" s="160" t="s">
        <v>1250</v>
      </c>
      <c r="G28" s="160" t="s">
        <v>8955</v>
      </c>
      <c r="H28" s="160" t="s">
        <v>8968</v>
      </c>
      <c r="I28" s="160"/>
    </row>
    <row r="29" spans="1:9" x14ac:dyDescent="0.25">
      <c r="A29" s="120" t="s">
        <v>1256</v>
      </c>
      <c r="B29" s="120" t="s">
        <v>5948</v>
      </c>
      <c r="C29" s="120" t="s">
        <v>5949</v>
      </c>
      <c r="D29" s="120" t="s">
        <v>841</v>
      </c>
      <c r="E29" s="120" t="s">
        <v>1257</v>
      </c>
      <c r="F29" s="120" t="s">
        <v>1250</v>
      </c>
      <c r="G29" s="120" t="s">
        <v>4905</v>
      </c>
      <c r="H29" s="120" t="s">
        <v>1259</v>
      </c>
      <c r="I29" s="120"/>
    </row>
    <row r="30" spans="1:9" x14ac:dyDescent="0.25">
      <c r="A30" s="120" t="s">
        <v>1260</v>
      </c>
      <c r="B30" s="120" t="s">
        <v>1261</v>
      </c>
      <c r="C30" s="120" t="s">
        <v>5950</v>
      </c>
      <c r="D30" s="120" t="s">
        <v>841</v>
      </c>
      <c r="E30" s="120" t="s">
        <v>1262</v>
      </c>
      <c r="F30" s="120" t="s">
        <v>1250</v>
      </c>
      <c r="G30" s="120" t="s">
        <v>7029</v>
      </c>
      <c r="H30" s="120" t="s">
        <v>4815</v>
      </c>
      <c r="I30" s="120"/>
    </row>
    <row r="31" spans="1:9" s="156" customFormat="1" x14ac:dyDescent="0.25">
      <c r="A31" s="211" t="s">
        <v>1263</v>
      </c>
      <c r="B31" s="211" t="s">
        <v>1264</v>
      </c>
      <c r="C31" s="211" t="s">
        <v>12986</v>
      </c>
      <c r="D31" s="211" t="s">
        <v>841</v>
      </c>
      <c r="E31" s="211" t="s">
        <v>12987</v>
      </c>
      <c r="F31" s="211" t="s">
        <v>2677</v>
      </c>
      <c r="G31" s="211" t="s">
        <v>6857</v>
      </c>
      <c r="H31" s="211" t="s">
        <v>1266</v>
      </c>
      <c r="I31" s="211"/>
    </row>
    <row r="32" spans="1:9" x14ac:dyDescent="0.25">
      <c r="A32" s="160" t="s">
        <v>1267</v>
      </c>
      <c r="B32" s="120" t="s">
        <v>1268</v>
      </c>
      <c r="C32" s="120" t="s">
        <v>4816</v>
      </c>
      <c r="D32" s="120" t="s">
        <v>841</v>
      </c>
      <c r="E32" s="120" t="s">
        <v>1269</v>
      </c>
      <c r="F32" s="120" t="s">
        <v>1250</v>
      </c>
      <c r="G32" s="120" t="s">
        <v>4817</v>
      </c>
      <c r="H32" s="120" t="s">
        <v>1270</v>
      </c>
      <c r="I32" s="120"/>
    </row>
    <row r="33" spans="1:9" x14ac:dyDescent="0.25">
      <c r="A33" s="120" t="s">
        <v>1271</v>
      </c>
      <c r="B33" s="120" t="s">
        <v>1272</v>
      </c>
      <c r="C33" s="120" t="s">
        <v>5951</v>
      </c>
      <c r="D33" s="120" t="s">
        <v>841</v>
      </c>
      <c r="E33" s="120" t="s">
        <v>1273</v>
      </c>
      <c r="F33" s="120" t="s">
        <v>1250</v>
      </c>
      <c r="G33" s="120" t="s">
        <v>6863</v>
      </c>
      <c r="H33" s="120" t="s">
        <v>1274</v>
      </c>
      <c r="I33" s="120"/>
    </row>
    <row r="34" spans="1:9" x14ac:dyDescent="0.25">
      <c r="A34" s="120" t="s">
        <v>1275</v>
      </c>
      <c r="B34" s="120" t="s">
        <v>1276</v>
      </c>
      <c r="C34" s="120" t="s">
        <v>1277</v>
      </c>
      <c r="D34" s="120" t="s">
        <v>443</v>
      </c>
      <c r="E34" s="120" t="s">
        <v>1278</v>
      </c>
      <c r="F34" s="120" t="s">
        <v>1250</v>
      </c>
      <c r="G34" s="120" t="s">
        <v>1279</v>
      </c>
      <c r="H34" s="120" t="s">
        <v>1280</v>
      </c>
      <c r="I34" s="120"/>
    </row>
    <row r="35" spans="1:9" s="156" customFormat="1" x14ac:dyDescent="0.25">
      <c r="A35" s="160" t="s">
        <v>7855</v>
      </c>
      <c r="B35" s="160" t="s">
        <v>282</v>
      </c>
      <c r="C35" s="160" t="s">
        <v>7856</v>
      </c>
      <c r="D35" s="160" t="s">
        <v>7848</v>
      </c>
      <c r="E35" s="160" t="s">
        <v>3174</v>
      </c>
      <c r="F35" s="160" t="s">
        <v>1618</v>
      </c>
      <c r="G35" s="160" t="s">
        <v>5021</v>
      </c>
      <c r="H35" s="160" t="s">
        <v>7828</v>
      </c>
      <c r="I35" s="160"/>
    </row>
    <row r="36" spans="1:9" s="156" customFormat="1" x14ac:dyDescent="0.25">
      <c r="A36" s="160" t="s">
        <v>7857</v>
      </c>
      <c r="B36" s="160" t="s">
        <v>282</v>
      </c>
      <c r="C36" s="160"/>
      <c r="D36" s="160" t="s">
        <v>7848</v>
      </c>
      <c r="E36" s="160" t="s">
        <v>7858</v>
      </c>
      <c r="F36" s="160" t="s">
        <v>1254</v>
      </c>
      <c r="G36" s="160" t="s">
        <v>2382</v>
      </c>
      <c r="H36" s="160" t="s">
        <v>7829</v>
      </c>
      <c r="I36" s="160"/>
    </row>
    <row r="37" spans="1:9" s="156" customFormat="1" x14ac:dyDescent="0.25">
      <c r="A37" s="160" t="s">
        <v>1281</v>
      </c>
      <c r="B37" s="160" t="s">
        <v>282</v>
      </c>
      <c r="C37" s="160" t="s">
        <v>6845</v>
      </c>
      <c r="D37" s="160" t="s">
        <v>564</v>
      </c>
      <c r="E37" s="160" t="s">
        <v>1282</v>
      </c>
      <c r="F37" s="160" t="s">
        <v>1254</v>
      </c>
      <c r="G37" s="160" t="s">
        <v>1258</v>
      </c>
      <c r="H37" s="160" t="s">
        <v>1283</v>
      </c>
      <c r="I37" s="160"/>
    </row>
    <row r="38" spans="1:9" s="156" customFormat="1" x14ac:dyDescent="0.25">
      <c r="A38" s="160" t="s">
        <v>8987</v>
      </c>
      <c r="B38" s="160" t="s">
        <v>282</v>
      </c>
      <c r="C38" s="160"/>
      <c r="D38" s="160" t="s">
        <v>7848</v>
      </c>
      <c r="E38" s="160" t="s">
        <v>309</v>
      </c>
      <c r="F38" s="160" t="s">
        <v>1254</v>
      </c>
      <c r="G38" s="160" t="s">
        <v>8955</v>
      </c>
      <c r="H38" s="160" t="s">
        <v>8988</v>
      </c>
      <c r="I38" s="160"/>
    </row>
    <row r="39" spans="1:9" s="156" customFormat="1" x14ac:dyDescent="0.25">
      <c r="A39" s="160" t="s">
        <v>8989</v>
      </c>
      <c r="B39" s="160" t="s">
        <v>282</v>
      </c>
      <c r="C39" s="160"/>
      <c r="D39" s="160" t="s">
        <v>7848</v>
      </c>
      <c r="E39" s="160" t="s">
        <v>8990</v>
      </c>
      <c r="F39" s="160" t="s">
        <v>2677</v>
      </c>
      <c r="G39" s="160" t="s">
        <v>8955</v>
      </c>
      <c r="H39" s="160" t="s">
        <v>8991</v>
      </c>
      <c r="I39" s="160"/>
    </row>
    <row r="40" spans="1:9" s="156" customFormat="1" x14ac:dyDescent="0.25">
      <c r="A40" s="160" t="s">
        <v>7859</v>
      </c>
      <c r="B40" s="160" t="s">
        <v>282</v>
      </c>
      <c r="C40" s="160" t="s">
        <v>7860</v>
      </c>
      <c r="D40" s="160" t="s">
        <v>7848</v>
      </c>
      <c r="E40" s="160" t="s">
        <v>7861</v>
      </c>
      <c r="F40" s="160" t="s">
        <v>1254</v>
      </c>
      <c r="G40" s="160" t="s">
        <v>1297</v>
      </c>
      <c r="H40" s="160" t="s">
        <v>7830</v>
      </c>
      <c r="I40" s="160"/>
    </row>
    <row r="41" spans="1:9" x14ac:dyDescent="0.25">
      <c r="A41" s="120" t="s">
        <v>1284</v>
      </c>
      <c r="B41" s="120" t="s">
        <v>1285</v>
      </c>
      <c r="C41" s="120" t="s">
        <v>1286</v>
      </c>
      <c r="D41" s="120" t="s">
        <v>443</v>
      </c>
      <c r="E41" s="120" t="s">
        <v>1287</v>
      </c>
      <c r="F41" s="120" t="s">
        <v>1250</v>
      </c>
      <c r="G41" s="120" t="s">
        <v>1251</v>
      </c>
      <c r="H41" s="120" t="s">
        <v>1288</v>
      </c>
      <c r="I41" s="120"/>
    </row>
    <row r="42" spans="1:9" s="156" customFormat="1" x14ac:dyDescent="0.25">
      <c r="A42" s="211" t="s">
        <v>16649</v>
      </c>
      <c r="B42" s="211" t="s">
        <v>282</v>
      </c>
      <c r="C42" s="211" t="s">
        <v>16650</v>
      </c>
      <c r="D42" s="211" t="s">
        <v>16646</v>
      </c>
      <c r="E42" s="211" t="s">
        <v>4732</v>
      </c>
      <c r="F42" s="211" t="s">
        <v>1254</v>
      </c>
      <c r="G42" s="211" t="s">
        <v>5021</v>
      </c>
      <c r="H42" s="211" t="s">
        <v>16651</v>
      </c>
      <c r="I42" s="211"/>
    </row>
    <row r="43" spans="1:9" s="156" customFormat="1" x14ac:dyDescent="0.25">
      <c r="A43" s="160" t="s">
        <v>5245</v>
      </c>
      <c r="B43" s="160" t="s">
        <v>5244</v>
      </c>
      <c r="C43" s="160" t="s">
        <v>5246</v>
      </c>
      <c r="D43" s="160" t="s">
        <v>841</v>
      </c>
      <c r="E43" s="160" t="s">
        <v>359</v>
      </c>
      <c r="F43" s="160" t="s">
        <v>1618</v>
      </c>
      <c r="G43" s="160" t="s">
        <v>4832</v>
      </c>
      <c r="H43" s="160" t="s">
        <v>5247</v>
      </c>
      <c r="I43" s="160"/>
    </row>
    <row r="44" spans="1:9" x14ac:dyDescent="0.25">
      <c r="A44" s="120" t="s">
        <v>1289</v>
      </c>
      <c r="B44" s="120" t="s">
        <v>1290</v>
      </c>
      <c r="C44" s="120" t="s">
        <v>6846</v>
      </c>
      <c r="D44" s="120" t="s">
        <v>443</v>
      </c>
      <c r="E44" s="120" t="s">
        <v>1291</v>
      </c>
      <c r="F44" s="120" t="s">
        <v>1250</v>
      </c>
      <c r="G44" s="160" t="s">
        <v>7029</v>
      </c>
      <c r="H44" s="120" t="s">
        <v>1292</v>
      </c>
      <c r="I44" s="120"/>
    </row>
    <row r="45" spans="1:9" s="156" customFormat="1" x14ac:dyDescent="0.25">
      <c r="A45" s="160" t="s">
        <v>1293</v>
      </c>
      <c r="B45" s="160" t="s">
        <v>282</v>
      </c>
      <c r="C45" s="160" t="s">
        <v>4812</v>
      </c>
      <c r="D45" s="160" t="s">
        <v>755</v>
      </c>
      <c r="E45" s="160" t="s">
        <v>6848</v>
      </c>
      <c r="F45" s="160" t="s">
        <v>1254</v>
      </c>
      <c r="G45" s="160" t="s">
        <v>3775</v>
      </c>
      <c r="H45" s="160" t="s">
        <v>1294</v>
      </c>
      <c r="I45" s="160"/>
    </row>
    <row r="46" spans="1:9" x14ac:dyDescent="0.25">
      <c r="A46" s="120" t="s">
        <v>792</v>
      </c>
      <c r="B46" s="120" t="s">
        <v>1295</v>
      </c>
      <c r="C46" s="120" t="s">
        <v>6847</v>
      </c>
      <c r="D46" s="120" t="s">
        <v>841</v>
      </c>
      <c r="E46" s="120" t="s">
        <v>1296</v>
      </c>
      <c r="F46" s="120" t="s">
        <v>1250</v>
      </c>
      <c r="G46" s="160" t="s">
        <v>7029</v>
      </c>
      <c r="H46" s="120" t="s">
        <v>1298</v>
      </c>
      <c r="I46" s="120"/>
    </row>
    <row r="47" spans="1:9" s="156" customFormat="1" x14ac:dyDescent="0.25">
      <c r="A47" s="160" t="s">
        <v>4628</v>
      </c>
      <c r="B47" s="160" t="s">
        <v>282</v>
      </c>
      <c r="C47" s="160" t="s">
        <v>4759</v>
      </c>
      <c r="D47" s="160" t="s">
        <v>755</v>
      </c>
      <c r="E47" s="160" t="s">
        <v>4622</v>
      </c>
      <c r="F47" s="160" t="s">
        <v>1254</v>
      </c>
      <c r="G47" s="160" t="s">
        <v>4832</v>
      </c>
      <c r="H47" s="160" t="s">
        <v>4629</v>
      </c>
      <c r="I47" s="160"/>
    </row>
    <row r="48" spans="1:9" s="156" customFormat="1" x14ac:dyDescent="0.25">
      <c r="A48" s="160" t="s">
        <v>7863</v>
      </c>
      <c r="B48" s="160" t="s">
        <v>282</v>
      </c>
      <c r="C48" s="160" t="s">
        <v>7864</v>
      </c>
      <c r="D48" s="160" t="s">
        <v>7848</v>
      </c>
      <c r="E48" s="160" t="s">
        <v>4622</v>
      </c>
      <c r="F48" s="160" t="s">
        <v>1254</v>
      </c>
      <c r="G48" s="160" t="s">
        <v>6857</v>
      </c>
      <c r="H48" s="160" t="s">
        <v>7832</v>
      </c>
      <c r="I48" s="160"/>
    </row>
    <row r="49" spans="1:9" s="156" customFormat="1" x14ac:dyDescent="0.25">
      <c r="A49" s="160" t="s">
        <v>7299</v>
      </c>
      <c r="B49" s="160" t="s">
        <v>282</v>
      </c>
      <c r="C49" s="160" t="s">
        <v>7300</v>
      </c>
      <c r="D49" s="160" t="s">
        <v>8944</v>
      </c>
      <c r="E49" s="160" t="s">
        <v>7301</v>
      </c>
      <c r="F49" s="160" t="s">
        <v>1250</v>
      </c>
      <c r="G49" s="160" t="s">
        <v>10307</v>
      </c>
      <c r="H49" s="160" t="s">
        <v>7302</v>
      </c>
      <c r="I49" s="160"/>
    </row>
    <row r="50" spans="1:9" s="156" customFormat="1" x14ac:dyDescent="0.25">
      <c r="A50" s="211" t="s">
        <v>16652</v>
      </c>
      <c r="B50" s="211" t="s">
        <v>282</v>
      </c>
      <c r="C50" s="211" t="s">
        <v>16653</v>
      </c>
      <c r="D50" s="211" t="s">
        <v>16646</v>
      </c>
      <c r="E50" s="211" t="s">
        <v>16654</v>
      </c>
      <c r="F50" s="211" t="s">
        <v>1250</v>
      </c>
      <c r="G50" s="211" t="s">
        <v>1258</v>
      </c>
      <c r="H50" s="211" t="s">
        <v>16655</v>
      </c>
      <c r="I50" s="211"/>
    </row>
    <row r="51" spans="1:9" s="156" customFormat="1" x14ac:dyDescent="0.25">
      <c r="A51" s="160" t="s">
        <v>8997</v>
      </c>
      <c r="B51" s="160" t="s">
        <v>282</v>
      </c>
      <c r="C51" s="160"/>
      <c r="D51" s="160" t="s">
        <v>7848</v>
      </c>
      <c r="E51" s="160" t="s">
        <v>7062</v>
      </c>
      <c r="F51" s="160" t="s">
        <v>1618</v>
      </c>
      <c r="G51" s="160" t="s">
        <v>8955</v>
      </c>
      <c r="H51" s="160" t="s">
        <v>8998</v>
      </c>
      <c r="I51" s="160"/>
    </row>
    <row r="52" spans="1:9" s="156" customFormat="1" x14ac:dyDescent="0.25">
      <c r="A52" s="160" t="s">
        <v>8999</v>
      </c>
      <c r="B52" s="160" t="s">
        <v>282</v>
      </c>
      <c r="C52" s="160"/>
      <c r="D52" s="160" t="s">
        <v>7848</v>
      </c>
      <c r="E52" s="160" t="s">
        <v>359</v>
      </c>
      <c r="F52" s="160" t="s">
        <v>1618</v>
      </c>
      <c r="G52" s="160" t="s">
        <v>8955</v>
      </c>
      <c r="H52" s="160" t="s">
        <v>9000</v>
      </c>
      <c r="I52" s="160"/>
    </row>
    <row r="53" spans="1:9" s="156" customFormat="1" x14ac:dyDescent="0.25">
      <c r="A53" s="211" t="s">
        <v>16656</v>
      </c>
      <c r="B53" s="211" t="s">
        <v>282</v>
      </c>
      <c r="C53" s="211" t="s">
        <v>16657</v>
      </c>
      <c r="D53" s="211" t="s">
        <v>16646</v>
      </c>
      <c r="E53" s="211" t="s">
        <v>261</v>
      </c>
      <c r="F53" s="211" t="s">
        <v>1250</v>
      </c>
      <c r="G53" s="211" t="s">
        <v>4832</v>
      </c>
      <c r="H53" s="211" t="s">
        <v>16658</v>
      </c>
      <c r="I53" s="211"/>
    </row>
    <row r="54" spans="1:9" s="156" customFormat="1" x14ac:dyDescent="0.25">
      <c r="A54" s="160" t="s">
        <v>9166</v>
      </c>
      <c r="B54" s="160" t="s">
        <v>282</v>
      </c>
      <c r="C54" s="160" t="s">
        <v>9167</v>
      </c>
      <c r="D54" s="160" t="s">
        <v>8944</v>
      </c>
      <c r="E54" s="160" t="s">
        <v>276</v>
      </c>
      <c r="F54" s="160" t="s">
        <v>1254</v>
      </c>
      <c r="G54" s="160" t="s">
        <v>10305</v>
      </c>
      <c r="H54" s="160" t="s">
        <v>9168</v>
      </c>
      <c r="I54" s="160"/>
    </row>
    <row r="55" spans="1:9" s="156" customFormat="1" x14ac:dyDescent="0.25">
      <c r="A55" s="160" t="s">
        <v>9437</v>
      </c>
      <c r="B55" s="160" t="s">
        <v>282</v>
      </c>
      <c r="C55" s="160" t="s">
        <v>9438</v>
      </c>
      <c r="D55" s="160" t="s">
        <v>7848</v>
      </c>
      <c r="E55" s="160" t="s">
        <v>4357</v>
      </c>
      <c r="F55" s="160" t="s">
        <v>1254</v>
      </c>
      <c r="G55" s="160" t="s">
        <v>10306</v>
      </c>
      <c r="H55" s="160" t="s">
        <v>9439</v>
      </c>
      <c r="I55" s="160"/>
    </row>
    <row r="56" spans="1:9" s="156" customFormat="1" x14ac:dyDescent="0.25">
      <c r="A56" s="211" t="s">
        <v>4615</v>
      </c>
      <c r="B56" s="211" t="s">
        <v>282</v>
      </c>
      <c r="C56" s="211" t="s">
        <v>10477</v>
      </c>
      <c r="D56" s="211" t="s">
        <v>4413</v>
      </c>
      <c r="E56" s="211" t="s">
        <v>367</v>
      </c>
      <c r="F56" s="211" t="s">
        <v>1254</v>
      </c>
      <c r="G56" s="211" t="s">
        <v>10305</v>
      </c>
      <c r="H56" s="211" t="s">
        <v>4616</v>
      </c>
      <c r="I56" s="211"/>
    </row>
    <row r="57" spans="1:9" s="156" customFormat="1" x14ac:dyDescent="0.25">
      <c r="A57" s="160" t="s">
        <v>7866</v>
      </c>
      <c r="B57" s="160" t="s">
        <v>282</v>
      </c>
      <c r="C57" s="160" t="s">
        <v>7867</v>
      </c>
      <c r="D57" s="160" t="s">
        <v>7848</v>
      </c>
      <c r="E57" s="160" t="s">
        <v>359</v>
      </c>
      <c r="F57" s="160" t="s">
        <v>1618</v>
      </c>
      <c r="G57" s="160" t="s">
        <v>1258</v>
      </c>
      <c r="H57" s="160" t="s">
        <v>7834</v>
      </c>
      <c r="I57" s="160"/>
    </row>
    <row r="58" spans="1:9" s="156" customFormat="1" x14ac:dyDescent="0.25">
      <c r="A58" s="160" t="s">
        <v>5953</v>
      </c>
      <c r="B58" s="160" t="s">
        <v>5952</v>
      </c>
      <c r="C58" s="160" t="s">
        <v>5954</v>
      </c>
      <c r="D58" s="160" t="s">
        <v>841</v>
      </c>
      <c r="E58" s="160" t="s">
        <v>270</v>
      </c>
      <c r="F58" s="160" t="s">
        <v>1250</v>
      </c>
      <c r="G58" s="160" t="s">
        <v>10306</v>
      </c>
      <c r="H58" s="160" t="s">
        <v>5955</v>
      </c>
      <c r="I58" s="160"/>
    </row>
    <row r="59" spans="1:9" x14ac:dyDescent="0.25">
      <c r="A59" s="120" t="s">
        <v>4721</v>
      </c>
      <c r="B59" s="120" t="s">
        <v>1299</v>
      </c>
      <c r="C59" s="120" t="s">
        <v>5564</v>
      </c>
      <c r="D59" s="120" t="s">
        <v>443</v>
      </c>
      <c r="E59" s="120" t="s">
        <v>1300</v>
      </c>
      <c r="F59" s="120" t="s">
        <v>1250</v>
      </c>
      <c r="G59" s="120" t="s">
        <v>1404</v>
      </c>
      <c r="H59" s="120" t="s">
        <v>1301</v>
      </c>
      <c r="I59" s="120"/>
    </row>
    <row r="60" spans="1:9" x14ac:dyDescent="0.25">
      <c r="A60" s="69" t="s">
        <v>532</v>
      </c>
      <c r="B60" s="120" t="s">
        <v>938</v>
      </c>
      <c r="C60" s="120"/>
      <c r="D60" s="69" t="s">
        <v>841</v>
      </c>
      <c r="E60" s="120" t="s">
        <v>4782</v>
      </c>
      <c r="F60" s="120" t="s">
        <v>1250</v>
      </c>
      <c r="G60" s="120" t="s">
        <v>1404</v>
      </c>
      <c r="H60" s="69" t="s">
        <v>522</v>
      </c>
      <c r="I60" s="120"/>
    </row>
    <row r="61" spans="1:9" x14ac:dyDescent="0.25">
      <c r="A61" s="120" t="s">
        <v>4412</v>
      </c>
      <c r="B61" s="120" t="s">
        <v>282</v>
      </c>
      <c r="C61" s="120" t="s">
        <v>6849</v>
      </c>
      <c r="D61" s="120" t="s">
        <v>564</v>
      </c>
      <c r="E61" s="120" t="s">
        <v>4414</v>
      </c>
      <c r="F61" s="120" t="s">
        <v>1254</v>
      </c>
      <c r="G61" s="120" t="s">
        <v>1258</v>
      </c>
      <c r="H61" s="120" t="s">
        <v>4415</v>
      </c>
      <c r="I61" s="120"/>
    </row>
    <row r="62" spans="1:9" x14ac:dyDescent="0.25">
      <c r="A62" s="120" t="s">
        <v>1302</v>
      </c>
      <c r="B62" s="120" t="s">
        <v>1303</v>
      </c>
      <c r="C62" s="120" t="s">
        <v>1304</v>
      </c>
      <c r="D62" s="120" t="s">
        <v>443</v>
      </c>
      <c r="E62" s="120" t="s">
        <v>1305</v>
      </c>
      <c r="F62" s="120" t="s">
        <v>1250</v>
      </c>
      <c r="G62" s="120" t="s">
        <v>4817</v>
      </c>
      <c r="H62" s="120" t="s">
        <v>1306</v>
      </c>
      <c r="I62" s="120"/>
    </row>
    <row r="63" spans="1:9" x14ac:dyDescent="0.25">
      <c r="A63" s="120" t="s">
        <v>4320</v>
      </c>
      <c r="B63" s="120" t="s">
        <v>5449</v>
      </c>
      <c r="C63" s="120" t="s">
        <v>5450</v>
      </c>
      <c r="D63" s="120" t="s">
        <v>841</v>
      </c>
      <c r="E63" s="120" t="s">
        <v>4355</v>
      </c>
      <c r="F63" s="120" t="s">
        <v>1254</v>
      </c>
      <c r="G63" s="160" t="s">
        <v>10307</v>
      </c>
      <c r="H63" s="120" t="s">
        <v>4354</v>
      </c>
      <c r="I63" s="120"/>
    </row>
    <row r="64" spans="1:9" s="156" customFormat="1" x14ac:dyDescent="0.25">
      <c r="A64" s="211" t="s">
        <v>8188</v>
      </c>
      <c r="B64" s="211" t="s">
        <v>282</v>
      </c>
      <c r="C64" s="211" t="s">
        <v>13005</v>
      </c>
      <c r="D64" s="211" t="s">
        <v>8944</v>
      </c>
      <c r="E64" s="211" t="s">
        <v>8191</v>
      </c>
      <c r="F64" s="211" t="s">
        <v>1618</v>
      </c>
      <c r="G64" s="211" t="s">
        <v>1258</v>
      </c>
      <c r="H64" s="211" t="s">
        <v>8189</v>
      </c>
      <c r="I64" s="211"/>
    </row>
    <row r="65" spans="1:9" s="156" customFormat="1" x14ac:dyDescent="0.25">
      <c r="A65" s="160" t="s">
        <v>9572</v>
      </c>
      <c r="B65" s="160" t="s">
        <v>282</v>
      </c>
      <c r="C65" s="160" t="s">
        <v>9573</v>
      </c>
      <c r="D65" s="160" t="s">
        <v>8944</v>
      </c>
      <c r="E65" s="160" t="s">
        <v>276</v>
      </c>
      <c r="F65" s="160" t="s">
        <v>1254</v>
      </c>
      <c r="G65" s="160" t="s">
        <v>1258</v>
      </c>
      <c r="H65" s="160" t="s">
        <v>9574</v>
      </c>
      <c r="I65" s="160"/>
    </row>
    <row r="66" spans="1:9" s="156" customFormat="1" x14ac:dyDescent="0.25">
      <c r="A66" s="160" t="s">
        <v>1314</v>
      </c>
      <c r="B66" s="160" t="s">
        <v>1315</v>
      </c>
      <c r="C66" s="160" t="s">
        <v>6970</v>
      </c>
      <c r="D66" s="160" t="s">
        <v>443</v>
      </c>
      <c r="E66" s="160" t="s">
        <v>1848</v>
      </c>
      <c r="F66" s="160" t="s">
        <v>1250</v>
      </c>
      <c r="G66" s="160" t="s">
        <v>1258</v>
      </c>
      <c r="H66" s="160" t="s">
        <v>1316</v>
      </c>
      <c r="I66" s="160"/>
    </row>
    <row r="67" spans="1:9" s="156" customFormat="1" x14ac:dyDescent="0.25">
      <c r="A67" s="160" t="s">
        <v>8960</v>
      </c>
      <c r="B67" s="160" t="s">
        <v>282</v>
      </c>
      <c r="C67" s="160" t="s">
        <v>13763</v>
      </c>
      <c r="D67" s="160" t="s">
        <v>8944</v>
      </c>
      <c r="E67" s="160" t="s">
        <v>8961</v>
      </c>
      <c r="F67" s="160" t="s">
        <v>1250</v>
      </c>
      <c r="G67" s="160" t="s">
        <v>1258</v>
      </c>
      <c r="H67" s="160" t="s">
        <v>8962</v>
      </c>
      <c r="I67" s="160"/>
    </row>
    <row r="68" spans="1:9" s="156" customFormat="1" x14ac:dyDescent="0.25">
      <c r="A68" s="211" t="s">
        <v>7191</v>
      </c>
      <c r="B68" s="211" t="s">
        <v>282</v>
      </c>
      <c r="C68" s="211" t="s">
        <v>10910</v>
      </c>
      <c r="D68" s="211" t="s">
        <v>755</v>
      </c>
      <c r="E68" s="211" t="s">
        <v>10911</v>
      </c>
      <c r="F68" s="211" t="s">
        <v>1250</v>
      </c>
      <c r="G68" s="211" t="s">
        <v>10305</v>
      </c>
      <c r="H68" s="211" t="s">
        <v>7192</v>
      </c>
      <c r="I68" s="211"/>
    </row>
    <row r="69" spans="1:9" s="156" customFormat="1" x14ac:dyDescent="0.25">
      <c r="A69" s="160" t="s">
        <v>7871</v>
      </c>
      <c r="B69" s="160" t="s">
        <v>282</v>
      </c>
      <c r="C69" s="160" t="s">
        <v>6845</v>
      </c>
      <c r="D69" s="160" t="s">
        <v>7848</v>
      </c>
      <c r="E69" s="160" t="s">
        <v>7872</v>
      </c>
      <c r="F69" s="160" t="s">
        <v>1250</v>
      </c>
      <c r="G69" s="160" t="s">
        <v>1258</v>
      </c>
      <c r="H69" s="160" t="s">
        <v>7837</v>
      </c>
      <c r="I69" s="160"/>
    </row>
    <row r="70" spans="1:9" x14ac:dyDescent="0.25">
      <c r="A70" s="120" t="s">
        <v>1321</v>
      </c>
      <c r="B70" s="120" t="s">
        <v>1322</v>
      </c>
      <c r="C70" s="120" t="s">
        <v>1323</v>
      </c>
      <c r="D70" s="120" t="s">
        <v>443</v>
      </c>
      <c r="E70" s="120" t="s">
        <v>1324</v>
      </c>
      <c r="F70" s="120" t="s">
        <v>1250</v>
      </c>
      <c r="G70" s="120" t="s">
        <v>1251</v>
      </c>
      <c r="H70" s="120" t="s">
        <v>1325</v>
      </c>
      <c r="I70" s="120"/>
    </row>
    <row r="71" spans="1:9" x14ac:dyDescent="0.25">
      <c r="A71" s="120" t="s">
        <v>1326</v>
      </c>
      <c r="B71" s="120" t="s">
        <v>1327</v>
      </c>
      <c r="C71" s="120" t="s">
        <v>1323</v>
      </c>
      <c r="D71" s="120" t="s">
        <v>443</v>
      </c>
      <c r="E71" s="120" t="s">
        <v>1328</v>
      </c>
      <c r="F71" s="120" t="s">
        <v>1250</v>
      </c>
      <c r="G71" s="120" t="s">
        <v>1251</v>
      </c>
      <c r="H71" s="120" t="s">
        <v>1329</v>
      </c>
      <c r="I71" s="120"/>
    </row>
    <row r="72" spans="1:9" s="156" customFormat="1" x14ac:dyDescent="0.25">
      <c r="A72" s="211" t="s">
        <v>1330</v>
      </c>
      <c r="B72" s="211" t="s">
        <v>1331</v>
      </c>
      <c r="C72" s="211"/>
      <c r="D72" s="211" t="s">
        <v>443</v>
      </c>
      <c r="E72" s="211" t="s">
        <v>1332</v>
      </c>
      <c r="F72" s="211" t="s">
        <v>1250</v>
      </c>
      <c r="G72" s="211" t="s">
        <v>1404</v>
      </c>
      <c r="H72" s="211" t="s">
        <v>1333</v>
      </c>
      <c r="I72" s="211"/>
    </row>
    <row r="73" spans="1:9" s="156" customFormat="1" x14ac:dyDescent="0.25">
      <c r="A73" s="160" t="s">
        <v>9266</v>
      </c>
      <c r="B73" s="160" t="s">
        <v>282</v>
      </c>
      <c r="C73" s="160" t="s">
        <v>9267</v>
      </c>
      <c r="D73" s="160" t="s">
        <v>8944</v>
      </c>
      <c r="E73" s="160" t="s">
        <v>276</v>
      </c>
      <c r="F73" s="160" t="s">
        <v>1254</v>
      </c>
      <c r="G73" s="160" t="s">
        <v>6870</v>
      </c>
      <c r="H73" s="160" t="s">
        <v>9268</v>
      </c>
      <c r="I73" s="160"/>
    </row>
    <row r="74" spans="1:9" x14ac:dyDescent="0.25">
      <c r="A74" s="120" t="s">
        <v>1334</v>
      </c>
      <c r="B74" s="120" t="s">
        <v>1335</v>
      </c>
      <c r="C74" s="120"/>
      <c r="D74" s="120" t="s">
        <v>443</v>
      </c>
      <c r="E74" s="120" t="s">
        <v>1336</v>
      </c>
      <c r="F74" s="120" t="s">
        <v>1250</v>
      </c>
      <c r="G74" s="120" t="s">
        <v>1251</v>
      </c>
      <c r="H74" s="120" t="s">
        <v>1337</v>
      </c>
      <c r="I74" s="120"/>
    </row>
    <row r="75" spans="1:9" s="156" customFormat="1" x14ac:dyDescent="0.25">
      <c r="A75" s="211" t="s">
        <v>1338</v>
      </c>
      <c r="B75" s="211" t="s">
        <v>5052</v>
      </c>
      <c r="C75" s="211" t="s">
        <v>13307</v>
      </c>
      <c r="D75" s="211" t="s">
        <v>443</v>
      </c>
      <c r="E75" s="211" t="s">
        <v>13308</v>
      </c>
      <c r="F75" s="211" t="s">
        <v>1250</v>
      </c>
      <c r="G75" s="211" t="s">
        <v>6209</v>
      </c>
      <c r="H75" s="211" t="s">
        <v>1339</v>
      </c>
      <c r="I75" s="211"/>
    </row>
    <row r="76" spans="1:9" x14ac:dyDescent="0.25">
      <c r="A76" s="120" t="s">
        <v>1340</v>
      </c>
      <c r="B76" s="120" t="s">
        <v>1341</v>
      </c>
      <c r="C76" s="120"/>
      <c r="D76" s="120" t="s">
        <v>841</v>
      </c>
      <c r="E76" s="120" t="s">
        <v>1342</v>
      </c>
      <c r="F76" s="120" t="s">
        <v>1250</v>
      </c>
      <c r="G76" s="120" t="s">
        <v>4817</v>
      </c>
      <c r="H76" s="120" t="s">
        <v>1343</v>
      </c>
      <c r="I76" s="120"/>
    </row>
    <row r="77" spans="1:9" x14ac:dyDescent="0.25">
      <c r="A77" s="120" t="s">
        <v>1344</v>
      </c>
      <c r="B77" s="120" t="s">
        <v>1345</v>
      </c>
      <c r="C77" s="120" t="s">
        <v>1346</v>
      </c>
      <c r="D77" s="120" t="s">
        <v>443</v>
      </c>
      <c r="E77" s="120" t="s">
        <v>1347</v>
      </c>
      <c r="F77" s="120" t="s">
        <v>1250</v>
      </c>
      <c r="G77" s="120" t="s">
        <v>1251</v>
      </c>
      <c r="H77" s="120" t="s">
        <v>1348</v>
      </c>
      <c r="I77" s="120"/>
    </row>
    <row r="78" spans="1:9" s="156" customFormat="1" x14ac:dyDescent="0.25">
      <c r="A78" s="160" t="s">
        <v>5138</v>
      </c>
      <c r="B78" s="160" t="s">
        <v>5137</v>
      </c>
      <c r="C78" s="160" t="s">
        <v>6850</v>
      </c>
      <c r="D78" s="160" t="s">
        <v>841</v>
      </c>
      <c r="E78" s="160" t="s">
        <v>676</v>
      </c>
      <c r="F78" s="160" t="s">
        <v>1254</v>
      </c>
      <c r="G78" s="160" t="s">
        <v>6218</v>
      </c>
      <c r="H78" s="160" t="s">
        <v>5139</v>
      </c>
      <c r="I78" s="160"/>
    </row>
    <row r="79" spans="1:9" x14ac:dyDescent="0.25">
      <c r="A79" s="120" t="s">
        <v>1349</v>
      </c>
      <c r="B79" s="120" t="s">
        <v>1350</v>
      </c>
      <c r="C79" s="120" t="s">
        <v>1351</v>
      </c>
      <c r="D79" s="120" t="s">
        <v>443</v>
      </c>
      <c r="E79" s="120" t="s">
        <v>1352</v>
      </c>
      <c r="F79" s="120" t="s">
        <v>1250</v>
      </c>
      <c r="G79" s="120" t="s">
        <v>1353</v>
      </c>
      <c r="H79" s="120" t="s">
        <v>1354</v>
      </c>
      <c r="I79" s="120"/>
    </row>
    <row r="80" spans="1:9" s="156" customFormat="1" x14ac:dyDescent="0.25">
      <c r="A80" s="160" t="s">
        <v>9880</v>
      </c>
      <c r="B80" s="160" t="s">
        <v>282</v>
      </c>
      <c r="C80" s="160" t="s">
        <v>9881</v>
      </c>
      <c r="D80" s="160" t="s">
        <v>8944</v>
      </c>
      <c r="E80" s="160" t="s">
        <v>309</v>
      </c>
      <c r="F80" s="160" t="s">
        <v>1254</v>
      </c>
      <c r="G80" s="160" t="s">
        <v>6857</v>
      </c>
      <c r="H80" s="160" t="s">
        <v>9882</v>
      </c>
      <c r="I80" s="160"/>
    </row>
    <row r="81" spans="1:9" s="156" customFormat="1" x14ac:dyDescent="0.25">
      <c r="A81" s="160" t="s">
        <v>12723</v>
      </c>
      <c r="B81" s="160" t="s">
        <v>282</v>
      </c>
      <c r="C81" s="160" t="s">
        <v>8969</v>
      </c>
      <c r="D81" s="160" t="s">
        <v>8944</v>
      </c>
      <c r="E81" s="160" t="s">
        <v>8970</v>
      </c>
      <c r="F81" s="160" t="s">
        <v>1254</v>
      </c>
      <c r="G81" s="160" t="s">
        <v>10305</v>
      </c>
      <c r="H81" s="160" t="s">
        <v>8971</v>
      </c>
      <c r="I81" s="160"/>
    </row>
    <row r="82" spans="1:9" s="156" customFormat="1" x14ac:dyDescent="0.25">
      <c r="A82" s="211" t="s">
        <v>12724</v>
      </c>
      <c r="B82" s="211" t="s">
        <v>282</v>
      </c>
      <c r="C82" s="211" t="s">
        <v>12725</v>
      </c>
      <c r="D82" s="211" t="s">
        <v>755</v>
      </c>
      <c r="E82" s="211" t="s">
        <v>12726</v>
      </c>
      <c r="F82" s="211" t="s">
        <v>1254</v>
      </c>
      <c r="G82" s="211" t="s">
        <v>1258</v>
      </c>
      <c r="H82" s="211" t="s">
        <v>1211</v>
      </c>
      <c r="I82" s="211"/>
    </row>
    <row r="83" spans="1:9" s="156" customFormat="1" x14ac:dyDescent="0.25">
      <c r="A83" s="211" t="s">
        <v>358</v>
      </c>
      <c r="B83" s="209" t="s">
        <v>5051</v>
      </c>
      <c r="C83" s="211" t="s">
        <v>10523</v>
      </c>
      <c r="D83" s="209" t="s">
        <v>841</v>
      </c>
      <c r="E83" s="211" t="s">
        <v>309</v>
      </c>
      <c r="F83" s="211" t="s">
        <v>1254</v>
      </c>
      <c r="G83" s="211" t="s">
        <v>10305</v>
      </c>
      <c r="H83" s="209" t="s">
        <v>4774</v>
      </c>
      <c r="I83" s="211"/>
    </row>
    <row r="84" spans="1:9" s="156" customFormat="1" x14ac:dyDescent="0.25">
      <c r="A84" s="160" t="s">
        <v>9001</v>
      </c>
      <c r="B84" s="160" t="s">
        <v>282</v>
      </c>
      <c r="C84" s="160"/>
      <c r="D84" s="160" t="s">
        <v>7848</v>
      </c>
      <c r="E84" s="160" t="s">
        <v>309</v>
      </c>
      <c r="F84" s="160" t="s">
        <v>1254</v>
      </c>
      <c r="G84" s="160" t="s">
        <v>8955</v>
      </c>
      <c r="H84" s="160" t="s">
        <v>9002</v>
      </c>
      <c r="I84" s="160"/>
    </row>
    <row r="85" spans="1:9" s="156" customFormat="1" x14ac:dyDescent="0.25">
      <c r="A85" s="160" t="s">
        <v>9003</v>
      </c>
      <c r="B85" s="160" t="s">
        <v>282</v>
      </c>
      <c r="C85" s="160"/>
      <c r="D85" s="160" t="s">
        <v>7848</v>
      </c>
      <c r="E85" s="160" t="s">
        <v>309</v>
      </c>
      <c r="F85" s="160" t="s">
        <v>1254</v>
      </c>
      <c r="G85" s="160" t="s">
        <v>8955</v>
      </c>
      <c r="H85" s="160" t="s">
        <v>9004</v>
      </c>
      <c r="I85" s="160"/>
    </row>
    <row r="86" spans="1:9" s="156" customFormat="1" x14ac:dyDescent="0.25">
      <c r="A86" s="160" t="s">
        <v>1355</v>
      </c>
      <c r="B86" s="160" t="s">
        <v>282</v>
      </c>
      <c r="C86" s="160" t="s">
        <v>1356</v>
      </c>
      <c r="D86" s="160" t="s">
        <v>1357</v>
      </c>
      <c r="E86" s="160" t="s">
        <v>1358</v>
      </c>
      <c r="F86" s="160" t="s">
        <v>1254</v>
      </c>
      <c r="G86" s="160" t="s">
        <v>1359</v>
      </c>
      <c r="H86" s="160" t="s">
        <v>1360</v>
      </c>
      <c r="I86" s="160"/>
    </row>
    <row r="87" spans="1:9" s="156" customFormat="1" x14ac:dyDescent="0.25">
      <c r="A87" s="211" t="s">
        <v>17545</v>
      </c>
      <c r="B87" s="211" t="s">
        <v>282</v>
      </c>
      <c r="C87" s="211" t="s">
        <v>17531</v>
      </c>
      <c r="D87" s="211" t="s">
        <v>755</v>
      </c>
      <c r="E87" s="211" t="s">
        <v>17546</v>
      </c>
      <c r="F87" s="211" t="s">
        <v>1254</v>
      </c>
      <c r="G87" s="211" t="s">
        <v>3775</v>
      </c>
      <c r="H87" s="211" t="s">
        <v>17547</v>
      </c>
      <c r="I87" s="211"/>
    </row>
    <row r="88" spans="1:9" s="156" customFormat="1" x14ac:dyDescent="0.25">
      <c r="A88" s="160" t="s">
        <v>5858</v>
      </c>
      <c r="B88" s="160" t="s">
        <v>5859</v>
      </c>
      <c r="C88" s="160" t="s">
        <v>5860</v>
      </c>
      <c r="D88" s="160" t="s">
        <v>443</v>
      </c>
      <c r="E88" s="160" t="s">
        <v>2262</v>
      </c>
      <c r="F88" s="160" t="s">
        <v>1250</v>
      </c>
      <c r="G88" s="160" t="s">
        <v>4805</v>
      </c>
      <c r="H88" s="160" t="s">
        <v>5861</v>
      </c>
      <c r="I88" s="160"/>
    </row>
    <row r="89" spans="1:9" x14ac:dyDescent="0.25">
      <c r="A89" s="120" t="s">
        <v>1361</v>
      </c>
      <c r="B89" s="120" t="s">
        <v>1362</v>
      </c>
      <c r="C89" s="120"/>
      <c r="D89" s="120" t="s">
        <v>443</v>
      </c>
      <c r="E89" s="120" t="s">
        <v>1363</v>
      </c>
      <c r="F89" s="120" t="s">
        <v>1250</v>
      </c>
      <c r="G89" s="120" t="s">
        <v>1251</v>
      </c>
      <c r="H89" s="120" t="s">
        <v>1364</v>
      </c>
      <c r="I89" s="120"/>
    </row>
    <row r="90" spans="1:9" x14ac:dyDescent="0.25">
      <c r="A90" s="120" t="s">
        <v>1366</v>
      </c>
      <c r="B90" s="120" t="s">
        <v>1367</v>
      </c>
      <c r="C90" s="120" t="s">
        <v>4818</v>
      </c>
      <c r="D90" s="120" t="s">
        <v>841</v>
      </c>
      <c r="E90" s="120" t="s">
        <v>246</v>
      </c>
      <c r="F90" s="120" t="s">
        <v>1250</v>
      </c>
      <c r="G90" s="120" t="s">
        <v>4832</v>
      </c>
      <c r="H90" s="120" t="s">
        <v>1368</v>
      </c>
      <c r="I90" s="120"/>
    </row>
    <row r="91" spans="1:9" s="156" customFormat="1" x14ac:dyDescent="0.25">
      <c r="A91" s="211" t="s">
        <v>17164</v>
      </c>
      <c r="B91" s="211" t="s">
        <v>282</v>
      </c>
      <c r="C91" s="211" t="s">
        <v>17162</v>
      </c>
      <c r="D91" s="211" t="s">
        <v>16646</v>
      </c>
      <c r="E91" s="211" t="s">
        <v>276</v>
      </c>
      <c r="F91" s="211" t="s">
        <v>1254</v>
      </c>
      <c r="G91" s="211" t="s">
        <v>1279</v>
      </c>
      <c r="H91" s="211" t="s">
        <v>17165</v>
      </c>
      <c r="I91" s="211"/>
    </row>
    <row r="92" spans="1:9" s="156" customFormat="1" x14ac:dyDescent="0.25">
      <c r="A92" s="160" t="s">
        <v>7303</v>
      </c>
      <c r="B92" s="160" t="s">
        <v>282</v>
      </c>
      <c r="C92" s="160" t="s">
        <v>7294</v>
      </c>
      <c r="D92" s="160" t="s">
        <v>8944</v>
      </c>
      <c r="E92" s="160" t="s">
        <v>7304</v>
      </c>
      <c r="F92" s="160" t="s">
        <v>1250</v>
      </c>
      <c r="G92" s="160" t="s">
        <v>1251</v>
      </c>
      <c r="H92" s="160" t="s">
        <v>7305</v>
      </c>
      <c r="I92" s="160"/>
    </row>
    <row r="93" spans="1:9" s="156" customFormat="1" x14ac:dyDescent="0.25">
      <c r="A93" s="160" t="s">
        <v>7306</v>
      </c>
      <c r="B93" s="160" t="s">
        <v>282</v>
      </c>
      <c r="C93" s="160" t="s">
        <v>7294</v>
      </c>
      <c r="D93" s="160" t="s">
        <v>8944</v>
      </c>
      <c r="E93" s="160" t="s">
        <v>7307</v>
      </c>
      <c r="F93" s="160" t="s">
        <v>1250</v>
      </c>
      <c r="G93" s="160" t="s">
        <v>1251</v>
      </c>
      <c r="H93" s="160" t="s">
        <v>7308</v>
      </c>
      <c r="I93" s="160"/>
    </row>
    <row r="94" spans="1:9" s="156" customFormat="1" x14ac:dyDescent="0.25">
      <c r="A94" s="160" t="s">
        <v>7309</v>
      </c>
      <c r="B94" s="160" t="s">
        <v>282</v>
      </c>
      <c r="C94" s="160" t="s">
        <v>7294</v>
      </c>
      <c r="D94" s="160" t="s">
        <v>8944</v>
      </c>
      <c r="E94" s="160" t="s">
        <v>7310</v>
      </c>
      <c r="F94" s="160" t="s">
        <v>1250</v>
      </c>
      <c r="G94" s="160" t="s">
        <v>4817</v>
      </c>
      <c r="H94" s="160" t="s">
        <v>7311</v>
      </c>
      <c r="I94" s="160"/>
    </row>
    <row r="95" spans="1:9" s="156" customFormat="1" x14ac:dyDescent="0.25">
      <c r="A95" s="160" t="s">
        <v>7313</v>
      </c>
      <c r="B95" s="160" t="s">
        <v>282</v>
      </c>
      <c r="C95" s="160" t="s">
        <v>7294</v>
      </c>
      <c r="D95" s="160" t="s">
        <v>8944</v>
      </c>
      <c r="E95" s="160" t="s">
        <v>7314</v>
      </c>
      <c r="F95" s="160" t="s">
        <v>1250</v>
      </c>
      <c r="G95" s="160" t="s">
        <v>1251</v>
      </c>
      <c r="H95" s="160" t="s">
        <v>7315</v>
      </c>
      <c r="I95" s="160"/>
    </row>
    <row r="96" spans="1:9" s="156" customFormat="1" x14ac:dyDescent="0.25">
      <c r="A96" s="160" t="s">
        <v>7316</v>
      </c>
      <c r="B96" s="160" t="s">
        <v>282</v>
      </c>
      <c r="C96" s="160" t="s">
        <v>7294</v>
      </c>
      <c r="D96" s="160" t="s">
        <v>8944</v>
      </c>
      <c r="E96" s="160" t="s">
        <v>7317</v>
      </c>
      <c r="F96" s="160" t="s">
        <v>1250</v>
      </c>
      <c r="G96" s="160" t="s">
        <v>1251</v>
      </c>
      <c r="H96" s="160" t="s">
        <v>7318</v>
      </c>
      <c r="I96" s="160"/>
    </row>
    <row r="97" spans="1:35" x14ac:dyDescent="0.25">
      <c r="A97" s="120" t="s">
        <v>7312</v>
      </c>
      <c r="B97" s="120" t="s">
        <v>1369</v>
      </c>
      <c r="C97" s="120" t="s">
        <v>1370</v>
      </c>
      <c r="D97" s="120" t="s">
        <v>443</v>
      </c>
      <c r="E97" s="120" t="s">
        <v>1371</v>
      </c>
      <c r="F97" s="120" t="s">
        <v>1250</v>
      </c>
      <c r="G97" s="120" t="s">
        <v>1251</v>
      </c>
      <c r="H97" s="120" t="s">
        <v>1372</v>
      </c>
      <c r="I97" s="120"/>
    </row>
    <row r="98" spans="1:35" s="156" customFormat="1" x14ac:dyDescent="0.25">
      <c r="A98" s="160" t="s">
        <v>5960</v>
      </c>
      <c r="B98" s="160" t="s">
        <v>5961</v>
      </c>
      <c r="C98" s="160" t="s">
        <v>5962</v>
      </c>
      <c r="D98" s="160" t="s">
        <v>841</v>
      </c>
      <c r="E98" s="160" t="s">
        <v>5963</v>
      </c>
      <c r="F98" s="160" t="s">
        <v>1250</v>
      </c>
      <c r="G98" s="160" t="s">
        <v>10306</v>
      </c>
      <c r="H98" s="160" t="s">
        <v>5964</v>
      </c>
      <c r="I98" s="160"/>
    </row>
    <row r="99" spans="1:35" s="156" customFormat="1" x14ac:dyDescent="0.25">
      <c r="A99" s="160" t="s">
        <v>5546</v>
      </c>
      <c r="B99" s="160" t="s">
        <v>5547</v>
      </c>
      <c r="C99" s="160" t="s">
        <v>5548</v>
      </c>
      <c r="D99" s="160" t="s">
        <v>443</v>
      </c>
      <c r="E99" s="160" t="s">
        <v>5266</v>
      </c>
      <c r="F99" s="160" t="s">
        <v>1254</v>
      </c>
      <c r="G99" s="160" t="s">
        <v>4832</v>
      </c>
      <c r="H99" s="160" t="s">
        <v>5549</v>
      </c>
      <c r="I99" s="160"/>
    </row>
    <row r="100" spans="1:35" s="156" customFormat="1" x14ac:dyDescent="0.25">
      <c r="A100" s="160" t="s">
        <v>9005</v>
      </c>
      <c r="B100" s="160" t="s">
        <v>282</v>
      </c>
      <c r="C100" s="160"/>
      <c r="D100" s="160" t="s">
        <v>7848</v>
      </c>
      <c r="E100" s="160" t="s">
        <v>257</v>
      </c>
      <c r="F100" s="160" t="s">
        <v>1250</v>
      </c>
      <c r="G100" s="160" t="s">
        <v>8955</v>
      </c>
      <c r="H100" s="160" t="s">
        <v>9006</v>
      </c>
      <c r="I100" s="160"/>
    </row>
    <row r="101" spans="1:35" s="156" customFormat="1" x14ac:dyDescent="0.25">
      <c r="A101" s="160" t="s">
        <v>9007</v>
      </c>
      <c r="B101" s="160" t="s">
        <v>282</v>
      </c>
      <c r="C101" s="160"/>
      <c r="D101" s="160" t="s">
        <v>7848</v>
      </c>
      <c r="E101" s="160" t="s">
        <v>9008</v>
      </c>
      <c r="F101" s="160" t="s">
        <v>1254</v>
      </c>
      <c r="G101" s="160" t="s">
        <v>8955</v>
      </c>
      <c r="H101" s="160" t="s">
        <v>9009</v>
      </c>
      <c r="I101" s="160"/>
    </row>
    <row r="102" spans="1:35" s="156" customFormat="1" x14ac:dyDescent="0.25">
      <c r="A102" s="160" t="s">
        <v>9579</v>
      </c>
      <c r="B102" s="160" t="s">
        <v>282</v>
      </c>
      <c r="C102" s="160" t="s">
        <v>9580</v>
      </c>
      <c r="D102" s="160" t="s">
        <v>8944</v>
      </c>
      <c r="E102" s="160" t="s">
        <v>9581</v>
      </c>
      <c r="F102" s="160" t="s">
        <v>1254</v>
      </c>
      <c r="G102" s="160" t="s">
        <v>4905</v>
      </c>
      <c r="H102" s="160" t="s">
        <v>9582</v>
      </c>
      <c r="I102" s="160"/>
    </row>
    <row r="103" spans="1:35" s="156" customFormat="1" x14ac:dyDescent="0.25">
      <c r="A103" s="160" t="s">
        <v>5591</v>
      </c>
      <c r="B103" s="160" t="s">
        <v>5590</v>
      </c>
      <c r="C103" s="160" t="s">
        <v>5592</v>
      </c>
      <c r="D103" s="160" t="s">
        <v>841</v>
      </c>
      <c r="E103" s="160" t="s">
        <v>5593</v>
      </c>
      <c r="F103" s="160" t="s">
        <v>1254</v>
      </c>
      <c r="G103" s="160" t="s">
        <v>2382</v>
      </c>
      <c r="H103" s="160" t="s">
        <v>5594</v>
      </c>
      <c r="I103" s="160"/>
    </row>
    <row r="104" spans="1:35" s="156" customFormat="1" x14ac:dyDescent="0.25">
      <c r="A104" s="160" t="s">
        <v>7873</v>
      </c>
      <c r="B104" s="160" t="s">
        <v>282</v>
      </c>
      <c r="C104" s="160" t="s">
        <v>7874</v>
      </c>
      <c r="D104" s="144" t="s">
        <v>564</v>
      </c>
      <c r="E104" s="160" t="s">
        <v>7875</v>
      </c>
      <c r="F104" s="160" t="s">
        <v>7876</v>
      </c>
      <c r="G104" s="160" t="s">
        <v>1359</v>
      </c>
      <c r="H104" s="143" t="s">
        <v>7838</v>
      </c>
      <c r="I104" s="160"/>
    </row>
    <row r="105" spans="1:35" x14ac:dyDescent="0.25">
      <c r="A105" s="69" t="s">
        <v>748</v>
      </c>
      <c r="B105" s="120" t="s">
        <v>282</v>
      </c>
      <c r="C105" s="120" t="s">
        <v>4775</v>
      </c>
      <c r="D105" s="144" t="s">
        <v>564</v>
      </c>
      <c r="E105" s="120" t="s">
        <v>4776</v>
      </c>
      <c r="F105" s="120" t="s">
        <v>1254</v>
      </c>
      <c r="G105" s="160" t="s">
        <v>2382</v>
      </c>
      <c r="H105" s="69" t="s">
        <v>4773</v>
      </c>
      <c r="I105" s="120"/>
    </row>
    <row r="106" spans="1:35" s="156" customFormat="1" x14ac:dyDescent="0.25">
      <c r="A106" s="162" t="s">
        <v>9951</v>
      </c>
      <c r="B106" s="162" t="s">
        <v>282</v>
      </c>
      <c r="C106" s="162" t="s">
        <v>9952</v>
      </c>
      <c r="D106" s="144" t="s">
        <v>8944</v>
      </c>
      <c r="E106" s="162" t="s">
        <v>5882</v>
      </c>
      <c r="F106" s="162" t="s">
        <v>1250</v>
      </c>
      <c r="G106" s="160" t="s">
        <v>10305</v>
      </c>
      <c r="H106" s="166" t="s">
        <v>9953</v>
      </c>
      <c r="I106" s="161"/>
    </row>
    <row r="107" spans="1:35" s="156" customFormat="1" x14ac:dyDescent="0.25">
      <c r="A107" s="164" t="s">
        <v>7319</v>
      </c>
      <c r="B107" s="162" t="s">
        <v>282</v>
      </c>
      <c r="C107" s="162" t="s">
        <v>7294</v>
      </c>
      <c r="D107" s="160" t="s">
        <v>8944</v>
      </c>
      <c r="E107" s="162" t="s">
        <v>7320</v>
      </c>
      <c r="F107" s="162" t="s">
        <v>1250</v>
      </c>
      <c r="G107" s="160" t="s">
        <v>1251</v>
      </c>
      <c r="H107" s="162" t="s">
        <v>7321</v>
      </c>
      <c r="I107" s="161"/>
    </row>
    <row r="108" spans="1:35" s="156" customFormat="1" x14ac:dyDescent="0.25">
      <c r="A108" s="161" t="s">
        <v>10351</v>
      </c>
      <c r="B108" s="162" t="s">
        <v>282</v>
      </c>
      <c r="C108" s="162" t="s">
        <v>10352</v>
      </c>
      <c r="D108" s="160" t="s">
        <v>755</v>
      </c>
      <c r="E108" s="162" t="s">
        <v>10353</v>
      </c>
      <c r="F108" s="162" t="s">
        <v>1600</v>
      </c>
      <c r="G108" s="160" t="s">
        <v>1702</v>
      </c>
      <c r="H108" s="162" t="s">
        <v>10354</v>
      </c>
      <c r="I108" s="161"/>
    </row>
    <row r="109" spans="1:35" s="156" customFormat="1" x14ac:dyDescent="0.25">
      <c r="A109" s="135" t="s">
        <v>1375</v>
      </c>
      <c r="B109" s="161" t="s">
        <v>282</v>
      </c>
      <c r="C109" s="136" t="s">
        <v>16685</v>
      </c>
      <c r="D109" s="160" t="s">
        <v>1357</v>
      </c>
      <c r="E109" s="136" t="s">
        <v>1376</v>
      </c>
      <c r="F109" s="162" t="s">
        <v>1250</v>
      </c>
      <c r="G109" s="143" t="s">
        <v>1258</v>
      </c>
      <c r="H109" s="161" t="s">
        <v>1377</v>
      </c>
      <c r="I109" s="135"/>
      <c r="J109" s="161"/>
      <c r="K109" s="93"/>
      <c r="L109" s="161"/>
      <c r="M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row>
    <row r="110" spans="1:35" s="156" customFormat="1" x14ac:dyDescent="0.25">
      <c r="A110" s="135" t="s">
        <v>9010</v>
      </c>
      <c r="B110" s="161" t="s">
        <v>282</v>
      </c>
      <c r="C110" s="136"/>
      <c r="D110" s="160" t="s">
        <v>7848</v>
      </c>
      <c r="E110" s="136" t="s">
        <v>8967</v>
      </c>
      <c r="F110" s="162" t="s">
        <v>1250</v>
      </c>
      <c r="G110" s="143" t="s">
        <v>8955</v>
      </c>
      <c r="H110" s="136" t="s">
        <v>9011</v>
      </c>
      <c r="I110" s="135"/>
      <c r="J110" s="161"/>
      <c r="K110" s="93"/>
      <c r="L110" s="161"/>
      <c r="M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row>
    <row r="111" spans="1:35" s="156" customFormat="1" x14ac:dyDescent="0.25">
      <c r="A111" s="135" t="s">
        <v>7878</v>
      </c>
      <c r="B111" s="161" t="s">
        <v>282</v>
      </c>
      <c r="C111" s="136" t="s">
        <v>7879</v>
      </c>
      <c r="D111" s="160" t="s">
        <v>7848</v>
      </c>
      <c r="E111" s="136" t="s">
        <v>4590</v>
      </c>
      <c r="F111" s="162" t="s">
        <v>1254</v>
      </c>
      <c r="G111" s="143" t="s">
        <v>4832</v>
      </c>
      <c r="H111" s="161" t="s">
        <v>7840</v>
      </c>
      <c r="I111" s="135"/>
      <c r="J111" s="161"/>
      <c r="K111" s="93"/>
      <c r="L111" s="161"/>
      <c r="M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row>
    <row r="112" spans="1:35" x14ac:dyDescent="0.25">
      <c r="A112" s="120" t="s">
        <v>1378</v>
      </c>
      <c r="B112" s="120" t="s">
        <v>1379</v>
      </c>
      <c r="C112" s="120" t="s">
        <v>1380</v>
      </c>
      <c r="D112" s="120" t="s">
        <v>841</v>
      </c>
      <c r="E112" s="120" t="s">
        <v>270</v>
      </c>
      <c r="F112" s="120" t="s">
        <v>1250</v>
      </c>
      <c r="G112" s="120" t="s">
        <v>4832</v>
      </c>
      <c r="H112" s="120" t="s">
        <v>1381</v>
      </c>
      <c r="I112" s="120"/>
    </row>
    <row r="113" spans="1:9" x14ac:dyDescent="0.25">
      <c r="A113" s="120" t="s">
        <v>1382</v>
      </c>
      <c r="B113" s="120" t="s">
        <v>1383</v>
      </c>
      <c r="C113" s="120" t="s">
        <v>1384</v>
      </c>
      <c r="D113" s="120" t="s">
        <v>841</v>
      </c>
      <c r="E113" s="120" t="s">
        <v>270</v>
      </c>
      <c r="F113" s="120" t="s">
        <v>1250</v>
      </c>
      <c r="G113" s="160" t="s">
        <v>4832</v>
      </c>
      <c r="H113" s="120" t="s">
        <v>1385</v>
      </c>
      <c r="I113" s="120"/>
    </row>
    <row r="114" spans="1:9" s="156" customFormat="1" x14ac:dyDescent="0.25">
      <c r="A114" s="160" t="s">
        <v>9015</v>
      </c>
      <c r="B114" s="160" t="s">
        <v>282</v>
      </c>
      <c r="C114" s="160"/>
      <c r="D114" s="160" t="s">
        <v>7848</v>
      </c>
      <c r="E114" s="160" t="s">
        <v>9016</v>
      </c>
      <c r="F114" s="160" t="s">
        <v>1618</v>
      </c>
      <c r="G114" s="160" t="s">
        <v>8955</v>
      </c>
      <c r="H114" s="160" t="s">
        <v>9017</v>
      </c>
      <c r="I114" s="160"/>
    </row>
    <row r="115" spans="1:9" s="156" customFormat="1" x14ac:dyDescent="0.25">
      <c r="A115" s="160" t="s">
        <v>7322</v>
      </c>
      <c r="B115" s="160" t="s">
        <v>282</v>
      </c>
      <c r="C115" s="160" t="s">
        <v>7294</v>
      </c>
      <c r="D115" s="160" t="s">
        <v>8944</v>
      </c>
      <c r="E115" s="160" t="s">
        <v>7323</v>
      </c>
      <c r="F115" s="160" t="s">
        <v>1250</v>
      </c>
      <c r="G115" s="160" t="s">
        <v>4817</v>
      </c>
      <c r="H115" s="160" t="s">
        <v>7324</v>
      </c>
      <c r="I115" s="160"/>
    </row>
    <row r="116" spans="1:9" s="156" customFormat="1" x14ac:dyDescent="0.25">
      <c r="A116" s="160" t="s">
        <v>8942</v>
      </c>
      <c r="B116" s="160" t="s">
        <v>282</v>
      </c>
      <c r="C116" s="160" t="s">
        <v>8943</v>
      </c>
      <c r="D116" s="160" t="s">
        <v>8944</v>
      </c>
      <c r="E116" s="160" t="s">
        <v>7861</v>
      </c>
      <c r="F116" s="160" t="s">
        <v>1254</v>
      </c>
      <c r="G116" s="160" t="s">
        <v>1421</v>
      </c>
      <c r="H116" s="160" t="s">
        <v>8945</v>
      </c>
      <c r="I116" s="160"/>
    </row>
    <row r="117" spans="1:9" s="156" customFormat="1" x14ac:dyDescent="0.25">
      <c r="A117" s="211" t="s">
        <v>16659</v>
      </c>
      <c r="B117" s="211" t="s">
        <v>282</v>
      </c>
      <c r="C117" s="211" t="s">
        <v>16660</v>
      </c>
      <c r="D117" s="211" t="s">
        <v>16646</v>
      </c>
      <c r="E117" s="211" t="s">
        <v>16661</v>
      </c>
      <c r="F117" s="211" t="s">
        <v>1618</v>
      </c>
      <c r="G117" s="211" t="s">
        <v>5021</v>
      </c>
      <c r="H117" s="211" t="s">
        <v>16662</v>
      </c>
      <c r="I117" s="211"/>
    </row>
    <row r="118" spans="1:9" s="156" customFormat="1" x14ac:dyDescent="0.25">
      <c r="A118" s="211" t="s">
        <v>17683</v>
      </c>
      <c r="B118" s="211" t="s">
        <v>282</v>
      </c>
      <c r="C118" s="211" t="s">
        <v>17531</v>
      </c>
      <c r="D118" s="211" t="s">
        <v>755</v>
      </c>
      <c r="E118" s="211" t="s">
        <v>276</v>
      </c>
      <c r="F118" s="211" t="s">
        <v>1254</v>
      </c>
      <c r="G118" s="211" t="s">
        <v>3624</v>
      </c>
      <c r="H118" s="211" t="s">
        <v>17684</v>
      </c>
      <c r="I118" s="211"/>
    </row>
    <row r="119" spans="1:9" x14ac:dyDescent="0.25">
      <c r="A119" s="120" t="s">
        <v>1390</v>
      </c>
      <c r="B119" s="120" t="s">
        <v>282</v>
      </c>
      <c r="C119" s="120"/>
      <c r="D119" s="120" t="s">
        <v>564</v>
      </c>
      <c r="E119" s="120" t="s">
        <v>1391</v>
      </c>
      <c r="F119" s="120" t="s">
        <v>1254</v>
      </c>
      <c r="G119" s="120" t="s">
        <v>1392</v>
      </c>
      <c r="H119" s="120" t="s">
        <v>1393</v>
      </c>
      <c r="I119" s="120"/>
    </row>
    <row r="120" spans="1:9" s="156" customFormat="1" x14ac:dyDescent="0.25">
      <c r="A120" s="211" t="s">
        <v>15128</v>
      </c>
      <c r="B120" s="211" t="s">
        <v>282</v>
      </c>
      <c r="C120" s="211" t="s">
        <v>15208</v>
      </c>
      <c r="D120" s="211" t="s">
        <v>14448</v>
      </c>
      <c r="E120" s="211" t="s">
        <v>15209</v>
      </c>
      <c r="F120" s="211" t="s">
        <v>1254</v>
      </c>
      <c r="G120" s="211" t="s">
        <v>10307</v>
      </c>
      <c r="H120" s="211" t="s">
        <v>15126</v>
      </c>
      <c r="I120" s="211"/>
    </row>
    <row r="121" spans="1:9" s="156" customFormat="1" x14ac:dyDescent="0.25">
      <c r="A121" s="160" t="s">
        <v>810</v>
      </c>
      <c r="B121" s="160" t="s">
        <v>5441</v>
      </c>
      <c r="C121" s="160" t="s">
        <v>8404</v>
      </c>
      <c r="D121" s="144" t="s">
        <v>841</v>
      </c>
      <c r="E121" s="160" t="s">
        <v>8403</v>
      </c>
      <c r="F121" s="160" t="s">
        <v>2677</v>
      </c>
      <c r="G121" s="160" t="s">
        <v>1258</v>
      </c>
      <c r="H121" s="160" t="s">
        <v>943</v>
      </c>
      <c r="I121" s="160"/>
    </row>
    <row r="122" spans="1:9" s="156" customFormat="1" x14ac:dyDescent="0.25">
      <c r="A122" s="211" t="s">
        <v>7881</v>
      </c>
      <c r="B122" s="211" t="s">
        <v>282</v>
      </c>
      <c r="C122" s="211" t="s">
        <v>10912</v>
      </c>
      <c r="D122" s="209" t="s">
        <v>7848</v>
      </c>
      <c r="E122" s="101" t="s">
        <v>10913</v>
      </c>
      <c r="F122" s="211" t="s">
        <v>1250</v>
      </c>
      <c r="G122" s="211" t="s">
        <v>1297</v>
      </c>
      <c r="H122" s="211" t="s">
        <v>7842</v>
      </c>
      <c r="I122" s="211"/>
    </row>
    <row r="123" spans="1:9" s="156" customFormat="1" x14ac:dyDescent="0.25">
      <c r="A123" s="211" t="s">
        <v>9897</v>
      </c>
      <c r="B123" s="211" t="s">
        <v>282</v>
      </c>
      <c r="C123" s="211" t="s">
        <v>13105</v>
      </c>
      <c r="D123" s="211" t="s">
        <v>8944</v>
      </c>
      <c r="E123" s="101" t="s">
        <v>13106</v>
      </c>
      <c r="F123" s="211" t="s">
        <v>1254</v>
      </c>
      <c r="G123" s="211" t="s">
        <v>1359</v>
      </c>
      <c r="H123" s="211" t="s">
        <v>9898</v>
      </c>
      <c r="I123" s="211"/>
    </row>
    <row r="124" spans="1:9" s="156" customFormat="1" x14ac:dyDescent="0.25">
      <c r="A124" s="160" t="s">
        <v>9788</v>
      </c>
      <c r="B124" s="160" t="s">
        <v>282</v>
      </c>
      <c r="C124" s="160" t="s">
        <v>9789</v>
      </c>
      <c r="D124" s="144" t="s">
        <v>8944</v>
      </c>
      <c r="E124" s="101" t="s">
        <v>9790</v>
      </c>
      <c r="F124" s="160" t="s">
        <v>1254</v>
      </c>
      <c r="G124" s="160" t="s">
        <v>6857</v>
      </c>
      <c r="H124" s="160" t="s">
        <v>9791</v>
      </c>
      <c r="I124" s="160"/>
    </row>
    <row r="125" spans="1:9" s="156" customFormat="1" x14ac:dyDescent="0.25">
      <c r="A125" s="160" t="s">
        <v>9541</v>
      </c>
      <c r="B125" s="160" t="s">
        <v>282</v>
      </c>
      <c r="C125" s="160" t="s">
        <v>9542</v>
      </c>
      <c r="D125" s="144" t="s">
        <v>8944</v>
      </c>
      <c r="E125" s="160" t="s">
        <v>276</v>
      </c>
      <c r="F125" s="160" t="s">
        <v>1254</v>
      </c>
      <c r="G125" s="160" t="s">
        <v>2382</v>
      </c>
      <c r="H125" s="160" t="s">
        <v>9543</v>
      </c>
      <c r="I125" s="160"/>
    </row>
    <row r="126" spans="1:9" s="156" customFormat="1" x14ac:dyDescent="0.25">
      <c r="A126" s="211" t="s">
        <v>4630</v>
      </c>
      <c r="B126" s="211" t="s">
        <v>282</v>
      </c>
      <c r="C126" s="211" t="s">
        <v>10546</v>
      </c>
      <c r="D126" s="209" t="s">
        <v>755</v>
      </c>
      <c r="E126" s="211" t="s">
        <v>276</v>
      </c>
      <c r="F126" s="211" t="s">
        <v>1254</v>
      </c>
      <c r="G126" s="211" t="s">
        <v>10305</v>
      </c>
      <c r="H126" s="211" t="s">
        <v>4631</v>
      </c>
      <c r="I126" s="211"/>
    </row>
    <row r="127" spans="1:9" x14ac:dyDescent="0.25">
      <c r="A127" s="69" t="s">
        <v>757</v>
      </c>
      <c r="B127" s="69" t="s">
        <v>944</v>
      </c>
      <c r="C127" s="120" t="s">
        <v>4783</v>
      </c>
      <c r="D127" s="120" t="s">
        <v>841</v>
      </c>
      <c r="E127" s="120" t="s">
        <v>4784</v>
      </c>
      <c r="F127" s="120" t="s">
        <v>1250</v>
      </c>
      <c r="G127" s="120" t="s">
        <v>1421</v>
      </c>
      <c r="H127" s="69" t="s">
        <v>744</v>
      </c>
      <c r="I127" s="120"/>
    </row>
    <row r="128" spans="1:9" s="156" customFormat="1" x14ac:dyDescent="0.25">
      <c r="A128" s="144" t="s">
        <v>5965</v>
      </c>
      <c r="B128" s="144" t="s">
        <v>5966</v>
      </c>
      <c r="C128" s="160" t="s">
        <v>5967</v>
      </c>
      <c r="D128" s="160" t="s">
        <v>841</v>
      </c>
      <c r="E128" s="160" t="s">
        <v>5968</v>
      </c>
      <c r="F128" s="160" t="s">
        <v>1250</v>
      </c>
      <c r="G128" s="160" t="s">
        <v>4805</v>
      </c>
      <c r="H128" s="144" t="s">
        <v>5969</v>
      </c>
      <c r="I128" s="160"/>
    </row>
    <row r="129" spans="1:16" x14ac:dyDescent="0.25">
      <c r="A129" s="120" t="s">
        <v>1394</v>
      </c>
      <c r="B129" s="120" t="s">
        <v>1395</v>
      </c>
      <c r="C129" s="120" t="s">
        <v>1396</v>
      </c>
      <c r="D129" s="120" t="s">
        <v>841</v>
      </c>
      <c r="E129" s="120" t="s">
        <v>246</v>
      </c>
      <c r="F129" s="120" t="s">
        <v>1250</v>
      </c>
      <c r="G129" s="120" t="s">
        <v>4832</v>
      </c>
      <c r="H129" s="120" t="s">
        <v>5970</v>
      </c>
      <c r="I129" s="120"/>
    </row>
    <row r="130" spans="1:16" s="156" customFormat="1" x14ac:dyDescent="0.25">
      <c r="A130" s="211" t="s">
        <v>7326</v>
      </c>
      <c r="B130" s="211" t="s">
        <v>282</v>
      </c>
      <c r="C130" s="211" t="s">
        <v>10914</v>
      </c>
      <c r="D130" s="211" t="s">
        <v>8944</v>
      </c>
      <c r="E130" s="211" t="s">
        <v>10915</v>
      </c>
      <c r="F130" s="211" t="s">
        <v>1250</v>
      </c>
      <c r="G130" s="211" t="s">
        <v>10305</v>
      </c>
      <c r="H130" s="211" t="s">
        <v>7327</v>
      </c>
      <c r="I130" s="211"/>
    </row>
    <row r="131" spans="1:16" x14ac:dyDescent="0.25">
      <c r="A131" s="120" t="s">
        <v>7325</v>
      </c>
      <c r="B131" s="120" t="s">
        <v>1397</v>
      </c>
      <c r="C131" s="120"/>
      <c r="D131" s="120" t="s">
        <v>443</v>
      </c>
      <c r="E131" s="120" t="s">
        <v>1398</v>
      </c>
      <c r="F131" s="120" t="s">
        <v>1250</v>
      </c>
      <c r="G131" s="120" t="s">
        <v>4832</v>
      </c>
      <c r="H131" s="120" t="s">
        <v>1399</v>
      </c>
      <c r="I131" s="120"/>
    </row>
    <row r="132" spans="1:16" x14ac:dyDescent="0.25">
      <c r="A132" s="120" t="s">
        <v>1400</v>
      </c>
      <c r="B132" s="120" t="s">
        <v>1401</v>
      </c>
      <c r="C132" s="120" t="s">
        <v>1402</v>
      </c>
      <c r="D132" s="120" t="s">
        <v>443</v>
      </c>
      <c r="E132" s="120" t="s">
        <v>1403</v>
      </c>
      <c r="F132" s="120" t="s">
        <v>1250</v>
      </c>
      <c r="G132" s="120" t="s">
        <v>1404</v>
      </c>
      <c r="H132" s="120" t="s">
        <v>1405</v>
      </c>
      <c r="I132" s="120"/>
    </row>
    <row r="133" spans="1:16" s="156" customFormat="1" x14ac:dyDescent="0.25">
      <c r="A133" s="160" t="s">
        <v>7328</v>
      </c>
      <c r="B133" s="160" t="s">
        <v>282</v>
      </c>
      <c r="C133" s="160" t="s">
        <v>7294</v>
      </c>
      <c r="D133" s="160" t="s">
        <v>8944</v>
      </c>
      <c r="E133" s="160" t="s">
        <v>7329</v>
      </c>
      <c r="F133" s="160" t="s">
        <v>1250</v>
      </c>
      <c r="G133" s="160" t="s">
        <v>4817</v>
      </c>
      <c r="H133" s="160" t="s">
        <v>7330</v>
      </c>
      <c r="I133" s="160"/>
    </row>
    <row r="134" spans="1:16" s="156" customFormat="1" x14ac:dyDescent="0.25">
      <c r="A134" s="160" t="s">
        <v>9020</v>
      </c>
      <c r="B134" s="160" t="s">
        <v>282</v>
      </c>
      <c r="C134" s="160"/>
      <c r="D134" s="160" t="s">
        <v>7848</v>
      </c>
      <c r="E134" s="160" t="s">
        <v>759</v>
      </c>
      <c r="F134" s="160" t="s">
        <v>1618</v>
      </c>
      <c r="G134" s="160" t="s">
        <v>8955</v>
      </c>
      <c r="H134" s="160" t="s">
        <v>9021</v>
      </c>
      <c r="I134" s="160"/>
    </row>
    <row r="135" spans="1:16" s="156" customFormat="1" x14ac:dyDescent="0.25">
      <c r="A135" s="160" t="s">
        <v>7331</v>
      </c>
      <c r="B135" s="160" t="s">
        <v>282</v>
      </c>
      <c r="C135" s="160" t="s">
        <v>7294</v>
      </c>
      <c r="D135" s="160" t="s">
        <v>8944</v>
      </c>
      <c r="E135" s="160" t="s">
        <v>7332</v>
      </c>
      <c r="F135" s="160" t="s">
        <v>1250</v>
      </c>
      <c r="G135" s="160" t="s">
        <v>1251</v>
      </c>
      <c r="H135" s="160" t="s">
        <v>7333</v>
      </c>
      <c r="I135" s="160"/>
    </row>
    <row r="136" spans="1:16" s="156" customFormat="1" x14ac:dyDescent="0.25">
      <c r="A136" s="160" t="s">
        <v>7335</v>
      </c>
      <c r="B136" s="160" t="s">
        <v>282</v>
      </c>
      <c r="C136" s="160" t="s">
        <v>7294</v>
      </c>
      <c r="D136" s="160" t="s">
        <v>8944</v>
      </c>
      <c r="E136" s="160" t="s">
        <v>7336</v>
      </c>
      <c r="F136" s="160" t="s">
        <v>1250</v>
      </c>
      <c r="G136" s="160" t="s">
        <v>1251</v>
      </c>
      <c r="H136" s="160" t="s">
        <v>7337</v>
      </c>
      <c r="I136" s="160"/>
    </row>
    <row r="137" spans="1:16" s="156" customFormat="1" x14ac:dyDescent="0.25">
      <c r="A137" s="160" t="s">
        <v>7883</v>
      </c>
      <c r="B137" s="160" t="s">
        <v>282</v>
      </c>
      <c r="C137" s="160" t="s">
        <v>10287</v>
      </c>
      <c r="D137" s="160" t="s">
        <v>7848</v>
      </c>
      <c r="E137" s="160" t="s">
        <v>7884</v>
      </c>
      <c r="F137" s="160" t="s">
        <v>1250</v>
      </c>
      <c r="G137" s="160" t="s">
        <v>1359</v>
      </c>
      <c r="H137" s="160" t="s">
        <v>7844</v>
      </c>
      <c r="I137" s="160"/>
    </row>
    <row r="138" spans="1:16" x14ac:dyDescent="0.25">
      <c r="A138" s="160" t="s">
        <v>1409</v>
      </c>
      <c r="B138" s="120" t="s">
        <v>1410</v>
      </c>
      <c r="C138" s="120" t="s">
        <v>1411</v>
      </c>
      <c r="D138" s="120" t="s">
        <v>841</v>
      </c>
      <c r="E138" s="120" t="s">
        <v>1412</v>
      </c>
      <c r="F138" s="120" t="s">
        <v>1250</v>
      </c>
      <c r="G138" s="160" t="s">
        <v>4832</v>
      </c>
      <c r="H138" s="120" t="s">
        <v>1413</v>
      </c>
      <c r="I138" s="120"/>
      <c r="J138" s="122"/>
      <c r="K138" s="122"/>
      <c r="L138" s="122"/>
      <c r="M138" s="122"/>
      <c r="N138" s="122"/>
      <c r="O138" s="122"/>
      <c r="P138" s="122"/>
    </row>
    <row r="139" spans="1:16" s="156" customFormat="1" x14ac:dyDescent="0.25">
      <c r="A139" s="160" t="s">
        <v>7245</v>
      </c>
      <c r="B139" s="160" t="s">
        <v>282</v>
      </c>
      <c r="C139" s="160" t="s">
        <v>7202</v>
      </c>
      <c r="D139" s="160" t="s">
        <v>8944</v>
      </c>
      <c r="E139" s="160" t="s">
        <v>7246</v>
      </c>
      <c r="F139" s="160" t="s">
        <v>1250</v>
      </c>
      <c r="G139" s="160" t="s">
        <v>4817</v>
      </c>
      <c r="H139" s="160" t="s">
        <v>7247</v>
      </c>
      <c r="I139" s="160"/>
      <c r="J139" s="161"/>
      <c r="K139" s="161"/>
      <c r="L139" s="161"/>
      <c r="M139" s="161"/>
      <c r="N139" s="161"/>
      <c r="O139" s="161"/>
      <c r="P139" s="161"/>
    </row>
    <row r="140" spans="1:16" s="156" customFormat="1" x14ac:dyDescent="0.25">
      <c r="A140" s="211" t="s">
        <v>1414</v>
      </c>
      <c r="B140" s="211" t="s">
        <v>1415</v>
      </c>
      <c r="C140" s="211" t="s">
        <v>10916</v>
      </c>
      <c r="D140" s="211" t="s">
        <v>443</v>
      </c>
      <c r="E140" s="211" t="s">
        <v>1352</v>
      </c>
      <c r="F140" s="211" t="s">
        <v>1250</v>
      </c>
      <c r="G140" s="211" t="s">
        <v>10305</v>
      </c>
      <c r="H140" s="211" t="s">
        <v>1416</v>
      </c>
      <c r="I140" s="211"/>
      <c r="J140" s="161"/>
      <c r="K140" s="161"/>
      <c r="L140" s="161"/>
      <c r="M140" s="161"/>
      <c r="N140" s="161"/>
      <c r="O140" s="161"/>
      <c r="P140" s="161"/>
    </row>
    <row r="141" spans="1:16" x14ac:dyDescent="0.25">
      <c r="A141" s="120" t="s">
        <v>1417</v>
      </c>
      <c r="B141" s="120" t="s">
        <v>1418</v>
      </c>
      <c r="C141" s="120" t="s">
        <v>1419</v>
      </c>
      <c r="D141" s="120" t="s">
        <v>841</v>
      </c>
      <c r="E141" s="120" t="s">
        <v>1420</v>
      </c>
      <c r="F141" s="120" t="s">
        <v>1250</v>
      </c>
      <c r="G141" s="120" t="s">
        <v>1421</v>
      </c>
      <c r="H141" s="120" t="s">
        <v>1422</v>
      </c>
      <c r="I141" s="120"/>
    </row>
    <row r="142" spans="1:16" x14ac:dyDescent="0.25">
      <c r="A142" s="120" t="s">
        <v>1423</v>
      </c>
      <c r="B142" s="120" t="s">
        <v>1424</v>
      </c>
      <c r="C142" s="120"/>
      <c r="D142" s="120" t="s">
        <v>443</v>
      </c>
      <c r="E142" s="120" t="s">
        <v>1425</v>
      </c>
      <c r="F142" s="120" t="s">
        <v>1250</v>
      </c>
      <c r="G142" s="120" t="s">
        <v>4817</v>
      </c>
      <c r="H142" s="120" t="s">
        <v>1426</v>
      </c>
      <c r="I142" s="120"/>
    </row>
    <row r="143" spans="1:16" s="156" customFormat="1" x14ac:dyDescent="0.25">
      <c r="A143" s="211" t="s">
        <v>7885</v>
      </c>
      <c r="B143" s="211" t="s">
        <v>282</v>
      </c>
      <c r="C143" s="211" t="s">
        <v>10917</v>
      </c>
      <c r="D143" s="211" t="s">
        <v>7848</v>
      </c>
      <c r="E143" s="211" t="s">
        <v>10918</v>
      </c>
      <c r="F143" s="211" t="s">
        <v>1250</v>
      </c>
      <c r="G143" s="211" t="s">
        <v>4805</v>
      </c>
      <c r="H143" s="211" t="s">
        <v>7886</v>
      </c>
      <c r="I143" s="211"/>
    </row>
    <row r="144" spans="1:16" s="156" customFormat="1" x14ac:dyDescent="0.25">
      <c r="A144" s="211" t="s">
        <v>9646</v>
      </c>
      <c r="B144" s="211" t="s">
        <v>282</v>
      </c>
      <c r="C144" s="211" t="s">
        <v>10564</v>
      </c>
      <c r="D144" s="211" t="s">
        <v>9647</v>
      </c>
      <c r="E144" s="211" t="s">
        <v>10563</v>
      </c>
      <c r="F144" s="211" t="s">
        <v>2677</v>
      </c>
      <c r="G144" s="211" t="s">
        <v>5340</v>
      </c>
      <c r="H144" s="211" t="s">
        <v>683</v>
      </c>
      <c r="I144" s="211" t="s">
        <v>10565</v>
      </c>
    </row>
    <row r="145" spans="1:9" s="156" customFormat="1" x14ac:dyDescent="0.25">
      <c r="A145" s="160" t="s">
        <v>7887</v>
      </c>
      <c r="B145" s="160" t="s">
        <v>282</v>
      </c>
      <c r="C145" s="160"/>
      <c r="D145" s="160" t="s">
        <v>7848</v>
      </c>
      <c r="E145" s="160" t="s">
        <v>276</v>
      </c>
      <c r="F145" s="160" t="s">
        <v>1254</v>
      </c>
      <c r="G145" s="160" t="s">
        <v>1421</v>
      </c>
      <c r="H145" s="160" t="s">
        <v>7845</v>
      </c>
      <c r="I145" s="160"/>
    </row>
    <row r="146" spans="1:9" x14ac:dyDescent="0.25">
      <c r="A146" s="120" t="s">
        <v>1427</v>
      </c>
      <c r="B146" s="120" t="s">
        <v>5361</v>
      </c>
      <c r="C146" s="120" t="s">
        <v>5756</v>
      </c>
      <c r="D146" s="120" t="s">
        <v>443</v>
      </c>
      <c r="E146" s="120" t="s">
        <v>1428</v>
      </c>
      <c r="F146" s="120" t="s">
        <v>1254</v>
      </c>
      <c r="G146" s="120" t="s">
        <v>1258</v>
      </c>
      <c r="H146" s="120" t="s">
        <v>1429</v>
      </c>
      <c r="I146" s="120"/>
    </row>
    <row r="147" spans="1:9" x14ac:dyDescent="0.25">
      <c r="A147" s="120" t="s">
        <v>1430</v>
      </c>
      <c r="B147" s="120" t="s">
        <v>5451</v>
      </c>
      <c r="C147" s="120" t="s">
        <v>5452</v>
      </c>
      <c r="D147" s="120" t="s">
        <v>841</v>
      </c>
      <c r="E147" s="120" t="s">
        <v>1431</v>
      </c>
      <c r="F147" s="120" t="s">
        <v>1254</v>
      </c>
      <c r="G147" s="120" t="s">
        <v>1258</v>
      </c>
      <c r="H147" s="120" t="s">
        <v>1432</v>
      </c>
      <c r="I147" s="120"/>
    </row>
    <row r="148" spans="1:9" x14ac:dyDescent="0.25">
      <c r="A148" s="120" t="s">
        <v>1433</v>
      </c>
      <c r="B148" s="120" t="s">
        <v>1434</v>
      </c>
      <c r="C148" s="120"/>
      <c r="D148" s="120" t="s">
        <v>443</v>
      </c>
      <c r="E148" s="120" t="s">
        <v>1435</v>
      </c>
      <c r="F148" s="120" t="s">
        <v>1250</v>
      </c>
      <c r="G148" s="120" t="s">
        <v>4817</v>
      </c>
      <c r="H148" s="120" t="s">
        <v>1436</v>
      </c>
      <c r="I148" s="120"/>
    </row>
    <row r="149" spans="1:9" x14ac:dyDescent="0.25">
      <c r="A149" s="120" t="s">
        <v>4321</v>
      </c>
      <c r="B149" s="120" t="s">
        <v>282</v>
      </c>
      <c r="C149" s="120" t="s">
        <v>6852</v>
      </c>
      <c r="D149" s="120" t="s">
        <v>564</v>
      </c>
      <c r="E149" s="120" t="s">
        <v>4357</v>
      </c>
      <c r="F149" s="120" t="s">
        <v>1254</v>
      </c>
      <c r="G149" s="120" t="s">
        <v>4905</v>
      </c>
      <c r="H149" s="120" t="s">
        <v>4356</v>
      </c>
      <c r="I149" s="120"/>
    </row>
    <row r="150" spans="1:9" x14ac:dyDescent="0.25">
      <c r="A150" s="120" t="s">
        <v>4632</v>
      </c>
      <c r="B150" s="120" t="s">
        <v>282</v>
      </c>
      <c r="C150" s="120" t="s">
        <v>6853</v>
      </c>
      <c r="D150" s="120" t="s">
        <v>755</v>
      </c>
      <c r="E150" s="120" t="s">
        <v>4634</v>
      </c>
      <c r="F150" s="120" t="s">
        <v>1254</v>
      </c>
      <c r="G150" s="120" t="s">
        <v>1258</v>
      </c>
      <c r="H150" s="120" t="s">
        <v>4635</v>
      </c>
      <c r="I150" s="120"/>
    </row>
    <row r="151" spans="1:9" s="156" customFormat="1" x14ac:dyDescent="0.25">
      <c r="A151" s="160" t="s">
        <v>9187</v>
      </c>
      <c r="B151" s="160" t="s">
        <v>282</v>
      </c>
      <c r="C151" s="160" t="s">
        <v>9188</v>
      </c>
      <c r="D151" s="160" t="s">
        <v>8944</v>
      </c>
      <c r="E151" s="160" t="s">
        <v>9189</v>
      </c>
      <c r="F151" s="160" t="s">
        <v>2677</v>
      </c>
      <c r="G151" s="160" t="s">
        <v>4905</v>
      </c>
      <c r="H151" s="160" t="s">
        <v>9190</v>
      </c>
      <c r="I151" s="160"/>
    </row>
    <row r="152" spans="1:9" s="156" customFormat="1" x14ac:dyDescent="0.25">
      <c r="A152" s="211" t="s">
        <v>16663</v>
      </c>
      <c r="B152" s="211" t="s">
        <v>282</v>
      </c>
      <c r="C152" s="211" t="s">
        <v>16664</v>
      </c>
      <c r="D152" s="211" t="s">
        <v>16646</v>
      </c>
      <c r="E152" s="211" t="s">
        <v>16665</v>
      </c>
      <c r="F152" s="211" t="s">
        <v>1534</v>
      </c>
      <c r="G152" s="211" t="s">
        <v>5021</v>
      </c>
      <c r="H152" s="211" t="s">
        <v>16666</v>
      </c>
      <c r="I152" s="211"/>
    </row>
    <row r="153" spans="1:9" s="156" customFormat="1" x14ac:dyDescent="0.25">
      <c r="A153" s="160" t="s">
        <v>10317</v>
      </c>
      <c r="B153" s="160" t="s">
        <v>282</v>
      </c>
      <c r="C153" s="160" t="s">
        <v>7287</v>
      </c>
      <c r="D153" s="160" t="s">
        <v>755</v>
      </c>
      <c r="E153" s="160" t="s">
        <v>487</v>
      </c>
      <c r="F153" s="160" t="s">
        <v>1254</v>
      </c>
      <c r="G153" s="160" t="s">
        <v>8955</v>
      </c>
      <c r="H153" s="160" t="s">
        <v>10318</v>
      </c>
      <c r="I153" s="160"/>
    </row>
    <row r="154" spans="1:9" s="156" customFormat="1" x14ac:dyDescent="0.25">
      <c r="A154" s="160" t="s">
        <v>17166</v>
      </c>
      <c r="B154" s="160" t="s">
        <v>282</v>
      </c>
      <c r="C154" s="160" t="s">
        <v>9022</v>
      </c>
      <c r="D154" s="160" t="s">
        <v>7848</v>
      </c>
      <c r="E154" s="160" t="s">
        <v>9023</v>
      </c>
      <c r="F154" s="160" t="s">
        <v>1250</v>
      </c>
      <c r="G154" s="160" t="s">
        <v>8955</v>
      </c>
      <c r="H154" s="160" t="s">
        <v>9024</v>
      </c>
      <c r="I154" s="160"/>
    </row>
    <row r="155" spans="1:9" s="156" customFormat="1" x14ac:dyDescent="0.25">
      <c r="A155" s="211" t="s">
        <v>17167</v>
      </c>
      <c r="B155" s="211" t="s">
        <v>282</v>
      </c>
      <c r="C155" s="211"/>
      <c r="D155" s="211" t="s">
        <v>16646</v>
      </c>
      <c r="E155" s="211" t="s">
        <v>487</v>
      </c>
      <c r="F155" s="211" t="s">
        <v>1254</v>
      </c>
      <c r="G155" s="211" t="s">
        <v>8955</v>
      </c>
      <c r="H155" s="211" t="s">
        <v>17168</v>
      </c>
      <c r="I155" s="211"/>
    </row>
    <row r="156" spans="1:9" s="156" customFormat="1" x14ac:dyDescent="0.25">
      <c r="A156" s="160" t="s">
        <v>5249</v>
      </c>
      <c r="B156" s="160" t="s">
        <v>5248</v>
      </c>
      <c r="C156" s="160" t="s">
        <v>5250</v>
      </c>
      <c r="D156" s="160" t="s">
        <v>841</v>
      </c>
      <c r="E156" s="160" t="s">
        <v>5251</v>
      </c>
      <c r="F156" s="160" t="s">
        <v>1618</v>
      </c>
      <c r="G156" s="160" t="s">
        <v>1702</v>
      </c>
      <c r="H156" s="160" t="s">
        <v>5252</v>
      </c>
      <c r="I156" s="160"/>
    </row>
    <row r="157" spans="1:9" s="156" customFormat="1" x14ac:dyDescent="0.25">
      <c r="A157" s="160" t="s">
        <v>7888</v>
      </c>
      <c r="B157" s="160" t="s">
        <v>282</v>
      </c>
      <c r="C157" s="160" t="s">
        <v>7889</v>
      </c>
      <c r="D157" s="160" t="s">
        <v>7848</v>
      </c>
      <c r="E157" s="160" t="s">
        <v>7356</v>
      </c>
      <c r="F157" s="160" t="s">
        <v>1250</v>
      </c>
      <c r="G157" s="160" t="s">
        <v>4905</v>
      </c>
      <c r="H157" s="160" t="s">
        <v>7846</v>
      </c>
      <c r="I157" s="160"/>
    </row>
    <row r="158" spans="1:9" s="156" customFormat="1" x14ac:dyDescent="0.25">
      <c r="A158" s="211" t="s">
        <v>17565</v>
      </c>
      <c r="B158" s="211" t="s">
        <v>282</v>
      </c>
      <c r="C158" s="211" t="s">
        <v>17566</v>
      </c>
      <c r="D158" s="211" t="s">
        <v>755</v>
      </c>
      <c r="E158" s="211" t="s">
        <v>17567</v>
      </c>
      <c r="F158" s="211" t="s">
        <v>1254</v>
      </c>
      <c r="G158" s="211" t="s">
        <v>5021</v>
      </c>
      <c r="H158" s="211" t="s">
        <v>17568</v>
      </c>
      <c r="I158" s="211"/>
    </row>
    <row r="159" spans="1:9" x14ac:dyDescent="0.25">
      <c r="A159" s="120" t="s">
        <v>1441</v>
      </c>
      <c r="B159" s="120" t="s">
        <v>1442</v>
      </c>
      <c r="C159" s="120" t="s">
        <v>4821</v>
      </c>
      <c r="D159" s="120" t="s">
        <v>841</v>
      </c>
      <c r="E159" s="120" t="s">
        <v>1443</v>
      </c>
      <c r="F159" s="120" t="s">
        <v>1250</v>
      </c>
      <c r="G159" s="160" t="s">
        <v>4832</v>
      </c>
      <c r="H159" s="120" t="s">
        <v>1444</v>
      </c>
      <c r="I159" s="120"/>
    </row>
    <row r="160" spans="1:9" x14ac:dyDescent="0.25">
      <c r="A160" s="120" t="s">
        <v>1445</v>
      </c>
      <c r="B160" s="120" t="s">
        <v>1446</v>
      </c>
      <c r="C160" s="120" t="s">
        <v>1447</v>
      </c>
      <c r="D160" s="120" t="s">
        <v>443</v>
      </c>
      <c r="E160" s="120" t="s">
        <v>255</v>
      </c>
      <c r="F160" s="120" t="s">
        <v>1250</v>
      </c>
      <c r="G160" s="160" t="s">
        <v>4832</v>
      </c>
      <c r="H160" s="120" t="s">
        <v>1448</v>
      </c>
      <c r="I160" s="120"/>
    </row>
    <row r="161" spans="1:9" s="156" customFormat="1" x14ac:dyDescent="0.25">
      <c r="A161" s="160" t="s">
        <v>7890</v>
      </c>
      <c r="B161" s="160" t="s">
        <v>282</v>
      </c>
      <c r="C161" s="160" t="s">
        <v>7891</v>
      </c>
      <c r="D161" s="160" t="s">
        <v>7848</v>
      </c>
      <c r="E161" s="160" t="s">
        <v>7892</v>
      </c>
      <c r="F161" s="160" t="s">
        <v>2677</v>
      </c>
      <c r="G161" s="160" t="s">
        <v>6857</v>
      </c>
      <c r="H161" s="160" t="s">
        <v>7893</v>
      </c>
      <c r="I161" s="160"/>
    </row>
    <row r="162" spans="1:9" s="156" customFormat="1" x14ac:dyDescent="0.25">
      <c r="A162" s="211" t="s">
        <v>16667</v>
      </c>
      <c r="B162" s="211" t="s">
        <v>282</v>
      </c>
      <c r="C162" s="211" t="s">
        <v>16668</v>
      </c>
      <c r="D162" s="211" t="s">
        <v>16646</v>
      </c>
      <c r="E162" s="211" t="s">
        <v>16669</v>
      </c>
      <c r="F162" s="211" t="s">
        <v>2677</v>
      </c>
      <c r="G162" s="211" t="s">
        <v>4832</v>
      </c>
      <c r="H162" s="211" t="s">
        <v>16670</v>
      </c>
      <c r="I162" s="211"/>
    </row>
    <row r="163" spans="1:9" s="156" customFormat="1" x14ac:dyDescent="0.25">
      <c r="A163" s="211" t="s">
        <v>1449</v>
      </c>
      <c r="B163" s="211" t="s">
        <v>1450</v>
      </c>
      <c r="C163" s="211" t="s">
        <v>13143</v>
      </c>
      <c r="D163" s="211" t="s">
        <v>443</v>
      </c>
      <c r="E163" s="211" t="s">
        <v>7641</v>
      </c>
      <c r="F163" s="211" t="s">
        <v>1250</v>
      </c>
      <c r="G163" s="211" t="s">
        <v>10305</v>
      </c>
      <c r="H163" s="211" t="s">
        <v>1451</v>
      </c>
      <c r="I163" s="211"/>
    </row>
    <row r="164" spans="1:9" s="156" customFormat="1" x14ac:dyDescent="0.25">
      <c r="A164" s="160" t="s">
        <v>5972</v>
      </c>
      <c r="B164" s="160" t="s">
        <v>5971</v>
      </c>
      <c r="C164" s="160" t="s">
        <v>5974</v>
      </c>
      <c r="D164" s="160" t="s">
        <v>841</v>
      </c>
      <c r="E164" s="160" t="s">
        <v>2195</v>
      </c>
      <c r="F164" s="160" t="s">
        <v>1250</v>
      </c>
      <c r="G164" s="160" t="s">
        <v>10306</v>
      </c>
      <c r="H164" s="160" t="s">
        <v>5975</v>
      </c>
      <c r="I164" s="160"/>
    </row>
    <row r="165" spans="1:9" s="156" customFormat="1" x14ac:dyDescent="0.25">
      <c r="A165" s="160" t="s">
        <v>9034</v>
      </c>
      <c r="B165" s="160" t="s">
        <v>282</v>
      </c>
      <c r="C165" s="160"/>
      <c r="D165" s="160" t="s">
        <v>7848</v>
      </c>
      <c r="E165" s="160" t="s">
        <v>258</v>
      </c>
      <c r="F165" s="160" t="s">
        <v>1250</v>
      </c>
      <c r="G165" s="160" t="s">
        <v>8955</v>
      </c>
      <c r="H165" s="160" t="s">
        <v>9026</v>
      </c>
      <c r="I165" s="160"/>
    </row>
    <row r="166" spans="1:9" s="156" customFormat="1" x14ac:dyDescent="0.25">
      <c r="A166" s="160" t="s">
        <v>5862</v>
      </c>
      <c r="B166" s="160" t="s">
        <v>5863</v>
      </c>
      <c r="C166" s="160" t="s">
        <v>5864</v>
      </c>
      <c r="D166" s="160" t="s">
        <v>443</v>
      </c>
      <c r="E166" s="160" t="s">
        <v>5865</v>
      </c>
      <c r="F166" s="160" t="s">
        <v>1250</v>
      </c>
      <c r="G166" s="160" t="s">
        <v>10307</v>
      </c>
      <c r="H166" s="160" t="s">
        <v>5866</v>
      </c>
      <c r="I166" s="160"/>
    </row>
    <row r="167" spans="1:9" s="156" customFormat="1" x14ac:dyDescent="0.25">
      <c r="A167" s="160" t="s">
        <v>5607</v>
      </c>
      <c r="B167" s="160" t="s">
        <v>5608</v>
      </c>
      <c r="C167" s="160" t="s">
        <v>5609</v>
      </c>
      <c r="D167" s="160" t="s">
        <v>443</v>
      </c>
      <c r="E167" s="160" t="s">
        <v>5610</v>
      </c>
      <c r="F167" s="160" t="s">
        <v>1254</v>
      </c>
      <c r="G167" s="160" t="s">
        <v>1421</v>
      </c>
      <c r="H167" s="160" t="s">
        <v>5611</v>
      </c>
      <c r="I167" s="160"/>
    </row>
    <row r="168" spans="1:9" x14ac:dyDescent="0.25">
      <c r="A168" s="120" t="s">
        <v>1452</v>
      </c>
      <c r="B168" s="120" t="s">
        <v>1453</v>
      </c>
      <c r="C168" s="120" t="s">
        <v>4822</v>
      </c>
      <c r="D168" s="120" t="s">
        <v>443</v>
      </c>
      <c r="E168" s="120" t="s">
        <v>1455</v>
      </c>
      <c r="F168" s="120" t="s">
        <v>1250</v>
      </c>
      <c r="G168" s="160" t="s">
        <v>6863</v>
      </c>
      <c r="H168" s="120" t="s">
        <v>1456</v>
      </c>
      <c r="I168" s="120"/>
    </row>
    <row r="169" spans="1:9" s="156" customFormat="1" x14ac:dyDescent="0.25">
      <c r="A169" s="160" t="s">
        <v>5454</v>
      </c>
      <c r="B169" s="160" t="s">
        <v>5453</v>
      </c>
      <c r="C169" s="160" t="s">
        <v>5455</v>
      </c>
      <c r="D169" s="160" t="s">
        <v>841</v>
      </c>
      <c r="E169" s="160" t="s">
        <v>5416</v>
      </c>
      <c r="F169" s="160" t="s">
        <v>2677</v>
      </c>
      <c r="G169" s="160" t="s">
        <v>5456</v>
      </c>
      <c r="H169" s="160" t="s">
        <v>5457</v>
      </c>
      <c r="I169" s="160"/>
    </row>
    <row r="170" spans="1:9" s="156" customFormat="1" x14ac:dyDescent="0.25">
      <c r="A170" s="211" t="s">
        <v>391</v>
      </c>
      <c r="B170" s="211" t="s">
        <v>952</v>
      </c>
      <c r="C170" s="211" t="s">
        <v>10601</v>
      </c>
      <c r="D170" s="209" t="s">
        <v>841</v>
      </c>
      <c r="E170" s="211" t="s">
        <v>1273</v>
      </c>
      <c r="F170" s="211" t="s">
        <v>1250</v>
      </c>
      <c r="G170" s="211" t="s">
        <v>6857</v>
      </c>
      <c r="H170" s="209" t="s">
        <v>953</v>
      </c>
      <c r="I170" s="211"/>
    </row>
    <row r="171" spans="1:9" x14ac:dyDescent="0.25">
      <c r="A171" s="120" t="s">
        <v>1461</v>
      </c>
      <c r="B171" s="120" t="s">
        <v>1462</v>
      </c>
      <c r="C171" s="120" t="s">
        <v>1463</v>
      </c>
      <c r="D171" s="120" t="s">
        <v>443</v>
      </c>
      <c r="E171" s="120" t="s">
        <v>1464</v>
      </c>
      <c r="F171" s="120" t="s">
        <v>1250</v>
      </c>
      <c r="G171" s="120" t="s">
        <v>1359</v>
      </c>
      <c r="H171" s="120" t="s">
        <v>1465</v>
      </c>
      <c r="I171" s="120"/>
    </row>
    <row r="172" spans="1:9" x14ac:dyDescent="0.25">
      <c r="A172" s="120" t="s">
        <v>1466</v>
      </c>
      <c r="B172" s="120" t="s">
        <v>1467</v>
      </c>
      <c r="C172" s="120"/>
      <c r="D172" s="120" t="s">
        <v>443</v>
      </c>
      <c r="E172" s="120" t="s">
        <v>1468</v>
      </c>
      <c r="F172" s="120" t="s">
        <v>1250</v>
      </c>
      <c r="G172" s="120" t="s">
        <v>4817</v>
      </c>
      <c r="H172" s="120" t="s">
        <v>1469</v>
      </c>
      <c r="I172" s="120"/>
    </row>
    <row r="173" spans="1:9" x14ac:dyDescent="0.25">
      <c r="A173" s="120" t="s">
        <v>1470</v>
      </c>
      <c r="B173" s="120" t="s">
        <v>1471</v>
      </c>
      <c r="C173" s="120" t="s">
        <v>4823</v>
      </c>
      <c r="D173" s="120" t="s">
        <v>841</v>
      </c>
      <c r="E173" s="120" t="s">
        <v>1472</v>
      </c>
      <c r="F173" s="120" t="s">
        <v>1250</v>
      </c>
      <c r="G173" s="120" t="s">
        <v>4832</v>
      </c>
      <c r="H173" s="120" t="s">
        <v>1473</v>
      </c>
      <c r="I173" s="120"/>
    </row>
    <row r="174" spans="1:9" x14ac:dyDescent="0.25">
      <c r="A174" s="120" t="s">
        <v>1474</v>
      </c>
      <c r="B174" s="120" t="s">
        <v>1475</v>
      </c>
      <c r="C174" s="120" t="s">
        <v>4824</v>
      </c>
      <c r="D174" s="120" t="s">
        <v>841</v>
      </c>
      <c r="E174" s="120" t="s">
        <v>1476</v>
      </c>
      <c r="F174" s="120" t="s">
        <v>1250</v>
      </c>
      <c r="G174" s="120" t="s">
        <v>1477</v>
      </c>
      <c r="H174" s="120" t="s">
        <v>1478</v>
      </c>
      <c r="I174" s="120"/>
    </row>
    <row r="175" spans="1:9" s="156" customFormat="1" x14ac:dyDescent="0.25">
      <c r="A175" s="160" t="s">
        <v>6735</v>
      </c>
      <c r="B175" s="160" t="s">
        <v>6736</v>
      </c>
      <c r="C175" s="160" t="s">
        <v>6737</v>
      </c>
      <c r="D175" s="160" t="s">
        <v>841</v>
      </c>
      <c r="E175" s="160" t="s">
        <v>261</v>
      </c>
      <c r="F175" s="160" t="s">
        <v>1250</v>
      </c>
      <c r="G175" s="160" t="s">
        <v>5025</v>
      </c>
      <c r="H175" s="160" t="s">
        <v>6738</v>
      </c>
      <c r="I175" s="160"/>
    </row>
    <row r="176" spans="1:9" s="156" customFormat="1" x14ac:dyDescent="0.25">
      <c r="A176" s="160" t="s">
        <v>857</v>
      </c>
      <c r="B176" s="160" t="s">
        <v>5362</v>
      </c>
      <c r="C176" s="160" t="s">
        <v>5363</v>
      </c>
      <c r="D176" s="160" t="s">
        <v>443</v>
      </c>
      <c r="E176" s="160" t="s">
        <v>5339</v>
      </c>
      <c r="F176" s="160" t="s">
        <v>1265</v>
      </c>
      <c r="G176" s="160" t="s">
        <v>5340</v>
      </c>
      <c r="H176" s="160" t="s">
        <v>955</v>
      </c>
      <c r="I176" s="160"/>
    </row>
    <row r="177" spans="1:9" s="156" customFormat="1" x14ac:dyDescent="0.25">
      <c r="A177" s="160" t="s">
        <v>7896</v>
      </c>
      <c r="B177" s="160" t="s">
        <v>282</v>
      </c>
      <c r="C177" s="160" t="s">
        <v>11326</v>
      </c>
      <c r="D177" s="160" t="s">
        <v>7848</v>
      </c>
      <c r="E177" s="160" t="s">
        <v>7897</v>
      </c>
      <c r="F177" s="160" t="s">
        <v>1254</v>
      </c>
      <c r="G177" s="160" t="s">
        <v>2382</v>
      </c>
      <c r="H177" s="160" t="s">
        <v>7898</v>
      </c>
      <c r="I177" s="160"/>
    </row>
    <row r="178" spans="1:9" x14ac:dyDescent="0.25">
      <c r="A178" s="120" t="s">
        <v>1479</v>
      </c>
      <c r="B178" s="120" t="s">
        <v>1480</v>
      </c>
      <c r="C178" s="120"/>
      <c r="D178" s="120" t="s">
        <v>443</v>
      </c>
      <c r="E178" s="120" t="s">
        <v>1481</v>
      </c>
      <c r="F178" s="120" t="s">
        <v>1250</v>
      </c>
      <c r="G178" s="120" t="s">
        <v>1251</v>
      </c>
      <c r="H178" s="120" t="s">
        <v>1482</v>
      </c>
      <c r="I178" s="120"/>
    </row>
    <row r="179" spans="1:9" s="156" customFormat="1" x14ac:dyDescent="0.25">
      <c r="A179" s="211" t="s">
        <v>1483</v>
      </c>
      <c r="B179" s="211" t="s">
        <v>1484</v>
      </c>
      <c r="C179" s="211" t="s">
        <v>13309</v>
      </c>
      <c r="D179" s="211" t="s">
        <v>443</v>
      </c>
      <c r="E179" s="211" t="s">
        <v>13310</v>
      </c>
      <c r="F179" s="211" t="s">
        <v>1250</v>
      </c>
      <c r="G179" s="211" t="s">
        <v>1297</v>
      </c>
      <c r="H179" s="211" t="s">
        <v>1485</v>
      </c>
      <c r="I179" s="211"/>
    </row>
    <row r="180" spans="1:9" x14ac:dyDescent="0.25">
      <c r="A180" s="120" t="s">
        <v>1486</v>
      </c>
      <c r="B180" s="120" t="s">
        <v>282</v>
      </c>
      <c r="C180" s="120" t="s">
        <v>6854</v>
      </c>
      <c r="D180" s="120" t="s">
        <v>564</v>
      </c>
      <c r="E180" s="120" t="s">
        <v>1487</v>
      </c>
      <c r="F180" s="120" t="s">
        <v>1254</v>
      </c>
      <c r="G180" s="120" t="s">
        <v>1258</v>
      </c>
      <c r="H180" s="120" t="s">
        <v>1488</v>
      </c>
      <c r="I180" s="120"/>
    </row>
    <row r="181" spans="1:9" s="156" customFormat="1" x14ac:dyDescent="0.25">
      <c r="A181" s="160" t="s">
        <v>7097</v>
      </c>
      <c r="B181" s="160" t="s">
        <v>282</v>
      </c>
      <c r="C181" s="160" t="s">
        <v>6893</v>
      </c>
      <c r="D181" s="160" t="s">
        <v>1357</v>
      </c>
      <c r="E181" s="160" t="s">
        <v>7098</v>
      </c>
      <c r="F181" s="160" t="s">
        <v>1254</v>
      </c>
      <c r="G181" s="160" t="s">
        <v>1258</v>
      </c>
      <c r="H181" s="160" t="s">
        <v>7099</v>
      </c>
      <c r="I181" s="160"/>
    </row>
    <row r="182" spans="1:9" s="156" customFormat="1" x14ac:dyDescent="0.25">
      <c r="A182" s="211" t="s">
        <v>7901</v>
      </c>
      <c r="B182" s="211" t="s">
        <v>282</v>
      </c>
      <c r="C182" s="211" t="s">
        <v>13164</v>
      </c>
      <c r="D182" s="211" t="s">
        <v>7848</v>
      </c>
      <c r="E182" s="211" t="s">
        <v>7994</v>
      </c>
      <c r="F182" s="211" t="s">
        <v>1254</v>
      </c>
      <c r="G182" s="211" t="s">
        <v>10305</v>
      </c>
      <c r="H182" s="211" t="s">
        <v>7902</v>
      </c>
      <c r="I182" s="211"/>
    </row>
    <row r="183" spans="1:9" x14ac:dyDescent="0.25">
      <c r="A183" s="120" t="s">
        <v>1489</v>
      </c>
      <c r="B183" s="120" t="s">
        <v>1490</v>
      </c>
      <c r="C183" s="120"/>
      <c r="D183" s="120" t="s">
        <v>443</v>
      </c>
      <c r="E183" s="120" t="s">
        <v>1491</v>
      </c>
      <c r="F183" s="120" t="s">
        <v>1250</v>
      </c>
      <c r="G183" s="120" t="s">
        <v>1251</v>
      </c>
      <c r="H183" s="120" t="s">
        <v>1492</v>
      </c>
      <c r="I183" s="120"/>
    </row>
    <row r="184" spans="1:9" s="156" customFormat="1" x14ac:dyDescent="0.25">
      <c r="A184" s="211" t="s">
        <v>7903</v>
      </c>
      <c r="B184" s="211" t="s">
        <v>282</v>
      </c>
      <c r="C184" s="211" t="s">
        <v>13179</v>
      </c>
      <c r="D184" s="211" t="s">
        <v>7848</v>
      </c>
      <c r="E184" s="211" t="s">
        <v>13180</v>
      </c>
      <c r="F184" s="211" t="s">
        <v>1254</v>
      </c>
      <c r="G184" s="211" t="s">
        <v>10305</v>
      </c>
      <c r="H184" s="211" t="s">
        <v>7904</v>
      </c>
      <c r="I184" s="211"/>
    </row>
    <row r="185" spans="1:9" x14ac:dyDescent="0.25">
      <c r="A185" s="120" t="s">
        <v>1493</v>
      </c>
      <c r="B185" s="120" t="s">
        <v>1494</v>
      </c>
      <c r="C185" s="120" t="s">
        <v>1495</v>
      </c>
      <c r="D185" s="120" t="s">
        <v>841</v>
      </c>
      <c r="E185" s="120" t="s">
        <v>1496</v>
      </c>
      <c r="F185" s="120" t="s">
        <v>1250</v>
      </c>
      <c r="G185" s="120" t="s">
        <v>1477</v>
      </c>
      <c r="H185" s="120" t="s">
        <v>1497</v>
      </c>
      <c r="I185" s="120"/>
    </row>
    <row r="186" spans="1:9" x14ac:dyDescent="0.25">
      <c r="A186" s="120" t="s">
        <v>1498</v>
      </c>
      <c r="B186" s="120" t="s">
        <v>1499</v>
      </c>
      <c r="C186" s="120" t="s">
        <v>1500</v>
      </c>
      <c r="D186" s="120" t="s">
        <v>443</v>
      </c>
      <c r="E186" s="120" t="s">
        <v>1501</v>
      </c>
      <c r="F186" s="120" t="s">
        <v>1250</v>
      </c>
      <c r="G186" s="120" t="s">
        <v>4832</v>
      </c>
      <c r="H186" s="120" t="s">
        <v>1502</v>
      </c>
      <c r="I186" s="120"/>
    </row>
    <row r="187" spans="1:9" s="156" customFormat="1" x14ac:dyDescent="0.25">
      <c r="A187" s="160" t="s">
        <v>9064</v>
      </c>
      <c r="B187" s="160" t="s">
        <v>282</v>
      </c>
      <c r="C187" s="160" t="s">
        <v>9065</v>
      </c>
      <c r="D187" s="160" t="s">
        <v>8944</v>
      </c>
      <c r="E187" s="160" t="s">
        <v>4212</v>
      </c>
      <c r="F187" s="160" t="s">
        <v>1254</v>
      </c>
      <c r="G187" s="160" t="s">
        <v>1297</v>
      </c>
      <c r="H187" s="160" t="s">
        <v>9066</v>
      </c>
      <c r="I187" s="160"/>
    </row>
    <row r="188" spans="1:9" s="317" customFormat="1" x14ac:dyDescent="0.25">
      <c r="A188" s="145" t="s">
        <v>17713</v>
      </c>
      <c r="B188" s="145" t="s">
        <v>282</v>
      </c>
      <c r="C188" s="145" t="s">
        <v>17714</v>
      </c>
      <c r="D188" s="145" t="s">
        <v>755</v>
      </c>
      <c r="E188" s="145"/>
      <c r="F188" s="145" t="s">
        <v>2677</v>
      </c>
      <c r="G188" s="145"/>
      <c r="H188" s="145" t="s">
        <v>17715</v>
      </c>
      <c r="I188" s="145"/>
    </row>
    <row r="189" spans="1:9" x14ac:dyDescent="0.25">
      <c r="A189" s="120" t="s">
        <v>1503</v>
      </c>
      <c r="B189" s="120" t="s">
        <v>1504</v>
      </c>
      <c r="C189" s="120" t="s">
        <v>1505</v>
      </c>
      <c r="D189" s="120" t="s">
        <v>841</v>
      </c>
      <c r="E189" s="120" t="s">
        <v>1506</v>
      </c>
      <c r="F189" s="120" t="s">
        <v>1250</v>
      </c>
      <c r="G189" s="120" t="s">
        <v>1251</v>
      </c>
      <c r="H189" s="120" t="s">
        <v>1507</v>
      </c>
      <c r="I189" s="120"/>
    </row>
    <row r="190" spans="1:9" s="156" customFormat="1" x14ac:dyDescent="0.25">
      <c r="A190" s="160" t="s">
        <v>5736</v>
      </c>
      <c r="B190" s="160" t="s">
        <v>5737</v>
      </c>
      <c r="C190" s="160" t="s">
        <v>5738</v>
      </c>
      <c r="D190" s="160" t="s">
        <v>443</v>
      </c>
      <c r="E190" s="160" t="s">
        <v>336</v>
      </c>
      <c r="F190" s="160" t="s">
        <v>1254</v>
      </c>
      <c r="G190" s="160" t="s">
        <v>1279</v>
      </c>
      <c r="H190" s="160" t="s">
        <v>5739</v>
      </c>
      <c r="I190" s="160"/>
    </row>
    <row r="191" spans="1:9" x14ac:dyDescent="0.25">
      <c r="A191" s="120" t="s">
        <v>1508</v>
      </c>
      <c r="B191" s="120" t="s">
        <v>1509</v>
      </c>
      <c r="C191" s="120"/>
      <c r="D191" s="120" t="s">
        <v>841</v>
      </c>
      <c r="E191" s="120" t="s">
        <v>1510</v>
      </c>
      <c r="F191" s="120" t="s">
        <v>1250</v>
      </c>
      <c r="G191" s="120" t="s">
        <v>4817</v>
      </c>
      <c r="H191" s="120" t="s">
        <v>1511</v>
      </c>
      <c r="I191" s="120"/>
    </row>
    <row r="192" spans="1:9" s="156" customFormat="1" x14ac:dyDescent="0.25">
      <c r="A192" s="160" t="s">
        <v>9565</v>
      </c>
      <c r="B192" s="160" t="s">
        <v>282</v>
      </c>
      <c r="C192" s="160" t="s">
        <v>9566</v>
      </c>
      <c r="D192" s="160" t="s">
        <v>8944</v>
      </c>
      <c r="E192" s="160" t="s">
        <v>246</v>
      </c>
      <c r="F192" s="160" t="s">
        <v>1250</v>
      </c>
      <c r="G192" s="160" t="s">
        <v>9567</v>
      </c>
      <c r="H192" s="160" t="s">
        <v>9568</v>
      </c>
      <c r="I192" s="160"/>
    </row>
    <row r="193" spans="1:9" x14ac:dyDescent="0.25">
      <c r="A193" s="120" t="s">
        <v>1512</v>
      </c>
      <c r="B193" s="120" t="s">
        <v>1513</v>
      </c>
      <c r="C193" s="120" t="s">
        <v>1514</v>
      </c>
      <c r="D193" s="120" t="s">
        <v>841</v>
      </c>
      <c r="E193" s="120" t="s">
        <v>1515</v>
      </c>
      <c r="F193" s="120" t="s">
        <v>1250</v>
      </c>
      <c r="G193" s="120" t="s">
        <v>1477</v>
      </c>
      <c r="H193" s="120" t="s">
        <v>4825</v>
      </c>
      <c r="I193" s="120"/>
    </row>
    <row r="194" spans="1:9" s="156" customFormat="1" x14ac:dyDescent="0.25">
      <c r="A194" s="211" t="s">
        <v>16671</v>
      </c>
      <c r="B194" s="211" t="s">
        <v>282</v>
      </c>
      <c r="C194" s="211" t="s">
        <v>16672</v>
      </c>
      <c r="D194" s="211" t="s">
        <v>16646</v>
      </c>
      <c r="E194" s="211" t="s">
        <v>16673</v>
      </c>
      <c r="F194" s="211" t="s">
        <v>1254</v>
      </c>
      <c r="G194" s="211" t="s">
        <v>1297</v>
      </c>
      <c r="H194" s="211" t="s">
        <v>16674</v>
      </c>
      <c r="I194" s="211"/>
    </row>
    <row r="195" spans="1:9" x14ac:dyDescent="0.25">
      <c r="A195" s="120" t="s">
        <v>1523</v>
      </c>
      <c r="B195" s="120" t="s">
        <v>1524</v>
      </c>
      <c r="C195" s="120" t="s">
        <v>1248</v>
      </c>
      <c r="D195" s="120" t="s">
        <v>443</v>
      </c>
      <c r="E195" s="120" t="s">
        <v>1525</v>
      </c>
      <c r="F195" s="120" t="s">
        <v>1250</v>
      </c>
      <c r="G195" s="160" t="s">
        <v>1251</v>
      </c>
      <c r="H195" s="120" t="s">
        <v>1526</v>
      </c>
      <c r="I195" s="120"/>
    </row>
    <row r="196" spans="1:9" s="156" customFormat="1" x14ac:dyDescent="0.25">
      <c r="A196" s="160" t="s">
        <v>9045</v>
      </c>
      <c r="B196" s="160" t="s">
        <v>282</v>
      </c>
      <c r="C196" s="160"/>
      <c r="D196" s="160" t="s">
        <v>7848</v>
      </c>
      <c r="E196" s="160" t="s">
        <v>8967</v>
      </c>
      <c r="F196" s="160" t="s">
        <v>1250</v>
      </c>
      <c r="G196" s="160" t="s">
        <v>8955</v>
      </c>
      <c r="H196" s="160" t="s">
        <v>9046</v>
      </c>
      <c r="I196" s="160"/>
    </row>
    <row r="197" spans="1:9" s="156" customFormat="1" x14ac:dyDescent="0.25">
      <c r="A197" s="211" t="s">
        <v>577</v>
      </c>
      <c r="B197" s="211" t="s">
        <v>282</v>
      </c>
      <c r="C197" s="211" t="s">
        <v>10636</v>
      </c>
      <c r="D197" s="211" t="s">
        <v>564</v>
      </c>
      <c r="E197" s="211" t="s">
        <v>10635</v>
      </c>
      <c r="F197" s="211" t="s">
        <v>1254</v>
      </c>
      <c r="G197" s="211" t="s">
        <v>10305</v>
      </c>
      <c r="H197" s="211" t="s">
        <v>957</v>
      </c>
      <c r="I197" s="211"/>
    </row>
    <row r="198" spans="1:9" s="156" customFormat="1" x14ac:dyDescent="0.25">
      <c r="A198" s="160" t="s">
        <v>7905</v>
      </c>
      <c r="B198" s="160" t="s">
        <v>282</v>
      </c>
      <c r="C198" s="160" t="s">
        <v>7906</v>
      </c>
      <c r="D198" s="160" t="s">
        <v>7848</v>
      </c>
      <c r="E198" s="160" t="s">
        <v>309</v>
      </c>
      <c r="F198" s="160" t="s">
        <v>1254</v>
      </c>
      <c r="G198" s="160" t="s">
        <v>10307</v>
      </c>
      <c r="H198" s="160" t="s">
        <v>7907</v>
      </c>
      <c r="I198" s="160"/>
    </row>
    <row r="199" spans="1:9" s="156" customFormat="1" x14ac:dyDescent="0.25">
      <c r="A199" s="211" t="s">
        <v>14456</v>
      </c>
      <c r="B199" s="211" t="s">
        <v>282</v>
      </c>
      <c r="C199" s="211" t="s">
        <v>14457</v>
      </c>
      <c r="D199" s="211" t="s">
        <v>14448</v>
      </c>
      <c r="E199" s="211" t="s">
        <v>14458</v>
      </c>
      <c r="F199" s="211" t="s">
        <v>2677</v>
      </c>
      <c r="G199" s="211" t="s">
        <v>14459</v>
      </c>
      <c r="H199" s="211" t="s">
        <v>14460</v>
      </c>
      <c r="I199" s="211"/>
    </row>
    <row r="200" spans="1:9" x14ac:dyDescent="0.25">
      <c r="A200" s="120" t="s">
        <v>1527</v>
      </c>
      <c r="B200" s="120" t="s">
        <v>1528</v>
      </c>
      <c r="C200" s="120"/>
      <c r="D200" s="120" t="s">
        <v>443</v>
      </c>
      <c r="E200" s="120" t="s">
        <v>1529</v>
      </c>
      <c r="F200" s="120" t="s">
        <v>1250</v>
      </c>
      <c r="G200" s="120" t="s">
        <v>1251</v>
      </c>
      <c r="H200" s="120" t="s">
        <v>1530</v>
      </c>
      <c r="I200" s="120"/>
    </row>
    <row r="201" spans="1:9" s="156" customFormat="1" x14ac:dyDescent="0.25">
      <c r="A201" s="160" t="s">
        <v>9225</v>
      </c>
      <c r="B201" s="160" t="s">
        <v>282</v>
      </c>
      <c r="C201" s="160" t="s">
        <v>9226</v>
      </c>
      <c r="D201" s="160" t="s">
        <v>8944</v>
      </c>
      <c r="E201" s="160" t="s">
        <v>9227</v>
      </c>
      <c r="F201" s="160" t="s">
        <v>1254</v>
      </c>
      <c r="G201" s="160" t="s">
        <v>10307</v>
      </c>
      <c r="H201" s="160" t="s">
        <v>9228</v>
      </c>
      <c r="I201" s="160"/>
    </row>
    <row r="202" spans="1:9" s="156" customFormat="1" x14ac:dyDescent="0.25">
      <c r="A202" s="211" t="s">
        <v>16675</v>
      </c>
      <c r="B202" s="211" t="s">
        <v>282</v>
      </c>
      <c r="C202" s="211" t="s">
        <v>16676</v>
      </c>
      <c r="D202" s="211" t="s">
        <v>16646</v>
      </c>
      <c r="E202" s="211" t="s">
        <v>16677</v>
      </c>
      <c r="F202" s="211" t="s">
        <v>1254</v>
      </c>
      <c r="G202" s="211" t="s">
        <v>10305</v>
      </c>
      <c r="H202" s="211" t="s">
        <v>16678</v>
      </c>
      <c r="I202" s="211"/>
    </row>
    <row r="203" spans="1:9" s="156" customFormat="1" x14ac:dyDescent="0.25">
      <c r="A203" s="160" t="s">
        <v>7340</v>
      </c>
      <c r="B203" s="160" t="s">
        <v>282</v>
      </c>
      <c r="C203" s="160" t="s">
        <v>7294</v>
      </c>
      <c r="D203" s="160" t="s">
        <v>8944</v>
      </c>
      <c r="E203" s="160" t="s">
        <v>7320</v>
      </c>
      <c r="F203" s="160" t="s">
        <v>1250</v>
      </c>
      <c r="G203" s="160" t="s">
        <v>1251</v>
      </c>
      <c r="H203" s="160" t="s">
        <v>7341</v>
      </c>
      <c r="I203" s="160"/>
    </row>
    <row r="204" spans="1:9" s="156" customFormat="1" x14ac:dyDescent="0.25">
      <c r="A204" s="160" t="s">
        <v>7342</v>
      </c>
      <c r="B204" s="160" t="s">
        <v>282</v>
      </c>
      <c r="C204" s="160" t="s">
        <v>7294</v>
      </c>
      <c r="D204" s="160" t="s">
        <v>8944</v>
      </c>
      <c r="E204" s="160" t="s">
        <v>7343</v>
      </c>
      <c r="F204" s="160" t="s">
        <v>1250</v>
      </c>
      <c r="G204" s="160" t="s">
        <v>1251</v>
      </c>
      <c r="H204" s="160" t="s">
        <v>7344</v>
      </c>
      <c r="I204" s="160"/>
    </row>
    <row r="205" spans="1:9" s="120" customFormat="1" x14ac:dyDescent="0.25">
      <c r="A205" s="120" t="s">
        <v>1531</v>
      </c>
      <c r="B205" s="120" t="s">
        <v>1532</v>
      </c>
      <c r="C205" s="120" t="s">
        <v>4827</v>
      </c>
      <c r="D205" s="120" t="s">
        <v>841</v>
      </c>
      <c r="E205" s="120" t="s">
        <v>1533</v>
      </c>
      <c r="F205" s="120" t="s">
        <v>1534</v>
      </c>
      <c r="G205" s="120" t="s">
        <v>4832</v>
      </c>
      <c r="H205" s="120" t="s">
        <v>1535</v>
      </c>
    </row>
    <row r="206" spans="1:9" s="161" customFormat="1" x14ac:dyDescent="0.25">
      <c r="A206" s="160" t="s">
        <v>4951</v>
      </c>
      <c r="B206" s="160" t="s">
        <v>4952</v>
      </c>
      <c r="C206" s="160"/>
      <c r="D206" s="160" t="s">
        <v>443</v>
      </c>
      <c r="E206" s="160" t="s">
        <v>4953</v>
      </c>
      <c r="F206" s="160" t="s">
        <v>1250</v>
      </c>
      <c r="G206" s="160" t="s">
        <v>4817</v>
      </c>
      <c r="H206" s="160" t="s">
        <v>4954</v>
      </c>
      <c r="I206" s="160"/>
    </row>
    <row r="207" spans="1:9" s="161" customFormat="1" x14ac:dyDescent="0.25">
      <c r="A207" s="211" t="s">
        <v>16679</v>
      </c>
      <c r="B207" s="211" t="s">
        <v>282</v>
      </c>
      <c r="C207" s="211" t="s">
        <v>16680</v>
      </c>
      <c r="D207" s="211" t="s">
        <v>16646</v>
      </c>
      <c r="E207" s="211" t="s">
        <v>5266</v>
      </c>
      <c r="F207" s="211" t="s">
        <v>1254</v>
      </c>
      <c r="G207" s="211" t="s">
        <v>4832</v>
      </c>
      <c r="H207" s="211" t="s">
        <v>16681</v>
      </c>
      <c r="I207" s="211"/>
    </row>
    <row r="208" spans="1:9" s="161" customFormat="1" x14ac:dyDescent="0.25">
      <c r="A208" s="160" t="s">
        <v>9051</v>
      </c>
      <c r="B208" s="160" t="s">
        <v>282</v>
      </c>
      <c r="C208" s="160"/>
      <c r="D208" s="160" t="s">
        <v>7848</v>
      </c>
      <c r="E208" s="160" t="s">
        <v>325</v>
      </c>
      <c r="F208" s="160" t="s">
        <v>1254</v>
      </c>
      <c r="G208" s="160" t="s">
        <v>8955</v>
      </c>
      <c r="H208" s="160" t="s">
        <v>9052</v>
      </c>
      <c r="I208" s="160"/>
    </row>
    <row r="209" spans="1:9" s="161" customFormat="1" x14ac:dyDescent="0.25">
      <c r="A209" s="160" t="s">
        <v>9061</v>
      </c>
      <c r="B209" s="160" t="s">
        <v>282</v>
      </c>
      <c r="C209" s="160"/>
      <c r="D209" s="160" t="s">
        <v>7848</v>
      </c>
      <c r="E209" s="160" t="s">
        <v>9062</v>
      </c>
      <c r="F209" s="160" t="s">
        <v>1254</v>
      </c>
      <c r="G209" s="160" t="s">
        <v>8955</v>
      </c>
      <c r="H209" s="160" t="s">
        <v>9063</v>
      </c>
      <c r="I209" s="160"/>
    </row>
    <row r="210" spans="1:9" s="161" customFormat="1" x14ac:dyDescent="0.25">
      <c r="A210" s="211" t="s">
        <v>7910</v>
      </c>
      <c r="B210" s="211" t="s">
        <v>282</v>
      </c>
      <c r="C210" s="211"/>
      <c r="D210" s="211" t="s">
        <v>7848</v>
      </c>
      <c r="E210" s="211" t="s">
        <v>7994</v>
      </c>
      <c r="F210" s="211" t="s">
        <v>1254</v>
      </c>
      <c r="G210" s="211" t="s">
        <v>1404</v>
      </c>
      <c r="H210" s="143" t="s">
        <v>7911</v>
      </c>
      <c r="I210" s="211"/>
    </row>
    <row r="211" spans="1:9" s="161" customFormat="1" x14ac:dyDescent="0.25">
      <c r="A211" s="160" t="s">
        <v>1536</v>
      </c>
      <c r="B211" s="160" t="s">
        <v>1537</v>
      </c>
      <c r="C211" s="160" t="s">
        <v>1538</v>
      </c>
      <c r="D211" s="160" t="s">
        <v>841</v>
      </c>
      <c r="E211" s="160" t="s">
        <v>1539</v>
      </c>
      <c r="F211" s="160" t="s">
        <v>1250</v>
      </c>
      <c r="G211" s="160" t="s">
        <v>1421</v>
      </c>
      <c r="H211" s="160" t="s">
        <v>6855</v>
      </c>
      <c r="I211" s="160"/>
    </row>
    <row r="212" spans="1:9" x14ac:dyDescent="0.25">
      <c r="A212" s="120" t="s">
        <v>1540</v>
      </c>
      <c r="B212" s="120" t="s">
        <v>1541</v>
      </c>
      <c r="C212" s="120" t="s">
        <v>1542</v>
      </c>
      <c r="D212" s="120" t="s">
        <v>841</v>
      </c>
      <c r="E212" s="120" t="s">
        <v>270</v>
      </c>
      <c r="F212" s="120" t="s">
        <v>1250</v>
      </c>
      <c r="G212" s="120" t="s">
        <v>4832</v>
      </c>
      <c r="H212" s="120" t="s">
        <v>1543</v>
      </c>
      <c r="I212" s="120"/>
    </row>
    <row r="213" spans="1:9" x14ac:dyDescent="0.25">
      <c r="A213" s="120" t="s">
        <v>1544</v>
      </c>
      <c r="B213" s="120" t="s">
        <v>1545</v>
      </c>
      <c r="C213" s="120"/>
      <c r="D213" s="120" t="s">
        <v>841</v>
      </c>
      <c r="E213" s="120" t="s">
        <v>1546</v>
      </c>
      <c r="F213" s="120" t="s">
        <v>1250</v>
      </c>
      <c r="G213" s="120" t="s">
        <v>1251</v>
      </c>
      <c r="H213" s="120" t="s">
        <v>1547</v>
      </c>
      <c r="I213" s="120"/>
    </row>
    <row r="214" spans="1:9" x14ac:dyDescent="0.25">
      <c r="A214" s="120" t="s">
        <v>1548</v>
      </c>
      <c r="B214" s="120" t="s">
        <v>1549</v>
      </c>
      <c r="C214" s="120" t="s">
        <v>1550</v>
      </c>
      <c r="D214" s="120" t="s">
        <v>443</v>
      </c>
      <c r="E214" s="120" t="s">
        <v>1551</v>
      </c>
      <c r="F214" s="120" t="s">
        <v>1250</v>
      </c>
      <c r="G214" s="120" t="s">
        <v>1251</v>
      </c>
      <c r="H214" s="120" t="s">
        <v>1552</v>
      </c>
      <c r="I214" s="120"/>
    </row>
    <row r="215" spans="1:9" s="156" customFormat="1" x14ac:dyDescent="0.25">
      <c r="A215" s="160" t="s">
        <v>4846</v>
      </c>
      <c r="B215" s="160" t="s">
        <v>4847</v>
      </c>
      <c r="C215" s="160" t="s">
        <v>10154</v>
      </c>
      <c r="D215" s="160" t="s">
        <v>443</v>
      </c>
      <c r="E215" s="160" t="s">
        <v>4848</v>
      </c>
      <c r="F215" s="160" t="s">
        <v>1265</v>
      </c>
      <c r="G215" s="160" t="s">
        <v>4832</v>
      </c>
      <c r="H215" s="160" t="s">
        <v>4849</v>
      </c>
      <c r="I215" s="160"/>
    </row>
    <row r="216" spans="1:9" s="156" customFormat="1" x14ac:dyDescent="0.25">
      <c r="A216" s="211" t="s">
        <v>453</v>
      </c>
      <c r="B216" s="211" t="s">
        <v>5098</v>
      </c>
      <c r="C216" s="211" t="s">
        <v>10649</v>
      </c>
      <c r="D216" s="211" t="s">
        <v>443</v>
      </c>
      <c r="E216" s="211" t="s">
        <v>10650</v>
      </c>
      <c r="F216" s="211" t="s">
        <v>1254</v>
      </c>
      <c r="G216" s="211" t="s">
        <v>10305</v>
      </c>
      <c r="H216" s="211" t="s">
        <v>959</v>
      </c>
      <c r="I216" s="211"/>
    </row>
    <row r="217" spans="1:9" x14ac:dyDescent="0.25">
      <c r="A217" s="120" t="s">
        <v>1553</v>
      </c>
      <c r="B217" s="120" t="s">
        <v>1554</v>
      </c>
      <c r="C217" s="120" t="s">
        <v>4955</v>
      </c>
      <c r="D217" s="120" t="s">
        <v>443</v>
      </c>
      <c r="E217" s="120" t="s">
        <v>257</v>
      </c>
      <c r="F217" s="120" t="s">
        <v>1250</v>
      </c>
      <c r="G217" s="120" t="s">
        <v>1258</v>
      </c>
      <c r="H217" s="120" t="s">
        <v>1555</v>
      </c>
      <c r="I217" s="120"/>
    </row>
    <row r="218" spans="1:9" s="156" customFormat="1" x14ac:dyDescent="0.25">
      <c r="A218" s="160" t="s">
        <v>5459</v>
      </c>
      <c r="B218" s="160" t="s">
        <v>5458</v>
      </c>
      <c r="C218" s="160" t="s">
        <v>6856</v>
      </c>
      <c r="D218" s="160" t="s">
        <v>841</v>
      </c>
      <c r="E218" s="160" t="s">
        <v>5416</v>
      </c>
      <c r="F218" s="160" t="s">
        <v>2677</v>
      </c>
      <c r="G218" s="160" t="s">
        <v>6857</v>
      </c>
      <c r="H218" s="160" t="s">
        <v>5460</v>
      </c>
      <c r="I218" s="160"/>
    </row>
    <row r="219" spans="1:9" s="156" customFormat="1" x14ac:dyDescent="0.25">
      <c r="A219" s="211" t="s">
        <v>1556</v>
      </c>
      <c r="B219" s="211" t="s">
        <v>1557</v>
      </c>
      <c r="C219" s="211" t="s">
        <v>13216</v>
      </c>
      <c r="D219" s="211" t="s">
        <v>841</v>
      </c>
      <c r="E219" s="211" t="s">
        <v>13217</v>
      </c>
      <c r="F219" s="211" t="s">
        <v>1250</v>
      </c>
      <c r="G219" s="211" t="s">
        <v>6857</v>
      </c>
      <c r="H219" s="211" t="s">
        <v>4828</v>
      </c>
      <c r="I219" s="211"/>
    </row>
    <row r="220" spans="1:9" s="156" customFormat="1" x14ac:dyDescent="0.25">
      <c r="A220" s="211" t="s">
        <v>1559</v>
      </c>
      <c r="B220" s="211" t="s">
        <v>1560</v>
      </c>
      <c r="C220" s="211" t="s">
        <v>1561</v>
      </c>
      <c r="D220" s="211" t="s">
        <v>841</v>
      </c>
      <c r="E220" s="211" t="s">
        <v>13323</v>
      </c>
      <c r="F220" s="211" t="s">
        <v>1250</v>
      </c>
      <c r="G220" s="211" t="s">
        <v>1421</v>
      </c>
      <c r="H220" s="211" t="s">
        <v>4829</v>
      </c>
      <c r="I220" s="211"/>
    </row>
    <row r="221" spans="1:9" x14ac:dyDescent="0.25">
      <c r="A221" s="120" t="s">
        <v>1562</v>
      </c>
      <c r="B221" s="120" t="s">
        <v>1563</v>
      </c>
      <c r="C221" s="120" t="s">
        <v>1248</v>
      </c>
      <c r="D221" s="120" t="s">
        <v>443</v>
      </c>
      <c r="E221" s="120" t="s">
        <v>1564</v>
      </c>
      <c r="F221" s="120" t="s">
        <v>1250</v>
      </c>
      <c r="G221" s="120" t="s">
        <v>1251</v>
      </c>
      <c r="H221" s="120" t="s">
        <v>1565</v>
      </c>
      <c r="I221" s="120"/>
    </row>
    <row r="222" spans="1:9" s="156" customFormat="1" x14ac:dyDescent="0.25">
      <c r="A222" s="160" t="s">
        <v>1566</v>
      </c>
      <c r="B222" s="160" t="s">
        <v>1566</v>
      </c>
      <c r="C222" s="160"/>
      <c r="D222" s="162" t="s">
        <v>841</v>
      </c>
      <c r="E222" s="160" t="s">
        <v>1567</v>
      </c>
      <c r="F222" s="160" t="s">
        <v>1250</v>
      </c>
      <c r="G222" s="160" t="s">
        <v>1404</v>
      </c>
      <c r="H222" s="160" t="s">
        <v>1568</v>
      </c>
      <c r="I222" s="160"/>
    </row>
    <row r="223" spans="1:9" s="156" customFormat="1" x14ac:dyDescent="0.25">
      <c r="A223" s="160" t="s">
        <v>7912</v>
      </c>
      <c r="B223" s="160" t="s">
        <v>282</v>
      </c>
      <c r="C223" s="160" t="s">
        <v>62</v>
      </c>
      <c r="D223" s="162" t="s">
        <v>7848</v>
      </c>
      <c r="E223" s="160" t="s">
        <v>309</v>
      </c>
      <c r="F223" s="160" t="s">
        <v>1254</v>
      </c>
      <c r="G223" s="160" t="s">
        <v>10306</v>
      </c>
      <c r="H223" s="160" t="s">
        <v>7913</v>
      </c>
      <c r="I223" s="160"/>
    </row>
    <row r="224" spans="1:9" s="156" customFormat="1" x14ac:dyDescent="0.25">
      <c r="A224" s="211" t="s">
        <v>1572</v>
      </c>
      <c r="B224" s="211" t="s">
        <v>1573</v>
      </c>
      <c r="C224" s="211" t="s">
        <v>13408</v>
      </c>
      <c r="D224" s="162" t="s">
        <v>443</v>
      </c>
      <c r="E224" s="211" t="s">
        <v>7641</v>
      </c>
      <c r="F224" s="211" t="s">
        <v>1250</v>
      </c>
      <c r="G224" s="211" t="s">
        <v>10305</v>
      </c>
      <c r="H224" s="211" t="s">
        <v>1574</v>
      </c>
      <c r="I224" s="211"/>
    </row>
    <row r="225" spans="1:10" s="156" customFormat="1" x14ac:dyDescent="0.25">
      <c r="A225" s="211" t="s">
        <v>15129</v>
      </c>
      <c r="B225" s="211" t="s">
        <v>282</v>
      </c>
      <c r="C225" s="211" t="s">
        <v>15130</v>
      </c>
      <c r="D225" s="162" t="s">
        <v>14448</v>
      </c>
      <c r="E225" s="211" t="s">
        <v>15131</v>
      </c>
      <c r="F225" s="211" t="s">
        <v>1254</v>
      </c>
      <c r="G225" s="211" t="s">
        <v>10305</v>
      </c>
      <c r="H225" s="211" t="s">
        <v>15132</v>
      </c>
      <c r="I225" s="211"/>
    </row>
    <row r="226" spans="1:10" s="156" customFormat="1" x14ac:dyDescent="0.25">
      <c r="A226" s="160" t="s">
        <v>7914</v>
      </c>
      <c r="B226" s="160" t="s">
        <v>282</v>
      </c>
      <c r="C226" s="160" t="s">
        <v>7007</v>
      </c>
      <c r="D226" s="162" t="s">
        <v>7848</v>
      </c>
      <c r="E226" s="160" t="s">
        <v>309</v>
      </c>
      <c r="F226" s="160" t="s">
        <v>1254</v>
      </c>
      <c r="G226" s="160" t="s">
        <v>1258</v>
      </c>
      <c r="H226" s="160" t="s">
        <v>7915</v>
      </c>
      <c r="I226" s="160"/>
    </row>
    <row r="227" spans="1:10" s="156" customFormat="1" x14ac:dyDescent="0.25">
      <c r="A227" s="160" t="s">
        <v>9549</v>
      </c>
      <c r="B227" s="160" t="s">
        <v>282</v>
      </c>
      <c r="C227" s="160" t="s">
        <v>9550</v>
      </c>
      <c r="D227" s="162" t="s">
        <v>8944</v>
      </c>
      <c r="E227" s="160" t="s">
        <v>9552</v>
      </c>
      <c r="F227" s="160" t="s">
        <v>2677</v>
      </c>
      <c r="G227" s="160" t="s">
        <v>1258</v>
      </c>
      <c r="H227" s="160" t="s">
        <v>9551</v>
      </c>
      <c r="I227" s="160"/>
    </row>
    <row r="228" spans="1:10" s="156" customFormat="1" x14ac:dyDescent="0.25">
      <c r="A228" s="211" t="s">
        <v>1575</v>
      </c>
      <c r="B228" s="211" t="s">
        <v>1576</v>
      </c>
      <c r="C228" s="211" t="s">
        <v>13246</v>
      </c>
      <c r="D228" s="211" t="s">
        <v>443</v>
      </c>
      <c r="E228" s="211" t="s">
        <v>13247</v>
      </c>
      <c r="F228" s="211" t="s">
        <v>1250</v>
      </c>
      <c r="G228" s="211" t="s">
        <v>1258</v>
      </c>
      <c r="H228" s="211" t="s">
        <v>1577</v>
      </c>
      <c r="I228" s="211"/>
    </row>
    <row r="229" spans="1:10" s="156" customFormat="1" x14ac:dyDescent="0.25">
      <c r="A229" s="211" t="s">
        <v>4416</v>
      </c>
      <c r="B229" s="211" t="s">
        <v>282</v>
      </c>
      <c r="C229" s="211" t="s">
        <v>10688</v>
      </c>
      <c r="D229" s="162" t="s">
        <v>4413</v>
      </c>
      <c r="E229" s="211" t="s">
        <v>10689</v>
      </c>
      <c r="F229" s="211" t="s">
        <v>1254</v>
      </c>
      <c r="G229" s="211" t="s">
        <v>10305</v>
      </c>
      <c r="H229" s="211" t="s">
        <v>4418</v>
      </c>
      <c r="I229" s="211"/>
    </row>
    <row r="230" spans="1:10" s="156" customFormat="1" x14ac:dyDescent="0.25">
      <c r="A230" s="160" t="s">
        <v>5202</v>
      </c>
      <c r="B230" s="160" t="s">
        <v>5203</v>
      </c>
      <c r="C230" s="160" t="s">
        <v>5204</v>
      </c>
      <c r="D230" s="162" t="s">
        <v>443</v>
      </c>
      <c r="E230" s="160" t="s">
        <v>359</v>
      </c>
      <c r="F230" s="160" t="s">
        <v>1618</v>
      </c>
      <c r="G230" s="160" t="s">
        <v>1392</v>
      </c>
      <c r="H230" s="160" t="s">
        <v>5205</v>
      </c>
      <c r="I230" s="160"/>
    </row>
    <row r="231" spans="1:10" s="156" customFormat="1" x14ac:dyDescent="0.25">
      <c r="A231" s="160" t="s">
        <v>1578</v>
      </c>
      <c r="B231" s="160" t="s">
        <v>1579</v>
      </c>
      <c r="C231" s="160" t="s">
        <v>4831</v>
      </c>
      <c r="D231" s="162" t="s">
        <v>443</v>
      </c>
      <c r="E231" s="160" t="s">
        <v>1580</v>
      </c>
      <c r="F231" s="160" t="s">
        <v>1250</v>
      </c>
      <c r="G231" s="160" t="s">
        <v>1404</v>
      </c>
      <c r="H231" s="160" t="s">
        <v>4830</v>
      </c>
      <c r="I231" s="160"/>
    </row>
    <row r="232" spans="1:10" s="156" customFormat="1" x14ac:dyDescent="0.25">
      <c r="A232" s="160" t="s">
        <v>9074</v>
      </c>
      <c r="B232" s="160" t="s">
        <v>282</v>
      </c>
      <c r="C232" s="160"/>
      <c r="D232" s="162" t="s">
        <v>7848</v>
      </c>
      <c r="E232" s="160" t="s">
        <v>4212</v>
      </c>
      <c r="F232" s="160" t="s">
        <v>1254</v>
      </c>
      <c r="G232" s="160" t="s">
        <v>8955</v>
      </c>
      <c r="H232" s="160" t="s">
        <v>9075</v>
      </c>
      <c r="I232" s="160"/>
    </row>
    <row r="233" spans="1:10" s="156" customFormat="1" x14ac:dyDescent="0.25">
      <c r="A233" s="160" t="s">
        <v>5945</v>
      </c>
      <c r="B233" s="160" t="s">
        <v>5976</v>
      </c>
      <c r="C233" s="160" t="s">
        <v>6858</v>
      </c>
      <c r="D233" s="162" t="s">
        <v>841</v>
      </c>
      <c r="E233" s="160" t="s">
        <v>5946</v>
      </c>
      <c r="F233" s="160" t="s">
        <v>2677</v>
      </c>
      <c r="G233" s="160" t="s">
        <v>6857</v>
      </c>
      <c r="H233" s="160" t="s">
        <v>5947</v>
      </c>
      <c r="I233" s="160"/>
    </row>
    <row r="234" spans="1:10" s="156" customFormat="1" x14ac:dyDescent="0.25">
      <c r="A234" s="160" t="s">
        <v>5104</v>
      </c>
      <c r="B234" s="160" t="s">
        <v>5105</v>
      </c>
      <c r="C234" s="160" t="s">
        <v>5106</v>
      </c>
      <c r="D234" s="162" t="s">
        <v>443</v>
      </c>
      <c r="E234" s="160" t="s">
        <v>677</v>
      </c>
      <c r="F234" s="160" t="s">
        <v>1254</v>
      </c>
      <c r="G234" s="160" t="s">
        <v>4832</v>
      </c>
      <c r="H234" s="160" t="s">
        <v>5107</v>
      </c>
      <c r="I234" s="160"/>
    </row>
    <row r="235" spans="1:10" x14ac:dyDescent="0.25">
      <c r="A235" s="120" t="s">
        <v>1583</v>
      </c>
      <c r="B235" s="120" t="s">
        <v>1584</v>
      </c>
      <c r="C235" s="120" t="s">
        <v>1585</v>
      </c>
      <c r="D235" s="120" t="s">
        <v>443</v>
      </c>
      <c r="E235" s="120" t="s">
        <v>1586</v>
      </c>
      <c r="F235" s="120" t="s">
        <v>1250</v>
      </c>
      <c r="G235" s="160" t="s">
        <v>4832</v>
      </c>
      <c r="H235" s="120" t="s">
        <v>1587</v>
      </c>
      <c r="I235" s="120"/>
      <c r="J235" s="122"/>
    </row>
    <row r="236" spans="1:10" x14ac:dyDescent="0.25">
      <c r="A236" s="120" t="s">
        <v>1588</v>
      </c>
      <c r="B236" s="120" t="s">
        <v>1589</v>
      </c>
      <c r="C236" s="120" t="s">
        <v>1585</v>
      </c>
      <c r="D236" s="120" t="s">
        <v>443</v>
      </c>
      <c r="E236" s="120" t="s">
        <v>1586</v>
      </c>
      <c r="F236" s="120" t="s">
        <v>1250</v>
      </c>
      <c r="G236" s="160" t="s">
        <v>4832</v>
      </c>
      <c r="H236" s="120" t="s">
        <v>1590</v>
      </c>
      <c r="I236" s="120"/>
    </row>
    <row r="237" spans="1:10" x14ac:dyDescent="0.25">
      <c r="A237" s="120" t="s">
        <v>1591</v>
      </c>
      <c r="B237" s="120" t="s">
        <v>1592</v>
      </c>
      <c r="C237" s="120" t="s">
        <v>4833</v>
      </c>
      <c r="D237" s="120" t="s">
        <v>841</v>
      </c>
      <c r="E237" s="120" t="s">
        <v>1593</v>
      </c>
      <c r="F237" s="120" t="s">
        <v>1250</v>
      </c>
      <c r="G237" s="120" t="s">
        <v>4817</v>
      </c>
      <c r="H237" s="120" t="s">
        <v>1594</v>
      </c>
      <c r="I237" s="120"/>
    </row>
    <row r="238" spans="1:10" s="156" customFormat="1" x14ac:dyDescent="0.25">
      <c r="A238" s="211" t="s">
        <v>1595</v>
      </c>
      <c r="B238" s="211" t="s">
        <v>282</v>
      </c>
      <c r="C238" s="211" t="s">
        <v>10920</v>
      </c>
      <c r="D238" s="211" t="s">
        <v>564</v>
      </c>
      <c r="E238" s="211" t="s">
        <v>10921</v>
      </c>
      <c r="F238" s="211" t="s">
        <v>1250</v>
      </c>
      <c r="G238" s="211" t="s">
        <v>10305</v>
      </c>
      <c r="H238" s="211" t="s">
        <v>4834</v>
      </c>
      <c r="I238" s="211"/>
    </row>
    <row r="239" spans="1:10" x14ac:dyDescent="0.25">
      <c r="A239" s="120" t="s">
        <v>1596</v>
      </c>
      <c r="B239" s="120" t="s">
        <v>282</v>
      </c>
      <c r="C239" s="120"/>
      <c r="D239" s="120" t="s">
        <v>564</v>
      </c>
      <c r="E239" s="120" t="s">
        <v>6859</v>
      </c>
      <c r="F239" s="120" t="s">
        <v>1250</v>
      </c>
      <c r="G239" s="120" t="s">
        <v>1251</v>
      </c>
      <c r="H239" s="120" t="s">
        <v>1597</v>
      </c>
      <c r="I239" s="120"/>
    </row>
    <row r="240" spans="1:10" s="156" customFormat="1" x14ac:dyDescent="0.25">
      <c r="A240" s="160" t="s">
        <v>7916</v>
      </c>
      <c r="B240" s="160" t="s">
        <v>282</v>
      </c>
      <c r="C240" s="160" t="s">
        <v>7917</v>
      </c>
      <c r="D240" s="160" t="s">
        <v>7848</v>
      </c>
      <c r="E240" s="162" t="s">
        <v>7918</v>
      </c>
      <c r="F240" s="160" t="s">
        <v>1254</v>
      </c>
      <c r="G240" s="160" t="s">
        <v>1297</v>
      </c>
      <c r="H240" s="160" t="s">
        <v>7919</v>
      </c>
      <c r="I240" s="160"/>
    </row>
    <row r="241" spans="1:14" x14ac:dyDescent="0.25">
      <c r="A241" s="50" t="s">
        <v>1598</v>
      </c>
      <c r="B241" s="120" t="s">
        <v>282</v>
      </c>
      <c r="C241" s="50"/>
      <c r="D241" s="50" t="s">
        <v>564</v>
      </c>
      <c r="E241" s="100" t="s">
        <v>1599</v>
      </c>
      <c r="F241" s="50" t="s">
        <v>1600</v>
      </c>
      <c r="G241" s="50" t="s">
        <v>1477</v>
      </c>
      <c r="H241" s="50" t="s">
        <v>1601</v>
      </c>
      <c r="I241" s="50"/>
      <c r="J241" s="91"/>
      <c r="K241" s="91"/>
      <c r="L241" s="91"/>
      <c r="M241" s="91"/>
      <c r="N241" s="91"/>
    </row>
    <row r="242" spans="1:14" s="156" customFormat="1" x14ac:dyDescent="0.25">
      <c r="A242" s="143" t="s">
        <v>9089</v>
      </c>
      <c r="B242" s="160" t="s">
        <v>282</v>
      </c>
      <c r="C242" s="143"/>
      <c r="D242" s="143" t="s">
        <v>7848</v>
      </c>
      <c r="E242" s="136" t="s">
        <v>9090</v>
      </c>
      <c r="F242" s="143" t="s">
        <v>1265</v>
      </c>
      <c r="G242" s="143" t="s">
        <v>8955</v>
      </c>
      <c r="H242" s="143" t="s">
        <v>9091</v>
      </c>
      <c r="I242" s="143"/>
      <c r="J242" s="141"/>
      <c r="K242" s="141"/>
      <c r="L242" s="141"/>
      <c r="M242" s="141"/>
      <c r="N242" s="141"/>
    </row>
    <row r="243" spans="1:14" x14ac:dyDescent="0.25">
      <c r="A243" s="120" t="s">
        <v>1602</v>
      </c>
      <c r="B243" s="120" t="s">
        <v>1603</v>
      </c>
      <c r="C243" s="120" t="s">
        <v>1604</v>
      </c>
      <c r="D243" s="120" t="s">
        <v>443</v>
      </c>
      <c r="E243" s="120" t="s">
        <v>1435</v>
      </c>
      <c r="F243" s="120" t="s">
        <v>1250</v>
      </c>
      <c r="G243" s="120" t="s">
        <v>4817</v>
      </c>
      <c r="H243" s="120" t="s">
        <v>1605</v>
      </c>
      <c r="I243" s="120"/>
    </row>
    <row r="244" spans="1:14" s="156" customFormat="1" x14ac:dyDescent="0.25">
      <c r="A244" s="160" t="s">
        <v>5506</v>
      </c>
      <c r="B244" s="160" t="s">
        <v>5505</v>
      </c>
      <c r="C244" s="160" t="s">
        <v>62</v>
      </c>
      <c r="D244" s="160" t="s">
        <v>841</v>
      </c>
      <c r="E244" s="160" t="s">
        <v>276</v>
      </c>
      <c r="F244" s="160" t="s">
        <v>1254</v>
      </c>
      <c r="G244" s="160" t="s">
        <v>10306</v>
      </c>
      <c r="H244" s="160" t="s">
        <v>5507</v>
      </c>
      <c r="I244" s="160"/>
    </row>
    <row r="245" spans="1:14" s="156" customFormat="1" x14ac:dyDescent="0.25">
      <c r="A245" s="209" t="s">
        <v>334</v>
      </c>
      <c r="B245" s="209" t="s">
        <v>5461</v>
      </c>
      <c r="C245" s="211" t="s">
        <v>10743</v>
      </c>
      <c r="D245" s="209" t="s">
        <v>841</v>
      </c>
      <c r="E245" s="211" t="s">
        <v>10744</v>
      </c>
      <c r="F245" s="211" t="s">
        <v>1254</v>
      </c>
      <c r="G245" s="211" t="s">
        <v>4905</v>
      </c>
      <c r="H245" s="209" t="s">
        <v>966</v>
      </c>
      <c r="I245" s="211"/>
    </row>
    <row r="246" spans="1:14" s="156" customFormat="1" x14ac:dyDescent="0.25">
      <c r="A246" s="160" t="s">
        <v>5254</v>
      </c>
      <c r="B246" s="160" t="s">
        <v>5253</v>
      </c>
      <c r="C246" s="160" t="s">
        <v>6860</v>
      </c>
      <c r="D246" s="160" t="s">
        <v>841</v>
      </c>
      <c r="E246" s="160" t="s">
        <v>359</v>
      </c>
      <c r="F246" s="160" t="s">
        <v>1618</v>
      </c>
      <c r="G246" s="160" t="s">
        <v>4832</v>
      </c>
      <c r="H246" s="160" t="s">
        <v>5255</v>
      </c>
      <c r="I246" s="160"/>
    </row>
    <row r="247" spans="1:14" x14ac:dyDescent="0.25">
      <c r="A247" s="120" t="s">
        <v>1606</v>
      </c>
      <c r="B247" s="120" t="s">
        <v>1607</v>
      </c>
      <c r="C247" s="120" t="s">
        <v>1561</v>
      </c>
      <c r="D247" s="120" t="s">
        <v>841</v>
      </c>
      <c r="E247" s="120" t="s">
        <v>263</v>
      </c>
      <c r="F247" s="120" t="s">
        <v>1250</v>
      </c>
      <c r="G247" s="120" t="s">
        <v>1477</v>
      </c>
      <c r="H247" s="120" t="s">
        <v>1608</v>
      </c>
      <c r="I247" s="120"/>
    </row>
    <row r="248" spans="1:14" s="156" customFormat="1" x14ac:dyDescent="0.25">
      <c r="A248" s="160" t="s">
        <v>4850</v>
      </c>
      <c r="B248" s="160" t="s">
        <v>4851</v>
      </c>
      <c r="C248" s="160" t="s">
        <v>5364</v>
      </c>
      <c r="D248" s="160" t="s">
        <v>443</v>
      </c>
      <c r="E248" s="160" t="s">
        <v>4737</v>
      </c>
      <c r="F248" s="160" t="s">
        <v>1254</v>
      </c>
      <c r="G248" s="160" t="s">
        <v>1258</v>
      </c>
      <c r="H248" s="160" t="s">
        <v>4852</v>
      </c>
      <c r="I248" s="160"/>
    </row>
    <row r="249" spans="1:14" s="156" customFormat="1" x14ac:dyDescent="0.25">
      <c r="A249" s="160" t="s">
        <v>9658</v>
      </c>
      <c r="B249" s="160" t="s">
        <v>5707</v>
      </c>
      <c r="C249" s="160" t="s">
        <v>9659</v>
      </c>
      <c r="D249" s="160" t="s">
        <v>8978</v>
      </c>
      <c r="E249" s="160" t="s">
        <v>4807</v>
      </c>
      <c r="F249" s="160" t="s">
        <v>1254</v>
      </c>
      <c r="G249" s="160" t="s">
        <v>1297</v>
      </c>
      <c r="H249" s="160" t="s">
        <v>4636</v>
      </c>
      <c r="I249" s="160" t="s">
        <v>9660</v>
      </c>
    </row>
    <row r="250" spans="1:14" s="156" customFormat="1" x14ac:dyDescent="0.25">
      <c r="A250" s="160" t="s">
        <v>5780</v>
      </c>
      <c r="B250" s="160" t="s">
        <v>5781</v>
      </c>
      <c r="C250" s="160" t="s">
        <v>5742</v>
      </c>
      <c r="D250" s="160" t="s">
        <v>841</v>
      </c>
      <c r="E250" s="160" t="s">
        <v>5545</v>
      </c>
      <c r="F250" s="160" t="s">
        <v>1254</v>
      </c>
      <c r="G250" s="160" t="s">
        <v>5025</v>
      </c>
      <c r="H250" s="160" t="s">
        <v>5782</v>
      </c>
      <c r="I250" s="160"/>
    </row>
    <row r="251" spans="1:14" s="156" customFormat="1" x14ac:dyDescent="0.25">
      <c r="A251" s="211" t="s">
        <v>9035</v>
      </c>
      <c r="B251" s="211" t="s">
        <v>282</v>
      </c>
      <c r="C251" s="211" t="s">
        <v>10922</v>
      </c>
      <c r="D251" s="211" t="s">
        <v>8944</v>
      </c>
      <c r="E251" s="211" t="s">
        <v>10923</v>
      </c>
      <c r="F251" s="211" t="s">
        <v>1250</v>
      </c>
      <c r="G251" s="211" t="s">
        <v>10305</v>
      </c>
      <c r="H251" s="211" t="s">
        <v>9036</v>
      </c>
      <c r="I251" s="211"/>
    </row>
    <row r="252" spans="1:14" s="156" customFormat="1" x14ac:dyDescent="0.25">
      <c r="A252" s="211" t="s">
        <v>17169</v>
      </c>
      <c r="B252" s="211" t="s">
        <v>282</v>
      </c>
      <c r="C252" s="211"/>
      <c r="D252" s="211" t="s">
        <v>16646</v>
      </c>
      <c r="E252" s="211" t="s">
        <v>8967</v>
      </c>
      <c r="F252" s="211" t="s">
        <v>1250</v>
      </c>
      <c r="G252" s="211" t="s">
        <v>8955</v>
      </c>
      <c r="H252" s="211" t="s">
        <v>17170</v>
      </c>
      <c r="I252" s="211"/>
    </row>
    <row r="253" spans="1:14" x14ac:dyDescent="0.25">
      <c r="A253" s="120" t="s">
        <v>1609</v>
      </c>
      <c r="B253" s="120" t="s">
        <v>5256</v>
      </c>
      <c r="C253" s="120" t="s">
        <v>5257</v>
      </c>
      <c r="D253" s="50" t="s">
        <v>841</v>
      </c>
      <c r="E253" s="120" t="s">
        <v>1610</v>
      </c>
      <c r="F253" s="120" t="s">
        <v>1534</v>
      </c>
      <c r="G253" s="120" t="s">
        <v>1611</v>
      </c>
      <c r="H253" s="120" t="s">
        <v>1612</v>
      </c>
      <c r="I253" s="120"/>
    </row>
    <row r="254" spans="1:14" x14ac:dyDescent="0.25">
      <c r="A254" s="120" t="s">
        <v>1613</v>
      </c>
      <c r="B254" s="120" t="s">
        <v>1614</v>
      </c>
      <c r="C254" s="120"/>
      <c r="D254" s="120" t="s">
        <v>443</v>
      </c>
      <c r="E254" s="120" t="s">
        <v>1615</v>
      </c>
      <c r="F254" s="120" t="s">
        <v>1250</v>
      </c>
      <c r="G254" s="120" t="s">
        <v>4817</v>
      </c>
      <c r="H254" s="120" t="s">
        <v>1616</v>
      </c>
      <c r="I254" s="120"/>
    </row>
    <row r="255" spans="1:14" s="156" customFormat="1" x14ac:dyDescent="0.25">
      <c r="A255" s="160" t="s">
        <v>7038</v>
      </c>
      <c r="B255" s="160" t="s">
        <v>282</v>
      </c>
      <c r="C255" s="160" t="s">
        <v>7039</v>
      </c>
      <c r="D255" s="160" t="s">
        <v>1357</v>
      </c>
      <c r="E255" s="160" t="s">
        <v>7040</v>
      </c>
      <c r="F255" s="160" t="s">
        <v>1618</v>
      </c>
      <c r="G255" s="160" t="s">
        <v>10307</v>
      </c>
      <c r="H255" s="160" t="s">
        <v>7041</v>
      </c>
      <c r="I255" s="160"/>
    </row>
    <row r="256" spans="1:14" s="156" customFormat="1" x14ac:dyDescent="0.25">
      <c r="A256" s="211" t="s">
        <v>16682</v>
      </c>
      <c r="B256" s="211" t="s">
        <v>282</v>
      </c>
      <c r="C256" s="211" t="s">
        <v>16683</v>
      </c>
      <c r="D256" s="211" t="s">
        <v>16646</v>
      </c>
      <c r="E256" s="211" t="s">
        <v>8907</v>
      </c>
      <c r="F256" s="211" t="s">
        <v>1254</v>
      </c>
      <c r="G256" s="211" t="s">
        <v>1258</v>
      </c>
      <c r="H256" s="211" t="s">
        <v>16684</v>
      </c>
      <c r="I256" s="211"/>
    </row>
    <row r="257" spans="1:18" x14ac:dyDescent="0.25">
      <c r="A257" s="92" t="s">
        <v>1617</v>
      </c>
      <c r="B257" s="92" t="s">
        <v>4835</v>
      </c>
      <c r="C257" s="92"/>
      <c r="D257" s="120" t="s">
        <v>443</v>
      </c>
      <c r="E257" s="120" t="s">
        <v>359</v>
      </c>
      <c r="F257" s="120" t="s">
        <v>1618</v>
      </c>
      <c r="G257" s="120" t="s">
        <v>1421</v>
      </c>
      <c r="H257" s="120" t="s">
        <v>1619</v>
      </c>
      <c r="I257" s="120"/>
      <c r="J257" s="93"/>
    </row>
    <row r="258" spans="1:18" s="156" customFormat="1" x14ac:dyDescent="0.25">
      <c r="A258" s="160" t="s">
        <v>7920</v>
      </c>
      <c r="B258" s="160" t="s">
        <v>282</v>
      </c>
      <c r="C258" s="160" t="s">
        <v>9097</v>
      </c>
      <c r="D258" s="160" t="s">
        <v>7848</v>
      </c>
      <c r="E258" s="160" t="s">
        <v>309</v>
      </c>
      <c r="F258" s="160" t="s">
        <v>1254</v>
      </c>
      <c r="G258" s="160" t="s">
        <v>5021</v>
      </c>
      <c r="H258" s="160" t="s">
        <v>7921</v>
      </c>
      <c r="I258" s="160"/>
    </row>
    <row r="259" spans="1:18" s="156" customFormat="1" x14ac:dyDescent="0.25">
      <c r="A259" s="211" t="s">
        <v>1620</v>
      </c>
      <c r="B259" s="211" t="s">
        <v>1621</v>
      </c>
      <c r="C259" s="211" t="s">
        <v>13252</v>
      </c>
      <c r="D259" s="211" t="s">
        <v>443</v>
      </c>
      <c r="E259" s="211" t="s">
        <v>13253</v>
      </c>
      <c r="F259" s="211" t="s">
        <v>1250</v>
      </c>
      <c r="G259" s="211" t="s">
        <v>1421</v>
      </c>
      <c r="H259" s="211" t="s">
        <v>1624</v>
      </c>
      <c r="I259" s="211"/>
    </row>
    <row r="260" spans="1:18" x14ac:dyDescent="0.25">
      <c r="A260" s="120" t="s">
        <v>1625</v>
      </c>
      <c r="B260" s="120" t="s">
        <v>1626</v>
      </c>
      <c r="C260" s="120" t="s">
        <v>1627</v>
      </c>
      <c r="D260" s="120" t="s">
        <v>443</v>
      </c>
      <c r="E260" s="120" t="s">
        <v>1628</v>
      </c>
      <c r="F260" s="120" t="s">
        <v>1250</v>
      </c>
      <c r="G260" s="120" t="s">
        <v>4817</v>
      </c>
      <c r="H260" s="120" t="s">
        <v>1629</v>
      </c>
      <c r="I260" s="120"/>
    </row>
    <row r="261" spans="1:18" x14ac:dyDescent="0.25">
      <c r="A261" s="120" t="s">
        <v>1630</v>
      </c>
      <c r="B261" s="120" t="s">
        <v>1631</v>
      </c>
      <c r="C261" s="120" t="s">
        <v>1632</v>
      </c>
      <c r="D261" s="120" t="s">
        <v>443</v>
      </c>
      <c r="E261" s="120" t="s">
        <v>1633</v>
      </c>
      <c r="F261" s="120" t="s">
        <v>1250</v>
      </c>
      <c r="G261" s="120" t="s">
        <v>1251</v>
      </c>
      <c r="H261" s="120" t="s">
        <v>1634</v>
      </c>
      <c r="I261" s="120"/>
    </row>
    <row r="262" spans="1:18" x14ac:dyDescent="0.25">
      <c r="A262" s="120" t="s">
        <v>1635</v>
      </c>
      <c r="B262" s="120" t="s">
        <v>1636</v>
      </c>
      <c r="C262" s="120"/>
      <c r="D262" s="120" t="s">
        <v>443</v>
      </c>
      <c r="E262" s="120" t="s">
        <v>1435</v>
      </c>
      <c r="F262" s="120" t="s">
        <v>1250</v>
      </c>
      <c r="G262" s="120" t="s">
        <v>4817</v>
      </c>
      <c r="H262" s="120" t="s">
        <v>1637</v>
      </c>
      <c r="I262" s="120"/>
    </row>
    <row r="263" spans="1:18" s="156" customFormat="1" x14ac:dyDescent="0.25">
      <c r="A263" s="211" t="s">
        <v>7345</v>
      </c>
      <c r="B263" s="211" t="s">
        <v>282</v>
      </c>
      <c r="C263" s="211" t="s">
        <v>13254</v>
      </c>
      <c r="D263" s="211" t="s">
        <v>8944</v>
      </c>
      <c r="E263" s="211" t="s">
        <v>7851</v>
      </c>
      <c r="F263" s="211" t="s">
        <v>1250</v>
      </c>
      <c r="G263" s="211" t="s">
        <v>10305</v>
      </c>
      <c r="H263" s="211" t="s">
        <v>7346</v>
      </c>
      <c r="I263" s="211"/>
    </row>
    <row r="264" spans="1:18" s="156" customFormat="1" x14ac:dyDescent="0.25">
      <c r="A264" s="211" t="s">
        <v>7347</v>
      </c>
      <c r="B264" s="211" t="s">
        <v>282</v>
      </c>
      <c r="C264" s="211" t="s">
        <v>13255</v>
      </c>
      <c r="D264" s="211" t="s">
        <v>8944</v>
      </c>
      <c r="E264" s="211" t="s">
        <v>7851</v>
      </c>
      <c r="F264" s="211" t="s">
        <v>1250</v>
      </c>
      <c r="G264" s="211" t="s">
        <v>10305</v>
      </c>
      <c r="H264" s="211" t="s">
        <v>7346</v>
      </c>
      <c r="I264" s="211"/>
    </row>
    <row r="265" spans="1:18" s="156" customFormat="1" x14ac:dyDescent="0.25">
      <c r="A265" s="160" t="s">
        <v>9106</v>
      </c>
      <c r="B265" s="160" t="s">
        <v>282</v>
      </c>
      <c r="C265" s="160"/>
      <c r="D265" s="160" t="s">
        <v>7848</v>
      </c>
      <c r="E265" s="160" t="s">
        <v>487</v>
      </c>
      <c r="F265" s="160" t="s">
        <v>1254</v>
      </c>
      <c r="G265" s="160" t="s">
        <v>8955</v>
      </c>
      <c r="H265" s="160" t="s">
        <v>9107</v>
      </c>
      <c r="I265" s="160"/>
    </row>
    <row r="266" spans="1:18" x14ac:dyDescent="0.25">
      <c r="A266" s="120" t="s">
        <v>1641</v>
      </c>
      <c r="B266" s="120" t="s">
        <v>1642</v>
      </c>
      <c r="C266" s="120" t="s">
        <v>5977</v>
      </c>
      <c r="D266" s="120" t="s">
        <v>841</v>
      </c>
      <c r="E266" s="120" t="s">
        <v>4586</v>
      </c>
      <c r="F266" s="120" t="s">
        <v>1600</v>
      </c>
      <c r="G266" s="120" t="s">
        <v>5025</v>
      </c>
      <c r="H266" s="120" t="s">
        <v>1643</v>
      </c>
      <c r="I266" s="120"/>
    </row>
    <row r="267" spans="1:18" x14ac:dyDescent="0.25">
      <c r="A267" s="122" t="s">
        <v>1644</v>
      </c>
      <c r="B267" s="120" t="s">
        <v>1645</v>
      </c>
      <c r="C267" s="120"/>
      <c r="D267" s="120" t="s">
        <v>443</v>
      </c>
      <c r="E267" s="104" t="s">
        <v>1646</v>
      </c>
      <c r="F267" s="120" t="s">
        <v>1250</v>
      </c>
      <c r="G267" s="120" t="s">
        <v>1251</v>
      </c>
      <c r="H267" s="120" t="s">
        <v>1647</v>
      </c>
      <c r="I267" s="120"/>
      <c r="J267" s="120"/>
      <c r="K267" s="120"/>
      <c r="L267" s="120"/>
      <c r="M267" s="120"/>
      <c r="N267" s="120"/>
      <c r="O267" s="120"/>
      <c r="P267" s="120"/>
      <c r="Q267" s="120"/>
      <c r="R267" s="120"/>
    </row>
    <row r="268" spans="1:18" x14ac:dyDescent="0.25">
      <c r="A268" s="120" t="s">
        <v>1649</v>
      </c>
      <c r="B268" s="120" t="s">
        <v>282</v>
      </c>
      <c r="C268" s="120"/>
      <c r="D268" s="120" t="s">
        <v>564</v>
      </c>
      <c r="E268" s="120" t="s">
        <v>1650</v>
      </c>
      <c r="F268" s="120" t="s">
        <v>1254</v>
      </c>
      <c r="G268" s="120" t="s">
        <v>1611</v>
      </c>
      <c r="H268" s="120" t="s">
        <v>1651</v>
      </c>
      <c r="I268" s="120"/>
    </row>
    <row r="269" spans="1:18" s="156" customFormat="1" x14ac:dyDescent="0.25">
      <c r="A269" s="211" t="s">
        <v>4853</v>
      </c>
      <c r="B269" s="211" t="s">
        <v>4854</v>
      </c>
      <c r="C269" s="211" t="s">
        <v>13340</v>
      </c>
      <c r="D269" s="211" t="s">
        <v>443</v>
      </c>
      <c r="E269" s="211" t="s">
        <v>13341</v>
      </c>
      <c r="F269" s="211" t="s">
        <v>1265</v>
      </c>
      <c r="G269" s="211" t="s">
        <v>4832</v>
      </c>
      <c r="H269" s="211" t="s">
        <v>4855</v>
      </c>
      <c r="I269" s="211"/>
    </row>
    <row r="270" spans="1:18" s="156" customFormat="1" x14ac:dyDescent="0.25">
      <c r="A270" s="160" t="s">
        <v>5061</v>
      </c>
      <c r="B270" s="160" t="s">
        <v>5060</v>
      </c>
      <c r="C270" s="160" t="s">
        <v>5062</v>
      </c>
      <c r="D270" s="160" t="s">
        <v>841</v>
      </c>
      <c r="E270" s="160" t="s">
        <v>5063</v>
      </c>
      <c r="F270" s="160" t="s">
        <v>1254</v>
      </c>
      <c r="G270" s="160" t="s">
        <v>1421</v>
      </c>
      <c r="H270" s="160" t="s">
        <v>5064</v>
      </c>
      <c r="I270" s="160"/>
    </row>
    <row r="271" spans="1:18" s="156" customFormat="1" x14ac:dyDescent="0.25">
      <c r="A271" s="211" t="s">
        <v>15133</v>
      </c>
      <c r="B271" s="211" t="s">
        <v>282</v>
      </c>
      <c r="C271" s="211" t="s">
        <v>15210</v>
      </c>
      <c r="D271" s="211" t="s">
        <v>14448</v>
      </c>
      <c r="E271" s="211" t="s">
        <v>15211</v>
      </c>
      <c r="F271" s="211" t="s">
        <v>1254</v>
      </c>
      <c r="G271" s="211" t="s">
        <v>2382</v>
      </c>
      <c r="H271" s="211" t="s">
        <v>15134</v>
      </c>
      <c r="I271" s="211"/>
    </row>
    <row r="272" spans="1:18" s="156" customFormat="1" x14ac:dyDescent="0.25">
      <c r="A272" s="160" t="s">
        <v>392</v>
      </c>
      <c r="B272" s="160" t="s">
        <v>5978</v>
      </c>
      <c r="C272" s="160" t="s">
        <v>5979</v>
      </c>
      <c r="D272" s="160" t="s">
        <v>841</v>
      </c>
      <c r="E272" s="160" t="s">
        <v>5980</v>
      </c>
      <c r="F272" s="160" t="s">
        <v>1250</v>
      </c>
      <c r="G272" s="160" t="s">
        <v>4805</v>
      </c>
      <c r="H272" s="160" t="s">
        <v>969</v>
      </c>
      <c r="I272" s="160"/>
    </row>
    <row r="273" spans="1:9" s="156" customFormat="1" x14ac:dyDescent="0.25">
      <c r="A273" s="160" t="s">
        <v>7350</v>
      </c>
      <c r="B273" s="160" t="s">
        <v>282</v>
      </c>
      <c r="C273" s="160" t="s">
        <v>7294</v>
      </c>
      <c r="D273" s="160" t="s">
        <v>8944</v>
      </c>
      <c r="E273" s="160" t="s">
        <v>7351</v>
      </c>
      <c r="F273" s="160" t="s">
        <v>1250</v>
      </c>
      <c r="G273" s="160" t="s">
        <v>4817</v>
      </c>
      <c r="H273" s="160" t="s">
        <v>7352</v>
      </c>
      <c r="I273" s="160"/>
    </row>
    <row r="274" spans="1:9" s="156" customFormat="1" x14ac:dyDescent="0.25">
      <c r="A274" s="211" t="s">
        <v>8207</v>
      </c>
      <c r="B274" s="211" t="s">
        <v>282</v>
      </c>
      <c r="C274" s="211" t="s">
        <v>13348</v>
      </c>
      <c r="D274" s="211" t="s">
        <v>7848</v>
      </c>
      <c r="E274" s="211" t="s">
        <v>13349</v>
      </c>
      <c r="F274" s="211" t="s">
        <v>1254</v>
      </c>
      <c r="G274" s="211" t="s">
        <v>10305</v>
      </c>
      <c r="H274" s="211" t="s">
        <v>970</v>
      </c>
      <c r="I274" s="211"/>
    </row>
    <row r="275" spans="1:9" s="156" customFormat="1" x14ac:dyDescent="0.25">
      <c r="A275" s="211" t="s">
        <v>1652</v>
      </c>
      <c r="B275" s="211" t="s">
        <v>10924</v>
      </c>
      <c r="C275" s="211" t="s">
        <v>13409</v>
      </c>
      <c r="D275" s="211" t="s">
        <v>841</v>
      </c>
      <c r="E275" s="211" t="s">
        <v>1332</v>
      </c>
      <c r="F275" s="211" t="s">
        <v>1250</v>
      </c>
      <c r="G275" s="211" t="s">
        <v>6857</v>
      </c>
      <c r="H275" s="211" t="s">
        <v>1653</v>
      </c>
      <c r="I275" s="211"/>
    </row>
    <row r="276" spans="1:9" x14ac:dyDescent="0.25">
      <c r="A276" s="120" t="s">
        <v>1654</v>
      </c>
      <c r="B276" s="120" t="s">
        <v>1655</v>
      </c>
      <c r="C276" s="120"/>
      <c r="D276" s="120" t="s">
        <v>443</v>
      </c>
      <c r="E276" s="120" t="s">
        <v>1336</v>
      </c>
      <c r="F276" s="120" t="s">
        <v>1250</v>
      </c>
      <c r="G276" s="120" t="s">
        <v>1251</v>
      </c>
      <c r="H276" s="120" t="s">
        <v>1656</v>
      </c>
      <c r="I276" s="120"/>
    </row>
    <row r="277" spans="1:9" x14ac:dyDescent="0.25">
      <c r="A277" s="120" t="s">
        <v>1657</v>
      </c>
      <c r="B277" s="120" t="s">
        <v>1658</v>
      </c>
      <c r="C277" s="120" t="s">
        <v>1659</v>
      </c>
      <c r="D277" s="120" t="s">
        <v>841</v>
      </c>
      <c r="E277" s="120" t="s">
        <v>713</v>
      </c>
      <c r="F277" s="120" t="s">
        <v>1250</v>
      </c>
      <c r="G277" s="120" t="s">
        <v>4817</v>
      </c>
      <c r="H277" s="120" t="s">
        <v>1660</v>
      </c>
      <c r="I277" s="120"/>
    </row>
    <row r="278" spans="1:9" s="156" customFormat="1" x14ac:dyDescent="0.25">
      <c r="A278" s="149" t="s">
        <v>10138</v>
      </c>
      <c r="B278" s="149" t="s">
        <v>282</v>
      </c>
      <c r="C278" s="149" t="s">
        <v>16003</v>
      </c>
      <c r="D278" s="149" t="s">
        <v>8944</v>
      </c>
      <c r="E278" s="211" t="s">
        <v>12820</v>
      </c>
      <c r="F278" s="211" t="s">
        <v>1250</v>
      </c>
      <c r="G278" s="211" t="s">
        <v>1477</v>
      </c>
      <c r="H278" s="149" t="s">
        <v>10139</v>
      </c>
      <c r="I278" s="211"/>
    </row>
    <row r="279" spans="1:9" x14ac:dyDescent="0.25">
      <c r="A279" s="120" t="s">
        <v>1661</v>
      </c>
      <c r="B279" s="120" t="s">
        <v>1662</v>
      </c>
      <c r="C279" s="120" t="s">
        <v>4837</v>
      </c>
      <c r="D279" s="120" t="s">
        <v>841</v>
      </c>
      <c r="E279" s="120" t="s">
        <v>1663</v>
      </c>
      <c r="F279" s="120" t="s">
        <v>1250</v>
      </c>
      <c r="G279" s="120" t="s">
        <v>1421</v>
      </c>
      <c r="H279" s="120" t="s">
        <v>1664</v>
      </c>
      <c r="I279" s="120"/>
    </row>
    <row r="280" spans="1:9" s="156" customFormat="1" x14ac:dyDescent="0.25">
      <c r="A280" s="160" t="s">
        <v>9925</v>
      </c>
      <c r="B280" s="160" t="s">
        <v>282</v>
      </c>
      <c r="C280" s="160" t="s">
        <v>9926</v>
      </c>
      <c r="D280" s="160" t="s">
        <v>8944</v>
      </c>
      <c r="E280" s="160" t="s">
        <v>9150</v>
      </c>
      <c r="F280" s="160" t="s">
        <v>1254</v>
      </c>
      <c r="G280" s="160" t="s">
        <v>4832</v>
      </c>
      <c r="H280" s="160" t="s">
        <v>9927</v>
      </c>
      <c r="I280" s="160"/>
    </row>
    <row r="281" spans="1:9" s="156" customFormat="1" x14ac:dyDescent="0.25">
      <c r="A281" s="211" t="s">
        <v>17171</v>
      </c>
      <c r="B281" s="211" t="s">
        <v>282</v>
      </c>
      <c r="C281" s="211"/>
      <c r="D281" s="211" t="s">
        <v>16646</v>
      </c>
      <c r="E281" s="211" t="s">
        <v>16821</v>
      </c>
      <c r="F281" s="211" t="s">
        <v>1254</v>
      </c>
      <c r="G281" s="211" t="s">
        <v>8955</v>
      </c>
      <c r="H281" s="211" t="s">
        <v>17172</v>
      </c>
      <c r="I281" s="211"/>
    </row>
    <row r="282" spans="1:9" s="156" customFormat="1" x14ac:dyDescent="0.25">
      <c r="A282" s="160" t="s">
        <v>1665</v>
      </c>
      <c r="B282" s="160" t="s">
        <v>1666</v>
      </c>
      <c r="C282" s="160"/>
      <c r="D282" s="160" t="s">
        <v>841</v>
      </c>
      <c r="E282" s="160" t="s">
        <v>1406</v>
      </c>
      <c r="F282" s="160" t="s">
        <v>1250</v>
      </c>
      <c r="G282" s="160" t="s">
        <v>1477</v>
      </c>
      <c r="H282" s="160" t="s">
        <v>1667</v>
      </c>
      <c r="I282" s="160"/>
    </row>
    <row r="283" spans="1:9" s="156" customFormat="1" x14ac:dyDescent="0.25">
      <c r="A283" s="211" t="s">
        <v>16686</v>
      </c>
      <c r="B283" s="211" t="s">
        <v>282</v>
      </c>
      <c r="C283" s="211" t="s">
        <v>5846</v>
      </c>
      <c r="D283" s="211" t="s">
        <v>16646</v>
      </c>
      <c r="E283" s="161" t="s">
        <v>1300</v>
      </c>
      <c r="F283" s="211" t="s">
        <v>1250</v>
      </c>
      <c r="G283" s="162" t="s">
        <v>6857</v>
      </c>
      <c r="H283" s="211" t="s">
        <v>16687</v>
      </c>
      <c r="I283" s="211"/>
    </row>
    <row r="284" spans="1:9" x14ac:dyDescent="0.25">
      <c r="A284" s="120" t="s">
        <v>1668</v>
      </c>
      <c r="B284" s="120" t="s">
        <v>1669</v>
      </c>
      <c r="C284" s="120" t="s">
        <v>4838</v>
      </c>
      <c r="D284" s="120" t="s">
        <v>443</v>
      </c>
      <c r="E284" s="120" t="s">
        <v>1670</v>
      </c>
      <c r="F284" s="120" t="s">
        <v>1250</v>
      </c>
      <c r="G284" s="120" t="s">
        <v>4832</v>
      </c>
      <c r="H284" s="120" t="s">
        <v>1671</v>
      </c>
      <c r="I284" s="120"/>
    </row>
    <row r="285" spans="1:9" x14ac:dyDescent="0.25">
      <c r="A285" s="120" t="s">
        <v>1672</v>
      </c>
      <c r="B285" s="120" t="s">
        <v>6822</v>
      </c>
      <c r="C285" s="120"/>
      <c r="D285" s="120" t="s">
        <v>841</v>
      </c>
      <c r="E285" s="120" t="s">
        <v>1406</v>
      </c>
      <c r="F285" s="120" t="s">
        <v>1250</v>
      </c>
      <c r="G285" s="120" t="s">
        <v>1477</v>
      </c>
      <c r="H285" s="120" t="s">
        <v>1673</v>
      </c>
      <c r="I285" s="120"/>
    </row>
    <row r="286" spans="1:9" s="156" customFormat="1" x14ac:dyDescent="0.25">
      <c r="A286" s="211" t="s">
        <v>1674</v>
      </c>
      <c r="B286" s="211" t="s">
        <v>282</v>
      </c>
      <c r="C286" s="211" t="s">
        <v>15846</v>
      </c>
      <c r="D286" s="211" t="s">
        <v>564</v>
      </c>
      <c r="E286" s="211" t="s">
        <v>15847</v>
      </c>
      <c r="F286" s="211" t="s">
        <v>1250</v>
      </c>
      <c r="G286" s="211" t="s">
        <v>1251</v>
      </c>
      <c r="H286" s="211" t="s">
        <v>1408</v>
      </c>
      <c r="I286" s="211"/>
    </row>
    <row r="287" spans="1:9" s="156" customFormat="1" x14ac:dyDescent="0.25">
      <c r="A287" s="211" t="s">
        <v>17624</v>
      </c>
      <c r="B287" s="211" t="s">
        <v>282</v>
      </c>
      <c r="C287" s="211" t="s">
        <v>17625</v>
      </c>
      <c r="D287" s="211" t="s">
        <v>755</v>
      </c>
      <c r="E287" s="211" t="s">
        <v>487</v>
      </c>
      <c r="F287" s="211" t="s">
        <v>1254</v>
      </c>
      <c r="G287" s="211" t="s">
        <v>6863</v>
      </c>
      <c r="H287" s="211" t="s">
        <v>17626</v>
      </c>
      <c r="I287" s="211"/>
    </row>
    <row r="288" spans="1:9" s="120" customFormat="1" x14ac:dyDescent="0.25">
      <c r="A288" s="120" t="s">
        <v>5981</v>
      </c>
      <c r="B288" s="120" t="s">
        <v>1678</v>
      </c>
      <c r="C288" s="120" t="s">
        <v>6861</v>
      </c>
      <c r="D288" s="120" t="s">
        <v>443</v>
      </c>
      <c r="E288" s="120" t="s">
        <v>1679</v>
      </c>
      <c r="F288" s="120" t="s">
        <v>1250</v>
      </c>
      <c r="G288" s="160" t="s">
        <v>10306</v>
      </c>
      <c r="H288" s="120" t="s">
        <v>1680</v>
      </c>
    </row>
    <row r="289" spans="1:9" s="160" customFormat="1" x14ac:dyDescent="0.25">
      <c r="A289" s="160" t="s">
        <v>5982</v>
      </c>
      <c r="B289" s="160" t="s">
        <v>5983</v>
      </c>
      <c r="C289" s="160" t="s">
        <v>5962</v>
      </c>
      <c r="D289" s="160" t="s">
        <v>841</v>
      </c>
      <c r="E289" s="160" t="s">
        <v>5984</v>
      </c>
      <c r="F289" s="160" t="s">
        <v>1250</v>
      </c>
      <c r="G289" s="160" t="s">
        <v>10306</v>
      </c>
      <c r="H289" s="160" t="s">
        <v>5985</v>
      </c>
    </row>
    <row r="290" spans="1:9" s="160" customFormat="1" x14ac:dyDescent="0.25">
      <c r="A290" s="160" t="s">
        <v>9084</v>
      </c>
      <c r="B290" s="160" t="s">
        <v>282</v>
      </c>
      <c r="C290" s="160" t="s">
        <v>9077</v>
      </c>
      <c r="D290" s="160" t="s">
        <v>8944</v>
      </c>
      <c r="E290" s="160" t="s">
        <v>9085</v>
      </c>
      <c r="F290" s="160" t="s">
        <v>1250</v>
      </c>
      <c r="G290" s="160" t="s">
        <v>4832</v>
      </c>
      <c r="H290" s="160" t="s">
        <v>9086</v>
      </c>
    </row>
    <row r="291" spans="1:9" s="120" customFormat="1" x14ac:dyDescent="0.25">
      <c r="A291" s="120" t="s">
        <v>1681</v>
      </c>
      <c r="B291" s="120" t="s">
        <v>1682</v>
      </c>
      <c r="D291" s="120" t="s">
        <v>443</v>
      </c>
      <c r="E291" s="120" t="s">
        <v>1683</v>
      </c>
      <c r="F291" s="120" t="s">
        <v>1250</v>
      </c>
      <c r="G291" s="120" t="s">
        <v>1251</v>
      </c>
      <c r="H291" s="120" t="s">
        <v>4839</v>
      </c>
    </row>
    <row r="292" spans="1:9" s="211" customFormat="1" x14ac:dyDescent="0.25">
      <c r="A292" s="211" t="s">
        <v>1684</v>
      </c>
      <c r="B292" s="211" t="s">
        <v>1685</v>
      </c>
      <c r="D292" s="211" t="s">
        <v>443</v>
      </c>
      <c r="E292" s="211" t="s">
        <v>6980</v>
      </c>
      <c r="F292" s="211" t="s">
        <v>1250</v>
      </c>
      <c r="G292" s="211" t="s">
        <v>1421</v>
      </c>
      <c r="H292" s="211" t="s">
        <v>1686</v>
      </c>
    </row>
    <row r="293" spans="1:9" s="120" customFormat="1" x14ac:dyDescent="0.25">
      <c r="A293" s="120" t="s">
        <v>1687</v>
      </c>
      <c r="B293" s="120" t="s">
        <v>282</v>
      </c>
      <c r="D293" s="120" t="s">
        <v>564</v>
      </c>
      <c r="E293" s="120" t="s">
        <v>1688</v>
      </c>
      <c r="F293" s="120" t="s">
        <v>1254</v>
      </c>
      <c r="G293" s="120" t="s">
        <v>7030</v>
      </c>
      <c r="H293" s="120" t="s">
        <v>1689</v>
      </c>
    </row>
    <row r="294" spans="1:9" s="160" customFormat="1" x14ac:dyDescent="0.25">
      <c r="A294" s="160" t="s">
        <v>1690</v>
      </c>
      <c r="B294" s="160" t="s">
        <v>282</v>
      </c>
      <c r="D294" s="160" t="s">
        <v>4413</v>
      </c>
      <c r="E294" s="160" t="s">
        <v>1688</v>
      </c>
      <c r="F294" s="160" t="s">
        <v>1254</v>
      </c>
      <c r="G294" s="160" t="s">
        <v>3624</v>
      </c>
      <c r="H294" s="160" t="s">
        <v>1692</v>
      </c>
    </row>
    <row r="295" spans="1:9" s="160" customFormat="1" x14ac:dyDescent="0.25">
      <c r="A295" s="160" t="s">
        <v>7922</v>
      </c>
      <c r="B295" s="160" t="s">
        <v>282</v>
      </c>
      <c r="C295" s="160" t="s">
        <v>7923</v>
      </c>
      <c r="D295" s="160" t="s">
        <v>7848</v>
      </c>
      <c r="E295" s="160" t="s">
        <v>759</v>
      </c>
      <c r="F295" s="160" t="s">
        <v>1618</v>
      </c>
      <c r="G295" s="160" t="s">
        <v>10307</v>
      </c>
      <c r="H295" s="160" t="s">
        <v>7924</v>
      </c>
    </row>
    <row r="296" spans="1:9" s="120" customFormat="1" x14ac:dyDescent="0.25">
      <c r="A296" s="120" t="s">
        <v>1693</v>
      </c>
      <c r="B296" s="120" t="s">
        <v>1694</v>
      </c>
      <c r="D296" s="120" t="s">
        <v>443</v>
      </c>
      <c r="E296" s="120" t="s">
        <v>263</v>
      </c>
      <c r="F296" s="120" t="s">
        <v>1250</v>
      </c>
      <c r="G296" s="120" t="s">
        <v>4840</v>
      </c>
      <c r="H296" s="50" t="s">
        <v>1695</v>
      </c>
    </row>
    <row r="297" spans="1:9" s="161" customFormat="1" x14ac:dyDescent="0.25">
      <c r="A297" s="101" t="s">
        <v>9117</v>
      </c>
      <c r="B297" s="101" t="s">
        <v>282</v>
      </c>
      <c r="C297" s="101"/>
      <c r="D297" s="101" t="s">
        <v>7848</v>
      </c>
      <c r="E297" s="101" t="s">
        <v>759</v>
      </c>
      <c r="F297" s="101" t="s">
        <v>1618</v>
      </c>
      <c r="G297" s="101" t="s">
        <v>8955</v>
      </c>
      <c r="H297" s="129" t="s">
        <v>9118</v>
      </c>
      <c r="I297" s="101"/>
    </row>
    <row r="298" spans="1:9" s="161" customFormat="1" x14ac:dyDescent="0.25">
      <c r="A298" s="101" t="s">
        <v>4856</v>
      </c>
      <c r="B298" s="101" t="s">
        <v>4857</v>
      </c>
      <c r="C298" s="101" t="s">
        <v>7100</v>
      </c>
      <c r="D298" s="101" t="s">
        <v>443</v>
      </c>
      <c r="E298" s="101" t="s">
        <v>9790</v>
      </c>
      <c r="F298" s="101" t="s">
        <v>1254</v>
      </c>
      <c r="G298" s="101" t="s">
        <v>10305</v>
      </c>
      <c r="H298" s="129" t="s">
        <v>4859</v>
      </c>
      <c r="I298" s="101"/>
    </row>
    <row r="299" spans="1:9" s="161" customFormat="1" x14ac:dyDescent="0.25">
      <c r="A299" s="101" t="s">
        <v>17173</v>
      </c>
      <c r="B299" s="101" t="s">
        <v>282</v>
      </c>
      <c r="C299" s="101"/>
      <c r="D299" s="101" t="s">
        <v>16646</v>
      </c>
      <c r="E299" s="101" t="s">
        <v>759</v>
      </c>
      <c r="F299" s="101" t="s">
        <v>1618</v>
      </c>
      <c r="G299" s="101" t="s">
        <v>8955</v>
      </c>
      <c r="H299" s="129" t="s">
        <v>17174</v>
      </c>
      <c r="I299" s="101"/>
    </row>
    <row r="300" spans="1:9" s="161" customFormat="1" x14ac:dyDescent="0.25">
      <c r="A300" s="101" t="s">
        <v>9076</v>
      </c>
      <c r="B300" s="101" t="s">
        <v>282</v>
      </c>
      <c r="C300" s="101" t="s">
        <v>9077</v>
      </c>
      <c r="D300" s="101" t="s">
        <v>8944</v>
      </c>
      <c r="E300" s="101" t="s">
        <v>257</v>
      </c>
      <c r="F300" s="101" t="s">
        <v>1250</v>
      </c>
      <c r="G300" s="101" t="s">
        <v>4832</v>
      </c>
      <c r="H300" s="129" t="s">
        <v>9078</v>
      </c>
      <c r="I300" s="101"/>
    </row>
    <row r="301" spans="1:9" s="161" customFormat="1" x14ac:dyDescent="0.25">
      <c r="A301" s="101" t="s">
        <v>7925</v>
      </c>
      <c r="B301" s="101" t="s">
        <v>282</v>
      </c>
      <c r="C301" s="101"/>
      <c r="D301" s="101" t="s">
        <v>7848</v>
      </c>
      <c r="E301" s="101" t="s">
        <v>773</v>
      </c>
      <c r="F301" s="101" t="s">
        <v>1254</v>
      </c>
      <c r="G301" s="101" t="s">
        <v>4832</v>
      </c>
      <c r="H301" s="129" t="s">
        <v>7926</v>
      </c>
      <c r="I301" s="101"/>
    </row>
    <row r="302" spans="1:9" s="161" customFormat="1" x14ac:dyDescent="0.25">
      <c r="A302" s="101" t="s">
        <v>455</v>
      </c>
      <c r="B302" s="101" t="s">
        <v>5099</v>
      </c>
      <c r="C302" s="101" t="s">
        <v>10819</v>
      </c>
      <c r="D302" s="101" t="s">
        <v>443</v>
      </c>
      <c r="E302" s="101" t="s">
        <v>10820</v>
      </c>
      <c r="F302" s="101" t="s">
        <v>1254</v>
      </c>
      <c r="G302" s="101" t="s">
        <v>10305</v>
      </c>
      <c r="H302" s="129" t="s">
        <v>973</v>
      </c>
      <c r="I302" s="101"/>
    </row>
    <row r="303" spans="1:9" s="161" customFormat="1" x14ac:dyDescent="0.25">
      <c r="A303" s="211" t="s">
        <v>7353</v>
      </c>
      <c r="B303" s="211" t="s">
        <v>282</v>
      </c>
      <c r="C303" s="211" t="s">
        <v>13410</v>
      </c>
      <c r="D303" s="211" t="s">
        <v>8944</v>
      </c>
      <c r="E303" s="101" t="s">
        <v>1332</v>
      </c>
      <c r="F303" s="101" t="s">
        <v>1250</v>
      </c>
      <c r="G303" s="101" t="s">
        <v>1258</v>
      </c>
      <c r="H303" s="211" t="s">
        <v>7354</v>
      </c>
      <c r="I303" s="101"/>
    </row>
    <row r="304" spans="1:9" x14ac:dyDescent="0.25">
      <c r="A304" s="101" t="s">
        <v>1696</v>
      </c>
      <c r="B304" s="101" t="s">
        <v>1697</v>
      </c>
      <c r="C304" s="101" t="s">
        <v>5986</v>
      </c>
      <c r="D304" s="101" t="s">
        <v>841</v>
      </c>
      <c r="E304" s="101" t="s">
        <v>1273</v>
      </c>
      <c r="F304" s="101" t="s">
        <v>1250</v>
      </c>
      <c r="G304" s="101" t="s">
        <v>1258</v>
      </c>
      <c r="H304" s="101" t="s">
        <v>1698</v>
      </c>
      <c r="I304" s="101"/>
    </row>
    <row r="305" spans="1:18" s="156" customFormat="1" x14ac:dyDescent="0.25">
      <c r="A305" s="101" t="s">
        <v>9367</v>
      </c>
      <c r="B305" s="101" t="s">
        <v>282</v>
      </c>
      <c r="C305" s="101" t="s">
        <v>9368</v>
      </c>
      <c r="D305" s="101" t="s">
        <v>8944</v>
      </c>
      <c r="E305" s="101" t="s">
        <v>9369</v>
      </c>
      <c r="F305" s="101" t="s">
        <v>2677</v>
      </c>
      <c r="G305" s="101" t="s">
        <v>1258</v>
      </c>
      <c r="H305" s="101" t="s">
        <v>9370</v>
      </c>
      <c r="I305" s="101"/>
    </row>
    <row r="306" spans="1:18" x14ac:dyDescent="0.25">
      <c r="A306" s="120" t="s">
        <v>1699</v>
      </c>
      <c r="B306" s="50" t="s">
        <v>1700</v>
      </c>
      <c r="C306" s="50"/>
      <c r="D306" s="120" t="s">
        <v>841</v>
      </c>
      <c r="E306" s="120" t="s">
        <v>1701</v>
      </c>
      <c r="F306" s="120" t="s">
        <v>1618</v>
      </c>
      <c r="G306" s="120" t="s">
        <v>1702</v>
      </c>
      <c r="H306" s="120" t="s">
        <v>1703</v>
      </c>
      <c r="I306" s="120"/>
      <c r="J306" s="122"/>
      <c r="K306" s="122"/>
      <c r="L306" s="122"/>
      <c r="M306" s="122"/>
      <c r="N306" s="122"/>
      <c r="O306" s="122"/>
      <c r="P306" s="122"/>
      <c r="Q306" s="122"/>
      <c r="R306" s="122"/>
    </row>
    <row r="307" spans="1:18" s="156" customFormat="1" x14ac:dyDescent="0.25">
      <c r="A307" s="211" t="s">
        <v>460</v>
      </c>
      <c r="B307" s="143" t="s">
        <v>5118</v>
      </c>
      <c r="C307" s="143" t="s">
        <v>5815</v>
      </c>
      <c r="D307" s="211" t="s">
        <v>841</v>
      </c>
      <c r="E307" s="211" t="s">
        <v>10821</v>
      </c>
      <c r="F307" s="211" t="s">
        <v>1254</v>
      </c>
      <c r="G307" s="211" t="s">
        <v>2382</v>
      </c>
      <c r="H307" s="211" t="s">
        <v>10822</v>
      </c>
      <c r="I307" s="211"/>
      <c r="J307" s="161"/>
      <c r="K307" s="161"/>
      <c r="L307" s="161"/>
      <c r="M307" s="161"/>
      <c r="N307" s="161"/>
      <c r="O307" s="161"/>
      <c r="P307" s="161"/>
      <c r="Q307" s="161"/>
      <c r="R307" s="161"/>
    </row>
    <row r="308" spans="1:18" x14ac:dyDescent="0.25">
      <c r="A308" s="120" t="s">
        <v>1704</v>
      </c>
      <c r="B308" s="120" t="s">
        <v>1705</v>
      </c>
      <c r="C308" s="120" t="s">
        <v>4841</v>
      </c>
      <c r="D308" s="120" t="s">
        <v>841</v>
      </c>
      <c r="E308" s="120" t="s">
        <v>1706</v>
      </c>
      <c r="F308" s="120" t="s">
        <v>1250</v>
      </c>
      <c r="G308" s="160" t="s">
        <v>7029</v>
      </c>
      <c r="H308" s="120" t="s">
        <v>1707</v>
      </c>
      <c r="I308" s="120"/>
    </row>
    <row r="309" spans="1:18" x14ac:dyDescent="0.25">
      <c r="A309" s="120" t="s">
        <v>1708</v>
      </c>
      <c r="B309" s="120" t="s">
        <v>1709</v>
      </c>
      <c r="C309" s="120"/>
      <c r="D309" s="120" t="s">
        <v>443</v>
      </c>
      <c r="E309" s="120" t="s">
        <v>1710</v>
      </c>
      <c r="F309" s="120" t="s">
        <v>1250</v>
      </c>
      <c r="G309" s="160" t="s">
        <v>1251</v>
      </c>
      <c r="H309" s="120" t="s">
        <v>1711</v>
      </c>
      <c r="I309" s="120"/>
    </row>
    <row r="310" spans="1:18" s="156" customFormat="1" x14ac:dyDescent="0.25">
      <c r="A310" s="160" t="s">
        <v>4842</v>
      </c>
      <c r="B310" s="160" t="s">
        <v>4843</v>
      </c>
      <c r="C310" s="160" t="s">
        <v>4844</v>
      </c>
      <c r="D310" s="160" t="s">
        <v>841</v>
      </c>
      <c r="E310" s="160" t="s">
        <v>2195</v>
      </c>
      <c r="F310" s="160" t="s">
        <v>1250</v>
      </c>
      <c r="G310" s="160" t="s">
        <v>10307</v>
      </c>
      <c r="H310" s="160" t="s">
        <v>4845</v>
      </c>
      <c r="I310" s="160"/>
    </row>
    <row r="311" spans="1:18" s="156" customFormat="1" x14ac:dyDescent="0.25">
      <c r="A311" s="160" t="s">
        <v>1712</v>
      </c>
      <c r="B311" s="160" t="s">
        <v>282</v>
      </c>
      <c r="C311" s="160"/>
      <c r="D311" s="160" t="s">
        <v>4413</v>
      </c>
      <c r="E311" s="160" t="s">
        <v>1713</v>
      </c>
      <c r="F311" s="160" t="s">
        <v>1254</v>
      </c>
      <c r="G311" s="160" t="s">
        <v>1392</v>
      </c>
      <c r="H311" s="160" t="s">
        <v>1714</v>
      </c>
      <c r="I311" s="160"/>
    </row>
    <row r="312" spans="1:18" s="156" customFormat="1" x14ac:dyDescent="0.25">
      <c r="A312" s="211" t="s">
        <v>16717</v>
      </c>
      <c r="B312" s="211" t="s">
        <v>282</v>
      </c>
      <c r="C312" s="211" t="s">
        <v>16718</v>
      </c>
      <c r="D312" s="211" t="s">
        <v>16646</v>
      </c>
      <c r="E312" s="211" t="s">
        <v>1713</v>
      </c>
      <c r="F312" s="211" t="s">
        <v>1254</v>
      </c>
      <c r="G312" s="211" t="s">
        <v>4905</v>
      </c>
      <c r="H312" s="211" t="s">
        <v>16719</v>
      </c>
      <c r="I312" s="211"/>
    </row>
    <row r="313" spans="1:18" x14ac:dyDescent="0.25">
      <c r="A313" s="69" t="s">
        <v>647</v>
      </c>
      <c r="B313" s="69" t="s">
        <v>1228</v>
      </c>
      <c r="C313" s="120" t="s">
        <v>4770</v>
      </c>
      <c r="D313" s="69" t="s">
        <v>443</v>
      </c>
      <c r="E313" s="120" t="s">
        <v>4771</v>
      </c>
      <c r="F313" s="120" t="s">
        <v>1250</v>
      </c>
      <c r="G313" s="160" t="s">
        <v>10305</v>
      </c>
      <c r="H313" s="69" t="s">
        <v>1229</v>
      </c>
      <c r="I313" s="120"/>
    </row>
    <row r="314" spans="1:18" x14ac:dyDescent="0.25">
      <c r="A314" s="160" t="s">
        <v>1715</v>
      </c>
      <c r="B314" s="120" t="s">
        <v>1716</v>
      </c>
      <c r="C314" s="120" t="s">
        <v>1717</v>
      </c>
      <c r="D314" s="120" t="s">
        <v>443</v>
      </c>
      <c r="E314" s="120" t="s">
        <v>1718</v>
      </c>
      <c r="F314" s="120" t="s">
        <v>1250</v>
      </c>
      <c r="G314" s="120" t="s">
        <v>4817</v>
      </c>
      <c r="H314" s="120" t="s">
        <v>1719</v>
      </c>
      <c r="I314" s="120"/>
    </row>
    <row r="315" spans="1:18" s="156" customFormat="1" x14ac:dyDescent="0.25">
      <c r="A315" s="160" t="s">
        <v>7149</v>
      </c>
      <c r="B315" s="160" t="s">
        <v>282</v>
      </c>
      <c r="C315" s="160" t="s">
        <v>7145</v>
      </c>
      <c r="D315" s="160" t="s">
        <v>755</v>
      </c>
      <c r="E315" s="160" t="s">
        <v>7147</v>
      </c>
      <c r="F315" s="160" t="s">
        <v>1600</v>
      </c>
      <c r="G315" s="160" t="s">
        <v>1702</v>
      </c>
      <c r="H315" s="160" t="s">
        <v>7148</v>
      </c>
      <c r="I315" s="160"/>
    </row>
    <row r="316" spans="1:18" x14ac:dyDescent="0.25">
      <c r="A316" s="50" t="s">
        <v>1720</v>
      </c>
      <c r="B316" s="120" t="s">
        <v>282</v>
      </c>
      <c r="C316" s="120"/>
      <c r="D316" s="160" t="s">
        <v>1357</v>
      </c>
      <c r="E316" s="120" t="s">
        <v>1721</v>
      </c>
      <c r="F316" s="120" t="s">
        <v>1250</v>
      </c>
      <c r="G316" s="120" t="s">
        <v>1702</v>
      </c>
      <c r="H316" s="120" t="s">
        <v>1722</v>
      </c>
      <c r="I316" s="120"/>
    </row>
    <row r="317" spans="1:18" s="156" customFormat="1" x14ac:dyDescent="0.25">
      <c r="A317" s="143" t="s">
        <v>9119</v>
      </c>
      <c r="B317" s="160" t="s">
        <v>282</v>
      </c>
      <c r="C317" s="160" t="s">
        <v>9120</v>
      </c>
      <c r="D317" s="160" t="s">
        <v>7848</v>
      </c>
      <c r="E317" s="160" t="s">
        <v>4590</v>
      </c>
      <c r="F317" s="160" t="s">
        <v>1254</v>
      </c>
      <c r="G317" s="160" t="s">
        <v>8955</v>
      </c>
      <c r="H317" s="160" t="s">
        <v>9121</v>
      </c>
      <c r="I317" s="160"/>
    </row>
    <row r="318" spans="1:18" s="156" customFormat="1" x14ac:dyDescent="0.25">
      <c r="A318" s="143" t="s">
        <v>7927</v>
      </c>
      <c r="B318" s="160" t="s">
        <v>282</v>
      </c>
      <c r="C318" s="160" t="s">
        <v>9098</v>
      </c>
      <c r="D318" s="160" t="s">
        <v>7848</v>
      </c>
      <c r="E318" s="160" t="s">
        <v>276</v>
      </c>
      <c r="F318" s="160" t="s">
        <v>1254</v>
      </c>
      <c r="G318" s="160" t="s">
        <v>5021</v>
      </c>
      <c r="H318" s="160" t="s">
        <v>7928</v>
      </c>
      <c r="I318" s="160"/>
    </row>
    <row r="319" spans="1:18" x14ac:dyDescent="0.25">
      <c r="A319" s="120" t="s">
        <v>1723</v>
      </c>
      <c r="B319" s="120" t="s">
        <v>1724</v>
      </c>
      <c r="C319" s="120" t="s">
        <v>1725</v>
      </c>
      <c r="D319" s="120" t="s">
        <v>841</v>
      </c>
      <c r="E319" s="120" t="s">
        <v>1726</v>
      </c>
      <c r="F319" s="120" t="s">
        <v>1250</v>
      </c>
      <c r="G319" s="120" t="s">
        <v>1421</v>
      </c>
      <c r="H319" s="120" t="s">
        <v>1727</v>
      </c>
      <c r="I319" s="120"/>
    </row>
    <row r="320" spans="1:18" s="156" customFormat="1" x14ac:dyDescent="0.25">
      <c r="A320" s="160" t="s">
        <v>7355</v>
      </c>
      <c r="B320" s="160" t="s">
        <v>282</v>
      </c>
      <c r="C320" s="160" t="s">
        <v>7294</v>
      </c>
      <c r="D320" s="160" t="s">
        <v>8944</v>
      </c>
      <c r="E320" s="160" t="s">
        <v>7356</v>
      </c>
      <c r="F320" s="160" t="s">
        <v>1250</v>
      </c>
      <c r="G320" s="160" t="s">
        <v>1421</v>
      </c>
      <c r="H320" s="160" t="s">
        <v>7357</v>
      </c>
      <c r="I320" s="160"/>
    </row>
    <row r="321" spans="1:9" s="156" customFormat="1" x14ac:dyDescent="0.25">
      <c r="A321" s="209" t="s">
        <v>17533</v>
      </c>
      <c r="B321" s="209" t="s">
        <v>282</v>
      </c>
      <c r="C321" s="209" t="s">
        <v>17534</v>
      </c>
      <c r="D321" s="211" t="s">
        <v>755</v>
      </c>
      <c r="E321" s="211" t="s">
        <v>7994</v>
      </c>
      <c r="F321" s="211" t="s">
        <v>1254</v>
      </c>
      <c r="G321" s="211" t="s">
        <v>1359</v>
      </c>
      <c r="H321" s="211" t="s">
        <v>17535</v>
      </c>
      <c r="I321" s="211"/>
    </row>
    <row r="322" spans="1:9" x14ac:dyDescent="0.25">
      <c r="A322" s="120" t="s">
        <v>1728</v>
      </c>
      <c r="B322" s="120" t="s">
        <v>1729</v>
      </c>
      <c r="C322" s="120" t="s">
        <v>1013</v>
      </c>
      <c r="D322" s="120" t="s">
        <v>443</v>
      </c>
      <c r="E322" s="120" t="s">
        <v>1352</v>
      </c>
      <c r="F322" s="120" t="s">
        <v>1250</v>
      </c>
      <c r="G322" s="120" t="s">
        <v>1353</v>
      </c>
      <c r="H322" s="120" t="s">
        <v>1730</v>
      </c>
      <c r="I322" s="120"/>
    </row>
    <row r="323" spans="1:9" s="156" customFormat="1" x14ac:dyDescent="0.25">
      <c r="A323" s="160" t="s">
        <v>7358</v>
      </c>
      <c r="B323" s="160" t="s">
        <v>282</v>
      </c>
      <c r="C323" s="160" t="s">
        <v>7361</v>
      </c>
      <c r="D323" s="160" t="s">
        <v>8944</v>
      </c>
      <c r="E323" s="160" t="s">
        <v>7359</v>
      </c>
      <c r="F323" s="160" t="s">
        <v>1250</v>
      </c>
      <c r="G323" s="160" t="s">
        <v>1251</v>
      </c>
      <c r="H323" s="160" t="s">
        <v>7360</v>
      </c>
      <c r="I323" s="160"/>
    </row>
    <row r="324" spans="1:9" s="156" customFormat="1" x14ac:dyDescent="0.25">
      <c r="A324" s="211" t="s">
        <v>17536</v>
      </c>
      <c r="B324" s="211" t="s">
        <v>282</v>
      </c>
      <c r="C324" s="211" t="s">
        <v>17537</v>
      </c>
      <c r="D324" s="211" t="s">
        <v>755</v>
      </c>
      <c r="E324" s="211" t="s">
        <v>9560</v>
      </c>
      <c r="F324" s="211" t="s">
        <v>2677</v>
      </c>
      <c r="G324" s="211" t="s">
        <v>5340</v>
      </c>
      <c r="H324" s="211" t="s">
        <v>17538</v>
      </c>
      <c r="I324" s="211"/>
    </row>
    <row r="325" spans="1:9" s="156" customFormat="1" x14ac:dyDescent="0.25">
      <c r="A325" s="160" t="s">
        <v>5987</v>
      </c>
      <c r="B325" s="160" t="s">
        <v>5988</v>
      </c>
      <c r="C325" s="160" t="s">
        <v>5979</v>
      </c>
      <c r="D325" s="160" t="s">
        <v>841</v>
      </c>
      <c r="E325" s="160"/>
      <c r="F325" s="160" t="s">
        <v>1250</v>
      </c>
      <c r="G325" s="160" t="s">
        <v>4805</v>
      </c>
      <c r="H325" s="160" t="s">
        <v>5989</v>
      </c>
      <c r="I325" s="160"/>
    </row>
    <row r="326" spans="1:9" s="156" customFormat="1" x14ac:dyDescent="0.25">
      <c r="A326" s="211" t="s">
        <v>688</v>
      </c>
      <c r="B326" s="211" t="s">
        <v>282</v>
      </c>
      <c r="C326" s="211" t="s">
        <v>10823</v>
      </c>
      <c r="D326" s="211" t="s">
        <v>1357</v>
      </c>
      <c r="E326" s="211" t="s">
        <v>10824</v>
      </c>
      <c r="F326" s="211" t="s">
        <v>1254</v>
      </c>
      <c r="G326" s="211" t="s">
        <v>10305</v>
      </c>
      <c r="H326" s="143" t="s">
        <v>974</v>
      </c>
      <c r="I326" s="211"/>
    </row>
    <row r="327" spans="1:9" s="156" customFormat="1" x14ac:dyDescent="0.25">
      <c r="A327" s="211" t="s">
        <v>7932</v>
      </c>
      <c r="B327" s="211" t="s">
        <v>282</v>
      </c>
      <c r="C327" s="211" t="s">
        <v>10823</v>
      </c>
      <c r="D327" s="211" t="s">
        <v>7848</v>
      </c>
      <c r="E327" s="211" t="s">
        <v>13371</v>
      </c>
      <c r="F327" s="211" t="s">
        <v>1254</v>
      </c>
      <c r="G327" s="211" t="s">
        <v>10305</v>
      </c>
      <c r="H327" s="143" t="s">
        <v>7933</v>
      </c>
      <c r="I327" s="211"/>
    </row>
    <row r="328" spans="1:9" s="156" customFormat="1" x14ac:dyDescent="0.25">
      <c r="A328" s="160" t="s">
        <v>7929</v>
      </c>
      <c r="B328" s="160" t="s">
        <v>282</v>
      </c>
      <c r="C328" s="160" t="s">
        <v>7930</v>
      </c>
      <c r="D328" s="160" t="s">
        <v>7848</v>
      </c>
      <c r="E328" s="160" t="s">
        <v>309</v>
      </c>
      <c r="F328" s="160" t="s">
        <v>1254</v>
      </c>
      <c r="G328" s="160" t="s">
        <v>6857</v>
      </c>
      <c r="H328" s="160" t="s">
        <v>7931</v>
      </c>
      <c r="I328" s="160"/>
    </row>
    <row r="329" spans="1:9" s="156" customFormat="1" x14ac:dyDescent="0.25">
      <c r="A329" s="211" t="s">
        <v>7934</v>
      </c>
      <c r="B329" s="211" t="s">
        <v>282</v>
      </c>
      <c r="C329" s="211" t="s">
        <v>10925</v>
      </c>
      <c r="D329" s="211" t="s">
        <v>7848</v>
      </c>
      <c r="E329" s="211" t="s">
        <v>10926</v>
      </c>
      <c r="F329" s="211" t="s">
        <v>1250</v>
      </c>
      <c r="G329" s="211" t="s">
        <v>4805</v>
      </c>
      <c r="H329" s="211" t="s">
        <v>7935</v>
      </c>
      <c r="I329" s="211"/>
    </row>
    <row r="330" spans="1:9" x14ac:dyDescent="0.25">
      <c r="A330" s="120" t="s">
        <v>1733</v>
      </c>
      <c r="B330" s="120" t="s">
        <v>1734</v>
      </c>
      <c r="C330" s="120" t="s">
        <v>1735</v>
      </c>
      <c r="D330" s="120" t="s">
        <v>443</v>
      </c>
      <c r="E330" s="120" t="s">
        <v>1736</v>
      </c>
      <c r="F330" s="120" t="s">
        <v>1250</v>
      </c>
      <c r="G330" s="120" t="s">
        <v>1359</v>
      </c>
      <c r="H330" s="120" t="s">
        <v>1737</v>
      </c>
      <c r="I330" s="120"/>
    </row>
    <row r="331" spans="1:9" s="156" customFormat="1" x14ac:dyDescent="0.25">
      <c r="A331" s="211" t="s">
        <v>17175</v>
      </c>
      <c r="B331" s="211" t="s">
        <v>282</v>
      </c>
      <c r="C331" s="211"/>
      <c r="D331" s="211" t="s">
        <v>16646</v>
      </c>
      <c r="E331" s="211" t="s">
        <v>17176</v>
      </c>
      <c r="F331" s="211" t="s">
        <v>1254</v>
      </c>
      <c r="G331" s="211" t="s">
        <v>8955</v>
      </c>
      <c r="H331" s="211" t="s">
        <v>17177</v>
      </c>
      <c r="I331" s="211"/>
    </row>
    <row r="332" spans="1:9" x14ac:dyDescent="0.25">
      <c r="A332" s="120" t="s">
        <v>1738</v>
      </c>
      <c r="B332" s="120" t="s">
        <v>1739</v>
      </c>
      <c r="C332" s="120" t="s">
        <v>1248</v>
      </c>
      <c r="D332" s="120" t="s">
        <v>443</v>
      </c>
      <c r="E332" s="120" t="s">
        <v>1740</v>
      </c>
      <c r="F332" s="120" t="s">
        <v>1250</v>
      </c>
      <c r="G332" s="120" t="s">
        <v>1251</v>
      </c>
      <c r="H332" s="120" t="s">
        <v>1741</v>
      </c>
      <c r="I332" s="120"/>
    </row>
    <row r="333" spans="1:9" s="156" customFormat="1" x14ac:dyDescent="0.25">
      <c r="A333" s="211" t="s">
        <v>8659</v>
      </c>
      <c r="B333" s="211" t="s">
        <v>282</v>
      </c>
      <c r="C333" s="211" t="s">
        <v>13372</v>
      </c>
      <c r="D333" s="211" t="s">
        <v>7848</v>
      </c>
      <c r="E333" s="211" t="s">
        <v>13373</v>
      </c>
      <c r="F333" s="211" t="s">
        <v>2677</v>
      </c>
      <c r="G333" s="211" t="s">
        <v>1359</v>
      </c>
      <c r="H333" s="211" t="s">
        <v>7936</v>
      </c>
      <c r="I333" s="211" t="s">
        <v>8228</v>
      </c>
    </row>
    <row r="334" spans="1:9" s="156" customFormat="1" x14ac:dyDescent="0.25">
      <c r="A334" s="160" t="s">
        <v>843</v>
      </c>
      <c r="B334" s="160" t="s">
        <v>5755</v>
      </c>
      <c r="C334" s="160" t="s">
        <v>5801</v>
      </c>
      <c r="D334" s="160" t="s">
        <v>443</v>
      </c>
      <c r="E334" s="160" t="s">
        <v>5802</v>
      </c>
      <c r="F334" s="160" t="s">
        <v>1265</v>
      </c>
      <c r="G334" s="160" t="s">
        <v>5340</v>
      </c>
      <c r="H334" s="160" t="s">
        <v>844</v>
      </c>
      <c r="I334" s="160"/>
    </row>
    <row r="335" spans="1:9" s="156" customFormat="1" x14ac:dyDescent="0.25">
      <c r="A335" s="160" t="s">
        <v>7937</v>
      </c>
      <c r="B335" s="160" t="s">
        <v>282</v>
      </c>
      <c r="C335" s="160" t="s">
        <v>8073</v>
      </c>
      <c r="D335" s="160" t="s">
        <v>7848</v>
      </c>
      <c r="E335" s="160" t="s">
        <v>4212</v>
      </c>
      <c r="F335" s="160" t="s">
        <v>1254</v>
      </c>
      <c r="G335" s="160" t="s">
        <v>1297</v>
      </c>
      <c r="H335" s="160" t="s">
        <v>7938</v>
      </c>
      <c r="I335" s="160"/>
    </row>
    <row r="336" spans="1:9" x14ac:dyDescent="0.25">
      <c r="A336" s="120" t="s">
        <v>1742</v>
      </c>
      <c r="B336" s="120" t="s">
        <v>1743</v>
      </c>
      <c r="C336" s="120" t="s">
        <v>1744</v>
      </c>
      <c r="D336" s="120" t="s">
        <v>841</v>
      </c>
      <c r="E336" s="120" t="s">
        <v>270</v>
      </c>
      <c r="F336" s="120" t="s">
        <v>1250</v>
      </c>
      <c r="G336" s="120" t="s">
        <v>4832</v>
      </c>
      <c r="H336" s="120" t="s">
        <v>1745</v>
      </c>
      <c r="I336" s="120"/>
    </row>
    <row r="337" spans="1:35" x14ac:dyDescent="0.25">
      <c r="A337" s="120" t="s">
        <v>1746</v>
      </c>
      <c r="B337" s="120" t="s">
        <v>1747</v>
      </c>
      <c r="C337" s="120" t="s">
        <v>1622</v>
      </c>
      <c r="D337" s="120" t="s">
        <v>443</v>
      </c>
      <c r="E337" s="120" t="s">
        <v>1249</v>
      </c>
      <c r="F337" s="120" t="s">
        <v>1250</v>
      </c>
      <c r="G337" s="120" t="s">
        <v>1251</v>
      </c>
      <c r="H337" s="120" t="s">
        <v>1748</v>
      </c>
      <c r="I337" s="120"/>
    </row>
    <row r="338" spans="1:35" s="156" customFormat="1" x14ac:dyDescent="0.25">
      <c r="A338" s="160" t="s">
        <v>10144</v>
      </c>
      <c r="B338" s="160" t="s">
        <v>282</v>
      </c>
      <c r="C338" s="160" t="s">
        <v>10145</v>
      </c>
      <c r="D338" s="160" t="s">
        <v>8944</v>
      </c>
      <c r="E338" s="160" t="s">
        <v>5882</v>
      </c>
      <c r="F338" s="160" t="s">
        <v>1250</v>
      </c>
      <c r="G338" s="160" t="s">
        <v>1421</v>
      </c>
      <c r="H338" s="160" t="s">
        <v>10146</v>
      </c>
      <c r="I338" s="160"/>
    </row>
    <row r="339" spans="1:35" x14ac:dyDescent="0.25">
      <c r="A339" s="120" t="s">
        <v>1749</v>
      </c>
      <c r="B339" s="120" t="s">
        <v>1750</v>
      </c>
      <c r="C339" s="120" t="s">
        <v>4945</v>
      </c>
      <c r="D339" s="120" t="s">
        <v>443</v>
      </c>
      <c r="E339" s="120" t="s">
        <v>1455</v>
      </c>
      <c r="F339" s="120" t="s">
        <v>1250</v>
      </c>
      <c r="G339" s="120" t="s">
        <v>1258</v>
      </c>
      <c r="H339" s="120" t="s">
        <v>1751</v>
      </c>
      <c r="I339" s="120"/>
      <c r="J339" s="122"/>
      <c r="K339" s="122"/>
      <c r="L339" s="122"/>
      <c r="M339" s="122"/>
      <c r="N339" s="122"/>
      <c r="O339" s="122"/>
      <c r="P339" s="122"/>
      <c r="Q339" s="122"/>
      <c r="R339" s="122"/>
      <c r="S339" s="122"/>
      <c r="T339" s="122"/>
      <c r="U339" s="122"/>
      <c r="V339" s="122"/>
      <c r="W339" s="122"/>
      <c r="X339" s="122"/>
      <c r="Y339" s="122"/>
      <c r="Z339" s="122"/>
      <c r="AA339" s="122"/>
      <c r="AB339" s="122"/>
      <c r="AC339" s="122"/>
      <c r="AD339" s="122"/>
    </row>
    <row r="340" spans="1:35" s="156" customFormat="1" x14ac:dyDescent="0.25">
      <c r="A340" s="160" t="s">
        <v>9629</v>
      </c>
      <c r="B340" s="160" t="s">
        <v>282</v>
      </c>
      <c r="C340" s="160" t="s">
        <v>9630</v>
      </c>
      <c r="D340" s="160" t="s">
        <v>8944</v>
      </c>
      <c r="E340" s="160" t="s">
        <v>1406</v>
      </c>
      <c r="F340" s="160" t="s">
        <v>1250</v>
      </c>
      <c r="G340" s="160" t="s">
        <v>1258</v>
      </c>
      <c r="H340" s="160" t="s">
        <v>9631</v>
      </c>
      <c r="I340" s="160"/>
      <c r="J340" s="161"/>
      <c r="K340" s="161"/>
      <c r="L340" s="161"/>
      <c r="M340" s="161"/>
      <c r="N340" s="161"/>
      <c r="O340" s="161"/>
      <c r="P340" s="161"/>
      <c r="Q340" s="161"/>
      <c r="R340" s="161"/>
      <c r="S340" s="161"/>
      <c r="T340" s="161"/>
      <c r="U340" s="161"/>
      <c r="V340" s="161"/>
      <c r="W340" s="161"/>
      <c r="X340" s="161"/>
      <c r="Y340" s="161"/>
      <c r="Z340" s="161"/>
      <c r="AA340" s="161"/>
      <c r="AB340" s="161"/>
      <c r="AC340" s="161"/>
      <c r="AD340" s="161"/>
    </row>
    <row r="341" spans="1:35" s="156" customFormat="1" x14ac:dyDescent="0.25">
      <c r="A341" s="160" t="s">
        <v>8972</v>
      </c>
      <c r="B341" s="160" t="s">
        <v>282</v>
      </c>
      <c r="C341" s="96" t="s">
        <v>9122</v>
      </c>
      <c r="D341" s="160" t="s">
        <v>7848</v>
      </c>
      <c r="E341" s="160" t="s">
        <v>309</v>
      </c>
      <c r="F341" s="160" t="s">
        <v>1254</v>
      </c>
      <c r="G341" s="160" t="s">
        <v>10307</v>
      </c>
      <c r="H341" s="160" t="s">
        <v>8973</v>
      </c>
      <c r="I341" s="160"/>
      <c r="J341" s="161"/>
      <c r="K341" s="161"/>
      <c r="L341" s="161"/>
      <c r="M341" s="161"/>
      <c r="N341" s="161"/>
      <c r="O341" s="161"/>
      <c r="P341" s="161"/>
      <c r="Q341" s="161"/>
      <c r="R341" s="161"/>
      <c r="S341" s="161"/>
      <c r="T341" s="161"/>
      <c r="U341" s="161"/>
      <c r="V341" s="161"/>
      <c r="W341" s="161"/>
      <c r="X341" s="161"/>
      <c r="Y341" s="161"/>
      <c r="Z341" s="161"/>
      <c r="AA341" s="161"/>
      <c r="AB341" s="161"/>
      <c r="AC341" s="161"/>
      <c r="AD341" s="161"/>
    </row>
    <row r="342" spans="1:35" s="156" customFormat="1" x14ac:dyDescent="0.25">
      <c r="A342" s="211" t="s">
        <v>16720</v>
      </c>
      <c r="B342" s="211" t="s">
        <v>282</v>
      </c>
      <c r="C342" s="96"/>
      <c r="D342" s="211" t="s">
        <v>16646</v>
      </c>
      <c r="E342" s="211" t="s">
        <v>16721</v>
      </c>
      <c r="F342" s="211" t="s">
        <v>1618</v>
      </c>
      <c r="G342" s="211" t="s">
        <v>6945</v>
      </c>
      <c r="H342" s="211" t="s">
        <v>16722</v>
      </c>
      <c r="I342" s="211"/>
      <c r="J342" s="161"/>
      <c r="K342" s="161"/>
      <c r="L342" s="161"/>
      <c r="M342" s="161"/>
      <c r="N342" s="161"/>
      <c r="O342" s="161"/>
      <c r="P342" s="161"/>
      <c r="Q342" s="161"/>
      <c r="R342" s="161"/>
      <c r="S342" s="161"/>
      <c r="T342" s="161"/>
      <c r="U342" s="161"/>
      <c r="V342" s="161"/>
      <c r="W342" s="161"/>
      <c r="X342" s="161"/>
      <c r="Y342" s="161"/>
      <c r="Z342" s="161"/>
      <c r="AA342" s="161"/>
      <c r="AB342" s="161"/>
      <c r="AC342" s="161"/>
      <c r="AD342" s="161"/>
    </row>
    <row r="343" spans="1:35" s="156" customFormat="1" x14ac:dyDescent="0.25">
      <c r="A343" s="160" t="s">
        <v>4419</v>
      </c>
      <c r="B343" s="160" t="s">
        <v>5228</v>
      </c>
      <c r="C343" s="160"/>
      <c r="D343" s="160" t="s">
        <v>841</v>
      </c>
      <c r="E343" s="160" t="s">
        <v>4804</v>
      </c>
      <c r="F343" s="160" t="s">
        <v>1534</v>
      </c>
      <c r="G343" s="160" t="s">
        <v>4805</v>
      </c>
      <c r="H343" s="160" t="s">
        <v>4420</v>
      </c>
      <c r="I343" s="160"/>
      <c r="J343" s="161"/>
      <c r="K343" s="161"/>
      <c r="L343" s="161"/>
      <c r="M343" s="161"/>
      <c r="N343" s="161"/>
      <c r="O343" s="161"/>
      <c r="P343" s="161"/>
      <c r="Q343" s="161"/>
      <c r="R343" s="161"/>
      <c r="S343" s="161"/>
      <c r="T343" s="161"/>
      <c r="U343" s="161"/>
      <c r="V343" s="161"/>
      <c r="W343" s="161"/>
      <c r="X343" s="161"/>
      <c r="Y343" s="161"/>
      <c r="Z343" s="161"/>
      <c r="AA343" s="161"/>
      <c r="AB343" s="161"/>
      <c r="AC343" s="161"/>
      <c r="AD343" s="161"/>
    </row>
    <row r="344" spans="1:35" s="156" customFormat="1" x14ac:dyDescent="0.25">
      <c r="A344" s="160" t="s">
        <v>5991</v>
      </c>
      <c r="B344" s="160" t="s">
        <v>5990</v>
      </c>
      <c r="C344" s="160" t="s">
        <v>5992</v>
      </c>
      <c r="D344" s="160" t="s">
        <v>841</v>
      </c>
      <c r="E344" s="160" t="s">
        <v>270</v>
      </c>
      <c r="F344" s="160" t="s">
        <v>1250</v>
      </c>
      <c r="G344" s="160" t="s">
        <v>10306</v>
      </c>
      <c r="H344" s="160" t="s">
        <v>5993</v>
      </c>
      <c r="I344" s="160"/>
      <c r="J344" s="161"/>
      <c r="K344" s="161"/>
      <c r="L344" s="161"/>
      <c r="M344" s="161"/>
      <c r="N344" s="161"/>
      <c r="O344" s="161"/>
      <c r="P344" s="161"/>
      <c r="Q344" s="161"/>
      <c r="R344" s="161"/>
      <c r="S344" s="161"/>
      <c r="T344" s="161"/>
      <c r="U344" s="161"/>
      <c r="V344" s="161"/>
      <c r="W344" s="161"/>
      <c r="X344" s="161"/>
      <c r="Y344" s="161"/>
      <c r="Z344" s="161"/>
      <c r="AA344" s="161"/>
      <c r="AB344" s="161"/>
      <c r="AC344" s="161"/>
      <c r="AD344" s="161"/>
    </row>
    <row r="345" spans="1:35" x14ac:dyDescent="0.25">
      <c r="A345" s="120" t="s">
        <v>1752</v>
      </c>
      <c r="B345" s="120" t="s">
        <v>1753</v>
      </c>
      <c r="C345" s="120" t="s">
        <v>1754</v>
      </c>
      <c r="D345" s="120" t="s">
        <v>443</v>
      </c>
      <c r="E345" s="120" t="s">
        <v>256</v>
      </c>
      <c r="F345" s="120" t="s">
        <v>1250</v>
      </c>
      <c r="G345" s="120" t="s">
        <v>5025</v>
      </c>
      <c r="H345" s="120" t="s">
        <v>1755</v>
      </c>
      <c r="I345" s="120"/>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row>
    <row r="346" spans="1:35" x14ac:dyDescent="0.25">
      <c r="A346" s="120" t="s">
        <v>1756</v>
      </c>
      <c r="B346" s="120" t="s">
        <v>1757</v>
      </c>
      <c r="C346" s="120" t="s">
        <v>5994</v>
      </c>
      <c r="D346" s="120" t="s">
        <v>841</v>
      </c>
      <c r="E346" s="96" t="s">
        <v>1758</v>
      </c>
      <c r="F346" s="120" t="s">
        <v>1250</v>
      </c>
      <c r="G346" s="160" t="s">
        <v>6863</v>
      </c>
      <c r="H346" s="120" t="s">
        <v>1759</v>
      </c>
      <c r="I346" s="120"/>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row>
    <row r="347" spans="1:35" s="156" customFormat="1" x14ac:dyDescent="0.25">
      <c r="A347" s="211" t="s">
        <v>16723</v>
      </c>
      <c r="B347" s="211" t="s">
        <v>282</v>
      </c>
      <c r="C347" s="211" t="s">
        <v>16724</v>
      </c>
      <c r="D347" s="211" t="s">
        <v>16646</v>
      </c>
      <c r="E347" s="96" t="s">
        <v>16725</v>
      </c>
      <c r="F347" s="211" t="s">
        <v>1254</v>
      </c>
      <c r="G347" s="211" t="s">
        <v>2382</v>
      </c>
      <c r="H347" s="211" t="s">
        <v>16726</v>
      </c>
      <c r="I347" s="211"/>
      <c r="J347" s="161"/>
      <c r="K347" s="161"/>
      <c r="L347" s="161"/>
      <c r="M347" s="161"/>
      <c r="N347" s="161"/>
      <c r="O347" s="161"/>
      <c r="P347" s="161"/>
      <c r="Q347" s="161"/>
      <c r="R347" s="161"/>
      <c r="S347" s="161"/>
      <c r="T347" s="161"/>
      <c r="U347" s="161"/>
      <c r="V347" s="161"/>
      <c r="W347" s="161"/>
      <c r="X347" s="161"/>
      <c r="Y347" s="161"/>
      <c r="Z347" s="161"/>
      <c r="AA347" s="161"/>
      <c r="AB347" s="161"/>
      <c r="AC347" s="161"/>
      <c r="AD347" s="161"/>
      <c r="AE347" s="161"/>
      <c r="AF347" s="161"/>
      <c r="AG347" s="161"/>
      <c r="AH347" s="161"/>
      <c r="AI347" s="161"/>
    </row>
    <row r="348" spans="1:35" x14ac:dyDescent="0.25">
      <c r="A348" s="120" t="s">
        <v>1760</v>
      </c>
      <c r="B348" s="120" t="s">
        <v>1761</v>
      </c>
      <c r="C348" s="120" t="s">
        <v>1762</v>
      </c>
      <c r="D348" s="120" t="s">
        <v>443</v>
      </c>
      <c r="E348" s="120" t="s">
        <v>1319</v>
      </c>
      <c r="F348" s="120" t="s">
        <v>1250</v>
      </c>
      <c r="G348" s="120" t="s">
        <v>1353</v>
      </c>
      <c r="H348" s="120" t="s">
        <v>1763</v>
      </c>
      <c r="I348" s="120"/>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row>
    <row r="349" spans="1:35" x14ac:dyDescent="0.25">
      <c r="A349" s="120" t="s">
        <v>1765</v>
      </c>
      <c r="B349" s="120" t="s">
        <v>1766</v>
      </c>
      <c r="C349" s="120" t="s">
        <v>1767</v>
      </c>
      <c r="D349" s="120" t="s">
        <v>443</v>
      </c>
      <c r="E349" s="120" t="s">
        <v>1768</v>
      </c>
      <c r="F349" s="120" t="s">
        <v>1250</v>
      </c>
      <c r="G349" s="120" t="s">
        <v>1251</v>
      </c>
      <c r="H349" s="120" t="s">
        <v>1769</v>
      </c>
      <c r="I349" s="120"/>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row>
    <row r="350" spans="1:35" s="156" customFormat="1" x14ac:dyDescent="0.25">
      <c r="A350" s="160" t="s">
        <v>7365</v>
      </c>
      <c r="B350" s="160" t="s">
        <v>282</v>
      </c>
      <c r="C350" s="160" t="s">
        <v>7294</v>
      </c>
      <c r="D350" s="160" t="s">
        <v>8944</v>
      </c>
      <c r="E350" s="160" t="s">
        <v>7366</v>
      </c>
      <c r="F350" s="160" t="s">
        <v>1250</v>
      </c>
      <c r="G350" s="160" t="s">
        <v>1251</v>
      </c>
      <c r="H350" s="160" t="s">
        <v>7367</v>
      </c>
      <c r="I350" s="160"/>
      <c r="J350" s="161"/>
      <c r="K350" s="161"/>
      <c r="L350" s="161"/>
      <c r="M350" s="161"/>
      <c r="N350" s="161"/>
      <c r="O350" s="161"/>
      <c r="P350" s="161"/>
      <c r="Q350" s="161"/>
      <c r="R350" s="161"/>
      <c r="S350" s="161"/>
      <c r="T350" s="161"/>
      <c r="U350" s="161"/>
      <c r="V350" s="161"/>
      <c r="W350" s="161"/>
      <c r="X350" s="161"/>
      <c r="Y350" s="161"/>
      <c r="Z350" s="161"/>
      <c r="AA350" s="161"/>
      <c r="AB350" s="161"/>
      <c r="AC350" s="161"/>
      <c r="AD350" s="161"/>
      <c r="AE350" s="161"/>
      <c r="AF350" s="161"/>
      <c r="AG350" s="161"/>
      <c r="AH350" s="161"/>
      <c r="AI350" s="161"/>
    </row>
    <row r="351" spans="1:35" s="156" customFormat="1" x14ac:dyDescent="0.25">
      <c r="A351" s="211" t="s">
        <v>775</v>
      </c>
      <c r="B351" s="211" t="s">
        <v>282</v>
      </c>
      <c r="C351" s="211" t="s">
        <v>10844</v>
      </c>
      <c r="D351" s="211" t="s">
        <v>564</v>
      </c>
      <c r="E351" s="211" t="s">
        <v>10845</v>
      </c>
      <c r="F351" s="211" t="s">
        <v>1618</v>
      </c>
      <c r="G351" s="211" t="s">
        <v>10305</v>
      </c>
      <c r="H351" s="209" t="s">
        <v>977</v>
      </c>
      <c r="I351" s="211"/>
      <c r="J351" s="161"/>
      <c r="K351" s="161"/>
      <c r="L351" s="161"/>
      <c r="M351" s="161"/>
      <c r="N351" s="161"/>
      <c r="O351" s="161"/>
      <c r="P351" s="161"/>
      <c r="Q351" s="161"/>
      <c r="R351" s="161"/>
      <c r="S351" s="161"/>
      <c r="T351" s="161"/>
      <c r="U351" s="161"/>
      <c r="V351" s="161"/>
      <c r="W351" s="161"/>
      <c r="X351" s="161"/>
      <c r="Y351" s="161"/>
      <c r="Z351" s="161"/>
      <c r="AA351" s="161"/>
      <c r="AB351" s="161"/>
      <c r="AC351" s="161"/>
      <c r="AD351" s="161"/>
      <c r="AE351" s="161"/>
      <c r="AF351" s="161"/>
      <c r="AG351" s="161"/>
      <c r="AH351" s="161"/>
      <c r="AI351" s="161"/>
    </row>
    <row r="352" spans="1:35" s="156" customFormat="1" x14ac:dyDescent="0.25">
      <c r="A352" s="211" t="s">
        <v>16727</v>
      </c>
      <c r="B352" s="211" t="s">
        <v>282</v>
      </c>
      <c r="C352" s="211" t="s">
        <v>16728</v>
      </c>
      <c r="D352" s="211" t="s">
        <v>16646</v>
      </c>
      <c r="E352" s="211" t="s">
        <v>16729</v>
      </c>
      <c r="F352" s="211" t="s">
        <v>1254</v>
      </c>
      <c r="G352" s="211" t="s">
        <v>10305</v>
      </c>
      <c r="H352" s="209" t="s">
        <v>16730</v>
      </c>
      <c r="I352" s="211"/>
      <c r="J352" s="161"/>
      <c r="K352" s="161"/>
      <c r="L352" s="161"/>
      <c r="M352" s="161"/>
      <c r="N352" s="161"/>
      <c r="O352" s="161"/>
      <c r="P352" s="161"/>
      <c r="Q352" s="161"/>
      <c r="R352" s="161"/>
      <c r="S352" s="161"/>
      <c r="T352" s="161"/>
      <c r="U352" s="161"/>
      <c r="V352" s="161"/>
      <c r="W352" s="161"/>
      <c r="X352" s="161"/>
      <c r="Y352" s="161"/>
      <c r="Z352" s="161"/>
      <c r="AA352" s="161"/>
      <c r="AB352" s="161"/>
      <c r="AC352" s="161"/>
      <c r="AD352" s="161"/>
      <c r="AE352" s="161"/>
      <c r="AF352" s="161"/>
      <c r="AG352" s="161"/>
      <c r="AH352" s="161"/>
      <c r="AI352" s="161"/>
    </row>
    <row r="353" spans="1:35" s="156" customFormat="1" x14ac:dyDescent="0.25">
      <c r="A353" s="160" t="s">
        <v>9137</v>
      </c>
      <c r="B353" s="160" t="s">
        <v>282</v>
      </c>
      <c r="C353" s="160"/>
      <c r="D353" s="160" t="s">
        <v>7848</v>
      </c>
      <c r="E353" s="160" t="s">
        <v>276</v>
      </c>
      <c r="F353" s="160" t="s">
        <v>1254</v>
      </c>
      <c r="G353" s="160" t="s">
        <v>8955</v>
      </c>
      <c r="H353" s="160" t="s">
        <v>9138</v>
      </c>
      <c r="I353" s="160"/>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1"/>
      <c r="AG353" s="161"/>
      <c r="AH353" s="161"/>
      <c r="AI353" s="161"/>
    </row>
    <row r="354" spans="1:35" x14ac:dyDescent="0.25">
      <c r="A354" s="120" t="s">
        <v>1770</v>
      </c>
      <c r="B354" s="120" t="s">
        <v>1771</v>
      </c>
      <c r="C354" s="120" t="s">
        <v>1351</v>
      </c>
      <c r="D354" s="120" t="s">
        <v>443</v>
      </c>
      <c r="E354" s="120" t="s">
        <v>1319</v>
      </c>
      <c r="F354" s="120" t="s">
        <v>1250</v>
      </c>
      <c r="G354" s="120" t="s">
        <v>1353</v>
      </c>
      <c r="H354" s="120" t="s">
        <v>1772</v>
      </c>
      <c r="I354" s="120"/>
    </row>
    <row r="355" spans="1:35" s="156" customFormat="1" x14ac:dyDescent="0.25">
      <c r="A355" s="160" t="s">
        <v>9139</v>
      </c>
      <c r="B355" s="160" t="s">
        <v>282</v>
      </c>
      <c r="C355" s="160"/>
      <c r="D355" s="160" t="s">
        <v>7848</v>
      </c>
      <c r="E355" s="160" t="s">
        <v>8967</v>
      </c>
      <c r="F355" s="160" t="s">
        <v>1250</v>
      </c>
      <c r="G355" s="160" t="s">
        <v>8955</v>
      </c>
      <c r="H355" s="160" t="s">
        <v>9140</v>
      </c>
      <c r="I355" s="160"/>
    </row>
    <row r="356" spans="1:35" s="156" customFormat="1" x14ac:dyDescent="0.25">
      <c r="A356" s="160" t="s">
        <v>9146</v>
      </c>
      <c r="B356" s="160" t="s">
        <v>282</v>
      </c>
      <c r="C356" s="160"/>
      <c r="D356" s="160" t="s">
        <v>7848</v>
      </c>
      <c r="E356" s="160" t="s">
        <v>8198</v>
      </c>
      <c r="F356" s="160" t="s">
        <v>1254</v>
      </c>
      <c r="G356" s="160" t="s">
        <v>8955</v>
      </c>
      <c r="H356" s="160" t="s">
        <v>9147</v>
      </c>
      <c r="I356" s="160"/>
    </row>
    <row r="357" spans="1:35" x14ac:dyDescent="0.25">
      <c r="A357" s="120" t="s">
        <v>1774</v>
      </c>
      <c r="B357" s="120" t="s">
        <v>282</v>
      </c>
      <c r="C357" s="120"/>
      <c r="D357" s="120" t="s">
        <v>4413</v>
      </c>
      <c r="E357" s="120" t="s">
        <v>1775</v>
      </c>
      <c r="F357" s="120" t="s">
        <v>1600</v>
      </c>
      <c r="G357" s="120" t="s">
        <v>1421</v>
      </c>
      <c r="H357" s="120" t="s">
        <v>1776</v>
      </c>
      <c r="I357" s="120"/>
    </row>
    <row r="358" spans="1:35" s="156" customFormat="1" x14ac:dyDescent="0.25">
      <c r="A358" s="160" t="s">
        <v>7939</v>
      </c>
      <c r="B358" s="160" t="s">
        <v>282</v>
      </c>
      <c r="C358" s="160"/>
      <c r="D358" s="160" t="s">
        <v>7848</v>
      </c>
      <c r="E358" s="160" t="s">
        <v>7940</v>
      </c>
      <c r="F358" s="160" t="s">
        <v>1600</v>
      </c>
      <c r="G358" s="160" t="s">
        <v>1421</v>
      </c>
      <c r="H358" s="160" t="s">
        <v>7941</v>
      </c>
      <c r="I358" s="160"/>
    </row>
    <row r="359" spans="1:35" s="156" customFormat="1" x14ac:dyDescent="0.25">
      <c r="A359" s="143" t="s">
        <v>1777</v>
      </c>
      <c r="B359" s="211" t="s">
        <v>1778</v>
      </c>
      <c r="C359" s="143" t="s">
        <v>13385</v>
      </c>
      <c r="D359" s="211" t="s">
        <v>443</v>
      </c>
      <c r="E359" s="211" t="s">
        <v>13386</v>
      </c>
      <c r="F359" s="211" t="s">
        <v>1250</v>
      </c>
      <c r="G359" s="211" t="s">
        <v>1258</v>
      </c>
      <c r="H359" s="211" t="s">
        <v>1779</v>
      </c>
      <c r="I359" s="211"/>
    </row>
    <row r="360" spans="1:35" s="156" customFormat="1" x14ac:dyDescent="0.25">
      <c r="A360" s="160" t="s">
        <v>9854</v>
      </c>
      <c r="B360" s="160" t="s">
        <v>282</v>
      </c>
      <c r="C360" s="160" t="s">
        <v>9855</v>
      </c>
      <c r="D360" s="160" t="s">
        <v>8944</v>
      </c>
      <c r="E360" s="160" t="s">
        <v>7356</v>
      </c>
      <c r="F360" s="160" t="s">
        <v>1250</v>
      </c>
      <c r="G360" s="160" t="s">
        <v>4905</v>
      </c>
      <c r="H360" s="160" t="s">
        <v>9856</v>
      </c>
      <c r="I360" s="160"/>
    </row>
    <row r="361" spans="1:35" s="156" customFormat="1" x14ac:dyDescent="0.25">
      <c r="A361" s="143" t="s">
        <v>4637</v>
      </c>
      <c r="B361" s="211" t="s">
        <v>282</v>
      </c>
      <c r="C361" s="211" t="s">
        <v>13387</v>
      </c>
      <c r="D361" s="211" t="s">
        <v>755</v>
      </c>
      <c r="E361" s="211" t="s">
        <v>13388</v>
      </c>
      <c r="F361" s="211" t="s">
        <v>1254</v>
      </c>
      <c r="G361" s="211" t="s">
        <v>4905</v>
      </c>
      <c r="H361" s="211" t="s">
        <v>4638</v>
      </c>
      <c r="I361" s="211"/>
    </row>
    <row r="362" spans="1:35" s="156" customFormat="1" x14ac:dyDescent="0.25">
      <c r="A362" s="143" t="s">
        <v>7942</v>
      </c>
      <c r="B362" s="211" t="s">
        <v>282</v>
      </c>
      <c r="C362" s="211" t="s">
        <v>13389</v>
      </c>
      <c r="D362" s="211" t="s">
        <v>7848</v>
      </c>
      <c r="E362" s="211" t="s">
        <v>2419</v>
      </c>
      <c r="F362" s="211" t="s">
        <v>1254</v>
      </c>
      <c r="G362" s="211" t="s">
        <v>10305</v>
      </c>
      <c r="H362" s="211" t="s">
        <v>7943</v>
      </c>
      <c r="I362" s="211"/>
    </row>
    <row r="363" spans="1:35" s="156" customFormat="1" x14ac:dyDescent="0.25">
      <c r="A363" s="160" t="s">
        <v>5717</v>
      </c>
      <c r="B363" s="160" t="s">
        <v>5716</v>
      </c>
      <c r="C363" s="160" t="s">
        <v>5718</v>
      </c>
      <c r="D363" s="160" t="s">
        <v>841</v>
      </c>
      <c r="E363" s="160" t="s">
        <v>325</v>
      </c>
      <c r="F363" s="160" t="s">
        <v>1254</v>
      </c>
      <c r="G363" s="160" t="s">
        <v>10306</v>
      </c>
      <c r="H363" s="160" t="s">
        <v>5719</v>
      </c>
      <c r="I363" s="160"/>
    </row>
    <row r="364" spans="1:35" s="156" customFormat="1" x14ac:dyDescent="0.25">
      <c r="A364" s="160" t="s">
        <v>10205</v>
      </c>
      <c r="B364" s="160" t="s">
        <v>282</v>
      </c>
      <c r="C364" s="160" t="s">
        <v>10206</v>
      </c>
      <c r="D364" s="160" t="s">
        <v>8944</v>
      </c>
      <c r="E364" s="160" t="s">
        <v>359</v>
      </c>
      <c r="F364" s="160" t="s">
        <v>1618</v>
      </c>
      <c r="G364" s="160" t="s">
        <v>10307</v>
      </c>
      <c r="H364" s="160" t="s">
        <v>10207</v>
      </c>
      <c r="I364" s="160"/>
    </row>
    <row r="365" spans="1:35" s="156" customFormat="1" x14ac:dyDescent="0.25">
      <c r="A365" s="160" t="s">
        <v>9269</v>
      </c>
      <c r="B365" s="160" t="s">
        <v>282</v>
      </c>
      <c r="C365" s="160" t="s">
        <v>9270</v>
      </c>
      <c r="D365" s="160" t="s">
        <v>8944</v>
      </c>
      <c r="E365" s="160" t="s">
        <v>336</v>
      </c>
      <c r="F365" s="160" t="s">
        <v>1254</v>
      </c>
      <c r="G365" s="160" t="s">
        <v>4905</v>
      </c>
      <c r="H365" s="160" t="s">
        <v>9271</v>
      </c>
      <c r="I365" s="160"/>
    </row>
    <row r="366" spans="1:35" s="156" customFormat="1" x14ac:dyDescent="0.25">
      <c r="A366" s="211" t="s">
        <v>745</v>
      </c>
      <c r="B366" s="211" t="s">
        <v>282</v>
      </c>
      <c r="C366" s="211" t="s">
        <v>10857</v>
      </c>
      <c r="D366" s="211" t="s">
        <v>564</v>
      </c>
      <c r="E366" s="211" t="s">
        <v>4380</v>
      </c>
      <c r="F366" s="211" t="s">
        <v>1254</v>
      </c>
      <c r="G366" s="211" t="s">
        <v>6857</v>
      </c>
      <c r="H366" s="143" t="s">
        <v>978</v>
      </c>
      <c r="I366" s="211"/>
    </row>
    <row r="367" spans="1:35" s="156" customFormat="1" x14ac:dyDescent="0.25">
      <c r="A367" s="211" t="s">
        <v>584</v>
      </c>
      <c r="B367" s="211" t="s">
        <v>282</v>
      </c>
      <c r="C367" s="211" t="s">
        <v>10859</v>
      </c>
      <c r="D367" s="211" t="s">
        <v>564</v>
      </c>
      <c r="E367" s="211" t="s">
        <v>10860</v>
      </c>
      <c r="F367" s="211" t="s">
        <v>1254</v>
      </c>
      <c r="G367" s="211" t="s">
        <v>5340</v>
      </c>
      <c r="H367" s="211" t="s">
        <v>585</v>
      </c>
      <c r="I367" s="211"/>
    </row>
    <row r="368" spans="1:35" s="156" customFormat="1" x14ac:dyDescent="0.25">
      <c r="A368" s="160" t="s">
        <v>7944</v>
      </c>
      <c r="B368" s="160" t="s">
        <v>282</v>
      </c>
      <c r="C368" s="160" t="s">
        <v>7945</v>
      </c>
      <c r="D368" s="160" t="s">
        <v>7848</v>
      </c>
      <c r="E368" s="160" t="s">
        <v>2372</v>
      </c>
      <c r="F368" s="160" t="s">
        <v>1254</v>
      </c>
      <c r="G368" s="160" t="s">
        <v>6857</v>
      </c>
      <c r="H368" s="160" t="s">
        <v>7946</v>
      </c>
      <c r="I368" s="160"/>
    </row>
    <row r="369" spans="1:30" s="156" customFormat="1" x14ac:dyDescent="0.25">
      <c r="A369" s="160" t="s">
        <v>7947</v>
      </c>
      <c r="B369" s="160" t="s">
        <v>282</v>
      </c>
      <c r="C369" s="160" t="s">
        <v>6966</v>
      </c>
      <c r="D369" s="160" t="s">
        <v>7848</v>
      </c>
      <c r="E369" s="160" t="s">
        <v>7948</v>
      </c>
      <c r="F369" s="160" t="s">
        <v>1254</v>
      </c>
      <c r="G369" s="160" t="s">
        <v>6857</v>
      </c>
      <c r="H369" s="160" t="s">
        <v>7949</v>
      </c>
      <c r="I369" s="160"/>
    </row>
    <row r="370" spans="1:30" s="156" customFormat="1" x14ac:dyDescent="0.25">
      <c r="A370" s="211" t="s">
        <v>7370</v>
      </c>
      <c r="B370" s="211" t="s">
        <v>282</v>
      </c>
      <c r="C370" s="211" t="s">
        <v>7294</v>
      </c>
      <c r="D370" s="211" t="s">
        <v>8944</v>
      </c>
      <c r="E370" s="211" t="s">
        <v>1352</v>
      </c>
      <c r="F370" s="211" t="s">
        <v>1250</v>
      </c>
      <c r="G370" s="211" t="s">
        <v>1404</v>
      </c>
      <c r="H370" s="211" t="s">
        <v>7371</v>
      </c>
      <c r="I370" s="211"/>
    </row>
    <row r="371" spans="1:30" x14ac:dyDescent="0.25">
      <c r="A371" s="120" t="s">
        <v>1783</v>
      </c>
      <c r="B371" s="120" t="s">
        <v>1784</v>
      </c>
      <c r="C371" s="120" t="s">
        <v>1785</v>
      </c>
      <c r="D371" s="120" t="s">
        <v>443</v>
      </c>
      <c r="E371" s="120" t="s">
        <v>1628</v>
      </c>
      <c r="F371" s="120" t="s">
        <v>1250</v>
      </c>
      <c r="G371" s="120" t="s">
        <v>4817</v>
      </c>
      <c r="H371" s="120" t="s">
        <v>1786</v>
      </c>
      <c r="I371" s="120"/>
    </row>
    <row r="372" spans="1:30" x14ac:dyDescent="0.25">
      <c r="A372" s="120" t="s">
        <v>1787</v>
      </c>
      <c r="B372" s="120" t="s">
        <v>1788</v>
      </c>
      <c r="C372" s="120" t="s">
        <v>1789</v>
      </c>
      <c r="D372" s="120" t="s">
        <v>443</v>
      </c>
      <c r="E372" s="120" t="s">
        <v>1790</v>
      </c>
      <c r="F372" s="120" t="s">
        <v>1250</v>
      </c>
      <c r="G372" s="120" t="s">
        <v>1251</v>
      </c>
      <c r="H372" s="120" t="s">
        <v>1791</v>
      </c>
      <c r="I372" s="120"/>
      <c r="J372" s="122"/>
      <c r="K372" s="122"/>
      <c r="L372" s="122"/>
      <c r="M372" s="122"/>
      <c r="N372" s="122"/>
      <c r="O372" s="122"/>
      <c r="P372" s="122"/>
      <c r="Q372" s="122"/>
      <c r="R372" s="122"/>
      <c r="S372" s="122"/>
      <c r="T372" s="122"/>
      <c r="U372" s="122"/>
      <c r="V372" s="122"/>
      <c r="W372" s="122"/>
      <c r="X372" s="122"/>
      <c r="Y372" s="122"/>
      <c r="Z372" s="122"/>
      <c r="AA372" s="122"/>
      <c r="AB372" s="122"/>
      <c r="AC372" s="122"/>
      <c r="AD372" s="122"/>
    </row>
    <row r="373" spans="1:30" s="156" customFormat="1" x14ac:dyDescent="0.25">
      <c r="A373" s="209" t="s">
        <v>586</v>
      </c>
      <c r="B373" s="211" t="s">
        <v>282</v>
      </c>
      <c r="C373" s="211" t="s">
        <v>10861</v>
      </c>
      <c r="D373" s="211" t="s">
        <v>564</v>
      </c>
      <c r="E373" s="211" t="s">
        <v>5816</v>
      </c>
      <c r="F373" s="211" t="s">
        <v>1254</v>
      </c>
      <c r="G373" s="211" t="s">
        <v>10305</v>
      </c>
      <c r="H373" s="209" t="s">
        <v>587</v>
      </c>
      <c r="I373" s="211"/>
      <c r="J373" s="161"/>
      <c r="K373" s="161"/>
      <c r="L373" s="161"/>
      <c r="M373" s="161"/>
      <c r="N373" s="161"/>
      <c r="O373" s="161"/>
      <c r="P373" s="161"/>
      <c r="Q373" s="161"/>
      <c r="R373" s="161"/>
      <c r="S373" s="161"/>
      <c r="T373" s="161"/>
      <c r="U373" s="161"/>
      <c r="V373" s="161"/>
      <c r="W373" s="161"/>
      <c r="X373" s="161"/>
      <c r="Y373" s="161"/>
      <c r="Z373" s="161"/>
      <c r="AA373" s="161"/>
      <c r="AB373" s="161"/>
      <c r="AC373" s="161"/>
      <c r="AD373" s="161"/>
    </row>
    <row r="374" spans="1:30" s="156" customFormat="1" x14ac:dyDescent="0.25">
      <c r="A374" s="209" t="s">
        <v>393</v>
      </c>
      <c r="B374" s="211" t="s">
        <v>979</v>
      </c>
      <c r="C374" s="211" t="s">
        <v>10862</v>
      </c>
      <c r="D374" s="211" t="s">
        <v>841</v>
      </c>
      <c r="E374" s="211" t="s">
        <v>1332</v>
      </c>
      <c r="F374" s="211" t="s">
        <v>1250</v>
      </c>
      <c r="G374" s="211" t="s">
        <v>10305</v>
      </c>
      <c r="H374" s="211" t="s">
        <v>980</v>
      </c>
      <c r="I374" s="211"/>
      <c r="J374" s="161"/>
      <c r="K374" s="161"/>
      <c r="L374" s="161"/>
      <c r="M374" s="161"/>
      <c r="N374" s="161"/>
      <c r="O374" s="161"/>
      <c r="P374" s="161"/>
      <c r="Q374" s="161"/>
      <c r="R374" s="161"/>
      <c r="S374" s="161"/>
      <c r="T374" s="161"/>
      <c r="U374" s="161"/>
      <c r="V374" s="161"/>
      <c r="W374" s="161"/>
      <c r="X374" s="161"/>
      <c r="Y374" s="161"/>
      <c r="Z374" s="161"/>
      <c r="AA374" s="161"/>
      <c r="AB374" s="161"/>
      <c r="AC374" s="161"/>
      <c r="AD374" s="161"/>
    </row>
    <row r="375" spans="1:30" x14ac:dyDescent="0.25">
      <c r="A375" s="120" t="s">
        <v>1796</v>
      </c>
      <c r="B375" s="120" t="s">
        <v>1797</v>
      </c>
      <c r="C375" s="120" t="s">
        <v>1798</v>
      </c>
      <c r="D375" s="120" t="s">
        <v>443</v>
      </c>
      <c r="E375" s="120" t="s">
        <v>1799</v>
      </c>
      <c r="F375" s="120" t="s">
        <v>1250</v>
      </c>
      <c r="G375" s="120" t="s">
        <v>1251</v>
      </c>
      <c r="H375" s="120" t="s">
        <v>1800</v>
      </c>
      <c r="I375" s="120"/>
      <c r="J375" s="122"/>
      <c r="K375" s="122"/>
      <c r="L375" s="122"/>
      <c r="M375" s="122"/>
      <c r="N375" s="122"/>
      <c r="O375" s="122"/>
      <c r="P375" s="122"/>
      <c r="Q375" s="122"/>
      <c r="R375" s="122"/>
      <c r="S375" s="122"/>
      <c r="T375" s="122"/>
      <c r="U375" s="122"/>
      <c r="V375" s="122"/>
      <c r="W375" s="122"/>
      <c r="X375" s="122"/>
      <c r="Y375" s="122"/>
      <c r="Z375" s="122"/>
      <c r="AA375" s="122"/>
      <c r="AB375" s="122"/>
      <c r="AC375" s="122"/>
      <c r="AD375" s="122"/>
    </row>
    <row r="376" spans="1:30" s="156" customFormat="1" x14ac:dyDescent="0.25">
      <c r="A376" s="211" t="s">
        <v>7372</v>
      </c>
      <c r="B376" s="211" t="s">
        <v>282</v>
      </c>
      <c r="C376" s="211" t="s">
        <v>14952</v>
      </c>
      <c r="D376" s="211" t="s">
        <v>8944</v>
      </c>
      <c r="E376" s="211" t="s">
        <v>14953</v>
      </c>
      <c r="F376" s="211" t="s">
        <v>1250</v>
      </c>
      <c r="G376" s="211" t="s">
        <v>10305</v>
      </c>
      <c r="H376" s="211" t="s">
        <v>7373</v>
      </c>
      <c r="I376" s="211"/>
      <c r="J376" s="161"/>
      <c r="K376" s="161"/>
      <c r="L376" s="161"/>
      <c r="M376" s="161"/>
      <c r="N376" s="161"/>
      <c r="O376" s="161"/>
      <c r="P376" s="161"/>
      <c r="Q376" s="161"/>
      <c r="R376" s="161"/>
      <c r="S376" s="161"/>
      <c r="T376" s="161"/>
      <c r="U376" s="161"/>
      <c r="V376" s="161"/>
      <c r="W376" s="161"/>
      <c r="X376" s="161"/>
      <c r="Y376" s="161"/>
      <c r="Z376" s="161"/>
      <c r="AA376" s="161"/>
      <c r="AB376" s="161"/>
      <c r="AC376" s="161"/>
      <c r="AD376" s="161"/>
    </row>
    <row r="377" spans="1:30" s="156" customFormat="1" x14ac:dyDescent="0.25">
      <c r="A377" s="160" t="s">
        <v>9732</v>
      </c>
      <c r="B377" s="160" t="s">
        <v>282</v>
      </c>
      <c r="C377" s="160" t="s">
        <v>9733</v>
      </c>
      <c r="D377" s="160" t="s">
        <v>8944</v>
      </c>
      <c r="E377" s="160" t="s">
        <v>9734</v>
      </c>
      <c r="F377" s="160" t="s">
        <v>1254</v>
      </c>
      <c r="G377" s="160" t="s">
        <v>1258</v>
      </c>
      <c r="H377" s="160" t="s">
        <v>9735</v>
      </c>
      <c r="I377" s="160"/>
      <c r="J377" s="161"/>
      <c r="K377" s="161"/>
      <c r="L377" s="161"/>
      <c r="M377" s="161"/>
      <c r="N377" s="161"/>
      <c r="O377" s="161"/>
      <c r="P377" s="161"/>
      <c r="Q377" s="161"/>
      <c r="R377" s="161"/>
      <c r="S377" s="161"/>
      <c r="T377" s="161"/>
      <c r="U377" s="161"/>
      <c r="V377" s="161"/>
      <c r="W377" s="161"/>
      <c r="X377" s="161"/>
      <c r="Y377" s="161"/>
      <c r="Z377" s="161"/>
      <c r="AA377" s="161"/>
      <c r="AB377" s="161"/>
      <c r="AC377" s="161"/>
      <c r="AD377" s="161"/>
    </row>
    <row r="378" spans="1:30" x14ac:dyDescent="0.25">
      <c r="A378" s="120" t="s">
        <v>4404</v>
      </c>
      <c r="B378" s="120" t="s">
        <v>282</v>
      </c>
      <c r="C378" s="120" t="s">
        <v>4766</v>
      </c>
      <c r="D378" s="120" t="s">
        <v>4413</v>
      </c>
      <c r="E378" s="120" t="s">
        <v>4762</v>
      </c>
      <c r="F378" s="120" t="s">
        <v>1254</v>
      </c>
      <c r="G378" s="120" t="s">
        <v>4832</v>
      </c>
      <c r="H378" s="120" t="s">
        <v>4403</v>
      </c>
      <c r="I378" s="120"/>
      <c r="J378" s="122"/>
      <c r="K378" s="122"/>
      <c r="L378" s="122"/>
      <c r="M378" s="122"/>
      <c r="N378" s="122"/>
      <c r="O378" s="122"/>
      <c r="P378" s="122"/>
      <c r="Q378" s="122"/>
      <c r="R378" s="122"/>
      <c r="S378" s="122"/>
      <c r="T378" s="122"/>
      <c r="U378" s="122"/>
      <c r="V378" s="122"/>
      <c r="W378" s="122"/>
      <c r="X378" s="122"/>
      <c r="Y378" s="122"/>
      <c r="Z378" s="122"/>
      <c r="AA378" s="122"/>
      <c r="AB378" s="122"/>
      <c r="AC378" s="122"/>
      <c r="AD378" s="122"/>
    </row>
    <row r="379" spans="1:30" s="156" customFormat="1" x14ac:dyDescent="0.25">
      <c r="A379" s="160" t="s">
        <v>7950</v>
      </c>
      <c r="B379" s="160" t="s">
        <v>282</v>
      </c>
      <c r="C379" s="160" t="s">
        <v>7951</v>
      </c>
      <c r="D379" s="160" t="s">
        <v>7848</v>
      </c>
      <c r="E379" s="160" t="s">
        <v>309</v>
      </c>
      <c r="F379" s="160" t="s">
        <v>1254</v>
      </c>
      <c r="G379" s="160" t="s">
        <v>6857</v>
      </c>
      <c r="H379" s="160" t="s">
        <v>7952</v>
      </c>
      <c r="I379" s="160"/>
      <c r="J379" s="161"/>
      <c r="K379" s="161"/>
      <c r="L379" s="161"/>
      <c r="M379" s="161"/>
      <c r="N379" s="161"/>
      <c r="O379" s="161"/>
      <c r="P379" s="161"/>
      <c r="Q379" s="161"/>
      <c r="R379" s="161"/>
      <c r="S379" s="161"/>
      <c r="T379" s="161"/>
      <c r="U379" s="161"/>
      <c r="V379" s="161"/>
      <c r="W379" s="161"/>
      <c r="X379" s="161"/>
      <c r="Y379" s="161"/>
      <c r="Z379" s="161"/>
      <c r="AA379" s="161"/>
      <c r="AB379" s="161"/>
      <c r="AC379" s="161"/>
      <c r="AD379" s="161"/>
    </row>
    <row r="380" spans="1:30" s="156" customFormat="1" x14ac:dyDescent="0.25">
      <c r="A380" s="211" t="s">
        <v>17178</v>
      </c>
      <c r="B380" s="211" t="s">
        <v>282</v>
      </c>
      <c r="C380" s="211"/>
      <c r="D380" s="211" t="s">
        <v>16646</v>
      </c>
      <c r="E380" s="211" t="s">
        <v>9177</v>
      </c>
      <c r="F380" s="211" t="s">
        <v>1254</v>
      </c>
      <c r="G380" s="211" t="s">
        <v>8955</v>
      </c>
      <c r="H380" s="211" t="s">
        <v>17179</v>
      </c>
      <c r="I380" s="211"/>
      <c r="J380" s="161"/>
      <c r="K380" s="161"/>
      <c r="L380" s="161"/>
      <c r="M380" s="161"/>
      <c r="N380" s="161"/>
      <c r="O380" s="161"/>
      <c r="P380" s="161"/>
      <c r="Q380" s="161"/>
      <c r="R380" s="161"/>
      <c r="S380" s="161"/>
      <c r="T380" s="161"/>
      <c r="U380" s="161"/>
      <c r="V380" s="161"/>
      <c r="W380" s="161"/>
      <c r="X380" s="161"/>
      <c r="Y380" s="161"/>
      <c r="Z380" s="161"/>
      <c r="AA380" s="161"/>
      <c r="AB380" s="161"/>
      <c r="AC380" s="161"/>
      <c r="AD380" s="161"/>
    </row>
    <row r="381" spans="1:30" s="156" customFormat="1" x14ac:dyDescent="0.25">
      <c r="A381" s="160" t="s">
        <v>4860</v>
      </c>
      <c r="B381" s="160" t="s">
        <v>4861</v>
      </c>
      <c r="C381" s="160" t="s">
        <v>5565</v>
      </c>
      <c r="D381" s="160" t="s">
        <v>443</v>
      </c>
      <c r="E381" s="160" t="s">
        <v>3893</v>
      </c>
      <c r="F381" s="160" t="s">
        <v>1254</v>
      </c>
      <c r="G381" s="160" t="s">
        <v>6863</v>
      </c>
      <c r="H381" s="160" t="s">
        <v>4862</v>
      </c>
      <c r="I381" s="160"/>
      <c r="J381" s="161"/>
      <c r="K381" s="161"/>
      <c r="L381" s="161"/>
      <c r="M381" s="161"/>
      <c r="N381" s="161"/>
      <c r="O381" s="161"/>
      <c r="P381" s="161"/>
      <c r="Q381" s="161"/>
      <c r="R381" s="161"/>
      <c r="S381" s="161"/>
      <c r="T381" s="161"/>
      <c r="U381" s="161"/>
      <c r="V381" s="161"/>
      <c r="W381" s="161"/>
      <c r="X381" s="161"/>
      <c r="Y381" s="161"/>
      <c r="Z381" s="161"/>
      <c r="AA381" s="161"/>
      <c r="AB381" s="161"/>
      <c r="AC381" s="161"/>
      <c r="AD381" s="161"/>
    </row>
    <row r="382" spans="1:30" s="156" customFormat="1" x14ac:dyDescent="0.25">
      <c r="A382" s="211" t="s">
        <v>9989</v>
      </c>
      <c r="B382" s="211" t="s">
        <v>282</v>
      </c>
      <c r="C382" s="211" t="s">
        <v>13395</v>
      </c>
      <c r="D382" s="211" t="s">
        <v>8944</v>
      </c>
      <c r="E382" s="211" t="s">
        <v>13396</v>
      </c>
      <c r="F382" s="211" t="s">
        <v>1254</v>
      </c>
      <c r="G382" s="211" t="s">
        <v>4832</v>
      </c>
      <c r="H382" s="211" t="s">
        <v>9990</v>
      </c>
      <c r="I382" s="211"/>
      <c r="J382" s="161"/>
      <c r="K382" s="161"/>
      <c r="L382" s="161"/>
      <c r="M382" s="161"/>
      <c r="N382" s="161"/>
      <c r="O382" s="161"/>
      <c r="P382" s="161"/>
      <c r="Q382" s="161"/>
      <c r="R382" s="161"/>
      <c r="S382" s="161"/>
      <c r="T382" s="161"/>
      <c r="U382" s="161"/>
      <c r="V382" s="161"/>
      <c r="W382" s="161"/>
      <c r="X382" s="161"/>
      <c r="Y382" s="161"/>
      <c r="Z382" s="161"/>
      <c r="AA382" s="161"/>
      <c r="AB382" s="161"/>
      <c r="AC382" s="161"/>
      <c r="AD382" s="161"/>
    </row>
    <row r="383" spans="1:30" x14ac:dyDescent="0.25">
      <c r="A383" s="120" t="s">
        <v>1801</v>
      </c>
      <c r="B383" s="120" t="s">
        <v>1802</v>
      </c>
      <c r="C383" s="120" t="s">
        <v>1277</v>
      </c>
      <c r="D383" s="120" t="s">
        <v>443</v>
      </c>
      <c r="E383" s="120" t="s">
        <v>1679</v>
      </c>
      <c r="F383" s="120" t="s">
        <v>1250</v>
      </c>
      <c r="G383" s="120" t="s">
        <v>1404</v>
      </c>
      <c r="H383" s="120" t="s">
        <v>1803</v>
      </c>
      <c r="I383" s="120"/>
    </row>
    <row r="384" spans="1:30" x14ac:dyDescent="0.25">
      <c r="A384" s="120" t="s">
        <v>1804</v>
      </c>
      <c r="B384" s="120" t="s">
        <v>1805</v>
      </c>
      <c r="C384" s="120" t="s">
        <v>6864</v>
      </c>
      <c r="D384" s="120" t="s">
        <v>443</v>
      </c>
      <c r="E384" s="120" t="s">
        <v>1806</v>
      </c>
      <c r="F384" s="120" t="s">
        <v>1250</v>
      </c>
      <c r="G384" s="120" t="s">
        <v>1251</v>
      </c>
      <c r="H384" s="120" t="s">
        <v>1807</v>
      </c>
      <c r="I384" s="120"/>
    </row>
    <row r="385" spans="1:9" s="156" customFormat="1" x14ac:dyDescent="0.25">
      <c r="A385" s="160" t="s">
        <v>9067</v>
      </c>
      <c r="B385" s="160" t="s">
        <v>282</v>
      </c>
      <c r="C385" s="160" t="s">
        <v>9068</v>
      </c>
      <c r="D385" s="160" t="s">
        <v>8944</v>
      </c>
      <c r="E385" s="160" t="s">
        <v>9069</v>
      </c>
      <c r="F385" s="160" t="s">
        <v>1254</v>
      </c>
      <c r="G385" s="160" t="s">
        <v>1297</v>
      </c>
      <c r="H385" s="160" t="s">
        <v>9070</v>
      </c>
      <c r="I385" s="160"/>
    </row>
    <row r="386" spans="1:9" s="156" customFormat="1" x14ac:dyDescent="0.25">
      <c r="A386" s="160" t="s">
        <v>7953</v>
      </c>
      <c r="B386" s="160" t="s">
        <v>282</v>
      </c>
      <c r="C386" s="160" t="s">
        <v>7954</v>
      </c>
      <c r="D386" s="160" t="s">
        <v>7848</v>
      </c>
      <c r="E386" s="160" t="s">
        <v>7955</v>
      </c>
      <c r="F386" s="160" t="s">
        <v>1254</v>
      </c>
      <c r="G386" s="160" t="s">
        <v>10307</v>
      </c>
      <c r="H386" s="160" t="s">
        <v>7956</v>
      </c>
      <c r="I386" s="160"/>
    </row>
    <row r="387" spans="1:9" s="156" customFormat="1" x14ac:dyDescent="0.25">
      <c r="A387" s="211" t="s">
        <v>16731</v>
      </c>
      <c r="B387" s="211" t="s">
        <v>282</v>
      </c>
      <c r="C387" s="211" t="s">
        <v>16732</v>
      </c>
      <c r="D387" s="211" t="s">
        <v>16646</v>
      </c>
      <c r="E387" s="211" t="s">
        <v>16733</v>
      </c>
      <c r="F387" s="211" t="s">
        <v>1254</v>
      </c>
      <c r="G387" s="211" t="s">
        <v>5021</v>
      </c>
      <c r="H387" s="211" t="s">
        <v>16734</v>
      </c>
      <c r="I387" s="211"/>
    </row>
    <row r="388" spans="1:9" x14ac:dyDescent="0.25">
      <c r="A388" s="120" t="s">
        <v>1808</v>
      </c>
      <c r="B388" s="120" t="s">
        <v>1809</v>
      </c>
      <c r="C388" s="120" t="s">
        <v>1810</v>
      </c>
      <c r="D388" s="120" t="s">
        <v>443</v>
      </c>
      <c r="E388" s="120" t="s">
        <v>1811</v>
      </c>
      <c r="F388" s="120" t="s">
        <v>1250</v>
      </c>
      <c r="G388" s="120" t="s">
        <v>3624</v>
      </c>
      <c r="H388" s="120" t="s">
        <v>1812</v>
      </c>
      <c r="I388" s="120"/>
    </row>
    <row r="389" spans="1:9" x14ac:dyDescent="0.25">
      <c r="A389" s="50" t="s">
        <v>17620</v>
      </c>
      <c r="B389" s="120" t="s">
        <v>282</v>
      </c>
      <c r="C389" s="120" t="s">
        <v>1813</v>
      </c>
      <c r="D389" s="120" t="s">
        <v>564</v>
      </c>
      <c r="E389" s="120" t="s">
        <v>1814</v>
      </c>
      <c r="F389" s="120" t="s">
        <v>1618</v>
      </c>
      <c r="G389" s="120" t="s">
        <v>1359</v>
      </c>
      <c r="H389" s="50" t="s">
        <v>1815</v>
      </c>
      <c r="I389" s="50" t="s">
        <v>1816</v>
      </c>
    </row>
    <row r="390" spans="1:9" s="156" customFormat="1" x14ac:dyDescent="0.25">
      <c r="A390" s="143" t="s">
        <v>9739</v>
      </c>
      <c r="B390" s="160" t="s">
        <v>282</v>
      </c>
      <c r="C390" s="160" t="s">
        <v>9737</v>
      </c>
      <c r="D390" s="160" t="s">
        <v>8944</v>
      </c>
      <c r="E390" s="160" t="s">
        <v>7861</v>
      </c>
      <c r="F390" s="160" t="s">
        <v>1254</v>
      </c>
      <c r="G390" s="160" t="s">
        <v>1297</v>
      </c>
      <c r="H390" s="143" t="s">
        <v>9740</v>
      </c>
      <c r="I390" s="143"/>
    </row>
    <row r="391" spans="1:9" s="156" customFormat="1" x14ac:dyDescent="0.25">
      <c r="A391" s="143" t="s">
        <v>9736</v>
      </c>
      <c r="B391" s="160" t="s">
        <v>282</v>
      </c>
      <c r="C391" s="160" t="s">
        <v>9737</v>
      </c>
      <c r="D391" s="160" t="s">
        <v>8944</v>
      </c>
      <c r="E391" s="160" t="s">
        <v>7861</v>
      </c>
      <c r="F391" s="160" t="s">
        <v>1254</v>
      </c>
      <c r="G391" s="160" t="s">
        <v>1297</v>
      </c>
      <c r="H391" s="143" t="s">
        <v>9738</v>
      </c>
      <c r="I391" s="143"/>
    </row>
    <row r="392" spans="1:9" s="156" customFormat="1" x14ac:dyDescent="0.25">
      <c r="A392" s="143" t="s">
        <v>9741</v>
      </c>
      <c r="B392" s="211" t="s">
        <v>282</v>
      </c>
      <c r="C392" s="211" t="s">
        <v>10863</v>
      </c>
      <c r="D392" s="211" t="s">
        <v>564</v>
      </c>
      <c r="E392" s="211" t="s">
        <v>4611</v>
      </c>
      <c r="F392" s="211" t="s">
        <v>1254</v>
      </c>
      <c r="G392" s="211" t="s">
        <v>10307</v>
      </c>
      <c r="H392" s="211" t="s">
        <v>722</v>
      </c>
      <c r="I392" s="143"/>
    </row>
    <row r="393" spans="1:9" s="156" customFormat="1" x14ac:dyDescent="0.25">
      <c r="A393" s="143" t="s">
        <v>9742</v>
      </c>
      <c r="B393" s="160" t="s">
        <v>282</v>
      </c>
      <c r="C393" s="160" t="s">
        <v>9737</v>
      </c>
      <c r="D393" s="160" t="s">
        <v>8944</v>
      </c>
      <c r="E393" s="160" t="s">
        <v>7861</v>
      </c>
      <c r="F393" s="160" t="s">
        <v>1254</v>
      </c>
      <c r="G393" s="160" t="s">
        <v>1297</v>
      </c>
      <c r="H393" s="143" t="s">
        <v>9743</v>
      </c>
      <c r="I393" s="143"/>
    </row>
    <row r="394" spans="1:9" s="156" customFormat="1" x14ac:dyDescent="0.25">
      <c r="A394" s="143" t="s">
        <v>9272</v>
      </c>
      <c r="B394" s="160" t="s">
        <v>282</v>
      </c>
      <c r="C394" s="160" t="s">
        <v>9267</v>
      </c>
      <c r="D394" s="160" t="s">
        <v>8944</v>
      </c>
      <c r="E394" s="160" t="s">
        <v>9273</v>
      </c>
      <c r="F394" s="160" t="s">
        <v>1254</v>
      </c>
      <c r="G394" s="160" t="s">
        <v>2382</v>
      </c>
      <c r="H394" s="143" t="s">
        <v>9274</v>
      </c>
      <c r="I394" s="143"/>
    </row>
    <row r="395" spans="1:9" s="156" customFormat="1" x14ac:dyDescent="0.25">
      <c r="A395" s="143" t="s">
        <v>9148</v>
      </c>
      <c r="B395" s="160" t="s">
        <v>282</v>
      </c>
      <c r="C395" s="160" t="s">
        <v>9149</v>
      </c>
      <c r="D395" s="160" t="s">
        <v>7848</v>
      </c>
      <c r="E395" s="160" t="s">
        <v>9150</v>
      </c>
      <c r="F395" s="160" t="s">
        <v>1254</v>
      </c>
      <c r="G395" s="160" t="s">
        <v>8955</v>
      </c>
      <c r="H395" s="143" t="s">
        <v>9151</v>
      </c>
      <c r="I395" s="143"/>
    </row>
    <row r="396" spans="1:9" x14ac:dyDescent="0.25">
      <c r="A396" s="50" t="s">
        <v>4426</v>
      </c>
      <c r="B396" s="120" t="s">
        <v>282</v>
      </c>
      <c r="C396" s="120" t="s">
        <v>6845</v>
      </c>
      <c r="D396" s="120" t="s">
        <v>4413</v>
      </c>
      <c r="E396" s="120" t="s">
        <v>1319</v>
      </c>
      <c r="F396" s="120" t="s">
        <v>1250</v>
      </c>
      <c r="G396" s="120" t="s">
        <v>1258</v>
      </c>
      <c r="H396" s="50" t="s">
        <v>4427</v>
      </c>
      <c r="I396" s="120"/>
    </row>
    <row r="397" spans="1:9" s="156" customFormat="1" x14ac:dyDescent="0.25">
      <c r="A397" s="143" t="s">
        <v>13135</v>
      </c>
      <c r="B397" s="211" t="s">
        <v>282</v>
      </c>
      <c r="C397" s="211"/>
      <c r="D397" s="211" t="s">
        <v>7848</v>
      </c>
      <c r="E397" s="211" t="s">
        <v>13136</v>
      </c>
      <c r="F397" s="211" t="s">
        <v>1618</v>
      </c>
      <c r="G397" s="211" t="s">
        <v>8955</v>
      </c>
      <c r="H397" s="143" t="s">
        <v>9152</v>
      </c>
      <c r="I397" s="211"/>
    </row>
    <row r="398" spans="1:9" s="156" customFormat="1" x14ac:dyDescent="0.25">
      <c r="A398" s="143" t="s">
        <v>9975</v>
      </c>
      <c r="B398" s="160" t="s">
        <v>282</v>
      </c>
      <c r="C398" s="160" t="s">
        <v>9976</v>
      </c>
      <c r="D398" s="160" t="s">
        <v>8944</v>
      </c>
      <c r="E398" s="160" t="s">
        <v>9977</v>
      </c>
      <c r="F398" s="160" t="s">
        <v>1254</v>
      </c>
      <c r="G398" s="160" t="s">
        <v>5021</v>
      </c>
      <c r="H398" s="143" t="s">
        <v>9978</v>
      </c>
      <c r="I398" s="160"/>
    </row>
    <row r="399" spans="1:9" x14ac:dyDescent="0.25">
      <c r="A399" s="120" t="s">
        <v>1817</v>
      </c>
      <c r="B399" s="120" t="s">
        <v>1818</v>
      </c>
      <c r="C399" s="120" t="s">
        <v>1819</v>
      </c>
      <c r="D399" s="120" t="s">
        <v>443</v>
      </c>
      <c r="E399" s="120" t="s">
        <v>1820</v>
      </c>
      <c r="F399" s="120" t="s">
        <v>1250</v>
      </c>
      <c r="G399" s="120" t="s">
        <v>4817</v>
      </c>
      <c r="H399" s="120" t="s">
        <v>1821</v>
      </c>
      <c r="I399" s="120"/>
    </row>
    <row r="400" spans="1:9" x14ac:dyDescent="0.25">
      <c r="A400" s="120" t="s">
        <v>1822</v>
      </c>
      <c r="B400" s="120" t="s">
        <v>282</v>
      </c>
      <c r="C400" s="120"/>
      <c r="D400" s="160" t="s">
        <v>1357</v>
      </c>
      <c r="E400" s="120" t="s">
        <v>1823</v>
      </c>
      <c r="F400" s="120" t="s">
        <v>1618</v>
      </c>
      <c r="G400" s="120" t="s">
        <v>1404</v>
      </c>
      <c r="H400" s="120" t="s">
        <v>1824</v>
      </c>
      <c r="I400" s="120"/>
    </row>
    <row r="401" spans="1:9" s="156" customFormat="1" x14ac:dyDescent="0.25">
      <c r="A401" s="160" t="s">
        <v>840</v>
      </c>
      <c r="B401" s="160" t="s">
        <v>5365</v>
      </c>
      <c r="C401" s="160" t="s">
        <v>5995</v>
      </c>
      <c r="D401" s="160" t="s">
        <v>841</v>
      </c>
      <c r="E401" s="160" t="s">
        <v>5996</v>
      </c>
      <c r="F401" s="160" t="s">
        <v>1250</v>
      </c>
      <c r="G401" s="160" t="s">
        <v>10307</v>
      </c>
      <c r="H401" s="160" t="s">
        <v>842</v>
      </c>
      <c r="I401" s="160"/>
    </row>
    <row r="402" spans="1:9" s="156" customFormat="1" x14ac:dyDescent="0.25">
      <c r="A402" s="160" t="s">
        <v>7957</v>
      </c>
      <c r="B402" s="160" t="s">
        <v>282</v>
      </c>
      <c r="C402" s="160" t="s">
        <v>7958</v>
      </c>
      <c r="D402" s="160" t="s">
        <v>7848</v>
      </c>
      <c r="E402" s="160" t="s">
        <v>7959</v>
      </c>
      <c r="F402" s="160" t="s">
        <v>1254</v>
      </c>
      <c r="G402" s="160" t="s">
        <v>10305</v>
      </c>
      <c r="H402" s="160" t="s">
        <v>7960</v>
      </c>
      <c r="I402" s="160"/>
    </row>
    <row r="403" spans="1:9" x14ac:dyDescent="0.25">
      <c r="A403" s="120" t="s">
        <v>1825</v>
      </c>
      <c r="B403" s="120" t="s">
        <v>282</v>
      </c>
      <c r="C403" s="120" t="s">
        <v>1826</v>
      </c>
      <c r="D403" s="120" t="s">
        <v>564</v>
      </c>
      <c r="E403" s="120" t="s">
        <v>276</v>
      </c>
      <c r="F403" s="120" t="s">
        <v>1254</v>
      </c>
      <c r="G403" s="120" t="s">
        <v>4832</v>
      </c>
      <c r="H403" s="120" t="s">
        <v>1827</v>
      </c>
      <c r="I403" s="120"/>
    </row>
    <row r="404" spans="1:9" s="156" customFormat="1" x14ac:dyDescent="0.25">
      <c r="A404" s="162" t="s">
        <v>8946</v>
      </c>
      <c r="B404" s="162" t="s">
        <v>282</v>
      </c>
      <c r="C404" s="160" t="s">
        <v>8947</v>
      </c>
      <c r="D404" s="160" t="s">
        <v>8944</v>
      </c>
      <c r="E404" s="160" t="s">
        <v>7861</v>
      </c>
      <c r="F404" s="160" t="s">
        <v>1254</v>
      </c>
      <c r="G404" s="160" t="s">
        <v>3624</v>
      </c>
      <c r="H404" s="162" t="s">
        <v>8948</v>
      </c>
      <c r="I404" s="161"/>
    </row>
    <row r="405" spans="1:9" s="156" customFormat="1" x14ac:dyDescent="0.25">
      <c r="A405" s="162" t="s">
        <v>14454</v>
      </c>
      <c r="B405" s="162" t="s">
        <v>282</v>
      </c>
      <c r="C405" s="211"/>
      <c r="D405" s="211" t="s">
        <v>14448</v>
      </c>
      <c r="E405" s="211" t="s">
        <v>4611</v>
      </c>
      <c r="F405" s="211" t="s">
        <v>1254</v>
      </c>
      <c r="G405" s="211" t="s">
        <v>4832</v>
      </c>
      <c r="H405" s="162" t="s">
        <v>14455</v>
      </c>
      <c r="I405" s="161"/>
    </row>
    <row r="406" spans="1:9" s="156" customFormat="1" x14ac:dyDescent="0.25">
      <c r="A406" s="162" t="s">
        <v>9087</v>
      </c>
      <c r="B406" s="162" t="s">
        <v>282</v>
      </c>
      <c r="C406" s="160" t="s">
        <v>9077</v>
      </c>
      <c r="D406" s="160" t="s">
        <v>8944</v>
      </c>
      <c r="E406" s="160" t="s">
        <v>246</v>
      </c>
      <c r="F406" s="160" t="s">
        <v>1250</v>
      </c>
      <c r="G406" s="160" t="s">
        <v>4832</v>
      </c>
      <c r="H406" s="162" t="s">
        <v>9088</v>
      </c>
      <c r="I406" s="161"/>
    </row>
    <row r="407" spans="1:9" s="156" customFormat="1" x14ac:dyDescent="0.25">
      <c r="A407" s="162" t="s">
        <v>10254</v>
      </c>
      <c r="B407" s="162" t="s">
        <v>282</v>
      </c>
      <c r="C407" s="160" t="s">
        <v>10255</v>
      </c>
      <c r="D407" s="160" t="s">
        <v>8944</v>
      </c>
      <c r="E407" s="160" t="s">
        <v>759</v>
      </c>
      <c r="F407" s="160" t="s">
        <v>1618</v>
      </c>
      <c r="G407" s="160" t="s">
        <v>1297</v>
      </c>
      <c r="H407" s="162" t="s">
        <v>10256</v>
      </c>
      <c r="I407" s="161"/>
    </row>
    <row r="408" spans="1:9" s="156" customFormat="1" x14ac:dyDescent="0.25">
      <c r="A408" s="162" t="s">
        <v>7248</v>
      </c>
      <c r="B408" s="162" t="s">
        <v>282</v>
      </c>
      <c r="C408" s="160" t="s">
        <v>7249</v>
      </c>
      <c r="D408" s="160" t="s">
        <v>8944</v>
      </c>
      <c r="E408" s="160" t="s">
        <v>7250</v>
      </c>
      <c r="F408" s="160" t="s">
        <v>1250</v>
      </c>
      <c r="G408" s="160" t="s">
        <v>1297</v>
      </c>
      <c r="H408" s="162" t="s">
        <v>7251</v>
      </c>
      <c r="I408" s="161"/>
    </row>
    <row r="409" spans="1:9" x14ac:dyDescent="0.25">
      <c r="A409" s="122" t="s">
        <v>1828</v>
      </c>
      <c r="B409" s="122" t="s">
        <v>282</v>
      </c>
      <c r="C409" s="120"/>
      <c r="D409" s="120" t="s">
        <v>4413</v>
      </c>
      <c r="E409" s="120" t="s">
        <v>1829</v>
      </c>
      <c r="F409" s="120" t="s">
        <v>1254</v>
      </c>
      <c r="G409" s="120" t="s">
        <v>1392</v>
      </c>
      <c r="H409" s="104" t="s">
        <v>1830</v>
      </c>
      <c r="I409" s="122"/>
    </row>
    <row r="410" spans="1:9" s="156" customFormat="1" x14ac:dyDescent="0.25">
      <c r="A410" s="161" t="s">
        <v>9153</v>
      </c>
      <c r="B410" s="161" t="s">
        <v>282</v>
      </c>
      <c r="C410" s="160" t="s">
        <v>9012</v>
      </c>
      <c r="D410" s="160" t="s">
        <v>8944</v>
      </c>
      <c r="E410" s="160" t="s">
        <v>9013</v>
      </c>
      <c r="F410" s="160" t="s">
        <v>1600</v>
      </c>
      <c r="G410" s="162" t="s">
        <v>7029</v>
      </c>
      <c r="H410" s="162" t="s">
        <v>9014</v>
      </c>
      <c r="I410" s="161"/>
    </row>
    <row r="411" spans="1:9" s="156" customFormat="1" x14ac:dyDescent="0.25">
      <c r="A411" s="161" t="s">
        <v>9156</v>
      </c>
      <c r="B411" s="161" t="s">
        <v>282</v>
      </c>
      <c r="C411" s="160" t="s">
        <v>9154</v>
      </c>
      <c r="D411" s="160" t="s">
        <v>8944</v>
      </c>
      <c r="E411" s="160" t="s">
        <v>7861</v>
      </c>
      <c r="F411" s="160" t="s">
        <v>1254</v>
      </c>
      <c r="G411" s="162" t="s">
        <v>1297</v>
      </c>
      <c r="H411" s="162" t="s">
        <v>9155</v>
      </c>
      <c r="I411" s="161"/>
    </row>
    <row r="412" spans="1:9" x14ac:dyDescent="0.25">
      <c r="A412" s="122" t="s">
        <v>9157</v>
      </c>
      <c r="B412" s="111" t="s">
        <v>282</v>
      </c>
      <c r="C412" s="120" t="s">
        <v>6865</v>
      </c>
      <c r="D412" s="120" t="s">
        <v>4413</v>
      </c>
      <c r="E412" s="120" t="s">
        <v>6866</v>
      </c>
      <c r="F412" s="120" t="s">
        <v>1254</v>
      </c>
      <c r="G412" s="104" t="s">
        <v>2382</v>
      </c>
      <c r="H412" s="104" t="s">
        <v>1831</v>
      </c>
    </row>
    <row r="413" spans="1:9" s="156" customFormat="1" x14ac:dyDescent="0.25">
      <c r="A413" s="161" t="s">
        <v>17180</v>
      </c>
      <c r="B413" s="111" t="s">
        <v>282</v>
      </c>
      <c r="C413" s="160"/>
      <c r="D413" s="160" t="s">
        <v>7848</v>
      </c>
      <c r="E413" s="160" t="s">
        <v>9008</v>
      </c>
      <c r="F413" s="160" t="s">
        <v>1534</v>
      </c>
      <c r="G413" s="162" t="s">
        <v>8955</v>
      </c>
      <c r="H413" s="162" t="s">
        <v>9163</v>
      </c>
    </row>
    <row r="414" spans="1:9" s="156" customFormat="1" x14ac:dyDescent="0.25">
      <c r="A414" s="161" t="s">
        <v>17181</v>
      </c>
      <c r="B414" s="111" t="s">
        <v>282</v>
      </c>
      <c r="C414" s="211"/>
      <c r="D414" s="211" t="s">
        <v>16646</v>
      </c>
      <c r="E414" s="211" t="s">
        <v>17182</v>
      </c>
      <c r="F414" s="211" t="s">
        <v>1265</v>
      </c>
      <c r="G414" s="162" t="s">
        <v>8955</v>
      </c>
      <c r="H414" s="162" t="s">
        <v>17183</v>
      </c>
    </row>
    <row r="415" spans="1:9" s="156" customFormat="1" x14ac:dyDescent="0.25">
      <c r="A415" s="161" t="s">
        <v>17184</v>
      </c>
      <c r="B415" s="111" t="s">
        <v>282</v>
      </c>
      <c r="C415" s="211"/>
      <c r="D415" s="211" t="s">
        <v>16646</v>
      </c>
      <c r="E415" s="211" t="s">
        <v>9584</v>
      </c>
      <c r="F415" s="211" t="s">
        <v>1534</v>
      </c>
      <c r="G415" s="162" t="s">
        <v>8955</v>
      </c>
      <c r="H415" s="162" t="s">
        <v>17185</v>
      </c>
    </row>
    <row r="416" spans="1:9" s="156" customFormat="1" x14ac:dyDescent="0.25">
      <c r="A416" s="161" t="s">
        <v>7961</v>
      </c>
      <c r="B416" s="111" t="s">
        <v>282</v>
      </c>
      <c r="C416" s="160"/>
      <c r="D416" s="160" t="s">
        <v>7848</v>
      </c>
      <c r="E416" s="160" t="s">
        <v>359</v>
      </c>
      <c r="F416" s="160" t="s">
        <v>1618</v>
      </c>
      <c r="G416" s="162" t="s">
        <v>3624</v>
      </c>
      <c r="H416" s="161" t="s">
        <v>7962</v>
      </c>
    </row>
    <row r="417" spans="1:15" s="156" customFormat="1" x14ac:dyDescent="0.25">
      <c r="A417" s="161" t="s">
        <v>17186</v>
      </c>
      <c r="B417" s="111" t="s">
        <v>282</v>
      </c>
      <c r="C417" s="211"/>
      <c r="D417" s="211" t="s">
        <v>16646</v>
      </c>
      <c r="E417" s="211" t="s">
        <v>8967</v>
      </c>
      <c r="F417" s="211" t="s">
        <v>1250</v>
      </c>
      <c r="G417" s="162" t="s">
        <v>8955</v>
      </c>
      <c r="H417" s="162" t="s">
        <v>17187</v>
      </c>
    </row>
    <row r="418" spans="1:15" x14ac:dyDescent="0.25">
      <c r="A418" s="120" t="s">
        <v>1832</v>
      </c>
      <c r="B418" s="120" t="s">
        <v>1833</v>
      </c>
      <c r="C418" s="120" t="s">
        <v>1834</v>
      </c>
      <c r="D418" s="120" t="s">
        <v>841</v>
      </c>
      <c r="E418" s="120" t="s">
        <v>270</v>
      </c>
      <c r="F418" s="120" t="s">
        <v>1250</v>
      </c>
      <c r="G418" s="122" t="s">
        <v>1477</v>
      </c>
      <c r="H418" s="99" t="s">
        <v>6867</v>
      </c>
      <c r="I418" s="122"/>
      <c r="J418" s="102"/>
      <c r="K418" s="102"/>
      <c r="O418" s="103"/>
    </row>
    <row r="419" spans="1:15" s="156" customFormat="1" x14ac:dyDescent="0.25">
      <c r="A419" s="161" t="s">
        <v>1835</v>
      </c>
      <c r="B419" s="161" t="s">
        <v>282</v>
      </c>
      <c r="C419" s="156" t="s">
        <v>6868</v>
      </c>
      <c r="D419" s="160" t="s">
        <v>564</v>
      </c>
      <c r="E419" s="156" t="s">
        <v>276</v>
      </c>
      <c r="F419" s="162" t="s">
        <v>1254</v>
      </c>
      <c r="G419" s="160" t="s">
        <v>10307</v>
      </c>
      <c r="H419" s="161" t="s">
        <v>1836</v>
      </c>
    </row>
    <row r="420" spans="1:15" s="156" customFormat="1" x14ac:dyDescent="0.25">
      <c r="A420" s="161" t="s">
        <v>17140</v>
      </c>
      <c r="B420" s="161" t="s">
        <v>282</v>
      </c>
      <c r="C420" s="161" t="s">
        <v>17141</v>
      </c>
      <c r="D420" s="211" t="s">
        <v>16646</v>
      </c>
      <c r="E420" s="161" t="s">
        <v>17142</v>
      </c>
      <c r="F420" s="162" t="s">
        <v>1618</v>
      </c>
      <c r="G420" s="211" t="s">
        <v>5021</v>
      </c>
      <c r="H420" s="212" t="s">
        <v>16735</v>
      </c>
    </row>
    <row r="421" spans="1:15" s="156" customFormat="1" x14ac:dyDescent="0.25">
      <c r="A421" s="161" t="s">
        <v>689</v>
      </c>
      <c r="B421" s="161" t="s">
        <v>282</v>
      </c>
      <c r="C421" s="161" t="s">
        <v>10865</v>
      </c>
      <c r="D421" s="211" t="s">
        <v>1357</v>
      </c>
      <c r="E421" s="161" t="s">
        <v>2419</v>
      </c>
      <c r="F421" s="162" t="s">
        <v>1254</v>
      </c>
      <c r="G421" s="211" t="s">
        <v>10305</v>
      </c>
      <c r="H421" s="161" t="s">
        <v>10864</v>
      </c>
    </row>
    <row r="422" spans="1:15" s="156" customFormat="1" x14ac:dyDescent="0.25">
      <c r="A422" s="161" t="s">
        <v>10239</v>
      </c>
      <c r="B422" s="161" t="s">
        <v>282</v>
      </c>
      <c r="C422" s="161" t="s">
        <v>10240</v>
      </c>
      <c r="D422" s="160" t="s">
        <v>8944</v>
      </c>
      <c r="E422" s="161" t="s">
        <v>367</v>
      </c>
      <c r="F422" s="162" t="s">
        <v>1254</v>
      </c>
      <c r="G422" s="160" t="s">
        <v>1297</v>
      </c>
      <c r="H422" s="111" t="s">
        <v>10241</v>
      </c>
    </row>
    <row r="423" spans="1:15" x14ac:dyDescent="0.25">
      <c r="A423" s="122" t="s">
        <v>4322</v>
      </c>
      <c r="B423" s="122" t="s">
        <v>282</v>
      </c>
      <c r="C423" s="119" t="s">
        <v>4358</v>
      </c>
      <c r="D423" s="120" t="s">
        <v>564</v>
      </c>
      <c r="E423" s="119" t="s">
        <v>4360</v>
      </c>
      <c r="F423" s="104" t="s">
        <v>1254</v>
      </c>
      <c r="G423" s="160" t="s">
        <v>10307</v>
      </c>
      <c r="H423" s="122" t="s">
        <v>4359</v>
      </c>
    </row>
    <row r="424" spans="1:15" s="156" customFormat="1" x14ac:dyDescent="0.25">
      <c r="A424" s="161" t="s">
        <v>7964</v>
      </c>
      <c r="B424" s="161" t="s">
        <v>282</v>
      </c>
      <c r="C424" s="161" t="s">
        <v>7965</v>
      </c>
      <c r="D424" s="160" t="s">
        <v>7848</v>
      </c>
      <c r="E424" s="161" t="s">
        <v>7966</v>
      </c>
      <c r="F424" s="162" t="s">
        <v>1254</v>
      </c>
      <c r="G424" s="160" t="s">
        <v>6857</v>
      </c>
      <c r="H424" s="161" t="s">
        <v>7967</v>
      </c>
    </row>
    <row r="425" spans="1:15" x14ac:dyDescent="0.25">
      <c r="A425" s="120" t="s">
        <v>4323</v>
      </c>
      <c r="B425" s="122" t="s">
        <v>282</v>
      </c>
      <c r="C425" s="120" t="s">
        <v>6869</v>
      </c>
      <c r="D425" s="160" t="s">
        <v>8944</v>
      </c>
      <c r="E425" s="120" t="s">
        <v>276</v>
      </c>
      <c r="F425" s="120" t="s">
        <v>1254</v>
      </c>
      <c r="G425" s="120" t="s">
        <v>6870</v>
      </c>
      <c r="H425" s="120" t="s">
        <v>4361</v>
      </c>
      <c r="I425" s="120"/>
    </row>
    <row r="426" spans="1:15" s="156" customFormat="1" x14ac:dyDescent="0.25">
      <c r="A426" s="160" t="s">
        <v>7968</v>
      </c>
      <c r="B426" s="161" t="s">
        <v>282</v>
      </c>
      <c r="C426" s="160" t="s">
        <v>7969</v>
      </c>
      <c r="D426" s="160" t="s">
        <v>7848</v>
      </c>
      <c r="E426" s="160" t="s">
        <v>7970</v>
      </c>
      <c r="F426" s="160" t="s">
        <v>1265</v>
      </c>
      <c r="G426" s="160" t="s">
        <v>1258</v>
      </c>
      <c r="H426" s="160" t="s">
        <v>7971</v>
      </c>
      <c r="I426" s="160"/>
    </row>
    <row r="427" spans="1:15" s="156" customFormat="1" x14ac:dyDescent="0.25">
      <c r="A427" s="160" t="s">
        <v>9235</v>
      </c>
      <c r="B427" s="161" t="s">
        <v>282</v>
      </c>
      <c r="C427" s="160" t="s">
        <v>9236</v>
      </c>
      <c r="D427" s="160" t="s">
        <v>8944</v>
      </c>
      <c r="E427" s="160" t="s">
        <v>8159</v>
      </c>
      <c r="F427" s="160" t="s">
        <v>1254</v>
      </c>
      <c r="G427" s="160" t="s">
        <v>6857</v>
      </c>
      <c r="H427" s="160" t="s">
        <v>9237</v>
      </c>
      <c r="I427" s="160"/>
    </row>
    <row r="428" spans="1:15" s="156" customFormat="1" x14ac:dyDescent="0.25">
      <c r="A428" s="211" t="s">
        <v>17143</v>
      </c>
      <c r="B428" s="161" t="s">
        <v>282</v>
      </c>
      <c r="C428" s="211" t="s">
        <v>17330</v>
      </c>
      <c r="D428" s="211" t="s">
        <v>16646</v>
      </c>
      <c r="E428" s="211" t="s">
        <v>17331</v>
      </c>
      <c r="F428" s="211" t="s">
        <v>1254</v>
      </c>
      <c r="G428" s="211" t="s">
        <v>1258</v>
      </c>
      <c r="H428" s="211" t="s">
        <v>16740</v>
      </c>
      <c r="I428" s="211"/>
    </row>
    <row r="429" spans="1:15" s="156" customFormat="1" x14ac:dyDescent="0.25">
      <c r="A429" s="211" t="s">
        <v>16736</v>
      </c>
      <c r="B429" s="161" t="s">
        <v>282</v>
      </c>
      <c r="C429" s="211" t="s">
        <v>16737</v>
      </c>
      <c r="D429" s="211" t="s">
        <v>16646</v>
      </c>
      <c r="E429" s="211" t="s">
        <v>16738</v>
      </c>
      <c r="F429" s="211" t="s">
        <v>1254</v>
      </c>
      <c r="G429" s="211" t="s">
        <v>5021</v>
      </c>
      <c r="H429" s="211" t="s">
        <v>16739</v>
      </c>
      <c r="I429" s="211"/>
    </row>
    <row r="430" spans="1:15" s="156" customFormat="1" x14ac:dyDescent="0.25">
      <c r="A430" s="160" t="s">
        <v>7972</v>
      </c>
      <c r="B430" s="161" t="s">
        <v>282</v>
      </c>
      <c r="C430" s="160" t="s">
        <v>7973</v>
      </c>
      <c r="D430" s="160" t="s">
        <v>7848</v>
      </c>
      <c r="E430" s="160" t="s">
        <v>7974</v>
      </c>
      <c r="F430" s="160" t="s">
        <v>1618</v>
      </c>
      <c r="G430" s="160" t="s">
        <v>10307</v>
      </c>
      <c r="H430" s="160" t="s">
        <v>7975</v>
      </c>
      <c r="I430" s="160"/>
    </row>
    <row r="431" spans="1:15" x14ac:dyDescent="0.25">
      <c r="A431" s="120" t="s">
        <v>1840</v>
      </c>
      <c r="B431" s="118" t="s">
        <v>1841</v>
      </c>
      <c r="C431" s="120" t="s">
        <v>6739</v>
      </c>
      <c r="D431" s="120" t="s">
        <v>841</v>
      </c>
      <c r="E431" s="120" t="s">
        <v>261</v>
      </c>
      <c r="F431" s="120" t="s">
        <v>1250</v>
      </c>
      <c r="G431" s="120" t="s">
        <v>4832</v>
      </c>
      <c r="H431" s="120" t="s">
        <v>1842</v>
      </c>
      <c r="I431" s="120"/>
    </row>
    <row r="432" spans="1:15" s="156" customFormat="1" x14ac:dyDescent="0.25">
      <c r="A432" s="160" t="s">
        <v>5259</v>
      </c>
      <c r="B432" s="159" t="s">
        <v>5258</v>
      </c>
      <c r="C432" s="160" t="s">
        <v>5260</v>
      </c>
      <c r="D432" s="160" t="s">
        <v>841</v>
      </c>
      <c r="E432" s="160" t="s">
        <v>5261</v>
      </c>
      <c r="F432" s="160" t="s">
        <v>1618</v>
      </c>
      <c r="G432" s="160" t="s">
        <v>1421</v>
      </c>
      <c r="H432" s="160" t="s">
        <v>5262</v>
      </c>
      <c r="I432" s="160"/>
    </row>
    <row r="433" spans="1:9" x14ac:dyDescent="0.25">
      <c r="A433" s="120" t="s">
        <v>1843</v>
      </c>
      <c r="B433" s="120" t="s">
        <v>1844</v>
      </c>
      <c r="C433" s="120" t="s">
        <v>1538</v>
      </c>
      <c r="D433" s="120" t="s">
        <v>841</v>
      </c>
      <c r="E433" s="120" t="s">
        <v>254</v>
      </c>
      <c r="F433" s="120" t="s">
        <v>1250</v>
      </c>
      <c r="G433" s="120" t="s">
        <v>4832</v>
      </c>
      <c r="H433" s="120" t="s">
        <v>1845</v>
      </c>
      <c r="I433" s="120"/>
    </row>
    <row r="434" spans="1:9" s="156" customFormat="1" x14ac:dyDescent="0.25">
      <c r="A434" s="160" t="s">
        <v>7374</v>
      </c>
      <c r="B434" s="160" t="s">
        <v>282</v>
      </c>
      <c r="C434" s="160" t="s">
        <v>7294</v>
      </c>
      <c r="D434" s="160" t="s">
        <v>8944</v>
      </c>
      <c r="E434" s="160" t="s">
        <v>7375</v>
      </c>
      <c r="F434" s="160" t="s">
        <v>1250</v>
      </c>
      <c r="G434" s="160" t="s">
        <v>1251</v>
      </c>
      <c r="H434" s="160" t="s">
        <v>7376</v>
      </c>
      <c r="I434" s="160"/>
    </row>
    <row r="435" spans="1:9" s="156" customFormat="1" x14ac:dyDescent="0.25">
      <c r="A435" s="211" t="s">
        <v>1846</v>
      </c>
      <c r="B435" s="211" t="s">
        <v>1847</v>
      </c>
      <c r="C435" s="162" t="s">
        <v>10602</v>
      </c>
      <c r="D435" s="211" t="s">
        <v>443</v>
      </c>
      <c r="E435" s="162" t="s">
        <v>1848</v>
      </c>
      <c r="F435" s="162" t="s">
        <v>1250</v>
      </c>
      <c r="G435" s="105" t="s">
        <v>5456</v>
      </c>
      <c r="H435" s="211" t="s">
        <v>1849</v>
      </c>
      <c r="I435" s="161"/>
    </row>
    <row r="436" spans="1:9" x14ac:dyDescent="0.25">
      <c r="A436" s="14" t="s">
        <v>746</v>
      </c>
      <c r="B436" s="120" t="s">
        <v>282</v>
      </c>
      <c r="C436" s="162" t="s">
        <v>6872</v>
      </c>
      <c r="D436" s="120" t="s">
        <v>755</v>
      </c>
      <c r="E436" s="119" t="s">
        <v>1850</v>
      </c>
      <c r="F436" s="104" t="s">
        <v>1254</v>
      </c>
      <c r="G436" s="105" t="s">
        <v>1297</v>
      </c>
      <c r="H436" s="120" t="s">
        <v>6871</v>
      </c>
    </row>
    <row r="437" spans="1:9" s="156" customFormat="1" x14ac:dyDescent="0.25">
      <c r="A437" s="149" t="s">
        <v>9275</v>
      </c>
      <c r="B437" s="160" t="s">
        <v>282</v>
      </c>
      <c r="C437" s="162" t="s">
        <v>9267</v>
      </c>
      <c r="D437" s="160" t="s">
        <v>8944</v>
      </c>
      <c r="E437" s="162" t="s">
        <v>1829</v>
      </c>
      <c r="F437" s="162" t="s">
        <v>1254</v>
      </c>
      <c r="G437" s="160" t="s">
        <v>2382</v>
      </c>
      <c r="H437" s="160" t="s">
        <v>9276</v>
      </c>
    </row>
    <row r="438" spans="1:9" x14ac:dyDescent="0.25">
      <c r="A438" s="120" t="s">
        <v>1852</v>
      </c>
      <c r="B438" s="120" t="s">
        <v>282</v>
      </c>
      <c r="C438" s="120" t="s">
        <v>6874</v>
      </c>
      <c r="D438" s="120" t="s">
        <v>755</v>
      </c>
      <c r="E438" s="120" t="s">
        <v>309</v>
      </c>
      <c r="F438" s="120" t="s">
        <v>1254</v>
      </c>
      <c r="G438" s="120" t="s">
        <v>6857</v>
      </c>
      <c r="H438" s="120" t="s">
        <v>6873</v>
      </c>
      <c r="I438" s="120"/>
    </row>
    <row r="439" spans="1:9" s="156" customFormat="1" x14ac:dyDescent="0.25">
      <c r="A439" s="160" t="s">
        <v>7976</v>
      </c>
      <c r="B439" s="160" t="s">
        <v>282</v>
      </c>
      <c r="C439" s="160" t="s">
        <v>7977</v>
      </c>
      <c r="D439" s="160" t="s">
        <v>7848</v>
      </c>
      <c r="E439" s="160" t="s">
        <v>7562</v>
      </c>
      <c r="F439" s="160" t="s">
        <v>1250</v>
      </c>
      <c r="G439" s="160" t="s">
        <v>6857</v>
      </c>
      <c r="H439" s="160" t="s">
        <v>7978</v>
      </c>
      <c r="I439" s="160"/>
    </row>
    <row r="440" spans="1:9" s="156" customFormat="1" x14ac:dyDescent="0.25">
      <c r="A440" s="160" t="s">
        <v>9320</v>
      </c>
      <c r="B440" s="160" t="s">
        <v>282</v>
      </c>
      <c r="C440" s="160" t="s">
        <v>9321</v>
      </c>
      <c r="D440" s="160" t="s">
        <v>8944</v>
      </c>
      <c r="E440" s="160" t="s">
        <v>9322</v>
      </c>
      <c r="F440" s="160" t="s">
        <v>1254</v>
      </c>
      <c r="G440" s="160" t="s">
        <v>3775</v>
      </c>
      <c r="H440" s="160" t="s">
        <v>9323</v>
      </c>
      <c r="I440" s="160"/>
    </row>
    <row r="441" spans="1:9" s="156" customFormat="1" x14ac:dyDescent="0.25">
      <c r="A441" s="209" t="s">
        <v>418</v>
      </c>
      <c r="B441" s="209" t="s">
        <v>282</v>
      </c>
      <c r="C441" s="211" t="s">
        <v>10896</v>
      </c>
      <c r="D441" s="209" t="s">
        <v>755</v>
      </c>
      <c r="E441" s="211" t="s">
        <v>10897</v>
      </c>
      <c r="F441" s="211" t="s">
        <v>1618</v>
      </c>
      <c r="G441" s="211" t="s">
        <v>10305</v>
      </c>
      <c r="H441" s="209" t="s">
        <v>981</v>
      </c>
      <c r="I441" s="211"/>
    </row>
    <row r="442" spans="1:9" x14ac:dyDescent="0.25">
      <c r="A442" s="50" t="s">
        <v>1857</v>
      </c>
      <c r="B442" s="120" t="s">
        <v>282</v>
      </c>
      <c r="C442" s="120" t="s">
        <v>1858</v>
      </c>
      <c r="D442" s="120" t="s">
        <v>564</v>
      </c>
      <c r="E442" s="120" t="s">
        <v>1859</v>
      </c>
      <c r="F442" s="120" t="s">
        <v>1618</v>
      </c>
      <c r="G442" s="120" t="s">
        <v>1359</v>
      </c>
      <c r="H442" s="50" t="s">
        <v>1860</v>
      </c>
      <c r="I442" s="120"/>
    </row>
    <row r="443" spans="1:9" x14ac:dyDescent="0.25">
      <c r="A443" s="50" t="s">
        <v>1861</v>
      </c>
      <c r="B443" s="120" t="s">
        <v>282</v>
      </c>
      <c r="C443" s="120" t="s">
        <v>6875</v>
      </c>
      <c r="D443" s="120" t="s">
        <v>755</v>
      </c>
      <c r="E443" s="120" t="s">
        <v>1862</v>
      </c>
      <c r="F443" s="120" t="s">
        <v>1265</v>
      </c>
      <c r="G443" s="120" t="s">
        <v>6857</v>
      </c>
      <c r="H443" s="50" t="s">
        <v>1863</v>
      </c>
      <c r="I443" s="120"/>
    </row>
    <row r="444" spans="1:9" x14ac:dyDescent="0.25">
      <c r="A444" s="14" t="s">
        <v>4430</v>
      </c>
      <c r="B444" s="120" t="s">
        <v>282</v>
      </c>
      <c r="C444" s="120"/>
      <c r="D444" s="120" t="s">
        <v>4413</v>
      </c>
      <c r="E444" s="120" t="s">
        <v>305</v>
      </c>
      <c r="F444" s="120" t="s">
        <v>1618</v>
      </c>
      <c r="G444" s="120" t="s">
        <v>1404</v>
      </c>
      <c r="H444" s="120" t="s">
        <v>1864</v>
      </c>
      <c r="I444" s="120"/>
    </row>
    <row r="445" spans="1:9" x14ac:dyDescent="0.25">
      <c r="A445" s="14" t="s">
        <v>4431</v>
      </c>
      <c r="B445" s="120" t="s">
        <v>282</v>
      </c>
      <c r="C445" s="120" t="s">
        <v>6876</v>
      </c>
      <c r="D445" s="120" t="s">
        <v>4413</v>
      </c>
      <c r="E445" s="120" t="s">
        <v>4432</v>
      </c>
      <c r="F445" s="120" t="s">
        <v>1254</v>
      </c>
      <c r="G445" s="120" t="s">
        <v>4832</v>
      </c>
      <c r="H445" s="120" t="s">
        <v>4433</v>
      </c>
      <c r="I445" s="120"/>
    </row>
    <row r="446" spans="1:9" s="156" customFormat="1" x14ac:dyDescent="0.25">
      <c r="A446" s="149" t="s">
        <v>9909</v>
      </c>
      <c r="B446" s="160" t="s">
        <v>282</v>
      </c>
      <c r="C446" s="160" t="s">
        <v>9910</v>
      </c>
      <c r="D446" s="160" t="s">
        <v>8944</v>
      </c>
      <c r="E446" s="160" t="s">
        <v>367</v>
      </c>
      <c r="F446" s="160" t="s">
        <v>1254</v>
      </c>
      <c r="G446" s="160" t="s">
        <v>4905</v>
      </c>
      <c r="H446" s="160" t="s">
        <v>9911</v>
      </c>
      <c r="I446" s="160"/>
    </row>
    <row r="447" spans="1:9" s="156" customFormat="1" x14ac:dyDescent="0.25">
      <c r="A447" s="149" t="s">
        <v>10319</v>
      </c>
      <c r="B447" s="160" t="s">
        <v>282</v>
      </c>
      <c r="C447" s="160"/>
      <c r="D447" s="160" t="s">
        <v>755</v>
      </c>
      <c r="E447" s="160" t="s">
        <v>272</v>
      </c>
      <c r="F447" s="160" t="s">
        <v>1250</v>
      </c>
      <c r="G447" s="160" t="s">
        <v>8955</v>
      </c>
      <c r="H447" s="160" t="s">
        <v>10320</v>
      </c>
      <c r="I447" s="160"/>
    </row>
    <row r="448" spans="1:9" s="156" customFormat="1" x14ac:dyDescent="0.25">
      <c r="A448" s="149" t="s">
        <v>9164</v>
      </c>
      <c r="B448" s="160" t="s">
        <v>282</v>
      </c>
      <c r="C448" s="160"/>
      <c r="D448" s="160" t="s">
        <v>7848</v>
      </c>
      <c r="E448" s="160" t="s">
        <v>8967</v>
      </c>
      <c r="F448" s="160" t="s">
        <v>1250</v>
      </c>
      <c r="G448" s="160" t="s">
        <v>8955</v>
      </c>
      <c r="H448" s="160" t="s">
        <v>9165</v>
      </c>
      <c r="I448" s="160"/>
    </row>
    <row r="449" spans="1:9" x14ac:dyDescent="0.25">
      <c r="A449" s="120" t="s">
        <v>1865</v>
      </c>
      <c r="B449" s="120" t="s">
        <v>1866</v>
      </c>
      <c r="C449" s="120" t="s">
        <v>1867</v>
      </c>
      <c r="D449" s="120" t="s">
        <v>443</v>
      </c>
      <c r="E449" s="120" t="s">
        <v>1806</v>
      </c>
      <c r="F449" s="120" t="s">
        <v>1250</v>
      </c>
      <c r="G449" s="120" t="s">
        <v>1251</v>
      </c>
      <c r="H449" s="120" t="s">
        <v>1868</v>
      </c>
      <c r="I449" s="120"/>
    </row>
    <row r="450" spans="1:9" s="156" customFormat="1" x14ac:dyDescent="0.25">
      <c r="A450" s="160" t="s">
        <v>7385</v>
      </c>
      <c r="B450" s="160" t="s">
        <v>282</v>
      </c>
      <c r="C450" s="160" t="s">
        <v>7294</v>
      </c>
      <c r="D450" s="160" t="s">
        <v>8944</v>
      </c>
      <c r="E450" s="160" t="s">
        <v>7386</v>
      </c>
      <c r="F450" s="160" t="s">
        <v>1250</v>
      </c>
      <c r="G450" s="160" t="s">
        <v>4817</v>
      </c>
      <c r="H450" s="160" t="s">
        <v>7387</v>
      </c>
      <c r="I450" s="160"/>
    </row>
    <row r="451" spans="1:9" s="156" customFormat="1" x14ac:dyDescent="0.25">
      <c r="A451" s="160" t="s">
        <v>7388</v>
      </c>
      <c r="B451" s="160" t="s">
        <v>282</v>
      </c>
      <c r="C451" s="160" t="s">
        <v>7294</v>
      </c>
      <c r="D451" s="160" t="s">
        <v>8944</v>
      </c>
      <c r="E451" s="160" t="s">
        <v>2804</v>
      </c>
      <c r="F451" s="160" t="s">
        <v>1250</v>
      </c>
      <c r="G451" s="160" t="s">
        <v>1251</v>
      </c>
      <c r="H451" s="160" t="s">
        <v>7389</v>
      </c>
      <c r="I451" s="160"/>
    </row>
    <row r="452" spans="1:9" s="156" customFormat="1" x14ac:dyDescent="0.25">
      <c r="A452" s="160" t="s">
        <v>7390</v>
      </c>
      <c r="B452" s="160" t="s">
        <v>282</v>
      </c>
      <c r="C452" s="160" t="s">
        <v>7294</v>
      </c>
      <c r="D452" s="160" t="s">
        <v>8944</v>
      </c>
      <c r="E452" s="160" t="s">
        <v>7391</v>
      </c>
      <c r="F452" s="160" t="s">
        <v>1250</v>
      </c>
      <c r="G452" s="160" t="s">
        <v>1251</v>
      </c>
      <c r="H452" s="160" t="s">
        <v>7392</v>
      </c>
      <c r="I452" s="160"/>
    </row>
    <row r="453" spans="1:9" s="156" customFormat="1" x14ac:dyDescent="0.25">
      <c r="A453" s="160" t="s">
        <v>7393</v>
      </c>
      <c r="B453" s="160" t="s">
        <v>282</v>
      </c>
      <c r="C453" s="160" t="s">
        <v>7294</v>
      </c>
      <c r="D453" s="160" t="s">
        <v>8944</v>
      </c>
      <c r="E453" s="160" t="s">
        <v>7394</v>
      </c>
      <c r="F453" s="160" t="s">
        <v>1250</v>
      </c>
      <c r="G453" s="160" t="s">
        <v>1251</v>
      </c>
      <c r="H453" s="160" t="s">
        <v>7395</v>
      </c>
      <c r="I453" s="160"/>
    </row>
    <row r="454" spans="1:9" s="156" customFormat="1" x14ac:dyDescent="0.25">
      <c r="A454" s="160" t="s">
        <v>7396</v>
      </c>
      <c r="B454" s="160" t="s">
        <v>282</v>
      </c>
      <c r="C454" s="160" t="s">
        <v>7294</v>
      </c>
      <c r="D454" s="160" t="s">
        <v>8944</v>
      </c>
      <c r="E454" s="160" t="s">
        <v>7397</v>
      </c>
      <c r="F454" s="160" t="s">
        <v>1250</v>
      </c>
      <c r="G454" s="160" t="s">
        <v>4817</v>
      </c>
      <c r="H454" s="160" t="s">
        <v>7398</v>
      </c>
      <c r="I454" s="160"/>
    </row>
    <row r="455" spans="1:9" s="156" customFormat="1" x14ac:dyDescent="0.25">
      <c r="A455" s="211" t="s">
        <v>1869</v>
      </c>
      <c r="B455" s="211" t="s">
        <v>1870</v>
      </c>
      <c r="C455" s="211" t="s">
        <v>13467</v>
      </c>
      <c r="D455" s="211" t="s">
        <v>841</v>
      </c>
      <c r="E455" s="211" t="s">
        <v>1871</v>
      </c>
      <c r="F455" s="211" t="s">
        <v>1250</v>
      </c>
      <c r="G455" s="211" t="s">
        <v>6857</v>
      </c>
      <c r="H455" s="211" t="s">
        <v>13466</v>
      </c>
      <c r="I455" s="211"/>
    </row>
    <row r="456" spans="1:9" s="156" customFormat="1" x14ac:dyDescent="0.25">
      <c r="A456" s="211" t="s">
        <v>495</v>
      </c>
      <c r="B456" s="211" t="s">
        <v>982</v>
      </c>
      <c r="C456" s="211" t="s">
        <v>10898</v>
      </c>
      <c r="D456" s="211" t="s">
        <v>841</v>
      </c>
      <c r="E456" s="211" t="s">
        <v>1871</v>
      </c>
      <c r="F456" s="211" t="s">
        <v>1250</v>
      </c>
      <c r="G456" s="211" t="s">
        <v>1359</v>
      </c>
      <c r="H456" s="211" t="s">
        <v>983</v>
      </c>
      <c r="I456" s="211"/>
    </row>
    <row r="457" spans="1:9" s="156" customFormat="1" x14ac:dyDescent="0.25">
      <c r="A457" s="211" t="s">
        <v>1872</v>
      </c>
      <c r="B457" s="211" t="s">
        <v>13468</v>
      </c>
      <c r="C457" s="211" t="s">
        <v>16197</v>
      </c>
      <c r="D457" s="211" t="s">
        <v>841</v>
      </c>
      <c r="E457" s="211" t="s">
        <v>16196</v>
      </c>
      <c r="F457" s="211" t="s">
        <v>1250</v>
      </c>
      <c r="G457" s="211" t="s">
        <v>6863</v>
      </c>
      <c r="H457" s="211" t="s">
        <v>1873</v>
      </c>
      <c r="I457" s="211"/>
    </row>
    <row r="458" spans="1:9" s="156" customFormat="1" x14ac:dyDescent="0.25">
      <c r="A458" s="211" t="s">
        <v>10934</v>
      </c>
      <c r="B458" s="211" t="s">
        <v>10899</v>
      </c>
      <c r="C458" s="211" t="s">
        <v>10935</v>
      </c>
      <c r="D458" s="209" t="s">
        <v>443</v>
      </c>
      <c r="E458" s="211" t="s">
        <v>6394</v>
      </c>
      <c r="F458" s="211" t="s">
        <v>1250</v>
      </c>
      <c r="G458" s="211" t="s">
        <v>10305</v>
      </c>
      <c r="H458" s="211" t="s">
        <v>984</v>
      </c>
      <c r="I458" s="211" t="s">
        <v>654</v>
      </c>
    </row>
    <row r="459" spans="1:9" s="156" customFormat="1" x14ac:dyDescent="0.25">
      <c r="A459" s="211" t="s">
        <v>16198</v>
      </c>
      <c r="B459" s="211" t="s">
        <v>282</v>
      </c>
      <c r="C459" s="211" t="s">
        <v>16199</v>
      </c>
      <c r="D459" s="209" t="s">
        <v>14448</v>
      </c>
      <c r="E459" s="211" t="s">
        <v>5882</v>
      </c>
      <c r="F459" s="211" t="s">
        <v>1250</v>
      </c>
      <c r="G459" s="211" t="s">
        <v>6857</v>
      </c>
      <c r="H459" s="211" t="s">
        <v>15150</v>
      </c>
      <c r="I459" s="211"/>
    </row>
    <row r="460" spans="1:9" s="156" customFormat="1" x14ac:dyDescent="0.25">
      <c r="A460" s="160" t="s">
        <v>5997</v>
      </c>
      <c r="B460" s="160" t="s">
        <v>5998</v>
      </c>
      <c r="C460" s="160" t="s">
        <v>5999</v>
      </c>
      <c r="D460" s="160" t="s">
        <v>841</v>
      </c>
      <c r="E460" s="160" t="s">
        <v>2337</v>
      </c>
      <c r="F460" s="160" t="s">
        <v>1250</v>
      </c>
      <c r="G460" s="160" t="s">
        <v>10306</v>
      </c>
      <c r="H460" s="160" t="s">
        <v>6000</v>
      </c>
      <c r="I460" s="160"/>
    </row>
    <row r="461" spans="1:9" x14ac:dyDescent="0.25">
      <c r="A461" s="120" t="s">
        <v>1875</v>
      </c>
      <c r="B461" s="120" t="s">
        <v>1876</v>
      </c>
      <c r="C461" s="160" t="s">
        <v>10288</v>
      </c>
      <c r="D461" s="120" t="s">
        <v>841</v>
      </c>
      <c r="E461" s="120" t="s">
        <v>1877</v>
      </c>
      <c r="F461" s="120" t="s">
        <v>1250</v>
      </c>
      <c r="G461" s="120" t="s">
        <v>1359</v>
      </c>
      <c r="H461" s="120" t="s">
        <v>1878</v>
      </c>
      <c r="I461" s="120"/>
    </row>
    <row r="462" spans="1:9" x14ac:dyDescent="0.25">
      <c r="A462" s="120" t="s">
        <v>4324</v>
      </c>
      <c r="B462" s="120" t="s">
        <v>282</v>
      </c>
      <c r="C462" s="120" t="s">
        <v>6869</v>
      </c>
      <c r="D462" s="120" t="s">
        <v>8944</v>
      </c>
      <c r="E462" s="120" t="s">
        <v>4363</v>
      </c>
      <c r="F462" s="120" t="s">
        <v>1254</v>
      </c>
      <c r="G462" s="120" t="s">
        <v>6870</v>
      </c>
      <c r="H462" s="120" t="s">
        <v>4362</v>
      </c>
      <c r="I462" s="120"/>
    </row>
    <row r="463" spans="1:9" s="156" customFormat="1" x14ac:dyDescent="0.25">
      <c r="A463" s="209" t="s">
        <v>311</v>
      </c>
      <c r="B463" s="209" t="s">
        <v>5054</v>
      </c>
      <c r="C463" s="211" t="s">
        <v>10901</v>
      </c>
      <c r="D463" s="211" t="s">
        <v>841</v>
      </c>
      <c r="E463" s="211" t="s">
        <v>5068</v>
      </c>
      <c r="F463" s="211" t="s">
        <v>1254</v>
      </c>
      <c r="G463" s="211" t="s">
        <v>10307</v>
      </c>
      <c r="H463" s="209" t="s">
        <v>4519</v>
      </c>
      <c r="I463" s="211"/>
    </row>
    <row r="464" spans="1:9" s="156" customFormat="1" x14ac:dyDescent="0.25">
      <c r="A464" s="209" t="s">
        <v>450</v>
      </c>
      <c r="B464" s="209" t="s">
        <v>5055</v>
      </c>
      <c r="C464" s="211" t="s">
        <v>10901</v>
      </c>
      <c r="D464" s="211" t="s">
        <v>841</v>
      </c>
      <c r="E464" s="211" t="s">
        <v>5068</v>
      </c>
      <c r="F464" s="211" t="s">
        <v>1254</v>
      </c>
      <c r="G464" s="211" t="s">
        <v>10307</v>
      </c>
      <c r="H464" s="209" t="s">
        <v>985</v>
      </c>
      <c r="I464" s="211"/>
    </row>
    <row r="465" spans="1:16" x14ac:dyDescent="0.25">
      <c r="A465" s="120" t="s">
        <v>1879</v>
      </c>
      <c r="B465" s="120" t="s">
        <v>282</v>
      </c>
      <c r="C465" s="120" t="s">
        <v>6877</v>
      </c>
      <c r="D465" s="120" t="s">
        <v>564</v>
      </c>
      <c r="E465" s="120" t="s">
        <v>1853</v>
      </c>
      <c r="F465" s="120" t="s">
        <v>1254</v>
      </c>
      <c r="G465" s="120" t="s">
        <v>1258</v>
      </c>
      <c r="H465" s="120" t="s">
        <v>1880</v>
      </c>
      <c r="I465" s="120"/>
    </row>
    <row r="466" spans="1:16" s="156" customFormat="1" x14ac:dyDescent="0.25">
      <c r="A466" s="160" t="s">
        <v>7981</v>
      </c>
      <c r="B466" s="160" t="s">
        <v>282</v>
      </c>
      <c r="C466" s="160" t="s">
        <v>7982</v>
      </c>
      <c r="D466" s="160" t="s">
        <v>7848</v>
      </c>
      <c r="E466" s="160" t="s">
        <v>3524</v>
      </c>
      <c r="F466" s="160" t="s">
        <v>1254</v>
      </c>
      <c r="G466" s="160" t="s">
        <v>6857</v>
      </c>
      <c r="H466" s="160" t="s">
        <v>7983</v>
      </c>
      <c r="I466" s="160"/>
    </row>
    <row r="467" spans="1:16" x14ac:dyDescent="0.25">
      <c r="A467" s="120" t="s">
        <v>1881</v>
      </c>
      <c r="B467" s="120" t="s">
        <v>1882</v>
      </c>
      <c r="C467" s="120" t="s">
        <v>1883</v>
      </c>
      <c r="D467" s="120" t="s">
        <v>443</v>
      </c>
      <c r="E467" s="120" t="s">
        <v>1884</v>
      </c>
      <c r="F467" s="120" t="s">
        <v>1250</v>
      </c>
      <c r="G467" s="120" t="s">
        <v>4817</v>
      </c>
      <c r="H467" s="120" t="s">
        <v>1885</v>
      </c>
      <c r="I467" s="120"/>
    </row>
    <row r="468" spans="1:16" s="156" customFormat="1" x14ac:dyDescent="0.25">
      <c r="A468" s="211" t="s">
        <v>7399</v>
      </c>
      <c r="B468" s="211" t="s">
        <v>282</v>
      </c>
      <c r="C468" s="211" t="s">
        <v>10931</v>
      </c>
      <c r="D468" s="211" t="s">
        <v>8944</v>
      </c>
      <c r="E468" s="211" t="s">
        <v>7522</v>
      </c>
      <c r="F468" s="211" t="s">
        <v>1250</v>
      </c>
      <c r="G468" s="211" t="s">
        <v>4805</v>
      </c>
      <c r="H468" s="211" t="s">
        <v>7400</v>
      </c>
      <c r="I468" s="211"/>
    </row>
    <row r="469" spans="1:16" x14ac:dyDescent="0.25">
      <c r="A469" s="120" t="s">
        <v>1887</v>
      </c>
      <c r="B469" s="120" t="s">
        <v>282</v>
      </c>
      <c r="C469" s="120"/>
      <c r="D469" s="120" t="s">
        <v>564</v>
      </c>
      <c r="E469" s="120" t="s">
        <v>1888</v>
      </c>
      <c r="F469" s="120" t="s">
        <v>1250</v>
      </c>
      <c r="G469" s="50" t="s">
        <v>4817</v>
      </c>
      <c r="H469" s="120" t="s">
        <v>1675</v>
      </c>
      <c r="I469" s="120"/>
      <c r="J469" s="122"/>
      <c r="K469" s="122"/>
      <c r="L469" s="122"/>
      <c r="M469" s="122"/>
      <c r="N469" s="122"/>
      <c r="O469" s="122"/>
      <c r="P469" s="122" t="s">
        <v>1889</v>
      </c>
    </row>
    <row r="470" spans="1:16" s="156" customFormat="1" x14ac:dyDescent="0.25">
      <c r="A470" s="160" t="s">
        <v>7401</v>
      </c>
      <c r="B470" s="160" t="s">
        <v>282</v>
      </c>
      <c r="C470" s="160" t="s">
        <v>7294</v>
      </c>
      <c r="D470" s="160" t="s">
        <v>8944</v>
      </c>
      <c r="E470" s="160" t="s">
        <v>1888</v>
      </c>
      <c r="F470" s="160" t="s">
        <v>1250</v>
      </c>
      <c r="G470" s="143" t="s">
        <v>4817</v>
      </c>
      <c r="H470" s="160" t="s">
        <v>7402</v>
      </c>
      <c r="I470" s="160"/>
      <c r="J470" s="161"/>
      <c r="K470" s="161"/>
      <c r="L470" s="161"/>
      <c r="M470" s="161"/>
      <c r="N470" s="161"/>
      <c r="O470" s="161"/>
      <c r="P470" s="161"/>
    </row>
    <row r="471" spans="1:16" s="156" customFormat="1" x14ac:dyDescent="0.25">
      <c r="A471" s="160" t="s">
        <v>7403</v>
      </c>
      <c r="B471" s="160" t="s">
        <v>282</v>
      </c>
      <c r="C471" s="160" t="s">
        <v>7294</v>
      </c>
      <c r="D471" s="160" t="s">
        <v>8944</v>
      </c>
      <c r="E471" s="160" t="s">
        <v>7404</v>
      </c>
      <c r="F471" s="160" t="s">
        <v>1250</v>
      </c>
      <c r="G471" s="143" t="s">
        <v>4817</v>
      </c>
      <c r="H471" s="160" t="s">
        <v>7405</v>
      </c>
      <c r="I471" s="160"/>
      <c r="J471" s="161"/>
      <c r="K471" s="161"/>
      <c r="L471" s="161"/>
      <c r="M471" s="161"/>
      <c r="N471" s="161"/>
      <c r="O471" s="161"/>
      <c r="P471" s="161"/>
    </row>
    <row r="472" spans="1:16" x14ac:dyDescent="0.25">
      <c r="A472" s="120" t="s">
        <v>1890</v>
      </c>
      <c r="B472" s="120" t="s">
        <v>1891</v>
      </c>
      <c r="C472" s="120" t="s">
        <v>1892</v>
      </c>
      <c r="D472" s="120" t="s">
        <v>841</v>
      </c>
      <c r="E472" s="120" t="s">
        <v>1893</v>
      </c>
      <c r="F472" s="120" t="s">
        <v>1250</v>
      </c>
      <c r="G472" s="120" t="s">
        <v>1421</v>
      </c>
      <c r="H472" s="120" t="s">
        <v>1894</v>
      </c>
      <c r="I472" s="120"/>
      <c r="J472" s="122"/>
      <c r="K472" s="122"/>
      <c r="L472" s="122"/>
      <c r="M472" s="122"/>
      <c r="N472" s="122"/>
      <c r="O472" s="122"/>
      <c r="P472" s="122"/>
    </row>
    <row r="473" spans="1:16" s="156" customFormat="1" x14ac:dyDescent="0.25">
      <c r="A473" s="162" t="s">
        <v>7406</v>
      </c>
      <c r="B473" s="162" t="s">
        <v>282</v>
      </c>
      <c r="C473" s="160" t="s">
        <v>7294</v>
      </c>
      <c r="D473" s="160" t="s">
        <v>8944</v>
      </c>
      <c r="E473" s="162" t="s">
        <v>7407</v>
      </c>
      <c r="F473" s="160" t="s">
        <v>1250</v>
      </c>
      <c r="G473" s="143" t="s">
        <v>4817</v>
      </c>
      <c r="H473" s="162" t="s">
        <v>7408</v>
      </c>
      <c r="I473" s="161"/>
      <c r="J473" s="161"/>
      <c r="K473" s="161"/>
      <c r="L473" s="161"/>
      <c r="M473" s="161"/>
      <c r="N473" s="161"/>
      <c r="O473" s="161"/>
      <c r="P473" s="161"/>
    </row>
    <row r="474" spans="1:16" x14ac:dyDescent="0.25">
      <c r="A474" s="122" t="s">
        <v>1898</v>
      </c>
      <c r="B474" s="121" t="s">
        <v>1899</v>
      </c>
      <c r="C474" s="122" t="s">
        <v>1622</v>
      </c>
      <c r="D474" s="120" t="s">
        <v>443</v>
      </c>
      <c r="E474" s="122" t="s">
        <v>1900</v>
      </c>
      <c r="F474" s="122" t="s">
        <v>1250</v>
      </c>
      <c r="G474" s="122" t="s">
        <v>1251</v>
      </c>
      <c r="H474" s="122" t="s">
        <v>1901</v>
      </c>
      <c r="I474" s="122"/>
    </row>
    <row r="475" spans="1:16" x14ac:dyDescent="0.25">
      <c r="A475" s="122" t="s">
        <v>1902</v>
      </c>
      <c r="B475" s="121" t="s">
        <v>1903</v>
      </c>
      <c r="C475" s="122" t="s">
        <v>1904</v>
      </c>
      <c r="D475" s="120" t="s">
        <v>443</v>
      </c>
      <c r="E475" s="122" t="s">
        <v>1905</v>
      </c>
      <c r="F475" s="122" t="s">
        <v>1250</v>
      </c>
      <c r="G475" s="122" t="s">
        <v>4817</v>
      </c>
      <c r="H475" s="122" t="s">
        <v>1906</v>
      </c>
      <c r="I475" s="122"/>
    </row>
    <row r="476" spans="1:16" s="156" customFormat="1" x14ac:dyDescent="0.25">
      <c r="A476" s="161" t="s">
        <v>7409</v>
      </c>
      <c r="B476" s="135" t="s">
        <v>282</v>
      </c>
      <c r="C476" s="161" t="s">
        <v>7410</v>
      </c>
      <c r="D476" s="160" t="s">
        <v>8944</v>
      </c>
      <c r="E476" s="161" t="s">
        <v>7411</v>
      </c>
      <c r="F476" s="161" t="s">
        <v>1250</v>
      </c>
      <c r="G476" s="161" t="s">
        <v>4817</v>
      </c>
      <c r="H476" s="161" t="s">
        <v>7412</v>
      </c>
      <c r="I476" s="161"/>
    </row>
    <row r="477" spans="1:16" s="156" customFormat="1" x14ac:dyDescent="0.25">
      <c r="A477" s="161" t="s">
        <v>7413</v>
      </c>
      <c r="B477" s="135" t="s">
        <v>282</v>
      </c>
      <c r="C477" s="161" t="s">
        <v>7410</v>
      </c>
      <c r="D477" s="160" t="s">
        <v>8944</v>
      </c>
      <c r="E477" s="161" t="s">
        <v>7411</v>
      </c>
      <c r="F477" s="161" t="s">
        <v>1250</v>
      </c>
      <c r="G477" s="161" t="s">
        <v>4817</v>
      </c>
      <c r="H477" s="161" t="s">
        <v>7414</v>
      </c>
      <c r="I477" s="161"/>
    </row>
    <row r="478" spans="1:16" s="156" customFormat="1" x14ac:dyDescent="0.25">
      <c r="A478" s="161" t="s">
        <v>7415</v>
      </c>
      <c r="B478" s="135" t="s">
        <v>282</v>
      </c>
      <c r="C478" s="161" t="s">
        <v>7416</v>
      </c>
      <c r="D478" s="160" t="s">
        <v>8944</v>
      </c>
      <c r="E478" s="161" t="s">
        <v>7417</v>
      </c>
      <c r="F478" s="161" t="s">
        <v>1250</v>
      </c>
      <c r="G478" s="161" t="s">
        <v>1251</v>
      </c>
      <c r="H478" s="161" t="s">
        <v>7418</v>
      </c>
      <c r="I478" s="161"/>
    </row>
    <row r="479" spans="1:16" s="156" customFormat="1" x14ac:dyDescent="0.25">
      <c r="A479" s="161" t="s">
        <v>8963</v>
      </c>
      <c r="B479" s="135" t="s">
        <v>282</v>
      </c>
      <c r="C479" s="161" t="s">
        <v>8964</v>
      </c>
      <c r="D479" s="160" t="s">
        <v>8944</v>
      </c>
      <c r="E479" s="161" t="s">
        <v>7641</v>
      </c>
      <c r="F479" s="161" t="s">
        <v>1250</v>
      </c>
      <c r="G479" s="161" t="s">
        <v>1297</v>
      </c>
      <c r="H479" s="161" t="s">
        <v>8965</v>
      </c>
      <c r="I479" s="161"/>
    </row>
    <row r="480" spans="1:16" s="156" customFormat="1" x14ac:dyDescent="0.25">
      <c r="A480" s="161" t="s">
        <v>5141</v>
      </c>
      <c r="B480" s="135" t="s">
        <v>5140</v>
      </c>
      <c r="C480" s="161" t="s">
        <v>5142</v>
      </c>
      <c r="D480" s="160" t="s">
        <v>841</v>
      </c>
      <c r="E480" s="161" t="s">
        <v>676</v>
      </c>
      <c r="F480" s="161" t="s">
        <v>1254</v>
      </c>
      <c r="G480" s="161" t="s">
        <v>4832</v>
      </c>
      <c r="H480" s="161" t="s">
        <v>5143</v>
      </c>
      <c r="I480" s="161"/>
    </row>
    <row r="481" spans="1:9" s="156" customFormat="1" x14ac:dyDescent="0.25">
      <c r="A481" s="161" t="s">
        <v>7984</v>
      </c>
      <c r="B481" s="135" t="s">
        <v>282</v>
      </c>
      <c r="C481" s="161" t="s">
        <v>6896</v>
      </c>
      <c r="D481" s="160" t="s">
        <v>7848</v>
      </c>
      <c r="E481" s="156" t="s">
        <v>2164</v>
      </c>
      <c r="F481" s="161" t="s">
        <v>1254</v>
      </c>
      <c r="G481" s="161" t="s">
        <v>6857</v>
      </c>
      <c r="H481" s="161" t="s">
        <v>7985</v>
      </c>
      <c r="I481" s="161"/>
    </row>
    <row r="482" spans="1:9" x14ac:dyDescent="0.25">
      <c r="A482" s="122" t="s">
        <v>1910</v>
      </c>
      <c r="B482" s="121" t="s">
        <v>1911</v>
      </c>
      <c r="C482" s="160" t="s">
        <v>10289</v>
      </c>
      <c r="D482" s="120" t="s">
        <v>841</v>
      </c>
      <c r="E482" s="122" t="s">
        <v>1273</v>
      </c>
      <c r="F482" s="122" t="s">
        <v>1250</v>
      </c>
      <c r="G482" s="122" t="s">
        <v>1359</v>
      </c>
      <c r="H482" s="122" t="s">
        <v>1912</v>
      </c>
      <c r="I482" s="122"/>
    </row>
    <row r="483" spans="1:9" s="156" customFormat="1" x14ac:dyDescent="0.25">
      <c r="A483" s="161" t="s">
        <v>1913</v>
      </c>
      <c r="B483" s="135" t="s">
        <v>1914</v>
      </c>
      <c r="C483" s="161" t="s">
        <v>6971</v>
      </c>
      <c r="D483" s="160" t="s">
        <v>841</v>
      </c>
      <c r="E483" s="161" t="s">
        <v>2337</v>
      </c>
      <c r="F483" s="161" t="s">
        <v>1250</v>
      </c>
      <c r="G483" s="161" t="s">
        <v>1258</v>
      </c>
      <c r="H483" s="161" t="s">
        <v>1915</v>
      </c>
      <c r="I483" s="161"/>
    </row>
    <row r="484" spans="1:9" s="156" customFormat="1" x14ac:dyDescent="0.25">
      <c r="A484" s="211" t="s">
        <v>1919</v>
      </c>
      <c r="B484" s="143" t="s">
        <v>1920</v>
      </c>
      <c r="C484" s="211" t="s">
        <v>16200</v>
      </c>
      <c r="D484" s="211" t="s">
        <v>841</v>
      </c>
      <c r="E484" s="162" t="s">
        <v>2337</v>
      </c>
      <c r="F484" s="162" t="s">
        <v>1250</v>
      </c>
      <c r="G484" s="162" t="s">
        <v>6863</v>
      </c>
      <c r="H484" s="211" t="s">
        <v>1921</v>
      </c>
      <c r="I484" s="161"/>
    </row>
    <row r="485" spans="1:9" s="156" customFormat="1" x14ac:dyDescent="0.25">
      <c r="A485" s="161" t="s">
        <v>1922</v>
      </c>
      <c r="B485" s="135" t="s">
        <v>6878</v>
      </c>
      <c r="C485" s="161" t="s">
        <v>11983</v>
      </c>
      <c r="D485" s="101" t="s">
        <v>443</v>
      </c>
      <c r="E485" s="161" t="s">
        <v>11984</v>
      </c>
      <c r="F485" s="161" t="s">
        <v>1250</v>
      </c>
      <c r="G485" s="161" t="s">
        <v>7029</v>
      </c>
      <c r="H485" s="161" t="s">
        <v>1923</v>
      </c>
      <c r="I485" s="161"/>
    </row>
    <row r="486" spans="1:9" x14ac:dyDescent="0.25">
      <c r="A486" s="122" t="s">
        <v>1924</v>
      </c>
      <c r="B486" s="122" t="s">
        <v>282</v>
      </c>
      <c r="C486" s="122"/>
      <c r="D486" s="101" t="s">
        <v>4413</v>
      </c>
      <c r="E486" s="122" t="s">
        <v>277</v>
      </c>
      <c r="F486" s="122" t="s">
        <v>1254</v>
      </c>
      <c r="G486" s="101" t="s">
        <v>1392</v>
      </c>
      <c r="H486" s="122" t="s">
        <v>1925</v>
      </c>
      <c r="I486" s="122"/>
    </row>
    <row r="487" spans="1:9" s="156" customFormat="1" x14ac:dyDescent="0.25">
      <c r="A487" s="161" t="s">
        <v>9169</v>
      </c>
      <c r="B487" s="161" t="s">
        <v>282</v>
      </c>
      <c r="C487" s="161" t="s">
        <v>7986</v>
      </c>
      <c r="D487" s="160" t="s">
        <v>7848</v>
      </c>
      <c r="E487" s="161" t="s">
        <v>7987</v>
      </c>
      <c r="F487" s="161" t="s">
        <v>1254</v>
      </c>
      <c r="G487" s="161" t="s">
        <v>4905</v>
      </c>
      <c r="H487" s="161" t="s">
        <v>7988</v>
      </c>
      <c r="I487" s="161"/>
    </row>
    <row r="488" spans="1:9" s="156" customFormat="1" x14ac:dyDescent="0.25">
      <c r="A488" s="161" t="s">
        <v>9170</v>
      </c>
      <c r="B488" s="161" t="s">
        <v>282</v>
      </c>
      <c r="C488" s="161"/>
      <c r="D488" s="160" t="s">
        <v>7848</v>
      </c>
      <c r="E488" s="161" t="s">
        <v>487</v>
      </c>
      <c r="F488" s="161" t="s">
        <v>1254</v>
      </c>
      <c r="G488" s="161" t="s">
        <v>8955</v>
      </c>
      <c r="H488" s="161" t="s">
        <v>9171</v>
      </c>
      <c r="I488" s="161"/>
    </row>
    <row r="489" spans="1:9" s="156" customFormat="1" x14ac:dyDescent="0.25">
      <c r="A489" s="161" t="s">
        <v>7989</v>
      </c>
      <c r="B489" s="161" t="s">
        <v>282</v>
      </c>
      <c r="C489" s="161" t="s">
        <v>7990</v>
      </c>
      <c r="D489" s="160" t="s">
        <v>7848</v>
      </c>
      <c r="E489" s="161" t="s">
        <v>7987</v>
      </c>
      <c r="F489" s="161" t="s">
        <v>1254</v>
      </c>
      <c r="G489" s="161" t="s">
        <v>6857</v>
      </c>
      <c r="H489" s="161" t="s">
        <v>7991</v>
      </c>
      <c r="I489" s="161"/>
    </row>
    <row r="490" spans="1:9" s="156" customFormat="1" x14ac:dyDescent="0.25">
      <c r="A490" s="161" t="s">
        <v>7992</v>
      </c>
      <c r="B490" s="161" t="s">
        <v>282</v>
      </c>
      <c r="C490" s="110" t="s">
        <v>7993</v>
      </c>
      <c r="D490" s="160" t="s">
        <v>7848</v>
      </c>
      <c r="E490" s="161" t="s">
        <v>7994</v>
      </c>
      <c r="F490" s="161" t="s">
        <v>1254</v>
      </c>
      <c r="G490" s="161" t="s">
        <v>4832</v>
      </c>
      <c r="H490" s="161" t="s">
        <v>7995</v>
      </c>
      <c r="I490" s="161"/>
    </row>
    <row r="491" spans="1:9" s="156" customFormat="1" x14ac:dyDescent="0.25">
      <c r="A491" s="161" t="s">
        <v>4863</v>
      </c>
      <c r="B491" s="161" t="s">
        <v>5366</v>
      </c>
      <c r="C491" s="110" t="s">
        <v>13476</v>
      </c>
      <c r="D491" s="211" t="s">
        <v>443</v>
      </c>
      <c r="E491" s="161" t="s">
        <v>13477</v>
      </c>
      <c r="F491" s="161" t="s">
        <v>1254</v>
      </c>
      <c r="G491" s="161" t="s">
        <v>1421</v>
      </c>
      <c r="H491" s="211" t="s">
        <v>4864</v>
      </c>
      <c r="I491" s="161"/>
    </row>
    <row r="492" spans="1:9" x14ac:dyDescent="0.25">
      <c r="A492" s="121" t="s">
        <v>1926</v>
      </c>
      <c r="B492" s="122" t="s">
        <v>282</v>
      </c>
      <c r="C492" s="122" t="s">
        <v>6879</v>
      </c>
      <c r="D492" s="120" t="s">
        <v>564</v>
      </c>
      <c r="E492" s="122" t="s">
        <v>1927</v>
      </c>
      <c r="F492" s="122" t="s">
        <v>1600</v>
      </c>
      <c r="G492" s="122" t="s">
        <v>6857</v>
      </c>
      <c r="H492" s="121" t="s">
        <v>1928</v>
      </c>
      <c r="I492" s="122"/>
    </row>
    <row r="493" spans="1:9" x14ac:dyDescent="0.25">
      <c r="A493" s="121" t="s">
        <v>4640</v>
      </c>
      <c r="B493" s="122" t="s">
        <v>282</v>
      </c>
      <c r="C493" s="122" t="s">
        <v>4761</v>
      </c>
      <c r="D493" s="120" t="s">
        <v>755</v>
      </c>
      <c r="E493" s="122" t="s">
        <v>4760</v>
      </c>
      <c r="F493" s="122" t="s">
        <v>1254</v>
      </c>
      <c r="G493" s="122" t="s">
        <v>2382</v>
      </c>
      <c r="H493" s="120" t="s">
        <v>4641</v>
      </c>
      <c r="I493" s="122"/>
    </row>
    <row r="494" spans="1:9" x14ac:dyDescent="0.25">
      <c r="A494" s="121" t="s">
        <v>4643</v>
      </c>
      <c r="B494" s="122" t="s">
        <v>282</v>
      </c>
      <c r="C494" s="122" t="s">
        <v>7996</v>
      </c>
      <c r="D494" s="120" t="s">
        <v>755</v>
      </c>
      <c r="E494" s="122" t="s">
        <v>4644</v>
      </c>
      <c r="F494" s="122" t="s">
        <v>1254</v>
      </c>
      <c r="G494" s="160" t="s">
        <v>10307</v>
      </c>
      <c r="H494" s="121" t="s">
        <v>4645</v>
      </c>
      <c r="I494" s="122"/>
    </row>
    <row r="495" spans="1:9" x14ac:dyDescent="0.25">
      <c r="A495" s="121" t="s">
        <v>4434</v>
      </c>
      <c r="B495" s="122" t="s">
        <v>282</v>
      </c>
      <c r="C495" s="122" t="s">
        <v>4642</v>
      </c>
      <c r="D495" s="120" t="s">
        <v>4413</v>
      </c>
      <c r="E495" s="161" t="s">
        <v>4644</v>
      </c>
      <c r="F495" s="122" t="s">
        <v>1254</v>
      </c>
      <c r="G495" s="122" t="s">
        <v>6857</v>
      </c>
      <c r="H495" s="121" t="s">
        <v>4435</v>
      </c>
      <c r="I495" s="122"/>
    </row>
    <row r="496" spans="1:9" s="156" customFormat="1" x14ac:dyDescent="0.25">
      <c r="A496" s="135" t="s">
        <v>7997</v>
      </c>
      <c r="B496" s="161" t="s">
        <v>282</v>
      </c>
      <c r="C496" s="161" t="s">
        <v>4642</v>
      </c>
      <c r="D496" s="160" t="s">
        <v>7848</v>
      </c>
      <c r="E496" s="161" t="s">
        <v>4644</v>
      </c>
      <c r="F496" s="161" t="s">
        <v>1254</v>
      </c>
      <c r="G496" s="161" t="s">
        <v>6857</v>
      </c>
      <c r="H496" s="135" t="s">
        <v>7998</v>
      </c>
      <c r="I496" s="161"/>
    </row>
    <row r="497" spans="1:9" s="156" customFormat="1" x14ac:dyDescent="0.25">
      <c r="A497" s="135" t="s">
        <v>333</v>
      </c>
      <c r="B497" s="161" t="s">
        <v>5502</v>
      </c>
      <c r="C497" s="161" t="s">
        <v>10908</v>
      </c>
      <c r="D497" s="211" t="s">
        <v>841</v>
      </c>
      <c r="E497" s="161" t="s">
        <v>10860</v>
      </c>
      <c r="F497" s="161" t="s">
        <v>1254</v>
      </c>
      <c r="G497" s="161" t="s">
        <v>4905</v>
      </c>
      <c r="H497" s="135" t="s">
        <v>10909</v>
      </c>
      <c r="I497" s="161"/>
    </row>
    <row r="498" spans="1:9" x14ac:dyDescent="0.25">
      <c r="A498" s="122" t="s">
        <v>1929</v>
      </c>
      <c r="B498" s="122" t="s">
        <v>1930</v>
      </c>
      <c r="C498" s="122"/>
      <c r="D498" s="120" t="s">
        <v>443</v>
      </c>
      <c r="E498" s="122" t="s">
        <v>1931</v>
      </c>
      <c r="F498" s="122" t="s">
        <v>1250</v>
      </c>
      <c r="G498" s="122" t="s">
        <v>4817</v>
      </c>
      <c r="H498" s="122" t="s">
        <v>1932</v>
      </c>
      <c r="I498" s="122"/>
    </row>
    <row r="499" spans="1:9" x14ac:dyDescent="0.25">
      <c r="A499" s="120" t="s">
        <v>1933</v>
      </c>
      <c r="B499" s="121" t="s">
        <v>1934</v>
      </c>
      <c r="C499" s="122" t="s">
        <v>1935</v>
      </c>
      <c r="D499" s="120" t="s">
        <v>841</v>
      </c>
      <c r="E499" s="122" t="s">
        <v>263</v>
      </c>
      <c r="F499" s="122" t="s">
        <v>1250</v>
      </c>
      <c r="G499" s="120" t="s">
        <v>4832</v>
      </c>
      <c r="H499" s="120" t="s">
        <v>1936</v>
      </c>
      <c r="I499" s="122"/>
    </row>
    <row r="500" spans="1:9" s="156" customFormat="1" x14ac:dyDescent="0.25">
      <c r="A500" s="160" t="s">
        <v>10314</v>
      </c>
      <c r="B500" s="135" t="s">
        <v>282</v>
      </c>
      <c r="C500" s="161"/>
      <c r="D500" s="160" t="s">
        <v>755</v>
      </c>
      <c r="E500" s="161" t="s">
        <v>359</v>
      </c>
      <c r="F500" s="161" t="s">
        <v>1618</v>
      </c>
      <c r="G500" s="160" t="s">
        <v>8955</v>
      </c>
      <c r="H500" s="160" t="s">
        <v>10315</v>
      </c>
      <c r="I500" s="161"/>
    </row>
    <row r="501" spans="1:9" x14ac:dyDescent="0.25">
      <c r="A501" s="120" t="s">
        <v>4325</v>
      </c>
      <c r="B501" s="50" t="s">
        <v>282</v>
      </c>
      <c r="C501" s="120" t="s">
        <v>6869</v>
      </c>
      <c r="D501" s="160" t="s">
        <v>8944</v>
      </c>
      <c r="E501" s="96" t="s">
        <v>4365</v>
      </c>
      <c r="F501" s="120" t="s">
        <v>1254</v>
      </c>
      <c r="G501" s="120" t="s">
        <v>6870</v>
      </c>
      <c r="H501" s="120" t="s">
        <v>4364</v>
      </c>
      <c r="I501" s="120"/>
    </row>
    <row r="502" spans="1:9" s="156" customFormat="1" x14ac:dyDescent="0.25">
      <c r="A502" s="160" t="s">
        <v>9172</v>
      </c>
      <c r="B502" s="143" t="s">
        <v>282</v>
      </c>
      <c r="C502" s="160"/>
      <c r="D502" s="160" t="s">
        <v>7848</v>
      </c>
      <c r="E502" s="96" t="s">
        <v>487</v>
      </c>
      <c r="F502" s="160" t="s">
        <v>1254</v>
      </c>
      <c r="G502" s="160" t="s">
        <v>8955</v>
      </c>
      <c r="H502" s="160" t="s">
        <v>9173</v>
      </c>
      <c r="I502" s="160"/>
    </row>
    <row r="503" spans="1:9" s="156" customFormat="1" x14ac:dyDescent="0.25">
      <c r="A503" s="211" t="s">
        <v>16741</v>
      </c>
      <c r="B503" s="143" t="s">
        <v>282</v>
      </c>
      <c r="C503" s="211" t="s">
        <v>16742</v>
      </c>
      <c r="D503" s="211" t="s">
        <v>16646</v>
      </c>
      <c r="E503" s="96" t="s">
        <v>7356</v>
      </c>
      <c r="F503" s="211" t="s">
        <v>1250</v>
      </c>
      <c r="G503" s="211" t="s">
        <v>6857</v>
      </c>
      <c r="H503" s="211" t="s">
        <v>16743</v>
      </c>
      <c r="I503" s="211"/>
    </row>
    <row r="504" spans="1:9" x14ac:dyDescent="0.25">
      <c r="A504" s="120" t="s">
        <v>1937</v>
      </c>
      <c r="B504" s="120" t="s">
        <v>282</v>
      </c>
      <c r="C504" s="120" t="s">
        <v>6880</v>
      </c>
      <c r="D504" s="120" t="s">
        <v>564</v>
      </c>
      <c r="E504" s="120" t="s">
        <v>677</v>
      </c>
      <c r="F504" s="120" t="s">
        <v>1254</v>
      </c>
      <c r="G504" s="160" t="s">
        <v>10305</v>
      </c>
      <c r="H504" s="120" t="s">
        <v>1938</v>
      </c>
      <c r="I504" s="120"/>
    </row>
    <row r="505" spans="1:9" x14ac:dyDescent="0.25">
      <c r="A505" s="120" t="s">
        <v>1939</v>
      </c>
      <c r="B505" s="50" t="s">
        <v>1940</v>
      </c>
      <c r="C505" s="120" t="s">
        <v>1346</v>
      </c>
      <c r="D505" s="120" t="s">
        <v>443</v>
      </c>
      <c r="E505" s="120" t="s">
        <v>1941</v>
      </c>
      <c r="F505" s="120" t="s">
        <v>1250</v>
      </c>
      <c r="G505" s="120" t="s">
        <v>1251</v>
      </c>
      <c r="H505" s="120" t="s">
        <v>1942</v>
      </c>
      <c r="I505" s="120"/>
    </row>
    <row r="506" spans="1:9" s="156" customFormat="1" x14ac:dyDescent="0.25">
      <c r="A506" s="160" t="s">
        <v>6001</v>
      </c>
      <c r="B506" s="143" t="s">
        <v>6002</v>
      </c>
      <c r="C506" s="160" t="s">
        <v>5962</v>
      </c>
      <c r="D506" s="160" t="s">
        <v>841</v>
      </c>
      <c r="E506" s="160" t="s">
        <v>263</v>
      </c>
      <c r="F506" s="160" t="s">
        <v>1250</v>
      </c>
      <c r="G506" s="160" t="s">
        <v>10306</v>
      </c>
      <c r="H506" s="160" t="s">
        <v>6003</v>
      </c>
      <c r="I506" s="160"/>
    </row>
    <row r="507" spans="1:9" x14ac:dyDescent="0.25">
      <c r="A507" s="120" t="s">
        <v>1943</v>
      </c>
      <c r="B507" s="50" t="s">
        <v>1944</v>
      </c>
      <c r="C507" s="120" t="s">
        <v>1945</v>
      </c>
      <c r="D507" s="120" t="s">
        <v>443</v>
      </c>
      <c r="E507" s="120" t="s">
        <v>1946</v>
      </c>
      <c r="F507" s="120" t="s">
        <v>1250</v>
      </c>
      <c r="G507" s="120" t="s">
        <v>1251</v>
      </c>
      <c r="H507" s="120" t="s">
        <v>1947</v>
      </c>
      <c r="I507" s="120"/>
    </row>
    <row r="508" spans="1:9" s="156" customFormat="1" x14ac:dyDescent="0.25">
      <c r="A508" s="211" t="s">
        <v>4436</v>
      </c>
      <c r="B508" s="143" t="s">
        <v>282</v>
      </c>
      <c r="C508" s="162" t="s">
        <v>10955</v>
      </c>
      <c r="D508" s="211" t="s">
        <v>564</v>
      </c>
      <c r="E508" s="162" t="s">
        <v>7522</v>
      </c>
      <c r="F508" s="211" t="s">
        <v>1250</v>
      </c>
      <c r="G508" s="211" t="s">
        <v>10305</v>
      </c>
      <c r="H508" s="211" t="s">
        <v>4437</v>
      </c>
      <c r="I508" s="161"/>
    </row>
    <row r="509" spans="1:9" s="156" customFormat="1" x14ac:dyDescent="0.25">
      <c r="A509" s="160" t="s">
        <v>10286</v>
      </c>
      <c r="B509" s="143" t="s">
        <v>282</v>
      </c>
      <c r="C509" s="162" t="s">
        <v>7999</v>
      </c>
      <c r="D509" s="160" t="s">
        <v>7848</v>
      </c>
      <c r="E509" s="162" t="s">
        <v>6394</v>
      </c>
      <c r="F509" s="160" t="s">
        <v>1250</v>
      </c>
      <c r="G509" s="160" t="s">
        <v>1421</v>
      </c>
      <c r="H509" s="160" t="s">
        <v>8000</v>
      </c>
      <c r="I509" s="161"/>
    </row>
    <row r="510" spans="1:9" x14ac:dyDescent="0.25">
      <c r="A510" s="120" t="s">
        <v>4742</v>
      </c>
      <c r="B510" s="50" t="s">
        <v>282</v>
      </c>
      <c r="C510" s="165" t="s">
        <v>10331</v>
      </c>
      <c r="D510" s="120" t="s">
        <v>755</v>
      </c>
      <c r="E510" s="104" t="s">
        <v>4743</v>
      </c>
      <c r="F510" s="120" t="s">
        <v>1254</v>
      </c>
      <c r="G510" s="120" t="s">
        <v>4832</v>
      </c>
      <c r="H510" s="120" t="s">
        <v>4744</v>
      </c>
      <c r="I510" s="122"/>
    </row>
    <row r="511" spans="1:9" s="156" customFormat="1" x14ac:dyDescent="0.25">
      <c r="A511" s="160" t="s">
        <v>9174</v>
      </c>
      <c r="B511" s="143" t="s">
        <v>282</v>
      </c>
      <c r="C511" s="161"/>
      <c r="D511" s="160" t="s">
        <v>7848</v>
      </c>
      <c r="E511" s="162" t="s">
        <v>4212</v>
      </c>
      <c r="F511" s="160" t="s">
        <v>1254</v>
      </c>
      <c r="G511" s="160" t="s">
        <v>8955</v>
      </c>
      <c r="H511" s="160" t="s">
        <v>9175</v>
      </c>
      <c r="I511" s="161"/>
    </row>
    <row r="512" spans="1:9" x14ac:dyDescent="0.25">
      <c r="A512" s="120" t="s">
        <v>1948</v>
      </c>
      <c r="B512" s="120" t="s">
        <v>282</v>
      </c>
      <c r="C512" s="122"/>
      <c r="D512" s="120" t="s">
        <v>564</v>
      </c>
      <c r="E512" s="100" t="s">
        <v>1949</v>
      </c>
      <c r="F512" s="120" t="s">
        <v>1250</v>
      </c>
      <c r="G512" s="120" t="s">
        <v>1251</v>
      </c>
      <c r="H512" s="120" t="s">
        <v>1950</v>
      </c>
    </row>
    <row r="513" spans="1:9" x14ac:dyDescent="0.25">
      <c r="A513" s="120" t="s">
        <v>690</v>
      </c>
      <c r="B513" s="120" t="s">
        <v>282</v>
      </c>
      <c r="C513" s="110" t="s">
        <v>6882</v>
      </c>
      <c r="D513" s="160" t="s">
        <v>1357</v>
      </c>
      <c r="E513" s="100" t="s">
        <v>6881</v>
      </c>
      <c r="F513" s="120" t="s">
        <v>1254</v>
      </c>
      <c r="G513" s="160" t="s">
        <v>10307</v>
      </c>
      <c r="H513" s="120" t="s">
        <v>691</v>
      </c>
    </row>
    <row r="514" spans="1:9" s="156" customFormat="1" x14ac:dyDescent="0.25">
      <c r="A514" s="211" t="s">
        <v>17188</v>
      </c>
      <c r="B514" s="211" t="s">
        <v>282</v>
      </c>
      <c r="C514" s="110"/>
      <c r="D514" s="211" t="s">
        <v>16646</v>
      </c>
      <c r="E514" s="136" t="s">
        <v>17190</v>
      </c>
      <c r="F514" s="211" t="s">
        <v>1254</v>
      </c>
      <c r="G514" s="211" t="s">
        <v>8955</v>
      </c>
      <c r="H514" s="211" t="s">
        <v>17189</v>
      </c>
    </row>
    <row r="515" spans="1:9" x14ac:dyDescent="0.25">
      <c r="A515" s="120" t="s">
        <v>1954</v>
      </c>
      <c r="B515" s="120" t="s">
        <v>1955</v>
      </c>
      <c r="C515" s="120" t="s">
        <v>1956</v>
      </c>
      <c r="D515" s="120" t="s">
        <v>443</v>
      </c>
      <c r="E515" s="120" t="s">
        <v>263</v>
      </c>
      <c r="F515" s="120" t="s">
        <v>1250</v>
      </c>
      <c r="G515" s="120" t="s">
        <v>1477</v>
      </c>
      <c r="H515" s="120" t="s">
        <v>1957</v>
      </c>
      <c r="I515" s="120"/>
    </row>
    <row r="516" spans="1:9" s="156" customFormat="1" x14ac:dyDescent="0.25">
      <c r="A516" s="160" t="s">
        <v>9176</v>
      </c>
      <c r="B516" s="160" t="s">
        <v>282</v>
      </c>
      <c r="C516" s="160"/>
      <c r="D516" s="160" t="s">
        <v>7848</v>
      </c>
      <c r="E516" s="160" t="s">
        <v>9177</v>
      </c>
      <c r="F516" s="160" t="s">
        <v>1254</v>
      </c>
      <c r="G516" s="160" t="s">
        <v>8955</v>
      </c>
      <c r="H516" s="160" t="s">
        <v>9178</v>
      </c>
      <c r="I516" s="160"/>
    </row>
    <row r="517" spans="1:9" x14ac:dyDescent="0.25">
      <c r="A517" s="120" t="s">
        <v>1958</v>
      </c>
      <c r="B517" s="120" t="s">
        <v>1959</v>
      </c>
      <c r="C517" s="120"/>
      <c r="D517" s="120" t="s">
        <v>443</v>
      </c>
      <c r="E517" s="120" t="s">
        <v>1740</v>
      </c>
      <c r="F517" s="120" t="s">
        <v>1250</v>
      </c>
      <c r="G517" s="120" t="s">
        <v>1251</v>
      </c>
      <c r="H517" s="120" t="s">
        <v>1960</v>
      </c>
      <c r="I517" s="120"/>
    </row>
    <row r="518" spans="1:9" x14ac:dyDescent="0.25">
      <c r="A518" s="120" t="s">
        <v>1961</v>
      </c>
      <c r="B518" s="120" t="s">
        <v>282</v>
      </c>
      <c r="C518" s="120" t="s">
        <v>6883</v>
      </c>
      <c r="D518" s="120" t="s">
        <v>755</v>
      </c>
      <c r="E518" s="120" t="s">
        <v>1962</v>
      </c>
      <c r="F518" s="120" t="s">
        <v>1265</v>
      </c>
      <c r="G518" s="120" t="s">
        <v>1258</v>
      </c>
      <c r="H518" s="120" t="s">
        <v>1963</v>
      </c>
      <c r="I518" s="120"/>
    </row>
    <row r="519" spans="1:9" ht="15.75" customHeight="1" x14ac:dyDescent="0.25">
      <c r="A519" s="120" t="s">
        <v>1964</v>
      </c>
      <c r="B519" s="120" t="s">
        <v>1965</v>
      </c>
      <c r="C519" s="120" t="s">
        <v>6004</v>
      </c>
      <c r="D519" s="120" t="s">
        <v>841</v>
      </c>
      <c r="E519" s="96" t="s">
        <v>1966</v>
      </c>
      <c r="F519" s="120" t="s">
        <v>1250</v>
      </c>
      <c r="G519" s="120" t="s">
        <v>1258</v>
      </c>
      <c r="H519" s="120" t="s">
        <v>1967</v>
      </c>
      <c r="I519" s="120"/>
    </row>
    <row r="520" spans="1:9" s="156" customFormat="1" ht="15.75" customHeight="1" x14ac:dyDescent="0.25">
      <c r="A520" s="211" t="s">
        <v>568</v>
      </c>
      <c r="B520" s="211" t="s">
        <v>282</v>
      </c>
      <c r="C520" s="161" t="s">
        <v>8025</v>
      </c>
      <c r="D520" s="211" t="s">
        <v>564</v>
      </c>
      <c r="E520" s="96" t="s">
        <v>5543</v>
      </c>
      <c r="F520" s="211" t="s">
        <v>1254</v>
      </c>
      <c r="G520" s="211" t="s">
        <v>10305</v>
      </c>
      <c r="H520" s="211" t="s">
        <v>569</v>
      </c>
      <c r="I520" s="161"/>
    </row>
    <row r="521" spans="1:9" s="156" customFormat="1" ht="15.75" customHeight="1" x14ac:dyDescent="0.25">
      <c r="A521" s="160" t="s">
        <v>9185</v>
      </c>
      <c r="B521" s="162" t="s">
        <v>282</v>
      </c>
      <c r="C521" s="161"/>
      <c r="D521" s="162" t="s">
        <v>7848</v>
      </c>
      <c r="E521" s="96" t="s">
        <v>759</v>
      </c>
      <c r="F521" s="160" t="s">
        <v>1618</v>
      </c>
      <c r="G521" s="160" t="s">
        <v>8955</v>
      </c>
      <c r="H521" s="162" t="s">
        <v>9186</v>
      </c>
      <c r="I521" s="161"/>
    </row>
    <row r="522" spans="1:9" s="156" customFormat="1" ht="15.75" customHeight="1" x14ac:dyDescent="0.25">
      <c r="A522" s="160" t="s">
        <v>5532</v>
      </c>
      <c r="B522" s="161" t="s">
        <v>5531</v>
      </c>
      <c r="C522" s="161" t="s">
        <v>62</v>
      </c>
      <c r="D522" s="162" t="s">
        <v>841</v>
      </c>
      <c r="E522" s="96" t="s">
        <v>5533</v>
      </c>
      <c r="F522" s="160" t="s">
        <v>1254</v>
      </c>
      <c r="G522" s="160" t="s">
        <v>10306</v>
      </c>
      <c r="H522" s="162" t="s">
        <v>5534</v>
      </c>
      <c r="I522" s="161"/>
    </row>
    <row r="523" spans="1:9" s="156" customFormat="1" ht="15.75" customHeight="1" x14ac:dyDescent="0.25">
      <c r="A523" s="160" t="s">
        <v>8005</v>
      </c>
      <c r="B523" s="161" t="s">
        <v>282</v>
      </c>
      <c r="C523" s="161" t="s">
        <v>6876</v>
      </c>
      <c r="D523" s="162" t="s">
        <v>7848</v>
      </c>
      <c r="E523" s="96" t="s">
        <v>8006</v>
      </c>
      <c r="F523" s="160" t="s">
        <v>1254</v>
      </c>
      <c r="G523" s="160" t="s">
        <v>4832</v>
      </c>
      <c r="H523" s="162" t="s">
        <v>8007</v>
      </c>
      <c r="I523" s="161"/>
    </row>
    <row r="524" spans="1:9" s="156" customFormat="1" ht="15.75" customHeight="1" x14ac:dyDescent="0.25">
      <c r="A524" s="160" t="s">
        <v>8008</v>
      </c>
      <c r="B524" s="161" t="s">
        <v>282</v>
      </c>
      <c r="C524" s="161" t="s">
        <v>8009</v>
      </c>
      <c r="D524" s="162" t="s">
        <v>7848</v>
      </c>
      <c r="E524" s="96" t="s">
        <v>8010</v>
      </c>
      <c r="F524" s="160" t="s">
        <v>1254</v>
      </c>
      <c r="G524" s="160" t="s">
        <v>10305</v>
      </c>
      <c r="H524" s="162" t="s">
        <v>8011</v>
      </c>
      <c r="I524" s="161"/>
    </row>
    <row r="525" spans="1:9" s="156" customFormat="1" ht="15.75" customHeight="1" x14ac:dyDescent="0.25">
      <c r="A525" s="160" t="s">
        <v>5145</v>
      </c>
      <c r="B525" s="161" t="s">
        <v>5144</v>
      </c>
      <c r="C525" s="161" t="s">
        <v>5146</v>
      </c>
      <c r="D525" s="162" t="s">
        <v>841</v>
      </c>
      <c r="E525" s="96" t="s">
        <v>677</v>
      </c>
      <c r="F525" s="160" t="s">
        <v>1254</v>
      </c>
      <c r="G525" s="160" t="s">
        <v>4832</v>
      </c>
      <c r="H525" s="162" t="s">
        <v>5147</v>
      </c>
      <c r="I525" s="161"/>
    </row>
    <row r="526" spans="1:9" s="156" customFormat="1" ht="15.75" customHeight="1" x14ac:dyDescent="0.25">
      <c r="A526" s="211" t="s">
        <v>17191</v>
      </c>
      <c r="B526" s="161" t="s">
        <v>282</v>
      </c>
      <c r="C526" s="161"/>
      <c r="D526" s="162" t="s">
        <v>16646</v>
      </c>
      <c r="E526" s="96" t="s">
        <v>17192</v>
      </c>
      <c r="F526" s="211" t="s">
        <v>1254</v>
      </c>
      <c r="G526" s="211" t="s">
        <v>8955</v>
      </c>
      <c r="H526" s="162" t="s">
        <v>17193</v>
      </c>
      <c r="I526" s="161"/>
    </row>
    <row r="527" spans="1:9" s="156" customFormat="1" ht="15.75" customHeight="1" x14ac:dyDescent="0.25">
      <c r="A527" s="160" t="s">
        <v>9195</v>
      </c>
      <c r="B527" s="161" t="s">
        <v>282</v>
      </c>
      <c r="C527" s="161"/>
      <c r="D527" s="162" t="s">
        <v>7848</v>
      </c>
      <c r="E527" s="96" t="s">
        <v>9193</v>
      </c>
      <c r="F527" s="160" t="s">
        <v>1265</v>
      </c>
      <c r="G527" s="160" t="s">
        <v>8955</v>
      </c>
      <c r="H527" s="162" t="s">
        <v>9194</v>
      </c>
      <c r="I527" s="161"/>
    </row>
    <row r="528" spans="1:9" s="156" customFormat="1" ht="15.75" customHeight="1" x14ac:dyDescent="0.25">
      <c r="A528" s="160" t="s">
        <v>9196</v>
      </c>
      <c r="B528" s="161" t="s">
        <v>282</v>
      </c>
      <c r="C528" s="161"/>
      <c r="D528" s="162" t="s">
        <v>7848</v>
      </c>
      <c r="E528" s="96" t="s">
        <v>9193</v>
      </c>
      <c r="F528" s="160" t="s">
        <v>1265</v>
      </c>
      <c r="G528" s="160" t="s">
        <v>8955</v>
      </c>
      <c r="H528" s="162" t="s">
        <v>9197</v>
      </c>
      <c r="I528" s="161"/>
    </row>
    <row r="529" spans="1:9" s="156" customFormat="1" ht="15.75" customHeight="1" x14ac:dyDescent="0.25">
      <c r="A529" s="211" t="s">
        <v>16744</v>
      </c>
      <c r="B529" s="161" t="s">
        <v>282</v>
      </c>
      <c r="C529" s="161" t="s">
        <v>16745</v>
      </c>
      <c r="D529" s="162" t="s">
        <v>16646</v>
      </c>
      <c r="E529" s="96" t="s">
        <v>11085</v>
      </c>
      <c r="F529" s="211" t="s">
        <v>1254</v>
      </c>
      <c r="G529" s="211" t="s">
        <v>1258</v>
      </c>
      <c r="H529" s="162" t="s">
        <v>16746</v>
      </c>
      <c r="I529" s="161"/>
    </row>
    <row r="530" spans="1:9" s="156" customFormat="1" ht="15.75" customHeight="1" x14ac:dyDescent="0.25">
      <c r="A530" s="211" t="s">
        <v>239</v>
      </c>
      <c r="B530" s="161" t="s">
        <v>992</v>
      </c>
      <c r="C530" s="161" t="s">
        <v>11983</v>
      </c>
      <c r="D530" s="162" t="s">
        <v>443</v>
      </c>
      <c r="E530" s="96" t="s">
        <v>11984</v>
      </c>
      <c r="F530" s="211" t="s">
        <v>1250</v>
      </c>
      <c r="G530" s="211" t="s">
        <v>7029</v>
      </c>
      <c r="H530" s="162" t="s">
        <v>243</v>
      </c>
      <c r="I530" s="161"/>
    </row>
    <row r="531" spans="1:9" s="156" customFormat="1" ht="15.75" customHeight="1" x14ac:dyDescent="0.25">
      <c r="A531" s="160" t="s">
        <v>7419</v>
      </c>
      <c r="B531" s="161" t="s">
        <v>282</v>
      </c>
      <c r="C531" s="161" t="s">
        <v>7294</v>
      </c>
      <c r="D531" s="162" t="s">
        <v>8944</v>
      </c>
      <c r="E531" s="96" t="s">
        <v>7420</v>
      </c>
      <c r="F531" s="160" t="s">
        <v>1250</v>
      </c>
      <c r="G531" s="160" t="s">
        <v>4817</v>
      </c>
      <c r="H531" s="162" t="s">
        <v>7421</v>
      </c>
      <c r="I531" s="161"/>
    </row>
    <row r="532" spans="1:9" s="156" customFormat="1" ht="15.75" customHeight="1" x14ac:dyDescent="0.25">
      <c r="A532" s="160" t="s">
        <v>9350</v>
      </c>
      <c r="B532" s="161" t="s">
        <v>282</v>
      </c>
      <c r="C532" s="161" t="s">
        <v>9351</v>
      </c>
      <c r="D532" s="162" t="s">
        <v>8944</v>
      </c>
      <c r="E532" s="96" t="s">
        <v>9352</v>
      </c>
      <c r="F532" s="160" t="s">
        <v>1254</v>
      </c>
      <c r="G532" s="160" t="s">
        <v>1477</v>
      </c>
      <c r="H532" s="162" t="s">
        <v>9353</v>
      </c>
      <c r="I532" s="161"/>
    </row>
    <row r="533" spans="1:9" s="156" customFormat="1" ht="15.75" customHeight="1" x14ac:dyDescent="0.25">
      <c r="A533" s="160" t="s">
        <v>5612</v>
      </c>
      <c r="B533" s="161" t="s">
        <v>5613</v>
      </c>
      <c r="C533" s="161" t="s">
        <v>5615</v>
      </c>
      <c r="D533" s="162" t="s">
        <v>443</v>
      </c>
      <c r="E533" s="96" t="s">
        <v>5614</v>
      </c>
      <c r="F533" s="160" t="s">
        <v>1254</v>
      </c>
      <c r="G533" s="160" t="s">
        <v>2382</v>
      </c>
      <c r="H533" s="162" t="s">
        <v>5616</v>
      </c>
      <c r="I533" s="161"/>
    </row>
    <row r="534" spans="1:9" s="156" customFormat="1" ht="15.75" customHeight="1" x14ac:dyDescent="0.25">
      <c r="A534" s="160" t="s">
        <v>8012</v>
      </c>
      <c r="B534" s="161" t="s">
        <v>282</v>
      </c>
      <c r="C534" s="161" t="s">
        <v>8013</v>
      </c>
      <c r="D534" s="162" t="s">
        <v>7848</v>
      </c>
      <c r="E534" s="96" t="s">
        <v>8014</v>
      </c>
      <c r="F534" s="160" t="s">
        <v>1254</v>
      </c>
      <c r="G534" s="160" t="s">
        <v>1297</v>
      </c>
      <c r="H534" s="162" t="s">
        <v>8015</v>
      </c>
      <c r="I534" s="161"/>
    </row>
    <row r="535" spans="1:9" s="156" customFormat="1" ht="15.75" customHeight="1" x14ac:dyDescent="0.25">
      <c r="A535" s="160" t="s">
        <v>9207</v>
      </c>
      <c r="B535" s="161" t="s">
        <v>282</v>
      </c>
      <c r="C535" s="161"/>
      <c r="D535" s="162" t="s">
        <v>7848</v>
      </c>
      <c r="E535" s="96" t="s">
        <v>9208</v>
      </c>
      <c r="F535" s="160" t="s">
        <v>1254</v>
      </c>
      <c r="G535" s="160" t="s">
        <v>8955</v>
      </c>
      <c r="H535" s="162" t="s">
        <v>9209</v>
      </c>
      <c r="I535" s="161"/>
    </row>
    <row r="536" spans="1:9" s="156" customFormat="1" ht="15.75" customHeight="1" x14ac:dyDescent="0.25">
      <c r="A536" s="160" t="s">
        <v>5149</v>
      </c>
      <c r="B536" s="161" t="s">
        <v>5148</v>
      </c>
      <c r="C536" s="161" t="s">
        <v>5150</v>
      </c>
      <c r="D536" s="162" t="s">
        <v>841</v>
      </c>
      <c r="E536" s="96" t="s">
        <v>677</v>
      </c>
      <c r="F536" s="160" t="s">
        <v>1254</v>
      </c>
      <c r="G536" s="160" t="s">
        <v>4832</v>
      </c>
      <c r="H536" s="162" t="s">
        <v>5151</v>
      </c>
      <c r="I536" s="161"/>
    </row>
    <row r="537" spans="1:9" s="156" customFormat="1" ht="15.75" customHeight="1" x14ac:dyDescent="0.25">
      <c r="A537" s="160" t="s">
        <v>9333</v>
      </c>
      <c r="B537" s="161" t="s">
        <v>282</v>
      </c>
      <c r="C537" s="161"/>
      <c r="D537" s="162" t="s">
        <v>7848</v>
      </c>
      <c r="E537" s="96" t="s">
        <v>487</v>
      </c>
      <c r="F537" s="160" t="s">
        <v>1254</v>
      </c>
      <c r="G537" s="160" t="s">
        <v>8955</v>
      </c>
      <c r="H537" s="162" t="s">
        <v>9334</v>
      </c>
      <c r="I537" s="161"/>
    </row>
    <row r="538" spans="1:9" s="156" customFormat="1" ht="15.75" customHeight="1" x14ac:dyDescent="0.25">
      <c r="A538" s="160" t="s">
        <v>9338</v>
      </c>
      <c r="B538" s="161" t="s">
        <v>282</v>
      </c>
      <c r="C538" s="161"/>
      <c r="D538" s="162" t="s">
        <v>7848</v>
      </c>
      <c r="E538" s="96" t="s">
        <v>487</v>
      </c>
      <c r="F538" s="160" t="s">
        <v>1254</v>
      </c>
      <c r="G538" s="160" t="s">
        <v>8955</v>
      </c>
      <c r="H538" s="162" t="s">
        <v>9339</v>
      </c>
      <c r="I538" s="161"/>
    </row>
    <row r="539" spans="1:9" s="156" customFormat="1" ht="15.75" customHeight="1" x14ac:dyDescent="0.25">
      <c r="A539" s="160" t="s">
        <v>9264</v>
      </c>
      <c r="B539" s="161" t="s">
        <v>282</v>
      </c>
      <c r="C539" s="161"/>
      <c r="D539" s="162" t="s">
        <v>7848</v>
      </c>
      <c r="E539" s="96" t="s">
        <v>325</v>
      </c>
      <c r="F539" s="160" t="s">
        <v>1254</v>
      </c>
      <c r="G539" s="160" t="s">
        <v>8955</v>
      </c>
      <c r="H539" s="162" t="s">
        <v>9265</v>
      </c>
      <c r="I539" s="161"/>
    </row>
    <row r="540" spans="1:9" s="156" customFormat="1" ht="15.75" customHeight="1" x14ac:dyDescent="0.25">
      <c r="A540" s="160" t="s">
        <v>10308</v>
      </c>
      <c r="B540" s="161" t="s">
        <v>282</v>
      </c>
      <c r="C540" s="161" t="s">
        <v>7287</v>
      </c>
      <c r="D540" s="162" t="s">
        <v>755</v>
      </c>
      <c r="E540" s="96" t="s">
        <v>9343</v>
      </c>
      <c r="F540" s="160" t="s">
        <v>1265</v>
      </c>
      <c r="G540" s="160" t="s">
        <v>8955</v>
      </c>
      <c r="H540" s="162" t="s">
        <v>10309</v>
      </c>
      <c r="I540" s="161"/>
    </row>
    <row r="541" spans="1:9" s="156" customFormat="1" ht="15.75" customHeight="1" x14ac:dyDescent="0.25">
      <c r="A541" s="160" t="s">
        <v>9331</v>
      </c>
      <c r="B541" s="161" t="s">
        <v>282</v>
      </c>
      <c r="C541" s="161"/>
      <c r="D541" s="162" t="s">
        <v>7848</v>
      </c>
      <c r="E541" s="96" t="s">
        <v>487</v>
      </c>
      <c r="F541" s="160" t="s">
        <v>1254</v>
      </c>
      <c r="G541" s="160" t="s">
        <v>8955</v>
      </c>
      <c r="H541" s="162" t="s">
        <v>9332</v>
      </c>
      <c r="I541" s="161"/>
    </row>
    <row r="542" spans="1:9" s="156" customFormat="1" ht="15.75" customHeight="1" x14ac:dyDescent="0.25">
      <c r="A542" s="160" t="s">
        <v>10344</v>
      </c>
      <c r="B542" s="161" t="s">
        <v>282</v>
      </c>
      <c r="C542" s="161"/>
      <c r="D542" s="162" t="s">
        <v>755</v>
      </c>
      <c r="E542" s="96" t="s">
        <v>10345</v>
      </c>
      <c r="F542" s="160" t="s">
        <v>1265</v>
      </c>
      <c r="G542" s="160" t="s">
        <v>8955</v>
      </c>
      <c r="H542" s="162" t="s">
        <v>10346</v>
      </c>
      <c r="I542" s="161"/>
    </row>
    <row r="543" spans="1:9" s="156" customFormat="1" ht="15.75" customHeight="1" x14ac:dyDescent="0.25">
      <c r="A543" s="160" t="s">
        <v>9232</v>
      </c>
      <c r="B543" s="161" t="s">
        <v>282</v>
      </c>
      <c r="C543" s="161"/>
      <c r="D543" s="162" t="s">
        <v>7848</v>
      </c>
      <c r="E543" s="96" t="s">
        <v>487</v>
      </c>
      <c r="F543" s="160" t="s">
        <v>1254</v>
      </c>
      <c r="G543" s="160" t="s">
        <v>8955</v>
      </c>
      <c r="H543" s="162" t="s">
        <v>9224</v>
      </c>
      <c r="I543" s="161"/>
    </row>
    <row r="544" spans="1:9" s="156" customFormat="1" ht="15.75" customHeight="1" x14ac:dyDescent="0.25">
      <c r="A544" s="160" t="s">
        <v>9233</v>
      </c>
      <c r="B544" s="161" t="s">
        <v>282</v>
      </c>
      <c r="C544" s="161"/>
      <c r="D544" s="162" t="s">
        <v>7848</v>
      </c>
      <c r="E544" s="96" t="s">
        <v>276</v>
      </c>
      <c r="F544" s="160" t="s">
        <v>1254</v>
      </c>
      <c r="G544" s="160" t="s">
        <v>8955</v>
      </c>
      <c r="H544" s="162" t="s">
        <v>9234</v>
      </c>
      <c r="I544" s="161"/>
    </row>
    <row r="545" spans="1:9" s="156" customFormat="1" ht="15.75" customHeight="1" x14ac:dyDescent="0.25">
      <c r="A545" s="160" t="s">
        <v>9252</v>
      </c>
      <c r="B545" s="161" t="s">
        <v>282</v>
      </c>
      <c r="C545" s="161"/>
      <c r="D545" s="162" t="s">
        <v>7848</v>
      </c>
      <c r="E545" s="96" t="s">
        <v>325</v>
      </c>
      <c r="F545" s="160" t="s">
        <v>1254</v>
      </c>
      <c r="G545" s="160" t="s">
        <v>8955</v>
      </c>
      <c r="H545" s="162" t="s">
        <v>9253</v>
      </c>
      <c r="I545" s="161"/>
    </row>
    <row r="546" spans="1:9" s="156" customFormat="1" ht="15.75" customHeight="1" x14ac:dyDescent="0.25">
      <c r="A546" s="160" t="s">
        <v>9261</v>
      </c>
      <c r="B546" s="161" t="s">
        <v>282</v>
      </c>
      <c r="C546" s="161"/>
      <c r="D546" s="162" t="s">
        <v>7848</v>
      </c>
      <c r="E546" s="96" t="s">
        <v>9262</v>
      </c>
      <c r="F546" s="160" t="s">
        <v>1254</v>
      </c>
      <c r="G546" s="160" t="s">
        <v>8955</v>
      </c>
      <c r="H546" s="162" t="s">
        <v>9263</v>
      </c>
      <c r="I546" s="161"/>
    </row>
    <row r="547" spans="1:9" s="156" customFormat="1" ht="15.75" customHeight="1" x14ac:dyDescent="0.25">
      <c r="A547" s="160" t="s">
        <v>9340</v>
      </c>
      <c r="B547" s="161" t="s">
        <v>282</v>
      </c>
      <c r="C547" s="161"/>
      <c r="D547" s="162" t="s">
        <v>7848</v>
      </c>
      <c r="E547" s="96" t="s">
        <v>4369</v>
      </c>
      <c r="F547" s="160" t="s">
        <v>1265</v>
      </c>
      <c r="G547" s="160" t="s">
        <v>8955</v>
      </c>
      <c r="H547" s="162" t="s">
        <v>9341</v>
      </c>
      <c r="I547" s="161"/>
    </row>
    <row r="548" spans="1:9" s="156" customFormat="1" ht="15.75" customHeight="1" x14ac:dyDescent="0.25">
      <c r="A548" s="160" t="s">
        <v>9324</v>
      </c>
      <c r="B548" s="161" t="s">
        <v>282</v>
      </c>
      <c r="C548" s="161"/>
      <c r="D548" s="162" t="s">
        <v>7848</v>
      </c>
      <c r="E548" s="96" t="s">
        <v>367</v>
      </c>
      <c r="F548" s="160" t="s">
        <v>1254</v>
      </c>
      <c r="G548" s="160" t="s">
        <v>8955</v>
      </c>
      <c r="H548" s="162" t="s">
        <v>9242</v>
      </c>
      <c r="I548" s="161"/>
    </row>
    <row r="549" spans="1:9" s="156" customFormat="1" ht="15.75" customHeight="1" x14ac:dyDescent="0.25">
      <c r="A549" s="160" t="s">
        <v>9325</v>
      </c>
      <c r="B549" s="161" t="s">
        <v>282</v>
      </c>
      <c r="C549" s="161"/>
      <c r="D549" s="162" t="s">
        <v>7848</v>
      </c>
      <c r="E549" s="96" t="s">
        <v>487</v>
      </c>
      <c r="F549" s="160" t="s">
        <v>1254</v>
      </c>
      <c r="G549" s="160" t="s">
        <v>8955</v>
      </c>
      <c r="H549" s="162" t="s">
        <v>9326</v>
      </c>
      <c r="I549" s="161"/>
    </row>
    <row r="550" spans="1:9" s="156" customFormat="1" ht="15.75" customHeight="1" x14ac:dyDescent="0.25">
      <c r="A550" s="160" t="s">
        <v>9327</v>
      </c>
      <c r="B550" s="161" t="s">
        <v>282</v>
      </c>
      <c r="C550" s="161"/>
      <c r="D550" s="162" t="s">
        <v>7848</v>
      </c>
      <c r="E550" s="96" t="s">
        <v>487</v>
      </c>
      <c r="F550" s="160" t="s">
        <v>1254</v>
      </c>
      <c r="G550" s="160" t="s">
        <v>8955</v>
      </c>
      <c r="H550" s="162" t="s">
        <v>9328</v>
      </c>
      <c r="I550" s="161"/>
    </row>
    <row r="551" spans="1:9" s="156" customFormat="1" ht="15.75" customHeight="1" x14ac:dyDescent="0.25">
      <c r="A551" s="160" t="s">
        <v>9329</v>
      </c>
      <c r="B551" s="161" t="s">
        <v>282</v>
      </c>
      <c r="C551" s="161"/>
      <c r="D551" s="162" t="s">
        <v>7848</v>
      </c>
      <c r="E551" s="96" t="s">
        <v>487</v>
      </c>
      <c r="F551" s="160" t="s">
        <v>1254</v>
      </c>
      <c r="G551" s="160" t="s">
        <v>8955</v>
      </c>
      <c r="H551" s="162" t="s">
        <v>9330</v>
      </c>
      <c r="I551" s="161"/>
    </row>
    <row r="552" spans="1:9" s="156" customFormat="1" ht="15.75" customHeight="1" x14ac:dyDescent="0.25">
      <c r="A552" s="160" t="s">
        <v>9317</v>
      </c>
      <c r="B552" s="161" t="s">
        <v>282</v>
      </c>
      <c r="C552" s="161"/>
      <c r="D552" s="162" t="s">
        <v>7848</v>
      </c>
      <c r="E552" s="96" t="s">
        <v>487</v>
      </c>
      <c r="F552" s="160" t="s">
        <v>1254</v>
      </c>
      <c r="G552" s="160" t="s">
        <v>8955</v>
      </c>
      <c r="H552" s="162" t="s">
        <v>9231</v>
      </c>
      <c r="I552" s="161"/>
    </row>
    <row r="553" spans="1:9" s="156" customFormat="1" ht="15.75" customHeight="1" x14ac:dyDescent="0.25">
      <c r="A553" s="160" t="s">
        <v>9318</v>
      </c>
      <c r="B553" s="161" t="s">
        <v>282</v>
      </c>
      <c r="C553" s="161"/>
      <c r="D553" s="162" t="s">
        <v>7848</v>
      </c>
      <c r="E553" s="96" t="s">
        <v>487</v>
      </c>
      <c r="F553" s="160" t="s">
        <v>1254</v>
      </c>
      <c r="G553" s="160" t="s">
        <v>8955</v>
      </c>
      <c r="H553" s="162" t="s">
        <v>9319</v>
      </c>
      <c r="I553" s="161"/>
    </row>
    <row r="554" spans="1:9" s="156" customFormat="1" ht="15.75" customHeight="1" x14ac:dyDescent="0.25">
      <c r="A554" s="211" t="s">
        <v>17198</v>
      </c>
      <c r="B554" s="161" t="s">
        <v>282</v>
      </c>
      <c r="C554" s="161"/>
      <c r="D554" s="162" t="s">
        <v>16646</v>
      </c>
      <c r="E554" s="96" t="s">
        <v>276</v>
      </c>
      <c r="F554" s="211" t="s">
        <v>1254</v>
      </c>
      <c r="G554" s="211" t="s">
        <v>8955</v>
      </c>
      <c r="H554" s="162" t="s">
        <v>17199</v>
      </c>
      <c r="I554" s="161"/>
    </row>
    <row r="555" spans="1:9" s="156" customFormat="1" ht="15.75" customHeight="1" x14ac:dyDescent="0.25">
      <c r="A555" s="211" t="s">
        <v>17194</v>
      </c>
      <c r="B555" s="161" t="s">
        <v>282</v>
      </c>
      <c r="C555" s="161"/>
      <c r="D555" s="162" t="s">
        <v>16646</v>
      </c>
      <c r="E555" s="96" t="s">
        <v>487</v>
      </c>
      <c r="F555" s="211" t="s">
        <v>1254</v>
      </c>
      <c r="G555" s="211" t="s">
        <v>8955</v>
      </c>
      <c r="H555" s="162" t="s">
        <v>17195</v>
      </c>
      <c r="I555" s="161"/>
    </row>
    <row r="556" spans="1:9" s="156" customFormat="1" ht="15.75" customHeight="1" x14ac:dyDescent="0.25">
      <c r="A556" s="211" t="s">
        <v>17196</v>
      </c>
      <c r="B556" s="161" t="s">
        <v>282</v>
      </c>
      <c r="C556" s="161"/>
      <c r="D556" s="162" t="s">
        <v>16646</v>
      </c>
      <c r="E556" s="96" t="s">
        <v>487</v>
      </c>
      <c r="F556" s="211" t="s">
        <v>1254</v>
      </c>
      <c r="G556" s="211" t="s">
        <v>8955</v>
      </c>
      <c r="H556" s="162" t="s">
        <v>17197</v>
      </c>
      <c r="I556" s="161"/>
    </row>
    <row r="557" spans="1:9" s="156" customFormat="1" ht="15.75" customHeight="1" x14ac:dyDescent="0.25">
      <c r="A557" s="211" t="s">
        <v>17200</v>
      </c>
      <c r="B557" s="161" t="s">
        <v>282</v>
      </c>
      <c r="C557" s="161"/>
      <c r="D557" s="162" t="s">
        <v>16646</v>
      </c>
      <c r="E557" s="96" t="s">
        <v>17201</v>
      </c>
      <c r="F557" s="211" t="s">
        <v>1265</v>
      </c>
      <c r="G557" s="211" t="s">
        <v>8955</v>
      </c>
      <c r="H557" s="162" t="s">
        <v>17202</v>
      </c>
      <c r="I557" s="161"/>
    </row>
    <row r="558" spans="1:9" s="156" customFormat="1" ht="15.75" customHeight="1" x14ac:dyDescent="0.25">
      <c r="A558" s="211" t="s">
        <v>17548</v>
      </c>
      <c r="B558" s="161" t="s">
        <v>282</v>
      </c>
      <c r="C558" s="161" t="s">
        <v>17549</v>
      </c>
      <c r="D558" s="162" t="s">
        <v>755</v>
      </c>
      <c r="E558" s="96" t="s">
        <v>17550</v>
      </c>
      <c r="F558" s="211" t="s">
        <v>1254</v>
      </c>
      <c r="G558" s="211" t="s">
        <v>5021</v>
      </c>
      <c r="H558" s="162" t="s">
        <v>17551</v>
      </c>
      <c r="I558" s="161"/>
    </row>
    <row r="559" spans="1:9" x14ac:dyDescent="0.25">
      <c r="A559" s="120" t="s">
        <v>4326</v>
      </c>
      <c r="B559" s="122" t="s">
        <v>282</v>
      </c>
      <c r="C559" s="161" t="s">
        <v>6869</v>
      </c>
      <c r="D559" s="162" t="s">
        <v>8944</v>
      </c>
      <c r="E559" s="96" t="s">
        <v>277</v>
      </c>
      <c r="F559" s="120" t="s">
        <v>1254</v>
      </c>
      <c r="G559" s="120" t="s">
        <v>1611</v>
      </c>
      <c r="H559" s="122" t="s">
        <v>4366</v>
      </c>
      <c r="I559" s="122"/>
    </row>
    <row r="560" spans="1:9" x14ac:dyDescent="0.25">
      <c r="A560" s="120" t="s">
        <v>4438</v>
      </c>
      <c r="B560" s="122" t="s">
        <v>5560</v>
      </c>
      <c r="C560" s="161" t="s">
        <v>5561</v>
      </c>
      <c r="D560" s="122" t="s">
        <v>841</v>
      </c>
      <c r="E560" s="96" t="s">
        <v>277</v>
      </c>
      <c r="F560" s="120" t="s">
        <v>1254</v>
      </c>
      <c r="G560" s="120" t="s">
        <v>1258</v>
      </c>
      <c r="H560" s="122" t="s">
        <v>4439</v>
      </c>
      <c r="I560" s="122"/>
    </row>
    <row r="561" spans="1:9" s="156" customFormat="1" x14ac:dyDescent="0.25">
      <c r="A561" s="160" t="s">
        <v>8053</v>
      </c>
      <c r="B561" s="161" t="s">
        <v>282</v>
      </c>
      <c r="C561" s="161" t="s">
        <v>8054</v>
      </c>
      <c r="D561" s="161" t="s">
        <v>7848</v>
      </c>
      <c r="E561" s="96" t="s">
        <v>8055</v>
      </c>
      <c r="F561" s="160" t="s">
        <v>1254</v>
      </c>
      <c r="G561" s="160" t="s">
        <v>1258</v>
      </c>
      <c r="H561" s="161" t="s">
        <v>8056</v>
      </c>
      <c r="I561" s="161"/>
    </row>
    <row r="562" spans="1:9" s="156" customFormat="1" x14ac:dyDescent="0.25">
      <c r="A562" s="160" t="s">
        <v>8016</v>
      </c>
      <c r="B562" s="161" t="s">
        <v>282</v>
      </c>
      <c r="C562" s="161" t="s">
        <v>8076</v>
      </c>
      <c r="D562" s="161" t="s">
        <v>7848</v>
      </c>
      <c r="E562" s="96" t="s">
        <v>8017</v>
      </c>
      <c r="F562" s="160" t="s">
        <v>1254</v>
      </c>
      <c r="G562" s="160" t="s">
        <v>1258</v>
      </c>
      <c r="H562" s="161" t="s">
        <v>8018</v>
      </c>
      <c r="I562" s="161"/>
    </row>
    <row r="563" spans="1:9" s="156" customFormat="1" x14ac:dyDescent="0.25">
      <c r="A563" s="211" t="s">
        <v>17057</v>
      </c>
      <c r="B563" s="161" t="s">
        <v>282</v>
      </c>
      <c r="C563" s="161" t="s">
        <v>17058</v>
      </c>
      <c r="D563" s="161" t="s">
        <v>16646</v>
      </c>
      <c r="E563" s="96" t="s">
        <v>17059</v>
      </c>
      <c r="F563" s="211" t="s">
        <v>1618</v>
      </c>
      <c r="G563" s="211" t="s">
        <v>4832</v>
      </c>
      <c r="H563" s="161" t="s">
        <v>17060</v>
      </c>
      <c r="I563" s="161"/>
    </row>
    <row r="564" spans="1:9" x14ac:dyDescent="0.25">
      <c r="A564" s="120" t="s">
        <v>1974</v>
      </c>
      <c r="B564" s="50" t="s">
        <v>1975</v>
      </c>
      <c r="C564" s="120" t="s">
        <v>1976</v>
      </c>
      <c r="D564" s="120" t="s">
        <v>443</v>
      </c>
      <c r="E564" s="120" t="s">
        <v>288</v>
      </c>
      <c r="F564" s="120" t="s">
        <v>1250</v>
      </c>
      <c r="G564" s="120" t="s">
        <v>4817</v>
      </c>
      <c r="H564" s="120" t="s">
        <v>1977</v>
      </c>
      <c r="I564" s="120"/>
    </row>
    <row r="565" spans="1:9" x14ac:dyDescent="0.25">
      <c r="A565" s="120" t="s">
        <v>1978</v>
      </c>
      <c r="B565" s="50" t="s">
        <v>1979</v>
      </c>
      <c r="C565" s="120" t="s">
        <v>1622</v>
      </c>
      <c r="D565" s="120" t="s">
        <v>443</v>
      </c>
      <c r="E565" s="120" t="s">
        <v>1980</v>
      </c>
      <c r="F565" s="120" t="s">
        <v>1250</v>
      </c>
      <c r="G565" s="120" t="s">
        <v>1251</v>
      </c>
      <c r="H565" s="120" t="s">
        <v>1981</v>
      </c>
      <c r="I565" s="120"/>
    </row>
    <row r="566" spans="1:9" s="156" customFormat="1" x14ac:dyDescent="0.25">
      <c r="A566" s="211" t="s">
        <v>8019</v>
      </c>
      <c r="B566" s="143" t="s">
        <v>282</v>
      </c>
      <c r="C566" s="211" t="s">
        <v>13501</v>
      </c>
      <c r="D566" s="211" t="s">
        <v>7848</v>
      </c>
      <c r="E566" s="211" t="s">
        <v>13502</v>
      </c>
      <c r="F566" s="211" t="s">
        <v>1254</v>
      </c>
      <c r="G566" s="211" t="s">
        <v>1421</v>
      </c>
      <c r="H566" s="211" t="s">
        <v>8020</v>
      </c>
      <c r="I566" s="211"/>
    </row>
    <row r="567" spans="1:9" s="156" customFormat="1" x14ac:dyDescent="0.25">
      <c r="A567" s="160" t="s">
        <v>5264</v>
      </c>
      <c r="B567" s="143" t="s">
        <v>5263</v>
      </c>
      <c r="C567" s="160" t="s">
        <v>5265</v>
      </c>
      <c r="D567" s="160" t="s">
        <v>841</v>
      </c>
      <c r="E567" s="160" t="s">
        <v>5266</v>
      </c>
      <c r="F567" s="160" t="s">
        <v>1254</v>
      </c>
      <c r="G567" s="160" t="s">
        <v>1421</v>
      </c>
      <c r="H567" s="160" t="s">
        <v>5267</v>
      </c>
      <c r="I567" s="160"/>
    </row>
    <row r="568" spans="1:9" s="156" customFormat="1" x14ac:dyDescent="0.25">
      <c r="A568" s="211" t="s">
        <v>17658</v>
      </c>
      <c r="B568" s="143" t="s">
        <v>282</v>
      </c>
      <c r="C568" s="211" t="s">
        <v>17659</v>
      </c>
      <c r="D568" s="211" t="s">
        <v>755</v>
      </c>
      <c r="E568" s="211" t="s">
        <v>7098</v>
      </c>
      <c r="F568" s="211" t="s">
        <v>1254</v>
      </c>
      <c r="G568" s="211" t="s">
        <v>10307</v>
      </c>
      <c r="H568" s="211" t="s">
        <v>17660</v>
      </c>
      <c r="I568" s="211"/>
    </row>
    <row r="569" spans="1:9" s="156" customFormat="1" x14ac:dyDescent="0.25">
      <c r="A569" s="160" t="s">
        <v>8021</v>
      </c>
      <c r="B569" s="143" t="s">
        <v>282</v>
      </c>
      <c r="C569" s="160"/>
      <c r="D569" s="160" t="s">
        <v>7848</v>
      </c>
      <c r="E569" s="160" t="s">
        <v>8022</v>
      </c>
      <c r="F569" s="160" t="s">
        <v>1254</v>
      </c>
      <c r="G569" s="160" t="s">
        <v>2382</v>
      </c>
      <c r="H569" s="160" t="s">
        <v>8023</v>
      </c>
      <c r="I569" s="160"/>
    </row>
    <row r="570" spans="1:9" x14ac:dyDescent="0.25">
      <c r="A570" s="120" t="s">
        <v>1983</v>
      </c>
      <c r="B570" s="120" t="s">
        <v>1984</v>
      </c>
      <c r="C570" s="120"/>
      <c r="D570" s="120" t="s">
        <v>443</v>
      </c>
      <c r="E570" s="120" t="s">
        <v>1985</v>
      </c>
      <c r="F570" s="120" t="s">
        <v>1250</v>
      </c>
      <c r="G570" s="120" t="s">
        <v>1251</v>
      </c>
      <c r="H570" s="120" t="s">
        <v>1986</v>
      </c>
      <c r="I570" s="120"/>
    </row>
    <row r="571" spans="1:9" s="156" customFormat="1" x14ac:dyDescent="0.25">
      <c r="A571" s="160" t="s">
        <v>7422</v>
      </c>
      <c r="B571" s="160" t="s">
        <v>282</v>
      </c>
      <c r="C571" s="160" t="s">
        <v>7423</v>
      </c>
      <c r="D571" s="162" t="s">
        <v>8944</v>
      </c>
      <c r="E571" s="160" t="s">
        <v>7424</v>
      </c>
      <c r="F571" s="160" t="s">
        <v>1250</v>
      </c>
      <c r="G571" s="160" t="s">
        <v>1251</v>
      </c>
      <c r="H571" s="160" t="s">
        <v>7425</v>
      </c>
      <c r="I571" s="160"/>
    </row>
    <row r="572" spans="1:9" x14ac:dyDescent="0.25">
      <c r="A572" s="69" t="s">
        <v>318</v>
      </c>
      <c r="B572" s="120" t="s">
        <v>5152</v>
      </c>
      <c r="C572" s="120" t="s">
        <v>4778</v>
      </c>
      <c r="D572" s="69" t="s">
        <v>841</v>
      </c>
      <c r="E572" s="120" t="s">
        <v>4777</v>
      </c>
      <c r="F572" s="120" t="s">
        <v>1254</v>
      </c>
      <c r="G572" s="120" t="s">
        <v>4832</v>
      </c>
      <c r="H572" s="69" t="s">
        <v>993</v>
      </c>
      <c r="I572" s="120"/>
    </row>
    <row r="573" spans="1:9" x14ac:dyDescent="0.25">
      <c r="A573" s="120" t="s">
        <v>1987</v>
      </c>
      <c r="B573" s="50" t="s">
        <v>6884</v>
      </c>
      <c r="C573" s="120" t="s">
        <v>1988</v>
      </c>
      <c r="D573" s="120" t="s">
        <v>443</v>
      </c>
      <c r="E573" s="120" t="s">
        <v>258</v>
      </c>
      <c r="F573" s="120" t="s">
        <v>1250</v>
      </c>
      <c r="G573" s="120" t="s">
        <v>4832</v>
      </c>
      <c r="H573" s="120" t="s">
        <v>1989</v>
      </c>
      <c r="I573" s="120"/>
    </row>
    <row r="574" spans="1:9" x14ac:dyDescent="0.25">
      <c r="A574" s="120" t="s">
        <v>1990</v>
      </c>
      <c r="B574" s="50" t="s">
        <v>1991</v>
      </c>
      <c r="C574" s="120" t="s">
        <v>1622</v>
      </c>
      <c r="D574" s="120" t="s">
        <v>443</v>
      </c>
      <c r="E574" s="120" t="s">
        <v>1941</v>
      </c>
      <c r="F574" s="120" t="s">
        <v>1250</v>
      </c>
      <c r="G574" s="120" t="s">
        <v>1251</v>
      </c>
      <c r="H574" s="120" t="s">
        <v>1992</v>
      </c>
      <c r="I574" s="120"/>
    </row>
    <row r="575" spans="1:9" s="156" customFormat="1" x14ac:dyDescent="0.25">
      <c r="A575" s="160" t="s">
        <v>7426</v>
      </c>
      <c r="B575" s="143" t="s">
        <v>282</v>
      </c>
      <c r="C575" s="160" t="s">
        <v>7427</v>
      </c>
      <c r="D575" s="162" t="s">
        <v>8944</v>
      </c>
      <c r="E575" s="160" t="s">
        <v>7428</v>
      </c>
      <c r="F575" s="160" t="s">
        <v>1250</v>
      </c>
      <c r="G575" s="160" t="s">
        <v>4817</v>
      </c>
      <c r="H575" s="160" t="s">
        <v>7429</v>
      </c>
      <c r="I575" s="160"/>
    </row>
    <row r="576" spans="1:9" s="156" customFormat="1" x14ac:dyDescent="0.25">
      <c r="A576" s="160" t="s">
        <v>9768</v>
      </c>
      <c r="B576" s="143" t="s">
        <v>282</v>
      </c>
      <c r="C576" s="160" t="s">
        <v>9769</v>
      </c>
      <c r="D576" s="160" t="s">
        <v>8944</v>
      </c>
      <c r="E576" s="160" t="s">
        <v>9770</v>
      </c>
      <c r="F576" s="160" t="s">
        <v>1250</v>
      </c>
      <c r="G576" s="160" t="s">
        <v>1251</v>
      </c>
      <c r="H576" s="160" t="s">
        <v>9771</v>
      </c>
      <c r="I576" s="160"/>
    </row>
    <row r="577" spans="1:9" s="156" customFormat="1" x14ac:dyDescent="0.25">
      <c r="A577" s="160" t="s">
        <v>9698</v>
      </c>
      <c r="B577" s="143" t="s">
        <v>282</v>
      </c>
      <c r="C577" s="160" t="s">
        <v>9699</v>
      </c>
      <c r="D577" s="160" t="s">
        <v>8944</v>
      </c>
      <c r="E577" s="160" t="s">
        <v>359</v>
      </c>
      <c r="F577" s="160" t="s">
        <v>1618</v>
      </c>
      <c r="G577" s="160" t="s">
        <v>10307</v>
      </c>
      <c r="H577" s="160" t="s">
        <v>9700</v>
      </c>
      <c r="I577" s="160"/>
    </row>
    <row r="578" spans="1:9" s="156" customFormat="1" x14ac:dyDescent="0.25">
      <c r="A578" s="101" t="s">
        <v>1998</v>
      </c>
      <c r="B578" s="129" t="s">
        <v>1999</v>
      </c>
      <c r="C578" s="101" t="s">
        <v>1402</v>
      </c>
      <c r="D578" s="211" t="s">
        <v>443</v>
      </c>
      <c r="E578" s="211" t="s">
        <v>7789</v>
      </c>
      <c r="F578" s="211" t="s">
        <v>1250</v>
      </c>
      <c r="G578" s="211" t="s">
        <v>1404</v>
      </c>
      <c r="H578" s="161" t="s">
        <v>2000</v>
      </c>
      <c r="I578" s="211"/>
    </row>
    <row r="579" spans="1:9" s="156" customFormat="1" x14ac:dyDescent="0.25">
      <c r="A579" s="160" t="s">
        <v>8024</v>
      </c>
      <c r="B579" s="143" t="s">
        <v>282</v>
      </c>
      <c r="C579" s="160" t="s">
        <v>8025</v>
      </c>
      <c r="D579" s="160" t="s">
        <v>7848</v>
      </c>
      <c r="E579" s="160" t="s">
        <v>8026</v>
      </c>
      <c r="F579" s="160" t="s">
        <v>1254</v>
      </c>
      <c r="G579" s="160" t="s">
        <v>10305</v>
      </c>
      <c r="H579" s="160" t="s">
        <v>8027</v>
      </c>
      <c r="I579" s="160"/>
    </row>
    <row r="580" spans="1:9" s="156" customFormat="1" x14ac:dyDescent="0.25">
      <c r="A580" s="211" t="s">
        <v>9995</v>
      </c>
      <c r="B580" s="143" t="s">
        <v>282</v>
      </c>
      <c r="C580" s="211" t="s">
        <v>13525</v>
      </c>
      <c r="D580" s="211" t="s">
        <v>8944</v>
      </c>
      <c r="E580" s="211" t="s">
        <v>13526</v>
      </c>
      <c r="F580" s="211" t="s">
        <v>1254</v>
      </c>
      <c r="G580" s="211" t="s">
        <v>6209</v>
      </c>
      <c r="H580" s="211" t="s">
        <v>9997</v>
      </c>
      <c r="I580" s="211"/>
    </row>
    <row r="581" spans="1:9" s="156" customFormat="1" x14ac:dyDescent="0.25">
      <c r="A581" s="211" t="s">
        <v>475</v>
      </c>
      <c r="B581" s="211" t="s">
        <v>5442</v>
      </c>
      <c r="C581" s="211" t="s">
        <v>10983</v>
      </c>
      <c r="D581" s="211" t="s">
        <v>841</v>
      </c>
      <c r="E581" s="211" t="s">
        <v>10984</v>
      </c>
      <c r="F581" s="211" t="s">
        <v>2677</v>
      </c>
      <c r="G581" s="211" t="s">
        <v>5340</v>
      </c>
      <c r="H581" s="211" t="s">
        <v>476</v>
      </c>
      <c r="I581" s="211"/>
    </row>
    <row r="582" spans="1:9" x14ac:dyDescent="0.25">
      <c r="A582" s="120" t="s">
        <v>2001</v>
      </c>
      <c r="B582" s="50" t="s">
        <v>2002</v>
      </c>
      <c r="C582" s="120"/>
      <c r="D582" s="120" t="s">
        <v>443</v>
      </c>
      <c r="E582" s="120" t="s">
        <v>1506</v>
      </c>
      <c r="F582" s="120" t="s">
        <v>1250</v>
      </c>
      <c r="G582" s="120" t="s">
        <v>1251</v>
      </c>
      <c r="H582" s="120" t="s">
        <v>2003</v>
      </c>
      <c r="I582" s="120"/>
    </row>
    <row r="583" spans="1:9" x14ac:dyDescent="0.25">
      <c r="A583" s="120" t="s">
        <v>2004</v>
      </c>
      <c r="B583" s="50" t="s">
        <v>2005</v>
      </c>
      <c r="C583" s="120"/>
      <c r="D583" s="120" t="s">
        <v>443</v>
      </c>
      <c r="E583" s="120" t="s">
        <v>1506</v>
      </c>
      <c r="F583" s="120" t="s">
        <v>1250</v>
      </c>
      <c r="G583" s="120" t="s">
        <v>1251</v>
      </c>
      <c r="H583" s="120" t="s">
        <v>2006</v>
      </c>
      <c r="I583" s="120"/>
    </row>
    <row r="584" spans="1:9" s="156" customFormat="1" x14ac:dyDescent="0.25">
      <c r="A584" s="211" t="s">
        <v>742</v>
      </c>
      <c r="B584" s="143" t="s">
        <v>994</v>
      </c>
      <c r="C584" s="211" t="s">
        <v>10985</v>
      </c>
      <c r="D584" s="209" t="s">
        <v>443</v>
      </c>
      <c r="E584" s="211" t="s">
        <v>10986</v>
      </c>
      <c r="F584" s="211" t="s">
        <v>1250</v>
      </c>
      <c r="G584" s="211" t="s">
        <v>4905</v>
      </c>
      <c r="H584" s="143" t="s">
        <v>655</v>
      </c>
      <c r="I584" s="211"/>
    </row>
    <row r="585" spans="1:9" s="156" customFormat="1" x14ac:dyDescent="0.25">
      <c r="A585" s="160" t="s">
        <v>9384</v>
      </c>
      <c r="B585" s="143" t="s">
        <v>282</v>
      </c>
      <c r="C585" s="160" t="s">
        <v>9381</v>
      </c>
      <c r="D585" s="160" t="s">
        <v>8944</v>
      </c>
      <c r="E585" s="160" t="s">
        <v>9382</v>
      </c>
      <c r="F585" s="160" t="s">
        <v>1254</v>
      </c>
      <c r="G585" s="160" t="s">
        <v>1297</v>
      </c>
      <c r="H585" s="160" t="s">
        <v>9385</v>
      </c>
      <c r="I585" s="160"/>
    </row>
    <row r="586" spans="1:9" s="156" customFormat="1" x14ac:dyDescent="0.25">
      <c r="A586" s="160" t="s">
        <v>9979</v>
      </c>
      <c r="B586" s="143" t="s">
        <v>282</v>
      </c>
      <c r="C586" s="160" t="s">
        <v>9980</v>
      </c>
      <c r="D586" s="160" t="s">
        <v>8944</v>
      </c>
      <c r="E586" s="160" t="s">
        <v>9977</v>
      </c>
      <c r="F586" s="160" t="s">
        <v>1254</v>
      </c>
      <c r="G586" s="160" t="s">
        <v>4981</v>
      </c>
      <c r="H586" s="160" t="s">
        <v>9981</v>
      </c>
      <c r="I586" s="160"/>
    </row>
    <row r="587" spans="1:9" x14ac:dyDescent="0.25">
      <c r="A587" s="120" t="s">
        <v>2007</v>
      </c>
      <c r="B587" s="120" t="s">
        <v>282</v>
      </c>
      <c r="C587" s="120" t="s">
        <v>6885</v>
      </c>
      <c r="D587" s="120" t="s">
        <v>755</v>
      </c>
      <c r="E587" s="120" t="s">
        <v>1352</v>
      </c>
      <c r="F587" s="120" t="s">
        <v>1250</v>
      </c>
      <c r="G587" s="120" t="s">
        <v>6863</v>
      </c>
      <c r="H587" s="120" t="s">
        <v>2008</v>
      </c>
      <c r="I587" s="120"/>
    </row>
    <row r="588" spans="1:9" x14ac:dyDescent="0.25">
      <c r="A588" s="120" t="s">
        <v>2009</v>
      </c>
      <c r="B588" s="50" t="s">
        <v>2010</v>
      </c>
      <c r="C588" s="120" t="s">
        <v>1411</v>
      </c>
      <c r="D588" s="120" t="s">
        <v>841</v>
      </c>
      <c r="E588" s="120" t="s">
        <v>2011</v>
      </c>
      <c r="F588" s="120" t="s">
        <v>1250</v>
      </c>
      <c r="G588" s="120" t="s">
        <v>4817</v>
      </c>
      <c r="H588" s="120" t="s">
        <v>2012</v>
      </c>
      <c r="I588" s="120"/>
    </row>
    <row r="589" spans="1:9" x14ac:dyDescent="0.25">
      <c r="A589" s="120" t="s">
        <v>2013</v>
      </c>
      <c r="B589" s="50" t="s">
        <v>2014</v>
      </c>
      <c r="C589" s="120" t="s">
        <v>2015</v>
      </c>
      <c r="D589" s="120" t="s">
        <v>841</v>
      </c>
      <c r="E589" s="120" t="s">
        <v>2016</v>
      </c>
      <c r="F589" s="120" t="s">
        <v>1250</v>
      </c>
      <c r="G589" s="120" t="s">
        <v>1477</v>
      </c>
      <c r="H589" s="120" t="s">
        <v>2017</v>
      </c>
      <c r="I589" s="120"/>
    </row>
    <row r="590" spans="1:9" s="156" customFormat="1" x14ac:dyDescent="0.25">
      <c r="A590" s="160" t="s">
        <v>8028</v>
      </c>
      <c r="B590" s="143" t="s">
        <v>282</v>
      </c>
      <c r="C590" s="162" t="s">
        <v>8029</v>
      </c>
      <c r="D590" s="160" t="s">
        <v>7848</v>
      </c>
      <c r="E590" s="162" t="s">
        <v>8030</v>
      </c>
      <c r="F590" s="162" t="s">
        <v>1254</v>
      </c>
      <c r="G590" s="160" t="s">
        <v>1297</v>
      </c>
      <c r="H590" s="160" t="s">
        <v>8031</v>
      </c>
      <c r="I590" s="161"/>
    </row>
    <row r="591" spans="1:9" s="156" customFormat="1" x14ac:dyDescent="0.25">
      <c r="A591" s="160" t="s">
        <v>8032</v>
      </c>
      <c r="B591" s="143" t="s">
        <v>282</v>
      </c>
      <c r="C591" s="162" t="s">
        <v>8033</v>
      </c>
      <c r="D591" s="160" t="s">
        <v>7848</v>
      </c>
      <c r="E591" s="162" t="s">
        <v>8034</v>
      </c>
      <c r="F591" s="162" t="s">
        <v>1254</v>
      </c>
      <c r="G591" s="160" t="s">
        <v>1297</v>
      </c>
      <c r="H591" s="160" t="s">
        <v>8035</v>
      </c>
      <c r="I591" s="161"/>
    </row>
    <row r="592" spans="1:9" x14ac:dyDescent="0.25">
      <c r="A592" s="120" t="s">
        <v>611</v>
      </c>
      <c r="B592" s="120" t="s">
        <v>282</v>
      </c>
      <c r="C592" s="162" t="s">
        <v>6886</v>
      </c>
      <c r="D592" s="120" t="s">
        <v>564</v>
      </c>
      <c r="E592" s="122" t="s">
        <v>2018</v>
      </c>
      <c r="F592" s="104" t="s">
        <v>1254</v>
      </c>
      <c r="G592" s="160" t="s">
        <v>7029</v>
      </c>
      <c r="H592" s="120" t="s">
        <v>2019</v>
      </c>
    </row>
    <row r="593" spans="1:9" s="156" customFormat="1" x14ac:dyDescent="0.25">
      <c r="A593" s="160" t="s">
        <v>5066</v>
      </c>
      <c r="B593" s="160" t="s">
        <v>5065</v>
      </c>
      <c r="C593" s="161" t="s">
        <v>5067</v>
      </c>
      <c r="D593" s="160" t="s">
        <v>841</v>
      </c>
      <c r="E593" s="161" t="s">
        <v>5068</v>
      </c>
      <c r="F593" s="162" t="s">
        <v>1254</v>
      </c>
      <c r="G593" s="162" t="s">
        <v>1392</v>
      </c>
      <c r="H593" s="160" t="s">
        <v>5069</v>
      </c>
    </row>
    <row r="594" spans="1:9" x14ac:dyDescent="0.25">
      <c r="A594" s="120" t="s">
        <v>2020</v>
      </c>
      <c r="B594" s="120" t="s">
        <v>282</v>
      </c>
      <c r="C594" s="120" t="s">
        <v>6887</v>
      </c>
      <c r="D594" s="120" t="s">
        <v>564</v>
      </c>
      <c r="E594" s="120" t="s">
        <v>309</v>
      </c>
      <c r="F594" s="120" t="s">
        <v>1254</v>
      </c>
      <c r="G594" s="120" t="s">
        <v>6857</v>
      </c>
      <c r="H594" s="120" t="s">
        <v>996</v>
      </c>
      <c r="I594" s="120"/>
    </row>
    <row r="595" spans="1:9" s="156" customFormat="1" x14ac:dyDescent="0.25">
      <c r="A595" s="143" t="s">
        <v>873</v>
      </c>
      <c r="B595" s="209" t="s">
        <v>434</v>
      </c>
      <c r="C595" s="211"/>
      <c r="D595" s="209" t="s">
        <v>850</v>
      </c>
      <c r="E595" s="211" t="s">
        <v>10998</v>
      </c>
      <c r="F595" s="211" t="s">
        <v>1600</v>
      </c>
      <c r="G595" s="211" t="s">
        <v>4832</v>
      </c>
      <c r="H595" s="209" t="s">
        <v>997</v>
      </c>
      <c r="I595" s="211"/>
    </row>
    <row r="596" spans="1:9" s="156" customFormat="1" x14ac:dyDescent="0.25">
      <c r="A596" s="143" t="s">
        <v>16747</v>
      </c>
      <c r="B596" s="209" t="s">
        <v>282</v>
      </c>
      <c r="C596" s="211"/>
      <c r="D596" s="209" t="s">
        <v>16646</v>
      </c>
      <c r="E596" s="211" t="s">
        <v>16748</v>
      </c>
      <c r="F596" s="211" t="s">
        <v>1254</v>
      </c>
      <c r="G596" s="211" t="s">
        <v>1421</v>
      </c>
      <c r="H596" s="209" t="s">
        <v>16749</v>
      </c>
      <c r="I596" s="211"/>
    </row>
    <row r="597" spans="1:9" s="156" customFormat="1" x14ac:dyDescent="0.25">
      <c r="A597" s="160" t="s">
        <v>9342</v>
      </c>
      <c r="B597" s="160" t="s">
        <v>282</v>
      </c>
      <c r="C597" s="160"/>
      <c r="D597" s="160" t="s">
        <v>7848</v>
      </c>
      <c r="E597" s="160" t="s">
        <v>9343</v>
      </c>
      <c r="F597" s="160" t="s">
        <v>1265</v>
      </c>
      <c r="G597" s="160" t="s">
        <v>8955</v>
      </c>
      <c r="H597" s="160" t="s">
        <v>9344</v>
      </c>
      <c r="I597" s="160"/>
    </row>
    <row r="598" spans="1:9" s="156" customFormat="1" x14ac:dyDescent="0.25">
      <c r="A598" s="160" t="s">
        <v>8040</v>
      </c>
      <c r="B598" s="160" t="s">
        <v>282</v>
      </c>
      <c r="C598" s="160" t="s">
        <v>8041</v>
      </c>
      <c r="D598" s="160" t="s">
        <v>7848</v>
      </c>
      <c r="E598" s="160" t="s">
        <v>5282</v>
      </c>
      <c r="F598" s="160" t="s">
        <v>1618</v>
      </c>
      <c r="G598" s="160" t="s">
        <v>1297</v>
      </c>
      <c r="H598" s="160" t="s">
        <v>8042</v>
      </c>
      <c r="I598" s="160"/>
    </row>
    <row r="599" spans="1:9" s="156" customFormat="1" x14ac:dyDescent="0.25">
      <c r="A599" s="160" t="s">
        <v>9371</v>
      </c>
      <c r="B599" s="160" t="s">
        <v>282</v>
      </c>
      <c r="C599" s="160"/>
      <c r="D599" s="160" t="s">
        <v>7848</v>
      </c>
      <c r="E599" s="160" t="s">
        <v>325</v>
      </c>
      <c r="F599" s="160" t="s">
        <v>1254</v>
      </c>
      <c r="G599" s="160" t="s">
        <v>8955</v>
      </c>
      <c r="H599" s="160" t="s">
        <v>9372</v>
      </c>
      <c r="I599" s="160"/>
    </row>
    <row r="600" spans="1:9" x14ac:dyDescent="0.25">
      <c r="A600" s="120" t="s">
        <v>2021</v>
      </c>
      <c r="B600" s="50" t="s">
        <v>4956</v>
      </c>
      <c r="C600" s="120" t="s">
        <v>1976</v>
      </c>
      <c r="D600" s="120" t="s">
        <v>443</v>
      </c>
      <c r="E600" s="120" t="s">
        <v>258</v>
      </c>
      <c r="F600" s="120" t="s">
        <v>1250</v>
      </c>
      <c r="G600" s="120" t="s">
        <v>4832</v>
      </c>
      <c r="H600" s="120" t="s">
        <v>2022</v>
      </c>
      <c r="I600" s="120"/>
    </row>
    <row r="601" spans="1:9" s="156" customFormat="1" x14ac:dyDescent="0.25">
      <c r="A601" s="160" t="s">
        <v>8043</v>
      </c>
      <c r="B601" s="143" t="s">
        <v>282</v>
      </c>
      <c r="C601" s="160"/>
      <c r="D601" s="160" t="s">
        <v>7848</v>
      </c>
      <c r="E601" s="160" t="s">
        <v>4624</v>
      </c>
      <c r="F601" s="160" t="s">
        <v>1254</v>
      </c>
      <c r="G601" s="160" t="s">
        <v>1404</v>
      </c>
      <c r="H601" s="160" t="s">
        <v>8044</v>
      </c>
      <c r="I601" s="160"/>
    </row>
    <row r="602" spans="1:9" x14ac:dyDescent="0.25">
      <c r="A602" s="50" t="s">
        <v>903</v>
      </c>
      <c r="B602" s="50" t="s">
        <v>282</v>
      </c>
      <c r="C602" s="120" t="s">
        <v>10359</v>
      </c>
      <c r="D602" s="120" t="s">
        <v>7848</v>
      </c>
      <c r="E602" s="120" t="s">
        <v>4624</v>
      </c>
      <c r="F602" s="120" t="s">
        <v>1254</v>
      </c>
      <c r="G602" s="160" t="s">
        <v>10305</v>
      </c>
      <c r="H602" s="120" t="s">
        <v>904</v>
      </c>
      <c r="I602" s="120"/>
    </row>
    <row r="603" spans="1:9" x14ac:dyDescent="0.25">
      <c r="A603" s="120" t="s">
        <v>2023</v>
      </c>
      <c r="B603" s="50" t="s">
        <v>2024</v>
      </c>
      <c r="C603" s="120" t="s">
        <v>6888</v>
      </c>
      <c r="D603" s="120" t="s">
        <v>443</v>
      </c>
      <c r="E603" s="160" t="s">
        <v>2865</v>
      </c>
      <c r="F603" s="120" t="s">
        <v>1250</v>
      </c>
      <c r="G603" s="120" t="s">
        <v>5456</v>
      </c>
      <c r="H603" s="120" t="s">
        <v>2025</v>
      </c>
      <c r="I603" s="120"/>
    </row>
    <row r="604" spans="1:9" x14ac:dyDescent="0.25">
      <c r="A604" s="120" t="s">
        <v>2026</v>
      </c>
      <c r="B604" s="120" t="s">
        <v>2027</v>
      </c>
      <c r="C604" s="120"/>
      <c r="D604" s="120" t="s">
        <v>443</v>
      </c>
      <c r="E604" s="120" t="s">
        <v>2865</v>
      </c>
      <c r="F604" s="120" t="s">
        <v>1250</v>
      </c>
      <c r="G604" s="160" t="s">
        <v>1251</v>
      </c>
      <c r="H604" s="120" t="s">
        <v>2028</v>
      </c>
      <c r="I604" s="120"/>
    </row>
    <row r="605" spans="1:9" x14ac:dyDescent="0.25">
      <c r="A605" s="120" t="s">
        <v>2029</v>
      </c>
      <c r="B605" s="50" t="s">
        <v>2030</v>
      </c>
      <c r="C605" s="120"/>
      <c r="D605" s="120" t="s">
        <v>443</v>
      </c>
      <c r="E605" s="120" t="s">
        <v>1287</v>
      </c>
      <c r="F605" s="120" t="s">
        <v>1250</v>
      </c>
      <c r="G605" s="120" t="s">
        <v>1251</v>
      </c>
      <c r="H605" s="120" t="s">
        <v>2031</v>
      </c>
      <c r="I605" s="120"/>
    </row>
    <row r="606" spans="1:9" s="156" customFormat="1" x14ac:dyDescent="0.25">
      <c r="A606" s="143" t="s">
        <v>8045</v>
      </c>
      <c r="B606" s="143" t="s">
        <v>282</v>
      </c>
      <c r="C606" s="211" t="s">
        <v>13536</v>
      </c>
      <c r="D606" s="211" t="s">
        <v>7848</v>
      </c>
      <c r="E606" s="211" t="s">
        <v>13537</v>
      </c>
      <c r="F606" s="211" t="s">
        <v>1254</v>
      </c>
      <c r="G606" s="211" t="s">
        <v>10305</v>
      </c>
      <c r="H606" s="143" t="s">
        <v>8046</v>
      </c>
      <c r="I606" s="211"/>
    </row>
    <row r="607" spans="1:9" s="156" customFormat="1" x14ac:dyDescent="0.25">
      <c r="A607" s="160" t="s">
        <v>8047</v>
      </c>
      <c r="B607" s="143" t="s">
        <v>282</v>
      </c>
      <c r="C607" s="160" t="s">
        <v>8048</v>
      </c>
      <c r="D607" s="160" t="s">
        <v>7848</v>
      </c>
      <c r="E607" s="160" t="s">
        <v>8049</v>
      </c>
      <c r="F607" s="160" t="s">
        <v>1254</v>
      </c>
      <c r="G607" s="160" t="s">
        <v>1359</v>
      </c>
      <c r="H607" s="160" t="s">
        <v>8050</v>
      </c>
      <c r="I607" s="160"/>
    </row>
    <row r="608" spans="1:9" x14ac:dyDescent="0.25">
      <c r="A608" s="120" t="s">
        <v>2032</v>
      </c>
      <c r="B608" s="120" t="s">
        <v>282</v>
      </c>
      <c r="C608" s="120" t="s">
        <v>6876</v>
      </c>
      <c r="D608" s="120" t="s">
        <v>564</v>
      </c>
      <c r="E608" s="120" t="s">
        <v>677</v>
      </c>
      <c r="F608" s="120" t="s">
        <v>1254</v>
      </c>
      <c r="G608" s="120" t="s">
        <v>4832</v>
      </c>
      <c r="H608" s="120" t="s">
        <v>2033</v>
      </c>
      <c r="I608" s="120"/>
    </row>
    <row r="609" spans="1:9" x14ac:dyDescent="0.25">
      <c r="A609" s="120" t="s">
        <v>2034</v>
      </c>
      <c r="B609" s="50" t="s">
        <v>2035</v>
      </c>
      <c r="C609" s="120" t="s">
        <v>2036</v>
      </c>
      <c r="D609" s="120" t="s">
        <v>443</v>
      </c>
      <c r="E609" s="120" t="s">
        <v>2037</v>
      </c>
      <c r="F609" s="120" t="s">
        <v>1250</v>
      </c>
      <c r="G609" s="120" t="s">
        <v>1404</v>
      </c>
      <c r="H609" s="120" t="s">
        <v>2038</v>
      </c>
      <c r="I609" s="120"/>
    </row>
    <row r="610" spans="1:9" s="156" customFormat="1" x14ac:dyDescent="0.25">
      <c r="A610" s="211" t="s">
        <v>2039</v>
      </c>
      <c r="B610" s="143" t="s">
        <v>2040</v>
      </c>
      <c r="C610" s="211" t="s">
        <v>13296</v>
      </c>
      <c r="D610" s="211" t="s">
        <v>443</v>
      </c>
      <c r="E610" s="211" t="s">
        <v>13297</v>
      </c>
      <c r="F610" s="211" t="s">
        <v>1250</v>
      </c>
      <c r="G610" s="211" t="s">
        <v>5456</v>
      </c>
      <c r="H610" s="143" t="s">
        <v>2041</v>
      </c>
      <c r="I610" s="211"/>
    </row>
    <row r="611" spans="1:9" x14ac:dyDescent="0.25">
      <c r="A611" s="120" t="s">
        <v>2042</v>
      </c>
      <c r="B611" s="50" t="s">
        <v>2043</v>
      </c>
      <c r="C611" s="120" t="s">
        <v>1935</v>
      </c>
      <c r="D611" s="120" t="s">
        <v>841</v>
      </c>
      <c r="E611" s="120" t="s">
        <v>641</v>
      </c>
      <c r="F611" s="120" t="s">
        <v>1250</v>
      </c>
      <c r="G611" s="120" t="s">
        <v>4832</v>
      </c>
      <c r="H611" s="120" t="s">
        <v>2044</v>
      </c>
      <c r="I611" s="120"/>
    </row>
    <row r="612" spans="1:9" x14ac:dyDescent="0.25">
      <c r="A612" s="120" t="s">
        <v>2045</v>
      </c>
      <c r="B612" s="50" t="s">
        <v>2046</v>
      </c>
      <c r="C612" s="120" t="s">
        <v>1622</v>
      </c>
      <c r="D612" s="120" t="s">
        <v>443</v>
      </c>
      <c r="E612" s="120" t="s">
        <v>1980</v>
      </c>
      <c r="F612" s="120" t="s">
        <v>1250</v>
      </c>
      <c r="G612" s="120" t="s">
        <v>1251</v>
      </c>
      <c r="H612" s="120" t="s">
        <v>2047</v>
      </c>
      <c r="I612" s="120"/>
    </row>
    <row r="613" spans="1:9" x14ac:dyDescent="0.25">
      <c r="A613" s="120" t="s">
        <v>2048</v>
      </c>
      <c r="B613" s="50" t="s">
        <v>2049</v>
      </c>
      <c r="C613" s="120" t="s">
        <v>2050</v>
      </c>
      <c r="D613" s="120" t="s">
        <v>443</v>
      </c>
      <c r="E613" s="120" t="s">
        <v>2051</v>
      </c>
      <c r="F613" s="120" t="s">
        <v>1250</v>
      </c>
      <c r="G613" s="120" t="s">
        <v>1251</v>
      </c>
      <c r="H613" s="120" t="s">
        <v>2052</v>
      </c>
      <c r="I613" s="120"/>
    </row>
    <row r="614" spans="1:9" x14ac:dyDescent="0.25">
      <c r="A614" s="120" t="s">
        <v>2053</v>
      </c>
      <c r="B614" s="50" t="s">
        <v>2054</v>
      </c>
      <c r="C614" s="120" t="s">
        <v>2055</v>
      </c>
      <c r="D614" s="120" t="s">
        <v>443</v>
      </c>
      <c r="E614" s="120" t="s">
        <v>2056</v>
      </c>
      <c r="F614" s="120" t="s">
        <v>1250</v>
      </c>
      <c r="G614" s="120" t="s">
        <v>4817</v>
      </c>
      <c r="H614" s="120" t="s">
        <v>2057</v>
      </c>
      <c r="I614" s="120"/>
    </row>
    <row r="615" spans="1:9" s="156" customFormat="1" x14ac:dyDescent="0.25">
      <c r="A615" s="211" t="s">
        <v>821</v>
      </c>
      <c r="B615" s="143" t="s">
        <v>5776</v>
      </c>
      <c r="C615" s="211" t="s">
        <v>11024</v>
      </c>
      <c r="D615" s="211" t="s">
        <v>841</v>
      </c>
      <c r="E615" s="211" t="s">
        <v>11025</v>
      </c>
      <c r="F615" s="211" t="s">
        <v>2677</v>
      </c>
      <c r="G615" s="211" t="s">
        <v>10305</v>
      </c>
      <c r="H615" s="211" t="s">
        <v>999</v>
      </c>
      <c r="I615" s="211"/>
    </row>
    <row r="616" spans="1:9" x14ac:dyDescent="0.25">
      <c r="A616" s="120" t="s">
        <v>2058</v>
      </c>
      <c r="B616" s="50" t="s">
        <v>282</v>
      </c>
      <c r="C616" s="120"/>
      <c r="D616" s="120" t="s">
        <v>755</v>
      </c>
      <c r="E616" s="120" t="s">
        <v>6889</v>
      </c>
      <c r="F616" s="120" t="s">
        <v>1254</v>
      </c>
      <c r="G616" s="120" t="s">
        <v>3624</v>
      </c>
      <c r="H616" s="120" t="s">
        <v>2059</v>
      </c>
      <c r="I616" s="120"/>
    </row>
    <row r="617" spans="1:9" s="156" customFormat="1" x14ac:dyDescent="0.25">
      <c r="A617" s="211" t="s">
        <v>820</v>
      </c>
      <c r="B617" s="143" t="s">
        <v>5777</v>
      </c>
      <c r="C617" s="211" t="s">
        <v>11042</v>
      </c>
      <c r="D617" s="211" t="s">
        <v>841</v>
      </c>
      <c r="E617" s="211" t="s">
        <v>11043</v>
      </c>
      <c r="F617" s="211" t="s">
        <v>2677</v>
      </c>
      <c r="G617" s="211" t="s">
        <v>10305</v>
      </c>
      <c r="H617" s="211" t="s">
        <v>1000</v>
      </c>
      <c r="I617" s="211"/>
    </row>
    <row r="618" spans="1:9" x14ac:dyDescent="0.25">
      <c r="A618" s="120" t="s">
        <v>4327</v>
      </c>
      <c r="B618" s="50" t="s">
        <v>282</v>
      </c>
      <c r="C618" s="120"/>
      <c r="D618" s="120" t="s">
        <v>564</v>
      </c>
      <c r="E618" s="120" t="s">
        <v>276</v>
      </c>
      <c r="F618" s="120" t="s">
        <v>1254</v>
      </c>
      <c r="G618" s="120" t="s">
        <v>1477</v>
      </c>
      <c r="H618" s="120" t="s">
        <v>4367</v>
      </c>
      <c r="I618" s="120"/>
    </row>
    <row r="619" spans="1:9" x14ac:dyDescent="0.25">
      <c r="A619" s="120" t="s">
        <v>2060</v>
      </c>
      <c r="B619" s="50" t="s">
        <v>2061</v>
      </c>
      <c r="C619" s="120" t="s">
        <v>1312</v>
      </c>
      <c r="D619" s="120" t="s">
        <v>443</v>
      </c>
      <c r="E619" s="120" t="s">
        <v>2062</v>
      </c>
      <c r="F619" s="120" t="s">
        <v>1250</v>
      </c>
      <c r="G619" s="120" t="s">
        <v>1251</v>
      </c>
      <c r="H619" s="120" t="s">
        <v>2063</v>
      </c>
      <c r="I619" s="120"/>
    </row>
    <row r="620" spans="1:9" x14ac:dyDescent="0.25">
      <c r="A620" s="120" t="s">
        <v>2064</v>
      </c>
      <c r="B620" s="50" t="s">
        <v>2065</v>
      </c>
      <c r="C620" s="120" t="s">
        <v>1248</v>
      </c>
      <c r="D620" s="120" t="s">
        <v>443</v>
      </c>
      <c r="E620" s="120" t="s">
        <v>2066</v>
      </c>
      <c r="F620" s="120" t="s">
        <v>1250</v>
      </c>
      <c r="G620" s="120" t="s">
        <v>1251</v>
      </c>
      <c r="H620" s="120" t="s">
        <v>2067</v>
      </c>
      <c r="I620" s="120"/>
    </row>
    <row r="621" spans="1:9" x14ac:dyDescent="0.25">
      <c r="A621" s="50" t="s">
        <v>2068</v>
      </c>
      <c r="B621" s="50" t="s">
        <v>282</v>
      </c>
      <c r="C621" s="120"/>
      <c r="D621" s="160" t="s">
        <v>1357</v>
      </c>
      <c r="E621" s="120" t="s">
        <v>2069</v>
      </c>
      <c r="F621" s="120" t="s">
        <v>1250</v>
      </c>
      <c r="G621" s="120" t="s">
        <v>4817</v>
      </c>
      <c r="H621" s="120" t="s">
        <v>2070</v>
      </c>
      <c r="I621" s="120"/>
    </row>
    <row r="622" spans="1:9" s="156" customFormat="1" x14ac:dyDescent="0.25">
      <c r="A622" s="143" t="s">
        <v>4441</v>
      </c>
      <c r="B622" s="143" t="s">
        <v>282</v>
      </c>
      <c r="C622" s="211" t="s">
        <v>8317</v>
      </c>
      <c r="D622" s="211" t="s">
        <v>1357</v>
      </c>
      <c r="E622" s="162" t="s">
        <v>11046</v>
      </c>
      <c r="F622" s="211" t="s">
        <v>1254</v>
      </c>
      <c r="G622" s="211" t="s">
        <v>10305</v>
      </c>
      <c r="H622" s="211" t="s">
        <v>4442</v>
      </c>
      <c r="I622" s="211"/>
    </row>
    <row r="623" spans="1:9" s="156" customFormat="1" x14ac:dyDescent="0.25">
      <c r="A623" s="143" t="s">
        <v>8057</v>
      </c>
      <c r="B623" s="143" t="s">
        <v>282</v>
      </c>
      <c r="C623" s="160" t="s">
        <v>8058</v>
      </c>
      <c r="D623" s="160" t="s">
        <v>7848</v>
      </c>
      <c r="E623" s="162" t="s">
        <v>8059</v>
      </c>
      <c r="F623" s="160" t="s">
        <v>1254</v>
      </c>
      <c r="G623" s="160" t="s">
        <v>2382</v>
      </c>
      <c r="H623" s="160" t="s">
        <v>8060</v>
      </c>
      <c r="I623" s="160"/>
    </row>
    <row r="624" spans="1:9" x14ac:dyDescent="0.25">
      <c r="A624" s="120" t="s">
        <v>2071</v>
      </c>
      <c r="B624" s="50" t="s">
        <v>2072</v>
      </c>
      <c r="C624" s="120" t="s">
        <v>6890</v>
      </c>
      <c r="D624" s="120" t="s">
        <v>443</v>
      </c>
      <c r="E624" s="122" t="s">
        <v>390</v>
      </c>
      <c r="F624" s="120" t="s">
        <v>1250</v>
      </c>
      <c r="G624" s="120" t="s">
        <v>4832</v>
      </c>
      <c r="H624" s="120" t="s">
        <v>2073</v>
      </c>
      <c r="I624" s="120"/>
    </row>
    <row r="625" spans="1:9" x14ac:dyDescent="0.25">
      <c r="A625" s="120" t="s">
        <v>2074</v>
      </c>
      <c r="B625" s="50" t="s">
        <v>2075</v>
      </c>
      <c r="C625" s="120" t="s">
        <v>1248</v>
      </c>
      <c r="D625" s="120" t="s">
        <v>443</v>
      </c>
      <c r="E625" s="104" t="s">
        <v>2076</v>
      </c>
      <c r="F625" s="120" t="s">
        <v>1250</v>
      </c>
      <c r="G625" s="120" t="s">
        <v>1251</v>
      </c>
      <c r="H625" s="120" t="s">
        <v>2077</v>
      </c>
      <c r="I625" s="120"/>
    </row>
    <row r="626" spans="1:9" s="156" customFormat="1" x14ac:dyDescent="0.25">
      <c r="A626" s="160" t="s">
        <v>7430</v>
      </c>
      <c r="B626" s="143" t="s">
        <v>282</v>
      </c>
      <c r="C626" s="160" t="s">
        <v>7294</v>
      </c>
      <c r="D626" s="162" t="s">
        <v>8944</v>
      </c>
      <c r="E626" s="162" t="s">
        <v>7431</v>
      </c>
      <c r="F626" s="160" t="s">
        <v>1250</v>
      </c>
      <c r="G626" s="160" t="s">
        <v>4817</v>
      </c>
      <c r="H626" s="160" t="s">
        <v>7432</v>
      </c>
      <c r="I626" s="160"/>
    </row>
    <row r="627" spans="1:9" s="156" customFormat="1" x14ac:dyDescent="0.25">
      <c r="A627" s="160" t="s">
        <v>5660</v>
      </c>
      <c r="B627" s="143" t="s">
        <v>5661</v>
      </c>
      <c r="C627" s="160" t="s">
        <v>6891</v>
      </c>
      <c r="D627" s="160" t="s">
        <v>443</v>
      </c>
      <c r="E627" s="162" t="s">
        <v>5662</v>
      </c>
      <c r="F627" s="160" t="s">
        <v>1265</v>
      </c>
      <c r="G627" s="160" t="s">
        <v>4805</v>
      </c>
      <c r="H627" s="160" t="s">
        <v>5663</v>
      </c>
      <c r="I627" s="160"/>
    </row>
    <row r="628" spans="1:9" s="156" customFormat="1" x14ac:dyDescent="0.25">
      <c r="A628" s="160" t="s">
        <v>8061</v>
      </c>
      <c r="B628" s="143" t="s">
        <v>282</v>
      </c>
      <c r="C628" s="160" t="s">
        <v>8062</v>
      </c>
      <c r="D628" s="160" t="s">
        <v>7848</v>
      </c>
      <c r="E628" s="162" t="s">
        <v>8063</v>
      </c>
      <c r="F628" s="160" t="s">
        <v>1600</v>
      </c>
      <c r="G628" s="160" t="s">
        <v>10307</v>
      </c>
      <c r="H628" s="160" t="s">
        <v>8064</v>
      </c>
      <c r="I628" s="160"/>
    </row>
    <row r="629" spans="1:9" x14ac:dyDescent="0.25">
      <c r="A629" s="120" t="s">
        <v>2078</v>
      </c>
      <c r="B629" s="50" t="s">
        <v>2079</v>
      </c>
      <c r="C629" s="120" t="s">
        <v>6892</v>
      </c>
      <c r="D629" s="120" t="s">
        <v>443</v>
      </c>
      <c r="E629" s="122" t="s">
        <v>1848</v>
      </c>
      <c r="F629" s="120" t="s">
        <v>1250</v>
      </c>
      <c r="G629" s="160" t="s">
        <v>1258</v>
      </c>
      <c r="H629" s="120" t="s">
        <v>2080</v>
      </c>
      <c r="I629" s="120"/>
    </row>
    <row r="630" spans="1:9" s="156" customFormat="1" x14ac:dyDescent="0.25">
      <c r="A630" s="143" t="s">
        <v>8065</v>
      </c>
      <c r="B630" s="143" t="s">
        <v>282</v>
      </c>
      <c r="C630" s="211" t="s">
        <v>15597</v>
      </c>
      <c r="D630" s="211" t="s">
        <v>7848</v>
      </c>
      <c r="E630" s="162" t="s">
        <v>14953</v>
      </c>
      <c r="F630" s="211" t="s">
        <v>1250</v>
      </c>
      <c r="G630" s="211" t="s">
        <v>1258</v>
      </c>
      <c r="H630" s="211" t="s">
        <v>8066</v>
      </c>
      <c r="I630" s="211"/>
    </row>
    <row r="631" spans="1:9" s="156" customFormat="1" x14ac:dyDescent="0.25">
      <c r="A631" s="160" t="s">
        <v>9569</v>
      </c>
      <c r="B631" s="143" t="s">
        <v>282</v>
      </c>
      <c r="C631" s="160" t="s">
        <v>9570</v>
      </c>
      <c r="D631" s="162" t="s">
        <v>8944</v>
      </c>
      <c r="E631" s="162" t="s">
        <v>261</v>
      </c>
      <c r="F631" s="160" t="s">
        <v>1250</v>
      </c>
      <c r="G631" s="160" t="s">
        <v>1258</v>
      </c>
      <c r="H631" s="160" t="s">
        <v>9571</v>
      </c>
      <c r="I631" s="160"/>
    </row>
    <row r="632" spans="1:9" s="156" customFormat="1" x14ac:dyDescent="0.25">
      <c r="A632" s="143" t="s">
        <v>5154</v>
      </c>
      <c r="B632" s="143" t="s">
        <v>5153</v>
      </c>
      <c r="C632" s="211" t="s">
        <v>13556</v>
      </c>
      <c r="D632" s="211" t="s">
        <v>841</v>
      </c>
      <c r="E632" s="162" t="s">
        <v>2419</v>
      </c>
      <c r="F632" s="211" t="s">
        <v>1254</v>
      </c>
      <c r="G632" s="211" t="s">
        <v>10305</v>
      </c>
      <c r="H632" s="211" t="s">
        <v>5155</v>
      </c>
      <c r="I632" s="211"/>
    </row>
    <row r="633" spans="1:9" s="156" customFormat="1" x14ac:dyDescent="0.25">
      <c r="A633" s="160" t="s">
        <v>8067</v>
      </c>
      <c r="B633" s="143" t="s">
        <v>282</v>
      </c>
      <c r="C633" s="160" t="s">
        <v>7007</v>
      </c>
      <c r="D633" s="162" t="s">
        <v>7848</v>
      </c>
      <c r="E633" s="162" t="s">
        <v>2372</v>
      </c>
      <c r="F633" s="160" t="s">
        <v>1254</v>
      </c>
      <c r="G633" s="160" t="s">
        <v>1258</v>
      </c>
      <c r="H633" s="160" t="s">
        <v>8068</v>
      </c>
      <c r="I633" s="160"/>
    </row>
    <row r="634" spans="1:9" s="156" customFormat="1" x14ac:dyDescent="0.25">
      <c r="A634" s="211" t="s">
        <v>16750</v>
      </c>
      <c r="B634" s="143" t="s">
        <v>282</v>
      </c>
      <c r="C634" s="211" t="s">
        <v>8041</v>
      </c>
      <c r="D634" s="162" t="s">
        <v>16646</v>
      </c>
      <c r="E634" s="162" t="s">
        <v>16751</v>
      </c>
      <c r="F634" s="211" t="s">
        <v>1254</v>
      </c>
      <c r="G634" s="211" t="s">
        <v>1297</v>
      </c>
      <c r="H634" s="211" t="s">
        <v>16752</v>
      </c>
      <c r="I634" s="211"/>
    </row>
    <row r="635" spans="1:9" x14ac:dyDescent="0.25">
      <c r="A635" s="120" t="s">
        <v>4328</v>
      </c>
      <c r="B635" s="50" t="s">
        <v>5443</v>
      </c>
      <c r="C635" s="120" t="s">
        <v>5691</v>
      </c>
      <c r="D635" s="122" t="s">
        <v>841</v>
      </c>
      <c r="E635" s="122" t="s">
        <v>4369</v>
      </c>
      <c r="F635" s="120" t="s">
        <v>1254</v>
      </c>
      <c r="G635" s="120" t="s">
        <v>4905</v>
      </c>
      <c r="H635" s="120" t="s">
        <v>4368</v>
      </c>
      <c r="I635" s="120"/>
    </row>
    <row r="636" spans="1:9" s="156" customFormat="1" x14ac:dyDescent="0.25">
      <c r="A636" s="160" t="s">
        <v>9744</v>
      </c>
      <c r="B636" s="143" t="s">
        <v>282</v>
      </c>
      <c r="C636" s="160" t="s">
        <v>9745</v>
      </c>
      <c r="D636" s="162" t="s">
        <v>7848</v>
      </c>
      <c r="E636" s="162" t="s">
        <v>9746</v>
      </c>
      <c r="F636" s="160" t="s">
        <v>1265</v>
      </c>
      <c r="G636" s="160" t="s">
        <v>4817</v>
      </c>
      <c r="H636" s="160" t="s">
        <v>9747</v>
      </c>
      <c r="I636" s="160"/>
    </row>
    <row r="637" spans="1:9" x14ac:dyDescent="0.25">
      <c r="A637" s="120" t="s">
        <v>2092</v>
      </c>
      <c r="B637" s="50" t="s">
        <v>2093</v>
      </c>
      <c r="C637" s="120" t="s">
        <v>2094</v>
      </c>
      <c r="D637" s="120" t="s">
        <v>443</v>
      </c>
      <c r="E637" s="120" t="s">
        <v>2095</v>
      </c>
      <c r="F637" s="120" t="s">
        <v>1250</v>
      </c>
      <c r="G637" s="120" t="s">
        <v>4817</v>
      </c>
      <c r="H637" s="120" t="s">
        <v>2096</v>
      </c>
      <c r="I637" s="120"/>
    </row>
    <row r="638" spans="1:9" s="156" customFormat="1" x14ac:dyDescent="0.25">
      <c r="A638" s="211" t="s">
        <v>17203</v>
      </c>
      <c r="B638" s="143" t="s">
        <v>282</v>
      </c>
      <c r="C638" s="211"/>
      <c r="D638" s="211" t="s">
        <v>16646</v>
      </c>
      <c r="E638" s="211" t="s">
        <v>405</v>
      </c>
      <c r="F638" s="211" t="s">
        <v>1618</v>
      </c>
      <c r="G638" s="211" t="s">
        <v>8955</v>
      </c>
      <c r="H638" s="211" t="s">
        <v>17204</v>
      </c>
      <c r="I638" s="211"/>
    </row>
    <row r="639" spans="1:9" x14ac:dyDescent="0.25">
      <c r="A639" s="50" t="s">
        <v>2097</v>
      </c>
      <c r="B639" s="50" t="s">
        <v>2098</v>
      </c>
      <c r="C639" s="120" t="s">
        <v>2099</v>
      </c>
      <c r="D639" s="120" t="s">
        <v>443</v>
      </c>
      <c r="E639" s="120" t="s">
        <v>263</v>
      </c>
      <c r="F639" s="120" t="s">
        <v>1250</v>
      </c>
      <c r="G639" s="120" t="s">
        <v>1477</v>
      </c>
      <c r="H639" s="120" t="s">
        <v>2100</v>
      </c>
      <c r="I639" s="120"/>
    </row>
    <row r="640" spans="1:9" s="156" customFormat="1" x14ac:dyDescent="0.25">
      <c r="A640" s="143" t="s">
        <v>8069</v>
      </c>
      <c r="B640" s="143" t="s">
        <v>282</v>
      </c>
      <c r="C640" s="160" t="s">
        <v>8070</v>
      </c>
      <c r="D640" s="160" t="s">
        <v>7848</v>
      </c>
      <c r="E640" s="160" t="s">
        <v>3893</v>
      </c>
      <c r="F640" s="160" t="s">
        <v>1254</v>
      </c>
      <c r="G640" s="160" t="s">
        <v>1297</v>
      </c>
      <c r="H640" s="160" t="s">
        <v>8071</v>
      </c>
      <c r="I640" s="160"/>
    </row>
    <row r="641" spans="1:9" x14ac:dyDescent="0.25">
      <c r="A641" s="120" t="s">
        <v>2104</v>
      </c>
      <c r="B641" s="120" t="s">
        <v>282</v>
      </c>
      <c r="C641" s="120" t="s">
        <v>6893</v>
      </c>
      <c r="D641" s="120" t="s">
        <v>755</v>
      </c>
      <c r="E641" s="120" t="s">
        <v>1352</v>
      </c>
      <c r="F641" s="120" t="s">
        <v>1250</v>
      </c>
      <c r="G641" s="120" t="s">
        <v>1258</v>
      </c>
      <c r="H641" s="120" t="s">
        <v>2105</v>
      </c>
      <c r="I641" s="120"/>
    </row>
    <row r="642" spans="1:9" x14ac:dyDescent="0.25">
      <c r="A642" s="120" t="s">
        <v>2106</v>
      </c>
      <c r="B642" s="120" t="s">
        <v>2107</v>
      </c>
      <c r="C642" s="120"/>
      <c r="D642" s="120" t="s">
        <v>443</v>
      </c>
      <c r="E642" s="120" t="s">
        <v>2865</v>
      </c>
      <c r="F642" s="120" t="s">
        <v>1250</v>
      </c>
      <c r="G642" s="160" t="s">
        <v>1251</v>
      </c>
      <c r="H642" s="120" t="s">
        <v>2108</v>
      </c>
      <c r="I642" s="120"/>
    </row>
    <row r="643" spans="1:9" x14ac:dyDescent="0.25">
      <c r="A643" s="120" t="s">
        <v>2109</v>
      </c>
      <c r="B643" s="120" t="s">
        <v>2110</v>
      </c>
      <c r="C643" s="122" t="s">
        <v>2083</v>
      </c>
      <c r="D643" s="120" t="s">
        <v>443</v>
      </c>
      <c r="E643" s="122" t="s">
        <v>1806</v>
      </c>
      <c r="F643" s="104" t="s">
        <v>1250</v>
      </c>
      <c r="G643" s="120" t="s">
        <v>1251</v>
      </c>
      <c r="H643" s="99" t="s">
        <v>2111</v>
      </c>
      <c r="I643" s="122"/>
    </row>
    <row r="644" spans="1:9" s="156" customFormat="1" x14ac:dyDescent="0.25">
      <c r="A644" s="160" t="s">
        <v>15021</v>
      </c>
      <c r="B644" s="160" t="s">
        <v>4865</v>
      </c>
      <c r="C644" s="160" t="s">
        <v>5674</v>
      </c>
      <c r="D644" s="160" t="s">
        <v>443</v>
      </c>
      <c r="E644" s="160" t="s">
        <v>5675</v>
      </c>
      <c r="F644" s="160" t="s">
        <v>1265</v>
      </c>
      <c r="G644" s="160" t="s">
        <v>1359</v>
      </c>
      <c r="H644" s="160" t="s">
        <v>4866</v>
      </c>
      <c r="I644" s="304" t="s">
        <v>13224</v>
      </c>
    </row>
    <row r="645" spans="1:9" s="156" customFormat="1" x14ac:dyDescent="0.25">
      <c r="A645" s="211" t="s">
        <v>321</v>
      </c>
      <c r="B645" s="211" t="s">
        <v>5444</v>
      </c>
      <c r="C645" s="211" t="s">
        <v>11052</v>
      </c>
      <c r="D645" s="211" t="s">
        <v>841</v>
      </c>
      <c r="E645" s="211" t="s">
        <v>11053</v>
      </c>
      <c r="F645" s="211" t="s">
        <v>1265</v>
      </c>
      <c r="G645" s="211" t="s">
        <v>4905</v>
      </c>
      <c r="H645" s="211" t="s">
        <v>1003</v>
      </c>
      <c r="I645" s="211"/>
    </row>
    <row r="646" spans="1:9" x14ac:dyDescent="0.25">
      <c r="A646" s="120" t="s">
        <v>2115</v>
      </c>
      <c r="B646" s="120" t="s">
        <v>2116</v>
      </c>
      <c r="C646" s="120" t="s">
        <v>6894</v>
      </c>
      <c r="D646" s="120" t="s">
        <v>443</v>
      </c>
      <c r="E646" s="120" t="s">
        <v>2118</v>
      </c>
      <c r="F646" s="120" t="s">
        <v>1250</v>
      </c>
      <c r="G646" s="120" t="s">
        <v>4832</v>
      </c>
      <c r="H646" s="120" t="s">
        <v>2119</v>
      </c>
      <c r="I646" s="120"/>
    </row>
    <row r="647" spans="1:9" x14ac:dyDescent="0.25">
      <c r="A647" s="120" t="s">
        <v>4329</v>
      </c>
      <c r="B647" s="120" t="s">
        <v>282</v>
      </c>
      <c r="C647" s="120"/>
      <c r="D647" s="160" t="s">
        <v>564</v>
      </c>
      <c r="E647" s="120" t="s">
        <v>4930</v>
      </c>
      <c r="F647" s="120" t="s">
        <v>1254</v>
      </c>
      <c r="G647" s="120" t="s">
        <v>1477</v>
      </c>
      <c r="H647" s="120" t="s">
        <v>4370</v>
      </c>
      <c r="I647" s="120"/>
    </row>
    <row r="648" spans="1:9" s="156" customFormat="1" x14ac:dyDescent="0.25">
      <c r="A648" s="211" t="s">
        <v>17205</v>
      </c>
      <c r="B648" s="211" t="s">
        <v>282</v>
      </c>
      <c r="C648" s="211"/>
      <c r="D648" s="211" t="s">
        <v>16646</v>
      </c>
      <c r="E648" s="211" t="s">
        <v>17206</v>
      </c>
      <c r="F648" s="211" t="s">
        <v>1254</v>
      </c>
      <c r="G648" s="211" t="s">
        <v>8955</v>
      </c>
      <c r="H648" s="211" t="s">
        <v>17207</v>
      </c>
      <c r="I648" s="211"/>
    </row>
    <row r="649" spans="1:9" x14ac:dyDescent="0.25">
      <c r="A649" s="120" t="s">
        <v>2120</v>
      </c>
      <c r="B649" s="120" t="s">
        <v>2121</v>
      </c>
      <c r="C649" s="120" t="s">
        <v>1386</v>
      </c>
      <c r="D649" s="120" t="s">
        <v>841</v>
      </c>
      <c r="E649" s="120" t="s">
        <v>2122</v>
      </c>
      <c r="F649" s="120" t="s">
        <v>1250</v>
      </c>
      <c r="G649" s="160" t="s">
        <v>10307</v>
      </c>
      <c r="H649" s="120" t="s">
        <v>6895</v>
      </c>
      <c r="I649" s="120"/>
    </row>
    <row r="650" spans="1:9" s="156" customFormat="1" x14ac:dyDescent="0.25">
      <c r="A650" s="211" t="s">
        <v>17389</v>
      </c>
      <c r="B650" s="211" t="s">
        <v>282</v>
      </c>
      <c r="C650" s="211" t="s">
        <v>17390</v>
      </c>
      <c r="D650" s="211" t="s">
        <v>755</v>
      </c>
      <c r="E650" s="211" t="s">
        <v>17391</v>
      </c>
      <c r="F650" s="211" t="s">
        <v>2677</v>
      </c>
      <c r="G650" s="211" t="s">
        <v>4832</v>
      </c>
      <c r="H650" s="211" t="s">
        <v>17392</v>
      </c>
      <c r="I650" s="211"/>
    </row>
    <row r="651" spans="1:9" s="156" customFormat="1" x14ac:dyDescent="0.25">
      <c r="A651" s="160" t="s">
        <v>2123</v>
      </c>
      <c r="B651" s="160" t="s">
        <v>2124</v>
      </c>
      <c r="C651" s="160" t="s">
        <v>6972</v>
      </c>
      <c r="D651" s="160" t="s">
        <v>841</v>
      </c>
      <c r="E651" s="160" t="s">
        <v>1726</v>
      </c>
      <c r="F651" s="160" t="s">
        <v>1250</v>
      </c>
      <c r="G651" s="160" t="s">
        <v>1359</v>
      </c>
      <c r="H651" s="160" t="s">
        <v>2125</v>
      </c>
      <c r="I651" s="160"/>
    </row>
    <row r="652" spans="1:9" x14ac:dyDescent="0.25">
      <c r="A652" s="120" t="s">
        <v>2126</v>
      </c>
      <c r="B652" s="120" t="s">
        <v>2127</v>
      </c>
      <c r="C652" s="120" t="s">
        <v>2128</v>
      </c>
      <c r="D652" s="120" t="s">
        <v>443</v>
      </c>
      <c r="E652" s="120" t="s">
        <v>2129</v>
      </c>
      <c r="F652" s="120" t="s">
        <v>1250</v>
      </c>
      <c r="G652" s="120" t="s">
        <v>4817</v>
      </c>
      <c r="H652" s="120" t="s">
        <v>2130</v>
      </c>
      <c r="I652" s="120"/>
    </row>
    <row r="653" spans="1:9" s="156" customFormat="1" x14ac:dyDescent="0.25">
      <c r="A653" s="211" t="s">
        <v>2131</v>
      </c>
      <c r="B653" s="211" t="s">
        <v>14229</v>
      </c>
      <c r="C653" s="211" t="s">
        <v>17734</v>
      </c>
      <c r="D653" s="211" t="s">
        <v>443</v>
      </c>
      <c r="E653" s="211" t="s">
        <v>1332</v>
      </c>
      <c r="F653" s="211" t="s">
        <v>1250</v>
      </c>
      <c r="G653" s="211" t="s">
        <v>1297</v>
      </c>
      <c r="H653" s="211" t="s">
        <v>2132</v>
      </c>
      <c r="I653" s="211"/>
    </row>
    <row r="654" spans="1:9" s="156" customFormat="1" x14ac:dyDescent="0.25">
      <c r="A654" s="160" t="s">
        <v>9345</v>
      </c>
      <c r="B654" s="160" t="s">
        <v>282</v>
      </c>
      <c r="C654" s="160" t="s">
        <v>9346</v>
      </c>
      <c r="D654" s="160" t="s">
        <v>7848</v>
      </c>
      <c r="E654" s="160" t="s">
        <v>277</v>
      </c>
      <c r="F654" s="160" t="s">
        <v>1254</v>
      </c>
      <c r="G654" s="160" t="s">
        <v>8955</v>
      </c>
      <c r="H654" s="160" t="s">
        <v>9347</v>
      </c>
      <c r="I654" s="160"/>
    </row>
    <row r="655" spans="1:9" s="156" customFormat="1" x14ac:dyDescent="0.25">
      <c r="A655" s="211" t="s">
        <v>17332</v>
      </c>
      <c r="B655" s="211" t="s">
        <v>282</v>
      </c>
      <c r="C655" s="211" t="s">
        <v>8155</v>
      </c>
      <c r="D655" s="211" t="s">
        <v>16646</v>
      </c>
      <c r="E655" s="211" t="s">
        <v>17333</v>
      </c>
      <c r="F655" s="211" t="s">
        <v>1534</v>
      </c>
      <c r="G655" s="211" t="s">
        <v>3624</v>
      </c>
      <c r="H655" s="212" t="s">
        <v>16753</v>
      </c>
      <c r="I655" s="211"/>
    </row>
    <row r="656" spans="1:9" s="156" customFormat="1" x14ac:dyDescent="0.25">
      <c r="A656" s="160" t="s">
        <v>8072</v>
      </c>
      <c r="B656" s="160" t="s">
        <v>282</v>
      </c>
      <c r="C656" s="160" t="s">
        <v>8077</v>
      </c>
      <c r="D656" s="160" t="s">
        <v>7848</v>
      </c>
      <c r="E656" s="160" t="s">
        <v>8078</v>
      </c>
      <c r="F656" s="160" t="s">
        <v>1254</v>
      </c>
      <c r="G656" s="160" t="s">
        <v>10305</v>
      </c>
      <c r="H656" s="160" t="s">
        <v>8079</v>
      </c>
      <c r="I656" s="160"/>
    </row>
    <row r="657" spans="1:10" s="156" customFormat="1" x14ac:dyDescent="0.25">
      <c r="A657" s="160" t="s">
        <v>9348</v>
      </c>
      <c r="B657" s="160" t="s">
        <v>282</v>
      </c>
      <c r="C657" s="160"/>
      <c r="D657" s="160" t="s">
        <v>7848</v>
      </c>
      <c r="E657" s="160" t="s">
        <v>9181</v>
      </c>
      <c r="F657" s="160" t="s">
        <v>1618</v>
      </c>
      <c r="G657" s="160" t="s">
        <v>8955</v>
      </c>
      <c r="H657" s="160" t="s">
        <v>9349</v>
      </c>
      <c r="I657" s="160"/>
    </row>
    <row r="658" spans="1:10" x14ac:dyDescent="0.25">
      <c r="A658" s="120" t="s">
        <v>2133</v>
      </c>
      <c r="B658" s="120" t="s">
        <v>282</v>
      </c>
      <c r="C658" s="120" t="s">
        <v>10290</v>
      </c>
      <c r="D658" s="120" t="s">
        <v>564</v>
      </c>
      <c r="E658" s="120" t="s">
        <v>2134</v>
      </c>
      <c r="F658" s="120" t="s">
        <v>1254</v>
      </c>
      <c r="G658" s="120" t="s">
        <v>1359</v>
      </c>
      <c r="H658" s="120" t="s">
        <v>2135</v>
      </c>
      <c r="I658" s="120"/>
    </row>
    <row r="659" spans="1:10" x14ac:dyDescent="0.25">
      <c r="A659" s="120" t="s">
        <v>2136</v>
      </c>
      <c r="B659" s="120" t="s">
        <v>2137</v>
      </c>
      <c r="C659" s="120"/>
      <c r="D659" s="120" t="s">
        <v>443</v>
      </c>
      <c r="E659" s="120" t="s">
        <v>1249</v>
      </c>
      <c r="F659" s="120" t="s">
        <v>1250</v>
      </c>
      <c r="G659" s="120" t="s">
        <v>1251</v>
      </c>
      <c r="H659" s="120" t="s">
        <v>2138</v>
      </c>
      <c r="I659" s="120"/>
    </row>
    <row r="660" spans="1:10" s="156" customFormat="1" x14ac:dyDescent="0.25">
      <c r="A660" s="211" t="s">
        <v>439</v>
      </c>
      <c r="B660" s="211" t="s">
        <v>282</v>
      </c>
      <c r="C660" s="211" t="s">
        <v>11063</v>
      </c>
      <c r="D660" s="211" t="s">
        <v>1357</v>
      </c>
      <c r="E660" s="211" t="s">
        <v>5270</v>
      </c>
      <c r="F660" s="211" t="s">
        <v>1618</v>
      </c>
      <c r="G660" s="211" t="s">
        <v>10305</v>
      </c>
      <c r="H660" s="211" t="s">
        <v>1006</v>
      </c>
      <c r="I660" s="211"/>
    </row>
    <row r="661" spans="1:10" x14ac:dyDescent="0.25">
      <c r="A661" s="120" t="s">
        <v>2139</v>
      </c>
      <c r="B661" s="120" t="s">
        <v>2140</v>
      </c>
      <c r="C661" s="120" t="s">
        <v>1248</v>
      </c>
      <c r="D661" s="120" t="s">
        <v>443</v>
      </c>
      <c r="E661" s="120" t="s">
        <v>1980</v>
      </c>
      <c r="F661" s="120" t="s">
        <v>1250</v>
      </c>
      <c r="G661" s="120" t="s">
        <v>1251</v>
      </c>
      <c r="H661" s="120" t="s">
        <v>2141</v>
      </c>
      <c r="I661" s="120"/>
    </row>
    <row r="662" spans="1:10" x14ac:dyDescent="0.25">
      <c r="A662" s="120" t="s">
        <v>2142</v>
      </c>
      <c r="B662" s="120" t="s">
        <v>2143</v>
      </c>
      <c r="C662" s="120"/>
      <c r="D662" s="120" t="s">
        <v>443</v>
      </c>
      <c r="E662" s="120" t="s">
        <v>2144</v>
      </c>
      <c r="F662" s="120" t="s">
        <v>1250</v>
      </c>
      <c r="G662" s="160" t="s">
        <v>1251</v>
      </c>
      <c r="H662" s="120" t="s">
        <v>2145</v>
      </c>
      <c r="I662" s="120"/>
      <c r="J662" s="102"/>
    </row>
    <row r="663" spans="1:10" x14ac:dyDescent="0.25">
      <c r="A663" s="120" t="s">
        <v>2146</v>
      </c>
      <c r="B663" s="120" t="s">
        <v>2147</v>
      </c>
      <c r="C663" s="120" t="s">
        <v>1622</v>
      </c>
      <c r="D663" s="120" t="s">
        <v>443</v>
      </c>
      <c r="E663" s="120" t="s">
        <v>2148</v>
      </c>
      <c r="F663" s="120" t="s">
        <v>1250</v>
      </c>
      <c r="G663" s="120" t="s">
        <v>3624</v>
      </c>
      <c r="H663" s="120" t="s">
        <v>2149</v>
      </c>
      <c r="I663" s="120"/>
      <c r="J663" s="102"/>
    </row>
    <row r="664" spans="1:10" s="156" customFormat="1" x14ac:dyDescent="0.25">
      <c r="A664" s="143" t="s">
        <v>16754</v>
      </c>
      <c r="B664" s="143" t="s">
        <v>282</v>
      </c>
      <c r="C664" s="143" t="s">
        <v>17334</v>
      </c>
      <c r="D664" s="143" t="s">
        <v>16646</v>
      </c>
      <c r="E664" s="211" t="s">
        <v>17335</v>
      </c>
      <c r="F664" s="211" t="s">
        <v>1254</v>
      </c>
      <c r="G664" s="211" t="s">
        <v>1359</v>
      </c>
      <c r="H664" s="211" t="s">
        <v>16755</v>
      </c>
      <c r="I664" s="211"/>
      <c r="J664" s="161"/>
    </row>
    <row r="665" spans="1:10" x14ac:dyDescent="0.25">
      <c r="A665" s="120" t="s">
        <v>2150</v>
      </c>
      <c r="B665" s="120" t="s">
        <v>2151</v>
      </c>
      <c r="C665" s="120"/>
      <c r="D665" s="120" t="s">
        <v>443</v>
      </c>
      <c r="E665" s="120" t="s">
        <v>2152</v>
      </c>
      <c r="F665" s="120" t="s">
        <v>1250</v>
      </c>
      <c r="G665" s="120" t="s">
        <v>1251</v>
      </c>
      <c r="H665" s="120" t="s">
        <v>2153</v>
      </c>
      <c r="I665" s="120"/>
    </row>
    <row r="666" spans="1:10" x14ac:dyDescent="0.25">
      <c r="A666" s="120" t="s">
        <v>2154</v>
      </c>
      <c r="B666" s="120" t="s">
        <v>2155</v>
      </c>
      <c r="C666" s="120" t="s">
        <v>6005</v>
      </c>
      <c r="D666" s="120" t="s">
        <v>841</v>
      </c>
      <c r="E666" s="120" t="s">
        <v>1706</v>
      </c>
      <c r="F666" s="120" t="s">
        <v>1250</v>
      </c>
      <c r="G666" s="160" t="s">
        <v>7029</v>
      </c>
      <c r="H666" s="120" t="s">
        <v>2156</v>
      </c>
      <c r="I666" s="120"/>
    </row>
    <row r="667" spans="1:10" x14ac:dyDescent="0.25">
      <c r="A667" s="120" t="s">
        <v>2157</v>
      </c>
      <c r="B667" s="120" t="s">
        <v>2158</v>
      </c>
      <c r="C667" s="120" t="s">
        <v>2159</v>
      </c>
      <c r="D667" s="120" t="s">
        <v>841</v>
      </c>
      <c r="E667" s="120" t="s">
        <v>1706</v>
      </c>
      <c r="F667" s="120" t="s">
        <v>1250</v>
      </c>
      <c r="G667" s="160" t="s">
        <v>6863</v>
      </c>
      <c r="H667" s="120" t="s">
        <v>2160</v>
      </c>
      <c r="I667" s="120"/>
    </row>
    <row r="668" spans="1:10" s="156" customFormat="1" x14ac:dyDescent="0.25">
      <c r="A668" s="211" t="s">
        <v>4646</v>
      </c>
      <c r="B668" s="211" t="s">
        <v>5566</v>
      </c>
      <c r="C668" s="162" t="s">
        <v>13607</v>
      </c>
      <c r="D668" s="211" t="s">
        <v>443</v>
      </c>
      <c r="E668" s="162" t="s">
        <v>13608</v>
      </c>
      <c r="F668" s="162" t="s">
        <v>1254</v>
      </c>
      <c r="G668" s="162" t="s">
        <v>10305</v>
      </c>
      <c r="H668" s="211" t="s">
        <v>4647</v>
      </c>
      <c r="I668" s="161"/>
    </row>
    <row r="669" spans="1:10" s="156" customFormat="1" x14ac:dyDescent="0.25">
      <c r="A669" s="211" t="s">
        <v>2162</v>
      </c>
      <c r="B669" s="211" t="s">
        <v>282</v>
      </c>
      <c r="C669" s="162" t="s">
        <v>11064</v>
      </c>
      <c r="D669" s="211" t="s">
        <v>564</v>
      </c>
      <c r="E669" s="162" t="s">
        <v>2662</v>
      </c>
      <c r="F669" s="162" t="s">
        <v>2677</v>
      </c>
      <c r="G669" s="162" t="s">
        <v>10307</v>
      </c>
      <c r="H669" s="211" t="s">
        <v>2163</v>
      </c>
      <c r="I669" s="161"/>
    </row>
    <row r="670" spans="1:10" x14ac:dyDescent="0.25">
      <c r="A670" s="120" t="s">
        <v>17621</v>
      </c>
      <c r="B670" s="120" t="s">
        <v>282</v>
      </c>
      <c r="C670" s="122" t="s">
        <v>4399</v>
      </c>
      <c r="D670" s="120" t="s">
        <v>564</v>
      </c>
      <c r="E670" s="119" t="s">
        <v>2164</v>
      </c>
      <c r="F670" s="104" t="s">
        <v>1254</v>
      </c>
      <c r="G670" s="104" t="s">
        <v>4905</v>
      </c>
      <c r="H670" s="120" t="s">
        <v>2165</v>
      </c>
      <c r="I670" s="122" t="s">
        <v>2166</v>
      </c>
      <c r="J670" s="120"/>
    </row>
    <row r="671" spans="1:10" s="142" customFormat="1" x14ac:dyDescent="0.25">
      <c r="A671" s="137" t="s">
        <v>4443</v>
      </c>
      <c r="B671" s="137" t="s">
        <v>282</v>
      </c>
      <c r="C671" s="161" t="s">
        <v>6896</v>
      </c>
      <c r="D671" s="160" t="s">
        <v>1357</v>
      </c>
      <c r="E671" s="104" t="s">
        <v>4795</v>
      </c>
      <c r="F671" s="104" t="s">
        <v>1254</v>
      </c>
      <c r="G671" s="104" t="s">
        <v>6857</v>
      </c>
      <c r="H671" s="138" t="s">
        <v>4444</v>
      </c>
      <c r="I671" s="140"/>
      <c r="J671" s="140"/>
    </row>
    <row r="672" spans="1:10" s="156" customFormat="1" x14ac:dyDescent="0.25">
      <c r="A672" s="160" t="s">
        <v>8080</v>
      </c>
      <c r="B672" s="160" t="s">
        <v>282</v>
      </c>
      <c r="C672" s="161" t="s">
        <v>6896</v>
      </c>
      <c r="D672" s="144" t="s">
        <v>7848</v>
      </c>
      <c r="E672" s="162" t="s">
        <v>4795</v>
      </c>
      <c r="F672" s="162" t="s">
        <v>1254</v>
      </c>
      <c r="G672" s="162" t="s">
        <v>6857</v>
      </c>
      <c r="H672" s="144" t="s">
        <v>8081</v>
      </c>
      <c r="I672" s="161"/>
      <c r="J672" s="161"/>
    </row>
    <row r="673" spans="1:16" s="156" customFormat="1" x14ac:dyDescent="0.25">
      <c r="A673" s="160" t="s">
        <v>5721</v>
      </c>
      <c r="B673" s="160" t="s">
        <v>5724</v>
      </c>
      <c r="C673" s="161" t="s">
        <v>5726</v>
      </c>
      <c r="D673" s="144" t="s">
        <v>841</v>
      </c>
      <c r="E673" s="162" t="s">
        <v>5728</v>
      </c>
      <c r="F673" s="162" t="s">
        <v>1265</v>
      </c>
      <c r="G673" s="160" t="s">
        <v>10306</v>
      </c>
      <c r="H673" s="144" t="s">
        <v>5727</v>
      </c>
      <c r="I673" s="161"/>
      <c r="J673" s="161"/>
    </row>
    <row r="674" spans="1:16" s="156" customFormat="1" x14ac:dyDescent="0.25">
      <c r="A674" s="160" t="s">
        <v>5725</v>
      </c>
      <c r="B674" s="160" t="s">
        <v>5720</v>
      </c>
      <c r="C674" s="161" t="s">
        <v>5722</v>
      </c>
      <c r="D674" s="144" t="s">
        <v>841</v>
      </c>
      <c r="E674" s="162" t="s">
        <v>325</v>
      </c>
      <c r="F674" s="162" t="s">
        <v>1254</v>
      </c>
      <c r="G674" s="160" t="s">
        <v>10306</v>
      </c>
      <c r="H674" s="144" t="s">
        <v>5723</v>
      </c>
      <c r="I674" s="161"/>
      <c r="J674" s="161"/>
    </row>
    <row r="675" spans="1:16" s="156" customFormat="1" x14ac:dyDescent="0.25">
      <c r="A675" s="160" t="s">
        <v>10048</v>
      </c>
      <c r="B675" s="160" t="s">
        <v>282</v>
      </c>
      <c r="C675" s="161" t="s">
        <v>10049</v>
      </c>
      <c r="D675" s="144" t="s">
        <v>8944</v>
      </c>
      <c r="E675" s="162" t="s">
        <v>10050</v>
      </c>
      <c r="F675" s="162" t="s">
        <v>1600</v>
      </c>
      <c r="G675" s="160" t="s">
        <v>1477</v>
      </c>
      <c r="H675" s="144" t="s">
        <v>10051</v>
      </c>
      <c r="I675" s="161"/>
      <c r="J675" s="161"/>
    </row>
    <row r="676" spans="1:16" s="156" customFormat="1" x14ac:dyDescent="0.25">
      <c r="A676" s="211" t="s">
        <v>10028</v>
      </c>
      <c r="B676" s="211" t="s">
        <v>282</v>
      </c>
      <c r="C676" s="161" t="s">
        <v>13650</v>
      </c>
      <c r="D676" s="211" t="s">
        <v>8944</v>
      </c>
      <c r="E676" s="162" t="s">
        <v>10108</v>
      </c>
      <c r="F676" s="162" t="s">
        <v>1600</v>
      </c>
      <c r="G676" s="211" t="s">
        <v>5456</v>
      </c>
      <c r="H676" s="211" t="s">
        <v>10030</v>
      </c>
      <c r="I676" s="161"/>
      <c r="J676" s="161"/>
    </row>
    <row r="677" spans="1:16" x14ac:dyDescent="0.25">
      <c r="A677" s="120" t="s">
        <v>2167</v>
      </c>
      <c r="B677" s="120" t="s">
        <v>2168</v>
      </c>
      <c r="C677" s="120"/>
      <c r="D677" s="120" t="s">
        <v>443</v>
      </c>
      <c r="E677" s="120" t="s">
        <v>2169</v>
      </c>
      <c r="F677" s="120" t="s">
        <v>1250</v>
      </c>
      <c r="G677" s="120" t="s">
        <v>1251</v>
      </c>
      <c r="H677" s="120" t="s">
        <v>2170</v>
      </c>
      <c r="I677" s="120"/>
    </row>
    <row r="678" spans="1:16" x14ac:dyDescent="0.25">
      <c r="A678" s="120" t="s">
        <v>4330</v>
      </c>
      <c r="B678" s="120" t="s">
        <v>282</v>
      </c>
      <c r="C678" s="120"/>
      <c r="D678" s="160" t="s">
        <v>564</v>
      </c>
      <c r="E678" s="120" t="s">
        <v>276</v>
      </c>
      <c r="F678" s="120" t="s">
        <v>1254</v>
      </c>
      <c r="G678" s="120" t="s">
        <v>1477</v>
      </c>
      <c r="H678" s="120" t="s">
        <v>4371</v>
      </c>
      <c r="I678" s="120"/>
    </row>
    <row r="679" spans="1:16" s="156" customFormat="1" x14ac:dyDescent="0.25">
      <c r="A679" s="160" t="s">
        <v>8082</v>
      </c>
      <c r="B679" s="160" t="s">
        <v>282</v>
      </c>
      <c r="C679" s="160" t="s">
        <v>8083</v>
      </c>
      <c r="D679" s="160" t="s">
        <v>7848</v>
      </c>
      <c r="E679" s="160" t="s">
        <v>8084</v>
      </c>
      <c r="F679" s="160" t="s">
        <v>1254</v>
      </c>
      <c r="G679" s="160" t="s">
        <v>10305</v>
      </c>
      <c r="H679" s="160" t="s">
        <v>8085</v>
      </c>
      <c r="I679" s="160"/>
    </row>
    <row r="680" spans="1:16" x14ac:dyDescent="0.25">
      <c r="A680" s="14" t="s">
        <v>2173</v>
      </c>
      <c r="B680" s="120" t="s">
        <v>282</v>
      </c>
      <c r="C680" s="120"/>
      <c r="D680" s="120" t="s">
        <v>4413</v>
      </c>
      <c r="E680" s="120" t="s">
        <v>2174</v>
      </c>
      <c r="F680" s="120" t="s">
        <v>1254</v>
      </c>
      <c r="G680" s="120" t="s">
        <v>1392</v>
      </c>
      <c r="H680" s="120" t="s">
        <v>2175</v>
      </c>
      <c r="I680" s="120"/>
    </row>
    <row r="681" spans="1:16" x14ac:dyDescent="0.25">
      <c r="A681" s="14" t="s">
        <v>396</v>
      </c>
      <c r="B681" s="120" t="s">
        <v>1007</v>
      </c>
      <c r="C681" s="120" t="s">
        <v>4768</v>
      </c>
      <c r="D681" s="120" t="s">
        <v>841</v>
      </c>
      <c r="E681" s="120" t="s">
        <v>2337</v>
      </c>
      <c r="F681" s="120" t="s">
        <v>1250</v>
      </c>
      <c r="G681" s="120" t="s">
        <v>5456</v>
      </c>
      <c r="H681" s="120" t="s">
        <v>1008</v>
      </c>
      <c r="I681" s="120"/>
    </row>
    <row r="682" spans="1:16" s="156" customFormat="1" x14ac:dyDescent="0.25">
      <c r="A682" s="149" t="s">
        <v>440</v>
      </c>
      <c r="B682" s="211" t="s">
        <v>1009</v>
      </c>
      <c r="C682" s="211" t="s">
        <v>11065</v>
      </c>
      <c r="D682" s="209" t="s">
        <v>443</v>
      </c>
      <c r="E682" s="211" t="s">
        <v>11066</v>
      </c>
      <c r="F682" s="211" t="s">
        <v>1250</v>
      </c>
      <c r="G682" s="211" t="s">
        <v>1297</v>
      </c>
      <c r="H682" s="211" t="s">
        <v>425</v>
      </c>
      <c r="I682" s="211"/>
    </row>
    <row r="683" spans="1:16" x14ac:dyDescent="0.25">
      <c r="A683" s="50" t="s">
        <v>2176</v>
      </c>
      <c r="B683" s="120" t="s">
        <v>282</v>
      </c>
      <c r="C683" s="50"/>
      <c r="D683" s="50" t="s">
        <v>564</v>
      </c>
      <c r="E683" s="120" t="s">
        <v>1888</v>
      </c>
      <c r="F683" s="120" t="s">
        <v>1250</v>
      </c>
      <c r="G683" s="120" t="s">
        <v>4817</v>
      </c>
      <c r="H683" s="50" t="s">
        <v>1889</v>
      </c>
      <c r="I683" s="50"/>
      <c r="J683" s="122"/>
      <c r="K683" s="122"/>
      <c r="L683" s="122"/>
      <c r="M683" s="122"/>
      <c r="N683" s="122"/>
      <c r="O683" s="122"/>
      <c r="P683" s="122" t="s">
        <v>2177</v>
      </c>
    </row>
    <row r="684" spans="1:16" s="156" customFormat="1" x14ac:dyDescent="0.25">
      <c r="A684" s="211" t="s">
        <v>8098</v>
      </c>
      <c r="B684" s="211" t="s">
        <v>282</v>
      </c>
      <c r="C684" s="211" t="s">
        <v>13674</v>
      </c>
      <c r="D684" s="211" t="s">
        <v>564</v>
      </c>
      <c r="E684" s="211" t="s">
        <v>13675</v>
      </c>
      <c r="F684" s="211" t="s">
        <v>1265</v>
      </c>
      <c r="G684" s="211" t="s">
        <v>4805</v>
      </c>
      <c r="H684" s="211" t="s">
        <v>4372</v>
      </c>
      <c r="I684" s="143"/>
      <c r="J684" s="161"/>
      <c r="K684" s="161"/>
      <c r="L684" s="161"/>
      <c r="M684" s="161"/>
      <c r="N684" s="161"/>
      <c r="O684" s="161"/>
      <c r="P684" s="161"/>
    </row>
    <row r="685" spans="1:16" s="156" customFormat="1" x14ac:dyDescent="0.25">
      <c r="A685" s="143" t="s">
        <v>8099</v>
      </c>
      <c r="B685" s="160" t="s">
        <v>282</v>
      </c>
      <c r="C685" s="143" t="s">
        <v>8096</v>
      </c>
      <c r="D685" s="143" t="s">
        <v>755</v>
      </c>
      <c r="E685" s="160" t="s">
        <v>8086</v>
      </c>
      <c r="F685" s="160" t="s">
        <v>1265</v>
      </c>
      <c r="G685" s="160" t="s">
        <v>1392</v>
      </c>
      <c r="H685" s="143" t="s">
        <v>8100</v>
      </c>
      <c r="I685" s="143"/>
      <c r="J685" s="161"/>
      <c r="K685" s="161"/>
      <c r="L685" s="161"/>
      <c r="M685" s="161"/>
      <c r="N685" s="161"/>
      <c r="O685" s="161"/>
      <c r="P685" s="161"/>
    </row>
    <row r="686" spans="1:16" s="156" customFormat="1" x14ac:dyDescent="0.25">
      <c r="A686" s="143" t="s">
        <v>8095</v>
      </c>
      <c r="B686" s="160" t="s">
        <v>282</v>
      </c>
      <c r="C686" s="143" t="s">
        <v>8097</v>
      </c>
      <c r="D686" s="143" t="s">
        <v>755</v>
      </c>
      <c r="E686" s="160" t="s">
        <v>8086</v>
      </c>
      <c r="F686" s="160" t="s">
        <v>1265</v>
      </c>
      <c r="G686" s="160" t="s">
        <v>4905</v>
      </c>
      <c r="H686" s="143" t="s">
        <v>8101</v>
      </c>
      <c r="I686" s="143"/>
      <c r="J686" s="161"/>
      <c r="K686" s="161"/>
      <c r="L686" s="161"/>
      <c r="M686" s="161"/>
      <c r="N686" s="161"/>
      <c r="O686" s="161"/>
      <c r="P686" s="161"/>
    </row>
    <row r="687" spans="1:16" s="156" customFormat="1" x14ac:dyDescent="0.25">
      <c r="A687" s="143" t="s">
        <v>8102</v>
      </c>
      <c r="B687" s="160" t="s">
        <v>282</v>
      </c>
      <c r="C687" s="143" t="s">
        <v>8093</v>
      </c>
      <c r="D687" s="143" t="s">
        <v>7848</v>
      </c>
      <c r="E687" s="160" t="s">
        <v>8086</v>
      </c>
      <c r="F687" s="160" t="s">
        <v>1265</v>
      </c>
      <c r="G687" s="160" t="s">
        <v>6857</v>
      </c>
      <c r="H687" s="143" t="s">
        <v>8103</v>
      </c>
      <c r="I687" s="143"/>
      <c r="J687" s="161"/>
      <c r="K687" s="161"/>
      <c r="L687" s="161"/>
      <c r="M687" s="161"/>
      <c r="N687" s="161"/>
      <c r="O687" s="161"/>
      <c r="P687" s="161"/>
    </row>
    <row r="688" spans="1:16" s="156" customFormat="1" x14ac:dyDescent="0.25">
      <c r="A688" s="143" t="s">
        <v>8090</v>
      </c>
      <c r="B688" s="160" t="s">
        <v>282</v>
      </c>
      <c r="C688" s="143" t="s">
        <v>8093</v>
      </c>
      <c r="D688" s="143" t="s">
        <v>7848</v>
      </c>
      <c r="E688" s="160" t="s">
        <v>8086</v>
      </c>
      <c r="F688" s="160" t="s">
        <v>1265</v>
      </c>
      <c r="G688" s="160" t="s">
        <v>6857</v>
      </c>
      <c r="H688" s="143" t="s">
        <v>8087</v>
      </c>
      <c r="I688" s="143"/>
      <c r="J688" s="161"/>
      <c r="K688" s="161"/>
      <c r="L688" s="161"/>
      <c r="M688" s="161"/>
      <c r="N688" s="161"/>
      <c r="O688" s="161"/>
      <c r="P688" s="161"/>
    </row>
    <row r="689" spans="1:16" s="156" customFormat="1" x14ac:dyDescent="0.25">
      <c r="A689" s="143" t="s">
        <v>8091</v>
      </c>
      <c r="B689" s="160" t="s">
        <v>282</v>
      </c>
      <c r="C689" s="143" t="s">
        <v>8093</v>
      </c>
      <c r="D689" s="143" t="s">
        <v>7848</v>
      </c>
      <c r="E689" s="160" t="s">
        <v>8086</v>
      </c>
      <c r="F689" s="160" t="s">
        <v>1265</v>
      </c>
      <c r="G689" s="160" t="s">
        <v>6857</v>
      </c>
      <c r="H689" s="143" t="s">
        <v>8092</v>
      </c>
      <c r="I689" s="143"/>
      <c r="J689" s="161"/>
      <c r="K689" s="161"/>
      <c r="L689" s="161"/>
      <c r="M689" s="161"/>
      <c r="N689" s="161"/>
      <c r="O689" s="161"/>
      <c r="P689" s="161"/>
    </row>
    <row r="690" spans="1:16" s="156" customFormat="1" x14ac:dyDescent="0.25">
      <c r="A690" s="143" t="s">
        <v>8088</v>
      </c>
      <c r="B690" s="160" t="s">
        <v>282</v>
      </c>
      <c r="C690" s="143" t="s">
        <v>8094</v>
      </c>
      <c r="D690" s="143" t="s">
        <v>7848</v>
      </c>
      <c r="E690" s="160" t="s">
        <v>8086</v>
      </c>
      <c r="F690" s="160" t="s">
        <v>1265</v>
      </c>
      <c r="G690" s="160" t="s">
        <v>6857</v>
      </c>
      <c r="H690" s="143" t="s">
        <v>8089</v>
      </c>
      <c r="I690" s="143"/>
      <c r="J690" s="161"/>
      <c r="K690" s="161"/>
      <c r="L690" s="161"/>
      <c r="M690" s="161"/>
      <c r="N690" s="161"/>
      <c r="O690" s="161"/>
      <c r="P690" s="161"/>
    </row>
    <row r="691" spans="1:16" s="156" customFormat="1" x14ac:dyDescent="0.25">
      <c r="A691" s="211" t="s">
        <v>4867</v>
      </c>
      <c r="B691" s="211" t="s">
        <v>4868</v>
      </c>
      <c r="C691" s="143" t="s">
        <v>13676</v>
      </c>
      <c r="D691" s="211" t="s">
        <v>443</v>
      </c>
      <c r="E691" s="211" t="s">
        <v>13677</v>
      </c>
      <c r="F691" s="211" t="s">
        <v>1254</v>
      </c>
      <c r="G691" s="211" t="s">
        <v>10307</v>
      </c>
      <c r="H691" s="211" t="s">
        <v>4869</v>
      </c>
      <c r="I691" s="143"/>
      <c r="J691" s="161"/>
      <c r="K691" s="161"/>
      <c r="L691" s="161"/>
      <c r="M691" s="161"/>
      <c r="N691" s="161"/>
      <c r="O691" s="161"/>
      <c r="P691" s="161"/>
    </row>
    <row r="692" spans="1:16" s="156" customFormat="1" x14ac:dyDescent="0.25">
      <c r="A692" s="143" t="s">
        <v>5206</v>
      </c>
      <c r="B692" s="160" t="s">
        <v>5207</v>
      </c>
      <c r="C692" s="143" t="s">
        <v>5210</v>
      </c>
      <c r="D692" s="143" t="s">
        <v>443</v>
      </c>
      <c r="E692" s="160" t="s">
        <v>5208</v>
      </c>
      <c r="F692" s="160" t="s">
        <v>1618</v>
      </c>
      <c r="G692" s="160" t="s">
        <v>1258</v>
      </c>
      <c r="H692" s="143" t="s">
        <v>5209</v>
      </c>
      <c r="I692" s="143"/>
      <c r="J692" s="161"/>
      <c r="K692" s="161"/>
      <c r="L692" s="161"/>
      <c r="M692" s="161"/>
      <c r="N692" s="161"/>
      <c r="O692" s="161"/>
      <c r="P692" s="161"/>
    </row>
    <row r="693" spans="1:16" s="156" customFormat="1" x14ac:dyDescent="0.25">
      <c r="A693" s="143" t="s">
        <v>17642</v>
      </c>
      <c r="B693" s="211" t="s">
        <v>282</v>
      </c>
      <c r="C693" s="143" t="s">
        <v>17643</v>
      </c>
      <c r="D693" s="143" t="s">
        <v>755</v>
      </c>
      <c r="E693" s="162" t="s">
        <v>13608</v>
      </c>
      <c r="F693" s="211" t="s">
        <v>1254</v>
      </c>
      <c r="G693" s="211" t="s">
        <v>6857</v>
      </c>
      <c r="H693" s="143" t="s">
        <v>17644</v>
      </c>
      <c r="I693" s="143"/>
      <c r="J693" s="161"/>
      <c r="K693" s="161"/>
      <c r="L693" s="161"/>
      <c r="M693" s="161"/>
      <c r="N693" s="161"/>
      <c r="O693" s="161"/>
      <c r="P693" s="161"/>
    </row>
    <row r="694" spans="1:16" s="156" customFormat="1" x14ac:dyDescent="0.25">
      <c r="A694" s="143" t="s">
        <v>8104</v>
      </c>
      <c r="B694" s="160" t="s">
        <v>282</v>
      </c>
      <c r="C694" s="143" t="s">
        <v>8105</v>
      </c>
      <c r="D694" s="143" t="s">
        <v>7848</v>
      </c>
      <c r="E694" s="160" t="s">
        <v>8106</v>
      </c>
      <c r="F694" s="160" t="s">
        <v>1254</v>
      </c>
      <c r="G694" s="160" t="s">
        <v>10307</v>
      </c>
      <c r="H694" s="143" t="s">
        <v>8107</v>
      </c>
      <c r="I694" s="143"/>
      <c r="J694" s="161"/>
      <c r="K694" s="161"/>
      <c r="L694" s="161"/>
      <c r="M694" s="161"/>
      <c r="N694" s="161"/>
      <c r="O694" s="161"/>
      <c r="P694" s="161"/>
    </row>
    <row r="695" spans="1:16" s="156" customFormat="1" x14ac:dyDescent="0.25">
      <c r="A695" s="211" t="s">
        <v>7151</v>
      </c>
      <c r="B695" s="211" t="s">
        <v>282</v>
      </c>
      <c r="C695" s="211" t="s">
        <v>17736</v>
      </c>
      <c r="D695" s="211" t="s">
        <v>755</v>
      </c>
      <c r="E695" s="211" t="s">
        <v>17735</v>
      </c>
      <c r="F695" s="211" t="s">
        <v>1250</v>
      </c>
      <c r="G695" s="211" t="s">
        <v>5456</v>
      </c>
      <c r="H695" s="211" t="s">
        <v>7152</v>
      </c>
      <c r="I695" s="143"/>
      <c r="J695" s="161"/>
      <c r="K695" s="161"/>
      <c r="L695" s="161"/>
      <c r="M695" s="161"/>
      <c r="N695" s="161"/>
      <c r="O695" s="161"/>
      <c r="P695" s="161"/>
    </row>
    <row r="696" spans="1:16" x14ac:dyDescent="0.25">
      <c r="A696" s="120" t="s">
        <v>7150</v>
      </c>
      <c r="B696" s="120" t="s">
        <v>2178</v>
      </c>
      <c r="C696" s="120" t="s">
        <v>2179</v>
      </c>
      <c r="D696" s="120" t="s">
        <v>443</v>
      </c>
      <c r="E696" s="120" t="s">
        <v>2180</v>
      </c>
      <c r="F696" s="120" t="s">
        <v>1250</v>
      </c>
      <c r="G696" s="120" t="s">
        <v>1251</v>
      </c>
      <c r="H696" s="120" t="s">
        <v>2181</v>
      </c>
      <c r="I696" s="120"/>
    </row>
    <row r="697" spans="1:16" s="156" customFormat="1" x14ac:dyDescent="0.25">
      <c r="A697" s="160" t="s">
        <v>5367</v>
      </c>
      <c r="B697" s="160" t="s">
        <v>5368</v>
      </c>
      <c r="C697" s="160" t="s">
        <v>5369</v>
      </c>
      <c r="D697" s="160" t="s">
        <v>443</v>
      </c>
      <c r="E697" s="160" t="s">
        <v>5370</v>
      </c>
      <c r="F697" s="160" t="s">
        <v>1265</v>
      </c>
      <c r="G697" s="160" t="s">
        <v>4805</v>
      </c>
      <c r="H697" s="160" t="s">
        <v>5371</v>
      </c>
      <c r="I697" s="160"/>
    </row>
    <row r="698" spans="1:16" x14ac:dyDescent="0.25">
      <c r="A698" s="120" t="s">
        <v>2182</v>
      </c>
      <c r="B698" s="120" t="s">
        <v>2183</v>
      </c>
      <c r="C698" s="120" t="s">
        <v>2184</v>
      </c>
      <c r="D698" s="120" t="s">
        <v>443</v>
      </c>
      <c r="E698" s="120" t="s">
        <v>1790</v>
      </c>
      <c r="F698" s="120" t="s">
        <v>1250</v>
      </c>
      <c r="G698" s="120" t="s">
        <v>1251</v>
      </c>
      <c r="H698" s="120" t="s">
        <v>2185</v>
      </c>
      <c r="I698" s="120"/>
    </row>
    <row r="699" spans="1:16" s="156" customFormat="1" x14ac:dyDescent="0.25">
      <c r="A699" s="160" t="s">
        <v>9360</v>
      </c>
      <c r="B699" s="160" t="s">
        <v>282</v>
      </c>
      <c r="C699" s="160"/>
      <c r="D699" s="160" t="s">
        <v>7848</v>
      </c>
      <c r="E699" s="160" t="s">
        <v>9361</v>
      </c>
      <c r="F699" s="160" t="s">
        <v>1254</v>
      </c>
      <c r="G699" s="160" t="s">
        <v>8955</v>
      </c>
      <c r="H699" s="160" t="s">
        <v>9362</v>
      </c>
      <c r="I699" s="160"/>
    </row>
    <row r="700" spans="1:16" x14ac:dyDescent="0.25">
      <c r="A700" s="120" t="s">
        <v>2186</v>
      </c>
      <c r="B700" s="120" t="s">
        <v>2187</v>
      </c>
      <c r="C700" s="120" t="s">
        <v>6897</v>
      </c>
      <c r="D700" s="120" t="s">
        <v>443</v>
      </c>
      <c r="E700" s="96" t="s">
        <v>6898</v>
      </c>
      <c r="F700" s="120" t="s">
        <v>1250</v>
      </c>
      <c r="G700" s="120" t="s">
        <v>4832</v>
      </c>
      <c r="H700" s="120" t="s">
        <v>2188</v>
      </c>
      <c r="I700" s="120"/>
    </row>
    <row r="701" spans="1:16" s="156" customFormat="1" x14ac:dyDescent="0.25">
      <c r="A701" s="211" t="s">
        <v>588</v>
      </c>
      <c r="B701" s="211" t="s">
        <v>282</v>
      </c>
      <c r="C701" s="211" t="s">
        <v>11082</v>
      </c>
      <c r="D701" s="211" t="s">
        <v>564</v>
      </c>
      <c r="E701" s="96" t="s">
        <v>11083</v>
      </c>
      <c r="F701" s="211" t="s">
        <v>1254</v>
      </c>
      <c r="G701" s="211" t="s">
        <v>10305</v>
      </c>
      <c r="H701" s="211" t="s">
        <v>589</v>
      </c>
      <c r="I701" s="211"/>
    </row>
    <row r="702" spans="1:16" x14ac:dyDescent="0.25">
      <c r="A702" s="120" t="s">
        <v>2189</v>
      </c>
      <c r="B702" s="120" t="s">
        <v>2190</v>
      </c>
      <c r="C702" s="120" t="s">
        <v>6899</v>
      </c>
      <c r="D702" s="120" t="s">
        <v>443</v>
      </c>
      <c r="E702" s="120" t="s">
        <v>2191</v>
      </c>
      <c r="F702" s="120" t="s">
        <v>1250</v>
      </c>
      <c r="G702" s="120" t="s">
        <v>4832</v>
      </c>
      <c r="H702" s="120" t="s">
        <v>2192</v>
      </c>
      <c r="I702" s="120"/>
    </row>
    <row r="703" spans="1:16" x14ac:dyDescent="0.25">
      <c r="A703" s="120" t="s">
        <v>2193</v>
      </c>
      <c r="B703" s="120" t="s">
        <v>2194</v>
      </c>
      <c r="C703" s="120" t="s">
        <v>1764</v>
      </c>
      <c r="D703" s="120" t="s">
        <v>841</v>
      </c>
      <c r="E703" s="120" t="s">
        <v>2195</v>
      </c>
      <c r="F703" s="120" t="s">
        <v>1250</v>
      </c>
      <c r="G703" s="160" t="s">
        <v>4817</v>
      </c>
      <c r="H703" s="120" t="s">
        <v>2196</v>
      </c>
      <c r="I703" s="120"/>
    </row>
    <row r="704" spans="1:16" s="156" customFormat="1" x14ac:dyDescent="0.25">
      <c r="A704" s="211" t="s">
        <v>14464</v>
      </c>
      <c r="B704" s="211" t="s">
        <v>282</v>
      </c>
      <c r="C704" s="211" t="s">
        <v>14465</v>
      </c>
      <c r="D704" s="211" t="s">
        <v>14448</v>
      </c>
      <c r="E704" s="211" t="s">
        <v>14466</v>
      </c>
      <c r="F704" s="211" t="s">
        <v>1254</v>
      </c>
      <c r="G704" s="211" t="s">
        <v>2382</v>
      </c>
      <c r="H704" s="211" t="s">
        <v>14467</v>
      </c>
      <c r="I704" s="211"/>
    </row>
    <row r="705" spans="1:9" s="156" customFormat="1" x14ac:dyDescent="0.25">
      <c r="A705" s="160" t="s">
        <v>8110</v>
      </c>
      <c r="B705" s="160" t="s">
        <v>282</v>
      </c>
      <c r="C705" s="160" t="s">
        <v>8111</v>
      </c>
      <c r="D705" s="160" t="s">
        <v>7848</v>
      </c>
      <c r="E705" s="160" t="s">
        <v>8112</v>
      </c>
      <c r="F705" s="160" t="s">
        <v>1254</v>
      </c>
      <c r="G705" s="160" t="s">
        <v>4905</v>
      </c>
      <c r="H705" s="160" t="s">
        <v>8113</v>
      </c>
      <c r="I705" s="160"/>
    </row>
    <row r="706" spans="1:9" s="156" customFormat="1" x14ac:dyDescent="0.25">
      <c r="A706" s="211" t="s">
        <v>2197</v>
      </c>
      <c r="B706" s="211" t="s">
        <v>2198</v>
      </c>
      <c r="C706" s="211" t="s">
        <v>13711</v>
      </c>
      <c r="D706" s="211" t="s">
        <v>443</v>
      </c>
      <c r="E706" s="211" t="s">
        <v>5882</v>
      </c>
      <c r="F706" s="211" t="s">
        <v>1250</v>
      </c>
      <c r="G706" s="211" t="s">
        <v>1359</v>
      </c>
      <c r="H706" s="211" t="s">
        <v>2199</v>
      </c>
      <c r="I706" s="211"/>
    </row>
    <row r="707" spans="1:9" x14ac:dyDescent="0.25">
      <c r="A707" s="120" t="s">
        <v>2200</v>
      </c>
      <c r="B707" s="120" t="s">
        <v>2201</v>
      </c>
      <c r="C707" s="120"/>
      <c r="D707" s="120" t="s">
        <v>443</v>
      </c>
      <c r="E707" s="120" t="s">
        <v>2062</v>
      </c>
      <c r="F707" s="120" t="s">
        <v>1250</v>
      </c>
      <c r="G707" s="120" t="s">
        <v>1251</v>
      </c>
      <c r="H707" s="120" t="s">
        <v>2202</v>
      </c>
      <c r="I707" s="120"/>
    </row>
    <row r="708" spans="1:9" ht="15" customHeight="1" x14ac:dyDescent="0.25">
      <c r="A708" s="120" t="s">
        <v>2203</v>
      </c>
      <c r="B708" s="120" t="s">
        <v>282</v>
      </c>
      <c r="C708" s="120"/>
      <c r="D708" s="120" t="s">
        <v>4413</v>
      </c>
      <c r="E708" s="120" t="s">
        <v>2204</v>
      </c>
      <c r="F708" s="120" t="s">
        <v>1254</v>
      </c>
      <c r="G708" s="120" t="s">
        <v>1392</v>
      </c>
      <c r="H708" s="120" t="s">
        <v>2205</v>
      </c>
      <c r="I708" s="120"/>
    </row>
    <row r="709" spans="1:9" x14ac:dyDescent="0.25">
      <c r="A709" s="120" t="s">
        <v>2206</v>
      </c>
      <c r="B709" s="120" t="s">
        <v>2207</v>
      </c>
      <c r="C709" s="120" t="s">
        <v>2208</v>
      </c>
      <c r="D709" s="120" t="s">
        <v>841</v>
      </c>
      <c r="E709" s="120" t="s">
        <v>2209</v>
      </c>
      <c r="F709" s="120" t="s">
        <v>1250</v>
      </c>
      <c r="G709" s="160" t="s">
        <v>4817</v>
      </c>
      <c r="H709" s="120" t="s">
        <v>2210</v>
      </c>
      <c r="I709" s="120"/>
    </row>
    <row r="710" spans="1:9" s="156" customFormat="1" x14ac:dyDescent="0.25">
      <c r="A710" s="160" t="s">
        <v>10009</v>
      </c>
      <c r="B710" s="160" t="s">
        <v>282</v>
      </c>
      <c r="C710" s="160" t="s">
        <v>10010</v>
      </c>
      <c r="D710" s="160" t="s">
        <v>8944</v>
      </c>
      <c r="E710" s="160" t="s">
        <v>10011</v>
      </c>
      <c r="F710" s="160" t="s">
        <v>1618</v>
      </c>
      <c r="G710" s="160" t="s">
        <v>1297</v>
      </c>
      <c r="H710" s="160" t="s">
        <v>10012</v>
      </c>
      <c r="I710" s="160"/>
    </row>
    <row r="711" spans="1:9" x14ac:dyDescent="0.25">
      <c r="A711" s="120" t="s">
        <v>2211</v>
      </c>
      <c r="B711" s="120" t="s">
        <v>282</v>
      </c>
      <c r="C711" s="120"/>
      <c r="D711" s="120" t="s">
        <v>4413</v>
      </c>
      <c r="E711" s="120" t="s">
        <v>6900</v>
      </c>
      <c r="F711" s="120" t="s">
        <v>1254</v>
      </c>
      <c r="G711" s="160" t="s">
        <v>7030</v>
      </c>
      <c r="H711" s="120" t="s">
        <v>2212</v>
      </c>
      <c r="I711" s="120"/>
    </row>
    <row r="712" spans="1:9" x14ac:dyDescent="0.25">
      <c r="A712" s="120" t="s">
        <v>4626</v>
      </c>
      <c r="B712" s="120" t="s">
        <v>282</v>
      </c>
      <c r="C712" s="96" t="s">
        <v>8114</v>
      </c>
      <c r="D712" s="104" t="s">
        <v>7848</v>
      </c>
      <c r="E712" s="120" t="s">
        <v>4380</v>
      </c>
      <c r="F712" s="120" t="s">
        <v>1254</v>
      </c>
      <c r="G712" s="160" t="s">
        <v>10307</v>
      </c>
      <c r="H712" s="104" t="s">
        <v>4627</v>
      </c>
      <c r="I712" s="122"/>
    </row>
    <row r="713" spans="1:9" s="156" customFormat="1" x14ac:dyDescent="0.25">
      <c r="A713" s="211" t="s">
        <v>590</v>
      </c>
      <c r="B713" s="211" t="s">
        <v>282</v>
      </c>
      <c r="C713" s="96" t="s">
        <v>11084</v>
      </c>
      <c r="D713" s="211" t="s">
        <v>564</v>
      </c>
      <c r="E713" s="211" t="s">
        <v>11085</v>
      </c>
      <c r="F713" s="211" t="s">
        <v>1254</v>
      </c>
      <c r="G713" s="211" t="s">
        <v>10305</v>
      </c>
      <c r="H713" s="211" t="s">
        <v>591</v>
      </c>
      <c r="I713" s="161"/>
    </row>
    <row r="714" spans="1:9" s="156" customFormat="1" x14ac:dyDescent="0.25">
      <c r="A714" s="209" t="s">
        <v>732</v>
      </c>
      <c r="B714" s="209" t="s">
        <v>282</v>
      </c>
      <c r="C714" s="96" t="s">
        <v>11086</v>
      </c>
      <c r="D714" s="211" t="s">
        <v>564</v>
      </c>
      <c r="E714" s="211" t="s">
        <v>11087</v>
      </c>
      <c r="F714" s="211" t="s">
        <v>1254</v>
      </c>
      <c r="G714" s="211" t="s">
        <v>10305</v>
      </c>
      <c r="H714" s="209" t="s">
        <v>733</v>
      </c>
      <c r="I714" s="161"/>
    </row>
    <row r="715" spans="1:9" s="156" customFormat="1" x14ac:dyDescent="0.25">
      <c r="A715" s="209" t="s">
        <v>8115</v>
      </c>
      <c r="B715" s="209" t="s">
        <v>282</v>
      </c>
      <c r="C715" s="96" t="s">
        <v>12062</v>
      </c>
      <c r="D715" s="162" t="s">
        <v>8944</v>
      </c>
      <c r="E715" s="211" t="s">
        <v>12063</v>
      </c>
      <c r="F715" s="211" t="s">
        <v>1250</v>
      </c>
      <c r="G715" s="211" t="s">
        <v>5340</v>
      </c>
      <c r="H715" s="166" t="s">
        <v>7441</v>
      </c>
      <c r="I715" s="161"/>
    </row>
    <row r="716" spans="1:9" s="156" customFormat="1" x14ac:dyDescent="0.25">
      <c r="A716" s="160" t="s">
        <v>5071</v>
      </c>
      <c r="B716" s="160" t="s">
        <v>5070</v>
      </c>
      <c r="C716" s="160" t="s">
        <v>5072</v>
      </c>
      <c r="D716" s="162" t="s">
        <v>841</v>
      </c>
      <c r="E716" s="160" t="s">
        <v>5073</v>
      </c>
      <c r="F716" s="160" t="s">
        <v>1254</v>
      </c>
      <c r="G716" s="160" t="s">
        <v>2382</v>
      </c>
      <c r="H716" s="162" t="s">
        <v>5074</v>
      </c>
      <c r="I716" s="161"/>
    </row>
    <row r="717" spans="1:9" ht="15" customHeight="1" x14ac:dyDescent="0.25">
      <c r="A717" s="120" t="s">
        <v>6825</v>
      </c>
      <c r="B717" s="120" t="s">
        <v>2213</v>
      </c>
      <c r="C717" s="120" t="s">
        <v>6824</v>
      </c>
      <c r="D717" s="123" t="s">
        <v>841</v>
      </c>
      <c r="E717" s="120" t="s">
        <v>2214</v>
      </c>
      <c r="F717" s="120" t="s">
        <v>1250</v>
      </c>
      <c r="G717" s="120" t="s">
        <v>1353</v>
      </c>
      <c r="H717" s="99" t="s">
        <v>2215</v>
      </c>
      <c r="I717" s="122"/>
    </row>
    <row r="718" spans="1:9" s="156" customFormat="1" ht="15" customHeight="1" x14ac:dyDescent="0.25">
      <c r="A718" s="211" t="s">
        <v>6826</v>
      </c>
      <c r="B718" s="211" t="s">
        <v>2216</v>
      </c>
      <c r="C718" s="211" t="s">
        <v>13726</v>
      </c>
      <c r="D718" s="211" t="s">
        <v>841</v>
      </c>
      <c r="E718" s="211" t="s">
        <v>13727</v>
      </c>
      <c r="F718" s="162" t="s">
        <v>1250</v>
      </c>
      <c r="G718" s="211" t="s">
        <v>1297</v>
      </c>
      <c r="H718" s="211" t="s">
        <v>2217</v>
      </c>
      <c r="I718" s="161"/>
    </row>
    <row r="719" spans="1:9" s="156" customFormat="1" ht="15" customHeight="1" x14ac:dyDescent="0.25">
      <c r="A719" s="211" t="s">
        <v>6828</v>
      </c>
      <c r="B719" s="211" t="s">
        <v>2220</v>
      </c>
      <c r="C719" s="211" t="s">
        <v>13732</v>
      </c>
      <c r="D719" s="211" t="s">
        <v>841</v>
      </c>
      <c r="E719" s="211" t="s">
        <v>13733</v>
      </c>
      <c r="F719" s="162" t="s">
        <v>1250</v>
      </c>
      <c r="G719" s="211" t="s">
        <v>1258</v>
      </c>
      <c r="H719" s="211" t="s">
        <v>2221</v>
      </c>
      <c r="I719" s="161"/>
    </row>
    <row r="720" spans="1:9" s="156" customFormat="1" ht="15" customHeight="1" x14ac:dyDescent="0.25">
      <c r="A720" s="211" t="s">
        <v>6829</v>
      </c>
      <c r="B720" s="211" t="s">
        <v>2222</v>
      </c>
      <c r="C720" s="211" t="s">
        <v>13732</v>
      </c>
      <c r="D720" s="211" t="s">
        <v>841</v>
      </c>
      <c r="E720" s="211" t="s">
        <v>13733</v>
      </c>
      <c r="F720" s="162" t="s">
        <v>1250</v>
      </c>
      <c r="G720" s="211" t="s">
        <v>1258</v>
      </c>
      <c r="H720" s="211" t="s">
        <v>2223</v>
      </c>
      <c r="I720" s="161"/>
    </row>
    <row r="721" spans="1:16" x14ac:dyDescent="0.25">
      <c r="A721" s="120" t="s">
        <v>4729</v>
      </c>
      <c r="B721" s="50" t="s">
        <v>6006</v>
      </c>
      <c r="C721" s="120" t="s">
        <v>6901</v>
      </c>
      <c r="D721" s="123" t="s">
        <v>841</v>
      </c>
      <c r="E721" s="120" t="s">
        <v>4601</v>
      </c>
      <c r="F721" s="104" t="s">
        <v>1265</v>
      </c>
      <c r="G721" s="120" t="s">
        <v>6857</v>
      </c>
      <c r="H721" s="120" t="s">
        <v>4730</v>
      </c>
      <c r="I721" s="120"/>
    </row>
    <row r="722" spans="1:16" x14ac:dyDescent="0.25">
      <c r="A722" s="120" t="s">
        <v>2224</v>
      </c>
      <c r="B722" s="120" t="s">
        <v>2225</v>
      </c>
      <c r="C722" s="120" t="s">
        <v>2226</v>
      </c>
      <c r="D722" s="122" t="s">
        <v>841</v>
      </c>
      <c r="E722" s="120" t="s">
        <v>2227</v>
      </c>
      <c r="F722" s="122" t="s">
        <v>1600</v>
      </c>
      <c r="G722" s="120" t="s">
        <v>1702</v>
      </c>
      <c r="H722" s="120" t="s">
        <v>2228</v>
      </c>
      <c r="I722" s="120"/>
    </row>
    <row r="723" spans="1:16" x14ac:dyDescent="0.25">
      <c r="A723" s="120" t="s">
        <v>2229</v>
      </c>
      <c r="B723" s="120" t="s">
        <v>2230</v>
      </c>
      <c r="C723" s="120" t="s">
        <v>1346</v>
      </c>
      <c r="D723" s="120" t="s">
        <v>443</v>
      </c>
      <c r="E723" s="120" t="s">
        <v>2231</v>
      </c>
      <c r="F723" s="122" t="s">
        <v>1250</v>
      </c>
      <c r="G723" s="120" t="s">
        <v>1251</v>
      </c>
      <c r="H723" s="120" t="s">
        <v>2232</v>
      </c>
      <c r="I723" s="120"/>
    </row>
    <row r="724" spans="1:16" s="156" customFormat="1" x14ac:dyDescent="0.25">
      <c r="A724" s="160" t="s">
        <v>5600</v>
      </c>
      <c r="B724" s="160" t="s">
        <v>5599</v>
      </c>
      <c r="C724" s="160"/>
      <c r="D724" s="160" t="s">
        <v>443</v>
      </c>
      <c r="E724" s="160" t="s">
        <v>5601</v>
      </c>
      <c r="F724" s="162" t="s">
        <v>1254</v>
      </c>
      <c r="G724" s="160" t="s">
        <v>3775</v>
      </c>
      <c r="H724" s="160" t="s">
        <v>5602</v>
      </c>
      <c r="I724" s="160"/>
    </row>
    <row r="725" spans="1:16" s="156" customFormat="1" x14ac:dyDescent="0.25">
      <c r="A725" s="160" t="s">
        <v>9782</v>
      </c>
      <c r="B725" s="160" t="s">
        <v>282</v>
      </c>
      <c r="C725" s="160" t="s">
        <v>9783</v>
      </c>
      <c r="D725" s="160" t="s">
        <v>8944</v>
      </c>
      <c r="E725" s="160" t="s">
        <v>4611</v>
      </c>
      <c r="F725" s="162" t="s">
        <v>1254</v>
      </c>
      <c r="G725" s="160" t="s">
        <v>10307</v>
      </c>
      <c r="H725" s="160" t="s">
        <v>9784</v>
      </c>
      <c r="I725" s="160"/>
    </row>
    <row r="726" spans="1:16" s="156" customFormat="1" x14ac:dyDescent="0.25">
      <c r="A726" s="160" t="s">
        <v>8116</v>
      </c>
      <c r="B726" s="160" t="s">
        <v>282</v>
      </c>
      <c r="C726" s="160" t="s">
        <v>8117</v>
      </c>
      <c r="D726" s="160" t="s">
        <v>7848</v>
      </c>
      <c r="E726" s="160" t="s">
        <v>8118</v>
      </c>
      <c r="F726" s="162" t="s">
        <v>1254</v>
      </c>
      <c r="G726" s="160" t="s">
        <v>1477</v>
      </c>
      <c r="H726" s="160" t="s">
        <v>8119</v>
      </c>
      <c r="I726" s="160"/>
    </row>
    <row r="727" spans="1:16" s="156" customFormat="1" x14ac:dyDescent="0.25">
      <c r="A727" s="211" t="s">
        <v>16756</v>
      </c>
      <c r="B727" s="211" t="s">
        <v>282</v>
      </c>
      <c r="C727" s="211" t="s">
        <v>16757</v>
      </c>
      <c r="D727" s="211" t="s">
        <v>16646</v>
      </c>
      <c r="E727" s="211" t="s">
        <v>7994</v>
      </c>
      <c r="F727" s="162" t="s">
        <v>1254</v>
      </c>
      <c r="G727" s="211" t="s">
        <v>6857</v>
      </c>
      <c r="H727" s="211" t="s">
        <v>16758</v>
      </c>
      <c r="I727" s="211"/>
    </row>
    <row r="728" spans="1:16" x14ac:dyDescent="0.25">
      <c r="A728" s="120" t="s">
        <v>289</v>
      </c>
      <c r="B728" s="120" t="s">
        <v>2233</v>
      </c>
      <c r="C728" s="120" t="s">
        <v>6902</v>
      </c>
      <c r="D728" s="120" t="s">
        <v>841</v>
      </c>
      <c r="E728" s="120" t="s">
        <v>1580</v>
      </c>
      <c r="F728" s="104" t="s">
        <v>1250</v>
      </c>
      <c r="G728" s="120" t="s">
        <v>1297</v>
      </c>
      <c r="H728" s="120" t="s">
        <v>2234</v>
      </c>
      <c r="I728" s="120"/>
    </row>
    <row r="729" spans="1:16" x14ac:dyDescent="0.25">
      <c r="A729" s="120" t="s">
        <v>2235</v>
      </c>
      <c r="B729" s="120" t="s">
        <v>4957</v>
      </c>
      <c r="C729" s="120" t="s">
        <v>2236</v>
      </c>
      <c r="D729" s="120" t="s">
        <v>443</v>
      </c>
      <c r="E729" s="120" t="s">
        <v>258</v>
      </c>
      <c r="F729" s="120" t="s">
        <v>1250</v>
      </c>
      <c r="G729" s="160" t="s">
        <v>10306</v>
      </c>
      <c r="H729" s="120" t="s">
        <v>2237</v>
      </c>
      <c r="I729" s="120"/>
    </row>
    <row r="730" spans="1:16" x14ac:dyDescent="0.25">
      <c r="A730" s="120" t="s">
        <v>2238</v>
      </c>
      <c r="B730" s="120" t="s">
        <v>4958</v>
      </c>
      <c r="C730" s="120" t="s">
        <v>6903</v>
      </c>
      <c r="D730" s="120" t="s">
        <v>443</v>
      </c>
      <c r="E730" s="120" t="s">
        <v>258</v>
      </c>
      <c r="F730" s="120" t="s">
        <v>1250</v>
      </c>
      <c r="G730" s="120" t="s">
        <v>6857</v>
      </c>
      <c r="H730" s="120" t="s">
        <v>2239</v>
      </c>
      <c r="I730" s="120"/>
    </row>
    <row r="731" spans="1:16" x14ac:dyDescent="0.25">
      <c r="A731" s="120" t="s">
        <v>2240</v>
      </c>
      <c r="B731" s="120" t="s">
        <v>4959</v>
      </c>
      <c r="C731" s="122" t="s">
        <v>4960</v>
      </c>
      <c r="D731" s="120" t="s">
        <v>443</v>
      </c>
      <c r="E731" s="104" t="s">
        <v>2241</v>
      </c>
      <c r="F731" s="104" t="s">
        <v>1250</v>
      </c>
      <c r="G731" s="104" t="s">
        <v>5025</v>
      </c>
      <c r="H731" s="120" t="s">
        <v>2242</v>
      </c>
      <c r="I731" s="122"/>
      <c r="P731" s="101"/>
    </row>
    <row r="732" spans="1:16" x14ac:dyDescent="0.25">
      <c r="A732" s="120" t="s">
        <v>2243</v>
      </c>
      <c r="B732" s="120" t="s">
        <v>282</v>
      </c>
      <c r="C732" s="120" t="s">
        <v>10316</v>
      </c>
      <c r="D732" s="50" t="s">
        <v>755</v>
      </c>
      <c r="E732" s="120" t="s">
        <v>2244</v>
      </c>
      <c r="F732" s="120" t="s">
        <v>1534</v>
      </c>
      <c r="G732" s="120" t="s">
        <v>1611</v>
      </c>
      <c r="H732" s="120" t="s">
        <v>2245</v>
      </c>
      <c r="I732" s="120"/>
    </row>
    <row r="733" spans="1:16" s="156" customFormat="1" x14ac:dyDescent="0.25">
      <c r="A733" s="160" t="s">
        <v>8949</v>
      </c>
      <c r="B733" s="160" t="s">
        <v>282</v>
      </c>
      <c r="C733" s="160" t="s">
        <v>8950</v>
      </c>
      <c r="D733" s="143" t="s">
        <v>8944</v>
      </c>
      <c r="E733" s="160" t="s">
        <v>7861</v>
      </c>
      <c r="F733" s="160" t="s">
        <v>1254</v>
      </c>
      <c r="G733" s="160" t="s">
        <v>10305</v>
      </c>
      <c r="H733" s="160" t="s">
        <v>8951</v>
      </c>
      <c r="I733" s="160"/>
    </row>
    <row r="734" spans="1:16" s="156" customFormat="1" x14ac:dyDescent="0.25">
      <c r="A734" s="160" t="s">
        <v>8124</v>
      </c>
      <c r="B734" s="160" t="s">
        <v>282</v>
      </c>
      <c r="C734" s="160" t="s">
        <v>8125</v>
      </c>
      <c r="D734" s="143" t="s">
        <v>7848</v>
      </c>
      <c r="E734" s="160" t="s">
        <v>8026</v>
      </c>
      <c r="F734" s="160" t="s">
        <v>1254</v>
      </c>
      <c r="G734" s="160" t="s">
        <v>10305</v>
      </c>
      <c r="H734" s="160" t="s">
        <v>8126</v>
      </c>
      <c r="I734" s="160"/>
    </row>
    <row r="735" spans="1:16" ht="15" customHeight="1" x14ac:dyDescent="0.25">
      <c r="A735" s="120" t="s">
        <v>2249</v>
      </c>
      <c r="B735" s="120" t="s">
        <v>2250</v>
      </c>
      <c r="C735" s="120" t="s">
        <v>2251</v>
      </c>
      <c r="D735" s="120" t="s">
        <v>443</v>
      </c>
      <c r="E735" s="120" t="s">
        <v>1481</v>
      </c>
      <c r="F735" s="120" t="s">
        <v>1250</v>
      </c>
      <c r="G735" s="120" t="s">
        <v>1251</v>
      </c>
      <c r="H735" s="120" t="s">
        <v>2252</v>
      </c>
      <c r="I735" s="120"/>
    </row>
    <row r="736" spans="1:16" s="156" customFormat="1" ht="15" customHeight="1" x14ac:dyDescent="0.25">
      <c r="A736" s="160" t="s">
        <v>9555</v>
      </c>
      <c r="B736" s="160" t="s">
        <v>282</v>
      </c>
      <c r="C736" s="160" t="s">
        <v>9556</v>
      </c>
      <c r="D736" s="160" t="s">
        <v>8944</v>
      </c>
      <c r="E736" s="160" t="s">
        <v>9557</v>
      </c>
      <c r="F736" s="160" t="s">
        <v>1265</v>
      </c>
      <c r="G736" s="160" t="s">
        <v>1258</v>
      </c>
      <c r="H736" s="160" t="s">
        <v>9558</v>
      </c>
      <c r="I736" s="160"/>
    </row>
    <row r="737" spans="1:9" ht="15" customHeight="1" x14ac:dyDescent="0.25">
      <c r="A737" s="120" t="s">
        <v>2253</v>
      </c>
      <c r="B737" s="120" t="s">
        <v>2254</v>
      </c>
      <c r="C737" s="120" t="s">
        <v>2083</v>
      </c>
      <c r="D737" s="120" t="s">
        <v>443</v>
      </c>
      <c r="E737" s="120" t="s">
        <v>246</v>
      </c>
      <c r="F737" s="120" t="s">
        <v>1250</v>
      </c>
      <c r="G737" s="120" t="s">
        <v>1477</v>
      </c>
      <c r="H737" s="120" t="s">
        <v>2255</v>
      </c>
      <c r="I737" s="120"/>
    </row>
    <row r="738" spans="1:9" ht="15" customHeight="1" x14ac:dyDescent="0.25">
      <c r="A738" s="120" t="s">
        <v>2256</v>
      </c>
      <c r="B738" s="120" t="s">
        <v>2257</v>
      </c>
      <c r="C738" s="120" t="s">
        <v>2258</v>
      </c>
      <c r="D738" s="120" t="s">
        <v>841</v>
      </c>
      <c r="E738" s="96" t="s">
        <v>2259</v>
      </c>
      <c r="F738" s="120" t="s">
        <v>1250</v>
      </c>
      <c r="G738" s="120" t="s">
        <v>4832</v>
      </c>
      <c r="H738" s="120" t="s">
        <v>2260</v>
      </c>
      <c r="I738" s="120"/>
    </row>
    <row r="739" spans="1:9" s="156" customFormat="1" ht="15" customHeight="1" x14ac:dyDescent="0.25">
      <c r="A739" s="160" t="s">
        <v>9354</v>
      </c>
      <c r="B739" s="160" t="s">
        <v>282</v>
      </c>
      <c r="C739" s="160" t="s">
        <v>9355</v>
      </c>
      <c r="D739" s="160" t="s">
        <v>8944</v>
      </c>
      <c r="E739" s="96" t="s">
        <v>9356</v>
      </c>
      <c r="F739" s="160" t="s">
        <v>1618</v>
      </c>
      <c r="G739" s="160" t="s">
        <v>1297</v>
      </c>
      <c r="H739" s="160" t="s">
        <v>9357</v>
      </c>
      <c r="I739" s="160"/>
    </row>
    <row r="740" spans="1:9" s="156" customFormat="1" ht="15" customHeight="1" x14ac:dyDescent="0.25">
      <c r="A740" s="160" t="s">
        <v>8127</v>
      </c>
      <c r="B740" s="160" t="s">
        <v>282</v>
      </c>
      <c r="C740" s="160" t="s">
        <v>8128</v>
      </c>
      <c r="D740" s="160" t="s">
        <v>7848</v>
      </c>
      <c r="E740" s="96" t="s">
        <v>4657</v>
      </c>
      <c r="F740" s="160" t="s">
        <v>1254</v>
      </c>
      <c r="G740" s="160" t="s">
        <v>1297</v>
      </c>
      <c r="H740" s="160" t="s">
        <v>8129</v>
      </c>
      <c r="I740" s="160"/>
    </row>
    <row r="741" spans="1:9" s="156" customFormat="1" ht="15" customHeight="1" x14ac:dyDescent="0.25">
      <c r="A741" s="211" t="s">
        <v>7442</v>
      </c>
      <c r="B741" s="211" t="s">
        <v>282</v>
      </c>
      <c r="C741" s="211" t="s">
        <v>7294</v>
      </c>
      <c r="D741" s="211" t="s">
        <v>8944</v>
      </c>
      <c r="E741" s="96" t="s">
        <v>13554</v>
      </c>
      <c r="F741" s="211" t="s">
        <v>1250</v>
      </c>
      <c r="G741" s="211" t="s">
        <v>1297</v>
      </c>
      <c r="H741" s="211" t="s">
        <v>7443</v>
      </c>
      <c r="I741" s="211"/>
    </row>
    <row r="742" spans="1:9" s="156" customFormat="1" ht="15" customHeight="1" x14ac:dyDescent="0.25">
      <c r="A742" s="211" t="s">
        <v>7230</v>
      </c>
      <c r="B742" s="211" t="s">
        <v>282</v>
      </c>
      <c r="C742" s="211" t="s">
        <v>17737</v>
      </c>
      <c r="D742" s="211" t="s">
        <v>8944</v>
      </c>
      <c r="E742" s="96" t="s">
        <v>11066</v>
      </c>
      <c r="F742" s="211" t="s">
        <v>1250</v>
      </c>
      <c r="G742" s="211" t="s">
        <v>1297</v>
      </c>
      <c r="H742" s="211" t="s">
        <v>7231</v>
      </c>
      <c r="I742" s="211"/>
    </row>
    <row r="743" spans="1:9" s="156" customFormat="1" ht="15" customHeight="1" x14ac:dyDescent="0.25">
      <c r="A743" s="211" t="s">
        <v>4961</v>
      </c>
      <c r="B743" s="211" t="s">
        <v>282</v>
      </c>
      <c r="C743" s="211" t="s">
        <v>15571</v>
      </c>
      <c r="D743" s="211" t="s">
        <v>755</v>
      </c>
      <c r="E743" s="96" t="s">
        <v>2262</v>
      </c>
      <c r="F743" s="211" t="s">
        <v>1250</v>
      </c>
      <c r="G743" s="211" t="s">
        <v>1404</v>
      </c>
      <c r="H743" s="211" t="s">
        <v>15572</v>
      </c>
      <c r="I743" s="211"/>
    </row>
    <row r="744" spans="1:9" ht="15" customHeight="1" x14ac:dyDescent="0.25">
      <c r="A744" s="50" t="s">
        <v>7154</v>
      </c>
      <c r="B744" s="50" t="s">
        <v>2261</v>
      </c>
      <c r="C744" s="120" t="s">
        <v>7221</v>
      </c>
      <c r="D744" s="120" t="s">
        <v>443</v>
      </c>
      <c r="E744" s="120" t="s">
        <v>2262</v>
      </c>
      <c r="F744" s="120" t="s">
        <v>1250</v>
      </c>
      <c r="G744" s="120" t="s">
        <v>1359</v>
      </c>
      <c r="H744" s="120" t="s">
        <v>2263</v>
      </c>
      <c r="I744" s="120"/>
    </row>
    <row r="745" spans="1:9" ht="15" customHeight="1" x14ac:dyDescent="0.25">
      <c r="A745" s="50" t="s">
        <v>2264</v>
      </c>
      <c r="B745" s="50" t="s">
        <v>2265</v>
      </c>
      <c r="C745" s="160" t="s">
        <v>10291</v>
      </c>
      <c r="D745" s="120" t="s">
        <v>841</v>
      </c>
      <c r="E745" s="120" t="s">
        <v>1332</v>
      </c>
      <c r="F745" s="120" t="s">
        <v>1250</v>
      </c>
      <c r="G745" s="120" t="s">
        <v>1359</v>
      </c>
      <c r="H745" s="120" t="s">
        <v>2266</v>
      </c>
      <c r="I745" s="120"/>
    </row>
    <row r="746" spans="1:9" s="156" customFormat="1" ht="15" customHeight="1" x14ac:dyDescent="0.25">
      <c r="A746" s="143" t="s">
        <v>7252</v>
      </c>
      <c r="B746" s="143" t="s">
        <v>282</v>
      </c>
      <c r="C746" s="160" t="s">
        <v>7253</v>
      </c>
      <c r="D746" s="162" t="s">
        <v>8944</v>
      </c>
      <c r="E746" s="160" t="s">
        <v>7254</v>
      </c>
      <c r="F746" s="160" t="s">
        <v>1250</v>
      </c>
      <c r="G746" s="160" t="s">
        <v>4905</v>
      </c>
      <c r="H746" s="160" t="s">
        <v>7255</v>
      </c>
      <c r="I746" s="160"/>
    </row>
    <row r="747" spans="1:9" ht="15" customHeight="1" x14ac:dyDescent="0.25">
      <c r="A747" s="50" t="s">
        <v>2267</v>
      </c>
      <c r="B747" s="50" t="s">
        <v>2268</v>
      </c>
      <c r="C747" s="120" t="s">
        <v>4964</v>
      </c>
      <c r="D747" s="120" t="s">
        <v>443</v>
      </c>
      <c r="E747" s="120" t="s">
        <v>1848</v>
      </c>
      <c r="F747" s="120" t="s">
        <v>1250</v>
      </c>
      <c r="G747" s="120" t="s">
        <v>1258</v>
      </c>
      <c r="H747" s="120" t="s">
        <v>2269</v>
      </c>
      <c r="I747" s="120"/>
    </row>
    <row r="748" spans="1:9" s="156" customFormat="1" ht="15" customHeight="1" x14ac:dyDescent="0.25">
      <c r="A748" s="143" t="s">
        <v>2270</v>
      </c>
      <c r="B748" s="143" t="s">
        <v>2271</v>
      </c>
      <c r="C748" s="211" t="s">
        <v>7221</v>
      </c>
      <c r="D748" s="211" t="s">
        <v>443</v>
      </c>
      <c r="E748" s="211" t="s">
        <v>13765</v>
      </c>
      <c r="F748" s="211" t="s">
        <v>1250</v>
      </c>
      <c r="G748" s="211" t="s">
        <v>1359</v>
      </c>
      <c r="H748" s="211" t="s">
        <v>2272</v>
      </c>
      <c r="I748" s="161"/>
    </row>
    <row r="749" spans="1:9" ht="15" customHeight="1" x14ac:dyDescent="0.25">
      <c r="A749" s="120" t="s">
        <v>8131</v>
      </c>
      <c r="B749" s="120" t="s">
        <v>282</v>
      </c>
      <c r="C749" s="120"/>
      <c r="D749" s="120" t="s">
        <v>4413</v>
      </c>
      <c r="E749" s="120" t="s">
        <v>2274</v>
      </c>
      <c r="F749" s="120" t="s">
        <v>1254</v>
      </c>
      <c r="G749" s="120" t="s">
        <v>1392</v>
      </c>
      <c r="H749" s="120" t="s">
        <v>8130</v>
      </c>
    </row>
    <row r="750" spans="1:9" s="156" customFormat="1" ht="15" customHeight="1" x14ac:dyDescent="0.25">
      <c r="A750" s="160" t="s">
        <v>2273</v>
      </c>
      <c r="B750" s="160" t="s">
        <v>282</v>
      </c>
      <c r="C750" s="160" t="s">
        <v>8132</v>
      </c>
      <c r="D750" s="160" t="s">
        <v>7848</v>
      </c>
      <c r="E750" s="160" t="s">
        <v>4380</v>
      </c>
      <c r="F750" s="160" t="s">
        <v>1254</v>
      </c>
      <c r="G750" s="160" t="s">
        <v>6857</v>
      </c>
      <c r="H750" s="160" t="s">
        <v>8133</v>
      </c>
    </row>
    <row r="751" spans="1:9" s="156" customFormat="1" ht="15" customHeight="1" x14ac:dyDescent="0.25">
      <c r="A751" s="160" t="s">
        <v>8134</v>
      </c>
      <c r="B751" s="160" t="s">
        <v>282</v>
      </c>
      <c r="C751" s="160" t="s">
        <v>8135</v>
      </c>
      <c r="D751" s="160" t="s">
        <v>7848</v>
      </c>
      <c r="E751" s="160" t="s">
        <v>8136</v>
      </c>
      <c r="F751" s="160" t="s">
        <v>1534</v>
      </c>
      <c r="G751" s="160" t="s">
        <v>7030</v>
      </c>
      <c r="H751" s="160" t="s">
        <v>8137</v>
      </c>
    </row>
    <row r="752" spans="1:9" s="156" customFormat="1" ht="15" customHeight="1" x14ac:dyDescent="0.25">
      <c r="A752" s="143" t="s">
        <v>10013</v>
      </c>
      <c r="B752" s="143" t="s">
        <v>282</v>
      </c>
      <c r="C752" s="211" t="s">
        <v>14670</v>
      </c>
      <c r="D752" s="211" t="s">
        <v>8944</v>
      </c>
      <c r="E752" s="211" t="s">
        <v>7133</v>
      </c>
      <c r="F752" s="211" t="s">
        <v>1600</v>
      </c>
      <c r="G752" s="211" t="s">
        <v>3624</v>
      </c>
      <c r="H752" s="211" t="s">
        <v>10014</v>
      </c>
    </row>
    <row r="753" spans="1:10" s="156" customFormat="1" ht="15" customHeight="1" x14ac:dyDescent="0.25">
      <c r="A753" s="160" t="s">
        <v>10031</v>
      </c>
      <c r="B753" s="160" t="s">
        <v>282</v>
      </c>
      <c r="C753" s="160" t="s">
        <v>10032</v>
      </c>
      <c r="D753" s="160" t="s">
        <v>8944</v>
      </c>
      <c r="E753" s="160" t="s">
        <v>10033</v>
      </c>
      <c r="F753" s="160" t="s">
        <v>1618</v>
      </c>
      <c r="G753" s="160" t="s">
        <v>1297</v>
      </c>
      <c r="H753" s="160" t="s">
        <v>10034</v>
      </c>
    </row>
    <row r="754" spans="1:10" s="156" customFormat="1" ht="15" customHeight="1" x14ac:dyDescent="0.25">
      <c r="A754" s="160" t="s">
        <v>16421</v>
      </c>
      <c r="B754" s="160" t="s">
        <v>282</v>
      </c>
      <c r="C754" s="160" t="s">
        <v>7444</v>
      </c>
      <c r="D754" s="162" t="s">
        <v>8944</v>
      </c>
      <c r="E754" s="160" t="s">
        <v>4765</v>
      </c>
      <c r="F754" s="160" t="s">
        <v>1250</v>
      </c>
      <c r="G754" s="160" t="s">
        <v>3624</v>
      </c>
      <c r="H754" s="160" t="s">
        <v>7445</v>
      </c>
      <c r="I754" s="211" t="s">
        <v>7446</v>
      </c>
    </row>
    <row r="755" spans="1:10" s="156" customFormat="1" ht="15" customHeight="1" x14ac:dyDescent="0.25">
      <c r="A755" s="160" t="s">
        <v>9693</v>
      </c>
      <c r="B755" s="160" t="s">
        <v>282</v>
      </c>
      <c r="C755" s="160" t="s">
        <v>9694</v>
      </c>
      <c r="D755" s="160" t="s">
        <v>8944</v>
      </c>
      <c r="E755" s="160" t="s">
        <v>359</v>
      </c>
      <c r="F755" s="160" t="s">
        <v>1618</v>
      </c>
      <c r="G755" s="160" t="s">
        <v>3624</v>
      </c>
      <c r="H755" s="160" t="s">
        <v>9695</v>
      </c>
    </row>
    <row r="756" spans="1:10" s="156" customFormat="1" ht="15" customHeight="1" x14ac:dyDescent="0.25">
      <c r="A756" s="160" t="s">
        <v>6740</v>
      </c>
      <c r="B756" s="160" t="s">
        <v>6741</v>
      </c>
      <c r="C756" s="160" t="s">
        <v>6904</v>
      </c>
      <c r="D756" s="160" t="s">
        <v>841</v>
      </c>
      <c r="E756" s="160" t="s">
        <v>6742</v>
      </c>
      <c r="F756" s="160" t="s">
        <v>1250</v>
      </c>
      <c r="G756" s="160" t="s">
        <v>6857</v>
      </c>
      <c r="H756" s="160" t="s">
        <v>6743</v>
      </c>
    </row>
    <row r="757" spans="1:10" s="156" customFormat="1" ht="15" customHeight="1" x14ac:dyDescent="0.25">
      <c r="A757" s="160" t="s">
        <v>9363</v>
      </c>
      <c r="B757" s="160" t="s">
        <v>282</v>
      </c>
      <c r="C757" s="160" t="s">
        <v>9364</v>
      </c>
      <c r="D757" s="160" t="s">
        <v>7848</v>
      </c>
      <c r="E757" s="160" t="s">
        <v>9008</v>
      </c>
      <c r="F757" s="160" t="s">
        <v>1254</v>
      </c>
      <c r="G757" s="160" t="s">
        <v>9365</v>
      </c>
      <c r="H757" s="160" t="s">
        <v>9366</v>
      </c>
    </row>
    <row r="758" spans="1:10" ht="15" customHeight="1" x14ac:dyDescent="0.25">
      <c r="A758" s="120" t="s">
        <v>4331</v>
      </c>
      <c r="B758" s="120" t="s">
        <v>282</v>
      </c>
      <c r="C758" s="120" t="s">
        <v>6869</v>
      </c>
      <c r="D758" s="162" t="s">
        <v>8944</v>
      </c>
      <c r="E758" s="120" t="s">
        <v>276</v>
      </c>
      <c r="F758" s="120" t="s">
        <v>1254</v>
      </c>
      <c r="G758" s="120" t="s">
        <v>1477</v>
      </c>
      <c r="H758" s="120" t="s">
        <v>4373</v>
      </c>
      <c r="I758" s="120"/>
    </row>
    <row r="759" spans="1:10" ht="15" customHeight="1" x14ac:dyDescent="0.25">
      <c r="A759" s="50" t="s">
        <v>2277</v>
      </c>
      <c r="B759" s="50" t="s">
        <v>2278</v>
      </c>
      <c r="C759" s="120" t="s">
        <v>1976</v>
      </c>
      <c r="D759" s="120" t="s">
        <v>443</v>
      </c>
      <c r="E759" s="120" t="s">
        <v>244</v>
      </c>
      <c r="F759" s="120" t="s">
        <v>1250</v>
      </c>
      <c r="G759" s="120" t="s">
        <v>1421</v>
      </c>
      <c r="H759" s="120" t="s">
        <v>2279</v>
      </c>
      <c r="I759" s="120"/>
    </row>
    <row r="760" spans="1:10" s="156" customFormat="1" ht="15" customHeight="1" x14ac:dyDescent="0.25">
      <c r="A760" s="143" t="s">
        <v>5314</v>
      </c>
      <c r="B760" s="143" t="s">
        <v>5315</v>
      </c>
      <c r="C760" s="160"/>
      <c r="D760" s="160" t="s">
        <v>443</v>
      </c>
      <c r="E760" s="160" t="s">
        <v>1391</v>
      </c>
      <c r="F760" s="160" t="s">
        <v>1254</v>
      </c>
      <c r="G760" s="160" t="s">
        <v>10307</v>
      </c>
      <c r="H760" s="160" t="s">
        <v>5316</v>
      </c>
      <c r="I760" s="160"/>
    </row>
    <row r="761" spans="1:10" ht="15" customHeight="1" x14ac:dyDescent="0.25">
      <c r="A761" s="50" t="s">
        <v>2280</v>
      </c>
      <c r="B761" s="50" t="s">
        <v>6905</v>
      </c>
      <c r="C761" s="120" t="s">
        <v>2281</v>
      </c>
      <c r="D761" s="120" t="s">
        <v>443</v>
      </c>
      <c r="E761" s="120" t="s">
        <v>2282</v>
      </c>
      <c r="F761" s="120" t="s">
        <v>1250</v>
      </c>
      <c r="G761" s="120" t="s">
        <v>4832</v>
      </c>
      <c r="H761" s="120" t="s">
        <v>2283</v>
      </c>
      <c r="I761" s="120"/>
      <c r="J761" s="122"/>
    </row>
    <row r="762" spans="1:10" ht="15" customHeight="1" x14ac:dyDescent="0.25">
      <c r="A762" s="50" t="s">
        <v>2284</v>
      </c>
      <c r="B762" s="50" t="s">
        <v>2285</v>
      </c>
      <c r="C762" s="120" t="s">
        <v>6008</v>
      </c>
      <c r="D762" s="120" t="s">
        <v>841</v>
      </c>
      <c r="E762" s="120" t="s">
        <v>2286</v>
      </c>
      <c r="F762" s="120" t="s">
        <v>1250</v>
      </c>
      <c r="G762" s="160" t="s">
        <v>6863</v>
      </c>
      <c r="H762" s="120" t="s">
        <v>6007</v>
      </c>
      <c r="I762" s="120"/>
      <c r="J762" s="122"/>
    </row>
    <row r="763" spans="1:10" s="156" customFormat="1" ht="15" customHeight="1" x14ac:dyDescent="0.25">
      <c r="A763" s="143" t="s">
        <v>5508</v>
      </c>
      <c r="B763" s="143" t="s">
        <v>5510</v>
      </c>
      <c r="C763" s="160" t="s">
        <v>62</v>
      </c>
      <c r="D763" s="160" t="s">
        <v>841</v>
      </c>
      <c r="E763" s="160" t="s">
        <v>5511</v>
      </c>
      <c r="F763" s="160" t="s">
        <v>1265</v>
      </c>
      <c r="G763" s="160" t="s">
        <v>10306</v>
      </c>
      <c r="H763" s="160" t="s">
        <v>5512</v>
      </c>
      <c r="I763" s="160"/>
      <c r="J763" s="161"/>
    </row>
    <row r="764" spans="1:10" s="156" customFormat="1" ht="15" customHeight="1" x14ac:dyDescent="0.25">
      <c r="A764" s="143" t="s">
        <v>7201</v>
      </c>
      <c r="B764" s="143" t="s">
        <v>5372</v>
      </c>
      <c r="C764" s="160" t="s">
        <v>5373</v>
      </c>
      <c r="D764" s="160" t="s">
        <v>443</v>
      </c>
      <c r="E764" s="160" t="s">
        <v>5374</v>
      </c>
      <c r="F764" s="160" t="s">
        <v>1254</v>
      </c>
      <c r="G764" s="160" t="s">
        <v>10306</v>
      </c>
      <c r="H764" s="160" t="s">
        <v>5375</v>
      </c>
      <c r="I764" s="160"/>
      <c r="J764" s="161"/>
    </row>
    <row r="765" spans="1:10" s="156" customFormat="1" ht="15" customHeight="1" x14ac:dyDescent="0.25">
      <c r="A765" s="143" t="s">
        <v>9954</v>
      </c>
      <c r="B765" s="143" t="s">
        <v>282</v>
      </c>
      <c r="C765" s="211" t="s">
        <v>12064</v>
      </c>
      <c r="D765" s="211" t="s">
        <v>8944</v>
      </c>
      <c r="E765" s="211" t="s">
        <v>12065</v>
      </c>
      <c r="F765" s="211" t="s">
        <v>1250</v>
      </c>
      <c r="G765" s="211" t="s">
        <v>6857</v>
      </c>
      <c r="H765" s="211" t="s">
        <v>9955</v>
      </c>
      <c r="I765" s="211"/>
      <c r="J765" s="161"/>
    </row>
    <row r="766" spans="1:10" s="156" customFormat="1" ht="15" customHeight="1" x14ac:dyDescent="0.25">
      <c r="A766" s="143" t="s">
        <v>7448</v>
      </c>
      <c r="B766" s="143" t="s">
        <v>5462</v>
      </c>
      <c r="C766" s="160" t="s">
        <v>5463</v>
      </c>
      <c r="D766" s="160" t="s">
        <v>841</v>
      </c>
      <c r="E766" s="160" t="s">
        <v>5416</v>
      </c>
      <c r="F766" s="160" t="s">
        <v>1265</v>
      </c>
      <c r="G766" s="160" t="s">
        <v>1421</v>
      </c>
      <c r="H766" s="134" t="s">
        <v>7447</v>
      </c>
      <c r="I766" s="160"/>
      <c r="J766" s="161"/>
    </row>
    <row r="767" spans="1:10" ht="15" customHeight="1" x14ac:dyDescent="0.25">
      <c r="A767" s="50" t="s">
        <v>2287</v>
      </c>
      <c r="B767" s="50" t="s">
        <v>2288</v>
      </c>
      <c r="C767" s="120" t="s">
        <v>2289</v>
      </c>
      <c r="D767" s="120" t="s">
        <v>443</v>
      </c>
      <c r="E767" s="120" t="s">
        <v>2290</v>
      </c>
      <c r="F767" s="120" t="s">
        <v>1250</v>
      </c>
      <c r="G767" s="120" t="s">
        <v>4817</v>
      </c>
      <c r="H767" s="120" t="s">
        <v>2291</v>
      </c>
      <c r="I767" s="120"/>
    </row>
    <row r="768" spans="1:10" s="156" customFormat="1" ht="15" customHeight="1" x14ac:dyDescent="0.25">
      <c r="A768" s="143" t="s">
        <v>8140</v>
      </c>
      <c r="B768" s="143" t="s">
        <v>282</v>
      </c>
      <c r="C768" s="160" t="s">
        <v>8141</v>
      </c>
      <c r="D768" s="160" t="s">
        <v>7848</v>
      </c>
      <c r="E768" s="160" t="s">
        <v>8142</v>
      </c>
      <c r="F768" s="160" t="s">
        <v>1254</v>
      </c>
      <c r="G768" s="160" t="s">
        <v>10305</v>
      </c>
      <c r="H768" s="160" t="s">
        <v>8143</v>
      </c>
      <c r="I768" s="160"/>
    </row>
    <row r="769" spans="1:16" s="156" customFormat="1" ht="15" customHeight="1" x14ac:dyDescent="0.25">
      <c r="A769" s="143" t="s">
        <v>7816</v>
      </c>
      <c r="B769" s="143" t="s">
        <v>282</v>
      </c>
      <c r="C769" s="160" t="s">
        <v>7611</v>
      </c>
      <c r="D769" s="162" t="s">
        <v>8944</v>
      </c>
      <c r="E769" s="160" t="s">
        <v>7420</v>
      </c>
      <c r="F769" s="160" t="s">
        <v>1250</v>
      </c>
      <c r="G769" s="160" t="s">
        <v>4817</v>
      </c>
      <c r="H769" s="160" t="s">
        <v>7813</v>
      </c>
      <c r="I769" s="160"/>
    </row>
    <row r="770" spans="1:16" s="156" customFormat="1" ht="15" customHeight="1" x14ac:dyDescent="0.25">
      <c r="A770" s="143" t="s">
        <v>7817</v>
      </c>
      <c r="B770" s="143" t="s">
        <v>282</v>
      </c>
      <c r="C770" s="160" t="s">
        <v>7611</v>
      </c>
      <c r="D770" s="162" t="s">
        <v>8944</v>
      </c>
      <c r="E770" s="160" t="s">
        <v>7420</v>
      </c>
      <c r="F770" s="160" t="s">
        <v>1250</v>
      </c>
      <c r="G770" s="160" t="s">
        <v>4817</v>
      </c>
      <c r="H770" s="160" t="s">
        <v>7813</v>
      </c>
      <c r="I770" s="160"/>
    </row>
    <row r="771" spans="1:16" ht="15" customHeight="1" x14ac:dyDescent="0.25">
      <c r="A771" s="50" t="s">
        <v>2295</v>
      </c>
      <c r="B771" s="50" t="s">
        <v>2296</v>
      </c>
      <c r="C771" s="120" t="s">
        <v>2297</v>
      </c>
      <c r="D771" s="120" t="s">
        <v>841</v>
      </c>
      <c r="E771" s="120" t="s">
        <v>2298</v>
      </c>
      <c r="F771" s="120" t="s">
        <v>1250</v>
      </c>
      <c r="G771" s="120" t="s">
        <v>4817</v>
      </c>
      <c r="H771" s="120" t="s">
        <v>2299</v>
      </c>
      <c r="I771" s="120"/>
    </row>
    <row r="772" spans="1:16" ht="15" customHeight="1" x14ac:dyDescent="0.25">
      <c r="A772" s="50" t="s">
        <v>2300</v>
      </c>
      <c r="B772" s="50" t="s">
        <v>2301</v>
      </c>
      <c r="C772" s="134" t="s">
        <v>6009</v>
      </c>
      <c r="D772" s="120" t="s">
        <v>841</v>
      </c>
      <c r="E772" s="120" t="s">
        <v>2298</v>
      </c>
      <c r="F772" s="120" t="s">
        <v>1250</v>
      </c>
      <c r="G772" s="120" t="s">
        <v>4817</v>
      </c>
      <c r="H772" s="120" t="s">
        <v>2302</v>
      </c>
      <c r="I772" s="120"/>
    </row>
    <row r="773" spans="1:16" ht="15" customHeight="1" x14ac:dyDescent="0.25">
      <c r="A773" s="50" t="s">
        <v>2303</v>
      </c>
      <c r="B773" s="50" t="s">
        <v>2304</v>
      </c>
      <c r="C773" s="134" t="s">
        <v>6010</v>
      </c>
      <c r="D773" s="120" t="s">
        <v>841</v>
      </c>
      <c r="E773" s="120" t="s">
        <v>2298</v>
      </c>
      <c r="F773" s="120" t="s">
        <v>1250</v>
      </c>
      <c r="G773" s="120" t="s">
        <v>4817</v>
      </c>
      <c r="H773" s="120" t="s">
        <v>2305</v>
      </c>
      <c r="I773" s="120"/>
    </row>
    <row r="774" spans="1:16" ht="15" customHeight="1" x14ac:dyDescent="0.25">
      <c r="A774" s="50" t="s">
        <v>2306</v>
      </c>
      <c r="B774" s="120" t="s">
        <v>282</v>
      </c>
      <c r="C774" s="50"/>
      <c r="D774" s="50" t="s">
        <v>564</v>
      </c>
      <c r="E774" s="120" t="s">
        <v>1888</v>
      </c>
      <c r="F774" s="120" t="s">
        <v>1250</v>
      </c>
      <c r="G774" s="50" t="s">
        <v>4817</v>
      </c>
      <c r="H774" s="50" t="s">
        <v>2177</v>
      </c>
      <c r="I774" s="50"/>
      <c r="J774" s="122"/>
      <c r="K774" s="122"/>
      <c r="L774" s="122"/>
      <c r="M774" s="122"/>
      <c r="N774" s="122"/>
      <c r="O774" s="122"/>
      <c r="P774" s="122" t="s">
        <v>2307</v>
      </c>
    </row>
    <row r="775" spans="1:16" s="156" customFormat="1" ht="15" customHeight="1" x14ac:dyDescent="0.25">
      <c r="A775" s="143" t="s">
        <v>855</v>
      </c>
      <c r="B775" s="211" t="s">
        <v>1021</v>
      </c>
      <c r="C775" s="143" t="s">
        <v>14230</v>
      </c>
      <c r="D775" s="211" t="s">
        <v>841</v>
      </c>
      <c r="E775" s="211" t="s">
        <v>13554</v>
      </c>
      <c r="F775" s="211" t="s">
        <v>1250</v>
      </c>
      <c r="G775" s="143" t="s">
        <v>1359</v>
      </c>
      <c r="H775" s="211" t="s">
        <v>856</v>
      </c>
      <c r="I775" s="143"/>
      <c r="J775" s="161"/>
      <c r="K775" s="161"/>
      <c r="L775" s="161"/>
      <c r="M775" s="161"/>
      <c r="N775" s="161"/>
      <c r="O775" s="161"/>
      <c r="P775" s="161"/>
    </row>
    <row r="776" spans="1:16" ht="15" customHeight="1" x14ac:dyDescent="0.25">
      <c r="A776" s="50" t="s">
        <v>2308</v>
      </c>
      <c r="B776" s="50" t="s">
        <v>2309</v>
      </c>
      <c r="C776" s="120"/>
      <c r="D776" s="120" t="s">
        <v>443</v>
      </c>
      <c r="E776" s="120" t="s">
        <v>1941</v>
      </c>
      <c r="F776" s="120" t="s">
        <v>1250</v>
      </c>
      <c r="G776" s="120" t="s">
        <v>1251</v>
      </c>
      <c r="H776" s="120" t="s">
        <v>2310</v>
      </c>
      <c r="I776" s="120"/>
    </row>
    <row r="777" spans="1:16" ht="15" customHeight="1" x14ac:dyDescent="0.25">
      <c r="A777" s="120" t="s">
        <v>2311</v>
      </c>
      <c r="B777" s="120" t="s">
        <v>2312</v>
      </c>
      <c r="C777" s="120" t="s">
        <v>5925</v>
      </c>
      <c r="D777" s="120" t="s">
        <v>841</v>
      </c>
      <c r="E777" s="120" t="s">
        <v>2313</v>
      </c>
      <c r="F777" s="120" t="s">
        <v>1250</v>
      </c>
      <c r="G777" s="120" t="s">
        <v>1258</v>
      </c>
      <c r="H777" s="120" t="s">
        <v>2314</v>
      </c>
      <c r="I777" s="120"/>
    </row>
    <row r="778" spans="1:16" s="156" customFormat="1" ht="15" customHeight="1" x14ac:dyDescent="0.25">
      <c r="A778" s="160" t="s">
        <v>7451</v>
      </c>
      <c r="B778" s="160" t="s">
        <v>282</v>
      </c>
      <c r="C778" s="160" t="s">
        <v>7294</v>
      </c>
      <c r="D778" s="162" t="s">
        <v>8944</v>
      </c>
      <c r="E778" s="160" t="s">
        <v>7301</v>
      </c>
      <c r="F778" s="160" t="s">
        <v>1250</v>
      </c>
      <c r="G778" s="160" t="s">
        <v>4817</v>
      </c>
      <c r="H778" s="160" t="s">
        <v>7452</v>
      </c>
      <c r="I778" s="160"/>
    </row>
    <row r="779" spans="1:16" ht="15" customHeight="1" x14ac:dyDescent="0.25">
      <c r="A779" s="120" t="s">
        <v>2315</v>
      </c>
      <c r="B779" s="120" t="s">
        <v>2316</v>
      </c>
      <c r="C779" s="120"/>
      <c r="D779" s="120" t="s">
        <v>443</v>
      </c>
      <c r="E779" s="120" t="s">
        <v>2317</v>
      </c>
      <c r="F779" s="120" t="s">
        <v>1250</v>
      </c>
      <c r="G779" s="120" t="s">
        <v>1251</v>
      </c>
      <c r="H779" s="120" t="s">
        <v>2318</v>
      </c>
      <c r="I779" s="120"/>
    </row>
    <row r="780" spans="1:16" ht="15" customHeight="1" x14ac:dyDescent="0.25">
      <c r="A780" s="120" t="s">
        <v>2319</v>
      </c>
      <c r="B780" s="120" t="s">
        <v>2320</v>
      </c>
      <c r="C780" s="120" t="s">
        <v>6906</v>
      </c>
      <c r="D780" s="120" t="s">
        <v>443</v>
      </c>
      <c r="E780" s="120" t="s">
        <v>1848</v>
      </c>
      <c r="F780" s="120" t="s">
        <v>1250</v>
      </c>
      <c r="G780" s="120" t="s">
        <v>5456</v>
      </c>
      <c r="H780" s="120" t="s">
        <v>2321</v>
      </c>
      <c r="I780" s="120"/>
    </row>
    <row r="781" spans="1:16" ht="15" customHeight="1" x14ac:dyDescent="0.25">
      <c r="A781" s="120" t="s">
        <v>2322</v>
      </c>
      <c r="B781" s="120" t="s">
        <v>4965</v>
      </c>
      <c r="C781" s="120" t="s">
        <v>2323</v>
      </c>
      <c r="D781" s="120" t="s">
        <v>443</v>
      </c>
      <c r="E781" s="120" t="s">
        <v>1273</v>
      </c>
      <c r="F781" s="120" t="s">
        <v>1250</v>
      </c>
      <c r="G781" s="120" t="s">
        <v>1359</v>
      </c>
      <c r="H781" s="120" t="s">
        <v>2324</v>
      </c>
      <c r="I781" s="120"/>
    </row>
    <row r="782" spans="1:16" s="156" customFormat="1" ht="15" customHeight="1" x14ac:dyDescent="0.25">
      <c r="A782" s="211" t="s">
        <v>399</v>
      </c>
      <c r="B782" s="211" t="s">
        <v>1026</v>
      </c>
      <c r="C782" s="211" t="s">
        <v>11172</v>
      </c>
      <c r="D782" s="211" t="s">
        <v>841</v>
      </c>
      <c r="E782" s="211" t="s">
        <v>2337</v>
      </c>
      <c r="F782" s="211" t="s">
        <v>1250</v>
      </c>
      <c r="G782" s="211" t="s">
        <v>1359</v>
      </c>
      <c r="H782" s="211" t="s">
        <v>1027</v>
      </c>
      <c r="I782" s="211"/>
    </row>
    <row r="783" spans="1:16" s="156" customFormat="1" ht="15" customHeight="1" x14ac:dyDescent="0.25">
      <c r="A783" s="160" t="s">
        <v>2327</v>
      </c>
      <c r="B783" s="160" t="s">
        <v>5926</v>
      </c>
      <c r="C783" s="160" t="s">
        <v>6973</v>
      </c>
      <c r="D783" s="160" t="s">
        <v>841</v>
      </c>
      <c r="E783" s="160" t="s">
        <v>1332</v>
      </c>
      <c r="F783" s="160" t="s">
        <v>1250</v>
      </c>
      <c r="G783" s="160" t="s">
        <v>10307</v>
      </c>
      <c r="H783" s="160" t="s">
        <v>2328</v>
      </c>
      <c r="I783" s="160"/>
    </row>
    <row r="784" spans="1:16" ht="15" customHeight="1" x14ac:dyDescent="0.25">
      <c r="A784" s="50" t="s">
        <v>2329</v>
      </c>
      <c r="B784" s="50" t="s">
        <v>2330</v>
      </c>
      <c r="C784" s="120" t="s">
        <v>2331</v>
      </c>
      <c r="D784" s="120" t="s">
        <v>443</v>
      </c>
      <c r="E784" s="120" t="s">
        <v>2332</v>
      </c>
      <c r="F784" s="120" t="s">
        <v>1250</v>
      </c>
      <c r="G784" s="120" t="s">
        <v>1251</v>
      </c>
      <c r="H784" s="120" t="s">
        <v>2333</v>
      </c>
      <c r="I784" s="120"/>
    </row>
    <row r="785" spans="1:9" s="156" customFormat="1" ht="15" customHeight="1" x14ac:dyDescent="0.25">
      <c r="A785" s="211" t="s">
        <v>2334</v>
      </c>
      <c r="B785" s="211" t="s">
        <v>13787</v>
      </c>
      <c r="C785" s="211" t="s">
        <v>16201</v>
      </c>
      <c r="D785" s="211" t="s">
        <v>443</v>
      </c>
      <c r="E785" s="211" t="s">
        <v>2337</v>
      </c>
      <c r="F785" s="211" t="s">
        <v>1250</v>
      </c>
      <c r="G785" s="211" t="s">
        <v>1258</v>
      </c>
      <c r="H785" s="211" t="s">
        <v>2335</v>
      </c>
      <c r="I785" s="211"/>
    </row>
    <row r="786" spans="1:9" s="156" customFormat="1" ht="15" customHeight="1" x14ac:dyDescent="0.25">
      <c r="A786" s="211" t="s">
        <v>2336</v>
      </c>
      <c r="B786" s="211" t="s">
        <v>5927</v>
      </c>
      <c r="C786" s="211" t="s">
        <v>16202</v>
      </c>
      <c r="D786" s="211" t="s">
        <v>841</v>
      </c>
      <c r="E786" s="211" t="s">
        <v>2337</v>
      </c>
      <c r="F786" s="211" t="s">
        <v>1250</v>
      </c>
      <c r="G786" s="211" t="s">
        <v>6857</v>
      </c>
      <c r="H786" s="211" t="s">
        <v>2338</v>
      </c>
      <c r="I786" s="211"/>
    </row>
    <row r="787" spans="1:9" s="156" customFormat="1" ht="15" customHeight="1" x14ac:dyDescent="0.25">
      <c r="A787" s="160" t="s">
        <v>14470</v>
      </c>
      <c r="B787" s="160" t="s">
        <v>282</v>
      </c>
      <c r="C787" s="160" t="s">
        <v>7294</v>
      </c>
      <c r="D787" s="162" t="s">
        <v>8944</v>
      </c>
      <c r="E787" s="160" t="s">
        <v>7411</v>
      </c>
      <c r="F787" s="160" t="s">
        <v>1250</v>
      </c>
      <c r="G787" s="160" t="s">
        <v>4817</v>
      </c>
      <c r="H787" s="160" t="s">
        <v>7453</v>
      </c>
      <c r="I787" s="160"/>
    </row>
    <row r="788" spans="1:9" s="156" customFormat="1" ht="15" customHeight="1" x14ac:dyDescent="0.25">
      <c r="A788" s="211" t="s">
        <v>14471</v>
      </c>
      <c r="B788" s="211" t="s">
        <v>282</v>
      </c>
      <c r="C788" s="211" t="s">
        <v>14472</v>
      </c>
      <c r="D788" s="162" t="s">
        <v>14448</v>
      </c>
      <c r="E788" s="211" t="s">
        <v>2282</v>
      </c>
      <c r="F788" s="211" t="s">
        <v>1250</v>
      </c>
      <c r="G788" s="211" t="s">
        <v>6857</v>
      </c>
      <c r="H788" s="211" t="s">
        <v>14473</v>
      </c>
      <c r="I788" s="211"/>
    </row>
    <row r="789" spans="1:9" s="156" customFormat="1" ht="15" customHeight="1" x14ac:dyDescent="0.25">
      <c r="A789" s="211" t="s">
        <v>17526</v>
      </c>
      <c r="B789" s="211" t="s">
        <v>282</v>
      </c>
      <c r="C789" s="211" t="s">
        <v>17527</v>
      </c>
      <c r="D789" s="162" t="s">
        <v>755</v>
      </c>
      <c r="E789" s="211" t="s">
        <v>17528</v>
      </c>
      <c r="F789" s="211" t="s">
        <v>1254</v>
      </c>
      <c r="G789" s="211" t="s">
        <v>2382</v>
      </c>
      <c r="H789" s="211" t="s">
        <v>17529</v>
      </c>
      <c r="I789" s="211"/>
    </row>
    <row r="790" spans="1:9" s="156" customFormat="1" ht="15" customHeight="1" x14ac:dyDescent="0.25">
      <c r="A790" s="160" t="s">
        <v>8144</v>
      </c>
      <c r="B790" s="160" t="s">
        <v>282</v>
      </c>
      <c r="C790" s="160" t="s">
        <v>8145</v>
      </c>
      <c r="D790" s="160" t="s">
        <v>7848</v>
      </c>
      <c r="E790" s="160" t="s">
        <v>8146</v>
      </c>
      <c r="F790" s="160" t="s">
        <v>1254</v>
      </c>
      <c r="G790" s="160" t="s">
        <v>10305</v>
      </c>
      <c r="H790" s="160" t="s">
        <v>8147</v>
      </c>
      <c r="I790" s="160"/>
    </row>
    <row r="791" spans="1:9" s="156" customFormat="1" ht="15" customHeight="1" x14ac:dyDescent="0.25">
      <c r="A791" s="160" t="s">
        <v>9373</v>
      </c>
      <c r="B791" s="160" t="s">
        <v>282</v>
      </c>
      <c r="C791" s="160"/>
      <c r="D791" s="160" t="s">
        <v>7848</v>
      </c>
      <c r="E791" s="160" t="s">
        <v>4590</v>
      </c>
      <c r="F791" s="160" t="s">
        <v>1254</v>
      </c>
      <c r="G791" s="160" t="s">
        <v>9365</v>
      </c>
      <c r="H791" s="160" t="s">
        <v>9374</v>
      </c>
      <c r="I791" s="160"/>
    </row>
    <row r="792" spans="1:9" s="156" customFormat="1" ht="15" customHeight="1" x14ac:dyDescent="0.25">
      <c r="A792" s="211" t="s">
        <v>16761</v>
      </c>
      <c r="B792" s="211" t="s">
        <v>282</v>
      </c>
      <c r="C792" s="211" t="s">
        <v>16762</v>
      </c>
      <c r="D792" s="211" t="s">
        <v>16646</v>
      </c>
      <c r="E792" s="211" t="s">
        <v>7861</v>
      </c>
      <c r="F792" s="211" t="s">
        <v>1254</v>
      </c>
      <c r="G792" s="211" t="s">
        <v>4832</v>
      </c>
      <c r="H792" s="211" t="s">
        <v>16763</v>
      </c>
      <c r="I792" s="211"/>
    </row>
    <row r="793" spans="1:9" s="156" customFormat="1" ht="15" customHeight="1" x14ac:dyDescent="0.25">
      <c r="A793" s="160" t="s">
        <v>10002</v>
      </c>
      <c r="B793" s="160" t="s">
        <v>282</v>
      </c>
      <c r="C793" s="160" t="s">
        <v>9996</v>
      </c>
      <c r="D793" s="160" t="s">
        <v>8944</v>
      </c>
      <c r="E793" s="160" t="s">
        <v>10003</v>
      </c>
      <c r="F793" s="160" t="s">
        <v>1265</v>
      </c>
      <c r="G793" s="160" t="s">
        <v>1421</v>
      </c>
      <c r="H793" s="160" t="s">
        <v>10004</v>
      </c>
      <c r="I793" s="160"/>
    </row>
    <row r="794" spans="1:9" s="156" customFormat="1" ht="15" customHeight="1" x14ac:dyDescent="0.25">
      <c r="A794" s="160" t="s">
        <v>6012</v>
      </c>
      <c r="B794" s="160" t="s">
        <v>6011</v>
      </c>
      <c r="C794" s="160" t="s">
        <v>6013</v>
      </c>
      <c r="D794" s="160" t="s">
        <v>841</v>
      </c>
      <c r="E794" s="160" t="s">
        <v>254</v>
      </c>
      <c r="F794" s="160" t="s">
        <v>1250</v>
      </c>
      <c r="G794" s="160" t="s">
        <v>10307</v>
      </c>
      <c r="H794" s="160" t="s">
        <v>6014</v>
      </c>
      <c r="I794" s="160"/>
    </row>
    <row r="795" spans="1:9" ht="15" customHeight="1" x14ac:dyDescent="0.25">
      <c r="A795" s="120" t="s">
        <v>2339</v>
      </c>
      <c r="B795" s="120" t="s">
        <v>2340</v>
      </c>
      <c r="C795" s="120"/>
      <c r="D795" s="120" t="s">
        <v>841</v>
      </c>
      <c r="E795" s="120" t="s">
        <v>2341</v>
      </c>
      <c r="F795" s="120" t="s">
        <v>1250</v>
      </c>
      <c r="G795" s="120" t="s">
        <v>4817</v>
      </c>
      <c r="H795" s="120" t="s">
        <v>2342</v>
      </c>
      <c r="I795" s="120"/>
    </row>
    <row r="796" spans="1:9" ht="15" customHeight="1" x14ac:dyDescent="0.25">
      <c r="A796" s="120" t="s">
        <v>2343</v>
      </c>
      <c r="B796" s="120" t="s">
        <v>2344</v>
      </c>
      <c r="C796" s="120" t="s">
        <v>2345</v>
      </c>
      <c r="D796" s="120" t="s">
        <v>443</v>
      </c>
      <c r="E796" s="120" t="s">
        <v>2346</v>
      </c>
      <c r="F796" s="120" t="s">
        <v>1250</v>
      </c>
      <c r="G796" s="120" t="s">
        <v>1251</v>
      </c>
      <c r="H796" s="120" t="s">
        <v>2347</v>
      </c>
      <c r="I796" s="120"/>
    </row>
    <row r="797" spans="1:9" ht="15" customHeight="1" x14ac:dyDescent="0.25">
      <c r="A797" s="120" t="s">
        <v>2348</v>
      </c>
      <c r="B797" s="120" t="s">
        <v>2349</v>
      </c>
      <c r="C797" s="120"/>
      <c r="D797" s="120" t="s">
        <v>443</v>
      </c>
      <c r="E797" s="120" t="s">
        <v>1985</v>
      </c>
      <c r="F797" s="120" t="s">
        <v>1250</v>
      </c>
      <c r="G797" s="120" t="s">
        <v>1251</v>
      </c>
      <c r="H797" s="120" t="s">
        <v>2350</v>
      </c>
      <c r="I797" s="120"/>
    </row>
    <row r="798" spans="1:9" s="156" customFormat="1" ht="15" customHeight="1" x14ac:dyDescent="0.25">
      <c r="A798" s="160" t="s">
        <v>6016</v>
      </c>
      <c r="B798" s="160" t="s">
        <v>6015</v>
      </c>
      <c r="C798" s="160" t="s">
        <v>6017</v>
      </c>
      <c r="D798" s="160" t="s">
        <v>841</v>
      </c>
      <c r="E798" s="160" t="s">
        <v>6018</v>
      </c>
      <c r="F798" s="160" t="s">
        <v>1250</v>
      </c>
      <c r="G798" s="160" t="s">
        <v>10306</v>
      </c>
      <c r="H798" s="160" t="s">
        <v>6019</v>
      </c>
      <c r="I798" s="160"/>
    </row>
    <row r="799" spans="1:9" ht="15" customHeight="1" x14ac:dyDescent="0.25">
      <c r="A799" s="120" t="s">
        <v>2351</v>
      </c>
      <c r="B799" s="120" t="s">
        <v>282</v>
      </c>
      <c r="C799" s="120" t="s">
        <v>10316</v>
      </c>
      <c r="D799" s="50" t="s">
        <v>755</v>
      </c>
      <c r="E799" s="120" t="s">
        <v>308</v>
      </c>
      <c r="F799" s="120" t="s">
        <v>1618</v>
      </c>
      <c r="G799" s="120" t="s">
        <v>1611</v>
      </c>
      <c r="H799" s="120" t="s">
        <v>2352</v>
      </c>
      <c r="I799" s="120"/>
    </row>
    <row r="800" spans="1:9" s="156" customFormat="1" ht="15" customHeight="1" x14ac:dyDescent="0.25">
      <c r="A800" s="160" t="s">
        <v>6021</v>
      </c>
      <c r="B800" s="160" t="s">
        <v>6020</v>
      </c>
      <c r="C800" s="160" t="s">
        <v>6022</v>
      </c>
      <c r="D800" s="143" t="s">
        <v>841</v>
      </c>
      <c r="E800" s="160" t="s">
        <v>6023</v>
      </c>
      <c r="F800" s="160" t="s">
        <v>1250</v>
      </c>
      <c r="G800" s="160" t="s">
        <v>10306</v>
      </c>
      <c r="H800" s="160" t="s">
        <v>6024</v>
      </c>
      <c r="I800" s="160"/>
    </row>
    <row r="801" spans="1:9" s="156" customFormat="1" ht="15" customHeight="1" x14ac:dyDescent="0.25">
      <c r="A801" s="160" t="s">
        <v>2353</v>
      </c>
      <c r="B801" s="160" t="s">
        <v>2354</v>
      </c>
      <c r="C801" s="160" t="s">
        <v>6974</v>
      </c>
      <c r="D801" s="143" t="s">
        <v>443</v>
      </c>
      <c r="E801" s="160" t="s">
        <v>6975</v>
      </c>
      <c r="F801" s="160" t="s">
        <v>1250</v>
      </c>
      <c r="G801" s="160" t="s">
        <v>1258</v>
      </c>
      <c r="H801" s="160" t="s">
        <v>2355</v>
      </c>
      <c r="I801" s="160"/>
    </row>
    <row r="802" spans="1:9" ht="15" customHeight="1" x14ac:dyDescent="0.25">
      <c r="A802" s="120" t="s">
        <v>2356</v>
      </c>
      <c r="B802" s="120" t="s">
        <v>2357</v>
      </c>
      <c r="C802" s="120" t="s">
        <v>6025</v>
      </c>
      <c r="D802" s="120" t="s">
        <v>841</v>
      </c>
      <c r="E802" s="120" t="s">
        <v>2358</v>
      </c>
      <c r="F802" s="120" t="s">
        <v>1250</v>
      </c>
      <c r="G802" s="160" t="s">
        <v>7029</v>
      </c>
      <c r="H802" s="120" t="s">
        <v>2359</v>
      </c>
      <c r="I802" s="120"/>
    </row>
    <row r="803" spans="1:9" ht="15" customHeight="1" x14ac:dyDescent="0.25">
      <c r="A803" s="120" t="s">
        <v>4332</v>
      </c>
      <c r="B803" s="120" t="s">
        <v>282</v>
      </c>
      <c r="C803" s="120" t="s">
        <v>6869</v>
      </c>
      <c r="D803" s="162" t="s">
        <v>8944</v>
      </c>
      <c r="E803" s="120" t="s">
        <v>325</v>
      </c>
      <c r="F803" s="120" t="s">
        <v>1254</v>
      </c>
      <c r="G803" s="120" t="s">
        <v>1477</v>
      </c>
      <c r="H803" s="120" t="s">
        <v>4374</v>
      </c>
      <c r="I803" s="120"/>
    </row>
    <row r="804" spans="1:9" s="156" customFormat="1" ht="15" customHeight="1" x14ac:dyDescent="0.25">
      <c r="A804" s="160" t="s">
        <v>9377</v>
      </c>
      <c r="B804" s="160" t="s">
        <v>282</v>
      </c>
      <c r="C804" s="160"/>
      <c r="D804" s="160" t="s">
        <v>7848</v>
      </c>
      <c r="E804" s="160" t="s">
        <v>9378</v>
      </c>
      <c r="F804" s="160" t="s">
        <v>1254</v>
      </c>
      <c r="G804" s="160" t="s">
        <v>8955</v>
      </c>
      <c r="H804" s="160" t="s">
        <v>9379</v>
      </c>
      <c r="I804" s="160"/>
    </row>
    <row r="805" spans="1:9" ht="15" customHeight="1" x14ac:dyDescent="0.25">
      <c r="A805" s="120" t="s">
        <v>2360</v>
      </c>
      <c r="B805" s="120" t="s">
        <v>2361</v>
      </c>
      <c r="C805" s="120" t="s">
        <v>2362</v>
      </c>
      <c r="D805" s="120" t="s">
        <v>841</v>
      </c>
      <c r="E805" s="120" t="s">
        <v>2363</v>
      </c>
      <c r="F805" s="120" t="s">
        <v>1250</v>
      </c>
      <c r="G805" s="120" t="s">
        <v>5025</v>
      </c>
      <c r="H805" s="120" t="s">
        <v>2364</v>
      </c>
      <c r="I805" s="120"/>
    </row>
    <row r="806" spans="1:9" s="156" customFormat="1" ht="15" customHeight="1" x14ac:dyDescent="0.25">
      <c r="A806" s="160" t="s">
        <v>8148</v>
      </c>
      <c r="B806" s="160" t="s">
        <v>282</v>
      </c>
      <c r="C806" s="160" t="s">
        <v>8149</v>
      </c>
      <c r="D806" s="160" t="s">
        <v>7848</v>
      </c>
      <c r="E806" s="160" t="s">
        <v>8150</v>
      </c>
      <c r="F806" s="160" t="s">
        <v>1254</v>
      </c>
      <c r="G806" s="160" t="s">
        <v>10305</v>
      </c>
      <c r="H806" s="160" t="s">
        <v>8151</v>
      </c>
      <c r="I806" s="160"/>
    </row>
    <row r="807" spans="1:9" s="156" customFormat="1" ht="15" customHeight="1" x14ac:dyDescent="0.25">
      <c r="A807" s="160" t="s">
        <v>9391</v>
      </c>
      <c r="B807" s="160" t="s">
        <v>282</v>
      </c>
      <c r="C807" s="160"/>
      <c r="D807" s="160" t="s">
        <v>7848</v>
      </c>
      <c r="E807" s="160" t="s">
        <v>9392</v>
      </c>
      <c r="F807" s="160" t="s">
        <v>1254</v>
      </c>
      <c r="G807" s="160" t="s">
        <v>8955</v>
      </c>
      <c r="H807" s="160" t="s">
        <v>9393</v>
      </c>
      <c r="I807" s="160"/>
    </row>
    <row r="808" spans="1:9" s="156" customFormat="1" ht="15" customHeight="1" x14ac:dyDescent="0.25">
      <c r="A808" s="211" t="s">
        <v>17552</v>
      </c>
      <c r="B808" s="211" t="s">
        <v>282</v>
      </c>
      <c r="C808" s="211" t="s">
        <v>17553</v>
      </c>
      <c r="D808" s="211" t="s">
        <v>755</v>
      </c>
      <c r="E808" s="211" t="s">
        <v>17554</v>
      </c>
      <c r="F808" s="211" t="s">
        <v>1254</v>
      </c>
      <c r="G808" s="211" t="s">
        <v>6857</v>
      </c>
      <c r="H808" s="211" t="s">
        <v>17555</v>
      </c>
      <c r="I808" s="211"/>
    </row>
    <row r="809" spans="1:9" ht="15" customHeight="1" x14ac:dyDescent="0.25">
      <c r="A809" s="120" t="s">
        <v>4648</v>
      </c>
      <c r="B809" s="120" t="s">
        <v>5376</v>
      </c>
      <c r="C809" s="120" t="s">
        <v>5377</v>
      </c>
      <c r="D809" s="120" t="s">
        <v>443</v>
      </c>
      <c r="E809" s="120" t="s">
        <v>4650</v>
      </c>
      <c r="F809" s="120" t="s">
        <v>1254</v>
      </c>
      <c r="G809" s="120" t="s">
        <v>1258</v>
      </c>
      <c r="H809" s="120" t="s">
        <v>4651</v>
      </c>
      <c r="I809" s="120"/>
    </row>
    <row r="810" spans="1:9" s="156" customFormat="1" ht="15" customHeight="1" x14ac:dyDescent="0.25">
      <c r="A810" s="211" t="s">
        <v>17539</v>
      </c>
      <c r="B810" s="211" t="s">
        <v>282</v>
      </c>
      <c r="C810" s="211" t="s">
        <v>17540</v>
      </c>
      <c r="D810" s="211" t="s">
        <v>755</v>
      </c>
      <c r="E810" s="211" t="s">
        <v>17541</v>
      </c>
      <c r="F810" s="211" t="s">
        <v>1254</v>
      </c>
      <c r="G810" s="211" t="s">
        <v>5021</v>
      </c>
      <c r="H810" s="211" t="s">
        <v>17542</v>
      </c>
      <c r="I810" s="211"/>
    </row>
    <row r="811" spans="1:9" s="156" customFormat="1" ht="15" customHeight="1" x14ac:dyDescent="0.25">
      <c r="A811" s="211" t="s">
        <v>461</v>
      </c>
      <c r="B811" s="211" t="s">
        <v>5119</v>
      </c>
      <c r="C811" s="211" t="s">
        <v>11200</v>
      </c>
      <c r="D811" s="211" t="s">
        <v>841</v>
      </c>
      <c r="E811" s="211" t="s">
        <v>11201</v>
      </c>
      <c r="F811" s="211" t="s">
        <v>1254</v>
      </c>
      <c r="G811" s="211" t="s">
        <v>10305</v>
      </c>
      <c r="H811" s="211" t="s">
        <v>1032</v>
      </c>
      <c r="I811" s="211"/>
    </row>
    <row r="812" spans="1:9" s="156" customFormat="1" ht="15" customHeight="1" x14ac:dyDescent="0.25">
      <c r="A812" s="160" t="s">
        <v>5132</v>
      </c>
      <c r="B812" s="160" t="s">
        <v>5119</v>
      </c>
      <c r="C812" s="160" t="s">
        <v>5133</v>
      </c>
      <c r="D812" s="160" t="s">
        <v>841</v>
      </c>
      <c r="E812" s="160" t="s">
        <v>5134</v>
      </c>
      <c r="F812" s="160" t="s">
        <v>1254</v>
      </c>
      <c r="G812" s="160" t="s">
        <v>6857</v>
      </c>
      <c r="H812" s="134" t="s">
        <v>5135</v>
      </c>
      <c r="I812" s="160"/>
    </row>
    <row r="813" spans="1:9" s="156" customFormat="1" ht="15" customHeight="1" x14ac:dyDescent="0.25">
      <c r="A813" s="211" t="s">
        <v>16764</v>
      </c>
      <c r="B813" s="211" t="s">
        <v>282</v>
      </c>
      <c r="C813" s="211" t="s">
        <v>16765</v>
      </c>
      <c r="D813" s="211" t="s">
        <v>16646</v>
      </c>
      <c r="E813" s="211" t="s">
        <v>13537</v>
      </c>
      <c r="F813" s="211" t="s">
        <v>1254</v>
      </c>
      <c r="G813" s="211" t="s">
        <v>10305</v>
      </c>
      <c r="H813" s="134" t="s">
        <v>16766</v>
      </c>
      <c r="I813" s="211"/>
    </row>
    <row r="814" spans="1:9" s="156" customFormat="1" ht="15" customHeight="1" x14ac:dyDescent="0.25">
      <c r="A814" s="211" t="s">
        <v>17208</v>
      </c>
      <c r="B814" s="211" t="s">
        <v>282</v>
      </c>
      <c r="C814" s="211"/>
      <c r="D814" s="211" t="s">
        <v>16646</v>
      </c>
      <c r="E814" s="211" t="s">
        <v>17209</v>
      </c>
      <c r="F814" s="211" t="s">
        <v>1254</v>
      </c>
      <c r="G814" s="211" t="s">
        <v>8955</v>
      </c>
      <c r="H814" s="134" t="s">
        <v>17210</v>
      </c>
      <c r="I814" s="211"/>
    </row>
    <row r="815" spans="1:9" s="156" customFormat="1" ht="15" customHeight="1" x14ac:dyDescent="0.25">
      <c r="A815" s="160" t="s">
        <v>5603</v>
      </c>
      <c r="B815" s="160" t="s">
        <v>5604</v>
      </c>
      <c r="C815" s="160"/>
      <c r="D815" s="160" t="s">
        <v>443</v>
      </c>
      <c r="E815" s="160" t="s">
        <v>5605</v>
      </c>
      <c r="F815" s="160" t="s">
        <v>1254</v>
      </c>
      <c r="G815" s="160" t="s">
        <v>3775</v>
      </c>
      <c r="H815" s="134" t="s">
        <v>5606</v>
      </c>
      <c r="I815" s="160"/>
    </row>
    <row r="816" spans="1:9" s="156" customFormat="1" ht="15" customHeight="1" x14ac:dyDescent="0.25">
      <c r="A816" s="211" t="s">
        <v>421</v>
      </c>
      <c r="B816" s="211" t="s">
        <v>282</v>
      </c>
      <c r="C816" s="211" t="s">
        <v>11202</v>
      </c>
      <c r="D816" s="211" t="s">
        <v>4413</v>
      </c>
      <c r="E816" s="211" t="s">
        <v>11203</v>
      </c>
      <c r="F816" s="211" t="s">
        <v>1618</v>
      </c>
      <c r="G816" s="211" t="s">
        <v>10305</v>
      </c>
      <c r="H816" s="211" t="s">
        <v>803</v>
      </c>
      <c r="I816" s="211"/>
    </row>
    <row r="817" spans="1:9" s="156" customFormat="1" ht="15" customHeight="1" x14ac:dyDescent="0.25">
      <c r="A817" s="209" t="s">
        <v>596</v>
      </c>
      <c r="B817" s="209" t="s">
        <v>282</v>
      </c>
      <c r="C817" s="211" t="s">
        <v>11204</v>
      </c>
      <c r="D817" s="209" t="s">
        <v>564</v>
      </c>
      <c r="E817" s="211" t="s">
        <v>11205</v>
      </c>
      <c r="F817" s="211" t="s">
        <v>1254</v>
      </c>
      <c r="G817" s="211" t="s">
        <v>10305</v>
      </c>
      <c r="H817" s="209" t="s">
        <v>597</v>
      </c>
      <c r="I817" s="211"/>
    </row>
    <row r="818" spans="1:9" ht="15" customHeight="1" x14ac:dyDescent="0.25">
      <c r="A818" s="120" t="s">
        <v>767</v>
      </c>
      <c r="B818" s="120" t="s">
        <v>1033</v>
      </c>
      <c r="C818" s="120" t="s">
        <v>3285</v>
      </c>
      <c r="D818" s="69" t="s">
        <v>443</v>
      </c>
      <c r="E818" s="120" t="s">
        <v>4785</v>
      </c>
      <c r="F818" s="120" t="s">
        <v>1250</v>
      </c>
      <c r="G818" s="120" t="s">
        <v>1404</v>
      </c>
      <c r="H818" s="120" t="s">
        <v>1034</v>
      </c>
      <c r="I818" s="120"/>
    </row>
    <row r="819" spans="1:9" s="156" customFormat="1" ht="15" customHeight="1" x14ac:dyDescent="0.25">
      <c r="A819" s="106" t="s">
        <v>16767</v>
      </c>
      <c r="B819" s="106" t="s">
        <v>282</v>
      </c>
      <c r="C819" s="106" t="s">
        <v>16742</v>
      </c>
      <c r="D819" s="209" t="s">
        <v>16646</v>
      </c>
      <c r="E819" s="162" t="s">
        <v>2262</v>
      </c>
      <c r="F819" s="106" t="s">
        <v>1250</v>
      </c>
      <c r="G819" s="211" t="s">
        <v>6857</v>
      </c>
      <c r="H819" s="106" t="s">
        <v>16768</v>
      </c>
      <c r="I819" s="106"/>
    </row>
    <row r="820" spans="1:9" s="156" customFormat="1" ht="15" customHeight="1" x14ac:dyDescent="0.25">
      <c r="A820" s="106" t="s">
        <v>8161</v>
      </c>
      <c r="B820" s="106" t="s">
        <v>282</v>
      </c>
      <c r="C820" s="106" t="s">
        <v>8162</v>
      </c>
      <c r="D820" s="144" t="s">
        <v>7848</v>
      </c>
      <c r="E820" s="161" t="s">
        <v>4369</v>
      </c>
      <c r="F820" s="106" t="s">
        <v>1265</v>
      </c>
      <c r="G820" s="160" t="s">
        <v>6857</v>
      </c>
      <c r="H820" s="106" t="s">
        <v>8163</v>
      </c>
      <c r="I820" s="106"/>
    </row>
    <row r="821" spans="1:9" s="156" customFormat="1" ht="15" customHeight="1" x14ac:dyDescent="0.25">
      <c r="A821" s="106" t="s">
        <v>8157</v>
      </c>
      <c r="B821" s="106" t="s">
        <v>282</v>
      </c>
      <c r="C821" s="106" t="s">
        <v>8158</v>
      </c>
      <c r="D821" s="144" t="s">
        <v>7848</v>
      </c>
      <c r="E821" s="106" t="s">
        <v>8159</v>
      </c>
      <c r="F821" s="106" t="s">
        <v>1254</v>
      </c>
      <c r="G821" s="160" t="s">
        <v>10305</v>
      </c>
      <c r="H821" s="106" t="s">
        <v>8160</v>
      </c>
      <c r="I821" s="106"/>
    </row>
    <row r="822" spans="1:9" s="156" customFormat="1" ht="15" customHeight="1" x14ac:dyDescent="0.25">
      <c r="A822" s="106" t="s">
        <v>530</v>
      </c>
      <c r="B822" s="106" t="s">
        <v>1039</v>
      </c>
      <c r="C822" s="106" t="s">
        <v>11224</v>
      </c>
      <c r="D822" s="209" t="s">
        <v>841</v>
      </c>
      <c r="E822" s="106" t="s">
        <v>11225</v>
      </c>
      <c r="F822" s="106" t="s">
        <v>1250</v>
      </c>
      <c r="G822" s="211" t="s">
        <v>1258</v>
      </c>
      <c r="H822" s="209" t="s">
        <v>519</v>
      </c>
      <c r="I822" s="106"/>
    </row>
    <row r="823" spans="1:9" s="156" customFormat="1" ht="15" customHeight="1" x14ac:dyDescent="0.25">
      <c r="A823" s="106" t="s">
        <v>4966</v>
      </c>
      <c r="B823" s="106" t="s">
        <v>4967</v>
      </c>
      <c r="C823" s="211" t="s">
        <v>15732</v>
      </c>
      <c r="D823" s="211" t="s">
        <v>443</v>
      </c>
      <c r="E823" s="106" t="s">
        <v>13964</v>
      </c>
      <c r="F823" s="106" t="s">
        <v>1250</v>
      </c>
      <c r="G823" s="211" t="s">
        <v>1297</v>
      </c>
      <c r="H823" s="106" t="s">
        <v>4968</v>
      </c>
      <c r="I823" s="106"/>
    </row>
    <row r="824" spans="1:9" s="156" customFormat="1" ht="15" customHeight="1" x14ac:dyDescent="0.25">
      <c r="A824" s="106" t="s">
        <v>2365</v>
      </c>
      <c r="B824" s="106" t="s">
        <v>2366</v>
      </c>
      <c r="C824" s="211" t="s">
        <v>16203</v>
      </c>
      <c r="D824" s="211" t="s">
        <v>443</v>
      </c>
      <c r="E824" s="106" t="s">
        <v>16204</v>
      </c>
      <c r="F824" s="106" t="s">
        <v>1250</v>
      </c>
      <c r="G824" s="211" t="s">
        <v>1297</v>
      </c>
      <c r="H824" s="106" t="s">
        <v>2367</v>
      </c>
      <c r="I824" s="106"/>
    </row>
    <row r="825" spans="1:9" s="156" customFormat="1" ht="15" customHeight="1" x14ac:dyDescent="0.25">
      <c r="A825" s="106" t="s">
        <v>9400</v>
      </c>
      <c r="B825" s="106" t="s">
        <v>282</v>
      </c>
      <c r="C825" s="106"/>
      <c r="D825" s="144" t="s">
        <v>7848</v>
      </c>
      <c r="E825" s="106" t="s">
        <v>9401</v>
      </c>
      <c r="F825" s="106" t="s">
        <v>1254</v>
      </c>
      <c r="G825" s="160" t="s">
        <v>8955</v>
      </c>
      <c r="H825" s="106" t="s">
        <v>9402</v>
      </c>
      <c r="I825" s="106"/>
    </row>
    <row r="826" spans="1:9" s="156" customFormat="1" ht="15" customHeight="1" x14ac:dyDescent="0.25">
      <c r="A826" s="106" t="s">
        <v>8164</v>
      </c>
      <c r="B826" s="106" t="s">
        <v>282</v>
      </c>
      <c r="C826" s="106" t="s">
        <v>8165</v>
      </c>
      <c r="D826" s="144" t="s">
        <v>7848</v>
      </c>
      <c r="E826" s="106" t="s">
        <v>8166</v>
      </c>
      <c r="F826" s="106" t="s">
        <v>1618</v>
      </c>
      <c r="G826" s="160" t="s">
        <v>10307</v>
      </c>
      <c r="H826" s="106" t="s">
        <v>8167</v>
      </c>
      <c r="I826" s="106"/>
    </row>
    <row r="827" spans="1:9" ht="15" customHeight="1" x14ac:dyDescent="0.25">
      <c r="A827" s="106" t="s">
        <v>4652</v>
      </c>
      <c r="B827" s="106" t="s">
        <v>5464</v>
      </c>
      <c r="C827" s="106" t="s">
        <v>5465</v>
      </c>
      <c r="D827" s="120" t="s">
        <v>841</v>
      </c>
      <c r="E827" s="106" t="s">
        <v>4653</v>
      </c>
      <c r="F827" s="106" t="s">
        <v>1254</v>
      </c>
      <c r="G827" s="120" t="s">
        <v>1258</v>
      </c>
      <c r="H827" s="106" t="s">
        <v>4654</v>
      </c>
      <c r="I827" s="106"/>
    </row>
    <row r="828" spans="1:9" s="156" customFormat="1" ht="15" customHeight="1" x14ac:dyDescent="0.25">
      <c r="A828" s="211" t="s">
        <v>648</v>
      </c>
      <c r="B828" s="211" t="s">
        <v>1041</v>
      </c>
      <c r="C828" s="106" t="s">
        <v>11229</v>
      </c>
      <c r="D828" s="211" t="s">
        <v>443</v>
      </c>
      <c r="E828" s="162" t="s">
        <v>11230</v>
      </c>
      <c r="F828" s="106" t="s">
        <v>1250</v>
      </c>
      <c r="G828" s="211" t="s">
        <v>10305</v>
      </c>
      <c r="H828" s="209" t="s">
        <v>1042</v>
      </c>
      <c r="I828" s="106"/>
    </row>
    <row r="829" spans="1:9" s="156" customFormat="1" ht="15" customHeight="1" x14ac:dyDescent="0.25">
      <c r="A829" s="106" t="s">
        <v>8168</v>
      </c>
      <c r="B829" s="106" t="s">
        <v>282</v>
      </c>
      <c r="C829" s="106" t="s">
        <v>8162</v>
      </c>
      <c r="D829" s="160" t="s">
        <v>7848</v>
      </c>
      <c r="E829" s="161" t="s">
        <v>4369</v>
      </c>
      <c r="F829" s="106" t="s">
        <v>1265</v>
      </c>
      <c r="G829" s="160" t="s">
        <v>6857</v>
      </c>
      <c r="H829" s="106" t="s">
        <v>8169</v>
      </c>
      <c r="I829" s="106"/>
    </row>
    <row r="830" spans="1:9" s="156" customFormat="1" ht="15" customHeight="1" x14ac:dyDescent="0.25">
      <c r="A830" s="106" t="s">
        <v>9403</v>
      </c>
      <c r="B830" s="106" t="s">
        <v>282</v>
      </c>
      <c r="C830" s="106"/>
      <c r="D830" s="160" t="s">
        <v>7848</v>
      </c>
      <c r="E830" s="162" t="s">
        <v>1254</v>
      </c>
      <c r="F830" s="106" t="s">
        <v>1254</v>
      </c>
      <c r="G830" s="160" t="s">
        <v>8955</v>
      </c>
      <c r="H830" s="106" t="s">
        <v>9404</v>
      </c>
      <c r="I830" s="106"/>
    </row>
    <row r="831" spans="1:9" s="156" customFormat="1" ht="15" customHeight="1" x14ac:dyDescent="0.25">
      <c r="A831" s="106" t="s">
        <v>8170</v>
      </c>
      <c r="B831" s="106" t="s">
        <v>282</v>
      </c>
      <c r="C831" s="106" t="s">
        <v>8171</v>
      </c>
      <c r="D831" s="160" t="s">
        <v>7848</v>
      </c>
      <c r="E831" s="162" t="s">
        <v>8172</v>
      </c>
      <c r="F831" s="106" t="s">
        <v>1254</v>
      </c>
      <c r="G831" s="160" t="s">
        <v>1297</v>
      </c>
      <c r="H831" s="106" t="s">
        <v>8173</v>
      </c>
      <c r="I831" s="106"/>
    </row>
    <row r="832" spans="1:9" s="156" customFormat="1" ht="15" customHeight="1" x14ac:dyDescent="0.25">
      <c r="A832" s="106" t="s">
        <v>5676</v>
      </c>
      <c r="B832" s="106" t="s">
        <v>5677</v>
      </c>
      <c r="C832" s="106" t="s">
        <v>5678</v>
      </c>
      <c r="D832" s="160" t="s">
        <v>443</v>
      </c>
      <c r="E832" s="106" t="s">
        <v>325</v>
      </c>
      <c r="F832" s="106" t="s">
        <v>1254</v>
      </c>
      <c r="G832" s="160" t="s">
        <v>10306</v>
      </c>
      <c r="H832" s="106" t="s">
        <v>5679</v>
      </c>
      <c r="I832" s="106"/>
    </row>
    <row r="833" spans="1:16" s="156" customFormat="1" ht="15" customHeight="1" x14ac:dyDescent="0.25">
      <c r="A833" s="106" t="s">
        <v>5664</v>
      </c>
      <c r="B833" s="106" t="s">
        <v>6026</v>
      </c>
      <c r="C833" s="106" t="s">
        <v>6027</v>
      </c>
      <c r="D833" s="160" t="s">
        <v>841</v>
      </c>
      <c r="E833" s="106" t="s">
        <v>5665</v>
      </c>
      <c r="F833" s="106" t="s">
        <v>1254</v>
      </c>
      <c r="G833" s="160" t="s">
        <v>10306</v>
      </c>
      <c r="H833" s="106" t="s">
        <v>5666</v>
      </c>
      <c r="I833" s="106"/>
    </row>
    <row r="834" spans="1:16" s="156" customFormat="1" ht="15" customHeight="1" x14ac:dyDescent="0.25">
      <c r="A834" s="106" t="s">
        <v>6028</v>
      </c>
      <c r="B834" s="106" t="s">
        <v>6029</v>
      </c>
      <c r="C834" s="106" t="s">
        <v>6030</v>
      </c>
      <c r="D834" s="160" t="s">
        <v>841</v>
      </c>
      <c r="E834" s="106" t="s">
        <v>6031</v>
      </c>
      <c r="F834" s="106" t="s">
        <v>1265</v>
      </c>
      <c r="G834" s="160" t="s">
        <v>10306</v>
      </c>
      <c r="H834" s="106" t="s">
        <v>6032</v>
      </c>
      <c r="I834" s="106"/>
    </row>
    <row r="835" spans="1:16" s="156" customFormat="1" ht="15" customHeight="1" x14ac:dyDescent="0.25">
      <c r="A835" s="106" t="s">
        <v>7156</v>
      </c>
      <c r="B835" s="106" t="s">
        <v>282</v>
      </c>
      <c r="C835" s="106" t="s">
        <v>7145</v>
      </c>
      <c r="D835" s="160" t="s">
        <v>755</v>
      </c>
      <c r="E835" s="106" t="s">
        <v>5872</v>
      </c>
      <c r="F835" s="106" t="s">
        <v>1250</v>
      </c>
      <c r="G835" s="160" t="s">
        <v>1421</v>
      </c>
      <c r="H835" s="106" t="s">
        <v>7157</v>
      </c>
      <c r="I835" s="106"/>
    </row>
    <row r="836" spans="1:16" s="156" customFormat="1" ht="15" customHeight="1" x14ac:dyDescent="0.25">
      <c r="A836" s="106" t="s">
        <v>5709</v>
      </c>
      <c r="B836" s="106" t="s">
        <v>5708</v>
      </c>
      <c r="C836" s="106" t="s">
        <v>5710</v>
      </c>
      <c r="D836" s="160" t="s">
        <v>841</v>
      </c>
      <c r="E836" s="106" t="s">
        <v>325</v>
      </c>
      <c r="F836" s="106" t="s">
        <v>1254</v>
      </c>
      <c r="G836" s="160" t="s">
        <v>10306</v>
      </c>
      <c r="H836" s="106" t="s">
        <v>5711</v>
      </c>
      <c r="I836" s="106"/>
    </row>
    <row r="837" spans="1:16" s="156" customFormat="1" ht="15" customHeight="1" x14ac:dyDescent="0.25">
      <c r="A837" s="106" t="s">
        <v>771</v>
      </c>
      <c r="B837" s="106" t="s">
        <v>282</v>
      </c>
      <c r="C837" s="106" t="s">
        <v>10360</v>
      </c>
      <c r="D837" s="160" t="s">
        <v>564</v>
      </c>
      <c r="E837" s="106" t="s">
        <v>8434</v>
      </c>
      <c r="F837" s="106" t="s">
        <v>1265</v>
      </c>
      <c r="G837" s="160" t="s">
        <v>5340</v>
      </c>
      <c r="H837" s="160" t="s">
        <v>1043</v>
      </c>
      <c r="I837" s="106"/>
    </row>
    <row r="838" spans="1:16" s="156" customFormat="1" ht="15" customHeight="1" x14ac:dyDescent="0.25">
      <c r="A838" s="106" t="s">
        <v>4870</v>
      </c>
      <c r="B838" s="106" t="s">
        <v>4871</v>
      </c>
      <c r="C838" s="106" t="s">
        <v>5378</v>
      </c>
      <c r="D838" s="160" t="s">
        <v>443</v>
      </c>
      <c r="E838" s="106" t="s">
        <v>4590</v>
      </c>
      <c r="F838" s="106" t="s">
        <v>1254</v>
      </c>
      <c r="G838" s="160" t="s">
        <v>4832</v>
      </c>
      <c r="H838" s="106" t="s">
        <v>4872</v>
      </c>
      <c r="I838" s="106"/>
    </row>
    <row r="839" spans="1:16" s="156" customFormat="1" ht="15" customHeight="1" x14ac:dyDescent="0.25">
      <c r="A839" s="211" t="s">
        <v>2371</v>
      </c>
      <c r="B839" s="211" t="s">
        <v>5317</v>
      </c>
      <c r="C839" s="162" t="s">
        <v>13872</v>
      </c>
      <c r="D839" s="211" t="s">
        <v>841</v>
      </c>
      <c r="E839" s="162" t="s">
        <v>4692</v>
      </c>
      <c r="F839" s="162" t="s">
        <v>1254</v>
      </c>
      <c r="G839" s="211" t="s">
        <v>1297</v>
      </c>
      <c r="H839" s="211" t="s">
        <v>13871</v>
      </c>
      <c r="I839" s="162"/>
    </row>
    <row r="840" spans="1:16" s="156" customFormat="1" ht="15" customHeight="1" x14ac:dyDescent="0.25">
      <c r="A840" s="211" t="s">
        <v>749</v>
      </c>
      <c r="B840" s="211" t="s">
        <v>282</v>
      </c>
      <c r="C840" s="162" t="s">
        <v>11232</v>
      </c>
      <c r="D840" s="211" t="s">
        <v>1357</v>
      </c>
      <c r="E840" s="162" t="s">
        <v>11233</v>
      </c>
      <c r="F840" s="162" t="s">
        <v>1254</v>
      </c>
      <c r="G840" s="211" t="s">
        <v>4905</v>
      </c>
      <c r="H840" s="162" t="s">
        <v>11231</v>
      </c>
      <c r="I840" s="162"/>
    </row>
    <row r="841" spans="1:16" s="156" customFormat="1" ht="15" customHeight="1" x14ac:dyDescent="0.25">
      <c r="A841" s="162" t="s">
        <v>9405</v>
      </c>
      <c r="B841" s="162" t="s">
        <v>282</v>
      </c>
      <c r="C841" s="162"/>
      <c r="D841" s="160" t="s">
        <v>7848</v>
      </c>
      <c r="E841" s="162" t="s">
        <v>9406</v>
      </c>
      <c r="F841" s="162" t="s">
        <v>1254</v>
      </c>
      <c r="G841" s="160" t="s">
        <v>8955</v>
      </c>
      <c r="H841" s="162" t="s">
        <v>9407</v>
      </c>
      <c r="I841" s="162"/>
    </row>
    <row r="842" spans="1:16" ht="15" customHeight="1" x14ac:dyDescent="0.25">
      <c r="A842" s="101" t="s">
        <v>2373</v>
      </c>
      <c r="B842" s="101" t="s">
        <v>2374</v>
      </c>
      <c r="C842" s="101" t="s">
        <v>6907</v>
      </c>
      <c r="D842" s="120" t="s">
        <v>443</v>
      </c>
      <c r="E842" s="101" t="s">
        <v>262</v>
      </c>
      <c r="F842" s="101" t="s">
        <v>1250</v>
      </c>
      <c r="G842" s="120" t="s">
        <v>4832</v>
      </c>
      <c r="H842" s="101" t="s">
        <v>2375</v>
      </c>
      <c r="I842" s="101"/>
    </row>
    <row r="843" spans="1:16" s="156" customFormat="1" ht="15" customHeight="1" x14ac:dyDescent="0.25">
      <c r="A843" s="101" t="s">
        <v>6033</v>
      </c>
      <c r="B843" s="101" t="s">
        <v>6034</v>
      </c>
      <c r="C843" s="101" t="s">
        <v>6035</v>
      </c>
      <c r="D843" s="160" t="s">
        <v>841</v>
      </c>
      <c r="E843" s="101" t="s">
        <v>1443</v>
      </c>
      <c r="F843" s="101" t="s">
        <v>1250</v>
      </c>
      <c r="G843" s="160" t="s">
        <v>7032</v>
      </c>
      <c r="H843" s="101" t="s">
        <v>6036</v>
      </c>
      <c r="I843" s="101"/>
    </row>
    <row r="844" spans="1:16" s="156" customFormat="1" ht="15" customHeight="1" x14ac:dyDescent="0.25">
      <c r="A844" s="211" t="s">
        <v>5617</v>
      </c>
      <c r="B844" s="211" t="s">
        <v>5618</v>
      </c>
      <c r="C844" s="211" t="s">
        <v>16004</v>
      </c>
      <c r="D844" s="211" t="s">
        <v>841</v>
      </c>
      <c r="E844" s="101" t="s">
        <v>16005</v>
      </c>
      <c r="F844" s="101" t="s">
        <v>1265</v>
      </c>
      <c r="G844" s="211" t="s">
        <v>1297</v>
      </c>
      <c r="H844" s="211" t="s">
        <v>5619</v>
      </c>
      <c r="I844" s="101"/>
    </row>
    <row r="845" spans="1:16" ht="15" customHeight="1" x14ac:dyDescent="0.25">
      <c r="A845" s="120" t="s">
        <v>2376</v>
      </c>
      <c r="B845" s="120" t="s">
        <v>2377</v>
      </c>
      <c r="C845" s="120" t="s">
        <v>1411</v>
      </c>
      <c r="D845" s="120" t="s">
        <v>841</v>
      </c>
      <c r="E845" s="120" t="s">
        <v>2378</v>
      </c>
      <c r="F845" s="120" t="s">
        <v>1250</v>
      </c>
      <c r="G845" s="120" t="s">
        <v>4832</v>
      </c>
      <c r="H845" s="120" t="s">
        <v>2379</v>
      </c>
      <c r="I845" s="120"/>
    </row>
    <row r="846" spans="1:16" s="156" customFormat="1" ht="15" customHeight="1" x14ac:dyDescent="0.25">
      <c r="A846" s="160" t="s">
        <v>6037</v>
      </c>
      <c r="B846" s="160" t="s">
        <v>6038</v>
      </c>
      <c r="C846" s="160" t="s">
        <v>6039</v>
      </c>
      <c r="D846" s="160" t="s">
        <v>841</v>
      </c>
      <c r="E846" s="160" t="s">
        <v>262</v>
      </c>
      <c r="F846" s="160" t="s">
        <v>1250</v>
      </c>
      <c r="G846" s="160" t="s">
        <v>4832</v>
      </c>
      <c r="H846" s="160" t="s">
        <v>6040</v>
      </c>
      <c r="I846" s="160"/>
    </row>
    <row r="847" spans="1:16" s="156" customFormat="1" ht="15" customHeight="1" x14ac:dyDescent="0.25">
      <c r="A847" s="160" t="s">
        <v>6041</v>
      </c>
      <c r="B847" s="160" t="s">
        <v>6042</v>
      </c>
      <c r="C847" s="160" t="s">
        <v>5979</v>
      </c>
      <c r="D847" s="160" t="s">
        <v>841</v>
      </c>
      <c r="E847" s="160" t="s">
        <v>262</v>
      </c>
      <c r="F847" s="160" t="s">
        <v>1250</v>
      </c>
      <c r="G847" s="160" t="s">
        <v>4832</v>
      </c>
      <c r="H847" s="160" t="s">
        <v>6043</v>
      </c>
      <c r="I847" s="160"/>
    </row>
    <row r="848" spans="1:16" ht="15" customHeight="1" x14ac:dyDescent="0.25">
      <c r="A848" s="14" t="s">
        <v>2380</v>
      </c>
      <c r="B848" s="120" t="s">
        <v>282</v>
      </c>
      <c r="C848" s="120"/>
      <c r="D848" s="120" t="s">
        <v>4413</v>
      </c>
      <c r="E848" s="120" t="s">
        <v>2381</v>
      </c>
      <c r="F848" s="120" t="s">
        <v>1254</v>
      </c>
      <c r="G848" s="120" t="s">
        <v>2382</v>
      </c>
      <c r="H848" s="120" t="s">
        <v>2383</v>
      </c>
      <c r="I848" s="120"/>
      <c r="P848" s="122"/>
    </row>
    <row r="849" spans="1:16" ht="15" customHeight="1" x14ac:dyDescent="0.25">
      <c r="A849" s="120" t="s">
        <v>2384</v>
      </c>
      <c r="B849" s="120" t="s">
        <v>2385</v>
      </c>
      <c r="C849" s="120" t="s">
        <v>1248</v>
      </c>
      <c r="D849" s="120" t="s">
        <v>443</v>
      </c>
      <c r="E849" s="120" t="s">
        <v>1900</v>
      </c>
      <c r="F849" s="120" t="s">
        <v>1250</v>
      </c>
      <c r="G849" s="120" t="s">
        <v>1251</v>
      </c>
      <c r="H849" s="120" t="s">
        <v>2386</v>
      </c>
      <c r="I849" s="120"/>
    </row>
    <row r="850" spans="1:16" s="156" customFormat="1" ht="15" customHeight="1" x14ac:dyDescent="0.25">
      <c r="A850" s="160" t="s">
        <v>9277</v>
      </c>
      <c r="B850" s="160" t="s">
        <v>282</v>
      </c>
      <c r="C850" s="160" t="s">
        <v>9267</v>
      </c>
      <c r="D850" s="160" t="s">
        <v>8944</v>
      </c>
      <c r="E850" s="160" t="s">
        <v>1829</v>
      </c>
      <c r="F850" s="160" t="s">
        <v>1254</v>
      </c>
      <c r="G850" s="160" t="s">
        <v>2382</v>
      </c>
      <c r="H850" s="160" t="s">
        <v>9278</v>
      </c>
      <c r="I850" s="160"/>
    </row>
    <row r="851" spans="1:16" ht="15" customHeight="1" x14ac:dyDescent="0.25">
      <c r="A851" s="120" t="s">
        <v>4655</v>
      </c>
      <c r="B851" s="120" t="s">
        <v>282</v>
      </c>
      <c r="C851" s="120" t="s">
        <v>4656</v>
      </c>
      <c r="D851" s="120" t="s">
        <v>755</v>
      </c>
      <c r="E851" s="120" t="s">
        <v>4657</v>
      </c>
      <c r="F851" s="120" t="s">
        <v>1254</v>
      </c>
      <c r="G851" s="160" t="s">
        <v>7029</v>
      </c>
      <c r="H851" s="120" t="s">
        <v>4658</v>
      </c>
      <c r="I851" s="120"/>
    </row>
    <row r="852" spans="1:16" ht="15" customHeight="1" x14ac:dyDescent="0.25">
      <c r="A852" s="120" t="s">
        <v>2387</v>
      </c>
      <c r="B852" s="120" t="s">
        <v>2388</v>
      </c>
      <c r="C852" s="120" t="s">
        <v>2389</v>
      </c>
      <c r="D852" s="120" t="s">
        <v>443</v>
      </c>
      <c r="E852" s="120" t="s">
        <v>252</v>
      </c>
      <c r="F852" s="120" t="s">
        <v>1250</v>
      </c>
      <c r="G852" s="120" t="s">
        <v>1477</v>
      </c>
      <c r="H852" s="120" t="s">
        <v>2390</v>
      </c>
      <c r="I852" s="120"/>
    </row>
    <row r="853" spans="1:16" s="156" customFormat="1" ht="15" customHeight="1" x14ac:dyDescent="0.25">
      <c r="A853" s="160" t="s">
        <v>9079</v>
      </c>
      <c r="B853" s="160" t="s">
        <v>282</v>
      </c>
      <c r="C853" s="160" t="s">
        <v>9077</v>
      </c>
      <c r="D853" s="160" t="s">
        <v>8944</v>
      </c>
      <c r="E853" s="160" t="s">
        <v>246</v>
      </c>
      <c r="F853" s="160" t="s">
        <v>1250</v>
      </c>
      <c r="G853" s="160" t="s">
        <v>4832</v>
      </c>
      <c r="H853" s="160" t="s">
        <v>9080</v>
      </c>
      <c r="I853" s="160"/>
    </row>
    <row r="854" spans="1:16" s="156" customFormat="1" ht="15" customHeight="1" x14ac:dyDescent="0.25">
      <c r="A854" s="211" t="s">
        <v>10035</v>
      </c>
      <c r="B854" s="211" t="s">
        <v>282</v>
      </c>
      <c r="C854" s="211" t="s">
        <v>15837</v>
      </c>
      <c r="D854" s="211" t="s">
        <v>8944</v>
      </c>
      <c r="E854" s="211" t="s">
        <v>7133</v>
      </c>
      <c r="F854" s="211" t="s">
        <v>1600</v>
      </c>
      <c r="G854" s="211" t="s">
        <v>3624</v>
      </c>
      <c r="H854" s="211" t="s">
        <v>10036</v>
      </c>
      <c r="I854" s="211"/>
    </row>
    <row r="855" spans="1:16" s="156" customFormat="1" ht="15" customHeight="1" x14ac:dyDescent="0.25">
      <c r="A855" s="211" t="s">
        <v>17211</v>
      </c>
      <c r="B855" s="211" t="s">
        <v>282</v>
      </c>
      <c r="C855" s="211"/>
      <c r="D855" s="211" t="s">
        <v>16646</v>
      </c>
      <c r="E855" s="211" t="s">
        <v>17212</v>
      </c>
      <c r="F855" s="211" t="s">
        <v>1254</v>
      </c>
      <c r="G855" s="211" t="s">
        <v>8955</v>
      </c>
      <c r="H855" s="211" t="s">
        <v>17213</v>
      </c>
      <c r="I855" s="211"/>
    </row>
    <row r="856" spans="1:16" ht="15" customHeight="1" x14ac:dyDescent="0.25">
      <c r="A856" s="120" t="s">
        <v>4659</v>
      </c>
      <c r="B856" s="120" t="s">
        <v>282</v>
      </c>
      <c r="C856" s="120" t="s">
        <v>4649</v>
      </c>
      <c r="D856" s="120" t="s">
        <v>755</v>
      </c>
      <c r="E856" s="120" t="s">
        <v>4446</v>
      </c>
      <c r="F856" s="120" t="s">
        <v>1254</v>
      </c>
      <c r="G856" s="120" t="s">
        <v>1258</v>
      </c>
      <c r="H856" s="120" t="s">
        <v>4660</v>
      </c>
      <c r="I856" s="120"/>
    </row>
    <row r="857" spans="1:16" s="156" customFormat="1" ht="15" customHeight="1" x14ac:dyDescent="0.25">
      <c r="A857" s="160" t="s">
        <v>8177</v>
      </c>
      <c r="B857" s="160" t="s">
        <v>282</v>
      </c>
      <c r="C857" s="160"/>
      <c r="D857" s="160" t="s">
        <v>7848</v>
      </c>
      <c r="E857" s="160" t="s">
        <v>7994</v>
      </c>
      <c r="F857" s="160" t="s">
        <v>1254</v>
      </c>
      <c r="G857" s="160" t="s">
        <v>3624</v>
      </c>
      <c r="H857" s="161" t="s">
        <v>8174</v>
      </c>
      <c r="I857" s="161"/>
    </row>
    <row r="858" spans="1:16" s="156" customFormat="1" ht="15" customHeight="1" x14ac:dyDescent="0.25">
      <c r="A858" s="160" t="s">
        <v>8178</v>
      </c>
      <c r="B858" s="160" t="s">
        <v>282</v>
      </c>
      <c r="C858" s="160" t="s">
        <v>8179</v>
      </c>
      <c r="D858" s="160" t="s">
        <v>7848</v>
      </c>
      <c r="E858" s="160" t="s">
        <v>8175</v>
      </c>
      <c r="F858" s="160" t="s">
        <v>1254</v>
      </c>
      <c r="G858" s="160" t="s">
        <v>6857</v>
      </c>
      <c r="H858" s="161" t="s">
        <v>8180</v>
      </c>
      <c r="I858" s="161"/>
    </row>
    <row r="859" spans="1:16" s="156" customFormat="1" ht="15" customHeight="1" thickBot="1" x14ac:dyDescent="0.3">
      <c r="A859" s="160" t="s">
        <v>8181</v>
      </c>
      <c r="B859" s="160" t="s">
        <v>282</v>
      </c>
      <c r="C859" s="160" t="s">
        <v>8182</v>
      </c>
      <c r="D859" s="160" t="s">
        <v>7848</v>
      </c>
      <c r="E859" s="160" t="s">
        <v>309</v>
      </c>
      <c r="F859" s="160" t="s">
        <v>1254</v>
      </c>
      <c r="G859" s="160" t="s">
        <v>1258</v>
      </c>
      <c r="H859" s="161" t="s">
        <v>8183</v>
      </c>
      <c r="I859" s="161"/>
    </row>
    <row r="860" spans="1:16" x14ac:dyDescent="0.25">
      <c r="A860" s="120" t="s">
        <v>2394</v>
      </c>
      <c r="B860" s="120" t="s">
        <v>2395</v>
      </c>
      <c r="C860" s="120" t="s">
        <v>2396</v>
      </c>
      <c r="D860" s="120" t="s">
        <v>443</v>
      </c>
      <c r="E860" s="120" t="s">
        <v>1806</v>
      </c>
      <c r="F860" s="120" t="s">
        <v>1250</v>
      </c>
      <c r="G860" s="120" t="s">
        <v>1251</v>
      </c>
      <c r="H860" s="99" t="s">
        <v>2397</v>
      </c>
      <c r="I860" s="122"/>
      <c r="J860" s="124"/>
      <c r="K860" s="102"/>
      <c r="P860" s="103"/>
    </row>
    <row r="861" spans="1:16" s="156" customFormat="1" x14ac:dyDescent="0.25">
      <c r="A861" s="160" t="s">
        <v>8184</v>
      </c>
      <c r="B861" s="160" t="s">
        <v>282</v>
      </c>
      <c r="C861" s="96" t="s">
        <v>8185</v>
      </c>
      <c r="D861" s="160" t="s">
        <v>7848</v>
      </c>
      <c r="E861" s="160" t="s">
        <v>8186</v>
      </c>
      <c r="F861" s="160" t="s">
        <v>1254</v>
      </c>
      <c r="G861" s="160" t="s">
        <v>4832</v>
      </c>
      <c r="H861" s="161" t="s">
        <v>8187</v>
      </c>
      <c r="I861" s="161"/>
      <c r="J861" s="161"/>
      <c r="K861" s="161"/>
      <c r="P861" s="161"/>
    </row>
    <row r="862" spans="1:16" s="156" customFormat="1" x14ac:dyDescent="0.25">
      <c r="A862" s="160" t="s">
        <v>9412</v>
      </c>
      <c r="B862" s="160" t="s">
        <v>282</v>
      </c>
      <c r="C862" s="96"/>
      <c r="D862" s="160" t="s">
        <v>7848</v>
      </c>
      <c r="E862" s="160" t="s">
        <v>2378</v>
      </c>
      <c r="F862" s="160" t="s">
        <v>1250</v>
      </c>
      <c r="G862" s="160" t="s">
        <v>8955</v>
      </c>
      <c r="H862" s="162" t="s">
        <v>9413</v>
      </c>
      <c r="I862" s="161"/>
      <c r="J862" s="161"/>
      <c r="K862" s="161"/>
      <c r="P862" s="161"/>
    </row>
    <row r="863" spans="1:16" s="156" customFormat="1" x14ac:dyDescent="0.25">
      <c r="A863" s="209" t="s">
        <v>570</v>
      </c>
      <c r="B863" s="209" t="s">
        <v>282</v>
      </c>
      <c r="C863" s="96" t="s">
        <v>11252</v>
      </c>
      <c r="D863" s="211" t="s">
        <v>564</v>
      </c>
      <c r="E863" s="211" t="s">
        <v>11253</v>
      </c>
      <c r="F863" s="211" t="s">
        <v>1254</v>
      </c>
      <c r="G863" s="211" t="s">
        <v>2382</v>
      </c>
      <c r="H863" s="209" t="s">
        <v>571</v>
      </c>
      <c r="I863" s="161"/>
      <c r="J863" s="161"/>
      <c r="K863" s="161"/>
      <c r="P863" s="161"/>
    </row>
    <row r="864" spans="1:16" s="156" customFormat="1" x14ac:dyDescent="0.25">
      <c r="A864" s="160" t="s">
        <v>9408</v>
      </c>
      <c r="B864" s="160" t="s">
        <v>282</v>
      </c>
      <c r="C864" s="96"/>
      <c r="D864" s="160" t="s">
        <v>7848</v>
      </c>
      <c r="E864" s="160" t="s">
        <v>8967</v>
      </c>
      <c r="F864" s="160" t="s">
        <v>1250</v>
      </c>
      <c r="G864" s="160" t="s">
        <v>8955</v>
      </c>
      <c r="H864" s="162" t="s">
        <v>9409</v>
      </c>
      <c r="I864" s="161"/>
      <c r="J864" s="161"/>
      <c r="K864" s="161"/>
      <c r="P864" s="161"/>
    </row>
    <row r="865" spans="1:16" s="156" customFormat="1" x14ac:dyDescent="0.25">
      <c r="A865" s="160" t="s">
        <v>9414</v>
      </c>
      <c r="B865" s="160" t="s">
        <v>282</v>
      </c>
      <c r="C865" s="96"/>
      <c r="D865" s="160" t="s">
        <v>7848</v>
      </c>
      <c r="E865" s="160" t="s">
        <v>276</v>
      </c>
      <c r="F865" s="160" t="s">
        <v>1254</v>
      </c>
      <c r="G865" s="160" t="s">
        <v>8955</v>
      </c>
      <c r="H865" s="162" t="s">
        <v>9415</v>
      </c>
      <c r="I865" s="161"/>
      <c r="J865" s="161"/>
      <c r="K865" s="161"/>
      <c r="P865" s="161"/>
    </row>
    <row r="866" spans="1:16" s="156" customFormat="1" x14ac:dyDescent="0.25">
      <c r="A866" s="160" t="s">
        <v>9410</v>
      </c>
      <c r="B866" s="160" t="s">
        <v>282</v>
      </c>
      <c r="C866" s="96"/>
      <c r="D866" s="160" t="s">
        <v>7848</v>
      </c>
      <c r="E866" s="160" t="s">
        <v>8967</v>
      </c>
      <c r="F866" s="160" t="s">
        <v>1250</v>
      </c>
      <c r="G866" s="160" t="s">
        <v>8955</v>
      </c>
      <c r="H866" s="162" t="s">
        <v>9411</v>
      </c>
      <c r="I866" s="161"/>
      <c r="J866" s="161"/>
      <c r="K866" s="161"/>
      <c r="P866" s="161"/>
    </row>
    <row r="867" spans="1:16" s="156" customFormat="1" x14ac:dyDescent="0.25">
      <c r="A867" s="160" t="s">
        <v>10310</v>
      </c>
      <c r="B867" s="160" t="s">
        <v>282</v>
      </c>
      <c r="C867" s="96" t="s">
        <v>10311</v>
      </c>
      <c r="D867" s="160" t="s">
        <v>755</v>
      </c>
      <c r="E867" s="160" t="s">
        <v>10312</v>
      </c>
      <c r="F867" s="160" t="s">
        <v>1250</v>
      </c>
      <c r="G867" s="160" t="s">
        <v>8955</v>
      </c>
      <c r="H867" s="162" t="s">
        <v>10313</v>
      </c>
      <c r="I867" s="161"/>
      <c r="J867" s="161"/>
      <c r="K867" s="161"/>
      <c r="P867" s="161"/>
    </row>
    <row r="868" spans="1:16" s="156" customFormat="1" x14ac:dyDescent="0.25">
      <c r="A868" s="211" t="s">
        <v>17214</v>
      </c>
      <c r="B868" s="211" t="s">
        <v>282</v>
      </c>
      <c r="C868" s="96"/>
      <c r="D868" s="211" t="s">
        <v>16646</v>
      </c>
      <c r="E868" s="211" t="s">
        <v>8967</v>
      </c>
      <c r="F868" s="211" t="s">
        <v>1250</v>
      </c>
      <c r="G868" s="211" t="s">
        <v>8955</v>
      </c>
      <c r="H868" s="162" t="s">
        <v>17215</v>
      </c>
      <c r="I868" s="161"/>
      <c r="J868" s="161"/>
      <c r="K868" s="161"/>
      <c r="P868" s="161"/>
    </row>
    <row r="869" spans="1:16" ht="15" customHeight="1" x14ac:dyDescent="0.25">
      <c r="A869" s="120" t="s">
        <v>2398</v>
      </c>
      <c r="B869" s="120" t="s">
        <v>2399</v>
      </c>
      <c r="C869" s="120" t="s">
        <v>2400</v>
      </c>
      <c r="D869" s="120" t="s">
        <v>443</v>
      </c>
      <c r="E869" s="120" t="s">
        <v>2401</v>
      </c>
      <c r="F869" s="120" t="s">
        <v>1250</v>
      </c>
      <c r="G869" s="120" t="s">
        <v>4817</v>
      </c>
      <c r="H869" s="120" t="s">
        <v>2402</v>
      </c>
      <c r="I869" s="120"/>
    </row>
    <row r="870" spans="1:16" ht="15" customHeight="1" x14ac:dyDescent="0.25">
      <c r="A870" s="120" t="s">
        <v>2403</v>
      </c>
      <c r="B870" s="120" t="s">
        <v>2404</v>
      </c>
      <c r="C870" s="120" t="s">
        <v>2405</v>
      </c>
      <c r="D870" s="120" t="s">
        <v>443</v>
      </c>
      <c r="E870" s="120" t="s">
        <v>1435</v>
      </c>
      <c r="F870" s="120" t="s">
        <v>1250</v>
      </c>
      <c r="G870" s="120" t="s">
        <v>4817</v>
      </c>
      <c r="H870" s="120" t="s">
        <v>2406</v>
      </c>
      <c r="I870" s="120"/>
    </row>
    <row r="871" spans="1:16" ht="15" customHeight="1" x14ac:dyDescent="0.25">
      <c r="A871" s="120" t="s">
        <v>2407</v>
      </c>
      <c r="B871" s="120" t="s">
        <v>2408</v>
      </c>
      <c r="C871" s="120" t="s">
        <v>2409</v>
      </c>
      <c r="D871" s="120" t="s">
        <v>443</v>
      </c>
      <c r="E871" s="120" t="s">
        <v>2410</v>
      </c>
      <c r="F871" s="120" t="s">
        <v>1250</v>
      </c>
      <c r="G871" s="120" t="s">
        <v>4817</v>
      </c>
      <c r="H871" s="120" t="s">
        <v>2411</v>
      </c>
      <c r="I871" s="120"/>
    </row>
    <row r="872" spans="1:16" s="156" customFormat="1" ht="15" customHeight="1" x14ac:dyDescent="0.25">
      <c r="A872" s="160" t="s">
        <v>6044</v>
      </c>
      <c r="B872" s="160" t="s">
        <v>6045</v>
      </c>
      <c r="C872" s="160" t="s">
        <v>6046</v>
      </c>
      <c r="D872" s="160" t="s">
        <v>841</v>
      </c>
      <c r="E872" s="160" t="s">
        <v>263</v>
      </c>
      <c r="F872" s="160" t="s">
        <v>1250</v>
      </c>
      <c r="G872" s="160" t="s">
        <v>4832</v>
      </c>
      <c r="H872" s="162" t="s">
        <v>6047</v>
      </c>
      <c r="I872" s="160"/>
    </row>
    <row r="873" spans="1:16" ht="15" customHeight="1" x14ac:dyDescent="0.25">
      <c r="A873" s="120" t="s">
        <v>2412</v>
      </c>
      <c r="B873" s="120" t="s">
        <v>2413</v>
      </c>
      <c r="C873" s="120" t="s">
        <v>2414</v>
      </c>
      <c r="D873" s="120" t="s">
        <v>443</v>
      </c>
      <c r="E873" s="120" t="s">
        <v>1439</v>
      </c>
      <c r="F873" s="120" t="s">
        <v>1250</v>
      </c>
      <c r="G873" s="120" t="s">
        <v>1404</v>
      </c>
      <c r="H873" s="99" t="s">
        <v>2415</v>
      </c>
      <c r="I873" s="120"/>
    </row>
    <row r="874" spans="1:16" s="156" customFormat="1" ht="15" customHeight="1" x14ac:dyDescent="0.25">
      <c r="A874" s="211" t="s">
        <v>4445</v>
      </c>
      <c r="B874" s="211" t="s">
        <v>282</v>
      </c>
      <c r="C874" s="211" t="s">
        <v>16006</v>
      </c>
      <c r="D874" s="211" t="s">
        <v>4413</v>
      </c>
      <c r="E874" s="162" t="s">
        <v>16007</v>
      </c>
      <c r="F874" s="162" t="s">
        <v>1254</v>
      </c>
      <c r="G874" s="105" t="s">
        <v>4832</v>
      </c>
      <c r="H874" s="211" t="s">
        <v>4447</v>
      </c>
      <c r="I874" s="161"/>
    </row>
    <row r="875" spans="1:16" s="156" customFormat="1" ht="15" customHeight="1" x14ac:dyDescent="0.25">
      <c r="A875" s="211" t="s">
        <v>468</v>
      </c>
      <c r="B875" s="211" t="s">
        <v>5196</v>
      </c>
      <c r="C875" s="162" t="s">
        <v>11254</v>
      </c>
      <c r="D875" s="211" t="s">
        <v>443</v>
      </c>
      <c r="E875" s="162" t="s">
        <v>11255</v>
      </c>
      <c r="F875" s="162" t="s">
        <v>1254</v>
      </c>
      <c r="G875" s="105" t="s">
        <v>4905</v>
      </c>
      <c r="H875" s="134" t="s">
        <v>1045</v>
      </c>
      <c r="I875" s="161"/>
    </row>
    <row r="876" spans="1:16" s="156" customFormat="1" ht="15" customHeight="1" x14ac:dyDescent="0.25">
      <c r="A876" s="162" t="s">
        <v>4876</v>
      </c>
      <c r="B876" s="162" t="s">
        <v>4877</v>
      </c>
      <c r="C876" s="162" t="s">
        <v>13904</v>
      </c>
      <c r="D876" s="211" t="s">
        <v>443</v>
      </c>
      <c r="E876" s="162" t="s">
        <v>13905</v>
      </c>
      <c r="F876" s="162" t="s">
        <v>1254</v>
      </c>
      <c r="G876" s="105" t="s">
        <v>1258</v>
      </c>
      <c r="H876" s="211" t="s">
        <v>4878</v>
      </c>
      <c r="I876" s="161"/>
    </row>
    <row r="877" spans="1:16" s="156" customFormat="1" ht="15" customHeight="1" x14ac:dyDescent="0.25">
      <c r="A877" s="162" t="s">
        <v>8645</v>
      </c>
      <c r="B877" s="162" t="s">
        <v>282</v>
      </c>
      <c r="C877" s="162" t="s">
        <v>8190</v>
      </c>
      <c r="D877" s="162" t="s">
        <v>7848</v>
      </c>
      <c r="E877" s="162" t="s">
        <v>8191</v>
      </c>
      <c r="F877" s="162" t="s">
        <v>1618</v>
      </c>
      <c r="G877" s="105" t="s">
        <v>6857</v>
      </c>
      <c r="H877" s="161" t="s">
        <v>8192</v>
      </c>
      <c r="I877" s="161"/>
    </row>
    <row r="878" spans="1:16" s="156" customFormat="1" ht="15" customHeight="1" x14ac:dyDescent="0.25">
      <c r="A878" s="162" t="s">
        <v>17638</v>
      </c>
      <c r="B878" s="162" t="s">
        <v>282</v>
      </c>
      <c r="C878" s="162" t="s">
        <v>17639</v>
      </c>
      <c r="D878" s="162" t="s">
        <v>755</v>
      </c>
      <c r="E878" s="162" t="s">
        <v>17629</v>
      </c>
      <c r="F878" s="162" t="s">
        <v>1254</v>
      </c>
      <c r="G878" s="105" t="s">
        <v>6857</v>
      </c>
      <c r="H878" s="105" t="s">
        <v>17640</v>
      </c>
      <c r="I878" s="161"/>
    </row>
    <row r="879" spans="1:16" x14ac:dyDescent="0.25">
      <c r="A879" s="122" t="s">
        <v>756</v>
      </c>
      <c r="B879" s="122" t="s">
        <v>282</v>
      </c>
      <c r="C879" s="162" t="s">
        <v>6908</v>
      </c>
      <c r="D879" s="122" t="s">
        <v>755</v>
      </c>
      <c r="E879" s="104" t="s">
        <v>2416</v>
      </c>
      <c r="F879" s="104" t="s">
        <v>1254</v>
      </c>
      <c r="G879" s="105" t="s">
        <v>1297</v>
      </c>
      <c r="H879" s="121" t="s">
        <v>2417</v>
      </c>
    </row>
    <row r="880" spans="1:16" s="156" customFormat="1" x14ac:dyDescent="0.25">
      <c r="A880" s="161" t="s">
        <v>9825</v>
      </c>
      <c r="B880" s="161" t="s">
        <v>282</v>
      </c>
      <c r="C880" s="162" t="s">
        <v>9826</v>
      </c>
      <c r="D880" s="161" t="s">
        <v>8944</v>
      </c>
      <c r="E880" s="162" t="s">
        <v>276</v>
      </c>
      <c r="F880" s="162" t="s">
        <v>1254</v>
      </c>
      <c r="G880" s="105" t="s">
        <v>5021</v>
      </c>
      <c r="H880" s="112" t="s">
        <v>9828</v>
      </c>
    </row>
    <row r="881" spans="1:14" s="156" customFormat="1" x14ac:dyDescent="0.25">
      <c r="A881" s="161" t="s">
        <v>16769</v>
      </c>
      <c r="B881" s="161" t="s">
        <v>282</v>
      </c>
      <c r="C881" s="162" t="s">
        <v>16770</v>
      </c>
      <c r="D881" s="161" t="s">
        <v>16646</v>
      </c>
      <c r="E881" s="162" t="s">
        <v>6742</v>
      </c>
      <c r="F881" s="162" t="s">
        <v>1250</v>
      </c>
      <c r="G881" s="105" t="s">
        <v>1297</v>
      </c>
      <c r="H881" s="112" t="s">
        <v>16771</v>
      </c>
    </row>
    <row r="882" spans="1:14" s="156" customFormat="1" x14ac:dyDescent="0.25">
      <c r="A882" s="161" t="s">
        <v>9758</v>
      </c>
      <c r="B882" s="161" t="s">
        <v>282</v>
      </c>
      <c r="C882" s="162" t="s">
        <v>9759</v>
      </c>
      <c r="D882" s="161" t="s">
        <v>8944</v>
      </c>
      <c r="E882" s="162" t="s">
        <v>9382</v>
      </c>
      <c r="F882" s="162" t="s">
        <v>1254</v>
      </c>
      <c r="G882" s="105" t="s">
        <v>1297</v>
      </c>
      <c r="H882" s="112" t="s">
        <v>9760</v>
      </c>
    </row>
    <row r="883" spans="1:14" s="156" customFormat="1" x14ac:dyDescent="0.25">
      <c r="A883" s="161" t="s">
        <v>16772</v>
      </c>
      <c r="B883" s="161" t="s">
        <v>282</v>
      </c>
      <c r="C883" s="162" t="s">
        <v>17147</v>
      </c>
      <c r="D883" s="161" t="s">
        <v>16646</v>
      </c>
      <c r="E883" s="162" t="s">
        <v>16773</v>
      </c>
      <c r="F883" s="162" t="s">
        <v>1254</v>
      </c>
      <c r="G883" s="105" t="s">
        <v>6857</v>
      </c>
      <c r="H883" s="135" t="s">
        <v>16774</v>
      </c>
    </row>
    <row r="884" spans="1:14" s="156" customFormat="1" ht="14.25" customHeight="1" x14ac:dyDescent="0.25">
      <c r="A884" s="161" t="s">
        <v>8193</v>
      </c>
      <c r="B884" s="161" t="s">
        <v>282</v>
      </c>
      <c r="C884" s="162" t="s">
        <v>8194</v>
      </c>
      <c r="D884" s="161" t="s">
        <v>7848</v>
      </c>
      <c r="E884" s="162" t="s">
        <v>8195</v>
      </c>
      <c r="F884" s="162" t="s">
        <v>1254</v>
      </c>
      <c r="G884" s="105" t="s">
        <v>1258</v>
      </c>
      <c r="H884" s="135" t="s">
        <v>8196</v>
      </c>
    </row>
    <row r="885" spans="1:14" s="156" customFormat="1" x14ac:dyDescent="0.25">
      <c r="A885" s="161" t="s">
        <v>8567</v>
      </c>
      <c r="B885" s="161" t="s">
        <v>282</v>
      </c>
      <c r="C885" s="162" t="s">
        <v>8568</v>
      </c>
      <c r="D885" s="161" t="s">
        <v>755</v>
      </c>
      <c r="E885" s="162" t="s">
        <v>8569</v>
      </c>
      <c r="F885" s="162" t="s">
        <v>1600</v>
      </c>
      <c r="G885" s="105" t="s">
        <v>4832</v>
      </c>
      <c r="H885" s="112" t="s">
        <v>8570</v>
      </c>
    </row>
    <row r="886" spans="1:14" ht="15" customHeight="1" x14ac:dyDescent="0.25">
      <c r="A886" s="14" t="s">
        <v>2418</v>
      </c>
      <c r="B886" s="120" t="s">
        <v>282</v>
      </c>
      <c r="C886" s="120" t="s">
        <v>9279</v>
      </c>
      <c r="D886" s="120" t="s">
        <v>8944</v>
      </c>
      <c r="E886" s="120" t="s">
        <v>2419</v>
      </c>
      <c r="F886" s="120" t="s">
        <v>1254</v>
      </c>
      <c r="G886" s="120" t="s">
        <v>1297</v>
      </c>
      <c r="H886" s="120" t="s">
        <v>2420</v>
      </c>
      <c r="I886" s="120"/>
    </row>
    <row r="887" spans="1:14" ht="15" customHeight="1" x14ac:dyDescent="0.25">
      <c r="A887" s="14" t="s">
        <v>4661</v>
      </c>
      <c r="B887" s="120" t="s">
        <v>282</v>
      </c>
      <c r="C887" s="120" t="s">
        <v>4633</v>
      </c>
      <c r="D887" s="120" t="s">
        <v>755</v>
      </c>
      <c r="E887" s="120" t="s">
        <v>4662</v>
      </c>
      <c r="F887" s="120" t="s">
        <v>1254</v>
      </c>
      <c r="G887" s="120" t="s">
        <v>1421</v>
      </c>
      <c r="H887" s="120" t="s">
        <v>4663</v>
      </c>
      <c r="I887" s="120"/>
    </row>
    <row r="888" spans="1:14" s="156" customFormat="1" ht="15" customHeight="1" x14ac:dyDescent="0.25">
      <c r="A888" s="149" t="s">
        <v>4879</v>
      </c>
      <c r="B888" s="160" t="s">
        <v>4880</v>
      </c>
      <c r="C888" s="160" t="s">
        <v>5567</v>
      </c>
      <c r="D888" s="160" t="s">
        <v>443</v>
      </c>
      <c r="E888" s="160" t="s">
        <v>811</v>
      </c>
      <c r="F888" s="160" t="s">
        <v>1250</v>
      </c>
      <c r="G888" s="160" t="s">
        <v>4832</v>
      </c>
      <c r="H888" s="160" t="s">
        <v>4881</v>
      </c>
      <c r="I888" s="160"/>
    </row>
    <row r="889" spans="1:14" s="156" customFormat="1" ht="15" customHeight="1" x14ac:dyDescent="0.25">
      <c r="A889" s="149" t="s">
        <v>17216</v>
      </c>
      <c r="B889" s="211" t="s">
        <v>282</v>
      </c>
      <c r="C889" s="211"/>
      <c r="D889" s="211" t="s">
        <v>16646</v>
      </c>
      <c r="E889" s="211" t="s">
        <v>17217</v>
      </c>
      <c r="F889" s="211" t="s">
        <v>1254</v>
      </c>
      <c r="G889" s="211" t="s">
        <v>8955</v>
      </c>
      <c r="H889" s="211" t="s">
        <v>17218</v>
      </c>
      <c r="I889" s="211"/>
    </row>
    <row r="890" spans="1:14" ht="15" customHeight="1" x14ac:dyDescent="0.25">
      <c r="A890" s="50" t="s">
        <v>2421</v>
      </c>
      <c r="B890" s="120" t="s">
        <v>282</v>
      </c>
      <c r="C890" s="50" t="s">
        <v>4813</v>
      </c>
      <c r="D890" s="50" t="s">
        <v>564</v>
      </c>
      <c r="E890" s="50" t="s">
        <v>1610</v>
      </c>
      <c r="F890" s="50" t="s">
        <v>1534</v>
      </c>
      <c r="G890" s="50" t="s">
        <v>1477</v>
      </c>
      <c r="H890" s="50" t="s">
        <v>2422</v>
      </c>
      <c r="I890" s="50"/>
      <c r="J890" s="91"/>
      <c r="K890" s="91"/>
      <c r="L890" s="91"/>
      <c r="M890" s="91"/>
      <c r="N890" s="91"/>
    </row>
    <row r="891" spans="1:14" ht="15" customHeight="1" x14ac:dyDescent="0.25">
      <c r="A891" s="160" t="s">
        <v>2423</v>
      </c>
      <c r="B891" s="120" t="s">
        <v>2424</v>
      </c>
      <c r="C891" s="120" t="s">
        <v>2425</v>
      </c>
      <c r="D891" s="120" t="s">
        <v>443</v>
      </c>
      <c r="E891" s="120" t="s">
        <v>2426</v>
      </c>
      <c r="F891" s="120" t="s">
        <v>1250</v>
      </c>
      <c r="G891" s="120" t="s">
        <v>1251</v>
      </c>
      <c r="H891" s="120" t="s">
        <v>2427</v>
      </c>
      <c r="I891" s="120"/>
    </row>
    <row r="892" spans="1:14" s="156" customFormat="1" ht="15" customHeight="1" x14ac:dyDescent="0.25">
      <c r="A892" s="211" t="s">
        <v>17627</v>
      </c>
      <c r="B892" s="211" t="s">
        <v>282</v>
      </c>
      <c r="C892" s="211" t="s">
        <v>17628</v>
      </c>
      <c r="D892" s="211" t="s">
        <v>755</v>
      </c>
      <c r="E892" s="211" t="s">
        <v>17629</v>
      </c>
      <c r="F892" s="211" t="s">
        <v>1254</v>
      </c>
      <c r="G892" s="211" t="s">
        <v>6863</v>
      </c>
      <c r="H892" s="211" t="s">
        <v>17630</v>
      </c>
      <c r="I892" s="211"/>
    </row>
    <row r="893" spans="1:14" s="156" customFormat="1" ht="15" customHeight="1" x14ac:dyDescent="0.25">
      <c r="A893" s="211" t="s">
        <v>17634</v>
      </c>
      <c r="B893" s="211" t="s">
        <v>282</v>
      </c>
      <c r="C893" s="211" t="s">
        <v>17632</v>
      </c>
      <c r="D893" s="211" t="s">
        <v>755</v>
      </c>
      <c r="E893" s="211" t="s">
        <v>17629</v>
      </c>
      <c r="F893" s="211" t="s">
        <v>1254</v>
      </c>
      <c r="G893" s="211" t="s">
        <v>6857</v>
      </c>
      <c r="H893" s="211" t="s">
        <v>17635</v>
      </c>
      <c r="I893" s="211"/>
    </row>
    <row r="894" spans="1:14" s="156" customFormat="1" ht="15" customHeight="1" x14ac:dyDescent="0.25">
      <c r="A894" s="211" t="s">
        <v>17636</v>
      </c>
      <c r="B894" s="211" t="s">
        <v>282</v>
      </c>
      <c r="C894" s="211" t="s">
        <v>17632</v>
      </c>
      <c r="D894" s="211" t="s">
        <v>755</v>
      </c>
      <c r="E894" s="211" t="s">
        <v>17629</v>
      </c>
      <c r="F894" s="211" t="s">
        <v>1254</v>
      </c>
      <c r="G894" s="211" t="s">
        <v>6857</v>
      </c>
      <c r="H894" s="211" t="s">
        <v>17637</v>
      </c>
      <c r="I894" s="211"/>
    </row>
    <row r="895" spans="1:14" s="156" customFormat="1" ht="15" customHeight="1" x14ac:dyDescent="0.25">
      <c r="A895" s="160" t="s">
        <v>6049</v>
      </c>
      <c r="B895" s="160" t="s">
        <v>6048</v>
      </c>
      <c r="C895" s="160" t="s">
        <v>6050</v>
      </c>
      <c r="D895" s="160" t="s">
        <v>841</v>
      </c>
      <c r="E895" s="160" t="s">
        <v>6051</v>
      </c>
      <c r="F895" s="160" t="s">
        <v>1250</v>
      </c>
      <c r="G895" s="160" t="s">
        <v>4817</v>
      </c>
      <c r="H895" s="160" t="s">
        <v>6052</v>
      </c>
      <c r="I895" s="160"/>
    </row>
    <row r="896" spans="1:14" s="156" customFormat="1" ht="15" customHeight="1" x14ac:dyDescent="0.25">
      <c r="A896" s="88" t="s">
        <v>558</v>
      </c>
      <c r="B896" s="88" t="s">
        <v>282</v>
      </c>
      <c r="C896" s="211" t="s">
        <v>11269</v>
      </c>
      <c r="D896" s="211" t="s">
        <v>755</v>
      </c>
      <c r="E896" s="211" t="s">
        <v>5872</v>
      </c>
      <c r="F896" s="211" t="s">
        <v>1250</v>
      </c>
      <c r="G896" s="211" t="s">
        <v>4805</v>
      </c>
      <c r="H896" s="211" t="s">
        <v>543</v>
      </c>
      <c r="I896" s="211"/>
    </row>
    <row r="897" spans="1:9" ht="15" customHeight="1" x14ac:dyDescent="0.25">
      <c r="A897" s="120" t="s">
        <v>2428</v>
      </c>
      <c r="B897" s="120" t="s">
        <v>2429</v>
      </c>
      <c r="C897" s="120"/>
      <c r="D897" s="120" t="s">
        <v>443</v>
      </c>
      <c r="E897" s="120" t="s">
        <v>2169</v>
      </c>
      <c r="F897" s="120" t="s">
        <v>1250</v>
      </c>
      <c r="G897" s="120" t="s">
        <v>1251</v>
      </c>
      <c r="H897" s="120" t="s">
        <v>2430</v>
      </c>
      <c r="I897" s="120"/>
    </row>
    <row r="898" spans="1:9" s="156" customFormat="1" ht="15" customHeight="1" x14ac:dyDescent="0.25">
      <c r="A898" s="211" t="s">
        <v>17148</v>
      </c>
      <c r="B898" s="211" t="s">
        <v>282</v>
      </c>
      <c r="C898" s="211" t="s">
        <v>17149</v>
      </c>
      <c r="D898" s="211" t="s">
        <v>16646</v>
      </c>
      <c r="E898" s="211" t="s">
        <v>17150</v>
      </c>
      <c r="F898" s="211" t="s">
        <v>1254</v>
      </c>
      <c r="G898" s="211" t="s">
        <v>10305</v>
      </c>
      <c r="H898" s="211" t="s">
        <v>17151</v>
      </c>
      <c r="I898" s="211"/>
    </row>
    <row r="899" spans="1:9" s="156" customFormat="1" ht="15" customHeight="1" x14ac:dyDescent="0.25">
      <c r="A899" s="160" t="s">
        <v>8197</v>
      </c>
      <c r="B899" s="160" t="s">
        <v>282</v>
      </c>
      <c r="C899" s="160" t="s">
        <v>13937</v>
      </c>
      <c r="D899" s="88" t="s">
        <v>7848</v>
      </c>
      <c r="E899" s="160" t="s">
        <v>8198</v>
      </c>
      <c r="F899" s="160" t="s">
        <v>1254</v>
      </c>
      <c r="G899" s="160" t="s">
        <v>1421</v>
      </c>
      <c r="H899" s="160" t="s">
        <v>9145</v>
      </c>
      <c r="I899" s="160"/>
    </row>
    <row r="900" spans="1:9" ht="15" customHeight="1" x14ac:dyDescent="0.25">
      <c r="A900" s="120" t="s">
        <v>2431</v>
      </c>
      <c r="B900" s="120" t="s">
        <v>2432</v>
      </c>
      <c r="C900" s="120"/>
      <c r="D900" s="120" t="s">
        <v>443</v>
      </c>
      <c r="E900" s="120" t="s">
        <v>2169</v>
      </c>
      <c r="F900" s="120" t="s">
        <v>1250</v>
      </c>
      <c r="G900" s="120" t="s">
        <v>1251</v>
      </c>
      <c r="H900" s="120" t="s">
        <v>2433</v>
      </c>
      <c r="I900" s="120"/>
    </row>
    <row r="901" spans="1:9" ht="15" customHeight="1" x14ac:dyDescent="0.25">
      <c r="A901" s="120" t="s">
        <v>2434</v>
      </c>
      <c r="B901" s="120" t="s">
        <v>2435</v>
      </c>
      <c r="C901" s="120" t="s">
        <v>2436</v>
      </c>
      <c r="D901" s="120" t="s">
        <v>443</v>
      </c>
      <c r="E901" s="120" t="s">
        <v>1319</v>
      </c>
      <c r="F901" s="120" t="s">
        <v>1250</v>
      </c>
      <c r="G901" s="120" t="s">
        <v>1404</v>
      </c>
      <c r="H901" s="120" t="s">
        <v>2437</v>
      </c>
      <c r="I901" s="120"/>
    </row>
    <row r="902" spans="1:9" ht="15" customHeight="1" x14ac:dyDescent="0.25">
      <c r="A902" s="120" t="s">
        <v>4448</v>
      </c>
      <c r="B902" s="120" t="s">
        <v>282</v>
      </c>
      <c r="C902" s="120" t="s">
        <v>9518</v>
      </c>
      <c r="D902" s="120" t="s">
        <v>4413</v>
      </c>
      <c r="E902" s="120" t="s">
        <v>4763</v>
      </c>
      <c r="F902" s="120" t="s">
        <v>1254</v>
      </c>
      <c r="G902" s="161" t="s">
        <v>3775</v>
      </c>
      <c r="H902" s="120" t="s">
        <v>4449</v>
      </c>
      <c r="I902" s="120"/>
    </row>
    <row r="903" spans="1:9" s="156" customFormat="1" ht="15" customHeight="1" x14ac:dyDescent="0.25">
      <c r="A903" s="211" t="s">
        <v>408</v>
      </c>
      <c r="B903" s="211" t="s">
        <v>5928</v>
      </c>
      <c r="C903" s="211" t="s">
        <v>17881</v>
      </c>
      <c r="D903" s="211" t="s">
        <v>841</v>
      </c>
      <c r="E903" s="211" t="s">
        <v>17882</v>
      </c>
      <c r="F903" s="211" t="s">
        <v>1250</v>
      </c>
      <c r="G903" s="162" t="s">
        <v>1297</v>
      </c>
      <c r="H903" s="211" t="s">
        <v>1052</v>
      </c>
      <c r="I903" s="211"/>
    </row>
    <row r="904" spans="1:9" s="156" customFormat="1" ht="15" customHeight="1" x14ac:dyDescent="0.25">
      <c r="A904" s="211" t="s">
        <v>14476</v>
      </c>
      <c r="B904" s="211" t="s">
        <v>282</v>
      </c>
      <c r="C904" s="211" t="s">
        <v>14477</v>
      </c>
      <c r="D904" s="211" t="s">
        <v>14448</v>
      </c>
      <c r="E904" s="211" t="s">
        <v>367</v>
      </c>
      <c r="F904" s="211" t="s">
        <v>1254</v>
      </c>
      <c r="G904" s="162" t="s">
        <v>1477</v>
      </c>
      <c r="H904" s="211" t="s">
        <v>14478</v>
      </c>
      <c r="I904" s="211"/>
    </row>
    <row r="905" spans="1:9" s="156" customFormat="1" ht="15" customHeight="1" x14ac:dyDescent="0.25">
      <c r="A905" s="160" t="s">
        <v>9912</v>
      </c>
      <c r="B905" s="160" t="s">
        <v>282</v>
      </c>
      <c r="C905" s="160" t="s">
        <v>9913</v>
      </c>
      <c r="D905" s="160" t="s">
        <v>8944</v>
      </c>
      <c r="E905" s="160" t="s">
        <v>367</v>
      </c>
      <c r="F905" s="160" t="s">
        <v>1254</v>
      </c>
      <c r="G905" s="162" t="s">
        <v>1477</v>
      </c>
      <c r="H905" s="160" t="s">
        <v>9914</v>
      </c>
      <c r="I905" s="160"/>
    </row>
    <row r="906" spans="1:9" s="156" customFormat="1" ht="15" customHeight="1" x14ac:dyDescent="0.25">
      <c r="A906" s="160" t="s">
        <v>9416</v>
      </c>
      <c r="B906" s="160" t="s">
        <v>282</v>
      </c>
      <c r="C906" s="160"/>
      <c r="D906" s="160" t="s">
        <v>7848</v>
      </c>
      <c r="E906" s="160" t="s">
        <v>9417</v>
      </c>
      <c r="F906" s="160" t="s">
        <v>1254</v>
      </c>
      <c r="G906" s="162" t="s">
        <v>8955</v>
      </c>
      <c r="H906" s="160" t="s">
        <v>9418</v>
      </c>
      <c r="I906" s="160"/>
    </row>
    <row r="907" spans="1:9" s="156" customFormat="1" ht="15" customHeight="1" x14ac:dyDescent="0.25">
      <c r="A907" s="211" t="s">
        <v>10142</v>
      </c>
      <c r="B907" s="211" t="s">
        <v>282</v>
      </c>
      <c r="C907" s="211" t="s">
        <v>13986</v>
      </c>
      <c r="D907" s="211" t="s">
        <v>8944</v>
      </c>
      <c r="E907" s="211" t="s">
        <v>13987</v>
      </c>
      <c r="F907" s="211" t="s">
        <v>1250</v>
      </c>
      <c r="G907" s="162" t="s">
        <v>6857</v>
      </c>
      <c r="H907" s="211" t="s">
        <v>10143</v>
      </c>
      <c r="I907" s="211"/>
    </row>
    <row r="908" spans="1:9" s="156" customFormat="1" ht="15" customHeight="1" x14ac:dyDescent="0.25">
      <c r="A908" s="160" t="s">
        <v>6057</v>
      </c>
      <c r="B908" s="160" t="s">
        <v>6053</v>
      </c>
      <c r="C908" s="160" t="s">
        <v>6054</v>
      </c>
      <c r="D908" s="160" t="s">
        <v>841</v>
      </c>
      <c r="E908" s="160" t="s">
        <v>6055</v>
      </c>
      <c r="F908" s="160" t="s">
        <v>1250</v>
      </c>
      <c r="G908" s="160" t="s">
        <v>10306</v>
      </c>
      <c r="H908" s="160" t="s">
        <v>6056</v>
      </c>
      <c r="I908" s="160"/>
    </row>
    <row r="909" spans="1:9" s="156" customFormat="1" ht="15" customHeight="1" x14ac:dyDescent="0.25">
      <c r="A909" s="160" t="s">
        <v>6058</v>
      </c>
      <c r="B909" s="160" t="s">
        <v>6059</v>
      </c>
      <c r="C909" s="160" t="s">
        <v>6060</v>
      </c>
      <c r="D909" s="160" t="s">
        <v>841</v>
      </c>
      <c r="E909" s="160" t="s">
        <v>6055</v>
      </c>
      <c r="F909" s="160" t="s">
        <v>1250</v>
      </c>
      <c r="G909" s="160" t="s">
        <v>10306</v>
      </c>
      <c r="H909" s="160" t="s">
        <v>6061</v>
      </c>
      <c r="I909" s="160"/>
    </row>
    <row r="910" spans="1:9" ht="15" customHeight="1" x14ac:dyDescent="0.25">
      <c r="A910" s="120" t="s">
        <v>11308</v>
      </c>
      <c r="B910" s="120" t="s">
        <v>282</v>
      </c>
      <c r="C910" s="120" t="s">
        <v>6909</v>
      </c>
      <c r="D910" s="120" t="s">
        <v>4413</v>
      </c>
      <c r="E910" s="120" t="s">
        <v>4450</v>
      </c>
      <c r="F910" s="120" t="s">
        <v>1254</v>
      </c>
      <c r="G910" s="120" t="s">
        <v>6857</v>
      </c>
      <c r="H910" s="120" t="s">
        <v>4451</v>
      </c>
      <c r="I910" s="120"/>
    </row>
    <row r="911" spans="1:9" s="156" customFormat="1" ht="15" customHeight="1" x14ac:dyDescent="0.25">
      <c r="A911" s="160" t="s">
        <v>8199</v>
      </c>
      <c r="B911" s="160" t="s">
        <v>282</v>
      </c>
      <c r="C911" s="160" t="s">
        <v>8200</v>
      </c>
      <c r="D911" s="160" t="s">
        <v>7848</v>
      </c>
      <c r="E911" s="160" t="s">
        <v>359</v>
      </c>
      <c r="F911" s="160" t="s">
        <v>1618</v>
      </c>
      <c r="G911" s="160" t="s">
        <v>10307</v>
      </c>
      <c r="H911" s="160" t="s">
        <v>8201</v>
      </c>
      <c r="I911" s="160"/>
    </row>
    <row r="912" spans="1:9" s="156" customFormat="1" ht="15" customHeight="1" x14ac:dyDescent="0.25">
      <c r="A912" s="160" t="s">
        <v>8202</v>
      </c>
      <c r="B912" s="160" t="s">
        <v>282</v>
      </c>
      <c r="C912" s="160" t="s">
        <v>8203</v>
      </c>
      <c r="D912" s="160" t="s">
        <v>7848</v>
      </c>
      <c r="E912" s="160" t="s">
        <v>359</v>
      </c>
      <c r="F912" s="160" t="s">
        <v>1618</v>
      </c>
      <c r="G912" s="160" t="s">
        <v>6857</v>
      </c>
      <c r="H912" s="160" t="s">
        <v>8204</v>
      </c>
      <c r="I912" s="160"/>
    </row>
    <row r="913" spans="1:16" s="156" customFormat="1" ht="15" customHeight="1" x14ac:dyDescent="0.25">
      <c r="A913" s="211" t="s">
        <v>2443</v>
      </c>
      <c r="B913" s="211" t="s">
        <v>2444</v>
      </c>
      <c r="C913" s="211" t="s">
        <v>16205</v>
      </c>
      <c r="D913" s="211" t="s">
        <v>841</v>
      </c>
      <c r="E913" s="211" t="s">
        <v>13554</v>
      </c>
      <c r="F913" s="211" t="s">
        <v>1250</v>
      </c>
      <c r="G913" s="211" t="s">
        <v>1258</v>
      </c>
      <c r="H913" s="211" t="s">
        <v>2446</v>
      </c>
      <c r="I913" s="211"/>
    </row>
    <row r="914" spans="1:16" s="156" customFormat="1" ht="15" customHeight="1" x14ac:dyDescent="0.25">
      <c r="A914" s="160" t="s">
        <v>7048</v>
      </c>
      <c r="B914" s="160" t="s">
        <v>282</v>
      </c>
      <c r="C914" s="160"/>
      <c r="D914" s="160" t="s">
        <v>564</v>
      </c>
      <c r="E914" s="160" t="s">
        <v>7049</v>
      </c>
      <c r="F914" s="160" t="s">
        <v>1250</v>
      </c>
      <c r="G914" s="160" t="s">
        <v>4817</v>
      </c>
      <c r="H914" s="160" t="s">
        <v>7050</v>
      </c>
      <c r="I914" s="160"/>
    </row>
    <row r="915" spans="1:16" s="156" customFormat="1" ht="15" customHeight="1" x14ac:dyDescent="0.25">
      <c r="A915" s="160" t="s">
        <v>8205</v>
      </c>
      <c r="B915" s="160" t="s">
        <v>282</v>
      </c>
      <c r="C915" s="96" t="s">
        <v>9440</v>
      </c>
      <c r="D915" s="160" t="s">
        <v>7848</v>
      </c>
      <c r="E915" s="160" t="s">
        <v>4357</v>
      </c>
      <c r="F915" s="160" t="s">
        <v>1254</v>
      </c>
      <c r="G915" s="160" t="s">
        <v>10306</v>
      </c>
      <c r="H915" s="160" t="s">
        <v>8206</v>
      </c>
      <c r="I915" s="160"/>
    </row>
    <row r="916" spans="1:16" s="156" customFormat="1" ht="15" customHeight="1" x14ac:dyDescent="0.25">
      <c r="A916" s="211" t="s">
        <v>17152</v>
      </c>
      <c r="B916" s="211" t="s">
        <v>282</v>
      </c>
      <c r="C916" s="96" t="s">
        <v>17153</v>
      </c>
      <c r="D916" s="211" t="s">
        <v>16646</v>
      </c>
      <c r="E916" s="211" t="s">
        <v>17154</v>
      </c>
      <c r="F916" s="211" t="s">
        <v>1254</v>
      </c>
      <c r="G916" s="211" t="s">
        <v>2382</v>
      </c>
      <c r="H916" s="211" t="s">
        <v>17155</v>
      </c>
      <c r="I916" s="211"/>
    </row>
    <row r="917" spans="1:16" s="156" customFormat="1" ht="15" customHeight="1" x14ac:dyDescent="0.25">
      <c r="A917" s="211" t="s">
        <v>16777</v>
      </c>
      <c r="B917" s="211" t="s">
        <v>282</v>
      </c>
      <c r="C917" s="96" t="s">
        <v>8041</v>
      </c>
      <c r="D917" s="211" t="s">
        <v>16646</v>
      </c>
      <c r="E917" s="211" t="s">
        <v>16778</v>
      </c>
      <c r="F917" s="211" t="s">
        <v>1254</v>
      </c>
      <c r="G917" s="211" t="s">
        <v>1297</v>
      </c>
      <c r="H917" s="211" t="s">
        <v>16779</v>
      </c>
      <c r="I917" s="211"/>
    </row>
    <row r="918" spans="1:16" ht="15" customHeight="1" x14ac:dyDescent="0.25">
      <c r="A918" s="50" t="s">
        <v>2447</v>
      </c>
      <c r="B918" s="120" t="s">
        <v>282</v>
      </c>
      <c r="C918" s="120"/>
      <c r="D918" s="160" t="s">
        <v>1357</v>
      </c>
      <c r="E918" s="120" t="s">
        <v>2448</v>
      </c>
      <c r="F918" s="120" t="s">
        <v>1250</v>
      </c>
      <c r="G918" s="120" t="s">
        <v>1251</v>
      </c>
      <c r="H918" s="120" t="s">
        <v>2449</v>
      </c>
      <c r="I918" s="120"/>
      <c r="J918" s="122"/>
      <c r="K918" s="93"/>
      <c r="L918" s="122"/>
      <c r="M918" s="122"/>
      <c r="N918" s="122"/>
      <c r="O918" s="122"/>
    </row>
    <row r="919" spans="1:16" s="156" customFormat="1" ht="15" customHeight="1" x14ac:dyDescent="0.25">
      <c r="A919" s="143" t="s">
        <v>9422</v>
      </c>
      <c r="B919" s="160" t="s">
        <v>282</v>
      </c>
      <c r="C919" s="161"/>
      <c r="D919" s="160" t="s">
        <v>7848</v>
      </c>
      <c r="E919" s="162" t="s">
        <v>9181</v>
      </c>
      <c r="F919" s="162" t="s">
        <v>1618</v>
      </c>
      <c r="G919" s="162" t="s">
        <v>8955</v>
      </c>
      <c r="H919" s="160" t="s">
        <v>9423</v>
      </c>
      <c r="I919" s="161"/>
      <c r="J919" s="161"/>
      <c r="K919" s="93"/>
      <c r="L919" s="161"/>
      <c r="M919" s="161"/>
      <c r="N919" s="161"/>
      <c r="O919" s="161"/>
    </row>
    <row r="920" spans="1:16" s="156" customFormat="1" ht="15" customHeight="1" x14ac:dyDescent="0.25">
      <c r="A920" s="143" t="s">
        <v>17219</v>
      </c>
      <c r="B920" s="211" t="s">
        <v>282</v>
      </c>
      <c r="C920" s="161"/>
      <c r="D920" s="211" t="s">
        <v>16646</v>
      </c>
      <c r="E920" s="162" t="s">
        <v>9584</v>
      </c>
      <c r="F920" s="162" t="s">
        <v>1534</v>
      </c>
      <c r="G920" s="162" t="s">
        <v>8955</v>
      </c>
      <c r="H920" s="211" t="s">
        <v>17220</v>
      </c>
      <c r="I920" s="161"/>
      <c r="J920" s="161"/>
      <c r="K920" s="93"/>
      <c r="L920" s="161"/>
      <c r="M920" s="161"/>
      <c r="N920" s="161"/>
      <c r="O920" s="161"/>
    </row>
    <row r="921" spans="1:16" s="156" customFormat="1" ht="15" customHeight="1" x14ac:dyDescent="0.25">
      <c r="A921" s="160" t="s">
        <v>6062</v>
      </c>
      <c r="B921" s="160" t="s">
        <v>6063</v>
      </c>
      <c r="C921" s="161" t="s">
        <v>6064</v>
      </c>
      <c r="D921" s="160" t="s">
        <v>841</v>
      </c>
      <c r="E921" s="162" t="s">
        <v>263</v>
      </c>
      <c r="F921" s="162" t="s">
        <v>1250</v>
      </c>
      <c r="G921" s="162" t="s">
        <v>4832</v>
      </c>
      <c r="H921" s="160" t="s">
        <v>6065</v>
      </c>
      <c r="I921" s="161"/>
      <c r="J921" s="161"/>
      <c r="K921" s="93"/>
      <c r="L921" s="161"/>
      <c r="M921" s="161"/>
      <c r="N921" s="161"/>
      <c r="O921" s="161"/>
    </row>
    <row r="922" spans="1:16" s="156" customFormat="1" ht="15" customHeight="1" x14ac:dyDescent="0.25">
      <c r="A922" s="160" t="s">
        <v>6066</v>
      </c>
      <c r="B922" s="160" t="s">
        <v>6067</v>
      </c>
      <c r="C922" s="161" t="s">
        <v>6068</v>
      </c>
      <c r="D922" s="160" t="s">
        <v>841</v>
      </c>
      <c r="E922" s="162" t="s">
        <v>263</v>
      </c>
      <c r="F922" s="162" t="s">
        <v>1250</v>
      </c>
      <c r="G922" s="162" t="s">
        <v>1421</v>
      </c>
      <c r="H922" s="160" t="s">
        <v>6069</v>
      </c>
      <c r="I922" s="161"/>
      <c r="J922" s="161"/>
      <c r="K922" s="93"/>
      <c r="L922" s="161"/>
      <c r="M922" s="161"/>
      <c r="N922" s="161"/>
      <c r="O922" s="161"/>
    </row>
    <row r="923" spans="1:16" s="156" customFormat="1" ht="15" customHeight="1" x14ac:dyDescent="0.25">
      <c r="A923" s="160" t="s">
        <v>7456</v>
      </c>
      <c r="B923" s="160" t="s">
        <v>282</v>
      </c>
      <c r="C923" s="161" t="s">
        <v>7294</v>
      </c>
      <c r="D923" s="160" t="s">
        <v>8944</v>
      </c>
      <c r="E923" s="162" t="s">
        <v>7457</v>
      </c>
      <c r="F923" s="162" t="s">
        <v>1250</v>
      </c>
      <c r="G923" s="160" t="s">
        <v>1251</v>
      </c>
      <c r="H923" s="160" t="s">
        <v>7458</v>
      </c>
      <c r="I923" s="161"/>
      <c r="J923" s="161"/>
      <c r="K923" s="93"/>
      <c r="L923" s="161"/>
      <c r="M923" s="161"/>
      <c r="N923" s="161"/>
      <c r="O923" s="161"/>
    </row>
    <row r="924" spans="1:16" s="156" customFormat="1" ht="15" customHeight="1" x14ac:dyDescent="0.25">
      <c r="A924" s="211" t="s">
        <v>2450</v>
      </c>
      <c r="B924" s="211" t="s">
        <v>2451</v>
      </c>
      <c r="C924" s="211" t="s">
        <v>2452</v>
      </c>
      <c r="D924" s="211" t="s">
        <v>443</v>
      </c>
      <c r="E924" s="162" t="s">
        <v>14016</v>
      </c>
      <c r="F924" s="162" t="s">
        <v>1250</v>
      </c>
      <c r="G924" s="211" t="s">
        <v>7031</v>
      </c>
      <c r="H924" s="211" t="s">
        <v>2454</v>
      </c>
      <c r="I924" s="161"/>
      <c r="J924" s="161"/>
      <c r="K924" s="93"/>
      <c r="L924" s="161"/>
      <c r="M924" s="161"/>
      <c r="N924" s="161"/>
      <c r="O924" s="161"/>
    </row>
    <row r="925" spans="1:16" s="156" customFormat="1" ht="15" customHeight="1" x14ac:dyDescent="0.25">
      <c r="A925" s="160" t="s">
        <v>7051</v>
      </c>
      <c r="B925" s="160" t="s">
        <v>282</v>
      </c>
      <c r="C925" s="161"/>
      <c r="D925" s="160" t="s">
        <v>1357</v>
      </c>
      <c r="E925" s="162" t="s">
        <v>7052</v>
      </c>
      <c r="F925" s="162" t="s">
        <v>1250</v>
      </c>
      <c r="G925" s="160" t="s">
        <v>4817</v>
      </c>
      <c r="H925" s="160" t="s">
        <v>7053</v>
      </c>
      <c r="I925" s="161"/>
      <c r="J925" s="161"/>
      <c r="K925" s="93"/>
      <c r="L925" s="161"/>
      <c r="M925" s="161"/>
      <c r="N925" s="161"/>
      <c r="O925" s="161"/>
    </row>
    <row r="926" spans="1:16" s="156" customFormat="1" ht="15" customHeight="1" x14ac:dyDescent="0.25">
      <c r="A926" s="211" t="s">
        <v>8208</v>
      </c>
      <c r="B926" s="211" t="s">
        <v>282</v>
      </c>
      <c r="C926" s="161" t="s">
        <v>14017</v>
      </c>
      <c r="D926" s="211" t="s">
        <v>755</v>
      </c>
      <c r="E926" s="162" t="s">
        <v>8212</v>
      </c>
      <c r="F926" s="162" t="s">
        <v>1254</v>
      </c>
      <c r="G926" s="162" t="s">
        <v>10305</v>
      </c>
      <c r="H926" s="211" t="s">
        <v>8209</v>
      </c>
      <c r="I926" s="161"/>
      <c r="J926" s="161"/>
      <c r="K926" s="93"/>
      <c r="L926" s="161"/>
      <c r="M926" s="161"/>
      <c r="N926" s="161"/>
      <c r="O926" s="161"/>
    </row>
    <row r="927" spans="1:16" s="156" customFormat="1" ht="15" customHeight="1" x14ac:dyDescent="0.25">
      <c r="A927" s="160" t="s">
        <v>8210</v>
      </c>
      <c r="B927" s="160" t="s">
        <v>282</v>
      </c>
      <c r="C927" s="161" t="s">
        <v>8211</v>
      </c>
      <c r="D927" s="160" t="s">
        <v>7848</v>
      </c>
      <c r="E927" s="162" t="s">
        <v>8212</v>
      </c>
      <c r="F927" s="162" t="s">
        <v>1254</v>
      </c>
      <c r="G927" s="162" t="s">
        <v>6857</v>
      </c>
      <c r="H927" s="160" t="s">
        <v>8209</v>
      </c>
      <c r="I927" s="161"/>
      <c r="J927" s="161"/>
      <c r="K927" s="93"/>
      <c r="L927" s="161"/>
      <c r="M927" s="161"/>
      <c r="N927" s="161"/>
      <c r="O927" s="161"/>
    </row>
    <row r="928" spans="1:16" x14ac:dyDescent="0.25">
      <c r="A928" s="120" t="s">
        <v>2455</v>
      </c>
      <c r="B928" s="120" t="s">
        <v>282</v>
      </c>
      <c r="D928" s="120" t="s">
        <v>564</v>
      </c>
      <c r="E928" s="104" t="s">
        <v>309</v>
      </c>
      <c r="F928" s="104" t="s">
        <v>1254</v>
      </c>
      <c r="G928" s="104" t="s">
        <v>3624</v>
      </c>
      <c r="H928" s="120" t="s">
        <v>2456</v>
      </c>
      <c r="P928" s="120"/>
    </row>
    <row r="929" spans="1:16" s="156" customFormat="1" x14ac:dyDescent="0.25">
      <c r="A929" s="160" t="s">
        <v>6070</v>
      </c>
      <c r="B929" s="160" t="s">
        <v>6071</v>
      </c>
      <c r="C929" s="156" t="s">
        <v>6072</v>
      </c>
      <c r="D929" s="160" t="s">
        <v>841</v>
      </c>
      <c r="E929" s="162" t="s">
        <v>252</v>
      </c>
      <c r="F929" s="162" t="s">
        <v>1250</v>
      </c>
      <c r="G929" s="162" t="s">
        <v>1404</v>
      </c>
      <c r="H929" s="160" t="s">
        <v>6073</v>
      </c>
      <c r="P929" s="161"/>
    </row>
    <row r="930" spans="1:16" s="156" customFormat="1" x14ac:dyDescent="0.25">
      <c r="A930" s="160" t="s">
        <v>6074</v>
      </c>
      <c r="B930" s="160" t="s">
        <v>6075</v>
      </c>
      <c r="C930" s="156" t="s">
        <v>6017</v>
      </c>
      <c r="D930" s="160" t="s">
        <v>841</v>
      </c>
      <c r="E930" s="162" t="s">
        <v>6076</v>
      </c>
      <c r="F930" s="162" t="s">
        <v>1250</v>
      </c>
      <c r="G930" s="160" t="s">
        <v>10306</v>
      </c>
      <c r="H930" s="160" t="s">
        <v>6077</v>
      </c>
      <c r="P930" s="161"/>
    </row>
    <row r="931" spans="1:16" s="156" customFormat="1" x14ac:dyDescent="0.25">
      <c r="A931" s="160" t="s">
        <v>9428</v>
      </c>
      <c r="B931" s="160" t="s">
        <v>282</v>
      </c>
      <c r="D931" s="160" t="s">
        <v>7848</v>
      </c>
      <c r="E931" s="162" t="s">
        <v>276</v>
      </c>
      <c r="F931" s="162" t="s">
        <v>1254</v>
      </c>
      <c r="G931" s="160" t="s">
        <v>8955</v>
      </c>
      <c r="H931" s="160" t="s">
        <v>9429</v>
      </c>
      <c r="P931" s="161"/>
    </row>
    <row r="932" spans="1:16" s="156" customFormat="1" x14ac:dyDescent="0.25">
      <c r="A932" s="160" t="s">
        <v>8213</v>
      </c>
      <c r="B932" s="160" t="s">
        <v>282</v>
      </c>
      <c r="D932" s="160" t="s">
        <v>7848</v>
      </c>
      <c r="E932" s="162" t="s">
        <v>309</v>
      </c>
      <c r="F932" s="162" t="s">
        <v>1254</v>
      </c>
      <c r="G932" s="160" t="s">
        <v>1477</v>
      </c>
      <c r="H932" s="160" t="s">
        <v>8214</v>
      </c>
      <c r="P932" s="161"/>
    </row>
    <row r="933" spans="1:16" x14ac:dyDescent="0.25">
      <c r="A933" s="120" t="s">
        <v>4731</v>
      </c>
      <c r="B933" s="120" t="s">
        <v>282</v>
      </c>
      <c r="C933" s="119" t="s">
        <v>6910</v>
      </c>
      <c r="D933" s="120" t="s">
        <v>755</v>
      </c>
      <c r="E933" s="104" t="s">
        <v>4732</v>
      </c>
      <c r="F933" s="104" t="s">
        <v>1254</v>
      </c>
      <c r="G933" s="160" t="s">
        <v>7029</v>
      </c>
      <c r="H933" s="120" t="s">
        <v>4733</v>
      </c>
      <c r="P933" s="122"/>
    </row>
    <row r="934" spans="1:16" ht="15" customHeight="1" x14ac:dyDescent="0.25">
      <c r="A934" s="120" t="s">
        <v>2457</v>
      </c>
      <c r="B934" s="120" t="s">
        <v>2458</v>
      </c>
      <c r="C934" s="120" t="s">
        <v>2459</v>
      </c>
      <c r="D934" s="120" t="s">
        <v>443</v>
      </c>
      <c r="E934" s="120" t="s">
        <v>1806</v>
      </c>
      <c r="F934" s="120" t="s">
        <v>1250</v>
      </c>
      <c r="G934" s="120" t="s">
        <v>1251</v>
      </c>
      <c r="H934" s="120" t="s">
        <v>2460</v>
      </c>
      <c r="I934" s="120"/>
    </row>
    <row r="935" spans="1:16" s="156" customFormat="1" ht="15" customHeight="1" x14ac:dyDescent="0.25">
      <c r="A935" s="160" t="s">
        <v>8215</v>
      </c>
      <c r="B935" s="160" t="s">
        <v>282</v>
      </c>
      <c r="C935" s="160" t="s">
        <v>8216</v>
      </c>
      <c r="D935" s="160" t="s">
        <v>7848</v>
      </c>
      <c r="E935" s="160" t="s">
        <v>7861</v>
      </c>
      <c r="F935" s="160" t="s">
        <v>1254</v>
      </c>
      <c r="G935" s="160" t="s">
        <v>1297</v>
      </c>
      <c r="H935" s="160" t="s">
        <v>8217</v>
      </c>
      <c r="I935" s="160"/>
    </row>
    <row r="936" spans="1:16" s="156" customFormat="1" ht="15" customHeight="1" x14ac:dyDescent="0.25">
      <c r="A936" s="160" t="s">
        <v>9081</v>
      </c>
      <c r="B936" s="160" t="s">
        <v>282</v>
      </c>
      <c r="C936" s="160" t="s">
        <v>9077</v>
      </c>
      <c r="D936" s="160" t="s">
        <v>8944</v>
      </c>
      <c r="E936" s="160" t="s">
        <v>9082</v>
      </c>
      <c r="F936" s="160" t="s">
        <v>1265</v>
      </c>
      <c r="G936" s="160" t="s">
        <v>4832</v>
      </c>
      <c r="H936" s="160" t="s">
        <v>9083</v>
      </c>
      <c r="I936" s="160"/>
    </row>
    <row r="937" spans="1:16" ht="15" customHeight="1" x14ac:dyDescent="0.25">
      <c r="A937" s="120" t="s">
        <v>2461</v>
      </c>
      <c r="B937" s="120" t="s">
        <v>2462</v>
      </c>
      <c r="C937" s="120" t="s">
        <v>2463</v>
      </c>
      <c r="D937" s="120" t="s">
        <v>443</v>
      </c>
      <c r="E937" s="120" t="s">
        <v>2464</v>
      </c>
      <c r="F937" s="120" t="s">
        <v>1250</v>
      </c>
      <c r="G937" s="120" t="s">
        <v>4817</v>
      </c>
      <c r="H937" s="120" t="s">
        <v>2465</v>
      </c>
      <c r="I937" s="120"/>
    </row>
    <row r="938" spans="1:16" s="156" customFormat="1" ht="15" customHeight="1" x14ac:dyDescent="0.25">
      <c r="A938" s="211" t="s">
        <v>768</v>
      </c>
      <c r="B938" s="211" t="s">
        <v>2466</v>
      </c>
      <c r="C938" s="211" t="s">
        <v>16008</v>
      </c>
      <c r="D938" s="211" t="s">
        <v>443</v>
      </c>
      <c r="E938" s="162" t="s">
        <v>13310</v>
      </c>
      <c r="F938" s="162" t="s">
        <v>1250</v>
      </c>
      <c r="G938" s="162" t="s">
        <v>1477</v>
      </c>
      <c r="H938" s="211" t="s">
        <v>2467</v>
      </c>
      <c r="I938" s="161"/>
    </row>
    <row r="939" spans="1:16" s="156" customFormat="1" x14ac:dyDescent="0.25">
      <c r="A939" s="161" t="s">
        <v>6078</v>
      </c>
      <c r="B939" s="161" t="s">
        <v>6079</v>
      </c>
      <c r="C939" s="161" t="s">
        <v>6080</v>
      </c>
      <c r="D939" s="161" t="s">
        <v>841</v>
      </c>
      <c r="E939" s="135" t="s">
        <v>2468</v>
      </c>
      <c r="F939" s="161" t="s">
        <v>1250</v>
      </c>
      <c r="G939" s="162" t="s">
        <v>4905</v>
      </c>
      <c r="H939" s="161" t="s">
        <v>6081</v>
      </c>
    </row>
    <row r="940" spans="1:16" s="156" customFormat="1" x14ac:dyDescent="0.25">
      <c r="A940" s="161" t="s">
        <v>9446</v>
      </c>
      <c r="B940" s="161" t="s">
        <v>282</v>
      </c>
      <c r="C940" s="161"/>
      <c r="D940" s="161" t="s">
        <v>7848</v>
      </c>
      <c r="E940" s="135" t="s">
        <v>4357</v>
      </c>
      <c r="F940" s="135" t="s">
        <v>1254</v>
      </c>
      <c r="G940" s="162" t="s">
        <v>8955</v>
      </c>
      <c r="H940" s="161" t="s">
        <v>9447</v>
      </c>
    </row>
    <row r="941" spans="1:16" s="156" customFormat="1" x14ac:dyDescent="0.25">
      <c r="A941" s="161" t="s">
        <v>9435</v>
      </c>
      <c r="B941" s="161" t="s">
        <v>282</v>
      </c>
      <c r="C941" s="161"/>
      <c r="D941" s="161" t="s">
        <v>7848</v>
      </c>
      <c r="E941" s="135" t="s">
        <v>4357</v>
      </c>
      <c r="F941" s="135" t="s">
        <v>1254</v>
      </c>
      <c r="G941" s="162" t="s">
        <v>8955</v>
      </c>
      <c r="H941" s="161" t="s">
        <v>9436</v>
      </c>
    </row>
    <row r="942" spans="1:16" s="156" customFormat="1" x14ac:dyDescent="0.25">
      <c r="A942" s="211" t="s">
        <v>330</v>
      </c>
      <c r="B942" s="211" t="s">
        <v>5753</v>
      </c>
      <c r="C942" s="161" t="s">
        <v>11354</v>
      </c>
      <c r="D942" s="161" t="s">
        <v>841</v>
      </c>
      <c r="E942" s="135" t="s">
        <v>11355</v>
      </c>
      <c r="F942" s="135" t="s">
        <v>1254</v>
      </c>
      <c r="G942" s="162" t="s">
        <v>5340</v>
      </c>
      <c r="H942" s="211" t="s">
        <v>1055</v>
      </c>
    </row>
    <row r="943" spans="1:16" ht="15" customHeight="1" x14ac:dyDescent="0.25">
      <c r="A943" s="120" t="s">
        <v>2472</v>
      </c>
      <c r="B943" s="120" t="s">
        <v>2473</v>
      </c>
      <c r="C943" s="120" t="s">
        <v>1248</v>
      </c>
      <c r="D943" s="120" t="s">
        <v>443</v>
      </c>
      <c r="E943" s="120" t="s">
        <v>2474</v>
      </c>
      <c r="F943" s="120" t="s">
        <v>1250</v>
      </c>
      <c r="G943" s="120" t="s">
        <v>4817</v>
      </c>
      <c r="H943" s="120" t="s">
        <v>2475</v>
      </c>
      <c r="I943" s="120"/>
    </row>
    <row r="944" spans="1:16" s="156" customFormat="1" ht="15" customHeight="1" x14ac:dyDescent="0.25">
      <c r="A944" s="160" t="s">
        <v>8218</v>
      </c>
      <c r="B944" s="160" t="s">
        <v>282</v>
      </c>
      <c r="C944" s="160" t="s">
        <v>5846</v>
      </c>
      <c r="D944" s="160" t="s">
        <v>7848</v>
      </c>
      <c r="E944" s="160" t="s">
        <v>8219</v>
      </c>
      <c r="F944" s="160" t="s">
        <v>1250</v>
      </c>
      <c r="G944" s="160" t="s">
        <v>6857</v>
      </c>
      <c r="H944" s="161" t="s">
        <v>8220</v>
      </c>
      <c r="I944" s="160"/>
    </row>
    <row r="945" spans="1:9" ht="15" customHeight="1" x14ac:dyDescent="0.25">
      <c r="A945" s="120" t="s">
        <v>2483</v>
      </c>
      <c r="B945" s="120" t="s">
        <v>2484</v>
      </c>
      <c r="C945" s="120" t="s">
        <v>1622</v>
      </c>
      <c r="D945" s="120" t="s">
        <v>443</v>
      </c>
      <c r="E945" s="120" t="s">
        <v>2474</v>
      </c>
      <c r="F945" s="120" t="s">
        <v>1250</v>
      </c>
      <c r="G945" s="120" t="s">
        <v>4817</v>
      </c>
      <c r="H945" s="122" t="s">
        <v>2485</v>
      </c>
      <c r="I945" s="120"/>
    </row>
    <row r="946" spans="1:9" s="156" customFormat="1" ht="15" customHeight="1" x14ac:dyDescent="0.25">
      <c r="A946" s="211" t="s">
        <v>16780</v>
      </c>
      <c r="B946" s="211" t="s">
        <v>282</v>
      </c>
      <c r="C946" s="211" t="s">
        <v>8179</v>
      </c>
      <c r="D946" s="211" t="s">
        <v>16646</v>
      </c>
      <c r="E946" s="211" t="s">
        <v>8175</v>
      </c>
      <c r="F946" s="211" t="s">
        <v>1254</v>
      </c>
      <c r="G946" s="211" t="s">
        <v>6857</v>
      </c>
      <c r="H946" s="162" t="s">
        <v>16781</v>
      </c>
      <c r="I946" s="211"/>
    </row>
    <row r="947" spans="1:9" s="156" customFormat="1" ht="15" customHeight="1" x14ac:dyDescent="0.25">
      <c r="A947" s="211" t="s">
        <v>16783</v>
      </c>
      <c r="B947" s="211" t="s">
        <v>282</v>
      </c>
      <c r="C947" s="211" t="s">
        <v>16784</v>
      </c>
      <c r="D947" s="211" t="s">
        <v>16646</v>
      </c>
      <c r="E947" s="211" t="s">
        <v>8234</v>
      </c>
      <c r="F947" s="211" t="s">
        <v>1254</v>
      </c>
      <c r="G947" s="211" t="s">
        <v>6857</v>
      </c>
      <c r="H947" s="162" t="s">
        <v>16785</v>
      </c>
      <c r="I947" s="211"/>
    </row>
    <row r="948" spans="1:9" s="156" customFormat="1" ht="15" customHeight="1" x14ac:dyDescent="0.25">
      <c r="A948" s="160" t="s">
        <v>7459</v>
      </c>
      <c r="B948" s="160" t="s">
        <v>282</v>
      </c>
      <c r="C948" s="160" t="s">
        <v>7294</v>
      </c>
      <c r="D948" s="160" t="s">
        <v>8944</v>
      </c>
      <c r="E948" s="160" t="s">
        <v>7460</v>
      </c>
      <c r="F948" s="160" t="s">
        <v>1250</v>
      </c>
      <c r="G948" s="160" t="s">
        <v>4817</v>
      </c>
      <c r="H948" s="162" t="s">
        <v>7461</v>
      </c>
      <c r="I948" s="160"/>
    </row>
    <row r="949" spans="1:9" ht="15" customHeight="1" x14ac:dyDescent="0.25">
      <c r="A949" s="120" t="s">
        <v>2486</v>
      </c>
      <c r="B949" s="120" t="s">
        <v>2487</v>
      </c>
      <c r="C949" s="120" t="s">
        <v>2488</v>
      </c>
      <c r="D949" s="120" t="s">
        <v>443</v>
      </c>
      <c r="E949" s="120" t="s">
        <v>1794</v>
      </c>
      <c r="F949" s="120" t="s">
        <v>1250</v>
      </c>
      <c r="G949" s="120" t="s">
        <v>1251</v>
      </c>
      <c r="H949" s="120" t="s">
        <v>2489</v>
      </c>
      <c r="I949" s="120"/>
    </row>
    <row r="950" spans="1:9" s="156" customFormat="1" ht="15" customHeight="1" x14ac:dyDescent="0.25">
      <c r="A950" s="160" t="s">
        <v>5467</v>
      </c>
      <c r="B950" s="160" t="s">
        <v>5466</v>
      </c>
      <c r="C950" s="160" t="s">
        <v>5468</v>
      </c>
      <c r="D950" s="160" t="s">
        <v>841</v>
      </c>
      <c r="E950" s="160" t="s">
        <v>5469</v>
      </c>
      <c r="F950" s="160" t="s">
        <v>1254</v>
      </c>
      <c r="G950" s="160" t="s">
        <v>1258</v>
      </c>
      <c r="H950" s="162" t="s">
        <v>5470</v>
      </c>
      <c r="I950" s="160"/>
    </row>
    <row r="951" spans="1:9" s="156" customFormat="1" ht="15" customHeight="1" x14ac:dyDescent="0.25">
      <c r="A951" s="160" t="s">
        <v>8221</v>
      </c>
      <c r="B951" s="160" t="s">
        <v>282</v>
      </c>
      <c r="C951" s="160" t="s">
        <v>8222</v>
      </c>
      <c r="D951" s="160" t="s">
        <v>7848</v>
      </c>
      <c r="E951" s="160" t="s">
        <v>8223</v>
      </c>
      <c r="F951" s="160" t="s">
        <v>1254</v>
      </c>
      <c r="G951" s="160" t="s">
        <v>7030</v>
      </c>
      <c r="H951" s="162" t="s">
        <v>8224</v>
      </c>
      <c r="I951" s="160"/>
    </row>
    <row r="952" spans="1:9" s="156" customFormat="1" ht="15" customHeight="1" x14ac:dyDescent="0.25">
      <c r="A952" s="211" t="s">
        <v>17221</v>
      </c>
      <c r="B952" s="211" t="s">
        <v>282</v>
      </c>
      <c r="C952" s="211"/>
      <c r="D952" s="211" t="s">
        <v>16646</v>
      </c>
      <c r="E952" s="211" t="s">
        <v>17222</v>
      </c>
      <c r="F952" s="211" t="s">
        <v>1254</v>
      </c>
      <c r="G952" s="211" t="s">
        <v>8955</v>
      </c>
      <c r="H952" s="162" t="s">
        <v>17223</v>
      </c>
      <c r="I952" s="211"/>
    </row>
    <row r="953" spans="1:9" s="156" customFormat="1" ht="15" customHeight="1" x14ac:dyDescent="0.25">
      <c r="A953" s="211" t="s">
        <v>14946</v>
      </c>
      <c r="B953" s="211" t="s">
        <v>282</v>
      </c>
      <c r="C953" s="211" t="s">
        <v>15489</v>
      </c>
      <c r="D953" s="211" t="s">
        <v>14448</v>
      </c>
      <c r="E953" s="211" t="s">
        <v>7522</v>
      </c>
      <c r="F953" s="211" t="s">
        <v>1250</v>
      </c>
      <c r="G953" s="211" t="s">
        <v>6857</v>
      </c>
      <c r="H953" s="211" t="s">
        <v>14947</v>
      </c>
      <c r="I953" s="211"/>
    </row>
    <row r="954" spans="1:9" s="156" customFormat="1" ht="15" customHeight="1" x14ac:dyDescent="0.25">
      <c r="A954" s="160" t="s">
        <v>5740</v>
      </c>
      <c r="B954" s="160" t="s">
        <v>5741</v>
      </c>
      <c r="C954" s="160" t="s">
        <v>5225</v>
      </c>
      <c r="D954" s="160" t="s">
        <v>443</v>
      </c>
      <c r="E954" s="160" t="s">
        <v>336</v>
      </c>
      <c r="F954" s="160" t="s">
        <v>1254</v>
      </c>
      <c r="G954" s="160" t="s">
        <v>4832</v>
      </c>
      <c r="H954" s="162" t="s">
        <v>5743</v>
      </c>
      <c r="I954" s="160"/>
    </row>
    <row r="955" spans="1:9" s="156" customFormat="1" ht="15" customHeight="1" x14ac:dyDescent="0.25">
      <c r="A955" s="160" t="s">
        <v>9454</v>
      </c>
      <c r="B955" s="160" t="s">
        <v>282</v>
      </c>
      <c r="C955" s="160"/>
      <c r="D955" s="160" t="s">
        <v>7848</v>
      </c>
      <c r="E955" s="160" t="s">
        <v>359</v>
      </c>
      <c r="F955" s="160" t="s">
        <v>1618</v>
      </c>
      <c r="G955" s="160" t="s">
        <v>8955</v>
      </c>
      <c r="H955" s="162" t="s">
        <v>9455</v>
      </c>
      <c r="I955" s="160"/>
    </row>
    <row r="956" spans="1:9" s="156" customFormat="1" ht="15" customHeight="1" x14ac:dyDescent="0.25">
      <c r="A956" s="160" t="s">
        <v>8225</v>
      </c>
      <c r="B956" s="160" t="s">
        <v>282</v>
      </c>
      <c r="C956" s="160" t="s">
        <v>6876</v>
      </c>
      <c r="D956" s="160" t="s">
        <v>7848</v>
      </c>
      <c r="E956" s="160" t="s">
        <v>8226</v>
      </c>
      <c r="F956" s="160" t="s">
        <v>1254</v>
      </c>
      <c r="G956" s="160" t="s">
        <v>4832</v>
      </c>
      <c r="H956" s="162" t="s">
        <v>8227</v>
      </c>
      <c r="I956" s="160"/>
    </row>
    <row r="957" spans="1:9" s="156" customFormat="1" ht="15" customHeight="1" x14ac:dyDescent="0.25">
      <c r="A957" s="160" t="s">
        <v>6747</v>
      </c>
      <c r="B957" s="160" t="s">
        <v>6748</v>
      </c>
      <c r="C957" s="160" t="s">
        <v>7464</v>
      </c>
      <c r="D957" s="160" t="s">
        <v>841</v>
      </c>
      <c r="E957" s="160" t="s">
        <v>6742</v>
      </c>
      <c r="F957" s="160" t="s">
        <v>1250</v>
      </c>
      <c r="G957" s="160" t="s">
        <v>1258</v>
      </c>
      <c r="H957" s="162" t="s">
        <v>6750</v>
      </c>
      <c r="I957" s="160"/>
    </row>
    <row r="958" spans="1:9" s="156" customFormat="1" ht="15" customHeight="1" x14ac:dyDescent="0.25">
      <c r="A958" s="160" t="s">
        <v>9899</v>
      </c>
      <c r="B958" s="160" t="s">
        <v>282</v>
      </c>
      <c r="C958" s="160" t="s">
        <v>9900</v>
      </c>
      <c r="D958" s="160" t="s">
        <v>8944</v>
      </c>
      <c r="E958" s="160" t="s">
        <v>5127</v>
      </c>
      <c r="F958" s="160" t="s">
        <v>1254</v>
      </c>
      <c r="G958" s="160" t="s">
        <v>5021</v>
      </c>
      <c r="H958" s="162" t="s">
        <v>9901</v>
      </c>
      <c r="I958" s="160"/>
    </row>
    <row r="959" spans="1:9" s="156" customFormat="1" ht="15" customHeight="1" x14ac:dyDescent="0.25">
      <c r="A959" s="211" t="s">
        <v>2490</v>
      </c>
      <c r="B959" s="211" t="s">
        <v>2491</v>
      </c>
      <c r="C959" s="211" t="s">
        <v>14829</v>
      </c>
      <c r="D959" s="211" t="s">
        <v>443</v>
      </c>
      <c r="E959" s="211" t="s">
        <v>5872</v>
      </c>
      <c r="F959" s="211" t="s">
        <v>1250</v>
      </c>
      <c r="G959" s="211" t="s">
        <v>1297</v>
      </c>
      <c r="H959" s="211" t="s">
        <v>2492</v>
      </c>
      <c r="I959" s="211"/>
    </row>
    <row r="960" spans="1:9" ht="15" customHeight="1" x14ac:dyDescent="0.25">
      <c r="A960" s="120" t="s">
        <v>2493</v>
      </c>
      <c r="B960" s="120" t="s">
        <v>2493</v>
      </c>
      <c r="C960" s="120" t="s">
        <v>2494</v>
      </c>
      <c r="D960" s="160" t="s">
        <v>1357</v>
      </c>
      <c r="E960" s="120" t="s">
        <v>2495</v>
      </c>
      <c r="F960" s="120" t="s">
        <v>1254</v>
      </c>
      <c r="G960" s="120" t="s">
        <v>1359</v>
      </c>
      <c r="H960" s="99" t="s">
        <v>2496</v>
      </c>
      <c r="I960" s="120"/>
    </row>
    <row r="961" spans="1:10" s="156" customFormat="1" ht="15" customHeight="1" x14ac:dyDescent="0.25">
      <c r="A961" s="211" t="s">
        <v>4972</v>
      </c>
      <c r="B961" s="211" t="s">
        <v>4973</v>
      </c>
      <c r="C961" s="211" t="s">
        <v>14033</v>
      </c>
      <c r="D961" s="211" t="s">
        <v>443</v>
      </c>
      <c r="E961" s="211" t="s">
        <v>14034</v>
      </c>
      <c r="F961" s="211" t="s">
        <v>1250</v>
      </c>
      <c r="G961" s="211" t="s">
        <v>10305</v>
      </c>
      <c r="H961" s="211" t="s">
        <v>4974</v>
      </c>
      <c r="I961" s="211"/>
    </row>
    <row r="962" spans="1:10" s="156" customFormat="1" ht="15" customHeight="1" x14ac:dyDescent="0.25">
      <c r="A962" s="160" t="s">
        <v>5379</v>
      </c>
      <c r="B962" s="160" t="s">
        <v>5380</v>
      </c>
      <c r="C962" s="160" t="s">
        <v>5225</v>
      </c>
      <c r="D962" s="160" t="s">
        <v>443</v>
      </c>
      <c r="E962" s="160" t="s">
        <v>5381</v>
      </c>
      <c r="F962" s="160" t="s">
        <v>1254</v>
      </c>
      <c r="G962" s="160" t="s">
        <v>4832</v>
      </c>
      <c r="H962" s="162" t="s">
        <v>5382</v>
      </c>
      <c r="I962" s="160"/>
    </row>
    <row r="963" spans="1:10" s="156" customFormat="1" ht="15" customHeight="1" x14ac:dyDescent="0.25">
      <c r="A963" s="160" t="s">
        <v>6082</v>
      </c>
      <c r="B963" s="160" t="s">
        <v>6083</v>
      </c>
      <c r="C963" s="160" t="s">
        <v>6084</v>
      </c>
      <c r="D963" s="160" t="s">
        <v>841</v>
      </c>
      <c r="E963" s="160" t="s">
        <v>6085</v>
      </c>
      <c r="F963" s="160" t="s">
        <v>1600</v>
      </c>
      <c r="G963" s="160" t="s">
        <v>5025</v>
      </c>
      <c r="H963" s="162" t="s">
        <v>6086</v>
      </c>
      <c r="I963" s="160"/>
    </row>
    <row r="964" spans="1:10" s="156" customFormat="1" ht="15" customHeight="1" x14ac:dyDescent="0.25">
      <c r="A964" s="211" t="s">
        <v>17661</v>
      </c>
      <c r="B964" s="211" t="s">
        <v>282</v>
      </c>
      <c r="C964" s="211" t="s">
        <v>17662</v>
      </c>
      <c r="D964" s="211" t="s">
        <v>755</v>
      </c>
      <c r="E964" s="211" t="s">
        <v>17663</v>
      </c>
      <c r="F964" s="211" t="s">
        <v>1265</v>
      </c>
      <c r="G964" s="211" t="s">
        <v>6857</v>
      </c>
      <c r="H964" s="162" t="s">
        <v>17664</v>
      </c>
      <c r="I964" s="211"/>
    </row>
    <row r="965" spans="1:10" s="156" customFormat="1" ht="15" customHeight="1" x14ac:dyDescent="0.25">
      <c r="A965" s="209" t="s">
        <v>331</v>
      </c>
      <c r="B965" s="209" t="s">
        <v>5754</v>
      </c>
      <c r="C965" s="211" t="s">
        <v>11356</v>
      </c>
      <c r="D965" s="209" t="s">
        <v>841</v>
      </c>
      <c r="E965" s="211" t="s">
        <v>11355</v>
      </c>
      <c r="F965" s="211" t="s">
        <v>1254</v>
      </c>
      <c r="G965" s="211" t="s">
        <v>5340</v>
      </c>
      <c r="H965" s="209" t="s">
        <v>1056</v>
      </c>
      <c r="I965" s="211"/>
    </row>
    <row r="966" spans="1:10" s="156" customFormat="1" ht="15" customHeight="1" x14ac:dyDescent="0.25">
      <c r="A966" s="160" t="s">
        <v>8229</v>
      </c>
      <c r="B966" s="160" t="s">
        <v>282</v>
      </c>
      <c r="C966" s="160" t="s">
        <v>8230</v>
      </c>
      <c r="D966" s="160" t="s">
        <v>7848</v>
      </c>
      <c r="E966" s="160" t="s">
        <v>8231</v>
      </c>
      <c r="F966" s="160" t="s">
        <v>1254</v>
      </c>
      <c r="G966" s="160" t="s">
        <v>4832</v>
      </c>
      <c r="H966" s="161" t="s">
        <v>8232</v>
      </c>
      <c r="I966" s="160"/>
    </row>
    <row r="967" spans="1:10" s="156" customFormat="1" ht="15" customHeight="1" x14ac:dyDescent="0.25">
      <c r="A967" s="211" t="s">
        <v>16786</v>
      </c>
      <c r="B967" s="211" t="s">
        <v>282</v>
      </c>
      <c r="C967" s="211" t="s">
        <v>16742</v>
      </c>
      <c r="D967" s="211" t="s">
        <v>16646</v>
      </c>
      <c r="E967" s="211" t="s">
        <v>2262</v>
      </c>
      <c r="F967" s="211" t="s">
        <v>1250</v>
      </c>
      <c r="G967" s="211" t="s">
        <v>6857</v>
      </c>
      <c r="H967" s="162" t="s">
        <v>16787</v>
      </c>
      <c r="I967" s="211"/>
    </row>
    <row r="968" spans="1:10" ht="15" customHeight="1" x14ac:dyDescent="0.25">
      <c r="A968" s="120" t="s">
        <v>2497</v>
      </c>
      <c r="B968" s="120" t="s">
        <v>6912</v>
      </c>
      <c r="C968" s="120" t="s">
        <v>6911</v>
      </c>
      <c r="D968" s="120" t="s">
        <v>443</v>
      </c>
      <c r="E968" s="120" t="s">
        <v>2498</v>
      </c>
      <c r="F968" s="120" t="s">
        <v>1250</v>
      </c>
      <c r="G968" s="120" t="s">
        <v>6209</v>
      </c>
      <c r="H968" s="122" t="s">
        <v>2499</v>
      </c>
      <c r="I968" s="120"/>
    </row>
    <row r="969" spans="1:10" s="156" customFormat="1" ht="15" customHeight="1" x14ac:dyDescent="0.25">
      <c r="A969" s="160" t="s">
        <v>9459</v>
      </c>
      <c r="B969" s="160" t="s">
        <v>282</v>
      </c>
      <c r="C969" s="160"/>
      <c r="D969" s="160" t="s">
        <v>7848</v>
      </c>
      <c r="E969" s="160" t="s">
        <v>276</v>
      </c>
      <c r="F969" s="160" t="s">
        <v>1254</v>
      </c>
      <c r="G969" s="160" t="s">
        <v>8955</v>
      </c>
      <c r="H969" s="162" t="s">
        <v>9460</v>
      </c>
      <c r="I969" s="160"/>
    </row>
    <row r="970" spans="1:10" ht="15" customHeight="1" x14ac:dyDescent="0.25">
      <c r="A970" s="50" t="s">
        <v>2500</v>
      </c>
      <c r="B970" s="50" t="s">
        <v>2500</v>
      </c>
      <c r="C970" s="50"/>
      <c r="D970" s="120" t="s">
        <v>443</v>
      </c>
      <c r="E970" s="120" t="s">
        <v>308</v>
      </c>
      <c r="F970" s="120" t="s">
        <v>1618</v>
      </c>
      <c r="G970" s="120" t="s">
        <v>1421</v>
      </c>
      <c r="H970" s="120" t="s">
        <v>2501</v>
      </c>
      <c r="I970" s="120"/>
      <c r="J970" s="93"/>
    </row>
    <row r="971" spans="1:10" s="156" customFormat="1" ht="15" customHeight="1" x14ac:dyDescent="0.25">
      <c r="A971" s="143" t="s">
        <v>7101</v>
      </c>
      <c r="B971" s="143" t="s">
        <v>282</v>
      </c>
      <c r="C971" s="143" t="s">
        <v>7102</v>
      </c>
      <c r="D971" s="160" t="s">
        <v>755</v>
      </c>
      <c r="E971" s="160" t="s">
        <v>7103</v>
      </c>
      <c r="F971" s="160" t="s">
        <v>1250</v>
      </c>
      <c r="G971" s="160" t="s">
        <v>4817</v>
      </c>
      <c r="H971" s="160" t="s">
        <v>7104</v>
      </c>
      <c r="I971" s="160"/>
      <c r="J971" s="93"/>
    </row>
    <row r="972" spans="1:10" s="156" customFormat="1" ht="15" customHeight="1" x14ac:dyDescent="0.25">
      <c r="A972" s="143" t="s">
        <v>575</v>
      </c>
      <c r="B972" s="143" t="s">
        <v>282</v>
      </c>
      <c r="C972" s="143" t="s">
        <v>13764</v>
      </c>
      <c r="D972" s="211" t="s">
        <v>564</v>
      </c>
      <c r="E972" s="211" t="s">
        <v>11357</v>
      </c>
      <c r="F972" s="211" t="s">
        <v>1254</v>
      </c>
      <c r="G972" s="211" t="s">
        <v>1258</v>
      </c>
      <c r="H972" s="211" t="s">
        <v>576</v>
      </c>
      <c r="I972" s="211"/>
      <c r="J972" s="93"/>
    </row>
    <row r="973" spans="1:10" ht="15" customHeight="1" x14ac:dyDescent="0.25">
      <c r="A973" s="120" t="s">
        <v>2502</v>
      </c>
      <c r="B973" s="120" t="s">
        <v>2503</v>
      </c>
      <c r="C973" s="120" t="s">
        <v>1248</v>
      </c>
      <c r="D973" s="120" t="s">
        <v>443</v>
      </c>
      <c r="E973" s="120" t="s">
        <v>1564</v>
      </c>
      <c r="F973" s="120" t="s">
        <v>1250</v>
      </c>
      <c r="G973" s="120" t="s">
        <v>1251</v>
      </c>
      <c r="H973" s="120" t="s">
        <v>2504</v>
      </c>
      <c r="I973" s="120"/>
    </row>
    <row r="974" spans="1:10" ht="15" customHeight="1" x14ac:dyDescent="0.25">
      <c r="A974" s="120" t="s">
        <v>2505</v>
      </c>
      <c r="B974" s="120" t="s">
        <v>2506</v>
      </c>
      <c r="C974" s="120" t="s">
        <v>1346</v>
      </c>
      <c r="D974" s="120" t="s">
        <v>443</v>
      </c>
      <c r="E974" s="120" t="s">
        <v>2507</v>
      </c>
      <c r="F974" s="120" t="s">
        <v>1250</v>
      </c>
      <c r="G974" s="120" t="s">
        <v>1251</v>
      </c>
      <c r="H974" s="120" t="s">
        <v>2508</v>
      </c>
      <c r="I974" s="120"/>
    </row>
    <row r="975" spans="1:10" s="156" customFormat="1" ht="15" customHeight="1" x14ac:dyDescent="0.25">
      <c r="A975" s="211" t="s">
        <v>16788</v>
      </c>
      <c r="B975" s="211" t="s">
        <v>282</v>
      </c>
      <c r="C975" s="211" t="s">
        <v>16789</v>
      </c>
      <c r="D975" s="211" t="s">
        <v>16646</v>
      </c>
      <c r="E975" s="211" t="s">
        <v>16790</v>
      </c>
      <c r="F975" s="211" t="s">
        <v>1254</v>
      </c>
      <c r="G975" s="211" t="s">
        <v>1297</v>
      </c>
      <c r="H975" s="211" t="s">
        <v>16791</v>
      </c>
      <c r="I975" s="211"/>
    </row>
    <row r="976" spans="1:10" s="156" customFormat="1" ht="15" customHeight="1" x14ac:dyDescent="0.25">
      <c r="A976" s="160" t="s">
        <v>8233</v>
      </c>
      <c r="B976" s="160" t="s">
        <v>282</v>
      </c>
      <c r="C976" s="160" t="s">
        <v>16782</v>
      </c>
      <c r="D976" s="160" t="s">
        <v>7848</v>
      </c>
      <c r="E976" s="160" t="s">
        <v>8234</v>
      </c>
      <c r="F976" s="160" t="s">
        <v>1254</v>
      </c>
      <c r="G976" s="160" t="s">
        <v>4905</v>
      </c>
      <c r="H976" s="160" t="s">
        <v>8235</v>
      </c>
      <c r="I976" s="160"/>
    </row>
    <row r="977" spans="1:16" s="156" customFormat="1" ht="15" customHeight="1" x14ac:dyDescent="0.25">
      <c r="A977" s="160" t="s">
        <v>5821</v>
      </c>
      <c r="B977" s="160" t="s">
        <v>282</v>
      </c>
      <c r="C977" s="160" t="s">
        <v>5823</v>
      </c>
      <c r="D977" s="160" t="s">
        <v>1357</v>
      </c>
      <c r="E977" s="160" t="s">
        <v>5822</v>
      </c>
      <c r="F977" s="160" t="s">
        <v>1254</v>
      </c>
      <c r="G977" s="160" t="s">
        <v>6857</v>
      </c>
      <c r="H977" s="160" t="s">
        <v>720</v>
      </c>
      <c r="I977" s="160"/>
    </row>
    <row r="978" spans="1:16" s="156" customFormat="1" ht="15" customHeight="1" x14ac:dyDescent="0.25">
      <c r="A978" s="160" t="s">
        <v>7465</v>
      </c>
      <c r="B978" s="160" t="s">
        <v>282</v>
      </c>
      <c r="C978" s="160" t="s">
        <v>7294</v>
      </c>
      <c r="D978" s="160" t="s">
        <v>8944</v>
      </c>
      <c r="E978" s="160" t="s">
        <v>7466</v>
      </c>
      <c r="F978" s="160" t="s">
        <v>1250</v>
      </c>
      <c r="G978" s="160" t="s">
        <v>1251</v>
      </c>
      <c r="H978" s="160" t="s">
        <v>7467</v>
      </c>
      <c r="I978" s="160"/>
    </row>
    <row r="979" spans="1:16" s="156" customFormat="1" ht="15" customHeight="1" x14ac:dyDescent="0.25">
      <c r="A979" s="160" t="s">
        <v>7468</v>
      </c>
      <c r="B979" s="160" t="s">
        <v>282</v>
      </c>
      <c r="C979" s="160" t="s">
        <v>7294</v>
      </c>
      <c r="D979" s="160" t="s">
        <v>8944</v>
      </c>
      <c r="E979" s="160" t="s">
        <v>7301</v>
      </c>
      <c r="F979" s="160" t="s">
        <v>1250</v>
      </c>
      <c r="G979" s="160" t="s">
        <v>4817</v>
      </c>
      <c r="H979" s="160" t="s">
        <v>7469</v>
      </c>
      <c r="I979" s="160"/>
    </row>
    <row r="980" spans="1:16" s="156" customFormat="1" ht="15" customHeight="1" x14ac:dyDescent="0.25">
      <c r="A980" s="160" t="s">
        <v>10338</v>
      </c>
      <c r="B980" s="160" t="s">
        <v>282</v>
      </c>
      <c r="C980" s="160"/>
      <c r="D980" s="160" t="s">
        <v>755</v>
      </c>
      <c r="E980" s="160" t="s">
        <v>263</v>
      </c>
      <c r="F980" s="160" t="s">
        <v>1250</v>
      </c>
      <c r="G980" s="160" t="s">
        <v>8955</v>
      </c>
      <c r="H980" s="160" t="s">
        <v>10339</v>
      </c>
      <c r="I980" s="160"/>
    </row>
    <row r="981" spans="1:16" s="156" customFormat="1" ht="15" customHeight="1" x14ac:dyDescent="0.25">
      <c r="A981" s="160" t="s">
        <v>9463</v>
      </c>
      <c r="B981" s="160" t="s">
        <v>282</v>
      </c>
      <c r="C981" s="160"/>
      <c r="D981" s="160" t="s">
        <v>7848</v>
      </c>
      <c r="E981" s="160" t="s">
        <v>263</v>
      </c>
      <c r="F981" s="160" t="s">
        <v>1250</v>
      </c>
      <c r="G981" s="160" t="s">
        <v>8955</v>
      </c>
      <c r="H981" s="160" t="s">
        <v>9464</v>
      </c>
      <c r="I981" s="160"/>
    </row>
    <row r="982" spans="1:16" s="156" customFormat="1" ht="15" customHeight="1" x14ac:dyDescent="0.25">
      <c r="A982" s="160" t="s">
        <v>9476</v>
      </c>
      <c r="B982" s="160" t="s">
        <v>282</v>
      </c>
      <c r="C982" s="160"/>
      <c r="D982" s="160" t="s">
        <v>7848</v>
      </c>
      <c r="E982" s="160" t="s">
        <v>9477</v>
      </c>
      <c r="F982" s="160" t="s">
        <v>1254</v>
      </c>
      <c r="G982" s="160" t="s">
        <v>8955</v>
      </c>
      <c r="H982" s="160" t="s">
        <v>9478</v>
      </c>
      <c r="I982" s="160"/>
    </row>
    <row r="983" spans="1:16" s="156" customFormat="1" ht="15" customHeight="1" x14ac:dyDescent="0.25">
      <c r="A983" s="211" t="s">
        <v>2509</v>
      </c>
      <c r="B983" s="211" t="s">
        <v>2510</v>
      </c>
      <c r="C983" s="211" t="s">
        <v>1286</v>
      </c>
      <c r="D983" s="211" t="s">
        <v>443</v>
      </c>
      <c r="E983" s="211" t="s">
        <v>14050</v>
      </c>
      <c r="F983" s="211" t="s">
        <v>1250</v>
      </c>
      <c r="G983" s="211" t="s">
        <v>1251</v>
      </c>
      <c r="H983" s="211" t="s">
        <v>4975</v>
      </c>
      <c r="I983" s="211"/>
    </row>
    <row r="984" spans="1:16" ht="15" customHeight="1" x14ac:dyDescent="0.25">
      <c r="A984" s="120" t="s">
        <v>2511</v>
      </c>
      <c r="B984" s="120" t="s">
        <v>2512</v>
      </c>
      <c r="C984" s="120" t="s">
        <v>1312</v>
      </c>
      <c r="D984" s="120" t="s">
        <v>443</v>
      </c>
      <c r="E984" s="120" t="s">
        <v>2513</v>
      </c>
      <c r="F984" s="120" t="s">
        <v>1250</v>
      </c>
      <c r="G984" s="120" t="s">
        <v>1251</v>
      </c>
      <c r="H984" s="120" t="s">
        <v>2514</v>
      </c>
      <c r="I984" s="120"/>
    </row>
    <row r="985" spans="1:16" ht="15" customHeight="1" x14ac:dyDescent="0.25">
      <c r="A985" s="120" t="s">
        <v>2515</v>
      </c>
      <c r="B985" s="120" t="s">
        <v>2516</v>
      </c>
      <c r="C985" s="120"/>
      <c r="D985" s="120" t="s">
        <v>443</v>
      </c>
      <c r="E985" s="120" t="s">
        <v>1806</v>
      </c>
      <c r="F985" s="120" t="s">
        <v>1250</v>
      </c>
      <c r="G985" s="160" t="s">
        <v>1251</v>
      </c>
      <c r="H985" s="120" t="s">
        <v>2517</v>
      </c>
      <c r="I985" s="120"/>
    </row>
    <row r="986" spans="1:16" s="156" customFormat="1" ht="15" customHeight="1" x14ac:dyDescent="0.25">
      <c r="A986" s="160" t="s">
        <v>7470</v>
      </c>
      <c r="B986" s="160" t="s">
        <v>282</v>
      </c>
      <c r="C986" s="160" t="s">
        <v>7294</v>
      </c>
      <c r="D986" s="160" t="s">
        <v>8944</v>
      </c>
      <c r="E986" s="160" t="s">
        <v>7471</v>
      </c>
      <c r="F986" s="160" t="s">
        <v>1250</v>
      </c>
      <c r="G986" s="160" t="s">
        <v>1251</v>
      </c>
      <c r="H986" s="160" t="s">
        <v>7472</v>
      </c>
      <c r="I986" s="160"/>
    </row>
    <row r="987" spans="1:16" s="156" customFormat="1" ht="15" customHeight="1" x14ac:dyDescent="0.25">
      <c r="A987" s="160" t="s">
        <v>8238</v>
      </c>
      <c r="B987" s="160" t="s">
        <v>282</v>
      </c>
      <c r="C987" s="160" t="s">
        <v>8239</v>
      </c>
      <c r="D987" s="160" t="s">
        <v>7848</v>
      </c>
      <c r="E987" s="160" t="s">
        <v>8240</v>
      </c>
      <c r="F987" s="160" t="s">
        <v>1250</v>
      </c>
      <c r="G987" s="160" t="s">
        <v>6857</v>
      </c>
      <c r="H987" s="160" t="s">
        <v>8241</v>
      </c>
      <c r="I987" s="160"/>
    </row>
    <row r="988" spans="1:16" ht="15" customHeight="1" x14ac:dyDescent="0.25">
      <c r="A988" s="120" t="s">
        <v>2523</v>
      </c>
      <c r="B988" s="120" t="s">
        <v>282</v>
      </c>
      <c r="C988" s="120"/>
      <c r="D988" s="120" t="s">
        <v>564</v>
      </c>
      <c r="E988" s="120" t="s">
        <v>1888</v>
      </c>
      <c r="F988" s="120" t="s">
        <v>1250</v>
      </c>
      <c r="G988" s="50" t="s">
        <v>4817</v>
      </c>
      <c r="H988" s="120" t="s">
        <v>2307</v>
      </c>
      <c r="I988" s="120"/>
      <c r="J988" s="122"/>
      <c r="K988" s="121"/>
      <c r="L988" s="121"/>
      <c r="M988" s="121"/>
      <c r="N988" s="121"/>
      <c r="O988" s="122"/>
      <c r="P988" s="122" t="s">
        <v>2524</v>
      </c>
    </row>
    <row r="989" spans="1:16" s="156" customFormat="1" ht="15" customHeight="1" x14ac:dyDescent="0.25">
      <c r="A989" s="160" t="s">
        <v>6088</v>
      </c>
      <c r="B989" s="160" t="s">
        <v>6087</v>
      </c>
      <c r="C989" s="160" t="s">
        <v>6089</v>
      </c>
      <c r="D989" s="160" t="s">
        <v>841</v>
      </c>
      <c r="E989" s="160" t="s">
        <v>6090</v>
      </c>
      <c r="F989" s="160" t="s">
        <v>1250</v>
      </c>
      <c r="G989" s="143" t="s">
        <v>1421</v>
      </c>
      <c r="H989" s="160" t="s">
        <v>6091</v>
      </c>
      <c r="I989" s="160"/>
      <c r="J989" s="161"/>
      <c r="K989" s="135"/>
      <c r="L989" s="135"/>
      <c r="M989" s="135"/>
      <c r="N989" s="135"/>
      <c r="O989" s="161"/>
      <c r="P989" s="161"/>
    </row>
    <row r="990" spans="1:16" s="156" customFormat="1" ht="15" customHeight="1" x14ac:dyDescent="0.25">
      <c r="A990" s="160" t="s">
        <v>10102</v>
      </c>
      <c r="B990" s="160" t="s">
        <v>282</v>
      </c>
      <c r="C990" s="160" t="s">
        <v>10100</v>
      </c>
      <c r="D990" s="160" t="s">
        <v>8944</v>
      </c>
      <c r="E990" s="160" t="s">
        <v>10103</v>
      </c>
      <c r="F990" s="160" t="s">
        <v>1600</v>
      </c>
      <c r="G990" s="143" t="s">
        <v>1404</v>
      </c>
      <c r="H990" s="160" t="s">
        <v>10104</v>
      </c>
      <c r="I990" s="160"/>
      <c r="J990" s="161"/>
      <c r="K990" s="135"/>
      <c r="L990" s="135"/>
      <c r="M990" s="135"/>
      <c r="N990" s="135"/>
      <c r="O990" s="161"/>
      <c r="P990" s="161"/>
    </row>
    <row r="991" spans="1:16" ht="15" customHeight="1" x14ac:dyDescent="0.25">
      <c r="A991" s="120" t="s">
        <v>2529</v>
      </c>
      <c r="B991" s="120" t="s">
        <v>282</v>
      </c>
      <c r="C991" s="120"/>
      <c r="D991" s="120" t="s">
        <v>4413</v>
      </c>
      <c r="E991" s="120" t="s">
        <v>2530</v>
      </c>
      <c r="F991" s="120" t="s">
        <v>1254</v>
      </c>
      <c r="G991" s="120" t="s">
        <v>1404</v>
      </c>
      <c r="H991" s="120" t="s">
        <v>2531</v>
      </c>
      <c r="I991" s="120"/>
    </row>
    <row r="992" spans="1:16" ht="15" customHeight="1" x14ac:dyDescent="0.25">
      <c r="A992" s="120" t="s">
        <v>2532</v>
      </c>
      <c r="B992" s="120" t="s">
        <v>282</v>
      </c>
      <c r="C992" s="120"/>
      <c r="D992" s="160" t="s">
        <v>1357</v>
      </c>
      <c r="E992" s="120" t="s">
        <v>2533</v>
      </c>
      <c r="F992" s="120" t="s">
        <v>1534</v>
      </c>
      <c r="G992" s="120" t="s">
        <v>1421</v>
      </c>
      <c r="H992" s="120" t="s">
        <v>2534</v>
      </c>
      <c r="I992" s="120"/>
    </row>
    <row r="993" spans="1:9" s="156" customFormat="1" ht="15" customHeight="1" x14ac:dyDescent="0.25">
      <c r="A993" s="160" t="s">
        <v>9479</v>
      </c>
      <c r="B993" s="160" t="s">
        <v>282</v>
      </c>
      <c r="C993" s="160"/>
      <c r="D993" s="160" t="s">
        <v>7848</v>
      </c>
      <c r="E993" s="160" t="s">
        <v>9480</v>
      </c>
      <c r="F993" s="160" t="s">
        <v>1618</v>
      </c>
      <c r="G993" s="160" t="s">
        <v>8955</v>
      </c>
      <c r="H993" s="160" t="s">
        <v>9481</v>
      </c>
      <c r="I993" s="160"/>
    </row>
    <row r="994" spans="1:9" ht="15" customHeight="1" x14ac:dyDescent="0.25">
      <c r="A994" s="120" t="s">
        <v>4452</v>
      </c>
      <c r="B994" s="120" t="s">
        <v>5268</v>
      </c>
      <c r="C994" s="120" t="s">
        <v>5269</v>
      </c>
      <c r="D994" s="120" t="s">
        <v>841</v>
      </c>
      <c r="E994" s="120" t="s">
        <v>5270</v>
      </c>
      <c r="F994" s="120" t="s">
        <v>1618</v>
      </c>
      <c r="G994" s="120" t="s">
        <v>1477</v>
      </c>
      <c r="H994" s="120" t="s">
        <v>4453</v>
      </c>
      <c r="I994" s="120"/>
    </row>
    <row r="995" spans="1:9" s="156" customFormat="1" ht="15" customHeight="1" x14ac:dyDescent="0.25">
      <c r="A995" s="211" t="s">
        <v>17224</v>
      </c>
      <c r="B995" s="211" t="s">
        <v>282</v>
      </c>
      <c r="C995" s="211"/>
      <c r="D995" s="211" t="s">
        <v>16646</v>
      </c>
      <c r="E995" s="211" t="s">
        <v>8967</v>
      </c>
      <c r="F995" s="211" t="s">
        <v>1250</v>
      </c>
      <c r="G995" s="211" t="s">
        <v>8955</v>
      </c>
      <c r="H995" s="211" t="s">
        <v>17225</v>
      </c>
      <c r="I995" s="211"/>
    </row>
    <row r="996" spans="1:9" s="156" customFormat="1" ht="15" customHeight="1" x14ac:dyDescent="0.25">
      <c r="A996" s="160" t="s">
        <v>6092</v>
      </c>
      <c r="B996" s="160" t="s">
        <v>6093</v>
      </c>
      <c r="C996" s="160" t="s">
        <v>6094</v>
      </c>
      <c r="D996" s="160" t="s">
        <v>841</v>
      </c>
      <c r="E996" s="160" t="s">
        <v>6095</v>
      </c>
      <c r="F996" s="160" t="s">
        <v>1250</v>
      </c>
      <c r="G996" s="160" t="s">
        <v>5025</v>
      </c>
      <c r="H996" s="160" t="s">
        <v>6096</v>
      </c>
      <c r="I996" s="160"/>
    </row>
    <row r="997" spans="1:9" ht="15" customHeight="1" x14ac:dyDescent="0.25">
      <c r="A997" s="120" t="s">
        <v>2535</v>
      </c>
      <c r="B997" s="120" t="s">
        <v>2536</v>
      </c>
      <c r="C997" s="120"/>
      <c r="D997" s="120" t="s">
        <v>443</v>
      </c>
      <c r="E997" s="120" t="s">
        <v>1941</v>
      </c>
      <c r="F997" s="120" t="s">
        <v>1250</v>
      </c>
      <c r="G997" s="120" t="s">
        <v>1251</v>
      </c>
      <c r="H997" s="120" t="s">
        <v>2537</v>
      </c>
      <c r="I997" s="120"/>
    </row>
    <row r="998" spans="1:9" ht="15" customHeight="1" x14ac:dyDescent="0.25">
      <c r="A998" s="120" t="s">
        <v>2538</v>
      </c>
      <c r="B998" s="120" t="s">
        <v>2539</v>
      </c>
      <c r="C998" s="120" t="s">
        <v>2414</v>
      </c>
      <c r="D998" s="120" t="s">
        <v>443</v>
      </c>
      <c r="E998" s="120" t="s">
        <v>1336</v>
      </c>
      <c r="F998" s="120" t="s">
        <v>1250</v>
      </c>
      <c r="G998" s="120" t="s">
        <v>1251</v>
      </c>
      <c r="H998" s="120" t="s">
        <v>2540</v>
      </c>
      <c r="I998" s="120"/>
    </row>
    <row r="999" spans="1:9" x14ac:dyDescent="0.25">
      <c r="A999" s="122" t="s">
        <v>2541</v>
      </c>
      <c r="B999" s="104" t="s">
        <v>2542</v>
      </c>
      <c r="C999" s="122" t="s">
        <v>2543</v>
      </c>
      <c r="D999" s="120" t="s">
        <v>443</v>
      </c>
      <c r="E999" s="122" t="s">
        <v>255</v>
      </c>
      <c r="F999" s="104" t="s">
        <v>1250</v>
      </c>
      <c r="G999" s="120" t="s">
        <v>1421</v>
      </c>
      <c r="H999" s="122" t="s">
        <v>2544</v>
      </c>
      <c r="I999" s="122"/>
    </row>
    <row r="1000" spans="1:9" s="156" customFormat="1" x14ac:dyDescent="0.25">
      <c r="A1000" s="211" t="s">
        <v>491</v>
      </c>
      <c r="B1000" s="143" t="s">
        <v>1057</v>
      </c>
      <c r="C1000" s="161" t="s">
        <v>11358</v>
      </c>
      <c r="D1000" s="211" t="s">
        <v>841</v>
      </c>
      <c r="E1000" s="162" t="s">
        <v>1823</v>
      </c>
      <c r="F1000" s="162" t="s">
        <v>1618</v>
      </c>
      <c r="G1000" s="211" t="s">
        <v>10305</v>
      </c>
      <c r="H1000" s="211" t="s">
        <v>804</v>
      </c>
      <c r="I1000" s="161"/>
    </row>
    <row r="1001" spans="1:9" s="156" customFormat="1" x14ac:dyDescent="0.25">
      <c r="A1001" s="161" t="s">
        <v>9503</v>
      </c>
      <c r="B1001" s="162" t="s">
        <v>282</v>
      </c>
      <c r="C1001" s="161"/>
      <c r="D1001" s="160" t="s">
        <v>7848</v>
      </c>
      <c r="E1001" s="111" t="s">
        <v>9406</v>
      </c>
      <c r="F1001" s="162" t="s">
        <v>1254</v>
      </c>
      <c r="G1001" s="160" t="s">
        <v>8955</v>
      </c>
      <c r="H1001" s="162" t="s">
        <v>9504</v>
      </c>
      <c r="I1001" s="161"/>
    </row>
    <row r="1002" spans="1:9" x14ac:dyDescent="0.25">
      <c r="A1002" s="122" t="s">
        <v>2545</v>
      </c>
      <c r="B1002" s="104" t="s">
        <v>2546</v>
      </c>
      <c r="C1002" s="122" t="s">
        <v>1346</v>
      </c>
      <c r="D1002" s="120" t="s">
        <v>443</v>
      </c>
      <c r="E1002" s="122" t="s">
        <v>1564</v>
      </c>
      <c r="F1002" s="104" t="s">
        <v>1250</v>
      </c>
      <c r="G1002" s="120" t="s">
        <v>1251</v>
      </c>
      <c r="H1002" s="99" t="s">
        <v>2547</v>
      </c>
      <c r="I1002" s="122"/>
    </row>
    <row r="1003" spans="1:9" ht="15" customHeight="1" x14ac:dyDescent="0.25">
      <c r="A1003" s="120" t="s">
        <v>2548</v>
      </c>
      <c r="B1003" s="120" t="s">
        <v>2549</v>
      </c>
      <c r="C1003" s="120" t="s">
        <v>2083</v>
      </c>
      <c r="D1003" s="120" t="s">
        <v>443</v>
      </c>
      <c r="E1003" s="120" t="s">
        <v>1564</v>
      </c>
      <c r="F1003" s="120" t="s">
        <v>1250</v>
      </c>
      <c r="G1003" s="120" t="s">
        <v>1251</v>
      </c>
      <c r="H1003" s="120" t="s">
        <v>2550</v>
      </c>
      <c r="I1003" s="120"/>
    </row>
    <row r="1004" spans="1:9" s="156" customFormat="1" ht="15" customHeight="1" x14ac:dyDescent="0.25">
      <c r="A1004" s="160" t="s">
        <v>7473</v>
      </c>
      <c r="B1004" s="160" t="s">
        <v>282</v>
      </c>
      <c r="C1004" s="160" t="s">
        <v>7294</v>
      </c>
      <c r="D1004" s="160" t="s">
        <v>8944</v>
      </c>
      <c r="E1004" s="160" t="s">
        <v>2558</v>
      </c>
      <c r="F1004" s="160" t="s">
        <v>1250</v>
      </c>
      <c r="G1004" s="160" t="s">
        <v>1251</v>
      </c>
      <c r="H1004" s="160" t="s">
        <v>7474</v>
      </c>
      <c r="I1004" s="107"/>
    </row>
    <row r="1005" spans="1:9" s="156" customFormat="1" ht="15" customHeight="1" x14ac:dyDescent="0.25">
      <c r="A1005" s="160" t="s">
        <v>2555</v>
      </c>
      <c r="B1005" s="160" t="s">
        <v>2556</v>
      </c>
      <c r="C1005" s="160" t="s">
        <v>2557</v>
      </c>
      <c r="D1005" s="160" t="s">
        <v>443</v>
      </c>
      <c r="E1005" s="160" t="s">
        <v>2558</v>
      </c>
      <c r="F1005" s="160" t="s">
        <v>1250</v>
      </c>
      <c r="G1005" s="160" t="s">
        <v>1251</v>
      </c>
      <c r="H1005" s="160" t="s">
        <v>2559</v>
      </c>
      <c r="I1005" s="107"/>
    </row>
    <row r="1006" spans="1:9" s="156" customFormat="1" ht="15" customHeight="1" x14ac:dyDescent="0.25">
      <c r="A1006" s="160" t="s">
        <v>9505</v>
      </c>
      <c r="B1006" s="160" t="s">
        <v>282</v>
      </c>
      <c r="C1006" s="160" t="s">
        <v>9508</v>
      </c>
      <c r="D1006" s="160" t="s">
        <v>755</v>
      </c>
      <c r="E1006" s="160" t="s">
        <v>309</v>
      </c>
      <c r="F1006" s="160" t="s">
        <v>1254</v>
      </c>
      <c r="G1006" s="160" t="s">
        <v>10305</v>
      </c>
      <c r="H1006" s="160" t="s">
        <v>9506</v>
      </c>
      <c r="I1006" s="107"/>
    </row>
    <row r="1007" spans="1:9" s="156" customFormat="1" ht="15" customHeight="1" x14ac:dyDescent="0.25">
      <c r="A1007" s="160" t="s">
        <v>9509</v>
      </c>
      <c r="B1007" s="160" t="s">
        <v>282</v>
      </c>
      <c r="C1007" s="160" t="s">
        <v>9510</v>
      </c>
      <c r="D1007" s="160" t="s">
        <v>7848</v>
      </c>
      <c r="E1007" s="160" t="s">
        <v>309</v>
      </c>
      <c r="F1007" s="160" t="s">
        <v>1254</v>
      </c>
      <c r="G1007" s="160" t="s">
        <v>6857</v>
      </c>
      <c r="H1007" s="160" t="s">
        <v>9511</v>
      </c>
      <c r="I1007" s="107"/>
    </row>
    <row r="1008" spans="1:9" s="156" customFormat="1" ht="15" customHeight="1" x14ac:dyDescent="0.25">
      <c r="A1008" s="160" t="s">
        <v>9507</v>
      </c>
      <c r="B1008" s="160" t="s">
        <v>282</v>
      </c>
      <c r="C1008" s="160" t="s">
        <v>8244</v>
      </c>
      <c r="D1008" s="160" t="s">
        <v>7848</v>
      </c>
      <c r="E1008" s="160" t="s">
        <v>309</v>
      </c>
      <c r="F1008" s="160" t="s">
        <v>1254</v>
      </c>
      <c r="G1008" s="160" t="s">
        <v>10305</v>
      </c>
      <c r="H1008" s="160" t="s">
        <v>8245</v>
      </c>
      <c r="I1008" s="107"/>
    </row>
    <row r="1009" spans="1:11" s="156" customFormat="1" ht="15" customHeight="1" x14ac:dyDescent="0.25">
      <c r="A1009" s="211" t="s">
        <v>8246</v>
      </c>
      <c r="B1009" s="143" t="s">
        <v>282</v>
      </c>
      <c r="C1009" s="143" t="s">
        <v>16864</v>
      </c>
      <c r="D1009" s="211" t="s">
        <v>7848</v>
      </c>
      <c r="E1009" s="211" t="s">
        <v>16865</v>
      </c>
      <c r="F1009" s="211" t="s">
        <v>1254</v>
      </c>
      <c r="G1009" s="211" t="s">
        <v>5021</v>
      </c>
      <c r="H1009" s="211" t="s">
        <v>8247</v>
      </c>
      <c r="I1009" s="107"/>
    </row>
    <row r="1010" spans="1:11" s="156" customFormat="1" ht="15" customHeight="1" x14ac:dyDescent="0.25">
      <c r="A1010" s="160" t="s">
        <v>7740</v>
      </c>
      <c r="B1010" s="160" t="s">
        <v>282</v>
      </c>
      <c r="C1010" s="160" t="s">
        <v>7294</v>
      </c>
      <c r="D1010" s="160" t="s">
        <v>8944</v>
      </c>
      <c r="E1010" s="160" t="s">
        <v>7741</v>
      </c>
      <c r="F1010" s="160" t="s">
        <v>1250</v>
      </c>
      <c r="G1010" s="160" t="s">
        <v>1251</v>
      </c>
      <c r="H1010" s="160" t="s">
        <v>7742</v>
      </c>
      <c r="I1010" s="107"/>
    </row>
    <row r="1011" spans="1:11" s="156" customFormat="1" ht="15" customHeight="1" x14ac:dyDescent="0.25">
      <c r="A1011" s="160" t="s">
        <v>8248</v>
      </c>
      <c r="B1011" s="160" t="s">
        <v>282</v>
      </c>
      <c r="C1011" s="160" t="s">
        <v>8249</v>
      </c>
      <c r="D1011" s="160" t="s">
        <v>7848</v>
      </c>
      <c r="E1011" s="160" t="s">
        <v>4611</v>
      </c>
      <c r="F1011" s="160" t="s">
        <v>1254</v>
      </c>
      <c r="G1011" s="160" t="s">
        <v>4981</v>
      </c>
      <c r="H1011" s="160" t="s">
        <v>8250</v>
      </c>
      <c r="I1011" s="107"/>
    </row>
    <row r="1012" spans="1:11" s="156" customFormat="1" ht="15" customHeight="1" x14ac:dyDescent="0.25">
      <c r="A1012" s="211" t="s">
        <v>16792</v>
      </c>
      <c r="B1012" s="211" t="s">
        <v>282</v>
      </c>
      <c r="C1012" s="211"/>
      <c r="D1012" s="211" t="s">
        <v>16646</v>
      </c>
      <c r="E1012" s="211" t="s">
        <v>16793</v>
      </c>
      <c r="F1012" s="211" t="s">
        <v>1254</v>
      </c>
      <c r="G1012" s="211" t="s">
        <v>1421</v>
      </c>
      <c r="H1012" s="211" t="s">
        <v>16794</v>
      </c>
      <c r="I1012" s="107"/>
    </row>
    <row r="1013" spans="1:11" s="156" customFormat="1" ht="15" customHeight="1" x14ac:dyDescent="0.25">
      <c r="A1013" s="160" t="s">
        <v>6098</v>
      </c>
      <c r="B1013" s="160" t="s">
        <v>6097</v>
      </c>
      <c r="C1013" s="160" t="s">
        <v>6099</v>
      </c>
      <c r="D1013" s="160" t="s">
        <v>841</v>
      </c>
      <c r="E1013" s="160" t="s">
        <v>6100</v>
      </c>
      <c r="F1013" s="160" t="s">
        <v>1250</v>
      </c>
      <c r="G1013" s="160" t="s">
        <v>4817</v>
      </c>
      <c r="H1013" s="160" t="s">
        <v>6101</v>
      </c>
      <c r="I1013" s="107"/>
    </row>
    <row r="1014" spans="1:11" s="156" customFormat="1" ht="15" customHeight="1" x14ac:dyDescent="0.25">
      <c r="A1014" s="160" t="s">
        <v>2560</v>
      </c>
      <c r="B1014" s="160" t="s">
        <v>2561</v>
      </c>
      <c r="C1014" s="160" t="s">
        <v>2562</v>
      </c>
      <c r="D1014" s="160" t="s">
        <v>443</v>
      </c>
      <c r="E1014" s="160" t="s">
        <v>2563</v>
      </c>
      <c r="F1014" s="160" t="s">
        <v>1250</v>
      </c>
      <c r="G1014" s="160" t="s">
        <v>4817</v>
      </c>
      <c r="H1014" s="160" t="s">
        <v>2564</v>
      </c>
      <c r="I1014" s="107"/>
    </row>
    <row r="1015" spans="1:11" s="156" customFormat="1" ht="15" customHeight="1" x14ac:dyDescent="0.25">
      <c r="A1015" s="211" t="s">
        <v>8251</v>
      </c>
      <c r="B1015" s="143" t="s">
        <v>282</v>
      </c>
      <c r="C1015" s="143" t="s">
        <v>14084</v>
      </c>
      <c r="D1015" s="211" t="s">
        <v>755</v>
      </c>
      <c r="E1015" s="211" t="s">
        <v>8569</v>
      </c>
      <c r="F1015" s="211" t="s">
        <v>1600</v>
      </c>
      <c r="G1015" s="211" t="s">
        <v>5456</v>
      </c>
      <c r="H1015" s="211" t="s">
        <v>8252</v>
      </c>
      <c r="I1015" s="107"/>
    </row>
    <row r="1016" spans="1:11" s="156" customFormat="1" ht="15" customHeight="1" x14ac:dyDescent="0.25">
      <c r="A1016" s="160" t="s">
        <v>8253</v>
      </c>
      <c r="B1016" s="160" t="s">
        <v>282</v>
      </c>
      <c r="C1016" s="160" t="s">
        <v>8254</v>
      </c>
      <c r="D1016" s="160" t="s">
        <v>7848</v>
      </c>
      <c r="E1016" s="160" t="s">
        <v>8255</v>
      </c>
      <c r="F1016" s="160" t="s">
        <v>1600</v>
      </c>
      <c r="G1016" s="160" t="s">
        <v>6857</v>
      </c>
      <c r="H1016" s="160" t="s">
        <v>8256</v>
      </c>
      <c r="I1016" s="107"/>
    </row>
    <row r="1017" spans="1:11" s="156" customFormat="1" ht="15" customHeight="1" x14ac:dyDescent="0.25">
      <c r="A1017" s="160" t="s">
        <v>9515</v>
      </c>
      <c r="B1017" s="160" t="s">
        <v>282</v>
      </c>
      <c r="C1017" s="160"/>
      <c r="D1017" s="160" t="s">
        <v>7848</v>
      </c>
      <c r="E1017" s="160" t="s">
        <v>9516</v>
      </c>
      <c r="F1017" s="160" t="s">
        <v>1254</v>
      </c>
      <c r="G1017" s="160" t="s">
        <v>8955</v>
      </c>
      <c r="H1017" s="160" t="s">
        <v>9517</v>
      </c>
      <c r="I1017" s="107"/>
    </row>
    <row r="1018" spans="1:11" ht="15" customHeight="1" x14ac:dyDescent="0.25">
      <c r="A1018" s="120" t="s">
        <v>2565</v>
      </c>
      <c r="B1018" s="120" t="s">
        <v>282</v>
      </c>
      <c r="C1018" s="120"/>
      <c r="D1018" s="120" t="s">
        <v>564</v>
      </c>
      <c r="E1018" s="120" t="s">
        <v>2566</v>
      </c>
      <c r="F1018" s="120" t="s">
        <v>1250</v>
      </c>
      <c r="G1018" s="120" t="s">
        <v>1251</v>
      </c>
      <c r="H1018" s="50" t="s">
        <v>2567</v>
      </c>
      <c r="I1018" s="120"/>
    </row>
    <row r="1019" spans="1:11" s="156" customFormat="1" ht="15" customHeight="1" x14ac:dyDescent="0.25">
      <c r="A1019" s="160" t="s">
        <v>10342</v>
      </c>
      <c r="B1019" s="160" t="s">
        <v>282</v>
      </c>
      <c r="C1019" s="160"/>
      <c r="D1019" s="160" t="s">
        <v>755</v>
      </c>
      <c r="E1019" s="160" t="s">
        <v>7114</v>
      </c>
      <c r="F1019" s="160" t="s">
        <v>1250</v>
      </c>
      <c r="G1019" s="160" t="s">
        <v>8955</v>
      </c>
      <c r="H1019" s="143" t="s">
        <v>10343</v>
      </c>
      <c r="I1019" s="160"/>
    </row>
    <row r="1020" spans="1:11" s="156" customFormat="1" ht="15" customHeight="1" x14ac:dyDescent="0.25">
      <c r="A1020" s="160" t="s">
        <v>8257</v>
      </c>
      <c r="B1020" s="160" t="s">
        <v>282</v>
      </c>
      <c r="C1020" s="160"/>
      <c r="D1020" s="160" t="s">
        <v>7848</v>
      </c>
      <c r="E1020" s="160" t="s">
        <v>8258</v>
      </c>
      <c r="F1020" s="160" t="s">
        <v>1254</v>
      </c>
      <c r="G1020" s="160" t="s">
        <v>2382</v>
      </c>
      <c r="H1020" s="143" t="s">
        <v>8259</v>
      </c>
      <c r="I1020" s="160"/>
    </row>
    <row r="1021" spans="1:11" s="156" customFormat="1" ht="15" customHeight="1" x14ac:dyDescent="0.25">
      <c r="A1021" s="211" t="s">
        <v>8284</v>
      </c>
      <c r="B1021" s="211" t="s">
        <v>282</v>
      </c>
      <c r="C1021" s="211" t="s">
        <v>11371</v>
      </c>
      <c r="D1021" s="211" t="s">
        <v>8260</v>
      </c>
      <c r="E1021" s="211" t="s">
        <v>8397</v>
      </c>
      <c r="F1021" s="211" t="s">
        <v>1534</v>
      </c>
      <c r="G1021" s="211" t="s">
        <v>10305</v>
      </c>
      <c r="H1021" s="211" t="s">
        <v>693</v>
      </c>
      <c r="I1021" s="211" t="s">
        <v>8261</v>
      </c>
      <c r="J1021" s="211" t="s">
        <v>8285</v>
      </c>
      <c r="K1021" s="211" t="s">
        <v>8283</v>
      </c>
    </row>
    <row r="1022" spans="1:11" s="156" customFormat="1" ht="15" customHeight="1" x14ac:dyDescent="0.25">
      <c r="A1022" s="160" t="s">
        <v>6103</v>
      </c>
      <c r="B1022" s="160" t="s">
        <v>6102</v>
      </c>
      <c r="C1022" s="160" t="s">
        <v>6104</v>
      </c>
      <c r="D1022" s="160" t="s">
        <v>841</v>
      </c>
      <c r="E1022" s="160" t="s">
        <v>2464</v>
      </c>
      <c r="F1022" s="160" t="s">
        <v>1250</v>
      </c>
      <c r="G1022" s="160" t="s">
        <v>1477</v>
      </c>
      <c r="H1022" s="143" t="s">
        <v>6105</v>
      </c>
      <c r="I1022" s="160"/>
    </row>
    <row r="1023" spans="1:11" ht="15" customHeight="1" x14ac:dyDescent="0.25">
      <c r="A1023" s="120" t="s">
        <v>2568</v>
      </c>
      <c r="B1023" s="120" t="s">
        <v>2569</v>
      </c>
      <c r="C1023" s="120" t="s">
        <v>2570</v>
      </c>
      <c r="D1023" s="120" t="s">
        <v>443</v>
      </c>
      <c r="E1023" s="120" t="s">
        <v>1506</v>
      </c>
      <c r="F1023" s="120" t="s">
        <v>1250</v>
      </c>
      <c r="G1023" s="120" t="s">
        <v>1251</v>
      </c>
      <c r="H1023" s="120" t="s">
        <v>2571</v>
      </c>
      <c r="I1023" s="120"/>
    </row>
    <row r="1024" spans="1:11" s="156" customFormat="1" ht="15" customHeight="1" x14ac:dyDescent="0.25">
      <c r="A1024" s="160" t="s">
        <v>5108</v>
      </c>
      <c r="B1024" s="160" t="s">
        <v>5109</v>
      </c>
      <c r="C1024" s="160" t="s">
        <v>5110</v>
      </c>
      <c r="D1024" s="160" t="s">
        <v>443</v>
      </c>
      <c r="E1024" s="160" t="s">
        <v>677</v>
      </c>
      <c r="F1024" s="160" t="s">
        <v>1254</v>
      </c>
      <c r="G1024" s="160" t="s">
        <v>4832</v>
      </c>
      <c r="H1024" s="160" t="s">
        <v>5111</v>
      </c>
      <c r="I1024" s="160"/>
    </row>
    <row r="1025" spans="1:17" s="156" customFormat="1" ht="15" customHeight="1" x14ac:dyDescent="0.25">
      <c r="A1025" s="160" t="s">
        <v>5160</v>
      </c>
      <c r="B1025" s="160" t="s">
        <v>5159</v>
      </c>
      <c r="C1025" s="160" t="s">
        <v>5161</v>
      </c>
      <c r="D1025" s="160" t="s">
        <v>841</v>
      </c>
      <c r="E1025" s="160" t="s">
        <v>5162</v>
      </c>
      <c r="F1025" s="160" t="s">
        <v>1254</v>
      </c>
      <c r="G1025" s="160" t="s">
        <v>1258</v>
      </c>
      <c r="H1025" s="160" t="s">
        <v>5163</v>
      </c>
      <c r="I1025" s="160"/>
    </row>
    <row r="1026" spans="1:17" x14ac:dyDescent="0.25">
      <c r="A1026" s="120" t="s">
        <v>17622</v>
      </c>
      <c r="B1026" s="120" t="s">
        <v>2572</v>
      </c>
      <c r="C1026" s="120"/>
      <c r="D1026" s="120" t="s">
        <v>443</v>
      </c>
      <c r="E1026" s="120" t="s">
        <v>2563</v>
      </c>
      <c r="F1026" s="120" t="s">
        <v>1250</v>
      </c>
      <c r="G1026" s="120" t="s">
        <v>4817</v>
      </c>
      <c r="H1026" s="120" t="s">
        <v>2573</v>
      </c>
      <c r="I1026" s="120" t="s">
        <v>2574</v>
      </c>
      <c r="J1026" s="122"/>
      <c r="K1026" s="93"/>
      <c r="L1026" s="122"/>
      <c r="M1026" s="122"/>
      <c r="N1026" s="122"/>
      <c r="O1026" s="122"/>
      <c r="Q1026" s="122"/>
    </row>
    <row r="1027" spans="1:17" s="156" customFormat="1" x14ac:dyDescent="0.25">
      <c r="A1027" s="211" t="s">
        <v>8263</v>
      </c>
      <c r="B1027" s="211" t="s">
        <v>282</v>
      </c>
      <c r="C1027" s="211" t="s">
        <v>14085</v>
      </c>
      <c r="D1027" s="211" t="s">
        <v>7848</v>
      </c>
      <c r="E1027" s="211" t="s">
        <v>14086</v>
      </c>
      <c r="F1027" s="211" t="s">
        <v>1254</v>
      </c>
      <c r="G1027" s="211" t="s">
        <v>1359</v>
      </c>
      <c r="H1027" s="211" t="s">
        <v>8264</v>
      </c>
      <c r="I1027" s="107"/>
      <c r="J1027" s="161"/>
      <c r="K1027" s="93"/>
      <c r="L1027" s="161"/>
      <c r="M1027" s="161"/>
      <c r="N1027" s="161"/>
      <c r="O1027" s="161"/>
      <c r="Q1027" s="161"/>
    </row>
    <row r="1028" spans="1:17" s="156" customFormat="1" x14ac:dyDescent="0.25">
      <c r="A1028" s="211" t="s">
        <v>8265</v>
      </c>
      <c r="B1028" s="211" t="s">
        <v>282</v>
      </c>
      <c r="C1028" s="211" t="s">
        <v>14087</v>
      </c>
      <c r="D1028" s="211" t="s">
        <v>7848</v>
      </c>
      <c r="E1028" s="211" t="s">
        <v>14088</v>
      </c>
      <c r="F1028" s="211" t="s">
        <v>1618</v>
      </c>
      <c r="G1028" s="211" t="s">
        <v>10307</v>
      </c>
      <c r="H1028" s="211" t="s">
        <v>8266</v>
      </c>
      <c r="I1028" s="107"/>
      <c r="J1028" s="161"/>
      <c r="K1028" s="93"/>
      <c r="L1028" s="161"/>
      <c r="M1028" s="161"/>
      <c r="N1028" s="161"/>
      <c r="O1028" s="161"/>
      <c r="Q1028" s="161"/>
    </row>
    <row r="1029" spans="1:17" s="156" customFormat="1" x14ac:dyDescent="0.25">
      <c r="A1029" s="209" t="s">
        <v>316</v>
      </c>
      <c r="B1029" s="209" t="s">
        <v>5121</v>
      </c>
      <c r="C1029" s="209" t="s">
        <v>11387</v>
      </c>
      <c r="D1029" s="211" t="s">
        <v>841</v>
      </c>
      <c r="E1029" s="211" t="s">
        <v>669</v>
      </c>
      <c r="F1029" s="211" t="s">
        <v>1254</v>
      </c>
      <c r="G1029" s="211" t="s">
        <v>10307</v>
      </c>
      <c r="H1029" s="211" t="s">
        <v>4779</v>
      </c>
      <c r="I1029" s="107"/>
      <c r="J1029" s="161"/>
      <c r="K1029" s="93"/>
      <c r="L1029" s="161"/>
      <c r="M1029" s="161"/>
      <c r="N1029" s="161"/>
      <c r="O1029" s="161"/>
      <c r="Q1029" s="161"/>
    </row>
    <row r="1030" spans="1:17" s="156" customFormat="1" x14ac:dyDescent="0.25">
      <c r="A1030" s="209" t="s">
        <v>2575</v>
      </c>
      <c r="B1030" s="209" t="s">
        <v>2576</v>
      </c>
      <c r="C1030" s="209" t="s">
        <v>14090</v>
      </c>
      <c r="D1030" s="211" t="s">
        <v>443</v>
      </c>
      <c r="E1030" s="211" t="s">
        <v>13943</v>
      </c>
      <c r="F1030" s="211" t="s">
        <v>1250</v>
      </c>
      <c r="G1030" s="211" t="s">
        <v>4832</v>
      </c>
      <c r="H1030" s="211" t="s">
        <v>2577</v>
      </c>
      <c r="I1030" s="107"/>
      <c r="J1030" s="161"/>
      <c r="K1030" s="93"/>
      <c r="L1030" s="161"/>
      <c r="M1030" s="161"/>
      <c r="N1030" s="161"/>
      <c r="O1030" s="161"/>
      <c r="Q1030" s="161"/>
    </row>
    <row r="1031" spans="1:17" s="156" customFormat="1" x14ac:dyDescent="0.25">
      <c r="A1031" s="209" t="s">
        <v>16578</v>
      </c>
      <c r="B1031" s="209" t="s">
        <v>282</v>
      </c>
      <c r="C1031" s="209" t="s">
        <v>16579</v>
      </c>
      <c r="D1031" s="211" t="s">
        <v>755</v>
      </c>
      <c r="E1031" s="211" t="s">
        <v>2372</v>
      </c>
      <c r="F1031" s="211" t="s">
        <v>1254</v>
      </c>
      <c r="G1031" s="211" t="s">
        <v>5340</v>
      </c>
      <c r="H1031" s="211" t="s">
        <v>16580</v>
      </c>
      <c r="I1031" s="107"/>
      <c r="J1031" s="161"/>
      <c r="K1031" s="93"/>
      <c r="L1031" s="161"/>
      <c r="M1031" s="161"/>
      <c r="N1031" s="161"/>
      <c r="O1031" s="161"/>
      <c r="Q1031" s="161"/>
    </row>
    <row r="1032" spans="1:17" s="156" customFormat="1" x14ac:dyDescent="0.25">
      <c r="A1032" s="209" t="s">
        <v>319</v>
      </c>
      <c r="B1032" s="209" t="s">
        <v>11388</v>
      </c>
      <c r="C1032" s="209" t="s">
        <v>11389</v>
      </c>
      <c r="D1032" s="211" t="s">
        <v>841</v>
      </c>
      <c r="E1032" s="211" t="s">
        <v>672</v>
      </c>
      <c r="F1032" s="211" t="s">
        <v>1254</v>
      </c>
      <c r="G1032" s="211" t="s">
        <v>10305</v>
      </c>
      <c r="H1032" s="209" t="s">
        <v>1060</v>
      </c>
      <c r="I1032" s="107"/>
      <c r="J1032" s="161"/>
      <c r="K1032" s="93"/>
      <c r="L1032" s="161"/>
      <c r="M1032" s="161"/>
      <c r="N1032" s="161"/>
      <c r="O1032" s="161"/>
      <c r="Q1032" s="161"/>
    </row>
    <row r="1033" spans="1:17" s="156" customFormat="1" ht="15" customHeight="1" x14ac:dyDescent="0.25">
      <c r="A1033" s="160" t="s">
        <v>2578</v>
      </c>
      <c r="B1033" s="160" t="s">
        <v>2579</v>
      </c>
      <c r="C1033" s="160" t="s">
        <v>2562</v>
      </c>
      <c r="D1033" s="160" t="s">
        <v>443</v>
      </c>
      <c r="E1033" s="160" t="s">
        <v>2563</v>
      </c>
      <c r="F1033" s="160" t="s">
        <v>1250</v>
      </c>
      <c r="G1033" s="160" t="s">
        <v>4817</v>
      </c>
      <c r="H1033" s="160" t="s">
        <v>2580</v>
      </c>
      <c r="I1033" s="107"/>
    </row>
    <row r="1034" spans="1:17" s="156" customFormat="1" ht="15" customHeight="1" x14ac:dyDescent="0.25">
      <c r="A1034" s="160" t="s">
        <v>2581</v>
      </c>
      <c r="B1034" s="160" t="s">
        <v>2582</v>
      </c>
      <c r="C1034" s="160"/>
      <c r="D1034" s="160" t="s">
        <v>443</v>
      </c>
      <c r="E1034" s="160" t="s">
        <v>2583</v>
      </c>
      <c r="F1034" s="160" t="s">
        <v>1250</v>
      </c>
      <c r="G1034" s="160" t="s">
        <v>4817</v>
      </c>
      <c r="H1034" s="160" t="s">
        <v>2584</v>
      </c>
      <c r="I1034" s="107"/>
    </row>
    <row r="1035" spans="1:17" s="156" customFormat="1" ht="15" customHeight="1" x14ac:dyDescent="0.25">
      <c r="A1035" s="160" t="s">
        <v>2585</v>
      </c>
      <c r="B1035" s="160" t="s">
        <v>2586</v>
      </c>
      <c r="C1035" s="160"/>
      <c r="D1035" s="160" t="s">
        <v>443</v>
      </c>
      <c r="E1035" s="160" t="s">
        <v>2587</v>
      </c>
      <c r="F1035" s="160" t="s">
        <v>1250</v>
      </c>
      <c r="G1035" s="160" t="s">
        <v>1251</v>
      </c>
      <c r="H1035" s="160" t="s">
        <v>2588</v>
      </c>
      <c r="I1035" s="107"/>
    </row>
    <row r="1036" spans="1:17" s="156" customFormat="1" ht="15" customHeight="1" x14ac:dyDescent="0.25">
      <c r="A1036" s="160" t="s">
        <v>9536</v>
      </c>
      <c r="B1036" s="160" t="s">
        <v>282</v>
      </c>
      <c r="C1036" s="160"/>
      <c r="D1036" s="160" t="s">
        <v>7848</v>
      </c>
      <c r="E1036" s="160" t="s">
        <v>9537</v>
      </c>
      <c r="F1036" s="160" t="s">
        <v>1254</v>
      </c>
      <c r="G1036" s="160" t="s">
        <v>8955</v>
      </c>
      <c r="H1036" s="160" t="s">
        <v>9538</v>
      </c>
      <c r="I1036" s="107"/>
    </row>
    <row r="1037" spans="1:17" s="156" customFormat="1" ht="15" customHeight="1" x14ac:dyDescent="0.25">
      <c r="A1037" s="160" t="s">
        <v>4333</v>
      </c>
      <c r="B1037" s="160" t="s">
        <v>282</v>
      </c>
      <c r="C1037" s="160" t="s">
        <v>6913</v>
      </c>
      <c r="D1037" s="160" t="s">
        <v>8944</v>
      </c>
      <c r="E1037" s="160" t="s">
        <v>6914</v>
      </c>
      <c r="F1037" s="160" t="s">
        <v>1254</v>
      </c>
      <c r="G1037" s="160" t="s">
        <v>10307</v>
      </c>
      <c r="H1037" s="160" t="s">
        <v>4375</v>
      </c>
      <c r="I1037" s="107"/>
    </row>
    <row r="1038" spans="1:17" s="156" customFormat="1" ht="15" customHeight="1" x14ac:dyDescent="0.25">
      <c r="A1038" s="160" t="s">
        <v>2589</v>
      </c>
      <c r="B1038" s="160" t="s">
        <v>2590</v>
      </c>
      <c r="C1038" s="160" t="s">
        <v>1312</v>
      </c>
      <c r="D1038" s="160" t="s">
        <v>443</v>
      </c>
      <c r="E1038" s="160" t="s">
        <v>2426</v>
      </c>
      <c r="F1038" s="160" t="s">
        <v>1250</v>
      </c>
      <c r="G1038" s="160" t="s">
        <v>1251</v>
      </c>
      <c r="H1038" s="160" t="s">
        <v>2591</v>
      </c>
      <c r="I1038" s="107"/>
    </row>
    <row r="1039" spans="1:17" s="156" customFormat="1" ht="15" customHeight="1" x14ac:dyDescent="0.25">
      <c r="A1039" s="160" t="s">
        <v>2592</v>
      </c>
      <c r="B1039" s="160" t="s">
        <v>2593</v>
      </c>
      <c r="C1039" s="160" t="s">
        <v>6976</v>
      </c>
      <c r="D1039" s="160" t="s">
        <v>443</v>
      </c>
      <c r="E1039" s="160" t="s">
        <v>6276</v>
      </c>
      <c r="F1039" s="160" t="s">
        <v>1250</v>
      </c>
      <c r="G1039" s="160" t="s">
        <v>1258</v>
      </c>
      <c r="H1039" s="160" t="s">
        <v>2594</v>
      </c>
      <c r="I1039" s="107"/>
    </row>
    <row r="1040" spans="1:17" ht="15" customHeight="1" x14ac:dyDescent="0.25">
      <c r="A1040" s="120" t="s">
        <v>4979</v>
      </c>
      <c r="B1040" s="120" t="s">
        <v>6106</v>
      </c>
      <c r="C1040" s="120" t="s">
        <v>6107</v>
      </c>
      <c r="D1040" s="120" t="s">
        <v>841</v>
      </c>
      <c r="E1040" s="120" t="s">
        <v>1262</v>
      </c>
      <c r="F1040" s="120" t="s">
        <v>1250</v>
      </c>
      <c r="G1040" s="160" t="s">
        <v>6863</v>
      </c>
      <c r="H1040" s="120" t="s">
        <v>2595</v>
      </c>
      <c r="I1040" s="107"/>
    </row>
    <row r="1041" spans="1:16" s="156" customFormat="1" ht="15" customHeight="1" x14ac:dyDescent="0.25">
      <c r="A1041" s="160" t="s">
        <v>6108</v>
      </c>
      <c r="B1041" s="160" t="s">
        <v>6109</v>
      </c>
      <c r="C1041" s="160" t="s">
        <v>6064</v>
      </c>
      <c r="D1041" s="160" t="s">
        <v>841</v>
      </c>
      <c r="E1041" s="160"/>
      <c r="F1041" s="160" t="s">
        <v>1250</v>
      </c>
      <c r="G1041" s="160" t="s">
        <v>10306</v>
      </c>
      <c r="H1041" s="160" t="s">
        <v>6110</v>
      </c>
      <c r="I1041" s="107"/>
    </row>
    <row r="1042" spans="1:16" s="156" customFormat="1" ht="15" customHeight="1" x14ac:dyDescent="0.25">
      <c r="A1042" s="211" t="s">
        <v>16795</v>
      </c>
      <c r="B1042" s="211" t="s">
        <v>282</v>
      </c>
      <c r="C1042" s="211" t="s">
        <v>16796</v>
      </c>
      <c r="D1042" s="211" t="s">
        <v>16646</v>
      </c>
      <c r="E1042" s="211" t="s">
        <v>16797</v>
      </c>
      <c r="F1042" s="211" t="s">
        <v>1254</v>
      </c>
      <c r="G1042" s="211" t="s">
        <v>1258</v>
      </c>
      <c r="H1042" s="211" t="s">
        <v>16798</v>
      </c>
      <c r="I1042" s="107"/>
    </row>
    <row r="1043" spans="1:16" s="156" customFormat="1" ht="15" customHeight="1" x14ac:dyDescent="0.25">
      <c r="A1043" s="160" t="s">
        <v>10271</v>
      </c>
      <c r="B1043" s="160" t="s">
        <v>282</v>
      </c>
      <c r="C1043" s="160" t="s">
        <v>10272</v>
      </c>
      <c r="D1043" s="160" t="s">
        <v>8944</v>
      </c>
      <c r="E1043" s="160" t="s">
        <v>7861</v>
      </c>
      <c r="F1043" s="160" t="s">
        <v>1254</v>
      </c>
      <c r="G1043" s="160" t="s">
        <v>5021</v>
      </c>
      <c r="H1043" s="160" t="s">
        <v>10273</v>
      </c>
      <c r="I1043" s="107"/>
    </row>
    <row r="1044" spans="1:16" ht="15" customHeight="1" x14ac:dyDescent="0.25">
      <c r="A1044" s="120" t="s">
        <v>2596</v>
      </c>
      <c r="B1044" s="120" t="s">
        <v>2597</v>
      </c>
      <c r="C1044" s="120" t="s">
        <v>3372</v>
      </c>
      <c r="D1044" s="120" t="s">
        <v>443</v>
      </c>
      <c r="E1044" s="120" t="s">
        <v>246</v>
      </c>
      <c r="F1044" s="120" t="s">
        <v>1250</v>
      </c>
      <c r="G1044" s="120" t="s">
        <v>1421</v>
      </c>
      <c r="H1044" s="120" t="s">
        <v>2598</v>
      </c>
      <c r="I1044" s="107"/>
      <c r="J1044" s="122"/>
      <c r="K1044" s="93"/>
      <c r="L1044" s="122"/>
      <c r="M1044" s="122"/>
      <c r="O1044" s="122"/>
      <c r="P1044" s="122"/>
    </row>
    <row r="1045" spans="1:16" s="156" customFormat="1" ht="15" customHeight="1" x14ac:dyDescent="0.25">
      <c r="A1045" s="160" t="s">
        <v>8262</v>
      </c>
      <c r="B1045" s="160" t="s">
        <v>282</v>
      </c>
      <c r="C1045" s="160" t="s">
        <v>8396</v>
      </c>
      <c r="D1045" s="160" t="s">
        <v>7848</v>
      </c>
      <c r="E1045" s="160" t="s">
        <v>8397</v>
      </c>
      <c r="F1045" s="160" t="s">
        <v>1534</v>
      </c>
      <c r="G1045" s="162" t="s">
        <v>6857</v>
      </c>
      <c r="H1045" s="160" t="s">
        <v>8646</v>
      </c>
      <c r="I1045" s="161"/>
      <c r="J1045" s="161"/>
      <c r="K1045" s="93"/>
      <c r="L1045" s="161"/>
      <c r="M1045" s="161"/>
      <c r="O1045" s="161"/>
      <c r="P1045" s="161"/>
    </row>
    <row r="1046" spans="1:16" s="156" customFormat="1" ht="15" customHeight="1" x14ac:dyDescent="0.25">
      <c r="A1046" s="160" t="s">
        <v>8267</v>
      </c>
      <c r="B1046" s="160" t="s">
        <v>282</v>
      </c>
      <c r="C1046" s="160" t="s">
        <v>8268</v>
      </c>
      <c r="D1046" s="160" t="s">
        <v>7848</v>
      </c>
      <c r="E1046" s="160" t="s">
        <v>8269</v>
      </c>
      <c r="F1046" s="160" t="s">
        <v>1254</v>
      </c>
      <c r="G1046" s="162" t="s">
        <v>10307</v>
      </c>
      <c r="H1046" s="160" t="s">
        <v>8270</v>
      </c>
      <c r="I1046" s="161"/>
      <c r="J1046" s="161"/>
      <c r="K1046" s="93"/>
      <c r="L1046" s="161"/>
      <c r="M1046" s="161"/>
      <c r="O1046" s="161"/>
      <c r="P1046" s="161"/>
    </row>
    <row r="1047" spans="1:16" s="156" customFormat="1" ht="15" customHeight="1" x14ac:dyDescent="0.25">
      <c r="A1047" s="211" t="s">
        <v>9678</v>
      </c>
      <c r="B1047" s="211" t="s">
        <v>282</v>
      </c>
      <c r="C1047" s="211" t="s">
        <v>14681</v>
      </c>
      <c r="D1047" s="211" t="s">
        <v>8944</v>
      </c>
      <c r="E1047" s="211" t="s">
        <v>9679</v>
      </c>
      <c r="F1047" s="211" t="s">
        <v>1254</v>
      </c>
      <c r="G1047" s="162" t="s">
        <v>4832</v>
      </c>
      <c r="H1047" s="211" t="s">
        <v>9680</v>
      </c>
      <c r="I1047" s="161"/>
      <c r="J1047" s="161"/>
      <c r="K1047" s="93"/>
      <c r="L1047" s="161"/>
      <c r="M1047" s="161"/>
      <c r="O1047" s="161"/>
      <c r="P1047" s="161"/>
    </row>
    <row r="1048" spans="1:16" s="156" customFormat="1" ht="15" customHeight="1" x14ac:dyDescent="0.25">
      <c r="A1048" s="160" t="s">
        <v>8271</v>
      </c>
      <c r="B1048" s="160" t="s">
        <v>282</v>
      </c>
      <c r="C1048" s="160"/>
      <c r="D1048" s="160" t="s">
        <v>7848</v>
      </c>
      <c r="E1048" s="160" t="s">
        <v>8272</v>
      </c>
      <c r="F1048" s="160" t="s">
        <v>1250</v>
      </c>
      <c r="G1048" s="160" t="s">
        <v>1251</v>
      </c>
      <c r="H1048" s="160" t="s">
        <v>8273</v>
      </c>
      <c r="I1048" s="161"/>
      <c r="J1048" s="161"/>
      <c r="K1048" s="93"/>
      <c r="L1048" s="161"/>
      <c r="M1048" s="161"/>
      <c r="O1048" s="161"/>
      <c r="P1048" s="161"/>
    </row>
    <row r="1049" spans="1:16" s="156" customFormat="1" ht="15" customHeight="1" x14ac:dyDescent="0.25">
      <c r="A1049" s="211" t="s">
        <v>16799</v>
      </c>
      <c r="B1049" s="211"/>
      <c r="C1049" s="211" t="s">
        <v>16800</v>
      </c>
      <c r="D1049" s="211" t="s">
        <v>16646</v>
      </c>
      <c r="E1049" s="211" t="s">
        <v>16801</v>
      </c>
      <c r="F1049" s="211" t="s">
        <v>1254</v>
      </c>
      <c r="G1049" s="211" t="s">
        <v>10305</v>
      </c>
      <c r="H1049" s="211" t="s">
        <v>16802</v>
      </c>
      <c r="I1049" s="161"/>
      <c r="J1049" s="161"/>
      <c r="K1049" s="93"/>
      <c r="L1049" s="161"/>
      <c r="M1049" s="161"/>
      <c r="O1049" s="161"/>
      <c r="P1049" s="161"/>
    </row>
    <row r="1050" spans="1:16" s="156" customFormat="1" ht="15" customHeight="1" x14ac:dyDescent="0.25">
      <c r="A1050" s="160" t="s">
        <v>8276</v>
      </c>
      <c r="B1050" s="160" t="s">
        <v>282</v>
      </c>
      <c r="C1050" s="160"/>
      <c r="D1050" s="160" t="s">
        <v>7848</v>
      </c>
      <c r="E1050" s="160" t="s">
        <v>8277</v>
      </c>
      <c r="F1050" s="160" t="s">
        <v>1254</v>
      </c>
      <c r="G1050" s="160" t="s">
        <v>3775</v>
      </c>
      <c r="H1050" s="160" t="s">
        <v>8278</v>
      </c>
      <c r="I1050" s="161"/>
      <c r="J1050" s="161"/>
      <c r="K1050" s="93"/>
      <c r="L1050" s="161"/>
      <c r="M1050" s="161"/>
      <c r="O1050" s="161"/>
      <c r="P1050" s="161"/>
    </row>
    <row r="1051" spans="1:16" s="156" customFormat="1" ht="15" customHeight="1" x14ac:dyDescent="0.25">
      <c r="A1051" s="160" t="s">
        <v>5472</v>
      </c>
      <c r="B1051" s="160" t="s">
        <v>5471</v>
      </c>
      <c r="C1051" s="160" t="s">
        <v>5473</v>
      </c>
      <c r="D1051" s="160" t="s">
        <v>841</v>
      </c>
      <c r="E1051" s="160" t="s">
        <v>276</v>
      </c>
      <c r="F1051" s="160" t="s">
        <v>1254</v>
      </c>
      <c r="G1051" s="162" t="s">
        <v>3624</v>
      </c>
      <c r="H1051" s="160" t="s">
        <v>5474</v>
      </c>
      <c r="I1051" s="161"/>
    </row>
    <row r="1052" spans="1:16" s="156" customFormat="1" ht="15" customHeight="1" x14ac:dyDescent="0.25">
      <c r="A1052" s="160" t="s">
        <v>9254</v>
      </c>
      <c r="B1052" s="160" t="s">
        <v>282</v>
      </c>
      <c r="C1052" s="160" t="s">
        <v>9255</v>
      </c>
      <c r="D1052" s="160" t="s">
        <v>8944</v>
      </c>
      <c r="E1052" s="160" t="s">
        <v>4365</v>
      </c>
      <c r="F1052" s="160" t="s">
        <v>1254</v>
      </c>
      <c r="G1052" s="162" t="s">
        <v>3624</v>
      </c>
      <c r="H1052" s="160" t="s">
        <v>9256</v>
      </c>
      <c r="I1052" s="161"/>
    </row>
    <row r="1053" spans="1:16" ht="15" customHeight="1" x14ac:dyDescent="0.25">
      <c r="A1053" s="120" t="s">
        <v>4334</v>
      </c>
      <c r="B1053" s="120" t="s">
        <v>282</v>
      </c>
      <c r="C1053" s="120" t="s">
        <v>6869</v>
      </c>
      <c r="D1053" s="160" t="s">
        <v>8944</v>
      </c>
      <c r="E1053" s="120" t="s">
        <v>4365</v>
      </c>
      <c r="F1053" s="120" t="s">
        <v>1254</v>
      </c>
      <c r="G1053" s="119" t="s">
        <v>6870</v>
      </c>
      <c r="H1053" s="120" t="s">
        <v>4376</v>
      </c>
      <c r="I1053" s="120"/>
    </row>
    <row r="1054" spans="1:16" s="156" customFormat="1" ht="15" customHeight="1" x14ac:dyDescent="0.25">
      <c r="A1054" s="211" t="s">
        <v>2602</v>
      </c>
      <c r="B1054" s="211" t="s">
        <v>2603</v>
      </c>
      <c r="C1054" s="211" t="s">
        <v>8155</v>
      </c>
      <c r="D1054" s="211" t="s">
        <v>841</v>
      </c>
      <c r="E1054" s="211" t="s">
        <v>13554</v>
      </c>
      <c r="F1054" s="211" t="s">
        <v>1250</v>
      </c>
      <c r="G1054" s="162" t="s">
        <v>6863</v>
      </c>
      <c r="H1054" s="211" t="s">
        <v>2604</v>
      </c>
      <c r="I1054" s="211"/>
    </row>
    <row r="1055" spans="1:16" s="156" customFormat="1" ht="15" customHeight="1" x14ac:dyDescent="0.25">
      <c r="A1055" s="211" t="s">
        <v>9482</v>
      </c>
      <c r="B1055" s="211" t="s">
        <v>282</v>
      </c>
      <c r="C1055" s="211" t="s">
        <v>14119</v>
      </c>
      <c r="D1055" s="211" t="s">
        <v>8944</v>
      </c>
      <c r="E1055" s="211" t="s">
        <v>11648</v>
      </c>
      <c r="F1055" s="211" t="s">
        <v>1254</v>
      </c>
      <c r="G1055" s="162" t="s">
        <v>5340</v>
      </c>
      <c r="H1055" s="211" t="s">
        <v>9484</v>
      </c>
      <c r="I1055" s="211"/>
    </row>
    <row r="1056" spans="1:16" s="156" customFormat="1" ht="15" customHeight="1" x14ac:dyDescent="0.25">
      <c r="A1056" s="160" t="s">
        <v>9210</v>
      </c>
      <c r="B1056" s="160" t="s">
        <v>282</v>
      </c>
      <c r="C1056" s="160" t="s">
        <v>9211</v>
      </c>
      <c r="D1056" s="160" t="s">
        <v>8944</v>
      </c>
      <c r="E1056" s="160" t="s">
        <v>9212</v>
      </c>
      <c r="F1056" s="160" t="s">
        <v>1254</v>
      </c>
      <c r="G1056" s="160" t="s">
        <v>2382</v>
      </c>
      <c r="H1056" s="160" t="s">
        <v>9213</v>
      </c>
      <c r="I1056" s="160"/>
    </row>
    <row r="1057" spans="1:17" s="156" customFormat="1" ht="15" customHeight="1" x14ac:dyDescent="0.25">
      <c r="A1057" s="160" t="s">
        <v>9539</v>
      </c>
      <c r="B1057" s="160" t="s">
        <v>282</v>
      </c>
      <c r="C1057" s="160"/>
      <c r="D1057" s="160" t="s">
        <v>7848</v>
      </c>
      <c r="E1057" s="160" t="s">
        <v>309</v>
      </c>
      <c r="F1057" s="160" t="s">
        <v>1254</v>
      </c>
      <c r="G1057" s="162" t="s">
        <v>9365</v>
      </c>
      <c r="H1057" s="160" t="s">
        <v>9540</v>
      </c>
      <c r="I1057" s="160"/>
    </row>
    <row r="1058" spans="1:17" s="156" customFormat="1" ht="15" customHeight="1" x14ac:dyDescent="0.25">
      <c r="A1058" s="160" t="s">
        <v>2605</v>
      </c>
      <c r="B1058" s="160" t="s">
        <v>2606</v>
      </c>
      <c r="C1058" s="160"/>
      <c r="D1058" s="160" t="s">
        <v>443</v>
      </c>
      <c r="E1058" s="160" t="s">
        <v>1790</v>
      </c>
      <c r="F1058" s="160" t="s">
        <v>1250</v>
      </c>
      <c r="G1058" s="156" t="s">
        <v>1251</v>
      </c>
      <c r="H1058" s="160" t="s">
        <v>2607</v>
      </c>
      <c r="I1058" s="160"/>
    </row>
    <row r="1059" spans="1:17" s="156" customFormat="1" ht="15" customHeight="1" x14ac:dyDescent="0.25">
      <c r="A1059" s="160" t="s">
        <v>2608</v>
      </c>
      <c r="B1059" s="160" t="s">
        <v>2609</v>
      </c>
      <c r="C1059" s="160" t="s">
        <v>2610</v>
      </c>
      <c r="D1059" s="160" t="s">
        <v>443</v>
      </c>
      <c r="E1059" s="160" t="s">
        <v>2611</v>
      </c>
      <c r="F1059" s="160" t="s">
        <v>1250</v>
      </c>
      <c r="G1059" s="156" t="s">
        <v>1404</v>
      </c>
      <c r="H1059" s="160" t="s">
        <v>2612</v>
      </c>
      <c r="I1059" s="160"/>
    </row>
    <row r="1060" spans="1:17" s="156" customFormat="1" ht="15" customHeight="1" x14ac:dyDescent="0.25">
      <c r="A1060" s="211" t="s">
        <v>702</v>
      </c>
      <c r="B1060" s="211" t="s">
        <v>282</v>
      </c>
      <c r="C1060" s="211" t="s">
        <v>11390</v>
      </c>
      <c r="D1060" s="211" t="s">
        <v>564</v>
      </c>
      <c r="E1060" s="211" t="s">
        <v>11391</v>
      </c>
      <c r="F1060" s="211" t="s">
        <v>1265</v>
      </c>
      <c r="G1060" s="162" t="s">
        <v>4905</v>
      </c>
      <c r="H1060" s="209" t="s">
        <v>703</v>
      </c>
      <c r="I1060" s="211"/>
    </row>
    <row r="1061" spans="1:17" s="156" customFormat="1" ht="15" customHeight="1" x14ac:dyDescent="0.25">
      <c r="A1061" s="160" t="s">
        <v>2613</v>
      </c>
      <c r="B1061" s="160" t="s">
        <v>2614</v>
      </c>
      <c r="C1061" s="160" t="s">
        <v>6978</v>
      </c>
      <c r="D1061" s="160" t="s">
        <v>443</v>
      </c>
      <c r="E1061" s="160" t="s">
        <v>1811</v>
      </c>
      <c r="F1061" s="160" t="s">
        <v>1250</v>
      </c>
      <c r="G1061" s="156" t="s">
        <v>7031</v>
      </c>
      <c r="H1061" s="160" t="s">
        <v>2615</v>
      </c>
      <c r="I1061" s="160"/>
    </row>
    <row r="1062" spans="1:17" s="156" customFormat="1" ht="15" customHeight="1" x14ac:dyDescent="0.25">
      <c r="A1062" s="160" t="s">
        <v>7161</v>
      </c>
      <c r="B1062" s="160" t="s">
        <v>282</v>
      </c>
      <c r="C1062" s="160" t="s">
        <v>7162</v>
      </c>
      <c r="D1062" s="160" t="s">
        <v>755</v>
      </c>
      <c r="E1062" s="160" t="s">
        <v>1811</v>
      </c>
      <c r="F1062" s="160" t="s">
        <v>1250</v>
      </c>
      <c r="G1062" s="156" t="s">
        <v>7031</v>
      </c>
      <c r="H1062" s="160" t="s">
        <v>7163</v>
      </c>
      <c r="I1062" s="160"/>
    </row>
    <row r="1063" spans="1:17" s="156" customFormat="1" ht="15" customHeight="1" x14ac:dyDescent="0.25">
      <c r="A1063" s="211" t="s">
        <v>4454</v>
      </c>
      <c r="B1063" s="211" t="s">
        <v>282</v>
      </c>
      <c r="C1063" s="211" t="s">
        <v>14120</v>
      </c>
      <c r="D1063" s="211" t="s">
        <v>4413</v>
      </c>
      <c r="E1063" s="211" t="s">
        <v>7522</v>
      </c>
      <c r="F1063" s="211" t="s">
        <v>1250</v>
      </c>
      <c r="G1063" s="162" t="s">
        <v>6857</v>
      </c>
      <c r="H1063" s="211" t="s">
        <v>4455</v>
      </c>
      <c r="I1063" s="211"/>
    </row>
    <row r="1064" spans="1:17" s="156" customFormat="1" ht="15" customHeight="1" x14ac:dyDescent="0.25">
      <c r="A1064" s="160" t="s">
        <v>8279</v>
      </c>
      <c r="B1064" s="160" t="s">
        <v>282</v>
      </c>
      <c r="C1064" s="160" t="s">
        <v>8280</v>
      </c>
      <c r="D1064" s="160" t="s">
        <v>7848</v>
      </c>
      <c r="E1064" s="160" t="s">
        <v>8281</v>
      </c>
      <c r="F1064" s="160" t="s">
        <v>1254</v>
      </c>
      <c r="G1064" s="162" t="s">
        <v>7030</v>
      </c>
      <c r="H1064" s="160" t="s">
        <v>8282</v>
      </c>
      <c r="I1064" s="160"/>
    </row>
    <row r="1065" spans="1:17" s="156" customFormat="1" ht="15" customHeight="1" x14ac:dyDescent="0.25">
      <c r="A1065" s="160" t="s">
        <v>2616</v>
      </c>
      <c r="B1065" s="160" t="s">
        <v>282</v>
      </c>
      <c r="C1065" s="160"/>
      <c r="D1065" s="160" t="s">
        <v>4413</v>
      </c>
      <c r="E1065" s="160" t="s">
        <v>359</v>
      </c>
      <c r="F1065" s="160" t="s">
        <v>1618</v>
      </c>
      <c r="G1065" s="156" t="s">
        <v>1421</v>
      </c>
      <c r="H1065" s="160" t="s">
        <v>2617</v>
      </c>
      <c r="I1065" s="160"/>
    </row>
    <row r="1066" spans="1:17" s="156" customFormat="1" ht="15" customHeight="1" x14ac:dyDescent="0.25">
      <c r="A1066" s="160" t="s">
        <v>2618</v>
      </c>
      <c r="B1066" s="160" t="s">
        <v>2619</v>
      </c>
      <c r="C1066" s="160" t="s">
        <v>1248</v>
      </c>
      <c r="D1066" s="160" t="s">
        <v>443</v>
      </c>
      <c r="E1066" s="160" t="s">
        <v>2620</v>
      </c>
      <c r="F1066" s="160" t="s">
        <v>1250</v>
      </c>
      <c r="G1066" s="156" t="s">
        <v>1251</v>
      </c>
      <c r="H1066" s="160" t="s">
        <v>2621</v>
      </c>
      <c r="I1066" s="160"/>
    </row>
    <row r="1067" spans="1:17" x14ac:dyDescent="0.25">
      <c r="A1067" s="120" t="s">
        <v>2622</v>
      </c>
      <c r="B1067" s="120" t="s">
        <v>2623</v>
      </c>
      <c r="C1067" s="120"/>
      <c r="D1067" s="120" t="s">
        <v>443</v>
      </c>
      <c r="E1067" s="120" t="s">
        <v>1790</v>
      </c>
      <c r="F1067" s="120" t="s">
        <v>1250</v>
      </c>
      <c r="G1067" s="120" t="s">
        <v>1251</v>
      </c>
      <c r="H1067" s="120" t="s">
        <v>2624</v>
      </c>
      <c r="I1067" s="120"/>
      <c r="J1067" s="122"/>
      <c r="K1067" s="93"/>
      <c r="L1067" s="122"/>
      <c r="M1067" s="122"/>
      <c r="N1067" s="122"/>
      <c r="O1067" s="122"/>
      <c r="Q1067" s="122"/>
    </row>
    <row r="1068" spans="1:17" s="156" customFormat="1" x14ac:dyDescent="0.25">
      <c r="A1068" s="160" t="s">
        <v>9544</v>
      </c>
      <c r="B1068" s="160" t="s">
        <v>282</v>
      </c>
      <c r="C1068" s="160"/>
      <c r="D1068" s="160" t="s">
        <v>7848</v>
      </c>
      <c r="E1068" s="162" t="s">
        <v>487</v>
      </c>
      <c r="F1068" s="162" t="s">
        <v>1254</v>
      </c>
      <c r="G1068" s="162" t="s">
        <v>8955</v>
      </c>
      <c r="H1068" s="162" t="s">
        <v>9545</v>
      </c>
      <c r="I1068" s="161"/>
      <c r="J1068" s="161"/>
      <c r="K1068" s="93"/>
      <c r="L1068" s="161"/>
      <c r="M1068" s="161"/>
      <c r="N1068" s="161"/>
      <c r="O1068" s="161"/>
      <c r="Q1068" s="161"/>
    </row>
    <row r="1069" spans="1:17" s="156" customFormat="1" x14ac:dyDescent="0.25">
      <c r="A1069" s="211" t="s">
        <v>17689</v>
      </c>
      <c r="B1069" s="211" t="s">
        <v>282</v>
      </c>
      <c r="C1069" s="211" t="s">
        <v>17691</v>
      </c>
      <c r="D1069" s="211" t="s">
        <v>755</v>
      </c>
      <c r="E1069" s="162" t="s">
        <v>17690</v>
      </c>
      <c r="F1069" s="162" t="s">
        <v>1250</v>
      </c>
      <c r="G1069" s="162" t="s">
        <v>1421</v>
      </c>
      <c r="H1069" s="162" t="s">
        <v>17692</v>
      </c>
      <c r="I1069" s="161"/>
      <c r="J1069" s="161"/>
      <c r="K1069" s="93"/>
      <c r="L1069" s="161"/>
      <c r="M1069" s="161"/>
      <c r="N1069" s="161"/>
      <c r="O1069" s="161"/>
      <c r="Q1069" s="161"/>
    </row>
    <row r="1070" spans="1:17" s="156" customFormat="1" x14ac:dyDescent="0.25">
      <c r="A1070" s="211" t="s">
        <v>9982</v>
      </c>
      <c r="B1070" s="211" t="s">
        <v>282</v>
      </c>
      <c r="C1070" s="211" t="s">
        <v>14121</v>
      </c>
      <c r="D1070" s="211" t="s">
        <v>8944</v>
      </c>
      <c r="E1070" s="162" t="s">
        <v>14122</v>
      </c>
      <c r="F1070" s="162" t="s">
        <v>1254</v>
      </c>
      <c r="G1070" s="162" t="s">
        <v>1258</v>
      </c>
      <c r="H1070" s="211" t="s">
        <v>9983</v>
      </c>
      <c r="I1070" s="161"/>
      <c r="J1070" s="161"/>
      <c r="K1070" s="93"/>
      <c r="L1070" s="161"/>
      <c r="M1070" s="161"/>
      <c r="N1070" s="161"/>
      <c r="O1070" s="161"/>
      <c r="Q1070" s="161"/>
    </row>
    <row r="1071" spans="1:17" s="156" customFormat="1" x14ac:dyDescent="0.25">
      <c r="A1071" s="160" t="s">
        <v>6114</v>
      </c>
      <c r="B1071" s="160" t="s">
        <v>6116</v>
      </c>
      <c r="C1071" s="160" t="s">
        <v>6115</v>
      </c>
      <c r="D1071" s="160" t="s">
        <v>841</v>
      </c>
      <c r="E1071" s="162" t="s">
        <v>5867</v>
      </c>
      <c r="F1071" s="162" t="s">
        <v>1250</v>
      </c>
      <c r="G1071" s="162" t="s">
        <v>4805</v>
      </c>
      <c r="H1071" s="162" t="s">
        <v>5868</v>
      </c>
      <c r="I1071" s="161"/>
      <c r="J1071" s="161"/>
      <c r="K1071" s="93"/>
      <c r="L1071" s="161"/>
      <c r="M1071" s="161"/>
      <c r="N1071" s="161"/>
      <c r="O1071" s="161"/>
      <c r="Q1071" s="161"/>
    </row>
    <row r="1072" spans="1:17" s="156" customFormat="1" x14ac:dyDescent="0.25">
      <c r="A1072" s="160" t="s">
        <v>5383</v>
      </c>
      <c r="B1072" s="160" t="s">
        <v>5384</v>
      </c>
      <c r="C1072" s="160" t="s">
        <v>5369</v>
      </c>
      <c r="D1072" s="160" t="s">
        <v>443</v>
      </c>
      <c r="E1072" s="162" t="s">
        <v>5385</v>
      </c>
      <c r="F1072" s="162" t="s">
        <v>1265</v>
      </c>
      <c r="G1072" s="162" t="s">
        <v>4805</v>
      </c>
      <c r="H1072" s="162" t="s">
        <v>5386</v>
      </c>
      <c r="I1072" s="161"/>
      <c r="J1072" s="161"/>
      <c r="K1072" s="93"/>
      <c r="L1072" s="161"/>
      <c r="M1072" s="161"/>
      <c r="N1072" s="161"/>
      <c r="O1072" s="161"/>
      <c r="Q1072" s="161"/>
    </row>
    <row r="1073" spans="1:17" s="156" customFormat="1" x14ac:dyDescent="0.25">
      <c r="A1073" s="211" t="s">
        <v>13269</v>
      </c>
      <c r="B1073" s="211" t="s">
        <v>282</v>
      </c>
      <c r="C1073" s="211" t="s">
        <v>13270</v>
      </c>
      <c r="D1073" s="211" t="s">
        <v>755</v>
      </c>
      <c r="E1073" s="162" t="s">
        <v>13271</v>
      </c>
      <c r="F1073" s="162" t="s">
        <v>1250</v>
      </c>
      <c r="G1073" s="162" t="s">
        <v>6857</v>
      </c>
      <c r="H1073" s="162" t="s">
        <v>13272</v>
      </c>
      <c r="I1073" s="161"/>
      <c r="J1073" s="161"/>
      <c r="K1073" s="93"/>
      <c r="L1073" s="161"/>
      <c r="M1073" s="161"/>
      <c r="N1073" s="161"/>
      <c r="O1073" s="161"/>
      <c r="Q1073" s="161"/>
    </row>
    <row r="1074" spans="1:17" s="156" customFormat="1" x14ac:dyDescent="0.25">
      <c r="A1074" s="211" t="s">
        <v>16805</v>
      </c>
      <c r="B1074" s="211" t="s">
        <v>282</v>
      </c>
      <c r="C1074" s="211" t="s">
        <v>16806</v>
      </c>
      <c r="D1074" s="211" t="s">
        <v>16646</v>
      </c>
      <c r="E1074" s="162" t="s">
        <v>16807</v>
      </c>
      <c r="F1074" s="162" t="s">
        <v>1254</v>
      </c>
      <c r="G1074" s="162" t="s">
        <v>10307</v>
      </c>
      <c r="H1074" s="162" t="s">
        <v>16808</v>
      </c>
      <c r="I1074" s="161"/>
      <c r="J1074" s="161"/>
      <c r="K1074" s="93"/>
      <c r="L1074" s="161"/>
      <c r="M1074" s="161"/>
      <c r="N1074" s="161"/>
      <c r="O1074" s="161"/>
      <c r="Q1074" s="161"/>
    </row>
    <row r="1075" spans="1:17" s="156" customFormat="1" x14ac:dyDescent="0.25">
      <c r="A1075" s="160" t="s">
        <v>4885</v>
      </c>
      <c r="B1075" s="160" t="s">
        <v>4886</v>
      </c>
      <c r="C1075" s="160" t="s">
        <v>10300</v>
      </c>
      <c r="D1075" s="160" t="s">
        <v>443</v>
      </c>
      <c r="E1075" s="162" t="s">
        <v>4887</v>
      </c>
      <c r="F1075" s="162" t="s">
        <v>1254</v>
      </c>
      <c r="G1075" s="162" t="s">
        <v>1297</v>
      </c>
      <c r="H1075" s="162" t="s">
        <v>4888</v>
      </c>
      <c r="I1075" s="161"/>
      <c r="J1075" s="161"/>
      <c r="K1075" s="93"/>
      <c r="L1075" s="161"/>
      <c r="M1075" s="161"/>
      <c r="N1075" s="161"/>
      <c r="O1075" s="161"/>
      <c r="Q1075" s="161"/>
    </row>
    <row r="1076" spans="1:17" s="156" customFormat="1" x14ac:dyDescent="0.25">
      <c r="A1076" s="211" t="s">
        <v>17226</v>
      </c>
      <c r="B1076" s="211" t="s">
        <v>282</v>
      </c>
      <c r="C1076" s="211"/>
      <c r="D1076" s="211" t="s">
        <v>16646</v>
      </c>
      <c r="E1076" s="162" t="s">
        <v>8967</v>
      </c>
      <c r="F1076" s="162" t="s">
        <v>1250</v>
      </c>
      <c r="G1076" s="162" t="s">
        <v>8955</v>
      </c>
      <c r="H1076" s="162" t="s">
        <v>17227</v>
      </c>
      <c r="I1076" s="161"/>
      <c r="J1076" s="161"/>
      <c r="K1076" s="93"/>
      <c r="L1076" s="161"/>
      <c r="M1076" s="161"/>
      <c r="N1076" s="161"/>
      <c r="O1076" s="161"/>
      <c r="Q1076" s="161"/>
    </row>
    <row r="1077" spans="1:17" s="156" customFormat="1" x14ac:dyDescent="0.25">
      <c r="A1077" s="160" t="s">
        <v>7479</v>
      </c>
      <c r="B1077" s="160" t="s">
        <v>282</v>
      </c>
      <c r="C1077" s="160" t="s">
        <v>7294</v>
      </c>
      <c r="D1077" s="160" t="s">
        <v>8944</v>
      </c>
      <c r="E1077" s="162" t="s">
        <v>7480</v>
      </c>
      <c r="F1077" s="162" t="s">
        <v>1250</v>
      </c>
      <c r="G1077" s="160" t="s">
        <v>4817</v>
      </c>
      <c r="H1077" s="162" t="s">
        <v>7481</v>
      </c>
      <c r="I1077" s="161"/>
      <c r="J1077" s="161"/>
      <c r="K1077" s="93"/>
      <c r="L1077" s="161"/>
      <c r="M1077" s="161"/>
      <c r="N1077" s="161"/>
      <c r="O1077" s="161"/>
      <c r="Q1077" s="161"/>
    </row>
    <row r="1078" spans="1:17" s="156" customFormat="1" x14ac:dyDescent="0.25">
      <c r="A1078" s="160" t="s">
        <v>6118</v>
      </c>
      <c r="B1078" s="160" t="s">
        <v>6117</v>
      </c>
      <c r="C1078" s="160" t="s">
        <v>5973</v>
      </c>
      <c r="D1078" s="160" t="s">
        <v>841</v>
      </c>
      <c r="E1078" s="162" t="s">
        <v>2195</v>
      </c>
      <c r="F1078" s="162" t="s">
        <v>1250</v>
      </c>
      <c r="G1078" s="160" t="s">
        <v>10307</v>
      </c>
      <c r="H1078" s="162" t="s">
        <v>6119</v>
      </c>
      <c r="I1078" s="161"/>
      <c r="J1078" s="161"/>
      <c r="K1078" s="93"/>
      <c r="L1078" s="161"/>
      <c r="M1078" s="161"/>
      <c r="N1078" s="161"/>
      <c r="O1078" s="161"/>
      <c r="Q1078" s="161"/>
    </row>
    <row r="1079" spans="1:17" s="156" customFormat="1" x14ac:dyDescent="0.25">
      <c r="A1079" s="160" t="s">
        <v>9559</v>
      </c>
      <c r="B1079" s="160" t="s">
        <v>282</v>
      </c>
      <c r="C1079" s="160"/>
      <c r="D1079" s="160" t="s">
        <v>7848</v>
      </c>
      <c r="E1079" s="162" t="s">
        <v>9560</v>
      </c>
      <c r="F1079" s="162" t="s">
        <v>1265</v>
      </c>
      <c r="G1079" s="162" t="s">
        <v>8955</v>
      </c>
      <c r="H1079" s="162" t="s">
        <v>9561</v>
      </c>
      <c r="I1079" s="161"/>
      <c r="J1079" s="161"/>
      <c r="K1079" s="93"/>
      <c r="L1079" s="161"/>
      <c r="M1079" s="161"/>
      <c r="N1079" s="161"/>
      <c r="O1079" s="161"/>
      <c r="Q1079" s="161"/>
    </row>
    <row r="1080" spans="1:17" s="156" customFormat="1" x14ac:dyDescent="0.25">
      <c r="A1080" s="211" t="s">
        <v>17693</v>
      </c>
      <c r="B1080" s="211" t="s">
        <v>282</v>
      </c>
      <c r="C1080" s="211" t="s">
        <v>8155</v>
      </c>
      <c r="D1080" s="211" t="s">
        <v>7848</v>
      </c>
      <c r="E1080" s="162" t="s">
        <v>8967</v>
      </c>
      <c r="F1080" s="162" t="s">
        <v>1250</v>
      </c>
      <c r="G1080" s="162" t="s">
        <v>8955</v>
      </c>
      <c r="H1080" s="162" t="s">
        <v>17694</v>
      </c>
      <c r="I1080" s="161"/>
      <c r="J1080" s="161"/>
      <c r="K1080" s="93"/>
      <c r="L1080" s="161"/>
      <c r="M1080" s="161"/>
      <c r="N1080" s="161"/>
      <c r="O1080" s="161"/>
      <c r="Q1080" s="161"/>
    </row>
    <row r="1081" spans="1:17" s="156" customFormat="1" x14ac:dyDescent="0.25">
      <c r="A1081" s="211" t="s">
        <v>17685</v>
      </c>
      <c r="B1081" s="211" t="s">
        <v>282</v>
      </c>
      <c r="C1081" s="211" t="s">
        <v>8155</v>
      </c>
      <c r="D1081" s="211" t="s">
        <v>7848</v>
      </c>
      <c r="E1081" s="162" t="s">
        <v>8967</v>
      </c>
      <c r="F1081" s="162" t="s">
        <v>1250</v>
      </c>
      <c r="G1081" s="162" t="s">
        <v>8955</v>
      </c>
      <c r="H1081" s="162" t="s">
        <v>17686</v>
      </c>
      <c r="I1081" s="161"/>
      <c r="J1081" s="161"/>
      <c r="K1081" s="93"/>
      <c r="L1081" s="161"/>
      <c r="M1081" s="161"/>
      <c r="N1081" s="161"/>
      <c r="O1081" s="161"/>
      <c r="Q1081" s="161"/>
    </row>
    <row r="1082" spans="1:17" s="156" customFormat="1" x14ac:dyDescent="0.25">
      <c r="A1082" s="160" t="s">
        <v>8660</v>
      </c>
      <c r="B1082" s="160" t="s">
        <v>282</v>
      </c>
      <c r="C1082" s="160" t="s">
        <v>8289</v>
      </c>
      <c r="D1082" s="160" t="s">
        <v>7848</v>
      </c>
      <c r="E1082" s="162" t="s">
        <v>359</v>
      </c>
      <c r="F1082" s="162" t="s">
        <v>1618</v>
      </c>
      <c r="G1082" s="162" t="s">
        <v>6857</v>
      </c>
      <c r="H1082" s="161" t="s">
        <v>8290</v>
      </c>
      <c r="I1082" s="161"/>
      <c r="J1082" s="161"/>
      <c r="K1082" s="93"/>
      <c r="L1082" s="161"/>
      <c r="M1082" s="161"/>
      <c r="N1082" s="161"/>
      <c r="O1082" s="161"/>
      <c r="Q1082" s="161"/>
    </row>
    <row r="1083" spans="1:17" s="156" customFormat="1" x14ac:dyDescent="0.25">
      <c r="A1083" s="211" t="s">
        <v>14479</v>
      </c>
      <c r="B1083" s="211" t="s">
        <v>282</v>
      </c>
      <c r="C1083" s="211" t="s">
        <v>14480</v>
      </c>
      <c r="D1083" s="211" t="s">
        <v>14448</v>
      </c>
      <c r="E1083" s="162" t="s">
        <v>2829</v>
      </c>
      <c r="F1083" s="162" t="s">
        <v>1250</v>
      </c>
      <c r="G1083" s="162" t="s">
        <v>1258</v>
      </c>
      <c r="H1083" s="162" t="s">
        <v>14481</v>
      </c>
      <c r="I1083" s="161"/>
      <c r="J1083" s="161"/>
      <c r="K1083" s="93"/>
      <c r="L1083" s="161"/>
      <c r="M1083" s="161"/>
      <c r="N1083" s="161"/>
      <c r="O1083" s="161"/>
      <c r="Q1083" s="161"/>
    </row>
    <row r="1084" spans="1:17" x14ac:dyDescent="0.25">
      <c r="A1084" s="50" t="s">
        <v>2625</v>
      </c>
      <c r="B1084" s="120" t="s">
        <v>282</v>
      </c>
      <c r="C1084" s="50" t="s">
        <v>10316</v>
      </c>
      <c r="D1084" s="50" t="s">
        <v>755</v>
      </c>
      <c r="E1084" s="121" t="s">
        <v>2626</v>
      </c>
      <c r="F1084" s="121" t="s">
        <v>1534</v>
      </c>
      <c r="G1084" s="121" t="s">
        <v>1611</v>
      </c>
      <c r="H1084" s="114" t="s">
        <v>2627</v>
      </c>
      <c r="I1084" s="121"/>
      <c r="J1084" s="91"/>
      <c r="K1084" s="91"/>
      <c r="L1084" s="91"/>
      <c r="M1084" s="91"/>
      <c r="N1084" s="91"/>
    </row>
    <row r="1085" spans="1:17" s="156" customFormat="1" x14ac:dyDescent="0.25">
      <c r="A1085" s="143" t="s">
        <v>5076</v>
      </c>
      <c r="B1085" s="160" t="s">
        <v>5075</v>
      </c>
      <c r="C1085" s="143" t="s">
        <v>5077</v>
      </c>
      <c r="D1085" s="143" t="s">
        <v>841</v>
      </c>
      <c r="E1085" s="136" t="s">
        <v>5078</v>
      </c>
      <c r="F1085" s="136" t="s">
        <v>1254</v>
      </c>
      <c r="G1085" s="136" t="s">
        <v>4832</v>
      </c>
      <c r="H1085" s="136" t="s">
        <v>5079</v>
      </c>
      <c r="I1085" s="135"/>
      <c r="J1085" s="141"/>
      <c r="K1085" s="141"/>
      <c r="L1085" s="141"/>
      <c r="M1085" s="141"/>
      <c r="N1085" s="141"/>
    </row>
    <row r="1086" spans="1:17" x14ac:dyDescent="0.25">
      <c r="A1086" s="120" t="s">
        <v>2628</v>
      </c>
      <c r="B1086" s="120" t="s">
        <v>282</v>
      </c>
      <c r="C1086" s="120"/>
      <c r="D1086" s="120" t="s">
        <v>564</v>
      </c>
      <c r="E1086" s="120" t="s">
        <v>2069</v>
      </c>
      <c r="F1086" s="120" t="s">
        <v>1250</v>
      </c>
      <c r="G1086" s="120" t="s">
        <v>4817</v>
      </c>
      <c r="H1086" s="120" t="s">
        <v>2630</v>
      </c>
      <c r="I1086" s="120"/>
    </row>
    <row r="1087" spans="1:17" x14ac:dyDescent="0.25">
      <c r="A1087" s="120" t="s">
        <v>2631</v>
      </c>
      <c r="B1087" s="120" t="s">
        <v>2632</v>
      </c>
      <c r="C1087" s="120" t="s">
        <v>2414</v>
      </c>
      <c r="D1087" s="120" t="s">
        <v>443</v>
      </c>
      <c r="E1087" s="120" t="s">
        <v>2056</v>
      </c>
      <c r="F1087" s="120" t="s">
        <v>1250</v>
      </c>
      <c r="G1087" s="120" t="s">
        <v>4817</v>
      </c>
      <c r="H1087" s="120" t="s">
        <v>2633</v>
      </c>
      <c r="I1087" s="120"/>
      <c r="J1087" s="122"/>
      <c r="K1087" s="93"/>
      <c r="L1087" s="122"/>
      <c r="M1087" s="122"/>
      <c r="N1087" s="122"/>
      <c r="O1087" s="122"/>
      <c r="Q1087" s="122"/>
    </row>
    <row r="1088" spans="1:17" s="156" customFormat="1" x14ac:dyDescent="0.25">
      <c r="A1088" s="160" t="s">
        <v>7482</v>
      </c>
      <c r="B1088" s="160" t="s">
        <v>282</v>
      </c>
      <c r="C1088" s="160" t="s">
        <v>7294</v>
      </c>
      <c r="D1088" s="160" t="s">
        <v>8944</v>
      </c>
      <c r="E1088" s="160" t="s">
        <v>7332</v>
      </c>
      <c r="F1088" s="160" t="s">
        <v>1250</v>
      </c>
      <c r="G1088" s="160" t="s">
        <v>1251</v>
      </c>
      <c r="H1088" s="160" t="s">
        <v>7483</v>
      </c>
      <c r="I1088" s="160"/>
      <c r="J1088" s="161"/>
      <c r="K1088" s="93"/>
      <c r="L1088" s="161"/>
      <c r="M1088" s="161"/>
      <c r="N1088" s="161"/>
      <c r="O1088" s="161"/>
      <c r="Q1088" s="161"/>
    </row>
    <row r="1089" spans="1:17" s="156" customFormat="1" x14ac:dyDescent="0.25">
      <c r="A1089" s="211" t="s">
        <v>17228</v>
      </c>
      <c r="B1089" s="211" t="s">
        <v>282</v>
      </c>
      <c r="C1089" s="211"/>
      <c r="D1089" s="211" t="s">
        <v>16646</v>
      </c>
      <c r="E1089" s="211" t="s">
        <v>17229</v>
      </c>
      <c r="F1089" s="211" t="s">
        <v>1254</v>
      </c>
      <c r="G1089" s="211" t="s">
        <v>8955</v>
      </c>
      <c r="H1089" s="211" t="s">
        <v>17230</v>
      </c>
      <c r="I1089" s="211"/>
      <c r="J1089" s="161"/>
      <c r="K1089" s="93"/>
      <c r="L1089" s="161"/>
      <c r="M1089" s="161"/>
      <c r="N1089" s="161"/>
      <c r="O1089" s="161"/>
      <c r="Q1089" s="161"/>
    </row>
    <row r="1090" spans="1:17" s="156" customFormat="1" x14ac:dyDescent="0.25">
      <c r="A1090" s="160" t="s">
        <v>9562</v>
      </c>
      <c r="B1090" s="160" t="s">
        <v>282</v>
      </c>
      <c r="C1090" s="160" t="s">
        <v>9563</v>
      </c>
      <c r="D1090" s="160" t="s">
        <v>7848</v>
      </c>
      <c r="E1090" s="160" t="s">
        <v>8967</v>
      </c>
      <c r="F1090" s="160" t="s">
        <v>1250</v>
      </c>
      <c r="G1090" s="160" t="s">
        <v>8955</v>
      </c>
      <c r="H1090" s="160" t="s">
        <v>9564</v>
      </c>
      <c r="I1090" s="160"/>
      <c r="J1090" s="161"/>
      <c r="K1090" s="93"/>
      <c r="L1090" s="161"/>
      <c r="M1090" s="161"/>
      <c r="N1090" s="161"/>
      <c r="O1090" s="161"/>
      <c r="Q1090" s="161"/>
    </row>
    <row r="1091" spans="1:17" s="156" customFormat="1" x14ac:dyDescent="0.25">
      <c r="A1091" s="160" t="s">
        <v>5387</v>
      </c>
      <c r="B1091" s="160" t="s">
        <v>5388</v>
      </c>
      <c r="C1091" s="160" t="s">
        <v>6915</v>
      </c>
      <c r="D1091" s="160" t="s">
        <v>443</v>
      </c>
      <c r="E1091" s="160" t="s">
        <v>5389</v>
      </c>
      <c r="F1091" s="160" t="s">
        <v>2677</v>
      </c>
      <c r="G1091" s="160" t="s">
        <v>4805</v>
      </c>
      <c r="H1091" s="160" t="s">
        <v>5390</v>
      </c>
      <c r="I1091" s="160"/>
    </row>
    <row r="1092" spans="1:17" s="156" customFormat="1" x14ac:dyDescent="0.25">
      <c r="A1092" s="211" t="s">
        <v>16809</v>
      </c>
      <c r="B1092" s="211" t="s">
        <v>282</v>
      </c>
      <c r="C1092" s="211" t="s">
        <v>16810</v>
      </c>
      <c r="D1092" s="211" t="s">
        <v>16646</v>
      </c>
      <c r="E1092" s="211" t="s">
        <v>1823</v>
      </c>
      <c r="F1092" s="211" t="s">
        <v>1618</v>
      </c>
      <c r="G1092" s="211" t="s">
        <v>5021</v>
      </c>
      <c r="H1092" s="211" t="s">
        <v>16811</v>
      </c>
      <c r="I1092" s="211"/>
    </row>
    <row r="1093" spans="1:17" s="156" customFormat="1" x14ac:dyDescent="0.25">
      <c r="A1093" s="211" t="s">
        <v>835</v>
      </c>
      <c r="B1093" s="211" t="s">
        <v>282</v>
      </c>
      <c r="C1093" s="211" t="s">
        <v>11429</v>
      </c>
      <c r="D1093" s="211" t="s">
        <v>4413</v>
      </c>
      <c r="E1093" s="211" t="s">
        <v>359</v>
      </c>
      <c r="F1093" s="211" t="s">
        <v>1618</v>
      </c>
      <c r="G1093" s="211" t="s">
        <v>10307</v>
      </c>
      <c r="H1093" s="211" t="s">
        <v>1065</v>
      </c>
      <c r="I1093" s="211"/>
    </row>
    <row r="1094" spans="1:17" s="156" customFormat="1" x14ac:dyDescent="0.25">
      <c r="A1094" s="211" t="s">
        <v>4456</v>
      </c>
      <c r="B1094" s="211" t="s">
        <v>282</v>
      </c>
      <c r="C1094" s="211" t="s">
        <v>14202</v>
      </c>
      <c r="D1094" s="211" t="s">
        <v>4413</v>
      </c>
      <c r="E1094" s="211" t="s">
        <v>7994</v>
      </c>
      <c r="F1094" s="211" t="s">
        <v>1254</v>
      </c>
      <c r="G1094" s="211" t="s">
        <v>1297</v>
      </c>
      <c r="H1094" s="211" t="s">
        <v>4457</v>
      </c>
      <c r="I1094" s="211"/>
    </row>
    <row r="1095" spans="1:17" x14ac:dyDescent="0.25">
      <c r="A1095" s="120" t="s">
        <v>2643</v>
      </c>
      <c r="B1095" s="120" t="s">
        <v>2644</v>
      </c>
      <c r="C1095" s="120" t="s">
        <v>2645</v>
      </c>
      <c r="D1095" s="120" t="s">
        <v>443</v>
      </c>
      <c r="E1095" s="120" t="s">
        <v>390</v>
      </c>
      <c r="F1095" s="120" t="s">
        <v>1250</v>
      </c>
      <c r="G1095" s="120" t="s">
        <v>4817</v>
      </c>
      <c r="H1095" s="120" t="s">
        <v>2646</v>
      </c>
      <c r="I1095" s="120"/>
      <c r="J1095" s="122"/>
      <c r="K1095" s="93"/>
      <c r="L1095" s="122"/>
      <c r="M1095" s="122"/>
      <c r="N1095" s="122"/>
      <c r="O1095" s="122"/>
      <c r="Q1095" s="122"/>
    </row>
    <row r="1096" spans="1:17" s="156" customFormat="1" x14ac:dyDescent="0.25">
      <c r="A1096" s="162" t="s">
        <v>5870</v>
      </c>
      <c r="B1096" s="161" t="s">
        <v>5869</v>
      </c>
      <c r="C1096" s="162" t="s">
        <v>5871</v>
      </c>
      <c r="D1096" s="160" t="s">
        <v>443</v>
      </c>
      <c r="E1096" s="162" t="s">
        <v>5872</v>
      </c>
      <c r="F1096" s="162" t="s">
        <v>1250</v>
      </c>
      <c r="G1096" s="160" t="s">
        <v>10306</v>
      </c>
      <c r="H1096" s="162" t="s">
        <v>5873</v>
      </c>
      <c r="I1096" s="161"/>
      <c r="J1096" s="161"/>
      <c r="K1096" s="93"/>
      <c r="L1096" s="161"/>
      <c r="M1096" s="161"/>
      <c r="N1096" s="161"/>
      <c r="O1096" s="161"/>
      <c r="Q1096" s="161"/>
    </row>
    <row r="1097" spans="1:17" s="156" customFormat="1" x14ac:dyDescent="0.25">
      <c r="A1097" s="162" t="s">
        <v>8291</v>
      </c>
      <c r="B1097" s="161" t="s">
        <v>282</v>
      </c>
      <c r="C1097" s="162" t="s">
        <v>6926</v>
      </c>
      <c r="D1097" s="160" t="s">
        <v>7848</v>
      </c>
      <c r="E1097" s="162" t="s">
        <v>8292</v>
      </c>
      <c r="F1097" s="162" t="s">
        <v>1254</v>
      </c>
      <c r="G1097" s="162" t="s">
        <v>6863</v>
      </c>
      <c r="H1097" s="161" t="s">
        <v>8293</v>
      </c>
      <c r="I1097" s="161"/>
      <c r="J1097" s="161"/>
      <c r="K1097" s="93"/>
      <c r="L1097" s="161"/>
      <c r="M1097" s="161"/>
      <c r="N1097" s="161"/>
      <c r="O1097" s="161"/>
      <c r="Q1097" s="161"/>
    </row>
    <row r="1098" spans="1:17" x14ac:dyDescent="0.25">
      <c r="A1098" s="121" t="s">
        <v>2647</v>
      </c>
      <c r="B1098" s="161" t="s">
        <v>282</v>
      </c>
      <c r="C1098" s="121"/>
      <c r="D1098" s="50" t="s">
        <v>564</v>
      </c>
      <c r="E1098" s="121" t="s">
        <v>359</v>
      </c>
      <c r="F1098" s="121" t="s">
        <v>1618</v>
      </c>
      <c r="G1098" s="121" t="s">
        <v>1477</v>
      </c>
      <c r="H1098" s="121" t="s">
        <v>2648</v>
      </c>
      <c r="I1098" s="121"/>
      <c r="J1098" s="91"/>
      <c r="K1098" s="91"/>
      <c r="L1098" s="91"/>
      <c r="M1098" s="91"/>
      <c r="N1098" s="91"/>
    </row>
    <row r="1099" spans="1:17" x14ac:dyDescent="0.25">
      <c r="A1099" s="120" t="s">
        <v>2649</v>
      </c>
      <c r="B1099" s="120" t="s">
        <v>2650</v>
      </c>
      <c r="C1099" s="120" t="s">
        <v>2083</v>
      </c>
      <c r="D1099" s="120" t="s">
        <v>443</v>
      </c>
      <c r="E1099" s="120" t="s">
        <v>2563</v>
      </c>
      <c r="F1099" s="120" t="s">
        <v>1250</v>
      </c>
      <c r="G1099" s="120" t="s">
        <v>4817</v>
      </c>
      <c r="H1099" s="120" t="s">
        <v>2651</v>
      </c>
      <c r="I1099" s="120"/>
      <c r="J1099" s="122"/>
      <c r="K1099" s="93"/>
      <c r="L1099" s="122"/>
      <c r="M1099" s="122"/>
      <c r="N1099" s="122"/>
      <c r="O1099" s="122"/>
      <c r="Q1099" s="122"/>
    </row>
    <row r="1100" spans="1:17" s="156" customFormat="1" x14ac:dyDescent="0.25">
      <c r="A1100" s="160" t="s">
        <v>492</v>
      </c>
      <c r="B1100" s="160" t="s">
        <v>1066</v>
      </c>
      <c r="C1100" s="160" t="s">
        <v>5230</v>
      </c>
      <c r="D1100" s="160" t="s">
        <v>841</v>
      </c>
      <c r="E1100" s="160" t="s">
        <v>4810</v>
      </c>
      <c r="F1100" s="160" t="s">
        <v>4811</v>
      </c>
      <c r="G1100" s="160" t="s">
        <v>6857</v>
      </c>
      <c r="H1100" s="68" t="s">
        <v>1067</v>
      </c>
      <c r="I1100" s="160"/>
      <c r="J1100" s="161"/>
      <c r="K1100" s="93"/>
      <c r="L1100" s="161"/>
      <c r="M1100" s="161"/>
      <c r="N1100" s="161"/>
      <c r="O1100" s="161"/>
      <c r="Q1100" s="161"/>
    </row>
    <row r="1101" spans="1:17" s="156" customFormat="1" x14ac:dyDescent="0.25">
      <c r="A1101" s="160" t="s">
        <v>9575</v>
      </c>
      <c r="B1101" s="160" t="s">
        <v>282</v>
      </c>
      <c r="C1101" s="160"/>
      <c r="D1101" s="160" t="s">
        <v>7848</v>
      </c>
      <c r="E1101" s="160" t="s">
        <v>9576</v>
      </c>
      <c r="F1101" s="160" t="s">
        <v>1265</v>
      </c>
      <c r="G1101" s="160" t="s">
        <v>8955</v>
      </c>
      <c r="H1101" s="160" t="s">
        <v>9577</v>
      </c>
      <c r="I1101" s="160"/>
      <c r="J1101" s="161"/>
      <c r="K1101" s="93"/>
      <c r="L1101" s="161"/>
      <c r="M1101" s="161"/>
      <c r="N1101" s="161"/>
      <c r="O1101" s="161"/>
      <c r="Q1101" s="161"/>
    </row>
    <row r="1102" spans="1:17" s="156" customFormat="1" x14ac:dyDescent="0.25">
      <c r="A1102" s="211" t="s">
        <v>16812</v>
      </c>
      <c r="B1102" s="211" t="s">
        <v>282</v>
      </c>
      <c r="C1102" s="211" t="s">
        <v>16813</v>
      </c>
      <c r="D1102" s="211" t="s">
        <v>16646</v>
      </c>
      <c r="E1102" s="211" t="s">
        <v>12931</v>
      </c>
      <c r="F1102" s="211" t="s">
        <v>1254</v>
      </c>
      <c r="G1102" s="211" t="s">
        <v>10305</v>
      </c>
      <c r="H1102" s="211" t="s">
        <v>16814</v>
      </c>
      <c r="I1102" s="211"/>
      <c r="J1102" s="161"/>
      <c r="K1102" s="93"/>
      <c r="L1102" s="161"/>
      <c r="M1102" s="161"/>
      <c r="N1102" s="161"/>
      <c r="O1102" s="161"/>
      <c r="Q1102" s="161"/>
    </row>
    <row r="1103" spans="1:17" s="156" customFormat="1" x14ac:dyDescent="0.25">
      <c r="A1103" s="211" t="s">
        <v>4889</v>
      </c>
      <c r="B1103" s="211" t="s">
        <v>4890</v>
      </c>
      <c r="C1103" s="211" t="s">
        <v>14203</v>
      </c>
      <c r="D1103" s="211" t="s">
        <v>443</v>
      </c>
      <c r="E1103" s="211" t="s">
        <v>14204</v>
      </c>
      <c r="F1103" s="211" t="s">
        <v>1254</v>
      </c>
      <c r="G1103" s="211" t="s">
        <v>4905</v>
      </c>
      <c r="H1103" s="211" t="s">
        <v>4891</v>
      </c>
      <c r="I1103" s="211"/>
      <c r="J1103" s="161"/>
      <c r="K1103" s="93"/>
      <c r="L1103" s="161"/>
      <c r="M1103" s="161"/>
      <c r="N1103" s="161"/>
      <c r="O1103" s="161"/>
      <c r="Q1103" s="161"/>
    </row>
    <row r="1104" spans="1:17" s="156" customFormat="1" x14ac:dyDescent="0.25">
      <c r="A1104" s="160" t="s">
        <v>5784</v>
      </c>
      <c r="B1104" s="160" t="s">
        <v>5783</v>
      </c>
      <c r="C1104" s="160" t="s">
        <v>5785</v>
      </c>
      <c r="D1104" s="160" t="s">
        <v>841</v>
      </c>
      <c r="E1104" s="160" t="s">
        <v>5786</v>
      </c>
      <c r="F1104" s="160" t="s">
        <v>1254</v>
      </c>
      <c r="G1104" s="160" t="s">
        <v>7030</v>
      </c>
      <c r="H1104" s="160" t="s">
        <v>5787</v>
      </c>
      <c r="I1104" s="160"/>
      <c r="J1104" s="161"/>
      <c r="K1104" s="93"/>
      <c r="L1104" s="161"/>
      <c r="M1104" s="161"/>
      <c r="N1104" s="161"/>
      <c r="O1104" s="161"/>
      <c r="Q1104" s="161"/>
    </row>
    <row r="1105" spans="1:17" s="156" customFormat="1" x14ac:dyDescent="0.25">
      <c r="A1105" s="211" t="s">
        <v>6120</v>
      </c>
      <c r="B1105" s="211" t="s">
        <v>6121</v>
      </c>
      <c r="C1105" s="211" t="s">
        <v>14682</v>
      </c>
      <c r="D1105" s="211" t="s">
        <v>841</v>
      </c>
      <c r="E1105" s="211" t="s">
        <v>5854</v>
      </c>
      <c r="F1105" s="211" t="s">
        <v>1250</v>
      </c>
      <c r="G1105" s="211" t="s">
        <v>1258</v>
      </c>
      <c r="H1105" s="211" t="s">
        <v>6122</v>
      </c>
      <c r="I1105" s="211"/>
      <c r="J1105" s="161"/>
      <c r="K1105" s="93"/>
      <c r="L1105" s="161"/>
      <c r="M1105" s="161"/>
      <c r="N1105" s="161"/>
      <c r="O1105" s="161"/>
      <c r="Q1105" s="161"/>
    </row>
    <row r="1106" spans="1:17" s="156" customFormat="1" x14ac:dyDescent="0.25">
      <c r="A1106" s="211" t="s">
        <v>779</v>
      </c>
      <c r="B1106" s="211" t="s">
        <v>282</v>
      </c>
      <c r="C1106" s="211" t="s">
        <v>11430</v>
      </c>
      <c r="D1106" s="211" t="s">
        <v>564</v>
      </c>
      <c r="E1106" s="211" t="s">
        <v>11431</v>
      </c>
      <c r="F1106" s="211" t="s">
        <v>1254</v>
      </c>
      <c r="G1106" s="211" t="s">
        <v>10305</v>
      </c>
      <c r="H1106" s="211" t="s">
        <v>1068</v>
      </c>
      <c r="I1106" s="211"/>
      <c r="J1106" s="161"/>
      <c r="K1106" s="93"/>
      <c r="L1106" s="161"/>
      <c r="M1106" s="161"/>
      <c r="N1106" s="161"/>
      <c r="O1106" s="161"/>
      <c r="Q1106" s="161"/>
    </row>
    <row r="1107" spans="1:17" s="156" customFormat="1" x14ac:dyDescent="0.25">
      <c r="A1107" s="211" t="s">
        <v>5112</v>
      </c>
      <c r="B1107" s="211" t="s">
        <v>5113</v>
      </c>
      <c r="C1107" s="211" t="s">
        <v>14825</v>
      </c>
      <c r="D1107" s="211" t="s">
        <v>443</v>
      </c>
      <c r="E1107" s="211" t="s">
        <v>677</v>
      </c>
      <c r="F1107" s="211" t="s">
        <v>1254</v>
      </c>
      <c r="G1107" s="211" t="s">
        <v>1297</v>
      </c>
      <c r="H1107" s="211" t="s">
        <v>5114</v>
      </c>
      <c r="I1107" s="211"/>
      <c r="J1107" s="161"/>
      <c r="K1107" s="93"/>
      <c r="L1107" s="161"/>
      <c r="M1107" s="161"/>
      <c r="N1107" s="161"/>
      <c r="O1107" s="161"/>
      <c r="Q1107" s="161"/>
    </row>
    <row r="1108" spans="1:17" x14ac:dyDescent="0.25">
      <c r="A1108" s="120" t="s">
        <v>2652</v>
      </c>
      <c r="B1108" s="120" t="s">
        <v>2653</v>
      </c>
      <c r="C1108" s="120" t="s">
        <v>2654</v>
      </c>
      <c r="D1108" s="120" t="s">
        <v>443</v>
      </c>
      <c r="E1108" s="120" t="s">
        <v>2474</v>
      </c>
      <c r="F1108" s="120" t="s">
        <v>1250</v>
      </c>
      <c r="G1108" s="120" t="s">
        <v>4817</v>
      </c>
      <c r="H1108" s="120" t="s">
        <v>2655</v>
      </c>
      <c r="I1108" s="120"/>
      <c r="J1108" s="122"/>
      <c r="K1108" s="93"/>
      <c r="L1108" s="122"/>
      <c r="M1108" s="122"/>
      <c r="N1108" s="122"/>
      <c r="O1108" s="122"/>
      <c r="Q1108" s="122"/>
    </row>
    <row r="1109" spans="1:17" x14ac:dyDescent="0.25">
      <c r="A1109" s="122" t="s">
        <v>2656</v>
      </c>
      <c r="B1109" s="122" t="s">
        <v>2657</v>
      </c>
      <c r="C1109" s="111" t="s">
        <v>4955</v>
      </c>
      <c r="D1109" s="120" t="s">
        <v>443</v>
      </c>
      <c r="E1109" s="119" t="s">
        <v>2658</v>
      </c>
      <c r="F1109" s="122" t="s">
        <v>1250</v>
      </c>
      <c r="G1109" s="120" t="s">
        <v>1258</v>
      </c>
      <c r="H1109" s="122" t="s">
        <v>2659</v>
      </c>
    </row>
    <row r="1110" spans="1:17" s="156" customFormat="1" x14ac:dyDescent="0.25">
      <c r="A1110" s="161" t="s">
        <v>13225</v>
      </c>
      <c r="B1110" s="161" t="s">
        <v>5513</v>
      </c>
      <c r="C1110" s="111" t="s">
        <v>62</v>
      </c>
      <c r="D1110" s="162" t="s">
        <v>841</v>
      </c>
      <c r="E1110" s="161" t="s">
        <v>5514</v>
      </c>
      <c r="F1110" s="161" t="s">
        <v>1265</v>
      </c>
      <c r="G1110" s="160" t="s">
        <v>10306</v>
      </c>
      <c r="H1110" s="161" t="s">
        <v>5515</v>
      </c>
    </row>
    <row r="1111" spans="1:17" s="156" customFormat="1" x14ac:dyDescent="0.25">
      <c r="A1111" s="161" t="s">
        <v>13226</v>
      </c>
      <c r="B1111" s="161" t="s">
        <v>282</v>
      </c>
      <c r="C1111" s="111" t="s">
        <v>9890</v>
      </c>
      <c r="D1111" s="162" t="s">
        <v>7848</v>
      </c>
      <c r="E1111" s="161" t="s">
        <v>13227</v>
      </c>
      <c r="F1111" s="161" t="s">
        <v>1265</v>
      </c>
      <c r="G1111" s="162" t="s">
        <v>8955</v>
      </c>
      <c r="H1111" s="161" t="s">
        <v>9578</v>
      </c>
    </row>
    <row r="1112" spans="1:17" x14ac:dyDescent="0.25">
      <c r="A1112" s="119" t="s">
        <v>2660</v>
      </c>
      <c r="B1112" s="161" t="s">
        <v>282</v>
      </c>
      <c r="C1112" s="122" t="s">
        <v>2661</v>
      </c>
      <c r="D1112" s="119" t="s">
        <v>564</v>
      </c>
      <c r="E1112" s="122" t="s">
        <v>2662</v>
      </c>
      <c r="F1112" s="122" t="s">
        <v>2677</v>
      </c>
      <c r="G1112" s="122" t="s">
        <v>1258</v>
      </c>
      <c r="H1112" s="119" t="s">
        <v>2663</v>
      </c>
      <c r="I1112" s="122"/>
    </row>
    <row r="1113" spans="1:17" s="156" customFormat="1" x14ac:dyDescent="0.25">
      <c r="A1113" s="161" t="s">
        <v>8296</v>
      </c>
      <c r="B1113" s="161" t="s">
        <v>282</v>
      </c>
      <c r="C1113" s="161" t="s">
        <v>8297</v>
      </c>
      <c r="D1113" s="161" t="s">
        <v>7848</v>
      </c>
      <c r="E1113" s="161" t="s">
        <v>5068</v>
      </c>
      <c r="F1113" s="161" t="s">
        <v>1254</v>
      </c>
      <c r="G1113" s="161" t="s">
        <v>6857</v>
      </c>
      <c r="H1113" s="156" t="s">
        <v>8298</v>
      </c>
      <c r="I1113" s="161"/>
    </row>
    <row r="1114" spans="1:17" s="156" customFormat="1" x14ac:dyDescent="0.25">
      <c r="A1114" s="161" t="s">
        <v>9583</v>
      </c>
      <c r="B1114" s="161" t="s">
        <v>282</v>
      </c>
      <c r="C1114" s="161"/>
      <c r="D1114" s="161" t="s">
        <v>7848</v>
      </c>
      <c r="E1114" s="161" t="s">
        <v>9584</v>
      </c>
      <c r="F1114" s="161" t="s">
        <v>1534</v>
      </c>
      <c r="G1114" s="161" t="s">
        <v>8955</v>
      </c>
      <c r="H1114" s="161" t="s">
        <v>9585</v>
      </c>
      <c r="I1114" s="161"/>
    </row>
    <row r="1115" spans="1:17" s="156" customFormat="1" x14ac:dyDescent="0.25">
      <c r="A1115" s="211" t="s">
        <v>6124</v>
      </c>
      <c r="B1115" s="211" t="s">
        <v>6123</v>
      </c>
      <c r="C1115" s="211" t="s">
        <v>14969</v>
      </c>
      <c r="D1115" s="211" t="s">
        <v>841</v>
      </c>
      <c r="E1115" s="162" t="s">
        <v>5854</v>
      </c>
      <c r="F1115" s="162" t="s">
        <v>1250</v>
      </c>
      <c r="G1115" s="162" t="s">
        <v>1297</v>
      </c>
      <c r="H1115" s="211" t="s">
        <v>6125</v>
      </c>
      <c r="I1115" s="161"/>
    </row>
    <row r="1116" spans="1:17" s="156" customFormat="1" x14ac:dyDescent="0.25">
      <c r="A1116" s="161" t="s">
        <v>6127</v>
      </c>
      <c r="B1116" s="161" t="s">
        <v>6126</v>
      </c>
      <c r="C1116" s="161" t="s">
        <v>6046</v>
      </c>
      <c r="D1116" s="161" t="s">
        <v>841</v>
      </c>
      <c r="E1116" s="161" t="s">
        <v>6128</v>
      </c>
      <c r="F1116" s="161" t="s">
        <v>1250</v>
      </c>
      <c r="G1116" s="160" t="s">
        <v>1251</v>
      </c>
      <c r="H1116" s="161" t="s">
        <v>6129</v>
      </c>
      <c r="I1116" s="161"/>
    </row>
    <row r="1117" spans="1:17" x14ac:dyDescent="0.25">
      <c r="A1117" s="122" t="s">
        <v>4458</v>
      </c>
      <c r="B1117" s="161" t="s">
        <v>282</v>
      </c>
      <c r="C1117" s="122"/>
      <c r="D1117" s="122" t="s">
        <v>4413</v>
      </c>
      <c r="E1117" s="122" t="s">
        <v>4459</v>
      </c>
      <c r="F1117" s="122" t="s">
        <v>1250</v>
      </c>
      <c r="G1117" s="120" t="s">
        <v>1251</v>
      </c>
      <c r="H1117" s="122" t="s">
        <v>4460</v>
      </c>
      <c r="I1117" s="122"/>
    </row>
    <row r="1118" spans="1:17" x14ac:dyDescent="0.25">
      <c r="A1118" s="122" t="s">
        <v>4335</v>
      </c>
      <c r="B1118" s="161" t="s">
        <v>282</v>
      </c>
      <c r="C1118" s="122"/>
      <c r="D1118" s="119" t="s">
        <v>564</v>
      </c>
      <c r="E1118" s="122" t="s">
        <v>277</v>
      </c>
      <c r="F1118" s="122" t="s">
        <v>1254</v>
      </c>
      <c r="G1118" s="122" t="s">
        <v>1477</v>
      </c>
      <c r="H1118" s="122" t="s">
        <v>4377</v>
      </c>
      <c r="I1118" s="122"/>
    </row>
    <row r="1119" spans="1:17" s="156" customFormat="1" x14ac:dyDescent="0.25">
      <c r="A1119" s="161" t="s">
        <v>507</v>
      </c>
      <c r="B1119" s="161" t="s">
        <v>1072</v>
      </c>
      <c r="C1119" s="161" t="s">
        <v>11472</v>
      </c>
      <c r="D1119" s="156" t="s">
        <v>841</v>
      </c>
      <c r="E1119" s="161" t="s">
        <v>11473</v>
      </c>
      <c r="F1119" s="161" t="s">
        <v>1250</v>
      </c>
      <c r="G1119" s="161" t="s">
        <v>6218</v>
      </c>
      <c r="H1119" s="209" t="s">
        <v>1073</v>
      </c>
      <c r="I1119" s="161"/>
    </row>
    <row r="1120" spans="1:17" s="156" customFormat="1" x14ac:dyDescent="0.25">
      <c r="A1120" s="161" t="s">
        <v>726</v>
      </c>
      <c r="B1120" s="161" t="s">
        <v>282</v>
      </c>
      <c r="C1120" s="161" t="s">
        <v>5815</v>
      </c>
      <c r="D1120" s="160" t="s">
        <v>4413</v>
      </c>
      <c r="E1120" s="161" t="s">
        <v>5816</v>
      </c>
      <c r="F1120" s="161" t="s">
        <v>1254</v>
      </c>
      <c r="G1120" s="160" t="s">
        <v>2382</v>
      </c>
      <c r="H1120" s="160" t="s">
        <v>727</v>
      </c>
      <c r="I1120" s="161"/>
    </row>
    <row r="1121" spans="1:17" s="156" customFormat="1" x14ac:dyDescent="0.25">
      <c r="A1121" s="211" t="s">
        <v>2664</v>
      </c>
      <c r="B1121" s="211" t="s">
        <v>2664</v>
      </c>
      <c r="C1121" s="211" t="s">
        <v>14683</v>
      </c>
      <c r="D1121" s="211" t="s">
        <v>443</v>
      </c>
      <c r="E1121" s="162" t="s">
        <v>14684</v>
      </c>
      <c r="F1121" s="162" t="s">
        <v>1250</v>
      </c>
      <c r="G1121" s="211" t="s">
        <v>10307</v>
      </c>
      <c r="H1121" s="211" t="s">
        <v>2665</v>
      </c>
      <c r="I1121" s="161"/>
    </row>
    <row r="1122" spans="1:17" x14ac:dyDescent="0.25">
      <c r="A1122" s="120" t="s">
        <v>2666</v>
      </c>
      <c r="B1122" s="120" t="s">
        <v>2667</v>
      </c>
      <c r="C1122" s="120"/>
      <c r="D1122" s="120" t="s">
        <v>841</v>
      </c>
      <c r="E1122" s="120" t="s">
        <v>2668</v>
      </c>
      <c r="F1122" s="120" t="s">
        <v>1250</v>
      </c>
      <c r="G1122" s="50" t="s">
        <v>4981</v>
      </c>
      <c r="H1122" s="120" t="s">
        <v>2669</v>
      </c>
      <c r="I1122" s="120"/>
      <c r="O1122" s="122"/>
    </row>
    <row r="1123" spans="1:17" s="156" customFormat="1" x14ac:dyDescent="0.25">
      <c r="A1123" s="211" t="s">
        <v>2670</v>
      </c>
      <c r="B1123" s="211" t="s">
        <v>282</v>
      </c>
      <c r="C1123" s="96" t="s">
        <v>14288</v>
      </c>
      <c r="D1123" s="211" t="s">
        <v>1357</v>
      </c>
      <c r="E1123" s="211" t="s">
        <v>14289</v>
      </c>
      <c r="F1123" s="211" t="s">
        <v>1250</v>
      </c>
      <c r="G1123" s="143" t="s">
        <v>4832</v>
      </c>
      <c r="H1123" s="211" t="s">
        <v>2671</v>
      </c>
      <c r="I1123" s="211"/>
      <c r="O1123" s="161"/>
    </row>
    <row r="1124" spans="1:17" x14ac:dyDescent="0.25">
      <c r="A1124" s="120" t="s">
        <v>2673</v>
      </c>
      <c r="B1124" s="120" t="s">
        <v>2674</v>
      </c>
      <c r="C1124" s="120" t="s">
        <v>4980</v>
      </c>
      <c r="D1124" s="120" t="s">
        <v>443</v>
      </c>
      <c r="E1124" s="120" t="s">
        <v>263</v>
      </c>
      <c r="F1124" s="120" t="s">
        <v>1250</v>
      </c>
      <c r="G1124" s="120" t="s">
        <v>1258</v>
      </c>
      <c r="H1124" s="120" t="s">
        <v>2675</v>
      </c>
      <c r="I1124" s="120"/>
      <c r="J1124" s="122"/>
      <c r="K1124" s="93"/>
      <c r="L1124" s="122"/>
      <c r="M1124" s="122"/>
      <c r="N1124" s="122"/>
      <c r="O1124" s="122"/>
      <c r="Q1124" s="122"/>
    </row>
    <row r="1125" spans="1:17" s="156" customFormat="1" x14ac:dyDescent="0.25">
      <c r="A1125" s="211" t="s">
        <v>16815</v>
      </c>
      <c r="B1125" s="211" t="s">
        <v>282</v>
      </c>
      <c r="C1125" s="211" t="s">
        <v>16762</v>
      </c>
      <c r="D1125" s="211" t="s">
        <v>16646</v>
      </c>
      <c r="E1125" s="211" t="s">
        <v>16816</v>
      </c>
      <c r="F1125" s="211" t="s">
        <v>1254</v>
      </c>
      <c r="G1125" s="211" t="s">
        <v>4832</v>
      </c>
      <c r="H1125" s="211" t="s">
        <v>16817</v>
      </c>
      <c r="I1125" s="211"/>
      <c r="J1125" s="161"/>
      <c r="K1125" s="93"/>
      <c r="L1125" s="161"/>
      <c r="M1125" s="161"/>
      <c r="N1125" s="161"/>
      <c r="O1125" s="161"/>
      <c r="Q1125" s="161"/>
    </row>
    <row r="1126" spans="1:17" s="156" customFormat="1" x14ac:dyDescent="0.25">
      <c r="A1126" s="211" t="s">
        <v>9280</v>
      </c>
      <c r="B1126" s="211" t="s">
        <v>282</v>
      </c>
      <c r="C1126" s="211" t="s">
        <v>14668</v>
      </c>
      <c r="D1126" s="211" t="s">
        <v>8944</v>
      </c>
      <c r="E1126" s="211" t="s">
        <v>14669</v>
      </c>
      <c r="F1126" s="211" t="s">
        <v>1254</v>
      </c>
      <c r="G1126" s="211" t="s">
        <v>10305</v>
      </c>
      <c r="H1126" s="211" t="s">
        <v>9281</v>
      </c>
      <c r="I1126" s="211"/>
      <c r="J1126" s="161"/>
      <c r="K1126" s="93"/>
      <c r="L1126" s="161"/>
      <c r="M1126" s="161"/>
      <c r="N1126" s="161"/>
      <c r="O1126" s="161"/>
      <c r="Q1126" s="161"/>
    </row>
    <row r="1127" spans="1:17" s="156" customFormat="1" x14ac:dyDescent="0.25">
      <c r="A1127" s="160" t="s">
        <v>10157</v>
      </c>
      <c r="B1127" s="160" t="s">
        <v>282</v>
      </c>
      <c r="C1127" s="160" t="s">
        <v>10158</v>
      </c>
      <c r="D1127" s="160" t="s">
        <v>8944</v>
      </c>
      <c r="E1127" s="160" t="s">
        <v>4611</v>
      </c>
      <c r="F1127" s="160" t="s">
        <v>1254</v>
      </c>
      <c r="G1127" s="160" t="s">
        <v>4832</v>
      </c>
      <c r="H1127" s="160" t="s">
        <v>10159</v>
      </c>
      <c r="I1127" s="160"/>
      <c r="J1127" s="161"/>
      <c r="K1127" s="93"/>
      <c r="L1127" s="161"/>
      <c r="M1127" s="161"/>
      <c r="N1127" s="161"/>
      <c r="O1127" s="161"/>
      <c r="Q1127" s="161"/>
    </row>
    <row r="1128" spans="1:17" s="156" customFormat="1" x14ac:dyDescent="0.25">
      <c r="A1128" s="160" t="s">
        <v>10257</v>
      </c>
      <c r="B1128" s="160" t="s">
        <v>282</v>
      </c>
      <c r="C1128" s="160" t="s">
        <v>10258</v>
      </c>
      <c r="D1128" s="160" t="s">
        <v>8944</v>
      </c>
      <c r="E1128" s="160" t="s">
        <v>5261</v>
      </c>
      <c r="F1128" s="160" t="s">
        <v>1618</v>
      </c>
      <c r="G1128" s="160" t="s">
        <v>1297</v>
      </c>
      <c r="H1128" s="160" t="s">
        <v>10259</v>
      </c>
      <c r="I1128" s="160"/>
      <c r="J1128" s="161"/>
      <c r="K1128" s="93"/>
      <c r="L1128" s="161"/>
      <c r="M1128" s="161"/>
      <c r="N1128" s="161"/>
      <c r="O1128" s="161"/>
      <c r="Q1128" s="161"/>
    </row>
    <row r="1129" spans="1:17" s="156" customFormat="1" x14ac:dyDescent="0.25">
      <c r="A1129" s="160" t="s">
        <v>9863</v>
      </c>
      <c r="B1129" s="160" t="s">
        <v>282</v>
      </c>
      <c r="C1129" s="160" t="s">
        <v>9864</v>
      </c>
      <c r="D1129" s="160" t="s">
        <v>8944</v>
      </c>
      <c r="E1129" s="160" t="s">
        <v>359</v>
      </c>
      <c r="F1129" s="160" t="s">
        <v>1618</v>
      </c>
      <c r="G1129" s="160" t="s">
        <v>5021</v>
      </c>
      <c r="H1129" s="160" t="s">
        <v>9865</v>
      </c>
      <c r="I1129" s="160"/>
      <c r="J1129" s="161"/>
      <c r="K1129" s="93"/>
      <c r="L1129" s="161"/>
      <c r="M1129" s="161"/>
      <c r="N1129" s="161"/>
      <c r="O1129" s="161"/>
      <c r="Q1129" s="161"/>
    </row>
    <row r="1130" spans="1:17" s="156" customFormat="1" x14ac:dyDescent="0.25">
      <c r="A1130" s="160" t="s">
        <v>10037</v>
      </c>
      <c r="B1130" s="160" t="s">
        <v>282</v>
      </c>
      <c r="C1130" s="160" t="s">
        <v>10052</v>
      </c>
      <c r="D1130" s="160" t="s">
        <v>8944</v>
      </c>
      <c r="E1130" s="160" t="s">
        <v>10046</v>
      </c>
      <c r="F1130" s="160" t="s">
        <v>1600</v>
      </c>
      <c r="G1130" s="160" t="s">
        <v>1297</v>
      </c>
      <c r="H1130" s="160" t="s">
        <v>10038</v>
      </c>
      <c r="I1130" s="160"/>
      <c r="J1130" s="161"/>
      <c r="K1130" s="93"/>
      <c r="L1130" s="161"/>
      <c r="M1130" s="161"/>
      <c r="N1130" s="161"/>
      <c r="O1130" s="161"/>
      <c r="Q1130" s="161"/>
    </row>
    <row r="1131" spans="1:17" s="156" customFormat="1" x14ac:dyDescent="0.25">
      <c r="A1131" s="211" t="s">
        <v>2679</v>
      </c>
      <c r="B1131" s="211" t="s">
        <v>282</v>
      </c>
      <c r="C1131" s="211" t="s">
        <v>8897</v>
      </c>
      <c r="D1131" s="211" t="s">
        <v>755</v>
      </c>
      <c r="E1131" s="211" t="s">
        <v>14275</v>
      </c>
      <c r="F1131" s="211" t="s">
        <v>1534</v>
      </c>
      <c r="G1131" s="211" t="s">
        <v>1297</v>
      </c>
      <c r="H1131" s="211" t="s">
        <v>2680</v>
      </c>
      <c r="I1131" s="211"/>
      <c r="J1131" s="161"/>
      <c r="K1131" s="93"/>
      <c r="L1131" s="161"/>
      <c r="M1131" s="161"/>
      <c r="N1131" s="161"/>
      <c r="O1131" s="161"/>
      <c r="Q1131" s="161"/>
    </row>
    <row r="1132" spans="1:17" s="156" customFormat="1" x14ac:dyDescent="0.25">
      <c r="A1132" s="160" t="s">
        <v>9421</v>
      </c>
      <c r="B1132" s="160" t="s">
        <v>282</v>
      </c>
      <c r="C1132" s="160" t="s">
        <v>9419</v>
      </c>
      <c r="D1132" s="160" t="s">
        <v>8944</v>
      </c>
      <c r="E1132" s="160" t="s">
        <v>9181</v>
      </c>
      <c r="F1132" s="160" t="s">
        <v>1618</v>
      </c>
      <c r="G1132" s="160" t="s">
        <v>4832</v>
      </c>
      <c r="H1132" s="160" t="s">
        <v>9420</v>
      </c>
      <c r="I1132" s="160"/>
      <c r="J1132" s="161"/>
      <c r="K1132" s="93"/>
      <c r="L1132" s="161"/>
      <c r="M1132" s="161"/>
      <c r="N1132" s="161"/>
      <c r="O1132" s="161"/>
      <c r="Q1132" s="161"/>
    </row>
    <row r="1133" spans="1:17" s="156" customFormat="1" x14ac:dyDescent="0.25">
      <c r="A1133" s="160" t="s">
        <v>9598</v>
      </c>
      <c r="B1133" s="160" t="s">
        <v>282</v>
      </c>
      <c r="C1133" s="160"/>
      <c r="D1133" s="160" t="s">
        <v>7848</v>
      </c>
      <c r="E1133" s="160" t="s">
        <v>9599</v>
      </c>
      <c r="F1133" s="160" t="s">
        <v>1254</v>
      </c>
      <c r="G1133" s="160" t="s">
        <v>8955</v>
      </c>
      <c r="H1133" s="160" t="s">
        <v>9600</v>
      </c>
      <c r="I1133" s="160"/>
      <c r="J1133" s="161"/>
      <c r="K1133" s="93"/>
      <c r="L1133" s="161"/>
      <c r="M1133" s="161"/>
      <c r="N1133" s="161"/>
      <c r="O1133" s="161"/>
      <c r="Q1133" s="161"/>
    </row>
    <row r="1134" spans="1:17" x14ac:dyDescent="0.25">
      <c r="A1134" s="120" t="s">
        <v>2681</v>
      </c>
      <c r="B1134" s="120" t="s">
        <v>282</v>
      </c>
      <c r="C1134" s="120" t="s">
        <v>8368</v>
      </c>
      <c r="D1134" s="120" t="s">
        <v>4413</v>
      </c>
      <c r="E1134" s="120" t="s">
        <v>2682</v>
      </c>
      <c r="F1134" s="120" t="s">
        <v>1254</v>
      </c>
      <c r="G1134" s="120" t="s">
        <v>4832</v>
      </c>
      <c r="H1134" s="120" t="s">
        <v>2683</v>
      </c>
      <c r="I1134" s="120"/>
    </row>
    <row r="1135" spans="1:17" x14ac:dyDescent="0.25">
      <c r="A1135" s="120" t="s">
        <v>2684</v>
      </c>
      <c r="B1135" s="120" t="s">
        <v>282</v>
      </c>
      <c r="C1135" s="120" t="s">
        <v>8368</v>
      </c>
      <c r="D1135" s="120" t="s">
        <v>564</v>
      </c>
      <c r="E1135" s="120" t="s">
        <v>2682</v>
      </c>
      <c r="F1135" s="120" t="s">
        <v>1254</v>
      </c>
      <c r="G1135" s="120" t="s">
        <v>4832</v>
      </c>
      <c r="H1135" s="120" t="s">
        <v>2685</v>
      </c>
      <c r="I1135" s="120"/>
    </row>
    <row r="1136" spans="1:17" s="156" customFormat="1" x14ac:dyDescent="0.25">
      <c r="A1136" s="160" t="s">
        <v>8299</v>
      </c>
      <c r="B1136" s="160" t="s">
        <v>282</v>
      </c>
      <c r="C1136" s="160" t="s">
        <v>8300</v>
      </c>
      <c r="D1136" s="160" t="s">
        <v>7848</v>
      </c>
      <c r="E1136" s="160" t="s">
        <v>8301</v>
      </c>
      <c r="F1136" s="160" t="s">
        <v>1254</v>
      </c>
      <c r="G1136" s="160" t="s">
        <v>5340</v>
      </c>
      <c r="H1136" s="160" t="s">
        <v>8302</v>
      </c>
      <c r="I1136" s="160"/>
    </row>
    <row r="1137" spans="1:17" x14ac:dyDescent="0.25">
      <c r="A1137" s="120" t="s">
        <v>2686</v>
      </c>
      <c r="B1137" s="120" t="s">
        <v>2687</v>
      </c>
      <c r="C1137" s="120" t="s">
        <v>2688</v>
      </c>
      <c r="D1137" s="120" t="s">
        <v>443</v>
      </c>
      <c r="E1137" s="120" t="s">
        <v>2563</v>
      </c>
      <c r="F1137" s="120" t="s">
        <v>1250</v>
      </c>
      <c r="G1137" s="120" t="s">
        <v>4817</v>
      </c>
      <c r="H1137" s="120" t="s">
        <v>2689</v>
      </c>
      <c r="I1137" s="120"/>
      <c r="J1137" s="122"/>
      <c r="K1137" s="93"/>
      <c r="L1137" s="122"/>
      <c r="M1137" s="122"/>
      <c r="N1137" s="122"/>
      <c r="O1137" s="122"/>
      <c r="Q1137" s="122"/>
    </row>
    <row r="1138" spans="1:17" s="156" customFormat="1" x14ac:dyDescent="0.25">
      <c r="A1138" s="160" t="s">
        <v>9158</v>
      </c>
      <c r="B1138" s="160" t="s">
        <v>282</v>
      </c>
      <c r="C1138" s="160" t="s">
        <v>9159</v>
      </c>
      <c r="D1138" s="160" t="s">
        <v>8944</v>
      </c>
      <c r="E1138" s="160" t="s">
        <v>4858</v>
      </c>
      <c r="F1138" s="160" t="s">
        <v>1254</v>
      </c>
      <c r="G1138" s="160" t="s">
        <v>1258</v>
      </c>
      <c r="H1138" s="160" t="s">
        <v>9160</v>
      </c>
      <c r="I1138" s="160"/>
      <c r="J1138" s="161"/>
      <c r="K1138" s="93"/>
      <c r="L1138" s="161"/>
      <c r="M1138" s="161"/>
      <c r="N1138" s="161"/>
      <c r="O1138" s="161"/>
      <c r="Q1138" s="161"/>
    </row>
    <row r="1139" spans="1:17" s="156" customFormat="1" x14ac:dyDescent="0.25">
      <c r="A1139" s="160" t="s">
        <v>9601</v>
      </c>
      <c r="B1139" s="160" t="s">
        <v>282</v>
      </c>
      <c r="C1139" s="160"/>
      <c r="D1139" s="160" t="s">
        <v>7848</v>
      </c>
      <c r="E1139" s="160" t="s">
        <v>277</v>
      </c>
      <c r="F1139" s="160" t="s">
        <v>1254</v>
      </c>
      <c r="G1139" s="160" t="s">
        <v>8955</v>
      </c>
      <c r="H1139" s="160" t="s">
        <v>9602</v>
      </c>
      <c r="I1139" s="160"/>
      <c r="J1139" s="161"/>
      <c r="K1139" s="93"/>
      <c r="L1139" s="161"/>
      <c r="M1139" s="161"/>
      <c r="N1139" s="161"/>
      <c r="O1139" s="161"/>
      <c r="Q1139" s="161"/>
    </row>
    <row r="1140" spans="1:17" s="156" customFormat="1" x14ac:dyDescent="0.25">
      <c r="A1140" s="160" t="s">
        <v>5839</v>
      </c>
      <c r="B1140" s="160" t="s">
        <v>282</v>
      </c>
      <c r="C1140" s="160" t="s">
        <v>5838</v>
      </c>
      <c r="D1140" s="160" t="s">
        <v>4413</v>
      </c>
      <c r="E1140" s="160" t="s">
        <v>2372</v>
      </c>
      <c r="F1140" s="160" t="s">
        <v>1254</v>
      </c>
      <c r="G1140" s="160" t="s">
        <v>6857</v>
      </c>
      <c r="H1140" s="160" t="s">
        <v>1101</v>
      </c>
      <c r="I1140" s="160"/>
      <c r="J1140" s="161"/>
      <c r="K1140" s="93"/>
      <c r="L1140" s="161"/>
      <c r="M1140" s="161"/>
      <c r="N1140" s="161"/>
      <c r="O1140" s="161"/>
      <c r="Q1140" s="161"/>
    </row>
    <row r="1141" spans="1:17" s="156" customFormat="1" x14ac:dyDescent="0.25">
      <c r="A1141" s="211" t="s">
        <v>17231</v>
      </c>
      <c r="B1141" s="211" t="s">
        <v>282</v>
      </c>
      <c r="C1141" s="211"/>
      <c r="D1141" s="211" t="s">
        <v>16646</v>
      </c>
      <c r="E1141" s="211" t="s">
        <v>7062</v>
      </c>
      <c r="F1141" s="211" t="s">
        <v>1618</v>
      </c>
      <c r="G1141" s="211" t="s">
        <v>8955</v>
      </c>
      <c r="H1141" s="211" t="s">
        <v>17232</v>
      </c>
      <c r="I1141" s="211"/>
      <c r="J1141" s="161"/>
      <c r="K1141" s="93"/>
      <c r="L1141" s="161"/>
      <c r="M1141" s="161"/>
      <c r="N1141" s="161"/>
      <c r="O1141" s="161"/>
      <c r="Q1141" s="161"/>
    </row>
    <row r="1142" spans="1:17" s="156" customFormat="1" x14ac:dyDescent="0.25">
      <c r="A1142" s="211" t="s">
        <v>9512</v>
      </c>
      <c r="B1142" s="211" t="s">
        <v>282</v>
      </c>
      <c r="C1142" s="211" t="s">
        <v>14296</v>
      </c>
      <c r="D1142" s="211" t="s">
        <v>8944</v>
      </c>
      <c r="E1142" s="211" t="s">
        <v>14297</v>
      </c>
      <c r="F1142" s="211" t="s">
        <v>1265</v>
      </c>
      <c r="G1142" s="211" t="s">
        <v>1258</v>
      </c>
      <c r="H1142" s="211" t="s">
        <v>9513</v>
      </c>
      <c r="I1142" s="211"/>
      <c r="J1142" s="161"/>
      <c r="K1142" s="93"/>
      <c r="L1142" s="161"/>
      <c r="M1142" s="161"/>
      <c r="N1142" s="161"/>
      <c r="O1142" s="161"/>
      <c r="Q1142" s="161"/>
    </row>
    <row r="1143" spans="1:17" s="156" customFormat="1" x14ac:dyDescent="0.25">
      <c r="A1143" s="211" t="s">
        <v>14486</v>
      </c>
      <c r="B1143" s="211" t="s">
        <v>282</v>
      </c>
      <c r="C1143" s="211" t="s">
        <v>14485</v>
      </c>
      <c r="D1143" s="211" t="s">
        <v>14448</v>
      </c>
      <c r="E1143" s="211" t="s">
        <v>14487</v>
      </c>
      <c r="F1143" s="211" t="s">
        <v>1254</v>
      </c>
      <c r="G1143" s="211" t="s">
        <v>14459</v>
      </c>
      <c r="H1143" s="211" t="s">
        <v>14488</v>
      </c>
      <c r="I1143" s="211"/>
      <c r="J1143" s="161"/>
      <c r="K1143" s="93"/>
      <c r="L1143" s="161"/>
      <c r="M1143" s="161"/>
      <c r="N1143" s="161"/>
      <c r="O1143" s="161"/>
      <c r="Q1143" s="161"/>
    </row>
    <row r="1144" spans="1:17" s="156" customFormat="1" x14ac:dyDescent="0.25">
      <c r="A1144" s="160" t="s">
        <v>6131</v>
      </c>
      <c r="B1144" s="160" t="s">
        <v>6130</v>
      </c>
      <c r="C1144" s="160" t="s">
        <v>6132</v>
      </c>
      <c r="D1144" s="160" t="s">
        <v>841</v>
      </c>
      <c r="E1144" s="160" t="s">
        <v>9772</v>
      </c>
      <c r="F1144" s="160" t="s">
        <v>1250</v>
      </c>
      <c r="G1144" s="160" t="s">
        <v>1251</v>
      </c>
      <c r="H1144" s="160" t="s">
        <v>6133</v>
      </c>
      <c r="I1144" s="160"/>
      <c r="J1144" s="161"/>
      <c r="K1144" s="93"/>
      <c r="L1144" s="161"/>
      <c r="M1144" s="161"/>
      <c r="N1144" s="161"/>
      <c r="O1144" s="161"/>
      <c r="Q1144" s="161"/>
    </row>
    <row r="1145" spans="1:17" x14ac:dyDescent="0.25">
      <c r="A1145" s="120" t="s">
        <v>2690</v>
      </c>
      <c r="B1145" s="120" t="s">
        <v>2691</v>
      </c>
      <c r="C1145" s="120" t="s">
        <v>1346</v>
      </c>
      <c r="D1145" s="120" t="s">
        <v>443</v>
      </c>
      <c r="E1145" s="120" t="s">
        <v>2692</v>
      </c>
      <c r="F1145" s="120" t="s">
        <v>1600</v>
      </c>
      <c r="G1145" s="120" t="s">
        <v>4832</v>
      </c>
      <c r="H1145" s="120" t="s">
        <v>2693</v>
      </c>
      <c r="I1145" s="120"/>
      <c r="J1145" s="122"/>
      <c r="K1145" s="93"/>
      <c r="L1145" s="122"/>
      <c r="M1145" s="122"/>
      <c r="N1145" s="122"/>
      <c r="O1145" s="122"/>
      <c r="Q1145" s="122"/>
    </row>
    <row r="1146" spans="1:17" x14ac:dyDescent="0.25">
      <c r="A1146" s="120" t="s">
        <v>16819</v>
      </c>
      <c r="B1146" s="162" t="s">
        <v>282</v>
      </c>
      <c r="C1146" s="165" t="s">
        <v>8305</v>
      </c>
      <c r="D1146" s="120" t="s">
        <v>7848</v>
      </c>
      <c r="E1146" s="122" t="s">
        <v>6917</v>
      </c>
      <c r="F1146" s="122" t="s">
        <v>1254</v>
      </c>
      <c r="G1146" s="160" t="s">
        <v>10307</v>
      </c>
      <c r="H1146" s="122" t="s">
        <v>16818</v>
      </c>
      <c r="I1146" s="122"/>
    </row>
    <row r="1147" spans="1:17" x14ac:dyDescent="0.25">
      <c r="A1147" s="122" t="s">
        <v>2697</v>
      </c>
      <c r="B1147" s="162" t="s">
        <v>282</v>
      </c>
      <c r="C1147" s="122"/>
      <c r="D1147" s="122" t="s">
        <v>4413</v>
      </c>
      <c r="E1147" s="122" t="s">
        <v>2698</v>
      </c>
      <c r="F1147" s="122" t="s">
        <v>1254</v>
      </c>
      <c r="G1147" s="120" t="s">
        <v>1392</v>
      </c>
      <c r="H1147" s="122" t="s">
        <v>2699</v>
      </c>
      <c r="I1147" s="122"/>
    </row>
    <row r="1148" spans="1:17" s="156" customFormat="1" x14ac:dyDescent="0.25">
      <c r="A1148" s="161" t="s">
        <v>5475</v>
      </c>
      <c r="B1148" s="161" t="s">
        <v>5476</v>
      </c>
      <c r="C1148" s="88" t="s">
        <v>14276</v>
      </c>
      <c r="D1148" s="211" t="s">
        <v>841</v>
      </c>
      <c r="E1148" s="161" t="s">
        <v>14277</v>
      </c>
      <c r="F1148" s="161" t="s">
        <v>1254</v>
      </c>
      <c r="G1148" s="211" t="s">
        <v>1297</v>
      </c>
      <c r="H1148" s="161" t="s">
        <v>4463</v>
      </c>
      <c r="I1148" s="161"/>
    </row>
    <row r="1149" spans="1:17" x14ac:dyDescent="0.25">
      <c r="A1149" s="122" t="s">
        <v>4464</v>
      </c>
      <c r="B1149" s="162" t="s">
        <v>282</v>
      </c>
      <c r="C1149" s="122" t="s">
        <v>4467</v>
      </c>
      <c r="D1149" s="122" t="s">
        <v>4413</v>
      </c>
      <c r="E1149" s="122" t="s">
        <v>4465</v>
      </c>
      <c r="F1149" s="122" t="s">
        <v>2677</v>
      </c>
      <c r="G1149" s="120" t="s">
        <v>6918</v>
      </c>
      <c r="H1149" s="122" t="s">
        <v>4466</v>
      </c>
      <c r="I1149" s="122"/>
    </row>
    <row r="1150" spans="1:17" s="156" customFormat="1" x14ac:dyDescent="0.25">
      <c r="A1150" s="161" t="s">
        <v>9605</v>
      </c>
      <c r="B1150" s="162" t="s">
        <v>282</v>
      </c>
      <c r="C1150" s="161"/>
      <c r="D1150" s="161" t="s">
        <v>7848</v>
      </c>
      <c r="E1150" s="161" t="s">
        <v>9606</v>
      </c>
      <c r="F1150" s="161" t="s">
        <v>1250</v>
      </c>
      <c r="G1150" s="160" t="s">
        <v>8955</v>
      </c>
      <c r="H1150" s="161" t="s">
        <v>9607</v>
      </c>
      <c r="I1150" s="161"/>
    </row>
    <row r="1151" spans="1:17" s="156" customFormat="1" x14ac:dyDescent="0.25">
      <c r="A1151" s="161" t="s">
        <v>16820</v>
      </c>
      <c r="B1151" s="162" t="s">
        <v>282</v>
      </c>
      <c r="C1151" s="161" t="s">
        <v>8897</v>
      </c>
      <c r="D1151" s="161" t="s">
        <v>16646</v>
      </c>
      <c r="E1151" s="161" t="s">
        <v>16821</v>
      </c>
      <c r="F1151" s="161" t="s">
        <v>1254</v>
      </c>
      <c r="G1151" s="211" t="s">
        <v>1297</v>
      </c>
      <c r="H1151" s="161" t="s">
        <v>16822</v>
      </c>
      <c r="I1151" s="161"/>
    </row>
    <row r="1152" spans="1:17" x14ac:dyDescent="0.25">
      <c r="A1152" s="122" t="s">
        <v>4468</v>
      </c>
      <c r="B1152" s="162" t="s">
        <v>282</v>
      </c>
      <c r="C1152" s="122" t="s">
        <v>9650</v>
      </c>
      <c r="D1152" s="122" t="s">
        <v>4413</v>
      </c>
      <c r="E1152" s="122" t="s">
        <v>673</v>
      </c>
      <c r="F1152" s="122" t="s">
        <v>1254</v>
      </c>
      <c r="G1152" s="120" t="s">
        <v>5021</v>
      </c>
      <c r="H1152" s="122" t="s">
        <v>4469</v>
      </c>
      <c r="I1152" s="122"/>
    </row>
    <row r="1153" spans="1:17" s="156" customFormat="1" x14ac:dyDescent="0.25">
      <c r="A1153" s="161" t="s">
        <v>6138</v>
      </c>
      <c r="B1153" s="161" t="s">
        <v>6137</v>
      </c>
      <c r="C1153" s="311" t="s">
        <v>14328</v>
      </c>
      <c r="D1153" s="101" t="s">
        <v>841</v>
      </c>
      <c r="E1153" s="161" t="s">
        <v>14329</v>
      </c>
      <c r="F1153" s="161" t="s">
        <v>1250</v>
      </c>
      <c r="G1153" s="211" t="s">
        <v>1297</v>
      </c>
      <c r="H1153" s="161" t="s">
        <v>6139</v>
      </c>
      <c r="I1153" s="161"/>
    </row>
    <row r="1154" spans="1:17" x14ac:dyDescent="0.25">
      <c r="A1154" s="120" t="s">
        <v>2700</v>
      </c>
      <c r="B1154" s="120" t="s">
        <v>2701</v>
      </c>
      <c r="C1154" s="120" t="s">
        <v>1312</v>
      </c>
      <c r="D1154" s="120" t="s">
        <v>443</v>
      </c>
      <c r="E1154" s="120" t="s">
        <v>2513</v>
      </c>
      <c r="F1154" s="120" t="s">
        <v>1250</v>
      </c>
      <c r="G1154" s="120" t="s">
        <v>1251</v>
      </c>
      <c r="H1154" s="120" t="s">
        <v>2702</v>
      </c>
      <c r="I1154" s="120"/>
      <c r="J1154" s="122"/>
      <c r="K1154" s="93"/>
      <c r="L1154" s="122"/>
      <c r="M1154" s="122"/>
      <c r="N1154" s="122"/>
      <c r="O1154" s="122"/>
      <c r="Q1154" s="122"/>
    </row>
    <row r="1155" spans="1:17" s="156" customFormat="1" x14ac:dyDescent="0.25">
      <c r="A1155" s="160" t="s">
        <v>8308</v>
      </c>
      <c r="B1155" s="160" t="s">
        <v>282</v>
      </c>
      <c r="C1155" s="160" t="s">
        <v>8309</v>
      </c>
      <c r="D1155" s="160" t="s">
        <v>7848</v>
      </c>
      <c r="E1155" s="160" t="s">
        <v>8310</v>
      </c>
      <c r="F1155" s="160" t="s">
        <v>1254</v>
      </c>
      <c r="G1155" s="160" t="s">
        <v>10305</v>
      </c>
      <c r="H1155" s="160" t="s">
        <v>8311</v>
      </c>
      <c r="I1155" s="160"/>
      <c r="J1155" s="161"/>
      <c r="K1155" s="93"/>
      <c r="L1155" s="161"/>
      <c r="M1155" s="161"/>
      <c r="N1155" s="161"/>
      <c r="O1155" s="161"/>
      <c r="Q1155" s="161"/>
    </row>
    <row r="1156" spans="1:17" s="156" customFormat="1" x14ac:dyDescent="0.25">
      <c r="A1156" s="211" t="s">
        <v>16823</v>
      </c>
      <c r="B1156" s="211" t="s">
        <v>282</v>
      </c>
      <c r="C1156" s="211" t="s">
        <v>16824</v>
      </c>
      <c r="D1156" s="211" t="s">
        <v>16646</v>
      </c>
      <c r="E1156" s="211" t="s">
        <v>16825</v>
      </c>
      <c r="F1156" s="211" t="s">
        <v>1618</v>
      </c>
      <c r="G1156" s="211" t="s">
        <v>1258</v>
      </c>
      <c r="H1156" s="211" t="s">
        <v>16826</v>
      </c>
      <c r="I1156" s="211"/>
      <c r="J1156" s="161"/>
      <c r="K1156" s="93"/>
      <c r="L1156" s="161"/>
      <c r="M1156" s="161"/>
      <c r="N1156" s="161"/>
      <c r="O1156" s="161"/>
      <c r="Q1156" s="161"/>
    </row>
    <row r="1157" spans="1:17" s="156" customFormat="1" x14ac:dyDescent="0.25">
      <c r="A1157" s="160" t="s">
        <v>6141</v>
      </c>
      <c r="B1157" s="160" t="s">
        <v>6140</v>
      </c>
      <c r="C1157" s="160" t="s">
        <v>6143</v>
      </c>
      <c r="D1157" s="160" t="s">
        <v>841</v>
      </c>
      <c r="E1157" s="160" t="s">
        <v>6142</v>
      </c>
      <c r="F1157" s="160" t="s">
        <v>1250</v>
      </c>
      <c r="G1157" s="160" t="s">
        <v>6863</v>
      </c>
      <c r="H1157" s="160" t="s">
        <v>6144</v>
      </c>
      <c r="I1157" s="160"/>
      <c r="J1157" s="161"/>
      <c r="K1157" s="93"/>
      <c r="L1157" s="161"/>
      <c r="M1157" s="161"/>
      <c r="N1157" s="161"/>
      <c r="O1157" s="161"/>
      <c r="Q1157" s="161"/>
    </row>
    <row r="1158" spans="1:17" s="156" customFormat="1" x14ac:dyDescent="0.25">
      <c r="A1158" s="211" t="s">
        <v>17561</v>
      </c>
      <c r="B1158" s="211" t="s">
        <v>282</v>
      </c>
      <c r="C1158" s="211" t="s">
        <v>17562</v>
      </c>
      <c r="D1158" s="211" t="s">
        <v>755</v>
      </c>
      <c r="E1158" s="211" t="s">
        <v>17563</v>
      </c>
      <c r="F1158" s="211" t="s">
        <v>1254</v>
      </c>
      <c r="G1158" s="211" t="s">
        <v>5021</v>
      </c>
      <c r="H1158" s="211" t="s">
        <v>17564</v>
      </c>
      <c r="I1158" s="211"/>
      <c r="J1158" s="161"/>
      <c r="K1158" s="93"/>
      <c r="L1158" s="161"/>
      <c r="M1158" s="161"/>
      <c r="N1158" s="161"/>
      <c r="O1158" s="161"/>
      <c r="Q1158" s="161"/>
    </row>
    <row r="1159" spans="1:17" s="156" customFormat="1" x14ac:dyDescent="0.25">
      <c r="A1159" s="160" t="s">
        <v>6145</v>
      </c>
      <c r="B1159" s="160" t="s">
        <v>6146</v>
      </c>
      <c r="C1159" s="160" t="s">
        <v>6147</v>
      </c>
      <c r="D1159" s="160" t="s">
        <v>841</v>
      </c>
      <c r="E1159" s="160" t="s">
        <v>1332</v>
      </c>
      <c r="F1159" s="160" t="s">
        <v>1250</v>
      </c>
      <c r="G1159" s="160" t="s">
        <v>1421</v>
      </c>
      <c r="H1159" s="160" t="s">
        <v>6148</v>
      </c>
      <c r="I1159" s="160"/>
      <c r="J1159" s="161"/>
      <c r="K1159" s="93"/>
      <c r="L1159" s="161"/>
      <c r="M1159" s="161"/>
      <c r="N1159" s="161"/>
      <c r="O1159" s="161"/>
      <c r="Q1159" s="161"/>
    </row>
    <row r="1160" spans="1:17" s="156" customFormat="1" x14ac:dyDescent="0.25">
      <c r="A1160" s="211" t="s">
        <v>2703</v>
      </c>
      <c r="B1160" s="211" t="s">
        <v>14330</v>
      </c>
      <c r="C1160" s="211" t="s">
        <v>14331</v>
      </c>
      <c r="D1160" s="211" t="s">
        <v>841</v>
      </c>
      <c r="E1160" s="211" t="s">
        <v>1332</v>
      </c>
      <c r="F1160" s="211" t="s">
        <v>1250</v>
      </c>
      <c r="G1160" s="211" t="s">
        <v>1297</v>
      </c>
      <c r="H1160" s="211" t="s">
        <v>2704</v>
      </c>
      <c r="I1160" s="211"/>
      <c r="J1160" s="161"/>
      <c r="K1160" s="93"/>
      <c r="L1160" s="161"/>
      <c r="M1160" s="161"/>
      <c r="N1160" s="161"/>
      <c r="O1160" s="161"/>
      <c r="Q1160" s="161"/>
    </row>
    <row r="1161" spans="1:17" x14ac:dyDescent="0.25">
      <c r="A1161" s="120" t="s">
        <v>2705</v>
      </c>
      <c r="B1161" s="120" t="s">
        <v>2706</v>
      </c>
      <c r="C1161" s="120" t="s">
        <v>2707</v>
      </c>
      <c r="D1161" s="120" t="s">
        <v>841</v>
      </c>
      <c r="E1161" s="120" t="s">
        <v>2708</v>
      </c>
      <c r="F1161" s="120" t="s">
        <v>1250</v>
      </c>
      <c r="G1161" s="120" t="s">
        <v>4817</v>
      </c>
      <c r="H1161" s="120" t="s">
        <v>2709</v>
      </c>
      <c r="I1161" s="120"/>
      <c r="J1161" s="122"/>
      <c r="K1161" s="93"/>
      <c r="L1161" s="122"/>
      <c r="M1161" s="122"/>
      <c r="N1161" s="122"/>
      <c r="O1161" s="122"/>
      <c r="Q1161" s="122"/>
    </row>
    <row r="1162" spans="1:17" x14ac:dyDescent="0.25">
      <c r="A1162" s="120" t="s">
        <v>2710</v>
      </c>
      <c r="B1162" s="120" t="s">
        <v>282</v>
      </c>
      <c r="C1162" s="120"/>
      <c r="D1162" s="120" t="s">
        <v>564</v>
      </c>
      <c r="E1162" s="120" t="s">
        <v>2711</v>
      </c>
      <c r="F1162" s="120" t="s">
        <v>1250</v>
      </c>
      <c r="G1162" s="50" t="s">
        <v>4817</v>
      </c>
      <c r="H1162" s="120" t="s">
        <v>2636</v>
      </c>
      <c r="I1162" s="120"/>
      <c r="J1162" s="122"/>
      <c r="K1162" s="122"/>
      <c r="L1162" s="122"/>
      <c r="M1162" s="122"/>
      <c r="N1162" s="122"/>
      <c r="O1162" s="122"/>
      <c r="P1162" s="122" t="s">
        <v>2712</v>
      </c>
    </row>
    <row r="1163" spans="1:17" s="156" customFormat="1" x14ac:dyDescent="0.25">
      <c r="A1163" s="160" t="s">
        <v>5165</v>
      </c>
      <c r="B1163" s="160" t="s">
        <v>5164</v>
      </c>
      <c r="C1163" s="160" t="s">
        <v>5166</v>
      </c>
      <c r="D1163" s="160" t="s">
        <v>841</v>
      </c>
      <c r="E1163" s="160" t="s">
        <v>5169</v>
      </c>
      <c r="F1163" s="160" t="s">
        <v>1254</v>
      </c>
      <c r="G1163" s="160" t="s">
        <v>7029</v>
      </c>
      <c r="H1163" s="160" t="s">
        <v>5167</v>
      </c>
      <c r="I1163" s="160"/>
      <c r="J1163" s="161"/>
      <c r="K1163" s="161"/>
      <c r="L1163" s="161"/>
      <c r="M1163" s="161"/>
      <c r="N1163" s="161"/>
      <c r="O1163" s="161"/>
      <c r="P1163" s="161"/>
    </row>
    <row r="1164" spans="1:17" s="156" customFormat="1" x14ac:dyDescent="0.25">
      <c r="A1164" s="160" t="s">
        <v>7488</v>
      </c>
      <c r="B1164" s="160" t="s">
        <v>282</v>
      </c>
      <c r="C1164" s="160" t="s">
        <v>7294</v>
      </c>
      <c r="D1164" s="160" t="s">
        <v>8944</v>
      </c>
      <c r="E1164" s="160" t="s">
        <v>7489</v>
      </c>
      <c r="F1164" s="160" t="s">
        <v>1250</v>
      </c>
      <c r="G1164" s="143" t="s">
        <v>4817</v>
      </c>
      <c r="H1164" s="160" t="s">
        <v>7490</v>
      </c>
      <c r="I1164" s="160"/>
      <c r="J1164" s="161"/>
      <c r="K1164" s="161"/>
      <c r="L1164" s="161"/>
      <c r="M1164" s="161"/>
      <c r="N1164" s="161"/>
      <c r="O1164" s="161"/>
      <c r="P1164" s="161"/>
    </row>
    <row r="1165" spans="1:17" s="156" customFormat="1" x14ac:dyDescent="0.25">
      <c r="A1165" s="160" t="s">
        <v>5680</v>
      </c>
      <c r="B1165" s="160" t="s">
        <v>5681</v>
      </c>
      <c r="C1165" s="160" t="s">
        <v>5682</v>
      </c>
      <c r="D1165" s="160" t="s">
        <v>443</v>
      </c>
      <c r="E1165" s="160" t="s">
        <v>325</v>
      </c>
      <c r="F1165" s="160" t="s">
        <v>1254</v>
      </c>
      <c r="G1165" s="160" t="s">
        <v>10306</v>
      </c>
      <c r="H1165" s="160" t="s">
        <v>5683</v>
      </c>
      <c r="I1165" s="160"/>
      <c r="J1165" s="161"/>
      <c r="K1165" s="161"/>
      <c r="L1165" s="161"/>
      <c r="M1165" s="161"/>
      <c r="N1165" s="161"/>
      <c r="O1165" s="161"/>
      <c r="P1165" s="161"/>
    </row>
    <row r="1166" spans="1:17" x14ac:dyDescent="0.25">
      <c r="A1166" s="120" t="s">
        <v>2713</v>
      </c>
      <c r="B1166" s="120" t="s">
        <v>2714</v>
      </c>
      <c r="C1166" s="120" t="s">
        <v>2715</v>
      </c>
      <c r="D1166" s="120" t="s">
        <v>443</v>
      </c>
      <c r="E1166" s="120" t="s">
        <v>1706</v>
      </c>
      <c r="F1166" s="120" t="s">
        <v>1250</v>
      </c>
      <c r="G1166" s="50" t="s">
        <v>1421</v>
      </c>
      <c r="H1166" s="120" t="s">
        <v>2716</v>
      </c>
      <c r="I1166" s="120"/>
      <c r="J1166" s="122"/>
      <c r="K1166" s="122"/>
      <c r="L1166" s="122"/>
      <c r="M1166" s="122"/>
      <c r="N1166" s="122"/>
      <c r="O1166" s="122"/>
      <c r="P1166" s="122"/>
    </row>
    <row r="1167" spans="1:17" s="156" customFormat="1" x14ac:dyDescent="0.25">
      <c r="A1167" s="211" t="s">
        <v>2717</v>
      </c>
      <c r="B1167" s="211" t="s">
        <v>282</v>
      </c>
      <c r="C1167" s="211" t="s">
        <v>14332</v>
      </c>
      <c r="D1167" s="211" t="s">
        <v>755</v>
      </c>
      <c r="E1167" s="211" t="s">
        <v>8961</v>
      </c>
      <c r="F1167" s="211" t="s">
        <v>1250</v>
      </c>
      <c r="G1167" s="143" t="s">
        <v>1404</v>
      </c>
      <c r="H1167" s="211" t="s">
        <v>2718</v>
      </c>
      <c r="I1167" s="211"/>
      <c r="J1167" s="161"/>
      <c r="K1167" s="161"/>
      <c r="L1167" s="161"/>
      <c r="M1167" s="161"/>
      <c r="N1167" s="161"/>
      <c r="O1167" s="161"/>
      <c r="P1167" s="161"/>
    </row>
    <row r="1168" spans="1:17" s="156" customFormat="1" x14ac:dyDescent="0.25">
      <c r="A1168" s="160" t="s">
        <v>5652</v>
      </c>
      <c r="B1168" s="160" t="s">
        <v>5653</v>
      </c>
      <c r="C1168" s="160" t="s">
        <v>5620</v>
      </c>
      <c r="D1168" s="160" t="s">
        <v>443</v>
      </c>
      <c r="E1168" s="160" t="s">
        <v>5621</v>
      </c>
      <c r="F1168" s="160" t="s">
        <v>1254</v>
      </c>
      <c r="G1168" s="160" t="s">
        <v>3775</v>
      </c>
      <c r="H1168" s="160" t="s">
        <v>5622</v>
      </c>
      <c r="I1168" s="160" t="s">
        <v>5654</v>
      </c>
      <c r="J1168" s="161"/>
      <c r="K1168" s="161"/>
      <c r="L1168" s="161"/>
      <c r="M1168" s="161"/>
      <c r="N1168" s="161"/>
      <c r="O1168" s="161"/>
      <c r="P1168" s="161"/>
    </row>
    <row r="1169" spans="1:17" s="156" customFormat="1" x14ac:dyDescent="0.25">
      <c r="A1169" s="160" t="s">
        <v>5956</v>
      </c>
      <c r="B1169" s="160" t="s">
        <v>5957</v>
      </c>
      <c r="C1169" s="160" t="s">
        <v>5958</v>
      </c>
      <c r="D1169" s="160" t="s">
        <v>841</v>
      </c>
      <c r="E1169" s="160" t="s">
        <v>1982</v>
      </c>
      <c r="F1169" s="160" t="s">
        <v>1250</v>
      </c>
      <c r="G1169" s="160" t="s">
        <v>10306</v>
      </c>
      <c r="H1169" s="160" t="s">
        <v>5959</v>
      </c>
      <c r="I1169" s="160"/>
      <c r="J1169" s="161"/>
      <c r="K1169" s="161"/>
      <c r="L1169" s="161"/>
      <c r="M1169" s="161"/>
      <c r="N1169" s="161"/>
      <c r="O1169" s="161"/>
      <c r="P1169" s="161"/>
    </row>
    <row r="1170" spans="1:17" x14ac:dyDescent="0.25">
      <c r="A1170" s="120" t="s">
        <v>4470</v>
      </c>
      <c r="B1170" s="120" t="s">
        <v>282</v>
      </c>
      <c r="C1170" s="120" t="s">
        <v>8897</v>
      </c>
      <c r="D1170" s="120" t="s">
        <v>4413</v>
      </c>
      <c r="E1170" s="120" t="s">
        <v>4471</v>
      </c>
      <c r="F1170" s="120" t="s">
        <v>1534</v>
      </c>
      <c r="G1170" s="160" t="s">
        <v>1297</v>
      </c>
      <c r="H1170" s="120" t="s">
        <v>4472</v>
      </c>
      <c r="I1170" s="120"/>
      <c r="J1170" s="122"/>
      <c r="K1170" s="122"/>
      <c r="L1170" s="122"/>
      <c r="M1170" s="122"/>
      <c r="N1170" s="122"/>
      <c r="O1170" s="122"/>
      <c r="P1170" s="122"/>
    </row>
    <row r="1171" spans="1:17" s="156" customFormat="1" x14ac:dyDescent="0.25">
      <c r="A1171" s="211" t="s">
        <v>16827</v>
      </c>
      <c r="B1171" s="211" t="s">
        <v>282</v>
      </c>
      <c r="C1171" s="211" t="s">
        <v>16828</v>
      </c>
      <c r="D1171" s="211" t="s">
        <v>16646</v>
      </c>
      <c r="E1171" s="211" t="s">
        <v>16829</v>
      </c>
      <c r="F1171" s="211" t="s">
        <v>1254</v>
      </c>
      <c r="G1171" s="211" t="s">
        <v>1297</v>
      </c>
      <c r="H1171" s="211" t="s">
        <v>16830</v>
      </c>
      <c r="I1171" s="211"/>
      <c r="J1171" s="161"/>
      <c r="K1171" s="161"/>
      <c r="L1171" s="161"/>
      <c r="M1171" s="161"/>
      <c r="N1171" s="161"/>
      <c r="O1171" s="161"/>
      <c r="P1171" s="161"/>
    </row>
    <row r="1172" spans="1:17" s="156" customFormat="1" x14ac:dyDescent="0.25">
      <c r="A1172" s="160" t="s">
        <v>7491</v>
      </c>
      <c r="B1172" s="160" t="s">
        <v>282</v>
      </c>
      <c r="C1172" s="160" t="s">
        <v>7294</v>
      </c>
      <c r="D1172" s="160" t="s">
        <v>8944</v>
      </c>
      <c r="E1172" s="160" t="s">
        <v>7492</v>
      </c>
      <c r="F1172" s="160" t="s">
        <v>1250</v>
      </c>
      <c r="G1172" s="143" t="s">
        <v>4817</v>
      </c>
      <c r="H1172" s="160" t="s">
        <v>7493</v>
      </c>
      <c r="I1172" s="160"/>
      <c r="J1172" s="161"/>
      <c r="K1172" s="161"/>
      <c r="L1172" s="161"/>
      <c r="M1172" s="161"/>
      <c r="N1172" s="161"/>
      <c r="O1172" s="161"/>
      <c r="P1172" s="161"/>
    </row>
    <row r="1173" spans="1:17" s="156" customFormat="1" x14ac:dyDescent="0.25">
      <c r="A1173" s="211" t="s">
        <v>16831</v>
      </c>
      <c r="B1173" s="211" t="s">
        <v>282</v>
      </c>
      <c r="C1173" s="211" t="s">
        <v>16832</v>
      </c>
      <c r="D1173" s="211" t="s">
        <v>16646</v>
      </c>
      <c r="E1173" s="211" t="s">
        <v>16833</v>
      </c>
      <c r="F1173" s="211" t="s">
        <v>1618</v>
      </c>
      <c r="G1173" s="143" t="s">
        <v>10307</v>
      </c>
      <c r="H1173" s="211" t="s">
        <v>16834</v>
      </c>
      <c r="I1173" s="211"/>
      <c r="J1173" s="161"/>
      <c r="K1173" s="161"/>
      <c r="L1173" s="161"/>
      <c r="M1173" s="161"/>
      <c r="N1173" s="161"/>
      <c r="O1173" s="161"/>
      <c r="P1173" s="161"/>
    </row>
    <row r="1174" spans="1:17" x14ac:dyDescent="0.25">
      <c r="A1174" s="120" t="s">
        <v>2719</v>
      </c>
      <c r="B1174" s="120" t="s">
        <v>282</v>
      </c>
      <c r="C1174" s="120"/>
      <c r="D1174" s="120" t="s">
        <v>564</v>
      </c>
      <c r="E1174" s="96" t="s">
        <v>2720</v>
      </c>
      <c r="F1174" s="120" t="s">
        <v>1254</v>
      </c>
      <c r="G1174" s="120" t="s">
        <v>1392</v>
      </c>
      <c r="H1174" s="120" t="s">
        <v>2721</v>
      </c>
      <c r="I1174" s="120"/>
    </row>
    <row r="1175" spans="1:17" s="156" customFormat="1" x14ac:dyDescent="0.25">
      <c r="A1175" s="160" t="s">
        <v>704</v>
      </c>
      <c r="B1175" s="160" t="s">
        <v>282</v>
      </c>
      <c r="C1175" s="160" t="s">
        <v>5818</v>
      </c>
      <c r="D1175" s="160" t="s">
        <v>4413</v>
      </c>
      <c r="E1175" s="96" t="s">
        <v>5819</v>
      </c>
      <c r="F1175" s="160" t="s">
        <v>1254</v>
      </c>
      <c r="G1175" s="160" t="s">
        <v>5340</v>
      </c>
      <c r="H1175" s="160" t="s">
        <v>705</v>
      </c>
      <c r="I1175" s="160"/>
    </row>
    <row r="1176" spans="1:17" s="156" customFormat="1" x14ac:dyDescent="0.25">
      <c r="A1176" s="160" t="s">
        <v>9610</v>
      </c>
      <c r="B1176" s="160" t="s">
        <v>282</v>
      </c>
      <c r="C1176" s="160"/>
      <c r="D1176" s="160" t="s">
        <v>7848</v>
      </c>
      <c r="E1176" s="96" t="s">
        <v>8967</v>
      </c>
      <c r="F1176" s="160" t="s">
        <v>1250</v>
      </c>
      <c r="G1176" s="160" t="s">
        <v>8955</v>
      </c>
      <c r="H1176" s="160" t="s">
        <v>9611</v>
      </c>
      <c r="I1176" s="160"/>
    </row>
    <row r="1177" spans="1:17" x14ac:dyDescent="0.25">
      <c r="A1177" s="120" t="s">
        <v>2722</v>
      </c>
      <c r="B1177" s="120" t="s">
        <v>2723</v>
      </c>
      <c r="C1177" s="120" t="s">
        <v>2724</v>
      </c>
      <c r="D1177" s="120" t="s">
        <v>443</v>
      </c>
      <c r="E1177" s="120" t="s">
        <v>2051</v>
      </c>
      <c r="F1177" s="120" t="s">
        <v>1250</v>
      </c>
      <c r="G1177" s="120" t="s">
        <v>1251</v>
      </c>
      <c r="H1177" s="120" t="s">
        <v>2725</v>
      </c>
      <c r="I1177" s="120"/>
      <c r="J1177" s="122"/>
      <c r="K1177" s="93"/>
      <c r="L1177" s="122"/>
      <c r="M1177" s="122"/>
      <c r="N1177" s="122"/>
      <c r="O1177" s="122"/>
      <c r="Q1177" s="122"/>
    </row>
    <row r="1178" spans="1:17" s="156" customFormat="1" x14ac:dyDescent="0.25">
      <c r="A1178" s="160" t="s">
        <v>9612</v>
      </c>
      <c r="B1178" s="160" t="s">
        <v>282</v>
      </c>
      <c r="C1178" s="160"/>
      <c r="D1178" s="160" t="s">
        <v>7848</v>
      </c>
      <c r="E1178" s="160" t="s">
        <v>9023</v>
      </c>
      <c r="F1178" s="160" t="s">
        <v>1250</v>
      </c>
      <c r="G1178" s="160" t="s">
        <v>8955</v>
      </c>
      <c r="H1178" s="160" t="s">
        <v>9613</v>
      </c>
      <c r="I1178" s="160"/>
      <c r="J1178" s="161"/>
      <c r="K1178" s="93"/>
      <c r="L1178" s="161"/>
      <c r="M1178" s="161"/>
      <c r="N1178" s="161"/>
      <c r="O1178" s="161"/>
      <c r="Q1178" s="161"/>
    </row>
    <row r="1179" spans="1:17" x14ac:dyDescent="0.25">
      <c r="A1179" s="120" t="s">
        <v>2726</v>
      </c>
      <c r="B1179" s="120" t="s">
        <v>2727</v>
      </c>
      <c r="C1179" s="120" t="s">
        <v>1248</v>
      </c>
      <c r="D1179" s="120" t="s">
        <v>443</v>
      </c>
      <c r="E1179" s="120" t="s">
        <v>1249</v>
      </c>
      <c r="F1179" s="120" t="s">
        <v>1250</v>
      </c>
      <c r="G1179" s="120" t="s">
        <v>1251</v>
      </c>
      <c r="H1179" s="120" t="s">
        <v>2728</v>
      </c>
      <c r="I1179" s="120"/>
      <c r="J1179" s="122"/>
      <c r="K1179" s="93"/>
      <c r="L1179" s="122"/>
      <c r="M1179" s="122"/>
      <c r="N1179" s="122"/>
      <c r="O1179" s="122"/>
      <c r="Q1179" s="122"/>
    </row>
    <row r="1180" spans="1:17" s="156" customFormat="1" x14ac:dyDescent="0.25">
      <c r="A1180" s="160" t="s">
        <v>9754</v>
      </c>
      <c r="B1180" s="160" t="s">
        <v>282</v>
      </c>
      <c r="C1180" s="160" t="s">
        <v>9755</v>
      </c>
      <c r="D1180" s="160" t="s">
        <v>8944</v>
      </c>
      <c r="E1180" s="160" t="s">
        <v>9756</v>
      </c>
      <c r="F1180" s="160" t="s">
        <v>1534</v>
      </c>
      <c r="G1180" s="160" t="s">
        <v>5021</v>
      </c>
      <c r="H1180" s="160" t="s">
        <v>9757</v>
      </c>
      <c r="I1180" s="160"/>
      <c r="J1180" s="161"/>
      <c r="K1180" s="93"/>
      <c r="L1180" s="161"/>
      <c r="M1180" s="161"/>
      <c r="N1180" s="161"/>
      <c r="O1180" s="161"/>
      <c r="Q1180" s="161"/>
    </row>
    <row r="1181" spans="1:17" x14ac:dyDescent="0.25">
      <c r="A1181" s="14" t="s">
        <v>2729</v>
      </c>
      <c r="B1181" s="120" t="s">
        <v>282</v>
      </c>
      <c r="C1181" s="120" t="s">
        <v>10301</v>
      </c>
      <c r="D1181" s="160" t="s">
        <v>1357</v>
      </c>
      <c r="E1181" s="120" t="s">
        <v>2730</v>
      </c>
      <c r="F1181" s="120" t="s">
        <v>1254</v>
      </c>
      <c r="G1181" s="120" t="s">
        <v>7030</v>
      </c>
      <c r="H1181" s="120" t="s">
        <v>2731</v>
      </c>
      <c r="I1181" s="120"/>
    </row>
    <row r="1182" spans="1:17" s="156" customFormat="1" x14ac:dyDescent="0.25">
      <c r="A1182" s="149" t="s">
        <v>8315</v>
      </c>
      <c r="B1182" s="160" t="s">
        <v>282</v>
      </c>
      <c r="C1182" s="160" t="s">
        <v>6961</v>
      </c>
      <c r="D1182" s="160" t="s">
        <v>7848</v>
      </c>
      <c r="E1182" s="160" t="s">
        <v>3473</v>
      </c>
      <c r="F1182" s="160" t="s">
        <v>1250</v>
      </c>
      <c r="G1182" s="160" t="s">
        <v>6857</v>
      </c>
      <c r="H1182" s="160" t="s">
        <v>8316</v>
      </c>
      <c r="I1182" s="160"/>
    </row>
    <row r="1183" spans="1:17" s="156" customFormat="1" x14ac:dyDescent="0.25">
      <c r="A1183" s="149" t="s">
        <v>5392</v>
      </c>
      <c r="B1183" s="160" t="s">
        <v>5393</v>
      </c>
      <c r="C1183" s="160" t="s">
        <v>5225</v>
      </c>
      <c r="D1183" s="160" t="s">
        <v>443</v>
      </c>
      <c r="E1183" s="160" t="s">
        <v>276</v>
      </c>
      <c r="F1183" s="160" t="s">
        <v>1254</v>
      </c>
      <c r="G1183" s="160" t="s">
        <v>10306</v>
      </c>
      <c r="H1183" s="160" t="s">
        <v>5394</v>
      </c>
      <c r="I1183" s="160"/>
    </row>
    <row r="1184" spans="1:17" s="156" customFormat="1" x14ac:dyDescent="0.25">
      <c r="A1184" s="211" t="s">
        <v>2732</v>
      </c>
      <c r="B1184" s="211" t="s">
        <v>5319</v>
      </c>
      <c r="C1184" s="211" t="s">
        <v>14371</v>
      </c>
      <c r="D1184" s="211" t="s">
        <v>443</v>
      </c>
      <c r="E1184" s="211" t="s">
        <v>14372</v>
      </c>
      <c r="F1184" s="211" t="s">
        <v>1265</v>
      </c>
      <c r="G1184" s="211" t="s">
        <v>4805</v>
      </c>
      <c r="H1184" s="211" t="s">
        <v>2733</v>
      </c>
      <c r="I1184" s="211"/>
    </row>
    <row r="1185" spans="1:17" s="156" customFormat="1" x14ac:dyDescent="0.25">
      <c r="A1185" s="160" t="s">
        <v>5320</v>
      </c>
      <c r="B1185" s="160" t="s">
        <v>5321</v>
      </c>
      <c r="C1185" s="160" t="s">
        <v>62</v>
      </c>
      <c r="D1185" s="160" t="s">
        <v>443</v>
      </c>
      <c r="E1185" s="160" t="s">
        <v>1391</v>
      </c>
      <c r="F1185" s="160" t="s">
        <v>1254</v>
      </c>
      <c r="G1185" s="160" t="s">
        <v>10306</v>
      </c>
      <c r="H1185" s="160" t="s">
        <v>5322</v>
      </c>
      <c r="I1185" s="160"/>
    </row>
    <row r="1186" spans="1:17" s="156" customFormat="1" x14ac:dyDescent="0.25">
      <c r="A1186" s="211" t="s">
        <v>10140</v>
      </c>
      <c r="B1186" s="211" t="s">
        <v>282</v>
      </c>
      <c r="C1186" s="211" t="s">
        <v>14833</v>
      </c>
      <c r="D1186" s="211" t="s">
        <v>8944</v>
      </c>
      <c r="E1186" s="211" t="s">
        <v>14834</v>
      </c>
      <c r="F1186" s="211" t="s">
        <v>1265</v>
      </c>
      <c r="G1186" s="211" t="s">
        <v>4832</v>
      </c>
      <c r="H1186" s="211" t="s">
        <v>10141</v>
      </c>
      <c r="I1186" s="211"/>
    </row>
    <row r="1187" spans="1:17" x14ac:dyDescent="0.25">
      <c r="A1187" s="120" t="s">
        <v>2734</v>
      </c>
      <c r="B1187" s="120" t="s">
        <v>2735</v>
      </c>
      <c r="C1187" s="120" t="s">
        <v>1248</v>
      </c>
      <c r="D1187" s="120" t="s">
        <v>443</v>
      </c>
      <c r="E1187" s="120" t="s">
        <v>1941</v>
      </c>
      <c r="F1187" s="120" t="s">
        <v>1250</v>
      </c>
      <c r="G1187" s="120" t="s">
        <v>1251</v>
      </c>
      <c r="H1187" s="120" t="s">
        <v>2736</v>
      </c>
      <c r="I1187" s="120"/>
      <c r="J1187" s="122"/>
      <c r="K1187" s="93"/>
      <c r="L1187" s="122"/>
      <c r="M1187" s="122"/>
      <c r="N1187" s="122"/>
      <c r="O1187" s="122"/>
      <c r="Q1187" s="122"/>
    </row>
    <row r="1188" spans="1:17" s="156" customFormat="1" x14ac:dyDescent="0.25">
      <c r="A1188" s="211" t="s">
        <v>16835</v>
      </c>
      <c r="B1188" s="211" t="s">
        <v>282</v>
      </c>
      <c r="C1188" s="211" t="s">
        <v>16836</v>
      </c>
      <c r="D1188" s="211" t="s">
        <v>16646</v>
      </c>
      <c r="E1188" s="211" t="s">
        <v>16837</v>
      </c>
      <c r="F1188" s="211" t="s">
        <v>1254</v>
      </c>
      <c r="G1188" s="211" t="s">
        <v>1297</v>
      </c>
      <c r="H1188" s="211" t="s">
        <v>16838</v>
      </c>
      <c r="I1188" s="211"/>
      <c r="J1188" s="161"/>
      <c r="K1188" s="93"/>
      <c r="L1188" s="161"/>
      <c r="M1188" s="161"/>
      <c r="N1188" s="161"/>
      <c r="O1188" s="161"/>
      <c r="Q1188" s="161"/>
    </row>
    <row r="1189" spans="1:17" s="156" customFormat="1" x14ac:dyDescent="0.25">
      <c r="A1189" s="160" t="s">
        <v>7054</v>
      </c>
      <c r="B1189" s="160" t="s">
        <v>282</v>
      </c>
      <c r="C1189" s="160" t="s">
        <v>7055</v>
      </c>
      <c r="D1189" s="160" t="s">
        <v>755</v>
      </c>
      <c r="E1189" s="160" t="s">
        <v>7056</v>
      </c>
      <c r="F1189" s="160" t="s">
        <v>1250</v>
      </c>
      <c r="G1189" s="160" t="s">
        <v>4817</v>
      </c>
      <c r="H1189" s="160" t="s">
        <v>7057</v>
      </c>
      <c r="I1189" s="160"/>
      <c r="J1189" s="161"/>
      <c r="K1189" s="93"/>
      <c r="L1189" s="161"/>
      <c r="M1189" s="161"/>
      <c r="N1189" s="161"/>
      <c r="O1189" s="161"/>
      <c r="Q1189" s="161"/>
    </row>
    <row r="1190" spans="1:17" s="156" customFormat="1" x14ac:dyDescent="0.25">
      <c r="A1190" s="160" t="s">
        <v>9499</v>
      </c>
      <c r="B1190" s="160" t="s">
        <v>282</v>
      </c>
      <c r="C1190" s="160" t="s">
        <v>9496</v>
      </c>
      <c r="D1190" s="160" t="s">
        <v>8944</v>
      </c>
      <c r="E1190" s="160" t="s">
        <v>9497</v>
      </c>
      <c r="F1190" s="160" t="s">
        <v>1254</v>
      </c>
      <c r="G1190" s="160" t="s">
        <v>1297</v>
      </c>
      <c r="H1190" s="160" t="s">
        <v>9500</v>
      </c>
      <c r="I1190" s="160"/>
      <c r="J1190" s="161"/>
      <c r="K1190" s="93"/>
      <c r="L1190" s="161"/>
      <c r="M1190" s="161"/>
      <c r="N1190" s="161"/>
      <c r="O1190" s="161"/>
      <c r="Q1190" s="161"/>
    </row>
    <row r="1191" spans="1:17" s="156" customFormat="1" x14ac:dyDescent="0.25">
      <c r="A1191" s="160" t="s">
        <v>7495</v>
      </c>
      <c r="B1191" s="160" t="s">
        <v>282</v>
      </c>
      <c r="C1191" s="160" t="s">
        <v>7423</v>
      </c>
      <c r="D1191" s="160" t="s">
        <v>8944</v>
      </c>
      <c r="E1191" s="160" t="s">
        <v>7301</v>
      </c>
      <c r="F1191" s="160" t="s">
        <v>1250</v>
      </c>
      <c r="G1191" s="160" t="s">
        <v>4817</v>
      </c>
      <c r="H1191" s="160" t="s">
        <v>7496</v>
      </c>
      <c r="I1191" s="160"/>
      <c r="J1191" s="161"/>
      <c r="K1191" s="93"/>
      <c r="L1191" s="161"/>
      <c r="M1191" s="161"/>
      <c r="N1191" s="161"/>
      <c r="O1191" s="161"/>
      <c r="Q1191" s="161"/>
    </row>
    <row r="1192" spans="1:17" s="156" customFormat="1" x14ac:dyDescent="0.25">
      <c r="A1192" s="160" t="s">
        <v>16842</v>
      </c>
      <c r="B1192" s="160" t="s">
        <v>282</v>
      </c>
      <c r="C1192" s="160" t="s">
        <v>8317</v>
      </c>
      <c r="D1192" s="160" t="s">
        <v>16841</v>
      </c>
      <c r="E1192" s="160" t="s">
        <v>8318</v>
      </c>
      <c r="F1192" s="160" t="s">
        <v>1254</v>
      </c>
      <c r="G1192" s="160" t="s">
        <v>10305</v>
      </c>
      <c r="H1192" s="160" t="s">
        <v>8319</v>
      </c>
      <c r="I1192" s="160" t="s">
        <v>8320</v>
      </c>
      <c r="J1192" s="162" t="s">
        <v>8321</v>
      </c>
      <c r="K1192" s="93" t="s">
        <v>16843</v>
      </c>
      <c r="L1192" s="161"/>
      <c r="M1192" s="161"/>
      <c r="N1192" s="161"/>
      <c r="O1192" s="161"/>
      <c r="Q1192" s="161"/>
    </row>
    <row r="1193" spans="1:17" x14ac:dyDescent="0.25">
      <c r="A1193" s="120" t="s">
        <v>2737</v>
      </c>
      <c r="B1193" s="120" t="s">
        <v>2738</v>
      </c>
      <c r="C1193" s="120" t="s">
        <v>2739</v>
      </c>
      <c r="D1193" s="120" t="s">
        <v>443</v>
      </c>
      <c r="E1193" s="120" t="s">
        <v>1443</v>
      </c>
      <c r="F1193" s="120" t="s">
        <v>1250</v>
      </c>
      <c r="G1193" s="120" t="s">
        <v>1477</v>
      </c>
      <c r="H1193" s="120" t="s">
        <v>2740</v>
      </c>
      <c r="I1193" s="120"/>
      <c r="J1193" s="122"/>
      <c r="K1193" s="93"/>
      <c r="L1193" s="122"/>
      <c r="M1193" s="122"/>
      <c r="N1193" s="122"/>
      <c r="O1193" s="122"/>
      <c r="Q1193" s="122"/>
    </row>
    <row r="1194" spans="1:17" x14ac:dyDescent="0.25">
      <c r="A1194" s="120" t="s">
        <v>2741</v>
      </c>
      <c r="B1194" s="120" t="s">
        <v>2742</v>
      </c>
      <c r="C1194" s="120" t="s">
        <v>1346</v>
      </c>
      <c r="D1194" s="120" t="s">
        <v>443</v>
      </c>
      <c r="E1194" s="120" t="s">
        <v>2148</v>
      </c>
      <c r="F1194" s="120" t="s">
        <v>1250</v>
      </c>
      <c r="G1194" s="120" t="s">
        <v>3624</v>
      </c>
      <c r="H1194" s="120" t="s">
        <v>2743</v>
      </c>
      <c r="I1194" s="120"/>
      <c r="J1194" s="122"/>
      <c r="K1194" s="93"/>
      <c r="L1194" s="122"/>
      <c r="M1194" s="122"/>
      <c r="N1194" s="122"/>
      <c r="O1194" s="122"/>
      <c r="Q1194" s="122"/>
    </row>
    <row r="1195" spans="1:17" s="156" customFormat="1" x14ac:dyDescent="0.25">
      <c r="A1195" s="211" t="s">
        <v>17233</v>
      </c>
      <c r="B1195" s="211" t="s">
        <v>282</v>
      </c>
      <c r="C1195" s="211"/>
      <c r="D1195" s="211" t="s">
        <v>16646</v>
      </c>
      <c r="E1195" s="211" t="s">
        <v>6862</v>
      </c>
      <c r="F1195" s="211" t="s">
        <v>1254</v>
      </c>
      <c r="G1195" s="162" t="s">
        <v>8955</v>
      </c>
      <c r="H1195" s="211" t="s">
        <v>17234</v>
      </c>
      <c r="I1195" s="211"/>
      <c r="J1195" s="161"/>
      <c r="K1195" s="93"/>
      <c r="L1195" s="161"/>
      <c r="M1195" s="161"/>
      <c r="N1195" s="161"/>
      <c r="O1195" s="161"/>
      <c r="Q1195" s="161"/>
    </row>
    <row r="1196" spans="1:17" s="156" customFormat="1" x14ac:dyDescent="0.25">
      <c r="A1196" s="211" t="s">
        <v>14491</v>
      </c>
      <c r="B1196" s="211" t="s">
        <v>282</v>
      </c>
      <c r="C1196" s="211" t="s">
        <v>14492</v>
      </c>
      <c r="D1196" s="211" t="s">
        <v>14448</v>
      </c>
      <c r="E1196" s="211" t="s">
        <v>359</v>
      </c>
      <c r="F1196" s="211" t="s">
        <v>1618</v>
      </c>
      <c r="G1196" s="162" t="s">
        <v>1297</v>
      </c>
      <c r="H1196" s="211" t="s">
        <v>14493</v>
      </c>
      <c r="I1196" s="211"/>
      <c r="J1196" s="161"/>
      <c r="K1196" s="93"/>
      <c r="L1196" s="161"/>
      <c r="M1196" s="161"/>
      <c r="N1196" s="161"/>
      <c r="O1196" s="161"/>
      <c r="Q1196" s="161"/>
    </row>
    <row r="1197" spans="1:17" s="156" customFormat="1" x14ac:dyDescent="0.25">
      <c r="A1197" s="160" t="s">
        <v>7208</v>
      </c>
      <c r="B1197" s="160" t="s">
        <v>282</v>
      </c>
      <c r="C1197" s="160" t="s">
        <v>7209</v>
      </c>
      <c r="D1197" s="160" t="s">
        <v>8944</v>
      </c>
      <c r="E1197" s="160" t="s">
        <v>7210</v>
      </c>
      <c r="F1197" s="160" t="s">
        <v>1265</v>
      </c>
      <c r="G1197" s="162" t="s">
        <v>10307</v>
      </c>
      <c r="H1197" s="160" t="s">
        <v>7211</v>
      </c>
      <c r="I1197" s="160"/>
      <c r="J1197" s="161"/>
      <c r="K1197" s="93"/>
      <c r="L1197" s="161"/>
      <c r="M1197" s="161"/>
      <c r="N1197" s="161"/>
      <c r="O1197" s="161"/>
      <c r="Q1197" s="161"/>
    </row>
    <row r="1198" spans="1:17" x14ac:dyDescent="0.25">
      <c r="A1198" s="120" t="s">
        <v>909</v>
      </c>
      <c r="B1198" s="120" t="s">
        <v>282</v>
      </c>
      <c r="C1198" s="120" t="s">
        <v>9724</v>
      </c>
      <c r="D1198" s="120" t="s">
        <v>4413</v>
      </c>
      <c r="E1198" s="120" t="s">
        <v>4410</v>
      </c>
      <c r="F1198" s="120" t="s">
        <v>1254</v>
      </c>
      <c r="G1198" s="162" t="s">
        <v>10305</v>
      </c>
      <c r="H1198" s="120" t="s">
        <v>910</v>
      </c>
      <c r="I1198" s="120"/>
      <c r="J1198" s="122"/>
      <c r="K1198" s="93"/>
      <c r="L1198" s="122"/>
      <c r="M1198" s="122"/>
      <c r="N1198" s="122"/>
      <c r="O1198" s="122"/>
      <c r="Q1198" s="122"/>
    </row>
    <row r="1199" spans="1:17" s="156" customFormat="1" x14ac:dyDescent="0.25">
      <c r="A1199" s="211" t="s">
        <v>651</v>
      </c>
      <c r="B1199" s="211" t="s">
        <v>1080</v>
      </c>
      <c r="C1199" s="211" t="s">
        <v>11551</v>
      </c>
      <c r="D1199" s="211" t="s">
        <v>564</v>
      </c>
      <c r="E1199" s="211" t="s">
        <v>11552</v>
      </c>
      <c r="F1199" s="211" t="s">
        <v>1254</v>
      </c>
      <c r="G1199" s="162" t="s">
        <v>10305</v>
      </c>
      <c r="H1199" s="211" t="s">
        <v>600</v>
      </c>
      <c r="I1199" s="211"/>
      <c r="J1199" s="161"/>
      <c r="K1199" s="93"/>
      <c r="L1199" s="161"/>
      <c r="M1199" s="161"/>
      <c r="N1199" s="161"/>
      <c r="O1199" s="161"/>
      <c r="Q1199" s="161"/>
    </row>
    <row r="1200" spans="1:17" s="156" customFormat="1" x14ac:dyDescent="0.25">
      <c r="A1200" s="211" t="s">
        <v>652</v>
      </c>
      <c r="B1200" s="211" t="s">
        <v>282</v>
      </c>
      <c r="C1200" s="211" t="s">
        <v>11553</v>
      </c>
      <c r="D1200" s="211" t="s">
        <v>564</v>
      </c>
      <c r="E1200" s="211" t="s">
        <v>11554</v>
      </c>
      <c r="F1200" s="211" t="s">
        <v>1254</v>
      </c>
      <c r="G1200" s="162" t="s">
        <v>10305</v>
      </c>
      <c r="H1200" s="211" t="s">
        <v>602</v>
      </c>
      <c r="I1200" s="211"/>
      <c r="J1200" s="161"/>
      <c r="K1200" s="93"/>
      <c r="L1200" s="161"/>
      <c r="M1200" s="161"/>
      <c r="N1200" s="161"/>
      <c r="O1200" s="161"/>
      <c r="Q1200" s="161"/>
    </row>
    <row r="1201" spans="1:17" s="156" customFormat="1" x14ac:dyDescent="0.25">
      <c r="A1201" s="160" t="s">
        <v>8324</v>
      </c>
      <c r="B1201" s="160" t="s">
        <v>282</v>
      </c>
      <c r="C1201" s="160" t="s">
        <v>8325</v>
      </c>
      <c r="D1201" s="160" t="s">
        <v>7848</v>
      </c>
      <c r="E1201" s="160" t="s">
        <v>8326</v>
      </c>
      <c r="F1201" s="160" t="s">
        <v>1254</v>
      </c>
      <c r="G1201" s="160" t="s">
        <v>2382</v>
      </c>
      <c r="H1201" s="160" t="s">
        <v>8327</v>
      </c>
      <c r="I1201" s="160"/>
      <c r="J1201" s="161"/>
      <c r="K1201" s="93"/>
      <c r="L1201" s="161"/>
      <c r="M1201" s="161"/>
      <c r="N1201" s="161"/>
      <c r="O1201" s="161"/>
      <c r="Q1201" s="161"/>
    </row>
    <row r="1202" spans="1:17" s="156" customFormat="1" x14ac:dyDescent="0.25">
      <c r="A1202" s="160" t="s">
        <v>9620</v>
      </c>
      <c r="B1202" s="160" t="s">
        <v>282</v>
      </c>
      <c r="C1202" s="160"/>
      <c r="D1202" s="160" t="s">
        <v>7848</v>
      </c>
      <c r="E1202" s="160" t="s">
        <v>4590</v>
      </c>
      <c r="F1202" s="160" t="s">
        <v>1254</v>
      </c>
      <c r="G1202" s="160" t="s">
        <v>8955</v>
      </c>
      <c r="H1202" s="160" t="s">
        <v>9621</v>
      </c>
      <c r="I1202" s="160"/>
      <c r="J1202" s="161"/>
      <c r="K1202" s="93"/>
      <c r="L1202" s="161"/>
      <c r="M1202" s="161"/>
      <c r="N1202" s="161"/>
      <c r="O1202" s="161"/>
      <c r="Q1202" s="161"/>
    </row>
    <row r="1203" spans="1:17" x14ac:dyDescent="0.25">
      <c r="A1203" s="120" t="s">
        <v>2744</v>
      </c>
      <c r="B1203" s="120" t="s">
        <v>2745</v>
      </c>
      <c r="C1203" s="120" t="s">
        <v>2746</v>
      </c>
      <c r="D1203" s="120" t="s">
        <v>443</v>
      </c>
      <c r="E1203" s="120" t="s">
        <v>2563</v>
      </c>
      <c r="F1203" s="120" t="s">
        <v>1250</v>
      </c>
      <c r="G1203" s="120" t="s">
        <v>4817</v>
      </c>
      <c r="H1203" s="120" t="s">
        <v>2747</v>
      </c>
      <c r="I1203" s="120"/>
      <c r="J1203" s="122"/>
      <c r="K1203" s="93"/>
      <c r="L1203" s="122"/>
      <c r="M1203" s="122"/>
      <c r="N1203" s="122"/>
      <c r="O1203" s="122"/>
      <c r="Q1203" s="122"/>
    </row>
    <row r="1204" spans="1:17" x14ac:dyDescent="0.25">
      <c r="A1204" s="120" t="s">
        <v>2748</v>
      </c>
      <c r="B1204" s="120" t="s">
        <v>6149</v>
      </c>
      <c r="C1204" s="120" t="s">
        <v>6919</v>
      </c>
      <c r="D1204" s="120" t="s">
        <v>841</v>
      </c>
      <c r="E1204" s="120" t="s">
        <v>1332</v>
      </c>
      <c r="F1204" s="120" t="s">
        <v>1250</v>
      </c>
      <c r="G1204" s="120" t="s">
        <v>6857</v>
      </c>
      <c r="H1204" s="120" t="s">
        <v>2749</v>
      </c>
      <c r="I1204" s="120"/>
      <c r="J1204" s="122"/>
      <c r="K1204" s="93"/>
      <c r="L1204" s="122"/>
      <c r="M1204" s="122"/>
      <c r="N1204" s="122"/>
      <c r="O1204" s="122"/>
      <c r="Q1204" s="122"/>
    </row>
    <row r="1205" spans="1:17" x14ac:dyDescent="0.25">
      <c r="A1205" s="120" t="s">
        <v>4336</v>
      </c>
      <c r="B1205" s="120" t="s">
        <v>282</v>
      </c>
      <c r="C1205" s="120"/>
      <c r="D1205" s="120" t="s">
        <v>564</v>
      </c>
      <c r="E1205" s="120" t="s">
        <v>325</v>
      </c>
      <c r="F1205" s="120" t="s">
        <v>1254</v>
      </c>
      <c r="G1205" s="120" t="s">
        <v>4840</v>
      </c>
      <c r="H1205" s="120" t="s">
        <v>4378</v>
      </c>
      <c r="I1205" s="120"/>
      <c r="J1205" s="122"/>
      <c r="K1205" s="93"/>
      <c r="L1205" s="122"/>
      <c r="M1205" s="122"/>
      <c r="N1205" s="122"/>
      <c r="O1205" s="122"/>
      <c r="Q1205" s="122"/>
    </row>
    <row r="1206" spans="1:17" s="156" customFormat="1" x14ac:dyDescent="0.25">
      <c r="A1206" s="211" t="s">
        <v>16851</v>
      </c>
      <c r="B1206" s="211" t="s">
        <v>282</v>
      </c>
      <c r="C1206" s="211" t="s">
        <v>16852</v>
      </c>
      <c r="D1206" s="211" t="s">
        <v>16646</v>
      </c>
      <c r="E1206" s="211" t="s">
        <v>16849</v>
      </c>
      <c r="F1206" s="211" t="s">
        <v>1254</v>
      </c>
      <c r="G1206" s="211" t="s">
        <v>6857</v>
      </c>
      <c r="H1206" s="211" t="s">
        <v>16853</v>
      </c>
      <c r="I1206" s="211"/>
      <c r="J1206" s="161"/>
      <c r="K1206" s="93"/>
      <c r="L1206" s="161"/>
      <c r="M1206" s="161"/>
      <c r="N1206" s="161"/>
      <c r="O1206" s="161"/>
      <c r="Q1206" s="161"/>
    </row>
    <row r="1207" spans="1:17" s="156" customFormat="1" x14ac:dyDescent="0.25">
      <c r="A1207" s="160" t="s">
        <v>5395</v>
      </c>
      <c r="B1207" s="160" t="s">
        <v>5396</v>
      </c>
      <c r="C1207" s="160" t="s">
        <v>5397</v>
      </c>
      <c r="D1207" s="160" t="s">
        <v>443</v>
      </c>
      <c r="E1207" s="160" t="s">
        <v>5398</v>
      </c>
      <c r="F1207" s="160" t="s">
        <v>1254</v>
      </c>
      <c r="G1207" s="160" t="s">
        <v>3624</v>
      </c>
      <c r="H1207" s="160" t="s">
        <v>5399</v>
      </c>
      <c r="I1207" s="160"/>
      <c r="J1207" s="161"/>
      <c r="K1207" s="93"/>
      <c r="L1207" s="161"/>
      <c r="M1207" s="161"/>
      <c r="N1207" s="161"/>
      <c r="O1207" s="161"/>
      <c r="Q1207" s="161"/>
    </row>
    <row r="1208" spans="1:17" s="156" customFormat="1" x14ac:dyDescent="0.25">
      <c r="A1208" s="160" t="s">
        <v>9622</v>
      </c>
      <c r="B1208" s="160" t="s">
        <v>282</v>
      </c>
      <c r="C1208" s="160"/>
      <c r="D1208" s="160" t="s">
        <v>7848</v>
      </c>
      <c r="E1208" s="160" t="s">
        <v>487</v>
      </c>
      <c r="F1208" s="160" t="s">
        <v>1254</v>
      </c>
      <c r="G1208" s="160" t="s">
        <v>8955</v>
      </c>
      <c r="H1208" s="160" t="s">
        <v>9623</v>
      </c>
      <c r="I1208" s="160"/>
      <c r="J1208" s="161"/>
      <c r="K1208" s="93"/>
      <c r="L1208" s="161"/>
      <c r="M1208" s="161"/>
      <c r="N1208" s="161"/>
      <c r="O1208" s="161"/>
      <c r="Q1208" s="161"/>
    </row>
    <row r="1209" spans="1:17" s="156" customFormat="1" x14ac:dyDescent="0.25">
      <c r="A1209" s="160" t="s">
        <v>8328</v>
      </c>
      <c r="B1209" s="160" t="s">
        <v>282</v>
      </c>
      <c r="C1209" s="160"/>
      <c r="D1209" s="160" t="s">
        <v>7848</v>
      </c>
      <c r="E1209" s="160" t="s">
        <v>8329</v>
      </c>
      <c r="F1209" s="160" t="s">
        <v>1618</v>
      </c>
      <c r="G1209" s="160" t="s">
        <v>10305</v>
      </c>
      <c r="H1209" s="160" t="s">
        <v>8330</v>
      </c>
      <c r="I1209" s="160"/>
      <c r="J1209" s="161"/>
      <c r="K1209" s="93"/>
      <c r="L1209" s="161"/>
      <c r="M1209" s="161"/>
      <c r="N1209" s="161"/>
      <c r="O1209" s="161"/>
      <c r="Q1209" s="161"/>
    </row>
    <row r="1210" spans="1:17" s="156" customFormat="1" x14ac:dyDescent="0.25">
      <c r="A1210" s="160" t="s">
        <v>5168</v>
      </c>
      <c r="B1210" s="160" t="s">
        <v>5170</v>
      </c>
      <c r="C1210" s="160" t="s">
        <v>5171</v>
      </c>
      <c r="D1210" s="160" t="s">
        <v>841</v>
      </c>
      <c r="E1210" s="160" t="s">
        <v>5172</v>
      </c>
      <c r="F1210" s="160" t="s">
        <v>1254</v>
      </c>
      <c r="G1210" s="160" t="s">
        <v>2382</v>
      </c>
      <c r="H1210" s="160" t="s">
        <v>5173</v>
      </c>
      <c r="I1210" s="160"/>
      <c r="J1210" s="161"/>
      <c r="K1210" s="93"/>
      <c r="L1210" s="161"/>
      <c r="M1210" s="161"/>
      <c r="N1210" s="161"/>
      <c r="O1210" s="161"/>
      <c r="Q1210" s="161"/>
    </row>
    <row r="1211" spans="1:17" s="156" customFormat="1" x14ac:dyDescent="0.25">
      <c r="A1211" s="160" t="s">
        <v>9624</v>
      </c>
      <c r="B1211" s="160" t="s">
        <v>282</v>
      </c>
      <c r="C1211" s="160"/>
      <c r="D1211" s="160" t="s">
        <v>7848</v>
      </c>
      <c r="E1211" s="160" t="s">
        <v>6862</v>
      </c>
      <c r="F1211" s="160" t="s">
        <v>1254</v>
      </c>
      <c r="G1211" s="160" t="s">
        <v>8955</v>
      </c>
      <c r="H1211" s="160" t="s">
        <v>9625</v>
      </c>
      <c r="I1211" s="160"/>
      <c r="J1211" s="161"/>
      <c r="K1211" s="93"/>
      <c r="L1211" s="161"/>
      <c r="M1211" s="161"/>
      <c r="N1211" s="161"/>
      <c r="O1211" s="161"/>
      <c r="Q1211" s="161"/>
    </row>
    <row r="1212" spans="1:17" s="156" customFormat="1" x14ac:dyDescent="0.25">
      <c r="A1212" s="211" t="s">
        <v>16854</v>
      </c>
      <c r="B1212" s="211" t="s">
        <v>282</v>
      </c>
      <c r="C1212" s="211"/>
      <c r="D1212" s="211" t="s">
        <v>16646</v>
      </c>
      <c r="E1212" s="211" t="s">
        <v>16855</v>
      </c>
      <c r="F1212" s="211" t="s">
        <v>1254</v>
      </c>
      <c r="G1212" s="211" t="s">
        <v>1258</v>
      </c>
      <c r="H1212" s="211" t="s">
        <v>16856</v>
      </c>
      <c r="I1212" s="211"/>
      <c r="J1212" s="161"/>
      <c r="K1212" s="93"/>
      <c r="L1212" s="161"/>
      <c r="M1212" s="161"/>
      <c r="N1212" s="161"/>
      <c r="O1212" s="161"/>
      <c r="Q1212" s="161"/>
    </row>
    <row r="1213" spans="1:17" x14ac:dyDescent="0.25">
      <c r="A1213" s="120" t="s">
        <v>2750</v>
      </c>
      <c r="B1213" s="120" t="s">
        <v>2751</v>
      </c>
      <c r="C1213" s="120"/>
      <c r="D1213" s="120" t="s">
        <v>443</v>
      </c>
      <c r="E1213" s="120" t="s">
        <v>1806</v>
      </c>
      <c r="F1213" s="120" t="s">
        <v>1250</v>
      </c>
      <c r="G1213" s="120" t="s">
        <v>1251</v>
      </c>
      <c r="H1213" s="120" t="s">
        <v>2752</v>
      </c>
      <c r="I1213" s="120"/>
      <c r="J1213" s="122"/>
      <c r="K1213" s="93"/>
      <c r="L1213" s="122"/>
      <c r="M1213" s="122"/>
      <c r="N1213" s="122"/>
      <c r="O1213" s="122"/>
      <c r="Q1213" s="122"/>
    </row>
    <row r="1214" spans="1:17" s="156" customFormat="1" x14ac:dyDescent="0.25">
      <c r="A1214" s="160" t="s">
        <v>8331</v>
      </c>
      <c r="B1214" s="160" t="s">
        <v>282</v>
      </c>
      <c r="C1214" s="160" t="s">
        <v>8332</v>
      </c>
      <c r="D1214" s="160" t="s">
        <v>7848</v>
      </c>
      <c r="E1214" s="160" t="s">
        <v>2372</v>
      </c>
      <c r="F1214" s="160" t="s">
        <v>1254</v>
      </c>
      <c r="G1214" s="160" t="s">
        <v>6857</v>
      </c>
      <c r="H1214" s="160" t="s">
        <v>8333</v>
      </c>
      <c r="I1214" s="160"/>
      <c r="J1214" s="161"/>
      <c r="K1214" s="93"/>
      <c r="L1214" s="161"/>
      <c r="M1214" s="161"/>
      <c r="N1214" s="161"/>
      <c r="O1214" s="161"/>
      <c r="Q1214" s="161"/>
    </row>
    <row r="1215" spans="1:17" s="156" customFormat="1" x14ac:dyDescent="0.25">
      <c r="A1215" s="211" t="s">
        <v>7267</v>
      </c>
      <c r="B1215" s="211" t="s">
        <v>282</v>
      </c>
      <c r="C1215" s="211" t="s">
        <v>14357</v>
      </c>
      <c r="D1215" s="211" t="s">
        <v>8944</v>
      </c>
      <c r="E1215" s="211" t="s">
        <v>7356</v>
      </c>
      <c r="F1215" s="211" t="s">
        <v>1250</v>
      </c>
      <c r="G1215" s="211" t="s">
        <v>4832</v>
      </c>
      <c r="H1215" s="211" t="s">
        <v>7268</v>
      </c>
      <c r="I1215" s="211"/>
      <c r="J1215" s="161"/>
      <c r="K1215" s="93"/>
      <c r="L1215" s="161"/>
      <c r="M1215" s="161"/>
      <c r="N1215" s="161"/>
      <c r="O1215" s="161"/>
      <c r="Q1215" s="161"/>
    </row>
    <row r="1216" spans="1:17" s="156" customFormat="1" x14ac:dyDescent="0.25">
      <c r="A1216" s="160" t="s">
        <v>8337</v>
      </c>
      <c r="B1216" s="160" t="s">
        <v>282</v>
      </c>
      <c r="C1216" s="160" t="s">
        <v>8338</v>
      </c>
      <c r="D1216" s="160" t="s">
        <v>7848</v>
      </c>
      <c r="E1216" s="160" t="s">
        <v>359</v>
      </c>
      <c r="F1216" s="160" t="s">
        <v>1618</v>
      </c>
      <c r="G1216" s="160" t="s">
        <v>6857</v>
      </c>
      <c r="H1216" s="160" t="s">
        <v>8339</v>
      </c>
      <c r="I1216" s="160"/>
      <c r="J1216" s="161"/>
      <c r="K1216" s="93"/>
      <c r="L1216" s="161"/>
      <c r="M1216" s="161"/>
      <c r="N1216" s="161"/>
      <c r="O1216" s="161"/>
      <c r="Q1216" s="161"/>
    </row>
    <row r="1217" spans="1:17" x14ac:dyDescent="0.25">
      <c r="A1217" s="120" t="s">
        <v>2753</v>
      </c>
      <c r="B1217" s="120" t="s">
        <v>2754</v>
      </c>
      <c r="C1217" s="120"/>
      <c r="D1217" s="120" t="s">
        <v>443</v>
      </c>
      <c r="E1217" s="120" t="s">
        <v>6837</v>
      </c>
      <c r="F1217" s="120" t="s">
        <v>1250</v>
      </c>
      <c r="G1217" s="120" t="s">
        <v>4817</v>
      </c>
      <c r="H1217" s="120" t="s">
        <v>2755</v>
      </c>
      <c r="I1217" s="120"/>
      <c r="J1217" s="122"/>
      <c r="K1217" s="93"/>
      <c r="L1217" s="122"/>
      <c r="M1217" s="122"/>
      <c r="N1217" s="122"/>
      <c r="O1217" s="122"/>
      <c r="Q1217" s="122"/>
    </row>
    <row r="1218" spans="1:17" s="156" customFormat="1" x14ac:dyDescent="0.25">
      <c r="A1218" s="211" t="s">
        <v>16857</v>
      </c>
      <c r="B1218" s="211" t="s">
        <v>282</v>
      </c>
      <c r="C1218" s="211" t="s">
        <v>16858</v>
      </c>
      <c r="D1218" s="211" t="s">
        <v>16646</v>
      </c>
      <c r="E1218" s="211" t="s">
        <v>7994</v>
      </c>
      <c r="F1218" s="211" t="s">
        <v>1254</v>
      </c>
      <c r="G1218" s="211" t="s">
        <v>10305</v>
      </c>
      <c r="H1218" s="211" t="s">
        <v>16859</v>
      </c>
      <c r="I1218" s="211"/>
      <c r="J1218" s="161"/>
      <c r="K1218" s="93"/>
      <c r="L1218" s="161"/>
      <c r="M1218" s="161"/>
      <c r="N1218" s="161"/>
      <c r="O1218" s="161"/>
      <c r="Q1218" s="161"/>
    </row>
    <row r="1219" spans="1:17" s="156" customFormat="1" x14ac:dyDescent="0.25">
      <c r="A1219" s="160" t="s">
        <v>9648</v>
      </c>
      <c r="B1219" s="160" t="s">
        <v>282</v>
      </c>
      <c r="C1219" s="160"/>
      <c r="D1219" s="160" t="s">
        <v>7848</v>
      </c>
      <c r="E1219" s="160" t="s">
        <v>9343</v>
      </c>
      <c r="F1219" s="160" t="s">
        <v>1265</v>
      </c>
      <c r="G1219" s="160" t="s">
        <v>8955</v>
      </c>
      <c r="H1219" s="160" t="s">
        <v>9649</v>
      </c>
      <c r="I1219" s="160"/>
      <c r="J1219" s="161"/>
      <c r="K1219" s="93"/>
      <c r="L1219" s="161"/>
      <c r="M1219" s="161"/>
      <c r="N1219" s="161"/>
      <c r="O1219" s="161"/>
      <c r="Q1219" s="161"/>
    </row>
    <row r="1220" spans="1:17" x14ac:dyDescent="0.25">
      <c r="A1220" s="120" t="s">
        <v>2756</v>
      </c>
      <c r="B1220" s="120" t="s">
        <v>2757</v>
      </c>
      <c r="C1220" s="120" t="s">
        <v>2758</v>
      </c>
      <c r="D1220" s="120" t="s">
        <v>443</v>
      </c>
      <c r="E1220" s="120" t="s">
        <v>2611</v>
      </c>
      <c r="F1220" s="120" t="s">
        <v>1250</v>
      </c>
      <c r="G1220" s="120" t="s">
        <v>3624</v>
      </c>
      <c r="H1220" s="120" t="s">
        <v>2759</v>
      </c>
      <c r="I1220" s="120"/>
      <c r="J1220" s="122"/>
      <c r="K1220" s="93"/>
      <c r="L1220" s="122"/>
      <c r="M1220" s="122"/>
      <c r="N1220" s="122"/>
      <c r="O1220" s="122"/>
      <c r="Q1220" s="122"/>
    </row>
    <row r="1221" spans="1:17" s="156" customFormat="1" x14ac:dyDescent="0.25">
      <c r="A1221" s="160" t="s">
        <v>7499</v>
      </c>
      <c r="B1221" s="160" t="s">
        <v>282</v>
      </c>
      <c r="C1221" s="160" t="s">
        <v>7294</v>
      </c>
      <c r="D1221" s="160" t="s">
        <v>8944</v>
      </c>
      <c r="E1221" s="160" t="s">
        <v>7500</v>
      </c>
      <c r="F1221" s="160" t="s">
        <v>1250</v>
      </c>
      <c r="G1221" s="160" t="s">
        <v>1251</v>
      </c>
      <c r="H1221" s="160" t="s">
        <v>7501</v>
      </c>
      <c r="I1221" s="160"/>
      <c r="J1221" s="161"/>
      <c r="K1221" s="93"/>
      <c r="L1221" s="161"/>
      <c r="M1221" s="161"/>
      <c r="N1221" s="161"/>
      <c r="O1221" s="161"/>
      <c r="Q1221" s="161"/>
    </row>
    <row r="1222" spans="1:17" x14ac:dyDescent="0.25">
      <c r="A1222" s="120" t="s">
        <v>4473</v>
      </c>
      <c r="B1222" s="120" t="s">
        <v>282</v>
      </c>
      <c r="C1222" s="120" t="s">
        <v>6920</v>
      </c>
      <c r="D1222" s="120" t="s">
        <v>4413</v>
      </c>
      <c r="E1222" s="120" t="s">
        <v>4474</v>
      </c>
      <c r="F1222" s="120" t="s">
        <v>1254</v>
      </c>
      <c r="G1222" s="120" t="s">
        <v>2382</v>
      </c>
      <c r="H1222" s="120" t="s">
        <v>4475</v>
      </c>
      <c r="I1222" s="120"/>
      <c r="J1222" s="122"/>
      <c r="K1222" s="93"/>
      <c r="L1222" s="122"/>
      <c r="M1222" s="122"/>
      <c r="N1222" s="122"/>
      <c r="O1222" s="122"/>
      <c r="Q1222" s="122"/>
    </row>
    <row r="1223" spans="1:17" s="156" customFormat="1" x14ac:dyDescent="0.25">
      <c r="A1223" s="160" t="s">
        <v>8340</v>
      </c>
      <c r="B1223" s="160" t="s">
        <v>282</v>
      </c>
      <c r="C1223" s="160"/>
      <c r="D1223" s="160" t="s">
        <v>7848</v>
      </c>
      <c r="E1223" s="160" t="s">
        <v>8341</v>
      </c>
      <c r="F1223" s="160" t="s">
        <v>1250</v>
      </c>
      <c r="G1223" s="160" t="s">
        <v>3624</v>
      </c>
      <c r="H1223" s="160" t="s">
        <v>8342</v>
      </c>
      <c r="I1223" s="160"/>
      <c r="J1223" s="161"/>
      <c r="K1223" s="93"/>
      <c r="L1223" s="161"/>
      <c r="M1223" s="161"/>
      <c r="N1223" s="161"/>
      <c r="O1223" s="161"/>
      <c r="Q1223" s="161"/>
    </row>
    <row r="1224" spans="1:17" s="156" customFormat="1" x14ac:dyDescent="0.25">
      <c r="A1224" s="160" t="s">
        <v>6150</v>
      </c>
      <c r="B1224" s="160" t="s">
        <v>6151</v>
      </c>
      <c r="C1224" s="160" t="s">
        <v>6152</v>
      </c>
      <c r="D1224" s="160" t="s">
        <v>841</v>
      </c>
      <c r="E1224" s="160" t="s">
        <v>6153</v>
      </c>
      <c r="F1224" s="160" t="s">
        <v>1250</v>
      </c>
      <c r="G1224" s="160" t="s">
        <v>1421</v>
      </c>
      <c r="H1224" s="160" t="s">
        <v>6154</v>
      </c>
      <c r="I1224" s="160"/>
      <c r="J1224" s="161"/>
      <c r="K1224" s="93"/>
      <c r="L1224" s="161"/>
      <c r="M1224" s="161"/>
      <c r="N1224" s="161"/>
      <c r="O1224" s="161"/>
      <c r="Q1224" s="161"/>
    </row>
    <row r="1225" spans="1:17" s="156" customFormat="1" x14ac:dyDescent="0.25">
      <c r="A1225" s="211" t="s">
        <v>17235</v>
      </c>
      <c r="B1225" s="211" t="s">
        <v>282</v>
      </c>
      <c r="C1225" s="211"/>
      <c r="D1225" s="211" t="s">
        <v>16646</v>
      </c>
      <c r="E1225" s="211" t="s">
        <v>487</v>
      </c>
      <c r="F1225" s="211" t="s">
        <v>1254</v>
      </c>
      <c r="G1225" s="211" t="s">
        <v>8955</v>
      </c>
      <c r="H1225" s="211" t="s">
        <v>17236</v>
      </c>
      <c r="I1225" s="211"/>
      <c r="J1225" s="161"/>
      <c r="K1225" s="93"/>
      <c r="L1225" s="161"/>
      <c r="M1225" s="161"/>
      <c r="N1225" s="161"/>
      <c r="O1225" s="161"/>
      <c r="Q1225" s="161"/>
    </row>
    <row r="1226" spans="1:17" s="156" customFormat="1" x14ac:dyDescent="0.25">
      <c r="A1226" s="160" t="s">
        <v>2763</v>
      </c>
      <c r="B1226" s="160" t="s">
        <v>282</v>
      </c>
      <c r="C1226" s="160" t="s">
        <v>9161</v>
      </c>
      <c r="D1226" s="160" t="s">
        <v>8944</v>
      </c>
      <c r="E1226" s="160" t="s">
        <v>7869</v>
      </c>
      <c r="F1226" s="160" t="s">
        <v>1254</v>
      </c>
      <c r="G1226" s="160" t="s">
        <v>5021</v>
      </c>
      <c r="H1226" s="160" t="s">
        <v>9162</v>
      </c>
      <c r="I1226" s="160"/>
      <c r="J1226" s="161"/>
      <c r="K1226" s="93"/>
      <c r="L1226" s="161"/>
      <c r="M1226" s="161"/>
      <c r="N1226" s="161"/>
      <c r="O1226" s="161"/>
      <c r="Q1226" s="161"/>
    </row>
    <row r="1227" spans="1:17" x14ac:dyDescent="0.25">
      <c r="A1227" s="120" t="s">
        <v>2765</v>
      </c>
      <c r="B1227" s="120" t="s">
        <v>282</v>
      </c>
      <c r="C1227" s="120"/>
      <c r="D1227" s="120" t="s">
        <v>564</v>
      </c>
      <c r="E1227" s="120" t="s">
        <v>277</v>
      </c>
      <c r="F1227" s="120" t="s">
        <v>1254</v>
      </c>
      <c r="G1227" s="120" t="s">
        <v>1421</v>
      </c>
      <c r="H1227" s="120" t="s">
        <v>2766</v>
      </c>
      <c r="I1227" s="120"/>
    </row>
    <row r="1228" spans="1:17" s="156" customFormat="1" x14ac:dyDescent="0.25">
      <c r="A1228" s="211" t="s">
        <v>16860</v>
      </c>
      <c r="B1228" s="211" t="s">
        <v>282</v>
      </c>
      <c r="C1228" s="211" t="s">
        <v>16861</v>
      </c>
      <c r="D1228" s="211" t="s">
        <v>16646</v>
      </c>
      <c r="E1228" s="211" t="s">
        <v>16862</v>
      </c>
      <c r="F1228" s="211" t="s">
        <v>1534</v>
      </c>
      <c r="G1228" s="211" t="s">
        <v>10305</v>
      </c>
      <c r="H1228" s="211" t="s">
        <v>16863</v>
      </c>
      <c r="I1228" s="211"/>
    </row>
    <row r="1229" spans="1:17" s="156" customFormat="1" x14ac:dyDescent="0.25">
      <c r="A1229" s="160" t="s">
        <v>8343</v>
      </c>
      <c r="B1229" s="160" t="s">
        <v>282</v>
      </c>
      <c r="C1229" s="96" t="s">
        <v>8345</v>
      </c>
      <c r="D1229" s="160" t="s">
        <v>7848</v>
      </c>
      <c r="E1229" s="160" t="s">
        <v>8084</v>
      </c>
      <c r="F1229" s="160" t="s">
        <v>1254</v>
      </c>
      <c r="G1229" s="160" t="s">
        <v>4832</v>
      </c>
      <c r="H1229" s="160" t="s">
        <v>8344</v>
      </c>
      <c r="I1229" s="160"/>
    </row>
    <row r="1230" spans="1:17" s="156" customFormat="1" x14ac:dyDescent="0.25">
      <c r="A1230" s="160" t="s">
        <v>6155</v>
      </c>
      <c r="B1230" s="160" t="s">
        <v>6156</v>
      </c>
      <c r="C1230" s="160" t="s">
        <v>6157</v>
      </c>
      <c r="D1230" s="160" t="s">
        <v>841</v>
      </c>
      <c r="E1230" s="160" t="s">
        <v>252</v>
      </c>
      <c r="F1230" s="160" t="s">
        <v>1250</v>
      </c>
      <c r="G1230" s="160" t="s">
        <v>10306</v>
      </c>
      <c r="H1230" s="160" t="s">
        <v>6158</v>
      </c>
      <c r="I1230" s="160"/>
    </row>
    <row r="1231" spans="1:17" s="156" customFormat="1" x14ac:dyDescent="0.25">
      <c r="A1231" s="160" t="s">
        <v>9662</v>
      </c>
      <c r="B1231" s="160" t="s">
        <v>282</v>
      </c>
      <c r="C1231" s="160"/>
      <c r="D1231" s="160" t="s">
        <v>7848</v>
      </c>
      <c r="E1231" s="160" t="s">
        <v>487</v>
      </c>
      <c r="F1231" s="160" t="s">
        <v>1254</v>
      </c>
      <c r="G1231" s="160" t="s">
        <v>8955</v>
      </c>
      <c r="H1231" s="160" t="s">
        <v>9661</v>
      </c>
      <c r="I1231" s="160"/>
    </row>
    <row r="1232" spans="1:17" s="156" customFormat="1" x14ac:dyDescent="0.25">
      <c r="A1232" s="160" t="s">
        <v>9663</v>
      </c>
      <c r="B1232" s="160" t="s">
        <v>282</v>
      </c>
      <c r="C1232" s="160"/>
      <c r="D1232" s="160" t="s">
        <v>7848</v>
      </c>
      <c r="E1232" s="160" t="s">
        <v>9343</v>
      </c>
      <c r="F1232" s="160" t="s">
        <v>1265</v>
      </c>
      <c r="G1232" s="160" t="s">
        <v>8955</v>
      </c>
      <c r="H1232" s="160" t="s">
        <v>9664</v>
      </c>
      <c r="I1232" s="160"/>
    </row>
    <row r="1233" spans="1:17" s="156" customFormat="1" x14ac:dyDescent="0.25">
      <c r="A1233" s="160" t="s">
        <v>9656</v>
      </c>
      <c r="B1233" s="160" t="s">
        <v>282</v>
      </c>
      <c r="C1233" s="160"/>
      <c r="D1233" s="160" t="s">
        <v>7848</v>
      </c>
      <c r="E1233" s="160" t="s">
        <v>309</v>
      </c>
      <c r="F1233" s="160" t="s">
        <v>1254</v>
      </c>
      <c r="G1233" s="160" t="s">
        <v>8955</v>
      </c>
      <c r="H1233" s="160" t="s">
        <v>9657</v>
      </c>
      <c r="I1233" s="160"/>
    </row>
    <row r="1234" spans="1:17" s="156" customFormat="1" x14ac:dyDescent="0.25">
      <c r="A1234" s="160" t="s">
        <v>9651</v>
      </c>
      <c r="B1234" s="160" t="s">
        <v>282</v>
      </c>
      <c r="C1234" s="160"/>
      <c r="D1234" s="160" t="s">
        <v>7848</v>
      </c>
      <c r="E1234" s="160" t="s">
        <v>9652</v>
      </c>
      <c r="F1234" s="160" t="s">
        <v>1254</v>
      </c>
      <c r="G1234" s="160" t="s">
        <v>8955</v>
      </c>
      <c r="H1234" s="160" t="s">
        <v>9653</v>
      </c>
      <c r="I1234" s="160"/>
    </row>
    <row r="1235" spans="1:17" s="156" customFormat="1" x14ac:dyDescent="0.25">
      <c r="A1235" s="160" t="s">
        <v>9654</v>
      </c>
      <c r="B1235" s="160" t="s">
        <v>282</v>
      </c>
      <c r="C1235" s="160"/>
      <c r="D1235" s="160" t="s">
        <v>7848</v>
      </c>
      <c r="E1235" s="160" t="s">
        <v>309</v>
      </c>
      <c r="F1235" s="160" t="s">
        <v>1254</v>
      </c>
      <c r="G1235" s="160" t="s">
        <v>8955</v>
      </c>
      <c r="H1235" s="160" t="s">
        <v>9655</v>
      </c>
      <c r="I1235" s="160"/>
    </row>
    <row r="1236" spans="1:17" x14ac:dyDescent="0.25">
      <c r="A1236" s="120" t="s">
        <v>2767</v>
      </c>
      <c r="B1236" s="120" t="s">
        <v>2768</v>
      </c>
      <c r="C1236" s="120"/>
      <c r="D1236" s="120" t="s">
        <v>443</v>
      </c>
      <c r="E1236" s="120" t="s">
        <v>2056</v>
      </c>
      <c r="F1236" s="120" t="s">
        <v>1250</v>
      </c>
      <c r="G1236" s="120" t="s">
        <v>4817</v>
      </c>
      <c r="H1236" s="120" t="s">
        <v>2769</v>
      </c>
      <c r="I1236" s="120"/>
    </row>
    <row r="1237" spans="1:17" x14ac:dyDescent="0.25">
      <c r="A1237" s="120" t="s">
        <v>380</v>
      </c>
      <c r="B1237" s="120" t="s">
        <v>2770</v>
      </c>
      <c r="C1237" s="160" t="s">
        <v>10293</v>
      </c>
      <c r="D1237" s="120" t="s">
        <v>841</v>
      </c>
      <c r="E1237" s="120" t="s">
        <v>1332</v>
      </c>
      <c r="F1237" s="120" t="s">
        <v>1250</v>
      </c>
      <c r="G1237" s="120" t="s">
        <v>1359</v>
      </c>
      <c r="H1237" s="120" t="s">
        <v>10292</v>
      </c>
      <c r="I1237" s="120"/>
    </row>
    <row r="1238" spans="1:17" x14ac:dyDescent="0.25">
      <c r="A1238" s="120" t="s">
        <v>2771</v>
      </c>
      <c r="B1238" s="120" t="s">
        <v>2772</v>
      </c>
      <c r="C1238" s="120" t="s">
        <v>2036</v>
      </c>
      <c r="D1238" s="120" t="s">
        <v>443</v>
      </c>
      <c r="E1238" s="120" t="s">
        <v>1679</v>
      </c>
      <c r="F1238" s="120" t="s">
        <v>1250</v>
      </c>
      <c r="G1238" s="120" t="s">
        <v>1404</v>
      </c>
      <c r="H1238" s="120" t="s">
        <v>2773</v>
      </c>
      <c r="I1238" s="120"/>
      <c r="J1238" s="122"/>
      <c r="K1238" s="93"/>
      <c r="L1238" s="122"/>
      <c r="M1238" s="122"/>
      <c r="N1238" s="122"/>
      <c r="O1238" s="122"/>
      <c r="Q1238" s="122"/>
    </row>
    <row r="1239" spans="1:17" s="156" customFormat="1" x14ac:dyDescent="0.25">
      <c r="A1239" s="162" t="s">
        <v>6751</v>
      </c>
      <c r="B1239" s="161" t="s">
        <v>6752</v>
      </c>
      <c r="C1239" s="161" t="s">
        <v>6288</v>
      </c>
      <c r="D1239" s="160" t="s">
        <v>841</v>
      </c>
      <c r="E1239" s="105" t="s">
        <v>261</v>
      </c>
      <c r="F1239" s="162" t="s">
        <v>1250</v>
      </c>
      <c r="G1239" s="162" t="s">
        <v>4832</v>
      </c>
      <c r="H1239" s="162" t="s">
        <v>6753</v>
      </c>
      <c r="I1239" s="161"/>
    </row>
    <row r="1240" spans="1:17" s="156" customFormat="1" x14ac:dyDescent="0.25">
      <c r="A1240" s="162" t="s">
        <v>6754</v>
      </c>
      <c r="B1240" s="161" t="s">
        <v>6755</v>
      </c>
      <c r="C1240" s="161" t="s">
        <v>6749</v>
      </c>
      <c r="D1240" s="160" t="s">
        <v>841</v>
      </c>
      <c r="E1240" s="105" t="s">
        <v>261</v>
      </c>
      <c r="F1240" s="162" t="s">
        <v>1250</v>
      </c>
      <c r="G1240" s="162" t="s">
        <v>5025</v>
      </c>
      <c r="H1240" s="162" t="s">
        <v>6756</v>
      </c>
      <c r="I1240" s="161"/>
    </row>
    <row r="1241" spans="1:17" x14ac:dyDescent="0.25">
      <c r="A1241" s="119" t="s">
        <v>2775</v>
      </c>
      <c r="B1241" s="161" t="s">
        <v>282</v>
      </c>
      <c r="D1241" s="120" t="s">
        <v>564</v>
      </c>
      <c r="E1241" s="105" t="s">
        <v>2776</v>
      </c>
      <c r="F1241" s="122" t="s">
        <v>1250</v>
      </c>
      <c r="G1241" s="122" t="s">
        <v>1251</v>
      </c>
      <c r="H1241" s="119" t="s">
        <v>2777</v>
      </c>
    </row>
    <row r="1242" spans="1:17" x14ac:dyDescent="0.25">
      <c r="A1242" s="120" t="s">
        <v>2778</v>
      </c>
      <c r="B1242" s="120" t="s">
        <v>282</v>
      </c>
      <c r="C1242" s="120"/>
      <c r="D1242" s="120" t="s">
        <v>564</v>
      </c>
      <c r="E1242" s="105" t="s">
        <v>2779</v>
      </c>
      <c r="F1242" s="122" t="s">
        <v>1250</v>
      </c>
      <c r="G1242" s="122" t="s">
        <v>5025</v>
      </c>
      <c r="H1242" s="99" t="s">
        <v>2780</v>
      </c>
    </row>
    <row r="1243" spans="1:17" s="156" customFormat="1" x14ac:dyDescent="0.25">
      <c r="A1243" s="160" t="s">
        <v>6160</v>
      </c>
      <c r="B1243" s="160" t="s">
        <v>6159</v>
      </c>
      <c r="C1243" s="160" t="s">
        <v>6161</v>
      </c>
      <c r="D1243" s="160" t="s">
        <v>841</v>
      </c>
      <c r="E1243" s="105" t="s">
        <v>6162</v>
      </c>
      <c r="F1243" s="161" t="s">
        <v>1250</v>
      </c>
      <c r="G1243" s="161" t="s">
        <v>1477</v>
      </c>
      <c r="H1243" s="161" t="s">
        <v>6163</v>
      </c>
    </row>
    <row r="1244" spans="1:17" x14ac:dyDescent="0.25">
      <c r="A1244" s="120" t="s">
        <v>2781</v>
      </c>
      <c r="B1244" s="120" t="s">
        <v>2782</v>
      </c>
      <c r="C1244" s="120"/>
      <c r="D1244" s="120" t="s">
        <v>443</v>
      </c>
      <c r="E1244" s="120" t="s">
        <v>1546</v>
      </c>
      <c r="F1244" s="120" t="s">
        <v>1250</v>
      </c>
      <c r="G1244" s="120" t="s">
        <v>1251</v>
      </c>
      <c r="H1244" s="120" t="s">
        <v>2783</v>
      </c>
      <c r="I1244" s="120"/>
      <c r="J1244" s="122"/>
      <c r="K1244" s="93"/>
      <c r="L1244" s="122"/>
      <c r="M1244" s="122"/>
      <c r="N1244" s="122"/>
      <c r="O1244" s="122"/>
      <c r="Q1244" s="122"/>
    </row>
    <row r="1245" spans="1:17" x14ac:dyDescent="0.25">
      <c r="A1245" s="120" t="s">
        <v>2789</v>
      </c>
      <c r="B1245" s="120" t="s">
        <v>2790</v>
      </c>
      <c r="C1245" s="120" t="s">
        <v>1248</v>
      </c>
      <c r="D1245" s="120" t="s">
        <v>443</v>
      </c>
      <c r="E1245" s="120" t="s">
        <v>1249</v>
      </c>
      <c r="F1245" s="120" t="s">
        <v>1250</v>
      </c>
      <c r="G1245" s="120" t="s">
        <v>1251</v>
      </c>
      <c r="H1245" s="120" t="s">
        <v>2791</v>
      </c>
      <c r="I1245" s="120"/>
      <c r="J1245" s="122"/>
      <c r="K1245" s="93"/>
      <c r="L1245" s="122"/>
      <c r="M1245" s="122"/>
      <c r="N1245" s="122"/>
      <c r="O1245" s="122"/>
      <c r="Q1245" s="122"/>
    </row>
    <row r="1246" spans="1:17" s="156" customFormat="1" x14ac:dyDescent="0.25">
      <c r="A1246" s="160" t="s">
        <v>9432</v>
      </c>
      <c r="B1246" s="160" t="s">
        <v>282</v>
      </c>
      <c r="C1246" s="160" t="s">
        <v>9433</v>
      </c>
      <c r="D1246" s="160" t="s">
        <v>8944</v>
      </c>
      <c r="E1246" s="160" t="s">
        <v>4357</v>
      </c>
      <c r="F1246" s="160" t="s">
        <v>1254</v>
      </c>
      <c r="G1246" s="160" t="s">
        <v>1258</v>
      </c>
      <c r="H1246" s="160" t="s">
        <v>9434</v>
      </c>
      <c r="I1246" s="160"/>
      <c r="J1246" s="161"/>
      <c r="K1246" s="93"/>
      <c r="L1246" s="161"/>
      <c r="M1246" s="161"/>
      <c r="N1246" s="161"/>
      <c r="O1246" s="161"/>
      <c r="Q1246" s="161"/>
    </row>
    <row r="1247" spans="1:17" s="156" customFormat="1" x14ac:dyDescent="0.25">
      <c r="A1247" s="160" t="s">
        <v>7504</v>
      </c>
      <c r="B1247" s="160" t="s">
        <v>282</v>
      </c>
      <c r="C1247" s="160" t="s">
        <v>7294</v>
      </c>
      <c r="D1247" s="160" t="s">
        <v>8944</v>
      </c>
      <c r="E1247" s="160" t="s">
        <v>7505</v>
      </c>
      <c r="F1247" s="160" t="s">
        <v>1250</v>
      </c>
      <c r="G1247" s="160" t="s">
        <v>1251</v>
      </c>
      <c r="H1247" s="160" t="s">
        <v>7506</v>
      </c>
      <c r="I1247" s="160"/>
      <c r="J1247" s="161"/>
      <c r="K1247" s="93"/>
      <c r="L1247" s="161"/>
      <c r="M1247" s="161"/>
      <c r="N1247" s="161"/>
      <c r="O1247" s="161"/>
      <c r="Q1247" s="161"/>
    </row>
    <row r="1248" spans="1:17" x14ac:dyDescent="0.25">
      <c r="A1248" s="120" t="s">
        <v>2792</v>
      </c>
      <c r="B1248" s="120" t="s">
        <v>2793</v>
      </c>
      <c r="C1248" s="120" t="s">
        <v>2389</v>
      </c>
      <c r="D1248" s="120" t="s">
        <v>443</v>
      </c>
      <c r="E1248" s="120" t="s">
        <v>2794</v>
      </c>
      <c r="F1248" s="120" t="s">
        <v>1250</v>
      </c>
      <c r="G1248" s="120" t="s">
        <v>1251</v>
      </c>
      <c r="H1248" s="120" t="s">
        <v>2795</v>
      </c>
      <c r="I1248" s="120"/>
      <c r="J1248" s="122"/>
      <c r="K1248" s="93"/>
      <c r="L1248" s="122"/>
      <c r="M1248" s="122"/>
      <c r="N1248" s="122"/>
      <c r="O1248" s="122"/>
      <c r="Q1248" s="122"/>
    </row>
    <row r="1249" spans="1:17" x14ac:dyDescent="0.25">
      <c r="A1249" s="120" t="s">
        <v>2796</v>
      </c>
      <c r="B1249" s="120" t="s">
        <v>2797</v>
      </c>
      <c r="C1249" s="120" t="s">
        <v>1248</v>
      </c>
      <c r="D1249" s="120" t="s">
        <v>443</v>
      </c>
      <c r="E1249" s="120" t="s">
        <v>2076</v>
      </c>
      <c r="F1249" s="120" t="s">
        <v>1250</v>
      </c>
      <c r="G1249" s="120" t="s">
        <v>1251</v>
      </c>
      <c r="H1249" s="120" t="s">
        <v>2798</v>
      </c>
      <c r="I1249" s="120"/>
      <c r="J1249" s="122"/>
      <c r="K1249" s="93"/>
      <c r="L1249" s="122"/>
      <c r="M1249" s="122"/>
      <c r="N1249" s="122"/>
      <c r="O1249" s="122"/>
      <c r="Q1249" s="122"/>
    </row>
    <row r="1250" spans="1:17" s="156" customFormat="1" x14ac:dyDescent="0.25">
      <c r="A1250" s="211" t="s">
        <v>14494</v>
      </c>
      <c r="B1250" s="211" t="s">
        <v>282</v>
      </c>
      <c r="C1250" s="211" t="s">
        <v>14495</v>
      </c>
      <c r="D1250" s="211" t="s">
        <v>14448</v>
      </c>
      <c r="E1250" s="211" t="s">
        <v>14496</v>
      </c>
      <c r="F1250" s="211" t="s">
        <v>1254</v>
      </c>
      <c r="G1250" s="211" t="s">
        <v>6857</v>
      </c>
      <c r="H1250" s="211" t="s">
        <v>14497</v>
      </c>
      <c r="I1250" s="211"/>
      <c r="J1250" s="161"/>
      <c r="K1250" s="93"/>
      <c r="L1250" s="161"/>
      <c r="M1250" s="161"/>
      <c r="N1250" s="161"/>
      <c r="O1250" s="161"/>
      <c r="Q1250" s="161"/>
    </row>
    <row r="1251" spans="1:17" s="156" customFormat="1" x14ac:dyDescent="0.25">
      <c r="A1251" s="160" t="s">
        <v>9665</v>
      </c>
      <c r="B1251" s="160" t="s">
        <v>282</v>
      </c>
      <c r="C1251" s="160"/>
      <c r="D1251" s="160" t="s">
        <v>7848</v>
      </c>
      <c r="E1251" s="160" t="s">
        <v>276</v>
      </c>
      <c r="F1251" s="160" t="s">
        <v>1254</v>
      </c>
      <c r="G1251" s="160" t="s">
        <v>8955</v>
      </c>
      <c r="H1251" s="160" t="s">
        <v>9666</v>
      </c>
      <c r="I1251" s="160"/>
      <c r="J1251" s="161"/>
      <c r="K1251" s="93"/>
      <c r="L1251" s="161"/>
      <c r="M1251" s="161"/>
      <c r="N1251" s="161"/>
      <c r="O1251" s="161"/>
      <c r="Q1251" s="161"/>
    </row>
    <row r="1252" spans="1:17" s="156" customFormat="1" x14ac:dyDescent="0.25">
      <c r="A1252" s="160" t="s">
        <v>9282</v>
      </c>
      <c r="B1252" s="160" t="s">
        <v>282</v>
      </c>
      <c r="C1252" s="160" t="s">
        <v>9283</v>
      </c>
      <c r="D1252" s="160" t="s">
        <v>8944</v>
      </c>
      <c r="E1252" s="160" t="s">
        <v>9284</v>
      </c>
      <c r="F1252" s="160" t="s">
        <v>1254</v>
      </c>
      <c r="G1252" s="160" t="s">
        <v>2382</v>
      </c>
      <c r="H1252" s="160" t="s">
        <v>9285</v>
      </c>
      <c r="I1252" s="160"/>
      <c r="J1252" s="161"/>
      <c r="K1252" s="93"/>
      <c r="L1252" s="161"/>
      <c r="M1252" s="161"/>
      <c r="N1252" s="161"/>
      <c r="O1252" s="161"/>
      <c r="Q1252" s="161"/>
    </row>
    <row r="1253" spans="1:17" s="156" customFormat="1" x14ac:dyDescent="0.25">
      <c r="A1253" s="160" t="s">
        <v>8350</v>
      </c>
      <c r="B1253" s="160" t="s">
        <v>282</v>
      </c>
      <c r="C1253" s="160" t="s">
        <v>8351</v>
      </c>
      <c r="D1253" s="160" t="s">
        <v>7848</v>
      </c>
      <c r="E1253" s="160" t="s">
        <v>359</v>
      </c>
      <c r="F1253" s="160" t="s">
        <v>1618</v>
      </c>
      <c r="G1253" s="160" t="s">
        <v>5021</v>
      </c>
      <c r="H1253" s="160" t="s">
        <v>8352</v>
      </c>
      <c r="I1253" s="160"/>
      <c r="J1253" s="161"/>
      <c r="K1253" s="93"/>
      <c r="L1253" s="161"/>
      <c r="M1253" s="161"/>
      <c r="N1253" s="161"/>
      <c r="O1253" s="161"/>
      <c r="Q1253" s="161"/>
    </row>
    <row r="1254" spans="1:17" x14ac:dyDescent="0.25">
      <c r="A1254" s="120" t="s">
        <v>2799</v>
      </c>
      <c r="B1254" s="120" t="s">
        <v>5932</v>
      </c>
      <c r="C1254" s="120"/>
      <c r="D1254" s="120" t="s">
        <v>841</v>
      </c>
      <c r="E1254" s="120" t="s">
        <v>2445</v>
      </c>
      <c r="F1254" s="120" t="s">
        <v>1250</v>
      </c>
      <c r="G1254" s="120" t="s">
        <v>1421</v>
      </c>
      <c r="H1254" s="120" t="s">
        <v>2800</v>
      </c>
      <c r="I1254" s="120"/>
      <c r="J1254" s="122"/>
      <c r="K1254" s="93"/>
      <c r="L1254" s="122"/>
      <c r="M1254" s="122"/>
      <c r="N1254" s="122"/>
      <c r="O1254" s="122"/>
      <c r="Q1254" s="122"/>
    </row>
    <row r="1255" spans="1:17" s="156" customFormat="1" x14ac:dyDescent="0.25">
      <c r="A1255" s="160" t="s">
        <v>13218</v>
      </c>
      <c r="B1255" s="160" t="s">
        <v>5323</v>
      </c>
      <c r="C1255" s="160"/>
      <c r="D1255" s="160" t="s">
        <v>443</v>
      </c>
      <c r="E1255" s="160" t="s">
        <v>5324</v>
      </c>
      <c r="F1255" s="160" t="s">
        <v>2677</v>
      </c>
      <c r="G1255" s="160" t="s">
        <v>4805</v>
      </c>
      <c r="H1255" s="160" t="s">
        <v>5325</v>
      </c>
      <c r="I1255" s="160"/>
    </row>
    <row r="1256" spans="1:17" s="156" customFormat="1" x14ac:dyDescent="0.25">
      <c r="A1256" s="211" t="s">
        <v>13219</v>
      </c>
      <c r="B1256" s="211" t="s">
        <v>282</v>
      </c>
      <c r="C1256" s="211"/>
      <c r="D1256" s="211" t="s">
        <v>7848</v>
      </c>
      <c r="E1256" s="211" t="s">
        <v>257</v>
      </c>
      <c r="F1256" s="211" t="s">
        <v>1250</v>
      </c>
      <c r="G1256" s="211" t="s">
        <v>8955</v>
      </c>
      <c r="H1256" s="211" t="s">
        <v>9667</v>
      </c>
      <c r="I1256" s="211"/>
    </row>
    <row r="1257" spans="1:17" s="156" customFormat="1" x14ac:dyDescent="0.25">
      <c r="A1257" s="160" t="s">
        <v>7507</v>
      </c>
      <c r="B1257" s="160" t="s">
        <v>282</v>
      </c>
      <c r="C1257" s="160" t="s">
        <v>7295</v>
      </c>
      <c r="D1257" s="160" t="s">
        <v>8944</v>
      </c>
      <c r="E1257" s="160" t="s">
        <v>1319</v>
      </c>
      <c r="F1257" s="160" t="s">
        <v>1250</v>
      </c>
      <c r="G1257" s="160" t="s">
        <v>10306</v>
      </c>
      <c r="H1257" s="160" t="s">
        <v>7508</v>
      </c>
      <c r="I1257" s="160"/>
    </row>
    <row r="1258" spans="1:17" s="156" customFormat="1" x14ac:dyDescent="0.25">
      <c r="A1258" s="160" t="s">
        <v>7289</v>
      </c>
      <c r="B1258" s="160" t="s">
        <v>282</v>
      </c>
      <c r="C1258" s="160" t="s">
        <v>7290</v>
      </c>
      <c r="D1258" s="160" t="s">
        <v>755</v>
      </c>
      <c r="E1258" s="160" t="s">
        <v>7291</v>
      </c>
      <c r="F1258" s="160" t="s">
        <v>1254</v>
      </c>
      <c r="G1258" s="160" t="s">
        <v>1421</v>
      </c>
      <c r="H1258" s="160" t="s">
        <v>7292</v>
      </c>
      <c r="I1258" s="160"/>
    </row>
    <row r="1259" spans="1:17" s="156" customFormat="1" x14ac:dyDescent="0.25">
      <c r="A1259" s="211" t="s">
        <v>14499</v>
      </c>
      <c r="B1259" s="211" t="s">
        <v>282</v>
      </c>
      <c r="C1259" s="211" t="s">
        <v>14500</v>
      </c>
      <c r="D1259" s="211" t="s">
        <v>14448</v>
      </c>
      <c r="E1259" s="211" t="s">
        <v>14501</v>
      </c>
      <c r="F1259" s="211" t="s">
        <v>1250</v>
      </c>
      <c r="G1259" s="211" t="s">
        <v>14502</v>
      </c>
      <c r="H1259" s="211" t="s">
        <v>14503</v>
      </c>
      <c r="I1259" s="211"/>
    </row>
    <row r="1260" spans="1:17" s="156" customFormat="1" x14ac:dyDescent="0.25">
      <c r="A1260" s="211" t="s">
        <v>849</v>
      </c>
      <c r="B1260" s="211" t="s">
        <v>282</v>
      </c>
      <c r="C1260" s="211"/>
      <c r="D1260" s="211" t="s">
        <v>564</v>
      </c>
      <c r="E1260" s="211" t="s">
        <v>11634</v>
      </c>
      <c r="F1260" s="211" t="s">
        <v>1250</v>
      </c>
      <c r="G1260" s="211" t="s">
        <v>4817</v>
      </c>
      <c r="H1260" s="211" t="s">
        <v>1088</v>
      </c>
      <c r="I1260" s="211"/>
    </row>
    <row r="1261" spans="1:17" x14ac:dyDescent="0.25">
      <c r="A1261" s="120" t="s">
        <v>2801</v>
      </c>
      <c r="B1261" s="120" t="s">
        <v>282</v>
      </c>
      <c r="C1261" s="120"/>
      <c r="D1261" s="120" t="s">
        <v>755</v>
      </c>
      <c r="E1261" s="120" t="s">
        <v>2069</v>
      </c>
      <c r="F1261" s="120" t="s">
        <v>1250</v>
      </c>
      <c r="G1261" s="120" t="s">
        <v>4817</v>
      </c>
      <c r="H1261" s="120" t="s">
        <v>2802</v>
      </c>
      <c r="I1261" s="120"/>
    </row>
    <row r="1262" spans="1:17" x14ac:dyDescent="0.25">
      <c r="A1262" s="120" t="s">
        <v>2803</v>
      </c>
      <c r="B1262" s="120" t="s">
        <v>282</v>
      </c>
      <c r="C1262" s="120"/>
      <c r="D1262" s="120" t="s">
        <v>755</v>
      </c>
      <c r="E1262" s="120" t="s">
        <v>2804</v>
      </c>
      <c r="F1262" s="120" t="s">
        <v>1250</v>
      </c>
      <c r="G1262" s="120" t="s">
        <v>1251</v>
      </c>
      <c r="H1262" s="120" t="s">
        <v>2805</v>
      </c>
      <c r="I1262" s="120"/>
    </row>
    <row r="1263" spans="1:17" s="156" customFormat="1" x14ac:dyDescent="0.25">
      <c r="A1263" s="160" t="s">
        <v>7269</v>
      </c>
      <c r="B1263" s="160" t="s">
        <v>282</v>
      </c>
      <c r="C1263" s="160" t="s">
        <v>7270</v>
      </c>
      <c r="D1263" s="160" t="s">
        <v>8944</v>
      </c>
      <c r="E1263" s="160" t="s">
        <v>7271</v>
      </c>
      <c r="F1263" s="160" t="s">
        <v>1250</v>
      </c>
      <c r="G1263" s="160" t="s">
        <v>6863</v>
      </c>
      <c r="H1263" s="160" t="s">
        <v>7272</v>
      </c>
      <c r="I1263" s="160"/>
    </row>
    <row r="1264" spans="1:17" s="156" customFormat="1" x14ac:dyDescent="0.25">
      <c r="A1264" s="160" t="s">
        <v>7511</v>
      </c>
      <c r="B1264" s="160" t="s">
        <v>282</v>
      </c>
      <c r="C1264" s="160" t="s">
        <v>7294</v>
      </c>
      <c r="D1264" s="160" t="s">
        <v>8944</v>
      </c>
      <c r="E1264" s="160" t="s">
        <v>7512</v>
      </c>
      <c r="F1264" s="160" t="s">
        <v>1250</v>
      </c>
      <c r="G1264" s="160" t="s">
        <v>4817</v>
      </c>
      <c r="H1264" s="160" t="s">
        <v>7513</v>
      </c>
      <c r="I1264" s="160"/>
    </row>
    <row r="1265" spans="1:9" x14ac:dyDescent="0.25">
      <c r="A1265" s="120" t="s">
        <v>2806</v>
      </c>
      <c r="B1265" s="120" t="s">
        <v>282</v>
      </c>
      <c r="C1265" s="120"/>
      <c r="D1265" s="160" t="s">
        <v>1357</v>
      </c>
      <c r="E1265" s="120" t="s">
        <v>2807</v>
      </c>
      <c r="F1265" s="120" t="s">
        <v>1250</v>
      </c>
      <c r="G1265" s="120" t="s">
        <v>4817</v>
      </c>
      <c r="H1265" s="120" t="s">
        <v>2808</v>
      </c>
      <c r="I1265" s="120"/>
    </row>
    <row r="1266" spans="1:9" s="156" customFormat="1" x14ac:dyDescent="0.25">
      <c r="A1266" s="162" t="s">
        <v>8353</v>
      </c>
      <c r="B1266" s="162" t="s">
        <v>282</v>
      </c>
      <c r="C1266" s="161" t="s">
        <v>8354</v>
      </c>
      <c r="D1266" s="160" t="s">
        <v>7848</v>
      </c>
      <c r="E1266" s="162" t="s">
        <v>8355</v>
      </c>
      <c r="F1266" s="162" t="s">
        <v>1254</v>
      </c>
      <c r="G1266" s="162" t="s">
        <v>10305</v>
      </c>
      <c r="H1266" s="162" t="s">
        <v>8356</v>
      </c>
      <c r="I1266" s="161"/>
    </row>
    <row r="1267" spans="1:9" s="156" customFormat="1" x14ac:dyDescent="0.25">
      <c r="A1267" s="162" t="s">
        <v>2809</v>
      </c>
      <c r="B1267" s="162" t="s">
        <v>6719</v>
      </c>
      <c r="C1267" s="161"/>
      <c r="D1267" s="211" t="s">
        <v>443</v>
      </c>
      <c r="E1267" s="162" t="s">
        <v>4765</v>
      </c>
      <c r="F1267" s="162" t="s">
        <v>1250</v>
      </c>
      <c r="G1267" s="162" t="s">
        <v>1421</v>
      </c>
      <c r="H1267" s="211" t="s">
        <v>2810</v>
      </c>
      <c r="I1267" s="161"/>
    </row>
    <row r="1268" spans="1:9" s="156" customFormat="1" x14ac:dyDescent="0.25">
      <c r="A1268" s="162" t="s">
        <v>8334</v>
      </c>
      <c r="B1268" s="162" t="s">
        <v>282</v>
      </c>
      <c r="C1268" s="161" t="s">
        <v>8335</v>
      </c>
      <c r="D1268" s="160" t="s">
        <v>755</v>
      </c>
      <c r="E1268" s="162" t="s">
        <v>359</v>
      </c>
      <c r="F1268" s="162" t="s">
        <v>1618</v>
      </c>
      <c r="G1268" s="162" t="s">
        <v>10307</v>
      </c>
      <c r="H1268" s="162" t="s">
        <v>8336</v>
      </c>
      <c r="I1268" s="161"/>
    </row>
    <row r="1269" spans="1:9" s="156" customFormat="1" x14ac:dyDescent="0.25">
      <c r="A1269" s="162" t="s">
        <v>8357</v>
      </c>
      <c r="B1269" s="162" t="s">
        <v>282</v>
      </c>
      <c r="C1269" s="161" t="s">
        <v>8338</v>
      </c>
      <c r="D1269" s="160" t="s">
        <v>7848</v>
      </c>
      <c r="E1269" s="162" t="s">
        <v>359</v>
      </c>
      <c r="F1269" s="162" t="s">
        <v>1618</v>
      </c>
      <c r="G1269" s="162" t="s">
        <v>6857</v>
      </c>
      <c r="H1269" s="161" t="s">
        <v>8358</v>
      </c>
      <c r="I1269" s="161"/>
    </row>
    <row r="1270" spans="1:9" s="13" customFormat="1" ht="15" customHeight="1" x14ac:dyDescent="0.25">
      <c r="A1270" s="93" t="s">
        <v>2811</v>
      </c>
      <c r="B1270" s="93" t="s">
        <v>2812</v>
      </c>
      <c r="C1270" s="13" t="s">
        <v>17827</v>
      </c>
      <c r="D1270" s="149" t="s">
        <v>443</v>
      </c>
      <c r="E1270" s="13" t="s">
        <v>263</v>
      </c>
      <c r="F1270" s="93" t="s">
        <v>1250</v>
      </c>
      <c r="G1270" s="13" t="s">
        <v>1297</v>
      </c>
      <c r="H1270" s="93" t="s">
        <v>2813</v>
      </c>
    </row>
    <row r="1271" spans="1:9" s="156" customFormat="1" ht="15" customHeight="1" x14ac:dyDescent="0.25">
      <c r="A1271" s="161" t="s">
        <v>2817</v>
      </c>
      <c r="B1271" s="161" t="s">
        <v>2818</v>
      </c>
      <c r="C1271" s="161" t="s">
        <v>12026</v>
      </c>
      <c r="D1271" s="211" t="s">
        <v>443</v>
      </c>
      <c r="E1271" s="161" t="s">
        <v>12027</v>
      </c>
      <c r="F1271" s="161" t="s">
        <v>1250</v>
      </c>
      <c r="G1271" s="161" t="s">
        <v>1258</v>
      </c>
      <c r="H1271" s="161" t="s">
        <v>2820</v>
      </c>
    </row>
    <row r="1272" spans="1:9" s="156" customFormat="1" ht="15" customHeight="1" x14ac:dyDescent="0.25">
      <c r="A1272" s="161" t="s">
        <v>5272</v>
      </c>
      <c r="B1272" s="161" t="s">
        <v>5271</v>
      </c>
      <c r="C1272" s="156" t="s">
        <v>5273</v>
      </c>
      <c r="D1272" s="160" t="s">
        <v>841</v>
      </c>
      <c r="E1272" s="161" t="s">
        <v>359</v>
      </c>
      <c r="F1272" s="161" t="s">
        <v>1618</v>
      </c>
      <c r="G1272" s="161" t="s">
        <v>4832</v>
      </c>
      <c r="H1272" s="161" t="s">
        <v>5274</v>
      </c>
    </row>
    <row r="1273" spans="1:9" ht="15" customHeight="1" x14ac:dyDescent="0.25">
      <c r="A1273" s="120" t="s">
        <v>4478</v>
      </c>
      <c r="B1273" s="120" t="s">
        <v>282</v>
      </c>
      <c r="C1273" s="120" t="s">
        <v>6923</v>
      </c>
      <c r="D1273" s="120" t="s">
        <v>564</v>
      </c>
      <c r="E1273" s="120" t="s">
        <v>359</v>
      </c>
      <c r="F1273" s="120" t="s">
        <v>1618</v>
      </c>
      <c r="G1273" s="160" t="s">
        <v>1297</v>
      </c>
      <c r="H1273" s="120" t="s">
        <v>4479</v>
      </c>
      <c r="I1273" s="120"/>
    </row>
    <row r="1274" spans="1:9" s="156" customFormat="1" ht="15" customHeight="1" x14ac:dyDescent="0.25">
      <c r="A1274" s="211" t="s">
        <v>14504</v>
      </c>
      <c r="B1274" s="211" t="s">
        <v>282</v>
      </c>
      <c r="C1274" s="211" t="s">
        <v>14505</v>
      </c>
      <c r="D1274" s="211" t="s">
        <v>14448</v>
      </c>
      <c r="E1274" s="211" t="s">
        <v>14506</v>
      </c>
      <c r="F1274" s="211" t="s">
        <v>1250</v>
      </c>
      <c r="G1274" s="211" t="s">
        <v>1258</v>
      </c>
      <c r="H1274" s="211" t="s">
        <v>14507</v>
      </c>
      <c r="I1274" s="211"/>
    </row>
    <row r="1275" spans="1:9" s="156" customFormat="1" ht="15" customHeight="1" x14ac:dyDescent="0.25">
      <c r="A1275" s="211" t="s">
        <v>605</v>
      </c>
      <c r="B1275" s="211" t="s">
        <v>282</v>
      </c>
      <c r="C1275" s="211" t="s">
        <v>11645</v>
      </c>
      <c r="D1275" s="211" t="s">
        <v>564</v>
      </c>
      <c r="E1275" s="211" t="s">
        <v>11253</v>
      </c>
      <c r="F1275" s="211" t="s">
        <v>1254</v>
      </c>
      <c r="G1275" s="211" t="s">
        <v>10305</v>
      </c>
      <c r="H1275" s="209" t="s">
        <v>1089</v>
      </c>
      <c r="I1275" s="211"/>
    </row>
    <row r="1276" spans="1:9" s="156" customFormat="1" ht="15" customHeight="1" x14ac:dyDescent="0.25">
      <c r="A1276" s="160" t="s">
        <v>9441</v>
      </c>
      <c r="B1276" s="160" t="s">
        <v>282</v>
      </c>
      <c r="C1276" s="160" t="s">
        <v>9438</v>
      </c>
      <c r="D1276" s="160" t="s">
        <v>8944</v>
      </c>
      <c r="E1276" s="160" t="s">
        <v>4357</v>
      </c>
      <c r="F1276" s="160" t="s">
        <v>1254</v>
      </c>
      <c r="G1276" s="160" t="s">
        <v>10306</v>
      </c>
      <c r="H1276" s="160" t="s">
        <v>9442</v>
      </c>
      <c r="I1276" s="160"/>
    </row>
    <row r="1277" spans="1:9" s="156" customFormat="1" ht="15" customHeight="1" x14ac:dyDescent="0.25">
      <c r="A1277" s="211" t="s">
        <v>17237</v>
      </c>
      <c r="B1277" s="211" t="s">
        <v>282</v>
      </c>
      <c r="C1277" s="211"/>
      <c r="D1277" s="211" t="s">
        <v>16646</v>
      </c>
      <c r="E1277" s="211" t="s">
        <v>17229</v>
      </c>
      <c r="F1277" s="211" t="s">
        <v>1254</v>
      </c>
      <c r="G1277" s="211" t="s">
        <v>8955</v>
      </c>
      <c r="H1277" s="211" t="s">
        <v>17238</v>
      </c>
      <c r="I1277" s="211"/>
    </row>
    <row r="1278" spans="1:9" s="156" customFormat="1" ht="15" customHeight="1" x14ac:dyDescent="0.25">
      <c r="A1278" s="211" t="s">
        <v>17239</v>
      </c>
      <c r="B1278" s="211" t="s">
        <v>282</v>
      </c>
      <c r="C1278" s="211"/>
      <c r="D1278" s="211" t="s">
        <v>16646</v>
      </c>
      <c r="E1278" s="211" t="s">
        <v>17240</v>
      </c>
      <c r="F1278" s="211" t="s">
        <v>1250</v>
      </c>
      <c r="G1278" s="211" t="s">
        <v>8955</v>
      </c>
      <c r="H1278" s="211" t="s">
        <v>17241</v>
      </c>
      <c r="I1278" s="211"/>
    </row>
    <row r="1279" spans="1:9" s="156" customFormat="1" ht="15" customHeight="1" x14ac:dyDescent="0.25">
      <c r="A1279" s="160" t="s">
        <v>2821</v>
      </c>
      <c r="B1279" s="160" t="s">
        <v>2822</v>
      </c>
      <c r="C1279" s="160" t="s">
        <v>1248</v>
      </c>
      <c r="D1279" s="160" t="s">
        <v>443</v>
      </c>
      <c r="E1279" s="160" t="s">
        <v>2066</v>
      </c>
      <c r="F1279" s="160" t="s">
        <v>1250</v>
      </c>
      <c r="G1279" s="160" t="s">
        <v>1251</v>
      </c>
      <c r="H1279" s="160" t="s">
        <v>2823</v>
      </c>
      <c r="I1279" s="160"/>
    </row>
    <row r="1280" spans="1:9" s="156" customFormat="1" ht="15" customHeight="1" x14ac:dyDescent="0.25">
      <c r="A1280" s="160" t="s">
        <v>2824</v>
      </c>
      <c r="B1280" s="160" t="s">
        <v>2825</v>
      </c>
      <c r="C1280" s="160" t="s">
        <v>1323</v>
      </c>
      <c r="D1280" s="160" t="s">
        <v>443</v>
      </c>
      <c r="E1280" s="160" t="s">
        <v>1941</v>
      </c>
      <c r="F1280" s="160" t="s">
        <v>1250</v>
      </c>
      <c r="G1280" s="160" t="s">
        <v>1251</v>
      </c>
      <c r="H1280" s="160" t="s">
        <v>2826</v>
      </c>
      <c r="I1280" s="160"/>
    </row>
    <row r="1281" spans="1:23" s="156" customFormat="1" ht="15" customHeight="1" x14ac:dyDescent="0.25">
      <c r="A1281" s="160" t="s">
        <v>6165</v>
      </c>
      <c r="B1281" s="160" t="s">
        <v>6166</v>
      </c>
      <c r="C1281" s="160" t="s">
        <v>6167</v>
      </c>
      <c r="D1281" s="160" t="s">
        <v>841</v>
      </c>
      <c r="E1281" s="160" t="s">
        <v>1443</v>
      </c>
      <c r="F1281" s="160" t="s">
        <v>1250</v>
      </c>
      <c r="G1281" s="160" t="s">
        <v>5025</v>
      </c>
      <c r="H1281" s="160" t="s">
        <v>6168</v>
      </c>
      <c r="I1281" s="160"/>
    </row>
    <row r="1282" spans="1:23" s="156" customFormat="1" ht="15" customHeight="1" x14ac:dyDescent="0.25">
      <c r="A1282" s="160" t="s">
        <v>6757</v>
      </c>
      <c r="B1282" s="160" t="s">
        <v>6758</v>
      </c>
      <c r="C1282" s="160" t="s">
        <v>6759</v>
      </c>
      <c r="D1282" s="160" t="s">
        <v>841</v>
      </c>
      <c r="E1282" s="160" t="s">
        <v>6760</v>
      </c>
      <c r="F1282" s="160" t="s">
        <v>1250</v>
      </c>
      <c r="G1282" s="160" t="s">
        <v>4832</v>
      </c>
      <c r="H1282" s="160" t="s">
        <v>6761</v>
      </c>
      <c r="I1282" s="160"/>
    </row>
    <row r="1283" spans="1:23" s="156" customFormat="1" ht="15" customHeight="1" x14ac:dyDescent="0.25">
      <c r="A1283" s="211" t="s">
        <v>2831</v>
      </c>
      <c r="B1283" s="211" t="s">
        <v>282</v>
      </c>
      <c r="C1283" s="211" t="s">
        <v>14970</v>
      </c>
      <c r="D1283" s="211" t="s">
        <v>564</v>
      </c>
      <c r="E1283" s="211" t="s">
        <v>5984</v>
      </c>
      <c r="F1283" s="211" t="s">
        <v>1250</v>
      </c>
      <c r="G1283" s="211" t="s">
        <v>10307</v>
      </c>
      <c r="H1283" s="211" t="s">
        <v>2832</v>
      </c>
      <c r="I1283" s="211"/>
    </row>
    <row r="1284" spans="1:23" s="156" customFormat="1" ht="15" customHeight="1" x14ac:dyDescent="0.25">
      <c r="A1284" s="160" t="s">
        <v>7514</v>
      </c>
      <c r="B1284" s="160" t="s">
        <v>282</v>
      </c>
      <c r="C1284" s="160" t="s">
        <v>7294</v>
      </c>
      <c r="D1284" s="160" t="s">
        <v>8944</v>
      </c>
      <c r="E1284" s="160" t="s">
        <v>7515</v>
      </c>
      <c r="F1284" s="160" t="s">
        <v>1250</v>
      </c>
      <c r="G1284" s="160" t="s">
        <v>4817</v>
      </c>
      <c r="H1284" s="160" t="s">
        <v>7516</v>
      </c>
      <c r="I1284" s="160"/>
    </row>
    <row r="1285" spans="1:23" s="156" customFormat="1" ht="15" customHeight="1" x14ac:dyDescent="0.25">
      <c r="A1285" s="160" t="s">
        <v>10017</v>
      </c>
      <c r="B1285" s="160" t="s">
        <v>282</v>
      </c>
      <c r="C1285" s="160" t="s">
        <v>10018</v>
      </c>
      <c r="D1285" s="160" t="s">
        <v>8944</v>
      </c>
      <c r="E1285" s="160" t="s">
        <v>10019</v>
      </c>
      <c r="F1285" s="160" t="s">
        <v>1600</v>
      </c>
      <c r="G1285" s="160" t="s">
        <v>10307</v>
      </c>
      <c r="H1285" s="160" t="s">
        <v>10020</v>
      </c>
      <c r="I1285" s="160"/>
    </row>
    <row r="1286" spans="1:23" s="156" customFormat="1" ht="15" customHeight="1" x14ac:dyDescent="0.25">
      <c r="A1286" s="211" t="s">
        <v>14510</v>
      </c>
      <c r="B1286" s="211" t="s">
        <v>282</v>
      </c>
      <c r="C1286" s="211" t="s">
        <v>14511</v>
      </c>
      <c r="D1286" s="211" t="s">
        <v>14448</v>
      </c>
      <c r="E1286" s="211" t="s">
        <v>14512</v>
      </c>
      <c r="F1286" s="211" t="s">
        <v>1600</v>
      </c>
      <c r="G1286" s="211" t="s">
        <v>6857</v>
      </c>
      <c r="H1286" s="211" t="s">
        <v>14513</v>
      </c>
      <c r="I1286" s="211"/>
    </row>
    <row r="1287" spans="1:23" s="156" customFormat="1" ht="15" customHeight="1" x14ac:dyDescent="0.25">
      <c r="A1287" s="211" t="s">
        <v>17156</v>
      </c>
      <c r="B1287" s="211" t="s">
        <v>282</v>
      </c>
      <c r="C1287" s="211" t="s">
        <v>17157</v>
      </c>
      <c r="D1287" s="211" t="s">
        <v>16646</v>
      </c>
      <c r="E1287" s="161" t="s">
        <v>2662</v>
      </c>
      <c r="F1287" s="211" t="s">
        <v>2677</v>
      </c>
      <c r="G1287" s="211" t="s">
        <v>6857</v>
      </c>
      <c r="H1287" s="211" t="s">
        <v>16874</v>
      </c>
      <c r="I1287" s="211"/>
    </row>
    <row r="1288" spans="1:23" x14ac:dyDescent="0.25">
      <c r="A1288" s="120" t="s">
        <v>2833</v>
      </c>
      <c r="B1288" s="120" t="s">
        <v>282</v>
      </c>
      <c r="C1288" s="120" t="s">
        <v>6924</v>
      </c>
      <c r="D1288" s="120" t="s">
        <v>564</v>
      </c>
      <c r="E1288" s="120" t="s">
        <v>359</v>
      </c>
      <c r="F1288" s="120" t="s">
        <v>1618</v>
      </c>
      <c r="G1288" s="160" t="s">
        <v>7029</v>
      </c>
      <c r="H1288" s="120" t="s">
        <v>2834</v>
      </c>
      <c r="I1288" s="120"/>
    </row>
    <row r="1289" spans="1:23" x14ac:dyDescent="0.25">
      <c r="A1289" s="120" t="s">
        <v>2835</v>
      </c>
      <c r="B1289" s="120" t="s">
        <v>2836</v>
      </c>
      <c r="C1289" s="120" t="s">
        <v>1346</v>
      </c>
      <c r="D1289" s="120" t="s">
        <v>443</v>
      </c>
      <c r="E1289" s="120" t="s">
        <v>1623</v>
      </c>
      <c r="F1289" s="120" t="s">
        <v>1250</v>
      </c>
      <c r="G1289" s="120" t="s">
        <v>3624</v>
      </c>
      <c r="H1289" s="120" t="s">
        <v>2837</v>
      </c>
      <c r="I1289" s="120"/>
    </row>
    <row r="1290" spans="1:23" x14ac:dyDescent="0.25">
      <c r="A1290" s="120" t="s">
        <v>649</v>
      </c>
      <c r="B1290" s="120" t="s">
        <v>2838</v>
      </c>
      <c r="C1290" s="122"/>
      <c r="D1290" s="120" t="s">
        <v>443</v>
      </c>
      <c r="E1290" s="104" t="s">
        <v>2839</v>
      </c>
      <c r="F1290" s="104" t="s">
        <v>1250</v>
      </c>
      <c r="G1290" s="104" t="s">
        <v>4817</v>
      </c>
      <c r="H1290" s="104" t="s">
        <v>2840</v>
      </c>
      <c r="I1290" s="122"/>
      <c r="J1290" s="122"/>
      <c r="K1290" s="122"/>
      <c r="L1290" s="122"/>
      <c r="M1290" s="122"/>
      <c r="N1290" s="122"/>
      <c r="O1290" s="122"/>
      <c r="P1290" s="93"/>
      <c r="Q1290" s="122"/>
      <c r="R1290" s="122"/>
      <c r="S1290" s="122"/>
      <c r="T1290" s="122"/>
      <c r="U1290" s="122"/>
      <c r="W1290" s="122"/>
    </row>
    <row r="1291" spans="1:23" s="156" customFormat="1" x14ac:dyDescent="0.25">
      <c r="A1291" s="160" t="s">
        <v>7517</v>
      </c>
      <c r="B1291" s="160" t="s">
        <v>282</v>
      </c>
      <c r="C1291" s="161" t="s">
        <v>7294</v>
      </c>
      <c r="D1291" s="160" t="s">
        <v>8944</v>
      </c>
      <c r="E1291" s="162" t="s">
        <v>3767</v>
      </c>
      <c r="F1291" s="162" t="s">
        <v>1250</v>
      </c>
      <c r="G1291" s="162" t="s">
        <v>1251</v>
      </c>
      <c r="H1291" s="162" t="s">
        <v>7518</v>
      </c>
      <c r="I1291" s="161"/>
      <c r="J1291" s="161"/>
      <c r="K1291" s="161"/>
      <c r="L1291" s="161"/>
      <c r="M1291" s="161"/>
      <c r="N1291" s="161"/>
      <c r="O1291" s="161"/>
      <c r="P1291" s="93"/>
      <c r="Q1291" s="161"/>
      <c r="R1291" s="161"/>
      <c r="S1291" s="161"/>
      <c r="T1291" s="161"/>
      <c r="U1291" s="161"/>
      <c r="W1291" s="161"/>
    </row>
    <row r="1292" spans="1:23" x14ac:dyDescent="0.25">
      <c r="A1292" s="120" t="s">
        <v>2844</v>
      </c>
      <c r="B1292" s="120" t="s">
        <v>2845</v>
      </c>
      <c r="C1292" s="120" t="s">
        <v>1248</v>
      </c>
      <c r="D1292" s="120" t="s">
        <v>443</v>
      </c>
      <c r="E1292" s="120" t="s">
        <v>2346</v>
      </c>
      <c r="F1292" s="120" t="s">
        <v>1250</v>
      </c>
      <c r="G1292" s="120" t="s">
        <v>1251</v>
      </c>
      <c r="H1292" s="120" t="s">
        <v>2846</v>
      </c>
      <c r="I1292" s="120"/>
    </row>
    <row r="1293" spans="1:23" s="156" customFormat="1" x14ac:dyDescent="0.25">
      <c r="A1293" s="160" t="s">
        <v>5275</v>
      </c>
      <c r="B1293" s="162" t="s">
        <v>5276</v>
      </c>
      <c r="C1293" s="160" t="s">
        <v>5277</v>
      </c>
      <c r="D1293" s="160" t="s">
        <v>841</v>
      </c>
      <c r="E1293" s="162" t="s">
        <v>359</v>
      </c>
      <c r="F1293" s="160" t="s">
        <v>1618</v>
      </c>
      <c r="G1293" s="160" t="s">
        <v>7029</v>
      </c>
      <c r="H1293" s="160" t="s">
        <v>5278</v>
      </c>
      <c r="I1293" s="160"/>
    </row>
    <row r="1294" spans="1:23" x14ac:dyDescent="0.25">
      <c r="A1294" s="120" t="s">
        <v>2847</v>
      </c>
      <c r="B1294" s="104" t="s">
        <v>282</v>
      </c>
      <c r="C1294" s="120"/>
      <c r="D1294" s="120" t="s">
        <v>564</v>
      </c>
      <c r="E1294" s="104" t="s">
        <v>276</v>
      </c>
      <c r="F1294" s="120" t="s">
        <v>1254</v>
      </c>
      <c r="G1294" s="120" t="s">
        <v>4832</v>
      </c>
      <c r="H1294" s="120" t="s">
        <v>2848</v>
      </c>
      <c r="I1294" s="120"/>
      <c r="J1294" s="120"/>
      <c r="M1294" s="120"/>
      <c r="N1294" s="120"/>
      <c r="O1294" s="120"/>
      <c r="P1294" s="120"/>
      <c r="Q1294" s="120"/>
      <c r="R1294" s="120"/>
    </row>
    <row r="1295" spans="1:23" s="156" customFormat="1" x14ac:dyDescent="0.25">
      <c r="A1295" s="162" t="s">
        <v>16878</v>
      </c>
      <c r="B1295" s="162" t="s">
        <v>282</v>
      </c>
      <c r="C1295" s="162" t="s">
        <v>8216</v>
      </c>
      <c r="D1295" s="160" t="s">
        <v>7848</v>
      </c>
      <c r="E1295" s="162" t="s">
        <v>359</v>
      </c>
      <c r="F1295" s="162" t="s">
        <v>8361</v>
      </c>
      <c r="G1295" s="160" t="s">
        <v>1297</v>
      </c>
      <c r="H1295" s="161" t="s">
        <v>8362</v>
      </c>
      <c r="I1295" s="161"/>
      <c r="J1295" s="161"/>
      <c r="M1295" s="161"/>
      <c r="N1295" s="161"/>
      <c r="O1295" s="161"/>
      <c r="P1295" s="161"/>
      <c r="Q1295" s="161"/>
      <c r="R1295" s="161"/>
    </row>
    <row r="1296" spans="1:23" s="156" customFormat="1" x14ac:dyDescent="0.25">
      <c r="A1296" s="162" t="s">
        <v>16879</v>
      </c>
      <c r="B1296" s="162" t="s">
        <v>282</v>
      </c>
      <c r="C1296" s="162"/>
      <c r="D1296" s="211" t="s">
        <v>16646</v>
      </c>
      <c r="E1296" s="162" t="s">
        <v>16880</v>
      </c>
      <c r="F1296" s="162" t="s">
        <v>1618</v>
      </c>
      <c r="G1296" s="211" t="s">
        <v>4832</v>
      </c>
      <c r="H1296" s="162" t="s">
        <v>16881</v>
      </c>
      <c r="I1296" s="161"/>
      <c r="J1296" s="161"/>
      <c r="M1296" s="161"/>
      <c r="N1296" s="161"/>
      <c r="O1296" s="161"/>
      <c r="P1296" s="161"/>
      <c r="Q1296" s="161"/>
      <c r="R1296" s="161"/>
    </row>
    <row r="1297" spans="1:18" s="156" customFormat="1" x14ac:dyDescent="0.25">
      <c r="A1297" s="162" t="s">
        <v>14514</v>
      </c>
      <c r="B1297" s="162" t="s">
        <v>282</v>
      </c>
      <c r="C1297" s="162" t="s">
        <v>14515</v>
      </c>
      <c r="D1297" s="211" t="s">
        <v>14448</v>
      </c>
      <c r="E1297" s="162" t="s">
        <v>6303</v>
      </c>
      <c r="F1297" s="162" t="s">
        <v>1250</v>
      </c>
      <c r="G1297" s="211" t="s">
        <v>6857</v>
      </c>
      <c r="H1297" s="162" t="s">
        <v>14516</v>
      </c>
      <c r="I1297" s="161"/>
      <c r="J1297" s="161"/>
      <c r="M1297" s="161"/>
      <c r="N1297" s="161"/>
      <c r="O1297" s="161"/>
      <c r="P1297" s="161"/>
      <c r="Q1297" s="161"/>
      <c r="R1297" s="161"/>
    </row>
    <row r="1298" spans="1:18" x14ac:dyDescent="0.25">
      <c r="A1298" s="122" t="s">
        <v>2851</v>
      </c>
      <c r="B1298" s="162" t="s">
        <v>282</v>
      </c>
      <c r="C1298" s="119" t="s">
        <v>6925</v>
      </c>
      <c r="D1298" s="120" t="s">
        <v>564</v>
      </c>
      <c r="E1298" s="119" t="s">
        <v>2852</v>
      </c>
      <c r="F1298" s="122" t="s">
        <v>1254</v>
      </c>
      <c r="G1298" s="120" t="s">
        <v>6857</v>
      </c>
      <c r="H1298" s="122" t="s">
        <v>2853</v>
      </c>
    </row>
    <row r="1299" spans="1:18" s="156" customFormat="1" x14ac:dyDescent="0.25">
      <c r="A1299" s="209" t="s">
        <v>758</v>
      </c>
      <c r="B1299" s="143" t="s">
        <v>282</v>
      </c>
      <c r="C1299" s="156" t="s">
        <v>11646</v>
      </c>
      <c r="D1299" s="209" t="s">
        <v>564</v>
      </c>
      <c r="E1299" s="162" t="s">
        <v>9115</v>
      </c>
      <c r="F1299" s="162" t="s">
        <v>1618</v>
      </c>
      <c r="G1299" s="162" t="s">
        <v>10305</v>
      </c>
      <c r="H1299" s="209" t="s">
        <v>1090</v>
      </c>
    </row>
    <row r="1300" spans="1:18" s="156" customFormat="1" x14ac:dyDescent="0.25">
      <c r="A1300" s="161" t="s">
        <v>9113</v>
      </c>
      <c r="B1300" s="162" t="s">
        <v>282</v>
      </c>
      <c r="C1300" s="156" t="s">
        <v>9114</v>
      </c>
      <c r="D1300" s="160" t="s">
        <v>8944</v>
      </c>
      <c r="E1300" s="111" t="s">
        <v>9115</v>
      </c>
      <c r="F1300" s="111" t="s">
        <v>1618</v>
      </c>
      <c r="G1300" s="162" t="s">
        <v>1421</v>
      </c>
      <c r="H1300" s="162" t="s">
        <v>9116</v>
      </c>
    </row>
    <row r="1301" spans="1:18" s="156" customFormat="1" x14ac:dyDescent="0.25">
      <c r="A1301" s="161" t="s">
        <v>17242</v>
      </c>
      <c r="B1301" s="162" t="s">
        <v>282</v>
      </c>
      <c r="D1301" s="211" t="s">
        <v>16646</v>
      </c>
      <c r="E1301" s="111" t="s">
        <v>17229</v>
      </c>
      <c r="F1301" s="111" t="s">
        <v>1254</v>
      </c>
      <c r="G1301" s="162" t="s">
        <v>8955</v>
      </c>
      <c r="H1301" s="162" t="s">
        <v>17243</v>
      </c>
    </row>
    <row r="1302" spans="1:18" s="156" customFormat="1" x14ac:dyDescent="0.25">
      <c r="A1302" s="161" t="s">
        <v>9668</v>
      </c>
      <c r="B1302" s="162" t="s">
        <v>282</v>
      </c>
      <c r="D1302" s="160" t="s">
        <v>7848</v>
      </c>
      <c r="E1302" s="111" t="s">
        <v>367</v>
      </c>
      <c r="F1302" s="111" t="s">
        <v>1254</v>
      </c>
      <c r="G1302" s="162" t="s">
        <v>8955</v>
      </c>
      <c r="H1302" s="162" t="s">
        <v>9669</v>
      </c>
    </row>
    <row r="1303" spans="1:18" s="156" customFormat="1" x14ac:dyDescent="0.25">
      <c r="A1303" s="162" t="s">
        <v>8363</v>
      </c>
      <c r="B1303" s="128" t="s">
        <v>282</v>
      </c>
      <c r="C1303" s="156" t="s">
        <v>14695</v>
      </c>
      <c r="D1303" s="211" t="s">
        <v>7848</v>
      </c>
      <c r="E1303" s="111" t="s">
        <v>14696</v>
      </c>
      <c r="F1303" s="111" t="s">
        <v>1250</v>
      </c>
      <c r="G1303" s="162" t="s">
        <v>1359</v>
      </c>
      <c r="H1303" s="162" t="s">
        <v>8364</v>
      </c>
    </row>
    <row r="1304" spans="1:18" s="156" customFormat="1" x14ac:dyDescent="0.25">
      <c r="A1304" s="161" t="s">
        <v>9670</v>
      </c>
      <c r="B1304" s="162" t="s">
        <v>282</v>
      </c>
      <c r="D1304" s="160" t="s">
        <v>7848</v>
      </c>
      <c r="E1304" s="111" t="s">
        <v>4357</v>
      </c>
      <c r="F1304" s="111" t="s">
        <v>1254</v>
      </c>
      <c r="G1304" s="162" t="s">
        <v>8955</v>
      </c>
      <c r="H1304" s="162" t="s">
        <v>9671</v>
      </c>
    </row>
    <row r="1305" spans="1:18" s="156" customFormat="1" x14ac:dyDescent="0.25">
      <c r="A1305" s="161" t="s">
        <v>10229</v>
      </c>
      <c r="B1305" s="162" t="s">
        <v>282</v>
      </c>
      <c r="C1305" s="156" t="s">
        <v>10228</v>
      </c>
      <c r="D1305" s="160" t="s">
        <v>10227</v>
      </c>
      <c r="E1305" s="111" t="s">
        <v>8122</v>
      </c>
      <c r="F1305" s="111" t="s">
        <v>1254</v>
      </c>
      <c r="G1305" s="162" t="s">
        <v>10305</v>
      </c>
      <c r="H1305" s="160" t="s">
        <v>4480</v>
      </c>
      <c r="I1305" s="156" t="s">
        <v>8123</v>
      </c>
      <c r="J1305" s="161" t="s">
        <v>10230</v>
      </c>
    </row>
    <row r="1306" spans="1:18" s="156" customFormat="1" x14ac:dyDescent="0.25">
      <c r="A1306" s="161" t="s">
        <v>16882</v>
      </c>
      <c r="B1306" s="162" t="s">
        <v>282</v>
      </c>
      <c r="C1306" s="156" t="s">
        <v>16883</v>
      </c>
      <c r="D1306" s="211" t="s">
        <v>16646</v>
      </c>
      <c r="E1306" s="111" t="s">
        <v>16884</v>
      </c>
      <c r="F1306" s="111" t="s">
        <v>1254</v>
      </c>
      <c r="G1306" s="162" t="s">
        <v>10305</v>
      </c>
      <c r="H1306" s="105" t="s">
        <v>16885</v>
      </c>
      <c r="J1306" s="161"/>
    </row>
    <row r="1307" spans="1:18" s="156" customFormat="1" x14ac:dyDescent="0.25">
      <c r="A1307" s="161" t="s">
        <v>9672</v>
      </c>
      <c r="B1307" s="162" t="s">
        <v>282</v>
      </c>
      <c r="D1307" s="160" t="s">
        <v>7848</v>
      </c>
      <c r="E1307" s="111" t="s">
        <v>9673</v>
      </c>
      <c r="F1307" s="111" t="s">
        <v>1254</v>
      </c>
      <c r="G1307" s="162" t="s">
        <v>8955</v>
      </c>
      <c r="H1307" s="105" t="s">
        <v>9674</v>
      </c>
    </row>
    <row r="1308" spans="1:18" x14ac:dyDescent="0.25">
      <c r="A1308" s="122" t="s">
        <v>2854</v>
      </c>
      <c r="B1308" s="162" t="s">
        <v>282</v>
      </c>
      <c r="C1308" s="161" t="s">
        <v>6926</v>
      </c>
      <c r="D1308" s="120" t="s">
        <v>564</v>
      </c>
      <c r="E1308" s="122" t="s">
        <v>2855</v>
      </c>
      <c r="F1308" s="122" t="s">
        <v>1265</v>
      </c>
      <c r="G1308" s="122" t="s">
        <v>6863</v>
      </c>
      <c r="H1308" s="122" t="s">
        <v>2856</v>
      </c>
      <c r="I1308" s="122"/>
    </row>
    <row r="1309" spans="1:18" s="156" customFormat="1" x14ac:dyDescent="0.25">
      <c r="A1309" s="211" t="s">
        <v>4481</v>
      </c>
      <c r="B1309" s="162" t="s">
        <v>282</v>
      </c>
      <c r="C1309" s="161" t="s">
        <v>14085</v>
      </c>
      <c r="D1309" s="211" t="s">
        <v>4413</v>
      </c>
      <c r="E1309" s="162" t="s">
        <v>14707</v>
      </c>
      <c r="F1309" s="162" t="s">
        <v>1254</v>
      </c>
      <c r="G1309" s="162" t="s">
        <v>1359</v>
      </c>
      <c r="H1309" s="162" t="s">
        <v>4482</v>
      </c>
      <c r="I1309" s="161"/>
    </row>
    <row r="1310" spans="1:18" s="156" customFormat="1" x14ac:dyDescent="0.25">
      <c r="A1310" s="161" t="s">
        <v>5197</v>
      </c>
      <c r="B1310" s="161" t="s">
        <v>5344</v>
      </c>
      <c r="C1310" s="161" t="s">
        <v>14280</v>
      </c>
      <c r="D1310" s="211" t="s">
        <v>443</v>
      </c>
      <c r="E1310" s="161" t="s">
        <v>14281</v>
      </c>
      <c r="F1310" s="161" t="s">
        <v>1534</v>
      </c>
      <c r="G1310" s="161" t="s">
        <v>1297</v>
      </c>
      <c r="H1310" s="161" t="s">
        <v>5198</v>
      </c>
      <c r="I1310" s="161"/>
    </row>
    <row r="1311" spans="1:18" s="156" customFormat="1" x14ac:dyDescent="0.25">
      <c r="A1311" s="161" t="s">
        <v>8366</v>
      </c>
      <c r="B1311" s="162" t="s">
        <v>282</v>
      </c>
      <c r="C1311" s="161" t="s">
        <v>8365</v>
      </c>
      <c r="D1311" s="160" t="s">
        <v>7848</v>
      </c>
      <c r="E1311" s="111" t="s">
        <v>8175</v>
      </c>
      <c r="F1311" s="111" t="s">
        <v>1254</v>
      </c>
      <c r="G1311" s="162" t="s">
        <v>4905</v>
      </c>
      <c r="H1311" s="162" t="s">
        <v>8176</v>
      </c>
      <c r="I1311" s="161" t="s">
        <v>8367</v>
      </c>
    </row>
    <row r="1312" spans="1:18" s="156" customFormat="1" x14ac:dyDescent="0.25">
      <c r="A1312" s="161" t="s">
        <v>5684</v>
      </c>
      <c r="B1312" s="161" t="s">
        <v>5685</v>
      </c>
      <c r="C1312" s="161" t="s">
        <v>5678</v>
      </c>
      <c r="D1312" s="160" t="s">
        <v>443</v>
      </c>
      <c r="E1312" s="161" t="s">
        <v>5686</v>
      </c>
      <c r="F1312" s="161" t="s">
        <v>1254</v>
      </c>
      <c r="G1312" s="160" t="s">
        <v>10306</v>
      </c>
      <c r="H1312" s="161" t="s">
        <v>5687</v>
      </c>
      <c r="I1312" s="161"/>
    </row>
    <row r="1313" spans="1:30" s="156" customFormat="1" x14ac:dyDescent="0.25">
      <c r="A1313" s="161" t="s">
        <v>9243</v>
      </c>
      <c r="B1313" s="161" t="s">
        <v>282</v>
      </c>
      <c r="C1313" s="161" t="s">
        <v>9244</v>
      </c>
      <c r="D1313" s="160" t="s">
        <v>8944</v>
      </c>
      <c r="E1313" s="161" t="s">
        <v>5695</v>
      </c>
      <c r="F1313" s="161" t="s">
        <v>1254</v>
      </c>
      <c r="G1313" s="160" t="s">
        <v>1297</v>
      </c>
      <c r="H1313" s="161" t="s">
        <v>9245</v>
      </c>
      <c r="I1313" s="161"/>
    </row>
    <row r="1314" spans="1:30" s="156" customFormat="1" x14ac:dyDescent="0.25">
      <c r="A1314" s="161" t="s">
        <v>6173</v>
      </c>
      <c r="B1314" s="161" t="s">
        <v>6172</v>
      </c>
      <c r="C1314" s="161" t="s">
        <v>12530</v>
      </c>
      <c r="D1314" s="211" t="s">
        <v>841</v>
      </c>
      <c r="E1314" s="161" t="s">
        <v>4131</v>
      </c>
      <c r="F1314" s="161" t="s">
        <v>1250</v>
      </c>
      <c r="G1314" s="211" t="s">
        <v>1297</v>
      </c>
      <c r="H1314" s="161" t="s">
        <v>6174</v>
      </c>
      <c r="I1314" s="161"/>
    </row>
    <row r="1315" spans="1:30" s="156" customFormat="1" x14ac:dyDescent="0.25">
      <c r="A1315" s="161" t="s">
        <v>17244</v>
      </c>
      <c r="B1315" s="161" t="s">
        <v>282</v>
      </c>
      <c r="C1315" s="161"/>
      <c r="D1315" s="211" t="s">
        <v>16646</v>
      </c>
      <c r="E1315" s="161" t="s">
        <v>359</v>
      </c>
      <c r="F1315" s="161" t="s">
        <v>1618</v>
      </c>
      <c r="G1315" s="211" t="s">
        <v>8955</v>
      </c>
      <c r="H1315" s="161" t="s">
        <v>17245</v>
      </c>
      <c r="I1315" s="161"/>
    </row>
    <row r="1316" spans="1:30" x14ac:dyDescent="0.25">
      <c r="A1316" s="120" t="s">
        <v>2859</v>
      </c>
      <c r="B1316" s="120" t="s">
        <v>2860</v>
      </c>
      <c r="C1316" s="120" t="s">
        <v>2861</v>
      </c>
      <c r="D1316" s="120" t="s">
        <v>443</v>
      </c>
      <c r="E1316" s="120" t="s">
        <v>1740</v>
      </c>
      <c r="F1316" s="120" t="s">
        <v>1250</v>
      </c>
      <c r="G1316" s="120" t="s">
        <v>1251</v>
      </c>
      <c r="H1316" s="120" t="s">
        <v>2862</v>
      </c>
      <c r="I1316" s="120"/>
    </row>
    <row r="1317" spans="1:30" x14ac:dyDescent="0.25">
      <c r="A1317" s="120" t="s">
        <v>2863</v>
      </c>
      <c r="B1317" s="120" t="s">
        <v>2864</v>
      </c>
      <c r="C1317" s="120" t="s">
        <v>1286</v>
      </c>
      <c r="D1317" s="120" t="s">
        <v>443</v>
      </c>
      <c r="E1317" s="120" t="s">
        <v>2865</v>
      </c>
      <c r="F1317" s="120" t="s">
        <v>1250</v>
      </c>
      <c r="G1317" s="120" t="s">
        <v>1251</v>
      </c>
      <c r="H1317" s="120" t="s">
        <v>2866</v>
      </c>
      <c r="I1317" s="120"/>
    </row>
    <row r="1318" spans="1:30" s="156" customFormat="1" x14ac:dyDescent="0.25">
      <c r="A1318" s="160" t="s">
        <v>8369</v>
      </c>
      <c r="B1318" s="160" t="s">
        <v>282</v>
      </c>
      <c r="C1318" s="160" t="s">
        <v>8370</v>
      </c>
      <c r="D1318" s="160" t="s">
        <v>7848</v>
      </c>
      <c r="E1318" s="160" t="s">
        <v>2682</v>
      </c>
      <c r="F1318" s="160" t="s">
        <v>1254</v>
      </c>
      <c r="G1318" s="160" t="s">
        <v>6857</v>
      </c>
      <c r="H1318" s="160" t="s">
        <v>8371</v>
      </c>
      <c r="I1318" s="160"/>
    </row>
    <row r="1319" spans="1:30" s="156" customFormat="1" x14ac:dyDescent="0.25">
      <c r="A1319" s="160" t="s">
        <v>5875</v>
      </c>
      <c r="B1319" s="160" t="s">
        <v>5874</v>
      </c>
      <c r="C1319" s="160" t="s">
        <v>5876</v>
      </c>
      <c r="D1319" s="160" t="s">
        <v>443</v>
      </c>
      <c r="E1319" s="160" t="s">
        <v>5872</v>
      </c>
      <c r="F1319" s="160" t="s">
        <v>1250</v>
      </c>
      <c r="G1319" s="160" t="s">
        <v>10306</v>
      </c>
      <c r="H1319" s="160" t="s">
        <v>5877</v>
      </c>
      <c r="I1319" s="160"/>
    </row>
    <row r="1320" spans="1:30" x14ac:dyDescent="0.25">
      <c r="A1320" s="120" t="s">
        <v>2867</v>
      </c>
      <c r="B1320" s="120" t="s">
        <v>282</v>
      </c>
      <c r="C1320" s="120" t="s">
        <v>4812</v>
      </c>
      <c r="D1320" s="120" t="s">
        <v>755</v>
      </c>
      <c r="E1320" s="120" t="s">
        <v>2868</v>
      </c>
      <c r="F1320" s="120" t="s">
        <v>1254</v>
      </c>
      <c r="G1320" s="120" t="s">
        <v>635</v>
      </c>
      <c r="H1320" s="120" t="s">
        <v>2869</v>
      </c>
      <c r="I1320" s="120"/>
    </row>
    <row r="1321" spans="1:30" s="156" customFormat="1" x14ac:dyDescent="0.25">
      <c r="A1321" s="161" t="s">
        <v>5789</v>
      </c>
      <c r="B1321" s="161" t="s">
        <v>5788</v>
      </c>
      <c r="C1321" s="101" t="s">
        <v>14716</v>
      </c>
      <c r="D1321" s="101" t="s">
        <v>841</v>
      </c>
      <c r="E1321" s="211" t="s">
        <v>14717</v>
      </c>
      <c r="F1321" s="211" t="s">
        <v>1254</v>
      </c>
      <c r="G1321" s="211" t="s">
        <v>10305</v>
      </c>
      <c r="H1321" s="161" t="s">
        <v>5790</v>
      </c>
      <c r="I1321" s="101" t="s">
        <v>2870</v>
      </c>
      <c r="J1321" s="101" t="s">
        <v>2871</v>
      </c>
    </row>
    <row r="1322" spans="1:30" x14ac:dyDescent="0.25">
      <c r="A1322" s="90" t="s">
        <v>2872</v>
      </c>
      <c r="B1322" s="120" t="s">
        <v>2873</v>
      </c>
      <c r="C1322" s="120" t="s">
        <v>2874</v>
      </c>
      <c r="D1322" s="120" t="s">
        <v>443</v>
      </c>
      <c r="E1322" s="120" t="s">
        <v>1529</v>
      </c>
      <c r="F1322" s="120" t="s">
        <v>1250</v>
      </c>
      <c r="G1322" s="120" t="s">
        <v>1251</v>
      </c>
      <c r="H1322" s="120" t="s">
        <v>2875</v>
      </c>
      <c r="I1322" s="120"/>
    </row>
    <row r="1323" spans="1:30" s="156" customFormat="1" x14ac:dyDescent="0.25">
      <c r="A1323" s="161" t="s">
        <v>2876</v>
      </c>
      <c r="B1323" s="161" t="s">
        <v>5231</v>
      </c>
      <c r="C1323" s="211" t="s">
        <v>14283</v>
      </c>
      <c r="D1323" s="211" t="s">
        <v>841</v>
      </c>
      <c r="E1323" s="211" t="s">
        <v>3174</v>
      </c>
      <c r="F1323" s="211" t="s">
        <v>1618</v>
      </c>
      <c r="G1323" s="211" t="s">
        <v>10307</v>
      </c>
      <c r="H1323" s="161" t="s">
        <v>2877</v>
      </c>
      <c r="I1323" s="211"/>
    </row>
    <row r="1324" spans="1:30" x14ac:dyDescent="0.25">
      <c r="A1324" s="120" t="s">
        <v>4739</v>
      </c>
      <c r="B1324" s="120" t="s">
        <v>282</v>
      </c>
      <c r="C1324" s="120" t="s">
        <v>6927</v>
      </c>
      <c r="D1324" s="50" t="s">
        <v>4413</v>
      </c>
      <c r="E1324" s="120" t="s">
        <v>4740</v>
      </c>
      <c r="F1324" s="120" t="s">
        <v>1618</v>
      </c>
      <c r="G1324" s="160" t="s">
        <v>7029</v>
      </c>
      <c r="H1324" s="120" t="s">
        <v>4741</v>
      </c>
      <c r="I1324" s="120"/>
      <c r="J1324" s="122"/>
      <c r="K1324" s="122"/>
      <c r="L1324" s="122"/>
      <c r="M1324" s="122"/>
      <c r="N1324" s="122"/>
      <c r="O1324" s="122"/>
      <c r="P1324" s="122"/>
      <c r="Q1324" s="122"/>
      <c r="R1324" s="122"/>
      <c r="S1324" s="122"/>
      <c r="T1324" s="122"/>
      <c r="U1324" s="122"/>
      <c r="V1324" s="122"/>
      <c r="W1324" s="122"/>
      <c r="X1324" s="122"/>
      <c r="Y1324" s="122"/>
      <c r="Z1324" s="122"/>
      <c r="AA1324" s="122"/>
      <c r="AB1324" s="122"/>
      <c r="AC1324" s="122"/>
      <c r="AD1324" s="122"/>
    </row>
    <row r="1325" spans="1:30" x14ac:dyDescent="0.25">
      <c r="A1325" s="120" t="s">
        <v>2878</v>
      </c>
      <c r="B1325" s="120" t="s">
        <v>2879</v>
      </c>
      <c r="C1325" s="120" t="s">
        <v>2880</v>
      </c>
      <c r="D1325" s="120" t="s">
        <v>443</v>
      </c>
      <c r="E1325" s="120" t="s">
        <v>1455</v>
      </c>
      <c r="F1325" s="120" t="s">
        <v>1250</v>
      </c>
      <c r="G1325" s="120" t="s">
        <v>6209</v>
      </c>
      <c r="H1325" s="120" t="s">
        <v>2881</v>
      </c>
      <c r="I1325" s="120"/>
      <c r="J1325" s="122"/>
      <c r="K1325" s="122"/>
      <c r="L1325" s="122"/>
      <c r="M1325" s="122"/>
      <c r="N1325" s="122"/>
      <c r="O1325" s="122"/>
      <c r="P1325" s="122"/>
      <c r="Q1325" s="122"/>
      <c r="R1325" s="122"/>
      <c r="S1325" s="122"/>
      <c r="T1325" s="122"/>
      <c r="U1325" s="122"/>
      <c r="V1325" s="122"/>
      <c r="W1325" s="122"/>
      <c r="X1325" s="122"/>
      <c r="Y1325" s="122"/>
      <c r="Z1325" s="122"/>
      <c r="AA1325" s="122"/>
      <c r="AB1325" s="122"/>
      <c r="AC1325" s="122"/>
      <c r="AD1325" s="122"/>
    </row>
    <row r="1326" spans="1:30" s="156" customFormat="1" x14ac:dyDescent="0.25">
      <c r="A1326" s="162" t="s">
        <v>6178</v>
      </c>
      <c r="B1326" s="161" t="s">
        <v>6175</v>
      </c>
      <c r="C1326" s="162" t="s">
        <v>6176</v>
      </c>
      <c r="D1326" s="160" t="s">
        <v>841</v>
      </c>
      <c r="E1326" s="162" t="s">
        <v>252</v>
      </c>
      <c r="F1326" s="162" t="s">
        <v>1250</v>
      </c>
      <c r="G1326" s="160" t="s">
        <v>4805</v>
      </c>
      <c r="H1326" s="162" t="s">
        <v>6177</v>
      </c>
      <c r="I1326" s="161"/>
      <c r="J1326" s="161"/>
      <c r="K1326" s="161"/>
      <c r="L1326" s="161"/>
      <c r="M1326" s="161"/>
      <c r="N1326" s="161"/>
      <c r="O1326" s="161"/>
      <c r="P1326" s="161"/>
      <c r="Q1326" s="161"/>
      <c r="R1326" s="161"/>
      <c r="S1326" s="161"/>
      <c r="T1326" s="161"/>
      <c r="U1326" s="161"/>
      <c r="V1326" s="161"/>
      <c r="W1326" s="161"/>
      <c r="X1326" s="161"/>
      <c r="Y1326" s="161"/>
      <c r="Z1326" s="161"/>
      <c r="AA1326" s="161"/>
      <c r="AB1326" s="161"/>
      <c r="AC1326" s="161"/>
      <c r="AD1326" s="161"/>
    </row>
    <row r="1327" spans="1:30" s="156" customFormat="1" x14ac:dyDescent="0.25">
      <c r="A1327" s="162" t="s">
        <v>6179</v>
      </c>
      <c r="B1327" s="161" t="s">
        <v>6180</v>
      </c>
      <c r="C1327" s="162" t="s">
        <v>6176</v>
      </c>
      <c r="D1327" s="160" t="s">
        <v>841</v>
      </c>
      <c r="E1327" s="162" t="s">
        <v>252</v>
      </c>
      <c r="F1327" s="162" t="s">
        <v>1250</v>
      </c>
      <c r="G1327" s="160" t="s">
        <v>4805</v>
      </c>
      <c r="H1327" s="162" t="s">
        <v>6181</v>
      </c>
      <c r="I1327" s="161"/>
      <c r="J1327" s="161"/>
      <c r="K1327" s="161"/>
      <c r="L1327" s="161"/>
      <c r="M1327" s="161"/>
      <c r="N1327" s="161"/>
      <c r="O1327" s="161"/>
      <c r="P1327" s="161"/>
      <c r="Q1327" s="161"/>
      <c r="R1327" s="161"/>
      <c r="S1327" s="161"/>
      <c r="T1327" s="161"/>
      <c r="U1327" s="161"/>
      <c r="V1327" s="161"/>
      <c r="W1327" s="161"/>
      <c r="X1327" s="161"/>
      <c r="Y1327" s="161"/>
      <c r="Z1327" s="161"/>
      <c r="AA1327" s="161"/>
      <c r="AB1327" s="161"/>
      <c r="AC1327" s="161"/>
      <c r="AD1327" s="161"/>
    </row>
    <row r="1328" spans="1:30" s="156" customFormat="1" x14ac:dyDescent="0.25">
      <c r="A1328" s="162" t="s">
        <v>6182</v>
      </c>
      <c r="B1328" s="161" t="s">
        <v>6183</v>
      </c>
      <c r="C1328" s="162" t="s">
        <v>6176</v>
      </c>
      <c r="D1328" s="160" t="s">
        <v>841</v>
      </c>
      <c r="E1328" s="162" t="s">
        <v>252</v>
      </c>
      <c r="F1328" s="162" t="s">
        <v>1250</v>
      </c>
      <c r="G1328" s="160" t="s">
        <v>4805</v>
      </c>
      <c r="H1328" s="162" t="s">
        <v>6184</v>
      </c>
      <c r="I1328" s="161"/>
      <c r="J1328" s="161"/>
      <c r="K1328" s="161"/>
      <c r="L1328" s="161"/>
      <c r="M1328" s="161"/>
      <c r="N1328" s="161"/>
      <c r="O1328" s="161"/>
      <c r="P1328" s="161"/>
      <c r="Q1328" s="161"/>
      <c r="R1328" s="161"/>
      <c r="S1328" s="161"/>
      <c r="T1328" s="161"/>
      <c r="U1328" s="161"/>
      <c r="V1328" s="161"/>
      <c r="W1328" s="161"/>
      <c r="X1328" s="161"/>
      <c r="Y1328" s="161"/>
      <c r="Z1328" s="161"/>
      <c r="AA1328" s="161"/>
      <c r="AB1328" s="161"/>
      <c r="AC1328" s="161"/>
      <c r="AD1328" s="161"/>
    </row>
    <row r="1329" spans="1:9" x14ac:dyDescent="0.25">
      <c r="A1329" s="122" t="s">
        <v>2882</v>
      </c>
      <c r="B1329" s="122" t="s">
        <v>6186</v>
      </c>
      <c r="C1329" s="122" t="s">
        <v>6185</v>
      </c>
      <c r="D1329" s="120" t="s">
        <v>841</v>
      </c>
      <c r="E1329" s="122" t="s">
        <v>4982</v>
      </c>
      <c r="F1329" s="122" t="s">
        <v>1250</v>
      </c>
      <c r="G1329" s="160" t="s">
        <v>4817</v>
      </c>
      <c r="H1329" s="122" t="s">
        <v>2883</v>
      </c>
      <c r="I1329" s="122"/>
    </row>
    <row r="1330" spans="1:9" s="156" customFormat="1" x14ac:dyDescent="0.25">
      <c r="A1330" s="161" t="s">
        <v>6187</v>
      </c>
      <c r="B1330" s="161" t="s">
        <v>6188</v>
      </c>
      <c r="C1330" s="161" t="s">
        <v>5992</v>
      </c>
      <c r="D1330" s="160" t="s">
        <v>841</v>
      </c>
      <c r="E1330" s="161" t="s">
        <v>262</v>
      </c>
      <c r="F1330" s="161" t="s">
        <v>1250</v>
      </c>
      <c r="G1330" s="160" t="s">
        <v>10306</v>
      </c>
      <c r="H1330" s="161" t="s">
        <v>6189</v>
      </c>
      <c r="I1330" s="161"/>
    </row>
    <row r="1331" spans="1:9" s="156" customFormat="1" x14ac:dyDescent="0.25">
      <c r="A1331" s="161" t="s">
        <v>6190</v>
      </c>
      <c r="B1331" s="161" t="s">
        <v>6191</v>
      </c>
      <c r="C1331" s="161" t="s">
        <v>6192</v>
      </c>
      <c r="D1331" s="160" t="s">
        <v>841</v>
      </c>
      <c r="E1331" s="161" t="s">
        <v>5867</v>
      </c>
      <c r="F1331" s="161" t="s">
        <v>1250</v>
      </c>
      <c r="G1331" s="160" t="s">
        <v>4805</v>
      </c>
      <c r="H1331" s="161" t="s">
        <v>6193</v>
      </c>
      <c r="I1331" s="161"/>
    </row>
    <row r="1332" spans="1:9" x14ac:dyDescent="0.25">
      <c r="A1332" s="122" t="s">
        <v>2884</v>
      </c>
      <c r="B1332" s="122" t="s">
        <v>2885</v>
      </c>
      <c r="C1332" s="122"/>
      <c r="D1332" s="120" t="s">
        <v>443</v>
      </c>
      <c r="E1332" s="122" t="s">
        <v>1806</v>
      </c>
      <c r="F1332" s="122" t="s">
        <v>1250</v>
      </c>
      <c r="G1332" s="120" t="s">
        <v>1251</v>
      </c>
      <c r="H1332" s="122" t="s">
        <v>2886</v>
      </c>
      <c r="I1332" s="122"/>
    </row>
    <row r="1333" spans="1:9" s="156" customFormat="1" x14ac:dyDescent="0.25">
      <c r="A1333" s="161" t="s">
        <v>9928</v>
      </c>
      <c r="B1333" s="161" t="s">
        <v>282</v>
      </c>
      <c r="C1333" s="161" t="s">
        <v>9929</v>
      </c>
      <c r="D1333" s="160" t="s">
        <v>8944</v>
      </c>
      <c r="E1333" s="161" t="s">
        <v>276</v>
      </c>
      <c r="F1333" s="161" t="s">
        <v>1254</v>
      </c>
      <c r="G1333" s="162" t="s">
        <v>4832</v>
      </c>
      <c r="H1333" s="161" t="s">
        <v>9930</v>
      </c>
      <c r="I1333" s="161"/>
    </row>
    <row r="1334" spans="1:9" s="156" customFormat="1" x14ac:dyDescent="0.25">
      <c r="A1334" s="211" t="s">
        <v>694</v>
      </c>
      <c r="B1334" s="211" t="s">
        <v>282</v>
      </c>
      <c r="C1334" s="161" t="s">
        <v>11647</v>
      </c>
      <c r="D1334" s="211" t="s">
        <v>1357</v>
      </c>
      <c r="E1334" s="162" t="s">
        <v>11648</v>
      </c>
      <c r="F1334" s="162" t="s">
        <v>1254</v>
      </c>
      <c r="G1334" s="162" t="s">
        <v>10305</v>
      </c>
      <c r="H1334" s="211" t="s">
        <v>695</v>
      </c>
      <c r="I1334" s="161"/>
    </row>
    <row r="1335" spans="1:9" s="156" customFormat="1" x14ac:dyDescent="0.25">
      <c r="A1335" s="161" t="s">
        <v>8372</v>
      </c>
      <c r="B1335" s="161" t="s">
        <v>282</v>
      </c>
      <c r="C1335" s="161" t="s">
        <v>8373</v>
      </c>
      <c r="D1335" s="160" t="s">
        <v>7848</v>
      </c>
      <c r="E1335" s="161" t="s">
        <v>8374</v>
      </c>
      <c r="F1335" s="161" t="s">
        <v>1254</v>
      </c>
      <c r="G1335" s="162" t="s">
        <v>6857</v>
      </c>
      <c r="H1335" s="161" t="s">
        <v>8375</v>
      </c>
      <c r="I1335" s="161"/>
    </row>
    <row r="1336" spans="1:9" ht="15" customHeight="1" x14ac:dyDescent="0.25">
      <c r="A1336" s="122" t="s">
        <v>2887</v>
      </c>
      <c r="B1336" s="122" t="s">
        <v>2888</v>
      </c>
      <c r="C1336" s="122" t="s">
        <v>2889</v>
      </c>
      <c r="D1336" s="120" t="s">
        <v>443</v>
      </c>
      <c r="E1336" s="122" t="s">
        <v>1790</v>
      </c>
      <c r="F1336" s="122" t="s">
        <v>1250</v>
      </c>
      <c r="G1336" s="122" t="s">
        <v>1251</v>
      </c>
      <c r="H1336" s="122" t="s">
        <v>2890</v>
      </c>
      <c r="I1336" s="122"/>
    </row>
    <row r="1337" spans="1:9" s="156" customFormat="1" ht="15" customHeight="1" x14ac:dyDescent="0.25">
      <c r="A1337" s="161" t="s">
        <v>9039</v>
      </c>
      <c r="B1337" s="161" t="s">
        <v>282</v>
      </c>
      <c r="C1337" s="161" t="s">
        <v>9041</v>
      </c>
      <c r="D1337" s="160" t="s">
        <v>8944</v>
      </c>
      <c r="E1337" s="161" t="s">
        <v>9040</v>
      </c>
      <c r="F1337" s="161" t="s">
        <v>1250</v>
      </c>
      <c r="G1337" s="161" t="s">
        <v>6218</v>
      </c>
      <c r="H1337" s="161" t="s">
        <v>9042</v>
      </c>
      <c r="I1337" s="161"/>
    </row>
    <row r="1338" spans="1:9" s="156" customFormat="1" ht="15" customHeight="1" x14ac:dyDescent="0.25">
      <c r="A1338" s="161" t="s">
        <v>9675</v>
      </c>
      <c r="B1338" s="161" t="s">
        <v>282</v>
      </c>
      <c r="C1338" s="161" t="s">
        <v>8376</v>
      </c>
      <c r="D1338" s="211" t="s">
        <v>7848</v>
      </c>
      <c r="E1338" s="161" t="s">
        <v>8355</v>
      </c>
      <c r="F1338" s="161" t="s">
        <v>1254</v>
      </c>
      <c r="G1338" s="161" t="s">
        <v>6857</v>
      </c>
      <c r="H1338" s="161" t="s">
        <v>8377</v>
      </c>
      <c r="I1338" s="161"/>
    </row>
    <row r="1339" spans="1:9" s="156" customFormat="1" ht="15" customHeight="1" x14ac:dyDescent="0.25">
      <c r="A1339" s="161" t="s">
        <v>9676</v>
      </c>
      <c r="B1339" s="161" t="s">
        <v>282</v>
      </c>
      <c r="C1339" s="161"/>
      <c r="D1339" s="211" t="s">
        <v>7848</v>
      </c>
      <c r="E1339" s="161" t="s">
        <v>487</v>
      </c>
      <c r="F1339" s="161" t="s">
        <v>1254</v>
      </c>
      <c r="G1339" s="161" t="s">
        <v>8955</v>
      </c>
      <c r="H1339" s="161" t="s">
        <v>9677</v>
      </c>
      <c r="I1339" s="161"/>
    </row>
    <row r="1340" spans="1:9" s="156" customFormat="1" ht="15" customHeight="1" x14ac:dyDescent="0.25">
      <c r="A1340" s="161" t="s">
        <v>2891</v>
      </c>
      <c r="B1340" s="161" t="s">
        <v>282</v>
      </c>
      <c r="C1340" s="161"/>
      <c r="D1340" s="211" t="s">
        <v>1357</v>
      </c>
      <c r="E1340" s="161" t="s">
        <v>1949</v>
      </c>
      <c r="F1340" s="161" t="s">
        <v>1250</v>
      </c>
      <c r="G1340" s="161" t="s">
        <v>1251</v>
      </c>
      <c r="H1340" s="161" t="s">
        <v>2892</v>
      </c>
      <c r="I1340" s="161"/>
    </row>
    <row r="1341" spans="1:9" s="156" customFormat="1" ht="15" customHeight="1" x14ac:dyDescent="0.25">
      <c r="A1341" s="211" t="s">
        <v>17036</v>
      </c>
      <c r="B1341" s="211" t="s">
        <v>282</v>
      </c>
      <c r="C1341" s="211" t="s">
        <v>17403</v>
      </c>
      <c r="D1341" s="211" t="s">
        <v>755</v>
      </c>
      <c r="E1341" s="162" t="s">
        <v>17404</v>
      </c>
      <c r="F1341" s="162" t="s">
        <v>1265</v>
      </c>
      <c r="G1341" s="162" t="s">
        <v>1258</v>
      </c>
      <c r="H1341" s="211" t="s">
        <v>17037</v>
      </c>
      <c r="I1341" s="161"/>
    </row>
    <row r="1342" spans="1:9" s="156" customFormat="1" ht="15" customHeight="1" x14ac:dyDescent="0.25">
      <c r="A1342" s="161" t="s">
        <v>9626</v>
      </c>
      <c r="B1342" s="161" t="s">
        <v>282</v>
      </c>
      <c r="C1342" s="161"/>
      <c r="D1342" s="211" t="s">
        <v>7848</v>
      </c>
      <c r="E1342" s="161" t="s">
        <v>9627</v>
      </c>
      <c r="F1342" s="161" t="s">
        <v>1254</v>
      </c>
      <c r="G1342" s="161" t="s">
        <v>8955</v>
      </c>
      <c r="H1342" s="161" t="s">
        <v>9628</v>
      </c>
      <c r="I1342" s="161"/>
    </row>
    <row r="1343" spans="1:9" s="156" customFormat="1" ht="15" customHeight="1" x14ac:dyDescent="0.25">
      <c r="A1343" s="161" t="s">
        <v>8380</v>
      </c>
      <c r="B1343" s="161" t="s">
        <v>282</v>
      </c>
      <c r="C1343" s="161" t="s">
        <v>8381</v>
      </c>
      <c r="D1343" s="211" t="s">
        <v>7848</v>
      </c>
      <c r="E1343" s="161" t="s">
        <v>1391</v>
      </c>
      <c r="F1343" s="161" t="s">
        <v>1254</v>
      </c>
      <c r="G1343" s="161" t="s">
        <v>10305</v>
      </c>
      <c r="H1343" s="161" t="s">
        <v>8382</v>
      </c>
      <c r="I1343" s="161"/>
    </row>
    <row r="1344" spans="1:9" s="156" customFormat="1" ht="15" customHeight="1" x14ac:dyDescent="0.25">
      <c r="A1344" s="161" t="s">
        <v>8386</v>
      </c>
      <c r="B1344" s="161" t="s">
        <v>282</v>
      </c>
      <c r="C1344" s="161" t="s">
        <v>8387</v>
      </c>
      <c r="D1344" s="211" t="s">
        <v>7848</v>
      </c>
      <c r="E1344" s="161" t="s">
        <v>8388</v>
      </c>
      <c r="F1344" s="161" t="s">
        <v>1254</v>
      </c>
      <c r="G1344" s="161" t="s">
        <v>6857</v>
      </c>
      <c r="H1344" s="161" t="s">
        <v>8384</v>
      </c>
      <c r="I1344" s="161"/>
    </row>
    <row r="1345" spans="1:9" s="156" customFormat="1" ht="15" customHeight="1" x14ac:dyDescent="0.25">
      <c r="A1345" s="161" t="s">
        <v>8389</v>
      </c>
      <c r="B1345" s="161" t="s">
        <v>282</v>
      </c>
      <c r="C1345" s="161" t="s">
        <v>8387</v>
      </c>
      <c r="D1345" s="211" t="s">
        <v>7848</v>
      </c>
      <c r="E1345" s="161" t="s">
        <v>8388</v>
      </c>
      <c r="F1345" s="161" t="s">
        <v>1254</v>
      </c>
      <c r="G1345" s="161" t="s">
        <v>6857</v>
      </c>
      <c r="H1345" s="161" t="s">
        <v>8390</v>
      </c>
      <c r="I1345" s="161"/>
    </row>
    <row r="1346" spans="1:9" s="156" customFormat="1" ht="15" customHeight="1" x14ac:dyDescent="0.25">
      <c r="A1346" s="161" t="s">
        <v>8391</v>
      </c>
      <c r="B1346" s="161" t="s">
        <v>282</v>
      </c>
      <c r="C1346" s="161" t="s">
        <v>8392</v>
      </c>
      <c r="D1346" s="211" t="s">
        <v>7848</v>
      </c>
      <c r="E1346" s="161" t="s">
        <v>8393</v>
      </c>
      <c r="F1346" s="161" t="s">
        <v>1254</v>
      </c>
      <c r="G1346" s="161" t="s">
        <v>10305</v>
      </c>
      <c r="H1346" s="161" t="s">
        <v>8394</v>
      </c>
      <c r="I1346" s="161"/>
    </row>
    <row r="1347" spans="1:9" s="156" customFormat="1" ht="15" customHeight="1" x14ac:dyDescent="0.25">
      <c r="A1347" s="161" t="s">
        <v>2895</v>
      </c>
      <c r="B1347" s="161" t="s">
        <v>5757</v>
      </c>
      <c r="C1347" s="161" t="s">
        <v>5758</v>
      </c>
      <c r="D1347" s="211" t="s">
        <v>443</v>
      </c>
      <c r="E1347" s="161" t="s">
        <v>2896</v>
      </c>
      <c r="F1347" s="161" t="s">
        <v>1254</v>
      </c>
      <c r="G1347" s="161" t="s">
        <v>4832</v>
      </c>
      <c r="H1347" s="161" t="s">
        <v>2897</v>
      </c>
      <c r="I1347" s="161"/>
    </row>
    <row r="1348" spans="1:9" s="156" customFormat="1" ht="15" customHeight="1" x14ac:dyDescent="0.25">
      <c r="A1348" s="161" t="s">
        <v>16891</v>
      </c>
      <c r="B1348" s="161" t="s">
        <v>282</v>
      </c>
      <c r="C1348" s="161" t="s">
        <v>16890</v>
      </c>
      <c r="D1348" s="211" t="s">
        <v>16646</v>
      </c>
      <c r="E1348" s="161" t="s">
        <v>16887</v>
      </c>
      <c r="F1348" s="161" t="s">
        <v>1254</v>
      </c>
      <c r="G1348" s="161" t="s">
        <v>10305</v>
      </c>
      <c r="H1348" s="161" t="s">
        <v>16892</v>
      </c>
      <c r="I1348" s="161"/>
    </row>
    <row r="1349" spans="1:9" s="156" customFormat="1" ht="15" customHeight="1" x14ac:dyDescent="0.25">
      <c r="A1349" s="161" t="s">
        <v>16886</v>
      </c>
      <c r="B1349" s="161" t="s">
        <v>282</v>
      </c>
      <c r="C1349" s="161" t="s">
        <v>16889</v>
      </c>
      <c r="D1349" s="211" t="s">
        <v>16646</v>
      </c>
      <c r="E1349" s="161" t="s">
        <v>16887</v>
      </c>
      <c r="F1349" s="161" t="s">
        <v>1254</v>
      </c>
      <c r="G1349" s="161" t="s">
        <v>6857</v>
      </c>
      <c r="H1349" s="161" t="s">
        <v>16888</v>
      </c>
      <c r="I1349" s="161"/>
    </row>
    <row r="1350" spans="1:9" s="156" customFormat="1" ht="15" customHeight="1" x14ac:dyDescent="0.25">
      <c r="A1350" s="161" t="s">
        <v>9286</v>
      </c>
      <c r="B1350" s="161" t="s">
        <v>282</v>
      </c>
      <c r="C1350" s="161" t="s">
        <v>9267</v>
      </c>
      <c r="D1350" s="211" t="s">
        <v>8944</v>
      </c>
      <c r="E1350" s="161" t="s">
        <v>2986</v>
      </c>
      <c r="F1350" s="161" t="s">
        <v>1254</v>
      </c>
      <c r="G1350" s="161" t="s">
        <v>2382</v>
      </c>
      <c r="H1350" s="161" t="s">
        <v>9287</v>
      </c>
      <c r="I1350" s="161"/>
    </row>
    <row r="1351" spans="1:9" s="156" customFormat="1" ht="15" customHeight="1" x14ac:dyDescent="0.25">
      <c r="A1351" s="161" t="s">
        <v>9683</v>
      </c>
      <c r="B1351" s="161" t="s">
        <v>282</v>
      </c>
      <c r="C1351" s="161"/>
      <c r="D1351" s="211" t="s">
        <v>7848</v>
      </c>
      <c r="E1351" s="161" t="s">
        <v>9679</v>
      </c>
      <c r="F1351" s="161" t="s">
        <v>1254</v>
      </c>
      <c r="G1351" s="161" t="s">
        <v>8955</v>
      </c>
      <c r="H1351" s="161" t="s">
        <v>9684</v>
      </c>
      <c r="I1351" s="161"/>
    </row>
    <row r="1352" spans="1:9" s="156" customFormat="1" ht="15" customHeight="1" x14ac:dyDescent="0.25">
      <c r="A1352" s="161" t="s">
        <v>7519</v>
      </c>
      <c r="B1352" s="161" t="s">
        <v>282</v>
      </c>
      <c r="C1352" s="161" t="s">
        <v>7294</v>
      </c>
      <c r="D1352" s="211" t="s">
        <v>8944</v>
      </c>
      <c r="E1352" s="161" t="s">
        <v>7301</v>
      </c>
      <c r="F1352" s="161" t="s">
        <v>1250</v>
      </c>
      <c r="G1352" s="161" t="s">
        <v>4817</v>
      </c>
      <c r="H1352" s="161" t="s">
        <v>7520</v>
      </c>
      <c r="I1352" s="161"/>
    </row>
    <row r="1353" spans="1:9" s="156" customFormat="1" ht="15" customHeight="1" x14ac:dyDescent="0.25">
      <c r="A1353" s="161" t="s">
        <v>4337</v>
      </c>
      <c r="B1353" s="161" t="s">
        <v>282</v>
      </c>
      <c r="C1353" s="161"/>
      <c r="D1353" s="211" t="s">
        <v>564</v>
      </c>
      <c r="E1353" s="161" t="s">
        <v>4764</v>
      </c>
      <c r="F1353" s="161" t="s">
        <v>1254</v>
      </c>
      <c r="G1353" s="161" t="s">
        <v>1477</v>
      </c>
      <c r="H1353" s="161" t="s">
        <v>4379</v>
      </c>
      <c r="I1353" s="161"/>
    </row>
    <row r="1354" spans="1:9" s="156" customFormat="1" ht="17.25" customHeight="1" x14ac:dyDescent="0.25">
      <c r="A1354" s="161" t="s">
        <v>8395</v>
      </c>
      <c r="B1354" s="161" t="s">
        <v>282</v>
      </c>
      <c r="C1354" s="161" t="s">
        <v>8396</v>
      </c>
      <c r="D1354" s="160" t="s">
        <v>7848</v>
      </c>
      <c r="E1354" s="161" t="s">
        <v>8397</v>
      </c>
      <c r="F1354" s="161" t="s">
        <v>1534</v>
      </c>
      <c r="G1354" s="161" t="s">
        <v>6857</v>
      </c>
      <c r="H1354" s="161" t="s">
        <v>8398</v>
      </c>
      <c r="I1354" s="161"/>
    </row>
    <row r="1355" spans="1:9" s="156" customFormat="1" ht="17.25" customHeight="1" x14ac:dyDescent="0.25">
      <c r="A1355" s="161" t="s">
        <v>8399</v>
      </c>
      <c r="B1355" s="161" t="s">
        <v>282</v>
      </c>
      <c r="C1355" s="161" t="s">
        <v>8400</v>
      </c>
      <c r="D1355" s="160" t="s">
        <v>7848</v>
      </c>
      <c r="E1355" s="161" t="s">
        <v>8401</v>
      </c>
      <c r="F1355" s="161" t="s">
        <v>1254</v>
      </c>
      <c r="G1355" s="161" t="s">
        <v>10306</v>
      </c>
      <c r="H1355" s="161" t="s">
        <v>8402</v>
      </c>
      <c r="I1355" s="161"/>
    </row>
    <row r="1356" spans="1:9" s="156" customFormat="1" ht="17.25" customHeight="1" x14ac:dyDescent="0.25">
      <c r="A1356" s="161" t="s">
        <v>6194</v>
      </c>
      <c r="B1356" s="161" t="s">
        <v>6195</v>
      </c>
      <c r="C1356" s="161" t="s">
        <v>6196</v>
      </c>
      <c r="D1356" s="160" t="s">
        <v>841</v>
      </c>
      <c r="E1356" s="161" t="s">
        <v>270</v>
      </c>
      <c r="F1356" s="161" t="s">
        <v>1250</v>
      </c>
      <c r="G1356" s="161" t="s">
        <v>4832</v>
      </c>
      <c r="H1356" s="161" t="s">
        <v>6197</v>
      </c>
      <c r="I1356" s="161"/>
    </row>
    <row r="1357" spans="1:9" x14ac:dyDescent="0.25">
      <c r="A1357" s="122" t="s">
        <v>2898</v>
      </c>
      <c r="B1357" s="122" t="s">
        <v>2899</v>
      </c>
      <c r="C1357" s="122" t="s">
        <v>2900</v>
      </c>
      <c r="D1357" s="120" t="s">
        <v>443</v>
      </c>
      <c r="E1357" s="122" t="s">
        <v>1806</v>
      </c>
      <c r="F1357" s="122" t="s">
        <v>1250</v>
      </c>
      <c r="G1357" s="122" t="s">
        <v>1251</v>
      </c>
      <c r="H1357" s="122" t="s">
        <v>2901</v>
      </c>
      <c r="I1357" s="122"/>
    </row>
    <row r="1358" spans="1:9" x14ac:dyDescent="0.25">
      <c r="A1358" s="122" t="s">
        <v>2902</v>
      </c>
      <c r="B1358" s="122" t="s">
        <v>2903</v>
      </c>
      <c r="C1358" s="122"/>
      <c r="D1358" s="120" t="s">
        <v>443</v>
      </c>
      <c r="E1358" s="122" t="s">
        <v>1806</v>
      </c>
      <c r="F1358" s="122" t="s">
        <v>1250</v>
      </c>
      <c r="G1358" s="122" t="s">
        <v>1251</v>
      </c>
      <c r="H1358" s="122" t="s">
        <v>2904</v>
      </c>
      <c r="I1358" s="122"/>
    </row>
    <row r="1359" spans="1:9" x14ac:dyDescent="0.25">
      <c r="A1359" s="122" t="s">
        <v>2905</v>
      </c>
      <c r="B1359" s="161" t="s">
        <v>282</v>
      </c>
      <c r="C1359" s="122"/>
      <c r="D1359" s="120" t="s">
        <v>564</v>
      </c>
      <c r="E1359" s="122" t="s">
        <v>2906</v>
      </c>
      <c r="F1359" s="122" t="s">
        <v>1254</v>
      </c>
      <c r="G1359" s="122" t="s">
        <v>1421</v>
      </c>
      <c r="H1359" s="122" t="s">
        <v>2907</v>
      </c>
      <c r="I1359" s="122"/>
    </row>
    <row r="1360" spans="1:9" x14ac:dyDescent="0.25">
      <c r="A1360" s="122" t="s">
        <v>2908</v>
      </c>
      <c r="B1360" s="122" t="s">
        <v>2909</v>
      </c>
      <c r="C1360" s="122" t="s">
        <v>6890</v>
      </c>
      <c r="D1360" s="120" t="s">
        <v>443</v>
      </c>
      <c r="E1360" s="122" t="s">
        <v>2910</v>
      </c>
      <c r="F1360" s="122" t="s">
        <v>1250</v>
      </c>
      <c r="G1360" s="120" t="s">
        <v>4832</v>
      </c>
      <c r="H1360" s="122" t="s">
        <v>2911</v>
      </c>
      <c r="I1360" s="122"/>
    </row>
    <row r="1361" spans="1:9" s="156" customFormat="1" x14ac:dyDescent="0.25">
      <c r="A1361" s="161" t="s">
        <v>9289</v>
      </c>
      <c r="B1361" s="161" t="s">
        <v>282</v>
      </c>
      <c r="C1361" s="161" t="s">
        <v>9290</v>
      </c>
      <c r="D1361" s="160" t="s">
        <v>8944</v>
      </c>
      <c r="E1361" s="161" t="s">
        <v>487</v>
      </c>
      <c r="F1361" s="161" t="s">
        <v>1254</v>
      </c>
      <c r="G1361" s="160" t="s">
        <v>4832</v>
      </c>
      <c r="H1361" s="161" t="s">
        <v>9288</v>
      </c>
      <c r="I1361" s="161"/>
    </row>
    <row r="1362" spans="1:9" s="156" customFormat="1" x14ac:dyDescent="0.25">
      <c r="A1362" s="161" t="s">
        <v>8992</v>
      </c>
      <c r="B1362" s="161" t="s">
        <v>282</v>
      </c>
      <c r="C1362" s="161" t="s">
        <v>8993</v>
      </c>
      <c r="D1362" s="160" t="s">
        <v>8944</v>
      </c>
      <c r="E1362" s="161" t="s">
        <v>7062</v>
      </c>
      <c r="F1362" s="161" t="s">
        <v>1618</v>
      </c>
      <c r="G1362" s="160" t="s">
        <v>1258</v>
      </c>
      <c r="H1362" s="161" t="s">
        <v>8994</v>
      </c>
      <c r="I1362" s="161"/>
    </row>
    <row r="1363" spans="1:9" s="156" customFormat="1" x14ac:dyDescent="0.25">
      <c r="A1363" s="161" t="s">
        <v>9688</v>
      </c>
      <c r="B1363" s="161" t="s">
        <v>282</v>
      </c>
      <c r="C1363" s="161"/>
      <c r="D1363" s="160" t="s">
        <v>7848</v>
      </c>
      <c r="E1363" s="161" t="s">
        <v>4590</v>
      </c>
      <c r="F1363" s="161" t="s">
        <v>1254</v>
      </c>
      <c r="G1363" s="160" t="s">
        <v>8955</v>
      </c>
      <c r="H1363" s="161" t="s">
        <v>9689</v>
      </c>
      <c r="I1363" s="161"/>
    </row>
    <row r="1364" spans="1:9" s="156" customFormat="1" x14ac:dyDescent="0.25">
      <c r="A1364" s="161" t="s">
        <v>5280</v>
      </c>
      <c r="B1364" s="161" t="s">
        <v>5279</v>
      </c>
      <c r="C1364" s="161" t="s">
        <v>5281</v>
      </c>
      <c r="D1364" s="160" t="s">
        <v>841</v>
      </c>
      <c r="E1364" s="161" t="s">
        <v>5282</v>
      </c>
      <c r="F1364" s="161" t="s">
        <v>1618</v>
      </c>
      <c r="G1364" s="160" t="s">
        <v>7029</v>
      </c>
      <c r="H1364" s="161" t="s">
        <v>5283</v>
      </c>
      <c r="I1364" s="161"/>
    </row>
    <row r="1365" spans="1:9" s="156" customFormat="1" x14ac:dyDescent="0.25">
      <c r="A1365" s="161" t="s">
        <v>5211</v>
      </c>
      <c r="B1365" s="161" t="s">
        <v>5212</v>
      </c>
      <c r="C1365" s="161" t="s">
        <v>5213</v>
      </c>
      <c r="D1365" s="160" t="s">
        <v>443</v>
      </c>
      <c r="E1365" s="161" t="s">
        <v>359</v>
      </c>
      <c r="F1365" s="161" t="s">
        <v>1618</v>
      </c>
      <c r="G1365" s="161" t="s">
        <v>4832</v>
      </c>
      <c r="H1365" s="161" t="s">
        <v>5214</v>
      </c>
      <c r="I1365" s="161"/>
    </row>
    <row r="1366" spans="1:9" s="156" customFormat="1" x14ac:dyDescent="0.25">
      <c r="A1366" s="161" t="s">
        <v>5833</v>
      </c>
      <c r="B1366" s="161" t="s">
        <v>282</v>
      </c>
      <c r="C1366" s="161" t="s">
        <v>5834</v>
      </c>
      <c r="D1366" s="144" t="s">
        <v>4413</v>
      </c>
      <c r="E1366" s="161" t="s">
        <v>359</v>
      </c>
      <c r="F1366" s="161" t="s">
        <v>1618</v>
      </c>
      <c r="G1366" s="161" t="s">
        <v>1392</v>
      </c>
      <c r="H1366" s="69" t="s">
        <v>4483</v>
      </c>
      <c r="I1366" s="161"/>
    </row>
    <row r="1367" spans="1:9" s="156" customFormat="1" x14ac:dyDescent="0.25">
      <c r="A1367" s="211" t="s">
        <v>436</v>
      </c>
      <c r="B1367" s="143" t="s">
        <v>282</v>
      </c>
      <c r="C1367" s="161" t="s">
        <v>11649</v>
      </c>
      <c r="D1367" s="211" t="s">
        <v>564</v>
      </c>
      <c r="E1367" s="162" t="s">
        <v>11650</v>
      </c>
      <c r="F1367" s="162" t="s">
        <v>1618</v>
      </c>
      <c r="G1367" s="162" t="s">
        <v>10305</v>
      </c>
      <c r="H1367" s="211" t="s">
        <v>1091</v>
      </c>
      <c r="I1367" s="161"/>
    </row>
    <row r="1368" spans="1:9" s="156" customFormat="1" x14ac:dyDescent="0.25">
      <c r="A1368" s="161" t="s">
        <v>5829</v>
      </c>
      <c r="B1368" s="161" t="s">
        <v>282</v>
      </c>
      <c r="C1368" s="161" t="s">
        <v>5831</v>
      </c>
      <c r="D1368" s="160" t="s">
        <v>564</v>
      </c>
      <c r="E1368" s="161" t="s">
        <v>5830</v>
      </c>
      <c r="F1368" s="161" t="s">
        <v>1618</v>
      </c>
      <c r="G1368" s="161" t="s">
        <v>6857</v>
      </c>
      <c r="H1368" s="161" t="s">
        <v>5832</v>
      </c>
      <c r="I1368" s="161"/>
    </row>
    <row r="1369" spans="1:9" x14ac:dyDescent="0.25">
      <c r="A1369" s="122" t="s">
        <v>4484</v>
      </c>
      <c r="B1369" s="161" t="s">
        <v>282</v>
      </c>
      <c r="C1369" s="122" t="s">
        <v>4485</v>
      </c>
      <c r="D1369" s="120" t="s">
        <v>4413</v>
      </c>
      <c r="E1369" s="122" t="s">
        <v>359</v>
      </c>
      <c r="F1369" s="122" t="s">
        <v>1618</v>
      </c>
      <c r="G1369" s="119" t="s">
        <v>6857</v>
      </c>
      <c r="H1369" s="122" t="s">
        <v>4486</v>
      </c>
      <c r="I1369" s="122"/>
    </row>
    <row r="1370" spans="1:9" s="156" customFormat="1" x14ac:dyDescent="0.25">
      <c r="A1370" s="161" t="s">
        <v>9712</v>
      </c>
      <c r="B1370" s="161" t="s">
        <v>282</v>
      </c>
      <c r="C1370" s="161"/>
      <c r="D1370" s="160" t="s">
        <v>7848</v>
      </c>
      <c r="E1370" s="161" t="s">
        <v>359</v>
      </c>
      <c r="F1370" s="161" t="s">
        <v>1618</v>
      </c>
      <c r="G1370" s="161" t="s">
        <v>8955</v>
      </c>
      <c r="H1370" s="161" t="s">
        <v>9713</v>
      </c>
      <c r="I1370" s="161"/>
    </row>
    <row r="1371" spans="1:9" s="156" customFormat="1" x14ac:dyDescent="0.25">
      <c r="A1371" s="161" t="s">
        <v>6199</v>
      </c>
      <c r="B1371" s="161" t="s">
        <v>6198</v>
      </c>
      <c r="C1371" s="161" t="s">
        <v>6200</v>
      </c>
      <c r="D1371" s="160" t="s">
        <v>841</v>
      </c>
      <c r="E1371" s="161" t="s">
        <v>263</v>
      </c>
      <c r="F1371" s="161" t="s">
        <v>1250</v>
      </c>
      <c r="G1371" s="160" t="s">
        <v>10306</v>
      </c>
      <c r="H1371" s="161" t="s">
        <v>6201</v>
      </c>
      <c r="I1371" s="161"/>
    </row>
    <row r="1372" spans="1:9" x14ac:dyDescent="0.25">
      <c r="A1372" s="109" t="s">
        <v>2912</v>
      </c>
      <c r="B1372" s="161" t="s">
        <v>282</v>
      </c>
      <c r="C1372" s="119" t="s">
        <v>6928</v>
      </c>
      <c r="D1372" s="120" t="s">
        <v>564</v>
      </c>
      <c r="E1372" s="119" t="s">
        <v>2913</v>
      </c>
      <c r="F1372" s="122" t="s">
        <v>1265</v>
      </c>
      <c r="G1372" s="119" t="s">
        <v>6857</v>
      </c>
      <c r="H1372" s="122" t="s">
        <v>2914</v>
      </c>
    </row>
    <row r="1373" spans="1:9" x14ac:dyDescent="0.25">
      <c r="A1373" s="109" t="s">
        <v>4488</v>
      </c>
      <c r="B1373" s="161" t="s">
        <v>282</v>
      </c>
      <c r="C1373" s="119" t="s">
        <v>6928</v>
      </c>
      <c r="D1373" s="160" t="s">
        <v>564</v>
      </c>
      <c r="E1373" s="119" t="s">
        <v>2913</v>
      </c>
      <c r="F1373" s="122" t="s">
        <v>1265</v>
      </c>
      <c r="G1373" s="119" t="s">
        <v>6857</v>
      </c>
      <c r="H1373" s="122" t="s">
        <v>4487</v>
      </c>
    </row>
    <row r="1374" spans="1:9" s="156" customFormat="1" x14ac:dyDescent="0.25">
      <c r="A1374" s="109" t="s">
        <v>16893</v>
      </c>
      <c r="B1374" s="161" t="s">
        <v>282</v>
      </c>
      <c r="C1374" s="156" t="s">
        <v>16894</v>
      </c>
      <c r="D1374" s="211" t="s">
        <v>16646</v>
      </c>
      <c r="E1374" s="161" t="s">
        <v>16895</v>
      </c>
      <c r="F1374" s="161" t="s">
        <v>1254</v>
      </c>
      <c r="G1374" s="161" t="s">
        <v>10305</v>
      </c>
      <c r="H1374" s="161" t="s">
        <v>16896</v>
      </c>
    </row>
    <row r="1375" spans="1:9" s="156" customFormat="1" x14ac:dyDescent="0.25">
      <c r="A1375" s="109" t="s">
        <v>9902</v>
      </c>
      <c r="B1375" s="161" t="s">
        <v>282</v>
      </c>
      <c r="C1375" s="156" t="s">
        <v>9903</v>
      </c>
      <c r="D1375" s="160" t="s">
        <v>8944</v>
      </c>
      <c r="E1375" s="161" t="s">
        <v>5127</v>
      </c>
      <c r="F1375" s="161" t="s">
        <v>1254</v>
      </c>
      <c r="G1375" s="161" t="s">
        <v>1258</v>
      </c>
      <c r="H1375" s="161" t="s">
        <v>9904</v>
      </c>
    </row>
    <row r="1376" spans="1:9" s="156" customFormat="1" x14ac:dyDescent="0.25">
      <c r="A1376" s="109" t="s">
        <v>6203</v>
      </c>
      <c r="B1376" s="161" t="s">
        <v>6202</v>
      </c>
      <c r="C1376" s="156" t="s">
        <v>6929</v>
      </c>
      <c r="D1376" s="160" t="s">
        <v>841</v>
      </c>
      <c r="E1376" s="161" t="s">
        <v>6204</v>
      </c>
      <c r="F1376" s="161" t="s">
        <v>1265</v>
      </c>
      <c r="G1376" s="161" t="s">
        <v>6857</v>
      </c>
      <c r="H1376" s="161" t="s">
        <v>6205</v>
      </c>
    </row>
    <row r="1377" spans="1:22" x14ac:dyDescent="0.25">
      <c r="A1377" s="122" t="s">
        <v>2915</v>
      </c>
      <c r="B1377" s="122" t="s">
        <v>2916</v>
      </c>
      <c r="C1377" s="122" t="s">
        <v>2917</v>
      </c>
      <c r="D1377" s="120" t="s">
        <v>443</v>
      </c>
      <c r="E1377" s="122" t="s">
        <v>2051</v>
      </c>
      <c r="F1377" s="122" t="s">
        <v>1250</v>
      </c>
      <c r="G1377" s="122" t="s">
        <v>1251</v>
      </c>
      <c r="H1377" s="122" t="s">
        <v>2918</v>
      </c>
      <c r="I1377" s="122"/>
    </row>
    <row r="1378" spans="1:22" s="156" customFormat="1" x14ac:dyDescent="0.25">
      <c r="A1378" s="211" t="s">
        <v>2919</v>
      </c>
      <c r="B1378" s="211" t="s">
        <v>2920</v>
      </c>
      <c r="C1378" s="143" t="s">
        <v>17795</v>
      </c>
      <c r="D1378" s="211" t="s">
        <v>443</v>
      </c>
      <c r="E1378" s="162" t="s">
        <v>7641</v>
      </c>
      <c r="F1378" s="162" t="s">
        <v>1250</v>
      </c>
      <c r="G1378" s="162" t="s">
        <v>10305</v>
      </c>
      <c r="H1378" s="211" t="s">
        <v>2921</v>
      </c>
      <c r="I1378" s="161"/>
    </row>
    <row r="1379" spans="1:22" s="156" customFormat="1" x14ac:dyDescent="0.25">
      <c r="A1379" s="109" t="s">
        <v>6762</v>
      </c>
      <c r="B1379" s="161" t="s">
        <v>6763</v>
      </c>
      <c r="C1379" s="161" t="s">
        <v>6930</v>
      </c>
      <c r="D1379" s="162" t="s">
        <v>841</v>
      </c>
      <c r="E1379" s="161" t="s">
        <v>1567</v>
      </c>
      <c r="F1379" s="161" t="s">
        <v>1250</v>
      </c>
      <c r="G1379" s="161" t="s">
        <v>6857</v>
      </c>
      <c r="H1379" s="161" t="s">
        <v>6764</v>
      </c>
      <c r="I1379" s="161"/>
    </row>
    <row r="1380" spans="1:22" x14ac:dyDescent="0.25">
      <c r="A1380" s="93" t="s">
        <v>2922</v>
      </c>
      <c r="B1380" s="161" t="s">
        <v>282</v>
      </c>
      <c r="C1380" s="110" t="s">
        <v>2923</v>
      </c>
      <c r="D1380" s="160" t="s">
        <v>1357</v>
      </c>
      <c r="E1380" s="122" t="s">
        <v>2924</v>
      </c>
      <c r="F1380" s="122" t="s">
        <v>1254</v>
      </c>
      <c r="G1380" s="122" t="s">
        <v>4832</v>
      </c>
      <c r="H1380" s="122" t="s">
        <v>2925</v>
      </c>
      <c r="O1380" s="122"/>
      <c r="V1380" s="122"/>
    </row>
    <row r="1381" spans="1:22" s="156" customFormat="1" x14ac:dyDescent="0.25">
      <c r="A1381" s="93" t="s">
        <v>16897</v>
      </c>
      <c r="B1381" s="161" t="s">
        <v>282</v>
      </c>
      <c r="C1381" s="110" t="s">
        <v>16898</v>
      </c>
      <c r="D1381" s="162" t="s">
        <v>16646</v>
      </c>
      <c r="E1381" s="161" t="s">
        <v>16899</v>
      </c>
      <c r="F1381" s="161" t="s">
        <v>1618</v>
      </c>
      <c r="G1381" s="161" t="s">
        <v>6209</v>
      </c>
      <c r="H1381" s="161" t="s">
        <v>16900</v>
      </c>
      <c r="O1381" s="161"/>
      <c r="V1381" s="161"/>
    </row>
    <row r="1382" spans="1:22" s="156" customFormat="1" x14ac:dyDescent="0.25">
      <c r="A1382" s="93" t="s">
        <v>6206</v>
      </c>
      <c r="B1382" s="161" t="s">
        <v>6207</v>
      </c>
      <c r="C1382" s="110" t="s">
        <v>6208</v>
      </c>
      <c r="D1382" s="161" t="s">
        <v>841</v>
      </c>
      <c r="E1382" s="161" t="s">
        <v>263</v>
      </c>
      <c r="F1382" s="161" t="s">
        <v>1250</v>
      </c>
      <c r="G1382" s="161" t="s">
        <v>6209</v>
      </c>
      <c r="H1382" s="161" t="s">
        <v>6210</v>
      </c>
      <c r="O1382" s="161"/>
      <c r="V1382" s="161"/>
    </row>
    <row r="1383" spans="1:22" x14ac:dyDescent="0.25">
      <c r="A1383" s="122" t="s">
        <v>2926</v>
      </c>
      <c r="B1383" s="161" t="s">
        <v>282</v>
      </c>
      <c r="C1383" s="110" t="s">
        <v>6931</v>
      </c>
      <c r="D1383" s="122" t="s">
        <v>755</v>
      </c>
      <c r="E1383" s="122" t="s">
        <v>1706</v>
      </c>
      <c r="F1383" s="122" t="s">
        <v>1250</v>
      </c>
      <c r="G1383" s="161" t="s">
        <v>6209</v>
      </c>
      <c r="H1383" s="122" t="s">
        <v>2927</v>
      </c>
      <c r="O1383" s="122"/>
      <c r="V1383" s="122"/>
    </row>
    <row r="1384" spans="1:22" s="156" customFormat="1" x14ac:dyDescent="0.25">
      <c r="A1384" s="161" t="s">
        <v>6212</v>
      </c>
      <c r="B1384" s="161" t="s">
        <v>6211</v>
      </c>
      <c r="C1384" s="110" t="s">
        <v>6213</v>
      </c>
      <c r="D1384" s="161" t="s">
        <v>841</v>
      </c>
      <c r="E1384" s="161" t="s">
        <v>2378</v>
      </c>
      <c r="F1384" s="161" t="s">
        <v>1250</v>
      </c>
      <c r="G1384" s="161" t="s">
        <v>6209</v>
      </c>
      <c r="H1384" s="161" t="s">
        <v>6214</v>
      </c>
      <c r="O1384" s="161"/>
      <c r="V1384" s="161"/>
    </row>
    <row r="1385" spans="1:22" s="156" customFormat="1" x14ac:dyDescent="0.25">
      <c r="A1385" s="161" t="s">
        <v>6215</v>
      </c>
      <c r="B1385" s="161" t="s">
        <v>6216</v>
      </c>
      <c r="C1385" s="110" t="s">
        <v>6217</v>
      </c>
      <c r="D1385" s="161" t="s">
        <v>841</v>
      </c>
      <c r="E1385" s="161" t="s">
        <v>2378</v>
      </c>
      <c r="F1385" s="161" t="s">
        <v>1250</v>
      </c>
      <c r="G1385" s="161" t="s">
        <v>6218</v>
      </c>
      <c r="H1385" s="161" t="s">
        <v>6219</v>
      </c>
      <c r="O1385" s="161"/>
      <c r="V1385" s="161"/>
    </row>
    <row r="1386" spans="1:22" s="156" customFormat="1" x14ac:dyDescent="0.25">
      <c r="A1386" s="161" t="s">
        <v>6224</v>
      </c>
      <c r="B1386" s="161" t="s">
        <v>6220</v>
      </c>
      <c r="C1386" s="110" t="s">
        <v>6221</v>
      </c>
      <c r="D1386" s="161" t="s">
        <v>841</v>
      </c>
      <c r="E1386" s="161" t="s">
        <v>6222</v>
      </c>
      <c r="F1386" s="161" t="s">
        <v>1250</v>
      </c>
      <c r="G1386" s="160" t="s">
        <v>10306</v>
      </c>
      <c r="H1386" s="161" t="s">
        <v>6223</v>
      </c>
      <c r="O1386" s="161"/>
      <c r="V1386" s="161"/>
    </row>
    <row r="1387" spans="1:22" s="156" customFormat="1" x14ac:dyDescent="0.25">
      <c r="A1387" s="161" t="s">
        <v>6225</v>
      </c>
      <c r="B1387" s="161" t="s">
        <v>6226</v>
      </c>
      <c r="C1387" s="110" t="s">
        <v>6046</v>
      </c>
      <c r="D1387" s="161" t="s">
        <v>841</v>
      </c>
      <c r="E1387" s="161" t="s">
        <v>6222</v>
      </c>
      <c r="F1387" s="161" t="s">
        <v>1250</v>
      </c>
      <c r="G1387" s="160" t="s">
        <v>5025</v>
      </c>
      <c r="H1387" s="161" t="s">
        <v>6227</v>
      </c>
      <c r="O1387" s="161"/>
      <c r="V1387" s="161"/>
    </row>
    <row r="1388" spans="1:22" s="156" customFormat="1" x14ac:dyDescent="0.25">
      <c r="A1388" s="161" t="s">
        <v>6228</v>
      </c>
      <c r="B1388" s="161" t="s">
        <v>6229</v>
      </c>
      <c r="C1388" s="110" t="s">
        <v>6230</v>
      </c>
      <c r="D1388" s="161" t="s">
        <v>841</v>
      </c>
      <c r="E1388" s="161" t="s">
        <v>6231</v>
      </c>
      <c r="F1388" s="161" t="s">
        <v>1250</v>
      </c>
      <c r="G1388" s="161" t="s">
        <v>4817</v>
      </c>
      <c r="H1388" s="161" t="s">
        <v>6232</v>
      </c>
      <c r="O1388" s="161"/>
      <c r="V1388" s="161"/>
    </row>
    <row r="1389" spans="1:22" s="156" customFormat="1" x14ac:dyDescent="0.25">
      <c r="A1389" s="161" t="s">
        <v>8405</v>
      </c>
      <c r="B1389" s="161" t="s">
        <v>282</v>
      </c>
      <c r="C1389" s="110" t="s">
        <v>8406</v>
      </c>
      <c r="D1389" s="161" t="s">
        <v>7848</v>
      </c>
      <c r="E1389" s="161" t="s">
        <v>8407</v>
      </c>
      <c r="F1389" s="161" t="s">
        <v>1265</v>
      </c>
      <c r="G1389" s="161" t="s">
        <v>1258</v>
      </c>
      <c r="H1389" s="161" t="s">
        <v>8408</v>
      </c>
      <c r="O1389" s="161"/>
      <c r="V1389" s="161"/>
    </row>
    <row r="1390" spans="1:22" s="156" customFormat="1" x14ac:dyDescent="0.25">
      <c r="A1390" s="161" t="s">
        <v>5536</v>
      </c>
      <c r="B1390" s="161" t="s">
        <v>5535</v>
      </c>
      <c r="C1390" s="110" t="s">
        <v>62</v>
      </c>
      <c r="D1390" s="161" t="s">
        <v>841</v>
      </c>
      <c r="E1390" s="161" t="s">
        <v>5537</v>
      </c>
      <c r="F1390" s="161" t="s">
        <v>2677</v>
      </c>
      <c r="G1390" s="160" t="s">
        <v>10306</v>
      </c>
      <c r="H1390" s="161" t="s">
        <v>5538</v>
      </c>
      <c r="O1390" s="161"/>
      <c r="V1390" s="161"/>
    </row>
    <row r="1391" spans="1:22" s="156" customFormat="1" x14ac:dyDescent="0.25">
      <c r="A1391" s="161" t="s">
        <v>9715</v>
      </c>
      <c r="B1391" s="161" t="s">
        <v>282</v>
      </c>
      <c r="C1391" s="110"/>
      <c r="D1391" s="161" t="s">
        <v>7848</v>
      </c>
      <c r="E1391" s="161" t="s">
        <v>359</v>
      </c>
      <c r="F1391" s="161" t="s">
        <v>1618</v>
      </c>
      <c r="G1391" s="160" t="s">
        <v>8955</v>
      </c>
      <c r="H1391" s="161" t="s">
        <v>9716</v>
      </c>
      <c r="O1391" s="161"/>
      <c r="V1391" s="161"/>
    </row>
    <row r="1392" spans="1:22" s="156" customFormat="1" x14ac:dyDescent="0.25">
      <c r="A1392" s="161" t="s">
        <v>747</v>
      </c>
      <c r="B1392" s="161" t="s">
        <v>282</v>
      </c>
      <c r="C1392" s="110" t="s">
        <v>11674</v>
      </c>
      <c r="D1392" s="211" t="s">
        <v>755</v>
      </c>
      <c r="E1392" s="161" t="s">
        <v>11675</v>
      </c>
      <c r="F1392" s="161" t="s">
        <v>1254</v>
      </c>
      <c r="G1392" s="211" t="s">
        <v>5021</v>
      </c>
      <c r="H1392" s="211" t="s">
        <v>1094</v>
      </c>
      <c r="O1392" s="161"/>
      <c r="V1392" s="161"/>
    </row>
    <row r="1393" spans="1:22" s="156" customFormat="1" x14ac:dyDescent="0.25">
      <c r="A1393" s="161" t="s">
        <v>8409</v>
      </c>
      <c r="B1393" s="161" t="s">
        <v>282</v>
      </c>
      <c r="C1393" s="110" t="s">
        <v>8410</v>
      </c>
      <c r="D1393" s="161" t="s">
        <v>7848</v>
      </c>
      <c r="E1393" s="161" t="s">
        <v>7562</v>
      </c>
      <c r="F1393" s="161" t="s">
        <v>1250</v>
      </c>
      <c r="G1393" s="160" t="s">
        <v>6857</v>
      </c>
      <c r="H1393" s="161" t="s">
        <v>8411</v>
      </c>
      <c r="O1393" s="161"/>
      <c r="V1393" s="161"/>
    </row>
    <row r="1394" spans="1:22" x14ac:dyDescent="0.25">
      <c r="A1394" s="120" t="s">
        <v>2928</v>
      </c>
      <c r="B1394" s="120" t="s">
        <v>2929</v>
      </c>
      <c r="C1394" s="120"/>
      <c r="D1394" s="120" t="s">
        <v>443</v>
      </c>
      <c r="E1394" s="120" t="s">
        <v>1551</v>
      </c>
      <c r="F1394" s="120" t="s">
        <v>1250</v>
      </c>
      <c r="G1394" s="120" t="s">
        <v>1251</v>
      </c>
      <c r="H1394" s="120" t="s">
        <v>2930</v>
      </c>
      <c r="I1394" s="120"/>
    </row>
    <row r="1395" spans="1:22" s="156" customFormat="1" x14ac:dyDescent="0.25">
      <c r="A1395" s="211" t="s">
        <v>5934</v>
      </c>
      <c r="B1395" s="211" t="s">
        <v>5933</v>
      </c>
      <c r="C1395" s="161" t="s">
        <v>14788</v>
      </c>
      <c r="D1395" s="211" t="s">
        <v>841</v>
      </c>
      <c r="E1395" s="161" t="s">
        <v>14787</v>
      </c>
      <c r="F1395" s="111" t="s">
        <v>1250</v>
      </c>
      <c r="G1395" s="162" t="s">
        <v>14789</v>
      </c>
      <c r="H1395" s="211" t="s">
        <v>5935</v>
      </c>
      <c r="I1395" s="161"/>
    </row>
    <row r="1396" spans="1:22" ht="15" customHeight="1" x14ac:dyDescent="0.25">
      <c r="A1396" s="122" t="s">
        <v>2934</v>
      </c>
      <c r="B1396" s="122" t="s">
        <v>2935</v>
      </c>
      <c r="C1396" s="122"/>
      <c r="D1396" s="120" t="s">
        <v>443</v>
      </c>
      <c r="E1396" s="122" t="s">
        <v>6838</v>
      </c>
      <c r="F1396" s="122" t="s">
        <v>1250</v>
      </c>
      <c r="G1396" s="122" t="s">
        <v>4817</v>
      </c>
      <c r="H1396" s="122" t="s">
        <v>2936</v>
      </c>
      <c r="I1396" s="122"/>
    </row>
    <row r="1397" spans="1:22" s="156" customFormat="1" ht="15" customHeight="1" x14ac:dyDescent="0.25">
      <c r="A1397" s="161" t="s">
        <v>5215</v>
      </c>
      <c r="B1397" s="161" t="s">
        <v>5216</v>
      </c>
      <c r="C1397" s="161" t="s">
        <v>5217</v>
      </c>
      <c r="D1397" s="160" t="s">
        <v>443</v>
      </c>
      <c r="E1397" s="161" t="s">
        <v>359</v>
      </c>
      <c r="F1397" s="161" t="s">
        <v>1618</v>
      </c>
      <c r="G1397" s="160" t="s">
        <v>1258</v>
      </c>
      <c r="H1397" s="161" t="s">
        <v>5218</v>
      </c>
      <c r="I1397" s="161"/>
    </row>
    <row r="1398" spans="1:22" s="156" customFormat="1" ht="15" customHeight="1" x14ac:dyDescent="0.25">
      <c r="A1398" s="161" t="s">
        <v>6765</v>
      </c>
      <c r="B1398" s="161" t="s">
        <v>6766</v>
      </c>
      <c r="C1398" s="161" t="s">
        <v>6749</v>
      </c>
      <c r="D1398" s="160" t="s">
        <v>841</v>
      </c>
      <c r="E1398" s="161" t="s">
        <v>261</v>
      </c>
      <c r="F1398" s="161" t="s">
        <v>1250</v>
      </c>
      <c r="G1398" s="160" t="s">
        <v>5025</v>
      </c>
      <c r="H1398" s="161" t="s">
        <v>6767</v>
      </c>
      <c r="I1398" s="161"/>
    </row>
    <row r="1399" spans="1:22" ht="18" customHeight="1" x14ac:dyDescent="0.25">
      <c r="A1399" s="120" t="s">
        <v>2939</v>
      </c>
      <c r="B1399" s="120" t="s">
        <v>2940</v>
      </c>
      <c r="C1399" s="120" t="s">
        <v>2941</v>
      </c>
      <c r="D1399" s="120" t="s">
        <v>443</v>
      </c>
      <c r="E1399" s="120" t="s">
        <v>2942</v>
      </c>
      <c r="F1399" s="120" t="s">
        <v>1265</v>
      </c>
      <c r="G1399" s="120" t="s">
        <v>1477</v>
      </c>
      <c r="H1399" s="120" t="s">
        <v>2943</v>
      </c>
      <c r="I1399" s="120"/>
    </row>
    <row r="1400" spans="1:22" s="156" customFormat="1" ht="18" customHeight="1" x14ac:dyDescent="0.25">
      <c r="A1400" s="161" t="s">
        <v>8414</v>
      </c>
      <c r="B1400" s="161" t="s">
        <v>282</v>
      </c>
      <c r="C1400" s="111" t="s">
        <v>8415</v>
      </c>
      <c r="D1400" s="160" t="s">
        <v>7848</v>
      </c>
      <c r="E1400" s="105" t="s">
        <v>8416</v>
      </c>
      <c r="F1400" s="161" t="s">
        <v>1250</v>
      </c>
      <c r="G1400" s="160" t="s">
        <v>6857</v>
      </c>
      <c r="H1400" s="161" t="s">
        <v>8417</v>
      </c>
      <c r="I1400" s="161"/>
    </row>
    <row r="1401" spans="1:22" x14ac:dyDescent="0.25">
      <c r="A1401" s="122" t="s">
        <v>2944</v>
      </c>
      <c r="B1401" s="122" t="s">
        <v>2945</v>
      </c>
      <c r="C1401" s="122" t="s">
        <v>2946</v>
      </c>
      <c r="D1401" s="120" t="s">
        <v>443</v>
      </c>
      <c r="E1401" s="122" t="s">
        <v>2947</v>
      </c>
      <c r="F1401" s="122" t="s">
        <v>1250</v>
      </c>
      <c r="G1401" s="120" t="s">
        <v>1251</v>
      </c>
      <c r="H1401" s="122" t="s">
        <v>2948</v>
      </c>
      <c r="I1401" s="122"/>
    </row>
    <row r="1402" spans="1:22" s="156" customFormat="1" x14ac:dyDescent="0.25">
      <c r="A1402" s="211" t="s">
        <v>2949</v>
      </c>
      <c r="B1402" s="211" t="s">
        <v>2950</v>
      </c>
      <c r="C1402" s="211" t="s">
        <v>16026</v>
      </c>
      <c r="D1402" s="211" t="s">
        <v>841</v>
      </c>
      <c r="E1402" s="162" t="s">
        <v>1332</v>
      </c>
      <c r="F1402" s="162" t="s">
        <v>1250</v>
      </c>
      <c r="G1402" s="211" t="s">
        <v>1258</v>
      </c>
      <c r="H1402" s="211" t="s">
        <v>2951</v>
      </c>
      <c r="I1402" s="161"/>
    </row>
    <row r="1403" spans="1:22" x14ac:dyDescent="0.25">
      <c r="A1403" s="120" t="s">
        <v>2952</v>
      </c>
      <c r="B1403" s="120" t="s">
        <v>282</v>
      </c>
      <c r="C1403" s="120" t="s">
        <v>6932</v>
      </c>
      <c r="D1403" s="123" t="s">
        <v>4413</v>
      </c>
      <c r="E1403" s="120" t="s">
        <v>2953</v>
      </c>
      <c r="F1403" s="120" t="s">
        <v>1250</v>
      </c>
      <c r="G1403" s="160" t="s">
        <v>10305</v>
      </c>
      <c r="H1403" s="120" t="s">
        <v>2954</v>
      </c>
      <c r="I1403" s="120"/>
      <c r="J1403" s="122"/>
      <c r="K1403" s="93"/>
      <c r="L1403" s="122"/>
      <c r="M1403" s="122"/>
      <c r="N1403" s="122"/>
      <c r="O1403" s="122"/>
      <c r="Q1403" s="122"/>
    </row>
    <row r="1404" spans="1:22" s="156" customFormat="1" x14ac:dyDescent="0.25">
      <c r="A1404" s="161" t="s">
        <v>7521</v>
      </c>
      <c r="B1404" s="161" t="s">
        <v>282</v>
      </c>
      <c r="C1404" s="111" t="s">
        <v>7294</v>
      </c>
      <c r="D1404" s="160" t="s">
        <v>8944</v>
      </c>
      <c r="E1404" s="105" t="s">
        <v>7522</v>
      </c>
      <c r="F1404" s="111" t="s">
        <v>1250</v>
      </c>
      <c r="G1404" s="160" t="s">
        <v>7523</v>
      </c>
      <c r="H1404" s="105" t="s">
        <v>7524</v>
      </c>
      <c r="I1404" s="161"/>
      <c r="J1404" s="161"/>
      <c r="K1404" s="93"/>
      <c r="L1404" s="161"/>
      <c r="M1404" s="161"/>
      <c r="N1404" s="161"/>
      <c r="O1404" s="161"/>
      <c r="Q1404" s="161"/>
    </row>
    <row r="1405" spans="1:22" s="156" customFormat="1" x14ac:dyDescent="0.25">
      <c r="A1405" s="161" t="s">
        <v>6768</v>
      </c>
      <c r="B1405" s="161" t="s">
        <v>6769</v>
      </c>
      <c r="C1405" s="161" t="s">
        <v>6770</v>
      </c>
      <c r="D1405" s="160" t="s">
        <v>841</v>
      </c>
      <c r="E1405" s="161" t="s">
        <v>6771</v>
      </c>
      <c r="F1405" s="161" t="s">
        <v>1250</v>
      </c>
      <c r="G1405" s="160" t="s">
        <v>5025</v>
      </c>
      <c r="H1405" s="161" t="s">
        <v>6772</v>
      </c>
      <c r="I1405" s="161"/>
    </row>
    <row r="1406" spans="1:22" s="156" customFormat="1" x14ac:dyDescent="0.25">
      <c r="A1406" s="161" t="s">
        <v>6773</v>
      </c>
      <c r="B1406" s="161" t="s">
        <v>6774</v>
      </c>
      <c r="C1406" s="161" t="s">
        <v>6749</v>
      </c>
      <c r="D1406" s="160" t="s">
        <v>841</v>
      </c>
      <c r="E1406" s="161" t="s">
        <v>2829</v>
      </c>
      <c r="F1406" s="161" t="s">
        <v>1250</v>
      </c>
      <c r="G1406" s="160" t="s">
        <v>5025</v>
      </c>
      <c r="H1406" s="161" t="s">
        <v>6775</v>
      </c>
      <c r="I1406" s="161"/>
    </row>
    <row r="1407" spans="1:22" s="156" customFormat="1" x14ac:dyDescent="0.25">
      <c r="A1407" s="161" t="s">
        <v>10242</v>
      </c>
      <c r="B1407" s="161" t="s">
        <v>282</v>
      </c>
      <c r="C1407" s="161" t="s">
        <v>10243</v>
      </c>
      <c r="D1407" s="160" t="s">
        <v>8944</v>
      </c>
      <c r="E1407" s="161" t="s">
        <v>367</v>
      </c>
      <c r="F1407" s="161" t="s">
        <v>1254</v>
      </c>
      <c r="G1407" s="160" t="s">
        <v>5021</v>
      </c>
      <c r="H1407" s="161" t="s">
        <v>10244</v>
      </c>
      <c r="I1407" s="161"/>
    </row>
    <row r="1408" spans="1:22" s="156" customFormat="1" x14ac:dyDescent="0.25">
      <c r="A1408" s="211" t="s">
        <v>14862</v>
      </c>
      <c r="B1408" s="211" t="s">
        <v>282</v>
      </c>
      <c r="C1408" s="211" t="s">
        <v>14863</v>
      </c>
      <c r="D1408" s="211" t="s">
        <v>7848</v>
      </c>
      <c r="E1408" s="162" t="s">
        <v>14864</v>
      </c>
      <c r="F1408" s="162" t="s">
        <v>1254</v>
      </c>
      <c r="G1408" s="211" t="s">
        <v>1258</v>
      </c>
      <c r="H1408" s="211" t="s">
        <v>14861</v>
      </c>
      <c r="I1408" s="161"/>
    </row>
    <row r="1409" spans="1:9" s="156" customFormat="1" x14ac:dyDescent="0.25">
      <c r="A1409" s="161" t="s">
        <v>9717</v>
      </c>
      <c r="B1409" s="161" t="s">
        <v>282</v>
      </c>
      <c r="C1409" s="161"/>
      <c r="D1409" s="160" t="s">
        <v>7848</v>
      </c>
      <c r="E1409" s="161" t="s">
        <v>9718</v>
      </c>
      <c r="F1409" s="161" t="s">
        <v>1254</v>
      </c>
      <c r="G1409" s="160" t="s">
        <v>9365</v>
      </c>
      <c r="H1409" s="161" t="s">
        <v>9719</v>
      </c>
      <c r="I1409" s="161"/>
    </row>
    <row r="1410" spans="1:9" s="156" customFormat="1" x14ac:dyDescent="0.25">
      <c r="A1410" s="161" t="s">
        <v>8418</v>
      </c>
      <c r="B1410" s="161" t="s">
        <v>282</v>
      </c>
      <c r="C1410" s="161" t="s">
        <v>8419</v>
      </c>
      <c r="D1410" s="160" t="s">
        <v>7848</v>
      </c>
      <c r="E1410" s="161" t="s">
        <v>8420</v>
      </c>
      <c r="F1410" s="161" t="s">
        <v>1254</v>
      </c>
      <c r="G1410" s="160" t="s">
        <v>10305</v>
      </c>
      <c r="H1410" s="161" t="s">
        <v>8421</v>
      </c>
      <c r="I1410" s="161"/>
    </row>
    <row r="1411" spans="1:9" x14ac:dyDescent="0.25">
      <c r="A1411" s="122" t="s">
        <v>2955</v>
      </c>
      <c r="B1411" s="122" t="s">
        <v>2956</v>
      </c>
      <c r="C1411" s="122" t="s">
        <v>2957</v>
      </c>
      <c r="D1411" s="120" t="s">
        <v>443</v>
      </c>
      <c r="E1411" s="122" t="s">
        <v>1980</v>
      </c>
      <c r="F1411" s="122" t="s">
        <v>1250</v>
      </c>
      <c r="G1411" s="120" t="s">
        <v>1251</v>
      </c>
      <c r="H1411" s="122" t="s">
        <v>2958</v>
      </c>
      <c r="I1411" s="122"/>
    </row>
    <row r="1412" spans="1:9" s="156" customFormat="1" x14ac:dyDescent="0.25">
      <c r="A1412" s="161" t="s">
        <v>9720</v>
      </c>
      <c r="B1412" s="161" t="s">
        <v>282</v>
      </c>
      <c r="C1412" s="161"/>
      <c r="D1412" s="160" t="s">
        <v>7848</v>
      </c>
      <c r="E1412" s="161" t="s">
        <v>2372</v>
      </c>
      <c r="F1412" s="161" t="s">
        <v>1254</v>
      </c>
      <c r="G1412" s="160" t="s">
        <v>8955</v>
      </c>
      <c r="H1412" s="161" t="s">
        <v>9721</v>
      </c>
      <c r="I1412" s="161"/>
    </row>
    <row r="1413" spans="1:9" s="156" customFormat="1" x14ac:dyDescent="0.25">
      <c r="A1413" s="161" t="s">
        <v>2961</v>
      </c>
      <c r="B1413" s="161" t="s">
        <v>2962</v>
      </c>
      <c r="C1413" s="106" t="s">
        <v>16226</v>
      </c>
      <c r="D1413" s="106" t="s">
        <v>443</v>
      </c>
      <c r="E1413" s="161" t="s">
        <v>13253</v>
      </c>
      <c r="F1413" s="161" t="s">
        <v>1250</v>
      </c>
      <c r="G1413" s="211" t="s">
        <v>1297</v>
      </c>
      <c r="H1413" s="161" t="s">
        <v>2963</v>
      </c>
      <c r="I1413" s="161"/>
    </row>
    <row r="1414" spans="1:9" s="156" customFormat="1" x14ac:dyDescent="0.25">
      <c r="A1414" s="211" t="s">
        <v>2967</v>
      </c>
      <c r="B1414" s="211" t="s">
        <v>2968</v>
      </c>
      <c r="C1414" s="211" t="s">
        <v>15573</v>
      </c>
      <c r="D1414" s="211" t="s">
        <v>841</v>
      </c>
      <c r="E1414" s="162" t="s">
        <v>12061</v>
      </c>
      <c r="F1414" s="162" t="s">
        <v>1250</v>
      </c>
      <c r="G1414" s="211" t="s">
        <v>5456</v>
      </c>
      <c r="H1414" s="211" t="s">
        <v>2969</v>
      </c>
      <c r="I1414" s="161"/>
    </row>
    <row r="1415" spans="1:9" s="156" customFormat="1" x14ac:dyDescent="0.25">
      <c r="A1415" s="161" t="s">
        <v>6776</v>
      </c>
      <c r="B1415" s="161" t="s">
        <v>6777</v>
      </c>
      <c r="C1415" s="161" t="s">
        <v>6778</v>
      </c>
      <c r="D1415" s="160" t="s">
        <v>841</v>
      </c>
      <c r="E1415" s="161" t="s">
        <v>6771</v>
      </c>
      <c r="F1415" s="161" t="s">
        <v>1250</v>
      </c>
      <c r="G1415" s="160" t="s">
        <v>4832</v>
      </c>
      <c r="H1415" s="161" t="s">
        <v>6779</v>
      </c>
      <c r="I1415" s="161"/>
    </row>
    <row r="1416" spans="1:9" s="156" customFormat="1" x14ac:dyDescent="0.25">
      <c r="A1416" s="161" t="s">
        <v>6780</v>
      </c>
      <c r="B1416" s="161" t="s">
        <v>6781</v>
      </c>
      <c r="C1416" s="161" t="s">
        <v>6770</v>
      </c>
      <c r="D1416" s="160" t="s">
        <v>841</v>
      </c>
      <c r="E1416" s="161" t="s">
        <v>6771</v>
      </c>
      <c r="F1416" s="161" t="s">
        <v>1250</v>
      </c>
      <c r="G1416" s="160" t="s">
        <v>5025</v>
      </c>
      <c r="H1416" s="161" t="s">
        <v>6782</v>
      </c>
      <c r="I1416" s="161"/>
    </row>
    <row r="1417" spans="1:9" x14ac:dyDescent="0.25">
      <c r="A1417" s="122" t="s">
        <v>4492</v>
      </c>
      <c r="B1417" s="161" t="s">
        <v>282</v>
      </c>
      <c r="C1417" s="161" t="s">
        <v>6933</v>
      </c>
      <c r="D1417" s="120" t="s">
        <v>4413</v>
      </c>
      <c r="E1417" s="122" t="s">
        <v>4493</v>
      </c>
      <c r="F1417" s="122" t="s">
        <v>1250</v>
      </c>
      <c r="G1417" s="120" t="s">
        <v>4905</v>
      </c>
      <c r="H1417" s="122" t="s">
        <v>4494</v>
      </c>
      <c r="I1417" s="122"/>
    </row>
    <row r="1418" spans="1:9" s="156" customFormat="1" x14ac:dyDescent="0.25">
      <c r="A1418" s="144" t="s">
        <v>456</v>
      </c>
      <c r="B1418" s="144" t="s">
        <v>5101</v>
      </c>
      <c r="C1418" s="161"/>
      <c r="D1418" s="160" t="s">
        <v>443</v>
      </c>
      <c r="E1418" s="162" t="s">
        <v>5836</v>
      </c>
      <c r="F1418" s="162" t="s">
        <v>1254</v>
      </c>
      <c r="G1418" s="160" t="s">
        <v>1477</v>
      </c>
      <c r="H1418" s="144" t="s">
        <v>457</v>
      </c>
      <c r="I1418" s="161"/>
    </row>
    <row r="1419" spans="1:9" s="156" customFormat="1" x14ac:dyDescent="0.25">
      <c r="A1419" s="162" t="s">
        <v>5177</v>
      </c>
      <c r="B1419" s="161" t="s">
        <v>5176</v>
      </c>
      <c r="C1419" s="211" t="s">
        <v>14284</v>
      </c>
      <c r="D1419" s="211" t="s">
        <v>841</v>
      </c>
      <c r="E1419" s="105" t="s">
        <v>14285</v>
      </c>
      <c r="F1419" s="111" t="s">
        <v>1254</v>
      </c>
      <c r="G1419" s="211" t="s">
        <v>1297</v>
      </c>
      <c r="H1419" s="162" t="s">
        <v>5178</v>
      </c>
      <c r="I1419" s="161"/>
    </row>
    <row r="1420" spans="1:9" x14ac:dyDescent="0.25">
      <c r="A1420" s="122" t="s">
        <v>2959</v>
      </c>
      <c r="B1420" s="122" t="s">
        <v>6234</v>
      </c>
      <c r="C1420" s="122" t="s">
        <v>7525</v>
      </c>
      <c r="D1420" s="120" t="s">
        <v>841</v>
      </c>
      <c r="E1420" s="122" t="s">
        <v>1871</v>
      </c>
      <c r="F1420" s="122" t="s">
        <v>1250</v>
      </c>
      <c r="G1420" s="160" t="s">
        <v>6863</v>
      </c>
      <c r="H1420" s="122" t="s">
        <v>2960</v>
      </c>
      <c r="I1420" s="122"/>
    </row>
    <row r="1421" spans="1:9" s="156" customFormat="1" x14ac:dyDescent="0.25">
      <c r="A1421" s="161" t="s">
        <v>6236</v>
      </c>
      <c r="B1421" s="161" t="s">
        <v>6235</v>
      </c>
      <c r="C1421" s="161" t="s">
        <v>6934</v>
      </c>
      <c r="D1421" s="160" t="s">
        <v>841</v>
      </c>
      <c r="E1421" s="161" t="s">
        <v>6237</v>
      </c>
      <c r="F1421" s="161" t="s">
        <v>1250</v>
      </c>
      <c r="G1421" s="160" t="s">
        <v>6863</v>
      </c>
      <c r="H1421" s="161" t="s">
        <v>6238</v>
      </c>
      <c r="I1421" s="161"/>
    </row>
    <row r="1422" spans="1:9" ht="15" customHeight="1" x14ac:dyDescent="0.25">
      <c r="A1422" s="120" t="s">
        <v>2964</v>
      </c>
      <c r="B1422" s="120" t="s">
        <v>2965</v>
      </c>
      <c r="C1422" s="120" t="s">
        <v>7526</v>
      </c>
      <c r="D1422" s="120" t="s">
        <v>841</v>
      </c>
      <c r="E1422" s="120" t="s">
        <v>1332</v>
      </c>
      <c r="F1422" s="120" t="s">
        <v>1250</v>
      </c>
      <c r="G1422" s="120" t="s">
        <v>1359</v>
      </c>
      <c r="H1422" s="120" t="s">
        <v>2966</v>
      </c>
      <c r="I1422" s="120"/>
    </row>
    <row r="1423" spans="1:9" ht="15" customHeight="1" x14ac:dyDescent="0.25">
      <c r="A1423" s="120" t="s">
        <v>2970</v>
      </c>
      <c r="B1423" s="120" t="s">
        <v>2971</v>
      </c>
      <c r="C1423" s="120"/>
      <c r="D1423" s="120" t="s">
        <v>443</v>
      </c>
      <c r="E1423" s="120" t="s">
        <v>2169</v>
      </c>
      <c r="F1423" s="120" t="s">
        <v>1250</v>
      </c>
      <c r="G1423" s="120" t="s">
        <v>1251</v>
      </c>
      <c r="H1423" s="120" t="s">
        <v>2972</v>
      </c>
      <c r="I1423" s="120"/>
    </row>
    <row r="1424" spans="1:9" ht="15" customHeight="1" x14ac:dyDescent="0.25">
      <c r="A1424" s="120" t="s">
        <v>4670</v>
      </c>
      <c r="B1424" s="120" t="s">
        <v>5400</v>
      </c>
      <c r="C1424" s="120" t="s">
        <v>5401</v>
      </c>
      <c r="D1424" s="120" t="s">
        <v>443</v>
      </c>
      <c r="E1424" s="120" t="s">
        <v>2973</v>
      </c>
      <c r="F1424" s="120" t="s">
        <v>1254</v>
      </c>
      <c r="G1424" s="120" t="s">
        <v>4832</v>
      </c>
      <c r="H1424" s="120" t="s">
        <v>2974</v>
      </c>
      <c r="I1424" s="120"/>
    </row>
    <row r="1425" spans="1:9" s="156" customFormat="1" ht="15" customHeight="1" x14ac:dyDescent="0.25">
      <c r="A1425" s="160" t="s">
        <v>9485</v>
      </c>
      <c r="B1425" s="160" t="s">
        <v>282</v>
      </c>
      <c r="C1425" s="160" t="s">
        <v>9486</v>
      </c>
      <c r="D1425" s="160" t="s">
        <v>8944</v>
      </c>
      <c r="E1425" s="160" t="s">
        <v>9487</v>
      </c>
      <c r="F1425" s="160" t="s">
        <v>1254</v>
      </c>
      <c r="G1425" s="160" t="s">
        <v>10305</v>
      </c>
      <c r="H1425" s="160" t="s">
        <v>9488</v>
      </c>
      <c r="I1425" s="160"/>
    </row>
    <row r="1426" spans="1:9" s="156" customFormat="1" ht="15" customHeight="1" x14ac:dyDescent="0.25">
      <c r="A1426" s="211" t="s">
        <v>4495</v>
      </c>
      <c r="B1426" s="211" t="s">
        <v>282</v>
      </c>
      <c r="C1426" s="211" t="s">
        <v>11719</v>
      </c>
      <c r="D1426" s="211" t="s">
        <v>4413</v>
      </c>
      <c r="E1426" s="211" t="s">
        <v>11720</v>
      </c>
      <c r="F1426" s="211" t="s">
        <v>1254</v>
      </c>
      <c r="G1426" s="211" t="s">
        <v>10305</v>
      </c>
      <c r="H1426" s="211" t="s">
        <v>4497</v>
      </c>
      <c r="I1426" s="211"/>
    </row>
    <row r="1427" spans="1:9" s="156" customFormat="1" ht="15" customHeight="1" x14ac:dyDescent="0.25">
      <c r="A1427" s="160" t="s">
        <v>9291</v>
      </c>
      <c r="B1427" s="160" t="s">
        <v>282</v>
      </c>
      <c r="C1427" s="160" t="s">
        <v>9292</v>
      </c>
      <c r="D1427" s="160" t="s">
        <v>8944</v>
      </c>
      <c r="E1427" s="160" t="s">
        <v>4533</v>
      </c>
      <c r="F1427" s="160" t="s">
        <v>1254</v>
      </c>
      <c r="G1427" s="160" t="s">
        <v>10305</v>
      </c>
      <c r="H1427" s="160" t="s">
        <v>9293</v>
      </c>
      <c r="I1427" s="160"/>
    </row>
    <row r="1428" spans="1:9" s="156" customFormat="1" ht="15" customHeight="1" x14ac:dyDescent="0.25">
      <c r="A1428" s="160" t="s">
        <v>5180</v>
      </c>
      <c r="B1428" s="160" t="s">
        <v>5179</v>
      </c>
      <c r="C1428" s="160" t="s">
        <v>5181</v>
      </c>
      <c r="D1428" s="160" t="s">
        <v>841</v>
      </c>
      <c r="E1428" s="160" t="s">
        <v>5182</v>
      </c>
      <c r="F1428" s="160" t="s">
        <v>1254</v>
      </c>
      <c r="G1428" s="160" t="s">
        <v>4832</v>
      </c>
      <c r="H1428" s="160" t="s">
        <v>5183</v>
      </c>
      <c r="I1428" s="160"/>
    </row>
    <row r="1429" spans="1:9" s="156" customFormat="1" ht="15" customHeight="1" x14ac:dyDescent="0.25">
      <c r="A1429" s="160" t="s">
        <v>6242</v>
      </c>
      <c r="B1429" s="160" t="s">
        <v>6239</v>
      </c>
      <c r="C1429" s="160" t="s">
        <v>6240</v>
      </c>
      <c r="D1429" s="160" t="s">
        <v>841</v>
      </c>
      <c r="E1429" s="160" t="s">
        <v>6241</v>
      </c>
      <c r="F1429" s="160" t="s">
        <v>1250</v>
      </c>
      <c r="G1429" s="160" t="s">
        <v>1421</v>
      </c>
      <c r="H1429" s="160" t="s">
        <v>6243</v>
      </c>
      <c r="I1429" s="160"/>
    </row>
    <row r="1430" spans="1:9" ht="15" customHeight="1" x14ac:dyDescent="0.25">
      <c r="A1430" s="120" t="s">
        <v>2975</v>
      </c>
      <c r="B1430" s="120" t="s">
        <v>2976</v>
      </c>
      <c r="C1430" s="120" t="s">
        <v>2977</v>
      </c>
      <c r="D1430" s="120" t="s">
        <v>443</v>
      </c>
      <c r="E1430" s="120" t="s">
        <v>1806</v>
      </c>
      <c r="F1430" s="120" t="s">
        <v>1250</v>
      </c>
      <c r="G1430" s="160" t="s">
        <v>1251</v>
      </c>
      <c r="H1430" s="120" t="s">
        <v>2978</v>
      </c>
      <c r="I1430" s="120"/>
    </row>
    <row r="1431" spans="1:9" s="156" customFormat="1" ht="15" customHeight="1" x14ac:dyDescent="0.25">
      <c r="A1431" s="211" t="s">
        <v>2979</v>
      </c>
      <c r="B1431" s="211" t="s">
        <v>14865</v>
      </c>
      <c r="C1431" s="211" t="s">
        <v>15734</v>
      </c>
      <c r="D1431" s="211" t="s">
        <v>841</v>
      </c>
      <c r="E1431" s="211" t="s">
        <v>15735</v>
      </c>
      <c r="F1431" s="211" t="s">
        <v>1250</v>
      </c>
      <c r="G1431" s="211" t="s">
        <v>1297</v>
      </c>
      <c r="H1431" s="211" t="s">
        <v>14866</v>
      </c>
      <c r="I1431" s="211"/>
    </row>
    <row r="1432" spans="1:9" ht="15" customHeight="1" x14ac:dyDescent="0.25">
      <c r="A1432" s="120" t="s">
        <v>2980</v>
      </c>
      <c r="B1432" s="120" t="s">
        <v>2981</v>
      </c>
      <c r="C1432" s="120" t="s">
        <v>2982</v>
      </c>
      <c r="D1432" s="120" t="s">
        <v>443</v>
      </c>
      <c r="E1432" s="120" t="s">
        <v>2983</v>
      </c>
      <c r="F1432" s="120" t="s">
        <v>1250</v>
      </c>
      <c r="G1432" s="160" t="s">
        <v>1251</v>
      </c>
      <c r="H1432" s="120" t="s">
        <v>2984</v>
      </c>
      <c r="I1432" s="120"/>
    </row>
    <row r="1433" spans="1:9" s="156" customFormat="1" ht="15" customHeight="1" x14ac:dyDescent="0.25">
      <c r="A1433" s="211" t="s">
        <v>16581</v>
      </c>
      <c r="B1433" s="211" t="s">
        <v>282</v>
      </c>
      <c r="C1433" s="211" t="s">
        <v>16582</v>
      </c>
      <c r="D1433" s="211" t="s">
        <v>755</v>
      </c>
      <c r="E1433" s="211" t="s">
        <v>16583</v>
      </c>
      <c r="F1433" s="211" t="s">
        <v>1254</v>
      </c>
      <c r="G1433" s="211" t="s">
        <v>2382</v>
      </c>
      <c r="H1433" s="211" t="s">
        <v>16584</v>
      </c>
      <c r="I1433" s="211"/>
    </row>
    <row r="1434" spans="1:9" ht="15" customHeight="1" x14ac:dyDescent="0.25">
      <c r="A1434" s="14" t="s">
        <v>2985</v>
      </c>
      <c r="B1434" s="120" t="s">
        <v>282</v>
      </c>
      <c r="C1434" s="120"/>
      <c r="D1434" s="160" t="s">
        <v>1357</v>
      </c>
      <c r="E1434" s="120" t="s">
        <v>2986</v>
      </c>
      <c r="F1434" s="120" t="s">
        <v>1254</v>
      </c>
      <c r="G1434" s="120" t="s">
        <v>2382</v>
      </c>
      <c r="H1434" s="120" t="s">
        <v>2987</v>
      </c>
      <c r="I1434" s="120"/>
    </row>
    <row r="1435" spans="1:9" ht="15" customHeight="1" x14ac:dyDescent="0.25">
      <c r="A1435" s="120" t="s">
        <v>2988</v>
      </c>
      <c r="B1435" s="120" t="s">
        <v>2989</v>
      </c>
      <c r="C1435" s="120" t="s">
        <v>2990</v>
      </c>
      <c r="D1435" s="120" t="s">
        <v>443</v>
      </c>
      <c r="E1435" s="120" t="s">
        <v>2076</v>
      </c>
      <c r="F1435" s="120" t="s">
        <v>1250</v>
      </c>
      <c r="G1435" s="120" t="s">
        <v>1251</v>
      </c>
      <c r="H1435" s="120" t="s">
        <v>2991</v>
      </c>
      <c r="I1435" s="120"/>
    </row>
    <row r="1436" spans="1:9" ht="15" customHeight="1" x14ac:dyDescent="0.25">
      <c r="A1436" s="120" t="s">
        <v>2992</v>
      </c>
      <c r="B1436" s="120" t="s">
        <v>6244</v>
      </c>
      <c r="C1436" s="120" t="s">
        <v>6245</v>
      </c>
      <c r="D1436" s="120" t="s">
        <v>841</v>
      </c>
      <c r="E1436" s="120" t="s">
        <v>2993</v>
      </c>
      <c r="F1436" s="120" t="s">
        <v>1250</v>
      </c>
      <c r="G1436" s="120" t="s">
        <v>4817</v>
      </c>
      <c r="H1436" s="120" t="s">
        <v>2994</v>
      </c>
      <c r="I1436" s="120"/>
    </row>
    <row r="1437" spans="1:9" s="156" customFormat="1" ht="15" customHeight="1" x14ac:dyDescent="0.25">
      <c r="A1437" s="160" t="s">
        <v>6246</v>
      </c>
      <c r="B1437" s="160" t="s">
        <v>6247</v>
      </c>
      <c r="C1437" s="160" t="s">
        <v>6248</v>
      </c>
      <c r="D1437" s="160" t="s">
        <v>841</v>
      </c>
      <c r="E1437" s="160" t="s">
        <v>2337</v>
      </c>
      <c r="F1437" s="160" t="s">
        <v>1250</v>
      </c>
      <c r="G1437" s="160" t="s">
        <v>10306</v>
      </c>
      <c r="H1437" s="160" t="s">
        <v>6249</v>
      </c>
      <c r="I1437" s="160"/>
    </row>
    <row r="1438" spans="1:9" s="156" customFormat="1" ht="15" customHeight="1" x14ac:dyDescent="0.25">
      <c r="A1438" s="211" t="s">
        <v>2995</v>
      </c>
      <c r="B1438" s="211" t="s">
        <v>2996</v>
      </c>
      <c r="C1438" s="211" t="s">
        <v>14867</v>
      </c>
      <c r="D1438" s="211" t="s">
        <v>443</v>
      </c>
      <c r="E1438" s="211" t="s">
        <v>7641</v>
      </c>
      <c r="F1438" s="211" t="s">
        <v>1250</v>
      </c>
      <c r="G1438" s="211" t="s">
        <v>14868</v>
      </c>
      <c r="H1438" s="211" t="s">
        <v>2997</v>
      </c>
      <c r="I1438" s="211"/>
    </row>
    <row r="1439" spans="1:9" ht="15" customHeight="1" x14ac:dyDescent="0.25">
      <c r="A1439" s="120" t="s">
        <v>2998</v>
      </c>
      <c r="B1439" s="120" t="s">
        <v>2999</v>
      </c>
      <c r="C1439" s="120" t="s">
        <v>3000</v>
      </c>
      <c r="D1439" s="120" t="s">
        <v>443</v>
      </c>
      <c r="E1439" s="120" t="s">
        <v>1884</v>
      </c>
      <c r="F1439" s="120" t="s">
        <v>1250</v>
      </c>
      <c r="G1439" s="120" t="s">
        <v>4817</v>
      </c>
      <c r="H1439" s="120" t="s">
        <v>3001</v>
      </c>
      <c r="I1439" s="120"/>
    </row>
    <row r="1440" spans="1:9" ht="15" customHeight="1" x14ac:dyDescent="0.25">
      <c r="A1440" s="120" t="s">
        <v>3002</v>
      </c>
      <c r="B1440" s="120" t="s">
        <v>3003</v>
      </c>
      <c r="C1440" s="120" t="s">
        <v>3004</v>
      </c>
      <c r="D1440" s="120" t="s">
        <v>443</v>
      </c>
      <c r="E1440" s="120" t="s">
        <v>3005</v>
      </c>
      <c r="F1440" s="120" t="s">
        <v>1250</v>
      </c>
      <c r="G1440" s="120" t="s">
        <v>4817</v>
      </c>
      <c r="H1440" s="120" t="s">
        <v>3006</v>
      </c>
      <c r="I1440" s="120"/>
    </row>
    <row r="1441" spans="1:9" s="156" customFormat="1" ht="15" customHeight="1" x14ac:dyDescent="0.25">
      <c r="A1441" s="160" t="s">
        <v>9946</v>
      </c>
      <c r="B1441" s="160" t="s">
        <v>282</v>
      </c>
      <c r="C1441" s="160" t="s">
        <v>9947</v>
      </c>
      <c r="D1441" s="160" t="s">
        <v>8944</v>
      </c>
      <c r="E1441" s="160" t="s">
        <v>5261</v>
      </c>
      <c r="F1441" s="160" t="s">
        <v>1618</v>
      </c>
      <c r="G1441" s="160" t="s">
        <v>10307</v>
      </c>
      <c r="H1441" s="160" t="s">
        <v>9948</v>
      </c>
      <c r="I1441" s="160"/>
    </row>
    <row r="1442" spans="1:9" s="156" customFormat="1" ht="15" customHeight="1" x14ac:dyDescent="0.25">
      <c r="A1442" s="211" t="s">
        <v>4983</v>
      </c>
      <c r="B1442" s="211" t="s">
        <v>4984</v>
      </c>
      <c r="C1442" s="211" t="s">
        <v>14869</v>
      </c>
      <c r="D1442" s="211" t="s">
        <v>443</v>
      </c>
      <c r="E1442" s="211" t="s">
        <v>13964</v>
      </c>
      <c r="F1442" s="211" t="s">
        <v>1250</v>
      </c>
      <c r="G1442" s="211" t="s">
        <v>1258</v>
      </c>
      <c r="H1442" s="211" t="s">
        <v>4985</v>
      </c>
      <c r="I1442" s="211"/>
    </row>
    <row r="1443" spans="1:9" s="156" customFormat="1" ht="15" customHeight="1" x14ac:dyDescent="0.25">
      <c r="A1443" s="211" t="s">
        <v>7187</v>
      </c>
      <c r="B1443" s="211" t="s">
        <v>282</v>
      </c>
      <c r="C1443" s="211" t="s">
        <v>7145</v>
      </c>
      <c r="D1443" s="211" t="s">
        <v>755</v>
      </c>
      <c r="E1443" s="211" t="s">
        <v>5882</v>
      </c>
      <c r="F1443" s="211" t="s">
        <v>1250</v>
      </c>
      <c r="G1443" s="211" t="s">
        <v>1297</v>
      </c>
      <c r="H1443" s="211" t="s">
        <v>7188</v>
      </c>
      <c r="I1443" s="211"/>
    </row>
    <row r="1444" spans="1:9" ht="15" customHeight="1" x14ac:dyDescent="0.25">
      <c r="A1444" s="120" t="s">
        <v>3007</v>
      </c>
      <c r="B1444" s="120" t="s">
        <v>3008</v>
      </c>
      <c r="C1444" s="120"/>
      <c r="D1444" s="120" t="s">
        <v>443</v>
      </c>
      <c r="E1444" s="120" t="s">
        <v>1806</v>
      </c>
      <c r="F1444" s="120" t="s">
        <v>1250</v>
      </c>
      <c r="G1444" s="120" t="s">
        <v>1251</v>
      </c>
      <c r="H1444" s="120" t="s">
        <v>3009</v>
      </c>
      <c r="I1444" s="120"/>
    </row>
    <row r="1445" spans="1:9" s="156" customFormat="1" ht="15" customHeight="1" x14ac:dyDescent="0.25">
      <c r="A1445" s="160" t="s">
        <v>6250</v>
      </c>
      <c r="B1445" s="160" t="s">
        <v>6251</v>
      </c>
      <c r="C1445" s="160" t="s">
        <v>6252</v>
      </c>
      <c r="D1445" s="160" t="s">
        <v>841</v>
      </c>
      <c r="E1445" s="160" t="s">
        <v>6222</v>
      </c>
      <c r="F1445" s="160" t="s">
        <v>1250</v>
      </c>
      <c r="G1445" s="160" t="s">
        <v>5025</v>
      </c>
      <c r="H1445" s="160" t="s">
        <v>6253</v>
      </c>
      <c r="I1445" s="160"/>
    </row>
    <row r="1446" spans="1:9" ht="15" customHeight="1" x14ac:dyDescent="0.25">
      <c r="A1446" s="120" t="s">
        <v>3010</v>
      </c>
      <c r="B1446" s="120" t="s">
        <v>3011</v>
      </c>
      <c r="C1446" s="120"/>
      <c r="D1446" s="120" t="s">
        <v>443</v>
      </c>
      <c r="E1446" s="120" t="s">
        <v>6837</v>
      </c>
      <c r="F1446" s="120" t="s">
        <v>1250</v>
      </c>
      <c r="G1446" s="120" t="s">
        <v>4817</v>
      </c>
      <c r="H1446" s="120" t="s">
        <v>3012</v>
      </c>
      <c r="I1446" s="120"/>
    </row>
    <row r="1447" spans="1:9" s="156" customFormat="1" ht="15" customHeight="1" x14ac:dyDescent="0.25">
      <c r="A1447" s="160" t="s">
        <v>6254</v>
      </c>
      <c r="B1447" s="160" t="s">
        <v>6255</v>
      </c>
      <c r="C1447" s="160" t="s">
        <v>6256</v>
      </c>
      <c r="D1447" s="162" t="s">
        <v>841</v>
      </c>
      <c r="E1447" s="160" t="s">
        <v>247</v>
      </c>
      <c r="F1447" s="160" t="s">
        <v>1250</v>
      </c>
      <c r="G1447" s="160" t="s">
        <v>4832</v>
      </c>
      <c r="H1447" s="160" t="s">
        <v>6257</v>
      </c>
      <c r="I1447" s="160"/>
    </row>
    <row r="1448" spans="1:9" s="156" customFormat="1" ht="15" customHeight="1" x14ac:dyDescent="0.25">
      <c r="A1448" s="160" t="s">
        <v>5655</v>
      </c>
      <c r="B1448" s="160" t="s">
        <v>5656</v>
      </c>
      <c r="C1448" s="160" t="s">
        <v>5657</v>
      </c>
      <c r="D1448" s="160" t="s">
        <v>443</v>
      </c>
      <c r="E1448" s="160" t="s">
        <v>5658</v>
      </c>
      <c r="F1448" s="160" t="s">
        <v>1265</v>
      </c>
      <c r="G1448" s="160" t="s">
        <v>2382</v>
      </c>
      <c r="H1448" s="143" t="s">
        <v>5659</v>
      </c>
      <c r="I1448" s="160"/>
    </row>
    <row r="1449" spans="1:9" s="156" customFormat="1" ht="15" customHeight="1" x14ac:dyDescent="0.25">
      <c r="A1449" s="211" t="s">
        <v>16901</v>
      </c>
      <c r="B1449" s="211" t="s">
        <v>282</v>
      </c>
      <c r="C1449" s="211" t="s">
        <v>16902</v>
      </c>
      <c r="D1449" s="211" t="s">
        <v>16646</v>
      </c>
      <c r="E1449" s="211" t="s">
        <v>16903</v>
      </c>
      <c r="F1449" s="211" t="s">
        <v>1254</v>
      </c>
      <c r="G1449" s="211" t="s">
        <v>6863</v>
      </c>
      <c r="H1449" s="143" t="s">
        <v>16904</v>
      </c>
      <c r="I1449" s="211"/>
    </row>
    <row r="1450" spans="1:9" s="156" customFormat="1" ht="15" customHeight="1" x14ac:dyDescent="0.25">
      <c r="A1450" s="160" t="s">
        <v>6258</v>
      </c>
      <c r="B1450" s="160" t="s">
        <v>6259</v>
      </c>
      <c r="C1450" s="160" t="s">
        <v>6260</v>
      </c>
      <c r="D1450" s="160" t="s">
        <v>841</v>
      </c>
      <c r="E1450" s="160" t="s">
        <v>6261</v>
      </c>
      <c r="F1450" s="160" t="s">
        <v>1250</v>
      </c>
      <c r="G1450" s="160" t="s">
        <v>6218</v>
      </c>
      <c r="H1450" s="143" t="s">
        <v>6262</v>
      </c>
      <c r="I1450" s="160"/>
    </row>
    <row r="1451" spans="1:9" s="156" customFormat="1" ht="15" customHeight="1" x14ac:dyDescent="0.25">
      <c r="A1451" s="160" t="s">
        <v>5285</v>
      </c>
      <c r="B1451" s="160" t="s">
        <v>5284</v>
      </c>
      <c r="C1451" s="160" t="s">
        <v>5286</v>
      </c>
      <c r="D1451" s="160" t="s">
        <v>841</v>
      </c>
      <c r="E1451" s="160" t="s">
        <v>5287</v>
      </c>
      <c r="F1451" s="160" t="s">
        <v>1618</v>
      </c>
      <c r="G1451" s="160" t="s">
        <v>1421</v>
      </c>
      <c r="H1451" s="143" t="s">
        <v>5288</v>
      </c>
      <c r="I1451" s="160"/>
    </row>
    <row r="1452" spans="1:9" s="156" customFormat="1" ht="15" customHeight="1" x14ac:dyDescent="0.25">
      <c r="A1452" s="211" t="s">
        <v>3016</v>
      </c>
      <c r="B1452" s="211" t="s">
        <v>3017</v>
      </c>
      <c r="C1452" s="211" t="s">
        <v>14906</v>
      </c>
      <c r="D1452" s="211" t="s">
        <v>443</v>
      </c>
      <c r="E1452" s="211" t="s">
        <v>13964</v>
      </c>
      <c r="F1452" s="211" t="s">
        <v>1250</v>
      </c>
      <c r="G1452" s="211" t="s">
        <v>1421</v>
      </c>
      <c r="H1452" s="211" t="s">
        <v>3018</v>
      </c>
      <c r="I1452" s="211"/>
    </row>
    <row r="1453" spans="1:9" x14ac:dyDescent="0.25">
      <c r="A1453" s="120" t="s">
        <v>3019</v>
      </c>
      <c r="B1453" s="120" t="s">
        <v>3020</v>
      </c>
      <c r="C1453" s="120" t="s">
        <v>3021</v>
      </c>
      <c r="D1453" s="120" t="s">
        <v>443</v>
      </c>
      <c r="E1453" s="120" t="s">
        <v>2563</v>
      </c>
      <c r="F1453" s="120" t="s">
        <v>1250</v>
      </c>
      <c r="G1453" s="120" t="s">
        <v>4817</v>
      </c>
      <c r="H1453" s="120" t="s">
        <v>3022</v>
      </c>
      <c r="I1453" s="120"/>
    </row>
    <row r="1454" spans="1:9" s="156" customFormat="1" x14ac:dyDescent="0.25">
      <c r="A1454" s="160" t="s">
        <v>9722</v>
      </c>
      <c r="B1454" s="160" t="s">
        <v>282</v>
      </c>
      <c r="C1454" s="160"/>
      <c r="D1454" s="160" t="s">
        <v>7848</v>
      </c>
      <c r="E1454" s="160" t="s">
        <v>4795</v>
      </c>
      <c r="F1454" s="160" t="s">
        <v>1254</v>
      </c>
      <c r="G1454" s="160" t="s">
        <v>8955</v>
      </c>
      <c r="H1454" s="160" t="s">
        <v>9723</v>
      </c>
      <c r="I1454" s="160"/>
    </row>
    <row r="1455" spans="1:9" s="156" customFormat="1" x14ac:dyDescent="0.25">
      <c r="A1455" s="160" t="s">
        <v>9725</v>
      </c>
      <c r="B1455" s="160" t="s">
        <v>282</v>
      </c>
      <c r="C1455" s="160"/>
      <c r="D1455" s="160" t="s">
        <v>7848</v>
      </c>
      <c r="E1455" s="160" t="s">
        <v>5545</v>
      </c>
      <c r="F1455" s="160" t="s">
        <v>1254</v>
      </c>
      <c r="G1455" s="160" t="s">
        <v>8955</v>
      </c>
      <c r="H1455" s="160" t="s">
        <v>9726</v>
      </c>
      <c r="I1455" s="160"/>
    </row>
    <row r="1456" spans="1:9" s="156" customFormat="1" x14ac:dyDescent="0.25">
      <c r="A1456" s="160" t="s">
        <v>7527</v>
      </c>
      <c r="B1456" s="160" t="s">
        <v>282</v>
      </c>
      <c r="C1456" s="160" t="s">
        <v>7294</v>
      </c>
      <c r="D1456" s="160" t="s">
        <v>8944</v>
      </c>
      <c r="E1456" s="160" t="s">
        <v>7528</v>
      </c>
      <c r="F1456" s="160" t="s">
        <v>1250</v>
      </c>
      <c r="G1456" s="160" t="s">
        <v>1251</v>
      </c>
      <c r="H1456" s="160" t="s">
        <v>7529</v>
      </c>
      <c r="I1456" s="160"/>
    </row>
    <row r="1457" spans="1:11" x14ac:dyDescent="0.25">
      <c r="A1457" s="120" t="s">
        <v>3023</v>
      </c>
      <c r="B1457" s="120" t="s">
        <v>282</v>
      </c>
      <c r="C1457" s="120"/>
      <c r="D1457" s="120" t="s">
        <v>564</v>
      </c>
      <c r="E1457" s="120" t="s">
        <v>3024</v>
      </c>
      <c r="F1457" s="120" t="s">
        <v>1254</v>
      </c>
      <c r="G1457" s="120" t="s">
        <v>1421</v>
      </c>
      <c r="H1457" s="120" t="s">
        <v>3025</v>
      </c>
      <c r="I1457" s="120"/>
    </row>
    <row r="1458" spans="1:11" ht="15" customHeight="1" x14ac:dyDescent="0.25">
      <c r="A1458" s="120" t="s">
        <v>3026</v>
      </c>
      <c r="B1458" s="120" t="s">
        <v>282</v>
      </c>
      <c r="C1458" s="120"/>
      <c r="D1458" s="120" t="s">
        <v>829</v>
      </c>
      <c r="E1458" s="120" t="s">
        <v>2372</v>
      </c>
      <c r="F1458" s="120" t="s">
        <v>1254</v>
      </c>
      <c r="G1458" s="120" t="s">
        <v>1392</v>
      </c>
      <c r="H1458" s="120" t="s">
        <v>3027</v>
      </c>
      <c r="I1458" s="120"/>
    </row>
    <row r="1459" spans="1:11" s="156" customFormat="1" ht="15" customHeight="1" x14ac:dyDescent="0.25">
      <c r="A1459" s="160" t="s">
        <v>8426</v>
      </c>
      <c r="B1459" s="160" t="s">
        <v>282</v>
      </c>
      <c r="C1459" s="160" t="s">
        <v>10361</v>
      </c>
      <c r="D1459" s="160" t="s">
        <v>8260</v>
      </c>
      <c r="E1459" s="160" t="s">
        <v>2372</v>
      </c>
      <c r="F1459" s="160" t="s">
        <v>1254</v>
      </c>
      <c r="G1459" s="160" t="s">
        <v>5340</v>
      </c>
      <c r="H1459" s="160" t="s">
        <v>708</v>
      </c>
      <c r="I1459" s="160" t="s">
        <v>8427</v>
      </c>
    </row>
    <row r="1460" spans="1:11" s="156" customFormat="1" ht="15" customHeight="1" x14ac:dyDescent="0.25">
      <c r="A1460" s="160" t="s">
        <v>5837</v>
      </c>
      <c r="B1460" s="160" t="s">
        <v>282</v>
      </c>
      <c r="C1460" s="160" t="s">
        <v>5838</v>
      </c>
      <c r="D1460" s="160" t="s">
        <v>1357</v>
      </c>
      <c r="E1460" s="160" t="s">
        <v>2372</v>
      </c>
      <c r="F1460" s="160" t="s">
        <v>1254</v>
      </c>
      <c r="G1460" s="160" t="s">
        <v>6857</v>
      </c>
      <c r="H1460" s="160" t="s">
        <v>721</v>
      </c>
      <c r="I1460" s="160"/>
    </row>
    <row r="1461" spans="1:11" s="156" customFormat="1" ht="15" customHeight="1" x14ac:dyDescent="0.25">
      <c r="A1461" s="160" t="s">
        <v>8424</v>
      </c>
      <c r="B1461" s="160" t="s">
        <v>282</v>
      </c>
      <c r="C1461" s="160" t="s">
        <v>5838</v>
      </c>
      <c r="D1461" s="160" t="s">
        <v>7848</v>
      </c>
      <c r="E1461" s="160" t="s">
        <v>2372</v>
      </c>
      <c r="F1461" s="160" t="s">
        <v>1254</v>
      </c>
      <c r="G1461" s="160" t="s">
        <v>6857</v>
      </c>
      <c r="H1461" s="160" t="s">
        <v>8425</v>
      </c>
      <c r="I1461" s="160"/>
    </row>
    <row r="1462" spans="1:11" s="156" customFormat="1" ht="15" customHeight="1" x14ac:dyDescent="0.25">
      <c r="A1462" s="211" t="s">
        <v>17161</v>
      </c>
      <c r="B1462" s="211" t="s">
        <v>282</v>
      </c>
      <c r="C1462" s="211" t="s">
        <v>17162</v>
      </c>
      <c r="D1462" s="211" t="s">
        <v>16646</v>
      </c>
      <c r="E1462" s="211" t="s">
        <v>2372</v>
      </c>
      <c r="F1462" s="211" t="s">
        <v>1254</v>
      </c>
      <c r="G1462" s="211" t="s">
        <v>1279</v>
      </c>
      <c r="H1462" s="211" t="s">
        <v>17163</v>
      </c>
      <c r="I1462" s="211"/>
    </row>
    <row r="1463" spans="1:11" ht="15" customHeight="1" x14ac:dyDescent="0.25">
      <c r="A1463" s="120" t="s">
        <v>3028</v>
      </c>
      <c r="B1463" s="120" t="s">
        <v>282</v>
      </c>
      <c r="C1463" s="120" t="s">
        <v>7423</v>
      </c>
      <c r="D1463" s="160" t="s">
        <v>8944</v>
      </c>
      <c r="E1463" s="120" t="s">
        <v>2804</v>
      </c>
      <c r="F1463" s="120" t="s">
        <v>1250</v>
      </c>
      <c r="G1463" s="120" t="s">
        <v>1251</v>
      </c>
      <c r="H1463" s="120" t="s">
        <v>3029</v>
      </c>
      <c r="I1463" s="120"/>
    </row>
    <row r="1464" spans="1:11" s="156" customFormat="1" ht="15" customHeight="1" x14ac:dyDescent="0.25">
      <c r="A1464" s="211" t="s">
        <v>9637</v>
      </c>
      <c r="B1464" s="211" t="s">
        <v>282</v>
      </c>
      <c r="C1464" s="211" t="s">
        <v>16227</v>
      </c>
      <c r="D1464" s="211" t="s">
        <v>8944</v>
      </c>
      <c r="E1464" s="162" t="s">
        <v>16228</v>
      </c>
      <c r="F1464" s="211" t="s">
        <v>1250</v>
      </c>
      <c r="G1464" s="162" t="s">
        <v>1258</v>
      </c>
      <c r="H1464" s="211" t="s">
        <v>9638</v>
      </c>
      <c r="I1464" s="161"/>
    </row>
    <row r="1465" spans="1:11" x14ac:dyDescent="0.25">
      <c r="A1465" s="122" t="s">
        <v>3030</v>
      </c>
      <c r="B1465" s="122" t="s">
        <v>3031</v>
      </c>
      <c r="C1465" s="111" t="s">
        <v>3032</v>
      </c>
      <c r="D1465" s="120" t="s">
        <v>443</v>
      </c>
      <c r="E1465" s="122" t="s">
        <v>924</v>
      </c>
      <c r="F1465" s="120" t="s">
        <v>1250</v>
      </c>
      <c r="G1465" s="122" t="s">
        <v>4817</v>
      </c>
      <c r="H1465" s="122" t="s">
        <v>3033</v>
      </c>
      <c r="I1465" s="122"/>
      <c r="K1465" s="102"/>
    </row>
    <row r="1466" spans="1:11" ht="15" customHeight="1" x14ac:dyDescent="0.25">
      <c r="A1466" s="120" t="s">
        <v>3034</v>
      </c>
      <c r="B1466" s="120" t="s">
        <v>3035</v>
      </c>
      <c r="C1466" s="120" t="s">
        <v>2990</v>
      </c>
      <c r="D1466" s="120" t="s">
        <v>443</v>
      </c>
      <c r="E1466" s="120" t="s">
        <v>2346</v>
      </c>
      <c r="F1466" s="120" t="s">
        <v>1250</v>
      </c>
      <c r="G1466" s="120" t="s">
        <v>1251</v>
      </c>
      <c r="H1466" s="120" t="s">
        <v>3036</v>
      </c>
      <c r="I1466" s="120"/>
    </row>
    <row r="1467" spans="1:11" ht="15" customHeight="1" x14ac:dyDescent="0.25">
      <c r="A1467" s="120" t="s">
        <v>3037</v>
      </c>
      <c r="B1467" s="120" t="s">
        <v>3038</v>
      </c>
      <c r="C1467" s="120" t="s">
        <v>3039</v>
      </c>
      <c r="D1467" s="120" t="s">
        <v>443</v>
      </c>
      <c r="E1467" s="120" t="s">
        <v>2563</v>
      </c>
      <c r="F1467" s="120" t="s">
        <v>1250</v>
      </c>
      <c r="G1467" s="120" t="s">
        <v>4817</v>
      </c>
      <c r="H1467" s="120" t="s">
        <v>3040</v>
      </c>
      <c r="I1467" s="120"/>
    </row>
    <row r="1468" spans="1:11" ht="15" customHeight="1" x14ac:dyDescent="0.25">
      <c r="A1468" s="120" t="s">
        <v>3041</v>
      </c>
      <c r="B1468" s="120" t="s">
        <v>3042</v>
      </c>
      <c r="C1468" s="120"/>
      <c r="D1468" s="120" t="s">
        <v>443</v>
      </c>
      <c r="E1468" s="120" t="s">
        <v>1308</v>
      </c>
      <c r="F1468" s="120" t="s">
        <v>1250</v>
      </c>
      <c r="G1468" s="160" t="s">
        <v>10307</v>
      </c>
      <c r="H1468" s="120" t="s">
        <v>3043</v>
      </c>
      <c r="I1468" s="120"/>
    </row>
    <row r="1469" spans="1:11" s="156" customFormat="1" ht="15" customHeight="1" x14ac:dyDescent="0.25">
      <c r="A1469" s="160" t="s">
        <v>4892</v>
      </c>
      <c r="B1469" s="160" t="s">
        <v>4893</v>
      </c>
      <c r="C1469" s="160" t="s">
        <v>5378</v>
      </c>
      <c r="D1469" s="160" t="s">
        <v>443</v>
      </c>
      <c r="E1469" s="160" t="s">
        <v>276</v>
      </c>
      <c r="F1469" s="160" t="s">
        <v>1254</v>
      </c>
      <c r="G1469" s="160" t="s">
        <v>4832</v>
      </c>
      <c r="H1469" s="160" t="s">
        <v>4894</v>
      </c>
      <c r="I1469" s="160"/>
    </row>
    <row r="1470" spans="1:11" s="156" customFormat="1" ht="15" customHeight="1" x14ac:dyDescent="0.25">
      <c r="A1470" s="160" t="s">
        <v>9730</v>
      </c>
      <c r="B1470" s="160" t="s">
        <v>282</v>
      </c>
      <c r="C1470" s="160"/>
      <c r="D1470" s="160" t="s">
        <v>7848</v>
      </c>
      <c r="E1470" s="160" t="s">
        <v>4357</v>
      </c>
      <c r="F1470" s="160" t="s">
        <v>1254</v>
      </c>
      <c r="G1470" s="160" t="s">
        <v>8955</v>
      </c>
      <c r="H1470" s="160" t="s">
        <v>9731</v>
      </c>
      <c r="I1470" s="160"/>
    </row>
    <row r="1471" spans="1:11" s="156" customFormat="1" ht="15" customHeight="1" x14ac:dyDescent="0.25">
      <c r="A1471" s="160" t="s">
        <v>6263</v>
      </c>
      <c r="B1471" s="160" t="s">
        <v>5289</v>
      </c>
      <c r="C1471" s="160" t="s">
        <v>6200</v>
      </c>
      <c r="D1471" s="160" t="s">
        <v>841</v>
      </c>
      <c r="E1471" s="160" t="s">
        <v>5290</v>
      </c>
      <c r="F1471" s="160" t="s">
        <v>1265</v>
      </c>
      <c r="G1471" s="160" t="s">
        <v>10306</v>
      </c>
      <c r="H1471" s="160" t="s">
        <v>5291</v>
      </c>
      <c r="I1471" s="160"/>
    </row>
    <row r="1472" spans="1:11" s="156" customFormat="1" ht="15" customHeight="1" x14ac:dyDescent="0.25">
      <c r="A1472" s="160" t="s">
        <v>8428</v>
      </c>
      <c r="B1472" s="160" t="s">
        <v>282</v>
      </c>
      <c r="C1472" s="160" t="s">
        <v>8429</v>
      </c>
      <c r="D1472" s="160" t="s">
        <v>7848</v>
      </c>
      <c r="E1472" s="160" t="s">
        <v>8430</v>
      </c>
      <c r="F1472" s="160" t="s">
        <v>1250</v>
      </c>
      <c r="G1472" s="160" t="s">
        <v>6857</v>
      </c>
      <c r="H1472" s="160" t="s">
        <v>8431</v>
      </c>
      <c r="I1472" s="160"/>
    </row>
    <row r="1473" spans="1:9" s="156" customFormat="1" ht="15" customHeight="1" x14ac:dyDescent="0.25">
      <c r="A1473" s="211" t="s">
        <v>7530</v>
      </c>
      <c r="B1473" s="211" t="s">
        <v>282</v>
      </c>
      <c r="C1473" s="211" t="s">
        <v>14907</v>
      </c>
      <c r="D1473" s="211" t="s">
        <v>8944</v>
      </c>
      <c r="E1473" s="211" t="s">
        <v>14908</v>
      </c>
      <c r="F1473" s="211" t="s">
        <v>1250</v>
      </c>
      <c r="G1473" s="211" t="s">
        <v>7031</v>
      </c>
      <c r="H1473" s="211" t="s">
        <v>7531</v>
      </c>
      <c r="I1473" s="211"/>
    </row>
    <row r="1474" spans="1:9" s="156" customFormat="1" ht="15" customHeight="1" x14ac:dyDescent="0.25">
      <c r="A1474" s="160" t="s">
        <v>7105</v>
      </c>
      <c r="B1474" s="160" t="s">
        <v>282</v>
      </c>
      <c r="C1474" s="160"/>
      <c r="D1474" s="160" t="s">
        <v>564</v>
      </c>
      <c r="E1474" s="160" t="s">
        <v>7065</v>
      </c>
      <c r="F1474" s="160" t="s">
        <v>1250</v>
      </c>
      <c r="G1474" s="160" t="s">
        <v>4817</v>
      </c>
      <c r="H1474" s="160" t="s">
        <v>7106</v>
      </c>
      <c r="I1474" s="160"/>
    </row>
    <row r="1475" spans="1:9" s="156" customFormat="1" ht="15" customHeight="1" x14ac:dyDescent="0.25">
      <c r="A1475" s="160" t="s">
        <v>9748</v>
      </c>
      <c r="B1475" s="160" t="s">
        <v>282</v>
      </c>
      <c r="C1475" s="160"/>
      <c r="D1475" s="160" t="s">
        <v>7848</v>
      </c>
      <c r="E1475" s="160" t="s">
        <v>7861</v>
      </c>
      <c r="F1475" s="160" t="s">
        <v>1254</v>
      </c>
      <c r="G1475" s="160" t="s">
        <v>8955</v>
      </c>
      <c r="H1475" s="160" t="s">
        <v>9749</v>
      </c>
      <c r="I1475" s="160"/>
    </row>
    <row r="1476" spans="1:9" s="156" customFormat="1" ht="15" customHeight="1" x14ac:dyDescent="0.25">
      <c r="A1476" s="160" t="s">
        <v>10326</v>
      </c>
      <c r="B1476" s="160" t="s">
        <v>282</v>
      </c>
      <c r="C1476" s="160"/>
      <c r="D1476" s="160" t="s">
        <v>755</v>
      </c>
      <c r="E1476" s="160" t="s">
        <v>263</v>
      </c>
      <c r="F1476" s="160" t="s">
        <v>1250</v>
      </c>
      <c r="G1476" s="160" t="s">
        <v>8955</v>
      </c>
      <c r="H1476" s="160" t="s">
        <v>10327</v>
      </c>
      <c r="I1476" s="160"/>
    </row>
    <row r="1477" spans="1:9" s="156" customFormat="1" ht="15" customHeight="1" x14ac:dyDescent="0.25">
      <c r="A1477" s="160" t="s">
        <v>7256</v>
      </c>
      <c r="B1477" s="160" t="s">
        <v>282</v>
      </c>
      <c r="C1477" s="160" t="s">
        <v>7257</v>
      </c>
      <c r="D1477" s="160" t="s">
        <v>8944</v>
      </c>
      <c r="E1477" s="160" t="s">
        <v>7228</v>
      </c>
      <c r="F1477" s="160" t="s">
        <v>1250</v>
      </c>
      <c r="G1477" s="160" t="s">
        <v>1258</v>
      </c>
      <c r="H1477" s="160" t="s">
        <v>7258</v>
      </c>
      <c r="I1477" s="160"/>
    </row>
    <row r="1478" spans="1:9" s="156" customFormat="1" ht="15" customHeight="1" x14ac:dyDescent="0.25">
      <c r="A1478" s="160" t="s">
        <v>8432</v>
      </c>
      <c r="B1478" s="160" t="s">
        <v>282</v>
      </c>
      <c r="C1478" s="160" t="s">
        <v>8433</v>
      </c>
      <c r="D1478" s="160" t="s">
        <v>7848</v>
      </c>
      <c r="E1478" s="160" t="s">
        <v>8434</v>
      </c>
      <c r="F1478" s="160" t="s">
        <v>1265</v>
      </c>
      <c r="G1478" s="160" t="s">
        <v>6857</v>
      </c>
      <c r="H1478" s="160" t="s">
        <v>8435</v>
      </c>
      <c r="I1478" s="160"/>
    </row>
    <row r="1479" spans="1:9" ht="15" customHeight="1" x14ac:dyDescent="0.25">
      <c r="A1479" s="120" t="s">
        <v>3044</v>
      </c>
      <c r="B1479" s="120" t="s">
        <v>3045</v>
      </c>
      <c r="C1479" s="120" t="s">
        <v>2990</v>
      </c>
      <c r="D1479" s="120" t="s">
        <v>443</v>
      </c>
      <c r="E1479" s="120" t="s">
        <v>2076</v>
      </c>
      <c r="F1479" s="120" t="s">
        <v>1250</v>
      </c>
      <c r="G1479" s="120" t="s">
        <v>1251</v>
      </c>
      <c r="H1479" s="120" t="s">
        <v>3046</v>
      </c>
      <c r="I1479" s="120"/>
    </row>
    <row r="1480" spans="1:9" s="156" customFormat="1" ht="15" customHeight="1" x14ac:dyDescent="0.25">
      <c r="A1480" s="160" t="s">
        <v>9501</v>
      </c>
      <c r="B1480" s="160" t="s">
        <v>282</v>
      </c>
      <c r="C1480" s="160" t="s">
        <v>9496</v>
      </c>
      <c r="D1480" s="160" t="s">
        <v>8944</v>
      </c>
      <c r="E1480" s="160" t="s">
        <v>8439</v>
      </c>
      <c r="F1480" s="160" t="s">
        <v>1254</v>
      </c>
      <c r="G1480" s="160" t="s">
        <v>1297</v>
      </c>
      <c r="H1480" s="160" t="s">
        <v>9502</v>
      </c>
      <c r="I1480" s="160"/>
    </row>
    <row r="1481" spans="1:9" s="156" customFormat="1" ht="15" customHeight="1" x14ac:dyDescent="0.25">
      <c r="A1481" s="160" t="s">
        <v>8438</v>
      </c>
      <c r="B1481" s="160" t="s">
        <v>282</v>
      </c>
      <c r="C1481" s="160" t="s">
        <v>10302</v>
      </c>
      <c r="D1481" s="160" t="s">
        <v>7848</v>
      </c>
      <c r="E1481" s="160" t="s">
        <v>8439</v>
      </c>
      <c r="F1481" s="160" t="s">
        <v>1254</v>
      </c>
      <c r="G1481" s="160" t="s">
        <v>10305</v>
      </c>
      <c r="H1481" s="160" t="s">
        <v>8440</v>
      </c>
      <c r="I1481" s="160"/>
    </row>
    <row r="1482" spans="1:9" s="156" customFormat="1" ht="15" customHeight="1" x14ac:dyDescent="0.25">
      <c r="A1482" s="211" t="s">
        <v>17158</v>
      </c>
      <c r="B1482" s="211" t="s">
        <v>282</v>
      </c>
      <c r="C1482" s="211" t="s">
        <v>17159</v>
      </c>
      <c r="D1482" s="211" t="s">
        <v>16646</v>
      </c>
      <c r="E1482" s="211" t="s">
        <v>17160</v>
      </c>
      <c r="F1482" s="211" t="s">
        <v>1254</v>
      </c>
      <c r="G1482" s="211" t="s">
        <v>10305</v>
      </c>
      <c r="H1482" s="211" t="s">
        <v>16905</v>
      </c>
      <c r="I1482" s="211"/>
    </row>
    <row r="1483" spans="1:9" s="156" customFormat="1" ht="15" customHeight="1" x14ac:dyDescent="0.25">
      <c r="A1483" s="160" t="s">
        <v>8441</v>
      </c>
      <c r="B1483" s="160" t="s">
        <v>282</v>
      </c>
      <c r="C1483" s="160" t="s">
        <v>8442</v>
      </c>
      <c r="D1483" s="160" t="s">
        <v>7848</v>
      </c>
      <c r="E1483" s="160" t="s">
        <v>8443</v>
      </c>
      <c r="F1483" s="160" t="s">
        <v>1600</v>
      </c>
      <c r="G1483" s="160" t="s">
        <v>6857</v>
      </c>
      <c r="H1483" s="160" t="s">
        <v>8444</v>
      </c>
      <c r="I1483" s="160"/>
    </row>
    <row r="1484" spans="1:9" s="156" customFormat="1" ht="15" customHeight="1" x14ac:dyDescent="0.25">
      <c r="A1484" s="160" t="s">
        <v>9246</v>
      </c>
      <c r="B1484" s="160" t="s">
        <v>282</v>
      </c>
      <c r="C1484" s="160" t="s">
        <v>9247</v>
      </c>
      <c r="D1484" s="160" t="s">
        <v>8944</v>
      </c>
      <c r="E1484" s="160" t="s">
        <v>9248</v>
      </c>
      <c r="F1484" s="160" t="s">
        <v>1254</v>
      </c>
      <c r="G1484" s="160" t="s">
        <v>10306</v>
      </c>
      <c r="H1484" s="160" t="s">
        <v>9249</v>
      </c>
      <c r="I1484" s="160"/>
    </row>
    <row r="1485" spans="1:9" s="156" customFormat="1" ht="15" customHeight="1" x14ac:dyDescent="0.25">
      <c r="A1485" s="211" t="s">
        <v>4671</v>
      </c>
      <c r="B1485" s="211" t="s">
        <v>282</v>
      </c>
      <c r="C1485" s="211" t="s">
        <v>14926</v>
      </c>
      <c r="D1485" s="211" t="s">
        <v>564</v>
      </c>
      <c r="E1485" s="211" t="s">
        <v>14927</v>
      </c>
      <c r="F1485" s="211" t="s">
        <v>1254</v>
      </c>
      <c r="G1485" s="211" t="s">
        <v>14928</v>
      </c>
      <c r="H1485" s="211" t="s">
        <v>4672</v>
      </c>
      <c r="I1485" s="211"/>
    </row>
    <row r="1486" spans="1:9" s="156" customFormat="1" ht="15" customHeight="1" x14ac:dyDescent="0.25">
      <c r="A1486" s="211" t="s">
        <v>10021</v>
      </c>
      <c r="B1486" s="211" t="s">
        <v>282</v>
      </c>
      <c r="C1486" s="211" t="s">
        <v>14929</v>
      </c>
      <c r="D1486" s="211" t="s">
        <v>8944</v>
      </c>
      <c r="E1486" s="211" t="s">
        <v>13941</v>
      </c>
      <c r="F1486" s="211" t="s">
        <v>1250</v>
      </c>
      <c r="G1486" s="211" t="s">
        <v>3624</v>
      </c>
      <c r="H1486" s="211" t="s">
        <v>9025</v>
      </c>
      <c r="I1486" s="211"/>
    </row>
    <row r="1487" spans="1:9" s="156" customFormat="1" ht="15" customHeight="1" x14ac:dyDescent="0.25">
      <c r="A1487" s="160" t="s">
        <v>10024</v>
      </c>
      <c r="B1487" s="160" t="s">
        <v>282</v>
      </c>
      <c r="C1487" s="160" t="s">
        <v>10053</v>
      </c>
      <c r="D1487" s="160" t="s">
        <v>8944</v>
      </c>
      <c r="E1487" s="160" t="s">
        <v>10054</v>
      </c>
      <c r="F1487" s="160" t="s">
        <v>1600</v>
      </c>
      <c r="G1487" s="160" t="s">
        <v>1297</v>
      </c>
      <c r="H1487" s="160" t="s">
        <v>10025</v>
      </c>
      <c r="I1487" s="160"/>
    </row>
    <row r="1488" spans="1:9" s="156" customFormat="1" ht="15" customHeight="1" x14ac:dyDescent="0.25">
      <c r="A1488" s="211" t="s">
        <v>10039</v>
      </c>
      <c r="B1488" s="211" t="s">
        <v>282</v>
      </c>
      <c r="C1488" s="211" t="s">
        <v>15837</v>
      </c>
      <c r="D1488" s="211" t="s">
        <v>8944</v>
      </c>
      <c r="E1488" s="211" t="s">
        <v>10011</v>
      </c>
      <c r="F1488" s="211" t="s">
        <v>1618</v>
      </c>
      <c r="G1488" s="211" t="s">
        <v>3624</v>
      </c>
      <c r="H1488" s="211" t="s">
        <v>10040</v>
      </c>
      <c r="I1488" s="211"/>
    </row>
    <row r="1489" spans="1:16" s="156" customFormat="1" ht="15" customHeight="1" x14ac:dyDescent="0.25">
      <c r="A1489" s="160" t="s">
        <v>7532</v>
      </c>
      <c r="B1489" s="160" t="s">
        <v>282</v>
      </c>
      <c r="C1489" s="160" t="s">
        <v>7533</v>
      </c>
      <c r="D1489" s="160" t="s">
        <v>8944</v>
      </c>
      <c r="E1489" s="160" t="s">
        <v>7534</v>
      </c>
      <c r="F1489" s="160" t="s">
        <v>1250</v>
      </c>
      <c r="G1489" s="160" t="s">
        <v>1297</v>
      </c>
      <c r="H1489" s="160" t="s">
        <v>7535</v>
      </c>
      <c r="I1489" s="160"/>
    </row>
    <row r="1490" spans="1:16" s="156" customFormat="1" ht="15" customHeight="1" x14ac:dyDescent="0.25">
      <c r="A1490" s="160" t="s">
        <v>9750</v>
      </c>
      <c r="B1490" s="160" t="s">
        <v>282</v>
      </c>
      <c r="C1490" s="160" t="s">
        <v>6893</v>
      </c>
      <c r="D1490" s="160" t="s">
        <v>4413</v>
      </c>
      <c r="E1490" s="160" t="s">
        <v>7098</v>
      </c>
      <c r="F1490" s="160" t="s">
        <v>1254</v>
      </c>
      <c r="G1490" s="160" t="s">
        <v>1258</v>
      </c>
      <c r="H1490" s="160" t="s">
        <v>7107</v>
      </c>
      <c r="I1490" s="160"/>
    </row>
    <row r="1491" spans="1:16" s="156" customFormat="1" ht="15" customHeight="1" x14ac:dyDescent="0.25">
      <c r="A1491" s="160" t="s">
        <v>9751</v>
      </c>
      <c r="B1491" s="160" t="s">
        <v>282</v>
      </c>
      <c r="C1491" s="160"/>
      <c r="D1491" s="160" t="s">
        <v>7848</v>
      </c>
      <c r="E1491" s="160" t="s">
        <v>9752</v>
      </c>
      <c r="F1491" s="160" t="s">
        <v>1618</v>
      </c>
      <c r="G1491" s="160" t="s">
        <v>8955</v>
      </c>
      <c r="H1491" s="160" t="s">
        <v>9753</v>
      </c>
      <c r="I1491" s="160"/>
    </row>
    <row r="1492" spans="1:16" s="156" customFormat="1" ht="15" customHeight="1" x14ac:dyDescent="0.25">
      <c r="A1492" s="160" t="s">
        <v>8445</v>
      </c>
      <c r="B1492" s="160" t="s">
        <v>282</v>
      </c>
      <c r="C1492" s="96" t="s">
        <v>8446</v>
      </c>
      <c r="D1492" s="160" t="s">
        <v>7848</v>
      </c>
      <c r="E1492" s="160" t="s">
        <v>359</v>
      </c>
      <c r="F1492" s="160" t="s">
        <v>1618</v>
      </c>
      <c r="G1492" s="160" t="s">
        <v>4832</v>
      </c>
      <c r="H1492" s="160" t="s">
        <v>8447</v>
      </c>
      <c r="I1492" s="160"/>
    </row>
    <row r="1493" spans="1:16" s="156" customFormat="1" ht="15" customHeight="1" x14ac:dyDescent="0.25">
      <c r="A1493" s="160" t="s">
        <v>9761</v>
      </c>
      <c r="B1493" s="160" t="s">
        <v>282</v>
      </c>
      <c r="C1493" s="96"/>
      <c r="D1493" s="160" t="s">
        <v>7848</v>
      </c>
      <c r="E1493" s="160" t="s">
        <v>9382</v>
      </c>
      <c r="F1493" s="160" t="s">
        <v>1254</v>
      </c>
      <c r="G1493" s="160" t="s">
        <v>8955</v>
      </c>
      <c r="H1493" s="160" t="s">
        <v>9762</v>
      </c>
      <c r="I1493" s="160"/>
    </row>
    <row r="1494" spans="1:16" s="156" customFormat="1" ht="15" customHeight="1" x14ac:dyDescent="0.25">
      <c r="A1494" s="160" t="s">
        <v>8448</v>
      </c>
      <c r="B1494" s="160" t="s">
        <v>282</v>
      </c>
      <c r="C1494" s="96" t="s">
        <v>8449</v>
      </c>
      <c r="D1494" s="160" t="s">
        <v>7848</v>
      </c>
      <c r="E1494" s="160" t="s">
        <v>8450</v>
      </c>
      <c r="F1494" s="160" t="s">
        <v>1534</v>
      </c>
      <c r="G1494" s="160" t="s">
        <v>1297</v>
      </c>
      <c r="H1494" s="160" t="s">
        <v>8451</v>
      </c>
      <c r="I1494" s="160" t="s">
        <v>8452</v>
      </c>
    </row>
    <row r="1495" spans="1:16" s="156" customFormat="1" ht="15" customHeight="1" x14ac:dyDescent="0.25">
      <c r="A1495" s="160" t="s">
        <v>6264</v>
      </c>
      <c r="B1495" s="160" t="s">
        <v>6265</v>
      </c>
      <c r="C1495" s="160" t="s">
        <v>5973</v>
      </c>
      <c r="D1495" s="160" t="s">
        <v>841</v>
      </c>
      <c r="E1495" s="160" t="s">
        <v>6266</v>
      </c>
      <c r="F1495" s="160" t="s">
        <v>1250</v>
      </c>
      <c r="G1495" s="160" t="s">
        <v>10307</v>
      </c>
      <c r="H1495" s="160" t="s">
        <v>6267</v>
      </c>
      <c r="I1495" s="160"/>
    </row>
    <row r="1496" spans="1:16" s="156" customFormat="1" ht="15" customHeight="1" x14ac:dyDescent="0.25">
      <c r="A1496" s="160" t="s">
        <v>4895</v>
      </c>
      <c r="B1496" s="160" t="s">
        <v>4896</v>
      </c>
      <c r="C1496" s="160" t="s">
        <v>5550</v>
      </c>
      <c r="D1496" s="160" t="s">
        <v>443</v>
      </c>
      <c r="E1496" s="160" t="s">
        <v>4897</v>
      </c>
      <c r="F1496" s="160" t="s">
        <v>1254</v>
      </c>
      <c r="G1496" s="160" t="s">
        <v>1477</v>
      </c>
      <c r="H1496" s="160" t="s">
        <v>4898</v>
      </c>
      <c r="I1496" s="160"/>
    </row>
    <row r="1497" spans="1:16" s="156" customFormat="1" ht="15" customHeight="1" x14ac:dyDescent="0.25">
      <c r="A1497" s="160" t="s">
        <v>7538</v>
      </c>
      <c r="B1497" s="160" t="s">
        <v>282</v>
      </c>
      <c r="C1497" s="160" t="s">
        <v>7294</v>
      </c>
      <c r="D1497" s="160" t="s">
        <v>8944</v>
      </c>
      <c r="E1497" s="160" t="s">
        <v>7536</v>
      </c>
      <c r="F1497" s="160" t="s">
        <v>1250</v>
      </c>
      <c r="G1497" s="160" t="s">
        <v>1297</v>
      </c>
      <c r="H1497" s="160" t="s">
        <v>7537</v>
      </c>
      <c r="I1497" s="160"/>
    </row>
    <row r="1498" spans="1:16" s="156" customFormat="1" ht="15" customHeight="1" x14ac:dyDescent="0.25">
      <c r="A1498" s="160" t="s">
        <v>7539</v>
      </c>
      <c r="B1498" s="160" t="s">
        <v>282</v>
      </c>
      <c r="C1498" s="160" t="s">
        <v>7294</v>
      </c>
      <c r="D1498" s="160" t="s">
        <v>8944</v>
      </c>
      <c r="E1498" s="160" t="s">
        <v>7351</v>
      </c>
      <c r="F1498" s="160" t="s">
        <v>1250</v>
      </c>
      <c r="G1498" s="160" t="s">
        <v>4817</v>
      </c>
      <c r="H1498" s="160" t="s">
        <v>7540</v>
      </c>
      <c r="I1498" s="160"/>
    </row>
    <row r="1499" spans="1:16" s="156" customFormat="1" ht="15" customHeight="1" x14ac:dyDescent="0.25">
      <c r="A1499" s="160" t="s">
        <v>7541</v>
      </c>
      <c r="B1499" s="160" t="s">
        <v>282</v>
      </c>
      <c r="C1499" s="160" t="s">
        <v>7294</v>
      </c>
      <c r="D1499" s="160" t="s">
        <v>8944</v>
      </c>
      <c r="E1499" s="160" t="s">
        <v>7542</v>
      </c>
      <c r="F1499" s="160" t="s">
        <v>1250</v>
      </c>
      <c r="G1499" s="160" t="s">
        <v>4817</v>
      </c>
      <c r="H1499" s="160" t="s">
        <v>7543</v>
      </c>
      <c r="I1499" s="160"/>
    </row>
    <row r="1500" spans="1:16" s="156" customFormat="1" ht="15" customHeight="1" x14ac:dyDescent="0.25">
      <c r="A1500" s="160" t="s">
        <v>6268</v>
      </c>
      <c r="B1500" s="160" t="s">
        <v>6269</v>
      </c>
      <c r="C1500" s="160" t="s">
        <v>6270</v>
      </c>
      <c r="D1500" s="160" t="s">
        <v>841</v>
      </c>
      <c r="E1500" s="160" t="s">
        <v>6271</v>
      </c>
      <c r="F1500" s="160" t="s">
        <v>1250</v>
      </c>
      <c r="G1500" s="160" t="s">
        <v>1251</v>
      </c>
      <c r="H1500" s="160" t="s">
        <v>6272</v>
      </c>
      <c r="I1500" s="160"/>
    </row>
    <row r="1501" spans="1:16" s="156" customFormat="1" ht="15" customHeight="1" x14ac:dyDescent="0.25">
      <c r="A1501" s="211" t="s">
        <v>15838</v>
      </c>
      <c r="B1501" s="211" t="s">
        <v>15839</v>
      </c>
      <c r="C1501" s="211" t="s">
        <v>6064</v>
      </c>
      <c r="D1501" s="211" t="s">
        <v>841</v>
      </c>
      <c r="E1501" s="211" t="s">
        <v>6276</v>
      </c>
      <c r="F1501" s="211" t="s">
        <v>1250</v>
      </c>
      <c r="G1501" s="211" t="s">
        <v>10307</v>
      </c>
      <c r="H1501" s="209" t="s">
        <v>12395</v>
      </c>
      <c r="I1501" s="211"/>
    </row>
    <row r="1502" spans="1:16" s="156" customFormat="1" ht="15" customHeight="1" x14ac:dyDescent="0.25">
      <c r="A1502" s="160" t="s">
        <v>6273</v>
      </c>
      <c r="B1502" s="160" t="s">
        <v>6274</v>
      </c>
      <c r="C1502" s="160" t="s">
        <v>6275</v>
      </c>
      <c r="D1502" s="160" t="s">
        <v>841</v>
      </c>
      <c r="E1502" s="160" t="s">
        <v>6276</v>
      </c>
      <c r="F1502" s="160" t="s">
        <v>1250</v>
      </c>
      <c r="G1502" s="160" t="s">
        <v>1258</v>
      </c>
      <c r="H1502" s="160" t="s">
        <v>6277</v>
      </c>
      <c r="I1502" s="160"/>
    </row>
    <row r="1503" spans="1:16" s="156" customFormat="1" ht="15" customHeight="1" x14ac:dyDescent="0.25">
      <c r="A1503" s="211" t="s">
        <v>6278</v>
      </c>
      <c r="B1503" s="211" t="s">
        <v>6279</v>
      </c>
      <c r="C1503" s="211" t="s">
        <v>16027</v>
      </c>
      <c r="D1503" s="211" t="s">
        <v>841</v>
      </c>
      <c r="E1503" s="211" t="s">
        <v>6276</v>
      </c>
      <c r="F1503" s="211" t="s">
        <v>1250</v>
      </c>
      <c r="G1503" s="211" t="s">
        <v>5456</v>
      </c>
      <c r="H1503" s="211" t="s">
        <v>6280</v>
      </c>
      <c r="I1503" s="211"/>
    </row>
    <row r="1504" spans="1:16" ht="15" customHeight="1" x14ac:dyDescent="0.25">
      <c r="A1504" s="120" t="s">
        <v>3047</v>
      </c>
      <c r="B1504" s="120" t="s">
        <v>282</v>
      </c>
      <c r="C1504" s="120"/>
      <c r="D1504" s="120" t="s">
        <v>564</v>
      </c>
      <c r="E1504" s="120" t="s">
        <v>3048</v>
      </c>
      <c r="F1504" s="120" t="s">
        <v>1250</v>
      </c>
      <c r="G1504" s="50" t="s">
        <v>4817</v>
      </c>
      <c r="H1504" s="120" t="s">
        <v>2785</v>
      </c>
      <c r="I1504" s="120"/>
      <c r="J1504" s="122"/>
      <c r="K1504" s="122"/>
      <c r="L1504" s="122"/>
      <c r="M1504" s="122"/>
      <c r="N1504" s="122"/>
      <c r="O1504" s="122"/>
      <c r="P1504" s="122" t="s">
        <v>3049</v>
      </c>
    </row>
    <row r="1505" spans="1:22" s="156" customFormat="1" ht="15" customHeight="1" x14ac:dyDescent="0.25">
      <c r="A1505" s="211" t="s">
        <v>7061</v>
      </c>
      <c r="B1505" s="211" t="s">
        <v>282</v>
      </c>
      <c r="C1505" s="211" t="s">
        <v>15025</v>
      </c>
      <c r="D1505" s="211" t="s">
        <v>564</v>
      </c>
      <c r="E1505" s="211" t="s">
        <v>7974</v>
      </c>
      <c r="F1505" s="211" t="s">
        <v>1618</v>
      </c>
      <c r="G1505" s="143" t="s">
        <v>10305</v>
      </c>
      <c r="H1505" s="211" t="s">
        <v>7063</v>
      </c>
      <c r="I1505" s="211"/>
      <c r="J1505" s="161"/>
      <c r="K1505" s="161"/>
      <c r="L1505" s="161"/>
      <c r="M1505" s="161"/>
      <c r="N1505" s="161"/>
      <c r="O1505" s="161"/>
      <c r="P1505" s="161"/>
    </row>
    <row r="1506" spans="1:22" s="156" customFormat="1" ht="15" customHeight="1" x14ac:dyDescent="0.25">
      <c r="A1506" s="160" t="s">
        <v>10328</v>
      </c>
      <c r="B1506" s="160" t="s">
        <v>282</v>
      </c>
      <c r="C1506" s="160"/>
      <c r="D1506" s="160" t="s">
        <v>755</v>
      </c>
      <c r="E1506" s="160" t="s">
        <v>10329</v>
      </c>
      <c r="F1506" s="160" t="s">
        <v>1254</v>
      </c>
      <c r="G1506" s="143" t="s">
        <v>8955</v>
      </c>
      <c r="H1506" s="160" t="s">
        <v>10330</v>
      </c>
      <c r="I1506" s="160"/>
      <c r="J1506" s="161"/>
      <c r="K1506" s="161"/>
      <c r="L1506" s="161"/>
      <c r="M1506" s="161"/>
      <c r="N1506" s="161"/>
      <c r="O1506" s="161"/>
      <c r="P1506" s="161"/>
    </row>
    <row r="1507" spans="1:22" s="156" customFormat="1" ht="15" customHeight="1" x14ac:dyDescent="0.25">
      <c r="A1507" s="211" t="s">
        <v>7674</v>
      </c>
      <c r="B1507" s="211" t="s">
        <v>282</v>
      </c>
      <c r="C1507" s="211" t="s">
        <v>15574</v>
      </c>
      <c r="D1507" s="211" t="s">
        <v>8944</v>
      </c>
      <c r="E1507" s="211" t="s">
        <v>13951</v>
      </c>
      <c r="F1507" s="211" t="s">
        <v>1250</v>
      </c>
      <c r="G1507" s="143" t="s">
        <v>1359</v>
      </c>
      <c r="H1507" s="211" t="s">
        <v>7675</v>
      </c>
      <c r="I1507" s="211"/>
      <c r="J1507" s="161"/>
      <c r="K1507" s="161"/>
      <c r="L1507" s="161"/>
      <c r="M1507" s="161"/>
      <c r="N1507" s="161"/>
      <c r="O1507" s="161"/>
      <c r="P1507" s="161"/>
    </row>
    <row r="1508" spans="1:22" s="156" customFormat="1" ht="15" customHeight="1" x14ac:dyDescent="0.25">
      <c r="A1508" s="211" t="s">
        <v>10041</v>
      </c>
      <c r="B1508" s="211" t="s">
        <v>282</v>
      </c>
      <c r="C1508" s="211" t="s">
        <v>15026</v>
      </c>
      <c r="D1508" s="211" t="s">
        <v>8944</v>
      </c>
      <c r="E1508" s="211" t="s">
        <v>15027</v>
      </c>
      <c r="F1508" s="211" t="s">
        <v>1600</v>
      </c>
      <c r="G1508" s="143" t="s">
        <v>3624</v>
      </c>
      <c r="H1508" s="211" t="s">
        <v>10042</v>
      </c>
      <c r="I1508" s="211"/>
      <c r="J1508" s="161"/>
      <c r="K1508" s="161"/>
      <c r="L1508" s="161"/>
      <c r="M1508" s="161"/>
      <c r="N1508" s="161"/>
      <c r="O1508" s="161"/>
      <c r="P1508" s="161"/>
    </row>
    <row r="1509" spans="1:22" s="156" customFormat="1" ht="15" customHeight="1" x14ac:dyDescent="0.25">
      <c r="A1509" s="211" t="s">
        <v>16906</v>
      </c>
      <c r="B1509" s="211" t="s">
        <v>282</v>
      </c>
      <c r="C1509" s="211" t="s">
        <v>16762</v>
      </c>
      <c r="D1509" s="211" t="s">
        <v>16646</v>
      </c>
      <c r="E1509" s="211" t="s">
        <v>16907</v>
      </c>
      <c r="F1509" s="211" t="s">
        <v>1254</v>
      </c>
      <c r="G1509" s="143" t="s">
        <v>4832</v>
      </c>
      <c r="H1509" s="211" t="s">
        <v>16908</v>
      </c>
      <c r="I1509" s="211"/>
      <c r="J1509" s="161"/>
      <c r="K1509" s="161"/>
      <c r="L1509" s="161"/>
      <c r="M1509" s="161"/>
      <c r="N1509" s="161"/>
      <c r="O1509" s="161"/>
      <c r="P1509" s="161"/>
    </row>
    <row r="1510" spans="1:22" ht="15" customHeight="1" x14ac:dyDescent="0.25">
      <c r="A1510" s="14" t="s">
        <v>3050</v>
      </c>
      <c r="B1510" s="120" t="s">
        <v>282</v>
      </c>
      <c r="C1510" s="120" t="s">
        <v>6935</v>
      </c>
      <c r="D1510" s="120" t="s">
        <v>4413</v>
      </c>
      <c r="E1510" s="120" t="s">
        <v>3051</v>
      </c>
      <c r="F1510" s="120" t="s">
        <v>1254</v>
      </c>
      <c r="G1510" s="160" t="s">
        <v>7029</v>
      </c>
      <c r="H1510" s="50" t="s">
        <v>3052</v>
      </c>
      <c r="I1510" s="120"/>
      <c r="P1510" s="122" t="s">
        <v>3053</v>
      </c>
      <c r="V1510" s="122"/>
    </row>
    <row r="1511" spans="1:22" s="156" customFormat="1" ht="15" customHeight="1" x14ac:dyDescent="0.25">
      <c r="A1511" s="149" t="s">
        <v>7544</v>
      </c>
      <c r="B1511" s="160" t="s">
        <v>282</v>
      </c>
      <c r="C1511" s="160" t="s">
        <v>7294</v>
      </c>
      <c r="D1511" s="160" t="s">
        <v>8944</v>
      </c>
      <c r="E1511" s="160" t="s">
        <v>7301</v>
      </c>
      <c r="F1511" s="160" t="s">
        <v>1250</v>
      </c>
      <c r="G1511" s="160" t="s">
        <v>4817</v>
      </c>
      <c r="H1511" s="143" t="s">
        <v>7545</v>
      </c>
      <c r="I1511" s="160"/>
      <c r="P1511" s="161"/>
      <c r="V1511" s="161"/>
    </row>
    <row r="1512" spans="1:22" s="156" customFormat="1" ht="15" customHeight="1" x14ac:dyDescent="0.25">
      <c r="A1512" s="211" t="s">
        <v>8138</v>
      </c>
      <c r="B1512" s="211" t="s">
        <v>282</v>
      </c>
      <c r="C1512" s="211" t="s">
        <v>14594</v>
      </c>
      <c r="D1512" s="211" t="s">
        <v>7848</v>
      </c>
      <c r="E1512" s="211" t="s">
        <v>14595</v>
      </c>
      <c r="F1512" s="211" t="s">
        <v>1618</v>
      </c>
      <c r="G1512" s="211" t="s">
        <v>1258</v>
      </c>
      <c r="H1512" s="211" t="s">
        <v>8139</v>
      </c>
      <c r="I1512" s="211"/>
      <c r="P1512" s="161"/>
      <c r="V1512" s="161"/>
    </row>
    <row r="1513" spans="1:22" ht="15" customHeight="1" x14ac:dyDescent="0.25">
      <c r="A1513" s="120" t="s">
        <v>3054</v>
      </c>
      <c r="B1513" s="120" t="s">
        <v>3055</v>
      </c>
      <c r="C1513" s="120" t="s">
        <v>2715</v>
      </c>
      <c r="D1513" s="120" t="s">
        <v>443</v>
      </c>
      <c r="E1513" s="120" t="s">
        <v>2195</v>
      </c>
      <c r="F1513" s="120" t="s">
        <v>1250</v>
      </c>
      <c r="G1513" s="120" t="s">
        <v>4817</v>
      </c>
      <c r="H1513" s="120" t="s">
        <v>3056</v>
      </c>
      <c r="I1513" s="120"/>
    </row>
    <row r="1514" spans="1:22" ht="15" customHeight="1" x14ac:dyDescent="0.25">
      <c r="A1514" s="120" t="s">
        <v>3057</v>
      </c>
      <c r="B1514" s="120" t="s">
        <v>3058</v>
      </c>
      <c r="C1514" s="120" t="s">
        <v>3059</v>
      </c>
      <c r="D1514" s="120" t="s">
        <v>443</v>
      </c>
      <c r="E1514" s="120" t="s">
        <v>3060</v>
      </c>
      <c r="F1514" s="120" t="s">
        <v>1250</v>
      </c>
      <c r="G1514" s="120" t="s">
        <v>4817</v>
      </c>
      <c r="H1514" s="120" t="s">
        <v>3061</v>
      </c>
      <c r="I1514" s="120"/>
    </row>
    <row r="1515" spans="1:22" ht="15" customHeight="1" x14ac:dyDescent="0.25">
      <c r="A1515" s="120" t="s">
        <v>3062</v>
      </c>
      <c r="B1515" s="120" t="s">
        <v>3063</v>
      </c>
      <c r="C1515" s="120" t="s">
        <v>3064</v>
      </c>
      <c r="D1515" s="120" t="s">
        <v>443</v>
      </c>
      <c r="E1515" s="120" t="s">
        <v>2527</v>
      </c>
      <c r="F1515" s="120" t="s">
        <v>1250</v>
      </c>
      <c r="G1515" s="162" t="s">
        <v>5025</v>
      </c>
      <c r="H1515" s="120" t="s">
        <v>3065</v>
      </c>
      <c r="I1515" s="120"/>
    </row>
    <row r="1516" spans="1:22" s="156" customFormat="1" ht="15" customHeight="1" x14ac:dyDescent="0.25">
      <c r="A1516" s="211" t="s">
        <v>4899</v>
      </c>
      <c r="B1516" s="211" t="s">
        <v>4900</v>
      </c>
      <c r="C1516" s="211" t="s">
        <v>15049</v>
      </c>
      <c r="D1516" s="211" t="s">
        <v>443</v>
      </c>
      <c r="E1516" s="211" t="s">
        <v>15050</v>
      </c>
      <c r="F1516" s="211" t="s">
        <v>1265</v>
      </c>
      <c r="G1516" s="162" t="s">
        <v>1404</v>
      </c>
      <c r="H1516" s="211" t="s">
        <v>4901</v>
      </c>
      <c r="I1516" s="211"/>
    </row>
    <row r="1517" spans="1:22" s="156" customFormat="1" ht="15" customHeight="1" x14ac:dyDescent="0.25">
      <c r="A1517" s="160" t="s">
        <v>6281</v>
      </c>
      <c r="B1517" s="160" t="s">
        <v>6282</v>
      </c>
      <c r="C1517" s="160" t="s">
        <v>6283</v>
      </c>
      <c r="D1517" s="160" t="s">
        <v>841</v>
      </c>
      <c r="E1517" s="160" t="s">
        <v>6284</v>
      </c>
      <c r="F1517" s="160" t="s">
        <v>1250</v>
      </c>
      <c r="G1517" s="162" t="s">
        <v>1392</v>
      </c>
      <c r="H1517" s="160" t="s">
        <v>6285</v>
      </c>
      <c r="I1517" s="160"/>
    </row>
    <row r="1518" spans="1:22" s="156" customFormat="1" ht="15" customHeight="1" x14ac:dyDescent="0.25">
      <c r="A1518" s="161" t="s">
        <v>3066</v>
      </c>
      <c r="B1518" s="161" t="s">
        <v>3067</v>
      </c>
      <c r="C1518" s="162" t="s">
        <v>4803</v>
      </c>
      <c r="D1518" s="160" t="s">
        <v>841</v>
      </c>
      <c r="E1518" s="162" t="s">
        <v>6942</v>
      </c>
      <c r="F1518" s="162" t="s">
        <v>1250</v>
      </c>
      <c r="G1518" s="162" t="s">
        <v>1297</v>
      </c>
      <c r="H1518" s="161" t="s">
        <v>3068</v>
      </c>
      <c r="I1518" s="161"/>
    </row>
    <row r="1519" spans="1:22" s="156" customFormat="1" ht="15" customHeight="1" x14ac:dyDescent="0.25">
      <c r="A1519" s="211" t="s">
        <v>9801</v>
      </c>
      <c r="B1519" s="211" t="s">
        <v>282</v>
      </c>
      <c r="C1519" s="211" t="s">
        <v>15301</v>
      </c>
      <c r="D1519" s="211" t="s">
        <v>8944</v>
      </c>
      <c r="E1519" s="162" t="s">
        <v>15302</v>
      </c>
      <c r="F1519" s="162" t="s">
        <v>1254</v>
      </c>
      <c r="G1519" s="162" t="s">
        <v>1258</v>
      </c>
      <c r="H1519" s="211" t="s">
        <v>9802</v>
      </c>
      <c r="I1519" s="161"/>
    </row>
    <row r="1520" spans="1:22" x14ac:dyDescent="0.25">
      <c r="A1520" s="122" t="s">
        <v>3069</v>
      </c>
      <c r="B1520" s="122" t="s">
        <v>3070</v>
      </c>
      <c r="C1520" s="122" t="s">
        <v>2990</v>
      </c>
      <c r="D1520" s="120" t="s">
        <v>443</v>
      </c>
      <c r="E1520" s="122" t="s">
        <v>1980</v>
      </c>
      <c r="F1520" s="122" t="s">
        <v>1250</v>
      </c>
      <c r="G1520" s="120" t="s">
        <v>1251</v>
      </c>
      <c r="H1520" s="122" t="s">
        <v>3071</v>
      </c>
      <c r="I1520" s="122"/>
    </row>
    <row r="1521" spans="1:9" s="156" customFormat="1" x14ac:dyDescent="0.25">
      <c r="A1521" s="161" t="s">
        <v>10106</v>
      </c>
      <c r="B1521" s="161" t="s">
        <v>282</v>
      </c>
      <c r="C1521" s="161" t="s">
        <v>10107</v>
      </c>
      <c r="D1521" s="160" t="s">
        <v>8944</v>
      </c>
      <c r="E1521" s="161" t="s">
        <v>10108</v>
      </c>
      <c r="F1521" s="161" t="s">
        <v>1600</v>
      </c>
      <c r="G1521" s="160" t="s">
        <v>6863</v>
      </c>
      <c r="H1521" s="161" t="s">
        <v>10109</v>
      </c>
      <c r="I1521" s="161"/>
    </row>
    <row r="1522" spans="1:9" x14ac:dyDescent="0.25">
      <c r="A1522" s="119" t="s">
        <v>10043</v>
      </c>
      <c r="B1522" s="161" t="s">
        <v>282</v>
      </c>
      <c r="D1522" s="160" t="s">
        <v>1357</v>
      </c>
      <c r="E1522" s="119" t="s">
        <v>405</v>
      </c>
      <c r="F1522" s="122" t="s">
        <v>1618</v>
      </c>
      <c r="G1522" s="120" t="s">
        <v>3624</v>
      </c>
      <c r="H1522" s="119" t="s">
        <v>3072</v>
      </c>
    </row>
    <row r="1523" spans="1:9" s="156" customFormat="1" x14ac:dyDescent="0.25">
      <c r="A1523" s="161" t="s">
        <v>10044</v>
      </c>
      <c r="B1523" s="161" t="s">
        <v>282</v>
      </c>
      <c r="C1523" s="161" t="s">
        <v>10045</v>
      </c>
      <c r="D1523" s="160" t="s">
        <v>8944</v>
      </c>
      <c r="E1523" s="161" t="s">
        <v>10046</v>
      </c>
      <c r="F1523" s="161" t="s">
        <v>1600</v>
      </c>
      <c r="G1523" s="160" t="s">
        <v>1297</v>
      </c>
      <c r="H1523" s="161" t="s">
        <v>10047</v>
      </c>
    </row>
    <row r="1524" spans="1:9" s="156" customFormat="1" x14ac:dyDescent="0.25">
      <c r="A1524" s="161" t="s">
        <v>8457</v>
      </c>
      <c r="B1524" s="161" t="s">
        <v>282</v>
      </c>
      <c r="D1524" s="160" t="s">
        <v>7848</v>
      </c>
      <c r="E1524" s="161" t="s">
        <v>7142</v>
      </c>
      <c r="F1524" s="161" t="s">
        <v>1600</v>
      </c>
      <c r="G1524" s="160" t="s">
        <v>3624</v>
      </c>
      <c r="H1524" s="156" t="s">
        <v>8458</v>
      </c>
    </row>
    <row r="1525" spans="1:9" s="156" customFormat="1" x14ac:dyDescent="0.25">
      <c r="A1525" s="161" t="s">
        <v>17246</v>
      </c>
      <c r="B1525" s="161" t="s">
        <v>282</v>
      </c>
      <c r="D1525" s="211" t="s">
        <v>16646</v>
      </c>
      <c r="E1525" s="161" t="s">
        <v>17247</v>
      </c>
      <c r="F1525" s="161" t="s">
        <v>1618</v>
      </c>
      <c r="G1525" s="211" t="s">
        <v>8955</v>
      </c>
      <c r="H1525" s="161" t="s">
        <v>17248</v>
      </c>
    </row>
    <row r="1526" spans="1:9" s="156" customFormat="1" x14ac:dyDescent="0.25">
      <c r="A1526" s="156" t="s">
        <v>6786</v>
      </c>
      <c r="B1526" s="161" t="s">
        <v>6787</v>
      </c>
      <c r="C1526" s="161" t="s">
        <v>6749</v>
      </c>
      <c r="D1526" s="160" t="s">
        <v>841</v>
      </c>
      <c r="E1526" s="161" t="s">
        <v>261</v>
      </c>
      <c r="F1526" s="161" t="s">
        <v>1250</v>
      </c>
      <c r="G1526" s="160" t="s">
        <v>5025</v>
      </c>
      <c r="H1526" s="161" t="s">
        <v>6788</v>
      </c>
    </row>
    <row r="1527" spans="1:9" x14ac:dyDescent="0.25">
      <c r="A1527" s="122" t="s">
        <v>3073</v>
      </c>
      <c r="B1527" s="122" t="s">
        <v>3074</v>
      </c>
      <c r="C1527" s="122" t="s">
        <v>2957</v>
      </c>
      <c r="D1527" s="120" t="s">
        <v>443</v>
      </c>
      <c r="E1527" s="122" t="s">
        <v>1249</v>
      </c>
      <c r="F1527" s="122" t="s">
        <v>1250</v>
      </c>
      <c r="G1527" s="120" t="s">
        <v>1251</v>
      </c>
      <c r="H1527" s="122" t="s">
        <v>3075</v>
      </c>
      <c r="I1527" s="122"/>
    </row>
    <row r="1528" spans="1:9" s="156" customFormat="1" x14ac:dyDescent="0.25">
      <c r="A1528" s="211" t="s">
        <v>16909</v>
      </c>
      <c r="B1528" s="211" t="s">
        <v>282</v>
      </c>
      <c r="C1528" s="161" t="s">
        <v>17405</v>
      </c>
      <c r="D1528" s="211" t="s">
        <v>16646</v>
      </c>
      <c r="E1528" s="162" t="s">
        <v>5126</v>
      </c>
      <c r="F1528" s="162" t="s">
        <v>1254</v>
      </c>
      <c r="G1528" s="211" t="s">
        <v>10307</v>
      </c>
      <c r="H1528" s="211" t="s">
        <v>16910</v>
      </c>
      <c r="I1528" s="161"/>
    </row>
    <row r="1529" spans="1:9" s="156" customFormat="1" x14ac:dyDescent="0.25">
      <c r="A1529" s="161" t="s">
        <v>8459</v>
      </c>
      <c r="B1529" s="161" t="s">
        <v>282</v>
      </c>
      <c r="C1529" s="161" t="s">
        <v>8460</v>
      </c>
      <c r="D1529" s="160" t="s">
        <v>7848</v>
      </c>
      <c r="E1529" s="161" t="s">
        <v>8461</v>
      </c>
      <c r="F1529" s="161" t="s">
        <v>1254</v>
      </c>
      <c r="G1529" s="160" t="s">
        <v>7030</v>
      </c>
      <c r="H1529" s="161" t="s">
        <v>8462</v>
      </c>
      <c r="I1529" s="161"/>
    </row>
    <row r="1530" spans="1:9" s="156" customFormat="1" x14ac:dyDescent="0.25">
      <c r="A1530" s="211" t="s">
        <v>3076</v>
      </c>
      <c r="B1530" s="211" t="s">
        <v>282</v>
      </c>
      <c r="C1530" s="211" t="s">
        <v>17446</v>
      </c>
      <c r="D1530" s="211" t="s">
        <v>564</v>
      </c>
      <c r="E1530" s="162" t="s">
        <v>17447</v>
      </c>
      <c r="F1530" s="162" t="s">
        <v>1250</v>
      </c>
      <c r="G1530" s="211" t="s">
        <v>1279</v>
      </c>
      <c r="H1530" s="211" t="s">
        <v>3077</v>
      </c>
      <c r="I1530" s="161"/>
    </row>
    <row r="1531" spans="1:9" s="156" customFormat="1" x14ac:dyDescent="0.25">
      <c r="A1531" s="161" t="s">
        <v>3078</v>
      </c>
      <c r="B1531" s="161" t="s">
        <v>3079</v>
      </c>
      <c r="C1531" s="161" t="s">
        <v>6979</v>
      </c>
      <c r="D1531" s="160" t="s">
        <v>443</v>
      </c>
      <c r="E1531" s="161" t="s">
        <v>6980</v>
      </c>
      <c r="F1531" s="161" t="s">
        <v>1250</v>
      </c>
      <c r="G1531" s="160" t="s">
        <v>1258</v>
      </c>
      <c r="H1531" s="161" t="s">
        <v>3080</v>
      </c>
      <c r="I1531" s="161"/>
    </row>
    <row r="1532" spans="1:9" ht="15" customHeight="1" x14ac:dyDescent="0.25">
      <c r="A1532" s="122" t="s">
        <v>3081</v>
      </c>
      <c r="B1532" s="122" t="s">
        <v>3082</v>
      </c>
      <c r="C1532" s="122"/>
      <c r="D1532" s="120" t="s">
        <v>443</v>
      </c>
      <c r="E1532" s="122" t="s">
        <v>2066</v>
      </c>
      <c r="F1532" s="122" t="s">
        <v>1250</v>
      </c>
      <c r="G1532" s="120" t="s">
        <v>1251</v>
      </c>
      <c r="H1532" s="122" t="s">
        <v>3083</v>
      </c>
      <c r="I1532" s="122"/>
    </row>
    <row r="1533" spans="1:9" s="156" customFormat="1" ht="15" customHeight="1" x14ac:dyDescent="0.25">
      <c r="A1533" s="161" t="s">
        <v>8465</v>
      </c>
      <c r="B1533" s="161" t="s">
        <v>282</v>
      </c>
      <c r="C1533" s="161" t="s">
        <v>14598</v>
      </c>
      <c r="D1533" s="211" t="s">
        <v>7848</v>
      </c>
      <c r="E1533" s="161" t="s">
        <v>4411</v>
      </c>
      <c r="F1533" s="161" t="s">
        <v>1618</v>
      </c>
      <c r="G1533" s="211" t="s">
        <v>1258</v>
      </c>
      <c r="H1533" s="161" t="s">
        <v>8466</v>
      </c>
      <c r="I1533" s="161"/>
    </row>
    <row r="1534" spans="1:9" s="156" customFormat="1" ht="15" customHeight="1" x14ac:dyDescent="0.25">
      <c r="A1534" s="161" t="s">
        <v>8467</v>
      </c>
      <c r="B1534" s="161" t="s">
        <v>282</v>
      </c>
      <c r="C1534" s="161" t="s">
        <v>8468</v>
      </c>
      <c r="D1534" s="160" t="s">
        <v>7848</v>
      </c>
      <c r="E1534" s="161" t="s">
        <v>4533</v>
      </c>
      <c r="F1534" s="161" t="s">
        <v>1254</v>
      </c>
      <c r="G1534" s="160" t="s">
        <v>1297</v>
      </c>
      <c r="H1534" s="161" t="s">
        <v>8469</v>
      </c>
      <c r="I1534" s="161"/>
    </row>
    <row r="1535" spans="1:9" s="156" customFormat="1" ht="15" customHeight="1" x14ac:dyDescent="0.25">
      <c r="A1535" s="161" t="s">
        <v>8470</v>
      </c>
      <c r="B1535" s="161" t="s">
        <v>282</v>
      </c>
      <c r="C1535" s="161" t="s">
        <v>14599</v>
      </c>
      <c r="D1535" s="211" t="s">
        <v>7848</v>
      </c>
      <c r="E1535" s="161" t="s">
        <v>2419</v>
      </c>
      <c r="F1535" s="161" t="s">
        <v>1254</v>
      </c>
      <c r="G1535" s="211" t="s">
        <v>5021</v>
      </c>
      <c r="H1535" s="161" t="s">
        <v>8471</v>
      </c>
      <c r="I1535" s="161"/>
    </row>
    <row r="1536" spans="1:9" ht="15" customHeight="1" x14ac:dyDescent="0.25">
      <c r="A1536" s="120" t="s">
        <v>3084</v>
      </c>
      <c r="B1536" s="120" t="s">
        <v>3085</v>
      </c>
      <c r="C1536" s="120" t="s">
        <v>3086</v>
      </c>
      <c r="D1536" s="120" t="s">
        <v>443</v>
      </c>
      <c r="E1536" s="120" t="s">
        <v>2169</v>
      </c>
      <c r="F1536" s="120" t="s">
        <v>1250</v>
      </c>
      <c r="G1536" s="120" t="s">
        <v>1251</v>
      </c>
      <c r="H1536" s="120" t="s">
        <v>3087</v>
      </c>
      <c r="I1536" s="120"/>
    </row>
    <row r="1537" spans="1:9" ht="16.5" customHeight="1" x14ac:dyDescent="0.25">
      <c r="A1537" s="120" t="s">
        <v>3088</v>
      </c>
      <c r="B1537" s="120" t="s">
        <v>3089</v>
      </c>
      <c r="C1537" s="120" t="s">
        <v>3090</v>
      </c>
      <c r="D1537" s="120" t="s">
        <v>443</v>
      </c>
      <c r="E1537" s="120" t="s">
        <v>2513</v>
      </c>
      <c r="F1537" s="120" t="s">
        <v>1250</v>
      </c>
      <c r="G1537" s="120" t="s">
        <v>1251</v>
      </c>
      <c r="H1537" s="120" t="s">
        <v>3091</v>
      </c>
      <c r="I1537" s="120"/>
    </row>
    <row r="1538" spans="1:9" x14ac:dyDescent="0.25">
      <c r="A1538" s="121" t="s">
        <v>4500</v>
      </c>
      <c r="B1538" s="161" t="s">
        <v>282</v>
      </c>
      <c r="D1538" s="122" t="s">
        <v>564</v>
      </c>
      <c r="E1538" s="122" t="s">
        <v>4501</v>
      </c>
      <c r="F1538" s="122" t="s">
        <v>1254</v>
      </c>
      <c r="G1538" s="120" t="s">
        <v>1392</v>
      </c>
      <c r="H1538" s="122" t="s">
        <v>4502</v>
      </c>
    </row>
    <row r="1539" spans="1:9" s="156" customFormat="1" x14ac:dyDescent="0.25">
      <c r="A1539" s="135" t="s">
        <v>8472</v>
      </c>
      <c r="B1539" s="161" t="s">
        <v>282</v>
      </c>
      <c r="C1539" s="161" t="s">
        <v>8473</v>
      </c>
      <c r="D1539" s="161" t="s">
        <v>7848</v>
      </c>
      <c r="E1539" s="161" t="s">
        <v>8474</v>
      </c>
      <c r="F1539" s="161" t="s">
        <v>1254</v>
      </c>
      <c r="G1539" s="160" t="s">
        <v>6857</v>
      </c>
      <c r="H1539" s="161" t="s">
        <v>8475</v>
      </c>
    </row>
    <row r="1540" spans="1:9" s="156" customFormat="1" x14ac:dyDescent="0.25">
      <c r="A1540" s="135" t="s">
        <v>16911</v>
      </c>
      <c r="B1540" s="161" t="s">
        <v>282</v>
      </c>
      <c r="C1540" s="161" t="s">
        <v>8473</v>
      </c>
      <c r="D1540" s="161" t="s">
        <v>16646</v>
      </c>
      <c r="E1540" s="161" t="s">
        <v>8474</v>
      </c>
      <c r="F1540" s="161" t="s">
        <v>1254</v>
      </c>
      <c r="G1540" s="211" t="s">
        <v>6857</v>
      </c>
      <c r="H1540" s="161" t="s">
        <v>16912</v>
      </c>
    </row>
    <row r="1541" spans="1:9" x14ac:dyDescent="0.25">
      <c r="A1541" s="122" t="s">
        <v>3092</v>
      </c>
      <c r="B1541" s="122" t="s">
        <v>3093</v>
      </c>
      <c r="C1541" s="122" t="s">
        <v>2990</v>
      </c>
      <c r="D1541" s="120" t="s">
        <v>443</v>
      </c>
      <c r="E1541" s="122" t="s">
        <v>2507</v>
      </c>
      <c r="F1541" s="122" t="s">
        <v>1250</v>
      </c>
      <c r="G1541" s="120" t="s">
        <v>1251</v>
      </c>
      <c r="H1541" s="122" t="s">
        <v>3094</v>
      </c>
      <c r="I1541" s="122"/>
    </row>
    <row r="1542" spans="1:9" s="156" customFormat="1" x14ac:dyDescent="0.25">
      <c r="A1542" s="161" t="s">
        <v>17249</v>
      </c>
      <c r="B1542" s="161" t="s">
        <v>282</v>
      </c>
      <c r="C1542" s="161"/>
      <c r="D1542" s="211" t="s">
        <v>16646</v>
      </c>
      <c r="E1542" s="161" t="s">
        <v>276</v>
      </c>
      <c r="F1542" s="161" t="s">
        <v>1254</v>
      </c>
      <c r="G1542" s="211" t="s">
        <v>8955</v>
      </c>
      <c r="H1542" s="161" t="s">
        <v>17250</v>
      </c>
      <c r="I1542" s="161"/>
    </row>
    <row r="1543" spans="1:9" x14ac:dyDescent="0.25">
      <c r="A1543" s="122" t="s">
        <v>3095</v>
      </c>
      <c r="B1543" s="161" t="s">
        <v>282</v>
      </c>
      <c r="C1543" s="122" t="s">
        <v>6936</v>
      </c>
      <c r="D1543" s="120" t="s">
        <v>564</v>
      </c>
      <c r="E1543" s="122" t="s">
        <v>3051</v>
      </c>
      <c r="F1543" s="122" t="s">
        <v>1254</v>
      </c>
      <c r="G1543" s="120" t="s">
        <v>1258</v>
      </c>
      <c r="H1543" s="122" t="s">
        <v>3096</v>
      </c>
      <c r="I1543" s="122"/>
    </row>
    <row r="1544" spans="1:9" s="156" customFormat="1" x14ac:dyDescent="0.25">
      <c r="A1544" s="161" t="s">
        <v>8476</v>
      </c>
      <c r="B1544" s="161" t="s">
        <v>282</v>
      </c>
      <c r="C1544" s="161" t="s">
        <v>6896</v>
      </c>
      <c r="D1544" s="160" t="s">
        <v>7848</v>
      </c>
      <c r="E1544" s="156" t="s">
        <v>2164</v>
      </c>
      <c r="F1544" s="161" t="s">
        <v>1254</v>
      </c>
      <c r="G1544" s="160" t="s">
        <v>6857</v>
      </c>
      <c r="H1544" s="161" t="s">
        <v>8477</v>
      </c>
      <c r="I1544" s="161"/>
    </row>
    <row r="1545" spans="1:9" s="156" customFormat="1" x14ac:dyDescent="0.25">
      <c r="A1545" s="161" t="s">
        <v>9763</v>
      </c>
      <c r="B1545" s="161" t="s">
        <v>282</v>
      </c>
      <c r="C1545" s="161"/>
      <c r="D1545" s="160" t="s">
        <v>7848</v>
      </c>
      <c r="E1545" s="161" t="s">
        <v>309</v>
      </c>
      <c r="F1545" s="161" t="s">
        <v>1254</v>
      </c>
      <c r="G1545" s="160" t="s">
        <v>8955</v>
      </c>
      <c r="H1545" s="161" t="s">
        <v>9764</v>
      </c>
      <c r="I1545" s="161"/>
    </row>
    <row r="1546" spans="1:9" s="156" customFormat="1" x14ac:dyDescent="0.25">
      <c r="A1546" s="161" t="s">
        <v>6286</v>
      </c>
      <c r="B1546" s="161" t="s">
        <v>6287</v>
      </c>
      <c r="C1546" s="161" t="s">
        <v>6288</v>
      </c>
      <c r="D1546" s="160" t="s">
        <v>841</v>
      </c>
      <c r="E1546" s="161" t="s">
        <v>2195</v>
      </c>
      <c r="F1546" s="161" t="s">
        <v>1250</v>
      </c>
      <c r="G1546" s="160" t="s">
        <v>4832</v>
      </c>
      <c r="H1546" s="161" t="s">
        <v>6289</v>
      </c>
      <c r="I1546" s="161"/>
    </row>
    <row r="1547" spans="1:9" s="156" customFormat="1" x14ac:dyDescent="0.25">
      <c r="A1547" s="161" t="s">
        <v>464</v>
      </c>
      <c r="B1547" s="161" t="s">
        <v>5122</v>
      </c>
      <c r="C1547" s="161" t="s">
        <v>11812</v>
      </c>
      <c r="D1547" s="211" t="s">
        <v>841</v>
      </c>
      <c r="E1547" s="161" t="s">
        <v>11813</v>
      </c>
      <c r="F1547" s="161" t="s">
        <v>1254</v>
      </c>
      <c r="G1547" s="211" t="s">
        <v>10305</v>
      </c>
      <c r="H1547" s="211" t="s">
        <v>4523</v>
      </c>
      <c r="I1547" s="161"/>
    </row>
    <row r="1548" spans="1:9" s="156" customFormat="1" x14ac:dyDescent="0.25">
      <c r="A1548" s="211" t="s">
        <v>9198</v>
      </c>
      <c r="B1548" s="211" t="s">
        <v>282</v>
      </c>
      <c r="C1548" s="211" t="s">
        <v>15376</v>
      </c>
      <c r="D1548" s="211" t="s">
        <v>8944</v>
      </c>
      <c r="E1548" s="162" t="s">
        <v>15377</v>
      </c>
      <c r="F1548" s="162" t="s">
        <v>1254</v>
      </c>
      <c r="G1548" s="211" t="s">
        <v>1258</v>
      </c>
      <c r="H1548" s="211" t="s">
        <v>9199</v>
      </c>
      <c r="I1548" s="161"/>
    </row>
    <row r="1549" spans="1:9" s="156" customFormat="1" x14ac:dyDescent="0.25">
      <c r="A1549" s="161" t="s">
        <v>17251</v>
      </c>
      <c r="B1549" s="161" t="s">
        <v>282</v>
      </c>
      <c r="C1549" s="161"/>
      <c r="D1549" s="211" t="s">
        <v>16646</v>
      </c>
      <c r="E1549" s="105" t="s">
        <v>487</v>
      </c>
      <c r="F1549" s="111" t="s">
        <v>1254</v>
      </c>
      <c r="G1549" s="211" t="s">
        <v>8955</v>
      </c>
      <c r="H1549" s="105" t="s">
        <v>17252</v>
      </c>
      <c r="I1549" s="161"/>
    </row>
    <row r="1550" spans="1:9" s="156" customFormat="1" x14ac:dyDescent="0.25">
      <c r="A1550" s="161" t="s">
        <v>5759</v>
      </c>
      <c r="B1550" s="161" t="s">
        <v>5760</v>
      </c>
      <c r="C1550" s="161" t="s">
        <v>5225</v>
      </c>
      <c r="D1550" s="160" t="s">
        <v>443</v>
      </c>
      <c r="E1550" s="161" t="s">
        <v>5761</v>
      </c>
      <c r="F1550" s="161" t="s">
        <v>1254</v>
      </c>
      <c r="G1550" s="160" t="s">
        <v>4832</v>
      </c>
      <c r="H1550" s="161" t="s">
        <v>5762</v>
      </c>
      <c r="I1550" s="161"/>
    </row>
    <row r="1551" spans="1:9" s="156" customFormat="1" x14ac:dyDescent="0.25">
      <c r="A1551" s="161" t="s">
        <v>7064</v>
      </c>
      <c r="B1551" s="161" t="s">
        <v>282</v>
      </c>
      <c r="C1551" s="161"/>
      <c r="D1551" s="160" t="s">
        <v>564</v>
      </c>
      <c r="E1551" s="161" t="s">
        <v>7065</v>
      </c>
      <c r="F1551" s="161" t="s">
        <v>1250</v>
      </c>
      <c r="G1551" s="160" t="s">
        <v>4817</v>
      </c>
      <c r="H1551" s="161" t="s">
        <v>7066</v>
      </c>
      <c r="I1551" s="161"/>
    </row>
    <row r="1552" spans="1:9" s="156" customFormat="1" x14ac:dyDescent="0.25">
      <c r="A1552" s="211" t="s">
        <v>16915</v>
      </c>
      <c r="B1552" s="211" t="s">
        <v>282</v>
      </c>
      <c r="C1552" s="161" t="s">
        <v>17415</v>
      </c>
      <c r="D1552" s="211" t="s">
        <v>16646</v>
      </c>
      <c r="E1552" s="162" t="s">
        <v>17416</v>
      </c>
      <c r="F1552" s="162" t="s">
        <v>1618</v>
      </c>
      <c r="G1552" s="211" t="s">
        <v>1258</v>
      </c>
      <c r="H1552" s="211" t="s">
        <v>16916</v>
      </c>
      <c r="I1552" s="161"/>
    </row>
    <row r="1553" spans="1:9" s="156" customFormat="1" x14ac:dyDescent="0.25">
      <c r="A1553" s="161" t="s">
        <v>8478</v>
      </c>
      <c r="B1553" s="161" t="s">
        <v>282</v>
      </c>
      <c r="C1553" s="161" t="s">
        <v>8479</v>
      </c>
      <c r="D1553" s="160" t="s">
        <v>7848</v>
      </c>
      <c r="E1553" s="161" t="s">
        <v>309</v>
      </c>
      <c r="F1553" s="161" t="s">
        <v>1254</v>
      </c>
      <c r="G1553" s="160" t="s">
        <v>10305</v>
      </c>
      <c r="H1553" s="161" t="s">
        <v>8480</v>
      </c>
      <c r="I1553" s="161"/>
    </row>
    <row r="1554" spans="1:9" x14ac:dyDescent="0.25">
      <c r="A1554" s="122" t="s">
        <v>3097</v>
      </c>
      <c r="B1554" s="122" t="s">
        <v>3098</v>
      </c>
      <c r="C1554" s="122" t="s">
        <v>1277</v>
      </c>
      <c r="D1554" s="120" t="s">
        <v>443</v>
      </c>
      <c r="E1554" s="122" t="s">
        <v>257</v>
      </c>
      <c r="F1554" s="122" t="s">
        <v>1250</v>
      </c>
      <c r="G1554" s="120" t="s">
        <v>1353</v>
      </c>
      <c r="H1554" s="122" t="s">
        <v>3099</v>
      </c>
      <c r="I1554" s="122"/>
    </row>
    <row r="1555" spans="1:9" s="156" customFormat="1" x14ac:dyDescent="0.25">
      <c r="A1555" s="161" t="s">
        <v>10059</v>
      </c>
      <c r="B1555" s="161" t="s">
        <v>282</v>
      </c>
      <c r="C1555" s="161" t="s">
        <v>10060</v>
      </c>
      <c r="D1555" s="162" t="s">
        <v>8944</v>
      </c>
      <c r="E1555" s="161" t="s">
        <v>10061</v>
      </c>
      <c r="F1555" s="161" t="s">
        <v>1600</v>
      </c>
      <c r="G1555" s="160" t="s">
        <v>6209</v>
      </c>
      <c r="H1555" s="161" t="s">
        <v>10062</v>
      </c>
      <c r="I1555" s="161"/>
    </row>
    <row r="1556" spans="1:9" s="156" customFormat="1" x14ac:dyDescent="0.25">
      <c r="A1556" s="211" t="s">
        <v>7067</v>
      </c>
      <c r="B1556" s="211" t="s">
        <v>282</v>
      </c>
      <c r="C1556" s="211" t="s">
        <v>16274</v>
      </c>
      <c r="D1556" s="211" t="s">
        <v>4413</v>
      </c>
      <c r="E1556" s="162" t="s">
        <v>10019</v>
      </c>
      <c r="F1556" s="162" t="s">
        <v>1600</v>
      </c>
      <c r="G1556" s="211" t="s">
        <v>5456</v>
      </c>
      <c r="H1556" s="211" t="s">
        <v>7068</v>
      </c>
      <c r="I1556" s="161"/>
    </row>
    <row r="1557" spans="1:9" s="156" customFormat="1" x14ac:dyDescent="0.25">
      <c r="A1557" s="161" t="s">
        <v>477</v>
      </c>
      <c r="B1557" s="161" t="s">
        <v>5446</v>
      </c>
      <c r="C1557" s="161" t="s">
        <v>10858</v>
      </c>
      <c r="D1557" s="162" t="s">
        <v>841</v>
      </c>
      <c r="E1557" s="161" t="s">
        <v>4380</v>
      </c>
      <c r="F1557" s="161" t="s">
        <v>1254</v>
      </c>
      <c r="G1557" s="211" t="s">
        <v>4905</v>
      </c>
      <c r="H1557" s="161" t="s">
        <v>1104</v>
      </c>
      <c r="I1557" s="161"/>
    </row>
    <row r="1558" spans="1:9" s="156" customFormat="1" x14ac:dyDescent="0.25">
      <c r="A1558" s="211" t="s">
        <v>8481</v>
      </c>
      <c r="B1558" s="211" t="s">
        <v>282</v>
      </c>
      <c r="C1558" s="161" t="s">
        <v>15383</v>
      </c>
      <c r="D1558" s="211" t="s">
        <v>7848</v>
      </c>
      <c r="E1558" s="162" t="s">
        <v>15384</v>
      </c>
      <c r="F1558" s="162" t="s">
        <v>1254</v>
      </c>
      <c r="G1558" s="211" t="s">
        <v>1477</v>
      </c>
      <c r="H1558" s="211" t="s">
        <v>8482</v>
      </c>
      <c r="I1558" s="161"/>
    </row>
    <row r="1559" spans="1:9" s="156" customFormat="1" x14ac:dyDescent="0.25">
      <c r="A1559" s="211" t="s">
        <v>17253</v>
      </c>
      <c r="B1559" s="211" t="s">
        <v>282</v>
      </c>
      <c r="C1559" s="161"/>
      <c r="D1559" s="211" t="s">
        <v>16646</v>
      </c>
      <c r="E1559" s="162" t="s">
        <v>17254</v>
      </c>
      <c r="F1559" s="162" t="s">
        <v>1254</v>
      </c>
      <c r="G1559" s="211" t="s">
        <v>8955</v>
      </c>
      <c r="H1559" s="211" t="s">
        <v>17255</v>
      </c>
      <c r="I1559" s="161"/>
    </row>
    <row r="1560" spans="1:9" s="156" customFormat="1" x14ac:dyDescent="0.25">
      <c r="A1560" s="211" t="s">
        <v>4503</v>
      </c>
      <c r="B1560" s="211" t="s">
        <v>282</v>
      </c>
      <c r="C1560" s="161" t="s">
        <v>11814</v>
      </c>
      <c r="D1560" s="211" t="s">
        <v>4413</v>
      </c>
      <c r="E1560" s="162" t="s">
        <v>11815</v>
      </c>
      <c r="F1560" s="162" t="s">
        <v>1254</v>
      </c>
      <c r="G1560" s="211" t="s">
        <v>10305</v>
      </c>
      <c r="H1560" s="211" t="s">
        <v>4505</v>
      </c>
      <c r="I1560" s="161"/>
    </row>
    <row r="1561" spans="1:9" s="156" customFormat="1" x14ac:dyDescent="0.25">
      <c r="A1561" s="211" t="s">
        <v>780</v>
      </c>
      <c r="B1561" s="211" t="s">
        <v>282</v>
      </c>
      <c r="C1561" s="291" t="s">
        <v>11816</v>
      </c>
      <c r="D1561" s="211" t="s">
        <v>1357</v>
      </c>
      <c r="E1561" s="105" t="s">
        <v>1105</v>
      </c>
      <c r="F1561" s="111" t="s">
        <v>1254</v>
      </c>
      <c r="G1561" s="211" t="s">
        <v>10305</v>
      </c>
      <c r="H1561" s="211" t="s">
        <v>781</v>
      </c>
      <c r="I1561" s="161"/>
    </row>
    <row r="1562" spans="1:9" s="156" customFormat="1" x14ac:dyDescent="0.25">
      <c r="A1562" s="161" t="s">
        <v>883</v>
      </c>
      <c r="B1562" s="161" t="s">
        <v>1234</v>
      </c>
      <c r="C1562" s="291" t="s">
        <v>12060</v>
      </c>
      <c r="D1562" s="211" t="s">
        <v>841</v>
      </c>
      <c r="E1562" s="105" t="s">
        <v>12061</v>
      </c>
      <c r="F1562" s="111" t="s">
        <v>1250</v>
      </c>
      <c r="G1562" s="211" t="s">
        <v>4905</v>
      </c>
      <c r="H1562" s="161" t="s">
        <v>1235</v>
      </c>
      <c r="I1562" s="161"/>
    </row>
    <row r="1563" spans="1:9" s="156" customFormat="1" x14ac:dyDescent="0.25">
      <c r="A1563" s="161" t="s">
        <v>10162</v>
      </c>
      <c r="B1563" s="161" t="s">
        <v>282</v>
      </c>
      <c r="C1563" s="161" t="s">
        <v>10163</v>
      </c>
      <c r="D1563" s="162" t="s">
        <v>8944</v>
      </c>
      <c r="E1563" s="161" t="s">
        <v>10164</v>
      </c>
      <c r="F1563" s="161" t="s">
        <v>1254</v>
      </c>
      <c r="G1563" s="160" t="s">
        <v>4832</v>
      </c>
      <c r="H1563" s="161" t="s">
        <v>10165</v>
      </c>
      <c r="I1563" s="161"/>
    </row>
    <row r="1564" spans="1:9" x14ac:dyDescent="0.25">
      <c r="A1564" s="119" t="s">
        <v>4675</v>
      </c>
      <c r="B1564" s="119" t="s">
        <v>6937</v>
      </c>
      <c r="C1564" s="119" t="s">
        <v>5184</v>
      </c>
      <c r="D1564" s="122" t="s">
        <v>841</v>
      </c>
      <c r="E1564" s="122" t="s">
        <v>4676</v>
      </c>
      <c r="F1564" s="122" t="s">
        <v>1254</v>
      </c>
      <c r="G1564" s="120" t="s">
        <v>1421</v>
      </c>
      <c r="H1564" s="122" t="s">
        <v>4677</v>
      </c>
      <c r="I1564" s="120"/>
    </row>
    <row r="1565" spans="1:9" x14ac:dyDescent="0.25">
      <c r="A1565" s="120" t="s">
        <v>3100</v>
      </c>
      <c r="B1565" s="122" t="s">
        <v>3101</v>
      </c>
      <c r="C1565" s="122" t="s">
        <v>4987</v>
      </c>
      <c r="D1565" s="120" t="s">
        <v>443</v>
      </c>
      <c r="E1565" s="122" t="s">
        <v>2378</v>
      </c>
      <c r="F1565" s="120" t="s">
        <v>1250</v>
      </c>
      <c r="G1565" s="120" t="s">
        <v>4832</v>
      </c>
      <c r="H1565" s="99" t="s">
        <v>3102</v>
      </c>
      <c r="I1565" s="120"/>
    </row>
    <row r="1566" spans="1:9" s="156" customFormat="1" x14ac:dyDescent="0.25">
      <c r="A1566" s="160" t="s">
        <v>5540</v>
      </c>
      <c r="B1566" s="161" t="s">
        <v>5539</v>
      </c>
      <c r="C1566" s="161" t="s">
        <v>62</v>
      </c>
      <c r="D1566" s="160" t="s">
        <v>841</v>
      </c>
      <c r="E1566" s="161" t="s">
        <v>4357</v>
      </c>
      <c r="F1566" s="160" t="s">
        <v>1254</v>
      </c>
      <c r="G1566" s="160" t="s">
        <v>10306</v>
      </c>
      <c r="H1566" s="111" t="s">
        <v>5359</v>
      </c>
      <c r="I1566" s="160"/>
    </row>
    <row r="1567" spans="1:9" s="156" customFormat="1" x14ac:dyDescent="0.25">
      <c r="A1567" s="160" t="s">
        <v>10063</v>
      </c>
      <c r="B1567" s="161" t="s">
        <v>282</v>
      </c>
      <c r="C1567" s="161" t="s">
        <v>10052</v>
      </c>
      <c r="D1567" s="160" t="s">
        <v>8944</v>
      </c>
      <c r="E1567" s="161" t="s">
        <v>10064</v>
      </c>
      <c r="F1567" s="160" t="s">
        <v>1600</v>
      </c>
      <c r="G1567" s="160" t="s">
        <v>1297</v>
      </c>
      <c r="H1567" s="111" t="s">
        <v>10065</v>
      </c>
      <c r="I1567" s="160"/>
    </row>
    <row r="1568" spans="1:9" s="156" customFormat="1" x14ac:dyDescent="0.25">
      <c r="A1568" s="160" t="s">
        <v>7108</v>
      </c>
      <c r="B1568" s="161" t="s">
        <v>282</v>
      </c>
      <c r="C1568" s="161" t="s">
        <v>7109</v>
      </c>
      <c r="D1568" s="160" t="s">
        <v>4413</v>
      </c>
      <c r="E1568" s="161" t="s">
        <v>7110</v>
      </c>
      <c r="F1568" s="160" t="s">
        <v>1600</v>
      </c>
      <c r="G1568" s="160" t="s">
        <v>1258</v>
      </c>
      <c r="H1568" s="111" t="s">
        <v>7111</v>
      </c>
      <c r="I1568" s="160"/>
    </row>
    <row r="1569" spans="1:14" s="156" customFormat="1" x14ac:dyDescent="0.25">
      <c r="A1569" s="211" t="s">
        <v>4902</v>
      </c>
      <c r="B1569" s="211" t="s">
        <v>4903</v>
      </c>
      <c r="C1569" s="211" t="s">
        <v>14601</v>
      </c>
      <c r="D1569" s="211" t="s">
        <v>443</v>
      </c>
      <c r="E1569" s="162" t="s">
        <v>14602</v>
      </c>
      <c r="F1569" s="111" t="s">
        <v>1265</v>
      </c>
      <c r="G1569" s="211" t="s">
        <v>5340</v>
      </c>
      <c r="H1569" s="211" t="s">
        <v>4904</v>
      </c>
      <c r="I1569" s="161"/>
    </row>
    <row r="1570" spans="1:14" x14ac:dyDescent="0.25">
      <c r="A1570" s="120" t="s">
        <v>3103</v>
      </c>
      <c r="B1570" s="120" t="s">
        <v>3104</v>
      </c>
      <c r="C1570" s="120" t="s">
        <v>3105</v>
      </c>
      <c r="D1570" s="120" t="s">
        <v>443</v>
      </c>
      <c r="E1570" s="120" t="s">
        <v>3106</v>
      </c>
      <c r="F1570" s="120" t="s">
        <v>1250</v>
      </c>
      <c r="G1570" s="120" t="s">
        <v>1477</v>
      </c>
      <c r="H1570" s="120" t="s">
        <v>3107</v>
      </c>
      <c r="I1570" s="120"/>
    </row>
    <row r="1571" spans="1:14" x14ac:dyDescent="0.25">
      <c r="A1571" s="120" t="s">
        <v>3108</v>
      </c>
      <c r="B1571" s="120" t="s">
        <v>3109</v>
      </c>
      <c r="C1571" s="122" t="s">
        <v>1013</v>
      </c>
      <c r="D1571" s="120" t="s">
        <v>443</v>
      </c>
      <c r="E1571" s="122" t="s">
        <v>3110</v>
      </c>
      <c r="F1571" s="111" t="s">
        <v>1250</v>
      </c>
      <c r="G1571" s="104" t="s">
        <v>4817</v>
      </c>
      <c r="H1571" s="105" t="s">
        <v>3111</v>
      </c>
      <c r="I1571" s="122"/>
    </row>
    <row r="1572" spans="1:14" s="156" customFormat="1" x14ac:dyDescent="0.25">
      <c r="A1572" s="212" t="s">
        <v>8995</v>
      </c>
      <c r="B1572" s="161" t="s">
        <v>282</v>
      </c>
      <c r="C1572" s="161" t="s">
        <v>15394</v>
      </c>
      <c r="D1572" s="211" t="s">
        <v>8944</v>
      </c>
      <c r="E1572" s="211" t="s">
        <v>7974</v>
      </c>
      <c r="F1572" s="111" t="s">
        <v>1618</v>
      </c>
      <c r="G1572" s="105" t="s">
        <v>10305</v>
      </c>
      <c r="H1572" s="211" t="s">
        <v>8996</v>
      </c>
      <c r="I1572" s="161"/>
    </row>
    <row r="1573" spans="1:14" x14ac:dyDescent="0.25">
      <c r="A1573" s="122" t="s">
        <v>4506</v>
      </c>
      <c r="B1573" s="161" t="s">
        <v>282</v>
      </c>
      <c r="C1573" s="122" t="s">
        <v>6938</v>
      </c>
      <c r="D1573" s="120" t="s">
        <v>4413</v>
      </c>
      <c r="E1573" s="122" t="s">
        <v>4507</v>
      </c>
      <c r="F1573" s="111" t="s">
        <v>1254</v>
      </c>
      <c r="G1573" s="105" t="s">
        <v>6857</v>
      </c>
      <c r="H1573" s="122" t="s">
        <v>4508</v>
      </c>
      <c r="I1573" s="122"/>
    </row>
    <row r="1574" spans="1:14" s="156" customFormat="1" x14ac:dyDescent="0.25">
      <c r="A1574" s="161" t="s">
        <v>438</v>
      </c>
      <c r="B1574" s="161" t="s">
        <v>282</v>
      </c>
      <c r="C1574" s="161" t="s">
        <v>11812</v>
      </c>
      <c r="D1574" s="209" t="s">
        <v>564</v>
      </c>
      <c r="E1574" s="161" t="s">
        <v>11826</v>
      </c>
      <c r="F1574" s="111" t="s">
        <v>1534</v>
      </c>
      <c r="G1574" s="105" t="s">
        <v>10305</v>
      </c>
      <c r="H1574" s="209" t="s">
        <v>1106</v>
      </c>
      <c r="I1574" s="161"/>
    </row>
    <row r="1575" spans="1:14" s="156" customFormat="1" x14ac:dyDescent="0.25">
      <c r="A1575" s="161" t="s">
        <v>17417</v>
      </c>
      <c r="B1575" s="161" t="s">
        <v>282</v>
      </c>
      <c r="C1575" s="161" t="s">
        <v>6961</v>
      </c>
      <c r="D1575" s="209" t="s">
        <v>16646</v>
      </c>
      <c r="E1575" s="161" t="s">
        <v>3473</v>
      </c>
      <c r="F1575" s="111" t="s">
        <v>1250</v>
      </c>
      <c r="G1575" s="105" t="s">
        <v>6857</v>
      </c>
      <c r="H1575" s="164" t="s">
        <v>16917</v>
      </c>
      <c r="I1575" s="161"/>
    </row>
    <row r="1576" spans="1:14" x14ac:dyDescent="0.25">
      <c r="A1576" s="122" t="s">
        <v>3112</v>
      </c>
      <c r="B1576" s="122" t="s">
        <v>3113</v>
      </c>
      <c r="C1576" s="122" t="s">
        <v>3114</v>
      </c>
      <c r="D1576" s="120" t="s">
        <v>443</v>
      </c>
      <c r="E1576" s="122" t="s">
        <v>3115</v>
      </c>
      <c r="F1576" s="122" t="s">
        <v>1250</v>
      </c>
      <c r="G1576" s="122" t="s">
        <v>4817</v>
      </c>
      <c r="H1576" s="122" t="s">
        <v>3116</v>
      </c>
      <c r="I1576" s="122"/>
    </row>
    <row r="1577" spans="1:14" s="156" customFormat="1" x14ac:dyDescent="0.25">
      <c r="A1577" s="161" t="s">
        <v>9998</v>
      </c>
      <c r="B1577" s="161" t="s">
        <v>282</v>
      </c>
      <c r="C1577" s="161" t="s">
        <v>9999</v>
      </c>
      <c r="D1577" s="160" t="s">
        <v>8944</v>
      </c>
      <c r="E1577" s="161" t="s">
        <v>10000</v>
      </c>
      <c r="F1577" s="161" t="s">
        <v>1254</v>
      </c>
      <c r="G1577" s="161" t="s">
        <v>10305</v>
      </c>
      <c r="H1577" s="161" t="s">
        <v>10001</v>
      </c>
      <c r="I1577" s="161"/>
    </row>
    <row r="1578" spans="1:14" s="156" customFormat="1" x14ac:dyDescent="0.25">
      <c r="A1578" s="161" t="s">
        <v>4988</v>
      </c>
      <c r="B1578" s="161" t="s">
        <v>4989</v>
      </c>
      <c r="C1578" s="161"/>
      <c r="D1578" s="160" t="s">
        <v>443</v>
      </c>
      <c r="E1578" s="161" t="s">
        <v>4990</v>
      </c>
      <c r="F1578" s="111" t="s">
        <v>1250</v>
      </c>
      <c r="G1578" s="160" t="s">
        <v>1251</v>
      </c>
      <c r="H1578" s="161" t="s">
        <v>4991</v>
      </c>
      <c r="I1578" s="161"/>
    </row>
    <row r="1579" spans="1:14" s="156" customFormat="1" x14ac:dyDescent="0.25">
      <c r="A1579" s="161" t="s">
        <v>7557</v>
      </c>
      <c r="B1579" s="161" t="s">
        <v>282</v>
      </c>
      <c r="C1579" s="161" t="s">
        <v>7294</v>
      </c>
      <c r="D1579" s="160" t="s">
        <v>8944</v>
      </c>
      <c r="E1579" s="161" t="s">
        <v>7558</v>
      </c>
      <c r="F1579" s="161" t="s">
        <v>1250</v>
      </c>
      <c r="G1579" s="161" t="s">
        <v>4817</v>
      </c>
      <c r="H1579" s="161" t="s">
        <v>7559</v>
      </c>
      <c r="I1579" s="161"/>
    </row>
    <row r="1580" spans="1:14" s="156" customFormat="1" x14ac:dyDescent="0.25">
      <c r="A1580" s="161" t="s">
        <v>7560</v>
      </c>
      <c r="B1580" s="161" t="s">
        <v>282</v>
      </c>
      <c r="C1580" s="161" t="s">
        <v>7561</v>
      </c>
      <c r="D1580" s="160" t="s">
        <v>8944</v>
      </c>
      <c r="E1580" s="161" t="s">
        <v>7562</v>
      </c>
      <c r="F1580" s="161" t="s">
        <v>1250</v>
      </c>
      <c r="G1580" s="161" t="s">
        <v>1477</v>
      </c>
      <c r="H1580" s="161" t="s">
        <v>7563</v>
      </c>
      <c r="I1580" s="161"/>
    </row>
    <row r="1581" spans="1:14" x14ac:dyDescent="0.25">
      <c r="A1581" s="122" t="s">
        <v>3117</v>
      </c>
      <c r="B1581" s="122" t="s">
        <v>3118</v>
      </c>
      <c r="C1581" s="122" t="s">
        <v>3119</v>
      </c>
      <c r="D1581" s="120" t="s">
        <v>443</v>
      </c>
      <c r="E1581" s="122" t="s">
        <v>3120</v>
      </c>
      <c r="F1581" s="122" t="s">
        <v>1250</v>
      </c>
      <c r="G1581" s="120" t="s">
        <v>1251</v>
      </c>
      <c r="H1581" s="122" t="s">
        <v>3121</v>
      </c>
      <c r="I1581" s="122"/>
    </row>
    <row r="1582" spans="1:14" x14ac:dyDescent="0.25">
      <c r="A1582" s="121" t="s">
        <v>3122</v>
      </c>
      <c r="B1582" s="50" t="s">
        <v>3123</v>
      </c>
      <c r="C1582" s="121"/>
      <c r="D1582" s="120" t="s">
        <v>443</v>
      </c>
      <c r="E1582" s="121" t="s">
        <v>3124</v>
      </c>
      <c r="F1582" s="121" t="s">
        <v>1250</v>
      </c>
      <c r="G1582" s="120" t="s">
        <v>1251</v>
      </c>
      <c r="H1582" s="121" t="s">
        <v>3125</v>
      </c>
      <c r="I1582" s="121"/>
      <c r="J1582" s="91"/>
      <c r="K1582" s="91"/>
      <c r="L1582" s="91"/>
      <c r="M1582" s="91"/>
      <c r="N1582" s="91"/>
    </row>
    <row r="1583" spans="1:14" x14ac:dyDescent="0.25">
      <c r="A1583" s="121" t="s">
        <v>3126</v>
      </c>
      <c r="B1583" s="121" t="s">
        <v>6939</v>
      </c>
      <c r="C1583" s="121" t="s">
        <v>6940</v>
      </c>
      <c r="D1583" s="120" t="s">
        <v>443</v>
      </c>
      <c r="E1583" s="121" t="s">
        <v>1455</v>
      </c>
      <c r="F1583" s="121" t="s">
        <v>1250</v>
      </c>
      <c r="G1583" s="120" t="s">
        <v>1258</v>
      </c>
      <c r="H1583" s="121" t="s">
        <v>3127</v>
      </c>
      <c r="I1583" s="121"/>
      <c r="J1583" s="91"/>
      <c r="K1583" s="91"/>
      <c r="L1583" s="91"/>
      <c r="M1583" s="91"/>
      <c r="N1583" s="91"/>
    </row>
    <row r="1584" spans="1:14" s="156" customFormat="1" x14ac:dyDescent="0.25">
      <c r="A1584" s="135" t="s">
        <v>9525</v>
      </c>
      <c r="B1584" s="135" t="s">
        <v>282</v>
      </c>
      <c r="C1584" s="135" t="s">
        <v>9526</v>
      </c>
      <c r="D1584" s="160" t="s">
        <v>8944</v>
      </c>
      <c r="E1584" s="135" t="s">
        <v>9527</v>
      </c>
      <c r="F1584" s="135" t="s">
        <v>1618</v>
      </c>
      <c r="G1584" s="160" t="s">
        <v>10307</v>
      </c>
      <c r="H1584" s="135" t="s">
        <v>9528</v>
      </c>
      <c r="I1584" s="135"/>
      <c r="J1584" s="141"/>
      <c r="K1584" s="141"/>
      <c r="L1584" s="141"/>
      <c r="M1584" s="141"/>
      <c r="N1584" s="141"/>
    </row>
    <row r="1585" spans="1:14" s="156" customFormat="1" x14ac:dyDescent="0.25">
      <c r="A1585" s="160" t="s">
        <v>484</v>
      </c>
      <c r="B1585" s="160" t="s">
        <v>5778</v>
      </c>
      <c r="C1585" s="135" t="s">
        <v>5841</v>
      </c>
      <c r="D1585" s="160" t="s">
        <v>841</v>
      </c>
      <c r="E1585" s="136" t="s">
        <v>5842</v>
      </c>
      <c r="F1585" s="136" t="s">
        <v>1254</v>
      </c>
      <c r="G1585" s="160" t="s">
        <v>4905</v>
      </c>
      <c r="H1585" s="160" t="s">
        <v>1107</v>
      </c>
      <c r="I1585" s="135"/>
      <c r="J1585" s="141"/>
      <c r="K1585" s="141"/>
      <c r="L1585" s="141"/>
      <c r="M1585" s="141"/>
      <c r="N1585" s="141"/>
    </row>
    <row r="1586" spans="1:14" s="156" customFormat="1" x14ac:dyDescent="0.25">
      <c r="A1586" s="135" t="s">
        <v>5800</v>
      </c>
      <c r="B1586" s="135" t="s">
        <v>5797</v>
      </c>
      <c r="C1586" s="135" t="s">
        <v>62</v>
      </c>
      <c r="D1586" s="160" t="s">
        <v>841</v>
      </c>
      <c r="E1586" s="135" t="s">
        <v>5798</v>
      </c>
      <c r="F1586" s="135" t="s">
        <v>1265</v>
      </c>
      <c r="G1586" s="160" t="s">
        <v>10306</v>
      </c>
      <c r="H1586" s="135" t="s">
        <v>5799</v>
      </c>
      <c r="I1586" s="135"/>
      <c r="J1586" s="141"/>
      <c r="K1586" s="141"/>
      <c r="L1586" s="141"/>
      <c r="M1586" s="141"/>
      <c r="N1586" s="141"/>
    </row>
    <row r="1587" spans="1:14" s="156" customFormat="1" x14ac:dyDescent="0.25">
      <c r="A1587" s="211" t="s">
        <v>838</v>
      </c>
      <c r="B1587" s="211" t="s">
        <v>282</v>
      </c>
      <c r="C1587" s="211" t="s">
        <v>17823</v>
      </c>
      <c r="D1587" s="211" t="s">
        <v>564</v>
      </c>
      <c r="E1587" s="136" t="s">
        <v>17824</v>
      </c>
      <c r="F1587" s="136" t="s">
        <v>1265</v>
      </c>
      <c r="G1587" s="211" t="s">
        <v>2382</v>
      </c>
      <c r="H1587" s="211" t="s">
        <v>839</v>
      </c>
      <c r="I1587" s="135"/>
      <c r="J1587" s="141"/>
      <c r="K1587" s="141"/>
      <c r="L1587" s="141"/>
      <c r="M1587" s="141"/>
      <c r="N1587" s="141"/>
    </row>
    <row r="1588" spans="1:14" s="156" customFormat="1" x14ac:dyDescent="0.25">
      <c r="A1588" s="135" t="s">
        <v>6290</v>
      </c>
      <c r="B1588" s="135" t="s">
        <v>6291</v>
      </c>
      <c r="C1588" s="135" t="s">
        <v>6292</v>
      </c>
      <c r="D1588" s="160" t="s">
        <v>841</v>
      </c>
      <c r="E1588" s="135" t="s">
        <v>6293</v>
      </c>
      <c r="F1588" s="135" t="s">
        <v>1250</v>
      </c>
      <c r="G1588" s="160" t="s">
        <v>1258</v>
      </c>
      <c r="H1588" s="135" t="s">
        <v>6294</v>
      </c>
      <c r="I1588" s="135"/>
      <c r="J1588" s="141"/>
      <c r="K1588" s="141"/>
      <c r="L1588" s="141"/>
      <c r="M1588" s="141"/>
      <c r="N1588" s="141"/>
    </row>
    <row r="1589" spans="1:14" x14ac:dyDescent="0.25">
      <c r="A1589" s="120" t="s">
        <v>912</v>
      </c>
      <c r="B1589" s="135" t="s">
        <v>282</v>
      </c>
      <c r="C1589" s="121" t="s">
        <v>8483</v>
      </c>
      <c r="D1589" s="120" t="s">
        <v>7848</v>
      </c>
      <c r="E1589" s="121" t="s">
        <v>4767</v>
      </c>
      <c r="F1589" s="121" t="s">
        <v>1254</v>
      </c>
      <c r="G1589" s="120" t="s">
        <v>1258</v>
      </c>
      <c r="H1589" s="120" t="s">
        <v>911</v>
      </c>
      <c r="I1589" s="121"/>
      <c r="J1589" s="91"/>
      <c r="K1589" s="91"/>
      <c r="L1589" s="91"/>
      <c r="M1589" s="91"/>
      <c r="N1589" s="91"/>
    </row>
    <row r="1590" spans="1:14" s="156" customFormat="1" x14ac:dyDescent="0.25">
      <c r="A1590" s="161" t="s">
        <v>17256</v>
      </c>
      <c r="B1590" s="135" t="s">
        <v>282</v>
      </c>
      <c r="C1590" s="135"/>
      <c r="D1590" s="211" t="s">
        <v>16646</v>
      </c>
      <c r="E1590" s="135" t="s">
        <v>8967</v>
      </c>
      <c r="F1590" s="135" t="s">
        <v>1250</v>
      </c>
      <c r="G1590" s="211" t="s">
        <v>8955</v>
      </c>
      <c r="H1590" s="105" t="s">
        <v>17257</v>
      </c>
      <c r="I1590" s="135"/>
      <c r="J1590" s="141"/>
      <c r="K1590" s="141"/>
      <c r="L1590" s="141"/>
      <c r="M1590" s="141"/>
      <c r="N1590" s="141"/>
    </row>
    <row r="1591" spans="1:14" s="156" customFormat="1" x14ac:dyDescent="0.25">
      <c r="A1591" s="161" t="s">
        <v>6295</v>
      </c>
      <c r="B1591" s="161" t="s">
        <v>6296</v>
      </c>
      <c r="C1591" s="135" t="s">
        <v>14603</v>
      </c>
      <c r="D1591" s="211" t="s">
        <v>841</v>
      </c>
      <c r="E1591" s="135" t="s">
        <v>14604</v>
      </c>
      <c r="F1591" s="135" t="s">
        <v>1265</v>
      </c>
      <c r="G1591" s="211" t="s">
        <v>10305</v>
      </c>
      <c r="H1591" s="161" t="s">
        <v>6297</v>
      </c>
      <c r="I1591" s="135"/>
      <c r="J1591" s="141"/>
      <c r="K1591" s="141"/>
      <c r="L1591" s="141"/>
      <c r="M1591" s="141"/>
      <c r="N1591" s="141"/>
    </row>
    <row r="1592" spans="1:14" x14ac:dyDescent="0.25">
      <c r="A1592" s="122" t="s">
        <v>3128</v>
      </c>
      <c r="B1592" s="122" t="s">
        <v>5447</v>
      </c>
      <c r="C1592" s="122" t="s">
        <v>3129</v>
      </c>
      <c r="D1592" s="122" t="s">
        <v>841</v>
      </c>
      <c r="E1592" s="122" t="s">
        <v>3130</v>
      </c>
      <c r="F1592" s="122" t="s">
        <v>1265</v>
      </c>
      <c r="G1592" s="120" t="s">
        <v>1477</v>
      </c>
      <c r="H1592" s="122" t="s">
        <v>3131</v>
      </c>
      <c r="I1592" s="122"/>
    </row>
    <row r="1593" spans="1:14" x14ac:dyDescent="0.25">
      <c r="A1593" s="122" t="s">
        <v>3132</v>
      </c>
      <c r="B1593" s="161" t="s">
        <v>282</v>
      </c>
      <c r="D1593" s="160" t="s">
        <v>1357</v>
      </c>
      <c r="E1593" s="119" t="s">
        <v>3133</v>
      </c>
      <c r="F1593" s="122" t="s">
        <v>1254</v>
      </c>
      <c r="G1593" s="120" t="s">
        <v>1404</v>
      </c>
      <c r="H1593" s="122" t="s">
        <v>3134</v>
      </c>
    </row>
    <row r="1594" spans="1:14" s="156" customFormat="1" x14ac:dyDescent="0.25">
      <c r="A1594" s="160" t="s">
        <v>4509</v>
      </c>
      <c r="B1594" s="161" t="s">
        <v>282</v>
      </c>
      <c r="C1594" s="156" t="s">
        <v>4803</v>
      </c>
      <c r="D1594" s="160" t="s">
        <v>4413</v>
      </c>
      <c r="E1594" s="161" t="s">
        <v>7237</v>
      </c>
      <c r="F1594" s="161" t="s">
        <v>1250</v>
      </c>
      <c r="G1594" s="160" t="s">
        <v>1297</v>
      </c>
      <c r="H1594" s="160" t="s">
        <v>4510</v>
      </c>
    </row>
    <row r="1595" spans="1:14" s="156" customFormat="1" x14ac:dyDescent="0.25">
      <c r="A1595" s="161" t="s">
        <v>8484</v>
      </c>
      <c r="B1595" s="161" t="s">
        <v>282</v>
      </c>
      <c r="C1595" s="161" t="s">
        <v>8485</v>
      </c>
      <c r="D1595" s="160" t="s">
        <v>7848</v>
      </c>
      <c r="E1595" s="161" t="s">
        <v>8486</v>
      </c>
      <c r="F1595" s="161" t="s">
        <v>1254</v>
      </c>
      <c r="G1595" s="160" t="s">
        <v>7030</v>
      </c>
      <c r="H1595" s="105" t="s">
        <v>8487</v>
      </c>
    </row>
    <row r="1596" spans="1:14" s="156" customFormat="1" x14ac:dyDescent="0.25">
      <c r="A1596" s="161" t="s">
        <v>9765</v>
      </c>
      <c r="B1596" s="161" t="s">
        <v>282</v>
      </c>
      <c r="C1596" s="161"/>
      <c r="D1596" s="160" t="s">
        <v>7848</v>
      </c>
      <c r="E1596" s="161" t="s">
        <v>9766</v>
      </c>
      <c r="F1596" s="161" t="s">
        <v>1250</v>
      </c>
      <c r="G1596" s="160" t="s">
        <v>8955</v>
      </c>
      <c r="H1596" s="105" t="s">
        <v>9767</v>
      </c>
    </row>
    <row r="1597" spans="1:14" s="156" customFormat="1" x14ac:dyDescent="0.25">
      <c r="A1597" s="209" t="s">
        <v>9443</v>
      </c>
      <c r="B1597" s="209" t="s">
        <v>282</v>
      </c>
      <c r="C1597" s="161" t="s">
        <v>11857</v>
      </c>
      <c r="D1597" s="211" t="s">
        <v>564</v>
      </c>
      <c r="E1597" s="162" t="s">
        <v>11858</v>
      </c>
      <c r="F1597" s="162" t="s">
        <v>1254</v>
      </c>
      <c r="G1597" s="211" t="s">
        <v>10305</v>
      </c>
      <c r="H1597" s="209" t="s">
        <v>615</v>
      </c>
      <c r="I1597" s="209" t="s">
        <v>616</v>
      </c>
    </row>
    <row r="1598" spans="1:14" s="156" customFormat="1" x14ac:dyDescent="0.25">
      <c r="A1598" s="162" t="s">
        <v>6298</v>
      </c>
      <c r="B1598" s="161" t="s">
        <v>6299</v>
      </c>
      <c r="C1598" s="161" t="s">
        <v>13553</v>
      </c>
      <c r="D1598" s="211" t="s">
        <v>841</v>
      </c>
      <c r="E1598" s="105" t="s">
        <v>13554</v>
      </c>
      <c r="F1598" s="111" t="s">
        <v>1250</v>
      </c>
      <c r="G1598" s="211" t="s">
        <v>1421</v>
      </c>
      <c r="H1598" s="162" t="s">
        <v>6300</v>
      </c>
      <c r="I1598" s="164"/>
    </row>
    <row r="1599" spans="1:14" s="156" customFormat="1" x14ac:dyDescent="0.25">
      <c r="A1599" s="161" t="s">
        <v>8488</v>
      </c>
      <c r="B1599" s="161" t="s">
        <v>282</v>
      </c>
      <c r="C1599" s="211" t="s">
        <v>15462</v>
      </c>
      <c r="D1599" s="211" t="s">
        <v>7848</v>
      </c>
      <c r="E1599" s="105" t="s">
        <v>8231</v>
      </c>
      <c r="F1599" s="111" t="s">
        <v>1254</v>
      </c>
      <c r="G1599" s="211" t="s">
        <v>5021</v>
      </c>
      <c r="H1599" s="161" t="s">
        <v>8489</v>
      </c>
      <c r="I1599" s="164"/>
    </row>
    <row r="1600" spans="1:14" s="156" customFormat="1" x14ac:dyDescent="0.25">
      <c r="A1600" s="161" t="s">
        <v>3135</v>
      </c>
      <c r="B1600" s="161" t="s">
        <v>3136</v>
      </c>
      <c r="C1600" s="211" t="s">
        <v>16275</v>
      </c>
      <c r="D1600" s="211" t="s">
        <v>443</v>
      </c>
      <c r="E1600" s="105" t="s">
        <v>16276</v>
      </c>
      <c r="F1600" s="111" t="s">
        <v>1250</v>
      </c>
      <c r="G1600" s="211" t="s">
        <v>1258</v>
      </c>
      <c r="H1600" s="161" t="s">
        <v>3137</v>
      </c>
      <c r="I1600" s="164"/>
    </row>
    <row r="1601" spans="1:17" s="156" customFormat="1" x14ac:dyDescent="0.25">
      <c r="A1601" s="161" t="s">
        <v>5402</v>
      </c>
      <c r="B1601" s="161" t="s">
        <v>5403</v>
      </c>
      <c r="C1601" s="161" t="s">
        <v>5404</v>
      </c>
      <c r="D1601" s="160" t="s">
        <v>443</v>
      </c>
      <c r="E1601" s="161" t="s">
        <v>4590</v>
      </c>
      <c r="F1601" s="161" t="s">
        <v>1254</v>
      </c>
      <c r="G1601" s="160" t="s">
        <v>4832</v>
      </c>
      <c r="H1601" s="105" t="s">
        <v>5405</v>
      </c>
    </row>
    <row r="1602" spans="1:17" x14ac:dyDescent="0.25">
      <c r="A1602" s="122" t="s">
        <v>3138</v>
      </c>
      <c r="B1602" s="161" t="s">
        <v>282</v>
      </c>
      <c r="C1602" s="161" t="s">
        <v>6941</v>
      </c>
      <c r="D1602" s="160" t="s">
        <v>1357</v>
      </c>
      <c r="E1602" s="122" t="s">
        <v>261</v>
      </c>
      <c r="F1602" s="122" t="s">
        <v>1250</v>
      </c>
      <c r="G1602" s="120" t="s">
        <v>1258</v>
      </c>
      <c r="H1602" s="122" t="s">
        <v>3139</v>
      </c>
      <c r="I1602" s="122"/>
    </row>
    <row r="1603" spans="1:17" s="156" customFormat="1" x14ac:dyDescent="0.25">
      <c r="A1603" s="161" t="s">
        <v>7259</v>
      </c>
      <c r="B1603" s="161" t="s">
        <v>282</v>
      </c>
      <c r="C1603" s="161" t="s">
        <v>7260</v>
      </c>
      <c r="D1603" s="160" t="s">
        <v>8944</v>
      </c>
      <c r="E1603" s="161" t="s">
        <v>7261</v>
      </c>
      <c r="F1603" s="161" t="s">
        <v>1250</v>
      </c>
      <c r="G1603" s="162" t="s">
        <v>4905</v>
      </c>
      <c r="H1603" s="161" t="s">
        <v>7262</v>
      </c>
      <c r="I1603" s="161"/>
      <c r="J1603" s="161"/>
      <c r="K1603" s="161"/>
      <c r="L1603" s="93"/>
      <c r="M1603" s="161"/>
      <c r="N1603" s="161"/>
      <c r="O1603" s="161"/>
      <c r="P1603" s="161"/>
      <c r="Q1603" s="161"/>
    </row>
    <row r="1604" spans="1:17" x14ac:dyDescent="0.25">
      <c r="A1604" s="122" t="s">
        <v>3143</v>
      </c>
      <c r="B1604" s="122" t="s">
        <v>3144</v>
      </c>
      <c r="C1604" s="122" t="s">
        <v>2990</v>
      </c>
      <c r="D1604" s="120" t="s">
        <v>443</v>
      </c>
      <c r="E1604" s="122" t="s">
        <v>2076</v>
      </c>
      <c r="F1604" s="122" t="s">
        <v>1250</v>
      </c>
      <c r="G1604" s="104" t="s">
        <v>1251</v>
      </c>
      <c r="H1604" s="122" t="s">
        <v>3145</v>
      </c>
      <c r="I1604" s="122"/>
    </row>
    <row r="1605" spans="1:17" s="156" customFormat="1" x14ac:dyDescent="0.25">
      <c r="A1605" s="161" t="s">
        <v>9108</v>
      </c>
      <c r="B1605" s="161" t="s">
        <v>282</v>
      </c>
      <c r="C1605" s="161" t="s">
        <v>9109</v>
      </c>
      <c r="D1605" s="160" t="s">
        <v>8944</v>
      </c>
      <c r="E1605" s="161" t="s">
        <v>759</v>
      </c>
      <c r="F1605" s="161" t="s">
        <v>1618</v>
      </c>
      <c r="G1605" s="162" t="s">
        <v>1258</v>
      </c>
      <c r="H1605" s="161" t="s">
        <v>9110</v>
      </c>
      <c r="I1605" s="161"/>
    </row>
    <row r="1606" spans="1:17" x14ac:dyDescent="0.25">
      <c r="A1606" s="122" t="s">
        <v>3149</v>
      </c>
      <c r="B1606" s="122" t="s">
        <v>3150</v>
      </c>
      <c r="C1606" s="122" t="s">
        <v>3151</v>
      </c>
      <c r="D1606" s="120" t="s">
        <v>443</v>
      </c>
      <c r="E1606" s="122" t="s">
        <v>2148</v>
      </c>
      <c r="F1606" s="122" t="s">
        <v>1250</v>
      </c>
      <c r="G1606" s="104" t="s">
        <v>3624</v>
      </c>
      <c r="H1606" s="122" t="s">
        <v>3152</v>
      </c>
      <c r="I1606" s="122"/>
    </row>
    <row r="1607" spans="1:17" s="156" customFormat="1" x14ac:dyDescent="0.25">
      <c r="A1607" s="211" t="s">
        <v>3153</v>
      </c>
      <c r="B1607" s="211" t="s">
        <v>3154</v>
      </c>
      <c r="C1607" s="211" t="s">
        <v>15490</v>
      </c>
      <c r="D1607" s="211" t="s">
        <v>443</v>
      </c>
      <c r="E1607" s="162" t="s">
        <v>15491</v>
      </c>
      <c r="F1607" s="162" t="s">
        <v>1250</v>
      </c>
      <c r="G1607" s="162" t="s">
        <v>1297</v>
      </c>
      <c r="H1607" s="211" t="s">
        <v>3155</v>
      </c>
      <c r="I1607" s="161"/>
    </row>
    <row r="1608" spans="1:17" s="120" customFormat="1" x14ac:dyDescent="0.25">
      <c r="A1608" s="120" t="s">
        <v>3156</v>
      </c>
      <c r="B1608" s="120" t="s">
        <v>3157</v>
      </c>
      <c r="C1608" s="120" t="s">
        <v>6962</v>
      </c>
      <c r="D1608" s="120" t="s">
        <v>841</v>
      </c>
      <c r="E1608" s="120" t="s">
        <v>3158</v>
      </c>
      <c r="F1608" s="120" t="s">
        <v>1250</v>
      </c>
      <c r="G1608" s="120" t="s">
        <v>1297</v>
      </c>
      <c r="H1608" s="120" t="s">
        <v>3159</v>
      </c>
    </row>
    <row r="1609" spans="1:17" s="161" customFormat="1" x14ac:dyDescent="0.25">
      <c r="A1609" s="211" t="s">
        <v>17631</v>
      </c>
      <c r="B1609" s="211" t="s">
        <v>282</v>
      </c>
      <c r="C1609" s="211" t="s">
        <v>17632</v>
      </c>
      <c r="D1609" s="211" t="s">
        <v>755</v>
      </c>
      <c r="E1609" s="105" t="s">
        <v>17629</v>
      </c>
      <c r="F1609" s="111" t="s">
        <v>1254</v>
      </c>
      <c r="G1609" s="162" t="s">
        <v>6857</v>
      </c>
      <c r="H1609" s="105" t="s">
        <v>17633</v>
      </c>
    </row>
    <row r="1610" spans="1:17" x14ac:dyDescent="0.25">
      <c r="A1610" s="120" t="s">
        <v>639</v>
      </c>
      <c r="B1610" s="120" t="s">
        <v>3160</v>
      </c>
      <c r="C1610" s="120" t="s">
        <v>6943</v>
      </c>
      <c r="D1610" s="120" t="s">
        <v>443</v>
      </c>
      <c r="E1610" s="122" t="s">
        <v>2148</v>
      </c>
      <c r="F1610" s="122" t="s">
        <v>1250</v>
      </c>
      <c r="G1610" s="104" t="s">
        <v>1297</v>
      </c>
      <c r="H1610" s="99" t="s">
        <v>3161</v>
      </c>
    </row>
    <row r="1611" spans="1:17" s="156" customFormat="1" x14ac:dyDescent="0.25">
      <c r="A1611" s="161" t="s">
        <v>6301</v>
      </c>
      <c r="B1611" s="161" t="s">
        <v>6302</v>
      </c>
      <c r="C1611" s="161" t="s">
        <v>6200</v>
      </c>
      <c r="D1611" s="160" t="s">
        <v>841</v>
      </c>
      <c r="E1611" s="161" t="s">
        <v>6303</v>
      </c>
      <c r="F1611" s="161" t="s">
        <v>1250</v>
      </c>
      <c r="G1611" s="160" t="s">
        <v>10306</v>
      </c>
      <c r="H1611" s="161" t="s">
        <v>6304</v>
      </c>
    </row>
    <row r="1612" spans="1:17" x14ac:dyDescent="0.25">
      <c r="A1612" s="122" t="s">
        <v>3162</v>
      </c>
      <c r="B1612" s="122" t="s">
        <v>3163</v>
      </c>
      <c r="C1612" s="122"/>
      <c r="D1612" s="120" t="s">
        <v>443</v>
      </c>
      <c r="E1612" s="122" t="s">
        <v>2051</v>
      </c>
      <c r="F1612" s="122" t="s">
        <v>1250</v>
      </c>
      <c r="G1612" s="122" t="s">
        <v>1251</v>
      </c>
      <c r="H1612" s="122" t="s">
        <v>3164</v>
      </c>
      <c r="I1612" s="122"/>
    </row>
    <row r="1613" spans="1:17" x14ac:dyDescent="0.25">
      <c r="A1613" s="122" t="s">
        <v>3165</v>
      </c>
      <c r="B1613" s="122" t="s">
        <v>3166</v>
      </c>
      <c r="C1613" s="122" t="s">
        <v>2715</v>
      </c>
      <c r="D1613" s="120" t="s">
        <v>443</v>
      </c>
      <c r="E1613" s="122" t="s">
        <v>1506</v>
      </c>
      <c r="F1613" s="122" t="s">
        <v>1250</v>
      </c>
      <c r="G1613" s="120" t="s">
        <v>1251</v>
      </c>
      <c r="H1613" s="122" t="s">
        <v>3167</v>
      </c>
      <c r="I1613" s="122"/>
    </row>
    <row r="1614" spans="1:17" x14ac:dyDescent="0.25">
      <c r="A1614" s="122" t="s">
        <v>4338</v>
      </c>
      <c r="B1614" s="161" t="s">
        <v>5689</v>
      </c>
      <c r="C1614" s="122" t="s">
        <v>5690</v>
      </c>
      <c r="D1614" s="122" t="s">
        <v>443</v>
      </c>
      <c r="E1614" s="122" t="s">
        <v>5688</v>
      </c>
      <c r="F1614" s="122" t="s">
        <v>1265</v>
      </c>
      <c r="G1614" s="122" t="s">
        <v>4905</v>
      </c>
      <c r="H1614" s="122" t="s">
        <v>4381</v>
      </c>
      <c r="I1614" s="122"/>
    </row>
    <row r="1615" spans="1:17" x14ac:dyDescent="0.25">
      <c r="A1615" s="122" t="s">
        <v>3168</v>
      </c>
      <c r="B1615" s="161" t="s">
        <v>282</v>
      </c>
      <c r="C1615" s="122"/>
      <c r="D1615" s="122" t="s">
        <v>564</v>
      </c>
      <c r="E1615" s="122" t="s">
        <v>3169</v>
      </c>
      <c r="F1615" s="122" t="s">
        <v>1250</v>
      </c>
      <c r="G1615" s="122" t="s">
        <v>1251</v>
      </c>
      <c r="H1615" s="125" t="s">
        <v>3170</v>
      </c>
      <c r="I1615" s="122"/>
    </row>
    <row r="1616" spans="1:17" s="156" customFormat="1" x14ac:dyDescent="0.25">
      <c r="A1616" s="161" t="s">
        <v>17258</v>
      </c>
      <c r="B1616" s="161" t="s">
        <v>282</v>
      </c>
      <c r="C1616" s="161"/>
      <c r="D1616" s="161" t="s">
        <v>16646</v>
      </c>
      <c r="E1616" s="161" t="s">
        <v>277</v>
      </c>
      <c r="F1616" s="161" t="s">
        <v>1254</v>
      </c>
      <c r="G1616" s="161" t="s">
        <v>8955</v>
      </c>
      <c r="H1616" s="125" t="s">
        <v>17259</v>
      </c>
      <c r="I1616" s="161"/>
    </row>
    <row r="1617" spans="1:35" s="156" customFormat="1" x14ac:dyDescent="0.25">
      <c r="A1617" s="209" t="s">
        <v>916</v>
      </c>
      <c r="B1617" s="209" t="s">
        <v>282</v>
      </c>
      <c r="C1617" s="209" t="s">
        <v>17825</v>
      </c>
      <c r="D1617" s="209" t="s">
        <v>564</v>
      </c>
      <c r="E1617" s="162" t="s">
        <v>17826</v>
      </c>
      <c r="F1617" s="162" t="s">
        <v>1265</v>
      </c>
      <c r="G1617" s="211" t="s">
        <v>2382</v>
      </c>
      <c r="H1617" s="125" t="s">
        <v>917</v>
      </c>
      <c r="I1617" s="161"/>
    </row>
    <row r="1618" spans="1:35" x14ac:dyDescent="0.25">
      <c r="A1618" s="119" t="s">
        <v>3171</v>
      </c>
      <c r="B1618" s="161" t="s">
        <v>282</v>
      </c>
      <c r="D1618" s="120" t="s">
        <v>564</v>
      </c>
      <c r="E1618" s="119" t="s">
        <v>2804</v>
      </c>
      <c r="F1618" s="119" t="s">
        <v>1250</v>
      </c>
      <c r="G1618" s="122" t="s">
        <v>1251</v>
      </c>
      <c r="H1618" s="121" t="s">
        <v>3172</v>
      </c>
    </row>
    <row r="1619" spans="1:35" x14ac:dyDescent="0.25">
      <c r="A1619" s="120" t="s">
        <v>3173</v>
      </c>
      <c r="B1619" s="135" t="s">
        <v>282</v>
      </c>
      <c r="C1619" s="122" t="s">
        <v>10316</v>
      </c>
      <c r="D1619" s="50" t="s">
        <v>755</v>
      </c>
      <c r="E1619" s="122" t="s">
        <v>3174</v>
      </c>
      <c r="F1619" s="122" t="s">
        <v>1618</v>
      </c>
      <c r="G1619" s="122" t="s">
        <v>1404</v>
      </c>
      <c r="H1619" s="99" t="s">
        <v>3175</v>
      </c>
      <c r="I1619" s="122"/>
      <c r="J1619" s="122"/>
      <c r="K1619" s="122"/>
      <c r="L1619" s="122"/>
      <c r="M1619" s="122"/>
      <c r="N1619" s="122"/>
      <c r="O1619" s="122"/>
      <c r="P1619" s="122"/>
      <c r="Q1619" s="122"/>
      <c r="R1619" s="122"/>
      <c r="U1619" s="122"/>
      <c r="V1619" s="122"/>
      <c r="W1619" s="122"/>
      <c r="X1619" s="122"/>
      <c r="Y1619" s="122"/>
      <c r="Z1619" s="122"/>
      <c r="AA1619" s="122"/>
      <c r="AB1619" s="122"/>
      <c r="AC1619" s="122"/>
      <c r="AD1619" s="122"/>
      <c r="AE1619" s="122"/>
      <c r="AF1619" s="122"/>
      <c r="AG1619" s="122"/>
      <c r="AH1619" s="122"/>
      <c r="AI1619" s="122"/>
    </row>
    <row r="1620" spans="1:35" s="156" customFormat="1" x14ac:dyDescent="0.25">
      <c r="A1620" s="211" t="s">
        <v>5219</v>
      </c>
      <c r="B1620" s="211" t="s">
        <v>5220</v>
      </c>
      <c r="C1620" s="211" t="s">
        <v>5221</v>
      </c>
      <c r="D1620" s="211" t="s">
        <v>443</v>
      </c>
      <c r="E1620" s="162" t="s">
        <v>14605</v>
      </c>
      <c r="F1620" s="162" t="s">
        <v>1618</v>
      </c>
      <c r="G1620" s="162" t="s">
        <v>9567</v>
      </c>
      <c r="H1620" s="211" t="s">
        <v>5222</v>
      </c>
      <c r="I1620" s="161"/>
      <c r="J1620" s="161"/>
      <c r="K1620" s="161"/>
      <c r="L1620" s="161"/>
      <c r="M1620" s="161"/>
      <c r="N1620" s="161"/>
      <c r="O1620" s="161"/>
      <c r="P1620" s="161"/>
      <c r="Q1620" s="161"/>
      <c r="R1620" s="161"/>
      <c r="U1620" s="161"/>
      <c r="V1620" s="161"/>
      <c r="W1620" s="161"/>
      <c r="X1620" s="161"/>
      <c r="Y1620" s="161"/>
      <c r="Z1620" s="161"/>
      <c r="AA1620" s="161"/>
      <c r="AB1620" s="161"/>
      <c r="AC1620" s="161"/>
      <c r="AD1620" s="161"/>
      <c r="AE1620" s="161"/>
      <c r="AF1620" s="161"/>
      <c r="AG1620" s="161"/>
      <c r="AH1620" s="161"/>
      <c r="AI1620" s="161"/>
    </row>
    <row r="1621" spans="1:35" s="156" customFormat="1" x14ac:dyDescent="0.25">
      <c r="A1621" s="160" t="s">
        <v>5223</v>
      </c>
      <c r="B1621" s="135" t="s">
        <v>5224</v>
      </c>
      <c r="C1621" s="161" t="s">
        <v>5225</v>
      </c>
      <c r="D1621" s="143" t="s">
        <v>443</v>
      </c>
      <c r="E1621" s="135" t="s">
        <v>359</v>
      </c>
      <c r="F1621" s="161" t="s">
        <v>1618</v>
      </c>
      <c r="G1621" s="161" t="s">
        <v>4832</v>
      </c>
      <c r="H1621" s="161" t="s">
        <v>5226</v>
      </c>
      <c r="I1621" s="161"/>
      <c r="J1621" s="161"/>
      <c r="K1621" s="161"/>
      <c r="L1621" s="161"/>
      <c r="M1621" s="161"/>
      <c r="N1621" s="161"/>
      <c r="O1621" s="161"/>
      <c r="P1621" s="161"/>
      <c r="Q1621" s="161"/>
      <c r="R1621" s="161"/>
      <c r="U1621" s="161"/>
      <c r="V1621" s="161"/>
      <c r="W1621" s="161"/>
      <c r="X1621" s="161"/>
      <c r="Y1621" s="161"/>
      <c r="Z1621" s="161"/>
      <c r="AA1621" s="161"/>
      <c r="AB1621" s="161"/>
      <c r="AC1621" s="161"/>
      <c r="AD1621" s="161"/>
      <c r="AE1621" s="161"/>
      <c r="AF1621" s="161"/>
      <c r="AG1621" s="161"/>
      <c r="AH1621" s="161"/>
      <c r="AI1621" s="161"/>
    </row>
    <row r="1622" spans="1:35" x14ac:dyDescent="0.25">
      <c r="A1622" s="120" t="s">
        <v>3176</v>
      </c>
      <c r="B1622" s="120" t="s">
        <v>282</v>
      </c>
      <c r="C1622" s="120"/>
      <c r="D1622" s="160" t="s">
        <v>1357</v>
      </c>
      <c r="E1622" s="120" t="s">
        <v>6944</v>
      </c>
      <c r="F1622" s="120" t="s">
        <v>1600</v>
      </c>
      <c r="G1622" s="120" t="s">
        <v>6945</v>
      </c>
      <c r="H1622" s="120" t="s">
        <v>3177</v>
      </c>
      <c r="I1622" s="120"/>
    </row>
    <row r="1623" spans="1:35" x14ac:dyDescent="0.25">
      <c r="A1623" s="121" t="s">
        <v>3178</v>
      </c>
      <c r="B1623" s="121" t="s">
        <v>3179</v>
      </c>
      <c r="C1623" s="121"/>
      <c r="D1623" s="120" t="s">
        <v>443</v>
      </c>
      <c r="E1623" s="121" t="s">
        <v>3180</v>
      </c>
      <c r="F1623" s="121" t="s">
        <v>1250</v>
      </c>
      <c r="G1623" s="120" t="s">
        <v>1251</v>
      </c>
      <c r="H1623" s="121" t="s">
        <v>3181</v>
      </c>
      <c r="I1623" s="121"/>
      <c r="J1623" s="91"/>
      <c r="K1623" s="91"/>
      <c r="L1623" s="91"/>
      <c r="M1623" s="91"/>
      <c r="N1623" s="91"/>
    </row>
    <row r="1624" spans="1:35" x14ac:dyDescent="0.25">
      <c r="A1624" s="122" t="s">
        <v>3182</v>
      </c>
      <c r="B1624" s="122" t="s">
        <v>3183</v>
      </c>
      <c r="C1624" s="122" t="s">
        <v>7564</v>
      </c>
      <c r="D1624" s="120" t="s">
        <v>443</v>
      </c>
      <c r="E1624" s="122" t="s">
        <v>1848</v>
      </c>
      <c r="F1624" s="122" t="s">
        <v>1250</v>
      </c>
      <c r="G1624" s="120" t="s">
        <v>5456</v>
      </c>
      <c r="H1624" s="122" t="s">
        <v>3184</v>
      </c>
      <c r="I1624" s="122"/>
    </row>
    <row r="1625" spans="1:35" s="156" customFormat="1" x14ac:dyDescent="0.25">
      <c r="A1625" s="161" t="s">
        <v>17260</v>
      </c>
      <c r="B1625" s="161" t="s">
        <v>282</v>
      </c>
      <c r="C1625" s="161"/>
      <c r="D1625" s="211" t="s">
        <v>16646</v>
      </c>
      <c r="E1625" s="161" t="s">
        <v>8967</v>
      </c>
      <c r="F1625" s="161" t="s">
        <v>1250</v>
      </c>
      <c r="G1625" s="211" t="s">
        <v>8955</v>
      </c>
      <c r="H1625" s="161" t="s">
        <v>17261</v>
      </c>
      <c r="I1625" s="161"/>
    </row>
    <row r="1626" spans="1:35" s="156" customFormat="1" x14ac:dyDescent="0.25">
      <c r="A1626" s="161" t="s">
        <v>9817</v>
      </c>
      <c r="B1626" s="161" t="s">
        <v>282</v>
      </c>
      <c r="C1626" s="161" t="s">
        <v>9818</v>
      </c>
      <c r="D1626" s="160" t="s">
        <v>8944</v>
      </c>
      <c r="E1626" s="161" t="s">
        <v>3187</v>
      </c>
      <c r="F1626" s="161" t="s">
        <v>1250</v>
      </c>
      <c r="G1626" s="160" t="s">
        <v>1251</v>
      </c>
      <c r="H1626" s="161" t="s">
        <v>9816</v>
      </c>
      <c r="I1626" s="161"/>
    </row>
    <row r="1627" spans="1:35" x14ac:dyDescent="0.25">
      <c r="A1627" s="122" t="s">
        <v>3185</v>
      </c>
      <c r="B1627" s="122" t="s">
        <v>3186</v>
      </c>
      <c r="C1627" s="122"/>
      <c r="D1627" s="120" t="s">
        <v>443</v>
      </c>
      <c r="E1627" s="122" t="s">
        <v>3187</v>
      </c>
      <c r="F1627" s="120" t="s">
        <v>1250</v>
      </c>
      <c r="G1627" s="120" t="s">
        <v>1251</v>
      </c>
      <c r="H1627" s="122" t="s">
        <v>3188</v>
      </c>
      <c r="I1627" s="122"/>
    </row>
    <row r="1628" spans="1:35" s="156" customFormat="1" x14ac:dyDescent="0.25">
      <c r="A1628" s="161" t="s">
        <v>8490</v>
      </c>
      <c r="B1628" s="161" t="s">
        <v>282</v>
      </c>
      <c r="C1628" s="161"/>
      <c r="D1628" s="160" t="s">
        <v>7848</v>
      </c>
      <c r="E1628" s="161" t="s">
        <v>8491</v>
      </c>
      <c r="F1628" s="111" t="s">
        <v>1254</v>
      </c>
      <c r="G1628" s="160" t="s">
        <v>1392</v>
      </c>
      <c r="H1628" s="161" t="s">
        <v>8492</v>
      </c>
      <c r="I1628" s="161"/>
    </row>
    <row r="1629" spans="1:35" s="156" customFormat="1" x14ac:dyDescent="0.25">
      <c r="A1629" s="161" t="s">
        <v>762</v>
      </c>
      <c r="B1629" s="161" t="s">
        <v>5232</v>
      </c>
      <c r="C1629" s="161" t="s">
        <v>11876</v>
      </c>
      <c r="D1629" s="209" t="s">
        <v>841</v>
      </c>
      <c r="E1629" s="161" t="s">
        <v>3174</v>
      </c>
      <c r="F1629" s="111" t="s">
        <v>1618</v>
      </c>
      <c r="G1629" s="211" t="s">
        <v>10307</v>
      </c>
      <c r="H1629" s="209" t="s">
        <v>1110</v>
      </c>
      <c r="I1629" s="161"/>
    </row>
    <row r="1630" spans="1:35" s="156" customFormat="1" x14ac:dyDescent="0.25">
      <c r="A1630" s="161" t="s">
        <v>8493</v>
      </c>
      <c r="B1630" s="161" t="s">
        <v>282</v>
      </c>
      <c r="C1630" s="161"/>
      <c r="D1630" s="160" t="s">
        <v>7848</v>
      </c>
      <c r="E1630" s="161" t="s">
        <v>8494</v>
      </c>
      <c r="F1630" s="111" t="s">
        <v>1254</v>
      </c>
      <c r="G1630" s="160" t="s">
        <v>1392</v>
      </c>
      <c r="H1630" s="161" t="s">
        <v>8495</v>
      </c>
      <c r="I1630" s="161"/>
    </row>
    <row r="1631" spans="1:35" s="156" customFormat="1" x14ac:dyDescent="0.25">
      <c r="A1631" s="211" t="s">
        <v>8496</v>
      </c>
      <c r="B1631" s="143" t="s">
        <v>282</v>
      </c>
      <c r="C1631" s="211" t="s">
        <v>15471</v>
      </c>
      <c r="D1631" s="211" t="s">
        <v>7848</v>
      </c>
      <c r="E1631" s="162" t="s">
        <v>15472</v>
      </c>
      <c r="F1631" s="111" t="s">
        <v>1254</v>
      </c>
      <c r="G1631" s="211" t="s">
        <v>1258</v>
      </c>
      <c r="H1631" s="211" t="s">
        <v>8497</v>
      </c>
      <c r="I1631" s="161"/>
    </row>
    <row r="1632" spans="1:35" s="156" customFormat="1" x14ac:dyDescent="0.25">
      <c r="A1632" s="161" t="s">
        <v>9358</v>
      </c>
      <c r="B1632" s="161" t="s">
        <v>282</v>
      </c>
      <c r="C1632" s="161" t="s">
        <v>9355</v>
      </c>
      <c r="D1632" s="160" t="s">
        <v>8944</v>
      </c>
      <c r="E1632" s="161" t="s">
        <v>9352</v>
      </c>
      <c r="F1632" s="111" t="s">
        <v>1534</v>
      </c>
      <c r="G1632" s="160" t="s">
        <v>1297</v>
      </c>
      <c r="H1632" s="161" t="s">
        <v>9359</v>
      </c>
      <c r="I1632" s="161"/>
    </row>
    <row r="1633" spans="1:9" s="156" customFormat="1" x14ac:dyDescent="0.25">
      <c r="A1633" s="161" t="s">
        <v>6305</v>
      </c>
      <c r="B1633" s="161" t="s">
        <v>6306</v>
      </c>
      <c r="C1633" s="161" t="s">
        <v>13938</v>
      </c>
      <c r="D1633" s="211" t="s">
        <v>841</v>
      </c>
      <c r="E1633" s="161" t="s">
        <v>5854</v>
      </c>
      <c r="F1633" s="111" t="s">
        <v>1250</v>
      </c>
      <c r="G1633" s="211" t="s">
        <v>1421</v>
      </c>
      <c r="H1633" s="211" t="s">
        <v>6307</v>
      </c>
      <c r="I1633" s="161"/>
    </row>
    <row r="1634" spans="1:9" s="156" customFormat="1" x14ac:dyDescent="0.25">
      <c r="A1634" s="161" t="s">
        <v>7223</v>
      </c>
      <c r="B1634" s="161" t="s">
        <v>282</v>
      </c>
      <c r="C1634" s="161" t="s">
        <v>7202</v>
      </c>
      <c r="D1634" s="160" t="s">
        <v>8944</v>
      </c>
      <c r="E1634" s="161" t="s">
        <v>1811</v>
      </c>
      <c r="F1634" s="111" t="s">
        <v>1250</v>
      </c>
      <c r="G1634" s="160" t="s">
        <v>1421</v>
      </c>
      <c r="H1634" s="161" t="s">
        <v>7224</v>
      </c>
      <c r="I1634" s="161"/>
    </row>
    <row r="1635" spans="1:9" s="156" customFormat="1" x14ac:dyDescent="0.25">
      <c r="A1635" s="211" t="s">
        <v>4906</v>
      </c>
      <c r="B1635" s="143" t="s">
        <v>4907</v>
      </c>
      <c r="C1635" s="211" t="s">
        <v>14606</v>
      </c>
      <c r="D1635" s="211" t="s">
        <v>443</v>
      </c>
      <c r="E1635" s="162" t="s">
        <v>14607</v>
      </c>
      <c r="F1635" s="111" t="s">
        <v>1254</v>
      </c>
      <c r="G1635" s="211" t="s">
        <v>1421</v>
      </c>
      <c r="H1635" s="211" t="s">
        <v>4908</v>
      </c>
      <c r="I1635" s="161"/>
    </row>
    <row r="1636" spans="1:9" s="156" customFormat="1" x14ac:dyDescent="0.25">
      <c r="A1636" s="161" t="s">
        <v>6308</v>
      </c>
      <c r="B1636" s="161" t="s">
        <v>6309</v>
      </c>
      <c r="C1636" s="161" t="s">
        <v>6310</v>
      </c>
      <c r="D1636" s="160" t="s">
        <v>841</v>
      </c>
      <c r="E1636" s="161" t="s">
        <v>263</v>
      </c>
      <c r="F1636" s="111" t="s">
        <v>1250</v>
      </c>
      <c r="G1636" s="160" t="s">
        <v>1477</v>
      </c>
      <c r="H1636" s="161" t="s">
        <v>6311</v>
      </c>
      <c r="I1636" s="161"/>
    </row>
    <row r="1637" spans="1:9" s="156" customFormat="1" x14ac:dyDescent="0.25">
      <c r="A1637" s="161" t="s">
        <v>5478</v>
      </c>
      <c r="B1637" s="161" t="s">
        <v>5477</v>
      </c>
      <c r="C1637" s="161" t="s">
        <v>11867</v>
      </c>
      <c r="D1637" s="160" t="s">
        <v>841</v>
      </c>
      <c r="E1637" s="161" t="s">
        <v>2372</v>
      </c>
      <c r="F1637" s="111" t="s">
        <v>1254</v>
      </c>
      <c r="G1637" s="160" t="s">
        <v>1258</v>
      </c>
      <c r="H1637" s="161" t="s">
        <v>13358</v>
      </c>
      <c r="I1637" s="161"/>
    </row>
    <row r="1638" spans="1:9" s="156" customFormat="1" x14ac:dyDescent="0.25">
      <c r="A1638" s="211" t="s">
        <v>4339</v>
      </c>
      <c r="B1638" s="143" t="s">
        <v>282</v>
      </c>
      <c r="C1638" s="211" t="s">
        <v>15473</v>
      </c>
      <c r="D1638" s="211" t="s">
        <v>8944</v>
      </c>
      <c r="E1638" s="162" t="s">
        <v>8651</v>
      </c>
      <c r="F1638" s="111" t="s">
        <v>1265</v>
      </c>
      <c r="G1638" s="211" t="s">
        <v>1258</v>
      </c>
      <c r="H1638" s="211" t="s">
        <v>4382</v>
      </c>
      <c r="I1638" s="161"/>
    </row>
    <row r="1639" spans="1:9" s="156" customFormat="1" x14ac:dyDescent="0.25">
      <c r="A1639" s="161" t="s">
        <v>6312</v>
      </c>
      <c r="B1639" s="161" t="s">
        <v>6313</v>
      </c>
      <c r="C1639" s="161" t="s">
        <v>6288</v>
      </c>
      <c r="D1639" s="160" t="s">
        <v>841</v>
      </c>
      <c r="E1639" s="161" t="s">
        <v>2195</v>
      </c>
      <c r="F1639" s="111" t="s">
        <v>1250</v>
      </c>
      <c r="G1639" s="160" t="s">
        <v>4832</v>
      </c>
      <c r="H1639" s="161" t="s">
        <v>6314</v>
      </c>
      <c r="I1639" s="161"/>
    </row>
    <row r="1640" spans="1:9" s="156" customFormat="1" x14ac:dyDescent="0.25">
      <c r="A1640" s="209" t="s">
        <v>423</v>
      </c>
      <c r="B1640" s="143" t="s">
        <v>5199</v>
      </c>
      <c r="C1640" s="161" t="s">
        <v>11883</v>
      </c>
      <c r="D1640" s="209" t="s">
        <v>443</v>
      </c>
      <c r="E1640" s="162" t="s">
        <v>11884</v>
      </c>
      <c r="F1640" s="111" t="s">
        <v>1618</v>
      </c>
      <c r="G1640" s="211" t="s">
        <v>1258</v>
      </c>
      <c r="H1640" s="209" t="s">
        <v>1113</v>
      </c>
      <c r="I1640" s="161"/>
    </row>
    <row r="1641" spans="1:9" s="156" customFormat="1" x14ac:dyDescent="0.25">
      <c r="A1641" s="161" t="s">
        <v>8498</v>
      </c>
      <c r="B1641" s="161" t="s">
        <v>282</v>
      </c>
      <c r="C1641" s="161" t="s">
        <v>6926</v>
      </c>
      <c r="D1641" s="160" t="s">
        <v>7848</v>
      </c>
      <c r="E1641" s="161" t="s">
        <v>4781</v>
      </c>
      <c r="F1641" s="111" t="s">
        <v>1254</v>
      </c>
      <c r="G1641" s="160" t="s">
        <v>6863</v>
      </c>
      <c r="H1641" s="161" t="s">
        <v>8499</v>
      </c>
      <c r="I1641" s="161"/>
    </row>
    <row r="1642" spans="1:9" s="156" customFormat="1" x14ac:dyDescent="0.25">
      <c r="A1642" s="211" t="s">
        <v>698</v>
      </c>
      <c r="B1642" s="211" t="s">
        <v>282</v>
      </c>
      <c r="C1642" s="161" t="s">
        <v>11885</v>
      </c>
      <c r="D1642" s="211" t="s">
        <v>1357</v>
      </c>
      <c r="E1642" s="162" t="s">
        <v>5816</v>
      </c>
      <c r="F1642" s="111" t="s">
        <v>1254</v>
      </c>
      <c r="G1642" s="211" t="s">
        <v>10305</v>
      </c>
      <c r="H1642" s="161" t="s">
        <v>699</v>
      </c>
      <c r="I1642" s="161"/>
    </row>
    <row r="1643" spans="1:9" s="156" customFormat="1" x14ac:dyDescent="0.25">
      <c r="A1643" s="161" t="s">
        <v>822</v>
      </c>
      <c r="B1643" s="161" t="s">
        <v>11886</v>
      </c>
      <c r="C1643" s="161" t="s">
        <v>11887</v>
      </c>
      <c r="D1643" s="211" t="s">
        <v>443</v>
      </c>
      <c r="E1643" s="105" t="s">
        <v>2148</v>
      </c>
      <c r="F1643" s="111" t="s">
        <v>1250</v>
      </c>
      <c r="G1643" s="211" t="s">
        <v>6218</v>
      </c>
      <c r="H1643" s="211" t="s">
        <v>823</v>
      </c>
      <c r="I1643" s="161"/>
    </row>
    <row r="1644" spans="1:9" s="156" customFormat="1" x14ac:dyDescent="0.25">
      <c r="A1644" s="161" t="s">
        <v>3189</v>
      </c>
      <c r="B1644" s="161" t="s">
        <v>3190</v>
      </c>
      <c r="C1644" s="211" t="s">
        <v>1013</v>
      </c>
      <c r="D1644" s="211" t="s">
        <v>443</v>
      </c>
      <c r="E1644" s="105" t="s">
        <v>13939</v>
      </c>
      <c r="F1644" s="111" t="s">
        <v>1250</v>
      </c>
      <c r="G1644" s="211" t="s">
        <v>7032</v>
      </c>
      <c r="H1644" s="161" t="s">
        <v>3191</v>
      </c>
      <c r="I1644" s="161"/>
    </row>
    <row r="1645" spans="1:9" x14ac:dyDescent="0.25">
      <c r="A1645" s="122" t="s">
        <v>3192</v>
      </c>
      <c r="B1645" s="122" t="s">
        <v>3193</v>
      </c>
      <c r="C1645" s="122" t="s">
        <v>2990</v>
      </c>
      <c r="D1645" s="120" t="s">
        <v>443</v>
      </c>
      <c r="E1645" s="122" t="s">
        <v>3194</v>
      </c>
      <c r="F1645" s="111" t="s">
        <v>1250</v>
      </c>
      <c r="G1645" s="120" t="s">
        <v>1251</v>
      </c>
      <c r="H1645" s="120" t="s">
        <v>3195</v>
      </c>
      <c r="I1645" s="122"/>
    </row>
    <row r="1646" spans="1:9" s="156" customFormat="1" x14ac:dyDescent="0.25">
      <c r="A1646" s="161" t="s">
        <v>6315</v>
      </c>
      <c r="B1646" s="161" t="s">
        <v>6316</v>
      </c>
      <c r="C1646" s="161" t="s">
        <v>6946</v>
      </c>
      <c r="D1646" s="160" t="s">
        <v>841</v>
      </c>
      <c r="E1646" s="161" t="s">
        <v>3194</v>
      </c>
      <c r="F1646" s="111" t="s">
        <v>1250</v>
      </c>
      <c r="G1646" s="162" t="s">
        <v>6857</v>
      </c>
      <c r="H1646" s="105" t="s">
        <v>6317</v>
      </c>
      <c r="I1646" s="161"/>
    </row>
    <row r="1647" spans="1:9" s="156" customFormat="1" x14ac:dyDescent="0.25">
      <c r="A1647" s="161" t="s">
        <v>6318</v>
      </c>
      <c r="B1647" s="161" t="s">
        <v>6319</v>
      </c>
      <c r="C1647" s="161" t="s">
        <v>6320</v>
      </c>
      <c r="D1647" s="160" t="s">
        <v>841</v>
      </c>
      <c r="E1647" s="161" t="s">
        <v>6321</v>
      </c>
      <c r="F1647" s="111" t="s">
        <v>1600</v>
      </c>
      <c r="G1647" s="160" t="s">
        <v>7029</v>
      </c>
      <c r="H1647" s="105" t="s">
        <v>6322</v>
      </c>
      <c r="I1647" s="161"/>
    </row>
    <row r="1648" spans="1:9" s="156" customFormat="1" x14ac:dyDescent="0.25">
      <c r="A1648" s="161" t="s">
        <v>9807</v>
      </c>
      <c r="B1648" s="161" t="s">
        <v>282</v>
      </c>
      <c r="C1648" s="161" t="s">
        <v>9808</v>
      </c>
      <c r="D1648" s="160" t="s">
        <v>8944</v>
      </c>
      <c r="E1648" s="161" t="s">
        <v>9809</v>
      </c>
      <c r="F1648" s="111" t="s">
        <v>1534</v>
      </c>
      <c r="G1648" s="160" t="s">
        <v>5021</v>
      </c>
      <c r="H1648" s="105" t="s">
        <v>9810</v>
      </c>
      <c r="I1648" s="161"/>
    </row>
    <row r="1649" spans="1:9" s="156" customFormat="1" x14ac:dyDescent="0.25">
      <c r="A1649" s="161" t="s">
        <v>6323</v>
      </c>
      <c r="B1649" s="161" t="s">
        <v>6324</v>
      </c>
      <c r="C1649" s="211" t="s">
        <v>14679</v>
      </c>
      <c r="D1649" s="211" t="s">
        <v>841</v>
      </c>
      <c r="E1649" s="161" t="s">
        <v>14680</v>
      </c>
      <c r="F1649" s="111" t="s">
        <v>1250</v>
      </c>
      <c r="G1649" s="211" t="s">
        <v>6863</v>
      </c>
      <c r="H1649" s="161" t="s">
        <v>6325</v>
      </c>
      <c r="I1649" s="161"/>
    </row>
    <row r="1650" spans="1:9" s="156" customFormat="1" x14ac:dyDescent="0.25">
      <c r="A1650" s="161" t="s">
        <v>6326</v>
      </c>
      <c r="B1650" s="161" t="s">
        <v>6327</v>
      </c>
      <c r="C1650" s="161" t="s">
        <v>13940</v>
      </c>
      <c r="D1650" s="211" t="s">
        <v>841</v>
      </c>
      <c r="E1650" s="161" t="s">
        <v>6276</v>
      </c>
      <c r="F1650" s="111" t="s">
        <v>1250</v>
      </c>
      <c r="G1650" s="211" t="s">
        <v>6857</v>
      </c>
      <c r="H1650" s="161" t="s">
        <v>6328</v>
      </c>
      <c r="I1650" s="161"/>
    </row>
    <row r="1651" spans="1:9" s="156" customFormat="1" x14ac:dyDescent="0.25">
      <c r="A1651" s="161" t="s">
        <v>6329</v>
      </c>
      <c r="B1651" s="161" t="s">
        <v>6330</v>
      </c>
      <c r="C1651" s="161" t="s">
        <v>5485</v>
      </c>
      <c r="D1651" s="160" t="s">
        <v>841</v>
      </c>
      <c r="E1651" s="161" t="s">
        <v>6271</v>
      </c>
      <c r="F1651" s="111" t="s">
        <v>1250</v>
      </c>
      <c r="G1651" s="160" t="s">
        <v>10307</v>
      </c>
      <c r="H1651" s="105" t="s">
        <v>6331</v>
      </c>
      <c r="I1651" s="161"/>
    </row>
    <row r="1652" spans="1:9" x14ac:dyDescent="0.25">
      <c r="A1652" s="120" t="s">
        <v>259</v>
      </c>
      <c r="B1652" s="120" t="s">
        <v>6333</v>
      </c>
      <c r="C1652" s="120" t="s">
        <v>6947</v>
      </c>
      <c r="D1652" s="120" t="s">
        <v>841</v>
      </c>
      <c r="E1652" s="122" t="s">
        <v>1273</v>
      </c>
      <c r="F1652" s="122" t="s">
        <v>1250</v>
      </c>
      <c r="G1652" s="104" t="s">
        <v>4905</v>
      </c>
      <c r="H1652" s="99" t="s">
        <v>6332</v>
      </c>
    </row>
    <row r="1653" spans="1:9" s="156" customFormat="1" x14ac:dyDescent="0.25">
      <c r="A1653" s="161" t="s">
        <v>7565</v>
      </c>
      <c r="B1653" s="161" t="s">
        <v>282</v>
      </c>
      <c r="C1653" s="111" t="s">
        <v>7294</v>
      </c>
      <c r="D1653" s="160" t="s">
        <v>8944</v>
      </c>
      <c r="E1653" s="161" t="s">
        <v>7489</v>
      </c>
      <c r="F1653" s="161" t="s">
        <v>1250</v>
      </c>
      <c r="G1653" s="160" t="s">
        <v>4817</v>
      </c>
      <c r="H1653" s="161" t="s">
        <v>7566</v>
      </c>
    </row>
    <row r="1654" spans="1:9" s="156" customFormat="1" x14ac:dyDescent="0.25">
      <c r="A1654" s="161" t="s">
        <v>16920</v>
      </c>
      <c r="B1654" s="161" t="s">
        <v>282</v>
      </c>
      <c r="C1654" s="111" t="s">
        <v>16921</v>
      </c>
      <c r="D1654" s="211" t="s">
        <v>16646</v>
      </c>
      <c r="E1654" s="161" t="s">
        <v>1823</v>
      </c>
      <c r="F1654" s="161" t="s">
        <v>1618</v>
      </c>
      <c r="G1654" s="162" t="s">
        <v>1258</v>
      </c>
      <c r="H1654" s="161" t="s">
        <v>16922</v>
      </c>
    </row>
    <row r="1655" spans="1:9" s="156" customFormat="1" x14ac:dyDescent="0.25">
      <c r="A1655" s="161" t="s">
        <v>3196</v>
      </c>
      <c r="B1655" s="161" t="s">
        <v>3196</v>
      </c>
      <c r="C1655" s="111" t="s">
        <v>15474</v>
      </c>
      <c r="D1655" s="211" t="s">
        <v>841</v>
      </c>
      <c r="E1655" s="161" t="s">
        <v>15475</v>
      </c>
      <c r="F1655" s="161" t="s">
        <v>1265</v>
      </c>
      <c r="G1655" s="162" t="s">
        <v>4832</v>
      </c>
      <c r="H1655" s="161" t="s">
        <v>3197</v>
      </c>
    </row>
    <row r="1656" spans="1:9" s="156" customFormat="1" x14ac:dyDescent="0.25">
      <c r="A1656" s="161" t="s">
        <v>5763</v>
      </c>
      <c r="B1656" s="161" t="s">
        <v>5764</v>
      </c>
      <c r="C1656" s="161" t="s">
        <v>5765</v>
      </c>
      <c r="D1656" s="161" t="s">
        <v>443</v>
      </c>
      <c r="E1656" s="161" t="s">
        <v>5545</v>
      </c>
      <c r="F1656" s="160" t="s">
        <v>1254</v>
      </c>
      <c r="G1656" s="162" t="s">
        <v>1258</v>
      </c>
      <c r="H1656" s="161" t="s">
        <v>5766</v>
      </c>
      <c r="I1656" s="161"/>
    </row>
    <row r="1657" spans="1:9" s="156" customFormat="1" x14ac:dyDescent="0.25">
      <c r="A1657" s="161" t="s">
        <v>5768</v>
      </c>
      <c r="B1657" s="161" t="s">
        <v>5767</v>
      </c>
      <c r="C1657" s="161" t="s">
        <v>6948</v>
      </c>
      <c r="D1657" s="161" t="s">
        <v>443</v>
      </c>
      <c r="E1657" s="161" t="s">
        <v>5545</v>
      </c>
      <c r="F1657" s="160" t="s">
        <v>1254</v>
      </c>
      <c r="G1657" s="162" t="s">
        <v>6857</v>
      </c>
      <c r="H1657" s="161" t="s">
        <v>5769</v>
      </c>
      <c r="I1657" s="161"/>
    </row>
    <row r="1658" spans="1:9" x14ac:dyDescent="0.25">
      <c r="A1658" s="122" t="s">
        <v>3198</v>
      </c>
      <c r="B1658" s="161" t="s">
        <v>282</v>
      </c>
      <c r="C1658" s="161" t="s">
        <v>6949</v>
      </c>
      <c r="D1658" s="122" t="s">
        <v>755</v>
      </c>
      <c r="E1658" s="122" t="s">
        <v>1249</v>
      </c>
      <c r="F1658" s="120" t="s">
        <v>1250</v>
      </c>
      <c r="G1658" s="104" t="s">
        <v>1251</v>
      </c>
      <c r="H1658" s="122" t="s">
        <v>3199</v>
      </c>
      <c r="I1658" s="122"/>
    </row>
    <row r="1659" spans="1:9" s="156" customFormat="1" x14ac:dyDescent="0.25">
      <c r="A1659" s="161" t="s">
        <v>3200</v>
      </c>
      <c r="B1659" s="161" t="s">
        <v>3201</v>
      </c>
      <c r="C1659" s="161"/>
      <c r="D1659" s="211" t="s">
        <v>443</v>
      </c>
      <c r="E1659" s="161" t="s">
        <v>13941</v>
      </c>
      <c r="F1659" s="211" t="s">
        <v>1250</v>
      </c>
      <c r="G1659" s="162" t="s">
        <v>1404</v>
      </c>
      <c r="H1659" s="161" t="s">
        <v>3202</v>
      </c>
      <c r="I1659" s="161"/>
    </row>
    <row r="1660" spans="1:9" s="156" customFormat="1" x14ac:dyDescent="0.25">
      <c r="A1660" s="161" t="s">
        <v>5845</v>
      </c>
      <c r="B1660" s="161" t="s">
        <v>282</v>
      </c>
      <c r="C1660" s="161" t="s">
        <v>5846</v>
      </c>
      <c r="D1660" s="160" t="s">
        <v>4413</v>
      </c>
      <c r="E1660" s="161" t="s">
        <v>1300</v>
      </c>
      <c r="F1660" s="160" t="s">
        <v>1250</v>
      </c>
      <c r="G1660" s="162" t="s">
        <v>6857</v>
      </c>
      <c r="H1660" s="160" t="s">
        <v>4511</v>
      </c>
      <c r="I1660" s="161"/>
    </row>
    <row r="1661" spans="1:9" s="156" customFormat="1" x14ac:dyDescent="0.25">
      <c r="A1661" s="161" t="s">
        <v>7570</v>
      </c>
      <c r="B1661" s="161" t="s">
        <v>282</v>
      </c>
      <c r="C1661" s="161" t="s">
        <v>7571</v>
      </c>
      <c r="D1661" s="160" t="s">
        <v>8944</v>
      </c>
      <c r="E1661" s="161" t="s">
        <v>5882</v>
      </c>
      <c r="F1661" s="160" t="s">
        <v>1250</v>
      </c>
      <c r="G1661" s="162" t="s">
        <v>1297</v>
      </c>
      <c r="H1661" s="161" t="s">
        <v>7572</v>
      </c>
      <c r="I1661" s="161"/>
    </row>
    <row r="1662" spans="1:9" s="156" customFormat="1" x14ac:dyDescent="0.25">
      <c r="A1662" s="161" t="s">
        <v>9472</v>
      </c>
      <c r="B1662" s="161" t="s">
        <v>282</v>
      </c>
      <c r="C1662" s="161" t="s">
        <v>9473</v>
      </c>
      <c r="D1662" s="161" t="s">
        <v>8944</v>
      </c>
      <c r="E1662" s="161" t="s">
        <v>9474</v>
      </c>
      <c r="F1662" s="160" t="s">
        <v>1254</v>
      </c>
      <c r="G1662" s="162" t="s">
        <v>10305</v>
      </c>
      <c r="H1662" s="161" t="s">
        <v>9475</v>
      </c>
      <c r="I1662" s="161"/>
    </row>
    <row r="1663" spans="1:9" s="156" customFormat="1" x14ac:dyDescent="0.25">
      <c r="A1663" s="161" t="s">
        <v>9444</v>
      </c>
      <c r="B1663" s="161" t="s">
        <v>282</v>
      </c>
      <c r="C1663" s="161" t="s">
        <v>9438</v>
      </c>
      <c r="D1663" s="161" t="s">
        <v>8944</v>
      </c>
      <c r="E1663" s="161" t="s">
        <v>4357</v>
      </c>
      <c r="F1663" s="160" t="s">
        <v>1254</v>
      </c>
      <c r="G1663" s="162" t="s">
        <v>10306</v>
      </c>
      <c r="H1663" s="161" t="s">
        <v>9445</v>
      </c>
      <c r="I1663" s="161"/>
    </row>
    <row r="1664" spans="1:9" s="156" customFormat="1" x14ac:dyDescent="0.25">
      <c r="A1664" s="161" t="s">
        <v>9838</v>
      </c>
      <c r="B1664" s="161" t="s">
        <v>282</v>
      </c>
      <c r="C1664" s="161" t="s">
        <v>9839</v>
      </c>
      <c r="D1664" s="161" t="s">
        <v>8944</v>
      </c>
      <c r="E1664" s="161" t="s">
        <v>277</v>
      </c>
      <c r="F1664" s="160" t="s">
        <v>1254</v>
      </c>
      <c r="G1664" s="162" t="s">
        <v>1297</v>
      </c>
      <c r="H1664" s="161" t="s">
        <v>9840</v>
      </c>
      <c r="I1664" s="161"/>
    </row>
    <row r="1665" spans="1:9" s="156" customFormat="1" x14ac:dyDescent="0.25">
      <c r="A1665" s="161" t="s">
        <v>16923</v>
      </c>
      <c r="B1665" s="161" t="s">
        <v>282</v>
      </c>
      <c r="C1665" s="161" t="s">
        <v>8897</v>
      </c>
      <c r="D1665" s="161" t="s">
        <v>16646</v>
      </c>
      <c r="E1665" s="161" t="s">
        <v>277</v>
      </c>
      <c r="F1665" s="211" t="s">
        <v>1254</v>
      </c>
      <c r="G1665" s="162" t="s">
        <v>1297</v>
      </c>
      <c r="H1665" s="161" t="s">
        <v>16924</v>
      </c>
      <c r="I1665" s="161"/>
    </row>
    <row r="1666" spans="1:9" s="156" customFormat="1" x14ac:dyDescent="0.25">
      <c r="A1666" s="161" t="s">
        <v>9250</v>
      </c>
      <c r="B1666" s="161" t="s">
        <v>282</v>
      </c>
      <c r="C1666" s="211" t="s">
        <v>14608</v>
      </c>
      <c r="D1666" s="211" t="s">
        <v>8944</v>
      </c>
      <c r="E1666" s="161" t="s">
        <v>14609</v>
      </c>
      <c r="F1666" s="211" t="s">
        <v>1254</v>
      </c>
      <c r="G1666" s="162" t="s">
        <v>1421</v>
      </c>
      <c r="H1666" s="161" t="s">
        <v>9251</v>
      </c>
      <c r="I1666" s="161"/>
    </row>
    <row r="1667" spans="1:9" x14ac:dyDescent="0.25">
      <c r="A1667" s="122" t="s">
        <v>3203</v>
      </c>
      <c r="B1667" s="161" t="s">
        <v>282</v>
      </c>
      <c r="C1667" s="161" t="s">
        <v>6950</v>
      </c>
      <c r="D1667" s="122" t="s">
        <v>755</v>
      </c>
      <c r="E1667" s="122" t="s">
        <v>1941</v>
      </c>
      <c r="F1667" s="120" t="s">
        <v>1250</v>
      </c>
      <c r="G1667" s="120" t="s">
        <v>1251</v>
      </c>
      <c r="H1667" s="122" t="s">
        <v>3204</v>
      </c>
    </row>
    <row r="1668" spans="1:9" x14ac:dyDescent="0.25">
      <c r="A1668" s="119" t="s">
        <v>3208</v>
      </c>
      <c r="B1668" s="119" t="s">
        <v>3209</v>
      </c>
      <c r="C1668" s="119" t="s">
        <v>1248</v>
      </c>
      <c r="D1668" s="120" t="s">
        <v>443</v>
      </c>
      <c r="E1668" s="119" t="s">
        <v>1249</v>
      </c>
      <c r="F1668" s="120" t="s">
        <v>1250</v>
      </c>
      <c r="G1668" s="120" t="s">
        <v>1251</v>
      </c>
      <c r="H1668" s="119" t="s">
        <v>3210</v>
      </c>
    </row>
    <row r="1669" spans="1:9" s="156" customFormat="1" x14ac:dyDescent="0.25">
      <c r="A1669" s="156" t="s">
        <v>8502</v>
      </c>
      <c r="B1669" s="156" t="s">
        <v>282</v>
      </c>
      <c r="C1669" s="161" t="s">
        <v>8503</v>
      </c>
      <c r="D1669" s="160" t="s">
        <v>7848</v>
      </c>
      <c r="E1669" s="161" t="s">
        <v>3984</v>
      </c>
      <c r="F1669" s="160" t="s">
        <v>1254</v>
      </c>
      <c r="G1669" s="160" t="s">
        <v>6857</v>
      </c>
      <c r="H1669" s="156" t="s">
        <v>8504</v>
      </c>
    </row>
    <row r="1670" spans="1:9" s="156" customFormat="1" x14ac:dyDescent="0.25">
      <c r="A1670" s="212" t="s">
        <v>3211</v>
      </c>
      <c r="B1670" s="161" t="s">
        <v>3212</v>
      </c>
      <c r="C1670" s="156" t="s">
        <v>14243</v>
      </c>
      <c r="D1670" s="211" t="s">
        <v>841</v>
      </c>
      <c r="E1670" s="161" t="s">
        <v>2313</v>
      </c>
      <c r="F1670" s="211" t="s">
        <v>1250</v>
      </c>
      <c r="G1670" s="211" t="s">
        <v>1359</v>
      </c>
      <c r="H1670" s="211" t="s">
        <v>3213</v>
      </c>
    </row>
    <row r="1671" spans="1:9" s="156" customFormat="1" x14ac:dyDescent="0.25">
      <c r="A1671" s="156" t="s">
        <v>7573</v>
      </c>
      <c r="B1671" s="156" t="s">
        <v>282</v>
      </c>
      <c r="C1671" s="161" t="s">
        <v>7294</v>
      </c>
      <c r="D1671" s="160" t="s">
        <v>8944</v>
      </c>
      <c r="E1671" s="161" t="s">
        <v>7574</v>
      </c>
      <c r="F1671" s="160" t="s">
        <v>1250</v>
      </c>
      <c r="G1671" s="160" t="s">
        <v>4817</v>
      </c>
      <c r="H1671" s="111" t="s">
        <v>7575</v>
      </c>
    </row>
    <row r="1672" spans="1:9" x14ac:dyDescent="0.25">
      <c r="A1672" s="119" t="s">
        <v>3216</v>
      </c>
      <c r="B1672" s="119" t="s">
        <v>3217</v>
      </c>
      <c r="C1672" s="119" t="s">
        <v>3218</v>
      </c>
      <c r="D1672" s="120" t="s">
        <v>443</v>
      </c>
      <c r="E1672" s="119" t="s">
        <v>1980</v>
      </c>
      <c r="F1672" s="120" t="s">
        <v>1250</v>
      </c>
      <c r="G1672" s="120" t="s">
        <v>1251</v>
      </c>
      <c r="H1672" s="119" t="s">
        <v>3219</v>
      </c>
    </row>
    <row r="1673" spans="1:9" x14ac:dyDescent="0.25">
      <c r="A1673" s="119" t="s">
        <v>3220</v>
      </c>
      <c r="B1673" s="119" t="s">
        <v>3221</v>
      </c>
      <c r="C1673" s="119" t="s">
        <v>3222</v>
      </c>
      <c r="D1673" s="120" t="s">
        <v>443</v>
      </c>
      <c r="E1673" s="119" t="s">
        <v>1941</v>
      </c>
      <c r="F1673" s="120" t="s">
        <v>1250</v>
      </c>
      <c r="G1673" s="120" t="s">
        <v>1251</v>
      </c>
      <c r="H1673" s="119" t="s">
        <v>3223</v>
      </c>
    </row>
    <row r="1674" spans="1:9" s="156" customFormat="1" x14ac:dyDescent="0.25">
      <c r="A1674" s="161" t="s">
        <v>4909</v>
      </c>
      <c r="B1674" s="156" t="s">
        <v>4910</v>
      </c>
      <c r="C1674" s="161" t="s">
        <v>5407</v>
      </c>
      <c r="D1674" s="160" t="s">
        <v>443</v>
      </c>
      <c r="E1674" s="161" t="s">
        <v>4911</v>
      </c>
      <c r="F1674" s="160" t="s">
        <v>1265</v>
      </c>
      <c r="G1674" s="160" t="s">
        <v>4832</v>
      </c>
      <c r="H1674" s="111" t="s">
        <v>4912</v>
      </c>
    </row>
    <row r="1675" spans="1:9" s="156" customFormat="1" x14ac:dyDescent="0.25">
      <c r="A1675" s="161" t="s">
        <v>8505</v>
      </c>
      <c r="B1675" s="156" t="s">
        <v>282</v>
      </c>
      <c r="C1675" s="161" t="s">
        <v>8506</v>
      </c>
      <c r="D1675" s="160" t="s">
        <v>7848</v>
      </c>
      <c r="E1675" s="161" t="s">
        <v>8507</v>
      </c>
      <c r="F1675" s="160" t="s">
        <v>1265</v>
      </c>
      <c r="G1675" s="160" t="s">
        <v>6857</v>
      </c>
      <c r="H1675" s="111" t="s">
        <v>8508</v>
      </c>
    </row>
    <row r="1676" spans="1:9" s="156" customFormat="1" x14ac:dyDescent="0.25">
      <c r="A1676" s="211" t="s">
        <v>6334</v>
      </c>
      <c r="B1676" s="211" t="s">
        <v>6335</v>
      </c>
      <c r="C1676" s="211" t="s">
        <v>15148</v>
      </c>
      <c r="D1676" s="211" t="s">
        <v>841</v>
      </c>
      <c r="E1676" s="162" t="s">
        <v>15149</v>
      </c>
      <c r="F1676" s="211" t="s">
        <v>1250</v>
      </c>
      <c r="G1676" s="211" t="s">
        <v>1279</v>
      </c>
      <c r="H1676" s="211" t="s">
        <v>6336</v>
      </c>
    </row>
    <row r="1677" spans="1:9" ht="15" customHeight="1" x14ac:dyDescent="0.25">
      <c r="A1677" s="120" t="s">
        <v>3224</v>
      </c>
      <c r="B1677" s="120" t="s">
        <v>3225</v>
      </c>
      <c r="C1677" s="120" t="s">
        <v>2452</v>
      </c>
      <c r="D1677" s="120" t="s">
        <v>443</v>
      </c>
      <c r="E1677" s="120" t="s">
        <v>2144</v>
      </c>
      <c r="F1677" s="120" t="s">
        <v>1250</v>
      </c>
      <c r="G1677" s="160" t="s">
        <v>1251</v>
      </c>
      <c r="H1677" s="120" t="s">
        <v>3226</v>
      </c>
      <c r="I1677" s="120"/>
    </row>
    <row r="1678" spans="1:9" ht="15" customHeight="1" x14ac:dyDescent="0.25">
      <c r="A1678" s="120" t="s">
        <v>3227</v>
      </c>
      <c r="B1678" s="120" t="s">
        <v>3228</v>
      </c>
      <c r="C1678" s="120" t="s">
        <v>1323</v>
      </c>
      <c r="D1678" s="120" t="s">
        <v>443</v>
      </c>
      <c r="E1678" s="120" t="s">
        <v>1941</v>
      </c>
      <c r="F1678" s="120" t="s">
        <v>1250</v>
      </c>
      <c r="G1678" s="120" t="s">
        <v>1251</v>
      </c>
      <c r="H1678" s="120" t="s">
        <v>3229</v>
      </c>
      <c r="I1678" s="120"/>
    </row>
    <row r="1679" spans="1:9" s="156" customFormat="1" ht="15" customHeight="1" x14ac:dyDescent="0.25">
      <c r="A1679" s="211" t="s">
        <v>3230</v>
      </c>
      <c r="B1679" s="211" t="s">
        <v>282</v>
      </c>
      <c r="C1679" s="211" t="s">
        <v>14610</v>
      </c>
      <c r="D1679" s="211" t="s">
        <v>564</v>
      </c>
      <c r="E1679" s="211" t="s">
        <v>4533</v>
      </c>
      <c r="F1679" s="211" t="s">
        <v>1254</v>
      </c>
      <c r="G1679" s="211" t="s">
        <v>10305</v>
      </c>
      <c r="H1679" s="211" t="s">
        <v>3231</v>
      </c>
      <c r="I1679" s="211"/>
    </row>
    <row r="1680" spans="1:9" s="156" customFormat="1" ht="15" customHeight="1" x14ac:dyDescent="0.25">
      <c r="A1680" s="160" t="s">
        <v>7112</v>
      </c>
      <c r="B1680" s="160" t="s">
        <v>282</v>
      </c>
      <c r="C1680" s="160" t="s">
        <v>7113</v>
      </c>
      <c r="D1680" s="160" t="s">
        <v>4413</v>
      </c>
      <c r="E1680" s="160" t="s">
        <v>7114</v>
      </c>
      <c r="F1680" s="160" t="s">
        <v>1250</v>
      </c>
      <c r="G1680" s="160" t="s">
        <v>4817</v>
      </c>
      <c r="H1680" s="160" t="s">
        <v>7115</v>
      </c>
      <c r="I1680" s="160"/>
    </row>
    <row r="1681" spans="1:9" s="156" customFormat="1" ht="15" customHeight="1" x14ac:dyDescent="0.25">
      <c r="A1681" s="160" t="s">
        <v>4512</v>
      </c>
      <c r="B1681" s="160" t="s">
        <v>282</v>
      </c>
      <c r="C1681" s="160" t="s">
        <v>5849</v>
      </c>
      <c r="D1681" s="160" t="s">
        <v>1357</v>
      </c>
      <c r="E1681" s="160" t="s">
        <v>4625</v>
      </c>
      <c r="F1681" s="160" t="s">
        <v>1254</v>
      </c>
      <c r="G1681" s="160" t="s">
        <v>4905</v>
      </c>
      <c r="H1681" s="160" t="s">
        <v>4513</v>
      </c>
      <c r="I1681" s="160"/>
    </row>
    <row r="1682" spans="1:9" s="156" customFormat="1" ht="15" customHeight="1" x14ac:dyDescent="0.25">
      <c r="A1682" s="160" t="s">
        <v>8509</v>
      </c>
      <c r="B1682" s="160" t="s">
        <v>282</v>
      </c>
      <c r="C1682" s="160" t="s">
        <v>7007</v>
      </c>
      <c r="D1682" s="160" t="s">
        <v>7848</v>
      </c>
      <c r="E1682" s="160" t="s">
        <v>359</v>
      </c>
      <c r="F1682" s="160" t="s">
        <v>1618</v>
      </c>
      <c r="G1682" s="160" t="s">
        <v>1258</v>
      </c>
      <c r="H1682" s="160" t="s">
        <v>8510</v>
      </c>
      <c r="I1682" s="160"/>
    </row>
    <row r="1683" spans="1:9" s="156" customFormat="1" ht="15" customHeight="1" x14ac:dyDescent="0.25">
      <c r="A1683" s="211" t="s">
        <v>16925</v>
      </c>
      <c r="B1683" s="211" t="s">
        <v>282</v>
      </c>
      <c r="C1683" s="211" t="s">
        <v>16926</v>
      </c>
      <c r="D1683" s="211" t="s">
        <v>16646</v>
      </c>
      <c r="E1683" s="211" t="s">
        <v>16927</v>
      </c>
      <c r="F1683" s="211" t="s">
        <v>1254</v>
      </c>
      <c r="G1683" s="211" t="s">
        <v>1297</v>
      </c>
      <c r="H1683" s="211" t="s">
        <v>16928</v>
      </c>
      <c r="I1683" s="211"/>
    </row>
    <row r="1684" spans="1:9" ht="15" customHeight="1" x14ac:dyDescent="0.25">
      <c r="A1684" s="120" t="s">
        <v>3232</v>
      </c>
      <c r="B1684" s="120" t="s">
        <v>4996</v>
      </c>
      <c r="C1684" s="120" t="s">
        <v>4997</v>
      </c>
      <c r="D1684" s="120" t="s">
        <v>443</v>
      </c>
      <c r="E1684" s="120" t="s">
        <v>1319</v>
      </c>
      <c r="F1684" s="120" t="s">
        <v>1250</v>
      </c>
      <c r="G1684" s="120" t="s">
        <v>4832</v>
      </c>
      <c r="H1684" s="120" t="s">
        <v>3233</v>
      </c>
      <c r="I1684" s="120"/>
    </row>
    <row r="1685" spans="1:9" s="156" customFormat="1" ht="15" customHeight="1" x14ac:dyDescent="0.25">
      <c r="A1685" s="160" t="s">
        <v>7277</v>
      </c>
      <c r="B1685" s="160" t="s">
        <v>282</v>
      </c>
      <c r="C1685" s="160" t="s">
        <v>7278</v>
      </c>
      <c r="D1685" s="160" t="s">
        <v>755</v>
      </c>
      <c r="E1685" s="160" t="s">
        <v>7279</v>
      </c>
      <c r="F1685" s="160" t="s">
        <v>1254</v>
      </c>
      <c r="G1685" s="160" t="s">
        <v>3624</v>
      </c>
      <c r="H1685" s="160" t="s">
        <v>7280</v>
      </c>
      <c r="I1685" s="160"/>
    </row>
    <row r="1686" spans="1:9" ht="15" customHeight="1" x14ac:dyDescent="0.25">
      <c r="A1686" s="120" t="s">
        <v>3234</v>
      </c>
      <c r="B1686" s="120" t="s">
        <v>3235</v>
      </c>
      <c r="C1686" s="120" t="s">
        <v>3236</v>
      </c>
      <c r="D1686" s="120" t="s">
        <v>443</v>
      </c>
      <c r="E1686" s="120" t="s">
        <v>3237</v>
      </c>
      <c r="F1686" s="120" t="s">
        <v>1250</v>
      </c>
      <c r="G1686" s="120" t="s">
        <v>1421</v>
      </c>
      <c r="H1686" s="120" t="s">
        <v>3238</v>
      </c>
      <c r="I1686" s="120"/>
    </row>
    <row r="1687" spans="1:9" s="156" customFormat="1" ht="15" customHeight="1" x14ac:dyDescent="0.25">
      <c r="A1687" s="160" t="s">
        <v>4517</v>
      </c>
      <c r="B1687" s="160" t="s">
        <v>3239</v>
      </c>
      <c r="C1687" s="160" t="s">
        <v>5850</v>
      </c>
      <c r="D1687" s="160" t="s">
        <v>443</v>
      </c>
      <c r="E1687" s="160" t="s">
        <v>4802</v>
      </c>
      <c r="F1687" s="160" t="s">
        <v>1254</v>
      </c>
      <c r="G1687" s="162" t="s">
        <v>4905</v>
      </c>
      <c r="H1687" s="160" t="s">
        <v>469</v>
      </c>
      <c r="I1687" s="160"/>
    </row>
    <row r="1688" spans="1:9" s="156" customFormat="1" ht="15" customHeight="1" x14ac:dyDescent="0.25">
      <c r="A1688" s="160" t="s">
        <v>8511</v>
      </c>
      <c r="B1688" s="160" t="s">
        <v>282</v>
      </c>
      <c r="C1688" s="160" t="s">
        <v>8512</v>
      </c>
      <c r="D1688" s="160" t="s">
        <v>7848</v>
      </c>
      <c r="E1688" s="160" t="s">
        <v>4802</v>
      </c>
      <c r="F1688" s="160" t="s">
        <v>1254</v>
      </c>
      <c r="G1688" s="162" t="s">
        <v>6857</v>
      </c>
      <c r="H1688" s="160" t="s">
        <v>8513</v>
      </c>
      <c r="I1688" s="160"/>
    </row>
    <row r="1689" spans="1:9" s="156" customFormat="1" ht="15" customHeight="1" x14ac:dyDescent="0.25">
      <c r="A1689" s="160" t="s">
        <v>6337</v>
      </c>
      <c r="B1689" s="160" t="s">
        <v>6338</v>
      </c>
      <c r="C1689" s="160" t="s">
        <v>6340</v>
      </c>
      <c r="D1689" s="160" t="s">
        <v>841</v>
      </c>
      <c r="E1689" s="160" t="s">
        <v>6303</v>
      </c>
      <c r="F1689" s="160" t="s">
        <v>1250</v>
      </c>
      <c r="G1689" s="162" t="s">
        <v>1258</v>
      </c>
      <c r="H1689" s="160" t="s">
        <v>6341</v>
      </c>
      <c r="I1689" s="160"/>
    </row>
    <row r="1690" spans="1:9" s="156" customFormat="1" ht="15" customHeight="1" x14ac:dyDescent="0.25">
      <c r="A1690" s="160" t="s">
        <v>5408</v>
      </c>
      <c r="B1690" s="160" t="s">
        <v>5409</v>
      </c>
      <c r="C1690" s="160" t="s">
        <v>5410</v>
      </c>
      <c r="D1690" s="160" t="s">
        <v>443</v>
      </c>
      <c r="E1690" s="160" t="s">
        <v>5412</v>
      </c>
      <c r="F1690" s="160" t="s">
        <v>1265</v>
      </c>
      <c r="G1690" s="162" t="s">
        <v>4805</v>
      </c>
      <c r="H1690" s="160" t="s">
        <v>5411</v>
      </c>
      <c r="I1690" s="160"/>
    </row>
    <row r="1691" spans="1:9" s="156" customFormat="1" ht="15" customHeight="1" x14ac:dyDescent="0.25">
      <c r="A1691" s="160" t="s">
        <v>4682</v>
      </c>
      <c r="B1691" s="160" t="s">
        <v>282</v>
      </c>
      <c r="C1691" s="160" t="s">
        <v>8514</v>
      </c>
      <c r="D1691" s="160" t="s">
        <v>7848</v>
      </c>
      <c r="E1691" s="160" t="s">
        <v>5851</v>
      </c>
      <c r="F1691" s="160" t="s">
        <v>1254</v>
      </c>
      <c r="G1691" s="162" t="s">
        <v>4905</v>
      </c>
      <c r="H1691" s="160" t="s">
        <v>4683</v>
      </c>
      <c r="I1691" s="160"/>
    </row>
    <row r="1692" spans="1:9" ht="15" customHeight="1" x14ac:dyDescent="0.25">
      <c r="A1692" s="120" t="s">
        <v>4514</v>
      </c>
      <c r="B1692" s="120" t="s">
        <v>282</v>
      </c>
      <c r="C1692" s="120" t="s">
        <v>6951</v>
      </c>
      <c r="D1692" s="160" t="s">
        <v>1357</v>
      </c>
      <c r="E1692" s="120" t="s">
        <v>1376</v>
      </c>
      <c r="F1692" s="120" t="s">
        <v>1250</v>
      </c>
      <c r="G1692" s="104" t="s">
        <v>6857</v>
      </c>
      <c r="H1692" s="120" t="s">
        <v>4515</v>
      </c>
      <c r="I1692" s="120"/>
    </row>
    <row r="1693" spans="1:9" s="156" customFormat="1" ht="15" customHeight="1" x14ac:dyDescent="0.25">
      <c r="A1693" s="211" t="s">
        <v>17262</v>
      </c>
      <c r="B1693" s="211" t="s">
        <v>282</v>
      </c>
      <c r="C1693" s="211"/>
      <c r="D1693" s="211" t="s">
        <v>16646</v>
      </c>
      <c r="E1693" s="211" t="s">
        <v>359</v>
      </c>
      <c r="F1693" s="211" t="s">
        <v>1618</v>
      </c>
      <c r="G1693" s="162" t="s">
        <v>8955</v>
      </c>
      <c r="H1693" s="211" t="s">
        <v>17263</v>
      </c>
      <c r="I1693" s="211"/>
    </row>
    <row r="1694" spans="1:9" s="156" customFormat="1" ht="15" customHeight="1" x14ac:dyDescent="0.25">
      <c r="A1694" s="160" t="s">
        <v>8515</v>
      </c>
      <c r="B1694" s="160" t="s">
        <v>282</v>
      </c>
      <c r="C1694" s="160" t="s">
        <v>7007</v>
      </c>
      <c r="D1694" s="160" t="s">
        <v>7848</v>
      </c>
      <c r="E1694" s="160" t="s">
        <v>359</v>
      </c>
      <c r="F1694" s="160" t="s">
        <v>1618</v>
      </c>
      <c r="G1694" s="162" t="s">
        <v>1258</v>
      </c>
      <c r="H1694" s="160" t="s">
        <v>8516</v>
      </c>
      <c r="I1694" s="160"/>
    </row>
    <row r="1695" spans="1:9" s="156" customFormat="1" ht="15" customHeight="1" x14ac:dyDescent="0.25">
      <c r="A1695" s="160" t="s">
        <v>6342</v>
      </c>
      <c r="B1695" s="160" t="s">
        <v>6343</v>
      </c>
      <c r="C1695" s="160" t="s">
        <v>6344</v>
      </c>
      <c r="D1695" s="160" t="s">
        <v>841</v>
      </c>
      <c r="E1695" s="160" t="s">
        <v>2378</v>
      </c>
      <c r="F1695" s="160" t="s">
        <v>1250</v>
      </c>
      <c r="G1695" s="160" t="s">
        <v>10306</v>
      </c>
      <c r="H1695" s="160" t="s">
        <v>6345</v>
      </c>
      <c r="I1695" s="160"/>
    </row>
    <row r="1696" spans="1:9" ht="15" customHeight="1" x14ac:dyDescent="0.25">
      <c r="A1696" s="120" t="s">
        <v>3241</v>
      </c>
      <c r="B1696" s="120" t="s">
        <v>3242</v>
      </c>
      <c r="C1696" s="120" t="s">
        <v>3243</v>
      </c>
      <c r="D1696" s="120" t="s">
        <v>443</v>
      </c>
      <c r="E1696" s="120" t="s">
        <v>2076</v>
      </c>
      <c r="F1696" s="120" t="s">
        <v>1250</v>
      </c>
      <c r="G1696" s="104" t="s">
        <v>1251</v>
      </c>
      <c r="H1696" s="120" t="s">
        <v>3244</v>
      </c>
      <c r="I1696" s="120"/>
    </row>
    <row r="1697" spans="1:9" s="156" customFormat="1" ht="15" customHeight="1" x14ac:dyDescent="0.25">
      <c r="A1697" s="160" t="s">
        <v>3245</v>
      </c>
      <c r="B1697" s="160" t="s">
        <v>3246</v>
      </c>
      <c r="C1697" s="160" t="s">
        <v>2707</v>
      </c>
      <c r="D1697" s="160" t="s">
        <v>841</v>
      </c>
      <c r="E1697" s="160" t="s">
        <v>3247</v>
      </c>
      <c r="F1697" s="160" t="s">
        <v>1250</v>
      </c>
      <c r="G1697" s="162" t="s">
        <v>4817</v>
      </c>
      <c r="H1697" s="160" t="s">
        <v>3248</v>
      </c>
      <c r="I1697" s="160"/>
    </row>
    <row r="1698" spans="1:9" s="156" customFormat="1" ht="15" customHeight="1" x14ac:dyDescent="0.25">
      <c r="A1698" s="160" t="s">
        <v>8517</v>
      </c>
      <c r="B1698" s="160" t="s">
        <v>282</v>
      </c>
      <c r="C1698" s="160" t="s">
        <v>7954</v>
      </c>
      <c r="D1698" s="160" t="s">
        <v>7848</v>
      </c>
      <c r="E1698" s="160" t="s">
        <v>359</v>
      </c>
      <c r="F1698" s="160" t="s">
        <v>1618</v>
      </c>
      <c r="G1698" s="162" t="s">
        <v>10307</v>
      </c>
      <c r="H1698" s="160" t="s">
        <v>8518</v>
      </c>
      <c r="I1698" s="160"/>
    </row>
    <row r="1699" spans="1:9" s="156" customFormat="1" ht="15" customHeight="1" x14ac:dyDescent="0.25">
      <c r="A1699" s="160" t="s">
        <v>7580</v>
      </c>
      <c r="B1699" s="160" t="s">
        <v>282</v>
      </c>
      <c r="C1699" s="160" t="s">
        <v>7581</v>
      </c>
      <c r="D1699" s="160" t="s">
        <v>8944</v>
      </c>
      <c r="E1699" s="160" t="s">
        <v>5984</v>
      </c>
      <c r="F1699" s="160" t="s">
        <v>1250</v>
      </c>
      <c r="G1699" s="162" t="s">
        <v>1297</v>
      </c>
      <c r="H1699" s="160" t="s">
        <v>7577</v>
      </c>
      <c r="I1699" s="160"/>
    </row>
    <row r="1700" spans="1:9" s="156" customFormat="1" ht="15" customHeight="1" x14ac:dyDescent="0.25">
      <c r="A1700" s="160" t="s">
        <v>8519</v>
      </c>
      <c r="B1700" s="160" t="s">
        <v>282</v>
      </c>
      <c r="C1700" s="160" t="s">
        <v>9099</v>
      </c>
      <c r="D1700" s="160" t="s">
        <v>7848</v>
      </c>
      <c r="E1700" s="160" t="s">
        <v>8520</v>
      </c>
      <c r="F1700" s="160" t="s">
        <v>1254</v>
      </c>
      <c r="G1700" s="162" t="s">
        <v>5021</v>
      </c>
      <c r="H1700" s="160" t="s">
        <v>8521</v>
      </c>
      <c r="I1700" s="160"/>
    </row>
    <row r="1701" spans="1:9" s="156" customFormat="1" ht="15" customHeight="1" x14ac:dyDescent="0.25">
      <c r="A1701" s="211" t="s">
        <v>17264</v>
      </c>
      <c r="B1701" s="211" t="s">
        <v>282</v>
      </c>
      <c r="C1701" s="211"/>
      <c r="D1701" s="211" t="s">
        <v>16646</v>
      </c>
      <c r="E1701" s="211" t="s">
        <v>17265</v>
      </c>
      <c r="F1701" s="211" t="s">
        <v>1254</v>
      </c>
      <c r="G1701" s="162" t="s">
        <v>8955</v>
      </c>
      <c r="H1701" s="211" t="s">
        <v>17266</v>
      </c>
      <c r="I1701" s="211"/>
    </row>
    <row r="1702" spans="1:9" s="156" customFormat="1" ht="15" customHeight="1" x14ac:dyDescent="0.25">
      <c r="A1702" s="160" t="s">
        <v>7116</v>
      </c>
      <c r="B1702" s="160" t="s">
        <v>282</v>
      </c>
      <c r="C1702" s="160" t="s">
        <v>7117</v>
      </c>
      <c r="D1702" s="160" t="s">
        <v>755</v>
      </c>
      <c r="E1702" s="160" t="s">
        <v>7114</v>
      </c>
      <c r="F1702" s="160" t="s">
        <v>1250</v>
      </c>
      <c r="G1702" s="162" t="s">
        <v>4817</v>
      </c>
      <c r="H1702" s="160" t="s">
        <v>7118</v>
      </c>
      <c r="I1702" s="160"/>
    </row>
    <row r="1703" spans="1:9" s="156" customFormat="1" ht="15" customHeight="1" x14ac:dyDescent="0.25">
      <c r="A1703" s="149" t="s">
        <v>505</v>
      </c>
      <c r="B1703" s="149" t="s">
        <v>282</v>
      </c>
      <c r="C1703" s="211" t="s">
        <v>12076</v>
      </c>
      <c r="D1703" s="149" t="s">
        <v>564</v>
      </c>
      <c r="E1703" s="211" t="s">
        <v>12077</v>
      </c>
      <c r="F1703" s="211" t="s">
        <v>1250</v>
      </c>
      <c r="G1703" s="162" t="s">
        <v>1359</v>
      </c>
      <c r="H1703" s="149" t="s">
        <v>1119</v>
      </c>
      <c r="I1703" s="211"/>
    </row>
    <row r="1704" spans="1:9" s="156" customFormat="1" ht="15" customHeight="1" x14ac:dyDescent="0.25">
      <c r="A1704" s="160" t="s">
        <v>7119</v>
      </c>
      <c r="B1704" s="160" t="s">
        <v>282</v>
      </c>
      <c r="C1704" s="160"/>
      <c r="D1704" s="160" t="s">
        <v>1357</v>
      </c>
      <c r="E1704" s="160" t="s">
        <v>7065</v>
      </c>
      <c r="F1704" s="160" t="s">
        <v>1250</v>
      </c>
      <c r="G1704" s="162" t="s">
        <v>4817</v>
      </c>
      <c r="H1704" s="160" t="s">
        <v>7069</v>
      </c>
      <c r="I1704" s="160"/>
    </row>
    <row r="1705" spans="1:9" s="156" customFormat="1" ht="15" customHeight="1" x14ac:dyDescent="0.25">
      <c r="A1705" s="160" t="s">
        <v>7120</v>
      </c>
      <c r="B1705" s="160" t="s">
        <v>282</v>
      </c>
      <c r="C1705" s="160" t="s">
        <v>1404</v>
      </c>
      <c r="D1705" s="160" t="s">
        <v>1357</v>
      </c>
      <c r="E1705" s="160" t="s">
        <v>7121</v>
      </c>
      <c r="F1705" s="160" t="s">
        <v>1250</v>
      </c>
      <c r="G1705" s="162" t="s">
        <v>4817</v>
      </c>
      <c r="H1705" s="160" t="s">
        <v>7122</v>
      </c>
      <c r="I1705" s="160"/>
    </row>
    <row r="1706" spans="1:9" s="156" customFormat="1" ht="15" customHeight="1" x14ac:dyDescent="0.25">
      <c r="A1706" s="160" t="s">
        <v>5744</v>
      </c>
      <c r="B1706" s="160" t="s">
        <v>5745</v>
      </c>
      <c r="C1706" s="160" t="s">
        <v>5746</v>
      </c>
      <c r="D1706" s="160" t="s">
        <v>443</v>
      </c>
      <c r="E1706" s="160" t="s">
        <v>5747</v>
      </c>
      <c r="F1706" s="160" t="s">
        <v>1254</v>
      </c>
      <c r="G1706" s="162" t="s">
        <v>2382</v>
      </c>
      <c r="H1706" s="160" t="s">
        <v>5748</v>
      </c>
      <c r="I1706" s="160"/>
    </row>
    <row r="1707" spans="1:9" s="156" customFormat="1" ht="15" customHeight="1" x14ac:dyDescent="0.25">
      <c r="A1707" s="160" t="s">
        <v>7123</v>
      </c>
      <c r="B1707" s="160" t="s">
        <v>282</v>
      </c>
      <c r="C1707" s="160" t="s">
        <v>7124</v>
      </c>
      <c r="D1707" s="160" t="s">
        <v>1357</v>
      </c>
      <c r="E1707" s="160" t="s">
        <v>5882</v>
      </c>
      <c r="F1707" s="160" t="s">
        <v>1250</v>
      </c>
      <c r="G1707" s="162" t="s">
        <v>1258</v>
      </c>
      <c r="H1707" s="160" t="s">
        <v>7125</v>
      </c>
      <c r="I1707" s="160"/>
    </row>
    <row r="1708" spans="1:9" s="156" customFormat="1" ht="15" customHeight="1" x14ac:dyDescent="0.25">
      <c r="A1708" s="160" t="s">
        <v>8524</v>
      </c>
      <c r="B1708" s="160" t="s">
        <v>282</v>
      </c>
      <c r="C1708" s="160" t="s">
        <v>8525</v>
      </c>
      <c r="D1708" s="160" t="s">
        <v>7848</v>
      </c>
      <c r="E1708" s="160" t="s">
        <v>8526</v>
      </c>
      <c r="F1708" s="160" t="s">
        <v>1250</v>
      </c>
      <c r="G1708" s="162" t="s">
        <v>1258</v>
      </c>
      <c r="H1708" s="160" t="s">
        <v>8527</v>
      </c>
      <c r="I1708" s="160"/>
    </row>
    <row r="1709" spans="1:9" s="156" customFormat="1" ht="15" customHeight="1" x14ac:dyDescent="0.25">
      <c r="A1709" s="160" t="s">
        <v>3249</v>
      </c>
      <c r="B1709" s="160" t="s">
        <v>3250</v>
      </c>
      <c r="C1709" s="160" t="s">
        <v>6789</v>
      </c>
      <c r="D1709" s="160" t="s">
        <v>841</v>
      </c>
      <c r="E1709" s="160" t="s">
        <v>261</v>
      </c>
      <c r="F1709" s="160" t="s">
        <v>1250</v>
      </c>
      <c r="G1709" s="162" t="s">
        <v>4832</v>
      </c>
      <c r="H1709" s="160" t="s">
        <v>3251</v>
      </c>
      <c r="I1709" s="160"/>
    </row>
    <row r="1710" spans="1:9" s="156" customFormat="1" ht="15" customHeight="1" x14ac:dyDescent="0.25">
      <c r="A1710" s="160" t="s">
        <v>3252</v>
      </c>
      <c r="B1710" s="160" t="s">
        <v>282</v>
      </c>
      <c r="C1710" s="160"/>
      <c r="D1710" s="160" t="s">
        <v>755</v>
      </c>
      <c r="E1710" s="160" t="s">
        <v>3253</v>
      </c>
      <c r="F1710" s="160" t="s">
        <v>1265</v>
      </c>
      <c r="G1710" s="162" t="s">
        <v>1477</v>
      </c>
      <c r="H1710" s="160" t="s">
        <v>3254</v>
      </c>
      <c r="I1710" s="160"/>
    </row>
    <row r="1711" spans="1:9" s="156" customFormat="1" ht="15" customHeight="1" x14ac:dyDescent="0.25">
      <c r="A1711" s="160" t="s">
        <v>9257</v>
      </c>
      <c r="B1711" s="160" t="s">
        <v>282</v>
      </c>
      <c r="C1711" s="160" t="s">
        <v>9258</v>
      </c>
      <c r="D1711" s="160" t="s">
        <v>8944</v>
      </c>
      <c r="E1711" s="160" t="s">
        <v>9259</v>
      </c>
      <c r="F1711" s="160" t="s">
        <v>1254</v>
      </c>
      <c r="G1711" s="162" t="s">
        <v>1477</v>
      </c>
      <c r="H1711" s="160" t="s">
        <v>9260</v>
      </c>
      <c r="I1711" s="160"/>
    </row>
    <row r="1712" spans="1:9" s="156" customFormat="1" ht="15" customHeight="1" x14ac:dyDescent="0.25">
      <c r="A1712" s="160" t="s">
        <v>10215</v>
      </c>
      <c r="B1712" s="160" t="s">
        <v>282</v>
      </c>
      <c r="C1712" s="160" t="s">
        <v>10216</v>
      </c>
      <c r="D1712" s="160" t="s">
        <v>8944</v>
      </c>
      <c r="E1712" s="160" t="s">
        <v>276</v>
      </c>
      <c r="F1712" s="160" t="s">
        <v>1254</v>
      </c>
      <c r="G1712" s="162" t="s">
        <v>4832</v>
      </c>
      <c r="H1712" s="160" t="s">
        <v>10217</v>
      </c>
      <c r="I1712" s="160"/>
    </row>
    <row r="1713" spans="1:9" s="156" customFormat="1" ht="15" customHeight="1" x14ac:dyDescent="0.25">
      <c r="A1713" s="211" t="s">
        <v>815</v>
      </c>
      <c r="B1713" s="209" t="s">
        <v>282</v>
      </c>
      <c r="C1713" s="211" t="s">
        <v>12086</v>
      </c>
      <c r="D1713" s="211" t="s">
        <v>564</v>
      </c>
      <c r="E1713" s="211" t="s">
        <v>12087</v>
      </c>
      <c r="F1713" s="211" t="s">
        <v>1254</v>
      </c>
      <c r="G1713" s="162" t="s">
        <v>10305</v>
      </c>
      <c r="H1713" s="211" t="s">
        <v>816</v>
      </c>
      <c r="I1713" s="211"/>
    </row>
    <row r="1714" spans="1:9" s="156" customFormat="1" ht="15" customHeight="1" x14ac:dyDescent="0.25">
      <c r="A1714" s="160" t="s">
        <v>8980</v>
      </c>
      <c r="B1714" s="160" t="s">
        <v>282</v>
      </c>
      <c r="C1714" s="160" t="s">
        <v>8981</v>
      </c>
      <c r="D1714" s="160" t="s">
        <v>8944</v>
      </c>
      <c r="E1714" s="160" t="s">
        <v>309</v>
      </c>
      <c r="F1714" s="160" t="s">
        <v>1254</v>
      </c>
      <c r="G1714" s="162" t="s">
        <v>10305</v>
      </c>
      <c r="H1714" s="160" t="s">
        <v>8982</v>
      </c>
      <c r="I1714" s="160"/>
    </row>
    <row r="1715" spans="1:9" s="156" customFormat="1" ht="15" customHeight="1" x14ac:dyDescent="0.25">
      <c r="A1715" s="211" t="s">
        <v>16929</v>
      </c>
      <c r="B1715" s="211" t="s">
        <v>282</v>
      </c>
      <c r="C1715" s="211" t="s">
        <v>16930</v>
      </c>
      <c r="D1715" s="211" t="s">
        <v>16646</v>
      </c>
      <c r="E1715" s="211" t="s">
        <v>14560</v>
      </c>
      <c r="F1715" s="211" t="s">
        <v>1254</v>
      </c>
      <c r="G1715" s="162" t="s">
        <v>2382</v>
      </c>
      <c r="H1715" s="211" t="s">
        <v>16931</v>
      </c>
      <c r="I1715" s="211"/>
    </row>
    <row r="1716" spans="1:9" s="156" customFormat="1" ht="15" customHeight="1" x14ac:dyDescent="0.25">
      <c r="A1716" s="160" t="s">
        <v>16933</v>
      </c>
      <c r="B1716" s="160" t="s">
        <v>282</v>
      </c>
      <c r="C1716" s="160" t="s">
        <v>8216</v>
      </c>
      <c r="D1716" s="160" t="s">
        <v>7848</v>
      </c>
      <c r="E1716" s="160" t="s">
        <v>8528</v>
      </c>
      <c r="F1716" s="160" t="s">
        <v>1618</v>
      </c>
      <c r="G1716" s="162" t="s">
        <v>1297</v>
      </c>
      <c r="H1716" s="160" t="s">
        <v>16932</v>
      </c>
      <c r="I1716" s="160"/>
    </row>
    <row r="1717" spans="1:9" s="156" customFormat="1" ht="15" customHeight="1" x14ac:dyDescent="0.25">
      <c r="A1717" s="209" t="s">
        <v>620</v>
      </c>
      <c r="B1717" s="209" t="s">
        <v>282</v>
      </c>
      <c r="C1717" s="211" t="s">
        <v>12088</v>
      </c>
      <c r="D1717" s="211" t="s">
        <v>564</v>
      </c>
      <c r="E1717" s="211" t="s">
        <v>12089</v>
      </c>
      <c r="F1717" s="211" t="s">
        <v>1254</v>
      </c>
      <c r="G1717" s="162" t="s">
        <v>5021</v>
      </c>
      <c r="H1717" s="209" t="s">
        <v>621</v>
      </c>
      <c r="I1717" s="211"/>
    </row>
    <row r="1718" spans="1:9" s="156" customFormat="1" ht="15" customHeight="1" x14ac:dyDescent="0.25">
      <c r="A1718" s="211" t="s">
        <v>9969</v>
      </c>
      <c r="B1718" s="211" t="s">
        <v>282</v>
      </c>
      <c r="C1718" s="211" t="s">
        <v>15551</v>
      </c>
      <c r="D1718" s="211" t="s">
        <v>8944</v>
      </c>
      <c r="E1718" s="211" t="s">
        <v>15552</v>
      </c>
      <c r="F1718" s="211" t="s">
        <v>1265</v>
      </c>
      <c r="G1718" s="162" t="s">
        <v>1359</v>
      </c>
      <c r="H1718" s="211" t="s">
        <v>9970</v>
      </c>
      <c r="I1718" s="211"/>
    </row>
    <row r="1719" spans="1:9" s="156" customFormat="1" ht="15" customHeight="1" x14ac:dyDescent="0.25">
      <c r="A1719" s="211" t="s">
        <v>817</v>
      </c>
      <c r="B1719" s="211" t="s">
        <v>282</v>
      </c>
      <c r="C1719" s="211" t="s">
        <v>12090</v>
      </c>
      <c r="D1719" s="209" t="s">
        <v>564</v>
      </c>
      <c r="E1719" s="211" t="s">
        <v>12091</v>
      </c>
      <c r="F1719" s="211" t="s">
        <v>1265</v>
      </c>
      <c r="G1719" s="162" t="s">
        <v>10305</v>
      </c>
      <c r="H1719" s="211" t="s">
        <v>1120</v>
      </c>
      <c r="I1719" s="211"/>
    </row>
    <row r="1720" spans="1:9" s="156" customFormat="1" ht="15" customHeight="1" x14ac:dyDescent="0.25">
      <c r="A1720" s="160" t="s">
        <v>6346</v>
      </c>
      <c r="B1720" s="160" t="s">
        <v>6347</v>
      </c>
      <c r="C1720" s="160" t="s">
        <v>6348</v>
      </c>
      <c r="D1720" s="160" t="s">
        <v>841</v>
      </c>
      <c r="E1720" s="160" t="s">
        <v>6349</v>
      </c>
      <c r="F1720" s="160" t="s">
        <v>1250</v>
      </c>
      <c r="G1720" s="162" t="s">
        <v>4832</v>
      </c>
      <c r="H1720" s="160" t="s">
        <v>6350</v>
      </c>
      <c r="I1720" s="160"/>
    </row>
    <row r="1721" spans="1:9" s="156" customFormat="1" ht="15" customHeight="1" x14ac:dyDescent="0.25">
      <c r="A1721" s="211" t="s">
        <v>17267</v>
      </c>
      <c r="B1721" s="211" t="s">
        <v>282</v>
      </c>
      <c r="C1721" s="211"/>
      <c r="D1721" s="211" t="s">
        <v>16646</v>
      </c>
      <c r="E1721" s="211" t="s">
        <v>9584</v>
      </c>
      <c r="F1721" s="211" t="s">
        <v>1534</v>
      </c>
      <c r="G1721" s="162" t="s">
        <v>8955</v>
      </c>
      <c r="H1721" s="211" t="s">
        <v>17268</v>
      </c>
      <c r="I1721" s="211"/>
    </row>
    <row r="1722" spans="1:9" ht="15" customHeight="1" x14ac:dyDescent="0.25">
      <c r="A1722" s="120" t="s">
        <v>3260</v>
      </c>
      <c r="B1722" s="120" t="s">
        <v>3261</v>
      </c>
      <c r="C1722" s="120"/>
      <c r="D1722" s="120" t="s">
        <v>443</v>
      </c>
      <c r="E1722" s="120" t="s">
        <v>1941</v>
      </c>
      <c r="F1722" s="120" t="s">
        <v>1250</v>
      </c>
      <c r="G1722" s="120" t="s">
        <v>1251</v>
      </c>
      <c r="H1722" s="120" t="s">
        <v>3262</v>
      </c>
      <c r="I1722" s="120"/>
    </row>
    <row r="1723" spans="1:9" s="156" customFormat="1" ht="15" customHeight="1" x14ac:dyDescent="0.25">
      <c r="A1723" s="160" t="s">
        <v>6790</v>
      </c>
      <c r="B1723" s="160" t="s">
        <v>6791</v>
      </c>
      <c r="C1723" s="160" t="s">
        <v>6288</v>
      </c>
      <c r="D1723" s="160" t="s">
        <v>841</v>
      </c>
      <c r="E1723" s="160" t="s">
        <v>261</v>
      </c>
      <c r="F1723" s="160" t="s">
        <v>1250</v>
      </c>
      <c r="G1723" s="160" t="s">
        <v>4832</v>
      </c>
      <c r="H1723" s="160" t="s">
        <v>6792</v>
      </c>
      <c r="I1723" s="160"/>
    </row>
    <row r="1724" spans="1:9" ht="15" customHeight="1" x14ac:dyDescent="0.25">
      <c r="A1724" s="120" t="s">
        <v>3263</v>
      </c>
      <c r="B1724" s="120" t="s">
        <v>3264</v>
      </c>
      <c r="C1724" s="120"/>
      <c r="D1724" s="120" t="s">
        <v>443</v>
      </c>
      <c r="E1724" s="120" t="s">
        <v>2076</v>
      </c>
      <c r="F1724" s="120" t="s">
        <v>1250</v>
      </c>
      <c r="G1724" s="120" t="s">
        <v>1251</v>
      </c>
      <c r="H1724" s="120" t="s">
        <v>3265</v>
      </c>
      <c r="I1724" s="120"/>
    </row>
    <row r="1725" spans="1:9" s="156" customFormat="1" ht="15" customHeight="1" x14ac:dyDescent="0.25">
      <c r="A1725" s="162" t="s">
        <v>8529</v>
      </c>
      <c r="B1725" s="162" t="s">
        <v>282</v>
      </c>
      <c r="C1725" s="211" t="s">
        <v>15559</v>
      </c>
      <c r="D1725" s="101" t="s">
        <v>7848</v>
      </c>
      <c r="E1725" s="211" t="s">
        <v>15560</v>
      </c>
      <c r="F1725" s="211" t="s">
        <v>1254</v>
      </c>
      <c r="G1725" s="211" t="s">
        <v>1359</v>
      </c>
      <c r="H1725" s="101" t="s">
        <v>8530</v>
      </c>
      <c r="I1725" s="211"/>
    </row>
    <row r="1726" spans="1:9" ht="15" customHeight="1" x14ac:dyDescent="0.25">
      <c r="A1726" s="120" t="s">
        <v>3266</v>
      </c>
      <c r="B1726" s="120" t="s">
        <v>3267</v>
      </c>
      <c r="C1726" s="120" t="s">
        <v>3151</v>
      </c>
      <c r="D1726" s="120" t="s">
        <v>443</v>
      </c>
      <c r="E1726" s="120" t="s">
        <v>2148</v>
      </c>
      <c r="F1726" s="120" t="s">
        <v>1250</v>
      </c>
      <c r="G1726" s="120" t="s">
        <v>3624</v>
      </c>
      <c r="H1726" s="120" t="s">
        <v>3268</v>
      </c>
      <c r="I1726" s="120"/>
    </row>
    <row r="1727" spans="1:9" s="156" customFormat="1" ht="15" customHeight="1" x14ac:dyDescent="0.25">
      <c r="A1727" s="160" t="s">
        <v>9780</v>
      </c>
      <c r="B1727" s="160" t="s">
        <v>282</v>
      </c>
      <c r="C1727" s="160"/>
      <c r="D1727" s="160" t="s">
        <v>7848</v>
      </c>
      <c r="E1727" s="160" t="s">
        <v>8967</v>
      </c>
      <c r="F1727" s="160" t="s">
        <v>1250</v>
      </c>
      <c r="G1727" s="160" t="s">
        <v>8955</v>
      </c>
      <c r="H1727" s="160" t="s">
        <v>9781</v>
      </c>
      <c r="I1727" s="160"/>
    </row>
    <row r="1728" spans="1:9" ht="15" customHeight="1" x14ac:dyDescent="0.25">
      <c r="A1728" s="120" t="s">
        <v>3269</v>
      </c>
      <c r="B1728" s="120" t="s">
        <v>3270</v>
      </c>
      <c r="C1728" s="120" t="s">
        <v>1312</v>
      </c>
      <c r="D1728" s="120" t="s">
        <v>443</v>
      </c>
      <c r="E1728" s="120" t="s">
        <v>1941</v>
      </c>
      <c r="F1728" s="120" t="s">
        <v>1250</v>
      </c>
      <c r="G1728" s="120" t="s">
        <v>1251</v>
      </c>
      <c r="H1728" s="120" t="s">
        <v>3271</v>
      </c>
      <c r="I1728" s="120"/>
    </row>
    <row r="1729" spans="1:9" s="156" customFormat="1" ht="15" customHeight="1" x14ac:dyDescent="0.25">
      <c r="A1729" s="162" t="s">
        <v>4498</v>
      </c>
      <c r="B1729" s="162" t="s">
        <v>282</v>
      </c>
      <c r="C1729" s="211" t="s">
        <v>14611</v>
      </c>
      <c r="D1729" s="211" t="s">
        <v>7848</v>
      </c>
      <c r="E1729" s="211" t="s">
        <v>14612</v>
      </c>
      <c r="F1729" s="211" t="s">
        <v>1254</v>
      </c>
      <c r="G1729" s="211" t="s">
        <v>10307</v>
      </c>
      <c r="H1729" s="211" t="s">
        <v>4499</v>
      </c>
      <c r="I1729" s="211"/>
    </row>
    <row r="1730" spans="1:9" ht="15" customHeight="1" x14ac:dyDescent="0.25">
      <c r="A1730" s="120" t="s">
        <v>3272</v>
      </c>
      <c r="B1730" s="120" t="s">
        <v>3273</v>
      </c>
      <c r="C1730" s="120" t="s">
        <v>2957</v>
      </c>
      <c r="D1730" s="120" t="s">
        <v>443</v>
      </c>
      <c r="E1730" s="120" t="s">
        <v>3274</v>
      </c>
      <c r="F1730" s="120" t="s">
        <v>1250</v>
      </c>
      <c r="G1730" s="120" t="s">
        <v>1251</v>
      </c>
      <c r="H1730" s="120" t="s">
        <v>3275</v>
      </c>
      <c r="I1730" s="120"/>
    </row>
    <row r="1731" spans="1:9" s="156" customFormat="1" ht="15" customHeight="1" x14ac:dyDescent="0.25">
      <c r="A1731" s="160" t="s">
        <v>3276</v>
      </c>
      <c r="B1731" s="160" t="s">
        <v>3277</v>
      </c>
      <c r="C1731" s="160"/>
      <c r="D1731" s="160" t="s">
        <v>443</v>
      </c>
      <c r="E1731" s="160" t="s">
        <v>2076</v>
      </c>
      <c r="F1731" s="160" t="s">
        <v>1250</v>
      </c>
      <c r="G1731" s="160" t="s">
        <v>1251</v>
      </c>
      <c r="H1731" s="160" t="s">
        <v>3278</v>
      </c>
      <c r="I1731" s="160"/>
    </row>
    <row r="1732" spans="1:9" s="156" customFormat="1" ht="15" customHeight="1" x14ac:dyDescent="0.25">
      <c r="A1732" s="160" t="s">
        <v>5883</v>
      </c>
      <c r="B1732" s="160" t="s">
        <v>5884</v>
      </c>
      <c r="C1732" s="160" t="s">
        <v>5885</v>
      </c>
      <c r="D1732" s="160" t="s">
        <v>443</v>
      </c>
      <c r="E1732" s="160" t="s">
        <v>246</v>
      </c>
      <c r="F1732" s="160" t="s">
        <v>1250</v>
      </c>
      <c r="G1732" s="160" t="s">
        <v>10306</v>
      </c>
      <c r="H1732" s="160" t="s">
        <v>5886</v>
      </c>
      <c r="I1732" s="160"/>
    </row>
    <row r="1733" spans="1:9" s="156" customFormat="1" x14ac:dyDescent="0.25">
      <c r="A1733" s="160" t="s">
        <v>5879</v>
      </c>
      <c r="B1733" s="160" t="s">
        <v>5878</v>
      </c>
      <c r="C1733" s="160" t="s">
        <v>5880</v>
      </c>
      <c r="D1733" s="160" t="s">
        <v>443</v>
      </c>
      <c r="E1733" s="162" t="s">
        <v>5882</v>
      </c>
      <c r="F1733" s="136" t="s">
        <v>1250</v>
      </c>
      <c r="G1733" s="160" t="s">
        <v>10306</v>
      </c>
      <c r="H1733" s="161" t="s">
        <v>5881</v>
      </c>
    </row>
    <row r="1734" spans="1:9" s="156" customFormat="1" x14ac:dyDescent="0.25">
      <c r="A1734" s="160" t="s">
        <v>8531</v>
      </c>
      <c r="B1734" s="160" t="s">
        <v>282</v>
      </c>
      <c r="C1734" s="160"/>
      <c r="D1734" s="160" t="s">
        <v>7848</v>
      </c>
      <c r="E1734" s="162" t="s">
        <v>1811</v>
      </c>
      <c r="F1734" s="136" t="s">
        <v>1250</v>
      </c>
      <c r="G1734" s="162" t="s">
        <v>10306</v>
      </c>
      <c r="H1734" s="161" t="s">
        <v>8532</v>
      </c>
    </row>
    <row r="1735" spans="1:9" s="156" customFormat="1" x14ac:dyDescent="0.25">
      <c r="A1735" s="160" t="s">
        <v>8533</v>
      </c>
      <c r="B1735" s="160" t="s">
        <v>282</v>
      </c>
      <c r="C1735" s="160" t="s">
        <v>8534</v>
      </c>
      <c r="D1735" s="160" t="s">
        <v>7848</v>
      </c>
      <c r="E1735" s="162" t="s">
        <v>5984</v>
      </c>
      <c r="F1735" s="136" t="s">
        <v>1250</v>
      </c>
      <c r="G1735" s="162" t="s">
        <v>10306</v>
      </c>
      <c r="H1735" s="161" t="s">
        <v>8535</v>
      </c>
    </row>
    <row r="1736" spans="1:9" s="156" customFormat="1" x14ac:dyDescent="0.25">
      <c r="A1736" s="160" t="s">
        <v>6723</v>
      </c>
      <c r="B1736" s="160" t="s">
        <v>6724</v>
      </c>
      <c r="C1736" s="160"/>
      <c r="D1736" s="160" t="s">
        <v>443</v>
      </c>
      <c r="E1736" s="162" t="s">
        <v>6725</v>
      </c>
      <c r="F1736" s="136" t="s">
        <v>1250</v>
      </c>
      <c r="G1736" s="162" t="s">
        <v>1404</v>
      </c>
      <c r="H1736" s="162" t="s">
        <v>6726</v>
      </c>
    </row>
    <row r="1737" spans="1:9" ht="15" customHeight="1" x14ac:dyDescent="0.25">
      <c r="A1737" s="120" t="s">
        <v>3281</v>
      </c>
      <c r="B1737" s="120" t="s">
        <v>3281</v>
      </c>
      <c r="C1737" s="120"/>
      <c r="D1737" s="120" t="s">
        <v>443</v>
      </c>
      <c r="E1737" s="120" t="s">
        <v>1567</v>
      </c>
      <c r="F1737" s="120" t="s">
        <v>1250</v>
      </c>
      <c r="G1737" s="104" t="s">
        <v>1404</v>
      </c>
      <c r="H1737" s="120" t="s">
        <v>3282</v>
      </c>
      <c r="I1737" s="120"/>
    </row>
    <row r="1738" spans="1:9" s="156" customFormat="1" ht="15" customHeight="1" x14ac:dyDescent="0.25">
      <c r="A1738" s="160" t="s">
        <v>6793</v>
      </c>
      <c r="B1738" s="160" t="s">
        <v>6794</v>
      </c>
      <c r="C1738" s="160" t="s">
        <v>6795</v>
      </c>
      <c r="D1738" s="160" t="s">
        <v>841</v>
      </c>
      <c r="E1738" s="160" t="s">
        <v>1567</v>
      </c>
      <c r="F1738" s="160" t="s">
        <v>1250</v>
      </c>
      <c r="G1738" s="162" t="s">
        <v>5025</v>
      </c>
      <c r="H1738" s="160" t="s">
        <v>6796</v>
      </c>
      <c r="I1738" s="160"/>
    </row>
    <row r="1739" spans="1:9" s="156" customFormat="1" ht="15" customHeight="1" x14ac:dyDescent="0.25">
      <c r="A1739" s="160" t="s">
        <v>7584</v>
      </c>
      <c r="B1739" s="160" t="s">
        <v>282</v>
      </c>
      <c r="C1739" s="160" t="s">
        <v>7294</v>
      </c>
      <c r="D1739" s="160" t="s">
        <v>8944</v>
      </c>
      <c r="E1739" s="160" t="s">
        <v>7460</v>
      </c>
      <c r="F1739" s="160" t="s">
        <v>1250</v>
      </c>
      <c r="G1739" s="162" t="s">
        <v>4817</v>
      </c>
      <c r="H1739" s="160" t="s">
        <v>7585</v>
      </c>
      <c r="I1739" s="160"/>
    </row>
    <row r="1740" spans="1:9" ht="15" customHeight="1" x14ac:dyDescent="0.25">
      <c r="A1740" s="120" t="s">
        <v>3283</v>
      </c>
      <c r="B1740" s="120" t="s">
        <v>3284</v>
      </c>
      <c r="C1740" s="120" t="s">
        <v>3285</v>
      </c>
      <c r="D1740" s="120" t="s">
        <v>443</v>
      </c>
      <c r="E1740" s="120" t="s">
        <v>3286</v>
      </c>
      <c r="F1740" s="120" t="s">
        <v>1250</v>
      </c>
      <c r="G1740" s="104" t="s">
        <v>4817</v>
      </c>
      <c r="H1740" s="120" t="s">
        <v>3287</v>
      </c>
      <c r="I1740" s="120"/>
    </row>
    <row r="1741" spans="1:9" ht="15" customHeight="1" x14ac:dyDescent="0.25">
      <c r="A1741" s="120" t="s">
        <v>3288</v>
      </c>
      <c r="B1741" s="120" t="s">
        <v>3289</v>
      </c>
      <c r="C1741" s="120"/>
      <c r="D1741" s="120" t="s">
        <v>443</v>
      </c>
      <c r="E1741" s="120" t="s">
        <v>3286</v>
      </c>
      <c r="F1741" s="120" t="s">
        <v>1250</v>
      </c>
      <c r="G1741" s="120" t="s">
        <v>4817</v>
      </c>
      <c r="H1741" s="120" t="s">
        <v>3290</v>
      </c>
      <c r="I1741" s="120"/>
    </row>
    <row r="1742" spans="1:9" ht="15" customHeight="1" x14ac:dyDescent="0.25">
      <c r="A1742" s="104" t="s">
        <v>3291</v>
      </c>
      <c r="B1742" s="104" t="s">
        <v>3292</v>
      </c>
      <c r="C1742" s="122" t="s">
        <v>3293</v>
      </c>
      <c r="D1742" s="120" t="s">
        <v>443</v>
      </c>
      <c r="E1742" s="122" t="s">
        <v>2152</v>
      </c>
      <c r="F1742" s="104" t="s">
        <v>1250</v>
      </c>
      <c r="G1742" s="104" t="s">
        <v>1251</v>
      </c>
      <c r="H1742" s="120" t="s">
        <v>3294</v>
      </c>
      <c r="I1742" s="122"/>
    </row>
    <row r="1743" spans="1:9" s="156" customFormat="1" ht="15" customHeight="1" x14ac:dyDescent="0.25">
      <c r="A1743" s="162" t="s">
        <v>5413</v>
      </c>
      <c r="B1743" s="162" t="s">
        <v>5414</v>
      </c>
      <c r="C1743" s="161" t="s">
        <v>5415</v>
      </c>
      <c r="D1743" s="160" t="s">
        <v>443</v>
      </c>
      <c r="E1743" s="162" t="s">
        <v>5416</v>
      </c>
      <c r="F1743" s="162" t="s">
        <v>1265</v>
      </c>
      <c r="G1743" s="160" t="s">
        <v>10307</v>
      </c>
      <c r="H1743" s="160" t="s">
        <v>5417</v>
      </c>
      <c r="I1743" s="161"/>
    </row>
    <row r="1744" spans="1:9" s="156" customFormat="1" ht="15" customHeight="1" x14ac:dyDescent="0.25">
      <c r="A1744" s="162" t="s">
        <v>9792</v>
      </c>
      <c r="B1744" s="162" t="s">
        <v>282</v>
      </c>
      <c r="C1744" s="161"/>
      <c r="D1744" s="160" t="s">
        <v>7848</v>
      </c>
      <c r="E1744" s="162" t="s">
        <v>4590</v>
      </c>
      <c r="F1744" s="162" t="s">
        <v>1254</v>
      </c>
      <c r="G1744" s="160" t="s">
        <v>8955</v>
      </c>
      <c r="H1744" s="160" t="s">
        <v>9793</v>
      </c>
      <c r="I1744" s="161"/>
    </row>
    <row r="1745" spans="1:9" s="156" customFormat="1" ht="15" customHeight="1" x14ac:dyDescent="0.25">
      <c r="A1745" s="162" t="s">
        <v>17033</v>
      </c>
      <c r="B1745" s="162" t="s">
        <v>282</v>
      </c>
      <c r="C1745" s="161" t="s">
        <v>17034</v>
      </c>
      <c r="D1745" s="211" t="s">
        <v>755</v>
      </c>
      <c r="E1745" s="162" t="s">
        <v>6980</v>
      </c>
      <c r="F1745" s="162" t="s">
        <v>1250</v>
      </c>
      <c r="G1745" s="211" t="s">
        <v>1421</v>
      </c>
      <c r="H1745" s="211" t="s">
        <v>17035</v>
      </c>
      <c r="I1745" s="161"/>
    </row>
    <row r="1746" spans="1:9" s="156" customFormat="1" ht="15" customHeight="1" x14ac:dyDescent="0.25">
      <c r="A1746" s="162" t="s">
        <v>16934</v>
      </c>
      <c r="B1746" s="162" t="s">
        <v>282</v>
      </c>
      <c r="C1746" s="161"/>
      <c r="D1746" s="211" t="s">
        <v>16646</v>
      </c>
      <c r="E1746" s="162" t="s">
        <v>16935</v>
      </c>
      <c r="F1746" s="162" t="s">
        <v>1618</v>
      </c>
      <c r="G1746" s="211" t="s">
        <v>1421</v>
      </c>
      <c r="H1746" s="211" t="s">
        <v>16936</v>
      </c>
      <c r="I1746" s="161"/>
    </row>
    <row r="1747" spans="1:9" ht="15" customHeight="1" x14ac:dyDescent="0.25">
      <c r="A1747" s="120" t="s">
        <v>3301</v>
      </c>
      <c r="B1747" s="120" t="s">
        <v>6351</v>
      </c>
      <c r="C1747" s="120" t="s">
        <v>6352</v>
      </c>
      <c r="D1747" s="120" t="s">
        <v>841</v>
      </c>
      <c r="E1747" s="120" t="s">
        <v>3302</v>
      </c>
      <c r="F1747" s="120" t="s">
        <v>1250</v>
      </c>
      <c r="G1747" s="120" t="s">
        <v>1251</v>
      </c>
      <c r="H1747" s="120" t="s">
        <v>3303</v>
      </c>
      <c r="I1747" s="120"/>
    </row>
    <row r="1748" spans="1:9" s="156" customFormat="1" ht="15" customHeight="1" x14ac:dyDescent="0.25">
      <c r="A1748" s="160" t="s">
        <v>6353</v>
      </c>
      <c r="B1748" s="160" t="s">
        <v>6354</v>
      </c>
      <c r="C1748" s="160" t="s">
        <v>6355</v>
      </c>
      <c r="D1748" s="160" t="s">
        <v>841</v>
      </c>
      <c r="E1748" s="160" t="s">
        <v>1593</v>
      </c>
      <c r="F1748" s="160" t="s">
        <v>1250</v>
      </c>
      <c r="G1748" s="160" t="s">
        <v>10307</v>
      </c>
      <c r="H1748" s="160" t="s">
        <v>6356</v>
      </c>
      <c r="I1748" s="160"/>
    </row>
    <row r="1749" spans="1:9" s="156" customFormat="1" ht="15" customHeight="1" x14ac:dyDescent="0.25">
      <c r="A1749" s="211" t="s">
        <v>7196</v>
      </c>
      <c r="B1749" s="211" t="s">
        <v>282</v>
      </c>
      <c r="C1749" s="211" t="s">
        <v>15189</v>
      </c>
      <c r="D1749" s="211" t="s">
        <v>755</v>
      </c>
      <c r="E1749" s="211" t="s">
        <v>15190</v>
      </c>
      <c r="F1749" s="211" t="s">
        <v>1250</v>
      </c>
      <c r="G1749" s="211" t="s">
        <v>1297</v>
      </c>
      <c r="H1749" s="211" t="s">
        <v>7197</v>
      </c>
      <c r="I1749" s="211"/>
    </row>
    <row r="1750" spans="1:9" s="156" customFormat="1" ht="15" customHeight="1" x14ac:dyDescent="0.25">
      <c r="A1750" s="211" t="s">
        <v>17269</v>
      </c>
      <c r="B1750" s="211" t="s">
        <v>282</v>
      </c>
      <c r="C1750" s="211"/>
      <c r="D1750" s="211" t="s">
        <v>16646</v>
      </c>
      <c r="E1750" s="211" t="s">
        <v>17270</v>
      </c>
      <c r="F1750" s="211" t="s">
        <v>1254</v>
      </c>
      <c r="G1750" s="211" t="s">
        <v>8955</v>
      </c>
      <c r="H1750" s="211" t="s">
        <v>17271</v>
      </c>
      <c r="I1750" s="211"/>
    </row>
    <row r="1751" spans="1:9" ht="15" customHeight="1" x14ac:dyDescent="0.25">
      <c r="A1751" s="120" t="s">
        <v>3304</v>
      </c>
      <c r="B1751" s="120" t="s">
        <v>282</v>
      </c>
      <c r="C1751" s="120" t="s">
        <v>10294</v>
      </c>
      <c r="D1751" s="120" t="s">
        <v>564</v>
      </c>
      <c r="E1751" s="120" t="s">
        <v>3305</v>
      </c>
      <c r="F1751" s="120" t="s">
        <v>1254</v>
      </c>
      <c r="G1751" s="120" t="s">
        <v>1359</v>
      </c>
      <c r="H1751" s="120" t="s">
        <v>3306</v>
      </c>
      <c r="I1751" s="120"/>
    </row>
    <row r="1752" spans="1:9" s="156" customFormat="1" ht="15.75" customHeight="1" x14ac:dyDescent="0.25">
      <c r="A1752" s="160" t="s">
        <v>4528</v>
      </c>
      <c r="B1752" s="160" t="s">
        <v>282</v>
      </c>
      <c r="C1752" s="160" t="s">
        <v>10295</v>
      </c>
      <c r="D1752" s="160" t="s">
        <v>4413</v>
      </c>
      <c r="E1752" s="160" t="s">
        <v>4806</v>
      </c>
      <c r="F1752" s="160" t="s">
        <v>1254</v>
      </c>
      <c r="G1752" s="160" t="s">
        <v>1359</v>
      </c>
      <c r="H1752" s="160" t="s">
        <v>4529</v>
      </c>
      <c r="I1752" s="160"/>
    </row>
    <row r="1753" spans="1:9" s="156" customFormat="1" ht="15.75" customHeight="1" x14ac:dyDescent="0.25">
      <c r="A1753" s="211" t="s">
        <v>16937</v>
      </c>
      <c r="B1753" s="211" t="s">
        <v>282</v>
      </c>
      <c r="C1753" s="211" t="s">
        <v>16938</v>
      </c>
      <c r="D1753" s="211" t="s">
        <v>16646</v>
      </c>
      <c r="E1753" s="211" t="s">
        <v>16939</v>
      </c>
      <c r="F1753" s="211" t="s">
        <v>1254</v>
      </c>
      <c r="G1753" s="162" t="s">
        <v>5021</v>
      </c>
      <c r="H1753" s="211" t="s">
        <v>16940</v>
      </c>
      <c r="I1753" s="211"/>
    </row>
    <row r="1754" spans="1:9" s="156" customFormat="1" ht="15.75" customHeight="1" x14ac:dyDescent="0.25">
      <c r="A1754" s="209" t="s">
        <v>606</v>
      </c>
      <c r="B1754" s="209" t="s">
        <v>282</v>
      </c>
      <c r="C1754" s="211" t="s">
        <v>12119</v>
      </c>
      <c r="D1754" s="211" t="s">
        <v>564</v>
      </c>
      <c r="E1754" s="211" t="s">
        <v>4533</v>
      </c>
      <c r="F1754" s="211" t="s">
        <v>1254</v>
      </c>
      <c r="G1754" s="162" t="s">
        <v>10305</v>
      </c>
      <c r="H1754" s="209" t="s">
        <v>607</v>
      </c>
      <c r="I1754" s="211"/>
    </row>
    <row r="1755" spans="1:9" s="156" customFormat="1" ht="15.75" customHeight="1" x14ac:dyDescent="0.25">
      <c r="A1755" s="160" t="s">
        <v>8536</v>
      </c>
      <c r="B1755" s="160" t="s">
        <v>282</v>
      </c>
      <c r="C1755" s="160" t="s">
        <v>8537</v>
      </c>
      <c r="D1755" s="160" t="s">
        <v>7848</v>
      </c>
      <c r="E1755" s="160" t="s">
        <v>8538</v>
      </c>
      <c r="F1755" s="160" t="s">
        <v>1254</v>
      </c>
      <c r="G1755" s="162" t="s">
        <v>10305</v>
      </c>
      <c r="H1755" s="160" t="s">
        <v>8539</v>
      </c>
      <c r="I1755" s="160"/>
    </row>
    <row r="1756" spans="1:9" s="156" customFormat="1" ht="15.75" customHeight="1" x14ac:dyDescent="0.25">
      <c r="A1756" s="160" t="s">
        <v>8540</v>
      </c>
      <c r="B1756" s="160" t="s">
        <v>282</v>
      </c>
      <c r="C1756" s="160" t="s">
        <v>8541</v>
      </c>
      <c r="D1756" s="160" t="s">
        <v>7848</v>
      </c>
      <c r="E1756" s="160" t="s">
        <v>8542</v>
      </c>
      <c r="F1756" s="160" t="s">
        <v>1254</v>
      </c>
      <c r="G1756" s="162" t="s">
        <v>6857</v>
      </c>
      <c r="H1756" s="160" t="s">
        <v>8543</v>
      </c>
      <c r="I1756" s="160"/>
    </row>
    <row r="1757" spans="1:9" s="156" customFormat="1" ht="15.75" customHeight="1" x14ac:dyDescent="0.25">
      <c r="A1757" s="211" t="s">
        <v>16941</v>
      </c>
      <c r="B1757" s="211" t="s">
        <v>282</v>
      </c>
      <c r="C1757" s="211" t="s">
        <v>16942</v>
      </c>
      <c r="D1757" s="211" t="s">
        <v>16646</v>
      </c>
      <c r="E1757" s="211" t="s">
        <v>16943</v>
      </c>
      <c r="F1757" s="211" t="s">
        <v>1254</v>
      </c>
      <c r="G1757" s="162" t="s">
        <v>10305</v>
      </c>
      <c r="H1757" s="211" t="s">
        <v>16944</v>
      </c>
      <c r="I1757" s="211"/>
    </row>
    <row r="1758" spans="1:9" s="156" customFormat="1" ht="15.75" customHeight="1" x14ac:dyDescent="0.25">
      <c r="A1758" s="160" t="s">
        <v>9794</v>
      </c>
      <c r="B1758" s="160" t="s">
        <v>282</v>
      </c>
      <c r="C1758" s="160"/>
      <c r="D1758" s="160" t="s">
        <v>7848</v>
      </c>
      <c r="E1758" s="160" t="s">
        <v>359</v>
      </c>
      <c r="F1758" s="160" t="s">
        <v>1618</v>
      </c>
      <c r="G1758" s="162" t="s">
        <v>8955</v>
      </c>
      <c r="H1758" s="160" t="s">
        <v>9795</v>
      </c>
      <c r="I1758" s="160"/>
    </row>
    <row r="1759" spans="1:9" s="156" customFormat="1" ht="15.75" customHeight="1" x14ac:dyDescent="0.25">
      <c r="A1759" s="211" t="s">
        <v>7070</v>
      </c>
      <c r="B1759" s="211" t="s">
        <v>282</v>
      </c>
      <c r="C1759" s="211" t="s">
        <v>15561</v>
      </c>
      <c r="D1759" s="211" t="s">
        <v>1357</v>
      </c>
      <c r="E1759" s="211" t="s">
        <v>15562</v>
      </c>
      <c r="F1759" s="211" t="s">
        <v>1254</v>
      </c>
      <c r="G1759" s="162" t="s">
        <v>1359</v>
      </c>
      <c r="H1759" s="211" t="s">
        <v>7071</v>
      </c>
      <c r="I1759" s="211"/>
    </row>
    <row r="1760" spans="1:9" ht="15.75" customHeight="1" x14ac:dyDescent="0.25">
      <c r="A1760" s="120" t="s">
        <v>3307</v>
      </c>
      <c r="B1760" s="120" t="s">
        <v>3308</v>
      </c>
      <c r="C1760" s="120" t="s">
        <v>3309</v>
      </c>
      <c r="D1760" s="120" t="s">
        <v>443</v>
      </c>
      <c r="E1760" s="120" t="s">
        <v>258</v>
      </c>
      <c r="F1760" s="120" t="s">
        <v>1250</v>
      </c>
      <c r="G1760" s="162" t="s">
        <v>5025</v>
      </c>
      <c r="H1760" s="120" t="s">
        <v>3310</v>
      </c>
      <c r="I1760" s="120"/>
    </row>
    <row r="1761" spans="1:9" s="156" customFormat="1" ht="15" customHeight="1" x14ac:dyDescent="0.25">
      <c r="A1761" s="160" t="s">
        <v>6357</v>
      </c>
      <c r="B1761" s="160" t="s">
        <v>6358</v>
      </c>
      <c r="C1761" s="160" t="s">
        <v>6359</v>
      </c>
      <c r="D1761" s="160" t="s">
        <v>841</v>
      </c>
      <c r="E1761" s="160" t="s">
        <v>6360</v>
      </c>
      <c r="F1761" s="160" t="s">
        <v>1250</v>
      </c>
      <c r="G1761" s="162" t="s">
        <v>1421</v>
      </c>
      <c r="H1761" s="160" t="s">
        <v>6361</v>
      </c>
      <c r="I1761" s="160"/>
    </row>
    <row r="1762" spans="1:9" s="156" customFormat="1" ht="15" customHeight="1" x14ac:dyDescent="0.25">
      <c r="A1762" s="160" t="s">
        <v>8544</v>
      </c>
      <c r="B1762" s="160" t="s">
        <v>282</v>
      </c>
      <c r="C1762" s="160" t="s">
        <v>8545</v>
      </c>
      <c r="D1762" s="160" t="s">
        <v>7848</v>
      </c>
      <c r="E1762" s="160" t="s">
        <v>8546</v>
      </c>
      <c r="F1762" s="160" t="s">
        <v>1254</v>
      </c>
      <c r="G1762" s="162" t="s">
        <v>10305</v>
      </c>
      <c r="H1762" s="160" t="s">
        <v>8547</v>
      </c>
      <c r="I1762" s="160"/>
    </row>
    <row r="1763" spans="1:9" s="156" customFormat="1" ht="15" customHeight="1" x14ac:dyDescent="0.25">
      <c r="A1763" s="160" t="s">
        <v>5692</v>
      </c>
      <c r="B1763" s="160" t="s">
        <v>5693</v>
      </c>
      <c r="C1763" s="160" t="s">
        <v>5694</v>
      </c>
      <c r="D1763" s="160" t="s">
        <v>443</v>
      </c>
      <c r="E1763" s="160" t="s">
        <v>5695</v>
      </c>
      <c r="F1763" s="160" t="s">
        <v>1254</v>
      </c>
      <c r="G1763" s="162" t="s">
        <v>1477</v>
      </c>
      <c r="H1763" s="160" t="s">
        <v>5696</v>
      </c>
      <c r="I1763" s="160"/>
    </row>
    <row r="1764" spans="1:9" s="156" customFormat="1" ht="15" customHeight="1" x14ac:dyDescent="0.25">
      <c r="A1764" s="160" t="s">
        <v>10208</v>
      </c>
      <c r="B1764" s="160" t="s">
        <v>282</v>
      </c>
      <c r="C1764" s="160" t="s">
        <v>10209</v>
      </c>
      <c r="D1764" s="160" t="s">
        <v>8944</v>
      </c>
      <c r="E1764" s="160" t="s">
        <v>359</v>
      </c>
      <c r="F1764" s="160" t="s">
        <v>1618</v>
      </c>
      <c r="G1764" s="162" t="s">
        <v>10307</v>
      </c>
      <c r="H1764" s="160" t="s">
        <v>10210</v>
      </c>
      <c r="I1764" s="160"/>
    </row>
    <row r="1765" spans="1:9" s="156" customFormat="1" ht="15" customHeight="1" x14ac:dyDescent="0.25">
      <c r="A1765" s="160" t="s">
        <v>5293</v>
      </c>
      <c r="B1765" s="160" t="s">
        <v>5292</v>
      </c>
      <c r="C1765" s="160" t="s">
        <v>5294</v>
      </c>
      <c r="D1765" s="160" t="s">
        <v>841</v>
      </c>
      <c r="E1765" s="160" t="s">
        <v>5295</v>
      </c>
      <c r="F1765" s="160" t="s">
        <v>1618</v>
      </c>
      <c r="G1765" s="160" t="s">
        <v>7029</v>
      </c>
      <c r="H1765" s="160" t="s">
        <v>5296</v>
      </c>
      <c r="I1765" s="160"/>
    </row>
    <row r="1766" spans="1:9" s="156" customFormat="1" ht="15" customHeight="1" x14ac:dyDescent="0.25">
      <c r="A1766" s="162" t="s">
        <v>9984</v>
      </c>
      <c r="B1766" s="162" t="s">
        <v>282</v>
      </c>
      <c r="C1766" s="160" t="s">
        <v>9985</v>
      </c>
      <c r="D1766" s="160" t="s">
        <v>8944</v>
      </c>
      <c r="E1766" s="160" t="s">
        <v>4858</v>
      </c>
      <c r="F1766" s="160" t="s">
        <v>1254</v>
      </c>
      <c r="G1766" s="160" t="s">
        <v>5021</v>
      </c>
      <c r="H1766" s="160" t="s">
        <v>9986</v>
      </c>
      <c r="I1766" s="160"/>
    </row>
    <row r="1767" spans="1:9" s="156" customFormat="1" ht="15" customHeight="1" x14ac:dyDescent="0.25">
      <c r="A1767" s="211" t="s">
        <v>3311</v>
      </c>
      <c r="B1767" s="211" t="s">
        <v>3312</v>
      </c>
      <c r="C1767" s="211" t="s">
        <v>13942</v>
      </c>
      <c r="D1767" s="211" t="s">
        <v>443</v>
      </c>
      <c r="E1767" s="211" t="s">
        <v>13943</v>
      </c>
      <c r="F1767" s="211" t="s">
        <v>1250</v>
      </c>
      <c r="G1767" s="211" t="s">
        <v>1279</v>
      </c>
      <c r="H1767" s="211" t="s">
        <v>3313</v>
      </c>
      <c r="I1767" s="211"/>
    </row>
    <row r="1768" spans="1:9" s="156" customFormat="1" ht="15" customHeight="1" x14ac:dyDescent="0.25">
      <c r="A1768" s="162" t="s">
        <v>17144</v>
      </c>
      <c r="B1768" s="162" t="s">
        <v>282</v>
      </c>
      <c r="C1768" s="211" t="s">
        <v>17145</v>
      </c>
      <c r="D1768" s="211" t="s">
        <v>755</v>
      </c>
      <c r="E1768" s="211" t="s">
        <v>16773</v>
      </c>
      <c r="F1768" s="211" t="s">
        <v>1254</v>
      </c>
      <c r="G1768" s="211" t="s">
        <v>5021</v>
      </c>
      <c r="H1768" s="211" t="s">
        <v>17146</v>
      </c>
      <c r="I1768" s="211"/>
    </row>
    <row r="1769" spans="1:9" s="156" customFormat="1" ht="15" customHeight="1" x14ac:dyDescent="0.25">
      <c r="A1769" s="146" t="s">
        <v>7126</v>
      </c>
      <c r="B1769" s="146" t="s">
        <v>282</v>
      </c>
      <c r="C1769" s="160" t="s">
        <v>7127</v>
      </c>
      <c r="D1769" s="160" t="s">
        <v>755</v>
      </c>
      <c r="E1769" s="160" t="s">
        <v>7121</v>
      </c>
      <c r="F1769" s="160" t="s">
        <v>1250</v>
      </c>
      <c r="G1769" s="160" t="s">
        <v>10307</v>
      </c>
      <c r="H1769" s="160" t="s">
        <v>7128</v>
      </c>
      <c r="I1769" s="160"/>
    </row>
    <row r="1770" spans="1:9" ht="15" customHeight="1" x14ac:dyDescent="0.25">
      <c r="A1770" s="120" t="s">
        <v>3314</v>
      </c>
      <c r="B1770" s="120" t="s">
        <v>3315</v>
      </c>
      <c r="C1770" s="120" t="s">
        <v>3316</v>
      </c>
      <c r="D1770" s="120" t="s">
        <v>443</v>
      </c>
      <c r="E1770" s="120" t="s">
        <v>3317</v>
      </c>
      <c r="F1770" s="120" t="s">
        <v>1250</v>
      </c>
      <c r="G1770" s="120" t="s">
        <v>4817</v>
      </c>
      <c r="H1770" s="120" t="s">
        <v>3318</v>
      </c>
      <c r="I1770" s="120"/>
    </row>
    <row r="1771" spans="1:9" s="156" customFormat="1" ht="15" customHeight="1" x14ac:dyDescent="0.25">
      <c r="A1771" s="209" t="s">
        <v>712</v>
      </c>
      <c r="B1771" s="209" t="s">
        <v>1126</v>
      </c>
      <c r="C1771" s="211" t="s">
        <v>2452</v>
      </c>
      <c r="D1771" s="209" t="s">
        <v>443</v>
      </c>
      <c r="E1771" s="211" t="s">
        <v>12128</v>
      </c>
      <c r="F1771" s="211" t="s">
        <v>1250</v>
      </c>
      <c r="G1771" s="211" t="s">
        <v>7031</v>
      </c>
      <c r="H1771" s="209" t="s">
        <v>1127</v>
      </c>
      <c r="I1771" s="211"/>
    </row>
    <row r="1772" spans="1:9" s="156" customFormat="1" ht="15" customHeight="1" x14ac:dyDescent="0.25">
      <c r="A1772" s="160" t="s">
        <v>9799</v>
      </c>
      <c r="B1772" s="160" t="s">
        <v>282</v>
      </c>
      <c r="C1772" s="160"/>
      <c r="D1772" s="160" t="s">
        <v>7848</v>
      </c>
      <c r="E1772" s="160" t="s">
        <v>8967</v>
      </c>
      <c r="F1772" s="160" t="s">
        <v>1250</v>
      </c>
      <c r="G1772" s="160" t="s">
        <v>8955</v>
      </c>
      <c r="H1772" s="160" t="s">
        <v>9800</v>
      </c>
      <c r="I1772" s="160"/>
    </row>
    <row r="1773" spans="1:9" s="156" customFormat="1" ht="15" customHeight="1" x14ac:dyDescent="0.25">
      <c r="A1773" s="211" t="s">
        <v>9786</v>
      </c>
      <c r="B1773" s="211" t="s">
        <v>282</v>
      </c>
      <c r="C1773" s="211" t="s">
        <v>18072</v>
      </c>
      <c r="D1773" s="211" t="s">
        <v>8944</v>
      </c>
      <c r="E1773" s="211" t="s">
        <v>5543</v>
      </c>
      <c r="F1773" s="211" t="s">
        <v>1265</v>
      </c>
      <c r="G1773" s="211" t="s">
        <v>1258</v>
      </c>
      <c r="H1773" s="211" t="s">
        <v>9787</v>
      </c>
      <c r="I1773" s="211"/>
    </row>
    <row r="1774" spans="1:9" ht="15" customHeight="1" x14ac:dyDescent="0.25">
      <c r="A1774" s="120" t="s">
        <v>9785</v>
      </c>
      <c r="B1774" s="120" t="s">
        <v>282</v>
      </c>
      <c r="C1774" s="120" t="s">
        <v>6926</v>
      </c>
      <c r="D1774" s="120" t="s">
        <v>564</v>
      </c>
      <c r="E1774" s="120" t="s">
        <v>3319</v>
      </c>
      <c r="F1774" s="120" t="s">
        <v>1254</v>
      </c>
      <c r="G1774" s="120" t="s">
        <v>6863</v>
      </c>
      <c r="H1774" s="120" t="s">
        <v>3320</v>
      </c>
      <c r="I1774" s="120"/>
    </row>
    <row r="1775" spans="1:9" ht="15" customHeight="1" x14ac:dyDescent="0.25">
      <c r="A1775" s="120" t="s">
        <v>4340</v>
      </c>
      <c r="B1775" s="120" t="s">
        <v>282</v>
      </c>
      <c r="C1775" s="120" t="s">
        <v>6869</v>
      </c>
      <c r="D1775" s="160" t="s">
        <v>8944</v>
      </c>
      <c r="E1775" s="120" t="s">
        <v>325</v>
      </c>
      <c r="F1775" s="120" t="s">
        <v>1254</v>
      </c>
      <c r="G1775" s="104" t="s">
        <v>6870</v>
      </c>
      <c r="H1775" s="120" t="s">
        <v>4383</v>
      </c>
      <c r="I1775" s="120"/>
    </row>
    <row r="1776" spans="1:9" s="156" customFormat="1" ht="15" customHeight="1" x14ac:dyDescent="0.25">
      <c r="A1776" s="160" t="s">
        <v>8550</v>
      </c>
      <c r="B1776" s="160" t="s">
        <v>282</v>
      </c>
      <c r="C1776" s="160" t="s">
        <v>8551</v>
      </c>
      <c r="D1776" s="160" t="s">
        <v>7848</v>
      </c>
      <c r="E1776" s="160" t="s">
        <v>4380</v>
      </c>
      <c r="F1776" s="160" t="s">
        <v>1254</v>
      </c>
      <c r="G1776" s="162" t="s">
        <v>1258</v>
      </c>
      <c r="H1776" s="160" t="s">
        <v>8552</v>
      </c>
      <c r="I1776" s="160"/>
    </row>
    <row r="1777" spans="1:9" ht="15" customHeight="1" x14ac:dyDescent="0.25">
      <c r="A1777" s="120" t="s">
        <v>3321</v>
      </c>
      <c r="B1777" s="120" t="s">
        <v>3322</v>
      </c>
      <c r="C1777" s="120" t="s">
        <v>3151</v>
      </c>
      <c r="D1777" s="120" t="s">
        <v>443</v>
      </c>
      <c r="E1777" s="120" t="s">
        <v>2346</v>
      </c>
      <c r="F1777" s="120" t="s">
        <v>1250</v>
      </c>
      <c r="G1777" s="104" t="s">
        <v>1251</v>
      </c>
      <c r="H1777" s="120" t="s">
        <v>3323</v>
      </c>
      <c r="I1777" s="120"/>
    </row>
    <row r="1778" spans="1:9" ht="15" customHeight="1" x14ac:dyDescent="0.25">
      <c r="A1778" s="120" t="s">
        <v>3324</v>
      </c>
      <c r="B1778" s="120" t="s">
        <v>3325</v>
      </c>
      <c r="C1778" s="120"/>
      <c r="D1778" s="120" t="s">
        <v>443</v>
      </c>
      <c r="E1778" s="120" t="s">
        <v>3326</v>
      </c>
      <c r="F1778" s="120" t="s">
        <v>1250</v>
      </c>
      <c r="G1778" s="104" t="s">
        <v>4817</v>
      </c>
      <c r="H1778" s="120" t="s">
        <v>3327</v>
      </c>
      <c r="I1778" s="120"/>
    </row>
    <row r="1779" spans="1:9" s="156" customFormat="1" ht="15" customHeight="1" x14ac:dyDescent="0.25">
      <c r="A1779" s="211" t="s">
        <v>752</v>
      </c>
      <c r="B1779" s="211" t="s">
        <v>282</v>
      </c>
      <c r="C1779" s="211" t="s">
        <v>12136</v>
      </c>
      <c r="D1779" s="211" t="s">
        <v>1357</v>
      </c>
      <c r="E1779" s="211" t="s">
        <v>8159</v>
      </c>
      <c r="F1779" s="211" t="s">
        <v>1254</v>
      </c>
      <c r="G1779" s="162" t="s">
        <v>2382</v>
      </c>
      <c r="H1779" s="143" t="s">
        <v>750</v>
      </c>
      <c r="I1779" s="211"/>
    </row>
    <row r="1780" spans="1:9" s="156" customFormat="1" ht="15" customHeight="1" x14ac:dyDescent="0.25">
      <c r="A1780" s="211" t="s">
        <v>9959</v>
      </c>
      <c r="B1780" s="211" t="s">
        <v>4999</v>
      </c>
      <c r="C1780" s="211" t="s">
        <v>13944</v>
      </c>
      <c r="D1780" s="211" t="s">
        <v>443</v>
      </c>
      <c r="E1780" s="211" t="s">
        <v>13945</v>
      </c>
      <c r="F1780" s="211" t="s">
        <v>1250</v>
      </c>
      <c r="G1780" s="162" t="s">
        <v>10305</v>
      </c>
      <c r="H1780" s="143" t="s">
        <v>5000</v>
      </c>
      <c r="I1780" s="211"/>
    </row>
    <row r="1781" spans="1:9" s="156" customFormat="1" ht="15" customHeight="1" x14ac:dyDescent="0.25">
      <c r="A1781" s="160" t="s">
        <v>9958</v>
      </c>
      <c r="B1781" s="160" t="s">
        <v>6362</v>
      </c>
      <c r="C1781" s="160" t="s">
        <v>6363</v>
      </c>
      <c r="D1781" s="160" t="s">
        <v>841</v>
      </c>
      <c r="E1781" s="160" t="s">
        <v>6364</v>
      </c>
      <c r="F1781" s="160" t="s">
        <v>1250</v>
      </c>
      <c r="G1781" s="160" t="s">
        <v>7032</v>
      </c>
      <c r="H1781" s="160" t="s">
        <v>6365</v>
      </c>
      <c r="I1781" s="160"/>
    </row>
    <row r="1782" spans="1:9" s="156" customFormat="1" ht="15" customHeight="1" x14ac:dyDescent="0.25">
      <c r="A1782" s="160" t="s">
        <v>9200</v>
      </c>
      <c r="B1782" s="160" t="s">
        <v>282</v>
      </c>
      <c r="C1782" s="160" t="s">
        <v>9201</v>
      </c>
      <c r="D1782" s="160" t="s">
        <v>8944</v>
      </c>
      <c r="E1782" s="160" t="s">
        <v>9202</v>
      </c>
      <c r="F1782" s="160" t="s">
        <v>1254</v>
      </c>
      <c r="G1782" s="160" t="s">
        <v>4832</v>
      </c>
      <c r="H1782" s="160" t="s">
        <v>9203</v>
      </c>
      <c r="I1782" s="160"/>
    </row>
    <row r="1783" spans="1:9" s="156" customFormat="1" ht="15" customHeight="1" x14ac:dyDescent="0.25">
      <c r="A1783" s="160" t="s">
        <v>8553</v>
      </c>
      <c r="B1783" s="160" t="s">
        <v>282</v>
      </c>
      <c r="C1783" s="160" t="s">
        <v>8554</v>
      </c>
      <c r="D1783" s="160" t="s">
        <v>7848</v>
      </c>
      <c r="E1783" s="160" t="s">
        <v>276</v>
      </c>
      <c r="F1783" s="160" t="s">
        <v>1254</v>
      </c>
      <c r="G1783" s="160" t="s">
        <v>1258</v>
      </c>
      <c r="H1783" s="160" t="s">
        <v>8555</v>
      </c>
      <c r="I1783" s="160"/>
    </row>
    <row r="1784" spans="1:9" s="156" customFormat="1" ht="15" customHeight="1" x14ac:dyDescent="0.25">
      <c r="A1784" s="211" t="s">
        <v>9461</v>
      </c>
      <c r="B1784" s="211" t="s">
        <v>282</v>
      </c>
      <c r="C1784" s="211" t="s">
        <v>15848</v>
      </c>
      <c r="D1784" s="211" t="s">
        <v>8944</v>
      </c>
      <c r="E1784" s="211" t="s">
        <v>13253</v>
      </c>
      <c r="F1784" s="211" t="s">
        <v>1250</v>
      </c>
      <c r="G1784" s="211" t="s">
        <v>3624</v>
      </c>
      <c r="H1784" s="143" t="s">
        <v>9462</v>
      </c>
      <c r="I1784" s="211"/>
    </row>
    <row r="1785" spans="1:9" ht="15" customHeight="1" x14ac:dyDescent="0.25">
      <c r="A1785" s="120" t="s">
        <v>3328</v>
      </c>
      <c r="B1785" s="120" t="s">
        <v>3329</v>
      </c>
      <c r="C1785" s="120" t="s">
        <v>3330</v>
      </c>
      <c r="D1785" s="120" t="s">
        <v>443</v>
      </c>
      <c r="E1785" s="120" t="s">
        <v>3331</v>
      </c>
      <c r="F1785" s="120" t="s">
        <v>1250</v>
      </c>
      <c r="G1785" s="120" t="s">
        <v>3624</v>
      </c>
      <c r="H1785" s="120" t="s">
        <v>3332</v>
      </c>
      <c r="I1785" s="120"/>
    </row>
    <row r="1786" spans="1:9" s="156" customFormat="1" ht="15" customHeight="1" x14ac:dyDescent="0.25">
      <c r="A1786" s="160" t="s">
        <v>7590</v>
      </c>
      <c r="B1786" s="160" t="s">
        <v>282</v>
      </c>
      <c r="C1786" s="160" t="s">
        <v>7294</v>
      </c>
      <c r="D1786" s="160" t="s">
        <v>8944</v>
      </c>
      <c r="E1786" s="160" t="s">
        <v>7591</v>
      </c>
      <c r="F1786" s="160" t="s">
        <v>1250</v>
      </c>
      <c r="G1786" s="160" t="s">
        <v>1251</v>
      </c>
      <c r="H1786" s="160" t="s">
        <v>7592</v>
      </c>
      <c r="I1786" s="160"/>
    </row>
    <row r="1787" spans="1:9" s="156" customFormat="1" ht="15" customHeight="1" x14ac:dyDescent="0.25">
      <c r="A1787" s="160" t="s">
        <v>7593</v>
      </c>
      <c r="B1787" s="160" t="s">
        <v>282</v>
      </c>
      <c r="C1787" s="160" t="s">
        <v>7294</v>
      </c>
      <c r="D1787" s="160" t="s">
        <v>8944</v>
      </c>
      <c r="E1787" s="160" t="s">
        <v>7594</v>
      </c>
      <c r="F1787" s="160" t="s">
        <v>1250</v>
      </c>
      <c r="G1787" s="160" t="s">
        <v>1251</v>
      </c>
      <c r="H1787" s="160" t="s">
        <v>7595</v>
      </c>
      <c r="I1787" s="160"/>
    </row>
    <row r="1788" spans="1:9" ht="15" customHeight="1" x14ac:dyDescent="0.25">
      <c r="A1788" s="120" t="s">
        <v>3333</v>
      </c>
      <c r="B1788" s="120" t="s">
        <v>3334</v>
      </c>
      <c r="C1788" s="120" t="s">
        <v>2389</v>
      </c>
      <c r="D1788" s="120" t="s">
        <v>443</v>
      </c>
      <c r="E1788" s="120" t="s">
        <v>3335</v>
      </c>
      <c r="F1788" s="120" t="s">
        <v>1250</v>
      </c>
      <c r="G1788" s="120" t="s">
        <v>1251</v>
      </c>
      <c r="H1788" s="120" t="s">
        <v>3336</v>
      </c>
      <c r="I1788" s="120"/>
    </row>
    <row r="1789" spans="1:9" ht="15" customHeight="1" x14ac:dyDescent="0.25">
      <c r="A1789" s="120" t="s">
        <v>3337</v>
      </c>
      <c r="B1789" s="120" t="s">
        <v>3338</v>
      </c>
      <c r="C1789" s="120" t="s">
        <v>2083</v>
      </c>
      <c r="D1789" s="120" t="s">
        <v>443</v>
      </c>
      <c r="E1789" s="120" t="s">
        <v>3339</v>
      </c>
      <c r="F1789" s="120" t="s">
        <v>1250</v>
      </c>
      <c r="G1789" s="120" t="s">
        <v>1251</v>
      </c>
      <c r="H1789" s="120" t="s">
        <v>3340</v>
      </c>
      <c r="I1789" s="120"/>
    </row>
    <row r="1790" spans="1:9" ht="15" customHeight="1" x14ac:dyDescent="0.25">
      <c r="A1790" s="120" t="s">
        <v>3341</v>
      </c>
      <c r="B1790" s="120" t="s">
        <v>3342</v>
      </c>
      <c r="C1790" s="120" t="s">
        <v>3243</v>
      </c>
      <c r="D1790" s="120" t="s">
        <v>443</v>
      </c>
      <c r="E1790" s="120" t="s">
        <v>1941</v>
      </c>
      <c r="F1790" s="120" t="s">
        <v>1250</v>
      </c>
      <c r="G1790" s="120" t="s">
        <v>1251</v>
      </c>
      <c r="H1790" s="120" t="s">
        <v>3343</v>
      </c>
      <c r="I1790" s="120"/>
    </row>
    <row r="1791" spans="1:9" s="156" customFormat="1" ht="15" customHeight="1" x14ac:dyDescent="0.25">
      <c r="A1791" s="160" t="s">
        <v>6366</v>
      </c>
      <c r="B1791" s="160" t="s">
        <v>6367</v>
      </c>
      <c r="C1791" s="160" t="s">
        <v>6368</v>
      </c>
      <c r="D1791" s="160" t="s">
        <v>841</v>
      </c>
      <c r="E1791" s="160" t="s">
        <v>713</v>
      </c>
      <c r="F1791" s="160" t="s">
        <v>1250</v>
      </c>
      <c r="G1791" s="160" t="s">
        <v>5025</v>
      </c>
      <c r="H1791" s="160" t="s">
        <v>6369</v>
      </c>
      <c r="I1791" s="160"/>
    </row>
    <row r="1792" spans="1:9" s="156" customFormat="1" ht="15" customHeight="1" x14ac:dyDescent="0.25">
      <c r="A1792" s="211" t="s">
        <v>3344</v>
      </c>
      <c r="B1792" s="211" t="s">
        <v>3345</v>
      </c>
      <c r="C1792" s="211" t="s">
        <v>15231</v>
      </c>
      <c r="D1792" s="211" t="s">
        <v>443</v>
      </c>
      <c r="E1792" s="211" t="s">
        <v>13253</v>
      </c>
      <c r="F1792" s="211" t="s">
        <v>1250</v>
      </c>
      <c r="G1792" s="211" t="s">
        <v>1258</v>
      </c>
      <c r="H1792" s="143" t="s">
        <v>3346</v>
      </c>
      <c r="I1792" s="211"/>
    </row>
    <row r="1793" spans="1:9" s="156" customFormat="1" ht="15" customHeight="1" x14ac:dyDescent="0.25">
      <c r="A1793" s="160" t="s">
        <v>8556</v>
      </c>
      <c r="B1793" s="160" t="s">
        <v>282</v>
      </c>
      <c r="C1793" s="160" t="s">
        <v>8557</v>
      </c>
      <c r="D1793" s="160" t="s">
        <v>7848</v>
      </c>
      <c r="E1793" s="160" t="s">
        <v>8558</v>
      </c>
      <c r="F1793" s="160" t="s">
        <v>1600</v>
      </c>
      <c r="G1793" s="160" t="s">
        <v>6857</v>
      </c>
      <c r="H1793" s="160" t="s">
        <v>8559</v>
      </c>
      <c r="I1793" s="160"/>
    </row>
    <row r="1794" spans="1:9" s="156" customFormat="1" ht="15" customHeight="1" x14ac:dyDescent="0.25">
      <c r="A1794" s="211" t="s">
        <v>17272</v>
      </c>
      <c r="B1794" s="211" t="s">
        <v>282</v>
      </c>
      <c r="C1794" s="211"/>
      <c r="D1794" s="211" t="s">
        <v>16646</v>
      </c>
      <c r="E1794" s="211" t="s">
        <v>4357</v>
      </c>
      <c r="F1794" s="211" t="s">
        <v>1254</v>
      </c>
      <c r="G1794" s="211" t="s">
        <v>8955</v>
      </c>
      <c r="H1794" s="211" t="s">
        <v>17273</v>
      </c>
      <c r="I1794" s="211"/>
    </row>
    <row r="1795" spans="1:9" s="156" customFormat="1" ht="15" customHeight="1" x14ac:dyDescent="0.25">
      <c r="A1795" s="160" t="s">
        <v>9533</v>
      </c>
      <c r="B1795" s="160" t="s">
        <v>282</v>
      </c>
      <c r="C1795" s="160" t="s">
        <v>9534</v>
      </c>
      <c r="D1795" s="160" t="s">
        <v>8944</v>
      </c>
      <c r="E1795" s="160" t="s">
        <v>309</v>
      </c>
      <c r="F1795" s="160" t="s">
        <v>1254</v>
      </c>
      <c r="G1795" s="160" t="s">
        <v>1258</v>
      </c>
      <c r="H1795" s="160" t="s">
        <v>9535</v>
      </c>
      <c r="I1795" s="160"/>
    </row>
    <row r="1796" spans="1:9" s="156" customFormat="1" ht="15" customHeight="1" x14ac:dyDescent="0.25">
      <c r="A1796" s="160" t="s">
        <v>9495</v>
      </c>
      <c r="B1796" s="160" t="s">
        <v>282</v>
      </c>
      <c r="C1796" s="160" t="s">
        <v>9496</v>
      </c>
      <c r="D1796" s="160" t="s">
        <v>8944</v>
      </c>
      <c r="E1796" s="160" t="s">
        <v>9497</v>
      </c>
      <c r="F1796" s="160" t="s">
        <v>1254</v>
      </c>
      <c r="G1796" s="160" t="s">
        <v>1297</v>
      </c>
      <c r="H1796" s="160" t="s">
        <v>9498</v>
      </c>
      <c r="I1796" s="160"/>
    </row>
    <row r="1797" spans="1:9" ht="15" customHeight="1" x14ac:dyDescent="0.25">
      <c r="A1797" s="120" t="s">
        <v>3347</v>
      </c>
      <c r="B1797" s="120" t="s">
        <v>282</v>
      </c>
      <c r="C1797" s="120" t="s">
        <v>10316</v>
      </c>
      <c r="D1797" s="50" t="s">
        <v>755</v>
      </c>
      <c r="E1797" s="120" t="s">
        <v>359</v>
      </c>
      <c r="F1797" s="120" t="s">
        <v>1618</v>
      </c>
      <c r="G1797" s="120" t="s">
        <v>1404</v>
      </c>
      <c r="H1797" s="120" t="s">
        <v>3348</v>
      </c>
      <c r="I1797" s="120"/>
    </row>
    <row r="1798" spans="1:9" s="156" customFormat="1" ht="15" customHeight="1" x14ac:dyDescent="0.25">
      <c r="A1798" s="160" t="s">
        <v>7596</v>
      </c>
      <c r="B1798" s="160" t="s">
        <v>282</v>
      </c>
      <c r="C1798" s="160" t="s">
        <v>7597</v>
      </c>
      <c r="D1798" s="160" t="s">
        <v>8944</v>
      </c>
      <c r="E1798" s="160" t="s">
        <v>5882</v>
      </c>
      <c r="F1798" s="160" t="s">
        <v>1250</v>
      </c>
      <c r="G1798" s="160" t="s">
        <v>1421</v>
      </c>
      <c r="H1798" s="160" t="s">
        <v>7598</v>
      </c>
      <c r="I1798" s="160"/>
    </row>
    <row r="1799" spans="1:9" s="156" customFormat="1" ht="15" customHeight="1" x14ac:dyDescent="0.25">
      <c r="A1799" s="160" t="s">
        <v>7601</v>
      </c>
      <c r="B1799" s="160" t="s">
        <v>282</v>
      </c>
      <c r="C1799" s="160" t="s">
        <v>7602</v>
      </c>
      <c r="D1799" s="160" t="s">
        <v>8944</v>
      </c>
      <c r="E1799" s="160" t="s">
        <v>7603</v>
      </c>
      <c r="F1799" s="160" t="s">
        <v>1250</v>
      </c>
      <c r="G1799" s="160" t="s">
        <v>1297</v>
      </c>
      <c r="H1799" s="146" t="s">
        <v>7604</v>
      </c>
      <c r="I1799" s="160"/>
    </row>
    <row r="1800" spans="1:9" s="156" customFormat="1" ht="15" customHeight="1" x14ac:dyDescent="0.25">
      <c r="A1800" s="160" t="s">
        <v>6370</v>
      </c>
      <c r="B1800" s="160" t="s">
        <v>6371</v>
      </c>
      <c r="C1800" s="160" t="s">
        <v>6372</v>
      </c>
      <c r="D1800" s="143" t="s">
        <v>841</v>
      </c>
      <c r="E1800" s="160" t="s">
        <v>6373</v>
      </c>
      <c r="F1800" s="160" t="s">
        <v>1265</v>
      </c>
      <c r="G1800" s="160" t="s">
        <v>4817</v>
      </c>
      <c r="H1800" s="160" t="s">
        <v>6374</v>
      </c>
      <c r="I1800" s="160"/>
    </row>
    <row r="1801" spans="1:9" ht="15" customHeight="1" x14ac:dyDescent="0.25">
      <c r="A1801" s="120" t="s">
        <v>3349</v>
      </c>
      <c r="B1801" s="120" t="s">
        <v>3350</v>
      </c>
      <c r="C1801" s="120" t="s">
        <v>5937</v>
      </c>
      <c r="D1801" s="120" t="s">
        <v>841</v>
      </c>
      <c r="E1801" s="120" t="s">
        <v>5936</v>
      </c>
      <c r="F1801" s="120" t="s">
        <v>1265</v>
      </c>
      <c r="G1801" s="120" t="s">
        <v>6857</v>
      </c>
      <c r="H1801" s="120" t="s">
        <v>3351</v>
      </c>
      <c r="I1801" s="120"/>
    </row>
    <row r="1802" spans="1:9" ht="15" customHeight="1" x14ac:dyDescent="0.25">
      <c r="A1802" s="120" t="s">
        <v>874</v>
      </c>
      <c r="B1802" s="120" t="s">
        <v>282</v>
      </c>
      <c r="C1802" s="120" t="s">
        <v>6893</v>
      </c>
      <c r="D1802" s="120" t="s">
        <v>755</v>
      </c>
      <c r="E1802" s="120" t="s">
        <v>1823</v>
      </c>
      <c r="F1802" s="120" t="s">
        <v>1618</v>
      </c>
      <c r="G1802" s="120" t="s">
        <v>1258</v>
      </c>
      <c r="H1802" s="120" t="s">
        <v>1135</v>
      </c>
      <c r="I1802" s="120"/>
    </row>
    <row r="1803" spans="1:9" ht="15" customHeight="1" x14ac:dyDescent="0.25">
      <c r="A1803" s="120" t="s">
        <v>3352</v>
      </c>
      <c r="B1803" s="120" t="s">
        <v>282</v>
      </c>
      <c r="C1803" s="120"/>
      <c r="D1803" s="160" t="s">
        <v>1357</v>
      </c>
      <c r="E1803" s="120" t="s">
        <v>3353</v>
      </c>
      <c r="F1803" s="120" t="s">
        <v>1254</v>
      </c>
      <c r="G1803" s="120" t="s">
        <v>3624</v>
      </c>
      <c r="H1803" s="50" t="s">
        <v>3354</v>
      </c>
      <c r="I1803" s="120"/>
    </row>
    <row r="1804" spans="1:9" s="156" customFormat="1" ht="15" customHeight="1" x14ac:dyDescent="0.25">
      <c r="A1804" s="144" t="s">
        <v>410</v>
      </c>
      <c r="B1804" s="144" t="s">
        <v>1138</v>
      </c>
      <c r="C1804" s="160" t="s">
        <v>2389</v>
      </c>
      <c r="D1804" s="160" t="s">
        <v>841</v>
      </c>
      <c r="E1804" s="160" t="s">
        <v>5854</v>
      </c>
      <c r="F1804" s="160" t="s">
        <v>1250</v>
      </c>
      <c r="G1804" s="160" t="s">
        <v>5855</v>
      </c>
      <c r="H1804" s="144" t="s">
        <v>1139</v>
      </c>
      <c r="I1804" s="160"/>
    </row>
    <row r="1805" spans="1:9" ht="15" customHeight="1" x14ac:dyDescent="0.25">
      <c r="A1805" s="120" t="s">
        <v>3355</v>
      </c>
      <c r="B1805" s="120" t="s">
        <v>3356</v>
      </c>
      <c r="C1805" s="120" t="s">
        <v>3357</v>
      </c>
      <c r="D1805" s="120" t="s">
        <v>443</v>
      </c>
      <c r="E1805" s="120" t="s">
        <v>3358</v>
      </c>
      <c r="F1805" s="120" t="s">
        <v>1250</v>
      </c>
      <c r="G1805" s="120" t="s">
        <v>4817</v>
      </c>
      <c r="H1805" s="120" t="s">
        <v>3359</v>
      </c>
      <c r="I1805" s="120"/>
    </row>
    <row r="1806" spans="1:9" s="156" customFormat="1" ht="15" customHeight="1" x14ac:dyDescent="0.25">
      <c r="A1806" s="162" t="s">
        <v>9811</v>
      </c>
      <c r="B1806" s="162" t="s">
        <v>282</v>
      </c>
      <c r="C1806" s="162"/>
      <c r="D1806" s="160" t="s">
        <v>7848</v>
      </c>
      <c r="E1806" s="111" t="s">
        <v>9812</v>
      </c>
      <c r="F1806" s="162" t="s">
        <v>1254</v>
      </c>
      <c r="G1806" s="105" t="s">
        <v>8955</v>
      </c>
      <c r="H1806" s="162" t="s">
        <v>9813</v>
      </c>
      <c r="I1806" s="161"/>
    </row>
    <row r="1807" spans="1:9" s="156" customFormat="1" ht="15" customHeight="1" x14ac:dyDescent="0.25">
      <c r="A1807" s="162" t="s">
        <v>8560</v>
      </c>
      <c r="B1807" s="162" t="s">
        <v>282</v>
      </c>
      <c r="C1807" s="162" t="s">
        <v>8561</v>
      </c>
      <c r="D1807" s="160" t="s">
        <v>7848</v>
      </c>
      <c r="E1807" s="111" t="s">
        <v>4533</v>
      </c>
      <c r="F1807" s="162" t="s">
        <v>1254</v>
      </c>
      <c r="G1807" s="105" t="s">
        <v>10307</v>
      </c>
      <c r="H1807" s="162" t="s">
        <v>8562</v>
      </c>
      <c r="I1807" s="161"/>
    </row>
    <row r="1808" spans="1:9" s="156" customFormat="1" ht="15" customHeight="1" x14ac:dyDescent="0.25">
      <c r="A1808" s="162" t="s">
        <v>8563</v>
      </c>
      <c r="B1808" s="162" t="s">
        <v>282</v>
      </c>
      <c r="C1808" s="162" t="s">
        <v>8564</v>
      </c>
      <c r="D1808" s="160" t="s">
        <v>7848</v>
      </c>
      <c r="E1808" s="111" t="s">
        <v>8565</v>
      </c>
      <c r="F1808" s="162" t="s">
        <v>1254</v>
      </c>
      <c r="G1808" s="105" t="s">
        <v>10307</v>
      </c>
      <c r="H1808" s="162" t="s">
        <v>8566</v>
      </c>
      <c r="I1808" s="161"/>
    </row>
    <row r="1809" spans="1:9" s="156" customFormat="1" ht="15" customHeight="1" x14ac:dyDescent="0.25">
      <c r="A1809" s="162" t="s">
        <v>6375</v>
      </c>
      <c r="B1809" s="162" t="s">
        <v>6376</v>
      </c>
      <c r="C1809" s="161" t="s">
        <v>6377</v>
      </c>
      <c r="D1809" s="160" t="s">
        <v>841</v>
      </c>
      <c r="E1809" s="111"/>
      <c r="F1809" s="162" t="s">
        <v>1250</v>
      </c>
      <c r="G1809" s="105" t="s">
        <v>1477</v>
      </c>
      <c r="H1809" s="162" t="s">
        <v>6378</v>
      </c>
      <c r="I1809" s="161"/>
    </row>
    <row r="1810" spans="1:9" s="156" customFormat="1" ht="15" customHeight="1" x14ac:dyDescent="0.25">
      <c r="A1810" s="162" t="s">
        <v>6379</v>
      </c>
      <c r="B1810" s="161" t="s">
        <v>6380</v>
      </c>
      <c r="C1810" s="161" t="s">
        <v>6288</v>
      </c>
      <c r="D1810" s="160" t="s">
        <v>841</v>
      </c>
      <c r="E1810" s="111" t="s">
        <v>252</v>
      </c>
      <c r="F1810" s="162" t="s">
        <v>1250</v>
      </c>
      <c r="G1810" s="105" t="s">
        <v>4832</v>
      </c>
      <c r="H1810" s="162" t="s">
        <v>6381</v>
      </c>
      <c r="I1810" s="161"/>
    </row>
    <row r="1811" spans="1:9" x14ac:dyDescent="0.25">
      <c r="A1811" s="122" t="s">
        <v>3360</v>
      </c>
      <c r="B1811" s="122" t="s">
        <v>3361</v>
      </c>
      <c r="C1811" s="122"/>
      <c r="D1811" s="120" t="s">
        <v>443</v>
      </c>
      <c r="E1811" s="111" t="s">
        <v>3362</v>
      </c>
      <c r="F1811" s="104" t="s">
        <v>1250</v>
      </c>
      <c r="G1811" s="105" t="s">
        <v>4817</v>
      </c>
      <c r="H1811" s="122" t="s">
        <v>3363</v>
      </c>
      <c r="I1811" s="122"/>
    </row>
    <row r="1812" spans="1:9" s="156" customFormat="1" x14ac:dyDescent="0.25">
      <c r="A1812" s="161" t="s">
        <v>8571</v>
      </c>
      <c r="B1812" s="161" t="s">
        <v>282</v>
      </c>
      <c r="C1812" s="161" t="s">
        <v>8568</v>
      </c>
      <c r="D1812" s="160" t="s">
        <v>755</v>
      </c>
      <c r="E1812" s="111" t="s">
        <v>8572</v>
      </c>
      <c r="F1812" s="162" t="s">
        <v>1600</v>
      </c>
      <c r="G1812" s="105" t="s">
        <v>4832</v>
      </c>
      <c r="H1812" s="161" t="s">
        <v>8573</v>
      </c>
      <c r="I1812" s="161"/>
    </row>
    <row r="1813" spans="1:9" s="156" customFormat="1" x14ac:dyDescent="0.25">
      <c r="A1813" s="161" t="s">
        <v>8574</v>
      </c>
      <c r="B1813" s="161" t="s">
        <v>282</v>
      </c>
      <c r="C1813" s="161"/>
      <c r="D1813" s="160" t="s">
        <v>7848</v>
      </c>
      <c r="E1813" s="111" t="s">
        <v>8572</v>
      </c>
      <c r="F1813" s="162" t="s">
        <v>1600</v>
      </c>
      <c r="G1813" s="105" t="s">
        <v>4832</v>
      </c>
      <c r="H1813" s="161" t="s">
        <v>8575</v>
      </c>
      <c r="I1813" s="161"/>
    </row>
    <row r="1814" spans="1:9" s="156" customFormat="1" x14ac:dyDescent="0.25">
      <c r="A1814" s="161" t="s">
        <v>608</v>
      </c>
      <c r="B1814" s="161" t="s">
        <v>282</v>
      </c>
      <c r="C1814" s="161" t="s">
        <v>12245</v>
      </c>
      <c r="D1814" s="211" t="s">
        <v>564</v>
      </c>
      <c r="E1814" s="111" t="s">
        <v>12246</v>
      </c>
      <c r="F1814" s="162" t="s">
        <v>1254</v>
      </c>
      <c r="G1814" s="105" t="s">
        <v>1297</v>
      </c>
      <c r="H1814" s="211" t="s">
        <v>609</v>
      </c>
      <c r="I1814" s="161"/>
    </row>
    <row r="1815" spans="1:9" s="156" customFormat="1" x14ac:dyDescent="0.25">
      <c r="A1815" s="161" t="s">
        <v>7607</v>
      </c>
      <c r="B1815" s="161" t="s">
        <v>282</v>
      </c>
      <c r="C1815" s="161" t="s">
        <v>7608</v>
      </c>
      <c r="D1815" s="160" t="s">
        <v>8944</v>
      </c>
      <c r="E1815" s="111" t="s">
        <v>7250</v>
      </c>
      <c r="F1815" s="162" t="s">
        <v>1250</v>
      </c>
      <c r="G1815" s="105" t="s">
        <v>1297</v>
      </c>
      <c r="H1815" s="146" t="s">
        <v>7609</v>
      </c>
      <c r="I1815" s="161"/>
    </row>
    <row r="1816" spans="1:9" s="156" customFormat="1" x14ac:dyDescent="0.25">
      <c r="A1816" s="161" t="s">
        <v>7613</v>
      </c>
      <c r="B1816" s="161" t="s">
        <v>282</v>
      </c>
      <c r="C1816" s="161" t="s">
        <v>7608</v>
      </c>
      <c r="D1816" s="160" t="s">
        <v>8944</v>
      </c>
      <c r="E1816" s="111" t="s">
        <v>7614</v>
      </c>
      <c r="F1816" s="162" t="s">
        <v>1250</v>
      </c>
      <c r="G1816" s="105" t="s">
        <v>1297</v>
      </c>
      <c r="H1816" s="146" t="s">
        <v>7615</v>
      </c>
      <c r="I1816" s="161"/>
    </row>
    <row r="1817" spans="1:9" s="156" customFormat="1" x14ac:dyDescent="0.25">
      <c r="A1817" s="161" t="s">
        <v>7616</v>
      </c>
      <c r="B1817" s="161" t="s">
        <v>282</v>
      </c>
      <c r="C1817" s="161" t="s">
        <v>7611</v>
      </c>
      <c r="D1817" s="160" t="s">
        <v>8944</v>
      </c>
      <c r="E1817" s="111" t="s">
        <v>7460</v>
      </c>
      <c r="F1817" s="162" t="s">
        <v>1250</v>
      </c>
      <c r="G1817" s="160" t="s">
        <v>4817</v>
      </c>
      <c r="H1817" s="146" t="s">
        <v>7617</v>
      </c>
      <c r="I1817" s="161"/>
    </row>
    <row r="1818" spans="1:9" s="156" customFormat="1" x14ac:dyDescent="0.25">
      <c r="A1818" s="161" t="s">
        <v>7618</v>
      </c>
      <c r="B1818" s="161" t="s">
        <v>282</v>
      </c>
      <c r="C1818" s="161" t="s">
        <v>7611</v>
      </c>
      <c r="D1818" s="160" t="s">
        <v>8944</v>
      </c>
      <c r="E1818" s="111" t="s">
        <v>7619</v>
      </c>
      <c r="F1818" s="162" t="s">
        <v>1250</v>
      </c>
      <c r="G1818" s="160" t="s">
        <v>4817</v>
      </c>
      <c r="H1818" s="146" t="s">
        <v>7620</v>
      </c>
      <c r="I1818" s="161"/>
    </row>
    <row r="1819" spans="1:9" s="156" customFormat="1" x14ac:dyDescent="0.25">
      <c r="A1819" s="161" t="s">
        <v>7621</v>
      </c>
      <c r="B1819" s="161" t="s">
        <v>282</v>
      </c>
      <c r="C1819" s="161" t="s">
        <v>7611</v>
      </c>
      <c r="D1819" s="160" t="s">
        <v>8944</v>
      </c>
      <c r="E1819" s="111" t="s">
        <v>7622</v>
      </c>
      <c r="F1819" s="162" t="s">
        <v>1250</v>
      </c>
      <c r="G1819" s="160" t="s">
        <v>4817</v>
      </c>
      <c r="H1819" s="146" t="s">
        <v>7623</v>
      </c>
      <c r="I1819" s="161"/>
    </row>
    <row r="1820" spans="1:9" s="156" customFormat="1" x14ac:dyDescent="0.25">
      <c r="A1820" s="161" t="s">
        <v>7624</v>
      </c>
      <c r="B1820" s="161" t="s">
        <v>282</v>
      </c>
      <c r="C1820" s="161" t="s">
        <v>7608</v>
      </c>
      <c r="D1820" s="160" t="s">
        <v>8944</v>
      </c>
      <c r="E1820" s="111" t="s">
        <v>7625</v>
      </c>
      <c r="F1820" s="162" t="s">
        <v>1250</v>
      </c>
      <c r="G1820" s="160" t="s">
        <v>1297</v>
      </c>
      <c r="H1820" s="146" t="s">
        <v>7626</v>
      </c>
      <c r="I1820" s="161"/>
    </row>
    <row r="1821" spans="1:9" s="156" customFormat="1" x14ac:dyDescent="0.25">
      <c r="A1821" s="161" t="s">
        <v>9814</v>
      </c>
      <c r="B1821" s="161" t="s">
        <v>282</v>
      </c>
      <c r="C1821" s="161"/>
      <c r="D1821" s="160" t="s">
        <v>7848</v>
      </c>
      <c r="E1821" s="111" t="s">
        <v>359</v>
      </c>
      <c r="F1821" s="162" t="s">
        <v>1618</v>
      </c>
      <c r="G1821" s="160" t="s">
        <v>8955</v>
      </c>
      <c r="H1821" s="111" t="s">
        <v>9815</v>
      </c>
      <c r="I1821" s="161"/>
    </row>
    <row r="1822" spans="1:9" x14ac:dyDescent="0.25">
      <c r="A1822" s="122" t="s">
        <v>4530</v>
      </c>
      <c r="B1822" s="122" t="s">
        <v>282</v>
      </c>
      <c r="C1822" s="122"/>
      <c r="D1822" s="120" t="s">
        <v>4413</v>
      </c>
      <c r="E1822" s="111" t="s">
        <v>4531</v>
      </c>
      <c r="F1822" s="104" t="s">
        <v>1250</v>
      </c>
      <c r="G1822" s="120" t="s">
        <v>1251</v>
      </c>
      <c r="H1822" s="122" t="s">
        <v>4532</v>
      </c>
      <c r="I1822" s="122"/>
    </row>
    <row r="1823" spans="1:9" s="156" customFormat="1" x14ac:dyDescent="0.25">
      <c r="A1823" s="211" t="s">
        <v>4341</v>
      </c>
      <c r="B1823" s="211" t="s">
        <v>282</v>
      </c>
      <c r="C1823" s="211" t="s">
        <v>15663</v>
      </c>
      <c r="D1823" s="211" t="s">
        <v>8944</v>
      </c>
      <c r="E1823" s="111" t="s">
        <v>15664</v>
      </c>
      <c r="F1823" s="162" t="s">
        <v>1254</v>
      </c>
      <c r="G1823" s="211" t="s">
        <v>4905</v>
      </c>
      <c r="H1823" s="211" t="s">
        <v>4384</v>
      </c>
      <c r="I1823" s="161"/>
    </row>
    <row r="1824" spans="1:9" s="156" customFormat="1" x14ac:dyDescent="0.25">
      <c r="A1824" s="211" t="s">
        <v>17571</v>
      </c>
      <c r="B1824" s="211" t="s">
        <v>282</v>
      </c>
      <c r="C1824" s="211" t="s">
        <v>17603</v>
      </c>
      <c r="D1824" s="211" t="s">
        <v>755</v>
      </c>
      <c r="E1824" s="111" t="s">
        <v>15209</v>
      </c>
      <c r="F1824" s="162" t="s">
        <v>1254</v>
      </c>
      <c r="G1824" s="211" t="s">
        <v>4832</v>
      </c>
      <c r="H1824" s="158" t="s">
        <v>17572</v>
      </c>
      <c r="I1824" s="161"/>
    </row>
    <row r="1825" spans="1:9" s="156" customFormat="1" x14ac:dyDescent="0.25">
      <c r="A1825" s="211" t="s">
        <v>3364</v>
      </c>
      <c r="B1825" s="211" t="s">
        <v>3365</v>
      </c>
      <c r="C1825" s="211" t="s">
        <v>14981</v>
      </c>
      <c r="D1825" s="211" t="s">
        <v>443</v>
      </c>
      <c r="E1825" s="111" t="s">
        <v>13310</v>
      </c>
      <c r="F1825" s="162" t="s">
        <v>1250</v>
      </c>
      <c r="G1825" s="211" t="s">
        <v>1258</v>
      </c>
      <c r="H1825" s="211" t="s">
        <v>3366</v>
      </c>
      <c r="I1825" s="161"/>
    </row>
    <row r="1826" spans="1:9" s="156" customFormat="1" x14ac:dyDescent="0.25">
      <c r="A1826" s="161" t="s">
        <v>9819</v>
      </c>
      <c r="B1826" s="161" t="s">
        <v>282</v>
      </c>
      <c r="C1826" s="161"/>
      <c r="D1826" s="160" t="s">
        <v>7848</v>
      </c>
      <c r="E1826" s="111" t="s">
        <v>8967</v>
      </c>
      <c r="F1826" s="162" t="s">
        <v>1250</v>
      </c>
      <c r="G1826" s="160" t="s">
        <v>8955</v>
      </c>
      <c r="H1826" s="111" t="s">
        <v>9820</v>
      </c>
      <c r="I1826" s="161"/>
    </row>
    <row r="1827" spans="1:9" s="156" customFormat="1" x14ac:dyDescent="0.25">
      <c r="A1827" s="161" t="s">
        <v>16945</v>
      </c>
      <c r="B1827" s="161" t="s">
        <v>282</v>
      </c>
      <c r="C1827" s="161" t="s">
        <v>16742</v>
      </c>
      <c r="D1827" s="211" t="s">
        <v>16646</v>
      </c>
      <c r="E1827" s="111" t="s">
        <v>7356</v>
      </c>
      <c r="F1827" s="162" t="s">
        <v>1250</v>
      </c>
      <c r="G1827" s="211" t="s">
        <v>6857</v>
      </c>
      <c r="H1827" s="111" t="s">
        <v>16946</v>
      </c>
      <c r="I1827" s="161"/>
    </row>
    <row r="1828" spans="1:9" s="156" customFormat="1" x14ac:dyDescent="0.25">
      <c r="A1828" s="161" t="s">
        <v>7627</v>
      </c>
      <c r="B1828" s="161" t="s">
        <v>282</v>
      </c>
      <c r="C1828" s="161" t="s">
        <v>7294</v>
      </c>
      <c r="D1828" s="160" t="s">
        <v>8944</v>
      </c>
      <c r="E1828" s="111" t="s">
        <v>7628</v>
      </c>
      <c r="F1828" s="162" t="s">
        <v>1250</v>
      </c>
      <c r="G1828" s="160" t="s">
        <v>1251</v>
      </c>
      <c r="H1828" s="111" t="s">
        <v>7629</v>
      </c>
      <c r="I1828" s="161"/>
    </row>
    <row r="1829" spans="1:9" s="156" customFormat="1" x14ac:dyDescent="0.25">
      <c r="A1829" s="211" t="s">
        <v>3367</v>
      </c>
      <c r="B1829" s="211" t="s">
        <v>3368</v>
      </c>
      <c r="C1829" s="211" t="s">
        <v>15672</v>
      </c>
      <c r="D1829" s="211" t="s">
        <v>443</v>
      </c>
      <c r="E1829" s="111" t="s">
        <v>12551</v>
      </c>
      <c r="F1829" s="162" t="s">
        <v>1250</v>
      </c>
      <c r="G1829" s="211" t="s">
        <v>5456</v>
      </c>
      <c r="H1829" s="211" t="s">
        <v>3369</v>
      </c>
      <c r="I1829" s="161"/>
    </row>
    <row r="1830" spans="1:9" s="156" customFormat="1" x14ac:dyDescent="0.25">
      <c r="A1830" s="146" t="s">
        <v>7129</v>
      </c>
      <c r="B1830" s="146" t="s">
        <v>282</v>
      </c>
      <c r="C1830" s="161" t="s">
        <v>7127</v>
      </c>
      <c r="D1830" s="160" t="s">
        <v>755</v>
      </c>
      <c r="E1830" s="111" t="s">
        <v>7121</v>
      </c>
      <c r="F1830" s="162" t="s">
        <v>1250</v>
      </c>
      <c r="G1830" s="160" t="s">
        <v>10306</v>
      </c>
      <c r="H1830" s="161" t="s">
        <v>7130</v>
      </c>
      <c r="I1830" s="161"/>
    </row>
    <row r="1831" spans="1:9" s="156" customFormat="1" x14ac:dyDescent="0.25">
      <c r="A1831" s="161" t="s">
        <v>6382</v>
      </c>
      <c r="B1831" s="161" t="s">
        <v>6383</v>
      </c>
      <c r="C1831" s="161" t="s">
        <v>6384</v>
      </c>
      <c r="D1831" s="160" t="s">
        <v>841</v>
      </c>
      <c r="E1831" s="111" t="s">
        <v>6385</v>
      </c>
      <c r="F1831" s="162" t="s">
        <v>1250</v>
      </c>
      <c r="G1831" s="160" t="s">
        <v>6863</v>
      </c>
      <c r="H1831" s="161" t="s">
        <v>6386</v>
      </c>
      <c r="I1831" s="161"/>
    </row>
    <row r="1832" spans="1:9" s="156" customFormat="1" x14ac:dyDescent="0.25">
      <c r="A1832" s="161" t="s">
        <v>17772</v>
      </c>
      <c r="B1832" s="161" t="s">
        <v>282</v>
      </c>
      <c r="C1832" s="161" t="s">
        <v>17531</v>
      </c>
      <c r="D1832" s="211" t="s">
        <v>755</v>
      </c>
      <c r="E1832" s="111" t="s">
        <v>17773</v>
      </c>
      <c r="F1832" s="162" t="s">
        <v>1254</v>
      </c>
      <c r="G1832" s="211" t="s">
        <v>1421</v>
      </c>
      <c r="H1832" s="111" t="s">
        <v>17774</v>
      </c>
      <c r="I1832" s="161"/>
    </row>
    <row r="1833" spans="1:9" s="156" customFormat="1" x14ac:dyDescent="0.25">
      <c r="A1833" s="161" t="s">
        <v>8576</v>
      </c>
      <c r="B1833" s="161" t="s">
        <v>282</v>
      </c>
      <c r="C1833" s="161" t="s">
        <v>8557</v>
      </c>
      <c r="D1833" s="160" t="s">
        <v>7848</v>
      </c>
      <c r="E1833" s="111" t="s">
        <v>8558</v>
      </c>
      <c r="F1833" s="162" t="s">
        <v>1600</v>
      </c>
      <c r="G1833" s="160" t="s">
        <v>6857</v>
      </c>
      <c r="H1833" s="161" t="s">
        <v>8577</v>
      </c>
      <c r="I1833" s="161"/>
    </row>
    <row r="1834" spans="1:9" ht="15" customHeight="1" x14ac:dyDescent="0.25">
      <c r="A1834" s="120" t="s">
        <v>3370</v>
      </c>
      <c r="B1834" s="120" t="s">
        <v>3371</v>
      </c>
      <c r="C1834" s="120" t="s">
        <v>3372</v>
      </c>
      <c r="D1834" s="120" t="s">
        <v>443</v>
      </c>
      <c r="E1834" s="120" t="s">
        <v>246</v>
      </c>
      <c r="F1834" s="120" t="s">
        <v>1250</v>
      </c>
      <c r="G1834" s="120" t="s">
        <v>1421</v>
      </c>
      <c r="H1834" s="120" t="s">
        <v>3373</v>
      </c>
      <c r="I1834" s="120"/>
    </row>
    <row r="1835" spans="1:9" ht="15" customHeight="1" x14ac:dyDescent="0.25">
      <c r="A1835" s="120" t="s">
        <v>3374</v>
      </c>
      <c r="B1835" s="120" t="s">
        <v>3375</v>
      </c>
      <c r="C1835" s="120" t="s">
        <v>6820</v>
      </c>
      <c r="D1835" s="120" t="s">
        <v>443</v>
      </c>
      <c r="E1835" s="119" t="s">
        <v>1481</v>
      </c>
      <c r="F1835" s="120" t="s">
        <v>1250</v>
      </c>
      <c r="G1835" s="120" t="s">
        <v>1251</v>
      </c>
      <c r="H1835" s="120" t="s">
        <v>3376</v>
      </c>
      <c r="I1835" s="120"/>
    </row>
    <row r="1836" spans="1:9" s="156" customFormat="1" ht="15" customHeight="1" x14ac:dyDescent="0.25">
      <c r="A1836" s="209" t="s">
        <v>610</v>
      </c>
      <c r="B1836" s="209" t="s">
        <v>282</v>
      </c>
      <c r="C1836" s="162" t="s">
        <v>12247</v>
      </c>
      <c r="D1836" s="211" t="s">
        <v>564</v>
      </c>
      <c r="E1836" s="162" t="s">
        <v>8907</v>
      </c>
      <c r="F1836" s="162" t="s">
        <v>1254</v>
      </c>
      <c r="G1836" s="211" t="s">
        <v>10305</v>
      </c>
      <c r="H1836" s="209" t="s">
        <v>1140</v>
      </c>
      <c r="I1836" s="161"/>
    </row>
    <row r="1837" spans="1:9" ht="15" customHeight="1" x14ac:dyDescent="0.25">
      <c r="A1837" s="122" t="s">
        <v>17573</v>
      </c>
      <c r="B1837" s="104" t="s">
        <v>282</v>
      </c>
      <c r="C1837" s="104" t="s">
        <v>6952</v>
      </c>
      <c r="D1837" s="120" t="s">
        <v>4413</v>
      </c>
      <c r="E1837" s="122" t="s">
        <v>4533</v>
      </c>
      <c r="F1837" s="104" t="s">
        <v>1254</v>
      </c>
      <c r="G1837" s="120" t="s">
        <v>6857</v>
      </c>
      <c r="H1837" s="120" t="s">
        <v>4534</v>
      </c>
      <c r="I1837" s="122"/>
    </row>
    <row r="1838" spans="1:9" s="156" customFormat="1" ht="15" customHeight="1" x14ac:dyDescent="0.25">
      <c r="A1838" s="161" t="s">
        <v>17574</v>
      </c>
      <c r="B1838" s="162" t="s">
        <v>282</v>
      </c>
      <c r="C1838" s="162" t="s">
        <v>17575</v>
      </c>
      <c r="D1838" s="211" t="s">
        <v>755</v>
      </c>
      <c r="E1838" s="111" t="s">
        <v>17576</v>
      </c>
      <c r="F1838" s="162" t="s">
        <v>1254</v>
      </c>
      <c r="G1838" s="162" t="s">
        <v>10305</v>
      </c>
      <c r="H1838" s="162" t="s">
        <v>17577</v>
      </c>
      <c r="I1838" s="161"/>
    </row>
    <row r="1839" spans="1:9" s="156" customFormat="1" ht="15" customHeight="1" x14ac:dyDescent="0.25">
      <c r="A1839" s="161" t="s">
        <v>9821</v>
      </c>
      <c r="B1839" s="162" t="s">
        <v>282</v>
      </c>
      <c r="C1839" s="162"/>
      <c r="D1839" s="160" t="s">
        <v>7848</v>
      </c>
      <c r="E1839" s="111" t="s">
        <v>309</v>
      </c>
      <c r="F1839" s="162" t="s">
        <v>1254</v>
      </c>
      <c r="G1839" s="162" t="s">
        <v>8955</v>
      </c>
      <c r="H1839" s="162" t="s">
        <v>9822</v>
      </c>
      <c r="I1839" s="161"/>
    </row>
    <row r="1840" spans="1:9" s="156" customFormat="1" ht="15" customHeight="1" x14ac:dyDescent="0.25">
      <c r="A1840" s="161" t="s">
        <v>7630</v>
      </c>
      <c r="B1840" s="162" t="s">
        <v>282</v>
      </c>
      <c r="C1840" s="211" t="s">
        <v>17796</v>
      </c>
      <c r="D1840" s="211" t="s">
        <v>8944</v>
      </c>
      <c r="E1840" s="111" t="s">
        <v>17522</v>
      </c>
      <c r="F1840" s="162" t="s">
        <v>1250</v>
      </c>
      <c r="G1840" s="162" t="s">
        <v>4805</v>
      </c>
      <c r="H1840" s="211" t="s">
        <v>7631</v>
      </c>
      <c r="I1840" s="161"/>
    </row>
    <row r="1841" spans="1:9" s="156" customFormat="1" ht="15" customHeight="1" x14ac:dyDescent="0.25">
      <c r="A1841" s="211" t="s">
        <v>6387</v>
      </c>
      <c r="B1841" s="211" t="s">
        <v>6389</v>
      </c>
      <c r="C1841" s="211" t="s">
        <v>15246</v>
      </c>
      <c r="D1841" s="211" t="s">
        <v>841</v>
      </c>
      <c r="E1841" s="111" t="s">
        <v>13554</v>
      </c>
      <c r="F1841" s="162" t="s">
        <v>1250</v>
      </c>
      <c r="G1841" s="162" t="s">
        <v>1297</v>
      </c>
      <c r="H1841" s="211" t="s">
        <v>6390</v>
      </c>
      <c r="I1841" s="161"/>
    </row>
    <row r="1842" spans="1:9" s="156" customFormat="1" ht="15" customHeight="1" x14ac:dyDescent="0.25">
      <c r="A1842" s="211" t="s">
        <v>6388</v>
      </c>
      <c r="B1842" s="211" t="s">
        <v>6389</v>
      </c>
      <c r="C1842" s="211" t="s">
        <v>15246</v>
      </c>
      <c r="D1842" s="211" t="s">
        <v>841</v>
      </c>
      <c r="E1842" s="111" t="s">
        <v>15247</v>
      </c>
      <c r="F1842" s="162" t="s">
        <v>1250</v>
      </c>
      <c r="G1842" s="162" t="s">
        <v>1297</v>
      </c>
      <c r="H1842" s="211" t="s">
        <v>6390</v>
      </c>
      <c r="I1842" s="161"/>
    </row>
    <row r="1843" spans="1:9" s="156" customFormat="1" ht="15" customHeight="1" x14ac:dyDescent="0.25">
      <c r="A1843" s="161" t="s">
        <v>5596</v>
      </c>
      <c r="B1843" s="162" t="s">
        <v>5595</v>
      </c>
      <c r="C1843" s="162" t="s">
        <v>5597</v>
      </c>
      <c r="D1843" s="160" t="s">
        <v>841</v>
      </c>
      <c r="E1843" s="111" t="s">
        <v>367</v>
      </c>
      <c r="F1843" s="162" t="s">
        <v>1254</v>
      </c>
      <c r="G1843" s="162" t="s">
        <v>1421</v>
      </c>
      <c r="H1843" s="162" t="s">
        <v>5598</v>
      </c>
      <c r="I1843" s="161"/>
    </row>
    <row r="1844" spans="1:9" s="156" customFormat="1" ht="15" customHeight="1" x14ac:dyDescent="0.25">
      <c r="A1844" s="161" t="s">
        <v>9294</v>
      </c>
      <c r="B1844" s="162" t="s">
        <v>282</v>
      </c>
      <c r="C1844" s="162" t="s">
        <v>9267</v>
      </c>
      <c r="D1844" s="160" t="s">
        <v>8944</v>
      </c>
      <c r="E1844" s="111" t="s">
        <v>9273</v>
      </c>
      <c r="F1844" s="162" t="s">
        <v>1254</v>
      </c>
      <c r="G1844" s="160" t="s">
        <v>2382</v>
      </c>
      <c r="H1844" s="162" t="s">
        <v>9295</v>
      </c>
      <c r="I1844" s="161"/>
    </row>
    <row r="1845" spans="1:9" s="156" customFormat="1" ht="15" customHeight="1" x14ac:dyDescent="0.25">
      <c r="A1845" s="161" t="s">
        <v>9829</v>
      </c>
      <c r="B1845" s="162" t="s">
        <v>282</v>
      </c>
      <c r="C1845" s="162"/>
      <c r="D1845" s="160" t="s">
        <v>7848</v>
      </c>
      <c r="E1845" s="111" t="s">
        <v>276</v>
      </c>
      <c r="F1845" s="162" t="s">
        <v>1254</v>
      </c>
      <c r="G1845" s="162" t="s">
        <v>8955</v>
      </c>
      <c r="H1845" s="162" t="s">
        <v>9830</v>
      </c>
      <c r="I1845" s="161"/>
    </row>
    <row r="1846" spans="1:9" s="156" customFormat="1" ht="15" customHeight="1" x14ac:dyDescent="0.25">
      <c r="A1846" s="161" t="s">
        <v>14523</v>
      </c>
      <c r="B1846" s="162" t="s">
        <v>282</v>
      </c>
      <c r="C1846" s="162"/>
      <c r="D1846" s="211" t="s">
        <v>14448</v>
      </c>
      <c r="E1846" s="111" t="s">
        <v>14524</v>
      </c>
      <c r="F1846" s="162" t="s">
        <v>1265</v>
      </c>
      <c r="G1846" s="162" t="s">
        <v>10112</v>
      </c>
      <c r="H1846" s="162" t="s">
        <v>14525</v>
      </c>
      <c r="I1846" s="161"/>
    </row>
    <row r="1847" spans="1:9" s="156" customFormat="1" ht="15" customHeight="1" x14ac:dyDescent="0.25">
      <c r="A1847" s="161" t="s">
        <v>3377</v>
      </c>
      <c r="B1847" s="162" t="s">
        <v>3378</v>
      </c>
      <c r="C1847" s="211" t="s">
        <v>1166</v>
      </c>
      <c r="D1847" s="211" t="s">
        <v>443</v>
      </c>
      <c r="E1847" s="111" t="s">
        <v>13946</v>
      </c>
      <c r="F1847" s="162" t="s">
        <v>1250</v>
      </c>
      <c r="G1847" s="162" t="s">
        <v>7031</v>
      </c>
      <c r="H1847" s="162" t="s">
        <v>3379</v>
      </c>
      <c r="I1847" s="161"/>
    </row>
    <row r="1848" spans="1:9" s="156" customFormat="1" ht="15" customHeight="1" x14ac:dyDescent="0.25">
      <c r="A1848" s="161" t="s">
        <v>8578</v>
      </c>
      <c r="B1848" s="162" t="s">
        <v>282</v>
      </c>
      <c r="C1848" s="162" t="s">
        <v>8579</v>
      </c>
      <c r="D1848" s="160" t="s">
        <v>7848</v>
      </c>
      <c r="E1848" s="111" t="s">
        <v>8580</v>
      </c>
      <c r="F1848" s="162" t="s">
        <v>1534</v>
      </c>
      <c r="G1848" s="162" t="s">
        <v>1297</v>
      </c>
      <c r="H1848" s="162" t="s">
        <v>8581</v>
      </c>
      <c r="I1848" s="161"/>
    </row>
    <row r="1849" spans="1:9" s="156" customFormat="1" x14ac:dyDescent="0.25">
      <c r="A1849" s="160" t="s">
        <v>6391</v>
      </c>
      <c r="B1849" s="160" t="s">
        <v>6392</v>
      </c>
      <c r="C1849" s="160" t="s">
        <v>6393</v>
      </c>
      <c r="D1849" s="160" t="s">
        <v>841</v>
      </c>
      <c r="E1849" s="162" t="s">
        <v>6394</v>
      </c>
      <c r="F1849" s="162" t="s">
        <v>1250</v>
      </c>
      <c r="G1849" s="160" t="s">
        <v>10306</v>
      </c>
      <c r="H1849" s="162" t="s">
        <v>6395</v>
      </c>
      <c r="I1849" s="161"/>
    </row>
    <row r="1850" spans="1:9" ht="15" customHeight="1" x14ac:dyDescent="0.25">
      <c r="A1850" s="120" t="s">
        <v>3382</v>
      </c>
      <c r="B1850" s="120" t="s">
        <v>3383</v>
      </c>
      <c r="C1850" s="120" t="s">
        <v>3151</v>
      </c>
      <c r="D1850" s="120" t="s">
        <v>443</v>
      </c>
      <c r="E1850" s="104" t="s">
        <v>641</v>
      </c>
      <c r="F1850" s="120" t="s">
        <v>1250</v>
      </c>
      <c r="G1850" s="104" t="s">
        <v>3624</v>
      </c>
      <c r="H1850" s="120" t="s">
        <v>3384</v>
      </c>
      <c r="I1850" s="120"/>
    </row>
    <row r="1851" spans="1:9" ht="15" customHeight="1" x14ac:dyDescent="0.25">
      <c r="A1851" s="120" t="s">
        <v>3388</v>
      </c>
      <c r="B1851" s="120" t="s">
        <v>3389</v>
      </c>
      <c r="C1851" s="120" t="s">
        <v>3390</v>
      </c>
      <c r="D1851" s="120" t="s">
        <v>443</v>
      </c>
      <c r="E1851" s="104" t="s">
        <v>3391</v>
      </c>
      <c r="F1851" s="120" t="s">
        <v>1250</v>
      </c>
      <c r="G1851" s="120" t="s">
        <v>4817</v>
      </c>
      <c r="H1851" s="120" t="s">
        <v>3392</v>
      </c>
      <c r="I1851" s="120"/>
    </row>
    <row r="1852" spans="1:9" s="156" customFormat="1" ht="15" customHeight="1" x14ac:dyDescent="0.25">
      <c r="A1852" s="160" t="s">
        <v>8584</v>
      </c>
      <c r="B1852" s="160" t="s">
        <v>282</v>
      </c>
      <c r="C1852" s="160" t="s">
        <v>9100</v>
      </c>
      <c r="D1852" s="160" t="s">
        <v>7848</v>
      </c>
      <c r="E1852" s="162" t="s">
        <v>8586</v>
      </c>
      <c r="F1852" s="160" t="s">
        <v>1534</v>
      </c>
      <c r="G1852" s="160" t="s">
        <v>5021</v>
      </c>
      <c r="H1852" s="160" t="s">
        <v>8587</v>
      </c>
      <c r="I1852" s="160"/>
    </row>
    <row r="1853" spans="1:9" s="156" customFormat="1" ht="15" customHeight="1" x14ac:dyDescent="0.25">
      <c r="A1853" s="160" t="s">
        <v>6396</v>
      </c>
      <c r="B1853" s="160" t="s">
        <v>6397</v>
      </c>
      <c r="C1853" s="160" t="s">
        <v>6288</v>
      </c>
      <c r="D1853" s="160" t="s">
        <v>841</v>
      </c>
      <c r="E1853" s="162" t="s">
        <v>641</v>
      </c>
      <c r="F1853" s="160" t="s">
        <v>1250</v>
      </c>
      <c r="G1853" s="160" t="s">
        <v>4832</v>
      </c>
      <c r="H1853" s="160" t="s">
        <v>6398</v>
      </c>
      <c r="I1853" s="160"/>
    </row>
    <row r="1854" spans="1:9" ht="15" customHeight="1" x14ac:dyDescent="0.25">
      <c r="A1854" s="120" t="s">
        <v>3393</v>
      </c>
      <c r="B1854" s="120" t="s">
        <v>3394</v>
      </c>
      <c r="C1854" s="120" t="s">
        <v>3395</v>
      </c>
      <c r="D1854" s="120" t="s">
        <v>443</v>
      </c>
      <c r="E1854" s="126" t="s">
        <v>3396</v>
      </c>
      <c r="F1854" s="120" t="s">
        <v>1250</v>
      </c>
      <c r="G1854" s="120" t="s">
        <v>1251</v>
      </c>
      <c r="H1854" s="120" t="s">
        <v>3397</v>
      </c>
      <c r="I1854" s="120"/>
    </row>
    <row r="1855" spans="1:9" s="156" customFormat="1" ht="15" customHeight="1" x14ac:dyDescent="0.25">
      <c r="A1855" s="160" t="s">
        <v>8588</v>
      </c>
      <c r="B1855" s="160" t="s">
        <v>282</v>
      </c>
      <c r="C1855" s="160" t="s">
        <v>8589</v>
      </c>
      <c r="D1855" s="160" t="s">
        <v>7848</v>
      </c>
      <c r="E1855" s="126" t="s">
        <v>8590</v>
      </c>
      <c r="F1855" s="160" t="s">
        <v>1254</v>
      </c>
      <c r="G1855" s="160" t="s">
        <v>1297</v>
      </c>
      <c r="H1855" s="160" t="s">
        <v>8591</v>
      </c>
      <c r="I1855" s="160"/>
    </row>
    <row r="1856" spans="1:9" s="156" customFormat="1" ht="15" customHeight="1" x14ac:dyDescent="0.25">
      <c r="A1856" s="211" t="s">
        <v>16947</v>
      </c>
      <c r="B1856" s="211" t="s">
        <v>282</v>
      </c>
      <c r="C1856" s="211" t="s">
        <v>16948</v>
      </c>
      <c r="D1856" s="211" t="s">
        <v>16646</v>
      </c>
      <c r="E1856" s="126" t="s">
        <v>16949</v>
      </c>
      <c r="F1856" s="211" t="s">
        <v>1254</v>
      </c>
      <c r="G1856" s="211" t="s">
        <v>1297</v>
      </c>
      <c r="H1856" s="211" t="s">
        <v>16950</v>
      </c>
      <c r="I1856" s="211"/>
    </row>
    <row r="1857" spans="1:17" s="156" customFormat="1" ht="15" customHeight="1" x14ac:dyDescent="0.25">
      <c r="A1857" s="211" t="s">
        <v>16951</v>
      </c>
      <c r="B1857" s="211" t="s">
        <v>282</v>
      </c>
      <c r="C1857" s="211" t="s">
        <v>16828</v>
      </c>
      <c r="D1857" s="211" t="s">
        <v>16646</v>
      </c>
      <c r="E1857" s="126" t="s">
        <v>4858</v>
      </c>
      <c r="F1857" s="211" t="s">
        <v>1254</v>
      </c>
      <c r="G1857" s="211" t="s">
        <v>6863</v>
      </c>
      <c r="H1857" s="211" t="s">
        <v>16952</v>
      </c>
      <c r="I1857" s="211"/>
    </row>
    <row r="1858" spans="1:17" ht="15" customHeight="1" x14ac:dyDescent="0.25">
      <c r="A1858" s="120" t="s">
        <v>3400</v>
      </c>
      <c r="B1858" s="120" t="s">
        <v>3401</v>
      </c>
      <c r="C1858" s="120" t="s">
        <v>3151</v>
      </c>
      <c r="D1858" s="120" t="s">
        <v>443</v>
      </c>
      <c r="E1858" s="120" t="s">
        <v>2346</v>
      </c>
      <c r="F1858" s="120" t="s">
        <v>1250</v>
      </c>
      <c r="G1858" s="120" t="s">
        <v>1251</v>
      </c>
      <c r="H1858" s="120" t="s">
        <v>3402</v>
      </c>
      <c r="I1858" s="120"/>
    </row>
    <row r="1859" spans="1:17" s="156" customFormat="1" ht="15" customHeight="1" x14ac:dyDescent="0.25">
      <c r="A1859" s="160" t="s">
        <v>6399</v>
      </c>
      <c r="B1859" s="160" t="s">
        <v>6400</v>
      </c>
      <c r="C1859" s="160" t="s">
        <v>6401</v>
      </c>
      <c r="D1859" s="160" t="s">
        <v>841</v>
      </c>
      <c r="E1859" s="160" t="s">
        <v>6402</v>
      </c>
      <c r="F1859" s="160" t="s">
        <v>1250</v>
      </c>
      <c r="G1859" s="160" t="s">
        <v>4905</v>
      </c>
      <c r="H1859" s="160" t="s">
        <v>6403</v>
      </c>
      <c r="I1859" s="160"/>
    </row>
    <row r="1860" spans="1:17" s="156" customFormat="1" ht="15" customHeight="1" x14ac:dyDescent="0.25">
      <c r="A1860" s="211" t="s">
        <v>16953</v>
      </c>
      <c r="B1860" s="211" t="s">
        <v>282</v>
      </c>
      <c r="C1860" s="211" t="s">
        <v>16954</v>
      </c>
      <c r="D1860" s="211" t="s">
        <v>16646</v>
      </c>
      <c r="E1860" s="211" t="s">
        <v>276</v>
      </c>
      <c r="F1860" s="211" t="s">
        <v>1254</v>
      </c>
      <c r="G1860" s="211" t="s">
        <v>1258</v>
      </c>
      <c r="H1860" s="211" t="s">
        <v>16955</v>
      </c>
      <c r="I1860" s="211"/>
    </row>
    <row r="1861" spans="1:17" s="156" customFormat="1" ht="15" customHeight="1" x14ac:dyDescent="0.25">
      <c r="A1861" s="160" t="s">
        <v>8593</v>
      </c>
      <c r="B1861" s="160" t="s">
        <v>282</v>
      </c>
      <c r="C1861" s="160" t="s">
        <v>8594</v>
      </c>
      <c r="D1861" s="160" t="s">
        <v>7848</v>
      </c>
      <c r="E1861" s="160" t="s">
        <v>759</v>
      </c>
      <c r="F1861" s="160" t="s">
        <v>1618</v>
      </c>
      <c r="G1861" s="160" t="s">
        <v>6857</v>
      </c>
      <c r="H1861" s="160" t="s">
        <v>8595</v>
      </c>
      <c r="I1861" s="160"/>
    </row>
    <row r="1862" spans="1:17" s="156" customFormat="1" ht="15" customHeight="1" x14ac:dyDescent="0.25">
      <c r="A1862" s="160" t="s">
        <v>9380</v>
      </c>
      <c r="B1862" s="160" t="s">
        <v>282</v>
      </c>
      <c r="C1862" s="160" t="s">
        <v>9381</v>
      </c>
      <c r="D1862" s="160" t="s">
        <v>8944</v>
      </c>
      <c r="E1862" s="160" t="s">
        <v>9382</v>
      </c>
      <c r="F1862" s="160" t="s">
        <v>1254</v>
      </c>
      <c r="G1862" s="160" t="s">
        <v>1297</v>
      </c>
      <c r="H1862" s="160" t="s">
        <v>9383</v>
      </c>
      <c r="I1862" s="160"/>
    </row>
    <row r="1863" spans="1:17" s="156" customFormat="1" ht="15" customHeight="1" x14ac:dyDescent="0.25">
      <c r="A1863" s="211" t="s">
        <v>15329</v>
      </c>
      <c r="B1863" s="211" t="s">
        <v>282</v>
      </c>
      <c r="C1863" s="211" t="s">
        <v>15330</v>
      </c>
      <c r="D1863" s="211" t="s">
        <v>564</v>
      </c>
      <c r="E1863" s="211" t="s">
        <v>7614</v>
      </c>
      <c r="F1863" s="211" t="s">
        <v>1250</v>
      </c>
      <c r="G1863" s="211" t="s">
        <v>1258</v>
      </c>
      <c r="H1863" s="211" t="s">
        <v>3049</v>
      </c>
      <c r="I1863" s="211"/>
    </row>
    <row r="1864" spans="1:17" s="156" customFormat="1" ht="15" customHeight="1" x14ac:dyDescent="0.25">
      <c r="A1864" s="160" t="s">
        <v>9727</v>
      </c>
      <c r="B1864" s="160" t="s">
        <v>282</v>
      </c>
      <c r="C1864" s="160" t="s">
        <v>9728</v>
      </c>
      <c r="D1864" s="160" t="s">
        <v>8944</v>
      </c>
      <c r="E1864" s="160" t="s">
        <v>4357</v>
      </c>
      <c r="F1864" s="160" t="s">
        <v>1254</v>
      </c>
      <c r="G1864" s="160" t="s">
        <v>5021</v>
      </c>
      <c r="H1864" s="160" t="s">
        <v>9729</v>
      </c>
      <c r="I1864" s="160"/>
    </row>
    <row r="1865" spans="1:17" s="156" customFormat="1" ht="15" customHeight="1" x14ac:dyDescent="0.25">
      <c r="A1865" s="160" t="s">
        <v>8599</v>
      </c>
      <c r="B1865" s="160" t="s">
        <v>282</v>
      </c>
      <c r="C1865" s="160" t="s">
        <v>8600</v>
      </c>
      <c r="D1865" s="160" t="s">
        <v>7848</v>
      </c>
      <c r="E1865" s="160" t="s">
        <v>359</v>
      </c>
      <c r="F1865" s="160" t="s">
        <v>1618</v>
      </c>
      <c r="G1865" s="160" t="s">
        <v>7030</v>
      </c>
      <c r="H1865" s="160" t="s">
        <v>8601</v>
      </c>
      <c r="I1865" s="160"/>
    </row>
    <row r="1866" spans="1:17" s="156" customFormat="1" ht="15" customHeight="1" x14ac:dyDescent="0.25">
      <c r="A1866" s="160" t="s">
        <v>9831</v>
      </c>
      <c r="B1866" s="160" t="s">
        <v>282</v>
      </c>
      <c r="C1866" s="160"/>
      <c r="D1866" s="160" t="s">
        <v>7848</v>
      </c>
      <c r="E1866" s="160" t="s">
        <v>9343</v>
      </c>
      <c r="F1866" s="160" t="s">
        <v>1265</v>
      </c>
      <c r="G1866" s="160" t="s">
        <v>8955</v>
      </c>
      <c r="H1866" s="160" t="s">
        <v>9832</v>
      </c>
      <c r="I1866" s="160"/>
    </row>
    <row r="1867" spans="1:17" ht="15" customHeight="1" x14ac:dyDescent="0.25">
      <c r="A1867" s="160" t="s">
        <v>3404</v>
      </c>
      <c r="B1867" s="120" t="s">
        <v>3405</v>
      </c>
      <c r="C1867" s="120"/>
      <c r="D1867" s="120" t="s">
        <v>443</v>
      </c>
      <c r="E1867" s="120" t="s">
        <v>246</v>
      </c>
      <c r="F1867" s="120" t="s">
        <v>1250</v>
      </c>
      <c r="G1867" s="120" t="s">
        <v>1421</v>
      </c>
      <c r="H1867" s="120" t="s">
        <v>3406</v>
      </c>
      <c r="I1867" s="120"/>
      <c r="J1867" s="122"/>
      <c r="K1867" s="122"/>
      <c r="L1867" s="122"/>
      <c r="M1867" s="122"/>
      <c r="N1867" s="122"/>
      <c r="O1867" s="122"/>
      <c r="P1867" s="122"/>
      <c r="Q1867" s="122"/>
    </row>
    <row r="1868" spans="1:17" s="156" customFormat="1" ht="15" customHeight="1" x14ac:dyDescent="0.25">
      <c r="A1868" s="211" t="s">
        <v>16956</v>
      </c>
      <c r="B1868" s="211" t="s">
        <v>282</v>
      </c>
      <c r="C1868" s="211" t="s">
        <v>17435</v>
      </c>
      <c r="D1868" s="211" t="s">
        <v>16646</v>
      </c>
      <c r="E1868" s="211" t="s">
        <v>17436</v>
      </c>
      <c r="F1868" s="211" t="s">
        <v>1254</v>
      </c>
      <c r="G1868" s="211" t="s">
        <v>1258</v>
      </c>
      <c r="H1868" s="211" t="s">
        <v>16957</v>
      </c>
      <c r="I1868" s="211"/>
      <c r="J1868" s="161"/>
      <c r="K1868" s="161"/>
      <c r="L1868" s="161"/>
      <c r="M1868" s="161"/>
      <c r="N1868" s="161"/>
      <c r="O1868" s="161"/>
      <c r="P1868" s="161"/>
      <c r="Q1868" s="161"/>
    </row>
    <row r="1869" spans="1:17" s="156" customFormat="1" ht="15" customHeight="1" x14ac:dyDescent="0.25">
      <c r="A1869" s="160" t="s">
        <v>9833</v>
      </c>
      <c r="B1869" s="160" t="s">
        <v>282</v>
      </c>
      <c r="C1869" s="160" t="s">
        <v>9834</v>
      </c>
      <c r="D1869" s="160" t="s">
        <v>7848</v>
      </c>
      <c r="E1869" s="160" t="s">
        <v>8967</v>
      </c>
      <c r="F1869" s="160" t="s">
        <v>1250</v>
      </c>
      <c r="G1869" s="160" t="s">
        <v>8955</v>
      </c>
      <c r="H1869" s="160" t="s">
        <v>9835</v>
      </c>
      <c r="I1869" s="160"/>
      <c r="J1869" s="161"/>
      <c r="K1869" s="161"/>
      <c r="L1869" s="161"/>
      <c r="M1869" s="161"/>
      <c r="N1869" s="161"/>
      <c r="O1869" s="161"/>
      <c r="P1869" s="161"/>
      <c r="Q1869" s="161"/>
    </row>
    <row r="1870" spans="1:17" s="156" customFormat="1" ht="15" customHeight="1" x14ac:dyDescent="0.25">
      <c r="A1870" s="211" t="s">
        <v>16958</v>
      </c>
      <c r="B1870" s="211" t="s">
        <v>282</v>
      </c>
      <c r="C1870" s="211" t="s">
        <v>16959</v>
      </c>
      <c r="D1870" s="211" t="s">
        <v>16646</v>
      </c>
      <c r="E1870" s="211" t="s">
        <v>16960</v>
      </c>
      <c r="F1870" s="211" t="s">
        <v>1254</v>
      </c>
      <c r="G1870" s="211" t="s">
        <v>2382</v>
      </c>
      <c r="H1870" s="211" t="s">
        <v>16961</v>
      </c>
      <c r="I1870" s="211"/>
      <c r="J1870" s="161"/>
      <c r="K1870" s="161"/>
      <c r="L1870" s="161"/>
      <c r="M1870" s="161"/>
      <c r="N1870" s="161"/>
      <c r="O1870" s="161"/>
      <c r="P1870" s="161"/>
      <c r="Q1870" s="161"/>
    </row>
    <row r="1871" spans="1:17" s="156" customFormat="1" ht="15" customHeight="1" x14ac:dyDescent="0.25">
      <c r="A1871" s="160" t="s">
        <v>4342</v>
      </c>
      <c r="B1871" s="160" t="s">
        <v>282</v>
      </c>
      <c r="C1871" s="160" t="s">
        <v>6869</v>
      </c>
      <c r="D1871" s="160" t="s">
        <v>8944</v>
      </c>
      <c r="E1871" s="160" t="s">
        <v>325</v>
      </c>
      <c r="F1871" s="160" t="s">
        <v>1254</v>
      </c>
      <c r="G1871" s="160" t="s">
        <v>6870</v>
      </c>
      <c r="H1871" s="160" t="s">
        <v>4385</v>
      </c>
      <c r="I1871" s="160"/>
      <c r="J1871" s="161"/>
      <c r="K1871" s="161"/>
      <c r="L1871" s="161"/>
      <c r="M1871" s="161"/>
      <c r="N1871" s="161"/>
      <c r="O1871" s="161"/>
      <c r="P1871" s="161"/>
      <c r="Q1871" s="161"/>
    </row>
    <row r="1872" spans="1:17" s="156" customFormat="1" ht="15" customHeight="1" x14ac:dyDescent="0.25">
      <c r="A1872" s="211" t="s">
        <v>3407</v>
      </c>
      <c r="B1872" s="211" t="s">
        <v>3408</v>
      </c>
      <c r="C1872" s="211" t="s">
        <v>13948</v>
      </c>
      <c r="D1872" s="211" t="s">
        <v>443</v>
      </c>
      <c r="E1872" s="211" t="s">
        <v>13946</v>
      </c>
      <c r="F1872" s="211" t="s">
        <v>1250</v>
      </c>
      <c r="G1872" s="211" t="s">
        <v>10305</v>
      </c>
      <c r="H1872" s="211" t="s">
        <v>3409</v>
      </c>
      <c r="I1872" s="211"/>
      <c r="J1872" s="161"/>
      <c r="K1872" s="161"/>
      <c r="L1872" s="161"/>
      <c r="M1872" s="161"/>
      <c r="N1872" s="161"/>
      <c r="O1872" s="161"/>
      <c r="P1872" s="161"/>
      <c r="Q1872" s="161"/>
    </row>
    <row r="1873" spans="1:9" ht="15" customHeight="1" x14ac:dyDescent="0.25">
      <c r="A1873" s="120" t="s">
        <v>3410</v>
      </c>
      <c r="B1873" s="120" t="s">
        <v>3411</v>
      </c>
      <c r="C1873" s="120" t="s">
        <v>1248</v>
      </c>
      <c r="D1873" s="120" t="s">
        <v>443</v>
      </c>
      <c r="E1873" s="120" t="s">
        <v>3412</v>
      </c>
      <c r="F1873" s="120" t="s">
        <v>1250</v>
      </c>
      <c r="G1873" s="120" t="s">
        <v>1251</v>
      </c>
      <c r="H1873" s="120" t="s">
        <v>3413</v>
      </c>
      <c r="I1873" s="120"/>
    </row>
    <row r="1874" spans="1:9" s="156" customFormat="1" ht="15" customHeight="1" x14ac:dyDescent="0.25">
      <c r="A1874" s="160" t="s">
        <v>5623</v>
      </c>
      <c r="B1874" s="160" t="s">
        <v>5624</v>
      </c>
      <c r="C1874" s="160" t="s">
        <v>5625</v>
      </c>
      <c r="D1874" s="160" t="s">
        <v>443</v>
      </c>
      <c r="E1874" s="160" t="s">
        <v>5626</v>
      </c>
      <c r="F1874" s="160" t="s">
        <v>1254</v>
      </c>
      <c r="G1874" s="160" t="s">
        <v>2382</v>
      </c>
      <c r="H1874" s="160" t="s">
        <v>5627</v>
      </c>
      <c r="I1874" s="160"/>
    </row>
    <row r="1875" spans="1:9" s="156" customFormat="1" ht="15" customHeight="1" x14ac:dyDescent="0.25">
      <c r="A1875" s="211" t="s">
        <v>478</v>
      </c>
      <c r="B1875" s="211" t="s">
        <v>5418</v>
      </c>
      <c r="C1875" s="211" t="s">
        <v>12278</v>
      </c>
      <c r="D1875" s="211" t="s">
        <v>443</v>
      </c>
      <c r="E1875" s="211" t="s">
        <v>12279</v>
      </c>
      <c r="F1875" s="211" t="s">
        <v>1254</v>
      </c>
      <c r="G1875" s="211" t="s">
        <v>1258</v>
      </c>
      <c r="H1875" s="209" t="s">
        <v>1145</v>
      </c>
      <c r="I1875" s="211"/>
    </row>
    <row r="1876" spans="1:9" ht="15" customHeight="1" x14ac:dyDescent="0.25">
      <c r="A1876" s="120" t="s">
        <v>3414</v>
      </c>
      <c r="B1876" s="120" t="s">
        <v>6797</v>
      </c>
      <c r="C1876" s="120" t="s">
        <v>6798</v>
      </c>
      <c r="D1876" s="120" t="s">
        <v>841</v>
      </c>
      <c r="E1876" s="120" t="s">
        <v>2069</v>
      </c>
      <c r="F1876" s="120" t="s">
        <v>1250</v>
      </c>
      <c r="G1876" s="120" t="s">
        <v>4817</v>
      </c>
      <c r="H1876" s="160" t="s">
        <v>6953</v>
      </c>
      <c r="I1876" s="120"/>
    </row>
    <row r="1877" spans="1:9" s="156" customFormat="1" ht="15" customHeight="1" x14ac:dyDescent="0.25">
      <c r="A1877" s="211" t="s">
        <v>14526</v>
      </c>
      <c r="B1877" s="211" t="s">
        <v>282</v>
      </c>
      <c r="C1877" s="211"/>
      <c r="D1877" s="211" t="s">
        <v>14448</v>
      </c>
      <c r="E1877" s="211" t="s">
        <v>14527</v>
      </c>
      <c r="F1877" s="211" t="s">
        <v>1250</v>
      </c>
      <c r="G1877" s="211" t="s">
        <v>1251</v>
      </c>
      <c r="H1877" s="211" t="s">
        <v>14528</v>
      </c>
      <c r="I1877" s="211"/>
    </row>
    <row r="1878" spans="1:9" s="156" customFormat="1" ht="15" customHeight="1" x14ac:dyDescent="0.25">
      <c r="A1878" s="160" t="s">
        <v>8602</v>
      </c>
      <c r="B1878" s="160" t="s">
        <v>282</v>
      </c>
      <c r="C1878" s="160" t="s">
        <v>8525</v>
      </c>
      <c r="D1878" s="160" t="s">
        <v>7848</v>
      </c>
      <c r="E1878" s="160" t="s">
        <v>8603</v>
      </c>
      <c r="F1878" s="160" t="s">
        <v>1265</v>
      </c>
      <c r="G1878" s="160" t="s">
        <v>1258</v>
      </c>
      <c r="H1878" s="160" t="s">
        <v>8604</v>
      </c>
      <c r="I1878" s="160"/>
    </row>
    <row r="1879" spans="1:9" s="156" customFormat="1" ht="15" customHeight="1" x14ac:dyDescent="0.25">
      <c r="A1879" s="160" t="s">
        <v>8605</v>
      </c>
      <c r="B1879" s="160" t="s">
        <v>282</v>
      </c>
      <c r="C1879" s="160" t="s">
        <v>8606</v>
      </c>
      <c r="D1879" s="160" t="s">
        <v>7848</v>
      </c>
      <c r="E1879" s="160" t="s">
        <v>359</v>
      </c>
      <c r="F1879" s="160" t="s">
        <v>1618</v>
      </c>
      <c r="G1879" s="160" t="s">
        <v>1258</v>
      </c>
      <c r="H1879" s="160" t="s">
        <v>8607</v>
      </c>
      <c r="I1879" s="160"/>
    </row>
    <row r="1880" spans="1:9" x14ac:dyDescent="0.25">
      <c r="A1880" s="120" t="s">
        <v>3415</v>
      </c>
      <c r="B1880" s="120" t="s">
        <v>282</v>
      </c>
      <c r="C1880" s="96" t="s">
        <v>6955</v>
      </c>
      <c r="D1880" s="120" t="s">
        <v>4413</v>
      </c>
      <c r="E1880" s="120" t="s">
        <v>6954</v>
      </c>
      <c r="F1880" s="120" t="s">
        <v>1254</v>
      </c>
      <c r="G1880" s="160" t="s">
        <v>10307</v>
      </c>
      <c r="H1880" s="120" t="s">
        <v>3416</v>
      </c>
      <c r="I1880" s="120"/>
    </row>
    <row r="1881" spans="1:9" s="156" customFormat="1" x14ac:dyDescent="0.25">
      <c r="A1881" s="211" t="s">
        <v>16962</v>
      </c>
      <c r="B1881" s="211" t="s">
        <v>282</v>
      </c>
      <c r="C1881" s="96" t="s">
        <v>16963</v>
      </c>
      <c r="D1881" s="211" t="s">
        <v>16646</v>
      </c>
      <c r="E1881" s="211" t="s">
        <v>16964</v>
      </c>
      <c r="F1881" s="211" t="s">
        <v>1254</v>
      </c>
      <c r="G1881" s="211" t="s">
        <v>10307</v>
      </c>
      <c r="H1881" s="211" t="s">
        <v>16965</v>
      </c>
      <c r="I1881" s="211"/>
    </row>
    <row r="1882" spans="1:9" s="156" customFormat="1" x14ac:dyDescent="0.25">
      <c r="A1882" s="211" t="s">
        <v>16585</v>
      </c>
      <c r="B1882" s="211" t="s">
        <v>282</v>
      </c>
      <c r="C1882" s="96" t="s">
        <v>16586</v>
      </c>
      <c r="D1882" s="211" t="s">
        <v>755</v>
      </c>
      <c r="E1882" s="211" t="s">
        <v>16587</v>
      </c>
      <c r="F1882" s="211" t="s">
        <v>1254</v>
      </c>
      <c r="G1882" s="211" t="s">
        <v>1297</v>
      </c>
      <c r="H1882" s="211" t="s">
        <v>16588</v>
      </c>
      <c r="I1882" s="211"/>
    </row>
    <row r="1883" spans="1:9" s="156" customFormat="1" x14ac:dyDescent="0.25">
      <c r="A1883" s="160" t="s">
        <v>9841</v>
      </c>
      <c r="B1883" s="160" t="s">
        <v>282</v>
      </c>
      <c r="C1883" s="96"/>
      <c r="D1883" s="160" t="s">
        <v>7848</v>
      </c>
      <c r="E1883" s="160" t="s">
        <v>277</v>
      </c>
      <c r="F1883" s="160" t="s">
        <v>1254</v>
      </c>
      <c r="G1883" s="160" t="s">
        <v>8955</v>
      </c>
      <c r="H1883" s="160" t="s">
        <v>9842</v>
      </c>
      <c r="I1883" s="160"/>
    </row>
    <row r="1884" spans="1:9" x14ac:dyDescent="0.25">
      <c r="A1884" s="120" t="s">
        <v>3417</v>
      </c>
      <c r="B1884" s="120" t="s">
        <v>3418</v>
      </c>
      <c r="C1884" s="120" t="s">
        <v>3419</v>
      </c>
      <c r="D1884" s="120" t="s">
        <v>443</v>
      </c>
      <c r="E1884" s="120" t="s">
        <v>3420</v>
      </c>
      <c r="F1884" s="120" t="s">
        <v>1250</v>
      </c>
      <c r="G1884" s="120" t="s">
        <v>1251</v>
      </c>
      <c r="H1884" s="120" t="s">
        <v>3421</v>
      </c>
      <c r="I1884" s="120"/>
    </row>
    <row r="1885" spans="1:9" s="156" customFormat="1" x14ac:dyDescent="0.25">
      <c r="A1885" s="160" t="s">
        <v>6111</v>
      </c>
      <c r="B1885" s="160" t="s">
        <v>6112</v>
      </c>
      <c r="C1885" s="160" t="s">
        <v>6956</v>
      </c>
      <c r="D1885" s="160" t="s">
        <v>841</v>
      </c>
      <c r="E1885" s="160" t="s">
        <v>4131</v>
      </c>
      <c r="F1885" s="160" t="s">
        <v>1250</v>
      </c>
      <c r="G1885" s="160" t="s">
        <v>6857</v>
      </c>
      <c r="H1885" s="160" t="s">
        <v>6113</v>
      </c>
      <c r="I1885" s="160"/>
    </row>
    <row r="1886" spans="1:9" x14ac:dyDescent="0.25">
      <c r="A1886" s="120" t="s">
        <v>3422</v>
      </c>
      <c r="B1886" s="120" t="s">
        <v>3423</v>
      </c>
      <c r="C1886" s="120"/>
      <c r="D1886" s="120" t="s">
        <v>443</v>
      </c>
      <c r="E1886" s="120" t="s">
        <v>6957</v>
      </c>
      <c r="F1886" s="120" t="s">
        <v>1250</v>
      </c>
      <c r="G1886" s="120" t="s">
        <v>4817</v>
      </c>
      <c r="H1886" s="120" t="s">
        <v>3424</v>
      </c>
      <c r="I1886" s="120"/>
    </row>
    <row r="1887" spans="1:9" s="156" customFormat="1" x14ac:dyDescent="0.25">
      <c r="A1887" s="160" t="s">
        <v>5081</v>
      </c>
      <c r="B1887" s="160" t="s">
        <v>5080</v>
      </c>
      <c r="C1887" s="160" t="s">
        <v>5082</v>
      </c>
      <c r="D1887" s="160" t="s">
        <v>841</v>
      </c>
      <c r="E1887" s="160" t="s">
        <v>677</v>
      </c>
      <c r="F1887" s="160" t="s">
        <v>1254</v>
      </c>
      <c r="G1887" s="160" t="s">
        <v>4832</v>
      </c>
      <c r="H1887" s="160" t="s">
        <v>5083</v>
      </c>
      <c r="I1887" s="160"/>
    </row>
    <row r="1888" spans="1:9" s="156" customFormat="1" x14ac:dyDescent="0.25">
      <c r="A1888" s="160" t="s">
        <v>9875</v>
      </c>
      <c r="B1888" s="160" t="s">
        <v>282</v>
      </c>
      <c r="C1888" s="160" t="s">
        <v>9876</v>
      </c>
      <c r="D1888" s="160" t="s">
        <v>8944</v>
      </c>
      <c r="E1888" s="160" t="s">
        <v>7080</v>
      </c>
      <c r="F1888" s="160" t="s">
        <v>1250</v>
      </c>
      <c r="G1888" s="160" t="s">
        <v>6857</v>
      </c>
      <c r="H1888" s="160" t="s">
        <v>9877</v>
      </c>
      <c r="I1888" s="160"/>
    </row>
    <row r="1889" spans="1:9" s="156" customFormat="1" x14ac:dyDescent="0.25">
      <c r="A1889" s="211" t="s">
        <v>9030</v>
      </c>
      <c r="B1889" s="211" t="s">
        <v>282</v>
      </c>
      <c r="C1889" s="211" t="s">
        <v>15447</v>
      </c>
      <c r="D1889" s="211" t="s">
        <v>8944</v>
      </c>
      <c r="E1889" s="211" t="s">
        <v>7810</v>
      </c>
      <c r="F1889" s="211" t="s">
        <v>1250</v>
      </c>
      <c r="G1889" s="211" t="s">
        <v>10305</v>
      </c>
      <c r="H1889" s="211" t="s">
        <v>9031</v>
      </c>
      <c r="I1889" s="211"/>
    </row>
    <row r="1890" spans="1:9" x14ac:dyDescent="0.25">
      <c r="A1890" s="120" t="s">
        <v>3425</v>
      </c>
      <c r="B1890" s="120" t="s">
        <v>3426</v>
      </c>
      <c r="C1890" s="120" t="s">
        <v>3427</v>
      </c>
      <c r="D1890" s="120" t="s">
        <v>443</v>
      </c>
      <c r="E1890" s="120" t="s">
        <v>3317</v>
      </c>
      <c r="F1890" s="120" t="s">
        <v>1250</v>
      </c>
      <c r="G1890" s="120" t="s">
        <v>4817</v>
      </c>
      <c r="H1890" s="120" t="s">
        <v>3428</v>
      </c>
      <c r="I1890" s="120"/>
    </row>
    <row r="1891" spans="1:9" s="156" customFormat="1" x14ac:dyDescent="0.25">
      <c r="A1891" s="211" t="s">
        <v>6404</v>
      </c>
      <c r="B1891" s="211" t="s">
        <v>6405</v>
      </c>
      <c r="C1891" s="211" t="s">
        <v>6283</v>
      </c>
      <c r="D1891" s="211" t="s">
        <v>841</v>
      </c>
      <c r="E1891" s="211" t="s">
        <v>1332</v>
      </c>
      <c r="F1891" s="211" t="s">
        <v>1250</v>
      </c>
      <c r="G1891" s="211" t="s">
        <v>1404</v>
      </c>
      <c r="H1891" s="211" t="s">
        <v>6406</v>
      </c>
      <c r="I1891" s="211"/>
    </row>
    <row r="1892" spans="1:9" s="156" customFormat="1" x14ac:dyDescent="0.25">
      <c r="A1892" s="160" t="s">
        <v>6407</v>
      </c>
      <c r="B1892" s="160" t="s">
        <v>6408</v>
      </c>
      <c r="C1892" s="160" t="s">
        <v>6409</v>
      </c>
      <c r="D1892" s="160" t="s">
        <v>841</v>
      </c>
      <c r="E1892" s="160" t="s">
        <v>1332</v>
      </c>
      <c r="F1892" s="160" t="s">
        <v>1250</v>
      </c>
      <c r="G1892" s="160" t="s">
        <v>6209</v>
      </c>
      <c r="H1892" s="160" t="s">
        <v>6410</v>
      </c>
      <c r="I1892" s="160"/>
    </row>
    <row r="1893" spans="1:9" x14ac:dyDescent="0.25">
      <c r="A1893" s="120" t="s">
        <v>3429</v>
      </c>
      <c r="B1893" s="120" t="s">
        <v>3430</v>
      </c>
      <c r="C1893" s="120"/>
      <c r="D1893" s="120" t="s">
        <v>443</v>
      </c>
      <c r="E1893" s="120" t="s">
        <v>2865</v>
      </c>
      <c r="F1893" s="120" t="s">
        <v>1250</v>
      </c>
      <c r="G1893" s="160" t="s">
        <v>1251</v>
      </c>
      <c r="H1893" s="120" t="s">
        <v>3431</v>
      </c>
      <c r="I1893" s="120"/>
    </row>
    <row r="1894" spans="1:9" s="156" customFormat="1" x14ac:dyDescent="0.25">
      <c r="A1894" s="160" t="s">
        <v>6411</v>
      </c>
      <c r="B1894" s="160" t="s">
        <v>6412</v>
      </c>
      <c r="C1894" s="160" t="s">
        <v>6413</v>
      </c>
      <c r="D1894" s="160" t="s">
        <v>841</v>
      </c>
      <c r="E1894" s="160" t="s">
        <v>6414</v>
      </c>
      <c r="F1894" s="160" t="s">
        <v>1250</v>
      </c>
      <c r="G1894" s="160" t="s">
        <v>7029</v>
      </c>
      <c r="H1894" s="160" t="s">
        <v>6415</v>
      </c>
      <c r="I1894" s="160"/>
    </row>
    <row r="1895" spans="1:9" s="156" customFormat="1" x14ac:dyDescent="0.25">
      <c r="A1895" s="211" t="s">
        <v>8608</v>
      </c>
      <c r="B1895" s="211" t="s">
        <v>282</v>
      </c>
      <c r="C1895" s="211" t="s">
        <v>15775</v>
      </c>
      <c r="D1895" s="211" t="s">
        <v>7848</v>
      </c>
      <c r="E1895" s="211" t="s">
        <v>10250</v>
      </c>
      <c r="F1895" s="211" t="s">
        <v>1265</v>
      </c>
      <c r="G1895" s="211" t="s">
        <v>4905</v>
      </c>
      <c r="H1895" s="211" t="s">
        <v>8609</v>
      </c>
      <c r="I1895" s="211"/>
    </row>
    <row r="1896" spans="1:9" s="156" customFormat="1" x14ac:dyDescent="0.25">
      <c r="A1896" s="211" t="s">
        <v>4537</v>
      </c>
      <c r="B1896" s="211" t="s">
        <v>282</v>
      </c>
      <c r="C1896" s="211" t="s">
        <v>12295</v>
      </c>
      <c r="D1896" s="211" t="s">
        <v>4413</v>
      </c>
      <c r="E1896" s="211" t="s">
        <v>3893</v>
      </c>
      <c r="F1896" s="211" t="s">
        <v>1254</v>
      </c>
      <c r="G1896" s="211" t="s">
        <v>1258</v>
      </c>
      <c r="H1896" s="211" t="s">
        <v>4538</v>
      </c>
      <c r="I1896" s="211"/>
    </row>
    <row r="1897" spans="1:9" s="156" customFormat="1" x14ac:dyDescent="0.25">
      <c r="A1897" s="160" t="s">
        <v>6416</v>
      </c>
      <c r="B1897" s="160" t="s">
        <v>6417</v>
      </c>
      <c r="C1897" s="160" t="s">
        <v>6359</v>
      </c>
      <c r="D1897" s="160" t="s">
        <v>841</v>
      </c>
      <c r="E1897" s="160" t="s">
        <v>845</v>
      </c>
      <c r="F1897" s="160" t="s">
        <v>1250</v>
      </c>
      <c r="G1897" s="160" t="s">
        <v>4832</v>
      </c>
      <c r="H1897" s="160" t="s">
        <v>6418</v>
      </c>
      <c r="I1897" s="160"/>
    </row>
    <row r="1898" spans="1:9" x14ac:dyDescent="0.25">
      <c r="A1898" s="120" t="s">
        <v>4686</v>
      </c>
      <c r="B1898" s="120" t="s">
        <v>282</v>
      </c>
      <c r="C1898" s="120" t="s">
        <v>6958</v>
      </c>
      <c r="D1898" s="120" t="s">
        <v>755</v>
      </c>
      <c r="E1898" s="120" t="s">
        <v>4687</v>
      </c>
      <c r="F1898" s="120" t="s">
        <v>1254</v>
      </c>
      <c r="G1898" s="160" t="s">
        <v>7029</v>
      </c>
      <c r="H1898" s="120" t="s">
        <v>4688</v>
      </c>
      <c r="I1898" s="120"/>
    </row>
    <row r="1899" spans="1:9" x14ac:dyDescent="0.25">
      <c r="A1899" s="88" t="s">
        <v>4539</v>
      </c>
      <c r="B1899" s="120" t="s">
        <v>282</v>
      </c>
      <c r="C1899" s="120"/>
      <c r="D1899" s="120" t="s">
        <v>4413</v>
      </c>
      <c r="E1899" s="120" t="s">
        <v>4541</v>
      </c>
      <c r="F1899" s="120" t="s">
        <v>1254</v>
      </c>
      <c r="G1899" s="120" t="s">
        <v>1477</v>
      </c>
      <c r="H1899" s="120" t="s">
        <v>4540</v>
      </c>
      <c r="I1899" s="120"/>
    </row>
    <row r="1900" spans="1:9" x14ac:dyDescent="0.25">
      <c r="A1900" s="120" t="s">
        <v>3434</v>
      </c>
      <c r="B1900" s="120" t="s">
        <v>3435</v>
      </c>
      <c r="C1900" s="120" t="s">
        <v>1286</v>
      </c>
      <c r="D1900" s="120" t="s">
        <v>443</v>
      </c>
      <c r="E1900" s="120" t="s">
        <v>2453</v>
      </c>
      <c r="F1900" s="120" t="s">
        <v>1250</v>
      </c>
      <c r="G1900" s="120" t="s">
        <v>3624</v>
      </c>
      <c r="H1900" s="120" t="s">
        <v>3436</v>
      </c>
      <c r="I1900" s="120"/>
    </row>
    <row r="1901" spans="1:9" s="156" customFormat="1" x14ac:dyDescent="0.25">
      <c r="A1901" s="160" t="s">
        <v>9843</v>
      </c>
      <c r="B1901" s="162" t="s">
        <v>282</v>
      </c>
      <c r="C1901" s="162"/>
      <c r="D1901" s="160" t="s">
        <v>7848</v>
      </c>
      <c r="E1901" s="162" t="s">
        <v>487</v>
      </c>
      <c r="F1901" s="162" t="s">
        <v>1254</v>
      </c>
      <c r="G1901" s="162" t="s">
        <v>8955</v>
      </c>
      <c r="H1901" s="162" t="s">
        <v>9844</v>
      </c>
      <c r="I1901" s="161"/>
    </row>
    <row r="1902" spans="1:9" s="156" customFormat="1" x14ac:dyDescent="0.25">
      <c r="A1902" s="160" t="s">
        <v>8610</v>
      </c>
      <c r="B1902" s="162" t="s">
        <v>282</v>
      </c>
      <c r="C1902" s="162" t="s">
        <v>8611</v>
      </c>
      <c r="D1902" s="160" t="s">
        <v>7848</v>
      </c>
      <c r="E1902" s="162" t="s">
        <v>8326</v>
      </c>
      <c r="F1902" s="162" t="s">
        <v>1254</v>
      </c>
      <c r="G1902" s="162" t="s">
        <v>2382</v>
      </c>
      <c r="H1902" s="161" t="s">
        <v>8612</v>
      </c>
      <c r="I1902" s="161"/>
    </row>
    <row r="1903" spans="1:9" x14ac:dyDescent="0.25">
      <c r="A1903" s="120" t="s">
        <v>3437</v>
      </c>
      <c r="B1903" s="119" t="s">
        <v>3438</v>
      </c>
      <c r="C1903" s="122" t="s">
        <v>3439</v>
      </c>
      <c r="D1903" s="120" t="s">
        <v>443</v>
      </c>
      <c r="E1903" s="104" t="s">
        <v>1790</v>
      </c>
      <c r="F1903" s="104" t="s">
        <v>1250</v>
      </c>
      <c r="G1903" s="104" t="s">
        <v>1251</v>
      </c>
      <c r="H1903" s="119" t="s">
        <v>3440</v>
      </c>
    </row>
    <row r="1904" spans="1:9" s="156" customFormat="1" x14ac:dyDescent="0.25">
      <c r="A1904" s="160" t="s">
        <v>6419</v>
      </c>
      <c r="B1904" s="156" t="s">
        <v>6420</v>
      </c>
      <c r="C1904" s="161" t="s">
        <v>6959</v>
      </c>
      <c r="D1904" s="160" t="s">
        <v>841</v>
      </c>
      <c r="E1904" s="162" t="s">
        <v>246</v>
      </c>
      <c r="F1904" s="162" t="s">
        <v>1250</v>
      </c>
      <c r="G1904" s="162" t="s">
        <v>6857</v>
      </c>
      <c r="H1904" s="111" t="s">
        <v>6421</v>
      </c>
    </row>
    <row r="1905" spans="1:9" x14ac:dyDescent="0.25">
      <c r="A1905" s="120" t="s">
        <v>3441</v>
      </c>
      <c r="B1905" s="120" t="s">
        <v>3442</v>
      </c>
      <c r="C1905" s="120"/>
      <c r="D1905" s="120" t="s">
        <v>443</v>
      </c>
      <c r="E1905" s="120" t="s">
        <v>3443</v>
      </c>
      <c r="F1905" s="120" t="s">
        <v>1250</v>
      </c>
      <c r="G1905" s="120" t="s">
        <v>1251</v>
      </c>
      <c r="H1905" s="120" t="s">
        <v>3444</v>
      </c>
      <c r="I1905" s="120"/>
    </row>
    <row r="1906" spans="1:9" x14ac:dyDescent="0.25">
      <c r="A1906" s="120" t="s">
        <v>3445</v>
      </c>
      <c r="B1906" s="120" t="s">
        <v>3446</v>
      </c>
      <c r="C1906" s="120" t="s">
        <v>3447</v>
      </c>
      <c r="D1906" s="120" t="s">
        <v>443</v>
      </c>
      <c r="E1906" s="120" t="s">
        <v>3448</v>
      </c>
      <c r="F1906" s="120" t="s">
        <v>1250</v>
      </c>
      <c r="G1906" s="120" t="s">
        <v>4817</v>
      </c>
      <c r="H1906" s="120" t="s">
        <v>3449</v>
      </c>
      <c r="I1906" s="120"/>
    </row>
    <row r="1907" spans="1:9" s="156" customFormat="1" x14ac:dyDescent="0.25">
      <c r="A1907" s="211" t="s">
        <v>16968</v>
      </c>
      <c r="B1907" s="211" t="s">
        <v>282</v>
      </c>
      <c r="C1907" s="211" t="s">
        <v>16969</v>
      </c>
      <c r="D1907" s="211" t="s">
        <v>16646</v>
      </c>
      <c r="E1907" s="211" t="s">
        <v>8822</v>
      </c>
      <c r="F1907" s="211" t="s">
        <v>1618</v>
      </c>
      <c r="G1907" s="211" t="s">
        <v>5021</v>
      </c>
      <c r="H1907" s="211" t="s">
        <v>16970</v>
      </c>
      <c r="I1907" s="211"/>
    </row>
    <row r="1908" spans="1:9" s="156" customFormat="1" x14ac:dyDescent="0.25">
      <c r="A1908" s="160" t="s">
        <v>6799</v>
      </c>
      <c r="B1908" s="160" t="s">
        <v>6800</v>
      </c>
      <c r="C1908" s="160" t="s">
        <v>6801</v>
      </c>
      <c r="D1908" s="160" t="s">
        <v>841</v>
      </c>
      <c r="E1908" s="160" t="s">
        <v>261</v>
      </c>
      <c r="F1908" s="160" t="s">
        <v>1250</v>
      </c>
      <c r="G1908" s="160" t="s">
        <v>5025</v>
      </c>
      <c r="H1908" s="160" t="s">
        <v>6802</v>
      </c>
      <c r="I1908" s="160"/>
    </row>
    <row r="1909" spans="1:9" s="156" customFormat="1" x14ac:dyDescent="0.25">
      <c r="A1909" s="211" t="s">
        <v>17687</v>
      </c>
      <c r="B1909" s="211" t="s">
        <v>282</v>
      </c>
      <c r="C1909" s="211" t="s">
        <v>8155</v>
      </c>
      <c r="D1909" s="211" t="s">
        <v>7848</v>
      </c>
      <c r="E1909" s="211" t="s">
        <v>8967</v>
      </c>
      <c r="F1909" s="211" t="s">
        <v>1250</v>
      </c>
      <c r="G1909" s="211" t="s">
        <v>8955</v>
      </c>
      <c r="H1909" s="162" t="s">
        <v>17688</v>
      </c>
      <c r="I1909" s="211"/>
    </row>
    <row r="1910" spans="1:9" s="156" customFormat="1" x14ac:dyDescent="0.25">
      <c r="A1910" s="160" t="s">
        <v>7639</v>
      </c>
      <c r="B1910" s="160" t="s">
        <v>282</v>
      </c>
      <c r="C1910" s="160" t="s">
        <v>7640</v>
      </c>
      <c r="D1910" s="160" t="s">
        <v>8944</v>
      </c>
      <c r="E1910" s="160" t="s">
        <v>7641</v>
      </c>
      <c r="F1910" s="160" t="s">
        <v>1250</v>
      </c>
      <c r="G1910" s="160" t="s">
        <v>1297</v>
      </c>
      <c r="H1910" s="146" t="s">
        <v>7642</v>
      </c>
      <c r="I1910" s="160"/>
    </row>
    <row r="1911" spans="1:9" s="156" customFormat="1" x14ac:dyDescent="0.25">
      <c r="A1911" s="160" t="s">
        <v>7643</v>
      </c>
      <c r="B1911" s="160" t="s">
        <v>282</v>
      </c>
      <c r="C1911" s="160" t="s">
        <v>7640</v>
      </c>
      <c r="D1911" s="160" t="s">
        <v>8944</v>
      </c>
      <c r="E1911" s="160" t="s">
        <v>7641</v>
      </c>
      <c r="F1911" s="160" t="s">
        <v>1250</v>
      </c>
      <c r="G1911" s="160" t="s">
        <v>1297</v>
      </c>
      <c r="H1911" s="146" t="s">
        <v>7644</v>
      </c>
      <c r="I1911" s="160"/>
    </row>
    <row r="1912" spans="1:9" s="156" customFormat="1" x14ac:dyDescent="0.25">
      <c r="A1912" s="160" t="s">
        <v>7645</v>
      </c>
      <c r="B1912" s="160" t="s">
        <v>282</v>
      </c>
      <c r="C1912" s="160" t="s">
        <v>7640</v>
      </c>
      <c r="D1912" s="160" t="s">
        <v>8944</v>
      </c>
      <c r="E1912" s="160" t="s">
        <v>7641</v>
      </c>
      <c r="F1912" s="160" t="s">
        <v>1250</v>
      </c>
      <c r="G1912" s="160" t="s">
        <v>1297</v>
      </c>
      <c r="H1912" s="146" t="s">
        <v>7646</v>
      </c>
      <c r="I1912" s="160"/>
    </row>
    <row r="1913" spans="1:9" s="156" customFormat="1" x14ac:dyDescent="0.25">
      <c r="A1913" s="160" t="s">
        <v>7647</v>
      </c>
      <c r="B1913" s="160" t="s">
        <v>282</v>
      </c>
      <c r="C1913" s="160" t="s">
        <v>7640</v>
      </c>
      <c r="D1913" s="160" t="s">
        <v>8944</v>
      </c>
      <c r="E1913" s="160" t="s">
        <v>7641</v>
      </c>
      <c r="F1913" s="160" t="s">
        <v>1250</v>
      </c>
      <c r="G1913" s="160" t="s">
        <v>1297</v>
      </c>
      <c r="H1913" s="146" t="s">
        <v>7648</v>
      </c>
      <c r="I1913" s="160"/>
    </row>
    <row r="1914" spans="1:9" s="156" customFormat="1" x14ac:dyDescent="0.25">
      <c r="A1914" s="160" t="s">
        <v>7649</v>
      </c>
      <c r="B1914" s="160" t="s">
        <v>282</v>
      </c>
      <c r="C1914" s="160" t="s">
        <v>7640</v>
      </c>
      <c r="D1914" s="160" t="s">
        <v>8944</v>
      </c>
      <c r="E1914" s="160" t="s">
        <v>7641</v>
      </c>
      <c r="F1914" s="160" t="s">
        <v>1250</v>
      </c>
      <c r="G1914" s="160" t="s">
        <v>1297</v>
      </c>
      <c r="H1914" s="146" t="s">
        <v>7650</v>
      </c>
      <c r="I1914" s="160"/>
    </row>
    <row r="1915" spans="1:9" s="156" customFormat="1" x14ac:dyDescent="0.25">
      <c r="A1915" s="160" t="s">
        <v>6422</v>
      </c>
      <c r="B1915" s="160" t="s">
        <v>6423</v>
      </c>
      <c r="C1915" s="160" t="s">
        <v>6359</v>
      </c>
      <c r="D1915" s="160" t="s">
        <v>841</v>
      </c>
      <c r="E1915" s="160" t="s">
        <v>6424</v>
      </c>
      <c r="F1915" s="160" t="s">
        <v>1250</v>
      </c>
      <c r="G1915" s="160" t="s">
        <v>1251</v>
      </c>
      <c r="H1915" s="160" t="s">
        <v>6425</v>
      </c>
      <c r="I1915" s="160"/>
    </row>
    <row r="1916" spans="1:9" s="156" customFormat="1" x14ac:dyDescent="0.25">
      <c r="A1916" s="146" t="s">
        <v>7072</v>
      </c>
      <c r="B1916" s="160" t="s">
        <v>282</v>
      </c>
      <c r="C1916" s="160"/>
      <c r="D1916" s="160" t="s">
        <v>1357</v>
      </c>
      <c r="E1916" s="160" t="s">
        <v>7073</v>
      </c>
      <c r="F1916" s="160" t="s">
        <v>1250</v>
      </c>
      <c r="G1916" s="160" t="s">
        <v>4817</v>
      </c>
      <c r="H1916" s="160" t="s">
        <v>7074</v>
      </c>
      <c r="I1916" s="160"/>
    </row>
    <row r="1917" spans="1:9" s="156" customFormat="1" x14ac:dyDescent="0.25">
      <c r="A1917" s="159" t="s">
        <v>17274</v>
      </c>
      <c r="B1917" s="211" t="s">
        <v>282</v>
      </c>
      <c r="C1917" s="211"/>
      <c r="D1917" s="211" t="s">
        <v>16646</v>
      </c>
      <c r="E1917" s="211" t="s">
        <v>17265</v>
      </c>
      <c r="F1917" s="211" t="s">
        <v>1254</v>
      </c>
      <c r="G1917" s="211" t="s">
        <v>8955</v>
      </c>
      <c r="H1917" s="211" t="s">
        <v>17275</v>
      </c>
      <c r="I1917" s="211"/>
    </row>
    <row r="1918" spans="1:9" x14ac:dyDescent="0.25">
      <c r="A1918" s="120" t="s">
        <v>4542</v>
      </c>
      <c r="B1918" s="120" t="s">
        <v>282</v>
      </c>
      <c r="C1918" s="120"/>
      <c r="D1918" s="120" t="s">
        <v>4413</v>
      </c>
      <c r="E1918" s="120" t="s">
        <v>4543</v>
      </c>
      <c r="F1918" s="120" t="s">
        <v>1265</v>
      </c>
      <c r="G1918" s="120" t="s">
        <v>1421</v>
      </c>
      <c r="H1918" s="120" t="s">
        <v>4544</v>
      </c>
      <c r="I1918" s="120"/>
    </row>
    <row r="1919" spans="1:9" s="156" customFormat="1" x14ac:dyDescent="0.25">
      <c r="A1919" s="211" t="s">
        <v>14938</v>
      </c>
      <c r="B1919" s="211" t="s">
        <v>282</v>
      </c>
      <c r="C1919" s="211" t="s">
        <v>14939</v>
      </c>
      <c r="D1919" s="211" t="s">
        <v>14448</v>
      </c>
      <c r="E1919" s="211" t="s">
        <v>1262</v>
      </c>
      <c r="F1919" s="211" t="s">
        <v>1250</v>
      </c>
      <c r="G1919" s="211" t="s">
        <v>6857</v>
      </c>
      <c r="H1919" s="211" t="s">
        <v>14940</v>
      </c>
      <c r="I1919" s="211"/>
    </row>
    <row r="1920" spans="1:9" s="156" customFormat="1" x14ac:dyDescent="0.25">
      <c r="A1920" s="160" t="s">
        <v>9852</v>
      </c>
      <c r="B1920" s="160" t="s">
        <v>282</v>
      </c>
      <c r="C1920" s="160"/>
      <c r="D1920" s="160" t="s">
        <v>7848</v>
      </c>
      <c r="E1920" s="160" t="s">
        <v>309</v>
      </c>
      <c r="F1920" s="160" t="s">
        <v>1254</v>
      </c>
      <c r="G1920" s="160" t="s">
        <v>8955</v>
      </c>
      <c r="H1920" s="160" t="s">
        <v>9853</v>
      </c>
      <c r="I1920" s="160"/>
    </row>
    <row r="1921" spans="1:16" x14ac:dyDescent="0.25">
      <c r="A1921" s="120" t="s">
        <v>5233</v>
      </c>
      <c r="B1921" s="120" t="s">
        <v>5234</v>
      </c>
      <c r="C1921" s="120" t="s">
        <v>5235</v>
      </c>
      <c r="D1921" s="120" t="s">
        <v>841</v>
      </c>
      <c r="E1921" s="120" t="s">
        <v>359</v>
      </c>
      <c r="F1921" s="120" t="s">
        <v>1618</v>
      </c>
      <c r="G1921" s="120" t="s">
        <v>4805</v>
      </c>
      <c r="H1921" s="120" t="s">
        <v>3450</v>
      </c>
      <c r="I1921" s="120"/>
      <c r="J1921" s="122"/>
      <c r="K1921" s="122"/>
      <c r="L1921" s="122"/>
      <c r="M1921" s="122"/>
      <c r="N1921" s="122"/>
      <c r="O1921" s="122"/>
      <c r="P1921" s="122"/>
    </row>
    <row r="1922" spans="1:16" s="156" customFormat="1" x14ac:dyDescent="0.25">
      <c r="A1922" s="160" t="s">
        <v>6426</v>
      </c>
      <c r="B1922" s="160" t="s">
        <v>6427</v>
      </c>
      <c r="C1922" s="160" t="s">
        <v>6428</v>
      </c>
      <c r="D1922" s="160" t="s">
        <v>841</v>
      </c>
      <c r="E1922" s="160" t="s">
        <v>6429</v>
      </c>
      <c r="F1922" s="160" t="s">
        <v>1250</v>
      </c>
      <c r="G1922" s="160" t="s">
        <v>1421</v>
      </c>
      <c r="H1922" s="160" t="s">
        <v>6430</v>
      </c>
      <c r="I1922" s="160"/>
      <c r="J1922" s="161"/>
      <c r="K1922" s="161"/>
      <c r="L1922" s="161"/>
      <c r="M1922" s="161"/>
      <c r="N1922" s="161"/>
      <c r="O1922" s="161"/>
      <c r="P1922" s="161"/>
    </row>
    <row r="1923" spans="1:16" s="156" customFormat="1" x14ac:dyDescent="0.25">
      <c r="A1923" s="88" t="s">
        <v>3451</v>
      </c>
      <c r="B1923" s="88" t="s">
        <v>282</v>
      </c>
      <c r="C1923" s="88" t="s">
        <v>15492</v>
      </c>
      <c r="D1923" s="211" t="s">
        <v>755</v>
      </c>
      <c r="E1923" s="211" t="s">
        <v>13733</v>
      </c>
      <c r="F1923" s="211" t="s">
        <v>1250</v>
      </c>
      <c r="G1923" s="211" t="s">
        <v>1297</v>
      </c>
      <c r="H1923" s="211" t="s">
        <v>3403</v>
      </c>
      <c r="I1923" s="211"/>
      <c r="J1923" s="161"/>
      <c r="K1923" s="161"/>
      <c r="L1923" s="161"/>
      <c r="M1923" s="161"/>
      <c r="N1923" s="161"/>
      <c r="O1923" s="161"/>
      <c r="P1923" s="161"/>
    </row>
    <row r="1924" spans="1:16" s="156" customFormat="1" x14ac:dyDescent="0.25">
      <c r="A1924" s="88" t="s">
        <v>16971</v>
      </c>
      <c r="B1924" s="88" t="s">
        <v>282</v>
      </c>
      <c r="C1924" s="88" t="s">
        <v>16972</v>
      </c>
      <c r="D1924" s="211" t="s">
        <v>16646</v>
      </c>
      <c r="E1924" s="211" t="s">
        <v>16973</v>
      </c>
      <c r="F1924" s="211" t="s">
        <v>1254</v>
      </c>
      <c r="G1924" s="211" t="s">
        <v>6857</v>
      </c>
      <c r="H1924" s="211" t="s">
        <v>16974</v>
      </c>
      <c r="I1924" s="211"/>
      <c r="J1924" s="161"/>
      <c r="K1924" s="161"/>
      <c r="L1924" s="161"/>
      <c r="M1924" s="161"/>
      <c r="N1924" s="161"/>
      <c r="O1924" s="161"/>
      <c r="P1924" s="161"/>
    </row>
    <row r="1925" spans="1:16" s="156" customFormat="1" x14ac:dyDescent="0.25">
      <c r="A1925" s="160" t="s">
        <v>6431</v>
      </c>
      <c r="B1925" s="160" t="s">
        <v>6432</v>
      </c>
      <c r="C1925" s="160" t="s">
        <v>6355</v>
      </c>
      <c r="D1925" s="160" t="s">
        <v>841</v>
      </c>
      <c r="E1925" s="160" t="s">
        <v>6433</v>
      </c>
      <c r="F1925" s="160" t="s">
        <v>1250</v>
      </c>
      <c r="G1925" s="160" t="s">
        <v>10307</v>
      </c>
      <c r="H1925" s="160" t="s">
        <v>6434</v>
      </c>
      <c r="I1925" s="160"/>
      <c r="J1925" s="161"/>
      <c r="K1925" s="161"/>
      <c r="L1925" s="161"/>
      <c r="M1925" s="161"/>
      <c r="N1925" s="161"/>
      <c r="O1925" s="161"/>
      <c r="P1925" s="161"/>
    </row>
    <row r="1926" spans="1:16" s="156" customFormat="1" x14ac:dyDescent="0.25">
      <c r="A1926" s="160" t="s">
        <v>8619</v>
      </c>
      <c r="B1926" s="160" t="s">
        <v>282</v>
      </c>
      <c r="C1926" s="160" t="s">
        <v>8620</v>
      </c>
      <c r="D1926" s="160" t="s">
        <v>7848</v>
      </c>
      <c r="E1926" s="160" t="s">
        <v>8621</v>
      </c>
      <c r="F1926" s="160" t="s">
        <v>1254</v>
      </c>
      <c r="G1926" s="160" t="s">
        <v>1297</v>
      </c>
      <c r="H1926" s="160" t="s">
        <v>8622</v>
      </c>
      <c r="I1926" s="160"/>
      <c r="J1926" s="161"/>
      <c r="K1926" s="161"/>
      <c r="L1926" s="161"/>
      <c r="M1926" s="161"/>
      <c r="N1926" s="161"/>
      <c r="O1926" s="161"/>
      <c r="P1926" s="161"/>
    </row>
    <row r="1927" spans="1:16" s="156" customFormat="1" x14ac:dyDescent="0.25">
      <c r="A1927" s="160" t="s">
        <v>9711</v>
      </c>
      <c r="B1927" s="160" t="s">
        <v>282</v>
      </c>
      <c r="C1927" s="160" t="s">
        <v>9709</v>
      </c>
      <c r="D1927" s="160" t="s">
        <v>8944</v>
      </c>
      <c r="E1927" s="160" t="s">
        <v>359</v>
      </c>
      <c r="F1927" s="160" t="s">
        <v>1618</v>
      </c>
      <c r="G1927" s="160" t="s">
        <v>10305</v>
      </c>
      <c r="H1927" s="160" t="s">
        <v>9710</v>
      </c>
      <c r="I1927" s="160"/>
      <c r="J1927" s="161"/>
      <c r="K1927" s="161"/>
      <c r="L1927" s="161"/>
      <c r="M1927" s="161"/>
      <c r="N1927" s="161"/>
      <c r="O1927" s="161"/>
      <c r="P1927" s="161"/>
    </row>
    <row r="1928" spans="1:16" s="156" customFormat="1" x14ac:dyDescent="0.25">
      <c r="A1928" s="160" t="s">
        <v>8616</v>
      </c>
      <c r="B1928" s="160" t="s">
        <v>282</v>
      </c>
      <c r="C1928" s="160" t="s">
        <v>8617</v>
      </c>
      <c r="D1928" s="160" t="s">
        <v>7848</v>
      </c>
      <c r="E1928" s="160" t="s">
        <v>359</v>
      </c>
      <c r="F1928" s="160" t="s">
        <v>1618</v>
      </c>
      <c r="G1928" s="160" t="s">
        <v>10307</v>
      </c>
      <c r="H1928" s="160" t="s">
        <v>8618</v>
      </c>
      <c r="I1928" s="160"/>
      <c r="J1928" s="161"/>
      <c r="K1928" s="161"/>
      <c r="L1928" s="161"/>
      <c r="M1928" s="161"/>
      <c r="N1928" s="161"/>
      <c r="O1928" s="161"/>
      <c r="P1928" s="161"/>
    </row>
    <row r="1929" spans="1:16" s="156" customFormat="1" x14ac:dyDescent="0.25">
      <c r="A1929" s="160" t="s">
        <v>6435</v>
      </c>
      <c r="B1929" s="160" t="s">
        <v>6436</v>
      </c>
      <c r="C1929" s="160" t="s">
        <v>6288</v>
      </c>
      <c r="D1929" s="160" t="s">
        <v>841</v>
      </c>
      <c r="E1929" s="160" t="s">
        <v>263</v>
      </c>
      <c r="F1929" s="160" t="s">
        <v>1250</v>
      </c>
      <c r="G1929" s="160" t="s">
        <v>4832</v>
      </c>
      <c r="H1929" s="160" t="s">
        <v>6437</v>
      </c>
      <c r="I1929" s="160"/>
      <c r="J1929" s="161"/>
      <c r="K1929" s="161"/>
      <c r="L1929" s="161"/>
      <c r="M1929" s="161"/>
      <c r="N1929" s="161"/>
      <c r="O1929" s="161"/>
      <c r="P1929" s="161"/>
    </row>
    <row r="1930" spans="1:16" s="156" customFormat="1" x14ac:dyDescent="0.25">
      <c r="A1930" s="160" t="s">
        <v>6438</v>
      </c>
      <c r="B1930" s="160" t="s">
        <v>6439</v>
      </c>
      <c r="C1930" s="160" t="s">
        <v>6200</v>
      </c>
      <c r="D1930" s="160" t="s">
        <v>841</v>
      </c>
      <c r="E1930" s="160" t="s">
        <v>6440</v>
      </c>
      <c r="F1930" s="160" t="s">
        <v>1265</v>
      </c>
      <c r="G1930" s="160" t="s">
        <v>10306</v>
      </c>
      <c r="H1930" s="160" t="s">
        <v>6441</v>
      </c>
      <c r="I1930" s="160"/>
      <c r="J1930" s="161"/>
      <c r="K1930" s="161"/>
      <c r="L1930" s="161"/>
      <c r="M1930" s="161"/>
      <c r="N1930" s="161"/>
      <c r="O1930" s="161"/>
      <c r="P1930" s="161"/>
    </row>
    <row r="1931" spans="1:16" s="156" customFormat="1" x14ac:dyDescent="0.25">
      <c r="A1931" s="160" t="s">
        <v>6442</v>
      </c>
      <c r="B1931" s="160" t="s">
        <v>6443</v>
      </c>
      <c r="C1931" s="160" t="s">
        <v>6200</v>
      </c>
      <c r="D1931" s="160" t="s">
        <v>841</v>
      </c>
      <c r="E1931" s="160" t="s">
        <v>6440</v>
      </c>
      <c r="F1931" s="160" t="s">
        <v>1265</v>
      </c>
      <c r="G1931" s="160" t="s">
        <v>10306</v>
      </c>
      <c r="H1931" s="160" t="s">
        <v>6444</v>
      </c>
      <c r="I1931" s="160"/>
      <c r="J1931" s="161"/>
      <c r="K1931" s="161"/>
      <c r="L1931" s="161"/>
      <c r="M1931" s="161"/>
      <c r="N1931" s="161"/>
      <c r="O1931" s="161"/>
      <c r="P1931" s="161"/>
    </row>
    <row r="1932" spans="1:16" s="156" customFormat="1" x14ac:dyDescent="0.25">
      <c r="A1932" s="88" t="s">
        <v>6445</v>
      </c>
      <c r="B1932" s="88" t="s">
        <v>6446</v>
      </c>
      <c r="C1932" s="88" t="s">
        <v>14982</v>
      </c>
      <c r="D1932" s="211" t="s">
        <v>841</v>
      </c>
      <c r="E1932" s="211" t="s">
        <v>3731</v>
      </c>
      <c r="F1932" s="211" t="s">
        <v>1250</v>
      </c>
      <c r="G1932" s="211" t="s">
        <v>1297</v>
      </c>
      <c r="H1932" s="211" t="s">
        <v>6447</v>
      </c>
      <c r="I1932" s="211"/>
      <c r="J1932" s="161"/>
      <c r="K1932" s="161"/>
      <c r="L1932" s="161"/>
      <c r="M1932" s="161"/>
      <c r="N1932" s="161"/>
      <c r="O1932" s="161"/>
      <c r="P1932" s="161"/>
    </row>
    <row r="1933" spans="1:16" s="156" customFormat="1" x14ac:dyDescent="0.25">
      <c r="A1933" s="88" t="s">
        <v>6448</v>
      </c>
      <c r="B1933" s="88" t="s">
        <v>6449</v>
      </c>
      <c r="C1933" s="211" t="s">
        <v>14813</v>
      </c>
      <c r="D1933" s="211" t="s">
        <v>841</v>
      </c>
      <c r="E1933" s="211" t="s">
        <v>3453</v>
      </c>
      <c r="F1933" s="211" t="s">
        <v>1250</v>
      </c>
      <c r="G1933" s="211" t="s">
        <v>6857</v>
      </c>
      <c r="H1933" s="211" t="s">
        <v>6450</v>
      </c>
      <c r="I1933" s="211"/>
      <c r="J1933" s="161"/>
      <c r="K1933" s="161"/>
      <c r="L1933" s="161"/>
      <c r="M1933" s="161"/>
      <c r="N1933" s="161"/>
      <c r="O1933" s="161"/>
      <c r="P1933" s="161"/>
    </row>
    <row r="1934" spans="1:16" x14ac:dyDescent="0.25">
      <c r="A1934" s="88" t="s">
        <v>6451</v>
      </c>
      <c r="B1934" s="88" t="s">
        <v>6452</v>
      </c>
      <c r="C1934" s="88" t="s">
        <v>13949</v>
      </c>
      <c r="D1934" s="211" t="s">
        <v>841</v>
      </c>
      <c r="E1934" s="120" t="s">
        <v>3453</v>
      </c>
      <c r="F1934" s="120" t="s">
        <v>1250</v>
      </c>
      <c r="G1934" s="120" t="s">
        <v>6857</v>
      </c>
      <c r="H1934" s="211" t="s">
        <v>6453</v>
      </c>
      <c r="I1934" s="120"/>
      <c r="J1934" s="122"/>
      <c r="K1934" s="122"/>
      <c r="L1934" s="122"/>
      <c r="M1934" s="122"/>
      <c r="N1934" s="122"/>
      <c r="O1934" s="122"/>
      <c r="P1934" s="122"/>
    </row>
    <row r="1935" spans="1:16" s="156" customFormat="1" x14ac:dyDescent="0.25">
      <c r="A1935" s="160" t="s">
        <v>5348</v>
      </c>
      <c r="B1935" s="160" t="s">
        <v>5349</v>
      </c>
      <c r="C1935" s="160" t="s">
        <v>62</v>
      </c>
      <c r="D1935" s="160" t="s">
        <v>443</v>
      </c>
      <c r="E1935" s="160" t="s">
        <v>276</v>
      </c>
      <c r="F1935" s="160" t="s">
        <v>1254</v>
      </c>
      <c r="G1935" s="160" t="s">
        <v>10306</v>
      </c>
      <c r="H1935" s="160" t="s">
        <v>5350</v>
      </c>
      <c r="I1935" s="160"/>
      <c r="J1935" s="161"/>
      <c r="K1935" s="161"/>
      <c r="L1935" s="161"/>
      <c r="M1935" s="161"/>
      <c r="N1935" s="161"/>
      <c r="O1935" s="161"/>
      <c r="P1935" s="161"/>
    </row>
    <row r="1936" spans="1:16" s="156" customFormat="1" x14ac:dyDescent="0.25">
      <c r="A1936" s="160" t="s">
        <v>5517</v>
      </c>
      <c r="B1936" s="160" t="s">
        <v>5516</v>
      </c>
      <c r="C1936" s="160" t="s">
        <v>62</v>
      </c>
      <c r="D1936" s="160" t="s">
        <v>841</v>
      </c>
      <c r="E1936" s="160" t="s">
        <v>276</v>
      </c>
      <c r="F1936" s="160" t="s">
        <v>1254</v>
      </c>
      <c r="G1936" s="160" t="s">
        <v>10306</v>
      </c>
      <c r="H1936" s="160" t="s">
        <v>5518</v>
      </c>
      <c r="I1936" s="160"/>
      <c r="J1936" s="161"/>
      <c r="K1936" s="161"/>
      <c r="L1936" s="161"/>
      <c r="M1936" s="161"/>
      <c r="N1936" s="161"/>
      <c r="O1936" s="161"/>
      <c r="P1936" s="161"/>
    </row>
    <row r="1937" spans="1:16" x14ac:dyDescent="0.25">
      <c r="A1937" s="120" t="s">
        <v>4343</v>
      </c>
      <c r="B1937" s="120" t="s">
        <v>282</v>
      </c>
      <c r="C1937" s="120" t="s">
        <v>6869</v>
      </c>
      <c r="D1937" s="160" t="s">
        <v>8944</v>
      </c>
      <c r="E1937" s="120" t="s">
        <v>276</v>
      </c>
      <c r="F1937" s="120" t="s">
        <v>1254</v>
      </c>
      <c r="G1937" s="120" t="s">
        <v>1421</v>
      </c>
      <c r="H1937" s="120" t="s">
        <v>4386</v>
      </c>
      <c r="I1937" s="120"/>
      <c r="J1937" s="122"/>
      <c r="K1937" s="122"/>
      <c r="L1937" s="122"/>
      <c r="M1937" s="122"/>
      <c r="N1937" s="122"/>
      <c r="O1937" s="122"/>
      <c r="P1937" s="122"/>
    </row>
    <row r="1938" spans="1:16" s="156" customFormat="1" x14ac:dyDescent="0.25">
      <c r="A1938" s="211" t="s">
        <v>3454</v>
      </c>
      <c r="B1938" s="211" t="s">
        <v>3455</v>
      </c>
      <c r="C1938" s="88" t="s">
        <v>14751</v>
      </c>
      <c r="D1938" s="211" t="s">
        <v>841</v>
      </c>
      <c r="E1938" s="211" t="s">
        <v>6843</v>
      </c>
      <c r="F1938" s="211" t="s">
        <v>1250</v>
      </c>
      <c r="G1938" s="211" t="s">
        <v>1404</v>
      </c>
      <c r="H1938" s="211" t="s">
        <v>13950</v>
      </c>
      <c r="I1938" s="211"/>
      <c r="J1938" s="161"/>
      <c r="K1938" s="161"/>
      <c r="L1938" s="161"/>
      <c r="M1938" s="161"/>
      <c r="N1938" s="161"/>
      <c r="O1938" s="161"/>
      <c r="P1938" s="161"/>
    </row>
    <row r="1939" spans="1:16" s="156" customFormat="1" x14ac:dyDescent="0.25">
      <c r="A1939" s="88" t="s">
        <v>4689</v>
      </c>
      <c r="B1939" s="160" t="s">
        <v>5421</v>
      </c>
      <c r="C1939" s="88" t="s">
        <v>5422</v>
      </c>
      <c r="D1939" s="160" t="s">
        <v>443</v>
      </c>
      <c r="E1939" s="160" t="s">
        <v>4808</v>
      </c>
      <c r="F1939" s="160" t="s">
        <v>1254</v>
      </c>
      <c r="G1939" s="160" t="s">
        <v>1258</v>
      </c>
      <c r="H1939" s="160" t="s">
        <v>4690</v>
      </c>
      <c r="I1939" s="160"/>
    </row>
    <row r="1940" spans="1:16" s="156" customFormat="1" x14ac:dyDescent="0.25">
      <c r="A1940" s="88" t="s">
        <v>8626</v>
      </c>
      <c r="B1940" s="160" t="s">
        <v>282</v>
      </c>
      <c r="C1940" s="88" t="s">
        <v>8627</v>
      </c>
      <c r="D1940" s="160" t="s">
        <v>7848</v>
      </c>
      <c r="E1940" s="160" t="s">
        <v>4590</v>
      </c>
      <c r="F1940" s="160" t="s">
        <v>1254</v>
      </c>
      <c r="G1940" s="160" t="s">
        <v>1258</v>
      </c>
      <c r="H1940" s="160" t="s">
        <v>8628</v>
      </c>
      <c r="I1940" s="160"/>
    </row>
    <row r="1941" spans="1:16" s="156" customFormat="1" x14ac:dyDescent="0.25">
      <c r="A1941" s="88" t="s">
        <v>8623</v>
      </c>
      <c r="B1941" s="160" t="s">
        <v>282</v>
      </c>
      <c r="C1941" s="88" t="s">
        <v>8624</v>
      </c>
      <c r="D1941" s="160" t="s">
        <v>7848</v>
      </c>
      <c r="E1941" s="160" t="s">
        <v>4590</v>
      </c>
      <c r="F1941" s="160" t="s">
        <v>1254</v>
      </c>
      <c r="G1941" s="160" t="s">
        <v>1297</v>
      </c>
      <c r="H1941" s="160" t="s">
        <v>8625</v>
      </c>
      <c r="I1941" s="160"/>
    </row>
    <row r="1942" spans="1:16" s="156" customFormat="1" x14ac:dyDescent="0.25">
      <c r="A1942" s="88" t="s">
        <v>411</v>
      </c>
      <c r="B1942" s="211" t="s">
        <v>1149</v>
      </c>
      <c r="C1942" s="88" t="s">
        <v>12305</v>
      </c>
      <c r="D1942" s="211" t="s">
        <v>841</v>
      </c>
      <c r="E1942" s="211" t="s">
        <v>12306</v>
      </c>
      <c r="F1942" s="211" t="s">
        <v>1250</v>
      </c>
      <c r="G1942" s="211" t="s">
        <v>1258</v>
      </c>
      <c r="H1942" s="211" t="s">
        <v>1150</v>
      </c>
      <c r="I1942" s="211"/>
    </row>
    <row r="1943" spans="1:16" s="156" customFormat="1" x14ac:dyDescent="0.25">
      <c r="A1943" s="88" t="s">
        <v>9857</v>
      </c>
      <c r="B1943" s="160" t="s">
        <v>282</v>
      </c>
      <c r="C1943" s="88"/>
      <c r="D1943" s="160" t="s">
        <v>7848</v>
      </c>
      <c r="E1943" s="160" t="s">
        <v>8967</v>
      </c>
      <c r="F1943" s="160" t="s">
        <v>1250</v>
      </c>
      <c r="G1943" s="160" t="s">
        <v>8955</v>
      </c>
      <c r="H1943" s="160" t="s">
        <v>9858</v>
      </c>
      <c r="I1943" s="160"/>
    </row>
    <row r="1944" spans="1:16" x14ac:dyDescent="0.25">
      <c r="A1944" s="120" t="s">
        <v>3456</v>
      </c>
      <c r="B1944" s="120" t="s">
        <v>3457</v>
      </c>
      <c r="C1944" s="120" t="s">
        <v>1346</v>
      </c>
      <c r="D1944" s="120" t="s">
        <v>443</v>
      </c>
      <c r="E1944" s="120" t="s">
        <v>1941</v>
      </c>
      <c r="F1944" s="120" t="s">
        <v>1250</v>
      </c>
      <c r="G1944" s="120" t="s">
        <v>1251</v>
      </c>
      <c r="H1944" s="120" t="s">
        <v>3458</v>
      </c>
      <c r="I1944" s="120"/>
    </row>
    <row r="1945" spans="1:16" s="156" customFormat="1" x14ac:dyDescent="0.25">
      <c r="A1945" s="160" t="s">
        <v>6454</v>
      </c>
      <c r="B1945" s="160" t="s">
        <v>6455</v>
      </c>
      <c r="C1945" s="160" t="s">
        <v>6457</v>
      </c>
      <c r="D1945" s="160" t="s">
        <v>841</v>
      </c>
      <c r="E1945" s="160" t="s">
        <v>6456</v>
      </c>
      <c r="F1945" s="160" t="s">
        <v>1250</v>
      </c>
      <c r="G1945" s="160" t="s">
        <v>7029</v>
      </c>
      <c r="H1945" s="160" t="s">
        <v>6458</v>
      </c>
      <c r="I1945" s="160"/>
    </row>
    <row r="1946" spans="1:16" s="156" customFormat="1" x14ac:dyDescent="0.25">
      <c r="A1946" s="211" t="s">
        <v>3459</v>
      </c>
      <c r="B1946" s="211" t="s">
        <v>3460</v>
      </c>
      <c r="C1946" s="211"/>
      <c r="D1946" s="211" t="s">
        <v>443</v>
      </c>
      <c r="E1946" s="211" t="s">
        <v>13951</v>
      </c>
      <c r="F1946" s="211" t="s">
        <v>1250</v>
      </c>
      <c r="G1946" s="211" t="s">
        <v>3624</v>
      </c>
      <c r="H1946" s="211" t="s">
        <v>3461</v>
      </c>
      <c r="I1946" s="211"/>
    </row>
    <row r="1947" spans="1:16" s="156" customFormat="1" x14ac:dyDescent="0.25">
      <c r="A1947" s="160" t="s">
        <v>5298</v>
      </c>
      <c r="B1947" s="160" t="s">
        <v>5297</v>
      </c>
      <c r="C1947" s="160" t="s">
        <v>5299</v>
      </c>
      <c r="D1947" s="162" t="s">
        <v>841</v>
      </c>
      <c r="E1947" s="160" t="s">
        <v>5300</v>
      </c>
      <c r="F1947" s="160" t="s">
        <v>1618</v>
      </c>
      <c r="G1947" s="160" t="s">
        <v>1477</v>
      </c>
      <c r="H1947" s="160" t="s">
        <v>5301</v>
      </c>
      <c r="I1947" s="160"/>
    </row>
    <row r="1948" spans="1:16" s="156" customFormat="1" x14ac:dyDescent="0.25">
      <c r="A1948" s="211" t="s">
        <v>859</v>
      </c>
      <c r="B1948" s="211" t="s">
        <v>282</v>
      </c>
      <c r="C1948" s="211" t="s">
        <v>12308</v>
      </c>
      <c r="D1948" s="211" t="s">
        <v>1357</v>
      </c>
      <c r="E1948" s="211" t="s">
        <v>12309</v>
      </c>
      <c r="F1948" s="211" t="s">
        <v>1254</v>
      </c>
      <c r="G1948" s="211" t="s">
        <v>1359</v>
      </c>
      <c r="H1948" s="143" t="s">
        <v>860</v>
      </c>
      <c r="I1948" s="211"/>
    </row>
    <row r="1949" spans="1:16" x14ac:dyDescent="0.25">
      <c r="A1949" s="120" t="s">
        <v>3465</v>
      </c>
      <c r="B1949" s="120" t="s">
        <v>3466</v>
      </c>
      <c r="C1949" s="120"/>
      <c r="D1949" s="120" t="s">
        <v>443</v>
      </c>
      <c r="E1949" s="120" t="s">
        <v>3286</v>
      </c>
      <c r="F1949" s="120" t="s">
        <v>1250</v>
      </c>
      <c r="G1949" s="120" t="s">
        <v>4817</v>
      </c>
      <c r="H1949" s="120" t="s">
        <v>3467</v>
      </c>
      <c r="I1949" s="120"/>
      <c r="K1949" s="91"/>
      <c r="L1949" s="91"/>
      <c r="M1949" s="91"/>
      <c r="N1949" s="91"/>
    </row>
    <row r="1950" spans="1:16" x14ac:dyDescent="0.25">
      <c r="A1950" s="120" t="s">
        <v>3468</v>
      </c>
      <c r="B1950" s="120" t="s">
        <v>3469</v>
      </c>
      <c r="C1950" s="120"/>
      <c r="D1950" s="120" t="s">
        <v>443</v>
      </c>
      <c r="E1950" s="120" t="s">
        <v>3470</v>
      </c>
      <c r="F1950" s="120" t="s">
        <v>1250</v>
      </c>
      <c r="G1950" s="120" t="s">
        <v>4817</v>
      </c>
      <c r="H1950" s="120" t="s">
        <v>3471</v>
      </c>
      <c r="I1950" s="120"/>
    </row>
    <row r="1951" spans="1:16" s="156" customFormat="1" x14ac:dyDescent="0.25">
      <c r="A1951" s="162" t="s">
        <v>9866</v>
      </c>
      <c r="B1951" s="160" t="s">
        <v>282</v>
      </c>
      <c r="C1951" s="160"/>
      <c r="D1951" s="160" t="s">
        <v>7848</v>
      </c>
      <c r="E1951" s="160" t="s">
        <v>359</v>
      </c>
      <c r="F1951" s="160" t="s">
        <v>1618</v>
      </c>
      <c r="G1951" s="160" t="s">
        <v>8955</v>
      </c>
      <c r="H1951" s="160" t="s">
        <v>9867</v>
      </c>
      <c r="I1951" s="160"/>
    </row>
    <row r="1952" spans="1:16" s="156" customFormat="1" x14ac:dyDescent="0.25">
      <c r="A1952" s="162" t="s">
        <v>624</v>
      </c>
      <c r="B1952" s="211" t="s">
        <v>282</v>
      </c>
      <c r="C1952" s="211" t="s">
        <v>12310</v>
      </c>
      <c r="D1952" s="211" t="s">
        <v>564</v>
      </c>
      <c r="E1952" s="211" t="s">
        <v>8159</v>
      </c>
      <c r="F1952" s="211" t="s">
        <v>1254</v>
      </c>
      <c r="G1952" s="211" t="s">
        <v>10305</v>
      </c>
      <c r="H1952" s="211" t="s">
        <v>625</v>
      </c>
      <c r="I1952" s="211"/>
    </row>
    <row r="1953" spans="1:9" s="156" customFormat="1" x14ac:dyDescent="0.25">
      <c r="A1953" s="162" t="s">
        <v>5520</v>
      </c>
      <c r="B1953" s="160" t="s">
        <v>5519</v>
      </c>
      <c r="C1953" s="160" t="s">
        <v>62</v>
      </c>
      <c r="D1953" s="160" t="s">
        <v>841</v>
      </c>
      <c r="E1953" s="160" t="s">
        <v>5521</v>
      </c>
      <c r="F1953" s="160" t="s">
        <v>2677</v>
      </c>
      <c r="G1953" s="160" t="s">
        <v>10306</v>
      </c>
      <c r="H1953" s="160" t="s">
        <v>5522</v>
      </c>
      <c r="I1953" s="160"/>
    </row>
    <row r="1954" spans="1:9" x14ac:dyDescent="0.25">
      <c r="A1954" s="122" t="s">
        <v>3472</v>
      </c>
      <c r="B1954" s="120" t="s">
        <v>282</v>
      </c>
      <c r="C1954" s="120" t="s">
        <v>6961</v>
      </c>
      <c r="D1954" s="120" t="s">
        <v>6960</v>
      </c>
      <c r="E1954" s="120" t="s">
        <v>3473</v>
      </c>
      <c r="F1954" s="120" t="s">
        <v>1250</v>
      </c>
      <c r="G1954" s="120" t="s">
        <v>6857</v>
      </c>
      <c r="H1954" s="120" t="s">
        <v>3474</v>
      </c>
      <c r="I1954" s="120"/>
    </row>
    <row r="1955" spans="1:9" s="156" customFormat="1" x14ac:dyDescent="0.25">
      <c r="A1955" s="161" t="s">
        <v>6459</v>
      </c>
      <c r="B1955" s="160" t="s">
        <v>6460</v>
      </c>
      <c r="C1955" s="160" t="s">
        <v>6461</v>
      </c>
      <c r="D1955" s="160" t="s">
        <v>841</v>
      </c>
      <c r="E1955" s="160" t="s">
        <v>6142</v>
      </c>
      <c r="F1955" s="160" t="s">
        <v>1250</v>
      </c>
      <c r="G1955" s="160" t="s">
        <v>6218</v>
      </c>
      <c r="H1955" s="160" t="s">
        <v>6462</v>
      </c>
      <c r="I1955" s="160"/>
    </row>
    <row r="1956" spans="1:9" x14ac:dyDescent="0.25">
      <c r="A1956" s="120" t="s">
        <v>3475</v>
      </c>
      <c r="B1956" s="120" t="s">
        <v>3476</v>
      </c>
      <c r="C1956" s="120" t="s">
        <v>13298</v>
      </c>
      <c r="D1956" s="120" t="s">
        <v>443</v>
      </c>
      <c r="E1956" s="120" t="s">
        <v>1459</v>
      </c>
      <c r="F1956" s="120" t="s">
        <v>1250</v>
      </c>
      <c r="G1956" s="120" t="s">
        <v>5456</v>
      </c>
      <c r="H1956" s="120" t="s">
        <v>3477</v>
      </c>
      <c r="I1956" s="120"/>
    </row>
    <row r="1957" spans="1:9" s="156" customFormat="1" x14ac:dyDescent="0.25">
      <c r="A1957" s="160" t="s">
        <v>5423</v>
      </c>
      <c r="B1957" s="160" t="s">
        <v>5424</v>
      </c>
      <c r="C1957" s="160" t="s">
        <v>5425</v>
      </c>
      <c r="D1957" s="160" t="s">
        <v>443</v>
      </c>
      <c r="E1957" s="160" t="s">
        <v>276</v>
      </c>
      <c r="F1957" s="160" t="s">
        <v>1254</v>
      </c>
      <c r="G1957" s="160" t="s">
        <v>4832</v>
      </c>
      <c r="H1957" s="160" t="s">
        <v>5426</v>
      </c>
      <c r="I1957" s="160"/>
    </row>
    <row r="1958" spans="1:9" s="156" customFormat="1" x14ac:dyDescent="0.25">
      <c r="A1958" s="160" t="s">
        <v>6463</v>
      </c>
      <c r="B1958" s="160" t="s">
        <v>6464</v>
      </c>
      <c r="C1958" s="160" t="s">
        <v>6339</v>
      </c>
      <c r="D1958" s="160" t="s">
        <v>841</v>
      </c>
      <c r="E1958" s="160"/>
      <c r="F1958" s="160" t="s">
        <v>1250</v>
      </c>
      <c r="G1958" s="160" t="s">
        <v>10306</v>
      </c>
      <c r="H1958" s="160" t="s">
        <v>6465</v>
      </c>
      <c r="I1958" s="160"/>
    </row>
    <row r="1959" spans="1:9" x14ac:dyDescent="0.25">
      <c r="A1959" s="120" t="s">
        <v>3478</v>
      </c>
      <c r="B1959" s="120" t="s">
        <v>3479</v>
      </c>
      <c r="C1959" s="120" t="s">
        <v>5887</v>
      </c>
      <c r="D1959" s="120" t="s">
        <v>443</v>
      </c>
      <c r="E1959" s="120" t="s">
        <v>3480</v>
      </c>
      <c r="F1959" s="120" t="s">
        <v>1250</v>
      </c>
      <c r="G1959" s="120" t="s">
        <v>1258</v>
      </c>
      <c r="H1959" s="120" t="s">
        <v>3481</v>
      </c>
      <c r="I1959" s="120"/>
    </row>
    <row r="1960" spans="1:9" s="161" customFormat="1" x14ac:dyDescent="0.25">
      <c r="A1960" s="160" t="s">
        <v>6467</v>
      </c>
      <c r="B1960" s="160" t="s">
        <v>6468</v>
      </c>
      <c r="C1960" s="160" t="s">
        <v>6469</v>
      </c>
      <c r="D1960" s="160" t="s">
        <v>841</v>
      </c>
      <c r="E1960" s="160" t="s">
        <v>6470</v>
      </c>
      <c r="F1960" s="160" t="s">
        <v>1250</v>
      </c>
      <c r="G1960" s="160" t="s">
        <v>1258</v>
      </c>
      <c r="H1960" s="160" t="s">
        <v>6471</v>
      </c>
      <c r="I1960" s="160"/>
    </row>
    <row r="1961" spans="1:9" s="161" customFormat="1" x14ac:dyDescent="0.25">
      <c r="A1961" s="160" t="s">
        <v>6472</v>
      </c>
      <c r="B1961" s="160" t="s">
        <v>6473</v>
      </c>
      <c r="C1961" s="160" t="s">
        <v>6474</v>
      </c>
      <c r="D1961" s="160" t="s">
        <v>841</v>
      </c>
      <c r="E1961" s="160"/>
      <c r="F1961" s="160" t="s">
        <v>1250</v>
      </c>
      <c r="G1961" s="160" t="s">
        <v>1258</v>
      </c>
      <c r="H1961" s="160" t="s">
        <v>6475</v>
      </c>
      <c r="I1961" s="160"/>
    </row>
    <row r="1962" spans="1:9" s="156" customFormat="1" x14ac:dyDescent="0.25">
      <c r="A1962" s="160" t="s">
        <v>5480</v>
      </c>
      <c r="B1962" s="160" t="s">
        <v>5479</v>
      </c>
      <c r="C1962" s="160" t="s">
        <v>5481</v>
      </c>
      <c r="D1962" s="160" t="s">
        <v>841</v>
      </c>
      <c r="E1962" s="160" t="s">
        <v>276</v>
      </c>
      <c r="F1962" s="160" t="s">
        <v>1254</v>
      </c>
      <c r="G1962" s="160" t="s">
        <v>10306</v>
      </c>
      <c r="H1962" s="160" t="s">
        <v>5482</v>
      </c>
      <c r="I1962" s="160"/>
    </row>
    <row r="1963" spans="1:9" s="156" customFormat="1" x14ac:dyDescent="0.25">
      <c r="A1963" s="211" t="s">
        <v>10170</v>
      </c>
      <c r="B1963" s="211" t="s">
        <v>282</v>
      </c>
      <c r="C1963" s="211" t="s">
        <v>15887</v>
      </c>
      <c r="D1963" s="211" t="s">
        <v>8944</v>
      </c>
      <c r="E1963" s="211" t="s">
        <v>11648</v>
      </c>
      <c r="F1963" s="211" t="s">
        <v>1254</v>
      </c>
      <c r="G1963" s="211" t="s">
        <v>1258</v>
      </c>
      <c r="H1963" s="211" t="s">
        <v>10171</v>
      </c>
      <c r="I1963" s="211"/>
    </row>
    <row r="1964" spans="1:9" s="156" customFormat="1" x14ac:dyDescent="0.25">
      <c r="A1964" s="211" t="s">
        <v>16975</v>
      </c>
      <c r="B1964" s="211" t="s">
        <v>282</v>
      </c>
      <c r="C1964" s="211" t="s">
        <v>8041</v>
      </c>
      <c r="D1964" s="211" t="s">
        <v>16646</v>
      </c>
      <c r="E1964" s="211" t="s">
        <v>16976</v>
      </c>
      <c r="F1964" s="211" t="s">
        <v>1254</v>
      </c>
      <c r="G1964" s="211" t="s">
        <v>1297</v>
      </c>
      <c r="H1964" s="211" t="s">
        <v>16977</v>
      </c>
      <c r="I1964" s="211"/>
    </row>
    <row r="1965" spans="1:9" x14ac:dyDescent="0.25">
      <c r="A1965" s="120" t="s">
        <v>3487</v>
      </c>
      <c r="B1965" s="120" t="s">
        <v>3488</v>
      </c>
      <c r="C1965" s="120" t="s">
        <v>3489</v>
      </c>
      <c r="D1965" s="120" t="s">
        <v>443</v>
      </c>
      <c r="E1965" s="120" t="s">
        <v>845</v>
      </c>
      <c r="F1965" s="120" t="s">
        <v>1250</v>
      </c>
      <c r="G1965" s="120" t="s">
        <v>1477</v>
      </c>
      <c r="H1965" s="120" t="s">
        <v>3490</v>
      </c>
      <c r="I1965" s="120"/>
    </row>
    <row r="1966" spans="1:9" s="156" customFormat="1" x14ac:dyDescent="0.25">
      <c r="A1966" s="160" t="s">
        <v>7212</v>
      </c>
      <c r="B1966" s="160" t="s">
        <v>282</v>
      </c>
      <c r="C1966" s="160" t="s">
        <v>7202</v>
      </c>
      <c r="D1966" s="160" t="s">
        <v>8944</v>
      </c>
      <c r="E1966" s="160" t="s">
        <v>7213</v>
      </c>
      <c r="F1966" s="160" t="s">
        <v>1250</v>
      </c>
      <c r="G1966" s="160" t="s">
        <v>4817</v>
      </c>
      <c r="H1966" s="160" t="s">
        <v>7214</v>
      </c>
      <c r="I1966" s="160"/>
    </row>
    <row r="1967" spans="1:9" x14ac:dyDescent="0.25">
      <c r="A1967" s="120" t="s">
        <v>3491</v>
      </c>
      <c r="B1967" s="120" t="s">
        <v>3492</v>
      </c>
      <c r="C1967" s="120" t="s">
        <v>3493</v>
      </c>
      <c r="D1967" s="120" t="s">
        <v>443</v>
      </c>
      <c r="E1967" s="120" t="s">
        <v>2346</v>
      </c>
      <c r="F1967" s="120" t="s">
        <v>1250</v>
      </c>
      <c r="G1967" s="120" t="s">
        <v>1251</v>
      </c>
      <c r="H1967" s="120" t="s">
        <v>3494</v>
      </c>
      <c r="I1967" s="120"/>
    </row>
    <row r="1968" spans="1:9" s="156" customFormat="1" x14ac:dyDescent="0.25">
      <c r="A1968" s="160" t="s">
        <v>9878</v>
      </c>
      <c r="B1968" s="160" t="s">
        <v>282</v>
      </c>
      <c r="C1968" s="160"/>
      <c r="D1968" s="160" t="s">
        <v>7848</v>
      </c>
      <c r="E1968" s="160" t="s">
        <v>8967</v>
      </c>
      <c r="F1968" s="160" t="s">
        <v>1250</v>
      </c>
      <c r="G1968" s="160" t="s">
        <v>8955</v>
      </c>
      <c r="H1968" s="160" t="s">
        <v>9879</v>
      </c>
      <c r="I1968" s="160"/>
    </row>
    <row r="1969" spans="1:14" s="156" customFormat="1" x14ac:dyDescent="0.25">
      <c r="A1969" s="211" t="s">
        <v>878</v>
      </c>
      <c r="B1969" s="211" t="s">
        <v>282</v>
      </c>
      <c r="C1969" s="211"/>
      <c r="D1969" s="211" t="s">
        <v>841</v>
      </c>
      <c r="E1969" s="211" t="s">
        <v>12317</v>
      </c>
      <c r="F1969" s="211" t="s">
        <v>1250</v>
      </c>
      <c r="G1969" s="211" t="s">
        <v>1251</v>
      </c>
      <c r="H1969" s="211" t="s">
        <v>862</v>
      </c>
      <c r="I1969" s="211" t="s">
        <v>861</v>
      </c>
    </row>
    <row r="1970" spans="1:14" s="156" customFormat="1" x14ac:dyDescent="0.25">
      <c r="A1970" s="211" t="s">
        <v>875</v>
      </c>
      <c r="B1970" s="211" t="s">
        <v>282</v>
      </c>
      <c r="C1970" s="211" t="s">
        <v>12318</v>
      </c>
      <c r="D1970" s="209" t="s">
        <v>564</v>
      </c>
      <c r="E1970" s="211" t="s">
        <v>5270</v>
      </c>
      <c r="F1970" s="211" t="s">
        <v>1618</v>
      </c>
      <c r="G1970" s="211" t="s">
        <v>10305</v>
      </c>
      <c r="H1970" s="209" t="s">
        <v>1153</v>
      </c>
      <c r="I1970" s="211"/>
    </row>
    <row r="1971" spans="1:14" s="156" customFormat="1" x14ac:dyDescent="0.25">
      <c r="A1971" s="160" t="s">
        <v>10340</v>
      </c>
      <c r="B1971" s="160" t="s">
        <v>282</v>
      </c>
      <c r="C1971" s="160"/>
      <c r="D1971" s="160" t="s">
        <v>755</v>
      </c>
      <c r="E1971" s="160" t="s">
        <v>4858</v>
      </c>
      <c r="F1971" s="160" t="s">
        <v>1254</v>
      </c>
      <c r="G1971" s="160" t="s">
        <v>8955</v>
      </c>
      <c r="H1971" s="160" t="s">
        <v>10341</v>
      </c>
      <c r="I1971" s="160"/>
    </row>
    <row r="1972" spans="1:14" s="156" customFormat="1" x14ac:dyDescent="0.25">
      <c r="A1972" s="211" t="s">
        <v>17448</v>
      </c>
      <c r="B1972" s="211" t="s">
        <v>282</v>
      </c>
      <c r="C1972" s="211" t="s">
        <v>17449</v>
      </c>
      <c r="D1972" s="211" t="s">
        <v>16646</v>
      </c>
      <c r="E1972" s="211" t="s">
        <v>17450</v>
      </c>
      <c r="F1972" s="211" t="s">
        <v>1254</v>
      </c>
      <c r="G1972" s="211" t="s">
        <v>10305</v>
      </c>
      <c r="H1972" s="212" t="s">
        <v>16978</v>
      </c>
      <c r="I1972" s="211"/>
    </row>
    <row r="1973" spans="1:14" x14ac:dyDescent="0.25">
      <c r="A1973" s="50" t="s">
        <v>3495</v>
      </c>
      <c r="B1973" s="50" t="s">
        <v>3496</v>
      </c>
      <c r="C1973" s="50"/>
      <c r="D1973" s="120" t="s">
        <v>443</v>
      </c>
      <c r="E1973" s="50" t="s">
        <v>3286</v>
      </c>
      <c r="F1973" s="50" t="s">
        <v>1250</v>
      </c>
      <c r="G1973" s="120" t="s">
        <v>4817</v>
      </c>
      <c r="H1973" s="50" t="s">
        <v>3497</v>
      </c>
      <c r="I1973" s="50"/>
      <c r="J1973" s="91"/>
      <c r="K1973" s="91"/>
      <c r="L1973" s="91"/>
      <c r="M1973" s="91"/>
      <c r="N1973" s="91"/>
    </row>
    <row r="1974" spans="1:14" s="156" customFormat="1" x14ac:dyDescent="0.25">
      <c r="A1974" s="143" t="s">
        <v>16979</v>
      </c>
      <c r="B1974" s="143" t="s">
        <v>282</v>
      </c>
      <c r="C1974" s="143" t="s">
        <v>16980</v>
      </c>
      <c r="D1974" s="211" t="s">
        <v>16646</v>
      </c>
      <c r="E1974" s="143" t="s">
        <v>3174</v>
      </c>
      <c r="F1974" s="143" t="s">
        <v>1618</v>
      </c>
      <c r="G1974" s="211" t="s">
        <v>1297</v>
      </c>
      <c r="H1974" s="143" t="s">
        <v>16981</v>
      </c>
      <c r="I1974" s="143"/>
      <c r="J1974" s="141"/>
      <c r="K1974" s="141"/>
      <c r="L1974" s="141"/>
      <c r="M1974" s="141"/>
      <c r="N1974" s="141"/>
    </row>
    <row r="1975" spans="1:14" x14ac:dyDescent="0.25">
      <c r="A1975" s="120" t="s">
        <v>3498</v>
      </c>
      <c r="B1975" s="120" t="s">
        <v>3499</v>
      </c>
      <c r="C1975" s="50" t="s">
        <v>3500</v>
      </c>
      <c r="D1975" s="120" t="s">
        <v>443</v>
      </c>
      <c r="E1975" s="50" t="s">
        <v>3060</v>
      </c>
      <c r="F1975" s="50" t="s">
        <v>1250</v>
      </c>
      <c r="G1975" s="120" t="s">
        <v>4817</v>
      </c>
      <c r="H1975" s="120" t="s">
        <v>3501</v>
      </c>
      <c r="I1975" s="120"/>
    </row>
    <row r="1976" spans="1:14" x14ac:dyDescent="0.25">
      <c r="A1976" s="119" t="s">
        <v>3502</v>
      </c>
      <c r="B1976" s="119" t="s">
        <v>3503</v>
      </c>
      <c r="C1976" s="121" t="s">
        <v>1798</v>
      </c>
      <c r="D1976" s="120" t="s">
        <v>443</v>
      </c>
      <c r="E1976" s="119" t="s">
        <v>3504</v>
      </c>
      <c r="F1976" s="100" t="s">
        <v>1250</v>
      </c>
      <c r="G1976" s="120" t="s">
        <v>4817</v>
      </c>
      <c r="H1976" s="119" t="s">
        <v>3505</v>
      </c>
    </row>
    <row r="1977" spans="1:14" s="156" customFormat="1" x14ac:dyDescent="0.25">
      <c r="A1977" s="211" t="s">
        <v>769</v>
      </c>
      <c r="B1977" s="211" t="s">
        <v>282</v>
      </c>
      <c r="C1977" s="135" t="s">
        <v>12326</v>
      </c>
      <c r="D1977" s="211" t="s">
        <v>564</v>
      </c>
      <c r="E1977" s="162" t="s">
        <v>12327</v>
      </c>
      <c r="F1977" s="136" t="s">
        <v>1254</v>
      </c>
      <c r="G1977" s="211" t="s">
        <v>10307</v>
      </c>
      <c r="H1977" s="211" t="s">
        <v>1155</v>
      </c>
    </row>
    <row r="1978" spans="1:14" s="156" customFormat="1" x14ac:dyDescent="0.25">
      <c r="A1978" s="161" t="s">
        <v>8286</v>
      </c>
      <c r="B1978" s="161" t="s">
        <v>282</v>
      </c>
      <c r="C1978" s="135" t="s">
        <v>8287</v>
      </c>
      <c r="D1978" s="160" t="s">
        <v>755</v>
      </c>
      <c r="E1978" s="161" t="s">
        <v>359</v>
      </c>
      <c r="F1978" s="136" t="s">
        <v>1618</v>
      </c>
      <c r="G1978" s="160" t="s">
        <v>1297</v>
      </c>
      <c r="H1978" s="111" t="s">
        <v>8288</v>
      </c>
    </row>
    <row r="1979" spans="1:14" x14ac:dyDescent="0.25">
      <c r="A1979" s="90" t="s">
        <v>3506</v>
      </c>
      <c r="B1979" s="120" t="s">
        <v>282</v>
      </c>
      <c r="C1979" s="120"/>
      <c r="D1979" s="120" t="s">
        <v>564</v>
      </c>
      <c r="E1979" s="120" t="s">
        <v>3507</v>
      </c>
      <c r="F1979" s="120" t="s">
        <v>1254</v>
      </c>
      <c r="G1979" s="120" t="s">
        <v>1421</v>
      </c>
      <c r="H1979" s="120" t="s">
        <v>3508</v>
      </c>
      <c r="I1979" s="120"/>
    </row>
    <row r="1980" spans="1:14" s="156" customFormat="1" x14ac:dyDescent="0.25">
      <c r="A1980" s="90" t="s">
        <v>14533</v>
      </c>
      <c r="B1980" s="161" t="s">
        <v>282</v>
      </c>
      <c r="C1980" s="211" t="s">
        <v>14534</v>
      </c>
      <c r="D1980" s="211" t="s">
        <v>14448</v>
      </c>
      <c r="E1980" s="211" t="s">
        <v>14535</v>
      </c>
      <c r="F1980" s="211" t="s">
        <v>1250</v>
      </c>
      <c r="G1980" s="211" t="s">
        <v>6857</v>
      </c>
      <c r="H1980" s="211" t="s">
        <v>14536</v>
      </c>
      <c r="I1980" s="211"/>
    </row>
    <row r="1981" spans="1:14" s="156" customFormat="1" x14ac:dyDescent="0.25">
      <c r="A1981" s="90" t="s">
        <v>9883</v>
      </c>
      <c r="B1981" s="161" t="s">
        <v>282</v>
      </c>
      <c r="C1981" s="160"/>
      <c r="D1981" s="160" t="s">
        <v>7848</v>
      </c>
      <c r="E1981" s="160" t="s">
        <v>309</v>
      </c>
      <c r="F1981" s="160" t="s">
        <v>1254</v>
      </c>
      <c r="G1981" s="160" t="s">
        <v>8955</v>
      </c>
      <c r="H1981" s="160" t="s">
        <v>9884</v>
      </c>
      <c r="I1981" s="160"/>
    </row>
    <row r="1982" spans="1:14" s="156" customFormat="1" x14ac:dyDescent="0.25">
      <c r="A1982" s="90" t="s">
        <v>5236</v>
      </c>
      <c r="B1982" s="161" t="s">
        <v>5237</v>
      </c>
      <c r="C1982" s="96" t="s">
        <v>6963</v>
      </c>
      <c r="D1982" s="160" t="s">
        <v>841</v>
      </c>
      <c r="E1982" s="160" t="s">
        <v>5238</v>
      </c>
      <c r="F1982" s="160" t="s">
        <v>1618</v>
      </c>
      <c r="G1982" s="160" t="s">
        <v>10307</v>
      </c>
      <c r="H1982" s="160" t="s">
        <v>5239</v>
      </c>
      <c r="I1982" s="160"/>
    </row>
    <row r="1983" spans="1:14" s="156" customFormat="1" x14ac:dyDescent="0.25">
      <c r="A1983" s="90" t="s">
        <v>9885</v>
      </c>
      <c r="B1983" s="161" t="s">
        <v>282</v>
      </c>
      <c r="C1983" s="96"/>
      <c r="D1983" s="160" t="s">
        <v>7848</v>
      </c>
      <c r="E1983" s="160" t="s">
        <v>276</v>
      </c>
      <c r="F1983" s="160" t="s">
        <v>1254</v>
      </c>
      <c r="G1983" s="160" t="s">
        <v>8955</v>
      </c>
      <c r="H1983" s="160" t="s">
        <v>9886</v>
      </c>
      <c r="I1983" s="160"/>
    </row>
    <row r="1984" spans="1:14" x14ac:dyDescent="0.25">
      <c r="A1984" s="90" t="s">
        <v>4747</v>
      </c>
      <c r="B1984" s="161" t="s">
        <v>282</v>
      </c>
      <c r="C1984" s="120" t="s">
        <v>6964</v>
      </c>
      <c r="D1984" s="120" t="s">
        <v>564</v>
      </c>
      <c r="E1984" s="120" t="s">
        <v>4748</v>
      </c>
      <c r="F1984" s="120" t="s">
        <v>1618</v>
      </c>
      <c r="G1984" s="120" t="s">
        <v>1297</v>
      </c>
      <c r="H1984" s="120" t="s">
        <v>4749</v>
      </c>
      <c r="I1984" s="120"/>
    </row>
    <row r="1985" spans="1:9" s="156" customFormat="1" x14ac:dyDescent="0.25">
      <c r="A1985" s="90" t="s">
        <v>10321</v>
      </c>
      <c r="B1985" s="161" t="s">
        <v>282</v>
      </c>
      <c r="C1985" s="160"/>
      <c r="D1985" s="160" t="s">
        <v>755</v>
      </c>
      <c r="E1985" s="160" t="s">
        <v>10322</v>
      </c>
      <c r="F1985" s="160" t="s">
        <v>1254</v>
      </c>
      <c r="G1985" s="160" t="s">
        <v>8955</v>
      </c>
      <c r="H1985" s="160" t="s">
        <v>10323</v>
      </c>
      <c r="I1985" s="160"/>
    </row>
    <row r="1986" spans="1:9" s="156" customFormat="1" x14ac:dyDescent="0.25">
      <c r="A1986" s="90" t="s">
        <v>16982</v>
      </c>
      <c r="B1986" s="161" t="s">
        <v>282</v>
      </c>
      <c r="C1986" s="211" t="s">
        <v>16983</v>
      </c>
      <c r="D1986" s="211" t="s">
        <v>16646</v>
      </c>
      <c r="E1986" s="211" t="s">
        <v>16984</v>
      </c>
      <c r="F1986" s="211" t="s">
        <v>1254</v>
      </c>
      <c r="G1986" s="211" t="s">
        <v>4832</v>
      </c>
      <c r="H1986" s="211" t="s">
        <v>16985</v>
      </c>
      <c r="I1986" s="211"/>
    </row>
    <row r="1987" spans="1:9" x14ac:dyDescent="0.25">
      <c r="A1987" s="90" t="s">
        <v>3509</v>
      </c>
      <c r="B1987" s="118" t="s">
        <v>3510</v>
      </c>
      <c r="C1987" s="120" t="s">
        <v>6803</v>
      </c>
      <c r="D1987" s="120" t="s">
        <v>841</v>
      </c>
      <c r="E1987" s="120" t="s">
        <v>261</v>
      </c>
      <c r="F1987" s="120" t="s">
        <v>1250</v>
      </c>
      <c r="G1987" s="120" t="s">
        <v>4832</v>
      </c>
      <c r="H1987" s="120" t="s">
        <v>3511</v>
      </c>
      <c r="I1987" s="120"/>
    </row>
    <row r="1988" spans="1:9" s="156" customFormat="1" x14ac:dyDescent="0.25">
      <c r="A1988" s="90" t="s">
        <v>5792</v>
      </c>
      <c r="B1988" s="159" t="s">
        <v>5791</v>
      </c>
      <c r="C1988" s="160" t="s">
        <v>5793</v>
      </c>
      <c r="D1988" s="160" t="s">
        <v>841</v>
      </c>
      <c r="E1988" s="160" t="s">
        <v>5545</v>
      </c>
      <c r="F1988" s="160" t="s">
        <v>1254</v>
      </c>
      <c r="G1988" s="160" t="s">
        <v>4905</v>
      </c>
      <c r="H1988" s="160" t="s">
        <v>5794</v>
      </c>
      <c r="I1988" s="160"/>
    </row>
    <row r="1989" spans="1:9" x14ac:dyDescent="0.25">
      <c r="A1989" s="120" t="s">
        <v>3512</v>
      </c>
      <c r="B1989" s="120" t="s">
        <v>3513</v>
      </c>
      <c r="C1989" s="50" t="s">
        <v>6965</v>
      </c>
      <c r="D1989" s="120" t="s">
        <v>564</v>
      </c>
      <c r="E1989" s="120" t="s">
        <v>3514</v>
      </c>
      <c r="F1989" s="50" t="s">
        <v>1254</v>
      </c>
      <c r="G1989" s="50" t="s">
        <v>4832</v>
      </c>
      <c r="H1989" s="120" t="s">
        <v>3515</v>
      </c>
      <c r="I1989" s="120"/>
    </row>
    <row r="1990" spans="1:9" s="156" customFormat="1" x14ac:dyDescent="0.25">
      <c r="A1990" s="211" t="s">
        <v>16986</v>
      </c>
      <c r="B1990" s="211" t="s">
        <v>282</v>
      </c>
      <c r="C1990" s="143" t="s">
        <v>16987</v>
      </c>
      <c r="D1990" s="211" t="s">
        <v>16646</v>
      </c>
      <c r="E1990" s="211" t="s">
        <v>16988</v>
      </c>
      <c r="F1990" s="143" t="s">
        <v>1254</v>
      </c>
      <c r="G1990" s="143" t="s">
        <v>4832</v>
      </c>
      <c r="H1990" s="211" t="s">
        <v>16989</v>
      </c>
      <c r="I1990" s="211"/>
    </row>
    <row r="1991" spans="1:9" s="156" customFormat="1" x14ac:dyDescent="0.25">
      <c r="A1991" s="160" t="s">
        <v>8631</v>
      </c>
      <c r="B1991" s="160" t="s">
        <v>282</v>
      </c>
      <c r="C1991" s="143" t="s">
        <v>8525</v>
      </c>
      <c r="D1991" s="160" t="s">
        <v>7848</v>
      </c>
      <c r="E1991" s="160" t="s">
        <v>7356</v>
      </c>
      <c r="F1991" s="143" t="s">
        <v>1250</v>
      </c>
      <c r="G1991" s="143" t="s">
        <v>1258</v>
      </c>
      <c r="H1991" s="160" t="s">
        <v>8632</v>
      </c>
      <c r="I1991" s="160"/>
    </row>
    <row r="1992" spans="1:9" s="156" customFormat="1" x14ac:dyDescent="0.25">
      <c r="A1992" s="211" t="s">
        <v>16990</v>
      </c>
      <c r="B1992" s="211" t="s">
        <v>282</v>
      </c>
      <c r="C1992" s="143" t="s">
        <v>16991</v>
      </c>
      <c r="D1992" s="211" t="s">
        <v>16646</v>
      </c>
      <c r="E1992" s="211" t="s">
        <v>16992</v>
      </c>
      <c r="F1992" s="143" t="s">
        <v>1254</v>
      </c>
      <c r="G1992" s="143" t="s">
        <v>4832</v>
      </c>
      <c r="H1992" s="211" t="s">
        <v>16993</v>
      </c>
      <c r="I1992" s="211"/>
    </row>
    <row r="1993" spans="1:9" x14ac:dyDescent="0.25">
      <c r="A1993" s="120" t="s">
        <v>3516</v>
      </c>
      <c r="B1993" s="120" t="s">
        <v>3517</v>
      </c>
      <c r="C1993" s="50" t="s">
        <v>1197</v>
      </c>
      <c r="D1993" s="120" t="s">
        <v>443</v>
      </c>
      <c r="E1993" s="120" t="s">
        <v>2051</v>
      </c>
      <c r="F1993" s="120" t="s">
        <v>1250</v>
      </c>
      <c r="G1993" s="120" t="s">
        <v>1251</v>
      </c>
      <c r="H1993" s="120" t="s">
        <v>3518</v>
      </c>
      <c r="I1993" s="120"/>
    </row>
    <row r="1994" spans="1:9" s="156" customFormat="1" x14ac:dyDescent="0.25">
      <c r="A1994" s="160" t="s">
        <v>6720</v>
      </c>
      <c r="B1994" s="160" t="s">
        <v>6721</v>
      </c>
      <c r="C1994" s="143"/>
      <c r="D1994" s="160" t="s">
        <v>443</v>
      </c>
      <c r="E1994" s="160" t="s">
        <v>1352</v>
      </c>
      <c r="F1994" s="160" t="s">
        <v>1250</v>
      </c>
      <c r="G1994" s="160" t="s">
        <v>10307</v>
      </c>
      <c r="H1994" s="160" t="s">
        <v>6722</v>
      </c>
      <c r="I1994" s="160"/>
    </row>
    <row r="1995" spans="1:9" s="156" customFormat="1" x14ac:dyDescent="0.25">
      <c r="A1995" s="160" t="s">
        <v>9887</v>
      </c>
      <c r="B1995" s="160" t="s">
        <v>282</v>
      </c>
      <c r="C1995" s="143"/>
      <c r="D1995" s="160" t="s">
        <v>7848</v>
      </c>
      <c r="E1995" s="160" t="s">
        <v>9343</v>
      </c>
      <c r="F1995" s="160" t="s">
        <v>1265</v>
      </c>
      <c r="G1995" s="160" t="s">
        <v>8955</v>
      </c>
      <c r="H1995" s="160" t="s">
        <v>9888</v>
      </c>
      <c r="I1995" s="160"/>
    </row>
    <row r="1996" spans="1:9" s="156" customFormat="1" x14ac:dyDescent="0.25">
      <c r="A1996" s="160" t="s">
        <v>8633</v>
      </c>
      <c r="B1996" s="160" t="s">
        <v>282</v>
      </c>
      <c r="C1996" s="143" t="s">
        <v>8634</v>
      </c>
      <c r="D1996" s="160" t="s">
        <v>7848</v>
      </c>
      <c r="E1996" s="160" t="s">
        <v>8635</v>
      </c>
      <c r="F1996" s="160" t="s">
        <v>1250</v>
      </c>
      <c r="G1996" s="160" t="s">
        <v>6857</v>
      </c>
      <c r="H1996" s="160" t="s">
        <v>8636</v>
      </c>
      <c r="I1996" s="160"/>
    </row>
    <row r="1997" spans="1:9" s="156" customFormat="1" x14ac:dyDescent="0.25">
      <c r="A1997" s="160" t="s">
        <v>7263</v>
      </c>
      <c r="B1997" s="160" t="s">
        <v>282</v>
      </c>
      <c r="C1997" s="143" t="s">
        <v>7202</v>
      </c>
      <c r="D1997" s="160" t="s">
        <v>8944</v>
      </c>
      <c r="E1997" s="160" t="s">
        <v>1931</v>
      </c>
      <c r="F1997" s="160" t="s">
        <v>1250</v>
      </c>
      <c r="G1997" s="160" t="s">
        <v>4817</v>
      </c>
      <c r="H1997" s="160" t="s">
        <v>7264</v>
      </c>
      <c r="I1997" s="160"/>
    </row>
    <row r="1998" spans="1:9" s="156" customFormat="1" x14ac:dyDescent="0.25">
      <c r="A1998" s="160" t="s">
        <v>6476</v>
      </c>
      <c r="B1998" s="160" t="s">
        <v>6477</v>
      </c>
      <c r="C1998" s="143" t="s">
        <v>6478</v>
      </c>
      <c r="D1998" s="160" t="s">
        <v>841</v>
      </c>
      <c r="E1998" s="160" t="s">
        <v>6479</v>
      </c>
      <c r="F1998" s="160" t="s">
        <v>1250</v>
      </c>
      <c r="G1998" s="160" t="s">
        <v>7029</v>
      </c>
      <c r="H1998" s="160" t="s">
        <v>6480</v>
      </c>
      <c r="I1998" s="160"/>
    </row>
    <row r="1999" spans="1:9" s="156" customFormat="1" x14ac:dyDescent="0.25">
      <c r="A1999" s="160" t="s">
        <v>10218</v>
      </c>
      <c r="B1999" s="160" t="s">
        <v>282</v>
      </c>
      <c r="C1999" s="143" t="s">
        <v>10220</v>
      </c>
      <c r="D1999" s="160" t="s">
        <v>8944</v>
      </c>
      <c r="E1999" s="160" t="s">
        <v>10219</v>
      </c>
      <c r="F1999" s="160" t="s">
        <v>1254</v>
      </c>
      <c r="G1999" s="160" t="s">
        <v>10305</v>
      </c>
      <c r="H1999" s="160" t="s">
        <v>10221</v>
      </c>
      <c r="I1999" s="160"/>
    </row>
    <row r="2000" spans="1:9" x14ac:dyDescent="0.25">
      <c r="A2000" s="120" t="s">
        <v>4545</v>
      </c>
      <c r="B2000" s="120" t="s">
        <v>282</v>
      </c>
      <c r="C2000" s="50" t="s">
        <v>6966</v>
      </c>
      <c r="D2000" s="120" t="s">
        <v>4413</v>
      </c>
      <c r="E2000" s="120" t="s">
        <v>4546</v>
      </c>
      <c r="F2000" s="120" t="s">
        <v>1254</v>
      </c>
      <c r="G2000" s="120" t="s">
        <v>6857</v>
      </c>
      <c r="H2000" s="120" t="s">
        <v>4547</v>
      </c>
      <c r="I2000" s="120"/>
    </row>
    <row r="2001" spans="1:9" s="156" customFormat="1" x14ac:dyDescent="0.25">
      <c r="A2001" s="160" t="s">
        <v>9296</v>
      </c>
      <c r="B2001" s="160" t="s">
        <v>282</v>
      </c>
      <c r="C2001" s="143" t="s">
        <v>9267</v>
      </c>
      <c r="D2001" s="160" t="s">
        <v>8944</v>
      </c>
      <c r="E2001" s="160" t="s">
        <v>2986</v>
      </c>
      <c r="F2001" s="160" t="s">
        <v>1254</v>
      </c>
      <c r="G2001" s="160" t="s">
        <v>2382</v>
      </c>
      <c r="H2001" s="160" t="s">
        <v>9297</v>
      </c>
      <c r="I2001" s="160"/>
    </row>
    <row r="2002" spans="1:9" s="156" customFormat="1" x14ac:dyDescent="0.25">
      <c r="A2002" s="160" t="s">
        <v>8639</v>
      </c>
      <c r="B2002" s="160" t="s">
        <v>282</v>
      </c>
      <c r="C2002" s="143" t="s">
        <v>8640</v>
      </c>
      <c r="D2002" s="160" t="s">
        <v>7848</v>
      </c>
      <c r="E2002" s="160" t="s">
        <v>8641</v>
      </c>
      <c r="F2002" s="160" t="s">
        <v>1254</v>
      </c>
      <c r="G2002" s="160" t="s">
        <v>6857</v>
      </c>
      <c r="H2002" s="160" t="s">
        <v>8642</v>
      </c>
      <c r="I2002" s="160"/>
    </row>
    <row r="2003" spans="1:9" x14ac:dyDescent="0.25">
      <c r="A2003" s="120" t="s">
        <v>4691</v>
      </c>
      <c r="B2003" s="120" t="s">
        <v>282</v>
      </c>
      <c r="C2003" s="50" t="s">
        <v>6967</v>
      </c>
      <c r="D2003" s="120" t="s">
        <v>564</v>
      </c>
      <c r="E2003" s="120" t="s">
        <v>4692</v>
      </c>
      <c r="F2003" s="120" t="s">
        <v>1254</v>
      </c>
      <c r="G2003" s="120" t="s">
        <v>1258</v>
      </c>
      <c r="H2003" s="120" t="s">
        <v>4693</v>
      </c>
      <c r="I2003" s="120"/>
    </row>
    <row r="2004" spans="1:9" s="156" customFormat="1" x14ac:dyDescent="0.25">
      <c r="A2004" s="160" t="s">
        <v>6481</v>
      </c>
      <c r="B2004" s="160" t="s">
        <v>6482</v>
      </c>
      <c r="C2004" s="143" t="s">
        <v>6483</v>
      </c>
      <c r="D2004" s="160" t="s">
        <v>841</v>
      </c>
      <c r="E2004" s="160" t="s">
        <v>6484</v>
      </c>
      <c r="F2004" s="160" t="s">
        <v>1250</v>
      </c>
      <c r="G2004" s="160" t="s">
        <v>4817</v>
      </c>
      <c r="H2004" s="160" t="s">
        <v>6485</v>
      </c>
      <c r="I2004" s="160"/>
    </row>
    <row r="2005" spans="1:9" s="156" customFormat="1" x14ac:dyDescent="0.25">
      <c r="A2005" s="160" t="s">
        <v>8643</v>
      </c>
      <c r="B2005" s="160" t="s">
        <v>282</v>
      </c>
      <c r="C2005" s="143" t="s">
        <v>10296</v>
      </c>
      <c r="D2005" s="160" t="s">
        <v>7848</v>
      </c>
      <c r="E2005" s="160" t="s">
        <v>7875</v>
      </c>
      <c r="F2005" s="160" t="s">
        <v>1254</v>
      </c>
      <c r="G2005" s="160" t="s">
        <v>1359</v>
      </c>
      <c r="H2005" s="160" t="s">
        <v>8644</v>
      </c>
      <c r="I2005" s="160"/>
    </row>
    <row r="2006" spans="1:9" s="156" customFormat="1" x14ac:dyDescent="0.25">
      <c r="A2006" s="160" t="s">
        <v>9123</v>
      </c>
      <c r="B2006" s="160" t="s">
        <v>282</v>
      </c>
      <c r="C2006" s="143" t="s">
        <v>9125</v>
      </c>
      <c r="D2006" s="160" t="s">
        <v>8944</v>
      </c>
      <c r="E2006" s="160" t="s">
        <v>9124</v>
      </c>
      <c r="F2006" s="160" t="s">
        <v>1254</v>
      </c>
      <c r="G2006" s="160" t="s">
        <v>1258</v>
      </c>
      <c r="H2006" s="160" t="s">
        <v>9126</v>
      </c>
      <c r="I2006" s="160"/>
    </row>
    <row r="2007" spans="1:9" s="156" customFormat="1" x14ac:dyDescent="0.25">
      <c r="A2007" s="160" t="s">
        <v>9298</v>
      </c>
      <c r="B2007" s="160" t="s">
        <v>282</v>
      </c>
      <c r="C2007" s="143" t="s">
        <v>9267</v>
      </c>
      <c r="D2007" s="160" t="s">
        <v>8944</v>
      </c>
      <c r="E2007" s="160" t="s">
        <v>2986</v>
      </c>
      <c r="F2007" s="160" t="s">
        <v>1254</v>
      </c>
      <c r="G2007" s="160" t="s">
        <v>2382</v>
      </c>
      <c r="H2007" s="160" t="s">
        <v>9299</v>
      </c>
      <c r="I2007" s="160"/>
    </row>
    <row r="2008" spans="1:9" x14ac:dyDescent="0.25">
      <c r="A2008" s="120" t="s">
        <v>3519</v>
      </c>
      <c r="B2008" s="120" t="s">
        <v>6486</v>
      </c>
      <c r="C2008" s="50" t="s">
        <v>6283</v>
      </c>
      <c r="D2008" s="120" t="s">
        <v>841</v>
      </c>
      <c r="E2008" s="120" t="s">
        <v>6981</v>
      </c>
      <c r="F2008" s="120" t="s">
        <v>1250</v>
      </c>
      <c r="G2008" s="160" t="s">
        <v>4817</v>
      </c>
      <c r="H2008" s="120" t="s">
        <v>3520</v>
      </c>
      <c r="I2008" s="120"/>
    </row>
    <row r="2009" spans="1:9" s="156" customFormat="1" x14ac:dyDescent="0.25">
      <c r="A2009" s="160" t="s">
        <v>6487</v>
      </c>
      <c r="B2009" s="160" t="s">
        <v>6488</v>
      </c>
      <c r="C2009" s="143" t="s">
        <v>6489</v>
      </c>
      <c r="D2009" s="160" t="s">
        <v>841</v>
      </c>
      <c r="E2009" s="160" t="s">
        <v>2195</v>
      </c>
      <c r="F2009" s="160" t="s">
        <v>1250</v>
      </c>
      <c r="G2009" s="160" t="s">
        <v>4832</v>
      </c>
      <c r="H2009" s="160" t="s">
        <v>6490</v>
      </c>
      <c r="I2009" s="160"/>
    </row>
    <row r="2010" spans="1:9" s="156" customFormat="1" x14ac:dyDescent="0.25">
      <c r="A2010" s="160" t="s">
        <v>6491</v>
      </c>
      <c r="B2010" s="160" t="s">
        <v>6492</v>
      </c>
      <c r="C2010" s="143" t="s">
        <v>6355</v>
      </c>
      <c r="D2010" s="160" t="s">
        <v>841</v>
      </c>
      <c r="E2010" s="160" t="s">
        <v>6493</v>
      </c>
      <c r="F2010" s="160" t="s">
        <v>1250</v>
      </c>
      <c r="G2010" s="160" t="s">
        <v>10307</v>
      </c>
      <c r="H2010" s="160" t="s">
        <v>6494</v>
      </c>
      <c r="I2010" s="160"/>
    </row>
    <row r="2011" spans="1:9" s="156" customFormat="1" x14ac:dyDescent="0.25">
      <c r="A2011" s="160" t="s">
        <v>9889</v>
      </c>
      <c r="B2011" s="160" t="s">
        <v>282</v>
      </c>
      <c r="C2011" s="143" t="s">
        <v>9890</v>
      </c>
      <c r="D2011" s="160" t="s">
        <v>7848</v>
      </c>
      <c r="E2011" s="160" t="s">
        <v>487</v>
      </c>
      <c r="F2011" s="160" t="s">
        <v>1254</v>
      </c>
      <c r="G2011" s="160" t="s">
        <v>8955</v>
      </c>
      <c r="H2011" s="160" t="s">
        <v>9891</v>
      </c>
      <c r="I2011" s="160"/>
    </row>
    <row r="2012" spans="1:9" s="156" customFormat="1" x14ac:dyDescent="0.25">
      <c r="A2012" s="160" t="s">
        <v>6495</v>
      </c>
      <c r="B2012" s="160" t="s">
        <v>6496</v>
      </c>
      <c r="C2012" s="143" t="s">
        <v>6200</v>
      </c>
      <c r="D2012" s="160" t="s">
        <v>841</v>
      </c>
      <c r="E2012" s="160" t="s">
        <v>6497</v>
      </c>
      <c r="F2012" s="160" t="s">
        <v>1250</v>
      </c>
      <c r="G2012" s="160" t="s">
        <v>10306</v>
      </c>
      <c r="H2012" s="160" t="s">
        <v>6498</v>
      </c>
      <c r="I2012" s="160"/>
    </row>
    <row r="2013" spans="1:9" s="156" customFormat="1" x14ac:dyDescent="0.25">
      <c r="A2013" s="160" t="s">
        <v>6499</v>
      </c>
      <c r="B2013" s="160" t="s">
        <v>6500</v>
      </c>
      <c r="C2013" s="143" t="s">
        <v>6200</v>
      </c>
      <c r="D2013" s="160" t="s">
        <v>841</v>
      </c>
      <c r="E2013" s="160" t="s">
        <v>6501</v>
      </c>
      <c r="F2013" s="160" t="s">
        <v>1250</v>
      </c>
      <c r="G2013" s="160" t="s">
        <v>10306</v>
      </c>
      <c r="H2013" s="160" t="s">
        <v>6502</v>
      </c>
      <c r="I2013" s="160"/>
    </row>
    <row r="2014" spans="1:9" s="156" customFormat="1" x14ac:dyDescent="0.25">
      <c r="A2014" s="211" t="s">
        <v>16994</v>
      </c>
      <c r="B2014" s="211" t="s">
        <v>282</v>
      </c>
      <c r="C2014" s="143" t="s">
        <v>8179</v>
      </c>
      <c r="D2014" s="211" t="s">
        <v>16646</v>
      </c>
      <c r="E2014" s="211" t="s">
        <v>5068</v>
      </c>
      <c r="F2014" s="211" t="s">
        <v>1254</v>
      </c>
      <c r="G2014" s="211" t="s">
        <v>6857</v>
      </c>
      <c r="H2014" s="211" t="s">
        <v>16995</v>
      </c>
      <c r="I2014" s="211"/>
    </row>
    <row r="2015" spans="1:9" x14ac:dyDescent="0.25">
      <c r="A2015" s="120" t="s">
        <v>4694</v>
      </c>
      <c r="B2015" s="120" t="s">
        <v>282</v>
      </c>
      <c r="C2015" s="50" t="s">
        <v>6968</v>
      </c>
      <c r="D2015" s="120" t="s">
        <v>755</v>
      </c>
      <c r="E2015" s="120" t="s">
        <v>4762</v>
      </c>
      <c r="F2015" s="120" t="s">
        <v>1254</v>
      </c>
      <c r="G2015" s="120" t="s">
        <v>4805</v>
      </c>
      <c r="H2015" s="120" t="s">
        <v>4695</v>
      </c>
      <c r="I2015" s="120"/>
    </row>
    <row r="2016" spans="1:9" s="156" customFormat="1" x14ac:dyDescent="0.25">
      <c r="A2016" s="160" t="s">
        <v>10231</v>
      </c>
      <c r="B2016" s="160" t="s">
        <v>282</v>
      </c>
      <c r="C2016" s="143" t="s">
        <v>10232</v>
      </c>
      <c r="D2016" s="160" t="s">
        <v>8944</v>
      </c>
      <c r="E2016" s="160" t="s">
        <v>309</v>
      </c>
      <c r="F2016" s="160" t="s">
        <v>1254</v>
      </c>
      <c r="G2016" s="160" t="s">
        <v>10305</v>
      </c>
      <c r="H2016" s="160" t="s">
        <v>10233</v>
      </c>
      <c r="I2016" s="160"/>
    </row>
    <row r="2017" spans="1:9" s="156" customFormat="1" x14ac:dyDescent="0.25">
      <c r="A2017" s="147" t="s">
        <v>5056</v>
      </c>
      <c r="B2017" s="211" t="s">
        <v>5057</v>
      </c>
      <c r="C2017" s="143" t="s">
        <v>12341</v>
      </c>
      <c r="D2017" s="211" t="s">
        <v>841</v>
      </c>
      <c r="E2017" s="211" t="s">
        <v>8907</v>
      </c>
      <c r="F2017" s="211" t="s">
        <v>1254</v>
      </c>
      <c r="G2017" s="211" t="s">
        <v>10305</v>
      </c>
      <c r="H2017" s="209" t="s">
        <v>4524</v>
      </c>
      <c r="I2017" s="211"/>
    </row>
    <row r="2018" spans="1:9" x14ac:dyDescent="0.25">
      <c r="A2018" s="120" t="s">
        <v>3521</v>
      </c>
      <c r="B2018" s="120" t="s">
        <v>282</v>
      </c>
      <c r="C2018" s="120"/>
      <c r="D2018" s="120" t="s">
        <v>564</v>
      </c>
      <c r="E2018" s="120" t="s">
        <v>3522</v>
      </c>
      <c r="F2018" s="120" t="s">
        <v>1254</v>
      </c>
      <c r="G2018" s="120" t="s">
        <v>1392</v>
      </c>
      <c r="H2018" s="120" t="s">
        <v>3523</v>
      </c>
      <c r="I2018" s="120"/>
    </row>
    <row r="2019" spans="1:9" x14ac:dyDescent="0.25">
      <c r="A2019" s="120" t="s">
        <v>626</v>
      </c>
      <c r="B2019" s="120" t="s">
        <v>282</v>
      </c>
      <c r="C2019" s="120" t="s">
        <v>6964</v>
      </c>
      <c r="D2019" s="120" t="s">
        <v>564</v>
      </c>
      <c r="E2019" s="119" t="s">
        <v>3524</v>
      </c>
      <c r="F2019" s="119" t="s">
        <v>1254</v>
      </c>
      <c r="G2019" s="119" t="s">
        <v>1297</v>
      </c>
      <c r="H2019" s="99" t="s">
        <v>3525</v>
      </c>
      <c r="I2019" s="122"/>
    </row>
    <row r="2020" spans="1:9" x14ac:dyDescent="0.25">
      <c r="A2020" s="120" t="s">
        <v>3526</v>
      </c>
      <c r="B2020" s="120" t="s">
        <v>3527</v>
      </c>
      <c r="C2020" s="120"/>
      <c r="D2020" s="120" t="s">
        <v>443</v>
      </c>
      <c r="E2020" s="120" t="s">
        <v>1249</v>
      </c>
      <c r="F2020" s="120" t="s">
        <v>1250</v>
      </c>
      <c r="G2020" s="122" t="s">
        <v>1251</v>
      </c>
      <c r="H2020" s="120" t="s">
        <v>3528</v>
      </c>
      <c r="I2020" s="120"/>
    </row>
    <row r="2021" spans="1:9" x14ac:dyDescent="0.25">
      <c r="A2021" s="120" t="s">
        <v>3529</v>
      </c>
      <c r="B2021" s="120" t="s">
        <v>3530</v>
      </c>
      <c r="C2021" s="120" t="s">
        <v>3531</v>
      </c>
      <c r="D2021" s="120" t="s">
        <v>443</v>
      </c>
      <c r="E2021" s="120" t="s">
        <v>2148</v>
      </c>
      <c r="F2021" s="120" t="s">
        <v>1250</v>
      </c>
      <c r="G2021" s="122" t="s">
        <v>1359</v>
      </c>
      <c r="H2021" s="120" t="s">
        <v>3532</v>
      </c>
      <c r="I2021" s="120"/>
    </row>
    <row r="2022" spans="1:9" x14ac:dyDescent="0.25">
      <c r="A2022" s="120" t="s">
        <v>3533</v>
      </c>
      <c r="B2022" s="120" t="s">
        <v>3534</v>
      </c>
      <c r="C2022" s="50" t="s">
        <v>3535</v>
      </c>
      <c r="D2022" s="120" t="s">
        <v>443</v>
      </c>
      <c r="E2022" s="120" t="s">
        <v>246</v>
      </c>
      <c r="F2022" s="120" t="s">
        <v>1250</v>
      </c>
      <c r="G2022" s="122" t="s">
        <v>3624</v>
      </c>
      <c r="H2022" s="120" t="s">
        <v>3536</v>
      </c>
      <c r="I2022" s="120"/>
    </row>
    <row r="2023" spans="1:9" s="156" customFormat="1" x14ac:dyDescent="0.25">
      <c r="A2023" s="147" t="s">
        <v>10068</v>
      </c>
      <c r="B2023" s="211" t="s">
        <v>282</v>
      </c>
      <c r="C2023" s="211" t="s">
        <v>15837</v>
      </c>
      <c r="D2023" s="211" t="s">
        <v>8944</v>
      </c>
      <c r="E2023" s="211" t="s">
        <v>10064</v>
      </c>
      <c r="F2023" s="211" t="s">
        <v>1600</v>
      </c>
      <c r="G2023" s="162" t="s">
        <v>3624</v>
      </c>
      <c r="H2023" s="211" t="s">
        <v>10069</v>
      </c>
      <c r="I2023" s="211"/>
    </row>
    <row r="2024" spans="1:9" x14ac:dyDescent="0.25">
      <c r="A2024" s="120" t="s">
        <v>3537</v>
      </c>
      <c r="B2024" s="120" t="s">
        <v>6503</v>
      </c>
      <c r="C2024" s="50" t="s">
        <v>6504</v>
      </c>
      <c r="D2024" s="120" t="s">
        <v>841</v>
      </c>
      <c r="E2024" s="120" t="s">
        <v>3538</v>
      </c>
      <c r="F2024" s="120" t="s">
        <v>1250</v>
      </c>
      <c r="G2024" s="122" t="s">
        <v>4817</v>
      </c>
      <c r="H2024" s="120" t="s">
        <v>3539</v>
      </c>
      <c r="I2024" s="120"/>
    </row>
    <row r="2025" spans="1:9" s="156" customFormat="1" x14ac:dyDescent="0.25">
      <c r="A2025" s="160" t="s">
        <v>10324</v>
      </c>
      <c r="B2025" s="160" t="s">
        <v>282</v>
      </c>
      <c r="C2025" s="143"/>
      <c r="D2025" s="160" t="s">
        <v>564</v>
      </c>
      <c r="E2025" s="160" t="s">
        <v>405</v>
      </c>
      <c r="F2025" s="160" t="s">
        <v>1618</v>
      </c>
      <c r="G2025" s="162" t="s">
        <v>3624</v>
      </c>
      <c r="H2025" s="160" t="s">
        <v>10325</v>
      </c>
      <c r="I2025" s="160"/>
    </row>
    <row r="2026" spans="1:9" x14ac:dyDescent="0.25">
      <c r="A2026" s="120" t="s">
        <v>3540</v>
      </c>
      <c r="B2026" s="120" t="s">
        <v>3541</v>
      </c>
      <c r="C2026" s="50" t="s">
        <v>3542</v>
      </c>
      <c r="D2026" s="120" t="s">
        <v>443</v>
      </c>
      <c r="E2026" s="120"/>
      <c r="F2026" s="120" t="s">
        <v>1250</v>
      </c>
      <c r="G2026" s="120" t="s">
        <v>3624</v>
      </c>
      <c r="H2026" s="120" t="s">
        <v>3543</v>
      </c>
      <c r="I2026" s="120"/>
    </row>
    <row r="2027" spans="1:9" x14ac:dyDescent="0.25">
      <c r="A2027" s="120" t="s">
        <v>3544</v>
      </c>
      <c r="B2027" s="120" t="s">
        <v>282</v>
      </c>
      <c r="C2027" s="50"/>
      <c r="D2027" s="120" t="s">
        <v>564</v>
      </c>
      <c r="E2027" s="120" t="s">
        <v>1949</v>
      </c>
      <c r="F2027" s="120" t="s">
        <v>1250</v>
      </c>
      <c r="G2027" s="120" t="s">
        <v>1251</v>
      </c>
      <c r="H2027" s="50" t="s">
        <v>3545</v>
      </c>
      <c r="I2027" s="120"/>
    </row>
    <row r="2028" spans="1:9" x14ac:dyDescent="0.25">
      <c r="A2028" s="120" t="s">
        <v>3546</v>
      </c>
      <c r="B2028" s="120" t="s">
        <v>3547</v>
      </c>
      <c r="C2028" s="50" t="s">
        <v>3548</v>
      </c>
      <c r="D2028" s="120" t="s">
        <v>443</v>
      </c>
      <c r="E2028" s="120" t="s">
        <v>1564</v>
      </c>
      <c r="F2028" s="120" t="s">
        <v>1250</v>
      </c>
      <c r="G2028" s="104" t="s">
        <v>3624</v>
      </c>
      <c r="H2028" s="120" t="s">
        <v>3549</v>
      </c>
      <c r="I2028" s="120"/>
    </row>
    <row r="2029" spans="1:9" s="156" customFormat="1" x14ac:dyDescent="0.25">
      <c r="A2029" s="160" t="s">
        <v>8649</v>
      </c>
      <c r="B2029" s="160" t="s">
        <v>282</v>
      </c>
      <c r="C2029" s="143" t="s">
        <v>8650</v>
      </c>
      <c r="D2029" s="160" t="s">
        <v>7848</v>
      </c>
      <c r="E2029" s="160" t="s">
        <v>8651</v>
      </c>
      <c r="F2029" s="160" t="s">
        <v>2677</v>
      </c>
      <c r="G2029" s="162" t="s">
        <v>6857</v>
      </c>
      <c r="H2029" s="160" t="s">
        <v>8652</v>
      </c>
      <c r="I2029" s="160"/>
    </row>
    <row r="2030" spans="1:9" x14ac:dyDescent="0.25">
      <c r="A2030" s="120" t="s">
        <v>4550</v>
      </c>
      <c r="B2030" s="120" t="s">
        <v>282</v>
      </c>
      <c r="C2030" s="50" t="s">
        <v>6969</v>
      </c>
      <c r="D2030" s="120" t="s">
        <v>4413</v>
      </c>
      <c r="E2030" s="120" t="s">
        <v>2372</v>
      </c>
      <c r="F2030" s="120" t="s">
        <v>1254</v>
      </c>
      <c r="G2030" s="104" t="s">
        <v>6857</v>
      </c>
      <c r="H2030" s="120" t="s">
        <v>4551</v>
      </c>
      <c r="I2030" s="120"/>
    </row>
    <row r="2031" spans="1:9" s="156" customFormat="1" x14ac:dyDescent="0.25">
      <c r="A2031" s="211" t="s">
        <v>10347</v>
      </c>
      <c r="B2031" s="211" t="s">
        <v>282</v>
      </c>
      <c r="C2031" s="211" t="s">
        <v>15733</v>
      </c>
      <c r="D2031" s="211" t="s">
        <v>7848</v>
      </c>
      <c r="E2031" s="211" t="s">
        <v>2372</v>
      </c>
      <c r="F2031" s="211" t="s">
        <v>1254</v>
      </c>
      <c r="G2031" s="162" t="s">
        <v>6857</v>
      </c>
      <c r="H2031" s="211" t="s">
        <v>10348</v>
      </c>
      <c r="I2031" s="211"/>
    </row>
    <row r="2032" spans="1:9" s="156" customFormat="1" x14ac:dyDescent="0.25">
      <c r="A2032" s="160" t="s">
        <v>6506</v>
      </c>
      <c r="B2032" s="160" t="s">
        <v>6505</v>
      </c>
      <c r="C2032" s="143" t="s">
        <v>6288</v>
      </c>
      <c r="D2032" s="160" t="s">
        <v>841</v>
      </c>
      <c r="E2032" s="160" t="s">
        <v>6271</v>
      </c>
      <c r="F2032" s="160" t="s">
        <v>1250</v>
      </c>
      <c r="G2032" s="160" t="s">
        <v>5025</v>
      </c>
      <c r="H2032" s="160" t="s">
        <v>6507</v>
      </c>
      <c r="I2032" s="160"/>
    </row>
    <row r="2033" spans="1:9" s="156" customFormat="1" x14ac:dyDescent="0.25">
      <c r="A2033" s="160" t="s">
        <v>6509</v>
      </c>
      <c r="B2033" s="160" t="s">
        <v>6508</v>
      </c>
      <c r="C2033" s="143" t="s">
        <v>6510</v>
      </c>
      <c r="D2033" s="160" t="s">
        <v>841</v>
      </c>
      <c r="E2033" s="160" t="s">
        <v>252</v>
      </c>
      <c r="F2033" s="160" t="s">
        <v>1250</v>
      </c>
      <c r="G2033" s="160" t="s">
        <v>4832</v>
      </c>
      <c r="H2033" s="160" t="s">
        <v>6511</v>
      </c>
      <c r="I2033" s="160"/>
    </row>
    <row r="2034" spans="1:9" s="156" customFormat="1" x14ac:dyDescent="0.25">
      <c r="A2034" s="160" t="s">
        <v>6512</v>
      </c>
      <c r="B2034" s="160" t="s">
        <v>6513</v>
      </c>
      <c r="C2034" s="143" t="s">
        <v>6514</v>
      </c>
      <c r="D2034" s="160" t="s">
        <v>841</v>
      </c>
      <c r="E2034" s="160" t="s">
        <v>6515</v>
      </c>
      <c r="F2034" s="160" t="s">
        <v>1250</v>
      </c>
      <c r="G2034" s="160" t="s">
        <v>10306</v>
      </c>
      <c r="H2034" s="160" t="s">
        <v>6516</v>
      </c>
      <c r="I2034" s="160"/>
    </row>
    <row r="2035" spans="1:9" x14ac:dyDescent="0.25">
      <c r="A2035" s="120" t="s">
        <v>3550</v>
      </c>
      <c r="B2035" s="120" t="s">
        <v>3551</v>
      </c>
      <c r="C2035" s="50" t="s">
        <v>1454</v>
      </c>
      <c r="D2035" s="120" t="s">
        <v>443</v>
      </c>
      <c r="E2035" s="120" t="s">
        <v>3552</v>
      </c>
      <c r="F2035" s="120" t="s">
        <v>1250</v>
      </c>
      <c r="G2035" s="120" t="s">
        <v>5025</v>
      </c>
      <c r="H2035" s="120" t="s">
        <v>3553</v>
      </c>
      <c r="I2035" s="120"/>
    </row>
    <row r="2036" spans="1:9" s="156" customFormat="1" x14ac:dyDescent="0.25">
      <c r="A2036" s="211" t="s">
        <v>6517</v>
      </c>
      <c r="B2036" s="211" t="s">
        <v>6518</v>
      </c>
      <c r="C2036" s="211" t="s">
        <v>14983</v>
      </c>
      <c r="D2036" s="211" t="s">
        <v>841</v>
      </c>
      <c r="E2036" s="211" t="s">
        <v>1262</v>
      </c>
      <c r="F2036" s="211" t="s">
        <v>1250</v>
      </c>
      <c r="G2036" s="211" t="s">
        <v>1297</v>
      </c>
      <c r="H2036" s="211" t="s">
        <v>6519</v>
      </c>
      <c r="I2036" s="211"/>
    </row>
    <row r="2037" spans="1:9" s="156" customFormat="1" x14ac:dyDescent="0.25">
      <c r="A2037" s="211" t="s">
        <v>6520</v>
      </c>
      <c r="B2037" s="211" t="s">
        <v>6521</v>
      </c>
      <c r="C2037" s="211" t="s">
        <v>14984</v>
      </c>
      <c r="D2037" s="211" t="s">
        <v>841</v>
      </c>
      <c r="E2037" s="211" t="s">
        <v>1262</v>
      </c>
      <c r="F2037" s="211" t="s">
        <v>1250</v>
      </c>
      <c r="G2037" s="211" t="s">
        <v>1258</v>
      </c>
      <c r="H2037" s="211" t="s">
        <v>6522</v>
      </c>
      <c r="I2037" s="211"/>
    </row>
    <row r="2038" spans="1:9" s="156" customFormat="1" x14ac:dyDescent="0.25">
      <c r="A2038" s="211" t="s">
        <v>6523</v>
      </c>
      <c r="B2038" s="211" t="s">
        <v>6524</v>
      </c>
      <c r="C2038" s="211" t="s">
        <v>13952</v>
      </c>
      <c r="D2038" s="211" t="s">
        <v>841</v>
      </c>
      <c r="E2038" s="211" t="s">
        <v>6276</v>
      </c>
      <c r="F2038" s="211" t="s">
        <v>1250</v>
      </c>
      <c r="G2038" s="211" t="s">
        <v>6857</v>
      </c>
      <c r="H2038" s="211" t="s">
        <v>6525</v>
      </c>
      <c r="I2038" s="211"/>
    </row>
    <row r="2039" spans="1:9" s="156" customFormat="1" x14ac:dyDescent="0.25">
      <c r="A2039" s="211" t="s">
        <v>6526</v>
      </c>
      <c r="B2039" s="211" t="s">
        <v>6527</v>
      </c>
      <c r="C2039" s="211" t="s">
        <v>15811</v>
      </c>
      <c r="D2039" s="211" t="s">
        <v>841</v>
      </c>
      <c r="E2039" s="211" t="s">
        <v>6276</v>
      </c>
      <c r="F2039" s="211" t="s">
        <v>1250</v>
      </c>
      <c r="G2039" s="211" t="s">
        <v>1297</v>
      </c>
      <c r="H2039" s="211" t="s">
        <v>6528</v>
      </c>
      <c r="I2039" s="211"/>
    </row>
    <row r="2040" spans="1:9" s="156" customFormat="1" x14ac:dyDescent="0.25">
      <c r="A2040" s="211" t="s">
        <v>15840</v>
      </c>
      <c r="B2040" s="105" t="s">
        <v>15841</v>
      </c>
      <c r="C2040" s="211" t="s">
        <v>17801</v>
      </c>
      <c r="D2040" s="211" t="s">
        <v>841</v>
      </c>
      <c r="E2040" s="211" t="s">
        <v>6276</v>
      </c>
      <c r="F2040" s="211" t="s">
        <v>1250</v>
      </c>
      <c r="G2040" s="211" t="s">
        <v>5456</v>
      </c>
      <c r="H2040" s="211" t="s">
        <v>6529</v>
      </c>
      <c r="I2040" s="211"/>
    </row>
    <row r="2041" spans="1:9" s="156" customFormat="1" x14ac:dyDescent="0.25">
      <c r="A2041" s="211" t="s">
        <v>884</v>
      </c>
      <c r="B2041" s="105" t="s">
        <v>15842</v>
      </c>
      <c r="C2041" s="211" t="s">
        <v>15843</v>
      </c>
      <c r="D2041" s="211" t="s">
        <v>841</v>
      </c>
      <c r="E2041" s="211" t="s">
        <v>6276</v>
      </c>
      <c r="F2041" s="211" t="s">
        <v>1250</v>
      </c>
      <c r="G2041" s="211" t="s">
        <v>1297</v>
      </c>
      <c r="H2041" s="211" t="s">
        <v>1236</v>
      </c>
      <c r="I2041" s="211"/>
    </row>
    <row r="2042" spans="1:9" s="156" customFormat="1" x14ac:dyDescent="0.25">
      <c r="A2042" s="211" t="s">
        <v>6531</v>
      </c>
      <c r="B2042" s="105" t="s">
        <v>6532</v>
      </c>
      <c r="C2042" s="143" t="s">
        <v>14994</v>
      </c>
      <c r="D2042" s="211" t="s">
        <v>841</v>
      </c>
      <c r="E2042" s="211" t="s">
        <v>6276</v>
      </c>
      <c r="F2042" s="211" t="s">
        <v>1250</v>
      </c>
      <c r="G2042" s="211" t="s">
        <v>10307</v>
      </c>
      <c r="H2042" s="161" t="s">
        <v>6533</v>
      </c>
      <c r="I2042" s="211"/>
    </row>
    <row r="2043" spans="1:9" s="156" customFormat="1" x14ac:dyDescent="0.25">
      <c r="A2043" s="160" t="s">
        <v>6534</v>
      </c>
      <c r="B2043" s="161" t="s">
        <v>6535</v>
      </c>
      <c r="C2043" s="136" t="s">
        <v>6536</v>
      </c>
      <c r="D2043" s="160" t="s">
        <v>841</v>
      </c>
      <c r="E2043" s="160" t="s">
        <v>1262</v>
      </c>
      <c r="F2043" s="160" t="s">
        <v>1250</v>
      </c>
      <c r="G2043" s="160" t="s">
        <v>6863</v>
      </c>
      <c r="H2043" s="160" t="s">
        <v>6537</v>
      </c>
      <c r="I2043" s="160"/>
    </row>
    <row r="2044" spans="1:9" s="156" customFormat="1" x14ac:dyDescent="0.25">
      <c r="A2044" s="160" t="s">
        <v>6538</v>
      </c>
      <c r="B2044" s="161" t="s">
        <v>6539</v>
      </c>
      <c r="C2044" s="136" t="s">
        <v>6540</v>
      </c>
      <c r="D2044" s="160" t="s">
        <v>841</v>
      </c>
      <c r="E2044" s="160" t="s">
        <v>6222</v>
      </c>
      <c r="F2044" s="160" t="s">
        <v>1250</v>
      </c>
      <c r="G2044" s="160" t="s">
        <v>10307</v>
      </c>
      <c r="H2044" s="160" t="s">
        <v>6541</v>
      </c>
      <c r="I2044" s="160"/>
    </row>
    <row r="2045" spans="1:9" s="156" customFormat="1" x14ac:dyDescent="0.25">
      <c r="A2045" s="160" t="s">
        <v>9892</v>
      </c>
      <c r="B2045" s="161" t="s">
        <v>282</v>
      </c>
      <c r="C2045" s="136" t="s">
        <v>9893</v>
      </c>
      <c r="D2045" s="160" t="s">
        <v>7848</v>
      </c>
      <c r="E2045" s="160" t="s">
        <v>8967</v>
      </c>
      <c r="F2045" s="160" t="s">
        <v>1250</v>
      </c>
      <c r="G2045" s="162" t="s">
        <v>8955</v>
      </c>
      <c r="H2045" s="160" t="s">
        <v>9894</v>
      </c>
      <c r="I2045" s="160"/>
    </row>
    <row r="2046" spans="1:9" x14ac:dyDescent="0.25">
      <c r="A2046" s="120" t="s">
        <v>3555</v>
      </c>
      <c r="B2046" s="122" t="s">
        <v>3556</v>
      </c>
      <c r="C2046" s="122"/>
      <c r="D2046" s="120" t="s">
        <v>443</v>
      </c>
      <c r="E2046" s="120" t="s">
        <v>1941</v>
      </c>
      <c r="F2046" s="120" t="s">
        <v>1250</v>
      </c>
      <c r="G2046" s="104" t="s">
        <v>1251</v>
      </c>
      <c r="H2046" s="120" t="s">
        <v>3557</v>
      </c>
      <c r="I2046" s="120"/>
    </row>
    <row r="2047" spans="1:9" s="156" customFormat="1" x14ac:dyDescent="0.25">
      <c r="A2047" s="106" t="s">
        <v>6542</v>
      </c>
      <c r="B2047" s="105" t="s">
        <v>6543</v>
      </c>
      <c r="C2047" s="307" t="s">
        <v>14995</v>
      </c>
      <c r="D2047" s="106" t="s">
        <v>841</v>
      </c>
      <c r="E2047" s="211" t="s">
        <v>811</v>
      </c>
      <c r="F2047" s="211" t="s">
        <v>1250</v>
      </c>
      <c r="G2047" s="162" t="s">
        <v>4832</v>
      </c>
      <c r="H2047" s="161" t="s">
        <v>6544</v>
      </c>
      <c r="I2047" s="211"/>
    </row>
    <row r="2048" spans="1:9" s="156" customFormat="1" x14ac:dyDescent="0.25">
      <c r="A2048" s="160" t="s">
        <v>8653</v>
      </c>
      <c r="B2048" s="161" t="s">
        <v>282</v>
      </c>
      <c r="C2048" s="161" t="s">
        <v>8654</v>
      </c>
      <c r="D2048" s="160" t="s">
        <v>7848</v>
      </c>
      <c r="E2048" s="160" t="s">
        <v>8655</v>
      </c>
      <c r="F2048" s="160" t="s">
        <v>1250</v>
      </c>
      <c r="G2048" s="162" t="s">
        <v>4905</v>
      </c>
      <c r="H2048" s="160" t="s">
        <v>8656</v>
      </c>
      <c r="I2048" s="160"/>
    </row>
    <row r="2049" spans="1:14" x14ac:dyDescent="0.25">
      <c r="A2049" s="120" t="s">
        <v>3558</v>
      </c>
      <c r="B2049" s="120" t="s">
        <v>3559</v>
      </c>
      <c r="C2049" s="50" t="s">
        <v>3560</v>
      </c>
      <c r="D2049" s="120" t="s">
        <v>443</v>
      </c>
      <c r="E2049" s="120" t="s">
        <v>288</v>
      </c>
      <c r="F2049" s="50" t="s">
        <v>1250</v>
      </c>
      <c r="G2049" s="120" t="s">
        <v>4817</v>
      </c>
      <c r="H2049" s="120" t="s">
        <v>3561</v>
      </c>
      <c r="I2049" s="120"/>
    </row>
    <row r="2050" spans="1:14" s="156" customFormat="1" x14ac:dyDescent="0.25">
      <c r="A2050" s="160" t="s">
        <v>8657</v>
      </c>
      <c r="B2050" s="160" t="s">
        <v>282</v>
      </c>
      <c r="C2050" s="143" t="s">
        <v>6876</v>
      </c>
      <c r="D2050" s="160" t="s">
        <v>7848</v>
      </c>
      <c r="E2050" s="160" t="s">
        <v>4357</v>
      </c>
      <c r="F2050" s="143" t="s">
        <v>1254</v>
      </c>
      <c r="G2050" s="160" t="s">
        <v>4832</v>
      </c>
      <c r="H2050" s="160" t="s">
        <v>8658</v>
      </c>
      <c r="I2050" s="160"/>
    </row>
    <row r="2051" spans="1:14" s="156" customFormat="1" x14ac:dyDescent="0.25">
      <c r="A2051" s="160" t="s">
        <v>9868</v>
      </c>
      <c r="B2051" s="160" t="s">
        <v>282</v>
      </c>
      <c r="C2051" s="143" t="s">
        <v>9870</v>
      </c>
      <c r="D2051" s="160" t="s">
        <v>7848</v>
      </c>
      <c r="E2051" s="160" t="s">
        <v>5872</v>
      </c>
      <c r="F2051" s="143" t="s">
        <v>1250</v>
      </c>
      <c r="G2051" s="160" t="s">
        <v>10306</v>
      </c>
      <c r="H2051" s="160" t="s">
        <v>9869</v>
      </c>
      <c r="I2051" s="160"/>
    </row>
    <row r="2052" spans="1:14" x14ac:dyDescent="0.25">
      <c r="A2052" s="120" t="s">
        <v>3562</v>
      </c>
      <c r="B2052" s="120" t="s">
        <v>6545</v>
      </c>
      <c r="C2052" s="120" t="s">
        <v>6546</v>
      </c>
      <c r="D2052" s="120" t="s">
        <v>841</v>
      </c>
      <c r="E2052" s="120" t="s">
        <v>1558</v>
      </c>
      <c r="F2052" s="50" t="s">
        <v>1250</v>
      </c>
      <c r="G2052" s="120" t="s">
        <v>1421</v>
      </c>
      <c r="H2052" s="120" t="s">
        <v>3563</v>
      </c>
      <c r="I2052" s="120"/>
    </row>
    <row r="2053" spans="1:14" x14ac:dyDescent="0.25">
      <c r="A2053" s="50" t="s">
        <v>3564</v>
      </c>
      <c r="B2053" s="50" t="s">
        <v>3565</v>
      </c>
      <c r="C2053" s="50"/>
      <c r="D2053" s="120" t="s">
        <v>443</v>
      </c>
      <c r="E2053" s="50" t="s">
        <v>3326</v>
      </c>
      <c r="F2053" s="50" t="s">
        <v>1250</v>
      </c>
      <c r="G2053" s="120" t="s">
        <v>4817</v>
      </c>
      <c r="H2053" s="50" t="s">
        <v>3566</v>
      </c>
      <c r="I2053" s="50"/>
      <c r="J2053" s="91"/>
      <c r="K2053" s="91"/>
      <c r="L2053" s="91"/>
      <c r="M2053" s="91"/>
      <c r="N2053" s="91"/>
    </row>
    <row r="2054" spans="1:14" x14ac:dyDescent="0.25">
      <c r="A2054" s="50" t="s">
        <v>4344</v>
      </c>
      <c r="B2054" s="112" t="s">
        <v>282</v>
      </c>
      <c r="C2054" s="121"/>
      <c r="D2054" s="120" t="s">
        <v>4413</v>
      </c>
      <c r="E2054" s="100" t="s">
        <v>276</v>
      </c>
      <c r="F2054" s="100" t="s">
        <v>1254</v>
      </c>
      <c r="G2054" s="104" t="s">
        <v>6870</v>
      </c>
      <c r="H2054" s="121" t="s">
        <v>4387</v>
      </c>
      <c r="I2054" s="121"/>
      <c r="J2054" s="91"/>
      <c r="K2054" s="91"/>
      <c r="L2054" s="91"/>
      <c r="M2054" s="91"/>
      <c r="N2054" s="91"/>
    </row>
    <row r="2055" spans="1:14" s="156" customFormat="1" x14ac:dyDescent="0.25">
      <c r="A2055" s="143" t="s">
        <v>3567</v>
      </c>
      <c r="B2055" s="112" t="s">
        <v>3568</v>
      </c>
      <c r="C2055" s="135" t="s">
        <v>13953</v>
      </c>
      <c r="D2055" s="211" t="s">
        <v>841</v>
      </c>
      <c r="E2055" s="136" t="s">
        <v>13954</v>
      </c>
      <c r="F2055" s="136" t="s">
        <v>1250</v>
      </c>
      <c r="G2055" s="162" t="s">
        <v>1421</v>
      </c>
      <c r="H2055" s="135" t="s">
        <v>13955</v>
      </c>
      <c r="I2055" s="135"/>
      <c r="J2055" s="141"/>
      <c r="K2055" s="141"/>
      <c r="L2055" s="141"/>
      <c r="M2055" s="141"/>
      <c r="N2055" s="141"/>
    </row>
    <row r="2056" spans="1:14" x14ac:dyDescent="0.25">
      <c r="A2056" s="120" t="s">
        <v>3569</v>
      </c>
      <c r="B2056" s="120" t="s">
        <v>6547</v>
      </c>
      <c r="C2056" s="50" t="s">
        <v>3570</v>
      </c>
      <c r="D2056" s="120" t="s">
        <v>443</v>
      </c>
      <c r="E2056" s="50" t="s">
        <v>6548</v>
      </c>
      <c r="F2056" s="120" t="s">
        <v>1250</v>
      </c>
      <c r="G2056" s="160" t="s">
        <v>7031</v>
      </c>
      <c r="H2056" s="120" t="s">
        <v>3571</v>
      </c>
      <c r="I2056" s="120"/>
    </row>
    <row r="2057" spans="1:14" s="156" customFormat="1" x14ac:dyDescent="0.25">
      <c r="A2057" s="160" t="s">
        <v>7660</v>
      </c>
      <c r="B2057" s="160" t="s">
        <v>282</v>
      </c>
      <c r="C2057" s="143" t="s">
        <v>7294</v>
      </c>
      <c r="D2057" s="160" t="s">
        <v>8944</v>
      </c>
      <c r="E2057" s="143" t="s">
        <v>7424</v>
      </c>
      <c r="F2057" s="160" t="s">
        <v>1250</v>
      </c>
      <c r="G2057" s="160" t="s">
        <v>1251</v>
      </c>
      <c r="H2057" s="160" t="s">
        <v>7661</v>
      </c>
      <c r="I2057" s="160"/>
    </row>
    <row r="2058" spans="1:14" s="156" customFormat="1" x14ac:dyDescent="0.25">
      <c r="A2058" s="211" t="s">
        <v>7215</v>
      </c>
      <c r="B2058" s="211" t="s">
        <v>282</v>
      </c>
      <c r="C2058" s="143" t="s">
        <v>17802</v>
      </c>
      <c r="D2058" s="211" t="s">
        <v>8944</v>
      </c>
      <c r="E2058" s="143" t="s">
        <v>17803</v>
      </c>
      <c r="F2058" s="211" t="s">
        <v>1250</v>
      </c>
      <c r="G2058" s="211" t="s">
        <v>4805</v>
      </c>
      <c r="H2058" s="211" t="s">
        <v>7216</v>
      </c>
      <c r="I2058" s="211"/>
    </row>
    <row r="2059" spans="1:14" s="156" customFormat="1" x14ac:dyDescent="0.25">
      <c r="A2059" s="211" t="s">
        <v>9681</v>
      </c>
      <c r="B2059" s="105" t="s">
        <v>282</v>
      </c>
      <c r="C2059" s="143" t="s">
        <v>14671</v>
      </c>
      <c r="D2059" s="211" t="s">
        <v>8944</v>
      </c>
      <c r="E2059" s="143" t="s">
        <v>9679</v>
      </c>
      <c r="F2059" s="211" t="s">
        <v>1254</v>
      </c>
      <c r="G2059" s="211" t="s">
        <v>1297</v>
      </c>
      <c r="H2059" s="161" t="s">
        <v>9682</v>
      </c>
      <c r="I2059" s="211"/>
    </row>
    <row r="2060" spans="1:14" s="156" customFormat="1" x14ac:dyDescent="0.25">
      <c r="A2060" s="160" t="s">
        <v>8662</v>
      </c>
      <c r="B2060" s="160" t="s">
        <v>282</v>
      </c>
      <c r="C2060" s="143"/>
      <c r="D2060" s="160" t="s">
        <v>7848</v>
      </c>
      <c r="E2060" s="143" t="s">
        <v>359</v>
      </c>
      <c r="F2060" s="160" t="s">
        <v>1618</v>
      </c>
      <c r="G2060" s="160" t="s">
        <v>3624</v>
      </c>
      <c r="H2060" s="160" t="s">
        <v>8663</v>
      </c>
      <c r="I2060" s="160"/>
    </row>
    <row r="2061" spans="1:14" s="156" customFormat="1" x14ac:dyDescent="0.25">
      <c r="A2061" s="211" t="s">
        <v>13957</v>
      </c>
      <c r="B2061" s="105" t="s">
        <v>282</v>
      </c>
      <c r="C2061" s="143" t="s">
        <v>14996</v>
      </c>
      <c r="D2061" s="211" t="s">
        <v>755</v>
      </c>
      <c r="E2061" s="143" t="s">
        <v>5854</v>
      </c>
      <c r="F2061" s="211" t="s">
        <v>1250</v>
      </c>
      <c r="G2061" s="211" t="s">
        <v>1297</v>
      </c>
      <c r="H2061" s="161" t="s">
        <v>13956</v>
      </c>
      <c r="I2061" s="211"/>
    </row>
    <row r="2062" spans="1:14" x14ac:dyDescent="0.25">
      <c r="A2062" s="160" t="s">
        <v>3574</v>
      </c>
      <c r="B2062" s="120" t="s">
        <v>3575</v>
      </c>
      <c r="C2062" s="50" t="s">
        <v>3576</v>
      </c>
      <c r="D2062" s="120" t="s">
        <v>443</v>
      </c>
      <c r="E2062" s="50" t="s">
        <v>3577</v>
      </c>
      <c r="F2062" s="50" t="s">
        <v>1250</v>
      </c>
      <c r="G2062" s="120" t="s">
        <v>4817</v>
      </c>
      <c r="H2062" s="120" t="s">
        <v>3578</v>
      </c>
      <c r="I2062" s="120"/>
    </row>
    <row r="2063" spans="1:14" s="156" customFormat="1" x14ac:dyDescent="0.25">
      <c r="A2063" s="160" t="s">
        <v>6554</v>
      </c>
      <c r="B2063" s="160" t="s">
        <v>6552</v>
      </c>
      <c r="C2063" s="143" t="s">
        <v>6555</v>
      </c>
      <c r="D2063" s="160" t="s">
        <v>841</v>
      </c>
      <c r="E2063" s="143" t="s">
        <v>6261</v>
      </c>
      <c r="F2063" s="143" t="s">
        <v>1250</v>
      </c>
      <c r="G2063" s="160" t="s">
        <v>7029</v>
      </c>
      <c r="H2063" s="160" t="s">
        <v>6549</v>
      </c>
      <c r="I2063" s="160" t="s">
        <v>6550</v>
      </c>
      <c r="J2063" s="156" t="s">
        <v>6551</v>
      </c>
      <c r="K2063" s="160" t="s">
        <v>6553</v>
      </c>
      <c r="L2063" s="162" t="s">
        <v>6556</v>
      </c>
    </row>
    <row r="2064" spans="1:14" s="156" customFormat="1" x14ac:dyDescent="0.25">
      <c r="A2064" s="211" t="s">
        <v>6557</v>
      </c>
      <c r="B2064" s="105" t="s">
        <v>6558</v>
      </c>
      <c r="C2064" s="143" t="s">
        <v>13958</v>
      </c>
      <c r="D2064" s="211" t="s">
        <v>841</v>
      </c>
      <c r="E2064" s="143" t="s">
        <v>6261</v>
      </c>
      <c r="F2064" s="136" t="s">
        <v>1250</v>
      </c>
      <c r="G2064" s="162" t="s">
        <v>6857</v>
      </c>
      <c r="H2064" s="161" t="s">
        <v>6559</v>
      </c>
      <c r="I2064" s="211"/>
      <c r="K2064" s="161"/>
      <c r="L2064" s="161"/>
    </row>
    <row r="2065" spans="1:12" s="156" customFormat="1" x14ac:dyDescent="0.25">
      <c r="A2065" s="211" t="s">
        <v>14537</v>
      </c>
      <c r="B2065" s="105" t="s">
        <v>282</v>
      </c>
      <c r="C2065" s="143" t="s">
        <v>13959</v>
      </c>
      <c r="D2065" s="211" t="s">
        <v>8944</v>
      </c>
      <c r="E2065" s="136" t="s">
        <v>7614</v>
      </c>
      <c r="F2065" s="136" t="s">
        <v>1250</v>
      </c>
      <c r="G2065" s="162" t="s">
        <v>6857</v>
      </c>
      <c r="H2065" s="161" t="s">
        <v>9798</v>
      </c>
      <c r="I2065" s="211"/>
      <c r="K2065" s="161"/>
      <c r="L2065" s="161"/>
    </row>
    <row r="2066" spans="1:12" s="156" customFormat="1" x14ac:dyDescent="0.25">
      <c r="A2066" s="211" t="s">
        <v>14538</v>
      </c>
      <c r="B2066" s="105" t="s">
        <v>282</v>
      </c>
      <c r="C2066" s="143" t="s">
        <v>14539</v>
      </c>
      <c r="D2066" s="211" t="s">
        <v>14448</v>
      </c>
      <c r="E2066" s="136" t="s">
        <v>7614</v>
      </c>
      <c r="F2066" s="136" t="s">
        <v>1250</v>
      </c>
      <c r="G2066" s="162" t="s">
        <v>6857</v>
      </c>
      <c r="H2066" s="162" t="s">
        <v>14540</v>
      </c>
      <c r="I2066" s="211"/>
      <c r="K2066" s="161"/>
      <c r="L2066" s="161"/>
    </row>
    <row r="2067" spans="1:12" x14ac:dyDescent="0.25">
      <c r="A2067" s="120" t="s">
        <v>3581</v>
      </c>
      <c r="B2067" s="120" t="s">
        <v>282</v>
      </c>
      <c r="C2067" s="120"/>
      <c r="D2067" s="160" t="s">
        <v>1357</v>
      </c>
      <c r="E2067" s="119" t="s">
        <v>3582</v>
      </c>
      <c r="F2067" s="122" t="s">
        <v>1254</v>
      </c>
      <c r="G2067" s="119" t="s">
        <v>1404</v>
      </c>
      <c r="H2067" s="50" t="s">
        <v>3583</v>
      </c>
      <c r="I2067" s="120"/>
    </row>
    <row r="2068" spans="1:12" x14ac:dyDescent="0.25">
      <c r="A2068" s="120" t="s">
        <v>3584</v>
      </c>
      <c r="B2068" s="120" t="s">
        <v>3585</v>
      </c>
      <c r="C2068" s="50" t="s">
        <v>5003</v>
      </c>
      <c r="D2068" s="120" t="s">
        <v>443</v>
      </c>
      <c r="E2068" s="50" t="s">
        <v>246</v>
      </c>
      <c r="F2068" s="50" t="s">
        <v>1250</v>
      </c>
      <c r="G2068" s="120" t="s">
        <v>4832</v>
      </c>
      <c r="H2068" s="120" t="s">
        <v>3586</v>
      </c>
      <c r="I2068" s="120"/>
    </row>
    <row r="2069" spans="1:12" s="156" customFormat="1" x14ac:dyDescent="0.25">
      <c r="A2069" s="211" t="s">
        <v>3587</v>
      </c>
      <c r="B2069" s="211" t="s">
        <v>3588</v>
      </c>
      <c r="C2069" s="143" t="s">
        <v>17810</v>
      </c>
      <c r="D2069" s="211" t="s">
        <v>443</v>
      </c>
      <c r="E2069" s="143" t="s">
        <v>13951</v>
      </c>
      <c r="F2069" s="143" t="s">
        <v>1250</v>
      </c>
      <c r="G2069" s="211" t="s">
        <v>10305</v>
      </c>
      <c r="H2069" s="211" t="s">
        <v>3589</v>
      </c>
      <c r="I2069" s="211"/>
    </row>
    <row r="2070" spans="1:12" x14ac:dyDescent="0.25">
      <c r="A2070" s="120" t="s">
        <v>3590</v>
      </c>
      <c r="B2070" s="120" t="s">
        <v>5004</v>
      </c>
      <c r="C2070" s="50" t="s">
        <v>5005</v>
      </c>
      <c r="D2070" s="120" t="s">
        <v>443</v>
      </c>
      <c r="E2070" s="50" t="s">
        <v>258</v>
      </c>
      <c r="F2070" s="50" t="s">
        <v>1250</v>
      </c>
      <c r="G2070" s="120" t="s">
        <v>4832</v>
      </c>
      <c r="H2070" s="120" t="s">
        <v>3591</v>
      </c>
      <c r="I2070" s="120"/>
    </row>
    <row r="2071" spans="1:12" s="156" customFormat="1" x14ac:dyDescent="0.25">
      <c r="A2071" s="160" t="s">
        <v>5888</v>
      </c>
      <c r="B2071" s="160" t="s">
        <v>5889</v>
      </c>
      <c r="C2071" s="143" t="s">
        <v>5860</v>
      </c>
      <c r="D2071" s="160" t="s">
        <v>443</v>
      </c>
      <c r="E2071" s="143" t="s">
        <v>5891</v>
      </c>
      <c r="F2071" s="136" t="s">
        <v>1265</v>
      </c>
      <c r="G2071" s="111" t="s">
        <v>4805</v>
      </c>
      <c r="H2071" s="160" t="s">
        <v>5890</v>
      </c>
      <c r="I2071" s="160"/>
    </row>
    <row r="2072" spans="1:12" s="156" customFormat="1" x14ac:dyDescent="0.25">
      <c r="A2072" s="160" t="s">
        <v>9895</v>
      </c>
      <c r="B2072" s="160" t="s">
        <v>282</v>
      </c>
      <c r="C2072" s="143"/>
      <c r="D2072" s="160" t="s">
        <v>7848</v>
      </c>
      <c r="E2072" s="143" t="s">
        <v>9181</v>
      </c>
      <c r="F2072" s="136" t="s">
        <v>1618</v>
      </c>
      <c r="G2072" s="111" t="s">
        <v>8955</v>
      </c>
      <c r="H2072" s="160" t="s">
        <v>9896</v>
      </c>
      <c r="I2072" s="160"/>
    </row>
    <row r="2073" spans="1:12" s="156" customFormat="1" x14ac:dyDescent="0.25">
      <c r="A2073" s="160" t="s">
        <v>8664</v>
      </c>
      <c r="B2073" s="160" t="s">
        <v>282</v>
      </c>
      <c r="C2073" s="143" t="s">
        <v>10297</v>
      </c>
      <c r="D2073" s="160" t="s">
        <v>7848</v>
      </c>
      <c r="E2073" s="143" t="s">
        <v>8665</v>
      </c>
      <c r="F2073" s="136" t="s">
        <v>1618</v>
      </c>
      <c r="G2073" s="111" t="s">
        <v>1359</v>
      </c>
      <c r="H2073" s="160" t="s">
        <v>8666</v>
      </c>
      <c r="I2073" s="160"/>
    </row>
    <row r="2074" spans="1:12" x14ac:dyDescent="0.25">
      <c r="A2074" s="120" t="s">
        <v>3592</v>
      </c>
      <c r="B2074" s="120" t="s">
        <v>3593</v>
      </c>
      <c r="C2074" s="50" t="s">
        <v>2715</v>
      </c>
      <c r="D2074" s="120" t="s">
        <v>443</v>
      </c>
      <c r="E2074" s="50" t="s">
        <v>925</v>
      </c>
      <c r="F2074" s="121" t="s">
        <v>1250</v>
      </c>
      <c r="G2074" s="122" t="s">
        <v>4817</v>
      </c>
      <c r="H2074" s="120" t="s">
        <v>3594</v>
      </c>
      <c r="I2074" s="120"/>
    </row>
    <row r="2075" spans="1:12" x14ac:dyDescent="0.25">
      <c r="A2075" s="120" t="s">
        <v>3595</v>
      </c>
      <c r="B2075" s="120" t="s">
        <v>3596</v>
      </c>
      <c r="C2075" s="50" t="s">
        <v>2990</v>
      </c>
      <c r="D2075" s="120" t="s">
        <v>443</v>
      </c>
      <c r="E2075" s="50" t="s">
        <v>1980</v>
      </c>
      <c r="F2075" s="50" t="s">
        <v>1250</v>
      </c>
      <c r="G2075" s="122" t="s">
        <v>1251</v>
      </c>
      <c r="H2075" s="120" t="s">
        <v>3597</v>
      </c>
      <c r="I2075" s="120"/>
    </row>
    <row r="2076" spans="1:12" x14ac:dyDescent="0.25">
      <c r="A2076" s="120" t="s">
        <v>3598</v>
      </c>
      <c r="B2076" s="120" t="s">
        <v>3599</v>
      </c>
      <c r="C2076" s="50" t="s">
        <v>3243</v>
      </c>
      <c r="D2076" s="120" t="s">
        <v>443</v>
      </c>
      <c r="E2076" s="50" t="s">
        <v>641</v>
      </c>
      <c r="F2076" s="50" t="s">
        <v>1250</v>
      </c>
      <c r="G2076" s="104" t="s">
        <v>3624</v>
      </c>
      <c r="H2076" s="120" t="s">
        <v>3600</v>
      </c>
      <c r="I2076" s="120"/>
    </row>
    <row r="2077" spans="1:12" x14ac:dyDescent="0.25">
      <c r="A2077" s="120" t="s">
        <v>3601</v>
      </c>
      <c r="B2077" s="120" t="s">
        <v>3602</v>
      </c>
      <c r="C2077" s="50" t="s">
        <v>3603</v>
      </c>
      <c r="D2077" s="120" t="s">
        <v>443</v>
      </c>
      <c r="E2077" s="50" t="s">
        <v>3317</v>
      </c>
      <c r="F2077" s="50" t="s">
        <v>1250</v>
      </c>
      <c r="G2077" s="122" t="s">
        <v>4817</v>
      </c>
      <c r="H2077" s="120" t="s">
        <v>3604</v>
      </c>
      <c r="I2077" s="120"/>
    </row>
    <row r="2078" spans="1:12" s="156" customFormat="1" x14ac:dyDescent="0.25">
      <c r="A2078" s="160" t="s">
        <v>9991</v>
      </c>
      <c r="B2078" s="160" t="s">
        <v>282</v>
      </c>
      <c r="C2078" s="143" t="s">
        <v>9992</v>
      </c>
      <c r="D2078" s="160" t="s">
        <v>8944</v>
      </c>
      <c r="E2078" s="143" t="s">
        <v>9993</v>
      </c>
      <c r="F2078" s="143" t="s">
        <v>1254</v>
      </c>
      <c r="G2078" s="136" t="s">
        <v>1258</v>
      </c>
      <c r="H2078" s="160" t="s">
        <v>9994</v>
      </c>
      <c r="I2078" s="160"/>
    </row>
    <row r="2079" spans="1:12" s="156" customFormat="1" x14ac:dyDescent="0.25">
      <c r="A2079" s="211" t="s">
        <v>9229</v>
      </c>
      <c r="B2079" s="211" t="s">
        <v>282</v>
      </c>
      <c r="C2079" s="143" t="s">
        <v>15410</v>
      </c>
      <c r="D2079" s="211" t="s">
        <v>8944</v>
      </c>
      <c r="E2079" s="143" t="s">
        <v>15411</v>
      </c>
      <c r="F2079" s="143" t="s">
        <v>1254</v>
      </c>
      <c r="G2079" s="128" t="s">
        <v>4832</v>
      </c>
      <c r="H2079" s="211" t="s">
        <v>9230</v>
      </c>
      <c r="I2079" s="211"/>
    </row>
    <row r="2080" spans="1:12" x14ac:dyDescent="0.25">
      <c r="A2080" s="120" t="s">
        <v>3605</v>
      </c>
      <c r="B2080" s="120" t="s">
        <v>3606</v>
      </c>
      <c r="C2080" s="50" t="s">
        <v>3607</v>
      </c>
      <c r="D2080" s="120" t="s">
        <v>443</v>
      </c>
      <c r="E2080" s="50" t="s">
        <v>252</v>
      </c>
      <c r="F2080" s="50" t="s">
        <v>1250</v>
      </c>
      <c r="G2080" s="122" t="s">
        <v>1477</v>
      </c>
      <c r="H2080" s="120" t="s">
        <v>3608</v>
      </c>
      <c r="I2080" s="120"/>
    </row>
    <row r="2081" spans="1:16" x14ac:dyDescent="0.25">
      <c r="A2081" s="120" t="s">
        <v>3609</v>
      </c>
      <c r="B2081" s="120" t="s">
        <v>3609</v>
      </c>
      <c r="C2081" s="50" t="s">
        <v>5006</v>
      </c>
      <c r="D2081" s="120" t="s">
        <v>443</v>
      </c>
      <c r="E2081" s="50" t="s">
        <v>246</v>
      </c>
      <c r="F2081" s="50" t="s">
        <v>1250</v>
      </c>
      <c r="G2081" s="122" t="s">
        <v>1258</v>
      </c>
      <c r="H2081" s="120" t="s">
        <v>3610</v>
      </c>
      <c r="I2081" s="120"/>
    </row>
    <row r="2082" spans="1:16" s="156" customFormat="1" x14ac:dyDescent="0.25">
      <c r="A2082" s="160" t="s">
        <v>7662</v>
      </c>
      <c r="B2082" s="160" t="s">
        <v>282</v>
      </c>
      <c r="C2082" s="143" t="s">
        <v>7294</v>
      </c>
      <c r="D2082" s="160" t="s">
        <v>8944</v>
      </c>
      <c r="E2082" s="143" t="s">
        <v>7663</v>
      </c>
      <c r="F2082" s="143" t="s">
        <v>1250</v>
      </c>
      <c r="G2082" s="161" t="s">
        <v>4817</v>
      </c>
      <c r="H2082" s="160" t="s">
        <v>7664</v>
      </c>
      <c r="I2082" s="160"/>
    </row>
    <row r="2083" spans="1:16" x14ac:dyDescent="0.25">
      <c r="A2083" s="120" t="s">
        <v>4554</v>
      </c>
      <c r="B2083" s="120" t="s">
        <v>282</v>
      </c>
      <c r="C2083" s="50"/>
      <c r="D2083" s="120" t="s">
        <v>4413</v>
      </c>
      <c r="E2083" s="50" t="s">
        <v>4758</v>
      </c>
      <c r="F2083" s="50" t="s">
        <v>1254</v>
      </c>
      <c r="G2083" s="100" t="s">
        <v>1477</v>
      </c>
      <c r="H2083" s="120" t="s">
        <v>4555</v>
      </c>
      <c r="I2083" s="120"/>
    </row>
    <row r="2084" spans="1:16" s="156" customFormat="1" x14ac:dyDescent="0.25">
      <c r="A2084" s="160" t="s">
        <v>9905</v>
      </c>
      <c r="B2084" s="160" t="s">
        <v>282</v>
      </c>
      <c r="C2084" s="143"/>
      <c r="D2084" s="160" t="s">
        <v>7848</v>
      </c>
      <c r="E2084" s="143" t="s">
        <v>5127</v>
      </c>
      <c r="F2084" s="143" t="s">
        <v>1254</v>
      </c>
      <c r="G2084" s="136" t="s">
        <v>8955</v>
      </c>
      <c r="H2084" s="160" t="s">
        <v>9906</v>
      </c>
      <c r="I2084" s="160"/>
    </row>
    <row r="2085" spans="1:16" s="156" customFormat="1" x14ac:dyDescent="0.25">
      <c r="A2085" s="160" t="s">
        <v>8667</v>
      </c>
      <c r="B2085" s="160" t="s">
        <v>282</v>
      </c>
      <c r="C2085" s="143" t="s">
        <v>8668</v>
      </c>
      <c r="D2085" s="160" t="s">
        <v>7848</v>
      </c>
      <c r="E2085" s="143" t="s">
        <v>8669</v>
      </c>
      <c r="F2085" s="143" t="s">
        <v>1254</v>
      </c>
      <c r="G2085" s="136" t="s">
        <v>4905</v>
      </c>
      <c r="H2085" s="160" t="s">
        <v>8670</v>
      </c>
      <c r="I2085" s="160"/>
    </row>
    <row r="2086" spans="1:16" s="156" customFormat="1" x14ac:dyDescent="0.25">
      <c r="A2086" s="211" t="s">
        <v>6560</v>
      </c>
      <c r="B2086" s="211" t="s">
        <v>6561</v>
      </c>
      <c r="C2086" s="211" t="s">
        <v>14997</v>
      </c>
      <c r="D2086" s="211" t="s">
        <v>841</v>
      </c>
      <c r="E2086" s="143" t="s">
        <v>6843</v>
      </c>
      <c r="F2086" s="143" t="s">
        <v>1250</v>
      </c>
      <c r="G2086" s="136" t="s">
        <v>4832</v>
      </c>
      <c r="H2086" s="211" t="s">
        <v>6562</v>
      </c>
      <c r="I2086" s="211"/>
    </row>
    <row r="2087" spans="1:16" x14ac:dyDescent="0.25">
      <c r="A2087" s="120" t="s">
        <v>3611</v>
      </c>
      <c r="B2087" s="120" t="s">
        <v>3612</v>
      </c>
      <c r="C2087" s="120"/>
      <c r="D2087" s="120" t="s">
        <v>443</v>
      </c>
      <c r="E2087" s="50" t="s">
        <v>3613</v>
      </c>
      <c r="F2087" s="50" t="s">
        <v>1250</v>
      </c>
      <c r="G2087" s="122" t="s">
        <v>1251</v>
      </c>
      <c r="H2087" s="120" t="s">
        <v>3614</v>
      </c>
      <c r="I2087" s="120"/>
    </row>
    <row r="2088" spans="1:16" x14ac:dyDescent="0.25">
      <c r="A2088" s="120" t="s">
        <v>3615</v>
      </c>
      <c r="B2088" s="120" t="s">
        <v>3616</v>
      </c>
      <c r="C2088" s="120"/>
      <c r="D2088" s="120" t="s">
        <v>443</v>
      </c>
      <c r="E2088" s="50" t="s">
        <v>1648</v>
      </c>
      <c r="F2088" s="50" t="s">
        <v>1250</v>
      </c>
      <c r="G2088" s="122" t="s">
        <v>1251</v>
      </c>
      <c r="H2088" s="120" t="s">
        <v>3617</v>
      </c>
      <c r="I2088" s="120"/>
    </row>
    <row r="2089" spans="1:16" x14ac:dyDescent="0.25">
      <c r="A2089" s="120" t="s">
        <v>3618</v>
      </c>
      <c r="B2089" s="120" t="s">
        <v>3619</v>
      </c>
      <c r="C2089" s="120" t="s">
        <v>3620</v>
      </c>
      <c r="D2089" s="120" t="s">
        <v>443</v>
      </c>
      <c r="E2089" s="50" t="s">
        <v>2426</v>
      </c>
      <c r="F2089" s="50" t="s">
        <v>1250</v>
      </c>
      <c r="G2089" s="120" t="s">
        <v>1251</v>
      </c>
      <c r="H2089" s="120" t="s">
        <v>3621</v>
      </c>
      <c r="I2089" s="120"/>
    </row>
    <row r="2090" spans="1:16" x14ac:dyDescent="0.25">
      <c r="A2090" s="120" t="s">
        <v>3622</v>
      </c>
      <c r="B2090" s="120" t="s">
        <v>3623</v>
      </c>
      <c r="C2090" s="120" t="s">
        <v>1346</v>
      </c>
      <c r="D2090" s="120" t="s">
        <v>443</v>
      </c>
      <c r="E2090" s="120"/>
      <c r="F2090" s="50" t="s">
        <v>1250</v>
      </c>
      <c r="G2090" s="120" t="s">
        <v>3624</v>
      </c>
      <c r="H2090" s="120" t="s">
        <v>3625</v>
      </c>
      <c r="I2090" s="120"/>
    </row>
    <row r="2091" spans="1:16" s="156" customFormat="1" x14ac:dyDescent="0.25">
      <c r="A2091" s="160" t="s">
        <v>8671</v>
      </c>
      <c r="B2091" s="160" t="s">
        <v>282</v>
      </c>
      <c r="C2091" s="160" t="s">
        <v>8672</v>
      </c>
      <c r="D2091" s="160" t="s">
        <v>7848</v>
      </c>
      <c r="E2091" s="160" t="s">
        <v>8673</v>
      </c>
      <c r="F2091" s="143" t="s">
        <v>1254</v>
      </c>
      <c r="G2091" s="160" t="s">
        <v>1297</v>
      </c>
      <c r="H2091" s="160" t="s">
        <v>8674</v>
      </c>
      <c r="I2091" s="160"/>
    </row>
    <row r="2092" spans="1:16" s="156" customFormat="1" x14ac:dyDescent="0.25">
      <c r="A2092" s="160" t="s">
        <v>9397</v>
      </c>
      <c r="B2092" s="160" t="s">
        <v>282</v>
      </c>
      <c r="C2092" s="160" t="s">
        <v>9398</v>
      </c>
      <c r="D2092" s="160" t="s">
        <v>7848</v>
      </c>
      <c r="E2092" s="160" t="s">
        <v>359</v>
      </c>
      <c r="F2092" s="143" t="s">
        <v>1618</v>
      </c>
      <c r="G2092" s="160" t="s">
        <v>1297</v>
      </c>
      <c r="H2092" s="160" t="s">
        <v>9399</v>
      </c>
      <c r="I2092" s="160"/>
    </row>
    <row r="2093" spans="1:16" s="156" customFormat="1" x14ac:dyDescent="0.25">
      <c r="A2093" s="160" t="s">
        <v>9936</v>
      </c>
      <c r="B2093" s="160" t="s">
        <v>282</v>
      </c>
      <c r="C2093" s="160" t="s">
        <v>9937</v>
      </c>
      <c r="D2093" s="160" t="s">
        <v>8944</v>
      </c>
      <c r="E2093" s="160" t="s">
        <v>359</v>
      </c>
      <c r="F2093" s="143" t="s">
        <v>1618</v>
      </c>
      <c r="G2093" s="160" t="s">
        <v>10307</v>
      </c>
      <c r="H2093" s="160" t="s">
        <v>9938</v>
      </c>
      <c r="I2093" s="160"/>
    </row>
    <row r="2094" spans="1:16" x14ac:dyDescent="0.25">
      <c r="A2094" s="50" t="s">
        <v>3626</v>
      </c>
      <c r="B2094" s="120" t="s">
        <v>282</v>
      </c>
      <c r="C2094" s="50" t="s">
        <v>10316</v>
      </c>
      <c r="D2094" s="50" t="s">
        <v>755</v>
      </c>
      <c r="E2094" s="50" t="s">
        <v>3627</v>
      </c>
      <c r="F2094" s="50" t="s">
        <v>1534</v>
      </c>
      <c r="G2094" s="50" t="s">
        <v>1611</v>
      </c>
      <c r="H2094" s="50" t="s">
        <v>3628</v>
      </c>
      <c r="I2094" s="50"/>
      <c r="J2094" s="91"/>
      <c r="K2094" s="122"/>
      <c r="L2094" s="122"/>
      <c r="M2094" s="122"/>
      <c r="N2094" s="122"/>
      <c r="O2094" s="122"/>
      <c r="P2094" s="122" t="s">
        <v>1407</v>
      </c>
    </row>
    <row r="2095" spans="1:16" s="156" customFormat="1" x14ac:dyDescent="0.25">
      <c r="A2095" s="143" t="s">
        <v>14541</v>
      </c>
      <c r="B2095" s="211" t="s">
        <v>282</v>
      </c>
      <c r="C2095" s="143" t="s">
        <v>14542</v>
      </c>
      <c r="D2095" s="143" t="s">
        <v>14448</v>
      </c>
      <c r="E2095" s="143" t="s">
        <v>14543</v>
      </c>
      <c r="F2095" s="143" t="s">
        <v>1265</v>
      </c>
      <c r="G2095" s="143" t="s">
        <v>6857</v>
      </c>
      <c r="H2095" s="143" t="s">
        <v>14544</v>
      </c>
      <c r="I2095" s="143"/>
      <c r="J2095" s="141"/>
      <c r="K2095" s="161"/>
      <c r="L2095" s="161"/>
      <c r="M2095" s="161"/>
      <c r="N2095" s="161"/>
      <c r="O2095" s="161"/>
      <c r="P2095" s="161"/>
    </row>
    <row r="2096" spans="1:16" x14ac:dyDescent="0.25">
      <c r="A2096" s="120" t="s">
        <v>17623</v>
      </c>
      <c r="B2096" s="120" t="s">
        <v>3629</v>
      </c>
      <c r="C2096" s="120" t="s">
        <v>2819</v>
      </c>
      <c r="D2096" s="120" t="s">
        <v>443</v>
      </c>
      <c r="E2096" s="120" t="s">
        <v>2169</v>
      </c>
      <c r="F2096" s="50" t="s">
        <v>1250</v>
      </c>
      <c r="G2096" s="120" t="s">
        <v>1251</v>
      </c>
      <c r="H2096" s="120" t="s">
        <v>3630</v>
      </c>
      <c r="I2096" s="120" t="s">
        <v>3631</v>
      </c>
    </row>
    <row r="2097" spans="1:9" x14ac:dyDescent="0.25">
      <c r="A2097" s="120" t="s">
        <v>3632</v>
      </c>
      <c r="B2097" s="120" t="s">
        <v>3633</v>
      </c>
      <c r="C2097" s="120"/>
      <c r="D2097" s="120" t="s">
        <v>443</v>
      </c>
      <c r="E2097" s="120" t="s">
        <v>2169</v>
      </c>
      <c r="F2097" s="50" t="s">
        <v>1250</v>
      </c>
      <c r="G2097" s="122" t="s">
        <v>1251</v>
      </c>
      <c r="H2097" s="120" t="s">
        <v>3634</v>
      </c>
      <c r="I2097" s="120"/>
    </row>
    <row r="2098" spans="1:9" s="156" customFormat="1" x14ac:dyDescent="0.25">
      <c r="A2098" s="160" t="s">
        <v>6563</v>
      </c>
      <c r="B2098" s="160" t="s">
        <v>6564</v>
      </c>
      <c r="C2098" s="160" t="s">
        <v>6565</v>
      </c>
      <c r="D2098" s="160" t="s">
        <v>841</v>
      </c>
      <c r="E2098" s="160" t="s">
        <v>6566</v>
      </c>
      <c r="F2098" s="136" t="s">
        <v>1265</v>
      </c>
      <c r="G2098" s="136" t="s">
        <v>1258</v>
      </c>
      <c r="H2098" s="160" t="s">
        <v>6567</v>
      </c>
      <c r="I2098" s="160"/>
    </row>
    <row r="2099" spans="1:9" x14ac:dyDescent="0.25">
      <c r="A2099" s="120" t="s">
        <v>3635</v>
      </c>
      <c r="B2099" s="120" t="s">
        <v>3636</v>
      </c>
      <c r="C2099" s="120" t="s">
        <v>1454</v>
      </c>
      <c r="D2099" s="120" t="s">
        <v>443</v>
      </c>
      <c r="E2099" s="120" t="s">
        <v>3637</v>
      </c>
      <c r="F2099" s="121" t="s">
        <v>1250</v>
      </c>
      <c r="G2099" s="122" t="s">
        <v>4832</v>
      </c>
      <c r="H2099" s="120" t="s">
        <v>3638</v>
      </c>
      <c r="I2099" s="120"/>
    </row>
    <row r="2100" spans="1:9" s="156" customFormat="1" x14ac:dyDescent="0.25">
      <c r="A2100" s="160" t="s">
        <v>5669</v>
      </c>
      <c r="B2100" s="160" t="s">
        <v>5668</v>
      </c>
      <c r="C2100" s="160" t="s">
        <v>62</v>
      </c>
      <c r="D2100" s="160" t="s">
        <v>443</v>
      </c>
      <c r="E2100" s="160" t="s">
        <v>5670</v>
      </c>
      <c r="F2100" s="143" t="s">
        <v>1265</v>
      </c>
      <c r="G2100" s="160" t="s">
        <v>10306</v>
      </c>
      <c r="H2100" s="160" t="s">
        <v>5671</v>
      </c>
      <c r="I2100" s="160"/>
    </row>
    <row r="2101" spans="1:9" s="156" customFormat="1" x14ac:dyDescent="0.25">
      <c r="A2101" s="160" t="s">
        <v>7232</v>
      </c>
      <c r="B2101" s="160" t="s">
        <v>282</v>
      </c>
      <c r="C2101" s="160" t="s">
        <v>7202</v>
      </c>
      <c r="D2101" s="160" t="s">
        <v>8944</v>
      </c>
      <c r="E2101" s="160" t="s">
        <v>7233</v>
      </c>
      <c r="F2101" s="143" t="s">
        <v>1600</v>
      </c>
      <c r="G2101" s="160" t="s">
        <v>6945</v>
      </c>
      <c r="H2101" s="160" t="s">
        <v>7234</v>
      </c>
      <c r="I2101" s="160"/>
    </row>
    <row r="2102" spans="1:9" s="156" customFormat="1" x14ac:dyDescent="0.25">
      <c r="A2102" s="160" t="s">
        <v>5730</v>
      </c>
      <c r="B2102" s="160" t="s">
        <v>5729</v>
      </c>
      <c r="C2102" s="160" t="s">
        <v>62</v>
      </c>
      <c r="D2102" s="160" t="s">
        <v>841</v>
      </c>
      <c r="E2102" s="160" t="s">
        <v>5731</v>
      </c>
      <c r="F2102" s="143" t="s">
        <v>1265</v>
      </c>
      <c r="G2102" s="160" t="s">
        <v>10306</v>
      </c>
      <c r="H2102" s="160" t="s">
        <v>5732</v>
      </c>
      <c r="I2102" s="160"/>
    </row>
    <row r="2103" spans="1:9" s="156" customFormat="1" x14ac:dyDescent="0.25">
      <c r="A2103" s="160" t="s">
        <v>9047</v>
      </c>
      <c r="B2103" s="160" t="s">
        <v>282</v>
      </c>
      <c r="C2103" s="160" t="s">
        <v>9048</v>
      </c>
      <c r="D2103" s="160" t="s">
        <v>8944</v>
      </c>
      <c r="E2103" s="160" t="s">
        <v>9049</v>
      </c>
      <c r="F2103" s="143" t="s">
        <v>2677</v>
      </c>
      <c r="G2103" s="160" t="s">
        <v>10306</v>
      </c>
      <c r="H2103" s="160" t="s">
        <v>9050</v>
      </c>
      <c r="I2103" s="160"/>
    </row>
    <row r="2104" spans="1:9" s="156" customFormat="1" x14ac:dyDescent="0.25">
      <c r="A2104" s="160" t="s">
        <v>10245</v>
      </c>
      <c r="B2104" s="160" t="s">
        <v>282</v>
      </c>
      <c r="C2104" s="160" t="s">
        <v>10246</v>
      </c>
      <c r="D2104" s="160" t="s">
        <v>8944</v>
      </c>
      <c r="E2104" s="160" t="s">
        <v>367</v>
      </c>
      <c r="F2104" s="143" t="s">
        <v>1254</v>
      </c>
      <c r="G2104" s="160" t="s">
        <v>1258</v>
      </c>
      <c r="H2104" s="160" t="s">
        <v>10247</v>
      </c>
      <c r="I2104" s="160"/>
    </row>
    <row r="2105" spans="1:9" x14ac:dyDescent="0.25">
      <c r="A2105" s="120" t="s">
        <v>3640</v>
      </c>
      <c r="B2105" s="120" t="s">
        <v>282</v>
      </c>
      <c r="C2105" s="120"/>
      <c r="D2105" s="120" t="s">
        <v>4413</v>
      </c>
      <c r="E2105" s="120" t="s">
        <v>3641</v>
      </c>
      <c r="F2105" s="120" t="s">
        <v>1254</v>
      </c>
      <c r="G2105" s="120" t="s">
        <v>1392</v>
      </c>
      <c r="H2105" s="120" t="s">
        <v>3642</v>
      </c>
      <c r="I2105" s="120"/>
    </row>
    <row r="2106" spans="1:9" s="156" customFormat="1" x14ac:dyDescent="0.25">
      <c r="A2106" s="160" t="s">
        <v>5185</v>
      </c>
      <c r="B2106" s="160" t="s">
        <v>5186</v>
      </c>
      <c r="C2106" s="160" t="s">
        <v>9514</v>
      </c>
      <c r="D2106" s="160" t="s">
        <v>841</v>
      </c>
      <c r="E2106" s="160" t="s">
        <v>5187</v>
      </c>
      <c r="F2106" s="160" t="s">
        <v>1254</v>
      </c>
      <c r="G2106" s="162" t="s">
        <v>1297</v>
      </c>
      <c r="H2106" s="160" t="s">
        <v>5188</v>
      </c>
      <c r="I2106" s="160"/>
    </row>
    <row r="2107" spans="1:9" s="156" customFormat="1" x14ac:dyDescent="0.25">
      <c r="A2107" s="211" t="s">
        <v>17558</v>
      </c>
      <c r="B2107" s="211" t="s">
        <v>282</v>
      </c>
      <c r="C2107" s="211" t="s">
        <v>17559</v>
      </c>
      <c r="D2107" s="211" t="s">
        <v>755</v>
      </c>
      <c r="E2107" s="211" t="s">
        <v>13349</v>
      </c>
      <c r="F2107" s="211" t="s">
        <v>1254</v>
      </c>
      <c r="G2107" s="162" t="s">
        <v>1359</v>
      </c>
      <c r="H2107" s="211" t="s">
        <v>17560</v>
      </c>
      <c r="I2107" s="211"/>
    </row>
    <row r="2108" spans="1:9" s="156" customFormat="1" x14ac:dyDescent="0.25">
      <c r="A2108" s="211" t="s">
        <v>753</v>
      </c>
      <c r="B2108" s="211" t="s">
        <v>282</v>
      </c>
      <c r="C2108" s="211" t="s">
        <v>12359</v>
      </c>
      <c r="D2108" s="211" t="s">
        <v>1357</v>
      </c>
      <c r="E2108" s="211" t="s">
        <v>8159</v>
      </c>
      <c r="F2108" s="211" t="s">
        <v>1254</v>
      </c>
      <c r="G2108" s="162" t="s">
        <v>10305</v>
      </c>
      <c r="H2108" s="143" t="s">
        <v>751</v>
      </c>
      <c r="I2108" s="211"/>
    </row>
    <row r="2109" spans="1:9" s="156" customFormat="1" x14ac:dyDescent="0.25">
      <c r="A2109" s="211" t="s">
        <v>8675</v>
      </c>
      <c r="B2109" s="211" t="s">
        <v>282</v>
      </c>
      <c r="C2109" s="211" t="s">
        <v>14937</v>
      </c>
      <c r="D2109" s="211" t="s">
        <v>7848</v>
      </c>
      <c r="E2109" s="211" t="s">
        <v>7966</v>
      </c>
      <c r="F2109" s="211" t="s">
        <v>1254</v>
      </c>
      <c r="G2109" s="162" t="s">
        <v>10305</v>
      </c>
      <c r="H2109" s="143" t="s">
        <v>1159</v>
      </c>
      <c r="I2109" s="211" t="s">
        <v>8676</v>
      </c>
    </row>
    <row r="2110" spans="1:9" x14ac:dyDescent="0.25">
      <c r="A2110" s="120" t="s">
        <v>3643</v>
      </c>
      <c r="B2110" s="120" t="s">
        <v>3643</v>
      </c>
      <c r="C2110" s="120" t="s">
        <v>5007</v>
      </c>
      <c r="D2110" s="120" t="s">
        <v>443</v>
      </c>
      <c r="E2110" s="120" t="s">
        <v>3644</v>
      </c>
      <c r="F2110" s="50" t="s">
        <v>3645</v>
      </c>
      <c r="G2110" s="160" t="s">
        <v>1258</v>
      </c>
      <c r="H2110" s="120" t="s">
        <v>3646</v>
      </c>
      <c r="I2110" s="120"/>
    </row>
    <row r="2111" spans="1:9" s="156" customFormat="1" x14ac:dyDescent="0.25">
      <c r="A2111" s="143" t="s">
        <v>6568</v>
      </c>
      <c r="B2111" s="143" t="s">
        <v>6569</v>
      </c>
      <c r="C2111" s="211" t="s">
        <v>13960</v>
      </c>
      <c r="D2111" s="211" t="s">
        <v>841</v>
      </c>
      <c r="E2111" s="162" t="s">
        <v>5854</v>
      </c>
      <c r="F2111" s="112" t="s">
        <v>1250</v>
      </c>
      <c r="G2111" s="111" t="s">
        <v>1297</v>
      </c>
      <c r="H2111" s="143" t="s">
        <v>6570</v>
      </c>
      <c r="I2111" s="161"/>
    </row>
    <row r="2112" spans="1:9" x14ac:dyDescent="0.25">
      <c r="A2112" s="122" t="s">
        <v>544</v>
      </c>
      <c r="B2112" s="122" t="s">
        <v>3650</v>
      </c>
      <c r="C2112" s="122" t="s">
        <v>6982</v>
      </c>
      <c r="D2112" s="120" t="s">
        <v>443</v>
      </c>
      <c r="E2112" s="122" t="s">
        <v>3651</v>
      </c>
      <c r="F2112" s="112" t="s">
        <v>1250</v>
      </c>
      <c r="G2112" s="111" t="s">
        <v>1297</v>
      </c>
      <c r="H2112" s="122" t="s">
        <v>13961</v>
      </c>
    </row>
    <row r="2113" spans="1:16" s="156" customFormat="1" x14ac:dyDescent="0.25">
      <c r="A2113" s="143" t="s">
        <v>3652</v>
      </c>
      <c r="B2113" s="143" t="s">
        <v>14998</v>
      </c>
      <c r="C2113" s="211" t="s">
        <v>14999</v>
      </c>
      <c r="D2113" s="211" t="s">
        <v>841</v>
      </c>
      <c r="E2113" s="162" t="s">
        <v>15000</v>
      </c>
      <c r="F2113" s="112" t="s">
        <v>1250</v>
      </c>
      <c r="G2113" s="111" t="s">
        <v>1297</v>
      </c>
      <c r="H2113" s="143" t="s">
        <v>3653</v>
      </c>
    </row>
    <row r="2114" spans="1:16" s="156" customFormat="1" x14ac:dyDescent="0.25">
      <c r="A2114" s="161" t="s">
        <v>6571</v>
      </c>
      <c r="B2114" s="161" t="s">
        <v>6572</v>
      </c>
      <c r="C2114" s="161" t="s">
        <v>6573</v>
      </c>
      <c r="D2114" s="160" t="s">
        <v>841</v>
      </c>
      <c r="E2114" s="161" t="s">
        <v>6574</v>
      </c>
      <c r="F2114" s="112" t="s">
        <v>1250</v>
      </c>
      <c r="G2114" s="160" t="s">
        <v>4817</v>
      </c>
      <c r="H2114" s="111" t="s">
        <v>6575</v>
      </c>
    </row>
    <row r="2115" spans="1:16" x14ac:dyDescent="0.25">
      <c r="A2115" s="120" t="s">
        <v>3654</v>
      </c>
      <c r="B2115" s="120" t="s">
        <v>3655</v>
      </c>
      <c r="C2115" s="50" t="s">
        <v>3357</v>
      </c>
      <c r="D2115" s="120" t="s">
        <v>443</v>
      </c>
      <c r="E2115" s="50" t="s">
        <v>3656</v>
      </c>
      <c r="F2115" s="50" t="s">
        <v>1250</v>
      </c>
      <c r="G2115" s="120" t="s">
        <v>4817</v>
      </c>
      <c r="H2115" s="120" t="s">
        <v>3657</v>
      </c>
      <c r="I2115" s="120"/>
    </row>
    <row r="2116" spans="1:16" x14ac:dyDescent="0.25">
      <c r="A2116" s="120" t="s">
        <v>3658</v>
      </c>
      <c r="B2116" s="120" t="s">
        <v>3659</v>
      </c>
      <c r="C2116" s="50" t="s">
        <v>3660</v>
      </c>
      <c r="D2116" s="120" t="s">
        <v>443</v>
      </c>
      <c r="E2116" s="50" t="s">
        <v>1706</v>
      </c>
      <c r="F2116" s="50" t="s">
        <v>1250</v>
      </c>
      <c r="G2116" s="120" t="s">
        <v>1421</v>
      </c>
      <c r="H2116" s="120" t="s">
        <v>3661</v>
      </c>
      <c r="I2116" s="120"/>
    </row>
    <row r="2117" spans="1:16" s="156" customFormat="1" x14ac:dyDescent="0.25">
      <c r="A2117" s="143" t="s">
        <v>3662</v>
      </c>
      <c r="B2117" s="143" t="s">
        <v>3659</v>
      </c>
      <c r="C2117" s="211" t="s">
        <v>13962</v>
      </c>
      <c r="D2117" s="211" t="s">
        <v>443</v>
      </c>
      <c r="E2117" s="136" t="s">
        <v>13943</v>
      </c>
      <c r="F2117" s="112" t="s">
        <v>1250</v>
      </c>
      <c r="G2117" s="111" t="s">
        <v>1297</v>
      </c>
      <c r="H2117" s="143" t="s">
        <v>3663</v>
      </c>
      <c r="I2117" s="161"/>
    </row>
    <row r="2118" spans="1:16" s="156" customFormat="1" x14ac:dyDescent="0.25">
      <c r="A2118" s="211" t="s">
        <v>414</v>
      </c>
      <c r="B2118" s="211" t="s">
        <v>1160</v>
      </c>
      <c r="C2118" s="128" t="s">
        <v>12404</v>
      </c>
      <c r="D2118" s="211" t="s">
        <v>841</v>
      </c>
      <c r="E2118" s="136" t="s">
        <v>1726</v>
      </c>
      <c r="F2118" s="112" t="s">
        <v>1250</v>
      </c>
      <c r="G2118" s="111" t="s">
        <v>1297</v>
      </c>
      <c r="H2118" s="211" t="s">
        <v>1161</v>
      </c>
      <c r="I2118" s="161"/>
    </row>
    <row r="2119" spans="1:16" x14ac:dyDescent="0.25">
      <c r="A2119" s="122" t="s">
        <v>500</v>
      </c>
      <c r="B2119" s="122" t="s">
        <v>3664</v>
      </c>
      <c r="C2119" s="128" t="s">
        <v>7665</v>
      </c>
      <c r="D2119" s="122" t="s">
        <v>841</v>
      </c>
      <c r="E2119" s="122" t="s">
        <v>2468</v>
      </c>
      <c r="F2119" s="122" t="s">
        <v>1250</v>
      </c>
      <c r="G2119" s="111" t="s">
        <v>1297</v>
      </c>
      <c r="H2119" s="122" t="s">
        <v>3665</v>
      </c>
    </row>
    <row r="2120" spans="1:16" x14ac:dyDescent="0.25">
      <c r="A2120" s="120" t="s">
        <v>3669</v>
      </c>
      <c r="B2120" s="120" t="s">
        <v>3670</v>
      </c>
      <c r="C2120" s="120"/>
      <c r="D2120" s="120" t="s">
        <v>443</v>
      </c>
      <c r="E2120" s="50" t="s">
        <v>3656</v>
      </c>
      <c r="F2120" s="50" t="s">
        <v>1250</v>
      </c>
      <c r="G2120" s="120" t="s">
        <v>4817</v>
      </c>
      <c r="H2120" s="120" t="s">
        <v>5008</v>
      </c>
      <c r="I2120" s="120"/>
    </row>
    <row r="2121" spans="1:16" s="156" customFormat="1" x14ac:dyDescent="0.25">
      <c r="A2121" s="211" t="s">
        <v>429</v>
      </c>
      <c r="B2121" s="211" t="s">
        <v>1163</v>
      </c>
      <c r="C2121" s="211" t="s">
        <v>17811</v>
      </c>
      <c r="D2121" s="211" t="s">
        <v>443</v>
      </c>
      <c r="E2121" s="143" t="s">
        <v>1811</v>
      </c>
      <c r="F2121" s="143" t="s">
        <v>1250</v>
      </c>
      <c r="G2121" s="211" t="s">
        <v>1421</v>
      </c>
      <c r="H2121" s="211" t="s">
        <v>428</v>
      </c>
      <c r="I2121" s="161"/>
    </row>
    <row r="2122" spans="1:16" s="156" customFormat="1" x14ac:dyDescent="0.25">
      <c r="A2122" s="211" t="s">
        <v>3673</v>
      </c>
      <c r="B2122" s="211" t="s">
        <v>3674</v>
      </c>
      <c r="C2122" s="211" t="s">
        <v>13670</v>
      </c>
      <c r="D2122" s="211" t="s">
        <v>443</v>
      </c>
      <c r="E2122" s="143" t="s">
        <v>5882</v>
      </c>
      <c r="F2122" s="143" t="s">
        <v>1250</v>
      </c>
      <c r="G2122" s="211" t="s">
        <v>5456</v>
      </c>
      <c r="H2122" s="211" t="s">
        <v>3675</v>
      </c>
      <c r="I2122" s="161"/>
    </row>
    <row r="2123" spans="1:16" s="156" customFormat="1" x14ac:dyDescent="0.25">
      <c r="A2123" s="160" t="s">
        <v>7666</v>
      </c>
      <c r="B2123" s="160" t="s">
        <v>282</v>
      </c>
      <c r="C2123" s="160" t="s">
        <v>7294</v>
      </c>
      <c r="D2123" s="160" t="s">
        <v>8944</v>
      </c>
      <c r="E2123" s="143" t="s">
        <v>7420</v>
      </c>
      <c r="F2123" s="143" t="s">
        <v>1250</v>
      </c>
      <c r="G2123" s="160" t="s">
        <v>4817</v>
      </c>
      <c r="H2123" s="160" t="s">
        <v>7667</v>
      </c>
      <c r="I2123" s="161"/>
    </row>
    <row r="2124" spans="1:16" s="156" customFormat="1" x14ac:dyDescent="0.25">
      <c r="A2124" s="160" t="s">
        <v>8677</v>
      </c>
      <c r="B2124" s="160" t="s">
        <v>282</v>
      </c>
      <c r="C2124" s="160" t="s">
        <v>8678</v>
      </c>
      <c r="D2124" s="160" t="s">
        <v>7848</v>
      </c>
      <c r="E2124" s="143" t="s">
        <v>8679</v>
      </c>
      <c r="F2124" s="143" t="s">
        <v>1254</v>
      </c>
      <c r="G2124" s="160" t="s">
        <v>4905</v>
      </c>
      <c r="H2124" s="160" t="s">
        <v>8680</v>
      </c>
      <c r="I2124" s="161"/>
    </row>
    <row r="2125" spans="1:16" s="156" customFormat="1" x14ac:dyDescent="0.25">
      <c r="A2125" s="211" t="s">
        <v>723</v>
      </c>
      <c r="B2125" s="211" t="s">
        <v>282</v>
      </c>
      <c r="C2125" s="211" t="s">
        <v>12367</v>
      </c>
      <c r="D2125" s="211" t="s">
        <v>564</v>
      </c>
      <c r="E2125" s="143" t="s">
        <v>1391</v>
      </c>
      <c r="F2125" s="143" t="s">
        <v>1254</v>
      </c>
      <c r="G2125" s="211" t="s">
        <v>10307</v>
      </c>
      <c r="H2125" s="211" t="s">
        <v>1164</v>
      </c>
      <c r="I2125" s="161"/>
    </row>
    <row r="2126" spans="1:16" s="161" customFormat="1" x14ac:dyDescent="0.25">
      <c r="A2126" s="160" t="s">
        <v>6584</v>
      </c>
      <c r="B2126" s="160" t="s">
        <v>6585</v>
      </c>
      <c r="C2126" s="160" t="s">
        <v>6288</v>
      </c>
      <c r="D2126" s="160" t="s">
        <v>841</v>
      </c>
      <c r="E2126" s="160" t="s">
        <v>270</v>
      </c>
      <c r="F2126" s="143" t="s">
        <v>1250</v>
      </c>
      <c r="G2126" s="160" t="s">
        <v>6586</v>
      </c>
      <c r="H2126" s="143" t="s">
        <v>6587</v>
      </c>
    </row>
    <row r="2127" spans="1:16" x14ac:dyDescent="0.25">
      <c r="A2127" s="120" t="s">
        <v>3685</v>
      </c>
      <c r="B2127" s="120" t="s">
        <v>3686</v>
      </c>
      <c r="C2127" s="120" t="s">
        <v>3687</v>
      </c>
      <c r="D2127" s="120" t="s">
        <v>443</v>
      </c>
      <c r="E2127" s="120" t="s">
        <v>1790</v>
      </c>
      <c r="F2127" s="120" t="s">
        <v>1250</v>
      </c>
      <c r="G2127" s="120" t="s">
        <v>1251</v>
      </c>
      <c r="H2127" s="120" t="s">
        <v>3688</v>
      </c>
      <c r="I2127" s="122"/>
      <c r="O2127" s="103"/>
      <c r="P2127" s="99"/>
    </row>
    <row r="2128" spans="1:16" x14ac:dyDescent="0.25">
      <c r="A2128" s="120" t="s">
        <v>3689</v>
      </c>
      <c r="B2128" s="120" t="s">
        <v>282</v>
      </c>
      <c r="C2128" s="120" t="s">
        <v>6983</v>
      </c>
      <c r="D2128" s="160" t="s">
        <v>1357</v>
      </c>
      <c r="E2128" s="120" t="s">
        <v>276</v>
      </c>
      <c r="F2128" s="120" t="s">
        <v>1254</v>
      </c>
      <c r="G2128" s="160" t="s">
        <v>3775</v>
      </c>
      <c r="H2128" s="50" t="s">
        <v>3690</v>
      </c>
      <c r="O2128" s="103"/>
      <c r="P2128" s="99"/>
    </row>
    <row r="2129" spans="1:16" s="156" customFormat="1" x14ac:dyDescent="0.25">
      <c r="A2129" s="160" t="s">
        <v>5892</v>
      </c>
      <c r="B2129" s="160" t="s">
        <v>5893</v>
      </c>
      <c r="C2129" s="160" t="s">
        <v>5876</v>
      </c>
      <c r="D2129" s="160" t="s">
        <v>443</v>
      </c>
      <c r="E2129" s="160" t="s">
        <v>5872</v>
      </c>
      <c r="F2129" s="160" t="s">
        <v>1250</v>
      </c>
      <c r="G2129" s="160" t="s">
        <v>10306</v>
      </c>
      <c r="H2129" s="143" t="s">
        <v>5894</v>
      </c>
      <c r="O2129" s="103"/>
      <c r="P2129" s="99"/>
    </row>
    <row r="2130" spans="1:16" x14ac:dyDescent="0.25">
      <c r="A2130" s="120" t="s">
        <v>3691</v>
      </c>
      <c r="B2130" s="120" t="s">
        <v>3692</v>
      </c>
      <c r="C2130" s="120" t="s">
        <v>3693</v>
      </c>
      <c r="D2130" s="120" t="s">
        <v>443</v>
      </c>
      <c r="E2130" s="120" t="s">
        <v>3694</v>
      </c>
      <c r="F2130" s="120" t="s">
        <v>1250</v>
      </c>
      <c r="G2130" s="120" t="s">
        <v>1477</v>
      </c>
      <c r="H2130" s="120" t="s">
        <v>3695</v>
      </c>
      <c r="I2130" s="122"/>
      <c r="O2130" s="103"/>
      <c r="P2130" s="99"/>
    </row>
    <row r="2131" spans="1:16" s="156" customFormat="1" x14ac:dyDescent="0.25">
      <c r="A2131" s="209" t="s">
        <v>559</v>
      </c>
      <c r="B2131" s="209" t="s">
        <v>1165</v>
      </c>
      <c r="C2131" s="209" t="s">
        <v>1166</v>
      </c>
      <c r="D2131" s="209" t="s">
        <v>443</v>
      </c>
      <c r="E2131" s="211" t="s">
        <v>12368</v>
      </c>
      <c r="F2131" s="211" t="s">
        <v>1250</v>
      </c>
      <c r="G2131" s="211" t="s">
        <v>7031</v>
      </c>
      <c r="H2131" s="209" t="s">
        <v>545</v>
      </c>
      <c r="I2131" s="161"/>
      <c r="O2131" s="103"/>
      <c r="P2131" s="99"/>
    </row>
    <row r="2132" spans="1:16" s="156" customFormat="1" x14ac:dyDescent="0.25">
      <c r="A2132" s="209" t="s">
        <v>17276</v>
      </c>
      <c r="B2132" s="209" t="s">
        <v>282</v>
      </c>
      <c r="C2132" s="209" t="s">
        <v>1392</v>
      </c>
      <c r="D2132" s="209" t="s">
        <v>16646</v>
      </c>
      <c r="E2132" s="211" t="s">
        <v>8967</v>
      </c>
      <c r="F2132" s="211" t="s">
        <v>1250</v>
      </c>
      <c r="G2132" s="211" t="s">
        <v>8955</v>
      </c>
      <c r="H2132" s="209" t="s">
        <v>17277</v>
      </c>
      <c r="I2132" s="161"/>
      <c r="O2132" s="103"/>
      <c r="P2132" s="99"/>
    </row>
    <row r="2133" spans="1:16" x14ac:dyDescent="0.25">
      <c r="A2133" s="120" t="s">
        <v>3696</v>
      </c>
      <c r="B2133" s="120" t="s">
        <v>3697</v>
      </c>
      <c r="C2133" s="120" t="s">
        <v>3698</v>
      </c>
      <c r="D2133" s="120" t="s">
        <v>443</v>
      </c>
      <c r="E2133" s="120" t="s">
        <v>925</v>
      </c>
      <c r="F2133" s="50" t="s">
        <v>1250</v>
      </c>
      <c r="G2133" s="120" t="s">
        <v>4817</v>
      </c>
      <c r="H2133" s="120" t="s">
        <v>3699</v>
      </c>
      <c r="I2133" s="122"/>
      <c r="O2133" s="103"/>
      <c r="P2133" s="99"/>
    </row>
    <row r="2134" spans="1:16" x14ac:dyDescent="0.25">
      <c r="A2134" s="120" t="s">
        <v>3700</v>
      </c>
      <c r="B2134" s="120" t="s">
        <v>3701</v>
      </c>
      <c r="C2134" s="120"/>
      <c r="D2134" s="120" t="s">
        <v>443</v>
      </c>
      <c r="E2134" s="120" t="s">
        <v>2794</v>
      </c>
      <c r="F2134" s="50" t="s">
        <v>1250</v>
      </c>
      <c r="G2134" s="120" t="s">
        <v>1251</v>
      </c>
      <c r="H2134" s="120" t="s">
        <v>3702</v>
      </c>
      <c r="I2134" s="122"/>
      <c r="O2134" s="103"/>
      <c r="P2134" s="99"/>
    </row>
    <row r="2135" spans="1:16" x14ac:dyDescent="0.25">
      <c r="A2135" s="120" t="s">
        <v>3703</v>
      </c>
      <c r="B2135" s="104" t="s">
        <v>3704</v>
      </c>
      <c r="C2135" s="122"/>
      <c r="D2135" s="120" t="s">
        <v>443</v>
      </c>
      <c r="E2135" s="104" t="s">
        <v>925</v>
      </c>
      <c r="F2135" s="100" t="s">
        <v>1250</v>
      </c>
      <c r="G2135" s="120" t="s">
        <v>4817</v>
      </c>
      <c r="H2135" s="104" t="s">
        <v>3705</v>
      </c>
      <c r="I2135" s="122"/>
      <c r="P2135" s="104"/>
    </row>
    <row r="2136" spans="1:16" s="156" customFormat="1" x14ac:dyDescent="0.25">
      <c r="A2136" s="211" t="s">
        <v>5115</v>
      </c>
      <c r="B2136" s="211" t="s">
        <v>5116</v>
      </c>
      <c r="C2136" s="211" t="s">
        <v>5401</v>
      </c>
      <c r="D2136" s="211" t="s">
        <v>443</v>
      </c>
      <c r="E2136" s="162" t="s">
        <v>377</v>
      </c>
      <c r="F2136" s="136" t="s">
        <v>1254</v>
      </c>
      <c r="G2136" s="211" t="s">
        <v>6863</v>
      </c>
      <c r="H2136" s="211" t="s">
        <v>5117</v>
      </c>
      <c r="I2136" s="161"/>
      <c r="P2136" s="161"/>
    </row>
    <row r="2137" spans="1:16" s="156" customFormat="1" x14ac:dyDescent="0.25">
      <c r="A2137" s="160" t="s">
        <v>6588</v>
      </c>
      <c r="B2137" s="162" t="s">
        <v>6589</v>
      </c>
      <c r="C2137" s="161" t="s">
        <v>6590</v>
      </c>
      <c r="D2137" s="160" t="s">
        <v>841</v>
      </c>
      <c r="E2137" s="162" t="s">
        <v>6591</v>
      </c>
      <c r="F2137" s="136" t="s">
        <v>1250</v>
      </c>
      <c r="G2137" s="160" t="s">
        <v>1477</v>
      </c>
      <c r="H2137" s="162" t="s">
        <v>6592</v>
      </c>
      <c r="I2137" s="161"/>
      <c r="P2137" s="161"/>
    </row>
    <row r="2138" spans="1:16" s="156" customFormat="1" x14ac:dyDescent="0.25">
      <c r="A2138" s="211" t="s">
        <v>17278</v>
      </c>
      <c r="B2138" s="162" t="s">
        <v>282</v>
      </c>
      <c r="C2138" s="161"/>
      <c r="D2138" s="211" t="s">
        <v>16646</v>
      </c>
      <c r="E2138" s="162" t="s">
        <v>17212</v>
      </c>
      <c r="F2138" s="136" t="s">
        <v>1254</v>
      </c>
      <c r="G2138" s="211" t="s">
        <v>8955</v>
      </c>
      <c r="H2138" s="162" t="s">
        <v>17279</v>
      </c>
      <c r="I2138" s="161"/>
      <c r="P2138" s="161"/>
    </row>
    <row r="2139" spans="1:16" s="156" customFormat="1" x14ac:dyDescent="0.25">
      <c r="A2139" s="211" t="s">
        <v>14564</v>
      </c>
      <c r="B2139" s="211" t="s">
        <v>282</v>
      </c>
      <c r="C2139" s="211" t="s">
        <v>15429</v>
      </c>
      <c r="D2139" s="211" t="s">
        <v>14448</v>
      </c>
      <c r="E2139" s="162" t="s">
        <v>12063</v>
      </c>
      <c r="F2139" s="136" t="s">
        <v>1250</v>
      </c>
      <c r="G2139" s="211" t="s">
        <v>4832</v>
      </c>
      <c r="H2139" s="211" t="s">
        <v>14565</v>
      </c>
      <c r="I2139" s="161"/>
      <c r="P2139" s="161"/>
    </row>
    <row r="2140" spans="1:16" s="156" customFormat="1" x14ac:dyDescent="0.25">
      <c r="A2140" s="211" t="s">
        <v>4556</v>
      </c>
      <c r="B2140" s="211" t="s">
        <v>282</v>
      </c>
      <c r="C2140" s="211" t="s">
        <v>17451</v>
      </c>
      <c r="D2140" s="211" t="s">
        <v>4413</v>
      </c>
      <c r="E2140" s="162" t="s">
        <v>17452</v>
      </c>
      <c r="F2140" s="136" t="s">
        <v>1254</v>
      </c>
      <c r="G2140" s="211" t="s">
        <v>1359</v>
      </c>
      <c r="H2140" s="211" t="s">
        <v>4557</v>
      </c>
      <c r="I2140" s="161"/>
      <c r="P2140" s="161"/>
    </row>
    <row r="2141" spans="1:16" s="156" customFormat="1" x14ac:dyDescent="0.25">
      <c r="A2141" s="211" t="s">
        <v>761</v>
      </c>
      <c r="B2141" s="162" t="s">
        <v>1167</v>
      </c>
      <c r="C2141" s="161" t="s">
        <v>12412</v>
      </c>
      <c r="D2141" s="211" t="s">
        <v>841</v>
      </c>
      <c r="E2141" s="162" t="s">
        <v>12413</v>
      </c>
      <c r="F2141" s="136" t="s">
        <v>1250</v>
      </c>
      <c r="G2141" s="211" t="s">
        <v>10305</v>
      </c>
      <c r="H2141" s="209" t="s">
        <v>1168</v>
      </c>
      <c r="I2141" s="161"/>
      <c r="P2141" s="161"/>
    </row>
    <row r="2142" spans="1:16" s="156" customFormat="1" x14ac:dyDescent="0.25">
      <c r="A2142" s="160" t="s">
        <v>6593</v>
      </c>
      <c r="B2142" s="162" t="s">
        <v>6594</v>
      </c>
      <c r="C2142" s="161" t="s">
        <v>6595</v>
      </c>
      <c r="D2142" s="160" t="s">
        <v>841</v>
      </c>
      <c r="E2142" s="162" t="s">
        <v>6596</v>
      </c>
      <c r="F2142" s="136" t="s">
        <v>1250</v>
      </c>
      <c r="G2142" s="160" t="s">
        <v>6863</v>
      </c>
      <c r="H2142" s="162" t="s">
        <v>6597</v>
      </c>
      <c r="I2142" s="161"/>
      <c r="P2142" s="161"/>
    </row>
    <row r="2143" spans="1:16" s="156" customFormat="1" x14ac:dyDescent="0.25">
      <c r="A2143" s="211" t="s">
        <v>16996</v>
      </c>
      <c r="B2143" s="162" t="s">
        <v>282</v>
      </c>
      <c r="C2143" s="161" t="s">
        <v>16997</v>
      </c>
      <c r="D2143" s="211" t="s">
        <v>16646</v>
      </c>
      <c r="E2143" s="162" t="s">
        <v>16998</v>
      </c>
      <c r="F2143" s="136" t="s">
        <v>1254</v>
      </c>
      <c r="G2143" s="211" t="s">
        <v>3775</v>
      </c>
      <c r="H2143" s="162" t="s">
        <v>16999</v>
      </c>
      <c r="I2143" s="161"/>
      <c r="P2143" s="161"/>
    </row>
    <row r="2144" spans="1:16" s="156" customFormat="1" x14ac:dyDescent="0.25">
      <c r="A2144" s="160" t="s">
        <v>9214</v>
      </c>
      <c r="B2144" s="162" t="s">
        <v>282</v>
      </c>
      <c r="C2144" s="161" t="s">
        <v>9215</v>
      </c>
      <c r="D2144" s="160" t="s">
        <v>8944</v>
      </c>
      <c r="E2144" s="162" t="s">
        <v>9216</v>
      </c>
      <c r="F2144" s="136" t="s">
        <v>1254</v>
      </c>
      <c r="G2144" s="160" t="s">
        <v>1297</v>
      </c>
      <c r="H2144" s="162" t="s">
        <v>9217</v>
      </c>
      <c r="I2144" s="161"/>
      <c r="P2144" s="161"/>
    </row>
    <row r="2145" spans="1:16" s="156" customFormat="1" x14ac:dyDescent="0.25">
      <c r="A2145" s="211" t="s">
        <v>8681</v>
      </c>
      <c r="B2145" s="211" t="s">
        <v>282</v>
      </c>
      <c r="C2145" s="211" t="s">
        <v>16090</v>
      </c>
      <c r="D2145" s="211" t="s">
        <v>7848</v>
      </c>
      <c r="E2145" s="162" t="s">
        <v>2419</v>
      </c>
      <c r="F2145" s="136" t="s">
        <v>1254</v>
      </c>
      <c r="G2145" s="211" t="s">
        <v>10305</v>
      </c>
      <c r="H2145" s="211" t="s">
        <v>8682</v>
      </c>
      <c r="I2145" s="161"/>
      <c r="P2145" s="161"/>
    </row>
    <row r="2146" spans="1:16" s="156" customFormat="1" x14ac:dyDescent="0.25">
      <c r="A2146" s="211" t="s">
        <v>10166</v>
      </c>
      <c r="B2146" s="211" t="s">
        <v>282</v>
      </c>
      <c r="C2146" s="211" t="s">
        <v>14941</v>
      </c>
      <c r="D2146" s="211" t="s">
        <v>8944</v>
      </c>
      <c r="E2146" s="162" t="s">
        <v>14942</v>
      </c>
      <c r="F2146" s="136" t="s">
        <v>1254</v>
      </c>
      <c r="G2146" s="211" t="s">
        <v>1258</v>
      </c>
      <c r="H2146" s="211" t="s">
        <v>10167</v>
      </c>
      <c r="I2146" s="161"/>
      <c r="P2146" s="161"/>
    </row>
    <row r="2147" spans="1:16" x14ac:dyDescent="0.25">
      <c r="A2147" s="120" t="s">
        <v>4558</v>
      </c>
      <c r="B2147" s="104" t="s">
        <v>282</v>
      </c>
      <c r="C2147" s="122"/>
      <c r="D2147" s="120" t="s">
        <v>4413</v>
      </c>
      <c r="E2147" s="104" t="s">
        <v>4559</v>
      </c>
      <c r="F2147" s="100" t="s">
        <v>1254</v>
      </c>
      <c r="G2147" s="120" t="s">
        <v>1421</v>
      </c>
      <c r="H2147" s="104" t="s">
        <v>4560</v>
      </c>
      <c r="I2147" s="122"/>
      <c r="P2147" s="122"/>
    </row>
    <row r="2148" spans="1:16" s="156" customFormat="1" x14ac:dyDescent="0.25">
      <c r="A2148" s="211" t="s">
        <v>16847</v>
      </c>
      <c r="B2148" s="162" t="s">
        <v>282</v>
      </c>
      <c r="C2148" s="161" t="s">
        <v>16848</v>
      </c>
      <c r="D2148" s="211" t="s">
        <v>755</v>
      </c>
      <c r="E2148" s="162" t="s">
        <v>16849</v>
      </c>
      <c r="F2148" s="136" t="s">
        <v>1254</v>
      </c>
      <c r="G2148" s="211" t="s">
        <v>10305</v>
      </c>
      <c r="H2148" s="162" t="s">
        <v>16850</v>
      </c>
      <c r="I2148" s="161"/>
      <c r="P2148" s="161"/>
    </row>
    <row r="2149" spans="1:16" s="156" customFormat="1" x14ac:dyDescent="0.25">
      <c r="A2149" s="160" t="s">
        <v>8683</v>
      </c>
      <c r="B2149" s="162" t="s">
        <v>282</v>
      </c>
      <c r="C2149" s="161" t="s">
        <v>7951</v>
      </c>
      <c r="D2149" s="160" t="s">
        <v>7848</v>
      </c>
      <c r="E2149" s="162" t="s">
        <v>8684</v>
      </c>
      <c r="F2149" s="136" t="s">
        <v>1254</v>
      </c>
      <c r="G2149" s="160" t="s">
        <v>6857</v>
      </c>
      <c r="H2149" s="161" t="s">
        <v>8685</v>
      </c>
      <c r="I2149" s="161"/>
      <c r="P2149" s="161"/>
    </row>
    <row r="2150" spans="1:16" s="156" customFormat="1" x14ac:dyDescent="0.25">
      <c r="A2150" s="160" t="s">
        <v>7131</v>
      </c>
      <c r="B2150" s="162" t="s">
        <v>282</v>
      </c>
      <c r="C2150" s="161"/>
      <c r="D2150" s="160" t="s">
        <v>564</v>
      </c>
      <c r="E2150" s="162" t="s">
        <v>7121</v>
      </c>
      <c r="F2150" s="136" t="s">
        <v>1250</v>
      </c>
      <c r="G2150" s="160" t="s">
        <v>4817</v>
      </c>
      <c r="H2150" s="146" t="s">
        <v>7132</v>
      </c>
      <c r="I2150" s="161"/>
      <c r="P2150" s="161"/>
    </row>
    <row r="2151" spans="1:16" x14ac:dyDescent="0.25">
      <c r="A2151" s="120" t="s">
        <v>3706</v>
      </c>
      <c r="B2151" s="120" t="s">
        <v>282</v>
      </c>
      <c r="C2151" s="120"/>
      <c r="D2151" s="120" t="s">
        <v>755</v>
      </c>
      <c r="E2151" s="120" t="s">
        <v>257</v>
      </c>
      <c r="F2151" s="50" t="s">
        <v>1250</v>
      </c>
      <c r="G2151" s="120" t="s">
        <v>1404</v>
      </c>
      <c r="H2151" s="120" t="s">
        <v>3707</v>
      </c>
      <c r="I2151" s="120"/>
    </row>
    <row r="2152" spans="1:16" s="156" customFormat="1" x14ac:dyDescent="0.25">
      <c r="A2152" s="160" t="s">
        <v>7079</v>
      </c>
      <c r="B2152" s="160" t="s">
        <v>282</v>
      </c>
      <c r="C2152" s="160"/>
      <c r="D2152" s="160" t="s">
        <v>4413</v>
      </c>
      <c r="E2152" s="160" t="s">
        <v>7080</v>
      </c>
      <c r="F2152" s="143" t="s">
        <v>1250</v>
      </c>
      <c r="G2152" s="162" t="s">
        <v>1392</v>
      </c>
      <c r="H2152" s="160" t="s">
        <v>7081</v>
      </c>
      <c r="I2152" s="160"/>
    </row>
    <row r="2153" spans="1:16" x14ac:dyDescent="0.25">
      <c r="A2153" s="120" t="s">
        <v>3711</v>
      </c>
      <c r="B2153" s="120" t="s">
        <v>3712</v>
      </c>
      <c r="C2153" s="120" t="s">
        <v>3713</v>
      </c>
      <c r="D2153" s="120" t="s">
        <v>443</v>
      </c>
      <c r="E2153" s="120" t="s">
        <v>3714</v>
      </c>
      <c r="F2153" s="120" t="s">
        <v>1250</v>
      </c>
      <c r="G2153" s="104" t="s">
        <v>3624</v>
      </c>
      <c r="H2153" s="120" t="s">
        <v>3715</v>
      </c>
      <c r="I2153" s="120"/>
    </row>
    <row r="2154" spans="1:16" s="156" customFormat="1" x14ac:dyDescent="0.25">
      <c r="A2154" s="211" t="s">
        <v>3711</v>
      </c>
      <c r="B2154" s="160" t="s">
        <v>282</v>
      </c>
      <c r="C2154" s="160" t="s">
        <v>10072</v>
      </c>
      <c r="D2154" s="160" t="s">
        <v>8944</v>
      </c>
      <c r="E2154" s="160" t="s">
        <v>10073</v>
      </c>
      <c r="F2154" s="160" t="s">
        <v>1600</v>
      </c>
      <c r="G2154" s="162" t="s">
        <v>7029</v>
      </c>
      <c r="H2154" s="160" t="s">
        <v>10074</v>
      </c>
      <c r="I2154" s="160"/>
    </row>
    <row r="2155" spans="1:16" s="156" customFormat="1" x14ac:dyDescent="0.25">
      <c r="A2155" s="211" t="s">
        <v>5010</v>
      </c>
      <c r="B2155" s="211" t="s">
        <v>5011</v>
      </c>
      <c r="C2155" s="211" t="s">
        <v>13963</v>
      </c>
      <c r="D2155" s="211" t="s">
        <v>443</v>
      </c>
      <c r="E2155" s="211" t="s">
        <v>13964</v>
      </c>
      <c r="F2155" s="211" t="s">
        <v>1250</v>
      </c>
      <c r="G2155" s="162" t="s">
        <v>1297</v>
      </c>
      <c r="H2155" s="211" t="s">
        <v>5012</v>
      </c>
      <c r="I2155" s="211"/>
    </row>
    <row r="2156" spans="1:16" s="156" customFormat="1" x14ac:dyDescent="0.25">
      <c r="A2156" s="160" t="s">
        <v>6598</v>
      </c>
      <c r="B2156" s="160" t="s">
        <v>6599</v>
      </c>
      <c r="C2156" s="160" t="s">
        <v>6483</v>
      </c>
      <c r="D2156" s="160" t="s">
        <v>841</v>
      </c>
      <c r="E2156" s="160" t="s">
        <v>6600</v>
      </c>
      <c r="F2156" s="160" t="s">
        <v>1250</v>
      </c>
      <c r="G2156" s="160" t="s">
        <v>4817</v>
      </c>
      <c r="H2156" s="160" t="s">
        <v>6601</v>
      </c>
      <c r="I2156" s="160"/>
    </row>
    <row r="2157" spans="1:16" s="156" customFormat="1" x14ac:dyDescent="0.25">
      <c r="A2157" s="211" t="s">
        <v>9796</v>
      </c>
      <c r="B2157" s="211" t="s">
        <v>282</v>
      </c>
      <c r="C2157" s="211" t="s">
        <v>15020</v>
      </c>
      <c r="D2157" s="211" t="s">
        <v>8944</v>
      </c>
      <c r="E2157" s="211" t="s">
        <v>14034</v>
      </c>
      <c r="F2157" s="211" t="s">
        <v>1250</v>
      </c>
      <c r="G2157" s="211" t="s">
        <v>4905</v>
      </c>
      <c r="H2157" s="211" t="s">
        <v>9797</v>
      </c>
      <c r="I2157" s="211"/>
    </row>
    <row r="2158" spans="1:16" x14ac:dyDescent="0.25">
      <c r="A2158" s="120" t="s">
        <v>3716</v>
      </c>
      <c r="B2158" s="120" t="s">
        <v>5351</v>
      </c>
      <c r="C2158" s="120"/>
      <c r="D2158" s="120" t="s">
        <v>443</v>
      </c>
      <c r="E2158" s="120" t="s">
        <v>487</v>
      </c>
      <c r="F2158" s="120" t="s">
        <v>1254</v>
      </c>
      <c r="G2158" s="120" t="s">
        <v>3624</v>
      </c>
      <c r="H2158" s="120" t="s">
        <v>3717</v>
      </c>
      <c r="I2158" s="120"/>
    </row>
    <row r="2159" spans="1:16" x14ac:dyDescent="0.25">
      <c r="A2159" s="120" t="s">
        <v>4345</v>
      </c>
      <c r="B2159" s="120" t="s">
        <v>5428</v>
      </c>
      <c r="C2159" s="120" t="s">
        <v>5429</v>
      </c>
      <c r="D2159" s="120" t="s">
        <v>443</v>
      </c>
      <c r="E2159" s="120" t="s">
        <v>4696</v>
      </c>
      <c r="F2159" s="120" t="s">
        <v>1254</v>
      </c>
      <c r="G2159" s="122" t="s">
        <v>1258</v>
      </c>
      <c r="H2159" s="120" t="s">
        <v>4388</v>
      </c>
      <c r="I2159" s="120"/>
    </row>
    <row r="2160" spans="1:16" s="156" customFormat="1" x14ac:dyDescent="0.25">
      <c r="A2160" s="160" t="s">
        <v>7670</v>
      </c>
      <c r="B2160" s="160" t="s">
        <v>282</v>
      </c>
      <c r="C2160" s="160" t="s">
        <v>7294</v>
      </c>
      <c r="D2160" s="160" t="s">
        <v>8944</v>
      </c>
      <c r="E2160" s="160" t="s">
        <v>7671</v>
      </c>
      <c r="F2160" s="160" t="s">
        <v>1250</v>
      </c>
      <c r="G2160" s="160" t="s">
        <v>1251</v>
      </c>
      <c r="H2160" s="160" t="s">
        <v>7672</v>
      </c>
      <c r="I2160" s="160"/>
    </row>
    <row r="2161" spans="1:16" x14ac:dyDescent="0.25">
      <c r="A2161" s="120" t="s">
        <v>3718</v>
      </c>
      <c r="B2161" s="120" t="s">
        <v>282</v>
      </c>
      <c r="C2161" s="120"/>
      <c r="D2161" s="160" t="s">
        <v>1357</v>
      </c>
      <c r="E2161" s="120" t="s">
        <v>3719</v>
      </c>
      <c r="F2161" s="120" t="s">
        <v>1254</v>
      </c>
      <c r="G2161" s="119" t="s">
        <v>1404</v>
      </c>
      <c r="H2161" s="50" t="s">
        <v>3720</v>
      </c>
      <c r="I2161" s="120"/>
    </row>
    <row r="2162" spans="1:16" s="156" customFormat="1" x14ac:dyDescent="0.25">
      <c r="A2162" s="211" t="s">
        <v>17695</v>
      </c>
      <c r="B2162" s="211" t="s">
        <v>282</v>
      </c>
      <c r="C2162" s="211" t="s">
        <v>17712</v>
      </c>
      <c r="D2162" s="211" t="s">
        <v>755</v>
      </c>
      <c r="E2162" s="211" t="s">
        <v>359</v>
      </c>
      <c r="F2162" s="211" t="s">
        <v>1618</v>
      </c>
      <c r="G2162" s="156" t="s">
        <v>5021</v>
      </c>
      <c r="H2162" s="143" t="s">
        <v>17696</v>
      </c>
      <c r="I2162" s="211"/>
    </row>
    <row r="2163" spans="1:16" x14ac:dyDescent="0.25">
      <c r="A2163" s="120" t="s">
        <v>3721</v>
      </c>
      <c r="B2163" s="120" t="s">
        <v>3722</v>
      </c>
      <c r="C2163" s="120"/>
      <c r="D2163" s="120" t="s">
        <v>443</v>
      </c>
      <c r="E2163" s="120" t="s">
        <v>7673</v>
      </c>
      <c r="F2163" s="120" t="s">
        <v>1250</v>
      </c>
      <c r="G2163" s="120" t="s">
        <v>4817</v>
      </c>
      <c r="H2163" s="120" t="s">
        <v>3723</v>
      </c>
      <c r="I2163" s="120"/>
    </row>
    <row r="2164" spans="1:16" s="156" customFormat="1" x14ac:dyDescent="0.25">
      <c r="A2164" s="160" t="s">
        <v>6602</v>
      </c>
      <c r="B2164" s="160" t="s">
        <v>6603</v>
      </c>
      <c r="C2164" s="160" t="s">
        <v>6604</v>
      </c>
      <c r="D2164" s="160" t="s">
        <v>841</v>
      </c>
      <c r="E2164" s="160" t="s">
        <v>6605</v>
      </c>
      <c r="F2164" s="160" t="s">
        <v>1250</v>
      </c>
      <c r="G2164" s="160" t="s">
        <v>1421</v>
      </c>
      <c r="H2164" s="160" t="s">
        <v>6606</v>
      </c>
      <c r="I2164" s="161"/>
    </row>
    <row r="2165" spans="1:16" x14ac:dyDescent="0.25">
      <c r="A2165" s="120" t="s">
        <v>3724</v>
      </c>
      <c r="B2165" s="120" t="s">
        <v>3725</v>
      </c>
      <c r="C2165" s="120" t="s">
        <v>3726</v>
      </c>
      <c r="D2165" s="120" t="s">
        <v>443</v>
      </c>
      <c r="E2165" s="120" t="s">
        <v>641</v>
      </c>
      <c r="F2165" s="120" t="s">
        <v>1250</v>
      </c>
      <c r="G2165" s="120" t="s">
        <v>3624</v>
      </c>
      <c r="H2165" s="120" t="s">
        <v>3727</v>
      </c>
      <c r="I2165" s="122"/>
      <c r="O2165" s="103"/>
      <c r="P2165" s="99"/>
    </row>
    <row r="2166" spans="1:16" s="156" customFormat="1" x14ac:dyDescent="0.25">
      <c r="A2166" s="160" t="s">
        <v>6841</v>
      </c>
      <c r="B2166" s="160" t="s">
        <v>6842</v>
      </c>
      <c r="C2166" s="160"/>
      <c r="D2166" s="160" t="s">
        <v>443</v>
      </c>
      <c r="E2166" s="160" t="s">
        <v>6843</v>
      </c>
      <c r="F2166" s="160" t="s">
        <v>1250</v>
      </c>
      <c r="G2166" s="160" t="s">
        <v>3624</v>
      </c>
      <c r="H2166" s="160" t="s">
        <v>6844</v>
      </c>
      <c r="I2166" s="161"/>
      <c r="O2166" s="161"/>
      <c r="P2166" s="161"/>
    </row>
    <row r="2167" spans="1:16" x14ac:dyDescent="0.25">
      <c r="A2167" s="120" t="s">
        <v>3728</v>
      </c>
      <c r="B2167" s="120" t="s">
        <v>6607</v>
      </c>
      <c r="C2167" s="120" t="s">
        <v>7676</v>
      </c>
      <c r="D2167" s="120" t="s">
        <v>841</v>
      </c>
      <c r="E2167" s="120" t="s">
        <v>1558</v>
      </c>
      <c r="F2167" s="120" t="s">
        <v>1250</v>
      </c>
      <c r="G2167" s="120" t="s">
        <v>1258</v>
      </c>
      <c r="H2167" s="120" t="s">
        <v>3729</v>
      </c>
      <c r="I2167" s="120"/>
    </row>
    <row r="2168" spans="1:16" s="156" customFormat="1" x14ac:dyDescent="0.25">
      <c r="A2168" s="160" t="s">
        <v>6608</v>
      </c>
      <c r="B2168" s="160" t="s">
        <v>6609</v>
      </c>
      <c r="C2168" s="160" t="s">
        <v>6610</v>
      </c>
      <c r="D2168" s="160" t="s">
        <v>841</v>
      </c>
      <c r="E2168" s="160" t="s">
        <v>1558</v>
      </c>
      <c r="F2168" s="160" t="s">
        <v>1250</v>
      </c>
      <c r="G2168" s="160" t="s">
        <v>1258</v>
      </c>
      <c r="H2168" s="162" t="s">
        <v>6611</v>
      </c>
      <c r="I2168" s="161"/>
    </row>
    <row r="2169" spans="1:16" x14ac:dyDescent="0.25">
      <c r="A2169" s="120" t="s">
        <v>560</v>
      </c>
      <c r="B2169" s="120" t="s">
        <v>3730</v>
      </c>
      <c r="C2169" s="120" t="s">
        <v>6984</v>
      </c>
      <c r="D2169" s="120" t="s">
        <v>841</v>
      </c>
      <c r="E2169" s="122" t="s">
        <v>3731</v>
      </c>
      <c r="F2169" s="122" t="s">
        <v>1250</v>
      </c>
      <c r="G2169" s="104" t="s">
        <v>1297</v>
      </c>
      <c r="H2169" s="99" t="s">
        <v>3732</v>
      </c>
    </row>
    <row r="2170" spans="1:16" x14ac:dyDescent="0.25">
      <c r="A2170" s="120" t="s">
        <v>3733</v>
      </c>
      <c r="B2170" s="120" t="s">
        <v>3734</v>
      </c>
      <c r="C2170" s="120" t="s">
        <v>1013</v>
      </c>
      <c r="D2170" s="120" t="s">
        <v>443</v>
      </c>
      <c r="E2170" s="120" t="s">
        <v>3412</v>
      </c>
      <c r="F2170" s="120" t="s">
        <v>1250</v>
      </c>
      <c r="G2170" s="120" t="s">
        <v>1251</v>
      </c>
      <c r="H2170" s="120" t="s">
        <v>3735</v>
      </c>
      <c r="I2170" s="120"/>
    </row>
    <row r="2171" spans="1:16" s="156" customFormat="1" x14ac:dyDescent="0.25">
      <c r="A2171" s="211" t="s">
        <v>7217</v>
      </c>
      <c r="B2171" s="211" t="s">
        <v>282</v>
      </c>
      <c r="C2171" s="211" t="s">
        <v>14270</v>
      </c>
      <c r="D2171" s="211" t="s">
        <v>8944</v>
      </c>
      <c r="E2171" s="211" t="s">
        <v>7356</v>
      </c>
      <c r="F2171" s="211" t="s">
        <v>1250</v>
      </c>
      <c r="G2171" s="211" t="s">
        <v>1359</v>
      </c>
      <c r="H2171" s="211" t="s">
        <v>7218</v>
      </c>
      <c r="I2171" s="211"/>
    </row>
    <row r="2172" spans="1:16" s="156" customFormat="1" x14ac:dyDescent="0.25">
      <c r="A2172" s="160" t="s">
        <v>9907</v>
      </c>
      <c r="B2172" s="160" t="s">
        <v>282</v>
      </c>
      <c r="C2172" s="160"/>
      <c r="D2172" s="160" t="s">
        <v>7848</v>
      </c>
      <c r="E2172" s="160" t="s">
        <v>309</v>
      </c>
      <c r="F2172" s="160" t="s">
        <v>1254</v>
      </c>
      <c r="G2172" s="160" t="s">
        <v>8955</v>
      </c>
      <c r="H2172" s="160" t="s">
        <v>9908</v>
      </c>
      <c r="I2172" s="160"/>
    </row>
    <row r="2173" spans="1:16" s="156" customFormat="1" x14ac:dyDescent="0.25">
      <c r="A2173" s="160" t="s">
        <v>9917</v>
      </c>
      <c r="B2173" s="160" t="s">
        <v>282</v>
      </c>
      <c r="C2173" s="160"/>
      <c r="D2173" s="160" t="s">
        <v>7848</v>
      </c>
      <c r="E2173" s="160" t="s">
        <v>367</v>
      </c>
      <c r="F2173" s="160" t="s">
        <v>1254</v>
      </c>
      <c r="G2173" s="160" t="s">
        <v>8955</v>
      </c>
      <c r="H2173" s="160" t="s">
        <v>9918</v>
      </c>
      <c r="I2173" s="160"/>
    </row>
    <row r="2174" spans="1:16" s="156" customFormat="1" x14ac:dyDescent="0.25">
      <c r="A2174" s="160" t="s">
        <v>9919</v>
      </c>
      <c r="B2174" s="160" t="s">
        <v>282</v>
      </c>
      <c r="C2174" s="160" t="s">
        <v>9890</v>
      </c>
      <c r="D2174" s="160" t="s">
        <v>7848</v>
      </c>
      <c r="E2174" s="160" t="s">
        <v>276</v>
      </c>
      <c r="F2174" s="160" t="s">
        <v>1254</v>
      </c>
      <c r="G2174" s="160" t="s">
        <v>8955</v>
      </c>
      <c r="H2174" s="160" t="s">
        <v>9920</v>
      </c>
      <c r="I2174" s="160"/>
    </row>
    <row r="2175" spans="1:16" x14ac:dyDescent="0.25">
      <c r="A2175" s="120" t="s">
        <v>3736</v>
      </c>
      <c r="B2175" s="120" t="s">
        <v>282</v>
      </c>
      <c r="C2175" s="120" t="s">
        <v>3737</v>
      </c>
      <c r="D2175" s="120" t="s">
        <v>564</v>
      </c>
      <c r="E2175" s="120" t="s">
        <v>3738</v>
      </c>
      <c r="F2175" s="120" t="s">
        <v>1265</v>
      </c>
      <c r="G2175" s="120" t="s">
        <v>4832</v>
      </c>
      <c r="H2175" s="120" t="s">
        <v>3739</v>
      </c>
      <c r="I2175" s="120"/>
    </row>
    <row r="2176" spans="1:16" s="156" customFormat="1" x14ac:dyDescent="0.25">
      <c r="A2176" s="211" t="s">
        <v>9300</v>
      </c>
      <c r="B2176" s="211" t="s">
        <v>282</v>
      </c>
      <c r="C2176" s="211" t="s">
        <v>14943</v>
      </c>
      <c r="D2176" s="211" t="s">
        <v>8944</v>
      </c>
      <c r="E2176" s="211" t="s">
        <v>14944</v>
      </c>
      <c r="F2176" s="211" t="s">
        <v>1254</v>
      </c>
      <c r="G2176" s="211" t="s">
        <v>1258</v>
      </c>
      <c r="H2176" s="211" t="s">
        <v>9301</v>
      </c>
      <c r="I2176" s="211"/>
    </row>
    <row r="2177" spans="1:9" s="156" customFormat="1" x14ac:dyDescent="0.25">
      <c r="A2177" s="211" t="s">
        <v>3740</v>
      </c>
      <c r="B2177" s="211" t="s">
        <v>3741</v>
      </c>
      <c r="C2177" s="211" t="s">
        <v>17821</v>
      </c>
      <c r="D2177" s="211" t="s">
        <v>443</v>
      </c>
      <c r="E2177" s="211" t="s">
        <v>17822</v>
      </c>
      <c r="F2177" s="211" t="s">
        <v>1250</v>
      </c>
      <c r="G2177" s="211" t="s">
        <v>4805</v>
      </c>
      <c r="H2177" s="211" t="s">
        <v>3742</v>
      </c>
      <c r="I2177" s="211"/>
    </row>
    <row r="2178" spans="1:9" x14ac:dyDescent="0.25">
      <c r="A2178" s="120" t="s">
        <v>3743</v>
      </c>
      <c r="B2178" s="120" t="s">
        <v>282</v>
      </c>
      <c r="C2178" s="120" t="s">
        <v>6985</v>
      </c>
      <c r="D2178" s="160" t="s">
        <v>1357</v>
      </c>
      <c r="E2178" s="120" t="s">
        <v>256</v>
      </c>
      <c r="F2178" s="120" t="s">
        <v>1250</v>
      </c>
      <c r="G2178" s="160" t="s">
        <v>10307</v>
      </c>
      <c r="H2178" s="120" t="s">
        <v>3744</v>
      </c>
      <c r="I2178" s="120"/>
    </row>
    <row r="2179" spans="1:9" s="156" customFormat="1" x14ac:dyDescent="0.25">
      <c r="A2179" s="160" t="s">
        <v>4913</v>
      </c>
      <c r="B2179" s="160" t="s">
        <v>4914</v>
      </c>
      <c r="C2179" s="160" t="s">
        <v>5431</v>
      </c>
      <c r="D2179" s="160" t="s">
        <v>443</v>
      </c>
      <c r="E2179" s="160" t="s">
        <v>4915</v>
      </c>
      <c r="F2179" s="160" t="s">
        <v>1265</v>
      </c>
      <c r="G2179" s="160" t="s">
        <v>1421</v>
      </c>
      <c r="H2179" s="160" t="s">
        <v>4916</v>
      </c>
      <c r="I2179" s="160"/>
    </row>
    <row r="2180" spans="1:9" x14ac:dyDescent="0.25">
      <c r="A2180" s="120" t="s">
        <v>3748</v>
      </c>
      <c r="B2180" s="120" t="s">
        <v>3749</v>
      </c>
      <c r="C2180" s="120"/>
      <c r="D2180" s="120" t="s">
        <v>443</v>
      </c>
      <c r="E2180" s="120" t="s">
        <v>1328</v>
      </c>
      <c r="F2180" s="120" t="s">
        <v>1250</v>
      </c>
      <c r="G2180" s="120" t="s">
        <v>1251</v>
      </c>
      <c r="H2180" s="120" t="s">
        <v>3750</v>
      </c>
      <c r="I2180" s="120"/>
    </row>
    <row r="2181" spans="1:9" s="156" customFormat="1" x14ac:dyDescent="0.25">
      <c r="A2181" s="160" t="s">
        <v>7677</v>
      </c>
      <c r="B2181" s="162" t="s">
        <v>282</v>
      </c>
      <c r="C2181" s="160" t="s">
        <v>7294</v>
      </c>
      <c r="D2181" s="160" t="s">
        <v>8944</v>
      </c>
      <c r="E2181" s="160" t="s">
        <v>7320</v>
      </c>
      <c r="F2181" s="160" t="s">
        <v>1250</v>
      </c>
      <c r="G2181" s="160" t="s">
        <v>1251</v>
      </c>
      <c r="H2181" s="160" t="s">
        <v>7678</v>
      </c>
      <c r="I2181" s="160"/>
    </row>
    <row r="2182" spans="1:9" s="156" customFormat="1" x14ac:dyDescent="0.25">
      <c r="A2182" s="160" t="s">
        <v>7679</v>
      </c>
      <c r="B2182" s="162" t="s">
        <v>282</v>
      </c>
      <c r="C2182" s="160" t="s">
        <v>7294</v>
      </c>
      <c r="D2182" s="160" t="s">
        <v>8944</v>
      </c>
      <c r="E2182" s="160" t="s">
        <v>7505</v>
      </c>
      <c r="F2182" s="160" t="s">
        <v>1250</v>
      </c>
      <c r="G2182" s="160" t="s">
        <v>1251</v>
      </c>
      <c r="H2182" s="160" t="s">
        <v>7680</v>
      </c>
      <c r="I2182" s="160"/>
    </row>
    <row r="2183" spans="1:9" x14ac:dyDescent="0.25">
      <c r="A2183" s="120" t="s">
        <v>3751</v>
      </c>
      <c r="B2183" s="118" t="s">
        <v>3752</v>
      </c>
      <c r="C2183" s="120" t="s">
        <v>6803</v>
      </c>
      <c r="D2183" s="120" t="s">
        <v>841</v>
      </c>
      <c r="E2183" s="120" t="s">
        <v>261</v>
      </c>
      <c r="F2183" s="120" t="s">
        <v>1250</v>
      </c>
      <c r="G2183" s="120" t="s">
        <v>4832</v>
      </c>
      <c r="H2183" s="120" t="s">
        <v>3753</v>
      </c>
      <c r="I2183" s="120"/>
    </row>
    <row r="2184" spans="1:9" x14ac:dyDescent="0.25">
      <c r="A2184" s="120" t="s">
        <v>3754</v>
      </c>
      <c r="B2184" s="120" t="s">
        <v>282</v>
      </c>
      <c r="C2184" s="120" t="s">
        <v>3755</v>
      </c>
      <c r="D2184" s="120" t="s">
        <v>564</v>
      </c>
      <c r="E2184" s="120" t="s">
        <v>3756</v>
      </c>
      <c r="F2184" s="120" t="s">
        <v>1250</v>
      </c>
      <c r="G2184" s="120" t="s">
        <v>4817</v>
      </c>
      <c r="H2184" s="120" t="s">
        <v>3757</v>
      </c>
      <c r="I2184" s="120"/>
    </row>
    <row r="2185" spans="1:9" s="156" customFormat="1" x14ac:dyDescent="0.25">
      <c r="A2185" s="211" t="s">
        <v>17003</v>
      </c>
      <c r="B2185" s="211" t="s">
        <v>282</v>
      </c>
      <c r="C2185" s="211" t="s">
        <v>17004</v>
      </c>
      <c r="D2185" s="211" t="s">
        <v>16646</v>
      </c>
      <c r="E2185" s="211" t="s">
        <v>17005</v>
      </c>
      <c r="F2185" s="211" t="s">
        <v>1254</v>
      </c>
      <c r="G2185" s="211" t="s">
        <v>10305</v>
      </c>
      <c r="H2185" s="211" t="s">
        <v>17006</v>
      </c>
      <c r="I2185" s="211"/>
    </row>
    <row r="2186" spans="1:9" s="156" customFormat="1" x14ac:dyDescent="0.25">
      <c r="A2186" s="211" t="s">
        <v>17007</v>
      </c>
      <c r="B2186" s="211" t="s">
        <v>282</v>
      </c>
      <c r="C2186" s="211" t="s">
        <v>17008</v>
      </c>
      <c r="D2186" s="211" t="s">
        <v>16646</v>
      </c>
      <c r="E2186" s="211" t="s">
        <v>17005</v>
      </c>
      <c r="F2186" s="211" t="s">
        <v>1254</v>
      </c>
      <c r="G2186" s="211" t="s">
        <v>10305</v>
      </c>
      <c r="H2186" s="211" t="s">
        <v>17009</v>
      </c>
      <c r="I2186" s="211"/>
    </row>
    <row r="2187" spans="1:9" x14ac:dyDescent="0.25">
      <c r="A2187" s="120" t="s">
        <v>3758</v>
      </c>
      <c r="B2187" s="120" t="s">
        <v>3759</v>
      </c>
      <c r="C2187" s="120" t="s">
        <v>3760</v>
      </c>
      <c r="D2187" s="120" t="s">
        <v>443</v>
      </c>
      <c r="E2187" s="120" t="s">
        <v>1455</v>
      </c>
      <c r="F2187" s="120" t="s">
        <v>1250</v>
      </c>
      <c r="G2187" s="120" t="s">
        <v>3624</v>
      </c>
      <c r="H2187" s="120" t="s">
        <v>3761</v>
      </c>
      <c r="I2187" s="120"/>
    </row>
    <row r="2188" spans="1:9" x14ac:dyDescent="0.25">
      <c r="A2188" s="120" t="s">
        <v>3762</v>
      </c>
      <c r="B2188" s="120" t="s">
        <v>3763</v>
      </c>
      <c r="C2188" s="120" t="s">
        <v>2117</v>
      </c>
      <c r="D2188" s="120" t="s">
        <v>443</v>
      </c>
      <c r="E2188" s="120" t="s">
        <v>3317</v>
      </c>
      <c r="F2188" s="120" t="s">
        <v>1250</v>
      </c>
      <c r="G2188" s="120" t="s">
        <v>4817</v>
      </c>
      <c r="H2188" s="120" t="s">
        <v>3764</v>
      </c>
      <c r="I2188" s="120"/>
    </row>
    <row r="2189" spans="1:9" x14ac:dyDescent="0.25">
      <c r="A2189" s="120" t="s">
        <v>3765</v>
      </c>
      <c r="B2189" s="120" t="s">
        <v>3766</v>
      </c>
      <c r="C2189" s="120" t="s">
        <v>5895</v>
      </c>
      <c r="D2189" s="120" t="s">
        <v>443</v>
      </c>
      <c r="E2189" s="120" t="s">
        <v>3767</v>
      </c>
      <c r="F2189" s="120" t="s">
        <v>1250</v>
      </c>
      <c r="G2189" s="160" t="s">
        <v>7032</v>
      </c>
      <c r="H2189" s="120" t="s">
        <v>5896</v>
      </c>
      <c r="I2189" s="120"/>
    </row>
    <row r="2190" spans="1:9" s="156" customFormat="1" x14ac:dyDescent="0.25">
      <c r="A2190" s="211" t="s">
        <v>7681</v>
      </c>
      <c r="B2190" s="211" t="s">
        <v>282</v>
      </c>
      <c r="C2190" s="211" t="s">
        <v>16166</v>
      </c>
      <c r="D2190" s="211" t="s">
        <v>8944</v>
      </c>
      <c r="E2190" s="211" t="s">
        <v>7641</v>
      </c>
      <c r="F2190" s="211" t="s">
        <v>1250</v>
      </c>
      <c r="G2190" s="211" t="s">
        <v>1359</v>
      </c>
      <c r="H2190" s="211" t="s">
        <v>7682</v>
      </c>
      <c r="I2190" s="211"/>
    </row>
    <row r="2191" spans="1:9" s="156" customFormat="1" x14ac:dyDescent="0.25">
      <c r="A2191" s="211" t="s">
        <v>8690</v>
      </c>
      <c r="B2191" s="211" t="s">
        <v>282</v>
      </c>
      <c r="C2191" s="211" t="s">
        <v>16167</v>
      </c>
      <c r="D2191" s="211" t="s">
        <v>7848</v>
      </c>
      <c r="E2191" s="211" t="s">
        <v>16168</v>
      </c>
      <c r="F2191" s="211" t="s">
        <v>1534</v>
      </c>
      <c r="G2191" s="211" t="s">
        <v>1258</v>
      </c>
      <c r="H2191" s="211" t="s">
        <v>8691</v>
      </c>
      <c r="I2191" s="211"/>
    </row>
    <row r="2192" spans="1:9" s="156" customFormat="1" x14ac:dyDescent="0.25">
      <c r="A2192" s="211" t="s">
        <v>17010</v>
      </c>
      <c r="B2192" s="211" t="s">
        <v>282</v>
      </c>
      <c r="C2192" s="211" t="s">
        <v>8503</v>
      </c>
      <c r="D2192" s="211" t="s">
        <v>16646</v>
      </c>
      <c r="E2192" s="211" t="s">
        <v>17011</v>
      </c>
      <c r="F2192" s="211" t="s">
        <v>1254</v>
      </c>
      <c r="G2192" s="211" t="s">
        <v>6857</v>
      </c>
      <c r="H2192" s="211" t="s">
        <v>17012</v>
      </c>
      <c r="I2192" s="211"/>
    </row>
    <row r="2193" spans="1:14" s="156" customFormat="1" x14ac:dyDescent="0.25">
      <c r="A2193" s="211" t="s">
        <v>17017</v>
      </c>
      <c r="B2193" s="211" t="s">
        <v>282</v>
      </c>
      <c r="C2193" s="211" t="s">
        <v>8041</v>
      </c>
      <c r="D2193" s="211" t="s">
        <v>16646</v>
      </c>
      <c r="E2193" s="211" t="s">
        <v>17018</v>
      </c>
      <c r="F2193" s="211" t="s">
        <v>1254</v>
      </c>
      <c r="G2193" s="211" t="s">
        <v>1297</v>
      </c>
      <c r="H2193" s="211" t="s">
        <v>17019</v>
      </c>
      <c r="I2193" s="211"/>
    </row>
    <row r="2194" spans="1:14" s="156" customFormat="1" x14ac:dyDescent="0.25">
      <c r="A2194" s="211" t="s">
        <v>17020</v>
      </c>
      <c r="B2194" s="211" t="s">
        <v>282</v>
      </c>
      <c r="C2194" s="211" t="s">
        <v>17021</v>
      </c>
      <c r="D2194" s="211" t="s">
        <v>16646</v>
      </c>
      <c r="E2194" s="211" t="s">
        <v>4533</v>
      </c>
      <c r="F2194" s="211" t="s">
        <v>1254</v>
      </c>
      <c r="G2194" s="211" t="s">
        <v>4905</v>
      </c>
      <c r="H2194" s="211" t="s">
        <v>17022</v>
      </c>
      <c r="I2194" s="211"/>
    </row>
    <row r="2195" spans="1:14" s="156" customFormat="1" x14ac:dyDescent="0.25">
      <c r="A2195" s="160" t="s">
        <v>9921</v>
      </c>
      <c r="B2195" s="160" t="s">
        <v>282</v>
      </c>
      <c r="C2195" s="160"/>
      <c r="D2195" s="160" t="s">
        <v>7848</v>
      </c>
      <c r="E2195" s="160" t="s">
        <v>8967</v>
      </c>
      <c r="F2195" s="160" t="s">
        <v>1250</v>
      </c>
      <c r="G2195" s="160" t="s">
        <v>8955</v>
      </c>
      <c r="H2195" s="160" t="s">
        <v>9922</v>
      </c>
      <c r="I2195" s="160"/>
    </row>
    <row r="2196" spans="1:14" s="156" customFormat="1" x14ac:dyDescent="0.25">
      <c r="A2196" s="160" t="s">
        <v>9705</v>
      </c>
      <c r="B2196" s="160" t="s">
        <v>282</v>
      </c>
      <c r="C2196" s="160" t="s">
        <v>9706</v>
      </c>
      <c r="D2196" s="160" t="s">
        <v>8944</v>
      </c>
      <c r="E2196" s="160" t="s">
        <v>9707</v>
      </c>
      <c r="F2196" s="160" t="s">
        <v>1618</v>
      </c>
      <c r="G2196" s="160" t="s">
        <v>10307</v>
      </c>
      <c r="H2196" s="160" t="s">
        <v>9708</v>
      </c>
      <c r="I2196" s="160"/>
    </row>
    <row r="2197" spans="1:14" x14ac:dyDescent="0.25">
      <c r="A2197" s="120" t="s">
        <v>3768</v>
      </c>
      <c r="B2197" s="120" t="s">
        <v>3769</v>
      </c>
      <c r="C2197" s="120" t="s">
        <v>2957</v>
      </c>
      <c r="D2197" s="120" t="s">
        <v>443</v>
      </c>
      <c r="E2197" s="120" t="s">
        <v>1941</v>
      </c>
      <c r="F2197" s="120" t="s">
        <v>1250</v>
      </c>
      <c r="G2197" s="120" t="s">
        <v>1251</v>
      </c>
      <c r="H2197" s="120" t="s">
        <v>3770</v>
      </c>
      <c r="I2197" s="120"/>
    </row>
    <row r="2198" spans="1:14" s="156" customFormat="1" x14ac:dyDescent="0.25">
      <c r="A2198" s="160" t="s">
        <v>4977</v>
      </c>
      <c r="B2198" s="160" t="s">
        <v>2552</v>
      </c>
      <c r="C2198" s="160" t="s">
        <v>4978</v>
      </c>
      <c r="D2198" s="160" t="s">
        <v>443</v>
      </c>
      <c r="E2198" s="160" t="s">
        <v>1352</v>
      </c>
      <c r="F2198" s="160" t="s">
        <v>1250</v>
      </c>
      <c r="G2198" s="160" t="s">
        <v>1404</v>
      </c>
      <c r="H2198" s="160" t="s">
        <v>2554</v>
      </c>
      <c r="I2198" s="160"/>
    </row>
    <row r="2199" spans="1:14" s="156" customFormat="1" x14ac:dyDescent="0.25">
      <c r="A2199" s="160" t="s">
        <v>8983</v>
      </c>
      <c r="B2199" s="160" t="s">
        <v>282</v>
      </c>
      <c r="C2199" s="160" t="s">
        <v>8984</v>
      </c>
      <c r="D2199" s="160" t="s">
        <v>8944</v>
      </c>
      <c r="E2199" s="162" t="s">
        <v>8985</v>
      </c>
      <c r="F2199" s="162" t="s">
        <v>1254</v>
      </c>
      <c r="G2199" s="160" t="s">
        <v>2382</v>
      </c>
      <c r="H2199" s="162" t="s">
        <v>8986</v>
      </c>
      <c r="I2199" s="161"/>
    </row>
    <row r="2200" spans="1:14" s="156" customFormat="1" x14ac:dyDescent="0.25">
      <c r="A2200" s="211" t="s">
        <v>17280</v>
      </c>
      <c r="B2200" s="211" t="s">
        <v>282</v>
      </c>
      <c r="C2200" s="211"/>
      <c r="D2200" s="211" t="s">
        <v>16646</v>
      </c>
      <c r="E2200" s="162" t="s">
        <v>8967</v>
      </c>
      <c r="F2200" s="162" t="s">
        <v>1250</v>
      </c>
      <c r="G2200" s="211" t="s">
        <v>8955</v>
      </c>
      <c r="H2200" s="162" t="s">
        <v>17281</v>
      </c>
      <c r="I2200" s="161"/>
    </row>
    <row r="2201" spans="1:14" s="156" customFormat="1" x14ac:dyDescent="0.25">
      <c r="A2201" s="211" t="s">
        <v>317</v>
      </c>
      <c r="B2201" s="211" t="s">
        <v>5123</v>
      </c>
      <c r="C2201" s="211" t="s">
        <v>12441</v>
      </c>
      <c r="D2201" s="211" t="s">
        <v>841</v>
      </c>
      <c r="E2201" s="162" t="s">
        <v>12442</v>
      </c>
      <c r="F2201" s="162" t="s">
        <v>1254</v>
      </c>
      <c r="G2201" s="211" t="s">
        <v>2382</v>
      </c>
      <c r="H2201" s="211" t="s">
        <v>4525</v>
      </c>
      <c r="I2201" s="161"/>
    </row>
    <row r="2202" spans="1:14" s="156" customFormat="1" x14ac:dyDescent="0.25">
      <c r="A2202" s="211" t="s">
        <v>17716</v>
      </c>
      <c r="B2202" s="211" t="s">
        <v>282</v>
      </c>
      <c r="C2202" s="211" t="s">
        <v>8155</v>
      </c>
      <c r="D2202" s="211" t="s">
        <v>755</v>
      </c>
      <c r="E2202" s="162" t="s">
        <v>17847</v>
      </c>
      <c r="F2202" s="162" t="s">
        <v>1254</v>
      </c>
      <c r="G2202" s="211" t="s">
        <v>1421</v>
      </c>
      <c r="H2202" s="162" t="s">
        <v>17717</v>
      </c>
      <c r="I2202" s="161"/>
    </row>
    <row r="2203" spans="1:14" s="156" customFormat="1" x14ac:dyDescent="0.25">
      <c r="A2203" s="160" t="s">
        <v>7683</v>
      </c>
      <c r="B2203" s="160" t="s">
        <v>282</v>
      </c>
      <c r="C2203" s="160" t="s">
        <v>7294</v>
      </c>
      <c r="D2203" s="160" t="s">
        <v>8944</v>
      </c>
      <c r="E2203" s="162" t="s">
        <v>7460</v>
      </c>
      <c r="F2203" s="162" t="s">
        <v>1250</v>
      </c>
      <c r="G2203" s="160" t="s">
        <v>4817</v>
      </c>
      <c r="H2203" s="162" t="s">
        <v>7684</v>
      </c>
      <c r="I2203" s="161"/>
    </row>
    <row r="2204" spans="1:14" x14ac:dyDescent="0.25">
      <c r="A2204" s="50" t="s">
        <v>3773</v>
      </c>
      <c r="B2204" s="50" t="s">
        <v>282</v>
      </c>
      <c r="C2204" s="50" t="s">
        <v>4812</v>
      </c>
      <c r="D2204" s="120" t="s">
        <v>755</v>
      </c>
      <c r="E2204" s="100" t="s">
        <v>3774</v>
      </c>
      <c r="F2204" s="100" t="s">
        <v>1254</v>
      </c>
      <c r="G2204" s="120" t="s">
        <v>3775</v>
      </c>
      <c r="H2204" s="121" t="s">
        <v>3776</v>
      </c>
      <c r="I2204" s="121"/>
      <c r="J2204" s="91"/>
      <c r="K2204" s="91"/>
      <c r="L2204" s="91"/>
      <c r="M2204" s="91"/>
      <c r="N2204" s="91"/>
    </row>
    <row r="2205" spans="1:14" x14ac:dyDescent="0.25">
      <c r="A2205" s="120" t="s">
        <v>741</v>
      </c>
      <c r="B2205" s="120" t="s">
        <v>282</v>
      </c>
      <c r="C2205" s="120" t="s">
        <v>6986</v>
      </c>
      <c r="D2205" s="120" t="s">
        <v>564</v>
      </c>
      <c r="E2205" s="119" t="s">
        <v>3777</v>
      </c>
      <c r="F2205" s="119" t="s">
        <v>1254</v>
      </c>
      <c r="G2205" s="160" t="s">
        <v>10305</v>
      </c>
      <c r="H2205" s="99" t="s">
        <v>3778</v>
      </c>
    </row>
    <row r="2206" spans="1:14" s="156" customFormat="1" x14ac:dyDescent="0.25">
      <c r="A2206" s="211" t="s">
        <v>3779</v>
      </c>
      <c r="B2206" s="211" t="s">
        <v>3779</v>
      </c>
      <c r="C2206" s="211" t="s">
        <v>16186</v>
      </c>
      <c r="D2206" s="211" t="s">
        <v>443</v>
      </c>
      <c r="E2206" s="156" t="s">
        <v>13310</v>
      </c>
      <c r="F2206" s="156" t="s">
        <v>1250</v>
      </c>
      <c r="G2206" s="211" t="s">
        <v>4832</v>
      </c>
      <c r="H2206" s="99" t="s">
        <v>3780</v>
      </c>
    </row>
    <row r="2207" spans="1:14" s="156" customFormat="1" x14ac:dyDescent="0.25">
      <c r="A2207" s="160" t="s">
        <v>9923</v>
      </c>
      <c r="B2207" s="160" t="s">
        <v>282</v>
      </c>
      <c r="C2207" s="160"/>
      <c r="D2207" s="160" t="s">
        <v>7848</v>
      </c>
      <c r="E2207" s="162" t="s">
        <v>276</v>
      </c>
      <c r="F2207" s="162" t="s">
        <v>1254</v>
      </c>
      <c r="G2207" s="160" t="s">
        <v>8955</v>
      </c>
      <c r="H2207" s="162" t="s">
        <v>9924</v>
      </c>
    </row>
    <row r="2208" spans="1:14" s="156" customFormat="1" x14ac:dyDescent="0.25">
      <c r="A2208" s="211" t="s">
        <v>8696</v>
      </c>
      <c r="B2208" s="211" t="s">
        <v>282</v>
      </c>
      <c r="C2208" s="211" t="s">
        <v>16236</v>
      </c>
      <c r="D2208" s="211" t="s">
        <v>7848</v>
      </c>
      <c r="E2208" s="162" t="s">
        <v>16237</v>
      </c>
      <c r="F2208" s="162" t="s">
        <v>1254</v>
      </c>
      <c r="G2208" s="211" t="s">
        <v>1258</v>
      </c>
      <c r="H2208" s="162" t="s">
        <v>8697</v>
      </c>
    </row>
    <row r="2209" spans="1:9" s="156" customFormat="1" x14ac:dyDescent="0.25">
      <c r="A2209" s="211" t="s">
        <v>17023</v>
      </c>
      <c r="B2209" s="211" t="s">
        <v>282</v>
      </c>
      <c r="C2209" s="211"/>
      <c r="D2209" s="211" t="s">
        <v>16646</v>
      </c>
      <c r="E2209" s="162" t="s">
        <v>17024</v>
      </c>
      <c r="F2209" s="162" t="s">
        <v>1254</v>
      </c>
      <c r="G2209" s="211" t="s">
        <v>3624</v>
      </c>
      <c r="H2209" s="162" t="s">
        <v>17025</v>
      </c>
    </row>
    <row r="2210" spans="1:9" s="156" customFormat="1" x14ac:dyDescent="0.25">
      <c r="A2210" s="211" t="s">
        <v>14545</v>
      </c>
      <c r="B2210" s="211" t="s">
        <v>282</v>
      </c>
      <c r="C2210" s="211" t="s">
        <v>14546</v>
      </c>
      <c r="D2210" s="211" t="s">
        <v>14448</v>
      </c>
      <c r="E2210" s="162" t="s">
        <v>14547</v>
      </c>
      <c r="F2210" s="162" t="s">
        <v>1250</v>
      </c>
      <c r="G2210" s="211" t="s">
        <v>10307</v>
      </c>
      <c r="H2210" s="162" t="s">
        <v>14548</v>
      </c>
    </row>
    <row r="2211" spans="1:9" s="156" customFormat="1" x14ac:dyDescent="0.25">
      <c r="A2211" s="160" t="s">
        <v>10332</v>
      </c>
      <c r="B2211" s="160" t="s">
        <v>282</v>
      </c>
      <c r="C2211" s="160"/>
      <c r="D2211" s="160" t="s">
        <v>755</v>
      </c>
      <c r="E2211" s="162" t="s">
        <v>10333</v>
      </c>
      <c r="F2211" s="162" t="s">
        <v>1250</v>
      </c>
      <c r="G2211" s="160" t="s">
        <v>8955</v>
      </c>
      <c r="H2211" s="162" t="s">
        <v>10334</v>
      </c>
    </row>
    <row r="2212" spans="1:9" s="156" customFormat="1" x14ac:dyDescent="0.25">
      <c r="A2212" s="211" t="s">
        <v>16034</v>
      </c>
      <c r="B2212" s="211" t="s">
        <v>282</v>
      </c>
      <c r="C2212" s="211" t="s">
        <v>16035</v>
      </c>
      <c r="D2212" s="211" t="s">
        <v>14448</v>
      </c>
      <c r="E2212" s="162" t="s">
        <v>1811</v>
      </c>
      <c r="F2212" s="162" t="s">
        <v>1250</v>
      </c>
      <c r="G2212" s="211" t="s">
        <v>6857</v>
      </c>
      <c r="H2212" s="162" t="s">
        <v>16036</v>
      </c>
    </row>
    <row r="2213" spans="1:9" s="156" customFormat="1" x14ac:dyDescent="0.25">
      <c r="A2213" s="211" t="s">
        <v>17039</v>
      </c>
      <c r="B2213" s="211" t="s">
        <v>282</v>
      </c>
      <c r="C2213" s="211" t="s">
        <v>17040</v>
      </c>
      <c r="D2213" s="211" t="s">
        <v>16646</v>
      </c>
      <c r="E2213" s="162" t="s">
        <v>17041</v>
      </c>
      <c r="F2213" s="162" t="s">
        <v>1254</v>
      </c>
      <c r="G2213" s="211" t="s">
        <v>6857</v>
      </c>
      <c r="H2213" s="162" t="s">
        <v>17042</v>
      </c>
    </row>
    <row r="2214" spans="1:9" s="156" customFormat="1" x14ac:dyDescent="0.25">
      <c r="A2214" s="160" t="s">
        <v>7281</v>
      </c>
      <c r="B2214" s="160" t="s">
        <v>282</v>
      </c>
      <c r="C2214" s="160"/>
      <c r="D2214" s="160" t="s">
        <v>755</v>
      </c>
      <c r="E2214" s="162" t="s">
        <v>7282</v>
      </c>
      <c r="F2214" s="162" t="s">
        <v>1254</v>
      </c>
      <c r="G2214" s="160" t="s">
        <v>1392</v>
      </c>
      <c r="H2214" s="162" t="s">
        <v>7283</v>
      </c>
    </row>
    <row r="2215" spans="1:9" s="156" customFormat="1" x14ac:dyDescent="0.25">
      <c r="A2215" s="211" t="s">
        <v>5847</v>
      </c>
      <c r="B2215" s="211" t="s">
        <v>282</v>
      </c>
      <c r="C2215" s="211" t="s">
        <v>12451</v>
      </c>
      <c r="D2215" s="211" t="s">
        <v>1357</v>
      </c>
      <c r="E2215" s="211" t="s">
        <v>12452</v>
      </c>
      <c r="F2215" s="162" t="s">
        <v>1250</v>
      </c>
      <c r="G2215" s="211" t="s">
        <v>4905</v>
      </c>
      <c r="H2215" s="162" t="s">
        <v>4561</v>
      </c>
    </row>
    <row r="2216" spans="1:9" s="156" customFormat="1" x14ac:dyDescent="0.25">
      <c r="A2216" s="160" t="s">
        <v>8698</v>
      </c>
      <c r="B2216" s="160" t="s">
        <v>282</v>
      </c>
      <c r="C2216" s="160"/>
      <c r="D2216" s="160" t="s">
        <v>7848</v>
      </c>
      <c r="E2216" s="162" t="s">
        <v>8699</v>
      </c>
      <c r="F2216" s="162" t="s">
        <v>1254</v>
      </c>
      <c r="G2216" s="160" t="s">
        <v>1421</v>
      </c>
      <c r="H2216" s="162" t="s">
        <v>8700</v>
      </c>
    </row>
    <row r="2217" spans="1:9" s="156" customFormat="1" x14ac:dyDescent="0.25">
      <c r="A2217" s="160" t="s">
        <v>8701</v>
      </c>
      <c r="B2217" s="160" t="s">
        <v>282</v>
      </c>
      <c r="C2217" s="160" t="s">
        <v>8162</v>
      </c>
      <c r="D2217" s="160" t="s">
        <v>7848</v>
      </c>
      <c r="E2217" s="162" t="s">
        <v>5882</v>
      </c>
      <c r="F2217" s="162" t="s">
        <v>1250</v>
      </c>
      <c r="G2217" s="160" t="s">
        <v>6857</v>
      </c>
      <c r="H2217" s="162" t="s">
        <v>8702</v>
      </c>
    </row>
    <row r="2218" spans="1:9" x14ac:dyDescent="0.25">
      <c r="A2218" s="120" t="s">
        <v>3781</v>
      </c>
      <c r="B2218" s="120" t="s">
        <v>3782</v>
      </c>
      <c r="C2218" s="120"/>
      <c r="D2218" s="120" t="s">
        <v>443</v>
      </c>
      <c r="E2218" s="120" t="s">
        <v>3783</v>
      </c>
      <c r="F2218" s="120" t="s">
        <v>1250</v>
      </c>
      <c r="G2218" s="120" t="s">
        <v>1251</v>
      </c>
      <c r="H2218" s="120" t="s">
        <v>3784</v>
      </c>
      <c r="I2218" s="120"/>
    </row>
    <row r="2219" spans="1:9" s="156" customFormat="1" x14ac:dyDescent="0.25">
      <c r="A2219" s="160" t="s">
        <v>5484</v>
      </c>
      <c r="B2219" s="160" t="s">
        <v>5483</v>
      </c>
      <c r="C2219" s="160" t="s">
        <v>5485</v>
      </c>
      <c r="D2219" s="160" t="s">
        <v>841</v>
      </c>
      <c r="E2219" s="160" t="s">
        <v>5486</v>
      </c>
      <c r="F2219" s="160" t="s">
        <v>1265</v>
      </c>
      <c r="G2219" s="160" t="s">
        <v>4805</v>
      </c>
      <c r="H2219" s="160" t="s">
        <v>5487</v>
      </c>
      <c r="I2219" s="160"/>
    </row>
    <row r="2220" spans="1:9" s="156" customFormat="1" x14ac:dyDescent="0.25">
      <c r="A2220" s="211" t="s">
        <v>7227</v>
      </c>
      <c r="B2220" s="211" t="s">
        <v>282</v>
      </c>
      <c r="C2220" s="211" t="s">
        <v>16106</v>
      </c>
      <c r="D2220" s="211" t="s">
        <v>8944</v>
      </c>
      <c r="E2220" s="211" t="s">
        <v>12551</v>
      </c>
      <c r="F2220" s="211" t="s">
        <v>1250</v>
      </c>
      <c r="G2220" s="211" t="s">
        <v>4805</v>
      </c>
      <c r="H2220" s="211" t="s">
        <v>7229</v>
      </c>
      <c r="I2220" s="211"/>
    </row>
    <row r="2221" spans="1:9" s="156" customFormat="1" x14ac:dyDescent="0.25">
      <c r="A2221" s="160" t="s">
        <v>8703</v>
      </c>
      <c r="B2221" s="160" t="s">
        <v>282</v>
      </c>
      <c r="C2221" s="160" t="s">
        <v>8704</v>
      </c>
      <c r="D2221" s="160" t="s">
        <v>7848</v>
      </c>
      <c r="E2221" s="160" t="s">
        <v>8705</v>
      </c>
      <c r="F2221" s="160" t="s">
        <v>1254</v>
      </c>
      <c r="G2221" s="160" t="s">
        <v>10306</v>
      </c>
      <c r="H2221" s="160" t="s">
        <v>8706</v>
      </c>
      <c r="I2221" s="160"/>
    </row>
    <row r="2222" spans="1:9" s="156" customFormat="1" x14ac:dyDescent="0.25">
      <c r="A2222" s="160" t="s">
        <v>9931</v>
      </c>
      <c r="B2222" s="160" t="s">
        <v>282</v>
      </c>
      <c r="C2222" s="160"/>
      <c r="D2222" s="160" t="s">
        <v>7848</v>
      </c>
      <c r="E2222" s="160" t="s">
        <v>487</v>
      </c>
      <c r="F2222" s="160" t="s">
        <v>1254</v>
      </c>
      <c r="G2222" s="160" t="s">
        <v>8955</v>
      </c>
      <c r="H2222" s="160" t="s">
        <v>9932</v>
      </c>
      <c r="I2222" s="160"/>
    </row>
    <row r="2223" spans="1:9" s="156" customFormat="1" x14ac:dyDescent="0.25">
      <c r="A2223" s="160" t="s">
        <v>6612</v>
      </c>
      <c r="B2223" s="160" t="s">
        <v>6613</v>
      </c>
      <c r="C2223" s="160" t="s">
        <v>6614</v>
      </c>
      <c r="D2223" s="160" t="s">
        <v>841</v>
      </c>
      <c r="E2223" s="160" t="s">
        <v>1262</v>
      </c>
      <c r="F2223" s="160" t="s">
        <v>1250</v>
      </c>
      <c r="G2223" s="160" t="s">
        <v>1421</v>
      </c>
      <c r="H2223" s="160" t="s">
        <v>6615</v>
      </c>
      <c r="I2223" s="160"/>
    </row>
    <row r="2224" spans="1:9" s="156" customFormat="1" x14ac:dyDescent="0.25">
      <c r="A2224" s="160" t="s">
        <v>6616</v>
      </c>
      <c r="B2224" s="160" t="s">
        <v>6617</v>
      </c>
      <c r="C2224" s="160" t="s">
        <v>6614</v>
      </c>
      <c r="D2224" s="160" t="s">
        <v>841</v>
      </c>
      <c r="E2224" s="160" t="s">
        <v>252</v>
      </c>
      <c r="F2224" s="160" t="s">
        <v>1250</v>
      </c>
      <c r="G2224" s="160" t="s">
        <v>1421</v>
      </c>
      <c r="H2224" s="160" t="s">
        <v>6618</v>
      </c>
      <c r="I2224" s="160"/>
    </row>
    <row r="2225" spans="1:9" x14ac:dyDescent="0.25">
      <c r="A2225" s="120" t="s">
        <v>3791</v>
      </c>
      <c r="B2225" s="120" t="s">
        <v>3792</v>
      </c>
      <c r="C2225" s="120" t="s">
        <v>1013</v>
      </c>
      <c r="D2225" s="120" t="s">
        <v>443</v>
      </c>
      <c r="E2225" s="120" t="s">
        <v>3317</v>
      </c>
      <c r="F2225" s="120" t="s">
        <v>1250</v>
      </c>
      <c r="G2225" s="120" t="s">
        <v>4817</v>
      </c>
      <c r="H2225" s="120" t="s">
        <v>3793</v>
      </c>
      <c r="I2225" s="120"/>
    </row>
    <row r="2226" spans="1:9" s="156" customFormat="1" x14ac:dyDescent="0.25">
      <c r="A2226" s="160" t="s">
        <v>10248</v>
      </c>
      <c r="B2226" s="160" t="s">
        <v>282</v>
      </c>
      <c r="C2226" s="160" t="s">
        <v>10249</v>
      </c>
      <c r="D2226" s="160" t="s">
        <v>8944</v>
      </c>
      <c r="E2226" s="160" t="s">
        <v>10250</v>
      </c>
      <c r="F2226" s="160" t="s">
        <v>1265</v>
      </c>
      <c r="G2226" s="160" t="s">
        <v>4905</v>
      </c>
      <c r="H2226" s="160" t="s">
        <v>10251</v>
      </c>
      <c r="I2226" s="160"/>
    </row>
    <row r="2227" spans="1:9" x14ac:dyDescent="0.25">
      <c r="A2227" s="120" t="s">
        <v>3794</v>
      </c>
      <c r="B2227" s="120" t="s">
        <v>3795</v>
      </c>
      <c r="C2227" s="120" t="s">
        <v>3796</v>
      </c>
      <c r="D2227" s="120" t="s">
        <v>443</v>
      </c>
      <c r="E2227" s="120" t="s">
        <v>3317</v>
      </c>
      <c r="F2227" s="120" t="s">
        <v>1250</v>
      </c>
      <c r="G2227" s="120" t="s">
        <v>4817</v>
      </c>
      <c r="H2227" s="120" t="s">
        <v>3797</v>
      </c>
      <c r="I2227" s="120"/>
    </row>
    <row r="2228" spans="1:9" x14ac:dyDescent="0.25">
      <c r="A2228" s="122" t="s">
        <v>3798</v>
      </c>
      <c r="B2228" s="122" t="s">
        <v>3799</v>
      </c>
      <c r="C2228" s="122" t="s">
        <v>3800</v>
      </c>
      <c r="D2228" s="120" t="s">
        <v>443</v>
      </c>
      <c r="E2228" s="120" t="s">
        <v>3317</v>
      </c>
      <c r="F2228" s="122" t="s">
        <v>1250</v>
      </c>
      <c r="G2228" s="122" t="s">
        <v>4817</v>
      </c>
      <c r="H2228" s="122" t="s">
        <v>3801</v>
      </c>
      <c r="I2228" s="122"/>
    </row>
    <row r="2229" spans="1:9" s="156" customFormat="1" x14ac:dyDescent="0.25">
      <c r="A2229" s="161" t="s">
        <v>6804</v>
      </c>
      <c r="B2229" s="161" t="s">
        <v>6805</v>
      </c>
      <c r="C2229" s="161" t="s">
        <v>6806</v>
      </c>
      <c r="D2229" s="160" t="s">
        <v>841</v>
      </c>
      <c r="E2229" s="160" t="s">
        <v>261</v>
      </c>
      <c r="F2229" s="161" t="s">
        <v>1250</v>
      </c>
      <c r="G2229" s="161" t="s">
        <v>4832</v>
      </c>
      <c r="H2229" s="161" t="s">
        <v>6807</v>
      </c>
      <c r="I2229" s="161"/>
    </row>
    <row r="2230" spans="1:9" s="156" customFormat="1" x14ac:dyDescent="0.25">
      <c r="A2230" s="161" t="s">
        <v>7273</v>
      </c>
      <c r="B2230" s="161" t="s">
        <v>282</v>
      </c>
      <c r="C2230" s="161" t="s">
        <v>7274</v>
      </c>
      <c r="D2230" s="160" t="s">
        <v>8944</v>
      </c>
      <c r="E2230" s="160" t="s">
        <v>7275</v>
      </c>
      <c r="F2230" s="161" t="s">
        <v>1265</v>
      </c>
      <c r="G2230" s="161" t="s">
        <v>5340</v>
      </c>
      <c r="H2230" s="161" t="s">
        <v>7276</v>
      </c>
      <c r="I2230" s="161"/>
    </row>
    <row r="2231" spans="1:9" s="156" customFormat="1" x14ac:dyDescent="0.25">
      <c r="A2231" s="161" t="s">
        <v>547</v>
      </c>
      <c r="B2231" s="161" t="s">
        <v>1174</v>
      </c>
      <c r="C2231" s="161" t="s">
        <v>12467</v>
      </c>
      <c r="D2231" s="211" t="s">
        <v>443</v>
      </c>
      <c r="E2231" s="211" t="s">
        <v>7356</v>
      </c>
      <c r="F2231" s="161" t="s">
        <v>1250</v>
      </c>
      <c r="G2231" s="161" t="s">
        <v>4805</v>
      </c>
      <c r="H2231" s="209" t="s">
        <v>548</v>
      </c>
      <c r="I2231" s="161"/>
    </row>
    <row r="2232" spans="1:9" x14ac:dyDescent="0.25">
      <c r="A2232" s="120" t="s">
        <v>3802</v>
      </c>
      <c r="B2232" s="120" t="s">
        <v>3803</v>
      </c>
      <c r="C2232" s="120"/>
      <c r="D2232" s="120" t="s">
        <v>443</v>
      </c>
      <c r="E2232" s="120" t="s">
        <v>6840</v>
      </c>
      <c r="F2232" s="120" t="s">
        <v>1250</v>
      </c>
      <c r="G2232" s="120" t="s">
        <v>4817</v>
      </c>
      <c r="H2232" s="120" t="s">
        <v>3804</v>
      </c>
      <c r="I2232" s="120"/>
    </row>
    <row r="2233" spans="1:9" x14ac:dyDescent="0.25">
      <c r="A2233" s="120" t="s">
        <v>3805</v>
      </c>
      <c r="B2233" s="120" t="s">
        <v>3806</v>
      </c>
      <c r="C2233" s="120"/>
      <c r="D2233" s="120" t="s">
        <v>443</v>
      </c>
      <c r="E2233" s="120" t="s">
        <v>2587</v>
      </c>
      <c r="F2233" s="120" t="s">
        <v>1250</v>
      </c>
      <c r="G2233" s="120" t="s">
        <v>1251</v>
      </c>
      <c r="H2233" s="120" t="s">
        <v>3807</v>
      </c>
      <c r="I2233" s="120"/>
    </row>
    <row r="2234" spans="1:9" s="156" customFormat="1" x14ac:dyDescent="0.25">
      <c r="A2234" s="160" t="s">
        <v>870</v>
      </c>
      <c r="B2234" s="160" t="s">
        <v>5705</v>
      </c>
      <c r="C2234" s="160" t="s">
        <v>5907</v>
      </c>
      <c r="D2234" s="160" t="s">
        <v>841</v>
      </c>
      <c r="E2234" s="160" t="s">
        <v>5908</v>
      </c>
      <c r="F2234" s="160" t="s">
        <v>1265</v>
      </c>
      <c r="G2234" s="160" t="s">
        <v>4905</v>
      </c>
      <c r="H2234" s="160" t="s">
        <v>1176</v>
      </c>
      <c r="I2234" s="160" t="s">
        <v>1177</v>
      </c>
    </row>
    <row r="2235" spans="1:9" s="156" customFormat="1" x14ac:dyDescent="0.25">
      <c r="A2235" s="211" t="s">
        <v>17043</v>
      </c>
      <c r="B2235" s="211" t="s">
        <v>282</v>
      </c>
      <c r="C2235" s="211" t="s">
        <v>17044</v>
      </c>
      <c r="D2235" s="211" t="s">
        <v>16646</v>
      </c>
      <c r="E2235" s="211" t="s">
        <v>17045</v>
      </c>
      <c r="F2235" s="211" t="s">
        <v>1254</v>
      </c>
      <c r="G2235" s="211" t="s">
        <v>2382</v>
      </c>
      <c r="H2235" s="211" t="s">
        <v>17046</v>
      </c>
      <c r="I2235" s="211"/>
    </row>
    <row r="2236" spans="1:9" s="156" customFormat="1" x14ac:dyDescent="0.25">
      <c r="A2236" s="211" t="s">
        <v>14549</v>
      </c>
      <c r="B2236" s="211" t="s">
        <v>282</v>
      </c>
      <c r="C2236" s="211" t="s">
        <v>14550</v>
      </c>
      <c r="D2236" s="211" t="s">
        <v>14448</v>
      </c>
      <c r="E2236" s="211" t="s">
        <v>3893</v>
      </c>
      <c r="F2236" s="211" t="s">
        <v>1254</v>
      </c>
      <c r="G2236" s="211" t="s">
        <v>5021</v>
      </c>
      <c r="H2236" s="211" t="s">
        <v>14551</v>
      </c>
      <c r="I2236" s="211"/>
    </row>
    <row r="2237" spans="1:9" x14ac:dyDescent="0.25">
      <c r="A2237" s="120" t="s">
        <v>3808</v>
      </c>
      <c r="B2237" s="120" t="s">
        <v>282</v>
      </c>
      <c r="C2237" s="120"/>
      <c r="D2237" s="120" t="s">
        <v>564</v>
      </c>
      <c r="E2237" s="120" t="s">
        <v>3809</v>
      </c>
      <c r="F2237" s="120" t="s">
        <v>1534</v>
      </c>
      <c r="G2237" s="120" t="s">
        <v>1421</v>
      </c>
      <c r="H2237" s="120" t="s">
        <v>3810</v>
      </c>
      <c r="I2237" s="120"/>
    </row>
    <row r="2238" spans="1:9" x14ac:dyDescent="0.25">
      <c r="A2238" s="120" t="s">
        <v>394</v>
      </c>
      <c r="B2238" s="120" t="s">
        <v>282</v>
      </c>
      <c r="C2238" s="120" t="s">
        <v>4769</v>
      </c>
      <c r="D2238" s="120" t="s">
        <v>850</v>
      </c>
      <c r="E2238" s="120" t="s">
        <v>4411</v>
      </c>
      <c r="F2238" s="120" t="s">
        <v>1618</v>
      </c>
      <c r="G2238" s="120" t="s">
        <v>5456</v>
      </c>
      <c r="H2238" s="50" t="s">
        <v>926</v>
      </c>
      <c r="I2238" s="120"/>
    </row>
    <row r="2239" spans="1:9" x14ac:dyDescent="0.25">
      <c r="A2239" s="120" t="s">
        <v>4562</v>
      </c>
      <c r="B2239" s="120" t="s">
        <v>282</v>
      </c>
      <c r="C2239" s="120" t="s">
        <v>6926</v>
      </c>
      <c r="D2239" s="120" t="s">
        <v>4413</v>
      </c>
      <c r="E2239" s="120" t="s">
        <v>4411</v>
      </c>
      <c r="F2239" s="120" t="s">
        <v>1618</v>
      </c>
      <c r="G2239" s="160" t="s">
        <v>6863</v>
      </c>
      <c r="H2239" s="50" t="s">
        <v>4563</v>
      </c>
      <c r="I2239" s="120"/>
    </row>
    <row r="2240" spans="1:9" s="156" customFormat="1" x14ac:dyDescent="0.25">
      <c r="A2240" s="211" t="s">
        <v>836</v>
      </c>
      <c r="B2240" s="211" t="s">
        <v>282</v>
      </c>
      <c r="C2240" s="162" t="s">
        <v>12468</v>
      </c>
      <c r="D2240" s="211" t="s">
        <v>1357</v>
      </c>
      <c r="E2240" s="211" t="s">
        <v>5270</v>
      </c>
      <c r="F2240" s="162" t="s">
        <v>1618</v>
      </c>
      <c r="G2240" s="162" t="s">
        <v>10307</v>
      </c>
      <c r="H2240" s="211" t="s">
        <v>1178</v>
      </c>
      <c r="I2240" s="161"/>
    </row>
    <row r="2241" spans="1:9" s="156" customFormat="1" x14ac:dyDescent="0.25">
      <c r="A2241" s="160" t="s">
        <v>9939</v>
      </c>
      <c r="B2241" s="160" t="s">
        <v>282</v>
      </c>
      <c r="C2241" s="161"/>
      <c r="D2241" s="160" t="s">
        <v>7848</v>
      </c>
      <c r="E2241" s="160" t="s">
        <v>359</v>
      </c>
      <c r="F2241" s="162" t="s">
        <v>1618</v>
      </c>
      <c r="G2241" s="162" t="s">
        <v>8955</v>
      </c>
      <c r="H2241" s="143" t="s">
        <v>9940</v>
      </c>
      <c r="I2241" s="161"/>
    </row>
    <row r="2242" spans="1:9" s="156" customFormat="1" x14ac:dyDescent="0.25">
      <c r="A2242" s="160" t="s">
        <v>9941</v>
      </c>
      <c r="B2242" s="160" t="s">
        <v>282</v>
      </c>
      <c r="C2242" s="161"/>
      <c r="D2242" s="160" t="s">
        <v>7848</v>
      </c>
      <c r="E2242" s="160" t="s">
        <v>359</v>
      </c>
      <c r="F2242" s="162" t="s">
        <v>1618</v>
      </c>
      <c r="G2242" s="162" t="s">
        <v>8955</v>
      </c>
      <c r="H2242" s="143" t="s">
        <v>9942</v>
      </c>
      <c r="I2242" s="161"/>
    </row>
    <row r="2243" spans="1:9" s="156" customFormat="1" x14ac:dyDescent="0.25">
      <c r="A2243" s="160" t="s">
        <v>9944</v>
      </c>
      <c r="B2243" s="160" t="s">
        <v>282</v>
      </c>
      <c r="C2243" s="161"/>
      <c r="D2243" s="160" t="s">
        <v>7848</v>
      </c>
      <c r="E2243" s="160" t="s">
        <v>359</v>
      </c>
      <c r="F2243" s="162" t="s">
        <v>1618</v>
      </c>
      <c r="G2243" s="162" t="s">
        <v>8955</v>
      </c>
      <c r="H2243" s="143" t="s">
        <v>9945</v>
      </c>
      <c r="I2243" s="161"/>
    </row>
    <row r="2244" spans="1:9" s="156" customFormat="1" x14ac:dyDescent="0.25">
      <c r="A2244" s="160" t="s">
        <v>10211</v>
      </c>
      <c r="B2244" s="160" t="s">
        <v>282</v>
      </c>
      <c r="C2244" s="161"/>
      <c r="D2244" s="160" t="s">
        <v>7848</v>
      </c>
      <c r="E2244" s="160" t="s">
        <v>359</v>
      </c>
      <c r="F2244" s="162" t="s">
        <v>1618</v>
      </c>
      <c r="G2244" s="162" t="s">
        <v>8955</v>
      </c>
      <c r="H2244" s="146" t="s">
        <v>9943</v>
      </c>
      <c r="I2244" s="161"/>
    </row>
    <row r="2245" spans="1:9" s="156" customFormat="1" x14ac:dyDescent="0.25">
      <c r="A2245" s="160" t="s">
        <v>479</v>
      </c>
      <c r="B2245" s="160" t="s">
        <v>5672</v>
      </c>
      <c r="C2245" s="161" t="s">
        <v>5909</v>
      </c>
      <c r="D2245" s="160" t="s">
        <v>443</v>
      </c>
      <c r="E2245" s="160" t="s">
        <v>5910</v>
      </c>
      <c r="F2245" s="162" t="s">
        <v>1265</v>
      </c>
      <c r="G2245" s="162" t="s">
        <v>1258</v>
      </c>
      <c r="H2245" s="160" t="s">
        <v>1179</v>
      </c>
      <c r="I2245" s="161"/>
    </row>
    <row r="2246" spans="1:9" s="156" customFormat="1" x14ac:dyDescent="0.25">
      <c r="A2246" s="160" t="s">
        <v>6619</v>
      </c>
      <c r="B2246" s="162" t="s">
        <v>6620</v>
      </c>
      <c r="C2246" s="161" t="s">
        <v>6621</v>
      </c>
      <c r="D2246" s="160" t="s">
        <v>841</v>
      </c>
      <c r="E2246" s="160" t="s">
        <v>6622</v>
      </c>
      <c r="F2246" s="162" t="s">
        <v>1250</v>
      </c>
      <c r="G2246" s="160" t="s">
        <v>7029</v>
      </c>
      <c r="H2246" s="160" t="s">
        <v>6623</v>
      </c>
      <c r="I2246" s="161"/>
    </row>
    <row r="2247" spans="1:9" s="156" customFormat="1" x14ac:dyDescent="0.25">
      <c r="A2247" s="160" t="s">
        <v>5551</v>
      </c>
      <c r="B2247" s="162" t="s">
        <v>5552</v>
      </c>
      <c r="C2247" s="161" t="s">
        <v>5553</v>
      </c>
      <c r="D2247" s="160" t="s">
        <v>443</v>
      </c>
      <c r="E2247" s="160" t="s">
        <v>5554</v>
      </c>
      <c r="F2247" s="162" t="s">
        <v>1254</v>
      </c>
      <c r="G2247" s="162" t="s">
        <v>3624</v>
      </c>
      <c r="H2247" s="143" t="s">
        <v>5555</v>
      </c>
      <c r="I2247" s="161"/>
    </row>
    <row r="2248" spans="1:9" s="156" customFormat="1" x14ac:dyDescent="0.25">
      <c r="A2248" s="149" t="s">
        <v>886</v>
      </c>
      <c r="B2248" s="211" t="s">
        <v>282</v>
      </c>
      <c r="C2248" s="161" t="s">
        <v>12469</v>
      </c>
      <c r="D2248" s="211" t="s">
        <v>7848</v>
      </c>
      <c r="E2248" s="211" t="s">
        <v>12470</v>
      </c>
      <c r="F2248" s="162" t="s">
        <v>1618</v>
      </c>
      <c r="G2248" s="162" t="s">
        <v>10305</v>
      </c>
      <c r="H2248" s="211" t="s">
        <v>1237</v>
      </c>
      <c r="I2248" s="161"/>
    </row>
    <row r="2249" spans="1:9" s="156" customFormat="1" x14ac:dyDescent="0.25">
      <c r="A2249" s="149" t="s">
        <v>17047</v>
      </c>
      <c r="B2249" s="162" t="s">
        <v>282</v>
      </c>
      <c r="C2249" s="161" t="s">
        <v>17048</v>
      </c>
      <c r="D2249" s="211" t="s">
        <v>16646</v>
      </c>
      <c r="E2249" s="211" t="s">
        <v>4533</v>
      </c>
      <c r="F2249" s="162" t="s">
        <v>1254</v>
      </c>
      <c r="G2249" s="162" t="s">
        <v>10305</v>
      </c>
      <c r="H2249" s="105" t="s">
        <v>17049</v>
      </c>
      <c r="I2249" s="161"/>
    </row>
    <row r="2250" spans="1:9" s="156" customFormat="1" x14ac:dyDescent="0.25">
      <c r="A2250" s="160" t="s">
        <v>7689</v>
      </c>
      <c r="B2250" s="162" t="s">
        <v>282</v>
      </c>
      <c r="C2250" s="161" t="s">
        <v>7690</v>
      </c>
      <c r="D2250" s="160" t="s">
        <v>8944</v>
      </c>
      <c r="E2250" s="160" t="s">
        <v>7691</v>
      </c>
      <c r="F2250" s="162" t="s">
        <v>1250</v>
      </c>
      <c r="G2250" s="160" t="s">
        <v>1251</v>
      </c>
      <c r="H2250" s="146" t="s">
        <v>7692</v>
      </c>
      <c r="I2250" s="161"/>
    </row>
    <row r="2251" spans="1:9" s="156" customFormat="1" x14ac:dyDescent="0.25">
      <c r="A2251" s="211" t="s">
        <v>17050</v>
      </c>
      <c r="B2251" s="162" t="s">
        <v>282</v>
      </c>
      <c r="C2251" s="161" t="s">
        <v>17051</v>
      </c>
      <c r="D2251" s="211" t="s">
        <v>16646</v>
      </c>
      <c r="E2251" s="211" t="s">
        <v>17052</v>
      </c>
      <c r="F2251" s="162" t="s">
        <v>1618</v>
      </c>
      <c r="G2251" s="162" t="s">
        <v>10305</v>
      </c>
      <c r="H2251" s="162" t="s">
        <v>17053</v>
      </c>
      <c r="I2251" s="161"/>
    </row>
    <row r="2252" spans="1:9" x14ac:dyDescent="0.25">
      <c r="A2252" s="120" t="s">
        <v>458</v>
      </c>
      <c r="B2252" s="104" t="s">
        <v>5015</v>
      </c>
      <c r="C2252" s="122" t="s">
        <v>5432</v>
      </c>
      <c r="D2252" s="120" t="s">
        <v>443</v>
      </c>
      <c r="E2252" s="120" t="s">
        <v>4780</v>
      </c>
      <c r="F2252" s="104" t="s">
        <v>1254</v>
      </c>
      <c r="G2252" s="104" t="s">
        <v>1421</v>
      </c>
      <c r="H2252" s="120" t="s">
        <v>459</v>
      </c>
      <c r="I2252" s="122"/>
    </row>
    <row r="2253" spans="1:9" s="156" customFormat="1" x14ac:dyDescent="0.25">
      <c r="A2253" s="211" t="s">
        <v>4697</v>
      </c>
      <c r="B2253" s="211" t="s">
        <v>5103</v>
      </c>
      <c r="C2253" s="161" t="s">
        <v>11719</v>
      </c>
      <c r="D2253" s="162" t="s">
        <v>443</v>
      </c>
      <c r="E2253" s="211" t="s">
        <v>12490</v>
      </c>
      <c r="F2253" s="162" t="s">
        <v>1254</v>
      </c>
      <c r="G2253" s="162" t="s">
        <v>10305</v>
      </c>
      <c r="H2253" s="211" t="s">
        <v>4699</v>
      </c>
      <c r="I2253" s="161"/>
    </row>
    <row r="2254" spans="1:9" s="156" customFormat="1" x14ac:dyDescent="0.25">
      <c r="A2254" s="162" t="s">
        <v>9465</v>
      </c>
      <c r="B2254" s="162" t="s">
        <v>282</v>
      </c>
      <c r="C2254" s="161" t="s">
        <v>9466</v>
      </c>
      <c r="D2254" s="162" t="s">
        <v>8944</v>
      </c>
      <c r="E2254" s="160" t="s">
        <v>9467</v>
      </c>
      <c r="F2254" s="162" t="s">
        <v>1254</v>
      </c>
      <c r="G2254" s="162" t="s">
        <v>1258</v>
      </c>
      <c r="H2254" s="162" t="s">
        <v>9468</v>
      </c>
      <c r="I2254" s="161"/>
    </row>
    <row r="2255" spans="1:9" s="156" customFormat="1" x14ac:dyDescent="0.25">
      <c r="A2255" s="162" t="s">
        <v>10222</v>
      </c>
      <c r="B2255" s="162" t="s">
        <v>282</v>
      </c>
      <c r="C2255" s="161" t="s">
        <v>10223</v>
      </c>
      <c r="D2255" s="162" t="s">
        <v>8944</v>
      </c>
      <c r="E2255" s="160" t="s">
        <v>276</v>
      </c>
      <c r="F2255" s="162" t="s">
        <v>1254</v>
      </c>
      <c r="G2255" s="162" t="s">
        <v>1297</v>
      </c>
      <c r="H2255" s="162" t="s">
        <v>10224</v>
      </c>
      <c r="I2255" s="161"/>
    </row>
    <row r="2256" spans="1:9" s="156" customFormat="1" x14ac:dyDescent="0.25">
      <c r="A2256" s="162" t="s">
        <v>9302</v>
      </c>
      <c r="B2256" s="162" t="s">
        <v>282</v>
      </c>
      <c r="C2256" s="161" t="s">
        <v>9303</v>
      </c>
      <c r="D2256" s="162" t="s">
        <v>8944</v>
      </c>
      <c r="E2256" s="160" t="s">
        <v>276</v>
      </c>
      <c r="F2256" s="162" t="s">
        <v>1254</v>
      </c>
      <c r="G2256" s="162" t="s">
        <v>1297</v>
      </c>
      <c r="H2256" s="162" t="s">
        <v>9304</v>
      </c>
      <c r="I2256" s="161"/>
    </row>
    <row r="2257" spans="1:9" x14ac:dyDescent="0.25">
      <c r="A2257" s="104" t="s">
        <v>4700</v>
      </c>
      <c r="B2257" s="104" t="s">
        <v>282</v>
      </c>
      <c r="C2257" s="122" t="s">
        <v>4701</v>
      </c>
      <c r="D2257" s="104" t="s">
        <v>755</v>
      </c>
      <c r="E2257" s="120" t="s">
        <v>4702</v>
      </c>
      <c r="F2257" s="104" t="s">
        <v>1254</v>
      </c>
      <c r="G2257" s="104" t="s">
        <v>4832</v>
      </c>
      <c r="H2257" s="104" t="s">
        <v>4703</v>
      </c>
      <c r="I2257" s="122"/>
    </row>
    <row r="2258" spans="1:9" x14ac:dyDescent="0.25">
      <c r="A2258" s="119" t="s">
        <v>3813</v>
      </c>
      <c r="B2258" s="162" t="s">
        <v>282</v>
      </c>
      <c r="D2258" s="162" t="s">
        <v>755</v>
      </c>
      <c r="E2258" s="120" t="s">
        <v>487</v>
      </c>
      <c r="F2258" s="122" t="s">
        <v>1254</v>
      </c>
      <c r="G2258" s="119" t="s">
        <v>3624</v>
      </c>
      <c r="H2258" s="119" t="s">
        <v>3814</v>
      </c>
    </row>
    <row r="2259" spans="1:9" s="156" customFormat="1" x14ac:dyDescent="0.25">
      <c r="A2259" s="161" t="s">
        <v>5523</v>
      </c>
      <c r="B2259" s="156" t="s">
        <v>5524</v>
      </c>
      <c r="C2259" s="161" t="s">
        <v>5525</v>
      </c>
      <c r="D2259" s="161" t="s">
        <v>841</v>
      </c>
      <c r="E2259" s="162" t="s">
        <v>276</v>
      </c>
      <c r="F2259" s="161" t="s">
        <v>1254</v>
      </c>
      <c r="G2259" s="160" t="s">
        <v>10306</v>
      </c>
      <c r="H2259" s="161" t="s">
        <v>5526</v>
      </c>
    </row>
    <row r="2260" spans="1:9" s="156" customFormat="1" x14ac:dyDescent="0.25">
      <c r="A2260" s="161" t="s">
        <v>7698</v>
      </c>
      <c r="B2260" s="161" t="s">
        <v>282</v>
      </c>
      <c r="C2260" s="161" t="s">
        <v>7294</v>
      </c>
      <c r="D2260" s="160" t="s">
        <v>8944</v>
      </c>
      <c r="E2260" s="162" t="s">
        <v>7699</v>
      </c>
      <c r="F2260" s="161" t="s">
        <v>1250</v>
      </c>
      <c r="G2260" s="160" t="s">
        <v>1251</v>
      </c>
      <c r="H2260" s="161" t="s">
        <v>7700</v>
      </c>
    </row>
    <row r="2261" spans="1:9" x14ac:dyDescent="0.25">
      <c r="A2261" s="122" t="s">
        <v>3815</v>
      </c>
      <c r="B2261" s="122" t="s">
        <v>3816</v>
      </c>
      <c r="C2261" s="122" t="s">
        <v>3817</v>
      </c>
      <c r="D2261" s="120" t="s">
        <v>443</v>
      </c>
      <c r="E2261" s="122" t="s">
        <v>2346</v>
      </c>
      <c r="F2261" s="122" t="s">
        <v>1250</v>
      </c>
      <c r="G2261" s="120" t="s">
        <v>1251</v>
      </c>
      <c r="H2261" s="122" t="s">
        <v>3818</v>
      </c>
      <c r="I2261" s="122"/>
    </row>
    <row r="2262" spans="1:9" s="156" customFormat="1" x14ac:dyDescent="0.25">
      <c r="A2262" s="161" t="s">
        <v>8709</v>
      </c>
      <c r="B2262" s="161" t="s">
        <v>282</v>
      </c>
      <c r="C2262" s="161" t="s">
        <v>8710</v>
      </c>
      <c r="D2262" s="160" t="s">
        <v>7848</v>
      </c>
      <c r="E2262" s="161" t="s">
        <v>8711</v>
      </c>
      <c r="F2262" s="161" t="s">
        <v>1254</v>
      </c>
      <c r="G2262" s="160" t="s">
        <v>10305</v>
      </c>
      <c r="H2262" s="161" t="s">
        <v>8712</v>
      </c>
      <c r="I2262" s="161"/>
    </row>
    <row r="2263" spans="1:9" s="156" customFormat="1" x14ac:dyDescent="0.25">
      <c r="A2263" s="161" t="s">
        <v>5489</v>
      </c>
      <c r="B2263" s="161" t="s">
        <v>5488</v>
      </c>
      <c r="C2263" s="161" t="s">
        <v>5490</v>
      </c>
      <c r="D2263" s="160" t="s">
        <v>841</v>
      </c>
      <c r="E2263" s="161" t="s">
        <v>276</v>
      </c>
      <c r="F2263" s="161" t="s">
        <v>1254</v>
      </c>
      <c r="G2263" s="160" t="s">
        <v>10306</v>
      </c>
      <c r="H2263" s="161" t="s">
        <v>5491</v>
      </c>
      <c r="I2263" s="161"/>
    </row>
    <row r="2264" spans="1:9" s="156" customFormat="1" x14ac:dyDescent="0.25">
      <c r="A2264" s="161" t="s">
        <v>9305</v>
      </c>
      <c r="B2264" s="161" t="s">
        <v>282</v>
      </c>
      <c r="C2264" s="161" t="s">
        <v>9267</v>
      </c>
      <c r="D2264" s="160" t="s">
        <v>8944</v>
      </c>
      <c r="E2264" s="161" t="s">
        <v>336</v>
      </c>
      <c r="F2264" s="161" t="s">
        <v>1254</v>
      </c>
      <c r="G2264" s="160" t="s">
        <v>6870</v>
      </c>
      <c r="H2264" s="161" t="s">
        <v>9306</v>
      </c>
      <c r="I2264" s="161"/>
    </row>
    <row r="2265" spans="1:9" s="156" customFormat="1" x14ac:dyDescent="0.25">
      <c r="A2265" s="161" t="s">
        <v>5190</v>
      </c>
      <c r="B2265" s="161" t="s">
        <v>5189</v>
      </c>
      <c r="C2265" s="161" t="s">
        <v>5191</v>
      </c>
      <c r="D2265" s="160" t="s">
        <v>841</v>
      </c>
      <c r="E2265" s="161" t="s">
        <v>5192</v>
      </c>
      <c r="F2265" s="161" t="s">
        <v>1265</v>
      </c>
      <c r="G2265" s="160" t="s">
        <v>7030</v>
      </c>
      <c r="H2265" s="161" t="s">
        <v>5193</v>
      </c>
      <c r="I2265" s="161"/>
    </row>
    <row r="2266" spans="1:9" s="156" customFormat="1" x14ac:dyDescent="0.25">
      <c r="A2266" s="161" t="s">
        <v>9335</v>
      </c>
      <c r="B2266" s="161" t="s">
        <v>282</v>
      </c>
      <c r="C2266" s="161" t="s">
        <v>9336</v>
      </c>
      <c r="D2266" s="160" t="s">
        <v>8944</v>
      </c>
      <c r="E2266" s="161" t="s">
        <v>4590</v>
      </c>
      <c r="F2266" s="161" t="s">
        <v>1254</v>
      </c>
      <c r="G2266" s="162" t="s">
        <v>5021</v>
      </c>
      <c r="H2266" s="161" t="s">
        <v>9337</v>
      </c>
      <c r="I2266" s="161"/>
    </row>
    <row r="2267" spans="1:9" s="156" customFormat="1" x14ac:dyDescent="0.25">
      <c r="A2267" s="161" t="s">
        <v>9644</v>
      </c>
      <c r="B2267" s="161" t="s">
        <v>282</v>
      </c>
      <c r="C2267" s="161" t="s">
        <v>9633</v>
      </c>
      <c r="D2267" s="160" t="s">
        <v>8944</v>
      </c>
      <c r="E2267" s="161" t="s">
        <v>9645</v>
      </c>
      <c r="F2267" s="161" t="s">
        <v>1254</v>
      </c>
      <c r="G2267" s="162" t="s">
        <v>1421</v>
      </c>
      <c r="H2267" s="161" t="s">
        <v>9643</v>
      </c>
      <c r="I2267" s="161"/>
    </row>
    <row r="2268" spans="1:9" s="156" customFormat="1" x14ac:dyDescent="0.25">
      <c r="A2268" s="211" t="s">
        <v>9218</v>
      </c>
      <c r="B2268" s="211" t="s">
        <v>282</v>
      </c>
      <c r="C2268" s="211" t="s">
        <v>16866</v>
      </c>
      <c r="D2268" s="211" t="s">
        <v>8944</v>
      </c>
      <c r="E2268" s="162" t="s">
        <v>16867</v>
      </c>
      <c r="F2268" s="162" t="s">
        <v>1254</v>
      </c>
      <c r="G2268" s="162" t="s">
        <v>5021</v>
      </c>
      <c r="H2268" s="211" t="s">
        <v>9219</v>
      </c>
      <c r="I2268" s="161"/>
    </row>
    <row r="2269" spans="1:9" s="156" customFormat="1" x14ac:dyDescent="0.25">
      <c r="A2269" s="209" t="s">
        <v>451</v>
      </c>
      <c r="B2269" s="209" t="s">
        <v>5058</v>
      </c>
      <c r="C2269" s="161" t="s">
        <v>12513</v>
      </c>
      <c r="D2269" s="209" t="s">
        <v>443</v>
      </c>
      <c r="E2269" s="162" t="s">
        <v>12514</v>
      </c>
      <c r="F2269" s="162" t="s">
        <v>1254</v>
      </c>
      <c r="G2269" s="162" t="s">
        <v>4905</v>
      </c>
      <c r="H2269" s="209" t="s">
        <v>452</v>
      </c>
      <c r="I2269" s="161"/>
    </row>
    <row r="2270" spans="1:9" s="156" customFormat="1" x14ac:dyDescent="0.25">
      <c r="A2270" s="161" t="s">
        <v>8713</v>
      </c>
      <c r="B2270" s="161" t="s">
        <v>282</v>
      </c>
      <c r="C2270" s="161"/>
      <c r="D2270" s="160" t="s">
        <v>7848</v>
      </c>
      <c r="E2270" s="161" t="s">
        <v>8714</v>
      </c>
      <c r="F2270" s="161" t="s">
        <v>1254</v>
      </c>
      <c r="G2270" s="161" t="s">
        <v>2382</v>
      </c>
      <c r="H2270" s="161" t="s">
        <v>8715</v>
      </c>
      <c r="I2270" s="161"/>
    </row>
    <row r="2271" spans="1:9" s="156" customFormat="1" x14ac:dyDescent="0.25">
      <c r="A2271" s="161" t="s">
        <v>9949</v>
      </c>
      <c r="B2271" s="161" t="s">
        <v>282</v>
      </c>
      <c r="C2271" s="161"/>
      <c r="D2271" s="160" t="s">
        <v>7848</v>
      </c>
      <c r="E2271" s="161" t="s">
        <v>359</v>
      </c>
      <c r="F2271" s="161" t="s">
        <v>1618</v>
      </c>
      <c r="G2271" s="161" t="s">
        <v>8955</v>
      </c>
      <c r="H2271" s="161" t="s">
        <v>9950</v>
      </c>
      <c r="I2271" s="161"/>
    </row>
    <row r="2272" spans="1:9" s="156" customFormat="1" x14ac:dyDescent="0.25">
      <c r="A2272" s="161" t="s">
        <v>7701</v>
      </c>
      <c r="B2272" s="161" t="s">
        <v>282</v>
      </c>
      <c r="C2272" s="161" t="s">
        <v>7608</v>
      </c>
      <c r="D2272" s="160" t="s">
        <v>8944</v>
      </c>
      <c r="E2272" s="161" t="s">
        <v>7702</v>
      </c>
      <c r="F2272" s="161" t="s">
        <v>1250</v>
      </c>
      <c r="G2272" s="160" t="s">
        <v>1297</v>
      </c>
      <c r="H2272" s="146" t="s">
        <v>7703</v>
      </c>
      <c r="I2272" s="161"/>
    </row>
    <row r="2273" spans="1:16" s="156" customFormat="1" x14ac:dyDescent="0.25">
      <c r="A2273" s="161" t="s">
        <v>7704</v>
      </c>
      <c r="B2273" s="161" t="s">
        <v>282</v>
      </c>
      <c r="C2273" s="161" t="s">
        <v>7608</v>
      </c>
      <c r="D2273" s="160" t="s">
        <v>8944</v>
      </c>
      <c r="E2273" s="161" t="s">
        <v>7702</v>
      </c>
      <c r="F2273" s="161" t="s">
        <v>1250</v>
      </c>
      <c r="G2273" s="160" t="s">
        <v>1297</v>
      </c>
      <c r="H2273" s="146" t="s">
        <v>7703</v>
      </c>
      <c r="I2273" s="161"/>
    </row>
    <row r="2274" spans="1:16" s="156" customFormat="1" x14ac:dyDescent="0.25">
      <c r="A2274" s="209" t="s">
        <v>739</v>
      </c>
      <c r="B2274" s="209" t="s">
        <v>282</v>
      </c>
      <c r="C2274" s="161" t="s">
        <v>12515</v>
      </c>
      <c r="D2274" s="209" t="s">
        <v>564</v>
      </c>
      <c r="E2274" s="162" t="s">
        <v>12516</v>
      </c>
      <c r="F2274" s="162" t="s">
        <v>1254</v>
      </c>
      <c r="G2274" s="211" t="s">
        <v>10305</v>
      </c>
      <c r="H2274" s="209" t="s">
        <v>1180</v>
      </c>
      <c r="I2274" s="161"/>
    </row>
    <row r="2275" spans="1:16" x14ac:dyDescent="0.25">
      <c r="A2275" s="120" t="s">
        <v>3819</v>
      </c>
      <c r="B2275" s="120" t="s">
        <v>282</v>
      </c>
      <c r="C2275" s="120" t="s">
        <v>6987</v>
      </c>
      <c r="D2275" s="120" t="s">
        <v>564</v>
      </c>
      <c r="E2275" s="120" t="s">
        <v>3820</v>
      </c>
      <c r="F2275" s="120" t="s">
        <v>1254</v>
      </c>
      <c r="G2275" s="120" t="s">
        <v>6857</v>
      </c>
      <c r="H2275" s="120" t="s">
        <v>3821</v>
      </c>
      <c r="I2275" s="120"/>
    </row>
    <row r="2276" spans="1:16" x14ac:dyDescent="0.25">
      <c r="A2276" s="120" t="s">
        <v>3822</v>
      </c>
      <c r="B2276" s="120" t="s">
        <v>3823</v>
      </c>
      <c r="C2276" s="120" t="s">
        <v>3824</v>
      </c>
      <c r="D2276" s="120" t="s">
        <v>443</v>
      </c>
      <c r="E2276" s="120" t="s">
        <v>2410</v>
      </c>
      <c r="F2276" s="120" t="s">
        <v>1250</v>
      </c>
      <c r="G2276" s="120" t="s">
        <v>4817</v>
      </c>
      <c r="H2276" s="120" t="s">
        <v>3825</v>
      </c>
      <c r="I2276" s="120"/>
    </row>
    <row r="2277" spans="1:16" x14ac:dyDescent="0.25">
      <c r="A2277" s="120" t="s">
        <v>4346</v>
      </c>
      <c r="B2277" s="120" t="s">
        <v>282</v>
      </c>
      <c r="C2277" s="120" t="s">
        <v>6869</v>
      </c>
      <c r="D2277" s="160" t="s">
        <v>8944</v>
      </c>
      <c r="E2277" s="120" t="s">
        <v>2986</v>
      </c>
      <c r="F2277" s="120" t="s">
        <v>1254</v>
      </c>
      <c r="G2277" s="120" t="s">
        <v>4832</v>
      </c>
      <c r="H2277" s="120" t="s">
        <v>4389</v>
      </c>
      <c r="I2277" s="120"/>
    </row>
    <row r="2278" spans="1:16" s="156" customFormat="1" x14ac:dyDescent="0.25">
      <c r="A2278" s="160" t="s">
        <v>9307</v>
      </c>
      <c r="B2278" s="160" t="s">
        <v>282</v>
      </c>
      <c r="C2278" s="160" t="s">
        <v>9267</v>
      </c>
      <c r="D2278" s="160" t="s">
        <v>8944</v>
      </c>
      <c r="E2278" s="160" t="s">
        <v>2986</v>
      </c>
      <c r="F2278" s="160" t="s">
        <v>1254</v>
      </c>
      <c r="G2278" s="160" t="s">
        <v>2382</v>
      </c>
      <c r="H2278" s="160" t="s">
        <v>9308</v>
      </c>
      <c r="I2278" s="160"/>
    </row>
    <row r="2279" spans="1:16" x14ac:dyDescent="0.25">
      <c r="A2279" s="120" t="s">
        <v>3826</v>
      </c>
      <c r="B2279" s="120" t="s">
        <v>3827</v>
      </c>
      <c r="C2279" s="120" t="s">
        <v>6988</v>
      </c>
      <c r="D2279" s="120" t="s">
        <v>443</v>
      </c>
      <c r="E2279" s="120" t="s">
        <v>390</v>
      </c>
      <c r="F2279" s="120" t="s">
        <v>1250</v>
      </c>
      <c r="G2279" s="120" t="s">
        <v>5456</v>
      </c>
      <c r="H2279" s="120" t="s">
        <v>3828</v>
      </c>
      <c r="I2279" s="120"/>
    </row>
    <row r="2280" spans="1:16" x14ac:dyDescent="0.25">
      <c r="A2280" s="122" t="s">
        <v>3829</v>
      </c>
      <c r="B2280" s="104" t="s">
        <v>3830</v>
      </c>
      <c r="C2280" s="122" t="s">
        <v>3831</v>
      </c>
      <c r="D2280" s="120" t="s">
        <v>443</v>
      </c>
      <c r="E2280" s="104" t="s">
        <v>1615</v>
      </c>
      <c r="F2280" s="104" t="s">
        <v>1250</v>
      </c>
      <c r="G2280" s="104" t="s">
        <v>4817</v>
      </c>
      <c r="H2280" s="122" t="s">
        <v>3832</v>
      </c>
      <c r="I2280" s="122"/>
      <c r="P2280" s="104"/>
    </row>
    <row r="2281" spans="1:16" s="156" customFormat="1" x14ac:dyDescent="0.25">
      <c r="A2281" s="161" t="s">
        <v>9962</v>
      </c>
      <c r="B2281" s="162" t="s">
        <v>282</v>
      </c>
      <c r="C2281" s="161"/>
      <c r="D2281" s="160" t="s">
        <v>7848</v>
      </c>
      <c r="E2281" s="162" t="s">
        <v>256</v>
      </c>
      <c r="F2281" s="162" t="s">
        <v>1250</v>
      </c>
      <c r="G2281" s="162" t="s">
        <v>8955</v>
      </c>
      <c r="H2281" s="162" t="s">
        <v>9963</v>
      </c>
      <c r="I2281" s="161"/>
      <c r="P2281" s="161"/>
    </row>
    <row r="2282" spans="1:16" s="156" customFormat="1" x14ac:dyDescent="0.25">
      <c r="A2282" s="161" t="s">
        <v>4564</v>
      </c>
      <c r="B2282" s="162" t="s">
        <v>282</v>
      </c>
      <c r="C2282" s="161" t="s">
        <v>10785</v>
      </c>
      <c r="D2282" s="211" t="s">
        <v>4413</v>
      </c>
      <c r="E2282" s="162" t="s">
        <v>10786</v>
      </c>
      <c r="F2282" s="162" t="s">
        <v>1534</v>
      </c>
      <c r="G2282" s="162" t="s">
        <v>5456</v>
      </c>
      <c r="H2282" s="162" t="s">
        <v>4565</v>
      </c>
      <c r="I2282" s="161"/>
      <c r="P2282" s="161"/>
    </row>
    <row r="2283" spans="1:16" x14ac:dyDescent="0.25">
      <c r="A2283" s="121" t="s">
        <v>3833</v>
      </c>
      <c r="B2283" s="120" t="s">
        <v>282</v>
      </c>
      <c r="C2283" s="135" t="s">
        <v>10316</v>
      </c>
      <c r="D2283" s="50" t="s">
        <v>755</v>
      </c>
      <c r="E2283" s="121" t="s">
        <v>3834</v>
      </c>
      <c r="F2283" s="121" t="s">
        <v>1534</v>
      </c>
      <c r="G2283" s="100" t="s">
        <v>1611</v>
      </c>
      <c r="H2283" s="50" t="s">
        <v>3835</v>
      </c>
      <c r="I2283" s="50"/>
      <c r="J2283" s="50"/>
      <c r="K2283" s="50"/>
      <c r="L2283" s="50"/>
      <c r="M2283" s="91"/>
      <c r="N2283" s="91"/>
    </row>
    <row r="2284" spans="1:16" x14ac:dyDescent="0.25">
      <c r="A2284" s="122" t="s">
        <v>3836</v>
      </c>
      <c r="B2284" s="122" t="s">
        <v>3837</v>
      </c>
      <c r="C2284" s="122" t="s">
        <v>3838</v>
      </c>
      <c r="D2284" s="120" t="s">
        <v>443</v>
      </c>
      <c r="E2284" s="122" t="s">
        <v>1249</v>
      </c>
      <c r="F2284" s="122" t="s">
        <v>1250</v>
      </c>
      <c r="G2284" s="104" t="s">
        <v>1251</v>
      </c>
      <c r="H2284" s="122" t="s">
        <v>3839</v>
      </c>
      <c r="I2284" s="122"/>
    </row>
    <row r="2285" spans="1:16" s="156" customFormat="1" x14ac:dyDescent="0.25">
      <c r="A2285" s="161" t="s">
        <v>7708</v>
      </c>
      <c r="B2285" s="161" t="s">
        <v>282</v>
      </c>
      <c r="C2285" s="161" t="s">
        <v>7294</v>
      </c>
      <c r="D2285" s="160" t="s">
        <v>8944</v>
      </c>
      <c r="E2285" s="161" t="s">
        <v>7301</v>
      </c>
      <c r="F2285" s="161" t="s">
        <v>1250</v>
      </c>
      <c r="G2285" s="162" t="s">
        <v>4817</v>
      </c>
      <c r="H2285" s="161" t="s">
        <v>7709</v>
      </c>
      <c r="I2285" s="161"/>
    </row>
    <row r="2286" spans="1:16" s="156" customFormat="1" x14ac:dyDescent="0.25">
      <c r="A2286" s="161" t="s">
        <v>9964</v>
      </c>
      <c r="B2286" s="161" t="s">
        <v>282</v>
      </c>
      <c r="C2286" s="161"/>
      <c r="D2286" s="160" t="s">
        <v>7848</v>
      </c>
      <c r="E2286" s="161" t="s">
        <v>9965</v>
      </c>
      <c r="F2286" s="161" t="s">
        <v>1254</v>
      </c>
      <c r="G2286" s="162" t="s">
        <v>8955</v>
      </c>
      <c r="H2286" s="161" t="s">
        <v>9966</v>
      </c>
      <c r="I2286" s="161"/>
    </row>
    <row r="2287" spans="1:16" s="156" customFormat="1" x14ac:dyDescent="0.25">
      <c r="A2287" s="211" t="s">
        <v>9614</v>
      </c>
      <c r="B2287" s="211" t="s">
        <v>282</v>
      </c>
      <c r="C2287" s="211" t="s">
        <v>16868</v>
      </c>
      <c r="D2287" s="211" t="s">
        <v>8944</v>
      </c>
      <c r="E2287" s="162" t="s">
        <v>16869</v>
      </c>
      <c r="F2287" s="162" t="s">
        <v>1254</v>
      </c>
      <c r="G2287" s="162" t="s">
        <v>5021</v>
      </c>
      <c r="H2287" s="211" t="s">
        <v>9615</v>
      </c>
      <c r="I2287" s="161"/>
    </row>
    <row r="2288" spans="1:16" s="156" customFormat="1" x14ac:dyDescent="0.25">
      <c r="A2288" s="161" t="s">
        <v>16037</v>
      </c>
      <c r="B2288" s="161" t="s">
        <v>282</v>
      </c>
      <c r="C2288" s="161" t="s">
        <v>16038</v>
      </c>
      <c r="D2288" s="211" t="s">
        <v>14448</v>
      </c>
      <c r="E2288" s="161" t="s">
        <v>16039</v>
      </c>
      <c r="F2288" s="161" t="s">
        <v>1254</v>
      </c>
      <c r="G2288" s="162" t="s">
        <v>1258</v>
      </c>
      <c r="H2288" s="212" t="s">
        <v>15145</v>
      </c>
      <c r="I2288" s="161"/>
    </row>
    <row r="2289" spans="1:12" x14ac:dyDescent="0.25">
      <c r="A2289" s="122" t="s">
        <v>3840</v>
      </c>
      <c r="B2289" s="161" t="s">
        <v>282</v>
      </c>
      <c r="D2289" s="120" t="s">
        <v>564</v>
      </c>
      <c r="E2289" s="119" t="s">
        <v>276</v>
      </c>
      <c r="F2289" s="122" t="s">
        <v>1254</v>
      </c>
      <c r="G2289" s="104" t="s">
        <v>1611</v>
      </c>
      <c r="H2289" s="120" t="s">
        <v>3841</v>
      </c>
      <c r="I2289" s="120"/>
      <c r="J2289" s="120"/>
      <c r="K2289" s="120"/>
      <c r="L2289" s="120"/>
    </row>
    <row r="2290" spans="1:12" s="156" customFormat="1" x14ac:dyDescent="0.25">
      <c r="A2290" s="161" t="s">
        <v>8716</v>
      </c>
      <c r="B2290" s="161" t="s">
        <v>282</v>
      </c>
      <c r="C2290" s="156" t="s">
        <v>8717</v>
      </c>
      <c r="D2290" s="160" t="s">
        <v>7848</v>
      </c>
      <c r="E2290" s="161" t="s">
        <v>8718</v>
      </c>
      <c r="F2290" s="161" t="s">
        <v>1254</v>
      </c>
      <c r="G2290" s="162" t="s">
        <v>10305</v>
      </c>
      <c r="H2290" s="160" t="s">
        <v>8719</v>
      </c>
      <c r="I2290" s="160"/>
      <c r="J2290" s="160"/>
      <c r="K2290" s="160"/>
      <c r="L2290" s="160"/>
    </row>
    <row r="2291" spans="1:12" x14ac:dyDescent="0.25">
      <c r="A2291" s="120" t="s">
        <v>3842</v>
      </c>
      <c r="B2291" s="122" t="s">
        <v>6624</v>
      </c>
      <c r="C2291" s="161" t="s">
        <v>6288</v>
      </c>
      <c r="D2291" s="120" t="s">
        <v>841</v>
      </c>
      <c r="E2291" s="122" t="s">
        <v>3843</v>
      </c>
      <c r="F2291" s="122" t="s">
        <v>1250</v>
      </c>
      <c r="G2291" s="120" t="s">
        <v>4817</v>
      </c>
      <c r="H2291" s="120" t="s">
        <v>3844</v>
      </c>
      <c r="I2291" s="120"/>
      <c r="J2291" s="120"/>
      <c r="K2291" s="120"/>
      <c r="L2291" s="120"/>
    </row>
    <row r="2292" spans="1:12" x14ac:dyDescent="0.25">
      <c r="A2292" s="122" t="s">
        <v>3845</v>
      </c>
      <c r="B2292" s="122" t="s">
        <v>282</v>
      </c>
      <c r="C2292" s="161" t="s">
        <v>6990</v>
      </c>
      <c r="D2292" s="50" t="s">
        <v>564</v>
      </c>
      <c r="E2292" s="122" t="s">
        <v>359</v>
      </c>
      <c r="F2292" s="122" t="s">
        <v>1618</v>
      </c>
      <c r="G2292" s="120" t="s">
        <v>1297</v>
      </c>
      <c r="H2292" s="99" t="s">
        <v>6989</v>
      </c>
      <c r="I2292" s="122"/>
    </row>
    <row r="2293" spans="1:12" s="156" customFormat="1" x14ac:dyDescent="0.25">
      <c r="A2293" s="211" t="s">
        <v>6625</v>
      </c>
      <c r="B2293" s="211" t="s">
        <v>6626</v>
      </c>
      <c r="C2293" s="211" t="s">
        <v>17611</v>
      </c>
      <c r="D2293" s="211" t="s">
        <v>841</v>
      </c>
      <c r="E2293" s="162" t="s">
        <v>17612</v>
      </c>
      <c r="F2293" s="162" t="s">
        <v>1250</v>
      </c>
      <c r="G2293" s="211" t="s">
        <v>1359</v>
      </c>
      <c r="H2293" s="211" t="s">
        <v>6627</v>
      </c>
      <c r="I2293" s="161"/>
    </row>
    <row r="2294" spans="1:12" s="156" customFormat="1" x14ac:dyDescent="0.25">
      <c r="A2294" s="160" t="s">
        <v>826</v>
      </c>
      <c r="B2294" s="161" t="s">
        <v>282</v>
      </c>
      <c r="C2294" s="160" t="s">
        <v>5911</v>
      </c>
      <c r="D2294" s="160" t="s">
        <v>755</v>
      </c>
      <c r="E2294" s="162" t="s">
        <v>5912</v>
      </c>
      <c r="F2294" s="162" t="s">
        <v>1600</v>
      </c>
      <c r="G2294" s="160" t="s">
        <v>4905</v>
      </c>
      <c r="H2294" s="160" t="s">
        <v>827</v>
      </c>
      <c r="I2294" s="161"/>
    </row>
    <row r="2295" spans="1:12" s="156" customFormat="1" x14ac:dyDescent="0.25">
      <c r="A2295" s="161" t="s">
        <v>6628</v>
      </c>
      <c r="B2295" s="161" t="s">
        <v>6629</v>
      </c>
      <c r="C2295" s="111" t="s">
        <v>6630</v>
      </c>
      <c r="D2295" s="160" t="s">
        <v>841</v>
      </c>
      <c r="E2295" s="105" t="s">
        <v>6631</v>
      </c>
      <c r="F2295" s="111" t="s">
        <v>1250</v>
      </c>
      <c r="G2295" s="160" t="s">
        <v>10307</v>
      </c>
      <c r="H2295" s="161" t="s">
        <v>6632</v>
      </c>
      <c r="I2295" s="161"/>
    </row>
    <row r="2296" spans="1:12" s="156" customFormat="1" x14ac:dyDescent="0.25">
      <c r="A2296" s="161" t="s">
        <v>6633</v>
      </c>
      <c r="B2296" s="161" t="s">
        <v>6634</v>
      </c>
      <c r="C2296" s="111" t="s">
        <v>6288</v>
      </c>
      <c r="D2296" s="160" t="s">
        <v>841</v>
      </c>
      <c r="E2296" s="105" t="s">
        <v>6635</v>
      </c>
      <c r="F2296" s="111" t="s">
        <v>1250</v>
      </c>
      <c r="G2296" s="160" t="s">
        <v>4832</v>
      </c>
      <c r="H2296" s="161" t="s">
        <v>6636</v>
      </c>
      <c r="I2296" s="161"/>
    </row>
    <row r="2297" spans="1:12" s="156" customFormat="1" x14ac:dyDescent="0.25">
      <c r="A2297" s="161" t="s">
        <v>6637</v>
      </c>
      <c r="B2297" s="161" t="s">
        <v>6638</v>
      </c>
      <c r="C2297" s="111" t="s">
        <v>6288</v>
      </c>
      <c r="D2297" s="160" t="s">
        <v>841</v>
      </c>
      <c r="E2297" s="105" t="s">
        <v>6639</v>
      </c>
      <c r="F2297" s="111" t="s">
        <v>1250</v>
      </c>
      <c r="G2297" s="160" t="s">
        <v>1421</v>
      </c>
      <c r="H2297" s="161" t="s">
        <v>6640</v>
      </c>
      <c r="I2297" s="161"/>
    </row>
    <row r="2298" spans="1:12" s="156" customFormat="1" x14ac:dyDescent="0.25">
      <c r="A2298" s="211" t="s">
        <v>4917</v>
      </c>
      <c r="B2298" s="211" t="s">
        <v>4918</v>
      </c>
      <c r="C2298" s="211" t="s">
        <v>16126</v>
      </c>
      <c r="D2298" s="211" t="s">
        <v>443</v>
      </c>
      <c r="E2298" s="105" t="s">
        <v>16039</v>
      </c>
      <c r="F2298" s="111" t="s">
        <v>1254</v>
      </c>
      <c r="G2298" s="211" t="s">
        <v>6857</v>
      </c>
      <c r="H2298" s="211" t="s">
        <v>4919</v>
      </c>
      <c r="I2298" s="161"/>
    </row>
    <row r="2299" spans="1:12" s="156" customFormat="1" x14ac:dyDescent="0.25">
      <c r="A2299" s="211" t="s">
        <v>15495</v>
      </c>
      <c r="B2299" s="211" t="s">
        <v>5433</v>
      </c>
      <c r="C2299" s="211" t="s">
        <v>15496</v>
      </c>
      <c r="D2299" s="211" t="s">
        <v>443</v>
      </c>
      <c r="E2299" s="105" t="s">
        <v>2372</v>
      </c>
      <c r="F2299" s="111" t="s">
        <v>1254</v>
      </c>
      <c r="G2299" s="211" t="s">
        <v>4832</v>
      </c>
      <c r="H2299" s="211" t="s">
        <v>3846</v>
      </c>
      <c r="I2299" s="161"/>
    </row>
    <row r="2300" spans="1:12" s="156" customFormat="1" x14ac:dyDescent="0.25">
      <c r="A2300" s="161" t="s">
        <v>15494</v>
      </c>
      <c r="B2300" s="161" t="s">
        <v>5433</v>
      </c>
      <c r="C2300" s="111" t="s">
        <v>15493</v>
      </c>
      <c r="D2300" s="211" t="s">
        <v>443</v>
      </c>
      <c r="E2300" s="105" t="s">
        <v>2372</v>
      </c>
      <c r="F2300" s="111" t="s">
        <v>1254</v>
      </c>
      <c r="G2300" s="211" t="s">
        <v>6857</v>
      </c>
      <c r="H2300" s="161" t="s">
        <v>3847</v>
      </c>
      <c r="I2300" s="161"/>
    </row>
    <row r="2301" spans="1:12" x14ac:dyDescent="0.25">
      <c r="A2301" s="122" t="s">
        <v>3848</v>
      </c>
      <c r="B2301" s="161" t="s">
        <v>5355</v>
      </c>
      <c r="C2301" s="122" t="s">
        <v>3849</v>
      </c>
      <c r="D2301" s="120" t="s">
        <v>841</v>
      </c>
      <c r="E2301" s="122" t="s">
        <v>1428</v>
      </c>
      <c r="F2301" s="122"/>
      <c r="G2301" s="120" t="s">
        <v>1258</v>
      </c>
      <c r="H2301" s="122" t="s">
        <v>3850</v>
      </c>
      <c r="I2301" s="122"/>
    </row>
    <row r="2302" spans="1:12" s="156" customFormat="1" x14ac:dyDescent="0.25">
      <c r="A2302" s="161" t="s">
        <v>9389</v>
      </c>
      <c r="B2302" s="161" t="s">
        <v>282</v>
      </c>
      <c r="C2302" s="161" t="s">
        <v>9387</v>
      </c>
      <c r="D2302" s="160" t="s">
        <v>8944</v>
      </c>
      <c r="E2302" s="161" t="s">
        <v>9382</v>
      </c>
      <c r="F2302" s="161" t="s">
        <v>1254</v>
      </c>
      <c r="G2302" s="160" t="s">
        <v>1297</v>
      </c>
      <c r="H2302" s="161" t="s">
        <v>9390</v>
      </c>
      <c r="I2302" s="161"/>
    </row>
    <row r="2303" spans="1:12" x14ac:dyDescent="0.25">
      <c r="A2303" s="122" t="s">
        <v>4566</v>
      </c>
      <c r="B2303" s="161" t="s">
        <v>282</v>
      </c>
      <c r="C2303" s="161" t="s">
        <v>6991</v>
      </c>
      <c r="D2303" s="120" t="s">
        <v>4413</v>
      </c>
      <c r="E2303" s="122" t="s">
        <v>4567</v>
      </c>
      <c r="F2303" s="122" t="s">
        <v>1254</v>
      </c>
      <c r="G2303" s="160" t="s">
        <v>10307</v>
      </c>
      <c r="H2303" s="122" t="s">
        <v>4568</v>
      </c>
      <c r="I2303" s="122"/>
    </row>
    <row r="2304" spans="1:12" x14ac:dyDescent="0.25">
      <c r="A2304" s="122" t="s">
        <v>4724</v>
      </c>
      <c r="B2304" s="122" t="s">
        <v>5434</v>
      </c>
      <c r="C2304" s="122" t="s">
        <v>5420</v>
      </c>
      <c r="D2304" s="120" t="s">
        <v>443</v>
      </c>
      <c r="E2304" s="122" t="s">
        <v>4725</v>
      </c>
      <c r="F2304" s="122" t="s">
        <v>1254</v>
      </c>
      <c r="G2304" s="120" t="s">
        <v>1421</v>
      </c>
      <c r="H2304" s="122" t="s">
        <v>4726</v>
      </c>
      <c r="I2304" s="122"/>
    </row>
    <row r="2305" spans="1:9" s="156" customFormat="1" x14ac:dyDescent="0.25">
      <c r="A2305" s="161" t="s">
        <v>17055</v>
      </c>
      <c r="B2305" s="161" t="s">
        <v>282</v>
      </c>
      <c r="C2305" s="161"/>
      <c r="D2305" s="211" t="s">
        <v>16646</v>
      </c>
      <c r="E2305" s="161" t="s">
        <v>4611</v>
      </c>
      <c r="F2305" s="161" t="s">
        <v>1254</v>
      </c>
      <c r="G2305" s="162" t="s">
        <v>1421</v>
      </c>
      <c r="H2305" s="161" t="s">
        <v>17056</v>
      </c>
      <c r="I2305" s="161"/>
    </row>
    <row r="2306" spans="1:9" x14ac:dyDescent="0.25">
      <c r="A2306" s="122" t="s">
        <v>3853</v>
      </c>
      <c r="B2306" s="161" t="s">
        <v>282</v>
      </c>
      <c r="C2306" s="161" t="s">
        <v>6992</v>
      </c>
      <c r="D2306" s="120" t="s">
        <v>564</v>
      </c>
      <c r="E2306" s="122" t="s">
        <v>3851</v>
      </c>
      <c r="F2306" s="122" t="s">
        <v>1250</v>
      </c>
      <c r="G2306" s="122" t="s">
        <v>6857</v>
      </c>
      <c r="H2306" s="122" t="s">
        <v>3854</v>
      </c>
      <c r="I2306" s="122"/>
    </row>
    <row r="2307" spans="1:9" s="156" customFormat="1" x14ac:dyDescent="0.25">
      <c r="A2307" s="161" t="s">
        <v>9971</v>
      </c>
      <c r="B2307" s="161" t="s">
        <v>282</v>
      </c>
      <c r="C2307" s="161"/>
      <c r="D2307" s="160" t="s">
        <v>7848</v>
      </c>
      <c r="E2307" s="161" t="s">
        <v>9343</v>
      </c>
      <c r="F2307" s="161" t="s">
        <v>1265</v>
      </c>
      <c r="G2307" s="161" t="s">
        <v>8955</v>
      </c>
      <c r="H2307" s="161" t="s">
        <v>9972</v>
      </c>
      <c r="I2307" s="161"/>
    </row>
    <row r="2308" spans="1:9" x14ac:dyDescent="0.25">
      <c r="A2308" s="122" t="s">
        <v>3855</v>
      </c>
      <c r="B2308" s="122" t="s">
        <v>3856</v>
      </c>
      <c r="C2308" s="122"/>
      <c r="D2308" s="120" t="s">
        <v>443</v>
      </c>
      <c r="E2308" s="122" t="s">
        <v>6840</v>
      </c>
      <c r="F2308" s="122" t="s">
        <v>1250</v>
      </c>
      <c r="G2308" s="120" t="s">
        <v>4817</v>
      </c>
      <c r="H2308" s="122" t="s">
        <v>3857</v>
      </c>
      <c r="I2308" s="122"/>
    </row>
    <row r="2309" spans="1:9" x14ac:dyDescent="0.25">
      <c r="A2309" s="122" t="s">
        <v>3858</v>
      </c>
      <c r="B2309" s="122" t="s">
        <v>3859</v>
      </c>
      <c r="C2309" s="122" t="s">
        <v>3860</v>
      </c>
      <c r="D2309" s="120" t="s">
        <v>443</v>
      </c>
      <c r="E2309" s="122" t="s">
        <v>288</v>
      </c>
      <c r="F2309" s="122" t="s">
        <v>1250</v>
      </c>
      <c r="G2309" s="120" t="s">
        <v>3624</v>
      </c>
      <c r="H2309" s="122" t="s">
        <v>3861</v>
      </c>
      <c r="I2309" s="122"/>
    </row>
    <row r="2310" spans="1:9" s="156" customFormat="1" x14ac:dyDescent="0.25">
      <c r="A2310" s="161" t="s">
        <v>5303</v>
      </c>
      <c r="B2310" s="161" t="s">
        <v>5302</v>
      </c>
      <c r="C2310" s="161" t="s">
        <v>5304</v>
      </c>
      <c r="D2310" s="160" t="s">
        <v>841</v>
      </c>
      <c r="E2310" s="161" t="s">
        <v>359</v>
      </c>
      <c r="F2310" s="161" t="s">
        <v>1618</v>
      </c>
      <c r="G2310" s="160" t="s">
        <v>1258</v>
      </c>
      <c r="H2310" s="161" t="s">
        <v>5305</v>
      </c>
      <c r="I2310" s="161"/>
    </row>
    <row r="2311" spans="1:9" x14ac:dyDescent="0.25">
      <c r="A2311" s="122" t="s">
        <v>3862</v>
      </c>
      <c r="B2311" s="122" t="s">
        <v>3863</v>
      </c>
      <c r="C2311" s="122" t="s">
        <v>3860</v>
      </c>
      <c r="D2311" s="120" t="s">
        <v>443</v>
      </c>
      <c r="E2311" s="122" t="s">
        <v>1790</v>
      </c>
      <c r="F2311" s="122" t="s">
        <v>1250</v>
      </c>
      <c r="G2311" s="120" t="s">
        <v>3624</v>
      </c>
      <c r="H2311" s="99" t="s">
        <v>3864</v>
      </c>
      <c r="I2311" s="122"/>
    </row>
    <row r="2312" spans="1:9" ht="15.75" thickBot="1" x14ac:dyDescent="0.3">
      <c r="A2312" s="119" t="s">
        <v>3865</v>
      </c>
      <c r="B2312" s="121" t="s">
        <v>3866</v>
      </c>
      <c r="C2312" s="122" t="s">
        <v>3867</v>
      </c>
      <c r="D2312" s="120" t="s">
        <v>443</v>
      </c>
      <c r="E2312" s="122" t="s">
        <v>3868</v>
      </c>
      <c r="F2312" s="122" t="s">
        <v>1600</v>
      </c>
      <c r="G2312" s="120" t="s">
        <v>5016</v>
      </c>
      <c r="H2312" s="113" t="s">
        <v>3869</v>
      </c>
      <c r="I2312" s="122"/>
    </row>
    <row r="2313" spans="1:9" x14ac:dyDescent="0.25">
      <c r="A2313" s="122" t="s">
        <v>3870</v>
      </c>
      <c r="B2313" s="122" t="s">
        <v>3871</v>
      </c>
      <c r="C2313" s="122" t="s">
        <v>3872</v>
      </c>
      <c r="D2313" s="120" t="s">
        <v>443</v>
      </c>
      <c r="E2313" s="122" t="s">
        <v>3873</v>
      </c>
      <c r="F2313" s="122" t="s">
        <v>1250</v>
      </c>
      <c r="G2313" s="160" t="s">
        <v>1251</v>
      </c>
      <c r="H2313" s="122" t="s">
        <v>3874</v>
      </c>
      <c r="I2313" s="122"/>
    </row>
    <row r="2314" spans="1:9" s="156" customFormat="1" x14ac:dyDescent="0.25">
      <c r="A2314" s="161" t="s">
        <v>9973</v>
      </c>
      <c r="B2314" s="161" t="s">
        <v>282</v>
      </c>
      <c r="C2314" s="161"/>
      <c r="D2314" s="162" t="s">
        <v>7848</v>
      </c>
      <c r="E2314" s="161" t="s">
        <v>1250</v>
      </c>
      <c r="F2314" s="161" t="s">
        <v>1250</v>
      </c>
      <c r="G2314" s="105" t="s">
        <v>8955</v>
      </c>
      <c r="H2314" s="161" t="s">
        <v>9974</v>
      </c>
      <c r="I2314" s="161"/>
    </row>
    <row r="2315" spans="1:9" s="156" customFormat="1" x14ac:dyDescent="0.25">
      <c r="A2315" s="161" t="s">
        <v>10335</v>
      </c>
      <c r="B2315" s="161" t="s">
        <v>282</v>
      </c>
      <c r="C2315" s="161"/>
      <c r="D2315" s="162" t="s">
        <v>755</v>
      </c>
      <c r="E2315" s="161" t="s">
        <v>10336</v>
      </c>
      <c r="F2315" s="161" t="s">
        <v>1254</v>
      </c>
      <c r="G2315" s="105" t="s">
        <v>8955</v>
      </c>
      <c r="H2315" s="161" t="s">
        <v>10337</v>
      </c>
      <c r="I2315" s="161"/>
    </row>
    <row r="2316" spans="1:9" s="156" customFormat="1" x14ac:dyDescent="0.25">
      <c r="A2316" s="161" t="s">
        <v>5569</v>
      </c>
      <c r="B2316" s="161" t="s">
        <v>5570</v>
      </c>
      <c r="C2316" s="161" t="s">
        <v>5571</v>
      </c>
      <c r="D2316" s="162" t="s">
        <v>443</v>
      </c>
      <c r="E2316" s="161" t="s">
        <v>5572</v>
      </c>
      <c r="F2316" s="161" t="s">
        <v>1254</v>
      </c>
      <c r="G2316" s="105" t="s">
        <v>4832</v>
      </c>
      <c r="H2316" s="161" t="s">
        <v>5573</v>
      </c>
      <c r="I2316" s="161"/>
    </row>
    <row r="2317" spans="1:9" s="156" customFormat="1" x14ac:dyDescent="0.25">
      <c r="A2317" s="211" t="s">
        <v>3875</v>
      </c>
      <c r="B2317" s="211" t="s">
        <v>282</v>
      </c>
      <c r="C2317" s="211" t="s">
        <v>16376</v>
      </c>
      <c r="D2317" s="211" t="s">
        <v>8944</v>
      </c>
      <c r="E2317" s="162" t="s">
        <v>15000</v>
      </c>
      <c r="F2317" s="162" t="s">
        <v>1250</v>
      </c>
      <c r="G2317" s="105" t="s">
        <v>1297</v>
      </c>
      <c r="H2317" s="211" t="s">
        <v>7712</v>
      </c>
      <c r="I2317" s="161"/>
    </row>
    <row r="2318" spans="1:9" x14ac:dyDescent="0.25">
      <c r="A2318" s="122" t="s">
        <v>3876</v>
      </c>
      <c r="B2318" s="122" t="s">
        <v>3877</v>
      </c>
      <c r="C2318" s="122" t="s">
        <v>3878</v>
      </c>
      <c r="D2318" s="120" t="s">
        <v>443</v>
      </c>
      <c r="E2318" s="122" t="s">
        <v>1328</v>
      </c>
      <c r="F2318" s="122" t="s">
        <v>1250</v>
      </c>
      <c r="G2318" s="122" t="s">
        <v>1251</v>
      </c>
      <c r="H2318" s="122" t="s">
        <v>3879</v>
      </c>
      <c r="I2318" s="122"/>
    </row>
    <row r="2319" spans="1:9" s="156" customFormat="1" x14ac:dyDescent="0.25">
      <c r="A2319" s="211" t="s">
        <v>3880</v>
      </c>
      <c r="B2319" s="211" t="s">
        <v>5938</v>
      </c>
      <c r="C2319" s="211" t="s">
        <v>16290</v>
      </c>
      <c r="D2319" s="211" t="s">
        <v>841</v>
      </c>
      <c r="E2319" s="162" t="s">
        <v>2337</v>
      </c>
      <c r="F2319" s="162" t="s">
        <v>1250</v>
      </c>
      <c r="G2319" s="162" t="s">
        <v>1359</v>
      </c>
      <c r="H2319" s="143" t="s">
        <v>3881</v>
      </c>
      <c r="I2319" s="161"/>
    </row>
    <row r="2320" spans="1:9" s="156" customFormat="1" x14ac:dyDescent="0.25">
      <c r="A2320" s="161" t="s">
        <v>3882</v>
      </c>
      <c r="B2320" s="161" t="s">
        <v>3883</v>
      </c>
      <c r="C2320" s="211" t="s">
        <v>16127</v>
      </c>
      <c r="D2320" s="211" t="s">
        <v>443</v>
      </c>
      <c r="E2320" s="161" t="s">
        <v>7872</v>
      </c>
      <c r="F2320" s="161" t="s">
        <v>1250</v>
      </c>
      <c r="G2320" s="161" t="s">
        <v>1297</v>
      </c>
      <c r="H2320" s="211" t="s">
        <v>3884</v>
      </c>
      <c r="I2320" s="161"/>
    </row>
    <row r="2321" spans="1:9" x14ac:dyDescent="0.25">
      <c r="A2321" s="122" t="s">
        <v>3885</v>
      </c>
      <c r="B2321" s="161" t="s">
        <v>282</v>
      </c>
      <c r="C2321" s="122"/>
      <c r="D2321" s="120" t="s">
        <v>4413</v>
      </c>
      <c r="E2321" s="122" t="s">
        <v>2566</v>
      </c>
      <c r="F2321" s="122" t="s">
        <v>1250</v>
      </c>
      <c r="G2321" s="122" t="s">
        <v>1251</v>
      </c>
      <c r="H2321" s="114" t="s">
        <v>3886</v>
      </c>
      <c r="I2321" s="122"/>
    </row>
    <row r="2322" spans="1:9" x14ac:dyDescent="0.25">
      <c r="A2322" s="109" t="s">
        <v>3887</v>
      </c>
      <c r="B2322" s="161" t="s">
        <v>282</v>
      </c>
      <c r="C2322" s="119" t="s">
        <v>6993</v>
      </c>
      <c r="D2322" s="120" t="s">
        <v>564</v>
      </c>
      <c r="E2322" s="119" t="s">
        <v>3888</v>
      </c>
      <c r="F2322" s="122" t="s">
        <v>1265</v>
      </c>
      <c r="G2322" s="119" t="s">
        <v>6857</v>
      </c>
      <c r="H2322" s="99" t="s">
        <v>814</v>
      </c>
    </row>
    <row r="2323" spans="1:9" s="156" customFormat="1" x14ac:dyDescent="0.25">
      <c r="A2323" s="109" t="s">
        <v>9987</v>
      </c>
      <c r="B2323" s="161" t="s">
        <v>282</v>
      </c>
      <c r="D2323" s="160" t="s">
        <v>7848</v>
      </c>
      <c r="E2323" s="161" t="s">
        <v>9977</v>
      </c>
      <c r="F2323" s="161" t="s">
        <v>1254</v>
      </c>
      <c r="G2323" s="161" t="s">
        <v>8955</v>
      </c>
      <c r="H2323" s="99" t="s">
        <v>9988</v>
      </c>
    </row>
    <row r="2324" spans="1:9" x14ac:dyDescent="0.25">
      <c r="A2324" s="122" t="s">
        <v>3889</v>
      </c>
      <c r="B2324" s="161" t="s">
        <v>282</v>
      </c>
      <c r="C2324" s="122"/>
      <c r="D2324" s="120" t="s">
        <v>564</v>
      </c>
      <c r="E2324" s="122" t="s">
        <v>3890</v>
      </c>
      <c r="F2324" s="122" t="s">
        <v>1250</v>
      </c>
      <c r="G2324" s="122" t="s">
        <v>1251</v>
      </c>
      <c r="H2324" s="99" t="s">
        <v>3891</v>
      </c>
      <c r="I2324" s="122"/>
    </row>
    <row r="2325" spans="1:9" x14ac:dyDescent="0.25">
      <c r="A2325" s="93" t="s">
        <v>3892</v>
      </c>
      <c r="B2325" s="161" t="s">
        <v>282</v>
      </c>
      <c r="D2325" s="119" t="s">
        <v>4413</v>
      </c>
      <c r="E2325" s="119" t="s">
        <v>3893</v>
      </c>
      <c r="F2325" s="122" t="s">
        <v>1254</v>
      </c>
      <c r="G2325" s="120" t="s">
        <v>1392</v>
      </c>
      <c r="H2325" s="99" t="s">
        <v>3894</v>
      </c>
    </row>
    <row r="2326" spans="1:9" s="156" customFormat="1" x14ac:dyDescent="0.25">
      <c r="A2326" s="93" t="s">
        <v>8722</v>
      </c>
      <c r="B2326" s="161" t="s">
        <v>282</v>
      </c>
      <c r="C2326" s="156" t="s">
        <v>8723</v>
      </c>
      <c r="D2326" s="161" t="s">
        <v>7848</v>
      </c>
      <c r="E2326" s="161" t="s">
        <v>309</v>
      </c>
      <c r="F2326" s="161" t="s">
        <v>1254</v>
      </c>
      <c r="G2326" s="161" t="s">
        <v>7030</v>
      </c>
      <c r="H2326" s="161" t="s">
        <v>8724</v>
      </c>
    </row>
    <row r="2327" spans="1:9" x14ac:dyDescent="0.25">
      <c r="A2327" s="122" t="s">
        <v>3895</v>
      </c>
      <c r="B2327" s="122" t="s">
        <v>3896</v>
      </c>
      <c r="C2327" s="122" t="s">
        <v>3151</v>
      </c>
      <c r="D2327" s="120" t="s">
        <v>443</v>
      </c>
      <c r="E2327" s="122" t="s">
        <v>2076</v>
      </c>
      <c r="F2327" s="122" t="s">
        <v>1250</v>
      </c>
      <c r="G2327" s="122" t="s">
        <v>1251</v>
      </c>
      <c r="H2327" s="122" t="s">
        <v>3897</v>
      </c>
      <c r="I2327" s="122"/>
    </row>
    <row r="2328" spans="1:9" s="156" customFormat="1" x14ac:dyDescent="0.25">
      <c r="A2328" s="161" t="s">
        <v>445</v>
      </c>
      <c r="B2328" s="161" t="s">
        <v>1184</v>
      </c>
      <c r="C2328" s="161" t="s">
        <v>12550</v>
      </c>
      <c r="D2328" s="209" t="s">
        <v>443</v>
      </c>
      <c r="E2328" s="161" t="s">
        <v>12551</v>
      </c>
      <c r="F2328" s="161" t="s">
        <v>1250</v>
      </c>
      <c r="G2328" s="161" t="s">
        <v>4905</v>
      </c>
      <c r="H2328" s="209" t="s">
        <v>430</v>
      </c>
      <c r="I2328" s="161"/>
    </row>
    <row r="2329" spans="1:9" s="156" customFormat="1" x14ac:dyDescent="0.25">
      <c r="A2329" s="161" t="s">
        <v>10005</v>
      </c>
      <c r="B2329" s="161" t="s">
        <v>282</v>
      </c>
      <c r="C2329" s="161"/>
      <c r="D2329" s="160" t="s">
        <v>7848</v>
      </c>
      <c r="E2329" s="161" t="s">
        <v>9150</v>
      </c>
      <c r="F2329" s="161" t="s">
        <v>1254</v>
      </c>
      <c r="G2329" s="161" t="s">
        <v>8955</v>
      </c>
      <c r="H2329" s="161" t="s">
        <v>10006</v>
      </c>
      <c r="I2329" s="161"/>
    </row>
    <row r="2330" spans="1:9" s="156" customFormat="1" x14ac:dyDescent="0.25">
      <c r="A2330" s="211" t="s">
        <v>9968</v>
      </c>
      <c r="B2330" s="211" t="s">
        <v>282</v>
      </c>
      <c r="C2330" s="211" t="s">
        <v>16128</v>
      </c>
      <c r="D2330" s="211" t="s">
        <v>8944</v>
      </c>
      <c r="E2330" s="162" t="s">
        <v>16129</v>
      </c>
      <c r="F2330" s="162" t="s">
        <v>1250</v>
      </c>
      <c r="G2330" s="162" t="s">
        <v>1258</v>
      </c>
      <c r="H2330" s="211" t="s">
        <v>9967</v>
      </c>
      <c r="I2330" s="161"/>
    </row>
    <row r="2331" spans="1:9" s="156" customFormat="1" x14ac:dyDescent="0.25">
      <c r="A2331" s="161" t="s">
        <v>14566</v>
      </c>
      <c r="B2331" s="161" t="s">
        <v>282</v>
      </c>
      <c r="C2331" s="161" t="s">
        <v>14567</v>
      </c>
      <c r="D2331" s="211" t="s">
        <v>14448</v>
      </c>
      <c r="E2331" s="161" t="s">
        <v>6980</v>
      </c>
      <c r="F2331" s="161" t="s">
        <v>1250</v>
      </c>
      <c r="G2331" s="161" t="s">
        <v>6857</v>
      </c>
      <c r="H2331" s="161" t="s">
        <v>14568</v>
      </c>
      <c r="I2331" s="161"/>
    </row>
    <row r="2332" spans="1:9" s="156" customFormat="1" x14ac:dyDescent="0.25">
      <c r="A2332" s="161" t="s">
        <v>15380</v>
      </c>
      <c r="B2332" s="161" t="s">
        <v>282</v>
      </c>
      <c r="C2332" s="161" t="s">
        <v>15381</v>
      </c>
      <c r="D2332" s="211" t="s">
        <v>15378</v>
      </c>
      <c r="E2332" s="161" t="s">
        <v>15379</v>
      </c>
      <c r="F2332" s="161" t="s">
        <v>1265</v>
      </c>
      <c r="G2332" s="161" t="s">
        <v>1258</v>
      </c>
      <c r="H2332" s="161" t="s">
        <v>15382</v>
      </c>
      <c r="I2332" s="161" t="s">
        <v>10213</v>
      </c>
    </row>
    <row r="2333" spans="1:9" s="156" customFormat="1" x14ac:dyDescent="0.25">
      <c r="A2333" s="161" t="s">
        <v>14554</v>
      </c>
      <c r="B2333" s="161" t="s">
        <v>282</v>
      </c>
      <c r="C2333" s="161"/>
      <c r="D2333" s="211" t="s">
        <v>14448</v>
      </c>
      <c r="E2333" s="161" t="s">
        <v>14555</v>
      </c>
      <c r="F2333" s="161" t="s">
        <v>1265</v>
      </c>
      <c r="G2333" s="161" t="s">
        <v>14459</v>
      </c>
      <c r="H2333" s="161" t="s">
        <v>14556</v>
      </c>
      <c r="I2333" s="161"/>
    </row>
    <row r="2334" spans="1:9" s="156" customFormat="1" x14ac:dyDescent="0.25">
      <c r="A2334" s="161" t="s">
        <v>15797</v>
      </c>
      <c r="B2334" s="161" t="s">
        <v>282</v>
      </c>
      <c r="C2334" s="161" t="s">
        <v>15798</v>
      </c>
      <c r="D2334" s="211" t="s">
        <v>7848</v>
      </c>
      <c r="E2334" s="161" t="s">
        <v>15799</v>
      </c>
      <c r="F2334" s="161" t="s">
        <v>1265</v>
      </c>
      <c r="G2334" s="161" t="s">
        <v>1258</v>
      </c>
      <c r="H2334" s="211" t="s">
        <v>8725</v>
      </c>
      <c r="I2334" s="161"/>
    </row>
    <row r="2335" spans="1:9" s="156" customFormat="1" x14ac:dyDescent="0.25">
      <c r="A2335" s="161" t="s">
        <v>5574</v>
      </c>
      <c r="B2335" s="161" t="s">
        <v>5575</v>
      </c>
      <c r="C2335" s="161" t="s">
        <v>5576</v>
      </c>
      <c r="D2335" s="160" t="s">
        <v>443</v>
      </c>
      <c r="E2335" s="161" t="s">
        <v>367</v>
      </c>
      <c r="F2335" s="161" t="s">
        <v>1254</v>
      </c>
      <c r="G2335" s="161" t="s">
        <v>1392</v>
      </c>
      <c r="H2335" s="161" t="s">
        <v>5577</v>
      </c>
      <c r="I2335" s="161"/>
    </row>
    <row r="2336" spans="1:9" x14ac:dyDescent="0.25">
      <c r="A2336" s="120" t="s">
        <v>3898</v>
      </c>
      <c r="B2336" s="120" t="s">
        <v>3899</v>
      </c>
      <c r="C2336" s="122"/>
      <c r="D2336" s="120" t="s">
        <v>443</v>
      </c>
      <c r="E2336" s="122" t="s">
        <v>3106</v>
      </c>
      <c r="F2336" s="122" t="s">
        <v>1250</v>
      </c>
      <c r="G2336" s="120" t="s">
        <v>4817</v>
      </c>
      <c r="H2336" s="122" t="s">
        <v>3900</v>
      </c>
      <c r="I2336" s="122"/>
    </row>
    <row r="2337" spans="1:14" s="156" customFormat="1" x14ac:dyDescent="0.25">
      <c r="A2337" s="211" t="s">
        <v>327</v>
      </c>
      <c r="B2337" s="161" t="s">
        <v>5735</v>
      </c>
      <c r="C2337" s="161" t="s">
        <v>10788</v>
      </c>
      <c r="D2337" s="211" t="s">
        <v>443</v>
      </c>
      <c r="E2337" s="161" t="s">
        <v>10787</v>
      </c>
      <c r="F2337" s="161" t="s">
        <v>1254</v>
      </c>
      <c r="G2337" s="161" t="s">
        <v>10305</v>
      </c>
      <c r="H2337" s="161" t="s">
        <v>1185</v>
      </c>
      <c r="I2337" s="161"/>
    </row>
    <row r="2338" spans="1:14" x14ac:dyDescent="0.25">
      <c r="A2338" s="120" t="s">
        <v>3901</v>
      </c>
      <c r="B2338" s="122" t="s">
        <v>3902</v>
      </c>
      <c r="C2338" s="122" t="s">
        <v>3817</v>
      </c>
      <c r="D2338" s="120" t="s">
        <v>443</v>
      </c>
      <c r="E2338" s="122" t="s">
        <v>2076</v>
      </c>
      <c r="F2338" s="122" t="s">
        <v>1250</v>
      </c>
      <c r="G2338" s="122" t="s">
        <v>1251</v>
      </c>
      <c r="H2338" s="99" t="s">
        <v>3903</v>
      </c>
      <c r="I2338" s="122"/>
    </row>
    <row r="2339" spans="1:14" x14ac:dyDescent="0.25">
      <c r="A2339" s="121" t="s">
        <v>6994</v>
      </c>
      <c r="B2339" s="161" t="s">
        <v>282</v>
      </c>
      <c r="C2339" s="121"/>
      <c r="D2339" s="50" t="s">
        <v>4413</v>
      </c>
      <c r="E2339" s="121" t="s">
        <v>359</v>
      </c>
      <c r="F2339" s="121" t="s">
        <v>1618</v>
      </c>
      <c r="G2339" s="121" t="s">
        <v>1477</v>
      </c>
      <c r="H2339" s="114" t="s">
        <v>3904</v>
      </c>
      <c r="I2339" s="121"/>
      <c r="J2339" s="91"/>
      <c r="K2339" s="91"/>
      <c r="L2339" s="91"/>
      <c r="M2339" s="91"/>
      <c r="N2339" s="91"/>
    </row>
    <row r="2340" spans="1:14" s="156" customFormat="1" x14ac:dyDescent="0.25">
      <c r="A2340" s="135" t="s">
        <v>5017</v>
      </c>
      <c r="B2340" s="161" t="s">
        <v>5018</v>
      </c>
      <c r="C2340" s="135"/>
      <c r="D2340" s="143" t="s">
        <v>443</v>
      </c>
      <c r="E2340" s="135" t="s">
        <v>5019</v>
      </c>
      <c r="F2340" s="135" t="s">
        <v>1250</v>
      </c>
      <c r="G2340" s="161" t="s">
        <v>1251</v>
      </c>
      <c r="H2340" s="114" t="s">
        <v>5020</v>
      </c>
      <c r="I2340" s="135"/>
      <c r="J2340" s="141"/>
      <c r="K2340" s="141"/>
      <c r="L2340" s="141"/>
      <c r="M2340" s="141"/>
      <c r="N2340" s="141"/>
    </row>
    <row r="2341" spans="1:14" s="156" customFormat="1" x14ac:dyDescent="0.25">
      <c r="A2341" s="211" t="s">
        <v>5306</v>
      </c>
      <c r="B2341" s="143" t="s">
        <v>5307</v>
      </c>
      <c r="C2341" s="211" t="s">
        <v>15520</v>
      </c>
      <c r="D2341" s="211" t="s">
        <v>841</v>
      </c>
      <c r="E2341" s="136" t="s">
        <v>3174</v>
      </c>
      <c r="F2341" s="136" t="s">
        <v>1618</v>
      </c>
      <c r="G2341" s="136" t="s">
        <v>1258</v>
      </c>
      <c r="H2341" s="211" t="s">
        <v>5308</v>
      </c>
      <c r="I2341" s="135"/>
      <c r="J2341" s="141"/>
      <c r="K2341" s="141"/>
      <c r="L2341" s="141"/>
      <c r="M2341" s="141"/>
      <c r="N2341" s="141"/>
    </row>
    <row r="2342" spans="1:14" s="156" customFormat="1" x14ac:dyDescent="0.25">
      <c r="A2342" s="135" t="s">
        <v>8726</v>
      </c>
      <c r="B2342" s="161" t="s">
        <v>282</v>
      </c>
      <c r="C2342" s="135" t="s">
        <v>8727</v>
      </c>
      <c r="D2342" s="143" t="s">
        <v>7848</v>
      </c>
      <c r="E2342" s="135" t="s">
        <v>4737</v>
      </c>
      <c r="F2342" s="135" t="s">
        <v>1254</v>
      </c>
      <c r="G2342" s="135" t="s">
        <v>4905</v>
      </c>
      <c r="H2342" s="114" t="s">
        <v>8728</v>
      </c>
      <c r="I2342" s="135"/>
      <c r="J2342" s="141"/>
      <c r="K2342" s="141"/>
      <c r="L2342" s="141"/>
      <c r="M2342" s="141"/>
      <c r="N2342" s="141"/>
    </row>
    <row r="2343" spans="1:14" s="156" customFormat="1" x14ac:dyDescent="0.25">
      <c r="A2343" s="135" t="s">
        <v>17282</v>
      </c>
      <c r="B2343" s="161" t="s">
        <v>282</v>
      </c>
      <c r="C2343" s="135"/>
      <c r="D2343" s="143" t="s">
        <v>16646</v>
      </c>
      <c r="E2343" s="135" t="s">
        <v>8967</v>
      </c>
      <c r="F2343" s="135" t="s">
        <v>1250</v>
      </c>
      <c r="G2343" s="135" t="s">
        <v>8955</v>
      </c>
      <c r="H2343" s="135" t="s">
        <v>17283</v>
      </c>
      <c r="I2343" s="135"/>
      <c r="J2343" s="141"/>
      <c r="K2343" s="141"/>
      <c r="L2343" s="141"/>
      <c r="M2343" s="141"/>
      <c r="N2343" s="141"/>
    </row>
    <row r="2344" spans="1:14" s="156" customFormat="1" x14ac:dyDescent="0.25">
      <c r="A2344" s="211" t="s">
        <v>9191</v>
      </c>
      <c r="B2344" s="143" t="s">
        <v>282</v>
      </c>
      <c r="C2344" s="211" t="s">
        <v>16299</v>
      </c>
      <c r="D2344" s="211" t="s">
        <v>8944</v>
      </c>
      <c r="E2344" s="136" t="s">
        <v>16300</v>
      </c>
      <c r="F2344" s="136" t="s">
        <v>1265</v>
      </c>
      <c r="G2344" s="136" t="s">
        <v>5456</v>
      </c>
      <c r="H2344" s="211" t="s">
        <v>9192</v>
      </c>
      <c r="I2344" s="135"/>
      <c r="J2344" s="141"/>
      <c r="K2344" s="141"/>
      <c r="L2344" s="141"/>
      <c r="M2344" s="141"/>
      <c r="N2344" s="141"/>
    </row>
    <row r="2345" spans="1:14" x14ac:dyDescent="0.25">
      <c r="A2345" s="119" t="s">
        <v>3905</v>
      </c>
      <c r="B2345" s="122" t="s">
        <v>3906</v>
      </c>
      <c r="C2345" s="119" t="s">
        <v>3907</v>
      </c>
      <c r="D2345" s="122" t="s">
        <v>841</v>
      </c>
      <c r="E2345" s="119" t="s">
        <v>3908</v>
      </c>
      <c r="F2345" s="122" t="s">
        <v>1600</v>
      </c>
      <c r="G2345" s="122" t="s">
        <v>1359</v>
      </c>
      <c r="H2345" s="120" t="s">
        <v>3909</v>
      </c>
    </row>
    <row r="2346" spans="1:14" s="156" customFormat="1" x14ac:dyDescent="0.25">
      <c r="A2346" s="160" t="s">
        <v>4569</v>
      </c>
      <c r="B2346" s="161" t="s">
        <v>282</v>
      </c>
      <c r="C2346" s="161" t="s">
        <v>6996</v>
      </c>
      <c r="D2346" s="160" t="s">
        <v>4413</v>
      </c>
      <c r="E2346" s="161" t="s">
        <v>1811</v>
      </c>
      <c r="F2346" s="161" t="s">
        <v>1250</v>
      </c>
      <c r="G2346" s="160" t="s">
        <v>6857</v>
      </c>
      <c r="H2346" s="160" t="s">
        <v>4570</v>
      </c>
    </row>
    <row r="2347" spans="1:14" s="156" customFormat="1" x14ac:dyDescent="0.25">
      <c r="A2347" s="161" t="s">
        <v>3911</v>
      </c>
      <c r="B2347" s="161" t="s">
        <v>5023</v>
      </c>
      <c r="C2347" s="161" t="s">
        <v>6997</v>
      </c>
      <c r="D2347" s="160" t="s">
        <v>443</v>
      </c>
      <c r="E2347" s="161" t="s">
        <v>4295</v>
      </c>
      <c r="F2347" s="161" t="s">
        <v>1250</v>
      </c>
      <c r="G2347" s="160" t="s">
        <v>7032</v>
      </c>
      <c r="H2347" s="160" t="s">
        <v>5024</v>
      </c>
    </row>
    <row r="2348" spans="1:14" x14ac:dyDescent="0.25">
      <c r="A2348" s="122" t="s">
        <v>4736</v>
      </c>
      <c r="B2348" s="161" t="s">
        <v>282</v>
      </c>
      <c r="C2348" s="122" t="s">
        <v>6998</v>
      </c>
      <c r="D2348" s="122" t="s">
        <v>8944</v>
      </c>
      <c r="E2348" s="122" t="s">
        <v>4737</v>
      </c>
      <c r="F2348" s="122" t="s">
        <v>1254</v>
      </c>
      <c r="G2348" s="160" t="s">
        <v>10305</v>
      </c>
      <c r="H2348" s="120" t="s">
        <v>4738</v>
      </c>
      <c r="I2348" s="122"/>
    </row>
    <row r="2349" spans="1:14" x14ac:dyDescent="0.25">
      <c r="A2349" s="122" t="s">
        <v>3916</v>
      </c>
      <c r="B2349" s="122" t="s">
        <v>3917</v>
      </c>
      <c r="C2349" s="122" t="s">
        <v>3918</v>
      </c>
      <c r="D2349" s="120" t="s">
        <v>443</v>
      </c>
      <c r="E2349" s="122" t="s">
        <v>258</v>
      </c>
      <c r="F2349" s="122" t="s">
        <v>1250</v>
      </c>
      <c r="G2349" s="122" t="s">
        <v>1353</v>
      </c>
      <c r="H2349" s="120" t="s">
        <v>3919</v>
      </c>
      <c r="I2349" s="122"/>
    </row>
    <row r="2350" spans="1:14" s="156" customFormat="1" x14ac:dyDescent="0.25">
      <c r="A2350" s="161" t="s">
        <v>9469</v>
      </c>
      <c r="B2350" s="161" t="s">
        <v>282</v>
      </c>
      <c r="C2350" s="161" t="s">
        <v>9470</v>
      </c>
      <c r="D2350" s="160" t="s">
        <v>8944</v>
      </c>
      <c r="E2350" s="161" t="s">
        <v>313</v>
      </c>
      <c r="F2350" s="161" t="s">
        <v>1254</v>
      </c>
      <c r="G2350" s="161" t="s">
        <v>1258</v>
      </c>
      <c r="H2350" s="162" t="s">
        <v>9471</v>
      </c>
      <c r="I2350" s="161"/>
    </row>
    <row r="2351" spans="1:14" x14ac:dyDescent="0.25">
      <c r="A2351" s="122" t="s">
        <v>3920</v>
      </c>
      <c r="B2351" s="122" t="s">
        <v>3921</v>
      </c>
      <c r="C2351" s="122"/>
      <c r="D2351" s="120" t="s">
        <v>443</v>
      </c>
      <c r="E2351" s="122" t="s">
        <v>3922</v>
      </c>
      <c r="F2351" s="122" t="s">
        <v>1250</v>
      </c>
      <c r="G2351" s="122" t="s">
        <v>4817</v>
      </c>
      <c r="H2351" s="99" t="s">
        <v>3923</v>
      </c>
      <c r="I2351" s="122"/>
    </row>
    <row r="2352" spans="1:14" x14ac:dyDescent="0.25">
      <c r="A2352" s="122" t="s">
        <v>3924</v>
      </c>
      <c r="B2352" s="122" t="s">
        <v>3925</v>
      </c>
      <c r="C2352" s="122"/>
      <c r="D2352" s="120" t="s">
        <v>443</v>
      </c>
      <c r="E2352" s="122" t="s">
        <v>3926</v>
      </c>
      <c r="F2352" s="122" t="s">
        <v>1250</v>
      </c>
      <c r="G2352" s="122" t="s">
        <v>4817</v>
      </c>
      <c r="H2352" s="120" t="s">
        <v>3927</v>
      </c>
      <c r="I2352" s="122"/>
    </row>
    <row r="2353" spans="1:9" s="156" customFormat="1" x14ac:dyDescent="0.25">
      <c r="A2353" s="161" t="s">
        <v>8733</v>
      </c>
      <c r="B2353" s="161" t="s">
        <v>282</v>
      </c>
      <c r="C2353" s="161" t="s">
        <v>8734</v>
      </c>
      <c r="D2353" s="160" t="s">
        <v>7848</v>
      </c>
      <c r="E2353" s="161" t="s">
        <v>8735</v>
      </c>
      <c r="F2353" s="161" t="s">
        <v>1254</v>
      </c>
      <c r="G2353" s="161" t="s">
        <v>10305</v>
      </c>
      <c r="H2353" s="160" t="s">
        <v>8736</v>
      </c>
      <c r="I2353" s="161"/>
    </row>
    <row r="2354" spans="1:9" s="156" customFormat="1" x14ac:dyDescent="0.25">
      <c r="A2354" s="161" t="s">
        <v>8731</v>
      </c>
      <c r="B2354" s="161" t="s">
        <v>282</v>
      </c>
      <c r="C2354" s="161"/>
      <c r="D2354" s="160" t="s">
        <v>7848</v>
      </c>
      <c r="E2354" s="161" t="s">
        <v>405</v>
      </c>
      <c r="F2354" s="161" t="s">
        <v>1618</v>
      </c>
      <c r="G2354" s="161" t="s">
        <v>8955</v>
      </c>
      <c r="H2354" s="160" t="s">
        <v>10119</v>
      </c>
      <c r="I2354" s="161"/>
    </row>
    <row r="2355" spans="1:9" s="156" customFormat="1" x14ac:dyDescent="0.25">
      <c r="A2355" s="161" t="s">
        <v>5628</v>
      </c>
      <c r="B2355" s="161" t="s">
        <v>5629</v>
      </c>
      <c r="C2355" s="161" t="s">
        <v>5630</v>
      </c>
      <c r="D2355" s="160" t="s">
        <v>443</v>
      </c>
      <c r="E2355" s="161" t="s">
        <v>5631</v>
      </c>
      <c r="F2355" s="161" t="s">
        <v>1254</v>
      </c>
      <c r="G2355" s="161" t="s">
        <v>2382</v>
      </c>
      <c r="H2355" s="160" t="s">
        <v>5632</v>
      </c>
      <c r="I2355" s="161"/>
    </row>
    <row r="2356" spans="1:9" s="156" customFormat="1" x14ac:dyDescent="0.25">
      <c r="A2356" s="211" t="s">
        <v>8737</v>
      </c>
      <c r="B2356" s="211" t="s">
        <v>282</v>
      </c>
      <c r="C2356" s="161" t="s">
        <v>9149</v>
      </c>
      <c r="D2356" s="211" t="s">
        <v>7848</v>
      </c>
      <c r="E2356" s="162" t="s">
        <v>17846</v>
      </c>
      <c r="F2356" s="162" t="s">
        <v>1254</v>
      </c>
      <c r="G2356" s="162" t="s">
        <v>1258</v>
      </c>
      <c r="H2356" s="211" t="s">
        <v>8738</v>
      </c>
      <c r="I2356" s="161"/>
    </row>
    <row r="2357" spans="1:9" x14ac:dyDescent="0.25">
      <c r="A2357" s="122" t="s">
        <v>3928</v>
      </c>
      <c r="B2357" s="122" t="s">
        <v>3929</v>
      </c>
      <c r="C2357" s="122" t="s">
        <v>3930</v>
      </c>
      <c r="D2357" s="120" t="s">
        <v>443</v>
      </c>
      <c r="E2357" s="122" t="s">
        <v>3420</v>
      </c>
      <c r="F2357" s="122" t="s">
        <v>1250</v>
      </c>
      <c r="G2357" s="122" t="s">
        <v>1251</v>
      </c>
      <c r="H2357" s="120" t="s">
        <v>3931</v>
      </c>
      <c r="I2357" s="122"/>
    </row>
    <row r="2358" spans="1:9" s="156" customFormat="1" x14ac:dyDescent="0.25">
      <c r="A2358" s="161" t="s">
        <v>17284</v>
      </c>
      <c r="B2358" s="161" t="s">
        <v>282</v>
      </c>
      <c r="C2358" s="161"/>
      <c r="D2358" s="211" t="s">
        <v>16646</v>
      </c>
      <c r="E2358" s="161" t="s">
        <v>17212</v>
      </c>
      <c r="F2358" s="161" t="s">
        <v>1254</v>
      </c>
      <c r="G2358" s="161" t="s">
        <v>8955</v>
      </c>
      <c r="H2358" s="162" t="s">
        <v>17285</v>
      </c>
      <c r="I2358" s="161"/>
    </row>
    <row r="2359" spans="1:9" x14ac:dyDescent="0.25">
      <c r="A2359" s="122" t="s">
        <v>4571</v>
      </c>
      <c r="B2359" s="161" t="s">
        <v>282</v>
      </c>
      <c r="C2359" s="122" t="s">
        <v>6999</v>
      </c>
      <c r="D2359" s="160" t="s">
        <v>1357</v>
      </c>
      <c r="E2359" s="122" t="s">
        <v>4572</v>
      </c>
      <c r="F2359" s="122" t="s">
        <v>1254</v>
      </c>
      <c r="G2359" s="122" t="s">
        <v>1297</v>
      </c>
      <c r="H2359" s="122" t="s">
        <v>4573</v>
      </c>
      <c r="I2359" s="122"/>
    </row>
    <row r="2360" spans="1:9" x14ac:dyDescent="0.25">
      <c r="A2360" s="122" t="s">
        <v>3932</v>
      </c>
      <c r="B2360" s="122" t="s">
        <v>3933</v>
      </c>
      <c r="C2360" s="122" t="s">
        <v>2990</v>
      </c>
      <c r="D2360" s="120" t="s">
        <v>443</v>
      </c>
      <c r="E2360" s="122" t="s">
        <v>1564</v>
      </c>
      <c r="F2360" s="122" t="s">
        <v>1250</v>
      </c>
      <c r="G2360" s="122" t="s">
        <v>1251</v>
      </c>
      <c r="H2360" s="99" t="s">
        <v>3934</v>
      </c>
      <c r="I2360" s="122"/>
    </row>
    <row r="2361" spans="1:9" s="156" customFormat="1" x14ac:dyDescent="0.25">
      <c r="A2361" s="161" t="s">
        <v>5770</v>
      </c>
      <c r="B2361" s="161" t="s">
        <v>5771</v>
      </c>
      <c r="C2361" s="161" t="s">
        <v>5425</v>
      </c>
      <c r="D2361" s="160" t="s">
        <v>443</v>
      </c>
      <c r="E2361" s="161" t="s">
        <v>5772</v>
      </c>
      <c r="F2361" s="161" t="s">
        <v>1254</v>
      </c>
      <c r="G2361" s="161" t="s">
        <v>4832</v>
      </c>
      <c r="H2361" s="99" t="s">
        <v>5773</v>
      </c>
      <c r="I2361" s="161"/>
    </row>
    <row r="2362" spans="1:9" s="156" customFormat="1" x14ac:dyDescent="0.25">
      <c r="A2362" s="161" t="s">
        <v>17061</v>
      </c>
      <c r="B2362" s="161" t="s">
        <v>282</v>
      </c>
      <c r="C2362" s="161"/>
      <c r="D2362" s="211" t="s">
        <v>16646</v>
      </c>
      <c r="E2362" s="161" t="s">
        <v>17062</v>
      </c>
      <c r="F2362" s="161" t="s">
        <v>1254</v>
      </c>
      <c r="G2362" s="161" t="s">
        <v>1258</v>
      </c>
      <c r="H2362" s="99" t="s">
        <v>17063</v>
      </c>
      <c r="I2362" s="161"/>
    </row>
    <row r="2363" spans="1:9" x14ac:dyDescent="0.25">
      <c r="A2363" s="120" t="s">
        <v>3935</v>
      </c>
      <c r="B2363" s="120" t="s">
        <v>3936</v>
      </c>
      <c r="C2363" s="122" t="s">
        <v>3021</v>
      </c>
      <c r="D2363" s="120" t="s">
        <v>443</v>
      </c>
      <c r="E2363" s="122" t="s">
        <v>3317</v>
      </c>
      <c r="F2363" s="122" t="s">
        <v>1250</v>
      </c>
      <c r="G2363" s="122" t="s">
        <v>4817</v>
      </c>
      <c r="H2363" s="99" t="s">
        <v>3937</v>
      </c>
      <c r="I2363" s="122"/>
    </row>
    <row r="2364" spans="1:9" s="156" customFormat="1" x14ac:dyDescent="0.25">
      <c r="A2364" s="161" t="s">
        <v>9142</v>
      </c>
      <c r="B2364" s="161" t="s">
        <v>282</v>
      </c>
      <c r="C2364" s="161" t="s">
        <v>6970</v>
      </c>
      <c r="D2364" s="162" t="s">
        <v>755</v>
      </c>
      <c r="E2364" s="161" t="s">
        <v>7133</v>
      </c>
      <c r="F2364" s="161" t="s">
        <v>1600</v>
      </c>
      <c r="G2364" s="161" t="s">
        <v>1258</v>
      </c>
      <c r="H2364" s="161" t="s">
        <v>7134</v>
      </c>
      <c r="I2364" s="161"/>
    </row>
    <row r="2365" spans="1:9" s="156" customFormat="1" x14ac:dyDescent="0.25">
      <c r="A2365" s="161" t="s">
        <v>9143</v>
      </c>
      <c r="B2365" s="161" t="s">
        <v>282</v>
      </c>
      <c r="C2365" s="161" t="s">
        <v>9141</v>
      </c>
      <c r="D2365" s="162" t="s">
        <v>8944</v>
      </c>
      <c r="E2365" s="161" t="s">
        <v>8198</v>
      </c>
      <c r="F2365" s="161" t="s">
        <v>1254</v>
      </c>
      <c r="G2365" s="161" t="s">
        <v>3624</v>
      </c>
      <c r="H2365" s="161" t="s">
        <v>9144</v>
      </c>
      <c r="I2365" s="161"/>
    </row>
    <row r="2366" spans="1:9" s="156" customFormat="1" x14ac:dyDescent="0.25">
      <c r="A2366" s="161" t="s">
        <v>10110</v>
      </c>
      <c r="B2366" s="161" t="s">
        <v>282</v>
      </c>
      <c r="C2366" s="161" t="s">
        <v>10100</v>
      </c>
      <c r="D2366" s="162" t="s">
        <v>8944</v>
      </c>
      <c r="E2366" s="161" t="s">
        <v>10111</v>
      </c>
      <c r="F2366" s="161" t="s">
        <v>1600</v>
      </c>
      <c r="G2366" s="161" t="s">
        <v>10112</v>
      </c>
      <c r="H2366" s="161" t="s">
        <v>10113</v>
      </c>
      <c r="I2366" s="161"/>
    </row>
    <row r="2367" spans="1:9" x14ac:dyDescent="0.25">
      <c r="A2367" s="93" t="s">
        <v>724</v>
      </c>
      <c r="B2367" s="161" t="s">
        <v>282</v>
      </c>
      <c r="C2367" s="161" t="s">
        <v>7000</v>
      </c>
      <c r="D2367" s="119" t="s">
        <v>564</v>
      </c>
      <c r="E2367" s="119" t="s">
        <v>4781</v>
      </c>
      <c r="F2367" s="122" t="s">
        <v>1254</v>
      </c>
      <c r="G2367" s="160" t="s">
        <v>10307</v>
      </c>
      <c r="H2367" s="120" t="s">
        <v>725</v>
      </c>
    </row>
    <row r="2368" spans="1:9" s="156" customFormat="1" x14ac:dyDescent="0.25">
      <c r="A2368" s="93" t="s">
        <v>10120</v>
      </c>
      <c r="B2368" s="161" t="s">
        <v>282</v>
      </c>
      <c r="C2368" s="161"/>
      <c r="D2368" s="161" t="s">
        <v>7848</v>
      </c>
      <c r="E2368" s="161" t="s">
        <v>405</v>
      </c>
      <c r="F2368" s="161" t="s">
        <v>1618</v>
      </c>
      <c r="G2368" s="161" t="s">
        <v>8955</v>
      </c>
      <c r="H2368" s="161" t="s">
        <v>10121</v>
      </c>
    </row>
    <row r="2369" spans="1:9" s="156" customFormat="1" x14ac:dyDescent="0.25">
      <c r="A2369" s="93" t="s">
        <v>8742</v>
      </c>
      <c r="B2369" s="161" t="s">
        <v>282</v>
      </c>
      <c r="C2369" s="161" t="s">
        <v>8739</v>
      </c>
      <c r="D2369" s="161" t="s">
        <v>7848</v>
      </c>
      <c r="E2369" s="161" t="s">
        <v>8740</v>
      </c>
      <c r="F2369" s="161" t="s">
        <v>1534</v>
      </c>
      <c r="G2369" s="161" t="s">
        <v>10305</v>
      </c>
      <c r="H2369" s="161" t="s">
        <v>8741</v>
      </c>
      <c r="I2369" s="156" t="s">
        <v>8743</v>
      </c>
    </row>
    <row r="2370" spans="1:9" s="156" customFormat="1" x14ac:dyDescent="0.25">
      <c r="A2370" s="93" t="s">
        <v>17064</v>
      </c>
      <c r="B2370" s="161" t="s">
        <v>282</v>
      </c>
      <c r="C2370" s="161" t="s">
        <v>17065</v>
      </c>
      <c r="D2370" s="161" t="s">
        <v>16646</v>
      </c>
      <c r="E2370" s="161" t="s">
        <v>8740</v>
      </c>
      <c r="F2370" s="161" t="s">
        <v>1534</v>
      </c>
      <c r="G2370" s="161" t="s">
        <v>6857</v>
      </c>
      <c r="H2370" s="161" t="s">
        <v>17066</v>
      </c>
    </row>
    <row r="2371" spans="1:9" s="156" customFormat="1" x14ac:dyDescent="0.25">
      <c r="A2371" s="93" t="s">
        <v>9448</v>
      </c>
      <c r="B2371" s="161" t="s">
        <v>282</v>
      </c>
      <c r="C2371" s="161" t="s">
        <v>9449</v>
      </c>
      <c r="D2371" s="161" t="s">
        <v>8944</v>
      </c>
      <c r="E2371" s="161" t="s">
        <v>359</v>
      </c>
      <c r="F2371" s="161" t="s">
        <v>1618</v>
      </c>
      <c r="G2371" s="161" t="s">
        <v>5021</v>
      </c>
      <c r="H2371" s="161" t="s">
        <v>9450</v>
      </c>
    </row>
    <row r="2372" spans="1:9" x14ac:dyDescent="0.25">
      <c r="A2372" s="122" t="s">
        <v>3938</v>
      </c>
      <c r="B2372" s="122" t="s">
        <v>3939</v>
      </c>
      <c r="C2372" s="122"/>
      <c r="D2372" s="120" t="s">
        <v>443</v>
      </c>
      <c r="E2372" s="122" t="s">
        <v>3940</v>
      </c>
      <c r="F2372" s="122" t="s">
        <v>1250</v>
      </c>
      <c r="G2372" s="122" t="s">
        <v>1251</v>
      </c>
      <c r="H2372" s="122" t="s">
        <v>3941</v>
      </c>
      <c r="I2372" s="122"/>
    </row>
    <row r="2373" spans="1:9" x14ac:dyDescent="0.25">
      <c r="A2373" s="122" t="s">
        <v>4347</v>
      </c>
      <c r="B2373" s="161" t="s">
        <v>282</v>
      </c>
      <c r="C2373" s="161" t="s">
        <v>6869</v>
      </c>
      <c r="D2373" s="161" t="s">
        <v>8944</v>
      </c>
      <c r="E2373" s="122" t="s">
        <v>325</v>
      </c>
      <c r="F2373" s="122" t="s">
        <v>1254</v>
      </c>
      <c r="G2373" s="122" t="s">
        <v>6870</v>
      </c>
      <c r="H2373" s="122" t="s">
        <v>4390</v>
      </c>
      <c r="I2373" s="122"/>
    </row>
    <row r="2374" spans="1:9" x14ac:dyDescent="0.25">
      <c r="A2374" s="122" t="s">
        <v>3942</v>
      </c>
      <c r="B2374" s="161" t="s">
        <v>282</v>
      </c>
      <c r="D2374" s="120" t="s">
        <v>564</v>
      </c>
      <c r="E2374" s="119" t="s">
        <v>309</v>
      </c>
      <c r="F2374" s="122" t="s">
        <v>1254</v>
      </c>
      <c r="G2374" s="120" t="s">
        <v>1392</v>
      </c>
      <c r="H2374" s="122" t="s">
        <v>3943</v>
      </c>
    </row>
    <row r="2375" spans="1:9" s="156" customFormat="1" x14ac:dyDescent="0.25">
      <c r="A2375" s="161" t="s">
        <v>3944</v>
      </c>
      <c r="B2375" s="161" t="s">
        <v>3945</v>
      </c>
      <c r="C2375" s="161" t="s">
        <v>16343</v>
      </c>
      <c r="D2375" s="101" t="s">
        <v>443</v>
      </c>
      <c r="E2375" s="161" t="s">
        <v>16344</v>
      </c>
      <c r="F2375" s="161" t="s">
        <v>1250</v>
      </c>
      <c r="G2375" s="161" t="s">
        <v>1359</v>
      </c>
      <c r="H2375" s="101" t="s">
        <v>7715</v>
      </c>
    </row>
    <row r="2376" spans="1:9" x14ac:dyDescent="0.25">
      <c r="A2376" s="122" t="s">
        <v>3946</v>
      </c>
      <c r="B2376" s="161" t="s">
        <v>282</v>
      </c>
      <c r="C2376" s="122"/>
      <c r="D2376" s="120" t="s">
        <v>564</v>
      </c>
      <c r="E2376" s="122" t="s">
        <v>267</v>
      </c>
      <c r="F2376" s="122" t="s">
        <v>1250</v>
      </c>
      <c r="G2376" s="122" t="s">
        <v>4817</v>
      </c>
      <c r="H2376" s="122" t="s">
        <v>3947</v>
      </c>
      <c r="I2376" s="122"/>
    </row>
    <row r="2377" spans="1:9" s="156" customFormat="1" x14ac:dyDescent="0.25">
      <c r="A2377" s="161" t="s">
        <v>8744</v>
      </c>
      <c r="B2377" s="161" t="s">
        <v>282</v>
      </c>
      <c r="C2377" s="161" t="s">
        <v>14198</v>
      </c>
      <c r="D2377" s="211" t="s">
        <v>7848</v>
      </c>
      <c r="E2377" s="161" t="s">
        <v>4283</v>
      </c>
      <c r="F2377" s="161" t="s">
        <v>1250</v>
      </c>
      <c r="G2377" s="161" t="s">
        <v>6857</v>
      </c>
      <c r="H2377" s="211" t="s">
        <v>8745</v>
      </c>
      <c r="I2377" s="161"/>
    </row>
    <row r="2378" spans="1:9" x14ac:dyDescent="0.25">
      <c r="A2378" s="122" t="s">
        <v>3951</v>
      </c>
      <c r="B2378" s="122" t="s">
        <v>3952</v>
      </c>
      <c r="C2378" s="122" t="s">
        <v>3953</v>
      </c>
      <c r="D2378" s="120" t="s">
        <v>443</v>
      </c>
      <c r="E2378" s="122" t="s">
        <v>3120</v>
      </c>
      <c r="F2378" s="122" t="s">
        <v>1250</v>
      </c>
      <c r="G2378" s="122" t="s">
        <v>1404</v>
      </c>
      <c r="H2378" s="122" t="s">
        <v>3954</v>
      </c>
      <c r="I2378" s="122"/>
    </row>
    <row r="2379" spans="1:9" s="156" customFormat="1" x14ac:dyDescent="0.25">
      <c r="A2379" s="161" t="s">
        <v>17067</v>
      </c>
      <c r="B2379" s="161" t="s">
        <v>282</v>
      </c>
      <c r="C2379" s="161" t="s">
        <v>16828</v>
      </c>
      <c r="D2379" s="211" t="s">
        <v>16646</v>
      </c>
      <c r="E2379" s="161" t="s">
        <v>17068</v>
      </c>
      <c r="F2379" s="161" t="s">
        <v>1254</v>
      </c>
      <c r="G2379" s="161" t="s">
        <v>6863</v>
      </c>
      <c r="H2379" s="161" t="s">
        <v>17069</v>
      </c>
      <c r="I2379" s="161"/>
    </row>
    <row r="2380" spans="1:9" s="156" customFormat="1" x14ac:dyDescent="0.25">
      <c r="A2380" s="161" t="s">
        <v>4920</v>
      </c>
      <c r="B2380" s="161" t="s">
        <v>4921</v>
      </c>
      <c r="C2380" s="161" t="s">
        <v>5435</v>
      </c>
      <c r="D2380" s="160" t="s">
        <v>443</v>
      </c>
      <c r="E2380" s="161" t="s">
        <v>4922</v>
      </c>
      <c r="F2380" s="161" t="s">
        <v>1254</v>
      </c>
      <c r="G2380" s="161" t="s">
        <v>1258</v>
      </c>
      <c r="H2380" s="160" t="s">
        <v>4923</v>
      </c>
      <c r="I2380" s="161"/>
    </row>
    <row r="2381" spans="1:9" s="156" customFormat="1" x14ac:dyDescent="0.25">
      <c r="A2381" s="161" t="s">
        <v>17286</v>
      </c>
      <c r="B2381" s="161" t="s">
        <v>282</v>
      </c>
      <c r="C2381" s="161" t="s">
        <v>17070</v>
      </c>
      <c r="D2381" s="211" t="s">
        <v>16646</v>
      </c>
      <c r="E2381" s="161" t="s">
        <v>17071</v>
      </c>
      <c r="F2381" s="161" t="s">
        <v>1254</v>
      </c>
      <c r="G2381" s="161" t="s">
        <v>14502</v>
      </c>
      <c r="H2381" s="161" t="s">
        <v>17072</v>
      </c>
      <c r="I2381" s="161"/>
    </row>
    <row r="2382" spans="1:9" s="156" customFormat="1" x14ac:dyDescent="0.25">
      <c r="A2382" s="161" t="s">
        <v>17287</v>
      </c>
      <c r="B2382" s="161" t="s">
        <v>282</v>
      </c>
      <c r="C2382" s="161"/>
      <c r="D2382" s="211" t="s">
        <v>16646</v>
      </c>
      <c r="E2382" s="161" t="s">
        <v>277</v>
      </c>
      <c r="F2382" s="161" t="s">
        <v>1254</v>
      </c>
      <c r="G2382" s="161" t="s">
        <v>8955</v>
      </c>
      <c r="H2382" s="161" t="s">
        <v>17288</v>
      </c>
      <c r="I2382" s="161"/>
    </row>
    <row r="2383" spans="1:9" s="156" customFormat="1" x14ac:dyDescent="0.25">
      <c r="A2383" s="161" t="s">
        <v>6641</v>
      </c>
      <c r="B2383" s="161" t="s">
        <v>6642</v>
      </c>
      <c r="C2383" s="161" t="s">
        <v>6614</v>
      </c>
      <c r="D2383" s="160" t="s">
        <v>841</v>
      </c>
      <c r="E2383" s="161" t="s">
        <v>1726</v>
      </c>
      <c r="F2383" s="161" t="s">
        <v>1250</v>
      </c>
      <c r="G2383" s="161" t="s">
        <v>1421</v>
      </c>
      <c r="H2383" s="161" t="s">
        <v>6643</v>
      </c>
      <c r="I2383" s="161"/>
    </row>
    <row r="2384" spans="1:9" s="156" customFormat="1" x14ac:dyDescent="0.25">
      <c r="A2384" s="161" t="s">
        <v>10122</v>
      </c>
      <c r="B2384" s="161" t="s">
        <v>282</v>
      </c>
      <c r="C2384" s="161"/>
      <c r="D2384" s="160" t="s">
        <v>7848</v>
      </c>
      <c r="E2384" s="161" t="s">
        <v>5545</v>
      </c>
      <c r="F2384" s="161" t="s">
        <v>1254</v>
      </c>
      <c r="G2384" s="161" t="s">
        <v>8955</v>
      </c>
      <c r="H2384" s="161" t="s">
        <v>10123</v>
      </c>
      <c r="I2384" s="161"/>
    </row>
    <row r="2385" spans="1:9" s="156" customFormat="1" x14ac:dyDescent="0.25">
      <c r="A2385" s="161" t="s">
        <v>17578</v>
      </c>
      <c r="B2385" s="161" t="s">
        <v>282</v>
      </c>
      <c r="C2385" s="161" t="s">
        <v>17579</v>
      </c>
      <c r="D2385" s="211" t="s">
        <v>755</v>
      </c>
      <c r="E2385" s="161" t="s">
        <v>17580</v>
      </c>
      <c r="F2385" s="161" t="s">
        <v>1254</v>
      </c>
      <c r="G2385" s="161" t="s">
        <v>2382</v>
      </c>
      <c r="H2385" s="161" t="s">
        <v>17581</v>
      </c>
      <c r="I2385" s="161"/>
    </row>
    <row r="2386" spans="1:9" s="156" customFormat="1" x14ac:dyDescent="0.25">
      <c r="A2386" s="211" t="s">
        <v>17074</v>
      </c>
      <c r="B2386" s="211" t="s">
        <v>282</v>
      </c>
      <c r="C2386" s="161" t="s">
        <v>15595</v>
      </c>
      <c r="D2386" s="211" t="s">
        <v>7848</v>
      </c>
      <c r="E2386" s="162" t="s">
        <v>15596</v>
      </c>
      <c r="F2386" s="162" t="s">
        <v>1254</v>
      </c>
      <c r="G2386" s="162" t="s">
        <v>10305</v>
      </c>
      <c r="H2386" s="211" t="s">
        <v>17073</v>
      </c>
      <c r="I2386" s="161"/>
    </row>
    <row r="2387" spans="1:9" x14ac:dyDescent="0.25">
      <c r="A2387" s="122" t="s">
        <v>3955</v>
      </c>
      <c r="B2387" s="122" t="s">
        <v>3956</v>
      </c>
      <c r="C2387" s="122" t="s">
        <v>3957</v>
      </c>
      <c r="D2387" s="120" t="s">
        <v>443</v>
      </c>
      <c r="E2387" s="122" t="s">
        <v>1884</v>
      </c>
      <c r="F2387" s="122" t="s">
        <v>1250</v>
      </c>
      <c r="G2387" s="122" t="s">
        <v>4817</v>
      </c>
      <c r="H2387" s="122" t="s">
        <v>3958</v>
      </c>
      <c r="I2387" s="122"/>
    </row>
    <row r="2388" spans="1:9" s="156" customFormat="1" x14ac:dyDescent="0.25">
      <c r="A2388" s="161" t="s">
        <v>10124</v>
      </c>
      <c r="B2388" s="161" t="s">
        <v>282</v>
      </c>
      <c r="C2388" s="161"/>
      <c r="D2388" s="160" t="s">
        <v>7848</v>
      </c>
      <c r="E2388" s="161" t="s">
        <v>9181</v>
      </c>
      <c r="F2388" s="161" t="s">
        <v>1618</v>
      </c>
      <c r="G2388" s="161" t="s">
        <v>8955</v>
      </c>
      <c r="H2388" s="161" t="s">
        <v>10125</v>
      </c>
      <c r="I2388" s="161"/>
    </row>
    <row r="2389" spans="1:9" s="156" customFormat="1" x14ac:dyDescent="0.25">
      <c r="A2389" s="161" t="s">
        <v>8746</v>
      </c>
      <c r="B2389" s="161" t="s">
        <v>282</v>
      </c>
      <c r="C2389" s="161" t="s">
        <v>8747</v>
      </c>
      <c r="D2389" s="160" t="s">
        <v>7848</v>
      </c>
      <c r="E2389" s="161" t="s">
        <v>359</v>
      </c>
      <c r="F2389" s="161" t="s">
        <v>1618</v>
      </c>
      <c r="G2389" s="161" t="s">
        <v>10305</v>
      </c>
      <c r="H2389" s="161" t="s">
        <v>8748</v>
      </c>
      <c r="I2389" s="161"/>
    </row>
    <row r="2390" spans="1:9" x14ac:dyDescent="0.25">
      <c r="A2390" s="122" t="s">
        <v>4727</v>
      </c>
      <c r="B2390" s="161" t="s">
        <v>5436</v>
      </c>
      <c r="C2390" s="161" t="s">
        <v>5437</v>
      </c>
      <c r="D2390" s="120" t="s">
        <v>443</v>
      </c>
      <c r="E2390" s="122" t="s">
        <v>2372</v>
      </c>
      <c r="F2390" s="122" t="s">
        <v>1254</v>
      </c>
      <c r="G2390" s="122" t="s">
        <v>4832</v>
      </c>
      <c r="H2390" s="122" t="s">
        <v>4728</v>
      </c>
      <c r="I2390" s="122"/>
    </row>
    <row r="2391" spans="1:9" x14ac:dyDescent="0.25">
      <c r="A2391" s="122" t="s">
        <v>3959</v>
      </c>
      <c r="B2391" s="122" t="s">
        <v>3960</v>
      </c>
      <c r="C2391" s="122" t="s">
        <v>3961</v>
      </c>
      <c r="D2391" s="120" t="s">
        <v>443</v>
      </c>
      <c r="E2391" s="122" t="s">
        <v>1319</v>
      </c>
      <c r="F2391" s="122" t="s">
        <v>1250</v>
      </c>
      <c r="G2391" s="122" t="s">
        <v>1353</v>
      </c>
      <c r="H2391" s="122" t="s">
        <v>3962</v>
      </c>
      <c r="I2391" s="122"/>
    </row>
    <row r="2392" spans="1:9" s="156" customFormat="1" x14ac:dyDescent="0.25">
      <c r="A2392" s="161" t="s">
        <v>6644</v>
      </c>
      <c r="B2392" s="161" t="s">
        <v>6645</v>
      </c>
      <c r="C2392" s="161" t="s">
        <v>6646</v>
      </c>
      <c r="D2392" s="160" t="s">
        <v>841</v>
      </c>
      <c r="E2392" s="161" t="s">
        <v>1262</v>
      </c>
      <c r="F2392" s="161" t="s">
        <v>1250</v>
      </c>
      <c r="G2392" s="161" t="s">
        <v>4905</v>
      </c>
      <c r="H2392" s="161" t="s">
        <v>6647</v>
      </c>
      <c r="I2392" s="161"/>
    </row>
    <row r="2393" spans="1:9" s="156" customFormat="1" x14ac:dyDescent="0.25">
      <c r="A2393" s="161" t="s">
        <v>6648</v>
      </c>
      <c r="B2393" s="161" t="s">
        <v>6649</v>
      </c>
      <c r="C2393" s="161" t="s">
        <v>6650</v>
      </c>
      <c r="D2393" s="160" t="s">
        <v>841</v>
      </c>
      <c r="E2393" s="161" t="s">
        <v>1262</v>
      </c>
      <c r="F2393" s="161" t="s">
        <v>1250</v>
      </c>
      <c r="G2393" s="161" t="s">
        <v>4905</v>
      </c>
      <c r="H2393" s="161" t="s">
        <v>6651</v>
      </c>
      <c r="I2393" s="161"/>
    </row>
    <row r="2394" spans="1:9" s="156" customFormat="1" x14ac:dyDescent="0.25">
      <c r="A2394" s="161" t="s">
        <v>6652</v>
      </c>
      <c r="B2394" s="161" t="s">
        <v>6653</v>
      </c>
      <c r="C2394" s="161" t="s">
        <v>6654</v>
      </c>
      <c r="D2394" s="160" t="s">
        <v>841</v>
      </c>
      <c r="E2394" s="161" t="s">
        <v>1262</v>
      </c>
      <c r="F2394" s="161" t="s">
        <v>1250</v>
      </c>
      <c r="G2394" s="161" t="s">
        <v>4905</v>
      </c>
      <c r="H2394" s="161" t="s">
        <v>6655</v>
      </c>
      <c r="I2394" s="161"/>
    </row>
    <row r="2395" spans="1:9" s="156" customFormat="1" x14ac:dyDescent="0.25">
      <c r="A2395" s="161" t="s">
        <v>6656</v>
      </c>
      <c r="B2395" s="161" t="s">
        <v>6657</v>
      </c>
      <c r="C2395" s="161" t="s">
        <v>6595</v>
      </c>
      <c r="D2395" s="160" t="s">
        <v>841</v>
      </c>
      <c r="E2395" s="161" t="s">
        <v>6658</v>
      </c>
      <c r="F2395" s="161" t="s">
        <v>1250</v>
      </c>
      <c r="G2395" s="160" t="s">
        <v>6863</v>
      </c>
      <c r="H2395" s="161" t="s">
        <v>6659</v>
      </c>
      <c r="I2395" s="161"/>
    </row>
    <row r="2396" spans="1:9" s="156" customFormat="1" x14ac:dyDescent="0.25">
      <c r="A2396" s="211" t="s">
        <v>6660</v>
      </c>
      <c r="B2396" s="211" t="s">
        <v>6661</v>
      </c>
      <c r="C2396" s="211" t="s">
        <v>16130</v>
      </c>
      <c r="D2396" s="211" t="s">
        <v>841</v>
      </c>
      <c r="E2396" s="162" t="s">
        <v>6276</v>
      </c>
      <c r="F2396" s="162" t="s">
        <v>1250</v>
      </c>
      <c r="G2396" s="162" t="s">
        <v>1297</v>
      </c>
      <c r="H2396" s="211" t="s">
        <v>6662</v>
      </c>
      <c r="I2396" s="161"/>
    </row>
    <row r="2397" spans="1:9" s="156" customFormat="1" x14ac:dyDescent="0.25">
      <c r="A2397" s="161" t="s">
        <v>6663</v>
      </c>
      <c r="B2397" s="161" t="s">
        <v>6664</v>
      </c>
      <c r="C2397" s="161" t="s">
        <v>7002</v>
      </c>
      <c r="D2397" s="160" t="s">
        <v>841</v>
      </c>
      <c r="E2397" s="161" t="s">
        <v>1262</v>
      </c>
      <c r="F2397" s="161" t="s">
        <v>1250</v>
      </c>
      <c r="G2397" s="161" t="s">
        <v>6857</v>
      </c>
      <c r="H2397" s="161" t="s">
        <v>6665</v>
      </c>
      <c r="I2397" s="161"/>
    </row>
    <row r="2398" spans="1:9" s="156" customFormat="1" x14ac:dyDescent="0.25">
      <c r="A2398" s="161" t="s">
        <v>6666</v>
      </c>
      <c r="B2398" s="161" t="s">
        <v>6667</v>
      </c>
      <c r="C2398" s="161" t="s">
        <v>6614</v>
      </c>
      <c r="D2398" s="160" t="s">
        <v>841</v>
      </c>
      <c r="E2398" s="161" t="s">
        <v>5854</v>
      </c>
      <c r="F2398" s="161" t="s">
        <v>1250</v>
      </c>
      <c r="G2398" s="161" t="s">
        <v>1421</v>
      </c>
      <c r="H2398" s="161" t="s">
        <v>6668</v>
      </c>
      <c r="I2398" s="161"/>
    </row>
    <row r="2399" spans="1:9" s="156" customFormat="1" x14ac:dyDescent="0.25">
      <c r="A2399" s="161" t="s">
        <v>6669</v>
      </c>
      <c r="B2399" s="161" t="s">
        <v>6670</v>
      </c>
      <c r="C2399" s="161" t="s">
        <v>6671</v>
      </c>
      <c r="D2399" s="160" t="s">
        <v>841</v>
      </c>
      <c r="E2399" s="161" t="s">
        <v>1262</v>
      </c>
      <c r="F2399" s="161" t="s">
        <v>1250</v>
      </c>
      <c r="G2399" s="160" t="s">
        <v>10306</v>
      </c>
      <c r="H2399" s="161" t="s">
        <v>6672</v>
      </c>
      <c r="I2399" s="161"/>
    </row>
    <row r="2400" spans="1:9" s="156" customFormat="1" x14ac:dyDescent="0.25">
      <c r="A2400" s="161" t="s">
        <v>6673</v>
      </c>
      <c r="B2400" s="161" t="s">
        <v>6674</v>
      </c>
      <c r="C2400" s="161" t="s">
        <v>6675</v>
      </c>
      <c r="D2400" s="160" t="s">
        <v>841</v>
      </c>
      <c r="E2400" s="161" t="s">
        <v>5854</v>
      </c>
      <c r="F2400" s="161" t="s">
        <v>1250</v>
      </c>
      <c r="G2400" s="161" t="s">
        <v>4905</v>
      </c>
      <c r="H2400" s="161" t="s">
        <v>6676</v>
      </c>
      <c r="I2400" s="161"/>
    </row>
    <row r="2401" spans="1:9" s="156" customFormat="1" x14ac:dyDescent="0.25">
      <c r="A2401" s="161" t="s">
        <v>5125</v>
      </c>
      <c r="B2401" s="161" t="s">
        <v>5124</v>
      </c>
      <c r="C2401" s="161" t="s">
        <v>15599</v>
      </c>
      <c r="D2401" s="211" t="s">
        <v>841</v>
      </c>
      <c r="E2401" s="161" t="s">
        <v>15600</v>
      </c>
      <c r="F2401" s="161" t="s">
        <v>1254</v>
      </c>
      <c r="G2401" s="161" t="s">
        <v>4832</v>
      </c>
      <c r="H2401" s="161" t="s">
        <v>15598</v>
      </c>
      <c r="I2401" s="161"/>
    </row>
    <row r="2402" spans="1:9" x14ac:dyDescent="0.25">
      <c r="A2402" s="122" t="s">
        <v>3963</v>
      </c>
      <c r="B2402" s="122" t="s">
        <v>3964</v>
      </c>
      <c r="C2402" s="122" t="s">
        <v>3965</v>
      </c>
      <c r="D2402" s="120" t="s">
        <v>443</v>
      </c>
      <c r="E2402" s="122" t="s">
        <v>2076</v>
      </c>
      <c r="F2402" s="122" t="s">
        <v>1250</v>
      </c>
      <c r="G2402" s="122" t="s">
        <v>1251</v>
      </c>
      <c r="H2402" s="122" t="s">
        <v>3966</v>
      </c>
      <c r="I2402" s="122"/>
    </row>
    <row r="2403" spans="1:9" s="156" customFormat="1" x14ac:dyDescent="0.25">
      <c r="A2403" s="161" t="s">
        <v>9127</v>
      </c>
      <c r="B2403" s="161" t="s">
        <v>282</v>
      </c>
      <c r="C2403" s="161" t="s">
        <v>9128</v>
      </c>
      <c r="D2403" s="160" t="s">
        <v>8944</v>
      </c>
      <c r="E2403" s="161" t="s">
        <v>9129</v>
      </c>
      <c r="F2403" s="161" t="s">
        <v>1254</v>
      </c>
      <c r="G2403" s="161" t="s">
        <v>6857</v>
      </c>
      <c r="H2403" s="161" t="s">
        <v>9130</v>
      </c>
      <c r="I2403" s="161"/>
    </row>
    <row r="2404" spans="1:9" s="156" customFormat="1" x14ac:dyDescent="0.25">
      <c r="A2404" s="161" t="s">
        <v>17289</v>
      </c>
      <c r="B2404" s="161" t="s">
        <v>282</v>
      </c>
      <c r="C2404" s="161"/>
      <c r="D2404" s="211" t="s">
        <v>16646</v>
      </c>
      <c r="E2404" s="161" t="s">
        <v>8967</v>
      </c>
      <c r="F2404" s="161" t="s">
        <v>1250</v>
      </c>
      <c r="G2404" s="161" t="s">
        <v>8955</v>
      </c>
      <c r="H2404" s="161" t="s">
        <v>17290</v>
      </c>
      <c r="I2404" s="161"/>
    </row>
    <row r="2405" spans="1:9" s="156" customFormat="1" x14ac:dyDescent="0.25">
      <c r="A2405" s="211" t="s">
        <v>3967</v>
      </c>
      <c r="B2405" s="211" t="s">
        <v>3968</v>
      </c>
      <c r="C2405" s="211" t="s">
        <v>3151</v>
      </c>
      <c r="D2405" s="211" t="s">
        <v>443</v>
      </c>
      <c r="E2405" s="162" t="s">
        <v>7641</v>
      </c>
      <c r="F2405" s="162" t="s">
        <v>1250</v>
      </c>
      <c r="G2405" s="162" t="s">
        <v>1404</v>
      </c>
      <c r="H2405" s="211" t="s">
        <v>3969</v>
      </c>
      <c r="I2405" s="161"/>
    </row>
    <row r="2406" spans="1:9" s="156" customFormat="1" x14ac:dyDescent="0.25">
      <c r="A2406" s="211" t="s">
        <v>3970</v>
      </c>
      <c r="B2406" s="211" t="s">
        <v>3971</v>
      </c>
      <c r="C2406" s="211" t="s">
        <v>3243</v>
      </c>
      <c r="D2406" s="211" t="s">
        <v>443</v>
      </c>
      <c r="E2406" s="105" t="s">
        <v>13310</v>
      </c>
      <c r="F2406" s="105" t="s">
        <v>1250</v>
      </c>
      <c r="G2406" s="162" t="s">
        <v>1297</v>
      </c>
      <c r="H2406" s="211" t="s">
        <v>3972</v>
      </c>
      <c r="I2406" s="161"/>
    </row>
    <row r="2407" spans="1:9" s="156" customFormat="1" x14ac:dyDescent="0.25">
      <c r="A2407" s="161" t="s">
        <v>17075</v>
      </c>
      <c r="B2407" s="161" t="s">
        <v>282</v>
      </c>
      <c r="C2407" s="161" t="s">
        <v>17076</v>
      </c>
      <c r="D2407" s="211" t="s">
        <v>16646</v>
      </c>
      <c r="E2407" s="105" t="s">
        <v>17077</v>
      </c>
      <c r="F2407" s="161" t="s">
        <v>1254</v>
      </c>
      <c r="G2407" s="162" t="s">
        <v>5340</v>
      </c>
      <c r="H2407" s="161" t="s">
        <v>17078</v>
      </c>
      <c r="I2407" s="161"/>
    </row>
    <row r="2408" spans="1:9" x14ac:dyDescent="0.25">
      <c r="A2408" s="122" t="s">
        <v>3973</v>
      </c>
      <c r="B2408" s="122" t="s">
        <v>3974</v>
      </c>
      <c r="C2408" s="122" t="s">
        <v>2957</v>
      </c>
      <c r="D2408" s="120" t="s">
        <v>443</v>
      </c>
      <c r="E2408" s="122" t="s">
        <v>7716</v>
      </c>
      <c r="F2408" s="122" t="s">
        <v>1250</v>
      </c>
      <c r="G2408" s="120" t="s">
        <v>1258</v>
      </c>
      <c r="H2408" s="122" t="s">
        <v>3975</v>
      </c>
      <c r="I2408" s="122"/>
    </row>
    <row r="2409" spans="1:9" x14ac:dyDescent="0.25">
      <c r="A2409" s="120" t="s">
        <v>533</v>
      </c>
      <c r="B2409" s="120" t="s">
        <v>1196</v>
      </c>
      <c r="C2409" s="120" t="s">
        <v>1197</v>
      </c>
      <c r="D2409" s="120" t="s">
        <v>443</v>
      </c>
      <c r="E2409" s="104" t="s">
        <v>1464</v>
      </c>
      <c r="F2409" s="104" t="s">
        <v>1250</v>
      </c>
      <c r="G2409" s="104" t="s">
        <v>1421</v>
      </c>
      <c r="H2409" s="120" t="s">
        <v>534</v>
      </c>
      <c r="I2409" s="122"/>
    </row>
    <row r="2410" spans="1:9" s="156" customFormat="1" x14ac:dyDescent="0.25">
      <c r="A2410" s="160" t="s">
        <v>10126</v>
      </c>
      <c r="B2410" s="160" t="s">
        <v>282</v>
      </c>
      <c r="C2410" s="160"/>
      <c r="D2410" s="160" t="s">
        <v>7848</v>
      </c>
      <c r="E2410" s="162" t="s">
        <v>9673</v>
      </c>
      <c r="F2410" s="162" t="s">
        <v>1254</v>
      </c>
      <c r="G2410" s="162" t="s">
        <v>8955</v>
      </c>
      <c r="H2410" s="160" t="s">
        <v>10127</v>
      </c>
      <c r="I2410" s="161"/>
    </row>
    <row r="2411" spans="1:9" s="156" customFormat="1" x14ac:dyDescent="0.25">
      <c r="A2411" s="160" t="s">
        <v>4397</v>
      </c>
      <c r="B2411" s="160" t="s">
        <v>4397</v>
      </c>
      <c r="C2411" s="160" t="s">
        <v>5438</v>
      </c>
      <c r="D2411" s="160" t="s">
        <v>443</v>
      </c>
      <c r="E2411" s="162" t="s">
        <v>4618</v>
      </c>
      <c r="F2411" s="162" t="s">
        <v>1265</v>
      </c>
      <c r="G2411" s="162" t="s">
        <v>1421</v>
      </c>
      <c r="H2411" s="160" t="s">
        <v>4398</v>
      </c>
      <c r="I2411" s="161"/>
    </row>
    <row r="2412" spans="1:9" s="156" customFormat="1" x14ac:dyDescent="0.25">
      <c r="A2412" s="161" t="s">
        <v>17079</v>
      </c>
      <c r="B2412" s="161" t="s">
        <v>282</v>
      </c>
      <c r="C2412" s="111" t="s">
        <v>8594</v>
      </c>
      <c r="D2412" s="211" t="s">
        <v>16646</v>
      </c>
      <c r="E2412" s="105" t="s">
        <v>17080</v>
      </c>
      <c r="F2412" s="111" t="s">
        <v>1618</v>
      </c>
      <c r="G2412" s="162" t="s">
        <v>6857</v>
      </c>
      <c r="H2412" s="105" t="s">
        <v>17081</v>
      </c>
      <c r="I2412" s="161"/>
    </row>
    <row r="2413" spans="1:9" s="156" customFormat="1" x14ac:dyDescent="0.25">
      <c r="A2413" s="161" t="s">
        <v>9871</v>
      </c>
      <c r="B2413" s="161" t="s">
        <v>282</v>
      </c>
      <c r="C2413" s="111" t="s">
        <v>9873</v>
      </c>
      <c r="D2413" s="160" t="s">
        <v>755</v>
      </c>
      <c r="E2413" s="105" t="s">
        <v>9872</v>
      </c>
      <c r="F2413" s="161" t="s">
        <v>1250</v>
      </c>
      <c r="G2413" s="161" t="s">
        <v>1251</v>
      </c>
      <c r="H2413" s="161" t="s">
        <v>9874</v>
      </c>
      <c r="I2413" s="161"/>
    </row>
    <row r="2414" spans="1:9" s="156" customFormat="1" x14ac:dyDescent="0.25">
      <c r="A2414" s="161" t="s">
        <v>8751</v>
      </c>
      <c r="B2414" s="161" t="s">
        <v>282</v>
      </c>
      <c r="C2414" s="161" t="s">
        <v>8752</v>
      </c>
      <c r="D2414" s="160" t="s">
        <v>7848</v>
      </c>
      <c r="E2414" s="105" t="s">
        <v>8753</v>
      </c>
      <c r="F2414" s="161" t="s">
        <v>1534</v>
      </c>
      <c r="G2414" s="161" t="s">
        <v>10305</v>
      </c>
      <c r="H2414" s="161" t="s">
        <v>8754</v>
      </c>
      <c r="I2414" s="161"/>
    </row>
    <row r="2415" spans="1:9" s="156" customFormat="1" x14ac:dyDescent="0.25">
      <c r="A2415" s="161" t="s">
        <v>17082</v>
      </c>
      <c r="B2415" s="161" t="s">
        <v>282</v>
      </c>
      <c r="C2415" s="161" t="s">
        <v>8396</v>
      </c>
      <c r="D2415" s="211" t="s">
        <v>16646</v>
      </c>
      <c r="E2415" s="105" t="s">
        <v>8753</v>
      </c>
      <c r="F2415" s="161" t="s">
        <v>1534</v>
      </c>
      <c r="G2415" s="161" t="s">
        <v>6857</v>
      </c>
      <c r="H2415" s="161" t="s">
        <v>17083</v>
      </c>
      <c r="I2415" s="161"/>
    </row>
    <row r="2416" spans="1:9" x14ac:dyDescent="0.25">
      <c r="A2416" s="122" t="s">
        <v>4348</v>
      </c>
      <c r="B2416" s="161" t="s">
        <v>282</v>
      </c>
      <c r="C2416" s="122" t="s">
        <v>7003</v>
      </c>
      <c r="D2416" s="120" t="s">
        <v>8944</v>
      </c>
      <c r="E2416" s="122" t="s">
        <v>3893</v>
      </c>
      <c r="F2416" s="122" t="s">
        <v>1254</v>
      </c>
      <c r="G2416" s="122" t="s">
        <v>1477</v>
      </c>
      <c r="H2416" s="122" t="s">
        <v>4391</v>
      </c>
      <c r="I2416" s="122"/>
    </row>
    <row r="2417" spans="1:9" s="156" customFormat="1" x14ac:dyDescent="0.25">
      <c r="A2417" s="161" t="s">
        <v>9057</v>
      </c>
      <c r="B2417" s="161" t="s">
        <v>282</v>
      </c>
      <c r="C2417" s="161" t="s">
        <v>9060</v>
      </c>
      <c r="D2417" s="160" t="s">
        <v>8944</v>
      </c>
      <c r="E2417" s="161" t="s">
        <v>9058</v>
      </c>
      <c r="F2417" s="161" t="s">
        <v>1254</v>
      </c>
      <c r="G2417" s="161" t="s">
        <v>10305</v>
      </c>
      <c r="H2417" s="161" t="s">
        <v>9059</v>
      </c>
      <c r="I2417" s="161"/>
    </row>
    <row r="2418" spans="1:9" s="156" customFormat="1" x14ac:dyDescent="0.25">
      <c r="A2418" s="161" t="s">
        <v>10128</v>
      </c>
      <c r="B2418" s="161" t="s">
        <v>282</v>
      </c>
      <c r="C2418" s="161"/>
      <c r="D2418" s="160" t="s">
        <v>7848</v>
      </c>
      <c r="E2418" s="161" t="s">
        <v>359</v>
      </c>
      <c r="F2418" s="161" t="s">
        <v>1618</v>
      </c>
      <c r="G2418" s="161" t="s">
        <v>8955</v>
      </c>
      <c r="H2418" s="161" t="s">
        <v>10129</v>
      </c>
      <c r="I2418" s="161"/>
    </row>
    <row r="2419" spans="1:9" s="156" customFormat="1" x14ac:dyDescent="0.25">
      <c r="A2419" s="161" t="s">
        <v>7717</v>
      </c>
      <c r="B2419" s="161" t="s">
        <v>282</v>
      </c>
      <c r="C2419" s="161" t="s">
        <v>7611</v>
      </c>
      <c r="D2419" s="160" t="s">
        <v>8944</v>
      </c>
      <c r="E2419" s="161" t="s">
        <v>7718</v>
      </c>
      <c r="F2419" s="161" t="s">
        <v>1250</v>
      </c>
      <c r="G2419" s="161" t="s">
        <v>4817</v>
      </c>
      <c r="H2419" s="161" t="s">
        <v>7551</v>
      </c>
      <c r="I2419" s="161"/>
    </row>
    <row r="2420" spans="1:9" s="156" customFormat="1" x14ac:dyDescent="0.25">
      <c r="A2420" s="161" t="s">
        <v>7719</v>
      </c>
      <c r="B2420" s="161" t="s">
        <v>282</v>
      </c>
      <c r="C2420" s="161" t="s">
        <v>7611</v>
      </c>
      <c r="D2420" s="160" t="s">
        <v>8944</v>
      </c>
      <c r="E2420" s="161" t="s">
        <v>7720</v>
      </c>
      <c r="F2420" s="161" t="s">
        <v>1250</v>
      </c>
      <c r="G2420" s="161" t="s">
        <v>1251</v>
      </c>
      <c r="H2420" s="161" t="s">
        <v>7721</v>
      </c>
      <c r="I2420" s="161"/>
    </row>
    <row r="2421" spans="1:9" s="156" customFormat="1" x14ac:dyDescent="0.25">
      <c r="A2421" s="161" t="s">
        <v>7722</v>
      </c>
      <c r="B2421" s="161" t="s">
        <v>282</v>
      </c>
      <c r="C2421" s="161" t="s">
        <v>7611</v>
      </c>
      <c r="D2421" s="160" t="s">
        <v>8944</v>
      </c>
      <c r="E2421" s="161" t="s">
        <v>7718</v>
      </c>
      <c r="F2421" s="161" t="s">
        <v>1250</v>
      </c>
      <c r="G2421" s="161" t="s">
        <v>4817</v>
      </c>
      <c r="H2421" s="161" t="s">
        <v>7551</v>
      </c>
      <c r="I2421" s="161"/>
    </row>
    <row r="2422" spans="1:9" s="156" customFormat="1" x14ac:dyDescent="0.25">
      <c r="A2422" s="161" t="s">
        <v>7723</v>
      </c>
      <c r="B2422" s="161" t="s">
        <v>282</v>
      </c>
      <c r="C2422" s="161" t="s">
        <v>7611</v>
      </c>
      <c r="D2422" s="160" t="s">
        <v>8944</v>
      </c>
      <c r="E2422" s="161" t="s">
        <v>7718</v>
      </c>
      <c r="F2422" s="161" t="s">
        <v>1250</v>
      </c>
      <c r="G2422" s="161" t="s">
        <v>4817</v>
      </c>
      <c r="H2422" s="161" t="s">
        <v>7551</v>
      </c>
      <c r="I2422" s="161"/>
    </row>
    <row r="2423" spans="1:9" s="156" customFormat="1" x14ac:dyDescent="0.25">
      <c r="A2423" s="161" t="s">
        <v>7724</v>
      </c>
      <c r="B2423" s="161" t="s">
        <v>282</v>
      </c>
      <c r="C2423" s="161" t="s">
        <v>7611</v>
      </c>
      <c r="D2423" s="160" t="s">
        <v>8944</v>
      </c>
      <c r="E2423" s="161" t="s">
        <v>7343</v>
      </c>
      <c r="F2423" s="161" t="s">
        <v>1250</v>
      </c>
      <c r="G2423" s="161" t="s">
        <v>1251</v>
      </c>
      <c r="H2423" s="161" t="s">
        <v>7725</v>
      </c>
      <c r="I2423" s="161"/>
    </row>
    <row r="2424" spans="1:9" s="156" customFormat="1" x14ac:dyDescent="0.25">
      <c r="A2424" s="161" t="s">
        <v>7726</v>
      </c>
      <c r="B2424" s="161" t="s">
        <v>282</v>
      </c>
      <c r="C2424" s="161" t="s">
        <v>7611</v>
      </c>
      <c r="D2424" s="160" t="s">
        <v>8944</v>
      </c>
      <c r="E2424" s="161" t="s">
        <v>7718</v>
      </c>
      <c r="F2424" s="161" t="s">
        <v>1250</v>
      </c>
      <c r="G2424" s="161" t="s">
        <v>4817</v>
      </c>
      <c r="H2424" s="146" t="s">
        <v>7551</v>
      </c>
      <c r="I2424" s="161"/>
    </row>
    <row r="2425" spans="1:9" s="156" customFormat="1" x14ac:dyDescent="0.25">
      <c r="A2425" s="161" t="s">
        <v>7727</v>
      </c>
      <c r="B2425" s="161" t="s">
        <v>282</v>
      </c>
      <c r="C2425" s="161" t="s">
        <v>7611</v>
      </c>
      <c r="D2425" s="160" t="s">
        <v>8944</v>
      </c>
      <c r="E2425" s="161" t="s">
        <v>7718</v>
      </c>
      <c r="F2425" s="161" t="s">
        <v>1250</v>
      </c>
      <c r="G2425" s="161" t="s">
        <v>4817</v>
      </c>
      <c r="H2425" s="146" t="s">
        <v>7551</v>
      </c>
      <c r="I2425" s="161"/>
    </row>
    <row r="2426" spans="1:9" s="156" customFormat="1" x14ac:dyDescent="0.25">
      <c r="A2426" s="161" t="s">
        <v>7728</v>
      </c>
      <c r="B2426" s="161" t="s">
        <v>282</v>
      </c>
      <c r="C2426" s="161" t="s">
        <v>7611</v>
      </c>
      <c r="D2426" s="160" t="s">
        <v>8944</v>
      </c>
      <c r="E2426" s="161" t="s">
        <v>7301</v>
      </c>
      <c r="F2426" s="161" t="s">
        <v>1250</v>
      </c>
      <c r="G2426" s="161" t="s">
        <v>4817</v>
      </c>
      <c r="H2426" s="146" t="s">
        <v>7729</v>
      </c>
      <c r="I2426" s="161"/>
    </row>
    <row r="2427" spans="1:9" s="156" customFormat="1" x14ac:dyDescent="0.25">
      <c r="A2427" s="211" t="s">
        <v>3976</v>
      </c>
      <c r="B2427" s="211" t="s">
        <v>3977</v>
      </c>
      <c r="C2427" s="211" t="s">
        <v>16131</v>
      </c>
      <c r="D2427" s="211" t="s">
        <v>443</v>
      </c>
      <c r="E2427" s="162" t="s">
        <v>7641</v>
      </c>
      <c r="F2427" s="162" t="s">
        <v>1250</v>
      </c>
      <c r="G2427" s="162" t="s">
        <v>10305</v>
      </c>
      <c r="H2427" s="211" t="s">
        <v>3978</v>
      </c>
      <c r="I2427" s="161"/>
    </row>
    <row r="2428" spans="1:9" s="156" customFormat="1" x14ac:dyDescent="0.25">
      <c r="A2428" s="161" t="s">
        <v>8755</v>
      </c>
      <c r="B2428" s="161" t="s">
        <v>282</v>
      </c>
      <c r="C2428" s="161" t="s">
        <v>8756</v>
      </c>
      <c r="D2428" s="160" t="s">
        <v>7848</v>
      </c>
      <c r="E2428" s="161" t="s">
        <v>8757</v>
      </c>
      <c r="F2428" s="161" t="s">
        <v>1254</v>
      </c>
      <c r="G2428" s="161" t="s">
        <v>10305</v>
      </c>
      <c r="H2428" s="146" t="s">
        <v>8758</v>
      </c>
      <c r="I2428" s="161"/>
    </row>
    <row r="2429" spans="1:9" s="156" customFormat="1" x14ac:dyDescent="0.25">
      <c r="A2429" s="161" t="s">
        <v>10130</v>
      </c>
      <c r="B2429" s="161" t="s">
        <v>282</v>
      </c>
      <c r="C2429" s="161"/>
      <c r="D2429" s="160" t="s">
        <v>7848</v>
      </c>
      <c r="E2429" s="161" t="s">
        <v>10131</v>
      </c>
      <c r="F2429" s="161" t="s">
        <v>1254</v>
      </c>
      <c r="G2429" s="161" t="s">
        <v>8955</v>
      </c>
      <c r="H2429" s="161" t="s">
        <v>10132</v>
      </c>
      <c r="I2429" s="161"/>
    </row>
    <row r="2430" spans="1:9" x14ac:dyDescent="0.25">
      <c r="A2430" s="122" t="s">
        <v>3979</v>
      </c>
      <c r="B2430" s="122" t="s">
        <v>3980</v>
      </c>
      <c r="C2430" s="122" t="s">
        <v>5026</v>
      </c>
      <c r="D2430" s="120" t="s">
        <v>443</v>
      </c>
      <c r="E2430" s="122" t="s">
        <v>3981</v>
      </c>
      <c r="F2430" s="122" t="s">
        <v>1250</v>
      </c>
      <c r="G2430" s="160" t="s">
        <v>10307</v>
      </c>
      <c r="H2430" s="122" t="s">
        <v>3982</v>
      </c>
      <c r="I2430" s="122"/>
    </row>
    <row r="2431" spans="1:9" x14ac:dyDescent="0.25">
      <c r="A2431" s="122" t="s">
        <v>3983</v>
      </c>
      <c r="B2431" s="161" t="s">
        <v>282</v>
      </c>
      <c r="C2431" s="161" t="s">
        <v>7004</v>
      </c>
      <c r="D2431" s="160" t="s">
        <v>1357</v>
      </c>
      <c r="E2431" s="122" t="s">
        <v>3984</v>
      </c>
      <c r="F2431" s="122" t="s">
        <v>1254</v>
      </c>
      <c r="G2431" s="160" t="s">
        <v>10305</v>
      </c>
      <c r="H2431" s="121" t="s">
        <v>3985</v>
      </c>
    </row>
    <row r="2432" spans="1:9" s="156" customFormat="1" x14ac:dyDescent="0.25">
      <c r="A2432" s="161" t="s">
        <v>10234</v>
      </c>
      <c r="B2432" s="161" t="s">
        <v>282</v>
      </c>
      <c r="C2432" s="161" t="s">
        <v>10235</v>
      </c>
      <c r="D2432" s="160" t="s">
        <v>8944</v>
      </c>
      <c r="E2432" s="161" t="s">
        <v>10236</v>
      </c>
      <c r="F2432" s="161" t="s">
        <v>1254</v>
      </c>
      <c r="G2432" s="160" t="s">
        <v>1297</v>
      </c>
      <c r="H2432" s="135" t="s">
        <v>10237</v>
      </c>
    </row>
    <row r="2433" spans="1:9" s="156" customFormat="1" x14ac:dyDescent="0.25">
      <c r="A2433" s="161" t="s">
        <v>17085</v>
      </c>
      <c r="B2433" s="161" t="s">
        <v>282</v>
      </c>
      <c r="C2433" s="161" t="s">
        <v>8503</v>
      </c>
      <c r="D2433" s="160" t="s">
        <v>7848</v>
      </c>
      <c r="E2433" s="161" t="s">
        <v>3984</v>
      </c>
      <c r="F2433" s="161" t="s">
        <v>1254</v>
      </c>
      <c r="G2433" s="160" t="s">
        <v>6857</v>
      </c>
      <c r="H2433" s="135" t="s">
        <v>17084</v>
      </c>
    </row>
    <row r="2434" spans="1:9" s="156" customFormat="1" x14ac:dyDescent="0.25">
      <c r="A2434" s="161" t="s">
        <v>17520</v>
      </c>
      <c r="B2434" s="161" t="s">
        <v>282</v>
      </c>
      <c r="C2434" s="161" t="s">
        <v>17521</v>
      </c>
      <c r="D2434" s="211" t="s">
        <v>755</v>
      </c>
      <c r="E2434" s="161" t="s">
        <v>17522</v>
      </c>
      <c r="F2434" s="161" t="s">
        <v>1250</v>
      </c>
      <c r="G2434" s="211" t="s">
        <v>17523</v>
      </c>
      <c r="H2434" s="135" t="s">
        <v>17524</v>
      </c>
    </row>
    <row r="2435" spans="1:9" s="156" customFormat="1" x14ac:dyDescent="0.25">
      <c r="A2435" s="161" t="s">
        <v>6677</v>
      </c>
      <c r="B2435" s="161" t="s">
        <v>6678</v>
      </c>
      <c r="C2435" s="161" t="s">
        <v>6680</v>
      </c>
      <c r="D2435" s="160" t="s">
        <v>841</v>
      </c>
      <c r="E2435" s="161" t="s">
        <v>6679</v>
      </c>
      <c r="F2435" s="161" t="s">
        <v>1250</v>
      </c>
      <c r="G2435" s="160" t="s">
        <v>7029</v>
      </c>
      <c r="H2435" s="135" t="s">
        <v>6681</v>
      </c>
    </row>
    <row r="2436" spans="1:9" x14ac:dyDescent="0.25">
      <c r="A2436" s="122" t="s">
        <v>3986</v>
      </c>
      <c r="B2436" s="122" t="s">
        <v>3987</v>
      </c>
      <c r="C2436" s="122"/>
      <c r="D2436" s="120" t="s">
        <v>443</v>
      </c>
      <c r="E2436" s="122" t="s">
        <v>3988</v>
      </c>
      <c r="F2436" s="122" t="s">
        <v>1250</v>
      </c>
      <c r="G2436" s="122" t="s">
        <v>4817</v>
      </c>
      <c r="H2436" s="122" t="s">
        <v>3989</v>
      </c>
      <c r="I2436" s="122"/>
    </row>
    <row r="2437" spans="1:9" s="156" customFormat="1" x14ac:dyDescent="0.25">
      <c r="A2437" s="161" t="s">
        <v>10355</v>
      </c>
      <c r="B2437" s="161" t="s">
        <v>282</v>
      </c>
      <c r="C2437" s="161" t="s">
        <v>10356</v>
      </c>
      <c r="D2437" s="160" t="s">
        <v>7848</v>
      </c>
      <c r="E2437" s="161" t="s">
        <v>10357</v>
      </c>
      <c r="F2437" s="161" t="s">
        <v>1600</v>
      </c>
      <c r="G2437" s="161" t="s">
        <v>6857</v>
      </c>
      <c r="H2437" s="161" t="s">
        <v>10358</v>
      </c>
      <c r="I2437" s="161"/>
    </row>
    <row r="2438" spans="1:9" s="156" customFormat="1" x14ac:dyDescent="0.25">
      <c r="A2438" s="209" t="s">
        <v>326</v>
      </c>
      <c r="B2438" s="209" t="s">
        <v>5706</v>
      </c>
      <c r="C2438" s="161" t="s">
        <v>12635</v>
      </c>
      <c r="D2438" s="209" t="s">
        <v>841</v>
      </c>
      <c r="E2438" s="162" t="s">
        <v>12636</v>
      </c>
      <c r="F2438" s="162" t="s">
        <v>1254</v>
      </c>
      <c r="G2438" s="162" t="s">
        <v>10305</v>
      </c>
      <c r="H2438" s="209" t="s">
        <v>4526</v>
      </c>
      <c r="I2438" s="161"/>
    </row>
    <row r="2439" spans="1:9" s="156" customFormat="1" x14ac:dyDescent="0.25">
      <c r="A2439" s="164" t="s">
        <v>4755</v>
      </c>
      <c r="B2439" s="164" t="s">
        <v>282</v>
      </c>
      <c r="C2439" s="161" t="s">
        <v>12637</v>
      </c>
      <c r="D2439" s="211" t="s">
        <v>755</v>
      </c>
      <c r="E2439" s="105" t="s">
        <v>12638</v>
      </c>
      <c r="F2439" s="161" t="s">
        <v>1254</v>
      </c>
      <c r="G2439" s="161" t="s">
        <v>7029</v>
      </c>
      <c r="H2439" s="211" t="s">
        <v>4756</v>
      </c>
      <c r="I2439" s="161"/>
    </row>
    <row r="2440" spans="1:9" s="156" customFormat="1" x14ac:dyDescent="0.25">
      <c r="A2440" s="161" t="s">
        <v>5697</v>
      </c>
      <c r="B2440" s="161" t="s">
        <v>5698</v>
      </c>
      <c r="C2440" s="161" t="s">
        <v>5699</v>
      </c>
      <c r="D2440" s="160" t="s">
        <v>443</v>
      </c>
      <c r="E2440" s="161" t="s">
        <v>5700</v>
      </c>
      <c r="F2440" s="161" t="s">
        <v>1254</v>
      </c>
      <c r="G2440" s="161" t="s">
        <v>4832</v>
      </c>
      <c r="H2440" s="161" t="s">
        <v>5701</v>
      </c>
      <c r="I2440" s="161"/>
    </row>
    <row r="2441" spans="1:9" x14ac:dyDescent="0.25">
      <c r="A2441" s="122" t="s">
        <v>3990</v>
      </c>
      <c r="B2441" s="122" t="s">
        <v>3991</v>
      </c>
      <c r="C2441" s="122" t="s">
        <v>3992</v>
      </c>
      <c r="D2441" s="120" t="s">
        <v>443</v>
      </c>
      <c r="E2441" s="122" t="s">
        <v>3993</v>
      </c>
      <c r="F2441" s="122" t="s">
        <v>1250</v>
      </c>
      <c r="G2441" s="161" t="s">
        <v>1251</v>
      </c>
      <c r="H2441" s="122" t="s">
        <v>3994</v>
      </c>
      <c r="I2441" s="122"/>
    </row>
    <row r="2442" spans="1:9" s="156" customFormat="1" x14ac:dyDescent="0.25">
      <c r="A2442" s="161" t="s">
        <v>8759</v>
      </c>
      <c r="B2442" s="161" t="s">
        <v>282</v>
      </c>
      <c r="C2442" s="161" t="s">
        <v>8760</v>
      </c>
      <c r="D2442" s="160" t="s">
        <v>7848</v>
      </c>
      <c r="E2442" s="161" t="s">
        <v>8761</v>
      </c>
      <c r="F2442" s="161" t="s">
        <v>1265</v>
      </c>
      <c r="G2442" s="161" t="s">
        <v>6857</v>
      </c>
      <c r="H2442" s="161" t="s">
        <v>8762</v>
      </c>
      <c r="I2442" s="161"/>
    </row>
    <row r="2443" spans="1:9" s="156" customFormat="1" x14ac:dyDescent="0.25">
      <c r="A2443" s="161" t="s">
        <v>10133</v>
      </c>
      <c r="B2443" s="161" t="s">
        <v>282</v>
      </c>
      <c r="C2443" s="161"/>
      <c r="D2443" s="160" t="s">
        <v>7848</v>
      </c>
      <c r="E2443" s="161" t="s">
        <v>309</v>
      </c>
      <c r="F2443" s="161" t="s">
        <v>1254</v>
      </c>
      <c r="G2443" s="161" t="s">
        <v>8955</v>
      </c>
      <c r="H2443" s="161" t="s">
        <v>10134</v>
      </c>
      <c r="I2443" s="161"/>
    </row>
    <row r="2444" spans="1:9" s="156" customFormat="1" x14ac:dyDescent="0.25">
      <c r="A2444" s="161" t="s">
        <v>17086</v>
      </c>
      <c r="B2444" s="161" t="s">
        <v>282</v>
      </c>
      <c r="C2444" s="161" t="s">
        <v>17087</v>
      </c>
      <c r="D2444" s="211" t="s">
        <v>16646</v>
      </c>
      <c r="E2444" s="161" t="s">
        <v>17088</v>
      </c>
      <c r="F2444" s="161" t="s">
        <v>1534</v>
      </c>
      <c r="G2444" s="161" t="s">
        <v>4905</v>
      </c>
      <c r="H2444" s="161" t="s">
        <v>17089</v>
      </c>
      <c r="I2444" s="161"/>
    </row>
    <row r="2445" spans="1:9" s="156" customFormat="1" x14ac:dyDescent="0.25">
      <c r="A2445" s="161" t="s">
        <v>17090</v>
      </c>
      <c r="B2445" s="161" t="s">
        <v>282</v>
      </c>
      <c r="C2445" s="161" t="s">
        <v>17091</v>
      </c>
      <c r="D2445" s="211" t="s">
        <v>16646</v>
      </c>
      <c r="E2445" s="161" t="s">
        <v>17088</v>
      </c>
      <c r="F2445" s="161" t="s">
        <v>1534</v>
      </c>
      <c r="G2445" s="161" t="s">
        <v>6857</v>
      </c>
      <c r="H2445" s="161" t="s">
        <v>17092</v>
      </c>
      <c r="I2445" s="161"/>
    </row>
    <row r="2446" spans="1:9" s="156" customFormat="1" x14ac:dyDescent="0.25">
      <c r="A2446" s="161" t="s">
        <v>17093</v>
      </c>
      <c r="B2446" s="161" t="s">
        <v>282</v>
      </c>
      <c r="C2446" s="161"/>
      <c r="D2446" s="211" t="s">
        <v>16646</v>
      </c>
      <c r="E2446" s="161" t="s">
        <v>17094</v>
      </c>
      <c r="F2446" s="161" t="s">
        <v>1254</v>
      </c>
      <c r="G2446" s="161" t="s">
        <v>1421</v>
      </c>
      <c r="H2446" s="161" t="s">
        <v>17095</v>
      </c>
      <c r="I2446" s="161"/>
    </row>
    <row r="2447" spans="1:9" s="156" customFormat="1" x14ac:dyDescent="0.25">
      <c r="A2447" s="161" t="s">
        <v>7135</v>
      </c>
      <c r="B2447" s="161" t="s">
        <v>282</v>
      </c>
      <c r="C2447" s="161" t="s">
        <v>7117</v>
      </c>
      <c r="D2447" s="160" t="s">
        <v>755</v>
      </c>
      <c r="E2447" s="161" t="s">
        <v>7114</v>
      </c>
      <c r="F2447" s="161" t="s">
        <v>1250</v>
      </c>
      <c r="G2447" s="161" t="s">
        <v>4817</v>
      </c>
      <c r="H2447" s="161" t="s">
        <v>7136</v>
      </c>
      <c r="I2447" s="161"/>
    </row>
    <row r="2448" spans="1:9" s="156" customFormat="1" x14ac:dyDescent="0.25">
      <c r="A2448" s="211" t="s">
        <v>9311</v>
      </c>
      <c r="B2448" s="211" t="s">
        <v>282</v>
      </c>
      <c r="C2448" s="211" t="s">
        <v>15698</v>
      </c>
      <c r="D2448" s="211" t="s">
        <v>8944</v>
      </c>
      <c r="E2448" s="162" t="s">
        <v>15699</v>
      </c>
      <c r="F2448" s="162" t="s">
        <v>1254</v>
      </c>
      <c r="G2448" s="162" t="s">
        <v>1258</v>
      </c>
      <c r="H2448" s="211" t="s">
        <v>9312</v>
      </c>
      <c r="I2448" s="161"/>
    </row>
    <row r="2449" spans="1:9" x14ac:dyDescent="0.25">
      <c r="A2449" s="122" t="s">
        <v>4349</v>
      </c>
      <c r="B2449" s="161" t="s">
        <v>282</v>
      </c>
      <c r="C2449" s="122" t="s">
        <v>7005</v>
      </c>
      <c r="D2449" s="120" t="s">
        <v>564</v>
      </c>
      <c r="E2449" s="122" t="s">
        <v>325</v>
      </c>
      <c r="F2449" s="122" t="s">
        <v>1254</v>
      </c>
      <c r="G2449" s="122" t="s">
        <v>4905</v>
      </c>
      <c r="H2449" s="122" t="s">
        <v>4392</v>
      </c>
      <c r="I2449" s="122"/>
    </row>
    <row r="2450" spans="1:9" s="156" customFormat="1" x14ac:dyDescent="0.25">
      <c r="A2450" s="161" t="s">
        <v>9491</v>
      </c>
      <c r="B2450" s="161" t="s">
        <v>282</v>
      </c>
      <c r="C2450" s="161" t="s">
        <v>9483</v>
      </c>
      <c r="D2450" s="160" t="s">
        <v>7848</v>
      </c>
      <c r="E2450" s="161" t="s">
        <v>9487</v>
      </c>
      <c r="F2450" s="161" t="s">
        <v>1254</v>
      </c>
      <c r="G2450" s="161" t="s">
        <v>1421</v>
      </c>
      <c r="H2450" s="161" t="s">
        <v>9492</v>
      </c>
      <c r="I2450" s="161"/>
    </row>
    <row r="2451" spans="1:9" x14ac:dyDescent="0.25">
      <c r="A2451" s="122" t="s">
        <v>3995</v>
      </c>
      <c r="B2451" s="122" t="s">
        <v>3996</v>
      </c>
      <c r="C2451" s="122" t="s">
        <v>3997</v>
      </c>
      <c r="D2451" s="120" t="s">
        <v>443</v>
      </c>
      <c r="E2451" s="122" t="s">
        <v>3998</v>
      </c>
      <c r="F2451" s="122" t="s">
        <v>1250</v>
      </c>
      <c r="G2451" s="122" t="s">
        <v>1251</v>
      </c>
      <c r="H2451" s="122" t="s">
        <v>3999</v>
      </c>
      <c r="I2451" s="122"/>
    </row>
    <row r="2452" spans="1:9" s="156" customFormat="1" x14ac:dyDescent="0.25">
      <c r="A2452" s="211" t="s">
        <v>10077</v>
      </c>
      <c r="B2452" s="211" t="s">
        <v>282</v>
      </c>
      <c r="C2452" s="211" t="s">
        <v>16040</v>
      </c>
      <c r="D2452" s="211" t="s">
        <v>8944</v>
      </c>
      <c r="E2452" s="162" t="s">
        <v>16041</v>
      </c>
      <c r="F2452" s="162" t="s">
        <v>1265</v>
      </c>
      <c r="G2452" s="161" t="s">
        <v>4817</v>
      </c>
      <c r="H2452" s="211" t="s">
        <v>10078</v>
      </c>
      <c r="I2452" s="161"/>
    </row>
    <row r="2453" spans="1:9" s="156" customFormat="1" x14ac:dyDescent="0.25">
      <c r="A2453" s="161" t="s">
        <v>8763</v>
      </c>
      <c r="B2453" s="161" t="s">
        <v>282</v>
      </c>
      <c r="C2453" s="161" t="s">
        <v>8162</v>
      </c>
      <c r="D2453" s="160" t="s">
        <v>7848</v>
      </c>
      <c r="E2453" s="161" t="s">
        <v>8764</v>
      </c>
      <c r="F2453" s="161" t="s">
        <v>1265</v>
      </c>
      <c r="G2453" s="161" t="s">
        <v>6857</v>
      </c>
      <c r="H2453" s="161" t="s">
        <v>8765</v>
      </c>
      <c r="I2453" s="161"/>
    </row>
    <row r="2454" spans="1:9" x14ac:dyDescent="0.25">
      <c r="A2454" s="122" t="s">
        <v>4000</v>
      </c>
      <c r="B2454" s="122" t="s">
        <v>4001</v>
      </c>
      <c r="C2454" s="122"/>
      <c r="D2454" s="120" t="s">
        <v>443</v>
      </c>
      <c r="E2454" s="122" t="s">
        <v>4002</v>
      </c>
      <c r="F2454" s="122" t="s">
        <v>1250</v>
      </c>
      <c r="G2454" s="160" t="s">
        <v>10307</v>
      </c>
      <c r="H2454" s="122" t="s">
        <v>4003</v>
      </c>
      <c r="I2454" s="122"/>
    </row>
    <row r="2455" spans="1:9" s="156" customFormat="1" x14ac:dyDescent="0.25">
      <c r="A2455" s="161" t="s">
        <v>8766</v>
      </c>
      <c r="B2455" s="161" t="s">
        <v>282</v>
      </c>
      <c r="C2455" s="161" t="s">
        <v>8768</v>
      </c>
      <c r="D2455" s="160" t="s">
        <v>7848</v>
      </c>
      <c r="E2455" s="161" t="s">
        <v>8767</v>
      </c>
      <c r="F2455" s="161" t="s">
        <v>1254</v>
      </c>
      <c r="G2455" s="160" t="s">
        <v>10305</v>
      </c>
      <c r="H2455" s="161" t="s">
        <v>8769</v>
      </c>
      <c r="I2455" s="161"/>
    </row>
    <row r="2456" spans="1:9" x14ac:dyDescent="0.25">
      <c r="A2456" s="122" t="s">
        <v>4004</v>
      </c>
      <c r="B2456" s="122" t="s">
        <v>4005</v>
      </c>
      <c r="C2456" s="122" t="s">
        <v>4006</v>
      </c>
      <c r="D2456" s="120" t="s">
        <v>443</v>
      </c>
      <c r="E2456" s="122" t="s">
        <v>3613</v>
      </c>
      <c r="F2456" s="122" t="s">
        <v>1250</v>
      </c>
      <c r="G2456" s="122" t="s">
        <v>1251</v>
      </c>
      <c r="H2456" s="122" t="s">
        <v>4007</v>
      </c>
      <c r="I2456" s="122"/>
    </row>
    <row r="2457" spans="1:9" s="156" customFormat="1" x14ac:dyDescent="0.25">
      <c r="A2457" s="161" t="s">
        <v>9451</v>
      </c>
      <c r="B2457" s="161" t="s">
        <v>282</v>
      </c>
      <c r="C2457" s="161" t="s">
        <v>9452</v>
      </c>
      <c r="D2457" s="160" t="s">
        <v>8944</v>
      </c>
      <c r="E2457" s="161" t="s">
        <v>359</v>
      </c>
      <c r="F2457" s="161" t="s">
        <v>1618</v>
      </c>
      <c r="G2457" s="161" t="s">
        <v>1258</v>
      </c>
      <c r="H2457" s="161" t="s">
        <v>9453</v>
      </c>
      <c r="I2457" s="161"/>
    </row>
    <row r="2458" spans="1:9" s="156" customFormat="1" x14ac:dyDescent="0.25">
      <c r="A2458" s="161" t="s">
        <v>10135</v>
      </c>
      <c r="B2458" s="161" t="s">
        <v>282</v>
      </c>
      <c r="C2458" s="161"/>
      <c r="D2458" s="160" t="s">
        <v>7848</v>
      </c>
      <c r="E2458" s="161" t="s">
        <v>10136</v>
      </c>
      <c r="F2458" s="161" t="s">
        <v>1254</v>
      </c>
      <c r="G2458" s="161" t="s">
        <v>8955</v>
      </c>
      <c r="H2458" s="161" t="s">
        <v>10137</v>
      </c>
      <c r="I2458" s="161"/>
    </row>
    <row r="2459" spans="1:9" x14ac:dyDescent="0.25">
      <c r="A2459" s="122" t="s">
        <v>4008</v>
      </c>
      <c r="B2459" s="122" t="s">
        <v>4009</v>
      </c>
      <c r="C2459" s="122" t="s">
        <v>2957</v>
      </c>
      <c r="D2459" s="120" t="s">
        <v>443</v>
      </c>
      <c r="E2459" s="119" t="s">
        <v>4010</v>
      </c>
      <c r="F2459" s="119" t="s">
        <v>1250</v>
      </c>
      <c r="G2459" s="104" t="s">
        <v>3624</v>
      </c>
      <c r="H2459" s="122" t="s">
        <v>4011</v>
      </c>
      <c r="I2459" s="122"/>
    </row>
    <row r="2460" spans="1:9" s="156" customFormat="1" x14ac:dyDescent="0.25">
      <c r="A2460" s="161" t="s">
        <v>4924</v>
      </c>
      <c r="B2460" s="161" t="s">
        <v>4925</v>
      </c>
      <c r="C2460" s="161" t="s">
        <v>5439</v>
      </c>
      <c r="D2460" s="160" t="s">
        <v>443</v>
      </c>
      <c r="E2460" s="161" t="s">
        <v>4926</v>
      </c>
      <c r="F2460" s="161" t="s">
        <v>1254</v>
      </c>
      <c r="G2460" s="161" t="s">
        <v>1421</v>
      </c>
      <c r="H2460" s="161" t="s">
        <v>4927</v>
      </c>
      <c r="I2460" s="161"/>
    </row>
    <row r="2461" spans="1:9" x14ac:dyDescent="0.25">
      <c r="A2461" s="122" t="s">
        <v>4012</v>
      </c>
      <c r="B2461" s="122" t="s">
        <v>4013</v>
      </c>
      <c r="C2461" s="122" t="s">
        <v>4014</v>
      </c>
      <c r="D2461" s="120" t="s">
        <v>443</v>
      </c>
      <c r="E2461" s="122" t="s">
        <v>4015</v>
      </c>
      <c r="F2461" s="122" t="s">
        <v>1250</v>
      </c>
      <c r="G2461" s="122" t="s">
        <v>1353</v>
      </c>
      <c r="H2461" s="122" t="s">
        <v>4016</v>
      </c>
      <c r="I2461" s="122"/>
    </row>
    <row r="2462" spans="1:9" s="156" customFormat="1" x14ac:dyDescent="0.25">
      <c r="A2462" s="161" t="s">
        <v>10147</v>
      </c>
      <c r="B2462" s="161" t="s">
        <v>282</v>
      </c>
      <c r="C2462" s="161"/>
      <c r="D2462" s="160" t="s">
        <v>7848</v>
      </c>
      <c r="E2462" s="161" t="s">
        <v>8967</v>
      </c>
      <c r="F2462" s="161" t="s">
        <v>1250</v>
      </c>
      <c r="G2462" s="161" t="s">
        <v>8955</v>
      </c>
      <c r="H2462" s="161" t="s">
        <v>10148</v>
      </c>
      <c r="I2462" s="161"/>
    </row>
    <row r="2463" spans="1:9" x14ac:dyDescent="0.25">
      <c r="A2463" s="122" t="s">
        <v>4706</v>
      </c>
      <c r="B2463" s="161" t="s">
        <v>282</v>
      </c>
      <c r="C2463" s="122"/>
      <c r="D2463" s="120" t="s">
        <v>564</v>
      </c>
      <c r="E2463" s="122" t="s">
        <v>4762</v>
      </c>
      <c r="F2463" s="122" t="s">
        <v>1254</v>
      </c>
      <c r="G2463" s="122" t="s">
        <v>1477</v>
      </c>
      <c r="H2463" s="122" t="s">
        <v>4707</v>
      </c>
      <c r="I2463" s="122"/>
    </row>
    <row r="2464" spans="1:9" s="156" customFormat="1" x14ac:dyDescent="0.25">
      <c r="A2464" s="160" t="s">
        <v>4708</v>
      </c>
      <c r="B2464" s="161" t="s">
        <v>5440</v>
      </c>
      <c r="C2464" s="160" t="s">
        <v>7006</v>
      </c>
      <c r="D2464" s="160" t="s">
        <v>443</v>
      </c>
      <c r="E2464" s="161" t="s">
        <v>4802</v>
      </c>
      <c r="F2464" s="161" t="s">
        <v>1254</v>
      </c>
      <c r="G2464" s="160" t="s">
        <v>10305</v>
      </c>
      <c r="H2464" s="160" t="s">
        <v>4709</v>
      </c>
      <c r="I2464" s="161"/>
    </row>
    <row r="2465" spans="1:30" s="156" customFormat="1" x14ac:dyDescent="0.25">
      <c r="A2465" s="161" t="s">
        <v>5356</v>
      </c>
      <c r="B2465" s="161" t="s">
        <v>5357</v>
      </c>
      <c r="C2465" s="111" t="s">
        <v>62</v>
      </c>
      <c r="D2465" s="160" t="s">
        <v>443</v>
      </c>
      <c r="E2465" s="161" t="s">
        <v>4357</v>
      </c>
      <c r="F2465" s="161" t="s">
        <v>1254</v>
      </c>
      <c r="G2465" s="160" t="s">
        <v>10306</v>
      </c>
      <c r="H2465" s="161" t="s">
        <v>5358</v>
      </c>
      <c r="I2465" s="161"/>
    </row>
    <row r="2466" spans="1:30" s="156" customFormat="1" x14ac:dyDescent="0.25">
      <c r="A2466" s="161" t="s">
        <v>5633</v>
      </c>
      <c r="B2466" s="161" t="s">
        <v>5634</v>
      </c>
      <c r="C2466" s="111" t="s">
        <v>5635</v>
      </c>
      <c r="D2466" s="160" t="s">
        <v>443</v>
      </c>
      <c r="E2466" s="161" t="s">
        <v>5636</v>
      </c>
      <c r="F2466" s="161" t="s">
        <v>1254</v>
      </c>
      <c r="G2466" s="161" t="s">
        <v>4905</v>
      </c>
      <c r="H2466" s="161" t="s">
        <v>5637</v>
      </c>
      <c r="I2466" s="161"/>
    </row>
    <row r="2467" spans="1:30" s="156" customFormat="1" x14ac:dyDescent="0.25">
      <c r="A2467" s="161" t="s">
        <v>9131</v>
      </c>
      <c r="B2467" s="161" t="s">
        <v>282</v>
      </c>
      <c r="C2467" s="111" t="s">
        <v>9132</v>
      </c>
      <c r="D2467" s="160" t="s">
        <v>755</v>
      </c>
      <c r="E2467" s="161" t="s">
        <v>276</v>
      </c>
      <c r="F2467" s="161" t="s">
        <v>1254</v>
      </c>
      <c r="G2467" s="161" t="s">
        <v>3624</v>
      </c>
      <c r="H2467" s="161" t="s">
        <v>9133</v>
      </c>
      <c r="I2467" s="161"/>
    </row>
    <row r="2468" spans="1:30" x14ac:dyDescent="0.25">
      <c r="A2468" s="122" t="s">
        <v>4017</v>
      </c>
      <c r="B2468" s="161" t="s">
        <v>282</v>
      </c>
      <c r="C2468" s="122"/>
      <c r="D2468" s="120" t="s">
        <v>564</v>
      </c>
      <c r="E2468" s="122" t="s">
        <v>4018</v>
      </c>
      <c r="F2468" s="122" t="s">
        <v>1254</v>
      </c>
      <c r="G2468" s="119" t="s">
        <v>3624</v>
      </c>
      <c r="H2468" s="122" t="s">
        <v>4019</v>
      </c>
      <c r="I2468" s="122"/>
    </row>
    <row r="2469" spans="1:30" s="156" customFormat="1" x14ac:dyDescent="0.25">
      <c r="A2469" s="161" t="s">
        <v>9134</v>
      </c>
      <c r="B2469" s="161" t="s">
        <v>282</v>
      </c>
      <c r="C2469" s="161" t="s">
        <v>9135</v>
      </c>
      <c r="D2469" s="160" t="s">
        <v>8944</v>
      </c>
      <c r="E2469" s="161" t="s">
        <v>276</v>
      </c>
      <c r="F2469" s="161" t="s">
        <v>1254</v>
      </c>
      <c r="G2469" s="161" t="s">
        <v>1258</v>
      </c>
      <c r="H2469" s="161" t="s">
        <v>9136</v>
      </c>
      <c r="I2469" s="161"/>
    </row>
    <row r="2470" spans="1:30" s="156" customFormat="1" x14ac:dyDescent="0.25">
      <c r="A2470" s="161" t="s">
        <v>4928</v>
      </c>
      <c r="B2470" s="161" t="s">
        <v>4929</v>
      </c>
      <c r="C2470" s="161" t="s">
        <v>5556</v>
      </c>
      <c r="D2470" s="160" t="s">
        <v>443</v>
      </c>
      <c r="E2470" s="161" t="s">
        <v>5557</v>
      </c>
      <c r="F2470" s="161" t="s">
        <v>1254</v>
      </c>
      <c r="G2470" s="160" t="s">
        <v>10305</v>
      </c>
      <c r="H2470" s="161" t="s">
        <v>5558</v>
      </c>
      <c r="I2470" s="161"/>
    </row>
    <row r="2471" spans="1:30" s="156" customFormat="1" x14ac:dyDescent="0.25">
      <c r="A2471" s="161" t="s">
        <v>8772</v>
      </c>
      <c r="B2471" s="161" t="s">
        <v>282</v>
      </c>
      <c r="C2471" s="161" t="s">
        <v>8773</v>
      </c>
      <c r="D2471" s="160" t="s">
        <v>7848</v>
      </c>
      <c r="E2471" s="161" t="s">
        <v>4533</v>
      </c>
      <c r="F2471" s="161" t="s">
        <v>1254</v>
      </c>
      <c r="G2471" s="161" t="s">
        <v>10305</v>
      </c>
      <c r="H2471" s="161" t="s">
        <v>8774</v>
      </c>
      <c r="I2471" s="161"/>
    </row>
    <row r="2472" spans="1:30" x14ac:dyDescent="0.25">
      <c r="A2472" s="122" t="s">
        <v>4020</v>
      </c>
      <c r="B2472" s="122" t="s">
        <v>4021</v>
      </c>
      <c r="C2472" s="122" t="s">
        <v>2715</v>
      </c>
      <c r="D2472" s="120" t="s">
        <v>443</v>
      </c>
      <c r="E2472" s="122" t="s">
        <v>4022</v>
      </c>
      <c r="F2472" s="122" t="s">
        <v>1250</v>
      </c>
      <c r="G2472" s="122" t="s">
        <v>3624</v>
      </c>
      <c r="H2472" s="122" t="s">
        <v>4023</v>
      </c>
      <c r="I2472" s="122"/>
    </row>
    <row r="2473" spans="1:30" x14ac:dyDescent="0.25">
      <c r="A2473" s="122" t="s">
        <v>4024</v>
      </c>
      <c r="B2473" s="122" t="s">
        <v>4025</v>
      </c>
      <c r="C2473" s="122"/>
      <c r="D2473" s="122" t="s">
        <v>443</v>
      </c>
      <c r="E2473" s="122" t="s">
        <v>1811</v>
      </c>
      <c r="F2473" s="122" t="s">
        <v>1250</v>
      </c>
      <c r="G2473" s="120" t="s">
        <v>1421</v>
      </c>
      <c r="H2473" s="122" t="s">
        <v>4026</v>
      </c>
      <c r="I2473" s="122"/>
      <c r="J2473" s="122"/>
      <c r="K2473" s="122"/>
      <c r="L2473" s="122"/>
      <c r="M2473" s="122"/>
      <c r="N2473" s="122"/>
      <c r="O2473" s="122"/>
      <c r="P2473" s="122"/>
      <c r="Q2473" s="122"/>
      <c r="R2473" s="122"/>
      <c r="S2473" s="122"/>
      <c r="T2473" s="122"/>
      <c r="U2473" s="122"/>
      <c r="V2473" s="122"/>
      <c r="W2473" s="122"/>
      <c r="X2473" s="122"/>
      <c r="Y2473" s="122"/>
      <c r="Z2473" s="122"/>
      <c r="AA2473" s="122"/>
      <c r="AB2473" s="122"/>
      <c r="AC2473" s="122"/>
      <c r="AD2473" s="122"/>
    </row>
    <row r="2474" spans="1:30" s="156" customFormat="1" x14ac:dyDescent="0.25">
      <c r="A2474" s="161" t="s">
        <v>10149</v>
      </c>
      <c r="B2474" s="161" t="s">
        <v>282</v>
      </c>
      <c r="C2474" s="161"/>
      <c r="D2474" s="161" t="s">
        <v>7848</v>
      </c>
      <c r="E2474" s="161" t="s">
        <v>8967</v>
      </c>
      <c r="F2474" s="161" t="s">
        <v>1250</v>
      </c>
      <c r="G2474" s="160" t="s">
        <v>8955</v>
      </c>
      <c r="H2474" s="161" t="s">
        <v>10150</v>
      </c>
      <c r="I2474" s="161"/>
      <c r="J2474" s="161"/>
      <c r="K2474" s="161"/>
      <c r="L2474" s="161"/>
      <c r="M2474" s="161"/>
      <c r="N2474" s="161"/>
      <c r="O2474" s="161"/>
      <c r="P2474" s="161"/>
      <c r="Q2474" s="161"/>
      <c r="R2474" s="161"/>
      <c r="S2474" s="161"/>
      <c r="T2474" s="161"/>
      <c r="U2474" s="161"/>
      <c r="V2474" s="161"/>
      <c r="W2474" s="161"/>
      <c r="X2474" s="161"/>
      <c r="Y2474" s="161"/>
      <c r="Z2474" s="161"/>
      <c r="AA2474" s="161"/>
      <c r="AB2474" s="161"/>
      <c r="AC2474" s="161"/>
      <c r="AD2474" s="161"/>
    </row>
    <row r="2475" spans="1:30" s="156" customFormat="1" x14ac:dyDescent="0.25">
      <c r="A2475" s="211" t="s">
        <v>8775</v>
      </c>
      <c r="B2475" s="211" t="s">
        <v>282</v>
      </c>
      <c r="C2475" s="161" t="s">
        <v>15711</v>
      </c>
      <c r="D2475" s="211" t="s">
        <v>7848</v>
      </c>
      <c r="E2475" s="162" t="s">
        <v>12246</v>
      </c>
      <c r="F2475" s="162" t="s">
        <v>1254</v>
      </c>
      <c r="G2475" s="211" t="s">
        <v>5021</v>
      </c>
      <c r="H2475" s="211" t="s">
        <v>8776</v>
      </c>
      <c r="I2475" s="161"/>
      <c r="J2475" s="161"/>
      <c r="K2475" s="161"/>
      <c r="L2475" s="161"/>
      <c r="M2475" s="161"/>
      <c r="N2475" s="161"/>
      <c r="O2475" s="161"/>
      <c r="P2475" s="161"/>
      <c r="Q2475" s="161"/>
      <c r="R2475" s="161"/>
      <c r="S2475" s="161"/>
      <c r="T2475" s="161"/>
      <c r="U2475" s="161"/>
      <c r="V2475" s="161"/>
      <c r="W2475" s="161"/>
      <c r="X2475" s="161"/>
      <c r="Y2475" s="161"/>
      <c r="Z2475" s="161"/>
      <c r="AA2475" s="161"/>
      <c r="AB2475" s="161"/>
      <c r="AC2475" s="161"/>
      <c r="AD2475" s="161"/>
    </row>
    <row r="2476" spans="1:30" s="156" customFormat="1" x14ac:dyDescent="0.25">
      <c r="A2476" s="161" t="s">
        <v>7736</v>
      </c>
      <c r="B2476" s="161" t="s">
        <v>282</v>
      </c>
      <c r="C2476" s="161" t="s">
        <v>7294</v>
      </c>
      <c r="D2476" s="161" t="s">
        <v>8944</v>
      </c>
      <c r="E2476" s="161" t="s">
        <v>3756</v>
      </c>
      <c r="F2476" s="161" t="s">
        <v>1250</v>
      </c>
      <c r="G2476" s="143" t="s">
        <v>1251</v>
      </c>
      <c r="H2476" s="135" t="s">
        <v>7737</v>
      </c>
      <c r="I2476" s="161"/>
      <c r="J2476" s="161"/>
      <c r="K2476" s="161"/>
      <c r="L2476" s="161"/>
      <c r="M2476" s="161"/>
      <c r="N2476" s="161"/>
      <c r="O2476" s="161"/>
      <c r="P2476" s="161"/>
      <c r="Q2476" s="161"/>
      <c r="R2476" s="161"/>
      <c r="S2476" s="161"/>
      <c r="T2476" s="161"/>
      <c r="U2476" s="161"/>
      <c r="V2476" s="161"/>
      <c r="W2476" s="161"/>
      <c r="X2476" s="161"/>
      <c r="Y2476" s="161"/>
      <c r="Z2476" s="161"/>
      <c r="AA2476" s="161"/>
      <c r="AB2476" s="161"/>
      <c r="AC2476" s="161"/>
      <c r="AD2476" s="161"/>
    </row>
    <row r="2477" spans="1:30" s="156" customFormat="1" x14ac:dyDescent="0.25">
      <c r="A2477" s="161" t="s">
        <v>5492</v>
      </c>
      <c r="B2477" s="161" t="s">
        <v>5493</v>
      </c>
      <c r="C2477" s="161" t="s">
        <v>5494</v>
      </c>
      <c r="D2477" s="161" t="s">
        <v>841</v>
      </c>
      <c r="E2477" s="161" t="s">
        <v>5416</v>
      </c>
      <c r="F2477" s="161" t="s">
        <v>2677</v>
      </c>
      <c r="G2477" s="160" t="s">
        <v>10307</v>
      </c>
      <c r="H2477" s="161" t="s">
        <v>5495</v>
      </c>
      <c r="I2477" s="161"/>
      <c r="J2477" s="161"/>
      <c r="K2477" s="161"/>
      <c r="L2477" s="161"/>
      <c r="M2477" s="161"/>
      <c r="N2477" s="161"/>
      <c r="O2477" s="161"/>
      <c r="P2477" s="161"/>
      <c r="Q2477" s="161"/>
      <c r="R2477" s="161"/>
      <c r="S2477" s="161"/>
      <c r="T2477" s="161"/>
      <c r="U2477" s="161"/>
      <c r="V2477" s="161"/>
      <c r="W2477" s="161"/>
      <c r="X2477" s="161"/>
      <c r="Y2477" s="161"/>
      <c r="Z2477" s="161"/>
      <c r="AA2477" s="161"/>
      <c r="AB2477" s="161"/>
      <c r="AC2477" s="161"/>
      <c r="AD2477" s="161"/>
    </row>
    <row r="2478" spans="1:30" x14ac:dyDescent="0.25">
      <c r="A2478" s="122" t="s">
        <v>4030</v>
      </c>
      <c r="B2478" s="161" t="s">
        <v>282</v>
      </c>
      <c r="C2478" s="122"/>
      <c r="D2478" s="161" t="s">
        <v>564</v>
      </c>
      <c r="E2478" s="122" t="s">
        <v>2241</v>
      </c>
      <c r="F2478" s="122" t="s">
        <v>1250</v>
      </c>
      <c r="G2478" s="50" t="s">
        <v>1251</v>
      </c>
      <c r="H2478" s="122" t="s">
        <v>3573</v>
      </c>
      <c r="I2478" s="122"/>
      <c r="J2478" s="122"/>
      <c r="K2478" s="122"/>
      <c r="L2478" s="122"/>
      <c r="M2478" s="122"/>
      <c r="N2478" s="122"/>
      <c r="O2478" s="122"/>
      <c r="P2478" s="122" t="s">
        <v>4031</v>
      </c>
    </row>
    <row r="2479" spans="1:30" s="156" customFormat="1" x14ac:dyDescent="0.25">
      <c r="A2479" s="161" t="s">
        <v>10151</v>
      </c>
      <c r="B2479" s="161" t="s">
        <v>282</v>
      </c>
      <c r="C2479" s="161" t="s">
        <v>10152</v>
      </c>
      <c r="D2479" s="161" t="s">
        <v>7848</v>
      </c>
      <c r="E2479" s="161" t="s">
        <v>258</v>
      </c>
      <c r="F2479" s="161" t="s">
        <v>1250</v>
      </c>
      <c r="G2479" s="136" t="s">
        <v>8955</v>
      </c>
      <c r="H2479" s="135" t="s">
        <v>10153</v>
      </c>
      <c r="I2479" s="161"/>
      <c r="J2479" s="161"/>
      <c r="K2479" s="161"/>
      <c r="L2479" s="161"/>
      <c r="M2479" s="161"/>
      <c r="N2479" s="161"/>
      <c r="O2479" s="161"/>
      <c r="P2479" s="161"/>
    </row>
    <row r="2480" spans="1:30" s="156" customFormat="1" x14ac:dyDescent="0.25">
      <c r="A2480" s="161" t="s">
        <v>17098</v>
      </c>
      <c r="B2480" s="161" t="s">
        <v>282</v>
      </c>
      <c r="C2480" s="161" t="s">
        <v>17099</v>
      </c>
      <c r="D2480" s="161" t="s">
        <v>16646</v>
      </c>
      <c r="E2480" s="161" t="s">
        <v>17100</v>
      </c>
      <c r="F2480" s="161" t="s">
        <v>1254</v>
      </c>
      <c r="G2480" s="136" t="s">
        <v>6857</v>
      </c>
      <c r="H2480" s="135" t="s">
        <v>17101</v>
      </c>
      <c r="I2480" s="161"/>
      <c r="J2480" s="161"/>
      <c r="K2480" s="161"/>
      <c r="L2480" s="161"/>
      <c r="M2480" s="161"/>
      <c r="N2480" s="161"/>
      <c r="O2480" s="161"/>
      <c r="P2480" s="161"/>
    </row>
    <row r="2481" spans="1:16" x14ac:dyDescent="0.25">
      <c r="A2481" s="122" t="s">
        <v>4032</v>
      </c>
      <c r="B2481" s="161" t="s">
        <v>282</v>
      </c>
      <c r="C2481" s="161" t="s">
        <v>7007</v>
      </c>
      <c r="D2481" s="160" t="s">
        <v>1357</v>
      </c>
      <c r="E2481" s="122" t="s">
        <v>4033</v>
      </c>
      <c r="F2481" s="122" t="s">
        <v>1265</v>
      </c>
      <c r="G2481" s="121" t="s">
        <v>1258</v>
      </c>
      <c r="H2481" s="122" t="s">
        <v>4034</v>
      </c>
      <c r="I2481" s="122"/>
      <c r="J2481" s="122"/>
      <c r="K2481" s="122"/>
      <c r="L2481" s="122"/>
      <c r="M2481" s="122"/>
      <c r="N2481" s="122"/>
      <c r="O2481" s="122"/>
      <c r="P2481" s="122"/>
    </row>
    <row r="2482" spans="1:16" s="156" customFormat="1" x14ac:dyDescent="0.25">
      <c r="A2482" s="161" t="s">
        <v>17291</v>
      </c>
      <c r="B2482" s="161" t="s">
        <v>282</v>
      </c>
      <c r="C2482" s="161"/>
      <c r="D2482" s="211" t="s">
        <v>16646</v>
      </c>
      <c r="E2482" s="161" t="s">
        <v>4357</v>
      </c>
      <c r="F2482" s="161" t="s">
        <v>1254</v>
      </c>
      <c r="G2482" s="135" t="s">
        <v>8955</v>
      </c>
      <c r="H2482" s="135" t="s">
        <v>17292</v>
      </c>
      <c r="I2482" s="161"/>
      <c r="J2482" s="161"/>
      <c r="K2482" s="161"/>
      <c r="L2482" s="161"/>
      <c r="M2482" s="161"/>
      <c r="N2482" s="161"/>
      <c r="O2482" s="161"/>
      <c r="P2482" s="161"/>
    </row>
    <row r="2483" spans="1:16" s="156" customFormat="1" x14ac:dyDescent="0.25">
      <c r="A2483" s="161" t="s">
        <v>8779</v>
      </c>
      <c r="B2483" s="161" t="s">
        <v>282</v>
      </c>
      <c r="C2483" s="161" t="s">
        <v>8650</v>
      </c>
      <c r="D2483" s="160" t="s">
        <v>7848</v>
      </c>
      <c r="E2483" s="161" t="s">
        <v>8651</v>
      </c>
      <c r="F2483" s="161" t="s">
        <v>1265</v>
      </c>
      <c r="G2483" s="135" t="s">
        <v>6857</v>
      </c>
      <c r="H2483" s="161" t="s">
        <v>8780</v>
      </c>
      <c r="I2483" s="161"/>
      <c r="J2483" s="161"/>
      <c r="K2483" s="161"/>
      <c r="L2483" s="161"/>
      <c r="M2483" s="161"/>
      <c r="N2483" s="161"/>
      <c r="O2483" s="161"/>
      <c r="P2483" s="161"/>
    </row>
    <row r="2484" spans="1:16" s="156" customFormat="1" x14ac:dyDescent="0.25">
      <c r="A2484" s="161" t="s">
        <v>10168</v>
      </c>
      <c r="B2484" s="161" t="s">
        <v>282</v>
      </c>
      <c r="C2484" s="161"/>
      <c r="D2484" s="160" t="s">
        <v>7848</v>
      </c>
      <c r="E2484" s="161" t="s">
        <v>276</v>
      </c>
      <c r="F2484" s="161" t="s">
        <v>1254</v>
      </c>
      <c r="G2484" s="135" t="s">
        <v>8955</v>
      </c>
      <c r="H2484" s="135" t="s">
        <v>10169</v>
      </c>
      <c r="I2484" s="161"/>
      <c r="J2484" s="161"/>
      <c r="K2484" s="161"/>
      <c r="L2484" s="161"/>
      <c r="M2484" s="161"/>
      <c r="N2484" s="161"/>
      <c r="O2484" s="161"/>
      <c r="P2484" s="161"/>
    </row>
    <row r="2485" spans="1:16" s="156" customFormat="1" x14ac:dyDescent="0.25">
      <c r="A2485" s="161" t="s">
        <v>9204</v>
      </c>
      <c r="B2485" s="161" t="s">
        <v>282</v>
      </c>
      <c r="C2485" s="161" t="s">
        <v>9201</v>
      </c>
      <c r="D2485" s="160" t="s">
        <v>8944</v>
      </c>
      <c r="E2485" s="161" t="s">
        <v>9205</v>
      </c>
      <c r="F2485" s="161" t="s">
        <v>1254</v>
      </c>
      <c r="G2485" s="135" t="s">
        <v>4832</v>
      </c>
      <c r="H2485" s="135" t="s">
        <v>9206</v>
      </c>
      <c r="I2485" s="161"/>
      <c r="J2485" s="161"/>
      <c r="K2485" s="161"/>
      <c r="L2485" s="161"/>
      <c r="M2485" s="161"/>
      <c r="N2485" s="161"/>
      <c r="O2485" s="161"/>
      <c r="P2485" s="161"/>
    </row>
    <row r="2486" spans="1:16" x14ac:dyDescent="0.25">
      <c r="A2486" s="122" t="s">
        <v>4407</v>
      </c>
      <c r="B2486" s="161" t="s">
        <v>282</v>
      </c>
      <c r="C2486" s="161" t="s">
        <v>17641</v>
      </c>
      <c r="D2486" s="120" t="s">
        <v>755</v>
      </c>
      <c r="E2486" s="122" t="s">
        <v>4409</v>
      </c>
      <c r="F2486" s="122" t="s">
        <v>1254</v>
      </c>
      <c r="G2486" s="121" t="s">
        <v>5456</v>
      </c>
      <c r="H2486" s="122" t="s">
        <v>4408</v>
      </c>
      <c r="I2486" s="122"/>
      <c r="J2486" s="122"/>
      <c r="K2486" s="122"/>
      <c r="L2486" s="122"/>
      <c r="M2486" s="122"/>
      <c r="N2486" s="122"/>
      <c r="O2486" s="122"/>
      <c r="P2486" s="122"/>
    </row>
    <row r="2487" spans="1:16" x14ac:dyDescent="0.25">
      <c r="A2487" s="122" t="s">
        <v>919</v>
      </c>
      <c r="B2487" s="122" t="s">
        <v>5774</v>
      </c>
      <c r="C2487" s="122" t="s">
        <v>5775</v>
      </c>
      <c r="D2487" s="120" t="s">
        <v>443</v>
      </c>
      <c r="E2487" s="122" t="s">
        <v>4621</v>
      </c>
      <c r="F2487" s="122" t="s">
        <v>1254</v>
      </c>
      <c r="G2487" s="121" t="s">
        <v>4905</v>
      </c>
      <c r="H2487" s="122" t="s">
        <v>920</v>
      </c>
      <c r="I2487" s="122"/>
      <c r="J2487" s="122"/>
      <c r="K2487" s="122"/>
      <c r="L2487" s="122"/>
      <c r="M2487" s="122"/>
      <c r="N2487" s="122"/>
      <c r="O2487" s="122"/>
      <c r="P2487" s="122"/>
    </row>
    <row r="2488" spans="1:16" x14ac:dyDescent="0.25">
      <c r="A2488" s="122" t="s">
        <v>4035</v>
      </c>
      <c r="B2488" s="122" t="s">
        <v>4036</v>
      </c>
      <c r="C2488" s="122" t="s">
        <v>2715</v>
      </c>
      <c r="D2488" s="120" t="s">
        <v>443</v>
      </c>
      <c r="E2488" s="122" t="s">
        <v>536</v>
      </c>
      <c r="F2488" s="122" t="s">
        <v>1250</v>
      </c>
      <c r="G2488" s="122" t="s">
        <v>4817</v>
      </c>
      <c r="H2488" s="122" t="s">
        <v>4037</v>
      </c>
      <c r="I2488" s="122"/>
    </row>
    <row r="2489" spans="1:16" x14ac:dyDescent="0.25">
      <c r="A2489" s="122" t="s">
        <v>4038</v>
      </c>
      <c r="B2489" s="122" t="s">
        <v>4039</v>
      </c>
      <c r="C2489" s="122" t="s">
        <v>4040</v>
      </c>
      <c r="D2489" s="120" t="s">
        <v>443</v>
      </c>
      <c r="E2489" s="122" t="s">
        <v>255</v>
      </c>
      <c r="F2489" s="122" t="s">
        <v>1250</v>
      </c>
      <c r="G2489" s="122" t="s">
        <v>635</v>
      </c>
      <c r="H2489" s="120" t="s">
        <v>4041</v>
      </c>
      <c r="I2489" s="122"/>
    </row>
    <row r="2490" spans="1:16" s="156" customFormat="1" x14ac:dyDescent="0.25">
      <c r="A2490" s="209" t="s">
        <v>562</v>
      </c>
      <c r="B2490" s="209" t="s">
        <v>1201</v>
      </c>
      <c r="C2490" s="161" t="s">
        <v>12643</v>
      </c>
      <c r="D2490" s="211" t="s">
        <v>443</v>
      </c>
      <c r="E2490" s="161" t="s">
        <v>4042</v>
      </c>
      <c r="F2490" s="161" t="s">
        <v>1250</v>
      </c>
      <c r="G2490" s="161" t="s">
        <v>6857</v>
      </c>
      <c r="H2490" s="209" t="s">
        <v>896</v>
      </c>
      <c r="I2490" s="161"/>
    </row>
    <row r="2491" spans="1:16" x14ac:dyDescent="0.25">
      <c r="A2491" s="122" t="s">
        <v>5028</v>
      </c>
      <c r="B2491" s="122" t="s">
        <v>1201</v>
      </c>
      <c r="C2491" s="122" t="s">
        <v>5027</v>
      </c>
      <c r="D2491" s="120" t="s">
        <v>443</v>
      </c>
      <c r="E2491" s="122" t="s">
        <v>4042</v>
      </c>
      <c r="F2491" s="122" t="s">
        <v>1250</v>
      </c>
      <c r="G2491" s="122" t="s">
        <v>4832</v>
      </c>
      <c r="H2491" s="120" t="s">
        <v>896</v>
      </c>
      <c r="I2491" s="122"/>
    </row>
    <row r="2492" spans="1:16" s="156" customFormat="1" x14ac:dyDescent="0.25">
      <c r="A2492" s="211" t="s">
        <v>871</v>
      </c>
      <c r="B2492" s="211" t="s">
        <v>5360</v>
      </c>
      <c r="C2492" s="161" t="s">
        <v>12644</v>
      </c>
      <c r="D2492" s="211" t="s">
        <v>443</v>
      </c>
      <c r="E2492" s="162" t="s">
        <v>12645</v>
      </c>
      <c r="F2492" s="162" t="s">
        <v>1265</v>
      </c>
      <c r="G2492" s="162" t="s">
        <v>4805</v>
      </c>
      <c r="H2492" s="211" t="s">
        <v>1202</v>
      </c>
      <c r="I2492" s="161"/>
    </row>
    <row r="2493" spans="1:16" x14ac:dyDescent="0.25">
      <c r="A2493" s="122" t="s">
        <v>4043</v>
      </c>
      <c r="B2493" s="122" t="s">
        <v>4044</v>
      </c>
      <c r="C2493" s="122" t="s">
        <v>2707</v>
      </c>
      <c r="D2493" s="122" t="s">
        <v>841</v>
      </c>
      <c r="E2493" s="122" t="s">
        <v>4045</v>
      </c>
      <c r="F2493" s="122" t="s">
        <v>1250</v>
      </c>
      <c r="G2493" s="122" t="s">
        <v>4817</v>
      </c>
      <c r="H2493" s="122" t="s">
        <v>4046</v>
      </c>
      <c r="I2493" s="122"/>
    </row>
    <row r="2494" spans="1:16" x14ac:dyDescent="0.25">
      <c r="A2494" s="122" t="s">
        <v>4047</v>
      </c>
      <c r="B2494" s="122" t="s">
        <v>5795</v>
      </c>
      <c r="C2494" s="161" t="s">
        <v>5796</v>
      </c>
      <c r="D2494" s="122" t="s">
        <v>841</v>
      </c>
      <c r="E2494" s="122" t="s">
        <v>4048</v>
      </c>
      <c r="F2494" s="122" t="s">
        <v>1254</v>
      </c>
      <c r="G2494" s="161" t="s">
        <v>4905</v>
      </c>
      <c r="H2494" s="122" t="s">
        <v>4049</v>
      </c>
      <c r="I2494" s="122"/>
    </row>
    <row r="2495" spans="1:16" s="156" customFormat="1" x14ac:dyDescent="0.25">
      <c r="A2495" s="161" t="s">
        <v>8781</v>
      </c>
      <c r="B2495" s="161" t="s">
        <v>282</v>
      </c>
      <c r="C2495" s="161" t="s">
        <v>8782</v>
      </c>
      <c r="D2495" s="161" t="s">
        <v>7848</v>
      </c>
      <c r="E2495" s="161" t="s">
        <v>8783</v>
      </c>
      <c r="F2495" s="161" t="s">
        <v>1254</v>
      </c>
      <c r="G2495" s="161" t="s">
        <v>1421</v>
      </c>
      <c r="H2495" s="161" t="s">
        <v>8784</v>
      </c>
      <c r="I2495" s="161"/>
    </row>
    <row r="2496" spans="1:16" x14ac:dyDescent="0.25">
      <c r="A2496" s="122" t="s">
        <v>4050</v>
      </c>
      <c r="B2496" s="122" t="s">
        <v>4051</v>
      </c>
      <c r="C2496" s="122" t="s">
        <v>4052</v>
      </c>
      <c r="D2496" s="120" t="s">
        <v>443</v>
      </c>
      <c r="E2496" s="122" t="s">
        <v>4053</v>
      </c>
      <c r="F2496" s="122" t="s">
        <v>1250</v>
      </c>
      <c r="G2496" s="122" t="s">
        <v>4817</v>
      </c>
      <c r="H2496" s="120" t="s">
        <v>4054</v>
      </c>
      <c r="I2496" s="122"/>
    </row>
    <row r="2497" spans="1:14" x14ac:dyDescent="0.25">
      <c r="A2497" s="122" t="s">
        <v>4055</v>
      </c>
      <c r="B2497" s="122" t="s">
        <v>4056</v>
      </c>
      <c r="C2497" s="122" t="s">
        <v>4057</v>
      </c>
      <c r="D2497" s="120" t="s">
        <v>443</v>
      </c>
      <c r="E2497" s="122" t="s">
        <v>4053</v>
      </c>
      <c r="F2497" s="122" t="s">
        <v>1250</v>
      </c>
      <c r="G2497" s="122" t="s">
        <v>4817</v>
      </c>
      <c r="H2497" s="122" t="s">
        <v>4058</v>
      </c>
      <c r="I2497" s="122"/>
    </row>
    <row r="2498" spans="1:14" x14ac:dyDescent="0.25">
      <c r="A2498" s="108" t="s">
        <v>4059</v>
      </c>
      <c r="B2498" s="50" t="s">
        <v>4060</v>
      </c>
      <c r="C2498" s="121"/>
      <c r="D2498" s="120" t="s">
        <v>443</v>
      </c>
      <c r="E2498" s="121" t="s">
        <v>1633</v>
      </c>
      <c r="F2498" s="121" t="s">
        <v>1250</v>
      </c>
      <c r="G2498" s="122" t="s">
        <v>1251</v>
      </c>
      <c r="H2498" s="114" t="s">
        <v>4061</v>
      </c>
      <c r="I2498" s="121"/>
      <c r="J2498" s="91"/>
      <c r="K2498" s="91"/>
      <c r="L2498" s="91"/>
      <c r="M2498" s="91"/>
      <c r="N2498" s="91"/>
    </row>
    <row r="2499" spans="1:14" x14ac:dyDescent="0.25">
      <c r="A2499" s="108" t="s">
        <v>4350</v>
      </c>
      <c r="B2499" s="50" t="s">
        <v>282</v>
      </c>
      <c r="C2499" s="121" t="s">
        <v>7008</v>
      </c>
      <c r="D2499" s="120" t="s">
        <v>564</v>
      </c>
      <c r="E2499" s="121" t="s">
        <v>276</v>
      </c>
      <c r="F2499" s="121" t="s">
        <v>1254</v>
      </c>
      <c r="G2499" s="160" t="s">
        <v>10305</v>
      </c>
      <c r="H2499" s="121" t="s">
        <v>4393</v>
      </c>
      <c r="I2499" s="121"/>
      <c r="J2499" s="91"/>
      <c r="K2499" s="91"/>
      <c r="L2499" s="91"/>
      <c r="M2499" s="91"/>
      <c r="N2499" s="91"/>
    </row>
    <row r="2500" spans="1:14" s="156" customFormat="1" x14ac:dyDescent="0.25">
      <c r="A2500" s="108" t="s">
        <v>9845</v>
      </c>
      <c r="B2500" s="143" t="s">
        <v>282</v>
      </c>
      <c r="C2500" s="135" t="s">
        <v>9846</v>
      </c>
      <c r="D2500" s="160" t="s">
        <v>8944</v>
      </c>
      <c r="E2500" s="128" t="s">
        <v>309</v>
      </c>
      <c r="F2500" s="128" t="s">
        <v>1254</v>
      </c>
      <c r="G2500" s="160" t="s">
        <v>10305</v>
      </c>
      <c r="H2500" s="136" t="s">
        <v>9847</v>
      </c>
      <c r="I2500" s="135"/>
      <c r="J2500" s="141"/>
      <c r="K2500" s="141"/>
      <c r="L2500" s="141"/>
      <c r="M2500" s="141"/>
      <c r="N2500" s="141"/>
    </row>
    <row r="2501" spans="1:14" x14ac:dyDescent="0.25">
      <c r="A2501" s="161" t="s">
        <v>9848</v>
      </c>
      <c r="B2501" s="120" t="s">
        <v>282</v>
      </c>
      <c r="D2501" s="120" t="s">
        <v>564</v>
      </c>
      <c r="E2501" s="119" t="s">
        <v>4062</v>
      </c>
      <c r="F2501" s="122" t="s">
        <v>1254</v>
      </c>
      <c r="G2501" s="120" t="s">
        <v>1392</v>
      </c>
      <c r="H2501" s="122" t="s">
        <v>4063</v>
      </c>
    </row>
    <row r="2502" spans="1:14" s="156" customFormat="1" x14ac:dyDescent="0.25">
      <c r="A2502" s="108" t="s">
        <v>9849</v>
      </c>
      <c r="B2502" s="161" t="s">
        <v>282</v>
      </c>
      <c r="C2502" s="161" t="s">
        <v>9850</v>
      </c>
      <c r="D2502" s="160" t="s">
        <v>8944</v>
      </c>
      <c r="E2502" s="161" t="s">
        <v>309</v>
      </c>
      <c r="F2502" s="161" t="s">
        <v>1254</v>
      </c>
      <c r="G2502" s="160" t="s">
        <v>10305</v>
      </c>
      <c r="H2502" s="161" t="s">
        <v>9851</v>
      </c>
    </row>
    <row r="2503" spans="1:14" s="156" customFormat="1" x14ac:dyDescent="0.25">
      <c r="A2503" s="211" t="s">
        <v>4575</v>
      </c>
      <c r="B2503" s="211" t="s">
        <v>282</v>
      </c>
      <c r="C2503" s="161" t="s">
        <v>12654</v>
      </c>
      <c r="D2503" s="211" t="s">
        <v>1357</v>
      </c>
      <c r="E2503" s="162" t="s">
        <v>8159</v>
      </c>
      <c r="F2503" s="162" t="s">
        <v>1254</v>
      </c>
      <c r="G2503" s="211" t="s">
        <v>10305</v>
      </c>
      <c r="H2503" s="143" t="s">
        <v>728</v>
      </c>
    </row>
    <row r="2504" spans="1:14" s="156" customFormat="1" x14ac:dyDescent="0.25">
      <c r="A2504" s="211" t="s">
        <v>4576</v>
      </c>
      <c r="B2504" s="211" t="s">
        <v>282</v>
      </c>
      <c r="C2504" s="291" t="s">
        <v>12655</v>
      </c>
      <c r="D2504" s="211" t="s">
        <v>4413</v>
      </c>
      <c r="E2504" s="105" t="s">
        <v>12656</v>
      </c>
      <c r="F2504" s="111" t="s">
        <v>1254</v>
      </c>
      <c r="G2504" s="211" t="s">
        <v>10305</v>
      </c>
      <c r="H2504" s="143" t="s">
        <v>4577</v>
      </c>
    </row>
    <row r="2505" spans="1:14" s="156" customFormat="1" x14ac:dyDescent="0.25">
      <c r="A2505" s="161" t="s">
        <v>8785</v>
      </c>
      <c r="B2505" s="161" t="s">
        <v>282</v>
      </c>
      <c r="C2505" s="161" t="s">
        <v>8786</v>
      </c>
      <c r="D2505" s="160" t="s">
        <v>7848</v>
      </c>
      <c r="E2505" s="161" t="s">
        <v>8787</v>
      </c>
      <c r="F2505" s="161" t="s">
        <v>1254</v>
      </c>
      <c r="G2505" s="161" t="s">
        <v>10305</v>
      </c>
      <c r="H2505" s="161" t="s">
        <v>8788</v>
      </c>
    </row>
    <row r="2506" spans="1:14" s="156" customFormat="1" x14ac:dyDescent="0.25">
      <c r="A2506" s="211" t="s">
        <v>8789</v>
      </c>
      <c r="B2506" s="211" t="s">
        <v>282</v>
      </c>
      <c r="C2506" s="161"/>
      <c r="D2506" s="211" t="s">
        <v>7848</v>
      </c>
      <c r="E2506" s="162" t="s">
        <v>15736</v>
      </c>
      <c r="F2506" s="162" t="s">
        <v>1254</v>
      </c>
      <c r="G2506" s="162" t="s">
        <v>1477</v>
      </c>
      <c r="H2506" s="143" t="s">
        <v>8790</v>
      </c>
    </row>
    <row r="2507" spans="1:14" x14ac:dyDescent="0.25">
      <c r="A2507" s="119" t="s">
        <v>4064</v>
      </c>
      <c r="B2507" s="161" t="s">
        <v>282</v>
      </c>
      <c r="C2507" s="161" t="s">
        <v>7009</v>
      </c>
      <c r="D2507" s="160" t="s">
        <v>1357</v>
      </c>
      <c r="E2507" s="119" t="s">
        <v>272</v>
      </c>
      <c r="F2507" s="119" t="s">
        <v>1250</v>
      </c>
      <c r="G2507" s="119" t="s">
        <v>5025</v>
      </c>
      <c r="H2507" s="119" t="s">
        <v>4065</v>
      </c>
    </row>
    <row r="2508" spans="1:14" s="156" customFormat="1" x14ac:dyDescent="0.25">
      <c r="A2508" s="161" t="s">
        <v>8791</v>
      </c>
      <c r="B2508" s="161" t="s">
        <v>282</v>
      </c>
      <c r="C2508" s="161" t="s">
        <v>8792</v>
      </c>
      <c r="D2508" s="160" t="s">
        <v>7848</v>
      </c>
      <c r="E2508" s="161" t="s">
        <v>8793</v>
      </c>
      <c r="F2508" s="161" t="s">
        <v>1600</v>
      </c>
      <c r="G2508" s="161" t="s">
        <v>10305</v>
      </c>
      <c r="H2508" s="156" t="s">
        <v>8794</v>
      </c>
    </row>
    <row r="2509" spans="1:14" s="156" customFormat="1" x14ac:dyDescent="0.25">
      <c r="A2509" s="156" t="s">
        <v>7743</v>
      </c>
      <c r="B2509" s="161" t="s">
        <v>282</v>
      </c>
      <c r="C2509" s="161" t="s">
        <v>7294</v>
      </c>
      <c r="D2509" s="161" t="s">
        <v>8944</v>
      </c>
      <c r="E2509" s="161" t="s">
        <v>7301</v>
      </c>
      <c r="F2509" s="161" t="s">
        <v>1250</v>
      </c>
      <c r="G2509" s="161" t="s">
        <v>4817</v>
      </c>
      <c r="H2509" s="161" t="s">
        <v>7744</v>
      </c>
    </row>
    <row r="2510" spans="1:14" s="156" customFormat="1" x14ac:dyDescent="0.25">
      <c r="A2510" s="161" t="s">
        <v>8795</v>
      </c>
      <c r="B2510" s="161" t="s">
        <v>282</v>
      </c>
      <c r="C2510" s="161" t="s">
        <v>8798</v>
      </c>
      <c r="D2510" s="160" t="s">
        <v>7848</v>
      </c>
      <c r="E2510" s="161" t="s">
        <v>8796</v>
      </c>
      <c r="F2510" s="161" t="s">
        <v>1254</v>
      </c>
      <c r="G2510" s="161" t="s">
        <v>4832</v>
      </c>
      <c r="H2510" s="161" t="s">
        <v>8797</v>
      </c>
    </row>
    <row r="2511" spans="1:14" x14ac:dyDescent="0.25">
      <c r="A2511" s="120" t="s">
        <v>4066</v>
      </c>
      <c r="B2511" s="120" t="s">
        <v>4067</v>
      </c>
      <c r="C2511" s="122"/>
      <c r="D2511" s="120" t="s">
        <v>443</v>
      </c>
      <c r="E2511" s="121" t="s">
        <v>1615</v>
      </c>
      <c r="F2511" s="121" t="s">
        <v>1250</v>
      </c>
      <c r="G2511" s="122" t="s">
        <v>4817</v>
      </c>
      <c r="H2511" s="99" t="s">
        <v>4068</v>
      </c>
      <c r="I2511" s="122"/>
    </row>
    <row r="2512" spans="1:14" s="156" customFormat="1" x14ac:dyDescent="0.25">
      <c r="A2512" s="160" t="s">
        <v>8799</v>
      </c>
      <c r="B2512" s="160" t="s">
        <v>282</v>
      </c>
      <c r="C2512" s="161" t="s">
        <v>8557</v>
      </c>
      <c r="D2512" s="160" t="s">
        <v>7848</v>
      </c>
      <c r="E2512" s="136" t="s">
        <v>8800</v>
      </c>
      <c r="F2512" s="136" t="s">
        <v>1600</v>
      </c>
      <c r="G2512" s="136" t="s">
        <v>6857</v>
      </c>
      <c r="H2512" s="99" t="s">
        <v>8801</v>
      </c>
      <c r="I2512" s="161"/>
    </row>
    <row r="2513" spans="1:16" s="156" customFormat="1" x14ac:dyDescent="0.25">
      <c r="A2513" s="160" t="s">
        <v>8802</v>
      </c>
      <c r="B2513" s="160" t="s">
        <v>282</v>
      </c>
      <c r="C2513" s="161" t="s">
        <v>8808</v>
      </c>
      <c r="D2513" s="160" t="s">
        <v>7848</v>
      </c>
      <c r="E2513" s="112" t="s">
        <v>8803</v>
      </c>
      <c r="F2513" s="112" t="s">
        <v>1254</v>
      </c>
      <c r="G2513" s="112" t="s">
        <v>8804</v>
      </c>
      <c r="H2513" s="99" t="s">
        <v>8805</v>
      </c>
      <c r="I2513" s="161"/>
    </row>
    <row r="2514" spans="1:16" s="156" customFormat="1" x14ac:dyDescent="0.25">
      <c r="A2514" s="211" t="s">
        <v>4578</v>
      </c>
      <c r="B2514" s="211" t="s">
        <v>282</v>
      </c>
      <c r="C2514" s="161" t="s">
        <v>12673</v>
      </c>
      <c r="D2514" s="211" t="s">
        <v>4413</v>
      </c>
      <c r="E2514" s="136" t="s">
        <v>12674</v>
      </c>
      <c r="F2514" s="112" t="s">
        <v>1254</v>
      </c>
      <c r="G2514" s="112" t="s">
        <v>10305</v>
      </c>
      <c r="H2514" s="211" t="s">
        <v>4579</v>
      </c>
      <c r="I2514" s="161"/>
    </row>
    <row r="2515" spans="1:16" s="156" customFormat="1" x14ac:dyDescent="0.25">
      <c r="A2515" s="211" t="s">
        <v>17293</v>
      </c>
      <c r="B2515" s="211" t="s">
        <v>282</v>
      </c>
      <c r="C2515" s="161"/>
      <c r="D2515" s="211" t="s">
        <v>16646</v>
      </c>
      <c r="E2515" s="112" t="s">
        <v>17265</v>
      </c>
      <c r="F2515" s="112" t="s">
        <v>1254</v>
      </c>
      <c r="G2515" s="112" t="s">
        <v>8955</v>
      </c>
      <c r="H2515" s="112" t="s">
        <v>17294</v>
      </c>
      <c r="I2515" s="161"/>
    </row>
    <row r="2516" spans="1:16" x14ac:dyDescent="0.25">
      <c r="A2516" s="120" t="s">
        <v>4069</v>
      </c>
      <c r="B2516" s="120" t="s">
        <v>4070</v>
      </c>
      <c r="C2516" s="122" t="s">
        <v>3817</v>
      </c>
      <c r="D2516" s="120" t="s">
        <v>443</v>
      </c>
      <c r="E2516" s="121" t="s">
        <v>1564</v>
      </c>
      <c r="F2516" s="112" t="s">
        <v>1250</v>
      </c>
      <c r="G2516" s="122" t="s">
        <v>1251</v>
      </c>
      <c r="H2516" s="99" t="s">
        <v>4071</v>
      </c>
      <c r="I2516" s="122"/>
    </row>
    <row r="2517" spans="1:16" x14ac:dyDescent="0.25">
      <c r="A2517" s="120" t="s">
        <v>4072</v>
      </c>
      <c r="B2517" s="120" t="s">
        <v>282</v>
      </c>
      <c r="C2517" s="161" t="s">
        <v>7010</v>
      </c>
      <c r="D2517" s="120" t="s">
        <v>564</v>
      </c>
      <c r="E2517" s="122" t="s">
        <v>4073</v>
      </c>
      <c r="F2517" s="105" t="s">
        <v>1254</v>
      </c>
      <c r="G2517" s="122" t="s">
        <v>1258</v>
      </c>
      <c r="H2517" s="99" t="s">
        <v>4074</v>
      </c>
      <c r="I2517" s="122"/>
    </row>
    <row r="2518" spans="1:16" s="156" customFormat="1" x14ac:dyDescent="0.25">
      <c r="A2518" s="160" t="s">
        <v>9933</v>
      </c>
      <c r="B2518" s="160" t="s">
        <v>282</v>
      </c>
      <c r="C2518" s="161" t="s">
        <v>9934</v>
      </c>
      <c r="D2518" s="160" t="s">
        <v>8944</v>
      </c>
      <c r="E2518" s="162" t="s">
        <v>359</v>
      </c>
      <c r="F2518" s="162" t="s">
        <v>1618</v>
      </c>
      <c r="G2518" s="162" t="s">
        <v>10307</v>
      </c>
      <c r="H2518" s="99" t="s">
        <v>9935</v>
      </c>
      <c r="I2518" s="161"/>
    </row>
    <row r="2519" spans="1:16" s="156" customFormat="1" x14ac:dyDescent="0.25">
      <c r="A2519" s="211" t="s">
        <v>4075</v>
      </c>
      <c r="B2519" s="211" t="s">
        <v>282</v>
      </c>
      <c r="C2519" s="161" t="s">
        <v>14200</v>
      </c>
      <c r="D2519" s="211" t="s">
        <v>564</v>
      </c>
      <c r="E2519" s="162" t="s">
        <v>14201</v>
      </c>
      <c r="F2519" s="105" t="s">
        <v>1250</v>
      </c>
      <c r="G2519" s="105" t="s">
        <v>4805</v>
      </c>
      <c r="H2519" s="99" t="s">
        <v>4031</v>
      </c>
      <c r="I2519" s="161"/>
    </row>
    <row r="2520" spans="1:16" s="156" customFormat="1" x14ac:dyDescent="0.25">
      <c r="A2520" s="211" t="s">
        <v>17107</v>
      </c>
      <c r="B2520" s="211" t="s">
        <v>282</v>
      </c>
      <c r="C2520" s="161" t="s">
        <v>5846</v>
      </c>
      <c r="D2520" s="211" t="s">
        <v>16646</v>
      </c>
      <c r="E2520" s="162" t="s">
        <v>1376</v>
      </c>
      <c r="F2520" s="105" t="s">
        <v>1250</v>
      </c>
      <c r="G2520" s="105" t="s">
        <v>6857</v>
      </c>
      <c r="H2520" s="99" t="s">
        <v>17108</v>
      </c>
      <c r="I2520" s="161"/>
    </row>
    <row r="2521" spans="1:16" x14ac:dyDescent="0.25">
      <c r="A2521" s="120" t="s">
        <v>4580</v>
      </c>
      <c r="B2521" s="120" t="s">
        <v>282</v>
      </c>
      <c r="C2521" s="161" t="s">
        <v>7011</v>
      </c>
      <c r="D2521" s="160" t="s">
        <v>1357</v>
      </c>
      <c r="E2521" s="122" t="s">
        <v>4581</v>
      </c>
      <c r="F2521" s="122" t="s">
        <v>1265</v>
      </c>
      <c r="G2521" s="161" t="s">
        <v>2382</v>
      </c>
      <c r="H2521" s="99" t="s">
        <v>4582</v>
      </c>
      <c r="I2521" s="122"/>
      <c r="J2521" s="122"/>
      <c r="K2521" s="122"/>
      <c r="L2521" s="122"/>
      <c r="M2521" s="122"/>
      <c r="N2521" s="122"/>
      <c r="O2521" s="122"/>
      <c r="P2521" s="122"/>
    </row>
    <row r="2522" spans="1:16" x14ac:dyDescent="0.25">
      <c r="A2522" s="120" t="s">
        <v>4077</v>
      </c>
      <c r="B2522" s="120" t="s">
        <v>4078</v>
      </c>
      <c r="C2522" s="122" t="s">
        <v>3243</v>
      </c>
      <c r="D2522" s="120" t="s">
        <v>443</v>
      </c>
      <c r="E2522" s="121" t="s">
        <v>4079</v>
      </c>
      <c r="F2522" s="121" t="s">
        <v>1250</v>
      </c>
      <c r="G2522" s="122" t="s">
        <v>4817</v>
      </c>
      <c r="H2522" s="99" t="s">
        <v>4080</v>
      </c>
      <c r="I2522" s="122"/>
    </row>
    <row r="2523" spans="1:16" s="156" customFormat="1" x14ac:dyDescent="0.25">
      <c r="A2523" s="160" t="s">
        <v>5085</v>
      </c>
      <c r="B2523" s="160" t="s">
        <v>5084</v>
      </c>
      <c r="C2523" s="161" t="s">
        <v>5086</v>
      </c>
      <c r="D2523" s="160" t="s">
        <v>841</v>
      </c>
      <c r="E2523" s="136" t="s">
        <v>5087</v>
      </c>
      <c r="F2523" s="136" t="s">
        <v>1254</v>
      </c>
      <c r="G2523" s="161" t="s">
        <v>2382</v>
      </c>
      <c r="H2523" s="99" t="s">
        <v>5088</v>
      </c>
      <c r="I2523" s="161"/>
    </row>
    <row r="2524" spans="1:16" s="156" customFormat="1" x14ac:dyDescent="0.25">
      <c r="A2524" s="211" t="s">
        <v>17295</v>
      </c>
      <c r="B2524" s="211" t="s">
        <v>282</v>
      </c>
      <c r="C2524" s="161"/>
      <c r="D2524" s="211" t="s">
        <v>16646</v>
      </c>
      <c r="E2524" s="112" t="s">
        <v>17212</v>
      </c>
      <c r="F2524" s="112" t="s">
        <v>1254</v>
      </c>
      <c r="G2524" s="112" t="s">
        <v>8955</v>
      </c>
      <c r="H2524" s="99" t="s">
        <v>17296</v>
      </c>
      <c r="I2524" s="161"/>
    </row>
    <row r="2525" spans="1:16" x14ac:dyDescent="0.25">
      <c r="A2525" s="120" t="s">
        <v>4081</v>
      </c>
      <c r="B2525" s="120" t="s">
        <v>4082</v>
      </c>
      <c r="C2525" s="122" t="s">
        <v>3817</v>
      </c>
      <c r="D2525" s="120" t="s">
        <v>443</v>
      </c>
      <c r="E2525" s="121" t="s">
        <v>2076</v>
      </c>
      <c r="F2525" s="112" t="s">
        <v>1250</v>
      </c>
      <c r="G2525" s="122" t="s">
        <v>1251</v>
      </c>
      <c r="H2525" s="99" t="s">
        <v>4083</v>
      </c>
      <c r="I2525" s="122"/>
    </row>
    <row r="2526" spans="1:16" s="156" customFormat="1" x14ac:dyDescent="0.25">
      <c r="A2526" s="162" t="s">
        <v>8806</v>
      </c>
      <c r="B2526" s="162" t="s">
        <v>282</v>
      </c>
      <c r="C2526" s="161" t="s">
        <v>8807</v>
      </c>
      <c r="D2526" s="160" t="s">
        <v>7848</v>
      </c>
      <c r="E2526" s="136" t="s">
        <v>8809</v>
      </c>
      <c r="F2526" s="136" t="s">
        <v>1254</v>
      </c>
      <c r="G2526" s="136" t="s">
        <v>8804</v>
      </c>
      <c r="H2526" s="161" t="s">
        <v>8810</v>
      </c>
      <c r="I2526" s="161"/>
    </row>
    <row r="2527" spans="1:16" s="156" customFormat="1" x14ac:dyDescent="0.25">
      <c r="A2527" s="162" t="s">
        <v>10260</v>
      </c>
      <c r="B2527" s="162" t="s">
        <v>282</v>
      </c>
      <c r="C2527" s="161" t="s">
        <v>10261</v>
      </c>
      <c r="D2527" s="160" t="s">
        <v>8944</v>
      </c>
      <c r="E2527" s="112" t="s">
        <v>10262</v>
      </c>
      <c r="F2527" s="112" t="s">
        <v>1618</v>
      </c>
      <c r="G2527" s="112" t="s">
        <v>1477</v>
      </c>
      <c r="H2527" s="112" t="s">
        <v>10263</v>
      </c>
      <c r="I2527" s="161"/>
    </row>
    <row r="2528" spans="1:16" s="156" customFormat="1" x14ac:dyDescent="0.25">
      <c r="A2528" s="211" t="s">
        <v>4087</v>
      </c>
      <c r="B2528" s="211" t="s">
        <v>4088</v>
      </c>
      <c r="C2528" s="211" t="s">
        <v>15786</v>
      </c>
      <c r="D2528" s="211" t="s">
        <v>841</v>
      </c>
      <c r="E2528" s="112" t="s">
        <v>15787</v>
      </c>
      <c r="F2528" s="112" t="s">
        <v>1618</v>
      </c>
      <c r="G2528" s="112" t="s">
        <v>1297</v>
      </c>
      <c r="H2528" s="211" t="s">
        <v>4089</v>
      </c>
      <c r="I2528" s="161"/>
    </row>
    <row r="2529" spans="1:9" x14ac:dyDescent="0.25">
      <c r="A2529" s="122" t="s">
        <v>4090</v>
      </c>
      <c r="B2529" s="104" t="s">
        <v>4091</v>
      </c>
      <c r="C2529" s="122" t="s">
        <v>2990</v>
      </c>
      <c r="D2529" s="120" t="s">
        <v>443</v>
      </c>
      <c r="E2529" s="121" t="s">
        <v>4092</v>
      </c>
      <c r="F2529" s="121" t="s">
        <v>1250</v>
      </c>
      <c r="G2529" s="122" t="s">
        <v>3624</v>
      </c>
      <c r="H2529" s="122" t="s">
        <v>4093</v>
      </c>
      <c r="I2529" s="122"/>
    </row>
    <row r="2530" spans="1:9" s="156" customFormat="1" x14ac:dyDescent="0.25">
      <c r="A2530" s="211" t="s">
        <v>8811</v>
      </c>
      <c r="B2530" s="211" t="s">
        <v>282</v>
      </c>
      <c r="C2530" s="161" t="s">
        <v>15909</v>
      </c>
      <c r="D2530" s="211" t="s">
        <v>7848</v>
      </c>
      <c r="E2530" s="136" t="s">
        <v>15910</v>
      </c>
      <c r="F2530" s="136" t="s">
        <v>1254</v>
      </c>
      <c r="G2530" s="136" t="s">
        <v>4832</v>
      </c>
      <c r="H2530" s="211" t="s">
        <v>8813</v>
      </c>
      <c r="I2530" s="161"/>
    </row>
    <row r="2531" spans="1:9" s="156" customFormat="1" x14ac:dyDescent="0.25">
      <c r="A2531" s="211" t="s">
        <v>8816</v>
      </c>
      <c r="B2531" s="211" t="s">
        <v>282</v>
      </c>
      <c r="C2531" s="211" t="s">
        <v>15911</v>
      </c>
      <c r="D2531" s="211" t="s">
        <v>7848</v>
      </c>
      <c r="E2531" s="128" t="s">
        <v>15912</v>
      </c>
      <c r="F2531" s="128" t="s">
        <v>1254</v>
      </c>
      <c r="G2531" s="161" t="s">
        <v>2382</v>
      </c>
      <c r="H2531" s="211" t="s">
        <v>8817</v>
      </c>
      <c r="I2531" s="161"/>
    </row>
    <row r="2532" spans="1:9" x14ac:dyDescent="0.25">
      <c r="A2532" s="122" t="s">
        <v>4710</v>
      </c>
      <c r="B2532" s="104" t="s">
        <v>282</v>
      </c>
      <c r="C2532" s="122" t="s">
        <v>7013</v>
      </c>
      <c r="D2532" s="120" t="s">
        <v>755</v>
      </c>
      <c r="E2532" s="128" t="s">
        <v>7012</v>
      </c>
      <c r="F2532" s="128" t="s">
        <v>1254</v>
      </c>
      <c r="G2532" s="160" t="s">
        <v>6863</v>
      </c>
      <c r="H2532" s="128" t="s">
        <v>4711</v>
      </c>
      <c r="I2532" s="122"/>
    </row>
    <row r="2533" spans="1:9" s="156" customFormat="1" x14ac:dyDescent="0.25">
      <c r="A2533" s="161" t="s">
        <v>10172</v>
      </c>
      <c r="B2533" s="162" t="s">
        <v>282</v>
      </c>
      <c r="C2533" s="161"/>
      <c r="D2533" s="160" t="s">
        <v>7848</v>
      </c>
      <c r="E2533" s="128" t="s">
        <v>9406</v>
      </c>
      <c r="F2533" s="128" t="s">
        <v>1254</v>
      </c>
      <c r="G2533" s="128" t="s">
        <v>8955</v>
      </c>
      <c r="H2533" s="128" t="s">
        <v>10173</v>
      </c>
      <c r="I2533" s="161"/>
    </row>
    <row r="2534" spans="1:9" s="156" customFormat="1" x14ac:dyDescent="0.25">
      <c r="A2534" s="161" t="s">
        <v>10177</v>
      </c>
      <c r="B2534" s="162" t="s">
        <v>282</v>
      </c>
      <c r="C2534" s="161"/>
      <c r="D2534" s="160" t="s">
        <v>7848</v>
      </c>
      <c r="E2534" s="128" t="s">
        <v>309</v>
      </c>
      <c r="F2534" s="128" t="s">
        <v>1254</v>
      </c>
      <c r="G2534" s="128" t="s">
        <v>8955</v>
      </c>
      <c r="H2534" s="128" t="s">
        <v>10178</v>
      </c>
      <c r="I2534" s="161"/>
    </row>
    <row r="2535" spans="1:9" s="156" customFormat="1" x14ac:dyDescent="0.25">
      <c r="A2535" s="161" t="s">
        <v>10179</v>
      </c>
      <c r="B2535" s="162" t="s">
        <v>282</v>
      </c>
      <c r="C2535" s="161"/>
      <c r="D2535" s="160" t="s">
        <v>7848</v>
      </c>
      <c r="E2535" s="128" t="s">
        <v>309</v>
      </c>
      <c r="F2535" s="128" t="s">
        <v>1254</v>
      </c>
      <c r="G2535" s="128" t="s">
        <v>8955</v>
      </c>
      <c r="H2535" s="128" t="s">
        <v>10180</v>
      </c>
      <c r="I2535" s="161"/>
    </row>
    <row r="2536" spans="1:9" s="156" customFormat="1" x14ac:dyDescent="0.25">
      <c r="A2536" s="161" t="s">
        <v>17297</v>
      </c>
      <c r="B2536" s="162" t="s">
        <v>282</v>
      </c>
      <c r="C2536" s="161"/>
      <c r="D2536" s="211" t="s">
        <v>16646</v>
      </c>
      <c r="E2536" s="128" t="s">
        <v>309</v>
      </c>
      <c r="F2536" s="128" t="s">
        <v>1254</v>
      </c>
      <c r="G2536" s="128" t="s">
        <v>8955</v>
      </c>
      <c r="H2536" s="128" t="s">
        <v>17298</v>
      </c>
      <c r="I2536" s="161"/>
    </row>
    <row r="2537" spans="1:9" s="156" customFormat="1" x14ac:dyDescent="0.25">
      <c r="A2537" s="161" t="s">
        <v>5029</v>
      </c>
      <c r="B2537" s="161" t="s">
        <v>5030</v>
      </c>
      <c r="C2537" s="161" t="s">
        <v>5031</v>
      </c>
      <c r="D2537" s="160" t="s">
        <v>443</v>
      </c>
      <c r="E2537" s="135" t="s">
        <v>5032</v>
      </c>
      <c r="F2537" s="135" t="s">
        <v>1265</v>
      </c>
      <c r="G2537" s="161" t="s">
        <v>7030</v>
      </c>
      <c r="H2537" s="135" t="s">
        <v>5033</v>
      </c>
      <c r="I2537" s="161"/>
    </row>
    <row r="2538" spans="1:9" s="156" customFormat="1" x14ac:dyDescent="0.25">
      <c r="A2538" s="161" t="s">
        <v>6684</v>
      </c>
      <c r="B2538" s="161" t="s">
        <v>6682</v>
      </c>
      <c r="C2538" s="161" t="s">
        <v>7014</v>
      </c>
      <c r="D2538" s="160" t="s">
        <v>841</v>
      </c>
      <c r="E2538" s="135" t="s">
        <v>5032</v>
      </c>
      <c r="F2538" s="135" t="s">
        <v>1265</v>
      </c>
      <c r="G2538" s="135" t="s">
        <v>6857</v>
      </c>
      <c r="H2538" s="135" t="s">
        <v>6683</v>
      </c>
      <c r="I2538" s="161"/>
    </row>
    <row r="2539" spans="1:9" s="156" customFormat="1" x14ac:dyDescent="0.25">
      <c r="A2539" s="161" t="s">
        <v>9220</v>
      </c>
      <c r="B2539" s="161" t="s">
        <v>282</v>
      </c>
      <c r="C2539" s="161" t="s">
        <v>9221</v>
      </c>
      <c r="D2539" s="160" t="s">
        <v>8944</v>
      </c>
      <c r="E2539" s="135" t="s">
        <v>9222</v>
      </c>
      <c r="F2539" s="135" t="s">
        <v>1254</v>
      </c>
      <c r="G2539" s="135" t="s">
        <v>1297</v>
      </c>
      <c r="H2539" s="135" t="s">
        <v>9223</v>
      </c>
      <c r="I2539" s="161"/>
    </row>
    <row r="2540" spans="1:9" s="156" customFormat="1" x14ac:dyDescent="0.25">
      <c r="A2540" s="211" t="s">
        <v>5034</v>
      </c>
      <c r="B2540" s="211" t="s">
        <v>16362</v>
      </c>
      <c r="C2540" s="211" t="s">
        <v>16363</v>
      </c>
      <c r="D2540" s="211" t="s">
        <v>841</v>
      </c>
      <c r="E2540" s="136" t="s">
        <v>7884</v>
      </c>
      <c r="F2540" s="136" t="s">
        <v>1250</v>
      </c>
      <c r="G2540" s="136" t="s">
        <v>1258</v>
      </c>
      <c r="H2540" s="211" t="s">
        <v>5035</v>
      </c>
      <c r="I2540" s="161"/>
    </row>
    <row r="2541" spans="1:9" x14ac:dyDescent="0.25">
      <c r="A2541" s="122" t="s">
        <v>527</v>
      </c>
      <c r="B2541" s="120" t="s">
        <v>4099</v>
      </c>
      <c r="C2541" s="122" t="s">
        <v>7015</v>
      </c>
      <c r="D2541" s="120" t="s">
        <v>841</v>
      </c>
      <c r="E2541" s="122" t="s">
        <v>4100</v>
      </c>
      <c r="F2541" s="122" t="s">
        <v>1250</v>
      </c>
      <c r="G2541" s="120" t="s">
        <v>1258</v>
      </c>
      <c r="H2541" s="120" t="s">
        <v>4101</v>
      </c>
      <c r="I2541" s="122"/>
    </row>
    <row r="2542" spans="1:9" x14ac:dyDescent="0.25">
      <c r="A2542" s="120" t="s">
        <v>4102</v>
      </c>
      <c r="B2542" s="161" t="s">
        <v>282</v>
      </c>
      <c r="C2542" s="122"/>
      <c r="D2542" s="120" t="s">
        <v>4413</v>
      </c>
      <c r="E2542" s="122" t="s">
        <v>1949</v>
      </c>
      <c r="F2542" s="122" t="s">
        <v>1250</v>
      </c>
      <c r="G2542" s="122" t="s">
        <v>1251</v>
      </c>
      <c r="H2542" s="50" t="s">
        <v>4103</v>
      </c>
      <c r="I2542" s="122"/>
    </row>
    <row r="2543" spans="1:9" s="156" customFormat="1" x14ac:dyDescent="0.25">
      <c r="A2543" s="161" t="s">
        <v>8820</v>
      </c>
      <c r="B2543" s="161" t="s">
        <v>282</v>
      </c>
      <c r="C2543" s="161" t="s">
        <v>8821</v>
      </c>
      <c r="D2543" s="160" t="s">
        <v>7848</v>
      </c>
      <c r="E2543" s="161" t="s">
        <v>8822</v>
      </c>
      <c r="F2543" s="161" t="s">
        <v>1618</v>
      </c>
      <c r="G2543" s="161" t="s">
        <v>10307</v>
      </c>
      <c r="H2543" s="135" t="s">
        <v>8823</v>
      </c>
      <c r="I2543" s="161"/>
    </row>
    <row r="2544" spans="1:9" x14ac:dyDescent="0.25">
      <c r="A2544" s="122" t="s">
        <v>4104</v>
      </c>
      <c r="B2544" s="161" t="s">
        <v>282</v>
      </c>
      <c r="C2544" s="161" t="s">
        <v>7016</v>
      </c>
      <c r="D2544" s="120" t="s">
        <v>564</v>
      </c>
      <c r="E2544" s="122" t="s">
        <v>3473</v>
      </c>
      <c r="F2544" s="122" t="s">
        <v>1250</v>
      </c>
      <c r="G2544" s="160" t="s">
        <v>10305</v>
      </c>
      <c r="H2544" s="122" t="s">
        <v>4105</v>
      </c>
      <c r="I2544" s="122"/>
    </row>
    <row r="2545" spans="1:16" s="156" customFormat="1" x14ac:dyDescent="0.25">
      <c r="A2545" s="161" t="s">
        <v>8824</v>
      </c>
      <c r="B2545" s="161" t="s">
        <v>282</v>
      </c>
      <c r="C2545" s="161" t="s">
        <v>6961</v>
      </c>
      <c r="D2545" s="160" t="s">
        <v>7848</v>
      </c>
      <c r="E2545" s="161" t="s">
        <v>3473</v>
      </c>
      <c r="F2545" s="161" t="s">
        <v>1250</v>
      </c>
      <c r="G2545" s="161" t="s">
        <v>6857</v>
      </c>
      <c r="H2545" s="161" t="s">
        <v>8825</v>
      </c>
      <c r="I2545" s="161"/>
    </row>
    <row r="2546" spans="1:16" s="156" customFormat="1" x14ac:dyDescent="0.25">
      <c r="A2546" s="161" t="s">
        <v>6685</v>
      </c>
      <c r="B2546" s="161" t="s">
        <v>6686</v>
      </c>
      <c r="C2546" s="161" t="s">
        <v>7017</v>
      </c>
      <c r="D2546" s="160" t="s">
        <v>841</v>
      </c>
      <c r="E2546" s="161" t="s">
        <v>5854</v>
      </c>
      <c r="F2546" s="161" t="s">
        <v>1250</v>
      </c>
      <c r="G2546" s="161" t="s">
        <v>4832</v>
      </c>
      <c r="H2546" s="161" t="s">
        <v>6687</v>
      </c>
      <c r="I2546" s="161"/>
    </row>
    <row r="2547" spans="1:16" s="156" customFormat="1" x14ac:dyDescent="0.25">
      <c r="A2547" s="161" t="s">
        <v>17299</v>
      </c>
      <c r="B2547" s="161" t="s">
        <v>282</v>
      </c>
      <c r="C2547" s="161"/>
      <c r="D2547" s="211" t="s">
        <v>16646</v>
      </c>
      <c r="E2547" s="161" t="s">
        <v>8967</v>
      </c>
      <c r="F2547" s="161" t="s">
        <v>1250</v>
      </c>
      <c r="G2547" s="161" t="s">
        <v>8955</v>
      </c>
      <c r="H2547" s="161" t="s">
        <v>17300</v>
      </c>
      <c r="I2547" s="161"/>
    </row>
    <row r="2548" spans="1:16" s="156" customFormat="1" x14ac:dyDescent="0.25">
      <c r="A2548" s="161" t="s">
        <v>4106</v>
      </c>
      <c r="B2548" s="161" t="s">
        <v>282</v>
      </c>
      <c r="C2548" s="161" t="s">
        <v>7018</v>
      </c>
      <c r="D2548" s="160" t="s">
        <v>564</v>
      </c>
      <c r="E2548" s="161" t="s">
        <v>4107</v>
      </c>
      <c r="F2548" s="161" t="s">
        <v>1618</v>
      </c>
      <c r="G2548" s="160" t="s">
        <v>10305</v>
      </c>
      <c r="H2548" s="161" t="s">
        <v>4108</v>
      </c>
      <c r="I2548" s="161"/>
    </row>
    <row r="2549" spans="1:16" s="156" customFormat="1" x14ac:dyDescent="0.25">
      <c r="A2549" s="160" t="s">
        <v>5578</v>
      </c>
      <c r="B2549" s="161" t="s">
        <v>5579</v>
      </c>
      <c r="C2549" s="161" t="s">
        <v>5580</v>
      </c>
      <c r="D2549" s="160" t="s">
        <v>443</v>
      </c>
      <c r="E2549" s="161" t="s">
        <v>367</v>
      </c>
      <c r="F2549" s="161" t="s">
        <v>1254</v>
      </c>
      <c r="G2549" s="135" t="s">
        <v>1392</v>
      </c>
      <c r="H2549" s="143" t="s">
        <v>5581</v>
      </c>
      <c r="I2549" s="161"/>
    </row>
    <row r="2550" spans="1:16" s="156" customFormat="1" x14ac:dyDescent="0.25">
      <c r="A2550" s="211" t="s">
        <v>14557</v>
      </c>
      <c r="B2550" s="161" t="s">
        <v>282</v>
      </c>
      <c r="C2550" s="161"/>
      <c r="D2550" s="211" t="s">
        <v>14448</v>
      </c>
      <c r="E2550" s="161" t="s">
        <v>14487</v>
      </c>
      <c r="F2550" s="161" t="s">
        <v>1265</v>
      </c>
      <c r="G2550" s="135" t="s">
        <v>14459</v>
      </c>
      <c r="H2550" s="143" t="s">
        <v>14558</v>
      </c>
      <c r="I2550" s="161"/>
    </row>
    <row r="2551" spans="1:16" x14ac:dyDescent="0.25">
      <c r="A2551" s="120" t="s">
        <v>4109</v>
      </c>
      <c r="B2551" s="122" t="s">
        <v>4110</v>
      </c>
      <c r="C2551" s="122" t="s">
        <v>7747</v>
      </c>
      <c r="D2551" s="120" t="s">
        <v>443</v>
      </c>
      <c r="E2551" s="121" t="s">
        <v>1848</v>
      </c>
      <c r="F2551" s="121" t="s">
        <v>1250</v>
      </c>
      <c r="G2551" s="160" t="s">
        <v>6863</v>
      </c>
      <c r="H2551" s="120" t="s">
        <v>4111</v>
      </c>
      <c r="I2551" s="122"/>
    </row>
    <row r="2552" spans="1:16" x14ac:dyDescent="0.25">
      <c r="A2552" s="120" t="s">
        <v>4112</v>
      </c>
      <c r="B2552" s="161" t="s">
        <v>282</v>
      </c>
      <c r="D2552" s="160" t="s">
        <v>1357</v>
      </c>
      <c r="E2552" s="119" t="s">
        <v>1949</v>
      </c>
      <c r="F2552" s="119" t="s">
        <v>1250</v>
      </c>
      <c r="G2552" s="119" t="s">
        <v>1251</v>
      </c>
      <c r="H2552" s="50" t="s">
        <v>4113</v>
      </c>
    </row>
    <row r="2553" spans="1:16" x14ac:dyDescent="0.25">
      <c r="A2553" s="120" t="s">
        <v>4114</v>
      </c>
      <c r="B2553" s="122" t="s">
        <v>4115</v>
      </c>
      <c r="C2553" s="122" t="s">
        <v>4116</v>
      </c>
      <c r="D2553" s="120" t="s">
        <v>443</v>
      </c>
      <c r="E2553" s="122" t="s">
        <v>1811</v>
      </c>
      <c r="F2553" s="122" t="s">
        <v>1250</v>
      </c>
      <c r="G2553" s="122" t="s">
        <v>3624</v>
      </c>
      <c r="H2553" s="120" t="s">
        <v>4117</v>
      </c>
      <c r="I2553" s="122"/>
    </row>
    <row r="2554" spans="1:16" s="156" customFormat="1" x14ac:dyDescent="0.25">
      <c r="A2554" s="160" t="s">
        <v>10181</v>
      </c>
      <c r="B2554" s="161" t="s">
        <v>282</v>
      </c>
      <c r="C2554" s="161"/>
      <c r="D2554" s="160" t="s">
        <v>7848</v>
      </c>
      <c r="E2554" s="161" t="s">
        <v>8967</v>
      </c>
      <c r="F2554" s="161" t="s">
        <v>1250</v>
      </c>
      <c r="G2554" s="161" t="s">
        <v>8955</v>
      </c>
      <c r="H2554" s="160" t="s">
        <v>10182</v>
      </c>
      <c r="I2554" s="161"/>
    </row>
    <row r="2555" spans="1:16" x14ac:dyDescent="0.25">
      <c r="A2555" s="120" t="s">
        <v>4118</v>
      </c>
      <c r="B2555" s="122" t="s">
        <v>4119</v>
      </c>
      <c r="C2555" s="122" t="s">
        <v>4120</v>
      </c>
      <c r="D2555" s="120" t="s">
        <v>443</v>
      </c>
      <c r="E2555" s="121" t="s">
        <v>1506</v>
      </c>
      <c r="F2555" s="121" t="s">
        <v>1250</v>
      </c>
      <c r="G2555" s="122" t="s">
        <v>1251</v>
      </c>
      <c r="H2555" s="120" t="s">
        <v>4121</v>
      </c>
      <c r="I2555" s="122"/>
    </row>
    <row r="2556" spans="1:16" x14ac:dyDescent="0.25">
      <c r="A2556" s="120" t="s">
        <v>4122</v>
      </c>
      <c r="B2556" s="122" t="s">
        <v>4123</v>
      </c>
      <c r="C2556" s="122" t="s">
        <v>4124</v>
      </c>
      <c r="D2556" s="120" t="s">
        <v>443</v>
      </c>
      <c r="E2556" s="121" t="s">
        <v>1506</v>
      </c>
      <c r="F2556" s="121" t="s">
        <v>1250</v>
      </c>
      <c r="G2556" s="122" t="s">
        <v>1251</v>
      </c>
      <c r="H2556" s="120" t="s">
        <v>4125</v>
      </c>
      <c r="I2556" s="122"/>
      <c r="L2556" s="122"/>
      <c r="M2556" s="122"/>
      <c r="N2556" s="122"/>
      <c r="O2556" s="122"/>
      <c r="P2556" s="122"/>
    </row>
    <row r="2557" spans="1:16" s="156" customFormat="1" x14ac:dyDescent="0.25">
      <c r="A2557" s="211" t="s">
        <v>17109</v>
      </c>
      <c r="B2557" s="161" t="s">
        <v>282</v>
      </c>
      <c r="C2557" s="161" t="s">
        <v>6920</v>
      </c>
      <c r="D2557" s="211" t="s">
        <v>16646</v>
      </c>
      <c r="E2557" s="135" t="s">
        <v>4887</v>
      </c>
      <c r="F2557" s="135" t="s">
        <v>1254</v>
      </c>
      <c r="G2557" s="161" t="s">
        <v>2382</v>
      </c>
      <c r="H2557" s="211" t="s">
        <v>17110</v>
      </c>
      <c r="I2557" s="161"/>
      <c r="L2557" s="161"/>
      <c r="M2557" s="161"/>
      <c r="N2557" s="161"/>
      <c r="O2557" s="161"/>
      <c r="P2557" s="161"/>
    </row>
    <row r="2558" spans="1:16" x14ac:dyDescent="0.25">
      <c r="A2558" s="120" t="s">
        <v>4583</v>
      </c>
      <c r="B2558" s="161" t="s">
        <v>282</v>
      </c>
      <c r="C2558" s="122" t="s">
        <v>4585</v>
      </c>
      <c r="D2558" s="120" t="s">
        <v>4413</v>
      </c>
      <c r="E2558" s="121" t="s">
        <v>4584</v>
      </c>
      <c r="F2558" s="121" t="s">
        <v>1265</v>
      </c>
      <c r="G2558" s="121" t="s">
        <v>5025</v>
      </c>
      <c r="H2558" s="120" t="s">
        <v>7019</v>
      </c>
      <c r="I2558" s="122"/>
      <c r="L2558" s="122"/>
      <c r="M2558" s="122"/>
      <c r="N2558" s="122"/>
      <c r="O2558" s="122"/>
      <c r="P2558" s="122"/>
    </row>
    <row r="2559" spans="1:16" x14ac:dyDescent="0.25">
      <c r="A2559" s="120" t="s">
        <v>4751</v>
      </c>
      <c r="B2559" s="161" t="s">
        <v>282</v>
      </c>
      <c r="C2559" s="122" t="s">
        <v>4752</v>
      </c>
      <c r="D2559" s="120" t="s">
        <v>564</v>
      </c>
      <c r="E2559" s="121" t="s">
        <v>4753</v>
      </c>
      <c r="F2559" s="121" t="s">
        <v>1254</v>
      </c>
      <c r="G2559" s="160" t="s">
        <v>10305</v>
      </c>
      <c r="H2559" s="120" t="s">
        <v>4754</v>
      </c>
      <c r="I2559" s="122"/>
      <c r="L2559" s="122"/>
      <c r="M2559" s="122"/>
      <c r="N2559" s="122"/>
      <c r="O2559" s="122"/>
      <c r="P2559" s="122"/>
    </row>
    <row r="2560" spans="1:16" x14ac:dyDescent="0.25">
      <c r="A2560" s="120" t="s">
        <v>4126</v>
      </c>
      <c r="B2560" s="122" t="s">
        <v>4127</v>
      </c>
      <c r="C2560" s="122" t="s">
        <v>3817</v>
      </c>
      <c r="D2560" s="120" t="s">
        <v>443</v>
      </c>
      <c r="E2560" s="121" t="s">
        <v>4128</v>
      </c>
      <c r="F2560" s="122" t="s">
        <v>1250</v>
      </c>
      <c r="G2560" s="120" t="s">
        <v>1251</v>
      </c>
      <c r="H2560" s="120" t="s">
        <v>4129</v>
      </c>
      <c r="O2560" s="122"/>
      <c r="P2560" s="122"/>
    </row>
    <row r="2561" spans="1:16" s="156" customFormat="1" x14ac:dyDescent="0.25">
      <c r="A2561" s="160" t="s">
        <v>8828</v>
      </c>
      <c r="B2561" s="161" t="s">
        <v>282</v>
      </c>
      <c r="C2561" s="161" t="s">
        <v>5838</v>
      </c>
      <c r="D2561" s="160" t="s">
        <v>7848</v>
      </c>
      <c r="E2561" s="135" t="s">
        <v>2372</v>
      </c>
      <c r="F2561" s="135" t="s">
        <v>1254</v>
      </c>
      <c r="G2561" s="111" t="s">
        <v>6857</v>
      </c>
      <c r="H2561" s="160" t="s">
        <v>8829</v>
      </c>
      <c r="O2561" s="161"/>
      <c r="P2561" s="161"/>
    </row>
    <row r="2562" spans="1:16" s="156" customFormat="1" x14ac:dyDescent="0.25">
      <c r="A2562" s="211" t="s">
        <v>17111</v>
      </c>
      <c r="B2562" s="161" t="s">
        <v>282</v>
      </c>
      <c r="C2562" s="161" t="s">
        <v>5838</v>
      </c>
      <c r="D2562" s="211" t="s">
        <v>16646</v>
      </c>
      <c r="E2562" s="135" t="s">
        <v>2372</v>
      </c>
      <c r="F2562" s="135" t="s">
        <v>1254</v>
      </c>
      <c r="G2562" s="111" t="s">
        <v>6857</v>
      </c>
      <c r="H2562" s="211" t="s">
        <v>17112</v>
      </c>
      <c r="O2562" s="161"/>
      <c r="P2562" s="161"/>
    </row>
    <row r="2563" spans="1:16" x14ac:dyDescent="0.25">
      <c r="A2563" s="120" t="s">
        <v>4130</v>
      </c>
      <c r="B2563" s="122" t="s">
        <v>6692</v>
      </c>
      <c r="C2563" s="122" t="s">
        <v>6691</v>
      </c>
      <c r="D2563" s="120" t="s">
        <v>841</v>
      </c>
      <c r="E2563" s="121" t="s">
        <v>4131</v>
      </c>
      <c r="F2563" s="122" t="s">
        <v>1250</v>
      </c>
      <c r="G2563" s="122" t="s">
        <v>1421</v>
      </c>
      <c r="H2563" s="120" t="s">
        <v>4132</v>
      </c>
      <c r="O2563" s="122"/>
      <c r="P2563" s="122"/>
    </row>
    <row r="2564" spans="1:16" x14ac:dyDescent="0.25">
      <c r="A2564" s="120" t="s">
        <v>4133</v>
      </c>
      <c r="B2564" s="122" t="s">
        <v>6693</v>
      </c>
      <c r="C2564" s="122" t="s">
        <v>6691</v>
      </c>
      <c r="D2564" s="120" t="s">
        <v>841</v>
      </c>
      <c r="E2564" s="121" t="s">
        <v>4131</v>
      </c>
      <c r="F2564" s="122" t="s">
        <v>1250</v>
      </c>
      <c r="G2564" s="122" t="s">
        <v>1421</v>
      </c>
      <c r="H2564" s="120" t="s">
        <v>4134</v>
      </c>
      <c r="O2564" s="122"/>
      <c r="P2564" s="122"/>
    </row>
    <row r="2565" spans="1:16" s="156" customFormat="1" x14ac:dyDescent="0.25">
      <c r="A2565" s="160" t="s">
        <v>6694</v>
      </c>
      <c r="B2565" s="161" t="s">
        <v>6695</v>
      </c>
      <c r="C2565" s="161" t="s">
        <v>6696</v>
      </c>
      <c r="D2565" s="160" t="s">
        <v>841</v>
      </c>
      <c r="E2565" s="135" t="s">
        <v>5854</v>
      </c>
      <c r="F2565" s="135" t="s">
        <v>1250</v>
      </c>
      <c r="G2565" s="160" t="s">
        <v>10306</v>
      </c>
      <c r="H2565" s="160" t="s">
        <v>6697</v>
      </c>
      <c r="O2565" s="161"/>
      <c r="P2565" s="161"/>
    </row>
    <row r="2566" spans="1:16" s="156" customFormat="1" x14ac:dyDescent="0.25">
      <c r="A2566" s="211" t="s">
        <v>6688</v>
      </c>
      <c r="B2566" s="211" t="s">
        <v>6689</v>
      </c>
      <c r="C2566" s="211" t="s">
        <v>16377</v>
      </c>
      <c r="D2566" s="211" t="s">
        <v>841</v>
      </c>
      <c r="E2566" s="136" t="s">
        <v>16378</v>
      </c>
      <c r="F2566" s="136" t="s">
        <v>1250</v>
      </c>
      <c r="G2566" s="211" t="s">
        <v>1258</v>
      </c>
      <c r="H2566" s="211" t="s">
        <v>6690</v>
      </c>
      <c r="O2566" s="161"/>
      <c r="P2566" s="161"/>
    </row>
    <row r="2567" spans="1:16" s="156" customFormat="1" x14ac:dyDescent="0.25">
      <c r="A2567" s="211" t="s">
        <v>17113</v>
      </c>
      <c r="B2567" s="105" t="s">
        <v>282</v>
      </c>
      <c r="C2567" s="111" t="s">
        <v>5846</v>
      </c>
      <c r="D2567" s="211" t="s">
        <v>16646</v>
      </c>
      <c r="E2567" s="112" t="s">
        <v>8219</v>
      </c>
      <c r="F2567" s="135" t="s">
        <v>1250</v>
      </c>
      <c r="G2567" s="211" t="s">
        <v>6857</v>
      </c>
      <c r="H2567" s="211" t="s">
        <v>17114</v>
      </c>
      <c r="O2567" s="161"/>
      <c r="P2567" s="161"/>
    </row>
    <row r="2568" spans="1:16" s="156" customFormat="1" x14ac:dyDescent="0.25">
      <c r="A2568" s="160" t="s">
        <v>9803</v>
      </c>
      <c r="B2568" s="161" t="s">
        <v>282</v>
      </c>
      <c r="C2568" s="161" t="s">
        <v>9804</v>
      </c>
      <c r="D2568" s="160" t="s">
        <v>8944</v>
      </c>
      <c r="E2568" s="135" t="s">
        <v>9805</v>
      </c>
      <c r="F2568" s="135" t="s">
        <v>1534</v>
      </c>
      <c r="G2568" s="160" t="s">
        <v>10305</v>
      </c>
      <c r="H2568" s="160" t="s">
        <v>9806</v>
      </c>
      <c r="O2568" s="161"/>
      <c r="P2568" s="161"/>
    </row>
    <row r="2569" spans="1:16" s="156" customFormat="1" x14ac:dyDescent="0.25">
      <c r="A2569" s="211" t="s">
        <v>17115</v>
      </c>
      <c r="B2569" s="161" t="s">
        <v>282</v>
      </c>
      <c r="C2569" s="161" t="s">
        <v>17116</v>
      </c>
      <c r="D2569" s="211" t="s">
        <v>16646</v>
      </c>
      <c r="E2569" s="135" t="s">
        <v>17117</v>
      </c>
      <c r="F2569" s="135" t="s">
        <v>1254</v>
      </c>
      <c r="G2569" s="111" t="s">
        <v>6857</v>
      </c>
      <c r="H2569" s="211" t="s">
        <v>17118</v>
      </c>
      <c r="O2569" s="161"/>
      <c r="P2569" s="161"/>
    </row>
    <row r="2570" spans="1:16" s="156" customFormat="1" x14ac:dyDescent="0.25">
      <c r="A2570" s="211" t="s">
        <v>14559</v>
      </c>
      <c r="B2570" s="161" t="s">
        <v>282</v>
      </c>
      <c r="C2570" s="161"/>
      <c r="D2570" s="211" t="s">
        <v>14448</v>
      </c>
      <c r="E2570" s="135" t="s">
        <v>14560</v>
      </c>
      <c r="F2570" s="135" t="s">
        <v>1265</v>
      </c>
      <c r="G2570" s="111" t="s">
        <v>14459</v>
      </c>
      <c r="H2570" s="211" t="s">
        <v>14561</v>
      </c>
      <c r="O2570" s="161"/>
      <c r="P2570" s="161"/>
    </row>
    <row r="2571" spans="1:16" s="156" customFormat="1" x14ac:dyDescent="0.25">
      <c r="A2571" s="211" t="s">
        <v>10193</v>
      </c>
      <c r="B2571" s="211" t="s">
        <v>282</v>
      </c>
      <c r="C2571" s="211" t="s">
        <v>16438</v>
      </c>
      <c r="D2571" s="211" t="s">
        <v>8944</v>
      </c>
      <c r="E2571" s="136" t="s">
        <v>16439</v>
      </c>
      <c r="F2571" s="136" t="s">
        <v>1254</v>
      </c>
      <c r="G2571" s="111" t="s">
        <v>10305</v>
      </c>
      <c r="H2571" s="211" t="s">
        <v>10194</v>
      </c>
      <c r="O2571" s="161"/>
      <c r="P2571" s="161"/>
    </row>
    <row r="2572" spans="1:16" x14ac:dyDescent="0.25">
      <c r="A2572" s="120" t="s">
        <v>4135</v>
      </c>
      <c r="B2572" s="122" t="s">
        <v>4136</v>
      </c>
      <c r="C2572" s="122"/>
      <c r="D2572" s="120" t="s">
        <v>443</v>
      </c>
      <c r="E2572" s="121" t="s">
        <v>4137</v>
      </c>
      <c r="F2572" s="121" t="s">
        <v>1250</v>
      </c>
      <c r="G2572" s="122" t="s">
        <v>1251</v>
      </c>
      <c r="H2572" s="120" t="s">
        <v>4138</v>
      </c>
      <c r="O2572" s="122"/>
      <c r="P2572" s="122"/>
    </row>
    <row r="2573" spans="1:16" x14ac:dyDescent="0.25">
      <c r="A2573" s="120" t="s">
        <v>4139</v>
      </c>
      <c r="B2573" s="122" t="s">
        <v>4140</v>
      </c>
      <c r="C2573" s="122" t="s">
        <v>3285</v>
      </c>
      <c r="D2573" s="120" t="s">
        <v>443</v>
      </c>
      <c r="E2573" s="121" t="s">
        <v>4141</v>
      </c>
      <c r="F2573" s="121" t="s">
        <v>1250</v>
      </c>
      <c r="G2573" s="122" t="s">
        <v>1251</v>
      </c>
      <c r="H2573" s="120" t="s">
        <v>4142</v>
      </c>
      <c r="O2573" s="122"/>
      <c r="P2573" s="122"/>
    </row>
    <row r="2574" spans="1:16" s="156" customFormat="1" x14ac:dyDescent="0.25">
      <c r="A2574" s="160" t="s">
        <v>5713</v>
      </c>
      <c r="B2574" s="161" t="s">
        <v>5712</v>
      </c>
      <c r="C2574" s="161" t="s">
        <v>5714</v>
      </c>
      <c r="D2574" s="160" t="s">
        <v>841</v>
      </c>
      <c r="E2574" s="135" t="s">
        <v>325</v>
      </c>
      <c r="F2574" s="135" t="s">
        <v>1254</v>
      </c>
      <c r="G2574" s="160" t="s">
        <v>6863</v>
      </c>
      <c r="H2574" s="160" t="s">
        <v>5715</v>
      </c>
      <c r="O2574" s="161"/>
      <c r="P2574" s="161"/>
    </row>
    <row r="2575" spans="1:16" x14ac:dyDescent="0.25">
      <c r="A2575" s="90" t="s">
        <v>4145</v>
      </c>
      <c r="B2575" s="161" t="s">
        <v>282</v>
      </c>
      <c r="D2575" s="120" t="s">
        <v>564</v>
      </c>
      <c r="E2575" s="119" t="s">
        <v>4146</v>
      </c>
      <c r="F2575" s="122" t="s">
        <v>1254</v>
      </c>
      <c r="G2575" s="119" t="s">
        <v>3624</v>
      </c>
      <c r="H2575" s="120" t="s">
        <v>4147</v>
      </c>
    </row>
    <row r="2576" spans="1:16" s="156" customFormat="1" x14ac:dyDescent="0.25">
      <c r="A2576" s="90" t="s">
        <v>5897</v>
      </c>
      <c r="B2576" s="161" t="s">
        <v>5898</v>
      </c>
      <c r="C2576" s="156" t="s">
        <v>5899</v>
      </c>
      <c r="D2576" s="160" t="s">
        <v>443</v>
      </c>
      <c r="E2576" s="161" t="s">
        <v>246</v>
      </c>
      <c r="F2576" s="161" t="s">
        <v>1250</v>
      </c>
      <c r="G2576" s="161" t="s">
        <v>4805</v>
      </c>
      <c r="H2576" s="160" t="s">
        <v>5900</v>
      </c>
    </row>
    <row r="2577" spans="1:16" x14ac:dyDescent="0.25">
      <c r="A2577" s="163" t="s">
        <v>4587</v>
      </c>
      <c r="B2577" s="161" t="s">
        <v>282</v>
      </c>
      <c r="C2577" s="119" t="s">
        <v>7020</v>
      </c>
      <c r="D2577" s="120" t="s">
        <v>4413</v>
      </c>
      <c r="E2577" s="122" t="s">
        <v>359</v>
      </c>
      <c r="F2577" s="122" t="s">
        <v>1618</v>
      </c>
      <c r="G2577" s="160" t="s">
        <v>7029</v>
      </c>
      <c r="H2577" s="120" t="s">
        <v>4588</v>
      </c>
    </row>
    <row r="2578" spans="1:16" s="156" customFormat="1" x14ac:dyDescent="0.25">
      <c r="A2578" s="163" t="s">
        <v>17301</v>
      </c>
      <c r="B2578" s="161" t="s">
        <v>282</v>
      </c>
      <c r="D2578" s="211" t="s">
        <v>16646</v>
      </c>
      <c r="E2578" s="161" t="s">
        <v>10214</v>
      </c>
      <c r="F2578" s="161" t="s">
        <v>1254</v>
      </c>
      <c r="G2578" s="111" t="s">
        <v>8955</v>
      </c>
      <c r="H2578" s="161" t="s">
        <v>17302</v>
      </c>
    </row>
    <row r="2579" spans="1:16" x14ac:dyDescent="0.25">
      <c r="A2579" s="92" t="s">
        <v>4148</v>
      </c>
      <c r="B2579" s="122" t="s">
        <v>4149</v>
      </c>
      <c r="C2579" s="122"/>
      <c r="D2579" s="120" t="s">
        <v>443</v>
      </c>
      <c r="E2579" s="122" t="s">
        <v>1455</v>
      </c>
      <c r="F2579" s="122" t="s">
        <v>1250</v>
      </c>
      <c r="G2579" s="122" t="s">
        <v>3624</v>
      </c>
      <c r="H2579" s="120" t="s">
        <v>4150</v>
      </c>
      <c r="O2579" s="122"/>
      <c r="P2579" s="122"/>
    </row>
    <row r="2580" spans="1:16" s="156" customFormat="1" x14ac:dyDescent="0.25">
      <c r="A2580" s="211" t="s">
        <v>8830</v>
      </c>
      <c r="B2580" s="162" t="s">
        <v>282</v>
      </c>
      <c r="C2580" s="211" t="s">
        <v>16457</v>
      </c>
      <c r="D2580" s="211" t="s">
        <v>7848</v>
      </c>
      <c r="E2580" s="162" t="s">
        <v>16458</v>
      </c>
      <c r="F2580" s="162" t="s">
        <v>1254</v>
      </c>
      <c r="G2580" s="162" t="s">
        <v>5456</v>
      </c>
      <c r="H2580" s="211" t="s">
        <v>8831</v>
      </c>
      <c r="O2580" s="161"/>
      <c r="P2580" s="161"/>
    </row>
    <row r="2581" spans="1:16" s="156" customFormat="1" x14ac:dyDescent="0.25">
      <c r="A2581" s="134" t="s">
        <v>10114</v>
      </c>
      <c r="B2581" s="161" t="s">
        <v>282</v>
      </c>
      <c r="C2581" s="161" t="s">
        <v>10115</v>
      </c>
      <c r="D2581" s="160" t="s">
        <v>8944</v>
      </c>
      <c r="E2581" s="161" t="s">
        <v>10011</v>
      </c>
      <c r="F2581" s="161" t="s">
        <v>1618</v>
      </c>
      <c r="G2581" s="161" t="s">
        <v>1297</v>
      </c>
      <c r="H2581" s="160" t="s">
        <v>10116</v>
      </c>
      <c r="O2581" s="161"/>
      <c r="P2581" s="161"/>
    </row>
    <row r="2582" spans="1:16" x14ac:dyDescent="0.25">
      <c r="A2582" s="120" t="s">
        <v>4589</v>
      </c>
      <c r="B2582" s="161" t="s">
        <v>282</v>
      </c>
      <c r="C2582" s="122"/>
      <c r="D2582" s="120" t="s">
        <v>4413</v>
      </c>
      <c r="E2582" s="121" t="s">
        <v>4590</v>
      </c>
      <c r="F2582" s="121" t="s">
        <v>1254</v>
      </c>
      <c r="G2582" s="121" t="s">
        <v>3624</v>
      </c>
      <c r="H2582" s="120" t="s">
        <v>4591</v>
      </c>
      <c r="P2582" s="122"/>
    </row>
    <row r="2583" spans="1:16" x14ac:dyDescent="0.25">
      <c r="A2583" s="120" t="s">
        <v>4153</v>
      </c>
      <c r="B2583" s="122" t="s">
        <v>4154</v>
      </c>
      <c r="C2583" s="122" t="s">
        <v>4155</v>
      </c>
      <c r="D2583" s="120" t="s">
        <v>443</v>
      </c>
      <c r="E2583" s="121" t="s">
        <v>1884</v>
      </c>
      <c r="F2583" s="121" t="s">
        <v>4156</v>
      </c>
      <c r="G2583" s="122" t="s">
        <v>4817</v>
      </c>
      <c r="H2583" s="120" t="s">
        <v>4157</v>
      </c>
      <c r="O2583" s="122"/>
      <c r="P2583" s="122"/>
    </row>
    <row r="2584" spans="1:16" s="156" customFormat="1" x14ac:dyDescent="0.25">
      <c r="A2584" s="161" t="s">
        <v>8834</v>
      </c>
      <c r="B2584" s="161" t="s">
        <v>282</v>
      </c>
      <c r="C2584" s="161" t="s">
        <v>8835</v>
      </c>
      <c r="D2584" s="160" t="s">
        <v>7848</v>
      </c>
      <c r="E2584" s="135" t="s">
        <v>359</v>
      </c>
      <c r="F2584" s="135" t="s">
        <v>1618</v>
      </c>
      <c r="G2584" s="135" t="s">
        <v>1421</v>
      </c>
      <c r="H2584" s="160" t="s">
        <v>8836</v>
      </c>
      <c r="O2584" s="161"/>
      <c r="P2584" s="161"/>
    </row>
    <row r="2585" spans="1:16" s="156" customFormat="1" x14ac:dyDescent="0.25">
      <c r="A2585" s="160" t="s">
        <v>304</v>
      </c>
      <c r="B2585" s="143" t="s">
        <v>5201</v>
      </c>
      <c r="C2585" s="161" t="s">
        <v>9714</v>
      </c>
      <c r="D2585" s="160" t="s">
        <v>443</v>
      </c>
      <c r="E2585" s="136" t="s">
        <v>5270</v>
      </c>
      <c r="F2585" s="136" t="s">
        <v>1618</v>
      </c>
      <c r="G2585" s="136" t="s">
        <v>10307</v>
      </c>
      <c r="H2585" s="160" t="s">
        <v>1209</v>
      </c>
      <c r="O2585" s="161"/>
      <c r="P2585" s="161"/>
    </row>
    <row r="2586" spans="1:16" x14ac:dyDescent="0.25">
      <c r="A2586" s="122" t="s">
        <v>4158</v>
      </c>
      <c r="B2586" s="122" t="s">
        <v>4159</v>
      </c>
      <c r="C2586" s="122"/>
      <c r="D2586" s="120" t="s">
        <v>443</v>
      </c>
      <c r="E2586" s="122" t="s">
        <v>1328</v>
      </c>
      <c r="F2586" s="122" t="s">
        <v>1250</v>
      </c>
      <c r="G2586" s="122" t="s">
        <v>1251</v>
      </c>
      <c r="H2586" s="120" t="s">
        <v>4160</v>
      </c>
      <c r="I2586" s="122"/>
    </row>
    <row r="2587" spans="1:16" s="156" customFormat="1" x14ac:dyDescent="0.25">
      <c r="A2587" s="161" t="s">
        <v>4714</v>
      </c>
      <c r="B2587" s="161" t="s">
        <v>282</v>
      </c>
      <c r="C2587" s="161" t="s">
        <v>12708</v>
      </c>
      <c r="D2587" s="211" t="s">
        <v>755</v>
      </c>
      <c r="E2587" s="161" t="s">
        <v>12709</v>
      </c>
      <c r="F2587" s="161" t="s">
        <v>1254</v>
      </c>
      <c r="G2587" s="161" t="s">
        <v>10305</v>
      </c>
      <c r="H2587" s="211" t="s">
        <v>4715</v>
      </c>
      <c r="I2587" s="161"/>
    </row>
    <row r="2588" spans="1:16" x14ac:dyDescent="0.25">
      <c r="A2588" s="122" t="s">
        <v>4592</v>
      </c>
      <c r="B2588" s="161" t="s">
        <v>282</v>
      </c>
      <c r="C2588" s="122" t="s">
        <v>7020</v>
      </c>
      <c r="D2588" s="120" t="s">
        <v>4413</v>
      </c>
      <c r="E2588" s="122" t="s">
        <v>4593</v>
      </c>
      <c r="F2588" s="122" t="s">
        <v>1600</v>
      </c>
      <c r="G2588" s="160" t="s">
        <v>7029</v>
      </c>
      <c r="H2588" s="104" t="s">
        <v>4594</v>
      </c>
      <c r="I2588" s="122"/>
    </row>
    <row r="2589" spans="1:16" s="156" customFormat="1" x14ac:dyDescent="0.25">
      <c r="A2589" s="161" t="s">
        <v>6699</v>
      </c>
      <c r="B2589" s="161" t="s">
        <v>6700</v>
      </c>
      <c r="C2589" s="161" t="s">
        <v>6701</v>
      </c>
      <c r="D2589" s="160" t="s">
        <v>841</v>
      </c>
      <c r="E2589" s="161" t="s">
        <v>6702</v>
      </c>
      <c r="F2589" s="161" t="s">
        <v>1250</v>
      </c>
      <c r="G2589" s="161" t="s">
        <v>5025</v>
      </c>
      <c r="H2589" s="162" t="s">
        <v>6703</v>
      </c>
      <c r="I2589" s="161"/>
    </row>
    <row r="2590" spans="1:16" x14ac:dyDescent="0.25">
      <c r="A2590" s="122" t="s">
        <v>4161</v>
      </c>
      <c r="B2590" s="122" t="s">
        <v>4162</v>
      </c>
      <c r="C2590" s="122"/>
      <c r="D2590" s="120" t="s">
        <v>443</v>
      </c>
      <c r="E2590" s="122" t="s">
        <v>244</v>
      </c>
      <c r="F2590" s="122" t="s">
        <v>1250</v>
      </c>
      <c r="G2590" s="122" t="s">
        <v>4817</v>
      </c>
      <c r="H2590" s="122" t="s">
        <v>4163</v>
      </c>
      <c r="I2590" s="122"/>
    </row>
    <row r="2591" spans="1:16" s="156" customFormat="1" x14ac:dyDescent="0.25">
      <c r="A2591" s="161" t="s">
        <v>9690</v>
      </c>
      <c r="B2591" s="161" t="s">
        <v>282</v>
      </c>
      <c r="C2591" s="161" t="s">
        <v>9691</v>
      </c>
      <c r="D2591" s="160" t="s">
        <v>8944</v>
      </c>
      <c r="E2591" s="161" t="s">
        <v>359</v>
      </c>
      <c r="F2591" s="161" t="s">
        <v>1618</v>
      </c>
      <c r="G2591" s="161" t="s">
        <v>1421</v>
      </c>
      <c r="H2591" s="161" t="s">
        <v>9692</v>
      </c>
      <c r="I2591" s="161"/>
    </row>
    <row r="2592" spans="1:16" s="156" customFormat="1" x14ac:dyDescent="0.25">
      <c r="A2592" s="161" t="s">
        <v>5036</v>
      </c>
      <c r="B2592" s="161" t="s">
        <v>5037</v>
      </c>
      <c r="C2592" s="161" t="s">
        <v>7021</v>
      </c>
      <c r="D2592" s="160" t="s">
        <v>443</v>
      </c>
      <c r="E2592" s="161" t="s">
        <v>5038</v>
      </c>
      <c r="F2592" s="161" t="s">
        <v>1250</v>
      </c>
      <c r="G2592" s="160" t="s">
        <v>10307</v>
      </c>
      <c r="H2592" s="161" t="s">
        <v>5039</v>
      </c>
      <c r="I2592" s="161"/>
    </row>
    <row r="2593" spans="1:16" s="156" customFormat="1" x14ac:dyDescent="0.25">
      <c r="A2593" s="161" t="s">
        <v>6704</v>
      </c>
      <c r="B2593" s="161" t="s">
        <v>6705</v>
      </c>
      <c r="C2593" s="161" t="s">
        <v>6706</v>
      </c>
      <c r="D2593" s="160" t="s">
        <v>841</v>
      </c>
      <c r="E2593" s="161" t="s">
        <v>6707</v>
      </c>
      <c r="F2593" s="161" t="s">
        <v>1250</v>
      </c>
      <c r="G2593" s="161" t="s">
        <v>4817</v>
      </c>
      <c r="H2593" s="161" t="s">
        <v>6708</v>
      </c>
      <c r="I2593" s="161"/>
    </row>
    <row r="2594" spans="1:16" x14ac:dyDescent="0.25">
      <c r="A2594" s="120" t="s">
        <v>4164</v>
      </c>
      <c r="B2594" s="122" t="s">
        <v>4165</v>
      </c>
      <c r="C2594" s="122" t="s">
        <v>2117</v>
      </c>
      <c r="D2594" s="120" t="s">
        <v>443</v>
      </c>
      <c r="E2594" s="122" t="s">
        <v>4166</v>
      </c>
      <c r="F2594" s="122" t="s">
        <v>1250</v>
      </c>
      <c r="G2594" s="161" t="s">
        <v>4817</v>
      </c>
      <c r="H2594" s="120" t="s">
        <v>4167</v>
      </c>
      <c r="I2594" s="122"/>
    </row>
    <row r="2595" spans="1:16" s="156" customFormat="1" x14ac:dyDescent="0.25">
      <c r="A2595" s="161" t="s">
        <v>5528</v>
      </c>
      <c r="B2595" s="161" t="s">
        <v>5527</v>
      </c>
      <c r="C2595" s="161" t="s">
        <v>5529</v>
      </c>
      <c r="D2595" s="160" t="s">
        <v>841</v>
      </c>
      <c r="E2595" s="161" t="s">
        <v>276</v>
      </c>
      <c r="F2595" s="161" t="s">
        <v>1254</v>
      </c>
      <c r="G2595" s="160" t="s">
        <v>10306</v>
      </c>
      <c r="H2595" s="161" t="s">
        <v>5530</v>
      </c>
      <c r="I2595" s="161"/>
    </row>
    <row r="2596" spans="1:16" s="156" customFormat="1" x14ac:dyDescent="0.25">
      <c r="A2596" s="161" t="s">
        <v>13124</v>
      </c>
      <c r="B2596" s="161" t="s">
        <v>282</v>
      </c>
      <c r="C2596" s="161" t="s">
        <v>9346</v>
      </c>
      <c r="D2596" s="211" t="s">
        <v>7848</v>
      </c>
      <c r="E2596" s="161" t="s">
        <v>8967</v>
      </c>
      <c r="F2596" s="161" t="s">
        <v>1250</v>
      </c>
      <c r="G2596" s="161" t="s">
        <v>8955</v>
      </c>
      <c r="H2596" s="161" t="s">
        <v>10183</v>
      </c>
      <c r="I2596" s="161"/>
    </row>
    <row r="2597" spans="1:16" x14ac:dyDescent="0.25">
      <c r="A2597" s="122" t="s">
        <v>4168</v>
      </c>
      <c r="B2597" s="122" t="s">
        <v>4169</v>
      </c>
      <c r="C2597" s="122" t="s">
        <v>2957</v>
      </c>
      <c r="D2597" s="120" t="s">
        <v>443</v>
      </c>
      <c r="E2597" s="122" t="s">
        <v>1941</v>
      </c>
      <c r="F2597" s="122" t="s">
        <v>1250</v>
      </c>
      <c r="G2597" s="122" t="s">
        <v>1251</v>
      </c>
      <c r="H2597" s="122" t="s">
        <v>4170</v>
      </c>
      <c r="I2597" s="122"/>
    </row>
    <row r="2598" spans="1:16" x14ac:dyDescent="0.25">
      <c r="A2598" s="121" t="s">
        <v>4171</v>
      </c>
      <c r="B2598" s="121" t="s">
        <v>4172</v>
      </c>
      <c r="C2598" s="121"/>
      <c r="D2598" s="120" t="s">
        <v>443</v>
      </c>
      <c r="E2598" s="121" t="s">
        <v>1336</v>
      </c>
      <c r="F2598" s="121" t="s">
        <v>1250</v>
      </c>
      <c r="G2598" s="122" t="s">
        <v>1251</v>
      </c>
      <c r="H2598" s="121" t="s">
        <v>4173</v>
      </c>
      <c r="I2598" s="121"/>
      <c r="J2598" s="91"/>
      <c r="K2598" s="91"/>
      <c r="L2598" s="91"/>
      <c r="M2598" s="91"/>
      <c r="N2598" s="91"/>
      <c r="O2598" s="122"/>
      <c r="P2598" s="122"/>
    </row>
    <row r="2599" spans="1:16" s="156" customFormat="1" x14ac:dyDescent="0.25">
      <c r="A2599" s="135" t="s">
        <v>17303</v>
      </c>
      <c r="B2599" s="135" t="s">
        <v>282</v>
      </c>
      <c r="C2599" s="135"/>
      <c r="D2599" s="160" t="s">
        <v>16646</v>
      </c>
      <c r="E2599" s="135" t="s">
        <v>759</v>
      </c>
      <c r="F2599" s="135" t="s">
        <v>1618</v>
      </c>
      <c r="G2599" s="135" t="s">
        <v>8955</v>
      </c>
      <c r="H2599" s="135" t="s">
        <v>10184</v>
      </c>
      <c r="I2599" s="135"/>
      <c r="J2599" s="141"/>
      <c r="K2599" s="141"/>
      <c r="L2599" s="141"/>
      <c r="M2599" s="141"/>
      <c r="N2599" s="141"/>
      <c r="O2599" s="161"/>
      <c r="P2599" s="161"/>
    </row>
    <row r="2600" spans="1:16" x14ac:dyDescent="0.25">
      <c r="A2600" s="120" t="s">
        <v>4174</v>
      </c>
      <c r="B2600" s="122" t="s">
        <v>4175</v>
      </c>
      <c r="C2600" s="122"/>
      <c r="D2600" s="120" t="s">
        <v>443</v>
      </c>
      <c r="E2600" s="122" t="s">
        <v>5043</v>
      </c>
      <c r="F2600" s="122" t="s">
        <v>1250</v>
      </c>
      <c r="G2600" s="122" t="s">
        <v>4817</v>
      </c>
      <c r="H2600" s="120" t="s">
        <v>4176</v>
      </c>
      <c r="I2600" s="122"/>
    </row>
    <row r="2601" spans="1:16" x14ac:dyDescent="0.25">
      <c r="A2601" s="120" t="s">
        <v>4177</v>
      </c>
      <c r="B2601" s="122" t="s">
        <v>4178</v>
      </c>
      <c r="C2601" s="122" t="s">
        <v>4179</v>
      </c>
      <c r="D2601" s="120" t="s">
        <v>443</v>
      </c>
      <c r="E2601" s="122" t="s">
        <v>3317</v>
      </c>
      <c r="F2601" s="122" t="s">
        <v>1250</v>
      </c>
      <c r="G2601" s="122" t="s">
        <v>4817</v>
      </c>
      <c r="H2601" s="120" t="s">
        <v>4180</v>
      </c>
      <c r="I2601" s="122"/>
    </row>
    <row r="2602" spans="1:16" x14ac:dyDescent="0.25">
      <c r="A2602" s="120" t="s">
        <v>4181</v>
      </c>
      <c r="B2602" s="122" t="s">
        <v>4182</v>
      </c>
      <c r="C2602" s="122" t="s">
        <v>4183</v>
      </c>
      <c r="D2602" s="120" t="s">
        <v>443</v>
      </c>
      <c r="E2602" s="122" t="s">
        <v>1811</v>
      </c>
      <c r="F2602" s="122" t="s">
        <v>1250</v>
      </c>
      <c r="G2602" s="120" t="s">
        <v>1421</v>
      </c>
      <c r="H2602" s="122" t="s">
        <v>4184</v>
      </c>
      <c r="I2602" s="122"/>
    </row>
    <row r="2603" spans="1:16" x14ac:dyDescent="0.25">
      <c r="A2603" s="120" t="s">
        <v>4185</v>
      </c>
      <c r="B2603" s="122" t="s">
        <v>4186</v>
      </c>
      <c r="C2603" s="122" t="s">
        <v>2990</v>
      </c>
      <c r="D2603" s="120" t="s">
        <v>443</v>
      </c>
      <c r="E2603" s="122" t="s">
        <v>1564</v>
      </c>
      <c r="F2603" s="122" t="s">
        <v>1250</v>
      </c>
      <c r="G2603" s="122" t="s">
        <v>3624</v>
      </c>
      <c r="H2603" s="122" t="s">
        <v>4187</v>
      </c>
      <c r="I2603" s="122"/>
    </row>
    <row r="2604" spans="1:16" s="156" customFormat="1" x14ac:dyDescent="0.25">
      <c r="A2604" s="161" t="s">
        <v>5749</v>
      </c>
      <c r="B2604" s="161" t="s">
        <v>5750</v>
      </c>
      <c r="C2604" s="161" t="s">
        <v>5751</v>
      </c>
      <c r="D2604" s="160" t="s">
        <v>443</v>
      </c>
      <c r="E2604" s="161" t="s">
        <v>336</v>
      </c>
      <c r="F2604" s="161" t="s">
        <v>1254</v>
      </c>
      <c r="G2604" s="161" t="s">
        <v>4832</v>
      </c>
      <c r="H2604" s="161" t="s">
        <v>5752</v>
      </c>
      <c r="I2604" s="161"/>
    </row>
    <row r="2605" spans="1:16" x14ac:dyDescent="0.25">
      <c r="A2605" s="122" t="s">
        <v>4188</v>
      </c>
      <c r="B2605" s="122" t="s">
        <v>4189</v>
      </c>
      <c r="C2605" s="122" t="s">
        <v>4190</v>
      </c>
      <c r="D2605" s="120" t="s">
        <v>443</v>
      </c>
      <c r="E2605" s="122" t="s">
        <v>4191</v>
      </c>
      <c r="F2605" s="122" t="s">
        <v>1250</v>
      </c>
      <c r="G2605" s="122" t="s">
        <v>1251</v>
      </c>
      <c r="H2605" s="122" t="s">
        <v>4192</v>
      </c>
      <c r="I2605" s="122"/>
    </row>
    <row r="2606" spans="1:16" x14ac:dyDescent="0.25">
      <c r="A2606" s="120" t="s">
        <v>4193</v>
      </c>
      <c r="B2606" s="122" t="s">
        <v>4194</v>
      </c>
      <c r="C2606" s="122" t="s">
        <v>4195</v>
      </c>
      <c r="D2606" s="120" t="s">
        <v>443</v>
      </c>
      <c r="E2606" s="122" t="s">
        <v>4191</v>
      </c>
      <c r="F2606" s="122" t="s">
        <v>1250</v>
      </c>
      <c r="G2606" s="120" t="s">
        <v>1251</v>
      </c>
      <c r="H2606" s="120" t="s">
        <v>4196</v>
      </c>
      <c r="I2606" s="122"/>
    </row>
    <row r="2607" spans="1:16" s="156" customFormat="1" x14ac:dyDescent="0.25">
      <c r="A2607" s="161" t="s">
        <v>4197</v>
      </c>
      <c r="B2607" s="161" t="s">
        <v>4198</v>
      </c>
      <c r="C2607" s="211" t="s">
        <v>16491</v>
      </c>
      <c r="D2607" s="211" t="s">
        <v>443</v>
      </c>
      <c r="E2607" s="161" t="s">
        <v>13271</v>
      </c>
      <c r="F2607" s="161" t="s">
        <v>1250</v>
      </c>
      <c r="G2607" s="161" t="s">
        <v>1359</v>
      </c>
      <c r="H2607" s="211" t="s">
        <v>4199</v>
      </c>
      <c r="I2607" s="161"/>
    </row>
    <row r="2608" spans="1:16" s="156" customFormat="1" x14ac:dyDescent="0.25">
      <c r="A2608" s="161" t="s">
        <v>6808</v>
      </c>
      <c r="B2608" s="161" t="s">
        <v>6809</v>
      </c>
      <c r="C2608" s="161" t="s">
        <v>6810</v>
      </c>
      <c r="D2608" s="160" t="s">
        <v>841</v>
      </c>
      <c r="E2608" s="161" t="s">
        <v>6811</v>
      </c>
      <c r="F2608" s="161" t="s">
        <v>1250</v>
      </c>
      <c r="G2608" s="161" t="s">
        <v>5025</v>
      </c>
      <c r="H2608" s="161" t="s">
        <v>6812</v>
      </c>
      <c r="I2608" s="161"/>
    </row>
    <row r="2609" spans="1:35" s="156" customFormat="1" x14ac:dyDescent="0.25">
      <c r="A2609" s="161" t="s">
        <v>6813</v>
      </c>
      <c r="B2609" s="161" t="s">
        <v>6814</v>
      </c>
      <c r="C2609" s="161" t="s">
        <v>6815</v>
      </c>
      <c r="D2609" s="160" t="s">
        <v>841</v>
      </c>
      <c r="E2609" s="161" t="s">
        <v>6771</v>
      </c>
      <c r="F2609" s="161" t="s">
        <v>1250</v>
      </c>
      <c r="G2609" s="161" t="s">
        <v>5025</v>
      </c>
      <c r="H2609" s="161" t="s">
        <v>6816</v>
      </c>
      <c r="I2609" s="161"/>
    </row>
    <row r="2610" spans="1:35" s="156" customFormat="1" x14ac:dyDescent="0.25">
      <c r="A2610" s="161" t="s">
        <v>6817</v>
      </c>
      <c r="B2610" s="161" t="s">
        <v>6818</v>
      </c>
      <c r="C2610" s="161" t="s">
        <v>6288</v>
      </c>
      <c r="D2610" s="160" t="s">
        <v>841</v>
      </c>
      <c r="E2610" s="161" t="s">
        <v>261</v>
      </c>
      <c r="F2610" s="161" t="s">
        <v>1250</v>
      </c>
      <c r="G2610" s="161" t="s">
        <v>4832</v>
      </c>
      <c r="H2610" s="161" t="s">
        <v>6819</v>
      </c>
      <c r="I2610" s="161"/>
    </row>
    <row r="2611" spans="1:35" s="156" customFormat="1" x14ac:dyDescent="0.25">
      <c r="A2611" s="211" t="s">
        <v>8838</v>
      </c>
      <c r="B2611" s="211" t="s">
        <v>282</v>
      </c>
      <c r="C2611" s="161" t="s">
        <v>16500</v>
      </c>
      <c r="D2611" s="211" t="s">
        <v>7848</v>
      </c>
      <c r="E2611" s="162" t="s">
        <v>16501</v>
      </c>
      <c r="F2611" s="162" t="s">
        <v>1254</v>
      </c>
      <c r="G2611" s="162" t="s">
        <v>10307</v>
      </c>
      <c r="H2611" s="211" t="s">
        <v>8837</v>
      </c>
      <c r="I2611" s="161"/>
    </row>
    <row r="2612" spans="1:35" s="156" customFormat="1" x14ac:dyDescent="0.25">
      <c r="A2612" s="211" t="s">
        <v>8839</v>
      </c>
      <c r="B2612" s="211" t="s">
        <v>282</v>
      </c>
      <c r="C2612" s="211" t="s">
        <v>17121</v>
      </c>
      <c r="D2612" s="211" t="s">
        <v>8840</v>
      </c>
      <c r="E2612" s="162" t="s">
        <v>16388</v>
      </c>
      <c r="F2612" s="162" t="s">
        <v>1618</v>
      </c>
      <c r="G2612" s="162" t="s">
        <v>1258</v>
      </c>
      <c r="H2612" s="211" t="s">
        <v>17122</v>
      </c>
      <c r="I2612" s="161" t="s">
        <v>8841</v>
      </c>
    </row>
    <row r="2613" spans="1:35" x14ac:dyDescent="0.25">
      <c r="A2613" s="122" t="s">
        <v>4203</v>
      </c>
      <c r="B2613" s="122" t="s">
        <v>4204</v>
      </c>
      <c r="C2613" s="122" t="s">
        <v>4205</v>
      </c>
      <c r="D2613" s="120" t="s">
        <v>443</v>
      </c>
      <c r="E2613" s="122" t="s">
        <v>4206</v>
      </c>
      <c r="F2613" s="122" t="s">
        <v>1250</v>
      </c>
      <c r="G2613" s="122" t="s">
        <v>1251</v>
      </c>
      <c r="H2613" s="122" t="s">
        <v>4207</v>
      </c>
      <c r="I2613" s="122"/>
    </row>
    <row r="2614" spans="1:35" s="156" customFormat="1" x14ac:dyDescent="0.25">
      <c r="A2614" s="161" t="s">
        <v>416</v>
      </c>
      <c r="B2614" s="161" t="s">
        <v>1217</v>
      </c>
      <c r="C2614" s="161" t="s">
        <v>12783</v>
      </c>
      <c r="D2614" s="211" t="s">
        <v>841</v>
      </c>
      <c r="E2614" s="161" t="s">
        <v>1332</v>
      </c>
      <c r="F2614" s="161" t="s">
        <v>1250</v>
      </c>
      <c r="G2614" s="161" t="s">
        <v>6857</v>
      </c>
      <c r="H2614" s="211" t="s">
        <v>1218</v>
      </c>
      <c r="I2614" s="161"/>
    </row>
    <row r="2615" spans="1:35" x14ac:dyDescent="0.25">
      <c r="A2615" s="122" t="s">
        <v>4208</v>
      </c>
      <c r="B2615" s="122" t="s">
        <v>4209</v>
      </c>
      <c r="C2615" s="122"/>
      <c r="D2615" s="122" t="s">
        <v>443</v>
      </c>
      <c r="E2615" s="122" t="s">
        <v>1931</v>
      </c>
      <c r="F2615" s="122" t="s">
        <v>1250</v>
      </c>
      <c r="G2615" s="122" t="s">
        <v>4817</v>
      </c>
      <c r="H2615" s="122" t="s">
        <v>4210</v>
      </c>
      <c r="I2615" s="122"/>
      <c r="J2615" s="122"/>
      <c r="K2615" s="122"/>
      <c r="L2615" s="122"/>
      <c r="M2615" s="122"/>
      <c r="N2615" s="122"/>
      <c r="O2615" s="122"/>
      <c r="P2615" s="122"/>
      <c r="Q2615" s="122"/>
      <c r="R2615" s="122"/>
      <c r="S2615" s="122"/>
      <c r="T2615" s="122"/>
      <c r="U2615" s="122"/>
      <c r="V2615" s="122"/>
      <c r="W2615" s="122"/>
      <c r="X2615" s="122"/>
      <c r="Y2615" s="122"/>
      <c r="Z2615" s="122"/>
      <c r="AA2615" s="122"/>
      <c r="AB2615" s="122"/>
      <c r="AC2615" s="122"/>
      <c r="AD2615" s="122"/>
      <c r="AE2615" s="122"/>
      <c r="AF2615" s="122"/>
      <c r="AG2615" s="122"/>
      <c r="AH2615" s="122"/>
      <c r="AI2615" s="122"/>
    </row>
    <row r="2616" spans="1:35" s="156" customFormat="1" x14ac:dyDescent="0.25">
      <c r="A2616" s="211" t="s">
        <v>9095</v>
      </c>
      <c r="B2616" s="211" t="s">
        <v>282</v>
      </c>
      <c r="C2616" s="211" t="s">
        <v>16502</v>
      </c>
      <c r="D2616" s="211" t="s">
        <v>8944</v>
      </c>
      <c r="E2616" s="162" t="s">
        <v>16503</v>
      </c>
      <c r="F2616" s="162" t="s">
        <v>1254</v>
      </c>
      <c r="G2616" s="161" t="s">
        <v>2382</v>
      </c>
      <c r="H2616" s="211" t="s">
        <v>9096</v>
      </c>
      <c r="I2616" s="161"/>
      <c r="J2616" s="161"/>
      <c r="K2616" s="161"/>
      <c r="L2616" s="161"/>
      <c r="M2616" s="161"/>
      <c r="N2616" s="161"/>
      <c r="O2616" s="161"/>
      <c r="P2616" s="161"/>
      <c r="Q2616" s="161"/>
      <c r="R2616" s="161"/>
      <c r="S2616" s="161"/>
      <c r="T2616" s="161"/>
      <c r="U2616" s="161"/>
      <c r="V2616" s="161"/>
      <c r="W2616" s="161"/>
      <c r="X2616" s="161"/>
      <c r="Y2616" s="161"/>
      <c r="Z2616" s="161"/>
      <c r="AA2616" s="161"/>
      <c r="AB2616" s="161"/>
      <c r="AC2616" s="161"/>
      <c r="AD2616" s="161"/>
      <c r="AE2616" s="161"/>
      <c r="AF2616" s="161"/>
      <c r="AG2616" s="161"/>
      <c r="AH2616" s="161"/>
      <c r="AI2616" s="161"/>
    </row>
    <row r="2617" spans="1:35" s="156" customFormat="1" x14ac:dyDescent="0.25">
      <c r="A2617" s="161" t="s">
        <v>6709</v>
      </c>
      <c r="B2617" s="161" t="s">
        <v>6710</v>
      </c>
      <c r="C2617" s="161" t="s">
        <v>6711</v>
      </c>
      <c r="D2617" s="161" t="s">
        <v>841</v>
      </c>
      <c r="E2617" s="161" t="s">
        <v>6712</v>
      </c>
      <c r="F2617" s="161" t="s">
        <v>1250</v>
      </c>
      <c r="G2617" s="161" t="s">
        <v>4817</v>
      </c>
      <c r="H2617" s="161" t="s">
        <v>6713</v>
      </c>
      <c r="I2617" s="161"/>
      <c r="J2617" s="161"/>
      <c r="K2617" s="161"/>
      <c r="L2617" s="161"/>
      <c r="M2617" s="161"/>
      <c r="N2617" s="161"/>
      <c r="O2617" s="161"/>
      <c r="P2617" s="161"/>
      <c r="Q2617" s="161"/>
      <c r="R2617" s="161"/>
      <c r="S2617" s="161"/>
      <c r="T2617" s="161"/>
      <c r="U2617" s="161"/>
      <c r="V2617" s="161"/>
      <c r="W2617" s="161"/>
      <c r="X2617" s="161"/>
      <c r="Y2617" s="161"/>
      <c r="Z2617" s="161"/>
      <c r="AA2617" s="161"/>
      <c r="AB2617" s="161"/>
      <c r="AC2617" s="161"/>
      <c r="AD2617" s="161"/>
      <c r="AE2617" s="161"/>
      <c r="AF2617" s="161"/>
      <c r="AG2617" s="161"/>
      <c r="AH2617" s="161"/>
      <c r="AI2617" s="161"/>
    </row>
    <row r="2618" spans="1:35" x14ac:dyDescent="0.25">
      <c r="A2618" s="119" t="s">
        <v>4211</v>
      </c>
      <c r="B2618" s="161" t="s">
        <v>282</v>
      </c>
      <c r="D2618" s="122" t="s">
        <v>4413</v>
      </c>
      <c r="E2618" s="119" t="s">
        <v>4212</v>
      </c>
      <c r="F2618" s="122" t="s">
        <v>1254</v>
      </c>
      <c r="G2618" s="119" t="s">
        <v>1611</v>
      </c>
      <c r="H2618" s="122" t="s">
        <v>4213</v>
      </c>
    </row>
    <row r="2619" spans="1:35" x14ac:dyDescent="0.25">
      <c r="A2619" s="119" t="s">
        <v>7088</v>
      </c>
      <c r="B2619" s="161" t="s">
        <v>282</v>
      </c>
      <c r="D2619" s="122" t="s">
        <v>4413</v>
      </c>
      <c r="E2619" s="122" t="s">
        <v>377</v>
      </c>
      <c r="F2619" s="122" t="s">
        <v>1254</v>
      </c>
      <c r="G2619" s="119" t="s">
        <v>4832</v>
      </c>
      <c r="H2619" s="122" t="s">
        <v>4597</v>
      </c>
    </row>
    <row r="2620" spans="1:35" s="156" customFormat="1" x14ac:dyDescent="0.25">
      <c r="A2620" s="156" t="s">
        <v>10079</v>
      </c>
      <c r="B2620" s="161" t="s">
        <v>282</v>
      </c>
      <c r="C2620" s="156" t="s">
        <v>7294</v>
      </c>
      <c r="D2620" s="161" t="s">
        <v>8944</v>
      </c>
      <c r="E2620" s="161" t="s">
        <v>7759</v>
      </c>
      <c r="F2620" s="161" t="s">
        <v>1250</v>
      </c>
      <c r="G2620" s="161" t="s">
        <v>1251</v>
      </c>
      <c r="H2620" s="161" t="s">
        <v>7760</v>
      </c>
    </row>
    <row r="2621" spans="1:35" s="156" customFormat="1" x14ac:dyDescent="0.25">
      <c r="A2621" s="156" t="s">
        <v>10080</v>
      </c>
      <c r="B2621" s="161" t="s">
        <v>282</v>
      </c>
      <c r="C2621" s="156" t="s">
        <v>10045</v>
      </c>
      <c r="D2621" s="161" t="s">
        <v>8944</v>
      </c>
      <c r="E2621" s="161" t="s">
        <v>10081</v>
      </c>
      <c r="F2621" s="161" t="s">
        <v>1534</v>
      </c>
      <c r="G2621" s="161" t="s">
        <v>1297</v>
      </c>
      <c r="H2621" s="161" t="s">
        <v>10082</v>
      </c>
    </row>
    <row r="2622" spans="1:35" s="156" customFormat="1" x14ac:dyDescent="0.25">
      <c r="A2622" s="156" t="s">
        <v>8847</v>
      </c>
      <c r="B2622" s="161" t="s">
        <v>282</v>
      </c>
      <c r="C2622" s="156" t="s">
        <v>17917</v>
      </c>
      <c r="D2622" s="161" t="s">
        <v>7848</v>
      </c>
      <c r="E2622" s="161" t="s">
        <v>7142</v>
      </c>
      <c r="F2622" s="161" t="s">
        <v>1600</v>
      </c>
      <c r="G2622" s="161" t="s">
        <v>17918</v>
      </c>
      <c r="H2622" s="211" t="s">
        <v>8848</v>
      </c>
    </row>
    <row r="2623" spans="1:35" s="156" customFormat="1" x14ac:dyDescent="0.25">
      <c r="A2623" s="156" t="s">
        <v>8842</v>
      </c>
      <c r="B2623" s="161" t="s">
        <v>282</v>
      </c>
      <c r="C2623" s="156" t="s">
        <v>8843</v>
      </c>
      <c r="D2623" s="161" t="s">
        <v>7848</v>
      </c>
      <c r="E2623" s="161" t="s">
        <v>8844</v>
      </c>
      <c r="F2623" s="161" t="s">
        <v>1254</v>
      </c>
      <c r="G2623" s="161" t="s">
        <v>1297</v>
      </c>
      <c r="H2623" s="161" t="s">
        <v>8845</v>
      </c>
    </row>
    <row r="2624" spans="1:35" s="156" customFormat="1" x14ac:dyDescent="0.25">
      <c r="A2624" s="156" t="s">
        <v>10185</v>
      </c>
      <c r="B2624" s="161" t="s">
        <v>282</v>
      </c>
      <c r="C2624" s="156" t="s">
        <v>8503</v>
      </c>
      <c r="D2624" s="161" t="s">
        <v>7848</v>
      </c>
      <c r="E2624" s="161" t="s">
        <v>3984</v>
      </c>
      <c r="F2624" s="161" t="s">
        <v>1254</v>
      </c>
      <c r="G2624" s="161" t="s">
        <v>6857</v>
      </c>
      <c r="H2624" s="161" t="s">
        <v>8846</v>
      </c>
    </row>
    <row r="2625" spans="1:9" s="156" customFormat="1" x14ac:dyDescent="0.25">
      <c r="A2625" s="156" t="s">
        <v>10186</v>
      </c>
      <c r="B2625" s="161" t="s">
        <v>282</v>
      </c>
      <c r="D2625" s="161" t="s">
        <v>7848</v>
      </c>
      <c r="E2625" s="161" t="s">
        <v>9673</v>
      </c>
      <c r="F2625" s="161" t="s">
        <v>1254</v>
      </c>
      <c r="G2625" s="161" t="s">
        <v>8955</v>
      </c>
      <c r="H2625" s="161" t="s">
        <v>10187</v>
      </c>
    </row>
    <row r="2626" spans="1:9" x14ac:dyDescent="0.25">
      <c r="A2626" s="93" t="s">
        <v>4214</v>
      </c>
      <c r="B2626" s="161" t="s">
        <v>282</v>
      </c>
      <c r="D2626" s="119" t="s">
        <v>4413</v>
      </c>
      <c r="E2626" s="119" t="s">
        <v>4215</v>
      </c>
      <c r="F2626" s="122" t="s">
        <v>1254</v>
      </c>
      <c r="G2626" s="119" t="s">
        <v>4832</v>
      </c>
      <c r="H2626" s="119" t="s">
        <v>4216</v>
      </c>
    </row>
    <row r="2627" spans="1:9" s="156" customFormat="1" x14ac:dyDescent="0.25">
      <c r="A2627" s="93" t="s">
        <v>5638</v>
      </c>
      <c r="B2627" s="161" t="s">
        <v>5639</v>
      </c>
      <c r="C2627" s="156" t="s">
        <v>5640</v>
      </c>
      <c r="D2627" s="161" t="s">
        <v>443</v>
      </c>
      <c r="E2627" s="161" t="s">
        <v>5641</v>
      </c>
      <c r="F2627" s="161" t="s">
        <v>1265</v>
      </c>
      <c r="G2627" s="161" t="s">
        <v>4805</v>
      </c>
      <c r="H2627" s="161" t="s">
        <v>5642</v>
      </c>
    </row>
    <row r="2628" spans="1:9" s="156" customFormat="1" x14ac:dyDescent="0.25">
      <c r="A2628" s="93" t="s">
        <v>5643</v>
      </c>
      <c r="B2628" s="161" t="s">
        <v>5644</v>
      </c>
      <c r="C2628" s="156" t="s">
        <v>5645</v>
      </c>
      <c r="D2628" s="161" t="s">
        <v>443</v>
      </c>
      <c r="E2628" s="161" t="s">
        <v>5646</v>
      </c>
      <c r="F2628" s="161" t="s">
        <v>1254</v>
      </c>
      <c r="G2628" s="161" t="s">
        <v>2382</v>
      </c>
      <c r="H2628" s="161" t="s">
        <v>5647</v>
      </c>
    </row>
    <row r="2629" spans="1:9" s="156" customFormat="1" x14ac:dyDescent="0.25">
      <c r="A2629" s="93" t="s">
        <v>5648</v>
      </c>
      <c r="B2629" s="161" t="s">
        <v>5649</v>
      </c>
      <c r="C2629" s="156" t="s">
        <v>5645</v>
      </c>
      <c r="D2629" s="161" t="s">
        <v>443</v>
      </c>
      <c r="E2629" s="161" t="s">
        <v>5650</v>
      </c>
      <c r="F2629" s="161" t="s">
        <v>1254</v>
      </c>
      <c r="G2629" s="161" t="s">
        <v>2382</v>
      </c>
      <c r="H2629" s="161" t="s">
        <v>5651</v>
      </c>
    </row>
    <row r="2630" spans="1:9" s="156" customFormat="1" x14ac:dyDescent="0.25">
      <c r="A2630" s="156" t="s">
        <v>4217</v>
      </c>
      <c r="B2630" s="161" t="s">
        <v>282</v>
      </c>
      <c r="D2630" s="161" t="s">
        <v>564</v>
      </c>
      <c r="E2630" s="156" t="s">
        <v>4218</v>
      </c>
      <c r="F2630" s="161" t="s">
        <v>1254</v>
      </c>
      <c r="G2630" s="161" t="s">
        <v>3624</v>
      </c>
      <c r="H2630" s="160" t="s">
        <v>10298</v>
      </c>
    </row>
    <row r="2631" spans="1:9" s="156" customFormat="1" x14ac:dyDescent="0.25">
      <c r="A2631" s="211" t="s">
        <v>4934</v>
      </c>
      <c r="B2631" s="211" t="s">
        <v>4935</v>
      </c>
      <c r="C2631" s="211" t="s">
        <v>16529</v>
      </c>
      <c r="D2631" s="211" t="s">
        <v>443</v>
      </c>
      <c r="E2631" s="162" t="s">
        <v>16530</v>
      </c>
      <c r="F2631" s="162" t="s">
        <v>1254</v>
      </c>
      <c r="G2631" s="161" t="s">
        <v>2382</v>
      </c>
      <c r="H2631" s="211" t="s">
        <v>4936</v>
      </c>
    </row>
    <row r="2632" spans="1:9" x14ac:dyDescent="0.25">
      <c r="A2632" s="120" t="s">
        <v>4219</v>
      </c>
      <c r="B2632" s="122" t="s">
        <v>4220</v>
      </c>
      <c r="C2632" s="122" t="s">
        <v>2990</v>
      </c>
      <c r="D2632" s="120" t="s">
        <v>443</v>
      </c>
      <c r="E2632" s="122" t="s">
        <v>2076</v>
      </c>
      <c r="F2632" s="122" t="s">
        <v>1250</v>
      </c>
      <c r="G2632" s="122" t="s">
        <v>1251</v>
      </c>
      <c r="H2632" s="122" t="s">
        <v>4221</v>
      </c>
      <c r="I2632" s="122"/>
    </row>
    <row r="2633" spans="1:9" s="156" customFormat="1" x14ac:dyDescent="0.25">
      <c r="A2633" s="160" t="s">
        <v>8849</v>
      </c>
      <c r="B2633" s="161" t="s">
        <v>282</v>
      </c>
      <c r="C2633" s="161" t="s">
        <v>8850</v>
      </c>
      <c r="D2633" s="160" t="s">
        <v>7848</v>
      </c>
      <c r="E2633" s="161" t="s">
        <v>8851</v>
      </c>
      <c r="F2633" s="161" t="s">
        <v>1250</v>
      </c>
      <c r="G2633" s="161" t="s">
        <v>6857</v>
      </c>
      <c r="H2633" s="161" t="s">
        <v>8852</v>
      </c>
      <c r="I2633" s="161"/>
    </row>
    <row r="2634" spans="1:9" s="156" customFormat="1" x14ac:dyDescent="0.25">
      <c r="A2634" s="211" t="s">
        <v>17123</v>
      </c>
      <c r="B2634" s="161" t="s">
        <v>282</v>
      </c>
      <c r="C2634" s="161" t="s">
        <v>17124</v>
      </c>
      <c r="D2634" s="211" t="s">
        <v>16646</v>
      </c>
      <c r="E2634" s="161" t="s">
        <v>17125</v>
      </c>
      <c r="F2634" s="161" t="s">
        <v>1254</v>
      </c>
      <c r="G2634" s="161" t="s">
        <v>5021</v>
      </c>
      <c r="H2634" s="161" t="s">
        <v>17126</v>
      </c>
      <c r="I2634" s="161"/>
    </row>
    <row r="2635" spans="1:9" s="156" customFormat="1" x14ac:dyDescent="0.25">
      <c r="A2635" s="160" t="s">
        <v>8853</v>
      </c>
      <c r="B2635" s="161" t="s">
        <v>282</v>
      </c>
      <c r="C2635" s="161"/>
      <c r="D2635" s="160" t="s">
        <v>7848</v>
      </c>
      <c r="E2635" s="161" t="s">
        <v>4590</v>
      </c>
      <c r="F2635" s="161" t="s">
        <v>1254</v>
      </c>
      <c r="G2635" s="161" t="s">
        <v>4832</v>
      </c>
      <c r="H2635" s="161" t="s">
        <v>8854</v>
      </c>
      <c r="I2635" s="161"/>
    </row>
    <row r="2636" spans="1:9" s="156" customFormat="1" x14ac:dyDescent="0.25">
      <c r="A2636" s="211" t="s">
        <v>13220</v>
      </c>
      <c r="B2636" s="161" t="s">
        <v>282</v>
      </c>
      <c r="C2636" s="161" t="s">
        <v>13221</v>
      </c>
      <c r="D2636" s="211" t="s">
        <v>755</v>
      </c>
      <c r="E2636" s="161" t="s">
        <v>13222</v>
      </c>
      <c r="F2636" s="161" t="s">
        <v>1265</v>
      </c>
      <c r="G2636" s="161" t="s">
        <v>6857</v>
      </c>
      <c r="H2636" s="161" t="s">
        <v>13223</v>
      </c>
      <c r="I2636" s="161"/>
    </row>
    <row r="2637" spans="1:9" s="156" customFormat="1" x14ac:dyDescent="0.25">
      <c r="A2637" s="211" t="s">
        <v>631</v>
      </c>
      <c r="B2637" s="211" t="s">
        <v>282</v>
      </c>
      <c r="C2637" s="161" t="s">
        <v>12811</v>
      </c>
      <c r="D2637" s="211" t="s">
        <v>564</v>
      </c>
      <c r="E2637" s="162" t="s">
        <v>12812</v>
      </c>
      <c r="F2637" s="162" t="s">
        <v>1254</v>
      </c>
      <c r="G2637" s="162" t="s">
        <v>10305</v>
      </c>
      <c r="H2637" s="211" t="s">
        <v>632</v>
      </c>
      <c r="I2637" s="161"/>
    </row>
    <row r="2638" spans="1:9" s="156" customFormat="1" x14ac:dyDescent="0.25">
      <c r="A2638" s="211" t="s">
        <v>483</v>
      </c>
      <c r="B2638" s="211" t="s">
        <v>5497</v>
      </c>
      <c r="C2638" s="161" t="s">
        <v>12813</v>
      </c>
      <c r="D2638" s="211" t="s">
        <v>841</v>
      </c>
      <c r="E2638" s="162" t="s">
        <v>12814</v>
      </c>
      <c r="F2638" s="162" t="s">
        <v>1254</v>
      </c>
      <c r="G2638" s="162" t="s">
        <v>5340</v>
      </c>
      <c r="H2638" s="211" t="s">
        <v>1220</v>
      </c>
      <c r="I2638" s="161"/>
    </row>
    <row r="2639" spans="1:9" s="156" customFormat="1" x14ac:dyDescent="0.25">
      <c r="A2639" s="160" t="s">
        <v>9315</v>
      </c>
      <c r="B2639" s="161" t="s">
        <v>282</v>
      </c>
      <c r="C2639" s="161" t="s">
        <v>9267</v>
      </c>
      <c r="D2639" s="160" t="s">
        <v>8944</v>
      </c>
      <c r="E2639" s="161" t="s">
        <v>1829</v>
      </c>
      <c r="F2639" s="161" t="s">
        <v>1254</v>
      </c>
      <c r="G2639" s="161" t="s">
        <v>2382</v>
      </c>
      <c r="H2639" s="161" t="s">
        <v>9316</v>
      </c>
      <c r="I2639" s="161"/>
    </row>
    <row r="2640" spans="1:9" x14ac:dyDescent="0.25">
      <c r="A2640" s="120" t="s">
        <v>4222</v>
      </c>
      <c r="B2640" s="161" t="s">
        <v>282</v>
      </c>
      <c r="C2640" s="122" t="s">
        <v>10299</v>
      </c>
      <c r="D2640" s="120" t="s">
        <v>564</v>
      </c>
      <c r="E2640" s="122" t="s">
        <v>4223</v>
      </c>
      <c r="F2640" s="122" t="s">
        <v>1254</v>
      </c>
      <c r="G2640" s="122" t="s">
        <v>1359</v>
      </c>
      <c r="H2640" s="122" t="s">
        <v>4224</v>
      </c>
      <c r="I2640" s="122"/>
    </row>
    <row r="2641" spans="1:9" x14ac:dyDescent="0.25">
      <c r="A2641" s="120" t="s">
        <v>10304</v>
      </c>
      <c r="B2641" s="161" t="s">
        <v>282</v>
      </c>
      <c r="C2641" s="161" t="s">
        <v>10303</v>
      </c>
      <c r="D2641" s="120" t="s">
        <v>4413</v>
      </c>
      <c r="E2641" s="122" t="s">
        <v>4225</v>
      </c>
      <c r="F2641" s="122" t="s">
        <v>1254</v>
      </c>
      <c r="G2641" s="122" t="s">
        <v>7030</v>
      </c>
      <c r="H2641" s="122" t="s">
        <v>4226</v>
      </c>
      <c r="I2641" s="161" t="s">
        <v>4227</v>
      </c>
    </row>
    <row r="2642" spans="1:9" s="156" customFormat="1" x14ac:dyDescent="0.25">
      <c r="A2642" s="160" t="s">
        <v>10225</v>
      </c>
      <c r="B2642" s="161" t="s">
        <v>282</v>
      </c>
      <c r="C2642" s="161"/>
      <c r="D2642" s="160" t="s">
        <v>7848</v>
      </c>
      <c r="E2642" s="161" t="s">
        <v>276</v>
      </c>
      <c r="F2642" s="161" t="s">
        <v>1254</v>
      </c>
      <c r="G2642" s="161" t="s">
        <v>8955</v>
      </c>
      <c r="H2642" s="146" t="s">
        <v>10188</v>
      </c>
      <c r="I2642" s="161"/>
    </row>
    <row r="2643" spans="1:9" s="156" customFormat="1" x14ac:dyDescent="0.25">
      <c r="A2643" s="160" t="s">
        <v>8855</v>
      </c>
      <c r="B2643" s="161" t="s">
        <v>282</v>
      </c>
      <c r="C2643" s="161" t="s">
        <v>8856</v>
      </c>
      <c r="D2643" s="160" t="s">
        <v>7848</v>
      </c>
      <c r="E2643" s="161" t="s">
        <v>4533</v>
      </c>
      <c r="F2643" s="161" t="s">
        <v>1254</v>
      </c>
      <c r="G2643" s="161" t="s">
        <v>6857</v>
      </c>
      <c r="H2643" s="161" t="s">
        <v>8857</v>
      </c>
      <c r="I2643" s="161"/>
    </row>
    <row r="2644" spans="1:9" s="156" customFormat="1" x14ac:dyDescent="0.25">
      <c r="A2644" s="211" t="s">
        <v>8858</v>
      </c>
      <c r="B2644" s="161" t="s">
        <v>282</v>
      </c>
      <c r="C2644" s="161" t="s">
        <v>16540</v>
      </c>
      <c r="D2644" s="211" t="s">
        <v>7848</v>
      </c>
      <c r="E2644" s="161" t="s">
        <v>7356</v>
      </c>
      <c r="F2644" s="161" t="s">
        <v>1250</v>
      </c>
      <c r="G2644" s="211" t="s">
        <v>17523</v>
      </c>
      <c r="H2644" s="211" t="s">
        <v>8859</v>
      </c>
      <c r="I2644" s="161"/>
    </row>
    <row r="2645" spans="1:9" s="156" customFormat="1" x14ac:dyDescent="0.25">
      <c r="A2645" s="160" t="s">
        <v>8860</v>
      </c>
      <c r="B2645" s="161" t="s">
        <v>282</v>
      </c>
      <c r="C2645" s="161" t="s">
        <v>8861</v>
      </c>
      <c r="D2645" s="160" t="s">
        <v>7848</v>
      </c>
      <c r="E2645" s="161" t="s">
        <v>8430</v>
      </c>
      <c r="F2645" s="161" t="s">
        <v>1250</v>
      </c>
      <c r="G2645" s="161" t="s">
        <v>6863</v>
      </c>
      <c r="H2645" s="161" t="s">
        <v>8862</v>
      </c>
      <c r="I2645" s="161"/>
    </row>
    <row r="2646" spans="1:9" s="156" customFormat="1" x14ac:dyDescent="0.25">
      <c r="A2646" s="160" t="s">
        <v>9773</v>
      </c>
      <c r="B2646" s="161" t="s">
        <v>282</v>
      </c>
      <c r="C2646" s="161" t="s">
        <v>9774</v>
      </c>
      <c r="D2646" s="160" t="s">
        <v>8944</v>
      </c>
      <c r="E2646" s="161" t="s">
        <v>9775</v>
      </c>
      <c r="F2646" s="161" t="s">
        <v>1250</v>
      </c>
      <c r="G2646" s="161" t="s">
        <v>1251</v>
      </c>
      <c r="H2646" s="161" t="s">
        <v>9776</v>
      </c>
      <c r="I2646" s="161"/>
    </row>
    <row r="2647" spans="1:9" s="156" customFormat="1" x14ac:dyDescent="0.25">
      <c r="A2647" s="160" t="s">
        <v>17304</v>
      </c>
      <c r="B2647" s="161" t="s">
        <v>282</v>
      </c>
      <c r="C2647" s="161"/>
      <c r="D2647" s="160" t="s">
        <v>7848</v>
      </c>
      <c r="E2647" s="161" t="s">
        <v>8863</v>
      </c>
      <c r="F2647" s="161" t="s">
        <v>1254</v>
      </c>
      <c r="G2647" s="161" t="s">
        <v>1392</v>
      </c>
      <c r="H2647" s="161" t="s">
        <v>8864</v>
      </c>
      <c r="I2647" s="161"/>
    </row>
    <row r="2648" spans="1:9" s="156" customFormat="1" x14ac:dyDescent="0.25">
      <c r="A2648" s="211" t="s">
        <v>17305</v>
      </c>
      <c r="B2648" s="161" t="s">
        <v>282</v>
      </c>
      <c r="C2648" s="161"/>
      <c r="D2648" s="211" t="s">
        <v>16646</v>
      </c>
      <c r="E2648" s="161" t="s">
        <v>17265</v>
      </c>
      <c r="F2648" s="161" t="s">
        <v>1254</v>
      </c>
      <c r="G2648" s="161" t="s">
        <v>8955</v>
      </c>
      <c r="H2648" s="161" t="s">
        <v>17306</v>
      </c>
      <c r="I2648" s="161"/>
    </row>
    <row r="2649" spans="1:9" s="156" customFormat="1" x14ac:dyDescent="0.25">
      <c r="A2649" s="160" t="s">
        <v>7761</v>
      </c>
      <c r="B2649" s="161" t="s">
        <v>282</v>
      </c>
      <c r="C2649" s="161" t="s">
        <v>7294</v>
      </c>
      <c r="D2649" s="161" t="s">
        <v>8944</v>
      </c>
      <c r="E2649" s="161" t="s">
        <v>7762</v>
      </c>
      <c r="F2649" s="161" t="s">
        <v>1250</v>
      </c>
      <c r="G2649" s="161" t="s">
        <v>1251</v>
      </c>
      <c r="H2649" s="161" t="s">
        <v>7763</v>
      </c>
      <c r="I2649" s="161"/>
    </row>
    <row r="2650" spans="1:9" x14ac:dyDescent="0.25">
      <c r="A2650" s="120" t="s">
        <v>4228</v>
      </c>
      <c r="B2650" s="122" t="s">
        <v>4229</v>
      </c>
      <c r="C2650" s="122" t="s">
        <v>3151</v>
      </c>
      <c r="D2650" s="120" t="s">
        <v>443</v>
      </c>
      <c r="E2650" s="122" t="s">
        <v>2076</v>
      </c>
      <c r="F2650" s="122" t="s">
        <v>1250</v>
      </c>
      <c r="G2650" s="122" t="s">
        <v>1251</v>
      </c>
      <c r="H2650" s="122" t="s">
        <v>4230</v>
      </c>
      <c r="I2650" s="122"/>
    </row>
    <row r="2651" spans="1:9" s="156" customFormat="1" x14ac:dyDescent="0.25">
      <c r="A2651" s="160" t="s">
        <v>8865</v>
      </c>
      <c r="B2651" s="161" t="s">
        <v>282</v>
      </c>
      <c r="C2651" s="161" t="s">
        <v>8866</v>
      </c>
      <c r="D2651" s="160" t="s">
        <v>7848</v>
      </c>
      <c r="E2651" s="161" t="s">
        <v>8867</v>
      </c>
      <c r="F2651" s="161" t="s">
        <v>1265</v>
      </c>
      <c r="G2651" s="161" t="s">
        <v>1297</v>
      </c>
      <c r="H2651" s="161" t="s">
        <v>8868</v>
      </c>
      <c r="I2651" s="161"/>
    </row>
    <row r="2652" spans="1:9" s="156" customFormat="1" x14ac:dyDescent="0.25">
      <c r="A2652" s="209" t="s">
        <v>480</v>
      </c>
      <c r="B2652" s="209" t="s">
        <v>5673</v>
      </c>
      <c r="C2652" s="161" t="s">
        <v>12815</v>
      </c>
      <c r="D2652" s="209" t="s">
        <v>443</v>
      </c>
      <c r="E2652" s="162" t="s">
        <v>6605</v>
      </c>
      <c r="F2652" s="161" t="s">
        <v>1265</v>
      </c>
      <c r="G2652" s="161" t="s">
        <v>1297</v>
      </c>
      <c r="H2652" s="209" t="s">
        <v>481</v>
      </c>
      <c r="I2652" s="161"/>
    </row>
    <row r="2653" spans="1:9" x14ac:dyDescent="0.25">
      <c r="A2653" s="120" t="s">
        <v>4600</v>
      </c>
      <c r="B2653" s="161" t="s">
        <v>282</v>
      </c>
      <c r="C2653" s="122" t="s">
        <v>7022</v>
      </c>
      <c r="D2653" s="120" t="s">
        <v>4413</v>
      </c>
      <c r="E2653" s="122" t="s">
        <v>4601</v>
      </c>
      <c r="F2653" s="122" t="s">
        <v>1265</v>
      </c>
      <c r="G2653" s="122" t="s">
        <v>6857</v>
      </c>
      <c r="H2653" s="122" t="s">
        <v>4602</v>
      </c>
      <c r="I2653" s="122"/>
    </row>
    <row r="2654" spans="1:9" s="156" customFormat="1" x14ac:dyDescent="0.25">
      <c r="A2654" s="160" t="s">
        <v>7764</v>
      </c>
      <c r="B2654" s="161" t="s">
        <v>282</v>
      </c>
      <c r="C2654" s="161" t="s">
        <v>7752</v>
      </c>
      <c r="D2654" s="161" t="s">
        <v>8944</v>
      </c>
      <c r="E2654" s="161" t="s">
        <v>7301</v>
      </c>
      <c r="F2654" s="161" t="s">
        <v>1250</v>
      </c>
      <c r="G2654" s="161" t="s">
        <v>4817</v>
      </c>
      <c r="H2654" s="161" t="s">
        <v>7729</v>
      </c>
      <c r="I2654" s="161"/>
    </row>
    <row r="2655" spans="1:9" s="156" customFormat="1" x14ac:dyDescent="0.25">
      <c r="A2655" s="160" t="s">
        <v>7765</v>
      </c>
      <c r="B2655" s="161" t="s">
        <v>282</v>
      </c>
      <c r="C2655" s="161" t="s">
        <v>7752</v>
      </c>
      <c r="D2655" s="161" t="s">
        <v>8944</v>
      </c>
      <c r="E2655" s="161" t="s">
        <v>7466</v>
      </c>
      <c r="F2655" s="161" t="s">
        <v>1250</v>
      </c>
      <c r="G2655" s="161" t="s">
        <v>1251</v>
      </c>
      <c r="H2655" s="146" t="s">
        <v>7766</v>
      </c>
      <c r="I2655" s="161"/>
    </row>
    <row r="2656" spans="1:9" s="156" customFormat="1" x14ac:dyDescent="0.25">
      <c r="A2656" s="160" t="s">
        <v>7768</v>
      </c>
      <c r="B2656" s="161" t="s">
        <v>282</v>
      </c>
      <c r="C2656" s="161" t="s">
        <v>7752</v>
      </c>
      <c r="D2656" s="161" t="s">
        <v>8944</v>
      </c>
      <c r="E2656" s="161" t="s">
        <v>7301</v>
      </c>
      <c r="F2656" s="161" t="s">
        <v>1250</v>
      </c>
      <c r="G2656" s="161" t="s">
        <v>4817</v>
      </c>
      <c r="H2656" s="146" t="s">
        <v>7729</v>
      </c>
      <c r="I2656" s="161"/>
    </row>
    <row r="2657" spans="1:9" s="156" customFormat="1" x14ac:dyDescent="0.25">
      <c r="A2657" s="160" t="s">
        <v>7769</v>
      </c>
      <c r="B2657" s="161" t="s">
        <v>282</v>
      </c>
      <c r="C2657" s="161" t="s">
        <v>7752</v>
      </c>
      <c r="D2657" s="161" t="s">
        <v>8944</v>
      </c>
      <c r="E2657" s="161" t="s">
        <v>7301</v>
      </c>
      <c r="F2657" s="161" t="s">
        <v>1250</v>
      </c>
      <c r="G2657" s="161" t="s">
        <v>4817</v>
      </c>
      <c r="H2657" s="146" t="s">
        <v>7729</v>
      </c>
      <c r="I2657" s="161"/>
    </row>
    <row r="2658" spans="1:9" s="156" customFormat="1" x14ac:dyDescent="0.25">
      <c r="A2658" s="160" t="s">
        <v>8869</v>
      </c>
      <c r="B2658" s="161" t="s">
        <v>282</v>
      </c>
      <c r="C2658" s="161" t="s">
        <v>8870</v>
      </c>
      <c r="D2658" s="160" t="s">
        <v>7848</v>
      </c>
      <c r="E2658" s="161" t="s">
        <v>8871</v>
      </c>
      <c r="F2658" s="161" t="s">
        <v>1254</v>
      </c>
      <c r="G2658" s="161" t="s">
        <v>5021</v>
      </c>
      <c r="H2658" s="146" t="s">
        <v>8872</v>
      </c>
      <c r="I2658" s="161"/>
    </row>
    <row r="2659" spans="1:9" s="156" customFormat="1" x14ac:dyDescent="0.25">
      <c r="A2659" s="160" t="s">
        <v>9586</v>
      </c>
      <c r="B2659" s="161" t="s">
        <v>282</v>
      </c>
      <c r="C2659" s="161" t="s">
        <v>9587</v>
      </c>
      <c r="D2659" s="160" t="s">
        <v>8944</v>
      </c>
      <c r="E2659" s="161" t="s">
        <v>9588</v>
      </c>
      <c r="F2659" s="161" t="s">
        <v>1254</v>
      </c>
      <c r="G2659" s="161" t="s">
        <v>1258</v>
      </c>
      <c r="H2659" s="161" t="s">
        <v>9589</v>
      </c>
      <c r="I2659" s="161"/>
    </row>
    <row r="2660" spans="1:9" s="156" customFormat="1" x14ac:dyDescent="0.25">
      <c r="A2660" s="160" t="s">
        <v>10189</v>
      </c>
      <c r="B2660" s="161" t="s">
        <v>282</v>
      </c>
      <c r="C2660" s="161"/>
      <c r="D2660" s="160" t="s">
        <v>7848</v>
      </c>
      <c r="E2660" s="161" t="s">
        <v>309</v>
      </c>
      <c r="F2660" s="161" t="s">
        <v>1254</v>
      </c>
      <c r="G2660" s="161" t="s">
        <v>8955</v>
      </c>
      <c r="H2660" s="161" t="s">
        <v>10190</v>
      </c>
      <c r="I2660" s="161"/>
    </row>
    <row r="2661" spans="1:9" s="156" customFormat="1" x14ac:dyDescent="0.25">
      <c r="A2661" s="160" t="s">
        <v>8875</v>
      </c>
      <c r="B2661" s="161" t="s">
        <v>282</v>
      </c>
      <c r="C2661" s="161"/>
      <c r="D2661" s="160" t="s">
        <v>7848</v>
      </c>
      <c r="E2661" s="161" t="s">
        <v>2986</v>
      </c>
      <c r="F2661" s="161" t="s">
        <v>1254</v>
      </c>
      <c r="G2661" s="161" t="s">
        <v>2382</v>
      </c>
      <c r="H2661" s="146" t="s">
        <v>8876</v>
      </c>
      <c r="I2661" s="161"/>
    </row>
    <row r="2662" spans="1:9" s="156" customFormat="1" ht="15" customHeight="1" x14ac:dyDescent="0.25">
      <c r="A2662" s="160" t="s">
        <v>6714</v>
      </c>
      <c r="B2662" s="161" t="s">
        <v>6715</v>
      </c>
      <c r="C2662" s="161" t="s">
        <v>6716</v>
      </c>
      <c r="D2662" s="160" t="s">
        <v>841</v>
      </c>
      <c r="E2662" s="105" t="s">
        <v>6717</v>
      </c>
      <c r="F2662" s="161" t="s">
        <v>1250</v>
      </c>
      <c r="G2662" s="161" t="s">
        <v>1251</v>
      </c>
      <c r="H2662" s="161" t="s">
        <v>6718</v>
      </c>
    </row>
    <row r="2663" spans="1:9" x14ac:dyDescent="0.25">
      <c r="A2663" s="120" t="s">
        <v>4232</v>
      </c>
      <c r="B2663" s="122" t="s">
        <v>4233</v>
      </c>
      <c r="C2663" s="122" t="s">
        <v>2957</v>
      </c>
      <c r="D2663" s="120" t="s">
        <v>443</v>
      </c>
      <c r="E2663" s="122" t="s">
        <v>713</v>
      </c>
      <c r="F2663" s="122" t="s">
        <v>1250</v>
      </c>
      <c r="G2663" s="122" t="s">
        <v>4817</v>
      </c>
      <c r="H2663" s="122" t="s">
        <v>4234</v>
      </c>
      <c r="I2663" s="122"/>
    </row>
    <row r="2664" spans="1:9" x14ac:dyDescent="0.25">
      <c r="A2664" s="120" t="s">
        <v>4235</v>
      </c>
      <c r="B2664" s="122" t="s">
        <v>4236</v>
      </c>
      <c r="C2664" s="122"/>
      <c r="D2664" s="120" t="s">
        <v>443</v>
      </c>
      <c r="E2664" s="122" t="s">
        <v>1529</v>
      </c>
      <c r="F2664" s="122" t="s">
        <v>1250</v>
      </c>
      <c r="G2664" s="122" t="s">
        <v>1251</v>
      </c>
      <c r="H2664" s="122" t="s">
        <v>4237</v>
      </c>
      <c r="I2664" s="122"/>
    </row>
    <row r="2665" spans="1:9" s="156" customFormat="1" x14ac:dyDescent="0.25">
      <c r="A2665" s="211" t="s">
        <v>17307</v>
      </c>
      <c r="B2665" s="161" t="s">
        <v>282</v>
      </c>
      <c r="C2665" s="161"/>
      <c r="D2665" s="162" t="s">
        <v>16646</v>
      </c>
      <c r="E2665" s="161" t="s">
        <v>2372</v>
      </c>
      <c r="F2665" s="161" t="s">
        <v>1254</v>
      </c>
      <c r="G2665" s="161" t="s">
        <v>8955</v>
      </c>
      <c r="H2665" s="161" t="s">
        <v>17308</v>
      </c>
      <c r="I2665" s="161"/>
    </row>
    <row r="2666" spans="1:9" s="156" customFormat="1" x14ac:dyDescent="0.25">
      <c r="A2666" s="160" t="s">
        <v>5901</v>
      </c>
      <c r="B2666" s="161" t="s">
        <v>5902</v>
      </c>
      <c r="C2666" s="161" t="s">
        <v>5903</v>
      </c>
      <c r="D2666" s="162" t="s">
        <v>443</v>
      </c>
      <c r="E2666" s="161" t="s">
        <v>390</v>
      </c>
      <c r="F2666" s="161" t="s">
        <v>1250</v>
      </c>
      <c r="G2666" s="160" t="s">
        <v>10307</v>
      </c>
      <c r="H2666" s="161" t="s">
        <v>5904</v>
      </c>
      <c r="I2666" s="161"/>
    </row>
    <row r="2667" spans="1:9" s="156" customFormat="1" x14ac:dyDescent="0.25">
      <c r="A2667" s="160" t="s">
        <v>5094</v>
      </c>
      <c r="B2667" s="161" t="s">
        <v>5093</v>
      </c>
      <c r="C2667" s="161" t="s">
        <v>5095</v>
      </c>
      <c r="D2667" s="162" t="s">
        <v>841</v>
      </c>
      <c r="E2667" s="161" t="s">
        <v>309</v>
      </c>
      <c r="F2667" s="161" t="s">
        <v>1254</v>
      </c>
      <c r="G2667" s="161" t="s">
        <v>4832</v>
      </c>
      <c r="H2667" s="161" t="s">
        <v>5096</v>
      </c>
      <c r="I2667" s="161"/>
    </row>
    <row r="2668" spans="1:9" s="156" customFormat="1" x14ac:dyDescent="0.25">
      <c r="A2668" s="160" t="s">
        <v>10083</v>
      </c>
      <c r="B2668" s="161" t="s">
        <v>282</v>
      </c>
      <c r="C2668" s="161" t="s">
        <v>10029</v>
      </c>
      <c r="D2668" s="162" t="s">
        <v>8944</v>
      </c>
      <c r="E2668" s="161" t="s">
        <v>10011</v>
      </c>
      <c r="F2668" s="161" t="s">
        <v>1618</v>
      </c>
      <c r="G2668" s="161" t="s">
        <v>1421</v>
      </c>
      <c r="H2668" s="161" t="s">
        <v>10084</v>
      </c>
      <c r="I2668" s="161"/>
    </row>
    <row r="2669" spans="1:9" s="156" customFormat="1" x14ac:dyDescent="0.25">
      <c r="A2669" s="160" t="s">
        <v>8877</v>
      </c>
      <c r="B2669" s="161" t="s">
        <v>282</v>
      </c>
      <c r="C2669" s="161" t="s">
        <v>8878</v>
      </c>
      <c r="D2669" s="162" t="s">
        <v>7848</v>
      </c>
      <c r="E2669" s="161" t="s">
        <v>7356</v>
      </c>
      <c r="F2669" s="161" t="s">
        <v>1250</v>
      </c>
      <c r="G2669" s="161" t="s">
        <v>6857</v>
      </c>
      <c r="H2669" s="161" t="s">
        <v>8879</v>
      </c>
      <c r="I2669" s="161"/>
    </row>
    <row r="2670" spans="1:9" s="156" customFormat="1" x14ac:dyDescent="0.25">
      <c r="A2670" s="160" t="s">
        <v>9424</v>
      </c>
      <c r="B2670" s="161" t="s">
        <v>282</v>
      </c>
      <c r="C2670" s="161" t="s">
        <v>9425</v>
      </c>
      <c r="D2670" s="162" t="s">
        <v>8944</v>
      </c>
      <c r="E2670" s="161" t="s">
        <v>9426</v>
      </c>
      <c r="F2670" s="161" t="s">
        <v>1254</v>
      </c>
      <c r="G2670" s="161" t="s">
        <v>1421</v>
      </c>
      <c r="H2670" s="161" t="s">
        <v>9427</v>
      </c>
      <c r="I2670" s="161"/>
    </row>
    <row r="2671" spans="1:9" s="156" customFormat="1" x14ac:dyDescent="0.25">
      <c r="A2671" s="209" t="s">
        <v>503</v>
      </c>
      <c r="B2671" s="209" t="s">
        <v>12818</v>
      </c>
      <c r="C2671" s="161" t="s">
        <v>12819</v>
      </c>
      <c r="D2671" s="209" t="s">
        <v>841</v>
      </c>
      <c r="E2671" s="162" t="s">
        <v>12820</v>
      </c>
      <c r="F2671" s="162" t="s">
        <v>1250</v>
      </c>
      <c r="G2671" s="162" t="s">
        <v>1359</v>
      </c>
      <c r="H2671" s="209" t="s">
        <v>1222</v>
      </c>
      <c r="I2671" s="161"/>
    </row>
    <row r="2672" spans="1:9" s="156" customFormat="1" x14ac:dyDescent="0.25">
      <c r="A2672" s="160" t="s">
        <v>5498</v>
      </c>
      <c r="B2672" s="156" t="s">
        <v>5499</v>
      </c>
      <c r="C2672" s="156" t="s">
        <v>5500</v>
      </c>
      <c r="D2672" s="161" t="s">
        <v>841</v>
      </c>
      <c r="E2672" s="161" t="s">
        <v>5416</v>
      </c>
      <c r="F2672" s="161" t="s">
        <v>1265</v>
      </c>
      <c r="G2672" s="160" t="s">
        <v>10307</v>
      </c>
      <c r="H2672" s="135" t="s">
        <v>5501</v>
      </c>
    </row>
    <row r="2673" spans="1:16" x14ac:dyDescent="0.25">
      <c r="A2673" s="120" t="s">
        <v>4240</v>
      </c>
      <c r="B2673" s="161" t="s">
        <v>282</v>
      </c>
      <c r="C2673" s="122"/>
      <c r="D2673" s="120" t="s">
        <v>564</v>
      </c>
      <c r="E2673" s="122" t="s">
        <v>4241</v>
      </c>
      <c r="F2673" s="122" t="s">
        <v>1250</v>
      </c>
      <c r="G2673" s="122" t="s">
        <v>1251</v>
      </c>
      <c r="H2673" s="122" t="s">
        <v>4242</v>
      </c>
      <c r="I2673" s="122"/>
      <c r="J2673" s="122"/>
      <c r="K2673" s="122"/>
      <c r="L2673" s="122"/>
      <c r="M2673" s="122"/>
      <c r="N2673" s="122"/>
      <c r="O2673" s="122"/>
      <c r="P2673" s="122" t="s">
        <v>4243</v>
      </c>
    </row>
    <row r="2674" spans="1:16" s="156" customFormat="1" x14ac:dyDescent="0.25">
      <c r="A2674" s="160" t="s">
        <v>5542</v>
      </c>
      <c r="B2674" s="161" t="s">
        <v>5541</v>
      </c>
      <c r="C2674" s="161" t="s">
        <v>62</v>
      </c>
      <c r="D2674" s="160" t="s">
        <v>841</v>
      </c>
      <c r="E2674" s="161" t="s">
        <v>5543</v>
      </c>
      <c r="F2674" s="161" t="s">
        <v>1254</v>
      </c>
      <c r="G2674" s="160" t="s">
        <v>10306</v>
      </c>
      <c r="H2674" s="161" t="s">
        <v>5544</v>
      </c>
      <c r="I2674" s="161"/>
      <c r="J2674" s="161"/>
      <c r="K2674" s="161"/>
      <c r="L2674" s="161"/>
      <c r="M2674" s="161"/>
      <c r="N2674" s="161"/>
      <c r="O2674" s="161"/>
      <c r="P2674" s="161"/>
    </row>
    <row r="2675" spans="1:16" s="156" customFormat="1" x14ac:dyDescent="0.25">
      <c r="A2675" s="211" t="s">
        <v>4244</v>
      </c>
      <c r="B2675" s="161" t="s">
        <v>5128</v>
      </c>
      <c r="C2675" s="161" t="s">
        <v>16547</v>
      </c>
      <c r="D2675" s="211" t="s">
        <v>841</v>
      </c>
      <c r="E2675" s="161" t="s">
        <v>4781</v>
      </c>
      <c r="F2675" s="161" t="s">
        <v>1254</v>
      </c>
      <c r="G2675" s="211" t="s">
        <v>1258</v>
      </c>
      <c r="H2675" s="161" t="s">
        <v>16548</v>
      </c>
      <c r="I2675" s="161"/>
      <c r="J2675" s="161"/>
      <c r="K2675" s="161"/>
      <c r="L2675" s="161"/>
      <c r="M2675" s="161"/>
      <c r="N2675" s="161"/>
      <c r="O2675" s="161"/>
      <c r="P2675" s="161"/>
    </row>
    <row r="2676" spans="1:16" x14ac:dyDescent="0.25">
      <c r="A2676" s="50" t="s">
        <v>4245</v>
      </c>
      <c r="B2676" s="121" t="s">
        <v>4246</v>
      </c>
      <c r="C2676" s="121"/>
      <c r="D2676" s="120" t="s">
        <v>443</v>
      </c>
      <c r="E2676" s="121" t="s">
        <v>2169</v>
      </c>
      <c r="F2676" s="121" t="s">
        <v>1250</v>
      </c>
      <c r="G2676" s="122" t="s">
        <v>1251</v>
      </c>
      <c r="H2676" s="121" t="s">
        <v>4247</v>
      </c>
      <c r="I2676" s="121"/>
      <c r="J2676" s="91"/>
      <c r="K2676" s="91"/>
      <c r="L2676" s="91"/>
      <c r="M2676" s="91"/>
      <c r="N2676" s="91"/>
    </row>
    <row r="2677" spans="1:16" s="156" customFormat="1" x14ac:dyDescent="0.25">
      <c r="A2677" s="143" t="s">
        <v>9394</v>
      </c>
      <c r="B2677" s="135" t="s">
        <v>282</v>
      </c>
      <c r="C2677" s="135" t="s">
        <v>9395</v>
      </c>
      <c r="D2677" s="135" t="s">
        <v>8944</v>
      </c>
      <c r="E2677" s="135" t="s">
        <v>359</v>
      </c>
      <c r="F2677" s="135" t="s">
        <v>1618</v>
      </c>
      <c r="G2677" s="135" t="s">
        <v>1297</v>
      </c>
      <c r="H2677" s="135" t="s">
        <v>9396</v>
      </c>
      <c r="I2677" s="135"/>
      <c r="J2677" s="141"/>
      <c r="K2677" s="141"/>
      <c r="L2677" s="141"/>
      <c r="M2677" s="141"/>
      <c r="N2677" s="141"/>
    </row>
    <row r="2678" spans="1:16" s="156" customFormat="1" x14ac:dyDescent="0.25">
      <c r="A2678" s="143" t="s">
        <v>5582</v>
      </c>
      <c r="B2678" s="135" t="s">
        <v>5583</v>
      </c>
      <c r="C2678" s="135" t="s">
        <v>5584</v>
      </c>
      <c r="D2678" s="135" t="s">
        <v>443</v>
      </c>
      <c r="E2678" s="135" t="s">
        <v>367</v>
      </c>
      <c r="F2678" s="135" t="s">
        <v>1254</v>
      </c>
      <c r="G2678" s="135" t="s">
        <v>4905</v>
      </c>
      <c r="H2678" s="135" t="s">
        <v>5585</v>
      </c>
      <c r="I2678" s="135"/>
      <c r="J2678" s="141"/>
      <c r="K2678" s="141"/>
      <c r="L2678" s="141"/>
      <c r="M2678" s="141"/>
      <c r="N2678" s="141"/>
    </row>
    <row r="2679" spans="1:16" s="156" customFormat="1" x14ac:dyDescent="0.25">
      <c r="A2679" s="143" t="s">
        <v>9386</v>
      </c>
      <c r="B2679" s="135" t="s">
        <v>282</v>
      </c>
      <c r="C2679" s="135" t="s">
        <v>9387</v>
      </c>
      <c r="D2679" s="135" t="s">
        <v>8944</v>
      </c>
      <c r="E2679" s="135" t="s">
        <v>9382</v>
      </c>
      <c r="F2679" s="135" t="s">
        <v>1254</v>
      </c>
      <c r="G2679" s="135" t="s">
        <v>1297</v>
      </c>
      <c r="H2679" s="135" t="s">
        <v>9388</v>
      </c>
      <c r="I2679" s="135"/>
      <c r="J2679" s="141"/>
      <c r="K2679" s="141"/>
      <c r="L2679" s="141"/>
      <c r="M2679" s="141"/>
      <c r="N2679" s="141"/>
    </row>
    <row r="2680" spans="1:16" x14ac:dyDescent="0.25">
      <c r="A2680" s="120" t="s">
        <v>4248</v>
      </c>
      <c r="B2680" s="121" t="s">
        <v>5129</v>
      </c>
      <c r="C2680" s="121" t="s">
        <v>5130</v>
      </c>
      <c r="D2680" s="122" t="s">
        <v>841</v>
      </c>
      <c r="E2680" s="121" t="s">
        <v>677</v>
      </c>
      <c r="F2680" s="121" t="s">
        <v>1254</v>
      </c>
      <c r="G2680" s="121" t="s">
        <v>5456</v>
      </c>
      <c r="H2680" s="121" t="s">
        <v>4249</v>
      </c>
      <c r="I2680" s="121"/>
      <c r="J2680" s="91"/>
      <c r="K2680" s="91"/>
      <c r="L2680" s="91"/>
      <c r="M2680" s="91"/>
      <c r="N2680" s="91"/>
    </row>
    <row r="2681" spans="1:16" x14ac:dyDescent="0.25">
      <c r="A2681" s="90" t="s">
        <v>4250</v>
      </c>
      <c r="B2681" s="135" t="s">
        <v>282</v>
      </c>
      <c r="D2681" s="120" t="s">
        <v>564</v>
      </c>
      <c r="E2681" s="119" t="s">
        <v>309</v>
      </c>
      <c r="F2681" s="122" t="s">
        <v>1254</v>
      </c>
      <c r="G2681" s="119" t="s">
        <v>4832</v>
      </c>
      <c r="H2681" s="122" t="s">
        <v>4251</v>
      </c>
    </row>
    <row r="2682" spans="1:16" s="156" customFormat="1" x14ac:dyDescent="0.25">
      <c r="A2682" s="211" t="s">
        <v>633</v>
      </c>
      <c r="B2682" s="211" t="s">
        <v>282</v>
      </c>
      <c r="C2682" s="156" t="s">
        <v>12821</v>
      </c>
      <c r="D2682" s="211" t="s">
        <v>564</v>
      </c>
      <c r="E2682" s="162" t="s">
        <v>4533</v>
      </c>
      <c r="F2682" s="162" t="s">
        <v>1254</v>
      </c>
      <c r="G2682" s="162" t="s">
        <v>10305</v>
      </c>
      <c r="H2682" s="211" t="s">
        <v>634</v>
      </c>
    </row>
    <row r="2683" spans="1:16" s="156" customFormat="1" x14ac:dyDescent="0.25">
      <c r="A2683" s="211" t="s">
        <v>766</v>
      </c>
      <c r="B2683" s="211" t="s">
        <v>282</v>
      </c>
      <c r="C2683" s="156" t="s">
        <v>12822</v>
      </c>
      <c r="D2683" s="211" t="s">
        <v>564</v>
      </c>
      <c r="E2683" s="162" t="s">
        <v>4781</v>
      </c>
      <c r="F2683" s="162" t="s">
        <v>1254</v>
      </c>
      <c r="G2683" s="162" t="s">
        <v>10305</v>
      </c>
      <c r="H2683" s="211" t="s">
        <v>1223</v>
      </c>
    </row>
    <row r="2684" spans="1:16" s="156" customFormat="1" x14ac:dyDescent="0.25">
      <c r="A2684" s="160" t="s">
        <v>4603</v>
      </c>
      <c r="B2684" s="160" t="s">
        <v>282</v>
      </c>
      <c r="C2684" s="156" t="s">
        <v>5918</v>
      </c>
      <c r="D2684" s="160" t="s">
        <v>1357</v>
      </c>
      <c r="E2684" s="162" t="s">
        <v>5919</v>
      </c>
      <c r="F2684" s="162" t="s">
        <v>1254</v>
      </c>
      <c r="G2684" s="160" t="s">
        <v>10305</v>
      </c>
      <c r="H2684" s="160" t="s">
        <v>4604</v>
      </c>
    </row>
    <row r="2685" spans="1:16" s="156" customFormat="1" x14ac:dyDescent="0.25">
      <c r="A2685" s="162" t="s">
        <v>8880</v>
      </c>
      <c r="B2685" s="105" t="s">
        <v>282</v>
      </c>
      <c r="C2685" s="161" t="s">
        <v>8881</v>
      </c>
      <c r="D2685" s="160" t="s">
        <v>7848</v>
      </c>
      <c r="E2685" s="161" t="s">
        <v>8882</v>
      </c>
      <c r="F2685" s="161" t="s">
        <v>1254</v>
      </c>
      <c r="G2685" s="160" t="s">
        <v>10305</v>
      </c>
      <c r="H2685" s="161" t="s">
        <v>8883</v>
      </c>
    </row>
    <row r="2686" spans="1:16" s="156" customFormat="1" x14ac:dyDescent="0.25">
      <c r="A2686" s="162" t="s">
        <v>9777</v>
      </c>
      <c r="B2686" s="105" t="s">
        <v>282</v>
      </c>
      <c r="C2686" s="161" t="s">
        <v>9774</v>
      </c>
      <c r="D2686" s="160" t="s">
        <v>8944</v>
      </c>
      <c r="E2686" s="161" t="s">
        <v>9778</v>
      </c>
      <c r="F2686" s="161" t="s">
        <v>7095</v>
      </c>
      <c r="G2686" s="161" t="s">
        <v>1421</v>
      </c>
      <c r="H2686" s="161" t="s">
        <v>9779</v>
      </c>
    </row>
    <row r="2687" spans="1:16" s="156" customFormat="1" x14ac:dyDescent="0.25">
      <c r="A2687" s="109" t="s">
        <v>4937</v>
      </c>
      <c r="B2687" s="161" t="s">
        <v>4938</v>
      </c>
      <c r="C2687" s="156" t="s">
        <v>4940</v>
      </c>
      <c r="D2687" s="160" t="s">
        <v>443</v>
      </c>
      <c r="E2687" s="161" t="s">
        <v>4939</v>
      </c>
      <c r="F2687" s="161" t="s">
        <v>1254</v>
      </c>
      <c r="G2687" s="161" t="s">
        <v>1421</v>
      </c>
      <c r="H2687" s="161" t="s">
        <v>4941</v>
      </c>
    </row>
    <row r="2688" spans="1:16" s="156" customFormat="1" x14ac:dyDescent="0.25">
      <c r="A2688" s="109" t="s">
        <v>8884</v>
      </c>
      <c r="B2688" s="161" t="s">
        <v>282</v>
      </c>
      <c r="C2688" s="161" t="s">
        <v>8885</v>
      </c>
      <c r="D2688" s="160" t="s">
        <v>7848</v>
      </c>
      <c r="E2688" s="161" t="s">
        <v>4737</v>
      </c>
      <c r="F2688" s="161" t="s">
        <v>1254</v>
      </c>
      <c r="G2688" s="161" t="s">
        <v>1258</v>
      </c>
      <c r="H2688" s="161" t="s">
        <v>8886</v>
      </c>
    </row>
    <row r="2689" spans="1:9" s="156" customFormat="1" x14ac:dyDescent="0.25">
      <c r="A2689" s="109" t="s">
        <v>5040</v>
      </c>
      <c r="B2689" s="161" t="s">
        <v>5041</v>
      </c>
      <c r="C2689" s="156" t="s">
        <v>62</v>
      </c>
      <c r="D2689" s="160" t="s">
        <v>443</v>
      </c>
      <c r="E2689" s="161" t="s">
        <v>2262</v>
      </c>
      <c r="F2689" s="161" t="s">
        <v>1250</v>
      </c>
      <c r="G2689" s="160" t="s">
        <v>10306</v>
      </c>
      <c r="H2689" s="161" t="s">
        <v>5042</v>
      </c>
    </row>
    <row r="2690" spans="1:9" s="156" customFormat="1" x14ac:dyDescent="0.25">
      <c r="A2690" s="109" t="s">
        <v>10191</v>
      </c>
      <c r="B2690" s="161" t="s">
        <v>282</v>
      </c>
      <c r="D2690" s="160" t="s">
        <v>7848</v>
      </c>
      <c r="E2690" s="161" t="s">
        <v>487</v>
      </c>
      <c r="F2690" s="161" t="s">
        <v>1254</v>
      </c>
      <c r="G2690" s="161" t="s">
        <v>8955</v>
      </c>
      <c r="H2690" s="161" t="s">
        <v>10192</v>
      </c>
    </row>
    <row r="2691" spans="1:9" s="156" customFormat="1" x14ac:dyDescent="0.25">
      <c r="A2691" s="109" t="s">
        <v>17309</v>
      </c>
      <c r="B2691" s="161" t="s">
        <v>282</v>
      </c>
      <c r="D2691" s="162" t="s">
        <v>16646</v>
      </c>
      <c r="E2691" s="161" t="s">
        <v>487</v>
      </c>
      <c r="F2691" s="161" t="s">
        <v>1254</v>
      </c>
      <c r="G2691" s="161" t="s">
        <v>8955</v>
      </c>
      <c r="H2691" s="161" t="s">
        <v>17310</v>
      </c>
    </row>
    <row r="2692" spans="1:9" s="156" customFormat="1" x14ac:dyDescent="0.25">
      <c r="A2692" s="109" t="s">
        <v>7770</v>
      </c>
      <c r="B2692" s="161" t="s">
        <v>282</v>
      </c>
      <c r="C2692" s="161" t="s">
        <v>7294</v>
      </c>
      <c r="D2692" s="161" t="s">
        <v>8944</v>
      </c>
      <c r="E2692" s="161" t="s">
        <v>7771</v>
      </c>
      <c r="F2692" s="161" t="s">
        <v>1250</v>
      </c>
      <c r="G2692" s="161" t="s">
        <v>1421</v>
      </c>
      <c r="H2692" s="161" t="s">
        <v>7772</v>
      </c>
    </row>
    <row r="2693" spans="1:9" x14ac:dyDescent="0.25">
      <c r="A2693" s="122" t="s">
        <v>4252</v>
      </c>
      <c r="B2693" s="122" t="s">
        <v>4253</v>
      </c>
      <c r="C2693" s="122"/>
      <c r="D2693" s="120" t="s">
        <v>443</v>
      </c>
      <c r="E2693" s="122" t="s">
        <v>5043</v>
      </c>
      <c r="F2693" s="122" t="s">
        <v>1250</v>
      </c>
      <c r="G2693" s="122" t="s">
        <v>4817</v>
      </c>
      <c r="H2693" s="122" t="s">
        <v>4254</v>
      </c>
      <c r="I2693" s="122"/>
    </row>
    <row r="2694" spans="1:9" x14ac:dyDescent="0.25">
      <c r="A2694" s="120" t="s">
        <v>4255</v>
      </c>
      <c r="B2694" s="122" t="s">
        <v>4256</v>
      </c>
      <c r="C2694" s="122"/>
      <c r="D2694" s="120" t="s">
        <v>443</v>
      </c>
      <c r="E2694" s="122" t="s">
        <v>4191</v>
      </c>
      <c r="F2694" s="122" t="s">
        <v>1250</v>
      </c>
      <c r="G2694" s="122" t="s">
        <v>1251</v>
      </c>
      <c r="H2694" s="122" t="s">
        <v>4257</v>
      </c>
      <c r="I2694" s="122"/>
    </row>
    <row r="2695" spans="1:9" s="156" customFormat="1" x14ac:dyDescent="0.25">
      <c r="A2695" s="211" t="s">
        <v>17311</v>
      </c>
      <c r="B2695" s="161" t="s">
        <v>282</v>
      </c>
      <c r="C2695" s="161"/>
      <c r="D2695" s="211" t="s">
        <v>16646</v>
      </c>
      <c r="E2695" s="161" t="s">
        <v>17312</v>
      </c>
      <c r="F2695" s="161" t="s">
        <v>1254</v>
      </c>
      <c r="G2695" s="161" t="s">
        <v>8955</v>
      </c>
      <c r="H2695" s="161" t="s">
        <v>17313</v>
      </c>
      <c r="I2695" s="161"/>
    </row>
    <row r="2696" spans="1:9" x14ac:dyDescent="0.25">
      <c r="A2696" s="120" t="s">
        <v>4351</v>
      </c>
      <c r="B2696" s="122" t="s">
        <v>5194</v>
      </c>
      <c r="C2696" s="122" t="s">
        <v>5062</v>
      </c>
      <c r="D2696" s="120" t="s">
        <v>841</v>
      </c>
      <c r="E2696" s="122" t="s">
        <v>4365</v>
      </c>
      <c r="F2696" s="122" t="s">
        <v>1254</v>
      </c>
      <c r="G2696" s="122" t="s">
        <v>1421</v>
      </c>
      <c r="H2696" s="122" t="s">
        <v>4394</v>
      </c>
      <c r="I2696" s="122"/>
    </row>
    <row r="2697" spans="1:9" x14ac:dyDescent="0.25">
      <c r="A2697" s="120" t="s">
        <v>4353</v>
      </c>
      <c r="B2697" s="122" t="s">
        <v>5503</v>
      </c>
      <c r="C2697" s="161" t="s">
        <v>7024</v>
      </c>
      <c r="D2697" s="120" t="s">
        <v>841</v>
      </c>
      <c r="E2697" s="122" t="s">
        <v>276</v>
      </c>
      <c r="F2697" s="122" t="s">
        <v>1254</v>
      </c>
      <c r="G2697" s="160" t="s">
        <v>10305</v>
      </c>
      <c r="H2697" s="122" t="s">
        <v>4395</v>
      </c>
      <c r="I2697" s="122"/>
    </row>
    <row r="2698" spans="1:9" x14ac:dyDescent="0.25">
      <c r="A2698" s="120" t="s">
        <v>4352</v>
      </c>
      <c r="B2698" s="122" t="s">
        <v>5503</v>
      </c>
      <c r="C2698" s="161" t="s">
        <v>7025</v>
      </c>
      <c r="D2698" s="120" t="s">
        <v>841</v>
      </c>
      <c r="E2698" s="122" t="s">
        <v>276</v>
      </c>
      <c r="F2698" s="122" t="s">
        <v>1254</v>
      </c>
      <c r="G2698" s="160" t="s">
        <v>10307</v>
      </c>
      <c r="H2698" s="122" t="s">
        <v>4396</v>
      </c>
      <c r="I2698" s="122"/>
    </row>
    <row r="2699" spans="1:9" s="156" customFormat="1" x14ac:dyDescent="0.25">
      <c r="A2699" s="160" t="s">
        <v>8887</v>
      </c>
      <c r="B2699" s="161" t="s">
        <v>282</v>
      </c>
      <c r="C2699" s="161" t="s">
        <v>8585</v>
      </c>
      <c r="D2699" s="160" t="s">
        <v>7848</v>
      </c>
      <c r="E2699" s="161" t="s">
        <v>8888</v>
      </c>
      <c r="F2699" s="161" t="s">
        <v>1254</v>
      </c>
      <c r="G2699" s="161" t="s">
        <v>5021</v>
      </c>
      <c r="H2699" s="161" t="s">
        <v>8889</v>
      </c>
      <c r="I2699" s="161"/>
    </row>
    <row r="2700" spans="1:9" s="156" customFormat="1" x14ac:dyDescent="0.25">
      <c r="A2700" s="211" t="s">
        <v>8890</v>
      </c>
      <c r="B2700" s="211" t="s">
        <v>282</v>
      </c>
      <c r="C2700" s="161" t="s">
        <v>16549</v>
      </c>
      <c r="D2700" s="211" t="s">
        <v>7848</v>
      </c>
      <c r="E2700" s="162" t="s">
        <v>11085</v>
      </c>
      <c r="F2700" s="162" t="s">
        <v>1254</v>
      </c>
      <c r="G2700" s="161" t="s">
        <v>5021</v>
      </c>
      <c r="H2700" s="211" t="s">
        <v>8891</v>
      </c>
      <c r="I2700" s="161"/>
    </row>
    <row r="2701" spans="1:9" s="156" customFormat="1" x14ac:dyDescent="0.25">
      <c r="A2701" s="211" t="s">
        <v>8892</v>
      </c>
      <c r="B2701" s="211" t="s">
        <v>282</v>
      </c>
      <c r="C2701" s="211" t="s">
        <v>16550</v>
      </c>
      <c r="D2701" s="211" t="s">
        <v>7848</v>
      </c>
      <c r="E2701" s="105" t="s">
        <v>16551</v>
      </c>
      <c r="F2701" s="105" t="s">
        <v>1250</v>
      </c>
      <c r="G2701" s="105" t="s">
        <v>1359</v>
      </c>
      <c r="H2701" s="211" t="s">
        <v>8893</v>
      </c>
      <c r="I2701" s="161"/>
    </row>
    <row r="2702" spans="1:9" s="156" customFormat="1" x14ac:dyDescent="0.25">
      <c r="A2702" s="160" t="s">
        <v>5586</v>
      </c>
      <c r="B2702" s="161" t="s">
        <v>5587</v>
      </c>
      <c r="C2702" s="161" t="s">
        <v>5588</v>
      </c>
      <c r="D2702" s="160" t="s">
        <v>443</v>
      </c>
      <c r="E2702" s="161" t="s">
        <v>367</v>
      </c>
      <c r="F2702" s="161" t="s">
        <v>1254</v>
      </c>
      <c r="G2702" s="161" t="s">
        <v>1477</v>
      </c>
      <c r="H2702" s="161" t="s">
        <v>5589</v>
      </c>
      <c r="I2702" s="161"/>
    </row>
    <row r="2703" spans="1:9" s="156" customFormat="1" x14ac:dyDescent="0.25">
      <c r="A2703" s="211" t="s">
        <v>8894</v>
      </c>
      <c r="B2703" s="161" t="s">
        <v>282</v>
      </c>
      <c r="C2703" s="161" t="s">
        <v>16552</v>
      </c>
      <c r="D2703" s="211" t="s">
        <v>7848</v>
      </c>
      <c r="E2703" s="161" t="s">
        <v>16553</v>
      </c>
      <c r="F2703" s="161" t="s">
        <v>1254</v>
      </c>
      <c r="G2703" s="161" t="s">
        <v>5021</v>
      </c>
      <c r="H2703" s="211" t="s">
        <v>8895</v>
      </c>
      <c r="I2703" s="161"/>
    </row>
    <row r="2704" spans="1:9" x14ac:dyDescent="0.25">
      <c r="A2704" s="120" t="s">
        <v>4258</v>
      </c>
      <c r="B2704" s="122" t="s">
        <v>4259</v>
      </c>
      <c r="C2704" s="122" t="s">
        <v>2990</v>
      </c>
      <c r="D2704" s="120" t="s">
        <v>443</v>
      </c>
      <c r="E2704" s="122" t="s">
        <v>2148</v>
      </c>
      <c r="F2704" s="122" t="s">
        <v>1250</v>
      </c>
      <c r="G2704" s="122" t="s">
        <v>3624</v>
      </c>
      <c r="H2704" s="122" t="s">
        <v>4260</v>
      </c>
      <c r="I2704" s="122"/>
    </row>
    <row r="2705" spans="1:9" s="156" customFormat="1" x14ac:dyDescent="0.25">
      <c r="A2705" s="160" t="s">
        <v>10195</v>
      </c>
      <c r="B2705" s="161" t="s">
        <v>282</v>
      </c>
      <c r="C2705" s="161"/>
      <c r="D2705" s="160" t="s">
        <v>7848</v>
      </c>
      <c r="E2705" s="161" t="s">
        <v>309</v>
      </c>
      <c r="F2705" s="161" t="s">
        <v>1254</v>
      </c>
      <c r="G2705" s="161" t="s">
        <v>8955</v>
      </c>
      <c r="H2705" s="161" t="s">
        <v>10196</v>
      </c>
      <c r="I2705" s="161"/>
    </row>
    <row r="2706" spans="1:9" s="156" customFormat="1" x14ac:dyDescent="0.25">
      <c r="A2706" s="211" t="s">
        <v>17314</v>
      </c>
      <c r="B2706" s="161" t="s">
        <v>282</v>
      </c>
      <c r="C2706" s="161"/>
      <c r="D2706" s="211" t="s">
        <v>16646</v>
      </c>
      <c r="E2706" s="161" t="s">
        <v>8967</v>
      </c>
      <c r="F2706" s="161" t="s">
        <v>1250</v>
      </c>
      <c r="G2706" s="161" t="s">
        <v>8955</v>
      </c>
      <c r="H2706" s="161" t="s">
        <v>17315</v>
      </c>
      <c r="I2706" s="161"/>
    </row>
    <row r="2707" spans="1:9" s="156" customFormat="1" x14ac:dyDescent="0.25">
      <c r="A2707" s="211" t="s">
        <v>4605</v>
      </c>
      <c r="B2707" s="211" t="s">
        <v>282</v>
      </c>
      <c r="C2707" s="161" t="s">
        <v>12838</v>
      </c>
      <c r="D2707" s="211" t="s">
        <v>4413</v>
      </c>
      <c r="E2707" s="162" t="s">
        <v>4611</v>
      </c>
      <c r="F2707" s="162" t="s">
        <v>1254</v>
      </c>
      <c r="G2707" s="162" t="s">
        <v>10305</v>
      </c>
      <c r="H2707" s="211" t="s">
        <v>4606</v>
      </c>
      <c r="I2707" s="161"/>
    </row>
    <row r="2708" spans="1:9" x14ac:dyDescent="0.25">
      <c r="A2708" s="120" t="s">
        <v>4609</v>
      </c>
      <c r="B2708" s="161" t="s">
        <v>282</v>
      </c>
      <c r="C2708" s="122" t="s">
        <v>7026</v>
      </c>
      <c r="D2708" s="120" t="s">
        <v>4413</v>
      </c>
      <c r="E2708" s="122" t="s">
        <v>4607</v>
      </c>
      <c r="F2708" s="122" t="s">
        <v>1254</v>
      </c>
      <c r="G2708" s="160" t="s">
        <v>1258</v>
      </c>
      <c r="H2708" s="122" t="s">
        <v>4608</v>
      </c>
      <c r="I2708" s="122"/>
    </row>
    <row r="2709" spans="1:9" s="156" customFormat="1" x14ac:dyDescent="0.25">
      <c r="A2709" s="211" t="s">
        <v>4261</v>
      </c>
      <c r="B2709" s="211" t="s">
        <v>4262</v>
      </c>
      <c r="C2709" s="211" t="s">
        <v>15922</v>
      </c>
      <c r="D2709" s="211" t="s">
        <v>443</v>
      </c>
      <c r="E2709" s="162" t="s">
        <v>13941</v>
      </c>
      <c r="F2709" s="162" t="s">
        <v>1250</v>
      </c>
      <c r="G2709" s="162" t="s">
        <v>1297</v>
      </c>
      <c r="H2709" s="211" t="s">
        <v>4263</v>
      </c>
      <c r="I2709" s="161"/>
    </row>
    <row r="2710" spans="1:9" s="156" customFormat="1" x14ac:dyDescent="0.25">
      <c r="A2710" s="211" t="s">
        <v>5044</v>
      </c>
      <c r="B2710" s="211" t="s">
        <v>5045</v>
      </c>
      <c r="C2710" s="211" t="s">
        <v>15923</v>
      </c>
      <c r="D2710" s="211" t="s">
        <v>443</v>
      </c>
      <c r="E2710" s="162" t="s">
        <v>13941</v>
      </c>
      <c r="F2710" s="162" t="s">
        <v>1250</v>
      </c>
      <c r="G2710" s="162" t="s">
        <v>1353</v>
      </c>
      <c r="H2710" s="211" t="s">
        <v>1730</v>
      </c>
      <c r="I2710" s="161"/>
    </row>
    <row r="2711" spans="1:9" s="156" customFormat="1" x14ac:dyDescent="0.25">
      <c r="A2711" s="160" t="s">
        <v>10226</v>
      </c>
      <c r="B2711" s="161" t="s">
        <v>282</v>
      </c>
      <c r="C2711" s="161"/>
      <c r="D2711" s="160" t="s">
        <v>7848</v>
      </c>
      <c r="E2711" s="161" t="s">
        <v>309</v>
      </c>
      <c r="F2711" s="161" t="s">
        <v>1254</v>
      </c>
      <c r="G2711" s="161" t="s">
        <v>8955</v>
      </c>
      <c r="H2711" s="146" t="s">
        <v>10197</v>
      </c>
      <c r="I2711" s="161"/>
    </row>
    <row r="2712" spans="1:9" s="156" customFormat="1" x14ac:dyDescent="0.25">
      <c r="A2712" s="211" t="s">
        <v>17316</v>
      </c>
      <c r="B2712" s="161" t="s">
        <v>282</v>
      </c>
      <c r="C2712" s="161"/>
      <c r="D2712" s="211" t="s">
        <v>16646</v>
      </c>
      <c r="E2712" s="161" t="s">
        <v>405</v>
      </c>
      <c r="F2712" s="161" t="s">
        <v>1618</v>
      </c>
      <c r="G2712" s="161" t="s">
        <v>8955</v>
      </c>
      <c r="H2712" s="161" t="s">
        <v>17317</v>
      </c>
      <c r="I2712" s="161"/>
    </row>
    <row r="2713" spans="1:9" s="156" customFormat="1" x14ac:dyDescent="0.25">
      <c r="A2713" s="160" t="s">
        <v>8896</v>
      </c>
      <c r="B2713" s="161" t="s">
        <v>282</v>
      </c>
      <c r="C2713" s="161" t="s">
        <v>8897</v>
      </c>
      <c r="D2713" s="160" t="s">
        <v>7848</v>
      </c>
      <c r="E2713" s="161" t="s">
        <v>8898</v>
      </c>
      <c r="F2713" s="161" t="s">
        <v>1254</v>
      </c>
      <c r="G2713" s="161" t="s">
        <v>1297</v>
      </c>
      <c r="H2713" s="161" t="s">
        <v>8899</v>
      </c>
      <c r="I2713" s="161"/>
    </row>
    <row r="2714" spans="1:9" s="156" customFormat="1" x14ac:dyDescent="0.25">
      <c r="A2714" s="211" t="s">
        <v>10085</v>
      </c>
      <c r="B2714" s="211" t="s">
        <v>282</v>
      </c>
      <c r="C2714" s="211" t="s">
        <v>16398</v>
      </c>
      <c r="D2714" s="211" t="s">
        <v>8944</v>
      </c>
      <c r="E2714" s="162" t="s">
        <v>10019</v>
      </c>
      <c r="F2714" s="162" t="s">
        <v>7095</v>
      </c>
      <c r="G2714" s="162" t="s">
        <v>6209</v>
      </c>
      <c r="H2714" s="211" t="s">
        <v>10086</v>
      </c>
      <c r="I2714" s="161"/>
    </row>
    <row r="2715" spans="1:9" x14ac:dyDescent="0.25">
      <c r="A2715" s="120" t="s">
        <v>4264</v>
      </c>
      <c r="B2715" s="161" t="s">
        <v>282</v>
      </c>
      <c r="D2715" s="160" t="s">
        <v>1357</v>
      </c>
      <c r="E2715" s="119" t="s">
        <v>405</v>
      </c>
      <c r="F2715" s="122" t="s">
        <v>1618</v>
      </c>
      <c r="G2715" s="119" t="s">
        <v>1404</v>
      </c>
      <c r="H2715" s="119" t="s">
        <v>4265</v>
      </c>
    </row>
    <row r="2716" spans="1:9" s="156" customFormat="1" x14ac:dyDescent="0.25">
      <c r="A2716" s="211" t="s">
        <v>17129</v>
      </c>
      <c r="B2716" s="161" t="s">
        <v>282</v>
      </c>
      <c r="C2716" s="161" t="s">
        <v>17130</v>
      </c>
      <c r="D2716" s="211" t="s">
        <v>16646</v>
      </c>
      <c r="E2716" s="161" t="s">
        <v>17131</v>
      </c>
      <c r="F2716" s="161" t="s">
        <v>1254</v>
      </c>
      <c r="G2716" s="161" t="s">
        <v>5021</v>
      </c>
      <c r="H2716" s="161" t="s">
        <v>17132</v>
      </c>
    </row>
    <row r="2717" spans="1:9" s="156" customFormat="1" x14ac:dyDescent="0.25">
      <c r="A2717" s="160" t="s">
        <v>8900</v>
      </c>
      <c r="B2717" s="161" t="s">
        <v>282</v>
      </c>
      <c r="C2717" s="156" t="s">
        <v>8396</v>
      </c>
      <c r="D2717" s="160" t="s">
        <v>7848</v>
      </c>
      <c r="E2717" s="161" t="s">
        <v>8397</v>
      </c>
      <c r="F2717" s="161" t="s">
        <v>1534</v>
      </c>
      <c r="G2717" s="161" t="s">
        <v>6857</v>
      </c>
      <c r="H2717" s="156" t="s">
        <v>8901</v>
      </c>
    </row>
    <row r="2718" spans="1:9" x14ac:dyDescent="0.25">
      <c r="A2718" s="120" t="s">
        <v>4266</v>
      </c>
      <c r="B2718" s="120" t="s">
        <v>4267</v>
      </c>
      <c r="C2718" s="122" t="s">
        <v>4268</v>
      </c>
      <c r="D2718" s="120" t="s">
        <v>443</v>
      </c>
      <c r="E2718" s="122" t="s">
        <v>4269</v>
      </c>
      <c r="F2718" s="105" t="s">
        <v>1250</v>
      </c>
      <c r="G2718" s="122" t="s">
        <v>3624</v>
      </c>
      <c r="H2718" s="99" t="s">
        <v>4270</v>
      </c>
      <c r="I2718" s="122"/>
    </row>
    <row r="2719" spans="1:9" s="156" customFormat="1" x14ac:dyDescent="0.25">
      <c r="A2719" s="160" t="s">
        <v>8902</v>
      </c>
      <c r="B2719" s="160" t="s">
        <v>282</v>
      </c>
      <c r="C2719" s="161" t="s">
        <v>8013</v>
      </c>
      <c r="D2719" s="160" t="s">
        <v>7848</v>
      </c>
      <c r="E2719" s="162" t="s">
        <v>8903</v>
      </c>
      <c r="F2719" s="162" t="s">
        <v>1254</v>
      </c>
      <c r="G2719" s="162" t="s">
        <v>1297</v>
      </c>
      <c r="H2719" s="99" t="s">
        <v>8904</v>
      </c>
      <c r="I2719" s="161"/>
    </row>
    <row r="2720" spans="1:9" x14ac:dyDescent="0.25">
      <c r="A2720" s="120" t="s">
        <v>4271</v>
      </c>
      <c r="B2720" s="120" t="s">
        <v>4272</v>
      </c>
      <c r="C2720" s="122" t="s">
        <v>2957</v>
      </c>
      <c r="D2720" s="120" t="s">
        <v>443</v>
      </c>
      <c r="E2720" s="122" t="s">
        <v>1249</v>
      </c>
      <c r="F2720" s="122" t="s">
        <v>1250</v>
      </c>
      <c r="G2720" s="122" t="s">
        <v>1251</v>
      </c>
      <c r="H2720" s="99" t="s">
        <v>4273</v>
      </c>
      <c r="I2720" s="122"/>
    </row>
    <row r="2721" spans="1:16" s="156" customFormat="1" x14ac:dyDescent="0.25">
      <c r="A2721" s="211" t="s">
        <v>13228</v>
      </c>
      <c r="B2721" s="211" t="s">
        <v>282</v>
      </c>
      <c r="C2721" s="161"/>
      <c r="D2721" s="162" t="s">
        <v>7848</v>
      </c>
      <c r="E2721" s="162" t="s">
        <v>359</v>
      </c>
      <c r="F2721" s="162" t="s">
        <v>1618</v>
      </c>
      <c r="G2721" s="162" t="s">
        <v>8955</v>
      </c>
      <c r="H2721" s="99" t="s">
        <v>10198</v>
      </c>
      <c r="I2721" s="161"/>
    </row>
    <row r="2722" spans="1:16" s="156" customFormat="1" x14ac:dyDescent="0.25">
      <c r="A2722" s="160" t="s">
        <v>7773</v>
      </c>
      <c r="B2722" s="160" t="s">
        <v>282</v>
      </c>
      <c r="C2722" s="161" t="s">
        <v>7294</v>
      </c>
      <c r="D2722" s="161" t="s">
        <v>8944</v>
      </c>
      <c r="E2722" s="162" t="s">
        <v>7774</v>
      </c>
      <c r="F2722" s="161" t="s">
        <v>1250</v>
      </c>
      <c r="G2722" s="161" t="s">
        <v>1251</v>
      </c>
      <c r="H2722" s="99" t="s">
        <v>7775</v>
      </c>
      <c r="I2722" s="161"/>
    </row>
    <row r="2723" spans="1:16" x14ac:dyDescent="0.25">
      <c r="A2723" s="120" t="s">
        <v>4610</v>
      </c>
      <c r="B2723" s="120" t="s">
        <v>282</v>
      </c>
      <c r="C2723" s="122"/>
      <c r="D2723" s="120" t="s">
        <v>4413</v>
      </c>
      <c r="E2723" s="104" t="s">
        <v>4611</v>
      </c>
      <c r="F2723" s="104" t="s">
        <v>1254</v>
      </c>
      <c r="G2723" s="104" t="s">
        <v>3624</v>
      </c>
      <c r="H2723" s="99" t="s">
        <v>4612</v>
      </c>
      <c r="I2723" s="122"/>
    </row>
    <row r="2724" spans="1:16" s="156" customFormat="1" x14ac:dyDescent="0.25">
      <c r="A2724" s="160" t="s">
        <v>9596</v>
      </c>
      <c r="B2724" s="160" t="s">
        <v>282</v>
      </c>
      <c r="C2724" s="161"/>
      <c r="D2724" s="160" t="s">
        <v>7848</v>
      </c>
      <c r="E2724" s="105" t="s">
        <v>10199</v>
      </c>
      <c r="F2724" s="105" t="s">
        <v>1254</v>
      </c>
      <c r="G2724" s="111" t="s">
        <v>8955</v>
      </c>
      <c r="H2724" s="99" t="s">
        <v>10200</v>
      </c>
      <c r="I2724" s="161"/>
    </row>
    <row r="2725" spans="1:16" x14ac:dyDescent="0.25">
      <c r="A2725" s="120" t="s">
        <v>4613</v>
      </c>
      <c r="B2725" s="120" t="s">
        <v>282</v>
      </c>
      <c r="C2725" s="161" t="s">
        <v>9101</v>
      </c>
      <c r="D2725" s="120" t="s">
        <v>4413</v>
      </c>
      <c r="E2725" s="122" t="s">
        <v>359</v>
      </c>
      <c r="F2725" s="122" t="s">
        <v>1618</v>
      </c>
      <c r="G2725" s="122" t="s">
        <v>5021</v>
      </c>
      <c r="H2725" s="99" t="s">
        <v>4614</v>
      </c>
      <c r="I2725" s="122"/>
    </row>
    <row r="2726" spans="1:16" s="156" customFormat="1" x14ac:dyDescent="0.25">
      <c r="A2726" s="143" t="s">
        <v>880</v>
      </c>
      <c r="B2726" s="143" t="s">
        <v>282</v>
      </c>
      <c r="C2726" s="161" t="s">
        <v>5920</v>
      </c>
      <c r="D2726" s="144" t="s">
        <v>564</v>
      </c>
      <c r="E2726" s="162" t="s">
        <v>5921</v>
      </c>
      <c r="F2726" s="162" t="s">
        <v>1618</v>
      </c>
      <c r="G2726" s="160" t="s">
        <v>10305</v>
      </c>
      <c r="H2726" s="160" t="s">
        <v>1224</v>
      </c>
      <c r="I2726" s="161"/>
    </row>
    <row r="2727" spans="1:16" s="156" customFormat="1" x14ac:dyDescent="0.25">
      <c r="A2727" s="211" t="s">
        <v>8909</v>
      </c>
      <c r="B2727" s="211" t="s">
        <v>282</v>
      </c>
      <c r="C2727" s="211" t="s">
        <v>17510</v>
      </c>
      <c r="D2727" s="211" t="s">
        <v>7848</v>
      </c>
      <c r="E2727" s="105" t="s">
        <v>17511</v>
      </c>
      <c r="F2727" s="105" t="s">
        <v>1618</v>
      </c>
      <c r="G2727" s="211" t="s">
        <v>1297</v>
      </c>
      <c r="H2727" s="211" t="s">
        <v>8910</v>
      </c>
      <c r="I2727" s="161"/>
    </row>
    <row r="2728" spans="1:16" s="156" customFormat="1" x14ac:dyDescent="0.25">
      <c r="A2728" s="143" t="s">
        <v>8905</v>
      </c>
      <c r="B2728" s="143" t="s">
        <v>282</v>
      </c>
      <c r="C2728" s="161" t="s">
        <v>8906</v>
      </c>
      <c r="D2728" s="144" t="s">
        <v>7848</v>
      </c>
      <c r="E2728" s="105" t="s">
        <v>8907</v>
      </c>
      <c r="F2728" s="105" t="s">
        <v>1254</v>
      </c>
      <c r="G2728" s="160" t="s">
        <v>10305</v>
      </c>
      <c r="H2728" s="161" t="s">
        <v>8908</v>
      </c>
      <c r="I2728" s="161"/>
    </row>
    <row r="2729" spans="1:16" s="156" customFormat="1" x14ac:dyDescent="0.25">
      <c r="A2729" s="143" t="s">
        <v>9102</v>
      </c>
      <c r="B2729" s="143" t="s">
        <v>282</v>
      </c>
      <c r="C2729" s="161" t="s">
        <v>9103</v>
      </c>
      <c r="D2729" s="144" t="s">
        <v>8944</v>
      </c>
      <c r="E2729" s="105" t="s">
        <v>9104</v>
      </c>
      <c r="F2729" s="105" t="s">
        <v>1254</v>
      </c>
      <c r="G2729" s="105" t="s">
        <v>1258</v>
      </c>
      <c r="H2729" s="105" t="s">
        <v>9105</v>
      </c>
      <c r="I2729" s="161"/>
    </row>
    <row r="2730" spans="1:16" s="156" customFormat="1" x14ac:dyDescent="0.25">
      <c r="A2730" s="143" t="s">
        <v>10201</v>
      </c>
      <c r="B2730" s="143" t="s">
        <v>282</v>
      </c>
      <c r="C2730" s="161"/>
      <c r="D2730" s="144" t="s">
        <v>7848</v>
      </c>
      <c r="E2730" s="105" t="s">
        <v>487</v>
      </c>
      <c r="F2730" s="105" t="s">
        <v>1254</v>
      </c>
      <c r="G2730" s="105" t="s">
        <v>8955</v>
      </c>
      <c r="H2730" s="105" t="s">
        <v>10202</v>
      </c>
      <c r="I2730" s="161"/>
    </row>
    <row r="2731" spans="1:16" x14ac:dyDescent="0.25">
      <c r="A2731" s="120" t="s">
        <v>4274</v>
      </c>
      <c r="B2731" s="120" t="s">
        <v>4275</v>
      </c>
      <c r="C2731" s="122" t="s">
        <v>2715</v>
      </c>
      <c r="D2731" s="120" t="s">
        <v>443</v>
      </c>
      <c r="E2731" s="122" t="s">
        <v>4276</v>
      </c>
      <c r="F2731" s="122" t="s">
        <v>1250</v>
      </c>
      <c r="G2731" s="122" t="s">
        <v>4817</v>
      </c>
      <c r="H2731" s="99" t="s">
        <v>4277</v>
      </c>
      <c r="I2731" s="122"/>
    </row>
    <row r="2732" spans="1:16" x14ac:dyDescent="0.25">
      <c r="A2732" s="120" t="s">
        <v>4278</v>
      </c>
      <c r="B2732" s="120" t="s">
        <v>4278</v>
      </c>
      <c r="D2732" s="119" t="s">
        <v>841</v>
      </c>
      <c r="E2732" s="119" t="s">
        <v>2481</v>
      </c>
      <c r="F2732" s="122" t="s">
        <v>1250</v>
      </c>
      <c r="G2732" s="119" t="s">
        <v>3624</v>
      </c>
      <c r="H2732" s="120" t="s">
        <v>4076</v>
      </c>
    </row>
    <row r="2733" spans="1:16" s="156" customFormat="1" x14ac:dyDescent="0.25">
      <c r="A2733" s="211" t="s">
        <v>8911</v>
      </c>
      <c r="B2733" s="211" t="s">
        <v>282</v>
      </c>
      <c r="C2733" s="161" t="s">
        <v>16606</v>
      </c>
      <c r="D2733" s="211" t="s">
        <v>7848</v>
      </c>
      <c r="E2733" s="161" t="s">
        <v>16607</v>
      </c>
      <c r="F2733" s="161" t="s">
        <v>1254</v>
      </c>
      <c r="G2733" s="161" t="s">
        <v>10305</v>
      </c>
      <c r="H2733" s="211" t="s">
        <v>8912</v>
      </c>
    </row>
    <row r="2734" spans="1:16" s="156" customFormat="1" x14ac:dyDescent="0.25">
      <c r="A2734" s="162" t="s">
        <v>17133</v>
      </c>
      <c r="B2734" s="162" t="s">
        <v>282</v>
      </c>
      <c r="C2734" s="161" t="s">
        <v>17134</v>
      </c>
      <c r="D2734" s="211" t="s">
        <v>16646</v>
      </c>
      <c r="E2734" s="161" t="s">
        <v>16607</v>
      </c>
      <c r="F2734" s="161" t="s">
        <v>1254</v>
      </c>
      <c r="G2734" s="161" t="s">
        <v>6857</v>
      </c>
      <c r="H2734" s="161" t="s">
        <v>17135</v>
      </c>
    </row>
    <row r="2735" spans="1:16" s="156" customFormat="1" x14ac:dyDescent="0.25">
      <c r="A2735" s="162" t="s">
        <v>17136</v>
      </c>
      <c r="B2735" s="162" t="s">
        <v>282</v>
      </c>
      <c r="C2735" s="161" t="s">
        <v>17134</v>
      </c>
      <c r="D2735" s="211" t="s">
        <v>16646</v>
      </c>
      <c r="E2735" s="161" t="s">
        <v>16607</v>
      </c>
      <c r="F2735" s="161" t="s">
        <v>1254</v>
      </c>
      <c r="G2735" s="161" t="s">
        <v>6857</v>
      </c>
      <c r="H2735" s="161" t="s">
        <v>17137</v>
      </c>
    </row>
    <row r="2736" spans="1:16" x14ac:dyDescent="0.25">
      <c r="A2736" s="122" t="s">
        <v>4280</v>
      </c>
      <c r="B2736" s="162" t="s">
        <v>282</v>
      </c>
      <c r="C2736" s="122"/>
      <c r="D2736" s="160" t="s">
        <v>564</v>
      </c>
      <c r="E2736" s="122" t="s">
        <v>267</v>
      </c>
      <c r="F2736" s="122" t="s">
        <v>1250</v>
      </c>
      <c r="G2736" s="122" t="s">
        <v>4817</v>
      </c>
      <c r="H2736" s="122" t="s">
        <v>4279</v>
      </c>
      <c r="I2736" s="122"/>
      <c r="J2736" s="122"/>
      <c r="K2736" s="122"/>
      <c r="L2736" s="122"/>
      <c r="M2736" s="122"/>
      <c r="N2736" s="122"/>
      <c r="O2736" s="122"/>
      <c r="P2736" s="122" t="s">
        <v>4242</v>
      </c>
    </row>
    <row r="2737" spans="1:20" x14ac:dyDescent="0.25">
      <c r="A2737" s="122" t="s">
        <v>4281</v>
      </c>
      <c r="B2737" s="122" t="s">
        <v>4282</v>
      </c>
      <c r="C2737" s="122"/>
      <c r="D2737" s="120" t="s">
        <v>443</v>
      </c>
      <c r="E2737" s="122" t="s">
        <v>4283</v>
      </c>
      <c r="F2737" s="122" t="s">
        <v>1250</v>
      </c>
      <c r="G2737" s="160" t="s">
        <v>7032</v>
      </c>
      <c r="H2737" s="122" t="s">
        <v>4284</v>
      </c>
      <c r="I2737" s="122"/>
    </row>
    <row r="2738" spans="1:20" x14ac:dyDescent="0.25">
      <c r="A2738" s="120" t="s">
        <v>4285</v>
      </c>
      <c r="B2738" s="122" t="s">
        <v>4286</v>
      </c>
      <c r="C2738" s="122"/>
      <c r="D2738" s="120" t="s">
        <v>443</v>
      </c>
      <c r="E2738" s="122" t="s">
        <v>4287</v>
      </c>
      <c r="F2738" s="122" t="s">
        <v>1250</v>
      </c>
      <c r="G2738" s="122" t="s">
        <v>4817</v>
      </c>
      <c r="H2738" s="120" t="s">
        <v>4288</v>
      </c>
      <c r="I2738" s="122"/>
    </row>
    <row r="2739" spans="1:20" s="156" customFormat="1" x14ac:dyDescent="0.25">
      <c r="A2739" s="161" t="s">
        <v>5046</v>
      </c>
      <c r="B2739" s="161" t="s">
        <v>5047</v>
      </c>
      <c r="C2739" s="161"/>
      <c r="D2739" s="160" t="s">
        <v>443</v>
      </c>
      <c r="E2739" s="161" t="s">
        <v>5048</v>
      </c>
      <c r="F2739" s="161" t="s">
        <v>1250</v>
      </c>
      <c r="G2739" s="160" t="s">
        <v>7032</v>
      </c>
      <c r="H2739" s="161" t="s">
        <v>5049</v>
      </c>
      <c r="I2739" s="161"/>
    </row>
    <row r="2740" spans="1:20" x14ac:dyDescent="0.25">
      <c r="A2740" s="122" t="s">
        <v>4289</v>
      </c>
      <c r="B2740" s="122" t="s">
        <v>5050</v>
      </c>
      <c r="C2740" s="122" t="s">
        <v>4290</v>
      </c>
      <c r="D2740" s="120" t="s">
        <v>443</v>
      </c>
      <c r="E2740" s="122" t="s">
        <v>2558</v>
      </c>
      <c r="F2740" s="122" t="s">
        <v>1250</v>
      </c>
      <c r="G2740" s="160" t="s">
        <v>7032</v>
      </c>
      <c r="H2740" s="122" t="s">
        <v>4291</v>
      </c>
      <c r="I2740" s="122"/>
    </row>
    <row r="2741" spans="1:20" x14ac:dyDescent="0.25">
      <c r="A2741" s="120" t="s">
        <v>4292</v>
      </c>
      <c r="B2741" s="122" t="s">
        <v>4293</v>
      </c>
      <c r="C2741" s="122" t="s">
        <v>4294</v>
      </c>
      <c r="D2741" s="120" t="s">
        <v>443</v>
      </c>
      <c r="E2741" s="122" t="s">
        <v>4295</v>
      </c>
      <c r="F2741" s="122" t="s">
        <v>1250</v>
      </c>
      <c r="G2741" s="122" t="s">
        <v>4817</v>
      </c>
      <c r="H2741" s="122" t="s">
        <v>4296</v>
      </c>
      <c r="I2741" s="122"/>
    </row>
    <row r="2742" spans="1:20" s="156" customFormat="1" x14ac:dyDescent="0.25">
      <c r="A2742" s="160" t="s">
        <v>8913</v>
      </c>
      <c r="B2742" s="161" t="s">
        <v>282</v>
      </c>
      <c r="C2742" s="161" t="s">
        <v>8557</v>
      </c>
      <c r="D2742" s="160" t="s">
        <v>7848</v>
      </c>
      <c r="E2742" s="161" t="s">
        <v>359</v>
      </c>
      <c r="F2742" s="161" t="s">
        <v>1618</v>
      </c>
      <c r="G2742" s="161" t="s">
        <v>6857</v>
      </c>
      <c r="H2742" s="161" t="s">
        <v>8914</v>
      </c>
      <c r="I2742" s="161"/>
    </row>
    <row r="2743" spans="1:20" s="156" customFormat="1" x14ac:dyDescent="0.25">
      <c r="A2743" s="160" t="s">
        <v>8915</v>
      </c>
      <c r="B2743" s="161" t="s">
        <v>282</v>
      </c>
      <c r="C2743" s="161" t="s">
        <v>7930</v>
      </c>
      <c r="D2743" s="160" t="s">
        <v>7848</v>
      </c>
      <c r="E2743" s="161" t="s">
        <v>8916</v>
      </c>
      <c r="F2743" s="161" t="s">
        <v>1254</v>
      </c>
      <c r="G2743" s="161" t="s">
        <v>6857</v>
      </c>
      <c r="H2743" s="161" t="s">
        <v>8917</v>
      </c>
      <c r="I2743" s="161"/>
    </row>
    <row r="2744" spans="1:20" s="156" customFormat="1" x14ac:dyDescent="0.25">
      <c r="A2744" s="160" t="s">
        <v>4297</v>
      </c>
      <c r="B2744" s="161" t="s">
        <v>282</v>
      </c>
      <c r="C2744" s="161" t="s">
        <v>7027</v>
      </c>
      <c r="D2744" s="160" t="s">
        <v>564</v>
      </c>
      <c r="E2744" s="161" t="s">
        <v>4298</v>
      </c>
      <c r="F2744" s="161" t="s">
        <v>1254</v>
      </c>
      <c r="G2744" s="160" t="s">
        <v>7029</v>
      </c>
      <c r="H2744" s="161" t="s">
        <v>7028</v>
      </c>
      <c r="I2744" s="161"/>
    </row>
    <row r="2745" spans="1:20" x14ac:dyDescent="0.25">
      <c r="A2745" s="14" t="s">
        <v>4718</v>
      </c>
      <c r="B2745" s="161" t="s">
        <v>5702</v>
      </c>
      <c r="C2745" s="122" t="s">
        <v>5703</v>
      </c>
      <c r="D2745" s="120" t="s">
        <v>443</v>
      </c>
      <c r="E2745" s="122" t="s">
        <v>4719</v>
      </c>
      <c r="F2745" s="122" t="s">
        <v>1254</v>
      </c>
      <c r="G2745" s="160" t="s">
        <v>7029</v>
      </c>
      <c r="H2745" s="122" t="s">
        <v>4720</v>
      </c>
      <c r="I2745" s="122"/>
      <c r="J2745" s="122"/>
      <c r="K2745" s="122"/>
      <c r="P2745" s="122"/>
      <c r="S2745" s="122"/>
      <c r="T2745" s="122"/>
    </row>
    <row r="2746" spans="1:20" s="156" customFormat="1" x14ac:dyDescent="0.25">
      <c r="A2746" s="211" t="s">
        <v>8952</v>
      </c>
      <c r="B2746" s="211" t="s">
        <v>282</v>
      </c>
      <c r="C2746" s="211" t="s">
        <v>16410</v>
      </c>
      <c r="D2746" s="211" t="s">
        <v>8944</v>
      </c>
      <c r="E2746" s="162" t="s">
        <v>16411</v>
      </c>
      <c r="F2746" s="162" t="s">
        <v>1254</v>
      </c>
      <c r="G2746" s="162" t="s">
        <v>1258</v>
      </c>
      <c r="H2746" s="211" t="s">
        <v>8953</v>
      </c>
      <c r="I2746" s="161"/>
      <c r="J2746" s="161"/>
      <c r="K2746" s="161"/>
      <c r="P2746" s="161"/>
      <c r="S2746" s="161"/>
      <c r="T2746" s="161"/>
    </row>
    <row r="2747" spans="1:20" s="156" customFormat="1" x14ac:dyDescent="0.25">
      <c r="A2747" s="211" t="s">
        <v>4942</v>
      </c>
      <c r="B2747" s="211" t="s">
        <v>4943</v>
      </c>
      <c r="C2747" s="111" t="s">
        <v>16473</v>
      </c>
      <c r="D2747" s="211" t="s">
        <v>443</v>
      </c>
      <c r="E2747" s="105" t="s">
        <v>16474</v>
      </c>
      <c r="F2747" s="105" t="s">
        <v>1254</v>
      </c>
      <c r="G2747" s="161" t="s">
        <v>3775</v>
      </c>
      <c r="H2747" s="211" t="s">
        <v>4944</v>
      </c>
      <c r="I2747" s="161"/>
      <c r="J2747" s="161"/>
      <c r="K2747" s="161"/>
      <c r="P2747" s="161"/>
      <c r="S2747" s="161"/>
      <c r="T2747" s="161"/>
    </row>
    <row r="2748" spans="1:20" s="156" customFormat="1" x14ac:dyDescent="0.25">
      <c r="A2748" s="149" t="s">
        <v>9616</v>
      </c>
      <c r="B2748" s="161" t="s">
        <v>282</v>
      </c>
      <c r="C2748" s="161" t="s">
        <v>9617</v>
      </c>
      <c r="D2748" s="160" t="s">
        <v>8944</v>
      </c>
      <c r="E2748" s="161" t="s">
        <v>9618</v>
      </c>
      <c r="F2748" s="161" t="s">
        <v>1254</v>
      </c>
      <c r="G2748" s="161" t="s">
        <v>1421</v>
      </c>
      <c r="H2748" s="161" t="s">
        <v>9619</v>
      </c>
      <c r="I2748" s="161"/>
      <c r="J2748" s="161"/>
      <c r="K2748" s="161"/>
      <c r="P2748" s="161"/>
      <c r="S2748" s="161"/>
      <c r="T2748" s="161"/>
    </row>
    <row r="2749" spans="1:20" s="156" customFormat="1" x14ac:dyDescent="0.25">
      <c r="A2749" s="149" t="s">
        <v>7093</v>
      </c>
      <c r="B2749" s="161" t="s">
        <v>282</v>
      </c>
      <c r="C2749" s="161"/>
      <c r="D2749" s="160" t="s">
        <v>4413</v>
      </c>
      <c r="E2749" s="161" t="s">
        <v>7094</v>
      </c>
      <c r="F2749" s="161" t="s">
        <v>7095</v>
      </c>
      <c r="G2749" s="161" t="s">
        <v>1251</v>
      </c>
      <c r="H2749" s="161" t="s">
        <v>7096</v>
      </c>
      <c r="I2749" s="161"/>
      <c r="J2749" s="161"/>
      <c r="K2749" s="161"/>
      <c r="P2749" s="161"/>
      <c r="S2749" s="161"/>
      <c r="T2749" s="161"/>
    </row>
    <row r="2750" spans="1:20" x14ac:dyDescent="0.25">
      <c r="A2750" s="14" t="s">
        <v>4299</v>
      </c>
      <c r="B2750" s="122" t="s">
        <v>4300</v>
      </c>
      <c r="C2750" s="122" t="s">
        <v>3860</v>
      </c>
      <c r="D2750" s="120" t="s">
        <v>443</v>
      </c>
      <c r="E2750" s="122" t="s">
        <v>288</v>
      </c>
      <c r="F2750" s="122" t="s">
        <v>1250</v>
      </c>
      <c r="G2750" s="122" t="s">
        <v>3624</v>
      </c>
      <c r="H2750" s="122" t="s">
        <v>4301</v>
      </c>
      <c r="I2750" s="122"/>
      <c r="J2750" s="122"/>
      <c r="K2750" s="122"/>
      <c r="P2750" s="122"/>
      <c r="S2750" s="122"/>
      <c r="T2750" s="122"/>
    </row>
    <row r="2751" spans="1:20" s="156" customFormat="1" x14ac:dyDescent="0.25">
      <c r="A2751" s="211" t="s">
        <v>10091</v>
      </c>
      <c r="B2751" s="211" t="s">
        <v>282</v>
      </c>
      <c r="C2751" s="211" t="s">
        <v>16616</v>
      </c>
      <c r="D2751" s="211" t="s">
        <v>8944</v>
      </c>
      <c r="E2751" s="162" t="s">
        <v>10019</v>
      </c>
      <c r="F2751" s="162" t="s">
        <v>7095</v>
      </c>
      <c r="G2751" s="162" t="s">
        <v>1258</v>
      </c>
      <c r="H2751" s="211" t="s">
        <v>10092</v>
      </c>
      <c r="I2751" s="161"/>
      <c r="J2751" s="161"/>
      <c r="K2751" s="161"/>
      <c r="P2751" s="161"/>
      <c r="S2751" s="161"/>
      <c r="T2751" s="161"/>
    </row>
    <row r="2752" spans="1:20" x14ac:dyDescent="0.25">
      <c r="A2752" s="120" t="s">
        <v>4302</v>
      </c>
      <c r="B2752" s="161" t="s">
        <v>282</v>
      </c>
      <c r="C2752" s="120"/>
      <c r="D2752" s="120" t="s">
        <v>564</v>
      </c>
      <c r="E2752" s="104" t="s">
        <v>4303</v>
      </c>
      <c r="F2752" s="120" t="s">
        <v>1600</v>
      </c>
      <c r="G2752" s="120" t="s">
        <v>10112</v>
      </c>
      <c r="H2752" s="120" t="s">
        <v>4304</v>
      </c>
      <c r="I2752" s="120"/>
      <c r="J2752" s="120"/>
      <c r="K2752" s="120"/>
      <c r="L2752" s="120"/>
      <c r="M2752" s="120"/>
      <c r="N2752" s="120"/>
      <c r="O2752" s="120"/>
    </row>
    <row r="2753" spans="1:20" s="156" customFormat="1" x14ac:dyDescent="0.25">
      <c r="A2753" s="160" t="s">
        <v>7137</v>
      </c>
      <c r="B2753" s="161" t="s">
        <v>282</v>
      </c>
      <c r="C2753" s="111" t="s">
        <v>7138</v>
      </c>
      <c r="D2753" s="160" t="s">
        <v>564</v>
      </c>
      <c r="E2753" s="161" t="s">
        <v>7043</v>
      </c>
      <c r="F2753" s="160" t="s">
        <v>1600</v>
      </c>
      <c r="G2753" s="161" t="s">
        <v>5456</v>
      </c>
      <c r="H2753" s="161" t="s">
        <v>7139</v>
      </c>
      <c r="I2753" s="161"/>
      <c r="J2753" s="161"/>
      <c r="K2753" s="161"/>
      <c r="L2753" s="161"/>
      <c r="M2753" s="161"/>
      <c r="N2753" s="161"/>
      <c r="O2753" s="161"/>
    </row>
    <row r="2754" spans="1:20" s="156" customFormat="1" x14ac:dyDescent="0.25">
      <c r="A2754" s="160" t="s">
        <v>7140</v>
      </c>
      <c r="B2754" s="161" t="s">
        <v>282</v>
      </c>
      <c r="C2754" s="111" t="s">
        <v>7141</v>
      </c>
      <c r="D2754" s="160" t="s">
        <v>564</v>
      </c>
      <c r="E2754" s="161" t="s">
        <v>7142</v>
      </c>
      <c r="F2754" s="160" t="s">
        <v>1600</v>
      </c>
      <c r="G2754" s="161" t="s">
        <v>4905</v>
      </c>
      <c r="H2754" s="161" t="s">
        <v>7143</v>
      </c>
      <c r="I2754" s="161"/>
      <c r="J2754" s="161"/>
      <c r="K2754" s="161"/>
      <c r="L2754" s="161"/>
      <c r="M2754" s="161"/>
      <c r="N2754" s="161"/>
      <c r="O2754" s="161"/>
    </row>
    <row r="2755" spans="1:20" s="156" customFormat="1" x14ac:dyDescent="0.25">
      <c r="A2755" s="160" t="s">
        <v>10269</v>
      </c>
      <c r="B2755" s="161" t="s">
        <v>282</v>
      </c>
      <c r="C2755" s="161"/>
      <c r="D2755" s="160" t="s">
        <v>7848</v>
      </c>
      <c r="E2755" s="161" t="s">
        <v>10267</v>
      </c>
      <c r="F2755" s="161" t="s">
        <v>7095</v>
      </c>
      <c r="G2755" s="161" t="s">
        <v>8955</v>
      </c>
      <c r="H2755" s="161" t="s">
        <v>10268</v>
      </c>
      <c r="I2755" s="161"/>
      <c r="J2755" s="161"/>
      <c r="K2755" s="161"/>
      <c r="L2755" s="161"/>
      <c r="M2755" s="161"/>
      <c r="N2755" s="161"/>
      <c r="O2755" s="161"/>
    </row>
    <row r="2756" spans="1:20" s="156" customFormat="1" x14ac:dyDescent="0.25">
      <c r="A2756" s="211" t="s">
        <v>13121</v>
      </c>
      <c r="B2756" s="161" t="s">
        <v>282</v>
      </c>
      <c r="C2756" s="161" t="s">
        <v>13123</v>
      </c>
      <c r="D2756" s="211" t="s">
        <v>7848</v>
      </c>
      <c r="E2756" s="161" t="s">
        <v>13122</v>
      </c>
      <c r="F2756" s="161" t="s">
        <v>1618</v>
      </c>
      <c r="G2756" s="161" t="s">
        <v>8955</v>
      </c>
      <c r="H2756" s="161" t="s">
        <v>10270</v>
      </c>
      <c r="I2756" s="161"/>
      <c r="J2756" s="161"/>
      <c r="K2756" s="161"/>
      <c r="L2756" s="161"/>
      <c r="M2756" s="161"/>
      <c r="N2756" s="161"/>
      <c r="O2756" s="161"/>
    </row>
    <row r="2757" spans="1:20" s="156" customFormat="1" x14ac:dyDescent="0.25">
      <c r="A2757" s="160" t="s">
        <v>16688</v>
      </c>
      <c r="B2757" s="161" t="s">
        <v>282</v>
      </c>
      <c r="C2757" s="161"/>
      <c r="D2757" s="160" t="s">
        <v>7848</v>
      </c>
      <c r="E2757" s="161" t="s">
        <v>367</v>
      </c>
      <c r="F2757" s="161" t="s">
        <v>1254</v>
      </c>
      <c r="G2757" s="161" t="s">
        <v>8955</v>
      </c>
      <c r="H2757" s="161" t="s">
        <v>10266</v>
      </c>
      <c r="I2757" s="161"/>
      <c r="J2757" s="161"/>
      <c r="K2757" s="161"/>
      <c r="L2757" s="161"/>
      <c r="M2757" s="161"/>
      <c r="N2757" s="161"/>
      <c r="O2757" s="161"/>
    </row>
    <row r="2758" spans="1:20" s="156" customFormat="1" x14ac:dyDescent="0.25">
      <c r="A2758" s="211" t="s">
        <v>16689</v>
      </c>
      <c r="B2758" s="161" t="s">
        <v>282</v>
      </c>
      <c r="C2758" s="161" t="s">
        <v>16690</v>
      </c>
      <c r="D2758" s="211" t="s">
        <v>7848</v>
      </c>
      <c r="E2758" s="161" t="s">
        <v>10921</v>
      </c>
      <c r="F2758" s="161" t="s">
        <v>1250</v>
      </c>
      <c r="G2758" s="161" t="s">
        <v>1359</v>
      </c>
      <c r="H2758" s="211" t="s">
        <v>8927</v>
      </c>
      <c r="I2758" s="161"/>
      <c r="J2758" s="161"/>
      <c r="K2758" s="161"/>
      <c r="L2758" s="161"/>
      <c r="M2758" s="161"/>
      <c r="N2758" s="161"/>
      <c r="O2758" s="161"/>
    </row>
    <row r="2759" spans="1:20" s="156" customFormat="1" x14ac:dyDescent="0.25">
      <c r="A2759" s="160" t="s">
        <v>10238</v>
      </c>
      <c r="B2759" s="161" t="s">
        <v>282</v>
      </c>
      <c r="C2759" s="161"/>
      <c r="D2759" s="160" t="s">
        <v>7848</v>
      </c>
      <c r="E2759" s="161" t="s">
        <v>276</v>
      </c>
      <c r="F2759" s="161" t="s">
        <v>1254</v>
      </c>
      <c r="G2759" s="161" t="s">
        <v>8955</v>
      </c>
      <c r="H2759" s="146" t="s">
        <v>10203</v>
      </c>
      <c r="I2759" s="161"/>
      <c r="J2759" s="161"/>
      <c r="K2759" s="161"/>
      <c r="L2759" s="161"/>
      <c r="M2759" s="161"/>
      <c r="N2759" s="161"/>
      <c r="O2759" s="161"/>
    </row>
    <row r="2760" spans="1:20" s="156" customFormat="1" x14ac:dyDescent="0.25">
      <c r="A2760" s="160" t="s">
        <v>10252</v>
      </c>
      <c r="B2760" s="161" t="s">
        <v>282</v>
      </c>
      <c r="C2760" s="161"/>
      <c r="D2760" s="160" t="s">
        <v>7848</v>
      </c>
      <c r="E2760" s="161" t="s">
        <v>10253</v>
      </c>
      <c r="F2760" s="161" t="s">
        <v>1254</v>
      </c>
      <c r="G2760" s="161" t="s">
        <v>8955</v>
      </c>
      <c r="H2760" s="146" t="s">
        <v>10204</v>
      </c>
      <c r="I2760" s="161"/>
      <c r="J2760" s="161"/>
      <c r="K2760" s="161"/>
      <c r="L2760" s="161"/>
      <c r="M2760" s="161"/>
      <c r="N2760" s="161"/>
      <c r="O2760" s="161"/>
    </row>
    <row r="2761" spans="1:20" s="156" customFormat="1" x14ac:dyDescent="0.25">
      <c r="A2761" s="160" t="s">
        <v>10264</v>
      </c>
      <c r="B2761" s="161" t="s">
        <v>282</v>
      </c>
      <c r="C2761" s="161"/>
      <c r="D2761" s="160" t="s">
        <v>7848</v>
      </c>
      <c r="E2761" s="161" t="s">
        <v>9401</v>
      </c>
      <c r="F2761" s="161" t="s">
        <v>1254</v>
      </c>
      <c r="G2761" s="161" t="s">
        <v>8955</v>
      </c>
      <c r="H2761" s="161" t="s">
        <v>10265</v>
      </c>
      <c r="I2761" s="161"/>
      <c r="J2761" s="161"/>
      <c r="K2761" s="161"/>
      <c r="L2761" s="161"/>
      <c r="M2761" s="161"/>
      <c r="N2761" s="161"/>
      <c r="O2761" s="161"/>
    </row>
    <row r="2762" spans="1:20" s="156" customFormat="1" x14ac:dyDescent="0.25">
      <c r="A2762" s="211" t="s">
        <v>17318</v>
      </c>
      <c r="B2762" s="161" t="s">
        <v>282</v>
      </c>
      <c r="C2762" s="161"/>
      <c r="D2762" s="211" t="s">
        <v>16646</v>
      </c>
      <c r="E2762" s="161" t="s">
        <v>276</v>
      </c>
      <c r="F2762" s="161" t="s">
        <v>1254</v>
      </c>
      <c r="G2762" s="161" t="s">
        <v>8955</v>
      </c>
      <c r="H2762" s="161" t="s">
        <v>17319</v>
      </c>
      <c r="I2762" s="161"/>
      <c r="J2762" s="161"/>
      <c r="K2762" s="161"/>
      <c r="L2762" s="161"/>
      <c r="M2762" s="161"/>
      <c r="N2762" s="161"/>
      <c r="O2762" s="161"/>
    </row>
    <row r="2763" spans="1:20" ht="15.75" thickBot="1" x14ac:dyDescent="0.3">
      <c r="A2763" s="14" t="s">
        <v>4305</v>
      </c>
      <c r="B2763" s="122" t="s">
        <v>4306</v>
      </c>
      <c r="C2763" s="122" t="s">
        <v>3860</v>
      </c>
      <c r="D2763" s="120" t="s">
        <v>443</v>
      </c>
      <c r="E2763" s="122" t="s">
        <v>1790</v>
      </c>
      <c r="F2763" s="122" t="s">
        <v>1250</v>
      </c>
      <c r="G2763" s="122" t="s">
        <v>3624</v>
      </c>
      <c r="H2763" s="122" t="s">
        <v>4307</v>
      </c>
      <c r="I2763" s="122"/>
      <c r="J2763" s="122"/>
      <c r="K2763" s="122"/>
      <c r="P2763" s="122"/>
      <c r="S2763" s="122"/>
      <c r="T2763" s="122"/>
    </row>
    <row r="2764" spans="1:20" x14ac:dyDescent="0.25">
      <c r="A2764" s="120" t="s">
        <v>4308</v>
      </c>
      <c r="B2764" s="120" t="s">
        <v>282</v>
      </c>
      <c r="C2764" s="120"/>
      <c r="D2764" s="120" t="s">
        <v>4413</v>
      </c>
      <c r="E2764" s="119" t="s">
        <v>1691</v>
      </c>
      <c r="F2764" s="120"/>
      <c r="G2764" s="119" t="s">
        <v>3624</v>
      </c>
      <c r="H2764" s="99" t="s">
        <v>4309</v>
      </c>
      <c r="K2764" s="124"/>
      <c r="L2764" s="102"/>
      <c r="Q2764" s="103"/>
    </row>
    <row r="2765" spans="1:20" s="156" customFormat="1" x14ac:dyDescent="0.25">
      <c r="A2765" s="160" t="s">
        <v>10274</v>
      </c>
      <c r="B2765" s="105" t="s">
        <v>282</v>
      </c>
      <c r="C2765" s="111"/>
      <c r="D2765" s="160" t="s">
        <v>7848</v>
      </c>
      <c r="E2765" s="161" t="s">
        <v>7861</v>
      </c>
      <c r="F2765" s="161" t="s">
        <v>1254</v>
      </c>
      <c r="G2765" s="161" t="s">
        <v>8955</v>
      </c>
      <c r="H2765" s="161" t="s">
        <v>10275</v>
      </c>
      <c r="K2765" s="161"/>
      <c r="L2765" s="161"/>
      <c r="Q2765" s="161"/>
    </row>
    <row r="2766" spans="1:20" s="156" customFormat="1" x14ac:dyDescent="0.25">
      <c r="A2766" s="160" t="s">
        <v>8931</v>
      </c>
      <c r="B2766" s="105" t="s">
        <v>282</v>
      </c>
      <c r="C2766" s="111" t="s">
        <v>8930</v>
      </c>
      <c r="D2766" s="160" t="s">
        <v>7848</v>
      </c>
      <c r="E2766" s="161" t="s">
        <v>8928</v>
      </c>
      <c r="F2766" s="161" t="s">
        <v>7095</v>
      </c>
      <c r="G2766" s="161" t="s">
        <v>1258</v>
      </c>
      <c r="H2766" s="161" t="s">
        <v>8929</v>
      </c>
      <c r="K2766" s="161"/>
      <c r="L2766" s="161"/>
      <c r="Q2766" s="161"/>
    </row>
    <row r="2767" spans="1:20" s="156" customFormat="1" x14ac:dyDescent="0.25">
      <c r="A2767" s="160" t="s">
        <v>10278</v>
      </c>
      <c r="B2767" s="105" t="s">
        <v>282</v>
      </c>
      <c r="C2767" s="161"/>
      <c r="D2767" s="160" t="s">
        <v>7848</v>
      </c>
      <c r="E2767" s="161" t="s">
        <v>309</v>
      </c>
      <c r="F2767" s="161" t="s">
        <v>1254</v>
      </c>
      <c r="G2767" s="161" t="s">
        <v>8955</v>
      </c>
      <c r="H2767" s="161" t="s">
        <v>10279</v>
      </c>
      <c r="K2767" s="161"/>
      <c r="L2767" s="161"/>
      <c r="Q2767" s="161"/>
    </row>
    <row r="2768" spans="1:20" s="156" customFormat="1" x14ac:dyDescent="0.25">
      <c r="A2768" s="160" t="s">
        <v>10276</v>
      </c>
      <c r="B2768" s="105" t="s">
        <v>282</v>
      </c>
      <c r="C2768" s="161"/>
      <c r="D2768" s="160" t="s">
        <v>7848</v>
      </c>
      <c r="E2768" s="161" t="s">
        <v>2372</v>
      </c>
      <c r="F2768" s="161" t="s">
        <v>1254</v>
      </c>
      <c r="G2768" s="161" t="s">
        <v>8955</v>
      </c>
      <c r="H2768" s="161" t="s">
        <v>10277</v>
      </c>
      <c r="K2768" s="161"/>
      <c r="L2768" s="161"/>
      <c r="Q2768" s="161"/>
    </row>
    <row r="2769" spans="1:35" x14ac:dyDescent="0.25">
      <c r="A2769" s="120" t="s">
        <v>4310</v>
      </c>
      <c r="B2769" s="105" t="s">
        <v>282</v>
      </c>
      <c r="D2769" s="160" t="s">
        <v>1357</v>
      </c>
      <c r="E2769" s="119" t="s">
        <v>405</v>
      </c>
      <c r="F2769" s="122" t="s">
        <v>1618</v>
      </c>
      <c r="G2769" s="119" t="s">
        <v>3624</v>
      </c>
      <c r="H2769" s="120" t="s">
        <v>4311</v>
      </c>
    </row>
    <row r="2770" spans="1:35" s="156" customFormat="1" x14ac:dyDescent="0.25">
      <c r="A2770" s="162" t="s">
        <v>8934</v>
      </c>
      <c r="B2770" s="105" t="s">
        <v>282</v>
      </c>
      <c r="C2770" s="161" t="s">
        <v>8935</v>
      </c>
      <c r="D2770" s="162" t="s">
        <v>7848</v>
      </c>
      <c r="E2770" s="161" t="s">
        <v>5872</v>
      </c>
      <c r="F2770" s="161" t="s">
        <v>1250</v>
      </c>
      <c r="G2770" s="161" t="s">
        <v>6857</v>
      </c>
      <c r="H2770" s="161" t="s">
        <v>8936</v>
      </c>
    </row>
    <row r="2771" spans="1:35" s="127" customFormat="1" x14ac:dyDescent="0.25">
      <c r="A2771" s="122" t="s">
        <v>4315</v>
      </c>
      <c r="B2771" s="105" t="s">
        <v>282</v>
      </c>
      <c r="C2771" s="122"/>
      <c r="D2771" s="162" t="s">
        <v>564</v>
      </c>
      <c r="E2771" s="122" t="s">
        <v>4316</v>
      </c>
      <c r="F2771" s="122" t="s">
        <v>1250</v>
      </c>
      <c r="G2771" s="122" t="s">
        <v>4817</v>
      </c>
      <c r="H2771" s="122" t="s">
        <v>4243</v>
      </c>
      <c r="I2771" s="122"/>
      <c r="J2771" s="122"/>
      <c r="K2771" s="122"/>
      <c r="L2771" s="122"/>
      <c r="M2771" s="122"/>
      <c r="N2771" s="122"/>
      <c r="O2771" s="122"/>
      <c r="P2771" s="122"/>
      <c r="Q2771" s="122"/>
      <c r="R2771" s="122"/>
      <c r="S2771" s="122"/>
      <c r="T2771" s="122"/>
      <c r="U2771" s="122"/>
      <c r="V2771" s="122"/>
      <c r="W2771" s="122"/>
      <c r="X2771" s="122"/>
      <c r="Y2771" s="122"/>
      <c r="Z2771" s="122"/>
      <c r="AA2771" s="122"/>
      <c r="AB2771" s="122"/>
      <c r="AC2771" s="122"/>
      <c r="AD2771" s="122"/>
      <c r="AE2771" s="119"/>
      <c r="AF2771" s="119"/>
      <c r="AG2771" s="119"/>
      <c r="AH2771" s="119"/>
      <c r="AI2771" s="119"/>
    </row>
    <row r="2772" spans="1:35" s="127" customFormat="1" x14ac:dyDescent="0.25">
      <c r="A2772" s="161" t="s">
        <v>8937</v>
      </c>
      <c r="B2772" s="105" t="s">
        <v>282</v>
      </c>
      <c r="C2772" s="161"/>
      <c r="D2772" s="162" t="s">
        <v>7848</v>
      </c>
      <c r="E2772" s="161" t="s">
        <v>8938</v>
      </c>
      <c r="F2772" s="161" t="s">
        <v>1254</v>
      </c>
      <c r="G2772" s="161" t="s">
        <v>2382</v>
      </c>
      <c r="H2772" s="161" t="s">
        <v>8939</v>
      </c>
      <c r="I2772" s="161"/>
      <c r="J2772" s="161"/>
      <c r="K2772" s="161"/>
      <c r="L2772" s="161"/>
      <c r="M2772" s="161"/>
      <c r="N2772" s="161"/>
      <c r="O2772" s="161"/>
      <c r="P2772" s="161"/>
      <c r="Q2772" s="161"/>
      <c r="R2772" s="161"/>
      <c r="S2772" s="161"/>
      <c r="T2772" s="161"/>
      <c r="U2772" s="161"/>
      <c r="V2772" s="161"/>
      <c r="W2772" s="161"/>
      <c r="X2772" s="161"/>
      <c r="Y2772" s="161"/>
      <c r="Z2772" s="161"/>
      <c r="AA2772" s="161"/>
      <c r="AB2772" s="161"/>
      <c r="AC2772" s="161"/>
      <c r="AD2772" s="161"/>
      <c r="AE2772" s="156"/>
      <c r="AF2772" s="156"/>
      <c r="AG2772" s="156"/>
      <c r="AH2772" s="156"/>
      <c r="AI2772" s="156"/>
    </row>
    <row r="2773" spans="1:35" s="127" customFormat="1" x14ac:dyDescent="0.25">
      <c r="A2773" s="161" t="s">
        <v>10280</v>
      </c>
      <c r="B2773" s="105" t="s">
        <v>282</v>
      </c>
      <c r="C2773" s="161"/>
      <c r="D2773" s="162" t="s">
        <v>7848</v>
      </c>
      <c r="E2773" s="161" t="s">
        <v>10281</v>
      </c>
      <c r="F2773" s="161" t="s">
        <v>1618</v>
      </c>
      <c r="G2773" s="161" t="s">
        <v>8955</v>
      </c>
      <c r="H2773" s="161" t="s">
        <v>10282</v>
      </c>
      <c r="I2773" s="161"/>
      <c r="J2773" s="161"/>
      <c r="K2773" s="161"/>
      <c r="L2773" s="161"/>
      <c r="M2773" s="161"/>
      <c r="N2773" s="161"/>
      <c r="O2773" s="161"/>
      <c r="P2773" s="161"/>
      <c r="Q2773" s="161"/>
      <c r="R2773" s="161"/>
      <c r="S2773" s="161"/>
      <c r="T2773" s="161"/>
      <c r="U2773" s="161"/>
      <c r="V2773" s="161"/>
      <c r="W2773" s="161"/>
      <c r="X2773" s="161"/>
      <c r="Y2773" s="161"/>
      <c r="Z2773" s="161"/>
      <c r="AA2773" s="161"/>
      <c r="AB2773" s="161"/>
      <c r="AC2773" s="161"/>
      <c r="AD2773" s="161"/>
      <c r="AE2773" s="156"/>
      <c r="AF2773" s="156"/>
      <c r="AG2773" s="156"/>
      <c r="AH2773" s="156"/>
      <c r="AI2773" s="156"/>
    </row>
    <row r="2774" spans="1:35" s="127" customFormat="1" x14ac:dyDescent="0.25">
      <c r="A2774" s="161" t="s">
        <v>10283</v>
      </c>
      <c r="B2774" s="105" t="s">
        <v>282</v>
      </c>
      <c r="C2774" s="161"/>
      <c r="D2774" s="162" t="s">
        <v>7848</v>
      </c>
      <c r="E2774" s="161" t="s">
        <v>10284</v>
      </c>
      <c r="F2774" s="161" t="s">
        <v>1618</v>
      </c>
      <c r="G2774" s="161" t="s">
        <v>8955</v>
      </c>
      <c r="H2774" s="161" t="s">
        <v>10285</v>
      </c>
      <c r="I2774" s="161"/>
      <c r="J2774" s="161"/>
      <c r="K2774" s="161"/>
      <c r="L2774" s="161"/>
      <c r="M2774" s="161"/>
      <c r="N2774" s="161"/>
      <c r="O2774" s="161"/>
      <c r="P2774" s="161"/>
      <c r="Q2774" s="161"/>
      <c r="R2774" s="161"/>
      <c r="S2774" s="161"/>
      <c r="T2774" s="161"/>
      <c r="U2774" s="161"/>
      <c r="V2774" s="161"/>
      <c r="W2774" s="161"/>
      <c r="X2774" s="161"/>
      <c r="Y2774" s="161"/>
      <c r="Z2774" s="161"/>
      <c r="AA2774" s="161"/>
      <c r="AB2774" s="161"/>
      <c r="AC2774" s="161"/>
      <c r="AD2774" s="161"/>
      <c r="AE2774" s="156"/>
      <c r="AF2774" s="156"/>
      <c r="AG2774" s="156"/>
      <c r="AH2774" s="156"/>
      <c r="AI2774" s="156"/>
    </row>
    <row r="2775" spans="1:35" s="127" customFormat="1" x14ac:dyDescent="0.25">
      <c r="A2775" s="161" t="s">
        <v>17138</v>
      </c>
      <c r="B2775" s="105" t="s">
        <v>282</v>
      </c>
      <c r="C2775" s="161" t="s">
        <v>8940</v>
      </c>
      <c r="D2775" s="162" t="s">
        <v>16841</v>
      </c>
      <c r="E2775" s="161" t="s">
        <v>309</v>
      </c>
      <c r="F2775" s="161" t="s">
        <v>1254</v>
      </c>
      <c r="G2775" s="161" t="s">
        <v>10307</v>
      </c>
      <c r="H2775" s="161" t="s">
        <v>8941</v>
      </c>
      <c r="I2775" s="161" t="s">
        <v>17139</v>
      </c>
      <c r="J2775" s="161"/>
      <c r="K2775" s="161"/>
      <c r="L2775" s="161"/>
      <c r="M2775" s="161"/>
      <c r="N2775" s="161"/>
      <c r="O2775" s="161"/>
      <c r="P2775" s="161"/>
      <c r="Q2775" s="161"/>
      <c r="R2775" s="161"/>
      <c r="S2775" s="161"/>
      <c r="T2775" s="161"/>
      <c r="U2775" s="161"/>
      <c r="V2775" s="161"/>
      <c r="W2775" s="161"/>
      <c r="X2775" s="161"/>
      <c r="Y2775" s="161"/>
      <c r="Z2775" s="161"/>
      <c r="AA2775" s="161"/>
      <c r="AB2775" s="161"/>
      <c r="AC2775" s="161"/>
      <c r="AD2775" s="161"/>
      <c r="AE2775" s="156"/>
      <c r="AF2775" s="156"/>
      <c r="AG2775" s="156"/>
      <c r="AH2775" s="156"/>
      <c r="AI2775" s="156"/>
    </row>
    <row r="2776" spans="1:35" s="127" customFormat="1" x14ac:dyDescent="0.25">
      <c r="A2776" s="119">
        <v>845</v>
      </c>
      <c r="B2776" s="105" t="s">
        <v>282</v>
      </c>
      <c r="C2776" s="119" t="s">
        <v>7778</v>
      </c>
      <c r="D2776" s="161" t="s">
        <v>8944</v>
      </c>
      <c r="E2776" s="161" t="s">
        <v>7301</v>
      </c>
      <c r="F2776" s="161" t="s">
        <v>1250</v>
      </c>
      <c r="G2776" s="161" t="s">
        <v>4817</v>
      </c>
      <c r="H2776" s="119" t="s">
        <v>7729</v>
      </c>
      <c r="I2776" s="119"/>
      <c r="J2776" s="119"/>
      <c r="K2776" s="119"/>
      <c r="L2776" s="119"/>
      <c r="M2776" s="119"/>
      <c r="N2776" s="119"/>
      <c r="O2776" s="119"/>
      <c r="P2776" s="119"/>
      <c r="Q2776" s="119"/>
      <c r="R2776" s="119"/>
      <c r="S2776" s="119"/>
      <c r="T2776" s="119"/>
      <c r="U2776" s="119"/>
      <c r="V2776" s="119"/>
      <c r="W2776" s="119"/>
      <c r="X2776" s="119"/>
      <c r="Y2776" s="119"/>
      <c r="Z2776" s="119"/>
      <c r="AA2776" s="119"/>
      <c r="AB2776" s="119"/>
      <c r="AC2776" s="119"/>
      <c r="AD2776" s="119"/>
      <c r="AE2776" s="119"/>
      <c r="AF2776" s="119"/>
      <c r="AG2776" s="119"/>
      <c r="AH2776" s="119"/>
      <c r="AI2776" s="119"/>
    </row>
  </sheetData>
  <autoFilter ref="A1:AD277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77"/>
  <sheetViews>
    <sheetView workbookViewId="0">
      <pane xSplit="3" ySplit="6" topLeftCell="N529" activePane="bottomRight" state="frozen"/>
      <selection pane="topRight" activeCell="D1" sqref="D1"/>
      <selection pane="bottomLeft" activeCell="A7" sqref="A7"/>
      <selection pane="bottomRight" activeCell="A2" sqref="A2"/>
    </sheetView>
  </sheetViews>
  <sheetFormatPr defaultRowHeight="15" x14ac:dyDescent="0.25"/>
  <cols>
    <col min="1" max="1" width="23.85546875" bestFit="1" customWidth="1"/>
    <col min="2" max="2" width="23.85546875" style="212" customWidth="1"/>
    <col min="3" max="3" width="36.140625" bestFit="1" customWidth="1"/>
    <col min="4" max="4" width="25" customWidth="1"/>
    <col min="5" max="5" width="24.42578125" customWidth="1"/>
    <col min="6" max="6" width="21.140625" customWidth="1"/>
    <col min="7" max="7" width="21.140625" style="212" customWidth="1"/>
    <col min="8" max="8" width="14.42578125" customWidth="1"/>
    <col min="9" max="9" width="23.5703125" customWidth="1"/>
    <col min="10" max="10" width="18.28515625" customWidth="1"/>
    <col min="11" max="11" width="20.42578125" customWidth="1"/>
    <col min="12" max="12" width="17.42578125" customWidth="1"/>
    <col min="13" max="13" width="13.7109375" customWidth="1"/>
    <col min="14" max="14" width="26.140625" customWidth="1"/>
    <col min="15" max="15" width="25" customWidth="1"/>
    <col min="16" max="16" width="24.42578125" customWidth="1"/>
    <col min="17" max="18" width="21.140625" customWidth="1"/>
    <col min="19" max="19" width="14.42578125" customWidth="1"/>
    <col min="20" max="20" width="23.5703125" customWidth="1"/>
    <col min="21" max="21" width="18.28515625" customWidth="1"/>
    <col min="22" max="22" width="20.42578125" customWidth="1"/>
    <col min="23" max="23" width="17.42578125" customWidth="1"/>
    <col min="24" max="24" width="13.7109375" customWidth="1"/>
    <col min="25" max="25" width="26.140625" customWidth="1"/>
    <col min="26" max="26" width="25" customWidth="1"/>
    <col min="27" max="27" width="24.42578125" customWidth="1"/>
    <col min="28" max="29" width="21.140625" customWidth="1"/>
    <col min="30" max="30" width="14.42578125" customWidth="1"/>
    <col min="31" max="31" width="23.5703125" customWidth="1"/>
    <col min="32" max="32" width="18.28515625" customWidth="1"/>
    <col min="33" max="33" width="20.42578125" customWidth="1"/>
    <col min="34" max="34" width="17.42578125" customWidth="1"/>
    <col min="35" max="35" width="13.7109375" customWidth="1"/>
    <col min="36" max="36" width="26.140625" customWidth="1"/>
    <col min="37" max="37" width="25" customWidth="1"/>
    <col min="38" max="38" width="24.42578125" customWidth="1"/>
    <col min="39" max="40" width="21.140625" customWidth="1"/>
    <col min="41" max="41" width="14.42578125" customWidth="1"/>
    <col min="42" max="42" width="23.5703125" customWidth="1"/>
    <col min="43" max="43" width="18.28515625" customWidth="1"/>
    <col min="44" max="44" width="20.42578125" customWidth="1"/>
    <col min="45" max="45" width="17.42578125" customWidth="1"/>
    <col min="46" max="46" width="13.7109375" customWidth="1"/>
    <col min="47" max="47" width="26.140625" customWidth="1"/>
    <col min="48" max="48" width="25" customWidth="1"/>
    <col min="49" max="49" width="24.42578125" customWidth="1"/>
    <col min="50" max="51" width="21.140625" customWidth="1"/>
    <col min="52" max="52" width="14.42578125" customWidth="1"/>
    <col min="53" max="53" width="23.5703125" customWidth="1"/>
    <col min="54" max="54" width="18.28515625" customWidth="1"/>
    <col min="55" max="55" width="20.42578125" customWidth="1"/>
    <col min="56" max="56" width="17.42578125" customWidth="1"/>
    <col min="57" max="57" width="13.7109375" customWidth="1"/>
  </cols>
  <sheetData>
    <row r="1" spans="1:57" s="2" customFormat="1" ht="75" x14ac:dyDescent="0.25">
      <c r="A1" s="213" t="s">
        <v>0</v>
      </c>
      <c r="B1" s="213" t="s">
        <v>7</v>
      </c>
      <c r="C1" s="213" t="s">
        <v>10427</v>
      </c>
      <c r="D1" s="213" t="s">
        <v>10428</v>
      </c>
      <c r="E1" s="213" t="s">
        <v>10429</v>
      </c>
      <c r="F1" s="213" t="s">
        <v>10430</v>
      </c>
      <c r="G1" s="213" t="s">
        <v>10432</v>
      </c>
      <c r="H1" s="213" t="s">
        <v>10431</v>
      </c>
      <c r="I1" s="213" t="s">
        <v>10433</v>
      </c>
      <c r="J1" s="213" t="s">
        <v>10434</v>
      </c>
      <c r="K1" s="213" t="s">
        <v>10496</v>
      </c>
      <c r="L1" s="213" t="s">
        <v>10436</v>
      </c>
      <c r="M1" s="213" t="s">
        <v>10437</v>
      </c>
      <c r="N1" s="214" t="s">
        <v>10438</v>
      </c>
      <c r="O1" s="214" t="s">
        <v>10428</v>
      </c>
      <c r="P1" s="214" t="s">
        <v>10429</v>
      </c>
      <c r="Q1" s="214" t="s">
        <v>10430</v>
      </c>
      <c r="R1" s="214" t="s">
        <v>10432</v>
      </c>
      <c r="S1" s="214" t="s">
        <v>10431</v>
      </c>
      <c r="T1" s="214" t="s">
        <v>10433</v>
      </c>
      <c r="U1" s="214" t="s">
        <v>10434</v>
      </c>
      <c r="V1" s="214" t="s">
        <v>10435</v>
      </c>
      <c r="W1" s="214" t="s">
        <v>10436</v>
      </c>
      <c r="X1" s="214" t="s">
        <v>10437</v>
      </c>
      <c r="Y1" s="215" t="s">
        <v>10439</v>
      </c>
      <c r="Z1" s="215" t="s">
        <v>10428</v>
      </c>
      <c r="AA1" s="215" t="s">
        <v>10429</v>
      </c>
      <c r="AB1" s="215" t="s">
        <v>10430</v>
      </c>
      <c r="AC1" s="215" t="s">
        <v>10432</v>
      </c>
      <c r="AD1" s="215" t="s">
        <v>10431</v>
      </c>
      <c r="AE1" s="215" t="s">
        <v>10433</v>
      </c>
      <c r="AF1" s="215" t="s">
        <v>10434</v>
      </c>
      <c r="AG1" s="215" t="s">
        <v>10435</v>
      </c>
      <c r="AH1" s="215" t="s">
        <v>10436</v>
      </c>
      <c r="AI1" s="215" t="s">
        <v>10437</v>
      </c>
      <c r="AJ1" s="216" t="s">
        <v>10440</v>
      </c>
      <c r="AK1" s="216" t="s">
        <v>10428</v>
      </c>
      <c r="AL1" s="216" t="s">
        <v>10429</v>
      </c>
      <c r="AM1" s="216" t="s">
        <v>10430</v>
      </c>
      <c r="AN1" s="216" t="s">
        <v>10432</v>
      </c>
      <c r="AO1" s="216" t="s">
        <v>10431</v>
      </c>
      <c r="AP1" s="216" t="s">
        <v>10433</v>
      </c>
      <c r="AQ1" s="216" t="s">
        <v>10434</v>
      </c>
      <c r="AR1" s="216" t="s">
        <v>10435</v>
      </c>
      <c r="AS1" s="216" t="s">
        <v>10436</v>
      </c>
      <c r="AT1" s="216" t="s">
        <v>10437</v>
      </c>
      <c r="AU1" s="217" t="s">
        <v>10441</v>
      </c>
      <c r="AV1" s="217" t="s">
        <v>10428</v>
      </c>
      <c r="AW1" s="217" t="s">
        <v>10429</v>
      </c>
      <c r="AX1" s="217" t="s">
        <v>10430</v>
      </c>
      <c r="AY1" s="217" t="s">
        <v>10432</v>
      </c>
      <c r="AZ1" s="217" t="s">
        <v>10431</v>
      </c>
      <c r="BA1" s="217" t="s">
        <v>10433</v>
      </c>
      <c r="BB1" s="217" t="s">
        <v>10434</v>
      </c>
      <c r="BC1" s="217" t="s">
        <v>10435</v>
      </c>
      <c r="BD1" s="217" t="s">
        <v>10436</v>
      </c>
      <c r="BE1" s="217" t="s">
        <v>10437</v>
      </c>
    </row>
    <row r="2" spans="1:57" s="212" customFormat="1" x14ac:dyDescent="0.25">
      <c r="A2" s="106" t="s">
        <v>7779</v>
      </c>
      <c r="B2" s="212" t="s">
        <v>12886</v>
      </c>
      <c r="C2" s="212" t="s">
        <v>266</v>
      </c>
      <c r="D2" s="159" t="s">
        <v>282</v>
      </c>
      <c r="E2" s="159" t="s">
        <v>282</v>
      </c>
      <c r="F2" s="159" t="s">
        <v>282</v>
      </c>
      <c r="G2" s="159" t="s">
        <v>282</v>
      </c>
      <c r="H2" s="159" t="s">
        <v>10507</v>
      </c>
      <c r="I2" s="159" t="s">
        <v>12887</v>
      </c>
      <c r="J2" s="159" t="s">
        <v>273</v>
      </c>
      <c r="K2" s="212">
        <v>6</v>
      </c>
      <c r="L2" s="212" t="s">
        <v>12888</v>
      </c>
      <c r="M2" s="212" t="s">
        <v>273</v>
      </c>
      <c r="N2" s="212" t="s">
        <v>266</v>
      </c>
      <c r="O2" s="212" t="s">
        <v>282</v>
      </c>
      <c r="P2" s="212" t="s">
        <v>282</v>
      </c>
      <c r="Q2" s="212" t="s">
        <v>282</v>
      </c>
      <c r="R2" s="212" t="s">
        <v>282</v>
      </c>
      <c r="S2" s="212" t="s">
        <v>10507</v>
      </c>
      <c r="T2" s="212" t="s">
        <v>10508</v>
      </c>
      <c r="U2" s="212" t="s">
        <v>273</v>
      </c>
      <c r="V2" s="212">
        <v>6</v>
      </c>
      <c r="W2" s="212" t="s">
        <v>10799</v>
      </c>
      <c r="X2" s="212" t="s">
        <v>273</v>
      </c>
      <c r="Y2" s="212" t="s">
        <v>790</v>
      </c>
      <c r="Z2" s="212" t="s">
        <v>282</v>
      </c>
      <c r="AA2" s="212" t="s">
        <v>282</v>
      </c>
      <c r="AB2" s="212" t="s">
        <v>282</v>
      </c>
      <c r="AC2" s="212" t="s">
        <v>282</v>
      </c>
      <c r="AD2" s="212" t="s">
        <v>10507</v>
      </c>
      <c r="AE2" s="212" t="s">
        <v>273</v>
      </c>
      <c r="AF2" s="212" t="s">
        <v>273</v>
      </c>
      <c r="AG2" s="212">
        <v>6</v>
      </c>
      <c r="AH2" s="212" t="s">
        <v>273</v>
      </c>
      <c r="AI2" s="212" t="s">
        <v>273</v>
      </c>
      <c r="AJ2" s="212" t="s">
        <v>282</v>
      </c>
      <c r="AK2" s="212" t="s">
        <v>282</v>
      </c>
      <c r="AL2" s="212" t="s">
        <v>282</v>
      </c>
      <c r="AM2" s="212" t="s">
        <v>282</v>
      </c>
      <c r="AN2" s="212" t="s">
        <v>282</v>
      </c>
      <c r="AO2" s="212" t="s">
        <v>282</v>
      </c>
      <c r="AP2" s="212" t="s">
        <v>282</v>
      </c>
      <c r="AQ2" s="212" t="s">
        <v>282</v>
      </c>
      <c r="AR2" s="212" t="s">
        <v>282</v>
      </c>
      <c r="AS2" s="212" t="s">
        <v>282</v>
      </c>
      <c r="AT2" s="212" t="s">
        <v>282</v>
      </c>
      <c r="AU2" s="212" t="s">
        <v>282</v>
      </c>
      <c r="AV2" s="212" t="s">
        <v>282</v>
      </c>
      <c r="AW2" s="212" t="s">
        <v>282</v>
      </c>
      <c r="AX2" s="212" t="s">
        <v>282</v>
      </c>
      <c r="AY2" s="212" t="s">
        <v>282</v>
      </c>
      <c r="AZ2" s="212" t="s">
        <v>282</v>
      </c>
      <c r="BA2" s="212" t="s">
        <v>282</v>
      </c>
      <c r="BB2" s="212" t="s">
        <v>282</v>
      </c>
      <c r="BC2" s="212" t="s">
        <v>282</v>
      </c>
      <c r="BD2" s="212" t="s">
        <v>282</v>
      </c>
      <c r="BE2" s="212" t="s">
        <v>282</v>
      </c>
    </row>
    <row r="3" spans="1:57" s="212" customFormat="1" x14ac:dyDescent="0.25">
      <c r="A3" s="161" t="s">
        <v>7780</v>
      </c>
      <c r="B3" s="212" t="s">
        <v>12886</v>
      </c>
      <c r="C3" s="212" t="s">
        <v>266</v>
      </c>
      <c r="D3" s="159" t="s">
        <v>282</v>
      </c>
      <c r="E3" s="159" t="s">
        <v>282</v>
      </c>
      <c r="F3" s="159" t="s">
        <v>282</v>
      </c>
      <c r="G3" s="159" t="s">
        <v>282</v>
      </c>
      <c r="H3" s="159" t="s">
        <v>10507</v>
      </c>
      <c r="I3" s="159" t="s">
        <v>12887</v>
      </c>
      <c r="J3" s="159" t="s">
        <v>273</v>
      </c>
      <c r="K3" s="212">
        <v>8</v>
      </c>
      <c r="L3" s="212" t="s">
        <v>12888</v>
      </c>
      <c r="M3" s="212" t="s">
        <v>273</v>
      </c>
      <c r="N3" s="212" t="s">
        <v>266</v>
      </c>
      <c r="O3" s="212" t="s">
        <v>282</v>
      </c>
      <c r="P3" s="212" t="s">
        <v>282</v>
      </c>
      <c r="Q3" s="212" t="s">
        <v>282</v>
      </c>
      <c r="R3" s="212" t="s">
        <v>282</v>
      </c>
      <c r="S3" s="212" t="s">
        <v>10507</v>
      </c>
      <c r="T3" s="212" t="s">
        <v>10508</v>
      </c>
      <c r="U3" s="212" t="s">
        <v>273</v>
      </c>
      <c r="V3" s="212">
        <v>8</v>
      </c>
      <c r="W3" s="212" t="s">
        <v>10799</v>
      </c>
      <c r="X3" s="212" t="s">
        <v>273</v>
      </c>
      <c r="Y3" s="212" t="s">
        <v>266</v>
      </c>
      <c r="Z3" s="212" t="s">
        <v>282</v>
      </c>
      <c r="AA3" s="212" t="s">
        <v>282</v>
      </c>
      <c r="AB3" s="212" t="s">
        <v>282</v>
      </c>
      <c r="AC3" s="212" t="s">
        <v>282</v>
      </c>
      <c r="AD3" s="212" t="s">
        <v>10507</v>
      </c>
      <c r="AE3" s="212" t="s">
        <v>12892</v>
      </c>
      <c r="AF3" s="212" t="s">
        <v>273</v>
      </c>
      <c r="AG3" s="212">
        <v>8</v>
      </c>
      <c r="AH3" s="212" t="s">
        <v>12893</v>
      </c>
      <c r="AI3" s="212" t="s">
        <v>273</v>
      </c>
      <c r="AJ3" s="212" t="s">
        <v>790</v>
      </c>
      <c r="AK3" s="212" t="s">
        <v>282</v>
      </c>
      <c r="AL3" s="212" t="s">
        <v>282</v>
      </c>
      <c r="AM3" s="212" t="s">
        <v>282</v>
      </c>
      <c r="AN3" s="212" t="s">
        <v>282</v>
      </c>
      <c r="AO3" s="212" t="s">
        <v>10507</v>
      </c>
      <c r="AP3" s="212" t="s">
        <v>273</v>
      </c>
      <c r="AQ3" s="212" t="s">
        <v>273</v>
      </c>
      <c r="AR3" s="212">
        <v>8</v>
      </c>
      <c r="AS3" s="212" t="s">
        <v>273</v>
      </c>
      <c r="AT3" s="212" t="s">
        <v>273</v>
      </c>
      <c r="AU3" s="212" t="s">
        <v>282</v>
      </c>
      <c r="AV3" s="212" t="s">
        <v>282</v>
      </c>
      <c r="AW3" s="212" t="s">
        <v>282</v>
      </c>
      <c r="AX3" s="212" t="s">
        <v>282</v>
      </c>
      <c r="AY3" s="212" t="s">
        <v>282</v>
      </c>
      <c r="AZ3" s="212" t="s">
        <v>282</v>
      </c>
      <c r="BA3" s="212" t="s">
        <v>282</v>
      </c>
      <c r="BB3" s="212" t="s">
        <v>282</v>
      </c>
      <c r="BC3" s="212" t="s">
        <v>282</v>
      </c>
      <c r="BD3" s="212" t="s">
        <v>282</v>
      </c>
      <c r="BE3" s="212" t="s">
        <v>282</v>
      </c>
    </row>
    <row r="4" spans="1:57" s="212" customFormat="1" x14ac:dyDescent="0.25">
      <c r="A4" s="161" t="s">
        <v>7781</v>
      </c>
      <c r="B4" s="212" t="s">
        <v>12886</v>
      </c>
      <c r="C4" s="212" t="s">
        <v>266</v>
      </c>
      <c r="D4" s="159" t="s">
        <v>282</v>
      </c>
      <c r="E4" s="159" t="s">
        <v>282</v>
      </c>
      <c r="F4" s="159" t="s">
        <v>282</v>
      </c>
      <c r="G4" s="159" t="s">
        <v>282</v>
      </c>
      <c r="H4" s="159" t="s">
        <v>10507</v>
      </c>
      <c r="I4" s="159" t="s">
        <v>12892</v>
      </c>
      <c r="J4" s="159" t="s">
        <v>273</v>
      </c>
      <c r="K4" s="212">
        <v>8</v>
      </c>
      <c r="L4" s="212" t="s">
        <v>12893</v>
      </c>
      <c r="M4" s="212" t="s">
        <v>273</v>
      </c>
      <c r="N4" s="212" t="s">
        <v>246</v>
      </c>
      <c r="O4" s="212" t="s">
        <v>282</v>
      </c>
      <c r="P4" s="212" t="s">
        <v>282</v>
      </c>
      <c r="Q4" s="212" t="s">
        <v>282</v>
      </c>
      <c r="R4" s="212" t="s">
        <v>282</v>
      </c>
      <c r="S4" s="212" t="s">
        <v>10507</v>
      </c>
      <c r="T4" s="212" t="s">
        <v>12260</v>
      </c>
      <c r="U4" s="212" t="s">
        <v>273</v>
      </c>
      <c r="V4" s="212">
        <v>8</v>
      </c>
      <c r="W4" s="212" t="s">
        <v>12897</v>
      </c>
      <c r="X4" s="212" t="s">
        <v>273</v>
      </c>
      <c r="Y4" s="212" t="s">
        <v>790</v>
      </c>
      <c r="Z4" s="212" t="s">
        <v>282</v>
      </c>
      <c r="AA4" s="212" t="s">
        <v>282</v>
      </c>
      <c r="AB4" s="212" t="s">
        <v>282</v>
      </c>
      <c r="AC4" s="212" t="s">
        <v>282</v>
      </c>
      <c r="AD4" s="212" t="s">
        <v>10507</v>
      </c>
      <c r="AE4" s="212" t="s">
        <v>273</v>
      </c>
      <c r="AF4" s="212" t="s">
        <v>273</v>
      </c>
      <c r="AG4" s="212">
        <v>8</v>
      </c>
      <c r="AH4" s="212" t="s">
        <v>273</v>
      </c>
      <c r="AI4" s="212" t="s">
        <v>273</v>
      </c>
      <c r="AJ4" s="212" t="s">
        <v>282</v>
      </c>
      <c r="AK4" s="212" t="s">
        <v>282</v>
      </c>
      <c r="AL4" s="212" t="s">
        <v>282</v>
      </c>
      <c r="AM4" s="212" t="s">
        <v>282</v>
      </c>
      <c r="AN4" s="212" t="s">
        <v>282</v>
      </c>
      <c r="AO4" s="212" t="s">
        <v>282</v>
      </c>
      <c r="AP4" s="212" t="s">
        <v>282</v>
      </c>
      <c r="AQ4" s="212" t="s">
        <v>282</v>
      </c>
      <c r="AR4" s="212" t="s">
        <v>282</v>
      </c>
      <c r="AS4" s="212" t="s">
        <v>282</v>
      </c>
      <c r="AT4" s="212" t="s">
        <v>282</v>
      </c>
      <c r="AU4" s="212" t="s">
        <v>282</v>
      </c>
      <c r="AV4" s="212" t="s">
        <v>282</v>
      </c>
      <c r="AW4" s="212" t="s">
        <v>282</v>
      </c>
      <c r="AX4" s="212" t="s">
        <v>282</v>
      </c>
      <c r="AY4" s="212" t="s">
        <v>282</v>
      </c>
      <c r="AZ4" s="212" t="s">
        <v>282</v>
      </c>
      <c r="BA4" s="212" t="s">
        <v>282</v>
      </c>
      <c r="BB4" s="212" t="s">
        <v>282</v>
      </c>
      <c r="BC4" s="212" t="s">
        <v>282</v>
      </c>
      <c r="BD4" s="212" t="s">
        <v>282</v>
      </c>
      <c r="BE4" s="212" t="s">
        <v>282</v>
      </c>
    </row>
    <row r="5" spans="1:57" s="212" customFormat="1" x14ac:dyDescent="0.25">
      <c r="A5" s="161" t="s">
        <v>7818</v>
      </c>
      <c r="B5" s="212" t="s">
        <v>12886</v>
      </c>
      <c r="C5" s="159" t="s">
        <v>256</v>
      </c>
      <c r="D5" s="159" t="s">
        <v>282</v>
      </c>
      <c r="E5" s="159" t="s">
        <v>282</v>
      </c>
      <c r="F5" s="159" t="s">
        <v>282</v>
      </c>
      <c r="G5" s="159" t="s">
        <v>282</v>
      </c>
      <c r="H5" s="159" t="s">
        <v>10507</v>
      </c>
      <c r="I5" s="159" t="s">
        <v>12901</v>
      </c>
      <c r="J5" s="159" t="s">
        <v>273</v>
      </c>
      <c r="K5" s="159">
        <v>6</v>
      </c>
      <c r="L5" s="159" t="s">
        <v>273</v>
      </c>
      <c r="M5" s="159" t="s">
        <v>273</v>
      </c>
      <c r="N5" s="159" t="s">
        <v>263</v>
      </c>
      <c r="O5" s="159" t="s">
        <v>282</v>
      </c>
      <c r="P5" s="159" t="s">
        <v>282</v>
      </c>
      <c r="Q5" s="159" t="s">
        <v>282</v>
      </c>
      <c r="R5" s="159" t="s">
        <v>282</v>
      </c>
      <c r="S5" s="159" t="s">
        <v>10507</v>
      </c>
      <c r="T5" s="159" t="s">
        <v>273</v>
      </c>
      <c r="U5" s="159" t="s">
        <v>273</v>
      </c>
      <c r="V5" s="159">
        <v>6</v>
      </c>
      <c r="W5" s="159" t="s">
        <v>273</v>
      </c>
      <c r="X5" s="159" t="s">
        <v>273</v>
      </c>
      <c r="Y5" s="159" t="s">
        <v>790</v>
      </c>
      <c r="Z5" s="159" t="s">
        <v>282</v>
      </c>
      <c r="AA5" s="159" t="s">
        <v>282</v>
      </c>
      <c r="AB5" s="159" t="s">
        <v>282</v>
      </c>
      <c r="AC5" s="159" t="s">
        <v>282</v>
      </c>
      <c r="AD5" s="159" t="s">
        <v>10507</v>
      </c>
      <c r="AE5" s="159" t="s">
        <v>273</v>
      </c>
      <c r="AF5" s="159" t="s">
        <v>273</v>
      </c>
      <c r="AG5" s="159">
        <v>6</v>
      </c>
      <c r="AH5" s="159" t="s">
        <v>273</v>
      </c>
      <c r="AI5" s="159" t="s">
        <v>273</v>
      </c>
      <c r="AJ5" s="212" t="s">
        <v>282</v>
      </c>
      <c r="AK5" s="212" t="s">
        <v>282</v>
      </c>
      <c r="AL5" s="212" t="s">
        <v>282</v>
      </c>
      <c r="AM5" s="212" t="s">
        <v>282</v>
      </c>
      <c r="AN5" s="212" t="s">
        <v>282</v>
      </c>
      <c r="AO5" s="212" t="s">
        <v>282</v>
      </c>
      <c r="AP5" s="212" t="s">
        <v>282</v>
      </c>
      <c r="AQ5" s="212" t="s">
        <v>282</v>
      </c>
      <c r="AR5" s="212" t="s">
        <v>282</v>
      </c>
      <c r="AS5" s="212" t="s">
        <v>282</v>
      </c>
      <c r="AT5" s="212" t="s">
        <v>282</v>
      </c>
      <c r="AU5" s="212" t="s">
        <v>282</v>
      </c>
      <c r="AV5" s="212" t="s">
        <v>282</v>
      </c>
      <c r="AW5" s="212" t="s">
        <v>282</v>
      </c>
      <c r="AX5" s="212" t="s">
        <v>282</v>
      </c>
      <c r="AY5" s="212" t="s">
        <v>282</v>
      </c>
      <c r="AZ5" s="212" t="s">
        <v>282</v>
      </c>
      <c r="BA5" s="212" t="s">
        <v>282</v>
      </c>
      <c r="BB5" s="212" t="s">
        <v>282</v>
      </c>
      <c r="BC5" s="212" t="s">
        <v>282</v>
      </c>
      <c r="BD5" s="212" t="s">
        <v>282</v>
      </c>
      <c r="BE5" s="212" t="s">
        <v>282</v>
      </c>
    </row>
    <row r="6" spans="1:57" s="212" customFormat="1" x14ac:dyDescent="0.25">
      <c r="A6" s="161" t="s">
        <v>7820</v>
      </c>
      <c r="B6" s="212" t="s">
        <v>12886</v>
      </c>
      <c r="C6" s="159" t="s">
        <v>256</v>
      </c>
      <c r="D6" s="159" t="s">
        <v>282</v>
      </c>
      <c r="E6" s="159" t="s">
        <v>282</v>
      </c>
      <c r="F6" s="159" t="s">
        <v>282</v>
      </c>
      <c r="G6" s="159" t="s">
        <v>282</v>
      </c>
      <c r="H6" s="159" t="s">
        <v>10507</v>
      </c>
      <c r="I6" s="159" t="s">
        <v>12906</v>
      </c>
      <c r="J6" s="159" t="s">
        <v>273</v>
      </c>
      <c r="K6" s="159">
        <v>8</v>
      </c>
      <c r="L6" s="159" t="s">
        <v>273</v>
      </c>
      <c r="M6" s="159" t="s">
        <v>273</v>
      </c>
      <c r="N6" s="159" t="s">
        <v>263</v>
      </c>
      <c r="O6" s="159" t="s">
        <v>282</v>
      </c>
      <c r="P6" s="159" t="s">
        <v>282</v>
      </c>
      <c r="Q6" s="159" t="s">
        <v>282</v>
      </c>
      <c r="R6" s="159" t="s">
        <v>282</v>
      </c>
      <c r="S6" s="159" t="s">
        <v>10507</v>
      </c>
      <c r="T6" s="159" t="s">
        <v>11610</v>
      </c>
      <c r="U6" s="159" t="s">
        <v>273</v>
      </c>
      <c r="V6" s="159">
        <v>8</v>
      </c>
      <c r="W6" s="159" t="s">
        <v>273</v>
      </c>
      <c r="X6" s="159" t="s">
        <v>273</v>
      </c>
      <c r="Y6" s="212" t="s">
        <v>282</v>
      </c>
      <c r="Z6" s="212" t="s">
        <v>282</v>
      </c>
      <c r="AA6" s="212" t="s">
        <v>282</v>
      </c>
      <c r="AB6" s="212" t="s">
        <v>282</v>
      </c>
      <c r="AC6" s="212" t="s">
        <v>282</v>
      </c>
      <c r="AD6" s="212" t="s">
        <v>282</v>
      </c>
      <c r="AE6" s="212" t="s">
        <v>282</v>
      </c>
      <c r="AF6" s="212" t="s">
        <v>282</v>
      </c>
      <c r="AG6" s="212" t="s">
        <v>282</v>
      </c>
      <c r="AH6" s="212" t="s">
        <v>282</v>
      </c>
      <c r="AI6" s="212" t="s">
        <v>282</v>
      </c>
      <c r="AJ6" s="212" t="s">
        <v>282</v>
      </c>
      <c r="AK6" s="212" t="s">
        <v>282</v>
      </c>
      <c r="AL6" s="212" t="s">
        <v>282</v>
      </c>
      <c r="AM6" s="212" t="s">
        <v>282</v>
      </c>
      <c r="AN6" s="212" t="s">
        <v>282</v>
      </c>
      <c r="AO6" s="212" t="s">
        <v>282</v>
      </c>
      <c r="AP6" s="212" t="s">
        <v>282</v>
      </c>
      <c r="AQ6" s="212" t="s">
        <v>282</v>
      </c>
      <c r="AR6" s="212" t="s">
        <v>282</v>
      </c>
      <c r="AS6" s="212" t="s">
        <v>282</v>
      </c>
      <c r="AT6" s="212" t="s">
        <v>282</v>
      </c>
      <c r="AU6" s="212" t="s">
        <v>282</v>
      </c>
      <c r="AV6" s="212" t="s">
        <v>282</v>
      </c>
      <c r="AW6" s="212" t="s">
        <v>282</v>
      </c>
      <c r="AX6" s="212" t="s">
        <v>282</v>
      </c>
      <c r="AY6" s="212" t="s">
        <v>282</v>
      </c>
      <c r="AZ6" s="212" t="s">
        <v>282</v>
      </c>
      <c r="BA6" s="212" t="s">
        <v>282</v>
      </c>
      <c r="BB6" s="212" t="s">
        <v>282</v>
      </c>
      <c r="BC6" s="212" t="s">
        <v>282</v>
      </c>
      <c r="BD6" s="212" t="s">
        <v>282</v>
      </c>
      <c r="BE6" s="212" t="s">
        <v>282</v>
      </c>
    </row>
    <row r="7" spans="1:57" s="212" customFormat="1" x14ac:dyDescent="0.25">
      <c r="A7" s="161" t="s">
        <v>7822</v>
      </c>
      <c r="B7" s="212" t="s">
        <v>12886</v>
      </c>
      <c r="C7" s="159" t="s">
        <v>256</v>
      </c>
      <c r="D7" s="159" t="s">
        <v>282</v>
      </c>
      <c r="E7" s="159" t="s">
        <v>282</v>
      </c>
      <c r="F7" s="159" t="s">
        <v>282</v>
      </c>
      <c r="G7" s="159" t="s">
        <v>282</v>
      </c>
      <c r="H7" s="159" t="s">
        <v>10507</v>
      </c>
      <c r="I7" s="159" t="s">
        <v>406</v>
      </c>
      <c r="J7" s="159" t="s">
        <v>273</v>
      </c>
      <c r="K7" s="159">
        <v>8</v>
      </c>
      <c r="L7" s="159" t="s">
        <v>11862</v>
      </c>
      <c r="M7" s="159" t="s">
        <v>273</v>
      </c>
      <c r="N7" s="159" t="s">
        <v>246</v>
      </c>
      <c r="O7" s="159" t="s">
        <v>282</v>
      </c>
      <c r="P7" s="159" t="s">
        <v>282</v>
      </c>
      <c r="Q7" s="159" t="s">
        <v>282</v>
      </c>
      <c r="R7" s="159" t="s">
        <v>282</v>
      </c>
      <c r="S7" s="159" t="s">
        <v>10507</v>
      </c>
      <c r="T7" s="159" t="s">
        <v>406</v>
      </c>
      <c r="U7" s="159" t="s">
        <v>273</v>
      </c>
      <c r="V7" s="159">
        <v>8</v>
      </c>
      <c r="W7" s="159" t="s">
        <v>11862</v>
      </c>
      <c r="X7" s="159" t="s">
        <v>273</v>
      </c>
      <c r="Y7" s="212" t="s">
        <v>282</v>
      </c>
      <c r="Z7" s="212" t="s">
        <v>282</v>
      </c>
      <c r="AA7" s="212" t="s">
        <v>282</v>
      </c>
      <c r="AB7" s="212" t="s">
        <v>282</v>
      </c>
      <c r="AC7" s="212" t="s">
        <v>282</v>
      </c>
      <c r="AD7" s="212" t="s">
        <v>282</v>
      </c>
      <c r="AE7" s="212" t="s">
        <v>282</v>
      </c>
      <c r="AF7" s="212" t="s">
        <v>282</v>
      </c>
      <c r="AG7" s="212" t="s">
        <v>282</v>
      </c>
      <c r="AH7" s="212" t="s">
        <v>282</v>
      </c>
      <c r="AI7" s="212" t="s">
        <v>282</v>
      </c>
      <c r="AJ7" s="212" t="s">
        <v>282</v>
      </c>
      <c r="AK7" s="212" t="s">
        <v>282</v>
      </c>
      <c r="AL7" s="212" t="s">
        <v>282</v>
      </c>
      <c r="AM7" s="212" t="s">
        <v>282</v>
      </c>
      <c r="AN7" s="212" t="s">
        <v>282</v>
      </c>
      <c r="AO7" s="212" t="s">
        <v>282</v>
      </c>
      <c r="AP7" s="212" t="s">
        <v>282</v>
      </c>
      <c r="AQ7" s="212" t="s">
        <v>282</v>
      </c>
      <c r="AR7" s="212" t="s">
        <v>282</v>
      </c>
      <c r="AS7" s="212" t="s">
        <v>282</v>
      </c>
      <c r="AT7" s="212" t="s">
        <v>282</v>
      </c>
      <c r="AU7" s="212" t="s">
        <v>282</v>
      </c>
      <c r="AV7" s="212" t="s">
        <v>282</v>
      </c>
      <c r="AW7" s="212" t="s">
        <v>282</v>
      </c>
      <c r="AX7" s="212" t="s">
        <v>282</v>
      </c>
      <c r="AY7" s="212" t="s">
        <v>282</v>
      </c>
      <c r="AZ7" s="212" t="s">
        <v>282</v>
      </c>
      <c r="BA7" s="212" t="s">
        <v>282</v>
      </c>
      <c r="BB7" s="212" t="s">
        <v>282</v>
      </c>
      <c r="BC7" s="212" t="s">
        <v>282</v>
      </c>
      <c r="BD7" s="212" t="s">
        <v>282</v>
      </c>
      <c r="BE7" s="212" t="s">
        <v>282</v>
      </c>
    </row>
    <row r="8" spans="1:57" s="212" customFormat="1" x14ac:dyDescent="0.25">
      <c r="A8" s="161" t="s">
        <v>7854</v>
      </c>
      <c r="B8" s="212" t="s">
        <v>12923</v>
      </c>
      <c r="C8" s="159" t="s">
        <v>12914</v>
      </c>
      <c r="D8" s="159" t="s">
        <v>282</v>
      </c>
      <c r="E8" s="159" t="s">
        <v>12922</v>
      </c>
      <c r="F8" s="159" t="s">
        <v>182</v>
      </c>
      <c r="G8" s="289" t="s">
        <v>12919</v>
      </c>
      <c r="H8" s="212" t="s">
        <v>448</v>
      </c>
      <c r="I8" s="159" t="s">
        <v>12924</v>
      </c>
      <c r="J8" s="289" t="s">
        <v>12925</v>
      </c>
      <c r="K8" s="159">
        <v>12</v>
      </c>
      <c r="L8" s="159" t="s">
        <v>273</v>
      </c>
      <c r="M8" s="159" t="s">
        <v>12921</v>
      </c>
      <c r="N8" s="159" t="s">
        <v>770</v>
      </c>
      <c r="O8" s="159" t="s">
        <v>282</v>
      </c>
      <c r="P8" s="159" t="s">
        <v>12920</v>
      </c>
      <c r="Q8" s="159" t="s">
        <v>182</v>
      </c>
      <c r="R8" s="289" t="s">
        <v>12919</v>
      </c>
      <c r="S8" s="212" t="s">
        <v>448</v>
      </c>
      <c r="T8" s="159" t="s">
        <v>12918</v>
      </c>
      <c r="U8" s="159">
        <v>1</v>
      </c>
      <c r="V8" s="159">
        <v>12</v>
      </c>
      <c r="W8" s="159" t="s">
        <v>273</v>
      </c>
      <c r="X8" s="159" t="s">
        <v>12917</v>
      </c>
      <c r="Y8" s="212" t="s">
        <v>282</v>
      </c>
      <c r="Z8" s="212" t="s">
        <v>282</v>
      </c>
      <c r="AA8" s="212" t="s">
        <v>282</v>
      </c>
      <c r="AB8" s="212" t="s">
        <v>282</v>
      </c>
      <c r="AC8" s="212" t="s">
        <v>282</v>
      </c>
      <c r="AD8" s="212" t="s">
        <v>282</v>
      </c>
      <c r="AE8" s="212" t="s">
        <v>282</v>
      </c>
      <c r="AF8" s="212" t="s">
        <v>282</v>
      </c>
      <c r="AG8" s="212" t="s">
        <v>282</v>
      </c>
      <c r="AH8" s="212" t="s">
        <v>282</v>
      </c>
      <c r="AI8" s="212" t="s">
        <v>282</v>
      </c>
      <c r="AJ8" s="212" t="s">
        <v>282</v>
      </c>
      <c r="AK8" s="212" t="s">
        <v>282</v>
      </c>
      <c r="AL8" s="212" t="s">
        <v>282</v>
      </c>
      <c r="AM8" s="212" t="s">
        <v>282</v>
      </c>
      <c r="AN8" s="212" t="s">
        <v>282</v>
      </c>
      <c r="AO8" s="212" t="s">
        <v>282</v>
      </c>
      <c r="AP8" s="212" t="s">
        <v>282</v>
      </c>
      <c r="AQ8" s="212" t="s">
        <v>282</v>
      </c>
      <c r="AR8" s="212" t="s">
        <v>282</v>
      </c>
      <c r="AS8" s="212" t="s">
        <v>282</v>
      </c>
      <c r="AT8" s="212" t="s">
        <v>282</v>
      </c>
      <c r="AU8" s="212" t="s">
        <v>282</v>
      </c>
      <c r="AV8" s="212" t="s">
        <v>282</v>
      </c>
      <c r="AW8" s="212" t="s">
        <v>282</v>
      </c>
      <c r="AX8" s="212" t="s">
        <v>282</v>
      </c>
      <c r="AY8" s="212" t="s">
        <v>282</v>
      </c>
      <c r="AZ8" s="212" t="s">
        <v>282</v>
      </c>
      <c r="BA8" s="212" t="s">
        <v>282</v>
      </c>
      <c r="BB8" s="212" t="s">
        <v>282</v>
      </c>
      <c r="BC8" s="212" t="s">
        <v>282</v>
      </c>
      <c r="BD8" s="212" t="s">
        <v>282</v>
      </c>
      <c r="BE8" s="212" t="s">
        <v>282</v>
      </c>
    </row>
    <row r="9" spans="1:57" s="212" customFormat="1" x14ac:dyDescent="0.25">
      <c r="A9" s="161" t="s">
        <v>14447</v>
      </c>
      <c r="B9" s="212" t="s">
        <v>282</v>
      </c>
      <c r="C9" s="159" t="s">
        <v>10759</v>
      </c>
      <c r="D9" s="159" t="s">
        <v>282</v>
      </c>
      <c r="E9" s="159" t="s">
        <v>14572</v>
      </c>
      <c r="F9" s="159" t="s">
        <v>183</v>
      </c>
      <c r="G9" s="289" t="s">
        <v>282</v>
      </c>
      <c r="H9" s="159" t="s">
        <v>10761</v>
      </c>
      <c r="I9" s="159" t="s">
        <v>11344</v>
      </c>
      <c r="J9" s="289" t="s">
        <v>14581</v>
      </c>
      <c r="K9" s="159">
        <v>7</v>
      </c>
      <c r="L9" s="159" t="s">
        <v>14580</v>
      </c>
      <c r="M9" s="159" t="s">
        <v>10534</v>
      </c>
      <c r="N9" s="159" t="s">
        <v>682</v>
      </c>
      <c r="O9" s="159" t="s">
        <v>282</v>
      </c>
      <c r="P9" s="159" t="s">
        <v>14578</v>
      </c>
      <c r="Q9" s="159" t="s">
        <v>183</v>
      </c>
      <c r="R9" s="289" t="s">
        <v>282</v>
      </c>
      <c r="S9" s="159" t="s">
        <v>273</v>
      </c>
      <c r="T9" s="159" t="s">
        <v>273</v>
      </c>
      <c r="U9" s="159" t="s">
        <v>273</v>
      </c>
      <c r="V9" s="159">
        <v>7</v>
      </c>
      <c r="W9" s="159" t="s">
        <v>273</v>
      </c>
      <c r="X9" s="159" t="s">
        <v>10534</v>
      </c>
      <c r="Y9" s="159" t="s">
        <v>636</v>
      </c>
      <c r="Z9" s="159" t="s">
        <v>282</v>
      </c>
      <c r="AA9" s="159" t="s">
        <v>282</v>
      </c>
      <c r="AB9" s="159" t="s">
        <v>282</v>
      </c>
      <c r="AC9" s="159" t="s">
        <v>282</v>
      </c>
      <c r="AD9" s="159" t="s">
        <v>282</v>
      </c>
      <c r="AE9" s="159" t="s">
        <v>282</v>
      </c>
      <c r="AF9" s="159" t="s">
        <v>282</v>
      </c>
      <c r="AG9" s="212">
        <v>7</v>
      </c>
      <c r="AH9" s="212" t="s">
        <v>282</v>
      </c>
      <c r="AI9" s="212" t="s">
        <v>282</v>
      </c>
      <c r="AJ9" s="212" t="s">
        <v>282</v>
      </c>
      <c r="AK9" s="212" t="s">
        <v>282</v>
      </c>
      <c r="AL9" s="212" t="s">
        <v>282</v>
      </c>
      <c r="AM9" s="212" t="s">
        <v>282</v>
      </c>
      <c r="AN9" s="212" t="s">
        <v>282</v>
      </c>
      <c r="AO9" s="212" t="s">
        <v>282</v>
      </c>
      <c r="AP9" s="212" t="s">
        <v>282</v>
      </c>
      <c r="AQ9" s="212" t="s">
        <v>282</v>
      </c>
      <c r="AR9" s="212" t="s">
        <v>282</v>
      </c>
      <c r="AS9" s="212" t="s">
        <v>282</v>
      </c>
      <c r="AT9" s="212" t="s">
        <v>282</v>
      </c>
      <c r="AU9" s="212" t="s">
        <v>282</v>
      </c>
      <c r="AV9" s="212" t="s">
        <v>282</v>
      </c>
      <c r="AW9" s="212" t="s">
        <v>282</v>
      </c>
      <c r="AX9" s="212" t="s">
        <v>282</v>
      </c>
      <c r="AY9" s="212" t="s">
        <v>282</v>
      </c>
      <c r="AZ9" s="212" t="s">
        <v>282</v>
      </c>
      <c r="BA9" s="212" t="s">
        <v>282</v>
      </c>
      <c r="BB9" s="212" t="s">
        <v>282</v>
      </c>
      <c r="BC9" s="212" t="s">
        <v>282</v>
      </c>
      <c r="BD9" s="212" t="s">
        <v>282</v>
      </c>
      <c r="BE9" s="212" t="s">
        <v>282</v>
      </c>
    </row>
    <row r="10" spans="1:57" s="212" customFormat="1" x14ac:dyDescent="0.25">
      <c r="A10" s="161" t="s">
        <v>14451</v>
      </c>
      <c r="B10" s="212" t="s">
        <v>14574</v>
      </c>
      <c r="C10" s="159" t="s">
        <v>10759</v>
      </c>
      <c r="D10" s="159" t="s">
        <v>282</v>
      </c>
      <c r="E10" s="159" t="s">
        <v>14577</v>
      </c>
      <c r="F10" s="159" t="s">
        <v>183</v>
      </c>
      <c r="G10" s="289" t="s">
        <v>282</v>
      </c>
      <c r="H10" s="159" t="s">
        <v>10761</v>
      </c>
      <c r="I10" s="159" t="s">
        <v>11344</v>
      </c>
      <c r="J10" s="289" t="s">
        <v>14581</v>
      </c>
      <c r="K10" s="159">
        <v>7</v>
      </c>
      <c r="L10" s="159" t="s">
        <v>14586</v>
      </c>
      <c r="M10" s="159" t="s">
        <v>10534</v>
      </c>
      <c r="N10" s="159" t="s">
        <v>10759</v>
      </c>
      <c r="O10" s="159" t="s">
        <v>282</v>
      </c>
      <c r="P10" s="159" t="s">
        <v>14575</v>
      </c>
      <c r="Q10" s="159" t="s">
        <v>183</v>
      </c>
      <c r="R10" s="289" t="s">
        <v>282</v>
      </c>
      <c r="S10" s="159" t="s">
        <v>10761</v>
      </c>
      <c r="T10" s="159" t="s">
        <v>11344</v>
      </c>
      <c r="U10" s="289" t="s">
        <v>14581</v>
      </c>
      <c r="V10" s="159">
        <v>7</v>
      </c>
      <c r="W10" s="159" t="s">
        <v>14587</v>
      </c>
      <c r="X10" s="159" t="s">
        <v>10534</v>
      </c>
      <c r="Y10" s="159" t="s">
        <v>10759</v>
      </c>
      <c r="Z10" s="159" t="s">
        <v>282</v>
      </c>
      <c r="AA10" s="159" t="s">
        <v>14576</v>
      </c>
      <c r="AB10" s="159" t="s">
        <v>183</v>
      </c>
      <c r="AC10" s="289" t="s">
        <v>282</v>
      </c>
      <c r="AD10" s="159" t="s">
        <v>10761</v>
      </c>
      <c r="AE10" s="159" t="s">
        <v>11344</v>
      </c>
      <c r="AF10" s="289" t="s">
        <v>14581</v>
      </c>
      <c r="AG10" s="159">
        <v>7</v>
      </c>
      <c r="AH10" s="159" t="s">
        <v>14586</v>
      </c>
      <c r="AI10" s="159" t="s">
        <v>10534</v>
      </c>
      <c r="AJ10" s="212" t="s">
        <v>282</v>
      </c>
      <c r="AK10" s="212" t="s">
        <v>282</v>
      </c>
      <c r="AL10" s="212" t="s">
        <v>282</v>
      </c>
      <c r="AM10" s="212" t="s">
        <v>282</v>
      </c>
      <c r="AN10" s="212" t="s">
        <v>282</v>
      </c>
      <c r="AO10" s="212" t="s">
        <v>282</v>
      </c>
      <c r="AP10" s="212" t="s">
        <v>282</v>
      </c>
      <c r="AQ10" s="212" t="s">
        <v>282</v>
      </c>
      <c r="AR10" s="212" t="s">
        <v>282</v>
      </c>
      <c r="AS10" s="212" t="s">
        <v>282</v>
      </c>
      <c r="AT10" s="212" t="s">
        <v>282</v>
      </c>
      <c r="AU10" s="212" t="s">
        <v>282</v>
      </c>
      <c r="AV10" s="212" t="s">
        <v>282</v>
      </c>
      <c r="AW10" s="212" t="s">
        <v>282</v>
      </c>
      <c r="AX10" s="212" t="s">
        <v>282</v>
      </c>
      <c r="AY10" s="212" t="s">
        <v>282</v>
      </c>
      <c r="AZ10" s="212" t="s">
        <v>282</v>
      </c>
      <c r="BA10" s="212" t="s">
        <v>282</v>
      </c>
      <c r="BB10" s="212" t="s">
        <v>282</v>
      </c>
      <c r="BC10" s="212" t="s">
        <v>282</v>
      </c>
      <c r="BD10" s="212" t="s">
        <v>282</v>
      </c>
      <c r="BE10" s="212" t="s">
        <v>282</v>
      </c>
    </row>
    <row r="11" spans="1:57" s="212" customFormat="1" x14ac:dyDescent="0.25">
      <c r="A11" s="161" t="s">
        <v>7297</v>
      </c>
      <c r="B11" s="212" t="s">
        <v>12940</v>
      </c>
      <c r="C11" s="159" t="s">
        <v>255</v>
      </c>
      <c r="D11" s="159" t="s">
        <v>282</v>
      </c>
      <c r="E11" s="159" t="s">
        <v>282</v>
      </c>
      <c r="F11" s="159" t="s">
        <v>282</v>
      </c>
      <c r="G11" s="289" t="s">
        <v>282</v>
      </c>
      <c r="H11" s="159" t="s">
        <v>10507</v>
      </c>
      <c r="I11" s="159" t="s">
        <v>10644</v>
      </c>
      <c r="J11" s="289" t="s">
        <v>273</v>
      </c>
      <c r="K11" s="159">
        <v>8</v>
      </c>
      <c r="L11" s="159" t="s">
        <v>12938</v>
      </c>
      <c r="M11" s="159" t="s">
        <v>273</v>
      </c>
      <c r="N11" s="159" t="s">
        <v>246</v>
      </c>
      <c r="O11" s="159" t="s">
        <v>282</v>
      </c>
      <c r="P11" s="159" t="s">
        <v>282</v>
      </c>
      <c r="Q11" s="159" t="s">
        <v>282</v>
      </c>
      <c r="R11" s="289" t="s">
        <v>282</v>
      </c>
      <c r="S11" s="159" t="s">
        <v>10507</v>
      </c>
      <c r="T11" s="159" t="s">
        <v>10580</v>
      </c>
      <c r="U11" s="159" t="s">
        <v>273</v>
      </c>
      <c r="V11" s="159">
        <v>8</v>
      </c>
      <c r="W11" s="159" t="s">
        <v>12939</v>
      </c>
      <c r="X11" s="159" t="s">
        <v>273</v>
      </c>
      <c r="Y11" s="212" t="s">
        <v>282</v>
      </c>
      <c r="Z11" s="212" t="s">
        <v>282</v>
      </c>
      <c r="AA11" s="212" t="s">
        <v>282</v>
      </c>
      <c r="AB11" s="212" t="s">
        <v>282</v>
      </c>
      <c r="AC11" s="212" t="s">
        <v>282</v>
      </c>
      <c r="AD11" s="212" t="s">
        <v>282</v>
      </c>
      <c r="AE11" s="212" t="s">
        <v>282</v>
      </c>
      <c r="AF11" s="212" t="s">
        <v>282</v>
      </c>
      <c r="AG11" s="212" t="s">
        <v>282</v>
      </c>
      <c r="AH11" s="212" t="s">
        <v>282</v>
      </c>
      <c r="AI11" s="212" t="s">
        <v>282</v>
      </c>
      <c r="AJ11" s="212" t="s">
        <v>282</v>
      </c>
      <c r="AK11" s="212" t="s">
        <v>282</v>
      </c>
      <c r="AL11" s="212" t="s">
        <v>282</v>
      </c>
      <c r="AM11" s="212" t="s">
        <v>282</v>
      </c>
      <c r="AN11" s="212" t="s">
        <v>282</v>
      </c>
      <c r="AO11" s="212" t="s">
        <v>282</v>
      </c>
      <c r="AP11" s="212" t="s">
        <v>282</v>
      </c>
      <c r="AQ11" s="212" t="s">
        <v>282</v>
      </c>
      <c r="AR11" s="212" t="s">
        <v>282</v>
      </c>
      <c r="AS11" s="212" t="s">
        <v>282</v>
      </c>
      <c r="AT11" s="212" t="s">
        <v>282</v>
      </c>
      <c r="AU11" s="212" t="s">
        <v>282</v>
      </c>
      <c r="AV11" s="212" t="s">
        <v>282</v>
      </c>
      <c r="AW11" s="212" t="s">
        <v>282</v>
      </c>
      <c r="AX11" s="212" t="s">
        <v>282</v>
      </c>
      <c r="AY11" s="212" t="s">
        <v>282</v>
      </c>
      <c r="AZ11" s="212" t="s">
        <v>282</v>
      </c>
      <c r="BA11" s="212" t="s">
        <v>282</v>
      </c>
      <c r="BB11" s="212" t="s">
        <v>282</v>
      </c>
      <c r="BC11" s="212" t="s">
        <v>282</v>
      </c>
      <c r="BD11" s="212" t="s">
        <v>282</v>
      </c>
      <c r="BE11" s="212" t="s">
        <v>282</v>
      </c>
    </row>
    <row r="12" spans="1:57" s="212" customFormat="1" x14ac:dyDescent="0.25">
      <c r="A12" s="161" t="s">
        <v>7862</v>
      </c>
      <c r="B12" s="212" t="s">
        <v>282</v>
      </c>
      <c r="C12" s="159" t="s">
        <v>17959</v>
      </c>
      <c r="D12" s="159" t="s">
        <v>282</v>
      </c>
      <c r="E12" s="159" t="s">
        <v>12945</v>
      </c>
      <c r="F12" s="159" t="s">
        <v>183</v>
      </c>
      <c r="G12" s="289" t="s">
        <v>282</v>
      </c>
      <c r="H12" s="159" t="s">
        <v>10581</v>
      </c>
      <c r="I12" s="159" t="s">
        <v>12946</v>
      </c>
      <c r="J12" s="289" t="s">
        <v>12022</v>
      </c>
      <c r="K12" s="159">
        <v>6</v>
      </c>
      <c r="L12" s="159" t="s">
        <v>273</v>
      </c>
      <c r="M12" s="159" t="s">
        <v>273</v>
      </c>
      <c r="N12" s="159" t="s">
        <v>256</v>
      </c>
      <c r="O12" s="159" t="s">
        <v>282</v>
      </c>
      <c r="P12" s="159" t="s">
        <v>282</v>
      </c>
      <c r="Q12" s="159" t="s">
        <v>282</v>
      </c>
      <c r="R12" s="289" t="s">
        <v>282</v>
      </c>
      <c r="S12" s="159" t="s">
        <v>10507</v>
      </c>
      <c r="T12" s="159" t="s">
        <v>406</v>
      </c>
      <c r="U12" s="159">
        <v>7</v>
      </c>
      <c r="V12" s="159">
        <v>6</v>
      </c>
      <c r="W12" s="159" t="s">
        <v>273</v>
      </c>
      <c r="X12" s="159" t="s">
        <v>273</v>
      </c>
      <c r="Y12" s="212" t="s">
        <v>282</v>
      </c>
      <c r="Z12" s="212" t="s">
        <v>282</v>
      </c>
      <c r="AA12" s="212" t="s">
        <v>282</v>
      </c>
      <c r="AB12" s="212" t="s">
        <v>282</v>
      </c>
      <c r="AC12" s="212" t="s">
        <v>282</v>
      </c>
      <c r="AD12" s="212" t="s">
        <v>282</v>
      </c>
      <c r="AE12" s="212" t="s">
        <v>282</v>
      </c>
      <c r="AF12" s="212" t="s">
        <v>282</v>
      </c>
      <c r="AG12" s="212" t="s">
        <v>282</v>
      </c>
      <c r="AH12" s="212" t="s">
        <v>282</v>
      </c>
      <c r="AI12" s="212" t="s">
        <v>282</v>
      </c>
      <c r="AJ12" s="212" t="s">
        <v>282</v>
      </c>
      <c r="AK12" s="212" t="s">
        <v>282</v>
      </c>
      <c r="AL12" s="212" t="s">
        <v>282</v>
      </c>
      <c r="AM12" s="212" t="s">
        <v>282</v>
      </c>
      <c r="AN12" s="212" t="s">
        <v>282</v>
      </c>
      <c r="AO12" s="212" t="s">
        <v>282</v>
      </c>
      <c r="AP12" s="212" t="s">
        <v>282</v>
      </c>
      <c r="AQ12" s="212" t="s">
        <v>282</v>
      </c>
      <c r="AR12" s="212" t="s">
        <v>282</v>
      </c>
      <c r="AS12" s="212" t="s">
        <v>282</v>
      </c>
      <c r="AT12" s="212" t="s">
        <v>282</v>
      </c>
      <c r="AU12" s="212" t="s">
        <v>282</v>
      </c>
      <c r="AV12" s="212" t="s">
        <v>282</v>
      </c>
      <c r="AW12" s="212" t="s">
        <v>282</v>
      </c>
      <c r="AX12" s="212" t="s">
        <v>282</v>
      </c>
      <c r="AY12" s="212" t="s">
        <v>282</v>
      </c>
      <c r="AZ12" s="212" t="s">
        <v>282</v>
      </c>
      <c r="BA12" s="212" t="s">
        <v>282</v>
      </c>
      <c r="BB12" s="212" t="s">
        <v>282</v>
      </c>
      <c r="BC12" s="212" t="s">
        <v>282</v>
      </c>
      <c r="BD12" s="212" t="s">
        <v>282</v>
      </c>
      <c r="BE12" s="212" t="s">
        <v>282</v>
      </c>
    </row>
    <row r="13" spans="1:57" s="212" customFormat="1" x14ac:dyDescent="0.25">
      <c r="A13" s="161" t="s">
        <v>897</v>
      </c>
      <c r="B13" s="161" t="s">
        <v>12951</v>
      </c>
      <c r="C13" s="159" t="s">
        <v>679</v>
      </c>
      <c r="D13" s="159" t="s">
        <v>282</v>
      </c>
      <c r="E13" s="159" t="s">
        <v>12950</v>
      </c>
      <c r="F13" s="159" t="s">
        <v>183</v>
      </c>
      <c r="G13" s="289" t="s">
        <v>282</v>
      </c>
      <c r="H13" s="159" t="s">
        <v>448</v>
      </c>
      <c r="I13" s="159" t="s">
        <v>282</v>
      </c>
      <c r="J13" s="289" t="s">
        <v>273</v>
      </c>
      <c r="K13" s="159" t="s">
        <v>273</v>
      </c>
      <c r="L13" s="159" t="s">
        <v>12952</v>
      </c>
      <c r="M13" s="159" t="s">
        <v>12209</v>
      </c>
      <c r="N13" s="159" t="s">
        <v>636</v>
      </c>
      <c r="O13" s="159" t="s">
        <v>282</v>
      </c>
      <c r="P13" s="159" t="s">
        <v>282</v>
      </c>
      <c r="Q13" s="159" t="s">
        <v>282</v>
      </c>
      <c r="R13" s="289" t="s">
        <v>282</v>
      </c>
      <c r="S13" s="159" t="s">
        <v>282</v>
      </c>
      <c r="T13" s="159" t="s">
        <v>282</v>
      </c>
      <c r="U13" s="159" t="s">
        <v>282</v>
      </c>
      <c r="V13" s="159" t="s">
        <v>273</v>
      </c>
      <c r="W13" s="159" t="s">
        <v>282</v>
      </c>
      <c r="X13" s="159" t="s">
        <v>282</v>
      </c>
      <c r="Y13" s="212" t="s">
        <v>282</v>
      </c>
      <c r="Z13" s="212" t="s">
        <v>282</v>
      </c>
      <c r="AA13" s="212" t="s">
        <v>282</v>
      </c>
      <c r="AB13" s="212" t="s">
        <v>282</v>
      </c>
      <c r="AC13" s="212" t="s">
        <v>282</v>
      </c>
      <c r="AD13" s="212" t="s">
        <v>282</v>
      </c>
      <c r="AE13" s="212" t="s">
        <v>282</v>
      </c>
      <c r="AF13" s="212" t="s">
        <v>282</v>
      </c>
      <c r="AG13" s="212" t="s">
        <v>282</v>
      </c>
      <c r="AH13" s="212" t="s">
        <v>282</v>
      </c>
      <c r="AI13" s="212" t="s">
        <v>282</v>
      </c>
      <c r="AJ13" s="212" t="s">
        <v>282</v>
      </c>
      <c r="AK13" s="212" t="s">
        <v>282</v>
      </c>
      <c r="AL13" s="212" t="s">
        <v>282</v>
      </c>
      <c r="AM13" s="212" t="s">
        <v>282</v>
      </c>
      <c r="AN13" s="212" t="s">
        <v>282</v>
      </c>
      <c r="AO13" s="212" t="s">
        <v>282</v>
      </c>
      <c r="AP13" s="212" t="s">
        <v>282</v>
      </c>
      <c r="AQ13" s="212" t="s">
        <v>282</v>
      </c>
      <c r="AR13" s="212" t="s">
        <v>282</v>
      </c>
      <c r="AS13" s="212" t="s">
        <v>282</v>
      </c>
      <c r="AT13" s="212" t="s">
        <v>282</v>
      </c>
      <c r="AU13" s="212" t="s">
        <v>282</v>
      </c>
      <c r="AV13" s="212" t="s">
        <v>282</v>
      </c>
      <c r="AW13" s="212" t="s">
        <v>282</v>
      </c>
      <c r="AX13" s="212" t="s">
        <v>282</v>
      </c>
      <c r="AY13" s="212" t="s">
        <v>282</v>
      </c>
      <c r="AZ13" s="212" t="s">
        <v>282</v>
      </c>
      <c r="BA13" s="212" t="s">
        <v>282</v>
      </c>
      <c r="BB13" s="212" t="s">
        <v>282</v>
      </c>
      <c r="BC13" s="212" t="s">
        <v>282</v>
      </c>
      <c r="BD13" s="212" t="s">
        <v>282</v>
      </c>
      <c r="BE13" s="212" t="s">
        <v>282</v>
      </c>
    </row>
    <row r="14" spans="1:57" s="212" customFormat="1" x14ac:dyDescent="0.25">
      <c r="A14" s="161" t="s">
        <v>14452</v>
      </c>
      <c r="B14" s="161" t="s">
        <v>282</v>
      </c>
      <c r="C14" s="159" t="s">
        <v>270</v>
      </c>
      <c r="D14" s="159" t="s">
        <v>282</v>
      </c>
      <c r="E14" s="159" t="s">
        <v>282</v>
      </c>
      <c r="F14" s="159" t="s">
        <v>282</v>
      </c>
      <c r="G14" s="289" t="s">
        <v>282</v>
      </c>
      <c r="H14" s="159" t="s">
        <v>10507</v>
      </c>
      <c r="I14" s="159" t="s">
        <v>4317</v>
      </c>
      <c r="J14" s="289" t="s">
        <v>273</v>
      </c>
      <c r="K14" s="159">
        <v>6</v>
      </c>
      <c r="L14" s="159" t="s">
        <v>273</v>
      </c>
      <c r="M14" s="159" t="s">
        <v>273</v>
      </c>
      <c r="N14" s="159" t="s">
        <v>246</v>
      </c>
      <c r="O14" s="159" t="s">
        <v>282</v>
      </c>
      <c r="P14" s="159" t="s">
        <v>282</v>
      </c>
      <c r="Q14" s="159" t="s">
        <v>282</v>
      </c>
      <c r="R14" s="289" t="s">
        <v>282</v>
      </c>
      <c r="S14" s="159" t="s">
        <v>10507</v>
      </c>
      <c r="T14" s="159" t="s">
        <v>12260</v>
      </c>
      <c r="U14" s="159" t="s">
        <v>273</v>
      </c>
      <c r="V14" s="159">
        <v>6</v>
      </c>
      <c r="W14" s="159" t="s">
        <v>273</v>
      </c>
      <c r="X14" s="159" t="s">
        <v>273</v>
      </c>
      <c r="Y14" s="212" t="s">
        <v>282</v>
      </c>
      <c r="Z14" s="212" t="s">
        <v>282</v>
      </c>
      <c r="AA14" s="212" t="s">
        <v>282</v>
      </c>
      <c r="AB14" s="212" t="s">
        <v>282</v>
      </c>
      <c r="AC14" s="212" t="s">
        <v>282</v>
      </c>
      <c r="AD14" s="212" t="s">
        <v>282</v>
      </c>
      <c r="AE14" s="212" t="s">
        <v>282</v>
      </c>
      <c r="AF14" s="212" t="s">
        <v>282</v>
      </c>
      <c r="AG14" s="212" t="s">
        <v>282</v>
      </c>
      <c r="AH14" s="212" t="s">
        <v>282</v>
      </c>
      <c r="AI14" s="212" t="s">
        <v>282</v>
      </c>
      <c r="AJ14" s="212" t="s">
        <v>282</v>
      </c>
      <c r="AK14" s="212" t="s">
        <v>282</v>
      </c>
      <c r="AL14" s="212" t="s">
        <v>282</v>
      </c>
      <c r="AM14" s="212" t="s">
        <v>282</v>
      </c>
      <c r="AN14" s="212" t="s">
        <v>282</v>
      </c>
      <c r="AO14" s="212" t="s">
        <v>282</v>
      </c>
      <c r="AP14" s="212" t="s">
        <v>282</v>
      </c>
      <c r="AQ14" s="212" t="s">
        <v>282</v>
      </c>
      <c r="AR14" s="212" t="s">
        <v>282</v>
      </c>
      <c r="AS14" s="212" t="s">
        <v>282</v>
      </c>
      <c r="AT14" s="212" t="s">
        <v>282</v>
      </c>
      <c r="AU14" s="212" t="s">
        <v>282</v>
      </c>
      <c r="AV14" s="212" t="s">
        <v>282</v>
      </c>
      <c r="AW14" s="212" t="s">
        <v>282</v>
      </c>
      <c r="AX14" s="212" t="s">
        <v>282</v>
      </c>
      <c r="AY14" s="212" t="s">
        <v>282</v>
      </c>
      <c r="AZ14" s="212" t="s">
        <v>282</v>
      </c>
      <c r="BA14" s="212" t="s">
        <v>282</v>
      </c>
      <c r="BB14" s="212" t="s">
        <v>282</v>
      </c>
      <c r="BC14" s="212" t="s">
        <v>282</v>
      </c>
      <c r="BD14" s="212" t="s">
        <v>282</v>
      </c>
      <c r="BE14" s="212" t="s">
        <v>282</v>
      </c>
    </row>
    <row r="15" spans="1:57" s="212" customFormat="1" x14ac:dyDescent="0.25">
      <c r="A15" s="161" t="s">
        <v>7865</v>
      </c>
      <c r="B15" s="161" t="s">
        <v>12957</v>
      </c>
      <c r="C15" s="159" t="s">
        <v>670</v>
      </c>
      <c r="D15" s="159" t="s">
        <v>282</v>
      </c>
      <c r="E15" s="159" t="s">
        <v>12960</v>
      </c>
      <c r="F15" s="159" t="s">
        <v>183</v>
      </c>
      <c r="G15" s="289" t="s">
        <v>282</v>
      </c>
      <c r="H15" s="159" t="s">
        <v>11197</v>
      </c>
      <c r="I15" s="159" t="s">
        <v>12959</v>
      </c>
      <c r="J15" s="301">
        <v>1</v>
      </c>
      <c r="K15" s="159">
        <v>12</v>
      </c>
      <c r="L15" s="159" t="s">
        <v>273</v>
      </c>
      <c r="M15" s="159" t="s">
        <v>12958</v>
      </c>
      <c r="N15" s="159" t="s">
        <v>306</v>
      </c>
      <c r="O15" s="159" t="s">
        <v>282</v>
      </c>
      <c r="P15" s="159" t="s">
        <v>12961</v>
      </c>
      <c r="Q15" s="159" t="s">
        <v>282</v>
      </c>
      <c r="R15" s="289" t="s">
        <v>282</v>
      </c>
      <c r="S15" s="159" t="s">
        <v>282</v>
      </c>
      <c r="T15" s="159" t="s">
        <v>282</v>
      </c>
      <c r="U15" s="159" t="s">
        <v>282</v>
      </c>
      <c r="V15" s="159">
        <v>12</v>
      </c>
      <c r="W15" s="159" t="s">
        <v>282</v>
      </c>
      <c r="X15" s="159" t="s">
        <v>282</v>
      </c>
      <c r="Y15" s="212" t="s">
        <v>282</v>
      </c>
      <c r="Z15" s="212" t="s">
        <v>282</v>
      </c>
      <c r="AA15" s="212" t="s">
        <v>282</v>
      </c>
      <c r="AB15" s="212" t="s">
        <v>282</v>
      </c>
      <c r="AC15" s="212" t="s">
        <v>282</v>
      </c>
      <c r="AD15" s="212" t="s">
        <v>282</v>
      </c>
      <c r="AE15" s="212" t="s">
        <v>282</v>
      </c>
      <c r="AF15" s="212" t="s">
        <v>282</v>
      </c>
      <c r="AG15" s="212" t="s">
        <v>282</v>
      </c>
      <c r="AH15" s="212" t="s">
        <v>282</v>
      </c>
      <c r="AI15" s="212" t="s">
        <v>282</v>
      </c>
      <c r="AJ15" s="212" t="s">
        <v>282</v>
      </c>
      <c r="AK15" s="212" t="s">
        <v>282</v>
      </c>
      <c r="AL15" s="212" t="s">
        <v>282</v>
      </c>
      <c r="AM15" s="212" t="s">
        <v>282</v>
      </c>
      <c r="AN15" s="212" t="s">
        <v>282</v>
      </c>
      <c r="AO15" s="212" t="s">
        <v>282</v>
      </c>
      <c r="AP15" s="212" t="s">
        <v>282</v>
      </c>
      <c r="AQ15" s="212" t="s">
        <v>282</v>
      </c>
      <c r="AR15" s="212" t="s">
        <v>282</v>
      </c>
      <c r="AS15" s="212" t="s">
        <v>282</v>
      </c>
      <c r="AT15" s="212" t="s">
        <v>282</v>
      </c>
      <c r="AU15" s="212" t="s">
        <v>282</v>
      </c>
      <c r="AV15" s="212" t="s">
        <v>282</v>
      </c>
      <c r="AW15" s="212" t="s">
        <v>282</v>
      </c>
      <c r="AX15" s="212" t="s">
        <v>282</v>
      </c>
      <c r="AY15" s="212" t="s">
        <v>282</v>
      </c>
      <c r="AZ15" s="212" t="s">
        <v>282</v>
      </c>
      <c r="BA15" s="212" t="s">
        <v>282</v>
      </c>
      <c r="BB15" s="212" t="s">
        <v>282</v>
      </c>
      <c r="BC15" s="212" t="s">
        <v>282</v>
      </c>
      <c r="BD15" s="212" t="s">
        <v>282</v>
      </c>
      <c r="BE15" s="212" t="s">
        <v>282</v>
      </c>
    </row>
    <row r="16" spans="1:57" s="212" customFormat="1" x14ac:dyDescent="0.25">
      <c r="A16" s="161" t="s">
        <v>7286</v>
      </c>
      <c r="B16" s="161" t="s">
        <v>11486</v>
      </c>
      <c r="C16" s="159" t="s">
        <v>12966</v>
      </c>
      <c r="D16" s="159" t="s">
        <v>282</v>
      </c>
      <c r="E16" s="159" t="s">
        <v>12972</v>
      </c>
      <c r="F16" s="159" t="s">
        <v>182</v>
      </c>
      <c r="G16" s="301">
        <v>4</v>
      </c>
      <c r="H16" s="301" t="s">
        <v>448</v>
      </c>
      <c r="I16" s="159" t="s">
        <v>12970</v>
      </c>
      <c r="J16" s="302">
        <v>1</v>
      </c>
      <c r="K16" s="159">
        <v>12</v>
      </c>
      <c r="L16" s="159" t="s">
        <v>273</v>
      </c>
      <c r="M16" s="159" t="s">
        <v>59</v>
      </c>
      <c r="N16" s="159" t="s">
        <v>306</v>
      </c>
      <c r="O16" s="159" t="s">
        <v>282</v>
      </c>
      <c r="P16" s="159" t="s">
        <v>12971</v>
      </c>
      <c r="Q16" s="159" t="s">
        <v>282</v>
      </c>
      <c r="R16" s="289" t="s">
        <v>282</v>
      </c>
      <c r="S16" s="159" t="s">
        <v>282</v>
      </c>
      <c r="T16" s="159" t="s">
        <v>282</v>
      </c>
      <c r="U16" s="159" t="s">
        <v>282</v>
      </c>
      <c r="V16" s="159">
        <v>12</v>
      </c>
      <c r="W16" s="159" t="s">
        <v>282</v>
      </c>
      <c r="X16" s="159" t="s">
        <v>282</v>
      </c>
      <c r="Y16" s="212" t="s">
        <v>282</v>
      </c>
      <c r="Z16" s="212" t="s">
        <v>282</v>
      </c>
      <c r="AA16" s="212" t="s">
        <v>282</v>
      </c>
      <c r="AB16" s="212" t="s">
        <v>282</v>
      </c>
      <c r="AC16" s="212" t="s">
        <v>282</v>
      </c>
      <c r="AD16" s="212" t="s">
        <v>282</v>
      </c>
      <c r="AE16" s="212" t="s">
        <v>282</v>
      </c>
      <c r="AF16" s="212" t="s">
        <v>282</v>
      </c>
      <c r="AG16" s="212" t="s">
        <v>282</v>
      </c>
      <c r="AH16" s="212" t="s">
        <v>282</v>
      </c>
      <c r="AI16" s="212" t="s">
        <v>282</v>
      </c>
      <c r="AJ16" s="212" t="s">
        <v>282</v>
      </c>
      <c r="AK16" s="212" t="s">
        <v>282</v>
      </c>
      <c r="AL16" s="212" t="s">
        <v>282</v>
      </c>
      <c r="AM16" s="212" t="s">
        <v>282</v>
      </c>
      <c r="AN16" s="212" t="s">
        <v>282</v>
      </c>
      <c r="AO16" s="212" t="s">
        <v>282</v>
      </c>
      <c r="AP16" s="212" t="s">
        <v>282</v>
      </c>
      <c r="AQ16" s="212" t="s">
        <v>282</v>
      </c>
      <c r="AR16" s="212" t="s">
        <v>282</v>
      </c>
      <c r="AS16" s="212" t="s">
        <v>282</v>
      </c>
      <c r="AT16" s="212" t="s">
        <v>282</v>
      </c>
      <c r="AU16" s="212" t="s">
        <v>282</v>
      </c>
      <c r="AV16" s="212" t="s">
        <v>282</v>
      </c>
      <c r="AW16" s="212" t="s">
        <v>282</v>
      </c>
      <c r="AX16" s="212" t="s">
        <v>282</v>
      </c>
      <c r="AY16" s="212" t="s">
        <v>282</v>
      </c>
      <c r="AZ16" s="212" t="s">
        <v>282</v>
      </c>
      <c r="BA16" s="212" t="s">
        <v>282</v>
      </c>
      <c r="BB16" s="212" t="s">
        <v>282</v>
      </c>
      <c r="BC16" s="212" t="s">
        <v>282</v>
      </c>
      <c r="BD16" s="212" t="s">
        <v>282</v>
      </c>
      <c r="BE16" s="212" t="s">
        <v>282</v>
      </c>
    </row>
    <row r="17" spans="1:57" s="212" customFormat="1" x14ac:dyDescent="0.25">
      <c r="A17" s="161" t="s">
        <v>4722</v>
      </c>
      <c r="B17" s="161" t="s">
        <v>282</v>
      </c>
      <c r="C17" s="159" t="s">
        <v>4798</v>
      </c>
      <c r="D17" s="159" t="s">
        <v>282</v>
      </c>
      <c r="E17" s="159" t="s">
        <v>12989</v>
      </c>
      <c r="F17" s="159" t="s">
        <v>183</v>
      </c>
      <c r="G17" s="289" t="s">
        <v>282</v>
      </c>
      <c r="H17" s="301" t="s">
        <v>448</v>
      </c>
      <c r="I17" s="159" t="s">
        <v>4787</v>
      </c>
      <c r="J17" s="302">
        <v>1</v>
      </c>
      <c r="K17" s="159">
        <v>12</v>
      </c>
      <c r="L17" s="159" t="s">
        <v>273</v>
      </c>
      <c r="M17" s="159" t="s">
        <v>10695</v>
      </c>
      <c r="N17" s="159" t="s">
        <v>10937</v>
      </c>
      <c r="O17" s="159" t="s">
        <v>282</v>
      </c>
      <c r="P17" s="159" t="s">
        <v>12990</v>
      </c>
      <c r="Q17" s="159" t="s">
        <v>183</v>
      </c>
      <c r="R17" s="289" t="s">
        <v>282</v>
      </c>
      <c r="S17" s="159" t="s">
        <v>448</v>
      </c>
      <c r="T17" s="159" t="s">
        <v>4787</v>
      </c>
      <c r="U17" s="159">
        <v>1</v>
      </c>
      <c r="V17" s="159">
        <v>12</v>
      </c>
      <c r="W17" s="159" t="s">
        <v>273</v>
      </c>
      <c r="X17" s="159" t="s">
        <v>10695</v>
      </c>
      <c r="Y17" s="212" t="s">
        <v>282</v>
      </c>
      <c r="Z17" s="212" t="s">
        <v>282</v>
      </c>
      <c r="AA17" s="212" t="s">
        <v>282</v>
      </c>
      <c r="AB17" s="212" t="s">
        <v>282</v>
      </c>
      <c r="AC17" s="212" t="s">
        <v>282</v>
      </c>
      <c r="AD17" s="212" t="s">
        <v>282</v>
      </c>
      <c r="AE17" s="212" t="s">
        <v>282</v>
      </c>
      <c r="AF17" s="212" t="s">
        <v>282</v>
      </c>
      <c r="AG17" s="212" t="s">
        <v>282</v>
      </c>
      <c r="AH17" s="212" t="s">
        <v>282</v>
      </c>
      <c r="AI17" s="212" t="s">
        <v>282</v>
      </c>
      <c r="AJ17" s="212" t="s">
        <v>282</v>
      </c>
      <c r="AK17" s="212" t="s">
        <v>282</v>
      </c>
      <c r="AL17" s="212" t="s">
        <v>282</v>
      </c>
      <c r="AM17" s="212" t="s">
        <v>282</v>
      </c>
      <c r="AN17" s="212" t="s">
        <v>282</v>
      </c>
      <c r="AO17" s="212" t="s">
        <v>282</v>
      </c>
      <c r="AP17" s="212" t="s">
        <v>282</v>
      </c>
      <c r="AQ17" s="212" t="s">
        <v>282</v>
      </c>
      <c r="AR17" s="212" t="s">
        <v>282</v>
      </c>
      <c r="AS17" s="212" t="s">
        <v>282</v>
      </c>
      <c r="AT17" s="212" t="s">
        <v>282</v>
      </c>
      <c r="AU17" s="212" t="s">
        <v>282</v>
      </c>
      <c r="AV17" s="212" t="s">
        <v>282</v>
      </c>
      <c r="AW17" s="212" t="s">
        <v>282</v>
      </c>
      <c r="AX17" s="212" t="s">
        <v>282</v>
      </c>
      <c r="AY17" s="212" t="s">
        <v>282</v>
      </c>
      <c r="AZ17" s="212" t="s">
        <v>282</v>
      </c>
      <c r="BA17" s="212" t="s">
        <v>282</v>
      </c>
      <c r="BB17" s="212" t="s">
        <v>282</v>
      </c>
      <c r="BC17" s="212" t="s">
        <v>282</v>
      </c>
      <c r="BD17" s="212" t="s">
        <v>282</v>
      </c>
      <c r="BE17" s="212" t="s">
        <v>282</v>
      </c>
    </row>
    <row r="18" spans="1:57" s="212" customFormat="1" x14ac:dyDescent="0.25">
      <c r="A18" s="161" t="s">
        <v>1307</v>
      </c>
      <c r="B18" s="161" t="s">
        <v>13002</v>
      </c>
      <c r="C18" s="159" t="s">
        <v>258</v>
      </c>
      <c r="D18" s="159" t="s">
        <v>282</v>
      </c>
      <c r="E18" s="159" t="s">
        <v>12997</v>
      </c>
      <c r="F18" s="159" t="s">
        <v>282</v>
      </c>
      <c r="G18" s="289" t="s">
        <v>282</v>
      </c>
      <c r="H18" s="301" t="s">
        <v>10507</v>
      </c>
      <c r="I18" s="301" t="s">
        <v>10654</v>
      </c>
      <c r="J18" s="302">
        <v>7</v>
      </c>
      <c r="K18" s="159">
        <v>22</v>
      </c>
      <c r="L18" s="159" t="s">
        <v>273</v>
      </c>
      <c r="M18" s="159" t="s">
        <v>273</v>
      </c>
      <c r="N18" s="159" t="s">
        <v>257</v>
      </c>
      <c r="O18" s="159" t="s">
        <v>282</v>
      </c>
      <c r="P18" s="159" t="s">
        <v>282</v>
      </c>
      <c r="Q18" s="159" t="s">
        <v>282</v>
      </c>
      <c r="R18" s="289" t="s">
        <v>282</v>
      </c>
      <c r="S18" s="159" t="s">
        <v>10507</v>
      </c>
      <c r="T18" s="159" t="s">
        <v>10771</v>
      </c>
      <c r="U18" s="159">
        <v>7</v>
      </c>
      <c r="V18" s="159">
        <v>22</v>
      </c>
      <c r="W18" s="159" t="s">
        <v>273</v>
      </c>
      <c r="X18" s="159" t="s">
        <v>273</v>
      </c>
      <c r="Y18" s="212" t="s">
        <v>282</v>
      </c>
      <c r="Z18" s="212" t="s">
        <v>282</v>
      </c>
      <c r="AA18" s="212" t="s">
        <v>282</v>
      </c>
      <c r="AB18" s="212" t="s">
        <v>282</v>
      </c>
      <c r="AC18" s="212" t="s">
        <v>282</v>
      </c>
      <c r="AD18" s="212" t="s">
        <v>282</v>
      </c>
      <c r="AE18" s="212" t="s">
        <v>282</v>
      </c>
      <c r="AF18" s="212" t="s">
        <v>282</v>
      </c>
      <c r="AG18" s="212" t="s">
        <v>282</v>
      </c>
      <c r="AH18" s="212" t="s">
        <v>282</v>
      </c>
      <c r="AI18" s="212" t="s">
        <v>282</v>
      </c>
      <c r="AJ18" s="212" t="s">
        <v>282</v>
      </c>
      <c r="AK18" s="212" t="s">
        <v>282</v>
      </c>
      <c r="AL18" s="212" t="s">
        <v>282</v>
      </c>
      <c r="AM18" s="212" t="s">
        <v>282</v>
      </c>
      <c r="AN18" s="212" t="s">
        <v>282</v>
      </c>
      <c r="AO18" s="212" t="s">
        <v>282</v>
      </c>
      <c r="AP18" s="212" t="s">
        <v>282</v>
      </c>
      <c r="AQ18" s="212" t="s">
        <v>282</v>
      </c>
      <c r="AR18" s="212" t="s">
        <v>282</v>
      </c>
      <c r="AS18" s="212" t="s">
        <v>282</v>
      </c>
      <c r="AT18" s="212" t="s">
        <v>282</v>
      </c>
      <c r="AU18" s="212" t="s">
        <v>282</v>
      </c>
      <c r="AV18" s="212" t="s">
        <v>282</v>
      </c>
      <c r="AW18" s="212" t="s">
        <v>282</v>
      </c>
      <c r="AX18" s="212" t="s">
        <v>282</v>
      </c>
      <c r="AY18" s="212" t="s">
        <v>282</v>
      </c>
      <c r="AZ18" s="212" t="s">
        <v>282</v>
      </c>
      <c r="BA18" s="212" t="s">
        <v>282</v>
      </c>
      <c r="BB18" s="212" t="s">
        <v>282</v>
      </c>
      <c r="BC18" s="212" t="s">
        <v>282</v>
      </c>
      <c r="BD18" s="212" t="s">
        <v>282</v>
      </c>
      <c r="BE18" s="212" t="s">
        <v>282</v>
      </c>
    </row>
    <row r="19" spans="1:57" x14ac:dyDescent="0.25">
      <c r="A19" t="s">
        <v>5136</v>
      </c>
      <c r="B19" s="212" t="s">
        <v>10510</v>
      </c>
      <c r="C19" t="s">
        <v>672</v>
      </c>
      <c r="D19" t="s">
        <v>10493</v>
      </c>
      <c r="E19" t="s">
        <v>10502</v>
      </c>
      <c r="F19" t="s">
        <v>182</v>
      </c>
      <c r="G19" s="212" t="s">
        <v>273</v>
      </c>
      <c r="H19" t="s">
        <v>448</v>
      </c>
      <c r="I19" t="s">
        <v>10494</v>
      </c>
      <c r="J19">
        <v>1</v>
      </c>
      <c r="K19">
        <v>12</v>
      </c>
      <c r="L19" t="s">
        <v>273</v>
      </c>
      <c r="M19" t="s">
        <v>10495</v>
      </c>
      <c r="N19" t="s">
        <v>306</v>
      </c>
      <c r="O19" t="s">
        <v>282</v>
      </c>
      <c r="P19" t="s">
        <v>282</v>
      </c>
      <c r="Q19" t="s">
        <v>282</v>
      </c>
      <c r="R19" t="s">
        <v>282</v>
      </c>
      <c r="S19" t="s">
        <v>282</v>
      </c>
      <c r="T19" t="s">
        <v>282</v>
      </c>
      <c r="U19" s="212" t="s">
        <v>282</v>
      </c>
      <c r="V19" s="212" t="s">
        <v>282</v>
      </c>
      <c r="W19" s="212" t="s">
        <v>282</v>
      </c>
      <c r="X19" s="212" t="s">
        <v>282</v>
      </c>
      <c r="Y19" s="212" t="s">
        <v>282</v>
      </c>
      <c r="Z19" s="212" t="s">
        <v>282</v>
      </c>
      <c r="AA19" s="212" t="s">
        <v>282</v>
      </c>
      <c r="AB19" s="212" t="s">
        <v>282</v>
      </c>
      <c r="AC19" s="212" t="s">
        <v>282</v>
      </c>
      <c r="AD19" s="212" t="s">
        <v>282</v>
      </c>
      <c r="AE19" s="212" t="s">
        <v>282</v>
      </c>
      <c r="AF19" s="212" t="s">
        <v>282</v>
      </c>
      <c r="AG19" s="212" t="s">
        <v>282</v>
      </c>
      <c r="AH19" s="212" t="s">
        <v>282</v>
      </c>
      <c r="AI19" s="212" t="s">
        <v>282</v>
      </c>
      <c r="AJ19" s="212" t="s">
        <v>282</v>
      </c>
      <c r="AK19" s="212" t="s">
        <v>282</v>
      </c>
      <c r="AL19" s="212" t="s">
        <v>282</v>
      </c>
      <c r="AM19" s="212" t="s">
        <v>282</v>
      </c>
      <c r="AN19" s="212" t="s">
        <v>282</v>
      </c>
      <c r="AO19" s="212" t="s">
        <v>282</v>
      </c>
      <c r="AP19" s="212" t="s">
        <v>282</v>
      </c>
      <c r="AQ19" s="212" t="s">
        <v>282</v>
      </c>
      <c r="AR19" s="212" t="s">
        <v>282</v>
      </c>
      <c r="AS19" s="212" t="s">
        <v>282</v>
      </c>
      <c r="AT19" s="212" t="s">
        <v>282</v>
      </c>
      <c r="AU19" s="212" t="s">
        <v>282</v>
      </c>
      <c r="AV19" s="212" t="s">
        <v>282</v>
      </c>
      <c r="AW19" s="212" t="s">
        <v>282</v>
      </c>
      <c r="AX19" s="212" t="s">
        <v>282</v>
      </c>
      <c r="AY19" s="212" t="s">
        <v>282</v>
      </c>
      <c r="AZ19" s="212" t="s">
        <v>282</v>
      </c>
      <c r="BA19" s="212" t="s">
        <v>282</v>
      </c>
      <c r="BB19" s="212" t="s">
        <v>282</v>
      </c>
      <c r="BC19" s="212" t="s">
        <v>282</v>
      </c>
      <c r="BD19" s="212" t="s">
        <v>282</v>
      </c>
      <c r="BE19" s="212" t="s">
        <v>282</v>
      </c>
    </row>
    <row r="20" spans="1:57" s="212" customFormat="1" x14ac:dyDescent="0.25">
      <c r="A20" s="212" t="s">
        <v>10007</v>
      </c>
      <c r="B20" s="212" t="s">
        <v>282</v>
      </c>
      <c r="C20" s="212" t="s">
        <v>17960</v>
      </c>
      <c r="D20" s="212" t="s">
        <v>13277</v>
      </c>
      <c r="E20" s="212" t="s">
        <v>13278</v>
      </c>
      <c r="F20" s="212" t="s">
        <v>183</v>
      </c>
      <c r="G20" s="289" t="s">
        <v>282</v>
      </c>
      <c r="H20" s="212" t="s">
        <v>448</v>
      </c>
      <c r="I20" s="212" t="s">
        <v>4787</v>
      </c>
      <c r="J20" s="284" t="s">
        <v>10661</v>
      </c>
      <c r="K20" s="212">
        <v>8</v>
      </c>
      <c r="L20" s="212" t="s">
        <v>273</v>
      </c>
      <c r="M20" s="212" t="s">
        <v>13280</v>
      </c>
      <c r="N20" s="212" t="s">
        <v>17961</v>
      </c>
      <c r="O20" s="212" t="s">
        <v>282</v>
      </c>
      <c r="P20" s="212" t="s">
        <v>13279</v>
      </c>
      <c r="Q20" s="212" t="s">
        <v>183</v>
      </c>
      <c r="R20" s="289" t="s">
        <v>282</v>
      </c>
      <c r="S20" s="212" t="s">
        <v>448</v>
      </c>
      <c r="T20" s="212" t="s">
        <v>4787</v>
      </c>
      <c r="U20" s="284" t="s">
        <v>10661</v>
      </c>
      <c r="V20" s="212">
        <v>8</v>
      </c>
      <c r="W20" s="212" t="s">
        <v>273</v>
      </c>
      <c r="X20" s="212" t="s">
        <v>13280</v>
      </c>
      <c r="Y20" s="212" t="s">
        <v>636</v>
      </c>
      <c r="Z20" s="212" t="s">
        <v>282</v>
      </c>
      <c r="AA20" s="212" t="s">
        <v>13285</v>
      </c>
      <c r="AB20" s="212" t="s">
        <v>282</v>
      </c>
      <c r="AC20" s="212" t="s">
        <v>282</v>
      </c>
      <c r="AD20" s="212" t="s">
        <v>282</v>
      </c>
      <c r="AE20" s="212" t="s">
        <v>282</v>
      </c>
      <c r="AF20" s="212" t="s">
        <v>282</v>
      </c>
      <c r="AG20" s="212">
        <v>8</v>
      </c>
      <c r="AH20" s="212" t="s">
        <v>282</v>
      </c>
      <c r="AI20" s="212" t="s">
        <v>282</v>
      </c>
      <c r="AJ20" s="212" t="s">
        <v>282</v>
      </c>
      <c r="AK20" s="212" t="s">
        <v>282</v>
      </c>
      <c r="AL20" s="212" t="s">
        <v>282</v>
      </c>
      <c r="AM20" s="212" t="s">
        <v>282</v>
      </c>
      <c r="AN20" s="212" t="s">
        <v>282</v>
      </c>
      <c r="AO20" s="212" t="s">
        <v>282</v>
      </c>
      <c r="AP20" s="212" t="s">
        <v>282</v>
      </c>
      <c r="AQ20" s="212" t="s">
        <v>282</v>
      </c>
      <c r="AR20" s="212" t="s">
        <v>282</v>
      </c>
      <c r="AS20" s="212" t="s">
        <v>282</v>
      </c>
      <c r="AT20" s="212" t="s">
        <v>282</v>
      </c>
      <c r="AU20" s="212" t="s">
        <v>282</v>
      </c>
      <c r="AV20" s="212" t="s">
        <v>282</v>
      </c>
      <c r="AW20" s="212" t="s">
        <v>282</v>
      </c>
      <c r="AX20" s="212" t="s">
        <v>282</v>
      </c>
      <c r="AY20" s="212" t="s">
        <v>282</v>
      </c>
      <c r="AZ20" s="212" t="s">
        <v>282</v>
      </c>
      <c r="BA20" s="212" t="s">
        <v>282</v>
      </c>
      <c r="BB20" s="212" t="s">
        <v>282</v>
      </c>
      <c r="BC20" s="212" t="s">
        <v>282</v>
      </c>
      <c r="BD20" s="212" t="s">
        <v>282</v>
      </c>
      <c r="BE20" s="212" t="s">
        <v>282</v>
      </c>
    </row>
    <row r="21" spans="1:57" s="212" customFormat="1" x14ac:dyDescent="0.25">
      <c r="A21" s="212" t="s">
        <v>7868</v>
      </c>
      <c r="B21" s="212" t="s">
        <v>282</v>
      </c>
      <c r="C21" s="212" t="s">
        <v>13006</v>
      </c>
      <c r="D21" s="212" t="s">
        <v>282</v>
      </c>
      <c r="E21" s="212" t="s">
        <v>13009</v>
      </c>
      <c r="F21" s="212" t="s">
        <v>182</v>
      </c>
      <c r="G21" s="289" t="s">
        <v>273</v>
      </c>
      <c r="H21" s="212" t="s">
        <v>448</v>
      </c>
      <c r="I21" s="212" t="s">
        <v>13007</v>
      </c>
      <c r="J21" s="212">
        <v>3</v>
      </c>
      <c r="K21" s="212">
        <v>10</v>
      </c>
      <c r="L21" s="212" t="s">
        <v>273</v>
      </c>
      <c r="M21" s="212" t="s">
        <v>12563</v>
      </c>
      <c r="N21" s="212" t="s">
        <v>10475</v>
      </c>
      <c r="O21" s="212" t="s">
        <v>282</v>
      </c>
      <c r="P21" s="212" t="s">
        <v>13008</v>
      </c>
      <c r="Q21" s="212" t="s">
        <v>182</v>
      </c>
      <c r="R21" s="289" t="s">
        <v>273</v>
      </c>
      <c r="S21" s="212" t="s">
        <v>448</v>
      </c>
      <c r="T21" s="212" t="s">
        <v>13007</v>
      </c>
      <c r="U21" s="212">
        <v>3</v>
      </c>
      <c r="V21" s="212">
        <v>10</v>
      </c>
      <c r="W21" s="212" t="s">
        <v>273</v>
      </c>
      <c r="X21" s="212" t="s">
        <v>273</v>
      </c>
      <c r="Y21" s="212" t="s">
        <v>282</v>
      </c>
      <c r="Z21" s="212" t="s">
        <v>282</v>
      </c>
      <c r="AA21" s="212" t="s">
        <v>282</v>
      </c>
      <c r="AB21" s="212" t="s">
        <v>282</v>
      </c>
      <c r="AC21" s="212" t="s">
        <v>282</v>
      </c>
      <c r="AD21" s="212" t="s">
        <v>282</v>
      </c>
      <c r="AE21" s="212" t="s">
        <v>282</v>
      </c>
      <c r="AF21" s="212" t="s">
        <v>282</v>
      </c>
      <c r="AG21" s="212" t="s">
        <v>282</v>
      </c>
      <c r="AH21" s="212" t="s">
        <v>282</v>
      </c>
      <c r="AI21" s="212" t="s">
        <v>282</v>
      </c>
      <c r="AJ21" s="212" t="s">
        <v>282</v>
      </c>
      <c r="AK21" s="212" t="s">
        <v>282</v>
      </c>
      <c r="AL21" s="212" t="s">
        <v>282</v>
      </c>
      <c r="AM21" s="212" t="s">
        <v>282</v>
      </c>
      <c r="AN21" s="212" t="s">
        <v>282</v>
      </c>
      <c r="AO21" s="212" t="s">
        <v>282</v>
      </c>
      <c r="AP21" s="212" t="s">
        <v>282</v>
      </c>
      <c r="AQ21" s="212" t="s">
        <v>282</v>
      </c>
      <c r="AR21" s="212" t="s">
        <v>282</v>
      </c>
      <c r="AS21" s="212" t="s">
        <v>282</v>
      </c>
      <c r="AT21" s="212" t="s">
        <v>282</v>
      </c>
      <c r="AU21" s="212" t="s">
        <v>282</v>
      </c>
      <c r="AV21" s="212" t="s">
        <v>282</v>
      </c>
      <c r="AW21" s="212" t="s">
        <v>282</v>
      </c>
      <c r="AX21" s="212" t="s">
        <v>282</v>
      </c>
      <c r="AY21" s="212" t="s">
        <v>282</v>
      </c>
      <c r="AZ21" s="212" t="s">
        <v>282</v>
      </c>
      <c r="BA21" s="212" t="s">
        <v>282</v>
      </c>
      <c r="BB21" s="212" t="s">
        <v>282</v>
      </c>
      <c r="BC21" s="212" t="s">
        <v>282</v>
      </c>
      <c r="BD21" s="212" t="s">
        <v>282</v>
      </c>
      <c r="BE21" s="212" t="s">
        <v>282</v>
      </c>
    </row>
    <row r="22" spans="1:57" s="212" customFormat="1" x14ac:dyDescent="0.25">
      <c r="A22" s="212" t="s">
        <v>1310</v>
      </c>
      <c r="B22" s="212" t="s">
        <v>282</v>
      </c>
      <c r="C22" s="212" t="s">
        <v>274</v>
      </c>
      <c r="D22" s="212" t="s">
        <v>282</v>
      </c>
      <c r="E22" s="212" t="s">
        <v>282</v>
      </c>
      <c r="F22" s="212" t="s">
        <v>282</v>
      </c>
      <c r="G22" s="289" t="s">
        <v>282</v>
      </c>
      <c r="H22" s="212" t="s">
        <v>10507</v>
      </c>
      <c r="I22" s="212" t="s">
        <v>4317</v>
      </c>
      <c r="J22" s="212">
        <v>21</v>
      </c>
      <c r="K22" s="212">
        <v>5</v>
      </c>
      <c r="L22" s="212" t="s">
        <v>273</v>
      </c>
      <c r="M22" s="212" t="s">
        <v>273</v>
      </c>
      <c r="N22" s="212" t="s">
        <v>263</v>
      </c>
      <c r="O22" s="212" t="s">
        <v>282</v>
      </c>
      <c r="P22" s="212" t="s">
        <v>282</v>
      </c>
      <c r="Q22" s="212" t="s">
        <v>282</v>
      </c>
      <c r="R22" s="289" t="s">
        <v>282</v>
      </c>
      <c r="S22" s="212" t="s">
        <v>10507</v>
      </c>
      <c r="T22" s="212" t="s">
        <v>13017</v>
      </c>
      <c r="U22" s="212">
        <v>21</v>
      </c>
      <c r="V22" s="212">
        <v>5</v>
      </c>
      <c r="W22" s="212" t="s">
        <v>273</v>
      </c>
      <c r="X22" s="212" t="s">
        <v>273</v>
      </c>
      <c r="Y22" s="212" t="s">
        <v>282</v>
      </c>
      <c r="Z22" s="212" t="s">
        <v>282</v>
      </c>
      <c r="AA22" s="212" t="s">
        <v>282</v>
      </c>
      <c r="AB22" s="212" t="s">
        <v>282</v>
      </c>
      <c r="AC22" s="212" t="s">
        <v>282</v>
      </c>
      <c r="AD22" s="212" t="s">
        <v>282</v>
      </c>
      <c r="AE22" s="212" t="s">
        <v>282</v>
      </c>
      <c r="AF22" s="212" t="s">
        <v>282</v>
      </c>
      <c r="AG22" s="212" t="s">
        <v>282</v>
      </c>
      <c r="AH22" s="212" t="s">
        <v>282</v>
      </c>
      <c r="AI22" s="212" t="s">
        <v>282</v>
      </c>
      <c r="AJ22" s="212" t="s">
        <v>282</v>
      </c>
      <c r="AK22" s="212" t="s">
        <v>282</v>
      </c>
      <c r="AL22" s="212" t="s">
        <v>282</v>
      </c>
      <c r="AM22" s="212" t="s">
        <v>282</v>
      </c>
      <c r="AN22" s="212" t="s">
        <v>282</v>
      </c>
      <c r="AO22" s="212" t="s">
        <v>282</v>
      </c>
      <c r="AP22" s="212" t="s">
        <v>282</v>
      </c>
      <c r="AQ22" s="212" t="s">
        <v>282</v>
      </c>
      <c r="AR22" s="212" t="s">
        <v>282</v>
      </c>
      <c r="AS22" s="212" t="s">
        <v>282</v>
      </c>
      <c r="AT22" s="212" t="s">
        <v>282</v>
      </c>
      <c r="AU22" s="212" t="s">
        <v>282</v>
      </c>
      <c r="AV22" s="212" t="s">
        <v>282</v>
      </c>
      <c r="AW22" s="212" t="s">
        <v>282</v>
      </c>
      <c r="AX22" s="212" t="s">
        <v>282</v>
      </c>
      <c r="AY22" s="212" t="s">
        <v>282</v>
      </c>
      <c r="AZ22" s="212" t="s">
        <v>282</v>
      </c>
      <c r="BA22" s="212" t="s">
        <v>282</v>
      </c>
      <c r="BB22" s="212" t="s">
        <v>282</v>
      </c>
      <c r="BC22" s="212" t="s">
        <v>282</v>
      </c>
      <c r="BD22" s="212" t="s">
        <v>282</v>
      </c>
      <c r="BE22" s="212" t="s">
        <v>282</v>
      </c>
    </row>
    <row r="23" spans="1:57" s="212" customFormat="1" x14ac:dyDescent="0.25">
      <c r="A23" s="212" t="s">
        <v>7870</v>
      </c>
      <c r="B23" s="212" t="s">
        <v>282</v>
      </c>
      <c r="C23" s="212" t="s">
        <v>10466</v>
      </c>
      <c r="D23" s="212" t="s">
        <v>282</v>
      </c>
      <c r="E23" s="212" t="s">
        <v>13020</v>
      </c>
      <c r="F23" s="212" t="s">
        <v>183</v>
      </c>
      <c r="G23" s="289" t="s">
        <v>282</v>
      </c>
      <c r="H23" s="212" t="s">
        <v>448</v>
      </c>
      <c r="I23" s="212" t="s">
        <v>11938</v>
      </c>
      <c r="J23" s="212" t="s">
        <v>273</v>
      </c>
      <c r="K23" s="212">
        <v>8</v>
      </c>
      <c r="L23" s="212" t="s">
        <v>273</v>
      </c>
      <c r="M23" s="212" t="s">
        <v>13021</v>
      </c>
      <c r="N23" s="212" t="s">
        <v>863</v>
      </c>
      <c r="O23" s="212" t="s">
        <v>282</v>
      </c>
      <c r="P23" s="212" t="s">
        <v>13022</v>
      </c>
      <c r="Q23" s="212" t="s">
        <v>282</v>
      </c>
      <c r="R23" s="289" t="s">
        <v>282</v>
      </c>
      <c r="S23" s="212" t="s">
        <v>10507</v>
      </c>
      <c r="T23" s="212" t="s">
        <v>13023</v>
      </c>
      <c r="U23" s="212" t="s">
        <v>273</v>
      </c>
      <c r="V23" s="212">
        <v>8</v>
      </c>
      <c r="W23" s="212" t="s">
        <v>273</v>
      </c>
      <c r="X23" s="212" t="s">
        <v>273</v>
      </c>
      <c r="Y23" s="212" t="s">
        <v>282</v>
      </c>
      <c r="Z23" s="212" t="s">
        <v>282</v>
      </c>
      <c r="AA23" s="212" t="s">
        <v>282</v>
      </c>
      <c r="AB23" s="212" t="s">
        <v>282</v>
      </c>
      <c r="AC23" s="212" t="s">
        <v>282</v>
      </c>
      <c r="AD23" s="212" t="s">
        <v>282</v>
      </c>
      <c r="AE23" s="212" t="s">
        <v>282</v>
      </c>
      <c r="AF23" s="212" t="s">
        <v>282</v>
      </c>
      <c r="AG23" s="212" t="s">
        <v>282</v>
      </c>
      <c r="AH23" s="212" t="s">
        <v>282</v>
      </c>
      <c r="AI23" s="212" t="s">
        <v>282</v>
      </c>
      <c r="AJ23" s="212" t="s">
        <v>282</v>
      </c>
      <c r="AK23" s="212" t="s">
        <v>282</v>
      </c>
      <c r="AL23" s="212" t="s">
        <v>282</v>
      </c>
      <c r="AM23" s="212" t="s">
        <v>282</v>
      </c>
      <c r="AN23" s="212" t="s">
        <v>282</v>
      </c>
      <c r="AO23" s="212" t="s">
        <v>282</v>
      </c>
      <c r="AP23" s="212" t="s">
        <v>282</v>
      </c>
      <c r="AQ23" s="212" t="s">
        <v>282</v>
      </c>
      <c r="AR23" s="212" t="s">
        <v>282</v>
      </c>
      <c r="AS23" s="212" t="s">
        <v>282</v>
      </c>
      <c r="AT23" s="212" t="s">
        <v>282</v>
      </c>
      <c r="AU23" s="212" t="s">
        <v>282</v>
      </c>
      <c r="AV23" s="212" t="s">
        <v>282</v>
      </c>
      <c r="AW23" s="212" t="s">
        <v>282</v>
      </c>
      <c r="AX23" s="212" t="s">
        <v>282</v>
      </c>
      <c r="AY23" s="212" t="s">
        <v>282</v>
      </c>
      <c r="AZ23" s="212" t="s">
        <v>282</v>
      </c>
      <c r="BA23" s="212" t="s">
        <v>282</v>
      </c>
      <c r="BB23" s="212" t="s">
        <v>282</v>
      </c>
      <c r="BC23" s="212" t="s">
        <v>282</v>
      </c>
      <c r="BD23" s="212" t="s">
        <v>282</v>
      </c>
      <c r="BE23" s="212" t="s">
        <v>282</v>
      </c>
    </row>
    <row r="24" spans="1:57" s="212" customFormat="1" x14ac:dyDescent="0.25">
      <c r="A24" s="212" t="s">
        <v>1317</v>
      </c>
      <c r="B24" s="212" t="s">
        <v>13319</v>
      </c>
      <c r="C24" s="212" t="s">
        <v>258</v>
      </c>
      <c r="D24" s="212" t="s">
        <v>282</v>
      </c>
      <c r="E24" s="212" t="s">
        <v>282</v>
      </c>
      <c r="F24" s="212" t="s">
        <v>282</v>
      </c>
      <c r="G24" s="289" t="s">
        <v>282</v>
      </c>
      <c r="H24" s="212" t="s">
        <v>10507</v>
      </c>
      <c r="I24" s="212" t="s">
        <v>10654</v>
      </c>
      <c r="J24" s="212">
        <v>14</v>
      </c>
      <c r="K24" s="212">
        <v>12</v>
      </c>
      <c r="L24" s="212" t="s">
        <v>273</v>
      </c>
      <c r="M24" s="212" t="s">
        <v>273</v>
      </c>
      <c r="N24" s="212" t="s">
        <v>246</v>
      </c>
      <c r="O24" s="212" t="s">
        <v>282</v>
      </c>
      <c r="P24" s="212" t="s">
        <v>12534</v>
      </c>
      <c r="Q24" s="212" t="s">
        <v>282</v>
      </c>
      <c r="R24" s="289" t="s">
        <v>282</v>
      </c>
      <c r="S24" s="212" t="s">
        <v>10507</v>
      </c>
      <c r="T24" s="212" t="s">
        <v>10527</v>
      </c>
      <c r="U24" s="212">
        <v>7</v>
      </c>
      <c r="V24" s="212">
        <v>12</v>
      </c>
      <c r="W24" s="212" t="s">
        <v>273</v>
      </c>
      <c r="X24" s="212" t="s">
        <v>273</v>
      </c>
      <c r="Y24" s="212" t="s">
        <v>282</v>
      </c>
      <c r="Z24" s="212" t="s">
        <v>282</v>
      </c>
      <c r="AA24" s="212" t="s">
        <v>282</v>
      </c>
      <c r="AB24" s="212" t="s">
        <v>282</v>
      </c>
      <c r="AC24" s="212" t="s">
        <v>282</v>
      </c>
      <c r="AD24" s="212" t="s">
        <v>282</v>
      </c>
      <c r="AE24" s="212" t="s">
        <v>282</v>
      </c>
      <c r="AF24" s="212" t="s">
        <v>282</v>
      </c>
      <c r="AG24" s="212" t="s">
        <v>282</v>
      </c>
      <c r="AH24" s="212" t="s">
        <v>282</v>
      </c>
      <c r="AI24" s="212" t="s">
        <v>282</v>
      </c>
      <c r="AJ24" s="212" t="s">
        <v>282</v>
      </c>
      <c r="AK24" s="212" t="s">
        <v>282</v>
      </c>
      <c r="AL24" s="212" t="s">
        <v>282</v>
      </c>
      <c r="AM24" s="212" t="s">
        <v>282</v>
      </c>
      <c r="AN24" s="212" t="s">
        <v>282</v>
      </c>
      <c r="AO24" s="212" t="s">
        <v>282</v>
      </c>
      <c r="AP24" s="212" t="s">
        <v>282</v>
      </c>
      <c r="AQ24" s="212" t="s">
        <v>282</v>
      </c>
      <c r="AR24" s="212" t="s">
        <v>282</v>
      </c>
      <c r="AS24" s="212" t="s">
        <v>282</v>
      </c>
      <c r="AT24" s="212" t="s">
        <v>282</v>
      </c>
      <c r="AU24" s="212" t="s">
        <v>282</v>
      </c>
      <c r="AV24" s="212" t="s">
        <v>282</v>
      </c>
      <c r="AW24" s="212" t="s">
        <v>282</v>
      </c>
      <c r="AX24" s="212" t="s">
        <v>282</v>
      </c>
      <c r="AY24" s="212" t="s">
        <v>282</v>
      </c>
      <c r="AZ24" s="212" t="s">
        <v>282</v>
      </c>
      <c r="BA24" s="212" t="s">
        <v>282</v>
      </c>
      <c r="BB24" s="212" t="s">
        <v>282</v>
      </c>
      <c r="BC24" s="212" t="s">
        <v>282</v>
      </c>
      <c r="BD24" s="212" t="s">
        <v>282</v>
      </c>
      <c r="BE24" s="212" t="s">
        <v>282</v>
      </c>
    </row>
    <row r="25" spans="1:57" x14ac:dyDescent="0.25">
      <c r="A25" t="s">
        <v>509</v>
      </c>
      <c r="B25" s="212" t="s">
        <v>10509</v>
      </c>
      <c r="C25" t="s">
        <v>266</v>
      </c>
      <c r="D25" t="s">
        <v>282</v>
      </c>
      <c r="E25" t="s">
        <v>282</v>
      </c>
      <c r="F25" t="s">
        <v>282</v>
      </c>
      <c r="G25" s="212" t="s">
        <v>282</v>
      </c>
      <c r="H25" t="s">
        <v>10507</v>
      </c>
      <c r="I25" t="s">
        <v>10508</v>
      </c>
      <c r="J25">
        <v>7</v>
      </c>
      <c r="K25">
        <v>6</v>
      </c>
      <c r="L25" t="s">
        <v>273</v>
      </c>
      <c r="M25" t="s">
        <v>273</v>
      </c>
      <c r="N25" t="s">
        <v>246</v>
      </c>
      <c r="O25" t="s">
        <v>282</v>
      </c>
      <c r="P25" t="s">
        <v>282</v>
      </c>
      <c r="Q25" t="s">
        <v>282</v>
      </c>
      <c r="R25" t="s">
        <v>282</v>
      </c>
      <c r="S25" t="s">
        <v>10507</v>
      </c>
      <c r="T25" t="s">
        <v>406</v>
      </c>
      <c r="U25">
        <v>7</v>
      </c>
      <c r="V25">
        <v>6</v>
      </c>
      <c r="W25" t="s">
        <v>273</v>
      </c>
      <c r="X25" t="s">
        <v>273</v>
      </c>
      <c r="Y25" s="212" t="s">
        <v>282</v>
      </c>
      <c r="Z25" s="212" t="s">
        <v>282</v>
      </c>
      <c r="AA25" s="212" t="s">
        <v>282</v>
      </c>
      <c r="AB25" s="212" t="s">
        <v>282</v>
      </c>
      <c r="AC25" s="212" t="s">
        <v>282</v>
      </c>
      <c r="AD25" s="212" t="s">
        <v>282</v>
      </c>
      <c r="AE25" s="212" t="s">
        <v>282</v>
      </c>
      <c r="AF25" s="212" t="s">
        <v>282</v>
      </c>
      <c r="AG25" s="212" t="s">
        <v>282</v>
      </c>
      <c r="AH25" s="212" t="s">
        <v>282</v>
      </c>
      <c r="AI25" s="212" t="s">
        <v>282</v>
      </c>
      <c r="AJ25" s="212" t="s">
        <v>282</v>
      </c>
      <c r="AK25" s="212" t="s">
        <v>282</v>
      </c>
      <c r="AL25" s="212" t="s">
        <v>282</v>
      </c>
      <c r="AM25" s="212" t="s">
        <v>282</v>
      </c>
      <c r="AN25" s="212" t="s">
        <v>282</v>
      </c>
      <c r="AO25" s="212" t="s">
        <v>282</v>
      </c>
      <c r="AP25" s="212" t="s">
        <v>282</v>
      </c>
      <c r="AQ25" s="212" t="s">
        <v>282</v>
      </c>
      <c r="AR25" s="212" t="s">
        <v>282</v>
      </c>
      <c r="AS25" s="212" t="s">
        <v>282</v>
      </c>
      <c r="AT25" s="212" t="s">
        <v>282</v>
      </c>
      <c r="AU25" s="212" t="s">
        <v>282</v>
      </c>
      <c r="AV25" s="212" t="s">
        <v>282</v>
      </c>
      <c r="AW25" s="212" t="s">
        <v>282</v>
      </c>
      <c r="AX25" s="212" t="s">
        <v>282</v>
      </c>
      <c r="AY25" s="212" t="s">
        <v>282</v>
      </c>
      <c r="AZ25" s="212" t="s">
        <v>282</v>
      </c>
      <c r="BA25" s="212" t="s">
        <v>282</v>
      </c>
      <c r="BB25" s="212" t="s">
        <v>282</v>
      </c>
      <c r="BC25" s="212" t="s">
        <v>282</v>
      </c>
      <c r="BD25" s="212" t="s">
        <v>282</v>
      </c>
      <c r="BE25" s="212" t="s">
        <v>282</v>
      </c>
    </row>
    <row r="26" spans="1:57" x14ac:dyDescent="0.25">
      <c r="A26" t="s">
        <v>778</v>
      </c>
      <c r="B26" s="212" t="s">
        <v>10516</v>
      </c>
      <c r="C26" t="s">
        <v>263</v>
      </c>
      <c r="D26" t="s">
        <v>282</v>
      </c>
      <c r="E26" t="s">
        <v>282</v>
      </c>
      <c r="F26" t="s">
        <v>282</v>
      </c>
      <c r="G26" s="212" t="s">
        <v>282</v>
      </c>
      <c r="H26" t="s">
        <v>10507</v>
      </c>
      <c r="I26" t="s">
        <v>10517</v>
      </c>
      <c r="J26">
        <v>14</v>
      </c>
      <c r="K26">
        <v>4</v>
      </c>
      <c r="L26" t="s">
        <v>10521</v>
      </c>
      <c r="M26" t="s">
        <v>273</v>
      </c>
      <c r="N26" t="s">
        <v>790</v>
      </c>
      <c r="O26" t="s">
        <v>282</v>
      </c>
      <c r="P26" t="s">
        <v>282</v>
      </c>
      <c r="Q26" t="s">
        <v>282</v>
      </c>
      <c r="R26" t="s">
        <v>282</v>
      </c>
      <c r="S26" t="s">
        <v>10507</v>
      </c>
      <c r="T26" t="s">
        <v>282</v>
      </c>
      <c r="U26">
        <v>14</v>
      </c>
      <c r="V26">
        <v>4</v>
      </c>
      <c r="W26" t="s">
        <v>282</v>
      </c>
      <c r="X26" t="s">
        <v>273</v>
      </c>
      <c r="Y26" s="212" t="s">
        <v>282</v>
      </c>
      <c r="Z26" s="212" t="s">
        <v>282</v>
      </c>
      <c r="AA26" s="212" t="s">
        <v>282</v>
      </c>
      <c r="AB26" s="212" t="s">
        <v>282</v>
      </c>
      <c r="AC26" s="212" t="s">
        <v>282</v>
      </c>
      <c r="AD26" s="212" t="s">
        <v>282</v>
      </c>
      <c r="AE26" s="212" t="s">
        <v>282</v>
      </c>
      <c r="AF26" s="212" t="s">
        <v>282</v>
      </c>
      <c r="AG26" s="212" t="s">
        <v>282</v>
      </c>
      <c r="AH26" s="212" t="s">
        <v>282</v>
      </c>
      <c r="AI26" s="212" t="s">
        <v>282</v>
      </c>
      <c r="AJ26" s="212" t="s">
        <v>282</v>
      </c>
      <c r="AK26" s="212" t="s">
        <v>282</v>
      </c>
      <c r="AL26" s="212" t="s">
        <v>282</v>
      </c>
      <c r="AM26" s="212" t="s">
        <v>282</v>
      </c>
      <c r="AN26" s="212" t="s">
        <v>282</v>
      </c>
      <c r="AO26" s="212" t="s">
        <v>282</v>
      </c>
      <c r="AP26" s="212" t="s">
        <v>282</v>
      </c>
      <c r="AQ26" s="212" t="s">
        <v>282</v>
      </c>
      <c r="AR26" s="212" t="s">
        <v>282</v>
      </c>
      <c r="AS26" s="212" t="s">
        <v>282</v>
      </c>
      <c r="AT26" s="212" t="s">
        <v>282</v>
      </c>
      <c r="AU26" s="212" t="s">
        <v>282</v>
      </c>
      <c r="AV26" s="212" t="s">
        <v>282</v>
      </c>
      <c r="AW26" s="212" t="s">
        <v>282</v>
      </c>
      <c r="AX26" s="212" t="s">
        <v>282</v>
      </c>
      <c r="AY26" s="212" t="s">
        <v>282</v>
      </c>
      <c r="AZ26" s="212" t="s">
        <v>282</v>
      </c>
      <c r="BA26" s="212" t="s">
        <v>282</v>
      </c>
      <c r="BB26" s="212" t="s">
        <v>282</v>
      </c>
      <c r="BC26" s="212" t="s">
        <v>282</v>
      </c>
      <c r="BD26" s="212" t="s">
        <v>282</v>
      </c>
      <c r="BE26" s="212" t="s">
        <v>282</v>
      </c>
    </row>
    <row r="27" spans="1:57" s="212" customFormat="1" x14ac:dyDescent="0.25">
      <c r="A27" s="212" t="s">
        <v>7033</v>
      </c>
      <c r="B27" s="212" t="s">
        <v>13033</v>
      </c>
      <c r="C27" s="212" t="s">
        <v>13647</v>
      </c>
      <c r="D27" s="212" t="s">
        <v>282</v>
      </c>
      <c r="E27" s="212" t="s">
        <v>13037</v>
      </c>
      <c r="F27" s="212" t="s">
        <v>183</v>
      </c>
      <c r="G27" s="289" t="s">
        <v>282</v>
      </c>
      <c r="H27" s="212" t="s">
        <v>448</v>
      </c>
      <c r="I27" s="212" t="s">
        <v>13032</v>
      </c>
      <c r="J27" s="212">
        <v>2</v>
      </c>
      <c r="K27" s="212">
        <v>6</v>
      </c>
      <c r="L27" s="212" t="s">
        <v>273</v>
      </c>
      <c r="M27" s="212" t="s">
        <v>13035</v>
      </c>
      <c r="N27" s="212" t="s">
        <v>7035</v>
      </c>
      <c r="O27" s="212" t="s">
        <v>282</v>
      </c>
      <c r="P27" s="212" t="s">
        <v>13038</v>
      </c>
      <c r="Q27" s="212" t="s">
        <v>183</v>
      </c>
      <c r="R27" s="289" t="s">
        <v>282</v>
      </c>
      <c r="S27" s="212" t="s">
        <v>448</v>
      </c>
      <c r="T27" s="212" t="s">
        <v>13032</v>
      </c>
      <c r="U27" s="212">
        <v>2</v>
      </c>
      <c r="V27" s="212">
        <v>6</v>
      </c>
      <c r="W27" s="212" t="s">
        <v>273</v>
      </c>
      <c r="X27" s="212" t="s">
        <v>13035</v>
      </c>
      <c r="Y27" s="212" t="s">
        <v>282</v>
      </c>
      <c r="Z27" s="212" t="s">
        <v>282</v>
      </c>
      <c r="AA27" s="212" t="s">
        <v>282</v>
      </c>
      <c r="AB27" s="212" t="s">
        <v>282</v>
      </c>
      <c r="AC27" s="212" t="s">
        <v>282</v>
      </c>
      <c r="AD27" s="212" t="s">
        <v>282</v>
      </c>
      <c r="AE27" s="212" t="s">
        <v>282</v>
      </c>
      <c r="AF27" s="212" t="s">
        <v>282</v>
      </c>
      <c r="AG27" s="212" t="s">
        <v>282</v>
      </c>
      <c r="AH27" s="212" t="s">
        <v>282</v>
      </c>
      <c r="AI27" s="212" t="s">
        <v>282</v>
      </c>
      <c r="AJ27" s="212" t="s">
        <v>282</v>
      </c>
      <c r="AK27" s="212" t="s">
        <v>282</v>
      </c>
      <c r="AL27" s="212" t="s">
        <v>282</v>
      </c>
      <c r="AM27" s="212" t="s">
        <v>282</v>
      </c>
      <c r="AN27" s="212" t="s">
        <v>282</v>
      </c>
      <c r="AO27" s="212" t="s">
        <v>282</v>
      </c>
      <c r="AP27" s="212" t="s">
        <v>282</v>
      </c>
      <c r="AQ27" s="212" t="s">
        <v>282</v>
      </c>
      <c r="AR27" s="212" t="s">
        <v>282</v>
      </c>
      <c r="AS27" s="212" t="s">
        <v>282</v>
      </c>
      <c r="AT27" s="212" t="s">
        <v>282</v>
      </c>
      <c r="AU27" s="212" t="s">
        <v>282</v>
      </c>
      <c r="AV27" s="212" t="s">
        <v>282</v>
      </c>
      <c r="AW27" s="212" t="s">
        <v>282</v>
      </c>
      <c r="AX27" s="212" t="s">
        <v>282</v>
      </c>
      <c r="AY27" s="212" t="s">
        <v>282</v>
      </c>
      <c r="AZ27" s="212" t="s">
        <v>282</v>
      </c>
      <c r="BA27" s="212" t="s">
        <v>282</v>
      </c>
      <c r="BB27" s="212" t="s">
        <v>282</v>
      </c>
      <c r="BC27" s="212" t="s">
        <v>282</v>
      </c>
      <c r="BD27" s="212" t="s">
        <v>282</v>
      </c>
      <c r="BE27" s="212" t="s">
        <v>282</v>
      </c>
    </row>
    <row r="28" spans="1:57" x14ac:dyDescent="0.25">
      <c r="A28" s="161" t="s">
        <v>16278</v>
      </c>
      <c r="B28" s="159" t="s">
        <v>10529</v>
      </c>
      <c r="C28" t="s">
        <v>246</v>
      </c>
      <c r="D28" t="s">
        <v>282</v>
      </c>
      <c r="E28" t="s">
        <v>282</v>
      </c>
      <c r="F28" t="s">
        <v>282</v>
      </c>
      <c r="G28" s="159" t="s">
        <v>282</v>
      </c>
      <c r="H28" s="159" t="s">
        <v>10507</v>
      </c>
      <c r="I28" s="159" t="s">
        <v>10527</v>
      </c>
      <c r="J28">
        <v>7</v>
      </c>
      <c r="K28">
        <v>8</v>
      </c>
      <c r="L28" t="s">
        <v>273</v>
      </c>
      <c r="M28" t="s">
        <v>273</v>
      </c>
      <c r="N28" t="s">
        <v>790</v>
      </c>
      <c r="O28" t="s">
        <v>282</v>
      </c>
      <c r="P28" t="s">
        <v>282</v>
      </c>
      <c r="Q28" t="s">
        <v>282</v>
      </c>
      <c r="R28" t="s">
        <v>282</v>
      </c>
      <c r="S28" t="s">
        <v>10507</v>
      </c>
      <c r="T28" t="s">
        <v>282</v>
      </c>
      <c r="U28">
        <v>7</v>
      </c>
      <c r="V28">
        <v>8</v>
      </c>
      <c r="W28" t="s">
        <v>273</v>
      </c>
      <c r="X28" t="s">
        <v>273</v>
      </c>
      <c r="Y28" s="212" t="s">
        <v>282</v>
      </c>
      <c r="Z28" s="212" t="s">
        <v>282</v>
      </c>
      <c r="AA28" s="212" t="s">
        <v>282</v>
      </c>
      <c r="AB28" s="212" t="s">
        <v>282</v>
      </c>
      <c r="AC28" s="212" t="s">
        <v>282</v>
      </c>
      <c r="AD28" s="212" t="s">
        <v>282</v>
      </c>
      <c r="AE28" s="212" t="s">
        <v>282</v>
      </c>
      <c r="AF28" s="212" t="s">
        <v>282</v>
      </c>
      <c r="AG28" s="212" t="s">
        <v>282</v>
      </c>
      <c r="AH28" s="212" t="s">
        <v>282</v>
      </c>
      <c r="AI28" s="212" t="s">
        <v>282</v>
      </c>
      <c r="AJ28" s="212" t="s">
        <v>282</v>
      </c>
      <c r="AK28" s="212" t="s">
        <v>282</v>
      </c>
      <c r="AL28" s="212" t="s">
        <v>282</v>
      </c>
      <c r="AM28" s="212" t="s">
        <v>282</v>
      </c>
      <c r="AN28" s="212" t="s">
        <v>282</v>
      </c>
      <c r="AO28" s="212" t="s">
        <v>282</v>
      </c>
      <c r="AP28" s="212" t="s">
        <v>282</v>
      </c>
      <c r="AQ28" s="212" t="s">
        <v>282</v>
      </c>
      <c r="AR28" s="212" t="s">
        <v>282</v>
      </c>
      <c r="AS28" s="212" t="s">
        <v>282</v>
      </c>
      <c r="AT28" s="212" t="s">
        <v>282</v>
      </c>
      <c r="AU28" s="212" t="s">
        <v>282</v>
      </c>
      <c r="AV28" s="212" t="s">
        <v>282</v>
      </c>
      <c r="AW28" s="212" t="s">
        <v>282</v>
      </c>
      <c r="AX28" s="212" t="s">
        <v>282</v>
      </c>
      <c r="AY28" s="212" t="s">
        <v>282</v>
      </c>
      <c r="AZ28" s="212" t="s">
        <v>282</v>
      </c>
      <c r="BA28" s="212" t="s">
        <v>282</v>
      </c>
      <c r="BB28" s="212" t="s">
        <v>282</v>
      </c>
      <c r="BC28" s="212" t="s">
        <v>282</v>
      </c>
      <c r="BD28" s="212" t="s">
        <v>282</v>
      </c>
      <c r="BE28" s="212" t="s">
        <v>282</v>
      </c>
    </row>
    <row r="29" spans="1:57" s="212" customFormat="1" x14ac:dyDescent="0.25">
      <c r="A29" s="161" t="s">
        <v>4401</v>
      </c>
      <c r="B29" s="159" t="s">
        <v>282</v>
      </c>
      <c r="C29" s="212" t="s">
        <v>4797</v>
      </c>
      <c r="D29" s="212" t="s">
        <v>12251</v>
      </c>
      <c r="E29" s="212" t="s">
        <v>13049</v>
      </c>
      <c r="F29" s="212" t="s">
        <v>182</v>
      </c>
      <c r="G29" s="159" t="s">
        <v>273</v>
      </c>
      <c r="H29" s="159" t="s">
        <v>448</v>
      </c>
      <c r="I29" s="159" t="s">
        <v>12918</v>
      </c>
      <c r="J29" s="212">
        <v>1</v>
      </c>
      <c r="K29" s="212">
        <v>12</v>
      </c>
      <c r="L29" s="212" t="s">
        <v>273</v>
      </c>
      <c r="M29" s="212" t="s">
        <v>13048</v>
      </c>
      <c r="N29" s="212" t="s">
        <v>636</v>
      </c>
      <c r="O29" s="212" t="s">
        <v>282</v>
      </c>
      <c r="P29" s="212" t="s">
        <v>13050</v>
      </c>
      <c r="Q29" s="212" t="s">
        <v>282</v>
      </c>
      <c r="R29" s="212" t="s">
        <v>282</v>
      </c>
      <c r="S29" s="212" t="s">
        <v>282</v>
      </c>
      <c r="T29" s="212" t="s">
        <v>282</v>
      </c>
      <c r="U29" s="212" t="s">
        <v>282</v>
      </c>
      <c r="V29" s="212">
        <v>12</v>
      </c>
      <c r="W29" s="212" t="s">
        <v>282</v>
      </c>
      <c r="X29" s="212" t="s">
        <v>282</v>
      </c>
      <c r="Y29" s="212" t="s">
        <v>282</v>
      </c>
      <c r="Z29" s="212" t="s">
        <v>282</v>
      </c>
      <c r="AA29" s="212" t="s">
        <v>282</v>
      </c>
      <c r="AB29" s="212" t="s">
        <v>282</v>
      </c>
      <c r="AC29" s="212" t="s">
        <v>282</v>
      </c>
      <c r="AD29" s="212" t="s">
        <v>282</v>
      </c>
      <c r="AE29" s="212" t="s">
        <v>282</v>
      </c>
      <c r="AF29" s="212" t="s">
        <v>282</v>
      </c>
      <c r="AG29" s="212" t="s">
        <v>282</v>
      </c>
      <c r="AH29" s="212" t="s">
        <v>282</v>
      </c>
      <c r="AI29" s="212" t="s">
        <v>282</v>
      </c>
      <c r="AJ29" s="212" t="s">
        <v>282</v>
      </c>
      <c r="AK29" s="212" t="s">
        <v>282</v>
      </c>
      <c r="AL29" s="212" t="s">
        <v>282</v>
      </c>
      <c r="AM29" s="212" t="s">
        <v>282</v>
      </c>
      <c r="AN29" s="212" t="s">
        <v>282</v>
      </c>
      <c r="AO29" s="212" t="s">
        <v>282</v>
      </c>
      <c r="AP29" s="212" t="s">
        <v>282</v>
      </c>
      <c r="AQ29" s="212" t="s">
        <v>282</v>
      </c>
      <c r="AR29" s="212" t="s">
        <v>282</v>
      </c>
      <c r="AS29" s="212" t="s">
        <v>282</v>
      </c>
      <c r="AT29" s="212" t="s">
        <v>282</v>
      </c>
      <c r="AU29" s="212" t="s">
        <v>282</v>
      </c>
      <c r="AV29" s="212" t="s">
        <v>282</v>
      </c>
      <c r="AW29" s="212" t="s">
        <v>282</v>
      </c>
      <c r="AX29" s="212" t="s">
        <v>282</v>
      </c>
      <c r="AY29" s="212" t="s">
        <v>282</v>
      </c>
      <c r="AZ29" s="212" t="s">
        <v>282</v>
      </c>
      <c r="BA29" s="212" t="s">
        <v>282</v>
      </c>
      <c r="BB29" s="212" t="s">
        <v>282</v>
      </c>
      <c r="BC29" s="212" t="s">
        <v>282</v>
      </c>
      <c r="BD29" s="212" t="s">
        <v>282</v>
      </c>
      <c r="BE29" s="212" t="s">
        <v>282</v>
      </c>
    </row>
    <row r="30" spans="1:57" s="212" customFormat="1" x14ac:dyDescent="0.25">
      <c r="A30" s="161" t="s">
        <v>4400</v>
      </c>
      <c r="B30" s="159" t="s">
        <v>13053</v>
      </c>
      <c r="C30" s="212" t="s">
        <v>4798</v>
      </c>
      <c r="D30" s="212" t="s">
        <v>282</v>
      </c>
      <c r="E30" s="212" t="s">
        <v>13056</v>
      </c>
      <c r="F30" s="212" t="s">
        <v>183</v>
      </c>
      <c r="G30" s="159" t="s">
        <v>282</v>
      </c>
      <c r="H30" s="159" t="s">
        <v>448</v>
      </c>
      <c r="I30" s="159" t="s">
        <v>4787</v>
      </c>
      <c r="J30" s="212">
        <v>1</v>
      </c>
      <c r="K30" s="212">
        <v>12</v>
      </c>
      <c r="L30" s="212" t="s">
        <v>273</v>
      </c>
      <c r="M30" s="212" t="s">
        <v>13058</v>
      </c>
      <c r="N30" s="212" t="s">
        <v>10937</v>
      </c>
      <c r="O30" s="212" t="s">
        <v>11033</v>
      </c>
      <c r="P30" s="212" t="s">
        <v>13057</v>
      </c>
      <c r="Q30" s="212" t="s">
        <v>183</v>
      </c>
      <c r="R30" s="212" t="s">
        <v>282</v>
      </c>
      <c r="S30" s="212" t="s">
        <v>448</v>
      </c>
      <c r="T30" s="212" t="s">
        <v>4787</v>
      </c>
      <c r="U30" s="212">
        <v>1</v>
      </c>
      <c r="V30" s="212">
        <v>12</v>
      </c>
      <c r="W30" s="212" t="s">
        <v>273</v>
      </c>
      <c r="X30" s="212" t="s">
        <v>13058</v>
      </c>
      <c r="Y30" s="212" t="s">
        <v>282</v>
      </c>
      <c r="Z30" s="212" t="s">
        <v>282</v>
      </c>
      <c r="AA30" s="212" t="s">
        <v>282</v>
      </c>
      <c r="AB30" s="212" t="s">
        <v>282</v>
      </c>
      <c r="AC30" s="212" t="s">
        <v>282</v>
      </c>
      <c r="AD30" s="212" t="s">
        <v>282</v>
      </c>
      <c r="AE30" s="212" t="s">
        <v>282</v>
      </c>
      <c r="AF30" s="212" t="s">
        <v>282</v>
      </c>
      <c r="AG30" s="212" t="s">
        <v>282</v>
      </c>
      <c r="AH30" s="212" t="s">
        <v>282</v>
      </c>
      <c r="AI30" s="212" t="s">
        <v>282</v>
      </c>
      <c r="AJ30" s="212" t="s">
        <v>282</v>
      </c>
      <c r="AK30" s="212" t="s">
        <v>282</v>
      </c>
      <c r="AL30" s="212" t="s">
        <v>282</v>
      </c>
      <c r="AM30" s="212" t="s">
        <v>282</v>
      </c>
      <c r="AN30" s="212" t="s">
        <v>282</v>
      </c>
      <c r="AO30" s="212" t="s">
        <v>282</v>
      </c>
      <c r="AP30" s="212" t="s">
        <v>282</v>
      </c>
      <c r="AQ30" s="212" t="s">
        <v>282</v>
      </c>
      <c r="AR30" s="212" t="s">
        <v>282</v>
      </c>
      <c r="AS30" s="212" t="s">
        <v>282</v>
      </c>
      <c r="AT30" s="212" t="s">
        <v>282</v>
      </c>
      <c r="AU30" s="212" t="s">
        <v>282</v>
      </c>
      <c r="AV30" s="212" t="s">
        <v>282</v>
      </c>
      <c r="AW30" s="212" t="s">
        <v>282</v>
      </c>
      <c r="AX30" s="212" t="s">
        <v>282</v>
      </c>
      <c r="AY30" s="212" t="s">
        <v>282</v>
      </c>
      <c r="AZ30" s="212" t="s">
        <v>282</v>
      </c>
      <c r="BA30" s="212" t="s">
        <v>282</v>
      </c>
      <c r="BB30" s="212" t="s">
        <v>282</v>
      </c>
      <c r="BC30" s="212" t="s">
        <v>282</v>
      </c>
      <c r="BD30" s="212" t="s">
        <v>282</v>
      </c>
      <c r="BE30" s="212" t="s">
        <v>282</v>
      </c>
    </row>
    <row r="31" spans="1:57" s="212" customFormat="1" x14ac:dyDescent="0.25">
      <c r="A31" s="161" t="s">
        <v>7877</v>
      </c>
      <c r="B31" s="159" t="s">
        <v>282</v>
      </c>
      <c r="C31" s="212" t="s">
        <v>4423</v>
      </c>
      <c r="D31" s="212" t="s">
        <v>282</v>
      </c>
      <c r="E31" s="212" t="s">
        <v>13066</v>
      </c>
      <c r="F31" s="212" t="s">
        <v>183</v>
      </c>
      <c r="G31" s="159" t="s">
        <v>282</v>
      </c>
      <c r="H31" s="159" t="s">
        <v>10761</v>
      </c>
      <c r="I31" s="159" t="s">
        <v>11344</v>
      </c>
      <c r="J31" s="212">
        <v>1</v>
      </c>
      <c r="K31" s="212">
        <v>10</v>
      </c>
      <c r="L31" s="212" t="s">
        <v>13073</v>
      </c>
      <c r="M31" s="212" t="s">
        <v>13067</v>
      </c>
      <c r="N31" s="212" t="s">
        <v>4639</v>
      </c>
      <c r="O31" s="212" t="s">
        <v>282</v>
      </c>
      <c r="P31" s="212" t="s">
        <v>13068</v>
      </c>
      <c r="Q31" s="212" t="s">
        <v>183</v>
      </c>
      <c r="R31" s="212" t="s">
        <v>282</v>
      </c>
      <c r="S31" s="212" t="s">
        <v>10761</v>
      </c>
      <c r="T31" s="212" t="s">
        <v>273</v>
      </c>
      <c r="U31" s="212" t="s">
        <v>273</v>
      </c>
      <c r="V31" s="212">
        <v>10</v>
      </c>
      <c r="W31" s="212" t="s">
        <v>13074</v>
      </c>
      <c r="X31" s="212" t="s">
        <v>10534</v>
      </c>
      <c r="Y31" s="212" t="s">
        <v>282</v>
      </c>
      <c r="Z31" s="212" t="s">
        <v>282</v>
      </c>
      <c r="AA31" s="212" t="s">
        <v>282</v>
      </c>
      <c r="AB31" s="212" t="s">
        <v>282</v>
      </c>
      <c r="AC31" s="212" t="s">
        <v>282</v>
      </c>
      <c r="AD31" s="212" t="s">
        <v>282</v>
      </c>
      <c r="AE31" s="212" t="s">
        <v>282</v>
      </c>
      <c r="AF31" s="212" t="s">
        <v>282</v>
      </c>
      <c r="AG31" s="212" t="s">
        <v>282</v>
      </c>
      <c r="AH31" s="212" t="s">
        <v>282</v>
      </c>
      <c r="AI31" s="212" t="s">
        <v>282</v>
      </c>
      <c r="AJ31" s="212" t="s">
        <v>282</v>
      </c>
      <c r="AK31" s="212" t="s">
        <v>282</v>
      </c>
      <c r="AL31" s="212" t="s">
        <v>282</v>
      </c>
      <c r="AM31" s="212" t="s">
        <v>282</v>
      </c>
      <c r="AN31" s="212" t="s">
        <v>282</v>
      </c>
      <c r="AO31" s="212" t="s">
        <v>282</v>
      </c>
      <c r="AP31" s="212" t="s">
        <v>282</v>
      </c>
      <c r="AQ31" s="212" t="s">
        <v>282</v>
      </c>
      <c r="AR31" s="212" t="s">
        <v>282</v>
      </c>
      <c r="AS31" s="212" t="s">
        <v>282</v>
      </c>
      <c r="AT31" s="212" t="s">
        <v>282</v>
      </c>
      <c r="AU31" s="212" t="s">
        <v>282</v>
      </c>
      <c r="AV31" s="212" t="s">
        <v>282</v>
      </c>
      <c r="AW31" s="212" t="s">
        <v>282</v>
      </c>
      <c r="AX31" s="212" t="s">
        <v>282</v>
      </c>
      <c r="AY31" s="212" t="s">
        <v>282</v>
      </c>
      <c r="AZ31" s="212" t="s">
        <v>282</v>
      </c>
      <c r="BA31" s="212" t="s">
        <v>282</v>
      </c>
      <c r="BB31" s="212" t="s">
        <v>282</v>
      </c>
      <c r="BC31" s="212" t="s">
        <v>282</v>
      </c>
      <c r="BD31" s="212" t="s">
        <v>282</v>
      </c>
      <c r="BE31" s="212" t="s">
        <v>282</v>
      </c>
    </row>
    <row r="32" spans="1:57" s="212" customFormat="1" x14ac:dyDescent="0.25">
      <c r="A32" s="161" t="s">
        <v>1373</v>
      </c>
      <c r="B32" s="159" t="s">
        <v>282</v>
      </c>
      <c r="C32" s="212" t="s">
        <v>256</v>
      </c>
      <c r="D32" s="212" t="s">
        <v>282</v>
      </c>
      <c r="E32" s="212" t="s">
        <v>282</v>
      </c>
      <c r="F32" s="212" t="s">
        <v>282</v>
      </c>
      <c r="G32" s="159" t="s">
        <v>282</v>
      </c>
      <c r="H32" s="159" t="s">
        <v>10507</v>
      </c>
      <c r="I32" s="159" t="s">
        <v>10527</v>
      </c>
      <c r="J32" s="212">
        <v>7</v>
      </c>
      <c r="K32" s="212">
        <v>12</v>
      </c>
      <c r="L32" s="212" t="s">
        <v>273</v>
      </c>
      <c r="M32" s="212" t="s">
        <v>273</v>
      </c>
      <c r="N32" s="212" t="s">
        <v>252</v>
      </c>
      <c r="O32" s="212" t="s">
        <v>282</v>
      </c>
      <c r="P32" s="212" t="s">
        <v>282</v>
      </c>
      <c r="Q32" s="212" t="s">
        <v>282</v>
      </c>
      <c r="R32" s="212" t="s">
        <v>282</v>
      </c>
      <c r="S32" s="212" t="s">
        <v>10507</v>
      </c>
      <c r="T32" s="212" t="s">
        <v>12731</v>
      </c>
      <c r="U32" s="212">
        <v>14</v>
      </c>
      <c r="V32" s="212">
        <v>12</v>
      </c>
      <c r="W32" s="212" t="s">
        <v>273</v>
      </c>
      <c r="X32" s="212" t="s">
        <v>273</v>
      </c>
      <c r="Y32" s="212" t="s">
        <v>282</v>
      </c>
      <c r="Z32" s="212" t="s">
        <v>282</v>
      </c>
      <c r="AA32" s="212" t="s">
        <v>282</v>
      </c>
      <c r="AB32" s="212" t="s">
        <v>282</v>
      </c>
      <c r="AC32" s="212" t="s">
        <v>282</v>
      </c>
      <c r="AD32" s="212" t="s">
        <v>282</v>
      </c>
      <c r="AE32" s="212" t="s">
        <v>282</v>
      </c>
      <c r="AF32" s="212" t="s">
        <v>282</v>
      </c>
      <c r="AG32" s="212" t="s">
        <v>282</v>
      </c>
      <c r="AH32" s="212" t="s">
        <v>282</v>
      </c>
      <c r="AI32" s="212" t="s">
        <v>282</v>
      </c>
      <c r="AJ32" s="212" t="s">
        <v>282</v>
      </c>
      <c r="AK32" s="212" t="s">
        <v>282</v>
      </c>
      <c r="AL32" s="212" t="s">
        <v>282</v>
      </c>
      <c r="AM32" s="212" t="s">
        <v>282</v>
      </c>
      <c r="AN32" s="212" t="s">
        <v>282</v>
      </c>
      <c r="AO32" s="212" t="s">
        <v>282</v>
      </c>
      <c r="AP32" s="212" t="s">
        <v>282</v>
      </c>
      <c r="AQ32" s="212" t="s">
        <v>282</v>
      </c>
      <c r="AR32" s="212" t="s">
        <v>282</v>
      </c>
      <c r="AS32" s="212" t="s">
        <v>282</v>
      </c>
      <c r="AT32" s="212" t="s">
        <v>282</v>
      </c>
      <c r="AU32" s="212" t="s">
        <v>282</v>
      </c>
      <c r="AV32" s="212" t="s">
        <v>282</v>
      </c>
      <c r="AW32" s="212" t="s">
        <v>282</v>
      </c>
      <c r="AX32" s="212" t="s">
        <v>282</v>
      </c>
      <c r="AY32" s="212" t="s">
        <v>282</v>
      </c>
      <c r="AZ32" s="212" t="s">
        <v>282</v>
      </c>
      <c r="BA32" s="212" t="s">
        <v>282</v>
      </c>
      <c r="BB32" s="212" t="s">
        <v>282</v>
      </c>
      <c r="BC32" s="212" t="s">
        <v>282</v>
      </c>
      <c r="BD32" s="212" t="s">
        <v>282</v>
      </c>
      <c r="BE32" s="212" t="s">
        <v>282</v>
      </c>
    </row>
    <row r="33" spans="1:57" s="212" customFormat="1" x14ac:dyDescent="0.25">
      <c r="A33" s="161" t="s">
        <v>7036</v>
      </c>
      <c r="B33" s="159" t="s">
        <v>13085</v>
      </c>
      <c r="C33" s="93" t="s">
        <v>17960</v>
      </c>
      <c r="D33" s="212" t="s">
        <v>282</v>
      </c>
      <c r="E33" s="212" t="s">
        <v>13084</v>
      </c>
      <c r="F33" s="212" t="s">
        <v>183</v>
      </c>
      <c r="G33" s="159" t="s">
        <v>282</v>
      </c>
      <c r="H33" s="159" t="s">
        <v>448</v>
      </c>
      <c r="I33" s="159" t="s">
        <v>13083</v>
      </c>
      <c r="J33" s="212">
        <v>1</v>
      </c>
      <c r="K33" s="212">
        <v>8</v>
      </c>
      <c r="L33" s="212" t="s">
        <v>273</v>
      </c>
      <c r="M33" s="212" t="s">
        <v>13035</v>
      </c>
      <c r="N33" s="212" t="s">
        <v>17963</v>
      </c>
      <c r="O33" s="212" t="s">
        <v>282</v>
      </c>
      <c r="P33" s="212" t="s">
        <v>13086</v>
      </c>
      <c r="Q33" s="212" t="s">
        <v>183</v>
      </c>
      <c r="R33" s="212" t="s">
        <v>282</v>
      </c>
      <c r="S33" s="212" t="s">
        <v>448</v>
      </c>
      <c r="T33" s="212" t="s">
        <v>11908</v>
      </c>
      <c r="U33" s="212">
        <v>1</v>
      </c>
      <c r="V33" s="212">
        <v>8</v>
      </c>
      <c r="W33" s="212" t="s">
        <v>273</v>
      </c>
      <c r="X33" s="212" t="s">
        <v>13035</v>
      </c>
      <c r="Y33" s="212" t="s">
        <v>310</v>
      </c>
      <c r="Z33" s="212" t="s">
        <v>282</v>
      </c>
      <c r="AA33" s="212" t="s">
        <v>13087</v>
      </c>
      <c r="AB33" s="212" t="s">
        <v>282</v>
      </c>
      <c r="AC33" s="212" t="s">
        <v>282</v>
      </c>
      <c r="AD33" s="212" t="s">
        <v>282</v>
      </c>
      <c r="AE33" s="212" t="s">
        <v>282</v>
      </c>
      <c r="AF33" s="212" t="s">
        <v>282</v>
      </c>
      <c r="AG33" s="212">
        <v>8</v>
      </c>
      <c r="AH33" s="212" t="s">
        <v>282</v>
      </c>
      <c r="AI33" s="212" t="s">
        <v>488</v>
      </c>
      <c r="AJ33" s="212" t="s">
        <v>282</v>
      </c>
      <c r="AK33" s="212" t="s">
        <v>282</v>
      </c>
      <c r="AL33" s="212" t="s">
        <v>282</v>
      </c>
      <c r="AM33" s="212" t="s">
        <v>282</v>
      </c>
      <c r="AN33" s="212" t="s">
        <v>282</v>
      </c>
      <c r="AO33" s="212" t="s">
        <v>282</v>
      </c>
      <c r="AP33" s="212" t="s">
        <v>282</v>
      </c>
      <c r="AQ33" s="212" t="s">
        <v>282</v>
      </c>
      <c r="AR33" s="212" t="s">
        <v>282</v>
      </c>
      <c r="AS33" s="212" t="s">
        <v>282</v>
      </c>
      <c r="AT33" s="212" t="s">
        <v>282</v>
      </c>
      <c r="AU33" s="212" t="s">
        <v>282</v>
      </c>
      <c r="AV33" s="212" t="s">
        <v>282</v>
      </c>
      <c r="AW33" s="212" t="s">
        <v>282</v>
      </c>
      <c r="AX33" s="212" t="s">
        <v>282</v>
      </c>
      <c r="AY33" s="212" t="s">
        <v>282</v>
      </c>
      <c r="AZ33" s="212" t="s">
        <v>282</v>
      </c>
      <c r="BA33" s="212" t="s">
        <v>282</v>
      </c>
      <c r="BB33" s="212" t="s">
        <v>282</v>
      </c>
      <c r="BC33" s="212" t="s">
        <v>282</v>
      </c>
      <c r="BD33" s="212" t="s">
        <v>282</v>
      </c>
      <c r="BE33" s="212" t="s">
        <v>282</v>
      </c>
    </row>
    <row r="34" spans="1:57" x14ac:dyDescent="0.25">
      <c r="A34" t="s">
        <v>729</v>
      </c>
      <c r="B34" s="159" t="s">
        <v>10544</v>
      </c>
      <c r="C34" t="s">
        <v>4518</v>
      </c>
      <c r="D34" t="s">
        <v>10542</v>
      </c>
      <c r="E34" t="s">
        <v>10541</v>
      </c>
      <c r="F34" t="s">
        <v>183</v>
      </c>
      <c r="G34" s="159" t="s">
        <v>282</v>
      </c>
      <c r="H34" s="159" t="s">
        <v>448</v>
      </c>
      <c r="I34" s="159" t="s">
        <v>273</v>
      </c>
      <c r="J34" s="159" t="s">
        <v>273</v>
      </c>
      <c r="K34" s="159" t="s">
        <v>273</v>
      </c>
      <c r="L34" s="159" t="s">
        <v>273</v>
      </c>
      <c r="M34" t="s">
        <v>10537</v>
      </c>
      <c r="N34" t="s">
        <v>10669</v>
      </c>
      <c r="O34" t="s">
        <v>10545</v>
      </c>
      <c r="P34" t="s">
        <v>10543</v>
      </c>
      <c r="Q34" t="s">
        <v>183</v>
      </c>
      <c r="R34" t="s">
        <v>273</v>
      </c>
      <c r="S34" t="s">
        <v>448</v>
      </c>
      <c r="T34" t="s">
        <v>273</v>
      </c>
      <c r="U34" t="s">
        <v>273</v>
      </c>
      <c r="V34" t="s">
        <v>273</v>
      </c>
      <c r="W34" t="s">
        <v>273</v>
      </c>
      <c r="X34" t="s">
        <v>10537</v>
      </c>
      <c r="Y34" t="s">
        <v>811</v>
      </c>
      <c r="Z34" s="159" t="s">
        <v>282</v>
      </c>
      <c r="AA34" s="159" t="s">
        <v>282</v>
      </c>
      <c r="AB34" s="159" t="s">
        <v>282</v>
      </c>
      <c r="AC34" s="159" t="s">
        <v>282</v>
      </c>
      <c r="AD34" s="159" t="s">
        <v>273</v>
      </c>
      <c r="AE34" s="159" t="s">
        <v>273</v>
      </c>
      <c r="AF34" s="159" t="s">
        <v>273</v>
      </c>
      <c r="AG34" s="159" t="s">
        <v>273</v>
      </c>
      <c r="AH34" s="159" t="s">
        <v>273</v>
      </c>
      <c r="AI34" s="159" t="s">
        <v>273</v>
      </c>
      <c r="AJ34" s="212" t="s">
        <v>282</v>
      </c>
      <c r="AK34" s="212" t="s">
        <v>282</v>
      </c>
      <c r="AL34" s="212" t="s">
        <v>282</v>
      </c>
      <c r="AM34" s="212" t="s">
        <v>282</v>
      </c>
      <c r="AN34" s="212" t="s">
        <v>282</v>
      </c>
      <c r="AO34" s="212" t="s">
        <v>282</v>
      </c>
      <c r="AP34" s="212" t="s">
        <v>282</v>
      </c>
      <c r="AQ34" s="212" t="s">
        <v>282</v>
      </c>
      <c r="AR34" s="212" t="s">
        <v>282</v>
      </c>
      <c r="AS34" s="212" t="s">
        <v>282</v>
      </c>
      <c r="AT34" s="212" t="s">
        <v>282</v>
      </c>
      <c r="AU34" s="212" t="s">
        <v>282</v>
      </c>
      <c r="AV34" s="212" t="s">
        <v>282</v>
      </c>
      <c r="AW34" s="212" t="s">
        <v>282</v>
      </c>
      <c r="AX34" s="212" t="s">
        <v>282</v>
      </c>
      <c r="AY34" s="212" t="s">
        <v>282</v>
      </c>
      <c r="AZ34" s="212" t="s">
        <v>282</v>
      </c>
      <c r="BA34" s="212" t="s">
        <v>282</v>
      </c>
      <c r="BB34" s="212" t="s">
        <v>282</v>
      </c>
      <c r="BC34" s="212" t="s">
        <v>282</v>
      </c>
      <c r="BD34" s="212" t="s">
        <v>282</v>
      </c>
      <c r="BE34" s="212" t="s">
        <v>282</v>
      </c>
    </row>
    <row r="35" spans="1:57" s="212" customFormat="1" x14ac:dyDescent="0.25">
      <c r="A35" s="66" t="s">
        <v>9430</v>
      </c>
      <c r="B35" s="159" t="s">
        <v>13093</v>
      </c>
      <c r="C35" s="66" t="s">
        <v>9093</v>
      </c>
      <c r="D35" s="159" t="s">
        <v>12332</v>
      </c>
      <c r="E35" s="159" t="s">
        <v>13096</v>
      </c>
      <c r="F35" s="159" t="s">
        <v>182</v>
      </c>
      <c r="G35" s="159" t="s">
        <v>273</v>
      </c>
      <c r="H35" s="159" t="s">
        <v>448</v>
      </c>
      <c r="I35" s="159" t="s">
        <v>10751</v>
      </c>
      <c r="J35" s="159">
        <v>1</v>
      </c>
      <c r="K35" s="159">
        <v>8</v>
      </c>
      <c r="L35" s="159" t="s">
        <v>273</v>
      </c>
      <c r="M35" s="159" t="s">
        <v>273</v>
      </c>
      <c r="N35" s="212" t="s">
        <v>636</v>
      </c>
      <c r="O35" s="212" t="s">
        <v>282</v>
      </c>
      <c r="P35" s="212" t="s">
        <v>13097</v>
      </c>
      <c r="Q35" s="212" t="s">
        <v>282</v>
      </c>
      <c r="R35" s="212" t="s">
        <v>282</v>
      </c>
      <c r="S35" s="212" t="s">
        <v>282</v>
      </c>
      <c r="T35" s="212" t="s">
        <v>282</v>
      </c>
      <c r="U35" s="212" t="s">
        <v>282</v>
      </c>
      <c r="V35" s="212">
        <v>8</v>
      </c>
      <c r="W35" s="212" t="s">
        <v>282</v>
      </c>
      <c r="X35" s="212" t="s">
        <v>282</v>
      </c>
      <c r="Y35" s="212" t="s">
        <v>282</v>
      </c>
      <c r="Z35" s="212" t="s">
        <v>282</v>
      </c>
      <c r="AA35" s="212" t="s">
        <v>282</v>
      </c>
      <c r="AB35" s="212" t="s">
        <v>282</v>
      </c>
      <c r="AC35" s="212" t="s">
        <v>282</v>
      </c>
      <c r="AD35" s="212" t="s">
        <v>282</v>
      </c>
      <c r="AE35" s="212" t="s">
        <v>282</v>
      </c>
      <c r="AF35" s="212" t="s">
        <v>282</v>
      </c>
      <c r="AG35" s="212" t="s">
        <v>282</v>
      </c>
      <c r="AH35" s="212" t="s">
        <v>282</v>
      </c>
      <c r="AI35" s="212" t="s">
        <v>282</v>
      </c>
      <c r="AJ35" s="212" t="s">
        <v>282</v>
      </c>
      <c r="AK35" s="212" t="s">
        <v>282</v>
      </c>
      <c r="AL35" s="212" t="s">
        <v>282</v>
      </c>
      <c r="AM35" s="212" t="s">
        <v>282</v>
      </c>
      <c r="AN35" s="212" t="s">
        <v>282</v>
      </c>
      <c r="AO35" s="212" t="s">
        <v>282</v>
      </c>
      <c r="AP35" s="212" t="s">
        <v>282</v>
      </c>
      <c r="AQ35" s="212" t="s">
        <v>282</v>
      </c>
      <c r="AR35" s="212" t="s">
        <v>282</v>
      </c>
      <c r="AS35" s="212" t="s">
        <v>282</v>
      </c>
      <c r="AT35" s="212" t="s">
        <v>282</v>
      </c>
      <c r="AU35" s="212" t="s">
        <v>282</v>
      </c>
      <c r="AV35" s="212" t="s">
        <v>282</v>
      </c>
      <c r="AW35" s="212" t="s">
        <v>282</v>
      </c>
      <c r="AX35" s="212" t="s">
        <v>282</v>
      </c>
      <c r="AY35" s="212" t="s">
        <v>282</v>
      </c>
      <c r="AZ35" s="212" t="s">
        <v>282</v>
      </c>
      <c r="BA35" s="212" t="s">
        <v>282</v>
      </c>
      <c r="BB35" s="212" t="s">
        <v>282</v>
      </c>
      <c r="BC35" s="212" t="s">
        <v>282</v>
      </c>
      <c r="BD35" s="212" t="s">
        <v>282</v>
      </c>
      <c r="BE35" s="212" t="s">
        <v>282</v>
      </c>
    </row>
    <row r="36" spans="1:57" s="212" customFormat="1" x14ac:dyDescent="0.25">
      <c r="A36" s="66" t="s">
        <v>1387</v>
      </c>
      <c r="B36" s="159" t="s">
        <v>282</v>
      </c>
      <c r="C36" s="159" t="s">
        <v>274</v>
      </c>
      <c r="D36" s="159" t="s">
        <v>282</v>
      </c>
      <c r="E36" s="159" t="s">
        <v>282</v>
      </c>
      <c r="F36" s="159" t="s">
        <v>282</v>
      </c>
      <c r="G36" s="159" t="s">
        <v>282</v>
      </c>
      <c r="H36" s="159" t="s">
        <v>10507</v>
      </c>
      <c r="I36" s="159" t="s">
        <v>11956</v>
      </c>
      <c r="J36" s="159">
        <v>14</v>
      </c>
      <c r="K36" s="159">
        <v>6</v>
      </c>
      <c r="L36" s="159" t="s">
        <v>273</v>
      </c>
      <c r="M36" s="159" t="s">
        <v>273</v>
      </c>
      <c r="N36" s="212" t="s">
        <v>263</v>
      </c>
      <c r="O36" s="212" t="s">
        <v>282</v>
      </c>
      <c r="P36" s="212" t="s">
        <v>282</v>
      </c>
      <c r="Q36" s="212" t="s">
        <v>282</v>
      </c>
      <c r="R36" s="212" t="s">
        <v>282</v>
      </c>
      <c r="S36" s="212" t="s">
        <v>10507</v>
      </c>
      <c r="T36" s="212" t="s">
        <v>10644</v>
      </c>
      <c r="U36" s="212">
        <v>14</v>
      </c>
      <c r="V36" s="212">
        <v>6</v>
      </c>
      <c r="W36" s="212" t="s">
        <v>273</v>
      </c>
      <c r="X36" s="212" t="s">
        <v>273</v>
      </c>
      <c r="Y36" s="212" t="s">
        <v>282</v>
      </c>
      <c r="Z36" s="212" t="s">
        <v>282</v>
      </c>
      <c r="AA36" s="212" t="s">
        <v>282</v>
      </c>
      <c r="AB36" s="212" t="s">
        <v>282</v>
      </c>
      <c r="AC36" s="212" t="s">
        <v>282</v>
      </c>
      <c r="AD36" s="212" t="s">
        <v>282</v>
      </c>
      <c r="AE36" s="212" t="s">
        <v>282</v>
      </c>
      <c r="AF36" s="212" t="s">
        <v>282</v>
      </c>
      <c r="AG36" s="212" t="s">
        <v>282</v>
      </c>
      <c r="AH36" s="212" t="s">
        <v>282</v>
      </c>
      <c r="AI36" s="212" t="s">
        <v>282</v>
      </c>
      <c r="AJ36" s="212" t="s">
        <v>282</v>
      </c>
      <c r="AK36" s="212" t="s">
        <v>282</v>
      </c>
      <c r="AL36" s="212" t="s">
        <v>282</v>
      </c>
      <c r="AM36" s="212" t="s">
        <v>282</v>
      </c>
      <c r="AN36" s="212" t="s">
        <v>282</v>
      </c>
      <c r="AO36" s="212" t="s">
        <v>282</v>
      </c>
      <c r="AP36" s="212" t="s">
        <v>282</v>
      </c>
      <c r="AQ36" s="212" t="s">
        <v>282</v>
      </c>
      <c r="AR36" s="212" t="s">
        <v>282</v>
      </c>
      <c r="AS36" s="212" t="s">
        <v>282</v>
      </c>
      <c r="AT36" s="212" t="s">
        <v>282</v>
      </c>
      <c r="AU36" s="212" t="s">
        <v>282</v>
      </c>
      <c r="AV36" s="212" t="s">
        <v>282</v>
      </c>
      <c r="AW36" s="212" t="s">
        <v>282</v>
      </c>
      <c r="AX36" s="212" t="s">
        <v>282</v>
      </c>
      <c r="AY36" s="212" t="s">
        <v>282</v>
      </c>
      <c r="AZ36" s="212" t="s">
        <v>282</v>
      </c>
      <c r="BA36" s="212" t="s">
        <v>282</v>
      </c>
      <c r="BB36" s="212" t="s">
        <v>282</v>
      </c>
      <c r="BC36" s="212" t="s">
        <v>282</v>
      </c>
      <c r="BD36" s="212" t="s">
        <v>282</v>
      </c>
      <c r="BE36" s="212" t="s">
        <v>282</v>
      </c>
    </row>
    <row r="37" spans="1:57" s="212" customFormat="1" x14ac:dyDescent="0.25">
      <c r="A37" s="66" t="s">
        <v>6833</v>
      </c>
      <c r="B37" s="159" t="s">
        <v>282</v>
      </c>
      <c r="C37" s="159" t="s">
        <v>272</v>
      </c>
      <c r="D37" s="159" t="s">
        <v>282</v>
      </c>
      <c r="E37" s="159" t="s">
        <v>282</v>
      </c>
      <c r="F37" s="159" t="s">
        <v>282</v>
      </c>
      <c r="G37" s="159" t="s">
        <v>282</v>
      </c>
      <c r="H37" s="159" t="s">
        <v>10507</v>
      </c>
      <c r="I37" s="159" t="s">
        <v>10580</v>
      </c>
      <c r="J37" s="159">
        <v>14</v>
      </c>
      <c r="K37" s="159">
        <v>6</v>
      </c>
      <c r="L37" s="159" t="s">
        <v>273</v>
      </c>
      <c r="M37" s="159" t="s">
        <v>273</v>
      </c>
      <c r="N37" s="212" t="s">
        <v>258</v>
      </c>
      <c r="O37" s="212" t="s">
        <v>282</v>
      </c>
      <c r="P37" s="212" t="s">
        <v>282</v>
      </c>
      <c r="Q37" s="212" t="s">
        <v>282</v>
      </c>
      <c r="R37" s="212" t="s">
        <v>282</v>
      </c>
      <c r="S37" s="212" t="s">
        <v>10507</v>
      </c>
      <c r="T37" s="212" t="s">
        <v>4801</v>
      </c>
      <c r="U37" s="212">
        <v>7</v>
      </c>
      <c r="V37" s="212">
        <v>6</v>
      </c>
      <c r="W37" s="212" t="s">
        <v>273</v>
      </c>
      <c r="X37" s="212" t="s">
        <v>273</v>
      </c>
      <c r="Y37" s="212" t="s">
        <v>282</v>
      </c>
      <c r="Z37" s="212" t="s">
        <v>282</v>
      </c>
      <c r="AA37" s="212" t="s">
        <v>282</v>
      </c>
      <c r="AB37" s="212" t="s">
        <v>282</v>
      </c>
      <c r="AC37" s="212" t="s">
        <v>282</v>
      </c>
      <c r="AD37" s="212" t="s">
        <v>282</v>
      </c>
      <c r="AE37" s="212" t="s">
        <v>282</v>
      </c>
      <c r="AF37" s="212" t="s">
        <v>282</v>
      </c>
      <c r="AG37" s="212" t="s">
        <v>282</v>
      </c>
      <c r="AH37" s="212" t="s">
        <v>282</v>
      </c>
      <c r="AI37" s="212" t="s">
        <v>282</v>
      </c>
      <c r="AJ37" s="212" t="s">
        <v>282</v>
      </c>
      <c r="AK37" s="212" t="s">
        <v>282</v>
      </c>
      <c r="AL37" s="212" t="s">
        <v>282</v>
      </c>
      <c r="AM37" s="212" t="s">
        <v>282</v>
      </c>
      <c r="AN37" s="212" t="s">
        <v>282</v>
      </c>
      <c r="AO37" s="212" t="s">
        <v>282</v>
      </c>
      <c r="AP37" s="212" t="s">
        <v>282</v>
      </c>
      <c r="AQ37" s="212" t="s">
        <v>282</v>
      </c>
      <c r="AR37" s="212" t="s">
        <v>282</v>
      </c>
      <c r="AS37" s="212" t="s">
        <v>282</v>
      </c>
      <c r="AT37" s="212" t="s">
        <v>282</v>
      </c>
      <c r="AU37" s="212" t="s">
        <v>282</v>
      </c>
      <c r="AV37" s="212" t="s">
        <v>282</v>
      </c>
      <c r="AW37" s="212" t="s">
        <v>282</v>
      </c>
      <c r="AX37" s="212" t="s">
        <v>282</v>
      </c>
      <c r="AY37" s="212" t="s">
        <v>282</v>
      </c>
      <c r="AZ37" s="212" t="s">
        <v>282</v>
      </c>
      <c r="BA37" s="212" t="s">
        <v>282</v>
      </c>
      <c r="BB37" s="212" t="s">
        <v>282</v>
      </c>
      <c r="BC37" s="212" t="s">
        <v>282</v>
      </c>
      <c r="BD37" s="212" t="s">
        <v>282</v>
      </c>
      <c r="BE37" s="212" t="s">
        <v>282</v>
      </c>
    </row>
    <row r="38" spans="1:57" s="212" customFormat="1" x14ac:dyDescent="0.25">
      <c r="A38" s="161" t="s">
        <v>15127</v>
      </c>
      <c r="B38" s="159" t="s">
        <v>282</v>
      </c>
      <c r="C38" s="159" t="s">
        <v>14518</v>
      </c>
      <c r="D38" s="159" t="s">
        <v>282</v>
      </c>
      <c r="E38" s="159" t="s">
        <v>15203</v>
      </c>
      <c r="F38" s="159" t="s">
        <v>183</v>
      </c>
      <c r="G38" s="159" t="s">
        <v>282</v>
      </c>
      <c r="H38" s="159" t="s">
        <v>10761</v>
      </c>
      <c r="I38" s="159" t="s">
        <v>12599</v>
      </c>
      <c r="J38" s="159">
        <v>7</v>
      </c>
      <c r="K38" s="159">
        <v>2</v>
      </c>
      <c r="L38" s="159" t="s">
        <v>273</v>
      </c>
      <c r="M38" s="159" t="s">
        <v>10534</v>
      </c>
      <c r="N38" s="159" t="s">
        <v>682</v>
      </c>
      <c r="O38" s="159" t="s">
        <v>282</v>
      </c>
      <c r="P38" s="159" t="s">
        <v>15204</v>
      </c>
      <c r="Q38" s="159" t="s">
        <v>183</v>
      </c>
      <c r="R38" s="159" t="s">
        <v>282</v>
      </c>
      <c r="S38" s="159" t="s">
        <v>10761</v>
      </c>
      <c r="T38" s="159" t="s">
        <v>12599</v>
      </c>
      <c r="U38" s="159">
        <v>7</v>
      </c>
      <c r="V38" s="159">
        <v>2</v>
      </c>
      <c r="W38" s="159" t="s">
        <v>273</v>
      </c>
      <c r="X38" s="159" t="s">
        <v>10534</v>
      </c>
      <c r="Y38" s="212" t="s">
        <v>282</v>
      </c>
      <c r="Z38" s="212" t="s">
        <v>282</v>
      </c>
      <c r="AA38" s="212" t="s">
        <v>282</v>
      </c>
      <c r="AB38" s="212" t="s">
        <v>282</v>
      </c>
      <c r="AC38" s="212" t="s">
        <v>282</v>
      </c>
      <c r="AD38" s="212" t="s">
        <v>282</v>
      </c>
      <c r="AE38" s="212" t="s">
        <v>282</v>
      </c>
      <c r="AF38" s="212" t="s">
        <v>282</v>
      </c>
      <c r="AG38" s="212" t="s">
        <v>282</v>
      </c>
      <c r="AH38" s="212" t="s">
        <v>282</v>
      </c>
      <c r="AI38" s="212" t="s">
        <v>282</v>
      </c>
      <c r="AJ38" s="212" t="s">
        <v>282</v>
      </c>
      <c r="AK38" s="212" t="s">
        <v>282</v>
      </c>
      <c r="AL38" s="212" t="s">
        <v>282</v>
      </c>
      <c r="AM38" s="212" t="s">
        <v>282</v>
      </c>
      <c r="AN38" s="212" t="s">
        <v>282</v>
      </c>
      <c r="AO38" s="212" t="s">
        <v>282</v>
      </c>
      <c r="AP38" s="212" t="s">
        <v>282</v>
      </c>
      <c r="AQ38" s="212" t="s">
        <v>282</v>
      </c>
      <c r="AR38" s="212" t="s">
        <v>282</v>
      </c>
      <c r="AS38" s="212" t="s">
        <v>282</v>
      </c>
      <c r="AT38" s="212" t="s">
        <v>282</v>
      </c>
      <c r="AU38" s="212" t="s">
        <v>282</v>
      </c>
      <c r="AV38" s="212" t="s">
        <v>282</v>
      </c>
      <c r="AW38" s="212" t="s">
        <v>282</v>
      </c>
      <c r="AX38" s="212" t="s">
        <v>282</v>
      </c>
      <c r="AY38" s="212" t="s">
        <v>282</v>
      </c>
      <c r="AZ38" s="212" t="s">
        <v>282</v>
      </c>
      <c r="BA38" s="212" t="s">
        <v>282</v>
      </c>
      <c r="BB38" s="212" t="s">
        <v>282</v>
      </c>
      <c r="BC38" s="212" t="s">
        <v>282</v>
      </c>
      <c r="BD38" s="212" t="s">
        <v>282</v>
      </c>
      <c r="BE38" s="212" t="s">
        <v>282</v>
      </c>
    </row>
    <row r="39" spans="1:57" x14ac:dyDescent="0.25">
      <c r="A39" t="s">
        <v>867</v>
      </c>
      <c r="B39" s="159" t="s">
        <v>10549</v>
      </c>
      <c r="C39" t="s">
        <v>263</v>
      </c>
      <c r="D39" t="s">
        <v>282</v>
      </c>
      <c r="E39" t="s">
        <v>282</v>
      </c>
      <c r="F39" t="s">
        <v>282</v>
      </c>
      <c r="G39" s="159" t="s">
        <v>282</v>
      </c>
      <c r="H39" s="159" t="s">
        <v>10507</v>
      </c>
      <c r="I39" s="159" t="s">
        <v>4317</v>
      </c>
      <c r="J39" s="159">
        <v>21</v>
      </c>
      <c r="K39" s="159">
        <v>6</v>
      </c>
      <c r="L39" s="159" t="s">
        <v>10552</v>
      </c>
      <c r="M39" s="159" t="s">
        <v>273</v>
      </c>
      <c r="N39" t="s">
        <v>790</v>
      </c>
      <c r="O39" t="s">
        <v>282</v>
      </c>
      <c r="P39" t="s">
        <v>282</v>
      </c>
      <c r="Q39" t="s">
        <v>282</v>
      </c>
      <c r="R39" t="s">
        <v>282</v>
      </c>
      <c r="S39" t="s">
        <v>10507</v>
      </c>
      <c r="T39" t="s">
        <v>282</v>
      </c>
      <c r="U39">
        <v>21</v>
      </c>
      <c r="V39">
        <v>6</v>
      </c>
      <c r="W39" t="s">
        <v>273</v>
      </c>
      <c r="X39" t="s">
        <v>273</v>
      </c>
      <c r="Y39" t="s">
        <v>282</v>
      </c>
      <c r="Z39" s="212" t="s">
        <v>282</v>
      </c>
      <c r="AA39" s="212" t="s">
        <v>282</v>
      </c>
      <c r="AB39" s="212" t="s">
        <v>282</v>
      </c>
      <c r="AC39" s="212" t="s">
        <v>282</v>
      </c>
      <c r="AD39" s="212" t="s">
        <v>282</v>
      </c>
      <c r="AE39" s="212" t="s">
        <v>282</v>
      </c>
      <c r="AF39" s="212" t="s">
        <v>282</v>
      </c>
      <c r="AG39" s="212" t="s">
        <v>282</v>
      </c>
      <c r="AH39" s="212" t="s">
        <v>282</v>
      </c>
      <c r="AI39" s="212" t="s">
        <v>282</v>
      </c>
      <c r="AJ39" s="212" t="s">
        <v>282</v>
      </c>
      <c r="AK39" s="212" t="s">
        <v>282</v>
      </c>
      <c r="AL39" s="212" t="s">
        <v>282</v>
      </c>
      <c r="AM39" s="212" t="s">
        <v>282</v>
      </c>
      <c r="AN39" s="212" t="s">
        <v>282</v>
      </c>
      <c r="AO39" s="212" t="s">
        <v>282</v>
      </c>
      <c r="AP39" s="212" t="s">
        <v>282</v>
      </c>
      <c r="AQ39" s="212" t="s">
        <v>282</v>
      </c>
      <c r="AR39" s="212" t="s">
        <v>282</v>
      </c>
      <c r="AS39" s="212" t="s">
        <v>282</v>
      </c>
      <c r="AT39" s="212" t="s">
        <v>282</v>
      </c>
      <c r="AU39" s="212" t="s">
        <v>282</v>
      </c>
      <c r="AV39" s="212" t="s">
        <v>282</v>
      </c>
      <c r="AW39" s="212" t="s">
        <v>282</v>
      </c>
      <c r="AX39" s="212" t="s">
        <v>282</v>
      </c>
      <c r="AY39" s="212" t="s">
        <v>282</v>
      </c>
      <c r="AZ39" s="212" t="s">
        <v>282</v>
      </c>
      <c r="BA39" s="212" t="s">
        <v>282</v>
      </c>
      <c r="BB39" s="212" t="s">
        <v>282</v>
      </c>
      <c r="BC39" s="212" t="s">
        <v>282</v>
      </c>
      <c r="BD39" s="212" t="s">
        <v>282</v>
      </c>
      <c r="BE39" s="212" t="s">
        <v>282</v>
      </c>
    </row>
    <row r="40" spans="1:57" s="212" customFormat="1" x14ac:dyDescent="0.25">
      <c r="A40" s="212" t="s">
        <v>7882</v>
      </c>
      <c r="B40" s="159" t="s">
        <v>282</v>
      </c>
      <c r="C40" s="212" t="s">
        <v>10475</v>
      </c>
      <c r="D40" s="212" t="s">
        <v>282</v>
      </c>
      <c r="E40" s="212" t="s">
        <v>13108</v>
      </c>
      <c r="F40" s="212" t="s">
        <v>182</v>
      </c>
      <c r="G40" s="159" t="s">
        <v>273</v>
      </c>
      <c r="H40" s="159" t="s">
        <v>448</v>
      </c>
      <c r="I40" s="159" t="s">
        <v>13107</v>
      </c>
      <c r="J40" s="159">
        <v>3</v>
      </c>
      <c r="K40" s="159">
        <v>6</v>
      </c>
      <c r="L40" s="159" t="s">
        <v>273</v>
      </c>
      <c r="M40" s="159" t="s">
        <v>273</v>
      </c>
      <c r="N40" s="212" t="s">
        <v>10474</v>
      </c>
      <c r="O40" s="212" t="s">
        <v>282</v>
      </c>
      <c r="P40" s="212" t="s">
        <v>13111</v>
      </c>
      <c r="Q40" s="212" t="s">
        <v>182</v>
      </c>
      <c r="R40" s="212" t="s">
        <v>273</v>
      </c>
      <c r="S40" s="159" t="s">
        <v>448</v>
      </c>
      <c r="T40" s="159" t="s">
        <v>13107</v>
      </c>
      <c r="U40" s="159">
        <v>3</v>
      </c>
      <c r="V40" s="159">
        <v>6</v>
      </c>
      <c r="W40" s="159" t="s">
        <v>273</v>
      </c>
      <c r="X40" s="212" t="s">
        <v>273</v>
      </c>
      <c r="Y40" s="212" t="s">
        <v>282</v>
      </c>
      <c r="Z40" s="212" t="s">
        <v>282</v>
      </c>
      <c r="AA40" s="212" t="s">
        <v>282</v>
      </c>
      <c r="AB40" s="212" t="s">
        <v>282</v>
      </c>
      <c r="AC40" s="212" t="s">
        <v>282</v>
      </c>
      <c r="AD40" s="212" t="s">
        <v>282</v>
      </c>
      <c r="AE40" s="212" t="s">
        <v>282</v>
      </c>
      <c r="AF40" s="212" t="s">
        <v>282</v>
      </c>
      <c r="AG40" s="212" t="s">
        <v>282</v>
      </c>
      <c r="AH40" s="212" t="s">
        <v>282</v>
      </c>
      <c r="AI40" s="212" t="s">
        <v>282</v>
      </c>
      <c r="AJ40" s="212" t="s">
        <v>282</v>
      </c>
      <c r="AK40" s="212" t="s">
        <v>282</v>
      </c>
      <c r="AL40" s="212" t="s">
        <v>282</v>
      </c>
      <c r="AM40" s="212" t="s">
        <v>282</v>
      </c>
      <c r="AN40" s="212" t="s">
        <v>282</v>
      </c>
      <c r="AO40" s="212" t="s">
        <v>282</v>
      </c>
      <c r="AP40" s="212" t="s">
        <v>282</v>
      </c>
      <c r="AQ40" s="212" t="s">
        <v>282</v>
      </c>
      <c r="AR40" s="212" t="s">
        <v>282</v>
      </c>
      <c r="AS40" s="212" t="s">
        <v>282</v>
      </c>
      <c r="AT40" s="212" t="s">
        <v>282</v>
      </c>
      <c r="AU40" s="212" t="s">
        <v>282</v>
      </c>
      <c r="AV40" s="212" t="s">
        <v>282</v>
      </c>
      <c r="AW40" s="212" t="s">
        <v>282</v>
      </c>
      <c r="AX40" s="212" t="s">
        <v>282</v>
      </c>
      <c r="AY40" s="212" t="s">
        <v>282</v>
      </c>
      <c r="AZ40" s="212" t="s">
        <v>282</v>
      </c>
      <c r="BA40" s="212" t="s">
        <v>282</v>
      </c>
      <c r="BB40" s="212" t="s">
        <v>282</v>
      </c>
      <c r="BC40" s="212" t="s">
        <v>282</v>
      </c>
      <c r="BD40" s="212" t="s">
        <v>282</v>
      </c>
      <c r="BE40" s="212" t="s">
        <v>282</v>
      </c>
    </row>
    <row r="41" spans="1:57" s="212" customFormat="1" x14ac:dyDescent="0.25">
      <c r="A41" s="212" t="s">
        <v>7334</v>
      </c>
      <c r="B41" s="159" t="s">
        <v>282</v>
      </c>
      <c r="C41" s="212" t="s">
        <v>261</v>
      </c>
      <c r="D41" s="212" t="s">
        <v>282</v>
      </c>
      <c r="E41" s="212" t="s">
        <v>282</v>
      </c>
      <c r="F41" s="212" t="s">
        <v>282</v>
      </c>
      <c r="G41" s="159" t="s">
        <v>282</v>
      </c>
      <c r="H41" s="159" t="s">
        <v>10507</v>
      </c>
      <c r="I41" s="159" t="s">
        <v>10771</v>
      </c>
      <c r="J41" s="159" t="s">
        <v>273</v>
      </c>
      <c r="K41" s="159">
        <v>8</v>
      </c>
      <c r="L41" s="159" t="s">
        <v>12291</v>
      </c>
      <c r="M41" s="159" t="s">
        <v>273</v>
      </c>
      <c r="N41" s="159" t="s">
        <v>256</v>
      </c>
      <c r="O41" s="159" t="s">
        <v>282</v>
      </c>
      <c r="P41" s="159" t="s">
        <v>282</v>
      </c>
      <c r="Q41" s="159" t="s">
        <v>282</v>
      </c>
      <c r="R41" s="159" t="s">
        <v>282</v>
      </c>
      <c r="S41" s="159" t="s">
        <v>10507</v>
      </c>
      <c r="T41" s="159" t="s">
        <v>10527</v>
      </c>
      <c r="U41" s="159" t="s">
        <v>273</v>
      </c>
      <c r="V41" s="159">
        <v>8</v>
      </c>
      <c r="W41" s="159" t="s">
        <v>13118</v>
      </c>
      <c r="X41" s="159" t="s">
        <v>273</v>
      </c>
      <c r="Y41" s="212" t="s">
        <v>282</v>
      </c>
      <c r="Z41" s="212" t="s">
        <v>282</v>
      </c>
      <c r="AA41" s="212" t="s">
        <v>282</v>
      </c>
      <c r="AB41" s="212" t="s">
        <v>282</v>
      </c>
      <c r="AC41" s="212" t="s">
        <v>282</v>
      </c>
      <c r="AD41" s="212" t="s">
        <v>282</v>
      </c>
      <c r="AE41" s="212" t="s">
        <v>282</v>
      </c>
      <c r="AF41" s="212" t="s">
        <v>282</v>
      </c>
      <c r="AG41" s="212" t="s">
        <v>282</v>
      </c>
      <c r="AH41" s="212" t="s">
        <v>282</v>
      </c>
      <c r="AI41" s="212" t="s">
        <v>282</v>
      </c>
      <c r="AJ41" s="212" t="s">
        <v>282</v>
      </c>
      <c r="AK41" s="212" t="s">
        <v>282</v>
      </c>
      <c r="AL41" s="212" t="s">
        <v>282</v>
      </c>
      <c r="AM41" s="212" t="s">
        <v>282</v>
      </c>
      <c r="AN41" s="212" t="s">
        <v>282</v>
      </c>
      <c r="AO41" s="212" t="s">
        <v>282</v>
      </c>
      <c r="AP41" s="212" t="s">
        <v>282</v>
      </c>
      <c r="AQ41" s="212" t="s">
        <v>282</v>
      </c>
      <c r="AR41" s="212" t="s">
        <v>282</v>
      </c>
      <c r="AS41" s="212" t="s">
        <v>282</v>
      </c>
      <c r="AT41" s="212" t="s">
        <v>282</v>
      </c>
      <c r="AU41" s="212" t="s">
        <v>282</v>
      </c>
      <c r="AV41" s="212" t="s">
        <v>282</v>
      </c>
      <c r="AW41" s="212" t="s">
        <v>282</v>
      </c>
      <c r="AX41" s="212" t="s">
        <v>282</v>
      </c>
      <c r="AY41" s="212" t="s">
        <v>282</v>
      </c>
      <c r="AZ41" s="212" t="s">
        <v>282</v>
      </c>
      <c r="BA41" s="212" t="s">
        <v>282</v>
      </c>
      <c r="BB41" s="212" t="s">
        <v>282</v>
      </c>
      <c r="BC41" s="212" t="s">
        <v>282</v>
      </c>
      <c r="BD41" s="212" t="s">
        <v>282</v>
      </c>
      <c r="BE41" s="212" t="s">
        <v>282</v>
      </c>
    </row>
    <row r="42" spans="1:57" s="212" customFormat="1" x14ac:dyDescent="0.25">
      <c r="A42" s="212" t="s">
        <v>4820</v>
      </c>
      <c r="B42" s="159" t="s">
        <v>13128</v>
      </c>
      <c r="C42" s="212" t="s">
        <v>272</v>
      </c>
      <c r="D42" s="212" t="s">
        <v>282</v>
      </c>
      <c r="E42" s="212" t="s">
        <v>282</v>
      </c>
      <c r="F42" s="212" t="s">
        <v>282</v>
      </c>
      <c r="G42" s="159" t="s">
        <v>282</v>
      </c>
      <c r="H42" s="159" t="s">
        <v>10507</v>
      </c>
      <c r="I42" s="159" t="s">
        <v>12260</v>
      </c>
      <c r="J42" s="159">
        <v>7</v>
      </c>
      <c r="K42" s="159">
        <v>8</v>
      </c>
      <c r="L42" s="159" t="s">
        <v>273</v>
      </c>
      <c r="M42" s="159" t="s">
        <v>273</v>
      </c>
      <c r="N42" s="159" t="s">
        <v>790</v>
      </c>
      <c r="O42" s="159" t="s">
        <v>282</v>
      </c>
      <c r="P42" s="159" t="s">
        <v>282</v>
      </c>
      <c r="Q42" s="159" t="s">
        <v>282</v>
      </c>
      <c r="R42" s="159" t="s">
        <v>282</v>
      </c>
      <c r="S42" s="159" t="s">
        <v>10507</v>
      </c>
      <c r="T42" s="159" t="s">
        <v>10828</v>
      </c>
      <c r="U42" s="159">
        <v>7</v>
      </c>
      <c r="V42" s="159">
        <v>8</v>
      </c>
      <c r="W42" s="159" t="s">
        <v>273</v>
      </c>
      <c r="X42" s="159" t="s">
        <v>273</v>
      </c>
      <c r="Y42" s="212" t="s">
        <v>282</v>
      </c>
      <c r="Z42" s="212" t="s">
        <v>282</v>
      </c>
      <c r="AA42" s="212" t="s">
        <v>282</v>
      </c>
      <c r="AB42" s="212" t="s">
        <v>282</v>
      </c>
      <c r="AC42" s="212" t="s">
        <v>282</v>
      </c>
      <c r="AD42" s="212" t="s">
        <v>282</v>
      </c>
      <c r="AE42" s="212" t="s">
        <v>282</v>
      </c>
      <c r="AF42" s="212" t="s">
        <v>282</v>
      </c>
      <c r="AG42" s="212" t="s">
        <v>282</v>
      </c>
      <c r="AH42" s="212" t="s">
        <v>282</v>
      </c>
      <c r="AI42" s="212" t="s">
        <v>282</v>
      </c>
      <c r="AJ42" s="212" t="s">
        <v>282</v>
      </c>
      <c r="AK42" s="212" t="s">
        <v>282</v>
      </c>
      <c r="AL42" s="212" t="s">
        <v>282</v>
      </c>
      <c r="AM42" s="212" t="s">
        <v>282</v>
      </c>
      <c r="AN42" s="212" t="s">
        <v>282</v>
      </c>
      <c r="AO42" s="212" t="s">
        <v>282</v>
      </c>
      <c r="AP42" s="212" t="s">
        <v>282</v>
      </c>
      <c r="AQ42" s="212" t="s">
        <v>282</v>
      </c>
      <c r="AR42" s="212" t="s">
        <v>282</v>
      </c>
      <c r="AS42" s="212" t="s">
        <v>282</v>
      </c>
      <c r="AT42" s="212" t="s">
        <v>282</v>
      </c>
      <c r="AU42" s="212" t="s">
        <v>282</v>
      </c>
      <c r="AV42" s="212" t="s">
        <v>282</v>
      </c>
      <c r="AW42" s="212" t="s">
        <v>282</v>
      </c>
      <c r="AX42" s="212" t="s">
        <v>282</v>
      </c>
      <c r="AY42" s="212" t="s">
        <v>282</v>
      </c>
      <c r="AZ42" s="212" t="s">
        <v>282</v>
      </c>
      <c r="BA42" s="212" t="s">
        <v>282</v>
      </c>
      <c r="BB42" s="212" t="s">
        <v>282</v>
      </c>
      <c r="BC42" s="212" t="s">
        <v>282</v>
      </c>
      <c r="BD42" s="212" t="s">
        <v>282</v>
      </c>
      <c r="BE42" s="212" t="s">
        <v>282</v>
      </c>
    </row>
    <row r="43" spans="1:57" x14ac:dyDescent="0.25">
      <c r="A43" t="s">
        <v>10561</v>
      </c>
      <c r="B43" s="159" t="s">
        <v>10557</v>
      </c>
      <c r="C43" s="212" t="s">
        <v>263</v>
      </c>
      <c r="D43" s="212" t="s">
        <v>282</v>
      </c>
      <c r="E43" s="212" t="s">
        <v>282</v>
      </c>
      <c r="F43" s="212" t="s">
        <v>282</v>
      </c>
      <c r="G43" s="159" t="s">
        <v>282</v>
      </c>
      <c r="H43" s="159" t="s">
        <v>10507</v>
      </c>
      <c r="I43" s="159" t="s">
        <v>4317</v>
      </c>
      <c r="J43" s="159">
        <v>21</v>
      </c>
      <c r="K43" s="159">
        <v>3</v>
      </c>
      <c r="L43" s="159" t="s">
        <v>273</v>
      </c>
      <c r="M43" s="159" t="s">
        <v>273</v>
      </c>
      <c r="N43" t="s">
        <v>252</v>
      </c>
      <c r="O43" t="s">
        <v>282</v>
      </c>
      <c r="P43" t="s">
        <v>282</v>
      </c>
      <c r="Q43" t="s">
        <v>282</v>
      </c>
      <c r="R43" t="s">
        <v>282</v>
      </c>
      <c r="S43" t="s">
        <v>10507</v>
      </c>
      <c r="T43" t="s">
        <v>4317</v>
      </c>
      <c r="U43">
        <v>21</v>
      </c>
      <c r="V43">
        <v>3</v>
      </c>
      <c r="W43" t="s">
        <v>273</v>
      </c>
      <c r="X43" t="s">
        <v>273</v>
      </c>
      <c r="Y43" s="212" t="s">
        <v>282</v>
      </c>
      <c r="Z43" s="212" t="s">
        <v>282</v>
      </c>
      <c r="AA43" s="212" t="s">
        <v>282</v>
      </c>
      <c r="AB43" s="212" t="s">
        <v>282</v>
      </c>
      <c r="AC43" s="212" t="s">
        <v>282</v>
      </c>
      <c r="AD43" s="212" t="s">
        <v>282</v>
      </c>
      <c r="AE43" s="212" t="s">
        <v>282</v>
      </c>
      <c r="AF43" s="212" t="s">
        <v>282</v>
      </c>
      <c r="AG43" s="212" t="s">
        <v>282</v>
      </c>
      <c r="AH43" s="212" t="s">
        <v>282</v>
      </c>
      <c r="AI43" s="212" t="s">
        <v>282</v>
      </c>
      <c r="AJ43" s="212" t="s">
        <v>282</v>
      </c>
      <c r="AK43" s="212" t="s">
        <v>282</v>
      </c>
      <c r="AL43" s="212" t="s">
        <v>282</v>
      </c>
      <c r="AM43" s="212" t="s">
        <v>282</v>
      </c>
      <c r="AN43" s="212" t="s">
        <v>282</v>
      </c>
      <c r="AO43" s="212" t="s">
        <v>282</v>
      </c>
      <c r="AP43" s="212" t="s">
        <v>282</v>
      </c>
      <c r="AQ43" s="212" t="s">
        <v>282</v>
      </c>
      <c r="AR43" s="212" t="s">
        <v>282</v>
      </c>
      <c r="AS43" s="212" t="s">
        <v>282</v>
      </c>
      <c r="AT43" s="212" t="s">
        <v>282</v>
      </c>
      <c r="AU43" s="212" t="s">
        <v>282</v>
      </c>
      <c r="AV43" s="212" t="s">
        <v>282</v>
      </c>
      <c r="AW43" s="212" t="s">
        <v>282</v>
      </c>
      <c r="AX43" s="212" t="s">
        <v>282</v>
      </c>
      <c r="AY43" s="212" t="s">
        <v>282</v>
      </c>
      <c r="AZ43" s="212" t="s">
        <v>282</v>
      </c>
      <c r="BA43" s="212" t="s">
        <v>282</v>
      </c>
      <c r="BB43" s="212" t="s">
        <v>282</v>
      </c>
      <c r="BC43" s="212" t="s">
        <v>282</v>
      </c>
      <c r="BD43" s="212" t="s">
        <v>282</v>
      </c>
      <c r="BE43" s="212" t="s">
        <v>282</v>
      </c>
    </row>
    <row r="44" spans="1:57" x14ac:dyDescent="0.25">
      <c r="A44" t="s">
        <v>868</v>
      </c>
      <c r="B44" s="159" t="s">
        <v>282</v>
      </c>
      <c r="C44" t="s">
        <v>252</v>
      </c>
      <c r="D44" s="212" t="s">
        <v>282</v>
      </c>
      <c r="E44" s="212" t="s">
        <v>282</v>
      </c>
      <c r="F44" s="212" t="s">
        <v>282</v>
      </c>
      <c r="G44" s="159" t="s">
        <v>282</v>
      </c>
      <c r="H44" s="159" t="s">
        <v>10507</v>
      </c>
      <c r="I44" s="159" t="s">
        <v>10567</v>
      </c>
      <c r="J44" s="159">
        <v>14</v>
      </c>
      <c r="K44" s="159">
        <v>6</v>
      </c>
      <c r="L44" s="159" t="s">
        <v>273</v>
      </c>
      <c r="M44" s="159" t="s">
        <v>273</v>
      </c>
      <c r="N44" t="s">
        <v>790</v>
      </c>
      <c r="O44" t="s">
        <v>282</v>
      </c>
      <c r="P44" t="s">
        <v>282</v>
      </c>
      <c r="Q44" t="s">
        <v>282</v>
      </c>
      <c r="R44" t="s">
        <v>282</v>
      </c>
      <c r="S44" t="s">
        <v>10507</v>
      </c>
      <c r="T44" t="s">
        <v>10568</v>
      </c>
      <c r="U44">
        <v>14</v>
      </c>
      <c r="V44">
        <v>6</v>
      </c>
      <c r="W44" t="s">
        <v>273</v>
      </c>
      <c r="X44" t="s">
        <v>273</v>
      </c>
      <c r="Y44" s="212" t="s">
        <v>282</v>
      </c>
      <c r="Z44" s="212" t="s">
        <v>282</v>
      </c>
      <c r="AA44" s="212" t="s">
        <v>282</v>
      </c>
      <c r="AB44" s="212" t="s">
        <v>282</v>
      </c>
      <c r="AC44" s="212" t="s">
        <v>282</v>
      </c>
      <c r="AD44" s="212" t="s">
        <v>282</v>
      </c>
      <c r="AE44" s="212" t="s">
        <v>282</v>
      </c>
      <c r="AF44" s="212" t="s">
        <v>282</v>
      </c>
      <c r="AG44" s="212" t="s">
        <v>282</v>
      </c>
      <c r="AH44" s="212" t="s">
        <v>282</v>
      </c>
      <c r="AI44" s="212" t="s">
        <v>282</v>
      </c>
      <c r="AJ44" s="212" t="s">
        <v>282</v>
      </c>
      <c r="AK44" s="212" t="s">
        <v>282</v>
      </c>
      <c r="AL44" s="212" t="s">
        <v>282</v>
      </c>
      <c r="AM44" s="212" t="s">
        <v>282</v>
      </c>
      <c r="AN44" s="212" t="s">
        <v>282</v>
      </c>
      <c r="AO44" s="212" t="s">
        <v>282</v>
      </c>
      <c r="AP44" s="212" t="s">
        <v>282</v>
      </c>
      <c r="AQ44" s="212" t="s">
        <v>282</v>
      </c>
      <c r="AR44" s="212" t="s">
        <v>282</v>
      </c>
      <c r="AS44" s="212" t="s">
        <v>282</v>
      </c>
      <c r="AT44" s="212" t="s">
        <v>282</v>
      </c>
      <c r="AU44" s="212" t="s">
        <v>282</v>
      </c>
      <c r="AV44" s="212" t="s">
        <v>282</v>
      </c>
      <c r="AW44" s="212" t="s">
        <v>282</v>
      </c>
      <c r="AX44" s="212" t="s">
        <v>282</v>
      </c>
      <c r="AY44" s="212" t="s">
        <v>282</v>
      </c>
      <c r="AZ44" s="212" t="s">
        <v>282</v>
      </c>
      <c r="BA44" s="212" t="s">
        <v>282</v>
      </c>
      <c r="BB44" s="212" t="s">
        <v>282</v>
      </c>
      <c r="BC44" s="212" t="s">
        <v>282</v>
      </c>
      <c r="BD44" s="212" t="s">
        <v>282</v>
      </c>
      <c r="BE44" s="212" t="s">
        <v>282</v>
      </c>
    </row>
    <row r="45" spans="1:57" s="212" customFormat="1" x14ac:dyDescent="0.25">
      <c r="A45" s="212" t="s">
        <v>1437</v>
      </c>
      <c r="B45" s="159" t="s">
        <v>282</v>
      </c>
      <c r="C45" s="212" t="s">
        <v>256</v>
      </c>
      <c r="D45" s="212" t="s">
        <v>282</v>
      </c>
      <c r="E45" s="212" t="s">
        <v>282</v>
      </c>
      <c r="F45" s="212" t="s">
        <v>282</v>
      </c>
      <c r="G45" s="159" t="s">
        <v>282</v>
      </c>
      <c r="H45" s="159" t="s">
        <v>10507</v>
      </c>
      <c r="I45" s="159" t="s">
        <v>10508</v>
      </c>
      <c r="J45" s="159">
        <v>7</v>
      </c>
      <c r="K45" s="159">
        <v>6</v>
      </c>
      <c r="L45" s="159" t="s">
        <v>282</v>
      </c>
      <c r="M45" s="159" t="s">
        <v>273</v>
      </c>
      <c r="N45" s="212" t="s">
        <v>263</v>
      </c>
      <c r="O45" s="212" t="s">
        <v>282</v>
      </c>
      <c r="P45" s="212" t="s">
        <v>282</v>
      </c>
      <c r="Q45" s="212" t="s">
        <v>282</v>
      </c>
      <c r="R45" s="212" t="s">
        <v>282</v>
      </c>
      <c r="S45" s="212" t="s">
        <v>10507</v>
      </c>
      <c r="T45" s="212" t="s">
        <v>13017</v>
      </c>
      <c r="U45" s="212">
        <v>7</v>
      </c>
      <c r="V45" s="212">
        <v>6</v>
      </c>
      <c r="W45" s="212" t="s">
        <v>282</v>
      </c>
      <c r="X45" s="212" t="s">
        <v>273</v>
      </c>
      <c r="Y45" s="212" t="s">
        <v>282</v>
      </c>
      <c r="Z45" s="212" t="s">
        <v>282</v>
      </c>
      <c r="AA45" s="212" t="s">
        <v>282</v>
      </c>
      <c r="AB45" s="212" t="s">
        <v>282</v>
      </c>
      <c r="AC45" s="212" t="s">
        <v>282</v>
      </c>
      <c r="AD45" s="212" t="s">
        <v>282</v>
      </c>
      <c r="AE45" s="212" t="s">
        <v>282</v>
      </c>
      <c r="AF45" s="212" t="s">
        <v>282</v>
      </c>
      <c r="AG45" s="212" t="s">
        <v>282</v>
      </c>
      <c r="AH45" s="212" t="s">
        <v>282</v>
      </c>
      <c r="AI45" s="212" t="s">
        <v>282</v>
      </c>
      <c r="AJ45" s="212" t="s">
        <v>282</v>
      </c>
      <c r="AK45" s="212" t="s">
        <v>282</v>
      </c>
      <c r="AL45" s="212" t="s">
        <v>282</v>
      </c>
      <c r="AM45" s="212" t="s">
        <v>282</v>
      </c>
      <c r="AN45" s="212" t="s">
        <v>282</v>
      </c>
      <c r="AO45" s="212" t="s">
        <v>282</v>
      </c>
      <c r="AP45" s="212" t="s">
        <v>282</v>
      </c>
      <c r="AQ45" s="212" t="s">
        <v>282</v>
      </c>
      <c r="AR45" s="212" t="s">
        <v>282</v>
      </c>
      <c r="AS45" s="212" t="s">
        <v>282</v>
      </c>
      <c r="AT45" s="212" t="s">
        <v>282</v>
      </c>
      <c r="AU45" s="212" t="s">
        <v>282</v>
      </c>
      <c r="AV45" s="212" t="s">
        <v>282</v>
      </c>
      <c r="AW45" s="212" t="s">
        <v>282</v>
      </c>
      <c r="AX45" s="212" t="s">
        <v>282</v>
      </c>
      <c r="AY45" s="212" t="s">
        <v>282</v>
      </c>
      <c r="AZ45" s="212" t="s">
        <v>282</v>
      </c>
      <c r="BA45" s="212" t="s">
        <v>282</v>
      </c>
      <c r="BB45" s="212" t="s">
        <v>282</v>
      </c>
      <c r="BC45" s="212" t="s">
        <v>282</v>
      </c>
      <c r="BD45" s="212" t="s">
        <v>282</v>
      </c>
      <c r="BE45" s="212" t="s">
        <v>282</v>
      </c>
    </row>
    <row r="46" spans="1:57" s="212" customFormat="1" x14ac:dyDescent="0.25">
      <c r="A46" s="212" t="s">
        <v>17029</v>
      </c>
      <c r="B46" s="159" t="s">
        <v>282</v>
      </c>
      <c r="C46" s="212" t="s">
        <v>246</v>
      </c>
      <c r="D46" s="212" t="s">
        <v>282</v>
      </c>
      <c r="E46" s="212" t="s">
        <v>282</v>
      </c>
      <c r="F46" s="212" t="s">
        <v>282</v>
      </c>
      <c r="G46" s="159" t="s">
        <v>282</v>
      </c>
      <c r="H46" s="159" t="s">
        <v>10507</v>
      </c>
      <c r="I46" s="159" t="s">
        <v>10527</v>
      </c>
      <c r="J46" s="159" t="s">
        <v>273</v>
      </c>
      <c r="K46" s="159">
        <v>6</v>
      </c>
      <c r="L46" s="159" t="s">
        <v>273</v>
      </c>
      <c r="M46" s="159" t="s">
        <v>273</v>
      </c>
      <c r="N46" s="159" t="s">
        <v>258</v>
      </c>
      <c r="O46" s="159" t="s">
        <v>282</v>
      </c>
      <c r="P46" s="159" t="s">
        <v>282</v>
      </c>
      <c r="Q46" s="159" t="s">
        <v>282</v>
      </c>
      <c r="R46" s="159" t="s">
        <v>282</v>
      </c>
      <c r="S46" s="159" t="s">
        <v>10507</v>
      </c>
      <c r="T46" s="159" t="s">
        <v>10654</v>
      </c>
      <c r="U46" s="159" t="s">
        <v>273</v>
      </c>
      <c r="V46" s="212">
        <v>6</v>
      </c>
      <c r="W46" s="212" t="s">
        <v>273</v>
      </c>
      <c r="X46" s="212" t="s">
        <v>273</v>
      </c>
      <c r="Y46" s="212" t="s">
        <v>282</v>
      </c>
      <c r="Z46" s="212" t="s">
        <v>282</v>
      </c>
      <c r="AA46" s="212" t="s">
        <v>282</v>
      </c>
      <c r="AB46" s="212" t="s">
        <v>282</v>
      </c>
      <c r="AC46" s="212" t="s">
        <v>282</v>
      </c>
      <c r="AD46" s="212" t="s">
        <v>282</v>
      </c>
      <c r="AE46" s="212" t="s">
        <v>282</v>
      </c>
      <c r="AF46" s="212" t="s">
        <v>282</v>
      </c>
      <c r="AG46" s="212" t="s">
        <v>282</v>
      </c>
      <c r="AH46" s="212" t="s">
        <v>282</v>
      </c>
      <c r="AI46" s="212" t="s">
        <v>282</v>
      </c>
      <c r="AJ46" s="212" t="s">
        <v>282</v>
      </c>
      <c r="AK46" s="212" t="s">
        <v>282</v>
      </c>
      <c r="AL46" s="212" t="s">
        <v>282</v>
      </c>
      <c r="AM46" s="212" t="s">
        <v>282</v>
      </c>
      <c r="AN46" s="212" t="s">
        <v>282</v>
      </c>
      <c r="AO46" s="212" t="s">
        <v>282</v>
      </c>
      <c r="AP46" s="212" t="s">
        <v>282</v>
      </c>
      <c r="AQ46" s="212" t="s">
        <v>282</v>
      </c>
      <c r="AR46" s="212" t="s">
        <v>282</v>
      </c>
      <c r="AS46" s="212" t="s">
        <v>282</v>
      </c>
      <c r="AT46" s="212" t="s">
        <v>282</v>
      </c>
      <c r="AU46" s="212" t="s">
        <v>282</v>
      </c>
      <c r="AV46" s="212" t="s">
        <v>282</v>
      </c>
      <c r="AW46" s="212" t="s">
        <v>282</v>
      </c>
      <c r="AX46" s="212" t="s">
        <v>282</v>
      </c>
      <c r="AY46" s="212" t="s">
        <v>282</v>
      </c>
      <c r="AZ46" s="212" t="s">
        <v>282</v>
      </c>
      <c r="BA46" s="212" t="s">
        <v>282</v>
      </c>
      <c r="BB46" s="212" t="s">
        <v>282</v>
      </c>
      <c r="BC46" s="212" t="s">
        <v>282</v>
      </c>
      <c r="BD46" s="212" t="s">
        <v>282</v>
      </c>
      <c r="BE46" s="212" t="s">
        <v>282</v>
      </c>
    </row>
    <row r="47" spans="1:57" x14ac:dyDescent="0.25">
      <c r="A47" t="s">
        <v>4800</v>
      </c>
      <c r="B47" s="159" t="s">
        <v>282</v>
      </c>
      <c r="C47" t="s">
        <v>898</v>
      </c>
      <c r="D47" t="s">
        <v>10578</v>
      </c>
      <c r="E47" t="s">
        <v>10577</v>
      </c>
      <c r="F47" t="s">
        <v>183</v>
      </c>
      <c r="G47" s="159" t="s">
        <v>282</v>
      </c>
      <c r="H47" s="159" t="s">
        <v>448</v>
      </c>
      <c r="I47" s="159" t="s">
        <v>10579</v>
      </c>
      <c r="J47" s="159">
        <v>1</v>
      </c>
      <c r="K47" s="159">
        <v>104</v>
      </c>
      <c r="L47" s="159" t="s">
        <v>273</v>
      </c>
      <c r="M47" s="212" t="s">
        <v>10583</v>
      </c>
      <c r="N47" t="s">
        <v>246</v>
      </c>
      <c r="O47" t="s">
        <v>282</v>
      </c>
      <c r="P47" t="s">
        <v>282</v>
      </c>
      <c r="Q47" t="s">
        <v>282</v>
      </c>
      <c r="R47" t="s">
        <v>282</v>
      </c>
      <c r="S47" t="s">
        <v>10507</v>
      </c>
      <c r="T47" t="s">
        <v>10580</v>
      </c>
      <c r="U47" t="s">
        <v>273</v>
      </c>
      <c r="V47">
        <v>104</v>
      </c>
      <c r="W47" t="s">
        <v>273</v>
      </c>
      <c r="X47" t="s">
        <v>273</v>
      </c>
      <c r="Y47" t="s">
        <v>899</v>
      </c>
      <c r="Z47" s="212" t="s">
        <v>10578</v>
      </c>
      <c r="AA47" s="212" t="s">
        <v>10577</v>
      </c>
      <c r="AB47" s="212" t="s">
        <v>183</v>
      </c>
      <c r="AC47" t="s">
        <v>282</v>
      </c>
      <c r="AD47" t="s">
        <v>10581</v>
      </c>
      <c r="AE47" t="s">
        <v>10582</v>
      </c>
      <c r="AF47" t="s">
        <v>273</v>
      </c>
      <c r="AG47">
        <v>104</v>
      </c>
      <c r="AH47" t="s">
        <v>273</v>
      </c>
      <c r="AI47" t="s">
        <v>10583</v>
      </c>
      <c r="AJ47" s="212" t="s">
        <v>282</v>
      </c>
      <c r="AK47" s="212" t="s">
        <v>282</v>
      </c>
      <c r="AL47" s="212" t="s">
        <v>282</v>
      </c>
      <c r="AM47" s="212" t="s">
        <v>282</v>
      </c>
      <c r="AN47" s="212" t="s">
        <v>282</v>
      </c>
      <c r="AO47" s="212" t="s">
        <v>282</v>
      </c>
      <c r="AP47" s="212" t="s">
        <v>282</v>
      </c>
      <c r="AQ47" s="212" t="s">
        <v>282</v>
      </c>
      <c r="AR47" s="212" t="s">
        <v>282</v>
      </c>
      <c r="AS47" s="212" t="s">
        <v>282</v>
      </c>
      <c r="AT47" s="212" t="s">
        <v>282</v>
      </c>
      <c r="AU47" s="212" t="s">
        <v>282</v>
      </c>
      <c r="AV47" s="212" t="s">
        <v>282</v>
      </c>
      <c r="AW47" s="212" t="s">
        <v>282</v>
      </c>
      <c r="AX47" s="212" t="s">
        <v>282</v>
      </c>
      <c r="AY47" s="212" t="s">
        <v>282</v>
      </c>
      <c r="AZ47" s="212" t="s">
        <v>282</v>
      </c>
      <c r="BA47" s="212" t="s">
        <v>282</v>
      </c>
      <c r="BB47" s="212" t="s">
        <v>282</v>
      </c>
      <c r="BC47" s="212" t="s">
        <v>282</v>
      </c>
      <c r="BD47" s="212" t="s">
        <v>282</v>
      </c>
      <c r="BE47" s="212" t="s">
        <v>282</v>
      </c>
    </row>
    <row r="48" spans="1:57" s="212" customFormat="1" x14ac:dyDescent="0.25">
      <c r="A48" s="212" t="s">
        <v>7894</v>
      </c>
      <c r="B48" s="159" t="s">
        <v>282</v>
      </c>
      <c r="C48" s="212" t="s">
        <v>256</v>
      </c>
      <c r="D48" s="212" t="s">
        <v>282</v>
      </c>
      <c r="E48" s="212" t="s">
        <v>282</v>
      </c>
      <c r="F48" s="212" t="s">
        <v>282</v>
      </c>
      <c r="G48" s="159" t="s">
        <v>282</v>
      </c>
      <c r="H48" s="159" t="s">
        <v>10507</v>
      </c>
      <c r="I48" s="159" t="s">
        <v>406</v>
      </c>
      <c r="J48" s="159" t="s">
        <v>273</v>
      </c>
      <c r="K48" s="159">
        <v>8</v>
      </c>
      <c r="L48" s="159" t="s">
        <v>273</v>
      </c>
      <c r="M48" s="159" t="s">
        <v>273</v>
      </c>
      <c r="N48" s="212" t="s">
        <v>790</v>
      </c>
      <c r="O48" s="212" t="s">
        <v>282</v>
      </c>
      <c r="P48" s="212" t="s">
        <v>282</v>
      </c>
      <c r="Q48" s="212" t="s">
        <v>282</v>
      </c>
      <c r="R48" s="212" t="s">
        <v>282</v>
      </c>
      <c r="S48" s="212" t="s">
        <v>10507</v>
      </c>
      <c r="T48" s="212" t="s">
        <v>273</v>
      </c>
      <c r="U48" s="212" t="s">
        <v>273</v>
      </c>
      <c r="V48" s="212">
        <v>8</v>
      </c>
      <c r="W48" s="212" t="s">
        <v>273</v>
      </c>
      <c r="X48" s="212" t="s">
        <v>273</v>
      </c>
      <c r="Y48" s="212" t="s">
        <v>282</v>
      </c>
      <c r="Z48" s="212" t="s">
        <v>282</v>
      </c>
      <c r="AA48" s="212" t="s">
        <v>282</v>
      </c>
      <c r="AB48" s="212" t="s">
        <v>282</v>
      </c>
      <c r="AC48" s="212" t="s">
        <v>282</v>
      </c>
      <c r="AD48" s="212" t="s">
        <v>282</v>
      </c>
      <c r="AE48" s="212" t="s">
        <v>282</v>
      </c>
      <c r="AF48" s="212" t="s">
        <v>282</v>
      </c>
      <c r="AG48" s="212" t="s">
        <v>282</v>
      </c>
      <c r="AH48" s="212" t="s">
        <v>282</v>
      </c>
      <c r="AI48" s="212" t="s">
        <v>282</v>
      </c>
      <c r="AJ48" s="212" t="s">
        <v>282</v>
      </c>
      <c r="AK48" s="212" t="s">
        <v>282</v>
      </c>
      <c r="AL48" s="212" t="s">
        <v>282</v>
      </c>
      <c r="AM48" s="212" t="s">
        <v>282</v>
      </c>
      <c r="AN48" s="212" t="s">
        <v>282</v>
      </c>
      <c r="AO48" s="212" t="s">
        <v>282</v>
      </c>
      <c r="AP48" s="212" t="s">
        <v>282</v>
      </c>
      <c r="AQ48" s="212" t="s">
        <v>282</v>
      </c>
      <c r="AR48" s="212" t="s">
        <v>282</v>
      </c>
      <c r="AS48" s="212" t="s">
        <v>282</v>
      </c>
      <c r="AT48" s="212" t="s">
        <v>282</v>
      </c>
      <c r="AU48" s="212" t="s">
        <v>282</v>
      </c>
      <c r="AV48" s="212" t="s">
        <v>282</v>
      </c>
      <c r="AW48" s="212" t="s">
        <v>282</v>
      </c>
      <c r="AX48" s="212" t="s">
        <v>282</v>
      </c>
      <c r="AY48" s="212" t="s">
        <v>282</v>
      </c>
      <c r="AZ48" s="212" t="s">
        <v>282</v>
      </c>
      <c r="BA48" s="212" t="s">
        <v>282</v>
      </c>
      <c r="BB48" s="212" t="s">
        <v>282</v>
      </c>
      <c r="BC48" s="212" t="s">
        <v>282</v>
      </c>
      <c r="BD48" s="212" t="s">
        <v>282</v>
      </c>
      <c r="BE48" s="212" t="s">
        <v>282</v>
      </c>
    </row>
    <row r="49" spans="1:57" x14ac:dyDescent="0.25">
      <c r="A49" t="s">
        <v>320</v>
      </c>
      <c r="B49" t="s">
        <v>10597</v>
      </c>
      <c r="C49" t="s">
        <v>10667</v>
      </c>
      <c r="D49" t="s">
        <v>10592</v>
      </c>
      <c r="E49" t="s">
        <v>10593</v>
      </c>
      <c r="F49" t="s">
        <v>183</v>
      </c>
      <c r="G49" s="159" t="s">
        <v>282</v>
      </c>
      <c r="H49" s="159" t="s">
        <v>448</v>
      </c>
      <c r="I49" s="159" t="s">
        <v>10594</v>
      </c>
      <c r="J49" s="284" t="s">
        <v>10595</v>
      </c>
      <c r="K49" s="159">
        <v>15</v>
      </c>
      <c r="L49" s="159" t="s">
        <v>273</v>
      </c>
      <c r="M49" t="s">
        <v>10596</v>
      </c>
      <c r="N49" t="s">
        <v>636</v>
      </c>
      <c r="O49" t="s">
        <v>282</v>
      </c>
      <c r="P49" t="s">
        <v>282</v>
      </c>
      <c r="Q49" t="s">
        <v>282</v>
      </c>
      <c r="R49" t="s">
        <v>282</v>
      </c>
      <c r="S49" t="s">
        <v>282</v>
      </c>
      <c r="T49" t="s">
        <v>282</v>
      </c>
      <c r="U49" t="s">
        <v>282</v>
      </c>
      <c r="V49">
        <v>15</v>
      </c>
      <c r="W49" t="s">
        <v>282</v>
      </c>
      <c r="X49" t="s">
        <v>282</v>
      </c>
      <c r="Y49" s="212" t="s">
        <v>282</v>
      </c>
      <c r="Z49" s="212" t="s">
        <v>282</v>
      </c>
      <c r="AA49" s="212" t="s">
        <v>282</v>
      </c>
      <c r="AB49" s="212" t="s">
        <v>282</v>
      </c>
      <c r="AC49" s="212" t="s">
        <v>282</v>
      </c>
      <c r="AD49" s="212" t="s">
        <v>282</v>
      </c>
      <c r="AE49" s="212" t="s">
        <v>282</v>
      </c>
      <c r="AF49" s="212" t="s">
        <v>282</v>
      </c>
      <c r="AG49" s="212" t="s">
        <v>282</v>
      </c>
      <c r="AH49" s="212" t="s">
        <v>282</v>
      </c>
      <c r="AI49" s="212" t="s">
        <v>282</v>
      </c>
      <c r="AJ49" s="212" t="s">
        <v>282</v>
      </c>
      <c r="AK49" s="212" t="s">
        <v>282</v>
      </c>
      <c r="AL49" s="212" t="s">
        <v>282</v>
      </c>
      <c r="AM49" s="212" t="s">
        <v>282</v>
      </c>
      <c r="AN49" s="212" t="s">
        <v>282</v>
      </c>
      <c r="AO49" s="212" t="s">
        <v>282</v>
      </c>
      <c r="AP49" s="212" t="s">
        <v>282</v>
      </c>
      <c r="AQ49" s="212" t="s">
        <v>282</v>
      </c>
      <c r="AR49" s="212" t="s">
        <v>282</v>
      </c>
      <c r="AS49" s="212" t="s">
        <v>282</v>
      </c>
      <c r="AT49" s="212" t="s">
        <v>282</v>
      </c>
      <c r="AU49" s="212" t="s">
        <v>282</v>
      </c>
      <c r="AV49" s="212" t="s">
        <v>282</v>
      </c>
      <c r="AW49" s="212" t="s">
        <v>282</v>
      </c>
      <c r="AX49" s="212" t="s">
        <v>282</v>
      </c>
      <c r="AY49" s="212" t="s">
        <v>282</v>
      </c>
      <c r="AZ49" s="212" t="s">
        <v>282</v>
      </c>
      <c r="BA49" s="212" t="s">
        <v>282</v>
      </c>
      <c r="BB49" s="212" t="s">
        <v>282</v>
      </c>
      <c r="BC49" s="212" t="s">
        <v>282</v>
      </c>
      <c r="BD49" s="212" t="s">
        <v>282</v>
      </c>
      <c r="BE49" s="212" t="s">
        <v>282</v>
      </c>
    </row>
    <row r="50" spans="1:57" s="212" customFormat="1" x14ac:dyDescent="0.25">
      <c r="A50" s="212" t="s">
        <v>1457</v>
      </c>
      <c r="B50" s="212" t="s">
        <v>13302</v>
      </c>
      <c r="C50" s="212" t="s">
        <v>274</v>
      </c>
      <c r="D50" s="212" t="s">
        <v>282</v>
      </c>
      <c r="E50" s="212" t="s">
        <v>282</v>
      </c>
      <c r="F50" s="212" t="s">
        <v>282</v>
      </c>
      <c r="G50" s="159" t="s">
        <v>282</v>
      </c>
      <c r="H50" s="159" t="s">
        <v>10507</v>
      </c>
      <c r="I50" s="159" t="s">
        <v>13301</v>
      </c>
      <c r="J50" s="284" t="s">
        <v>273</v>
      </c>
      <c r="K50" s="159">
        <v>6</v>
      </c>
      <c r="L50" s="159" t="s">
        <v>13304</v>
      </c>
      <c r="M50" s="159" t="s">
        <v>273</v>
      </c>
      <c r="N50" s="212" t="s">
        <v>246</v>
      </c>
      <c r="O50" s="212" t="s">
        <v>282</v>
      </c>
      <c r="P50" s="212" t="s">
        <v>282</v>
      </c>
      <c r="Q50" s="212" t="s">
        <v>282</v>
      </c>
      <c r="R50" s="212" t="s">
        <v>282</v>
      </c>
      <c r="S50" s="212" t="s">
        <v>10507</v>
      </c>
      <c r="T50" s="212" t="s">
        <v>10580</v>
      </c>
      <c r="U50" s="212" t="s">
        <v>273</v>
      </c>
      <c r="V50" s="212">
        <v>6</v>
      </c>
      <c r="W50" s="212" t="s">
        <v>13305</v>
      </c>
      <c r="X50" s="212" t="s">
        <v>273</v>
      </c>
      <c r="Y50" s="212" t="s">
        <v>282</v>
      </c>
      <c r="Z50" s="212" t="s">
        <v>282</v>
      </c>
      <c r="AA50" s="212" t="s">
        <v>282</v>
      </c>
      <c r="AB50" s="212" t="s">
        <v>282</v>
      </c>
      <c r="AC50" s="212" t="s">
        <v>282</v>
      </c>
      <c r="AD50" s="212" t="s">
        <v>282</v>
      </c>
      <c r="AE50" s="212" t="s">
        <v>282</v>
      </c>
      <c r="AF50" s="212" t="s">
        <v>282</v>
      </c>
      <c r="AG50" s="212" t="s">
        <v>282</v>
      </c>
      <c r="AH50" s="212" t="s">
        <v>282</v>
      </c>
      <c r="AI50" s="212" t="s">
        <v>282</v>
      </c>
      <c r="AJ50" s="212" t="s">
        <v>282</v>
      </c>
      <c r="AK50" s="212" t="s">
        <v>282</v>
      </c>
      <c r="AL50" s="212" t="s">
        <v>282</v>
      </c>
      <c r="AM50" s="212" t="s">
        <v>282</v>
      </c>
      <c r="AN50" s="212" t="s">
        <v>282</v>
      </c>
      <c r="AO50" s="212" t="s">
        <v>282</v>
      </c>
      <c r="AP50" s="212" t="s">
        <v>282</v>
      </c>
      <c r="AQ50" s="212" t="s">
        <v>282</v>
      </c>
      <c r="AR50" s="212" t="s">
        <v>282</v>
      </c>
      <c r="AS50" s="212" t="s">
        <v>282</v>
      </c>
      <c r="AT50" s="212" t="s">
        <v>282</v>
      </c>
      <c r="AU50" s="212" t="s">
        <v>282</v>
      </c>
      <c r="AV50" s="212" t="s">
        <v>282</v>
      </c>
      <c r="AW50" s="212" t="s">
        <v>282</v>
      </c>
      <c r="AX50" s="212" t="s">
        <v>282</v>
      </c>
      <c r="AY50" s="212" t="s">
        <v>282</v>
      </c>
      <c r="AZ50" s="212" t="s">
        <v>282</v>
      </c>
      <c r="BA50" s="212" t="s">
        <v>282</v>
      </c>
      <c r="BB50" s="212" t="s">
        <v>282</v>
      </c>
      <c r="BC50" s="212" t="s">
        <v>282</v>
      </c>
      <c r="BD50" s="212" t="s">
        <v>282</v>
      </c>
      <c r="BE50" s="212" t="s">
        <v>282</v>
      </c>
    </row>
    <row r="51" spans="1:57" x14ac:dyDescent="0.25">
      <c r="A51" t="s">
        <v>285</v>
      </c>
      <c r="B51" s="212" t="s">
        <v>10607</v>
      </c>
      <c r="C51" t="s">
        <v>246</v>
      </c>
      <c r="D51" t="s">
        <v>282</v>
      </c>
      <c r="E51" t="s">
        <v>282</v>
      </c>
      <c r="F51" t="s">
        <v>282</v>
      </c>
      <c r="G51" s="159" t="s">
        <v>282</v>
      </c>
      <c r="H51" s="159" t="s">
        <v>10507</v>
      </c>
      <c r="I51" s="159" t="s">
        <v>10605</v>
      </c>
      <c r="J51" s="159" t="s">
        <v>273</v>
      </c>
      <c r="K51" s="159">
        <v>5</v>
      </c>
      <c r="L51" s="159" t="s">
        <v>10610</v>
      </c>
      <c r="M51" s="159" t="s">
        <v>273</v>
      </c>
      <c r="N51" t="s">
        <v>263</v>
      </c>
      <c r="O51" t="s">
        <v>282</v>
      </c>
      <c r="P51" t="s">
        <v>282</v>
      </c>
      <c r="Q51" t="s">
        <v>282</v>
      </c>
      <c r="R51" t="s">
        <v>282</v>
      </c>
      <c r="S51" t="s">
        <v>10507</v>
      </c>
      <c r="T51" t="s">
        <v>10606</v>
      </c>
      <c r="U51" t="s">
        <v>273</v>
      </c>
      <c r="V51">
        <v>5</v>
      </c>
      <c r="W51" t="s">
        <v>10611</v>
      </c>
      <c r="X51" t="s">
        <v>273</v>
      </c>
      <c r="Y51" s="212" t="s">
        <v>282</v>
      </c>
      <c r="Z51" s="212" t="s">
        <v>282</v>
      </c>
      <c r="AA51" s="212" t="s">
        <v>282</v>
      </c>
      <c r="AB51" s="212" t="s">
        <v>282</v>
      </c>
      <c r="AC51" s="212" t="s">
        <v>282</v>
      </c>
      <c r="AD51" s="212" t="s">
        <v>282</v>
      </c>
      <c r="AE51" s="212" t="s">
        <v>282</v>
      </c>
      <c r="AF51" s="212" t="s">
        <v>282</v>
      </c>
      <c r="AG51" s="212" t="s">
        <v>282</v>
      </c>
      <c r="AH51" s="212" t="s">
        <v>282</v>
      </c>
      <c r="AI51" s="212" t="s">
        <v>282</v>
      </c>
      <c r="AJ51" s="212" t="s">
        <v>282</v>
      </c>
      <c r="AK51" s="212" t="s">
        <v>282</v>
      </c>
      <c r="AL51" s="212" t="s">
        <v>282</v>
      </c>
      <c r="AM51" s="212" t="s">
        <v>282</v>
      </c>
      <c r="AN51" s="212" t="s">
        <v>282</v>
      </c>
      <c r="AO51" s="212" t="s">
        <v>282</v>
      </c>
      <c r="AP51" s="212" t="s">
        <v>282</v>
      </c>
      <c r="AQ51" s="212" t="s">
        <v>282</v>
      </c>
      <c r="AR51" s="212" t="s">
        <v>282</v>
      </c>
      <c r="AS51" s="212" t="s">
        <v>282</v>
      </c>
      <c r="AT51" s="212" t="s">
        <v>282</v>
      </c>
      <c r="AU51" s="212" t="s">
        <v>282</v>
      </c>
      <c r="AV51" s="212" t="s">
        <v>282</v>
      </c>
      <c r="AW51" s="212" t="s">
        <v>282</v>
      </c>
      <c r="AX51" s="212" t="s">
        <v>282</v>
      </c>
      <c r="AY51" s="212" t="s">
        <v>282</v>
      </c>
      <c r="AZ51" s="212" t="s">
        <v>282</v>
      </c>
      <c r="BA51" s="212" t="s">
        <v>282</v>
      </c>
      <c r="BB51" s="212" t="s">
        <v>282</v>
      </c>
      <c r="BC51" s="212" t="s">
        <v>282</v>
      </c>
      <c r="BD51" s="212" t="s">
        <v>282</v>
      </c>
      <c r="BE51" s="212" t="s">
        <v>282</v>
      </c>
    </row>
    <row r="52" spans="1:57" s="212" customFormat="1" x14ac:dyDescent="0.25">
      <c r="A52" s="212" t="s">
        <v>7899</v>
      </c>
      <c r="B52" s="212" t="s">
        <v>282</v>
      </c>
      <c r="C52" s="212" t="s">
        <v>11508</v>
      </c>
      <c r="D52" s="212" t="s">
        <v>282</v>
      </c>
      <c r="E52" s="212" t="s">
        <v>13159</v>
      </c>
      <c r="F52" s="212" t="s">
        <v>183</v>
      </c>
      <c r="G52" s="159" t="s">
        <v>282</v>
      </c>
      <c r="H52" s="159" t="s">
        <v>10761</v>
      </c>
      <c r="I52" s="159" t="s">
        <v>10762</v>
      </c>
      <c r="J52" s="159">
        <v>1</v>
      </c>
      <c r="K52" s="159">
        <v>6</v>
      </c>
      <c r="L52" s="159" t="s">
        <v>273</v>
      </c>
      <c r="M52" s="159" t="s">
        <v>10534</v>
      </c>
      <c r="N52" s="212" t="s">
        <v>636</v>
      </c>
      <c r="O52" s="212" t="s">
        <v>282</v>
      </c>
      <c r="P52" s="212" t="s">
        <v>13160</v>
      </c>
      <c r="Q52" s="212" t="s">
        <v>282</v>
      </c>
      <c r="R52" s="212" t="s">
        <v>282</v>
      </c>
      <c r="S52" s="212" t="s">
        <v>282</v>
      </c>
      <c r="T52" s="212" t="s">
        <v>282</v>
      </c>
      <c r="U52" s="212" t="s">
        <v>282</v>
      </c>
      <c r="V52" s="212">
        <v>6</v>
      </c>
      <c r="W52" s="212" t="s">
        <v>282</v>
      </c>
      <c r="X52" s="212" t="s">
        <v>282</v>
      </c>
      <c r="Y52" s="212" t="s">
        <v>282</v>
      </c>
      <c r="Z52" s="212" t="s">
        <v>282</v>
      </c>
      <c r="AA52" s="212" t="s">
        <v>282</v>
      </c>
      <c r="AB52" s="212" t="s">
        <v>282</v>
      </c>
      <c r="AC52" s="212" t="s">
        <v>282</v>
      </c>
      <c r="AD52" s="212" t="s">
        <v>282</v>
      </c>
      <c r="AE52" s="212" t="s">
        <v>282</v>
      </c>
      <c r="AF52" s="212" t="s">
        <v>282</v>
      </c>
      <c r="AG52" s="212" t="s">
        <v>282</v>
      </c>
      <c r="AH52" s="212" t="s">
        <v>282</v>
      </c>
      <c r="AI52" s="212" t="s">
        <v>282</v>
      </c>
      <c r="AJ52" s="212" t="s">
        <v>282</v>
      </c>
      <c r="AK52" s="212" t="s">
        <v>282</v>
      </c>
      <c r="AL52" s="212" t="s">
        <v>282</v>
      </c>
      <c r="AM52" s="212" t="s">
        <v>282</v>
      </c>
      <c r="AN52" s="212" t="s">
        <v>282</v>
      </c>
      <c r="AO52" s="212" t="s">
        <v>282</v>
      </c>
      <c r="AP52" s="212" t="s">
        <v>282</v>
      </c>
      <c r="AQ52" s="212" t="s">
        <v>282</v>
      </c>
      <c r="AR52" s="212" t="s">
        <v>282</v>
      </c>
      <c r="AS52" s="212" t="s">
        <v>282</v>
      </c>
      <c r="AT52" s="212" t="s">
        <v>282</v>
      </c>
      <c r="AU52" s="212" t="s">
        <v>282</v>
      </c>
      <c r="AV52" s="212" t="s">
        <v>282</v>
      </c>
      <c r="AW52" s="212" t="s">
        <v>282</v>
      </c>
      <c r="AX52" s="212" t="s">
        <v>282</v>
      </c>
      <c r="AY52" s="212" t="s">
        <v>282</v>
      </c>
      <c r="AZ52" s="212" t="s">
        <v>282</v>
      </c>
      <c r="BA52" s="212" t="s">
        <v>282</v>
      </c>
      <c r="BB52" s="212" t="s">
        <v>282</v>
      </c>
      <c r="BC52" s="212" t="s">
        <v>282</v>
      </c>
      <c r="BD52" s="212" t="s">
        <v>282</v>
      </c>
      <c r="BE52" s="212" t="s">
        <v>282</v>
      </c>
    </row>
    <row r="53" spans="1:57" x14ac:dyDescent="0.25">
      <c r="A53" s="161" t="s">
        <v>13406</v>
      </c>
      <c r="B53" s="212" t="s">
        <v>282</v>
      </c>
      <c r="C53" t="s">
        <v>10937</v>
      </c>
      <c r="D53" t="s">
        <v>10578</v>
      </c>
      <c r="E53" t="s">
        <v>10616</v>
      </c>
      <c r="F53" t="s">
        <v>183</v>
      </c>
      <c r="G53" s="159" t="s">
        <v>282</v>
      </c>
      <c r="H53" s="159" t="s">
        <v>448</v>
      </c>
      <c r="I53" s="159" t="s">
        <v>10615</v>
      </c>
      <c r="J53" s="159" t="s">
        <v>273</v>
      </c>
      <c r="K53" s="159">
        <v>8</v>
      </c>
      <c r="L53" s="159" t="s">
        <v>273</v>
      </c>
      <c r="M53" s="159" t="s">
        <v>10617</v>
      </c>
      <c r="N53" s="159" t="s">
        <v>811</v>
      </c>
      <c r="O53" s="159" t="s">
        <v>282</v>
      </c>
      <c r="P53" s="159" t="s">
        <v>282</v>
      </c>
      <c r="Q53" s="159" t="s">
        <v>282</v>
      </c>
      <c r="R53" s="159" t="s">
        <v>282</v>
      </c>
      <c r="S53" s="159" t="s">
        <v>273</v>
      </c>
      <c r="T53" s="159" t="s">
        <v>273</v>
      </c>
      <c r="U53" s="159" t="s">
        <v>273</v>
      </c>
      <c r="V53">
        <v>8</v>
      </c>
      <c r="W53" t="s">
        <v>273</v>
      </c>
      <c r="X53" t="s">
        <v>273</v>
      </c>
      <c r="Y53" s="212" t="s">
        <v>282</v>
      </c>
      <c r="Z53" s="212" t="s">
        <v>282</v>
      </c>
      <c r="AA53" s="212" t="s">
        <v>282</v>
      </c>
      <c r="AB53" s="212" t="s">
        <v>282</v>
      </c>
      <c r="AC53" s="212" t="s">
        <v>282</v>
      </c>
      <c r="AD53" s="212" t="s">
        <v>282</v>
      </c>
      <c r="AE53" s="212" t="s">
        <v>282</v>
      </c>
      <c r="AF53" s="212" t="s">
        <v>282</v>
      </c>
      <c r="AG53" s="212" t="s">
        <v>282</v>
      </c>
      <c r="AH53" s="212" t="s">
        <v>282</v>
      </c>
      <c r="AI53" s="212" t="s">
        <v>282</v>
      </c>
      <c r="AJ53" s="212" t="s">
        <v>282</v>
      </c>
      <c r="AK53" s="212" t="s">
        <v>282</v>
      </c>
      <c r="AL53" s="212" t="s">
        <v>282</v>
      </c>
      <c r="AM53" s="212" t="s">
        <v>282</v>
      </c>
      <c r="AN53" s="212" t="s">
        <v>282</v>
      </c>
      <c r="AO53" s="212" t="s">
        <v>282</v>
      </c>
      <c r="AP53" s="212" t="s">
        <v>282</v>
      </c>
      <c r="AQ53" s="212" t="s">
        <v>282</v>
      </c>
      <c r="AR53" s="212" t="s">
        <v>282</v>
      </c>
      <c r="AS53" s="212" t="s">
        <v>282</v>
      </c>
      <c r="AT53" s="212" t="s">
        <v>282</v>
      </c>
      <c r="AU53" s="212" t="s">
        <v>282</v>
      </c>
      <c r="AV53" s="212" t="s">
        <v>282</v>
      </c>
      <c r="AW53" s="212" t="s">
        <v>282</v>
      </c>
      <c r="AX53" s="212" t="s">
        <v>282</v>
      </c>
      <c r="AY53" s="212" t="s">
        <v>282</v>
      </c>
      <c r="AZ53" s="212" t="s">
        <v>282</v>
      </c>
      <c r="BA53" s="212" t="s">
        <v>282</v>
      </c>
      <c r="BB53" s="212" t="s">
        <v>282</v>
      </c>
      <c r="BC53" s="212" t="s">
        <v>282</v>
      </c>
      <c r="BD53" s="212" t="s">
        <v>282</v>
      </c>
      <c r="BE53" s="212" t="s">
        <v>282</v>
      </c>
    </row>
    <row r="54" spans="1:57" x14ac:dyDescent="0.25">
      <c r="A54" t="s">
        <v>828</v>
      </c>
      <c r="B54" s="212" t="s">
        <v>282</v>
      </c>
      <c r="C54" t="s">
        <v>10461</v>
      </c>
      <c r="D54" t="s">
        <v>10626</v>
      </c>
      <c r="E54" t="s">
        <v>10627</v>
      </c>
      <c r="F54" t="s">
        <v>183</v>
      </c>
      <c r="G54" s="159" t="s">
        <v>282</v>
      </c>
      <c r="H54" s="159" t="s">
        <v>448</v>
      </c>
      <c r="I54" s="159" t="s">
        <v>10629</v>
      </c>
      <c r="J54" t="s">
        <v>273</v>
      </c>
      <c r="K54" s="159">
        <v>22</v>
      </c>
      <c r="L54" s="159" t="s">
        <v>273</v>
      </c>
      <c r="M54" s="159" t="s">
        <v>10628</v>
      </c>
      <c r="N54" s="159" t="s">
        <v>310</v>
      </c>
      <c r="O54" s="159" t="s">
        <v>282</v>
      </c>
      <c r="P54" s="159" t="s">
        <v>10630</v>
      </c>
      <c r="Q54" s="159" t="s">
        <v>282</v>
      </c>
      <c r="R54" s="159" t="s">
        <v>282</v>
      </c>
      <c r="S54" s="159" t="s">
        <v>282</v>
      </c>
      <c r="T54" s="159" t="s">
        <v>282</v>
      </c>
      <c r="U54" s="159" t="s">
        <v>282</v>
      </c>
      <c r="V54">
        <v>22</v>
      </c>
      <c r="W54" t="s">
        <v>282</v>
      </c>
      <c r="X54" t="s">
        <v>282</v>
      </c>
      <c r="Y54" s="212" t="s">
        <v>282</v>
      </c>
      <c r="Z54" s="212" t="s">
        <v>282</v>
      </c>
      <c r="AA54" s="212" t="s">
        <v>282</v>
      </c>
      <c r="AB54" s="212" t="s">
        <v>282</v>
      </c>
      <c r="AC54" s="212" t="s">
        <v>282</v>
      </c>
      <c r="AD54" s="212" t="s">
        <v>282</v>
      </c>
      <c r="AE54" s="212" t="s">
        <v>282</v>
      </c>
      <c r="AF54" s="212" t="s">
        <v>282</v>
      </c>
      <c r="AG54" s="212" t="s">
        <v>282</v>
      </c>
      <c r="AH54" s="212" t="s">
        <v>282</v>
      </c>
      <c r="AI54" s="212" t="s">
        <v>282</v>
      </c>
      <c r="AJ54" s="212" t="s">
        <v>282</v>
      </c>
      <c r="AK54" s="212" t="s">
        <v>282</v>
      </c>
      <c r="AL54" s="212" t="s">
        <v>282</v>
      </c>
      <c r="AM54" s="212" t="s">
        <v>282</v>
      </c>
      <c r="AN54" s="212" t="s">
        <v>282</v>
      </c>
      <c r="AO54" s="212" t="s">
        <v>282</v>
      </c>
      <c r="AP54" s="212" t="s">
        <v>282</v>
      </c>
      <c r="AQ54" s="212" t="s">
        <v>282</v>
      </c>
      <c r="AR54" s="212" t="s">
        <v>282</v>
      </c>
      <c r="AS54" s="212" t="s">
        <v>282</v>
      </c>
      <c r="AT54" s="212" t="s">
        <v>282</v>
      </c>
      <c r="AU54" s="212" t="s">
        <v>282</v>
      </c>
      <c r="AV54" s="212" t="s">
        <v>282</v>
      </c>
      <c r="AW54" s="212" t="s">
        <v>282</v>
      </c>
      <c r="AX54" s="212" t="s">
        <v>282</v>
      </c>
      <c r="AY54" s="212" t="s">
        <v>282</v>
      </c>
      <c r="AZ54" s="212" t="s">
        <v>282</v>
      </c>
      <c r="BA54" s="212" t="s">
        <v>282</v>
      </c>
      <c r="BB54" s="212" t="s">
        <v>282</v>
      </c>
      <c r="BC54" s="212" t="s">
        <v>282</v>
      </c>
      <c r="BD54" s="212" t="s">
        <v>282</v>
      </c>
      <c r="BE54" s="212" t="s">
        <v>282</v>
      </c>
    </row>
    <row r="55" spans="1:57" s="212" customFormat="1" x14ac:dyDescent="0.25">
      <c r="A55" s="161" t="s">
        <v>511</v>
      </c>
      <c r="B55" s="212" t="s">
        <v>13169</v>
      </c>
      <c r="C55" s="159" t="s">
        <v>266</v>
      </c>
      <c r="D55" s="159" t="s">
        <v>282</v>
      </c>
      <c r="E55" s="159" t="s">
        <v>282</v>
      </c>
      <c r="F55" s="159" t="s">
        <v>282</v>
      </c>
      <c r="G55" s="159" t="s">
        <v>282</v>
      </c>
      <c r="H55" s="159" t="s">
        <v>10507</v>
      </c>
      <c r="I55" s="159" t="s">
        <v>13168</v>
      </c>
      <c r="J55" s="159">
        <v>7</v>
      </c>
      <c r="K55" s="159">
        <v>8</v>
      </c>
      <c r="L55" s="159" t="s">
        <v>13171</v>
      </c>
      <c r="M55" s="159" t="s">
        <v>273</v>
      </c>
      <c r="N55" s="159" t="s">
        <v>255</v>
      </c>
      <c r="O55" s="159" t="s">
        <v>282</v>
      </c>
      <c r="P55" s="159" t="s">
        <v>282</v>
      </c>
      <c r="Q55" s="159" t="s">
        <v>282</v>
      </c>
      <c r="R55" s="159" t="s">
        <v>282</v>
      </c>
      <c r="S55" s="159" t="s">
        <v>10507</v>
      </c>
      <c r="T55" s="159" t="s">
        <v>10644</v>
      </c>
      <c r="U55" s="159">
        <v>7</v>
      </c>
      <c r="V55" s="159">
        <v>8</v>
      </c>
      <c r="W55" s="159" t="s">
        <v>13172</v>
      </c>
      <c r="X55" s="159" t="s">
        <v>273</v>
      </c>
      <c r="Y55" s="212" t="s">
        <v>282</v>
      </c>
      <c r="Z55" s="212" t="s">
        <v>282</v>
      </c>
      <c r="AA55" s="212" t="s">
        <v>282</v>
      </c>
      <c r="AB55" s="212" t="s">
        <v>282</v>
      </c>
      <c r="AC55" s="212" t="s">
        <v>282</v>
      </c>
      <c r="AD55" s="212" t="s">
        <v>282</v>
      </c>
      <c r="AE55" s="212" t="s">
        <v>282</v>
      </c>
      <c r="AF55" s="212" t="s">
        <v>282</v>
      </c>
      <c r="AG55" s="212" t="s">
        <v>282</v>
      </c>
      <c r="AH55" s="212" t="s">
        <v>282</v>
      </c>
      <c r="AI55" s="212" t="s">
        <v>282</v>
      </c>
      <c r="AJ55" s="212" t="s">
        <v>282</v>
      </c>
      <c r="AK55" s="212" t="s">
        <v>282</v>
      </c>
      <c r="AL55" s="212" t="s">
        <v>282</v>
      </c>
      <c r="AM55" s="212" t="s">
        <v>282</v>
      </c>
      <c r="AN55" s="212" t="s">
        <v>282</v>
      </c>
      <c r="AO55" s="212" t="s">
        <v>282</v>
      </c>
      <c r="AP55" s="212" t="s">
        <v>282</v>
      </c>
      <c r="AQ55" s="212" t="s">
        <v>282</v>
      </c>
      <c r="AR55" s="212" t="s">
        <v>282</v>
      </c>
      <c r="AS55" s="212" t="s">
        <v>282</v>
      </c>
      <c r="AT55" s="212" t="s">
        <v>282</v>
      </c>
      <c r="AU55" s="212" t="s">
        <v>282</v>
      </c>
      <c r="AV55" s="212" t="s">
        <v>282</v>
      </c>
      <c r="AW55" s="212" t="s">
        <v>282</v>
      </c>
      <c r="AX55" s="212" t="s">
        <v>282</v>
      </c>
      <c r="AY55" s="212" t="s">
        <v>282</v>
      </c>
      <c r="AZ55" s="212" t="s">
        <v>282</v>
      </c>
      <c r="BA55" s="212" t="s">
        <v>282</v>
      </c>
      <c r="BB55" s="212" t="s">
        <v>282</v>
      </c>
      <c r="BC55" s="212" t="s">
        <v>282</v>
      </c>
      <c r="BD55" s="212" t="s">
        <v>282</v>
      </c>
      <c r="BE55" s="212" t="s">
        <v>282</v>
      </c>
    </row>
    <row r="56" spans="1:57" s="212" customFormat="1" x14ac:dyDescent="0.25">
      <c r="A56" s="161" t="s">
        <v>1516</v>
      </c>
      <c r="B56" s="212" t="s">
        <v>13184</v>
      </c>
      <c r="C56" s="159" t="s">
        <v>258</v>
      </c>
      <c r="D56" s="159" t="s">
        <v>282</v>
      </c>
      <c r="E56" s="159" t="s">
        <v>282</v>
      </c>
      <c r="F56" s="159" t="s">
        <v>282</v>
      </c>
      <c r="G56" s="159" t="s">
        <v>282</v>
      </c>
      <c r="H56" s="159" t="s">
        <v>10507</v>
      </c>
      <c r="I56" s="159" t="s">
        <v>13186</v>
      </c>
      <c r="J56" s="159">
        <v>21</v>
      </c>
      <c r="K56" s="159">
        <v>6</v>
      </c>
      <c r="L56" s="159" t="s">
        <v>273</v>
      </c>
      <c r="M56" s="159" t="s">
        <v>273</v>
      </c>
      <c r="N56" s="159" t="s">
        <v>252</v>
      </c>
      <c r="O56" s="159" t="s">
        <v>282</v>
      </c>
      <c r="P56" s="159" t="s">
        <v>282</v>
      </c>
      <c r="Q56" s="159" t="s">
        <v>282</v>
      </c>
      <c r="R56" s="159" t="s">
        <v>282</v>
      </c>
      <c r="S56" s="159" t="s">
        <v>10507</v>
      </c>
      <c r="T56" s="159" t="s">
        <v>10713</v>
      </c>
      <c r="U56" s="159">
        <v>21</v>
      </c>
      <c r="V56" s="159">
        <v>6</v>
      </c>
      <c r="W56" s="159" t="s">
        <v>273</v>
      </c>
      <c r="X56" s="159" t="s">
        <v>273</v>
      </c>
      <c r="Y56" s="212" t="s">
        <v>282</v>
      </c>
      <c r="Z56" s="212" t="s">
        <v>282</v>
      </c>
      <c r="AA56" s="212" t="s">
        <v>282</v>
      </c>
      <c r="AB56" s="212" t="s">
        <v>282</v>
      </c>
      <c r="AC56" s="212" t="s">
        <v>282</v>
      </c>
      <c r="AD56" s="212" t="s">
        <v>282</v>
      </c>
      <c r="AE56" s="212" t="s">
        <v>282</v>
      </c>
      <c r="AF56" s="212" t="s">
        <v>282</v>
      </c>
      <c r="AG56" s="212" t="s">
        <v>282</v>
      </c>
      <c r="AH56" s="212" t="s">
        <v>282</v>
      </c>
      <c r="AI56" s="212" t="s">
        <v>282</v>
      </c>
      <c r="AJ56" s="212" t="s">
        <v>282</v>
      </c>
      <c r="AK56" s="212" t="s">
        <v>282</v>
      </c>
      <c r="AL56" s="212" t="s">
        <v>282</v>
      </c>
      <c r="AM56" s="212" t="s">
        <v>282</v>
      </c>
      <c r="AN56" s="212" t="s">
        <v>282</v>
      </c>
      <c r="AO56" s="212" t="s">
        <v>282</v>
      </c>
      <c r="AP56" s="212" t="s">
        <v>282</v>
      </c>
      <c r="AQ56" s="212" t="s">
        <v>282</v>
      </c>
      <c r="AR56" s="212" t="s">
        <v>282</v>
      </c>
      <c r="AS56" s="212" t="s">
        <v>282</v>
      </c>
      <c r="AT56" s="212" t="s">
        <v>282</v>
      </c>
      <c r="AU56" s="212" t="s">
        <v>282</v>
      </c>
      <c r="AV56" s="212" t="s">
        <v>282</v>
      </c>
      <c r="AW56" s="212" t="s">
        <v>282</v>
      </c>
      <c r="AX56" s="212" t="s">
        <v>282</v>
      </c>
      <c r="AY56" s="212" t="s">
        <v>282</v>
      </c>
      <c r="AZ56" s="212" t="s">
        <v>282</v>
      </c>
      <c r="BA56" s="212" t="s">
        <v>282</v>
      </c>
      <c r="BB56" s="212" t="s">
        <v>282</v>
      </c>
      <c r="BC56" s="212" t="s">
        <v>282</v>
      </c>
      <c r="BD56" s="212" t="s">
        <v>282</v>
      </c>
      <c r="BE56" s="212" t="s">
        <v>282</v>
      </c>
    </row>
    <row r="57" spans="1:57" s="212" customFormat="1" x14ac:dyDescent="0.25">
      <c r="A57" s="161" t="s">
        <v>4826</v>
      </c>
      <c r="B57" s="212" t="s">
        <v>13262</v>
      </c>
      <c r="C57" s="159" t="s">
        <v>266</v>
      </c>
      <c r="D57" s="159" t="s">
        <v>282</v>
      </c>
      <c r="E57" s="159" t="s">
        <v>282</v>
      </c>
      <c r="F57" s="159" t="s">
        <v>282</v>
      </c>
      <c r="G57" s="159" t="s">
        <v>282</v>
      </c>
      <c r="H57" s="159" t="s">
        <v>10507</v>
      </c>
      <c r="I57" s="159" t="s">
        <v>13168</v>
      </c>
      <c r="J57" s="159">
        <v>7</v>
      </c>
      <c r="K57" s="159">
        <v>6</v>
      </c>
      <c r="L57" s="159" t="s">
        <v>13265</v>
      </c>
      <c r="M57" s="159" t="s">
        <v>273</v>
      </c>
      <c r="N57" s="159" t="s">
        <v>256</v>
      </c>
      <c r="O57" s="159" t="s">
        <v>282</v>
      </c>
      <c r="P57" s="159" t="s">
        <v>282</v>
      </c>
      <c r="Q57" s="159" t="s">
        <v>282</v>
      </c>
      <c r="R57" s="159" t="s">
        <v>282</v>
      </c>
      <c r="S57" s="159" t="s">
        <v>10507</v>
      </c>
      <c r="T57" s="159" t="s">
        <v>10527</v>
      </c>
      <c r="U57" s="159">
        <v>7</v>
      </c>
      <c r="V57" s="159">
        <v>6</v>
      </c>
      <c r="W57" s="159" t="s">
        <v>13266</v>
      </c>
      <c r="X57" s="159" t="s">
        <v>273</v>
      </c>
      <c r="Y57" s="212" t="s">
        <v>282</v>
      </c>
      <c r="Z57" s="212" t="s">
        <v>282</v>
      </c>
      <c r="AA57" s="212" t="s">
        <v>282</v>
      </c>
      <c r="AB57" s="212" t="s">
        <v>282</v>
      </c>
      <c r="AC57" s="212" t="s">
        <v>282</v>
      </c>
      <c r="AD57" s="212" t="s">
        <v>282</v>
      </c>
      <c r="AE57" s="212" t="s">
        <v>282</v>
      </c>
      <c r="AF57" s="212" t="s">
        <v>282</v>
      </c>
      <c r="AG57" s="212" t="s">
        <v>282</v>
      </c>
      <c r="AH57" s="212" t="s">
        <v>282</v>
      </c>
      <c r="AI57" s="212" t="s">
        <v>282</v>
      </c>
      <c r="AJ57" s="212" t="s">
        <v>282</v>
      </c>
      <c r="AK57" s="212" t="s">
        <v>282</v>
      </c>
      <c r="AL57" s="212" t="s">
        <v>282</v>
      </c>
      <c r="AM57" s="212" t="s">
        <v>282</v>
      </c>
      <c r="AN57" s="212" t="s">
        <v>282</v>
      </c>
      <c r="AO57" s="212" t="s">
        <v>282</v>
      </c>
      <c r="AP57" s="212" t="s">
        <v>282</v>
      </c>
      <c r="AQ57" s="212" t="s">
        <v>282</v>
      </c>
      <c r="AR57" s="212" t="s">
        <v>282</v>
      </c>
      <c r="AS57" s="212" t="s">
        <v>282</v>
      </c>
      <c r="AT57" s="212" t="s">
        <v>282</v>
      </c>
      <c r="AU57" s="212" t="s">
        <v>282</v>
      </c>
      <c r="AV57" s="212" t="s">
        <v>282</v>
      </c>
      <c r="AW57" s="212" t="s">
        <v>282</v>
      </c>
      <c r="AX57" s="212" t="s">
        <v>282</v>
      </c>
      <c r="AY57" s="212" t="s">
        <v>282</v>
      </c>
      <c r="AZ57" s="212" t="s">
        <v>282</v>
      </c>
      <c r="BA57" s="212" t="s">
        <v>282</v>
      </c>
      <c r="BB57" s="212" t="s">
        <v>282</v>
      </c>
      <c r="BC57" s="212" t="s">
        <v>282</v>
      </c>
      <c r="BD57" s="212" t="s">
        <v>282</v>
      </c>
      <c r="BE57" s="212" t="s">
        <v>282</v>
      </c>
    </row>
    <row r="58" spans="1:57" s="212" customFormat="1" x14ac:dyDescent="0.25">
      <c r="A58" s="161" t="s">
        <v>1521</v>
      </c>
      <c r="B58" s="212" t="s">
        <v>282</v>
      </c>
      <c r="C58" s="159" t="s">
        <v>266</v>
      </c>
      <c r="D58" s="159" t="s">
        <v>282</v>
      </c>
      <c r="E58" s="159" t="s">
        <v>282</v>
      </c>
      <c r="F58" s="159" t="s">
        <v>282</v>
      </c>
      <c r="G58" s="159" t="s">
        <v>282</v>
      </c>
      <c r="H58" s="159" t="s">
        <v>10507</v>
      </c>
      <c r="I58" s="159" t="s">
        <v>12892</v>
      </c>
      <c r="J58" s="159">
        <v>7</v>
      </c>
      <c r="K58" s="159">
        <v>6</v>
      </c>
      <c r="L58" s="159" t="s">
        <v>273</v>
      </c>
      <c r="M58" s="159" t="s">
        <v>273</v>
      </c>
      <c r="N58" s="159" t="s">
        <v>258</v>
      </c>
      <c r="O58" s="159" t="s">
        <v>282</v>
      </c>
      <c r="P58" s="159" t="s">
        <v>282</v>
      </c>
      <c r="Q58" s="159" t="s">
        <v>282</v>
      </c>
      <c r="R58" s="159" t="s">
        <v>282</v>
      </c>
      <c r="S58" s="159" t="s">
        <v>10507</v>
      </c>
      <c r="T58" s="159" t="s">
        <v>12621</v>
      </c>
      <c r="U58" s="159">
        <v>7</v>
      </c>
      <c r="V58" s="159">
        <v>6</v>
      </c>
      <c r="W58" s="159" t="s">
        <v>273</v>
      </c>
      <c r="X58" s="159" t="s">
        <v>273</v>
      </c>
      <c r="Y58" s="212" t="s">
        <v>282</v>
      </c>
      <c r="Z58" s="212" t="s">
        <v>282</v>
      </c>
      <c r="AA58" s="212" t="s">
        <v>282</v>
      </c>
      <c r="AB58" s="212" t="s">
        <v>282</v>
      </c>
      <c r="AC58" s="212" t="s">
        <v>282</v>
      </c>
      <c r="AD58" s="212" t="s">
        <v>282</v>
      </c>
      <c r="AE58" s="212" t="s">
        <v>282</v>
      </c>
      <c r="AF58" s="212" t="s">
        <v>282</v>
      </c>
      <c r="AG58" s="212" t="s">
        <v>282</v>
      </c>
      <c r="AH58" s="212" t="s">
        <v>282</v>
      </c>
      <c r="AI58" s="212" t="s">
        <v>282</v>
      </c>
      <c r="AJ58" s="212" t="s">
        <v>282</v>
      </c>
      <c r="AK58" s="212" t="s">
        <v>282</v>
      </c>
      <c r="AL58" s="212" t="s">
        <v>282</v>
      </c>
      <c r="AM58" s="212" t="s">
        <v>282</v>
      </c>
      <c r="AN58" s="212" t="s">
        <v>282</v>
      </c>
      <c r="AO58" s="212" t="s">
        <v>282</v>
      </c>
      <c r="AP58" s="212" t="s">
        <v>282</v>
      </c>
      <c r="AQ58" s="212" t="s">
        <v>282</v>
      </c>
      <c r="AR58" s="212" t="s">
        <v>282</v>
      </c>
      <c r="AS58" s="212" t="s">
        <v>282</v>
      </c>
      <c r="AT58" s="212" t="s">
        <v>282</v>
      </c>
      <c r="AU58" s="212" t="s">
        <v>282</v>
      </c>
      <c r="AV58" s="212" t="s">
        <v>282</v>
      </c>
      <c r="AW58" s="212" t="s">
        <v>282</v>
      </c>
      <c r="AX58" s="212" t="s">
        <v>282</v>
      </c>
      <c r="AY58" s="212" t="s">
        <v>282</v>
      </c>
      <c r="AZ58" s="212" t="s">
        <v>282</v>
      </c>
      <c r="BA58" s="212" t="s">
        <v>282</v>
      </c>
      <c r="BB58" s="212" t="s">
        <v>282</v>
      </c>
      <c r="BC58" s="212" t="s">
        <v>282</v>
      </c>
      <c r="BD58" s="212" t="s">
        <v>282</v>
      </c>
      <c r="BE58" s="212" t="s">
        <v>282</v>
      </c>
    </row>
    <row r="59" spans="1:57" s="212" customFormat="1" x14ac:dyDescent="0.25">
      <c r="A59" s="161" t="s">
        <v>7338</v>
      </c>
      <c r="B59" s="212" t="s">
        <v>13289</v>
      </c>
      <c r="C59" s="159" t="s">
        <v>255</v>
      </c>
      <c r="D59" s="159" t="s">
        <v>282</v>
      </c>
      <c r="E59" s="159" t="s">
        <v>282</v>
      </c>
      <c r="F59" s="159" t="s">
        <v>282</v>
      </c>
      <c r="G59" s="159" t="s">
        <v>282</v>
      </c>
      <c r="H59" s="159" t="s">
        <v>10507</v>
      </c>
      <c r="I59" s="159" t="s">
        <v>11000</v>
      </c>
      <c r="J59" s="159">
        <v>7</v>
      </c>
      <c r="K59" s="159">
        <v>6</v>
      </c>
      <c r="L59" s="159" t="s">
        <v>13292</v>
      </c>
      <c r="M59" s="159" t="s">
        <v>273</v>
      </c>
      <c r="N59" s="159" t="s">
        <v>246</v>
      </c>
      <c r="O59" s="159" t="s">
        <v>282</v>
      </c>
      <c r="P59" s="159" t="s">
        <v>282</v>
      </c>
      <c r="Q59" s="159" t="s">
        <v>282</v>
      </c>
      <c r="R59" s="159" t="s">
        <v>282</v>
      </c>
      <c r="S59" s="159" t="s">
        <v>10507</v>
      </c>
      <c r="T59" s="159" t="s">
        <v>10527</v>
      </c>
      <c r="U59" s="159">
        <v>7</v>
      </c>
      <c r="V59" s="159">
        <v>6</v>
      </c>
      <c r="W59" s="159" t="s">
        <v>13293</v>
      </c>
      <c r="X59" s="159" t="s">
        <v>273</v>
      </c>
      <c r="Y59" s="212" t="s">
        <v>282</v>
      </c>
      <c r="Z59" s="212" t="s">
        <v>282</v>
      </c>
      <c r="AA59" s="212" t="s">
        <v>282</v>
      </c>
      <c r="AB59" s="212" t="s">
        <v>282</v>
      </c>
      <c r="AC59" s="212" t="s">
        <v>282</v>
      </c>
      <c r="AD59" s="212" t="s">
        <v>282</v>
      </c>
      <c r="AE59" s="212" t="s">
        <v>282</v>
      </c>
      <c r="AF59" s="212" t="s">
        <v>282</v>
      </c>
      <c r="AG59" s="212" t="s">
        <v>282</v>
      </c>
      <c r="AH59" s="212" t="s">
        <v>282</v>
      </c>
      <c r="AI59" s="212" t="s">
        <v>282</v>
      </c>
      <c r="AJ59" s="212" t="s">
        <v>282</v>
      </c>
      <c r="AK59" s="212" t="s">
        <v>282</v>
      </c>
      <c r="AL59" s="212" t="s">
        <v>282</v>
      </c>
      <c r="AM59" s="212" t="s">
        <v>282</v>
      </c>
      <c r="AN59" s="212" t="s">
        <v>282</v>
      </c>
      <c r="AO59" s="212" t="s">
        <v>282</v>
      </c>
      <c r="AP59" s="212" t="s">
        <v>282</v>
      </c>
      <c r="AQ59" s="212" t="s">
        <v>282</v>
      </c>
      <c r="AR59" s="212" t="s">
        <v>282</v>
      </c>
      <c r="AS59" s="212" t="s">
        <v>282</v>
      </c>
      <c r="AT59" s="212" t="s">
        <v>282</v>
      </c>
      <c r="AU59" s="212" t="s">
        <v>282</v>
      </c>
      <c r="AV59" s="212" t="s">
        <v>282</v>
      </c>
      <c r="AW59" s="212" t="s">
        <v>282</v>
      </c>
      <c r="AX59" s="212" t="s">
        <v>282</v>
      </c>
      <c r="AY59" s="212" t="s">
        <v>282</v>
      </c>
      <c r="AZ59" s="212" t="s">
        <v>282</v>
      </c>
      <c r="BA59" s="212" t="s">
        <v>282</v>
      </c>
      <c r="BB59" s="212" t="s">
        <v>282</v>
      </c>
      <c r="BC59" s="212" t="s">
        <v>282</v>
      </c>
      <c r="BD59" s="212" t="s">
        <v>282</v>
      </c>
      <c r="BE59" s="212" t="s">
        <v>282</v>
      </c>
    </row>
    <row r="60" spans="1:57" s="212" customFormat="1" x14ac:dyDescent="0.25">
      <c r="A60" s="161" t="s">
        <v>9861</v>
      </c>
      <c r="B60" s="212" t="s">
        <v>13196</v>
      </c>
      <c r="C60" s="159" t="s">
        <v>10470</v>
      </c>
      <c r="D60" s="159" t="s">
        <v>282</v>
      </c>
      <c r="E60" s="159" t="s">
        <v>13197</v>
      </c>
      <c r="F60" s="159" t="s">
        <v>183</v>
      </c>
      <c r="G60" s="159" t="s">
        <v>282</v>
      </c>
      <c r="H60" s="159" t="s">
        <v>448</v>
      </c>
      <c r="I60" s="159" t="s">
        <v>13195</v>
      </c>
      <c r="J60" s="159">
        <v>2</v>
      </c>
      <c r="K60" s="159">
        <v>26</v>
      </c>
      <c r="L60" s="159" t="s">
        <v>273</v>
      </c>
      <c r="M60" s="159" t="s">
        <v>13194</v>
      </c>
      <c r="N60" s="159" t="s">
        <v>636</v>
      </c>
      <c r="O60" s="159" t="s">
        <v>282</v>
      </c>
      <c r="P60" s="159" t="s">
        <v>13198</v>
      </c>
      <c r="Q60" s="159" t="s">
        <v>282</v>
      </c>
      <c r="R60" s="159" t="s">
        <v>282</v>
      </c>
      <c r="S60" s="159" t="s">
        <v>282</v>
      </c>
      <c r="T60" s="159" t="s">
        <v>282</v>
      </c>
      <c r="U60" s="159" t="s">
        <v>282</v>
      </c>
      <c r="V60" s="159">
        <v>26</v>
      </c>
      <c r="W60" s="159" t="s">
        <v>282</v>
      </c>
      <c r="X60" s="159" t="s">
        <v>282</v>
      </c>
      <c r="Y60" s="212" t="s">
        <v>282</v>
      </c>
      <c r="Z60" s="212" t="s">
        <v>282</v>
      </c>
      <c r="AA60" s="212" t="s">
        <v>282</v>
      </c>
      <c r="AB60" s="212" t="s">
        <v>282</v>
      </c>
      <c r="AC60" s="212" t="s">
        <v>282</v>
      </c>
      <c r="AD60" s="212" t="s">
        <v>282</v>
      </c>
      <c r="AE60" s="212" t="s">
        <v>282</v>
      </c>
      <c r="AF60" s="212" t="s">
        <v>282</v>
      </c>
      <c r="AG60" s="212" t="s">
        <v>282</v>
      </c>
      <c r="AH60" s="212" t="s">
        <v>282</v>
      </c>
      <c r="AI60" s="212" t="s">
        <v>282</v>
      </c>
      <c r="AJ60" s="212" t="s">
        <v>282</v>
      </c>
      <c r="AK60" s="212" t="s">
        <v>282</v>
      </c>
      <c r="AL60" s="212" t="s">
        <v>282</v>
      </c>
      <c r="AM60" s="212" t="s">
        <v>282</v>
      </c>
      <c r="AN60" s="212" t="s">
        <v>282</v>
      </c>
      <c r="AO60" s="212" t="s">
        <v>282</v>
      </c>
      <c r="AP60" s="212" t="s">
        <v>282</v>
      </c>
      <c r="AQ60" s="212" t="s">
        <v>282</v>
      </c>
      <c r="AR60" s="212" t="s">
        <v>282</v>
      </c>
      <c r="AS60" s="212" t="s">
        <v>282</v>
      </c>
      <c r="AT60" s="212" t="s">
        <v>282</v>
      </c>
      <c r="AU60" s="212" t="s">
        <v>282</v>
      </c>
      <c r="AV60" s="212" t="s">
        <v>282</v>
      </c>
      <c r="AW60" s="212" t="s">
        <v>282</v>
      </c>
      <c r="AX60" s="212" t="s">
        <v>282</v>
      </c>
      <c r="AY60" s="212" t="s">
        <v>282</v>
      </c>
      <c r="AZ60" s="212" t="s">
        <v>282</v>
      </c>
      <c r="BA60" s="212" t="s">
        <v>282</v>
      </c>
      <c r="BB60" s="212" t="s">
        <v>282</v>
      </c>
      <c r="BC60" s="212" t="s">
        <v>282</v>
      </c>
      <c r="BD60" s="212" t="s">
        <v>282</v>
      </c>
      <c r="BE60" s="212" t="s">
        <v>282</v>
      </c>
    </row>
    <row r="61" spans="1:57" s="212" customFormat="1" x14ac:dyDescent="0.25">
      <c r="A61" s="161" t="s">
        <v>7908</v>
      </c>
      <c r="B61" s="212" t="s">
        <v>282</v>
      </c>
      <c r="C61" s="159" t="s">
        <v>10667</v>
      </c>
      <c r="D61" s="159" t="s">
        <v>12789</v>
      </c>
      <c r="E61" s="159" t="s">
        <v>273</v>
      </c>
      <c r="F61" s="159" t="s">
        <v>183</v>
      </c>
      <c r="G61" s="159" t="s">
        <v>282</v>
      </c>
      <c r="H61" s="159" t="s">
        <v>448</v>
      </c>
      <c r="I61" s="159" t="s">
        <v>10629</v>
      </c>
      <c r="J61" s="159">
        <v>1</v>
      </c>
      <c r="K61" s="159">
        <v>16</v>
      </c>
      <c r="L61" s="159" t="s">
        <v>273</v>
      </c>
      <c r="M61" s="159" t="s">
        <v>13208</v>
      </c>
      <c r="N61" s="159" t="s">
        <v>10461</v>
      </c>
      <c r="O61" s="159" t="s">
        <v>13209</v>
      </c>
      <c r="P61" s="159" t="s">
        <v>273</v>
      </c>
      <c r="Q61" s="159" t="s">
        <v>183</v>
      </c>
      <c r="R61" s="159" t="s">
        <v>282</v>
      </c>
      <c r="S61" s="159" t="s">
        <v>448</v>
      </c>
      <c r="T61" s="159" t="s">
        <v>10629</v>
      </c>
      <c r="U61" s="159">
        <v>1</v>
      </c>
      <c r="V61" s="159">
        <v>16</v>
      </c>
      <c r="W61" s="159" t="s">
        <v>273</v>
      </c>
      <c r="X61" s="159" t="s">
        <v>13208</v>
      </c>
      <c r="Y61" s="212" t="s">
        <v>282</v>
      </c>
      <c r="Z61" s="212" t="s">
        <v>282</v>
      </c>
      <c r="AA61" s="212" t="s">
        <v>282</v>
      </c>
      <c r="AB61" s="212" t="s">
        <v>282</v>
      </c>
      <c r="AC61" s="212" t="s">
        <v>282</v>
      </c>
      <c r="AD61" s="212" t="s">
        <v>282</v>
      </c>
      <c r="AE61" s="212" t="s">
        <v>282</v>
      </c>
      <c r="AF61" s="212" t="s">
        <v>282</v>
      </c>
      <c r="AG61" s="212" t="s">
        <v>282</v>
      </c>
      <c r="AH61" s="212" t="s">
        <v>282</v>
      </c>
      <c r="AI61" s="212" t="s">
        <v>282</v>
      </c>
      <c r="AJ61" s="212" t="s">
        <v>282</v>
      </c>
      <c r="AK61" s="212" t="s">
        <v>282</v>
      </c>
      <c r="AL61" s="212" t="s">
        <v>282</v>
      </c>
      <c r="AM61" s="212" t="s">
        <v>282</v>
      </c>
      <c r="AN61" s="212" t="s">
        <v>282</v>
      </c>
      <c r="AO61" s="212" t="s">
        <v>282</v>
      </c>
      <c r="AP61" s="212" t="s">
        <v>282</v>
      </c>
      <c r="AQ61" s="212" t="s">
        <v>282</v>
      </c>
      <c r="AR61" s="212" t="s">
        <v>282</v>
      </c>
      <c r="AS61" s="212" t="s">
        <v>282</v>
      </c>
      <c r="AT61" s="212" t="s">
        <v>282</v>
      </c>
      <c r="AU61" s="212" t="s">
        <v>282</v>
      </c>
      <c r="AV61" s="212" t="s">
        <v>282</v>
      </c>
      <c r="AW61" s="212" t="s">
        <v>282</v>
      </c>
      <c r="AX61" s="212" t="s">
        <v>282</v>
      </c>
      <c r="AY61" s="212" t="s">
        <v>282</v>
      </c>
      <c r="AZ61" s="212" t="s">
        <v>282</v>
      </c>
      <c r="BA61" s="212" t="s">
        <v>282</v>
      </c>
      <c r="BB61" s="212" t="s">
        <v>282</v>
      </c>
      <c r="BC61" s="212" t="s">
        <v>282</v>
      </c>
      <c r="BD61" s="212" t="s">
        <v>282</v>
      </c>
      <c r="BE61" s="212" t="s">
        <v>282</v>
      </c>
    </row>
    <row r="62" spans="1:57" x14ac:dyDescent="0.25">
      <c r="A62" t="s">
        <v>549</v>
      </c>
      <c r="B62" s="212" t="s">
        <v>10645</v>
      </c>
      <c r="C62" t="s">
        <v>255</v>
      </c>
      <c r="D62" t="s">
        <v>282</v>
      </c>
      <c r="E62" t="s">
        <v>282</v>
      </c>
      <c r="F62" t="s">
        <v>282</v>
      </c>
      <c r="G62" s="159" t="s">
        <v>282</v>
      </c>
      <c r="H62" s="159" t="s">
        <v>10507</v>
      </c>
      <c r="I62" s="159" t="s">
        <v>10644</v>
      </c>
      <c r="J62">
        <v>7</v>
      </c>
      <c r="K62" s="159">
        <v>8</v>
      </c>
      <c r="L62" s="159" t="s">
        <v>10646</v>
      </c>
      <c r="M62" s="159" t="s">
        <v>273</v>
      </c>
      <c r="N62" s="159" t="s">
        <v>263</v>
      </c>
      <c r="O62" s="159" t="s">
        <v>282</v>
      </c>
      <c r="P62" s="159" t="s">
        <v>282</v>
      </c>
      <c r="Q62" s="159" t="s">
        <v>282</v>
      </c>
      <c r="R62" s="159" t="s">
        <v>282</v>
      </c>
      <c r="S62" s="159" t="s">
        <v>10507</v>
      </c>
      <c r="T62" s="159" t="s">
        <v>10644</v>
      </c>
      <c r="U62">
        <v>7</v>
      </c>
      <c r="V62">
        <v>8</v>
      </c>
      <c r="W62" t="s">
        <v>10647</v>
      </c>
      <c r="X62" t="s">
        <v>273</v>
      </c>
      <c r="Y62" s="212" t="s">
        <v>282</v>
      </c>
      <c r="Z62" s="212" t="s">
        <v>282</v>
      </c>
      <c r="AA62" s="212" t="s">
        <v>282</v>
      </c>
      <c r="AB62" s="212" t="s">
        <v>282</v>
      </c>
      <c r="AC62" s="212" t="s">
        <v>282</v>
      </c>
      <c r="AD62" s="212" t="s">
        <v>282</v>
      </c>
      <c r="AE62" s="212" t="s">
        <v>282</v>
      </c>
      <c r="AF62" s="212" t="s">
        <v>282</v>
      </c>
      <c r="AG62" s="212" t="s">
        <v>282</v>
      </c>
      <c r="AH62" s="212" t="s">
        <v>282</v>
      </c>
      <c r="AI62" s="212" t="s">
        <v>282</v>
      </c>
      <c r="AJ62" s="212" t="s">
        <v>282</v>
      </c>
      <c r="AK62" s="212" t="s">
        <v>282</v>
      </c>
      <c r="AL62" s="212" t="s">
        <v>282</v>
      </c>
      <c r="AM62" s="212" t="s">
        <v>282</v>
      </c>
      <c r="AN62" s="212" t="s">
        <v>282</v>
      </c>
      <c r="AO62" s="212" t="s">
        <v>282</v>
      </c>
      <c r="AP62" s="212" t="s">
        <v>282</v>
      </c>
      <c r="AQ62" s="212" t="s">
        <v>282</v>
      </c>
      <c r="AR62" s="212" t="s">
        <v>282</v>
      </c>
      <c r="AS62" s="212" t="s">
        <v>282</v>
      </c>
      <c r="AT62" s="212" t="s">
        <v>282</v>
      </c>
      <c r="AU62" s="212" t="s">
        <v>282</v>
      </c>
      <c r="AV62" s="212" t="s">
        <v>282</v>
      </c>
      <c r="AW62" s="212" t="s">
        <v>282</v>
      </c>
      <c r="AX62" s="212" t="s">
        <v>282</v>
      </c>
      <c r="AY62" s="212" t="s">
        <v>282</v>
      </c>
      <c r="AZ62" s="212" t="s">
        <v>282</v>
      </c>
      <c r="BA62" s="212" t="s">
        <v>282</v>
      </c>
      <c r="BB62" s="212" t="s">
        <v>282</v>
      </c>
      <c r="BC62" s="212" t="s">
        <v>282</v>
      </c>
      <c r="BD62" s="212" t="s">
        <v>282</v>
      </c>
      <c r="BE62" s="212" t="s">
        <v>282</v>
      </c>
    </row>
    <row r="63" spans="1:57" x14ac:dyDescent="0.25">
      <c r="A63" t="s">
        <v>295</v>
      </c>
      <c r="B63" s="212" t="s">
        <v>10653</v>
      </c>
      <c r="C63" t="s">
        <v>255</v>
      </c>
      <c r="D63" t="s">
        <v>282</v>
      </c>
      <c r="E63" t="s">
        <v>282</v>
      </c>
      <c r="F63" t="s">
        <v>282</v>
      </c>
      <c r="G63" s="159" t="s">
        <v>282</v>
      </c>
      <c r="H63" s="159" t="s">
        <v>10507</v>
      </c>
      <c r="I63" s="159" t="s">
        <v>10644</v>
      </c>
      <c r="J63" s="212">
        <v>7</v>
      </c>
      <c r="K63" s="159">
        <v>12</v>
      </c>
      <c r="L63" s="159" t="s">
        <v>273</v>
      </c>
      <c r="M63" s="159" t="s">
        <v>273</v>
      </c>
      <c r="N63" s="159" t="s">
        <v>252</v>
      </c>
      <c r="O63" s="159" t="s">
        <v>282</v>
      </c>
      <c r="P63" s="159" t="s">
        <v>282</v>
      </c>
      <c r="Q63" s="159" t="s">
        <v>282</v>
      </c>
      <c r="R63" s="159" t="s">
        <v>282</v>
      </c>
      <c r="S63" s="159" t="s">
        <v>10507</v>
      </c>
      <c r="T63" s="159" t="s">
        <v>10654</v>
      </c>
      <c r="U63">
        <v>7</v>
      </c>
      <c r="V63">
        <v>12</v>
      </c>
      <c r="W63" t="s">
        <v>273</v>
      </c>
      <c r="X63" t="s">
        <v>273</v>
      </c>
      <c r="Y63" s="212" t="s">
        <v>282</v>
      </c>
      <c r="Z63" s="212" t="s">
        <v>282</v>
      </c>
      <c r="AA63" s="212" t="s">
        <v>282</v>
      </c>
      <c r="AB63" s="212" t="s">
        <v>282</v>
      </c>
      <c r="AC63" s="212" t="s">
        <v>282</v>
      </c>
      <c r="AD63" s="212" t="s">
        <v>282</v>
      </c>
      <c r="AE63" s="212" t="s">
        <v>282</v>
      </c>
      <c r="AF63" s="212" t="s">
        <v>282</v>
      </c>
      <c r="AG63" s="212" t="s">
        <v>282</v>
      </c>
      <c r="AH63" s="212" t="s">
        <v>282</v>
      </c>
      <c r="AI63" s="212" t="s">
        <v>282</v>
      </c>
      <c r="AJ63" s="212" t="s">
        <v>282</v>
      </c>
      <c r="AK63" s="212" t="s">
        <v>282</v>
      </c>
      <c r="AL63" s="212" t="s">
        <v>282</v>
      </c>
      <c r="AM63" s="212" t="s">
        <v>282</v>
      </c>
      <c r="AN63" s="212" t="s">
        <v>282</v>
      </c>
      <c r="AO63" s="212" t="s">
        <v>282</v>
      </c>
      <c r="AP63" s="212" t="s">
        <v>282</v>
      </c>
      <c r="AQ63" s="212" t="s">
        <v>282</v>
      </c>
      <c r="AR63" s="212" t="s">
        <v>282</v>
      </c>
      <c r="AS63" s="212" t="s">
        <v>282</v>
      </c>
      <c r="AT63" s="212" t="s">
        <v>282</v>
      </c>
      <c r="AU63" s="212" t="s">
        <v>282</v>
      </c>
      <c r="AV63" s="212" t="s">
        <v>282</v>
      </c>
      <c r="AW63" s="212" t="s">
        <v>282</v>
      </c>
      <c r="AX63" s="212" t="s">
        <v>282</v>
      </c>
      <c r="AY63" s="212" t="s">
        <v>282</v>
      </c>
      <c r="AZ63" s="212" t="s">
        <v>282</v>
      </c>
      <c r="BA63" s="212" t="s">
        <v>282</v>
      </c>
      <c r="BB63" s="212" t="s">
        <v>282</v>
      </c>
      <c r="BC63" s="212" t="s">
        <v>282</v>
      </c>
      <c r="BD63" s="212" t="s">
        <v>282</v>
      </c>
      <c r="BE63" s="212" t="s">
        <v>282</v>
      </c>
    </row>
    <row r="64" spans="1:57" s="212" customFormat="1" x14ac:dyDescent="0.25">
      <c r="A64" s="212" t="s">
        <v>1569</v>
      </c>
      <c r="B64" s="212" t="s">
        <v>14949</v>
      </c>
      <c r="C64" s="212" t="s">
        <v>261</v>
      </c>
      <c r="D64" s="212" t="s">
        <v>282</v>
      </c>
      <c r="E64" s="212" t="s">
        <v>282</v>
      </c>
      <c r="F64" s="212" t="s">
        <v>282</v>
      </c>
      <c r="G64" s="159" t="s">
        <v>282</v>
      </c>
      <c r="H64" s="159" t="s">
        <v>10507</v>
      </c>
      <c r="I64" s="159" t="s">
        <v>406</v>
      </c>
      <c r="J64" s="159">
        <v>7</v>
      </c>
      <c r="K64" s="159">
        <v>8</v>
      </c>
      <c r="L64" s="159" t="s">
        <v>11862</v>
      </c>
      <c r="M64" s="159" t="s">
        <v>273</v>
      </c>
      <c r="N64" s="159" t="s">
        <v>258</v>
      </c>
      <c r="O64" s="159" t="s">
        <v>282</v>
      </c>
      <c r="P64" s="159" t="s">
        <v>282</v>
      </c>
      <c r="Q64" s="159" t="s">
        <v>282</v>
      </c>
      <c r="R64" s="159" t="s">
        <v>282</v>
      </c>
      <c r="S64" s="159" t="s">
        <v>10507</v>
      </c>
      <c r="T64" s="159" t="s">
        <v>12621</v>
      </c>
      <c r="U64" s="159">
        <v>7</v>
      </c>
      <c r="V64" s="212">
        <v>8</v>
      </c>
      <c r="W64" s="212" t="s">
        <v>14206</v>
      </c>
      <c r="X64" s="212" t="s">
        <v>273</v>
      </c>
      <c r="Y64" s="212" t="s">
        <v>282</v>
      </c>
      <c r="Z64" s="212" t="s">
        <v>282</v>
      </c>
      <c r="AA64" s="212" t="s">
        <v>282</v>
      </c>
      <c r="AB64" s="212" t="s">
        <v>282</v>
      </c>
      <c r="AC64" s="212" t="s">
        <v>282</v>
      </c>
      <c r="AD64" s="212" t="s">
        <v>282</v>
      </c>
      <c r="AE64" s="212" t="s">
        <v>282</v>
      </c>
      <c r="AF64" s="212" t="s">
        <v>282</v>
      </c>
      <c r="AG64" s="212" t="s">
        <v>282</v>
      </c>
      <c r="AH64" s="212" t="s">
        <v>282</v>
      </c>
      <c r="AI64" s="212" t="s">
        <v>282</v>
      </c>
      <c r="AJ64" s="212" t="s">
        <v>282</v>
      </c>
      <c r="AK64" s="212" t="s">
        <v>282</v>
      </c>
      <c r="AL64" s="212" t="s">
        <v>282</v>
      </c>
      <c r="AM64" s="212" t="s">
        <v>282</v>
      </c>
      <c r="AN64" s="212" t="s">
        <v>282</v>
      </c>
      <c r="AO64" s="212" t="s">
        <v>282</v>
      </c>
      <c r="AP64" s="212" t="s">
        <v>282</v>
      </c>
      <c r="AQ64" s="212" t="s">
        <v>282</v>
      </c>
      <c r="AR64" s="212" t="s">
        <v>282</v>
      </c>
      <c r="AS64" s="212" t="s">
        <v>282</v>
      </c>
      <c r="AT64" s="212" t="s">
        <v>282</v>
      </c>
      <c r="AU64" s="212" t="s">
        <v>282</v>
      </c>
      <c r="AV64" s="212" t="s">
        <v>282</v>
      </c>
      <c r="AW64" s="212" t="s">
        <v>282</v>
      </c>
      <c r="AX64" s="212" t="s">
        <v>282</v>
      </c>
      <c r="AY64" s="212" t="s">
        <v>282</v>
      </c>
      <c r="AZ64" s="212" t="s">
        <v>282</v>
      </c>
      <c r="BA64" s="212" t="s">
        <v>282</v>
      </c>
      <c r="BB64" s="212" t="s">
        <v>282</v>
      </c>
      <c r="BC64" s="212" t="s">
        <v>282</v>
      </c>
      <c r="BD64" s="212" t="s">
        <v>282</v>
      </c>
      <c r="BE64" s="212" t="s">
        <v>282</v>
      </c>
    </row>
    <row r="65" spans="1:57" s="212" customFormat="1" x14ac:dyDescent="0.25">
      <c r="A65" s="66" t="s">
        <v>7193</v>
      </c>
      <c r="B65" s="212" t="s">
        <v>282</v>
      </c>
      <c r="C65" s="212" t="s">
        <v>255</v>
      </c>
      <c r="D65" s="212" t="s">
        <v>282</v>
      </c>
      <c r="E65" s="212" t="s">
        <v>282</v>
      </c>
      <c r="F65" s="212" t="s">
        <v>282</v>
      </c>
      <c r="G65" s="159" t="s">
        <v>282</v>
      </c>
      <c r="H65" s="159" t="s">
        <v>10507</v>
      </c>
      <c r="I65" s="159" t="s">
        <v>12320</v>
      </c>
      <c r="J65" s="159">
        <v>14</v>
      </c>
      <c r="K65" s="159">
        <v>6</v>
      </c>
      <c r="L65" s="159" t="s">
        <v>273</v>
      </c>
      <c r="M65" s="159" t="s">
        <v>273</v>
      </c>
      <c r="N65" s="159" t="s">
        <v>790</v>
      </c>
      <c r="O65" s="159" t="s">
        <v>282</v>
      </c>
      <c r="P65" s="159" t="s">
        <v>282</v>
      </c>
      <c r="Q65" s="159" t="s">
        <v>282</v>
      </c>
      <c r="R65" s="159" t="s">
        <v>282</v>
      </c>
      <c r="S65" s="159" t="s">
        <v>10507</v>
      </c>
      <c r="T65" s="159" t="s">
        <v>273</v>
      </c>
      <c r="U65" s="159">
        <v>14</v>
      </c>
      <c r="V65" s="212">
        <v>6</v>
      </c>
      <c r="W65" s="212" t="s">
        <v>273</v>
      </c>
      <c r="X65" s="212" t="s">
        <v>273</v>
      </c>
      <c r="Y65" s="212" t="s">
        <v>282</v>
      </c>
      <c r="Z65" s="212" t="s">
        <v>282</v>
      </c>
      <c r="AA65" s="212" t="s">
        <v>282</v>
      </c>
      <c r="AB65" s="212" t="s">
        <v>282</v>
      </c>
      <c r="AC65" s="212" t="s">
        <v>282</v>
      </c>
      <c r="AD65" s="212" t="s">
        <v>282</v>
      </c>
      <c r="AE65" s="212" t="s">
        <v>282</v>
      </c>
      <c r="AF65" s="212" t="s">
        <v>282</v>
      </c>
      <c r="AG65" s="212" t="s">
        <v>282</v>
      </c>
      <c r="AH65" s="212" t="s">
        <v>282</v>
      </c>
      <c r="AI65" s="212" t="s">
        <v>282</v>
      </c>
      <c r="AJ65" s="212" t="s">
        <v>282</v>
      </c>
      <c r="AK65" s="212" t="s">
        <v>282</v>
      </c>
      <c r="AL65" s="212" t="s">
        <v>282</v>
      </c>
      <c r="AM65" s="212" t="s">
        <v>282</v>
      </c>
      <c r="AN65" s="212" t="s">
        <v>282</v>
      </c>
      <c r="AO65" s="212" t="s">
        <v>282</v>
      </c>
      <c r="AP65" s="212" t="s">
        <v>282</v>
      </c>
      <c r="AQ65" s="212" t="s">
        <v>282</v>
      </c>
      <c r="AR65" s="212" t="s">
        <v>282</v>
      </c>
      <c r="AS65" s="212" t="s">
        <v>282</v>
      </c>
      <c r="AT65" s="212" t="s">
        <v>282</v>
      </c>
      <c r="AU65" s="212" t="s">
        <v>282</v>
      </c>
      <c r="AV65" s="212" t="s">
        <v>282</v>
      </c>
      <c r="AW65" s="212" t="s">
        <v>282</v>
      </c>
      <c r="AX65" s="212" t="s">
        <v>282</v>
      </c>
      <c r="AY65" s="212" t="s">
        <v>282</v>
      </c>
      <c r="AZ65" s="212" t="s">
        <v>282</v>
      </c>
      <c r="BA65" s="212" t="s">
        <v>282</v>
      </c>
      <c r="BB65" s="212" t="s">
        <v>282</v>
      </c>
      <c r="BC65" s="212" t="s">
        <v>282</v>
      </c>
      <c r="BD65" s="212" t="s">
        <v>282</v>
      </c>
      <c r="BE65" s="212" t="s">
        <v>282</v>
      </c>
    </row>
    <row r="66" spans="1:57" s="212" customFormat="1" x14ac:dyDescent="0.25">
      <c r="A66" s="66" t="s">
        <v>7144</v>
      </c>
      <c r="B66" s="212" t="s">
        <v>11980</v>
      </c>
      <c r="C66" s="212" t="s">
        <v>246</v>
      </c>
      <c r="D66" s="212" t="s">
        <v>282</v>
      </c>
      <c r="E66" s="212" t="s">
        <v>13241</v>
      </c>
      <c r="F66" s="212" t="s">
        <v>282</v>
      </c>
      <c r="G66" s="159" t="s">
        <v>282</v>
      </c>
      <c r="H66" s="159" t="s">
        <v>10507</v>
      </c>
      <c r="I66" s="159" t="s">
        <v>406</v>
      </c>
      <c r="J66" s="159">
        <v>7</v>
      </c>
      <c r="K66" s="159">
        <v>4</v>
      </c>
      <c r="L66" s="159" t="s">
        <v>273</v>
      </c>
      <c r="M66" s="159" t="s">
        <v>273</v>
      </c>
      <c r="N66" s="159" t="s">
        <v>790</v>
      </c>
      <c r="O66" s="159" t="s">
        <v>282</v>
      </c>
      <c r="P66" s="159" t="s">
        <v>13242</v>
      </c>
      <c r="Q66" s="159" t="s">
        <v>282</v>
      </c>
      <c r="R66" s="159" t="s">
        <v>282</v>
      </c>
      <c r="S66" s="159" t="s">
        <v>10507</v>
      </c>
      <c r="T66" s="159" t="s">
        <v>13243</v>
      </c>
      <c r="U66" s="159">
        <v>21</v>
      </c>
      <c r="V66" s="212">
        <v>4</v>
      </c>
      <c r="W66" s="212" t="s">
        <v>273</v>
      </c>
      <c r="X66" s="212" t="s">
        <v>273</v>
      </c>
      <c r="Y66" s="212" t="s">
        <v>282</v>
      </c>
      <c r="Z66" s="212" t="s">
        <v>282</v>
      </c>
      <c r="AA66" s="212" t="s">
        <v>282</v>
      </c>
      <c r="AB66" s="212" t="s">
        <v>282</v>
      </c>
      <c r="AC66" s="212" t="s">
        <v>282</v>
      </c>
      <c r="AD66" s="212" t="s">
        <v>282</v>
      </c>
      <c r="AE66" s="212" t="s">
        <v>282</v>
      </c>
      <c r="AF66" s="212" t="s">
        <v>282</v>
      </c>
      <c r="AG66" s="212" t="s">
        <v>282</v>
      </c>
      <c r="AH66" s="212" t="s">
        <v>282</v>
      </c>
      <c r="AI66" s="212" t="s">
        <v>282</v>
      </c>
      <c r="AJ66" s="212" t="s">
        <v>282</v>
      </c>
      <c r="AK66" s="212" t="s">
        <v>282</v>
      </c>
      <c r="AL66" s="212" t="s">
        <v>282</v>
      </c>
      <c r="AM66" s="212" t="s">
        <v>282</v>
      </c>
      <c r="AN66" s="212" t="s">
        <v>282</v>
      </c>
      <c r="AO66" s="212" t="s">
        <v>282</v>
      </c>
      <c r="AP66" s="212" t="s">
        <v>282</v>
      </c>
      <c r="AQ66" s="212" t="s">
        <v>282</v>
      </c>
      <c r="AR66" s="212" t="s">
        <v>282</v>
      </c>
      <c r="AS66" s="212" t="s">
        <v>282</v>
      </c>
      <c r="AT66" s="212" t="s">
        <v>282</v>
      </c>
      <c r="AU66" s="212" t="s">
        <v>282</v>
      </c>
      <c r="AV66" s="212" t="s">
        <v>282</v>
      </c>
      <c r="AW66" s="212" t="s">
        <v>282</v>
      </c>
      <c r="AX66" s="212" t="s">
        <v>282</v>
      </c>
      <c r="AY66" s="212" t="s">
        <v>282</v>
      </c>
      <c r="AZ66" s="212" t="s">
        <v>282</v>
      </c>
      <c r="BA66" s="212" t="s">
        <v>282</v>
      </c>
      <c r="BB66" s="212" t="s">
        <v>282</v>
      </c>
      <c r="BC66" s="212" t="s">
        <v>282</v>
      </c>
      <c r="BD66" s="212" t="s">
        <v>282</v>
      </c>
      <c r="BE66" s="212" t="s">
        <v>282</v>
      </c>
    </row>
    <row r="67" spans="1:57" s="66" customFormat="1" x14ac:dyDescent="0.25">
      <c r="A67" s="161" t="s">
        <v>848</v>
      </c>
      <c r="B67" s="66" t="s">
        <v>282</v>
      </c>
      <c r="C67" s="66" t="s">
        <v>10667</v>
      </c>
      <c r="D67" s="66" t="s">
        <v>10674</v>
      </c>
      <c r="E67" s="159" t="s">
        <v>10675</v>
      </c>
      <c r="F67" s="159" t="s">
        <v>183</v>
      </c>
      <c r="G67" s="159" t="s">
        <v>282</v>
      </c>
      <c r="H67" s="159" t="s">
        <v>448</v>
      </c>
      <c r="I67" s="286" t="s">
        <v>10676</v>
      </c>
      <c r="J67" s="286" t="s">
        <v>10661</v>
      </c>
      <c r="K67" s="287" t="s">
        <v>10663</v>
      </c>
      <c r="L67" s="159" t="s">
        <v>10666</v>
      </c>
      <c r="M67" s="287" t="s">
        <v>10583</v>
      </c>
      <c r="N67" s="66" t="s">
        <v>864</v>
      </c>
      <c r="O67" s="159" t="s">
        <v>282</v>
      </c>
      <c r="P67" s="159" t="s">
        <v>10662</v>
      </c>
      <c r="Q67" s="159" t="s">
        <v>282</v>
      </c>
      <c r="R67" s="159" t="s">
        <v>282</v>
      </c>
      <c r="S67" s="159" t="s">
        <v>10507</v>
      </c>
      <c r="T67" s="159" t="s">
        <v>4317</v>
      </c>
      <c r="U67" s="159" t="s">
        <v>273</v>
      </c>
      <c r="V67" s="287" t="s">
        <v>10663</v>
      </c>
      <c r="W67" s="159" t="s">
        <v>273</v>
      </c>
      <c r="X67" s="159" t="s">
        <v>273</v>
      </c>
      <c r="Y67" s="66" t="s">
        <v>10670</v>
      </c>
      <c r="Z67" s="66" t="s">
        <v>10674</v>
      </c>
      <c r="AA67" s="159" t="s">
        <v>10675</v>
      </c>
      <c r="AB67" s="159" t="s">
        <v>183</v>
      </c>
      <c r="AC67" s="159" t="s">
        <v>282</v>
      </c>
      <c r="AD67" s="159" t="s">
        <v>448</v>
      </c>
      <c r="AE67" s="286" t="s">
        <v>10677</v>
      </c>
      <c r="AF67" s="286" t="s">
        <v>10661</v>
      </c>
      <c r="AG67" s="287" t="s">
        <v>10663</v>
      </c>
      <c r="AH67" s="66" t="s">
        <v>10665</v>
      </c>
      <c r="AI67" s="287" t="s">
        <v>10583</v>
      </c>
      <c r="AJ67" s="212" t="s">
        <v>282</v>
      </c>
      <c r="AK67" s="212" t="s">
        <v>282</v>
      </c>
      <c r="AL67" s="212" t="s">
        <v>282</v>
      </c>
      <c r="AM67" s="212" t="s">
        <v>282</v>
      </c>
      <c r="AN67" s="212" t="s">
        <v>282</v>
      </c>
      <c r="AO67" s="212" t="s">
        <v>282</v>
      </c>
      <c r="AP67" s="212" t="s">
        <v>282</v>
      </c>
      <c r="AQ67" s="212" t="s">
        <v>282</v>
      </c>
      <c r="AR67" s="212" t="s">
        <v>282</v>
      </c>
      <c r="AS67" s="212" t="s">
        <v>282</v>
      </c>
      <c r="AT67" s="212" t="s">
        <v>282</v>
      </c>
      <c r="AU67" s="212" t="s">
        <v>282</v>
      </c>
      <c r="AV67" s="212" t="s">
        <v>282</v>
      </c>
      <c r="AW67" s="212" t="s">
        <v>282</v>
      </c>
      <c r="AX67" s="212" t="s">
        <v>282</v>
      </c>
      <c r="AY67" s="212" t="s">
        <v>282</v>
      </c>
      <c r="AZ67" s="212" t="s">
        <v>282</v>
      </c>
      <c r="BA67" s="212" t="s">
        <v>282</v>
      </c>
      <c r="BB67" s="212" t="s">
        <v>282</v>
      </c>
      <c r="BC67" s="212" t="s">
        <v>282</v>
      </c>
      <c r="BD67" s="212" t="s">
        <v>282</v>
      </c>
      <c r="BE67" s="212" t="s">
        <v>282</v>
      </c>
    </row>
    <row r="68" spans="1:57" x14ac:dyDescent="0.25">
      <c r="A68" t="s">
        <v>812</v>
      </c>
      <c r="B68" s="159" t="s">
        <v>10680</v>
      </c>
      <c r="C68" t="s">
        <v>10667</v>
      </c>
      <c r="D68" s="66" t="s">
        <v>10674</v>
      </c>
      <c r="E68" s="159" t="s">
        <v>10675</v>
      </c>
      <c r="F68" s="159" t="s">
        <v>183</v>
      </c>
      <c r="G68" s="159" t="s">
        <v>282</v>
      </c>
      <c r="H68" s="159" t="s">
        <v>448</v>
      </c>
      <c r="I68" s="159" t="s">
        <v>10629</v>
      </c>
      <c r="J68">
        <v>1</v>
      </c>
      <c r="K68" s="159">
        <v>16</v>
      </c>
      <c r="L68" s="159" t="s">
        <v>273</v>
      </c>
      <c r="M68" s="159" t="s">
        <v>10583</v>
      </c>
      <c r="N68" t="s">
        <v>811</v>
      </c>
      <c r="O68" s="159" t="s">
        <v>282</v>
      </c>
      <c r="P68" s="159" t="s">
        <v>10682</v>
      </c>
      <c r="Q68" s="159" t="s">
        <v>282</v>
      </c>
      <c r="R68" s="159" t="s">
        <v>282</v>
      </c>
      <c r="S68" s="159" t="s">
        <v>10507</v>
      </c>
      <c r="T68" s="159" t="s">
        <v>10683</v>
      </c>
      <c r="U68" s="159" t="s">
        <v>273</v>
      </c>
      <c r="V68">
        <v>16</v>
      </c>
      <c r="W68" s="159" t="s">
        <v>273</v>
      </c>
      <c r="X68" s="159" t="s">
        <v>10681</v>
      </c>
      <c r="Y68" s="159" t="s">
        <v>811</v>
      </c>
      <c r="Z68" s="159" t="s">
        <v>282</v>
      </c>
      <c r="AA68" s="159" t="s">
        <v>10682</v>
      </c>
      <c r="AB68" s="159" t="s">
        <v>282</v>
      </c>
      <c r="AC68" s="159" t="s">
        <v>282</v>
      </c>
      <c r="AD68" s="159" t="s">
        <v>10507</v>
      </c>
      <c r="AE68" s="159" t="s">
        <v>10683</v>
      </c>
      <c r="AF68" s="159" t="s">
        <v>273</v>
      </c>
      <c r="AG68" s="212">
        <v>16</v>
      </c>
      <c r="AH68" s="159" t="s">
        <v>273</v>
      </c>
      <c r="AI68" s="159" t="s">
        <v>10681</v>
      </c>
      <c r="AJ68" s="212" t="s">
        <v>282</v>
      </c>
      <c r="AK68" s="212" t="s">
        <v>282</v>
      </c>
      <c r="AL68" s="212" t="s">
        <v>282</v>
      </c>
      <c r="AM68" s="212" t="s">
        <v>282</v>
      </c>
      <c r="AN68" s="212" t="s">
        <v>282</v>
      </c>
      <c r="AO68" s="212" t="s">
        <v>282</v>
      </c>
      <c r="AP68" s="212" t="s">
        <v>282</v>
      </c>
      <c r="AQ68" s="212" t="s">
        <v>282</v>
      </c>
      <c r="AR68" s="212" t="s">
        <v>282</v>
      </c>
      <c r="AS68" s="212" t="s">
        <v>282</v>
      </c>
      <c r="AT68" s="212" t="s">
        <v>282</v>
      </c>
      <c r="AU68" s="212" t="s">
        <v>282</v>
      </c>
      <c r="AV68" s="212" t="s">
        <v>282</v>
      </c>
      <c r="AW68" s="212" t="s">
        <v>282</v>
      </c>
      <c r="AX68" s="212" t="s">
        <v>282</v>
      </c>
      <c r="AY68" s="212" t="s">
        <v>282</v>
      </c>
      <c r="AZ68" s="212" t="s">
        <v>282</v>
      </c>
      <c r="BA68" s="212" t="s">
        <v>282</v>
      </c>
      <c r="BB68" s="212" t="s">
        <v>282</v>
      </c>
      <c r="BC68" s="212" t="s">
        <v>282</v>
      </c>
      <c r="BD68" s="212" t="s">
        <v>282</v>
      </c>
      <c r="BE68" s="212" t="s">
        <v>282</v>
      </c>
    </row>
    <row r="69" spans="1:57" s="212" customFormat="1" x14ac:dyDescent="0.25">
      <c r="A69" s="212" t="s">
        <v>1581</v>
      </c>
      <c r="B69" s="159" t="s">
        <v>13249</v>
      </c>
      <c r="C69" s="212" t="s">
        <v>263</v>
      </c>
      <c r="D69" s="159" t="s">
        <v>282</v>
      </c>
      <c r="E69" s="159" t="s">
        <v>282</v>
      </c>
      <c r="F69" s="159" t="s">
        <v>282</v>
      </c>
      <c r="G69" s="159" t="s">
        <v>282</v>
      </c>
      <c r="H69" s="159" t="s">
        <v>10507</v>
      </c>
      <c r="I69" s="159" t="s">
        <v>13017</v>
      </c>
      <c r="J69" s="212">
        <v>21</v>
      </c>
      <c r="K69" s="159">
        <v>4</v>
      </c>
      <c r="L69" s="159" t="s">
        <v>273</v>
      </c>
      <c r="M69" s="159" t="s">
        <v>273</v>
      </c>
      <c r="N69" s="212" t="s">
        <v>263</v>
      </c>
      <c r="O69" s="159" t="s">
        <v>282</v>
      </c>
      <c r="P69" s="159" t="s">
        <v>282</v>
      </c>
      <c r="Q69" s="159" t="s">
        <v>282</v>
      </c>
      <c r="R69" s="159" t="s">
        <v>282</v>
      </c>
      <c r="S69" s="159" t="s">
        <v>10507</v>
      </c>
      <c r="T69" s="159" t="s">
        <v>4317</v>
      </c>
      <c r="U69" s="159">
        <v>21</v>
      </c>
      <c r="V69" s="212">
        <v>4</v>
      </c>
      <c r="W69" s="159" t="s">
        <v>273</v>
      </c>
      <c r="X69" s="159" t="s">
        <v>273</v>
      </c>
      <c r="Y69" s="159" t="s">
        <v>790</v>
      </c>
      <c r="Z69" s="159" t="s">
        <v>282</v>
      </c>
      <c r="AA69" s="159" t="s">
        <v>282</v>
      </c>
      <c r="AB69" s="159" t="s">
        <v>282</v>
      </c>
      <c r="AC69" s="159" t="s">
        <v>282</v>
      </c>
      <c r="AD69" s="159" t="s">
        <v>10507</v>
      </c>
      <c r="AE69" s="159" t="s">
        <v>10836</v>
      </c>
      <c r="AF69" s="159">
        <v>21</v>
      </c>
      <c r="AG69" s="212">
        <v>4</v>
      </c>
      <c r="AH69" s="159" t="s">
        <v>273</v>
      </c>
      <c r="AI69" s="159" t="s">
        <v>273</v>
      </c>
      <c r="AJ69" s="212" t="s">
        <v>282</v>
      </c>
      <c r="AK69" s="212" t="s">
        <v>282</v>
      </c>
      <c r="AL69" s="212" t="s">
        <v>282</v>
      </c>
      <c r="AM69" s="212" t="s">
        <v>282</v>
      </c>
      <c r="AN69" s="212" t="s">
        <v>282</v>
      </c>
      <c r="AO69" s="212" t="s">
        <v>282</v>
      </c>
      <c r="AP69" s="212" t="s">
        <v>282</v>
      </c>
      <c r="AQ69" s="212" t="s">
        <v>282</v>
      </c>
      <c r="AR69" s="212" t="s">
        <v>282</v>
      </c>
      <c r="AS69" s="212" t="s">
        <v>282</v>
      </c>
      <c r="AT69" s="212" t="s">
        <v>282</v>
      </c>
      <c r="AU69" s="212" t="s">
        <v>282</v>
      </c>
      <c r="AV69" s="212" t="s">
        <v>282</v>
      </c>
      <c r="AW69" s="212" t="s">
        <v>282</v>
      </c>
      <c r="AX69" s="212" t="s">
        <v>282</v>
      </c>
      <c r="AY69" s="212" t="s">
        <v>282</v>
      </c>
      <c r="AZ69" s="212" t="s">
        <v>282</v>
      </c>
      <c r="BA69" s="212" t="s">
        <v>282</v>
      </c>
      <c r="BB69" s="212" t="s">
        <v>282</v>
      </c>
      <c r="BC69" s="212" t="s">
        <v>282</v>
      </c>
      <c r="BD69" s="212" t="s">
        <v>282</v>
      </c>
      <c r="BE69" s="212" t="s">
        <v>282</v>
      </c>
    </row>
    <row r="70" spans="1:57" x14ac:dyDescent="0.25">
      <c r="A70" t="s">
        <v>482</v>
      </c>
      <c r="B70" s="159" t="s">
        <v>10693</v>
      </c>
      <c r="C70" t="s">
        <v>10461</v>
      </c>
      <c r="D70" s="159" t="s">
        <v>10694</v>
      </c>
      <c r="E70" s="159" t="s">
        <v>273</v>
      </c>
      <c r="F70" s="159" t="s">
        <v>183</v>
      </c>
      <c r="G70" s="159" t="s">
        <v>282</v>
      </c>
      <c r="H70" s="159" t="s">
        <v>448</v>
      </c>
      <c r="I70" s="159" t="s">
        <v>4787</v>
      </c>
      <c r="J70">
        <v>1</v>
      </c>
      <c r="K70" s="159">
        <v>12</v>
      </c>
      <c r="L70" s="159" t="s">
        <v>273</v>
      </c>
      <c r="M70" s="159" t="s">
        <v>10695</v>
      </c>
      <c r="N70" t="s">
        <v>10691</v>
      </c>
      <c r="O70" s="159" t="s">
        <v>10694</v>
      </c>
      <c r="P70" s="159" t="s">
        <v>273</v>
      </c>
      <c r="Q70" s="159" t="s">
        <v>183</v>
      </c>
      <c r="R70" s="159" t="s">
        <v>282</v>
      </c>
      <c r="S70" s="159" t="s">
        <v>448</v>
      </c>
      <c r="T70" s="159" t="s">
        <v>4787</v>
      </c>
      <c r="U70" s="212">
        <v>1</v>
      </c>
      <c r="V70" s="159">
        <v>12</v>
      </c>
      <c r="W70" s="159" t="s">
        <v>273</v>
      </c>
      <c r="X70" s="159" t="s">
        <v>10700</v>
      </c>
      <c r="Y70" t="s">
        <v>10690</v>
      </c>
      <c r="Z70" s="159" t="s">
        <v>10694</v>
      </c>
      <c r="AA70" s="159" t="s">
        <v>10696</v>
      </c>
      <c r="AB70" s="159" t="s">
        <v>183</v>
      </c>
      <c r="AC70" s="159" t="s">
        <v>282</v>
      </c>
      <c r="AD70" s="159" t="s">
        <v>448</v>
      </c>
      <c r="AE70" s="159" t="s">
        <v>10698</v>
      </c>
      <c r="AF70" s="212" t="s">
        <v>10699</v>
      </c>
      <c r="AG70" s="159">
        <v>12</v>
      </c>
      <c r="AH70" s="159" t="s">
        <v>10707</v>
      </c>
      <c r="AI70" s="159" t="s">
        <v>10700</v>
      </c>
      <c r="AJ70" t="s">
        <v>811</v>
      </c>
      <c r="AK70" t="s">
        <v>282</v>
      </c>
      <c r="AL70" t="s">
        <v>403</v>
      </c>
      <c r="AM70" t="s">
        <v>282</v>
      </c>
      <c r="AN70" t="s">
        <v>282</v>
      </c>
      <c r="AO70" t="s">
        <v>10507</v>
      </c>
      <c r="AP70" t="s">
        <v>10697</v>
      </c>
      <c r="AQ70" t="s">
        <v>273</v>
      </c>
      <c r="AR70">
        <v>12</v>
      </c>
      <c r="AS70" t="s">
        <v>10706</v>
      </c>
      <c r="AT70" t="s">
        <v>273</v>
      </c>
      <c r="AU70" s="212" t="s">
        <v>282</v>
      </c>
      <c r="AV70" s="212" t="s">
        <v>282</v>
      </c>
      <c r="AW70" s="212" t="s">
        <v>282</v>
      </c>
      <c r="AX70" s="212" t="s">
        <v>282</v>
      </c>
      <c r="AY70" s="212" t="s">
        <v>282</v>
      </c>
      <c r="AZ70" s="212" t="s">
        <v>282</v>
      </c>
      <c r="BA70" s="212" t="s">
        <v>282</v>
      </c>
      <c r="BB70" s="212" t="s">
        <v>282</v>
      </c>
      <c r="BC70" s="212" t="s">
        <v>282</v>
      </c>
      <c r="BD70" s="212" t="s">
        <v>282</v>
      </c>
      <c r="BE70" s="212" t="s">
        <v>282</v>
      </c>
    </row>
    <row r="71" spans="1:57" x14ac:dyDescent="0.25">
      <c r="A71" t="s">
        <v>7880</v>
      </c>
      <c r="B71" s="159" t="s">
        <v>282</v>
      </c>
      <c r="C71" t="s">
        <v>10471</v>
      </c>
      <c r="D71" s="159" t="s">
        <v>282</v>
      </c>
      <c r="E71" s="159" t="s">
        <v>10711</v>
      </c>
      <c r="F71" s="159" t="s">
        <v>183</v>
      </c>
      <c r="G71" s="159" t="s">
        <v>282</v>
      </c>
      <c r="H71" s="159" t="s">
        <v>448</v>
      </c>
      <c r="I71" t="s">
        <v>10712</v>
      </c>
      <c r="J71">
        <v>3</v>
      </c>
      <c r="K71" s="159">
        <v>16</v>
      </c>
      <c r="L71" s="159" t="s">
        <v>273</v>
      </c>
      <c r="M71" s="159" t="s">
        <v>273</v>
      </c>
      <c r="N71" t="s">
        <v>255</v>
      </c>
      <c r="O71" s="159" t="s">
        <v>282</v>
      </c>
      <c r="P71" s="159" t="s">
        <v>282</v>
      </c>
      <c r="Q71" s="159" t="s">
        <v>282</v>
      </c>
      <c r="R71" s="159" t="s">
        <v>282</v>
      </c>
      <c r="S71" s="159" t="s">
        <v>10507</v>
      </c>
      <c r="T71" s="159" t="s">
        <v>10713</v>
      </c>
      <c r="U71" s="159" t="s">
        <v>273</v>
      </c>
      <c r="V71" s="159">
        <v>16</v>
      </c>
      <c r="W71" s="159" t="s">
        <v>273</v>
      </c>
      <c r="X71" s="159" t="s">
        <v>10714</v>
      </c>
      <c r="Y71" t="s">
        <v>10710</v>
      </c>
      <c r="Z71" s="159" t="s">
        <v>282</v>
      </c>
      <c r="AA71" s="159" t="s">
        <v>10715</v>
      </c>
      <c r="AB71" s="159" t="s">
        <v>183</v>
      </c>
      <c r="AC71" s="159" t="s">
        <v>282</v>
      </c>
      <c r="AD71" s="159" t="s">
        <v>448</v>
      </c>
      <c r="AE71" s="212" t="s">
        <v>10716</v>
      </c>
      <c r="AF71" t="s">
        <v>10717</v>
      </c>
      <c r="AG71">
        <v>16</v>
      </c>
      <c r="AH71" s="159" t="s">
        <v>273</v>
      </c>
      <c r="AI71" s="159" t="s">
        <v>273</v>
      </c>
      <c r="AJ71" t="s">
        <v>282</v>
      </c>
      <c r="AK71" s="212" t="s">
        <v>282</v>
      </c>
      <c r="AL71" s="212" t="s">
        <v>282</v>
      </c>
      <c r="AM71" s="212" t="s">
        <v>282</v>
      </c>
      <c r="AN71" s="212" t="s">
        <v>282</v>
      </c>
      <c r="AO71" s="212" t="s">
        <v>282</v>
      </c>
      <c r="AP71" s="212" t="s">
        <v>282</v>
      </c>
      <c r="AQ71" s="212" t="s">
        <v>282</v>
      </c>
      <c r="AR71" s="212" t="s">
        <v>282</v>
      </c>
      <c r="AS71" s="212" t="s">
        <v>282</v>
      </c>
      <c r="AT71" s="212" t="s">
        <v>282</v>
      </c>
      <c r="AU71" s="212" t="s">
        <v>282</v>
      </c>
      <c r="AV71" s="212" t="s">
        <v>282</v>
      </c>
      <c r="AW71" s="212" t="s">
        <v>282</v>
      </c>
      <c r="AX71" s="212" t="s">
        <v>282</v>
      </c>
      <c r="AY71" s="212" t="s">
        <v>282</v>
      </c>
      <c r="AZ71" s="212" t="s">
        <v>282</v>
      </c>
      <c r="BA71" s="212" t="s">
        <v>282</v>
      </c>
      <c r="BB71" s="212" t="s">
        <v>282</v>
      </c>
      <c r="BC71" s="212" t="s">
        <v>282</v>
      </c>
      <c r="BD71" s="212" t="s">
        <v>282</v>
      </c>
      <c r="BE71" s="212" t="s">
        <v>282</v>
      </c>
    </row>
    <row r="72" spans="1:57" x14ac:dyDescent="0.25">
      <c r="A72" s="161" t="s">
        <v>14482</v>
      </c>
      <c r="B72" s="159" t="s">
        <v>282</v>
      </c>
      <c r="C72" t="s">
        <v>10475</v>
      </c>
      <c r="D72" s="159" t="s">
        <v>282</v>
      </c>
      <c r="E72" s="159" t="s">
        <v>10731</v>
      </c>
      <c r="F72" s="159" t="s">
        <v>182</v>
      </c>
      <c r="G72" s="159" t="s">
        <v>273</v>
      </c>
      <c r="H72" s="159" t="s">
        <v>448</v>
      </c>
      <c r="I72" s="159" t="s">
        <v>10712</v>
      </c>
      <c r="J72">
        <v>3</v>
      </c>
      <c r="K72" s="159">
        <v>16</v>
      </c>
      <c r="L72" s="159" t="s">
        <v>10738</v>
      </c>
      <c r="M72" s="159" t="s">
        <v>273</v>
      </c>
      <c r="N72" t="s">
        <v>10473</v>
      </c>
      <c r="O72" s="159" t="s">
        <v>282</v>
      </c>
      <c r="P72" s="159" t="s">
        <v>10732</v>
      </c>
      <c r="Q72" s="159" t="s">
        <v>183</v>
      </c>
      <c r="R72" s="159" t="s">
        <v>282</v>
      </c>
      <c r="S72" s="159" t="s">
        <v>10733</v>
      </c>
      <c r="T72" s="159" t="s">
        <v>10734</v>
      </c>
      <c r="U72">
        <v>3</v>
      </c>
      <c r="V72" s="159">
        <v>16</v>
      </c>
      <c r="W72" s="159" t="s">
        <v>10739</v>
      </c>
      <c r="X72" s="159" t="s">
        <v>273</v>
      </c>
      <c r="Y72" t="s">
        <v>255</v>
      </c>
      <c r="Z72" s="159" t="s">
        <v>282</v>
      </c>
      <c r="AA72" s="159" t="s">
        <v>282</v>
      </c>
      <c r="AB72" s="159" t="s">
        <v>282</v>
      </c>
      <c r="AC72" s="159" t="s">
        <v>282</v>
      </c>
      <c r="AD72" s="159" t="s">
        <v>10507</v>
      </c>
      <c r="AE72" s="159" t="s">
        <v>10713</v>
      </c>
      <c r="AF72">
        <v>7</v>
      </c>
      <c r="AG72">
        <v>16</v>
      </c>
      <c r="AH72" s="159" t="s">
        <v>273</v>
      </c>
      <c r="AI72" s="159" t="s">
        <v>10735</v>
      </c>
      <c r="AJ72" t="s">
        <v>790</v>
      </c>
      <c r="AK72" t="s">
        <v>282</v>
      </c>
      <c r="AL72" t="s">
        <v>282</v>
      </c>
      <c r="AM72" t="s">
        <v>282</v>
      </c>
      <c r="AN72" t="s">
        <v>282</v>
      </c>
      <c r="AO72" t="s">
        <v>10507</v>
      </c>
      <c r="AP72" t="s">
        <v>10736</v>
      </c>
      <c r="AQ72">
        <v>7</v>
      </c>
      <c r="AR72">
        <v>16</v>
      </c>
      <c r="AS72" t="s">
        <v>273</v>
      </c>
      <c r="AT72" t="s">
        <v>10735</v>
      </c>
      <c r="AU72" s="212" t="s">
        <v>282</v>
      </c>
      <c r="AV72" s="212" t="s">
        <v>282</v>
      </c>
      <c r="AW72" s="212" t="s">
        <v>282</v>
      </c>
      <c r="AX72" s="212" t="s">
        <v>282</v>
      </c>
      <c r="AY72" s="212" t="s">
        <v>282</v>
      </c>
      <c r="AZ72" s="212" t="s">
        <v>282</v>
      </c>
      <c r="BA72" s="212" t="s">
        <v>282</v>
      </c>
      <c r="BB72" s="212" t="s">
        <v>282</v>
      </c>
      <c r="BC72" s="212" t="s">
        <v>282</v>
      </c>
      <c r="BD72" s="212" t="s">
        <v>282</v>
      </c>
      <c r="BE72" s="212" t="s">
        <v>282</v>
      </c>
    </row>
    <row r="73" spans="1:57" x14ac:dyDescent="0.25">
      <c r="A73" s="161" t="s">
        <v>578</v>
      </c>
      <c r="B73" s="159" t="s">
        <v>282</v>
      </c>
      <c r="C73" t="s">
        <v>772</v>
      </c>
      <c r="D73" s="159" t="s">
        <v>10750</v>
      </c>
      <c r="E73" s="159" t="s">
        <v>10753</v>
      </c>
      <c r="F73" s="159" t="s">
        <v>182</v>
      </c>
      <c r="G73" s="159">
        <v>7</v>
      </c>
      <c r="H73" s="159" t="s">
        <v>448</v>
      </c>
      <c r="I73" s="159" t="s">
        <v>10751</v>
      </c>
      <c r="J73">
        <v>1</v>
      </c>
      <c r="K73" s="159">
        <v>8</v>
      </c>
      <c r="L73" s="159" t="s">
        <v>10756</v>
      </c>
      <c r="M73" s="159" t="s">
        <v>10752</v>
      </c>
      <c r="N73" t="s">
        <v>636</v>
      </c>
      <c r="O73" s="159" t="s">
        <v>282</v>
      </c>
      <c r="P73" s="159" t="s">
        <v>10754</v>
      </c>
      <c r="Q73" s="159" t="s">
        <v>282</v>
      </c>
      <c r="R73" s="159" t="s">
        <v>282</v>
      </c>
      <c r="S73" s="159" t="s">
        <v>282</v>
      </c>
      <c r="T73" s="159" t="s">
        <v>282</v>
      </c>
      <c r="U73" s="159" t="s">
        <v>282</v>
      </c>
      <c r="V73" s="159">
        <v>8</v>
      </c>
      <c r="W73" s="159" t="s">
        <v>282</v>
      </c>
      <c r="X73" s="159" t="s">
        <v>282</v>
      </c>
      <c r="Y73" t="s">
        <v>282</v>
      </c>
      <c r="Z73" s="212" t="s">
        <v>282</v>
      </c>
      <c r="AA73" s="212" t="s">
        <v>282</v>
      </c>
      <c r="AB73" s="212" t="s">
        <v>282</v>
      </c>
      <c r="AC73" s="212" t="s">
        <v>282</v>
      </c>
      <c r="AD73" s="212" t="s">
        <v>282</v>
      </c>
      <c r="AE73" s="212" t="s">
        <v>282</v>
      </c>
      <c r="AF73" s="212" t="s">
        <v>282</v>
      </c>
      <c r="AG73" s="212" t="s">
        <v>282</v>
      </c>
      <c r="AH73" s="212" t="s">
        <v>282</v>
      </c>
      <c r="AI73" s="212" t="s">
        <v>282</v>
      </c>
      <c r="AJ73" s="212" t="s">
        <v>282</v>
      </c>
      <c r="AK73" s="212" t="s">
        <v>282</v>
      </c>
      <c r="AL73" s="212" t="s">
        <v>282</v>
      </c>
      <c r="AM73" s="212" t="s">
        <v>282</v>
      </c>
      <c r="AN73" s="212" t="s">
        <v>282</v>
      </c>
      <c r="AO73" s="212" t="s">
        <v>282</v>
      </c>
      <c r="AP73" s="212" t="s">
        <v>282</v>
      </c>
      <c r="AQ73" s="212" t="s">
        <v>282</v>
      </c>
      <c r="AR73" s="212" t="s">
        <v>282</v>
      </c>
      <c r="AS73" s="212" t="s">
        <v>282</v>
      </c>
      <c r="AT73" s="212" t="s">
        <v>282</v>
      </c>
      <c r="AU73" s="212" t="s">
        <v>282</v>
      </c>
      <c r="AV73" s="212" t="s">
        <v>282</v>
      </c>
      <c r="AW73" s="212" t="s">
        <v>282</v>
      </c>
      <c r="AX73" s="212" t="s">
        <v>282</v>
      </c>
      <c r="AY73" s="212" t="s">
        <v>282</v>
      </c>
      <c r="AZ73" s="212" t="s">
        <v>282</v>
      </c>
      <c r="BA73" s="212" t="s">
        <v>282</v>
      </c>
      <c r="BB73" s="212" t="s">
        <v>282</v>
      </c>
      <c r="BC73" s="212" t="s">
        <v>282</v>
      </c>
      <c r="BD73" s="212" t="s">
        <v>282</v>
      </c>
      <c r="BE73" s="212" t="s">
        <v>282</v>
      </c>
    </row>
    <row r="74" spans="1:57" s="212" customFormat="1" x14ac:dyDescent="0.25">
      <c r="A74" s="212" t="s">
        <v>581</v>
      </c>
      <c r="B74" s="159" t="s">
        <v>282</v>
      </c>
      <c r="C74" s="212" t="s">
        <v>10759</v>
      </c>
      <c r="D74" s="212" t="s">
        <v>10760</v>
      </c>
      <c r="E74" s="212" t="s">
        <v>10765</v>
      </c>
      <c r="F74" s="212" t="s">
        <v>183</v>
      </c>
      <c r="G74" s="159" t="s">
        <v>282</v>
      </c>
      <c r="H74" s="159" t="s">
        <v>10761</v>
      </c>
      <c r="I74" s="159" t="s">
        <v>10762</v>
      </c>
      <c r="J74" s="159" t="s">
        <v>273</v>
      </c>
      <c r="K74" s="159">
        <v>8</v>
      </c>
      <c r="L74" s="159" t="s">
        <v>273</v>
      </c>
      <c r="M74" s="159" t="s">
        <v>10534</v>
      </c>
      <c r="N74" s="212" t="s">
        <v>636</v>
      </c>
      <c r="O74" s="212" t="s">
        <v>282</v>
      </c>
      <c r="P74" s="212" t="s">
        <v>10763</v>
      </c>
      <c r="Q74" s="212" t="s">
        <v>282</v>
      </c>
      <c r="R74" s="212" t="s">
        <v>282</v>
      </c>
      <c r="S74" s="212" t="s">
        <v>282</v>
      </c>
      <c r="T74" s="212" t="s">
        <v>282</v>
      </c>
      <c r="U74" s="212" t="s">
        <v>282</v>
      </c>
      <c r="V74" s="212">
        <v>8</v>
      </c>
      <c r="W74" s="212" t="s">
        <v>282</v>
      </c>
      <c r="X74" s="212" t="s">
        <v>282</v>
      </c>
      <c r="Y74" s="212" t="s">
        <v>282</v>
      </c>
      <c r="Z74" s="212" t="s">
        <v>282</v>
      </c>
      <c r="AA74" s="212" t="s">
        <v>282</v>
      </c>
      <c r="AB74" s="212" t="s">
        <v>282</v>
      </c>
      <c r="AC74" s="212" t="s">
        <v>282</v>
      </c>
      <c r="AD74" s="212" t="s">
        <v>282</v>
      </c>
      <c r="AE74" s="212" t="s">
        <v>282</v>
      </c>
      <c r="AF74" s="212" t="s">
        <v>282</v>
      </c>
      <c r="AG74" s="212" t="s">
        <v>282</v>
      </c>
      <c r="AH74" s="212" t="s">
        <v>282</v>
      </c>
      <c r="AI74" s="212" t="s">
        <v>282</v>
      </c>
      <c r="AJ74" s="212" t="s">
        <v>282</v>
      </c>
      <c r="AK74" s="212" t="s">
        <v>282</v>
      </c>
      <c r="AL74" s="212" t="s">
        <v>282</v>
      </c>
      <c r="AM74" s="212" t="s">
        <v>282</v>
      </c>
      <c r="AN74" s="212" t="s">
        <v>282</v>
      </c>
      <c r="AO74" s="212" t="s">
        <v>282</v>
      </c>
      <c r="AP74" s="212" t="s">
        <v>282</v>
      </c>
      <c r="AQ74" s="212" t="s">
        <v>282</v>
      </c>
      <c r="AR74" s="212" t="s">
        <v>282</v>
      </c>
      <c r="AS74" s="212" t="s">
        <v>282</v>
      </c>
      <c r="AT74" s="212" t="s">
        <v>282</v>
      </c>
      <c r="AU74" s="212" t="s">
        <v>282</v>
      </c>
      <c r="AV74" s="212" t="s">
        <v>282</v>
      </c>
      <c r="AW74" s="212" t="s">
        <v>282</v>
      </c>
      <c r="AX74" s="212" t="s">
        <v>282</v>
      </c>
      <c r="AY74" s="212" t="s">
        <v>282</v>
      </c>
      <c r="AZ74" s="212" t="s">
        <v>282</v>
      </c>
      <c r="BA74" s="212" t="s">
        <v>282</v>
      </c>
      <c r="BB74" s="212" t="s">
        <v>282</v>
      </c>
      <c r="BC74" s="212" t="s">
        <v>282</v>
      </c>
      <c r="BD74" s="212" t="s">
        <v>282</v>
      </c>
      <c r="BE74" s="212" t="s">
        <v>282</v>
      </c>
    </row>
    <row r="75" spans="1:57" x14ac:dyDescent="0.25">
      <c r="A75" t="s">
        <v>514</v>
      </c>
      <c r="B75" s="159" t="s">
        <v>10773</v>
      </c>
      <c r="C75" t="s">
        <v>261</v>
      </c>
      <c r="D75" t="s">
        <v>282</v>
      </c>
      <c r="E75" t="s">
        <v>282</v>
      </c>
      <c r="F75" t="s">
        <v>282</v>
      </c>
      <c r="G75" s="159" t="s">
        <v>282</v>
      </c>
      <c r="H75" s="159" t="s">
        <v>10507</v>
      </c>
      <c r="I75" s="159" t="s">
        <v>10771</v>
      </c>
      <c r="J75" s="159">
        <v>7</v>
      </c>
      <c r="K75" s="159">
        <v>12</v>
      </c>
      <c r="L75" s="159" t="s">
        <v>10780</v>
      </c>
      <c r="M75" s="159" t="s">
        <v>273</v>
      </c>
      <c r="N75" t="s">
        <v>790</v>
      </c>
      <c r="O75" t="s">
        <v>282</v>
      </c>
      <c r="P75" t="s">
        <v>282</v>
      </c>
      <c r="Q75" t="s">
        <v>282</v>
      </c>
      <c r="R75" t="s">
        <v>282</v>
      </c>
      <c r="S75" t="s">
        <v>10507</v>
      </c>
      <c r="T75" t="s">
        <v>10774</v>
      </c>
      <c r="U75">
        <v>7</v>
      </c>
      <c r="V75">
        <v>12</v>
      </c>
      <c r="W75" t="s">
        <v>10779</v>
      </c>
      <c r="X75" t="s">
        <v>273</v>
      </c>
      <c r="Y75" s="212" t="s">
        <v>282</v>
      </c>
      <c r="Z75" s="212" t="s">
        <v>282</v>
      </c>
      <c r="AA75" s="212" t="s">
        <v>282</v>
      </c>
      <c r="AB75" s="212" t="s">
        <v>282</v>
      </c>
      <c r="AC75" s="212" t="s">
        <v>282</v>
      </c>
      <c r="AD75" s="212" t="s">
        <v>282</v>
      </c>
      <c r="AE75" s="212" t="s">
        <v>282</v>
      </c>
      <c r="AF75" s="212" t="s">
        <v>282</v>
      </c>
      <c r="AG75" s="212" t="s">
        <v>282</v>
      </c>
      <c r="AH75" s="212" t="s">
        <v>282</v>
      </c>
      <c r="AI75" s="212" t="s">
        <v>282</v>
      </c>
      <c r="AJ75" s="212" t="s">
        <v>282</v>
      </c>
      <c r="AK75" s="212" t="s">
        <v>282</v>
      </c>
      <c r="AL75" s="212" t="s">
        <v>282</v>
      </c>
      <c r="AM75" s="212" t="s">
        <v>282</v>
      </c>
      <c r="AN75" s="212" t="s">
        <v>282</v>
      </c>
      <c r="AO75" s="212" t="s">
        <v>282</v>
      </c>
      <c r="AP75" s="212" t="s">
        <v>282</v>
      </c>
      <c r="AQ75" s="212" t="s">
        <v>282</v>
      </c>
      <c r="AR75" s="212" t="s">
        <v>282</v>
      </c>
      <c r="AS75" s="212" t="s">
        <v>282</v>
      </c>
      <c r="AT75" s="212" t="s">
        <v>282</v>
      </c>
      <c r="AU75" s="212" t="s">
        <v>282</v>
      </c>
      <c r="AV75" s="212" t="s">
        <v>282</v>
      </c>
      <c r="AW75" s="212" t="s">
        <v>282</v>
      </c>
      <c r="AX75" s="212" t="s">
        <v>282</v>
      </c>
      <c r="AY75" s="212" t="s">
        <v>282</v>
      </c>
      <c r="AZ75" s="212" t="s">
        <v>282</v>
      </c>
      <c r="BA75" s="212" t="s">
        <v>282</v>
      </c>
      <c r="BB75" s="212" t="s">
        <v>282</v>
      </c>
      <c r="BC75" s="212" t="s">
        <v>282</v>
      </c>
      <c r="BD75" s="212" t="s">
        <v>282</v>
      </c>
      <c r="BE75" s="212" t="s">
        <v>282</v>
      </c>
    </row>
    <row r="76" spans="1:57" s="212" customFormat="1" x14ac:dyDescent="0.25">
      <c r="A76" s="212" t="s">
        <v>1638</v>
      </c>
      <c r="B76" s="159" t="s">
        <v>282</v>
      </c>
      <c r="C76" s="212" t="s">
        <v>261</v>
      </c>
      <c r="D76" s="212" t="s">
        <v>282</v>
      </c>
      <c r="E76" s="212" t="s">
        <v>282</v>
      </c>
      <c r="F76" s="212" t="s">
        <v>282</v>
      </c>
      <c r="G76" s="159" t="s">
        <v>282</v>
      </c>
      <c r="H76" s="159" t="s">
        <v>10507</v>
      </c>
      <c r="I76" s="159" t="s">
        <v>406</v>
      </c>
      <c r="J76" s="159">
        <v>7</v>
      </c>
      <c r="K76" s="159">
        <v>24</v>
      </c>
      <c r="L76" s="159" t="s">
        <v>273</v>
      </c>
      <c r="M76" s="159" t="s">
        <v>273</v>
      </c>
      <c r="N76" s="212" t="s">
        <v>256</v>
      </c>
      <c r="O76" s="212" t="s">
        <v>282</v>
      </c>
      <c r="P76" s="212" t="s">
        <v>282</v>
      </c>
      <c r="Q76" s="212" t="s">
        <v>282</v>
      </c>
      <c r="R76" s="212" t="s">
        <v>282</v>
      </c>
      <c r="S76" s="212" t="s">
        <v>10507</v>
      </c>
      <c r="T76" s="212" t="s">
        <v>10827</v>
      </c>
      <c r="U76" s="212">
        <v>7</v>
      </c>
      <c r="V76" s="212">
        <v>24</v>
      </c>
      <c r="W76" s="212" t="s">
        <v>273</v>
      </c>
      <c r="X76" s="212" t="s">
        <v>273</v>
      </c>
      <c r="Y76" s="212" t="s">
        <v>282</v>
      </c>
      <c r="Z76" s="212" t="s">
        <v>282</v>
      </c>
      <c r="AA76" s="212" t="s">
        <v>282</v>
      </c>
      <c r="AB76" s="212" t="s">
        <v>282</v>
      </c>
      <c r="AC76" s="212" t="s">
        <v>282</v>
      </c>
      <c r="AD76" s="212" t="s">
        <v>282</v>
      </c>
      <c r="AE76" s="212" t="s">
        <v>282</v>
      </c>
      <c r="AF76" s="212" t="s">
        <v>282</v>
      </c>
      <c r="AG76" s="212" t="s">
        <v>282</v>
      </c>
      <c r="AH76" s="212" t="s">
        <v>282</v>
      </c>
      <c r="AI76" s="212" t="s">
        <v>282</v>
      </c>
      <c r="AJ76" s="212" t="s">
        <v>282</v>
      </c>
      <c r="AK76" s="212" t="s">
        <v>282</v>
      </c>
      <c r="AL76" s="212" t="s">
        <v>282</v>
      </c>
      <c r="AM76" s="212" t="s">
        <v>282</v>
      </c>
      <c r="AN76" s="212" t="s">
        <v>282</v>
      </c>
      <c r="AO76" s="212" t="s">
        <v>282</v>
      </c>
      <c r="AP76" s="212" t="s">
        <v>282</v>
      </c>
      <c r="AQ76" s="212" t="s">
        <v>282</v>
      </c>
      <c r="AR76" s="212" t="s">
        <v>282</v>
      </c>
      <c r="AS76" s="212" t="s">
        <v>282</v>
      </c>
      <c r="AT76" s="212" t="s">
        <v>282</v>
      </c>
      <c r="AU76" s="212" t="s">
        <v>282</v>
      </c>
      <c r="AV76" s="212" t="s">
        <v>282</v>
      </c>
      <c r="AW76" s="212" t="s">
        <v>282</v>
      </c>
      <c r="AX76" s="212" t="s">
        <v>282</v>
      </c>
      <c r="AY76" s="212" t="s">
        <v>282</v>
      </c>
      <c r="AZ76" s="212" t="s">
        <v>282</v>
      </c>
      <c r="BA76" s="212" t="s">
        <v>282</v>
      </c>
      <c r="BB76" s="212" t="s">
        <v>282</v>
      </c>
      <c r="BC76" s="212" t="s">
        <v>282</v>
      </c>
      <c r="BD76" s="212" t="s">
        <v>282</v>
      </c>
      <c r="BE76" s="212" t="s">
        <v>282</v>
      </c>
    </row>
    <row r="77" spans="1:57" s="212" customFormat="1" x14ac:dyDescent="0.25">
      <c r="A77" s="212" t="s">
        <v>7348</v>
      </c>
      <c r="B77" s="159" t="s">
        <v>13331</v>
      </c>
      <c r="C77" s="212" t="s">
        <v>272</v>
      </c>
      <c r="D77" s="212" t="s">
        <v>282</v>
      </c>
      <c r="E77" s="212" t="s">
        <v>282</v>
      </c>
      <c r="F77" s="212" t="s">
        <v>282</v>
      </c>
      <c r="G77" s="159" t="s">
        <v>282</v>
      </c>
      <c r="H77" s="159" t="s">
        <v>10507</v>
      </c>
      <c r="I77" s="159" t="s">
        <v>12260</v>
      </c>
      <c r="J77" s="159">
        <v>7</v>
      </c>
      <c r="K77" s="159">
        <v>8</v>
      </c>
      <c r="L77" s="159" t="s">
        <v>273</v>
      </c>
      <c r="M77" s="159" t="s">
        <v>273</v>
      </c>
      <c r="N77" s="212" t="s">
        <v>790</v>
      </c>
      <c r="O77" s="212" t="s">
        <v>282</v>
      </c>
      <c r="P77" s="212" t="s">
        <v>282</v>
      </c>
      <c r="Q77" s="212" t="s">
        <v>282</v>
      </c>
      <c r="R77" s="212" t="s">
        <v>282</v>
      </c>
      <c r="S77" s="212" t="s">
        <v>10507</v>
      </c>
      <c r="T77" s="212" t="s">
        <v>10828</v>
      </c>
      <c r="U77" s="212">
        <v>7</v>
      </c>
      <c r="V77" s="212">
        <v>8</v>
      </c>
      <c r="W77" s="212" t="s">
        <v>273</v>
      </c>
      <c r="X77" s="212" t="s">
        <v>273</v>
      </c>
      <c r="Y77" s="212" t="s">
        <v>282</v>
      </c>
      <c r="Z77" s="212" t="s">
        <v>282</v>
      </c>
      <c r="AA77" s="212" t="s">
        <v>282</v>
      </c>
      <c r="AB77" s="212" t="s">
        <v>282</v>
      </c>
      <c r="AC77" s="212" t="s">
        <v>282</v>
      </c>
      <c r="AD77" s="212" t="s">
        <v>282</v>
      </c>
      <c r="AE77" s="212" t="s">
        <v>282</v>
      </c>
      <c r="AF77" s="212" t="s">
        <v>282</v>
      </c>
      <c r="AG77" s="212" t="s">
        <v>282</v>
      </c>
      <c r="AH77" s="212" t="s">
        <v>282</v>
      </c>
      <c r="AI77" s="212" t="s">
        <v>282</v>
      </c>
      <c r="AJ77" s="212" t="s">
        <v>282</v>
      </c>
      <c r="AK77" s="212" t="s">
        <v>282</v>
      </c>
      <c r="AL77" s="212" t="s">
        <v>282</v>
      </c>
      <c r="AM77" s="212" t="s">
        <v>282</v>
      </c>
      <c r="AN77" s="212" t="s">
        <v>282</v>
      </c>
      <c r="AO77" s="212" t="s">
        <v>282</v>
      </c>
      <c r="AP77" s="212" t="s">
        <v>282</v>
      </c>
      <c r="AQ77" s="212" t="s">
        <v>282</v>
      </c>
      <c r="AR77" s="212" t="s">
        <v>282</v>
      </c>
      <c r="AS77" s="212" t="s">
        <v>282</v>
      </c>
      <c r="AT77" s="212" t="s">
        <v>282</v>
      </c>
      <c r="AU77" s="212" t="s">
        <v>282</v>
      </c>
      <c r="AV77" s="212" t="s">
        <v>282</v>
      </c>
      <c r="AW77" s="212" t="s">
        <v>282</v>
      </c>
      <c r="AX77" s="212" t="s">
        <v>282</v>
      </c>
      <c r="AY77" s="212" t="s">
        <v>282</v>
      </c>
      <c r="AZ77" s="212" t="s">
        <v>282</v>
      </c>
      <c r="BA77" s="212" t="s">
        <v>282</v>
      </c>
      <c r="BB77" s="212" t="s">
        <v>282</v>
      </c>
      <c r="BC77" s="212" t="s">
        <v>282</v>
      </c>
      <c r="BD77" s="212" t="s">
        <v>282</v>
      </c>
      <c r="BE77" s="212" t="s">
        <v>282</v>
      </c>
    </row>
    <row r="78" spans="1:57" s="212" customFormat="1" x14ac:dyDescent="0.25">
      <c r="A78" s="212" t="s">
        <v>454</v>
      </c>
      <c r="B78" s="159" t="s">
        <v>282</v>
      </c>
      <c r="C78" s="212" t="s">
        <v>313</v>
      </c>
      <c r="D78" s="288" t="s">
        <v>11533</v>
      </c>
      <c r="E78" s="212" t="s">
        <v>13344</v>
      </c>
      <c r="F78" s="212" t="s">
        <v>183</v>
      </c>
      <c r="G78" s="159" t="s">
        <v>282</v>
      </c>
      <c r="H78" s="159" t="s">
        <v>635</v>
      </c>
      <c r="I78" s="159" t="s">
        <v>273</v>
      </c>
      <c r="J78" s="159" t="s">
        <v>273</v>
      </c>
      <c r="K78" s="159">
        <v>4</v>
      </c>
      <c r="L78" s="159" t="s">
        <v>273</v>
      </c>
      <c r="M78" s="159" t="s">
        <v>10534</v>
      </c>
      <c r="N78" s="212" t="s">
        <v>313</v>
      </c>
      <c r="O78" s="212" t="s">
        <v>282</v>
      </c>
      <c r="P78" s="212" t="s">
        <v>13345</v>
      </c>
      <c r="Q78" s="212" t="s">
        <v>183</v>
      </c>
      <c r="R78" s="212" t="s">
        <v>282</v>
      </c>
      <c r="S78" s="212" t="s">
        <v>635</v>
      </c>
      <c r="T78" s="212" t="s">
        <v>273</v>
      </c>
      <c r="U78" s="212" t="s">
        <v>273</v>
      </c>
      <c r="V78" s="212">
        <v>4</v>
      </c>
      <c r="W78" s="212" t="s">
        <v>273</v>
      </c>
      <c r="X78" s="212" t="s">
        <v>10534</v>
      </c>
      <c r="Y78" s="212" t="s">
        <v>636</v>
      </c>
      <c r="Z78" s="212" t="s">
        <v>282</v>
      </c>
      <c r="AA78" s="212" t="s">
        <v>13346</v>
      </c>
      <c r="AB78" s="212" t="s">
        <v>282</v>
      </c>
      <c r="AC78" s="212" t="s">
        <v>282</v>
      </c>
      <c r="AD78" s="212" t="s">
        <v>282</v>
      </c>
      <c r="AE78" s="212" t="s">
        <v>282</v>
      </c>
      <c r="AF78" s="212" t="s">
        <v>282</v>
      </c>
      <c r="AG78" s="212">
        <v>4</v>
      </c>
      <c r="AH78" s="212" t="s">
        <v>282</v>
      </c>
      <c r="AI78" s="212" t="s">
        <v>282</v>
      </c>
      <c r="AJ78" s="212" t="s">
        <v>282</v>
      </c>
      <c r="AK78" s="212" t="s">
        <v>282</v>
      </c>
      <c r="AL78" s="212" t="s">
        <v>282</v>
      </c>
      <c r="AM78" s="212" t="s">
        <v>282</v>
      </c>
      <c r="AN78" s="212" t="s">
        <v>282</v>
      </c>
      <c r="AO78" s="212" t="s">
        <v>282</v>
      </c>
      <c r="AP78" s="212" t="s">
        <v>282</v>
      </c>
      <c r="AQ78" s="212" t="s">
        <v>282</v>
      </c>
      <c r="AR78" s="212" t="s">
        <v>282</v>
      </c>
      <c r="AS78" s="212" t="s">
        <v>282</v>
      </c>
      <c r="AT78" s="212" t="s">
        <v>282</v>
      </c>
      <c r="AU78" s="212" t="s">
        <v>282</v>
      </c>
      <c r="AV78" s="212" t="s">
        <v>282</v>
      </c>
      <c r="AW78" s="212" t="s">
        <v>282</v>
      </c>
      <c r="AX78" s="212" t="s">
        <v>282</v>
      </c>
      <c r="AY78" s="212" t="s">
        <v>282</v>
      </c>
      <c r="AZ78" s="212" t="s">
        <v>282</v>
      </c>
      <c r="BA78" s="212" t="s">
        <v>282</v>
      </c>
      <c r="BB78" s="212" t="s">
        <v>282</v>
      </c>
      <c r="BC78" s="212" t="s">
        <v>282</v>
      </c>
      <c r="BD78" s="212" t="s">
        <v>282</v>
      </c>
      <c r="BE78" s="212" t="s">
        <v>282</v>
      </c>
    </row>
    <row r="79" spans="1:57" s="212" customFormat="1" x14ac:dyDescent="0.25">
      <c r="A79" s="212" t="s">
        <v>17031</v>
      </c>
      <c r="B79" s="159" t="s">
        <v>282</v>
      </c>
      <c r="C79" s="212" t="s">
        <v>255</v>
      </c>
      <c r="D79" s="288" t="s">
        <v>282</v>
      </c>
      <c r="E79" s="212" t="s">
        <v>282</v>
      </c>
      <c r="F79" s="212" t="s">
        <v>282</v>
      </c>
      <c r="G79" s="159" t="s">
        <v>282</v>
      </c>
      <c r="H79" s="159" t="s">
        <v>10507</v>
      </c>
      <c r="I79" s="159" t="s">
        <v>10644</v>
      </c>
      <c r="J79" s="159" t="s">
        <v>273</v>
      </c>
      <c r="K79" s="159">
        <v>26</v>
      </c>
      <c r="L79" s="159" t="s">
        <v>15566</v>
      </c>
      <c r="M79" s="159" t="s">
        <v>273</v>
      </c>
      <c r="N79" s="159" t="s">
        <v>246</v>
      </c>
      <c r="O79" s="159" t="s">
        <v>282</v>
      </c>
      <c r="P79" s="159" t="s">
        <v>282</v>
      </c>
      <c r="Q79" s="159" t="s">
        <v>282</v>
      </c>
      <c r="R79" s="159" t="s">
        <v>282</v>
      </c>
      <c r="S79" s="159" t="s">
        <v>10507</v>
      </c>
      <c r="T79" s="159" t="s">
        <v>10580</v>
      </c>
      <c r="U79" s="159" t="s">
        <v>273</v>
      </c>
      <c r="V79" s="212">
        <v>26</v>
      </c>
      <c r="W79" s="212" t="s">
        <v>11989</v>
      </c>
      <c r="X79" s="212" t="s">
        <v>273</v>
      </c>
      <c r="Y79" s="212" t="s">
        <v>282</v>
      </c>
      <c r="Z79" s="212" t="s">
        <v>282</v>
      </c>
      <c r="AA79" s="212" t="s">
        <v>282</v>
      </c>
      <c r="AB79" s="212" t="s">
        <v>282</v>
      </c>
      <c r="AC79" s="212" t="s">
        <v>282</v>
      </c>
      <c r="AD79" s="212" t="s">
        <v>282</v>
      </c>
      <c r="AE79" s="212" t="s">
        <v>282</v>
      </c>
      <c r="AF79" s="212" t="s">
        <v>282</v>
      </c>
      <c r="AG79" s="212" t="s">
        <v>282</v>
      </c>
      <c r="AH79" s="212" t="s">
        <v>282</v>
      </c>
      <c r="AI79" s="212" t="s">
        <v>282</v>
      </c>
      <c r="AJ79" s="212" t="s">
        <v>282</v>
      </c>
      <c r="AK79" s="212" t="s">
        <v>282</v>
      </c>
      <c r="AL79" s="212" t="s">
        <v>282</v>
      </c>
      <c r="AM79" s="212" t="s">
        <v>282</v>
      </c>
      <c r="AN79" s="212" t="s">
        <v>282</v>
      </c>
      <c r="AO79" s="212" t="s">
        <v>282</v>
      </c>
      <c r="AP79" s="212" t="s">
        <v>282</v>
      </c>
      <c r="AQ79" s="212" t="s">
        <v>282</v>
      </c>
      <c r="AR79" s="212" t="s">
        <v>282</v>
      </c>
      <c r="AS79" s="212" t="s">
        <v>282</v>
      </c>
      <c r="AT79" s="212" t="s">
        <v>282</v>
      </c>
      <c r="AU79" s="212" t="s">
        <v>282</v>
      </c>
      <c r="AV79" s="212" t="s">
        <v>282</v>
      </c>
      <c r="AW79" s="212" t="s">
        <v>282</v>
      </c>
      <c r="AX79" s="212" t="s">
        <v>282</v>
      </c>
      <c r="AY79" s="212" t="s">
        <v>282</v>
      </c>
      <c r="AZ79" s="212" t="s">
        <v>282</v>
      </c>
      <c r="BA79" s="212" t="s">
        <v>282</v>
      </c>
      <c r="BB79" s="212" t="s">
        <v>282</v>
      </c>
      <c r="BC79" s="212" t="s">
        <v>282</v>
      </c>
      <c r="BD79" s="212" t="s">
        <v>282</v>
      </c>
      <c r="BE79" s="212" t="s">
        <v>282</v>
      </c>
    </row>
    <row r="80" spans="1:57" s="212" customFormat="1" x14ac:dyDescent="0.25">
      <c r="A80" s="212" t="s">
        <v>1665</v>
      </c>
      <c r="B80" s="159" t="s">
        <v>13355</v>
      </c>
      <c r="C80" s="212" t="s">
        <v>272</v>
      </c>
      <c r="D80" s="288" t="s">
        <v>282</v>
      </c>
      <c r="E80" s="212" t="s">
        <v>282</v>
      </c>
      <c r="F80" s="212" t="s">
        <v>282</v>
      </c>
      <c r="G80" s="159" t="s">
        <v>282</v>
      </c>
      <c r="H80" s="159" t="s">
        <v>10507</v>
      </c>
      <c r="I80" s="159" t="s">
        <v>12260</v>
      </c>
      <c r="J80" s="159">
        <v>7</v>
      </c>
      <c r="K80" s="159">
        <v>7</v>
      </c>
      <c r="L80" s="159" t="s">
        <v>273</v>
      </c>
      <c r="M80" s="159" t="s">
        <v>273</v>
      </c>
      <c r="N80" s="212" t="s">
        <v>790</v>
      </c>
      <c r="O80" s="212" t="s">
        <v>282</v>
      </c>
      <c r="P80" s="212" t="s">
        <v>282</v>
      </c>
      <c r="Q80" s="212" t="s">
        <v>282</v>
      </c>
      <c r="R80" s="212" t="s">
        <v>282</v>
      </c>
      <c r="S80" s="212" t="s">
        <v>10507</v>
      </c>
      <c r="T80" s="212" t="s">
        <v>10568</v>
      </c>
      <c r="U80" s="212">
        <v>7</v>
      </c>
      <c r="V80" s="212">
        <v>7</v>
      </c>
      <c r="W80" s="212" t="s">
        <v>273</v>
      </c>
      <c r="X80" s="212" t="s">
        <v>273</v>
      </c>
      <c r="Y80" s="212" t="s">
        <v>282</v>
      </c>
      <c r="Z80" s="212" t="s">
        <v>282</v>
      </c>
      <c r="AA80" s="212" t="s">
        <v>282</v>
      </c>
      <c r="AB80" s="212" t="s">
        <v>282</v>
      </c>
      <c r="AC80" s="212" t="s">
        <v>282</v>
      </c>
      <c r="AD80" s="212" t="s">
        <v>282</v>
      </c>
      <c r="AE80" s="212" t="s">
        <v>282</v>
      </c>
      <c r="AF80" s="212" t="s">
        <v>282</v>
      </c>
      <c r="AG80" s="212" t="s">
        <v>282</v>
      </c>
      <c r="AH80" s="212" t="s">
        <v>282</v>
      </c>
      <c r="AI80" s="212" t="s">
        <v>282</v>
      </c>
      <c r="AJ80" s="212" t="s">
        <v>282</v>
      </c>
      <c r="AK80" s="212" t="s">
        <v>282</v>
      </c>
      <c r="AL80" s="212" t="s">
        <v>282</v>
      </c>
      <c r="AM80" s="212" t="s">
        <v>282</v>
      </c>
      <c r="AN80" s="212" t="s">
        <v>282</v>
      </c>
      <c r="AO80" s="212" t="s">
        <v>282</v>
      </c>
      <c r="AP80" s="212" t="s">
        <v>282</v>
      </c>
      <c r="AQ80" s="212" t="s">
        <v>282</v>
      </c>
      <c r="AR80" s="212" t="s">
        <v>282</v>
      </c>
      <c r="AS80" s="212" t="s">
        <v>282</v>
      </c>
      <c r="AT80" s="212" t="s">
        <v>282</v>
      </c>
      <c r="AU80" s="212" t="s">
        <v>282</v>
      </c>
      <c r="AV80" s="212" t="s">
        <v>282</v>
      </c>
      <c r="AW80" s="212" t="s">
        <v>282</v>
      </c>
      <c r="AX80" s="212" t="s">
        <v>282</v>
      </c>
      <c r="AY80" s="212" t="s">
        <v>282</v>
      </c>
      <c r="AZ80" s="212" t="s">
        <v>282</v>
      </c>
      <c r="BA80" s="212" t="s">
        <v>282</v>
      </c>
      <c r="BB80" s="212" t="s">
        <v>282</v>
      </c>
      <c r="BC80" s="212" t="s">
        <v>282</v>
      </c>
      <c r="BD80" s="212" t="s">
        <v>282</v>
      </c>
      <c r="BE80" s="212" t="s">
        <v>282</v>
      </c>
    </row>
    <row r="81" spans="1:57" s="212" customFormat="1" x14ac:dyDescent="0.25">
      <c r="A81" s="212" t="s">
        <v>710</v>
      </c>
      <c r="B81" s="159" t="s">
        <v>16194</v>
      </c>
      <c r="C81" s="212" t="s">
        <v>246</v>
      </c>
      <c r="D81" s="288" t="s">
        <v>282</v>
      </c>
      <c r="E81" s="212" t="s">
        <v>282</v>
      </c>
      <c r="F81" s="212" t="s">
        <v>282</v>
      </c>
      <c r="G81" s="159" t="s">
        <v>282</v>
      </c>
      <c r="H81" s="159" t="s">
        <v>10507</v>
      </c>
      <c r="I81" s="159" t="s">
        <v>12535</v>
      </c>
      <c r="J81" s="159">
        <v>14</v>
      </c>
      <c r="K81" s="159">
        <v>5</v>
      </c>
      <c r="L81" s="159" t="s">
        <v>16187</v>
      </c>
      <c r="M81" s="159" t="s">
        <v>273</v>
      </c>
      <c r="N81" s="159" t="s">
        <v>252</v>
      </c>
      <c r="O81" s="159" t="s">
        <v>282</v>
      </c>
      <c r="P81" s="159" t="s">
        <v>282</v>
      </c>
      <c r="Q81" s="159" t="s">
        <v>282</v>
      </c>
      <c r="R81" s="159" t="s">
        <v>282</v>
      </c>
      <c r="S81" s="159" t="s">
        <v>10507</v>
      </c>
      <c r="T81" s="159" t="s">
        <v>16188</v>
      </c>
      <c r="U81" s="212">
        <v>21</v>
      </c>
      <c r="V81" s="212">
        <v>5</v>
      </c>
      <c r="W81" s="212" t="s">
        <v>16189</v>
      </c>
      <c r="X81" s="212" t="s">
        <v>273</v>
      </c>
      <c r="Y81" s="212" t="s">
        <v>282</v>
      </c>
      <c r="Z81" s="212" t="s">
        <v>282</v>
      </c>
      <c r="AA81" s="212" t="s">
        <v>282</v>
      </c>
      <c r="AB81" s="212" t="s">
        <v>282</v>
      </c>
      <c r="AC81" s="212" t="s">
        <v>282</v>
      </c>
      <c r="AD81" s="212" t="s">
        <v>282</v>
      </c>
      <c r="AE81" s="212" t="s">
        <v>282</v>
      </c>
      <c r="AF81" s="212" t="s">
        <v>282</v>
      </c>
      <c r="AG81" s="212" t="s">
        <v>282</v>
      </c>
      <c r="AH81" s="212" t="s">
        <v>282</v>
      </c>
      <c r="AI81" s="212" t="s">
        <v>282</v>
      </c>
      <c r="AJ81" s="212" t="s">
        <v>282</v>
      </c>
      <c r="AK81" s="212" t="s">
        <v>282</v>
      </c>
      <c r="AL81" s="212" t="s">
        <v>282</v>
      </c>
      <c r="AM81" s="212" t="s">
        <v>282</v>
      </c>
      <c r="AN81" s="212" t="s">
        <v>282</v>
      </c>
      <c r="AO81" s="212" t="s">
        <v>282</v>
      </c>
      <c r="AP81" s="212" t="s">
        <v>282</v>
      </c>
      <c r="AQ81" s="212" t="s">
        <v>282</v>
      </c>
      <c r="AR81" s="212" t="s">
        <v>282</v>
      </c>
      <c r="AS81" s="212" t="s">
        <v>282</v>
      </c>
      <c r="AT81" s="212" t="s">
        <v>282</v>
      </c>
      <c r="AU81" s="212" t="s">
        <v>282</v>
      </c>
      <c r="AV81" s="212" t="s">
        <v>282</v>
      </c>
      <c r="AW81" s="212" t="s">
        <v>282</v>
      </c>
      <c r="AX81" s="212" t="s">
        <v>282</v>
      </c>
      <c r="AY81" s="212" t="s">
        <v>282</v>
      </c>
      <c r="AZ81" s="212" t="s">
        <v>282</v>
      </c>
      <c r="BA81" s="212" t="s">
        <v>282</v>
      </c>
      <c r="BB81" s="212" t="s">
        <v>282</v>
      </c>
      <c r="BC81" s="212" t="s">
        <v>282</v>
      </c>
      <c r="BD81" s="212" t="s">
        <v>282</v>
      </c>
      <c r="BE81" s="212" t="s">
        <v>282</v>
      </c>
    </row>
    <row r="82" spans="1:57" x14ac:dyDescent="0.25">
      <c r="A82" t="s">
        <v>715</v>
      </c>
      <c r="B82" s="159" t="s">
        <v>10790</v>
      </c>
      <c r="C82" t="s">
        <v>266</v>
      </c>
      <c r="D82" t="s">
        <v>282</v>
      </c>
      <c r="E82" t="s">
        <v>282</v>
      </c>
      <c r="F82" t="s">
        <v>282</v>
      </c>
      <c r="G82" s="159" t="s">
        <v>282</v>
      </c>
      <c r="H82" s="159" t="s">
        <v>10507</v>
      </c>
      <c r="I82" s="159" t="s">
        <v>10792</v>
      </c>
      <c r="J82" s="159">
        <v>7</v>
      </c>
      <c r="K82" s="159">
        <v>6</v>
      </c>
      <c r="L82" s="159" t="s">
        <v>10799</v>
      </c>
      <c r="M82" s="159" t="s">
        <v>273</v>
      </c>
      <c r="N82" t="s">
        <v>263</v>
      </c>
      <c r="O82" t="s">
        <v>282</v>
      </c>
      <c r="P82" t="s">
        <v>282</v>
      </c>
      <c r="Q82" t="s">
        <v>282</v>
      </c>
      <c r="R82" t="s">
        <v>282</v>
      </c>
      <c r="S82" t="s">
        <v>10507</v>
      </c>
      <c r="T82" t="s">
        <v>10793</v>
      </c>
      <c r="U82">
        <v>7</v>
      </c>
      <c r="V82">
        <v>6</v>
      </c>
      <c r="W82" t="s">
        <v>10800</v>
      </c>
      <c r="X82" t="s">
        <v>273</v>
      </c>
      <c r="Y82" t="s">
        <v>790</v>
      </c>
      <c r="Z82" t="s">
        <v>282</v>
      </c>
      <c r="AA82" t="s">
        <v>282</v>
      </c>
      <c r="AB82" t="s">
        <v>282</v>
      </c>
      <c r="AC82" t="s">
        <v>282</v>
      </c>
      <c r="AD82" t="s">
        <v>10507</v>
      </c>
      <c r="AE82" t="s">
        <v>10794</v>
      </c>
      <c r="AF82">
        <v>7</v>
      </c>
      <c r="AG82">
        <v>6</v>
      </c>
      <c r="AH82" t="s">
        <v>10801</v>
      </c>
      <c r="AI82" t="s">
        <v>273</v>
      </c>
      <c r="AJ82" s="212" t="s">
        <v>282</v>
      </c>
      <c r="AK82" s="212" t="s">
        <v>282</v>
      </c>
      <c r="AL82" s="212" t="s">
        <v>282</v>
      </c>
      <c r="AM82" s="212" t="s">
        <v>282</v>
      </c>
      <c r="AN82" s="212" t="s">
        <v>282</v>
      </c>
      <c r="AO82" s="212" t="s">
        <v>282</v>
      </c>
      <c r="AP82" s="212" t="s">
        <v>282</v>
      </c>
      <c r="AQ82" s="212" t="s">
        <v>282</v>
      </c>
      <c r="AR82" s="212" t="s">
        <v>282</v>
      </c>
      <c r="AS82" s="212" t="s">
        <v>282</v>
      </c>
      <c r="AT82" s="212" t="s">
        <v>282</v>
      </c>
      <c r="AU82" s="212" t="s">
        <v>282</v>
      </c>
      <c r="AV82" s="212" t="s">
        <v>282</v>
      </c>
      <c r="AW82" s="212" t="s">
        <v>282</v>
      </c>
      <c r="AX82" s="212" t="s">
        <v>282</v>
      </c>
      <c r="AY82" s="212" t="s">
        <v>282</v>
      </c>
      <c r="AZ82" s="212" t="s">
        <v>282</v>
      </c>
      <c r="BA82" s="212" t="s">
        <v>282</v>
      </c>
      <c r="BB82" s="212" t="s">
        <v>282</v>
      </c>
      <c r="BC82" s="212" t="s">
        <v>282</v>
      </c>
      <c r="BD82" s="212" t="s">
        <v>282</v>
      </c>
      <c r="BE82" s="212" t="s">
        <v>282</v>
      </c>
    </row>
    <row r="83" spans="1:57" x14ac:dyDescent="0.25">
      <c r="A83" t="s">
        <v>417</v>
      </c>
      <c r="B83" s="159" t="s">
        <v>282</v>
      </c>
      <c r="C83" t="s">
        <v>10475</v>
      </c>
      <c r="D83" t="s">
        <v>282</v>
      </c>
      <c r="E83" t="s">
        <v>10806</v>
      </c>
      <c r="F83" t="s">
        <v>182</v>
      </c>
      <c r="G83" s="159" t="s">
        <v>273</v>
      </c>
      <c r="H83" s="159" t="s">
        <v>448</v>
      </c>
      <c r="I83" s="159" t="s">
        <v>10807</v>
      </c>
      <c r="J83" s="159">
        <v>3</v>
      </c>
      <c r="K83" s="159">
        <v>16</v>
      </c>
      <c r="L83" s="159" t="s">
        <v>273</v>
      </c>
      <c r="M83" s="159" t="s">
        <v>10808</v>
      </c>
      <c r="N83" t="s">
        <v>255</v>
      </c>
      <c r="O83" t="s">
        <v>282</v>
      </c>
      <c r="P83" t="s">
        <v>282</v>
      </c>
      <c r="Q83" t="s">
        <v>282</v>
      </c>
      <c r="R83" t="s">
        <v>282</v>
      </c>
      <c r="S83" t="s">
        <v>10507</v>
      </c>
      <c r="T83" t="s">
        <v>10644</v>
      </c>
      <c r="U83" t="s">
        <v>273</v>
      </c>
      <c r="V83">
        <v>16</v>
      </c>
      <c r="W83" t="s">
        <v>273</v>
      </c>
      <c r="X83" t="s">
        <v>10805</v>
      </c>
      <c r="Y83" t="s">
        <v>310</v>
      </c>
      <c r="Z83" t="s">
        <v>282</v>
      </c>
      <c r="AA83" t="s">
        <v>10809</v>
      </c>
      <c r="AB83" t="s">
        <v>282</v>
      </c>
      <c r="AC83" t="s">
        <v>282</v>
      </c>
      <c r="AD83" t="s">
        <v>282</v>
      </c>
      <c r="AE83" t="s">
        <v>282</v>
      </c>
      <c r="AF83" t="s">
        <v>282</v>
      </c>
      <c r="AG83">
        <v>16</v>
      </c>
      <c r="AH83" t="s">
        <v>273</v>
      </c>
      <c r="AI83" t="s">
        <v>282</v>
      </c>
      <c r="AJ83" s="212" t="s">
        <v>282</v>
      </c>
      <c r="AK83" s="212" t="s">
        <v>282</v>
      </c>
      <c r="AL83" s="212" t="s">
        <v>282</v>
      </c>
      <c r="AM83" s="212" t="s">
        <v>282</v>
      </c>
      <c r="AN83" s="212" t="s">
        <v>282</v>
      </c>
      <c r="AO83" s="212" t="s">
        <v>282</v>
      </c>
      <c r="AP83" s="212" t="s">
        <v>282</v>
      </c>
      <c r="AQ83" s="212" t="s">
        <v>282</v>
      </c>
      <c r="AR83" s="212" t="s">
        <v>282</v>
      </c>
      <c r="AS83" s="212" t="s">
        <v>282</v>
      </c>
      <c r="AT83" s="212" t="s">
        <v>282</v>
      </c>
      <c r="AU83" s="212" t="s">
        <v>282</v>
      </c>
      <c r="AV83" s="212" t="s">
        <v>282</v>
      </c>
      <c r="AW83" s="212" t="s">
        <v>282</v>
      </c>
      <c r="AX83" s="212" t="s">
        <v>282</v>
      </c>
      <c r="AY83" s="212" t="s">
        <v>282</v>
      </c>
      <c r="AZ83" s="212" t="s">
        <v>282</v>
      </c>
      <c r="BA83" s="212" t="s">
        <v>282</v>
      </c>
      <c r="BB83" s="212" t="s">
        <v>282</v>
      </c>
      <c r="BC83" s="212" t="s">
        <v>282</v>
      </c>
      <c r="BD83" s="212" t="s">
        <v>282</v>
      </c>
      <c r="BE83" s="212" t="s">
        <v>282</v>
      </c>
    </row>
    <row r="84" spans="1:57" s="212" customFormat="1" x14ac:dyDescent="0.25">
      <c r="A84" s="212" t="s">
        <v>1731</v>
      </c>
      <c r="B84" s="159" t="s">
        <v>282</v>
      </c>
      <c r="C84" s="212" t="s">
        <v>10667</v>
      </c>
      <c r="D84" s="212" t="s">
        <v>12789</v>
      </c>
      <c r="E84" s="212" t="s">
        <v>13362</v>
      </c>
      <c r="F84" s="212" t="s">
        <v>183</v>
      </c>
      <c r="G84" s="159" t="s">
        <v>282</v>
      </c>
      <c r="H84" s="159" t="s">
        <v>448</v>
      </c>
      <c r="I84" s="159" t="s">
        <v>10629</v>
      </c>
      <c r="J84" s="159">
        <v>1</v>
      </c>
      <c r="K84" s="159">
        <v>16</v>
      </c>
      <c r="L84" s="159" t="s">
        <v>273</v>
      </c>
      <c r="M84" s="159" t="s">
        <v>13361</v>
      </c>
      <c r="N84" s="212" t="s">
        <v>10461</v>
      </c>
      <c r="O84" s="212" t="s">
        <v>11873</v>
      </c>
      <c r="P84" s="212" t="s">
        <v>13363</v>
      </c>
      <c r="Q84" s="212" t="s">
        <v>183</v>
      </c>
      <c r="R84" s="212" t="s">
        <v>282</v>
      </c>
      <c r="S84" s="212" t="s">
        <v>448</v>
      </c>
      <c r="T84" s="212" t="s">
        <v>10629</v>
      </c>
      <c r="U84" s="212">
        <v>1</v>
      </c>
      <c r="V84" s="212">
        <v>16</v>
      </c>
      <c r="W84" s="212" t="s">
        <v>273</v>
      </c>
      <c r="X84" s="159" t="s">
        <v>13361</v>
      </c>
      <c r="Y84" s="212" t="s">
        <v>811</v>
      </c>
      <c r="Z84" s="212" t="s">
        <v>282</v>
      </c>
      <c r="AA84" s="212" t="s">
        <v>13364</v>
      </c>
      <c r="AB84" s="212" t="s">
        <v>282</v>
      </c>
      <c r="AC84" s="212" t="s">
        <v>282</v>
      </c>
      <c r="AD84" s="212" t="s">
        <v>10507</v>
      </c>
      <c r="AE84" s="212" t="s">
        <v>273</v>
      </c>
      <c r="AF84" s="212" t="s">
        <v>273</v>
      </c>
      <c r="AG84" s="212">
        <v>16</v>
      </c>
      <c r="AH84" s="212" t="s">
        <v>273</v>
      </c>
      <c r="AI84" s="212" t="s">
        <v>10735</v>
      </c>
      <c r="AJ84" s="212" t="s">
        <v>282</v>
      </c>
      <c r="AK84" s="212" t="s">
        <v>282</v>
      </c>
      <c r="AL84" s="212" t="s">
        <v>282</v>
      </c>
      <c r="AM84" s="212" t="s">
        <v>282</v>
      </c>
      <c r="AN84" s="212" t="s">
        <v>282</v>
      </c>
      <c r="AO84" s="212" t="s">
        <v>282</v>
      </c>
      <c r="AP84" s="212" t="s">
        <v>282</v>
      </c>
      <c r="AQ84" s="212" t="s">
        <v>282</v>
      </c>
      <c r="AR84" s="212" t="s">
        <v>282</v>
      </c>
      <c r="AS84" s="212" t="s">
        <v>282</v>
      </c>
      <c r="AT84" s="212" t="s">
        <v>282</v>
      </c>
      <c r="AU84" s="212" t="s">
        <v>282</v>
      </c>
      <c r="AV84" s="212" t="s">
        <v>282</v>
      </c>
      <c r="AW84" s="212" t="s">
        <v>282</v>
      </c>
      <c r="AX84" s="212" t="s">
        <v>282</v>
      </c>
      <c r="AY84" s="212" t="s">
        <v>282</v>
      </c>
      <c r="AZ84" s="212" t="s">
        <v>282</v>
      </c>
      <c r="BA84" s="212" t="s">
        <v>282</v>
      </c>
      <c r="BB84" s="212" t="s">
        <v>282</v>
      </c>
      <c r="BC84" s="212" t="s">
        <v>282</v>
      </c>
      <c r="BD84" s="212" t="s">
        <v>282</v>
      </c>
      <c r="BE84" s="212" t="s">
        <v>282</v>
      </c>
    </row>
    <row r="85" spans="1:57" x14ac:dyDescent="0.25">
      <c r="A85" t="s">
        <v>389</v>
      </c>
      <c r="B85" s="159" t="s">
        <v>10826</v>
      </c>
      <c r="C85" t="s">
        <v>261</v>
      </c>
      <c r="D85" t="s">
        <v>282</v>
      </c>
      <c r="E85" t="s">
        <v>282</v>
      </c>
      <c r="F85" t="s">
        <v>282</v>
      </c>
      <c r="G85" s="159" t="s">
        <v>282</v>
      </c>
      <c r="H85" s="159" t="s">
        <v>10507</v>
      </c>
      <c r="I85" s="159" t="s">
        <v>554</v>
      </c>
      <c r="J85" s="159">
        <v>7</v>
      </c>
      <c r="K85" s="159">
        <v>8</v>
      </c>
      <c r="L85" s="159" t="s">
        <v>273</v>
      </c>
      <c r="M85" s="159" t="s">
        <v>273</v>
      </c>
      <c r="N85" t="s">
        <v>261</v>
      </c>
      <c r="O85" t="s">
        <v>282</v>
      </c>
      <c r="P85" t="s">
        <v>282</v>
      </c>
      <c r="Q85" t="s">
        <v>282</v>
      </c>
      <c r="R85" t="s">
        <v>282</v>
      </c>
      <c r="S85" t="s">
        <v>10507</v>
      </c>
      <c r="T85" t="s">
        <v>406</v>
      </c>
      <c r="U85">
        <v>7</v>
      </c>
      <c r="V85">
        <v>8</v>
      </c>
      <c r="W85" t="s">
        <v>273</v>
      </c>
      <c r="X85" t="s">
        <v>273</v>
      </c>
      <c r="Y85" t="s">
        <v>257</v>
      </c>
      <c r="Z85" t="s">
        <v>282</v>
      </c>
      <c r="AA85" t="s">
        <v>282</v>
      </c>
      <c r="AB85" t="s">
        <v>282</v>
      </c>
      <c r="AC85" t="s">
        <v>282</v>
      </c>
      <c r="AD85" t="s">
        <v>10507</v>
      </c>
      <c r="AE85" t="s">
        <v>10827</v>
      </c>
      <c r="AF85">
        <v>7</v>
      </c>
      <c r="AG85">
        <v>8</v>
      </c>
      <c r="AH85" t="s">
        <v>273</v>
      </c>
      <c r="AI85" t="s">
        <v>273</v>
      </c>
      <c r="AJ85" s="212" t="s">
        <v>790</v>
      </c>
      <c r="AK85" s="212" t="s">
        <v>282</v>
      </c>
      <c r="AL85" s="212" t="s">
        <v>282</v>
      </c>
      <c r="AM85" s="212" t="s">
        <v>282</v>
      </c>
      <c r="AN85" s="212" t="s">
        <v>282</v>
      </c>
      <c r="AO85" s="212" t="s">
        <v>10507</v>
      </c>
      <c r="AP85" s="212" t="s">
        <v>10828</v>
      </c>
      <c r="AQ85" s="212">
        <v>7</v>
      </c>
      <c r="AR85" s="212">
        <v>8</v>
      </c>
      <c r="AS85" s="212" t="s">
        <v>273</v>
      </c>
      <c r="AT85" s="212" t="s">
        <v>273</v>
      </c>
      <c r="AU85" s="212" t="s">
        <v>282</v>
      </c>
      <c r="AV85" s="212" t="s">
        <v>282</v>
      </c>
      <c r="AW85" s="212" t="s">
        <v>282</v>
      </c>
      <c r="AX85" s="212" t="s">
        <v>282</v>
      </c>
      <c r="AY85" s="212" t="s">
        <v>282</v>
      </c>
      <c r="AZ85" s="212" t="s">
        <v>282</v>
      </c>
      <c r="BA85" s="212" t="s">
        <v>282</v>
      </c>
      <c r="BB85" s="212" t="s">
        <v>282</v>
      </c>
      <c r="BC85" s="212" t="s">
        <v>282</v>
      </c>
      <c r="BD85" s="212" t="s">
        <v>282</v>
      </c>
      <c r="BE85" s="212" t="s">
        <v>282</v>
      </c>
    </row>
    <row r="86" spans="1:57" x14ac:dyDescent="0.25">
      <c r="A86" t="s">
        <v>237</v>
      </c>
      <c r="B86" s="159" t="s">
        <v>282</v>
      </c>
      <c r="C86" t="s">
        <v>246</v>
      </c>
      <c r="D86" t="s">
        <v>282</v>
      </c>
      <c r="E86" t="s">
        <v>282</v>
      </c>
      <c r="F86" t="s">
        <v>282</v>
      </c>
      <c r="G86" s="159" t="s">
        <v>282</v>
      </c>
      <c r="H86" s="159" t="s">
        <v>10507</v>
      </c>
      <c r="I86" s="159" t="s">
        <v>10605</v>
      </c>
      <c r="J86" s="159">
        <v>21</v>
      </c>
      <c r="K86" s="159">
        <v>6</v>
      </c>
      <c r="L86" s="159" t="s">
        <v>273</v>
      </c>
      <c r="M86" s="159" t="s">
        <v>273</v>
      </c>
      <c r="N86" t="s">
        <v>252</v>
      </c>
      <c r="O86" t="s">
        <v>282</v>
      </c>
      <c r="P86" t="s">
        <v>282</v>
      </c>
      <c r="Q86" t="s">
        <v>282</v>
      </c>
      <c r="R86" t="s">
        <v>282</v>
      </c>
      <c r="S86" t="s">
        <v>10507</v>
      </c>
      <c r="T86" t="s">
        <v>10606</v>
      </c>
      <c r="U86">
        <v>21</v>
      </c>
      <c r="V86">
        <v>6</v>
      </c>
      <c r="W86" t="s">
        <v>273</v>
      </c>
      <c r="X86" t="s">
        <v>273</v>
      </c>
      <c r="Y86" t="s">
        <v>790</v>
      </c>
      <c r="Z86" t="s">
        <v>282</v>
      </c>
      <c r="AA86" t="s">
        <v>282</v>
      </c>
      <c r="AB86" t="s">
        <v>282</v>
      </c>
      <c r="AC86" t="s">
        <v>282</v>
      </c>
      <c r="AD86" t="s">
        <v>10507</v>
      </c>
      <c r="AE86" t="s">
        <v>10836</v>
      </c>
      <c r="AF86">
        <v>21</v>
      </c>
      <c r="AG86">
        <v>6</v>
      </c>
      <c r="AH86" t="s">
        <v>273</v>
      </c>
      <c r="AI86" t="s">
        <v>273</v>
      </c>
      <c r="AJ86" t="s">
        <v>282</v>
      </c>
      <c r="AK86" s="212" t="s">
        <v>282</v>
      </c>
      <c r="AL86" s="212" t="s">
        <v>282</v>
      </c>
      <c r="AM86" s="212" t="s">
        <v>282</v>
      </c>
      <c r="AN86" s="212" t="s">
        <v>282</v>
      </c>
      <c r="AO86" s="212" t="s">
        <v>282</v>
      </c>
      <c r="AP86" s="212" t="s">
        <v>282</v>
      </c>
      <c r="AQ86" s="212" t="s">
        <v>282</v>
      </c>
      <c r="AR86" s="212" t="s">
        <v>282</v>
      </c>
      <c r="AS86" s="212" t="s">
        <v>282</v>
      </c>
      <c r="AT86" s="212" t="s">
        <v>282</v>
      </c>
      <c r="AU86" s="212" t="s">
        <v>282</v>
      </c>
      <c r="AV86" s="212" t="s">
        <v>282</v>
      </c>
      <c r="AW86" s="212" t="s">
        <v>282</v>
      </c>
      <c r="AX86" s="212" t="s">
        <v>282</v>
      </c>
      <c r="AY86" s="212" t="s">
        <v>282</v>
      </c>
      <c r="AZ86" s="212" t="s">
        <v>282</v>
      </c>
      <c r="BA86" s="212" t="s">
        <v>282</v>
      </c>
      <c r="BB86" s="212" t="s">
        <v>282</v>
      </c>
      <c r="BC86" s="212" t="s">
        <v>282</v>
      </c>
      <c r="BD86" s="212" t="s">
        <v>282</v>
      </c>
      <c r="BE86" s="212" t="s">
        <v>282</v>
      </c>
    </row>
    <row r="87" spans="1:57" s="212" customFormat="1" x14ac:dyDescent="0.25">
      <c r="A87" s="212" t="s">
        <v>7362</v>
      </c>
      <c r="B87" s="159" t="s">
        <v>13378</v>
      </c>
      <c r="C87" s="212" t="s">
        <v>256</v>
      </c>
      <c r="D87" s="212" t="s">
        <v>282</v>
      </c>
      <c r="E87" s="212" t="s">
        <v>282</v>
      </c>
      <c r="F87" s="212" t="s">
        <v>282</v>
      </c>
      <c r="G87" s="159" t="s">
        <v>282</v>
      </c>
      <c r="H87" s="159" t="s">
        <v>10507</v>
      </c>
      <c r="I87" s="159" t="s">
        <v>10527</v>
      </c>
      <c r="J87" s="159" t="s">
        <v>273</v>
      </c>
      <c r="K87" s="159">
        <v>8</v>
      </c>
      <c r="L87" s="159" t="s">
        <v>273</v>
      </c>
      <c r="M87" s="159" t="s">
        <v>273</v>
      </c>
      <c r="N87" s="159" t="s">
        <v>790</v>
      </c>
      <c r="O87" s="159" t="s">
        <v>282</v>
      </c>
      <c r="P87" s="159" t="s">
        <v>282</v>
      </c>
      <c r="Q87" s="159" t="s">
        <v>282</v>
      </c>
      <c r="R87" s="159" t="s">
        <v>282</v>
      </c>
      <c r="S87" s="159" t="s">
        <v>10507</v>
      </c>
      <c r="T87" s="159" t="s">
        <v>273</v>
      </c>
      <c r="U87" s="159" t="s">
        <v>273</v>
      </c>
      <c r="V87" s="212">
        <v>8</v>
      </c>
      <c r="W87" s="212" t="s">
        <v>273</v>
      </c>
      <c r="X87" s="212" t="s">
        <v>273</v>
      </c>
      <c r="Y87" s="212" t="s">
        <v>282</v>
      </c>
      <c r="Z87" s="212" t="s">
        <v>282</v>
      </c>
      <c r="AA87" s="212" t="s">
        <v>282</v>
      </c>
      <c r="AB87" s="212" t="s">
        <v>282</v>
      </c>
      <c r="AC87" s="212" t="s">
        <v>282</v>
      </c>
      <c r="AD87" s="212" t="s">
        <v>282</v>
      </c>
      <c r="AE87" s="212" t="s">
        <v>282</v>
      </c>
      <c r="AF87" s="212" t="s">
        <v>282</v>
      </c>
      <c r="AG87" s="212" t="s">
        <v>282</v>
      </c>
      <c r="AH87" s="212" t="s">
        <v>282</v>
      </c>
      <c r="AI87" s="212" t="s">
        <v>282</v>
      </c>
      <c r="AJ87" s="212" t="s">
        <v>282</v>
      </c>
      <c r="AK87" s="212" t="s">
        <v>282</v>
      </c>
      <c r="AL87" s="212" t="s">
        <v>282</v>
      </c>
      <c r="AM87" s="212" t="s">
        <v>282</v>
      </c>
      <c r="AN87" s="212" t="s">
        <v>282</v>
      </c>
      <c r="AO87" s="212" t="s">
        <v>282</v>
      </c>
      <c r="AP87" s="212" t="s">
        <v>282</v>
      </c>
      <c r="AQ87" s="212" t="s">
        <v>282</v>
      </c>
      <c r="AR87" s="212" t="s">
        <v>282</v>
      </c>
      <c r="AS87" s="212" t="s">
        <v>282</v>
      </c>
      <c r="AT87" s="212" t="s">
        <v>282</v>
      </c>
      <c r="AU87" s="212" t="s">
        <v>282</v>
      </c>
      <c r="AV87" s="212" t="s">
        <v>282</v>
      </c>
      <c r="AW87" s="212" t="s">
        <v>282</v>
      </c>
      <c r="AX87" s="212" t="s">
        <v>282</v>
      </c>
      <c r="AY87" s="212" t="s">
        <v>282</v>
      </c>
      <c r="AZ87" s="212" t="s">
        <v>282</v>
      </c>
      <c r="BA87" s="212" t="s">
        <v>282</v>
      </c>
      <c r="BB87" s="212" t="s">
        <v>282</v>
      </c>
      <c r="BC87" s="212" t="s">
        <v>282</v>
      </c>
      <c r="BD87" s="212" t="s">
        <v>282</v>
      </c>
      <c r="BE87" s="212" t="s">
        <v>282</v>
      </c>
    </row>
    <row r="88" spans="1:57" x14ac:dyDescent="0.25">
      <c r="A88" t="s">
        <v>4424</v>
      </c>
      <c r="B88" s="159" t="s">
        <v>282</v>
      </c>
      <c r="C88" t="s">
        <v>4423</v>
      </c>
      <c r="D88" t="s">
        <v>10849</v>
      </c>
      <c r="E88" t="s">
        <v>10854</v>
      </c>
      <c r="F88" t="s">
        <v>183</v>
      </c>
      <c r="G88" s="159" t="s">
        <v>282</v>
      </c>
      <c r="H88" s="159" t="s">
        <v>10761</v>
      </c>
      <c r="I88" s="159" t="s">
        <v>10853</v>
      </c>
      <c r="J88" t="s">
        <v>273</v>
      </c>
      <c r="K88" s="159">
        <v>8</v>
      </c>
      <c r="L88" s="159" t="s">
        <v>10877</v>
      </c>
      <c r="M88" s="159" t="s">
        <v>11193</v>
      </c>
      <c r="N88" t="s">
        <v>636</v>
      </c>
      <c r="O88" t="s">
        <v>282</v>
      </c>
      <c r="P88" t="s">
        <v>10847</v>
      </c>
      <c r="Q88" t="s">
        <v>282</v>
      </c>
      <c r="R88" t="s">
        <v>282</v>
      </c>
      <c r="S88" t="s">
        <v>282</v>
      </c>
      <c r="T88" t="s">
        <v>282</v>
      </c>
      <c r="U88" t="s">
        <v>282</v>
      </c>
      <c r="V88">
        <v>8</v>
      </c>
      <c r="W88" t="s">
        <v>282</v>
      </c>
      <c r="X88" t="s">
        <v>282</v>
      </c>
      <c r="Y88" s="212" t="s">
        <v>282</v>
      </c>
      <c r="Z88" s="212" t="s">
        <v>282</v>
      </c>
      <c r="AA88" s="212" t="s">
        <v>282</v>
      </c>
      <c r="AB88" s="212" t="s">
        <v>282</v>
      </c>
      <c r="AC88" s="212" t="s">
        <v>282</v>
      </c>
      <c r="AD88" s="212" t="s">
        <v>282</v>
      </c>
      <c r="AE88" s="212" t="s">
        <v>282</v>
      </c>
      <c r="AF88" s="212" t="s">
        <v>282</v>
      </c>
      <c r="AG88" s="212" t="s">
        <v>282</v>
      </c>
      <c r="AH88" s="212" t="s">
        <v>282</v>
      </c>
      <c r="AI88" s="212" t="s">
        <v>282</v>
      </c>
      <c r="AJ88" s="212" t="s">
        <v>282</v>
      </c>
      <c r="AK88" s="212" t="s">
        <v>282</v>
      </c>
      <c r="AL88" s="212" t="s">
        <v>282</v>
      </c>
      <c r="AM88" s="212" t="s">
        <v>282</v>
      </c>
      <c r="AN88" s="212" t="s">
        <v>282</v>
      </c>
      <c r="AO88" s="212" t="s">
        <v>282</v>
      </c>
      <c r="AP88" s="212" t="s">
        <v>282</v>
      </c>
      <c r="AQ88" s="212" t="s">
        <v>282</v>
      </c>
      <c r="AR88" s="212" t="s">
        <v>282</v>
      </c>
      <c r="AS88" s="212" t="s">
        <v>282</v>
      </c>
      <c r="AT88" s="212" t="s">
        <v>282</v>
      </c>
      <c r="AU88" s="212" t="s">
        <v>282</v>
      </c>
      <c r="AV88" s="212" t="s">
        <v>282</v>
      </c>
      <c r="AW88" s="212" t="s">
        <v>282</v>
      </c>
      <c r="AX88" s="212" t="s">
        <v>282</v>
      </c>
      <c r="AY88" s="212" t="s">
        <v>282</v>
      </c>
      <c r="AZ88" s="212" t="s">
        <v>282</v>
      </c>
      <c r="BA88" s="212" t="s">
        <v>282</v>
      </c>
      <c r="BB88" s="212" t="s">
        <v>282</v>
      </c>
      <c r="BC88" s="212" t="s">
        <v>282</v>
      </c>
      <c r="BD88" s="212" t="s">
        <v>282</v>
      </c>
      <c r="BE88" s="212" t="s">
        <v>282</v>
      </c>
    </row>
    <row r="89" spans="1:57" s="212" customFormat="1" x14ac:dyDescent="0.25">
      <c r="A89" s="212" t="s">
        <v>1773</v>
      </c>
      <c r="B89" s="159" t="s">
        <v>13378</v>
      </c>
      <c r="C89" s="212" t="s">
        <v>263</v>
      </c>
      <c r="D89" s="212" t="s">
        <v>282</v>
      </c>
      <c r="E89" s="212" t="s">
        <v>282</v>
      </c>
      <c r="F89" s="212" t="s">
        <v>282</v>
      </c>
      <c r="G89" s="159" t="s">
        <v>282</v>
      </c>
      <c r="H89" s="159" t="s">
        <v>10507</v>
      </c>
      <c r="I89" s="159" t="s">
        <v>13382</v>
      </c>
      <c r="J89" s="159" t="s">
        <v>273</v>
      </c>
      <c r="K89" s="159">
        <v>6</v>
      </c>
      <c r="L89" s="159" t="s">
        <v>273</v>
      </c>
      <c r="M89" s="159" t="s">
        <v>273</v>
      </c>
      <c r="N89" s="159" t="s">
        <v>790</v>
      </c>
      <c r="O89" s="159" t="s">
        <v>282</v>
      </c>
      <c r="P89" s="159" t="s">
        <v>282</v>
      </c>
      <c r="Q89" s="159" t="s">
        <v>282</v>
      </c>
      <c r="R89" s="159" t="s">
        <v>282</v>
      </c>
      <c r="S89" s="159" t="s">
        <v>10507</v>
      </c>
      <c r="T89" s="159" t="s">
        <v>273</v>
      </c>
      <c r="U89" s="159" t="s">
        <v>273</v>
      </c>
      <c r="V89" s="212">
        <v>6</v>
      </c>
      <c r="W89" s="212" t="s">
        <v>273</v>
      </c>
      <c r="X89" s="212" t="s">
        <v>273</v>
      </c>
      <c r="Y89" s="212" t="s">
        <v>282</v>
      </c>
      <c r="Z89" s="212" t="s">
        <v>282</v>
      </c>
      <c r="AA89" s="212" t="s">
        <v>282</v>
      </c>
      <c r="AB89" s="212" t="s">
        <v>282</v>
      </c>
      <c r="AC89" s="212" t="s">
        <v>282</v>
      </c>
      <c r="AD89" s="212" t="s">
        <v>282</v>
      </c>
      <c r="AE89" s="212" t="s">
        <v>282</v>
      </c>
      <c r="AF89" s="212" t="s">
        <v>282</v>
      </c>
      <c r="AG89" s="212" t="s">
        <v>282</v>
      </c>
      <c r="AH89" s="212" t="s">
        <v>282</v>
      </c>
      <c r="AI89" s="212" t="s">
        <v>282</v>
      </c>
      <c r="AJ89" s="212" t="s">
        <v>282</v>
      </c>
      <c r="AK89" s="212" t="s">
        <v>282</v>
      </c>
      <c r="AL89" s="212" t="s">
        <v>282</v>
      </c>
      <c r="AM89" s="212" t="s">
        <v>282</v>
      </c>
      <c r="AN89" s="212" t="s">
        <v>282</v>
      </c>
      <c r="AO89" s="212" t="s">
        <v>282</v>
      </c>
      <c r="AP89" s="212" t="s">
        <v>282</v>
      </c>
      <c r="AQ89" s="212" t="s">
        <v>282</v>
      </c>
      <c r="AR89" s="212" t="s">
        <v>282</v>
      </c>
      <c r="AS89" s="212" t="s">
        <v>282</v>
      </c>
      <c r="AT89" s="212" t="s">
        <v>282</v>
      </c>
      <c r="AU89" s="212" t="s">
        <v>282</v>
      </c>
      <c r="AV89" s="212" t="s">
        <v>282</v>
      </c>
      <c r="AW89" s="212" t="s">
        <v>282</v>
      </c>
      <c r="AX89" s="212" t="s">
        <v>282</v>
      </c>
      <c r="AY89" s="212" t="s">
        <v>282</v>
      </c>
      <c r="AZ89" s="212" t="s">
        <v>282</v>
      </c>
      <c r="BA89" s="212" t="s">
        <v>282</v>
      </c>
      <c r="BB89" s="212" t="s">
        <v>282</v>
      </c>
      <c r="BC89" s="212" t="s">
        <v>282</v>
      </c>
      <c r="BD89" s="212" t="s">
        <v>282</v>
      </c>
      <c r="BE89" s="212" t="s">
        <v>282</v>
      </c>
    </row>
    <row r="90" spans="1:57" s="212" customFormat="1" x14ac:dyDescent="0.25">
      <c r="A90" s="212" t="s">
        <v>1780</v>
      </c>
      <c r="B90" s="159" t="s">
        <v>13392</v>
      </c>
      <c r="C90" s="212" t="s">
        <v>258</v>
      </c>
      <c r="D90" s="212" t="s">
        <v>282</v>
      </c>
      <c r="E90" s="212" t="s">
        <v>282</v>
      </c>
      <c r="F90" s="212" t="s">
        <v>282</v>
      </c>
      <c r="G90" s="159" t="s">
        <v>282</v>
      </c>
      <c r="H90" s="159" t="s">
        <v>10507</v>
      </c>
      <c r="I90" s="159" t="s">
        <v>13017</v>
      </c>
      <c r="J90" s="159" t="s">
        <v>273</v>
      </c>
      <c r="K90" s="159">
        <v>8</v>
      </c>
      <c r="L90" s="159" t="s">
        <v>273</v>
      </c>
      <c r="M90" s="159" t="s">
        <v>273</v>
      </c>
      <c r="N90" s="159" t="s">
        <v>256</v>
      </c>
      <c r="O90" s="159" t="s">
        <v>282</v>
      </c>
      <c r="P90" s="159" t="s">
        <v>282</v>
      </c>
      <c r="Q90" s="159" t="s">
        <v>282</v>
      </c>
      <c r="R90" s="159" t="s">
        <v>282</v>
      </c>
      <c r="S90" s="159" t="s">
        <v>10507</v>
      </c>
      <c r="T90" s="159" t="s">
        <v>406</v>
      </c>
      <c r="U90" s="159" t="s">
        <v>273</v>
      </c>
      <c r="V90" s="212">
        <v>8</v>
      </c>
      <c r="W90" s="212" t="s">
        <v>273</v>
      </c>
      <c r="X90" s="212" t="s">
        <v>273</v>
      </c>
      <c r="Y90" s="212" t="s">
        <v>282</v>
      </c>
      <c r="Z90" s="212" t="s">
        <v>282</v>
      </c>
      <c r="AA90" s="212" t="s">
        <v>282</v>
      </c>
      <c r="AB90" s="212" t="s">
        <v>282</v>
      </c>
      <c r="AC90" s="212" t="s">
        <v>282</v>
      </c>
      <c r="AD90" s="212" t="s">
        <v>282</v>
      </c>
      <c r="AE90" s="212" t="s">
        <v>282</v>
      </c>
      <c r="AF90" s="212" t="s">
        <v>282</v>
      </c>
      <c r="AG90" s="212" t="s">
        <v>282</v>
      </c>
      <c r="AH90" s="212" t="s">
        <v>282</v>
      </c>
      <c r="AI90" s="212" t="s">
        <v>282</v>
      </c>
      <c r="AJ90" s="212" t="s">
        <v>282</v>
      </c>
      <c r="AK90" s="212" t="s">
        <v>282</v>
      </c>
      <c r="AL90" s="212" t="s">
        <v>282</v>
      </c>
      <c r="AM90" s="212" t="s">
        <v>282</v>
      </c>
      <c r="AN90" s="212" t="s">
        <v>282</v>
      </c>
      <c r="AO90" s="212" t="s">
        <v>282</v>
      </c>
      <c r="AP90" s="212" t="s">
        <v>282</v>
      </c>
      <c r="AQ90" s="212" t="s">
        <v>282</v>
      </c>
      <c r="AR90" s="212" t="s">
        <v>282</v>
      </c>
      <c r="AS90" s="212" t="s">
        <v>282</v>
      </c>
      <c r="AT90" s="212" t="s">
        <v>282</v>
      </c>
      <c r="AU90" s="212" t="s">
        <v>282</v>
      </c>
      <c r="AV90" s="212" t="s">
        <v>282</v>
      </c>
      <c r="AW90" s="212" t="s">
        <v>282</v>
      </c>
      <c r="AX90" s="212" t="s">
        <v>282</v>
      </c>
      <c r="AY90" s="212" t="s">
        <v>282</v>
      </c>
      <c r="AZ90" s="212" t="s">
        <v>282</v>
      </c>
      <c r="BA90" s="212" t="s">
        <v>282</v>
      </c>
      <c r="BB90" s="212" t="s">
        <v>282</v>
      </c>
      <c r="BC90" s="212" t="s">
        <v>282</v>
      </c>
      <c r="BD90" s="212" t="s">
        <v>282</v>
      </c>
      <c r="BE90" s="212" t="s">
        <v>282</v>
      </c>
    </row>
    <row r="91" spans="1:57" s="212" customFormat="1" x14ac:dyDescent="0.25">
      <c r="A91" s="161" t="s">
        <v>1792</v>
      </c>
      <c r="B91" s="161" t="s">
        <v>13412</v>
      </c>
      <c r="C91" s="212" t="s">
        <v>252</v>
      </c>
      <c r="D91" s="212" t="s">
        <v>282</v>
      </c>
      <c r="E91" s="212" t="s">
        <v>282</v>
      </c>
      <c r="F91" s="212" t="s">
        <v>282</v>
      </c>
      <c r="G91" s="159" t="s">
        <v>282</v>
      </c>
      <c r="H91" s="159" t="s">
        <v>10507</v>
      </c>
      <c r="I91" s="159" t="s">
        <v>11158</v>
      </c>
      <c r="J91" s="159">
        <v>21</v>
      </c>
      <c r="K91" s="159">
        <v>4</v>
      </c>
      <c r="L91" s="159" t="s">
        <v>13415</v>
      </c>
      <c r="M91" s="159" t="s">
        <v>273</v>
      </c>
      <c r="N91" s="159" t="s">
        <v>790</v>
      </c>
      <c r="O91" s="159" t="s">
        <v>282</v>
      </c>
      <c r="P91" s="159" t="s">
        <v>282</v>
      </c>
      <c r="Q91" s="159" t="s">
        <v>282</v>
      </c>
      <c r="R91" s="159" t="s">
        <v>282</v>
      </c>
      <c r="S91" s="159" t="s">
        <v>10507</v>
      </c>
      <c r="T91" s="159" t="s">
        <v>11422</v>
      </c>
      <c r="U91" s="159">
        <v>21</v>
      </c>
      <c r="V91" s="212">
        <v>4</v>
      </c>
      <c r="W91" s="212" t="s">
        <v>13416</v>
      </c>
      <c r="X91" s="212" t="s">
        <v>273</v>
      </c>
      <c r="Y91" s="212" t="s">
        <v>282</v>
      </c>
      <c r="Z91" s="212" t="s">
        <v>282</v>
      </c>
      <c r="AA91" s="212" t="s">
        <v>282</v>
      </c>
      <c r="AB91" s="212" t="s">
        <v>282</v>
      </c>
      <c r="AC91" s="212" t="s">
        <v>282</v>
      </c>
      <c r="AD91" s="212" t="s">
        <v>282</v>
      </c>
      <c r="AE91" s="212" t="s">
        <v>282</v>
      </c>
      <c r="AF91" s="212" t="s">
        <v>282</v>
      </c>
      <c r="AG91" s="212" t="s">
        <v>282</v>
      </c>
      <c r="AH91" s="212" t="s">
        <v>282</v>
      </c>
      <c r="AI91" s="212" t="s">
        <v>282</v>
      </c>
      <c r="AJ91" s="212" t="s">
        <v>282</v>
      </c>
      <c r="AK91" s="212" t="s">
        <v>282</v>
      </c>
      <c r="AL91" s="212" t="s">
        <v>282</v>
      </c>
      <c r="AM91" s="212" t="s">
        <v>282</v>
      </c>
      <c r="AN91" s="212" t="s">
        <v>282</v>
      </c>
      <c r="AO91" s="212" t="s">
        <v>282</v>
      </c>
      <c r="AP91" s="212" t="s">
        <v>282</v>
      </c>
      <c r="AQ91" s="212" t="s">
        <v>282</v>
      </c>
      <c r="AR91" s="212" t="s">
        <v>282</v>
      </c>
      <c r="AS91" s="212" t="s">
        <v>282</v>
      </c>
      <c r="AT91" s="212" t="s">
        <v>282</v>
      </c>
      <c r="AU91" s="212" t="s">
        <v>282</v>
      </c>
      <c r="AV91" s="212" t="s">
        <v>282</v>
      </c>
      <c r="AW91" s="212" t="s">
        <v>282</v>
      </c>
      <c r="AX91" s="212" t="s">
        <v>282</v>
      </c>
      <c r="AY91" s="212" t="s">
        <v>282</v>
      </c>
      <c r="AZ91" s="212" t="s">
        <v>282</v>
      </c>
      <c r="BA91" s="212" t="s">
        <v>282</v>
      </c>
      <c r="BB91" s="212" t="s">
        <v>282</v>
      </c>
      <c r="BC91" s="212" t="s">
        <v>282</v>
      </c>
      <c r="BD91" s="212" t="s">
        <v>282</v>
      </c>
      <c r="BE91" s="212" t="s">
        <v>282</v>
      </c>
    </row>
    <row r="92" spans="1:57" s="212" customFormat="1" x14ac:dyDescent="0.25">
      <c r="A92" s="212" t="s">
        <v>4428</v>
      </c>
      <c r="B92" s="159" t="s">
        <v>13402</v>
      </c>
      <c r="C92" s="212" t="s">
        <v>258</v>
      </c>
      <c r="D92" s="212" t="s">
        <v>282</v>
      </c>
      <c r="E92" s="212" t="s">
        <v>282</v>
      </c>
      <c r="F92" s="212" t="s">
        <v>282</v>
      </c>
      <c r="G92" s="159" t="s">
        <v>282</v>
      </c>
      <c r="H92" s="159" t="s">
        <v>10507</v>
      </c>
      <c r="I92" s="159" t="s">
        <v>4801</v>
      </c>
      <c r="J92" s="159" t="s">
        <v>273</v>
      </c>
      <c r="K92" s="159">
        <v>6</v>
      </c>
      <c r="L92" s="159" t="s">
        <v>13400</v>
      </c>
      <c r="M92" s="159" t="s">
        <v>273</v>
      </c>
      <c r="N92" s="212" t="s">
        <v>246</v>
      </c>
      <c r="O92" s="159" t="s">
        <v>282</v>
      </c>
      <c r="P92" s="159" t="s">
        <v>282</v>
      </c>
      <c r="Q92" s="159" t="s">
        <v>282</v>
      </c>
      <c r="R92" s="159" t="s">
        <v>282</v>
      </c>
      <c r="S92" s="159" t="s">
        <v>10507</v>
      </c>
      <c r="T92" s="159" t="s">
        <v>11609</v>
      </c>
      <c r="U92" s="159" t="s">
        <v>273</v>
      </c>
      <c r="V92" s="159">
        <v>6</v>
      </c>
      <c r="W92" s="159" t="s">
        <v>13401</v>
      </c>
      <c r="X92" s="159" t="s">
        <v>273</v>
      </c>
      <c r="Y92" s="212" t="s">
        <v>282</v>
      </c>
      <c r="Z92" s="212" t="s">
        <v>282</v>
      </c>
      <c r="AA92" s="212" t="s">
        <v>282</v>
      </c>
      <c r="AB92" s="212" t="s">
        <v>282</v>
      </c>
      <c r="AC92" s="212" t="s">
        <v>282</v>
      </c>
      <c r="AD92" s="212" t="s">
        <v>282</v>
      </c>
      <c r="AE92" s="212" t="s">
        <v>282</v>
      </c>
      <c r="AF92" s="212" t="s">
        <v>282</v>
      </c>
      <c r="AG92" s="212" t="s">
        <v>282</v>
      </c>
      <c r="AH92" s="212" t="s">
        <v>282</v>
      </c>
      <c r="AI92" s="212" t="s">
        <v>282</v>
      </c>
      <c r="AJ92" s="212" t="s">
        <v>282</v>
      </c>
      <c r="AK92" s="212" t="s">
        <v>282</v>
      </c>
      <c r="AL92" s="212" t="s">
        <v>282</v>
      </c>
      <c r="AM92" s="212" t="s">
        <v>282</v>
      </c>
      <c r="AN92" s="212" t="s">
        <v>282</v>
      </c>
      <c r="AO92" s="212" t="s">
        <v>282</v>
      </c>
      <c r="AP92" s="212" t="s">
        <v>282</v>
      </c>
      <c r="AQ92" s="212" t="s">
        <v>282</v>
      </c>
      <c r="AR92" s="212" t="s">
        <v>282</v>
      </c>
      <c r="AS92" s="212" t="s">
        <v>282</v>
      </c>
      <c r="AT92" s="212" t="s">
        <v>282</v>
      </c>
      <c r="AU92" s="212" t="s">
        <v>282</v>
      </c>
      <c r="AV92" s="212" t="s">
        <v>282</v>
      </c>
      <c r="AW92" s="212" t="s">
        <v>282</v>
      </c>
      <c r="AX92" s="212" t="s">
        <v>282</v>
      </c>
      <c r="AY92" s="212" t="s">
        <v>282</v>
      </c>
      <c r="AZ92" s="212" t="s">
        <v>282</v>
      </c>
      <c r="BA92" s="212" t="s">
        <v>282</v>
      </c>
      <c r="BB92" s="212" t="s">
        <v>282</v>
      </c>
      <c r="BC92" s="212" t="s">
        <v>282</v>
      </c>
      <c r="BD92" s="212" t="s">
        <v>282</v>
      </c>
      <c r="BE92" s="212" t="s">
        <v>282</v>
      </c>
    </row>
    <row r="93" spans="1:57" s="212" customFormat="1" x14ac:dyDescent="0.25">
      <c r="A93" s="212" t="s">
        <v>1837</v>
      </c>
      <c r="B93" s="159" t="s">
        <v>15833</v>
      </c>
      <c r="C93" s="212" t="s">
        <v>256</v>
      </c>
      <c r="D93" s="212" t="s">
        <v>282</v>
      </c>
      <c r="E93" s="212" t="s">
        <v>15831</v>
      </c>
      <c r="F93" s="212" t="s">
        <v>282</v>
      </c>
      <c r="G93" s="159" t="s">
        <v>282</v>
      </c>
      <c r="H93" s="159" t="s">
        <v>10507</v>
      </c>
      <c r="I93" s="159" t="s">
        <v>13991</v>
      </c>
      <c r="J93" s="159">
        <v>7</v>
      </c>
      <c r="K93" s="159">
        <v>6</v>
      </c>
      <c r="L93" s="159" t="s">
        <v>273</v>
      </c>
      <c r="M93" s="159" t="s">
        <v>273</v>
      </c>
      <c r="N93" s="212" t="s">
        <v>252</v>
      </c>
      <c r="O93" s="159" t="s">
        <v>282</v>
      </c>
      <c r="P93" s="159" t="s">
        <v>282</v>
      </c>
      <c r="Q93" s="159" t="s">
        <v>282</v>
      </c>
      <c r="R93" s="159" t="s">
        <v>282</v>
      </c>
      <c r="S93" s="159" t="s">
        <v>10507</v>
      </c>
      <c r="T93" s="159" t="s">
        <v>15832</v>
      </c>
      <c r="U93" s="159">
        <v>21</v>
      </c>
      <c r="V93" s="159">
        <v>6</v>
      </c>
      <c r="W93" s="159" t="s">
        <v>273</v>
      </c>
      <c r="X93" s="159" t="s">
        <v>273</v>
      </c>
      <c r="Y93" s="212" t="s">
        <v>282</v>
      </c>
      <c r="Z93" s="212" t="s">
        <v>282</v>
      </c>
      <c r="AA93" s="212" t="s">
        <v>282</v>
      </c>
      <c r="AB93" s="212" t="s">
        <v>282</v>
      </c>
      <c r="AC93" s="212" t="s">
        <v>282</v>
      </c>
      <c r="AD93" s="212" t="s">
        <v>282</v>
      </c>
      <c r="AE93" s="212" t="s">
        <v>282</v>
      </c>
      <c r="AF93" s="212" t="s">
        <v>282</v>
      </c>
      <c r="AG93" s="212" t="s">
        <v>282</v>
      </c>
      <c r="AH93" s="212" t="s">
        <v>282</v>
      </c>
      <c r="AI93" s="212" t="s">
        <v>282</v>
      </c>
      <c r="AJ93" s="212" t="s">
        <v>282</v>
      </c>
      <c r="AK93" s="212" t="s">
        <v>282</v>
      </c>
      <c r="AL93" s="212" t="s">
        <v>282</v>
      </c>
      <c r="AM93" s="212" t="s">
        <v>282</v>
      </c>
      <c r="AN93" s="212" t="s">
        <v>282</v>
      </c>
      <c r="AO93" s="212" t="s">
        <v>282</v>
      </c>
      <c r="AP93" s="212" t="s">
        <v>282</v>
      </c>
      <c r="AQ93" s="212" t="s">
        <v>282</v>
      </c>
      <c r="AR93" s="212" t="s">
        <v>282</v>
      </c>
      <c r="AS93" s="212" t="s">
        <v>282</v>
      </c>
      <c r="AT93" s="212" t="s">
        <v>282</v>
      </c>
      <c r="AU93" s="212" t="s">
        <v>282</v>
      </c>
      <c r="AV93" s="212" t="s">
        <v>282</v>
      </c>
      <c r="AW93" s="212" t="s">
        <v>282</v>
      </c>
      <c r="AX93" s="212" t="s">
        <v>282</v>
      </c>
      <c r="AY93" s="212" t="s">
        <v>282</v>
      </c>
      <c r="AZ93" s="212" t="s">
        <v>282</v>
      </c>
      <c r="BA93" s="212" t="s">
        <v>282</v>
      </c>
      <c r="BB93" s="212" t="s">
        <v>282</v>
      </c>
      <c r="BC93" s="212" t="s">
        <v>282</v>
      </c>
      <c r="BD93" s="212" t="s">
        <v>282</v>
      </c>
      <c r="BE93" s="212" t="s">
        <v>282</v>
      </c>
    </row>
    <row r="94" spans="1:57" x14ac:dyDescent="0.25">
      <c r="A94" t="s">
        <v>563</v>
      </c>
      <c r="B94" s="159" t="s">
        <v>10874</v>
      </c>
      <c r="C94" t="s">
        <v>670</v>
      </c>
      <c r="D94" s="288" t="s">
        <v>10873</v>
      </c>
      <c r="E94" t="s">
        <v>10875</v>
      </c>
      <c r="F94" t="s">
        <v>183</v>
      </c>
      <c r="G94" s="159" t="s">
        <v>282</v>
      </c>
      <c r="H94" s="159" t="s">
        <v>10761</v>
      </c>
      <c r="I94" s="159" t="s">
        <v>10762</v>
      </c>
      <c r="J94">
        <v>1</v>
      </c>
      <c r="K94" s="159">
        <v>8</v>
      </c>
      <c r="L94" s="159" t="s">
        <v>10878</v>
      </c>
      <c r="M94" s="159" t="s">
        <v>10876</v>
      </c>
      <c r="N94" t="s">
        <v>636</v>
      </c>
      <c r="O94" t="s">
        <v>282</v>
      </c>
      <c r="P94" t="s">
        <v>282</v>
      </c>
      <c r="Q94" t="s">
        <v>282</v>
      </c>
      <c r="R94" t="s">
        <v>282</v>
      </c>
      <c r="S94" t="s">
        <v>282</v>
      </c>
      <c r="T94" t="s">
        <v>282</v>
      </c>
      <c r="U94" t="s">
        <v>282</v>
      </c>
      <c r="V94">
        <v>8</v>
      </c>
      <c r="W94" t="s">
        <v>282</v>
      </c>
      <c r="X94" t="s">
        <v>282</v>
      </c>
      <c r="Y94" s="212" t="s">
        <v>282</v>
      </c>
      <c r="Z94" s="212" t="s">
        <v>282</v>
      </c>
      <c r="AA94" s="212" t="s">
        <v>282</v>
      </c>
      <c r="AB94" s="212" t="s">
        <v>282</v>
      </c>
      <c r="AC94" s="212" t="s">
        <v>282</v>
      </c>
      <c r="AD94" s="212" t="s">
        <v>282</v>
      </c>
      <c r="AE94" s="212" t="s">
        <v>282</v>
      </c>
      <c r="AF94" s="212" t="s">
        <v>282</v>
      </c>
      <c r="AG94" s="212" t="s">
        <v>282</v>
      </c>
      <c r="AH94" s="212" t="s">
        <v>282</v>
      </c>
      <c r="AI94" s="212" t="s">
        <v>282</v>
      </c>
      <c r="AJ94" s="212" t="s">
        <v>282</v>
      </c>
      <c r="AK94" s="212" t="s">
        <v>282</v>
      </c>
      <c r="AL94" s="212" t="s">
        <v>282</v>
      </c>
      <c r="AM94" s="212" t="s">
        <v>282</v>
      </c>
      <c r="AN94" s="212" t="s">
        <v>282</v>
      </c>
      <c r="AO94" s="212" t="s">
        <v>282</v>
      </c>
      <c r="AP94" s="212" t="s">
        <v>282</v>
      </c>
      <c r="AQ94" s="212" t="s">
        <v>282</v>
      </c>
      <c r="AR94" s="212" t="s">
        <v>282</v>
      </c>
      <c r="AS94" s="212" t="s">
        <v>282</v>
      </c>
      <c r="AT94" s="212" t="s">
        <v>282</v>
      </c>
      <c r="AU94" s="212" t="s">
        <v>282</v>
      </c>
      <c r="AV94" s="212" t="s">
        <v>282</v>
      </c>
      <c r="AW94" s="212" t="s">
        <v>282</v>
      </c>
      <c r="AX94" s="212" t="s">
        <v>282</v>
      </c>
      <c r="AY94" s="212" t="s">
        <v>282</v>
      </c>
      <c r="AZ94" s="212" t="s">
        <v>282</v>
      </c>
      <c r="BA94" s="212" t="s">
        <v>282</v>
      </c>
      <c r="BB94" s="212" t="s">
        <v>282</v>
      </c>
      <c r="BC94" s="212" t="s">
        <v>282</v>
      </c>
      <c r="BD94" s="212" t="s">
        <v>282</v>
      </c>
      <c r="BE94" s="212" t="s">
        <v>282</v>
      </c>
    </row>
    <row r="95" spans="1:57" s="212" customFormat="1" x14ac:dyDescent="0.25">
      <c r="A95" s="161" t="s">
        <v>14461</v>
      </c>
      <c r="B95" s="159" t="s">
        <v>282</v>
      </c>
      <c r="C95" s="212" t="s">
        <v>4798</v>
      </c>
      <c r="D95" s="288" t="s">
        <v>13420</v>
      </c>
      <c r="E95" s="212" t="s">
        <v>13425</v>
      </c>
      <c r="F95" s="212" t="s">
        <v>183</v>
      </c>
      <c r="G95" s="159" t="s">
        <v>282</v>
      </c>
      <c r="H95" s="159" t="s">
        <v>486</v>
      </c>
      <c r="I95" s="159" t="s">
        <v>13422</v>
      </c>
      <c r="J95" s="159" t="s">
        <v>273</v>
      </c>
      <c r="K95" s="159">
        <v>12</v>
      </c>
      <c r="L95" s="159" t="s">
        <v>273</v>
      </c>
      <c r="M95" s="159" t="s">
        <v>13419</v>
      </c>
      <c r="N95" s="212" t="s">
        <v>4798</v>
      </c>
      <c r="O95" s="288" t="s">
        <v>13420</v>
      </c>
      <c r="P95" s="212" t="s">
        <v>13426</v>
      </c>
      <c r="Q95" s="212" t="s">
        <v>183</v>
      </c>
      <c r="R95" s="212" t="s">
        <v>282</v>
      </c>
      <c r="S95" s="212" t="s">
        <v>448</v>
      </c>
      <c r="T95" s="212" t="s">
        <v>13422</v>
      </c>
      <c r="U95" s="212" t="s">
        <v>273</v>
      </c>
      <c r="V95" s="212">
        <v>12</v>
      </c>
      <c r="W95" s="212" t="s">
        <v>273</v>
      </c>
      <c r="X95" s="159" t="s">
        <v>13419</v>
      </c>
      <c r="Y95" s="212" t="s">
        <v>682</v>
      </c>
      <c r="Z95" s="212" t="s">
        <v>282</v>
      </c>
      <c r="AA95" s="212" t="s">
        <v>13421</v>
      </c>
      <c r="AB95" s="212" t="s">
        <v>183</v>
      </c>
      <c r="AC95" s="212" t="s">
        <v>282</v>
      </c>
      <c r="AD95" s="212" t="s">
        <v>486</v>
      </c>
      <c r="AE95" s="212" t="s">
        <v>11938</v>
      </c>
      <c r="AF95" s="212" t="s">
        <v>273</v>
      </c>
      <c r="AG95" s="212">
        <v>12</v>
      </c>
      <c r="AH95" s="212" t="s">
        <v>273</v>
      </c>
      <c r="AI95" s="159" t="s">
        <v>13419</v>
      </c>
      <c r="AJ95" s="212" t="s">
        <v>282</v>
      </c>
      <c r="AK95" s="212" t="s">
        <v>282</v>
      </c>
      <c r="AL95" s="212" t="s">
        <v>282</v>
      </c>
      <c r="AM95" s="212" t="s">
        <v>282</v>
      </c>
      <c r="AN95" s="212" t="s">
        <v>282</v>
      </c>
      <c r="AO95" s="212" t="s">
        <v>282</v>
      </c>
      <c r="AP95" s="212" t="s">
        <v>282</v>
      </c>
      <c r="AQ95" s="212" t="s">
        <v>282</v>
      </c>
      <c r="AR95" s="212" t="s">
        <v>282</v>
      </c>
      <c r="AS95" s="212" t="s">
        <v>282</v>
      </c>
      <c r="AT95" s="212" t="s">
        <v>282</v>
      </c>
      <c r="AU95" s="212" t="s">
        <v>282</v>
      </c>
      <c r="AV95" s="212" t="s">
        <v>282</v>
      </c>
      <c r="AW95" s="212" t="s">
        <v>282</v>
      </c>
      <c r="AX95" s="212" t="s">
        <v>282</v>
      </c>
      <c r="AY95" s="212" t="s">
        <v>282</v>
      </c>
      <c r="AZ95" s="212" t="s">
        <v>282</v>
      </c>
      <c r="BA95" s="212" t="s">
        <v>282</v>
      </c>
      <c r="BB95" s="212" t="s">
        <v>282</v>
      </c>
      <c r="BC95" s="212" t="s">
        <v>282</v>
      </c>
      <c r="BD95" s="212" t="s">
        <v>282</v>
      </c>
      <c r="BE95" s="212" t="s">
        <v>282</v>
      </c>
    </row>
    <row r="96" spans="1:57" s="212" customFormat="1" x14ac:dyDescent="0.25">
      <c r="A96" s="159" t="s">
        <v>7377</v>
      </c>
      <c r="B96" s="159" t="s">
        <v>13431</v>
      </c>
      <c r="C96" s="212" t="s">
        <v>256</v>
      </c>
      <c r="D96" s="288" t="s">
        <v>282</v>
      </c>
      <c r="E96" s="212" t="s">
        <v>282</v>
      </c>
      <c r="F96" s="212" t="s">
        <v>282</v>
      </c>
      <c r="G96" s="159" t="s">
        <v>282</v>
      </c>
      <c r="H96" s="159" t="s">
        <v>10507</v>
      </c>
      <c r="I96" s="159" t="s">
        <v>12906</v>
      </c>
      <c r="J96" s="159" t="s">
        <v>273</v>
      </c>
      <c r="K96" s="159">
        <v>12</v>
      </c>
      <c r="L96" s="159" t="s">
        <v>13432</v>
      </c>
      <c r="M96" s="159" t="s">
        <v>273</v>
      </c>
      <c r="N96" s="212" t="s">
        <v>246</v>
      </c>
      <c r="O96" s="288" t="s">
        <v>282</v>
      </c>
      <c r="P96" s="212" t="s">
        <v>282</v>
      </c>
      <c r="Q96" s="212" t="s">
        <v>282</v>
      </c>
      <c r="R96" s="212" t="s">
        <v>282</v>
      </c>
      <c r="S96" s="212" t="s">
        <v>10507</v>
      </c>
      <c r="T96" s="212" t="s">
        <v>11609</v>
      </c>
      <c r="U96" s="212" t="s">
        <v>273</v>
      </c>
      <c r="V96" s="212">
        <v>12</v>
      </c>
      <c r="W96" s="212" t="s">
        <v>13433</v>
      </c>
      <c r="X96" s="159" t="s">
        <v>273</v>
      </c>
      <c r="Y96" s="212" t="s">
        <v>282</v>
      </c>
      <c r="Z96" s="212" t="s">
        <v>282</v>
      </c>
      <c r="AA96" s="212" t="s">
        <v>282</v>
      </c>
      <c r="AB96" s="212" t="s">
        <v>282</v>
      </c>
      <c r="AC96" s="212" t="s">
        <v>282</v>
      </c>
      <c r="AD96" s="212" t="s">
        <v>282</v>
      </c>
      <c r="AE96" s="212" t="s">
        <v>282</v>
      </c>
      <c r="AF96" s="212" t="s">
        <v>282</v>
      </c>
      <c r="AG96" s="212" t="s">
        <v>282</v>
      </c>
      <c r="AH96" s="212" t="s">
        <v>282</v>
      </c>
      <c r="AI96" s="212" t="s">
        <v>282</v>
      </c>
      <c r="AJ96" s="212" t="s">
        <v>282</v>
      </c>
      <c r="AK96" s="212" t="s">
        <v>282</v>
      </c>
      <c r="AL96" s="212" t="s">
        <v>282</v>
      </c>
      <c r="AM96" s="212" t="s">
        <v>282</v>
      </c>
      <c r="AN96" s="212" t="s">
        <v>282</v>
      </c>
      <c r="AO96" s="212" t="s">
        <v>282</v>
      </c>
      <c r="AP96" s="212" t="s">
        <v>282</v>
      </c>
      <c r="AQ96" s="212" t="s">
        <v>282</v>
      </c>
      <c r="AR96" s="212" t="s">
        <v>282</v>
      </c>
      <c r="AS96" s="212" t="s">
        <v>282</v>
      </c>
      <c r="AT96" s="212" t="s">
        <v>282</v>
      </c>
      <c r="AU96" s="212" t="s">
        <v>282</v>
      </c>
      <c r="AV96" s="212" t="s">
        <v>282</v>
      </c>
      <c r="AW96" s="212" t="s">
        <v>282</v>
      </c>
      <c r="AX96" s="212" t="s">
        <v>282</v>
      </c>
      <c r="AY96" s="212" t="s">
        <v>282</v>
      </c>
      <c r="AZ96" s="212" t="s">
        <v>282</v>
      </c>
      <c r="BA96" s="212" t="s">
        <v>282</v>
      </c>
      <c r="BB96" s="212" t="s">
        <v>282</v>
      </c>
      <c r="BC96" s="212" t="s">
        <v>282</v>
      </c>
      <c r="BD96" s="212" t="s">
        <v>282</v>
      </c>
      <c r="BE96" s="212" t="s">
        <v>282</v>
      </c>
    </row>
    <row r="97" spans="1:57" s="212" customFormat="1" x14ac:dyDescent="0.25">
      <c r="A97" s="212" t="s">
        <v>8977</v>
      </c>
      <c r="B97" s="159" t="s">
        <v>282</v>
      </c>
      <c r="C97" s="212" t="s">
        <v>673</v>
      </c>
      <c r="D97" s="212" t="s">
        <v>10885</v>
      </c>
      <c r="E97" s="212" t="s">
        <v>273</v>
      </c>
      <c r="F97" s="212" t="s">
        <v>183</v>
      </c>
      <c r="G97" s="159" t="s">
        <v>282</v>
      </c>
      <c r="H97" s="159" t="s">
        <v>10761</v>
      </c>
      <c r="I97" s="159" t="s">
        <v>10890</v>
      </c>
      <c r="J97" s="159" t="s">
        <v>273</v>
      </c>
      <c r="K97" s="159">
        <v>6</v>
      </c>
      <c r="L97" s="159" t="s">
        <v>10891</v>
      </c>
      <c r="M97" s="159" t="s">
        <v>10534</v>
      </c>
      <c r="N97" s="212" t="s">
        <v>4639</v>
      </c>
      <c r="O97" s="212" t="s">
        <v>10883</v>
      </c>
      <c r="P97" s="212" t="s">
        <v>10884</v>
      </c>
      <c r="Q97" s="212" t="s">
        <v>183</v>
      </c>
      <c r="R97" s="212" t="s">
        <v>282</v>
      </c>
      <c r="S97" s="212" t="s">
        <v>10761</v>
      </c>
      <c r="T97" s="212" t="s">
        <v>273</v>
      </c>
      <c r="U97" s="212" t="s">
        <v>273</v>
      </c>
      <c r="V97" s="212">
        <v>6</v>
      </c>
      <c r="W97" s="212" t="s">
        <v>10889</v>
      </c>
      <c r="X97" s="212" t="s">
        <v>10534</v>
      </c>
      <c r="Y97" s="212" t="s">
        <v>682</v>
      </c>
      <c r="Z97" s="212" t="s">
        <v>282</v>
      </c>
      <c r="AA97" s="212" t="s">
        <v>10886</v>
      </c>
      <c r="AB97" s="212" t="s">
        <v>183</v>
      </c>
      <c r="AC97" s="212" t="s">
        <v>282</v>
      </c>
      <c r="AD97" s="212" t="s">
        <v>486</v>
      </c>
      <c r="AE97" s="212" t="s">
        <v>273</v>
      </c>
      <c r="AF97" s="212" t="s">
        <v>273</v>
      </c>
      <c r="AG97" s="212">
        <v>6</v>
      </c>
      <c r="AH97" s="212" t="s">
        <v>273</v>
      </c>
      <c r="AI97" s="212" t="s">
        <v>10895</v>
      </c>
      <c r="AJ97" s="212" t="s">
        <v>282</v>
      </c>
      <c r="AK97" s="212" t="s">
        <v>282</v>
      </c>
      <c r="AL97" s="212" t="s">
        <v>282</v>
      </c>
      <c r="AM97" s="212" t="s">
        <v>282</v>
      </c>
      <c r="AN97" s="212" t="s">
        <v>282</v>
      </c>
      <c r="AO97" s="212" t="s">
        <v>282</v>
      </c>
      <c r="AP97" s="212" t="s">
        <v>282</v>
      </c>
      <c r="AQ97" s="212" t="s">
        <v>282</v>
      </c>
      <c r="AR97" s="212" t="s">
        <v>282</v>
      </c>
      <c r="AS97" s="212" t="s">
        <v>282</v>
      </c>
      <c r="AT97" s="212" t="s">
        <v>282</v>
      </c>
      <c r="AU97" s="212" t="s">
        <v>282</v>
      </c>
      <c r="AV97" s="212" t="s">
        <v>282</v>
      </c>
      <c r="AW97" s="212" t="s">
        <v>282</v>
      </c>
      <c r="AX97" s="212" t="s">
        <v>282</v>
      </c>
      <c r="AY97" s="212" t="s">
        <v>282</v>
      </c>
      <c r="AZ97" s="212" t="s">
        <v>282</v>
      </c>
      <c r="BA97" s="212" t="s">
        <v>282</v>
      </c>
      <c r="BB97" s="212" t="s">
        <v>282</v>
      </c>
      <c r="BC97" s="212" t="s">
        <v>282</v>
      </c>
      <c r="BD97" s="212" t="s">
        <v>282</v>
      </c>
      <c r="BE97" s="212" t="s">
        <v>282</v>
      </c>
    </row>
    <row r="98" spans="1:57" s="212" customFormat="1" x14ac:dyDescent="0.25">
      <c r="A98" s="212" t="s">
        <v>1854</v>
      </c>
      <c r="B98" s="159" t="s">
        <v>13439</v>
      </c>
      <c r="C98" s="212" t="s">
        <v>256</v>
      </c>
      <c r="D98" s="212" t="s">
        <v>282</v>
      </c>
      <c r="E98" s="212" t="s">
        <v>13437</v>
      </c>
      <c r="F98" s="212" t="s">
        <v>282</v>
      </c>
      <c r="G98" s="159" t="s">
        <v>282</v>
      </c>
      <c r="H98" s="159" t="s">
        <v>10507</v>
      </c>
      <c r="I98" s="159" t="s">
        <v>10527</v>
      </c>
      <c r="J98" s="159">
        <v>7</v>
      </c>
      <c r="K98" s="159">
        <v>8</v>
      </c>
      <c r="L98" s="159" t="s">
        <v>273</v>
      </c>
      <c r="M98" s="159" t="s">
        <v>273</v>
      </c>
      <c r="N98" s="212" t="s">
        <v>263</v>
      </c>
      <c r="O98" s="212" t="s">
        <v>282</v>
      </c>
      <c r="P98" s="212" t="s">
        <v>13438</v>
      </c>
      <c r="Q98" s="212" t="s">
        <v>282</v>
      </c>
      <c r="R98" s="212" t="s">
        <v>282</v>
      </c>
      <c r="S98" s="212" t="s">
        <v>10507</v>
      </c>
      <c r="T98" s="212" t="s">
        <v>10654</v>
      </c>
      <c r="U98" s="212">
        <v>14</v>
      </c>
      <c r="V98" s="212">
        <v>8</v>
      </c>
      <c r="W98" s="212" t="s">
        <v>273</v>
      </c>
      <c r="X98" s="212" t="s">
        <v>273</v>
      </c>
      <c r="Y98" s="212" t="s">
        <v>282</v>
      </c>
      <c r="Z98" s="212" t="s">
        <v>282</v>
      </c>
      <c r="AA98" s="212" t="s">
        <v>282</v>
      </c>
      <c r="AB98" s="212" t="s">
        <v>282</v>
      </c>
      <c r="AC98" s="212" t="s">
        <v>282</v>
      </c>
      <c r="AD98" s="212" t="s">
        <v>282</v>
      </c>
      <c r="AE98" s="212" t="s">
        <v>282</v>
      </c>
      <c r="AF98" s="212" t="s">
        <v>282</v>
      </c>
      <c r="AG98" s="212" t="s">
        <v>282</v>
      </c>
      <c r="AH98" s="212" t="s">
        <v>282</v>
      </c>
      <c r="AI98" s="212" t="s">
        <v>282</v>
      </c>
      <c r="AJ98" s="212" t="s">
        <v>282</v>
      </c>
      <c r="AK98" s="212" t="s">
        <v>282</v>
      </c>
      <c r="AL98" s="212" t="s">
        <v>282</v>
      </c>
      <c r="AM98" s="212" t="s">
        <v>282</v>
      </c>
      <c r="AN98" s="212" t="s">
        <v>282</v>
      </c>
      <c r="AO98" s="212" t="s">
        <v>282</v>
      </c>
      <c r="AP98" s="212" t="s">
        <v>282</v>
      </c>
      <c r="AQ98" s="212" t="s">
        <v>282</v>
      </c>
      <c r="AR98" s="212" t="s">
        <v>282</v>
      </c>
      <c r="AS98" s="212" t="s">
        <v>282</v>
      </c>
      <c r="AT98" s="212" t="s">
        <v>282</v>
      </c>
      <c r="AU98" s="212" t="s">
        <v>282</v>
      </c>
      <c r="AV98" s="212" t="s">
        <v>282</v>
      </c>
      <c r="AW98" s="212" t="s">
        <v>282</v>
      </c>
      <c r="AX98" s="212" t="s">
        <v>282</v>
      </c>
      <c r="AY98" s="212" t="s">
        <v>282</v>
      </c>
      <c r="AZ98" s="212" t="s">
        <v>282</v>
      </c>
      <c r="BA98" s="212" t="s">
        <v>282</v>
      </c>
      <c r="BB98" s="212" t="s">
        <v>282</v>
      </c>
      <c r="BC98" s="212" t="s">
        <v>282</v>
      </c>
      <c r="BD98" s="212" t="s">
        <v>282</v>
      </c>
      <c r="BE98" s="212" t="s">
        <v>282</v>
      </c>
    </row>
    <row r="99" spans="1:57" s="212" customFormat="1" x14ac:dyDescent="0.25">
      <c r="A99" s="212" t="s">
        <v>7979</v>
      </c>
      <c r="B99" s="159" t="s">
        <v>13445</v>
      </c>
      <c r="C99" s="212" t="s">
        <v>10476</v>
      </c>
      <c r="D99" s="212" t="s">
        <v>282</v>
      </c>
      <c r="E99" s="212" t="s">
        <v>13450</v>
      </c>
      <c r="F99" s="212" t="s">
        <v>182</v>
      </c>
      <c r="G99" s="289" t="s">
        <v>13446</v>
      </c>
      <c r="H99" s="159" t="s">
        <v>448</v>
      </c>
      <c r="I99" s="159" t="s">
        <v>13449</v>
      </c>
      <c r="J99" s="159">
        <v>2</v>
      </c>
      <c r="K99" s="159">
        <v>12</v>
      </c>
      <c r="L99" s="159" t="s">
        <v>13453</v>
      </c>
      <c r="M99" s="159" t="s">
        <v>13448</v>
      </c>
      <c r="N99" s="212" t="s">
        <v>636</v>
      </c>
      <c r="O99" s="212" t="s">
        <v>282</v>
      </c>
      <c r="P99" s="212" t="s">
        <v>13447</v>
      </c>
      <c r="Q99" s="212" t="s">
        <v>282</v>
      </c>
      <c r="R99" s="212" t="s">
        <v>282</v>
      </c>
      <c r="S99" s="212" t="s">
        <v>282</v>
      </c>
      <c r="T99" s="212" t="s">
        <v>282</v>
      </c>
      <c r="U99" s="212" t="s">
        <v>282</v>
      </c>
      <c r="V99" s="212">
        <v>12</v>
      </c>
      <c r="W99" s="212" t="s">
        <v>282</v>
      </c>
      <c r="X99" s="212" t="s">
        <v>282</v>
      </c>
      <c r="Y99" s="212" t="s">
        <v>282</v>
      </c>
      <c r="Z99" s="212" t="s">
        <v>282</v>
      </c>
      <c r="AA99" s="212" t="s">
        <v>282</v>
      </c>
      <c r="AB99" s="212" t="s">
        <v>282</v>
      </c>
      <c r="AC99" s="212" t="s">
        <v>282</v>
      </c>
      <c r="AD99" s="212" t="s">
        <v>282</v>
      </c>
      <c r="AE99" s="212" t="s">
        <v>282</v>
      </c>
      <c r="AF99" s="212" t="s">
        <v>282</v>
      </c>
      <c r="AG99" s="212" t="s">
        <v>282</v>
      </c>
      <c r="AH99" s="212" t="s">
        <v>282</v>
      </c>
      <c r="AI99" s="212" t="s">
        <v>282</v>
      </c>
      <c r="AJ99" s="212" t="s">
        <v>282</v>
      </c>
      <c r="AK99" s="212" t="s">
        <v>282</v>
      </c>
      <c r="AL99" s="212" t="s">
        <v>282</v>
      </c>
      <c r="AM99" s="212" t="s">
        <v>282</v>
      </c>
      <c r="AN99" s="212" t="s">
        <v>282</v>
      </c>
      <c r="AO99" s="212" t="s">
        <v>282</v>
      </c>
      <c r="AP99" s="212" t="s">
        <v>282</v>
      </c>
      <c r="AQ99" s="212" t="s">
        <v>282</v>
      </c>
      <c r="AR99" s="212" t="s">
        <v>282</v>
      </c>
      <c r="AS99" s="212" t="s">
        <v>282</v>
      </c>
      <c r="AT99" s="212" t="s">
        <v>282</v>
      </c>
      <c r="AU99" s="212" t="s">
        <v>282</v>
      </c>
      <c r="AV99" s="212" t="s">
        <v>282</v>
      </c>
      <c r="AW99" s="212" t="s">
        <v>282</v>
      </c>
      <c r="AX99" s="212" t="s">
        <v>282</v>
      </c>
      <c r="AY99" s="212" t="s">
        <v>282</v>
      </c>
      <c r="AZ99" s="212" t="s">
        <v>282</v>
      </c>
      <c r="BA99" s="212" t="s">
        <v>282</v>
      </c>
      <c r="BB99" s="212" t="s">
        <v>282</v>
      </c>
      <c r="BC99" s="212" t="s">
        <v>282</v>
      </c>
      <c r="BD99" s="212" t="s">
        <v>282</v>
      </c>
      <c r="BE99" s="212" t="s">
        <v>282</v>
      </c>
    </row>
    <row r="100" spans="1:57" s="212" customFormat="1" x14ac:dyDescent="0.25">
      <c r="A100" s="212" t="s">
        <v>7379</v>
      </c>
      <c r="B100" s="159" t="s">
        <v>13378</v>
      </c>
      <c r="C100" s="212" t="s">
        <v>246</v>
      </c>
      <c r="D100" s="212" t="s">
        <v>282</v>
      </c>
      <c r="E100" s="212" t="s">
        <v>282</v>
      </c>
      <c r="F100" s="212" t="s">
        <v>282</v>
      </c>
      <c r="G100" s="289" t="s">
        <v>282</v>
      </c>
      <c r="H100" s="159" t="s">
        <v>10507</v>
      </c>
      <c r="I100" s="159" t="s">
        <v>406</v>
      </c>
      <c r="J100" s="159" t="s">
        <v>273</v>
      </c>
      <c r="K100" s="159">
        <v>6</v>
      </c>
      <c r="L100" s="159" t="s">
        <v>11862</v>
      </c>
      <c r="M100" s="159" t="s">
        <v>273</v>
      </c>
      <c r="N100" s="159" t="s">
        <v>790</v>
      </c>
      <c r="O100" s="159" t="s">
        <v>282</v>
      </c>
      <c r="P100" s="159" t="s">
        <v>282</v>
      </c>
      <c r="Q100" s="159" t="s">
        <v>282</v>
      </c>
      <c r="R100" s="159" t="s">
        <v>282</v>
      </c>
      <c r="S100" s="159" t="s">
        <v>10507</v>
      </c>
      <c r="T100" s="159" t="s">
        <v>273</v>
      </c>
      <c r="U100" s="159" t="s">
        <v>273</v>
      </c>
      <c r="V100" s="212">
        <v>6</v>
      </c>
      <c r="W100" s="212" t="s">
        <v>273</v>
      </c>
      <c r="X100" s="212" t="s">
        <v>273</v>
      </c>
      <c r="Y100" s="212" t="s">
        <v>282</v>
      </c>
      <c r="Z100" s="212" t="s">
        <v>282</v>
      </c>
      <c r="AA100" s="212" t="s">
        <v>282</v>
      </c>
      <c r="AB100" s="212" t="s">
        <v>282</v>
      </c>
      <c r="AC100" s="212" t="s">
        <v>282</v>
      </c>
      <c r="AD100" s="212" t="s">
        <v>282</v>
      </c>
      <c r="AE100" s="212" t="s">
        <v>282</v>
      </c>
      <c r="AF100" s="212" t="s">
        <v>282</v>
      </c>
      <c r="AG100" s="212" t="s">
        <v>282</v>
      </c>
      <c r="AH100" s="212" t="s">
        <v>282</v>
      </c>
      <c r="AI100" s="212" t="s">
        <v>282</v>
      </c>
      <c r="AJ100" s="212" t="s">
        <v>282</v>
      </c>
      <c r="AK100" s="212" t="s">
        <v>282</v>
      </c>
      <c r="AL100" s="212" t="s">
        <v>282</v>
      </c>
      <c r="AM100" s="212" t="s">
        <v>282</v>
      </c>
      <c r="AN100" s="212" t="s">
        <v>282</v>
      </c>
      <c r="AO100" s="212" t="s">
        <v>282</v>
      </c>
      <c r="AP100" s="212" t="s">
        <v>282</v>
      </c>
      <c r="AQ100" s="212" t="s">
        <v>282</v>
      </c>
      <c r="AR100" s="212" t="s">
        <v>282</v>
      </c>
      <c r="AS100" s="212" t="s">
        <v>282</v>
      </c>
      <c r="AT100" s="212" t="s">
        <v>282</v>
      </c>
      <c r="AU100" s="212" t="s">
        <v>282</v>
      </c>
      <c r="AV100" s="212" t="s">
        <v>282</v>
      </c>
      <c r="AW100" s="212" t="s">
        <v>282</v>
      </c>
      <c r="AX100" s="212" t="s">
        <v>282</v>
      </c>
      <c r="AY100" s="212" t="s">
        <v>282</v>
      </c>
      <c r="AZ100" s="212" t="s">
        <v>282</v>
      </c>
      <c r="BA100" s="212" t="s">
        <v>282</v>
      </c>
      <c r="BB100" s="212" t="s">
        <v>282</v>
      </c>
      <c r="BC100" s="212" t="s">
        <v>282</v>
      </c>
      <c r="BD100" s="212" t="s">
        <v>282</v>
      </c>
      <c r="BE100" s="212" t="s">
        <v>282</v>
      </c>
    </row>
    <row r="101" spans="1:57" s="212" customFormat="1" x14ac:dyDescent="0.25">
      <c r="A101" s="212" t="s">
        <v>7381</v>
      </c>
      <c r="B101" s="159" t="s">
        <v>13378</v>
      </c>
      <c r="C101" s="212" t="s">
        <v>256</v>
      </c>
      <c r="D101" s="212" t="s">
        <v>282</v>
      </c>
      <c r="E101" s="212" t="s">
        <v>282</v>
      </c>
      <c r="F101" s="212" t="s">
        <v>282</v>
      </c>
      <c r="G101" s="289" t="s">
        <v>282</v>
      </c>
      <c r="H101" s="159" t="s">
        <v>10507</v>
      </c>
      <c r="I101" s="159" t="s">
        <v>406</v>
      </c>
      <c r="J101" s="159" t="s">
        <v>273</v>
      </c>
      <c r="K101" s="159">
        <v>6</v>
      </c>
      <c r="L101" s="159" t="s">
        <v>11862</v>
      </c>
      <c r="M101" s="159" t="s">
        <v>273</v>
      </c>
      <c r="N101" s="159" t="s">
        <v>790</v>
      </c>
      <c r="O101" s="159" t="s">
        <v>282</v>
      </c>
      <c r="P101" s="159" t="s">
        <v>282</v>
      </c>
      <c r="Q101" s="159" t="s">
        <v>282</v>
      </c>
      <c r="R101" s="159" t="s">
        <v>282</v>
      </c>
      <c r="S101" s="159" t="s">
        <v>10507</v>
      </c>
      <c r="T101" s="159" t="s">
        <v>273</v>
      </c>
      <c r="U101" s="159" t="s">
        <v>273</v>
      </c>
      <c r="V101" s="212">
        <v>6</v>
      </c>
      <c r="W101" s="212" t="s">
        <v>273</v>
      </c>
      <c r="X101" s="212" t="s">
        <v>273</v>
      </c>
      <c r="Y101" s="212" t="s">
        <v>282</v>
      </c>
      <c r="Z101" s="212" t="s">
        <v>282</v>
      </c>
      <c r="AA101" s="212" t="s">
        <v>282</v>
      </c>
      <c r="AB101" s="212" t="s">
        <v>282</v>
      </c>
      <c r="AC101" s="212" t="s">
        <v>282</v>
      </c>
      <c r="AD101" s="212" t="s">
        <v>282</v>
      </c>
      <c r="AE101" s="212" t="s">
        <v>282</v>
      </c>
      <c r="AF101" s="212" t="s">
        <v>282</v>
      </c>
      <c r="AG101" s="212" t="s">
        <v>282</v>
      </c>
      <c r="AH101" s="212" t="s">
        <v>282</v>
      </c>
      <c r="AI101" s="212" t="s">
        <v>282</v>
      </c>
      <c r="AJ101" s="212" t="s">
        <v>282</v>
      </c>
      <c r="AK101" s="212" t="s">
        <v>282</v>
      </c>
      <c r="AL101" s="212" t="s">
        <v>282</v>
      </c>
      <c r="AM101" s="212" t="s">
        <v>282</v>
      </c>
      <c r="AN101" s="212" t="s">
        <v>282</v>
      </c>
      <c r="AO101" s="212" t="s">
        <v>282</v>
      </c>
      <c r="AP101" s="212" t="s">
        <v>282</v>
      </c>
      <c r="AQ101" s="212" t="s">
        <v>282</v>
      </c>
      <c r="AR101" s="212" t="s">
        <v>282</v>
      </c>
      <c r="AS101" s="212" t="s">
        <v>282</v>
      </c>
      <c r="AT101" s="212" t="s">
        <v>282</v>
      </c>
      <c r="AU101" s="212" t="s">
        <v>282</v>
      </c>
      <c r="AV101" s="212" t="s">
        <v>282</v>
      </c>
      <c r="AW101" s="212" t="s">
        <v>282</v>
      </c>
      <c r="AX101" s="212" t="s">
        <v>282</v>
      </c>
      <c r="AY101" s="212" t="s">
        <v>282</v>
      </c>
      <c r="AZ101" s="212" t="s">
        <v>282</v>
      </c>
      <c r="BA101" s="212" t="s">
        <v>282</v>
      </c>
      <c r="BB101" s="212" t="s">
        <v>282</v>
      </c>
      <c r="BC101" s="212" t="s">
        <v>282</v>
      </c>
      <c r="BD101" s="212" t="s">
        <v>282</v>
      </c>
      <c r="BE101" s="212" t="s">
        <v>282</v>
      </c>
    </row>
    <row r="102" spans="1:57" s="212" customFormat="1" x14ac:dyDescent="0.25">
      <c r="A102" s="212" t="s">
        <v>7383</v>
      </c>
      <c r="B102" s="159" t="s">
        <v>13378</v>
      </c>
      <c r="C102" s="212" t="s">
        <v>246</v>
      </c>
      <c r="D102" s="212" t="s">
        <v>282</v>
      </c>
      <c r="E102" s="212" t="s">
        <v>282</v>
      </c>
      <c r="F102" s="212" t="s">
        <v>282</v>
      </c>
      <c r="G102" s="289" t="s">
        <v>282</v>
      </c>
      <c r="H102" s="159" t="s">
        <v>10507</v>
      </c>
      <c r="I102" s="159" t="s">
        <v>406</v>
      </c>
      <c r="J102" s="159" t="s">
        <v>273</v>
      </c>
      <c r="K102" s="159">
        <v>6</v>
      </c>
      <c r="L102" s="159" t="s">
        <v>11862</v>
      </c>
      <c r="M102" s="159" t="s">
        <v>273</v>
      </c>
      <c r="N102" s="159" t="s">
        <v>790</v>
      </c>
      <c r="O102" s="159" t="s">
        <v>282</v>
      </c>
      <c r="P102" s="159" t="s">
        <v>282</v>
      </c>
      <c r="Q102" s="159" t="s">
        <v>282</v>
      </c>
      <c r="R102" s="159" t="s">
        <v>282</v>
      </c>
      <c r="S102" s="159" t="s">
        <v>10507</v>
      </c>
      <c r="T102" s="159" t="s">
        <v>273</v>
      </c>
      <c r="U102" s="159" t="s">
        <v>273</v>
      </c>
      <c r="V102" s="212">
        <v>6</v>
      </c>
      <c r="W102" s="212" t="s">
        <v>273</v>
      </c>
      <c r="X102" s="212" t="s">
        <v>273</v>
      </c>
      <c r="Y102" s="212" t="s">
        <v>282</v>
      </c>
      <c r="Z102" s="212" t="s">
        <v>282</v>
      </c>
      <c r="AA102" s="212" t="s">
        <v>282</v>
      </c>
      <c r="AB102" s="212" t="s">
        <v>282</v>
      </c>
      <c r="AC102" s="212" t="s">
        <v>282</v>
      </c>
      <c r="AD102" s="212" t="s">
        <v>282</v>
      </c>
      <c r="AE102" s="212" t="s">
        <v>282</v>
      </c>
      <c r="AF102" s="212" t="s">
        <v>282</v>
      </c>
      <c r="AG102" s="212" t="s">
        <v>282</v>
      </c>
      <c r="AH102" s="212" t="s">
        <v>282</v>
      </c>
      <c r="AI102" s="212" t="s">
        <v>282</v>
      </c>
      <c r="AJ102" s="212" t="s">
        <v>282</v>
      </c>
      <c r="AK102" s="212" t="s">
        <v>282</v>
      </c>
      <c r="AL102" s="212" t="s">
        <v>282</v>
      </c>
      <c r="AM102" s="212" t="s">
        <v>282</v>
      </c>
      <c r="AN102" s="212" t="s">
        <v>282</v>
      </c>
      <c r="AO102" s="212" t="s">
        <v>282</v>
      </c>
      <c r="AP102" s="212" t="s">
        <v>282</v>
      </c>
      <c r="AQ102" s="212" t="s">
        <v>282</v>
      </c>
      <c r="AR102" s="212" t="s">
        <v>282</v>
      </c>
      <c r="AS102" s="212" t="s">
        <v>282</v>
      </c>
      <c r="AT102" s="212" t="s">
        <v>282</v>
      </c>
      <c r="AU102" s="212" t="s">
        <v>282</v>
      </c>
      <c r="AV102" s="212" t="s">
        <v>282</v>
      </c>
      <c r="AW102" s="212" t="s">
        <v>282</v>
      </c>
      <c r="AX102" s="212" t="s">
        <v>282</v>
      </c>
      <c r="AY102" s="212" t="s">
        <v>282</v>
      </c>
      <c r="AZ102" s="212" t="s">
        <v>282</v>
      </c>
      <c r="BA102" s="212" t="s">
        <v>282</v>
      </c>
      <c r="BB102" s="212" t="s">
        <v>282</v>
      </c>
      <c r="BC102" s="212" t="s">
        <v>282</v>
      </c>
      <c r="BD102" s="212" t="s">
        <v>282</v>
      </c>
      <c r="BE102" s="212" t="s">
        <v>282</v>
      </c>
    </row>
    <row r="103" spans="1:57" s="212" customFormat="1" x14ac:dyDescent="0.25">
      <c r="A103" s="212" t="s">
        <v>10927</v>
      </c>
      <c r="B103" s="159" t="s">
        <v>282</v>
      </c>
      <c r="C103" s="212" t="s">
        <v>256</v>
      </c>
      <c r="D103" s="212" t="s">
        <v>282</v>
      </c>
      <c r="E103" s="212" t="s">
        <v>282</v>
      </c>
      <c r="F103" s="212" t="s">
        <v>282</v>
      </c>
      <c r="G103" s="289" t="s">
        <v>282</v>
      </c>
      <c r="H103" s="159" t="s">
        <v>10507</v>
      </c>
      <c r="I103" s="159" t="s">
        <v>11146</v>
      </c>
      <c r="J103" s="159">
        <v>7</v>
      </c>
      <c r="K103" s="159">
        <v>6</v>
      </c>
      <c r="L103" s="159" t="s">
        <v>10799</v>
      </c>
      <c r="M103" s="159" t="s">
        <v>273</v>
      </c>
      <c r="N103" s="159" t="s">
        <v>790</v>
      </c>
      <c r="O103" s="159" t="s">
        <v>282</v>
      </c>
      <c r="P103" s="159" t="s">
        <v>282</v>
      </c>
      <c r="Q103" s="159" t="s">
        <v>282</v>
      </c>
      <c r="R103" s="159" t="s">
        <v>282</v>
      </c>
      <c r="S103" s="159" t="s">
        <v>10507</v>
      </c>
      <c r="T103" s="159" t="s">
        <v>273</v>
      </c>
      <c r="U103" s="159">
        <v>7</v>
      </c>
      <c r="V103" s="212">
        <v>6</v>
      </c>
      <c r="W103" s="212" t="s">
        <v>273</v>
      </c>
      <c r="X103" s="212" t="s">
        <v>273</v>
      </c>
      <c r="Y103" s="212" t="s">
        <v>282</v>
      </c>
      <c r="Z103" s="212" t="s">
        <v>282</v>
      </c>
      <c r="AA103" s="212" t="s">
        <v>282</v>
      </c>
      <c r="AB103" s="212" t="s">
        <v>282</v>
      </c>
      <c r="AC103" s="212" t="s">
        <v>282</v>
      </c>
      <c r="AD103" s="212" t="s">
        <v>282</v>
      </c>
      <c r="AE103" s="212" t="s">
        <v>282</v>
      </c>
      <c r="AF103" s="212" t="s">
        <v>282</v>
      </c>
      <c r="AG103" s="212" t="s">
        <v>282</v>
      </c>
      <c r="AH103" s="212" t="s">
        <v>282</v>
      </c>
      <c r="AI103" s="212" t="s">
        <v>282</v>
      </c>
      <c r="AJ103" s="212" t="s">
        <v>282</v>
      </c>
      <c r="AK103" s="212" t="s">
        <v>282</v>
      </c>
      <c r="AL103" s="212" t="s">
        <v>282</v>
      </c>
      <c r="AM103" s="212" t="s">
        <v>282</v>
      </c>
      <c r="AN103" s="212" t="s">
        <v>282</v>
      </c>
      <c r="AO103" s="212" t="s">
        <v>282</v>
      </c>
      <c r="AP103" s="212" t="s">
        <v>282</v>
      </c>
      <c r="AQ103" s="212" t="s">
        <v>282</v>
      </c>
      <c r="AR103" s="212" t="s">
        <v>282</v>
      </c>
      <c r="AS103" s="212" t="s">
        <v>282</v>
      </c>
      <c r="AT103" s="212" t="s">
        <v>282</v>
      </c>
      <c r="AU103" s="212" t="s">
        <v>282</v>
      </c>
      <c r="AV103" s="212" t="s">
        <v>282</v>
      </c>
      <c r="AW103" s="212" t="s">
        <v>282</v>
      </c>
      <c r="AX103" s="212" t="s">
        <v>282</v>
      </c>
      <c r="AY103" s="212" t="s">
        <v>282</v>
      </c>
      <c r="AZ103" s="212" t="s">
        <v>282</v>
      </c>
      <c r="BA103" s="212" t="s">
        <v>282</v>
      </c>
      <c r="BB103" s="212" t="s">
        <v>282</v>
      </c>
      <c r="BC103" s="212" t="s">
        <v>282</v>
      </c>
      <c r="BD103" s="212" t="s">
        <v>282</v>
      </c>
      <c r="BE103" s="212" t="s">
        <v>282</v>
      </c>
    </row>
    <row r="104" spans="1:57" s="212" customFormat="1" x14ac:dyDescent="0.25">
      <c r="A104" s="212" t="s">
        <v>10928</v>
      </c>
      <c r="B104" s="159" t="s">
        <v>282</v>
      </c>
      <c r="C104" s="212" t="s">
        <v>256</v>
      </c>
      <c r="D104" s="212" t="s">
        <v>282</v>
      </c>
      <c r="E104" s="212" t="s">
        <v>282</v>
      </c>
      <c r="F104" s="212" t="s">
        <v>282</v>
      </c>
      <c r="G104" s="289" t="s">
        <v>282</v>
      </c>
      <c r="H104" s="159" t="s">
        <v>10507</v>
      </c>
      <c r="I104" s="159" t="s">
        <v>11146</v>
      </c>
      <c r="J104" s="159" t="s">
        <v>273</v>
      </c>
      <c r="K104" s="159">
        <v>6</v>
      </c>
      <c r="L104" s="159" t="s">
        <v>14208</v>
      </c>
      <c r="M104" s="159" t="s">
        <v>273</v>
      </c>
      <c r="N104" s="159" t="s">
        <v>790</v>
      </c>
      <c r="O104" s="159" t="s">
        <v>282</v>
      </c>
      <c r="P104" s="159" t="s">
        <v>282</v>
      </c>
      <c r="Q104" s="159" t="s">
        <v>282</v>
      </c>
      <c r="R104" s="159" t="s">
        <v>282</v>
      </c>
      <c r="S104" s="159" t="s">
        <v>10507</v>
      </c>
      <c r="T104" s="159" t="s">
        <v>273</v>
      </c>
      <c r="U104" s="159" t="s">
        <v>273</v>
      </c>
      <c r="V104" s="212">
        <v>6</v>
      </c>
      <c r="W104" s="212" t="s">
        <v>273</v>
      </c>
      <c r="X104" s="212" t="s">
        <v>273</v>
      </c>
      <c r="Y104" s="212" t="s">
        <v>282</v>
      </c>
      <c r="Z104" s="212" t="s">
        <v>282</v>
      </c>
      <c r="AA104" s="212" t="s">
        <v>282</v>
      </c>
      <c r="AB104" s="212" t="s">
        <v>282</v>
      </c>
      <c r="AC104" s="212" t="s">
        <v>282</v>
      </c>
      <c r="AD104" s="212" t="s">
        <v>282</v>
      </c>
      <c r="AE104" s="212" t="s">
        <v>282</v>
      </c>
      <c r="AF104" s="212" t="s">
        <v>282</v>
      </c>
      <c r="AG104" s="212" t="s">
        <v>282</v>
      </c>
      <c r="AH104" s="212" t="s">
        <v>282</v>
      </c>
      <c r="AI104" s="212" t="s">
        <v>282</v>
      </c>
      <c r="AJ104" s="212" t="s">
        <v>282</v>
      </c>
      <c r="AK104" s="212" t="s">
        <v>282</v>
      </c>
      <c r="AL104" s="212" t="s">
        <v>282</v>
      </c>
      <c r="AM104" s="212" t="s">
        <v>282</v>
      </c>
      <c r="AN104" s="212" t="s">
        <v>282</v>
      </c>
      <c r="AO104" s="212" t="s">
        <v>282</v>
      </c>
      <c r="AP104" s="212" t="s">
        <v>282</v>
      </c>
      <c r="AQ104" s="212" t="s">
        <v>282</v>
      </c>
      <c r="AR104" s="212" t="s">
        <v>282</v>
      </c>
      <c r="AS104" s="212" t="s">
        <v>282</v>
      </c>
      <c r="AT104" s="212" t="s">
        <v>282</v>
      </c>
      <c r="AU104" s="212" t="s">
        <v>282</v>
      </c>
      <c r="AV104" s="212" t="s">
        <v>282</v>
      </c>
      <c r="AW104" s="212" t="s">
        <v>282</v>
      </c>
      <c r="AX104" s="212" t="s">
        <v>282</v>
      </c>
      <c r="AY104" s="212" t="s">
        <v>282</v>
      </c>
      <c r="AZ104" s="212" t="s">
        <v>282</v>
      </c>
      <c r="BA104" s="212" t="s">
        <v>282</v>
      </c>
      <c r="BB104" s="212" t="s">
        <v>282</v>
      </c>
      <c r="BC104" s="212" t="s">
        <v>282</v>
      </c>
      <c r="BD104" s="212" t="s">
        <v>282</v>
      </c>
      <c r="BE104" s="212" t="s">
        <v>282</v>
      </c>
    </row>
    <row r="105" spans="1:57" s="212" customFormat="1" x14ac:dyDescent="0.25">
      <c r="A105" s="212" t="s">
        <v>6729</v>
      </c>
      <c r="B105" s="159" t="s">
        <v>14959</v>
      </c>
      <c r="C105" s="212" t="s">
        <v>261</v>
      </c>
      <c r="D105" s="212" t="s">
        <v>282</v>
      </c>
      <c r="E105" s="212" t="s">
        <v>282</v>
      </c>
      <c r="F105" s="212" t="s">
        <v>282</v>
      </c>
      <c r="G105" s="289" t="s">
        <v>282</v>
      </c>
      <c r="H105" s="159" t="s">
        <v>10507</v>
      </c>
      <c r="I105" s="159" t="s">
        <v>10771</v>
      </c>
      <c r="J105" s="159">
        <v>7</v>
      </c>
      <c r="K105" s="159">
        <v>8</v>
      </c>
      <c r="L105" s="159" t="s">
        <v>14209</v>
      </c>
      <c r="M105" s="159" t="s">
        <v>273</v>
      </c>
      <c r="N105" s="159" t="s">
        <v>790</v>
      </c>
      <c r="O105" s="159" t="s">
        <v>282</v>
      </c>
      <c r="P105" s="159" t="s">
        <v>282</v>
      </c>
      <c r="Q105" s="159" t="s">
        <v>282</v>
      </c>
      <c r="R105" s="159" t="s">
        <v>282</v>
      </c>
      <c r="S105" s="159" t="s">
        <v>10507</v>
      </c>
      <c r="T105" s="159" t="s">
        <v>273</v>
      </c>
      <c r="U105" s="159">
        <v>7</v>
      </c>
      <c r="V105" s="212">
        <v>8</v>
      </c>
      <c r="W105" s="212" t="s">
        <v>273</v>
      </c>
      <c r="X105" s="212" t="s">
        <v>273</v>
      </c>
      <c r="Y105" s="212" t="s">
        <v>282</v>
      </c>
      <c r="Z105" s="212" t="s">
        <v>282</v>
      </c>
      <c r="AA105" s="212" t="s">
        <v>282</v>
      </c>
      <c r="AB105" s="212" t="s">
        <v>282</v>
      </c>
      <c r="AC105" s="212" t="s">
        <v>282</v>
      </c>
      <c r="AD105" s="212" t="s">
        <v>282</v>
      </c>
      <c r="AE105" s="212" t="s">
        <v>282</v>
      </c>
      <c r="AF105" s="212" t="s">
        <v>282</v>
      </c>
      <c r="AG105" s="212" t="s">
        <v>282</v>
      </c>
      <c r="AH105" s="212" t="s">
        <v>282</v>
      </c>
      <c r="AI105" s="212" t="s">
        <v>282</v>
      </c>
      <c r="AJ105" s="212" t="s">
        <v>282</v>
      </c>
      <c r="AK105" s="212" t="s">
        <v>282</v>
      </c>
      <c r="AL105" s="212" t="s">
        <v>282</v>
      </c>
      <c r="AM105" s="212" t="s">
        <v>282</v>
      </c>
      <c r="AN105" s="212" t="s">
        <v>282</v>
      </c>
      <c r="AO105" s="212" t="s">
        <v>282</v>
      </c>
      <c r="AP105" s="212" t="s">
        <v>282</v>
      </c>
      <c r="AQ105" s="212" t="s">
        <v>282</v>
      </c>
      <c r="AR105" s="212" t="s">
        <v>282</v>
      </c>
      <c r="AS105" s="212" t="s">
        <v>282</v>
      </c>
      <c r="AT105" s="212" t="s">
        <v>282</v>
      </c>
      <c r="AU105" s="212" t="s">
        <v>282</v>
      </c>
      <c r="AV105" s="212" t="s">
        <v>282</v>
      </c>
      <c r="AW105" s="212" t="s">
        <v>282</v>
      </c>
      <c r="AX105" s="212" t="s">
        <v>282</v>
      </c>
      <c r="AY105" s="212" t="s">
        <v>282</v>
      </c>
      <c r="AZ105" s="212" t="s">
        <v>282</v>
      </c>
      <c r="BA105" s="212" t="s">
        <v>282</v>
      </c>
      <c r="BB105" s="212" t="s">
        <v>282</v>
      </c>
      <c r="BC105" s="212" t="s">
        <v>282</v>
      </c>
      <c r="BD105" s="212" t="s">
        <v>282</v>
      </c>
      <c r="BE105" s="212" t="s">
        <v>282</v>
      </c>
    </row>
    <row r="106" spans="1:57" s="212" customFormat="1" x14ac:dyDescent="0.25">
      <c r="A106" s="212" t="s">
        <v>6730</v>
      </c>
      <c r="B106" s="159" t="s">
        <v>14959</v>
      </c>
      <c r="C106" s="212" t="s">
        <v>261</v>
      </c>
      <c r="D106" s="212" t="s">
        <v>282</v>
      </c>
      <c r="E106" s="212" t="s">
        <v>282</v>
      </c>
      <c r="F106" s="212" t="s">
        <v>282</v>
      </c>
      <c r="G106" s="289" t="s">
        <v>282</v>
      </c>
      <c r="H106" s="159" t="s">
        <v>10507</v>
      </c>
      <c r="I106" s="159" t="s">
        <v>10771</v>
      </c>
      <c r="J106" s="159">
        <v>7</v>
      </c>
      <c r="K106" s="159">
        <v>8</v>
      </c>
      <c r="L106" s="159" t="s">
        <v>14210</v>
      </c>
      <c r="M106" s="159" t="s">
        <v>273</v>
      </c>
      <c r="N106" s="159" t="s">
        <v>790</v>
      </c>
      <c r="O106" s="159" t="s">
        <v>282</v>
      </c>
      <c r="P106" s="159" t="s">
        <v>282</v>
      </c>
      <c r="Q106" s="159" t="s">
        <v>282</v>
      </c>
      <c r="R106" s="159" t="s">
        <v>282</v>
      </c>
      <c r="S106" s="159" t="s">
        <v>10507</v>
      </c>
      <c r="T106" s="159" t="s">
        <v>273</v>
      </c>
      <c r="U106" s="159">
        <v>7</v>
      </c>
      <c r="V106" s="212">
        <v>8</v>
      </c>
      <c r="W106" s="212" t="s">
        <v>273</v>
      </c>
      <c r="X106" s="212" t="s">
        <v>273</v>
      </c>
      <c r="Y106" s="212" t="s">
        <v>282</v>
      </c>
      <c r="Z106" s="212" t="s">
        <v>282</v>
      </c>
      <c r="AA106" s="212" t="s">
        <v>282</v>
      </c>
      <c r="AB106" s="212" t="s">
        <v>282</v>
      </c>
      <c r="AC106" s="212" t="s">
        <v>282</v>
      </c>
      <c r="AD106" s="212" t="s">
        <v>282</v>
      </c>
      <c r="AE106" s="212" t="s">
        <v>282</v>
      </c>
      <c r="AF106" s="212" t="s">
        <v>282</v>
      </c>
      <c r="AG106" s="212" t="s">
        <v>282</v>
      </c>
      <c r="AH106" s="212" t="s">
        <v>282</v>
      </c>
      <c r="AI106" s="212" t="s">
        <v>282</v>
      </c>
      <c r="AJ106" s="212" t="s">
        <v>282</v>
      </c>
      <c r="AK106" s="212" t="s">
        <v>282</v>
      </c>
      <c r="AL106" s="212" t="s">
        <v>282</v>
      </c>
      <c r="AM106" s="212" t="s">
        <v>282</v>
      </c>
      <c r="AN106" s="212" t="s">
        <v>282</v>
      </c>
      <c r="AO106" s="212" t="s">
        <v>282</v>
      </c>
      <c r="AP106" s="212" t="s">
        <v>282</v>
      </c>
      <c r="AQ106" s="212" t="s">
        <v>282</v>
      </c>
      <c r="AR106" s="212" t="s">
        <v>282</v>
      </c>
      <c r="AS106" s="212" t="s">
        <v>282</v>
      </c>
      <c r="AT106" s="212" t="s">
        <v>282</v>
      </c>
      <c r="AU106" s="212" t="s">
        <v>282</v>
      </c>
      <c r="AV106" s="212" t="s">
        <v>282</v>
      </c>
      <c r="AW106" s="212" t="s">
        <v>282</v>
      </c>
      <c r="AX106" s="212" t="s">
        <v>282</v>
      </c>
      <c r="AY106" s="212" t="s">
        <v>282</v>
      </c>
      <c r="AZ106" s="212" t="s">
        <v>282</v>
      </c>
      <c r="BA106" s="212" t="s">
        <v>282</v>
      </c>
      <c r="BB106" s="212" t="s">
        <v>282</v>
      </c>
      <c r="BC106" s="212" t="s">
        <v>282</v>
      </c>
      <c r="BD106" s="212" t="s">
        <v>282</v>
      </c>
      <c r="BE106" s="212" t="s">
        <v>282</v>
      </c>
    </row>
    <row r="107" spans="1:57" s="212" customFormat="1" x14ac:dyDescent="0.25">
      <c r="A107" s="212" t="s">
        <v>1895</v>
      </c>
      <c r="B107" s="159" t="s">
        <v>13471</v>
      </c>
      <c r="C107" s="212" t="s">
        <v>258</v>
      </c>
      <c r="D107" s="212" t="s">
        <v>282</v>
      </c>
      <c r="E107" s="212" t="s">
        <v>282</v>
      </c>
      <c r="F107" s="212" t="s">
        <v>282</v>
      </c>
      <c r="G107" s="289" t="s">
        <v>282</v>
      </c>
      <c r="H107" s="159" t="s">
        <v>10507</v>
      </c>
      <c r="I107" s="159" t="s">
        <v>10567</v>
      </c>
      <c r="J107" s="159" t="s">
        <v>273</v>
      </c>
      <c r="K107" s="159">
        <v>6</v>
      </c>
      <c r="L107" s="159" t="s">
        <v>273</v>
      </c>
      <c r="M107" s="159" t="s">
        <v>273</v>
      </c>
      <c r="N107" s="159" t="s">
        <v>246</v>
      </c>
      <c r="O107" s="159" t="s">
        <v>282</v>
      </c>
      <c r="P107" s="159" t="s">
        <v>282</v>
      </c>
      <c r="Q107" s="159" t="s">
        <v>282</v>
      </c>
      <c r="R107" s="159" t="s">
        <v>282</v>
      </c>
      <c r="S107" s="159" t="s">
        <v>10507</v>
      </c>
      <c r="T107" s="159" t="s">
        <v>10827</v>
      </c>
      <c r="U107" s="159" t="s">
        <v>273</v>
      </c>
      <c r="V107" s="212">
        <v>6</v>
      </c>
      <c r="W107" s="212" t="s">
        <v>273</v>
      </c>
      <c r="X107" s="212" t="s">
        <v>273</v>
      </c>
      <c r="Y107" s="212" t="s">
        <v>282</v>
      </c>
      <c r="Z107" s="212" t="s">
        <v>282</v>
      </c>
      <c r="AA107" s="212" t="s">
        <v>282</v>
      </c>
      <c r="AB107" s="212" t="s">
        <v>282</v>
      </c>
      <c r="AC107" s="212" t="s">
        <v>282</v>
      </c>
      <c r="AD107" s="212" t="s">
        <v>282</v>
      </c>
      <c r="AE107" s="212" t="s">
        <v>282</v>
      </c>
      <c r="AF107" s="212" t="s">
        <v>282</v>
      </c>
      <c r="AG107" s="212" t="s">
        <v>282</v>
      </c>
      <c r="AH107" s="212" t="s">
        <v>282</v>
      </c>
      <c r="AI107" s="212" t="s">
        <v>282</v>
      </c>
      <c r="AJ107" s="212" t="s">
        <v>282</v>
      </c>
      <c r="AK107" s="212" t="s">
        <v>282</v>
      </c>
      <c r="AL107" s="212" t="s">
        <v>282</v>
      </c>
      <c r="AM107" s="212" t="s">
        <v>282</v>
      </c>
      <c r="AN107" s="212" t="s">
        <v>282</v>
      </c>
      <c r="AO107" s="212" t="s">
        <v>282</v>
      </c>
      <c r="AP107" s="212" t="s">
        <v>282</v>
      </c>
      <c r="AQ107" s="212" t="s">
        <v>282</v>
      </c>
      <c r="AR107" s="212" t="s">
        <v>282</v>
      </c>
      <c r="AS107" s="212" t="s">
        <v>282</v>
      </c>
      <c r="AT107" s="212" t="s">
        <v>282</v>
      </c>
      <c r="AU107" s="212" t="s">
        <v>282</v>
      </c>
      <c r="AV107" s="212" t="s">
        <v>282</v>
      </c>
      <c r="AW107" s="212" t="s">
        <v>282</v>
      </c>
      <c r="AX107" s="212" t="s">
        <v>282</v>
      </c>
      <c r="AY107" s="212" t="s">
        <v>282</v>
      </c>
      <c r="AZ107" s="212" t="s">
        <v>282</v>
      </c>
      <c r="BA107" s="212" t="s">
        <v>282</v>
      </c>
      <c r="BB107" s="212" t="s">
        <v>282</v>
      </c>
      <c r="BC107" s="212" t="s">
        <v>282</v>
      </c>
      <c r="BD107" s="212" t="s">
        <v>282</v>
      </c>
      <c r="BE107" s="212" t="s">
        <v>282</v>
      </c>
    </row>
    <row r="108" spans="1:57" s="212" customFormat="1" x14ac:dyDescent="0.25">
      <c r="A108" s="212" t="s">
        <v>882</v>
      </c>
      <c r="B108" s="159" t="s">
        <v>13392</v>
      </c>
      <c r="C108" s="212" t="s">
        <v>252</v>
      </c>
      <c r="D108" s="212" t="s">
        <v>282</v>
      </c>
      <c r="E108" s="212" t="s">
        <v>282</v>
      </c>
      <c r="F108" s="212" t="s">
        <v>282</v>
      </c>
      <c r="G108" s="289" t="s">
        <v>282</v>
      </c>
      <c r="H108" s="159" t="s">
        <v>10507</v>
      </c>
      <c r="I108" s="159" t="s">
        <v>273</v>
      </c>
      <c r="J108" s="159" t="s">
        <v>273</v>
      </c>
      <c r="K108" s="159">
        <v>4</v>
      </c>
      <c r="L108" s="159" t="s">
        <v>14213</v>
      </c>
      <c r="M108" s="159" t="s">
        <v>273</v>
      </c>
      <c r="N108" s="159" t="s">
        <v>790</v>
      </c>
      <c r="O108" s="159" t="s">
        <v>282</v>
      </c>
      <c r="P108" s="159" t="s">
        <v>282</v>
      </c>
      <c r="Q108" s="159" t="s">
        <v>282</v>
      </c>
      <c r="R108" s="159" t="s">
        <v>282</v>
      </c>
      <c r="S108" s="159" t="s">
        <v>10507</v>
      </c>
      <c r="T108" s="159" t="s">
        <v>273</v>
      </c>
      <c r="U108" s="159" t="s">
        <v>273</v>
      </c>
      <c r="V108" s="212">
        <v>4</v>
      </c>
      <c r="W108" s="212" t="s">
        <v>273</v>
      </c>
      <c r="X108" s="212" t="s">
        <v>273</v>
      </c>
      <c r="Y108" s="212" t="s">
        <v>282</v>
      </c>
      <c r="Z108" s="212" t="s">
        <v>282</v>
      </c>
      <c r="AA108" s="212" t="s">
        <v>282</v>
      </c>
      <c r="AB108" s="212" t="s">
        <v>282</v>
      </c>
      <c r="AC108" s="212" t="s">
        <v>282</v>
      </c>
      <c r="AD108" s="212" t="s">
        <v>282</v>
      </c>
      <c r="AE108" s="212" t="s">
        <v>282</v>
      </c>
      <c r="AF108" s="212" t="s">
        <v>282</v>
      </c>
      <c r="AG108" s="212" t="s">
        <v>282</v>
      </c>
      <c r="AH108" s="212" t="s">
        <v>282</v>
      </c>
      <c r="AI108" s="212" t="s">
        <v>282</v>
      </c>
      <c r="AJ108" s="212" t="s">
        <v>282</v>
      </c>
      <c r="AK108" s="212" t="s">
        <v>282</v>
      </c>
      <c r="AL108" s="212" t="s">
        <v>282</v>
      </c>
      <c r="AM108" s="212" t="s">
        <v>282</v>
      </c>
      <c r="AN108" s="212" t="s">
        <v>282</v>
      </c>
      <c r="AO108" s="212" t="s">
        <v>282</v>
      </c>
      <c r="AP108" s="212" t="s">
        <v>282</v>
      </c>
      <c r="AQ108" s="212" t="s">
        <v>282</v>
      </c>
      <c r="AR108" s="212" t="s">
        <v>282</v>
      </c>
      <c r="AS108" s="212" t="s">
        <v>282</v>
      </c>
      <c r="AT108" s="212" t="s">
        <v>282</v>
      </c>
      <c r="AU108" s="212" t="s">
        <v>282</v>
      </c>
      <c r="AV108" s="212" t="s">
        <v>282</v>
      </c>
      <c r="AW108" s="212" t="s">
        <v>282</v>
      </c>
      <c r="AX108" s="212" t="s">
        <v>282</v>
      </c>
      <c r="AY108" s="212" t="s">
        <v>282</v>
      </c>
      <c r="AZ108" s="212" t="s">
        <v>282</v>
      </c>
      <c r="BA108" s="212" t="s">
        <v>282</v>
      </c>
      <c r="BB108" s="212" t="s">
        <v>282</v>
      </c>
      <c r="BC108" s="212" t="s">
        <v>282</v>
      </c>
      <c r="BD108" s="212" t="s">
        <v>282</v>
      </c>
      <c r="BE108" s="212" t="s">
        <v>282</v>
      </c>
    </row>
    <row r="109" spans="1:57" s="212" customFormat="1" x14ac:dyDescent="0.25">
      <c r="A109" s="212" t="s">
        <v>1907</v>
      </c>
      <c r="B109" s="159" t="s">
        <v>14216</v>
      </c>
      <c r="C109" s="212" t="s">
        <v>246</v>
      </c>
      <c r="D109" s="212" t="s">
        <v>282</v>
      </c>
      <c r="E109" s="212" t="s">
        <v>282</v>
      </c>
      <c r="F109" s="212" t="s">
        <v>282</v>
      </c>
      <c r="G109" s="289" t="s">
        <v>282</v>
      </c>
      <c r="H109" s="159" t="s">
        <v>10507</v>
      </c>
      <c r="I109" s="159" t="s">
        <v>273</v>
      </c>
      <c r="J109" s="159" t="s">
        <v>273</v>
      </c>
      <c r="K109" s="159">
        <v>6</v>
      </c>
      <c r="L109" s="159" t="s">
        <v>273</v>
      </c>
      <c r="M109" s="159" t="s">
        <v>273</v>
      </c>
      <c r="N109" s="159" t="s">
        <v>252</v>
      </c>
      <c r="O109" s="159" t="s">
        <v>282</v>
      </c>
      <c r="P109" s="159" t="s">
        <v>282</v>
      </c>
      <c r="Q109" s="159" t="s">
        <v>282</v>
      </c>
      <c r="R109" s="159" t="s">
        <v>282</v>
      </c>
      <c r="S109" s="159" t="s">
        <v>10507</v>
      </c>
      <c r="T109" s="159" t="s">
        <v>273</v>
      </c>
      <c r="U109" s="159" t="s">
        <v>273</v>
      </c>
      <c r="V109" s="212">
        <v>6</v>
      </c>
      <c r="W109" s="212" t="s">
        <v>273</v>
      </c>
      <c r="X109" s="212" t="s">
        <v>273</v>
      </c>
      <c r="Y109" s="212" t="s">
        <v>282</v>
      </c>
      <c r="Z109" s="212" t="s">
        <v>282</v>
      </c>
      <c r="AA109" s="212" t="s">
        <v>282</v>
      </c>
      <c r="AB109" s="212" t="s">
        <v>282</v>
      </c>
      <c r="AC109" s="212" t="s">
        <v>282</v>
      </c>
      <c r="AD109" s="212" t="s">
        <v>282</v>
      </c>
      <c r="AE109" s="212" t="s">
        <v>282</v>
      </c>
      <c r="AF109" s="212" t="s">
        <v>282</v>
      </c>
      <c r="AG109" s="212" t="s">
        <v>282</v>
      </c>
      <c r="AH109" s="212" t="s">
        <v>282</v>
      </c>
      <c r="AI109" s="212" t="s">
        <v>282</v>
      </c>
      <c r="AJ109" s="212" t="s">
        <v>282</v>
      </c>
      <c r="AK109" s="212" t="s">
        <v>282</v>
      </c>
      <c r="AL109" s="212" t="s">
        <v>282</v>
      </c>
      <c r="AM109" s="212" t="s">
        <v>282</v>
      </c>
      <c r="AN109" s="212" t="s">
        <v>282</v>
      </c>
      <c r="AO109" s="212" t="s">
        <v>282</v>
      </c>
      <c r="AP109" s="212" t="s">
        <v>282</v>
      </c>
      <c r="AQ109" s="212" t="s">
        <v>282</v>
      </c>
      <c r="AR109" s="212" t="s">
        <v>282</v>
      </c>
      <c r="AS109" s="212" t="s">
        <v>282</v>
      </c>
      <c r="AT109" s="212" t="s">
        <v>282</v>
      </c>
      <c r="AU109" s="212" t="s">
        <v>282</v>
      </c>
      <c r="AV109" s="212" t="s">
        <v>282</v>
      </c>
      <c r="AW109" s="212" t="s">
        <v>282</v>
      </c>
      <c r="AX109" s="212" t="s">
        <v>282</v>
      </c>
      <c r="AY109" s="212" t="s">
        <v>282</v>
      </c>
      <c r="AZ109" s="212" t="s">
        <v>282</v>
      </c>
      <c r="BA109" s="212" t="s">
        <v>282</v>
      </c>
      <c r="BB109" s="212" t="s">
        <v>282</v>
      </c>
      <c r="BC109" s="212" t="s">
        <v>282</v>
      </c>
      <c r="BD109" s="212" t="s">
        <v>282</v>
      </c>
      <c r="BE109" s="212" t="s">
        <v>282</v>
      </c>
    </row>
    <row r="110" spans="1:57" s="212" customFormat="1" x14ac:dyDescent="0.25">
      <c r="A110" s="212" t="s">
        <v>1916</v>
      </c>
      <c r="B110" s="159" t="s">
        <v>282</v>
      </c>
      <c r="C110" s="212" t="s">
        <v>255</v>
      </c>
      <c r="D110" s="212" t="s">
        <v>282</v>
      </c>
      <c r="E110" s="212" t="s">
        <v>282</v>
      </c>
      <c r="F110" s="212" t="s">
        <v>282</v>
      </c>
      <c r="G110" s="289" t="s">
        <v>282</v>
      </c>
      <c r="H110" s="159" t="s">
        <v>10507</v>
      </c>
      <c r="I110" s="159" t="s">
        <v>10713</v>
      </c>
      <c r="J110" s="159" t="s">
        <v>273</v>
      </c>
      <c r="K110" s="159">
        <v>8</v>
      </c>
      <c r="L110" s="159" t="s">
        <v>13635</v>
      </c>
      <c r="M110" s="159" t="s">
        <v>273</v>
      </c>
      <c r="N110" s="159" t="s">
        <v>263</v>
      </c>
      <c r="O110" s="159" t="s">
        <v>282</v>
      </c>
      <c r="P110" s="159" t="s">
        <v>282</v>
      </c>
      <c r="Q110" s="159" t="s">
        <v>282</v>
      </c>
      <c r="R110" s="159" t="s">
        <v>282</v>
      </c>
      <c r="S110" s="159" t="s">
        <v>10507</v>
      </c>
      <c r="T110" s="159" t="s">
        <v>10644</v>
      </c>
      <c r="U110" s="159" t="s">
        <v>273</v>
      </c>
      <c r="V110" s="212">
        <v>8</v>
      </c>
      <c r="W110" s="212" t="s">
        <v>10646</v>
      </c>
      <c r="X110" s="212" t="s">
        <v>273</v>
      </c>
      <c r="Y110" s="212" t="s">
        <v>282</v>
      </c>
      <c r="Z110" s="212" t="s">
        <v>282</v>
      </c>
      <c r="AA110" s="212" t="s">
        <v>282</v>
      </c>
      <c r="AB110" s="212" t="s">
        <v>282</v>
      </c>
      <c r="AC110" s="212" t="s">
        <v>282</v>
      </c>
      <c r="AD110" s="212" t="s">
        <v>282</v>
      </c>
      <c r="AE110" s="212" t="s">
        <v>282</v>
      </c>
      <c r="AF110" s="212" t="s">
        <v>282</v>
      </c>
      <c r="AG110" s="212" t="s">
        <v>282</v>
      </c>
      <c r="AH110" s="212" t="s">
        <v>282</v>
      </c>
      <c r="AI110" s="212" t="s">
        <v>282</v>
      </c>
      <c r="AJ110" s="212" t="s">
        <v>282</v>
      </c>
      <c r="AK110" s="212" t="s">
        <v>282</v>
      </c>
      <c r="AL110" s="212" t="s">
        <v>282</v>
      </c>
      <c r="AM110" s="212" t="s">
        <v>282</v>
      </c>
      <c r="AN110" s="212" t="s">
        <v>282</v>
      </c>
      <c r="AO110" s="212" t="s">
        <v>282</v>
      </c>
      <c r="AP110" s="212" t="s">
        <v>282</v>
      </c>
      <c r="AQ110" s="212" t="s">
        <v>282</v>
      </c>
      <c r="AR110" s="212" t="s">
        <v>282</v>
      </c>
      <c r="AS110" s="212" t="s">
        <v>282</v>
      </c>
      <c r="AT110" s="212" t="s">
        <v>282</v>
      </c>
      <c r="AU110" s="212" t="s">
        <v>282</v>
      </c>
      <c r="AV110" s="212" t="s">
        <v>282</v>
      </c>
      <c r="AW110" s="212" t="s">
        <v>282</v>
      </c>
      <c r="AX110" s="212" t="s">
        <v>282</v>
      </c>
      <c r="AY110" s="212" t="s">
        <v>282</v>
      </c>
      <c r="AZ110" s="212" t="s">
        <v>282</v>
      </c>
      <c r="BA110" s="212" t="s">
        <v>282</v>
      </c>
      <c r="BB110" s="212" t="s">
        <v>282</v>
      </c>
      <c r="BC110" s="212" t="s">
        <v>282</v>
      </c>
      <c r="BD110" s="212" t="s">
        <v>282</v>
      </c>
      <c r="BE110" s="212" t="s">
        <v>282</v>
      </c>
    </row>
    <row r="111" spans="1:57" s="212" customFormat="1" x14ac:dyDescent="0.25">
      <c r="A111" s="212" t="s">
        <v>5922</v>
      </c>
      <c r="B111" s="159" t="s">
        <v>17646</v>
      </c>
      <c r="C111" s="212" t="s">
        <v>252</v>
      </c>
      <c r="D111" s="212" t="s">
        <v>282</v>
      </c>
      <c r="E111" s="212" t="s">
        <v>282</v>
      </c>
      <c r="F111" s="212" t="s">
        <v>282</v>
      </c>
      <c r="G111" s="289" t="s">
        <v>282</v>
      </c>
      <c r="H111" s="159" t="s">
        <v>10507</v>
      </c>
      <c r="I111" s="159" t="s">
        <v>11956</v>
      </c>
      <c r="J111" s="159">
        <v>14</v>
      </c>
      <c r="K111" s="159">
        <v>8</v>
      </c>
      <c r="L111" s="159" t="s">
        <v>14220</v>
      </c>
      <c r="M111" s="159" t="s">
        <v>273</v>
      </c>
      <c r="N111" s="159" t="s">
        <v>790</v>
      </c>
      <c r="O111" s="159" t="s">
        <v>282</v>
      </c>
      <c r="P111" s="159" t="s">
        <v>282</v>
      </c>
      <c r="Q111" s="159" t="s">
        <v>282</v>
      </c>
      <c r="R111" s="159" t="s">
        <v>282</v>
      </c>
      <c r="S111" s="159" t="s">
        <v>10507</v>
      </c>
      <c r="T111" s="159" t="s">
        <v>11957</v>
      </c>
      <c r="U111" s="159">
        <v>14</v>
      </c>
      <c r="V111" s="212">
        <v>8</v>
      </c>
      <c r="W111" s="212" t="s">
        <v>273</v>
      </c>
      <c r="X111" s="212" t="s">
        <v>273</v>
      </c>
      <c r="Y111" s="212" t="s">
        <v>282</v>
      </c>
      <c r="Z111" s="212" t="s">
        <v>282</v>
      </c>
      <c r="AA111" s="212" t="s">
        <v>282</v>
      </c>
      <c r="AB111" s="212" t="s">
        <v>282</v>
      </c>
      <c r="AC111" s="212" t="s">
        <v>282</v>
      </c>
      <c r="AD111" s="212" t="s">
        <v>282</v>
      </c>
      <c r="AE111" s="212" t="s">
        <v>282</v>
      </c>
      <c r="AF111" s="212" t="s">
        <v>282</v>
      </c>
      <c r="AG111" s="212" t="s">
        <v>282</v>
      </c>
      <c r="AH111" s="212" t="s">
        <v>282</v>
      </c>
      <c r="AI111" s="212" t="s">
        <v>282</v>
      </c>
      <c r="AJ111" s="212" t="s">
        <v>282</v>
      </c>
      <c r="AK111" s="212" t="s">
        <v>282</v>
      </c>
      <c r="AL111" s="212" t="s">
        <v>282</v>
      </c>
      <c r="AM111" s="212" t="s">
        <v>282</v>
      </c>
      <c r="AN111" s="212" t="s">
        <v>282</v>
      </c>
      <c r="AO111" s="212" t="s">
        <v>282</v>
      </c>
      <c r="AP111" s="212" t="s">
        <v>282</v>
      </c>
      <c r="AQ111" s="212" t="s">
        <v>282</v>
      </c>
      <c r="AR111" s="212" t="s">
        <v>282</v>
      </c>
      <c r="AS111" s="212" t="s">
        <v>282</v>
      </c>
      <c r="AT111" s="212" t="s">
        <v>282</v>
      </c>
      <c r="AU111" s="212" t="s">
        <v>282</v>
      </c>
      <c r="AV111" s="212" t="s">
        <v>282</v>
      </c>
      <c r="AW111" s="212" t="s">
        <v>282</v>
      </c>
      <c r="AX111" s="212" t="s">
        <v>282</v>
      </c>
      <c r="AY111" s="212" t="s">
        <v>282</v>
      </c>
      <c r="AZ111" s="212" t="s">
        <v>282</v>
      </c>
      <c r="BA111" s="212" t="s">
        <v>282</v>
      </c>
      <c r="BB111" s="212" t="s">
        <v>282</v>
      </c>
      <c r="BC111" s="212" t="s">
        <v>282</v>
      </c>
      <c r="BD111" s="212" t="s">
        <v>282</v>
      </c>
      <c r="BE111" s="212" t="s">
        <v>282</v>
      </c>
    </row>
    <row r="112" spans="1:57" x14ac:dyDescent="0.25">
      <c r="A112" t="s">
        <v>238</v>
      </c>
      <c r="B112" s="159" t="s">
        <v>11980</v>
      </c>
      <c r="C112" t="s">
        <v>246</v>
      </c>
      <c r="D112" t="s">
        <v>282</v>
      </c>
      <c r="E112" t="s">
        <v>11986</v>
      </c>
      <c r="F112" t="s">
        <v>282</v>
      </c>
      <c r="G112" s="212" t="s">
        <v>282</v>
      </c>
      <c r="H112" s="159" t="s">
        <v>10507</v>
      </c>
      <c r="I112" s="159" t="s">
        <v>10580</v>
      </c>
      <c r="J112" s="159" t="s">
        <v>273</v>
      </c>
      <c r="K112" s="159">
        <v>8</v>
      </c>
      <c r="L112" s="159" t="s">
        <v>11989</v>
      </c>
      <c r="M112" s="159" t="s">
        <v>273</v>
      </c>
      <c r="N112" t="s">
        <v>790</v>
      </c>
      <c r="O112" s="159" t="s">
        <v>282</v>
      </c>
      <c r="P112" s="159" t="s">
        <v>11987</v>
      </c>
      <c r="Q112" s="159" t="s">
        <v>282</v>
      </c>
      <c r="R112" s="159" t="s">
        <v>282</v>
      </c>
      <c r="S112" s="159" t="s">
        <v>10507</v>
      </c>
      <c r="T112" s="159" t="s">
        <v>273</v>
      </c>
      <c r="U112" s="159" t="s">
        <v>273</v>
      </c>
      <c r="V112" s="159">
        <v>8</v>
      </c>
      <c r="W112" s="161" t="s">
        <v>273</v>
      </c>
      <c r="X112" s="159" t="s">
        <v>273</v>
      </c>
      <c r="Y112" s="212" t="s">
        <v>282</v>
      </c>
      <c r="Z112" s="212" t="s">
        <v>282</v>
      </c>
      <c r="AA112" s="212" t="s">
        <v>282</v>
      </c>
      <c r="AB112" s="212" t="s">
        <v>282</v>
      </c>
      <c r="AC112" s="212" t="s">
        <v>282</v>
      </c>
      <c r="AD112" s="212" t="s">
        <v>282</v>
      </c>
      <c r="AE112" s="212" t="s">
        <v>282</v>
      </c>
      <c r="AF112" s="212" t="s">
        <v>282</v>
      </c>
      <c r="AG112" s="212" t="s">
        <v>282</v>
      </c>
      <c r="AH112" s="212" t="s">
        <v>282</v>
      </c>
      <c r="AI112" s="212" t="s">
        <v>282</v>
      </c>
      <c r="AJ112" s="212" t="s">
        <v>282</v>
      </c>
      <c r="AK112" s="212" t="s">
        <v>282</v>
      </c>
      <c r="AL112" s="212" t="s">
        <v>282</v>
      </c>
      <c r="AM112" s="212" t="s">
        <v>282</v>
      </c>
      <c r="AN112" s="212" t="s">
        <v>282</v>
      </c>
      <c r="AO112" s="212" t="s">
        <v>282</v>
      </c>
      <c r="AP112" s="212" t="s">
        <v>282</v>
      </c>
      <c r="AQ112" s="212" t="s">
        <v>282</v>
      </c>
      <c r="AR112" s="212" t="s">
        <v>282</v>
      </c>
      <c r="AS112" s="212" t="s">
        <v>282</v>
      </c>
      <c r="AT112" s="212" t="s">
        <v>282</v>
      </c>
      <c r="AU112" s="212" t="s">
        <v>282</v>
      </c>
      <c r="AV112" s="212" t="s">
        <v>282</v>
      </c>
      <c r="AW112" s="212" t="s">
        <v>282</v>
      </c>
      <c r="AX112" s="212" t="s">
        <v>282</v>
      </c>
      <c r="AY112" s="212" t="s">
        <v>282</v>
      </c>
      <c r="AZ112" s="212" t="s">
        <v>282</v>
      </c>
      <c r="BA112" s="212" t="s">
        <v>282</v>
      </c>
      <c r="BB112" s="212" t="s">
        <v>282</v>
      </c>
      <c r="BC112" s="212" t="s">
        <v>282</v>
      </c>
      <c r="BD112" s="212" t="s">
        <v>282</v>
      </c>
      <c r="BE112" s="212" t="s">
        <v>282</v>
      </c>
    </row>
    <row r="113" spans="1:57" x14ac:dyDescent="0.25">
      <c r="A113" s="164" t="s">
        <v>293</v>
      </c>
      <c r="B113" s="159" t="s">
        <v>282</v>
      </c>
      <c r="C113" t="s">
        <v>261</v>
      </c>
      <c r="D113" t="s">
        <v>282</v>
      </c>
      <c r="E113" t="s">
        <v>282</v>
      </c>
      <c r="F113" t="s">
        <v>282</v>
      </c>
      <c r="G113" s="159" t="s">
        <v>282</v>
      </c>
      <c r="H113" s="159" t="s">
        <v>10507</v>
      </c>
      <c r="I113" s="159" t="s">
        <v>554</v>
      </c>
      <c r="J113" s="159" t="s">
        <v>273</v>
      </c>
      <c r="K113" s="159">
        <v>24</v>
      </c>
      <c r="L113" s="159" t="s">
        <v>273</v>
      </c>
      <c r="M113" s="159" t="s">
        <v>273</v>
      </c>
      <c r="N113" t="s">
        <v>257</v>
      </c>
      <c r="O113" t="s">
        <v>282</v>
      </c>
      <c r="P113" t="s">
        <v>282</v>
      </c>
      <c r="Q113" t="s">
        <v>282</v>
      </c>
      <c r="R113" t="s">
        <v>282</v>
      </c>
      <c r="S113" t="s">
        <v>10507</v>
      </c>
      <c r="T113" t="s">
        <v>406</v>
      </c>
      <c r="U113" t="s">
        <v>273</v>
      </c>
      <c r="V113">
        <v>24</v>
      </c>
      <c r="W113" t="s">
        <v>273</v>
      </c>
      <c r="X113" t="s">
        <v>273</v>
      </c>
      <c r="Y113" s="212" t="s">
        <v>282</v>
      </c>
      <c r="Z113" s="212" t="s">
        <v>282</v>
      </c>
      <c r="AA113" s="212" t="s">
        <v>282</v>
      </c>
      <c r="AB113" s="212" t="s">
        <v>282</v>
      </c>
      <c r="AC113" s="212" t="s">
        <v>282</v>
      </c>
      <c r="AD113" s="212" t="s">
        <v>282</v>
      </c>
      <c r="AE113" s="212" t="s">
        <v>282</v>
      </c>
      <c r="AF113" s="212" t="s">
        <v>282</v>
      </c>
      <c r="AG113" s="212" t="s">
        <v>282</v>
      </c>
      <c r="AH113" s="212" t="s">
        <v>282</v>
      </c>
      <c r="AI113" s="212" t="s">
        <v>282</v>
      </c>
      <c r="AJ113" s="212" t="s">
        <v>282</v>
      </c>
      <c r="AK113" s="212" t="s">
        <v>282</v>
      </c>
      <c r="AL113" s="212" t="s">
        <v>282</v>
      </c>
      <c r="AM113" s="212" t="s">
        <v>282</v>
      </c>
      <c r="AN113" s="212" t="s">
        <v>282</v>
      </c>
      <c r="AO113" s="212" t="s">
        <v>282</v>
      </c>
      <c r="AP113" s="212" t="s">
        <v>282</v>
      </c>
      <c r="AQ113" s="212" t="s">
        <v>282</v>
      </c>
      <c r="AR113" s="212" t="s">
        <v>282</v>
      </c>
      <c r="AS113" s="212" t="s">
        <v>282</v>
      </c>
      <c r="AT113" s="212" t="s">
        <v>282</v>
      </c>
      <c r="AU113" s="212" t="s">
        <v>282</v>
      </c>
      <c r="AV113" s="212" t="s">
        <v>282</v>
      </c>
      <c r="AW113" s="212" t="s">
        <v>282</v>
      </c>
      <c r="AX113" s="212" t="s">
        <v>282</v>
      </c>
      <c r="AY113" s="212" t="s">
        <v>282</v>
      </c>
      <c r="AZ113" s="212" t="s">
        <v>282</v>
      </c>
      <c r="BA113" s="212" t="s">
        <v>282</v>
      </c>
      <c r="BB113" s="212" t="s">
        <v>282</v>
      </c>
      <c r="BC113" s="212" t="s">
        <v>282</v>
      </c>
      <c r="BD113" s="212" t="s">
        <v>282</v>
      </c>
      <c r="BE113" s="212" t="s">
        <v>282</v>
      </c>
    </row>
    <row r="114" spans="1:57" x14ac:dyDescent="0.25">
      <c r="A114" s="161" t="s">
        <v>11331</v>
      </c>
      <c r="B114" s="159" t="s">
        <v>11330</v>
      </c>
      <c r="C114" t="s">
        <v>679</v>
      </c>
      <c r="D114" t="s">
        <v>11033</v>
      </c>
      <c r="E114" t="s">
        <v>11360</v>
      </c>
      <c r="F114" t="s">
        <v>183</v>
      </c>
      <c r="G114" s="212" t="s">
        <v>282</v>
      </c>
      <c r="H114" s="159" t="s">
        <v>448</v>
      </c>
      <c r="I114" s="159" t="s">
        <v>11327</v>
      </c>
      <c r="J114" s="212">
        <v>1</v>
      </c>
      <c r="K114" s="159">
        <v>12</v>
      </c>
      <c r="L114" s="159" t="s">
        <v>11335</v>
      </c>
      <c r="M114" s="159" t="s">
        <v>11328</v>
      </c>
      <c r="N114" s="161" t="s">
        <v>11325</v>
      </c>
      <c r="O114" s="159" t="s">
        <v>282</v>
      </c>
      <c r="P114" s="159" t="s">
        <v>11329</v>
      </c>
      <c r="Q114" s="159" t="s">
        <v>183</v>
      </c>
      <c r="R114" s="159" t="s">
        <v>282</v>
      </c>
      <c r="S114" s="159" t="s">
        <v>448</v>
      </c>
      <c r="T114" s="159" t="s">
        <v>11327</v>
      </c>
      <c r="U114" s="159">
        <v>1</v>
      </c>
      <c r="V114" s="159">
        <v>12</v>
      </c>
      <c r="W114" s="159" t="s">
        <v>11336</v>
      </c>
      <c r="X114" s="159" t="s">
        <v>11328</v>
      </c>
      <c r="Y114" t="s">
        <v>282</v>
      </c>
      <c r="Z114" s="212" t="s">
        <v>282</v>
      </c>
      <c r="AA114" s="212" t="s">
        <v>282</v>
      </c>
      <c r="AB114" s="212" t="s">
        <v>282</v>
      </c>
      <c r="AC114" s="212" t="s">
        <v>282</v>
      </c>
      <c r="AD114" s="212" t="s">
        <v>282</v>
      </c>
      <c r="AE114" s="159" t="s">
        <v>282</v>
      </c>
      <c r="AF114" s="159" t="s">
        <v>282</v>
      </c>
      <c r="AG114" s="212" t="s">
        <v>282</v>
      </c>
      <c r="AH114" s="159" t="s">
        <v>282</v>
      </c>
      <c r="AI114" s="159" t="s">
        <v>282</v>
      </c>
      <c r="AJ114" s="212" t="s">
        <v>282</v>
      </c>
      <c r="AK114" s="212" t="s">
        <v>282</v>
      </c>
      <c r="AL114" s="212" t="s">
        <v>282</v>
      </c>
      <c r="AM114" s="212" t="s">
        <v>282</v>
      </c>
      <c r="AN114" s="212" t="s">
        <v>282</v>
      </c>
      <c r="AO114" s="212" t="s">
        <v>282</v>
      </c>
      <c r="AP114" s="212" t="s">
        <v>282</v>
      </c>
      <c r="AQ114" s="212" t="s">
        <v>282</v>
      </c>
      <c r="AR114" s="212" t="s">
        <v>282</v>
      </c>
      <c r="AS114" s="212" t="s">
        <v>282</v>
      </c>
      <c r="AT114" s="212" t="s">
        <v>282</v>
      </c>
      <c r="AU114" s="212" t="s">
        <v>282</v>
      </c>
      <c r="AV114" s="212" t="s">
        <v>282</v>
      </c>
      <c r="AW114" s="212" t="s">
        <v>282</v>
      </c>
      <c r="AX114" s="212" t="s">
        <v>282</v>
      </c>
      <c r="AY114" s="212" t="s">
        <v>282</v>
      </c>
      <c r="AZ114" s="212" t="s">
        <v>282</v>
      </c>
      <c r="BA114" s="212" t="s">
        <v>282</v>
      </c>
      <c r="BB114" s="212" t="s">
        <v>282</v>
      </c>
      <c r="BC114" s="212" t="s">
        <v>282</v>
      </c>
      <c r="BD114" s="212" t="s">
        <v>282</v>
      </c>
      <c r="BE114" s="212" t="s">
        <v>282</v>
      </c>
    </row>
    <row r="115" spans="1:57" s="212" customFormat="1" x14ac:dyDescent="0.25">
      <c r="A115" s="212" t="s">
        <v>14008</v>
      </c>
      <c r="B115" s="159" t="s">
        <v>282</v>
      </c>
      <c r="C115" s="212" t="s">
        <v>679</v>
      </c>
      <c r="D115" s="159" t="s">
        <v>14004</v>
      </c>
      <c r="E115" s="159" t="s">
        <v>14005</v>
      </c>
      <c r="F115" s="159" t="s">
        <v>183</v>
      </c>
      <c r="G115" s="159" t="s">
        <v>282</v>
      </c>
      <c r="H115" s="159" t="s">
        <v>448</v>
      </c>
      <c r="I115" s="159" t="s">
        <v>10629</v>
      </c>
      <c r="J115" s="289" t="s">
        <v>273</v>
      </c>
      <c r="K115" s="159">
        <v>22</v>
      </c>
      <c r="L115" s="159" t="s">
        <v>273</v>
      </c>
      <c r="M115" s="159" t="s">
        <v>14003</v>
      </c>
      <c r="N115" s="212" t="s">
        <v>10667</v>
      </c>
      <c r="O115" s="212" t="s">
        <v>14006</v>
      </c>
      <c r="P115" s="212" t="s">
        <v>14007</v>
      </c>
      <c r="Q115" s="212" t="s">
        <v>183</v>
      </c>
      <c r="R115" s="212" t="s">
        <v>282</v>
      </c>
      <c r="S115" s="159" t="s">
        <v>448</v>
      </c>
      <c r="T115" s="159" t="s">
        <v>10629</v>
      </c>
      <c r="U115" s="159" t="s">
        <v>273</v>
      </c>
      <c r="V115" s="159">
        <v>22</v>
      </c>
      <c r="W115" s="159" t="s">
        <v>273</v>
      </c>
      <c r="X115" s="159" t="s">
        <v>14003</v>
      </c>
      <c r="Y115" s="212" t="s">
        <v>282</v>
      </c>
      <c r="Z115" s="212" t="s">
        <v>282</v>
      </c>
      <c r="AA115" s="212" t="s">
        <v>282</v>
      </c>
      <c r="AB115" s="212" t="s">
        <v>282</v>
      </c>
      <c r="AC115" s="212" t="s">
        <v>282</v>
      </c>
      <c r="AD115" s="212" t="s">
        <v>282</v>
      </c>
      <c r="AE115" s="159" t="s">
        <v>282</v>
      </c>
      <c r="AF115" s="159" t="s">
        <v>282</v>
      </c>
      <c r="AG115" s="212" t="s">
        <v>282</v>
      </c>
      <c r="AH115" s="159" t="s">
        <v>282</v>
      </c>
      <c r="AI115" s="159" t="s">
        <v>282</v>
      </c>
      <c r="AJ115" s="212" t="s">
        <v>282</v>
      </c>
      <c r="AK115" s="212" t="s">
        <v>282</v>
      </c>
      <c r="AL115" s="212" t="s">
        <v>282</v>
      </c>
      <c r="AM115" s="212" t="s">
        <v>282</v>
      </c>
      <c r="AN115" s="212" t="s">
        <v>282</v>
      </c>
      <c r="AO115" s="212" t="s">
        <v>282</v>
      </c>
      <c r="AP115" s="212" t="s">
        <v>282</v>
      </c>
      <c r="AQ115" s="212" t="s">
        <v>282</v>
      </c>
      <c r="AR115" s="212" t="s">
        <v>282</v>
      </c>
      <c r="AS115" s="212" t="s">
        <v>282</v>
      </c>
      <c r="AT115" s="212" t="s">
        <v>282</v>
      </c>
      <c r="AU115" s="212" t="s">
        <v>282</v>
      </c>
      <c r="AV115" s="212" t="s">
        <v>282</v>
      </c>
      <c r="AW115" s="212" t="s">
        <v>282</v>
      </c>
      <c r="AX115" s="212" t="s">
        <v>282</v>
      </c>
      <c r="AY115" s="212" t="s">
        <v>282</v>
      </c>
      <c r="AZ115" s="212" t="s">
        <v>282</v>
      </c>
      <c r="BA115" s="212" t="s">
        <v>282</v>
      </c>
      <c r="BB115" s="212" t="s">
        <v>282</v>
      </c>
      <c r="BC115" s="212" t="s">
        <v>282</v>
      </c>
      <c r="BD115" s="212" t="s">
        <v>282</v>
      </c>
      <c r="BE115" s="212" t="s">
        <v>282</v>
      </c>
    </row>
    <row r="116" spans="1:57" x14ac:dyDescent="0.25">
      <c r="A116" s="135" t="s">
        <v>666</v>
      </c>
      <c r="B116" s="159" t="s">
        <v>282</v>
      </c>
      <c r="C116" t="s">
        <v>10938</v>
      </c>
      <c r="D116" t="s">
        <v>273</v>
      </c>
      <c r="E116" t="s">
        <v>10953</v>
      </c>
      <c r="F116" t="s">
        <v>183</v>
      </c>
      <c r="G116" s="159" t="s">
        <v>282</v>
      </c>
      <c r="H116" s="159" t="s">
        <v>10581</v>
      </c>
      <c r="I116" s="159" t="s">
        <v>10945</v>
      </c>
      <c r="J116" s="159" t="s">
        <v>10947</v>
      </c>
      <c r="K116" s="159">
        <v>8</v>
      </c>
      <c r="L116" s="159" t="s">
        <v>273</v>
      </c>
      <c r="M116" s="159" t="s">
        <v>10948</v>
      </c>
      <c r="N116" t="s">
        <v>10939</v>
      </c>
      <c r="O116" t="s">
        <v>273</v>
      </c>
      <c r="P116" t="s">
        <v>10954</v>
      </c>
      <c r="Q116" t="s">
        <v>183</v>
      </c>
      <c r="R116" t="s">
        <v>282</v>
      </c>
      <c r="S116" t="s">
        <v>10581</v>
      </c>
      <c r="T116" s="159" t="s">
        <v>10946</v>
      </c>
      <c r="U116" s="159" t="s">
        <v>10952</v>
      </c>
      <c r="V116">
        <v>8</v>
      </c>
      <c r="W116" t="s">
        <v>273</v>
      </c>
      <c r="X116" s="159" t="s">
        <v>10948</v>
      </c>
      <c r="Y116" s="212" t="s">
        <v>282</v>
      </c>
      <c r="Z116" s="212" t="s">
        <v>282</v>
      </c>
      <c r="AA116" s="212" t="s">
        <v>282</v>
      </c>
      <c r="AB116" s="212" t="s">
        <v>282</v>
      </c>
      <c r="AC116" s="212" t="s">
        <v>282</v>
      </c>
      <c r="AD116" s="212" t="s">
        <v>282</v>
      </c>
      <c r="AE116" s="212" t="s">
        <v>282</v>
      </c>
      <c r="AF116" s="212" t="s">
        <v>282</v>
      </c>
      <c r="AG116" s="212" t="s">
        <v>282</v>
      </c>
      <c r="AH116" s="212" t="s">
        <v>282</v>
      </c>
      <c r="AI116" s="212" t="s">
        <v>282</v>
      </c>
      <c r="AJ116" s="212" t="s">
        <v>282</v>
      </c>
      <c r="AK116" s="212" t="s">
        <v>282</v>
      </c>
      <c r="AL116" s="212" t="s">
        <v>282</v>
      </c>
      <c r="AM116" s="212" t="s">
        <v>282</v>
      </c>
      <c r="AN116" s="212" t="s">
        <v>282</v>
      </c>
      <c r="AO116" s="212" t="s">
        <v>282</v>
      </c>
      <c r="AP116" s="212" t="s">
        <v>282</v>
      </c>
      <c r="AQ116" s="212" t="s">
        <v>282</v>
      </c>
      <c r="AR116" s="212" t="s">
        <v>282</v>
      </c>
      <c r="AS116" s="212" t="s">
        <v>282</v>
      </c>
      <c r="AT116" s="212" t="s">
        <v>282</v>
      </c>
      <c r="AU116" s="212" t="s">
        <v>282</v>
      </c>
      <c r="AV116" s="212" t="s">
        <v>282</v>
      </c>
      <c r="AW116" s="212" t="s">
        <v>282</v>
      </c>
      <c r="AX116" s="212" t="s">
        <v>282</v>
      </c>
      <c r="AY116" s="212" t="s">
        <v>282</v>
      </c>
      <c r="AZ116" s="212" t="s">
        <v>282</v>
      </c>
      <c r="BA116" s="212" t="s">
        <v>282</v>
      </c>
      <c r="BB116" s="212" t="s">
        <v>282</v>
      </c>
      <c r="BC116" s="212" t="s">
        <v>282</v>
      </c>
      <c r="BD116" s="212" t="s">
        <v>282</v>
      </c>
      <c r="BE116" s="212" t="s">
        <v>282</v>
      </c>
    </row>
    <row r="117" spans="1:57" s="212" customFormat="1" x14ac:dyDescent="0.25">
      <c r="A117" s="135" t="s">
        <v>7265</v>
      </c>
      <c r="B117" s="159" t="s">
        <v>282</v>
      </c>
      <c r="C117" s="212" t="s">
        <v>10938</v>
      </c>
      <c r="D117" s="212" t="s">
        <v>282</v>
      </c>
      <c r="E117" s="212" t="s">
        <v>15806</v>
      </c>
      <c r="F117" s="212" t="s">
        <v>282</v>
      </c>
      <c r="G117" s="159" t="s">
        <v>282</v>
      </c>
      <c r="H117" s="159" t="s">
        <v>10507</v>
      </c>
      <c r="I117" s="159" t="s">
        <v>10527</v>
      </c>
      <c r="J117" s="159" t="s">
        <v>273</v>
      </c>
      <c r="K117" s="159">
        <v>12</v>
      </c>
      <c r="L117" s="159" t="s">
        <v>15802</v>
      </c>
      <c r="M117" s="159" t="s">
        <v>10735</v>
      </c>
      <c r="N117" s="212" t="s">
        <v>10939</v>
      </c>
      <c r="O117" s="212" t="s">
        <v>282</v>
      </c>
      <c r="P117" s="212" t="s">
        <v>15806</v>
      </c>
      <c r="Q117" s="212" t="s">
        <v>282</v>
      </c>
      <c r="R117" s="212" t="s">
        <v>282</v>
      </c>
      <c r="S117" s="212" t="s">
        <v>10507</v>
      </c>
      <c r="T117" s="159" t="s">
        <v>11754</v>
      </c>
      <c r="U117" s="159" t="s">
        <v>273</v>
      </c>
      <c r="V117" s="212">
        <v>12</v>
      </c>
      <c r="W117" s="212" t="s">
        <v>15803</v>
      </c>
      <c r="X117" s="159" t="s">
        <v>10735</v>
      </c>
      <c r="Y117" s="212" t="s">
        <v>282</v>
      </c>
      <c r="Z117" s="212" t="s">
        <v>282</v>
      </c>
      <c r="AA117" s="212" t="s">
        <v>282</v>
      </c>
      <c r="AB117" s="212" t="s">
        <v>282</v>
      </c>
      <c r="AC117" s="212" t="s">
        <v>282</v>
      </c>
      <c r="AD117" s="212" t="s">
        <v>282</v>
      </c>
      <c r="AE117" s="212" t="s">
        <v>282</v>
      </c>
      <c r="AF117" s="212" t="s">
        <v>282</v>
      </c>
      <c r="AG117" s="212" t="s">
        <v>282</v>
      </c>
      <c r="AH117" s="212" t="s">
        <v>282</v>
      </c>
      <c r="AI117" s="212" t="s">
        <v>282</v>
      </c>
      <c r="AJ117" s="212" t="s">
        <v>282</v>
      </c>
      <c r="AK117" s="212" t="s">
        <v>282</v>
      </c>
      <c r="AL117" s="212" t="s">
        <v>282</v>
      </c>
      <c r="AM117" s="212" t="s">
        <v>282</v>
      </c>
      <c r="AN117" s="212" t="s">
        <v>282</v>
      </c>
      <c r="AO117" s="212" t="s">
        <v>282</v>
      </c>
      <c r="AP117" s="212" t="s">
        <v>282</v>
      </c>
      <c r="AQ117" s="212" t="s">
        <v>282</v>
      </c>
      <c r="AR117" s="212" t="s">
        <v>282</v>
      </c>
      <c r="AS117" s="212" t="s">
        <v>282</v>
      </c>
      <c r="AT117" s="212" t="s">
        <v>282</v>
      </c>
      <c r="AU117" s="212" t="s">
        <v>282</v>
      </c>
      <c r="AV117" s="212" t="s">
        <v>282</v>
      </c>
      <c r="AW117" s="212" t="s">
        <v>282</v>
      </c>
      <c r="AX117" s="212" t="s">
        <v>282</v>
      </c>
      <c r="AY117" s="212" t="s">
        <v>282</v>
      </c>
      <c r="AZ117" s="212" t="s">
        <v>282</v>
      </c>
      <c r="BA117" s="212" t="s">
        <v>282</v>
      </c>
      <c r="BB117" s="212" t="s">
        <v>282</v>
      </c>
      <c r="BC117" s="212" t="s">
        <v>282</v>
      </c>
      <c r="BD117" s="212" t="s">
        <v>282</v>
      </c>
      <c r="BE117" s="212" t="s">
        <v>282</v>
      </c>
    </row>
    <row r="118" spans="1:57" x14ac:dyDescent="0.25">
      <c r="A118" t="s">
        <v>667</v>
      </c>
      <c r="B118" s="159" t="s">
        <v>10956</v>
      </c>
      <c r="C118" t="s">
        <v>246</v>
      </c>
      <c r="D118" t="s">
        <v>282</v>
      </c>
      <c r="E118" t="s">
        <v>282</v>
      </c>
      <c r="F118" t="s">
        <v>282</v>
      </c>
      <c r="G118" s="159" t="s">
        <v>282</v>
      </c>
      <c r="H118" s="159" t="s">
        <v>10507</v>
      </c>
      <c r="I118" s="159" t="s">
        <v>406</v>
      </c>
      <c r="J118" s="159" t="s">
        <v>273</v>
      </c>
      <c r="K118" s="159">
        <v>8</v>
      </c>
      <c r="L118" s="159" t="s">
        <v>273</v>
      </c>
      <c r="M118" s="159" t="s">
        <v>273</v>
      </c>
      <c r="N118" t="s">
        <v>790</v>
      </c>
      <c r="O118" s="212" t="s">
        <v>282</v>
      </c>
      <c r="P118" s="212" t="s">
        <v>282</v>
      </c>
      <c r="Q118" s="212" t="s">
        <v>282</v>
      </c>
      <c r="R118" s="212" t="s">
        <v>282</v>
      </c>
      <c r="S118" s="212" t="s">
        <v>10507</v>
      </c>
      <c r="T118" s="159" t="s">
        <v>273</v>
      </c>
      <c r="U118" s="159" t="s">
        <v>273</v>
      </c>
      <c r="V118" s="212">
        <v>8</v>
      </c>
      <c r="W118" s="212" t="s">
        <v>273</v>
      </c>
      <c r="X118" s="159" t="s">
        <v>273</v>
      </c>
      <c r="Y118" t="s">
        <v>282</v>
      </c>
      <c r="Z118" s="212" t="s">
        <v>282</v>
      </c>
      <c r="AA118" t="s">
        <v>282</v>
      </c>
      <c r="AB118" s="212" t="s">
        <v>282</v>
      </c>
      <c r="AC118" s="212" t="s">
        <v>282</v>
      </c>
      <c r="AD118" s="212" t="s">
        <v>282</v>
      </c>
      <c r="AE118" s="212" t="s">
        <v>282</v>
      </c>
      <c r="AF118" s="212" t="s">
        <v>282</v>
      </c>
      <c r="AG118" s="212" t="s">
        <v>282</v>
      </c>
      <c r="AH118" s="212" t="s">
        <v>282</v>
      </c>
      <c r="AI118" s="212" t="s">
        <v>282</v>
      </c>
      <c r="AJ118" s="212" t="s">
        <v>282</v>
      </c>
      <c r="AK118" s="212" t="s">
        <v>282</v>
      </c>
      <c r="AL118" s="212" t="s">
        <v>282</v>
      </c>
      <c r="AM118" s="212" t="s">
        <v>282</v>
      </c>
      <c r="AN118" s="212" t="s">
        <v>282</v>
      </c>
      <c r="AO118" s="212" t="s">
        <v>282</v>
      </c>
      <c r="AP118" s="212" t="s">
        <v>282</v>
      </c>
      <c r="AQ118" s="212" t="s">
        <v>282</v>
      </c>
      <c r="AR118" s="212" t="s">
        <v>282</v>
      </c>
      <c r="AS118" s="212" t="s">
        <v>282</v>
      </c>
      <c r="AT118" s="212" t="s">
        <v>282</v>
      </c>
      <c r="AU118" s="212" t="s">
        <v>282</v>
      </c>
      <c r="AV118" s="212" t="s">
        <v>282</v>
      </c>
      <c r="AW118" s="212" t="s">
        <v>282</v>
      </c>
      <c r="AX118" s="212" t="s">
        <v>282</v>
      </c>
      <c r="AY118" s="212" t="s">
        <v>282</v>
      </c>
      <c r="AZ118" s="212" t="s">
        <v>282</v>
      </c>
      <c r="BA118" s="212" t="s">
        <v>282</v>
      </c>
      <c r="BB118" s="212" t="s">
        <v>282</v>
      </c>
      <c r="BC118" s="212" t="s">
        <v>282</v>
      </c>
      <c r="BD118" s="212" t="s">
        <v>282</v>
      </c>
      <c r="BE118" s="212" t="s">
        <v>282</v>
      </c>
    </row>
    <row r="119" spans="1:57" s="212" customFormat="1" x14ac:dyDescent="0.25">
      <c r="A119" s="212" t="s">
        <v>1951</v>
      </c>
      <c r="B119" s="159" t="s">
        <v>17652</v>
      </c>
      <c r="C119" s="212" t="s">
        <v>258</v>
      </c>
      <c r="D119" s="212" t="s">
        <v>282</v>
      </c>
      <c r="E119" s="212" t="s">
        <v>282</v>
      </c>
      <c r="F119" s="212" t="s">
        <v>282</v>
      </c>
      <c r="G119" s="159" t="s">
        <v>282</v>
      </c>
      <c r="H119" s="159" t="s">
        <v>10507</v>
      </c>
      <c r="I119" s="159" t="s">
        <v>10654</v>
      </c>
      <c r="J119" s="159">
        <v>14</v>
      </c>
      <c r="K119" s="159">
        <v>8</v>
      </c>
      <c r="L119" s="159" t="s">
        <v>273</v>
      </c>
      <c r="M119" s="159" t="s">
        <v>273</v>
      </c>
      <c r="N119" s="159" t="s">
        <v>246</v>
      </c>
      <c r="O119" s="159" t="s">
        <v>282</v>
      </c>
      <c r="P119" s="159" t="s">
        <v>282</v>
      </c>
      <c r="Q119" s="159" t="s">
        <v>282</v>
      </c>
      <c r="R119" s="159" t="s">
        <v>282</v>
      </c>
      <c r="S119" s="159" t="s">
        <v>10507</v>
      </c>
      <c r="T119" s="159" t="s">
        <v>10527</v>
      </c>
      <c r="U119" s="289" t="s">
        <v>10835</v>
      </c>
      <c r="V119" s="212">
        <v>8</v>
      </c>
      <c r="W119" s="212" t="s">
        <v>273</v>
      </c>
      <c r="X119" s="159" t="s">
        <v>273</v>
      </c>
      <c r="Y119" s="212" t="s">
        <v>282</v>
      </c>
      <c r="Z119" s="212" t="s">
        <v>282</v>
      </c>
      <c r="AA119" s="212" t="s">
        <v>282</v>
      </c>
      <c r="AB119" s="212" t="s">
        <v>282</v>
      </c>
      <c r="AC119" s="212" t="s">
        <v>282</v>
      </c>
      <c r="AD119" s="212" t="s">
        <v>282</v>
      </c>
      <c r="AE119" s="212" t="s">
        <v>282</v>
      </c>
      <c r="AF119" s="212" t="s">
        <v>282</v>
      </c>
      <c r="AG119" s="212" t="s">
        <v>282</v>
      </c>
      <c r="AH119" s="212" t="s">
        <v>282</v>
      </c>
      <c r="AI119" s="212" t="s">
        <v>282</v>
      </c>
      <c r="AJ119" s="212" t="s">
        <v>282</v>
      </c>
      <c r="AK119" s="212" t="s">
        <v>282</v>
      </c>
      <c r="AL119" s="212" t="s">
        <v>282</v>
      </c>
      <c r="AM119" s="212" t="s">
        <v>282</v>
      </c>
      <c r="AN119" s="212" t="s">
        <v>282</v>
      </c>
      <c r="AO119" s="212" t="s">
        <v>282</v>
      </c>
      <c r="AP119" s="212" t="s">
        <v>282</v>
      </c>
      <c r="AQ119" s="212" t="s">
        <v>282</v>
      </c>
      <c r="AR119" s="212" t="s">
        <v>282</v>
      </c>
      <c r="AS119" s="212" t="s">
        <v>282</v>
      </c>
      <c r="AT119" s="212" t="s">
        <v>282</v>
      </c>
      <c r="AU119" s="212" t="s">
        <v>282</v>
      </c>
      <c r="AV119" s="212" t="s">
        <v>282</v>
      </c>
      <c r="AW119" s="212" t="s">
        <v>282</v>
      </c>
      <c r="AX119" s="212" t="s">
        <v>282</v>
      </c>
      <c r="AY119" s="212" t="s">
        <v>282</v>
      </c>
      <c r="AZ119" s="212" t="s">
        <v>282</v>
      </c>
      <c r="BA119" s="212" t="s">
        <v>282</v>
      </c>
      <c r="BB119" s="212" t="s">
        <v>282</v>
      </c>
      <c r="BC119" s="212" t="s">
        <v>282</v>
      </c>
      <c r="BD119" s="212" t="s">
        <v>282</v>
      </c>
      <c r="BE119" s="212" t="s">
        <v>282</v>
      </c>
    </row>
    <row r="120" spans="1:57" s="212" customFormat="1" x14ac:dyDescent="0.25">
      <c r="A120" s="212" t="s">
        <v>8001</v>
      </c>
      <c r="B120" s="159" t="s">
        <v>282</v>
      </c>
      <c r="C120" s="212" t="s">
        <v>8002</v>
      </c>
      <c r="D120" s="212" t="s">
        <v>13479</v>
      </c>
      <c r="E120" s="212" t="s">
        <v>13480</v>
      </c>
      <c r="F120" s="212" t="s">
        <v>183</v>
      </c>
      <c r="G120" s="159" t="s">
        <v>282</v>
      </c>
      <c r="H120" s="159" t="s">
        <v>13481</v>
      </c>
      <c r="I120" s="159" t="s">
        <v>13482</v>
      </c>
      <c r="J120" s="159">
        <v>7</v>
      </c>
      <c r="K120" s="159">
        <v>1</v>
      </c>
      <c r="L120" s="159" t="s">
        <v>13488</v>
      </c>
      <c r="M120" s="159" t="s">
        <v>13483</v>
      </c>
      <c r="N120" s="212" t="s">
        <v>8003</v>
      </c>
      <c r="O120" s="212" t="s">
        <v>13484</v>
      </c>
      <c r="P120" s="212" t="s">
        <v>13485</v>
      </c>
      <c r="Q120" s="212" t="s">
        <v>183</v>
      </c>
      <c r="R120" s="212" t="s">
        <v>282</v>
      </c>
      <c r="S120" s="212" t="s">
        <v>13481</v>
      </c>
      <c r="T120" s="159" t="s">
        <v>13482</v>
      </c>
      <c r="U120" s="159">
        <v>7</v>
      </c>
      <c r="V120" s="212">
        <v>1</v>
      </c>
      <c r="W120" s="212" t="s">
        <v>13489</v>
      </c>
      <c r="X120" s="159" t="s">
        <v>13483</v>
      </c>
      <c r="Y120" s="212" t="s">
        <v>282</v>
      </c>
      <c r="Z120" s="212" t="s">
        <v>282</v>
      </c>
      <c r="AA120" s="212" t="s">
        <v>282</v>
      </c>
      <c r="AB120" s="212" t="s">
        <v>282</v>
      </c>
      <c r="AC120" s="212" t="s">
        <v>282</v>
      </c>
      <c r="AD120" s="212" t="s">
        <v>282</v>
      </c>
      <c r="AE120" s="212" t="s">
        <v>282</v>
      </c>
      <c r="AF120" s="212" t="s">
        <v>282</v>
      </c>
      <c r="AG120" s="212" t="s">
        <v>282</v>
      </c>
      <c r="AH120" s="212" t="s">
        <v>282</v>
      </c>
      <c r="AI120" s="212" t="s">
        <v>282</v>
      </c>
      <c r="AJ120" s="212" t="s">
        <v>282</v>
      </c>
      <c r="AK120" s="212" t="s">
        <v>282</v>
      </c>
      <c r="AL120" s="212" t="s">
        <v>282</v>
      </c>
      <c r="AM120" s="212" t="s">
        <v>282</v>
      </c>
      <c r="AN120" s="212" t="s">
        <v>282</v>
      </c>
      <c r="AO120" s="212" t="s">
        <v>282</v>
      </c>
      <c r="AP120" s="212" t="s">
        <v>282</v>
      </c>
      <c r="AQ120" s="212" t="s">
        <v>282</v>
      </c>
      <c r="AR120" s="212" t="s">
        <v>282</v>
      </c>
      <c r="AS120" s="212" t="s">
        <v>282</v>
      </c>
      <c r="AT120" s="212" t="s">
        <v>282</v>
      </c>
      <c r="AU120" s="212" t="s">
        <v>282</v>
      </c>
      <c r="AV120" s="212" t="s">
        <v>282</v>
      </c>
      <c r="AW120" s="212" t="s">
        <v>282</v>
      </c>
      <c r="AX120" s="212" t="s">
        <v>282</v>
      </c>
      <c r="AY120" s="212" t="s">
        <v>282</v>
      </c>
      <c r="AZ120" s="212" t="s">
        <v>282</v>
      </c>
      <c r="BA120" s="212" t="s">
        <v>282</v>
      </c>
      <c r="BB120" s="212" t="s">
        <v>282</v>
      </c>
      <c r="BC120" s="212" t="s">
        <v>282</v>
      </c>
      <c r="BD120" s="212" t="s">
        <v>282</v>
      </c>
      <c r="BE120" s="212" t="s">
        <v>282</v>
      </c>
    </row>
    <row r="121" spans="1:57" x14ac:dyDescent="0.25">
      <c r="A121" t="s">
        <v>466</v>
      </c>
      <c r="B121" s="159" t="s">
        <v>10972</v>
      </c>
      <c r="C121" t="s">
        <v>770</v>
      </c>
      <c r="D121" t="s">
        <v>10966</v>
      </c>
      <c r="E121" t="s">
        <v>10967</v>
      </c>
      <c r="F121" t="s">
        <v>182</v>
      </c>
      <c r="G121" s="212">
        <v>8</v>
      </c>
      <c r="H121" s="159" t="s">
        <v>448</v>
      </c>
      <c r="I121" s="159" t="s">
        <v>10969</v>
      </c>
      <c r="J121" s="284" t="s">
        <v>10661</v>
      </c>
      <c r="K121" s="159">
        <v>14</v>
      </c>
      <c r="L121" s="159" t="s">
        <v>273</v>
      </c>
      <c r="M121" s="159" t="s">
        <v>10968</v>
      </c>
      <c r="N121" t="s">
        <v>774</v>
      </c>
      <c r="O121" s="212" t="s">
        <v>10966</v>
      </c>
      <c r="P121" s="212" t="s">
        <v>10970</v>
      </c>
      <c r="Q121" s="212" t="s">
        <v>182</v>
      </c>
      <c r="R121" s="284" t="s">
        <v>10976</v>
      </c>
      <c r="S121" s="212" t="s">
        <v>10581</v>
      </c>
      <c r="T121" s="159" t="s">
        <v>10971</v>
      </c>
      <c r="U121" s="284" t="s">
        <v>10661</v>
      </c>
      <c r="V121" s="159">
        <v>14</v>
      </c>
      <c r="W121" s="159" t="s">
        <v>10977</v>
      </c>
      <c r="X121" s="159" t="s">
        <v>10968</v>
      </c>
      <c r="Y121" t="s">
        <v>773</v>
      </c>
      <c r="Z121" t="s">
        <v>10966</v>
      </c>
      <c r="AA121" t="s">
        <v>10973</v>
      </c>
      <c r="AB121" t="s">
        <v>182</v>
      </c>
      <c r="AC121">
        <v>8</v>
      </c>
      <c r="AD121" t="s">
        <v>448</v>
      </c>
      <c r="AE121" s="159" t="s">
        <v>10969</v>
      </c>
      <c r="AF121" s="284" t="s">
        <v>10661</v>
      </c>
      <c r="AG121" s="159">
        <v>14</v>
      </c>
      <c r="AH121" s="159" t="s">
        <v>273</v>
      </c>
      <c r="AI121" s="159" t="s">
        <v>10974</v>
      </c>
      <c r="AJ121" s="212" t="s">
        <v>282</v>
      </c>
      <c r="AK121" s="212" t="s">
        <v>282</v>
      </c>
      <c r="AL121" s="212" t="s">
        <v>282</v>
      </c>
      <c r="AM121" s="212" t="s">
        <v>282</v>
      </c>
      <c r="AN121" s="212" t="s">
        <v>282</v>
      </c>
      <c r="AO121" s="212" t="s">
        <v>282</v>
      </c>
      <c r="AP121" s="212" t="s">
        <v>282</v>
      </c>
      <c r="AQ121" s="212" t="s">
        <v>282</v>
      </c>
      <c r="AR121" s="212" t="s">
        <v>282</v>
      </c>
      <c r="AS121" s="212" t="s">
        <v>282</v>
      </c>
      <c r="AT121" s="212" t="s">
        <v>282</v>
      </c>
      <c r="AU121" s="212" t="s">
        <v>282</v>
      </c>
      <c r="AV121" s="212" t="s">
        <v>282</v>
      </c>
      <c r="AW121" s="212" t="s">
        <v>282</v>
      </c>
      <c r="AX121" s="212" t="s">
        <v>282</v>
      </c>
      <c r="AY121" s="212" t="s">
        <v>282</v>
      </c>
      <c r="AZ121" s="212" t="s">
        <v>282</v>
      </c>
      <c r="BA121" s="212" t="s">
        <v>282</v>
      </c>
      <c r="BB121" s="212" t="s">
        <v>282</v>
      </c>
      <c r="BC121" s="212" t="s">
        <v>282</v>
      </c>
      <c r="BD121" s="212" t="s">
        <v>282</v>
      </c>
      <c r="BE121" s="212" t="s">
        <v>282</v>
      </c>
    </row>
    <row r="122" spans="1:57" s="212" customFormat="1" x14ac:dyDescent="0.25">
      <c r="A122" s="212" t="s">
        <v>1968</v>
      </c>
      <c r="B122" s="159" t="s">
        <v>13493</v>
      </c>
      <c r="C122" s="212" t="s">
        <v>258</v>
      </c>
      <c r="D122" s="212" t="s">
        <v>282</v>
      </c>
      <c r="E122" s="212" t="s">
        <v>282</v>
      </c>
      <c r="F122" s="212" t="s">
        <v>282</v>
      </c>
      <c r="G122" s="212" t="s">
        <v>282</v>
      </c>
      <c r="H122" s="159" t="s">
        <v>10507</v>
      </c>
      <c r="I122" s="159" t="s">
        <v>11120</v>
      </c>
      <c r="J122" s="302">
        <v>21</v>
      </c>
      <c r="K122" s="159">
        <v>6</v>
      </c>
      <c r="L122" s="159" t="s">
        <v>13497</v>
      </c>
      <c r="M122" s="159" t="s">
        <v>273</v>
      </c>
      <c r="N122" s="159" t="s">
        <v>274</v>
      </c>
      <c r="O122" s="159" t="s">
        <v>282</v>
      </c>
      <c r="P122" s="159" t="s">
        <v>282</v>
      </c>
      <c r="Q122" s="159" t="s">
        <v>282</v>
      </c>
      <c r="R122" s="284" t="s">
        <v>282</v>
      </c>
      <c r="S122" s="159" t="s">
        <v>10507</v>
      </c>
      <c r="T122" s="159" t="s">
        <v>13495</v>
      </c>
      <c r="U122" s="302">
        <v>21</v>
      </c>
      <c r="V122" s="159">
        <v>6</v>
      </c>
      <c r="W122" s="159" t="s">
        <v>13498</v>
      </c>
      <c r="X122" s="159" t="s">
        <v>273</v>
      </c>
      <c r="Y122" s="159" t="s">
        <v>790</v>
      </c>
      <c r="Z122" s="159" t="s">
        <v>282</v>
      </c>
      <c r="AA122" s="159" t="s">
        <v>282</v>
      </c>
      <c r="AB122" s="159" t="s">
        <v>282</v>
      </c>
      <c r="AC122" s="159" t="s">
        <v>282</v>
      </c>
      <c r="AD122" s="159" t="s">
        <v>10507</v>
      </c>
      <c r="AE122" s="159" t="s">
        <v>13496</v>
      </c>
      <c r="AF122" s="284" t="s">
        <v>13494</v>
      </c>
      <c r="AG122" s="159">
        <v>6</v>
      </c>
      <c r="AH122" s="159" t="s">
        <v>273</v>
      </c>
      <c r="AI122" s="159" t="s">
        <v>273</v>
      </c>
      <c r="AJ122" s="212" t="s">
        <v>282</v>
      </c>
      <c r="AK122" s="212" t="s">
        <v>282</v>
      </c>
      <c r="AL122" s="212" t="s">
        <v>282</v>
      </c>
      <c r="AM122" s="212" t="s">
        <v>282</v>
      </c>
      <c r="AN122" s="212" t="s">
        <v>282</v>
      </c>
      <c r="AO122" s="212" t="s">
        <v>282</v>
      </c>
      <c r="AP122" s="212" t="s">
        <v>282</v>
      </c>
      <c r="AQ122" s="212" t="s">
        <v>282</v>
      </c>
      <c r="AR122" s="212" t="s">
        <v>282</v>
      </c>
      <c r="AS122" s="212" t="s">
        <v>282</v>
      </c>
      <c r="AT122" s="212" t="s">
        <v>282</v>
      </c>
      <c r="AU122" s="212" t="s">
        <v>282</v>
      </c>
      <c r="AV122" s="212" t="s">
        <v>282</v>
      </c>
      <c r="AW122" s="212" t="s">
        <v>282</v>
      </c>
      <c r="AX122" s="212" t="s">
        <v>282</v>
      </c>
      <c r="AY122" s="212" t="s">
        <v>282</v>
      </c>
      <c r="AZ122" s="212" t="s">
        <v>282</v>
      </c>
      <c r="BA122" s="212" t="s">
        <v>282</v>
      </c>
      <c r="BB122" s="212" t="s">
        <v>282</v>
      </c>
      <c r="BC122" s="212" t="s">
        <v>282</v>
      </c>
      <c r="BD122" s="212" t="s">
        <v>282</v>
      </c>
      <c r="BE122" s="212" t="s">
        <v>282</v>
      </c>
    </row>
    <row r="123" spans="1:57" s="212" customFormat="1" x14ac:dyDescent="0.25">
      <c r="A123" s="212" t="s">
        <v>1970</v>
      </c>
      <c r="B123" s="159" t="s">
        <v>17700</v>
      </c>
      <c r="C123" s="212" t="s">
        <v>258</v>
      </c>
      <c r="D123" s="212" t="s">
        <v>282</v>
      </c>
      <c r="E123" s="212" t="s">
        <v>17699</v>
      </c>
      <c r="F123" s="212" t="s">
        <v>282</v>
      </c>
      <c r="G123" s="212" t="s">
        <v>282</v>
      </c>
      <c r="H123" s="159" t="s">
        <v>10507</v>
      </c>
      <c r="I123" s="159" t="s">
        <v>10654</v>
      </c>
      <c r="J123" s="301">
        <v>7</v>
      </c>
      <c r="K123" s="159">
        <v>12</v>
      </c>
      <c r="L123" s="159" t="s">
        <v>17702</v>
      </c>
      <c r="M123" s="159" t="s">
        <v>273</v>
      </c>
      <c r="N123" s="159" t="s">
        <v>258</v>
      </c>
      <c r="O123" s="159" t="s">
        <v>282</v>
      </c>
      <c r="P123" s="159" t="s">
        <v>14225</v>
      </c>
      <c r="Q123" s="159" t="s">
        <v>282</v>
      </c>
      <c r="R123" s="284" t="s">
        <v>282</v>
      </c>
      <c r="S123" s="159" t="s">
        <v>10507</v>
      </c>
      <c r="T123" s="159" t="s">
        <v>10654</v>
      </c>
      <c r="U123" s="301">
        <v>14</v>
      </c>
      <c r="V123" s="159">
        <v>12</v>
      </c>
      <c r="W123" s="159" t="s">
        <v>17701</v>
      </c>
      <c r="X123" s="159" t="s">
        <v>273</v>
      </c>
      <c r="Y123" s="159" t="s">
        <v>790</v>
      </c>
      <c r="Z123" s="159" t="s">
        <v>282</v>
      </c>
      <c r="AA123" s="159" t="s">
        <v>282</v>
      </c>
      <c r="AB123" s="159" t="s">
        <v>282</v>
      </c>
      <c r="AC123" s="159" t="s">
        <v>282</v>
      </c>
      <c r="AD123" s="159" t="s">
        <v>10507</v>
      </c>
      <c r="AE123" s="159" t="s">
        <v>273</v>
      </c>
      <c r="AF123" s="302">
        <v>14</v>
      </c>
      <c r="AG123" s="159">
        <v>12</v>
      </c>
      <c r="AH123" s="159" t="s">
        <v>273</v>
      </c>
      <c r="AI123" s="159" t="s">
        <v>273</v>
      </c>
      <c r="AJ123" s="212" t="s">
        <v>282</v>
      </c>
      <c r="AK123" s="212" t="s">
        <v>282</v>
      </c>
      <c r="AL123" s="212" t="s">
        <v>282</v>
      </c>
      <c r="AM123" s="212" t="s">
        <v>282</v>
      </c>
      <c r="AN123" s="212" t="s">
        <v>282</v>
      </c>
      <c r="AO123" s="212" t="s">
        <v>282</v>
      </c>
      <c r="AP123" s="212" t="s">
        <v>282</v>
      </c>
      <c r="AQ123" s="212" t="s">
        <v>282</v>
      </c>
      <c r="AR123" s="212" t="s">
        <v>282</v>
      </c>
      <c r="AS123" s="212" t="s">
        <v>282</v>
      </c>
      <c r="AT123" s="212" t="s">
        <v>282</v>
      </c>
      <c r="AU123" s="212" t="s">
        <v>282</v>
      </c>
      <c r="AV123" s="212" t="s">
        <v>282</v>
      </c>
      <c r="AW123" s="212" t="s">
        <v>282</v>
      </c>
      <c r="AX123" s="212" t="s">
        <v>282</v>
      </c>
      <c r="AY123" s="212" t="s">
        <v>282</v>
      </c>
      <c r="AZ123" s="212" t="s">
        <v>282</v>
      </c>
      <c r="BA123" s="212" t="s">
        <v>282</v>
      </c>
      <c r="BB123" s="212" t="s">
        <v>282</v>
      </c>
      <c r="BC123" s="212" t="s">
        <v>282</v>
      </c>
      <c r="BD123" s="212" t="s">
        <v>282</v>
      </c>
      <c r="BE123" s="212" t="s">
        <v>282</v>
      </c>
    </row>
    <row r="124" spans="1:57" s="212" customFormat="1" x14ac:dyDescent="0.25">
      <c r="A124" s="212" t="s">
        <v>1972</v>
      </c>
      <c r="B124" s="159" t="s">
        <v>17706</v>
      </c>
      <c r="C124" s="212" t="s">
        <v>272</v>
      </c>
      <c r="D124" s="212" t="s">
        <v>282</v>
      </c>
      <c r="E124" s="212" t="s">
        <v>282</v>
      </c>
      <c r="F124" s="212" t="s">
        <v>282</v>
      </c>
      <c r="G124" s="212" t="s">
        <v>282</v>
      </c>
      <c r="H124" s="159" t="s">
        <v>10507</v>
      </c>
      <c r="I124" s="159" t="s">
        <v>12260</v>
      </c>
      <c r="J124" s="301">
        <v>7</v>
      </c>
      <c r="K124" s="159">
        <v>6</v>
      </c>
      <c r="L124" s="159" t="s">
        <v>17708</v>
      </c>
      <c r="M124" s="159" t="s">
        <v>273</v>
      </c>
      <c r="N124" s="159" t="s">
        <v>790</v>
      </c>
      <c r="O124" s="159" t="s">
        <v>282</v>
      </c>
      <c r="P124" s="159" t="s">
        <v>282</v>
      </c>
      <c r="Q124" s="159" t="s">
        <v>282</v>
      </c>
      <c r="R124" s="284" t="s">
        <v>282</v>
      </c>
      <c r="S124" s="159" t="s">
        <v>10507</v>
      </c>
      <c r="T124" s="159" t="s">
        <v>273</v>
      </c>
      <c r="U124" s="301">
        <v>7</v>
      </c>
      <c r="V124" s="159">
        <v>6</v>
      </c>
      <c r="W124" s="159" t="s">
        <v>273</v>
      </c>
      <c r="X124" s="159" t="s">
        <v>273</v>
      </c>
      <c r="Y124" s="212" t="s">
        <v>282</v>
      </c>
      <c r="Z124" s="212" t="s">
        <v>282</v>
      </c>
      <c r="AA124" s="212" t="s">
        <v>282</v>
      </c>
      <c r="AB124" s="212" t="s">
        <v>282</v>
      </c>
      <c r="AC124" s="212" t="s">
        <v>282</v>
      </c>
      <c r="AD124" s="212" t="s">
        <v>282</v>
      </c>
      <c r="AE124" s="212" t="s">
        <v>282</v>
      </c>
      <c r="AF124" s="212" t="s">
        <v>282</v>
      </c>
      <c r="AG124" s="212" t="s">
        <v>282</v>
      </c>
      <c r="AH124" s="212" t="s">
        <v>282</v>
      </c>
      <c r="AI124" s="212" t="s">
        <v>282</v>
      </c>
      <c r="AJ124" s="212" t="s">
        <v>282</v>
      </c>
      <c r="AK124" s="212" t="s">
        <v>282</v>
      </c>
      <c r="AL124" s="212" t="s">
        <v>282</v>
      </c>
      <c r="AM124" s="212" t="s">
        <v>282</v>
      </c>
      <c r="AN124" s="212" t="s">
        <v>282</v>
      </c>
      <c r="AO124" s="212" t="s">
        <v>282</v>
      </c>
      <c r="AP124" s="212" t="s">
        <v>282</v>
      </c>
      <c r="AQ124" s="212" t="s">
        <v>282</v>
      </c>
      <c r="AR124" s="212" t="s">
        <v>282</v>
      </c>
      <c r="AS124" s="212" t="s">
        <v>282</v>
      </c>
      <c r="AT124" s="212" t="s">
        <v>282</v>
      </c>
      <c r="AU124" s="212" t="s">
        <v>282</v>
      </c>
      <c r="AV124" s="212" t="s">
        <v>282</v>
      </c>
      <c r="AW124" s="212" t="s">
        <v>282</v>
      </c>
      <c r="AX124" s="212" t="s">
        <v>282</v>
      </c>
      <c r="AY124" s="212" t="s">
        <v>282</v>
      </c>
      <c r="AZ124" s="212" t="s">
        <v>282</v>
      </c>
      <c r="BA124" s="212" t="s">
        <v>282</v>
      </c>
      <c r="BB124" s="212" t="s">
        <v>282</v>
      </c>
      <c r="BC124" s="212" t="s">
        <v>282</v>
      </c>
      <c r="BD124" s="212" t="s">
        <v>282</v>
      </c>
      <c r="BE124" s="212" t="s">
        <v>282</v>
      </c>
    </row>
    <row r="125" spans="1:57" s="212" customFormat="1" x14ac:dyDescent="0.25">
      <c r="A125" s="212" t="s">
        <v>1993</v>
      </c>
      <c r="B125" s="159" t="s">
        <v>13505</v>
      </c>
      <c r="C125" s="212" t="s">
        <v>257</v>
      </c>
      <c r="D125" s="212" t="s">
        <v>282</v>
      </c>
      <c r="E125" s="212" t="s">
        <v>282</v>
      </c>
      <c r="F125" s="212" t="s">
        <v>282</v>
      </c>
      <c r="G125" s="212" t="s">
        <v>282</v>
      </c>
      <c r="H125" s="159" t="s">
        <v>10507</v>
      </c>
      <c r="I125" s="159" t="s">
        <v>10827</v>
      </c>
      <c r="J125" s="302">
        <v>7</v>
      </c>
      <c r="K125" s="159">
        <v>5</v>
      </c>
      <c r="L125" s="159" t="s">
        <v>273</v>
      </c>
      <c r="M125" s="159" t="s">
        <v>273</v>
      </c>
      <c r="N125" s="159" t="s">
        <v>845</v>
      </c>
      <c r="O125" s="159" t="s">
        <v>282</v>
      </c>
      <c r="P125" s="159" t="s">
        <v>282</v>
      </c>
      <c r="Q125" s="159" t="s">
        <v>282</v>
      </c>
      <c r="R125" s="284" t="s">
        <v>282</v>
      </c>
      <c r="S125" s="159" t="s">
        <v>10507</v>
      </c>
      <c r="T125" s="159" t="s">
        <v>4317</v>
      </c>
      <c r="U125" s="302">
        <v>7</v>
      </c>
      <c r="V125" s="159">
        <v>5</v>
      </c>
      <c r="W125" s="159" t="s">
        <v>273</v>
      </c>
      <c r="X125" s="159" t="s">
        <v>273</v>
      </c>
      <c r="Y125" s="212" t="s">
        <v>282</v>
      </c>
      <c r="Z125" s="212" t="s">
        <v>282</v>
      </c>
      <c r="AA125" s="212" t="s">
        <v>282</v>
      </c>
      <c r="AB125" s="212" t="s">
        <v>282</v>
      </c>
      <c r="AC125" s="212" t="s">
        <v>282</v>
      </c>
      <c r="AD125" s="212" t="s">
        <v>282</v>
      </c>
      <c r="AE125" s="212" t="s">
        <v>282</v>
      </c>
      <c r="AF125" s="212" t="s">
        <v>282</v>
      </c>
      <c r="AG125" s="212" t="s">
        <v>282</v>
      </c>
      <c r="AH125" s="212" t="s">
        <v>282</v>
      </c>
      <c r="AI125" s="212" t="s">
        <v>282</v>
      </c>
      <c r="AJ125" s="212" t="s">
        <v>282</v>
      </c>
      <c r="AK125" s="212" t="s">
        <v>282</v>
      </c>
      <c r="AL125" s="212" t="s">
        <v>282</v>
      </c>
      <c r="AM125" s="212" t="s">
        <v>282</v>
      </c>
      <c r="AN125" s="212" t="s">
        <v>282</v>
      </c>
      <c r="AO125" s="212" t="s">
        <v>282</v>
      </c>
      <c r="AP125" s="212" t="s">
        <v>282</v>
      </c>
      <c r="AQ125" s="212" t="s">
        <v>282</v>
      </c>
      <c r="AR125" s="212" t="s">
        <v>282</v>
      </c>
      <c r="AS125" s="212" t="s">
        <v>282</v>
      </c>
      <c r="AT125" s="212" t="s">
        <v>282</v>
      </c>
      <c r="AU125" s="212" t="s">
        <v>282</v>
      </c>
      <c r="AV125" s="212" t="s">
        <v>282</v>
      </c>
      <c r="AW125" s="212" t="s">
        <v>282</v>
      </c>
      <c r="AX125" s="212" t="s">
        <v>282</v>
      </c>
      <c r="AY125" s="212" t="s">
        <v>282</v>
      </c>
      <c r="AZ125" s="212" t="s">
        <v>282</v>
      </c>
      <c r="BA125" s="212" t="s">
        <v>282</v>
      </c>
      <c r="BB125" s="212" t="s">
        <v>282</v>
      </c>
      <c r="BC125" s="212" t="s">
        <v>282</v>
      </c>
      <c r="BD125" s="212" t="s">
        <v>282</v>
      </c>
      <c r="BE125" s="212" t="s">
        <v>282</v>
      </c>
    </row>
    <row r="126" spans="1:57" s="212" customFormat="1" x14ac:dyDescent="0.25">
      <c r="A126" s="212" t="s">
        <v>4948</v>
      </c>
      <c r="B126" s="159" t="s">
        <v>13509</v>
      </c>
      <c r="C126" s="212" t="s">
        <v>256</v>
      </c>
      <c r="D126" s="212" t="s">
        <v>282</v>
      </c>
      <c r="E126" s="212" t="s">
        <v>282</v>
      </c>
      <c r="F126" s="212" t="s">
        <v>282</v>
      </c>
      <c r="G126" s="212" t="s">
        <v>282</v>
      </c>
      <c r="H126" s="159" t="s">
        <v>10507</v>
      </c>
      <c r="I126" s="159" t="s">
        <v>10508</v>
      </c>
      <c r="J126" s="302">
        <v>7</v>
      </c>
      <c r="K126" s="159">
        <v>6</v>
      </c>
      <c r="L126" s="159" t="s">
        <v>273</v>
      </c>
      <c r="M126" s="159" t="s">
        <v>273</v>
      </c>
      <c r="N126" s="159" t="s">
        <v>845</v>
      </c>
      <c r="O126" s="159" t="s">
        <v>282</v>
      </c>
      <c r="P126" s="159" t="s">
        <v>282</v>
      </c>
      <c r="Q126" s="159" t="s">
        <v>282</v>
      </c>
      <c r="R126" s="284" t="s">
        <v>282</v>
      </c>
      <c r="S126" s="159" t="s">
        <v>10507</v>
      </c>
      <c r="T126" s="159" t="s">
        <v>4317</v>
      </c>
      <c r="U126" s="302">
        <v>7</v>
      </c>
      <c r="V126" s="159">
        <v>6</v>
      </c>
      <c r="W126" s="159" t="s">
        <v>273</v>
      </c>
      <c r="X126" s="159" t="s">
        <v>273</v>
      </c>
      <c r="Y126" s="212" t="s">
        <v>282</v>
      </c>
      <c r="Z126" s="212" t="s">
        <v>282</v>
      </c>
      <c r="AA126" s="212" t="s">
        <v>282</v>
      </c>
      <c r="AB126" s="212" t="s">
        <v>282</v>
      </c>
      <c r="AC126" s="212" t="s">
        <v>282</v>
      </c>
      <c r="AD126" s="212" t="s">
        <v>282</v>
      </c>
      <c r="AE126" s="212" t="s">
        <v>282</v>
      </c>
      <c r="AF126" s="212" t="s">
        <v>282</v>
      </c>
      <c r="AG126" s="212" t="s">
        <v>282</v>
      </c>
      <c r="AH126" s="212" t="s">
        <v>282</v>
      </c>
      <c r="AI126" s="212" t="s">
        <v>282</v>
      </c>
      <c r="AJ126" s="212" t="s">
        <v>282</v>
      </c>
      <c r="AK126" s="212" t="s">
        <v>282</v>
      </c>
      <c r="AL126" s="212" t="s">
        <v>282</v>
      </c>
      <c r="AM126" s="212" t="s">
        <v>282</v>
      </c>
      <c r="AN126" s="212" t="s">
        <v>282</v>
      </c>
      <c r="AO126" s="212" t="s">
        <v>282</v>
      </c>
      <c r="AP126" s="212" t="s">
        <v>282</v>
      </c>
      <c r="AQ126" s="212" t="s">
        <v>282</v>
      </c>
      <c r="AR126" s="212" t="s">
        <v>282</v>
      </c>
      <c r="AS126" s="212" t="s">
        <v>282</v>
      </c>
      <c r="AT126" s="212" t="s">
        <v>282</v>
      </c>
      <c r="AU126" s="212" t="s">
        <v>282</v>
      </c>
      <c r="AV126" s="212" t="s">
        <v>282</v>
      </c>
      <c r="AW126" s="212" t="s">
        <v>282</v>
      </c>
      <c r="AX126" s="212" t="s">
        <v>282</v>
      </c>
      <c r="AY126" s="212" t="s">
        <v>282</v>
      </c>
      <c r="AZ126" s="212" t="s">
        <v>282</v>
      </c>
      <c r="BA126" s="212" t="s">
        <v>282</v>
      </c>
      <c r="BB126" s="212" t="s">
        <v>282</v>
      </c>
      <c r="BC126" s="212" t="s">
        <v>282</v>
      </c>
      <c r="BD126" s="212" t="s">
        <v>282</v>
      </c>
      <c r="BE126" s="212" t="s">
        <v>282</v>
      </c>
    </row>
    <row r="127" spans="1:57" s="212" customFormat="1" x14ac:dyDescent="0.25">
      <c r="A127" s="212" t="s">
        <v>1995</v>
      </c>
      <c r="B127" s="159" t="s">
        <v>13518</v>
      </c>
      <c r="C127" s="212" t="s">
        <v>845</v>
      </c>
      <c r="D127" s="212" t="s">
        <v>282</v>
      </c>
      <c r="E127" s="212" t="s">
        <v>282</v>
      </c>
      <c r="F127" s="212" t="s">
        <v>282</v>
      </c>
      <c r="G127" s="212" t="s">
        <v>282</v>
      </c>
      <c r="H127" s="159" t="s">
        <v>10507</v>
      </c>
      <c r="I127" s="159" t="s">
        <v>13516</v>
      </c>
      <c r="J127" s="302">
        <v>7</v>
      </c>
      <c r="K127" s="159">
        <v>6</v>
      </c>
      <c r="L127" s="159" t="s">
        <v>273</v>
      </c>
      <c r="M127" s="159" t="s">
        <v>273</v>
      </c>
      <c r="N127" s="159" t="s">
        <v>845</v>
      </c>
      <c r="O127" s="159" t="s">
        <v>282</v>
      </c>
      <c r="P127" s="159" t="s">
        <v>282</v>
      </c>
      <c r="Q127" s="159" t="s">
        <v>282</v>
      </c>
      <c r="R127" s="284" t="s">
        <v>282</v>
      </c>
      <c r="S127" s="159" t="s">
        <v>10507</v>
      </c>
      <c r="T127" s="159" t="s">
        <v>11050</v>
      </c>
      <c r="U127" s="302">
        <v>7</v>
      </c>
      <c r="V127" s="159">
        <v>6</v>
      </c>
      <c r="W127" s="159" t="s">
        <v>273</v>
      </c>
      <c r="X127" s="159" t="s">
        <v>273</v>
      </c>
      <c r="Y127" s="159" t="s">
        <v>845</v>
      </c>
      <c r="Z127" s="159" t="s">
        <v>282</v>
      </c>
      <c r="AA127" s="159" t="s">
        <v>282</v>
      </c>
      <c r="AB127" s="159" t="s">
        <v>282</v>
      </c>
      <c r="AC127" s="159" t="s">
        <v>282</v>
      </c>
      <c r="AD127" s="159" t="s">
        <v>10507</v>
      </c>
      <c r="AE127" s="159" t="s">
        <v>13017</v>
      </c>
      <c r="AF127" s="159">
        <v>7</v>
      </c>
      <c r="AG127" s="212">
        <v>6</v>
      </c>
      <c r="AH127" s="212" t="s">
        <v>273</v>
      </c>
      <c r="AI127" s="212" t="s">
        <v>273</v>
      </c>
      <c r="AJ127" s="212" t="s">
        <v>845</v>
      </c>
      <c r="AK127" s="212" t="s">
        <v>282</v>
      </c>
      <c r="AL127" s="212" t="s">
        <v>282</v>
      </c>
      <c r="AM127" s="212" t="s">
        <v>282</v>
      </c>
      <c r="AN127" s="212" t="s">
        <v>282</v>
      </c>
      <c r="AO127" s="212" t="s">
        <v>10507</v>
      </c>
      <c r="AP127" s="212" t="s">
        <v>13517</v>
      </c>
      <c r="AQ127" s="212">
        <v>7</v>
      </c>
      <c r="AR127" s="212">
        <v>6</v>
      </c>
      <c r="AS127" s="212" t="s">
        <v>273</v>
      </c>
      <c r="AT127" s="212" t="s">
        <v>273</v>
      </c>
      <c r="AU127" s="212" t="s">
        <v>845</v>
      </c>
      <c r="AV127" s="212" t="s">
        <v>282</v>
      </c>
      <c r="AW127" s="212" t="s">
        <v>282</v>
      </c>
      <c r="AX127" s="212" t="s">
        <v>282</v>
      </c>
      <c r="AY127" s="212" t="s">
        <v>282</v>
      </c>
      <c r="AZ127" s="212" t="s">
        <v>10507</v>
      </c>
      <c r="BA127" s="212" t="s">
        <v>10567</v>
      </c>
      <c r="BB127" s="212">
        <v>7</v>
      </c>
      <c r="BC127" s="212">
        <v>6</v>
      </c>
      <c r="BD127" s="212" t="s">
        <v>273</v>
      </c>
      <c r="BE127" s="212" t="s">
        <v>273</v>
      </c>
    </row>
    <row r="128" spans="1:57" s="212" customFormat="1" x14ac:dyDescent="0.25">
      <c r="A128" s="212" t="s">
        <v>8383</v>
      </c>
      <c r="B128" s="159" t="s">
        <v>282</v>
      </c>
      <c r="C128" s="212" t="s">
        <v>763</v>
      </c>
      <c r="D128" s="212" t="s">
        <v>13528</v>
      </c>
      <c r="E128" s="212" t="s">
        <v>13529</v>
      </c>
      <c r="F128" s="212" t="s">
        <v>183</v>
      </c>
      <c r="G128" s="212" t="s">
        <v>282</v>
      </c>
      <c r="H128" s="159" t="s">
        <v>448</v>
      </c>
      <c r="I128" s="159" t="s">
        <v>13532</v>
      </c>
      <c r="J128" s="302">
        <v>1</v>
      </c>
      <c r="K128" s="159">
        <v>7</v>
      </c>
      <c r="L128" s="159" t="s">
        <v>273</v>
      </c>
      <c r="M128" s="159" t="s">
        <v>11927</v>
      </c>
      <c r="N128" s="212" t="s">
        <v>763</v>
      </c>
      <c r="O128" s="159" t="s">
        <v>13530</v>
      </c>
      <c r="P128" s="159" t="s">
        <v>13531</v>
      </c>
      <c r="Q128" s="159" t="s">
        <v>183</v>
      </c>
      <c r="R128" s="284" t="s">
        <v>282</v>
      </c>
      <c r="S128" s="159" t="s">
        <v>448</v>
      </c>
      <c r="T128" s="159" t="s">
        <v>13532</v>
      </c>
      <c r="U128" s="302">
        <v>1</v>
      </c>
      <c r="V128" s="159">
        <v>7</v>
      </c>
      <c r="W128" s="159" t="s">
        <v>273</v>
      </c>
      <c r="X128" s="159" t="s">
        <v>11927</v>
      </c>
      <c r="Y128" s="212" t="s">
        <v>282</v>
      </c>
      <c r="Z128" s="212" t="s">
        <v>282</v>
      </c>
      <c r="AA128" s="212" t="s">
        <v>282</v>
      </c>
      <c r="AB128" s="212" t="s">
        <v>282</v>
      </c>
      <c r="AC128" s="212" t="s">
        <v>282</v>
      </c>
      <c r="AD128" s="212" t="s">
        <v>282</v>
      </c>
      <c r="AE128" s="159" t="s">
        <v>282</v>
      </c>
      <c r="AF128" s="159" t="s">
        <v>282</v>
      </c>
      <c r="AG128" s="212" t="s">
        <v>282</v>
      </c>
      <c r="AH128" s="159" t="s">
        <v>282</v>
      </c>
      <c r="AI128" s="159" t="s">
        <v>282</v>
      </c>
      <c r="AJ128" s="212" t="s">
        <v>282</v>
      </c>
      <c r="AK128" s="212" t="s">
        <v>282</v>
      </c>
      <c r="AL128" s="212" t="s">
        <v>282</v>
      </c>
      <c r="AM128" s="212" t="s">
        <v>282</v>
      </c>
      <c r="AN128" s="212" t="s">
        <v>282</v>
      </c>
      <c r="AO128" s="212" t="s">
        <v>282</v>
      </c>
      <c r="AP128" s="212" t="s">
        <v>282</v>
      </c>
      <c r="AQ128" s="212" t="s">
        <v>282</v>
      </c>
      <c r="AR128" s="212" t="s">
        <v>282</v>
      </c>
      <c r="AS128" s="212" t="s">
        <v>282</v>
      </c>
      <c r="AT128" s="212" t="s">
        <v>282</v>
      </c>
      <c r="AU128" s="212" t="s">
        <v>282</v>
      </c>
      <c r="AV128" s="212" t="s">
        <v>282</v>
      </c>
      <c r="AW128" s="212" t="s">
        <v>282</v>
      </c>
      <c r="AX128" s="212" t="s">
        <v>282</v>
      </c>
      <c r="AY128" s="212" t="s">
        <v>282</v>
      </c>
      <c r="AZ128" s="212" t="s">
        <v>282</v>
      </c>
      <c r="BA128" s="212" t="s">
        <v>282</v>
      </c>
      <c r="BB128" s="212" t="s">
        <v>282</v>
      </c>
      <c r="BC128" s="212" t="s">
        <v>282</v>
      </c>
      <c r="BD128" s="212" t="s">
        <v>282</v>
      </c>
      <c r="BE128" s="212" t="s">
        <v>282</v>
      </c>
    </row>
    <row r="129" spans="1:57" s="212" customFormat="1" x14ac:dyDescent="0.25">
      <c r="A129" s="212" t="s">
        <v>8036</v>
      </c>
      <c r="B129" s="159" t="s">
        <v>10991</v>
      </c>
      <c r="C129" s="212" t="s">
        <v>673</v>
      </c>
      <c r="D129" s="212" t="s">
        <v>10989</v>
      </c>
      <c r="E129" s="212" t="s">
        <v>10992</v>
      </c>
      <c r="F129" s="212" t="s">
        <v>183</v>
      </c>
      <c r="G129" s="212" t="s">
        <v>282</v>
      </c>
      <c r="H129" s="159" t="s">
        <v>10761</v>
      </c>
      <c r="I129" s="159" t="s">
        <v>10990</v>
      </c>
      <c r="J129" s="212">
        <v>1</v>
      </c>
      <c r="K129" s="159">
        <v>8</v>
      </c>
      <c r="L129" s="159" t="s">
        <v>10995</v>
      </c>
      <c r="M129" s="159" t="s">
        <v>10534</v>
      </c>
      <c r="N129" s="212" t="s">
        <v>310</v>
      </c>
      <c r="O129" s="212" t="s">
        <v>10994</v>
      </c>
      <c r="P129" s="212" t="s">
        <v>10993</v>
      </c>
      <c r="Q129" s="212" t="s">
        <v>273</v>
      </c>
      <c r="R129" s="212" t="s">
        <v>273</v>
      </c>
      <c r="S129" s="212" t="s">
        <v>273</v>
      </c>
      <c r="T129" s="159" t="s">
        <v>273</v>
      </c>
      <c r="U129" s="159" t="s">
        <v>273</v>
      </c>
      <c r="V129" s="212">
        <v>8</v>
      </c>
      <c r="W129" s="159" t="s">
        <v>10996</v>
      </c>
      <c r="X129" s="159" t="s">
        <v>488</v>
      </c>
      <c r="Y129" s="212" t="s">
        <v>282</v>
      </c>
      <c r="Z129" s="212" t="s">
        <v>282</v>
      </c>
      <c r="AA129" s="212" t="s">
        <v>282</v>
      </c>
      <c r="AB129" s="212" t="s">
        <v>282</v>
      </c>
      <c r="AC129" s="212" t="s">
        <v>282</v>
      </c>
      <c r="AD129" s="212" t="s">
        <v>282</v>
      </c>
      <c r="AE129" s="159" t="s">
        <v>282</v>
      </c>
      <c r="AF129" s="159" t="s">
        <v>282</v>
      </c>
      <c r="AG129" s="212" t="s">
        <v>282</v>
      </c>
      <c r="AH129" s="159" t="s">
        <v>282</v>
      </c>
      <c r="AI129" s="159" t="s">
        <v>282</v>
      </c>
      <c r="AJ129" s="212" t="s">
        <v>282</v>
      </c>
      <c r="AK129" s="212" t="s">
        <v>282</v>
      </c>
      <c r="AL129" s="212" t="s">
        <v>282</v>
      </c>
      <c r="AM129" s="212" t="s">
        <v>282</v>
      </c>
      <c r="AN129" s="212" t="s">
        <v>282</v>
      </c>
      <c r="AO129" s="212" t="s">
        <v>282</v>
      </c>
      <c r="AP129" s="212" t="s">
        <v>282</v>
      </c>
      <c r="AQ129" s="212" t="s">
        <v>282</v>
      </c>
      <c r="AR129" s="212" t="s">
        <v>282</v>
      </c>
      <c r="AS129" s="212" t="s">
        <v>282</v>
      </c>
      <c r="AT129" s="212" t="s">
        <v>282</v>
      </c>
      <c r="AU129" s="212" t="s">
        <v>282</v>
      </c>
      <c r="AV129" s="212" t="s">
        <v>282</v>
      </c>
      <c r="AW129" s="212" t="s">
        <v>282</v>
      </c>
      <c r="AX129" s="212" t="s">
        <v>282</v>
      </c>
      <c r="AY129" s="212" t="s">
        <v>282</v>
      </c>
      <c r="AZ129" s="212" t="s">
        <v>282</v>
      </c>
      <c r="BA129" s="212" t="s">
        <v>282</v>
      </c>
      <c r="BB129" s="212" t="s">
        <v>282</v>
      </c>
      <c r="BC129" s="212" t="s">
        <v>282</v>
      </c>
      <c r="BD129" s="212" t="s">
        <v>282</v>
      </c>
      <c r="BE129" s="212" t="s">
        <v>282</v>
      </c>
    </row>
    <row r="130" spans="1:57" x14ac:dyDescent="0.25">
      <c r="A130" t="s">
        <v>656</v>
      </c>
      <c r="B130" s="159" t="s">
        <v>11004</v>
      </c>
      <c r="C130" s="212" t="s">
        <v>246</v>
      </c>
      <c r="D130" t="s">
        <v>282</v>
      </c>
      <c r="E130" t="s">
        <v>282</v>
      </c>
      <c r="F130" t="s">
        <v>282</v>
      </c>
      <c r="G130" s="212" t="s">
        <v>282</v>
      </c>
      <c r="H130" s="159" t="s">
        <v>10507</v>
      </c>
      <c r="I130" s="159" t="s">
        <v>406</v>
      </c>
      <c r="J130" s="212" t="s">
        <v>273</v>
      </c>
      <c r="K130" s="159">
        <v>10</v>
      </c>
      <c r="L130" s="159" t="s">
        <v>273</v>
      </c>
      <c r="M130" s="159" t="s">
        <v>273</v>
      </c>
      <c r="N130" t="s">
        <v>263</v>
      </c>
      <c r="O130" t="s">
        <v>282</v>
      </c>
      <c r="P130" s="212" t="s">
        <v>282</v>
      </c>
      <c r="Q130" s="212" t="s">
        <v>282</v>
      </c>
      <c r="R130" s="212" t="s">
        <v>282</v>
      </c>
      <c r="S130" s="159" t="s">
        <v>10507</v>
      </c>
      <c r="T130" s="159" t="s">
        <v>11000</v>
      </c>
      <c r="U130" s="212" t="s">
        <v>273</v>
      </c>
      <c r="V130" s="159">
        <v>10</v>
      </c>
      <c r="W130" s="159" t="s">
        <v>273</v>
      </c>
      <c r="X130" s="159" t="s">
        <v>273</v>
      </c>
      <c r="Y130" s="212" t="s">
        <v>282</v>
      </c>
      <c r="Z130" s="212" t="s">
        <v>282</v>
      </c>
      <c r="AA130" s="212" t="s">
        <v>282</v>
      </c>
      <c r="AB130" s="212" t="s">
        <v>282</v>
      </c>
      <c r="AC130" s="212" t="s">
        <v>282</v>
      </c>
      <c r="AD130" s="212" t="s">
        <v>282</v>
      </c>
      <c r="AE130" s="159" t="s">
        <v>282</v>
      </c>
      <c r="AF130" s="159" t="s">
        <v>282</v>
      </c>
      <c r="AG130" s="212" t="s">
        <v>282</v>
      </c>
      <c r="AH130" s="159" t="s">
        <v>282</v>
      </c>
      <c r="AI130" s="159" t="s">
        <v>282</v>
      </c>
      <c r="AJ130" s="212" t="s">
        <v>282</v>
      </c>
      <c r="AK130" s="212" t="s">
        <v>282</v>
      </c>
      <c r="AL130" s="212" t="s">
        <v>282</v>
      </c>
      <c r="AM130" s="212" t="s">
        <v>282</v>
      </c>
      <c r="AN130" s="212" t="s">
        <v>282</v>
      </c>
      <c r="AO130" s="212" t="s">
        <v>282</v>
      </c>
      <c r="AP130" s="212" t="s">
        <v>282</v>
      </c>
      <c r="AQ130" s="212" t="s">
        <v>282</v>
      </c>
      <c r="AR130" s="212" t="s">
        <v>282</v>
      </c>
      <c r="AS130" s="212" t="s">
        <v>282</v>
      </c>
      <c r="AT130" s="212" t="s">
        <v>282</v>
      </c>
      <c r="AU130" s="212" t="s">
        <v>282</v>
      </c>
      <c r="AV130" s="212" t="s">
        <v>282</v>
      </c>
      <c r="AW130" s="212" t="s">
        <v>282</v>
      </c>
      <c r="AX130" s="212" t="s">
        <v>282</v>
      </c>
      <c r="AY130" s="212" t="s">
        <v>282</v>
      </c>
      <c r="AZ130" s="212" t="s">
        <v>282</v>
      </c>
      <c r="BA130" s="212" t="s">
        <v>282</v>
      </c>
      <c r="BB130" s="212" t="s">
        <v>282</v>
      </c>
      <c r="BC130" s="212" t="s">
        <v>282</v>
      </c>
      <c r="BD130" s="212" t="s">
        <v>282</v>
      </c>
      <c r="BE130" s="212" t="s">
        <v>282</v>
      </c>
    </row>
    <row r="131" spans="1:57" s="212" customFormat="1" x14ac:dyDescent="0.25">
      <c r="A131" s="66" t="s">
        <v>8051</v>
      </c>
      <c r="B131" s="159" t="s">
        <v>282</v>
      </c>
      <c r="C131" s="66" t="s">
        <v>670</v>
      </c>
      <c r="D131" s="212" t="s">
        <v>282</v>
      </c>
      <c r="E131" s="212" t="s">
        <v>13544</v>
      </c>
      <c r="F131" s="212" t="s">
        <v>183</v>
      </c>
      <c r="G131" s="212" t="s">
        <v>282</v>
      </c>
      <c r="H131" s="159" t="s">
        <v>10761</v>
      </c>
      <c r="I131" s="159" t="s">
        <v>13541</v>
      </c>
      <c r="J131" s="212">
        <v>1</v>
      </c>
      <c r="K131" s="159">
        <v>5</v>
      </c>
      <c r="L131" s="159" t="s">
        <v>13545</v>
      </c>
      <c r="M131" s="159" t="s">
        <v>13543</v>
      </c>
      <c r="N131" s="159" t="s">
        <v>673</v>
      </c>
      <c r="O131" s="212" t="s">
        <v>282</v>
      </c>
      <c r="P131" s="212" t="s">
        <v>13542</v>
      </c>
      <c r="Q131" s="212" t="s">
        <v>183</v>
      </c>
      <c r="R131" s="212" t="s">
        <v>282</v>
      </c>
      <c r="S131" s="159" t="s">
        <v>10761</v>
      </c>
      <c r="T131" s="159" t="s">
        <v>13541</v>
      </c>
      <c r="U131" s="212">
        <v>1</v>
      </c>
      <c r="V131" s="159">
        <v>5</v>
      </c>
      <c r="W131" s="159" t="s">
        <v>273</v>
      </c>
      <c r="X131" s="159" t="s">
        <v>10534</v>
      </c>
      <c r="Y131" s="212" t="s">
        <v>282</v>
      </c>
      <c r="Z131" s="212" t="s">
        <v>282</v>
      </c>
      <c r="AA131" s="212" t="s">
        <v>282</v>
      </c>
      <c r="AB131" s="212" t="s">
        <v>282</v>
      </c>
      <c r="AC131" s="212" t="s">
        <v>282</v>
      </c>
      <c r="AD131" s="212" t="s">
        <v>282</v>
      </c>
      <c r="AE131" s="159" t="s">
        <v>282</v>
      </c>
      <c r="AF131" s="159" t="s">
        <v>282</v>
      </c>
      <c r="AG131" s="212" t="s">
        <v>282</v>
      </c>
      <c r="AH131" s="159" t="s">
        <v>282</v>
      </c>
      <c r="AI131" s="159" t="s">
        <v>282</v>
      </c>
      <c r="AJ131" s="212" t="s">
        <v>282</v>
      </c>
      <c r="AK131" s="212" t="s">
        <v>282</v>
      </c>
      <c r="AL131" s="212" t="s">
        <v>282</v>
      </c>
      <c r="AM131" s="212" t="s">
        <v>282</v>
      </c>
      <c r="AN131" s="212" t="s">
        <v>282</v>
      </c>
      <c r="AO131" s="212" t="s">
        <v>282</v>
      </c>
      <c r="AP131" s="212" t="s">
        <v>282</v>
      </c>
      <c r="AQ131" s="212" t="s">
        <v>282</v>
      </c>
      <c r="AR131" s="212" t="s">
        <v>282</v>
      </c>
      <c r="AS131" s="212" t="s">
        <v>282</v>
      </c>
      <c r="AT131" s="212" t="s">
        <v>282</v>
      </c>
      <c r="AU131" s="212" t="s">
        <v>282</v>
      </c>
      <c r="AV131" s="212" t="s">
        <v>282</v>
      </c>
      <c r="AW131" s="212" t="s">
        <v>282</v>
      </c>
      <c r="AX131" s="212" t="s">
        <v>282</v>
      </c>
      <c r="AY131" s="212" t="s">
        <v>282</v>
      </c>
      <c r="AZ131" s="212" t="s">
        <v>282</v>
      </c>
      <c r="BA131" s="212" t="s">
        <v>282</v>
      </c>
      <c r="BB131" s="212" t="s">
        <v>282</v>
      </c>
      <c r="BC131" s="212" t="s">
        <v>282</v>
      </c>
      <c r="BD131" s="212" t="s">
        <v>282</v>
      </c>
      <c r="BE131" s="212" t="s">
        <v>282</v>
      </c>
    </row>
    <row r="132" spans="1:57" s="212" customFormat="1" x14ac:dyDescent="0.25">
      <c r="A132" s="66" t="s">
        <v>10155</v>
      </c>
      <c r="B132" s="159" t="s">
        <v>282</v>
      </c>
      <c r="C132" s="66" t="s">
        <v>10668</v>
      </c>
      <c r="D132" s="212" t="s">
        <v>282</v>
      </c>
      <c r="E132" s="212" t="s">
        <v>15817</v>
      </c>
      <c r="F132" s="212" t="s">
        <v>182</v>
      </c>
      <c r="G132" s="212" t="s">
        <v>273</v>
      </c>
      <c r="H132" s="159" t="s">
        <v>448</v>
      </c>
      <c r="I132" s="159" t="s">
        <v>15815</v>
      </c>
      <c r="J132" s="212">
        <v>2</v>
      </c>
      <c r="K132" s="159">
        <v>10</v>
      </c>
      <c r="L132" s="159" t="s">
        <v>273</v>
      </c>
      <c r="M132" s="159" t="s">
        <v>273</v>
      </c>
      <c r="N132" s="159" t="s">
        <v>15812</v>
      </c>
      <c r="O132" s="212" t="s">
        <v>282</v>
      </c>
      <c r="P132" s="212" t="s">
        <v>15816</v>
      </c>
      <c r="Q132" s="212" t="s">
        <v>182</v>
      </c>
      <c r="R132" s="212" t="s">
        <v>273</v>
      </c>
      <c r="S132" s="159" t="s">
        <v>448</v>
      </c>
      <c r="T132" s="159" t="s">
        <v>15815</v>
      </c>
      <c r="U132" s="212">
        <v>2</v>
      </c>
      <c r="V132" s="159">
        <v>10</v>
      </c>
      <c r="W132" s="159" t="s">
        <v>273</v>
      </c>
      <c r="X132" s="159" t="s">
        <v>273</v>
      </c>
      <c r="Y132" s="212" t="s">
        <v>282</v>
      </c>
      <c r="Z132" s="212" t="s">
        <v>282</v>
      </c>
      <c r="AA132" s="212" t="s">
        <v>282</v>
      </c>
      <c r="AB132" s="212" t="s">
        <v>282</v>
      </c>
      <c r="AC132" s="212" t="s">
        <v>282</v>
      </c>
      <c r="AD132" s="212" t="s">
        <v>282</v>
      </c>
      <c r="AE132" s="159" t="s">
        <v>282</v>
      </c>
      <c r="AF132" s="159" t="s">
        <v>282</v>
      </c>
      <c r="AG132" s="212" t="s">
        <v>282</v>
      </c>
      <c r="AH132" s="159" t="s">
        <v>282</v>
      </c>
      <c r="AI132" s="159" t="s">
        <v>282</v>
      </c>
      <c r="AJ132" s="212" t="s">
        <v>282</v>
      </c>
      <c r="AK132" s="212" t="s">
        <v>282</v>
      </c>
      <c r="AL132" s="212" t="s">
        <v>282</v>
      </c>
      <c r="AM132" s="212" t="s">
        <v>282</v>
      </c>
      <c r="AN132" s="212" t="s">
        <v>282</v>
      </c>
      <c r="AO132" s="212" t="s">
        <v>282</v>
      </c>
      <c r="AP132" s="212" t="s">
        <v>282</v>
      </c>
      <c r="AQ132" s="212" t="s">
        <v>282</v>
      </c>
      <c r="AR132" s="212" t="s">
        <v>282</v>
      </c>
      <c r="AS132" s="212" t="s">
        <v>282</v>
      </c>
      <c r="AT132" s="212" t="s">
        <v>282</v>
      </c>
      <c r="AU132" s="212" t="s">
        <v>282</v>
      </c>
      <c r="AV132" s="212" t="s">
        <v>282</v>
      </c>
      <c r="AW132" s="212" t="s">
        <v>282</v>
      </c>
      <c r="AX132" s="212" t="s">
        <v>282</v>
      </c>
      <c r="AY132" s="212" t="s">
        <v>282</v>
      </c>
      <c r="AZ132" s="212" t="s">
        <v>282</v>
      </c>
      <c r="BA132" s="212" t="s">
        <v>282</v>
      </c>
      <c r="BB132" s="212" t="s">
        <v>282</v>
      </c>
      <c r="BC132" s="212" t="s">
        <v>282</v>
      </c>
      <c r="BD132" s="212" t="s">
        <v>282</v>
      </c>
      <c r="BE132" s="212" t="s">
        <v>282</v>
      </c>
    </row>
    <row r="133" spans="1:57" x14ac:dyDescent="0.25">
      <c r="A133" t="s">
        <v>4620</v>
      </c>
      <c r="B133" s="159" t="s">
        <v>282</v>
      </c>
      <c r="C133" s="161" t="s">
        <v>12750</v>
      </c>
      <c r="D133" t="s">
        <v>282</v>
      </c>
      <c r="E133" t="s">
        <v>11018</v>
      </c>
      <c r="F133" t="s">
        <v>183</v>
      </c>
      <c r="G133" s="212" t="s">
        <v>282</v>
      </c>
      <c r="H133" s="159" t="s">
        <v>448</v>
      </c>
      <c r="I133" s="159" t="s">
        <v>11016</v>
      </c>
      <c r="J133" s="284" t="s">
        <v>11017</v>
      </c>
      <c r="K133" s="159">
        <v>24</v>
      </c>
      <c r="L133" s="159" t="s">
        <v>273</v>
      </c>
      <c r="M133" s="159" t="s">
        <v>11015</v>
      </c>
      <c r="N133" t="s">
        <v>811</v>
      </c>
      <c r="O133" s="212" t="s">
        <v>282</v>
      </c>
      <c r="P133" s="212" t="s">
        <v>11013</v>
      </c>
      <c r="Q133" s="212" t="s">
        <v>282</v>
      </c>
      <c r="R133" s="212" t="s">
        <v>282</v>
      </c>
      <c r="S133" s="159" t="s">
        <v>10507</v>
      </c>
      <c r="T133" s="159" t="s">
        <v>11014</v>
      </c>
      <c r="U133" s="284" t="s">
        <v>11012</v>
      </c>
      <c r="V133" s="159">
        <v>24</v>
      </c>
      <c r="W133" s="159" t="s">
        <v>273</v>
      </c>
      <c r="X133" s="159" t="s">
        <v>11011</v>
      </c>
      <c r="Y133" s="212" t="s">
        <v>282</v>
      </c>
      <c r="Z133" s="212" t="s">
        <v>282</v>
      </c>
      <c r="AA133" s="212" t="s">
        <v>282</v>
      </c>
      <c r="AB133" s="212" t="s">
        <v>282</v>
      </c>
      <c r="AC133" s="212" t="s">
        <v>282</v>
      </c>
      <c r="AD133" s="212" t="s">
        <v>282</v>
      </c>
      <c r="AE133" s="159" t="s">
        <v>282</v>
      </c>
      <c r="AF133" s="159" t="s">
        <v>282</v>
      </c>
      <c r="AG133" s="212" t="s">
        <v>282</v>
      </c>
      <c r="AH133" s="159" t="s">
        <v>282</v>
      </c>
      <c r="AI133" s="159" t="s">
        <v>282</v>
      </c>
      <c r="AJ133" s="212" t="s">
        <v>282</v>
      </c>
      <c r="AK133" s="212" t="s">
        <v>282</v>
      </c>
      <c r="AL133" s="212" t="s">
        <v>282</v>
      </c>
      <c r="AM133" s="212" t="s">
        <v>282</v>
      </c>
      <c r="AN133" s="212" t="s">
        <v>282</v>
      </c>
      <c r="AO133" s="212" t="s">
        <v>282</v>
      </c>
      <c r="AP133" s="212" t="s">
        <v>282</v>
      </c>
      <c r="AQ133" s="212" t="s">
        <v>282</v>
      </c>
      <c r="AR133" s="212" t="s">
        <v>282</v>
      </c>
      <c r="AS133" s="212" t="s">
        <v>282</v>
      </c>
      <c r="AT133" s="212" t="s">
        <v>282</v>
      </c>
      <c r="AU133" s="212" t="s">
        <v>282</v>
      </c>
      <c r="AV133" s="212" t="s">
        <v>282</v>
      </c>
      <c r="AW133" s="212" t="s">
        <v>282</v>
      </c>
      <c r="AX133" s="212" t="s">
        <v>282</v>
      </c>
      <c r="AY133" s="212" t="s">
        <v>282</v>
      </c>
      <c r="AZ133" s="212" t="s">
        <v>282</v>
      </c>
      <c r="BA133" s="212" t="s">
        <v>282</v>
      </c>
      <c r="BB133" s="212" t="s">
        <v>282</v>
      </c>
      <c r="BC133" s="212" t="s">
        <v>282</v>
      </c>
      <c r="BD133" s="212" t="s">
        <v>282</v>
      </c>
      <c r="BE133" s="212" t="s">
        <v>282</v>
      </c>
    </row>
    <row r="134" spans="1:57" x14ac:dyDescent="0.25">
      <c r="A134" t="s">
        <v>905</v>
      </c>
      <c r="B134" s="159" t="s">
        <v>11041</v>
      </c>
      <c r="C134" t="s">
        <v>12750</v>
      </c>
      <c r="D134" t="s">
        <v>11033</v>
      </c>
      <c r="E134" t="s">
        <v>11034</v>
      </c>
      <c r="F134" t="s">
        <v>183</v>
      </c>
      <c r="G134" s="212" t="s">
        <v>282</v>
      </c>
      <c r="H134" s="159" t="s">
        <v>448</v>
      </c>
      <c r="I134" s="159" t="s">
        <v>11031</v>
      </c>
      <c r="J134" t="s">
        <v>11030</v>
      </c>
      <c r="K134" s="159">
        <v>24</v>
      </c>
      <c r="L134" s="159" t="s">
        <v>273</v>
      </c>
      <c r="M134" s="159" t="s">
        <v>11032</v>
      </c>
      <c r="N134" t="s">
        <v>12750</v>
      </c>
      <c r="O134" t="s">
        <v>11033</v>
      </c>
      <c r="P134" t="s">
        <v>11034</v>
      </c>
      <c r="Q134" t="s">
        <v>183</v>
      </c>
      <c r="R134" t="s">
        <v>282</v>
      </c>
      <c r="S134" s="159" t="s">
        <v>448</v>
      </c>
      <c r="T134" s="159" t="s">
        <v>11028</v>
      </c>
      <c r="U134" s="284" t="s">
        <v>11029</v>
      </c>
      <c r="V134" s="159">
        <v>21</v>
      </c>
      <c r="W134" s="159" t="s">
        <v>273</v>
      </c>
      <c r="X134" s="159" t="s">
        <v>11032</v>
      </c>
      <c r="Y134" s="212" t="s">
        <v>282</v>
      </c>
      <c r="Z134" s="212" t="s">
        <v>282</v>
      </c>
      <c r="AA134" s="212" t="s">
        <v>282</v>
      </c>
      <c r="AB134" s="212" t="s">
        <v>282</v>
      </c>
      <c r="AC134" s="212" t="s">
        <v>282</v>
      </c>
      <c r="AD134" s="212" t="s">
        <v>282</v>
      </c>
      <c r="AE134" s="159" t="s">
        <v>282</v>
      </c>
      <c r="AF134" s="159" t="s">
        <v>282</v>
      </c>
      <c r="AG134" s="212" t="s">
        <v>282</v>
      </c>
      <c r="AH134" s="159" t="s">
        <v>282</v>
      </c>
      <c r="AI134" s="159" t="s">
        <v>282</v>
      </c>
      <c r="AJ134" s="212" t="s">
        <v>282</v>
      </c>
      <c r="AK134" s="212" t="s">
        <v>282</v>
      </c>
      <c r="AL134" s="212" t="s">
        <v>282</v>
      </c>
      <c r="AM134" s="212" t="s">
        <v>282</v>
      </c>
      <c r="AN134" s="212" t="s">
        <v>282</v>
      </c>
      <c r="AO134" s="212" t="s">
        <v>282</v>
      </c>
      <c r="AP134" s="212" t="s">
        <v>282</v>
      </c>
      <c r="AQ134" s="212" t="s">
        <v>282</v>
      </c>
      <c r="AR134" s="212" t="s">
        <v>282</v>
      </c>
      <c r="AS134" s="212" t="s">
        <v>282</v>
      </c>
      <c r="AT134" s="212" t="s">
        <v>282</v>
      </c>
      <c r="AU134" s="212" t="s">
        <v>282</v>
      </c>
      <c r="AV134" s="212" t="s">
        <v>282</v>
      </c>
      <c r="AW134" s="212" t="s">
        <v>282</v>
      </c>
      <c r="AX134" s="212" t="s">
        <v>282</v>
      </c>
      <c r="AY134" s="212" t="s">
        <v>282</v>
      </c>
      <c r="AZ134" s="212" t="s">
        <v>282</v>
      </c>
      <c r="BA134" s="212" t="s">
        <v>282</v>
      </c>
      <c r="BB134" s="212" t="s">
        <v>282</v>
      </c>
      <c r="BC134" s="212" t="s">
        <v>282</v>
      </c>
      <c r="BD134" s="212" t="s">
        <v>282</v>
      </c>
      <c r="BE134" s="212" t="s">
        <v>282</v>
      </c>
    </row>
    <row r="135" spans="1:57" x14ac:dyDescent="0.25">
      <c r="A135" t="s">
        <v>658</v>
      </c>
      <c r="B135" s="159" t="s">
        <v>282</v>
      </c>
      <c r="C135" t="s">
        <v>246</v>
      </c>
      <c r="D135" t="s">
        <v>282</v>
      </c>
      <c r="E135" t="s">
        <v>282</v>
      </c>
      <c r="F135" t="s">
        <v>282</v>
      </c>
      <c r="G135" s="212" t="s">
        <v>282</v>
      </c>
      <c r="H135" s="159" t="s">
        <v>10507</v>
      </c>
      <c r="I135" s="159" t="s">
        <v>406</v>
      </c>
      <c r="J135">
        <v>7</v>
      </c>
      <c r="K135" s="159">
        <v>9</v>
      </c>
      <c r="L135" s="159" t="s">
        <v>273</v>
      </c>
      <c r="M135" s="159" t="s">
        <v>273</v>
      </c>
      <c r="N135" t="s">
        <v>263</v>
      </c>
      <c r="O135" t="s">
        <v>282</v>
      </c>
      <c r="P135" t="s">
        <v>282</v>
      </c>
      <c r="Q135" t="s">
        <v>282</v>
      </c>
      <c r="R135" t="s">
        <v>282</v>
      </c>
      <c r="S135" s="159" t="s">
        <v>10507</v>
      </c>
      <c r="T135" s="159" t="s">
        <v>11050</v>
      </c>
      <c r="U135">
        <v>7</v>
      </c>
      <c r="V135" s="159">
        <v>9</v>
      </c>
      <c r="W135" s="159" t="s">
        <v>273</v>
      </c>
      <c r="X135" s="159" t="s">
        <v>273</v>
      </c>
      <c r="Y135" s="212" t="s">
        <v>282</v>
      </c>
      <c r="Z135" s="212" t="s">
        <v>282</v>
      </c>
      <c r="AA135" s="212" t="s">
        <v>282</v>
      </c>
      <c r="AB135" s="212" t="s">
        <v>282</v>
      </c>
      <c r="AC135" s="212" t="s">
        <v>282</v>
      </c>
      <c r="AD135" s="212" t="s">
        <v>282</v>
      </c>
      <c r="AE135" s="159" t="s">
        <v>282</v>
      </c>
      <c r="AF135" s="159" t="s">
        <v>282</v>
      </c>
      <c r="AG135" s="212" t="s">
        <v>282</v>
      </c>
      <c r="AH135" s="159" t="s">
        <v>282</v>
      </c>
      <c r="AI135" s="159" t="s">
        <v>282</v>
      </c>
      <c r="AJ135" s="212" t="s">
        <v>282</v>
      </c>
      <c r="AK135" s="212" t="s">
        <v>282</v>
      </c>
      <c r="AL135" s="212" t="s">
        <v>282</v>
      </c>
      <c r="AM135" s="212" t="s">
        <v>282</v>
      </c>
      <c r="AN135" s="212" t="s">
        <v>282</v>
      </c>
      <c r="AO135" s="212" t="s">
        <v>282</v>
      </c>
      <c r="AP135" s="212" t="s">
        <v>282</v>
      </c>
      <c r="AQ135" s="212" t="s">
        <v>282</v>
      </c>
      <c r="AR135" s="212" t="s">
        <v>282</v>
      </c>
      <c r="AS135" s="212" t="s">
        <v>282</v>
      </c>
      <c r="AT135" s="212" t="s">
        <v>282</v>
      </c>
      <c r="AU135" s="212" t="s">
        <v>282</v>
      </c>
      <c r="AV135" s="212" t="s">
        <v>282</v>
      </c>
      <c r="AW135" s="212" t="s">
        <v>282</v>
      </c>
      <c r="AX135" s="212" t="s">
        <v>282</v>
      </c>
      <c r="AY135" s="212" t="s">
        <v>282</v>
      </c>
      <c r="AZ135" s="212" t="s">
        <v>282</v>
      </c>
      <c r="BA135" s="212" t="s">
        <v>282</v>
      </c>
      <c r="BB135" s="212" t="s">
        <v>282</v>
      </c>
      <c r="BC135" s="212" t="s">
        <v>282</v>
      </c>
      <c r="BD135" s="212" t="s">
        <v>282</v>
      </c>
      <c r="BE135" s="212" t="s">
        <v>282</v>
      </c>
    </row>
    <row r="136" spans="1:57" s="212" customFormat="1" x14ac:dyDescent="0.25">
      <c r="A136" s="212" t="s">
        <v>2081</v>
      </c>
      <c r="B136" s="159" t="s">
        <v>13558</v>
      </c>
      <c r="C136" s="212" t="s">
        <v>258</v>
      </c>
      <c r="D136" s="212" t="s">
        <v>282</v>
      </c>
      <c r="E136" s="212" t="s">
        <v>282</v>
      </c>
      <c r="F136" s="212" t="s">
        <v>282</v>
      </c>
      <c r="G136" s="212" t="s">
        <v>282</v>
      </c>
      <c r="H136" s="159" t="s">
        <v>10507</v>
      </c>
      <c r="I136" s="159" t="s">
        <v>10654</v>
      </c>
      <c r="J136" s="212">
        <v>14</v>
      </c>
      <c r="K136" s="159">
        <v>12</v>
      </c>
      <c r="L136" s="159" t="s">
        <v>273</v>
      </c>
      <c r="M136" s="159" t="s">
        <v>273</v>
      </c>
      <c r="N136" s="212" t="s">
        <v>246</v>
      </c>
      <c r="O136" s="212" t="s">
        <v>282</v>
      </c>
      <c r="P136" s="212" t="s">
        <v>282</v>
      </c>
      <c r="Q136" s="212" t="s">
        <v>282</v>
      </c>
      <c r="R136" s="212" t="s">
        <v>282</v>
      </c>
      <c r="S136" s="159" t="s">
        <v>10507</v>
      </c>
      <c r="T136" s="159" t="s">
        <v>10527</v>
      </c>
      <c r="U136" s="284" t="s">
        <v>10835</v>
      </c>
      <c r="V136" s="159">
        <v>12</v>
      </c>
      <c r="W136" s="159" t="s">
        <v>273</v>
      </c>
      <c r="X136" s="159" t="s">
        <v>273</v>
      </c>
      <c r="Y136" s="212" t="s">
        <v>282</v>
      </c>
      <c r="Z136" s="212" t="s">
        <v>282</v>
      </c>
      <c r="AA136" s="212" t="s">
        <v>282</v>
      </c>
      <c r="AB136" s="212" t="s">
        <v>282</v>
      </c>
      <c r="AC136" s="212" t="s">
        <v>282</v>
      </c>
      <c r="AD136" s="212" t="s">
        <v>282</v>
      </c>
      <c r="AE136" s="159" t="s">
        <v>282</v>
      </c>
      <c r="AF136" s="159" t="s">
        <v>282</v>
      </c>
      <c r="AG136" s="212" t="s">
        <v>282</v>
      </c>
      <c r="AH136" s="159" t="s">
        <v>282</v>
      </c>
      <c r="AI136" s="159" t="s">
        <v>282</v>
      </c>
      <c r="AJ136" s="212" t="s">
        <v>282</v>
      </c>
      <c r="AK136" s="212" t="s">
        <v>282</v>
      </c>
      <c r="AL136" s="212" t="s">
        <v>282</v>
      </c>
      <c r="AM136" s="212" t="s">
        <v>282</v>
      </c>
      <c r="AN136" s="212" t="s">
        <v>282</v>
      </c>
      <c r="AO136" s="212" t="s">
        <v>282</v>
      </c>
      <c r="AP136" s="212" t="s">
        <v>282</v>
      </c>
      <c r="AQ136" s="212" t="s">
        <v>282</v>
      </c>
      <c r="AR136" s="212" t="s">
        <v>282</v>
      </c>
      <c r="AS136" s="212" t="s">
        <v>282</v>
      </c>
      <c r="AT136" s="212" t="s">
        <v>282</v>
      </c>
      <c r="AU136" s="212" t="s">
        <v>282</v>
      </c>
      <c r="AV136" s="212" t="s">
        <v>282</v>
      </c>
      <c r="AW136" s="212" t="s">
        <v>282</v>
      </c>
      <c r="AX136" s="212" t="s">
        <v>282</v>
      </c>
      <c r="AY136" s="212" t="s">
        <v>282</v>
      </c>
      <c r="AZ136" s="212" t="s">
        <v>282</v>
      </c>
      <c r="BA136" s="212" t="s">
        <v>282</v>
      </c>
      <c r="BB136" s="212" t="s">
        <v>282</v>
      </c>
      <c r="BC136" s="212" t="s">
        <v>282</v>
      </c>
      <c r="BD136" s="212" t="s">
        <v>282</v>
      </c>
      <c r="BE136" s="212" t="s">
        <v>282</v>
      </c>
    </row>
    <row r="137" spans="1:57" s="212" customFormat="1" x14ac:dyDescent="0.25">
      <c r="A137" s="212" t="s">
        <v>2085</v>
      </c>
      <c r="B137" s="159" t="s">
        <v>13562</v>
      </c>
      <c r="C137" s="212" t="s">
        <v>272</v>
      </c>
      <c r="D137" s="212" t="s">
        <v>282</v>
      </c>
      <c r="E137" s="212" t="s">
        <v>282</v>
      </c>
      <c r="F137" s="212" t="s">
        <v>282</v>
      </c>
      <c r="G137" s="212" t="s">
        <v>282</v>
      </c>
      <c r="H137" s="159" t="s">
        <v>10507</v>
      </c>
      <c r="I137" s="159" t="s">
        <v>12260</v>
      </c>
      <c r="J137" s="212">
        <v>7</v>
      </c>
      <c r="K137" s="159">
        <v>9</v>
      </c>
      <c r="L137" s="159" t="s">
        <v>273</v>
      </c>
      <c r="M137" s="159" t="s">
        <v>273</v>
      </c>
      <c r="N137" s="212" t="s">
        <v>790</v>
      </c>
      <c r="O137" s="212" t="s">
        <v>282</v>
      </c>
      <c r="P137" s="212" t="s">
        <v>282</v>
      </c>
      <c r="Q137" s="212" t="s">
        <v>282</v>
      </c>
      <c r="R137" s="212" t="s">
        <v>282</v>
      </c>
      <c r="S137" s="159" t="s">
        <v>10507</v>
      </c>
      <c r="T137" s="159" t="s">
        <v>10836</v>
      </c>
      <c r="U137" s="302">
        <v>7</v>
      </c>
      <c r="V137" s="159">
        <v>9</v>
      </c>
      <c r="W137" s="159" t="s">
        <v>273</v>
      </c>
      <c r="X137" s="159" t="s">
        <v>273</v>
      </c>
      <c r="Y137" s="212" t="s">
        <v>282</v>
      </c>
      <c r="Z137" s="212" t="s">
        <v>282</v>
      </c>
      <c r="AA137" s="212" t="s">
        <v>282</v>
      </c>
      <c r="AB137" s="212" t="s">
        <v>282</v>
      </c>
      <c r="AC137" s="212" t="s">
        <v>282</v>
      </c>
      <c r="AD137" s="212" t="s">
        <v>282</v>
      </c>
      <c r="AE137" s="159" t="s">
        <v>282</v>
      </c>
      <c r="AF137" s="159" t="s">
        <v>282</v>
      </c>
      <c r="AG137" s="212" t="s">
        <v>282</v>
      </c>
      <c r="AH137" s="159" t="s">
        <v>282</v>
      </c>
      <c r="AI137" s="159" t="s">
        <v>282</v>
      </c>
      <c r="AJ137" s="212" t="s">
        <v>282</v>
      </c>
      <c r="AK137" s="212" t="s">
        <v>282</v>
      </c>
      <c r="AL137" s="212" t="s">
        <v>282</v>
      </c>
      <c r="AM137" s="212" t="s">
        <v>282</v>
      </c>
      <c r="AN137" s="212" t="s">
        <v>282</v>
      </c>
      <c r="AO137" s="212" t="s">
        <v>282</v>
      </c>
      <c r="AP137" s="212" t="s">
        <v>282</v>
      </c>
      <c r="AQ137" s="212" t="s">
        <v>282</v>
      </c>
      <c r="AR137" s="212" t="s">
        <v>282</v>
      </c>
      <c r="AS137" s="212" t="s">
        <v>282</v>
      </c>
      <c r="AT137" s="212" t="s">
        <v>282</v>
      </c>
      <c r="AU137" s="212" t="s">
        <v>282</v>
      </c>
      <c r="AV137" s="212" t="s">
        <v>282</v>
      </c>
      <c r="AW137" s="212" t="s">
        <v>282</v>
      </c>
      <c r="AX137" s="212" t="s">
        <v>282</v>
      </c>
      <c r="AY137" s="212" t="s">
        <v>282</v>
      </c>
      <c r="AZ137" s="212" t="s">
        <v>282</v>
      </c>
      <c r="BA137" s="212" t="s">
        <v>282</v>
      </c>
      <c r="BB137" s="212" t="s">
        <v>282</v>
      </c>
      <c r="BC137" s="212" t="s">
        <v>282</v>
      </c>
      <c r="BD137" s="212" t="s">
        <v>282</v>
      </c>
      <c r="BE137" s="212" t="s">
        <v>282</v>
      </c>
    </row>
    <row r="138" spans="1:57" s="212" customFormat="1" x14ac:dyDescent="0.25">
      <c r="A138" s="212" t="s">
        <v>2088</v>
      </c>
      <c r="B138" s="159" t="s">
        <v>17730</v>
      </c>
      <c r="C138" s="212" t="s">
        <v>272</v>
      </c>
      <c r="D138" s="212" t="s">
        <v>282</v>
      </c>
      <c r="E138" s="212" t="s">
        <v>282</v>
      </c>
      <c r="F138" s="212" t="s">
        <v>282</v>
      </c>
      <c r="G138" s="212" t="s">
        <v>282</v>
      </c>
      <c r="H138" s="159" t="s">
        <v>10507</v>
      </c>
      <c r="I138" s="159" t="s">
        <v>11783</v>
      </c>
      <c r="J138" s="159">
        <v>7</v>
      </c>
      <c r="K138" s="159">
        <v>9</v>
      </c>
      <c r="L138" s="159" t="s">
        <v>273</v>
      </c>
      <c r="M138" s="159" t="s">
        <v>273</v>
      </c>
      <c r="N138" s="159" t="s">
        <v>790</v>
      </c>
      <c r="O138" s="159" t="s">
        <v>282</v>
      </c>
      <c r="P138" s="159" t="s">
        <v>282</v>
      </c>
      <c r="Q138" s="159" t="s">
        <v>282</v>
      </c>
      <c r="R138" s="159" t="s">
        <v>282</v>
      </c>
      <c r="S138" s="159" t="s">
        <v>10507</v>
      </c>
      <c r="T138" s="159" t="s">
        <v>14922</v>
      </c>
      <c r="U138" s="302">
        <v>7</v>
      </c>
      <c r="V138" s="159">
        <v>9</v>
      </c>
      <c r="W138" s="159" t="s">
        <v>273</v>
      </c>
      <c r="X138" s="159" t="s">
        <v>273</v>
      </c>
      <c r="Y138" s="212" t="s">
        <v>282</v>
      </c>
      <c r="Z138" s="212" t="s">
        <v>282</v>
      </c>
      <c r="AA138" s="212" t="s">
        <v>282</v>
      </c>
      <c r="AB138" s="212" t="s">
        <v>282</v>
      </c>
      <c r="AC138" s="212" t="s">
        <v>282</v>
      </c>
      <c r="AD138" s="212" t="s">
        <v>282</v>
      </c>
      <c r="AE138" s="159" t="s">
        <v>282</v>
      </c>
      <c r="AF138" s="159" t="s">
        <v>282</v>
      </c>
      <c r="AG138" s="212" t="s">
        <v>282</v>
      </c>
      <c r="AH138" s="159" t="s">
        <v>282</v>
      </c>
      <c r="AI138" s="159" t="s">
        <v>282</v>
      </c>
      <c r="AJ138" s="212" t="s">
        <v>282</v>
      </c>
      <c r="AK138" s="212" t="s">
        <v>282</v>
      </c>
      <c r="AL138" s="212" t="s">
        <v>282</v>
      </c>
      <c r="AM138" s="212" t="s">
        <v>282</v>
      </c>
      <c r="AN138" s="212" t="s">
        <v>282</v>
      </c>
      <c r="AO138" s="212" t="s">
        <v>282</v>
      </c>
      <c r="AP138" s="212" t="s">
        <v>282</v>
      </c>
      <c r="AQ138" s="212" t="s">
        <v>282</v>
      </c>
      <c r="AR138" s="212" t="s">
        <v>282</v>
      </c>
      <c r="AS138" s="212" t="s">
        <v>282</v>
      </c>
      <c r="AT138" s="212" t="s">
        <v>282</v>
      </c>
      <c r="AU138" s="212" t="s">
        <v>282</v>
      </c>
      <c r="AV138" s="212" t="s">
        <v>282</v>
      </c>
      <c r="AW138" s="212" t="s">
        <v>282</v>
      </c>
      <c r="AX138" s="212" t="s">
        <v>282</v>
      </c>
      <c r="AY138" s="212" t="s">
        <v>282</v>
      </c>
      <c r="AZ138" s="212" t="s">
        <v>282</v>
      </c>
      <c r="BA138" s="212" t="s">
        <v>282</v>
      </c>
      <c r="BB138" s="212" t="s">
        <v>282</v>
      </c>
      <c r="BC138" s="212" t="s">
        <v>282</v>
      </c>
      <c r="BD138" s="212" t="s">
        <v>282</v>
      </c>
      <c r="BE138" s="212" t="s">
        <v>282</v>
      </c>
    </row>
    <row r="139" spans="1:57" s="212" customFormat="1" x14ac:dyDescent="0.25">
      <c r="A139" s="212" t="s">
        <v>2089</v>
      </c>
      <c r="B139" s="159" t="s">
        <v>13570</v>
      </c>
      <c r="C139" s="212" t="s">
        <v>272</v>
      </c>
      <c r="D139" s="212" t="s">
        <v>282</v>
      </c>
      <c r="E139" s="212" t="s">
        <v>282</v>
      </c>
      <c r="F139" s="212" t="s">
        <v>282</v>
      </c>
      <c r="G139" s="212" t="s">
        <v>282</v>
      </c>
      <c r="H139" s="159" t="s">
        <v>10507</v>
      </c>
      <c r="I139" s="159" t="s">
        <v>13571</v>
      </c>
      <c r="J139" s="212">
        <v>14</v>
      </c>
      <c r="K139" s="159">
        <v>8</v>
      </c>
      <c r="L139" s="159" t="s">
        <v>273</v>
      </c>
      <c r="M139" s="159" t="s">
        <v>273</v>
      </c>
      <c r="N139" s="159" t="s">
        <v>272</v>
      </c>
      <c r="O139" s="159" t="s">
        <v>282</v>
      </c>
      <c r="P139" s="159" t="s">
        <v>282</v>
      </c>
      <c r="Q139" s="159" t="s">
        <v>282</v>
      </c>
      <c r="R139" s="159" t="s">
        <v>282</v>
      </c>
      <c r="S139" s="159" t="s">
        <v>10507</v>
      </c>
      <c r="T139" s="159" t="s">
        <v>13572</v>
      </c>
      <c r="U139" s="302">
        <v>14</v>
      </c>
      <c r="V139" s="159">
        <v>8</v>
      </c>
      <c r="W139" s="159" t="s">
        <v>273</v>
      </c>
      <c r="X139" s="159" t="s">
        <v>273</v>
      </c>
      <c r="Y139" s="159" t="s">
        <v>256</v>
      </c>
      <c r="Z139" s="159" t="s">
        <v>282</v>
      </c>
      <c r="AA139" s="159" t="s">
        <v>282</v>
      </c>
      <c r="AB139" s="159" t="s">
        <v>282</v>
      </c>
      <c r="AC139" s="159" t="s">
        <v>282</v>
      </c>
      <c r="AD139" s="159" t="s">
        <v>10507</v>
      </c>
      <c r="AE139" s="159" t="s">
        <v>406</v>
      </c>
      <c r="AF139" s="159">
        <v>7</v>
      </c>
      <c r="AG139" s="212">
        <v>8</v>
      </c>
      <c r="AH139" s="159" t="s">
        <v>273</v>
      </c>
      <c r="AI139" s="159" t="s">
        <v>273</v>
      </c>
      <c r="AJ139" s="159" t="s">
        <v>790</v>
      </c>
      <c r="AK139" s="159" t="s">
        <v>282</v>
      </c>
      <c r="AL139" s="159" t="s">
        <v>282</v>
      </c>
      <c r="AM139" s="159" t="s">
        <v>282</v>
      </c>
      <c r="AN139" s="159" t="s">
        <v>282</v>
      </c>
      <c r="AO139" s="159" t="s">
        <v>10507</v>
      </c>
      <c r="AP139" s="159" t="s">
        <v>273</v>
      </c>
      <c r="AQ139" s="159" t="s">
        <v>273</v>
      </c>
      <c r="AR139" s="212">
        <v>8</v>
      </c>
      <c r="AS139" s="212" t="s">
        <v>273</v>
      </c>
      <c r="AT139" s="212" t="s">
        <v>273</v>
      </c>
      <c r="AU139" s="212" t="s">
        <v>282</v>
      </c>
      <c r="AV139" s="212" t="s">
        <v>282</v>
      </c>
      <c r="AW139" s="212" t="s">
        <v>282</v>
      </c>
      <c r="AX139" s="212" t="s">
        <v>282</v>
      </c>
      <c r="AY139" s="212" t="s">
        <v>282</v>
      </c>
      <c r="AZ139" s="212" t="s">
        <v>282</v>
      </c>
      <c r="BA139" s="212" t="s">
        <v>282</v>
      </c>
      <c r="BB139" s="212" t="s">
        <v>282</v>
      </c>
      <c r="BC139" s="212" t="s">
        <v>282</v>
      </c>
      <c r="BD139" s="212" t="s">
        <v>282</v>
      </c>
      <c r="BE139" s="212" t="s">
        <v>282</v>
      </c>
    </row>
    <row r="140" spans="1:57" s="212" customFormat="1" x14ac:dyDescent="0.25">
      <c r="A140" s="212" t="s">
        <v>7433</v>
      </c>
      <c r="B140" s="159" t="s">
        <v>13580</v>
      </c>
      <c r="C140" s="212" t="s">
        <v>256</v>
      </c>
      <c r="D140" s="212" t="s">
        <v>282</v>
      </c>
      <c r="E140" s="212" t="s">
        <v>282</v>
      </c>
      <c r="F140" s="212" t="s">
        <v>282</v>
      </c>
      <c r="G140" s="212" t="s">
        <v>282</v>
      </c>
      <c r="H140" s="159" t="s">
        <v>10507</v>
      </c>
      <c r="I140" s="159" t="s">
        <v>10827</v>
      </c>
      <c r="J140" s="159" t="s">
        <v>273</v>
      </c>
      <c r="K140" s="159">
        <v>5</v>
      </c>
      <c r="L140" s="159" t="s">
        <v>273</v>
      </c>
      <c r="M140" s="159" t="s">
        <v>273</v>
      </c>
      <c r="N140" s="159" t="s">
        <v>263</v>
      </c>
      <c r="O140" s="159" t="s">
        <v>282</v>
      </c>
      <c r="P140" s="159" t="s">
        <v>282</v>
      </c>
      <c r="Q140" s="159" t="s">
        <v>282</v>
      </c>
      <c r="R140" s="159" t="s">
        <v>282</v>
      </c>
      <c r="S140" s="159" t="s">
        <v>10507</v>
      </c>
      <c r="T140" s="159" t="s">
        <v>4317</v>
      </c>
      <c r="U140" s="301" t="s">
        <v>273</v>
      </c>
      <c r="V140" s="159">
        <v>5</v>
      </c>
      <c r="W140" s="159" t="s">
        <v>273</v>
      </c>
      <c r="X140" s="159" t="s">
        <v>273</v>
      </c>
      <c r="Y140" s="212" t="s">
        <v>282</v>
      </c>
      <c r="Z140" s="212" t="s">
        <v>282</v>
      </c>
      <c r="AA140" s="212" t="s">
        <v>282</v>
      </c>
      <c r="AB140" s="212" t="s">
        <v>282</v>
      </c>
      <c r="AC140" s="212" t="s">
        <v>282</v>
      </c>
      <c r="AD140" s="212" t="s">
        <v>282</v>
      </c>
      <c r="AE140" s="159" t="s">
        <v>282</v>
      </c>
      <c r="AF140" s="159" t="s">
        <v>282</v>
      </c>
      <c r="AG140" s="212" t="s">
        <v>282</v>
      </c>
      <c r="AH140" s="159" t="s">
        <v>282</v>
      </c>
      <c r="AI140" s="159" t="s">
        <v>282</v>
      </c>
      <c r="AJ140" s="212" t="s">
        <v>282</v>
      </c>
      <c r="AK140" s="212" t="s">
        <v>282</v>
      </c>
      <c r="AL140" s="212" t="s">
        <v>282</v>
      </c>
      <c r="AM140" s="212" t="s">
        <v>282</v>
      </c>
      <c r="AN140" s="212" t="s">
        <v>282</v>
      </c>
      <c r="AO140" s="212" t="s">
        <v>282</v>
      </c>
      <c r="AP140" s="212" t="s">
        <v>282</v>
      </c>
      <c r="AQ140" s="212" t="s">
        <v>282</v>
      </c>
      <c r="AR140" s="212" t="s">
        <v>282</v>
      </c>
      <c r="AS140" s="212" t="s">
        <v>282</v>
      </c>
      <c r="AT140" s="212" t="s">
        <v>282</v>
      </c>
      <c r="AU140" s="212" t="s">
        <v>282</v>
      </c>
      <c r="AV140" s="212" t="s">
        <v>282</v>
      </c>
      <c r="AW140" s="212" t="s">
        <v>282</v>
      </c>
      <c r="AX140" s="212" t="s">
        <v>282</v>
      </c>
      <c r="AY140" s="212" t="s">
        <v>282</v>
      </c>
      <c r="AZ140" s="212" t="s">
        <v>282</v>
      </c>
      <c r="BA140" s="212" t="s">
        <v>282</v>
      </c>
      <c r="BB140" s="212" t="s">
        <v>282</v>
      </c>
      <c r="BC140" s="212" t="s">
        <v>282</v>
      </c>
      <c r="BD140" s="212" t="s">
        <v>282</v>
      </c>
      <c r="BE140" s="212" t="s">
        <v>282</v>
      </c>
    </row>
    <row r="141" spans="1:57" s="212" customFormat="1" x14ac:dyDescent="0.25">
      <c r="A141" s="135" t="s">
        <v>7435</v>
      </c>
      <c r="B141" s="159" t="s">
        <v>13585</v>
      </c>
      <c r="C141" s="212" t="s">
        <v>256</v>
      </c>
      <c r="D141" s="212" t="s">
        <v>282</v>
      </c>
      <c r="E141" s="212" t="s">
        <v>282</v>
      </c>
      <c r="F141" s="212" t="s">
        <v>282</v>
      </c>
      <c r="G141" s="212" t="s">
        <v>282</v>
      </c>
      <c r="H141" s="159" t="s">
        <v>10507</v>
      </c>
      <c r="I141" s="159" t="s">
        <v>10527</v>
      </c>
      <c r="J141" s="159">
        <v>14</v>
      </c>
      <c r="K141" s="159">
        <v>6</v>
      </c>
      <c r="L141" s="159" t="s">
        <v>13588</v>
      </c>
      <c r="M141" s="159" t="s">
        <v>273</v>
      </c>
      <c r="N141" s="159" t="s">
        <v>246</v>
      </c>
      <c r="O141" s="159" t="s">
        <v>282</v>
      </c>
      <c r="P141" s="159" t="s">
        <v>282</v>
      </c>
      <c r="Q141" s="159" t="s">
        <v>282</v>
      </c>
      <c r="R141" s="159" t="s">
        <v>282</v>
      </c>
      <c r="S141" s="159" t="s">
        <v>10507</v>
      </c>
      <c r="T141" s="159" t="s">
        <v>10580</v>
      </c>
      <c r="U141" s="301">
        <v>14</v>
      </c>
      <c r="V141" s="159">
        <v>6</v>
      </c>
      <c r="W141" s="159" t="s">
        <v>13589</v>
      </c>
      <c r="X141" s="159" t="s">
        <v>273</v>
      </c>
      <c r="Y141" s="212" t="s">
        <v>282</v>
      </c>
      <c r="Z141" s="212" t="s">
        <v>282</v>
      </c>
      <c r="AA141" s="212" t="s">
        <v>282</v>
      </c>
      <c r="AB141" s="212" t="s">
        <v>282</v>
      </c>
      <c r="AC141" s="212" t="s">
        <v>282</v>
      </c>
      <c r="AD141" s="212" t="s">
        <v>282</v>
      </c>
      <c r="AE141" s="159" t="s">
        <v>282</v>
      </c>
      <c r="AF141" s="159" t="s">
        <v>282</v>
      </c>
      <c r="AG141" s="212" t="s">
        <v>282</v>
      </c>
      <c r="AH141" s="159" t="s">
        <v>282</v>
      </c>
      <c r="AI141" s="159" t="s">
        <v>282</v>
      </c>
      <c r="AJ141" s="212" t="s">
        <v>282</v>
      </c>
      <c r="AK141" s="212" t="s">
        <v>282</v>
      </c>
      <c r="AL141" s="212" t="s">
        <v>282</v>
      </c>
      <c r="AM141" s="212" t="s">
        <v>282</v>
      </c>
      <c r="AN141" s="212" t="s">
        <v>282</v>
      </c>
      <c r="AO141" s="212" t="s">
        <v>282</v>
      </c>
      <c r="AP141" s="212" t="s">
        <v>282</v>
      </c>
      <c r="AQ141" s="212" t="s">
        <v>282</v>
      </c>
      <c r="AR141" s="212" t="s">
        <v>282</v>
      </c>
      <c r="AS141" s="212" t="s">
        <v>282</v>
      </c>
      <c r="AT141" s="212" t="s">
        <v>282</v>
      </c>
      <c r="AU141" s="212" t="s">
        <v>282</v>
      </c>
      <c r="AV141" s="212" t="s">
        <v>282</v>
      </c>
      <c r="AW141" s="212" t="s">
        <v>282</v>
      </c>
      <c r="AX141" s="212" t="s">
        <v>282</v>
      </c>
      <c r="AY141" s="212" t="s">
        <v>282</v>
      </c>
      <c r="AZ141" s="212" t="s">
        <v>282</v>
      </c>
      <c r="BA141" s="212" t="s">
        <v>282</v>
      </c>
      <c r="BB141" s="212" t="s">
        <v>282</v>
      </c>
      <c r="BC141" s="212" t="s">
        <v>282</v>
      </c>
      <c r="BD141" s="212" t="s">
        <v>282</v>
      </c>
      <c r="BE141" s="212" t="s">
        <v>282</v>
      </c>
    </row>
    <row r="142" spans="1:57" s="212" customFormat="1" x14ac:dyDescent="0.25">
      <c r="A142" s="135" t="s">
        <v>2101</v>
      </c>
      <c r="B142" s="159" t="s">
        <v>282</v>
      </c>
      <c r="C142" s="212" t="s">
        <v>258</v>
      </c>
      <c r="D142" s="212" t="s">
        <v>282</v>
      </c>
      <c r="E142" s="212" t="s">
        <v>282</v>
      </c>
      <c r="F142" s="212" t="s">
        <v>282</v>
      </c>
      <c r="G142" s="212" t="s">
        <v>282</v>
      </c>
      <c r="H142" s="159" t="s">
        <v>10507</v>
      </c>
      <c r="I142" s="159" t="s">
        <v>10654</v>
      </c>
      <c r="J142" s="159">
        <v>14</v>
      </c>
      <c r="K142" s="159">
        <v>8</v>
      </c>
      <c r="L142" s="159" t="s">
        <v>273</v>
      </c>
      <c r="M142" s="159" t="s">
        <v>273</v>
      </c>
      <c r="N142" s="159" t="s">
        <v>246</v>
      </c>
      <c r="O142" s="159" t="s">
        <v>282</v>
      </c>
      <c r="P142" s="159" t="s">
        <v>282</v>
      </c>
      <c r="Q142" s="159" t="s">
        <v>282</v>
      </c>
      <c r="R142" s="159" t="s">
        <v>282</v>
      </c>
      <c r="S142" s="159" t="s">
        <v>10507</v>
      </c>
      <c r="T142" s="159" t="s">
        <v>10527</v>
      </c>
      <c r="U142" s="284" t="s">
        <v>10835</v>
      </c>
      <c r="V142" s="159">
        <v>8</v>
      </c>
      <c r="W142" s="159" t="s">
        <v>273</v>
      </c>
      <c r="X142" s="159" t="s">
        <v>273</v>
      </c>
      <c r="Y142" s="212" t="s">
        <v>282</v>
      </c>
      <c r="Z142" s="212" t="s">
        <v>282</v>
      </c>
      <c r="AA142" s="212" t="s">
        <v>282</v>
      </c>
      <c r="AB142" s="212" t="s">
        <v>282</v>
      </c>
      <c r="AC142" s="212" t="s">
        <v>282</v>
      </c>
      <c r="AD142" s="212" t="s">
        <v>282</v>
      </c>
      <c r="AE142" s="159" t="s">
        <v>282</v>
      </c>
      <c r="AF142" s="159" t="s">
        <v>282</v>
      </c>
      <c r="AG142" s="212" t="s">
        <v>282</v>
      </c>
      <c r="AH142" s="159" t="s">
        <v>282</v>
      </c>
      <c r="AI142" s="159" t="s">
        <v>282</v>
      </c>
      <c r="AJ142" s="212" t="s">
        <v>282</v>
      </c>
      <c r="AK142" s="212" t="s">
        <v>282</v>
      </c>
      <c r="AL142" s="212" t="s">
        <v>282</v>
      </c>
      <c r="AM142" s="212" t="s">
        <v>282</v>
      </c>
      <c r="AN142" s="212" t="s">
        <v>282</v>
      </c>
      <c r="AO142" s="212" t="s">
        <v>282</v>
      </c>
      <c r="AP142" s="212" t="s">
        <v>282</v>
      </c>
      <c r="AQ142" s="212" t="s">
        <v>282</v>
      </c>
      <c r="AR142" s="212" t="s">
        <v>282</v>
      </c>
      <c r="AS142" s="212" t="s">
        <v>282</v>
      </c>
      <c r="AT142" s="212" t="s">
        <v>282</v>
      </c>
      <c r="AU142" s="212" t="s">
        <v>282</v>
      </c>
      <c r="AV142" s="212" t="s">
        <v>282</v>
      </c>
      <c r="AW142" s="212" t="s">
        <v>282</v>
      </c>
      <c r="AX142" s="212" t="s">
        <v>282</v>
      </c>
      <c r="AY142" s="212" t="s">
        <v>282</v>
      </c>
      <c r="AZ142" s="212" t="s">
        <v>282</v>
      </c>
      <c r="BA142" s="212" t="s">
        <v>282</v>
      </c>
      <c r="BB142" s="212" t="s">
        <v>282</v>
      </c>
      <c r="BC142" s="212" t="s">
        <v>282</v>
      </c>
      <c r="BD142" s="212" t="s">
        <v>282</v>
      </c>
      <c r="BE142" s="212" t="s">
        <v>282</v>
      </c>
    </row>
    <row r="143" spans="1:57" s="212" customFormat="1" x14ac:dyDescent="0.25">
      <c r="A143" s="135" t="s">
        <v>2112</v>
      </c>
      <c r="B143" s="159" t="s">
        <v>13600</v>
      </c>
      <c r="C143" s="212" t="s">
        <v>258</v>
      </c>
      <c r="D143" s="212" t="s">
        <v>282</v>
      </c>
      <c r="E143" s="212" t="s">
        <v>282</v>
      </c>
      <c r="F143" s="212" t="s">
        <v>282</v>
      </c>
      <c r="G143" s="212" t="s">
        <v>282</v>
      </c>
      <c r="H143" s="159" t="s">
        <v>10507</v>
      </c>
      <c r="I143" s="159" t="s">
        <v>10654</v>
      </c>
      <c r="J143" s="159">
        <v>14</v>
      </c>
      <c r="K143" s="159">
        <v>8</v>
      </c>
      <c r="L143" s="159" t="s">
        <v>10552</v>
      </c>
      <c r="M143" s="159" t="s">
        <v>273</v>
      </c>
      <c r="N143" s="159" t="s">
        <v>246</v>
      </c>
      <c r="O143" s="159" t="s">
        <v>282</v>
      </c>
      <c r="P143" s="159" t="s">
        <v>13598</v>
      </c>
      <c r="Q143" s="159" t="s">
        <v>282</v>
      </c>
      <c r="R143" s="159" t="s">
        <v>282</v>
      </c>
      <c r="S143" s="159" t="s">
        <v>10507</v>
      </c>
      <c r="T143" s="159" t="s">
        <v>406</v>
      </c>
      <c r="U143" s="302">
        <v>7</v>
      </c>
      <c r="V143" s="159">
        <v>8</v>
      </c>
      <c r="W143" s="159" t="s">
        <v>273</v>
      </c>
      <c r="X143" s="159" t="s">
        <v>273</v>
      </c>
      <c r="Y143" s="212" t="s">
        <v>282</v>
      </c>
      <c r="Z143" s="212" t="s">
        <v>282</v>
      </c>
      <c r="AA143" s="212" t="s">
        <v>282</v>
      </c>
      <c r="AB143" s="212" t="s">
        <v>282</v>
      </c>
      <c r="AC143" s="212" t="s">
        <v>282</v>
      </c>
      <c r="AD143" s="212" t="s">
        <v>282</v>
      </c>
      <c r="AE143" s="159" t="s">
        <v>282</v>
      </c>
      <c r="AF143" s="159" t="s">
        <v>282</v>
      </c>
      <c r="AG143" s="212" t="s">
        <v>282</v>
      </c>
      <c r="AH143" s="159" t="s">
        <v>282</v>
      </c>
      <c r="AI143" s="159" t="s">
        <v>282</v>
      </c>
      <c r="AJ143" s="212" t="s">
        <v>282</v>
      </c>
      <c r="AK143" s="212" t="s">
        <v>282</v>
      </c>
      <c r="AL143" s="212" t="s">
        <v>282</v>
      </c>
      <c r="AM143" s="212" t="s">
        <v>282</v>
      </c>
      <c r="AN143" s="212" t="s">
        <v>282</v>
      </c>
      <c r="AO143" s="212" t="s">
        <v>282</v>
      </c>
      <c r="AP143" s="212" t="s">
        <v>282</v>
      </c>
      <c r="AQ143" s="212" t="s">
        <v>282</v>
      </c>
      <c r="AR143" s="212" t="s">
        <v>282</v>
      </c>
      <c r="AS143" s="212" t="s">
        <v>282</v>
      </c>
      <c r="AT143" s="212" t="s">
        <v>282</v>
      </c>
      <c r="AU143" s="212" t="s">
        <v>282</v>
      </c>
      <c r="AV143" s="212" t="s">
        <v>282</v>
      </c>
      <c r="AW143" s="212" t="s">
        <v>282</v>
      </c>
      <c r="AX143" s="212" t="s">
        <v>282</v>
      </c>
      <c r="AY143" s="212" t="s">
        <v>282</v>
      </c>
      <c r="AZ143" s="212" t="s">
        <v>282</v>
      </c>
      <c r="BA143" s="212" t="s">
        <v>282</v>
      </c>
      <c r="BB143" s="212" t="s">
        <v>282</v>
      </c>
      <c r="BC143" s="212" t="s">
        <v>282</v>
      </c>
      <c r="BD143" s="212" t="s">
        <v>282</v>
      </c>
      <c r="BE143" s="212" t="s">
        <v>282</v>
      </c>
    </row>
    <row r="144" spans="1:57" s="212" customFormat="1" x14ac:dyDescent="0.25">
      <c r="A144" s="212" t="s">
        <v>660</v>
      </c>
      <c r="B144" s="159" t="s">
        <v>11998</v>
      </c>
      <c r="C144" s="212" t="s">
        <v>255</v>
      </c>
      <c r="D144" s="212" t="s">
        <v>282</v>
      </c>
      <c r="E144" s="212" t="s">
        <v>11994</v>
      </c>
      <c r="F144" s="212" t="s">
        <v>282</v>
      </c>
      <c r="G144" s="212" t="s">
        <v>282</v>
      </c>
      <c r="H144" s="159" t="s">
        <v>10507</v>
      </c>
      <c r="I144" s="159" t="s">
        <v>11000</v>
      </c>
      <c r="J144" s="212">
        <v>7</v>
      </c>
      <c r="K144" s="159">
        <v>6</v>
      </c>
      <c r="L144" s="159" t="s">
        <v>12003</v>
      </c>
      <c r="M144" s="159" t="s">
        <v>488</v>
      </c>
      <c r="N144" s="212" t="s">
        <v>790</v>
      </c>
      <c r="O144" s="212" t="s">
        <v>282</v>
      </c>
      <c r="P144" s="212" t="s">
        <v>11995</v>
      </c>
      <c r="Q144" s="212" t="s">
        <v>282</v>
      </c>
      <c r="R144" s="212" t="s">
        <v>282</v>
      </c>
      <c r="S144" s="159" t="s">
        <v>10507</v>
      </c>
      <c r="T144" s="159" t="s">
        <v>10828</v>
      </c>
      <c r="U144" s="212">
        <v>7</v>
      </c>
      <c r="V144" s="159">
        <v>6</v>
      </c>
      <c r="W144" s="159" t="s">
        <v>273</v>
      </c>
      <c r="X144" s="159" t="s">
        <v>488</v>
      </c>
      <c r="Y144" s="212" t="s">
        <v>282</v>
      </c>
      <c r="Z144" s="212" t="s">
        <v>282</v>
      </c>
      <c r="AA144" s="212" t="s">
        <v>282</v>
      </c>
      <c r="AB144" s="212" t="s">
        <v>282</v>
      </c>
      <c r="AC144" s="212" t="s">
        <v>282</v>
      </c>
      <c r="AD144" s="212" t="s">
        <v>282</v>
      </c>
      <c r="AE144" s="159" t="s">
        <v>282</v>
      </c>
      <c r="AF144" s="159" t="s">
        <v>282</v>
      </c>
      <c r="AG144" s="212" t="s">
        <v>282</v>
      </c>
      <c r="AH144" s="159" t="s">
        <v>282</v>
      </c>
      <c r="AI144" s="159" t="s">
        <v>282</v>
      </c>
      <c r="AJ144" s="212" t="s">
        <v>282</v>
      </c>
      <c r="AK144" s="212" t="s">
        <v>282</v>
      </c>
      <c r="AL144" s="212" t="s">
        <v>282</v>
      </c>
      <c r="AM144" s="212" t="s">
        <v>282</v>
      </c>
      <c r="AN144" s="212" t="s">
        <v>282</v>
      </c>
      <c r="AO144" s="212" t="s">
        <v>282</v>
      </c>
      <c r="AP144" s="212" t="s">
        <v>282</v>
      </c>
      <c r="AQ144" s="212" t="s">
        <v>282</v>
      </c>
      <c r="AR144" s="212" t="s">
        <v>282</v>
      </c>
      <c r="AS144" s="212" t="s">
        <v>282</v>
      </c>
      <c r="AT144" s="212" t="s">
        <v>282</v>
      </c>
      <c r="AU144" s="212" t="s">
        <v>282</v>
      </c>
      <c r="AV144" s="212" t="s">
        <v>282</v>
      </c>
      <c r="AW144" s="212" t="s">
        <v>282</v>
      </c>
      <c r="AX144" s="212" t="s">
        <v>282</v>
      </c>
      <c r="AY144" s="212" t="s">
        <v>282</v>
      </c>
      <c r="AZ144" s="212" t="s">
        <v>282</v>
      </c>
      <c r="BA144" s="212" t="s">
        <v>282</v>
      </c>
      <c r="BB144" s="212" t="s">
        <v>282</v>
      </c>
      <c r="BC144" s="212" t="s">
        <v>282</v>
      </c>
      <c r="BD144" s="212" t="s">
        <v>282</v>
      </c>
      <c r="BE144" s="212" t="s">
        <v>282</v>
      </c>
    </row>
    <row r="145" spans="1:57" x14ac:dyDescent="0.25">
      <c r="A145" s="212" t="s">
        <v>301</v>
      </c>
      <c r="B145" s="159" t="s">
        <v>11057</v>
      </c>
      <c r="C145" t="s">
        <v>302</v>
      </c>
      <c r="D145" t="s">
        <v>282</v>
      </c>
      <c r="E145" t="s">
        <v>282</v>
      </c>
      <c r="F145" t="s">
        <v>282</v>
      </c>
      <c r="G145" s="212" t="s">
        <v>282</v>
      </c>
      <c r="H145" s="159" t="s">
        <v>10507</v>
      </c>
      <c r="I145" s="159" t="s">
        <v>11055</v>
      </c>
      <c r="J145">
        <v>21</v>
      </c>
      <c r="K145" s="159">
        <v>6</v>
      </c>
      <c r="L145" s="159" t="s">
        <v>11061</v>
      </c>
      <c r="M145" s="159" t="s">
        <v>273</v>
      </c>
      <c r="N145" s="212" t="s">
        <v>263</v>
      </c>
      <c r="O145" s="212" t="s">
        <v>282</v>
      </c>
      <c r="P145" s="212" t="s">
        <v>282</v>
      </c>
      <c r="Q145" s="212" t="s">
        <v>282</v>
      </c>
      <c r="R145" s="212" t="s">
        <v>282</v>
      </c>
      <c r="S145" s="159" t="s">
        <v>10507</v>
      </c>
      <c r="T145" s="159" t="s">
        <v>11056</v>
      </c>
      <c r="U145">
        <v>21</v>
      </c>
      <c r="V145" s="159">
        <v>6</v>
      </c>
      <c r="W145" s="159" t="s">
        <v>11062</v>
      </c>
      <c r="X145" s="159" t="s">
        <v>273</v>
      </c>
      <c r="Y145" t="s">
        <v>282</v>
      </c>
      <c r="Z145" t="s">
        <v>282</v>
      </c>
      <c r="AA145" s="212" t="s">
        <v>282</v>
      </c>
      <c r="AB145" t="s">
        <v>282</v>
      </c>
      <c r="AC145" t="s">
        <v>282</v>
      </c>
      <c r="AD145" t="s">
        <v>282</v>
      </c>
      <c r="AE145" s="159" t="s">
        <v>282</v>
      </c>
      <c r="AF145" s="159" t="s">
        <v>282</v>
      </c>
      <c r="AG145" t="s">
        <v>282</v>
      </c>
      <c r="AH145" s="159" t="s">
        <v>282</v>
      </c>
      <c r="AI145" s="159" t="s">
        <v>282</v>
      </c>
      <c r="AJ145" s="212" t="s">
        <v>282</v>
      </c>
      <c r="AK145" s="212" t="s">
        <v>282</v>
      </c>
      <c r="AL145" s="212" t="s">
        <v>282</v>
      </c>
      <c r="AM145" s="212" t="s">
        <v>282</v>
      </c>
      <c r="AN145" s="212" t="s">
        <v>282</v>
      </c>
      <c r="AO145" s="212" t="s">
        <v>282</v>
      </c>
      <c r="AP145" t="s">
        <v>282</v>
      </c>
      <c r="AQ145" t="s">
        <v>282</v>
      </c>
      <c r="AR145" t="s">
        <v>282</v>
      </c>
      <c r="AS145" t="s">
        <v>282</v>
      </c>
      <c r="AT145" t="s">
        <v>282</v>
      </c>
      <c r="AU145" t="s">
        <v>282</v>
      </c>
      <c r="AV145" t="s">
        <v>282</v>
      </c>
      <c r="AW145" t="s">
        <v>282</v>
      </c>
      <c r="AX145" t="s">
        <v>282</v>
      </c>
      <c r="AY145" t="s">
        <v>282</v>
      </c>
      <c r="AZ145" t="s">
        <v>282</v>
      </c>
      <c r="BA145" t="s">
        <v>282</v>
      </c>
      <c r="BB145" t="s">
        <v>282</v>
      </c>
      <c r="BC145" t="s">
        <v>282</v>
      </c>
      <c r="BD145" t="s">
        <v>282</v>
      </c>
      <c r="BE145" t="s">
        <v>282</v>
      </c>
    </row>
    <row r="146" spans="1:57" s="212" customFormat="1" x14ac:dyDescent="0.25">
      <c r="A146" s="212" t="s">
        <v>419</v>
      </c>
      <c r="B146" s="159" t="s">
        <v>282</v>
      </c>
      <c r="C146" s="212" t="s">
        <v>10471</v>
      </c>
      <c r="D146" s="212" t="s">
        <v>282</v>
      </c>
      <c r="E146" s="212" t="s">
        <v>13617</v>
      </c>
      <c r="F146" s="212" t="s">
        <v>183</v>
      </c>
      <c r="G146" s="212" t="s">
        <v>282</v>
      </c>
      <c r="H146" s="159" t="s">
        <v>448</v>
      </c>
      <c r="I146" s="159" t="s">
        <v>13616</v>
      </c>
      <c r="J146" s="212">
        <v>4</v>
      </c>
      <c r="K146" s="159">
        <v>8</v>
      </c>
      <c r="L146" s="159" t="s">
        <v>13621</v>
      </c>
      <c r="M146" s="159" t="s">
        <v>13615</v>
      </c>
      <c r="N146" s="212" t="s">
        <v>10470</v>
      </c>
      <c r="O146" s="212" t="s">
        <v>282</v>
      </c>
      <c r="P146" s="212" t="s">
        <v>13618</v>
      </c>
      <c r="Q146" s="212" t="s">
        <v>183</v>
      </c>
      <c r="R146" s="212" t="s">
        <v>282</v>
      </c>
      <c r="S146" s="159" t="s">
        <v>448</v>
      </c>
      <c r="T146" s="159" t="s">
        <v>13616</v>
      </c>
      <c r="U146" s="212">
        <v>4</v>
      </c>
      <c r="V146" s="159">
        <v>8</v>
      </c>
      <c r="W146" s="159" t="s">
        <v>13622</v>
      </c>
      <c r="X146" s="159" t="s">
        <v>13615</v>
      </c>
      <c r="Y146" s="212" t="s">
        <v>636</v>
      </c>
      <c r="Z146" s="212" t="s">
        <v>282</v>
      </c>
      <c r="AA146" s="212" t="s">
        <v>13619</v>
      </c>
      <c r="AB146" s="212" t="s">
        <v>282</v>
      </c>
      <c r="AC146" s="212" t="s">
        <v>282</v>
      </c>
      <c r="AD146" s="212" t="s">
        <v>282</v>
      </c>
      <c r="AE146" s="159" t="s">
        <v>282</v>
      </c>
      <c r="AF146" s="159" t="s">
        <v>282</v>
      </c>
      <c r="AG146" s="212">
        <v>8</v>
      </c>
      <c r="AH146" s="159" t="s">
        <v>282</v>
      </c>
      <c r="AI146" s="159" t="s">
        <v>282</v>
      </c>
      <c r="AJ146" s="212" t="s">
        <v>282</v>
      </c>
      <c r="AK146" s="212" t="s">
        <v>282</v>
      </c>
      <c r="AL146" s="212" t="s">
        <v>282</v>
      </c>
      <c r="AM146" s="212" t="s">
        <v>282</v>
      </c>
      <c r="AN146" s="212" t="s">
        <v>282</v>
      </c>
      <c r="AO146" s="212" t="s">
        <v>282</v>
      </c>
      <c r="AP146" s="212" t="s">
        <v>282</v>
      </c>
      <c r="AQ146" s="212" t="s">
        <v>282</v>
      </c>
      <c r="AR146" s="212" t="s">
        <v>282</v>
      </c>
      <c r="AS146" s="212" t="s">
        <v>282</v>
      </c>
      <c r="AT146" s="212" t="s">
        <v>282</v>
      </c>
      <c r="AU146" s="212" t="s">
        <v>282</v>
      </c>
      <c r="AV146" s="212" t="s">
        <v>282</v>
      </c>
      <c r="AW146" s="212" t="s">
        <v>282</v>
      </c>
      <c r="AX146" s="212" t="s">
        <v>282</v>
      </c>
      <c r="AY146" s="212" t="s">
        <v>282</v>
      </c>
      <c r="AZ146" s="212" t="s">
        <v>282</v>
      </c>
      <c r="BA146" s="212" t="s">
        <v>282</v>
      </c>
      <c r="BB146" s="212" t="s">
        <v>282</v>
      </c>
      <c r="BC146" s="212" t="s">
        <v>282</v>
      </c>
      <c r="BD146" s="212" t="s">
        <v>282</v>
      </c>
      <c r="BE146" s="212" t="s">
        <v>282</v>
      </c>
    </row>
    <row r="147" spans="1:57" s="212" customFormat="1" x14ac:dyDescent="0.25">
      <c r="A147" s="161" t="s">
        <v>9836</v>
      </c>
      <c r="B147" s="159" t="s">
        <v>11318</v>
      </c>
      <c r="C147" s="212" t="s">
        <v>12307</v>
      </c>
      <c r="D147" s="212" t="s">
        <v>282</v>
      </c>
      <c r="E147" s="212" t="s">
        <v>13626</v>
      </c>
      <c r="F147" s="212" t="s">
        <v>183</v>
      </c>
      <c r="G147" s="212" t="s">
        <v>282</v>
      </c>
      <c r="H147" s="159" t="s">
        <v>635</v>
      </c>
      <c r="I147" s="159" t="s">
        <v>273</v>
      </c>
      <c r="J147" s="159" t="s">
        <v>273</v>
      </c>
      <c r="K147" s="159" t="s">
        <v>273</v>
      </c>
      <c r="L147" s="159" t="s">
        <v>273</v>
      </c>
      <c r="M147" s="159" t="s">
        <v>13625</v>
      </c>
      <c r="N147" s="159" t="s">
        <v>306</v>
      </c>
      <c r="O147" s="159" t="s">
        <v>282</v>
      </c>
      <c r="P147" s="159" t="s">
        <v>282</v>
      </c>
      <c r="Q147" s="159" t="s">
        <v>282</v>
      </c>
      <c r="R147" s="159" t="s">
        <v>282</v>
      </c>
      <c r="S147" s="159" t="s">
        <v>282</v>
      </c>
      <c r="T147" s="159" t="s">
        <v>282</v>
      </c>
      <c r="U147" s="159" t="s">
        <v>282</v>
      </c>
      <c r="V147" s="159" t="s">
        <v>273</v>
      </c>
      <c r="W147" s="159" t="s">
        <v>282</v>
      </c>
      <c r="X147" s="159" t="s">
        <v>282</v>
      </c>
      <c r="Y147" s="212" t="s">
        <v>282</v>
      </c>
      <c r="Z147" s="212" t="s">
        <v>282</v>
      </c>
      <c r="AA147" s="212" t="s">
        <v>282</v>
      </c>
      <c r="AB147" s="212" t="s">
        <v>282</v>
      </c>
      <c r="AC147" s="212" t="s">
        <v>282</v>
      </c>
      <c r="AD147" s="212" t="s">
        <v>282</v>
      </c>
      <c r="AE147" s="159" t="s">
        <v>282</v>
      </c>
      <c r="AF147" s="159" t="s">
        <v>282</v>
      </c>
      <c r="AG147" s="212" t="s">
        <v>282</v>
      </c>
      <c r="AH147" s="159" t="s">
        <v>282</v>
      </c>
      <c r="AI147" s="159" t="s">
        <v>282</v>
      </c>
      <c r="AJ147" s="212" t="s">
        <v>282</v>
      </c>
      <c r="AK147" s="212" t="s">
        <v>282</v>
      </c>
      <c r="AL147" s="212" t="s">
        <v>282</v>
      </c>
      <c r="AM147" s="212" t="s">
        <v>282</v>
      </c>
      <c r="AN147" s="212" t="s">
        <v>282</v>
      </c>
      <c r="AO147" s="212" t="s">
        <v>282</v>
      </c>
      <c r="AP147" s="212" t="s">
        <v>282</v>
      </c>
      <c r="AQ147" s="212" t="s">
        <v>282</v>
      </c>
      <c r="AR147" s="212" t="s">
        <v>282</v>
      </c>
      <c r="AS147" s="212" t="s">
        <v>282</v>
      </c>
      <c r="AT147" s="212" t="s">
        <v>282</v>
      </c>
      <c r="AU147" s="212" t="s">
        <v>282</v>
      </c>
      <c r="AV147" s="212" t="s">
        <v>282</v>
      </c>
      <c r="AW147" s="212" t="s">
        <v>282</v>
      </c>
      <c r="AX147" s="212" t="s">
        <v>282</v>
      </c>
      <c r="AY147" s="212" t="s">
        <v>282</v>
      </c>
      <c r="AZ147" s="212" t="s">
        <v>282</v>
      </c>
      <c r="BA147" s="212" t="s">
        <v>282</v>
      </c>
      <c r="BB147" s="212" t="s">
        <v>282</v>
      </c>
      <c r="BC147" s="212" t="s">
        <v>282</v>
      </c>
      <c r="BD147" s="212" t="s">
        <v>282</v>
      </c>
      <c r="BE147" s="212" t="s">
        <v>282</v>
      </c>
    </row>
    <row r="148" spans="1:57" s="212" customFormat="1" x14ac:dyDescent="0.25">
      <c r="A148" s="161" t="s">
        <v>10026</v>
      </c>
      <c r="B148" s="159" t="s">
        <v>13640</v>
      </c>
      <c r="C148" s="212" t="s">
        <v>17960</v>
      </c>
      <c r="D148" s="212" t="s">
        <v>282</v>
      </c>
      <c r="E148" s="212" t="s">
        <v>13641</v>
      </c>
      <c r="F148" s="212" t="s">
        <v>183</v>
      </c>
      <c r="G148" s="212" t="s">
        <v>282</v>
      </c>
      <c r="H148" s="159" t="s">
        <v>448</v>
      </c>
      <c r="I148" s="159" t="s">
        <v>13638</v>
      </c>
      <c r="J148" s="159">
        <v>7</v>
      </c>
      <c r="K148" s="159">
        <v>6</v>
      </c>
      <c r="L148" s="159" t="s">
        <v>273</v>
      </c>
      <c r="M148" s="159" t="s">
        <v>273</v>
      </c>
      <c r="N148" s="212" t="s">
        <v>246</v>
      </c>
      <c r="O148" s="212" t="s">
        <v>282</v>
      </c>
      <c r="P148" s="212" t="s">
        <v>282</v>
      </c>
      <c r="Q148" s="212" t="s">
        <v>282</v>
      </c>
      <c r="R148" s="212" t="s">
        <v>282</v>
      </c>
      <c r="S148" s="212" t="s">
        <v>10507</v>
      </c>
      <c r="T148" s="159" t="s">
        <v>406</v>
      </c>
      <c r="U148" s="159" t="s">
        <v>273</v>
      </c>
      <c r="V148" s="212">
        <v>6</v>
      </c>
      <c r="W148" s="159" t="s">
        <v>273</v>
      </c>
      <c r="X148" s="159" t="s">
        <v>273</v>
      </c>
      <c r="Y148" s="212" t="s">
        <v>282</v>
      </c>
      <c r="Z148" s="212" t="s">
        <v>282</v>
      </c>
      <c r="AA148" s="212" t="s">
        <v>282</v>
      </c>
      <c r="AB148" s="212" t="s">
        <v>282</v>
      </c>
      <c r="AC148" s="212" t="s">
        <v>282</v>
      </c>
      <c r="AD148" s="212" t="s">
        <v>282</v>
      </c>
      <c r="AE148" s="159" t="s">
        <v>282</v>
      </c>
      <c r="AF148" s="159" t="s">
        <v>282</v>
      </c>
      <c r="AG148" s="212" t="s">
        <v>282</v>
      </c>
      <c r="AH148" s="159" t="s">
        <v>282</v>
      </c>
      <c r="AI148" s="159" t="s">
        <v>282</v>
      </c>
      <c r="AJ148" s="212" t="s">
        <v>282</v>
      </c>
      <c r="AK148" s="212" t="s">
        <v>282</v>
      </c>
      <c r="AL148" s="212" t="s">
        <v>282</v>
      </c>
      <c r="AM148" s="212" t="s">
        <v>282</v>
      </c>
      <c r="AN148" s="212" t="s">
        <v>282</v>
      </c>
      <c r="AO148" s="212" t="s">
        <v>282</v>
      </c>
      <c r="AP148" s="212" t="s">
        <v>282</v>
      </c>
      <c r="AQ148" s="212" t="s">
        <v>282</v>
      </c>
      <c r="AR148" s="212" t="s">
        <v>282</v>
      </c>
      <c r="AS148" s="212" t="s">
        <v>282</v>
      </c>
      <c r="AT148" s="212" t="s">
        <v>282</v>
      </c>
      <c r="AU148" s="212" t="s">
        <v>282</v>
      </c>
      <c r="AV148" s="212" t="s">
        <v>282</v>
      </c>
      <c r="AW148" s="212" t="s">
        <v>282</v>
      </c>
      <c r="AX148" s="212" t="s">
        <v>282</v>
      </c>
      <c r="AY148" s="212" t="s">
        <v>282</v>
      </c>
      <c r="AZ148" s="212" t="s">
        <v>282</v>
      </c>
      <c r="BA148" s="212" t="s">
        <v>282</v>
      </c>
      <c r="BB148" s="212" t="s">
        <v>282</v>
      </c>
      <c r="BC148" s="212" t="s">
        <v>282</v>
      </c>
      <c r="BD148" s="212" t="s">
        <v>282</v>
      </c>
      <c r="BE148" s="212" t="s">
        <v>282</v>
      </c>
    </row>
    <row r="149" spans="1:57" s="212" customFormat="1" x14ac:dyDescent="0.25">
      <c r="A149" s="161" t="s">
        <v>7042</v>
      </c>
      <c r="B149" s="159" t="s">
        <v>282</v>
      </c>
      <c r="C149" s="212" t="s">
        <v>17964</v>
      </c>
      <c r="D149" s="212" t="s">
        <v>282</v>
      </c>
      <c r="E149" s="212" t="s">
        <v>13647</v>
      </c>
      <c r="F149" s="212" t="s">
        <v>183</v>
      </c>
      <c r="G149" s="212" t="s">
        <v>282</v>
      </c>
      <c r="H149" s="159" t="s">
        <v>10581</v>
      </c>
      <c r="I149" s="159" t="s">
        <v>13648</v>
      </c>
      <c r="J149" s="159" t="s">
        <v>13649</v>
      </c>
      <c r="K149" s="159">
        <v>6</v>
      </c>
      <c r="L149" s="159" t="s">
        <v>273</v>
      </c>
      <c r="M149" s="159" t="s">
        <v>273</v>
      </c>
      <c r="N149" s="212" t="s">
        <v>246</v>
      </c>
      <c r="O149" s="212" t="s">
        <v>282</v>
      </c>
      <c r="P149" s="212" t="s">
        <v>282</v>
      </c>
      <c r="Q149" s="212" t="s">
        <v>282</v>
      </c>
      <c r="R149" s="212" t="s">
        <v>282</v>
      </c>
      <c r="S149" s="212" t="s">
        <v>10507</v>
      </c>
      <c r="T149" s="159" t="s">
        <v>406</v>
      </c>
      <c r="U149" s="159" t="s">
        <v>273</v>
      </c>
      <c r="V149" s="212">
        <v>6</v>
      </c>
      <c r="W149" s="159" t="s">
        <v>273</v>
      </c>
      <c r="X149" s="159" t="s">
        <v>273</v>
      </c>
      <c r="Y149" s="212" t="s">
        <v>282</v>
      </c>
      <c r="Z149" s="212" t="s">
        <v>282</v>
      </c>
      <c r="AA149" s="212" t="s">
        <v>282</v>
      </c>
      <c r="AB149" s="212" t="s">
        <v>282</v>
      </c>
      <c r="AC149" s="212" t="s">
        <v>282</v>
      </c>
      <c r="AD149" s="212" t="s">
        <v>282</v>
      </c>
      <c r="AE149" s="159" t="s">
        <v>282</v>
      </c>
      <c r="AF149" s="159" t="s">
        <v>282</v>
      </c>
      <c r="AG149" s="212" t="s">
        <v>282</v>
      </c>
      <c r="AH149" s="159" t="s">
        <v>282</v>
      </c>
      <c r="AI149" s="159" t="s">
        <v>282</v>
      </c>
      <c r="AJ149" s="212" t="s">
        <v>282</v>
      </c>
      <c r="AK149" s="212" t="s">
        <v>282</v>
      </c>
      <c r="AL149" s="212" t="s">
        <v>282</v>
      </c>
      <c r="AM149" s="212" t="s">
        <v>282</v>
      </c>
      <c r="AN149" s="212" t="s">
        <v>282</v>
      </c>
      <c r="AO149" s="212" t="s">
        <v>282</v>
      </c>
      <c r="AP149" s="212" t="s">
        <v>282</v>
      </c>
      <c r="AQ149" s="212" t="s">
        <v>282</v>
      </c>
      <c r="AR149" s="212" t="s">
        <v>282</v>
      </c>
      <c r="AS149" s="212" t="s">
        <v>282</v>
      </c>
      <c r="AT149" s="212" t="s">
        <v>282</v>
      </c>
      <c r="AU149" s="212" t="s">
        <v>282</v>
      </c>
      <c r="AV149" s="212" t="s">
        <v>282</v>
      </c>
      <c r="AW149" s="212" t="s">
        <v>282</v>
      </c>
      <c r="AX149" s="212" t="s">
        <v>282</v>
      </c>
      <c r="AY149" s="212" t="s">
        <v>282</v>
      </c>
      <c r="AZ149" s="212" t="s">
        <v>282</v>
      </c>
      <c r="BA149" s="212" t="s">
        <v>282</v>
      </c>
      <c r="BB149" s="212" t="s">
        <v>282</v>
      </c>
      <c r="BC149" s="212" t="s">
        <v>282</v>
      </c>
      <c r="BD149" s="212" t="s">
        <v>282</v>
      </c>
      <c r="BE149" s="212" t="s">
        <v>282</v>
      </c>
    </row>
    <row r="150" spans="1:57" s="212" customFormat="1" x14ac:dyDescent="0.25">
      <c r="A150" s="161" t="s">
        <v>7219</v>
      </c>
      <c r="B150" s="159" t="s">
        <v>13655</v>
      </c>
      <c r="C150" s="212" t="s">
        <v>261</v>
      </c>
      <c r="D150" s="212" t="s">
        <v>282</v>
      </c>
      <c r="E150" s="212" t="s">
        <v>13653</v>
      </c>
      <c r="F150" s="212" t="s">
        <v>282</v>
      </c>
      <c r="G150" s="212" t="s">
        <v>282</v>
      </c>
      <c r="H150" s="159" t="s">
        <v>10507</v>
      </c>
      <c r="I150" s="159" t="s">
        <v>10771</v>
      </c>
      <c r="J150" s="159" t="s">
        <v>273</v>
      </c>
      <c r="K150" s="159">
        <v>8</v>
      </c>
      <c r="L150" s="159" t="s">
        <v>13657</v>
      </c>
      <c r="M150" s="159" t="s">
        <v>273</v>
      </c>
      <c r="N150" s="159" t="s">
        <v>790</v>
      </c>
      <c r="O150" s="159" t="s">
        <v>282</v>
      </c>
      <c r="P150" s="159" t="s">
        <v>13654</v>
      </c>
      <c r="Q150" s="159" t="s">
        <v>282</v>
      </c>
      <c r="R150" s="159" t="s">
        <v>282</v>
      </c>
      <c r="S150" s="159" t="s">
        <v>10507</v>
      </c>
      <c r="T150" s="159" t="s">
        <v>11754</v>
      </c>
      <c r="U150" s="159" t="s">
        <v>273</v>
      </c>
      <c r="V150" s="212">
        <v>8</v>
      </c>
      <c r="W150" s="159" t="s">
        <v>273</v>
      </c>
      <c r="X150" s="159" t="s">
        <v>273</v>
      </c>
      <c r="Y150" s="212" t="s">
        <v>282</v>
      </c>
      <c r="Z150" s="212" t="s">
        <v>282</v>
      </c>
      <c r="AA150" s="212" t="s">
        <v>282</v>
      </c>
      <c r="AB150" s="212" t="s">
        <v>282</v>
      </c>
      <c r="AC150" s="212" t="s">
        <v>282</v>
      </c>
      <c r="AD150" s="212" t="s">
        <v>282</v>
      </c>
      <c r="AE150" s="159" t="s">
        <v>282</v>
      </c>
      <c r="AF150" s="159" t="s">
        <v>282</v>
      </c>
      <c r="AG150" s="212" t="s">
        <v>282</v>
      </c>
      <c r="AH150" s="159" t="s">
        <v>282</v>
      </c>
      <c r="AI150" s="159" t="s">
        <v>282</v>
      </c>
      <c r="AJ150" s="212" t="s">
        <v>282</v>
      </c>
      <c r="AK150" s="212" t="s">
        <v>282</v>
      </c>
      <c r="AL150" s="212" t="s">
        <v>282</v>
      </c>
      <c r="AM150" s="212" t="s">
        <v>282</v>
      </c>
      <c r="AN150" s="212" t="s">
        <v>282</v>
      </c>
      <c r="AO150" s="212" t="s">
        <v>282</v>
      </c>
      <c r="AP150" s="212" t="s">
        <v>282</v>
      </c>
      <c r="AQ150" s="212" t="s">
        <v>282</v>
      </c>
      <c r="AR150" s="212" t="s">
        <v>282</v>
      </c>
      <c r="AS150" s="212" t="s">
        <v>282</v>
      </c>
      <c r="AT150" s="212" t="s">
        <v>282</v>
      </c>
      <c r="AU150" s="212" t="s">
        <v>282</v>
      </c>
      <c r="AV150" s="212" t="s">
        <v>282</v>
      </c>
      <c r="AW150" s="212" t="s">
        <v>282</v>
      </c>
      <c r="AX150" s="212" t="s">
        <v>282</v>
      </c>
      <c r="AY150" s="212" t="s">
        <v>282</v>
      </c>
      <c r="AZ150" s="212" t="s">
        <v>282</v>
      </c>
      <c r="BA150" s="212" t="s">
        <v>282</v>
      </c>
      <c r="BB150" s="212" t="s">
        <v>282</v>
      </c>
      <c r="BC150" s="212" t="s">
        <v>282</v>
      </c>
      <c r="BD150" s="212" t="s">
        <v>282</v>
      </c>
      <c r="BE150" s="212" t="s">
        <v>282</v>
      </c>
    </row>
    <row r="151" spans="1:57" s="212" customFormat="1" x14ac:dyDescent="0.25">
      <c r="A151" s="161" t="s">
        <v>2171</v>
      </c>
      <c r="B151" s="159" t="s">
        <v>13663</v>
      </c>
      <c r="C151" s="212" t="s">
        <v>272</v>
      </c>
      <c r="D151" s="212" t="s">
        <v>282</v>
      </c>
      <c r="E151" s="212" t="s">
        <v>282</v>
      </c>
      <c r="F151" s="212" t="s">
        <v>282</v>
      </c>
      <c r="G151" s="212" t="s">
        <v>282</v>
      </c>
      <c r="H151" s="159" t="s">
        <v>10507</v>
      </c>
      <c r="I151" s="159" t="s">
        <v>10827</v>
      </c>
      <c r="J151" s="159" t="s">
        <v>273</v>
      </c>
      <c r="K151" s="159">
        <v>6</v>
      </c>
      <c r="L151" s="159" t="s">
        <v>273</v>
      </c>
      <c r="M151" s="159" t="s">
        <v>273</v>
      </c>
      <c r="N151" s="159" t="s">
        <v>252</v>
      </c>
      <c r="O151" s="159" t="s">
        <v>282</v>
      </c>
      <c r="P151" s="159" t="s">
        <v>282</v>
      </c>
      <c r="Q151" s="159" t="s">
        <v>282</v>
      </c>
      <c r="R151" s="159" t="s">
        <v>282</v>
      </c>
      <c r="S151" s="159" t="s">
        <v>10507</v>
      </c>
      <c r="T151" s="159" t="s">
        <v>4317</v>
      </c>
      <c r="U151" s="159" t="s">
        <v>273</v>
      </c>
      <c r="V151" s="212">
        <v>6</v>
      </c>
      <c r="W151" s="159" t="s">
        <v>273</v>
      </c>
      <c r="X151" s="159" t="s">
        <v>273</v>
      </c>
      <c r="Y151" s="212" t="s">
        <v>282</v>
      </c>
      <c r="Z151" s="212" t="s">
        <v>282</v>
      </c>
      <c r="AA151" s="212" t="s">
        <v>282</v>
      </c>
      <c r="AB151" s="212" t="s">
        <v>282</v>
      </c>
      <c r="AC151" s="212" t="s">
        <v>282</v>
      </c>
      <c r="AD151" s="212" t="s">
        <v>282</v>
      </c>
      <c r="AE151" s="159" t="s">
        <v>282</v>
      </c>
      <c r="AF151" s="159" t="s">
        <v>282</v>
      </c>
      <c r="AG151" s="212" t="s">
        <v>282</v>
      </c>
      <c r="AH151" s="159" t="s">
        <v>282</v>
      </c>
      <c r="AI151" s="159" t="s">
        <v>282</v>
      </c>
      <c r="AJ151" s="212" t="s">
        <v>282</v>
      </c>
      <c r="AK151" s="212" t="s">
        <v>282</v>
      </c>
      <c r="AL151" s="212" t="s">
        <v>282</v>
      </c>
      <c r="AM151" s="212" t="s">
        <v>282</v>
      </c>
      <c r="AN151" s="212" t="s">
        <v>282</v>
      </c>
      <c r="AO151" s="212" t="s">
        <v>282</v>
      </c>
      <c r="AP151" s="212" t="s">
        <v>282</v>
      </c>
      <c r="AQ151" s="212" t="s">
        <v>282</v>
      </c>
      <c r="AR151" s="212" t="s">
        <v>282</v>
      </c>
      <c r="AS151" s="212" t="s">
        <v>282</v>
      </c>
      <c r="AT151" s="212" t="s">
        <v>282</v>
      </c>
      <c r="AU151" s="212" t="s">
        <v>282</v>
      </c>
      <c r="AV151" s="212" t="s">
        <v>282</v>
      </c>
      <c r="AW151" s="212" t="s">
        <v>282</v>
      </c>
      <c r="AX151" s="212" t="s">
        <v>282</v>
      </c>
      <c r="AY151" s="212" t="s">
        <v>282</v>
      </c>
      <c r="AZ151" s="212" t="s">
        <v>282</v>
      </c>
      <c r="BA151" s="212" t="s">
        <v>282</v>
      </c>
      <c r="BB151" s="212" t="s">
        <v>282</v>
      </c>
      <c r="BC151" s="212" t="s">
        <v>282</v>
      </c>
      <c r="BD151" s="212" t="s">
        <v>282</v>
      </c>
      <c r="BE151" s="212" t="s">
        <v>282</v>
      </c>
    </row>
    <row r="152" spans="1:57" s="212" customFormat="1" x14ac:dyDescent="0.25">
      <c r="A152" s="161" t="s">
        <v>7437</v>
      </c>
      <c r="B152" s="159" t="s">
        <v>282</v>
      </c>
      <c r="C152" s="212" t="s">
        <v>256</v>
      </c>
      <c r="D152" s="212" t="s">
        <v>282</v>
      </c>
      <c r="E152" s="212" t="s">
        <v>282</v>
      </c>
      <c r="F152" s="212" t="s">
        <v>282</v>
      </c>
      <c r="G152" s="212" t="s">
        <v>282</v>
      </c>
      <c r="H152" s="159" t="s">
        <v>10507</v>
      </c>
      <c r="I152" s="159" t="s">
        <v>11146</v>
      </c>
      <c r="J152" s="159" t="s">
        <v>273</v>
      </c>
      <c r="K152" s="159">
        <v>6</v>
      </c>
      <c r="L152" s="159" t="s">
        <v>273</v>
      </c>
      <c r="M152" s="159" t="s">
        <v>273</v>
      </c>
      <c r="N152" s="159" t="s">
        <v>790</v>
      </c>
      <c r="O152" s="159" t="s">
        <v>282</v>
      </c>
      <c r="P152" s="159" t="s">
        <v>282</v>
      </c>
      <c r="Q152" s="159" t="s">
        <v>282</v>
      </c>
      <c r="R152" s="159" t="s">
        <v>282</v>
      </c>
      <c r="S152" s="159" t="s">
        <v>10507</v>
      </c>
      <c r="T152" s="159" t="s">
        <v>273</v>
      </c>
      <c r="U152" s="159" t="s">
        <v>273</v>
      </c>
      <c r="V152" s="212">
        <v>6</v>
      </c>
      <c r="W152" s="159" t="s">
        <v>273</v>
      </c>
      <c r="X152" s="159" t="s">
        <v>273</v>
      </c>
      <c r="Y152" s="212" t="s">
        <v>282</v>
      </c>
      <c r="Z152" s="212" t="s">
        <v>282</v>
      </c>
      <c r="AA152" s="212" t="s">
        <v>282</v>
      </c>
      <c r="AB152" s="212" t="s">
        <v>282</v>
      </c>
      <c r="AC152" s="212" t="s">
        <v>282</v>
      </c>
      <c r="AD152" s="212" t="s">
        <v>282</v>
      </c>
      <c r="AE152" s="159" t="s">
        <v>282</v>
      </c>
      <c r="AF152" s="159" t="s">
        <v>282</v>
      </c>
      <c r="AG152" s="212" t="s">
        <v>282</v>
      </c>
      <c r="AH152" s="159" t="s">
        <v>282</v>
      </c>
      <c r="AI152" s="159" t="s">
        <v>282</v>
      </c>
      <c r="AJ152" s="212" t="s">
        <v>282</v>
      </c>
      <c r="AK152" s="212" t="s">
        <v>282</v>
      </c>
      <c r="AL152" s="212" t="s">
        <v>282</v>
      </c>
      <c r="AM152" s="212" t="s">
        <v>282</v>
      </c>
      <c r="AN152" s="212" t="s">
        <v>282</v>
      </c>
      <c r="AO152" s="212" t="s">
        <v>282</v>
      </c>
      <c r="AP152" s="212" t="s">
        <v>282</v>
      </c>
      <c r="AQ152" s="212" t="s">
        <v>282</v>
      </c>
      <c r="AR152" s="212" t="s">
        <v>282</v>
      </c>
      <c r="AS152" s="212" t="s">
        <v>282</v>
      </c>
      <c r="AT152" s="212" t="s">
        <v>282</v>
      </c>
      <c r="AU152" s="212" t="s">
        <v>282</v>
      </c>
      <c r="AV152" s="212" t="s">
        <v>282</v>
      </c>
      <c r="AW152" s="212" t="s">
        <v>282</v>
      </c>
      <c r="AX152" s="212" t="s">
        <v>282</v>
      </c>
      <c r="AY152" s="212" t="s">
        <v>282</v>
      </c>
      <c r="AZ152" s="212" t="s">
        <v>282</v>
      </c>
      <c r="BA152" s="212" t="s">
        <v>282</v>
      </c>
      <c r="BB152" s="212" t="s">
        <v>282</v>
      </c>
      <c r="BC152" s="212" t="s">
        <v>282</v>
      </c>
      <c r="BD152" s="212" t="s">
        <v>282</v>
      </c>
      <c r="BE152" s="212" t="s">
        <v>282</v>
      </c>
    </row>
    <row r="153" spans="1:57" x14ac:dyDescent="0.25">
      <c r="A153" t="s">
        <v>420</v>
      </c>
      <c r="B153" s="159" t="s">
        <v>11069</v>
      </c>
      <c r="C153" s="212" t="s">
        <v>10470</v>
      </c>
      <c r="D153" t="s">
        <v>282</v>
      </c>
      <c r="E153" t="s">
        <v>11073</v>
      </c>
      <c r="F153" t="s">
        <v>183</v>
      </c>
      <c r="G153" s="212" t="s">
        <v>282</v>
      </c>
      <c r="H153" s="159" t="s">
        <v>448</v>
      </c>
      <c r="I153" s="159" t="s">
        <v>11070</v>
      </c>
      <c r="J153">
        <v>3</v>
      </c>
      <c r="K153" s="159">
        <v>12</v>
      </c>
      <c r="L153" s="159" t="s">
        <v>273</v>
      </c>
      <c r="M153" s="159" t="s">
        <v>11071</v>
      </c>
      <c r="N153" t="s">
        <v>10470</v>
      </c>
      <c r="O153" t="s">
        <v>282</v>
      </c>
      <c r="P153" t="s">
        <v>11074</v>
      </c>
      <c r="Q153" t="s">
        <v>183</v>
      </c>
      <c r="R153" t="s">
        <v>282</v>
      </c>
      <c r="S153" s="159" t="s">
        <v>448</v>
      </c>
      <c r="T153" s="212" t="s">
        <v>11072</v>
      </c>
      <c r="U153" s="212">
        <v>5</v>
      </c>
      <c r="V153" s="159">
        <v>12</v>
      </c>
      <c r="W153" s="159" t="s">
        <v>273</v>
      </c>
      <c r="X153" s="159" t="s">
        <v>11071</v>
      </c>
      <c r="Y153" t="s">
        <v>10471</v>
      </c>
      <c r="Z153" t="s">
        <v>282</v>
      </c>
      <c r="AA153" t="s">
        <v>11075</v>
      </c>
      <c r="AB153" t="s">
        <v>183</v>
      </c>
      <c r="AC153" t="s">
        <v>282</v>
      </c>
      <c r="AD153" t="s">
        <v>448</v>
      </c>
      <c r="AE153" s="159" t="s">
        <v>11070</v>
      </c>
      <c r="AF153" s="212">
        <v>3</v>
      </c>
      <c r="AG153">
        <v>12</v>
      </c>
      <c r="AH153" s="159" t="s">
        <v>273</v>
      </c>
      <c r="AI153" s="159" t="s">
        <v>11071</v>
      </c>
      <c r="AJ153" t="s">
        <v>10471</v>
      </c>
      <c r="AK153" t="s">
        <v>282</v>
      </c>
      <c r="AL153" t="s">
        <v>11076</v>
      </c>
      <c r="AM153" t="s">
        <v>183</v>
      </c>
      <c r="AN153" t="s">
        <v>282</v>
      </c>
      <c r="AO153" t="s">
        <v>448</v>
      </c>
      <c r="AP153" t="s">
        <v>11072</v>
      </c>
      <c r="AQ153">
        <v>5</v>
      </c>
      <c r="AR153">
        <v>12</v>
      </c>
      <c r="AS153" t="s">
        <v>273</v>
      </c>
      <c r="AT153" t="s">
        <v>11071</v>
      </c>
      <c r="AU153" t="s">
        <v>10470</v>
      </c>
      <c r="AV153" s="212" t="s">
        <v>282</v>
      </c>
      <c r="AW153" s="212" t="s">
        <v>11077</v>
      </c>
      <c r="AX153" s="212" t="s">
        <v>183</v>
      </c>
      <c r="AY153" s="212" t="s">
        <v>282</v>
      </c>
      <c r="AZ153" s="212" t="s">
        <v>448</v>
      </c>
      <c r="BA153" s="212" t="s">
        <v>11070</v>
      </c>
      <c r="BB153" s="212">
        <v>3</v>
      </c>
      <c r="BC153" s="212">
        <v>12</v>
      </c>
      <c r="BD153" s="212" t="s">
        <v>273</v>
      </c>
      <c r="BE153" s="212" t="s">
        <v>11071</v>
      </c>
    </row>
    <row r="154" spans="1:57" s="212" customFormat="1" x14ac:dyDescent="0.25">
      <c r="A154" s="212" t="s">
        <v>7439</v>
      </c>
      <c r="B154" s="159" t="s">
        <v>13378</v>
      </c>
      <c r="C154" s="212" t="s">
        <v>266</v>
      </c>
      <c r="D154" s="212" t="s">
        <v>282</v>
      </c>
      <c r="E154" s="212" t="s">
        <v>282</v>
      </c>
      <c r="F154" s="212" t="s">
        <v>282</v>
      </c>
      <c r="G154" s="212" t="s">
        <v>282</v>
      </c>
      <c r="H154" s="159" t="s">
        <v>10507</v>
      </c>
      <c r="I154" s="159" t="s">
        <v>13168</v>
      </c>
      <c r="J154" s="159" t="s">
        <v>273</v>
      </c>
      <c r="K154" s="159">
        <v>6</v>
      </c>
      <c r="L154" s="159" t="s">
        <v>273</v>
      </c>
      <c r="M154" s="159" t="s">
        <v>273</v>
      </c>
      <c r="N154" s="159" t="s">
        <v>256</v>
      </c>
      <c r="O154" s="159" t="s">
        <v>282</v>
      </c>
      <c r="P154" s="159" t="s">
        <v>282</v>
      </c>
      <c r="Q154" s="159" t="s">
        <v>282</v>
      </c>
      <c r="R154" s="159" t="s">
        <v>282</v>
      </c>
      <c r="S154" s="159" t="s">
        <v>10507</v>
      </c>
      <c r="T154" s="159" t="s">
        <v>10527</v>
      </c>
      <c r="U154" s="159" t="s">
        <v>273</v>
      </c>
      <c r="V154" s="159">
        <v>6</v>
      </c>
      <c r="W154" s="159" t="s">
        <v>273</v>
      </c>
      <c r="X154" s="159" t="s">
        <v>273</v>
      </c>
      <c r="Y154" s="212" t="s">
        <v>282</v>
      </c>
      <c r="Z154" s="212" t="s">
        <v>282</v>
      </c>
      <c r="AA154" s="212" t="s">
        <v>282</v>
      </c>
      <c r="AB154" s="212" t="s">
        <v>282</v>
      </c>
      <c r="AC154" s="212" t="s">
        <v>282</v>
      </c>
      <c r="AD154" s="212" t="s">
        <v>282</v>
      </c>
      <c r="AE154" s="159" t="s">
        <v>282</v>
      </c>
      <c r="AF154" s="159" t="s">
        <v>282</v>
      </c>
      <c r="AG154" s="212" t="s">
        <v>282</v>
      </c>
      <c r="AH154" s="159" t="s">
        <v>282</v>
      </c>
      <c r="AI154" s="159" t="s">
        <v>282</v>
      </c>
      <c r="AJ154" s="212" t="s">
        <v>282</v>
      </c>
      <c r="AK154" s="212" t="s">
        <v>282</v>
      </c>
      <c r="AL154" s="212" t="s">
        <v>282</v>
      </c>
      <c r="AM154" s="212" t="s">
        <v>282</v>
      </c>
      <c r="AN154" s="212" t="s">
        <v>282</v>
      </c>
      <c r="AO154" s="212" t="s">
        <v>282</v>
      </c>
      <c r="AP154" s="212" t="s">
        <v>282</v>
      </c>
      <c r="AQ154" s="212" t="s">
        <v>282</v>
      </c>
      <c r="AR154" s="212" t="s">
        <v>282</v>
      </c>
      <c r="AS154" s="212" t="s">
        <v>282</v>
      </c>
      <c r="AT154" s="212" t="s">
        <v>282</v>
      </c>
      <c r="AU154" s="212" t="s">
        <v>282</v>
      </c>
      <c r="AV154" s="212" t="s">
        <v>282</v>
      </c>
      <c r="AW154" s="212" t="s">
        <v>282</v>
      </c>
      <c r="AX154" s="212" t="s">
        <v>282</v>
      </c>
      <c r="AY154" s="212" t="s">
        <v>282</v>
      </c>
      <c r="AZ154" s="212" t="s">
        <v>282</v>
      </c>
      <c r="BA154" s="212" t="s">
        <v>282</v>
      </c>
      <c r="BB154" s="212" t="s">
        <v>282</v>
      </c>
      <c r="BC154" s="212" t="s">
        <v>282</v>
      </c>
      <c r="BD154" s="212" t="s">
        <v>282</v>
      </c>
      <c r="BE154" s="212" t="s">
        <v>282</v>
      </c>
    </row>
    <row r="155" spans="1:57" s="212" customFormat="1" x14ac:dyDescent="0.25">
      <c r="A155" s="212" t="s">
        <v>9238</v>
      </c>
      <c r="B155" s="159" t="s">
        <v>282</v>
      </c>
      <c r="C155" s="212" t="s">
        <v>11507</v>
      </c>
      <c r="D155" s="212" t="s">
        <v>282</v>
      </c>
      <c r="E155" s="212" t="s">
        <v>13685</v>
      </c>
      <c r="F155" s="212" t="s">
        <v>183</v>
      </c>
      <c r="G155" s="212" t="s">
        <v>282</v>
      </c>
      <c r="H155" s="159" t="s">
        <v>10761</v>
      </c>
      <c r="I155" s="159" t="s">
        <v>11104</v>
      </c>
      <c r="J155" s="159" t="s">
        <v>273</v>
      </c>
      <c r="K155" s="159">
        <v>7</v>
      </c>
      <c r="L155" s="159" t="s">
        <v>273</v>
      </c>
      <c r="M155" s="159" t="s">
        <v>13686</v>
      </c>
      <c r="N155" s="159" t="s">
        <v>636</v>
      </c>
      <c r="O155" s="159" t="s">
        <v>282</v>
      </c>
      <c r="P155" s="159" t="s">
        <v>13687</v>
      </c>
      <c r="Q155" s="159" t="s">
        <v>282</v>
      </c>
      <c r="R155" s="159" t="s">
        <v>282</v>
      </c>
      <c r="S155" s="159" t="s">
        <v>282</v>
      </c>
      <c r="T155" s="159" t="s">
        <v>282</v>
      </c>
      <c r="U155" s="159" t="s">
        <v>282</v>
      </c>
      <c r="V155" s="159">
        <v>7</v>
      </c>
      <c r="W155" s="159" t="s">
        <v>282</v>
      </c>
      <c r="X155" s="159" t="s">
        <v>282</v>
      </c>
      <c r="Y155" s="212" t="s">
        <v>282</v>
      </c>
      <c r="Z155" s="212" t="s">
        <v>282</v>
      </c>
      <c r="AA155" s="212" t="s">
        <v>282</v>
      </c>
      <c r="AB155" s="212" t="s">
        <v>282</v>
      </c>
      <c r="AC155" s="212" t="s">
        <v>282</v>
      </c>
      <c r="AD155" s="212" t="s">
        <v>282</v>
      </c>
      <c r="AE155" s="159" t="s">
        <v>282</v>
      </c>
      <c r="AF155" s="159" t="s">
        <v>282</v>
      </c>
      <c r="AG155" s="212" t="s">
        <v>282</v>
      </c>
      <c r="AH155" s="159" t="s">
        <v>282</v>
      </c>
      <c r="AI155" s="159" t="s">
        <v>282</v>
      </c>
      <c r="AJ155" s="212" t="s">
        <v>282</v>
      </c>
      <c r="AK155" s="212" t="s">
        <v>282</v>
      </c>
      <c r="AL155" s="212" t="s">
        <v>282</v>
      </c>
      <c r="AM155" s="212" t="s">
        <v>282</v>
      </c>
      <c r="AN155" s="212" t="s">
        <v>282</v>
      </c>
      <c r="AO155" s="212" t="s">
        <v>282</v>
      </c>
      <c r="AP155" s="212" t="s">
        <v>282</v>
      </c>
      <c r="AQ155" s="212" t="s">
        <v>282</v>
      </c>
      <c r="AR155" s="212" t="s">
        <v>282</v>
      </c>
      <c r="AS155" s="212" t="s">
        <v>282</v>
      </c>
      <c r="AT155" s="212" t="s">
        <v>282</v>
      </c>
      <c r="AU155" s="212" t="s">
        <v>282</v>
      </c>
      <c r="AV155" s="212" t="s">
        <v>282</v>
      </c>
      <c r="AW155" s="212" t="s">
        <v>282</v>
      </c>
      <c r="AX155" s="212" t="s">
        <v>282</v>
      </c>
      <c r="AY155" s="212" t="s">
        <v>282</v>
      </c>
      <c r="AZ155" s="212" t="s">
        <v>282</v>
      </c>
      <c r="BA155" s="212" t="s">
        <v>282</v>
      </c>
      <c r="BB155" s="212" t="s">
        <v>282</v>
      </c>
      <c r="BC155" s="212" t="s">
        <v>282</v>
      </c>
      <c r="BD155" s="212" t="s">
        <v>282</v>
      </c>
      <c r="BE155" s="212" t="s">
        <v>282</v>
      </c>
    </row>
    <row r="156" spans="1:57" s="212" customFormat="1" x14ac:dyDescent="0.25">
      <c r="A156" s="212" t="s">
        <v>8108</v>
      </c>
      <c r="B156" s="159" t="s">
        <v>11318</v>
      </c>
      <c r="C156" s="212" t="s">
        <v>673</v>
      </c>
      <c r="D156" s="212" t="s">
        <v>282</v>
      </c>
      <c r="E156" s="212" t="s">
        <v>13701</v>
      </c>
      <c r="F156" s="212" t="s">
        <v>183</v>
      </c>
      <c r="G156" s="212" t="s">
        <v>282</v>
      </c>
      <c r="H156" s="159" t="s">
        <v>10761</v>
      </c>
      <c r="I156" s="159" t="s">
        <v>10762</v>
      </c>
      <c r="J156" s="159">
        <v>1</v>
      </c>
      <c r="K156" s="159">
        <v>7</v>
      </c>
      <c r="L156" s="159" t="s">
        <v>13705</v>
      </c>
      <c r="M156" s="159" t="s">
        <v>10534</v>
      </c>
      <c r="N156" s="159" t="s">
        <v>636</v>
      </c>
      <c r="O156" s="159" t="s">
        <v>282</v>
      </c>
      <c r="P156" s="159" t="s">
        <v>13698</v>
      </c>
      <c r="Q156" s="159" t="s">
        <v>282</v>
      </c>
      <c r="R156" s="159" t="s">
        <v>282</v>
      </c>
      <c r="S156" s="159" t="s">
        <v>282</v>
      </c>
      <c r="T156" s="159" t="s">
        <v>282</v>
      </c>
      <c r="U156" s="159" t="s">
        <v>282</v>
      </c>
      <c r="V156" s="159">
        <v>7</v>
      </c>
      <c r="W156" s="159" t="s">
        <v>282</v>
      </c>
      <c r="X156" s="159" t="s">
        <v>282</v>
      </c>
      <c r="Y156" s="212" t="s">
        <v>282</v>
      </c>
      <c r="Z156" s="212" t="s">
        <v>282</v>
      </c>
      <c r="AA156" s="212" t="s">
        <v>282</v>
      </c>
      <c r="AB156" s="212" t="s">
        <v>282</v>
      </c>
      <c r="AC156" s="212" t="s">
        <v>282</v>
      </c>
      <c r="AD156" s="212" t="s">
        <v>282</v>
      </c>
      <c r="AE156" s="159" t="s">
        <v>282</v>
      </c>
      <c r="AF156" s="159" t="s">
        <v>282</v>
      </c>
      <c r="AG156" s="212" t="s">
        <v>282</v>
      </c>
      <c r="AH156" s="159" t="s">
        <v>282</v>
      </c>
      <c r="AI156" s="159" t="s">
        <v>282</v>
      </c>
      <c r="AJ156" s="212" t="s">
        <v>282</v>
      </c>
      <c r="AK156" s="212" t="s">
        <v>282</v>
      </c>
      <c r="AL156" s="212" t="s">
        <v>282</v>
      </c>
      <c r="AM156" s="212" t="s">
        <v>282</v>
      </c>
      <c r="AN156" s="212" t="s">
        <v>282</v>
      </c>
      <c r="AO156" s="212" t="s">
        <v>282</v>
      </c>
      <c r="AP156" s="212" t="s">
        <v>282</v>
      </c>
      <c r="AQ156" s="212" t="s">
        <v>282</v>
      </c>
      <c r="AR156" s="212" t="s">
        <v>282</v>
      </c>
      <c r="AS156" s="212" t="s">
        <v>282</v>
      </c>
      <c r="AT156" s="212" t="s">
        <v>282</v>
      </c>
      <c r="AU156" s="212" t="s">
        <v>282</v>
      </c>
      <c r="AV156" s="212" t="s">
        <v>282</v>
      </c>
      <c r="AW156" s="212" t="s">
        <v>282</v>
      </c>
      <c r="AX156" s="212" t="s">
        <v>282</v>
      </c>
      <c r="AY156" s="212" t="s">
        <v>282</v>
      </c>
      <c r="AZ156" s="212" t="s">
        <v>282</v>
      </c>
      <c r="BA156" s="212" t="s">
        <v>282</v>
      </c>
      <c r="BB156" s="212" t="s">
        <v>282</v>
      </c>
      <c r="BC156" s="212" t="s">
        <v>282</v>
      </c>
      <c r="BD156" s="212" t="s">
        <v>282</v>
      </c>
      <c r="BE156" s="212" t="s">
        <v>282</v>
      </c>
    </row>
    <row r="157" spans="1:57" s="212" customFormat="1" x14ac:dyDescent="0.25">
      <c r="A157" s="212" t="s">
        <v>9053</v>
      </c>
      <c r="B157" s="159" t="s">
        <v>13714</v>
      </c>
      <c r="C157" s="212" t="s">
        <v>674</v>
      </c>
      <c r="D157" s="212" t="s">
        <v>13713</v>
      </c>
      <c r="E157" s="212" t="s">
        <v>13715</v>
      </c>
      <c r="F157" s="212" t="s">
        <v>183</v>
      </c>
      <c r="G157" s="212" t="s">
        <v>282</v>
      </c>
      <c r="H157" s="159" t="s">
        <v>448</v>
      </c>
      <c r="I157" s="159" t="s">
        <v>11908</v>
      </c>
      <c r="J157" s="159">
        <v>1</v>
      </c>
      <c r="K157" s="159">
        <v>8</v>
      </c>
      <c r="L157" s="159" t="s">
        <v>273</v>
      </c>
      <c r="M157" s="159" t="s">
        <v>13716</v>
      </c>
      <c r="N157" s="212" t="s">
        <v>674</v>
      </c>
      <c r="O157" s="212" t="s">
        <v>13713</v>
      </c>
      <c r="P157" s="212" t="s">
        <v>13715</v>
      </c>
      <c r="Q157" s="212" t="s">
        <v>183</v>
      </c>
      <c r="R157" s="212" t="s">
        <v>282</v>
      </c>
      <c r="S157" s="159" t="s">
        <v>13717</v>
      </c>
      <c r="T157" s="159" t="s">
        <v>11908</v>
      </c>
      <c r="U157" s="159">
        <v>1</v>
      </c>
      <c r="V157" s="159">
        <v>8</v>
      </c>
      <c r="W157" s="159" t="s">
        <v>273</v>
      </c>
      <c r="X157" s="159" t="s">
        <v>13716</v>
      </c>
      <c r="Y157" s="212" t="s">
        <v>282</v>
      </c>
      <c r="Z157" s="212" t="s">
        <v>282</v>
      </c>
      <c r="AA157" s="212" t="s">
        <v>282</v>
      </c>
      <c r="AB157" s="212" t="s">
        <v>282</v>
      </c>
      <c r="AC157" s="212" t="s">
        <v>282</v>
      </c>
      <c r="AD157" s="212" t="s">
        <v>282</v>
      </c>
      <c r="AE157" s="159" t="s">
        <v>282</v>
      </c>
      <c r="AF157" s="159" t="s">
        <v>282</v>
      </c>
      <c r="AG157" s="212" t="s">
        <v>282</v>
      </c>
      <c r="AH157" s="159" t="s">
        <v>282</v>
      </c>
      <c r="AI157" s="159" t="s">
        <v>282</v>
      </c>
      <c r="AJ157" s="212" t="s">
        <v>282</v>
      </c>
      <c r="AK157" s="212" t="s">
        <v>282</v>
      </c>
      <c r="AL157" s="212" t="s">
        <v>282</v>
      </c>
      <c r="AM157" s="212" t="s">
        <v>282</v>
      </c>
      <c r="AN157" s="212" t="s">
        <v>282</v>
      </c>
      <c r="AO157" s="212" t="s">
        <v>282</v>
      </c>
      <c r="AP157" s="212" t="s">
        <v>282</v>
      </c>
      <c r="AQ157" s="212" t="s">
        <v>282</v>
      </c>
      <c r="AR157" s="212" t="s">
        <v>282</v>
      </c>
      <c r="AS157" s="212" t="s">
        <v>282</v>
      </c>
      <c r="AT157" s="212" t="s">
        <v>282</v>
      </c>
      <c r="AU157" s="212" t="s">
        <v>282</v>
      </c>
      <c r="AV157" s="212" t="s">
        <v>282</v>
      </c>
      <c r="AW157" s="212" t="s">
        <v>282</v>
      </c>
      <c r="AX157" s="212" t="s">
        <v>282</v>
      </c>
      <c r="AY157" s="212" t="s">
        <v>282</v>
      </c>
      <c r="AZ157" s="212" t="s">
        <v>282</v>
      </c>
      <c r="BA157" s="212" t="s">
        <v>282</v>
      </c>
      <c r="BB157" s="212" t="s">
        <v>282</v>
      </c>
      <c r="BC157" s="212" t="s">
        <v>282</v>
      </c>
      <c r="BD157" s="212" t="s">
        <v>282</v>
      </c>
      <c r="BE157" s="212" t="s">
        <v>282</v>
      </c>
    </row>
    <row r="158" spans="1:57" s="212" customFormat="1" x14ac:dyDescent="0.25">
      <c r="A158" s="212" t="s">
        <v>15141</v>
      </c>
      <c r="B158" s="159" t="s">
        <v>15217</v>
      </c>
      <c r="C158" s="212" t="s">
        <v>255</v>
      </c>
      <c r="D158" s="212" t="s">
        <v>282</v>
      </c>
      <c r="E158" s="212" t="s">
        <v>282</v>
      </c>
      <c r="F158" s="212" t="s">
        <v>282</v>
      </c>
      <c r="G158" s="212" t="s">
        <v>282</v>
      </c>
      <c r="H158" s="159" t="s">
        <v>10507</v>
      </c>
      <c r="I158" s="159" t="s">
        <v>10644</v>
      </c>
      <c r="J158" s="159" t="s">
        <v>273</v>
      </c>
      <c r="K158" s="159">
        <v>24</v>
      </c>
      <c r="L158" s="159" t="s">
        <v>15213</v>
      </c>
      <c r="M158" s="159" t="s">
        <v>273</v>
      </c>
      <c r="N158" s="159" t="s">
        <v>257</v>
      </c>
      <c r="O158" s="159" t="s">
        <v>282</v>
      </c>
      <c r="P158" s="159" t="s">
        <v>282</v>
      </c>
      <c r="Q158" s="159" t="s">
        <v>282</v>
      </c>
      <c r="R158" s="159" t="s">
        <v>282</v>
      </c>
      <c r="S158" s="159" t="s">
        <v>10507</v>
      </c>
      <c r="T158" s="159" t="s">
        <v>10580</v>
      </c>
      <c r="U158" s="159" t="s">
        <v>273</v>
      </c>
      <c r="V158" s="159">
        <v>24</v>
      </c>
      <c r="W158" s="159" t="s">
        <v>15214</v>
      </c>
      <c r="X158" s="159" t="s">
        <v>273</v>
      </c>
      <c r="Y158" s="212" t="s">
        <v>282</v>
      </c>
      <c r="Z158" s="212" t="s">
        <v>282</v>
      </c>
      <c r="AA158" s="212" t="s">
        <v>282</v>
      </c>
      <c r="AB158" s="212" t="s">
        <v>282</v>
      </c>
      <c r="AC158" s="212" t="s">
        <v>282</v>
      </c>
      <c r="AD158" s="212" t="s">
        <v>282</v>
      </c>
      <c r="AE158" s="159" t="s">
        <v>282</v>
      </c>
      <c r="AF158" s="159" t="s">
        <v>282</v>
      </c>
      <c r="AG158" s="212" t="s">
        <v>282</v>
      </c>
      <c r="AH158" s="159" t="s">
        <v>282</v>
      </c>
      <c r="AI158" s="159" t="s">
        <v>282</v>
      </c>
      <c r="AJ158" s="212" t="s">
        <v>282</v>
      </c>
      <c r="AK158" s="212" t="s">
        <v>282</v>
      </c>
      <c r="AL158" s="212" t="s">
        <v>282</v>
      </c>
      <c r="AM158" s="212" t="s">
        <v>282</v>
      </c>
      <c r="AN158" s="212" t="s">
        <v>282</v>
      </c>
      <c r="AO158" s="212" t="s">
        <v>282</v>
      </c>
      <c r="AP158" s="212" t="s">
        <v>282</v>
      </c>
      <c r="AQ158" s="212" t="s">
        <v>282</v>
      </c>
      <c r="AR158" s="212" t="s">
        <v>282</v>
      </c>
      <c r="AS158" s="212" t="s">
        <v>282</v>
      </c>
      <c r="AT158" s="212" t="s">
        <v>282</v>
      </c>
      <c r="AU158" s="212" t="s">
        <v>282</v>
      </c>
      <c r="AV158" s="212" t="s">
        <v>282</v>
      </c>
      <c r="AW158" s="212" t="s">
        <v>282</v>
      </c>
      <c r="AX158" s="212" t="s">
        <v>282</v>
      </c>
      <c r="AY158" s="212" t="s">
        <v>282</v>
      </c>
      <c r="AZ158" s="212" t="s">
        <v>282</v>
      </c>
      <c r="BA158" s="212" t="s">
        <v>282</v>
      </c>
      <c r="BB158" s="212" t="s">
        <v>282</v>
      </c>
      <c r="BC158" s="212" t="s">
        <v>282</v>
      </c>
      <c r="BD158" s="212" t="s">
        <v>282</v>
      </c>
      <c r="BE158" s="212" t="s">
        <v>282</v>
      </c>
    </row>
    <row r="159" spans="1:57" s="212" customFormat="1" x14ac:dyDescent="0.25">
      <c r="A159" s="212" t="s">
        <v>6827</v>
      </c>
      <c r="B159" s="159" t="s">
        <v>13392</v>
      </c>
      <c r="C159" s="212" t="s">
        <v>272</v>
      </c>
      <c r="D159" s="212" t="s">
        <v>282</v>
      </c>
      <c r="E159" s="212" t="s">
        <v>282</v>
      </c>
      <c r="F159" s="212" t="s">
        <v>282</v>
      </c>
      <c r="G159" s="212" t="s">
        <v>282</v>
      </c>
      <c r="H159" s="159" t="s">
        <v>10507</v>
      </c>
      <c r="I159" s="159" t="s">
        <v>13571</v>
      </c>
      <c r="J159" s="159" t="s">
        <v>273</v>
      </c>
      <c r="K159" s="159">
        <v>8</v>
      </c>
      <c r="L159" s="159" t="s">
        <v>273</v>
      </c>
      <c r="M159" s="159" t="s">
        <v>273</v>
      </c>
      <c r="N159" s="159" t="s">
        <v>256</v>
      </c>
      <c r="O159" s="159" t="s">
        <v>282</v>
      </c>
      <c r="P159" s="159" t="s">
        <v>282</v>
      </c>
      <c r="Q159" s="159" t="s">
        <v>282</v>
      </c>
      <c r="R159" s="159" t="s">
        <v>282</v>
      </c>
      <c r="S159" s="159" t="s">
        <v>10507</v>
      </c>
      <c r="T159" s="159" t="s">
        <v>406</v>
      </c>
      <c r="U159" s="159" t="s">
        <v>273</v>
      </c>
      <c r="V159" s="159">
        <v>8</v>
      </c>
      <c r="W159" s="159" t="s">
        <v>273</v>
      </c>
      <c r="X159" s="159" t="s">
        <v>273</v>
      </c>
      <c r="Y159" s="159" t="s">
        <v>790</v>
      </c>
      <c r="Z159" s="159" t="s">
        <v>282</v>
      </c>
      <c r="AA159" s="159" t="s">
        <v>282</v>
      </c>
      <c r="AB159" s="159" t="s">
        <v>282</v>
      </c>
      <c r="AC159" s="159" t="s">
        <v>282</v>
      </c>
      <c r="AD159" s="159" t="s">
        <v>10507</v>
      </c>
      <c r="AE159" s="159" t="s">
        <v>273</v>
      </c>
      <c r="AF159" s="159" t="s">
        <v>273</v>
      </c>
      <c r="AG159" s="212">
        <v>8</v>
      </c>
      <c r="AH159" s="159" t="s">
        <v>273</v>
      </c>
      <c r="AI159" s="159" t="s">
        <v>273</v>
      </c>
      <c r="AJ159" s="212" t="s">
        <v>282</v>
      </c>
      <c r="AK159" s="212" t="s">
        <v>282</v>
      </c>
      <c r="AL159" s="212" t="s">
        <v>282</v>
      </c>
      <c r="AM159" s="212" t="s">
        <v>282</v>
      </c>
      <c r="AN159" s="212" t="s">
        <v>282</v>
      </c>
      <c r="AO159" s="212" t="s">
        <v>282</v>
      </c>
      <c r="AP159" s="212" t="s">
        <v>282</v>
      </c>
      <c r="AQ159" s="212" t="s">
        <v>282</v>
      </c>
      <c r="AR159" s="212" t="s">
        <v>282</v>
      </c>
      <c r="AS159" s="212" t="s">
        <v>282</v>
      </c>
      <c r="AT159" s="212" t="s">
        <v>282</v>
      </c>
      <c r="AU159" s="212" t="s">
        <v>282</v>
      </c>
      <c r="AV159" s="212" t="s">
        <v>282</v>
      </c>
      <c r="AW159" s="212" t="s">
        <v>282</v>
      </c>
      <c r="AX159" s="212" t="s">
        <v>282</v>
      </c>
      <c r="AY159" s="212" t="s">
        <v>282</v>
      </c>
      <c r="AZ159" s="212" t="s">
        <v>282</v>
      </c>
      <c r="BA159" s="212" t="s">
        <v>282</v>
      </c>
      <c r="BB159" s="212" t="s">
        <v>282</v>
      </c>
      <c r="BC159" s="212" t="s">
        <v>282</v>
      </c>
      <c r="BD159" s="212" t="s">
        <v>282</v>
      </c>
      <c r="BE159" s="212" t="s">
        <v>282</v>
      </c>
    </row>
    <row r="160" spans="1:57" s="212" customFormat="1" x14ac:dyDescent="0.25">
      <c r="A160" s="212" t="s">
        <v>6134</v>
      </c>
      <c r="B160" s="159" t="s">
        <v>282</v>
      </c>
      <c r="C160" s="212" t="s">
        <v>10667</v>
      </c>
      <c r="D160" s="212" t="s">
        <v>10674</v>
      </c>
      <c r="E160" s="212" t="s">
        <v>11090</v>
      </c>
      <c r="F160" s="212" t="s">
        <v>183</v>
      </c>
      <c r="G160" s="212" t="s">
        <v>282</v>
      </c>
      <c r="H160" s="159" t="s">
        <v>448</v>
      </c>
      <c r="I160" s="284" t="s">
        <v>11094</v>
      </c>
      <c r="J160" s="212" t="s">
        <v>273</v>
      </c>
      <c r="K160" s="159">
        <v>16</v>
      </c>
      <c r="L160" s="159" t="s">
        <v>11093</v>
      </c>
      <c r="M160" s="159" t="s">
        <v>11089</v>
      </c>
      <c r="N160" s="212" t="s">
        <v>10461</v>
      </c>
      <c r="O160" s="212" t="s">
        <v>10694</v>
      </c>
      <c r="P160" s="212" t="s">
        <v>11091</v>
      </c>
      <c r="Q160" s="212" t="s">
        <v>183</v>
      </c>
      <c r="R160" s="212" t="s">
        <v>282</v>
      </c>
      <c r="S160" s="159" t="s">
        <v>448</v>
      </c>
      <c r="T160" s="284" t="s">
        <v>11094</v>
      </c>
      <c r="U160" s="159" t="s">
        <v>273</v>
      </c>
      <c r="V160" s="159">
        <v>16</v>
      </c>
      <c r="W160" s="159" t="s">
        <v>11093</v>
      </c>
      <c r="X160" s="159" t="s">
        <v>11089</v>
      </c>
      <c r="Y160" s="212" t="s">
        <v>252</v>
      </c>
      <c r="Z160" s="212" t="s">
        <v>282</v>
      </c>
      <c r="AA160" s="212" t="s">
        <v>282</v>
      </c>
      <c r="AB160" s="212" t="s">
        <v>282</v>
      </c>
      <c r="AC160" s="212" t="s">
        <v>282</v>
      </c>
      <c r="AD160" s="212" t="s">
        <v>10507</v>
      </c>
      <c r="AE160" s="159" t="s">
        <v>273</v>
      </c>
      <c r="AF160" s="159" t="s">
        <v>273</v>
      </c>
      <c r="AG160" s="212">
        <v>16</v>
      </c>
      <c r="AH160" s="159" t="s">
        <v>11092</v>
      </c>
      <c r="AI160" s="159" t="s">
        <v>10735</v>
      </c>
      <c r="AJ160" s="212" t="s">
        <v>790</v>
      </c>
      <c r="AK160" s="212" t="s">
        <v>282</v>
      </c>
      <c r="AL160" s="212" t="s">
        <v>282</v>
      </c>
      <c r="AM160" s="212" t="s">
        <v>282</v>
      </c>
      <c r="AN160" s="212" t="s">
        <v>282</v>
      </c>
      <c r="AO160" s="212" t="s">
        <v>10507</v>
      </c>
      <c r="AP160" s="212" t="s">
        <v>273</v>
      </c>
      <c r="AQ160" s="212" t="s">
        <v>273</v>
      </c>
      <c r="AR160" s="212">
        <v>16</v>
      </c>
      <c r="AS160" s="212" t="s">
        <v>273</v>
      </c>
      <c r="AT160" s="212" t="s">
        <v>10735</v>
      </c>
      <c r="AU160" s="212" t="s">
        <v>282</v>
      </c>
      <c r="AV160" s="212" t="s">
        <v>282</v>
      </c>
      <c r="AW160" s="212" t="s">
        <v>282</v>
      </c>
      <c r="AX160" s="212" t="s">
        <v>282</v>
      </c>
      <c r="AY160" s="212" t="s">
        <v>282</v>
      </c>
      <c r="AZ160" s="212" t="s">
        <v>282</v>
      </c>
      <c r="BA160" s="212" t="s">
        <v>282</v>
      </c>
      <c r="BB160" s="212" t="s">
        <v>282</v>
      </c>
      <c r="BC160" s="212" t="s">
        <v>282</v>
      </c>
      <c r="BD160" s="212" t="s">
        <v>282</v>
      </c>
      <c r="BE160" s="212" t="s">
        <v>282</v>
      </c>
    </row>
    <row r="161" spans="1:57" s="212" customFormat="1" x14ac:dyDescent="0.25">
      <c r="A161" s="212" t="s">
        <v>8120</v>
      </c>
      <c r="B161" s="159" t="s">
        <v>13737</v>
      </c>
      <c r="C161" s="212" t="s">
        <v>261</v>
      </c>
      <c r="D161" s="212" t="s">
        <v>282</v>
      </c>
      <c r="E161" s="212" t="s">
        <v>282</v>
      </c>
      <c r="F161" s="212" t="s">
        <v>282</v>
      </c>
      <c r="G161" s="212" t="s">
        <v>282</v>
      </c>
      <c r="H161" s="159" t="s">
        <v>10507</v>
      </c>
      <c r="I161" s="284" t="s">
        <v>554</v>
      </c>
      <c r="J161" s="212">
        <v>7</v>
      </c>
      <c r="K161" s="159">
        <v>8</v>
      </c>
      <c r="L161" s="159" t="s">
        <v>273</v>
      </c>
      <c r="M161" s="159" t="s">
        <v>273</v>
      </c>
      <c r="N161" s="212" t="s">
        <v>790</v>
      </c>
      <c r="O161" s="212" t="s">
        <v>282</v>
      </c>
      <c r="P161" s="212" t="s">
        <v>282</v>
      </c>
      <c r="Q161" s="212" t="s">
        <v>282</v>
      </c>
      <c r="R161" s="212" t="s">
        <v>282</v>
      </c>
      <c r="S161" s="159" t="s">
        <v>10507</v>
      </c>
      <c r="T161" s="284" t="s">
        <v>273</v>
      </c>
      <c r="U161" s="159">
        <v>7</v>
      </c>
      <c r="V161" s="159">
        <v>8</v>
      </c>
      <c r="W161" s="159" t="s">
        <v>273</v>
      </c>
      <c r="X161" s="159" t="s">
        <v>273</v>
      </c>
      <c r="Y161" s="212" t="s">
        <v>282</v>
      </c>
      <c r="Z161" s="212" t="s">
        <v>282</v>
      </c>
      <c r="AA161" s="212" t="s">
        <v>282</v>
      </c>
      <c r="AB161" s="212" t="s">
        <v>282</v>
      </c>
      <c r="AC161" s="212" t="s">
        <v>282</v>
      </c>
      <c r="AD161" s="212" t="s">
        <v>282</v>
      </c>
      <c r="AE161" s="159" t="s">
        <v>282</v>
      </c>
      <c r="AF161" s="159" t="s">
        <v>282</v>
      </c>
      <c r="AG161" s="212" t="s">
        <v>282</v>
      </c>
      <c r="AH161" s="159" t="s">
        <v>282</v>
      </c>
      <c r="AI161" s="159" t="s">
        <v>282</v>
      </c>
      <c r="AJ161" s="212" t="s">
        <v>282</v>
      </c>
      <c r="AK161" s="212" t="s">
        <v>282</v>
      </c>
      <c r="AL161" s="212" t="s">
        <v>282</v>
      </c>
      <c r="AM161" s="212" t="s">
        <v>282</v>
      </c>
      <c r="AN161" s="212" t="s">
        <v>282</v>
      </c>
      <c r="AO161" s="212" t="s">
        <v>282</v>
      </c>
      <c r="AP161" s="212" t="s">
        <v>282</v>
      </c>
      <c r="AQ161" s="212" t="s">
        <v>282</v>
      </c>
      <c r="AR161" s="212" t="s">
        <v>282</v>
      </c>
      <c r="AS161" s="212" t="s">
        <v>282</v>
      </c>
      <c r="AT161" s="212" t="s">
        <v>282</v>
      </c>
      <c r="AU161" s="212" t="s">
        <v>282</v>
      </c>
      <c r="AV161" s="212" t="s">
        <v>282</v>
      </c>
      <c r="AW161" s="212" t="s">
        <v>282</v>
      </c>
      <c r="AX161" s="212" t="s">
        <v>282</v>
      </c>
      <c r="AY161" s="212" t="s">
        <v>282</v>
      </c>
      <c r="AZ161" s="212" t="s">
        <v>282</v>
      </c>
      <c r="BA161" s="212" t="s">
        <v>282</v>
      </c>
      <c r="BB161" s="212" t="s">
        <v>282</v>
      </c>
      <c r="BC161" s="212" t="s">
        <v>282</v>
      </c>
      <c r="BD161" s="212" t="s">
        <v>282</v>
      </c>
      <c r="BE161" s="212" t="s">
        <v>282</v>
      </c>
    </row>
    <row r="162" spans="1:57" s="212" customFormat="1" x14ac:dyDescent="0.25">
      <c r="A162" s="212" t="s">
        <v>2246</v>
      </c>
      <c r="B162" s="159" t="s">
        <v>282</v>
      </c>
      <c r="C162" s="212" t="s">
        <v>274</v>
      </c>
      <c r="D162" s="212" t="s">
        <v>282</v>
      </c>
      <c r="E162" s="212" t="s">
        <v>282</v>
      </c>
      <c r="F162" s="212" t="s">
        <v>282</v>
      </c>
      <c r="G162" s="212" t="s">
        <v>282</v>
      </c>
      <c r="H162" s="159" t="s">
        <v>10507</v>
      </c>
      <c r="I162" s="284" t="s">
        <v>10517</v>
      </c>
      <c r="J162" s="212">
        <v>21</v>
      </c>
      <c r="K162" s="159">
        <v>4</v>
      </c>
      <c r="L162" s="159" t="s">
        <v>13754</v>
      </c>
      <c r="M162" s="159" t="s">
        <v>273</v>
      </c>
      <c r="N162" s="212" t="s">
        <v>252</v>
      </c>
      <c r="O162" s="212" t="s">
        <v>282</v>
      </c>
      <c r="P162" s="212" t="s">
        <v>282</v>
      </c>
      <c r="Q162" s="212" t="s">
        <v>282</v>
      </c>
      <c r="R162" s="212" t="s">
        <v>282</v>
      </c>
      <c r="S162" s="159" t="s">
        <v>10507</v>
      </c>
      <c r="T162" s="284" t="s">
        <v>11956</v>
      </c>
      <c r="U162" s="159">
        <v>21</v>
      </c>
      <c r="V162" s="159">
        <v>4</v>
      </c>
      <c r="W162" s="159" t="s">
        <v>13755</v>
      </c>
      <c r="X162" s="159" t="s">
        <v>273</v>
      </c>
      <c r="Y162" s="212" t="s">
        <v>790</v>
      </c>
      <c r="Z162" s="212" t="s">
        <v>282</v>
      </c>
      <c r="AA162" s="212" t="s">
        <v>282</v>
      </c>
      <c r="AB162" s="212" t="s">
        <v>282</v>
      </c>
      <c r="AC162" s="212" t="s">
        <v>282</v>
      </c>
      <c r="AD162" s="212" t="s">
        <v>10507</v>
      </c>
      <c r="AE162" s="159" t="s">
        <v>13752</v>
      </c>
      <c r="AF162" s="159">
        <v>21</v>
      </c>
      <c r="AG162" s="212">
        <v>4</v>
      </c>
      <c r="AH162" s="159" t="s">
        <v>273</v>
      </c>
      <c r="AI162" s="159" t="s">
        <v>273</v>
      </c>
      <c r="AJ162" s="212" t="s">
        <v>282</v>
      </c>
      <c r="AK162" s="212" t="s">
        <v>282</v>
      </c>
      <c r="AL162" s="212" t="s">
        <v>282</v>
      </c>
      <c r="AM162" s="212" t="s">
        <v>282</v>
      </c>
      <c r="AN162" s="212" t="s">
        <v>282</v>
      </c>
      <c r="AO162" s="212" t="s">
        <v>282</v>
      </c>
      <c r="AP162" s="212" t="s">
        <v>282</v>
      </c>
      <c r="AQ162" s="212" t="s">
        <v>282</v>
      </c>
      <c r="AR162" s="212" t="s">
        <v>282</v>
      </c>
      <c r="AS162" s="212" t="s">
        <v>282</v>
      </c>
      <c r="AT162" s="212" t="s">
        <v>282</v>
      </c>
      <c r="AU162" s="212" t="s">
        <v>282</v>
      </c>
      <c r="AV162" s="212" t="s">
        <v>282</v>
      </c>
      <c r="AW162" s="212" t="s">
        <v>282</v>
      </c>
      <c r="AX162" s="212" t="s">
        <v>282</v>
      </c>
      <c r="AY162" s="212" t="s">
        <v>282</v>
      </c>
      <c r="AZ162" s="212" t="s">
        <v>282</v>
      </c>
      <c r="BA162" s="212" t="s">
        <v>282</v>
      </c>
      <c r="BB162" s="212" t="s">
        <v>282</v>
      </c>
      <c r="BC162" s="212" t="s">
        <v>282</v>
      </c>
      <c r="BD162" s="212" t="s">
        <v>282</v>
      </c>
      <c r="BE162" s="212" t="s">
        <v>282</v>
      </c>
    </row>
    <row r="163" spans="1:57" s="212" customFormat="1" x14ac:dyDescent="0.25">
      <c r="A163" s="212" t="s">
        <v>400</v>
      </c>
      <c r="B163" s="159" t="s">
        <v>282</v>
      </c>
      <c r="C163" s="212" t="s">
        <v>252</v>
      </c>
      <c r="D163" s="212" t="s">
        <v>282</v>
      </c>
      <c r="E163" s="212" t="s">
        <v>282</v>
      </c>
      <c r="F163" s="212" t="s">
        <v>282</v>
      </c>
      <c r="G163" s="212" t="s">
        <v>282</v>
      </c>
      <c r="H163" s="159" t="s">
        <v>10507</v>
      </c>
      <c r="I163" s="284" t="s">
        <v>273</v>
      </c>
      <c r="J163" s="159" t="s">
        <v>273</v>
      </c>
      <c r="K163" s="159">
        <v>6</v>
      </c>
      <c r="L163" s="159" t="s">
        <v>11134</v>
      </c>
      <c r="M163" s="159" t="s">
        <v>273</v>
      </c>
      <c r="N163" s="212" t="s">
        <v>790</v>
      </c>
      <c r="O163" s="212" t="s">
        <v>282</v>
      </c>
      <c r="P163" s="212" t="s">
        <v>282</v>
      </c>
      <c r="Q163" s="212" t="s">
        <v>282</v>
      </c>
      <c r="R163" s="212" t="s">
        <v>282</v>
      </c>
      <c r="S163" s="159" t="s">
        <v>10507</v>
      </c>
      <c r="T163" s="284" t="s">
        <v>273</v>
      </c>
      <c r="U163" s="159" t="s">
        <v>273</v>
      </c>
      <c r="V163" s="159">
        <v>6</v>
      </c>
      <c r="W163" s="159" t="s">
        <v>11135</v>
      </c>
      <c r="X163" s="159" t="s">
        <v>273</v>
      </c>
      <c r="Y163" s="212" t="s">
        <v>282</v>
      </c>
      <c r="Z163" s="212" t="s">
        <v>282</v>
      </c>
      <c r="AA163" s="212" t="s">
        <v>282</v>
      </c>
      <c r="AB163" s="212" t="s">
        <v>282</v>
      </c>
      <c r="AC163" s="212" t="s">
        <v>282</v>
      </c>
      <c r="AD163" s="212" t="s">
        <v>282</v>
      </c>
      <c r="AE163" s="159" t="s">
        <v>282</v>
      </c>
      <c r="AF163" s="159" t="s">
        <v>282</v>
      </c>
      <c r="AG163" s="212" t="s">
        <v>282</v>
      </c>
      <c r="AH163" s="159" t="s">
        <v>282</v>
      </c>
      <c r="AI163" s="159" t="s">
        <v>282</v>
      </c>
      <c r="AJ163" s="212" t="s">
        <v>282</v>
      </c>
      <c r="AK163" s="212" t="s">
        <v>282</v>
      </c>
      <c r="AL163" s="212" t="s">
        <v>282</v>
      </c>
      <c r="AM163" s="212" t="s">
        <v>282</v>
      </c>
      <c r="AN163" s="212" t="s">
        <v>282</v>
      </c>
      <c r="AO163" s="212" t="s">
        <v>282</v>
      </c>
      <c r="AP163" s="212" t="s">
        <v>282</v>
      </c>
      <c r="AQ163" s="212" t="s">
        <v>282</v>
      </c>
      <c r="AR163" s="212" t="s">
        <v>282</v>
      </c>
      <c r="AS163" s="212" t="s">
        <v>282</v>
      </c>
      <c r="AT163" s="212" t="s">
        <v>282</v>
      </c>
      <c r="AU163" s="212" t="s">
        <v>282</v>
      </c>
      <c r="AV163" s="212" t="s">
        <v>282</v>
      </c>
      <c r="AW163" s="212" t="s">
        <v>282</v>
      </c>
      <c r="AX163" s="212" t="s">
        <v>282</v>
      </c>
      <c r="AY163" s="212" t="s">
        <v>282</v>
      </c>
      <c r="AZ163" s="212" t="s">
        <v>282</v>
      </c>
      <c r="BA163" s="212" t="s">
        <v>282</v>
      </c>
      <c r="BB163" s="212" t="s">
        <v>282</v>
      </c>
      <c r="BC163" s="212" t="s">
        <v>282</v>
      </c>
      <c r="BD163" s="212" t="s">
        <v>282</v>
      </c>
      <c r="BE163" s="212" t="s">
        <v>282</v>
      </c>
    </row>
    <row r="164" spans="1:57" s="212" customFormat="1" x14ac:dyDescent="0.25">
      <c r="A164" s="212" t="s">
        <v>643</v>
      </c>
      <c r="B164" s="159" t="s">
        <v>282</v>
      </c>
      <c r="C164" s="212" t="s">
        <v>246</v>
      </c>
      <c r="D164" s="212" t="s">
        <v>282</v>
      </c>
      <c r="E164" s="212" t="s">
        <v>282</v>
      </c>
      <c r="F164" s="212" t="s">
        <v>282</v>
      </c>
      <c r="G164" s="212" t="s">
        <v>282</v>
      </c>
      <c r="H164" s="159" t="s">
        <v>10507</v>
      </c>
      <c r="I164" s="284" t="s">
        <v>10605</v>
      </c>
      <c r="J164" s="289" t="s">
        <v>11139</v>
      </c>
      <c r="K164" s="159">
        <v>5</v>
      </c>
      <c r="L164" s="159" t="s">
        <v>11140</v>
      </c>
      <c r="M164" s="159" t="s">
        <v>273</v>
      </c>
      <c r="N164" s="212" t="s">
        <v>790</v>
      </c>
      <c r="O164" s="212" t="s">
        <v>282</v>
      </c>
      <c r="P164" s="212" t="s">
        <v>282</v>
      </c>
      <c r="Q164" s="212" t="s">
        <v>282</v>
      </c>
      <c r="R164" s="212" t="s">
        <v>282</v>
      </c>
      <c r="S164" s="159" t="s">
        <v>10507</v>
      </c>
      <c r="T164" s="284" t="s">
        <v>273</v>
      </c>
      <c r="U164" s="289" t="s">
        <v>11139</v>
      </c>
      <c r="V164" s="159">
        <v>5</v>
      </c>
      <c r="W164" s="159" t="s">
        <v>273</v>
      </c>
      <c r="X164" s="159" t="s">
        <v>273</v>
      </c>
      <c r="Y164" s="212" t="s">
        <v>282</v>
      </c>
      <c r="Z164" s="212" t="s">
        <v>282</v>
      </c>
      <c r="AA164" s="212" t="s">
        <v>282</v>
      </c>
      <c r="AB164" s="212" t="s">
        <v>282</v>
      </c>
      <c r="AC164" s="212" t="s">
        <v>282</v>
      </c>
      <c r="AD164" s="212" t="s">
        <v>282</v>
      </c>
      <c r="AE164" s="159" t="s">
        <v>282</v>
      </c>
      <c r="AF164" s="159" t="s">
        <v>282</v>
      </c>
      <c r="AG164" s="212" t="s">
        <v>282</v>
      </c>
      <c r="AH164" s="159" t="s">
        <v>282</v>
      </c>
      <c r="AI164" s="159" t="s">
        <v>282</v>
      </c>
      <c r="AJ164" s="212" t="s">
        <v>282</v>
      </c>
      <c r="AK164" s="212" t="s">
        <v>282</v>
      </c>
      <c r="AL164" s="212" t="s">
        <v>282</v>
      </c>
      <c r="AM164" s="212" t="s">
        <v>282</v>
      </c>
      <c r="AN164" s="212" t="s">
        <v>282</v>
      </c>
      <c r="AO164" s="212" t="s">
        <v>282</v>
      </c>
      <c r="AP164" s="212" t="s">
        <v>282</v>
      </c>
      <c r="AQ164" s="212" t="s">
        <v>282</v>
      </c>
      <c r="AR164" s="212" t="s">
        <v>282</v>
      </c>
      <c r="AS164" s="212" t="s">
        <v>282</v>
      </c>
      <c r="AT164" s="212" t="s">
        <v>282</v>
      </c>
      <c r="AU164" s="212" t="s">
        <v>282</v>
      </c>
      <c r="AV164" s="212" t="s">
        <v>282</v>
      </c>
      <c r="AW164" s="212" t="s">
        <v>282</v>
      </c>
      <c r="AX164" s="212" t="s">
        <v>282</v>
      </c>
      <c r="AY164" s="212" t="s">
        <v>282</v>
      </c>
      <c r="AZ164" s="212" t="s">
        <v>282</v>
      </c>
      <c r="BA164" s="212" t="s">
        <v>282</v>
      </c>
      <c r="BB164" s="212" t="s">
        <v>282</v>
      </c>
      <c r="BC164" s="212" t="s">
        <v>282</v>
      </c>
      <c r="BD164" s="212" t="s">
        <v>282</v>
      </c>
      <c r="BE164" s="212" t="s">
        <v>282</v>
      </c>
    </row>
    <row r="165" spans="1:57" s="212" customFormat="1" x14ac:dyDescent="0.25">
      <c r="A165" s="212" t="s">
        <v>4961</v>
      </c>
      <c r="B165" s="159" t="s">
        <v>282</v>
      </c>
      <c r="C165" s="212" t="s">
        <v>246</v>
      </c>
      <c r="D165" s="212" t="s">
        <v>282</v>
      </c>
      <c r="E165" s="212" t="s">
        <v>282</v>
      </c>
      <c r="F165" s="212" t="s">
        <v>282</v>
      </c>
      <c r="G165" s="212" t="s">
        <v>282</v>
      </c>
      <c r="H165" s="159" t="s">
        <v>10507</v>
      </c>
      <c r="I165" s="284" t="s">
        <v>10827</v>
      </c>
      <c r="J165" s="301">
        <v>14</v>
      </c>
      <c r="K165" s="159">
        <v>5</v>
      </c>
      <c r="L165" s="159" t="s">
        <v>17742</v>
      </c>
      <c r="M165" s="159" t="s">
        <v>273</v>
      </c>
      <c r="N165" s="159" t="s">
        <v>270</v>
      </c>
      <c r="O165" s="159" t="s">
        <v>282</v>
      </c>
      <c r="P165" s="159" t="s">
        <v>282</v>
      </c>
      <c r="Q165" s="159" t="s">
        <v>282</v>
      </c>
      <c r="R165" s="159" t="s">
        <v>282</v>
      </c>
      <c r="S165" s="159" t="s">
        <v>10507</v>
      </c>
      <c r="T165" s="284" t="s">
        <v>12320</v>
      </c>
      <c r="U165" s="301">
        <v>14</v>
      </c>
      <c r="V165" s="159">
        <v>5</v>
      </c>
      <c r="W165" s="159" t="s">
        <v>17743</v>
      </c>
      <c r="X165" s="159" t="s">
        <v>273</v>
      </c>
      <c r="Y165" s="212" t="s">
        <v>282</v>
      </c>
      <c r="Z165" s="212" t="s">
        <v>282</v>
      </c>
      <c r="AA165" s="212" t="s">
        <v>282</v>
      </c>
      <c r="AB165" s="212" t="s">
        <v>282</v>
      </c>
      <c r="AC165" s="212" t="s">
        <v>282</v>
      </c>
      <c r="AD165" s="212" t="s">
        <v>282</v>
      </c>
      <c r="AE165" s="159" t="s">
        <v>282</v>
      </c>
      <c r="AF165" s="159" t="s">
        <v>282</v>
      </c>
      <c r="AG165" s="212" t="s">
        <v>282</v>
      </c>
      <c r="AH165" s="159" t="s">
        <v>282</v>
      </c>
      <c r="AI165" s="159" t="s">
        <v>282</v>
      </c>
      <c r="AJ165" s="212" t="s">
        <v>282</v>
      </c>
      <c r="AK165" s="212" t="s">
        <v>282</v>
      </c>
      <c r="AL165" s="212" t="s">
        <v>282</v>
      </c>
      <c r="AM165" s="212" t="s">
        <v>282</v>
      </c>
      <c r="AN165" s="212" t="s">
        <v>282</v>
      </c>
      <c r="AO165" s="212" t="s">
        <v>282</v>
      </c>
      <c r="AP165" s="212" t="s">
        <v>282</v>
      </c>
      <c r="AQ165" s="212" t="s">
        <v>282</v>
      </c>
      <c r="AR165" s="212" t="s">
        <v>282</v>
      </c>
      <c r="AS165" s="212" t="s">
        <v>282</v>
      </c>
      <c r="AT165" s="212" t="s">
        <v>282</v>
      </c>
      <c r="AU165" s="212" t="s">
        <v>282</v>
      </c>
      <c r="AV165" s="212" t="s">
        <v>282</v>
      </c>
      <c r="AW165" s="212" t="s">
        <v>282</v>
      </c>
      <c r="AX165" s="212" t="s">
        <v>282</v>
      </c>
      <c r="AY165" s="212" t="s">
        <v>282</v>
      </c>
      <c r="AZ165" s="212" t="s">
        <v>282</v>
      </c>
      <c r="BA165" s="212" t="s">
        <v>282</v>
      </c>
      <c r="BB165" s="212" t="s">
        <v>282</v>
      </c>
      <c r="BC165" s="212" t="s">
        <v>282</v>
      </c>
      <c r="BD165" s="212" t="s">
        <v>282</v>
      </c>
      <c r="BE165" s="212" t="s">
        <v>282</v>
      </c>
    </row>
    <row r="166" spans="1:57" x14ac:dyDescent="0.25">
      <c r="A166" s="212" t="s">
        <v>401</v>
      </c>
      <c r="B166" s="159" t="s">
        <v>11148</v>
      </c>
      <c r="C166" t="s">
        <v>256</v>
      </c>
      <c r="D166" t="s">
        <v>282</v>
      </c>
      <c r="E166" t="s">
        <v>282</v>
      </c>
      <c r="F166" t="s">
        <v>282</v>
      </c>
      <c r="G166" s="212" t="s">
        <v>282</v>
      </c>
      <c r="H166" s="159" t="s">
        <v>10507</v>
      </c>
      <c r="I166" s="284" t="s">
        <v>11146</v>
      </c>
      <c r="J166" s="289" t="s">
        <v>273</v>
      </c>
      <c r="K166" s="159">
        <v>6</v>
      </c>
      <c r="L166" s="159" t="s">
        <v>11152</v>
      </c>
      <c r="M166" s="159" t="s">
        <v>273</v>
      </c>
      <c r="N166" t="s">
        <v>252</v>
      </c>
      <c r="O166" s="212" t="s">
        <v>282</v>
      </c>
      <c r="P166" s="212" t="s">
        <v>282</v>
      </c>
      <c r="Q166" s="212" t="s">
        <v>282</v>
      </c>
      <c r="R166" s="212" t="s">
        <v>282</v>
      </c>
      <c r="S166" s="159" t="s">
        <v>10507</v>
      </c>
      <c r="T166" s="284" t="s">
        <v>11147</v>
      </c>
      <c r="U166" s="289" t="s">
        <v>273</v>
      </c>
      <c r="V166" s="159">
        <v>6</v>
      </c>
      <c r="W166" s="159" t="s">
        <v>11151</v>
      </c>
      <c r="X166" s="159" t="s">
        <v>273</v>
      </c>
      <c r="Y166" t="s">
        <v>790</v>
      </c>
      <c r="Z166" t="s">
        <v>282</v>
      </c>
      <c r="AA166" t="s">
        <v>282</v>
      </c>
      <c r="AB166" t="s">
        <v>282</v>
      </c>
      <c r="AC166" t="s">
        <v>282</v>
      </c>
      <c r="AD166" t="s">
        <v>10507</v>
      </c>
      <c r="AE166" s="159" t="s">
        <v>273</v>
      </c>
      <c r="AF166" s="159" t="s">
        <v>273</v>
      </c>
      <c r="AG166">
        <v>6</v>
      </c>
      <c r="AH166" s="159" t="s">
        <v>273</v>
      </c>
      <c r="AI166" s="159" t="s">
        <v>273</v>
      </c>
      <c r="AJ166" t="s">
        <v>282</v>
      </c>
      <c r="AK166" t="s">
        <v>282</v>
      </c>
      <c r="AL166" t="s">
        <v>282</v>
      </c>
      <c r="AM166" t="s">
        <v>282</v>
      </c>
      <c r="AN166" t="s">
        <v>282</v>
      </c>
      <c r="AO166" t="s">
        <v>282</v>
      </c>
      <c r="AP166" t="s">
        <v>282</v>
      </c>
      <c r="AQ166" t="s">
        <v>282</v>
      </c>
      <c r="AR166" t="s">
        <v>282</v>
      </c>
      <c r="AS166" t="s">
        <v>282</v>
      </c>
      <c r="AT166" t="s">
        <v>282</v>
      </c>
      <c r="AU166" s="212" t="s">
        <v>282</v>
      </c>
      <c r="AV166" s="212" t="s">
        <v>282</v>
      </c>
      <c r="AW166" s="212" t="s">
        <v>282</v>
      </c>
      <c r="AX166" s="212" t="s">
        <v>282</v>
      </c>
      <c r="AY166" s="212" t="s">
        <v>282</v>
      </c>
      <c r="AZ166" s="212" t="s">
        <v>282</v>
      </c>
      <c r="BA166" s="212" t="s">
        <v>282</v>
      </c>
      <c r="BB166" s="212" t="s">
        <v>282</v>
      </c>
      <c r="BC166" s="212" t="s">
        <v>282</v>
      </c>
      <c r="BD166" s="212" t="s">
        <v>282</v>
      </c>
      <c r="BE166" s="212" t="s">
        <v>282</v>
      </c>
    </row>
    <row r="167" spans="1:57" s="212" customFormat="1" x14ac:dyDescent="0.25">
      <c r="A167" s="161" t="s">
        <v>7155</v>
      </c>
      <c r="B167" s="159" t="s">
        <v>13758</v>
      </c>
      <c r="C167" s="212" t="s">
        <v>255</v>
      </c>
      <c r="D167" s="212" t="s">
        <v>282</v>
      </c>
      <c r="E167" s="212" t="s">
        <v>282</v>
      </c>
      <c r="F167" s="212" t="s">
        <v>282</v>
      </c>
      <c r="G167" s="212" t="s">
        <v>282</v>
      </c>
      <c r="H167" s="159" t="s">
        <v>10507</v>
      </c>
      <c r="I167" s="284" t="s">
        <v>11050</v>
      </c>
      <c r="J167" s="301">
        <v>7</v>
      </c>
      <c r="K167" s="159">
        <v>6</v>
      </c>
      <c r="L167" s="159" t="s">
        <v>13757</v>
      </c>
      <c r="M167" s="159" t="s">
        <v>273</v>
      </c>
      <c r="N167" s="159" t="s">
        <v>255</v>
      </c>
      <c r="O167" s="159" t="s">
        <v>282</v>
      </c>
      <c r="P167" s="159" t="s">
        <v>282</v>
      </c>
      <c r="Q167" s="159" t="s">
        <v>282</v>
      </c>
      <c r="R167" s="159" t="s">
        <v>282</v>
      </c>
      <c r="S167" s="159" t="s">
        <v>10507</v>
      </c>
      <c r="T167" s="284" t="s">
        <v>12320</v>
      </c>
      <c r="U167" s="301">
        <v>7</v>
      </c>
      <c r="V167" s="159">
        <v>6</v>
      </c>
      <c r="W167" s="159" t="s">
        <v>13760</v>
      </c>
      <c r="X167" s="159" t="s">
        <v>273</v>
      </c>
      <c r="Y167" s="159" t="s">
        <v>255</v>
      </c>
      <c r="Z167" s="159" t="s">
        <v>282</v>
      </c>
      <c r="AA167" s="159" t="s">
        <v>282</v>
      </c>
      <c r="AB167" s="159" t="s">
        <v>282</v>
      </c>
      <c r="AC167" s="159" t="s">
        <v>282</v>
      </c>
      <c r="AD167" s="159" t="s">
        <v>10507</v>
      </c>
      <c r="AE167" s="159" t="s">
        <v>10567</v>
      </c>
      <c r="AF167" s="159">
        <v>7</v>
      </c>
      <c r="AG167" s="212">
        <v>6</v>
      </c>
      <c r="AH167" s="159" t="s">
        <v>13761</v>
      </c>
      <c r="AI167" s="159" t="s">
        <v>273</v>
      </c>
      <c r="AJ167" s="159" t="s">
        <v>790</v>
      </c>
      <c r="AK167" s="159" t="s">
        <v>282</v>
      </c>
      <c r="AL167" s="159" t="s">
        <v>282</v>
      </c>
      <c r="AM167" s="159" t="s">
        <v>282</v>
      </c>
      <c r="AN167" s="159" t="s">
        <v>282</v>
      </c>
      <c r="AO167" s="159" t="s">
        <v>10507</v>
      </c>
      <c r="AP167" s="159" t="s">
        <v>273</v>
      </c>
      <c r="AQ167" s="212">
        <v>7</v>
      </c>
      <c r="AR167" s="212">
        <v>6</v>
      </c>
      <c r="AS167" s="212" t="s">
        <v>273</v>
      </c>
      <c r="AT167" s="212" t="s">
        <v>273</v>
      </c>
      <c r="AU167" s="212" t="s">
        <v>282</v>
      </c>
      <c r="AV167" s="212" t="s">
        <v>282</v>
      </c>
      <c r="AW167" s="212" t="s">
        <v>282</v>
      </c>
      <c r="AX167" s="212" t="s">
        <v>282</v>
      </c>
      <c r="AY167" s="212" t="s">
        <v>282</v>
      </c>
      <c r="AZ167" s="212" t="s">
        <v>282</v>
      </c>
      <c r="BA167" s="212" t="s">
        <v>282</v>
      </c>
      <c r="BB167" s="212" t="s">
        <v>282</v>
      </c>
      <c r="BC167" s="212" t="s">
        <v>282</v>
      </c>
      <c r="BD167" s="212" t="s">
        <v>282</v>
      </c>
      <c r="BE167" s="212" t="s">
        <v>282</v>
      </c>
    </row>
    <row r="168" spans="1:57" s="212" customFormat="1" x14ac:dyDescent="0.25">
      <c r="A168" s="161" t="s">
        <v>16759</v>
      </c>
      <c r="B168" s="159" t="s">
        <v>282</v>
      </c>
      <c r="C168" s="212" t="s">
        <v>274</v>
      </c>
      <c r="D168" s="212" t="s">
        <v>282</v>
      </c>
      <c r="E168" s="212" t="s">
        <v>282</v>
      </c>
      <c r="F168" s="212" t="s">
        <v>282</v>
      </c>
      <c r="G168" s="212" t="s">
        <v>282</v>
      </c>
      <c r="H168" s="159" t="s">
        <v>10507</v>
      </c>
      <c r="I168" s="284" t="s">
        <v>15631</v>
      </c>
      <c r="J168" s="301">
        <v>7</v>
      </c>
      <c r="K168" s="159">
        <v>8</v>
      </c>
      <c r="L168" s="159" t="s">
        <v>17343</v>
      </c>
      <c r="M168" s="159" t="s">
        <v>273</v>
      </c>
      <c r="N168" s="159" t="s">
        <v>258</v>
      </c>
      <c r="O168" s="159" t="s">
        <v>282</v>
      </c>
      <c r="P168" s="159" t="s">
        <v>12415</v>
      </c>
      <c r="Q168" s="159" t="s">
        <v>282</v>
      </c>
      <c r="R168" s="159" t="s">
        <v>282</v>
      </c>
      <c r="S168" s="159" t="s">
        <v>10507</v>
      </c>
      <c r="T168" s="284" t="s">
        <v>4801</v>
      </c>
      <c r="U168" s="301">
        <v>7</v>
      </c>
      <c r="V168" s="159">
        <v>8</v>
      </c>
      <c r="W168" s="159" t="s">
        <v>17344</v>
      </c>
      <c r="X168" s="159" t="s">
        <v>273</v>
      </c>
      <c r="Y168" s="212" t="s">
        <v>282</v>
      </c>
      <c r="Z168" s="212" t="s">
        <v>282</v>
      </c>
      <c r="AA168" s="212" t="s">
        <v>282</v>
      </c>
      <c r="AB168" s="212" t="s">
        <v>282</v>
      </c>
      <c r="AC168" s="212" t="s">
        <v>282</v>
      </c>
      <c r="AD168" s="212" t="s">
        <v>282</v>
      </c>
      <c r="AE168" s="159" t="s">
        <v>282</v>
      </c>
      <c r="AF168" s="159" t="s">
        <v>282</v>
      </c>
      <c r="AG168" s="212" t="s">
        <v>282</v>
      </c>
      <c r="AH168" s="159" t="s">
        <v>282</v>
      </c>
      <c r="AI168" s="159" t="s">
        <v>282</v>
      </c>
      <c r="AJ168" s="212" t="s">
        <v>282</v>
      </c>
      <c r="AK168" s="212" t="s">
        <v>282</v>
      </c>
      <c r="AL168" s="212" t="s">
        <v>282</v>
      </c>
      <c r="AM168" s="212" t="s">
        <v>282</v>
      </c>
      <c r="AN168" s="212" t="s">
        <v>282</v>
      </c>
      <c r="AO168" s="212" t="s">
        <v>282</v>
      </c>
      <c r="AP168" s="212" t="s">
        <v>282</v>
      </c>
      <c r="AQ168" s="212" t="s">
        <v>282</v>
      </c>
      <c r="AR168" s="212" t="s">
        <v>282</v>
      </c>
      <c r="AS168" s="212" t="s">
        <v>282</v>
      </c>
      <c r="AT168" s="212" t="s">
        <v>282</v>
      </c>
      <c r="AU168" s="212" t="s">
        <v>282</v>
      </c>
      <c r="AV168" s="212" t="s">
        <v>282</v>
      </c>
      <c r="AW168" s="212" t="s">
        <v>282</v>
      </c>
      <c r="AX168" s="212" t="s">
        <v>282</v>
      </c>
      <c r="AY168" s="212" t="s">
        <v>282</v>
      </c>
      <c r="AZ168" s="212" t="s">
        <v>282</v>
      </c>
      <c r="BA168" s="212" t="s">
        <v>282</v>
      </c>
      <c r="BB168" s="212" t="s">
        <v>282</v>
      </c>
      <c r="BC168" s="212" t="s">
        <v>282</v>
      </c>
      <c r="BD168" s="212" t="s">
        <v>282</v>
      </c>
      <c r="BE168" s="212" t="s">
        <v>282</v>
      </c>
    </row>
    <row r="169" spans="1:57" s="212" customFormat="1" x14ac:dyDescent="0.25">
      <c r="A169" s="161" t="s">
        <v>2275</v>
      </c>
      <c r="B169" s="159" t="s">
        <v>282</v>
      </c>
      <c r="C169" s="212" t="s">
        <v>763</v>
      </c>
      <c r="D169" s="212" t="s">
        <v>282</v>
      </c>
      <c r="E169" s="212" t="s">
        <v>12194</v>
      </c>
      <c r="F169" s="212" t="s">
        <v>183</v>
      </c>
      <c r="G169" s="212" t="s">
        <v>282</v>
      </c>
      <c r="H169" s="159" t="s">
        <v>448</v>
      </c>
      <c r="I169" s="284" t="s">
        <v>11581</v>
      </c>
      <c r="J169" s="301">
        <v>1</v>
      </c>
      <c r="K169" s="159">
        <v>12</v>
      </c>
      <c r="L169" s="159" t="s">
        <v>273</v>
      </c>
      <c r="M169" s="159" t="s">
        <v>273</v>
      </c>
      <c r="N169" s="159" t="s">
        <v>261</v>
      </c>
      <c r="O169" s="159" t="s">
        <v>282</v>
      </c>
      <c r="P169" s="159" t="s">
        <v>282</v>
      </c>
      <c r="Q169" s="159" t="s">
        <v>282</v>
      </c>
      <c r="R169" s="159" t="s">
        <v>282</v>
      </c>
      <c r="S169" s="159" t="s">
        <v>10507</v>
      </c>
      <c r="T169" s="284" t="s">
        <v>10771</v>
      </c>
      <c r="U169" s="289" t="s">
        <v>273</v>
      </c>
      <c r="V169" s="159">
        <v>12</v>
      </c>
      <c r="W169" s="159" t="s">
        <v>273</v>
      </c>
      <c r="X169" s="159" t="s">
        <v>273</v>
      </c>
      <c r="Y169" s="212" t="s">
        <v>282</v>
      </c>
      <c r="Z169" s="212" t="s">
        <v>282</v>
      </c>
      <c r="AA169" s="212" t="s">
        <v>282</v>
      </c>
      <c r="AB169" s="212" t="s">
        <v>282</v>
      </c>
      <c r="AC169" s="212" t="s">
        <v>282</v>
      </c>
      <c r="AD169" s="212" t="s">
        <v>282</v>
      </c>
      <c r="AE169" s="159" t="s">
        <v>282</v>
      </c>
      <c r="AF169" s="159" t="s">
        <v>282</v>
      </c>
      <c r="AG169" s="212" t="s">
        <v>282</v>
      </c>
      <c r="AH169" s="159" t="s">
        <v>282</v>
      </c>
      <c r="AI169" s="159" t="s">
        <v>282</v>
      </c>
      <c r="AJ169" s="212" t="s">
        <v>282</v>
      </c>
      <c r="AK169" s="212" t="s">
        <v>282</v>
      </c>
      <c r="AL169" s="212" t="s">
        <v>282</v>
      </c>
      <c r="AM169" s="212" t="s">
        <v>282</v>
      </c>
      <c r="AN169" s="212" t="s">
        <v>282</v>
      </c>
      <c r="AO169" s="212" t="s">
        <v>282</v>
      </c>
      <c r="AP169" s="212" t="s">
        <v>282</v>
      </c>
      <c r="AQ169" s="212" t="s">
        <v>282</v>
      </c>
      <c r="AR169" s="212" t="s">
        <v>282</v>
      </c>
      <c r="AS169" s="212" t="s">
        <v>282</v>
      </c>
      <c r="AT169" s="212" t="s">
        <v>282</v>
      </c>
      <c r="AU169" s="212" t="s">
        <v>282</v>
      </c>
      <c r="AV169" s="212" t="s">
        <v>282</v>
      </c>
      <c r="AW169" s="212" t="s">
        <v>282</v>
      </c>
      <c r="AX169" s="212" t="s">
        <v>282</v>
      </c>
      <c r="AY169" s="212" t="s">
        <v>282</v>
      </c>
      <c r="AZ169" s="212" t="s">
        <v>282</v>
      </c>
      <c r="BA169" s="212" t="s">
        <v>282</v>
      </c>
      <c r="BB169" s="212" t="s">
        <v>282</v>
      </c>
      <c r="BC169" s="212" t="s">
        <v>282</v>
      </c>
      <c r="BD169" s="212" t="s">
        <v>282</v>
      </c>
      <c r="BE169" s="212" t="s">
        <v>282</v>
      </c>
    </row>
    <row r="170" spans="1:57" s="212" customFormat="1" x14ac:dyDescent="0.25">
      <c r="A170" s="161" t="s">
        <v>14468</v>
      </c>
      <c r="B170" s="159" t="s">
        <v>282</v>
      </c>
      <c r="C170" s="212" t="s">
        <v>673</v>
      </c>
      <c r="D170" s="212" t="s">
        <v>11103</v>
      </c>
      <c r="E170" s="212" t="s">
        <v>11105</v>
      </c>
      <c r="F170" s="212" t="s">
        <v>183</v>
      </c>
      <c r="G170" s="212" t="s">
        <v>282</v>
      </c>
      <c r="H170" s="159" t="s">
        <v>10761</v>
      </c>
      <c r="I170" s="159" t="s">
        <v>11104</v>
      </c>
      <c r="J170" s="159" t="s">
        <v>273</v>
      </c>
      <c r="K170" s="159">
        <v>6</v>
      </c>
      <c r="L170" s="159" t="s">
        <v>11113</v>
      </c>
      <c r="M170" s="159" t="s">
        <v>10534</v>
      </c>
      <c r="N170" s="212" t="s">
        <v>673</v>
      </c>
      <c r="O170" s="212" t="s">
        <v>11103</v>
      </c>
      <c r="P170" s="212" t="s">
        <v>11106</v>
      </c>
      <c r="Q170" s="212" t="s">
        <v>183</v>
      </c>
      <c r="R170" s="212" t="s">
        <v>282</v>
      </c>
      <c r="S170" s="159" t="s">
        <v>10761</v>
      </c>
      <c r="T170" s="159" t="s">
        <v>11104</v>
      </c>
      <c r="U170" s="159" t="s">
        <v>273</v>
      </c>
      <c r="V170" s="159">
        <v>6</v>
      </c>
      <c r="W170" s="159" t="s">
        <v>11114</v>
      </c>
      <c r="X170" s="159" t="s">
        <v>10534</v>
      </c>
      <c r="Y170" s="212" t="s">
        <v>671</v>
      </c>
      <c r="Z170" s="212" t="s">
        <v>282</v>
      </c>
      <c r="AA170" s="212" t="s">
        <v>11107</v>
      </c>
      <c r="AB170" s="212" t="s">
        <v>282</v>
      </c>
      <c r="AC170" s="212" t="s">
        <v>282</v>
      </c>
      <c r="AD170" s="212" t="s">
        <v>282</v>
      </c>
      <c r="AE170" s="159" t="s">
        <v>282</v>
      </c>
      <c r="AF170" s="159" t="s">
        <v>282</v>
      </c>
      <c r="AG170" s="212">
        <v>6</v>
      </c>
      <c r="AH170" s="159" t="s">
        <v>282</v>
      </c>
      <c r="AI170" s="159" t="s">
        <v>282</v>
      </c>
      <c r="AJ170" s="212" t="s">
        <v>306</v>
      </c>
      <c r="AK170" s="212" t="s">
        <v>282</v>
      </c>
      <c r="AL170" s="212" t="s">
        <v>11108</v>
      </c>
      <c r="AM170" s="212" t="s">
        <v>282</v>
      </c>
      <c r="AN170" s="212" t="s">
        <v>282</v>
      </c>
      <c r="AO170" s="212" t="s">
        <v>282</v>
      </c>
      <c r="AP170" s="212" t="s">
        <v>282</v>
      </c>
      <c r="AQ170" s="212" t="s">
        <v>282</v>
      </c>
      <c r="AR170" s="212">
        <v>6</v>
      </c>
      <c r="AS170" s="212" t="s">
        <v>282</v>
      </c>
      <c r="AT170" s="212" t="s">
        <v>282</v>
      </c>
      <c r="AU170" s="212" t="s">
        <v>282</v>
      </c>
      <c r="AV170" s="212" t="s">
        <v>282</v>
      </c>
      <c r="AW170" s="212" t="s">
        <v>282</v>
      </c>
      <c r="AX170" s="212" t="s">
        <v>282</v>
      </c>
      <c r="AY170" s="212" t="s">
        <v>282</v>
      </c>
      <c r="AZ170" s="212" t="s">
        <v>282</v>
      </c>
      <c r="BA170" s="212" t="s">
        <v>282</v>
      </c>
      <c r="BB170" s="212" t="s">
        <v>282</v>
      </c>
      <c r="BC170" s="212" t="s">
        <v>282</v>
      </c>
      <c r="BD170" s="212" t="s">
        <v>282</v>
      </c>
      <c r="BE170" s="212" t="s">
        <v>282</v>
      </c>
    </row>
    <row r="171" spans="1:57" s="212" customFormat="1" x14ac:dyDescent="0.25">
      <c r="A171" s="161" t="s">
        <v>5509</v>
      </c>
      <c r="B171" s="159" t="s">
        <v>282</v>
      </c>
      <c r="C171" s="212" t="s">
        <v>256</v>
      </c>
      <c r="D171" s="212" t="s">
        <v>282</v>
      </c>
      <c r="E171" s="212" t="s">
        <v>282</v>
      </c>
      <c r="F171" s="212" t="s">
        <v>282</v>
      </c>
      <c r="G171" s="212" t="s">
        <v>282</v>
      </c>
      <c r="H171" s="159" t="s">
        <v>10507</v>
      </c>
      <c r="I171" s="289" t="s">
        <v>12906</v>
      </c>
      <c r="J171" s="159" t="s">
        <v>273</v>
      </c>
      <c r="K171" s="159">
        <v>12</v>
      </c>
      <c r="L171" s="159" t="s">
        <v>273</v>
      </c>
      <c r="M171" s="159" t="s">
        <v>273</v>
      </c>
      <c r="N171" s="159" t="s">
        <v>246</v>
      </c>
      <c r="O171" s="159" t="s">
        <v>282</v>
      </c>
      <c r="P171" s="159" t="s">
        <v>282</v>
      </c>
      <c r="Q171" s="159" t="s">
        <v>282</v>
      </c>
      <c r="R171" s="159" t="s">
        <v>282</v>
      </c>
      <c r="S171" s="159" t="s">
        <v>10507</v>
      </c>
      <c r="T171" s="289" t="s">
        <v>11609</v>
      </c>
      <c r="U171" s="159" t="s">
        <v>273</v>
      </c>
      <c r="V171" s="159">
        <v>12</v>
      </c>
      <c r="W171" s="159" t="s">
        <v>273</v>
      </c>
      <c r="X171" s="159" t="s">
        <v>273</v>
      </c>
      <c r="Y171" s="159" t="s">
        <v>790</v>
      </c>
      <c r="Z171" s="159" t="s">
        <v>282</v>
      </c>
      <c r="AA171" s="159" t="s">
        <v>282</v>
      </c>
      <c r="AB171" s="159" t="s">
        <v>282</v>
      </c>
      <c r="AC171" s="159" t="s">
        <v>282</v>
      </c>
      <c r="AD171" s="159" t="s">
        <v>10507</v>
      </c>
      <c r="AE171" s="159" t="s">
        <v>273</v>
      </c>
      <c r="AF171" s="159" t="s">
        <v>273</v>
      </c>
      <c r="AG171" s="212">
        <v>12</v>
      </c>
      <c r="AH171" s="159" t="s">
        <v>273</v>
      </c>
      <c r="AI171" s="159" t="s">
        <v>273</v>
      </c>
      <c r="AJ171" s="212" t="s">
        <v>282</v>
      </c>
      <c r="AK171" s="212" t="s">
        <v>282</v>
      </c>
      <c r="AL171" s="212" t="s">
        <v>282</v>
      </c>
      <c r="AM171" s="212" t="s">
        <v>282</v>
      </c>
      <c r="AN171" s="212" t="s">
        <v>282</v>
      </c>
      <c r="AO171" s="212" t="s">
        <v>282</v>
      </c>
      <c r="AP171" s="212" t="s">
        <v>282</v>
      </c>
      <c r="AQ171" s="212" t="s">
        <v>282</v>
      </c>
      <c r="AR171" s="212" t="s">
        <v>282</v>
      </c>
      <c r="AS171" s="212" t="s">
        <v>282</v>
      </c>
      <c r="AT171" s="212" t="s">
        <v>282</v>
      </c>
      <c r="AU171" s="212" t="s">
        <v>282</v>
      </c>
      <c r="AV171" s="212" t="s">
        <v>282</v>
      </c>
      <c r="AW171" s="212" t="s">
        <v>282</v>
      </c>
      <c r="AX171" s="212" t="s">
        <v>282</v>
      </c>
      <c r="AY171" s="212" t="s">
        <v>282</v>
      </c>
      <c r="AZ171" s="212" t="s">
        <v>282</v>
      </c>
      <c r="BA171" s="212" t="s">
        <v>282</v>
      </c>
      <c r="BB171" s="212" t="s">
        <v>282</v>
      </c>
      <c r="BC171" s="212" t="s">
        <v>282</v>
      </c>
      <c r="BD171" s="212" t="s">
        <v>282</v>
      </c>
      <c r="BE171" s="212" t="s">
        <v>282</v>
      </c>
    </row>
    <row r="172" spans="1:57" s="212" customFormat="1" x14ac:dyDescent="0.25">
      <c r="A172" s="161" t="s">
        <v>7449</v>
      </c>
      <c r="B172" s="159" t="s">
        <v>282</v>
      </c>
      <c r="C172" s="212" t="s">
        <v>246</v>
      </c>
      <c r="D172" s="212" t="s">
        <v>282</v>
      </c>
      <c r="E172" s="212" t="s">
        <v>282</v>
      </c>
      <c r="F172" s="212" t="s">
        <v>282</v>
      </c>
      <c r="G172" s="212" t="s">
        <v>282</v>
      </c>
      <c r="H172" s="159" t="s">
        <v>10507</v>
      </c>
      <c r="I172" s="289" t="s">
        <v>406</v>
      </c>
      <c r="J172" s="159" t="s">
        <v>273</v>
      </c>
      <c r="K172" s="159">
        <v>4</v>
      </c>
      <c r="L172" s="159" t="s">
        <v>273</v>
      </c>
      <c r="M172" s="159" t="s">
        <v>273</v>
      </c>
      <c r="N172" s="159" t="s">
        <v>255</v>
      </c>
      <c r="O172" s="159" t="s">
        <v>282</v>
      </c>
      <c r="P172" s="159" t="s">
        <v>282</v>
      </c>
      <c r="Q172" s="159" t="s">
        <v>282</v>
      </c>
      <c r="R172" s="159" t="s">
        <v>282</v>
      </c>
      <c r="S172" s="159" t="s">
        <v>10507</v>
      </c>
      <c r="T172" s="289" t="s">
        <v>11050</v>
      </c>
      <c r="U172" s="159" t="s">
        <v>273</v>
      </c>
      <c r="V172" s="159">
        <v>4</v>
      </c>
      <c r="W172" s="159" t="s">
        <v>273</v>
      </c>
      <c r="X172" s="159" t="s">
        <v>273</v>
      </c>
      <c r="Y172" s="159" t="s">
        <v>256</v>
      </c>
      <c r="Z172" s="159" t="s">
        <v>282</v>
      </c>
      <c r="AA172" s="159" t="s">
        <v>282</v>
      </c>
      <c r="AB172" s="159" t="s">
        <v>282</v>
      </c>
      <c r="AC172" s="159" t="s">
        <v>282</v>
      </c>
      <c r="AD172" s="159" t="s">
        <v>10507</v>
      </c>
      <c r="AE172" s="159" t="s">
        <v>406</v>
      </c>
      <c r="AF172" s="159" t="s">
        <v>273</v>
      </c>
      <c r="AG172" s="212">
        <v>4</v>
      </c>
      <c r="AH172" s="159" t="s">
        <v>273</v>
      </c>
      <c r="AI172" s="159" t="s">
        <v>273</v>
      </c>
      <c r="AJ172" s="212" t="s">
        <v>282</v>
      </c>
      <c r="AK172" s="212" t="s">
        <v>282</v>
      </c>
      <c r="AL172" s="212" t="s">
        <v>282</v>
      </c>
      <c r="AM172" s="212" t="s">
        <v>282</v>
      </c>
      <c r="AN172" s="212" t="s">
        <v>282</v>
      </c>
      <c r="AO172" s="212" t="s">
        <v>282</v>
      </c>
      <c r="AP172" s="212" t="s">
        <v>282</v>
      </c>
      <c r="AQ172" s="212" t="s">
        <v>282</v>
      </c>
      <c r="AR172" s="212" t="s">
        <v>282</v>
      </c>
      <c r="AS172" s="212" t="s">
        <v>282</v>
      </c>
      <c r="AT172" s="212" t="s">
        <v>282</v>
      </c>
      <c r="AU172" s="212" t="s">
        <v>282</v>
      </c>
      <c r="AV172" s="212" t="s">
        <v>282</v>
      </c>
      <c r="AW172" s="212" t="s">
        <v>282</v>
      </c>
      <c r="AX172" s="212" t="s">
        <v>282</v>
      </c>
      <c r="AY172" s="212" t="s">
        <v>282</v>
      </c>
      <c r="AZ172" s="212" t="s">
        <v>282</v>
      </c>
      <c r="BA172" s="212" t="s">
        <v>282</v>
      </c>
      <c r="BB172" s="212" t="s">
        <v>282</v>
      </c>
      <c r="BC172" s="212" t="s">
        <v>282</v>
      </c>
      <c r="BD172" s="212" t="s">
        <v>282</v>
      </c>
      <c r="BE172" s="212" t="s">
        <v>282</v>
      </c>
    </row>
    <row r="173" spans="1:57" s="212" customFormat="1" x14ac:dyDescent="0.25">
      <c r="A173" s="161" t="s">
        <v>4734</v>
      </c>
      <c r="B173" s="159" t="s">
        <v>11980</v>
      </c>
      <c r="C173" s="212" t="s">
        <v>246</v>
      </c>
      <c r="D173" s="212" t="s">
        <v>282</v>
      </c>
      <c r="E173" s="212" t="s">
        <v>13773</v>
      </c>
      <c r="F173" s="212" t="s">
        <v>282</v>
      </c>
      <c r="G173" s="212" t="s">
        <v>282</v>
      </c>
      <c r="H173" s="159" t="s">
        <v>10507</v>
      </c>
      <c r="I173" s="289" t="s">
        <v>406</v>
      </c>
      <c r="J173" s="159">
        <v>7</v>
      </c>
      <c r="K173" s="159">
        <v>12</v>
      </c>
      <c r="L173" s="159" t="s">
        <v>273</v>
      </c>
      <c r="M173" s="159" t="s">
        <v>273</v>
      </c>
      <c r="N173" s="159" t="s">
        <v>790</v>
      </c>
      <c r="O173" s="159" t="s">
        <v>282</v>
      </c>
      <c r="P173" s="159" t="s">
        <v>13774</v>
      </c>
      <c r="Q173" s="159" t="s">
        <v>282</v>
      </c>
      <c r="R173" s="159" t="s">
        <v>282</v>
      </c>
      <c r="S173" s="159" t="s">
        <v>10507</v>
      </c>
      <c r="T173" s="289" t="s">
        <v>13243</v>
      </c>
      <c r="U173" s="159">
        <v>21</v>
      </c>
      <c r="V173" s="159">
        <v>12</v>
      </c>
      <c r="W173" s="159" t="s">
        <v>273</v>
      </c>
      <c r="X173" s="159" t="s">
        <v>273</v>
      </c>
      <c r="Y173" s="212" t="s">
        <v>282</v>
      </c>
      <c r="Z173" s="212" t="s">
        <v>282</v>
      </c>
      <c r="AA173" s="212" t="s">
        <v>282</v>
      </c>
      <c r="AB173" s="212" t="s">
        <v>282</v>
      </c>
      <c r="AC173" s="212" t="s">
        <v>282</v>
      </c>
      <c r="AD173" s="212" t="s">
        <v>282</v>
      </c>
      <c r="AE173" s="159" t="s">
        <v>282</v>
      </c>
      <c r="AF173" s="159" t="s">
        <v>282</v>
      </c>
      <c r="AG173" s="212" t="s">
        <v>282</v>
      </c>
      <c r="AH173" s="159" t="s">
        <v>282</v>
      </c>
      <c r="AI173" s="159" t="s">
        <v>282</v>
      </c>
      <c r="AJ173" s="212" t="s">
        <v>282</v>
      </c>
      <c r="AK173" s="212" t="s">
        <v>282</v>
      </c>
      <c r="AL173" s="212" t="s">
        <v>282</v>
      </c>
      <c r="AM173" s="212" t="s">
        <v>282</v>
      </c>
      <c r="AN173" s="212" t="s">
        <v>282</v>
      </c>
      <c r="AO173" s="212" t="s">
        <v>282</v>
      </c>
      <c r="AP173" s="212" t="s">
        <v>282</v>
      </c>
      <c r="AQ173" s="212" t="s">
        <v>282</v>
      </c>
      <c r="AR173" s="212" t="s">
        <v>282</v>
      </c>
      <c r="AS173" s="212" t="s">
        <v>282</v>
      </c>
      <c r="AT173" s="212" t="s">
        <v>282</v>
      </c>
      <c r="AU173" s="212" t="s">
        <v>282</v>
      </c>
      <c r="AV173" s="212" t="s">
        <v>282</v>
      </c>
      <c r="AW173" s="212" t="s">
        <v>282</v>
      </c>
      <c r="AX173" s="212" t="s">
        <v>282</v>
      </c>
      <c r="AY173" s="212" t="s">
        <v>282</v>
      </c>
      <c r="AZ173" s="212" t="s">
        <v>282</v>
      </c>
      <c r="BA173" s="212" t="s">
        <v>282</v>
      </c>
      <c r="BB173" s="212" t="s">
        <v>282</v>
      </c>
      <c r="BC173" s="212" t="s">
        <v>282</v>
      </c>
      <c r="BD173" s="212" t="s">
        <v>282</v>
      </c>
      <c r="BE173" s="212" t="s">
        <v>282</v>
      </c>
    </row>
    <row r="174" spans="1:57" s="212" customFormat="1" x14ac:dyDescent="0.25">
      <c r="A174" s="161" t="s">
        <v>2292</v>
      </c>
      <c r="B174" s="159" t="s">
        <v>11980</v>
      </c>
      <c r="C174" s="212" t="s">
        <v>246</v>
      </c>
      <c r="D174" s="212" t="s">
        <v>282</v>
      </c>
      <c r="E174" s="212" t="s">
        <v>12021</v>
      </c>
      <c r="F174" s="212" t="s">
        <v>282</v>
      </c>
      <c r="G174" s="212" t="s">
        <v>282</v>
      </c>
      <c r="H174" s="159" t="s">
        <v>10507</v>
      </c>
      <c r="I174" s="289" t="s">
        <v>10580</v>
      </c>
      <c r="J174" s="159">
        <v>7</v>
      </c>
      <c r="K174" s="159">
        <v>6</v>
      </c>
      <c r="L174" s="159" t="s">
        <v>273</v>
      </c>
      <c r="M174" s="159" t="s">
        <v>273</v>
      </c>
      <c r="N174" s="159" t="s">
        <v>263</v>
      </c>
      <c r="O174" s="159" t="s">
        <v>282</v>
      </c>
      <c r="P174" s="159" t="s">
        <v>12023</v>
      </c>
      <c r="Q174" s="159" t="s">
        <v>282</v>
      </c>
      <c r="R174" s="159" t="s">
        <v>282</v>
      </c>
      <c r="S174" s="159" t="s">
        <v>10507</v>
      </c>
      <c r="T174" s="289" t="s">
        <v>10713</v>
      </c>
      <c r="U174" s="159">
        <v>14</v>
      </c>
      <c r="V174" s="159">
        <v>6</v>
      </c>
      <c r="W174" s="159" t="s">
        <v>273</v>
      </c>
      <c r="X174" s="159" t="s">
        <v>273</v>
      </c>
      <c r="Y174" s="212" t="s">
        <v>282</v>
      </c>
      <c r="Z174" s="212" t="s">
        <v>282</v>
      </c>
      <c r="AA174" s="212" t="s">
        <v>282</v>
      </c>
      <c r="AB174" s="212" t="s">
        <v>282</v>
      </c>
      <c r="AC174" s="212" t="s">
        <v>282</v>
      </c>
      <c r="AD174" s="212" t="s">
        <v>282</v>
      </c>
      <c r="AE174" s="159" t="s">
        <v>282</v>
      </c>
      <c r="AF174" s="159" t="s">
        <v>282</v>
      </c>
      <c r="AG174" s="212" t="s">
        <v>282</v>
      </c>
      <c r="AH174" s="159" t="s">
        <v>282</v>
      </c>
      <c r="AI174" s="159" t="s">
        <v>282</v>
      </c>
      <c r="AJ174" s="212" t="s">
        <v>282</v>
      </c>
      <c r="AK174" s="212" t="s">
        <v>282</v>
      </c>
      <c r="AL174" s="212" t="s">
        <v>282</v>
      </c>
      <c r="AM174" s="212" t="s">
        <v>282</v>
      </c>
      <c r="AN174" s="212" t="s">
        <v>282</v>
      </c>
      <c r="AO174" s="212" t="s">
        <v>282</v>
      </c>
      <c r="AP174" s="212" t="s">
        <v>282</v>
      </c>
      <c r="AQ174" s="212" t="s">
        <v>282</v>
      </c>
      <c r="AR174" s="212" t="s">
        <v>282</v>
      </c>
      <c r="AS174" s="212" t="s">
        <v>282</v>
      </c>
      <c r="AT174" s="212" t="s">
        <v>282</v>
      </c>
      <c r="AU174" s="212" t="s">
        <v>282</v>
      </c>
      <c r="AV174" s="212" t="s">
        <v>282</v>
      </c>
      <c r="AW174" s="212" t="s">
        <v>282</v>
      </c>
      <c r="AX174" s="212" t="s">
        <v>282</v>
      </c>
      <c r="AY174" s="212" t="s">
        <v>282</v>
      </c>
      <c r="AZ174" s="212" t="s">
        <v>282</v>
      </c>
      <c r="BA174" s="212" t="s">
        <v>282</v>
      </c>
      <c r="BB174" s="212" t="s">
        <v>282</v>
      </c>
      <c r="BC174" s="212" t="s">
        <v>282</v>
      </c>
      <c r="BD174" s="212" t="s">
        <v>282</v>
      </c>
      <c r="BE174" s="212" t="s">
        <v>282</v>
      </c>
    </row>
    <row r="175" spans="1:57" s="212" customFormat="1" x14ac:dyDescent="0.25">
      <c r="A175" s="161" t="s">
        <v>7812</v>
      </c>
      <c r="B175" s="159" t="s">
        <v>13378</v>
      </c>
      <c r="C175" s="212" t="s">
        <v>246</v>
      </c>
      <c r="D175" s="212" t="s">
        <v>282</v>
      </c>
      <c r="E175" s="212" t="s">
        <v>282</v>
      </c>
      <c r="F175" s="212" t="s">
        <v>282</v>
      </c>
      <c r="G175" s="212" t="s">
        <v>282</v>
      </c>
      <c r="H175" s="159" t="s">
        <v>10507</v>
      </c>
      <c r="I175" s="289" t="s">
        <v>406</v>
      </c>
      <c r="J175" s="159" t="s">
        <v>273</v>
      </c>
      <c r="K175" s="159">
        <v>8</v>
      </c>
      <c r="L175" s="159" t="s">
        <v>11862</v>
      </c>
      <c r="M175" s="159" t="s">
        <v>273</v>
      </c>
      <c r="N175" s="159" t="s">
        <v>790</v>
      </c>
      <c r="O175" s="159" t="s">
        <v>282</v>
      </c>
      <c r="P175" s="159" t="s">
        <v>282</v>
      </c>
      <c r="Q175" s="159" t="s">
        <v>282</v>
      </c>
      <c r="R175" s="159" t="s">
        <v>282</v>
      </c>
      <c r="S175" s="159" t="s">
        <v>10507</v>
      </c>
      <c r="T175" s="289" t="s">
        <v>273</v>
      </c>
      <c r="U175" s="159" t="s">
        <v>273</v>
      </c>
      <c r="V175" s="159">
        <v>8</v>
      </c>
      <c r="W175" s="159" t="s">
        <v>273</v>
      </c>
      <c r="X175" s="159" t="s">
        <v>273</v>
      </c>
      <c r="Y175" s="212" t="s">
        <v>282</v>
      </c>
      <c r="Z175" s="212" t="s">
        <v>282</v>
      </c>
      <c r="AA175" s="212" t="s">
        <v>282</v>
      </c>
      <c r="AB175" s="212" t="s">
        <v>282</v>
      </c>
      <c r="AC175" s="212" t="s">
        <v>282</v>
      </c>
      <c r="AD175" s="212" t="s">
        <v>282</v>
      </c>
      <c r="AE175" s="159" t="s">
        <v>282</v>
      </c>
      <c r="AF175" s="159" t="s">
        <v>282</v>
      </c>
      <c r="AG175" s="212" t="s">
        <v>282</v>
      </c>
      <c r="AH175" s="159" t="s">
        <v>282</v>
      </c>
      <c r="AI175" s="159" t="s">
        <v>282</v>
      </c>
      <c r="AJ175" s="212" t="s">
        <v>282</v>
      </c>
      <c r="AK175" s="212" t="s">
        <v>282</v>
      </c>
      <c r="AL175" s="212" t="s">
        <v>282</v>
      </c>
      <c r="AM175" s="212" t="s">
        <v>282</v>
      </c>
      <c r="AN175" s="212" t="s">
        <v>282</v>
      </c>
      <c r="AO175" s="212" t="s">
        <v>282</v>
      </c>
      <c r="AP175" s="212" t="s">
        <v>282</v>
      </c>
      <c r="AQ175" s="212" t="s">
        <v>282</v>
      </c>
      <c r="AR175" s="212" t="s">
        <v>282</v>
      </c>
      <c r="AS175" s="212" t="s">
        <v>282</v>
      </c>
      <c r="AT175" s="212" t="s">
        <v>282</v>
      </c>
      <c r="AU175" s="212" t="s">
        <v>282</v>
      </c>
      <c r="AV175" s="212" t="s">
        <v>282</v>
      </c>
      <c r="AW175" s="212" t="s">
        <v>282</v>
      </c>
      <c r="AX175" s="212" t="s">
        <v>282</v>
      </c>
      <c r="AY175" s="212" t="s">
        <v>282</v>
      </c>
      <c r="AZ175" s="212" t="s">
        <v>282</v>
      </c>
      <c r="BA175" s="212" t="s">
        <v>282</v>
      </c>
      <c r="BB175" s="212" t="s">
        <v>282</v>
      </c>
      <c r="BC175" s="212" t="s">
        <v>282</v>
      </c>
      <c r="BD175" s="212" t="s">
        <v>282</v>
      </c>
      <c r="BE175" s="212" t="s">
        <v>282</v>
      </c>
    </row>
    <row r="176" spans="1:57" s="212" customFormat="1" x14ac:dyDescent="0.25">
      <c r="A176" s="161" t="s">
        <v>7814</v>
      </c>
      <c r="B176" s="159" t="s">
        <v>13378</v>
      </c>
      <c r="C176" s="212" t="s">
        <v>246</v>
      </c>
      <c r="D176" s="212" t="s">
        <v>282</v>
      </c>
      <c r="E176" s="212" t="s">
        <v>282</v>
      </c>
      <c r="F176" s="212" t="s">
        <v>282</v>
      </c>
      <c r="G176" s="212" t="s">
        <v>282</v>
      </c>
      <c r="H176" s="159" t="s">
        <v>10507</v>
      </c>
      <c r="I176" s="289" t="s">
        <v>406</v>
      </c>
      <c r="J176" s="159" t="s">
        <v>273</v>
      </c>
      <c r="K176" s="159">
        <v>8</v>
      </c>
      <c r="L176" s="159" t="s">
        <v>11862</v>
      </c>
      <c r="M176" s="159" t="s">
        <v>273</v>
      </c>
      <c r="N176" s="159" t="s">
        <v>790</v>
      </c>
      <c r="O176" s="159" t="s">
        <v>282</v>
      </c>
      <c r="P176" s="159" t="s">
        <v>282</v>
      </c>
      <c r="Q176" s="159" t="s">
        <v>282</v>
      </c>
      <c r="R176" s="159" t="s">
        <v>282</v>
      </c>
      <c r="S176" s="159" t="s">
        <v>10507</v>
      </c>
      <c r="T176" s="289" t="s">
        <v>273</v>
      </c>
      <c r="U176" s="159" t="s">
        <v>273</v>
      </c>
      <c r="V176" s="159">
        <v>8</v>
      </c>
      <c r="W176" s="159" t="s">
        <v>273</v>
      </c>
      <c r="X176" s="159" t="s">
        <v>273</v>
      </c>
      <c r="Y176" s="212" t="s">
        <v>282</v>
      </c>
      <c r="Z176" s="212" t="s">
        <v>282</v>
      </c>
      <c r="AA176" s="212" t="s">
        <v>282</v>
      </c>
      <c r="AB176" s="212" t="s">
        <v>282</v>
      </c>
      <c r="AC176" s="212" t="s">
        <v>282</v>
      </c>
      <c r="AD176" s="212" t="s">
        <v>282</v>
      </c>
      <c r="AE176" s="159" t="s">
        <v>282</v>
      </c>
      <c r="AF176" s="159" t="s">
        <v>282</v>
      </c>
      <c r="AG176" s="212" t="s">
        <v>282</v>
      </c>
      <c r="AH176" s="159" t="s">
        <v>282</v>
      </c>
      <c r="AI176" s="159" t="s">
        <v>282</v>
      </c>
      <c r="AJ176" s="212" t="s">
        <v>282</v>
      </c>
      <c r="AK176" s="212" t="s">
        <v>282</v>
      </c>
      <c r="AL176" s="212" t="s">
        <v>282</v>
      </c>
      <c r="AM176" s="212" t="s">
        <v>282</v>
      </c>
      <c r="AN176" s="212" t="s">
        <v>282</v>
      </c>
      <c r="AO176" s="212" t="s">
        <v>282</v>
      </c>
      <c r="AP176" s="212" t="s">
        <v>282</v>
      </c>
      <c r="AQ176" s="212" t="s">
        <v>282</v>
      </c>
      <c r="AR176" s="212" t="s">
        <v>282</v>
      </c>
      <c r="AS176" s="212" t="s">
        <v>282</v>
      </c>
      <c r="AT176" s="212" t="s">
        <v>282</v>
      </c>
      <c r="AU176" s="212" t="s">
        <v>282</v>
      </c>
      <c r="AV176" s="212" t="s">
        <v>282</v>
      </c>
      <c r="AW176" s="212" t="s">
        <v>282</v>
      </c>
      <c r="AX176" s="212" t="s">
        <v>282</v>
      </c>
      <c r="AY176" s="212" t="s">
        <v>282</v>
      </c>
      <c r="AZ176" s="212" t="s">
        <v>282</v>
      </c>
      <c r="BA176" s="212" t="s">
        <v>282</v>
      </c>
      <c r="BB176" s="212" t="s">
        <v>282</v>
      </c>
      <c r="BC176" s="212" t="s">
        <v>282</v>
      </c>
      <c r="BD176" s="212" t="s">
        <v>282</v>
      </c>
      <c r="BE176" s="212" t="s">
        <v>282</v>
      </c>
    </row>
    <row r="177" spans="1:57" s="212" customFormat="1" x14ac:dyDescent="0.25">
      <c r="A177" s="161" t="s">
        <v>7815</v>
      </c>
      <c r="B177" s="159" t="s">
        <v>13378</v>
      </c>
      <c r="C177" s="212" t="s">
        <v>257</v>
      </c>
      <c r="D177" s="212" t="s">
        <v>282</v>
      </c>
      <c r="E177" s="212" t="s">
        <v>282</v>
      </c>
      <c r="F177" s="212" t="s">
        <v>282</v>
      </c>
      <c r="G177" s="212" t="s">
        <v>282</v>
      </c>
      <c r="H177" s="159" t="s">
        <v>10507</v>
      </c>
      <c r="I177" s="289" t="s">
        <v>406</v>
      </c>
      <c r="J177" s="159" t="s">
        <v>273</v>
      </c>
      <c r="K177" s="159">
        <v>8</v>
      </c>
      <c r="L177" s="159" t="s">
        <v>11862</v>
      </c>
      <c r="M177" s="159" t="s">
        <v>273</v>
      </c>
      <c r="N177" s="159" t="s">
        <v>790</v>
      </c>
      <c r="O177" s="159" t="s">
        <v>282</v>
      </c>
      <c r="P177" s="159" t="s">
        <v>282</v>
      </c>
      <c r="Q177" s="159" t="s">
        <v>282</v>
      </c>
      <c r="R177" s="159" t="s">
        <v>282</v>
      </c>
      <c r="S177" s="159" t="s">
        <v>10507</v>
      </c>
      <c r="T177" s="289" t="s">
        <v>273</v>
      </c>
      <c r="U177" s="159" t="s">
        <v>273</v>
      </c>
      <c r="V177" s="159">
        <v>8</v>
      </c>
      <c r="W177" s="159" t="s">
        <v>273</v>
      </c>
      <c r="X177" s="159" t="s">
        <v>273</v>
      </c>
      <c r="Y177" s="212" t="s">
        <v>282</v>
      </c>
      <c r="Z177" s="212" t="s">
        <v>282</v>
      </c>
      <c r="AA177" s="212" t="s">
        <v>282</v>
      </c>
      <c r="AB177" s="212" t="s">
        <v>282</v>
      </c>
      <c r="AC177" s="212" t="s">
        <v>282</v>
      </c>
      <c r="AD177" s="212" t="s">
        <v>282</v>
      </c>
      <c r="AE177" s="159" t="s">
        <v>282</v>
      </c>
      <c r="AF177" s="159" t="s">
        <v>282</v>
      </c>
      <c r="AG177" s="212" t="s">
        <v>282</v>
      </c>
      <c r="AH177" s="159" t="s">
        <v>282</v>
      </c>
      <c r="AI177" s="159" t="s">
        <v>282</v>
      </c>
      <c r="AJ177" s="212" t="s">
        <v>282</v>
      </c>
      <c r="AK177" s="212" t="s">
        <v>282</v>
      </c>
      <c r="AL177" s="212" t="s">
        <v>282</v>
      </c>
      <c r="AM177" s="212" t="s">
        <v>282</v>
      </c>
      <c r="AN177" s="212" t="s">
        <v>282</v>
      </c>
      <c r="AO177" s="212" t="s">
        <v>282</v>
      </c>
      <c r="AP177" s="212" t="s">
        <v>282</v>
      </c>
      <c r="AQ177" s="212" t="s">
        <v>282</v>
      </c>
      <c r="AR177" s="212" t="s">
        <v>282</v>
      </c>
      <c r="AS177" s="212" t="s">
        <v>282</v>
      </c>
      <c r="AT177" s="212" t="s">
        <v>282</v>
      </c>
      <c r="AU177" s="212" t="s">
        <v>282</v>
      </c>
      <c r="AV177" s="212" t="s">
        <v>282</v>
      </c>
      <c r="AW177" s="212" t="s">
        <v>282</v>
      </c>
      <c r="AX177" s="212" t="s">
        <v>282</v>
      </c>
      <c r="AY177" s="212" t="s">
        <v>282</v>
      </c>
      <c r="AZ177" s="212" t="s">
        <v>282</v>
      </c>
      <c r="BA177" s="212" t="s">
        <v>282</v>
      </c>
      <c r="BB177" s="212" t="s">
        <v>282</v>
      </c>
      <c r="BC177" s="212" t="s">
        <v>282</v>
      </c>
      <c r="BD177" s="212" t="s">
        <v>282</v>
      </c>
      <c r="BE177" s="212" t="s">
        <v>282</v>
      </c>
    </row>
    <row r="178" spans="1:57" s="212" customFormat="1" x14ac:dyDescent="0.25">
      <c r="A178" s="161" t="s">
        <v>397</v>
      </c>
      <c r="B178" s="159" t="s">
        <v>282</v>
      </c>
      <c r="C178" s="212" t="s">
        <v>252</v>
      </c>
      <c r="D178" s="212" t="s">
        <v>282</v>
      </c>
      <c r="E178" s="212" t="s">
        <v>282</v>
      </c>
      <c r="F178" s="212" t="s">
        <v>282</v>
      </c>
      <c r="G178" s="212" t="s">
        <v>282</v>
      </c>
      <c r="H178" s="159" t="s">
        <v>10507</v>
      </c>
      <c r="I178" s="289" t="s">
        <v>11158</v>
      </c>
      <c r="J178" s="159" t="s">
        <v>273</v>
      </c>
      <c r="K178" s="159">
        <v>8</v>
      </c>
      <c r="L178" s="159" t="s">
        <v>11159</v>
      </c>
      <c r="M178" s="159" t="s">
        <v>273</v>
      </c>
      <c r="N178" s="159" t="s">
        <v>790</v>
      </c>
      <c r="O178" s="159" t="s">
        <v>282</v>
      </c>
      <c r="P178" s="159" t="s">
        <v>282</v>
      </c>
      <c r="Q178" s="159" t="s">
        <v>282</v>
      </c>
      <c r="R178" s="159" t="s">
        <v>282</v>
      </c>
      <c r="S178" s="159" t="s">
        <v>10507</v>
      </c>
      <c r="T178" s="289" t="s">
        <v>273</v>
      </c>
      <c r="U178" s="159" t="s">
        <v>273</v>
      </c>
      <c r="V178" s="159">
        <v>8</v>
      </c>
      <c r="W178" s="159" t="s">
        <v>273</v>
      </c>
      <c r="X178" s="159" t="s">
        <v>273</v>
      </c>
      <c r="Y178" s="212" t="s">
        <v>282</v>
      </c>
      <c r="Z178" s="212" t="s">
        <v>282</v>
      </c>
      <c r="AA178" s="212" t="s">
        <v>282</v>
      </c>
      <c r="AB178" s="212" t="s">
        <v>282</v>
      </c>
      <c r="AC178" s="212" t="s">
        <v>282</v>
      </c>
      <c r="AD178" s="212" t="s">
        <v>282</v>
      </c>
      <c r="AE178" s="159" t="s">
        <v>282</v>
      </c>
      <c r="AF178" s="159" t="s">
        <v>282</v>
      </c>
      <c r="AG178" s="212" t="s">
        <v>282</v>
      </c>
      <c r="AH178" s="159" t="s">
        <v>282</v>
      </c>
      <c r="AI178" s="159" t="s">
        <v>282</v>
      </c>
      <c r="AJ178" s="212" t="s">
        <v>282</v>
      </c>
      <c r="AK178" s="212" t="s">
        <v>282</v>
      </c>
      <c r="AL178" s="212" t="s">
        <v>282</v>
      </c>
      <c r="AM178" s="212" t="s">
        <v>282</v>
      </c>
      <c r="AN178" s="212" t="s">
        <v>282</v>
      </c>
      <c r="AO178" s="212" t="s">
        <v>282</v>
      </c>
      <c r="AP178" s="212" t="s">
        <v>282</v>
      </c>
      <c r="AQ178" s="212" t="s">
        <v>282</v>
      </c>
      <c r="AR178" s="212" t="s">
        <v>282</v>
      </c>
      <c r="AS178" s="212" t="s">
        <v>282</v>
      </c>
      <c r="AT178" s="212" t="s">
        <v>282</v>
      </c>
      <c r="AU178" s="212" t="s">
        <v>282</v>
      </c>
      <c r="AV178" s="212" t="s">
        <v>282</v>
      </c>
      <c r="AW178" s="212" t="s">
        <v>282</v>
      </c>
      <c r="AX178" s="212" t="s">
        <v>282</v>
      </c>
      <c r="AY178" s="212" t="s">
        <v>282</v>
      </c>
      <c r="AZ178" s="212" t="s">
        <v>282</v>
      </c>
      <c r="BA178" s="212" t="s">
        <v>282</v>
      </c>
      <c r="BB178" s="212" t="s">
        <v>282</v>
      </c>
      <c r="BC178" s="212" t="s">
        <v>282</v>
      </c>
      <c r="BD178" s="212" t="s">
        <v>282</v>
      </c>
      <c r="BE178" s="212" t="s">
        <v>282</v>
      </c>
    </row>
    <row r="179" spans="1:57" x14ac:dyDescent="0.25">
      <c r="A179" s="161" t="s">
        <v>496</v>
      </c>
      <c r="B179" s="159" t="s">
        <v>282</v>
      </c>
      <c r="C179" t="s">
        <v>263</v>
      </c>
      <c r="D179" t="s">
        <v>282</v>
      </c>
      <c r="E179" t="s">
        <v>282</v>
      </c>
      <c r="F179" t="s">
        <v>282</v>
      </c>
      <c r="G179" s="212" t="s">
        <v>282</v>
      </c>
      <c r="H179" s="159" t="s">
        <v>10507</v>
      </c>
      <c r="I179" s="289" t="s">
        <v>11163</v>
      </c>
      <c r="J179" s="159" t="s">
        <v>273</v>
      </c>
      <c r="K179" s="159">
        <v>4</v>
      </c>
      <c r="L179" s="159" t="s">
        <v>11168</v>
      </c>
      <c r="M179" s="159" t="s">
        <v>273</v>
      </c>
      <c r="N179" s="159" t="s">
        <v>790</v>
      </c>
      <c r="O179" s="159" t="s">
        <v>282</v>
      </c>
      <c r="P179" s="159" t="s">
        <v>282</v>
      </c>
      <c r="Q179" s="159" t="s">
        <v>282</v>
      </c>
      <c r="R179" s="159" t="s">
        <v>282</v>
      </c>
      <c r="S179" s="159" t="s">
        <v>10507</v>
      </c>
      <c r="T179" s="289" t="s">
        <v>11164</v>
      </c>
      <c r="U179" s="159" t="s">
        <v>273</v>
      </c>
      <c r="V179" s="159">
        <v>4</v>
      </c>
      <c r="W179" s="159" t="s">
        <v>11169</v>
      </c>
      <c r="X179" s="159" t="s">
        <v>273</v>
      </c>
      <c r="Y179" t="s">
        <v>282</v>
      </c>
      <c r="Z179" t="s">
        <v>282</v>
      </c>
      <c r="AA179" t="s">
        <v>282</v>
      </c>
      <c r="AB179" t="s">
        <v>282</v>
      </c>
      <c r="AC179" t="s">
        <v>282</v>
      </c>
      <c r="AD179" t="s">
        <v>282</v>
      </c>
      <c r="AE179" s="159" t="s">
        <v>282</v>
      </c>
      <c r="AF179" s="159" t="s">
        <v>282</v>
      </c>
      <c r="AG179" t="s">
        <v>282</v>
      </c>
      <c r="AH179" s="159" t="s">
        <v>282</v>
      </c>
      <c r="AI179" s="159" t="s">
        <v>282</v>
      </c>
      <c r="AJ179" s="212" t="s">
        <v>282</v>
      </c>
      <c r="AK179" s="212" t="s">
        <v>282</v>
      </c>
      <c r="AL179" s="212" t="s">
        <v>282</v>
      </c>
      <c r="AM179" s="212" t="s">
        <v>282</v>
      </c>
      <c r="AN179" s="212" t="s">
        <v>282</v>
      </c>
      <c r="AO179" s="212" t="s">
        <v>282</v>
      </c>
      <c r="AP179" s="212" t="s">
        <v>282</v>
      </c>
      <c r="AQ179" s="212" t="s">
        <v>282</v>
      </c>
      <c r="AR179" s="212" t="s">
        <v>282</v>
      </c>
      <c r="AS179" s="212" t="s">
        <v>282</v>
      </c>
      <c r="AT179" s="212" t="s">
        <v>282</v>
      </c>
      <c r="AU179" s="212" t="s">
        <v>282</v>
      </c>
      <c r="AV179" s="212" t="s">
        <v>282</v>
      </c>
      <c r="AW179" s="212" t="s">
        <v>282</v>
      </c>
      <c r="AX179" s="212" t="s">
        <v>282</v>
      </c>
      <c r="AY179" s="212" t="s">
        <v>282</v>
      </c>
      <c r="AZ179" s="212" t="s">
        <v>282</v>
      </c>
      <c r="BA179" s="212" t="s">
        <v>282</v>
      </c>
      <c r="BB179" s="212" t="s">
        <v>282</v>
      </c>
      <c r="BC179" s="212" t="s">
        <v>282</v>
      </c>
      <c r="BD179" s="212" t="s">
        <v>282</v>
      </c>
      <c r="BE179" s="212" t="s">
        <v>282</v>
      </c>
    </row>
    <row r="180" spans="1:57" x14ac:dyDescent="0.25">
      <c r="A180" s="164" t="s">
        <v>398</v>
      </c>
      <c r="B180" s="159" t="s">
        <v>282</v>
      </c>
      <c r="C180" t="s">
        <v>302</v>
      </c>
      <c r="D180" t="s">
        <v>282</v>
      </c>
      <c r="E180" t="s">
        <v>282</v>
      </c>
      <c r="F180" t="s">
        <v>282</v>
      </c>
      <c r="G180" s="212" t="s">
        <v>282</v>
      </c>
      <c r="H180" s="159" t="s">
        <v>10507</v>
      </c>
      <c r="I180" s="212" t="s">
        <v>11119</v>
      </c>
      <c r="J180" s="159">
        <v>21</v>
      </c>
      <c r="K180" s="159">
        <v>6</v>
      </c>
      <c r="L180" s="159" t="s">
        <v>273</v>
      </c>
      <c r="M180" s="159" t="s">
        <v>273</v>
      </c>
      <c r="N180" t="s">
        <v>252</v>
      </c>
      <c r="O180" t="s">
        <v>282</v>
      </c>
      <c r="P180" t="s">
        <v>282</v>
      </c>
      <c r="Q180" t="s">
        <v>282</v>
      </c>
      <c r="R180" t="s">
        <v>282</v>
      </c>
      <c r="S180" s="159" t="s">
        <v>10507</v>
      </c>
      <c r="T180" s="159" t="s">
        <v>11120</v>
      </c>
      <c r="U180" s="159">
        <v>21</v>
      </c>
      <c r="V180" s="159">
        <v>6</v>
      </c>
      <c r="W180" s="159" t="s">
        <v>273</v>
      </c>
      <c r="X180" s="159" t="s">
        <v>273</v>
      </c>
      <c r="Y180" s="212" t="s">
        <v>790</v>
      </c>
      <c r="Z180" s="212" t="s">
        <v>282</v>
      </c>
      <c r="AA180" s="212" t="s">
        <v>282</v>
      </c>
      <c r="AB180" s="212" t="s">
        <v>282</v>
      </c>
      <c r="AC180" s="212" t="s">
        <v>282</v>
      </c>
      <c r="AD180" s="212" t="s">
        <v>10507</v>
      </c>
      <c r="AE180" s="159" t="s">
        <v>11121</v>
      </c>
      <c r="AF180" s="212">
        <v>21</v>
      </c>
      <c r="AG180" s="212">
        <v>6</v>
      </c>
      <c r="AH180" s="159" t="s">
        <v>273</v>
      </c>
      <c r="AI180" s="159" t="s">
        <v>273</v>
      </c>
      <c r="AJ180" s="212" t="s">
        <v>282</v>
      </c>
      <c r="AK180" s="212" t="s">
        <v>282</v>
      </c>
      <c r="AL180" s="212" t="s">
        <v>282</v>
      </c>
      <c r="AM180" s="212" t="s">
        <v>282</v>
      </c>
      <c r="AN180" s="212" t="s">
        <v>282</v>
      </c>
      <c r="AO180" s="212" t="s">
        <v>282</v>
      </c>
      <c r="AP180" s="212" t="s">
        <v>282</v>
      </c>
      <c r="AQ180" s="212" t="s">
        <v>282</v>
      </c>
      <c r="AR180" s="212" t="s">
        <v>282</v>
      </c>
      <c r="AS180" s="212" t="s">
        <v>282</v>
      </c>
      <c r="AT180" s="212" t="s">
        <v>282</v>
      </c>
      <c r="AU180" s="212" t="s">
        <v>282</v>
      </c>
      <c r="AV180" s="212" t="s">
        <v>282</v>
      </c>
      <c r="AW180" s="212" t="s">
        <v>282</v>
      </c>
      <c r="AX180" s="212" t="s">
        <v>282</v>
      </c>
      <c r="AY180" s="212" t="s">
        <v>282</v>
      </c>
      <c r="AZ180" s="212" t="s">
        <v>282</v>
      </c>
      <c r="BA180" s="212" t="s">
        <v>282</v>
      </c>
      <c r="BB180" s="212" t="s">
        <v>282</v>
      </c>
      <c r="BC180" s="212" t="s">
        <v>282</v>
      </c>
      <c r="BD180" s="212" t="s">
        <v>282</v>
      </c>
      <c r="BE180" s="212" t="s">
        <v>282</v>
      </c>
    </row>
    <row r="181" spans="1:57" x14ac:dyDescent="0.25">
      <c r="A181" s="161" t="s">
        <v>526</v>
      </c>
      <c r="B181" s="159" t="s">
        <v>282</v>
      </c>
      <c r="C181" t="s">
        <v>252</v>
      </c>
      <c r="D181" s="212" t="s">
        <v>282</v>
      </c>
      <c r="E181" s="212" t="s">
        <v>282</v>
      </c>
      <c r="F181" s="212" t="s">
        <v>282</v>
      </c>
      <c r="G181" s="212" t="s">
        <v>282</v>
      </c>
      <c r="H181" s="159" t="s">
        <v>10507</v>
      </c>
      <c r="I181" s="159" t="s">
        <v>11124</v>
      </c>
      <c r="J181" s="159">
        <v>21</v>
      </c>
      <c r="K181" s="159">
        <v>6</v>
      </c>
      <c r="L181" s="159" t="s">
        <v>11126</v>
      </c>
      <c r="M181" s="159" t="s">
        <v>273</v>
      </c>
      <c r="N181" t="s">
        <v>790</v>
      </c>
      <c r="O181" s="212" t="s">
        <v>282</v>
      </c>
      <c r="P181" s="212" t="s">
        <v>282</v>
      </c>
      <c r="Q181" s="212" t="s">
        <v>282</v>
      </c>
      <c r="R181" s="212" t="s">
        <v>282</v>
      </c>
      <c r="S181" s="159" t="s">
        <v>10507</v>
      </c>
      <c r="T181" s="159" t="s">
        <v>11127</v>
      </c>
      <c r="U181" s="159">
        <v>21</v>
      </c>
      <c r="V181" s="159">
        <v>6</v>
      </c>
      <c r="W181" s="159" t="s">
        <v>11128</v>
      </c>
      <c r="X181" s="159" t="s">
        <v>273</v>
      </c>
      <c r="Y181" t="s">
        <v>282</v>
      </c>
      <c r="Z181" s="212" t="s">
        <v>282</v>
      </c>
      <c r="AA181" s="212" t="s">
        <v>282</v>
      </c>
      <c r="AB181" s="212" t="s">
        <v>282</v>
      </c>
      <c r="AC181" s="212" t="s">
        <v>282</v>
      </c>
      <c r="AD181" t="s">
        <v>282</v>
      </c>
      <c r="AE181" s="159" t="s">
        <v>282</v>
      </c>
      <c r="AF181" s="159" t="s">
        <v>282</v>
      </c>
      <c r="AG181" t="s">
        <v>282</v>
      </c>
      <c r="AH181" s="159" t="s">
        <v>282</v>
      </c>
      <c r="AI181" s="159" t="s">
        <v>282</v>
      </c>
      <c r="AJ181" s="212" t="s">
        <v>282</v>
      </c>
      <c r="AK181" s="212" t="s">
        <v>282</v>
      </c>
      <c r="AL181" s="212" t="s">
        <v>282</v>
      </c>
      <c r="AM181" s="212" t="s">
        <v>282</v>
      </c>
      <c r="AN181" s="212" t="s">
        <v>282</v>
      </c>
      <c r="AO181" s="212" t="s">
        <v>282</v>
      </c>
      <c r="AP181" s="212" t="s">
        <v>282</v>
      </c>
      <c r="AQ181" s="212" t="s">
        <v>282</v>
      </c>
      <c r="AR181" s="212" t="s">
        <v>282</v>
      </c>
      <c r="AS181" s="212" t="s">
        <v>282</v>
      </c>
      <c r="AT181" s="212" t="s">
        <v>282</v>
      </c>
      <c r="AU181" s="212" t="s">
        <v>282</v>
      </c>
      <c r="AV181" s="212" t="s">
        <v>282</v>
      </c>
      <c r="AW181" s="212" t="s">
        <v>282</v>
      </c>
      <c r="AX181" s="212" t="s">
        <v>282</v>
      </c>
      <c r="AY181" s="212" t="s">
        <v>282</v>
      </c>
      <c r="AZ181" s="212" t="s">
        <v>282</v>
      </c>
      <c r="BA181" s="212" t="s">
        <v>282</v>
      </c>
      <c r="BB181" s="212" t="s">
        <v>282</v>
      </c>
      <c r="BC181" s="212" t="s">
        <v>282</v>
      </c>
      <c r="BD181" s="212" t="s">
        <v>282</v>
      </c>
      <c r="BE181" s="212" t="s">
        <v>282</v>
      </c>
    </row>
    <row r="182" spans="1:57" s="212" customFormat="1" x14ac:dyDescent="0.25">
      <c r="A182" s="161" t="s">
        <v>2325</v>
      </c>
      <c r="B182" s="159" t="s">
        <v>15820</v>
      </c>
      <c r="C182" s="212" t="s">
        <v>252</v>
      </c>
      <c r="D182" s="212" t="s">
        <v>282</v>
      </c>
      <c r="E182" s="212" t="s">
        <v>282</v>
      </c>
      <c r="F182" s="212" t="s">
        <v>282</v>
      </c>
      <c r="G182" s="212" t="s">
        <v>282</v>
      </c>
      <c r="H182" s="159" t="s">
        <v>10507</v>
      </c>
      <c r="I182" s="289" t="s">
        <v>11209</v>
      </c>
      <c r="J182" s="159">
        <v>14</v>
      </c>
      <c r="K182" s="159">
        <v>6</v>
      </c>
      <c r="L182" s="159" t="s">
        <v>15823</v>
      </c>
      <c r="M182" s="159" t="s">
        <v>273</v>
      </c>
      <c r="N182" s="212" t="s">
        <v>790</v>
      </c>
      <c r="O182" s="212" t="s">
        <v>282</v>
      </c>
      <c r="P182" s="212" t="s">
        <v>282</v>
      </c>
      <c r="Q182" s="212" t="s">
        <v>282</v>
      </c>
      <c r="R182" s="212" t="s">
        <v>282</v>
      </c>
      <c r="S182" s="159" t="s">
        <v>10507</v>
      </c>
      <c r="T182" s="289" t="s">
        <v>11210</v>
      </c>
      <c r="U182" s="159">
        <v>14</v>
      </c>
      <c r="V182" s="159">
        <v>6</v>
      </c>
      <c r="W182" s="159" t="s">
        <v>14800</v>
      </c>
      <c r="X182" s="159" t="s">
        <v>273</v>
      </c>
      <c r="Y182" s="212" t="s">
        <v>282</v>
      </c>
      <c r="Z182" s="212" t="s">
        <v>282</v>
      </c>
      <c r="AA182" s="212" t="s">
        <v>282</v>
      </c>
      <c r="AB182" s="212" t="s">
        <v>282</v>
      </c>
      <c r="AC182" s="212" t="s">
        <v>282</v>
      </c>
      <c r="AD182" s="212" t="s">
        <v>282</v>
      </c>
      <c r="AE182" s="159" t="s">
        <v>282</v>
      </c>
      <c r="AF182" s="159" t="s">
        <v>282</v>
      </c>
      <c r="AG182" s="212" t="s">
        <v>282</v>
      </c>
      <c r="AH182" s="159" t="s">
        <v>282</v>
      </c>
      <c r="AI182" s="159" t="s">
        <v>282</v>
      </c>
      <c r="AJ182" s="212" t="s">
        <v>282</v>
      </c>
      <c r="AK182" s="212" t="s">
        <v>282</v>
      </c>
      <c r="AL182" s="212" t="s">
        <v>282</v>
      </c>
      <c r="AM182" s="212" t="s">
        <v>282</v>
      </c>
      <c r="AN182" s="212" t="s">
        <v>282</v>
      </c>
      <c r="AO182" s="212" t="s">
        <v>282</v>
      </c>
      <c r="AP182" s="212" t="s">
        <v>282</v>
      </c>
      <c r="AQ182" s="212" t="s">
        <v>282</v>
      </c>
      <c r="AR182" s="212" t="s">
        <v>282</v>
      </c>
      <c r="AS182" s="212" t="s">
        <v>282</v>
      </c>
      <c r="AT182" s="212" t="s">
        <v>282</v>
      </c>
      <c r="AU182" s="212" t="s">
        <v>282</v>
      </c>
      <c r="AV182" s="212" t="s">
        <v>282</v>
      </c>
      <c r="AW182" s="212" t="s">
        <v>282</v>
      </c>
      <c r="AX182" s="212" t="s">
        <v>282</v>
      </c>
      <c r="AY182" s="212" t="s">
        <v>282</v>
      </c>
      <c r="AZ182" s="212" t="s">
        <v>282</v>
      </c>
      <c r="BA182" s="212" t="s">
        <v>282</v>
      </c>
      <c r="BB182" s="212" t="s">
        <v>282</v>
      </c>
      <c r="BC182" s="212" t="s">
        <v>282</v>
      </c>
      <c r="BD182" s="212" t="s">
        <v>282</v>
      </c>
      <c r="BE182" s="212" t="s">
        <v>282</v>
      </c>
    </row>
    <row r="183" spans="1:57" x14ac:dyDescent="0.25">
      <c r="A183" t="s">
        <v>407</v>
      </c>
      <c r="B183" s="159" t="s">
        <v>282</v>
      </c>
      <c r="C183" t="s">
        <v>256</v>
      </c>
      <c r="D183" s="212" t="s">
        <v>282</v>
      </c>
      <c r="E183" s="212" t="s">
        <v>282</v>
      </c>
      <c r="F183" s="212" t="s">
        <v>282</v>
      </c>
      <c r="G183" s="212" t="s">
        <v>282</v>
      </c>
      <c r="H183" s="159" t="s">
        <v>10507</v>
      </c>
      <c r="I183" s="159" t="s">
        <v>11146</v>
      </c>
      <c r="J183" s="159">
        <v>7</v>
      </c>
      <c r="K183" s="159">
        <v>6</v>
      </c>
      <c r="L183" s="159" t="s">
        <v>10799</v>
      </c>
      <c r="M183" s="159" t="s">
        <v>273</v>
      </c>
      <c r="N183" t="s">
        <v>252</v>
      </c>
      <c r="O183" s="212" t="s">
        <v>282</v>
      </c>
      <c r="P183" s="212" t="s">
        <v>282</v>
      </c>
      <c r="Q183" s="212" t="s">
        <v>282</v>
      </c>
      <c r="R183" s="212" t="s">
        <v>282</v>
      </c>
      <c r="S183" s="159" t="s">
        <v>10507</v>
      </c>
      <c r="T183" s="159" t="s">
        <v>11147</v>
      </c>
      <c r="U183">
        <v>14</v>
      </c>
      <c r="V183" s="159">
        <v>6</v>
      </c>
      <c r="W183" s="159" t="s">
        <v>11177</v>
      </c>
      <c r="X183" s="159" t="s">
        <v>273</v>
      </c>
      <c r="Y183" t="s">
        <v>790</v>
      </c>
      <c r="Z183" s="212" t="s">
        <v>282</v>
      </c>
      <c r="AA183" s="212" t="s">
        <v>282</v>
      </c>
      <c r="AB183" s="212" t="s">
        <v>282</v>
      </c>
      <c r="AC183" s="212" t="s">
        <v>282</v>
      </c>
      <c r="AD183" s="212" t="s">
        <v>10507</v>
      </c>
      <c r="AE183" s="159" t="s">
        <v>273</v>
      </c>
      <c r="AF183" s="159" t="s">
        <v>273</v>
      </c>
      <c r="AG183">
        <v>6</v>
      </c>
      <c r="AH183" s="159" t="s">
        <v>273</v>
      </c>
      <c r="AI183" s="159" t="s">
        <v>273</v>
      </c>
      <c r="AJ183" s="212" t="s">
        <v>282</v>
      </c>
      <c r="AK183" s="212" t="s">
        <v>282</v>
      </c>
      <c r="AL183" s="212" t="s">
        <v>282</v>
      </c>
      <c r="AM183" s="212" t="s">
        <v>282</v>
      </c>
      <c r="AN183" s="212" t="s">
        <v>282</v>
      </c>
      <c r="AO183" s="212" t="s">
        <v>282</v>
      </c>
      <c r="AP183" s="212" t="s">
        <v>282</v>
      </c>
      <c r="AQ183" s="212" t="s">
        <v>282</v>
      </c>
      <c r="AR183" s="212" t="s">
        <v>282</v>
      </c>
      <c r="AS183" s="212" t="s">
        <v>282</v>
      </c>
      <c r="AT183" s="212" t="s">
        <v>282</v>
      </c>
      <c r="AU183" s="212" t="s">
        <v>282</v>
      </c>
      <c r="AV183" s="212" t="s">
        <v>282</v>
      </c>
      <c r="AW183" s="212" t="s">
        <v>282</v>
      </c>
      <c r="AX183" s="212" t="s">
        <v>282</v>
      </c>
      <c r="AY183" s="212" t="s">
        <v>282</v>
      </c>
      <c r="AZ183" s="212" t="s">
        <v>282</v>
      </c>
      <c r="BA183" s="212" t="s">
        <v>282</v>
      </c>
      <c r="BB183" s="212" t="s">
        <v>282</v>
      </c>
      <c r="BC183" s="212" t="s">
        <v>282</v>
      </c>
      <c r="BD183" s="212" t="s">
        <v>282</v>
      </c>
      <c r="BE183" s="212" t="s">
        <v>282</v>
      </c>
    </row>
    <row r="184" spans="1:57" x14ac:dyDescent="0.25">
      <c r="A184" t="s">
        <v>525</v>
      </c>
      <c r="B184" s="159" t="s">
        <v>11182</v>
      </c>
      <c r="C184" t="s">
        <v>257</v>
      </c>
      <c r="D184" t="s">
        <v>282</v>
      </c>
      <c r="E184" t="s">
        <v>282</v>
      </c>
      <c r="F184" t="s">
        <v>282</v>
      </c>
      <c r="G184" s="212" t="s">
        <v>282</v>
      </c>
      <c r="H184" s="159" t="s">
        <v>10507</v>
      </c>
      <c r="I184" s="159" t="s">
        <v>406</v>
      </c>
      <c r="J184" s="159">
        <v>7</v>
      </c>
      <c r="K184" s="159">
        <v>6</v>
      </c>
      <c r="L184" s="159" t="s">
        <v>273</v>
      </c>
      <c r="M184" s="159" t="s">
        <v>273</v>
      </c>
      <c r="N184" t="s">
        <v>257</v>
      </c>
      <c r="O184" s="212" t="s">
        <v>282</v>
      </c>
      <c r="P184" s="212" t="s">
        <v>282</v>
      </c>
      <c r="Q184" t="s">
        <v>282</v>
      </c>
      <c r="R184" t="s">
        <v>282</v>
      </c>
      <c r="S184" s="159" t="s">
        <v>10507</v>
      </c>
      <c r="T184" s="159" t="s">
        <v>10827</v>
      </c>
      <c r="U184" s="212">
        <v>7</v>
      </c>
      <c r="V184" s="159">
        <v>6</v>
      </c>
      <c r="W184" s="159" t="s">
        <v>273</v>
      </c>
      <c r="X184" s="159" t="s">
        <v>273</v>
      </c>
      <c r="Y184" t="s">
        <v>790</v>
      </c>
      <c r="Z184" t="s">
        <v>282</v>
      </c>
      <c r="AA184" t="s">
        <v>282</v>
      </c>
      <c r="AB184" t="s">
        <v>282</v>
      </c>
      <c r="AC184" t="s">
        <v>282</v>
      </c>
      <c r="AD184" t="s">
        <v>10507</v>
      </c>
      <c r="AE184" s="159" t="s">
        <v>10774</v>
      </c>
      <c r="AF184" s="212">
        <v>7</v>
      </c>
      <c r="AG184">
        <v>6</v>
      </c>
      <c r="AH184" s="159" t="s">
        <v>273</v>
      </c>
      <c r="AI184" s="159" t="s">
        <v>273</v>
      </c>
      <c r="AJ184" s="212" t="s">
        <v>282</v>
      </c>
      <c r="AK184" s="212" t="s">
        <v>282</v>
      </c>
      <c r="AL184" s="212" t="s">
        <v>282</v>
      </c>
      <c r="AM184" s="212" t="s">
        <v>282</v>
      </c>
      <c r="AN184" s="212" t="s">
        <v>282</v>
      </c>
      <c r="AO184" s="212" t="s">
        <v>282</v>
      </c>
      <c r="AP184" s="212" t="s">
        <v>282</v>
      </c>
      <c r="AQ184" s="212" t="s">
        <v>282</v>
      </c>
      <c r="AR184" s="212" t="s">
        <v>282</v>
      </c>
      <c r="AS184" s="212" t="s">
        <v>282</v>
      </c>
      <c r="AT184" s="212" t="s">
        <v>282</v>
      </c>
      <c r="AU184" s="212" t="s">
        <v>282</v>
      </c>
      <c r="AV184" s="212" t="s">
        <v>282</v>
      </c>
      <c r="AW184" s="212" t="s">
        <v>282</v>
      </c>
      <c r="AX184" s="212" t="s">
        <v>282</v>
      </c>
      <c r="AY184" s="212" t="s">
        <v>282</v>
      </c>
      <c r="AZ184" s="212" t="s">
        <v>282</v>
      </c>
      <c r="BA184" s="212" t="s">
        <v>282</v>
      </c>
      <c r="BB184" s="212" t="s">
        <v>282</v>
      </c>
      <c r="BC184" s="212" t="s">
        <v>282</v>
      </c>
      <c r="BD184" s="212" t="s">
        <v>282</v>
      </c>
      <c r="BE184" s="212" t="s">
        <v>282</v>
      </c>
    </row>
    <row r="185" spans="1:57" s="212" customFormat="1" x14ac:dyDescent="0.25">
      <c r="A185" s="66" t="s">
        <v>14474</v>
      </c>
      <c r="B185" s="159" t="s">
        <v>14616</v>
      </c>
      <c r="C185" s="212" t="s">
        <v>255</v>
      </c>
      <c r="D185" s="212" t="s">
        <v>282</v>
      </c>
      <c r="E185" s="212" t="s">
        <v>14617</v>
      </c>
      <c r="F185" s="212" t="s">
        <v>282</v>
      </c>
      <c r="G185" s="212" t="s">
        <v>282</v>
      </c>
      <c r="H185" s="159" t="s">
        <v>10507</v>
      </c>
      <c r="I185" s="159" t="s">
        <v>11000</v>
      </c>
      <c r="J185" s="159" t="s">
        <v>273</v>
      </c>
      <c r="K185" s="159">
        <v>12</v>
      </c>
      <c r="L185" s="159" t="s">
        <v>14622</v>
      </c>
      <c r="M185" s="159" t="s">
        <v>273</v>
      </c>
      <c r="N185" s="159" t="s">
        <v>246</v>
      </c>
      <c r="O185" s="159" t="s">
        <v>282</v>
      </c>
      <c r="P185" s="159" t="s">
        <v>14618</v>
      </c>
      <c r="Q185" s="159" t="s">
        <v>282</v>
      </c>
      <c r="R185" s="159" t="s">
        <v>282</v>
      </c>
      <c r="S185" s="159" t="s">
        <v>10507</v>
      </c>
      <c r="T185" s="159" t="s">
        <v>10527</v>
      </c>
      <c r="U185" s="159" t="s">
        <v>273</v>
      </c>
      <c r="V185" s="159">
        <v>12</v>
      </c>
      <c r="W185" s="159" t="s">
        <v>14623</v>
      </c>
      <c r="X185" s="159" t="s">
        <v>273</v>
      </c>
      <c r="Y185" s="212" t="s">
        <v>282</v>
      </c>
      <c r="Z185" s="212" t="s">
        <v>282</v>
      </c>
      <c r="AA185" s="212" t="s">
        <v>282</v>
      </c>
      <c r="AB185" s="212" t="s">
        <v>282</v>
      </c>
      <c r="AC185" s="212" t="s">
        <v>282</v>
      </c>
      <c r="AD185" s="212" t="s">
        <v>282</v>
      </c>
      <c r="AE185" s="159" t="s">
        <v>282</v>
      </c>
      <c r="AF185" s="159" t="s">
        <v>282</v>
      </c>
      <c r="AG185" s="212" t="s">
        <v>282</v>
      </c>
      <c r="AH185" s="159" t="s">
        <v>282</v>
      </c>
      <c r="AI185" s="159" t="s">
        <v>282</v>
      </c>
      <c r="AJ185" s="212" t="s">
        <v>282</v>
      </c>
      <c r="AK185" s="212" t="s">
        <v>282</v>
      </c>
      <c r="AL185" s="212" t="s">
        <v>282</v>
      </c>
      <c r="AM185" s="212" t="s">
        <v>282</v>
      </c>
      <c r="AN185" s="212" t="s">
        <v>282</v>
      </c>
      <c r="AO185" s="212" t="s">
        <v>282</v>
      </c>
      <c r="AP185" s="212" t="s">
        <v>282</v>
      </c>
      <c r="AQ185" s="212" t="s">
        <v>282</v>
      </c>
      <c r="AR185" s="212" t="s">
        <v>282</v>
      </c>
      <c r="AS185" s="212" t="s">
        <v>282</v>
      </c>
      <c r="AT185" s="212" t="s">
        <v>282</v>
      </c>
      <c r="AU185" s="212" t="s">
        <v>282</v>
      </c>
      <c r="AV185" s="212" t="s">
        <v>282</v>
      </c>
      <c r="AW185" s="212" t="s">
        <v>282</v>
      </c>
      <c r="AX185" s="212" t="s">
        <v>282</v>
      </c>
      <c r="AY185" s="212" t="s">
        <v>282</v>
      </c>
      <c r="AZ185" s="212" t="s">
        <v>282</v>
      </c>
      <c r="BA185" s="212" t="s">
        <v>282</v>
      </c>
      <c r="BB185" s="212" t="s">
        <v>282</v>
      </c>
      <c r="BC185" s="212" t="s">
        <v>282</v>
      </c>
      <c r="BD185" s="212" t="s">
        <v>282</v>
      </c>
      <c r="BE185" s="212" t="s">
        <v>282</v>
      </c>
    </row>
    <row r="186" spans="1:57" s="212" customFormat="1" x14ac:dyDescent="0.25">
      <c r="A186" s="212" t="s">
        <v>8152</v>
      </c>
      <c r="B186" s="159" t="s">
        <v>282</v>
      </c>
      <c r="C186" s="212" t="s">
        <v>673</v>
      </c>
      <c r="D186" s="212" t="s">
        <v>282</v>
      </c>
      <c r="E186" s="212" t="s">
        <v>13789</v>
      </c>
      <c r="F186" s="212" t="s">
        <v>183</v>
      </c>
      <c r="G186" s="212" t="s">
        <v>282</v>
      </c>
      <c r="H186" s="159" t="s">
        <v>10761</v>
      </c>
      <c r="I186" s="159" t="s">
        <v>273</v>
      </c>
      <c r="J186" s="159" t="s">
        <v>273</v>
      </c>
      <c r="K186" s="159">
        <v>2</v>
      </c>
      <c r="L186" s="159" t="s">
        <v>13793</v>
      </c>
      <c r="M186" s="159" t="s">
        <v>10534</v>
      </c>
      <c r="N186" s="159" t="s">
        <v>671</v>
      </c>
      <c r="O186" s="159" t="s">
        <v>282</v>
      </c>
      <c r="P186" s="159" t="s">
        <v>13790</v>
      </c>
      <c r="Q186" s="159" t="s">
        <v>282</v>
      </c>
      <c r="R186" s="159" t="s">
        <v>282</v>
      </c>
      <c r="S186" s="159" t="s">
        <v>282</v>
      </c>
      <c r="T186" s="159" t="s">
        <v>282</v>
      </c>
      <c r="U186" s="159" t="s">
        <v>282</v>
      </c>
      <c r="V186" s="159">
        <v>2</v>
      </c>
      <c r="W186" s="159" t="s">
        <v>282</v>
      </c>
      <c r="X186" s="159" t="s">
        <v>282</v>
      </c>
      <c r="Y186" s="212" t="s">
        <v>282</v>
      </c>
      <c r="Z186" s="212" t="s">
        <v>282</v>
      </c>
      <c r="AA186" s="212" t="s">
        <v>282</v>
      </c>
      <c r="AB186" s="212" t="s">
        <v>282</v>
      </c>
      <c r="AC186" s="212" t="s">
        <v>282</v>
      </c>
      <c r="AD186" s="212" t="s">
        <v>282</v>
      </c>
      <c r="AE186" s="159" t="s">
        <v>282</v>
      </c>
      <c r="AF186" s="159" t="s">
        <v>282</v>
      </c>
      <c r="AG186" s="212" t="s">
        <v>282</v>
      </c>
      <c r="AH186" s="159" t="s">
        <v>282</v>
      </c>
      <c r="AI186" s="159" t="s">
        <v>282</v>
      </c>
      <c r="AJ186" s="212" t="s">
        <v>282</v>
      </c>
      <c r="AK186" s="212" t="s">
        <v>282</v>
      </c>
      <c r="AL186" s="212" t="s">
        <v>282</v>
      </c>
      <c r="AM186" s="212" t="s">
        <v>282</v>
      </c>
      <c r="AN186" s="212" t="s">
        <v>282</v>
      </c>
      <c r="AO186" s="212" t="s">
        <v>282</v>
      </c>
      <c r="AP186" s="212" t="s">
        <v>282</v>
      </c>
      <c r="AQ186" s="212" t="s">
        <v>282</v>
      </c>
      <c r="AR186" s="212" t="s">
        <v>282</v>
      </c>
      <c r="AS186" s="212" t="s">
        <v>282</v>
      </c>
      <c r="AT186" s="212" t="s">
        <v>282</v>
      </c>
      <c r="AU186" s="212" t="s">
        <v>282</v>
      </c>
      <c r="AV186" s="212" t="s">
        <v>282</v>
      </c>
      <c r="AW186" s="212" t="s">
        <v>282</v>
      </c>
      <c r="AX186" s="212" t="s">
        <v>282</v>
      </c>
      <c r="AY186" s="212" t="s">
        <v>282</v>
      </c>
      <c r="AZ186" s="212" t="s">
        <v>282</v>
      </c>
      <c r="BA186" s="212" t="s">
        <v>282</v>
      </c>
      <c r="BB186" s="212" t="s">
        <v>282</v>
      </c>
      <c r="BC186" s="212" t="s">
        <v>282</v>
      </c>
      <c r="BD186" s="212" t="s">
        <v>282</v>
      </c>
      <c r="BE186" s="212" t="s">
        <v>282</v>
      </c>
    </row>
    <row r="187" spans="1:57" x14ac:dyDescent="0.25">
      <c r="A187" t="s">
        <v>592</v>
      </c>
      <c r="B187" s="159" t="s">
        <v>282</v>
      </c>
      <c r="C187" t="s">
        <v>681</v>
      </c>
      <c r="D187" t="s">
        <v>11190</v>
      </c>
      <c r="E187" t="s">
        <v>11192</v>
      </c>
      <c r="F187" t="s">
        <v>183</v>
      </c>
      <c r="G187" s="212" t="s">
        <v>282</v>
      </c>
      <c r="H187" s="159" t="s">
        <v>11197</v>
      </c>
      <c r="I187" s="159" t="s">
        <v>11191</v>
      </c>
      <c r="J187" s="159" t="s">
        <v>273</v>
      </c>
      <c r="K187" s="159">
        <v>9</v>
      </c>
      <c r="L187" s="159" t="s">
        <v>273</v>
      </c>
      <c r="M187" s="159" t="s">
        <v>11194</v>
      </c>
      <c r="N187" s="212" t="s">
        <v>313</v>
      </c>
      <c r="O187" s="212" t="s">
        <v>11190</v>
      </c>
      <c r="P187" s="212" t="s">
        <v>11195</v>
      </c>
      <c r="Q187" s="212" t="s">
        <v>183</v>
      </c>
      <c r="R187" s="212" t="s">
        <v>282</v>
      </c>
      <c r="S187" s="159" t="s">
        <v>11197</v>
      </c>
      <c r="T187" s="159" t="s">
        <v>11191</v>
      </c>
      <c r="U187" s="159" t="s">
        <v>273</v>
      </c>
      <c r="V187" s="159">
        <v>9</v>
      </c>
      <c r="W187" s="159" t="s">
        <v>273</v>
      </c>
      <c r="X187" s="159" t="s">
        <v>10534</v>
      </c>
      <c r="Y187" s="212" t="s">
        <v>636</v>
      </c>
      <c r="Z187" s="212" t="s">
        <v>282</v>
      </c>
      <c r="AA187" s="212" t="s">
        <v>11196</v>
      </c>
      <c r="AB187" s="212" t="s">
        <v>282</v>
      </c>
      <c r="AC187" s="212" t="s">
        <v>282</v>
      </c>
      <c r="AD187" s="212" t="s">
        <v>282</v>
      </c>
      <c r="AE187" s="159" t="s">
        <v>282</v>
      </c>
      <c r="AF187" s="159" t="s">
        <v>282</v>
      </c>
      <c r="AG187" s="212">
        <v>9</v>
      </c>
      <c r="AH187" s="159" t="s">
        <v>282</v>
      </c>
      <c r="AI187" s="159" t="s">
        <v>282</v>
      </c>
      <c r="AJ187" s="212" t="s">
        <v>282</v>
      </c>
      <c r="AK187" s="212" t="s">
        <v>282</v>
      </c>
      <c r="AL187" s="212" t="s">
        <v>282</v>
      </c>
      <c r="AM187" s="212" t="s">
        <v>282</v>
      </c>
      <c r="AN187" s="212" t="s">
        <v>282</v>
      </c>
      <c r="AO187" s="212" t="s">
        <v>282</v>
      </c>
      <c r="AP187" s="212" t="s">
        <v>282</v>
      </c>
      <c r="AQ187" s="212" t="s">
        <v>282</v>
      </c>
      <c r="AR187" s="212" t="s">
        <v>282</v>
      </c>
      <c r="AS187" s="212" t="s">
        <v>282</v>
      </c>
      <c r="AT187" s="212" t="s">
        <v>282</v>
      </c>
      <c r="AU187" s="212" t="s">
        <v>282</v>
      </c>
      <c r="AV187" s="212" t="s">
        <v>282</v>
      </c>
      <c r="AW187" s="212" t="s">
        <v>282</v>
      </c>
      <c r="AX187" s="212" t="s">
        <v>282</v>
      </c>
      <c r="AY187" s="212" t="s">
        <v>282</v>
      </c>
      <c r="AZ187" s="212" t="s">
        <v>282</v>
      </c>
      <c r="BA187" s="212" t="s">
        <v>282</v>
      </c>
      <c r="BB187" s="212" t="s">
        <v>282</v>
      </c>
      <c r="BC187" s="212" t="s">
        <v>282</v>
      </c>
      <c r="BD187" s="212" t="s">
        <v>282</v>
      </c>
      <c r="BE187" s="212" t="s">
        <v>282</v>
      </c>
    </row>
    <row r="188" spans="1:57" s="212" customFormat="1" x14ac:dyDescent="0.25">
      <c r="A188" s="66" t="s">
        <v>5157</v>
      </c>
      <c r="B188" s="159" t="s">
        <v>282</v>
      </c>
      <c r="C188" s="66" t="s">
        <v>313</v>
      </c>
      <c r="D188" s="288" t="s">
        <v>13796</v>
      </c>
      <c r="E188" s="159" t="s">
        <v>13797</v>
      </c>
      <c r="F188" s="159" t="s">
        <v>183</v>
      </c>
      <c r="G188" s="159" t="s">
        <v>282</v>
      </c>
      <c r="H188" s="159" t="s">
        <v>635</v>
      </c>
      <c r="I188" s="159" t="s">
        <v>273</v>
      </c>
      <c r="J188" s="159" t="s">
        <v>273</v>
      </c>
      <c r="K188" s="159">
        <v>12</v>
      </c>
      <c r="L188" s="159" t="s">
        <v>273</v>
      </c>
      <c r="M188" s="159" t="s">
        <v>10534</v>
      </c>
      <c r="N188" s="159" t="s">
        <v>636</v>
      </c>
      <c r="O188" s="159" t="s">
        <v>282</v>
      </c>
      <c r="P188" s="159" t="s">
        <v>13798</v>
      </c>
      <c r="Q188" s="159" t="s">
        <v>282</v>
      </c>
      <c r="R188" s="159" t="s">
        <v>282</v>
      </c>
      <c r="S188" s="159" t="s">
        <v>282</v>
      </c>
      <c r="T188" s="159" t="s">
        <v>282</v>
      </c>
      <c r="U188" s="159" t="s">
        <v>282</v>
      </c>
      <c r="V188" s="159">
        <v>12</v>
      </c>
      <c r="W188" s="159" t="s">
        <v>282</v>
      </c>
      <c r="X188" s="159" t="s">
        <v>282</v>
      </c>
      <c r="Y188" s="212" t="s">
        <v>282</v>
      </c>
      <c r="Z188" s="212" t="s">
        <v>282</v>
      </c>
      <c r="AA188" s="212" t="s">
        <v>282</v>
      </c>
      <c r="AB188" s="212" t="s">
        <v>282</v>
      </c>
      <c r="AC188" s="212" t="s">
        <v>282</v>
      </c>
      <c r="AD188" s="212" t="s">
        <v>282</v>
      </c>
      <c r="AE188" s="159" t="s">
        <v>282</v>
      </c>
      <c r="AF188" s="159" t="s">
        <v>282</v>
      </c>
      <c r="AG188" s="212" t="s">
        <v>282</v>
      </c>
      <c r="AH188" s="159" t="s">
        <v>282</v>
      </c>
      <c r="AI188" s="159" t="s">
        <v>282</v>
      </c>
      <c r="AJ188" s="212" t="s">
        <v>282</v>
      </c>
      <c r="AK188" s="212" t="s">
        <v>282</v>
      </c>
      <c r="AL188" s="212" t="s">
        <v>282</v>
      </c>
      <c r="AM188" s="212" t="s">
        <v>282</v>
      </c>
      <c r="AN188" s="212" t="s">
        <v>282</v>
      </c>
      <c r="AO188" s="212" t="s">
        <v>282</v>
      </c>
      <c r="AP188" s="212" t="s">
        <v>282</v>
      </c>
      <c r="AQ188" s="212" t="s">
        <v>282</v>
      </c>
      <c r="AR188" s="212" t="s">
        <v>282</v>
      </c>
      <c r="AS188" s="212" t="s">
        <v>282</v>
      </c>
      <c r="AT188" s="212" t="s">
        <v>282</v>
      </c>
      <c r="AU188" s="212" t="s">
        <v>282</v>
      </c>
      <c r="AV188" s="212" t="s">
        <v>282</v>
      </c>
      <c r="AW188" s="212" t="s">
        <v>282</v>
      </c>
      <c r="AX188" s="212" t="s">
        <v>282</v>
      </c>
      <c r="AY188" s="212" t="s">
        <v>282</v>
      </c>
      <c r="AZ188" s="212" t="s">
        <v>282</v>
      </c>
      <c r="BA188" s="212" t="s">
        <v>282</v>
      </c>
      <c r="BB188" s="212" t="s">
        <v>282</v>
      </c>
      <c r="BC188" s="212" t="s">
        <v>282</v>
      </c>
      <c r="BD188" s="212" t="s">
        <v>282</v>
      </c>
      <c r="BE188" s="212" t="s">
        <v>282</v>
      </c>
    </row>
    <row r="189" spans="1:57" s="212" customFormat="1" x14ac:dyDescent="0.25">
      <c r="A189" s="66" t="s">
        <v>8154</v>
      </c>
      <c r="B189" s="159" t="s">
        <v>13818</v>
      </c>
      <c r="C189" s="66" t="s">
        <v>13808</v>
      </c>
      <c r="D189" s="288" t="s">
        <v>13809</v>
      </c>
      <c r="E189" s="159" t="s">
        <v>13810</v>
      </c>
      <c r="F189" s="159" t="s">
        <v>183</v>
      </c>
      <c r="G189" s="159" t="s">
        <v>282</v>
      </c>
      <c r="H189" s="159" t="s">
        <v>448</v>
      </c>
      <c r="I189" s="159" t="s">
        <v>13811</v>
      </c>
      <c r="J189" s="159">
        <v>1</v>
      </c>
      <c r="K189" s="301">
        <v>16</v>
      </c>
      <c r="L189" s="301" t="s">
        <v>273</v>
      </c>
      <c r="M189" s="159" t="s">
        <v>13812</v>
      </c>
      <c r="N189" s="159" t="s">
        <v>10667</v>
      </c>
      <c r="O189" s="159" t="s">
        <v>13819</v>
      </c>
      <c r="P189" s="159" t="s">
        <v>13820</v>
      </c>
      <c r="Q189" s="159" t="s">
        <v>183</v>
      </c>
      <c r="R189" s="159" t="s">
        <v>282</v>
      </c>
      <c r="S189" s="159" t="s">
        <v>448</v>
      </c>
      <c r="T189" s="159" t="s">
        <v>13821</v>
      </c>
      <c r="U189" s="159" t="s">
        <v>273</v>
      </c>
      <c r="V189" s="289" t="s">
        <v>13816</v>
      </c>
      <c r="W189" s="159" t="s">
        <v>273</v>
      </c>
      <c r="X189" s="159" t="s">
        <v>13822</v>
      </c>
      <c r="Y189" s="212" t="s">
        <v>681</v>
      </c>
      <c r="Z189" s="212" t="s">
        <v>282</v>
      </c>
      <c r="AA189" s="212" t="s">
        <v>13813</v>
      </c>
      <c r="AB189" s="212" t="s">
        <v>183</v>
      </c>
      <c r="AC189" s="212" t="s">
        <v>282</v>
      </c>
      <c r="AD189" s="212" t="s">
        <v>13814</v>
      </c>
      <c r="AE189" s="159" t="s">
        <v>13815</v>
      </c>
      <c r="AF189" s="159">
        <v>0.5</v>
      </c>
      <c r="AG189" s="284" t="s">
        <v>13816</v>
      </c>
      <c r="AH189" s="159" t="s">
        <v>273</v>
      </c>
      <c r="AI189" s="159" t="s">
        <v>13817</v>
      </c>
      <c r="AJ189" s="212" t="s">
        <v>282</v>
      </c>
      <c r="AK189" s="212" t="s">
        <v>282</v>
      </c>
      <c r="AL189" s="212" t="s">
        <v>282</v>
      </c>
      <c r="AM189" s="212" t="s">
        <v>282</v>
      </c>
      <c r="AN189" s="212" t="s">
        <v>282</v>
      </c>
      <c r="AO189" s="212" t="s">
        <v>282</v>
      </c>
      <c r="AP189" s="212" t="s">
        <v>282</v>
      </c>
      <c r="AQ189" s="212" t="s">
        <v>282</v>
      </c>
      <c r="AR189" s="212" t="s">
        <v>282</v>
      </c>
      <c r="AS189" s="212" t="s">
        <v>282</v>
      </c>
      <c r="AT189" s="212" t="s">
        <v>282</v>
      </c>
      <c r="AU189" s="212" t="s">
        <v>282</v>
      </c>
      <c r="AV189" s="212" t="s">
        <v>282</v>
      </c>
      <c r="AW189" s="212" t="s">
        <v>282</v>
      </c>
      <c r="AX189" s="212" t="s">
        <v>282</v>
      </c>
      <c r="AY189" s="212" t="s">
        <v>282</v>
      </c>
      <c r="AZ189" s="212" t="s">
        <v>282</v>
      </c>
      <c r="BA189" s="212" t="s">
        <v>282</v>
      </c>
      <c r="BB189" s="212" t="s">
        <v>282</v>
      </c>
      <c r="BC189" s="212" t="s">
        <v>282</v>
      </c>
      <c r="BD189" s="212" t="s">
        <v>282</v>
      </c>
      <c r="BE189" s="212" t="s">
        <v>282</v>
      </c>
    </row>
    <row r="190" spans="1:57" x14ac:dyDescent="0.25">
      <c r="A190" t="s">
        <v>402</v>
      </c>
      <c r="B190" s="159" t="s">
        <v>11211</v>
      </c>
      <c r="C190" t="s">
        <v>252</v>
      </c>
      <c r="D190" t="s">
        <v>282</v>
      </c>
      <c r="E190" t="s">
        <v>282</v>
      </c>
      <c r="F190" t="s">
        <v>282</v>
      </c>
      <c r="G190" s="212" t="s">
        <v>282</v>
      </c>
      <c r="H190" s="159" t="s">
        <v>10507</v>
      </c>
      <c r="I190" s="159" t="s">
        <v>11209</v>
      </c>
      <c r="J190" s="159">
        <v>21</v>
      </c>
      <c r="K190" s="159">
        <v>6</v>
      </c>
      <c r="L190" s="159" t="s">
        <v>11216</v>
      </c>
      <c r="M190" s="159" t="s">
        <v>273</v>
      </c>
      <c r="N190" s="212" t="s">
        <v>790</v>
      </c>
      <c r="O190" s="212" t="s">
        <v>282</v>
      </c>
      <c r="P190" s="212" t="s">
        <v>282</v>
      </c>
      <c r="Q190" s="212" t="s">
        <v>282</v>
      </c>
      <c r="R190" s="212" t="s">
        <v>282</v>
      </c>
      <c r="S190" s="159" t="s">
        <v>10507</v>
      </c>
      <c r="T190" s="159" t="s">
        <v>11210</v>
      </c>
      <c r="U190" s="159">
        <v>21</v>
      </c>
      <c r="V190" s="159">
        <v>6</v>
      </c>
      <c r="W190" s="159" t="s">
        <v>11217</v>
      </c>
      <c r="X190" s="159" t="s">
        <v>273</v>
      </c>
      <c r="Y190" s="212" t="s">
        <v>282</v>
      </c>
      <c r="Z190" s="212" t="s">
        <v>282</v>
      </c>
      <c r="AA190" s="212" t="s">
        <v>282</v>
      </c>
      <c r="AB190" s="212" t="s">
        <v>282</v>
      </c>
      <c r="AC190" s="212" t="s">
        <v>282</v>
      </c>
      <c r="AD190" t="s">
        <v>282</v>
      </c>
      <c r="AE190" s="159" t="s">
        <v>282</v>
      </c>
      <c r="AF190" s="159" t="s">
        <v>282</v>
      </c>
      <c r="AG190" t="s">
        <v>282</v>
      </c>
      <c r="AH190" s="159" t="s">
        <v>282</v>
      </c>
      <c r="AI190" s="159" t="s">
        <v>282</v>
      </c>
      <c r="AJ190" s="212" t="s">
        <v>282</v>
      </c>
      <c r="AK190" s="212" t="s">
        <v>282</v>
      </c>
      <c r="AL190" s="212" t="s">
        <v>282</v>
      </c>
      <c r="AM190" s="212" t="s">
        <v>282</v>
      </c>
      <c r="AN190" s="212" t="s">
        <v>282</v>
      </c>
      <c r="AO190" s="212" t="s">
        <v>282</v>
      </c>
      <c r="AP190" s="212" t="s">
        <v>282</v>
      </c>
      <c r="AQ190" s="212" t="s">
        <v>282</v>
      </c>
      <c r="AR190" s="212" t="s">
        <v>282</v>
      </c>
      <c r="AS190" s="212" t="s">
        <v>282</v>
      </c>
      <c r="AT190" s="212" t="s">
        <v>282</v>
      </c>
      <c r="AU190" s="212" t="s">
        <v>282</v>
      </c>
      <c r="AV190" s="212" t="s">
        <v>282</v>
      </c>
      <c r="AW190" s="212" t="s">
        <v>282</v>
      </c>
      <c r="AX190" s="212" t="s">
        <v>282</v>
      </c>
      <c r="AY190" s="212" t="s">
        <v>282</v>
      </c>
      <c r="AZ190" s="212" t="s">
        <v>282</v>
      </c>
      <c r="BA190" s="212" t="s">
        <v>282</v>
      </c>
      <c r="BB190" s="212" t="s">
        <v>282</v>
      </c>
      <c r="BC190" s="212" t="s">
        <v>282</v>
      </c>
      <c r="BD190" s="212" t="s">
        <v>282</v>
      </c>
      <c r="BE190" s="212" t="s">
        <v>282</v>
      </c>
    </row>
    <row r="191" spans="1:57" x14ac:dyDescent="0.25">
      <c r="A191" t="s">
        <v>528</v>
      </c>
      <c r="B191" s="159" t="s">
        <v>282</v>
      </c>
      <c r="C191" t="s">
        <v>261</v>
      </c>
      <c r="D191" s="212" t="s">
        <v>282</v>
      </c>
      <c r="E191" s="212" t="s">
        <v>282</v>
      </c>
      <c r="F191" s="212" t="s">
        <v>282</v>
      </c>
      <c r="G191" s="212" t="s">
        <v>282</v>
      </c>
      <c r="H191" s="159" t="s">
        <v>10507</v>
      </c>
      <c r="I191" s="159" t="s">
        <v>10771</v>
      </c>
      <c r="J191" s="159" t="s">
        <v>273</v>
      </c>
      <c r="K191" s="159">
        <v>8</v>
      </c>
      <c r="L191" s="159" t="s">
        <v>273</v>
      </c>
      <c r="M191" s="159" t="s">
        <v>273</v>
      </c>
      <c r="N191" s="159" t="s">
        <v>257</v>
      </c>
      <c r="O191" s="159" t="s">
        <v>282</v>
      </c>
      <c r="P191" s="159" t="s">
        <v>282</v>
      </c>
      <c r="Q191" s="159" t="s">
        <v>282</v>
      </c>
      <c r="R191" s="159" t="s">
        <v>282</v>
      </c>
      <c r="S191" s="159" t="s">
        <v>10507</v>
      </c>
      <c r="T191" s="159" t="s">
        <v>10527</v>
      </c>
      <c r="U191" s="159" t="s">
        <v>273</v>
      </c>
      <c r="V191" s="159">
        <v>8</v>
      </c>
      <c r="W191" s="159" t="s">
        <v>273</v>
      </c>
      <c r="X191" s="159" t="s">
        <v>273</v>
      </c>
      <c r="Y191" s="159" t="s">
        <v>790</v>
      </c>
      <c r="Z191" s="212" t="s">
        <v>282</v>
      </c>
      <c r="AA191" s="212" t="s">
        <v>282</v>
      </c>
      <c r="AB191" s="212" t="s">
        <v>282</v>
      </c>
      <c r="AC191" s="212" t="s">
        <v>282</v>
      </c>
      <c r="AD191" s="212" t="s">
        <v>10507</v>
      </c>
      <c r="AE191" s="159" t="s">
        <v>273</v>
      </c>
      <c r="AF191" s="159" t="s">
        <v>273</v>
      </c>
      <c r="AG191" s="212">
        <v>8</v>
      </c>
      <c r="AH191" s="159" t="s">
        <v>273</v>
      </c>
      <c r="AI191" s="159" t="s">
        <v>273</v>
      </c>
      <c r="AJ191" s="212" t="s">
        <v>282</v>
      </c>
      <c r="AK191" s="212" t="s">
        <v>282</v>
      </c>
      <c r="AL191" s="212" t="s">
        <v>282</v>
      </c>
      <c r="AM191" s="212" t="s">
        <v>282</v>
      </c>
      <c r="AN191" s="212" t="s">
        <v>282</v>
      </c>
      <c r="AO191" s="212" t="s">
        <v>282</v>
      </c>
      <c r="AP191" s="212" t="s">
        <v>282</v>
      </c>
      <c r="AQ191" s="212" t="s">
        <v>282</v>
      </c>
      <c r="AR191" s="212" t="s">
        <v>282</v>
      </c>
      <c r="AS191" s="212" t="s">
        <v>282</v>
      </c>
      <c r="AT191" s="212" t="s">
        <v>282</v>
      </c>
      <c r="AU191" s="212" t="s">
        <v>282</v>
      </c>
      <c r="AV191" s="212" t="s">
        <v>282</v>
      </c>
      <c r="AW191" s="212" t="s">
        <v>282</v>
      </c>
      <c r="AX191" s="212" t="s">
        <v>282</v>
      </c>
      <c r="AY191" s="212" t="s">
        <v>282</v>
      </c>
      <c r="AZ191" s="212" t="s">
        <v>282</v>
      </c>
      <c r="BA191" s="212" t="s">
        <v>282</v>
      </c>
      <c r="BB191" s="212" t="s">
        <v>282</v>
      </c>
      <c r="BC191" s="212" t="s">
        <v>282</v>
      </c>
      <c r="BD191" s="212" t="s">
        <v>282</v>
      </c>
      <c r="BE191" s="212" t="s">
        <v>282</v>
      </c>
    </row>
    <row r="192" spans="1:57" s="212" customFormat="1" x14ac:dyDescent="0.25">
      <c r="A192" s="212" t="s">
        <v>7693</v>
      </c>
      <c r="B192" s="159" t="s">
        <v>282</v>
      </c>
      <c r="C192" s="212" t="s">
        <v>261</v>
      </c>
      <c r="D192" s="212" t="s">
        <v>282</v>
      </c>
      <c r="E192" s="212" t="s">
        <v>282</v>
      </c>
      <c r="F192" s="212" t="s">
        <v>282</v>
      </c>
      <c r="G192" s="212" t="s">
        <v>282</v>
      </c>
      <c r="H192" s="159" t="s">
        <v>10507</v>
      </c>
      <c r="I192" s="159" t="s">
        <v>554</v>
      </c>
      <c r="J192" s="159" t="s">
        <v>273</v>
      </c>
      <c r="K192" s="159">
        <v>8</v>
      </c>
      <c r="L192" s="159" t="s">
        <v>13831</v>
      </c>
      <c r="M192" s="159" t="s">
        <v>273</v>
      </c>
      <c r="N192" s="159" t="s">
        <v>261</v>
      </c>
      <c r="O192" s="159" t="s">
        <v>282</v>
      </c>
      <c r="P192" s="159" t="s">
        <v>282</v>
      </c>
      <c r="Q192" s="159" t="s">
        <v>282</v>
      </c>
      <c r="R192" s="159" t="s">
        <v>282</v>
      </c>
      <c r="S192" s="159" t="s">
        <v>10507</v>
      </c>
      <c r="T192" s="159" t="s">
        <v>13832</v>
      </c>
      <c r="U192" s="159" t="s">
        <v>273</v>
      </c>
      <c r="V192" s="159">
        <v>8</v>
      </c>
      <c r="W192" s="159" t="s">
        <v>12939</v>
      </c>
      <c r="X192" s="159" t="s">
        <v>273</v>
      </c>
      <c r="Y192" s="159" t="s">
        <v>790</v>
      </c>
      <c r="Z192" s="159" t="s">
        <v>282</v>
      </c>
      <c r="AA192" s="159" t="s">
        <v>282</v>
      </c>
      <c r="AB192" s="159" t="s">
        <v>282</v>
      </c>
      <c r="AC192" s="159" t="s">
        <v>282</v>
      </c>
      <c r="AD192" s="159" t="s">
        <v>10507</v>
      </c>
      <c r="AE192" s="159" t="s">
        <v>282</v>
      </c>
      <c r="AF192" s="159" t="s">
        <v>282</v>
      </c>
      <c r="AG192" s="212">
        <v>8</v>
      </c>
      <c r="AH192" s="159" t="s">
        <v>282</v>
      </c>
      <c r="AI192" s="159" t="s">
        <v>282</v>
      </c>
      <c r="AJ192" s="212" t="s">
        <v>282</v>
      </c>
      <c r="AK192" s="212" t="s">
        <v>282</v>
      </c>
      <c r="AL192" s="212" t="s">
        <v>282</v>
      </c>
      <c r="AM192" s="212" t="s">
        <v>282</v>
      </c>
      <c r="AN192" s="212" t="s">
        <v>282</v>
      </c>
      <c r="AO192" s="212" t="s">
        <v>282</v>
      </c>
      <c r="AP192" s="212" t="s">
        <v>282</v>
      </c>
      <c r="AQ192" s="212" t="s">
        <v>282</v>
      </c>
      <c r="AR192" s="212" t="s">
        <v>282</v>
      </c>
      <c r="AS192" s="212" t="s">
        <v>282</v>
      </c>
      <c r="AT192" s="212" t="s">
        <v>282</v>
      </c>
      <c r="AU192" s="212" t="s">
        <v>282</v>
      </c>
      <c r="AV192" s="212" t="s">
        <v>282</v>
      </c>
      <c r="AW192" s="212" t="s">
        <v>282</v>
      </c>
      <c r="AX192" s="212" t="s">
        <v>282</v>
      </c>
      <c r="AY192" s="212" t="s">
        <v>282</v>
      </c>
      <c r="AZ192" s="212" t="s">
        <v>282</v>
      </c>
      <c r="BA192" s="212" t="s">
        <v>282</v>
      </c>
      <c r="BB192" s="212" t="s">
        <v>282</v>
      </c>
      <c r="BC192" s="212" t="s">
        <v>282</v>
      </c>
      <c r="BD192" s="212" t="s">
        <v>282</v>
      </c>
      <c r="BE192" s="212" t="s">
        <v>282</v>
      </c>
    </row>
    <row r="193" spans="1:57" x14ac:dyDescent="0.25">
      <c r="A193" t="s">
        <v>531</v>
      </c>
      <c r="B193" s="159" t="s">
        <v>282</v>
      </c>
      <c r="C193" t="s">
        <v>261</v>
      </c>
      <c r="D193" t="s">
        <v>282</v>
      </c>
      <c r="E193" t="s">
        <v>282</v>
      </c>
      <c r="F193" t="s">
        <v>282</v>
      </c>
      <c r="G193" s="212" t="s">
        <v>282</v>
      </c>
      <c r="H193" s="159" t="s">
        <v>10507</v>
      </c>
      <c r="I193" s="159" t="s">
        <v>10771</v>
      </c>
      <c r="J193" s="159" t="s">
        <v>273</v>
      </c>
      <c r="K193" s="159">
        <v>8</v>
      </c>
      <c r="L193" s="159" t="s">
        <v>273</v>
      </c>
      <c r="M193" s="159" t="s">
        <v>273</v>
      </c>
      <c r="N193" s="159" t="s">
        <v>790</v>
      </c>
      <c r="O193" t="s">
        <v>282</v>
      </c>
      <c r="P193" t="s">
        <v>282</v>
      </c>
      <c r="Q193" t="s">
        <v>282</v>
      </c>
      <c r="R193" t="s">
        <v>282</v>
      </c>
      <c r="S193" s="212" t="s">
        <v>10507</v>
      </c>
      <c r="T193" s="159" t="s">
        <v>273</v>
      </c>
      <c r="U193" s="159" t="s">
        <v>273</v>
      </c>
      <c r="V193">
        <v>8</v>
      </c>
      <c r="W193" s="159" t="s">
        <v>273</v>
      </c>
      <c r="X193" s="159" t="s">
        <v>273</v>
      </c>
      <c r="Y193" t="s">
        <v>282</v>
      </c>
      <c r="Z193" s="212" t="s">
        <v>282</v>
      </c>
      <c r="AA193" t="s">
        <v>282</v>
      </c>
      <c r="AB193" t="s">
        <v>282</v>
      </c>
      <c r="AC193" s="212" t="s">
        <v>282</v>
      </c>
      <c r="AD193" t="s">
        <v>282</v>
      </c>
      <c r="AE193" s="159" t="s">
        <v>282</v>
      </c>
      <c r="AF193" s="159" t="s">
        <v>282</v>
      </c>
      <c r="AG193" t="s">
        <v>282</v>
      </c>
      <c r="AH193" s="159" t="s">
        <v>282</v>
      </c>
      <c r="AI193" s="159" t="s">
        <v>282</v>
      </c>
      <c r="AJ193" s="212" t="s">
        <v>282</v>
      </c>
      <c r="AK193" s="212" t="s">
        <v>282</v>
      </c>
      <c r="AL193" s="212" t="s">
        <v>282</v>
      </c>
      <c r="AM193" s="212" t="s">
        <v>282</v>
      </c>
      <c r="AN193" s="212" t="s">
        <v>282</v>
      </c>
      <c r="AO193" s="212" t="s">
        <v>282</v>
      </c>
      <c r="AP193" s="212" t="s">
        <v>282</v>
      </c>
      <c r="AQ193" s="212" t="s">
        <v>282</v>
      </c>
      <c r="AR193" s="212" t="s">
        <v>282</v>
      </c>
      <c r="AS193" s="212" t="s">
        <v>282</v>
      </c>
      <c r="AT193" s="212" t="s">
        <v>282</v>
      </c>
      <c r="AU193" s="212" t="s">
        <v>282</v>
      </c>
      <c r="AV193" s="212" t="s">
        <v>282</v>
      </c>
      <c r="AW193" s="212" t="s">
        <v>282</v>
      </c>
      <c r="AX193" s="212" t="s">
        <v>282</v>
      </c>
      <c r="AY193" s="212" t="s">
        <v>282</v>
      </c>
      <c r="AZ193" s="212" t="s">
        <v>282</v>
      </c>
      <c r="BA193" s="212" t="s">
        <v>282</v>
      </c>
      <c r="BB193" s="212" t="s">
        <v>282</v>
      </c>
      <c r="BC193" s="212" t="s">
        <v>282</v>
      </c>
      <c r="BD193" s="212" t="s">
        <v>282</v>
      </c>
      <c r="BE193" s="212" t="s">
        <v>282</v>
      </c>
    </row>
    <row r="194" spans="1:57" s="212" customFormat="1" x14ac:dyDescent="0.25">
      <c r="A194" s="161" t="s">
        <v>529</v>
      </c>
      <c r="B194" s="159" t="s">
        <v>13392</v>
      </c>
      <c r="C194" s="212" t="s">
        <v>261</v>
      </c>
      <c r="D194" s="212" t="s">
        <v>282</v>
      </c>
      <c r="E194" s="212" t="s">
        <v>282</v>
      </c>
      <c r="F194" s="212" t="s">
        <v>282</v>
      </c>
      <c r="G194" s="212" t="s">
        <v>282</v>
      </c>
      <c r="H194" s="159" t="s">
        <v>10507</v>
      </c>
      <c r="I194" s="159" t="s">
        <v>406</v>
      </c>
      <c r="J194" s="159" t="s">
        <v>273</v>
      </c>
      <c r="K194" s="159">
        <v>8</v>
      </c>
      <c r="L194" s="159" t="s">
        <v>273</v>
      </c>
      <c r="M194" s="159" t="s">
        <v>273</v>
      </c>
      <c r="N194" s="159" t="s">
        <v>246</v>
      </c>
      <c r="O194" s="159" t="s">
        <v>282</v>
      </c>
      <c r="P194" s="159" t="s">
        <v>282</v>
      </c>
      <c r="Q194" s="159" t="s">
        <v>282</v>
      </c>
      <c r="R194" s="159" t="s">
        <v>282</v>
      </c>
      <c r="S194" s="159" t="s">
        <v>10507</v>
      </c>
      <c r="T194" s="159" t="s">
        <v>10827</v>
      </c>
      <c r="U194" s="159" t="s">
        <v>273</v>
      </c>
      <c r="V194" s="212">
        <v>8</v>
      </c>
      <c r="W194" s="159" t="s">
        <v>273</v>
      </c>
      <c r="X194" s="159" t="s">
        <v>273</v>
      </c>
      <c r="Y194" s="212" t="s">
        <v>282</v>
      </c>
      <c r="Z194" s="212" t="s">
        <v>282</v>
      </c>
      <c r="AA194" s="212" t="s">
        <v>282</v>
      </c>
      <c r="AB194" s="212" t="s">
        <v>282</v>
      </c>
      <c r="AC194" s="212" t="s">
        <v>282</v>
      </c>
      <c r="AD194" s="212" t="s">
        <v>282</v>
      </c>
      <c r="AE194" s="159" t="s">
        <v>282</v>
      </c>
      <c r="AF194" s="159" t="s">
        <v>282</v>
      </c>
      <c r="AG194" s="212" t="s">
        <v>282</v>
      </c>
      <c r="AH194" s="159" t="s">
        <v>282</v>
      </c>
      <c r="AI194" s="159" t="s">
        <v>282</v>
      </c>
      <c r="AJ194" s="212" t="s">
        <v>282</v>
      </c>
      <c r="AK194" s="212" t="s">
        <v>282</v>
      </c>
      <c r="AL194" s="212" t="s">
        <v>282</v>
      </c>
      <c r="AM194" s="212" t="s">
        <v>282</v>
      </c>
      <c r="AN194" s="212" t="s">
        <v>282</v>
      </c>
      <c r="AO194" s="212" t="s">
        <v>282</v>
      </c>
      <c r="AP194" s="212" t="s">
        <v>282</v>
      </c>
      <c r="AQ194" s="212" t="s">
        <v>282</v>
      </c>
      <c r="AR194" s="212" t="s">
        <v>282</v>
      </c>
      <c r="AS194" s="212" t="s">
        <v>282</v>
      </c>
      <c r="AT194" s="212" t="s">
        <v>282</v>
      </c>
      <c r="AU194" s="212" t="s">
        <v>282</v>
      </c>
      <c r="AV194" s="212" t="s">
        <v>282</v>
      </c>
      <c r="AW194" s="212" t="s">
        <v>282</v>
      </c>
      <c r="AX194" s="212" t="s">
        <v>282</v>
      </c>
      <c r="AY194" s="212" t="s">
        <v>282</v>
      </c>
      <c r="AZ194" s="212" t="s">
        <v>282</v>
      </c>
      <c r="BA194" s="212" t="s">
        <v>282</v>
      </c>
      <c r="BB194" s="212" t="s">
        <v>282</v>
      </c>
      <c r="BC194" s="212" t="s">
        <v>282</v>
      </c>
      <c r="BD194" s="212" t="s">
        <v>282</v>
      </c>
      <c r="BE194" s="212" t="s">
        <v>282</v>
      </c>
    </row>
    <row r="195" spans="1:57" s="212" customFormat="1" x14ac:dyDescent="0.25">
      <c r="A195" s="161" t="s">
        <v>6733</v>
      </c>
      <c r="B195" s="159" t="s">
        <v>13392</v>
      </c>
      <c r="C195" s="212" t="s">
        <v>261</v>
      </c>
      <c r="D195" s="212" t="s">
        <v>282</v>
      </c>
      <c r="E195" s="212" t="s">
        <v>282</v>
      </c>
      <c r="F195" s="212" t="s">
        <v>282</v>
      </c>
      <c r="G195" s="212" t="s">
        <v>282</v>
      </c>
      <c r="H195" s="159" t="s">
        <v>10507</v>
      </c>
      <c r="I195" s="159" t="s">
        <v>10771</v>
      </c>
      <c r="J195" s="159" t="s">
        <v>273</v>
      </c>
      <c r="K195" s="159">
        <v>8</v>
      </c>
      <c r="L195" s="159" t="s">
        <v>13835</v>
      </c>
      <c r="M195" s="159" t="s">
        <v>273</v>
      </c>
      <c r="N195" s="159" t="s">
        <v>255</v>
      </c>
      <c r="O195" s="159" t="s">
        <v>282</v>
      </c>
      <c r="P195" s="159" t="s">
        <v>282</v>
      </c>
      <c r="Q195" s="159" t="s">
        <v>282</v>
      </c>
      <c r="R195" s="159" t="s">
        <v>282</v>
      </c>
      <c r="S195" s="159" t="s">
        <v>10507</v>
      </c>
      <c r="T195" s="159" t="s">
        <v>10713</v>
      </c>
      <c r="U195" s="159" t="s">
        <v>273</v>
      </c>
      <c r="V195" s="212">
        <v>8</v>
      </c>
      <c r="W195" s="159" t="s">
        <v>13837</v>
      </c>
      <c r="X195" s="159" t="s">
        <v>273</v>
      </c>
      <c r="Y195" s="159" t="s">
        <v>790</v>
      </c>
      <c r="Z195" s="159" t="s">
        <v>282</v>
      </c>
      <c r="AA195" s="159" t="s">
        <v>282</v>
      </c>
      <c r="AB195" s="159" t="s">
        <v>282</v>
      </c>
      <c r="AC195" s="159" t="s">
        <v>282</v>
      </c>
      <c r="AD195" s="159" t="s">
        <v>10507</v>
      </c>
      <c r="AE195" s="159" t="s">
        <v>273</v>
      </c>
      <c r="AF195" s="159" t="s">
        <v>273</v>
      </c>
      <c r="AG195" s="212">
        <v>8</v>
      </c>
      <c r="AH195" s="159" t="s">
        <v>273</v>
      </c>
      <c r="AI195" s="159" t="s">
        <v>273</v>
      </c>
      <c r="AJ195" s="212" t="s">
        <v>282</v>
      </c>
      <c r="AK195" s="212" t="s">
        <v>282</v>
      </c>
      <c r="AL195" s="212" t="s">
        <v>282</v>
      </c>
      <c r="AM195" s="212" t="s">
        <v>282</v>
      </c>
      <c r="AN195" s="212" t="s">
        <v>282</v>
      </c>
      <c r="AO195" s="212" t="s">
        <v>282</v>
      </c>
      <c r="AP195" s="212" t="s">
        <v>282</v>
      </c>
      <c r="AQ195" s="212" t="s">
        <v>282</v>
      </c>
      <c r="AR195" s="212" t="s">
        <v>282</v>
      </c>
      <c r="AS195" s="212" t="s">
        <v>282</v>
      </c>
      <c r="AT195" s="212" t="s">
        <v>282</v>
      </c>
      <c r="AU195" s="212" t="s">
        <v>282</v>
      </c>
      <c r="AV195" s="212" t="s">
        <v>282</v>
      </c>
      <c r="AW195" s="212" t="s">
        <v>282</v>
      </c>
      <c r="AX195" s="212" t="s">
        <v>282</v>
      </c>
      <c r="AY195" s="212" t="s">
        <v>282</v>
      </c>
      <c r="AZ195" s="212" t="s">
        <v>282</v>
      </c>
      <c r="BA195" s="212" t="s">
        <v>282</v>
      </c>
      <c r="BB195" s="212" t="s">
        <v>282</v>
      </c>
      <c r="BC195" s="212" t="s">
        <v>282</v>
      </c>
      <c r="BD195" s="212" t="s">
        <v>282</v>
      </c>
      <c r="BE195" s="212" t="s">
        <v>282</v>
      </c>
    </row>
    <row r="196" spans="1:57" s="212" customFormat="1" x14ac:dyDescent="0.25">
      <c r="A196" s="161" t="s">
        <v>9037</v>
      </c>
      <c r="B196" s="159" t="s">
        <v>13841</v>
      </c>
      <c r="C196" s="212" t="s">
        <v>255</v>
      </c>
      <c r="D196" s="212" t="s">
        <v>282</v>
      </c>
      <c r="E196" s="212" t="s">
        <v>282</v>
      </c>
      <c r="F196" s="212" t="s">
        <v>282</v>
      </c>
      <c r="G196" s="212" t="s">
        <v>282</v>
      </c>
      <c r="H196" s="159" t="s">
        <v>10507</v>
      </c>
      <c r="I196" s="159" t="s">
        <v>11050</v>
      </c>
      <c r="J196" s="159" t="s">
        <v>273</v>
      </c>
      <c r="K196" s="159">
        <v>8</v>
      </c>
      <c r="L196" s="159" t="s">
        <v>273</v>
      </c>
      <c r="M196" s="159" t="s">
        <v>273</v>
      </c>
      <c r="N196" s="159" t="s">
        <v>252</v>
      </c>
      <c r="O196" s="159" t="s">
        <v>282</v>
      </c>
      <c r="P196" s="159" t="s">
        <v>282</v>
      </c>
      <c r="Q196" s="159" t="s">
        <v>282</v>
      </c>
      <c r="R196" s="159" t="s">
        <v>282</v>
      </c>
      <c r="S196" s="159" t="s">
        <v>10507</v>
      </c>
      <c r="T196" s="159" t="s">
        <v>4317</v>
      </c>
      <c r="U196" s="159" t="s">
        <v>273</v>
      </c>
      <c r="V196" s="212">
        <v>8</v>
      </c>
      <c r="W196" s="159" t="s">
        <v>273</v>
      </c>
      <c r="X196" s="159" t="s">
        <v>273</v>
      </c>
      <c r="Y196" s="212" t="s">
        <v>282</v>
      </c>
      <c r="Z196" s="212" t="s">
        <v>282</v>
      </c>
      <c r="AA196" s="212" t="s">
        <v>282</v>
      </c>
      <c r="AB196" s="212" t="s">
        <v>282</v>
      </c>
      <c r="AC196" s="212" t="s">
        <v>282</v>
      </c>
      <c r="AD196" s="212" t="s">
        <v>282</v>
      </c>
      <c r="AE196" s="159" t="s">
        <v>282</v>
      </c>
      <c r="AF196" s="159" t="s">
        <v>282</v>
      </c>
      <c r="AG196" s="212" t="s">
        <v>282</v>
      </c>
      <c r="AH196" s="159" t="s">
        <v>282</v>
      </c>
      <c r="AI196" s="159" t="s">
        <v>282</v>
      </c>
      <c r="AJ196" s="212" t="s">
        <v>282</v>
      </c>
      <c r="AK196" s="212" t="s">
        <v>282</v>
      </c>
      <c r="AL196" s="212" t="s">
        <v>282</v>
      </c>
      <c r="AM196" s="212" t="s">
        <v>282</v>
      </c>
      <c r="AN196" s="212" t="s">
        <v>282</v>
      </c>
      <c r="AO196" s="212" t="s">
        <v>282</v>
      </c>
      <c r="AP196" s="212" t="s">
        <v>282</v>
      </c>
      <c r="AQ196" s="212" t="s">
        <v>282</v>
      </c>
      <c r="AR196" s="212" t="s">
        <v>282</v>
      </c>
      <c r="AS196" s="212" t="s">
        <v>282</v>
      </c>
      <c r="AT196" s="212" t="s">
        <v>282</v>
      </c>
      <c r="AU196" s="212" t="s">
        <v>282</v>
      </c>
      <c r="AV196" s="212" t="s">
        <v>282</v>
      </c>
      <c r="AW196" s="212" t="s">
        <v>282</v>
      </c>
      <c r="AX196" s="212" t="s">
        <v>282</v>
      </c>
      <c r="AY196" s="212" t="s">
        <v>282</v>
      </c>
      <c r="AZ196" s="212" t="s">
        <v>282</v>
      </c>
      <c r="BA196" s="212" t="s">
        <v>282</v>
      </c>
      <c r="BB196" s="212" t="s">
        <v>282</v>
      </c>
      <c r="BC196" s="212" t="s">
        <v>282</v>
      </c>
      <c r="BD196" s="212" t="s">
        <v>282</v>
      </c>
      <c r="BE196" s="212" t="s">
        <v>282</v>
      </c>
    </row>
    <row r="197" spans="1:57" s="212" customFormat="1" x14ac:dyDescent="0.25">
      <c r="A197" s="161" t="s">
        <v>9493</v>
      </c>
      <c r="B197" s="159" t="s">
        <v>13857</v>
      </c>
      <c r="C197" s="212" t="s">
        <v>10667</v>
      </c>
      <c r="D197" s="212" t="s">
        <v>282</v>
      </c>
      <c r="E197" s="212" t="s">
        <v>13852</v>
      </c>
      <c r="F197" s="212" t="s">
        <v>183</v>
      </c>
      <c r="G197" s="212" t="s">
        <v>282</v>
      </c>
      <c r="H197" s="159" t="s">
        <v>448</v>
      </c>
      <c r="I197" s="159" t="s">
        <v>13849</v>
      </c>
      <c r="J197" s="159" t="s">
        <v>273</v>
      </c>
      <c r="K197" s="159" t="s">
        <v>273</v>
      </c>
      <c r="L197" s="159" t="s">
        <v>13858</v>
      </c>
      <c r="M197" s="159" t="s">
        <v>13850</v>
      </c>
      <c r="N197" s="159" t="s">
        <v>764</v>
      </c>
      <c r="O197" s="159" t="s">
        <v>282</v>
      </c>
      <c r="P197" s="212" t="s">
        <v>13851</v>
      </c>
      <c r="Q197" s="159" t="s">
        <v>183</v>
      </c>
      <c r="R197" s="159" t="s">
        <v>282</v>
      </c>
      <c r="S197" s="159" t="s">
        <v>448</v>
      </c>
      <c r="T197" s="159" t="s">
        <v>13849</v>
      </c>
      <c r="U197" s="159" t="s">
        <v>273</v>
      </c>
      <c r="V197" s="159" t="s">
        <v>273</v>
      </c>
      <c r="W197" s="159" t="s">
        <v>13859</v>
      </c>
      <c r="X197" s="159" t="s">
        <v>13850</v>
      </c>
      <c r="Y197" s="212" t="s">
        <v>282</v>
      </c>
      <c r="Z197" s="212" t="s">
        <v>282</v>
      </c>
      <c r="AA197" s="212" t="s">
        <v>282</v>
      </c>
      <c r="AB197" s="212" t="s">
        <v>282</v>
      </c>
      <c r="AC197" s="212" t="s">
        <v>282</v>
      </c>
      <c r="AD197" s="212" t="s">
        <v>282</v>
      </c>
      <c r="AE197" s="159" t="s">
        <v>282</v>
      </c>
      <c r="AF197" s="159" t="s">
        <v>282</v>
      </c>
      <c r="AG197" s="212" t="s">
        <v>282</v>
      </c>
      <c r="AH197" s="159" t="s">
        <v>282</v>
      </c>
      <c r="AI197" s="159" t="s">
        <v>282</v>
      </c>
      <c r="AJ197" s="212" t="s">
        <v>282</v>
      </c>
      <c r="AK197" s="212" t="s">
        <v>282</v>
      </c>
      <c r="AL197" s="212" t="s">
        <v>282</v>
      </c>
      <c r="AM197" s="212" t="s">
        <v>282</v>
      </c>
      <c r="AN197" s="212" t="s">
        <v>282</v>
      </c>
      <c r="AO197" s="212" t="s">
        <v>282</v>
      </c>
      <c r="AP197" s="212" t="s">
        <v>282</v>
      </c>
      <c r="AQ197" s="212" t="s">
        <v>282</v>
      </c>
      <c r="AR197" s="212" t="s">
        <v>282</v>
      </c>
      <c r="AS197" s="212" t="s">
        <v>282</v>
      </c>
      <c r="AT197" s="212" t="s">
        <v>282</v>
      </c>
      <c r="AU197" s="212" t="s">
        <v>282</v>
      </c>
      <c r="AV197" s="212" t="s">
        <v>282</v>
      </c>
      <c r="AW197" s="212" t="s">
        <v>282</v>
      </c>
      <c r="AX197" s="212" t="s">
        <v>282</v>
      </c>
      <c r="AY197" s="212" t="s">
        <v>282</v>
      </c>
      <c r="AZ197" s="212" t="s">
        <v>282</v>
      </c>
      <c r="BA197" s="212" t="s">
        <v>282</v>
      </c>
      <c r="BB197" s="212" t="s">
        <v>282</v>
      </c>
      <c r="BC197" s="212" t="s">
        <v>282</v>
      </c>
      <c r="BD197" s="212" t="s">
        <v>282</v>
      </c>
      <c r="BE197" s="212" t="s">
        <v>282</v>
      </c>
    </row>
    <row r="198" spans="1:57" s="212" customFormat="1" x14ac:dyDescent="0.25">
      <c r="A198" s="161" t="s">
        <v>2368</v>
      </c>
      <c r="B198" s="159" t="s">
        <v>13867</v>
      </c>
      <c r="C198" s="212" t="s">
        <v>256</v>
      </c>
      <c r="D198" s="212" t="s">
        <v>282</v>
      </c>
      <c r="E198" s="212" t="s">
        <v>13860</v>
      </c>
      <c r="F198" s="212" t="s">
        <v>282</v>
      </c>
      <c r="G198" s="212" t="s">
        <v>282</v>
      </c>
      <c r="H198" s="159" t="s">
        <v>10507</v>
      </c>
      <c r="I198" s="159" t="s">
        <v>406</v>
      </c>
      <c r="J198" s="159">
        <v>7</v>
      </c>
      <c r="K198" s="159">
        <v>9</v>
      </c>
      <c r="L198" s="159" t="s">
        <v>273</v>
      </c>
      <c r="M198" s="159" t="s">
        <v>273</v>
      </c>
      <c r="N198" s="159" t="s">
        <v>263</v>
      </c>
      <c r="O198" s="159" t="s">
        <v>282</v>
      </c>
      <c r="P198" s="159" t="s">
        <v>13861</v>
      </c>
      <c r="Q198" s="159" t="s">
        <v>282</v>
      </c>
      <c r="R198" s="159" t="s">
        <v>282</v>
      </c>
      <c r="S198" s="159" t="s">
        <v>10507</v>
      </c>
      <c r="T198" s="159" t="s">
        <v>13017</v>
      </c>
      <c r="U198" s="159">
        <v>7</v>
      </c>
      <c r="V198" s="159">
        <v>9</v>
      </c>
      <c r="W198" s="159" t="s">
        <v>273</v>
      </c>
      <c r="X198" s="159" t="s">
        <v>273</v>
      </c>
      <c r="Y198" s="212" t="s">
        <v>282</v>
      </c>
      <c r="Z198" s="212" t="s">
        <v>282</v>
      </c>
      <c r="AA198" s="212" t="s">
        <v>282</v>
      </c>
      <c r="AB198" s="212" t="s">
        <v>282</v>
      </c>
      <c r="AC198" s="212" t="s">
        <v>282</v>
      </c>
      <c r="AD198" s="212" t="s">
        <v>282</v>
      </c>
      <c r="AE198" s="159" t="s">
        <v>282</v>
      </c>
      <c r="AF198" s="159" t="s">
        <v>282</v>
      </c>
      <c r="AG198" s="212" t="s">
        <v>282</v>
      </c>
      <c r="AH198" s="159" t="s">
        <v>282</v>
      </c>
      <c r="AI198" s="159" t="s">
        <v>282</v>
      </c>
      <c r="AJ198" s="212" t="s">
        <v>282</v>
      </c>
      <c r="AK198" s="212" t="s">
        <v>282</v>
      </c>
      <c r="AL198" s="212" t="s">
        <v>282</v>
      </c>
      <c r="AM198" s="212" t="s">
        <v>282</v>
      </c>
      <c r="AN198" s="212" t="s">
        <v>282</v>
      </c>
      <c r="AO198" s="212" t="s">
        <v>282</v>
      </c>
      <c r="AP198" s="212" t="s">
        <v>282</v>
      </c>
      <c r="AQ198" s="212" t="s">
        <v>282</v>
      </c>
      <c r="AR198" s="212" t="s">
        <v>282</v>
      </c>
      <c r="AS198" s="212" t="s">
        <v>282</v>
      </c>
      <c r="AT198" s="212" t="s">
        <v>282</v>
      </c>
      <c r="AU198" s="212" t="s">
        <v>282</v>
      </c>
      <c r="AV198" s="212" t="s">
        <v>282</v>
      </c>
      <c r="AW198" s="212" t="s">
        <v>282</v>
      </c>
      <c r="AX198" s="212" t="s">
        <v>282</v>
      </c>
      <c r="AY198" s="212" t="s">
        <v>282</v>
      </c>
      <c r="AZ198" s="212" t="s">
        <v>282</v>
      </c>
      <c r="BA198" s="212" t="s">
        <v>282</v>
      </c>
      <c r="BB198" s="212" t="s">
        <v>282</v>
      </c>
      <c r="BC198" s="212" t="s">
        <v>282</v>
      </c>
      <c r="BD198" s="212" t="s">
        <v>282</v>
      </c>
      <c r="BE198" s="212" t="s">
        <v>282</v>
      </c>
    </row>
    <row r="199" spans="1:57" x14ac:dyDescent="0.25">
      <c r="A199" t="s">
        <v>307</v>
      </c>
      <c r="B199" s="159" t="s">
        <v>282</v>
      </c>
      <c r="C199" s="212" t="s">
        <v>10475</v>
      </c>
      <c r="D199" t="s">
        <v>282</v>
      </c>
      <c r="E199" t="s">
        <v>11243</v>
      </c>
      <c r="F199" t="s">
        <v>182</v>
      </c>
      <c r="G199" s="284" t="s">
        <v>11241</v>
      </c>
      <c r="H199" s="159" t="s">
        <v>448</v>
      </c>
      <c r="I199" s="159" t="s">
        <v>11240</v>
      </c>
      <c r="J199" s="212">
        <v>3</v>
      </c>
      <c r="K199" s="159">
        <v>10</v>
      </c>
      <c r="L199" s="159" t="s">
        <v>273</v>
      </c>
      <c r="M199" s="159" t="s">
        <v>11242</v>
      </c>
      <c r="N199" t="s">
        <v>763</v>
      </c>
      <c r="O199" t="s">
        <v>11246</v>
      </c>
      <c r="P199" t="s">
        <v>11247</v>
      </c>
      <c r="Q199" s="212" t="s">
        <v>183</v>
      </c>
      <c r="R199" s="212" t="s">
        <v>282</v>
      </c>
      <c r="S199" s="212" t="s">
        <v>448</v>
      </c>
      <c r="T199" s="159" t="s">
        <v>11244</v>
      </c>
      <c r="U199" s="212">
        <v>1</v>
      </c>
      <c r="V199" s="212">
        <v>10</v>
      </c>
      <c r="W199" s="159" t="s">
        <v>273</v>
      </c>
      <c r="X199" s="159" t="s">
        <v>11245</v>
      </c>
      <c r="Y199" s="212" t="s">
        <v>11234</v>
      </c>
      <c r="Z199" s="212" t="s">
        <v>11246</v>
      </c>
      <c r="AA199" s="212" t="s">
        <v>11248</v>
      </c>
      <c r="AB199" s="212" t="s">
        <v>11237</v>
      </c>
      <c r="AC199" s="284" t="s">
        <v>11241</v>
      </c>
      <c r="AD199" s="212" t="s">
        <v>448</v>
      </c>
      <c r="AE199" s="159" t="s">
        <v>11249</v>
      </c>
      <c r="AF199" s="290" t="s">
        <v>11250</v>
      </c>
      <c r="AG199" s="212">
        <v>10</v>
      </c>
      <c r="AH199" s="159" t="s">
        <v>273</v>
      </c>
      <c r="AI199" s="159" t="s">
        <v>11251</v>
      </c>
      <c r="AJ199" s="212" t="s">
        <v>282</v>
      </c>
      <c r="AK199" s="212" t="s">
        <v>282</v>
      </c>
      <c r="AL199" s="212" t="s">
        <v>282</v>
      </c>
      <c r="AM199" s="212" t="s">
        <v>282</v>
      </c>
      <c r="AN199" s="212" t="s">
        <v>282</v>
      </c>
      <c r="AO199" s="212" t="s">
        <v>282</v>
      </c>
      <c r="AP199" s="212" t="s">
        <v>282</v>
      </c>
      <c r="AQ199" s="212" t="s">
        <v>282</v>
      </c>
      <c r="AR199" s="212" t="s">
        <v>282</v>
      </c>
      <c r="AS199" s="212" t="s">
        <v>282</v>
      </c>
      <c r="AT199" s="212" t="s">
        <v>282</v>
      </c>
      <c r="AU199" s="212" t="s">
        <v>282</v>
      </c>
      <c r="AV199" s="212" t="s">
        <v>282</v>
      </c>
      <c r="AW199" s="212" t="s">
        <v>282</v>
      </c>
      <c r="AX199" s="212" t="s">
        <v>282</v>
      </c>
      <c r="AY199" s="212" t="s">
        <v>282</v>
      </c>
      <c r="AZ199" s="212" t="s">
        <v>282</v>
      </c>
      <c r="BA199" s="212" t="s">
        <v>282</v>
      </c>
      <c r="BB199" s="212" t="s">
        <v>282</v>
      </c>
      <c r="BC199" s="212" t="s">
        <v>282</v>
      </c>
      <c r="BD199" s="212" t="s">
        <v>282</v>
      </c>
      <c r="BE199" s="212" t="s">
        <v>282</v>
      </c>
    </row>
    <row r="200" spans="1:57" s="212" customFormat="1" x14ac:dyDescent="0.25">
      <c r="A200" s="212" t="s">
        <v>4873</v>
      </c>
      <c r="B200" s="159" t="s">
        <v>13879</v>
      </c>
      <c r="C200" s="212" t="s">
        <v>10937</v>
      </c>
      <c r="D200" s="212" t="s">
        <v>282</v>
      </c>
      <c r="E200" s="212" t="s">
        <v>13874</v>
      </c>
      <c r="F200" s="212" t="s">
        <v>183</v>
      </c>
      <c r="G200" s="284" t="s">
        <v>282</v>
      </c>
      <c r="H200" s="159" t="s">
        <v>448</v>
      </c>
      <c r="I200" s="159" t="s">
        <v>12791</v>
      </c>
      <c r="J200" s="212">
        <v>1</v>
      </c>
      <c r="K200" s="159">
        <v>12</v>
      </c>
      <c r="L200" s="159" t="s">
        <v>13878</v>
      </c>
      <c r="M200" s="159" t="s">
        <v>13875</v>
      </c>
      <c r="N200" s="212" t="s">
        <v>306</v>
      </c>
      <c r="O200" s="212" t="s">
        <v>282</v>
      </c>
      <c r="P200" s="212" t="s">
        <v>282</v>
      </c>
      <c r="Q200" s="212" t="s">
        <v>282</v>
      </c>
      <c r="R200" s="212" t="s">
        <v>282</v>
      </c>
      <c r="S200" s="212" t="s">
        <v>282</v>
      </c>
      <c r="T200" s="159" t="s">
        <v>282</v>
      </c>
      <c r="U200" s="159" t="s">
        <v>282</v>
      </c>
      <c r="V200" s="212">
        <v>12</v>
      </c>
      <c r="W200" s="159" t="s">
        <v>282</v>
      </c>
      <c r="X200" s="159" t="s">
        <v>282</v>
      </c>
      <c r="Y200" s="212" t="s">
        <v>282</v>
      </c>
      <c r="Z200" s="212" t="s">
        <v>282</v>
      </c>
      <c r="AA200" s="212" t="s">
        <v>282</v>
      </c>
      <c r="AB200" s="212" t="s">
        <v>282</v>
      </c>
      <c r="AC200" s="212" t="s">
        <v>282</v>
      </c>
      <c r="AD200" s="212" t="s">
        <v>282</v>
      </c>
      <c r="AE200" s="159" t="s">
        <v>282</v>
      </c>
      <c r="AF200" s="159" t="s">
        <v>282</v>
      </c>
      <c r="AG200" s="212" t="s">
        <v>282</v>
      </c>
      <c r="AH200" s="159" t="s">
        <v>282</v>
      </c>
      <c r="AI200" s="159" t="s">
        <v>282</v>
      </c>
      <c r="AJ200" s="212" t="s">
        <v>282</v>
      </c>
      <c r="AK200" s="212" t="s">
        <v>282</v>
      </c>
      <c r="AL200" s="212" t="s">
        <v>282</v>
      </c>
      <c r="AM200" s="212" t="s">
        <v>282</v>
      </c>
      <c r="AN200" s="212" t="s">
        <v>282</v>
      </c>
      <c r="AO200" s="212" t="s">
        <v>282</v>
      </c>
      <c r="AP200" s="212" t="s">
        <v>282</v>
      </c>
      <c r="AQ200" s="212" t="s">
        <v>282</v>
      </c>
      <c r="AR200" s="212" t="s">
        <v>282</v>
      </c>
      <c r="AS200" s="212" t="s">
        <v>282</v>
      </c>
      <c r="AT200" s="212" t="s">
        <v>282</v>
      </c>
      <c r="AU200" s="212" t="s">
        <v>282</v>
      </c>
      <c r="AV200" s="212" t="s">
        <v>282</v>
      </c>
      <c r="AW200" s="212" t="s">
        <v>282</v>
      </c>
      <c r="AX200" s="212" t="s">
        <v>282</v>
      </c>
      <c r="AY200" s="212" t="s">
        <v>282</v>
      </c>
      <c r="AZ200" s="212" t="s">
        <v>282</v>
      </c>
      <c r="BA200" s="212" t="s">
        <v>282</v>
      </c>
      <c r="BB200" s="212" t="s">
        <v>282</v>
      </c>
      <c r="BC200" s="212" t="s">
        <v>282</v>
      </c>
      <c r="BD200" s="212" t="s">
        <v>282</v>
      </c>
      <c r="BE200" s="212" t="s">
        <v>282</v>
      </c>
    </row>
    <row r="201" spans="1:57" s="212" customFormat="1" x14ac:dyDescent="0.25">
      <c r="A201" s="212" t="s">
        <v>10099</v>
      </c>
      <c r="B201" s="159" t="s">
        <v>282</v>
      </c>
      <c r="C201" s="212" t="s">
        <v>17960</v>
      </c>
      <c r="D201" s="212" t="s">
        <v>282</v>
      </c>
      <c r="E201" s="212" t="s">
        <v>13885</v>
      </c>
      <c r="F201" s="212" t="s">
        <v>183</v>
      </c>
      <c r="G201" s="284" t="s">
        <v>282</v>
      </c>
      <c r="H201" s="159" t="s">
        <v>448</v>
      </c>
      <c r="I201" s="159" t="s">
        <v>13886</v>
      </c>
      <c r="J201" s="212">
        <v>2</v>
      </c>
      <c r="K201" s="159">
        <v>8</v>
      </c>
      <c r="L201" s="159" t="s">
        <v>273</v>
      </c>
      <c r="M201" s="159" t="s">
        <v>273</v>
      </c>
      <c r="N201" s="159" t="s">
        <v>246</v>
      </c>
      <c r="O201" s="159" t="s">
        <v>282</v>
      </c>
      <c r="P201" s="159" t="s">
        <v>282</v>
      </c>
      <c r="Q201" s="159" t="s">
        <v>282</v>
      </c>
      <c r="R201" s="159" t="s">
        <v>282</v>
      </c>
      <c r="S201" s="159" t="s">
        <v>10507</v>
      </c>
      <c r="T201" s="159" t="s">
        <v>406</v>
      </c>
      <c r="U201" s="159">
        <v>7</v>
      </c>
      <c r="V201" s="212">
        <v>8</v>
      </c>
      <c r="W201" s="159" t="s">
        <v>273</v>
      </c>
      <c r="X201" s="159" t="s">
        <v>273</v>
      </c>
      <c r="Y201" s="212" t="s">
        <v>282</v>
      </c>
      <c r="Z201" s="212" t="s">
        <v>282</v>
      </c>
      <c r="AA201" s="212" t="s">
        <v>282</v>
      </c>
      <c r="AB201" s="212" t="s">
        <v>282</v>
      </c>
      <c r="AC201" s="212" t="s">
        <v>282</v>
      </c>
      <c r="AD201" s="212" t="s">
        <v>282</v>
      </c>
      <c r="AE201" s="159" t="s">
        <v>282</v>
      </c>
      <c r="AF201" s="159" t="s">
        <v>282</v>
      </c>
      <c r="AG201" s="212" t="s">
        <v>282</v>
      </c>
      <c r="AH201" s="159" t="s">
        <v>282</v>
      </c>
      <c r="AI201" s="159" t="s">
        <v>282</v>
      </c>
      <c r="AJ201" s="212" t="s">
        <v>282</v>
      </c>
      <c r="AK201" s="212" t="s">
        <v>282</v>
      </c>
      <c r="AL201" s="212" t="s">
        <v>282</v>
      </c>
      <c r="AM201" s="212" t="s">
        <v>282</v>
      </c>
      <c r="AN201" s="212" t="s">
        <v>282</v>
      </c>
      <c r="AO201" s="212" t="s">
        <v>282</v>
      </c>
      <c r="AP201" s="212" t="s">
        <v>282</v>
      </c>
      <c r="AQ201" s="212" t="s">
        <v>282</v>
      </c>
      <c r="AR201" s="212" t="s">
        <v>282</v>
      </c>
      <c r="AS201" s="212" t="s">
        <v>282</v>
      </c>
      <c r="AT201" s="212" t="s">
        <v>282</v>
      </c>
      <c r="AU201" s="212" t="s">
        <v>282</v>
      </c>
      <c r="AV201" s="212" t="s">
        <v>282</v>
      </c>
      <c r="AW201" s="212" t="s">
        <v>282</v>
      </c>
      <c r="AX201" s="212" t="s">
        <v>282</v>
      </c>
      <c r="AY201" s="212" t="s">
        <v>282</v>
      </c>
      <c r="AZ201" s="212" t="s">
        <v>282</v>
      </c>
      <c r="BA201" s="212" t="s">
        <v>282</v>
      </c>
      <c r="BB201" s="212" t="s">
        <v>282</v>
      </c>
      <c r="BC201" s="212" t="s">
        <v>282</v>
      </c>
      <c r="BD201" s="212" t="s">
        <v>282</v>
      </c>
      <c r="BE201" s="212" t="s">
        <v>282</v>
      </c>
    </row>
    <row r="202" spans="1:57" s="212" customFormat="1" x14ac:dyDescent="0.25">
      <c r="A202" s="212" t="s">
        <v>10015</v>
      </c>
      <c r="B202" s="159" t="s">
        <v>13890</v>
      </c>
      <c r="C202" s="212" t="s">
        <v>17960</v>
      </c>
      <c r="D202" s="212" t="s">
        <v>282</v>
      </c>
      <c r="E202" s="212" t="s">
        <v>13891</v>
      </c>
      <c r="F202" s="212" t="s">
        <v>183</v>
      </c>
      <c r="G202" s="284" t="s">
        <v>282</v>
      </c>
      <c r="H202" s="159" t="s">
        <v>448</v>
      </c>
      <c r="I202" s="159" t="s">
        <v>13892</v>
      </c>
      <c r="J202" s="212">
        <v>2</v>
      </c>
      <c r="K202" s="159">
        <v>12</v>
      </c>
      <c r="L202" s="159" t="s">
        <v>273</v>
      </c>
      <c r="M202" s="159" t="s">
        <v>273</v>
      </c>
      <c r="N202" s="159" t="s">
        <v>17961</v>
      </c>
      <c r="O202" s="159" t="s">
        <v>282</v>
      </c>
      <c r="P202" s="159" t="s">
        <v>13893</v>
      </c>
      <c r="Q202" s="159" t="s">
        <v>183</v>
      </c>
      <c r="R202" s="159" t="s">
        <v>282</v>
      </c>
      <c r="S202" s="159" t="s">
        <v>448</v>
      </c>
      <c r="T202" s="159" t="s">
        <v>13892</v>
      </c>
      <c r="U202" s="159">
        <v>2</v>
      </c>
      <c r="V202" s="212">
        <v>12</v>
      </c>
      <c r="W202" s="159" t="s">
        <v>273</v>
      </c>
      <c r="X202" s="159" t="s">
        <v>273</v>
      </c>
      <c r="Y202" s="159" t="s">
        <v>246</v>
      </c>
      <c r="Z202" s="159" t="s">
        <v>282</v>
      </c>
      <c r="AA202" s="159" t="s">
        <v>282</v>
      </c>
      <c r="AB202" s="159" t="s">
        <v>282</v>
      </c>
      <c r="AC202" s="159" t="s">
        <v>282</v>
      </c>
      <c r="AD202" s="159" t="s">
        <v>10507</v>
      </c>
      <c r="AE202" s="159" t="s">
        <v>406</v>
      </c>
      <c r="AF202" s="159">
        <v>7</v>
      </c>
      <c r="AG202" s="212">
        <v>12</v>
      </c>
      <c r="AH202" s="159" t="s">
        <v>273</v>
      </c>
      <c r="AI202" s="159" t="s">
        <v>273</v>
      </c>
      <c r="AJ202" s="212" t="s">
        <v>282</v>
      </c>
      <c r="AK202" s="212" t="s">
        <v>282</v>
      </c>
      <c r="AL202" s="212" t="s">
        <v>282</v>
      </c>
      <c r="AM202" s="212" t="s">
        <v>282</v>
      </c>
      <c r="AN202" s="212" t="s">
        <v>282</v>
      </c>
      <c r="AO202" s="212" t="s">
        <v>282</v>
      </c>
      <c r="AP202" s="212" t="s">
        <v>282</v>
      </c>
      <c r="AQ202" s="212" t="s">
        <v>282</v>
      </c>
      <c r="AR202" s="212" t="s">
        <v>282</v>
      </c>
      <c r="AS202" s="212" t="s">
        <v>282</v>
      </c>
      <c r="AT202" s="212" t="s">
        <v>282</v>
      </c>
      <c r="AU202" s="212" t="s">
        <v>282</v>
      </c>
      <c r="AV202" s="212" t="s">
        <v>282</v>
      </c>
      <c r="AW202" s="212" t="s">
        <v>282</v>
      </c>
      <c r="AX202" s="212" t="s">
        <v>282</v>
      </c>
      <c r="AY202" s="212" t="s">
        <v>282</v>
      </c>
      <c r="AZ202" s="212" t="s">
        <v>282</v>
      </c>
      <c r="BA202" s="212" t="s">
        <v>282</v>
      </c>
      <c r="BB202" s="212" t="s">
        <v>282</v>
      </c>
      <c r="BC202" s="212" t="s">
        <v>282</v>
      </c>
      <c r="BD202" s="212" t="s">
        <v>282</v>
      </c>
      <c r="BE202" s="212" t="s">
        <v>282</v>
      </c>
    </row>
    <row r="203" spans="1:57" s="212" customFormat="1" x14ac:dyDescent="0.25">
      <c r="A203" s="212" t="s">
        <v>2391</v>
      </c>
      <c r="B203" s="159" t="s">
        <v>13900</v>
      </c>
      <c r="C203" s="212" t="s">
        <v>274</v>
      </c>
      <c r="D203" s="212" t="s">
        <v>282</v>
      </c>
      <c r="E203" s="212" t="s">
        <v>13898</v>
      </c>
      <c r="F203" s="212" t="s">
        <v>282</v>
      </c>
      <c r="G203" s="284" t="s">
        <v>282</v>
      </c>
      <c r="H203" s="159" t="s">
        <v>10507</v>
      </c>
      <c r="I203" s="159" t="s">
        <v>13301</v>
      </c>
      <c r="J203" s="212">
        <v>21</v>
      </c>
      <c r="K203" s="159">
        <v>6</v>
      </c>
      <c r="L203" s="159" t="s">
        <v>273</v>
      </c>
      <c r="M203" s="159" t="s">
        <v>273</v>
      </c>
      <c r="N203" s="159" t="s">
        <v>246</v>
      </c>
      <c r="O203" s="159" t="s">
        <v>282</v>
      </c>
      <c r="P203" s="159" t="s">
        <v>13899</v>
      </c>
      <c r="Q203" s="159" t="s">
        <v>282</v>
      </c>
      <c r="R203" s="159" t="s">
        <v>282</v>
      </c>
      <c r="S203" s="159" t="s">
        <v>10507</v>
      </c>
      <c r="T203" s="159" t="s">
        <v>10580</v>
      </c>
      <c r="U203" s="159">
        <v>21</v>
      </c>
      <c r="V203" s="212">
        <v>6</v>
      </c>
      <c r="W203" s="159" t="s">
        <v>273</v>
      </c>
      <c r="X203" s="159" t="s">
        <v>273</v>
      </c>
      <c r="Y203" s="212" t="s">
        <v>282</v>
      </c>
      <c r="Z203" s="212" t="s">
        <v>282</v>
      </c>
      <c r="AA203" s="212" t="s">
        <v>282</v>
      </c>
      <c r="AB203" s="212" t="s">
        <v>282</v>
      </c>
      <c r="AC203" s="212" t="s">
        <v>282</v>
      </c>
      <c r="AD203" s="212" t="s">
        <v>282</v>
      </c>
      <c r="AE203" s="159" t="s">
        <v>282</v>
      </c>
      <c r="AF203" s="159" t="s">
        <v>282</v>
      </c>
      <c r="AG203" s="212" t="s">
        <v>282</v>
      </c>
      <c r="AH203" s="159" t="s">
        <v>282</v>
      </c>
      <c r="AI203" s="159" t="s">
        <v>282</v>
      </c>
      <c r="AJ203" s="212" t="s">
        <v>282</v>
      </c>
      <c r="AK203" s="212" t="s">
        <v>282</v>
      </c>
      <c r="AL203" s="212" t="s">
        <v>282</v>
      </c>
      <c r="AM203" s="212" t="s">
        <v>282</v>
      </c>
      <c r="AN203" s="212" t="s">
        <v>282</v>
      </c>
      <c r="AO203" s="212" t="s">
        <v>282</v>
      </c>
      <c r="AP203" s="212" t="s">
        <v>282</v>
      </c>
      <c r="AQ203" s="212" t="s">
        <v>282</v>
      </c>
      <c r="AR203" s="212" t="s">
        <v>282</v>
      </c>
      <c r="AS203" s="212" t="s">
        <v>282</v>
      </c>
      <c r="AT203" s="212" t="s">
        <v>282</v>
      </c>
      <c r="AU203" s="212" t="s">
        <v>282</v>
      </c>
      <c r="AV203" s="212" t="s">
        <v>282</v>
      </c>
      <c r="AW203" s="212" t="s">
        <v>282</v>
      </c>
      <c r="AX203" s="212" t="s">
        <v>282</v>
      </c>
      <c r="AY203" s="212" t="s">
        <v>282</v>
      </c>
      <c r="AZ203" s="212" t="s">
        <v>282</v>
      </c>
      <c r="BA203" s="212" t="s">
        <v>282</v>
      </c>
      <c r="BB203" s="212" t="s">
        <v>282</v>
      </c>
      <c r="BC203" s="212" t="s">
        <v>282</v>
      </c>
      <c r="BD203" s="212" t="s">
        <v>282</v>
      </c>
      <c r="BE203" s="212" t="s">
        <v>282</v>
      </c>
    </row>
    <row r="204" spans="1:57" s="212" customFormat="1" x14ac:dyDescent="0.25">
      <c r="A204" s="212" t="s">
        <v>7454</v>
      </c>
      <c r="B204" s="159" t="s">
        <v>17750</v>
      </c>
      <c r="C204" s="212" t="s">
        <v>256</v>
      </c>
      <c r="D204" s="212" t="s">
        <v>282</v>
      </c>
      <c r="E204" s="212" t="s">
        <v>17748</v>
      </c>
      <c r="F204" s="212" t="s">
        <v>282</v>
      </c>
      <c r="G204" s="284" t="s">
        <v>282</v>
      </c>
      <c r="H204" s="159" t="s">
        <v>10507</v>
      </c>
      <c r="I204" s="159" t="s">
        <v>10527</v>
      </c>
      <c r="J204" s="289" t="s">
        <v>10835</v>
      </c>
      <c r="K204" s="159">
        <v>6</v>
      </c>
      <c r="L204" s="159" t="s">
        <v>273</v>
      </c>
      <c r="M204" s="159" t="s">
        <v>273</v>
      </c>
      <c r="N204" s="159" t="s">
        <v>246</v>
      </c>
      <c r="O204" s="159" t="s">
        <v>282</v>
      </c>
      <c r="P204" s="159" t="s">
        <v>17749</v>
      </c>
      <c r="Q204" s="159" t="s">
        <v>282</v>
      </c>
      <c r="R204" s="159" t="s">
        <v>282</v>
      </c>
      <c r="S204" s="159" t="s">
        <v>10507</v>
      </c>
      <c r="T204" s="159" t="s">
        <v>10580</v>
      </c>
      <c r="U204" s="289" t="s">
        <v>10835</v>
      </c>
      <c r="V204" s="212">
        <v>6</v>
      </c>
      <c r="W204" s="159" t="s">
        <v>273</v>
      </c>
      <c r="X204" s="159" t="s">
        <v>273</v>
      </c>
      <c r="Y204" s="212" t="s">
        <v>282</v>
      </c>
      <c r="Z204" s="212" t="s">
        <v>282</v>
      </c>
      <c r="AA204" s="212" t="s">
        <v>282</v>
      </c>
      <c r="AB204" s="212" t="s">
        <v>282</v>
      </c>
      <c r="AC204" s="212" t="s">
        <v>282</v>
      </c>
      <c r="AD204" s="212" t="s">
        <v>282</v>
      </c>
      <c r="AE204" s="159" t="s">
        <v>282</v>
      </c>
      <c r="AF204" s="159" t="s">
        <v>282</v>
      </c>
      <c r="AG204" s="212" t="s">
        <v>282</v>
      </c>
      <c r="AH204" s="159" t="s">
        <v>282</v>
      </c>
      <c r="AI204" s="159" t="s">
        <v>282</v>
      </c>
      <c r="AJ204" s="212" t="s">
        <v>282</v>
      </c>
      <c r="AK204" s="212" t="s">
        <v>282</v>
      </c>
      <c r="AL204" s="212" t="s">
        <v>282</v>
      </c>
      <c r="AM204" s="212" t="s">
        <v>282</v>
      </c>
      <c r="AN204" s="212" t="s">
        <v>282</v>
      </c>
      <c r="AO204" s="212" t="s">
        <v>282</v>
      </c>
      <c r="AP204" s="212" t="s">
        <v>282</v>
      </c>
      <c r="AQ204" s="212" t="s">
        <v>282</v>
      </c>
      <c r="AR204" s="212" t="s">
        <v>282</v>
      </c>
      <c r="AS204" s="212" t="s">
        <v>282</v>
      </c>
      <c r="AT204" s="212" t="s">
        <v>282</v>
      </c>
      <c r="AU204" s="212" t="s">
        <v>282</v>
      </c>
      <c r="AV204" s="212" t="s">
        <v>282</v>
      </c>
      <c r="AW204" s="212" t="s">
        <v>282</v>
      </c>
      <c r="AX204" s="212" t="s">
        <v>282</v>
      </c>
      <c r="AY204" s="212" t="s">
        <v>282</v>
      </c>
      <c r="AZ204" s="212" t="s">
        <v>282</v>
      </c>
      <c r="BA204" s="212" t="s">
        <v>282</v>
      </c>
      <c r="BB204" s="212" t="s">
        <v>282</v>
      </c>
      <c r="BC204" s="212" t="s">
        <v>282</v>
      </c>
      <c r="BD204" s="212" t="s">
        <v>282</v>
      </c>
      <c r="BE204" s="212" t="s">
        <v>282</v>
      </c>
    </row>
    <row r="205" spans="1:57" x14ac:dyDescent="0.25">
      <c r="A205" t="s">
        <v>638</v>
      </c>
      <c r="B205" s="159" t="s">
        <v>282</v>
      </c>
      <c r="C205" s="164" t="s">
        <v>10667</v>
      </c>
      <c r="D205" t="s">
        <v>11263</v>
      </c>
      <c r="E205" t="s">
        <v>11264</v>
      </c>
      <c r="F205" s="212" t="s">
        <v>183</v>
      </c>
      <c r="G205" s="212" t="s">
        <v>282</v>
      </c>
      <c r="H205" s="159" t="s">
        <v>448</v>
      </c>
      <c r="I205" s="159" t="s">
        <v>11266</v>
      </c>
      <c r="J205" s="284" t="s">
        <v>10661</v>
      </c>
      <c r="K205" s="159">
        <v>16</v>
      </c>
      <c r="L205" s="159" t="s">
        <v>273</v>
      </c>
      <c r="M205" s="159" t="s">
        <v>11267</v>
      </c>
      <c r="N205" s="212" t="s">
        <v>679</v>
      </c>
      <c r="O205" s="212" t="s">
        <v>282</v>
      </c>
      <c r="P205" s="212" t="s">
        <v>11265</v>
      </c>
      <c r="Q205" s="212" t="s">
        <v>183</v>
      </c>
      <c r="R205" s="212" t="s">
        <v>282</v>
      </c>
      <c r="S205" s="159" t="s">
        <v>448</v>
      </c>
      <c r="T205" s="159" t="s">
        <v>11266</v>
      </c>
      <c r="U205" s="284" t="s">
        <v>10661</v>
      </c>
      <c r="V205" s="159">
        <v>16</v>
      </c>
      <c r="W205" s="159" t="s">
        <v>273</v>
      </c>
      <c r="X205" s="159" t="s">
        <v>11267</v>
      </c>
      <c r="Y205" s="212" t="s">
        <v>282</v>
      </c>
      <c r="Z205" s="212" t="s">
        <v>282</v>
      </c>
      <c r="AA205" s="212" t="s">
        <v>282</v>
      </c>
      <c r="AB205" s="212" t="s">
        <v>282</v>
      </c>
      <c r="AC205" s="212" t="s">
        <v>282</v>
      </c>
      <c r="AD205" s="212" t="s">
        <v>282</v>
      </c>
      <c r="AE205" s="159" t="s">
        <v>282</v>
      </c>
      <c r="AF205" s="159" t="s">
        <v>282</v>
      </c>
      <c r="AG205" s="212" t="s">
        <v>282</v>
      </c>
      <c r="AH205" s="159" t="s">
        <v>282</v>
      </c>
      <c r="AI205" s="159" t="s">
        <v>282</v>
      </c>
      <c r="AJ205" s="212" t="s">
        <v>282</v>
      </c>
      <c r="AK205" s="212" t="s">
        <v>282</v>
      </c>
      <c r="AL205" s="212" t="s">
        <v>282</v>
      </c>
      <c r="AM205" s="212" t="s">
        <v>282</v>
      </c>
      <c r="AN205" s="212" t="s">
        <v>282</v>
      </c>
      <c r="AO205" s="212" t="s">
        <v>282</v>
      </c>
      <c r="AP205" s="212" t="s">
        <v>282</v>
      </c>
      <c r="AQ205" s="212" t="s">
        <v>282</v>
      </c>
      <c r="AR205" s="212" t="s">
        <v>282</v>
      </c>
      <c r="AS205" s="212" t="s">
        <v>282</v>
      </c>
      <c r="AT205" s="212" t="s">
        <v>282</v>
      </c>
      <c r="AU205" s="212" t="s">
        <v>282</v>
      </c>
      <c r="AV205" s="212" t="s">
        <v>282</v>
      </c>
      <c r="AW205" s="212" t="s">
        <v>282</v>
      </c>
      <c r="AX205" s="212" t="s">
        <v>282</v>
      </c>
      <c r="AY205" s="212" t="s">
        <v>282</v>
      </c>
      <c r="AZ205" s="212" t="s">
        <v>282</v>
      </c>
      <c r="BA205" s="212" t="s">
        <v>282</v>
      </c>
      <c r="BB205" s="212" t="s">
        <v>282</v>
      </c>
      <c r="BC205" s="212" t="s">
        <v>282</v>
      </c>
      <c r="BD205" s="212" t="s">
        <v>282</v>
      </c>
      <c r="BE205" s="212" t="s">
        <v>282</v>
      </c>
    </row>
    <row r="206" spans="1:57" s="212" customFormat="1" x14ac:dyDescent="0.25">
      <c r="A206" s="66" t="s">
        <v>9823</v>
      </c>
      <c r="B206" s="159" t="s">
        <v>13908</v>
      </c>
      <c r="C206" s="164" t="s">
        <v>763</v>
      </c>
      <c r="D206" s="161" t="s">
        <v>11033</v>
      </c>
      <c r="E206" s="212" t="s">
        <v>13912</v>
      </c>
      <c r="F206" s="212" t="s">
        <v>183</v>
      </c>
      <c r="G206" s="284" t="s">
        <v>282</v>
      </c>
      <c r="H206" s="159" t="s">
        <v>448</v>
      </c>
      <c r="I206" s="159" t="s">
        <v>13911</v>
      </c>
      <c r="J206" s="284" t="s">
        <v>273</v>
      </c>
      <c r="K206" s="159">
        <v>16</v>
      </c>
      <c r="L206" s="159" t="s">
        <v>273</v>
      </c>
      <c r="M206" s="159" t="s">
        <v>273</v>
      </c>
      <c r="N206" s="212" t="s">
        <v>682</v>
      </c>
      <c r="O206" s="212" t="s">
        <v>11033</v>
      </c>
      <c r="P206" s="212" t="s">
        <v>13910</v>
      </c>
      <c r="Q206" s="212" t="s">
        <v>183</v>
      </c>
      <c r="R206" s="212" t="s">
        <v>282</v>
      </c>
      <c r="S206" s="159" t="s">
        <v>486</v>
      </c>
      <c r="T206" s="159" t="s">
        <v>4792</v>
      </c>
      <c r="U206" s="284" t="s">
        <v>13909</v>
      </c>
      <c r="V206" s="159">
        <v>16</v>
      </c>
      <c r="W206" s="159" t="s">
        <v>273</v>
      </c>
      <c r="X206" s="159" t="s">
        <v>273</v>
      </c>
      <c r="Y206" s="212" t="s">
        <v>282</v>
      </c>
      <c r="Z206" s="212" t="s">
        <v>282</v>
      </c>
      <c r="AA206" s="212" t="s">
        <v>282</v>
      </c>
      <c r="AB206" s="212" t="s">
        <v>282</v>
      </c>
      <c r="AC206" s="212" t="s">
        <v>282</v>
      </c>
      <c r="AD206" s="212" t="s">
        <v>282</v>
      </c>
      <c r="AE206" s="159" t="s">
        <v>282</v>
      </c>
      <c r="AF206" s="159" t="s">
        <v>282</v>
      </c>
      <c r="AG206" s="212" t="s">
        <v>282</v>
      </c>
      <c r="AH206" s="159" t="s">
        <v>282</v>
      </c>
      <c r="AI206" s="159" t="s">
        <v>282</v>
      </c>
      <c r="AJ206" s="212" t="s">
        <v>282</v>
      </c>
      <c r="AK206" s="212" t="s">
        <v>282</v>
      </c>
      <c r="AL206" s="212" t="s">
        <v>282</v>
      </c>
      <c r="AM206" s="212" t="s">
        <v>282</v>
      </c>
      <c r="AN206" s="212" t="s">
        <v>282</v>
      </c>
      <c r="AO206" s="212" t="s">
        <v>282</v>
      </c>
      <c r="AP206" s="212" t="s">
        <v>282</v>
      </c>
      <c r="AQ206" s="212" t="s">
        <v>282</v>
      </c>
      <c r="AR206" s="212" t="s">
        <v>282</v>
      </c>
      <c r="AS206" s="212" t="s">
        <v>282</v>
      </c>
      <c r="AT206" s="212" t="s">
        <v>282</v>
      </c>
      <c r="AU206" s="212" t="s">
        <v>282</v>
      </c>
      <c r="AV206" s="212" t="s">
        <v>282</v>
      </c>
      <c r="AW206" s="212" t="s">
        <v>282</v>
      </c>
      <c r="AX206" s="212" t="s">
        <v>282</v>
      </c>
      <c r="AY206" s="212" t="s">
        <v>282</v>
      </c>
      <c r="AZ206" s="212" t="s">
        <v>282</v>
      </c>
      <c r="BA206" s="212" t="s">
        <v>282</v>
      </c>
      <c r="BB206" s="212" t="s">
        <v>282</v>
      </c>
      <c r="BC206" s="212" t="s">
        <v>282</v>
      </c>
      <c r="BD206" s="212" t="s">
        <v>282</v>
      </c>
      <c r="BE206" s="212" t="s">
        <v>282</v>
      </c>
    </row>
    <row r="207" spans="1:57" s="212" customFormat="1" x14ac:dyDescent="0.25">
      <c r="A207" s="66" t="s">
        <v>9032</v>
      </c>
      <c r="B207" s="159" t="s">
        <v>13922</v>
      </c>
      <c r="C207" s="161" t="s">
        <v>258</v>
      </c>
      <c r="D207" s="161" t="s">
        <v>282</v>
      </c>
      <c r="E207" s="161" t="s">
        <v>12415</v>
      </c>
      <c r="F207" s="161" t="s">
        <v>282</v>
      </c>
      <c r="G207" s="284" t="s">
        <v>282</v>
      </c>
      <c r="H207" s="161" t="s">
        <v>10507</v>
      </c>
      <c r="I207" s="161" t="s">
        <v>13915</v>
      </c>
      <c r="J207" s="284" t="s">
        <v>273</v>
      </c>
      <c r="K207" s="159">
        <v>24</v>
      </c>
      <c r="L207" s="159" t="s">
        <v>13920</v>
      </c>
      <c r="M207" s="159" t="s">
        <v>273</v>
      </c>
      <c r="N207" s="159" t="s">
        <v>270</v>
      </c>
      <c r="O207" s="159" t="s">
        <v>282</v>
      </c>
      <c r="P207" s="159" t="s">
        <v>282</v>
      </c>
      <c r="Q207" s="159" t="s">
        <v>282</v>
      </c>
      <c r="R207" s="159" t="s">
        <v>282</v>
      </c>
      <c r="S207" s="159" t="s">
        <v>10507</v>
      </c>
      <c r="T207" s="159" t="s">
        <v>11000</v>
      </c>
      <c r="U207" s="284" t="s">
        <v>273</v>
      </c>
      <c r="V207" s="159">
        <v>24</v>
      </c>
      <c r="W207" s="159" t="s">
        <v>13921</v>
      </c>
      <c r="X207" s="159" t="s">
        <v>273</v>
      </c>
      <c r="Y207" s="212" t="s">
        <v>282</v>
      </c>
      <c r="Z207" s="212" t="s">
        <v>282</v>
      </c>
      <c r="AA207" s="212" t="s">
        <v>282</v>
      </c>
      <c r="AB207" s="212" t="s">
        <v>282</v>
      </c>
      <c r="AC207" s="212" t="s">
        <v>282</v>
      </c>
      <c r="AD207" s="212" t="s">
        <v>282</v>
      </c>
      <c r="AE207" s="159" t="s">
        <v>282</v>
      </c>
      <c r="AF207" s="159" t="s">
        <v>282</v>
      </c>
      <c r="AG207" s="212" t="s">
        <v>282</v>
      </c>
      <c r="AH207" s="159" t="s">
        <v>282</v>
      </c>
      <c r="AI207" s="159" t="s">
        <v>282</v>
      </c>
      <c r="AJ207" s="212" t="s">
        <v>282</v>
      </c>
      <c r="AK207" s="212" t="s">
        <v>282</v>
      </c>
      <c r="AL207" s="212" t="s">
        <v>282</v>
      </c>
      <c r="AM207" s="212" t="s">
        <v>282</v>
      </c>
      <c r="AN207" s="212" t="s">
        <v>282</v>
      </c>
      <c r="AO207" s="212" t="s">
        <v>282</v>
      </c>
      <c r="AP207" s="212" t="s">
        <v>282</v>
      </c>
      <c r="AQ207" s="212" t="s">
        <v>282</v>
      </c>
      <c r="AR207" s="212" t="s">
        <v>282</v>
      </c>
      <c r="AS207" s="212" t="s">
        <v>282</v>
      </c>
      <c r="AT207" s="212" t="s">
        <v>282</v>
      </c>
      <c r="AU207" s="212" t="s">
        <v>282</v>
      </c>
      <c r="AV207" s="212" t="s">
        <v>282</v>
      </c>
      <c r="AW207" s="212" t="s">
        <v>282</v>
      </c>
      <c r="AX207" s="212" t="s">
        <v>282</v>
      </c>
      <c r="AY207" s="212" t="s">
        <v>282</v>
      </c>
      <c r="AZ207" s="212" t="s">
        <v>282</v>
      </c>
      <c r="BA207" s="212" t="s">
        <v>282</v>
      </c>
      <c r="BB207" s="212" t="s">
        <v>282</v>
      </c>
      <c r="BC207" s="212" t="s">
        <v>282</v>
      </c>
      <c r="BD207" s="212" t="s">
        <v>282</v>
      </c>
      <c r="BE207" s="212" t="s">
        <v>282</v>
      </c>
    </row>
    <row r="208" spans="1:57" s="212" customFormat="1" x14ac:dyDescent="0.25">
      <c r="A208" s="66" t="s">
        <v>7045</v>
      </c>
      <c r="B208" s="159" t="s">
        <v>282</v>
      </c>
      <c r="C208" s="161" t="s">
        <v>5126</v>
      </c>
      <c r="D208" s="161" t="s">
        <v>282</v>
      </c>
      <c r="E208" s="161" t="s">
        <v>13927</v>
      </c>
      <c r="F208" s="161" t="s">
        <v>182</v>
      </c>
      <c r="G208" s="302">
        <v>10</v>
      </c>
      <c r="H208" s="161" t="s">
        <v>448</v>
      </c>
      <c r="I208" s="161" t="s">
        <v>12599</v>
      </c>
      <c r="J208" s="302">
        <v>1</v>
      </c>
      <c r="K208" s="159">
        <v>12</v>
      </c>
      <c r="L208" s="159" t="s">
        <v>273</v>
      </c>
      <c r="M208" s="305" t="s">
        <v>13930</v>
      </c>
      <c r="N208" s="159" t="s">
        <v>811</v>
      </c>
      <c r="O208" s="159" t="s">
        <v>282</v>
      </c>
      <c r="P208" s="159" t="s">
        <v>13928</v>
      </c>
      <c r="Q208" s="159" t="s">
        <v>282</v>
      </c>
      <c r="R208" s="159" t="s">
        <v>282</v>
      </c>
      <c r="S208" s="159" t="s">
        <v>10507</v>
      </c>
      <c r="T208" s="159" t="s">
        <v>273</v>
      </c>
      <c r="U208" s="284" t="s">
        <v>273</v>
      </c>
      <c r="V208" s="159">
        <v>12</v>
      </c>
      <c r="W208" s="159" t="s">
        <v>273</v>
      </c>
      <c r="X208" s="159" t="s">
        <v>488</v>
      </c>
      <c r="Y208" s="212" t="s">
        <v>7046</v>
      </c>
      <c r="Z208" s="212" t="s">
        <v>282</v>
      </c>
      <c r="AA208" s="212" t="s">
        <v>13929</v>
      </c>
      <c r="AB208" s="161" t="s">
        <v>182</v>
      </c>
      <c r="AC208" s="302">
        <v>10</v>
      </c>
      <c r="AD208" s="161" t="s">
        <v>448</v>
      </c>
      <c r="AE208" s="161" t="s">
        <v>12599</v>
      </c>
      <c r="AF208" s="302">
        <v>1</v>
      </c>
      <c r="AG208" s="159">
        <v>12</v>
      </c>
      <c r="AH208" s="159" t="s">
        <v>273</v>
      </c>
      <c r="AI208" s="305" t="s">
        <v>13931</v>
      </c>
      <c r="AJ208" s="212" t="s">
        <v>282</v>
      </c>
      <c r="AK208" s="212" t="s">
        <v>282</v>
      </c>
      <c r="AL208" s="212" t="s">
        <v>282</v>
      </c>
      <c r="AM208" s="212" t="s">
        <v>282</v>
      </c>
      <c r="AN208" s="212" t="s">
        <v>282</v>
      </c>
      <c r="AO208" s="212" t="s">
        <v>282</v>
      </c>
      <c r="AP208" s="212" t="s">
        <v>282</v>
      </c>
      <c r="AQ208" s="212" t="s">
        <v>282</v>
      </c>
      <c r="AR208" s="212" t="s">
        <v>282</v>
      </c>
      <c r="AS208" s="212" t="s">
        <v>282</v>
      </c>
      <c r="AT208" s="212" t="s">
        <v>282</v>
      </c>
      <c r="AU208" s="212" t="s">
        <v>282</v>
      </c>
      <c r="AV208" s="212" t="s">
        <v>282</v>
      </c>
      <c r="AW208" s="212" t="s">
        <v>282</v>
      </c>
      <c r="AX208" s="212" t="s">
        <v>282</v>
      </c>
      <c r="AY208" s="212" t="s">
        <v>282</v>
      </c>
      <c r="AZ208" s="212" t="s">
        <v>282</v>
      </c>
      <c r="BA208" s="212" t="s">
        <v>282</v>
      </c>
      <c r="BB208" s="212" t="s">
        <v>282</v>
      </c>
      <c r="BC208" s="212" t="s">
        <v>282</v>
      </c>
      <c r="BD208" s="212" t="s">
        <v>282</v>
      </c>
      <c r="BE208" s="212" t="s">
        <v>282</v>
      </c>
    </row>
    <row r="209" spans="1:57" x14ac:dyDescent="0.25">
      <c r="A209" t="s">
        <v>572</v>
      </c>
      <c r="B209" s="159" t="s">
        <v>282</v>
      </c>
      <c r="C209" t="s">
        <v>10458</v>
      </c>
      <c r="D209" t="s">
        <v>11273</v>
      </c>
      <c r="E209" t="s">
        <v>11275</v>
      </c>
      <c r="F209" s="212" t="s">
        <v>183</v>
      </c>
      <c r="G209" s="212" t="s">
        <v>282</v>
      </c>
      <c r="H209" s="159" t="s">
        <v>448</v>
      </c>
      <c r="I209" s="159" t="s">
        <v>11274</v>
      </c>
      <c r="J209" s="159" t="s">
        <v>282</v>
      </c>
      <c r="K209" s="159">
        <v>2</v>
      </c>
      <c r="L209" s="212">
        <v>1</v>
      </c>
      <c r="M209" s="159" t="s">
        <v>11276</v>
      </c>
      <c r="N209" s="159" t="s">
        <v>306</v>
      </c>
      <c r="O209" s="159" t="s">
        <v>282</v>
      </c>
      <c r="P209" s="159" t="s">
        <v>282</v>
      </c>
      <c r="Q209" s="159" t="s">
        <v>282</v>
      </c>
      <c r="R209" s="159" t="s">
        <v>282</v>
      </c>
      <c r="S209" s="159" t="s">
        <v>282</v>
      </c>
      <c r="T209" s="159" t="s">
        <v>282</v>
      </c>
      <c r="U209" s="159" t="s">
        <v>282</v>
      </c>
      <c r="V209" s="159">
        <v>2</v>
      </c>
      <c r="W209" s="159" t="s">
        <v>282</v>
      </c>
      <c r="X209" s="159" t="s">
        <v>282</v>
      </c>
      <c r="Y209" s="212" t="s">
        <v>282</v>
      </c>
      <c r="Z209" s="212" t="s">
        <v>282</v>
      </c>
      <c r="AA209" s="212" t="s">
        <v>282</v>
      </c>
      <c r="AB209" s="212" t="s">
        <v>282</v>
      </c>
      <c r="AC209" s="212" t="s">
        <v>282</v>
      </c>
      <c r="AD209" s="212" t="s">
        <v>282</v>
      </c>
      <c r="AE209" s="159" t="s">
        <v>282</v>
      </c>
      <c r="AF209" s="159" t="s">
        <v>282</v>
      </c>
      <c r="AG209" s="212" t="s">
        <v>282</v>
      </c>
      <c r="AH209" s="159" t="s">
        <v>282</v>
      </c>
      <c r="AI209" s="159" t="s">
        <v>282</v>
      </c>
      <c r="AJ209" s="212" t="s">
        <v>282</v>
      </c>
      <c r="AK209" s="212" t="s">
        <v>282</v>
      </c>
      <c r="AL209" s="212" t="s">
        <v>282</v>
      </c>
      <c r="AM209" s="212" t="s">
        <v>282</v>
      </c>
      <c r="AN209" s="212" t="s">
        <v>282</v>
      </c>
      <c r="AO209" s="212" t="s">
        <v>282</v>
      </c>
      <c r="AP209" s="212" t="s">
        <v>282</v>
      </c>
      <c r="AQ209" s="212" t="s">
        <v>282</v>
      </c>
      <c r="AR209" s="212" t="s">
        <v>282</v>
      </c>
      <c r="AS209" s="212" t="s">
        <v>282</v>
      </c>
      <c r="AT209" s="212" t="s">
        <v>282</v>
      </c>
      <c r="AU209" s="212" t="s">
        <v>282</v>
      </c>
      <c r="AV209" s="212" t="s">
        <v>282</v>
      </c>
      <c r="AW209" s="212" t="s">
        <v>282</v>
      </c>
      <c r="AX209" s="212" t="s">
        <v>282</v>
      </c>
      <c r="AY209" s="212" t="s">
        <v>282</v>
      </c>
      <c r="AZ209" s="212" t="s">
        <v>282</v>
      </c>
      <c r="BA209" s="212" t="s">
        <v>282</v>
      </c>
      <c r="BB209" s="212" t="s">
        <v>282</v>
      </c>
      <c r="BC209" s="212" t="s">
        <v>282</v>
      </c>
      <c r="BD209" s="212" t="s">
        <v>282</v>
      </c>
      <c r="BE209" s="212" t="s">
        <v>282</v>
      </c>
    </row>
    <row r="210" spans="1:57" x14ac:dyDescent="0.25">
      <c r="A210" t="s">
        <v>462</v>
      </c>
      <c r="B210" s="159" t="s">
        <v>282</v>
      </c>
      <c r="C210" t="s">
        <v>313</v>
      </c>
      <c r="D210" t="s">
        <v>282</v>
      </c>
      <c r="E210" t="s">
        <v>11279</v>
      </c>
      <c r="F210" t="s">
        <v>183</v>
      </c>
      <c r="G210" s="212" t="s">
        <v>282</v>
      </c>
      <c r="H210" s="159" t="s">
        <v>11280</v>
      </c>
      <c r="I210" s="159" t="s">
        <v>273</v>
      </c>
      <c r="J210" s="159" t="s">
        <v>273</v>
      </c>
      <c r="K210" s="159">
        <v>4</v>
      </c>
      <c r="L210" s="159" t="s">
        <v>273</v>
      </c>
      <c r="M210" s="159" t="s">
        <v>10534</v>
      </c>
      <c r="N210" t="s">
        <v>682</v>
      </c>
      <c r="O210" s="159" t="s">
        <v>282</v>
      </c>
      <c r="P210" s="159" t="s">
        <v>11281</v>
      </c>
      <c r="Q210" s="159" t="s">
        <v>183</v>
      </c>
      <c r="R210" s="159" t="s">
        <v>282</v>
      </c>
      <c r="S210" s="159" t="s">
        <v>11280</v>
      </c>
      <c r="T210" s="159" t="s">
        <v>273</v>
      </c>
      <c r="U210" s="159" t="s">
        <v>273</v>
      </c>
      <c r="V210" s="159">
        <v>4</v>
      </c>
      <c r="W210" s="159" t="s">
        <v>273</v>
      </c>
      <c r="X210" s="159" t="s">
        <v>10534</v>
      </c>
      <c r="Y210" s="212" t="s">
        <v>282</v>
      </c>
      <c r="Z210" s="212" t="s">
        <v>282</v>
      </c>
      <c r="AA210" s="212" t="s">
        <v>282</v>
      </c>
      <c r="AB210" s="212" t="s">
        <v>282</v>
      </c>
      <c r="AC210" s="212" t="s">
        <v>282</v>
      </c>
      <c r="AD210" s="212" t="s">
        <v>282</v>
      </c>
      <c r="AE210" s="159" t="s">
        <v>282</v>
      </c>
      <c r="AF210" s="159" t="s">
        <v>282</v>
      </c>
      <c r="AG210" s="212" t="s">
        <v>282</v>
      </c>
      <c r="AH210" s="159" t="s">
        <v>282</v>
      </c>
      <c r="AI210" s="159" t="s">
        <v>282</v>
      </c>
      <c r="AJ210" s="212" t="s">
        <v>282</v>
      </c>
      <c r="AK210" s="212" t="s">
        <v>282</v>
      </c>
      <c r="AL210" s="212" t="s">
        <v>282</v>
      </c>
      <c r="AM210" s="212" t="s">
        <v>282</v>
      </c>
      <c r="AN210" s="212" t="s">
        <v>282</v>
      </c>
      <c r="AO210" s="212" t="s">
        <v>282</v>
      </c>
      <c r="AP210" s="212" t="s">
        <v>282</v>
      </c>
      <c r="AQ210" s="212" t="s">
        <v>282</v>
      </c>
      <c r="AR210" s="212" t="s">
        <v>282</v>
      </c>
      <c r="AS210" s="212" t="s">
        <v>282</v>
      </c>
      <c r="AT210" s="212" t="s">
        <v>282</v>
      </c>
      <c r="AU210" s="212" t="s">
        <v>282</v>
      </c>
      <c r="AV210" s="212" t="s">
        <v>282</v>
      </c>
      <c r="AW210" s="212" t="s">
        <v>282</v>
      </c>
      <c r="AX210" s="212" t="s">
        <v>282</v>
      </c>
      <c r="AY210" s="212" t="s">
        <v>282</v>
      </c>
      <c r="AZ210" s="212" t="s">
        <v>282</v>
      </c>
      <c r="BA210" s="212" t="s">
        <v>282</v>
      </c>
      <c r="BB210" s="212" t="s">
        <v>282</v>
      </c>
      <c r="BC210" s="212" t="s">
        <v>282</v>
      </c>
      <c r="BD210" s="212" t="s">
        <v>282</v>
      </c>
      <c r="BE210" s="212" t="s">
        <v>282</v>
      </c>
    </row>
    <row r="211" spans="1:57" x14ac:dyDescent="0.25">
      <c r="A211" t="s">
        <v>497</v>
      </c>
      <c r="B211" s="159" t="s">
        <v>11287</v>
      </c>
      <c r="C211" t="s">
        <v>263</v>
      </c>
      <c r="D211" t="s">
        <v>282</v>
      </c>
      <c r="E211" t="s">
        <v>282</v>
      </c>
      <c r="F211" t="s">
        <v>282</v>
      </c>
      <c r="G211" s="212" t="s">
        <v>282</v>
      </c>
      <c r="H211" s="159" t="s">
        <v>10507</v>
      </c>
      <c r="I211" s="159" t="s">
        <v>11286</v>
      </c>
      <c r="J211">
        <v>21</v>
      </c>
      <c r="K211" s="159">
        <v>6</v>
      </c>
      <c r="L211" s="159" t="s">
        <v>11290</v>
      </c>
      <c r="M211" s="159" t="s">
        <v>273</v>
      </c>
      <c r="N211" t="s">
        <v>790</v>
      </c>
      <c r="O211" s="159" t="s">
        <v>282</v>
      </c>
      <c r="P211" s="159" t="s">
        <v>282</v>
      </c>
      <c r="Q211" s="159" t="s">
        <v>282</v>
      </c>
      <c r="R211" s="159" t="s">
        <v>282</v>
      </c>
      <c r="S211" s="159" t="s">
        <v>10507</v>
      </c>
      <c r="T211" s="159" t="s">
        <v>10836</v>
      </c>
      <c r="U211">
        <v>21</v>
      </c>
      <c r="V211" s="159">
        <v>6</v>
      </c>
      <c r="W211" s="159" t="s">
        <v>11291</v>
      </c>
      <c r="X211" s="159" t="s">
        <v>273</v>
      </c>
      <c r="Y211" s="212" t="s">
        <v>282</v>
      </c>
      <c r="Z211" s="212" t="s">
        <v>282</v>
      </c>
      <c r="AA211" s="212" t="s">
        <v>282</v>
      </c>
      <c r="AB211" s="212" t="s">
        <v>282</v>
      </c>
      <c r="AC211" s="212" t="s">
        <v>282</v>
      </c>
      <c r="AD211" s="212" t="s">
        <v>282</v>
      </c>
      <c r="AE211" s="159" t="s">
        <v>282</v>
      </c>
      <c r="AF211" s="159" t="s">
        <v>282</v>
      </c>
      <c r="AG211" s="212" t="s">
        <v>282</v>
      </c>
      <c r="AH211" s="159" t="s">
        <v>282</v>
      </c>
      <c r="AI211" s="159" t="s">
        <v>282</v>
      </c>
      <c r="AJ211" s="212" t="s">
        <v>282</v>
      </c>
      <c r="AK211" s="212" t="s">
        <v>282</v>
      </c>
      <c r="AL211" s="212" t="s">
        <v>282</v>
      </c>
      <c r="AM211" s="212" t="s">
        <v>282</v>
      </c>
      <c r="AN211" s="212" t="s">
        <v>282</v>
      </c>
      <c r="AO211" s="212" t="s">
        <v>282</v>
      </c>
      <c r="AP211" s="212" t="s">
        <v>282</v>
      </c>
      <c r="AQ211" s="212" t="s">
        <v>282</v>
      </c>
      <c r="AR211" s="212" t="s">
        <v>282</v>
      </c>
      <c r="AS211" s="212" t="s">
        <v>282</v>
      </c>
      <c r="AT211" s="212" t="s">
        <v>282</v>
      </c>
      <c r="AU211" s="212" t="s">
        <v>282</v>
      </c>
      <c r="AV211" s="212" t="s">
        <v>282</v>
      </c>
      <c r="AW211" s="212" t="s">
        <v>282</v>
      </c>
      <c r="AX211" s="212" t="s">
        <v>282</v>
      </c>
      <c r="AY211" s="212" t="s">
        <v>282</v>
      </c>
      <c r="AZ211" s="212" t="s">
        <v>282</v>
      </c>
      <c r="BA211" s="212" t="s">
        <v>282</v>
      </c>
      <c r="BB211" s="212" t="s">
        <v>282</v>
      </c>
      <c r="BC211" s="212" t="s">
        <v>282</v>
      </c>
      <c r="BD211" s="212" t="s">
        <v>282</v>
      </c>
      <c r="BE211" s="212" t="s">
        <v>282</v>
      </c>
    </row>
    <row r="212" spans="1:57" s="212" customFormat="1" x14ac:dyDescent="0.25">
      <c r="A212" s="212" t="s">
        <v>2438</v>
      </c>
      <c r="B212" s="159" t="s">
        <v>13966</v>
      </c>
      <c r="C212" s="212" t="s">
        <v>258</v>
      </c>
      <c r="D212" s="212" t="s">
        <v>282</v>
      </c>
      <c r="E212" s="212" t="s">
        <v>282</v>
      </c>
      <c r="F212" s="212" t="s">
        <v>282</v>
      </c>
      <c r="G212" s="212" t="s">
        <v>282</v>
      </c>
      <c r="H212" s="159" t="s">
        <v>10507</v>
      </c>
      <c r="I212" s="159" t="s">
        <v>10654</v>
      </c>
      <c r="J212" s="212">
        <v>14</v>
      </c>
      <c r="K212" s="159">
        <v>8</v>
      </c>
      <c r="L212" s="159" t="s">
        <v>13969</v>
      </c>
      <c r="M212" s="159" t="s">
        <v>273</v>
      </c>
      <c r="N212" s="212" t="s">
        <v>263</v>
      </c>
      <c r="O212" s="159" t="s">
        <v>282</v>
      </c>
      <c r="P212" s="159" t="s">
        <v>282</v>
      </c>
      <c r="Q212" s="159" t="s">
        <v>282</v>
      </c>
      <c r="R212" s="159" t="s">
        <v>282</v>
      </c>
      <c r="S212" s="159" t="s">
        <v>10507</v>
      </c>
      <c r="T212" s="159" t="s">
        <v>10654</v>
      </c>
      <c r="U212" s="212">
        <v>14</v>
      </c>
      <c r="V212" s="159">
        <v>8</v>
      </c>
      <c r="W212" s="159" t="s">
        <v>13970</v>
      </c>
      <c r="X212" s="159" t="s">
        <v>273</v>
      </c>
      <c r="Y212" s="212" t="s">
        <v>282</v>
      </c>
      <c r="Z212" s="212" t="s">
        <v>282</v>
      </c>
      <c r="AA212" s="212" t="s">
        <v>282</v>
      </c>
      <c r="AB212" s="212" t="s">
        <v>282</v>
      </c>
      <c r="AC212" s="212" t="s">
        <v>282</v>
      </c>
      <c r="AD212" s="212" t="s">
        <v>282</v>
      </c>
      <c r="AE212" s="159" t="s">
        <v>282</v>
      </c>
      <c r="AF212" s="159" t="s">
        <v>282</v>
      </c>
      <c r="AG212" s="212" t="s">
        <v>282</v>
      </c>
      <c r="AH212" s="159" t="s">
        <v>282</v>
      </c>
      <c r="AI212" s="159" t="s">
        <v>282</v>
      </c>
      <c r="AJ212" s="212" t="s">
        <v>282</v>
      </c>
      <c r="AK212" s="212" t="s">
        <v>282</v>
      </c>
      <c r="AL212" s="212" t="s">
        <v>282</v>
      </c>
      <c r="AM212" s="212" t="s">
        <v>282</v>
      </c>
      <c r="AN212" s="212" t="s">
        <v>282</v>
      </c>
      <c r="AO212" s="212" t="s">
        <v>282</v>
      </c>
      <c r="AP212" s="212" t="s">
        <v>282</v>
      </c>
      <c r="AQ212" s="212" t="s">
        <v>282</v>
      </c>
      <c r="AR212" s="212" t="s">
        <v>282</v>
      </c>
      <c r="AS212" s="212" t="s">
        <v>282</v>
      </c>
      <c r="AT212" s="212" t="s">
        <v>282</v>
      </c>
      <c r="AU212" s="212" t="s">
        <v>282</v>
      </c>
      <c r="AV212" s="212" t="s">
        <v>282</v>
      </c>
      <c r="AW212" s="212" t="s">
        <v>282</v>
      </c>
      <c r="AX212" s="212" t="s">
        <v>282</v>
      </c>
      <c r="AY212" s="212" t="s">
        <v>282</v>
      </c>
      <c r="AZ212" s="212" t="s">
        <v>282</v>
      </c>
      <c r="BA212" s="212" t="s">
        <v>282</v>
      </c>
      <c r="BB212" s="212" t="s">
        <v>282</v>
      </c>
      <c r="BC212" s="212" t="s">
        <v>282</v>
      </c>
      <c r="BD212" s="212" t="s">
        <v>282</v>
      </c>
      <c r="BE212" s="212" t="s">
        <v>282</v>
      </c>
    </row>
    <row r="213" spans="1:57" x14ac:dyDescent="0.25">
      <c r="A213" t="s">
        <v>498</v>
      </c>
      <c r="B213" s="159" t="s">
        <v>11298</v>
      </c>
      <c r="C213" t="s">
        <v>263</v>
      </c>
      <c r="D213" t="s">
        <v>282</v>
      </c>
      <c r="E213" t="s">
        <v>282</v>
      </c>
      <c r="F213" t="s">
        <v>282</v>
      </c>
      <c r="G213" s="212" t="s">
        <v>282</v>
      </c>
      <c r="H213" s="159" t="s">
        <v>10507</v>
      </c>
      <c r="I213" s="159" t="s">
        <v>10606</v>
      </c>
      <c r="J213">
        <v>21</v>
      </c>
      <c r="K213" s="159">
        <v>4</v>
      </c>
      <c r="L213" s="159" t="s">
        <v>11303</v>
      </c>
      <c r="M213" s="159" t="s">
        <v>273</v>
      </c>
      <c r="N213" t="s">
        <v>790</v>
      </c>
      <c r="O213" s="159" t="s">
        <v>282</v>
      </c>
      <c r="P213" s="159" t="s">
        <v>282</v>
      </c>
      <c r="Q213" s="159" t="s">
        <v>282</v>
      </c>
      <c r="R213" s="159" t="s">
        <v>282</v>
      </c>
      <c r="S213" s="159" t="s">
        <v>10507</v>
      </c>
      <c r="T213" s="159" t="s">
        <v>273</v>
      </c>
      <c r="U213" s="212">
        <v>21</v>
      </c>
      <c r="V213" s="159">
        <v>4</v>
      </c>
      <c r="W213" s="159" t="s">
        <v>11304</v>
      </c>
      <c r="X213" s="159" t="s">
        <v>273</v>
      </c>
      <c r="Y213" s="212" t="s">
        <v>282</v>
      </c>
      <c r="Z213" s="212" t="s">
        <v>282</v>
      </c>
      <c r="AA213" s="212" t="s">
        <v>282</v>
      </c>
      <c r="AB213" s="212" t="s">
        <v>282</v>
      </c>
      <c r="AC213" s="212" t="s">
        <v>282</v>
      </c>
      <c r="AD213" s="212" t="s">
        <v>282</v>
      </c>
      <c r="AE213" s="159" t="s">
        <v>282</v>
      </c>
      <c r="AF213" s="159" t="s">
        <v>282</v>
      </c>
      <c r="AG213" s="212" t="s">
        <v>282</v>
      </c>
      <c r="AH213" s="159" t="s">
        <v>282</v>
      </c>
      <c r="AI213" s="159" t="s">
        <v>282</v>
      </c>
      <c r="AJ213" s="212" t="s">
        <v>282</v>
      </c>
      <c r="AK213" s="212" t="s">
        <v>282</v>
      </c>
      <c r="AL213" s="212" t="s">
        <v>282</v>
      </c>
      <c r="AM213" s="212" t="s">
        <v>282</v>
      </c>
      <c r="AN213" s="212" t="s">
        <v>282</v>
      </c>
      <c r="AO213" s="212" t="s">
        <v>282</v>
      </c>
      <c r="AP213" s="212" t="s">
        <v>282</v>
      </c>
      <c r="AQ213" s="212" t="s">
        <v>282</v>
      </c>
      <c r="AR213" s="212" t="s">
        <v>282</v>
      </c>
      <c r="AS213" s="212" t="s">
        <v>282</v>
      </c>
      <c r="AT213" s="212" t="s">
        <v>282</v>
      </c>
      <c r="AU213" s="212" t="s">
        <v>282</v>
      </c>
      <c r="AV213" s="212" t="s">
        <v>282</v>
      </c>
      <c r="AW213" s="212" t="s">
        <v>282</v>
      </c>
      <c r="AX213" s="212" t="s">
        <v>282</v>
      </c>
      <c r="AY213" s="212" t="s">
        <v>282</v>
      </c>
      <c r="AZ213" s="212" t="s">
        <v>282</v>
      </c>
      <c r="BA213" s="212" t="s">
        <v>282</v>
      </c>
      <c r="BB213" s="212" t="s">
        <v>282</v>
      </c>
      <c r="BC213" s="212" t="s">
        <v>282</v>
      </c>
      <c r="BD213" s="212" t="s">
        <v>282</v>
      </c>
      <c r="BE213" s="212" t="s">
        <v>282</v>
      </c>
    </row>
    <row r="214" spans="1:57" s="212" customFormat="1" x14ac:dyDescent="0.25">
      <c r="A214" s="212" t="s">
        <v>4970</v>
      </c>
      <c r="B214" s="159" t="s">
        <v>282</v>
      </c>
      <c r="C214" s="212" t="s">
        <v>270</v>
      </c>
      <c r="D214" s="212" t="s">
        <v>282</v>
      </c>
      <c r="E214" s="212" t="s">
        <v>282</v>
      </c>
      <c r="F214" s="212" t="s">
        <v>282</v>
      </c>
      <c r="G214" s="212" t="s">
        <v>282</v>
      </c>
      <c r="H214" s="159" t="s">
        <v>10507</v>
      </c>
      <c r="I214" s="159" t="s">
        <v>13977</v>
      </c>
      <c r="J214" s="159" t="s">
        <v>273</v>
      </c>
      <c r="K214" s="159">
        <v>7</v>
      </c>
      <c r="L214" s="159" t="s">
        <v>13981</v>
      </c>
      <c r="M214" s="159" t="s">
        <v>273</v>
      </c>
      <c r="N214" s="159" t="s">
        <v>790</v>
      </c>
      <c r="O214" s="159" t="s">
        <v>282</v>
      </c>
      <c r="P214" s="159" t="s">
        <v>282</v>
      </c>
      <c r="Q214" s="159" t="s">
        <v>282</v>
      </c>
      <c r="R214" s="159" t="s">
        <v>282</v>
      </c>
      <c r="S214" s="159" t="s">
        <v>10507</v>
      </c>
      <c r="T214" s="159" t="s">
        <v>13978</v>
      </c>
      <c r="U214" s="159" t="s">
        <v>273</v>
      </c>
      <c r="V214" s="159">
        <v>7</v>
      </c>
      <c r="W214" s="159" t="s">
        <v>273</v>
      </c>
      <c r="X214" s="159" t="s">
        <v>273</v>
      </c>
      <c r="Y214" s="212" t="s">
        <v>282</v>
      </c>
      <c r="Z214" s="212" t="s">
        <v>282</v>
      </c>
      <c r="AA214" s="212" t="s">
        <v>282</v>
      </c>
      <c r="AB214" s="212" t="s">
        <v>282</v>
      </c>
      <c r="AC214" s="212" t="s">
        <v>282</v>
      </c>
      <c r="AD214" s="212" t="s">
        <v>282</v>
      </c>
      <c r="AE214" s="159" t="s">
        <v>282</v>
      </c>
      <c r="AF214" s="159" t="s">
        <v>282</v>
      </c>
      <c r="AG214" s="212" t="s">
        <v>282</v>
      </c>
      <c r="AH214" s="159" t="s">
        <v>282</v>
      </c>
      <c r="AI214" s="159" t="s">
        <v>282</v>
      </c>
      <c r="AJ214" s="212" t="s">
        <v>282</v>
      </c>
      <c r="AK214" s="212" t="s">
        <v>282</v>
      </c>
      <c r="AL214" s="212" t="s">
        <v>282</v>
      </c>
      <c r="AM214" s="212" t="s">
        <v>282</v>
      </c>
      <c r="AN214" s="212" t="s">
        <v>282</v>
      </c>
      <c r="AO214" s="212" t="s">
        <v>282</v>
      </c>
      <c r="AP214" s="212" t="s">
        <v>282</v>
      </c>
      <c r="AQ214" s="212" t="s">
        <v>282</v>
      </c>
      <c r="AR214" s="212" t="s">
        <v>282</v>
      </c>
      <c r="AS214" s="212" t="s">
        <v>282</v>
      </c>
      <c r="AT214" s="212" t="s">
        <v>282</v>
      </c>
      <c r="AU214" s="212" t="s">
        <v>282</v>
      </c>
      <c r="AV214" s="212" t="s">
        <v>282</v>
      </c>
      <c r="AW214" s="212" t="s">
        <v>282</v>
      </c>
      <c r="AX214" s="212" t="s">
        <v>282</v>
      </c>
      <c r="AY214" s="212" t="s">
        <v>282</v>
      </c>
      <c r="AZ214" s="212" t="s">
        <v>282</v>
      </c>
      <c r="BA214" s="212" t="s">
        <v>282</v>
      </c>
      <c r="BB214" s="212" t="s">
        <v>282</v>
      </c>
      <c r="BC214" s="212" t="s">
        <v>282</v>
      </c>
      <c r="BD214" s="212" t="s">
        <v>282</v>
      </c>
      <c r="BE214" s="212" t="s">
        <v>282</v>
      </c>
    </row>
    <row r="215" spans="1:57" x14ac:dyDescent="0.25">
      <c r="A215" s="212" t="s">
        <v>11307</v>
      </c>
      <c r="B215" s="159" t="s">
        <v>282</v>
      </c>
      <c r="C215" t="s">
        <v>670</v>
      </c>
      <c r="D215" t="s">
        <v>11310</v>
      </c>
      <c r="E215" t="s">
        <v>11313</v>
      </c>
      <c r="F215" t="s">
        <v>183</v>
      </c>
      <c r="G215" s="212" t="s">
        <v>282</v>
      </c>
      <c r="H215" s="159" t="s">
        <v>10761</v>
      </c>
      <c r="I215" s="159" t="s">
        <v>11311</v>
      </c>
      <c r="J215">
        <v>1</v>
      </c>
      <c r="K215" s="159">
        <v>8</v>
      </c>
      <c r="L215" s="159" t="s">
        <v>273</v>
      </c>
      <c r="M215" s="159" t="s">
        <v>11312</v>
      </c>
      <c r="N215" s="212" t="s">
        <v>306</v>
      </c>
      <c r="O215" s="159" t="s">
        <v>282</v>
      </c>
      <c r="P215" s="159" t="s">
        <v>11314</v>
      </c>
      <c r="Q215" s="159" t="s">
        <v>282</v>
      </c>
      <c r="R215" s="159" t="s">
        <v>282</v>
      </c>
      <c r="S215" s="159" t="s">
        <v>282</v>
      </c>
      <c r="T215" s="159" t="s">
        <v>282</v>
      </c>
      <c r="U215" s="159" t="s">
        <v>282</v>
      </c>
      <c r="V215" s="159">
        <v>8</v>
      </c>
      <c r="W215" s="159" t="s">
        <v>282</v>
      </c>
      <c r="X215" s="159" t="s">
        <v>282</v>
      </c>
      <c r="Y215" s="212" t="s">
        <v>282</v>
      </c>
      <c r="Z215" s="212" t="s">
        <v>282</v>
      </c>
      <c r="AA215" s="212" t="s">
        <v>282</v>
      </c>
      <c r="AB215" s="212" t="s">
        <v>282</v>
      </c>
      <c r="AC215" s="212" t="s">
        <v>282</v>
      </c>
      <c r="AD215" s="212" t="s">
        <v>282</v>
      </c>
      <c r="AE215" s="159" t="s">
        <v>282</v>
      </c>
      <c r="AF215" s="159" t="s">
        <v>282</v>
      </c>
      <c r="AG215" s="212" t="s">
        <v>282</v>
      </c>
      <c r="AH215" s="159" t="s">
        <v>282</v>
      </c>
      <c r="AI215" s="159" t="s">
        <v>282</v>
      </c>
      <c r="AJ215" s="212" t="s">
        <v>282</v>
      </c>
      <c r="AK215" s="212" t="s">
        <v>282</v>
      </c>
      <c r="AL215" s="212" t="s">
        <v>282</v>
      </c>
      <c r="AM215" s="212" t="s">
        <v>282</v>
      </c>
      <c r="AN215" s="212" t="s">
        <v>282</v>
      </c>
      <c r="AO215" s="212" t="s">
        <v>282</v>
      </c>
      <c r="AP215" s="212" t="s">
        <v>282</v>
      </c>
      <c r="AQ215" s="212" t="s">
        <v>282</v>
      </c>
      <c r="AR215" s="212" t="s">
        <v>282</v>
      </c>
      <c r="AS215" s="212" t="s">
        <v>282</v>
      </c>
      <c r="AT215" s="212" t="s">
        <v>282</v>
      </c>
      <c r="AU215" s="212" t="s">
        <v>282</v>
      </c>
      <c r="AV215" s="212" t="s">
        <v>282</v>
      </c>
      <c r="AW215" s="212" t="s">
        <v>282</v>
      </c>
      <c r="AX215" s="212" t="s">
        <v>282</v>
      </c>
      <c r="AY215" s="212" t="s">
        <v>282</v>
      </c>
      <c r="AZ215" s="212" t="s">
        <v>282</v>
      </c>
      <c r="BA215" s="212" t="s">
        <v>282</v>
      </c>
      <c r="BB215" s="212" t="s">
        <v>282</v>
      </c>
      <c r="BC215" s="212" t="s">
        <v>282</v>
      </c>
      <c r="BD215" s="212" t="s">
        <v>282</v>
      </c>
      <c r="BE215" s="212" t="s">
        <v>282</v>
      </c>
    </row>
    <row r="216" spans="1:57" s="212" customFormat="1" x14ac:dyDescent="0.25">
      <c r="A216" s="66" t="s">
        <v>16775</v>
      </c>
      <c r="B216" s="159" t="s">
        <v>17349</v>
      </c>
      <c r="C216" s="66" t="s">
        <v>10471</v>
      </c>
      <c r="D216" s="159" t="s">
        <v>282</v>
      </c>
      <c r="E216" s="159" t="s">
        <v>17347</v>
      </c>
      <c r="F216" s="159" t="s">
        <v>183</v>
      </c>
      <c r="G216" s="159" t="s">
        <v>282</v>
      </c>
      <c r="H216" s="159" t="s">
        <v>448</v>
      </c>
      <c r="I216" s="159" t="s">
        <v>15927</v>
      </c>
      <c r="J216" s="212">
        <v>3</v>
      </c>
      <c r="K216" s="159">
        <v>6</v>
      </c>
      <c r="L216" s="159" t="s">
        <v>273</v>
      </c>
      <c r="M216" s="159" t="s">
        <v>273</v>
      </c>
      <c r="N216" s="212" t="s">
        <v>10470</v>
      </c>
      <c r="O216" s="159" t="s">
        <v>282</v>
      </c>
      <c r="P216" s="159" t="s">
        <v>17348</v>
      </c>
      <c r="Q216" s="159" t="s">
        <v>183</v>
      </c>
      <c r="R216" s="159" t="s">
        <v>282</v>
      </c>
      <c r="S216" s="159" t="s">
        <v>448</v>
      </c>
      <c r="T216" s="159" t="s">
        <v>15927</v>
      </c>
      <c r="U216" s="159">
        <v>3</v>
      </c>
      <c r="V216" s="159">
        <v>6</v>
      </c>
      <c r="W216" s="159" t="s">
        <v>273</v>
      </c>
      <c r="X216" s="159" t="s">
        <v>273</v>
      </c>
      <c r="Y216" s="212" t="s">
        <v>282</v>
      </c>
      <c r="Z216" s="212" t="s">
        <v>282</v>
      </c>
      <c r="AA216" s="212" t="s">
        <v>282</v>
      </c>
      <c r="AB216" s="212" t="s">
        <v>282</v>
      </c>
      <c r="AC216" s="212" t="s">
        <v>282</v>
      </c>
      <c r="AD216" s="212" t="s">
        <v>282</v>
      </c>
      <c r="AE216" s="159" t="s">
        <v>282</v>
      </c>
      <c r="AF216" s="159" t="s">
        <v>282</v>
      </c>
      <c r="AG216" s="212" t="s">
        <v>282</v>
      </c>
      <c r="AH216" s="159" t="s">
        <v>282</v>
      </c>
      <c r="AI216" s="159" t="s">
        <v>282</v>
      </c>
      <c r="AJ216" s="212" t="s">
        <v>282</v>
      </c>
      <c r="AK216" s="212" t="s">
        <v>282</v>
      </c>
      <c r="AL216" s="212" t="s">
        <v>282</v>
      </c>
      <c r="AM216" s="212" t="s">
        <v>282</v>
      </c>
      <c r="AN216" s="212" t="s">
        <v>282</v>
      </c>
      <c r="AO216" s="212" t="s">
        <v>282</v>
      </c>
      <c r="AP216" s="212" t="s">
        <v>282</v>
      </c>
      <c r="AQ216" s="212" t="s">
        <v>282</v>
      </c>
      <c r="AR216" s="212" t="s">
        <v>282</v>
      </c>
      <c r="AS216" s="212" t="s">
        <v>282</v>
      </c>
      <c r="AT216" s="212" t="s">
        <v>282</v>
      </c>
      <c r="AU216" s="212" t="s">
        <v>282</v>
      </c>
      <c r="AV216" s="212" t="s">
        <v>282</v>
      </c>
      <c r="AW216" s="212" t="s">
        <v>282</v>
      </c>
      <c r="AX216" s="212" t="s">
        <v>282</v>
      </c>
      <c r="AY216" s="212" t="s">
        <v>282</v>
      </c>
      <c r="AZ216" s="212" t="s">
        <v>282</v>
      </c>
      <c r="BA216" s="212" t="s">
        <v>282</v>
      </c>
      <c r="BB216" s="212" t="s">
        <v>282</v>
      </c>
      <c r="BC216" s="212" t="s">
        <v>282</v>
      </c>
      <c r="BD216" s="212" t="s">
        <v>282</v>
      </c>
      <c r="BE216" s="212" t="s">
        <v>282</v>
      </c>
    </row>
    <row r="217" spans="1:57" s="212" customFormat="1" x14ac:dyDescent="0.25">
      <c r="A217" s="212" t="s">
        <v>9956</v>
      </c>
      <c r="B217" s="159" t="s">
        <v>282</v>
      </c>
      <c r="C217" s="212" t="s">
        <v>256</v>
      </c>
      <c r="D217" s="212" t="s">
        <v>282</v>
      </c>
      <c r="E217" s="212" t="s">
        <v>282</v>
      </c>
      <c r="F217" s="212" t="s">
        <v>282</v>
      </c>
      <c r="G217" s="212" t="s">
        <v>282</v>
      </c>
      <c r="H217" s="159" t="s">
        <v>10507</v>
      </c>
      <c r="I217" s="159" t="s">
        <v>10527</v>
      </c>
      <c r="J217" s="159" t="s">
        <v>273</v>
      </c>
      <c r="K217" s="159">
        <v>6</v>
      </c>
      <c r="L217" s="159" t="s">
        <v>273</v>
      </c>
      <c r="M217" s="159" t="s">
        <v>273</v>
      </c>
      <c r="N217" s="159" t="s">
        <v>246</v>
      </c>
      <c r="O217" s="159" t="s">
        <v>282</v>
      </c>
      <c r="P217" s="159" t="s">
        <v>282</v>
      </c>
      <c r="Q217" s="159" t="s">
        <v>282</v>
      </c>
      <c r="R217" s="159" t="s">
        <v>282</v>
      </c>
      <c r="S217" s="159" t="s">
        <v>10507</v>
      </c>
      <c r="T217" s="159" t="s">
        <v>10580</v>
      </c>
      <c r="U217" s="159" t="s">
        <v>273</v>
      </c>
      <c r="V217" s="159">
        <v>6</v>
      </c>
      <c r="W217" s="159" t="s">
        <v>273</v>
      </c>
      <c r="X217" s="159" t="s">
        <v>273</v>
      </c>
      <c r="Y217" s="212" t="s">
        <v>282</v>
      </c>
      <c r="Z217" s="212" t="s">
        <v>282</v>
      </c>
      <c r="AA217" s="212" t="s">
        <v>282</v>
      </c>
      <c r="AB217" s="212" t="s">
        <v>282</v>
      </c>
      <c r="AC217" s="212" t="s">
        <v>282</v>
      </c>
      <c r="AD217" s="212" t="s">
        <v>282</v>
      </c>
      <c r="AE217" s="159" t="s">
        <v>282</v>
      </c>
      <c r="AF217" s="159" t="s">
        <v>282</v>
      </c>
      <c r="AG217" s="212" t="s">
        <v>282</v>
      </c>
      <c r="AH217" s="159" t="s">
        <v>282</v>
      </c>
      <c r="AI217" s="159" t="s">
        <v>282</v>
      </c>
      <c r="AJ217" s="212" t="s">
        <v>282</v>
      </c>
      <c r="AK217" s="212" t="s">
        <v>282</v>
      </c>
      <c r="AL217" s="212" t="s">
        <v>282</v>
      </c>
      <c r="AM217" s="212" t="s">
        <v>282</v>
      </c>
      <c r="AN217" s="212" t="s">
        <v>282</v>
      </c>
      <c r="AO217" s="212" t="s">
        <v>282</v>
      </c>
      <c r="AP217" s="212" t="s">
        <v>282</v>
      </c>
      <c r="AQ217" s="212" t="s">
        <v>282</v>
      </c>
      <c r="AR217" s="212" t="s">
        <v>282</v>
      </c>
      <c r="AS217" s="212" t="s">
        <v>282</v>
      </c>
      <c r="AT217" s="212" t="s">
        <v>282</v>
      </c>
      <c r="AU217" s="212" t="s">
        <v>282</v>
      </c>
      <c r="AV217" s="212" t="s">
        <v>282</v>
      </c>
      <c r="AW217" s="212" t="s">
        <v>282</v>
      </c>
      <c r="AX217" s="212" t="s">
        <v>282</v>
      </c>
      <c r="AY217" s="212" t="s">
        <v>282</v>
      </c>
      <c r="AZ217" s="212" t="s">
        <v>282</v>
      </c>
      <c r="BA217" s="212" t="s">
        <v>282</v>
      </c>
      <c r="BB217" s="212" t="s">
        <v>282</v>
      </c>
      <c r="BC217" s="212" t="s">
        <v>282</v>
      </c>
      <c r="BD217" s="212" t="s">
        <v>282</v>
      </c>
      <c r="BE217" s="212" t="s">
        <v>282</v>
      </c>
    </row>
    <row r="218" spans="1:57" s="212" customFormat="1" x14ac:dyDescent="0.25">
      <c r="A218" s="212" t="s">
        <v>2440</v>
      </c>
      <c r="B218" s="159" t="s">
        <v>13990</v>
      </c>
      <c r="C218" s="212" t="s">
        <v>256</v>
      </c>
      <c r="D218" s="212" t="s">
        <v>282</v>
      </c>
      <c r="E218" s="212" t="s">
        <v>13860</v>
      </c>
      <c r="F218" s="212" t="s">
        <v>282</v>
      </c>
      <c r="G218" s="212" t="s">
        <v>282</v>
      </c>
      <c r="H218" s="159" t="s">
        <v>10507</v>
      </c>
      <c r="I218" s="159" t="s">
        <v>13991</v>
      </c>
      <c r="J218" s="212">
        <v>7</v>
      </c>
      <c r="K218" s="159">
        <v>6</v>
      </c>
      <c r="L218" s="159" t="s">
        <v>13996</v>
      </c>
      <c r="M218" s="159" t="s">
        <v>273</v>
      </c>
      <c r="N218" s="212" t="s">
        <v>263</v>
      </c>
      <c r="O218" s="159" t="s">
        <v>282</v>
      </c>
      <c r="P218" s="159" t="s">
        <v>13438</v>
      </c>
      <c r="Q218" s="159" t="s">
        <v>282</v>
      </c>
      <c r="R218" s="159" t="s">
        <v>282</v>
      </c>
      <c r="S218" s="159" t="s">
        <v>10507</v>
      </c>
      <c r="T218" s="159" t="s">
        <v>11056</v>
      </c>
      <c r="U218" s="289" t="s">
        <v>13992</v>
      </c>
      <c r="V218" s="159">
        <v>6</v>
      </c>
      <c r="W218" s="159" t="s">
        <v>13997</v>
      </c>
      <c r="X218" s="159" t="s">
        <v>273</v>
      </c>
      <c r="Y218" s="212" t="s">
        <v>282</v>
      </c>
      <c r="Z218" s="212" t="s">
        <v>282</v>
      </c>
      <c r="AA218" s="212" t="s">
        <v>282</v>
      </c>
      <c r="AB218" s="212" t="s">
        <v>282</v>
      </c>
      <c r="AC218" s="212" t="s">
        <v>282</v>
      </c>
      <c r="AD218" s="212" t="s">
        <v>282</v>
      </c>
      <c r="AE218" s="159" t="s">
        <v>282</v>
      </c>
      <c r="AF218" s="159" t="s">
        <v>282</v>
      </c>
      <c r="AG218" s="212" t="s">
        <v>282</v>
      </c>
      <c r="AH218" s="159" t="s">
        <v>282</v>
      </c>
      <c r="AI218" s="159" t="s">
        <v>282</v>
      </c>
      <c r="AJ218" s="212" t="s">
        <v>282</v>
      </c>
      <c r="AK218" s="212" t="s">
        <v>282</v>
      </c>
      <c r="AL218" s="212" t="s">
        <v>282</v>
      </c>
      <c r="AM218" s="212" t="s">
        <v>282</v>
      </c>
      <c r="AN218" s="212" t="s">
        <v>282</v>
      </c>
      <c r="AO218" s="212" t="s">
        <v>282</v>
      </c>
      <c r="AP218" s="212" t="s">
        <v>282</v>
      </c>
      <c r="AQ218" s="212" t="s">
        <v>282</v>
      </c>
      <c r="AR218" s="212" t="s">
        <v>282</v>
      </c>
      <c r="AS218" s="212" t="s">
        <v>282</v>
      </c>
      <c r="AT218" s="212" t="s">
        <v>282</v>
      </c>
      <c r="AU218" s="212" t="s">
        <v>282</v>
      </c>
      <c r="AV218" s="212" t="s">
        <v>282</v>
      </c>
      <c r="AW218" s="212" t="s">
        <v>282</v>
      </c>
      <c r="AX218" s="212" t="s">
        <v>282</v>
      </c>
      <c r="AY218" s="212" t="s">
        <v>282</v>
      </c>
      <c r="AZ218" s="212" t="s">
        <v>282</v>
      </c>
      <c r="BA218" s="212" t="s">
        <v>282</v>
      </c>
      <c r="BB218" s="212" t="s">
        <v>282</v>
      </c>
      <c r="BC218" s="212" t="s">
        <v>282</v>
      </c>
      <c r="BD218" s="212" t="s">
        <v>282</v>
      </c>
      <c r="BE218" s="212" t="s">
        <v>282</v>
      </c>
    </row>
    <row r="219" spans="1:57" s="212" customFormat="1" x14ac:dyDescent="0.25">
      <c r="A219" s="212" t="s">
        <v>15135</v>
      </c>
      <c r="B219" s="159" t="s">
        <v>15220</v>
      </c>
      <c r="C219" s="212" t="s">
        <v>274</v>
      </c>
      <c r="D219" s="212" t="s">
        <v>282</v>
      </c>
      <c r="E219" s="212" t="s">
        <v>282</v>
      </c>
      <c r="F219" s="212" t="s">
        <v>282</v>
      </c>
      <c r="G219" s="212" t="s">
        <v>282</v>
      </c>
      <c r="H219" s="159" t="s">
        <v>10507</v>
      </c>
      <c r="I219" s="159" t="s">
        <v>10517</v>
      </c>
      <c r="J219" s="159" t="s">
        <v>273</v>
      </c>
      <c r="K219" s="159">
        <v>4</v>
      </c>
      <c r="L219" s="159" t="s">
        <v>15221</v>
      </c>
      <c r="M219" s="159" t="s">
        <v>273</v>
      </c>
      <c r="N219" s="159" t="s">
        <v>252</v>
      </c>
      <c r="O219" s="159" t="s">
        <v>282</v>
      </c>
      <c r="P219" s="159" t="s">
        <v>282</v>
      </c>
      <c r="Q219" s="159" t="s">
        <v>282</v>
      </c>
      <c r="R219" s="159" t="s">
        <v>282</v>
      </c>
      <c r="S219" s="159" t="s">
        <v>10507</v>
      </c>
      <c r="T219" s="159" t="s">
        <v>11956</v>
      </c>
      <c r="U219" s="289" t="s">
        <v>273</v>
      </c>
      <c r="V219" s="159">
        <v>4</v>
      </c>
      <c r="W219" s="159" t="s">
        <v>13761</v>
      </c>
      <c r="X219" s="159" t="s">
        <v>273</v>
      </c>
      <c r="Y219" s="159" t="s">
        <v>790</v>
      </c>
      <c r="Z219" s="159" t="s">
        <v>282</v>
      </c>
      <c r="AA219" s="159" t="s">
        <v>282</v>
      </c>
      <c r="AB219" s="159" t="s">
        <v>282</v>
      </c>
      <c r="AC219" s="159" t="s">
        <v>282</v>
      </c>
      <c r="AD219" s="159" t="s">
        <v>10507</v>
      </c>
      <c r="AE219" s="159" t="s">
        <v>13752</v>
      </c>
      <c r="AF219" s="159" t="s">
        <v>273</v>
      </c>
      <c r="AG219" s="212">
        <v>4</v>
      </c>
      <c r="AH219" s="159" t="s">
        <v>15222</v>
      </c>
      <c r="AI219" s="159" t="s">
        <v>273</v>
      </c>
      <c r="AJ219" s="212" t="s">
        <v>282</v>
      </c>
      <c r="AK219" s="212" t="s">
        <v>282</v>
      </c>
      <c r="AL219" s="212" t="s">
        <v>282</v>
      </c>
      <c r="AM219" s="212" t="s">
        <v>282</v>
      </c>
      <c r="AN219" s="212" t="s">
        <v>282</v>
      </c>
      <c r="AO219" s="212" t="s">
        <v>282</v>
      </c>
      <c r="AP219" s="212" t="s">
        <v>282</v>
      </c>
      <c r="AQ219" s="212" t="s">
        <v>282</v>
      </c>
      <c r="AR219" s="212" t="s">
        <v>282</v>
      </c>
      <c r="AS219" s="212" t="s">
        <v>282</v>
      </c>
      <c r="AT219" s="212" t="s">
        <v>282</v>
      </c>
      <c r="AU219" s="212" t="s">
        <v>282</v>
      </c>
      <c r="AV219" s="212" t="s">
        <v>282</v>
      </c>
      <c r="AW219" s="212" t="s">
        <v>282</v>
      </c>
      <c r="AX219" s="212" t="s">
        <v>282</v>
      </c>
      <c r="AY219" s="212" t="s">
        <v>282</v>
      </c>
      <c r="AZ219" s="212" t="s">
        <v>282</v>
      </c>
      <c r="BA219" s="212" t="s">
        <v>282</v>
      </c>
      <c r="BB219" s="212" t="s">
        <v>282</v>
      </c>
      <c r="BC219" s="212" t="s">
        <v>282</v>
      </c>
      <c r="BD219" s="212" t="s">
        <v>282</v>
      </c>
      <c r="BE219" s="212" t="s">
        <v>282</v>
      </c>
    </row>
    <row r="220" spans="1:57" s="212" customFormat="1" x14ac:dyDescent="0.25">
      <c r="A220" s="212" t="s">
        <v>8974</v>
      </c>
      <c r="B220" s="212" t="s">
        <v>11343</v>
      </c>
      <c r="C220" s="212" t="s">
        <v>11342</v>
      </c>
      <c r="D220" s="212" t="s">
        <v>11340</v>
      </c>
      <c r="E220" s="212" t="s">
        <v>11349</v>
      </c>
      <c r="F220" s="212" t="s">
        <v>183</v>
      </c>
      <c r="G220" s="212" t="s">
        <v>282</v>
      </c>
      <c r="H220" s="159" t="s">
        <v>10761</v>
      </c>
      <c r="I220" s="159" t="s">
        <v>11344</v>
      </c>
      <c r="J220" s="159" t="s">
        <v>273</v>
      </c>
      <c r="K220" s="159">
        <v>16</v>
      </c>
      <c r="L220" s="159" t="s">
        <v>11352</v>
      </c>
      <c r="M220" s="159" t="s">
        <v>10534</v>
      </c>
      <c r="N220" s="212" t="s">
        <v>11342</v>
      </c>
      <c r="O220" s="159" t="s">
        <v>11345</v>
      </c>
      <c r="P220" s="159" t="s">
        <v>11350</v>
      </c>
      <c r="Q220" s="159" t="s">
        <v>183</v>
      </c>
      <c r="R220" s="159" t="s">
        <v>282</v>
      </c>
      <c r="S220" s="159" t="s">
        <v>10761</v>
      </c>
      <c r="T220" s="159" t="s">
        <v>11104</v>
      </c>
      <c r="U220" s="159">
        <v>1</v>
      </c>
      <c r="V220" s="159">
        <v>16</v>
      </c>
      <c r="W220" s="159" t="s">
        <v>11353</v>
      </c>
      <c r="X220" s="159" t="s">
        <v>10534</v>
      </c>
      <c r="Y220" s="212" t="s">
        <v>811</v>
      </c>
      <c r="Z220" s="212" t="s">
        <v>282</v>
      </c>
      <c r="AA220" s="212" t="s">
        <v>282</v>
      </c>
      <c r="AB220" s="212" t="s">
        <v>282</v>
      </c>
      <c r="AC220" s="212" t="s">
        <v>282</v>
      </c>
      <c r="AD220" s="212" t="s">
        <v>282</v>
      </c>
      <c r="AE220" s="159" t="s">
        <v>11351</v>
      </c>
      <c r="AF220" s="159" t="s">
        <v>282</v>
      </c>
      <c r="AG220" s="212" t="s">
        <v>282</v>
      </c>
      <c r="AH220" s="159" t="s">
        <v>282</v>
      </c>
      <c r="AI220" s="159" t="s">
        <v>282</v>
      </c>
      <c r="AJ220" s="212" t="s">
        <v>282</v>
      </c>
      <c r="AK220" s="212" t="s">
        <v>282</v>
      </c>
      <c r="AL220" s="212" t="s">
        <v>282</v>
      </c>
      <c r="AM220" s="212" t="s">
        <v>282</v>
      </c>
      <c r="AN220" s="212" t="s">
        <v>282</v>
      </c>
      <c r="AO220" s="212" t="s">
        <v>282</v>
      </c>
      <c r="AP220" s="212" t="s">
        <v>282</v>
      </c>
      <c r="AQ220" s="212" t="s">
        <v>282</v>
      </c>
      <c r="AR220" s="212" t="s">
        <v>282</v>
      </c>
      <c r="AS220" s="212" t="s">
        <v>282</v>
      </c>
      <c r="AT220" s="212" t="s">
        <v>282</v>
      </c>
      <c r="AU220" s="212" t="s">
        <v>282</v>
      </c>
      <c r="AV220" s="212" t="s">
        <v>282</v>
      </c>
      <c r="AW220" s="212" t="s">
        <v>282</v>
      </c>
      <c r="AX220" s="212" t="s">
        <v>282</v>
      </c>
      <c r="AY220" s="212" t="s">
        <v>282</v>
      </c>
      <c r="AZ220" s="212" t="s">
        <v>282</v>
      </c>
      <c r="BA220" s="212" t="s">
        <v>282</v>
      </c>
      <c r="BB220" s="212" t="s">
        <v>282</v>
      </c>
      <c r="BC220" s="212" t="s">
        <v>282</v>
      </c>
      <c r="BD220" s="212" t="s">
        <v>282</v>
      </c>
      <c r="BE220" s="212" t="s">
        <v>282</v>
      </c>
    </row>
    <row r="221" spans="1:57" s="212" customFormat="1" x14ac:dyDescent="0.25">
      <c r="A221" s="212" t="s">
        <v>7204</v>
      </c>
      <c r="B221" s="212" t="s">
        <v>282</v>
      </c>
      <c r="C221" s="212" t="s">
        <v>261</v>
      </c>
      <c r="D221" s="212" t="s">
        <v>282</v>
      </c>
      <c r="E221" s="212" t="s">
        <v>282</v>
      </c>
      <c r="F221" s="212" t="s">
        <v>282</v>
      </c>
      <c r="G221" s="212" t="s">
        <v>282</v>
      </c>
      <c r="H221" s="159" t="s">
        <v>10507</v>
      </c>
      <c r="I221" s="159" t="s">
        <v>554</v>
      </c>
      <c r="J221" s="159">
        <v>7</v>
      </c>
      <c r="K221" s="159">
        <v>1</v>
      </c>
      <c r="L221" s="159" t="s">
        <v>273</v>
      </c>
      <c r="M221" s="159" t="s">
        <v>273</v>
      </c>
      <c r="N221" s="159" t="s">
        <v>790</v>
      </c>
      <c r="O221" s="159" t="s">
        <v>282</v>
      </c>
      <c r="P221" s="159" t="s">
        <v>282</v>
      </c>
      <c r="Q221" s="159" t="s">
        <v>282</v>
      </c>
      <c r="R221" s="159" t="s">
        <v>282</v>
      </c>
      <c r="S221" s="159" t="s">
        <v>10507</v>
      </c>
      <c r="T221" s="159" t="s">
        <v>10828</v>
      </c>
      <c r="U221" s="159">
        <v>7</v>
      </c>
      <c r="V221" s="159">
        <v>1</v>
      </c>
      <c r="W221" s="159" t="s">
        <v>273</v>
      </c>
      <c r="X221" s="159" t="s">
        <v>273</v>
      </c>
      <c r="Y221" s="212" t="s">
        <v>282</v>
      </c>
      <c r="Z221" s="212" t="s">
        <v>282</v>
      </c>
      <c r="AA221" s="212" t="s">
        <v>282</v>
      </c>
      <c r="AB221" s="212" t="s">
        <v>282</v>
      </c>
      <c r="AC221" s="212" t="s">
        <v>282</v>
      </c>
      <c r="AD221" s="212" t="s">
        <v>282</v>
      </c>
      <c r="AE221" s="159" t="s">
        <v>282</v>
      </c>
      <c r="AF221" s="159" t="s">
        <v>282</v>
      </c>
      <c r="AG221" s="212" t="s">
        <v>282</v>
      </c>
      <c r="AH221" s="159" t="s">
        <v>282</v>
      </c>
      <c r="AI221" s="159" t="s">
        <v>282</v>
      </c>
      <c r="AJ221" s="212" t="s">
        <v>282</v>
      </c>
      <c r="AK221" s="212" t="s">
        <v>282</v>
      </c>
      <c r="AL221" s="212" t="s">
        <v>282</v>
      </c>
      <c r="AM221" s="212" t="s">
        <v>282</v>
      </c>
      <c r="AN221" s="212" t="s">
        <v>282</v>
      </c>
      <c r="AO221" s="212" t="s">
        <v>282</v>
      </c>
      <c r="AP221" s="212" t="s">
        <v>282</v>
      </c>
      <c r="AQ221" s="212" t="s">
        <v>282</v>
      </c>
      <c r="AR221" s="212" t="s">
        <v>282</v>
      </c>
      <c r="AS221" s="212" t="s">
        <v>282</v>
      </c>
      <c r="AT221" s="212" t="s">
        <v>282</v>
      </c>
      <c r="AU221" s="212" t="s">
        <v>282</v>
      </c>
      <c r="AV221" s="212" t="s">
        <v>282</v>
      </c>
      <c r="AW221" s="212" t="s">
        <v>282</v>
      </c>
      <c r="AX221" s="212" t="s">
        <v>282</v>
      </c>
      <c r="AY221" s="212" t="s">
        <v>282</v>
      </c>
      <c r="AZ221" s="212" t="s">
        <v>282</v>
      </c>
      <c r="BA221" s="212" t="s">
        <v>282</v>
      </c>
      <c r="BB221" s="212" t="s">
        <v>282</v>
      </c>
      <c r="BC221" s="212" t="s">
        <v>282</v>
      </c>
      <c r="BD221" s="212" t="s">
        <v>282</v>
      </c>
      <c r="BE221" s="212" t="s">
        <v>282</v>
      </c>
    </row>
    <row r="222" spans="1:57" s="212" customFormat="1" x14ac:dyDescent="0.25">
      <c r="A222" s="212" t="s">
        <v>760</v>
      </c>
      <c r="B222" s="212" t="s">
        <v>282</v>
      </c>
      <c r="C222" s="212" t="s">
        <v>274</v>
      </c>
      <c r="D222" s="212" t="s">
        <v>282</v>
      </c>
      <c r="E222" s="212" t="s">
        <v>282</v>
      </c>
      <c r="F222" s="212" t="s">
        <v>282</v>
      </c>
      <c r="G222" s="212" t="s">
        <v>282</v>
      </c>
      <c r="H222" s="159" t="s">
        <v>10507</v>
      </c>
      <c r="I222" s="159" t="s">
        <v>13495</v>
      </c>
      <c r="J222" s="159" t="s">
        <v>273</v>
      </c>
      <c r="K222" s="159">
        <v>6</v>
      </c>
      <c r="L222" s="159" t="s">
        <v>16208</v>
      </c>
      <c r="M222" s="159" t="s">
        <v>273</v>
      </c>
      <c r="N222" s="159" t="s">
        <v>263</v>
      </c>
      <c r="O222" s="159" t="s">
        <v>282</v>
      </c>
      <c r="P222" s="159" t="s">
        <v>282</v>
      </c>
      <c r="Q222" s="159" t="s">
        <v>282</v>
      </c>
      <c r="R222" s="159" t="s">
        <v>282</v>
      </c>
      <c r="S222" s="159" t="s">
        <v>10507</v>
      </c>
      <c r="T222" s="159" t="s">
        <v>11120</v>
      </c>
      <c r="U222" s="159" t="s">
        <v>273</v>
      </c>
      <c r="V222" s="159">
        <v>6</v>
      </c>
      <c r="W222" s="159" t="s">
        <v>16209</v>
      </c>
      <c r="X222" s="159" t="s">
        <v>273</v>
      </c>
      <c r="Y222" s="159" t="s">
        <v>790</v>
      </c>
      <c r="Z222" s="159" t="s">
        <v>282</v>
      </c>
      <c r="AA222" s="159" t="s">
        <v>282</v>
      </c>
      <c r="AB222" s="159" t="s">
        <v>282</v>
      </c>
      <c r="AC222" s="159" t="s">
        <v>282</v>
      </c>
      <c r="AD222" s="159" t="s">
        <v>10507</v>
      </c>
      <c r="AE222" s="159" t="s">
        <v>13496</v>
      </c>
      <c r="AF222" s="159" t="s">
        <v>273</v>
      </c>
      <c r="AG222" s="212">
        <v>6</v>
      </c>
      <c r="AH222" s="159" t="s">
        <v>273</v>
      </c>
      <c r="AI222" s="159" t="s">
        <v>273</v>
      </c>
      <c r="AJ222" s="212" t="s">
        <v>282</v>
      </c>
      <c r="AK222" s="212" t="s">
        <v>282</v>
      </c>
      <c r="AL222" s="212" t="s">
        <v>282</v>
      </c>
      <c r="AM222" s="212" t="s">
        <v>282</v>
      </c>
      <c r="AN222" s="212" t="s">
        <v>282</v>
      </c>
      <c r="AO222" s="212" t="s">
        <v>282</v>
      </c>
      <c r="AP222" s="212" t="s">
        <v>282</v>
      </c>
      <c r="AQ222" s="212" t="s">
        <v>282</v>
      </c>
      <c r="AR222" s="212" t="s">
        <v>282</v>
      </c>
      <c r="AS222" s="212" t="s">
        <v>282</v>
      </c>
      <c r="AT222" s="212" t="s">
        <v>282</v>
      </c>
      <c r="AU222" s="212" t="s">
        <v>282</v>
      </c>
      <c r="AV222" s="212" t="s">
        <v>282</v>
      </c>
      <c r="AW222" s="212" t="s">
        <v>282</v>
      </c>
      <c r="AX222" s="212" t="s">
        <v>282</v>
      </c>
      <c r="AY222" s="212" t="s">
        <v>282</v>
      </c>
      <c r="AZ222" s="212" t="s">
        <v>282</v>
      </c>
      <c r="BA222" s="212" t="s">
        <v>282</v>
      </c>
      <c r="BB222" s="212" t="s">
        <v>282</v>
      </c>
      <c r="BC222" s="212" t="s">
        <v>282</v>
      </c>
      <c r="BD222" s="212" t="s">
        <v>282</v>
      </c>
      <c r="BE222" s="212" t="s">
        <v>282</v>
      </c>
    </row>
    <row r="223" spans="1:57" s="212" customFormat="1" x14ac:dyDescent="0.25">
      <c r="A223" s="212" t="s">
        <v>14232</v>
      </c>
      <c r="B223" s="212" t="s">
        <v>13378</v>
      </c>
      <c r="C223" s="212" t="s">
        <v>256</v>
      </c>
      <c r="D223" s="212" t="s">
        <v>282</v>
      </c>
      <c r="E223" s="212" t="s">
        <v>14168</v>
      </c>
      <c r="F223" s="212" t="s">
        <v>282</v>
      </c>
      <c r="G223" s="212" t="s">
        <v>282</v>
      </c>
      <c r="H223" s="159" t="s">
        <v>10507</v>
      </c>
      <c r="I223" s="159" t="s">
        <v>14235</v>
      </c>
      <c r="J223" s="159" t="s">
        <v>273</v>
      </c>
      <c r="K223" s="159">
        <v>12</v>
      </c>
      <c r="L223" s="159" t="s">
        <v>273</v>
      </c>
      <c r="M223" s="159" t="s">
        <v>273</v>
      </c>
      <c r="N223" s="159" t="s">
        <v>256</v>
      </c>
      <c r="O223" s="159" t="s">
        <v>282</v>
      </c>
      <c r="P223" s="159" t="s">
        <v>14170</v>
      </c>
      <c r="Q223" s="159" t="s">
        <v>282</v>
      </c>
      <c r="R223" s="159" t="s">
        <v>282</v>
      </c>
      <c r="S223" s="159" t="s">
        <v>10507</v>
      </c>
      <c r="T223" s="159" t="s">
        <v>12906</v>
      </c>
      <c r="U223" s="159" t="s">
        <v>273</v>
      </c>
      <c r="V223" s="159">
        <v>12</v>
      </c>
      <c r="W223" s="159" t="s">
        <v>273</v>
      </c>
      <c r="X223" s="159" t="s">
        <v>273</v>
      </c>
      <c r="Y223" s="159" t="s">
        <v>790</v>
      </c>
      <c r="Z223" s="159" t="s">
        <v>282</v>
      </c>
      <c r="AA223" s="159" t="s">
        <v>282</v>
      </c>
      <c r="AB223" s="159" t="s">
        <v>282</v>
      </c>
      <c r="AC223" s="159" t="s">
        <v>282</v>
      </c>
      <c r="AD223" s="159" t="s">
        <v>10507</v>
      </c>
      <c r="AE223" s="159" t="s">
        <v>273</v>
      </c>
      <c r="AF223" s="159" t="s">
        <v>273</v>
      </c>
      <c r="AG223" s="212">
        <v>12</v>
      </c>
      <c r="AH223" s="159" t="s">
        <v>273</v>
      </c>
      <c r="AI223" s="159" t="s">
        <v>273</v>
      </c>
      <c r="AJ223" s="212" t="s">
        <v>282</v>
      </c>
      <c r="AK223" s="212" t="s">
        <v>282</v>
      </c>
      <c r="AL223" s="212" t="s">
        <v>282</v>
      </c>
      <c r="AM223" s="212" t="s">
        <v>282</v>
      </c>
      <c r="AN223" s="212" t="s">
        <v>282</v>
      </c>
      <c r="AO223" s="212" t="s">
        <v>282</v>
      </c>
      <c r="AP223" s="212" t="s">
        <v>282</v>
      </c>
      <c r="AQ223" s="212" t="s">
        <v>282</v>
      </c>
      <c r="AR223" s="212" t="s">
        <v>282</v>
      </c>
      <c r="AS223" s="212" t="s">
        <v>282</v>
      </c>
      <c r="AT223" s="212" t="s">
        <v>282</v>
      </c>
      <c r="AU223" s="212" t="s">
        <v>282</v>
      </c>
      <c r="AV223" s="212" t="s">
        <v>282</v>
      </c>
      <c r="AW223" s="212" t="s">
        <v>282</v>
      </c>
      <c r="AX223" s="212" t="s">
        <v>282</v>
      </c>
      <c r="AY223" s="212" t="s">
        <v>282</v>
      </c>
      <c r="AZ223" s="212" t="s">
        <v>282</v>
      </c>
      <c r="BA223" s="212" t="s">
        <v>282</v>
      </c>
      <c r="BB223" s="212" t="s">
        <v>282</v>
      </c>
      <c r="BC223" s="212" t="s">
        <v>282</v>
      </c>
      <c r="BD223" s="212" t="s">
        <v>282</v>
      </c>
      <c r="BE223" s="212" t="s">
        <v>282</v>
      </c>
    </row>
    <row r="224" spans="1:57" s="212" customFormat="1" x14ac:dyDescent="0.25">
      <c r="A224" s="212" t="s">
        <v>14233</v>
      </c>
      <c r="B224" s="212" t="s">
        <v>13378</v>
      </c>
      <c r="C224" s="212" t="s">
        <v>256</v>
      </c>
      <c r="D224" s="212" t="s">
        <v>282</v>
      </c>
      <c r="E224" s="212" t="s">
        <v>14168</v>
      </c>
      <c r="F224" s="212" t="s">
        <v>282</v>
      </c>
      <c r="G224" s="212" t="s">
        <v>282</v>
      </c>
      <c r="H224" s="159" t="s">
        <v>10507</v>
      </c>
      <c r="I224" s="159" t="s">
        <v>14235</v>
      </c>
      <c r="J224" s="159" t="s">
        <v>273</v>
      </c>
      <c r="K224" s="159">
        <v>12</v>
      </c>
      <c r="L224" s="159" t="s">
        <v>273</v>
      </c>
      <c r="M224" s="159" t="s">
        <v>273</v>
      </c>
      <c r="N224" s="159" t="s">
        <v>256</v>
      </c>
      <c r="O224" s="159" t="s">
        <v>282</v>
      </c>
      <c r="P224" s="159" t="s">
        <v>14170</v>
      </c>
      <c r="Q224" s="159" t="s">
        <v>282</v>
      </c>
      <c r="R224" s="159" t="s">
        <v>282</v>
      </c>
      <c r="S224" s="159" t="s">
        <v>10507</v>
      </c>
      <c r="T224" s="159" t="s">
        <v>12906</v>
      </c>
      <c r="U224" s="159" t="s">
        <v>273</v>
      </c>
      <c r="V224" s="159">
        <v>12</v>
      </c>
      <c r="W224" s="159" t="s">
        <v>273</v>
      </c>
      <c r="X224" s="159" t="s">
        <v>273</v>
      </c>
      <c r="Y224" s="159" t="s">
        <v>790</v>
      </c>
      <c r="Z224" s="159" t="s">
        <v>282</v>
      </c>
      <c r="AA224" s="159" t="s">
        <v>282</v>
      </c>
      <c r="AB224" s="159" t="s">
        <v>282</v>
      </c>
      <c r="AC224" s="159" t="s">
        <v>282</v>
      </c>
      <c r="AD224" s="159" t="s">
        <v>10507</v>
      </c>
      <c r="AE224" s="159" t="s">
        <v>273</v>
      </c>
      <c r="AF224" s="159" t="s">
        <v>273</v>
      </c>
      <c r="AG224" s="212">
        <v>12</v>
      </c>
      <c r="AH224" s="159" t="s">
        <v>273</v>
      </c>
      <c r="AI224" s="159" t="s">
        <v>273</v>
      </c>
      <c r="AJ224" s="212" t="s">
        <v>282</v>
      </c>
      <c r="AK224" s="212" t="s">
        <v>282</v>
      </c>
      <c r="AL224" s="212" t="s">
        <v>282</v>
      </c>
      <c r="AM224" s="212" t="s">
        <v>282</v>
      </c>
      <c r="AN224" s="212" t="s">
        <v>282</v>
      </c>
      <c r="AO224" s="212" t="s">
        <v>282</v>
      </c>
      <c r="AP224" s="212" t="s">
        <v>282</v>
      </c>
      <c r="AQ224" s="212" t="s">
        <v>282</v>
      </c>
      <c r="AR224" s="212" t="s">
        <v>282</v>
      </c>
      <c r="AS224" s="212" t="s">
        <v>282</v>
      </c>
      <c r="AT224" s="212" t="s">
        <v>282</v>
      </c>
      <c r="AU224" s="212" t="s">
        <v>282</v>
      </c>
      <c r="AV224" s="212" t="s">
        <v>282</v>
      </c>
      <c r="AW224" s="212" t="s">
        <v>282</v>
      </c>
      <c r="AX224" s="212" t="s">
        <v>282</v>
      </c>
      <c r="AY224" s="212" t="s">
        <v>282</v>
      </c>
      <c r="AZ224" s="212" t="s">
        <v>282</v>
      </c>
      <c r="BA224" s="212" t="s">
        <v>282</v>
      </c>
      <c r="BB224" s="212" t="s">
        <v>282</v>
      </c>
      <c r="BC224" s="212" t="s">
        <v>282</v>
      </c>
      <c r="BD224" s="212" t="s">
        <v>282</v>
      </c>
      <c r="BE224" s="212" t="s">
        <v>282</v>
      </c>
    </row>
    <row r="225" spans="1:57" s="212" customFormat="1" x14ac:dyDescent="0.25">
      <c r="A225" s="212" t="s">
        <v>2476</v>
      </c>
      <c r="B225" s="212" t="s">
        <v>17756</v>
      </c>
      <c r="C225" s="212" t="s">
        <v>272</v>
      </c>
      <c r="D225" s="212" t="s">
        <v>282</v>
      </c>
      <c r="E225" s="212" t="s">
        <v>282</v>
      </c>
      <c r="F225" s="212" t="s">
        <v>282</v>
      </c>
      <c r="G225" s="212" t="s">
        <v>282</v>
      </c>
      <c r="H225" s="159" t="s">
        <v>10507</v>
      </c>
      <c r="I225" s="159" t="s">
        <v>14238</v>
      </c>
      <c r="J225" s="159">
        <v>14</v>
      </c>
      <c r="K225" s="159">
        <v>8</v>
      </c>
      <c r="L225" s="159" t="s">
        <v>273</v>
      </c>
      <c r="M225" s="159" t="s">
        <v>273</v>
      </c>
      <c r="N225" s="159" t="s">
        <v>246</v>
      </c>
      <c r="O225" s="159" t="s">
        <v>282</v>
      </c>
      <c r="P225" s="159" t="s">
        <v>17757</v>
      </c>
      <c r="Q225" s="159" t="s">
        <v>282</v>
      </c>
      <c r="R225" s="159" t="s">
        <v>282</v>
      </c>
      <c r="S225" s="159" t="s">
        <v>10507</v>
      </c>
      <c r="T225" s="159" t="s">
        <v>406</v>
      </c>
      <c r="U225" s="159">
        <v>7</v>
      </c>
      <c r="V225" s="159">
        <v>8</v>
      </c>
      <c r="W225" s="159" t="s">
        <v>273</v>
      </c>
      <c r="X225" s="159" t="s">
        <v>273</v>
      </c>
      <c r="Y225" s="159" t="s">
        <v>790</v>
      </c>
      <c r="Z225" s="159" t="s">
        <v>282</v>
      </c>
      <c r="AA225" s="159" t="s">
        <v>282</v>
      </c>
      <c r="AB225" s="159" t="s">
        <v>282</v>
      </c>
      <c r="AC225" s="159" t="s">
        <v>282</v>
      </c>
      <c r="AD225" s="159" t="s">
        <v>10507</v>
      </c>
      <c r="AE225" s="159" t="s">
        <v>17758</v>
      </c>
      <c r="AF225" s="159">
        <v>14</v>
      </c>
      <c r="AG225" s="212">
        <v>8</v>
      </c>
      <c r="AH225" s="159" t="s">
        <v>273</v>
      </c>
      <c r="AI225" s="159" t="s">
        <v>273</v>
      </c>
      <c r="AJ225" s="212" t="s">
        <v>282</v>
      </c>
      <c r="AK225" s="212" t="s">
        <v>282</v>
      </c>
      <c r="AL225" s="212" t="s">
        <v>282</v>
      </c>
      <c r="AM225" s="212" t="s">
        <v>282</v>
      </c>
      <c r="AN225" s="212" t="s">
        <v>282</v>
      </c>
      <c r="AO225" s="212" t="s">
        <v>282</v>
      </c>
      <c r="AP225" s="212" t="s">
        <v>282</v>
      </c>
      <c r="AQ225" s="212" t="s">
        <v>282</v>
      </c>
      <c r="AR225" s="212" t="s">
        <v>282</v>
      </c>
      <c r="AS225" s="212" t="s">
        <v>282</v>
      </c>
      <c r="AT225" s="212" t="s">
        <v>282</v>
      </c>
      <c r="AU225" s="212" t="s">
        <v>282</v>
      </c>
      <c r="AV225" s="212" t="s">
        <v>282</v>
      </c>
      <c r="AW225" s="212" t="s">
        <v>282</v>
      </c>
      <c r="AX225" s="212" t="s">
        <v>282</v>
      </c>
      <c r="AY225" s="212" t="s">
        <v>282</v>
      </c>
      <c r="AZ225" s="212" t="s">
        <v>282</v>
      </c>
      <c r="BA225" s="212" t="s">
        <v>282</v>
      </c>
      <c r="BB225" s="212" t="s">
        <v>282</v>
      </c>
      <c r="BC225" s="212" t="s">
        <v>282</v>
      </c>
      <c r="BD225" s="212" t="s">
        <v>282</v>
      </c>
      <c r="BE225" s="212" t="s">
        <v>282</v>
      </c>
    </row>
    <row r="226" spans="1:57" s="212" customFormat="1" x14ac:dyDescent="0.25">
      <c r="A226" s="161" t="s">
        <v>2479</v>
      </c>
      <c r="B226" s="212" t="s">
        <v>13570</v>
      </c>
      <c r="C226" s="212" t="s">
        <v>272</v>
      </c>
      <c r="D226" s="212" t="s">
        <v>282</v>
      </c>
      <c r="E226" s="212" t="s">
        <v>282</v>
      </c>
      <c r="F226" s="212" t="s">
        <v>282</v>
      </c>
      <c r="G226" s="212" t="s">
        <v>282</v>
      </c>
      <c r="H226" s="159" t="s">
        <v>10507</v>
      </c>
      <c r="I226" s="159" t="s">
        <v>13571</v>
      </c>
      <c r="J226" s="159">
        <v>14</v>
      </c>
      <c r="K226" s="159">
        <v>8</v>
      </c>
      <c r="L226" s="159" t="s">
        <v>273</v>
      </c>
      <c r="M226" s="159" t="s">
        <v>273</v>
      </c>
      <c r="N226" s="159" t="s">
        <v>256</v>
      </c>
      <c r="O226" s="159" t="s">
        <v>282</v>
      </c>
      <c r="P226" s="159" t="s">
        <v>282</v>
      </c>
      <c r="Q226" s="159" t="s">
        <v>282</v>
      </c>
      <c r="R226" s="159" t="s">
        <v>282</v>
      </c>
      <c r="S226" s="159" t="s">
        <v>10507</v>
      </c>
      <c r="T226" s="159" t="s">
        <v>406</v>
      </c>
      <c r="U226" s="159">
        <v>7</v>
      </c>
      <c r="V226" s="159">
        <v>8</v>
      </c>
      <c r="W226" s="159" t="s">
        <v>273</v>
      </c>
      <c r="X226" s="159" t="s">
        <v>273</v>
      </c>
      <c r="Y226" s="212" t="s">
        <v>790</v>
      </c>
      <c r="Z226" s="212" t="s">
        <v>282</v>
      </c>
      <c r="AA226" s="212" t="s">
        <v>282</v>
      </c>
      <c r="AB226" s="212" t="s">
        <v>282</v>
      </c>
      <c r="AC226" s="212" t="s">
        <v>282</v>
      </c>
      <c r="AD226" s="212" t="s">
        <v>10507</v>
      </c>
      <c r="AE226" s="159" t="s">
        <v>273</v>
      </c>
      <c r="AF226" s="159" t="s">
        <v>273</v>
      </c>
      <c r="AG226" s="212">
        <v>8</v>
      </c>
      <c r="AH226" s="159" t="s">
        <v>273</v>
      </c>
      <c r="AI226" s="159" t="s">
        <v>273</v>
      </c>
      <c r="AJ226" s="212" t="s">
        <v>282</v>
      </c>
      <c r="AK226" s="212" t="s">
        <v>282</v>
      </c>
      <c r="AL226" s="212" t="s">
        <v>282</v>
      </c>
      <c r="AM226" s="212" t="s">
        <v>282</v>
      </c>
      <c r="AN226" s="212" t="s">
        <v>282</v>
      </c>
      <c r="AO226" s="212" t="s">
        <v>282</v>
      </c>
      <c r="AP226" s="212" t="s">
        <v>282</v>
      </c>
      <c r="AQ226" s="212" t="s">
        <v>282</v>
      </c>
      <c r="AR226" s="212" t="s">
        <v>282</v>
      </c>
      <c r="AS226" s="212" t="s">
        <v>282</v>
      </c>
      <c r="AT226" s="212" t="s">
        <v>282</v>
      </c>
      <c r="AU226" s="212" t="s">
        <v>282</v>
      </c>
      <c r="AV226" s="212" t="s">
        <v>282</v>
      </c>
      <c r="AW226" s="212" t="s">
        <v>282</v>
      </c>
      <c r="AX226" s="212" t="s">
        <v>282</v>
      </c>
      <c r="AY226" s="212" t="s">
        <v>282</v>
      </c>
      <c r="AZ226" s="212" t="s">
        <v>282</v>
      </c>
      <c r="BA226" s="212" t="s">
        <v>282</v>
      </c>
      <c r="BB226" s="212" t="s">
        <v>282</v>
      </c>
      <c r="BC226" s="212" t="s">
        <v>282</v>
      </c>
      <c r="BD226" s="212" t="s">
        <v>282</v>
      </c>
      <c r="BE226" s="212" t="s">
        <v>282</v>
      </c>
    </row>
    <row r="227" spans="1:57" s="212" customFormat="1" x14ac:dyDescent="0.25">
      <c r="A227" s="161" t="s">
        <v>7462</v>
      </c>
      <c r="B227" s="212" t="s">
        <v>13378</v>
      </c>
      <c r="C227" s="212" t="s">
        <v>266</v>
      </c>
      <c r="D227" s="212" t="s">
        <v>282</v>
      </c>
      <c r="E227" s="212" t="s">
        <v>282</v>
      </c>
      <c r="F227" s="212" t="s">
        <v>282</v>
      </c>
      <c r="G227" s="212" t="s">
        <v>282</v>
      </c>
      <c r="H227" s="159" t="s">
        <v>10507</v>
      </c>
      <c r="I227" s="159" t="s">
        <v>10508</v>
      </c>
      <c r="J227" s="159" t="s">
        <v>273</v>
      </c>
      <c r="K227" s="159">
        <v>8</v>
      </c>
      <c r="L227" s="159" t="s">
        <v>10799</v>
      </c>
      <c r="M227" s="159" t="s">
        <v>273</v>
      </c>
      <c r="N227" s="159" t="s">
        <v>257</v>
      </c>
      <c r="O227" s="159" t="s">
        <v>282</v>
      </c>
      <c r="P227" s="159" t="s">
        <v>282</v>
      </c>
      <c r="Q227" s="159" t="s">
        <v>282</v>
      </c>
      <c r="R227" s="159" t="s">
        <v>282</v>
      </c>
      <c r="S227" s="159" t="s">
        <v>10507</v>
      </c>
      <c r="T227" s="159" t="s">
        <v>10827</v>
      </c>
      <c r="U227" s="159" t="s">
        <v>273</v>
      </c>
      <c r="V227" s="159">
        <v>8</v>
      </c>
      <c r="W227" s="159" t="s">
        <v>14031</v>
      </c>
      <c r="X227" s="159" t="s">
        <v>273</v>
      </c>
      <c r="Y227" s="212" t="s">
        <v>282</v>
      </c>
      <c r="Z227" s="212" t="s">
        <v>282</v>
      </c>
      <c r="AA227" s="212" t="s">
        <v>282</v>
      </c>
      <c r="AB227" s="212" t="s">
        <v>282</v>
      </c>
      <c r="AC227" s="212" t="s">
        <v>282</v>
      </c>
      <c r="AD227" s="212" t="s">
        <v>282</v>
      </c>
      <c r="AE227" s="159" t="s">
        <v>282</v>
      </c>
      <c r="AF227" s="159" t="s">
        <v>282</v>
      </c>
      <c r="AG227" s="212" t="s">
        <v>282</v>
      </c>
      <c r="AH227" s="159" t="s">
        <v>282</v>
      </c>
      <c r="AI227" s="159" t="s">
        <v>282</v>
      </c>
      <c r="AJ227" s="212" t="s">
        <v>282</v>
      </c>
      <c r="AK227" s="212" t="s">
        <v>282</v>
      </c>
      <c r="AL227" s="212" t="s">
        <v>282</v>
      </c>
      <c r="AM227" s="212" t="s">
        <v>282</v>
      </c>
      <c r="AN227" s="212" t="s">
        <v>282</v>
      </c>
      <c r="AO227" s="212" t="s">
        <v>282</v>
      </c>
      <c r="AP227" s="212" t="s">
        <v>282</v>
      </c>
      <c r="AQ227" s="212" t="s">
        <v>282</v>
      </c>
      <c r="AR227" s="212" t="s">
        <v>282</v>
      </c>
      <c r="AS227" s="212" t="s">
        <v>282</v>
      </c>
      <c r="AT227" s="212" t="s">
        <v>282</v>
      </c>
      <c r="AU227" s="212" t="s">
        <v>282</v>
      </c>
      <c r="AV227" s="212" t="s">
        <v>282</v>
      </c>
      <c r="AW227" s="212" t="s">
        <v>282</v>
      </c>
      <c r="AX227" s="212" t="s">
        <v>282</v>
      </c>
      <c r="AY227" s="212" t="s">
        <v>282</v>
      </c>
      <c r="AZ227" s="212" t="s">
        <v>282</v>
      </c>
      <c r="BA227" s="212" t="s">
        <v>282</v>
      </c>
      <c r="BB227" s="212" t="s">
        <v>282</v>
      </c>
      <c r="BC227" s="212" t="s">
        <v>282</v>
      </c>
      <c r="BD227" s="212" t="s">
        <v>282</v>
      </c>
      <c r="BE227" s="212" t="s">
        <v>282</v>
      </c>
    </row>
    <row r="228" spans="1:57" s="212" customFormat="1" x14ac:dyDescent="0.25">
      <c r="A228" s="161" t="s">
        <v>4882</v>
      </c>
      <c r="B228" s="212" t="s">
        <v>282</v>
      </c>
      <c r="C228" s="212" t="s">
        <v>770</v>
      </c>
      <c r="D228" s="212" t="s">
        <v>11033</v>
      </c>
      <c r="E228" s="212" t="s">
        <v>16214</v>
      </c>
      <c r="F228" s="212" t="s">
        <v>182</v>
      </c>
      <c r="G228" s="212" t="s">
        <v>273</v>
      </c>
      <c r="H228" s="159" t="s">
        <v>448</v>
      </c>
      <c r="I228" s="159" t="s">
        <v>16213</v>
      </c>
      <c r="J228" s="159">
        <v>1</v>
      </c>
      <c r="K228" s="159">
        <v>14</v>
      </c>
      <c r="L228" s="159" t="s">
        <v>273</v>
      </c>
      <c r="M228" s="159" t="s">
        <v>12166</v>
      </c>
      <c r="N228" s="159" t="s">
        <v>306</v>
      </c>
      <c r="O228" s="159" t="s">
        <v>282</v>
      </c>
      <c r="P228" s="159" t="s">
        <v>16215</v>
      </c>
      <c r="Q228" s="159" t="s">
        <v>282</v>
      </c>
      <c r="R228" s="159" t="s">
        <v>282</v>
      </c>
      <c r="S228" s="159" t="s">
        <v>282</v>
      </c>
      <c r="T228" s="159" t="s">
        <v>282</v>
      </c>
      <c r="U228" s="159" t="s">
        <v>282</v>
      </c>
      <c r="V228" s="159">
        <v>14</v>
      </c>
      <c r="W228" s="159" t="s">
        <v>282</v>
      </c>
      <c r="X228" s="159" t="s">
        <v>282</v>
      </c>
      <c r="Y228" s="212" t="s">
        <v>282</v>
      </c>
      <c r="Z228" s="212" t="s">
        <v>282</v>
      </c>
      <c r="AA228" s="212" t="s">
        <v>282</v>
      </c>
      <c r="AB228" s="212" t="s">
        <v>282</v>
      </c>
      <c r="AC228" s="212" t="s">
        <v>282</v>
      </c>
      <c r="AD228" s="212" t="s">
        <v>282</v>
      </c>
      <c r="AE228" s="159" t="s">
        <v>282</v>
      </c>
      <c r="AF228" s="159" t="s">
        <v>282</v>
      </c>
      <c r="AG228" s="212" t="s">
        <v>282</v>
      </c>
      <c r="AH228" s="159" t="s">
        <v>282</v>
      </c>
      <c r="AI228" s="159" t="s">
        <v>282</v>
      </c>
      <c r="AJ228" s="212" t="s">
        <v>282</v>
      </c>
      <c r="AK228" s="212" t="s">
        <v>282</v>
      </c>
      <c r="AL228" s="212" t="s">
        <v>282</v>
      </c>
      <c r="AM228" s="212" t="s">
        <v>282</v>
      </c>
      <c r="AN228" s="212" t="s">
        <v>282</v>
      </c>
      <c r="AO228" s="212" t="s">
        <v>282</v>
      </c>
      <c r="AP228" s="212" t="s">
        <v>282</v>
      </c>
      <c r="AQ228" s="212" t="s">
        <v>282</v>
      </c>
      <c r="AR228" s="212" t="s">
        <v>282</v>
      </c>
      <c r="AS228" s="212" t="s">
        <v>282</v>
      </c>
      <c r="AT228" s="212" t="s">
        <v>282</v>
      </c>
      <c r="AU228" s="212" t="s">
        <v>282</v>
      </c>
      <c r="AV228" s="212" t="s">
        <v>282</v>
      </c>
      <c r="AW228" s="212" t="s">
        <v>282</v>
      </c>
      <c r="AX228" s="212" t="s">
        <v>282</v>
      </c>
      <c r="AY228" s="212" t="s">
        <v>282</v>
      </c>
      <c r="AZ228" s="212" t="s">
        <v>282</v>
      </c>
      <c r="BA228" s="212" t="s">
        <v>282</v>
      </c>
      <c r="BB228" s="212" t="s">
        <v>282</v>
      </c>
      <c r="BC228" s="212" t="s">
        <v>282</v>
      </c>
      <c r="BD228" s="212" t="s">
        <v>282</v>
      </c>
      <c r="BE228" s="212" t="s">
        <v>282</v>
      </c>
    </row>
    <row r="229" spans="1:57" s="212" customFormat="1" x14ac:dyDescent="0.25">
      <c r="A229" s="161" t="s">
        <v>7158</v>
      </c>
      <c r="B229" s="212" t="s">
        <v>282</v>
      </c>
      <c r="C229" s="212" t="s">
        <v>261</v>
      </c>
      <c r="D229" s="212" t="s">
        <v>282</v>
      </c>
      <c r="E229" s="212" t="s">
        <v>282</v>
      </c>
      <c r="F229" s="212" t="s">
        <v>282</v>
      </c>
      <c r="G229" s="212" t="s">
        <v>282</v>
      </c>
      <c r="H229" s="159" t="s">
        <v>10507</v>
      </c>
      <c r="I229" s="159" t="s">
        <v>554</v>
      </c>
      <c r="J229" s="159" t="s">
        <v>273</v>
      </c>
      <c r="K229" s="159">
        <v>8</v>
      </c>
      <c r="L229" s="159" t="s">
        <v>273</v>
      </c>
      <c r="M229" s="159" t="s">
        <v>273</v>
      </c>
      <c r="N229" s="159" t="s">
        <v>790</v>
      </c>
      <c r="O229" s="159" t="s">
        <v>282</v>
      </c>
      <c r="P229" s="159" t="s">
        <v>282</v>
      </c>
      <c r="Q229" s="159" t="s">
        <v>282</v>
      </c>
      <c r="R229" s="159" t="s">
        <v>282</v>
      </c>
      <c r="S229" s="159" t="s">
        <v>10507</v>
      </c>
      <c r="T229" s="159" t="s">
        <v>273</v>
      </c>
      <c r="U229" s="159" t="s">
        <v>273</v>
      </c>
      <c r="V229" s="159">
        <v>8</v>
      </c>
      <c r="W229" s="159" t="s">
        <v>273</v>
      </c>
      <c r="X229" s="159" t="s">
        <v>273</v>
      </c>
      <c r="Y229" s="212" t="s">
        <v>282</v>
      </c>
      <c r="Z229" s="212" t="s">
        <v>282</v>
      </c>
      <c r="AA229" s="212" t="s">
        <v>282</v>
      </c>
      <c r="AB229" s="212" t="s">
        <v>282</v>
      </c>
      <c r="AC229" s="212" t="s">
        <v>282</v>
      </c>
      <c r="AD229" s="212" t="s">
        <v>282</v>
      </c>
      <c r="AE229" s="159" t="s">
        <v>282</v>
      </c>
      <c r="AF229" s="159" t="s">
        <v>282</v>
      </c>
      <c r="AG229" s="212" t="s">
        <v>282</v>
      </c>
      <c r="AH229" s="159" t="s">
        <v>282</v>
      </c>
      <c r="AI229" s="159" t="s">
        <v>282</v>
      </c>
      <c r="AJ229" s="212" t="s">
        <v>282</v>
      </c>
      <c r="AK229" s="212" t="s">
        <v>282</v>
      </c>
      <c r="AL229" s="212" t="s">
        <v>282</v>
      </c>
      <c r="AM229" s="212" t="s">
        <v>282</v>
      </c>
      <c r="AN229" s="212" t="s">
        <v>282</v>
      </c>
      <c r="AO229" s="212" t="s">
        <v>282</v>
      </c>
      <c r="AP229" s="212" t="s">
        <v>282</v>
      </c>
      <c r="AQ229" s="212" t="s">
        <v>282</v>
      </c>
      <c r="AR229" s="212" t="s">
        <v>282</v>
      </c>
      <c r="AS229" s="212" t="s">
        <v>282</v>
      </c>
      <c r="AT229" s="212" t="s">
        <v>282</v>
      </c>
      <c r="AU229" s="212" t="s">
        <v>282</v>
      </c>
      <c r="AV229" s="212" t="s">
        <v>282</v>
      </c>
      <c r="AW229" s="212" t="s">
        <v>282</v>
      </c>
      <c r="AX229" s="212" t="s">
        <v>282</v>
      </c>
      <c r="AY229" s="212" t="s">
        <v>282</v>
      </c>
      <c r="AZ229" s="212" t="s">
        <v>282</v>
      </c>
      <c r="BA229" s="212" t="s">
        <v>282</v>
      </c>
      <c r="BB229" s="212" t="s">
        <v>282</v>
      </c>
      <c r="BC229" s="212" t="s">
        <v>282</v>
      </c>
      <c r="BD229" s="212" t="s">
        <v>282</v>
      </c>
      <c r="BE229" s="212" t="s">
        <v>282</v>
      </c>
    </row>
    <row r="230" spans="1:57" s="212" customFormat="1" x14ac:dyDescent="0.25">
      <c r="A230" s="161" t="s">
        <v>7160</v>
      </c>
      <c r="B230" s="212" t="s">
        <v>282</v>
      </c>
      <c r="C230" s="212" t="s">
        <v>256</v>
      </c>
      <c r="D230" s="212" t="s">
        <v>282</v>
      </c>
      <c r="E230" s="212" t="s">
        <v>282</v>
      </c>
      <c r="F230" s="212" t="s">
        <v>282</v>
      </c>
      <c r="G230" s="212" t="s">
        <v>282</v>
      </c>
      <c r="H230" s="159" t="s">
        <v>10507</v>
      </c>
      <c r="I230" s="159" t="s">
        <v>406</v>
      </c>
      <c r="J230" s="159" t="s">
        <v>273</v>
      </c>
      <c r="K230" s="159">
        <v>8</v>
      </c>
      <c r="L230" s="159" t="s">
        <v>273</v>
      </c>
      <c r="M230" s="159" t="s">
        <v>273</v>
      </c>
      <c r="N230" s="159" t="s">
        <v>790</v>
      </c>
      <c r="O230" s="159" t="s">
        <v>282</v>
      </c>
      <c r="P230" s="159" t="s">
        <v>282</v>
      </c>
      <c r="Q230" s="159" t="s">
        <v>282</v>
      </c>
      <c r="R230" s="159" t="s">
        <v>282</v>
      </c>
      <c r="S230" s="159" t="s">
        <v>10507</v>
      </c>
      <c r="T230" s="159" t="s">
        <v>273</v>
      </c>
      <c r="U230" s="159" t="s">
        <v>273</v>
      </c>
      <c r="V230" s="159">
        <v>8</v>
      </c>
      <c r="W230" s="159" t="s">
        <v>273</v>
      </c>
      <c r="X230" s="159" t="s">
        <v>273</v>
      </c>
      <c r="Y230" s="212" t="s">
        <v>282</v>
      </c>
      <c r="Z230" s="212" t="s">
        <v>282</v>
      </c>
      <c r="AA230" s="212" t="s">
        <v>282</v>
      </c>
      <c r="AB230" s="212" t="s">
        <v>282</v>
      </c>
      <c r="AC230" s="212" t="s">
        <v>282</v>
      </c>
      <c r="AD230" s="212" t="s">
        <v>282</v>
      </c>
      <c r="AE230" s="159" t="s">
        <v>282</v>
      </c>
      <c r="AF230" s="159" t="s">
        <v>282</v>
      </c>
      <c r="AG230" s="212" t="s">
        <v>282</v>
      </c>
      <c r="AH230" s="159" t="s">
        <v>282</v>
      </c>
      <c r="AI230" s="159" t="s">
        <v>282</v>
      </c>
      <c r="AJ230" s="212" t="s">
        <v>282</v>
      </c>
      <c r="AK230" s="212" t="s">
        <v>282</v>
      </c>
      <c r="AL230" s="212" t="s">
        <v>282</v>
      </c>
      <c r="AM230" s="212" t="s">
        <v>282</v>
      </c>
      <c r="AN230" s="212" t="s">
        <v>282</v>
      </c>
      <c r="AO230" s="212" t="s">
        <v>282</v>
      </c>
      <c r="AP230" s="212" t="s">
        <v>282</v>
      </c>
      <c r="AQ230" s="212" t="s">
        <v>282</v>
      </c>
      <c r="AR230" s="212" t="s">
        <v>282</v>
      </c>
      <c r="AS230" s="212" t="s">
        <v>282</v>
      </c>
      <c r="AT230" s="212" t="s">
        <v>282</v>
      </c>
      <c r="AU230" s="212" t="s">
        <v>282</v>
      </c>
      <c r="AV230" s="212" t="s">
        <v>282</v>
      </c>
      <c r="AW230" s="212" t="s">
        <v>282</v>
      </c>
      <c r="AX230" s="212" t="s">
        <v>282</v>
      </c>
      <c r="AY230" s="212" t="s">
        <v>282</v>
      </c>
      <c r="AZ230" s="212" t="s">
        <v>282</v>
      </c>
      <c r="BA230" s="212" t="s">
        <v>282</v>
      </c>
      <c r="BB230" s="212" t="s">
        <v>282</v>
      </c>
      <c r="BC230" s="212" t="s">
        <v>282</v>
      </c>
      <c r="BD230" s="212" t="s">
        <v>282</v>
      </c>
      <c r="BE230" s="212" t="s">
        <v>282</v>
      </c>
    </row>
    <row r="231" spans="1:57" s="212" customFormat="1" x14ac:dyDescent="0.25">
      <c r="A231" s="161" t="s">
        <v>15143</v>
      </c>
      <c r="B231" s="212" t="s">
        <v>282</v>
      </c>
      <c r="C231" s="212" t="s">
        <v>256</v>
      </c>
      <c r="D231" s="212" t="s">
        <v>282</v>
      </c>
      <c r="E231" s="212" t="s">
        <v>282</v>
      </c>
      <c r="F231" s="212" t="s">
        <v>282</v>
      </c>
      <c r="G231" s="212" t="s">
        <v>282</v>
      </c>
      <c r="H231" s="159" t="s">
        <v>10507</v>
      </c>
      <c r="I231" s="159" t="s">
        <v>13991</v>
      </c>
      <c r="J231" s="159">
        <v>7</v>
      </c>
      <c r="K231" s="159">
        <v>8</v>
      </c>
      <c r="L231" s="159" t="s">
        <v>273</v>
      </c>
      <c r="M231" s="159" t="s">
        <v>273</v>
      </c>
      <c r="N231" s="159" t="s">
        <v>302</v>
      </c>
      <c r="O231" s="159" t="s">
        <v>282</v>
      </c>
      <c r="P231" s="159" t="s">
        <v>282</v>
      </c>
      <c r="Q231" s="159" t="s">
        <v>282</v>
      </c>
      <c r="R231" s="159" t="s">
        <v>282</v>
      </c>
      <c r="S231" s="159" t="s">
        <v>10507</v>
      </c>
      <c r="T231" s="159" t="s">
        <v>14977</v>
      </c>
      <c r="U231" s="159">
        <v>14</v>
      </c>
      <c r="V231" s="159">
        <v>8</v>
      </c>
      <c r="W231" s="159" t="s">
        <v>273</v>
      </c>
      <c r="X231" s="159" t="s">
        <v>273</v>
      </c>
      <c r="Y231" s="212" t="s">
        <v>282</v>
      </c>
      <c r="Z231" s="212" t="s">
        <v>282</v>
      </c>
      <c r="AA231" s="212" t="s">
        <v>282</v>
      </c>
      <c r="AB231" s="212" t="s">
        <v>282</v>
      </c>
      <c r="AC231" s="212" t="s">
        <v>282</v>
      </c>
      <c r="AD231" s="212" t="s">
        <v>282</v>
      </c>
      <c r="AE231" s="159" t="s">
        <v>282</v>
      </c>
      <c r="AF231" s="159" t="s">
        <v>282</v>
      </c>
      <c r="AG231" s="212" t="s">
        <v>282</v>
      </c>
      <c r="AH231" s="159" t="s">
        <v>282</v>
      </c>
      <c r="AI231" s="159" t="s">
        <v>282</v>
      </c>
      <c r="AJ231" s="212" t="s">
        <v>282</v>
      </c>
      <c r="AK231" s="212" t="s">
        <v>282</v>
      </c>
      <c r="AL231" s="212" t="s">
        <v>282</v>
      </c>
      <c r="AM231" s="212" t="s">
        <v>282</v>
      </c>
      <c r="AN231" s="212" t="s">
        <v>282</v>
      </c>
      <c r="AO231" s="212" t="s">
        <v>282</v>
      </c>
      <c r="AP231" s="212" t="s">
        <v>282</v>
      </c>
      <c r="AQ231" s="212" t="s">
        <v>282</v>
      </c>
      <c r="AR231" s="212" t="s">
        <v>282</v>
      </c>
      <c r="AS231" s="212" t="s">
        <v>282</v>
      </c>
      <c r="AT231" s="212" t="s">
        <v>282</v>
      </c>
      <c r="AU231" s="212" t="s">
        <v>282</v>
      </c>
      <c r="AV231" s="212" t="s">
        <v>282</v>
      </c>
      <c r="AW231" s="212" t="s">
        <v>282</v>
      </c>
      <c r="AX231" s="212" t="s">
        <v>282</v>
      </c>
      <c r="AY231" s="212" t="s">
        <v>282</v>
      </c>
      <c r="AZ231" s="212" t="s">
        <v>282</v>
      </c>
      <c r="BA231" s="212" t="s">
        <v>282</v>
      </c>
      <c r="BB231" s="212" t="s">
        <v>282</v>
      </c>
      <c r="BC231" s="212" t="s">
        <v>282</v>
      </c>
      <c r="BD231" s="212" t="s">
        <v>282</v>
      </c>
      <c r="BE231" s="212" t="s">
        <v>282</v>
      </c>
    </row>
    <row r="232" spans="1:57" s="212" customFormat="1" x14ac:dyDescent="0.25">
      <c r="A232" s="161" t="s">
        <v>8236</v>
      </c>
      <c r="B232" s="212" t="s">
        <v>282</v>
      </c>
      <c r="C232" s="212" t="s">
        <v>255</v>
      </c>
      <c r="D232" s="212" t="s">
        <v>282</v>
      </c>
      <c r="E232" s="212" t="s">
        <v>282</v>
      </c>
      <c r="F232" s="212" t="s">
        <v>282</v>
      </c>
      <c r="G232" s="212" t="s">
        <v>282</v>
      </c>
      <c r="H232" s="159" t="s">
        <v>10507</v>
      </c>
      <c r="I232" s="159" t="s">
        <v>10644</v>
      </c>
      <c r="J232" s="159" t="s">
        <v>273</v>
      </c>
      <c r="K232" s="159">
        <v>24</v>
      </c>
      <c r="L232" s="159" t="s">
        <v>273</v>
      </c>
      <c r="M232" s="159" t="s">
        <v>273</v>
      </c>
      <c r="N232" s="159" t="s">
        <v>790</v>
      </c>
      <c r="O232" s="159" t="s">
        <v>282</v>
      </c>
      <c r="P232" s="159" t="s">
        <v>282</v>
      </c>
      <c r="Q232" s="159" t="s">
        <v>282</v>
      </c>
      <c r="R232" s="159" t="s">
        <v>282</v>
      </c>
      <c r="S232" s="159" t="s">
        <v>10507</v>
      </c>
      <c r="T232" s="159" t="s">
        <v>273</v>
      </c>
      <c r="U232" s="159" t="s">
        <v>273</v>
      </c>
      <c r="V232" s="159">
        <v>24</v>
      </c>
      <c r="W232" s="159" t="s">
        <v>273</v>
      </c>
      <c r="X232" s="159" t="s">
        <v>273</v>
      </c>
      <c r="Y232" s="212" t="s">
        <v>282</v>
      </c>
      <c r="Z232" s="212" t="s">
        <v>282</v>
      </c>
      <c r="AA232" s="212" t="s">
        <v>282</v>
      </c>
      <c r="AB232" s="212" t="s">
        <v>282</v>
      </c>
      <c r="AC232" s="212" t="s">
        <v>282</v>
      </c>
      <c r="AD232" s="212" t="s">
        <v>282</v>
      </c>
      <c r="AE232" s="159" t="s">
        <v>282</v>
      </c>
      <c r="AF232" s="159" t="s">
        <v>282</v>
      </c>
      <c r="AG232" s="212" t="s">
        <v>282</v>
      </c>
      <c r="AH232" s="159" t="s">
        <v>282</v>
      </c>
      <c r="AI232" s="159" t="s">
        <v>282</v>
      </c>
      <c r="AJ232" s="212" t="s">
        <v>282</v>
      </c>
      <c r="AK232" s="212" t="s">
        <v>282</v>
      </c>
      <c r="AL232" s="212" t="s">
        <v>282</v>
      </c>
      <c r="AM232" s="212" t="s">
        <v>282</v>
      </c>
      <c r="AN232" s="212" t="s">
        <v>282</v>
      </c>
      <c r="AO232" s="212" t="s">
        <v>282</v>
      </c>
      <c r="AP232" s="212" t="s">
        <v>282</v>
      </c>
      <c r="AQ232" s="212" t="s">
        <v>282</v>
      </c>
      <c r="AR232" s="212" t="s">
        <v>282</v>
      </c>
      <c r="AS232" s="212" t="s">
        <v>282</v>
      </c>
      <c r="AT232" s="212" t="s">
        <v>282</v>
      </c>
      <c r="AU232" s="212" t="s">
        <v>282</v>
      </c>
      <c r="AV232" s="212" t="s">
        <v>282</v>
      </c>
      <c r="AW232" s="212" t="s">
        <v>282</v>
      </c>
      <c r="AX232" s="212" t="s">
        <v>282</v>
      </c>
      <c r="AY232" s="212" t="s">
        <v>282</v>
      </c>
      <c r="AZ232" s="212" t="s">
        <v>282</v>
      </c>
      <c r="BA232" s="212" t="s">
        <v>282</v>
      </c>
      <c r="BB232" s="212" t="s">
        <v>282</v>
      </c>
      <c r="BC232" s="212" t="s">
        <v>282</v>
      </c>
      <c r="BD232" s="212" t="s">
        <v>282</v>
      </c>
      <c r="BE232" s="212" t="s">
        <v>282</v>
      </c>
    </row>
    <row r="233" spans="1:57" s="212" customFormat="1" x14ac:dyDescent="0.25">
      <c r="A233" s="161" t="s">
        <v>2518</v>
      </c>
      <c r="B233" s="212" t="s">
        <v>17766</v>
      </c>
      <c r="C233" s="212" t="s">
        <v>258</v>
      </c>
      <c r="D233" s="212" t="s">
        <v>282</v>
      </c>
      <c r="E233" s="212" t="s">
        <v>282</v>
      </c>
      <c r="F233" s="212" t="s">
        <v>282</v>
      </c>
      <c r="G233" s="212" t="s">
        <v>282</v>
      </c>
      <c r="H233" s="159" t="s">
        <v>10507</v>
      </c>
      <c r="I233" s="159" t="s">
        <v>14241</v>
      </c>
      <c r="J233" s="159" t="s">
        <v>273</v>
      </c>
      <c r="K233" s="159">
        <v>4</v>
      </c>
      <c r="L233" s="159" t="s">
        <v>14242</v>
      </c>
      <c r="M233" s="159" t="s">
        <v>273</v>
      </c>
      <c r="N233" s="159" t="s">
        <v>790</v>
      </c>
      <c r="O233" s="159" t="s">
        <v>282</v>
      </c>
      <c r="P233" s="159" t="s">
        <v>282</v>
      </c>
      <c r="Q233" s="159" t="s">
        <v>282</v>
      </c>
      <c r="R233" s="159" t="s">
        <v>282</v>
      </c>
      <c r="S233" s="159" t="s">
        <v>10507</v>
      </c>
      <c r="T233" s="159" t="s">
        <v>273</v>
      </c>
      <c r="U233" s="159" t="s">
        <v>273</v>
      </c>
      <c r="V233" s="159">
        <v>4</v>
      </c>
      <c r="W233" s="159" t="s">
        <v>273</v>
      </c>
      <c r="X233" s="159" t="s">
        <v>273</v>
      </c>
      <c r="Y233" s="212" t="s">
        <v>282</v>
      </c>
      <c r="Z233" s="212" t="s">
        <v>282</v>
      </c>
      <c r="AA233" s="212" t="s">
        <v>282</v>
      </c>
      <c r="AB233" s="212" t="s">
        <v>282</v>
      </c>
      <c r="AC233" s="212" t="s">
        <v>282</v>
      </c>
      <c r="AD233" s="212" t="s">
        <v>282</v>
      </c>
      <c r="AE233" s="159" t="s">
        <v>282</v>
      </c>
      <c r="AF233" s="159" t="s">
        <v>282</v>
      </c>
      <c r="AG233" s="212" t="s">
        <v>282</v>
      </c>
      <c r="AH233" s="159" t="s">
        <v>282</v>
      </c>
      <c r="AI233" s="159" t="s">
        <v>282</v>
      </c>
      <c r="AJ233" s="212" t="s">
        <v>282</v>
      </c>
      <c r="AK233" s="212" t="s">
        <v>282</v>
      </c>
      <c r="AL233" s="212" t="s">
        <v>282</v>
      </c>
      <c r="AM233" s="212" t="s">
        <v>282</v>
      </c>
      <c r="AN233" s="212" t="s">
        <v>282</v>
      </c>
      <c r="AO233" s="212" t="s">
        <v>282</v>
      </c>
      <c r="AP233" s="212" t="s">
        <v>282</v>
      </c>
      <c r="AQ233" s="212" t="s">
        <v>282</v>
      </c>
      <c r="AR233" s="212" t="s">
        <v>282</v>
      </c>
      <c r="AS233" s="212" t="s">
        <v>282</v>
      </c>
      <c r="AT233" s="212" t="s">
        <v>282</v>
      </c>
      <c r="AU233" s="212" t="s">
        <v>282</v>
      </c>
      <c r="AV233" s="212" t="s">
        <v>282</v>
      </c>
      <c r="AW233" s="212" t="s">
        <v>282</v>
      </c>
      <c r="AX233" s="212" t="s">
        <v>282</v>
      </c>
      <c r="AY233" s="212" t="s">
        <v>282</v>
      </c>
      <c r="AZ233" s="212" t="s">
        <v>282</v>
      </c>
      <c r="BA233" s="212" t="s">
        <v>282</v>
      </c>
      <c r="BB233" s="212" t="s">
        <v>282</v>
      </c>
      <c r="BC233" s="212" t="s">
        <v>282</v>
      </c>
      <c r="BD233" s="212" t="s">
        <v>282</v>
      </c>
      <c r="BE233" s="212" t="s">
        <v>282</v>
      </c>
    </row>
    <row r="234" spans="1:57" s="212" customFormat="1" x14ac:dyDescent="0.25">
      <c r="A234" s="161" t="s">
        <v>2520</v>
      </c>
      <c r="B234" s="212" t="s">
        <v>14055</v>
      </c>
      <c r="C234" s="212" t="s">
        <v>266</v>
      </c>
      <c r="D234" s="212" t="s">
        <v>282</v>
      </c>
      <c r="E234" s="212" t="s">
        <v>14053</v>
      </c>
      <c r="F234" s="212" t="s">
        <v>282</v>
      </c>
      <c r="G234" s="212" t="s">
        <v>282</v>
      </c>
      <c r="H234" s="159" t="s">
        <v>10507</v>
      </c>
      <c r="I234" s="159" t="s">
        <v>14054</v>
      </c>
      <c r="J234" s="159">
        <v>7</v>
      </c>
      <c r="K234" s="159">
        <v>8</v>
      </c>
      <c r="L234" s="159" t="s">
        <v>14058</v>
      </c>
      <c r="M234" s="159" t="s">
        <v>273</v>
      </c>
      <c r="N234" s="159" t="s">
        <v>258</v>
      </c>
      <c r="O234" s="159" t="s">
        <v>282</v>
      </c>
      <c r="P234" s="159" t="s">
        <v>282</v>
      </c>
      <c r="Q234" s="159" t="s">
        <v>282</v>
      </c>
      <c r="R234" s="159" t="s">
        <v>282</v>
      </c>
      <c r="S234" s="159" t="s">
        <v>10507</v>
      </c>
      <c r="T234" s="159" t="s">
        <v>12533</v>
      </c>
      <c r="U234" s="159">
        <v>14</v>
      </c>
      <c r="V234" s="159">
        <v>8</v>
      </c>
      <c r="W234" s="159" t="s">
        <v>14059</v>
      </c>
      <c r="X234" s="159" t="s">
        <v>273</v>
      </c>
      <c r="Y234" s="212" t="s">
        <v>282</v>
      </c>
      <c r="Z234" s="212" t="s">
        <v>282</v>
      </c>
      <c r="AA234" s="212" t="s">
        <v>282</v>
      </c>
      <c r="AB234" s="212" t="s">
        <v>282</v>
      </c>
      <c r="AC234" s="212" t="s">
        <v>282</v>
      </c>
      <c r="AD234" s="212" t="s">
        <v>282</v>
      </c>
      <c r="AE234" s="159" t="s">
        <v>282</v>
      </c>
      <c r="AF234" s="159" t="s">
        <v>282</v>
      </c>
      <c r="AG234" s="212" t="s">
        <v>282</v>
      </c>
      <c r="AH234" s="159" t="s">
        <v>282</v>
      </c>
      <c r="AI234" s="159" t="s">
        <v>282</v>
      </c>
      <c r="AJ234" s="212" t="s">
        <v>282</v>
      </c>
      <c r="AK234" s="212" t="s">
        <v>282</v>
      </c>
      <c r="AL234" s="212" t="s">
        <v>282</v>
      </c>
      <c r="AM234" s="212" t="s">
        <v>282</v>
      </c>
      <c r="AN234" s="212" t="s">
        <v>282</v>
      </c>
      <c r="AO234" s="212" t="s">
        <v>282</v>
      </c>
      <c r="AP234" s="212" t="s">
        <v>282</v>
      </c>
      <c r="AQ234" s="212" t="s">
        <v>282</v>
      </c>
      <c r="AR234" s="212" t="s">
        <v>282</v>
      </c>
      <c r="AS234" s="212" t="s">
        <v>282</v>
      </c>
      <c r="AT234" s="212" t="s">
        <v>282</v>
      </c>
      <c r="AU234" s="212" t="s">
        <v>282</v>
      </c>
      <c r="AV234" s="212" t="s">
        <v>282</v>
      </c>
      <c r="AW234" s="212" t="s">
        <v>282</v>
      </c>
      <c r="AX234" s="212" t="s">
        <v>282</v>
      </c>
      <c r="AY234" s="212" t="s">
        <v>282</v>
      </c>
      <c r="AZ234" s="212" t="s">
        <v>282</v>
      </c>
      <c r="BA234" s="212" t="s">
        <v>282</v>
      </c>
      <c r="BB234" s="212" t="s">
        <v>282</v>
      </c>
      <c r="BC234" s="212" t="s">
        <v>282</v>
      </c>
      <c r="BD234" s="212" t="s">
        <v>282</v>
      </c>
      <c r="BE234" s="212" t="s">
        <v>282</v>
      </c>
    </row>
    <row r="235" spans="1:57" s="212" customFormat="1" x14ac:dyDescent="0.25">
      <c r="A235" s="161" t="s">
        <v>9701</v>
      </c>
      <c r="B235" s="212" t="s">
        <v>14068</v>
      </c>
      <c r="C235" s="212" t="s">
        <v>10475</v>
      </c>
      <c r="D235" s="212" t="s">
        <v>282</v>
      </c>
      <c r="E235" s="288" t="s">
        <v>14066</v>
      </c>
      <c r="F235" s="212" t="s">
        <v>182</v>
      </c>
      <c r="G235" s="212" t="s">
        <v>273</v>
      </c>
      <c r="H235" s="159" t="s">
        <v>448</v>
      </c>
      <c r="I235" s="159" t="s">
        <v>14067</v>
      </c>
      <c r="J235" s="159">
        <v>5</v>
      </c>
      <c r="K235" s="159">
        <v>8</v>
      </c>
      <c r="L235" s="159" t="s">
        <v>273</v>
      </c>
      <c r="M235" s="159" t="s">
        <v>273</v>
      </c>
      <c r="N235" s="159" t="s">
        <v>306</v>
      </c>
      <c r="O235" s="159" t="s">
        <v>282</v>
      </c>
      <c r="P235" s="159" t="s">
        <v>282</v>
      </c>
      <c r="Q235" s="159" t="s">
        <v>282</v>
      </c>
      <c r="R235" s="159" t="s">
        <v>282</v>
      </c>
      <c r="S235" s="159" t="s">
        <v>282</v>
      </c>
      <c r="T235" s="159" t="s">
        <v>282</v>
      </c>
      <c r="U235" s="159" t="s">
        <v>282</v>
      </c>
      <c r="V235" s="159">
        <v>8</v>
      </c>
      <c r="W235" s="159" t="s">
        <v>282</v>
      </c>
      <c r="X235" s="159" t="s">
        <v>282</v>
      </c>
      <c r="Y235" s="212" t="s">
        <v>282</v>
      </c>
      <c r="Z235" s="212" t="s">
        <v>282</v>
      </c>
      <c r="AA235" s="212" t="s">
        <v>282</v>
      </c>
      <c r="AB235" s="212" t="s">
        <v>282</v>
      </c>
      <c r="AC235" s="212" t="s">
        <v>282</v>
      </c>
      <c r="AD235" s="212" t="s">
        <v>282</v>
      </c>
      <c r="AE235" s="159" t="s">
        <v>282</v>
      </c>
      <c r="AF235" s="159" t="s">
        <v>282</v>
      </c>
      <c r="AG235" s="212" t="s">
        <v>282</v>
      </c>
      <c r="AH235" s="159" t="s">
        <v>282</v>
      </c>
      <c r="AI235" s="159" t="s">
        <v>282</v>
      </c>
      <c r="AJ235" s="212" t="s">
        <v>282</v>
      </c>
      <c r="AK235" s="212" t="s">
        <v>282</v>
      </c>
      <c r="AL235" s="212" t="s">
        <v>282</v>
      </c>
      <c r="AM235" s="212" t="s">
        <v>282</v>
      </c>
      <c r="AN235" s="212" t="s">
        <v>282</v>
      </c>
      <c r="AO235" s="212" t="s">
        <v>282</v>
      </c>
      <c r="AP235" s="212" t="s">
        <v>282</v>
      </c>
      <c r="AQ235" s="212" t="s">
        <v>282</v>
      </c>
      <c r="AR235" s="212" t="s">
        <v>282</v>
      </c>
      <c r="AS235" s="212" t="s">
        <v>282</v>
      </c>
      <c r="AT235" s="212" t="s">
        <v>282</v>
      </c>
      <c r="AU235" s="212" t="s">
        <v>282</v>
      </c>
      <c r="AV235" s="212" t="s">
        <v>282</v>
      </c>
      <c r="AW235" s="212" t="s">
        <v>282</v>
      </c>
      <c r="AX235" s="212" t="s">
        <v>282</v>
      </c>
      <c r="AY235" s="212" t="s">
        <v>282</v>
      </c>
      <c r="AZ235" s="212" t="s">
        <v>282</v>
      </c>
      <c r="BA235" s="212" t="s">
        <v>282</v>
      </c>
      <c r="BB235" s="212" t="s">
        <v>282</v>
      </c>
      <c r="BC235" s="212" t="s">
        <v>282</v>
      </c>
      <c r="BD235" s="212" t="s">
        <v>282</v>
      </c>
      <c r="BE235" s="212" t="s">
        <v>282</v>
      </c>
    </row>
    <row r="236" spans="1:57" s="212" customFormat="1" x14ac:dyDescent="0.25">
      <c r="A236" s="161" t="s">
        <v>2525</v>
      </c>
      <c r="B236" s="212" t="s">
        <v>14073</v>
      </c>
      <c r="C236" s="212" t="s">
        <v>256</v>
      </c>
      <c r="D236" s="212" t="s">
        <v>282</v>
      </c>
      <c r="E236" s="288" t="s">
        <v>282</v>
      </c>
      <c r="F236" s="212" t="s">
        <v>282</v>
      </c>
      <c r="G236" s="212" t="s">
        <v>282</v>
      </c>
      <c r="H236" s="159" t="s">
        <v>10507</v>
      </c>
      <c r="I236" s="159" t="s">
        <v>10508</v>
      </c>
      <c r="J236" s="159">
        <v>7</v>
      </c>
      <c r="K236" s="159">
        <v>6</v>
      </c>
      <c r="L236" s="159" t="s">
        <v>273</v>
      </c>
      <c r="M236" s="159" t="s">
        <v>273</v>
      </c>
      <c r="N236" s="159" t="s">
        <v>845</v>
      </c>
      <c r="O236" s="159" t="s">
        <v>282</v>
      </c>
      <c r="P236" s="159" t="s">
        <v>282</v>
      </c>
      <c r="Q236" s="159" t="s">
        <v>282</v>
      </c>
      <c r="R236" s="159" t="s">
        <v>282</v>
      </c>
      <c r="S236" s="159" t="s">
        <v>10507</v>
      </c>
      <c r="T236" s="159" t="s">
        <v>13017</v>
      </c>
      <c r="U236" s="159">
        <v>21</v>
      </c>
      <c r="V236" s="159">
        <v>6</v>
      </c>
      <c r="W236" s="159" t="s">
        <v>273</v>
      </c>
      <c r="X236" s="159" t="s">
        <v>273</v>
      </c>
      <c r="Y236" s="212" t="s">
        <v>282</v>
      </c>
      <c r="Z236" s="212" t="s">
        <v>282</v>
      </c>
      <c r="AA236" s="212" t="s">
        <v>282</v>
      </c>
      <c r="AB236" s="212" t="s">
        <v>282</v>
      </c>
      <c r="AC236" s="212" t="s">
        <v>282</v>
      </c>
      <c r="AD236" s="212" t="s">
        <v>282</v>
      </c>
      <c r="AE236" s="159" t="s">
        <v>282</v>
      </c>
      <c r="AF236" s="159" t="s">
        <v>282</v>
      </c>
      <c r="AG236" s="212" t="s">
        <v>282</v>
      </c>
      <c r="AH236" s="159" t="s">
        <v>282</v>
      </c>
      <c r="AI236" s="159" t="s">
        <v>282</v>
      </c>
      <c r="AJ236" s="212" t="s">
        <v>282</v>
      </c>
      <c r="AK236" s="212" t="s">
        <v>282</v>
      </c>
      <c r="AL236" s="212" t="s">
        <v>282</v>
      </c>
      <c r="AM236" s="212" t="s">
        <v>282</v>
      </c>
      <c r="AN236" s="212" t="s">
        <v>282</v>
      </c>
      <c r="AO236" s="212" t="s">
        <v>282</v>
      </c>
      <c r="AP236" s="212" t="s">
        <v>282</v>
      </c>
      <c r="AQ236" s="212" t="s">
        <v>282</v>
      </c>
      <c r="AR236" s="212" t="s">
        <v>282</v>
      </c>
      <c r="AS236" s="212" t="s">
        <v>282</v>
      </c>
      <c r="AT236" s="212" t="s">
        <v>282</v>
      </c>
      <c r="AU236" s="212" t="s">
        <v>282</v>
      </c>
      <c r="AV236" s="212" t="s">
        <v>282</v>
      </c>
      <c r="AW236" s="212" t="s">
        <v>282</v>
      </c>
      <c r="AX236" s="212" t="s">
        <v>282</v>
      </c>
      <c r="AY236" s="212" t="s">
        <v>282</v>
      </c>
      <c r="AZ236" s="212" t="s">
        <v>282</v>
      </c>
      <c r="BA236" s="212" t="s">
        <v>282</v>
      </c>
      <c r="BB236" s="212" t="s">
        <v>282</v>
      </c>
      <c r="BC236" s="212" t="s">
        <v>282</v>
      </c>
      <c r="BD236" s="212" t="s">
        <v>282</v>
      </c>
      <c r="BE236" s="212" t="s">
        <v>282</v>
      </c>
    </row>
    <row r="237" spans="1:57" s="212" customFormat="1" x14ac:dyDescent="0.25">
      <c r="A237" s="161" t="s">
        <v>8242</v>
      </c>
      <c r="B237" s="212" t="s">
        <v>282</v>
      </c>
      <c r="C237" s="212" t="s">
        <v>9642</v>
      </c>
      <c r="D237" s="212" t="s">
        <v>282</v>
      </c>
      <c r="E237" s="288" t="s">
        <v>14078</v>
      </c>
      <c r="F237" s="212" t="s">
        <v>182</v>
      </c>
      <c r="G237" s="284" t="s">
        <v>14079</v>
      </c>
      <c r="H237" s="159" t="s">
        <v>448</v>
      </c>
      <c r="I237" s="159" t="s">
        <v>11972</v>
      </c>
      <c r="J237" s="159">
        <v>1</v>
      </c>
      <c r="K237" s="159">
        <v>8</v>
      </c>
      <c r="L237" s="159" t="s">
        <v>273</v>
      </c>
      <c r="M237" s="159" t="s">
        <v>273</v>
      </c>
      <c r="N237" s="159" t="s">
        <v>310</v>
      </c>
      <c r="O237" s="159" t="s">
        <v>282</v>
      </c>
      <c r="P237" s="159" t="s">
        <v>14077</v>
      </c>
      <c r="Q237" s="159" t="s">
        <v>282</v>
      </c>
      <c r="R237" s="159" t="s">
        <v>282</v>
      </c>
      <c r="S237" s="159" t="s">
        <v>282</v>
      </c>
      <c r="T237" s="159" t="s">
        <v>282</v>
      </c>
      <c r="U237" s="159" t="s">
        <v>282</v>
      </c>
      <c r="V237" s="159">
        <v>8</v>
      </c>
      <c r="W237" s="159" t="s">
        <v>282</v>
      </c>
      <c r="X237" s="159" t="s">
        <v>282</v>
      </c>
      <c r="Y237" s="212" t="s">
        <v>282</v>
      </c>
      <c r="Z237" s="212" t="s">
        <v>282</v>
      </c>
      <c r="AA237" s="212" t="s">
        <v>282</v>
      </c>
      <c r="AB237" s="212" t="s">
        <v>282</v>
      </c>
      <c r="AC237" s="212" t="s">
        <v>282</v>
      </c>
      <c r="AD237" s="212" t="s">
        <v>282</v>
      </c>
      <c r="AE237" s="159" t="s">
        <v>282</v>
      </c>
      <c r="AF237" s="159" t="s">
        <v>282</v>
      </c>
      <c r="AG237" s="212" t="s">
        <v>282</v>
      </c>
      <c r="AH237" s="159" t="s">
        <v>282</v>
      </c>
      <c r="AI237" s="159" t="s">
        <v>282</v>
      </c>
      <c r="AJ237" s="212" t="s">
        <v>282</v>
      </c>
      <c r="AK237" s="212" t="s">
        <v>282</v>
      </c>
      <c r="AL237" s="212" t="s">
        <v>282</v>
      </c>
      <c r="AM237" s="212" t="s">
        <v>282</v>
      </c>
      <c r="AN237" s="212" t="s">
        <v>282</v>
      </c>
      <c r="AO237" s="212" t="s">
        <v>282</v>
      </c>
      <c r="AP237" s="212" t="s">
        <v>282</v>
      </c>
      <c r="AQ237" s="212" t="s">
        <v>282</v>
      </c>
      <c r="AR237" s="212" t="s">
        <v>282</v>
      </c>
      <c r="AS237" s="212" t="s">
        <v>282</v>
      </c>
      <c r="AT237" s="212" t="s">
        <v>282</v>
      </c>
      <c r="AU237" s="212" t="s">
        <v>282</v>
      </c>
      <c r="AV237" s="212" t="s">
        <v>282</v>
      </c>
      <c r="AW237" s="212" t="s">
        <v>282</v>
      </c>
      <c r="AX237" s="212" t="s">
        <v>282</v>
      </c>
      <c r="AY237" s="212" t="s">
        <v>282</v>
      </c>
      <c r="AZ237" s="212" t="s">
        <v>282</v>
      </c>
      <c r="BA237" s="212" t="s">
        <v>282</v>
      </c>
      <c r="BB237" s="212" t="s">
        <v>282</v>
      </c>
      <c r="BC237" s="212" t="s">
        <v>282</v>
      </c>
      <c r="BD237" s="212" t="s">
        <v>282</v>
      </c>
      <c r="BE237" s="212" t="s">
        <v>282</v>
      </c>
    </row>
    <row r="238" spans="1:57" s="212" customFormat="1" x14ac:dyDescent="0.25">
      <c r="A238" s="161" t="s">
        <v>2551</v>
      </c>
      <c r="B238" s="212" t="s">
        <v>13392</v>
      </c>
      <c r="C238" s="212" t="s">
        <v>258</v>
      </c>
      <c r="D238" s="212" t="s">
        <v>282</v>
      </c>
      <c r="E238" s="288" t="s">
        <v>282</v>
      </c>
      <c r="F238" s="212" t="s">
        <v>282</v>
      </c>
      <c r="G238" s="284" t="s">
        <v>282</v>
      </c>
      <c r="H238" s="159" t="s">
        <v>10507</v>
      </c>
      <c r="I238" s="159" t="s">
        <v>4317</v>
      </c>
      <c r="J238" s="159" t="s">
        <v>273</v>
      </c>
      <c r="K238" s="159">
        <v>8</v>
      </c>
      <c r="L238" s="159" t="s">
        <v>273</v>
      </c>
      <c r="M238" s="159" t="s">
        <v>273</v>
      </c>
      <c r="N238" s="159" t="s">
        <v>256</v>
      </c>
      <c r="O238" s="159" t="s">
        <v>282</v>
      </c>
      <c r="P238" s="159" t="s">
        <v>282</v>
      </c>
      <c r="Q238" s="159" t="s">
        <v>282</v>
      </c>
      <c r="R238" s="159" t="s">
        <v>282</v>
      </c>
      <c r="S238" s="159" t="s">
        <v>10507</v>
      </c>
      <c r="T238" s="159" t="s">
        <v>273</v>
      </c>
      <c r="U238" s="159" t="s">
        <v>273</v>
      </c>
      <c r="V238" s="159">
        <v>8</v>
      </c>
      <c r="W238" s="159" t="s">
        <v>273</v>
      </c>
      <c r="X238" s="159" t="s">
        <v>273</v>
      </c>
      <c r="Y238" s="212" t="s">
        <v>282</v>
      </c>
      <c r="Z238" s="212" t="s">
        <v>282</v>
      </c>
      <c r="AA238" s="212" t="s">
        <v>282</v>
      </c>
      <c r="AB238" s="212" t="s">
        <v>282</v>
      </c>
      <c r="AC238" s="212" t="s">
        <v>282</v>
      </c>
      <c r="AD238" s="212" t="s">
        <v>282</v>
      </c>
      <c r="AE238" s="159" t="s">
        <v>282</v>
      </c>
      <c r="AF238" s="159" t="s">
        <v>282</v>
      </c>
      <c r="AG238" s="212" t="s">
        <v>282</v>
      </c>
      <c r="AH238" s="159" t="s">
        <v>282</v>
      </c>
      <c r="AI238" s="159" t="s">
        <v>282</v>
      </c>
      <c r="AJ238" s="212" t="s">
        <v>282</v>
      </c>
      <c r="AK238" s="212" t="s">
        <v>282</v>
      </c>
      <c r="AL238" s="212" t="s">
        <v>282</v>
      </c>
      <c r="AM238" s="212" t="s">
        <v>282</v>
      </c>
      <c r="AN238" s="212" t="s">
        <v>282</v>
      </c>
      <c r="AO238" s="212" t="s">
        <v>282</v>
      </c>
      <c r="AP238" s="212" t="s">
        <v>282</v>
      </c>
      <c r="AQ238" s="212" t="s">
        <v>282</v>
      </c>
      <c r="AR238" s="212" t="s">
        <v>282</v>
      </c>
      <c r="AS238" s="212" t="s">
        <v>282</v>
      </c>
      <c r="AT238" s="212" t="s">
        <v>282</v>
      </c>
      <c r="AU238" s="212" t="s">
        <v>282</v>
      </c>
      <c r="AV238" s="212" t="s">
        <v>282</v>
      </c>
      <c r="AW238" s="212" t="s">
        <v>282</v>
      </c>
      <c r="AX238" s="212" t="s">
        <v>282</v>
      </c>
      <c r="AY238" s="212" t="s">
        <v>282</v>
      </c>
      <c r="AZ238" s="212" t="s">
        <v>282</v>
      </c>
      <c r="BA238" s="212" t="s">
        <v>282</v>
      </c>
      <c r="BB238" s="212" t="s">
        <v>282</v>
      </c>
      <c r="BC238" s="212" t="s">
        <v>282</v>
      </c>
      <c r="BD238" s="212" t="s">
        <v>282</v>
      </c>
      <c r="BE238" s="212" t="s">
        <v>282</v>
      </c>
    </row>
    <row r="239" spans="1:57" x14ac:dyDescent="0.25">
      <c r="A239" t="s">
        <v>776</v>
      </c>
      <c r="B239" s="212" t="s">
        <v>11368</v>
      </c>
      <c r="C239" t="s">
        <v>266</v>
      </c>
      <c r="D239" t="s">
        <v>282</v>
      </c>
      <c r="E239" t="s">
        <v>282</v>
      </c>
      <c r="F239" t="s">
        <v>282</v>
      </c>
      <c r="G239" s="212" t="s">
        <v>282</v>
      </c>
      <c r="H239" s="159" t="s">
        <v>10507</v>
      </c>
      <c r="I239" s="159" t="s">
        <v>10792</v>
      </c>
      <c r="J239" s="159">
        <v>7</v>
      </c>
      <c r="K239" s="159">
        <v>6</v>
      </c>
      <c r="L239" s="159" t="s">
        <v>11365</v>
      </c>
      <c r="M239" s="159" t="s">
        <v>273</v>
      </c>
      <c r="N239" t="s">
        <v>274</v>
      </c>
      <c r="O239" s="159" t="s">
        <v>282</v>
      </c>
      <c r="P239" s="159" t="s">
        <v>282</v>
      </c>
      <c r="Q239" s="159" t="s">
        <v>282</v>
      </c>
      <c r="R239" s="159" t="s">
        <v>282</v>
      </c>
      <c r="S239" s="159" t="s">
        <v>10507</v>
      </c>
      <c r="T239" s="159" t="s">
        <v>10793</v>
      </c>
      <c r="U239" s="159">
        <v>7</v>
      </c>
      <c r="V239" s="159">
        <v>6</v>
      </c>
      <c r="W239" s="159" t="s">
        <v>11366</v>
      </c>
      <c r="X239" s="159" t="s">
        <v>273</v>
      </c>
      <c r="Y239" t="s">
        <v>790</v>
      </c>
      <c r="Z239" t="s">
        <v>282</v>
      </c>
      <c r="AA239" t="s">
        <v>282</v>
      </c>
      <c r="AB239" t="s">
        <v>282</v>
      </c>
      <c r="AC239" t="s">
        <v>282</v>
      </c>
      <c r="AD239" t="s">
        <v>10507</v>
      </c>
      <c r="AE239" s="159" t="s">
        <v>10794</v>
      </c>
      <c r="AF239">
        <v>7</v>
      </c>
      <c r="AG239">
        <v>6</v>
      </c>
      <c r="AH239" s="159" t="s">
        <v>11367</v>
      </c>
      <c r="AI239" s="159" t="s">
        <v>273</v>
      </c>
      <c r="AJ239" s="212" t="s">
        <v>282</v>
      </c>
      <c r="AK239" s="212" t="s">
        <v>282</v>
      </c>
      <c r="AL239" s="212" t="s">
        <v>282</v>
      </c>
      <c r="AM239" s="212" t="s">
        <v>282</v>
      </c>
      <c r="AN239" s="212" t="s">
        <v>282</v>
      </c>
      <c r="AO239" s="212" t="s">
        <v>282</v>
      </c>
      <c r="AP239" s="212" t="s">
        <v>282</v>
      </c>
      <c r="AQ239" s="212" t="s">
        <v>282</v>
      </c>
      <c r="AR239" s="212" t="s">
        <v>282</v>
      </c>
      <c r="AS239" s="212" t="s">
        <v>282</v>
      </c>
      <c r="AT239" s="212" t="s">
        <v>282</v>
      </c>
      <c r="AU239" s="212" t="s">
        <v>282</v>
      </c>
      <c r="AV239" s="212" t="s">
        <v>282</v>
      </c>
      <c r="AW239" s="212" t="s">
        <v>282</v>
      </c>
      <c r="AX239" s="212" t="s">
        <v>282</v>
      </c>
      <c r="AY239" s="212" t="s">
        <v>282</v>
      </c>
      <c r="AZ239" s="212" t="s">
        <v>282</v>
      </c>
      <c r="BA239" s="212" t="s">
        <v>282</v>
      </c>
      <c r="BB239" s="212" t="s">
        <v>282</v>
      </c>
      <c r="BC239" s="212" t="s">
        <v>282</v>
      </c>
      <c r="BD239" s="212" t="s">
        <v>282</v>
      </c>
      <c r="BE239" s="212" t="s">
        <v>282</v>
      </c>
    </row>
    <row r="240" spans="1:57" x14ac:dyDescent="0.25">
      <c r="A240" t="s">
        <v>4664</v>
      </c>
      <c r="B240" s="212" t="s">
        <v>11375</v>
      </c>
      <c r="C240" t="s">
        <v>770</v>
      </c>
      <c r="D240" t="s">
        <v>10674</v>
      </c>
      <c r="E240" t="s">
        <v>11378</v>
      </c>
      <c r="F240" t="s">
        <v>182</v>
      </c>
      <c r="G240" s="212" t="s">
        <v>273</v>
      </c>
      <c r="H240" s="159" t="s">
        <v>448</v>
      </c>
      <c r="I240" s="159" t="s">
        <v>11377</v>
      </c>
      <c r="J240" s="159">
        <v>1</v>
      </c>
      <c r="K240" s="159">
        <v>12</v>
      </c>
      <c r="L240" s="159" t="s">
        <v>273</v>
      </c>
      <c r="M240" s="159" t="s">
        <v>11376</v>
      </c>
      <c r="N240" t="s">
        <v>306</v>
      </c>
      <c r="O240" s="159" t="s">
        <v>282</v>
      </c>
      <c r="P240" s="159" t="s">
        <v>282</v>
      </c>
      <c r="Q240" s="159" t="s">
        <v>282</v>
      </c>
      <c r="R240" s="159" t="s">
        <v>282</v>
      </c>
      <c r="S240" s="159" t="s">
        <v>282</v>
      </c>
      <c r="T240" s="159" t="s">
        <v>282</v>
      </c>
      <c r="U240" s="159" t="s">
        <v>282</v>
      </c>
      <c r="V240" s="159">
        <v>12</v>
      </c>
      <c r="W240" s="159" t="s">
        <v>282</v>
      </c>
      <c r="X240" s="159" t="s">
        <v>282</v>
      </c>
      <c r="Y240" s="212" t="s">
        <v>282</v>
      </c>
      <c r="Z240" s="212" t="s">
        <v>282</v>
      </c>
      <c r="AA240" s="212" t="s">
        <v>282</v>
      </c>
      <c r="AB240" s="212" t="s">
        <v>282</v>
      </c>
      <c r="AC240" s="212" t="s">
        <v>282</v>
      </c>
      <c r="AD240" s="212" t="s">
        <v>282</v>
      </c>
      <c r="AE240" s="159" t="s">
        <v>282</v>
      </c>
      <c r="AF240" s="159" t="s">
        <v>282</v>
      </c>
      <c r="AG240" s="212" t="s">
        <v>282</v>
      </c>
      <c r="AH240" s="159" t="s">
        <v>282</v>
      </c>
      <c r="AI240" s="159" t="s">
        <v>282</v>
      </c>
      <c r="AJ240" s="212" t="s">
        <v>282</v>
      </c>
      <c r="AK240" s="212" t="s">
        <v>282</v>
      </c>
      <c r="AL240" s="212" t="s">
        <v>282</v>
      </c>
      <c r="AM240" s="212" t="s">
        <v>282</v>
      </c>
      <c r="AN240" s="212" t="s">
        <v>282</v>
      </c>
      <c r="AO240" s="212" t="s">
        <v>282</v>
      </c>
      <c r="AP240" s="212" t="s">
        <v>282</v>
      </c>
      <c r="AQ240" s="212" t="s">
        <v>282</v>
      </c>
      <c r="AR240" s="212" t="s">
        <v>282</v>
      </c>
      <c r="AS240" s="212" t="s">
        <v>282</v>
      </c>
      <c r="AT240" s="212" t="s">
        <v>282</v>
      </c>
      <c r="AU240" s="212" t="s">
        <v>282</v>
      </c>
      <c r="AV240" s="212" t="s">
        <v>282</v>
      </c>
      <c r="AW240" s="212" t="s">
        <v>282</v>
      </c>
      <c r="AX240" s="212" t="s">
        <v>282</v>
      </c>
      <c r="AY240" s="212" t="s">
        <v>282</v>
      </c>
      <c r="AZ240" s="212" t="s">
        <v>282</v>
      </c>
      <c r="BA240" s="212" t="s">
        <v>282</v>
      </c>
      <c r="BB240" s="212" t="s">
        <v>282</v>
      </c>
      <c r="BC240" s="212" t="s">
        <v>282</v>
      </c>
      <c r="BD240" s="212" t="s">
        <v>282</v>
      </c>
      <c r="BE240" s="212" t="s">
        <v>282</v>
      </c>
    </row>
    <row r="241" spans="1:57" x14ac:dyDescent="0.25">
      <c r="A241" t="s">
        <v>734</v>
      </c>
      <c r="B241" s="212" t="s">
        <v>282</v>
      </c>
      <c r="C241" t="s">
        <v>669</v>
      </c>
      <c r="D241" t="s">
        <v>282</v>
      </c>
      <c r="E241" t="s">
        <v>11381</v>
      </c>
      <c r="F241" t="s">
        <v>182</v>
      </c>
      <c r="G241" s="212">
        <v>11</v>
      </c>
      <c r="H241" s="159" t="s">
        <v>448</v>
      </c>
      <c r="I241" s="159" t="s">
        <v>11380</v>
      </c>
      <c r="J241" s="159">
        <v>1</v>
      </c>
      <c r="K241" s="159">
        <v>10</v>
      </c>
      <c r="L241" s="159" t="s">
        <v>273</v>
      </c>
      <c r="M241" s="159" t="s">
        <v>11382</v>
      </c>
      <c r="N241" s="212" t="s">
        <v>306</v>
      </c>
      <c r="O241" s="159" t="s">
        <v>282</v>
      </c>
      <c r="P241" s="159" t="s">
        <v>11383</v>
      </c>
      <c r="Q241" s="159" t="s">
        <v>282</v>
      </c>
      <c r="R241" s="159" t="s">
        <v>282</v>
      </c>
      <c r="S241" s="159" t="s">
        <v>282</v>
      </c>
      <c r="T241" s="159" t="s">
        <v>282</v>
      </c>
      <c r="U241" s="159" t="s">
        <v>282</v>
      </c>
      <c r="V241" s="159">
        <v>10</v>
      </c>
      <c r="W241" s="159" t="s">
        <v>282</v>
      </c>
      <c r="X241" s="159" t="s">
        <v>282</v>
      </c>
      <c r="Y241" s="212" t="s">
        <v>282</v>
      </c>
      <c r="Z241" s="212" t="s">
        <v>282</v>
      </c>
      <c r="AA241" s="212" t="s">
        <v>282</v>
      </c>
      <c r="AB241" s="212" t="s">
        <v>282</v>
      </c>
      <c r="AC241" s="212" t="s">
        <v>282</v>
      </c>
      <c r="AD241" s="212" t="s">
        <v>282</v>
      </c>
      <c r="AE241" s="159" t="s">
        <v>282</v>
      </c>
      <c r="AF241" s="159" t="s">
        <v>282</v>
      </c>
      <c r="AG241" s="212" t="s">
        <v>282</v>
      </c>
      <c r="AH241" s="159" t="s">
        <v>282</v>
      </c>
      <c r="AI241" s="159" t="s">
        <v>282</v>
      </c>
      <c r="AJ241" s="212" t="s">
        <v>282</v>
      </c>
      <c r="AK241" s="212" t="s">
        <v>282</v>
      </c>
      <c r="AL241" s="212" t="s">
        <v>282</v>
      </c>
      <c r="AM241" s="212" t="s">
        <v>282</v>
      </c>
      <c r="AN241" s="212" t="s">
        <v>282</v>
      </c>
      <c r="AO241" s="212" t="s">
        <v>282</v>
      </c>
      <c r="AP241" s="212" t="s">
        <v>282</v>
      </c>
      <c r="AQ241" s="212" t="s">
        <v>282</v>
      </c>
      <c r="AR241" s="212" t="s">
        <v>282</v>
      </c>
      <c r="AS241" s="212" t="s">
        <v>282</v>
      </c>
      <c r="AT241" s="212" t="s">
        <v>282</v>
      </c>
      <c r="AU241" s="212" t="s">
        <v>282</v>
      </c>
      <c r="AV241" s="212" t="s">
        <v>282</v>
      </c>
      <c r="AW241" s="212" t="s">
        <v>282</v>
      </c>
      <c r="AX241" s="212" t="s">
        <v>282</v>
      </c>
      <c r="AY241" s="212" t="s">
        <v>282</v>
      </c>
      <c r="AZ241" s="212" t="s">
        <v>282</v>
      </c>
      <c r="BA241" s="212" t="s">
        <v>282</v>
      </c>
      <c r="BB241" s="212" t="s">
        <v>282</v>
      </c>
      <c r="BC241" s="212" t="s">
        <v>282</v>
      </c>
      <c r="BD241" s="212" t="s">
        <v>282</v>
      </c>
      <c r="BE241" s="212" t="s">
        <v>282</v>
      </c>
    </row>
    <row r="242" spans="1:57" s="212" customFormat="1" x14ac:dyDescent="0.25">
      <c r="A242" s="212" t="s">
        <v>7475</v>
      </c>
      <c r="B242" s="212" t="s">
        <v>13378</v>
      </c>
      <c r="C242" s="212" t="s">
        <v>272</v>
      </c>
      <c r="D242" s="212" t="s">
        <v>282</v>
      </c>
      <c r="E242" s="212" t="s">
        <v>282</v>
      </c>
      <c r="F242" s="212" t="s">
        <v>282</v>
      </c>
      <c r="G242" s="212" t="s">
        <v>282</v>
      </c>
      <c r="H242" s="159" t="s">
        <v>10507</v>
      </c>
      <c r="I242" s="159" t="s">
        <v>12260</v>
      </c>
      <c r="J242" s="159" t="s">
        <v>273</v>
      </c>
      <c r="K242" s="159">
        <v>6</v>
      </c>
      <c r="L242" s="159" t="s">
        <v>12897</v>
      </c>
      <c r="M242" s="159" t="s">
        <v>273</v>
      </c>
      <c r="N242" s="159" t="s">
        <v>256</v>
      </c>
      <c r="O242" s="159" t="s">
        <v>282</v>
      </c>
      <c r="P242" s="159" t="s">
        <v>282</v>
      </c>
      <c r="Q242" s="159" t="s">
        <v>282</v>
      </c>
      <c r="R242" s="159" t="s">
        <v>282</v>
      </c>
      <c r="S242" s="159" t="s">
        <v>10507</v>
      </c>
      <c r="T242" s="159" t="s">
        <v>406</v>
      </c>
      <c r="U242" s="159" t="s">
        <v>273</v>
      </c>
      <c r="V242" s="159">
        <v>6</v>
      </c>
      <c r="W242" s="159" t="s">
        <v>11862</v>
      </c>
      <c r="X242" s="159" t="s">
        <v>273</v>
      </c>
      <c r="Y242" s="212" t="s">
        <v>282</v>
      </c>
      <c r="Z242" s="212" t="s">
        <v>282</v>
      </c>
      <c r="AA242" s="212" t="s">
        <v>282</v>
      </c>
      <c r="AB242" s="212" t="s">
        <v>282</v>
      </c>
      <c r="AC242" s="212" t="s">
        <v>282</v>
      </c>
      <c r="AD242" s="212" t="s">
        <v>282</v>
      </c>
      <c r="AE242" s="159" t="s">
        <v>282</v>
      </c>
      <c r="AF242" s="159" t="s">
        <v>282</v>
      </c>
      <c r="AG242" s="212" t="s">
        <v>282</v>
      </c>
      <c r="AH242" s="159" t="s">
        <v>282</v>
      </c>
      <c r="AI242" s="159" t="s">
        <v>282</v>
      </c>
      <c r="AJ242" s="212" t="s">
        <v>282</v>
      </c>
      <c r="AK242" s="212" t="s">
        <v>282</v>
      </c>
      <c r="AL242" s="212" t="s">
        <v>282</v>
      </c>
      <c r="AM242" s="212" t="s">
        <v>282</v>
      </c>
      <c r="AN242" s="212" t="s">
        <v>282</v>
      </c>
      <c r="AO242" s="212" t="s">
        <v>282</v>
      </c>
      <c r="AP242" s="212" t="s">
        <v>282</v>
      </c>
      <c r="AQ242" s="212" t="s">
        <v>282</v>
      </c>
      <c r="AR242" s="212" t="s">
        <v>282</v>
      </c>
      <c r="AS242" s="212" t="s">
        <v>282</v>
      </c>
      <c r="AT242" s="212" t="s">
        <v>282</v>
      </c>
      <c r="AU242" s="212" t="s">
        <v>282</v>
      </c>
      <c r="AV242" s="212" t="s">
        <v>282</v>
      </c>
      <c r="AW242" s="212" t="s">
        <v>282</v>
      </c>
      <c r="AX242" s="212" t="s">
        <v>282</v>
      </c>
      <c r="AY242" s="212" t="s">
        <v>282</v>
      </c>
      <c r="AZ242" s="212" t="s">
        <v>282</v>
      </c>
      <c r="BA242" s="212" t="s">
        <v>282</v>
      </c>
      <c r="BB242" s="212" t="s">
        <v>282</v>
      </c>
      <c r="BC242" s="212" t="s">
        <v>282</v>
      </c>
      <c r="BD242" s="212" t="s">
        <v>282</v>
      </c>
      <c r="BE242" s="212" t="s">
        <v>282</v>
      </c>
    </row>
    <row r="243" spans="1:57" s="212" customFormat="1" x14ac:dyDescent="0.25">
      <c r="A243" s="212" t="s">
        <v>2599</v>
      </c>
      <c r="B243" s="212" t="s">
        <v>282</v>
      </c>
      <c r="C243" s="212" t="s">
        <v>270</v>
      </c>
      <c r="D243" s="212" t="s">
        <v>282</v>
      </c>
      <c r="E243" s="212" t="s">
        <v>282</v>
      </c>
      <c r="F243" s="212" t="s">
        <v>282</v>
      </c>
      <c r="G243" s="212" t="s">
        <v>282</v>
      </c>
      <c r="H243" s="159" t="s">
        <v>10507</v>
      </c>
      <c r="I243" s="159" t="s">
        <v>14094</v>
      </c>
      <c r="J243" s="159" t="s">
        <v>273</v>
      </c>
      <c r="K243" s="159">
        <v>26</v>
      </c>
      <c r="L243" s="159" t="s">
        <v>273</v>
      </c>
      <c r="M243" s="159" t="s">
        <v>273</v>
      </c>
      <c r="N243" s="159" t="s">
        <v>246</v>
      </c>
      <c r="O243" s="159" t="s">
        <v>282</v>
      </c>
      <c r="P243" s="159" t="s">
        <v>282</v>
      </c>
      <c r="Q243" s="159" t="s">
        <v>282</v>
      </c>
      <c r="R243" s="159" t="s">
        <v>282</v>
      </c>
      <c r="S243" s="159" t="s">
        <v>10507</v>
      </c>
      <c r="T243" s="159" t="s">
        <v>14095</v>
      </c>
      <c r="U243" s="159" t="s">
        <v>273</v>
      </c>
      <c r="V243" s="159">
        <v>26</v>
      </c>
      <c r="W243" s="159" t="s">
        <v>273</v>
      </c>
      <c r="X243" s="159" t="s">
        <v>273</v>
      </c>
      <c r="Y243" s="212" t="s">
        <v>282</v>
      </c>
      <c r="Z243" s="212" t="s">
        <v>282</v>
      </c>
      <c r="AA243" s="212" t="s">
        <v>282</v>
      </c>
      <c r="AB243" s="212" t="s">
        <v>282</v>
      </c>
      <c r="AC243" s="212" t="s">
        <v>282</v>
      </c>
      <c r="AD243" s="212" t="s">
        <v>282</v>
      </c>
      <c r="AE243" s="159" t="s">
        <v>282</v>
      </c>
      <c r="AF243" s="159" t="s">
        <v>282</v>
      </c>
      <c r="AG243" s="212" t="s">
        <v>282</v>
      </c>
      <c r="AH243" s="159" t="s">
        <v>282</v>
      </c>
      <c r="AI243" s="159" t="s">
        <v>282</v>
      </c>
      <c r="AJ243" s="212" t="s">
        <v>282</v>
      </c>
      <c r="AK243" s="212" t="s">
        <v>282</v>
      </c>
      <c r="AL243" s="212" t="s">
        <v>282</v>
      </c>
      <c r="AM243" s="212" t="s">
        <v>282</v>
      </c>
      <c r="AN243" s="212" t="s">
        <v>282</v>
      </c>
      <c r="AO243" s="212" t="s">
        <v>282</v>
      </c>
      <c r="AP243" s="212" t="s">
        <v>282</v>
      </c>
      <c r="AQ243" s="212" t="s">
        <v>282</v>
      </c>
      <c r="AR243" s="212" t="s">
        <v>282</v>
      </c>
      <c r="AS243" s="212" t="s">
        <v>282</v>
      </c>
      <c r="AT243" s="212" t="s">
        <v>282</v>
      </c>
      <c r="AU243" s="212" t="s">
        <v>282</v>
      </c>
      <c r="AV243" s="212" t="s">
        <v>282</v>
      </c>
      <c r="AW243" s="212" t="s">
        <v>282</v>
      </c>
      <c r="AX243" s="212" t="s">
        <v>282</v>
      </c>
      <c r="AY243" s="212" t="s">
        <v>282</v>
      </c>
      <c r="AZ243" s="212" t="s">
        <v>282</v>
      </c>
      <c r="BA243" s="212" t="s">
        <v>282</v>
      </c>
      <c r="BB243" s="212" t="s">
        <v>282</v>
      </c>
      <c r="BC243" s="212" t="s">
        <v>282</v>
      </c>
      <c r="BD243" s="212" t="s">
        <v>282</v>
      </c>
      <c r="BE243" s="212" t="s">
        <v>282</v>
      </c>
    </row>
    <row r="244" spans="1:57" s="212" customFormat="1" x14ac:dyDescent="0.25">
      <c r="A244" s="212" t="s">
        <v>8274</v>
      </c>
      <c r="B244" s="212" t="s">
        <v>14106</v>
      </c>
      <c r="C244" s="212" t="s">
        <v>670</v>
      </c>
      <c r="D244" s="212" t="s">
        <v>14098</v>
      </c>
      <c r="E244" s="212" t="s">
        <v>14102</v>
      </c>
      <c r="F244" s="212" t="s">
        <v>183</v>
      </c>
      <c r="G244" s="212" t="s">
        <v>282</v>
      </c>
      <c r="H244" s="159" t="s">
        <v>10761</v>
      </c>
      <c r="I244" s="159" t="s">
        <v>273</v>
      </c>
      <c r="J244" s="159" t="s">
        <v>273</v>
      </c>
      <c r="K244" s="159">
        <v>12</v>
      </c>
      <c r="L244" s="159" t="s">
        <v>273</v>
      </c>
      <c r="M244" s="159" t="s">
        <v>14101</v>
      </c>
      <c r="N244" s="159" t="s">
        <v>306</v>
      </c>
      <c r="O244" s="159" t="s">
        <v>282</v>
      </c>
      <c r="P244" s="159" t="s">
        <v>14100</v>
      </c>
      <c r="Q244" s="159" t="s">
        <v>282</v>
      </c>
      <c r="R244" s="159" t="s">
        <v>282</v>
      </c>
      <c r="S244" s="159" t="s">
        <v>282</v>
      </c>
      <c r="T244" s="159" t="s">
        <v>282</v>
      </c>
      <c r="U244" s="159" t="s">
        <v>282</v>
      </c>
      <c r="V244" s="159">
        <v>12</v>
      </c>
      <c r="W244" s="159" t="s">
        <v>282</v>
      </c>
      <c r="X244" s="159" t="s">
        <v>282</v>
      </c>
      <c r="Y244" s="212" t="s">
        <v>282</v>
      </c>
      <c r="Z244" s="212" t="s">
        <v>282</v>
      </c>
      <c r="AA244" s="212" t="s">
        <v>282</v>
      </c>
      <c r="AB244" s="212" t="s">
        <v>282</v>
      </c>
      <c r="AC244" s="212" t="s">
        <v>282</v>
      </c>
      <c r="AD244" s="212" t="s">
        <v>282</v>
      </c>
      <c r="AE244" s="159" t="s">
        <v>282</v>
      </c>
      <c r="AF244" s="159" t="s">
        <v>282</v>
      </c>
      <c r="AG244" s="212" t="s">
        <v>282</v>
      </c>
      <c r="AH244" s="159" t="s">
        <v>282</v>
      </c>
      <c r="AI244" s="159" t="s">
        <v>282</v>
      </c>
      <c r="AJ244" s="212" t="s">
        <v>282</v>
      </c>
      <c r="AK244" s="212" t="s">
        <v>282</v>
      </c>
      <c r="AL244" s="212" t="s">
        <v>282</v>
      </c>
      <c r="AM244" s="212" t="s">
        <v>282</v>
      </c>
      <c r="AN244" s="212" t="s">
        <v>282</v>
      </c>
      <c r="AO244" s="212" t="s">
        <v>282</v>
      </c>
      <c r="AP244" s="212" t="s">
        <v>282</v>
      </c>
      <c r="AQ244" s="212" t="s">
        <v>282</v>
      </c>
      <c r="AR244" s="212" t="s">
        <v>282</v>
      </c>
      <c r="AS244" s="212" t="s">
        <v>282</v>
      </c>
      <c r="AT244" s="212" t="s">
        <v>282</v>
      </c>
      <c r="AU244" s="212" t="s">
        <v>282</v>
      </c>
      <c r="AV244" s="212" t="s">
        <v>282</v>
      </c>
      <c r="AW244" s="212" t="s">
        <v>282</v>
      </c>
      <c r="AX244" s="212" t="s">
        <v>282</v>
      </c>
      <c r="AY244" s="212" t="s">
        <v>282</v>
      </c>
      <c r="AZ244" s="212" t="s">
        <v>282</v>
      </c>
      <c r="BA244" s="212" t="s">
        <v>282</v>
      </c>
      <c r="BB244" s="212" t="s">
        <v>282</v>
      </c>
      <c r="BC244" s="212" t="s">
        <v>282</v>
      </c>
      <c r="BD244" s="212" t="s">
        <v>282</v>
      </c>
      <c r="BE244" s="212" t="s">
        <v>282</v>
      </c>
    </row>
    <row r="245" spans="1:57" s="212" customFormat="1" x14ac:dyDescent="0.25">
      <c r="A245" s="212" t="s">
        <v>5318</v>
      </c>
      <c r="B245" s="212" t="s">
        <v>13392</v>
      </c>
      <c r="C245" s="212" t="s">
        <v>10667</v>
      </c>
      <c r="D245" s="212" t="s">
        <v>282</v>
      </c>
      <c r="E245" s="212" t="s">
        <v>14113</v>
      </c>
      <c r="F245" s="212" t="s">
        <v>183</v>
      </c>
      <c r="G245" s="212" t="s">
        <v>282</v>
      </c>
      <c r="H245" s="159" t="s">
        <v>448</v>
      </c>
      <c r="I245" s="159" t="s">
        <v>14110</v>
      </c>
      <c r="J245" s="159" t="s">
        <v>273</v>
      </c>
      <c r="K245" s="159">
        <v>8</v>
      </c>
      <c r="L245" s="159" t="s">
        <v>273</v>
      </c>
      <c r="M245" s="159" t="s">
        <v>10583</v>
      </c>
      <c r="N245" s="159" t="s">
        <v>263</v>
      </c>
      <c r="O245" s="159" t="s">
        <v>282</v>
      </c>
      <c r="P245" s="159" t="s">
        <v>282</v>
      </c>
      <c r="Q245" s="159" t="s">
        <v>282</v>
      </c>
      <c r="R245" s="159" t="s">
        <v>282</v>
      </c>
      <c r="S245" s="159" t="s">
        <v>10507</v>
      </c>
      <c r="T245" s="159" t="s">
        <v>4317</v>
      </c>
      <c r="U245" s="159" t="s">
        <v>273</v>
      </c>
      <c r="V245" s="159">
        <v>8</v>
      </c>
      <c r="W245" s="159" t="s">
        <v>273</v>
      </c>
      <c r="X245" s="159" t="s">
        <v>10735</v>
      </c>
      <c r="Y245" s="212" t="s">
        <v>14109</v>
      </c>
      <c r="Z245" s="212" t="s">
        <v>282</v>
      </c>
      <c r="AA245" s="212" t="s">
        <v>14114</v>
      </c>
      <c r="AB245" s="212" t="s">
        <v>183</v>
      </c>
      <c r="AC245" s="212" t="s">
        <v>282</v>
      </c>
      <c r="AD245" s="212" t="s">
        <v>10507</v>
      </c>
      <c r="AE245" s="159" t="s">
        <v>14115</v>
      </c>
      <c r="AF245" s="159" t="s">
        <v>273</v>
      </c>
      <c r="AG245" s="212">
        <v>8</v>
      </c>
      <c r="AH245" s="159" t="s">
        <v>273</v>
      </c>
      <c r="AI245" s="159" t="s">
        <v>12874</v>
      </c>
      <c r="AJ245" s="212" t="s">
        <v>282</v>
      </c>
      <c r="AK245" s="212" t="s">
        <v>282</v>
      </c>
      <c r="AL245" s="212" t="s">
        <v>282</v>
      </c>
      <c r="AM245" s="212" t="s">
        <v>282</v>
      </c>
      <c r="AN245" s="212" t="s">
        <v>282</v>
      </c>
      <c r="AO245" s="212" t="s">
        <v>282</v>
      </c>
      <c r="AP245" s="212" t="s">
        <v>282</v>
      </c>
      <c r="AQ245" s="212" t="s">
        <v>282</v>
      </c>
      <c r="AR245" s="212" t="s">
        <v>282</v>
      </c>
      <c r="AS245" s="212" t="s">
        <v>282</v>
      </c>
      <c r="AT245" s="212" t="s">
        <v>282</v>
      </c>
      <c r="AU245" s="212" t="s">
        <v>282</v>
      </c>
      <c r="AV245" s="212" t="s">
        <v>282</v>
      </c>
      <c r="AW245" s="212" t="s">
        <v>282</v>
      </c>
      <c r="AX245" s="212" t="s">
        <v>282</v>
      </c>
      <c r="AY245" s="212" t="s">
        <v>282</v>
      </c>
      <c r="AZ245" s="212" t="s">
        <v>282</v>
      </c>
      <c r="BA245" s="212" t="s">
        <v>282</v>
      </c>
      <c r="BB245" s="212" t="s">
        <v>282</v>
      </c>
      <c r="BC245" s="212" t="s">
        <v>282</v>
      </c>
      <c r="BD245" s="212" t="s">
        <v>282</v>
      </c>
      <c r="BE245" s="212" t="s">
        <v>282</v>
      </c>
    </row>
    <row r="246" spans="1:57" s="212" customFormat="1" x14ac:dyDescent="0.25">
      <c r="A246" s="212" t="s">
        <v>16803</v>
      </c>
      <c r="B246" s="212" t="s">
        <v>11318</v>
      </c>
      <c r="C246" s="212" t="s">
        <v>10759</v>
      </c>
      <c r="D246" s="212" t="s">
        <v>282</v>
      </c>
      <c r="E246" s="212" t="s">
        <v>17358</v>
      </c>
      <c r="F246" s="212" t="s">
        <v>183</v>
      </c>
      <c r="G246" s="212" t="s">
        <v>282</v>
      </c>
      <c r="H246" s="159" t="s">
        <v>10761</v>
      </c>
      <c r="I246" s="159" t="s">
        <v>17357</v>
      </c>
      <c r="J246" s="159">
        <v>1</v>
      </c>
      <c r="K246" s="159">
        <v>6</v>
      </c>
      <c r="L246" s="159" t="s">
        <v>17361</v>
      </c>
      <c r="M246" s="159" t="s">
        <v>10534</v>
      </c>
      <c r="N246" s="159" t="s">
        <v>636</v>
      </c>
      <c r="O246" s="159" t="s">
        <v>282</v>
      </c>
      <c r="P246" s="159" t="s">
        <v>17356</v>
      </c>
      <c r="Q246" s="159" t="s">
        <v>282</v>
      </c>
      <c r="R246" s="159" t="s">
        <v>282</v>
      </c>
      <c r="S246" s="159" t="s">
        <v>282</v>
      </c>
      <c r="T246" s="159" t="s">
        <v>282</v>
      </c>
      <c r="U246" s="159" t="s">
        <v>282</v>
      </c>
      <c r="V246" s="159">
        <v>6</v>
      </c>
      <c r="W246" s="159" t="s">
        <v>282</v>
      </c>
      <c r="X246" s="159" t="s">
        <v>282</v>
      </c>
      <c r="Y246" s="212" t="s">
        <v>282</v>
      </c>
      <c r="Z246" s="212" t="s">
        <v>282</v>
      </c>
      <c r="AA246" s="212" t="s">
        <v>282</v>
      </c>
      <c r="AB246" s="212" t="s">
        <v>282</v>
      </c>
      <c r="AC246" s="212" t="s">
        <v>282</v>
      </c>
      <c r="AD246" s="212" t="s">
        <v>282</v>
      </c>
      <c r="AE246" s="159" t="s">
        <v>282</v>
      </c>
      <c r="AF246" s="159" t="s">
        <v>282</v>
      </c>
      <c r="AG246" s="212" t="s">
        <v>282</v>
      </c>
      <c r="AH246" s="159" t="s">
        <v>282</v>
      </c>
      <c r="AI246" s="159" t="s">
        <v>282</v>
      </c>
      <c r="AJ246" s="212" t="s">
        <v>282</v>
      </c>
      <c r="AK246" s="212" t="s">
        <v>282</v>
      </c>
      <c r="AL246" s="212" t="s">
        <v>282</v>
      </c>
      <c r="AM246" s="212" t="s">
        <v>282</v>
      </c>
      <c r="AN246" s="212" t="s">
        <v>282</v>
      </c>
      <c r="AO246" s="212" t="s">
        <v>282</v>
      </c>
      <c r="AP246" s="212" t="s">
        <v>282</v>
      </c>
      <c r="AQ246" s="212" t="s">
        <v>282</v>
      </c>
      <c r="AR246" s="212" t="s">
        <v>282</v>
      </c>
      <c r="AS246" s="212" t="s">
        <v>282</v>
      </c>
      <c r="AT246" s="212" t="s">
        <v>282</v>
      </c>
      <c r="AU246" s="212" t="s">
        <v>282</v>
      </c>
      <c r="AV246" s="212" t="s">
        <v>282</v>
      </c>
      <c r="AW246" s="212" t="s">
        <v>282</v>
      </c>
      <c r="AX246" s="212" t="s">
        <v>282</v>
      </c>
      <c r="AY246" s="212" t="s">
        <v>282</v>
      </c>
      <c r="AZ246" s="212" t="s">
        <v>282</v>
      </c>
      <c r="BA246" s="212" t="s">
        <v>282</v>
      </c>
      <c r="BB246" s="212" t="s">
        <v>282</v>
      </c>
      <c r="BC246" s="212" t="s">
        <v>282</v>
      </c>
      <c r="BD246" s="212" t="s">
        <v>282</v>
      </c>
      <c r="BE246" s="212" t="s">
        <v>282</v>
      </c>
    </row>
    <row r="247" spans="1:57" s="212" customFormat="1" x14ac:dyDescent="0.25">
      <c r="A247" s="212" t="s">
        <v>7477</v>
      </c>
      <c r="B247" s="212" t="s">
        <v>282</v>
      </c>
      <c r="C247" s="212" t="s">
        <v>258</v>
      </c>
      <c r="D247" s="212" t="s">
        <v>282</v>
      </c>
      <c r="E247" s="212" t="s">
        <v>12415</v>
      </c>
      <c r="F247" s="212" t="s">
        <v>282</v>
      </c>
      <c r="G247" s="212" t="s">
        <v>282</v>
      </c>
      <c r="H247" s="159" t="s">
        <v>10507</v>
      </c>
      <c r="I247" s="159" t="s">
        <v>11163</v>
      </c>
      <c r="J247" s="159" t="s">
        <v>273</v>
      </c>
      <c r="K247" s="159">
        <v>26</v>
      </c>
      <c r="L247" s="159" t="s">
        <v>273</v>
      </c>
      <c r="M247" s="159" t="s">
        <v>273</v>
      </c>
      <c r="N247" s="159" t="s">
        <v>246</v>
      </c>
      <c r="O247" s="159" t="s">
        <v>282</v>
      </c>
      <c r="P247" s="159" t="s">
        <v>282</v>
      </c>
      <c r="Q247" s="159" t="s">
        <v>282</v>
      </c>
      <c r="R247" s="159" t="s">
        <v>282</v>
      </c>
      <c r="S247" s="159" t="s">
        <v>10507</v>
      </c>
      <c r="T247" s="159" t="s">
        <v>11609</v>
      </c>
      <c r="U247" s="159" t="s">
        <v>273</v>
      </c>
      <c r="V247" s="159">
        <v>26</v>
      </c>
      <c r="W247" s="159" t="s">
        <v>273</v>
      </c>
      <c r="X247" s="159" t="s">
        <v>273</v>
      </c>
      <c r="Y247" s="212" t="s">
        <v>282</v>
      </c>
      <c r="Z247" s="212" t="s">
        <v>282</v>
      </c>
      <c r="AA247" s="212" t="s">
        <v>282</v>
      </c>
      <c r="AB247" s="212" t="s">
        <v>282</v>
      </c>
      <c r="AC247" s="212" t="s">
        <v>282</v>
      </c>
      <c r="AD247" s="212" t="s">
        <v>282</v>
      </c>
      <c r="AE247" s="159" t="s">
        <v>282</v>
      </c>
      <c r="AF247" s="159" t="s">
        <v>282</v>
      </c>
      <c r="AG247" s="212" t="s">
        <v>282</v>
      </c>
      <c r="AH247" s="159" t="s">
        <v>282</v>
      </c>
      <c r="AI247" s="159" t="s">
        <v>282</v>
      </c>
      <c r="AJ247" s="212" t="s">
        <v>282</v>
      </c>
      <c r="AK247" s="212" t="s">
        <v>282</v>
      </c>
      <c r="AL247" s="212" t="s">
        <v>282</v>
      </c>
      <c r="AM247" s="212" t="s">
        <v>282</v>
      </c>
      <c r="AN247" s="212" t="s">
        <v>282</v>
      </c>
      <c r="AO247" s="212" t="s">
        <v>282</v>
      </c>
      <c r="AP247" s="212" t="s">
        <v>282</v>
      </c>
      <c r="AQ247" s="212" t="s">
        <v>282</v>
      </c>
      <c r="AR247" s="212" t="s">
        <v>282</v>
      </c>
      <c r="AS247" s="212" t="s">
        <v>282</v>
      </c>
      <c r="AT247" s="212" t="s">
        <v>282</v>
      </c>
      <c r="AU247" s="212" t="s">
        <v>282</v>
      </c>
      <c r="AV247" s="212" t="s">
        <v>282</v>
      </c>
      <c r="AW247" s="212" t="s">
        <v>282</v>
      </c>
      <c r="AX247" s="212" t="s">
        <v>282</v>
      </c>
      <c r="AY247" s="212" t="s">
        <v>282</v>
      </c>
      <c r="AZ247" s="212" t="s">
        <v>282</v>
      </c>
      <c r="BA247" s="212" t="s">
        <v>282</v>
      </c>
      <c r="BB247" s="212" t="s">
        <v>282</v>
      </c>
      <c r="BC247" s="212" t="s">
        <v>282</v>
      </c>
      <c r="BD247" s="212" t="s">
        <v>282</v>
      </c>
      <c r="BE247" s="212" t="s">
        <v>282</v>
      </c>
    </row>
    <row r="248" spans="1:57" x14ac:dyDescent="0.25">
      <c r="A248" s="164" t="s">
        <v>422</v>
      </c>
      <c r="B248" s="212" t="s">
        <v>282</v>
      </c>
      <c r="C248" t="s">
        <v>10471</v>
      </c>
      <c r="D248" t="s">
        <v>282</v>
      </c>
      <c r="E248" t="s">
        <v>11398</v>
      </c>
      <c r="F248" t="s">
        <v>183</v>
      </c>
      <c r="G248" s="212" t="s">
        <v>282</v>
      </c>
      <c r="H248" s="159" t="s">
        <v>448</v>
      </c>
      <c r="I248" s="212" t="s">
        <v>11393</v>
      </c>
      <c r="J248" s="159">
        <v>3</v>
      </c>
      <c r="K248" s="159">
        <v>8</v>
      </c>
      <c r="L248" s="159" t="s">
        <v>273</v>
      </c>
      <c r="M248" s="159" t="s">
        <v>273</v>
      </c>
      <c r="N248" t="s">
        <v>306</v>
      </c>
      <c r="O248" s="159" t="s">
        <v>282</v>
      </c>
      <c r="P248" s="159" t="s">
        <v>11397</v>
      </c>
      <c r="Q248" s="159" t="s">
        <v>282</v>
      </c>
      <c r="R248" s="159" t="s">
        <v>282</v>
      </c>
      <c r="S248" s="159" t="s">
        <v>282</v>
      </c>
      <c r="T248" s="159" t="s">
        <v>282</v>
      </c>
      <c r="U248" s="159" t="s">
        <v>282</v>
      </c>
      <c r="V248" s="159">
        <v>8</v>
      </c>
      <c r="W248" s="159" t="s">
        <v>282</v>
      </c>
      <c r="X248" s="159" t="s">
        <v>282</v>
      </c>
      <c r="Y248" s="159" t="s">
        <v>282</v>
      </c>
      <c r="Z248" s="159" t="s">
        <v>282</v>
      </c>
      <c r="AA248" s="159" t="s">
        <v>282</v>
      </c>
      <c r="AB248" s="159" t="s">
        <v>282</v>
      </c>
      <c r="AC248" s="159" t="s">
        <v>282</v>
      </c>
      <c r="AD248" s="159" t="s">
        <v>282</v>
      </c>
      <c r="AE248" s="159" t="s">
        <v>282</v>
      </c>
      <c r="AF248" s="159" t="s">
        <v>282</v>
      </c>
      <c r="AG248" s="159" t="s">
        <v>282</v>
      </c>
      <c r="AH248" s="159" t="s">
        <v>282</v>
      </c>
      <c r="AI248" s="159" t="s">
        <v>282</v>
      </c>
      <c r="AJ248" s="159" t="s">
        <v>282</v>
      </c>
      <c r="AK248" s="159" t="s">
        <v>282</v>
      </c>
      <c r="AL248" s="159" t="s">
        <v>282</v>
      </c>
      <c r="AM248" s="159" t="s">
        <v>282</v>
      </c>
      <c r="AN248" s="159" t="s">
        <v>282</v>
      </c>
      <c r="AO248" s="159" t="s">
        <v>282</v>
      </c>
      <c r="AP248" s="159" t="s">
        <v>282</v>
      </c>
      <c r="AQ248" s="159" t="s">
        <v>282</v>
      </c>
      <c r="AR248" s="159" t="s">
        <v>282</v>
      </c>
      <c r="AS248" s="159" t="s">
        <v>282</v>
      </c>
      <c r="AT248" s="159" t="s">
        <v>282</v>
      </c>
      <c r="AU248" s="159" t="s">
        <v>282</v>
      </c>
      <c r="AV248" s="159" t="s">
        <v>282</v>
      </c>
      <c r="AW248" s="159" t="s">
        <v>282</v>
      </c>
      <c r="AX248" s="159" t="s">
        <v>282</v>
      </c>
      <c r="AY248" s="159" t="s">
        <v>282</v>
      </c>
      <c r="AZ248" s="159" t="s">
        <v>282</v>
      </c>
      <c r="BA248" s="159" t="s">
        <v>282</v>
      </c>
      <c r="BB248" s="159" t="s">
        <v>282</v>
      </c>
      <c r="BC248" s="159" t="s">
        <v>282</v>
      </c>
      <c r="BD248" s="159" t="s">
        <v>282</v>
      </c>
      <c r="BE248" s="159" t="s">
        <v>282</v>
      </c>
    </row>
    <row r="249" spans="1:57" x14ac:dyDescent="0.25">
      <c r="A249" t="s">
        <v>490</v>
      </c>
      <c r="B249" s="212" t="s">
        <v>282</v>
      </c>
      <c r="C249" t="s">
        <v>10475</v>
      </c>
      <c r="D249" t="s">
        <v>282</v>
      </c>
      <c r="E249" t="s">
        <v>11403</v>
      </c>
      <c r="F249" t="s">
        <v>182</v>
      </c>
      <c r="G249" s="212" t="s">
        <v>273</v>
      </c>
      <c r="H249" s="159" t="s">
        <v>448</v>
      </c>
      <c r="I249" t="s">
        <v>10712</v>
      </c>
      <c r="J249" s="159">
        <v>3</v>
      </c>
      <c r="K249" s="159">
        <v>16</v>
      </c>
      <c r="L249" s="159" t="s">
        <v>11410</v>
      </c>
      <c r="M249" s="159" t="s">
        <v>273</v>
      </c>
      <c r="N249" t="s">
        <v>255</v>
      </c>
      <c r="O249" s="159" t="s">
        <v>282</v>
      </c>
      <c r="P249" s="159" t="s">
        <v>282</v>
      </c>
      <c r="Q249" s="159" t="s">
        <v>282</v>
      </c>
      <c r="R249" s="159" t="s">
        <v>282</v>
      </c>
      <c r="S249" s="159" t="s">
        <v>10507</v>
      </c>
      <c r="T249" s="159" t="s">
        <v>10713</v>
      </c>
      <c r="U249" s="159" t="s">
        <v>273</v>
      </c>
      <c r="V249" s="159">
        <v>16</v>
      </c>
      <c r="W249" s="159" t="s">
        <v>11408</v>
      </c>
      <c r="X249" s="159" t="s">
        <v>10735</v>
      </c>
      <c r="Y249" s="212" t="s">
        <v>11400</v>
      </c>
      <c r="Z249" s="159" t="s">
        <v>282</v>
      </c>
      <c r="AA249" s="212" t="s">
        <v>11404</v>
      </c>
      <c r="AB249" s="159" t="s">
        <v>182</v>
      </c>
      <c r="AC249" s="159" t="s">
        <v>273</v>
      </c>
      <c r="AD249" s="159" t="s">
        <v>10581</v>
      </c>
      <c r="AE249" s="212" t="s">
        <v>10716</v>
      </c>
      <c r="AF249" s="159" t="s">
        <v>10717</v>
      </c>
      <c r="AG249">
        <v>16</v>
      </c>
      <c r="AH249" s="159" t="s">
        <v>11409</v>
      </c>
      <c r="AI249" s="159" t="s">
        <v>11405</v>
      </c>
      <c r="AJ249" s="159" t="s">
        <v>282</v>
      </c>
      <c r="AK249" s="159" t="s">
        <v>282</v>
      </c>
      <c r="AL249" s="159" t="s">
        <v>282</v>
      </c>
      <c r="AM249" s="159" t="s">
        <v>282</v>
      </c>
      <c r="AN249" s="159" t="s">
        <v>282</v>
      </c>
      <c r="AO249" s="159" t="s">
        <v>282</v>
      </c>
      <c r="AP249" s="159" t="s">
        <v>282</v>
      </c>
      <c r="AQ249" s="159" t="s">
        <v>282</v>
      </c>
      <c r="AR249" s="159" t="s">
        <v>282</v>
      </c>
      <c r="AS249" s="159" t="s">
        <v>282</v>
      </c>
      <c r="AT249" s="159" t="s">
        <v>282</v>
      </c>
      <c r="AU249" s="159" t="s">
        <v>282</v>
      </c>
      <c r="AV249" s="159" t="s">
        <v>282</v>
      </c>
      <c r="AW249" s="159" t="s">
        <v>282</v>
      </c>
      <c r="AX249" s="159" t="s">
        <v>282</v>
      </c>
      <c r="AY249" s="159" t="s">
        <v>282</v>
      </c>
      <c r="AZ249" s="159" t="s">
        <v>282</v>
      </c>
      <c r="BA249" s="159" t="s">
        <v>282</v>
      </c>
      <c r="BB249" s="159" t="s">
        <v>282</v>
      </c>
      <c r="BC249" s="159" t="s">
        <v>282</v>
      </c>
      <c r="BD249" s="159" t="s">
        <v>282</v>
      </c>
      <c r="BE249" s="159" t="s">
        <v>282</v>
      </c>
    </row>
    <row r="250" spans="1:57" s="212" customFormat="1" x14ac:dyDescent="0.25">
      <c r="A250" s="212" t="s">
        <v>9603</v>
      </c>
      <c r="B250" s="212" t="s">
        <v>14131</v>
      </c>
      <c r="C250" s="212" t="s">
        <v>256</v>
      </c>
      <c r="D250" s="212" t="s">
        <v>282</v>
      </c>
      <c r="E250" s="212" t="s">
        <v>14130</v>
      </c>
      <c r="F250" s="212" t="s">
        <v>282</v>
      </c>
      <c r="G250" s="212" t="s">
        <v>282</v>
      </c>
      <c r="H250" s="159" t="s">
        <v>10507</v>
      </c>
      <c r="I250" s="159" t="s">
        <v>10527</v>
      </c>
      <c r="J250" s="159" t="s">
        <v>273</v>
      </c>
      <c r="K250" s="159">
        <v>13</v>
      </c>
      <c r="L250" s="159" t="s">
        <v>273</v>
      </c>
      <c r="M250" s="159" t="s">
        <v>488</v>
      </c>
      <c r="N250" s="212" t="s">
        <v>306</v>
      </c>
      <c r="O250" s="159" t="s">
        <v>282</v>
      </c>
      <c r="P250" s="159" t="s">
        <v>14129</v>
      </c>
      <c r="Q250" s="159" t="s">
        <v>282</v>
      </c>
      <c r="R250" s="159" t="s">
        <v>282</v>
      </c>
      <c r="S250" s="159" t="s">
        <v>282</v>
      </c>
      <c r="T250" s="159" t="s">
        <v>282</v>
      </c>
      <c r="U250" s="159" t="s">
        <v>282</v>
      </c>
      <c r="V250" s="159">
        <v>13</v>
      </c>
      <c r="W250" s="159" t="s">
        <v>282</v>
      </c>
      <c r="X250" s="159" t="s">
        <v>282</v>
      </c>
      <c r="Y250" s="159" t="s">
        <v>282</v>
      </c>
      <c r="Z250" s="159" t="s">
        <v>282</v>
      </c>
      <c r="AA250" s="159" t="s">
        <v>282</v>
      </c>
      <c r="AB250" s="159" t="s">
        <v>282</v>
      </c>
      <c r="AC250" s="159" t="s">
        <v>282</v>
      </c>
      <c r="AD250" s="159" t="s">
        <v>282</v>
      </c>
      <c r="AE250" s="159" t="s">
        <v>282</v>
      </c>
      <c r="AF250" s="159" t="s">
        <v>282</v>
      </c>
      <c r="AG250" s="159" t="s">
        <v>282</v>
      </c>
      <c r="AH250" s="159" t="s">
        <v>282</v>
      </c>
      <c r="AI250" s="159" t="s">
        <v>282</v>
      </c>
      <c r="AJ250" s="159" t="s">
        <v>282</v>
      </c>
      <c r="AK250" s="159" t="s">
        <v>282</v>
      </c>
      <c r="AL250" s="159" t="s">
        <v>282</v>
      </c>
      <c r="AM250" s="159" t="s">
        <v>282</v>
      </c>
      <c r="AN250" s="159" t="s">
        <v>282</v>
      </c>
      <c r="AO250" s="159" t="s">
        <v>282</v>
      </c>
      <c r="AP250" s="159" t="s">
        <v>282</v>
      </c>
      <c r="AQ250" s="159" t="s">
        <v>282</v>
      </c>
      <c r="AR250" s="159" t="s">
        <v>282</v>
      </c>
      <c r="AS250" s="159" t="s">
        <v>282</v>
      </c>
      <c r="AT250" s="159" t="s">
        <v>282</v>
      </c>
      <c r="AU250" s="159" t="s">
        <v>282</v>
      </c>
      <c r="AV250" s="159" t="s">
        <v>282</v>
      </c>
      <c r="AW250" s="159" t="s">
        <v>282</v>
      </c>
      <c r="AX250" s="159" t="s">
        <v>282</v>
      </c>
      <c r="AY250" s="159" t="s">
        <v>282</v>
      </c>
      <c r="AZ250" s="159" t="s">
        <v>282</v>
      </c>
      <c r="BA250" s="159" t="s">
        <v>282</v>
      </c>
      <c r="BB250" s="159" t="s">
        <v>282</v>
      </c>
      <c r="BC250" s="159" t="s">
        <v>282</v>
      </c>
      <c r="BD250" s="159" t="s">
        <v>282</v>
      </c>
      <c r="BE250" s="159" t="s">
        <v>282</v>
      </c>
    </row>
    <row r="251" spans="1:57" x14ac:dyDescent="0.25">
      <c r="A251" t="s">
        <v>907</v>
      </c>
      <c r="B251" s="212" t="s">
        <v>282</v>
      </c>
      <c r="C251" t="s">
        <v>263</v>
      </c>
      <c r="D251" t="s">
        <v>282</v>
      </c>
      <c r="E251" t="s">
        <v>282</v>
      </c>
      <c r="F251" t="s">
        <v>282</v>
      </c>
      <c r="G251" s="212" t="s">
        <v>282</v>
      </c>
      <c r="H251" s="159" t="s">
        <v>10507</v>
      </c>
      <c r="I251" s="159" t="s">
        <v>11158</v>
      </c>
      <c r="J251" s="159" t="s">
        <v>273</v>
      </c>
      <c r="K251" s="159">
        <v>12</v>
      </c>
      <c r="L251" s="159" t="s">
        <v>11416</v>
      </c>
      <c r="M251" s="159" t="s">
        <v>273</v>
      </c>
      <c r="N251" s="164" t="s">
        <v>10691</v>
      </c>
      <c r="O251" s="161" t="s">
        <v>273</v>
      </c>
      <c r="P251" s="161" t="s">
        <v>11417</v>
      </c>
      <c r="Q251" s="161" t="s">
        <v>183</v>
      </c>
      <c r="R251" s="161" t="s">
        <v>282</v>
      </c>
      <c r="S251" s="161" t="s">
        <v>10581</v>
      </c>
      <c r="T251" s="159" t="s">
        <v>11327</v>
      </c>
      <c r="U251">
        <v>1</v>
      </c>
      <c r="V251" s="159">
        <v>12</v>
      </c>
      <c r="W251" s="159" t="s">
        <v>273</v>
      </c>
      <c r="X251" s="159" t="s">
        <v>10583</v>
      </c>
      <c r="Y251" s="159" t="s">
        <v>282</v>
      </c>
      <c r="Z251" s="159" t="s">
        <v>282</v>
      </c>
      <c r="AA251" s="159" t="s">
        <v>282</v>
      </c>
      <c r="AB251" s="159" t="s">
        <v>282</v>
      </c>
      <c r="AC251" s="159" t="s">
        <v>282</v>
      </c>
      <c r="AD251" s="159" t="s">
        <v>282</v>
      </c>
      <c r="AE251" s="159" t="s">
        <v>282</v>
      </c>
      <c r="AF251" s="159" t="s">
        <v>282</v>
      </c>
      <c r="AG251" s="159" t="s">
        <v>282</v>
      </c>
      <c r="AH251" s="159" t="s">
        <v>282</v>
      </c>
      <c r="AI251" s="159" t="s">
        <v>282</v>
      </c>
      <c r="AJ251" s="159" t="s">
        <v>282</v>
      </c>
      <c r="AK251" s="159" t="s">
        <v>282</v>
      </c>
      <c r="AL251" s="159" t="s">
        <v>282</v>
      </c>
      <c r="AM251" s="159" t="s">
        <v>282</v>
      </c>
      <c r="AN251" s="159" t="s">
        <v>282</v>
      </c>
      <c r="AO251" s="159" t="s">
        <v>282</v>
      </c>
      <c r="AP251" s="159" t="s">
        <v>282</v>
      </c>
      <c r="AQ251" s="159" t="s">
        <v>282</v>
      </c>
      <c r="AR251" s="159" t="s">
        <v>282</v>
      </c>
      <c r="AS251" s="159" t="s">
        <v>282</v>
      </c>
      <c r="AT251" s="159" t="s">
        <v>282</v>
      </c>
      <c r="AU251" s="159" t="s">
        <v>282</v>
      </c>
      <c r="AV251" s="159" t="s">
        <v>282</v>
      </c>
      <c r="AW251" s="159" t="s">
        <v>282</v>
      </c>
      <c r="AX251" s="159" t="s">
        <v>282</v>
      </c>
      <c r="AY251" s="159" t="s">
        <v>282</v>
      </c>
      <c r="AZ251" s="159" t="s">
        <v>282</v>
      </c>
      <c r="BA251" s="159" t="s">
        <v>282</v>
      </c>
      <c r="BB251" s="159" t="s">
        <v>282</v>
      </c>
      <c r="BC251" s="159" t="s">
        <v>282</v>
      </c>
      <c r="BD251" s="159" t="s">
        <v>282</v>
      </c>
      <c r="BE251" s="159" t="s">
        <v>282</v>
      </c>
    </row>
    <row r="252" spans="1:57" s="212" customFormat="1" x14ac:dyDescent="0.25">
      <c r="A252" s="212" t="s">
        <v>2634</v>
      </c>
      <c r="B252" s="212" t="s">
        <v>11980</v>
      </c>
      <c r="C252" s="212" t="s">
        <v>258</v>
      </c>
      <c r="D252" s="212" t="s">
        <v>282</v>
      </c>
      <c r="E252" s="212" t="s">
        <v>282</v>
      </c>
      <c r="F252" s="212" t="s">
        <v>282</v>
      </c>
      <c r="G252" s="212" t="s">
        <v>282</v>
      </c>
      <c r="H252" s="159" t="s">
        <v>10507</v>
      </c>
      <c r="I252" s="159" t="s">
        <v>10654</v>
      </c>
      <c r="J252" s="159">
        <v>7</v>
      </c>
      <c r="K252" s="159">
        <v>8</v>
      </c>
      <c r="L252" s="159" t="s">
        <v>14143</v>
      </c>
      <c r="M252" s="159" t="s">
        <v>273</v>
      </c>
      <c r="N252" s="161" t="s">
        <v>790</v>
      </c>
      <c r="O252" s="161" t="s">
        <v>282</v>
      </c>
      <c r="P252" s="161" t="s">
        <v>282</v>
      </c>
      <c r="Q252" s="161" t="s">
        <v>282</v>
      </c>
      <c r="R252" s="161" t="s">
        <v>282</v>
      </c>
      <c r="S252" s="161" t="s">
        <v>10507</v>
      </c>
      <c r="T252" s="161" t="s">
        <v>273</v>
      </c>
      <c r="U252" s="212">
        <v>7</v>
      </c>
      <c r="V252" s="159">
        <v>8</v>
      </c>
      <c r="W252" s="159" t="s">
        <v>273</v>
      </c>
      <c r="X252" s="159" t="s">
        <v>273</v>
      </c>
      <c r="Y252" s="159" t="s">
        <v>282</v>
      </c>
      <c r="Z252" s="159" t="s">
        <v>282</v>
      </c>
      <c r="AA252" s="159" t="s">
        <v>282</v>
      </c>
      <c r="AB252" s="159" t="s">
        <v>282</v>
      </c>
      <c r="AC252" s="159" t="s">
        <v>282</v>
      </c>
      <c r="AD252" s="159" t="s">
        <v>282</v>
      </c>
      <c r="AE252" s="159" t="s">
        <v>282</v>
      </c>
      <c r="AF252" s="159" t="s">
        <v>282</v>
      </c>
      <c r="AG252" s="159" t="s">
        <v>282</v>
      </c>
      <c r="AH252" s="159" t="s">
        <v>282</v>
      </c>
      <c r="AI252" s="159" t="s">
        <v>282</v>
      </c>
      <c r="AJ252" s="159" t="s">
        <v>282</v>
      </c>
      <c r="AK252" s="159" t="s">
        <v>282</v>
      </c>
      <c r="AL252" s="159" t="s">
        <v>282</v>
      </c>
      <c r="AM252" s="159" t="s">
        <v>282</v>
      </c>
      <c r="AN252" s="159" t="s">
        <v>282</v>
      </c>
      <c r="AO252" s="159" t="s">
        <v>282</v>
      </c>
      <c r="AP252" s="159" t="s">
        <v>282</v>
      </c>
      <c r="AQ252" s="159" t="s">
        <v>282</v>
      </c>
      <c r="AR252" s="159" t="s">
        <v>282</v>
      </c>
      <c r="AS252" s="159" t="s">
        <v>282</v>
      </c>
      <c r="AT252" s="159" t="s">
        <v>282</v>
      </c>
      <c r="AU252" s="159" t="s">
        <v>282</v>
      </c>
      <c r="AV252" s="159" t="s">
        <v>282</v>
      </c>
      <c r="AW252" s="159" t="s">
        <v>282</v>
      </c>
      <c r="AX252" s="159" t="s">
        <v>282</v>
      </c>
      <c r="AY252" s="159" t="s">
        <v>282</v>
      </c>
      <c r="AZ252" s="159" t="s">
        <v>282</v>
      </c>
      <c r="BA252" s="159" t="s">
        <v>282</v>
      </c>
      <c r="BB252" s="159" t="s">
        <v>282</v>
      </c>
      <c r="BC252" s="159" t="s">
        <v>282</v>
      </c>
      <c r="BD252" s="159" t="s">
        <v>282</v>
      </c>
      <c r="BE252" s="159" t="s">
        <v>282</v>
      </c>
    </row>
    <row r="253" spans="1:57" s="212" customFormat="1" x14ac:dyDescent="0.25">
      <c r="A253" s="212" t="s">
        <v>12529</v>
      </c>
      <c r="B253" s="212" t="s">
        <v>11980</v>
      </c>
      <c r="C253" s="212" t="s">
        <v>258</v>
      </c>
      <c r="D253" s="212" t="s">
        <v>282</v>
      </c>
      <c r="E253" s="212" t="s">
        <v>282</v>
      </c>
      <c r="F253" s="212" t="s">
        <v>282</v>
      </c>
      <c r="G253" s="212" t="s">
        <v>282</v>
      </c>
      <c r="H253" s="159" t="s">
        <v>10507</v>
      </c>
      <c r="I253" s="159" t="s">
        <v>10654</v>
      </c>
      <c r="J253" s="159">
        <v>7</v>
      </c>
      <c r="K253" s="159">
        <v>8</v>
      </c>
      <c r="L253" s="159" t="s">
        <v>14152</v>
      </c>
      <c r="M253" s="159" t="s">
        <v>273</v>
      </c>
      <c r="N253" s="161" t="s">
        <v>790</v>
      </c>
      <c r="O253" s="161" t="s">
        <v>282</v>
      </c>
      <c r="P253" s="161" t="s">
        <v>282</v>
      </c>
      <c r="Q253" s="161" t="s">
        <v>282</v>
      </c>
      <c r="R253" s="161" t="s">
        <v>282</v>
      </c>
      <c r="S253" s="161" t="s">
        <v>10507</v>
      </c>
      <c r="T253" s="161" t="s">
        <v>273</v>
      </c>
      <c r="U253" s="212">
        <v>7</v>
      </c>
      <c r="V253" s="159">
        <v>8</v>
      </c>
      <c r="W253" s="159" t="s">
        <v>273</v>
      </c>
      <c r="X253" s="159" t="s">
        <v>273</v>
      </c>
      <c r="Y253" s="159" t="s">
        <v>282</v>
      </c>
      <c r="Z253" s="159" t="s">
        <v>282</v>
      </c>
      <c r="AA253" s="159" t="s">
        <v>282</v>
      </c>
      <c r="AB253" s="159" t="s">
        <v>282</v>
      </c>
      <c r="AC253" s="159" t="s">
        <v>282</v>
      </c>
      <c r="AD253" s="159" t="s">
        <v>282</v>
      </c>
      <c r="AE253" s="159" t="s">
        <v>282</v>
      </c>
      <c r="AF253" s="159" t="s">
        <v>282</v>
      </c>
      <c r="AG253" s="159" t="s">
        <v>282</v>
      </c>
      <c r="AH253" s="159" t="s">
        <v>282</v>
      </c>
      <c r="AI253" s="159" t="s">
        <v>282</v>
      </c>
      <c r="AJ253" s="159" t="s">
        <v>282</v>
      </c>
      <c r="AK253" s="159" t="s">
        <v>282</v>
      </c>
      <c r="AL253" s="159" t="s">
        <v>282</v>
      </c>
      <c r="AM253" s="159" t="s">
        <v>282</v>
      </c>
      <c r="AN253" s="159" t="s">
        <v>282</v>
      </c>
      <c r="AO253" s="159" t="s">
        <v>282</v>
      </c>
      <c r="AP253" s="159" t="s">
        <v>282</v>
      </c>
      <c r="AQ253" s="159" t="s">
        <v>282</v>
      </c>
      <c r="AR253" s="159" t="s">
        <v>282</v>
      </c>
      <c r="AS253" s="159" t="s">
        <v>282</v>
      </c>
      <c r="AT253" s="159" t="s">
        <v>282</v>
      </c>
      <c r="AU253" s="159" t="s">
        <v>282</v>
      </c>
      <c r="AV253" s="159" t="s">
        <v>282</v>
      </c>
      <c r="AW253" s="159" t="s">
        <v>282</v>
      </c>
      <c r="AX253" s="159" t="s">
        <v>282</v>
      </c>
      <c r="AY253" s="159" t="s">
        <v>282</v>
      </c>
      <c r="AZ253" s="159" t="s">
        <v>282</v>
      </c>
      <c r="BA253" s="159" t="s">
        <v>282</v>
      </c>
      <c r="BB253" s="159" t="s">
        <v>282</v>
      </c>
      <c r="BC253" s="159" t="s">
        <v>282</v>
      </c>
      <c r="BD253" s="159" t="s">
        <v>282</v>
      </c>
      <c r="BE253" s="159" t="s">
        <v>282</v>
      </c>
    </row>
    <row r="254" spans="1:57" x14ac:dyDescent="0.25">
      <c r="A254" t="s">
        <v>506</v>
      </c>
      <c r="B254" s="212" t="s">
        <v>282</v>
      </c>
      <c r="C254" t="s">
        <v>263</v>
      </c>
      <c r="D254" t="s">
        <v>282</v>
      </c>
      <c r="E254" t="s">
        <v>282</v>
      </c>
      <c r="F254" t="s">
        <v>282</v>
      </c>
      <c r="G254" s="212" t="s">
        <v>282</v>
      </c>
      <c r="H254" s="159" t="s">
        <v>10507</v>
      </c>
      <c r="I254" s="159" t="s">
        <v>11421</v>
      </c>
      <c r="J254" s="159" t="s">
        <v>273</v>
      </c>
      <c r="K254" s="159">
        <v>6</v>
      </c>
      <c r="L254" s="159" t="s">
        <v>11426</v>
      </c>
      <c r="M254" s="159" t="s">
        <v>273</v>
      </c>
      <c r="N254" s="161" t="s">
        <v>790</v>
      </c>
      <c r="O254" s="161" t="s">
        <v>282</v>
      </c>
      <c r="P254" s="161" t="s">
        <v>282</v>
      </c>
      <c r="Q254" s="161" t="s">
        <v>282</v>
      </c>
      <c r="R254" s="161" t="s">
        <v>282</v>
      </c>
      <c r="S254" s="161" t="s">
        <v>10507</v>
      </c>
      <c r="T254" s="161" t="s">
        <v>11422</v>
      </c>
      <c r="U254" s="161" t="s">
        <v>273</v>
      </c>
      <c r="V254" s="159">
        <v>6</v>
      </c>
      <c r="W254" s="159" t="s">
        <v>273</v>
      </c>
      <c r="X254" s="159" t="s">
        <v>273</v>
      </c>
      <c r="Y254" s="159" t="s">
        <v>282</v>
      </c>
      <c r="Z254" s="159" t="s">
        <v>282</v>
      </c>
      <c r="AA254" s="159" t="s">
        <v>282</v>
      </c>
      <c r="AB254" s="159" t="s">
        <v>282</v>
      </c>
      <c r="AC254" s="159" t="s">
        <v>282</v>
      </c>
      <c r="AD254" s="159" t="s">
        <v>282</v>
      </c>
      <c r="AE254" s="159" t="s">
        <v>282</v>
      </c>
      <c r="AF254" s="159" t="s">
        <v>282</v>
      </c>
      <c r="AG254" s="159" t="s">
        <v>282</v>
      </c>
      <c r="AH254" s="159" t="s">
        <v>282</v>
      </c>
      <c r="AI254" s="159" t="s">
        <v>282</v>
      </c>
      <c r="AJ254" s="159" t="s">
        <v>282</v>
      </c>
      <c r="AK254" s="159" t="s">
        <v>282</v>
      </c>
      <c r="AL254" s="159" t="s">
        <v>282</v>
      </c>
      <c r="AM254" s="159" t="s">
        <v>282</v>
      </c>
      <c r="AN254" s="159" t="s">
        <v>282</v>
      </c>
      <c r="AO254" s="159" t="s">
        <v>282</v>
      </c>
      <c r="AP254" s="159" t="s">
        <v>282</v>
      </c>
      <c r="AQ254" s="159" t="s">
        <v>282</v>
      </c>
      <c r="AR254" s="159" t="s">
        <v>282</v>
      </c>
      <c r="AS254" s="159" t="s">
        <v>282</v>
      </c>
      <c r="AT254" s="159" t="s">
        <v>282</v>
      </c>
      <c r="AU254" s="159" t="s">
        <v>282</v>
      </c>
      <c r="AV254" s="159" t="s">
        <v>282</v>
      </c>
      <c r="AW254" s="159" t="s">
        <v>282</v>
      </c>
      <c r="AX254" s="159" t="s">
        <v>282</v>
      </c>
      <c r="AY254" s="159" t="s">
        <v>282</v>
      </c>
      <c r="AZ254" s="159" t="s">
        <v>282</v>
      </c>
      <c r="BA254" s="159" t="s">
        <v>282</v>
      </c>
      <c r="BB254" s="159" t="s">
        <v>282</v>
      </c>
      <c r="BC254" s="159" t="s">
        <v>282</v>
      </c>
      <c r="BD254" s="159" t="s">
        <v>282</v>
      </c>
      <c r="BE254" s="159" t="s">
        <v>282</v>
      </c>
    </row>
    <row r="255" spans="1:57" s="212" customFormat="1" x14ac:dyDescent="0.25">
      <c r="A255" s="212" t="s">
        <v>7657</v>
      </c>
      <c r="B255" s="212" t="s">
        <v>14158</v>
      </c>
      <c r="C255" s="212" t="s">
        <v>255</v>
      </c>
      <c r="D255" s="212" t="s">
        <v>282</v>
      </c>
      <c r="E255" s="212" t="s">
        <v>282</v>
      </c>
      <c r="F255" s="212" t="s">
        <v>282</v>
      </c>
      <c r="G255" s="212" t="s">
        <v>282</v>
      </c>
      <c r="H255" s="159" t="s">
        <v>10507</v>
      </c>
      <c r="I255" s="159" t="s">
        <v>273</v>
      </c>
      <c r="J255" s="159" t="s">
        <v>273</v>
      </c>
      <c r="K255" s="159">
        <v>8</v>
      </c>
      <c r="L255" s="159" t="s">
        <v>273</v>
      </c>
      <c r="M255" s="159" t="s">
        <v>273</v>
      </c>
      <c r="N255" s="161" t="s">
        <v>790</v>
      </c>
      <c r="O255" s="161" t="s">
        <v>282</v>
      </c>
      <c r="P255" s="161" t="s">
        <v>282</v>
      </c>
      <c r="Q255" s="161" t="s">
        <v>282</v>
      </c>
      <c r="R255" s="161" t="s">
        <v>282</v>
      </c>
      <c r="S255" s="161" t="s">
        <v>10507</v>
      </c>
      <c r="T255" s="161" t="s">
        <v>273</v>
      </c>
      <c r="U255" s="161" t="s">
        <v>273</v>
      </c>
      <c r="V255" s="159">
        <v>8</v>
      </c>
      <c r="W255" s="159" t="s">
        <v>273</v>
      </c>
      <c r="X255" s="159" t="s">
        <v>273</v>
      </c>
      <c r="Y255" s="159" t="s">
        <v>282</v>
      </c>
      <c r="Z255" s="159" t="s">
        <v>282</v>
      </c>
      <c r="AA255" s="159" t="s">
        <v>282</v>
      </c>
      <c r="AB255" s="159" t="s">
        <v>282</v>
      </c>
      <c r="AC255" s="159" t="s">
        <v>282</v>
      </c>
      <c r="AD255" s="159" t="s">
        <v>282</v>
      </c>
      <c r="AE255" s="159" t="s">
        <v>282</v>
      </c>
      <c r="AF255" s="159" t="s">
        <v>282</v>
      </c>
      <c r="AG255" s="159" t="s">
        <v>282</v>
      </c>
      <c r="AH255" s="159" t="s">
        <v>282</v>
      </c>
      <c r="AI255" s="159" t="s">
        <v>282</v>
      </c>
      <c r="AJ255" s="159" t="s">
        <v>282</v>
      </c>
      <c r="AK255" s="159" t="s">
        <v>282</v>
      </c>
      <c r="AL255" s="159" t="s">
        <v>282</v>
      </c>
      <c r="AM255" s="159" t="s">
        <v>282</v>
      </c>
      <c r="AN255" s="159" t="s">
        <v>282</v>
      </c>
      <c r="AO255" s="159" t="s">
        <v>282</v>
      </c>
      <c r="AP255" s="159" t="s">
        <v>282</v>
      </c>
      <c r="AQ255" s="159" t="s">
        <v>282</v>
      </c>
      <c r="AR255" s="159" t="s">
        <v>282</v>
      </c>
      <c r="AS255" s="159" t="s">
        <v>282</v>
      </c>
      <c r="AT255" s="159" t="s">
        <v>282</v>
      </c>
      <c r="AU255" s="159" t="s">
        <v>282</v>
      </c>
      <c r="AV255" s="159" t="s">
        <v>282</v>
      </c>
      <c r="AW255" s="159" t="s">
        <v>282</v>
      </c>
      <c r="AX255" s="159" t="s">
        <v>282</v>
      </c>
      <c r="AY255" s="159" t="s">
        <v>282</v>
      </c>
      <c r="AZ255" s="159" t="s">
        <v>282</v>
      </c>
      <c r="BA255" s="159" t="s">
        <v>282</v>
      </c>
      <c r="BB255" s="159" t="s">
        <v>282</v>
      </c>
      <c r="BC255" s="159" t="s">
        <v>282</v>
      </c>
      <c r="BD255" s="159" t="s">
        <v>282</v>
      </c>
      <c r="BE255" s="159" t="s">
        <v>282</v>
      </c>
    </row>
    <row r="256" spans="1:57" s="212" customFormat="1" x14ac:dyDescent="0.25">
      <c r="A256" s="212" t="s">
        <v>7659</v>
      </c>
      <c r="B256" s="212" t="s">
        <v>14158</v>
      </c>
      <c r="C256" s="212" t="s">
        <v>246</v>
      </c>
      <c r="D256" s="212" t="s">
        <v>282</v>
      </c>
      <c r="E256" s="212" t="s">
        <v>282</v>
      </c>
      <c r="F256" s="212" t="s">
        <v>282</v>
      </c>
      <c r="G256" s="212" t="s">
        <v>282</v>
      </c>
      <c r="H256" s="159" t="s">
        <v>10507</v>
      </c>
      <c r="I256" s="159" t="s">
        <v>273</v>
      </c>
      <c r="J256" s="159" t="s">
        <v>273</v>
      </c>
      <c r="K256" s="159">
        <v>8</v>
      </c>
      <c r="L256" s="159" t="s">
        <v>273</v>
      </c>
      <c r="M256" s="159" t="s">
        <v>273</v>
      </c>
      <c r="N256" s="161" t="s">
        <v>255</v>
      </c>
      <c r="O256" s="161" t="s">
        <v>282</v>
      </c>
      <c r="P256" s="161" t="s">
        <v>282</v>
      </c>
      <c r="Q256" s="161" t="s">
        <v>282</v>
      </c>
      <c r="R256" s="161" t="s">
        <v>282</v>
      </c>
      <c r="S256" s="161" t="s">
        <v>10507</v>
      </c>
      <c r="T256" s="161" t="s">
        <v>273</v>
      </c>
      <c r="U256" s="161" t="s">
        <v>273</v>
      </c>
      <c r="V256" s="159">
        <v>8</v>
      </c>
      <c r="W256" s="159" t="s">
        <v>273</v>
      </c>
      <c r="X256" s="159" t="s">
        <v>273</v>
      </c>
      <c r="Y256" s="159" t="s">
        <v>790</v>
      </c>
      <c r="Z256" s="159" t="s">
        <v>282</v>
      </c>
      <c r="AA256" s="159" t="s">
        <v>282</v>
      </c>
      <c r="AB256" s="159" t="s">
        <v>282</v>
      </c>
      <c r="AC256" s="159" t="s">
        <v>282</v>
      </c>
      <c r="AD256" s="159" t="s">
        <v>10507</v>
      </c>
      <c r="AE256" s="159" t="s">
        <v>273</v>
      </c>
      <c r="AF256" s="159" t="s">
        <v>273</v>
      </c>
      <c r="AG256" s="159">
        <v>8</v>
      </c>
      <c r="AH256" s="159" t="s">
        <v>273</v>
      </c>
      <c r="AI256" s="159" t="s">
        <v>273</v>
      </c>
      <c r="AJ256" s="159" t="s">
        <v>282</v>
      </c>
      <c r="AK256" s="159" t="s">
        <v>282</v>
      </c>
      <c r="AL256" s="159" t="s">
        <v>282</v>
      </c>
      <c r="AM256" s="159" t="s">
        <v>282</v>
      </c>
      <c r="AN256" s="159" t="s">
        <v>282</v>
      </c>
      <c r="AO256" s="159" t="s">
        <v>282</v>
      </c>
      <c r="AP256" s="159" t="s">
        <v>282</v>
      </c>
      <c r="AQ256" s="159" t="s">
        <v>282</v>
      </c>
      <c r="AR256" s="159" t="s">
        <v>282</v>
      </c>
      <c r="AS256" s="159" t="s">
        <v>282</v>
      </c>
      <c r="AT256" s="159" t="s">
        <v>282</v>
      </c>
      <c r="AU256" s="159" t="s">
        <v>282</v>
      </c>
      <c r="AV256" s="159" t="s">
        <v>282</v>
      </c>
      <c r="AW256" s="159" t="s">
        <v>282</v>
      </c>
      <c r="AX256" s="159" t="s">
        <v>282</v>
      </c>
      <c r="AY256" s="159" t="s">
        <v>282</v>
      </c>
      <c r="AZ256" s="159" t="s">
        <v>282</v>
      </c>
      <c r="BA256" s="159" t="s">
        <v>282</v>
      </c>
      <c r="BB256" s="159" t="s">
        <v>282</v>
      </c>
      <c r="BC256" s="159" t="s">
        <v>282</v>
      </c>
      <c r="BD256" s="159" t="s">
        <v>282</v>
      </c>
      <c r="BE256" s="159" t="s">
        <v>282</v>
      </c>
    </row>
    <row r="257" spans="1:57" s="212" customFormat="1" x14ac:dyDescent="0.25">
      <c r="A257" s="212" t="s">
        <v>2637</v>
      </c>
      <c r="B257" s="212" t="s">
        <v>13378</v>
      </c>
      <c r="C257" s="212" t="s">
        <v>272</v>
      </c>
      <c r="D257" s="212" t="s">
        <v>282</v>
      </c>
      <c r="E257" s="212" t="s">
        <v>282</v>
      </c>
      <c r="F257" s="212" t="s">
        <v>282</v>
      </c>
      <c r="G257" s="212" t="s">
        <v>282</v>
      </c>
      <c r="H257" s="159" t="s">
        <v>10507</v>
      </c>
      <c r="I257" s="159" t="s">
        <v>12260</v>
      </c>
      <c r="J257" s="159" t="s">
        <v>273</v>
      </c>
      <c r="K257" s="159">
        <v>6</v>
      </c>
      <c r="L257" s="159" t="s">
        <v>12897</v>
      </c>
      <c r="M257" s="159" t="s">
        <v>273</v>
      </c>
      <c r="N257" s="161" t="s">
        <v>256</v>
      </c>
      <c r="O257" s="161" t="s">
        <v>282</v>
      </c>
      <c r="P257" s="161" t="s">
        <v>282</v>
      </c>
      <c r="Q257" s="161" t="s">
        <v>282</v>
      </c>
      <c r="R257" s="161" t="s">
        <v>282</v>
      </c>
      <c r="S257" s="161" t="s">
        <v>10507</v>
      </c>
      <c r="T257" s="161" t="s">
        <v>10527</v>
      </c>
      <c r="U257" s="161" t="s">
        <v>273</v>
      </c>
      <c r="V257" s="159">
        <v>6</v>
      </c>
      <c r="W257" s="159" t="s">
        <v>273</v>
      </c>
      <c r="X257" s="159" t="s">
        <v>273</v>
      </c>
      <c r="Y257" s="159" t="s">
        <v>790</v>
      </c>
      <c r="Z257" s="159" t="s">
        <v>282</v>
      </c>
      <c r="AA257" s="159" t="s">
        <v>282</v>
      </c>
      <c r="AB257" s="159" t="s">
        <v>282</v>
      </c>
      <c r="AC257" s="159" t="s">
        <v>282</v>
      </c>
      <c r="AD257" s="159" t="s">
        <v>10507</v>
      </c>
      <c r="AE257" s="159" t="s">
        <v>273</v>
      </c>
      <c r="AF257" s="159" t="s">
        <v>273</v>
      </c>
      <c r="AG257" s="159">
        <v>6</v>
      </c>
      <c r="AH257" s="159" t="s">
        <v>273</v>
      </c>
      <c r="AI257" s="159" t="s">
        <v>273</v>
      </c>
      <c r="AJ257" s="159" t="s">
        <v>282</v>
      </c>
      <c r="AK257" s="159" t="s">
        <v>282</v>
      </c>
      <c r="AL257" s="159" t="s">
        <v>282</v>
      </c>
      <c r="AM257" s="159" t="s">
        <v>282</v>
      </c>
      <c r="AN257" s="159" t="s">
        <v>282</v>
      </c>
      <c r="AO257" s="159" t="s">
        <v>282</v>
      </c>
      <c r="AP257" s="159" t="s">
        <v>282</v>
      </c>
      <c r="AQ257" s="159" t="s">
        <v>282</v>
      </c>
      <c r="AR257" s="159" t="s">
        <v>282</v>
      </c>
      <c r="AS257" s="159" t="s">
        <v>282</v>
      </c>
      <c r="AT257" s="159" t="s">
        <v>282</v>
      </c>
      <c r="AU257" s="159" t="s">
        <v>282</v>
      </c>
      <c r="AV257" s="159" t="s">
        <v>282</v>
      </c>
      <c r="AW257" s="159" t="s">
        <v>282</v>
      </c>
      <c r="AX257" s="159" t="s">
        <v>282</v>
      </c>
      <c r="AY257" s="159" t="s">
        <v>282</v>
      </c>
      <c r="AZ257" s="159" t="s">
        <v>282</v>
      </c>
      <c r="BA257" s="159" t="s">
        <v>282</v>
      </c>
      <c r="BB257" s="159" t="s">
        <v>282</v>
      </c>
      <c r="BC257" s="159" t="s">
        <v>282</v>
      </c>
      <c r="BD257" s="159" t="s">
        <v>282</v>
      </c>
      <c r="BE257" s="159" t="s">
        <v>282</v>
      </c>
    </row>
    <row r="258" spans="1:57" s="212" customFormat="1" x14ac:dyDescent="0.25">
      <c r="A258" s="212" t="s">
        <v>2639</v>
      </c>
      <c r="B258" s="212" t="s">
        <v>282</v>
      </c>
      <c r="C258" s="212" t="s">
        <v>256</v>
      </c>
      <c r="D258" s="212" t="s">
        <v>282</v>
      </c>
      <c r="E258" s="212" t="s">
        <v>14168</v>
      </c>
      <c r="F258" s="212" t="s">
        <v>282</v>
      </c>
      <c r="G258" s="212" t="s">
        <v>282</v>
      </c>
      <c r="H258" s="159" t="s">
        <v>10507</v>
      </c>
      <c r="I258" s="159" t="s">
        <v>14169</v>
      </c>
      <c r="J258" s="159">
        <v>7</v>
      </c>
      <c r="K258" s="159">
        <v>8</v>
      </c>
      <c r="L258" s="159" t="s">
        <v>273</v>
      </c>
      <c r="M258" s="159" t="s">
        <v>273</v>
      </c>
      <c r="N258" s="161" t="s">
        <v>256</v>
      </c>
      <c r="O258" s="161" t="s">
        <v>282</v>
      </c>
      <c r="P258" s="161" t="s">
        <v>14170</v>
      </c>
      <c r="Q258" s="161" t="s">
        <v>282</v>
      </c>
      <c r="R258" s="161" t="s">
        <v>282</v>
      </c>
      <c r="S258" s="161" t="s">
        <v>10507</v>
      </c>
      <c r="T258" s="161" t="s">
        <v>10527</v>
      </c>
      <c r="U258" s="161">
        <v>7</v>
      </c>
      <c r="V258" s="159">
        <v>8</v>
      </c>
      <c r="W258" s="159" t="s">
        <v>273</v>
      </c>
      <c r="X258" s="159" t="s">
        <v>273</v>
      </c>
      <c r="Y258" s="159" t="s">
        <v>790</v>
      </c>
      <c r="Z258" s="159" t="s">
        <v>282</v>
      </c>
      <c r="AA258" s="159" t="s">
        <v>282</v>
      </c>
      <c r="AB258" s="159" t="s">
        <v>282</v>
      </c>
      <c r="AC258" s="159" t="s">
        <v>282</v>
      </c>
      <c r="AD258" s="159" t="s">
        <v>10507</v>
      </c>
      <c r="AE258" s="159" t="s">
        <v>14177</v>
      </c>
      <c r="AF258" s="159">
        <v>7</v>
      </c>
      <c r="AG258" s="159">
        <v>8</v>
      </c>
      <c r="AH258" s="159" t="s">
        <v>273</v>
      </c>
      <c r="AI258" s="159" t="s">
        <v>273</v>
      </c>
      <c r="AJ258" s="159" t="s">
        <v>282</v>
      </c>
      <c r="AK258" s="159" t="s">
        <v>282</v>
      </c>
      <c r="AL258" s="159" t="s">
        <v>282</v>
      </c>
      <c r="AM258" s="159" t="s">
        <v>282</v>
      </c>
      <c r="AN258" s="159" t="s">
        <v>282</v>
      </c>
      <c r="AO258" s="159" t="s">
        <v>282</v>
      </c>
      <c r="AP258" s="159" t="s">
        <v>282</v>
      </c>
      <c r="AQ258" s="159" t="s">
        <v>282</v>
      </c>
      <c r="AR258" s="159" t="s">
        <v>282</v>
      </c>
      <c r="AS258" s="159" t="s">
        <v>282</v>
      </c>
      <c r="AT258" s="159" t="s">
        <v>282</v>
      </c>
      <c r="AU258" s="159" t="s">
        <v>282</v>
      </c>
      <c r="AV258" s="159" t="s">
        <v>282</v>
      </c>
      <c r="AW258" s="159" t="s">
        <v>282</v>
      </c>
      <c r="AX258" s="159" t="s">
        <v>282</v>
      </c>
      <c r="AY258" s="159" t="s">
        <v>282</v>
      </c>
      <c r="AZ258" s="159" t="s">
        <v>282</v>
      </c>
      <c r="BA258" s="159" t="s">
        <v>282</v>
      </c>
      <c r="BB258" s="159" t="s">
        <v>282</v>
      </c>
      <c r="BC258" s="159" t="s">
        <v>282</v>
      </c>
      <c r="BD258" s="159" t="s">
        <v>282</v>
      </c>
      <c r="BE258" s="159" t="s">
        <v>282</v>
      </c>
    </row>
    <row r="259" spans="1:57" s="212" customFormat="1" x14ac:dyDescent="0.25">
      <c r="A259" s="212" t="s">
        <v>2641</v>
      </c>
      <c r="B259" s="212" t="s">
        <v>282</v>
      </c>
      <c r="C259" s="212" t="s">
        <v>258</v>
      </c>
      <c r="D259" s="212" t="s">
        <v>282</v>
      </c>
      <c r="E259" s="212" t="s">
        <v>14180</v>
      </c>
      <c r="F259" s="212" t="s">
        <v>282</v>
      </c>
      <c r="G259" s="212" t="s">
        <v>282</v>
      </c>
      <c r="H259" s="159" t="s">
        <v>10507</v>
      </c>
      <c r="I259" s="159" t="s">
        <v>13017</v>
      </c>
      <c r="J259" s="159">
        <v>7</v>
      </c>
      <c r="K259" s="159">
        <v>8</v>
      </c>
      <c r="L259" s="159" t="s">
        <v>273</v>
      </c>
      <c r="M259" s="159" t="s">
        <v>273</v>
      </c>
      <c r="N259" s="161" t="s">
        <v>258</v>
      </c>
      <c r="O259" s="161" t="s">
        <v>282</v>
      </c>
      <c r="P259" s="161" t="s">
        <v>14181</v>
      </c>
      <c r="Q259" s="161" t="s">
        <v>282</v>
      </c>
      <c r="R259" s="161" t="s">
        <v>282</v>
      </c>
      <c r="S259" s="161" t="s">
        <v>10507</v>
      </c>
      <c r="T259" s="161" t="s">
        <v>4801</v>
      </c>
      <c r="U259" s="161">
        <v>7</v>
      </c>
      <c r="V259" s="159">
        <v>8</v>
      </c>
      <c r="W259" s="159" t="s">
        <v>273</v>
      </c>
      <c r="X259" s="159" t="s">
        <v>273</v>
      </c>
      <c r="Y259" s="159" t="s">
        <v>790</v>
      </c>
      <c r="Z259" s="159" t="s">
        <v>282</v>
      </c>
      <c r="AA259" s="159" t="s">
        <v>282</v>
      </c>
      <c r="AB259" s="159" t="s">
        <v>282</v>
      </c>
      <c r="AC259" s="159" t="s">
        <v>282</v>
      </c>
      <c r="AD259" s="159" t="s">
        <v>10507</v>
      </c>
      <c r="AE259" s="159" t="s">
        <v>10836</v>
      </c>
      <c r="AF259" s="159">
        <v>7</v>
      </c>
      <c r="AG259" s="159">
        <v>8</v>
      </c>
      <c r="AH259" s="159" t="s">
        <v>273</v>
      </c>
      <c r="AI259" s="159" t="s">
        <v>273</v>
      </c>
      <c r="AJ259" s="159" t="s">
        <v>282</v>
      </c>
      <c r="AK259" s="159" t="s">
        <v>282</v>
      </c>
      <c r="AL259" s="159" t="s">
        <v>282</v>
      </c>
      <c r="AM259" s="159" t="s">
        <v>282</v>
      </c>
      <c r="AN259" s="159" t="s">
        <v>282</v>
      </c>
      <c r="AO259" s="159" t="s">
        <v>282</v>
      </c>
      <c r="AP259" s="159" t="s">
        <v>282</v>
      </c>
      <c r="AQ259" s="159" t="s">
        <v>282</v>
      </c>
      <c r="AR259" s="159" t="s">
        <v>282</v>
      </c>
      <c r="AS259" s="159" t="s">
        <v>282</v>
      </c>
      <c r="AT259" s="159" t="s">
        <v>282</v>
      </c>
      <c r="AU259" s="159" t="s">
        <v>282</v>
      </c>
      <c r="AV259" s="159" t="s">
        <v>282</v>
      </c>
      <c r="AW259" s="159" t="s">
        <v>282</v>
      </c>
      <c r="AX259" s="159" t="s">
        <v>282</v>
      </c>
      <c r="AY259" s="159" t="s">
        <v>282</v>
      </c>
      <c r="AZ259" s="159" t="s">
        <v>282</v>
      </c>
      <c r="BA259" s="159" t="s">
        <v>282</v>
      </c>
      <c r="BB259" s="159" t="s">
        <v>282</v>
      </c>
      <c r="BC259" s="159" t="s">
        <v>282</v>
      </c>
      <c r="BD259" s="159" t="s">
        <v>282</v>
      </c>
      <c r="BE259" s="159" t="s">
        <v>282</v>
      </c>
    </row>
    <row r="260" spans="1:57" s="212" customFormat="1" x14ac:dyDescent="0.25">
      <c r="A260" s="212" t="s">
        <v>9489</v>
      </c>
      <c r="B260" s="212" t="s">
        <v>282</v>
      </c>
      <c r="C260" s="212" t="s">
        <v>764</v>
      </c>
      <c r="D260" s="212" t="s">
        <v>282</v>
      </c>
      <c r="E260" s="212" t="s">
        <v>14186</v>
      </c>
      <c r="F260" s="212" t="s">
        <v>183</v>
      </c>
      <c r="G260" s="212" t="s">
        <v>282</v>
      </c>
      <c r="H260" s="159" t="s">
        <v>448</v>
      </c>
      <c r="I260" s="159" t="s">
        <v>14190</v>
      </c>
      <c r="J260" s="159">
        <v>1</v>
      </c>
      <c r="K260" s="159">
        <v>3</v>
      </c>
      <c r="L260" s="159" t="s">
        <v>273</v>
      </c>
      <c r="M260" s="159" t="s">
        <v>14192</v>
      </c>
      <c r="N260" s="161" t="s">
        <v>636</v>
      </c>
      <c r="O260" s="161" t="s">
        <v>282</v>
      </c>
      <c r="P260" s="161" t="s">
        <v>14191</v>
      </c>
      <c r="Q260" s="161" t="s">
        <v>282</v>
      </c>
      <c r="R260" s="161" t="s">
        <v>282</v>
      </c>
      <c r="S260" s="161" t="s">
        <v>282</v>
      </c>
      <c r="T260" s="161" t="s">
        <v>282</v>
      </c>
      <c r="U260" s="161" t="s">
        <v>282</v>
      </c>
      <c r="V260" s="159">
        <v>3</v>
      </c>
      <c r="W260" s="159" t="s">
        <v>282</v>
      </c>
      <c r="X260" s="159" t="s">
        <v>282</v>
      </c>
      <c r="Y260" s="212" t="s">
        <v>282</v>
      </c>
      <c r="Z260" s="212" t="s">
        <v>282</v>
      </c>
      <c r="AA260" s="212" t="s">
        <v>282</v>
      </c>
      <c r="AB260" s="212" t="s">
        <v>282</v>
      </c>
      <c r="AC260" s="212" t="s">
        <v>282</v>
      </c>
      <c r="AD260" s="159" t="s">
        <v>282</v>
      </c>
      <c r="AE260" s="159" t="s">
        <v>282</v>
      </c>
      <c r="AF260" s="284" t="s">
        <v>282</v>
      </c>
      <c r="AG260" s="212" t="s">
        <v>282</v>
      </c>
      <c r="AH260" s="159" t="s">
        <v>282</v>
      </c>
      <c r="AI260" s="159" t="s">
        <v>282</v>
      </c>
      <c r="AJ260" s="159" t="s">
        <v>282</v>
      </c>
      <c r="AK260" s="159" t="s">
        <v>282</v>
      </c>
      <c r="AL260" s="159" t="s">
        <v>282</v>
      </c>
      <c r="AM260" s="159" t="s">
        <v>282</v>
      </c>
      <c r="AN260" s="159" t="s">
        <v>282</v>
      </c>
      <c r="AO260" s="159" t="s">
        <v>282</v>
      </c>
      <c r="AP260" s="159" t="s">
        <v>282</v>
      </c>
      <c r="AQ260" s="159" t="s">
        <v>282</v>
      </c>
      <c r="AR260" s="159" t="s">
        <v>282</v>
      </c>
      <c r="AS260" s="159" t="s">
        <v>282</v>
      </c>
      <c r="AT260" s="159" t="s">
        <v>282</v>
      </c>
      <c r="AU260" s="159" t="s">
        <v>282</v>
      </c>
      <c r="AV260" s="159" t="s">
        <v>282</v>
      </c>
      <c r="AW260" s="159" t="s">
        <v>282</v>
      </c>
      <c r="AX260" s="159" t="s">
        <v>282</v>
      </c>
      <c r="AY260" s="159" t="s">
        <v>282</v>
      </c>
      <c r="AZ260" s="159" t="s">
        <v>282</v>
      </c>
      <c r="BA260" s="159" t="s">
        <v>282</v>
      </c>
      <c r="BB260" s="159" t="s">
        <v>282</v>
      </c>
      <c r="BC260" s="159" t="s">
        <v>282</v>
      </c>
      <c r="BD260" s="159" t="s">
        <v>282</v>
      </c>
      <c r="BE260" s="159" t="s">
        <v>282</v>
      </c>
    </row>
    <row r="261" spans="1:57" s="212" customFormat="1" x14ac:dyDescent="0.25">
      <c r="A261" s="212" t="s">
        <v>7164</v>
      </c>
      <c r="B261" s="212" t="s">
        <v>13378</v>
      </c>
      <c r="C261" s="212" t="s">
        <v>261</v>
      </c>
      <c r="D261" s="212" t="s">
        <v>282</v>
      </c>
      <c r="E261" s="212" t="s">
        <v>282</v>
      </c>
      <c r="F261" s="212" t="s">
        <v>282</v>
      </c>
      <c r="G261" s="212" t="s">
        <v>282</v>
      </c>
      <c r="H261" s="159" t="s">
        <v>10507</v>
      </c>
      <c r="I261" s="159" t="s">
        <v>554</v>
      </c>
      <c r="J261" s="159" t="s">
        <v>273</v>
      </c>
      <c r="K261" s="159">
        <v>8</v>
      </c>
      <c r="L261" s="159" t="s">
        <v>13831</v>
      </c>
      <c r="M261" s="159" t="s">
        <v>273</v>
      </c>
      <c r="N261" s="161" t="s">
        <v>261</v>
      </c>
      <c r="O261" s="161" t="s">
        <v>282</v>
      </c>
      <c r="P261" s="161" t="s">
        <v>282</v>
      </c>
      <c r="Q261" s="161" t="s">
        <v>282</v>
      </c>
      <c r="R261" s="161" t="s">
        <v>282</v>
      </c>
      <c r="S261" s="161" t="s">
        <v>10507</v>
      </c>
      <c r="T261" s="161" t="s">
        <v>406</v>
      </c>
      <c r="U261" s="161" t="s">
        <v>273</v>
      </c>
      <c r="V261" s="159">
        <v>8</v>
      </c>
      <c r="W261" s="159" t="s">
        <v>11862</v>
      </c>
      <c r="X261" s="159" t="s">
        <v>273</v>
      </c>
      <c r="Y261" s="159" t="s">
        <v>790</v>
      </c>
      <c r="Z261" s="159" t="s">
        <v>282</v>
      </c>
      <c r="AA261" s="159" t="s">
        <v>282</v>
      </c>
      <c r="AB261" s="159" t="s">
        <v>282</v>
      </c>
      <c r="AC261" s="159" t="s">
        <v>282</v>
      </c>
      <c r="AD261" s="159" t="s">
        <v>10507</v>
      </c>
      <c r="AE261" s="159" t="s">
        <v>273</v>
      </c>
      <c r="AF261" s="284" t="s">
        <v>273</v>
      </c>
      <c r="AG261" s="212">
        <v>8</v>
      </c>
      <c r="AH261" s="159" t="s">
        <v>273</v>
      </c>
      <c r="AI261" s="159" t="s">
        <v>273</v>
      </c>
      <c r="AJ261" s="159" t="s">
        <v>282</v>
      </c>
      <c r="AK261" s="159" t="s">
        <v>282</v>
      </c>
      <c r="AL261" s="159" t="s">
        <v>282</v>
      </c>
      <c r="AM261" s="159" t="s">
        <v>282</v>
      </c>
      <c r="AN261" s="159" t="s">
        <v>282</v>
      </c>
      <c r="AO261" s="159" t="s">
        <v>282</v>
      </c>
      <c r="AP261" s="159" t="s">
        <v>282</v>
      </c>
      <c r="AQ261" s="159" t="s">
        <v>282</v>
      </c>
      <c r="AR261" s="159" t="s">
        <v>282</v>
      </c>
      <c r="AS261" s="159" t="s">
        <v>282</v>
      </c>
      <c r="AT261" s="159" t="s">
        <v>282</v>
      </c>
      <c r="AU261" s="159" t="s">
        <v>282</v>
      </c>
      <c r="AV261" s="159" t="s">
        <v>282</v>
      </c>
      <c r="AW261" s="159" t="s">
        <v>282</v>
      </c>
      <c r="AX261" s="159" t="s">
        <v>282</v>
      </c>
      <c r="AY261" s="159" t="s">
        <v>282</v>
      </c>
      <c r="AZ261" s="159" t="s">
        <v>282</v>
      </c>
      <c r="BA261" s="159" t="s">
        <v>282</v>
      </c>
      <c r="BB261" s="159" t="s">
        <v>282</v>
      </c>
      <c r="BC261" s="159" t="s">
        <v>282</v>
      </c>
      <c r="BD261" s="159" t="s">
        <v>282</v>
      </c>
      <c r="BE261" s="159" t="s">
        <v>282</v>
      </c>
    </row>
    <row r="262" spans="1:57" s="212" customFormat="1" x14ac:dyDescent="0.25">
      <c r="A262" s="212" t="s">
        <v>7166</v>
      </c>
      <c r="B262" s="212" t="s">
        <v>13378</v>
      </c>
      <c r="C262" s="212" t="s">
        <v>261</v>
      </c>
      <c r="D262" s="212" t="s">
        <v>282</v>
      </c>
      <c r="E262" s="212" t="s">
        <v>282</v>
      </c>
      <c r="F262" s="212" t="s">
        <v>282</v>
      </c>
      <c r="G262" s="212" t="s">
        <v>282</v>
      </c>
      <c r="H262" s="159" t="s">
        <v>10507</v>
      </c>
      <c r="I262" s="159" t="s">
        <v>554</v>
      </c>
      <c r="J262" s="159" t="s">
        <v>273</v>
      </c>
      <c r="K262" s="159">
        <v>8</v>
      </c>
      <c r="L262" s="159" t="s">
        <v>13831</v>
      </c>
      <c r="M262" s="159" t="s">
        <v>273</v>
      </c>
      <c r="N262" s="161" t="s">
        <v>261</v>
      </c>
      <c r="O262" s="161" t="s">
        <v>282</v>
      </c>
      <c r="P262" s="161" t="s">
        <v>282</v>
      </c>
      <c r="Q262" s="161" t="s">
        <v>282</v>
      </c>
      <c r="R262" s="161" t="s">
        <v>282</v>
      </c>
      <c r="S262" s="161" t="s">
        <v>10507</v>
      </c>
      <c r="T262" s="161" t="s">
        <v>406</v>
      </c>
      <c r="U262" s="161" t="s">
        <v>273</v>
      </c>
      <c r="V262" s="159">
        <v>8</v>
      </c>
      <c r="W262" s="159" t="s">
        <v>11862</v>
      </c>
      <c r="X262" s="159" t="s">
        <v>273</v>
      </c>
      <c r="Y262" s="159" t="s">
        <v>256</v>
      </c>
      <c r="Z262" s="159" t="s">
        <v>282</v>
      </c>
      <c r="AA262" s="159" t="s">
        <v>282</v>
      </c>
      <c r="AB262" s="159" t="s">
        <v>282</v>
      </c>
      <c r="AC262" s="159" t="s">
        <v>282</v>
      </c>
      <c r="AD262" s="159" t="s">
        <v>10507</v>
      </c>
      <c r="AE262" s="159" t="s">
        <v>10527</v>
      </c>
      <c r="AF262" s="284" t="s">
        <v>273</v>
      </c>
      <c r="AG262" s="212">
        <v>8</v>
      </c>
      <c r="AH262" s="159" t="s">
        <v>273</v>
      </c>
      <c r="AI262" s="159" t="s">
        <v>273</v>
      </c>
      <c r="AJ262" s="159" t="s">
        <v>790</v>
      </c>
      <c r="AK262" s="159" t="s">
        <v>282</v>
      </c>
      <c r="AL262" s="159" t="s">
        <v>282</v>
      </c>
      <c r="AM262" s="159" t="s">
        <v>282</v>
      </c>
      <c r="AN262" s="159" t="s">
        <v>282</v>
      </c>
      <c r="AO262" s="159" t="s">
        <v>10507</v>
      </c>
      <c r="AP262" s="159" t="s">
        <v>273</v>
      </c>
      <c r="AQ262" s="159" t="s">
        <v>273</v>
      </c>
      <c r="AR262" s="159">
        <v>8</v>
      </c>
      <c r="AS262" s="159" t="s">
        <v>273</v>
      </c>
      <c r="AT262" s="159" t="s">
        <v>273</v>
      </c>
      <c r="AU262" s="159" t="s">
        <v>282</v>
      </c>
      <c r="AV262" s="159" t="s">
        <v>282</v>
      </c>
      <c r="AW262" s="159" t="s">
        <v>282</v>
      </c>
      <c r="AX262" s="159" t="s">
        <v>282</v>
      </c>
      <c r="AY262" s="159" t="s">
        <v>282</v>
      </c>
      <c r="AZ262" s="159" t="s">
        <v>282</v>
      </c>
      <c r="BA262" s="159" t="s">
        <v>282</v>
      </c>
      <c r="BB262" s="159" t="s">
        <v>282</v>
      </c>
      <c r="BC262" s="159" t="s">
        <v>282</v>
      </c>
      <c r="BD262" s="159" t="s">
        <v>282</v>
      </c>
      <c r="BE262" s="159" t="s">
        <v>282</v>
      </c>
    </row>
    <row r="263" spans="1:57" s="212" customFormat="1" x14ac:dyDescent="0.25">
      <c r="A263" s="212" t="s">
        <v>8294</v>
      </c>
      <c r="B263" s="212" t="s">
        <v>15907</v>
      </c>
      <c r="C263" s="212" t="s">
        <v>9093</v>
      </c>
      <c r="D263" s="212" t="s">
        <v>282</v>
      </c>
      <c r="E263" s="212" t="s">
        <v>282</v>
      </c>
      <c r="F263" s="212" t="s">
        <v>182</v>
      </c>
      <c r="G263" s="212" t="s">
        <v>273</v>
      </c>
      <c r="H263" s="159" t="s">
        <v>448</v>
      </c>
      <c r="I263" s="159" t="s">
        <v>10751</v>
      </c>
      <c r="J263" s="159">
        <v>1</v>
      </c>
      <c r="K263" s="159">
        <v>8</v>
      </c>
      <c r="L263" s="159" t="s">
        <v>273</v>
      </c>
      <c r="M263" s="159" t="s">
        <v>273</v>
      </c>
      <c r="N263" s="161" t="s">
        <v>306</v>
      </c>
      <c r="O263" s="161" t="s">
        <v>282</v>
      </c>
      <c r="P263" s="161" t="s">
        <v>282</v>
      </c>
      <c r="Q263" s="161" t="s">
        <v>282</v>
      </c>
      <c r="R263" s="161" t="s">
        <v>282</v>
      </c>
      <c r="S263" s="161" t="s">
        <v>282</v>
      </c>
      <c r="T263" s="161" t="s">
        <v>282</v>
      </c>
      <c r="U263" s="161" t="s">
        <v>282</v>
      </c>
      <c r="V263" s="159">
        <v>8</v>
      </c>
      <c r="W263" s="159" t="s">
        <v>282</v>
      </c>
      <c r="X263" s="159" t="s">
        <v>282</v>
      </c>
      <c r="Y263" s="212" t="s">
        <v>282</v>
      </c>
      <c r="Z263" s="212" t="s">
        <v>282</v>
      </c>
      <c r="AA263" s="212" t="s">
        <v>282</v>
      </c>
      <c r="AB263" s="212" t="s">
        <v>282</v>
      </c>
      <c r="AC263" s="212" t="s">
        <v>282</v>
      </c>
      <c r="AD263" s="159" t="s">
        <v>282</v>
      </c>
      <c r="AE263" s="159" t="s">
        <v>282</v>
      </c>
      <c r="AF263" s="284" t="s">
        <v>282</v>
      </c>
      <c r="AG263" s="212" t="s">
        <v>282</v>
      </c>
      <c r="AH263" s="159" t="s">
        <v>282</v>
      </c>
      <c r="AI263" s="159" t="s">
        <v>282</v>
      </c>
      <c r="AJ263" s="159" t="s">
        <v>282</v>
      </c>
      <c r="AK263" s="159" t="s">
        <v>282</v>
      </c>
      <c r="AL263" s="159" t="s">
        <v>282</v>
      </c>
      <c r="AM263" s="159" t="s">
        <v>282</v>
      </c>
      <c r="AN263" s="159" t="s">
        <v>282</v>
      </c>
      <c r="AO263" s="159" t="s">
        <v>282</v>
      </c>
      <c r="AP263" s="159" t="s">
        <v>282</v>
      </c>
      <c r="AQ263" s="159" t="s">
        <v>282</v>
      </c>
      <c r="AR263" s="159" t="s">
        <v>282</v>
      </c>
      <c r="AS263" s="159" t="s">
        <v>282</v>
      </c>
      <c r="AT263" s="159" t="s">
        <v>282</v>
      </c>
      <c r="AU263" s="159" t="s">
        <v>282</v>
      </c>
      <c r="AV263" s="159" t="s">
        <v>282</v>
      </c>
      <c r="AW263" s="159" t="s">
        <v>282</v>
      </c>
      <c r="AX263" s="159" t="s">
        <v>282</v>
      </c>
      <c r="AY263" s="159" t="s">
        <v>282</v>
      </c>
      <c r="AZ263" s="159" t="s">
        <v>282</v>
      </c>
      <c r="BA263" s="159" t="s">
        <v>282</v>
      </c>
      <c r="BB263" s="159" t="s">
        <v>282</v>
      </c>
      <c r="BC263" s="159" t="s">
        <v>282</v>
      </c>
      <c r="BD263" s="159" t="s">
        <v>282</v>
      </c>
      <c r="BE263" s="159" t="s">
        <v>282</v>
      </c>
    </row>
    <row r="264" spans="1:57" x14ac:dyDescent="0.25">
      <c r="A264" t="s">
        <v>805</v>
      </c>
      <c r="B264" s="212" t="s">
        <v>11445</v>
      </c>
      <c r="C264" t="s">
        <v>10667</v>
      </c>
      <c r="D264" t="s">
        <v>10674</v>
      </c>
      <c r="E264" t="s">
        <v>11438</v>
      </c>
      <c r="F264" t="s">
        <v>183</v>
      </c>
      <c r="G264" s="212" t="s">
        <v>282</v>
      </c>
      <c r="H264" s="159" t="s">
        <v>448</v>
      </c>
      <c r="I264" s="159" t="s">
        <v>11435</v>
      </c>
      <c r="J264" s="284" t="s">
        <v>10661</v>
      </c>
      <c r="K264" s="159">
        <v>12</v>
      </c>
      <c r="L264" s="159" t="s">
        <v>11436</v>
      </c>
      <c r="M264" s="159" t="s">
        <v>11437</v>
      </c>
      <c r="N264" s="161" t="s">
        <v>252</v>
      </c>
      <c r="O264" s="161" t="s">
        <v>282</v>
      </c>
      <c r="P264" s="161" t="s">
        <v>282</v>
      </c>
      <c r="Q264" s="161" t="s">
        <v>282</v>
      </c>
      <c r="R264" s="161" t="s">
        <v>282</v>
      </c>
      <c r="S264" s="161" t="s">
        <v>10507</v>
      </c>
      <c r="T264" s="161" t="s">
        <v>11439</v>
      </c>
      <c r="U264">
        <v>7</v>
      </c>
      <c r="V264" s="159">
        <v>12</v>
      </c>
      <c r="W264" s="159" t="s">
        <v>11440</v>
      </c>
      <c r="X264" s="159" t="s">
        <v>10735</v>
      </c>
      <c r="Y264" t="s">
        <v>11432</v>
      </c>
      <c r="Z264" s="212" t="s">
        <v>10674</v>
      </c>
      <c r="AA264" s="212" t="s">
        <v>11441</v>
      </c>
      <c r="AB264" s="212" t="s">
        <v>183</v>
      </c>
      <c r="AC264" s="212" t="s">
        <v>282</v>
      </c>
      <c r="AD264" s="159" t="s">
        <v>10581</v>
      </c>
      <c r="AE264" s="159" t="s">
        <v>11442</v>
      </c>
      <c r="AF264" s="284" t="s">
        <v>11443</v>
      </c>
      <c r="AG264">
        <v>12</v>
      </c>
      <c r="AH264" s="159" t="s">
        <v>11444</v>
      </c>
      <c r="AI264" s="159" t="s">
        <v>11446</v>
      </c>
      <c r="AJ264" s="159" t="s">
        <v>282</v>
      </c>
      <c r="AK264" s="159" t="s">
        <v>282</v>
      </c>
      <c r="AL264" s="159" t="s">
        <v>282</v>
      </c>
      <c r="AM264" s="159" t="s">
        <v>282</v>
      </c>
      <c r="AN264" s="159" t="s">
        <v>282</v>
      </c>
      <c r="AO264" s="159" t="s">
        <v>282</v>
      </c>
      <c r="AP264" s="159" t="s">
        <v>282</v>
      </c>
      <c r="AQ264" s="159" t="s">
        <v>282</v>
      </c>
      <c r="AR264" s="159" t="s">
        <v>282</v>
      </c>
      <c r="AS264" s="159" t="s">
        <v>282</v>
      </c>
      <c r="AT264" s="159" t="s">
        <v>282</v>
      </c>
      <c r="AU264" s="159" t="s">
        <v>282</v>
      </c>
      <c r="AV264" s="159" t="s">
        <v>282</v>
      </c>
      <c r="AW264" s="159" t="s">
        <v>282</v>
      </c>
      <c r="AX264" s="159" t="s">
        <v>282</v>
      </c>
      <c r="AY264" s="159" t="s">
        <v>282</v>
      </c>
      <c r="AZ264" s="159" t="s">
        <v>282</v>
      </c>
      <c r="BA264" s="159" t="s">
        <v>282</v>
      </c>
      <c r="BB264" s="159" t="s">
        <v>282</v>
      </c>
      <c r="BC264" s="159" t="s">
        <v>282</v>
      </c>
      <c r="BD264" s="159" t="s">
        <v>282</v>
      </c>
      <c r="BE264" s="159" t="s">
        <v>282</v>
      </c>
    </row>
    <row r="265" spans="1:57" s="212" customFormat="1" x14ac:dyDescent="0.25">
      <c r="A265" s="212" t="s">
        <v>499</v>
      </c>
      <c r="B265" s="212" t="s">
        <v>11454</v>
      </c>
      <c r="C265" s="212" t="s">
        <v>263</v>
      </c>
      <c r="D265" s="212" t="s">
        <v>282</v>
      </c>
      <c r="E265" s="212" t="s">
        <v>282</v>
      </c>
      <c r="F265" s="212" t="s">
        <v>282</v>
      </c>
      <c r="G265" s="212" t="s">
        <v>282</v>
      </c>
      <c r="H265" s="159" t="s">
        <v>10507</v>
      </c>
      <c r="I265" s="159" t="s">
        <v>11451</v>
      </c>
      <c r="J265" s="284" t="s">
        <v>273</v>
      </c>
      <c r="K265" s="159">
        <v>6</v>
      </c>
      <c r="L265" s="159" t="s">
        <v>11453</v>
      </c>
      <c r="M265" s="159" t="s">
        <v>488</v>
      </c>
      <c r="N265" s="161" t="s">
        <v>790</v>
      </c>
      <c r="O265" s="161" t="s">
        <v>282</v>
      </c>
      <c r="P265" s="161" t="s">
        <v>282</v>
      </c>
      <c r="Q265" s="161" t="s">
        <v>282</v>
      </c>
      <c r="R265" s="161" t="s">
        <v>282</v>
      </c>
      <c r="S265" s="161" t="s">
        <v>10507</v>
      </c>
      <c r="T265" s="161" t="s">
        <v>11452</v>
      </c>
      <c r="U265" s="212" t="s">
        <v>273</v>
      </c>
      <c r="V265" s="159">
        <v>6</v>
      </c>
      <c r="W265" s="159" t="s">
        <v>273</v>
      </c>
      <c r="X265" s="159" t="s">
        <v>488</v>
      </c>
      <c r="Y265" s="212" t="s">
        <v>282</v>
      </c>
      <c r="Z265" s="212" t="s">
        <v>282</v>
      </c>
      <c r="AA265" s="212" t="s">
        <v>282</v>
      </c>
      <c r="AB265" s="212" t="s">
        <v>282</v>
      </c>
      <c r="AC265" s="212" t="s">
        <v>282</v>
      </c>
      <c r="AD265" s="159" t="s">
        <v>282</v>
      </c>
      <c r="AE265" s="159" t="s">
        <v>282</v>
      </c>
      <c r="AF265" s="284" t="s">
        <v>282</v>
      </c>
      <c r="AG265" s="212" t="s">
        <v>282</v>
      </c>
      <c r="AH265" s="159" t="s">
        <v>282</v>
      </c>
      <c r="AI265" s="159" t="s">
        <v>282</v>
      </c>
      <c r="AJ265" s="159" t="s">
        <v>282</v>
      </c>
      <c r="AK265" s="159" t="s">
        <v>282</v>
      </c>
      <c r="AL265" s="159" t="s">
        <v>282</v>
      </c>
      <c r="AM265" s="159" t="s">
        <v>282</v>
      </c>
      <c r="AN265" s="159" t="s">
        <v>282</v>
      </c>
      <c r="AO265" s="159" t="s">
        <v>282</v>
      </c>
      <c r="AP265" s="159" t="s">
        <v>282</v>
      </c>
      <c r="AQ265" s="159" t="s">
        <v>282</v>
      </c>
      <c r="AR265" s="159" t="s">
        <v>282</v>
      </c>
      <c r="AS265" s="159" t="s">
        <v>282</v>
      </c>
      <c r="AT265" s="159" t="s">
        <v>282</v>
      </c>
      <c r="AU265" s="159" t="s">
        <v>282</v>
      </c>
      <c r="AV265" s="159" t="s">
        <v>282</v>
      </c>
      <c r="AW265" s="159" t="s">
        <v>282</v>
      </c>
      <c r="AX265" s="159" t="s">
        <v>282</v>
      </c>
      <c r="AY265" s="159" t="s">
        <v>282</v>
      </c>
      <c r="AZ265" s="159" t="s">
        <v>282</v>
      </c>
      <c r="BA265" s="159" t="s">
        <v>282</v>
      </c>
      <c r="BB265" s="159" t="s">
        <v>282</v>
      </c>
      <c r="BC265" s="159" t="s">
        <v>282</v>
      </c>
      <c r="BD265" s="159" t="s">
        <v>282</v>
      </c>
      <c r="BE265" s="159" t="s">
        <v>282</v>
      </c>
    </row>
    <row r="266" spans="1:57" s="212" customFormat="1" x14ac:dyDescent="0.25">
      <c r="A266" s="212" t="s">
        <v>7484</v>
      </c>
      <c r="B266" s="212" t="s">
        <v>17784</v>
      </c>
      <c r="C266" s="212" t="s">
        <v>266</v>
      </c>
      <c r="D266" s="212" t="s">
        <v>282</v>
      </c>
      <c r="E266" s="212" t="s">
        <v>17782</v>
      </c>
      <c r="F266" s="212" t="s">
        <v>282</v>
      </c>
      <c r="G266" s="212" t="s">
        <v>282</v>
      </c>
      <c r="H266" s="159" t="s">
        <v>10507</v>
      </c>
      <c r="I266" s="159" t="s">
        <v>13168</v>
      </c>
      <c r="J266" s="302">
        <v>7</v>
      </c>
      <c r="K266" s="159">
        <v>6</v>
      </c>
      <c r="L266" s="159" t="s">
        <v>17787</v>
      </c>
      <c r="M266" s="159" t="s">
        <v>273</v>
      </c>
      <c r="N266" s="161" t="s">
        <v>246</v>
      </c>
      <c r="O266" s="161" t="s">
        <v>282</v>
      </c>
      <c r="P266" s="161" t="s">
        <v>17783</v>
      </c>
      <c r="Q266" s="161" t="s">
        <v>282</v>
      </c>
      <c r="R266" s="161" t="s">
        <v>282</v>
      </c>
      <c r="S266" s="161" t="s">
        <v>10507</v>
      </c>
      <c r="T266" s="161" t="s">
        <v>10527</v>
      </c>
      <c r="U266" s="161">
        <v>7</v>
      </c>
      <c r="V266" s="159">
        <v>6</v>
      </c>
      <c r="W266" s="159" t="s">
        <v>17788</v>
      </c>
      <c r="X266" s="159" t="s">
        <v>273</v>
      </c>
      <c r="Y266" s="212" t="s">
        <v>282</v>
      </c>
      <c r="Z266" s="212" t="s">
        <v>282</v>
      </c>
      <c r="AA266" s="212" t="s">
        <v>282</v>
      </c>
      <c r="AB266" s="212" t="s">
        <v>282</v>
      </c>
      <c r="AC266" s="212" t="s">
        <v>282</v>
      </c>
      <c r="AD266" s="159" t="s">
        <v>282</v>
      </c>
      <c r="AE266" s="159" t="s">
        <v>282</v>
      </c>
      <c r="AF266" s="284" t="s">
        <v>282</v>
      </c>
      <c r="AG266" s="212" t="s">
        <v>282</v>
      </c>
      <c r="AH266" s="159" t="s">
        <v>282</v>
      </c>
      <c r="AI266" s="159" t="s">
        <v>282</v>
      </c>
      <c r="AJ266" s="159" t="s">
        <v>282</v>
      </c>
      <c r="AK266" s="159" t="s">
        <v>282</v>
      </c>
      <c r="AL266" s="159" t="s">
        <v>282</v>
      </c>
      <c r="AM266" s="159" t="s">
        <v>282</v>
      </c>
      <c r="AN266" s="159" t="s">
        <v>282</v>
      </c>
      <c r="AO266" s="159" t="s">
        <v>282</v>
      </c>
      <c r="AP266" s="159" t="s">
        <v>282</v>
      </c>
      <c r="AQ266" s="159" t="s">
        <v>282</v>
      </c>
      <c r="AR266" s="159" t="s">
        <v>282</v>
      </c>
      <c r="AS266" s="159" t="s">
        <v>282</v>
      </c>
      <c r="AT266" s="159" t="s">
        <v>282</v>
      </c>
      <c r="AU266" s="159" t="s">
        <v>282</v>
      </c>
      <c r="AV266" s="159" t="s">
        <v>282</v>
      </c>
      <c r="AW266" s="159" t="s">
        <v>282</v>
      </c>
      <c r="AX266" s="159" t="s">
        <v>282</v>
      </c>
      <c r="AY266" s="159" t="s">
        <v>282</v>
      </c>
      <c r="AZ266" s="159" t="s">
        <v>282</v>
      </c>
      <c r="BA266" s="159" t="s">
        <v>282</v>
      </c>
      <c r="BB266" s="159" t="s">
        <v>282</v>
      </c>
      <c r="BC266" s="159" t="s">
        <v>282</v>
      </c>
      <c r="BD266" s="159" t="s">
        <v>282</v>
      </c>
      <c r="BE266" s="159" t="s">
        <v>282</v>
      </c>
    </row>
    <row r="267" spans="1:57" x14ac:dyDescent="0.25">
      <c r="A267" t="s">
        <v>819</v>
      </c>
      <c r="B267" s="212" t="s">
        <v>11464</v>
      </c>
      <c r="C267" t="s">
        <v>11460</v>
      </c>
      <c r="D267" t="s">
        <v>11273</v>
      </c>
      <c r="E267" t="s">
        <v>11465</v>
      </c>
      <c r="F267" t="s">
        <v>183</v>
      </c>
      <c r="G267" s="212" t="s">
        <v>282</v>
      </c>
      <c r="H267" s="159" t="s">
        <v>448</v>
      </c>
      <c r="I267" s="159" t="s">
        <v>11467</v>
      </c>
      <c r="J267">
        <v>3</v>
      </c>
      <c r="K267" s="159">
        <v>2</v>
      </c>
      <c r="L267" s="159" t="s">
        <v>273</v>
      </c>
      <c r="M267" s="159" t="s">
        <v>11466</v>
      </c>
      <c r="N267" t="s">
        <v>11461</v>
      </c>
      <c r="O267" s="161" t="s">
        <v>282</v>
      </c>
      <c r="P267" s="161" t="s">
        <v>11469</v>
      </c>
      <c r="Q267" s="161" t="s">
        <v>183</v>
      </c>
      <c r="R267" s="161" t="s">
        <v>282</v>
      </c>
      <c r="S267" s="161" t="s">
        <v>448</v>
      </c>
      <c r="T267" s="161" t="s">
        <v>11467</v>
      </c>
      <c r="U267">
        <v>3</v>
      </c>
      <c r="V267" s="159">
        <v>2</v>
      </c>
      <c r="W267" s="159" t="s">
        <v>273</v>
      </c>
      <c r="X267" s="159" t="s">
        <v>11468</v>
      </c>
      <c r="Y267" s="212" t="s">
        <v>282</v>
      </c>
      <c r="Z267" s="212" t="s">
        <v>282</v>
      </c>
      <c r="AA267" s="212" t="s">
        <v>282</v>
      </c>
      <c r="AB267" s="212" t="s">
        <v>282</v>
      </c>
      <c r="AC267" s="212" t="s">
        <v>282</v>
      </c>
      <c r="AD267" s="159" t="s">
        <v>282</v>
      </c>
      <c r="AE267" s="159" t="s">
        <v>282</v>
      </c>
      <c r="AF267" s="284" t="s">
        <v>282</v>
      </c>
      <c r="AG267" s="212" t="s">
        <v>282</v>
      </c>
      <c r="AH267" s="159" t="s">
        <v>282</v>
      </c>
      <c r="AI267" s="159" t="s">
        <v>282</v>
      </c>
      <c r="AJ267" s="159" t="s">
        <v>282</v>
      </c>
      <c r="AK267" s="159" t="s">
        <v>282</v>
      </c>
      <c r="AL267" s="159" t="s">
        <v>282</v>
      </c>
      <c r="AM267" s="159" t="s">
        <v>282</v>
      </c>
      <c r="AN267" s="159" t="s">
        <v>282</v>
      </c>
      <c r="AO267" s="159" t="s">
        <v>282</v>
      </c>
      <c r="AP267" s="159" t="s">
        <v>282</v>
      </c>
      <c r="AQ267" s="159" t="s">
        <v>282</v>
      </c>
      <c r="AR267" s="159" t="s">
        <v>282</v>
      </c>
      <c r="AS267" s="159" t="s">
        <v>282</v>
      </c>
      <c r="AT267" s="159" t="s">
        <v>282</v>
      </c>
      <c r="AU267" s="159" t="s">
        <v>282</v>
      </c>
      <c r="AV267" s="159" t="s">
        <v>282</v>
      </c>
      <c r="AW267" s="159" t="s">
        <v>282</v>
      </c>
      <c r="AX267" s="159" t="s">
        <v>282</v>
      </c>
      <c r="AY267" s="159" t="s">
        <v>282</v>
      </c>
      <c r="AZ267" s="159" t="s">
        <v>282</v>
      </c>
      <c r="BA267" s="159" t="s">
        <v>282</v>
      </c>
      <c r="BB267" s="159" t="s">
        <v>282</v>
      </c>
      <c r="BC267" s="159" t="s">
        <v>282</v>
      </c>
      <c r="BD267" s="159" t="s">
        <v>282</v>
      </c>
      <c r="BE267" s="159" t="s">
        <v>282</v>
      </c>
    </row>
    <row r="268" spans="1:57" s="212" customFormat="1" x14ac:dyDescent="0.25">
      <c r="A268" s="212" t="s">
        <v>2672</v>
      </c>
      <c r="B268" s="212" t="s">
        <v>282</v>
      </c>
      <c r="C268" s="212" t="s">
        <v>14274</v>
      </c>
      <c r="D268" s="212" t="s">
        <v>14645</v>
      </c>
      <c r="E268" s="212" t="s">
        <v>14643</v>
      </c>
      <c r="F268" s="212" t="s">
        <v>182</v>
      </c>
      <c r="G268" s="284" t="s">
        <v>14644</v>
      </c>
      <c r="H268" s="159" t="s">
        <v>448</v>
      </c>
      <c r="I268" s="159" t="s">
        <v>10751</v>
      </c>
      <c r="J268" s="212">
        <v>1</v>
      </c>
      <c r="K268" s="159">
        <v>8</v>
      </c>
      <c r="L268" s="159" t="s">
        <v>14650</v>
      </c>
      <c r="M268" s="159" t="s">
        <v>14642</v>
      </c>
      <c r="N268" s="212" t="s">
        <v>682</v>
      </c>
      <c r="O268" s="161" t="s">
        <v>282</v>
      </c>
      <c r="P268" s="161" t="s">
        <v>14646</v>
      </c>
      <c r="Q268" s="161" t="s">
        <v>183</v>
      </c>
      <c r="R268" s="161" t="s">
        <v>282</v>
      </c>
      <c r="S268" s="161" t="s">
        <v>635</v>
      </c>
      <c r="T268" s="161" t="s">
        <v>273</v>
      </c>
      <c r="U268" s="161" t="s">
        <v>273</v>
      </c>
      <c r="V268" s="159">
        <v>8</v>
      </c>
      <c r="W268" s="159" t="s">
        <v>273</v>
      </c>
      <c r="X268" s="159" t="s">
        <v>10534</v>
      </c>
      <c r="Y268" s="212" t="s">
        <v>282</v>
      </c>
      <c r="Z268" s="212" t="s">
        <v>282</v>
      </c>
      <c r="AA268" s="212" t="s">
        <v>282</v>
      </c>
      <c r="AB268" s="212" t="s">
        <v>282</v>
      </c>
      <c r="AC268" s="212" t="s">
        <v>282</v>
      </c>
      <c r="AD268" s="159" t="s">
        <v>282</v>
      </c>
      <c r="AE268" s="159" t="s">
        <v>282</v>
      </c>
      <c r="AF268" s="284" t="s">
        <v>282</v>
      </c>
      <c r="AG268" s="212" t="s">
        <v>282</v>
      </c>
      <c r="AH268" s="159" t="s">
        <v>282</v>
      </c>
      <c r="AI268" s="159" t="s">
        <v>282</v>
      </c>
      <c r="AJ268" s="159" t="s">
        <v>282</v>
      </c>
      <c r="AK268" s="159" t="s">
        <v>282</v>
      </c>
      <c r="AL268" s="159" t="s">
        <v>282</v>
      </c>
      <c r="AM268" s="159" t="s">
        <v>282</v>
      </c>
      <c r="AN268" s="159" t="s">
        <v>282</v>
      </c>
      <c r="AO268" s="159" t="s">
        <v>282</v>
      </c>
      <c r="AP268" s="159" t="s">
        <v>282</v>
      </c>
      <c r="AQ268" s="159" t="s">
        <v>282</v>
      </c>
      <c r="AR268" s="159" t="s">
        <v>282</v>
      </c>
      <c r="AS268" s="159" t="s">
        <v>282</v>
      </c>
      <c r="AT268" s="159" t="s">
        <v>282</v>
      </c>
      <c r="AU268" s="159" t="s">
        <v>282</v>
      </c>
      <c r="AV268" s="159" t="s">
        <v>282</v>
      </c>
      <c r="AW268" s="159" t="s">
        <v>282</v>
      </c>
      <c r="AX268" s="159" t="s">
        <v>282</v>
      </c>
      <c r="AY268" s="159" t="s">
        <v>282</v>
      </c>
      <c r="AZ268" s="159" t="s">
        <v>282</v>
      </c>
      <c r="BA268" s="159" t="s">
        <v>282</v>
      </c>
      <c r="BB268" s="159" t="s">
        <v>282</v>
      </c>
      <c r="BC268" s="159" t="s">
        <v>282</v>
      </c>
      <c r="BD268" s="159" t="s">
        <v>282</v>
      </c>
      <c r="BE268" s="159" t="s">
        <v>282</v>
      </c>
    </row>
    <row r="269" spans="1:57" s="212" customFormat="1" x14ac:dyDescent="0.25">
      <c r="A269" s="212" t="s">
        <v>9071</v>
      </c>
      <c r="B269" s="212" t="s">
        <v>282</v>
      </c>
      <c r="C269" s="212" t="s">
        <v>4504</v>
      </c>
      <c r="D269" s="212" t="s">
        <v>282</v>
      </c>
      <c r="E269" s="212" t="s">
        <v>14654</v>
      </c>
      <c r="F269" s="212" t="s">
        <v>183</v>
      </c>
      <c r="G269" s="284" t="s">
        <v>282</v>
      </c>
      <c r="H269" s="159" t="s">
        <v>10761</v>
      </c>
      <c r="I269" s="159" t="s">
        <v>14659</v>
      </c>
      <c r="J269" s="302">
        <v>7</v>
      </c>
      <c r="K269" s="159">
        <v>1.4</v>
      </c>
      <c r="L269" s="159" t="s">
        <v>273</v>
      </c>
      <c r="M269" s="159" t="s">
        <v>10534</v>
      </c>
      <c r="N269" s="212" t="s">
        <v>682</v>
      </c>
      <c r="O269" s="161" t="s">
        <v>282</v>
      </c>
      <c r="P269" s="161" t="s">
        <v>14655</v>
      </c>
      <c r="Q269" s="161" t="s">
        <v>183</v>
      </c>
      <c r="R269" s="161" t="s">
        <v>282</v>
      </c>
      <c r="S269" s="161" t="s">
        <v>10761</v>
      </c>
      <c r="T269" s="161" t="s">
        <v>14659</v>
      </c>
      <c r="U269" s="161">
        <v>7</v>
      </c>
      <c r="V269" s="159">
        <v>1.4</v>
      </c>
      <c r="W269" s="159" t="s">
        <v>273</v>
      </c>
      <c r="X269" s="159" t="s">
        <v>10534</v>
      </c>
      <c r="Y269" s="212" t="s">
        <v>282</v>
      </c>
      <c r="Z269" s="212" t="s">
        <v>282</v>
      </c>
      <c r="AA269" s="212" t="s">
        <v>282</v>
      </c>
      <c r="AB269" s="212" t="s">
        <v>282</v>
      </c>
      <c r="AC269" s="212" t="s">
        <v>282</v>
      </c>
      <c r="AD269" s="159" t="s">
        <v>282</v>
      </c>
      <c r="AE269" s="159" t="s">
        <v>282</v>
      </c>
      <c r="AF269" s="284" t="s">
        <v>282</v>
      </c>
      <c r="AG269" s="212" t="s">
        <v>282</v>
      </c>
      <c r="AH269" s="159" t="s">
        <v>282</v>
      </c>
      <c r="AI269" s="159" t="s">
        <v>282</v>
      </c>
      <c r="AJ269" s="159" t="s">
        <v>282</v>
      </c>
      <c r="AK269" s="159" t="s">
        <v>282</v>
      </c>
      <c r="AL269" s="159" t="s">
        <v>282</v>
      </c>
      <c r="AM269" s="159" t="s">
        <v>282</v>
      </c>
      <c r="AN269" s="159" t="s">
        <v>282</v>
      </c>
      <c r="AO269" s="159" t="s">
        <v>282</v>
      </c>
      <c r="AP269" s="159" t="s">
        <v>282</v>
      </c>
      <c r="AQ269" s="159" t="s">
        <v>282</v>
      </c>
      <c r="AR269" s="159" t="s">
        <v>282</v>
      </c>
      <c r="AS269" s="159" t="s">
        <v>282</v>
      </c>
      <c r="AT269" s="159" t="s">
        <v>282</v>
      </c>
      <c r="AU269" s="159" t="s">
        <v>282</v>
      </c>
      <c r="AV269" s="159" t="s">
        <v>282</v>
      </c>
      <c r="AW269" s="159" t="s">
        <v>282</v>
      </c>
      <c r="AX269" s="159" t="s">
        <v>282</v>
      </c>
      <c r="AY269" s="159" t="s">
        <v>282</v>
      </c>
      <c r="AZ269" s="159" t="s">
        <v>282</v>
      </c>
      <c r="BA269" s="159" t="s">
        <v>282</v>
      </c>
      <c r="BB269" s="159" t="s">
        <v>282</v>
      </c>
      <c r="BC269" s="159" t="s">
        <v>282</v>
      </c>
      <c r="BD269" s="159" t="s">
        <v>282</v>
      </c>
      <c r="BE269" s="159" t="s">
        <v>282</v>
      </c>
    </row>
    <row r="270" spans="1:57" x14ac:dyDescent="0.25">
      <c r="A270" t="s">
        <v>876</v>
      </c>
      <c r="B270" s="212" t="s">
        <v>11726</v>
      </c>
      <c r="C270" t="s">
        <v>266</v>
      </c>
      <c r="D270" t="s">
        <v>282</v>
      </c>
      <c r="E270" t="s">
        <v>282</v>
      </c>
      <c r="F270" t="s">
        <v>282</v>
      </c>
      <c r="G270" s="212" t="s">
        <v>282</v>
      </c>
      <c r="H270" s="159" t="s">
        <v>10507</v>
      </c>
      <c r="I270" s="159" t="s">
        <v>11478</v>
      </c>
      <c r="J270">
        <v>7</v>
      </c>
      <c r="K270" s="159">
        <v>6</v>
      </c>
      <c r="L270" s="159" t="s">
        <v>11482</v>
      </c>
      <c r="M270" s="159" t="s">
        <v>273</v>
      </c>
      <c r="N270" t="s">
        <v>263</v>
      </c>
      <c r="O270" s="161" t="s">
        <v>282</v>
      </c>
      <c r="P270" s="161" t="s">
        <v>282</v>
      </c>
      <c r="Q270" s="161" t="s">
        <v>282</v>
      </c>
      <c r="R270" s="161" t="s">
        <v>282</v>
      </c>
      <c r="S270" s="161" t="s">
        <v>10507</v>
      </c>
      <c r="T270" s="161" t="s">
        <v>11479</v>
      </c>
      <c r="U270">
        <v>7</v>
      </c>
      <c r="V270" s="159">
        <v>6</v>
      </c>
      <c r="W270" s="159" t="s">
        <v>11483</v>
      </c>
      <c r="X270" s="159" t="s">
        <v>273</v>
      </c>
      <c r="Y270" s="212" t="s">
        <v>282</v>
      </c>
      <c r="Z270" s="212" t="s">
        <v>282</v>
      </c>
      <c r="AA270" s="212" t="s">
        <v>282</v>
      </c>
      <c r="AB270" s="212" t="s">
        <v>282</v>
      </c>
      <c r="AC270" s="212" t="s">
        <v>282</v>
      </c>
      <c r="AD270" s="159" t="s">
        <v>282</v>
      </c>
      <c r="AE270" s="159" t="s">
        <v>282</v>
      </c>
      <c r="AF270" s="284" t="s">
        <v>282</v>
      </c>
      <c r="AG270" s="212" t="s">
        <v>282</v>
      </c>
      <c r="AH270" s="159" t="s">
        <v>282</v>
      </c>
      <c r="AI270" s="159" t="s">
        <v>282</v>
      </c>
      <c r="AJ270" s="159" t="s">
        <v>282</v>
      </c>
      <c r="AK270" s="159" t="s">
        <v>282</v>
      </c>
      <c r="AL270" s="159" t="s">
        <v>282</v>
      </c>
      <c r="AM270" s="159" t="s">
        <v>282</v>
      </c>
      <c r="AN270" s="159" t="s">
        <v>282</v>
      </c>
      <c r="AO270" s="159" t="s">
        <v>282</v>
      </c>
      <c r="AP270" s="159" t="s">
        <v>282</v>
      </c>
      <c r="AQ270" s="159" t="s">
        <v>282</v>
      </c>
      <c r="AR270" s="159" t="s">
        <v>282</v>
      </c>
      <c r="AS270" s="159" t="s">
        <v>282</v>
      </c>
      <c r="AT270" s="159" t="s">
        <v>282</v>
      </c>
      <c r="AU270" s="159" t="s">
        <v>282</v>
      </c>
      <c r="AV270" s="159" t="s">
        <v>282</v>
      </c>
      <c r="AW270" s="159" t="s">
        <v>282</v>
      </c>
      <c r="AX270" s="159" t="s">
        <v>282</v>
      </c>
      <c r="AY270" s="159" t="s">
        <v>282</v>
      </c>
      <c r="AZ270" s="159" t="s">
        <v>282</v>
      </c>
      <c r="BA270" s="159" t="s">
        <v>282</v>
      </c>
      <c r="BB270" s="159" t="s">
        <v>282</v>
      </c>
      <c r="BC270" s="159" t="s">
        <v>282</v>
      </c>
      <c r="BD270" s="159" t="s">
        <v>282</v>
      </c>
      <c r="BE270" s="159" t="s">
        <v>282</v>
      </c>
    </row>
    <row r="271" spans="1:57" s="212" customFormat="1" x14ac:dyDescent="0.25">
      <c r="A271" s="212" t="s">
        <v>2676</v>
      </c>
      <c r="B271" s="212" t="s">
        <v>282</v>
      </c>
      <c r="C271" s="212" t="s">
        <v>6916</v>
      </c>
      <c r="D271" s="212" t="s">
        <v>14663</v>
      </c>
      <c r="E271" s="212" t="s">
        <v>14664</v>
      </c>
      <c r="F271" s="212" t="s">
        <v>182</v>
      </c>
      <c r="G271" s="212" t="s">
        <v>273</v>
      </c>
      <c r="H271" s="159" t="s">
        <v>448</v>
      </c>
      <c r="I271" s="159" t="s">
        <v>11972</v>
      </c>
      <c r="J271" s="212">
        <v>1</v>
      </c>
      <c r="K271" s="159">
        <v>8</v>
      </c>
      <c r="L271" s="159" t="s">
        <v>273</v>
      </c>
      <c r="M271" s="159" t="s">
        <v>14662</v>
      </c>
      <c r="N271" s="212" t="s">
        <v>811</v>
      </c>
      <c r="O271" s="161" t="s">
        <v>282</v>
      </c>
      <c r="P271" s="212" t="s">
        <v>14661</v>
      </c>
      <c r="Q271" s="161" t="s">
        <v>282</v>
      </c>
      <c r="R271" s="161" t="s">
        <v>282</v>
      </c>
      <c r="S271" s="161" t="s">
        <v>10507</v>
      </c>
      <c r="T271" s="161" t="s">
        <v>273</v>
      </c>
      <c r="U271" s="161" t="s">
        <v>273</v>
      </c>
      <c r="V271" s="159">
        <v>8</v>
      </c>
      <c r="W271" s="159" t="s">
        <v>273</v>
      </c>
      <c r="X271" s="159" t="s">
        <v>10735</v>
      </c>
      <c r="Y271" s="212" t="s">
        <v>282</v>
      </c>
      <c r="Z271" s="212" t="s">
        <v>282</v>
      </c>
      <c r="AA271" s="212" t="s">
        <v>282</v>
      </c>
      <c r="AB271" s="212" t="s">
        <v>282</v>
      </c>
      <c r="AC271" s="212" t="s">
        <v>282</v>
      </c>
      <c r="AD271" s="159" t="s">
        <v>282</v>
      </c>
      <c r="AE271" s="159" t="s">
        <v>282</v>
      </c>
      <c r="AF271" s="284" t="s">
        <v>282</v>
      </c>
      <c r="AG271" s="212" t="s">
        <v>282</v>
      </c>
      <c r="AH271" s="159" t="s">
        <v>282</v>
      </c>
      <c r="AI271" s="159" t="s">
        <v>282</v>
      </c>
      <c r="AJ271" s="159" t="s">
        <v>282</v>
      </c>
      <c r="AK271" s="159" t="s">
        <v>282</v>
      </c>
      <c r="AL271" s="159" t="s">
        <v>282</v>
      </c>
      <c r="AM271" s="159" t="s">
        <v>282</v>
      </c>
      <c r="AN271" s="159" t="s">
        <v>282</v>
      </c>
      <c r="AO271" s="159" t="s">
        <v>282</v>
      </c>
      <c r="AP271" s="159" t="s">
        <v>282</v>
      </c>
      <c r="AQ271" s="159" t="s">
        <v>282</v>
      </c>
      <c r="AR271" s="159" t="s">
        <v>282</v>
      </c>
      <c r="AS271" s="159" t="s">
        <v>282</v>
      </c>
      <c r="AT271" s="159" t="s">
        <v>282</v>
      </c>
      <c r="AU271" s="159" t="s">
        <v>282</v>
      </c>
      <c r="AV271" s="159" t="s">
        <v>282</v>
      </c>
      <c r="AW271" s="159" t="s">
        <v>282</v>
      </c>
      <c r="AX271" s="159" t="s">
        <v>282</v>
      </c>
      <c r="AY271" s="159" t="s">
        <v>282</v>
      </c>
      <c r="AZ271" s="159" t="s">
        <v>282</v>
      </c>
      <c r="BA271" s="159" t="s">
        <v>282</v>
      </c>
      <c r="BB271" s="159" t="s">
        <v>282</v>
      </c>
      <c r="BC271" s="159" t="s">
        <v>282</v>
      </c>
      <c r="BD271" s="159" t="s">
        <v>282</v>
      </c>
      <c r="BE271" s="159" t="s">
        <v>282</v>
      </c>
    </row>
    <row r="272" spans="1:57" s="212" customFormat="1" x14ac:dyDescent="0.25">
      <c r="A272" s="212" t="s">
        <v>291</v>
      </c>
      <c r="B272" s="212" t="s">
        <v>12015</v>
      </c>
      <c r="C272" s="212" t="s">
        <v>257</v>
      </c>
      <c r="D272" s="212" t="s">
        <v>282</v>
      </c>
      <c r="E272" s="212" t="s">
        <v>12008</v>
      </c>
      <c r="F272" s="212" t="s">
        <v>282</v>
      </c>
      <c r="G272" s="212" t="s">
        <v>282</v>
      </c>
      <c r="H272" s="159" t="s">
        <v>10507</v>
      </c>
      <c r="I272" s="159" t="s">
        <v>406</v>
      </c>
      <c r="J272" s="212">
        <v>7</v>
      </c>
      <c r="K272" s="159">
        <v>6</v>
      </c>
      <c r="L272" s="159" t="s">
        <v>12013</v>
      </c>
      <c r="M272" s="159" t="s">
        <v>273</v>
      </c>
      <c r="N272" s="212" t="s">
        <v>255</v>
      </c>
      <c r="O272" s="161" t="s">
        <v>282</v>
      </c>
      <c r="P272" s="161" t="s">
        <v>12009</v>
      </c>
      <c r="Q272" s="161" t="s">
        <v>282</v>
      </c>
      <c r="R272" s="161" t="s">
        <v>282</v>
      </c>
      <c r="S272" s="161" t="s">
        <v>10507</v>
      </c>
      <c r="T272" s="161" t="s">
        <v>11050</v>
      </c>
      <c r="U272" s="212">
        <v>7</v>
      </c>
      <c r="V272" s="159">
        <v>6</v>
      </c>
      <c r="W272" s="159" t="s">
        <v>12014</v>
      </c>
      <c r="X272" s="159" t="s">
        <v>273</v>
      </c>
      <c r="Y272" s="212" t="s">
        <v>282</v>
      </c>
      <c r="Z272" s="212" t="s">
        <v>282</v>
      </c>
      <c r="AA272" s="212" t="s">
        <v>282</v>
      </c>
      <c r="AB272" s="212" t="s">
        <v>282</v>
      </c>
      <c r="AC272" s="212" t="s">
        <v>282</v>
      </c>
      <c r="AD272" s="159" t="s">
        <v>282</v>
      </c>
      <c r="AE272" s="159" t="s">
        <v>282</v>
      </c>
      <c r="AF272" s="284" t="s">
        <v>282</v>
      </c>
      <c r="AG272" s="212" t="s">
        <v>282</v>
      </c>
      <c r="AH272" s="159" t="s">
        <v>282</v>
      </c>
      <c r="AI272" s="159" t="s">
        <v>282</v>
      </c>
      <c r="AJ272" s="159" t="s">
        <v>282</v>
      </c>
      <c r="AK272" s="159" t="s">
        <v>282</v>
      </c>
      <c r="AL272" s="159" t="s">
        <v>282</v>
      </c>
      <c r="AM272" s="159" t="s">
        <v>282</v>
      </c>
      <c r="AN272" s="159" t="s">
        <v>282</v>
      </c>
      <c r="AO272" s="159" t="s">
        <v>282</v>
      </c>
      <c r="AP272" s="159" t="s">
        <v>282</v>
      </c>
      <c r="AQ272" s="159" t="s">
        <v>282</v>
      </c>
      <c r="AR272" s="159" t="s">
        <v>282</v>
      </c>
      <c r="AS272" s="159" t="s">
        <v>282</v>
      </c>
      <c r="AT272" s="159" t="s">
        <v>282</v>
      </c>
      <c r="AU272" s="159" t="s">
        <v>282</v>
      </c>
      <c r="AV272" s="159" t="s">
        <v>282</v>
      </c>
      <c r="AW272" s="159" t="s">
        <v>282</v>
      </c>
      <c r="AX272" s="159" t="s">
        <v>282</v>
      </c>
      <c r="AY272" s="159" t="s">
        <v>282</v>
      </c>
      <c r="AZ272" s="159" t="s">
        <v>282</v>
      </c>
      <c r="BA272" s="159" t="s">
        <v>282</v>
      </c>
      <c r="BB272" s="159" t="s">
        <v>282</v>
      </c>
      <c r="BC272" s="159" t="s">
        <v>282</v>
      </c>
      <c r="BD272" s="159" t="s">
        <v>282</v>
      </c>
      <c r="BE272" s="159" t="s">
        <v>282</v>
      </c>
    </row>
    <row r="273" spans="1:57" s="212" customFormat="1" x14ac:dyDescent="0.25">
      <c r="A273" s="212" t="s">
        <v>7486</v>
      </c>
      <c r="B273" s="212" t="s">
        <v>13378</v>
      </c>
      <c r="C273" s="212" t="s">
        <v>261</v>
      </c>
      <c r="D273" s="212" t="s">
        <v>282</v>
      </c>
      <c r="E273" s="212" t="s">
        <v>282</v>
      </c>
      <c r="F273" s="212" t="s">
        <v>282</v>
      </c>
      <c r="G273" s="212" t="s">
        <v>282</v>
      </c>
      <c r="H273" s="159" t="s">
        <v>10507</v>
      </c>
      <c r="I273" s="159" t="s">
        <v>10771</v>
      </c>
      <c r="J273" s="159" t="s">
        <v>273</v>
      </c>
      <c r="K273" s="159">
        <v>6</v>
      </c>
      <c r="L273" s="159" t="s">
        <v>273</v>
      </c>
      <c r="M273" s="159" t="s">
        <v>273</v>
      </c>
      <c r="N273" s="159" t="s">
        <v>257</v>
      </c>
      <c r="O273" s="161" t="s">
        <v>282</v>
      </c>
      <c r="P273" s="161" t="s">
        <v>282</v>
      </c>
      <c r="Q273" s="161" t="s">
        <v>282</v>
      </c>
      <c r="R273" s="161" t="s">
        <v>282</v>
      </c>
      <c r="S273" s="161" t="s">
        <v>10507</v>
      </c>
      <c r="T273" s="161" t="s">
        <v>10527</v>
      </c>
      <c r="U273" s="161" t="s">
        <v>273</v>
      </c>
      <c r="V273" s="159">
        <v>6</v>
      </c>
      <c r="W273" s="159" t="s">
        <v>273</v>
      </c>
      <c r="X273" s="159" t="s">
        <v>273</v>
      </c>
      <c r="Y273" s="212" t="s">
        <v>282</v>
      </c>
      <c r="Z273" s="212" t="s">
        <v>282</v>
      </c>
      <c r="AA273" s="212" t="s">
        <v>282</v>
      </c>
      <c r="AB273" s="212" t="s">
        <v>282</v>
      </c>
      <c r="AC273" s="212" t="s">
        <v>282</v>
      </c>
      <c r="AD273" s="159" t="s">
        <v>282</v>
      </c>
      <c r="AE273" s="159" t="s">
        <v>282</v>
      </c>
      <c r="AF273" s="284" t="s">
        <v>282</v>
      </c>
      <c r="AG273" s="212" t="s">
        <v>282</v>
      </c>
      <c r="AH273" s="159" t="s">
        <v>282</v>
      </c>
      <c r="AI273" s="159" t="s">
        <v>282</v>
      </c>
      <c r="AJ273" s="159" t="s">
        <v>282</v>
      </c>
      <c r="AK273" s="159" t="s">
        <v>282</v>
      </c>
      <c r="AL273" s="159" t="s">
        <v>282</v>
      </c>
      <c r="AM273" s="159" t="s">
        <v>282</v>
      </c>
      <c r="AN273" s="159" t="s">
        <v>282</v>
      </c>
      <c r="AO273" s="159" t="s">
        <v>282</v>
      </c>
      <c r="AP273" s="159" t="s">
        <v>282</v>
      </c>
      <c r="AQ273" s="159" t="s">
        <v>282</v>
      </c>
      <c r="AR273" s="159" t="s">
        <v>282</v>
      </c>
      <c r="AS273" s="159" t="s">
        <v>282</v>
      </c>
      <c r="AT273" s="159" t="s">
        <v>282</v>
      </c>
      <c r="AU273" s="159" t="s">
        <v>282</v>
      </c>
      <c r="AV273" s="159" t="s">
        <v>282</v>
      </c>
      <c r="AW273" s="159" t="s">
        <v>282</v>
      </c>
      <c r="AX273" s="159" t="s">
        <v>282</v>
      </c>
      <c r="AY273" s="159" t="s">
        <v>282</v>
      </c>
      <c r="AZ273" s="159" t="s">
        <v>282</v>
      </c>
      <c r="BA273" s="159" t="s">
        <v>282</v>
      </c>
      <c r="BB273" s="159" t="s">
        <v>282</v>
      </c>
      <c r="BC273" s="159" t="s">
        <v>282</v>
      </c>
      <c r="BD273" s="159" t="s">
        <v>282</v>
      </c>
      <c r="BE273" s="159" t="s">
        <v>282</v>
      </c>
    </row>
    <row r="274" spans="1:57" s="212" customFormat="1" x14ac:dyDescent="0.25">
      <c r="A274" s="212" t="s">
        <v>9696</v>
      </c>
      <c r="B274" s="212" t="s">
        <v>14068</v>
      </c>
      <c r="C274" s="212" t="s">
        <v>10471</v>
      </c>
      <c r="D274" s="212" t="s">
        <v>282</v>
      </c>
      <c r="E274" s="212" t="s">
        <v>14293</v>
      </c>
      <c r="F274" s="212" t="s">
        <v>183</v>
      </c>
      <c r="G274" s="212" t="s">
        <v>282</v>
      </c>
      <c r="H274" s="159" t="s">
        <v>448</v>
      </c>
      <c r="I274" s="159" t="s">
        <v>11240</v>
      </c>
      <c r="J274" s="159">
        <v>5</v>
      </c>
      <c r="K274" s="159">
        <v>6</v>
      </c>
      <c r="L274" s="159" t="s">
        <v>273</v>
      </c>
      <c r="M274" s="159" t="s">
        <v>273</v>
      </c>
      <c r="N274" s="159" t="s">
        <v>306</v>
      </c>
      <c r="O274" s="161" t="s">
        <v>282</v>
      </c>
      <c r="P274" s="161" t="s">
        <v>282</v>
      </c>
      <c r="Q274" s="161" t="s">
        <v>282</v>
      </c>
      <c r="R274" s="161" t="s">
        <v>282</v>
      </c>
      <c r="S274" s="161" t="s">
        <v>282</v>
      </c>
      <c r="T274" s="161" t="s">
        <v>282</v>
      </c>
      <c r="U274" s="161" t="s">
        <v>282</v>
      </c>
      <c r="V274" s="159">
        <v>6</v>
      </c>
      <c r="W274" s="159" t="s">
        <v>282</v>
      </c>
      <c r="X274" s="159" t="s">
        <v>282</v>
      </c>
      <c r="Y274" s="212" t="s">
        <v>282</v>
      </c>
      <c r="Z274" s="212" t="s">
        <v>282</v>
      </c>
      <c r="AA274" s="212" t="s">
        <v>282</v>
      </c>
      <c r="AB274" s="212" t="s">
        <v>282</v>
      </c>
      <c r="AC274" s="212" t="s">
        <v>282</v>
      </c>
      <c r="AD274" s="159" t="s">
        <v>282</v>
      </c>
      <c r="AE274" s="159" t="s">
        <v>282</v>
      </c>
      <c r="AF274" s="284" t="s">
        <v>282</v>
      </c>
      <c r="AG274" s="212" t="s">
        <v>282</v>
      </c>
      <c r="AH274" s="159" t="s">
        <v>282</v>
      </c>
      <c r="AI274" s="159" t="s">
        <v>282</v>
      </c>
      <c r="AJ274" s="159" t="s">
        <v>282</v>
      </c>
      <c r="AK274" s="159" t="s">
        <v>282</v>
      </c>
      <c r="AL274" s="159" t="s">
        <v>282</v>
      </c>
      <c r="AM274" s="159" t="s">
        <v>282</v>
      </c>
      <c r="AN274" s="159" t="s">
        <v>282</v>
      </c>
      <c r="AO274" s="159" t="s">
        <v>282</v>
      </c>
      <c r="AP274" s="159" t="s">
        <v>282</v>
      </c>
      <c r="AQ274" s="159" t="s">
        <v>282</v>
      </c>
      <c r="AR274" s="159" t="s">
        <v>282</v>
      </c>
      <c r="AS274" s="159" t="s">
        <v>282</v>
      </c>
      <c r="AT274" s="159" t="s">
        <v>282</v>
      </c>
      <c r="AU274" s="159" t="s">
        <v>282</v>
      </c>
      <c r="AV274" s="159" t="s">
        <v>282</v>
      </c>
      <c r="AW274" s="159" t="s">
        <v>282</v>
      </c>
      <c r="AX274" s="159" t="s">
        <v>282</v>
      </c>
      <c r="AY274" s="159" t="s">
        <v>282</v>
      </c>
      <c r="AZ274" s="159" t="s">
        <v>282</v>
      </c>
      <c r="BA274" s="159" t="s">
        <v>282</v>
      </c>
      <c r="BB274" s="159" t="s">
        <v>282</v>
      </c>
      <c r="BC274" s="159" t="s">
        <v>282</v>
      </c>
      <c r="BD274" s="159" t="s">
        <v>282</v>
      </c>
      <c r="BE274" s="159" t="s">
        <v>282</v>
      </c>
    </row>
    <row r="275" spans="1:57" s="212" customFormat="1" x14ac:dyDescent="0.25">
      <c r="A275" s="212" t="s">
        <v>7168</v>
      </c>
      <c r="B275" s="212" t="s">
        <v>14299</v>
      </c>
      <c r="C275" s="212" t="s">
        <v>246</v>
      </c>
      <c r="D275" s="212" t="s">
        <v>282</v>
      </c>
      <c r="E275" s="212" t="s">
        <v>282</v>
      </c>
      <c r="F275" s="212" t="s">
        <v>282</v>
      </c>
      <c r="G275" s="212" t="s">
        <v>282</v>
      </c>
      <c r="H275" s="159" t="s">
        <v>10507</v>
      </c>
      <c r="I275" s="159" t="s">
        <v>406</v>
      </c>
      <c r="J275" s="159" t="s">
        <v>273</v>
      </c>
      <c r="K275" s="159">
        <v>8</v>
      </c>
      <c r="L275" s="159" t="s">
        <v>11862</v>
      </c>
      <c r="M275" s="159" t="s">
        <v>273</v>
      </c>
      <c r="N275" s="159" t="s">
        <v>790</v>
      </c>
      <c r="O275" s="161" t="s">
        <v>282</v>
      </c>
      <c r="P275" s="161" t="s">
        <v>282</v>
      </c>
      <c r="Q275" s="161" t="s">
        <v>282</v>
      </c>
      <c r="R275" s="161" t="s">
        <v>282</v>
      </c>
      <c r="S275" s="161" t="s">
        <v>10507</v>
      </c>
      <c r="T275" s="161" t="s">
        <v>273</v>
      </c>
      <c r="U275" s="161" t="s">
        <v>273</v>
      </c>
      <c r="V275" s="159">
        <v>8</v>
      </c>
      <c r="W275" s="159" t="s">
        <v>273</v>
      </c>
      <c r="X275" s="159" t="s">
        <v>273</v>
      </c>
      <c r="Y275" s="212" t="s">
        <v>282</v>
      </c>
      <c r="Z275" s="212" t="s">
        <v>282</v>
      </c>
      <c r="AA275" s="212" t="s">
        <v>282</v>
      </c>
      <c r="AB275" s="212" t="s">
        <v>282</v>
      </c>
      <c r="AC275" s="212" t="s">
        <v>282</v>
      </c>
      <c r="AD275" s="159" t="s">
        <v>282</v>
      </c>
      <c r="AE275" s="159" t="s">
        <v>282</v>
      </c>
      <c r="AF275" s="284" t="s">
        <v>282</v>
      </c>
      <c r="AG275" s="212" t="s">
        <v>282</v>
      </c>
      <c r="AH275" s="159" t="s">
        <v>282</v>
      </c>
      <c r="AI275" s="159" t="s">
        <v>282</v>
      </c>
      <c r="AJ275" s="159" t="s">
        <v>282</v>
      </c>
      <c r="AK275" s="159" t="s">
        <v>282</v>
      </c>
      <c r="AL275" s="159" t="s">
        <v>282</v>
      </c>
      <c r="AM275" s="159" t="s">
        <v>282</v>
      </c>
      <c r="AN275" s="159" t="s">
        <v>282</v>
      </c>
      <c r="AO275" s="159" t="s">
        <v>282</v>
      </c>
      <c r="AP275" s="159" t="s">
        <v>282</v>
      </c>
      <c r="AQ275" s="159" t="s">
        <v>282</v>
      </c>
      <c r="AR275" s="159" t="s">
        <v>282</v>
      </c>
      <c r="AS275" s="159" t="s">
        <v>282</v>
      </c>
      <c r="AT275" s="159" t="s">
        <v>282</v>
      </c>
      <c r="AU275" s="159" t="s">
        <v>282</v>
      </c>
      <c r="AV275" s="159" t="s">
        <v>282</v>
      </c>
      <c r="AW275" s="159" t="s">
        <v>282</v>
      </c>
      <c r="AX275" s="159" t="s">
        <v>282</v>
      </c>
      <c r="AY275" s="159" t="s">
        <v>282</v>
      </c>
      <c r="AZ275" s="159" t="s">
        <v>282</v>
      </c>
      <c r="BA275" s="159" t="s">
        <v>282</v>
      </c>
      <c r="BB275" s="159" t="s">
        <v>282</v>
      </c>
      <c r="BC275" s="159" t="s">
        <v>282</v>
      </c>
      <c r="BD275" s="159" t="s">
        <v>282</v>
      </c>
      <c r="BE275" s="159" t="s">
        <v>282</v>
      </c>
    </row>
    <row r="276" spans="1:57" s="212" customFormat="1" x14ac:dyDescent="0.25">
      <c r="A276" s="212" t="s">
        <v>7171</v>
      </c>
      <c r="B276" s="212" t="s">
        <v>14299</v>
      </c>
      <c r="C276" s="212" t="s">
        <v>258</v>
      </c>
      <c r="D276" s="212" t="s">
        <v>282</v>
      </c>
      <c r="E276" s="212" t="s">
        <v>282</v>
      </c>
      <c r="F276" s="212" t="s">
        <v>282</v>
      </c>
      <c r="G276" s="212" t="s">
        <v>282</v>
      </c>
      <c r="H276" s="159" t="s">
        <v>10507</v>
      </c>
      <c r="I276" s="159" t="s">
        <v>4317</v>
      </c>
      <c r="J276" s="159" t="s">
        <v>273</v>
      </c>
      <c r="K276" s="159">
        <v>8</v>
      </c>
      <c r="L276" s="159" t="s">
        <v>14302</v>
      </c>
      <c r="M276" s="159" t="s">
        <v>273</v>
      </c>
      <c r="N276" s="159" t="s">
        <v>790</v>
      </c>
      <c r="O276" s="161" t="s">
        <v>282</v>
      </c>
      <c r="P276" s="161" t="s">
        <v>282</v>
      </c>
      <c r="Q276" s="161" t="s">
        <v>282</v>
      </c>
      <c r="R276" s="161" t="s">
        <v>282</v>
      </c>
      <c r="S276" s="161" t="s">
        <v>10507</v>
      </c>
      <c r="T276" s="161" t="s">
        <v>273</v>
      </c>
      <c r="U276" s="161" t="s">
        <v>273</v>
      </c>
      <c r="V276" s="159">
        <v>8</v>
      </c>
      <c r="W276" s="159" t="s">
        <v>273</v>
      </c>
      <c r="X276" s="159" t="s">
        <v>273</v>
      </c>
      <c r="Y276" s="212" t="s">
        <v>282</v>
      </c>
      <c r="Z276" s="212" t="s">
        <v>282</v>
      </c>
      <c r="AA276" s="212" t="s">
        <v>282</v>
      </c>
      <c r="AB276" s="212" t="s">
        <v>282</v>
      </c>
      <c r="AC276" s="212" t="s">
        <v>282</v>
      </c>
      <c r="AD276" s="159" t="s">
        <v>282</v>
      </c>
      <c r="AE276" s="159" t="s">
        <v>282</v>
      </c>
      <c r="AF276" s="284" t="s">
        <v>282</v>
      </c>
      <c r="AG276" s="212" t="s">
        <v>282</v>
      </c>
      <c r="AH276" s="159" t="s">
        <v>282</v>
      </c>
      <c r="AI276" s="159" t="s">
        <v>282</v>
      </c>
      <c r="AJ276" s="159" t="s">
        <v>282</v>
      </c>
      <c r="AK276" s="159" t="s">
        <v>282</v>
      </c>
      <c r="AL276" s="159" t="s">
        <v>282</v>
      </c>
      <c r="AM276" s="159" t="s">
        <v>282</v>
      </c>
      <c r="AN276" s="159" t="s">
        <v>282</v>
      </c>
      <c r="AO276" s="159" t="s">
        <v>282</v>
      </c>
      <c r="AP276" s="159" t="s">
        <v>282</v>
      </c>
      <c r="AQ276" s="159" t="s">
        <v>282</v>
      </c>
      <c r="AR276" s="159" t="s">
        <v>282</v>
      </c>
      <c r="AS276" s="159" t="s">
        <v>282</v>
      </c>
      <c r="AT276" s="159" t="s">
        <v>282</v>
      </c>
      <c r="AU276" s="159" t="s">
        <v>282</v>
      </c>
      <c r="AV276" s="159" t="s">
        <v>282</v>
      </c>
      <c r="AW276" s="159" t="s">
        <v>282</v>
      </c>
      <c r="AX276" s="159" t="s">
        <v>282</v>
      </c>
      <c r="AY276" s="159" t="s">
        <v>282</v>
      </c>
      <c r="AZ276" s="159" t="s">
        <v>282</v>
      </c>
      <c r="BA276" s="159" t="s">
        <v>282</v>
      </c>
      <c r="BB276" s="159" t="s">
        <v>282</v>
      </c>
      <c r="BC276" s="159" t="s">
        <v>282</v>
      </c>
      <c r="BD276" s="159" t="s">
        <v>282</v>
      </c>
      <c r="BE276" s="159" t="s">
        <v>282</v>
      </c>
    </row>
    <row r="277" spans="1:57" s="212" customFormat="1" x14ac:dyDescent="0.25">
      <c r="A277" s="212" t="s">
        <v>7172</v>
      </c>
      <c r="B277" s="212" t="s">
        <v>14299</v>
      </c>
      <c r="C277" s="212" t="s">
        <v>258</v>
      </c>
      <c r="D277" s="212" t="s">
        <v>282</v>
      </c>
      <c r="E277" s="212" t="s">
        <v>282</v>
      </c>
      <c r="F277" s="212" t="s">
        <v>282</v>
      </c>
      <c r="G277" s="212" t="s">
        <v>282</v>
      </c>
      <c r="H277" s="159" t="s">
        <v>10507</v>
      </c>
      <c r="I277" s="159" t="s">
        <v>4317</v>
      </c>
      <c r="J277" s="159" t="s">
        <v>273</v>
      </c>
      <c r="K277" s="159">
        <v>8</v>
      </c>
      <c r="L277" s="159" t="s">
        <v>14302</v>
      </c>
      <c r="M277" s="159" t="s">
        <v>273</v>
      </c>
      <c r="N277" s="159" t="s">
        <v>790</v>
      </c>
      <c r="O277" s="161" t="s">
        <v>282</v>
      </c>
      <c r="P277" s="161" t="s">
        <v>282</v>
      </c>
      <c r="Q277" s="161" t="s">
        <v>282</v>
      </c>
      <c r="R277" s="161" t="s">
        <v>282</v>
      </c>
      <c r="S277" s="161" t="s">
        <v>10507</v>
      </c>
      <c r="T277" s="161" t="s">
        <v>273</v>
      </c>
      <c r="U277" s="161" t="s">
        <v>273</v>
      </c>
      <c r="V277" s="159">
        <v>8</v>
      </c>
      <c r="W277" s="159" t="s">
        <v>273</v>
      </c>
      <c r="X277" s="159" t="s">
        <v>273</v>
      </c>
      <c r="Y277" s="212" t="s">
        <v>282</v>
      </c>
      <c r="Z277" s="212" t="s">
        <v>282</v>
      </c>
      <c r="AA277" s="212" t="s">
        <v>282</v>
      </c>
      <c r="AB277" s="212" t="s">
        <v>282</v>
      </c>
      <c r="AC277" s="212" t="s">
        <v>282</v>
      </c>
      <c r="AD277" s="159" t="s">
        <v>282</v>
      </c>
      <c r="AE277" s="159" t="s">
        <v>282</v>
      </c>
      <c r="AF277" s="284" t="s">
        <v>282</v>
      </c>
      <c r="AG277" s="212" t="s">
        <v>282</v>
      </c>
      <c r="AH277" s="159" t="s">
        <v>282</v>
      </c>
      <c r="AI277" s="159" t="s">
        <v>282</v>
      </c>
      <c r="AJ277" s="159" t="s">
        <v>282</v>
      </c>
      <c r="AK277" s="159" t="s">
        <v>282</v>
      </c>
      <c r="AL277" s="159" t="s">
        <v>282</v>
      </c>
      <c r="AM277" s="159" t="s">
        <v>282</v>
      </c>
      <c r="AN277" s="159" t="s">
        <v>282</v>
      </c>
      <c r="AO277" s="159" t="s">
        <v>282</v>
      </c>
      <c r="AP277" s="159" t="s">
        <v>282</v>
      </c>
      <c r="AQ277" s="159" t="s">
        <v>282</v>
      </c>
      <c r="AR277" s="159" t="s">
        <v>282</v>
      </c>
      <c r="AS277" s="159" t="s">
        <v>282</v>
      </c>
      <c r="AT277" s="159" t="s">
        <v>282</v>
      </c>
      <c r="AU277" s="159" t="s">
        <v>282</v>
      </c>
      <c r="AV277" s="159" t="s">
        <v>282</v>
      </c>
      <c r="AW277" s="159" t="s">
        <v>282</v>
      </c>
      <c r="AX277" s="159" t="s">
        <v>282</v>
      </c>
      <c r="AY277" s="159" t="s">
        <v>282</v>
      </c>
      <c r="AZ277" s="159" t="s">
        <v>282</v>
      </c>
      <c r="BA277" s="159" t="s">
        <v>282</v>
      </c>
      <c r="BB277" s="159" t="s">
        <v>282</v>
      </c>
      <c r="BC277" s="159" t="s">
        <v>282</v>
      </c>
      <c r="BD277" s="159" t="s">
        <v>282</v>
      </c>
      <c r="BE277" s="159" t="s">
        <v>282</v>
      </c>
    </row>
    <row r="278" spans="1:57" s="212" customFormat="1" x14ac:dyDescent="0.25">
      <c r="A278" s="212" t="s">
        <v>7206</v>
      </c>
      <c r="B278" s="212" t="s">
        <v>282</v>
      </c>
      <c r="C278" s="212" t="s">
        <v>246</v>
      </c>
      <c r="D278" s="212" t="s">
        <v>282</v>
      </c>
      <c r="E278" s="212" t="s">
        <v>282</v>
      </c>
      <c r="F278" s="212" t="s">
        <v>282</v>
      </c>
      <c r="G278" s="212" t="s">
        <v>282</v>
      </c>
      <c r="H278" s="159" t="s">
        <v>10507</v>
      </c>
      <c r="I278" s="159" t="s">
        <v>406</v>
      </c>
      <c r="J278" s="159" t="s">
        <v>273</v>
      </c>
      <c r="K278" s="159">
        <v>8</v>
      </c>
      <c r="L278" s="159" t="s">
        <v>11862</v>
      </c>
      <c r="M278" s="159" t="s">
        <v>273</v>
      </c>
      <c r="N278" s="159" t="s">
        <v>790</v>
      </c>
      <c r="O278" s="161" t="s">
        <v>282</v>
      </c>
      <c r="P278" s="161" t="s">
        <v>282</v>
      </c>
      <c r="Q278" s="161" t="s">
        <v>282</v>
      </c>
      <c r="R278" s="161" t="s">
        <v>282</v>
      </c>
      <c r="S278" s="161" t="s">
        <v>10507</v>
      </c>
      <c r="T278" s="161" t="s">
        <v>273</v>
      </c>
      <c r="U278" s="161" t="s">
        <v>273</v>
      </c>
      <c r="V278" s="159">
        <v>8</v>
      </c>
      <c r="W278" s="159" t="s">
        <v>273</v>
      </c>
      <c r="X278" s="159" t="s">
        <v>273</v>
      </c>
      <c r="Y278" s="212" t="s">
        <v>282</v>
      </c>
      <c r="Z278" s="212" t="s">
        <v>282</v>
      </c>
      <c r="AA278" s="212" t="s">
        <v>282</v>
      </c>
      <c r="AB278" s="212" t="s">
        <v>282</v>
      </c>
      <c r="AC278" s="212" t="s">
        <v>282</v>
      </c>
      <c r="AD278" s="159" t="s">
        <v>282</v>
      </c>
      <c r="AE278" s="159" t="s">
        <v>282</v>
      </c>
      <c r="AF278" s="284" t="s">
        <v>282</v>
      </c>
      <c r="AG278" s="212" t="s">
        <v>282</v>
      </c>
      <c r="AH278" s="159" t="s">
        <v>282</v>
      </c>
      <c r="AI278" s="159" t="s">
        <v>282</v>
      </c>
      <c r="AJ278" s="159" t="s">
        <v>282</v>
      </c>
      <c r="AK278" s="159" t="s">
        <v>282</v>
      </c>
      <c r="AL278" s="159" t="s">
        <v>282</v>
      </c>
      <c r="AM278" s="159" t="s">
        <v>282</v>
      </c>
      <c r="AN278" s="159" t="s">
        <v>282</v>
      </c>
      <c r="AO278" s="159" t="s">
        <v>282</v>
      </c>
      <c r="AP278" s="159" t="s">
        <v>282</v>
      </c>
      <c r="AQ278" s="159" t="s">
        <v>282</v>
      </c>
      <c r="AR278" s="159" t="s">
        <v>282</v>
      </c>
      <c r="AS278" s="159" t="s">
        <v>282</v>
      </c>
      <c r="AT278" s="159" t="s">
        <v>282</v>
      </c>
      <c r="AU278" s="159" t="s">
        <v>282</v>
      </c>
      <c r="AV278" s="159" t="s">
        <v>282</v>
      </c>
      <c r="AW278" s="159" t="s">
        <v>282</v>
      </c>
      <c r="AX278" s="159" t="s">
        <v>282</v>
      </c>
      <c r="AY278" s="159" t="s">
        <v>282</v>
      </c>
      <c r="AZ278" s="159" t="s">
        <v>282</v>
      </c>
      <c r="BA278" s="159" t="s">
        <v>282</v>
      </c>
      <c r="BB278" s="159" t="s">
        <v>282</v>
      </c>
      <c r="BC278" s="159" t="s">
        <v>282</v>
      </c>
      <c r="BD278" s="159" t="s">
        <v>282</v>
      </c>
      <c r="BE278" s="159" t="s">
        <v>282</v>
      </c>
    </row>
    <row r="279" spans="1:57" x14ac:dyDescent="0.25">
      <c r="A279" t="s">
        <v>4666</v>
      </c>
      <c r="B279" s="212" t="s">
        <v>11486</v>
      </c>
      <c r="C279" t="s">
        <v>10668</v>
      </c>
      <c r="D279" t="s">
        <v>282</v>
      </c>
      <c r="E279" t="s">
        <v>11488</v>
      </c>
      <c r="F279" t="s">
        <v>182</v>
      </c>
      <c r="G279" s="212" t="s">
        <v>273</v>
      </c>
      <c r="H279" s="159" t="s">
        <v>448</v>
      </c>
      <c r="I279" s="159" t="s">
        <v>11487</v>
      </c>
      <c r="J279">
        <v>2</v>
      </c>
      <c r="K279" s="159">
        <v>9</v>
      </c>
      <c r="L279" s="159" t="s">
        <v>273</v>
      </c>
      <c r="M279" s="159" t="s">
        <v>11489</v>
      </c>
      <c r="N279" t="s">
        <v>306</v>
      </c>
      <c r="O279" s="161" t="s">
        <v>282</v>
      </c>
      <c r="P279" s="161" t="s">
        <v>11490</v>
      </c>
      <c r="Q279" s="161" t="s">
        <v>282</v>
      </c>
      <c r="R279" s="161" t="s">
        <v>282</v>
      </c>
      <c r="S279" s="161" t="s">
        <v>282</v>
      </c>
      <c r="T279" s="161" t="s">
        <v>282</v>
      </c>
      <c r="U279" s="161" t="s">
        <v>282</v>
      </c>
      <c r="V279" s="159">
        <v>9</v>
      </c>
      <c r="W279" s="159" t="s">
        <v>282</v>
      </c>
      <c r="X279" s="159" t="s">
        <v>282</v>
      </c>
      <c r="Y279" s="212" t="s">
        <v>282</v>
      </c>
      <c r="Z279" s="212" t="s">
        <v>282</v>
      </c>
      <c r="AA279" s="212" t="s">
        <v>282</v>
      </c>
      <c r="AB279" s="212" t="s">
        <v>282</v>
      </c>
      <c r="AC279" s="212" t="s">
        <v>282</v>
      </c>
      <c r="AD279" s="159" t="s">
        <v>282</v>
      </c>
      <c r="AE279" s="159" t="s">
        <v>282</v>
      </c>
      <c r="AF279" s="284" t="s">
        <v>282</v>
      </c>
      <c r="AG279" s="212" t="s">
        <v>282</v>
      </c>
      <c r="AH279" s="159" t="s">
        <v>282</v>
      </c>
      <c r="AI279" s="159" t="s">
        <v>282</v>
      </c>
      <c r="AJ279" s="159" t="s">
        <v>282</v>
      </c>
      <c r="AK279" s="159" t="s">
        <v>282</v>
      </c>
      <c r="AL279" s="159" t="s">
        <v>282</v>
      </c>
      <c r="AM279" s="159" t="s">
        <v>282</v>
      </c>
      <c r="AN279" s="159" t="s">
        <v>282</v>
      </c>
      <c r="AO279" s="159" t="s">
        <v>282</v>
      </c>
      <c r="AP279" s="159" t="s">
        <v>282</v>
      </c>
      <c r="AQ279" s="159" t="s">
        <v>282</v>
      </c>
      <c r="AR279" s="159" t="s">
        <v>282</v>
      </c>
      <c r="AS279" s="159" t="s">
        <v>282</v>
      </c>
      <c r="AT279" s="159" t="s">
        <v>282</v>
      </c>
      <c r="AU279" s="159" t="s">
        <v>282</v>
      </c>
      <c r="AV279" s="159" t="s">
        <v>282</v>
      </c>
      <c r="AW279" s="159" t="s">
        <v>282</v>
      </c>
      <c r="AX279" s="159" t="s">
        <v>282</v>
      </c>
      <c r="AY279" s="159" t="s">
        <v>282</v>
      </c>
      <c r="AZ279" s="159" t="s">
        <v>282</v>
      </c>
      <c r="BA279" s="159" t="s">
        <v>282</v>
      </c>
      <c r="BB279" s="159" t="s">
        <v>282</v>
      </c>
      <c r="BC279" s="159" t="s">
        <v>282</v>
      </c>
      <c r="BD279" s="159" t="s">
        <v>282</v>
      </c>
      <c r="BE279" s="159" t="s">
        <v>282</v>
      </c>
    </row>
    <row r="280" spans="1:57" s="212" customFormat="1" x14ac:dyDescent="0.25">
      <c r="A280" s="212" t="s">
        <v>8303</v>
      </c>
      <c r="B280" s="212" t="s">
        <v>282</v>
      </c>
      <c r="C280" s="212" t="s">
        <v>673</v>
      </c>
      <c r="D280" s="212" t="s">
        <v>282</v>
      </c>
      <c r="E280" s="212" t="s">
        <v>14691</v>
      </c>
      <c r="F280" s="212" t="s">
        <v>183</v>
      </c>
      <c r="G280" s="212" t="s">
        <v>282</v>
      </c>
      <c r="H280" s="159" t="s">
        <v>10761</v>
      </c>
      <c r="I280" s="159" t="s">
        <v>14687</v>
      </c>
      <c r="J280" s="212">
        <v>7</v>
      </c>
      <c r="K280" s="159">
        <v>3</v>
      </c>
      <c r="L280" s="159" t="s">
        <v>273</v>
      </c>
      <c r="M280" s="159" t="s">
        <v>10534</v>
      </c>
      <c r="N280" s="212" t="s">
        <v>682</v>
      </c>
      <c r="O280" s="161" t="s">
        <v>282</v>
      </c>
      <c r="P280" s="161" t="s">
        <v>14692</v>
      </c>
      <c r="Q280" s="212" t="s">
        <v>183</v>
      </c>
      <c r="R280" s="212" t="s">
        <v>282</v>
      </c>
      <c r="S280" s="159" t="s">
        <v>10761</v>
      </c>
      <c r="T280" s="159" t="s">
        <v>14687</v>
      </c>
      <c r="U280" s="212">
        <v>7</v>
      </c>
      <c r="V280" s="159">
        <v>3</v>
      </c>
      <c r="W280" s="159" t="s">
        <v>273</v>
      </c>
      <c r="X280" s="159" t="s">
        <v>10534</v>
      </c>
      <c r="Y280" s="212" t="s">
        <v>282</v>
      </c>
      <c r="Z280" s="212" t="s">
        <v>282</v>
      </c>
      <c r="AA280" s="212" t="s">
        <v>282</v>
      </c>
      <c r="AB280" s="212" t="s">
        <v>282</v>
      </c>
      <c r="AC280" s="212" t="s">
        <v>282</v>
      </c>
      <c r="AD280" s="159" t="s">
        <v>282</v>
      </c>
      <c r="AE280" s="159" t="s">
        <v>282</v>
      </c>
      <c r="AF280" s="284" t="s">
        <v>282</v>
      </c>
      <c r="AG280" s="212" t="s">
        <v>282</v>
      </c>
      <c r="AH280" s="159" t="s">
        <v>282</v>
      </c>
      <c r="AI280" s="159" t="s">
        <v>282</v>
      </c>
      <c r="AJ280" s="159" t="s">
        <v>282</v>
      </c>
      <c r="AK280" s="159" t="s">
        <v>282</v>
      </c>
      <c r="AL280" s="159" t="s">
        <v>282</v>
      </c>
      <c r="AM280" s="159" t="s">
        <v>282</v>
      </c>
      <c r="AN280" s="159" t="s">
        <v>282</v>
      </c>
      <c r="AO280" s="159" t="s">
        <v>282</v>
      </c>
      <c r="AP280" s="159" t="s">
        <v>282</v>
      </c>
      <c r="AQ280" s="159" t="s">
        <v>282</v>
      </c>
      <c r="AR280" s="159" t="s">
        <v>282</v>
      </c>
      <c r="AS280" s="159" t="s">
        <v>282</v>
      </c>
      <c r="AT280" s="159" t="s">
        <v>282</v>
      </c>
      <c r="AU280" s="159" t="s">
        <v>282</v>
      </c>
      <c r="AV280" s="159" t="s">
        <v>282</v>
      </c>
      <c r="AW280" s="159" t="s">
        <v>282</v>
      </c>
      <c r="AX280" s="159" t="s">
        <v>282</v>
      </c>
      <c r="AY280" s="159" t="s">
        <v>282</v>
      </c>
      <c r="AZ280" s="159" t="s">
        <v>282</v>
      </c>
      <c r="BA280" s="159" t="s">
        <v>282</v>
      </c>
      <c r="BB280" s="159" t="s">
        <v>282</v>
      </c>
      <c r="BC280" s="159" t="s">
        <v>282</v>
      </c>
      <c r="BD280" s="159" t="s">
        <v>282</v>
      </c>
      <c r="BE280" s="159" t="s">
        <v>282</v>
      </c>
    </row>
    <row r="281" spans="1:57" x14ac:dyDescent="0.25">
      <c r="A281" t="s">
        <v>4461</v>
      </c>
      <c r="B281" s="212" t="s">
        <v>282</v>
      </c>
      <c r="C281" t="s">
        <v>770</v>
      </c>
      <c r="D281" t="s">
        <v>11496</v>
      </c>
      <c r="E281" t="s">
        <v>11498</v>
      </c>
      <c r="F281" t="s">
        <v>182</v>
      </c>
      <c r="G281" s="212">
        <v>11</v>
      </c>
      <c r="H281" s="159" t="s">
        <v>448</v>
      </c>
      <c r="I281" s="159" t="s">
        <v>11497</v>
      </c>
      <c r="J281" s="284" t="s">
        <v>11029</v>
      </c>
      <c r="K281" s="159">
        <v>12</v>
      </c>
      <c r="L281" s="159" t="s">
        <v>11505</v>
      </c>
      <c r="M281" s="159" t="s">
        <v>11499</v>
      </c>
      <c r="N281" t="s">
        <v>246</v>
      </c>
      <c r="O281" s="161" t="s">
        <v>282</v>
      </c>
      <c r="P281" s="161" t="s">
        <v>282</v>
      </c>
      <c r="Q281" s="161" t="s">
        <v>282</v>
      </c>
      <c r="R281" s="161" t="s">
        <v>282</v>
      </c>
      <c r="S281" s="161" t="s">
        <v>10507</v>
      </c>
      <c r="T281" s="161" t="s">
        <v>273</v>
      </c>
      <c r="U281" s="161" t="s">
        <v>273</v>
      </c>
      <c r="V281" s="159">
        <v>12</v>
      </c>
      <c r="W281" s="159" t="s">
        <v>273</v>
      </c>
      <c r="X281" s="159" t="s">
        <v>11500</v>
      </c>
      <c r="Y281" s="212" t="s">
        <v>282</v>
      </c>
      <c r="Z281" s="212" t="s">
        <v>282</v>
      </c>
      <c r="AA281" s="212" t="s">
        <v>282</v>
      </c>
      <c r="AB281" s="212" t="s">
        <v>282</v>
      </c>
      <c r="AC281" s="212" t="s">
        <v>282</v>
      </c>
      <c r="AD281" s="159" t="s">
        <v>282</v>
      </c>
      <c r="AE281" s="159" t="s">
        <v>282</v>
      </c>
      <c r="AF281" s="284" t="s">
        <v>282</v>
      </c>
      <c r="AG281" s="212" t="s">
        <v>282</v>
      </c>
      <c r="AH281" s="159" t="s">
        <v>282</v>
      </c>
      <c r="AI281" s="159" t="s">
        <v>282</v>
      </c>
      <c r="AJ281" s="159" t="s">
        <v>282</v>
      </c>
      <c r="AK281" s="159" t="s">
        <v>282</v>
      </c>
      <c r="AL281" s="159" t="s">
        <v>282</v>
      </c>
      <c r="AM281" s="159" t="s">
        <v>282</v>
      </c>
      <c r="AN281" s="159" t="s">
        <v>282</v>
      </c>
      <c r="AO281" s="159" t="s">
        <v>282</v>
      </c>
      <c r="AP281" s="159" t="s">
        <v>282</v>
      </c>
      <c r="AQ281" s="159" t="s">
        <v>282</v>
      </c>
      <c r="AR281" s="159" t="s">
        <v>282</v>
      </c>
      <c r="AS281" s="159" t="s">
        <v>282</v>
      </c>
      <c r="AT281" s="159" t="s">
        <v>282</v>
      </c>
      <c r="AU281" s="159" t="s">
        <v>282</v>
      </c>
      <c r="AV281" s="159" t="s">
        <v>282</v>
      </c>
      <c r="AW281" s="159" t="s">
        <v>282</v>
      </c>
      <c r="AX281" s="159" t="s">
        <v>282</v>
      </c>
      <c r="AY281" s="159" t="s">
        <v>282</v>
      </c>
      <c r="AZ281" s="159" t="s">
        <v>282</v>
      </c>
      <c r="BA281" s="159" t="s">
        <v>282</v>
      </c>
      <c r="BB281" s="159" t="s">
        <v>282</v>
      </c>
      <c r="BC281" s="159" t="s">
        <v>282</v>
      </c>
      <c r="BD281" s="159" t="s">
        <v>282</v>
      </c>
      <c r="BE281" s="159" t="s">
        <v>282</v>
      </c>
    </row>
    <row r="282" spans="1:57" s="212" customFormat="1" x14ac:dyDescent="0.25">
      <c r="A282" s="212" t="s">
        <v>2694</v>
      </c>
      <c r="B282" s="212" t="s">
        <v>14314</v>
      </c>
      <c r="C282" s="212" t="s">
        <v>256</v>
      </c>
      <c r="D282" s="212" t="s">
        <v>282</v>
      </c>
      <c r="E282" s="212" t="s">
        <v>282</v>
      </c>
      <c r="F282" s="212" t="s">
        <v>282</v>
      </c>
      <c r="G282" s="212" t="s">
        <v>282</v>
      </c>
      <c r="H282" s="159" t="s">
        <v>10507</v>
      </c>
      <c r="I282" s="159" t="s">
        <v>10508</v>
      </c>
      <c r="J282" s="284" t="s">
        <v>273</v>
      </c>
      <c r="K282" s="159">
        <v>6</v>
      </c>
      <c r="L282" s="159" t="s">
        <v>10799</v>
      </c>
      <c r="M282" s="159" t="s">
        <v>273</v>
      </c>
      <c r="N282" s="159" t="s">
        <v>263</v>
      </c>
      <c r="O282" s="161" t="s">
        <v>282</v>
      </c>
      <c r="P282" s="161" t="s">
        <v>282</v>
      </c>
      <c r="Q282" s="161" t="s">
        <v>282</v>
      </c>
      <c r="R282" s="161" t="s">
        <v>282</v>
      </c>
      <c r="S282" s="161" t="s">
        <v>10507</v>
      </c>
      <c r="T282" s="161" t="s">
        <v>12320</v>
      </c>
      <c r="U282" s="161" t="s">
        <v>273</v>
      </c>
      <c r="V282" s="159">
        <v>6</v>
      </c>
      <c r="W282" s="159" t="s">
        <v>14313</v>
      </c>
      <c r="X282" s="159" t="s">
        <v>273</v>
      </c>
      <c r="Y282" s="212" t="s">
        <v>282</v>
      </c>
      <c r="Z282" s="212" t="s">
        <v>282</v>
      </c>
      <c r="AA282" s="212" t="s">
        <v>282</v>
      </c>
      <c r="AB282" s="212" t="s">
        <v>282</v>
      </c>
      <c r="AC282" s="212" t="s">
        <v>282</v>
      </c>
      <c r="AD282" s="159" t="s">
        <v>282</v>
      </c>
      <c r="AE282" s="159" t="s">
        <v>282</v>
      </c>
      <c r="AF282" s="284" t="s">
        <v>282</v>
      </c>
      <c r="AG282" s="212" t="s">
        <v>282</v>
      </c>
      <c r="AH282" s="159" t="s">
        <v>282</v>
      </c>
      <c r="AI282" s="159" t="s">
        <v>282</v>
      </c>
      <c r="AJ282" s="159" t="s">
        <v>282</v>
      </c>
      <c r="AK282" s="159" t="s">
        <v>282</v>
      </c>
      <c r="AL282" s="159" t="s">
        <v>282</v>
      </c>
      <c r="AM282" s="159" t="s">
        <v>282</v>
      </c>
      <c r="AN282" s="159" t="s">
        <v>282</v>
      </c>
      <c r="AO282" s="159" t="s">
        <v>282</v>
      </c>
      <c r="AP282" s="159" t="s">
        <v>282</v>
      </c>
      <c r="AQ282" s="159" t="s">
        <v>282</v>
      </c>
      <c r="AR282" s="159" t="s">
        <v>282</v>
      </c>
      <c r="AS282" s="159" t="s">
        <v>282</v>
      </c>
      <c r="AT282" s="159" t="s">
        <v>282</v>
      </c>
      <c r="AU282" s="159" t="s">
        <v>282</v>
      </c>
      <c r="AV282" s="159" t="s">
        <v>282</v>
      </c>
      <c r="AW282" s="159" t="s">
        <v>282</v>
      </c>
      <c r="AX282" s="159" t="s">
        <v>282</v>
      </c>
      <c r="AY282" s="159" t="s">
        <v>282</v>
      </c>
      <c r="AZ282" s="159" t="s">
        <v>282</v>
      </c>
      <c r="BA282" s="159" t="s">
        <v>282</v>
      </c>
      <c r="BB282" s="159" t="s">
        <v>282</v>
      </c>
      <c r="BC282" s="159" t="s">
        <v>282</v>
      </c>
      <c r="BD282" s="159" t="s">
        <v>282</v>
      </c>
      <c r="BE282" s="159" t="s">
        <v>282</v>
      </c>
    </row>
    <row r="283" spans="1:57" s="212" customFormat="1" x14ac:dyDescent="0.25">
      <c r="A283" s="212" t="s">
        <v>9027</v>
      </c>
      <c r="B283" s="212" t="s">
        <v>14321</v>
      </c>
      <c r="C283" s="212" t="s">
        <v>258</v>
      </c>
      <c r="D283" s="212" t="s">
        <v>282</v>
      </c>
      <c r="E283" s="212" t="s">
        <v>14319</v>
      </c>
      <c r="F283" s="212" t="s">
        <v>282</v>
      </c>
      <c r="G283" s="212" t="s">
        <v>282</v>
      </c>
      <c r="H283" s="159" t="s">
        <v>10507</v>
      </c>
      <c r="I283" s="159" t="s">
        <v>10654</v>
      </c>
      <c r="J283" s="284" t="s">
        <v>273</v>
      </c>
      <c r="K283" s="159">
        <v>4</v>
      </c>
      <c r="L283" s="159" t="s">
        <v>14323</v>
      </c>
      <c r="M283" s="159" t="s">
        <v>14320</v>
      </c>
      <c r="N283" s="159" t="s">
        <v>256</v>
      </c>
      <c r="O283" s="161" t="s">
        <v>282</v>
      </c>
      <c r="P283" s="161" t="s">
        <v>282</v>
      </c>
      <c r="Q283" s="161" t="s">
        <v>282</v>
      </c>
      <c r="R283" s="161" t="s">
        <v>282</v>
      </c>
      <c r="S283" s="161" t="s">
        <v>10507</v>
      </c>
      <c r="T283" s="161" t="s">
        <v>10527</v>
      </c>
      <c r="U283" s="161" t="s">
        <v>273</v>
      </c>
      <c r="V283" s="159">
        <v>4</v>
      </c>
      <c r="W283" s="159" t="s">
        <v>14324</v>
      </c>
      <c r="X283" s="159" t="s">
        <v>14320</v>
      </c>
      <c r="Y283" s="212" t="s">
        <v>282</v>
      </c>
      <c r="Z283" s="212" t="s">
        <v>282</v>
      </c>
      <c r="AA283" s="212" t="s">
        <v>282</v>
      </c>
      <c r="AB283" s="212" t="s">
        <v>282</v>
      </c>
      <c r="AC283" s="212" t="s">
        <v>282</v>
      </c>
      <c r="AD283" s="159" t="s">
        <v>282</v>
      </c>
      <c r="AE283" s="159" t="s">
        <v>282</v>
      </c>
      <c r="AF283" s="284" t="s">
        <v>282</v>
      </c>
      <c r="AG283" s="212" t="s">
        <v>282</v>
      </c>
      <c r="AH283" s="159" t="s">
        <v>282</v>
      </c>
      <c r="AI283" s="159" t="s">
        <v>282</v>
      </c>
      <c r="AJ283" s="159" t="s">
        <v>282</v>
      </c>
      <c r="AK283" s="159" t="s">
        <v>282</v>
      </c>
      <c r="AL283" s="159" t="s">
        <v>282</v>
      </c>
      <c r="AM283" s="159" t="s">
        <v>282</v>
      </c>
      <c r="AN283" s="159" t="s">
        <v>282</v>
      </c>
      <c r="AO283" s="159" t="s">
        <v>282</v>
      </c>
      <c r="AP283" s="159" t="s">
        <v>282</v>
      </c>
      <c r="AQ283" s="159" t="s">
        <v>282</v>
      </c>
      <c r="AR283" s="159" t="s">
        <v>282</v>
      </c>
      <c r="AS283" s="159" t="s">
        <v>282</v>
      </c>
      <c r="AT283" s="159" t="s">
        <v>282</v>
      </c>
      <c r="AU283" s="159" t="s">
        <v>282</v>
      </c>
      <c r="AV283" s="159" t="s">
        <v>282</v>
      </c>
      <c r="AW283" s="159" t="s">
        <v>282</v>
      </c>
      <c r="AX283" s="159" t="s">
        <v>282</v>
      </c>
      <c r="AY283" s="159" t="s">
        <v>282</v>
      </c>
      <c r="AZ283" s="159" t="s">
        <v>282</v>
      </c>
      <c r="BA283" s="159" t="s">
        <v>282</v>
      </c>
      <c r="BB283" s="159" t="s">
        <v>282</v>
      </c>
      <c r="BC283" s="159" t="s">
        <v>282</v>
      </c>
      <c r="BD283" s="159" t="s">
        <v>282</v>
      </c>
      <c r="BE283" s="159" t="s">
        <v>282</v>
      </c>
    </row>
    <row r="284" spans="1:57" s="212" customFormat="1" x14ac:dyDescent="0.25">
      <c r="A284" s="212" t="s">
        <v>14489</v>
      </c>
      <c r="B284" s="212" t="s">
        <v>14632</v>
      </c>
      <c r="C284" s="212" t="s">
        <v>763</v>
      </c>
      <c r="D284" s="212" t="s">
        <v>14627</v>
      </c>
      <c r="E284" s="212" t="s">
        <v>12194</v>
      </c>
      <c r="F284" s="212" t="s">
        <v>183</v>
      </c>
      <c r="G284" s="212" t="s">
        <v>282</v>
      </c>
      <c r="H284" s="159" t="s">
        <v>448</v>
      </c>
      <c r="I284" s="159" t="s">
        <v>4787</v>
      </c>
      <c r="J284" s="302">
        <v>1</v>
      </c>
      <c r="K284" s="159">
        <v>12</v>
      </c>
      <c r="L284" s="159" t="s">
        <v>273</v>
      </c>
      <c r="M284" s="159" t="s">
        <v>14626</v>
      </c>
      <c r="N284" s="159" t="s">
        <v>763</v>
      </c>
      <c r="O284" s="161" t="s">
        <v>14628</v>
      </c>
      <c r="P284" s="161" t="s">
        <v>14629</v>
      </c>
      <c r="Q284" s="161" t="s">
        <v>183</v>
      </c>
      <c r="R284" s="161" t="s">
        <v>282</v>
      </c>
      <c r="S284" s="161" t="s">
        <v>448</v>
      </c>
      <c r="T284" s="161" t="s">
        <v>4787</v>
      </c>
      <c r="U284" s="161">
        <v>1</v>
      </c>
      <c r="V284" s="159">
        <v>12</v>
      </c>
      <c r="W284" s="159" t="s">
        <v>273</v>
      </c>
      <c r="X284" s="159" t="s">
        <v>14626</v>
      </c>
      <c r="Y284" s="212" t="s">
        <v>282</v>
      </c>
      <c r="Z284" s="212" t="s">
        <v>282</v>
      </c>
      <c r="AA284" s="212" t="s">
        <v>282</v>
      </c>
      <c r="AB284" s="212" t="s">
        <v>282</v>
      </c>
      <c r="AC284" s="212" t="s">
        <v>282</v>
      </c>
      <c r="AD284" s="159" t="s">
        <v>282</v>
      </c>
      <c r="AE284" s="159" t="s">
        <v>282</v>
      </c>
      <c r="AF284" s="284" t="s">
        <v>282</v>
      </c>
      <c r="AG284" s="212" t="s">
        <v>282</v>
      </c>
      <c r="AH284" s="159" t="s">
        <v>282</v>
      </c>
      <c r="AI284" s="159" t="s">
        <v>282</v>
      </c>
      <c r="AJ284" s="159" t="s">
        <v>282</v>
      </c>
      <c r="AK284" s="159" t="s">
        <v>282</v>
      </c>
      <c r="AL284" s="159" t="s">
        <v>282</v>
      </c>
      <c r="AM284" s="159" t="s">
        <v>282</v>
      </c>
      <c r="AN284" s="159" t="s">
        <v>282</v>
      </c>
      <c r="AO284" s="159" t="s">
        <v>282</v>
      </c>
      <c r="AP284" s="159" t="s">
        <v>282</v>
      </c>
      <c r="AQ284" s="159" t="s">
        <v>282</v>
      </c>
      <c r="AR284" s="159" t="s">
        <v>282</v>
      </c>
      <c r="AS284" s="159" t="s">
        <v>282</v>
      </c>
      <c r="AT284" s="159" t="s">
        <v>282</v>
      </c>
      <c r="AU284" s="159" t="s">
        <v>282</v>
      </c>
      <c r="AV284" s="159" t="s">
        <v>282</v>
      </c>
      <c r="AW284" s="159" t="s">
        <v>282</v>
      </c>
      <c r="AX284" s="159" t="s">
        <v>282</v>
      </c>
      <c r="AY284" s="159" t="s">
        <v>282</v>
      </c>
      <c r="AZ284" s="159" t="s">
        <v>282</v>
      </c>
      <c r="BA284" s="159" t="s">
        <v>282</v>
      </c>
      <c r="BB284" s="159" t="s">
        <v>282</v>
      </c>
      <c r="BC284" s="159" t="s">
        <v>282</v>
      </c>
      <c r="BD284" s="159" t="s">
        <v>282</v>
      </c>
      <c r="BE284" s="159" t="s">
        <v>282</v>
      </c>
    </row>
    <row r="285" spans="1:57" x14ac:dyDescent="0.25">
      <c r="A285" s="148" t="s">
        <v>598</v>
      </c>
      <c r="B285" s="212" t="s">
        <v>11513</v>
      </c>
      <c r="C285" t="s">
        <v>11507</v>
      </c>
      <c r="D285" t="s">
        <v>282</v>
      </c>
      <c r="E285" t="s">
        <v>11511</v>
      </c>
      <c r="F285" t="s">
        <v>183</v>
      </c>
      <c r="G285" s="212" t="s">
        <v>282</v>
      </c>
      <c r="H285" s="159" t="s">
        <v>10761</v>
      </c>
      <c r="I285" s="159" t="s">
        <v>11104</v>
      </c>
      <c r="J285">
        <v>1</v>
      </c>
      <c r="K285" s="159">
        <v>8</v>
      </c>
      <c r="L285" s="159" t="s">
        <v>273</v>
      </c>
      <c r="M285" s="159" t="s">
        <v>11510</v>
      </c>
      <c r="N285" t="s">
        <v>636</v>
      </c>
      <c r="O285" s="161" t="s">
        <v>282</v>
      </c>
      <c r="P285" s="161" t="s">
        <v>11512</v>
      </c>
      <c r="Q285" s="161" t="s">
        <v>282</v>
      </c>
      <c r="R285" s="161" t="s">
        <v>282</v>
      </c>
      <c r="S285" s="161" t="s">
        <v>282</v>
      </c>
      <c r="T285" s="161" t="s">
        <v>282</v>
      </c>
      <c r="U285" s="161" t="s">
        <v>282</v>
      </c>
      <c r="V285" s="159">
        <v>8</v>
      </c>
      <c r="W285" s="159" t="s">
        <v>282</v>
      </c>
      <c r="X285" s="159" t="s">
        <v>282</v>
      </c>
      <c r="Y285" s="212" t="s">
        <v>282</v>
      </c>
      <c r="Z285" s="212" t="s">
        <v>282</v>
      </c>
      <c r="AA285" s="212" t="s">
        <v>282</v>
      </c>
      <c r="AB285" s="212" t="s">
        <v>282</v>
      </c>
      <c r="AC285" s="212" t="s">
        <v>282</v>
      </c>
      <c r="AD285" s="159" t="s">
        <v>282</v>
      </c>
      <c r="AE285" s="159" t="s">
        <v>282</v>
      </c>
      <c r="AF285" s="284" t="s">
        <v>282</v>
      </c>
      <c r="AG285" s="212" t="s">
        <v>282</v>
      </c>
      <c r="AH285" s="159" t="s">
        <v>282</v>
      </c>
      <c r="AI285" s="159" t="s">
        <v>282</v>
      </c>
      <c r="AJ285" s="159" t="s">
        <v>282</v>
      </c>
      <c r="AK285" s="159" t="s">
        <v>282</v>
      </c>
      <c r="AL285" s="159" t="s">
        <v>282</v>
      </c>
      <c r="AM285" s="159" t="s">
        <v>282</v>
      </c>
      <c r="AN285" s="159" t="s">
        <v>282</v>
      </c>
      <c r="AO285" s="159" t="s">
        <v>282</v>
      </c>
      <c r="AP285" s="159" t="s">
        <v>282</v>
      </c>
      <c r="AQ285" s="159" t="s">
        <v>282</v>
      </c>
      <c r="AR285" s="159" t="s">
        <v>282</v>
      </c>
      <c r="AS285" s="159" t="s">
        <v>282</v>
      </c>
      <c r="AT285" s="159" t="s">
        <v>282</v>
      </c>
      <c r="AU285" s="159" t="s">
        <v>282</v>
      </c>
      <c r="AV285" s="159" t="s">
        <v>282</v>
      </c>
      <c r="AW285" s="159" t="s">
        <v>282</v>
      </c>
      <c r="AX285" s="159" t="s">
        <v>282</v>
      </c>
      <c r="AY285" s="159" t="s">
        <v>282</v>
      </c>
      <c r="AZ285" s="159" t="s">
        <v>282</v>
      </c>
      <c r="BA285" s="159" t="s">
        <v>282</v>
      </c>
      <c r="BB285" s="159" t="s">
        <v>282</v>
      </c>
      <c r="BC285" s="159" t="s">
        <v>282</v>
      </c>
      <c r="BD285" s="159" t="s">
        <v>282</v>
      </c>
      <c r="BE285" s="159" t="s">
        <v>282</v>
      </c>
    </row>
    <row r="286" spans="1:57" s="212" customFormat="1" x14ac:dyDescent="0.25">
      <c r="A286" s="148" t="s">
        <v>8306</v>
      </c>
      <c r="B286" s="212" t="s">
        <v>282</v>
      </c>
      <c r="C286" s="212" t="s">
        <v>14278</v>
      </c>
      <c r="D286" s="212" t="s">
        <v>282</v>
      </c>
      <c r="E286" s="212" t="s">
        <v>15030</v>
      </c>
      <c r="F286" s="212" t="s">
        <v>183</v>
      </c>
      <c r="G286" s="212" t="s">
        <v>282</v>
      </c>
      <c r="H286" s="159" t="s">
        <v>10581</v>
      </c>
      <c r="I286" s="159" t="s">
        <v>15038</v>
      </c>
      <c r="J286" s="212" t="s">
        <v>15031</v>
      </c>
      <c r="K286" s="159">
        <v>8</v>
      </c>
      <c r="L286" s="159" t="s">
        <v>273</v>
      </c>
      <c r="M286" s="159" t="s">
        <v>15029</v>
      </c>
      <c r="N286" s="159" t="s">
        <v>310</v>
      </c>
      <c r="O286" s="161" t="s">
        <v>282</v>
      </c>
      <c r="P286" s="161" t="s">
        <v>15032</v>
      </c>
      <c r="Q286" s="161" t="s">
        <v>273</v>
      </c>
      <c r="R286" s="161" t="s">
        <v>273</v>
      </c>
      <c r="S286" s="161" t="s">
        <v>273</v>
      </c>
      <c r="T286" s="161" t="s">
        <v>273</v>
      </c>
      <c r="U286" s="161" t="s">
        <v>273</v>
      </c>
      <c r="V286" s="159">
        <v>8</v>
      </c>
      <c r="W286" s="159" t="s">
        <v>273</v>
      </c>
      <c r="X286" s="159" t="s">
        <v>273</v>
      </c>
      <c r="Y286" s="212" t="s">
        <v>282</v>
      </c>
      <c r="Z286" s="212" t="s">
        <v>282</v>
      </c>
      <c r="AA286" s="212" t="s">
        <v>282</v>
      </c>
      <c r="AB286" s="212" t="s">
        <v>282</v>
      </c>
      <c r="AC286" s="212" t="s">
        <v>282</v>
      </c>
      <c r="AD286" s="159" t="s">
        <v>282</v>
      </c>
      <c r="AE286" s="159" t="s">
        <v>282</v>
      </c>
      <c r="AF286" s="284" t="s">
        <v>282</v>
      </c>
      <c r="AG286" s="212" t="s">
        <v>282</v>
      </c>
      <c r="AH286" s="159" t="s">
        <v>282</v>
      </c>
      <c r="AI286" s="159" t="s">
        <v>282</v>
      </c>
      <c r="AJ286" s="159" t="s">
        <v>282</v>
      </c>
      <c r="AK286" s="159" t="s">
        <v>282</v>
      </c>
      <c r="AL286" s="159" t="s">
        <v>282</v>
      </c>
      <c r="AM286" s="159" t="s">
        <v>282</v>
      </c>
      <c r="AN286" s="159" t="s">
        <v>282</v>
      </c>
      <c r="AO286" s="159" t="s">
        <v>282</v>
      </c>
      <c r="AP286" s="159" t="s">
        <v>282</v>
      </c>
      <c r="AQ286" s="159" t="s">
        <v>282</v>
      </c>
      <c r="AR286" s="159" t="s">
        <v>282</v>
      </c>
      <c r="AS286" s="159" t="s">
        <v>282</v>
      </c>
      <c r="AT286" s="159" t="s">
        <v>282</v>
      </c>
      <c r="AU286" s="159" t="s">
        <v>282</v>
      </c>
      <c r="AV286" s="159" t="s">
        <v>282</v>
      </c>
      <c r="AW286" s="159" t="s">
        <v>282</v>
      </c>
      <c r="AX286" s="159" t="s">
        <v>282</v>
      </c>
      <c r="AY286" s="159" t="s">
        <v>282</v>
      </c>
      <c r="AZ286" s="159" t="s">
        <v>282</v>
      </c>
      <c r="BA286" s="159" t="s">
        <v>282</v>
      </c>
      <c r="BB286" s="159" t="s">
        <v>282</v>
      </c>
      <c r="BC286" s="159" t="s">
        <v>282</v>
      </c>
      <c r="BD286" s="159" t="s">
        <v>282</v>
      </c>
      <c r="BE286" s="159" t="s">
        <v>282</v>
      </c>
    </row>
    <row r="287" spans="1:57" s="212" customFormat="1" x14ac:dyDescent="0.25">
      <c r="A287" s="212" t="s">
        <v>890</v>
      </c>
      <c r="B287" s="159" t="s">
        <v>11531</v>
      </c>
      <c r="C287" s="212" t="s">
        <v>10458</v>
      </c>
      <c r="D287" s="212" t="s">
        <v>11526</v>
      </c>
      <c r="E287" s="212" t="s">
        <v>11527</v>
      </c>
      <c r="F287" s="212" t="s">
        <v>183</v>
      </c>
      <c r="G287" s="159" t="s">
        <v>282</v>
      </c>
      <c r="H287" s="159" t="s">
        <v>448</v>
      </c>
      <c r="I287" s="159" t="s">
        <v>11266</v>
      </c>
      <c r="J287" s="159" t="s">
        <v>273</v>
      </c>
      <c r="K287" s="159" t="s">
        <v>273</v>
      </c>
      <c r="L287" s="159" t="s">
        <v>273</v>
      </c>
      <c r="M287" s="159" t="s">
        <v>10583</v>
      </c>
      <c r="N287" s="212" t="s">
        <v>10667</v>
      </c>
      <c r="O287" s="212" t="s">
        <v>11526</v>
      </c>
      <c r="P287" s="212" t="s">
        <v>11528</v>
      </c>
      <c r="Q287" s="212" t="s">
        <v>183</v>
      </c>
      <c r="R287" s="212" t="s">
        <v>282</v>
      </c>
      <c r="S287" s="212" t="s">
        <v>448</v>
      </c>
      <c r="T287" s="212" t="s">
        <v>11266</v>
      </c>
      <c r="U287" s="161" t="s">
        <v>273</v>
      </c>
      <c r="V287" s="161" t="s">
        <v>273</v>
      </c>
      <c r="W287" s="161" t="s">
        <v>273</v>
      </c>
      <c r="X287" s="212" t="s">
        <v>10583</v>
      </c>
      <c r="Y287" s="212" t="s">
        <v>10667</v>
      </c>
      <c r="Z287" s="212" t="s">
        <v>10674</v>
      </c>
      <c r="AA287" s="212" t="s">
        <v>11529</v>
      </c>
      <c r="AB287" s="212" t="s">
        <v>183</v>
      </c>
      <c r="AC287" s="212" t="s">
        <v>282</v>
      </c>
      <c r="AD287" s="159" t="s">
        <v>448</v>
      </c>
      <c r="AE287" s="159" t="s">
        <v>11266</v>
      </c>
      <c r="AF287" s="284" t="s">
        <v>273</v>
      </c>
      <c r="AG287" s="159" t="s">
        <v>273</v>
      </c>
      <c r="AH287" s="159" t="s">
        <v>273</v>
      </c>
      <c r="AI287" s="212" t="s">
        <v>10583</v>
      </c>
      <c r="AJ287" s="212" t="s">
        <v>282</v>
      </c>
      <c r="AK287" s="212" t="s">
        <v>282</v>
      </c>
      <c r="AL287" s="212" t="s">
        <v>282</v>
      </c>
      <c r="AM287" s="212" t="s">
        <v>282</v>
      </c>
      <c r="AN287" s="212" t="s">
        <v>282</v>
      </c>
      <c r="AO287" s="212" t="s">
        <v>282</v>
      </c>
      <c r="AP287" s="212" t="s">
        <v>282</v>
      </c>
      <c r="AQ287" s="212" t="s">
        <v>282</v>
      </c>
      <c r="AR287" s="212" t="s">
        <v>282</v>
      </c>
      <c r="AS287" s="212" t="s">
        <v>282</v>
      </c>
      <c r="AT287" s="212" t="s">
        <v>282</v>
      </c>
      <c r="AU287" s="212" t="s">
        <v>282</v>
      </c>
      <c r="AV287" s="212" t="s">
        <v>282</v>
      </c>
      <c r="AW287" s="212" t="s">
        <v>282</v>
      </c>
      <c r="AX287" s="212" t="s">
        <v>282</v>
      </c>
      <c r="AY287" s="212" t="s">
        <v>282</v>
      </c>
      <c r="AZ287" s="212" t="s">
        <v>282</v>
      </c>
      <c r="BA287" s="212" t="s">
        <v>282</v>
      </c>
      <c r="BB287" s="212" t="s">
        <v>282</v>
      </c>
      <c r="BC287" s="212" t="s">
        <v>282</v>
      </c>
      <c r="BD287" s="212" t="s">
        <v>282</v>
      </c>
      <c r="BE287" s="212" t="s">
        <v>282</v>
      </c>
    </row>
    <row r="288" spans="1:57" x14ac:dyDescent="0.25">
      <c r="A288" s="161" t="s">
        <v>312</v>
      </c>
      <c r="B288" s="159" t="s">
        <v>282</v>
      </c>
      <c r="C288" t="s">
        <v>680</v>
      </c>
      <c r="D288" s="288" t="s">
        <v>11533</v>
      </c>
      <c r="E288" t="s">
        <v>11534</v>
      </c>
      <c r="F288" t="s">
        <v>183</v>
      </c>
      <c r="G288" s="159" t="s">
        <v>282</v>
      </c>
      <c r="H288" s="159" t="s">
        <v>635</v>
      </c>
      <c r="I288" s="159" t="s">
        <v>273</v>
      </c>
      <c r="J288" s="159" t="s">
        <v>273</v>
      </c>
      <c r="K288" s="159">
        <v>4</v>
      </c>
      <c r="L288" s="159" t="s">
        <v>273</v>
      </c>
      <c r="M288" s="159" t="s">
        <v>10534</v>
      </c>
      <c r="N288" t="s">
        <v>636</v>
      </c>
      <c r="O288" t="s">
        <v>282</v>
      </c>
      <c r="P288" t="s">
        <v>11536</v>
      </c>
      <c r="Q288" t="s">
        <v>282</v>
      </c>
      <c r="R288" t="s">
        <v>282</v>
      </c>
      <c r="S288" t="s">
        <v>282</v>
      </c>
      <c r="T288" t="s">
        <v>282</v>
      </c>
      <c r="U288" s="161" t="s">
        <v>282</v>
      </c>
      <c r="V288" s="161">
        <v>4</v>
      </c>
      <c r="W288" s="161" t="s">
        <v>282</v>
      </c>
      <c r="X288" s="161" t="s">
        <v>282</v>
      </c>
      <c r="Y288" s="212" t="s">
        <v>282</v>
      </c>
      <c r="Z288" s="212" t="s">
        <v>282</v>
      </c>
      <c r="AA288" s="212" t="s">
        <v>282</v>
      </c>
      <c r="AB288" s="212" t="s">
        <v>282</v>
      </c>
      <c r="AC288" s="212" t="s">
        <v>282</v>
      </c>
      <c r="AD288" s="212" t="s">
        <v>282</v>
      </c>
      <c r="AE288" s="212" t="s">
        <v>282</v>
      </c>
      <c r="AF288" s="212" t="s">
        <v>282</v>
      </c>
      <c r="AG288" s="212" t="s">
        <v>282</v>
      </c>
      <c r="AH288" s="212" t="s">
        <v>282</v>
      </c>
      <c r="AI288" s="212" t="s">
        <v>282</v>
      </c>
      <c r="AJ288" s="212" t="s">
        <v>282</v>
      </c>
      <c r="AK288" s="212" t="s">
        <v>282</v>
      </c>
      <c r="AL288" s="212" t="s">
        <v>282</v>
      </c>
      <c r="AM288" s="212" t="s">
        <v>282</v>
      </c>
      <c r="AN288" s="212" t="s">
        <v>282</v>
      </c>
      <c r="AO288" s="212" t="s">
        <v>282</v>
      </c>
      <c r="AP288" s="212" t="s">
        <v>282</v>
      </c>
      <c r="AQ288" s="212" t="s">
        <v>282</v>
      </c>
      <c r="AR288" s="212" t="s">
        <v>282</v>
      </c>
      <c r="AS288" s="212" t="s">
        <v>282</v>
      </c>
      <c r="AT288" s="212" t="s">
        <v>282</v>
      </c>
      <c r="AU288" s="212" t="s">
        <v>282</v>
      </c>
      <c r="AV288" s="212" t="s">
        <v>282</v>
      </c>
      <c r="AW288" s="212" t="s">
        <v>282</v>
      </c>
      <c r="AX288" s="212" t="s">
        <v>282</v>
      </c>
      <c r="AY288" s="212" t="s">
        <v>282</v>
      </c>
      <c r="AZ288" s="212" t="s">
        <v>282</v>
      </c>
      <c r="BA288" s="212" t="s">
        <v>282</v>
      </c>
      <c r="BB288" s="212" t="s">
        <v>282</v>
      </c>
      <c r="BC288" s="212" t="s">
        <v>282</v>
      </c>
      <c r="BD288" s="212" t="s">
        <v>282</v>
      </c>
      <c r="BE288" s="212" t="s">
        <v>282</v>
      </c>
    </row>
    <row r="289" spans="1:57" s="212" customFormat="1" x14ac:dyDescent="0.25">
      <c r="A289" s="161" t="s">
        <v>9179</v>
      </c>
      <c r="B289" s="159" t="s">
        <v>15047</v>
      </c>
      <c r="C289" s="212" t="s">
        <v>10476</v>
      </c>
      <c r="D289" s="288" t="s">
        <v>282</v>
      </c>
      <c r="E289" s="212" t="s">
        <v>15044</v>
      </c>
      <c r="F289" s="212" t="s">
        <v>182</v>
      </c>
      <c r="G289" s="159" t="s">
        <v>273</v>
      </c>
      <c r="H289" s="159" t="s">
        <v>448</v>
      </c>
      <c r="I289" s="159" t="s">
        <v>15045</v>
      </c>
      <c r="J289" s="159">
        <v>6</v>
      </c>
      <c r="K289" s="159">
        <v>4</v>
      </c>
      <c r="L289" s="159" t="s">
        <v>15046</v>
      </c>
      <c r="M289" s="159" t="s">
        <v>13448</v>
      </c>
      <c r="N289" s="159" t="s">
        <v>252</v>
      </c>
      <c r="O289" s="159" t="s">
        <v>282</v>
      </c>
      <c r="P289" s="159" t="s">
        <v>282</v>
      </c>
      <c r="Q289" s="159" t="s">
        <v>282</v>
      </c>
      <c r="R289" s="159" t="s">
        <v>282</v>
      </c>
      <c r="S289" s="159" t="s">
        <v>10507</v>
      </c>
      <c r="T289" s="159" t="s">
        <v>4317</v>
      </c>
      <c r="U289" s="161">
        <v>7</v>
      </c>
      <c r="V289" s="161">
        <v>4</v>
      </c>
      <c r="W289" s="161" t="s">
        <v>14302</v>
      </c>
      <c r="X289" s="161" t="s">
        <v>273</v>
      </c>
      <c r="Y289" s="212" t="s">
        <v>282</v>
      </c>
      <c r="Z289" s="212" t="s">
        <v>282</v>
      </c>
      <c r="AA289" s="212" t="s">
        <v>282</v>
      </c>
      <c r="AB289" s="212" t="s">
        <v>282</v>
      </c>
      <c r="AC289" s="212" t="s">
        <v>282</v>
      </c>
      <c r="AD289" s="212" t="s">
        <v>282</v>
      </c>
      <c r="AE289" s="212" t="s">
        <v>282</v>
      </c>
      <c r="AF289" s="212" t="s">
        <v>282</v>
      </c>
      <c r="AG289" s="212" t="s">
        <v>282</v>
      </c>
      <c r="AH289" s="212" t="s">
        <v>282</v>
      </c>
      <c r="AI289" s="212" t="s">
        <v>282</v>
      </c>
      <c r="AJ289" s="212" t="s">
        <v>282</v>
      </c>
      <c r="AK289" s="212" t="s">
        <v>282</v>
      </c>
      <c r="AL289" s="212" t="s">
        <v>282</v>
      </c>
      <c r="AM289" s="212" t="s">
        <v>282</v>
      </c>
      <c r="AN289" s="212" t="s">
        <v>282</v>
      </c>
      <c r="AO289" s="212" t="s">
        <v>282</v>
      </c>
      <c r="AP289" s="212" t="s">
        <v>282</v>
      </c>
      <c r="AQ289" s="212" t="s">
        <v>282</v>
      </c>
      <c r="AR289" s="212" t="s">
        <v>282</v>
      </c>
      <c r="AS289" s="212" t="s">
        <v>282</v>
      </c>
      <c r="AT289" s="212" t="s">
        <v>282</v>
      </c>
      <c r="AU289" s="212" t="s">
        <v>282</v>
      </c>
      <c r="AV289" s="212" t="s">
        <v>282</v>
      </c>
      <c r="AW289" s="212" t="s">
        <v>282</v>
      </c>
      <c r="AX289" s="212" t="s">
        <v>282</v>
      </c>
      <c r="AY289" s="212" t="s">
        <v>282</v>
      </c>
      <c r="AZ289" s="212" t="s">
        <v>282</v>
      </c>
      <c r="BA289" s="212" t="s">
        <v>282</v>
      </c>
      <c r="BB289" s="212" t="s">
        <v>282</v>
      </c>
      <c r="BC289" s="212" t="s">
        <v>282</v>
      </c>
      <c r="BD289" s="212" t="s">
        <v>282</v>
      </c>
      <c r="BE289" s="212" t="s">
        <v>282</v>
      </c>
    </row>
    <row r="290" spans="1:57" s="212" customFormat="1" x14ac:dyDescent="0.25">
      <c r="A290" s="161" t="s">
        <v>7173</v>
      </c>
      <c r="B290" s="159" t="s">
        <v>13378</v>
      </c>
      <c r="C290" s="212" t="s">
        <v>256</v>
      </c>
      <c r="D290" s="288" t="s">
        <v>282</v>
      </c>
      <c r="E290" s="212" t="s">
        <v>282</v>
      </c>
      <c r="F290" s="212" t="s">
        <v>282</v>
      </c>
      <c r="G290" s="159" t="s">
        <v>282</v>
      </c>
      <c r="H290" s="159" t="s">
        <v>10507</v>
      </c>
      <c r="I290" s="159" t="s">
        <v>13516</v>
      </c>
      <c r="J290" s="159" t="s">
        <v>273</v>
      </c>
      <c r="K290" s="159">
        <v>6</v>
      </c>
      <c r="L290" s="159" t="s">
        <v>12374</v>
      </c>
      <c r="M290" s="159" t="s">
        <v>273</v>
      </c>
      <c r="N290" s="159" t="s">
        <v>257</v>
      </c>
      <c r="O290" s="159" t="s">
        <v>282</v>
      </c>
      <c r="P290" s="159" t="s">
        <v>282</v>
      </c>
      <c r="Q290" s="159" t="s">
        <v>282</v>
      </c>
      <c r="R290" s="159" t="s">
        <v>282</v>
      </c>
      <c r="S290" s="159" t="s">
        <v>10507</v>
      </c>
      <c r="T290" s="159" t="s">
        <v>406</v>
      </c>
      <c r="U290" s="161" t="s">
        <v>273</v>
      </c>
      <c r="V290" s="161">
        <v>6</v>
      </c>
      <c r="W290" s="161" t="s">
        <v>11862</v>
      </c>
      <c r="X290" s="161" t="s">
        <v>273</v>
      </c>
      <c r="Y290" s="161" t="s">
        <v>257</v>
      </c>
      <c r="Z290" s="161" t="s">
        <v>282</v>
      </c>
      <c r="AA290" s="161" t="s">
        <v>282</v>
      </c>
      <c r="AB290" s="161" t="s">
        <v>282</v>
      </c>
      <c r="AC290" s="161" t="s">
        <v>282</v>
      </c>
      <c r="AD290" s="161" t="s">
        <v>10507</v>
      </c>
      <c r="AE290" s="161" t="s">
        <v>10827</v>
      </c>
      <c r="AF290" s="284" t="s">
        <v>273</v>
      </c>
      <c r="AG290" s="212">
        <v>6</v>
      </c>
      <c r="AH290" s="212" t="s">
        <v>14031</v>
      </c>
      <c r="AI290" s="212" t="s">
        <v>273</v>
      </c>
      <c r="AJ290" s="212" t="s">
        <v>790</v>
      </c>
      <c r="AK290" s="212" t="s">
        <v>282</v>
      </c>
      <c r="AL290" s="212" t="s">
        <v>282</v>
      </c>
      <c r="AM290" s="212" t="s">
        <v>282</v>
      </c>
      <c r="AN290" s="212" t="s">
        <v>282</v>
      </c>
      <c r="AO290" s="212" t="s">
        <v>10507</v>
      </c>
      <c r="AP290" s="212" t="s">
        <v>273</v>
      </c>
      <c r="AQ290" s="212" t="s">
        <v>273</v>
      </c>
      <c r="AR290" s="212">
        <v>6</v>
      </c>
      <c r="AS290" s="212" t="s">
        <v>273</v>
      </c>
      <c r="AT290" s="212" t="s">
        <v>273</v>
      </c>
      <c r="AU290" s="212" t="s">
        <v>282</v>
      </c>
      <c r="AV290" s="212" t="s">
        <v>282</v>
      </c>
      <c r="AW290" s="212" t="s">
        <v>282</v>
      </c>
      <c r="AX290" s="212" t="s">
        <v>282</v>
      </c>
      <c r="AY290" s="212" t="s">
        <v>282</v>
      </c>
      <c r="AZ290" s="212" t="s">
        <v>282</v>
      </c>
      <c r="BA290" s="212" t="s">
        <v>282</v>
      </c>
      <c r="BB290" s="212" t="s">
        <v>282</v>
      </c>
      <c r="BC290" s="212" t="s">
        <v>282</v>
      </c>
      <c r="BD290" s="212" t="s">
        <v>282</v>
      </c>
      <c r="BE290" s="212" t="s">
        <v>282</v>
      </c>
    </row>
    <row r="291" spans="1:57" s="212" customFormat="1" x14ac:dyDescent="0.25">
      <c r="A291" s="161" t="s">
        <v>16839</v>
      </c>
      <c r="B291" s="159" t="s">
        <v>15935</v>
      </c>
      <c r="C291" s="159" t="s">
        <v>8597</v>
      </c>
      <c r="D291" s="305" t="s">
        <v>17366</v>
      </c>
      <c r="E291" s="159" t="s">
        <v>17367</v>
      </c>
      <c r="F291" s="159" t="s">
        <v>183</v>
      </c>
      <c r="G291" s="159" t="s">
        <v>282</v>
      </c>
      <c r="H291" s="159" t="s">
        <v>10761</v>
      </c>
      <c r="I291" s="159" t="s">
        <v>273</v>
      </c>
      <c r="J291" s="159" t="s">
        <v>273</v>
      </c>
      <c r="K291" s="159">
        <v>2</v>
      </c>
      <c r="L291" s="159" t="s">
        <v>273</v>
      </c>
      <c r="M291" s="159" t="s">
        <v>10534</v>
      </c>
      <c r="N291" s="159" t="s">
        <v>4504</v>
      </c>
      <c r="O291" s="159" t="s">
        <v>17368</v>
      </c>
      <c r="P291" s="159" t="s">
        <v>17369</v>
      </c>
      <c r="Q291" s="159" t="s">
        <v>183</v>
      </c>
      <c r="R291" s="159" t="s">
        <v>282</v>
      </c>
      <c r="S291" s="159" t="s">
        <v>10761</v>
      </c>
      <c r="T291" s="159" t="s">
        <v>273</v>
      </c>
      <c r="U291" s="161" t="s">
        <v>273</v>
      </c>
      <c r="V291" s="161">
        <v>2</v>
      </c>
      <c r="W291" s="161" t="s">
        <v>273</v>
      </c>
      <c r="X291" s="161" t="s">
        <v>10534</v>
      </c>
      <c r="Y291" s="161" t="s">
        <v>636</v>
      </c>
      <c r="Z291" s="161" t="s">
        <v>282</v>
      </c>
      <c r="AA291" s="161" t="s">
        <v>17370</v>
      </c>
      <c r="AB291" s="161" t="s">
        <v>282</v>
      </c>
      <c r="AC291" s="161" t="s">
        <v>282</v>
      </c>
      <c r="AD291" s="161" t="s">
        <v>282</v>
      </c>
      <c r="AE291" s="161" t="s">
        <v>282</v>
      </c>
      <c r="AF291" s="284" t="s">
        <v>282</v>
      </c>
      <c r="AG291" s="212">
        <v>2</v>
      </c>
      <c r="AH291" s="212" t="s">
        <v>282</v>
      </c>
      <c r="AI291" s="212" t="s">
        <v>282</v>
      </c>
      <c r="AJ291" s="212" t="s">
        <v>282</v>
      </c>
      <c r="AK291" s="212" t="s">
        <v>282</v>
      </c>
      <c r="AL291" s="212" t="s">
        <v>282</v>
      </c>
      <c r="AM291" s="212" t="s">
        <v>282</v>
      </c>
      <c r="AN291" s="212" t="s">
        <v>282</v>
      </c>
      <c r="AO291" s="212" t="s">
        <v>282</v>
      </c>
      <c r="AP291" s="212" t="s">
        <v>282</v>
      </c>
      <c r="AQ291" s="212" t="s">
        <v>282</v>
      </c>
      <c r="AR291" s="212" t="s">
        <v>282</v>
      </c>
      <c r="AS291" s="212" t="s">
        <v>282</v>
      </c>
      <c r="AT291" s="212" t="s">
        <v>282</v>
      </c>
      <c r="AU291" s="212" t="s">
        <v>282</v>
      </c>
      <c r="AV291" s="212" t="s">
        <v>282</v>
      </c>
      <c r="AW291" s="212" t="s">
        <v>282</v>
      </c>
      <c r="AX291" s="212" t="s">
        <v>282</v>
      </c>
      <c r="AY291" s="212" t="s">
        <v>282</v>
      </c>
      <c r="AZ291" s="212" t="s">
        <v>282</v>
      </c>
      <c r="BA291" s="212" t="s">
        <v>282</v>
      </c>
      <c r="BB291" s="212" t="s">
        <v>282</v>
      </c>
      <c r="BC291" s="212" t="s">
        <v>282</v>
      </c>
      <c r="BD291" s="212" t="s">
        <v>282</v>
      </c>
      <c r="BE291" s="212" t="s">
        <v>282</v>
      </c>
    </row>
    <row r="292" spans="1:57" x14ac:dyDescent="0.25">
      <c r="A292" s="135" t="s">
        <v>504</v>
      </c>
      <c r="B292" s="159" t="s">
        <v>11548</v>
      </c>
      <c r="C292" t="s">
        <v>261</v>
      </c>
      <c r="D292" t="s">
        <v>282</v>
      </c>
      <c r="E292" t="s">
        <v>11539</v>
      </c>
      <c r="F292" t="s">
        <v>282</v>
      </c>
      <c r="G292" s="159" t="s">
        <v>282</v>
      </c>
      <c r="H292" s="159" t="s">
        <v>10507</v>
      </c>
      <c r="I292" s="159" t="s">
        <v>273</v>
      </c>
      <c r="J292" s="159" t="s">
        <v>273</v>
      </c>
      <c r="K292" s="159">
        <v>6</v>
      </c>
      <c r="L292" t="s">
        <v>11545</v>
      </c>
      <c r="M292" s="159" t="s">
        <v>273</v>
      </c>
      <c r="N292" t="s">
        <v>261</v>
      </c>
      <c r="O292" t="s">
        <v>282</v>
      </c>
      <c r="P292" t="s">
        <v>11540</v>
      </c>
      <c r="Q292" t="s">
        <v>282</v>
      </c>
      <c r="R292" t="s">
        <v>282</v>
      </c>
      <c r="S292" t="s">
        <v>10507</v>
      </c>
      <c r="T292" t="s">
        <v>273</v>
      </c>
      <c r="U292" s="161" t="s">
        <v>273</v>
      </c>
      <c r="V292" s="161">
        <v>6</v>
      </c>
      <c r="W292" s="161" t="s">
        <v>11544</v>
      </c>
      <c r="X292" s="161" t="s">
        <v>273</v>
      </c>
      <c r="Y292" s="212" t="s">
        <v>282</v>
      </c>
      <c r="Z292" s="212" t="s">
        <v>282</v>
      </c>
      <c r="AA292" s="212" t="s">
        <v>282</v>
      </c>
      <c r="AB292" s="212" t="s">
        <v>282</v>
      </c>
      <c r="AC292" s="212" t="s">
        <v>282</v>
      </c>
      <c r="AD292" s="212" t="s">
        <v>282</v>
      </c>
      <c r="AE292" s="212" t="s">
        <v>282</v>
      </c>
      <c r="AF292" s="212" t="s">
        <v>282</v>
      </c>
      <c r="AG292" s="212" t="s">
        <v>282</v>
      </c>
      <c r="AH292" s="212" t="s">
        <v>282</v>
      </c>
      <c r="AI292" s="212" t="s">
        <v>282</v>
      </c>
      <c r="AJ292" s="212" t="s">
        <v>282</v>
      </c>
      <c r="AK292" s="212" t="s">
        <v>282</v>
      </c>
      <c r="AL292" s="212" t="s">
        <v>282</v>
      </c>
      <c r="AM292" s="212" t="s">
        <v>282</v>
      </c>
      <c r="AN292" s="212" t="s">
        <v>282</v>
      </c>
      <c r="AO292" s="212" t="s">
        <v>282</v>
      </c>
      <c r="AP292" s="212" t="s">
        <v>282</v>
      </c>
      <c r="AQ292" s="212" t="s">
        <v>282</v>
      </c>
      <c r="AR292" s="212" t="s">
        <v>282</v>
      </c>
      <c r="AS292" s="212" t="s">
        <v>282</v>
      </c>
      <c r="AT292" s="212" t="s">
        <v>282</v>
      </c>
      <c r="AU292" s="212" t="s">
        <v>282</v>
      </c>
      <c r="AV292" s="212" t="s">
        <v>282</v>
      </c>
      <c r="AW292" s="212" t="s">
        <v>282</v>
      </c>
      <c r="AX292" s="212" t="s">
        <v>282</v>
      </c>
      <c r="AY292" s="212" t="s">
        <v>282</v>
      </c>
      <c r="AZ292" s="212" t="s">
        <v>282</v>
      </c>
      <c r="BA292" s="212" t="s">
        <v>282</v>
      </c>
      <c r="BB292" s="212" t="s">
        <v>282</v>
      </c>
      <c r="BC292" s="212" t="s">
        <v>282</v>
      </c>
      <c r="BD292" s="212" t="s">
        <v>282</v>
      </c>
      <c r="BE292" s="212" t="s">
        <v>282</v>
      </c>
    </row>
    <row r="293" spans="1:57" s="212" customFormat="1" x14ac:dyDescent="0.25">
      <c r="A293" s="135" t="s">
        <v>10117</v>
      </c>
      <c r="B293" s="159" t="s">
        <v>282</v>
      </c>
      <c r="C293" s="212" t="s">
        <v>17960</v>
      </c>
      <c r="D293" s="212" t="s">
        <v>282</v>
      </c>
      <c r="E293" s="212" t="s">
        <v>15192</v>
      </c>
      <c r="F293" s="212" t="s">
        <v>183</v>
      </c>
      <c r="G293" s="159" t="s">
        <v>282</v>
      </c>
      <c r="H293" s="159" t="s">
        <v>448</v>
      </c>
      <c r="I293" s="159" t="s">
        <v>11240</v>
      </c>
      <c r="J293" s="159">
        <v>7</v>
      </c>
      <c r="K293" s="159">
        <v>4</v>
      </c>
      <c r="L293" s="159" t="s">
        <v>273</v>
      </c>
      <c r="M293" s="159" t="s">
        <v>273</v>
      </c>
      <c r="N293" s="159" t="s">
        <v>246</v>
      </c>
      <c r="O293" s="159" t="s">
        <v>282</v>
      </c>
      <c r="P293" s="159" t="s">
        <v>282</v>
      </c>
      <c r="Q293" s="159" t="s">
        <v>282</v>
      </c>
      <c r="R293" s="159" t="s">
        <v>282</v>
      </c>
      <c r="S293" s="159" t="s">
        <v>10507</v>
      </c>
      <c r="T293" s="159" t="s">
        <v>15193</v>
      </c>
      <c r="U293" s="161">
        <v>7</v>
      </c>
      <c r="V293" s="161">
        <v>4</v>
      </c>
      <c r="W293" s="161" t="s">
        <v>273</v>
      </c>
      <c r="X293" s="161" t="s">
        <v>273</v>
      </c>
      <c r="Y293" s="212" t="s">
        <v>282</v>
      </c>
      <c r="Z293" s="212" t="s">
        <v>282</v>
      </c>
      <c r="AA293" s="212" t="s">
        <v>282</v>
      </c>
      <c r="AB293" s="212" t="s">
        <v>282</v>
      </c>
      <c r="AC293" s="212" t="s">
        <v>282</v>
      </c>
      <c r="AD293" s="212" t="s">
        <v>282</v>
      </c>
      <c r="AE293" s="212" t="s">
        <v>282</v>
      </c>
      <c r="AF293" s="212" t="s">
        <v>282</v>
      </c>
      <c r="AG293" s="212" t="s">
        <v>282</v>
      </c>
      <c r="AH293" s="212" t="s">
        <v>282</v>
      </c>
      <c r="AI293" s="212" t="s">
        <v>282</v>
      </c>
      <c r="AJ293" s="212" t="s">
        <v>282</v>
      </c>
      <c r="AK293" s="212" t="s">
        <v>282</v>
      </c>
      <c r="AL293" s="212" t="s">
        <v>282</v>
      </c>
      <c r="AM293" s="212" t="s">
        <v>282</v>
      </c>
      <c r="AN293" s="212" t="s">
        <v>282</v>
      </c>
      <c r="AO293" s="212" t="s">
        <v>282</v>
      </c>
      <c r="AP293" s="212" t="s">
        <v>282</v>
      </c>
      <c r="AQ293" s="212" t="s">
        <v>282</v>
      </c>
      <c r="AR293" s="212" t="s">
        <v>282</v>
      </c>
      <c r="AS293" s="212" t="s">
        <v>282</v>
      </c>
      <c r="AT293" s="212" t="s">
        <v>282</v>
      </c>
      <c r="AU293" s="212" t="s">
        <v>282</v>
      </c>
      <c r="AV293" s="212" t="s">
        <v>282</v>
      </c>
      <c r="AW293" s="212" t="s">
        <v>282</v>
      </c>
      <c r="AX293" s="212" t="s">
        <v>282</v>
      </c>
      <c r="AY293" s="212" t="s">
        <v>282</v>
      </c>
      <c r="AZ293" s="212" t="s">
        <v>282</v>
      </c>
      <c r="BA293" s="212" t="s">
        <v>282</v>
      </c>
      <c r="BB293" s="212" t="s">
        <v>282</v>
      </c>
      <c r="BC293" s="212" t="s">
        <v>282</v>
      </c>
      <c r="BD293" s="212" t="s">
        <v>282</v>
      </c>
      <c r="BE293" s="212" t="s">
        <v>282</v>
      </c>
    </row>
    <row r="294" spans="1:57" s="212" customFormat="1" x14ac:dyDescent="0.25">
      <c r="A294" s="135" t="s">
        <v>7497</v>
      </c>
      <c r="B294" s="159" t="s">
        <v>13378</v>
      </c>
      <c r="C294" s="212" t="s">
        <v>261</v>
      </c>
      <c r="D294" s="212" t="s">
        <v>282</v>
      </c>
      <c r="E294" s="212" t="s">
        <v>282</v>
      </c>
      <c r="F294" s="212" t="s">
        <v>282</v>
      </c>
      <c r="G294" s="159" t="s">
        <v>282</v>
      </c>
      <c r="H294" s="159" t="s">
        <v>10507</v>
      </c>
      <c r="I294" s="159" t="s">
        <v>10771</v>
      </c>
      <c r="J294" s="159" t="s">
        <v>273</v>
      </c>
      <c r="K294" s="159">
        <v>6</v>
      </c>
      <c r="L294" s="159" t="s">
        <v>273</v>
      </c>
      <c r="M294" s="159" t="s">
        <v>273</v>
      </c>
      <c r="N294" s="159" t="s">
        <v>257</v>
      </c>
      <c r="O294" s="159" t="s">
        <v>282</v>
      </c>
      <c r="P294" s="159" t="s">
        <v>282</v>
      </c>
      <c r="Q294" s="159" t="s">
        <v>282</v>
      </c>
      <c r="R294" s="159" t="s">
        <v>282</v>
      </c>
      <c r="S294" s="159" t="s">
        <v>10507</v>
      </c>
      <c r="T294" s="159" t="s">
        <v>10580</v>
      </c>
      <c r="U294" s="161" t="s">
        <v>273</v>
      </c>
      <c r="V294" s="161">
        <v>6</v>
      </c>
      <c r="W294" s="161" t="s">
        <v>273</v>
      </c>
      <c r="X294" s="161" t="s">
        <v>273</v>
      </c>
      <c r="Y294" s="212" t="s">
        <v>282</v>
      </c>
      <c r="Z294" s="212" t="s">
        <v>282</v>
      </c>
      <c r="AA294" s="212" t="s">
        <v>282</v>
      </c>
      <c r="AB294" s="212" t="s">
        <v>282</v>
      </c>
      <c r="AC294" s="212" t="s">
        <v>282</v>
      </c>
      <c r="AD294" s="212" t="s">
        <v>282</v>
      </c>
      <c r="AE294" s="212" t="s">
        <v>282</v>
      </c>
      <c r="AF294" s="212" t="s">
        <v>282</v>
      </c>
      <c r="AG294" s="212" t="s">
        <v>282</v>
      </c>
      <c r="AH294" s="212" t="s">
        <v>282</v>
      </c>
      <c r="AI294" s="212" t="s">
        <v>282</v>
      </c>
      <c r="AJ294" s="212" t="s">
        <v>282</v>
      </c>
      <c r="AK294" s="212" t="s">
        <v>282</v>
      </c>
      <c r="AL294" s="212" t="s">
        <v>282</v>
      </c>
      <c r="AM294" s="212" t="s">
        <v>282</v>
      </c>
      <c r="AN294" s="212" t="s">
        <v>282</v>
      </c>
      <c r="AO294" s="212" t="s">
        <v>282</v>
      </c>
      <c r="AP294" s="212" t="s">
        <v>282</v>
      </c>
      <c r="AQ294" s="212" t="s">
        <v>282</v>
      </c>
      <c r="AR294" s="212" t="s">
        <v>282</v>
      </c>
      <c r="AS294" s="212" t="s">
        <v>282</v>
      </c>
      <c r="AT294" s="212" t="s">
        <v>282</v>
      </c>
      <c r="AU294" s="212" t="s">
        <v>282</v>
      </c>
      <c r="AV294" s="212" t="s">
        <v>282</v>
      </c>
      <c r="AW294" s="212" t="s">
        <v>282</v>
      </c>
      <c r="AX294" s="212" t="s">
        <v>282</v>
      </c>
      <c r="AY294" s="212" t="s">
        <v>282</v>
      </c>
      <c r="AZ294" s="212" t="s">
        <v>282</v>
      </c>
      <c r="BA294" s="212" t="s">
        <v>282</v>
      </c>
      <c r="BB294" s="212" t="s">
        <v>282</v>
      </c>
      <c r="BC294" s="212" t="s">
        <v>282</v>
      </c>
      <c r="BD294" s="212" t="s">
        <v>282</v>
      </c>
      <c r="BE294" s="212" t="s">
        <v>282</v>
      </c>
    </row>
    <row r="295" spans="1:57" s="212" customFormat="1" x14ac:dyDescent="0.25">
      <c r="A295" s="135" t="s">
        <v>8322</v>
      </c>
      <c r="B295" s="159" t="s">
        <v>282</v>
      </c>
      <c r="C295" s="212" t="s">
        <v>261</v>
      </c>
      <c r="D295" s="212" t="s">
        <v>282</v>
      </c>
      <c r="E295" s="212" t="s">
        <v>282</v>
      </c>
      <c r="F295" s="212" t="s">
        <v>282</v>
      </c>
      <c r="G295" s="159" t="s">
        <v>282</v>
      </c>
      <c r="H295" s="159" t="s">
        <v>10507</v>
      </c>
      <c r="I295" s="159" t="s">
        <v>273</v>
      </c>
      <c r="J295" s="159" t="s">
        <v>273</v>
      </c>
      <c r="K295" s="159">
        <v>8</v>
      </c>
      <c r="L295" s="159" t="s">
        <v>14339</v>
      </c>
      <c r="M295" s="159" t="s">
        <v>273</v>
      </c>
      <c r="N295" s="159" t="s">
        <v>272</v>
      </c>
      <c r="O295" s="159" t="s">
        <v>282</v>
      </c>
      <c r="P295" s="159" t="s">
        <v>282</v>
      </c>
      <c r="Q295" s="159" t="s">
        <v>282</v>
      </c>
      <c r="R295" s="159" t="s">
        <v>282</v>
      </c>
      <c r="S295" s="159" t="s">
        <v>10507</v>
      </c>
      <c r="T295" s="159" t="s">
        <v>273</v>
      </c>
      <c r="U295" s="161" t="s">
        <v>273</v>
      </c>
      <c r="V295" s="161">
        <v>8</v>
      </c>
      <c r="W295" s="161" t="s">
        <v>12897</v>
      </c>
      <c r="X295" s="161" t="s">
        <v>273</v>
      </c>
      <c r="Y295" s="212" t="s">
        <v>282</v>
      </c>
      <c r="Z295" s="212" t="s">
        <v>282</v>
      </c>
      <c r="AA295" s="212" t="s">
        <v>282</v>
      </c>
      <c r="AB295" s="212" t="s">
        <v>282</v>
      </c>
      <c r="AC295" s="212" t="s">
        <v>282</v>
      </c>
      <c r="AD295" s="212" t="s">
        <v>282</v>
      </c>
      <c r="AE295" s="212" t="s">
        <v>282</v>
      </c>
      <c r="AF295" s="212" t="s">
        <v>282</v>
      </c>
      <c r="AG295" s="212" t="s">
        <v>282</v>
      </c>
      <c r="AH295" s="212" t="s">
        <v>282</v>
      </c>
      <c r="AI295" s="212" t="s">
        <v>282</v>
      </c>
      <c r="AJ295" s="212" t="s">
        <v>282</v>
      </c>
      <c r="AK295" s="212" t="s">
        <v>282</v>
      </c>
      <c r="AL295" s="212" t="s">
        <v>282</v>
      </c>
      <c r="AM295" s="212" t="s">
        <v>282</v>
      </c>
      <c r="AN295" s="212" t="s">
        <v>282</v>
      </c>
      <c r="AO295" s="212" t="s">
        <v>282</v>
      </c>
      <c r="AP295" s="212" t="s">
        <v>282</v>
      </c>
      <c r="AQ295" s="212" t="s">
        <v>282</v>
      </c>
      <c r="AR295" s="212" t="s">
        <v>282</v>
      </c>
      <c r="AS295" s="212" t="s">
        <v>282</v>
      </c>
      <c r="AT295" s="212" t="s">
        <v>282</v>
      </c>
      <c r="AU295" s="212" t="s">
        <v>282</v>
      </c>
      <c r="AV295" s="212" t="s">
        <v>282</v>
      </c>
      <c r="AW295" s="212" t="s">
        <v>282</v>
      </c>
      <c r="AX295" s="212" t="s">
        <v>282</v>
      </c>
      <c r="AY295" s="212" t="s">
        <v>282</v>
      </c>
      <c r="AZ295" s="212" t="s">
        <v>282</v>
      </c>
      <c r="BA295" s="212" t="s">
        <v>282</v>
      </c>
      <c r="BB295" s="212" t="s">
        <v>282</v>
      </c>
      <c r="BC295" s="212" t="s">
        <v>282</v>
      </c>
      <c r="BD295" s="212" t="s">
        <v>282</v>
      </c>
      <c r="BE295" s="212" t="s">
        <v>282</v>
      </c>
    </row>
    <row r="296" spans="1:57" s="212" customFormat="1" x14ac:dyDescent="0.25">
      <c r="A296" s="135" t="s">
        <v>9703</v>
      </c>
      <c r="B296" s="159" t="s">
        <v>14068</v>
      </c>
      <c r="C296" s="212" t="s">
        <v>10471</v>
      </c>
      <c r="D296" s="212" t="s">
        <v>282</v>
      </c>
      <c r="E296" s="288" t="s">
        <v>14345</v>
      </c>
      <c r="F296" s="212" t="s">
        <v>183</v>
      </c>
      <c r="G296" s="159" t="s">
        <v>282</v>
      </c>
      <c r="H296" s="159" t="s">
        <v>448</v>
      </c>
      <c r="I296" s="159" t="s">
        <v>14067</v>
      </c>
      <c r="J296" s="159">
        <v>5</v>
      </c>
      <c r="K296" s="159">
        <v>8</v>
      </c>
      <c r="L296" s="159" t="s">
        <v>273</v>
      </c>
      <c r="M296" s="159" t="s">
        <v>273</v>
      </c>
      <c r="N296" s="159" t="s">
        <v>306</v>
      </c>
      <c r="O296" s="159" t="s">
        <v>282</v>
      </c>
      <c r="P296" s="159" t="s">
        <v>282</v>
      </c>
      <c r="Q296" s="159" t="s">
        <v>282</v>
      </c>
      <c r="R296" s="159" t="s">
        <v>282</v>
      </c>
      <c r="S296" s="159" t="s">
        <v>282</v>
      </c>
      <c r="T296" s="159" t="s">
        <v>282</v>
      </c>
      <c r="U296" s="161" t="s">
        <v>282</v>
      </c>
      <c r="V296" s="161">
        <v>8</v>
      </c>
      <c r="W296" s="161" t="s">
        <v>282</v>
      </c>
      <c r="X296" s="161" t="s">
        <v>282</v>
      </c>
      <c r="Y296" s="212" t="s">
        <v>282</v>
      </c>
      <c r="Z296" s="212" t="s">
        <v>282</v>
      </c>
      <c r="AA296" s="212" t="s">
        <v>282</v>
      </c>
      <c r="AB296" s="212" t="s">
        <v>282</v>
      </c>
      <c r="AC296" s="212" t="s">
        <v>282</v>
      </c>
      <c r="AD296" s="212" t="s">
        <v>282</v>
      </c>
      <c r="AE296" s="212" t="s">
        <v>282</v>
      </c>
      <c r="AF296" s="212" t="s">
        <v>282</v>
      </c>
      <c r="AG296" s="212" t="s">
        <v>282</v>
      </c>
      <c r="AH296" s="212" t="s">
        <v>282</v>
      </c>
      <c r="AI296" s="212" t="s">
        <v>282</v>
      </c>
      <c r="AJ296" s="212" t="s">
        <v>282</v>
      </c>
      <c r="AK296" s="212" t="s">
        <v>282</v>
      </c>
      <c r="AL296" s="212" t="s">
        <v>282</v>
      </c>
      <c r="AM296" s="212" t="s">
        <v>282</v>
      </c>
      <c r="AN296" s="212" t="s">
        <v>282</v>
      </c>
      <c r="AO296" s="212" t="s">
        <v>282</v>
      </c>
      <c r="AP296" s="212" t="s">
        <v>282</v>
      </c>
      <c r="AQ296" s="212" t="s">
        <v>282</v>
      </c>
      <c r="AR296" s="212" t="s">
        <v>282</v>
      </c>
      <c r="AS296" s="212" t="s">
        <v>282</v>
      </c>
      <c r="AT296" s="212" t="s">
        <v>282</v>
      </c>
      <c r="AU296" s="212" t="s">
        <v>282</v>
      </c>
      <c r="AV296" s="212" t="s">
        <v>282</v>
      </c>
      <c r="AW296" s="212" t="s">
        <v>282</v>
      </c>
      <c r="AX296" s="212" t="s">
        <v>282</v>
      </c>
      <c r="AY296" s="212" t="s">
        <v>282</v>
      </c>
      <c r="AZ296" s="212" t="s">
        <v>282</v>
      </c>
      <c r="BA296" s="212" t="s">
        <v>282</v>
      </c>
      <c r="BB296" s="212" t="s">
        <v>282</v>
      </c>
      <c r="BC296" s="212" t="s">
        <v>282</v>
      </c>
      <c r="BD296" s="212" t="s">
        <v>282</v>
      </c>
      <c r="BE296" s="212" t="s">
        <v>282</v>
      </c>
    </row>
    <row r="297" spans="1:57" x14ac:dyDescent="0.25">
      <c r="A297" s="161" t="s">
        <v>603</v>
      </c>
      <c r="B297" s="159" t="s">
        <v>11318</v>
      </c>
      <c r="C297" t="s">
        <v>313</v>
      </c>
      <c r="D297" t="s">
        <v>11556</v>
      </c>
      <c r="E297" t="s">
        <v>11557</v>
      </c>
      <c r="F297" t="s">
        <v>183</v>
      </c>
      <c r="G297" s="159" t="s">
        <v>282</v>
      </c>
      <c r="H297" s="159" t="s">
        <v>635</v>
      </c>
      <c r="I297" s="159" t="s">
        <v>273</v>
      </c>
      <c r="J297" s="159" t="s">
        <v>273</v>
      </c>
      <c r="K297" s="159">
        <v>12</v>
      </c>
      <c r="L297" s="159" t="s">
        <v>273</v>
      </c>
      <c r="M297" s="159" t="s">
        <v>10534</v>
      </c>
      <c r="N297" t="s">
        <v>306</v>
      </c>
      <c r="O297" t="s">
        <v>282</v>
      </c>
      <c r="P297" t="s">
        <v>11558</v>
      </c>
      <c r="Q297" t="s">
        <v>282</v>
      </c>
      <c r="R297" t="s">
        <v>282</v>
      </c>
      <c r="S297" t="s">
        <v>282</v>
      </c>
      <c r="T297" t="s">
        <v>282</v>
      </c>
      <c r="U297" s="161" t="s">
        <v>282</v>
      </c>
      <c r="V297" s="161">
        <v>12</v>
      </c>
      <c r="W297" s="161" t="s">
        <v>282</v>
      </c>
      <c r="X297" s="161" t="s">
        <v>282</v>
      </c>
      <c r="Y297" s="212" t="s">
        <v>282</v>
      </c>
      <c r="Z297" s="212" t="s">
        <v>282</v>
      </c>
      <c r="AA297" s="212" t="s">
        <v>282</v>
      </c>
      <c r="AB297" s="212" t="s">
        <v>282</v>
      </c>
      <c r="AC297" s="212" t="s">
        <v>282</v>
      </c>
      <c r="AD297" s="212" t="s">
        <v>282</v>
      </c>
      <c r="AE297" s="212" t="s">
        <v>282</v>
      </c>
      <c r="AF297" s="212" t="s">
        <v>282</v>
      </c>
      <c r="AG297" s="212" t="s">
        <v>282</v>
      </c>
      <c r="AH297" s="212" t="s">
        <v>282</v>
      </c>
      <c r="AI297" s="212" t="s">
        <v>282</v>
      </c>
      <c r="AJ297" s="212" t="s">
        <v>282</v>
      </c>
      <c r="AK297" s="212" t="s">
        <v>282</v>
      </c>
      <c r="AL297" s="212" t="s">
        <v>282</v>
      </c>
      <c r="AM297" s="212" t="s">
        <v>282</v>
      </c>
      <c r="AN297" s="212" t="s">
        <v>282</v>
      </c>
      <c r="AO297" s="212" t="s">
        <v>282</v>
      </c>
      <c r="AP297" s="212" t="s">
        <v>282</v>
      </c>
      <c r="AQ297" s="212" t="s">
        <v>282</v>
      </c>
      <c r="AR297" s="212" t="s">
        <v>282</v>
      </c>
      <c r="AS297" s="212" t="s">
        <v>282</v>
      </c>
      <c r="AT297" s="212" t="s">
        <v>282</v>
      </c>
      <c r="AU297" s="212" t="s">
        <v>282</v>
      </c>
      <c r="AV297" s="212" t="s">
        <v>282</v>
      </c>
      <c r="AW297" s="212" t="s">
        <v>282</v>
      </c>
      <c r="AX297" s="212" t="s">
        <v>282</v>
      </c>
      <c r="AY297" s="212" t="s">
        <v>282</v>
      </c>
      <c r="AZ297" s="212" t="s">
        <v>282</v>
      </c>
      <c r="BA297" s="212" t="s">
        <v>282</v>
      </c>
      <c r="BB297" s="212" t="s">
        <v>282</v>
      </c>
      <c r="BC297" s="212" t="s">
        <v>282</v>
      </c>
      <c r="BD297" s="212" t="s">
        <v>282</v>
      </c>
      <c r="BE297" s="212" t="s">
        <v>282</v>
      </c>
    </row>
    <row r="298" spans="1:57" s="212" customFormat="1" x14ac:dyDescent="0.25">
      <c r="A298" s="161" t="s">
        <v>9456</v>
      </c>
      <c r="B298" s="159" t="s">
        <v>282</v>
      </c>
      <c r="C298" s="212" t="s">
        <v>770</v>
      </c>
      <c r="D298" s="212" t="s">
        <v>11033</v>
      </c>
      <c r="E298" s="212" t="s">
        <v>15195</v>
      </c>
      <c r="F298" s="212" t="s">
        <v>182</v>
      </c>
      <c r="G298" s="159" t="s">
        <v>273</v>
      </c>
      <c r="H298" s="159" t="s">
        <v>448</v>
      </c>
      <c r="I298" s="159" t="s">
        <v>15196</v>
      </c>
      <c r="J298" s="159">
        <v>1</v>
      </c>
      <c r="K298" s="159">
        <v>10</v>
      </c>
      <c r="L298" s="159" t="s">
        <v>273</v>
      </c>
      <c r="M298" s="159" t="s">
        <v>12563</v>
      </c>
      <c r="N298" s="212" t="s">
        <v>636</v>
      </c>
      <c r="O298" s="212" t="s">
        <v>282</v>
      </c>
      <c r="P298" s="212" t="s">
        <v>282</v>
      </c>
      <c r="Q298" s="212" t="s">
        <v>282</v>
      </c>
      <c r="R298" s="212" t="s">
        <v>282</v>
      </c>
      <c r="S298" s="212" t="s">
        <v>282</v>
      </c>
      <c r="T298" s="212" t="s">
        <v>282</v>
      </c>
      <c r="U298" s="161" t="s">
        <v>282</v>
      </c>
      <c r="V298" s="161">
        <v>10</v>
      </c>
      <c r="W298" s="161" t="s">
        <v>282</v>
      </c>
      <c r="X298" s="161" t="s">
        <v>282</v>
      </c>
      <c r="Y298" s="212" t="s">
        <v>282</v>
      </c>
      <c r="Z298" s="212" t="s">
        <v>282</v>
      </c>
      <c r="AA298" s="212" t="s">
        <v>282</v>
      </c>
      <c r="AB298" s="212" t="s">
        <v>282</v>
      </c>
      <c r="AC298" s="212" t="s">
        <v>282</v>
      </c>
      <c r="AD298" s="212" t="s">
        <v>282</v>
      </c>
      <c r="AE298" s="212" t="s">
        <v>282</v>
      </c>
      <c r="AF298" s="212" t="s">
        <v>282</v>
      </c>
      <c r="AG298" s="212" t="s">
        <v>282</v>
      </c>
      <c r="AH298" s="212" t="s">
        <v>282</v>
      </c>
      <c r="AI298" s="212" t="s">
        <v>282</v>
      </c>
      <c r="AJ298" s="212" t="s">
        <v>282</v>
      </c>
      <c r="AK298" s="212" t="s">
        <v>282</v>
      </c>
      <c r="AL298" s="212" t="s">
        <v>282</v>
      </c>
      <c r="AM298" s="212" t="s">
        <v>282</v>
      </c>
      <c r="AN298" s="212" t="s">
        <v>282</v>
      </c>
      <c r="AO298" s="212" t="s">
        <v>282</v>
      </c>
      <c r="AP298" s="212" t="s">
        <v>282</v>
      </c>
      <c r="AQ298" s="212" t="s">
        <v>282</v>
      </c>
      <c r="AR298" s="212" t="s">
        <v>282</v>
      </c>
      <c r="AS298" s="212" t="s">
        <v>282</v>
      </c>
      <c r="AT298" s="212" t="s">
        <v>282</v>
      </c>
      <c r="AU298" s="212" t="s">
        <v>282</v>
      </c>
      <c r="AV298" s="212" t="s">
        <v>282</v>
      </c>
      <c r="AW298" s="212" t="s">
        <v>282</v>
      </c>
      <c r="AX298" s="212" t="s">
        <v>282</v>
      </c>
      <c r="AY298" s="212" t="s">
        <v>282</v>
      </c>
      <c r="AZ298" s="212" t="s">
        <v>282</v>
      </c>
      <c r="BA298" s="212" t="s">
        <v>282</v>
      </c>
      <c r="BB298" s="212" t="s">
        <v>282</v>
      </c>
      <c r="BC298" s="212" t="s">
        <v>282</v>
      </c>
      <c r="BD298" s="212" t="s">
        <v>282</v>
      </c>
      <c r="BE298" s="212" t="s">
        <v>282</v>
      </c>
    </row>
    <row r="299" spans="1:57" x14ac:dyDescent="0.25">
      <c r="A299" t="s">
        <v>706</v>
      </c>
      <c r="B299" s="159" t="s">
        <v>11565</v>
      </c>
      <c r="C299" t="s">
        <v>764</v>
      </c>
      <c r="D299" t="s">
        <v>11568</v>
      </c>
      <c r="E299" t="s">
        <v>11569</v>
      </c>
      <c r="F299" t="s">
        <v>183</v>
      </c>
      <c r="G299" s="159" t="s">
        <v>282</v>
      </c>
      <c r="H299" s="159" t="s">
        <v>448</v>
      </c>
      <c r="I299" s="159" t="s">
        <v>4787</v>
      </c>
      <c r="J299" s="284" t="s">
        <v>10661</v>
      </c>
      <c r="K299" s="159">
        <v>12</v>
      </c>
      <c r="L299" s="159" t="s">
        <v>11570</v>
      </c>
      <c r="M299" s="159" t="s">
        <v>10583</v>
      </c>
      <c r="N299" t="s">
        <v>763</v>
      </c>
      <c r="O299" t="s">
        <v>11566</v>
      </c>
      <c r="P299" t="s">
        <v>11567</v>
      </c>
      <c r="Q299" t="s">
        <v>183</v>
      </c>
      <c r="R299" t="s">
        <v>282</v>
      </c>
      <c r="S299" t="s">
        <v>448</v>
      </c>
      <c r="T299" t="s">
        <v>4787</v>
      </c>
      <c r="U299" s="284" t="s">
        <v>10661</v>
      </c>
      <c r="V299" s="161">
        <v>12</v>
      </c>
      <c r="W299" s="159" t="s">
        <v>11570</v>
      </c>
      <c r="X299" s="161" t="s">
        <v>10583</v>
      </c>
      <c r="Y299" s="212" t="s">
        <v>282</v>
      </c>
      <c r="Z299" s="212" t="s">
        <v>282</v>
      </c>
      <c r="AA299" s="212" t="s">
        <v>282</v>
      </c>
      <c r="AB299" s="212" t="s">
        <v>282</v>
      </c>
      <c r="AC299" s="212" t="s">
        <v>282</v>
      </c>
      <c r="AD299" s="212" t="s">
        <v>282</v>
      </c>
      <c r="AE299" s="212" t="s">
        <v>282</v>
      </c>
      <c r="AF299" s="212" t="s">
        <v>282</v>
      </c>
      <c r="AG299" s="212" t="s">
        <v>282</v>
      </c>
      <c r="AH299" s="212" t="s">
        <v>282</v>
      </c>
      <c r="AI299" s="212" t="s">
        <v>282</v>
      </c>
      <c r="AJ299" s="212" t="s">
        <v>282</v>
      </c>
      <c r="AK299" s="212" t="s">
        <v>282</v>
      </c>
      <c r="AL299" s="212" t="s">
        <v>282</v>
      </c>
      <c r="AM299" s="212" t="s">
        <v>282</v>
      </c>
      <c r="AN299" s="212" t="s">
        <v>282</v>
      </c>
      <c r="AO299" s="212" t="s">
        <v>282</v>
      </c>
      <c r="AP299" s="212" t="s">
        <v>282</v>
      </c>
      <c r="AQ299" s="212" t="s">
        <v>282</v>
      </c>
      <c r="AR299" s="212" t="s">
        <v>282</v>
      </c>
      <c r="AS299" s="212" t="s">
        <v>282</v>
      </c>
      <c r="AT299" s="212" t="s">
        <v>282</v>
      </c>
      <c r="AU299" s="212" t="s">
        <v>282</v>
      </c>
      <c r="AV299" s="212" t="s">
        <v>282</v>
      </c>
      <c r="AW299" s="212" t="s">
        <v>282</v>
      </c>
      <c r="AX299" s="212" t="s">
        <v>282</v>
      </c>
      <c r="AY299" s="212" t="s">
        <v>282</v>
      </c>
      <c r="AZ299" s="212" t="s">
        <v>282</v>
      </c>
      <c r="BA299" s="212" t="s">
        <v>282</v>
      </c>
      <c r="BB299" s="212" t="s">
        <v>282</v>
      </c>
      <c r="BC299" s="212" t="s">
        <v>282</v>
      </c>
      <c r="BD299" s="212" t="s">
        <v>282</v>
      </c>
      <c r="BE299" s="212" t="s">
        <v>282</v>
      </c>
    </row>
    <row r="300" spans="1:57" s="212" customFormat="1" x14ac:dyDescent="0.25">
      <c r="A300" s="212" t="s">
        <v>441</v>
      </c>
      <c r="B300" s="159" t="s">
        <v>12024</v>
      </c>
      <c r="C300" s="212" t="s">
        <v>246</v>
      </c>
      <c r="D300" s="212" t="s">
        <v>282</v>
      </c>
      <c r="E300" s="212" t="s">
        <v>12021</v>
      </c>
      <c r="F300" s="212" t="s">
        <v>282</v>
      </c>
      <c r="G300" s="159" t="s">
        <v>282</v>
      </c>
      <c r="H300" s="159" t="s">
        <v>10507</v>
      </c>
      <c r="I300" s="159" t="s">
        <v>406</v>
      </c>
      <c r="J300" s="302">
        <v>7</v>
      </c>
      <c r="K300" s="159">
        <v>6</v>
      </c>
      <c r="L300" s="159" t="s">
        <v>273</v>
      </c>
      <c r="M300" s="159" t="s">
        <v>273</v>
      </c>
      <c r="N300" s="212" t="s">
        <v>263</v>
      </c>
      <c r="O300" s="212" t="s">
        <v>282</v>
      </c>
      <c r="P300" s="212" t="s">
        <v>12023</v>
      </c>
      <c r="Q300" s="212" t="s">
        <v>282</v>
      </c>
      <c r="R300" s="212" t="s">
        <v>282</v>
      </c>
      <c r="S300" s="212" t="s">
        <v>10507</v>
      </c>
      <c r="T300" s="212" t="s">
        <v>10713</v>
      </c>
      <c r="U300" s="302">
        <v>7</v>
      </c>
      <c r="V300" s="161">
        <v>6</v>
      </c>
      <c r="W300" s="161" t="s">
        <v>273</v>
      </c>
      <c r="X300" s="161" t="s">
        <v>273</v>
      </c>
      <c r="Y300" s="212" t="s">
        <v>282</v>
      </c>
      <c r="Z300" s="212" t="s">
        <v>282</v>
      </c>
      <c r="AA300" s="212" t="s">
        <v>282</v>
      </c>
      <c r="AB300" s="212" t="s">
        <v>282</v>
      </c>
      <c r="AC300" s="212" t="s">
        <v>282</v>
      </c>
      <c r="AD300" s="212" t="s">
        <v>282</v>
      </c>
      <c r="AE300" s="212" t="s">
        <v>282</v>
      </c>
      <c r="AF300" s="212" t="s">
        <v>282</v>
      </c>
      <c r="AG300" s="212" t="s">
        <v>282</v>
      </c>
      <c r="AH300" s="212" t="s">
        <v>282</v>
      </c>
      <c r="AI300" s="212" t="s">
        <v>282</v>
      </c>
      <c r="AJ300" s="212" t="s">
        <v>282</v>
      </c>
      <c r="AK300" s="212" t="s">
        <v>282</v>
      </c>
      <c r="AL300" s="212" t="s">
        <v>282</v>
      </c>
      <c r="AM300" s="212" t="s">
        <v>282</v>
      </c>
      <c r="AN300" s="212" t="s">
        <v>282</v>
      </c>
      <c r="AO300" s="212" t="s">
        <v>282</v>
      </c>
      <c r="AP300" s="212" t="s">
        <v>282</v>
      </c>
      <c r="AQ300" s="212" t="s">
        <v>282</v>
      </c>
      <c r="AR300" s="212" t="s">
        <v>282</v>
      </c>
      <c r="AS300" s="212" t="s">
        <v>282</v>
      </c>
      <c r="AT300" s="212" t="s">
        <v>282</v>
      </c>
      <c r="AU300" s="212" t="s">
        <v>282</v>
      </c>
      <c r="AV300" s="212" t="s">
        <v>282</v>
      </c>
      <c r="AW300" s="212" t="s">
        <v>282</v>
      </c>
      <c r="AX300" s="212" t="s">
        <v>282</v>
      </c>
      <c r="AY300" s="212" t="s">
        <v>282</v>
      </c>
      <c r="AZ300" s="212" t="s">
        <v>282</v>
      </c>
      <c r="BA300" s="212" t="s">
        <v>282</v>
      </c>
      <c r="BB300" s="212" t="s">
        <v>282</v>
      </c>
      <c r="BC300" s="212" t="s">
        <v>282</v>
      </c>
      <c r="BD300" s="212" t="s">
        <v>282</v>
      </c>
      <c r="BE300" s="212" t="s">
        <v>282</v>
      </c>
    </row>
    <row r="301" spans="1:57" s="212" customFormat="1" x14ac:dyDescent="0.25">
      <c r="A301" s="212" t="s">
        <v>9632</v>
      </c>
      <c r="B301" s="159" t="s">
        <v>282</v>
      </c>
      <c r="C301" s="212" t="s">
        <v>14279</v>
      </c>
      <c r="D301" s="212" t="s">
        <v>282</v>
      </c>
      <c r="E301" s="212" t="s">
        <v>15255</v>
      </c>
      <c r="F301" s="212" t="s">
        <v>183</v>
      </c>
      <c r="G301" s="159" t="s">
        <v>282</v>
      </c>
      <c r="H301" s="159" t="s">
        <v>10581</v>
      </c>
      <c r="I301" s="159" t="s">
        <v>15254</v>
      </c>
      <c r="J301" s="301" t="s">
        <v>15256</v>
      </c>
      <c r="K301" s="159">
        <v>12</v>
      </c>
      <c r="L301" s="159" t="s">
        <v>15252</v>
      </c>
      <c r="M301" s="159" t="s">
        <v>488</v>
      </c>
      <c r="N301" s="212" t="s">
        <v>258</v>
      </c>
      <c r="O301" s="212" t="s">
        <v>282</v>
      </c>
      <c r="P301" s="212" t="s">
        <v>15248</v>
      </c>
      <c r="Q301" s="212" t="s">
        <v>282</v>
      </c>
      <c r="R301" s="212" t="s">
        <v>282</v>
      </c>
      <c r="S301" s="212" t="s">
        <v>10507</v>
      </c>
      <c r="T301" s="212" t="s">
        <v>10654</v>
      </c>
      <c r="U301" s="302" t="s">
        <v>273</v>
      </c>
      <c r="V301" s="161">
        <v>12</v>
      </c>
      <c r="W301" s="161" t="s">
        <v>15253</v>
      </c>
      <c r="X301" s="161" t="s">
        <v>488</v>
      </c>
      <c r="Y301" s="212" t="s">
        <v>282</v>
      </c>
      <c r="Z301" s="212" t="s">
        <v>282</v>
      </c>
      <c r="AA301" s="212" t="s">
        <v>282</v>
      </c>
      <c r="AB301" s="212" t="s">
        <v>282</v>
      </c>
      <c r="AC301" s="212" t="s">
        <v>282</v>
      </c>
      <c r="AD301" s="212" t="s">
        <v>282</v>
      </c>
      <c r="AE301" s="212" t="s">
        <v>282</v>
      </c>
      <c r="AF301" s="212" t="s">
        <v>282</v>
      </c>
      <c r="AG301" s="212" t="s">
        <v>282</v>
      </c>
      <c r="AH301" s="212" t="s">
        <v>282</v>
      </c>
      <c r="AI301" s="212" t="s">
        <v>282</v>
      </c>
      <c r="AJ301" s="212" t="s">
        <v>282</v>
      </c>
      <c r="AK301" s="212" t="s">
        <v>282</v>
      </c>
      <c r="AL301" s="212" t="s">
        <v>282</v>
      </c>
      <c r="AM301" s="212" t="s">
        <v>282</v>
      </c>
      <c r="AN301" s="212" t="s">
        <v>282</v>
      </c>
      <c r="AO301" s="212" t="s">
        <v>282</v>
      </c>
      <c r="AP301" s="212" t="s">
        <v>282</v>
      </c>
      <c r="AQ301" s="212" t="s">
        <v>282</v>
      </c>
      <c r="AR301" s="212" t="s">
        <v>282</v>
      </c>
      <c r="AS301" s="212" t="s">
        <v>282</v>
      </c>
      <c r="AT301" s="212" t="s">
        <v>282</v>
      </c>
      <c r="AU301" s="212" t="s">
        <v>282</v>
      </c>
      <c r="AV301" s="212" t="s">
        <v>282</v>
      </c>
      <c r="AW301" s="212" t="s">
        <v>282</v>
      </c>
      <c r="AX301" s="212" t="s">
        <v>282</v>
      </c>
      <c r="AY301" s="212" t="s">
        <v>282</v>
      </c>
      <c r="AZ301" s="212" t="s">
        <v>282</v>
      </c>
      <c r="BA301" s="212" t="s">
        <v>282</v>
      </c>
      <c r="BB301" s="212" t="s">
        <v>282</v>
      </c>
      <c r="BC301" s="212" t="s">
        <v>282</v>
      </c>
      <c r="BD301" s="212" t="s">
        <v>282</v>
      </c>
      <c r="BE301" s="212" t="s">
        <v>282</v>
      </c>
    </row>
    <row r="302" spans="1:57" s="212" customFormat="1" x14ac:dyDescent="0.25">
      <c r="A302" s="212" t="s">
        <v>9635</v>
      </c>
      <c r="B302" s="159" t="s">
        <v>14351</v>
      </c>
      <c r="C302" s="212" t="s">
        <v>246</v>
      </c>
      <c r="D302" s="212" t="s">
        <v>282</v>
      </c>
      <c r="E302" s="212" t="s">
        <v>282</v>
      </c>
      <c r="F302" s="212" t="s">
        <v>282</v>
      </c>
      <c r="G302" s="159" t="s">
        <v>282</v>
      </c>
      <c r="H302" s="159" t="s">
        <v>10507</v>
      </c>
      <c r="I302" s="159" t="s">
        <v>10771</v>
      </c>
      <c r="J302" s="302">
        <v>7</v>
      </c>
      <c r="K302" s="159">
        <v>12</v>
      </c>
      <c r="L302" s="159" t="s">
        <v>273</v>
      </c>
      <c r="M302" s="159" t="s">
        <v>273</v>
      </c>
      <c r="N302" s="159" t="s">
        <v>790</v>
      </c>
      <c r="O302" s="159" t="s">
        <v>282</v>
      </c>
      <c r="P302" s="159" t="s">
        <v>282</v>
      </c>
      <c r="Q302" s="159" t="s">
        <v>282</v>
      </c>
      <c r="R302" s="159" t="s">
        <v>282</v>
      </c>
      <c r="S302" s="159" t="s">
        <v>10507</v>
      </c>
      <c r="T302" s="159" t="s">
        <v>11754</v>
      </c>
      <c r="U302" s="302">
        <v>7</v>
      </c>
      <c r="V302" s="161">
        <v>12</v>
      </c>
      <c r="W302" s="161" t="s">
        <v>273</v>
      </c>
      <c r="X302" s="161" t="s">
        <v>273</v>
      </c>
      <c r="Y302" s="212" t="s">
        <v>282</v>
      </c>
      <c r="Z302" s="212" t="s">
        <v>282</v>
      </c>
      <c r="AA302" s="212" t="s">
        <v>282</v>
      </c>
      <c r="AB302" s="212" t="s">
        <v>282</v>
      </c>
      <c r="AC302" s="212" t="s">
        <v>282</v>
      </c>
      <c r="AD302" s="212" t="s">
        <v>282</v>
      </c>
      <c r="AE302" s="212" t="s">
        <v>282</v>
      </c>
      <c r="AF302" s="212" t="s">
        <v>282</v>
      </c>
      <c r="AG302" s="212" t="s">
        <v>282</v>
      </c>
      <c r="AH302" s="212" t="s">
        <v>282</v>
      </c>
      <c r="AI302" s="212" t="s">
        <v>282</v>
      </c>
      <c r="AJ302" s="212" t="s">
        <v>282</v>
      </c>
      <c r="AK302" s="212" t="s">
        <v>282</v>
      </c>
      <c r="AL302" s="212" t="s">
        <v>282</v>
      </c>
      <c r="AM302" s="212" t="s">
        <v>282</v>
      </c>
      <c r="AN302" s="212" t="s">
        <v>282</v>
      </c>
      <c r="AO302" s="212" t="s">
        <v>282</v>
      </c>
      <c r="AP302" s="212" t="s">
        <v>282</v>
      </c>
      <c r="AQ302" s="212" t="s">
        <v>282</v>
      </c>
      <c r="AR302" s="212" t="s">
        <v>282</v>
      </c>
      <c r="AS302" s="212" t="s">
        <v>282</v>
      </c>
      <c r="AT302" s="212" t="s">
        <v>282</v>
      </c>
      <c r="AU302" s="212" t="s">
        <v>282</v>
      </c>
      <c r="AV302" s="212" t="s">
        <v>282</v>
      </c>
      <c r="AW302" s="212" t="s">
        <v>282</v>
      </c>
      <c r="AX302" s="212" t="s">
        <v>282</v>
      </c>
      <c r="AY302" s="212" t="s">
        <v>282</v>
      </c>
      <c r="AZ302" s="212" t="s">
        <v>282</v>
      </c>
      <c r="BA302" s="212" t="s">
        <v>282</v>
      </c>
      <c r="BB302" s="212" t="s">
        <v>282</v>
      </c>
      <c r="BC302" s="212" t="s">
        <v>282</v>
      </c>
      <c r="BD302" s="212" t="s">
        <v>282</v>
      </c>
      <c r="BE302" s="212" t="s">
        <v>282</v>
      </c>
    </row>
    <row r="303" spans="1:57" s="212" customFormat="1" x14ac:dyDescent="0.25">
      <c r="A303" s="212" t="s">
        <v>9375</v>
      </c>
      <c r="B303" s="159" t="s">
        <v>282</v>
      </c>
      <c r="C303" s="212" t="s">
        <v>4504</v>
      </c>
      <c r="D303" s="212" t="s">
        <v>282</v>
      </c>
      <c r="E303" s="212" t="s">
        <v>14359</v>
      </c>
      <c r="F303" s="212" t="s">
        <v>183</v>
      </c>
      <c r="G303" s="159" t="s">
        <v>282</v>
      </c>
      <c r="H303" s="159" t="s">
        <v>10761</v>
      </c>
      <c r="I303" s="159" t="s">
        <v>14360</v>
      </c>
      <c r="J303" s="284" t="s">
        <v>273</v>
      </c>
      <c r="K303" s="159">
        <v>16</v>
      </c>
      <c r="L303" s="159" t="s">
        <v>273</v>
      </c>
      <c r="M303" s="159" t="s">
        <v>10534</v>
      </c>
      <c r="N303" s="159" t="s">
        <v>636</v>
      </c>
      <c r="O303" s="159" t="s">
        <v>282</v>
      </c>
      <c r="P303" s="159" t="s">
        <v>282</v>
      </c>
      <c r="Q303" s="159" t="s">
        <v>282</v>
      </c>
      <c r="R303" s="159" t="s">
        <v>282</v>
      </c>
      <c r="S303" s="159" t="s">
        <v>282</v>
      </c>
      <c r="T303" s="159" t="s">
        <v>282</v>
      </c>
      <c r="U303" s="301" t="s">
        <v>282</v>
      </c>
      <c r="V303" s="161">
        <v>16</v>
      </c>
      <c r="W303" s="161" t="s">
        <v>282</v>
      </c>
      <c r="X303" s="161" t="s">
        <v>282</v>
      </c>
      <c r="Y303" s="212" t="s">
        <v>282</v>
      </c>
      <c r="Z303" s="212" t="s">
        <v>282</v>
      </c>
      <c r="AA303" s="212" t="s">
        <v>282</v>
      </c>
      <c r="AB303" s="212" t="s">
        <v>282</v>
      </c>
      <c r="AC303" s="212" t="s">
        <v>282</v>
      </c>
      <c r="AD303" s="212" t="s">
        <v>282</v>
      </c>
      <c r="AE303" s="212" t="s">
        <v>282</v>
      </c>
      <c r="AF303" s="212" t="s">
        <v>282</v>
      </c>
      <c r="AG303" s="212" t="s">
        <v>282</v>
      </c>
      <c r="AH303" s="212" t="s">
        <v>282</v>
      </c>
      <c r="AI303" s="212" t="s">
        <v>282</v>
      </c>
      <c r="AJ303" s="212" t="s">
        <v>282</v>
      </c>
      <c r="AK303" s="212" t="s">
        <v>282</v>
      </c>
      <c r="AL303" s="212" t="s">
        <v>282</v>
      </c>
      <c r="AM303" s="212" t="s">
        <v>282</v>
      </c>
      <c r="AN303" s="212" t="s">
        <v>282</v>
      </c>
      <c r="AO303" s="212" t="s">
        <v>282</v>
      </c>
      <c r="AP303" s="212" t="s">
        <v>282</v>
      </c>
      <c r="AQ303" s="212" t="s">
        <v>282</v>
      </c>
      <c r="AR303" s="212" t="s">
        <v>282</v>
      </c>
      <c r="AS303" s="212" t="s">
        <v>282</v>
      </c>
      <c r="AT303" s="212" t="s">
        <v>282</v>
      </c>
      <c r="AU303" s="212" t="s">
        <v>282</v>
      </c>
      <c r="AV303" s="212" t="s">
        <v>282</v>
      </c>
      <c r="AW303" s="212" t="s">
        <v>282</v>
      </c>
      <c r="AX303" s="212" t="s">
        <v>282</v>
      </c>
      <c r="AY303" s="212" t="s">
        <v>282</v>
      </c>
      <c r="AZ303" s="212" t="s">
        <v>282</v>
      </c>
      <c r="BA303" s="212" t="s">
        <v>282</v>
      </c>
      <c r="BB303" s="212" t="s">
        <v>282</v>
      </c>
      <c r="BC303" s="212" t="s">
        <v>282</v>
      </c>
      <c r="BD303" s="212" t="s">
        <v>282</v>
      </c>
      <c r="BE303" s="212" t="s">
        <v>282</v>
      </c>
    </row>
    <row r="304" spans="1:57" s="212" customFormat="1" x14ac:dyDescent="0.25">
      <c r="A304" s="212" t="s">
        <v>2760</v>
      </c>
      <c r="B304" s="159" t="s">
        <v>282</v>
      </c>
      <c r="C304" s="212" t="s">
        <v>845</v>
      </c>
      <c r="D304" s="212" t="s">
        <v>282</v>
      </c>
      <c r="E304" s="212" t="s">
        <v>282</v>
      </c>
      <c r="F304" s="212" t="s">
        <v>282</v>
      </c>
      <c r="G304" s="159" t="s">
        <v>282</v>
      </c>
      <c r="H304" s="159" t="s">
        <v>10507</v>
      </c>
      <c r="I304" s="159" t="s">
        <v>14365</v>
      </c>
      <c r="J304" s="284" t="s">
        <v>273</v>
      </c>
      <c r="K304" s="159">
        <v>9</v>
      </c>
      <c r="L304" s="159" t="s">
        <v>14367</v>
      </c>
      <c r="M304" s="159" t="s">
        <v>273</v>
      </c>
      <c r="N304" s="159" t="s">
        <v>263</v>
      </c>
      <c r="O304" s="159" t="s">
        <v>282</v>
      </c>
      <c r="P304" s="159" t="s">
        <v>282</v>
      </c>
      <c r="Q304" s="159" t="s">
        <v>282</v>
      </c>
      <c r="R304" s="159" t="s">
        <v>282</v>
      </c>
      <c r="S304" s="159" t="s">
        <v>10507</v>
      </c>
      <c r="T304" s="159" t="s">
        <v>14365</v>
      </c>
      <c r="U304" s="301" t="s">
        <v>273</v>
      </c>
      <c r="V304" s="161">
        <v>9</v>
      </c>
      <c r="W304" s="161" t="s">
        <v>14368</v>
      </c>
      <c r="X304" s="161" t="s">
        <v>273</v>
      </c>
      <c r="Y304" s="212" t="s">
        <v>282</v>
      </c>
      <c r="Z304" s="212" t="s">
        <v>282</v>
      </c>
      <c r="AA304" s="212" t="s">
        <v>282</v>
      </c>
      <c r="AB304" s="212" t="s">
        <v>282</v>
      </c>
      <c r="AC304" s="212" t="s">
        <v>282</v>
      </c>
      <c r="AD304" s="212" t="s">
        <v>282</v>
      </c>
      <c r="AE304" s="212" t="s">
        <v>282</v>
      </c>
      <c r="AF304" s="212" t="s">
        <v>282</v>
      </c>
      <c r="AG304" s="212" t="s">
        <v>282</v>
      </c>
      <c r="AH304" s="212" t="s">
        <v>282</v>
      </c>
      <c r="AI304" s="212" t="s">
        <v>282</v>
      </c>
      <c r="AJ304" s="212" t="s">
        <v>282</v>
      </c>
      <c r="AK304" s="212" t="s">
        <v>282</v>
      </c>
      <c r="AL304" s="212" t="s">
        <v>282</v>
      </c>
      <c r="AM304" s="212" t="s">
        <v>282</v>
      </c>
      <c r="AN304" s="212" t="s">
        <v>282</v>
      </c>
      <c r="AO304" s="212" t="s">
        <v>282</v>
      </c>
      <c r="AP304" s="212" t="s">
        <v>282</v>
      </c>
      <c r="AQ304" s="212" t="s">
        <v>282</v>
      </c>
      <c r="AR304" s="212" t="s">
        <v>282</v>
      </c>
      <c r="AS304" s="212" t="s">
        <v>282</v>
      </c>
      <c r="AT304" s="212" t="s">
        <v>282</v>
      </c>
      <c r="AU304" s="212" t="s">
        <v>282</v>
      </c>
      <c r="AV304" s="212" t="s">
        <v>282</v>
      </c>
      <c r="AW304" s="212" t="s">
        <v>282</v>
      </c>
      <c r="AX304" s="212" t="s">
        <v>282</v>
      </c>
      <c r="AY304" s="212" t="s">
        <v>282</v>
      </c>
      <c r="AZ304" s="212" t="s">
        <v>282</v>
      </c>
      <c r="BA304" s="212" t="s">
        <v>282</v>
      </c>
      <c r="BB304" s="212" t="s">
        <v>282</v>
      </c>
      <c r="BC304" s="212" t="s">
        <v>282</v>
      </c>
      <c r="BD304" s="212" t="s">
        <v>282</v>
      </c>
      <c r="BE304" s="212" t="s">
        <v>282</v>
      </c>
    </row>
    <row r="305" spans="1:57" s="212" customFormat="1" x14ac:dyDescent="0.25">
      <c r="A305" s="212" t="s">
        <v>2763</v>
      </c>
      <c r="B305" s="159" t="s">
        <v>14376</v>
      </c>
      <c r="C305" s="212" t="s">
        <v>266</v>
      </c>
      <c r="D305" s="212" t="s">
        <v>282</v>
      </c>
      <c r="E305" s="212" t="s">
        <v>282</v>
      </c>
      <c r="F305" s="212" t="s">
        <v>282</v>
      </c>
      <c r="G305" s="159" t="s">
        <v>282</v>
      </c>
      <c r="H305" s="159" t="s">
        <v>10507</v>
      </c>
      <c r="I305" s="159" t="s">
        <v>14374</v>
      </c>
      <c r="J305" s="284" t="s">
        <v>273</v>
      </c>
      <c r="K305" s="159">
        <v>8</v>
      </c>
      <c r="L305" s="159" t="s">
        <v>14378</v>
      </c>
      <c r="M305" s="159" t="s">
        <v>273</v>
      </c>
      <c r="N305" s="159" t="s">
        <v>258</v>
      </c>
      <c r="O305" s="159" t="s">
        <v>282</v>
      </c>
      <c r="P305" s="159" t="s">
        <v>282</v>
      </c>
      <c r="Q305" s="159" t="s">
        <v>282</v>
      </c>
      <c r="R305" s="159" t="s">
        <v>282</v>
      </c>
      <c r="S305" s="159" t="s">
        <v>10507</v>
      </c>
      <c r="T305" s="159" t="s">
        <v>14375</v>
      </c>
      <c r="U305" s="301" t="s">
        <v>273</v>
      </c>
      <c r="V305" s="161">
        <v>8</v>
      </c>
      <c r="W305" s="161" t="s">
        <v>14379</v>
      </c>
      <c r="X305" s="161" t="s">
        <v>273</v>
      </c>
      <c r="Y305" s="212" t="s">
        <v>282</v>
      </c>
      <c r="Z305" s="212" t="s">
        <v>282</v>
      </c>
      <c r="AA305" s="212" t="s">
        <v>282</v>
      </c>
      <c r="AB305" s="212" t="s">
        <v>282</v>
      </c>
      <c r="AC305" s="212" t="s">
        <v>282</v>
      </c>
      <c r="AD305" s="212" t="s">
        <v>282</v>
      </c>
      <c r="AE305" s="212" t="s">
        <v>282</v>
      </c>
      <c r="AF305" s="212" t="s">
        <v>282</v>
      </c>
      <c r="AG305" s="212" t="s">
        <v>282</v>
      </c>
      <c r="AH305" s="212" t="s">
        <v>282</v>
      </c>
      <c r="AI305" s="212" t="s">
        <v>282</v>
      </c>
      <c r="AJ305" s="212" t="s">
        <v>282</v>
      </c>
      <c r="AK305" s="212" t="s">
        <v>282</v>
      </c>
      <c r="AL305" s="212" t="s">
        <v>282</v>
      </c>
      <c r="AM305" s="212" t="s">
        <v>282</v>
      </c>
      <c r="AN305" s="212" t="s">
        <v>282</v>
      </c>
      <c r="AO305" s="212" t="s">
        <v>282</v>
      </c>
      <c r="AP305" s="212" t="s">
        <v>282</v>
      </c>
      <c r="AQ305" s="212" t="s">
        <v>282</v>
      </c>
      <c r="AR305" s="212" t="s">
        <v>282</v>
      </c>
      <c r="AS305" s="212" t="s">
        <v>282</v>
      </c>
      <c r="AT305" s="212" t="s">
        <v>282</v>
      </c>
      <c r="AU305" s="212" t="s">
        <v>282</v>
      </c>
      <c r="AV305" s="212" t="s">
        <v>282</v>
      </c>
      <c r="AW305" s="212" t="s">
        <v>282</v>
      </c>
      <c r="AX305" s="212" t="s">
        <v>282</v>
      </c>
      <c r="AY305" s="212" t="s">
        <v>282</v>
      </c>
      <c r="AZ305" s="212" t="s">
        <v>282</v>
      </c>
      <c r="BA305" s="212" t="s">
        <v>282</v>
      </c>
      <c r="BB305" s="212" t="s">
        <v>282</v>
      </c>
      <c r="BC305" s="212" t="s">
        <v>282</v>
      </c>
      <c r="BD305" s="212" t="s">
        <v>282</v>
      </c>
      <c r="BE305" s="212" t="s">
        <v>282</v>
      </c>
    </row>
    <row r="306" spans="1:57" x14ac:dyDescent="0.25">
      <c r="A306" t="s">
        <v>4476</v>
      </c>
      <c r="B306" s="159" t="s">
        <v>11586</v>
      </c>
      <c r="C306" t="s">
        <v>10458</v>
      </c>
      <c r="D306" t="s">
        <v>282</v>
      </c>
      <c r="E306" t="s">
        <v>11579</v>
      </c>
      <c r="F306" s="212" t="s">
        <v>183</v>
      </c>
      <c r="G306" s="159" t="s">
        <v>282</v>
      </c>
      <c r="H306" s="159" t="s">
        <v>448</v>
      </c>
      <c r="I306" s="159" t="s">
        <v>11581</v>
      </c>
      <c r="J306">
        <v>1</v>
      </c>
      <c r="K306" s="159">
        <v>12</v>
      </c>
      <c r="L306" s="159" t="s">
        <v>273</v>
      </c>
      <c r="M306" s="159" t="s">
        <v>11578</v>
      </c>
      <c r="N306" t="s">
        <v>11325</v>
      </c>
      <c r="O306" t="s">
        <v>282</v>
      </c>
      <c r="P306" t="s">
        <v>11580</v>
      </c>
      <c r="Q306" t="s">
        <v>273</v>
      </c>
      <c r="R306" t="s">
        <v>273</v>
      </c>
      <c r="S306" s="212" t="s">
        <v>448</v>
      </c>
      <c r="T306" t="s">
        <v>11581</v>
      </c>
      <c r="U306">
        <v>1</v>
      </c>
      <c r="V306" s="161">
        <v>12</v>
      </c>
      <c r="W306" s="161" t="s">
        <v>273</v>
      </c>
      <c r="X306" s="159" t="s">
        <v>11578</v>
      </c>
      <c r="Y306" s="212" t="s">
        <v>282</v>
      </c>
      <c r="Z306" s="212" t="s">
        <v>282</v>
      </c>
      <c r="AA306" s="212" t="s">
        <v>282</v>
      </c>
      <c r="AB306" s="212" t="s">
        <v>282</v>
      </c>
      <c r="AC306" s="212" t="s">
        <v>282</v>
      </c>
      <c r="AD306" s="212" t="s">
        <v>282</v>
      </c>
      <c r="AE306" s="212" t="s">
        <v>282</v>
      </c>
      <c r="AF306" s="212" t="s">
        <v>282</v>
      </c>
      <c r="AG306" s="212" t="s">
        <v>282</v>
      </c>
      <c r="AH306" s="212" t="s">
        <v>282</v>
      </c>
      <c r="AI306" s="212" t="s">
        <v>282</v>
      </c>
      <c r="AJ306" s="212" t="s">
        <v>282</v>
      </c>
      <c r="AK306" s="212" t="s">
        <v>282</v>
      </c>
      <c r="AL306" s="212" t="s">
        <v>282</v>
      </c>
      <c r="AM306" s="212" t="s">
        <v>282</v>
      </c>
      <c r="AN306" s="212" t="s">
        <v>282</v>
      </c>
      <c r="AO306" s="212" t="s">
        <v>282</v>
      </c>
      <c r="AP306" s="212" t="s">
        <v>282</v>
      </c>
      <c r="AQ306" s="212" t="s">
        <v>282</v>
      </c>
      <c r="AR306" s="212" t="s">
        <v>282</v>
      </c>
      <c r="AS306" s="212" t="s">
        <v>282</v>
      </c>
      <c r="AT306" s="212" t="s">
        <v>282</v>
      </c>
      <c r="AU306" s="212" t="s">
        <v>282</v>
      </c>
      <c r="AV306" s="212" t="s">
        <v>282</v>
      </c>
      <c r="AW306" s="212" t="s">
        <v>282</v>
      </c>
      <c r="AX306" s="212" t="s">
        <v>282</v>
      </c>
      <c r="AY306" s="212" t="s">
        <v>282</v>
      </c>
      <c r="AZ306" s="212" t="s">
        <v>282</v>
      </c>
      <c r="BA306" s="212" t="s">
        <v>282</v>
      </c>
      <c r="BB306" s="212" t="s">
        <v>282</v>
      </c>
      <c r="BC306" s="212" t="s">
        <v>282</v>
      </c>
      <c r="BD306" s="212" t="s">
        <v>282</v>
      </c>
      <c r="BE306" s="212" t="s">
        <v>282</v>
      </c>
    </row>
    <row r="307" spans="1:57" s="212" customFormat="1" x14ac:dyDescent="0.25">
      <c r="A307" s="212" t="s">
        <v>9915</v>
      </c>
      <c r="B307" s="159" t="s">
        <v>282</v>
      </c>
      <c r="C307" s="212" t="s">
        <v>4798</v>
      </c>
      <c r="D307" s="212" t="s">
        <v>15260</v>
      </c>
      <c r="E307" s="212" t="s">
        <v>15261</v>
      </c>
      <c r="F307" s="212" t="s">
        <v>183</v>
      </c>
      <c r="G307" s="159" t="s">
        <v>282</v>
      </c>
      <c r="H307" s="159" t="s">
        <v>448</v>
      </c>
      <c r="I307" s="159" t="s">
        <v>12298</v>
      </c>
      <c r="J307" s="284" t="s">
        <v>273</v>
      </c>
      <c r="K307" s="159">
        <v>16</v>
      </c>
      <c r="L307" s="159" t="s">
        <v>15267</v>
      </c>
      <c r="M307" s="159" t="s">
        <v>15263</v>
      </c>
      <c r="N307" s="212" t="s">
        <v>682</v>
      </c>
      <c r="O307" s="212" t="s">
        <v>282</v>
      </c>
      <c r="P307" s="212" t="s">
        <v>15262</v>
      </c>
      <c r="Q307" s="212" t="s">
        <v>183</v>
      </c>
      <c r="R307" s="212" t="s">
        <v>282</v>
      </c>
      <c r="S307" s="212" t="s">
        <v>448</v>
      </c>
      <c r="T307" s="212" t="s">
        <v>12298</v>
      </c>
      <c r="U307" s="212" t="s">
        <v>273</v>
      </c>
      <c r="V307" s="161">
        <v>16</v>
      </c>
      <c r="W307" s="161" t="s">
        <v>15268</v>
      </c>
      <c r="X307" s="159" t="s">
        <v>15263</v>
      </c>
      <c r="Y307" s="212" t="s">
        <v>282</v>
      </c>
      <c r="Z307" s="212" t="s">
        <v>282</v>
      </c>
      <c r="AA307" s="212" t="s">
        <v>282</v>
      </c>
      <c r="AB307" s="212" t="s">
        <v>282</v>
      </c>
      <c r="AC307" s="212" t="s">
        <v>282</v>
      </c>
      <c r="AD307" s="212" t="s">
        <v>282</v>
      </c>
      <c r="AE307" s="212" t="s">
        <v>282</v>
      </c>
      <c r="AF307" s="212" t="s">
        <v>282</v>
      </c>
      <c r="AG307" s="212" t="s">
        <v>282</v>
      </c>
      <c r="AH307" s="212" t="s">
        <v>282</v>
      </c>
      <c r="AI307" s="212" t="s">
        <v>282</v>
      </c>
      <c r="AJ307" s="212" t="s">
        <v>282</v>
      </c>
      <c r="AK307" s="212" t="s">
        <v>282</v>
      </c>
      <c r="AL307" s="212" t="s">
        <v>282</v>
      </c>
      <c r="AM307" s="212" t="s">
        <v>282</v>
      </c>
      <c r="AN307" s="212" t="s">
        <v>282</v>
      </c>
      <c r="AO307" s="212" t="s">
        <v>282</v>
      </c>
      <c r="AP307" s="212" t="s">
        <v>282</v>
      </c>
      <c r="AQ307" s="212" t="s">
        <v>282</v>
      </c>
      <c r="AR307" s="212" t="s">
        <v>282</v>
      </c>
      <c r="AS307" s="212" t="s">
        <v>282</v>
      </c>
      <c r="AT307" s="212" t="s">
        <v>282</v>
      </c>
      <c r="AU307" s="212" t="s">
        <v>282</v>
      </c>
      <c r="AV307" s="212" t="s">
        <v>282</v>
      </c>
      <c r="AW307" s="212" t="s">
        <v>282</v>
      </c>
      <c r="AX307" s="212" t="s">
        <v>282</v>
      </c>
      <c r="AY307" s="212" t="s">
        <v>282</v>
      </c>
      <c r="AZ307" s="212" t="s">
        <v>282</v>
      </c>
      <c r="BA307" s="212" t="s">
        <v>282</v>
      </c>
      <c r="BB307" s="212" t="s">
        <v>282</v>
      </c>
      <c r="BC307" s="212" t="s">
        <v>282</v>
      </c>
      <c r="BD307" s="212" t="s">
        <v>282</v>
      </c>
      <c r="BE307" s="212" t="s">
        <v>282</v>
      </c>
    </row>
    <row r="308" spans="1:57" x14ac:dyDescent="0.25">
      <c r="A308" s="164" t="s">
        <v>6921</v>
      </c>
      <c r="B308" s="159" t="s">
        <v>282</v>
      </c>
      <c r="C308" t="s">
        <v>261</v>
      </c>
      <c r="D308" t="s">
        <v>282</v>
      </c>
      <c r="E308" t="s">
        <v>282</v>
      </c>
      <c r="F308" t="s">
        <v>282</v>
      </c>
      <c r="G308" s="159" t="s">
        <v>282</v>
      </c>
      <c r="H308" s="159" t="s">
        <v>10507</v>
      </c>
      <c r="I308" s="159" t="s">
        <v>554</v>
      </c>
      <c r="J308" s="159" t="s">
        <v>273</v>
      </c>
      <c r="K308" s="159">
        <v>8</v>
      </c>
      <c r="L308" s="159" t="s">
        <v>273</v>
      </c>
      <c r="M308" s="159" t="s">
        <v>273</v>
      </c>
      <c r="N308" t="s">
        <v>246</v>
      </c>
      <c r="O308" t="s">
        <v>282</v>
      </c>
      <c r="P308" t="s">
        <v>282</v>
      </c>
      <c r="Q308" t="s">
        <v>282</v>
      </c>
      <c r="R308" t="s">
        <v>282</v>
      </c>
      <c r="S308" t="s">
        <v>10507</v>
      </c>
      <c r="T308" t="s">
        <v>406</v>
      </c>
      <c r="U308" t="s">
        <v>273</v>
      </c>
      <c r="V308" s="161">
        <v>8</v>
      </c>
      <c r="W308" s="161" t="s">
        <v>273</v>
      </c>
      <c r="X308" s="161" t="s">
        <v>273</v>
      </c>
      <c r="Y308" t="s">
        <v>790</v>
      </c>
      <c r="Z308" t="s">
        <v>282</v>
      </c>
      <c r="AA308" t="s">
        <v>282</v>
      </c>
      <c r="AB308" t="s">
        <v>282</v>
      </c>
      <c r="AC308" t="s">
        <v>282</v>
      </c>
      <c r="AD308" t="s">
        <v>10507</v>
      </c>
      <c r="AE308" t="s">
        <v>273</v>
      </c>
      <c r="AF308" t="s">
        <v>273</v>
      </c>
      <c r="AG308">
        <v>8</v>
      </c>
      <c r="AH308" t="s">
        <v>273</v>
      </c>
      <c r="AI308" t="s">
        <v>273</v>
      </c>
      <c r="AJ308" s="212" t="s">
        <v>282</v>
      </c>
      <c r="AK308" s="212" t="s">
        <v>282</v>
      </c>
      <c r="AL308" s="212" t="s">
        <v>282</v>
      </c>
      <c r="AM308" s="212" t="s">
        <v>282</v>
      </c>
      <c r="AN308" s="212" t="s">
        <v>282</v>
      </c>
      <c r="AO308" s="212" t="s">
        <v>282</v>
      </c>
      <c r="AP308" s="212" t="s">
        <v>282</v>
      </c>
      <c r="AQ308" s="212" t="s">
        <v>282</v>
      </c>
      <c r="AR308" s="212" t="s">
        <v>282</v>
      </c>
      <c r="AS308" s="212" t="s">
        <v>282</v>
      </c>
      <c r="AT308" s="212" t="s">
        <v>282</v>
      </c>
      <c r="AU308" s="212" t="s">
        <v>282</v>
      </c>
      <c r="AV308" s="212" t="s">
        <v>282</v>
      </c>
      <c r="AW308" s="212" t="s">
        <v>282</v>
      </c>
      <c r="AX308" s="212" t="s">
        <v>282</v>
      </c>
      <c r="AY308" s="212" t="s">
        <v>282</v>
      </c>
      <c r="AZ308" s="212" t="s">
        <v>282</v>
      </c>
      <c r="BA308" s="212" t="s">
        <v>282</v>
      </c>
      <c r="BB308" s="212" t="s">
        <v>282</v>
      </c>
      <c r="BC308" s="212" t="s">
        <v>282</v>
      </c>
      <c r="BD308" s="212" t="s">
        <v>282</v>
      </c>
      <c r="BE308" s="212" t="s">
        <v>282</v>
      </c>
    </row>
    <row r="309" spans="1:57" s="212" customFormat="1" x14ac:dyDescent="0.25">
      <c r="A309" s="164" t="s">
        <v>6922</v>
      </c>
      <c r="B309" s="159" t="s">
        <v>14395</v>
      </c>
      <c r="C309" s="212" t="s">
        <v>274</v>
      </c>
      <c r="D309" s="212" t="s">
        <v>282</v>
      </c>
      <c r="E309" s="212" t="s">
        <v>14390</v>
      </c>
      <c r="F309" s="212" t="s">
        <v>282</v>
      </c>
      <c r="G309" s="159" t="s">
        <v>282</v>
      </c>
      <c r="H309" s="159" t="s">
        <v>10507</v>
      </c>
      <c r="I309" s="159" t="s">
        <v>14391</v>
      </c>
      <c r="J309" s="159">
        <v>14</v>
      </c>
      <c r="K309" s="159">
        <v>6</v>
      </c>
      <c r="L309" s="159" t="s">
        <v>14396</v>
      </c>
      <c r="M309" s="159" t="s">
        <v>273</v>
      </c>
      <c r="N309" s="212" t="s">
        <v>256</v>
      </c>
      <c r="O309" s="212" t="s">
        <v>282</v>
      </c>
      <c r="P309" s="212" t="s">
        <v>14386</v>
      </c>
      <c r="Q309" s="212" t="s">
        <v>282</v>
      </c>
      <c r="R309" s="212" t="s">
        <v>282</v>
      </c>
      <c r="S309" s="212" t="s">
        <v>10507</v>
      </c>
      <c r="T309" s="212" t="s">
        <v>406</v>
      </c>
      <c r="U309" s="212">
        <v>7</v>
      </c>
      <c r="V309" s="161">
        <v>6</v>
      </c>
      <c r="W309" s="161" t="s">
        <v>14397</v>
      </c>
      <c r="X309" s="161" t="s">
        <v>273</v>
      </c>
      <c r="Y309" s="212" t="s">
        <v>282</v>
      </c>
      <c r="Z309" s="212" t="s">
        <v>282</v>
      </c>
      <c r="AA309" s="212" t="s">
        <v>282</v>
      </c>
      <c r="AB309" s="212" t="s">
        <v>282</v>
      </c>
      <c r="AC309" s="212" t="s">
        <v>282</v>
      </c>
      <c r="AD309" s="212" t="s">
        <v>282</v>
      </c>
      <c r="AE309" s="212" t="s">
        <v>282</v>
      </c>
      <c r="AF309" s="212" t="s">
        <v>282</v>
      </c>
      <c r="AG309" s="212" t="s">
        <v>282</v>
      </c>
      <c r="AH309" s="212" t="s">
        <v>282</v>
      </c>
      <c r="AI309" s="212" t="s">
        <v>282</v>
      </c>
      <c r="AJ309" s="212" t="s">
        <v>282</v>
      </c>
      <c r="AK309" s="212" t="s">
        <v>282</v>
      </c>
      <c r="AL309" s="212" t="s">
        <v>282</v>
      </c>
      <c r="AM309" s="212" t="s">
        <v>282</v>
      </c>
      <c r="AN309" s="212" t="s">
        <v>282</v>
      </c>
      <c r="AO309" s="212" t="s">
        <v>282</v>
      </c>
      <c r="AP309" s="212" t="s">
        <v>282</v>
      </c>
      <c r="AQ309" s="212" t="s">
        <v>282</v>
      </c>
      <c r="AR309" s="212" t="s">
        <v>282</v>
      </c>
      <c r="AS309" s="212" t="s">
        <v>282</v>
      </c>
      <c r="AT309" s="212" t="s">
        <v>282</v>
      </c>
      <c r="AU309" s="212" t="s">
        <v>282</v>
      </c>
      <c r="AV309" s="212" t="s">
        <v>282</v>
      </c>
      <c r="AW309" s="212" t="s">
        <v>282</v>
      </c>
      <c r="AX309" s="212" t="s">
        <v>282</v>
      </c>
      <c r="AY309" s="212" t="s">
        <v>282</v>
      </c>
      <c r="AZ309" s="212" t="s">
        <v>282</v>
      </c>
      <c r="BA309" s="212" t="s">
        <v>282</v>
      </c>
      <c r="BB309" s="212" t="s">
        <v>282</v>
      </c>
      <c r="BC309" s="212" t="s">
        <v>282</v>
      </c>
      <c r="BD309" s="212" t="s">
        <v>282</v>
      </c>
      <c r="BE309" s="212" t="s">
        <v>282</v>
      </c>
    </row>
    <row r="310" spans="1:57" s="212" customFormat="1" x14ac:dyDescent="0.25">
      <c r="A310" s="164" t="s">
        <v>7175</v>
      </c>
      <c r="B310" s="159" t="s">
        <v>14402</v>
      </c>
      <c r="C310" s="212" t="s">
        <v>261</v>
      </c>
      <c r="D310" s="212" t="s">
        <v>282</v>
      </c>
      <c r="E310" s="212" t="s">
        <v>14403</v>
      </c>
      <c r="F310" s="212" t="s">
        <v>282</v>
      </c>
      <c r="G310" s="159" t="s">
        <v>282</v>
      </c>
      <c r="H310" s="159" t="s">
        <v>10507</v>
      </c>
      <c r="I310" s="159" t="s">
        <v>406</v>
      </c>
      <c r="J310" s="159">
        <v>7</v>
      </c>
      <c r="K310" s="159">
        <v>8</v>
      </c>
      <c r="L310" s="159" t="s">
        <v>11862</v>
      </c>
      <c r="M310" s="159" t="s">
        <v>273</v>
      </c>
      <c r="N310" s="159" t="s">
        <v>790</v>
      </c>
      <c r="O310" s="159" t="s">
        <v>282</v>
      </c>
      <c r="P310" s="159" t="s">
        <v>14404</v>
      </c>
      <c r="Q310" s="159" t="s">
        <v>282</v>
      </c>
      <c r="R310" s="159" t="s">
        <v>282</v>
      </c>
      <c r="S310" s="159" t="s">
        <v>10507</v>
      </c>
      <c r="T310" s="159" t="s">
        <v>10568</v>
      </c>
      <c r="U310" s="212">
        <v>7</v>
      </c>
      <c r="V310" s="161">
        <v>8</v>
      </c>
      <c r="W310" s="161" t="s">
        <v>14405</v>
      </c>
      <c r="X310" s="161" t="s">
        <v>273</v>
      </c>
      <c r="Y310" s="212" t="s">
        <v>282</v>
      </c>
      <c r="Z310" s="212" t="s">
        <v>282</v>
      </c>
      <c r="AA310" s="212" t="s">
        <v>282</v>
      </c>
      <c r="AB310" s="212" t="s">
        <v>282</v>
      </c>
      <c r="AC310" s="212" t="s">
        <v>282</v>
      </c>
      <c r="AD310" s="212" t="s">
        <v>282</v>
      </c>
      <c r="AE310" s="212" t="s">
        <v>282</v>
      </c>
      <c r="AF310" s="212" t="s">
        <v>282</v>
      </c>
      <c r="AG310" s="212" t="s">
        <v>282</v>
      </c>
      <c r="AH310" s="212" t="s">
        <v>282</v>
      </c>
      <c r="AI310" s="212" t="s">
        <v>282</v>
      </c>
      <c r="AJ310" s="212" t="s">
        <v>282</v>
      </c>
      <c r="AK310" s="212" t="s">
        <v>282</v>
      </c>
      <c r="AL310" s="212" t="s">
        <v>282</v>
      </c>
      <c r="AM310" s="212" t="s">
        <v>282</v>
      </c>
      <c r="AN310" s="212" t="s">
        <v>282</v>
      </c>
      <c r="AO310" s="212" t="s">
        <v>282</v>
      </c>
      <c r="AP310" s="212" t="s">
        <v>282</v>
      </c>
      <c r="AQ310" s="212" t="s">
        <v>282</v>
      </c>
      <c r="AR310" s="212" t="s">
        <v>282</v>
      </c>
      <c r="AS310" s="212" t="s">
        <v>282</v>
      </c>
      <c r="AT310" s="212" t="s">
        <v>282</v>
      </c>
      <c r="AU310" s="212" t="s">
        <v>282</v>
      </c>
      <c r="AV310" s="212" t="s">
        <v>282</v>
      </c>
      <c r="AW310" s="212" t="s">
        <v>282</v>
      </c>
      <c r="AX310" s="212" t="s">
        <v>282</v>
      </c>
      <c r="AY310" s="212" t="s">
        <v>282</v>
      </c>
      <c r="AZ310" s="212" t="s">
        <v>282</v>
      </c>
      <c r="BA310" s="212" t="s">
        <v>282</v>
      </c>
      <c r="BB310" s="212" t="s">
        <v>282</v>
      </c>
      <c r="BC310" s="212" t="s">
        <v>282</v>
      </c>
      <c r="BD310" s="212" t="s">
        <v>282</v>
      </c>
      <c r="BE310" s="212" t="s">
        <v>282</v>
      </c>
    </row>
    <row r="311" spans="1:57" s="212" customFormat="1" x14ac:dyDescent="0.25">
      <c r="A311" s="164" t="s">
        <v>2784</v>
      </c>
      <c r="B311" s="159" t="s">
        <v>282</v>
      </c>
      <c r="C311" s="212" t="s">
        <v>272</v>
      </c>
      <c r="D311" s="212" t="s">
        <v>282</v>
      </c>
      <c r="E311" s="212" t="s">
        <v>282</v>
      </c>
      <c r="F311" s="212" t="s">
        <v>282</v>
      </c>
      <c r="G311" s="159" t="s">
        <v>282</v>
      </c>
      <c r="H311" s="159" t="s">
        <v>10507</v>
      </c>
      <c r="I311" s="159" t="s">
        <v>12260</v>
      </c>
      <c r="J311" s="159">
        <v>7</v>
      </c>
      <c r="K311" s="159">
        <v>8</v>
      </c>
      <c r="L311" s="159" t="s">
        <v>12897</v>
      </c>
      <c r="M311" s="159" t="s">
        <v>273</v>
      </c>
      <c r="N311" s="159" t="s">
        <v>790</v>
      </c>
      <c r="O311" s="159" t="s">
        <v>282</v>
      </c>
      <c r="P311" s="159" t="s">
        <v>282</v>
      </c>
      <c r="Q311" s="159" t="s">
        <v>282</v>
      </c>
      <c r="R311" s="159" t="s">
        <v>282</v>
      </c>
      <c r="S311" s="159" t="s">
        <v>10507</v>
      </c>
      <c r="T311" s="159" t="s">
        <v>10828</v>
      </c>
      <c r="U311" s="212">
        <v>7</v>
      </c>
      <c r="V311" s="161">
        <v>8</v>
      </c>
      <c r="W311" s="161" t="s">
        <v>14412</v>
      </c>
      <c r="X311" s="161" t="s">
        <v>273</v>
      </c>
      <c r="Y311" s="212" t="s">
        <v>282</v>
      </c>
      <c r="Z311" s="212" t="s">
        <v>282</v>
      </c>
      <c r="AA311" s="212" t="s">
        <v>282</v>
      </c>
      <c r="AB311" s="212" t="s">
        <v>282</v>
      </c>
      <c r="AC311" s="212" t="s">
        <v>282</v>
      </c>
      <c r="AD311" s="212" t="s">
        <v>282</v>
      </c>
      <c r="AE311" s="212" t="s">
        <v>282</v>
      </c>
      <c r="AF311" s="212" t="s">
        <v>282</v>
      </c>
      <c r="AG311" s="212" t="s">
        <v>282</v>
      </c>
      <c r="AH311" s="212" t="s">
        <v>282</v>
      </c>
      <c r="AI311" s="212" t="s">
        <v>282</v>
      </c>
      <c r="AJ311" s="212" t="s">
        <v>282</v>
      </c>
      <c r="AK311" s="212" t="s">
        <v>282</v>
      </c>
      <c r="AL311" s="212" t="s">
        <v>282</v>
      </c>
      <c r="AM311" s="212" t="s">
        <v>282</v>
      </c>
      <c r="AN311" s="212" t="s">
        <v>282</v>
      </c>
      <c r="AO311" s="212" t="s">
        <v>282</v>
      </c>
      <c r="AP311" s="212" t="s">
        <v>282</v>
      </c>
      <c r="AQ311" s="212" t="s">
        <v>282</v>
      </c>
      <c r="AR311" s="212" t="s">
        <v>282</v>
      </c>
      <c r="AS311" s="212" t="s">
        <v>282</v>
      </c>
      <c r="AT311" s="212" t="s">
        <v>282</v>
      </c>
      <c r="AU311" s="212" t="s">
        <v>282</v>
      </c>
      <c r="AV311" s="212" t="s">
        <v>282</v>
      </c>
      <c r="AW311" s="212" t="s">
        <v>282</v>
      </c>
      <c r="AX311" s="212" t="s">
        <v>282</v>
      </c>
      <c r="AY311" s="212" t="s">
        <v>282</v>
      </c>
      <c r="AZ311" s="212" t="s">
        <v>282</v>
      </c>
      <c r="BA311" s="212" t="s">
        <v>282</v>
      </c>
      <c r="BB311" s="212" t="s">
        <v>282</v>
      </c>
      <c r="BC311" s="212" t="s">
        <v>282</v>
      </c>
      <c r="BD311" s="212" t="s">
        <v>282</v>
      </c>
      <c r="BE311" s="212" t="s">
        <v>282</v>
      </c>
    </row>
    <row r="312" spans="1:57" s="212" customFormat="1" x14ac:dyDescent="0.25">
      <c r="A312" s="164" t="s">
        <v>5929</v>
      </c>
      <c r="B312" s="159" t="s">
        <v>16221</v>
      </c>
      <c r="C312" s="212" t="s">
        <v>270</v>
      </c>
      <c r="D312" s="212" t="s">
        <v>282</v>
      </c>
      <c r="E312" s="212" t="s">
        <v>282</v>
      </c>
      <c r="F312" s="212" t="s">
        <v>282</v>
      </c>
      <c r="G312" s="159" t="s">
        <v>282</v>
      </c>
      <c r="H312" s="159" t="s">
        <v>10507</v>
      </c>
      <c r="I312" s="159" t="s">
        <v>273</v>
      </c>
      <c r="J312" s="159" t="s">
        <v>273</v>
      </c>
      <c r="K312" s="159">
        <v>7</v>
      </c>
      <c r="L312" s="159" t="s">
        <v>16223</v>
      </c>
      <c r="M312" s="159" t="s">
        <v>273</v>
      </c>
      <c r="N312" s="159" t="s">
        <v>790</v>
      </c>
      <c r="O312" s="159" t="s">
        <v>282</v>
      </c>
      <c r="P312" s="159" t="s">
        <v>282</v>
      </c>
      <c r="Q312" s="159" t="s">
        <v>282</v>
      </c>
      <c r="R312" s="159" t="s">
        <v>282</v>
      </c>
      <c r="S312" s="159" t="s">
        <v>10507</v>
      </c>
      <c r="T312" s="159" t="s">
        <v>273</v>
      </c>
      <c r="U312" s="159" t="s">
        <v>273</v>
      </c>
      <c r="V312" s="161">
        <v>7</v>
      </c>
      <c r="W312" s="161" t="s">
        <v>16224</v>
      </c>
      <c r="X312" s="161" t="s">
        <v>273</v>
      </c>
      <c r="Y312" s="212" t="s">
        <v>282</v>
      </c>
      <c r="Z312" s="212" t="s">
        <v>282</v>
      </c>
      <c r="AA312" s="212" t="s">
        <v>282</v>
      </c>
      <c r="AB312" s="212" t="s">
        <v>282</v>
      </c>
      <c r="AC312" s="212" t="s">
        <v>282</v>
      </c>
      <c r="AD312" s="212" t="s">
        <v>282</v>
      </c>
      <c r="AE312" s="212" t="s">
        <v>282</v>
      </c>
      <c r="AF312" s="212" t="s">
        <v>282</v>
      </c>
      <c r="AG312" s="212" t="s">
        <v>282</v>
      </c>
      <c r="AH312" s="212" t="s">
        <v>282</v>
      </c>
      <c r="AI312" s="212" t="s">
        <v>282</v>
      </c>
      <c r="AJ312" s="212" t="s">
        <v>282</v>
      </c>
      <c r="AK312" s="212" t="s">
        <v>282</v>
      </c>
      <c r="AL312" s="212" t="s">
        <v>282</v>
      </c>
      <c r="AM312" s="212" t="s">
        <v>282</v>
      </c>
      <c r="AN312" s="212" t="s">
        <v>282</v>
      </c>
      <c r="AO312" s="212" t="s">
        <v>282</v>
      </c>
      <c r="AP312" s="212" t="s">
        <v>282</v>
      </c>
      <c r="AQ312" s="212" t="s">
        <v>282</v>
      </c>
      <c r="AR312" s="212" t="s">
        <v>282</v>
      </c>
      <c r="AS312" s="212" t="s">
        <v>282</v>
      </c>
      <c r="AT312" s="212" t="s">
        <v>282</v>
      </c>
      <c r="AU312" s="212" t="s">
        <v>282</v>
      </c>
      <c r="AV312" s="212" t="s">
        <v>282</v>
      </c>
      <c r="AW312" s="212" t="s">
        <v>282</v>
      </c>
      <c r="AX312" s="212" t="s">
        <v>282</v>
      </c>
      <c r="AY312" s="212" t="s">
        <v>282</v>
      </c>
      <c r="AZ312" s="212" t="s">
        <v>282</v>
      </c>
      <c r="BA312" s="212" t="s">
        <v>282</v>
      </c>
      <c r="BB312" s="212" t="s">
        <v>282</v>
      </c>
      <c r="BC312" s="212" t="s">
        <v>282</v>
      </c>
      <c r="BD312" s="212" t="s">
        <v>282</v>
      </c>
      <c r="BE312" s="212" t="s">
        <v>282</v>
      </c>
    </row>
    <row r="313" spans="1:57" s="212" customFormat="1" x14ac:dyDescent="0.25">
      <c r="A313" s="164" t="s">
        <v>7503</v>
      </c>
      <c r="B313" s="159" t="s">
        <v>282</v>
      </c>
      <c r="C313" s="212" t="s">
        <v>263</v>
      </c>
      <c r="D313" s="212" t="s">
        <v>282</v>
      </c>
      <c r="E313" s="212" t="s">
        <v>282</v>
      </c>
      <c r="F313" s="212" t="s">
        <v>282</v>
      </c>
      <c r="G313" s="159" t="s">
        <v>282</v>
      </c>
      <c r="H313" s="159" t="s">
        <v>10507</v>
      </c>
      <c r="I313" s="159" t="s">
        <v>4801</v>
      </c>
      <c r="J313" s="159" t="s">
        <v>273</v>
      </c>
      <c r="K313" s="159">
        <v>4</v>
      </c>
      <c r="L313" s="159" t="s">
        <v>273</v>
      </c>
      <c r="M313" s="159" t="s">
        <v>273</v>
      </c>
      <c r="N313" s="159" t="s">
        <v>790</v>
      </c>
      <c r="O313" s="159" t="s">
        <v>282</v>
      </c>
      <c r="P313" s="159" t="s">
        <v>282</v>
      </c>
      <c r="Q313" s="159" t="s">
        <v>282</v>
      </c>
      <c r="R313" s="159" t="s">
        <v>282</v>
      </c>
      <c r="S313" s="159" t="s">
        <v>10507</v>
      </c>
      <c r="T313" s="159" t="s">
        <v>273</v>
      </c>
      <c r="U313" s="159" t="s">
        <v>273</v>
      </c>
      <c r="V313" s="161">
        <v>4</v>
      </c>
      <c r="W313" s="161" t="s">
        <v>273</v>
      </c>
      <c r="X313" s="161" t="s">
        <v>273</v>
      </c>
      <c r="Y313" s="212" t="s">
        <v>282</v>
      </c>
      <c r="Z313" s="212" t="s">
        <v>282</v>
      </c>
      <c r="AA313" s="212" t="s">
        <v>282</v>
      </c>
      <c r="AB313" s="212" t="s">
        <v>282</v>
      </c>
      <c r="AC313" s="212" t="s">
        <v>282</v>
      </c>
      <c r="AD313" s="212" t="s">
        <v>282</v>
      </c>
      <c r="AE313" s="212" t="s">
        <v>282</v>
      </c>
      <c r="AF313" s="212" t="s">
        <v>282</v>
      </c>
      <c r="AG313" s="212" t="s">
        <v>282</v>
      </c>
      <c r="AH313" s="212" t="s">
        <v>282</v>
      </c>
      <c r="AI313" s="212" t="s">
        <v>282</v>
      </c>
      <c r="AJ313" s="212" t="s">
        <v>282</v>
      </c>
      <c r="AK313" s="212" t="s">
        <v>282</v>
      </c>
      <c r="AL313" s="212" t="s">
        <v>282</v>
      </c>
      <c r="AM313" s="212" t="s">
        <v>282</v>
      </c>
      <c r="AN313" s="212" t="s">
        <v>282</v>
      </c>
      <c r="AO313" s="212" t="s">
        <v>282</v>
      </c>
      <c r="AP313" s="212" t="s">
        <v>282</v>
      </c>
      <c r="AQ313" s="212" t="s">
        <v>282</v>
      </c>
      <c r="AR313" s="212" t="s">
        <v>282</v>
      </c>
      <c r="AS313" s="212" t="s">
        <v>282</v>
      </c>
      <c r="AT313" s="212" t="s">
        <v>282</v>
      </c>
      <c r="AU313" s="212" t="s">
        <v>282</v>
      </c>
      <c r="AV313" s="212" t="s">
        <v>282</v>
      </c>
      <c r="AW313" s="212" t="s">
        <v>282</v>
      </c>
      <c r="AX313" s="212" t="s">
        <v>282</v>
      </c>
      <c r="AY313" s="212" t="s">
        <v>282</v>
      </c>
      <c r="AZ313" s="212" t="s">
        <v>282</v>
      </c>
      <c r="BA313" s="212" t="s">
        <v>282</v>
      </c>
      <c r="BB313" s="212" t="s">
        <v>282</v>
      </c>
      <c r="BC313" s="212" t="s">
        <v>282</v>
      </c>
      <c r="BD313" s="212" t="s">
        <v>282</v>
      </c>
      <c r="BE313" s="212" t="s">
        <v>282</v>
      </c>
    </row>
    <row r="314" spans="1:57" s="212" customFormat="1" x14ac:dyDescent="0.25">
      <c r="A314" s="164" t="s">
        <v>7502</v>
      </c>
      <c r="B314" s="159" t="s">
        <v>282</v>
      </c>
      <c r="C314" s="212" t="s">
        <v>263</v>
      </c>
      <c r="D314" s="212" t="s">
        <v>282</v>
      </c>
      <c r="E314" s="212" t="s">
        <v>282</v>
      </c>
      <c r="F314" s="212" t="s">
        <v>282</v>
      </c>
      <c r="G314" s="159" t="s">
        <v>282</v>
      </c>
      <c r="H314" s="159" t="s">
        <v>10507</v>
      </c>
      <c r="I314" s="159" t="s">
        <v>10654</v>
      </c>
      <c r="J314" s="159" t="s">
        <v>273</v>
      </c>
      <c r="K314" s="159">
        <v>4</v>
      </c>
      <c r="L314" s="159" t="s">
        <v>273</v>
      </c>
      <c r="M314" s="159" t="s">
        <v>273</v>
      </c>
      <c r="N314" s="159" t="s">
        <v>790</v>
      </c>
      <c r="O314" s="159" t="s">
        <v>282</v>
      </c>
      <c r="P314" s="159" t="s">
        <v>282</v>
      </c>
      <c r="Q314" s="159" t="s">
        <v>282</v>
      </c>
      <c r="R314" s="159" t="s">
        <v>282</v>
      </c>
      <c r="S314" s="159" t="s">
        <v>10507</v>
      </c>
      <c r="T314" s="159" t="s">
        <v>273</v>
      </c>
      <c r="U314" s="159" t="s">
        <v>273</v>
      </c>
      <c r="V314" s="161">
        <v>4</v>
      </c>
      <c r="W314" s="161" t="s">
        <v>273</v>
      </c>
      <c r="X314" s="161" t="s">
        <v>273</v>
      </c>
      <c r="Y314" s="212" t="s">
        <v>282</v>
      </c>
      <c r="Z314" s="212" t="s">
        <v>282</v>
      </c>
      <c r="AA314" s="212" t="s">
        <v>282</v>
      </c>
      <c r="AB314" s="212" t="s">
        <v>282</v>
      </c>
      <c r="AC314" s="212" t="s">
        <v>282</v>
      </c>
      <c r="AD314" s="212" t="s">
        <v>282</v>
      </c>
      <c r="AE314" s="212" t="s">
        <v>282</v>
      </c>
      <c r="AF314" s="212" t="s">
        <v>282</v>
      </c>
      <c r="AG314" s="212" t="s">
        <v>282</v>
      </c>
      <c r="AH314" s="212" t="s">
        <v>282</v>
      </c>
      <c r="AI314" s="212" t="s">
        <v>282</v>
      </c>
      <c r="AJ314" s="212" t="s">
        <v>282</v>
      </c>
      <c r="AK314" s="212" t="s">
        <v>282</v>
      </c>
      <c r="AL314" s="212" t="s">
        <v>282</v>
      </c>
      <c r="AM314" s="212" t="s">
        <v>282</v>
      </c>
      <c r="AN314" s="212" t="s">
        <v>282</v>
      </c>
      <c r="AO314" s="212" t="s">
        <v>282</v>
      </c>
      <c r="AP314" s="212" t="s">
        <v>282</v>
      </c>
      <c r="AQ314" s="212" t="s">
        <v>282</v>
      </c>
      <c r="AR314" s="212" t="s">
        <v>282</v>
      </c>
      <c r="AS314" s="212" t="s">
        <v>282</v>
      </c>
      <c r="AT314" s="212" t="s">
        <v>282</v>
      </c>
      <c r="AU314" s="212" t="s">
        <v>282</v>
      </c>
      <c r="AV314" s="212" t="s">
        <v>282</v>
      </c>
      <c r="AW314" s="212" t="s">
        <v>282</v>
      </c>
      <c r="AX314" s="212" t="s">
        <v>282</v>
      </c>
      <c r="AY314" s="212" t="s">
        <v>282</v>
      </c>
      <c r="AZ314" s="212" t="s">
        <v>282</v>
      </c>
      <c r="BA314" s="212" t="s">
        <v>282</v>
      </c>
      <c r="BB314" s="212" t="s">
        <v>282</v>
      </c>
      <c r="BC314" s="212" t="s">
        <v>282</v>
      </c>
      <c r="BD314" s="212" t="s">
        <v>282</v>
      </c>
      <c r="BE314" s="212" t="s">
        <v>282</v>
      </c>
    </row>
    <row r="315" spans="1:57" s="212" customFormat="1" x14ac:dyDescent="0.25">
      <c r="A315" s="164" t="s">
        <v>2787</v>
      </c>
      <c r="B315" s="159" t="s">
        <v>282</v>
      </c>
      <c r="C315" s="212" t="s">
        <v>256</v>
      </c>
      <c r="D315" s="212" t="s">
        <v>282</v>
      </c>
      <c r="E315" s="212" t="s">
        <v>282</v>
      </c>
      <c r="F315" s="212" t="s">
        <v>282</v>
      </c>
      <c r="G315" s="159" t="s">
        <v>282</v>
      </c>
      <c r="H315" s="159" t="s">
        <v>10507</v>
      </c>
      <c r="I315" s="159" t="s">
        <v>10580</v>
      </c>
      <c r="J315" s="159" t="s">
        <v>273</v>
      </c>
      <c r="K315" s="159">
        <v>6</v>
      </c>
      <c r="L315" s="159" t="s">
        <v>273</v>
      </c>
      <c r="M315" s="159" t="s">
        <v>273</v>
      </c>
      <c r="N315" s="159" t="s">
        <v>790</v>
      </c>
      <c r="O315" s="159" t="s">
        <v>282</v>
      </c>
      <c r="P315" s="159" t="s">
        <v>282</v>
      </c>
      <c r="Q315" s="159" t="s">
        <v>282</v>
      </c>
      <c r="R315" s="159" t="s">
        <v>282</v>
      </c>
      <c r="S315" s="159" t="s">
        <v>10507</v>
      </c>
      <c r="T315" s="159" t="s">
        <v>273</v>
      </c>
      <c r="U315" s="159" t="s">
        <v>273</v>
      </c>
      <c r="V315" s="161">
        <v>6</v>
      </c>
      <c r="W315" s="161" t="s">
        <v>273</v>
      </c>
      <c r="X315" s="161" t="s">
        <v>273</v>
      </c>
      <c r="Y315" s="212" t="s">
        <v>282</v>
      </c>
      <c r="Z315" s="212" t="s">
        <v>282</v>
      </c>
      <c r="AA315" s="212" t="s">
        <v>282</v>
      </c>
      <c r="AB315" s="212" t="s">
        <v>282</v>
      </c>
      <c r="AC315" s="212" t="s">
        <v>282</v>
      </c>
      <c r="AD315" s="212" t="s">
        <v>282</v>
      </c>
      <c r="AE315" s="212" t="s">
        <v>282</v>
      </c>
      <c r="AF315" s="212" t="s">
        <v>282</v>
      </c>
      <c r="AG315" s="212" t="s">
        <v>282</v>
      </c>
      <c r="AH315" s="212" t="s">
        <v>282</v>
      </c>
      <c r="AI315" s="212" t="s">
        <v>282</v>
      </c>
      <c r="AJ315" s="212" t="s">
        <v>282</v>
      </c>
      <c r="AK315" s="212" t="s">
        <v>282</v>
      </c>
      <c r="AL315" s="212" t="s">
        <v>282</v>
      </c>
      <c r="AM315" s="212" t="s">
        <v>282</v>
      </c>
      <c r="AN315" s="212" t="s">
        <v>282</v>
      </c>
      <c r="AO315" s="212" t="s">
        <v>282</v>
      </c>
      <c r="AP315" s="212" t="s">
        <v>282</v>
      </c>
      <c r="AQ315" s="212" t="s">
        <v>282</v>
      </c>
      <c r="AR315" s="212" t="s">
        <v>282</v>
      </c>
      <c r="AS315" s="212" t="s">
        <v>282</v>
      </c>
      <c r="AT315" s="212" t="s">
        <v>282</v>
      </c>
      <c r="AU315" s="212" t="s">
        <v>282</v>
      </c>
      <c r="AV315" s="212" t="s">
        <v>282</v>
      </c>
      <c r="AW315" s="212" t="s">
        <v>282</v>
      </c>
      <c r="AX315" s="212" t="s">
        <v>282</v>
      </c>
      <c r="AY315" s="212" t="s">
        <v>282</v>
      </c>
      <c r="AZ315" s="212" t="s">
        <v>282</v>
      </c>
      <c r="BA315" s="212" t="s">
        <v>282</v>
      </c>
      <c r="BB315" s="212" t="s">
        <v>282</v>
      </c>
      <c r="BC315" s="212" t="s">
        <v>282</v>
      </c>
      <c r="BD315" s="212" t="s">
        <v>282</v>
      </c>
      <c r="BE315" s="212" t="s">
        <v>282</v>
      </c>
    </row>
    <row r="316" spans="1:57" s="212" customFormat="1" x14ac:dyDescent="0.25">
      <c r="A316" s="164" t="s">
        <v>4668</v>
      </c>
      <c r="B316" s="159" t="s">
        <v>11597</v>
      </c>
      <c r="C316" s="212" t="s">
        <v>763</v>
      </c>
      <c r="D316" s="212" t="s">
        <v>11033</v>
      </c>
      <c r="E316" s="212" t="s">
        <v>11600</v>
      </c>
      <c r="F316" s="212" t="s">
        <v>183</v>
      </c>
      <c r="G316" s="159" t="s">
        <v>282</v>
      </c>
      <c r="H316" s="159" t="s">
        <v>448</v>
      </c>
      <c r="I316" s="159" t="s">
        <v>11598</v>
      </c>
      <c r="J316" s="159">
        <v>1</v>
      </c>
      <c r="K316" s="159">
        <v>12</v>
      </c>
      <c r="L316" s="159" t="s">
        <v>11604</v>
      </c>
      <c r="M316" s="159" t="s">
        <v>10583</v>
      </c>
      <c r="N316" s="212" t="s">
        <v>673</v>
      </c>
      <c r="O316" s="212" t="s">
        <v>11033</v>
      </c>
      <c r="P316" s="212" t="s">
        <v>11601</v>
      </c>
      <c r="Q316" s="212" t="s">
        <v>183</v>
      </c>
      <c r="R316" s="212" t="s">
        <v>282</v>
      </c>
      <c r="S316" s="212" t="s">
        <v>10761</v>
      </c>
      <c r="T316" s="212" t="s">
        <v>11191</v>
      </c>
      <c r="U316" s="212">
        <v>1</v>
      </c>
      <c r="V316" s="161">
        <v>12</v>
      </c>
      <c r="W316" s="161" t="s">
        <v>11605</v>
      </c>
      <c r="X316" s="161" t="s">
        <v>10534</v>
      </c>
      <c r="Y316" s="212" t="s">
        <v>306</v>
      </c>
      <c r="Z316" s="212" t="s">
        <v>282</v>
      </c>
      <c r="AA316" s="212" t="s">
        <v>282</v>
      </c>
      <c r="AB316" s="212" t="s">
        <v>282</v>
      </c>
      <c r="AC316" s="212" t="s">
        <v>282</v>
      </c>
      <c r="AD316" s="212" t="s">
        <v>282</v>
      </c>
      <c r="AE316" s="212" t="s">
        <v>282</v>
      </c>
      <c r="AF316" s="212" t="s">
        <v>282</v>
      </c>
      <c r="AG316" s="212">
        <v>12</v>
      </c>
      <c r="AH316" s="212" t="s">
        <v>282</v>
      </c>
      <c r="AI316" s="212" t="s">
        <v>282</v>
      </c>
      <c r="AJ316" s="212" t="s">
        <v>282</v>
      </c>
      <c r="AK316" s="212" t="s">
        <v>282</v>
      </c>
      <c r="AL316" s="212" t="s">
        <v>282</v>
      </c>
      <c r="AM316" s="212" t="s">
        <v>282</v>
      </c>
      <c r="AN316" s="212" t="s">
        <v>282</v>
      </c>
      <c r="AO316" s="212" t="s">
        <v>282</v>
      </c>
      <c r="AP316" s="212" t="s">
        <v>282</v>
      </c>
      <c r="AQ316" s="212" t="s">
        <v>282</v>
      </c>
      <c r="AR316" s="212" t="s">
        <v>282</v>
      </c>
      <c r="AS316" s="212" t="s">
        <v>282</v>
      </c>
      <c r="AT316" s="212" t="s">
        <v>282</v>
      </c>
      <c r="AU316" s="212" t="s">
        <v>282</v>
      </c>
      <c r="AV316" s="212" t="s">
        <v>282</v>
      </c>
      <c r="AW316" s="212" t="s">
        <v>282</v>
      </c>
      <c r="AX316" s="212" t="s">
        <v>282</v>
      </c>
      <c r="AY316" s="212" t="s">
        <v>282</v>
      </c>
      <c r="AZ316" s="212" t="s">
        <v>282</v>
      </c>
      <c r="BA316" s="212" t="s">
        <v>282</v>
      </c>
      <c r="BB316" s="212" t="s">
        <v>282</v>
      </c>
      <c r="BC316" s="212" t="s">
        <v>282</v>
      </c>
      <c r="BD316" s="212" t="s">
        <v>282</v>
      </c>
      <c r="BE316" s="212" t="s">
        <v>282</v>
      </c>
    </row>
    <row r="317" spans="1:57" s="212" customFormat="1" x14ac:dyDescent="0.25">
      <c r="A317" s="164" t="s">
        <v>8346</v>
      </c>
      <c r="B317" s="159" t="s">
        <v>282</v>
      </c>
      <c r="C317" s="212" t="s">
        <v>763</v>
      </c>
      <c r="D317" s="212" t="s">
        <v>11033</v>
      </c>
      <c r="E317" s="212" t="s">
        <v>15272</v>
      </c>
      <c r="F317" s="212" t="s">
        <v>183</v>
      </c>
      <c r="G317" s="159" t="s">
        <v>282</v>
      </c>
      <c r="H317" s="159" t="s">
        <v>448</v>
      </c>
      <c r="I317" s="159" t="s">
        <v>15271</v>
      </c>
      <c r="J317" s="159">
        <v>1</v>
      </c>
      <c r="K317" s="159">
        <v>12</v>
      </c>
      <c r="L317" s="159" t="s">
        <v>15278</v>
      </c>
      <c r="M317" s="159" t="s">
        <v>11376</v>
      </c>
      <c r="N317" s="212" t="s">
        <v>673</v>
      </c>
      <c r="O317" s="212" t="s">
        <v>11033</v>
      </c>
      <c r="P317" s="212" t="s">
        <v>15273</v>
      </c>
      <c r="Q317" s="212" t="s">
        <v>183</v>
      </c>
      <c r="R317" s="212" t="s">
        <v>282</v>
      </c>
      <c r="S317" s="212" t="s">
        <v>10761</v>
      </c>
      <c r="T317" s="212" t="s">
        <v>15271</v>
      </c>
      <c r="U317" s="212">
        <v>1</v>
      </c>
      <c r="V317" s="161">
        <v>12</v>
      </c>
      <c r="W317" s="161" t="s">
        <v>15279</v>
      </c>
      <c r="X317" s="161" t="s">
        <v>10534</v>
      </c>
      <c r="Y317" s="212" t="s">
        <v>10937</v>
      </c>
      <c r="Z317" s="212" t="s">
        <v>11033</v>
      </c>
      <c r="AA317" s="212" t="s">
        <v>15274</v>
      </c>
      <c r="AB317" s="212" t="s">
        <v>183</v>
      </c>
      <c r="AC317" s="212" t="s">
        <v>282</v>
      </c>
      <c r="AD317" s="212" t="s">
        <v>448</v>
      </c>
      <c r="AE317" s="212" t="s">
        <v>15271</v>
      </c>
      <c r="AF317" s="212">
        <v>1</v>
      </c>
      <c r="AG317" s="212">
        <v>12</v>
      </c>
      <c r="AH317" s="212" t="s">
        <v>15280</v>
      </c>
      <c r="AI317" s="212" t="s">
        <v>11376</v>
      </c>
      <c r="AJ317" s="212" t="s">
        <v>282</v>
      </c>
      <c r="AK317" s="212" t="s">
        <v>282</v>
      </c>
      <c r="AL317" s="212" t="s">
        <v>282</v>
      </c>
      <c r="AM317" s="212" t="s">
        <v>282</v>
      </c>
      <c r="AN317" s="212" t="s">
        <v>282</v>
      </c>
      <c r="AO317" s="212" t="s">
        <v>282</v>
      </c>
      <c r="AP317" s="212" t="s">
        <v>282</v>
      </c>
      <c r="AQ317" s="212" t="s">
        <v>282</v>
      </c>
      <c r="AR317" s="212" t="s">
        <v>282</v>
      </c>
      <c r="AS317" s="212" t="s">
        <v>282</v>
      </c>
      <c r="AT317" s="212" t="s">
        <v>282</v>
      </c>
      <c r="AU317" s="212" t="s">
        <v>282</v>
      </c>
      <c r="AV317" s="212" t="s">
        <v>282</v>
      </c>
      <c r="AW317" s="212" t="s">
        <v>282</v>
      </c>
      <c r="AX317" s="212" t="s">
        <v>282</v>
      </c>
      <c r="AY317" s="212" t="s">
        <v>282</v>
      </c>
      <c r="AZ317" s="212" t="s">
        <v>282</v>
      </c>
      <c r="BA317" s="212" t="s">
        <v>282</v>
      </c>
      <c r="BB317" s="212" t="s">
        <v>282</v>
      </c>
      <c r="BC317" s="212" t="s">
        <v>282</v>
      </c>
      <c r="BD317" s="212" t="s">
        <v>282</v>
      </c>
      <c r="BE317" s="212" t="s">
        <v>282</v>
      </c>
    </row>
    <row r="318" spans="1:57" x14ac:dyDescent="0.25">
      <c r="A318" t="s">
        <v>442</v>
      </c>
      <c r="B318" s="159" t="s">
        <v>11608</v>
      </c>
      <c r="C318" t="s">
        <v>246</v>
      </c>
      <c r="D318" t="s">
        <v>282</v>
      </c>
      <c r="E318" t="s">
        <v>282</v>
      </c>
      <c r="F318" t="s">
        <v>282</v>
      </c>
      <c r="G318" s="159" t="s">
        <v>282</v>
      </c>
      <c r="H318" s="159" t="s">
        <v>10507</v>
      </c>
      <c r="I318" s="159" t="s">
        <v>11609</v>
      </c>
      <c r="J318">
        <v>7</v>
      </c>
      <c r="K318" s="159">
        <v>6</v>
      </c>
      <c r="L318" s="159" t="s">
        <v>11614</v>
      </c>
      <c r="M318" s="159" t="s">
        <v>273</v>
      </c>
      <c r="N318" t="s">
        <v>263</v>
      </c>
      <c r="O318" t="s">
        <v>282</v>
      </c>
      <c r="P318" t="s">
        <v>282</v>
      </c>
      <c r="Q318" t="s">
        <v>282</v>
      </c>
      <c r="R318" t="s">
        <v>282</v>
      </c>
      <c r="S318" t="s">
        <v>10507</v>
      </c>
      <c r="T318" t="s">
        <v>11610</v>
      </c>
      <c r="U318">
        <v>7</v>
      </c>
      <c r="V318" s="161">
        <v>6</v>
      </c>
      <c r="W318" s="161" t="s">
        <v>11615</v>
      </c>
      <c r="X318" s="161" t="s">
        <v>273</v>
      </c>
      <c r="Y318" s="212" t="s">
        <v>282</v>
      </c>
      <c r="Z318" s="212" t="s">
        <v>282</v>
      </c>
      <c r="AA318" s="212" t="s">
        <v>282</v>
      </c>
      <c r="AB318" s="212" t="s">
        <v>282</v>
      </c>
      <c r="AC318" s="212" t="s">
        <v>282</v>
      </c>
      <c r="AD318" s="212" t="s">
        <v>282</v>
      </c>
      <c r="AE318" s="212" t="s">
        <v>282</v>
      </c>
      <c r="AF318" s="212" t="s">
        <v>282</v>
      </c>
      <c r="AG318" s="212" t="s">
        <v>282</v>
      </c>
      <c r="AH318" s="212" t="s">
        <v>282</v>
      </c>
      <c r="AI318" s="212" t="s">
        <v>282</v>
      </c>
      <c r="AJ318" s="212" t="s">
        <v>282</v>
      </c>
      <c r="AK318" s="212" t="s">
        <v>282</v>
      </c>
      <c r="AL318" s="212" t="s">
        <v>282</v>
      </c>
      <c r="AM318" s="212" t="s">
        <v>282</v>
      </c>
      <c r="AN318" s="212" t="s">
        <v>282</v>
      </c>
      <c r="AO318" s="212" t="s">
        <v>282</v>
      </c>
      <c r="AP318" s="212" t="s">
        <v>282</v>
      </c>
      <c r="AQ318" s="212" t="s">
        <v>282</v>
      </c>
      <c r="AR318" s="212" t="s">
        <v>282</v>
      </c>
      <c r="AS318" s="212" t="s">
        <v>282</v>
      </c>
      <c r="AT318" s="212" t="s">
        <v>282</v>
      </c>
      <c r="AU318" s="212" t="s">
        <v>282</v>
      </c>
      <c r="AV318" s="212" t="s">
        <v>282</v>
      </c>
      <c r="AW318" s="212" t="s">
        <v>282</v>
      </c>
      <c r="AX318" s="212" t="s">
        <v>282</v>
      </c>
      <c r="AY318" s="212" t="s">
        <v>282</v>
      </c>
      <c r="AZ318" s="212" t="s">
        <v>282</v>
      </c>
      <c r="BA318" s="212" t="s">
        <v>282</v>
      </c>
      <c r="BB318" s="212" t="s">
        <v>282</v>
      </c>
      <c r="BC318" s="212" t="s">
        <v>282</v>
      </c>
      <c r="BD318" s="212" t="s">
        <v>282</v>
      </c>
      <c r="BE318" s="212" t="s">
        <v>282</v>
      </c>
    </row>
    <row r="319" spans="1:57" s="212" customFormat="1" x14ac:dyDescent="0.25">
      <c r="A319" s="212" t="s">
        <v>7177</v>
      </c>
      <c r="B319" s="159" t="s">
        <v>282</v>
      </c>
      <c r="C319" s="212" t="s">
        <v>256</v>
      </c>
      <c r="D319" s="212" t="s">
        <v>282</v>
      </c>
      <c r="E319" s="212" t="s">
        <v>282</v>
      </c>
      <c r="F319" s="212" t="s">
        <v>282</v>
      </c>
      <c r="G319" s="159" t="s">
        <v>282</v>
      </c>
      <c r="H319" s="159" t="s">
        <v>10507</v>
      </c>
      <c r="I319" s="159" t="s">
        <v>406</v>
      </c>
      <c r="J319" s="159" t="s">
        <v>273</v>
      </c>
      <c r="K319" s="159">
        <v>8</v>
      </c>
      <c r="L319" s="159" t="s">
        <v>11862</v>
      </c>
      <c r="M319" s="159" t="s">
        <v>273</v>
      </c>
      <c r="N319" s="159" t="s">
        <v>790</v>
      </c>
      <c r="O319" s="159" t="s">
        <v>282</v>
      </c>
      <c r="P319" s="159" t="s">
        <v>282</v>
      </c>
      <c r="Q319" s="159" t="s">
        <v>282</v>
      </c>
      <c r="R319" s="159" t="s">
        <v>282</v>
      </c>
      <c r="S319" s="159" t="s">
        <v>10507</v>
      </c>
      <c r="T319" s="159" t="s">
        <v>273</v>
      </c>
      <c r="U319" s="159" t="s">
        <v>273</v>
      </c>
      <c r="V319" s="161">
        <v>8</v>
      </c>
      <c r="W319" s="161" t="s">
        <v>273</v>
      </c>
      <c r="X319" s="161" t="s">
        <v>273</v>
      </c>
      <c r="Y319" s="212" t="s">
        <v>282</v>
      </c>
      <c r="Z319" s="212" t="s">
        <v>282</v>
      </c>
      <c r="AA319" s="212" t="s">
        <v>282</v>
      </c>
      <c r="AB319" s="212" t="s">
        <v>282</v>
      </c>
      <c r="AC319" s="212" t="s">
        <v>282</v>
      </c>
      <c r="AD319" s="212" t="s">
        <v>282</v>
      </c>
      <c r="AE319" s="212" t="s">
        <v>282</v>
      </c>
      <c r="AF319" s="212" t="s">
        <v>282</v>
      </c>
      <c r="AG319" s="212" t="s">
        <v>282</v>
      </c>
      <c r="AH319" s="212" t="s">
        <v>282</v>
      </c>
      <c r="AI319" s="212" t="s">
        <v>282</v>
      </c>
      <c r="AJ319" s="212" t="s">
        <v>282</v>
      </c>
      <c r="AK319" s="212" t="s">
        <v>282</v>
      </c>
      <c r="AL319" s="212" t="s">
        <v>282</v>
      </c>
      <c r="AM319" s="212" t="s">
        <v>282</v>
      </c>
      <c r="AN319" s="212" t="s">
        <v>282</v>
      </c>
      <c r="AO319" s="212" t="s">
        <v>282</v>
      </c>
      <c r="AP319" s="212" t="s">
        <v>282</v>
      </c>
      <c r="AQ319" s="212" t="s">
        <v>282</v>
      </c>
      <c r="AR319" s="212" t="s">
        <v>282</v>
      </c>
      <c r="AS319" s="212" t="s">
        <v>282</v>
      </c>
      <c r="AT319" s="212" t="s">
        <v>282</v>
      </c>
      <c r="AU319" s="212" t="s">
        <v>282</v>
      </c>
      <c r="AV319" s="212" t="s">
        <v>282</v>
      </c>
      <c r="AW319" s="212" t="s">
        <v>282</v>
      </c>
      <c r="AX319" s="212" t="s">
        <v>282</v>
      </c>
      <c r="AY319" s="212" t="s">
        <v>282</v>
      </c>
      <c r="AZ319" s="212" t="s">
        <v>282</v>
      </c>
      <c r="BA319" s="212" t="s">
        <v>282</v>
      </c>
      <c r="BB319" s="212" t="s">
        <v>282</v>
      </c>
      <c r="BC319" s="212" t="s">
        <v>282</v>
      </c>
      <c r="BD319" s="212" t="s">
        <v>282</v>
      </c>
      <c r="BE319" s="212" t="s">
        <v>282</v>
      </c>
    </row>
    <row r="320" spans="1:57" s="212" customFormat="1" x14ac:dyDescent="0.25">
      <c r="A320" s="212" t="s">
        <v>7179</v>
      </c>
      <c r="B320" s="159" t="s">
        <v>282</v>
      </c>
      <c r="C320" s="212" t="s">
        <v>256</v>
      </c>
      <c r="D320" s="212" t="s">
        <v>282</v>
      </c>
      <c r="E320" s="212" t="s">
        <v>282</v>
      </c>
      <c r="F320" s="212" t="s">
        <v>282</v>
      </c>
      <c r="G320" s="159" t="s">
        <v>282</v>
      </c>
      <c r="H320" s="159" t="s">
        <v>10507</v>
      </c>
      <c r="I320" s="159" t="s">
        <v>406</v>
      </c>
      <c r="J320" s="159" t="s">
        <v>273</v>
      </c>
      <c r="K320" s="159">
        <v>8</v>
      </c>
      <c r="L320" s="159" t="s">
        <v>11862</v>
      </c>
      <c r="M320" s="159" t="s">
        <v>273</v>
      </c>
      <c r="N320" s="159" t="s">
        <v>790</v>
      </c>
      <c r="O320" s="159" t="s">
        <v>282</v>
      </c>
      <c r="P320" s="159" t="s">
        <v>282</v>
      </c>
      <c r="Q320" s="159" t="s">
        <v>282</v>
      </c>
      <c r="R320" s="159" t="s">
        <v>282</v>
      </c>
      <c r="S320" s="159" t="s">
        <v>10507</v>
      </c>
      <c r="T320" s="159" t="s">
        <v>273</v>
      </c>
      <c r="U320" s="159" t="s">
        <v>273</v>
      </c>
      <c r="V320" s="161">
        <v>8</v>
      </c>
      <c r="W320" s="161" t="s">
        <v>273</v>
      </c>
      <c r="X320" s="161" t="s">
        <v>273</v>
      </c>
      <c r="Y320" s="212" t="s">
        <v>282</v>
      </c>
      <c r="Z320" s="212" t="s">
        <v>282</v>
      </c>
      <c r="AA320" s="212" t="s">
        <v>282</v>
      </c>
      <c r="AB320" s="212" t="s">
        <v>282</v>
      </c>
      <c r="AC320" s="212" t="s">
        <v>282</v>
      </c>
      <c r="AD320" s="212" t="s">
        <v>282</v>
      </c>
      <c r="AE320" s="212" t="s">
        <v>282</v>
      </c>
      <c r="AF320" s="212" t="s">
        <v>282</v>
      </c>
      <c r="AG320" s="212" t="s">
        <v>282</v>
      </c>
      <c r="AH320" s="212" t="s">
        <v>282</v>
      </c>
      <c r="AI320" s="212" t="s">
        <v>282</v>
      </c>
      <c r="AJ320" s="212" t="s">
        <v>282</v>
      </c>
      <c r="AK320" s="212" t="s">
        <v>282</v>
      </c>
      <c r="AL320" s="212" t="s">
        <v>282</v>
      </c>
      <c r="AM320" s="212" t="s">
        <v>282</v>
      </c>
      <c r="AN320" s="212" t="s">
        <v>282</v>
      </c>
      <c r="AO320" s="212" t="s">
        <v>282</v>
      </c>
      <c r="AP320" s="212" t="s">
        <v>282</v>
      </c>
      <c r="AQ320" s="212" t="s">
        <v>282</v>
      </c>
      <c r="AR320" s="212" t="s">
        <v>282</v>
      </c>
      <c r="AS320" s="212" t="s">
        <v>282</v>
      </c>
      <c r="AT320" s="212" t="s">
        <v>282</v>
      </c>
      <c r="AU320" s="212" t="s">
        <v>282</v>
      </c>
      <c r="AV320" s="212" t="s">
        <v>282</v>
      </c>
      <c r="AW320" s="212" t="s">
        <v>282</v>
      </c>
      <c r="AX320" s="212" t="s">
        <v>282</v>
      </c>
      <c r="AY320" s="212" t="s">
        <v>282</v>
      </c>
      <c r="AZ320" s="212" t="s">
        <v>282</v>
      </c>
      <c r="BA320" s="212" t="s">
        <v>282</v>
      </c>
      <c r="BB320" s="212" t="s">
        <v>282</v>
      </c>
      <c r="BC320" s="212" t="s">
        <v>282</v>
      </c>
      <c r="BD320" s="212" t="s">
        <v>282</v>
      </c>
      <c r="BE320" s="212" t="s">
        <v>282</v>
      </c>
    </row>
    <row r="321" spans="1:57" s="212" customFormat="1" x14ac:dyDescent="0.25">
      <c r="A321" s="212" t="s">
        <v>7180</v>
      </c>
      <c r="B321" s="159" t="s">
        <v>282</v>
      </c>
      <c r="C321" s="212" t="s">
        <v>256</v>
      </c>
      <c r="D321" s="212" t="s">
        <v>282</v>
      </c>
      <c r="E321" s="212" t="s">
        <v>282</v>
      </c>
      <c r="F321" s="212" t="s">
        <v>282</v>
      </c>
      <c r="G321" s="159" t="s">
        <v>282</v>
      </c>
      <c r="H321" s="159" t="s">
        <v>10507</v>
      </c>
      <c r="I321" s="159" t="s">
        <v>406</v>
      </c>
      <c r="J321" s="159" t="s">
        <v>273</v>
      </c>
      <c r="K321" s="159">
        <v>8</v>
      </c>
      <c r="L321" s="159" t="s">
        <v>11862</v>
      </c>
      <c r="M321" s="159" t="s">
        <v>273</v>
      </c>
      <c r="N321" s="159" t="s">
        <v>790</v>
      </c>
      <c r="O321" s="159" t="s">
        <v>282</v>
      </c>
      <c r="P321" s="159" t="s">
        <v>282</v>
      </c>
      <c r="Q321" s="159" t="s">
        <v>282</v>
      </c>
      <c r="R321" s="159" t="s">
        <v>282</v>
      </c>
      <c r="S321" s="159" t="s">
        <v>10507</v>
      </c>
      <c r="T321" s="159" t="s">
        <v>273</v>
      </c>
      <c r="U321" s="159" t="s">
        <v>273</v>
      </c>
      <c r="V321" s="161">
        <v>8</v>
      </c>
      <c r="W321" s="161" t="s">
        <v>273</v>
      </c>
      <c r="X321" s="161" t="s">
        <v>273</v>
      </c>
      <c r="Y321" s="212" t="s">
        <v>282</v>
      </c>
      <c r="Z321" s="212" t="s">
        <v>282</v>
      </c>
      <c r="AA321" s="212" t="s">
        <v>282</v>
      </c>
      <c r="AB321" s="212" t="s">
        <v>282</v>
      </c>
      <c r="AC321" s="212" t="s">
        <v>282</v>
      </c>
      <c r="AD321" s="212" t="s">
        <v>282</v>
      </c>
      <c r="AE321" s="212" t="s">
        <v>282</v>
      </c>
      <c r="AF321" s="212" t="s">
        <v>282</v>
      </c>
      <c r="AG321" s="212" t="s">
        <v>282</v>
      </c>
      <c r="AH321" s="212" t="s">
        <v>282</v>
      </c>
      <c r="AI321" s="212" t="s">
        <v>282</v>
      </c>
      <c r="AJ321" s="212" t="s">
        <v>282</v>
      </c>
      <c r="AK321" s="212" t="s">
        <v>282</v>
      </c>
      <c r="AL321" s="212" t="s">
        <v>282</v>
      </c>
      <c r="AM321" s="212" t="s">
        <v>282</v>
      </c>
      <c r="AN321" s="212" t="s">
        <v>282</v>
      </c>
      <c r="AO321" s="212" t="s">
        <v>282</v>
      </c>
      <c r="AP321" s="212" t="s">
        <v>282</v>
      </c>
      <c r="AQ321" s="212" t="s">
        <v>282</v>
      </c>
      <c r="AR321" s="212" t="s">
        <v>282</v>
      </c>
      <c r="AS321" s="212" t="s">
        <v>282</v>
      </c>
      <c r="AT321" s="212" t="s">
        <v>282</v>
      </c>
      <c r="AU321" s="212" t="s">
        <v>282</v>
      </c>
      <c r="AV321" s="212" t="s">
        <v>282</v>
      </c>
      <c r="AW321" s="212" t="s">
        <v>282</v>
      </c>
      <c r="AX321" s="212" t="s">
        <v>282</v>
      </c>
      <c r="AY321" s="212" t="s">
        <v>282</v>
      </c>
      <c r="AZ321" s="212" t="s">
        <v>282</v>
      </c>
      <c r="BA321" s="212" t="s">
        <v>282</v>
      </c>
      <c r="BB321" s="212" t="s">
        <v>282</v>
      </c>
      <c r="BC321" s="212" t="s">
        <v>282</v>
      </c>
      <c r="BD321" s="212" t="s">
        <v>282</v>
      </c>
      <c r="BE321" s="212" t="s">
        <v>282</v>
      </c>
    </row>
    <row r="322" spans="1:57" x14ac:dyDescent="0.25">
      <c r="A322" t="s">
        <v>14498</v>
      </c>
      <c r="B322" s="159" t="s">
        <v>11621</v>
      </c>
      <c r="C322" t="s">
        <v>4798</v>
      </c>
      <c r="D322" t="s">
        <v>273</v>
      </c>
      <c r="E322" t="s">
        <v>11622</v>
      </c>
      <c r="F322" t="s">
        <v>183</v>
      </c>
      <c r="G322" s="159" t="s">
        <v>282</v>
      </c>
      <c r="H322" s="159" t="s">
        <v>448</v>
      </c>
      <c r="I322" s="159" t="s">
        <v>10615</v>
      </c>
      <c r="J322" s="159" t="s">
        <v>273</v>
      </c>
      <c r="K322" s="159">
        <v>8</v>
      </c>
      <c r="L322" s="159" t="s">
        <v>11631</v>
      </c>
      <c r="M322" s="159" t="s">
        <v>11623</v>
      </c>
      <c r="N322" t="s">
        <v>310</v>
      </c>
      <c r="O322" t="s">
        <v>282</v>
      </c>
      <c r="P322" t="s">
        <v>11624</v>
      </c>
      <c r="Q322" t="s">
        <v>183</v>
      </c>
      <c r="R322" t="s">
        <v>282</v>
      </c>
      <c r="S322" s="212" t="s">
        <v>448</v>
      </c>
      <c r="T322" t="s">
        <v>10615</v>
      </c>
      <c r="U322" t="s">
        <v>273</v>
      </c>
      <c r="V322" s="161">
        <v>8</v>
      </c>
      <c r="W322" s="161" t="s">
        <v>11632</v>
      </c>
      <c r="X322" s="161" t="s">
        <v>11623</v>
      </c>
      <c r="Y322" t="s">
        <v>310</v>
      </c>
      <c r="Z322" t="s">
        <v>282</v>
      </c>
      <c r="AA322" t="s">
        <v>11625</v>
      </c>
      <c r="AB322" t="s">
        <v>273</v>
      </c>
      <c r="AC322" t="s">
        <v>273</v>
      </c>
      <c r="AD322" t="s">
        <v>273</v>
      </c>
      <c r="AE322" t="s">
        <v>273</v>
      </c>
      <c r="AF322" t="s">
        <v>273</v>
      </c>
      <c r="AG322">
        <v>8</v>
      </c>
      <c r="AH322" t="s">
        <v>273</v>
      </c>
      <c r="AI322" t="s">
        <v>488</v>
      </c>
      <c r="AJ322" s="212" t="s">
        <v>282</v>
      </c>
      <c r="AK322" s="212" t="s">
        <v>282</v>
      </c>
      <c r="AL322" s="212" t="s">
        <v>282</v>
      </c>
      <c r="AM322" s="212" t="s">
        <v>282</v>
      </c>
      <c r="AN322" s="212" t="s">
        <v>282</v>
      </c>
      <c r="AO322" s="212" t="s">
        <v>282</v>
      </c>
      <c r="AP322" s="212" t="s">
        <v>282</v>
      </c>
      <c r="AQ322" s="212" t="s">
        <v>282</v>
      </c>
      <c r="AR322" s="212" t="s">
        <v>282</v>
      </c>
      <c r="AS322" s="212" t="s">
        <v>282</v>
      </c>
      <c r="AT322" s="212" t="s">
        <v>282</v>
      </c>
      <c r="AU322" s="212" t="s">
        <v>282</v>
      </c>
      <c r="AV322" s="212" t="s">
        <v>282</v>
      </c>
      <c r="AW322" s="212" t="s">
        <v>282</v>
      </c>
      <c r="AX322" s="212" t="s">
        <v>282</v>
      </c>
      <c r="AY322" s="212" t="s">
        <v>282</v>
      </c>
      <c r="AZ322" s="212" t="s">
        <v>282</v>
      </c>
      <c r="BA322" s="212" t="s">
        <v>282</v>
      </c>
      <c r="BB322" s="212" t="s">
        <v>282</v>
      </c>
      <c r="BC322" s="212" t="s">
        <v>282</v>
      </c>
      <c r="BD322" s="212" t="s">
        <v>282</v>
      </c>
      <c r="BE322" s="212" t="s">
        <v>282</v>
      </c>
    </row>
    <row r="323" spans="1:57" s="212" customFormat="1" x14ac:dyDescent="0.25">
      <c r="A323" s="212" t="s">
        <v>7509</v>
      </c>
      <c r="B323" s="159" t="s">
        <v>13378</v>
      </c>
      <c r="C323" s="212" t="s">
        <v>261</v>
      </c>
      <c r="D323" s="212" t="s">
        <v>282</v>
      </c>
      <c r="E323" s="212" t="s">
        <v>282</v>
      </c>
      <c r="F323" s="212" t="s">
        <v>282</v>
      </c>
      <c r="G323" s="159" t="s">
        <v>282</v>
      </c>
      <c r="H323" s="159" t="s">
        <v>10507</v>
      </c>
      <c r="I323" s="159" t="s">
        <v>10771</v>
      </c>
      <c r="J323" s="159" t="s">
        <v>273</v>
      </c>
      <c r="K323" s="159">
        <v>8</v>
      </c>
      <c r="L323" s="159" t="s">
        <v>273</v>
      </c>
      <c r="M323" s="159" t="s">
        <v>273</v>
      </c>
      <c r="N323" s="159" t="s">
        <v>246</v>
      </c>
      <c r="O323" s="159" t="s">
        <v>282</v>
      </c>
      <c r="P323" s="159" t="s">
        <v>282</v>
      </c>
      <c r="Q323" s="159" t="s">
        <v>282</v>
      </c>
      <c r="R323" s="159" t="s">
        <v>282</v>
      </c>
      <c r="S323" s="159" t="s">
        <v>10507</v>
      </c>
      <c r="T323" s="159" t="s">
        <v>10527</v>
      </c>
      <c r="U323" s="159" t="s">
        <v>273</v>
      </c>
      <c r="V323" s="161">
        <v>8</v>
      </c>
      <c r="W323" s="161" t="s">
        <v>273</v>
      </c>
      <c r="X323" s="161" t="s">
        <v>273</v>
      </c>
      <c r="Y323" s="212" t="s">
        <v>282</v>
      </c>
      <c r="Z323" s="212" t="s">
        <v>282</v>
      </c>
      <c r="AA323" s="212" t="s">
        <v>282</v>
      </c>
      <c r="AB323" s="212" t="s">
        <v>282</v>
      </c>
      <c r="AC323" s="212" t="s">
        <v>282</v>
      </c>
      <c r="AD323" s="212" t="s">
        <v>282</v>
      </c>
      <c r="AE323" s="212" t="s">
        <v>282</v>
      </c>
      <c r="AF323" s="212" t="s">
        <v>282</v>
      </c>
      <c r="AG323" s="212" t="s">
        <v>282</v>
      </c>
      <c r="AH323" s="212" t="s">
        <v>282</v>
      </c>
      <c r="AI323" s="212" t="s">
        <v>282</v>
      </c>
      <c r="AJ323" s="212" t="s">
        <v>282</v>
      </c>
      <c r="AK323" s="212" t="s">
        <v>282</v>
      </c>
      <c r="AL323" s="212" t="s">
        <v>282</v>
      </c>
      <c r="AM323" s="212" t="s">
        <v>282</v>
      </c>
      <c r="AN323" s="212" t="s">
        <v>282</v>
      </c>
      <c r="AO323" s="212" t="s">
        <v>282</v>
      </c>
      <c r="AP323" s="212" t="s">
        <v>282</v>
      </c>
      <c r="AQ323" s="212" t="s">
        <v>282</v>
      </c>
      <c r="AR323" s="212" t="s">
        <v>282</v>
      </c>
      <c r="AS323" s="212" t="s">
        <v>282</v>
      </c>
      <c r="AT323" s="212" t="s">
        <v>282</v>
      </c>
      <c r="AU323" s="212" t="s">
        <v>282</v>
      </c>
      <c r="AV323" s="212" t="s">
        <v>282</v>
      </c>
      <c r="AW323" s="212" t="s">
        <v>282</v>
      </c>
      <c r="AX323" s="212" t="s">
        <v>282</v>
      </c>
      <c r="AY323" s="212" t="s">
        <v>282</v>
      </c>
      <c r="AZ323" s="212" t="s">
        <v>282</v>
      </c>
      <c r="BA323" s="212" t="s">
        <v>282</v>
      </c>
      <c r="BB323" s="212" t="s">
        <v>282</v>
      </c>
      <c r="BC323" s="212" t="s">
        <v>282</v>
      </c>
      <c r="BD323" s="212" t="s">
        <v>282</v>
      </c>
      <c r="BE323" s="212" t="s">
        <v>282</v>
      </c>
    </row>
    <row r="324" spans="1:57" x14ac:dyDescent="0.25">
      <c r="A324" t="s">
        <v>831</v>
      </c>
      <c r="B324" s="159" t="s">
        <v>282</v>
      </c>
      <c r="C324" t="s">
        <v>10667</v>
      </c>
      <c r="D324" t="s">
        <v>10674</v>
      </c>
      <c r="E324" t="s">
        <v>11640</v>
      </c>
      <c r="F324" t="s">
        <v>183</v>
      </c>
      <c r="G324" s="159" t="s">
        <v>282</v>
      </c>
      <c r="H324" s="159" t="s">
        <v>448</v>
      </c>
      <c r="I324" s="159" t="s">
        <v>10629</v>
      </c>
      <c r="J324" s="159">
        <v>1</v>
      </c>
      <c r="K324" s="159">
        <v>16</v>
      </c>
      <c r="L324" s="159" t="s">
        <v>11637</v>
      </c>
      <c r="M324" s="159" t="s">
        <v>11641</v>
      </c>
      <c r="N324" t="s">
        <v>258</v>
      </c>
      <c r="O324" t="s">
        <v>282</v>
      </c>
      <c r="P324" t="s">
        <v>282</v>
      </c>
      <c r="Q324" t="s">
        <v>282</v>
      </c>
      <c r="R324" t="s">
        <v>282</v>
      </c>
      <c r="S324" t="s">
        <v>10507</v>
      </c>
      <c r="T324" t="s">
        <v>4801</v>
      </c>
      <c r="U324" t="s">
        <v>273</v>
      </c>
      <c r="V324" s="161">
        <v>16</v>
      </c>
      <c r="W324" s="161" t="s">
        <v>11638</v>
      </c>
      <c r="X324" s="161" t="s">
        <v>273</v>
      </c>
      <c r="Y324" s="212" t="s">
        <v>282</v>
      </c>
      <c r="Z324" s="212" t="s">
        <v>282</v>
      </c>
      <c r="AA324" s="212" t="s">
        <v>282</v>
      </c>
      <c r="AB324" s="212" t="s">
        <v>282</v>
      </c>
      <c r="AC324" s="212" t="s">
        <v>282</v>
      </c>
      <c r="AD324" s="212" t="s">
        <v>282</v>
      </c>
      <c r="AE324" s="212" t="s">
        <v>282</v>
      </c>
      <c r="AF324" s="212" t="s">
        <v>282</v>
      </c>
      <c r="AG324" s="212" t="s">
        <v>282</v>
      </c>
      <c r="AH324" s="212" t="s">
        <v>282</v>
      </c>
      <c r="AI324" s="212" t="s">
        <v>282</v>
      </c>
      <c r="AJ324" s="212" t="s">
        <v>282</v>
      </c>
      <c r="AK324" s="212" t="s">
        <v>282</v>
      </c>
      <c r="AL324" s="212" t="s">
        <v>282</v>
      </c>
      <c r="AM324" s="212" t="s">
        <v>282</v>
      </c>
      <c r="AN324" s="212" t="s">
        <v>282</v>
      </c>
      <c r="AO324" s="212" t="s">
        <v>282</v>
      </c>
      <c r="AP324" s="212" t="s">
        <v>282</v>
      </c>
      <c r="AQ324" s="212" t="s">
        <v>282</v>
      </c>
      <c r="AR324" s="212" t="s">
        <v>282</v>
      </c>
      <c r="AS324" s="212" t="s">
        <v>282</v>
      </c>
      <c r="AT324" s="212" t="s">
        <v>282</v>
      </c>
      <c r="AU324" s="212" t="s">
        <v>282</v>
      </c>
      <c r="AV324" s="212" t="s">
        <v>282</v>
      </c>
      <c r="AW324" s="212" t="s">
        <v>282</v>
      </c>
      <c r="AX324" s="212" t="s">
        <v>282</v>
      </c>
      <c r="AY324" s="212" t="s">
        <v>282</v>
      </c>
      <c r="AZ324" s="212" t="s">
        <v>282</v>
      </c>
      <c r="BA324" s="212" t="s">
        <v>282</v>
      </c>
      <c r="BB324" s="212" t="s">
        <v>282</v>
      </c>
      <c r="BC324" s="212" t="s">
        <v>282</v>
      </c>
      <c r="BD324" s="212" t="s">
        <v>282</v>
      </c>
      <c r="BE324" s="212" t="s">
        <v>282</v>
      </c>
    </row>
    <row r="325" spans="1:57" s="212" customFormat="1" x14ac:dyDescent="0.25">
      <c r="A325" s="212" t="s">
        <v>2814</v>
      </c>
      <c r="B325" s="159" t="s">
        <v>14435</v>
      </c>
      <c r="C325" s="212" t="s">
        <v>274</v>
      </c>
      <c r="D325" s="212" t="s">
        <v>282</v>
      </c>
      <c r="E325" s="212" t="s">
        <v>282</v>
      </c>
      <c r="F325" s="212" t="s">
        <v>282</v>
      </c>
      <c r="G325" s="159" t="s">
        <v>282</v>
      </c>
      <c r="H325" s="159" t="s">
        <v>10507</v>
      </c>
      <c r="I325" s="159" t="s">
        <v>10606</v>
      </c>
      <c r="J325" s="159">
        <v>21</v>
      </c>
      <c r="K325" s="159">
        <v>6</v>
      </c>
      <c r="L325" s="159" t="s">
        <v>273</v>
      </c>
      <c r="M325" s="159" t="s">
        <v>273</v>
      </c>
      <c r="N325" s="212" t="s">
        <v>263</v>
      </c>
      <c r="O325" s="212" t="s">
        <v>282</v>
      </c>
      <c r="P325" s="212" t="s">
        <v>282</v>
      </c>
      <c r="Q325" s="212" t="s">
        <v>282</v>
      </c>
      <c r="R325" s="212" t="s">
        <v>282</v>
      </c>
      <c r="S325" s="212" t="s">
        <v>10507</v>
      </c>
      <c r="T325" s="212" t="s">
        <v>4801</v>
      </c>
      <c r="U325" s="212">
        <v>21</v>
      </c>
      <c r="V325" s="161">
        <v>6</v>
      </c>
      <c r="W325" s="161" t="s">
        <v>273</v>
      </c>
      <c r="X325" s="161" t="s">
        <v>273</v>
      </c>
      <c r="Y325" s="212" t="s">
        <v>282</v>
      </c>
      <c r="Z325" s="212" t="s">
        <v>282</v>
      </c>
      <c r="AA325" s="212" t="s">
        <v>282</v>
      </c>
      <c r="AB325" s="212" t="s">
        <v>282</v>
      </c>
      <c r="AC325" s="212" t="s">
        <v>282</v>
      </c>
      <c r="AD325" s="212" t="s">
        <v>282</v>
      </c>
      <c r="AE325" s="212" t="s">
        <v>282</v>
      </c>
      <c r="AF325" s="212" t="s">
        <v>282</v>
      </c>
      <c r="AG325" s="212" t="s">
        <v>282</v>
      </c>
      <c r="AH325" s="212" t="s">
        <v>282</v>
      </c>
      <c r="AI325" s="212" t="s">
        <v>282</v>
      </c>
      <c r="AJ325" s="212" t="s">
        <v>282</v>
      </c>
      <c r="AK325" s="212" t="s">
        <v>282</v>
      </c>
      <c r="AL325" s="212" t="s">
        <v>282</v>
      </c>
      <c r="AM325" s="212" t="s">
        <v>282</v>
      </c>
      <c r="AN325" s="212" t="s">
        <v>282</v>
      </c>
      <c r="AO325" s="212" t="s">
        <v>282</v>
      </c>
      <c r="AP325" s="212" t="s">
        <v>282</v>
      </c>
      <c r="AQ325" s="212" t="s">
        <v>282</v>
      </c>
      <c r="AR325" s="212" t="s">
        <v>282</v>
      </c>
      <c r="AS325" s="212" t="s">
        <v>282</v>
      </c>
      <c r="AT325" s="212" t="s">
        <v>282</v>
      </c>
      <c r="AU325" s="212" t="s">
        <v>282</v>
      </c>
      <c r="AV325" s="212" t="s">
        <v>282</v>
      </c>
      <c r="AW325" s="212" t="s">
        <v>282</v>
      </c>
      <c r="AX325" s="212" t="s">
        <v>282</v>
      </c>
      <c r="AY325" s="212" t="s">
        <v>282</v>
      </c>
      <c r="AZ325" s="212" t="s">
        <v>282</v>
      </c>
      <c r="BA325" s="212" t="s">
        <v>282</v>
      </c>
      <c r="BB325" s="212" t="s">
        <v>282</v>
      </c>
      <c r="BC325" s="212" t="s">
        <v>282</v>
      </c>
      <c r="BD325" s="212" t="s">
        <v>282</v>
      </c>
      <c r="BE325" s="212" t="s">
        <v>282</v>
      </c>
    </row>
    <row r="326" spans="1:57" s="212" customFormat="1" x14ac:dyDescent="0.25">
      <c r="A326" s="212" t="s">
        <v>16870</v>
      </c>
      <c r="B326" s="159" t="s">
        <v>11531</v>
      </c>
      <c r="C326" s="212" t="s">
        <v>10667</v>
      </c>
      <c r="D326" s="212" t="s">
        <v>282</v>
      </c>
      <c r="E326" s="212" t="s">
        <v>17385</v>
      </c>
      <c r="F326" s="212" t="s">
        <v>183</v>
      </c>
      <c r="G326" s="159" t="s">
        <v>282</v>
      </c>
      <c r="H326" s="159" t="s">
        <v>448</v>
      </c>
      <c r="I326" s="159" t="s">
        <v>12567</v>
      </c>
      <c r="J326" s="159" t="s">
        <v>273</v>
      </c>
      <c r="K326" s="159" t="s">
        <v>273</v>
      </c>
      <c r="L326" s="159" t="s">
        <v>273</v>
      </c>
      <c r="M326" s="159" t="s">
        <v>17384</v>
      </c>
      <c r="N326" s="159" t="s">
        <v>306</v>
      </c>
      <c r="O326" s="159" t="s">
        <v>282</v>
      </c>
      <c r="P326" s="159" t="s">
        <v>282</v>
      </c>
      <c r="Q326" s="159" t="s">
        <v>282</v>
      </c>
      <c r="R326" s="159" t="s">
        <v>282</v>
      </c>
      <c r="S326" s="159" t="s">
        <v>282</v>
      </c>
      <c r="T326" s="159" t="s">
        <v>282</v>
      </c>
      <c r="U326" s="159" t="s">
        <v>282</v>
      </c>
      <c r="V326" s="161" t="s">
        <v>273</v>
      </c>
      <c r="W326" s="161" t="s">
        <v>282</v>
      </c>
      <c r="X326" s="161" t="s">
        <v>282</v>
      </c>
      <c r="Y326" s="212" t="s">
        <v>282</v>
      </c>
      <c r="Z326" s="212" t="s">
        <v>282</v>
      </c>
      <c r="AA326" s="212" t="s">
        <v>282</v>
      </c>
      <c r="AB326" s="212" t="s">
        <v>282</v>
      </c>
      <c r="AC326" s="212" t="s">
        <v>282</v>
      </c>
      <c r="AD326" s="212" t="s">
        <v>282</v>
      </c>
      <c r="AE326" s="212" t="s">
        <v>282</v>
      </c>
      <c r="AF326" s="212" t="s">
        <v>282</v>
      </c>
      <c r="AG326" s="212" t="s">
        <v>282</v>
      </c>
      <c r="AH326" s="212" t="s">
        <v>282</v>
      </c>
      <c r="AI326" s="212" t="s">
        <v>282</v>
      </c>
      <c r="AJ326" s="212" t="s">
        <v>282</v>
      </c>
      <c r="AK326" s="212" t="s">
        <v>282</v>
      </c>
      <c r="AL326" s="212" t="s">
        <v>282</v>
      </c>
      <c r="AM326" s="212" t="s">
        <v>282</v>
      </c>
      <c r="AN326" s="212" t="s">
        <v>282</v>
      </c>
      <c r="AO326" s="212" t="s">
        <v>282</v>
      </c>
      <c r="AP326" s="212" t="s">
        <v>282</v>
      </c>
      <c r="AQ326" s="212" t="s">
        <v>282</v>
      </c>
      <c r="AR326" s="212" t="s">
        <v>282</v>
      </c>
      <c r="AS326" s="212" t="s">
        <v>282</v>
      </c>
      <c r="AT326" s="212" t="s">
        <v>282</v>
      </c>
      <c r="AU326" s="212" t="s">
        <v>282</v>
      </c>
      <c r="AV326" s="212" t="s">
        <v>282</v>
      </c>
      <c r="AW326" s="212" t="s">
        <v>282</v>
      </c>
      <c r="AX326" s="212" t="s">
        <v>282</v>
      </c>
      <c r="AY326" s="212" t="s">
        <v>282</v>
      </c>
      <c r="AZ326" s="212" t="s">
        <v>282</v>
      </c>
      <c r="BA326" s="212" t="s">
        <v>282</v>
      </c>
      <c r="BB326" s="212" t="s">
        <v>282</v>
      </c>
      <c r="BC326" s="212" t="s">
        <v>282</v>
      </c>
      <c r="BD326" s="212" t="s">
        <v>282</v>
      </c>
      <c r="BE326" s="212" t="s">
        <v>282</v>
      </c>
    </row>
    <row r="327" spans="1:57" s="212" customFormat="1" x14ac:dyDescent="0.25">
      <c r="A327" s="212" t="s">
        <v>17530</v>
      </c>
      <c r="B327" s="159" t="s">
        <v>282</v>
      </c>
      <c r="C327" s="212" t="s">
        <v>258</v>
      </c>
      <c r="D327" s="212" t="s">
        <v>282</v>
      </c>
      <c r="E327" s="212" t="s">
        <v>282</v>
      </c>
      <c r="F327" s="212" t="s">
        <v>282</v>
      </c>
      <c r="G327" s="159" t="s">
        <v>282</v>
      </c>
      <c r="H327" s="159" t="s">
        <v>10507</v>
      </c>
      <c r="I327" s="159" t="s">
        <v>13017</v>
      </c>
      <c r="J327" s="159">
        <v>21</v>
      </c>
      <c r="K327" s="159">
        <v>6</v>
      </c>
      <c r="L327" s="159" t="s">
        <v>273</v>
      </c>
      <c r="M327" s="159" t="s">
        <v>273</v>
      </c>
      <c r="N327" s="159" t="s">
        <v>258</v>
      </c>
      <c r="O327" s="159" t="s">
        <v>282</v>
      </c>
      <c r="P327" s="159" t="s">
        <v>282</v>
      </c>
      <c r="Q327" s="159" t="s">
        <v>282</v>
      </c>
      <c r="R327" s="159" t="s">
        <v>282</v>
      </c>
      <c r="S327" s="159" t="s">
        <v>10507</v>
      </c>
      <c r="T327" s="159" t="s">
        <v>15412</v>
      </c>
      <c r="U327" s="159">
        <v>21</v>
      </c>
      <c r="V327" s="161">
        <v>6</v>
      </c>
      <c r="W327" s="161" t="s">
        <v>273</v>
      </c>
      <c r="X327" s="161" t="s">
        <v>273</v>
      </c>
      <c r="Y327" s="161" t="s">
        <v>258</v>
      </c>
      <c r="Z327" s="161" t="s">
        <v>282</v>
      </c>
      <c r="AA327" s="161" t="s">
        <v>282</v>
      </c>
      <c r="AB327" s="161" t="s">
        <v>282</v>
      </c>
      <c r="AC327" s="161" t="s">
        <v>282</v>
      </c>
      <c r="AD327" s="161" t="s">
        <v>10507</v>
      </c>
      <c r="AE327" s="161" t="s">
        <v>17583</v>
      </c>
      <c r="AF327" s="212">
        <v>21</v>
      </c>
      <c r="AG327" s="212">
        <v>6</v>
      </c>
      <c r="AH327" s="212" t="s">
        <v>273</v>
      </c>
      <c r="AI327" s="212" t="s">
        <v>273</v>
      </c>
      <c r="AJ327" s="212" t="s">
        <v>790</v>
      </c>
      <c r="AK327" s="212" t="s">
        <v>282</v>
      </c>
      <c r="AL327" s="212" t="s">
        <v>282</v>
      </c>
      <c r="AM327" s="212" t="s">
        <v>282</v>
      </c>
      <c r="AN327" s="212" t="s">
        <v>282</v>
      </c>
      <c r="AO327" s="212" t="s">
        <v>10507</v>
      </c>
      <c r="AP327" s="212" t="s">
        <v>273</v>
      </c>
      <c r="AQ327" s="212">
        <v>21</v>
      </c>
      <c r="AR327" s="212">
        <v>6</v>
      </c>
      <c r="AS327" s="212" t="s">
        <v>273</v>
      </c>
      <c r="AT327" s="212" t="s">
        <v>273</v>
      </c>
      <c r="AU327" s="212" t="s">
        <v>282</v>
      </c>
      <c r="AV327" s="212" t="s">
        <v>282</v>
      </c>
      <c r="AW327" s="212" t="s">
        <v>282</v>
      </c>
      <c r="AX327" s="212" t="s">
        <v>282</v>
      </c>
      <c r="AY327" s="212" t="s">
        <v>282</v>
      </c>
      <c r="AZ327" s="212" t="s">
        <v>282</v>
      </c>
      <c r="BA327" s="212" t="s">
        <v>282</v>
      </c>
      <c r="BB327" s="212" t="s">
        <v>282</v>
      </c>
      <c r="BC327" s="212" t="s">
        <v>282</v>
      </c>
      <c r="BD327" s="212" t="s">
        <v>282</v>
      </c>
      <c r="BE327" s="212" t="s">
        <v>282</v>
      </c>
    </row>
    <row r="328" spans="1:57" s="212" customFormat="1" x14ac:dyDescent="0.25">
      <c r="A328" s="212" t="s">
        <v>14508</v>
      </c>
      <c r="B328" s="159" t="s">
        <v>14639</v>
      </c>
      <c r="C328" s="212" t="s">
        <v>266</v>
      </c>
      <c r="D328" s="212" t="s">
        <v>282</v>
      </c>
      <c r="E328" s="212" t="s">
        <v>282</v>
      </c>
      <c r="F328" s="212" t="s">
        <v>282</v>
      </c>
      <c r="G328" s="159" t="s">
        <v>282</v>
      </c>
      <c r="H328" s="159" t="s">
        <v>10507</v>
      </c>
      <c r="I328" s="159" t="s">
        <v>10580</v>
      </c>
      <c r="J328" s="159">
        <v>14</v>
      </c>
      <c r="K328" s="159">
        <v>5</v>
      </c>
      <c r="L328" s="159" t="s">
        <v>12048</v>
      </c>
      <c r="M328" s="159" t="s">
        <v>273</v>
      </c>
      <c r="N328" s="212" t="s">
        <v>790</v>
      </c>
      <c r="O328" s="212" t="s">
        <v>282</v>
      </c>
      <c r="P328" s="212" t="s">
        <v>282</v>
      </c>
      <c r="Q328" s="212" t="s">
        <v>282</v>
      </c>
      <c r="R328" s="212" t="s">
        <v>282</v>
      </c>
      <c r="S328" s="212" t="s">
        <v>10507</v>
      </c>
      <c r="T328" s="212" t="s">
        <v>11957</v>
      </c>
      <c r="U328" s="212">
        <v>14</v>
      </c>
      <c r="V328" s="161">
        <v>5</v>
      </c>
      <c r="W328" s="161" t="s">
        <v>14638</v>
      </c>
      <c r="X328" s="161" t="s">
        <v>273</v>
      </c>
      <c r="Y328" s="212" t="s">
        <v>282</v>
      </c>
      <c r="Z328" s="212" t="s">
        <v>282</v>
      </c>
      <c r="AA328" s="212" t="s">
        <v>282</v>
      </c>
      <c r="AB328" s="212" t="s">
        <v>282</v>
      </c>
      <c r="AC328" s="212" t="s">
        <v>282</v>
      </c>
      <c r="AD328" s="212" t="s">
        <v>282</v>
      </c>
      <c r="AE328" s="212" t="s">
        <v>282</v>
      </c>
      <c r="AF328" s="212" t="s">
        <v>282</v>
      </c>
      <c r="AG328" s="212" t="s">
        <v>282</v>
      </c>
      <c r="AH328" s="212" t="s">
        <v>282</v>
      </c>
      <c r="AI328" s="212" t="s">
        <v>282</v>
      </c>
      <c r="AJ328" s="212" t="s">
        <v>282</v>
      </c>
      <c r="AK328" s="212" t="s">
        <v>282</v>
      </c>
      <c r="AL328" s="212" t="s">
        <v>282</v>
      </c>
      <c r="AM328" s="212" t="s">
        <v>282</v>
      </c>
      <c r="AN328" s="212" t="s">
        <v>282</v>
      </c>
      <c r="AO328" s="212" t="s">
        <v>282</v>
      </c>
      <c r="AP328" s="212" t="s">
        <v>282</v>
      </c>
      <c r="AQ328" s="212" t="s">
        <v>282</v>
      </c>
      <c r="AR328" s="212" t="s">
        <v>282</v>
      </c>
      <c r="AS328" s="212" t="s">
        <v>282</v>
      </c>
      <c r="AT328" s="212" t="s">
        <v>282</v>
      </c>
      <c r="AU328" s="212" t="s">
        <v>282</v>
      </c>
      <c r="AV328" s="212" t="s">
        <v>282</v>
      </c>
      <c r="AW328" s="212" t="s">
        <v>282</v>
      </c>
      <c r="AX328" s="212" t="s">
        <v>282</v>
      </c>
      <c r="AY328" s="212" t="s">
        <v>282</v>
      </c>
      <c r="AZ328" s="212" t="s">
        <v>282</v>
      </c>
      <c r="BA328" s="212" t="s">
        <v>282</v>
      </c>
      <c r="BB328" s="212" t="s">
        <v>282</v>
      </c>
      <c r="BC328" s="212" t="s">
        <v>282</v>
      </c>
      <c r="BD328" s="212" t="s">
        <v>282</v>
      </c>
      <c r="BE328" s="212" t="s">
        <v>282</v>
      </c>
    </row>
    <row r="329" spans="1:57" s="212" customFormat="1" x14ac:dyDescent="0.25">
      <c r="A329" s="212" t="s">
        <v>7181</v>
      </c>
      <c r="B329" s="159" t="s">
        <v>17793</v>
      </c>
      <c r="C329" s="212" t="s">
        <v>258</v>
      </c>
      <c r="D329" s="212" t="s">
        <v>282</v>
      </c>
      <c r="E329" s="212" t="s">
        <v>282</v>
      </c>
      <c r="F329" s="212" t="s">
        <v>282</v>
      </c>
      <c r="G329" s="159" t="s">
        <v>282</v>
      </c>
      <c r="H329" s="159" t="s">
        <v>10507</v>
      </c>
      <c r="I329" s="159" t="s">
        <v>13017</v>
      </c>
      <c r="J329" s="159">
        <v>14</v>
      </c>
      <c r="K329" s="159">
        <v>12</v>
      </c>
      <c r="L329" s="159" t="s">
        <v>273</v>
      </c>
      <c r="M329" s="159" t="s">
        <v>273</v>
      </c>
      <c r="N329" s="159" t="s">
        <v>258</v>
      </c>
      <c r="O329" s="159" t="s">
        <v>282</v>
      </c>
      <c r="P329" s="159" t="s">
        <v>282</v>
      </c>
      <c r="Q329" s="159" t="s">
        <v>282</v>
      </c>
      <c r="R329" s="159" t="s">
        <v>282</v>
      </c>
      <c r="S329" s="159" t="s">
        <v>10507</v>
      </c>
      <c r="T329" s="159" t="s">
        <v>4317</v>
      </c>
      <c r="U329" s="159">
        <v>14</v>
      </c>
      <c r="V329" s="161">
        <v>12</v>
      </c>
      <c r="W329" s="161" t="s">
        <v>273</v>
      </c>
      <c r="X329" s="161" t="s">
        <v>273</v>
      </c>
      <c r="Y329" s="161" t="s">
        <v>258</v>
      </c>
      <c r="Z329" s="161" t="s">
        <v>282</v>
      </c>
      <c r="AA329" s="161" t="s">
        <v>282</v>
      </c>
      <c r="AB329" s="161" t="s">
        <v>282</v>
      </c>
      <c r="AC329" s="161" t="s">
        <v>282</v>
      </c>
      <c r="AD329" s="161" t="s">
        <v>10507</v>
      </c>
      <c r="AE329" s="161" t="s">
        <v>10567</v>
      </c>
      <c r="AF329" s="161">
        <v>14</v>
      </c>
      <c r="AG329" s="212">
        <v>12</v>
      </c>
      <c r="AH329" s="212" t="s">
        <v>273</v>
      </c>
      <c r="AI329" s="212" t="s">
        <v>273</v>
      </c>
      <c r="AJ329" s="212" t="s">
        <v>790</v>
      </c>
      <c r="AK329" s="212" t="s">
        <v>282</v>
      </c>
      <c r="AL329" s="212" t="s">
        <v>282</v>
      </c>
      <c r="AM329" s="212" t="s">
        <v>282</v>
      </c>
      <c r="AN329" s="212" t="s">
        <v>282</v>
      </c>
      <c r="AO329" s="212" t="s">
        <v>10507</v>
      </c>
      <c r="AP329" s="212" t="s">
        <v>10568</v>
      </c>
      <c r="AQ329" s="212">
        <v>14</v>
      </c>
      <c r="AR329" s="212">
        <v>12</v>
      </c>
      <c r="AS329" s="212" t="s">
        <v>273</v>
      </c>
      <c r="AT329" s="212" t="s">
        <v>273</v>
      </c>
      <c r="AU329" s="212" t="s">
        <v>282</v>
      </c>
      <c r="AV329" s="212" t="s">
        <v>282</v>
      </c>
      <c r="AW329" s="212" t="s">
        <v>282</v>
      </c>
      <c r="AX329" s="212" t="s">
        <v>282</v>
      </c>
      <c r="AY329" s="212" t="s">
        <v>282</v>
      </c>
      <c r="AZ329" s="212" t="s">
        <v>282</v>
      </c>
      <c r="BA329" s="212" t="s">
        <v>282</v>
      </c>
      <c r="BB329" s="212" t="s">
        <v>282</v>
      </c>
      <c r="BC329" s="212" t="s">
        <v>282</v>
      </c>
      <c r="BD329" s="212" t="s">
        <v>282</v>
      </c>
      <c r="BE329" s="212" t="s">
        <v>282</v>
      </c>
    </row>
    <row r="330" spans="1:57" s="212" customFormat="1" x14ac:dyDescent="0.25">
      <c r="A330" s="212" t="s">
        <v>2827</v>
      </c>
      <c r="B330" s="159" t="s">
        <v>14440</v>
      </c>
      <c r="C330" s="212" t="s">
        <v>261</v>
      </c>
      <c r="D330" s="212" t="s">
        <v>282</v>
      </c>
      <c r="E330" s="212" t="s">
        <v>282</v>
      </c>
      <c r="F330" s="212" t="s">
        <v>282</v>
      </c>
      <c r="G330" s="159" t="s">
        <v>282</v>
      </c>
      <c r="H330" s="159" t="s">
        <v>10507</v>
      </c>
      <c r="I330" s="159" t="s">
        <v>10771</v>
      </c>
      <c r="J330" s="159">
        <v>7</v>
      </c>
      <c r="K330" s="159">
        <v>8</v>
      </c>
      <c r="L330" s="159" t="s">
        <v>14444</v>
      </c>
      <c r="M330" s="159" t="s">
        <v>273</v>
      </c>
      <c r="N330" s="159" t="s">
        <v>272</v>
      </c>
      <c r="O330" s="159" t="s">
        <v>282</v>
      </c>
      <c r="P330" s="159" t="s">
        <v>282</v>
      </c>
      <c r="Q330" s="159" t="s">
        <v>282</v>
      </c>
      <c r="R330" s="159" t="s">
        <v>282</v>
      </c>
      <c r="S330" s="159" t="s">
        <v>10507</v>
      </c>
      <c r="T330" s="159" t="s">
        <v>12260</v>
      </c>
      <c r="U330" s="159">
        <v>7</v>
      </c>
      <c r="V330" s="161">
        <v>8</v>
      </c>
      <c r="W330" s="161" t="s">
        <v>12897</v>
      </c>
      <c r="X330" s="161" t="s">
        <v>273</v>
      </c>
      <c r="Y330" s="212" t="s">
        <v>282</v>
      </c>
      <c r="Z330" s="212" t="s">
        <v>282</v>
      </c>
      <c r="AA330" s="212" t="s">
        <v>282</v>
      </c>
      <c r="AB330" s="212" t="s">
        <v>282</v>
      </c>
      <c r="AC330" s="212" t="s">
        <v>282</v>
      </c>
      <c r="AD330" s="212" t="s">
        <v>282</v>
      </c>
      <c r="AE330" s="212" t="s">
        <v>282</v>
      </c>
      <c r="AF330" s="212" t="s">
        <v>282</v>
      </c>
      <c r="AG330" s="212" t="s">
        <v>282</v>
      </c>
      <c r="AH330" s="212" t="s">
        <v>282</v>
      </c>
      <c r="AI330" s="212" t="s">
        <v>282</v>
      </c>
      <c r="AJ330" s="212" t="s">
        <v>282</v>
      </c>
      <c r="AK330" s="212" t="s">
        <v>282</v>
      </c>
      <c r="AL330" s="212" t="s">
        <v>282</v>
      </c>
      <c r="AM330" s="212" t="s">
        <v>282</v>
      </c>
      <c r="AN330" s="212" t="s">
        <v>282</v>
      </c>
      <c r="AO330" s="212" t="s">
        <v>282</v>
      </c>
      <c r="AP330" s="212" t="s">
        <v>282</v>
      </c>
      <c r="AQ330" s="212" t="s">
        <v>282</v>
      </c>
      <c r="AR330" s="212" t="s">
        <v>282</v>
      </c>
      <c r="AS330" s="212" t="s">
        <v>282</v>
      </c>
      <c r="AT330" s="212" t="s">
        <v>282</v>
      </c>
      <c r="AU330" s="212" t="s">
        <v>282</v>
      </c>
      <c r="AV330" s="212" t="s">
        <v>282</v>
      </c>
      <c r="AW330" s="212" t="s">
        <v>282</v>
      </c>
      <c r="AX330" s="212" t="s">
        <v>282</v>
      </c>
      <c r="AY330" s="212" t="s">
        <v>282</v>
      </c>
      <c r="AZ330" s="212" t="s">
        <v>282</v>
      </c>
      <c r="BA330" s="212" t="s">
        <v>282</v>
      </c>
      <c r="BB330" s="212" t="s">
        <v>282</v>
      </c>
      <c r="BC330" s="212" t="s">
        <v>282</v>
      </c>
      <c r="BD330" s="212" t="s">
        <v>282</v>
      </c>
      <c r="BE330" s="212" t="s">
        <v>282</v>
      </c>
    </row>
    <row r="331" spans="1:57" s="212" customFormat="1" x14ac:dyDescent="0.25">
      <c r="A331" s="212" t="s">
        <v>16872</v>
      </c>
      <c r="B331" s="159" t="s">
        <v>282</v>
      </c>
      <c r="C331" s="212" t="s">
        <v>4797</v>
      </c>
      <c r="D331" s="212" t="s">
        <v>17393</v>
      </c>
      <c r="E331" s="212" t="s">
        <v>17394</v>
      </c>
      <c r="F331" s="212" t="s">
        <v>182</v>
      </c>
      <c r="G331" s="159" t="s">
        <v>273</v>
      </c>
      <c r="H331" s="159" t="s">
        <v>448</v>
      </c>
      <c r="I331" s="159" t="s">
        <v>17395</v>
      </c>
      <c r="J331" s="159">
        <v>1</v>
      </c>
      <c r="K331" s="159">
        <v>5</v>
      </c>
      <c r="L331" s="159" t="s">
        <v>273</v>
      </c>
      <c r="M331" s="159" t="s">
        <v>17396</v>
      </c>
      <c r="N331" s="159" t="s">
        <v>671</v>
      </c>
      <c r="O331" s="159" t="s">
        <v>282</v>
      </c>
      <c r="P331" s="159" t="s">
        <v>17397</v>
      </c>
      <c r="Q331" s="159" t="s">
        <v>282</v>
      </c>
      <c r="R331" s="159" t="s">
        <v>282</v>
      </c>
      <c r="S331" s="159" t="s">
        <v>282</v>
      </c>
      <c r="T331" s="159" t="s">
        <v>282</v>
      </c>
      <c r="U331" s="159" t="s">
        <v>282</v>
      </c>
      <c r="V331" s="161">
        <v>5</v>
      </c>
      <c r="W331" s="161" t="s">
        <v>282</v>
      </c>
      <c r="X331" s="161" t="s">
        <v>17398</v>
      </c>
      <c r="Y331" s="212" t="s">
        <v>282</v>
      </c>
      <c r="Z331" s="212" t="s">
        <v>282</v>
      </c>
      <c r="AA331" s="212" t="s">
        <v>282</v>
      </c>
      <c r="AB331" s="212" t="s">
        <v>282</v>
      </c>
      <c r="AC331" s="212" t="s">
        <v>282</v>
      </c>
      <c r="AD331" s="212" t="s">
        <v>282</v>
      </c>
      <c r="AE331" s="212" t="s">
        <v>282</v>
      </c>
      <c r="AF331" s="212" t="s">
        <v>282</v>
      </c>
      <c r="AG331" s="212" t="s">
        <v>282</v>
      </c>
      <c r="AH331" s="212" t="s">
        <v>282</v>
      </c>
      <c r="AI331" s="212" t="s">
        <v>282</v>
      </c>
      <c r="AJ331" s="212" t="s">
        <v>282</v>
      </c>
      <c r="AK331" s="212" t="s">
        <v>282</v>
      </c>
      <c r="AL331" s="212" t="s">
        <v>282</v>
      </c>
      <c r="AM331" s="212" t="s">
        <v>282</v>
      </c>
      <c r="AN331" s="212" t="s">
        <v>282</v>
      </c>
      <c r="AO331" s="212" t="s">
        <v>282</v>
      </c>
      <c r="AP331" s="212" t="s">
        <v>282</v>
      </c>
      <c r="AQ331" s="212" t="s">
        <v>282</v>
      </c>
      <c r="AR331" s="212" t="s">
        <v>282</v>
      </c>
      <c r="AS331" s="212" t="s">
        <v>282</v>
      </c>
      <c r="AT331" s="212" t="s">
        <v>282</v>
      </c>
      <c r="AU331" s="212" t="s">
        <v>282</v>
      </c>
      <c r="AV331" s="212" t="s">
        <v>282</v>
      </c>
      <c r="AW331" s="212" t="s">
        <v>282</v>
      </c>
      <c r="AX331" s="212" t="s">
        <v>282</v>
      </c>
      <c r="AY331" s="212" t="s">
        <v>282</v>
      </c>
      <c r="AZ331" s="212" t="s">
        <v>282</v>
      </c>
      <c r="BA331" s="212" t="s">
        <v>282</v>
      </c>
      <c r="BB331" s="212" t="s">
        <v>282</v>
      </c>
      <c r="BC331" s="212" t="s">
        <v>282</v>
      </c>
      <c r="BD331" s="212" t="s">
        <v>282</v>
      </c>
      <c r="BE331" s="212" t="s">
        <v>282</v>
      </c>
    </row>
    <row r="332" spans="1:57" s="212" customFormat="1" x14ac:dyDescent="0.25">
      <c r="A332" s="212" t="s">
        <v>16875</v>
      </c>
      <c r="B332" s="159" t="s">
        <v>11531</v>
      </c>
      <c r="C332" s="212" t="s">
        <v>764</v>
      </c>
      <c r="D332" s="212" t="s">
        <v>282</v>
      </c>
      <c r="E332" s="212" t="s">
        <v>17402</v>
      </c>
      <c r="F332" s="212" t="s">
        <v>183</v>
      </c>
      <c r="G332" s="159" t="s">
        <v>282</v>
      </c>
      <c r="H332" s="159" t="s">
        <v>448</v>
      </c>
      <c r="I332" s="159" t="s">
        <v>11244</v>
      </c>
      <c r="J332" s="159" t="s">
        <v>273</v>
      </c>
      <c r="K332" s="159" t="s">
        <v>273</v>
      </c>
      <c r="L332" s="159" t="s">
        <v>273</v>
      </c>
      <c r="M332" s="159" t="s">
        <v>12209</v>
      </c>
      <c r="N332" s="159" t="s">
        <v>257</v>
      </c>
      <c r="O332" s="159" t="s">
        <v>282</v>
      </c>
      <c r="P332" s="159" t="s">
        <v>282</v>
      </c>
      <c r="Q332" s="159" t="s">
        <v>282</v>
      </c>
      <c r="R332" s="159" t="s">
        <v>282</v>
      </c>
      <c r="S332" s="159" t="s">
        <v>10507</v>
      </c>
      <c r="T332" s="159" t="s">
        <v>12901</v>
      </c>
      <c r="U332" s="159" t="s">
        <v>273</v>
      </c>
      <c r="V332" s="161" t="s">
        <v>273</v>
      </c>
      <c r="W332" s="161" t="s">
        <v>273</v>
      </c>
      <c r="X332" s="161" t="s">
        <v>273</v>
      </c>
      <c r="Y332" s="212" t="s">
        <v>282</v>
      </c>
      <c r="Z332" s="212" t="s">
        <v>282</v>
      </c>
      <c r="AA332" s="212" t="s">
        <v>282</v>
      </c>
      <c r="AB332" s="212" t="s">
        <v>282</v>
      </c>
      <c r="AC332" s="212" t="s">
        <v>282</v>
      </c>
      <c r="AD332" s="212" t="s">
        <v>282</v>
      </c>
      <c r="AE332" s="212" t="s">
        <v>282</v>
      </c>
      <c r="AF332" s="212" t="s">
        <v>282</v>
      </c>
      <c r="AG332" s="212" t="s">
        <v>282</v>
      </c>
      <c r="AH332" s="212" t="s">
        <v>282</v>
      </c>
      <c r="AI332" s="212" t="s">
        <v>282</v>
      </c>
      <c r="AJ332" s="212" t="s">
        <v>282</v>
      </c>
      <c r="AK332" s="212" t="s">
        <v>282</v>
      </c>
      <c r="AL332" s="212" t="s">
        <v>282</v>
      </c>
      <c r="AM332" s="212" t="s">
        <v>282</v>
      </c>
      <c r="AN332" s="212" t="s">
        <v>282</v>
      </c>
      <c r="AO332" s="212" t="s">
        <v>282</v>
      </c>
      <c r="AP332" s="212" t="s">
        <v>282</v>
      </c>
      <c r="AQ332" s="212" t="s">
        <v>282</v>
      </c>
      <c r="AR332" s="212" t="s">
        <v>282</v>
      </c>
      <c r="AS332" s="212" t="s">
        <v>282</v>
      </c>
      <c r="AT332" s="212" t="s">
        <v>282</v>
      </c>
      <c r="AU332" s="212" t="s">
        <v>282</v>
      </c>
      <c r="AV332" s="212" t="s">
        <v>282</v>
      </c>
      <c r="AW332" s="212" t="s">
        <v>282</v>
      </c>
      <c r="AX332" s="212" t="s">
        <v>282</v>
      </c>
      <c r="AY332" s="212" t="s">
        <v>282</v>
      </c>
      <c r="AZ332" s="212" t="s">
        <v>282</v>
      </c>
      <c r="BA332" s="212" t="s">
        <v>282</v>
      </c>
      <c r="BB332" s="212" t="s">
        <v>282</v>
      </c>
      <c r="BC332" s="212" t="s">
        <v>282</v>
      </c>
      <c r="BD332" s="212" t="s">
        <v>282</v>
      </c>
      <c r="BE332" s="212" t="s">
        <v>282</v>
      </c>
    </row>
    <row r="333" spans="1:57" s="212" customFormat="1" x14ac:dyDescent="0.25">
      <c r="A333" s="212" t="s">
        <v>8359</v>
      </c>
      <c r="B333" s="159" t="s">
        <v>282</v>
      </c>
      <c r="C333" s="212" t="s">
        <v>255</v>
      </c>
      <c r="D333" s="212" t="s">
        <v>282</v>
      </c>
      <c r="E333" s="212" t="s">
        <v>282</v>
      </c>
      <c r="F333" s="212" t="s">
        <v>282</v>
      </c>
      <c r="G333" s="159" t="s">
        <v>282</v>
      </c>
      <c r="H333" s="159" t="s">
        <v>10507</v>
      </c>
      <c r="I333" s="159" t="s">
        <v>11050</v>
      </c>
      <c r="J333" s="159" t="s">
        <v>273</v>
      </c>
      <c r="K333" s="159">
        <v>8</v>
      </c>
      <c r="L333" s="159" t="s">
        <v>13757</v>
      </c>
      <c r="M333" s="159" t="s">
        <v>15284</v>
      </c>
      <c r="N333" s="159" t="s">
        <v>10471</v>
      </c>
      <c r="O333" s="159" t="s">
        <v>282</v>
      </c>
      <c r="P333" s="159" t="s">
        <v>15285</v>
      </c>
      <c r="Q333" s="159" t="s">
        <v>183</v>
      </c>
      <c r="R333" s="159" t="s">
        <v>282</v>
      </c>
      <c r="S333" s="159" t="s">
        <v>448</v>
      </c>
      <c r="T333" s="159" t="s">
        <v>15286</v>
      </c>
      <c r="U333" s="159">
        <v>3</v>
      </c>
      <c r="V333" s="161">
        <v>8</v>
      </c>
      <c r="W333" s="161" t="s">
        <v>273</v>
      </c>
      <c r="X333" s="161" t="s">
        <v>273</v>
      </c>
      <c r="Y333" s="212" t="s">
        <v>10710</v>
      </c>
      <c r="Z333" s="212" t="s">
        <v>282</v>
      </c>
      <c r="AA333" s="159" t="s">
        <v>15287</v>
      </c>
      <c r="AB333" s="212" t="s">
        <v>183</v>
      </c>
      <c r="AC333" s="212" t="s">
        <v>282</v>
      </c>
      <c r="AD333" s="212" t="s">
        <v>10581</v>
      </c>
      <c r="AE333" s="212" t="s">
        <v>15288</v>
      </c>
      <c r="AF333" s="212" t="s">
        <v>10717</v>
      </c>
      <c r="AG333" s="212">
        <v>8</v>
      </c>
      <c r="AH333" s="212" t="s">
        <v>273</v>
      </c>
      <c r="AI333" s="212" t="s">
        <v>273</v>
      </c>
      <c r="AJ333" s="212" t="s">
        <v>306</v>
      </c>
      <c r="AK333" s="212" t="s">
        <v>282</v>
      </c>
      <c r="AL333" s="212" t="s">
        <v>282</v>
      </c>
      <c r="AM333" s="212" t="s">
        <v>282</v>
      </c>
      <c r="AN333" s="212" t="s">
        <v>282</v>
      </c>
      <c r="AO333" s="212" t="s">
        <v>282</v>
      </c>
      <c r="AP333" s="212" t="s">
        <v>282</v>
      </c>
      <c r="AQ333" s="212" t="s">
        <v>282</v>
      </c>
      <c r="AR333" s="212">
        <v>8</v>
      </c>
      <c r="AS333" s="212" t="s">
        <v>282</v>
      </c>
      <c r="AT333" s="212" t="s">
        <v>282</v>
      </c>
      <c r="AU333" s="212" t="s">
        <v>282</v>
      </c>
      <c r="AV333" s="212" t="s">
        <v>282</v>
      </c>
      <c r="AW333" s="212" t="s">
        <v>282</v>
      </c>
      <c r="AX333" s="212" t="s">
        <v>282</v>
      </c>
      <c r="AY333" s="212" t="s">
        <v>282</v>
      </c>
      <c r="AZ333" s="212" t="s">
        <v>282</v>
      </c>
      <c r="BA333" s="212" t="s">
        <v>282</v>
      </c>
      <c r="BB333" s="212" t="s">
        <v>282</v>
      </c>
      <c r="BC333" s="212" t="s">
        <v>282</v>
      </c>
      <c r="BD333" s="212" t="s">
        <v>282</v>
      </c>
      <c r="BE333" s="212" t="s">
        <v>282</v>
      </c>
    </row>
    <row r="334" spans="1:57" s="212" customFormat="1" x14ac:dyDescent="0.25">
      <c r="A334" s="212" t="s">
        <v>2841</v>
      </c>
      <c r="B334" s="159" t="s">
        <v>16010</v>
      </c>
      <c r="C334" s="212" t="s">
        <v>256</v>
      </c>
      <c r="D334" s="212" t="s">
        <v>282</v>
      </c>
      <c r="E334" s="212" t="s">
        <v>282</v>
      </c>
      <c r="F334" s="212" t="s">
        <v>282</v>
      </c>
      <c r="G334" s="159" t="s">
        <v>282</v>
      </c>
      <c r="H334" s="159" t="s">
        <v>10507</v>
      </c>
      <c r="I334" s="159" t="s">
        <v>11146</v>
      </c>
      <c r="J334" s="159">
        <v>7</v>
      </c>
      <c r="K334" s="159">
        <v>6</v>
      </c>
      <c r="L334" s="159" t="s">
        <v>16014</v>
      </c>
      <c r="M334" s="159" t="s">
        <v>273</v>
      </c>
      <c r="N334" s="159" t="s">
        <v>790</v>
      </c>
      <c r="O334" s="159" t="s">
        <v>282</v>
      </c>
      <c r="P334" s="159" t="s">
        <v>282</v>
      </c>
      <c r="Q334" s="159" t="s">
        <v>282</v>
      </c>
      <c r="R334" s="159" t="s">
        <v>282</v>
      </c>
      <c r="S334" s="159" t="s">
        <v>10507</v>
      </c>
      <c r="T334" s="159" t="s">
        <v>273</v>
      </c>
      <c r="U334" s="159">
        <v>7</v>
      </c>
      <c r="V334" s="161">
        <v>6</v>
      </c>
      <c r="W334" s="161" t="s">
        <v>273</v>
      </c>
      <c r="X334" s="161" t="s">
        <v>273</v>
      </c>
      <c r="Y334" s="212" t="s">
        <v>282</v>
      </c>
      <c r="Z334" s="212" t="s">
        <v>282</v>
      </c>
      <c r="AA334" s="212" t="s">
        <v>282</v>
      </c>
      <c r="AB334" s="212" t="s">
        <v>282</v>
      </c>
      <c r="AC334" s="212" t="s">
        <v>282</v>
      </c>
      <c r="AD334" s="212" t="s">
        <v>282</v>
      </c>
      <c r="AE334" s="212" t="s">
        <v>282</v>
      </c>
      <c r="AF334" s="212" t="s">
        <v>282</v>
      </c>
      <c r="AG334" s="212" t="s">
        <v>282</v>
      </c>
      <c r="AH334" s="212" t="s">
        <v>282</v>
      </c>
      <c r="AI334" s="212" t="s">
        <v>282</v>
      </c>
      <c r="AJ334" s="212" t="s">
        <v>282</v>
      </c>
      <c r="AK334" s="212" t="s">
        <v>282</v>
      </c>
      <c r="AL334" s="212" t="s">
        <v>282</v>
      </c>
      <c r="AM334" s="212" t="s">
        <v>282</v>
      </c>
      <c r="AN334" s="212" t="s">
        <v>282</v>
      </c>
      <c r="AO334" s="212" t="s">
        <v>282</v>
      </c>
      <c r="AP334" s="212" t="s">
        <v>282</v>
      </c>
      <c r="AQ334" s="212" t="s">
        <v>282</v>
      </c>
      <c r="AR334" s="212" t="s">
        <v>282</v>
      </c>
      <c r="AS334" s="212" t="s">
        <v>282</v>
      </c>
      <c r="AT334" s="212" t="s">
        <v>282</v>
      </c>
      <c r="AU334" s="212" t="s">
        <v>282</v>
      </c>
      <c r="AV334" s="212" t="s">
        <v>282</v>
      </c>
      <c r="AW334" s="212" t="s">
        <v>282</v>
      </c>
      <c r="AX334" s="212" t="s">
        <v>282</v>
      </c>
      <c r="AY334" s="212" t="s">
        <v>282</v>
      </c>
      <c r="AZ334" s="212" t="s">
        <v>282</v>
      </c>
      <c r="BA334" s="212" t="s">
        <v>282</v>
      </c>
      <c r="BB334" s="212" t="s">
        <v>282</v>
      </c>
      <c r="BC334" s="212" t="s">
        <v>282</v>
      </c>
      <c r="BD334" s="212" t="s">
        <v>282</v>
      </c>
      <c r="BE334" s="212" t="s">
        <v>282</v>
      </c>
    </row>
    <row r="335" spans="1:57" s="212" customFormat="1" x14ac:dyDescent="0.25">
      <c r="A335" s="212" t="s">
        <v>2849</v>
      </c>
      <c r="B335" s="159" t="s">
        <v>14673</v>
      </c>
      <c r="C335" s="212" t="s">
        <v>266</v>
      </c>
      <c r="D335" s="212" t="s">
        <v>282</v>
      </c>
      <c r="E335" s="212" t="s">
        <v>282</v>
      </c>
      <c r="F335" s="212" t="s">
        <v>282</v>
      </c>
      <c r="G335" s="159" t="s">
        <v>282</v>
      </c>
      <c r="H335" s="159" t="s">
        <v>10507</v>
      </c>
      <c r="I335" s="159" t="s">
        <v>10508</v>
      </c>
      <c r="J335" s="159">
        <v>7</v>
      </c>
      <c r="K335" s="159">
        <v>8</v>
      </c>
      <c r="L335" s="159" t="s">
        <v>10799</v>
      </c>
      <c r="M335" s="159" t="s">
        <v>273</v>
      </c>
      <c r="N335" s="159" t="s">
        <v>256</v>
      </c>
      <c r="O335" s="159" t="s">
        <v>282</v>
      </c>
      <c r="P335" s="159" t="s">
        <v>282</v>
      </c>
      <c r="Q335" s="159" t="s">
        <v>282</v>
      </c>
      <c r="R335" s="159" t="s">
        <v>282</v>
      </c>
      <c r="S335" s="159" t="s">
        <v>10507</v>
      </c>
      <c r="T335" s="159" t="s">
        <v>406</v>
      </c>
      <c r="U335" s="159">
        <v>7</v>
      </c>
      <c r="V335" s="161">
        <v>8</v>
      </c>
      <c r="W335" s="161" t="s">
        <v>11862</v>
      </c>
      <c r="X335" s="161" t="s">
        <v>273</v>
      </c>
      <c r="Y335" s="212" t="s">
        <v>282</v>
      </c>
      <c r="Z335" s="212" t="s">
        <v>282</v>
      </c>
      <c r="AA335" s="212" t="s">
        <v>282</v>
      </c>
      <c r="AB335" s="212" t="s">
        <v>282</v>
      </c>
      <c r="AC335" s="212" t="s">
        <v>282</v>
      </c>
      <c r="AD335" s="212" t="s">
        <v>282</v>
      </c>
      <c r="AE335" s="212" t="s">
        <v>282</v>
      </c>
      <c r="AF335" s="212" t="s">
        <v>282</v>
      </c>
      <c r="AG335" s="212" t="s">
        <v>282</v>
      </c>
      <c r="AH335" s="212" t="s">
        <v>282</v>
      </c>
      <c r="AI335" s="212" t="s">
        <v>282</v>
      </c>
      <c r="AJ335" s="212" t="s">
        <v>282</v>
      </c>
      <c r="AK335" s="212" t="s">
        <v>282</v>
      </c>
      <c r="AL335" s="212" t="s">
        <v>282</v>
      </c>
      <c r="AM335" s="212" t="s">
        <v>282</v>
      </c>
      <c r="AN335" s="212" t="s">
        <v>282</v>
      </c>
      <c r="AO335" s="212" t="s">
        <v>282</v>
      </c>
      <c r="AP335" s="212" t="s">
        <v>282</v>
      </c>
      <c r="AQ335" s="212" t="s">
        <v>282</v>
      </c>
      <c r="AR335" s="212" t="s">
        <v>282</v>
      </c>
      <c r="AS335" s="212" t="s">
        <v>282</v>
      </c>
      <c r="AT335" s="212" t="s">
        <v>282</v>
      </c>
      <c r="AU335" s="212" t="s">
        <v>282</v>
      </c>
      <c r="AV335" s="212" t="s">
        <v>282</v>
      </c>
      <c r="AW335" s="212" t="s">
        <v>282</v>
      </c>
      <c r="AX335" s="212" t="s">
        <v>282</v>
      </c>
      <c r="AY335" s="212" t="s">
        <v>282</v>
      </c>
      <c r="AZ335" s="212" t="s">
        <v>282</v>
      </c>
      <c r="BA335" s="212" t="s">
        <v>282</v>
      </c>
      <c r="BB335" s="212" t="s">
        <v>282</v>
      </c>
      <c r="BC335" s="212" t="s">
        <v>282</v>
      </c>
      <c r="BD335" s="212" t="s">
        <v>282</v>
      </c>
      <c r="BE335" s="212" t="s">
        <v>282</v>
      </c>
    </row>
    <row r="336" spans="1:57" s="212" customFormat="1" x14ac:dyDescent="0.25">
      <c r="A336" s="212" t="s">
        <v>7183</v>
      </c>
      <c r="B336" s="159" t="s">
        <v>13378</v>
      </c>
      <c r="C336" s="212" t="s">
        <v>266</v>
      </c>
      <c r="D336" s="212" t="s">
        <v>282</v>
      </c>
      <c r="E336" s="212" t="s">
        <v>282</v>
      </c>
      <c r="F336" s="212" t="s">
        <v>282</v>
      </c>
      <c r="G336" s="159" t="s">
        <v>282</v>
      </c>
      <c r="H336" s="159" t="s">
        <v>10507</v>
      </c>
      <c r="I336" s="159" t="s">
        <v>12887</v>
      </c>
      <c r="J336" s="159" t="s">
        <v>273</v>
      </c>
      <c r="K336" s="159">
        <v>6</v>
      </c>
      <c r="L336" s="159" t="s">
        <v>12888</v>
      </c>
      <c r="M336" s="159" t="s">
        <v>273</v>
      </c>
      <c r="N336" s="159" t="s">
        <v>266</v>
      </c>
      <c r="O336" s="159" t="s">
        <v>282</v>
      </c>
      <c r="P336" s="159" t="s">
        <v>282</v>
      </c>
      <c r="Q336" s="159" t="s">
        <v>282</v>
      </c>
      <c r="R336" s="159" t="s">
        <v>282</v>
      </c>
      <c r="S336" s="159" t="s">
        <v>10507</v>
      </c>
      <c r="T336" s="159" t="s">
        <v>10508</v>
      </c>
      <c r="U336" s="159" t="s">
        <v>273</v>
      </c>
      <c r="V336" s="161">
        <v>6</v>
      </c>
      <c r="W336" s="161" t="s">
        <v>10799</v>
      </c>
      <c r="X336" s="161" t="s">
        <v>273</v>
      </c>
      <c r="Y336" s="161" t="s">
        <v>266</v>
      </c>
      <c r="Z336" s="161" t="s">
        <v>282</v>
      </c>
      <c r="AA336" s="161" t="s">
        <v>282</v>
      </c>
      <c r="AB336" s="161" t="s">
        <v>282</v>
      </c>
      <c r="AC336" s="161" t="s">
        <v>282</v>
      </c>
      <c r="AD336" s="161" t="s">
        <v>10507</v>
      </c>
      <c r="AE336" s="161" t="s">
        <v>12892</v>
      </c>
      <c r="AF336" s="161" t="s">
        <v>273</v>
      </c>
      <c r="AG336" s="212">
        <v>6</v>
      </c>
      <c r="AH336" s="212" t="s">
        <v>12893</v>
      </c>
      <c r="AI336" s="212" t="s">
        <v>273</v>
      </c>
      <c r="AJ336" s="212" t="s">
        <v>790</v>
      </c>
      <c r="AK336" s="212" t="s">
        <v>282</v>
      </c>
      <c r="AL336" s="212" t="s">
        <v>282</v>
      </c>
      <c r="AM336" s="212" t="s">
        <v>282</v>
      </c>
      <c r="AN336" s="212" t="s">
        <v>282</v>
      </c>
      <c r="AO336" s="212" t="s">
        <v>10507</v>
      </c>
      <c r="AP336" s="212" t="s">
        <v>273</v>
      </c>
      <c r="AQ336" s="212" t="s">
        <v>273</v>
      </c>
      <c r="AR336" s="212">
        <v>6</v>
      </c>
      <c r="AS336" s="212" t="s">
        <v>273</v>
      </c>
      <c r="AT336" s="212" t="s">
        <v>273</v>
      </c>
      <c r="AU336" s="212" t="s">
        <v>282</v>
      </c>
      <c r="AV336" s="212" t="s">
        <v>282</v>
      </c>
      <c r="AW336" s="212" t="s">
        <v>282</v>
      </c>
      <c r="AX336" s="212" t="s">
        <v>282</v>
      </c>
      <c r="AY336" s="212" t="s">
        <v>282</v>
      </c>
      <c r="AZ336" s="212" t="s">
        <v>282</v>
      </c>
      <c r="BA336" s="212" t="s">
        <v>282</v>
      </c>
      <c r="BB336" s="212" t="s">
        <v>282</v>
      </c>
      <c r="BC336" s="212" t="s">
        <v>282</v>
      </c>
      <c r="BD336" s="212" t="s">
        <v>282</v>
      </c>
      <c r="BE336" s="212" t="s">
        <v>282</v>
      </c>
    </row>
    <row r="337" spans="1:57" s="212" customFormat="1" x14ac:dyDescent="0.25">
      <c r="A337" s="212" t="s">
        <v>10160</v>
      </c>
      <c r="B337" s="159" t="s">
        <v>14700</v>
      </c>
      <c r="C337" s="212" t="s">
        <v>9093</v>
      </c>
      <c r="D337" s="212" t="s">
        <v>282</v>
      </c>
      <c r="E337" s="212" t="s">
        <v>14701</v>
      </c>
      <c r="F337" s="212" t="s">
        <v>182</v>
      </c>
      <c r="G337" s="159" t="s">
        <v>273</v>
      </c>
      <c r="H337" s="159" t="s">
        <v>448</v>
      </c>
      <c r="I337" s="159" t="s">
        <v>4794</v>
      </c>
      <c r="J337" s="289" t="s">
        <v>14702</v>
      </c>
      <c r="K337" s="159">
        <v>4</v>
      </c>
      <c r="L337" s="159" t="s">
        <v>273</v>
      </c>
      <c r="M337" s="159" t="s">
        <v>12563</v>
      </c>
      <c r="N337" s="159" t="s">
        <v>306</v>
      </c>
      <c r="O337" s="159" t="s">
        <v>282</v>
      </c>
      <c r="P337" s="159" t="s">
        <v>282</v>
      </c>
      <c r="Q337" s="159" t="s">
        <v>282</v>
      </c>
      <c r="R337" s="159" t="s">
        <v>282</v>
      </c>
      <c r="S337" s="159" t="s">
        <v>282</v>
      </c>
      <c r="T337" s="159" t="s">
        <v>282</v>
      </c>
      <c r="U337" s="159" t="s">
        <v>282</v>
      </c>
      <c r="V337" s="161">
        <v>4</v>
      </c>
      <c r="W337" s="161" t="s">
        <v>282</v>
      </c>
      <c r="X337" s="161" t="s">
        <v>282</v>
      </c>
      <c r="Y337" s="212" t="s">
        <v>282</v>
      </c>
      <c r="Z337" s="212" t="s">
        <v>282</v>
      </c>
      <c r="AA337" s="212" t="s">
        <v>282</v>
      </c>
      <c r="AB337" s="212" t="s">
        <v>282</v>
      </c>
      <c r="AC337" s="212" t="s">
        <v>282</v>
      </c>
      <c r="AD337" s="212" t="s">
        <v>282</v>
      </c>
      <c r="AE337" s="212" t="s">
        <v>282</v>
      </c>
      <c r="AF337" s="212" t="s">
        <v>282</v>
      </c>
      <c r="AG337" s="212" t="s">
        <v>282</v>
      </c>
      <c r="AH337" s="212" t="s">
        <v>282</v>
      </c>
      <c r="AI337" s="212" t="s">
        <v>282</v>
      </c>
      <c r="AJ337" s="212" t="s">
        <v>282</v>
      </c>
      <c r="AK337" s="212" t="s">
        <v>282</v>
      </c>
      <c r="AL337" s="212" t="s">
        <v>282</v>
      </c>
      <c r="AM337" s="212" t="s">
        <v>282</v>
      </c>
      <c r="AN337" s="212" t="s">
        <v>282</v>
      </c>
      <c r="AO337" s="212" t="s">
        <v>282</v>
      </c>
      <c r="AP337" s="212" t="s">
        <v>282</v>
      </c>
      <c r="AQ337" s="212" t="s">
        <v>282</v>
      </c>
      <c r="AR337" s="212" t="s">
        <v>282</v>
      </c>
      <c r="AS337" s="212" t="s">
        <v>282</v>
      </c>
      <c r="AT337" s="212" t="s">
        <v>282</v>
      </c>
      <c r="AU337" s="212" t="s">
        <v>282</v>
      </c>
      <c r="AV337" s="212" t="s">
        <v>282</v>
      </c>
      <c r="AW337" s="212" t="s">
        <v>282</v>
      </c>
      <c r="AX337" s="212" t="s">
        <v>282</v>
      </c>
      <c r="AY337" s="212" t="s">
        <v>282</v>
      </c>
      <c r="AZ337" s="212" t="s">
        <v>282</v>
      </c>
      <c r="BA337" s="212" t="s">
        <v>282</v>
      </c>
      <c r="BB337" s="212" t="s">
        <v>282</v>
      </c>
      <c r="BC337" s="212" t="s">
        <v>282</v>
      </c>
      <c r="BD337" s="212" t="s">
        <v>282</v>
      </c>
      <c r="BE337" s="212" t="s">
        <v>282</v>
      </c>
    </row>
    <row r="338" spans="1:57" s="212" customFormat="1" x14ac:dyDescent="0.25">
      <c r="A338" s="212" t="s">
        <v>6170</v>
      </c>
      <c r="B338" s="159" t="s">
        <v>16018</v>
      </c>
      <c r="C338" s="212" t="s">
        <v>252</v>
      </c>
      <c r="D338" s="212" t="s">
        <v>282</v>
      </c>
      <c r="E338" s="212" t="s">
        <v>282</v>
      </c>
      <c r="F338" s="212" t="s">
        <v>282</v>
      </c>
      <c r="G338" s="159" t="s">
        <v>282</v>
      </c>
      <c r="H338" s="159" t="s">
        <v>10507</v>
      </c>
      <c r="I338" s="159" t="s">
        <v>4801</v>
      </c>
      <c r="J338" s="301">
        <v>7</v>
      </c>
      <c r="K338" s="159">
        <v>8</v>
      </c>
      <c r="L338" s="159" t="s">
        <v>16022</v>
      </c>
      <c r="M338" s="159" t="s">
        <v>273</v>
      </c>
      <c r="N338" s="159" t="s">
        <v>790</v>
      </c>
      <c r="O338" s="159" t="s">
        <v>282</v>
      </c>
      <c r="P338" s="159" t="s">
        <v>282</v>
      </c>
      <c r="Q338" s="159" t="s">
        <v>282</v>
      </c>
      <c r="R338" s="159" t="s">
        <v>282</v>
      </c>
      <c r="S338" s="159" t="s">
        <v>10507</v>
      </c>
      <c r="T338" s="159" t="s">
        <v>16017</v>
      </c>
      <c r="U338" s="159">
        <v>7</v>
      </c>
      <c r="V338" s="161">
        <v>8</v>
      </c>
      <c r="W338" s="161" t="s">
        <v>16023</v>
      </c>
      <c r="X338" s="161" t="s">
        <v>273</v>
      </c>
      <c r="Y338" s="212" t="s">
        <v>282</v>
      </c>
      <c r="Z338" s="212" t="s">
        <v>282</v>
      </c>
      <c r="AA338" s="212" t="s">
        <v>282</v>
      </c>
      <c r="AB338" s="212" t="s">
        <v>282</v>
      </c>
      <c r="AC338" s="212" t="s">
        <v>282</v>
      </c>
      <c r="AD338" s="212" t="s">
        <v>282</v>
      </c>
      <c r="AE338" s="212" t="s">
        <v>282</v>
      </c>
      <c r="AF338" s="212" t="s">
        <v>282</v>
      </c>
      <c r="AG338" s="212" t="s">
        <v>282</v>
      </c>
      <c r="AH338" s="212" t="s">
        <v>282</v>
      </c>
      <c r="AI338" s="212" t="s">
        <v>282</v>
      </c>
      <c r="AJ338" s="212" t="s">
        <v>282</v>
      </c>
      <c r="AK338" s="212" t="s">
        <v>282</v>
      </c>
      <c r="AL338" s="212" t="s">
        <v>282</v>
      </c>
      <c r="AM338" s="212" t="s">
        <v>282</v>
      </c>
      <c r="AN338" s="212" t="s">
        <v>282</v>
      </c>
      <c r="AO338" s="212" t="s">
        <v>282</v>
      </c>
      <c r="AP338" s="212" t="s">
        <v>282</v>
      </c>
      <c r="AQ338" s="212" t="s">
        <v>282</v>
      </c>
      <c r="AR338" s="212" t="s">
        <v>282</v>
      </c>
      <c r="AS338" s="212" t="s">
        <v>282</v>
      </c>
      <c r="AT338" s="212" t="s">
        <v>282</v>
      </c>
      <c r="AU338" s="212" t="s">
        <v>282</v>
      </c>
      <c r="AV338" s="212" t="s">
        <v>282</v>
      </c>
      <c r="AW338" s="212" t="s">
        <v>282</v>
      </c>
      <c r="AX338" s="212" t="s">
        <v>282</v>
      </c>
      <c r="AY338" s="212" t="s">
        <v>282</v>
      </c>
      <c r="AZ338" s="212" t="s">
        <v>282</v>
      </c>
      <c r="BA338" s="212" t="s">
        <v>282</v>
      </c>
      <c r="BB338" s="212" t="s">
        <v>282</v>
      </c>
      <c r="BC338" s="212" t="s">
        <v>282</v>
      </c>
      <c r="BD338" s="212" t="s">
        <v>282</v>
      </c>
      <c r="BE338" s="212" t="s">
        <v>282</v>
      </c>
    </row>
    <row r="339" spans="1:57" s="212" customFormat="1" x14ac:dyDescent="0.25">
      <c r="A339" s="212" t="s">
        <v>2857</v>
      </c>
      <c r="B339" s="159" t="s">
        <v>282</v>
      </c>
      <c r="C339" s="212" t="s">
        <v>14708</v>
      </c>
      <c r="D339" s="212" t="s">
        <v>282</v>
      </c>
      <c r="E339" s="212" t="s">
        <v>11824</v>
      </c>
      <c r="F339" s="212" t="s">
        <v>183</v>
      </c>
      <c r="G339" s="159" t="s">
        <v>282</v>
      </c>
      <c r="H339" s="159" t="s">
        <v>10507</v>
      </c>
      <c r="I339" s="159" t="s">
        <v>14709</v>
      </c>
      <c r="J339" s="301">
        <v>7</v>
      </c>
      <c r="K339" s="159">
        <v>3</v>
      </c>
      <c r="L339" s="159" t="s">
        <v>273</v>
      </c>
      <c r="M339" s="159" t="s">
        <v>273</v>
      </c>
      <c r="N339" s="159" t="s">
        <v>14109</v>
      </c>
      <c r="O339" s="159" t="s">
        <v>282</v>
      </c>
      <c r="P339" s="159" t="s">
        <v>11824</v>
      </c>
      <c r="Q339" s="159" t="s">
        <v>183</v>
      </c>
      <c r="R339" s="159" t="s">
        <v>282</v>
      </c>
      <c r="S339" s="159" t="s">
        <v>10507</v>
      </c>
      <c r="T339" s="159" t="s">
        <v>14710</v>
      </c>
      <c r="U339" s="159">
        <v>7</v>
      </c>
      <c r="V339" s="161">
        <v>3</v>
      </c>
      <c r="W339" s="161" t="s">
        <v>273</v>
      </c>
      <c r="X339" s="161" t="s">
        <v>273</v>
      </c>
      <c r="Y339" s="212" t="s">
        <v>12187</v>
      </c>
      <c r="Z339" s="212" t="s">
        <v>282</v>
      </c>
      <c r="AA339" s="212" t="s">
        <v>12194</v>
      </c>
      <c r="AB339" s="212" t="s">
        <v>183</v>
      </c>
      <c r="AC339" s="212" t="s">
        <v>282</v>
      </c>
      <c r="AD339" s="212" t="s">
        <v>10507</v>
      </c>
      <c r="AE339" s="212" t="s">
        <v>14711</v>
      </c>
      <c r="AF339" s="212">
        <v>7</v>
      </c>
      <c r="AG339" s="212">
        <v>3</v>
      </c>
      <c r="AH339" s="212" t="s">
        <v>273</v>
      </c>
      <c r="AI339" s="212" t="s">
        <v>273</v>
      </c>
      <c r="AJ339" s="212" t="s">
        <v>282</v>
      </c>
      <c r="AK339" s="212" t="s">
        <v>282</v>
      </c>
      <c r="AL339" s="212" t="s">
        <v>282</v>
      </c>
      <c r="AM339" s="212" t="s">
        <v>282</v>
      </c>
      <c r="AN339" s="212" t="s">
        <v>282</v>
      </c>
      <c r="AO339" s="212" t="s">
        <v>282</v>
      </c>
      <c r="AP339" s="212" t="s">
        <v>282</v>
      </c>
      <c r="AQ339" s="212" t="s">
        <v>282</v>
      </c>
      <c r="AR339" s="212" t="s">
        <v>282</v>
      </c>
      <c r="AS339" s="212" t="s">
        <v>282</v>
      </c>
      <c r="AT339" s="212" t="s">
        <v>282</v>
      </c>
      <c r="AU339" s="212" t="s">
        <v>282</v>
      </c>
      <c r="AV339" s="212" t="s">
        <v>282</v>
      </c>
      <c r="AW339" s="212" t="s">
        <v>282</v>
      </c>
      <c r="AX339" s="212" t="s">
        <v>282</v>
      </c>
      <c r="AY339" s="212" t="s">
        <v>282</v>
      </c>
      <c r="AZ339" s="212" t="s">
        <v>282</v>
      </c>
      <c r="BA339" s="212" t="s">
        <v>282</v>
      </c>
      <c r="BB339" s="212" t="s">
        <v>282</v>
      </c>
      <c r="BC339" s="212" t="s">
        <v>282</v>
      </c>
      <c r="BD339" s="212" t="s">
        <v>282</v>
      </c>
      <c r="BE339" s="212" t="s">
        <v>282</v>
      </c>
    </row>
    <row r="340" spans="1:57" s="212" customFormat="1" x14ac:dyDescent="0.25">
      <c r="A340" s="212" t="s">
        <v>8378</v>
      </c>
      <c r="B340" s="159" t="s">
        <v>282</v>
      </c>
      <c r="C340" s="212" t="s">
        <v>261</v>
      </c>
      <c r="D340" s="212" t="s">
        <v>282</v>
      </c>
      <c r="E340" s="212" t="s">
        <v>282</v>
      </c>
      <c r="F340" s="212" t="s">
        <v>282</v>
      </c>
      <c r="G340" s="159" t="s">
        <v>282</v>
      </c>
      <c r="H340" s="159" t="s">
        <v>10507</v>
      </c>
      <c r="I340" s="159" t="s">
        <v>554</v>
      </c>
      <c r="J340" s="301">
        <v>7</v>
      </c>
      <c r="K340" s="159">
        <v>1</v>
      </c>
      <c r="L340" s="159" t="s">
        <v>13831</v>
      </c>
      <c r="M340" s="159" t="s">
        <v>273</v>
      </c>
      <c r="N340" s="159" t="s">
        <v>790</v>
      </c>
      <c r="O340" s="159" t="s">
        <v>282</v>
      </c>
      <c r="P340" s="159" t="s">
        <v>282</v>
      </c>
      <c r="Q340" s="159" t="s">
        <v>282</v>
      </c>
      <c r="R340" s="159" t="s">
        <v>282</v>
      </c>
      <c r="S340" s="159" t="s">
        <v>10507</v>
      </c>
      <c r="T340" s="159" t="s">
        <v>273</v>
      </c>
      <c r="U340" s="159">
        <v>7</v>
      </c>
      <c r="V340" s="161">
        <v>1</v>
      </c>
      <c r="W340" s="161" t="s">
        <v>273</v>
      </c>
      <c r="X340" s="161" t="s">
        <v>273</v>
      </c>
      <c r="Y340" s="212" t="s">
        <v>282</v>
      </c>
      <c r="Z340" s="212" t="s">
        <v>282</v>
      </c>
      <c r="AA340" s="212" t="s">
        <v>282</v>
      </c>
      <c r="AB340" s="212" t="s">
        <v>282</v>
      </c>
      <c r="AC340" s="212" t="s">
        <v>282</v>
      </c>
      <c r="AD340" s="212" t="s">
        <v>282</v>
      </c>
      <c r="AE340" s="212" t="s">
        <v>282</v>
      </c>
      <c r="AF340" s="212" t="s">
        <v>282</v>
      </c>
      <c r="AG340" s="212" t="s">
        <v>282</v>
      </c>
      <c r="AH340" s="212" t="s">
        <v>282</v>
      </c>
      <c r="AI340" s="212" t="s">
        <v>282</v>
      </c>
      <c r="AJ340" s="212" t="s">
        <v>282</v>
      </c>
      <c r="AK340" s="212" t="s">
        <v>282</v>
      </c>
      <c r="AL340" s="212" t="s">
        <v>282</v>
      </c>
      <c r="AM340" s="212" t="s">
        <v>282</v>
      </c>
      <c r="AN340" s="212" t="s">
        <v>282</v>
      </c>
      <c r="AO340" s="212" t="s">
        <v>282</v>
      </c>
      <c r="AP340" s="212" t="s">
        <v>282</v>
      </c>
      <c r="AQ340" s="212" t="s">
        <v>282</v>
      </c>
      <c r="AR340" s="212" t="s">
        <v>282</v>
      </c>
      <c r="AS340" s="212" t="s">
        <v>282</v>
      </c>
      <c r="AT340" s="212" t="s">
        <v>282</v>
      </c>
      <c r="AU340" s="212" t="s">
        <v>282</v>
      </c>
      <c r="AV340" s="212" t="s">
        <v>282</v>
      </c>
      <c r="AW340" s="212" t="s">
        <v>282</v>
      </c>
      <c r="AX340" s="212" t="s">
        <v>282</v>
      </c>
      <c r="AY340" s="212" t="s">
        <v>282</v>
      </c>
      <c r="AZ340" s="212" t="s">
        <v>282</v>
      </c>
      <c r="BA340" s="212" t="s">
        <v>282</v>
      </c>
      <c r="BB340" s="212" t="s">
        <v>282</v>
      </c>
      <c r="BC340" s="212" t="s">
        <v>282</v>
      </c>
      <c r="BD340" s="212" t="s">
        <v>282</v>
      </c>
      <c r="BE340" s="212" t="s">
        <v>282</v>
      </c>
    </row>
    <row r="341" spans="1:57" s="212" customFormat="1" x14ac:dyDescent="0.25">
      <c r="A341" s="212" t="s">
        <v>2893</v>
      </c>
      <c r="B341" s="159" t="s">
        <v>13392</v>
      </c>
      <c r="C341" s="212" t="s">
        <v>258</v>
      </c>
      <c r="D341" s="212" t="s">
        <v>282</v>
      </c>
      <c r="E341" s="212" t="s">
        <v>282</v>
      </c>
      <c r="F341" s="212" t="s">
        <v>282</v>
      </c>
      <c r="G341" s="159" t="s">
        <v>282</v>
      </c>
      <c r="H341" s="159" t="s">
        <v>10507</v>
      </c>
      <c r="I341" s="159" t="s">
        <v>4801</v>
      </c>
      <c r="J341" s="301" t="s">
        <v>273</v>
      </c>
      <c r="K341" s="159">
        <v>8</v>
      </c>
      <c r="L341" s="159" t="s">
        <v>273</v>
      </c>
      <c r="M341" s="159" t="s">
        <v>273</v>
      </c>
      <c r="N341" s="159" t="s">
        <v>246</v>
      </c>
      <c r="O341" s="159" t="s">
        <v>282</v>
      </c>
      <c r="P341" s="159" t="s">
        <v>282</v>
      </c>
      <c r="Q341" s="159" t="s">
        <v>282</v>
      </c>
      <c r="R341" s="159" t="s">
        <v>282</v>
      </c>
      <c r="S341" s="159" t="s">
        <v>10507</v>
      </c>
      <c r="T341" s="159" t="s">
        <v>10527</v>
      </c>
      <c r="U341" s="159" t="s">
        <v>273</v>
      </c>
      <c r="V341" s="161">
        <v>8</v>
      </c>
      <c r="W341" s="161" t="s">
        <v>273</v>
      </c>
      <c r="X341" s="161" t="s">
        <v>273</v>
      </c>
      <c r="Y341" s="212" t="s">
        <v>282</v>
      </c>
      <c r="Z341" s="212" t="s">
        <v>282</v>
      </c>
      <c r="AA341" s="212" t="s">
        <v>282</v>
      </c>
      <c r="AB341" s="212" t="s">
        <v>282</v>
      </c>
      <c r="AC341" s="212" t="s">
        <v>282</v>
      </c>
      <c r="AD341" s="212" t="s">
        <v>282</v>
      </c>
      <c r="AE341" s="212" t="s">
        <v>282</v>
      </c>
      <c r="AF341" s="212" t="s">
        <v>282</v>
      </c>
      <c r="AG341" s="212" t="s">
        <v>282</v>
      </c>
      <c r="AH341" s="212" t="s">
        <v>282</v>
      </c>
      <c r="AI341" s="212" t="s">
        <v>282</v>
      </c>
      <c r="AJ341" s="212" t="s">
        <v>282</v>
      </c>
      <c r="AK341" s="212" t="s">
        <v>282</v>
      </c>
      <c r="AL341" s="212" t="s">
        <v>282</v>
      </c>
      <c r="AM341" s="212" t="s">
        <v>282</v>
      </c>
      <c r="AN341" s="212" t="s">
        <v>282</v>
      </c>
      <c r="AO341" s="212" t="s">
        <v>282</v>
      </c>
      <c r="AP341" s="212" t="s">
        <v>282</v>
      </c>
      <c r="AQ341" s="212" t="s">
        <v>282</v>
      </c>
      <c r="AR341" s="212" t="s">
        <v>282</v>
      </c>
      <c r="AS341" s="212" t="s">
        <v>282</v>
      </c>
      <c r="AT341" s="212" t="s">
        <v>282</v>
      </c>
      <c r="AU341" s="212" t="s">
        <v>282</v>
      </c>
      <c r="AV341" s="212" t="s">
        <v>282</v>
      </c>
      <c r="AW341" s="212" t="s">
        <v>282</v>
      </c>
      <c r="AX341" s="212" t="s">
        <v>282</v>
      </c>
      <c r="AY341" s="212" t="s">
        <v>282</v>
      </c>
      <c r="AZ341" s="212" t="s">
        <v>282</v>
      </c>
      <c r="BA341" s="212" t="s">
        <v>282</v>
      </c>
      <c r="BB341" s="212" t="s">
        <v>282</v>
      </c>
      <c r="BC341" s="212" t="s">
        <v>282</v>
      </c>
      <c r="BD341" s="212" t="s">
        <v>282</v>
      </c>
      <c r="BE341" s="212" t="s">
        <v>282</v>
      </c>
    </row>
    <row r="342" spans="1:57" s="212" customFormat="1" x14ac:dyDescent="0.25">
      <c r="A342" s="212" t="s">
        <v>7185</v>
      </c>
      <c r="B342" s="159" t="s">
        <v>14732</v>
      </c>
      <c r="C342" s="212" t="s">
        <v>256</v>
      </c>
      <c r="D342" s="212" t="s">
        <v>282</v>
      </c>
      <c r="E342" s="212" t="s">
        <v>14733</v>
      </c>
      <c r="F342" s="212" t="s">
        <v>282</v>
      </c>
      <c r="G342" s="159" t="s">
        <v>282</v>
      </c>
      <c r="H342" s="159" t="s">
        <v>10507</v>
      </c>
      <c r="I342" s="159" t="s">
        <v>406</v>
      </c>
      <c r="J342" s="301">
        <v>7</v>
      </c>
      <c r="K342" s="159">
        <v>6</v>
      </c>
      <c r="L342" s="159" t="s">
        <v>11862</v>
      </c>
      <c r="M342" s="159" t="s">
        <v>273</v>
      </c>
      <c r="N342" s="159" t="s">
        <v>790</v>
      </c>
      <c r="O342" s="159" t="s">
        <v>282</v>
      </c>
      <c r="P342" s="159" t="s">
        <v>14734</v>
      </c>
      <c r="Q342" s="159" t="s">
        <v>282</v>
      </c>
      <c r="R342" s="159" t="s">
        <v>282</v>
      </c>
      <c r="S342" s="159" t="s">
        <v>10507</v>
      </c>
      <c r="T342" s="159" t="s">
        <v>273</v>
      </c>
      <c r="U342" s="159">
        <v>7</v>
      </c>
      <c r="V342" s="161">
        <v>6</v>
      </c>
      <c r="W342" s="161" t="s">
        <v>273</v>
      </c>
      <c r="X342" s="161" t="s">
        <v>273</v>
      </c>
      <c r="Y342" s="212" t="s">
        <v>282</v>
      </c>
      <c r="Z342" s="212" t="s">
        <v>282</v>
      </c>
      <c r="AA342" s="212" t="s">
        <v>282</v>
      </c>
      <c r="AB342" s="212" t="s">
        <v>282</v>
      </c>
      <c r="AC342" s="212" t="s">
        <v>282</v>
      </c>
      <c r="AD342" s="212" t="s">
        <v>282</v>
      </c>
      <c r="AE342" s="212" t="s">
        <v>282</v>
      </c>
      <c r="AF342" s="212" t="s">
        <v>282</v>
      </c>
      <c r="AG342" s="212" t="s">
        <v>282</v>
      </c>
      <c r="AH342" s="212" t="s">
        <v>282</v>
      </c>
      <c r="AI342" s="212" t="s">
        <v>282</v>
      </c>
      <c r="AJ342" s="212" t="s">
        <v>282</v>
      </c>
      <c r="AK342" s="212" t="s">
        <v>282</v>
      </c>
      <c r="AL342" s="212" t="s">
        <v>282</v>
      </c>
      <c r="AM342" s="212" t="s">
        <v>282</v>
      </c>
      <c r="AN342" s="212" t="s">
        <v>282</v>
      </c>
      <c r="AO342" s="212" t="s">
        <v>282</v>
      </c>
      <c r="AP342" s="212" t="s">
        <v>282</v>
      </c>
      <c r="AQ342" s="212" t="s">
        <v>282</v>
      </c>
      <c r="AR342" s="212" t="s">
        <v>282</v>
      </c>
      <c r="AS342" s="212" t="s">
        <v>282</v>
      </c>
      <c r="AT342" s="212" t="s">
        <v>282</v>
      </c>
      <c r="AU342" s="212" t="s">
        <v>282</v>
      </c>
      <c r="AV342" s="212" t="s">
        <v>282</v>
      </c>
      <c r="AW342" s="212" t="s">
        <v>282</v>
      </c>
      <c r="AX342" s="212" t="s">
        <v>282</v>
      </c>
      <c r="AY342" s="212" t="s">
        <v>282</v>
      </c>
      <c r="AZ342" s="212" t="s">
        <v>282</v>
      </c>
      <c r="BA342" s="212" t="s">
        <v>282</v>
      </c>
      <c r="BB342" s="212" t="s">
        <v>282</v>
      </c>
      <c r="BC342" s="212" t="s">
        <v>282</v>
      </c>
      <c r="BD342" s="212" t="s">
        <v>282</v>
      </c>
      <c r="BE342" s="212" t="s">
        <v>282</v>
      </c>
    </row>
    <row r="343" spans="1:57" s="212" customFormat="1" x14ac:dyDescent="0.25">
      <c r="A343" s="212" t="s">
        <v>7284</v>
      </c>
      <c r="B343" s="159" t="s">
        <v>14740</v>
      </c>
      <c r="C343" s="212" t="s">
        <v>4798</v>
      </c>
      <c r="D343" s="212" t="s">
        <v>14741</v>
      </c>
      <c r="E343" s="212" t="s">
        <v>14742</v>
      </c>
      <c r="F343" s="212" t="s">
        <v>183</v>
      </c>
      <c r="G343" s="159" t="s">
        <v>282</v>
      </c>
      <c r="H343" s="159" t="s">
        <v>10761</v>
      </c>
      <c r="I343" s="159" t="s">
        <v>14743</v>
      </c>
      <c r="J343" s="301" t="s">
        <v>273</v>
      </c>
      <c r="K343" s="159">
        <v>9</v>
      </c>
      <c r="L343" s="159" t="s">
        <v>14747</v>
      </c>
      <c r="M343" s="159" t="s">
        <v>14744</v>
      </c>
      <c r="N343" s="159" t="s">
        <v>636</v>
      </c>
      <c r="O343" s="159" t="s">
        <v>282</v>
      </c>
      <c r="P343" s="159" t="s">
        <v>14745</v>
      </c>
      <c r="Q343" s="159" t="s">
        <v>282</v>
      </c>
      <c r="R343" s="159" t="s">
        <v>282</v>
      </c>
      <c r="S343" s="159" t="s">
        <v>282</v>
      </c>
      <c r="T343" s="159" t="s">
        <v>282</v>
      </c>
      <c r="U343" s="159" t="s">
        <v>282</v>
      </c>
      <c r="V343" s="161">
        <v>20</v>
      </c>
      <c r="W343" s="161" t="s">
        <v>282</v>
      </c>
      <c r="X343" s="161" t="s">
        <v>282</v>
      </c>
      <c r="Y343" s="212" t="s">
        <v>282</v>
      </c>
      <c r="Z343" s="212" t="s">
        <v>282</v>
      </c>
      <c r="AA343" s="212" t="s">
        <v>282</v>
      </c>
      <c r="AB343" s="212" t="s">
        <v>282</v>
      </c>
      <c r="AC343" s="212" t="s">
        <v>282</v>
      </c>
      <c r="AD343" s="212" t="s">
        <v>282</v>
      </c>
      <c r="AE343" s="212" t="s">
        <v>282</v>
      </c>
      <c r="AF343" s="212" t="s">
        <v>282</v>
      </c>
      <c r="AG343" s="212" t="s">
        <v>282</v>
      </c>
      <c r="AH343" s="212" t="s">
        <v>282</v>
      </c>
      <c r="AI343" s="212" t="s">
        <v>282</v>
      </c>
      <c r="AJ343" s="212" t="s">
        <v>282</v>
      </c>
      <c r="AK343" s="212" t="s">
        <v>282</v>
      </c>
      <c r="AL343" s="212" t="s">
        <v>282</v>
      </c>
      <c r="AM343" s="212" t="s">
        <v>282</v>
      </c>
      <c r="AN343" s="212" t="s">
        <v>282</v>
      </c>
      <c r="AO343" s="212" t="s">
        <v>282</v>
      </c>
      <c r="AP343" s="212" t="s">
        <v>282</v>
      </c>
      <c r="AQ343" s="212" t="s">
        <v>282</v>
      </c>
      <c r="AR343" s="212" t="s">
        <v>282</v>
      </c>
      <c r="AS343" s="212" t="s">
        <v>282</v>
      </c>
      <c r="AT343" s="212" t="s">
        <v>282</v>
      </c>
      <c r="AU343" s="212" t="s">
        <v>282</v>
      </c>
      <c r="AV343" s="212" t="s">
        <v>282</v>
      </c>
      <c r="AW343" s="212" t="s">
        <v>282</v>
      </c>
      <c r="AX343" s="212" t="s">
        <v>282</v>
      </c>
      <c r="AY343" s="212" t="s">
        <v>282</v>
      </c>
      <c r="AZ343" s="212" t="s">
        <v>282</v>
      </c>
      <c r="BA343" s="212" t="s">
        <v>282</v>
      </c>
      <c r="BB343" s="212" t="s">
        <v>282</v>
      </c>
      <c r="BC343" s="212" t="s">
        <v>282</v>
      </c>
      <c r="BD343" s="212" t="s">
        <v>282</v>
      </c>
      <c r="BE343" s="212" t="s">
        <v>282</v>
      </c>
    </row>
    <row r="344" spans="1:57" s="212" customFormat="1" x14ac:dyDescent="0.25">
      <c r="A344" s="212" t="s">
        <v>14752</v>
      </c>
      <c r="B344" s="159" t="s">
        <v>14761</v>
      </c>
      <c r="C344" s="212" t="s">
        <v>255</v>
      </c>
      <c r="D344" s="212" t="s">
        <v>282</v>
      </c>
      <c r="E344" s="212" t="s">
        <v>282</v>
      </c>
      <c r="F344" s="212" t="s">
        <v>282</v>
      </c>
      <c r="G344" s="159" t="s">
        <v>282</v>
      </c>
      <c r="H344" s="159" t="s">
        <v>10507</v>
      </c>
      <c r="I344" s="159" t="s">
        <v>10713</v>
      </c>
      <c r="J344" s="301" t="s">
        <v>273</v>
      </c>
      <c r="K344" s="159">
        <v>10</v>
      </c>
      <c r="L344" s="159" t="s">
        <v>14757</v>
      </c>
      <c r="M344" s="159" t="s">
        <v>273</v>
      </c>
      <c r="N344" s="159" t="s">
        <v>790</v>
      </c>
      <c r="O344" s="159" t="s">
        <v>282</v>
      </c>
      <c r="P344" s="159" t="s">
        <v>282</v>
      </c>
      <c r="Q344" s="159" t="s">
        <v>282</v>
      </c>
      <c r="R344" s="159" t="s">
        <v>282</v>
      </c>
      <c r="S344" s="159" t="s">
        <v>10507</v>
      </c>
      <c r="T344" s="159" t="s">
        <v>11948</v>
      </c>
      <c r="U344" s="159" t="s">
        <v>273</v>
      </c>
      <c r="V344" s="161">
        <v>10</v>
      </c>
      <c r="W344" s="161" t="s">
        <v>14758</v>
      </c>
      <c r="X344" s="161" t="s">
        <v>273</v>
      </c>
      <c r="Y344" s="212" t="s">
        <v>282</v>
      </c>
      <c r="Z344" s="212" t="s">
        <v>282</v>
      </c>
      <c r="AA344" s="212" t="s">
        <v>282</v>
      </c>
      <c r="AB344" s="212" t="s">
        <v>282</v>
      </c>
      <c r="AC344" s="212" t="s">
        <v>282</v>
      </c>
      <c r="AD344" s="212" t="s">
        <v>282</v>
      </c>
      <c r="AE344" s="212" t="s">
        <v>282</v>
      </c>
      <c r="AF344" s="212" t="s">
        <v>282</v>
      </c>
      <c r="AG344" s="212" t="s">
        <v>282</v>
      </c>
      <c r="AH344" s="212" t="s">
        <v>282</v>
      </c>
      <c r="AI344" s="212" t="s">
        <v>282</v>
      </c>
      <c r="AJ344" s="212" t="s">
        <v>282</v>
      </c>
      <c r="AK344" s="212" t="s">
        <v>282</v>
      </c>
      <c r="AL344" s="212" t="s">
        <v>282</v>
      </c>
      <c r="AM344" s="212" t="s">
        <v>282</v>
      </c>
      <c r="AN344" s="212" t="s">
        <v>282</v>
      </c>
      <c r="AO344" s="212" t="s">
        <v>282</v>
      </c>
      <c r="AP344" s="212" t="s">
        <v>282</v>
      </c>
      <c r="AQ344" s="212" t="s">
        <v>282</v>
      </c>
      <c r="AR344" s="212" t="s">
        <v>282</v>
      </c>
      <c r="AS344" s="212" t="s">
        <v>282</v>
      </c>
      <c r="AT344" s="212" t="s">
        <v>282</v>
      </c>
      <c r="AU344" s="212" t="s">
        <v>282</v>
      </c>
      <c r="AV344" s="212" t="s">
        <v>282</v>
      </c>
      <c r="AW344" s="212" t="s">
        <v>282</v>
      </c>
      <c r="AX344" s="212" t="s">
        <v>282</v>
      </c>
      <c r="AY344" s="212" t="s">
        <v>282</v>
      </c>
      <c r="AZ344" s="212" t="s">
        <v>282</v>
      </c>
      <c r="BA344" s="212" t="s">
        <v>282</v>
      </c>
      <c r="BB344" s="212" t="s">
        <v>282</v>
      </c>
      <c r="BC344" s="212" t="s">
        <v>282</v>
      </c>
      <c r="BD344" s="212" t="s">
        <v>282</v>
      </c>
      <c r="BE344" s="212" t="s">
        <v>282</v>
      </c>
    </row>
    <row r="345" spans="1:57" s="212" customFormat="1" x14ac:dyDescent="0.25">
      <c r="A345" s="212" t="s">
        <v>14753</v>
      </c>
      <c r="B345" s="159" t="s">
        <v>14761</v>
      </c>
      <c r="C345" s="212" t="s">
        <v>255</v>
      </c>
      <c r="D345" s="212" t="s">
        <v>282</v>
      </c>
      <c r="E345" s="212" t="s">
        <v>282</v>
      </c>
      <c r="F345" s="212" t="s">
        <v>282</v>
      </c>
      <c r="G345" s="159" t="s">
        <v>282</v>
      </c>
      <c r="H345" s="159" t="s">
        <v>10507</v>
      </c>
      <c r="I345" s="159" t="s">
        <v>10713</v>
      </c>
      <c r="J345" s="301" t="s">
        <v>273</v>
      </c>
      <c r="K345" s="159">
        <v>10</v>
      </c>
      <c r="L345" s="159" t="s">
        <v>14759</v>
      </c>
      <c r="M345" s="159" t="s">
        <v>273</v>
      </c>
      <c r="N345" s="159" t="s">
        <v>790</v>
      </c>
      <c r="O345" s="159" t="s">
        <v>282</v>
      </c>
      <c r="P345" s="159" t="s">
        <v>282</v>
      </c>
      <c r="Q345" s="159" t="s">
        <v>282</v>
      </c>
      <c r="R345" s="159" t="s">
        <v>282</v>
      </c>
      <c r="S345" s="159" t="s">
        <v>10507</v>
      </c>
      <c r="T345" s="159" t="s">
        <v>11948</v>
      </c>
      <c r="U345" s="159" t="s">
        <v>273</v>
      </c>
      <c r="V345" s="161">
        <v>10</v>
      </c>
      <c r="W345" s="161" t="s">
        <v>14760</v>
      </c>
      <c r="X345" s="161" t="s">
        <v>273</v>
      </c>
      <c r="Y345" s="212" t="s">
        <v>282</v>
      </c>
      <c r="Z345" s="212" t="s">
        <v>282</v>
      </c>
      <c r="AA345" s="212" t="s">
        <v>282</v>
      </c>
      <c r="AB345" s="212" t="s">
        <v>282</v>
      </c>
      <c r="AC345" s="212" t="s">
        <v>282</v>
      </c>
      <c r="AD345" s="212" t="s">
        <v>282</v>
      </c>
      <c r="AE345" s="212" t="s">
        <v>282</v>
      </c>
      <c r="AF345" s="212" t="s">
        <v>282</v>
      </c>
      <c r="AG345" s="212" t="s">
        <v>282</v>
      </c>
      <c r="AH345" s="212" t="s">
        <v>282</v>
      </c>
      <c r="AI345" s="212" t="s">
        <v>282</v>
      </c>
      <c r="AJ345" s="212" t="s">
        <v>282</v>
      </c>
      <c r="AK345" s="212" t="s">
        <v>282</v>
      </c>
      <c r="AL345" s="212" t="s">
        <v>282</v>
      </c>
      <c r="AM345" s="212" t="s">
        <v>282</v>
      </c>
      <c r="AN345" s="212" t="s">
        <v>282</v>
      </c>
      <c r="AO345" s="212" t="s">
        <v>282</v>
      </c>
      <c r="AP345" s="212" t="s">
        <v>282</v>
      </c>
      <c r="AQ345" s="212" t="s">
        <v>282</v>
      </c>
      <c r="AR345" s="212" t="s">
        <v>282</v>
      </c>
      <c r="AS345" s="212" t="s">
        <v>282</v>
      </c>
      <c r="AT345" s="212" t="s">
        <v>282</v>
      </c>
      <c r="AU345" s="212" t="s">
        <v>282</v>
      </c>
      <c r="AV345" s="212" t="s">
        <v>282</v>
      </c>
      <c r="AW345" s="212" t="s">
        <v>282</v>
      </c>
      <c r="AX345" s="212" t="s">
        <v>282</v>
      </c>
      <c r="AY345" s="212" t="s">
        <v>282</v>
      </c>
      <c r="AZ345" s="212" t="s">
        <v>282</v>
      </c>
      <c r="BA345" s="212" t="s">
        <v>282</v>
      </c>
      <c r="BB345" s="212" t="s">
        <v>282</v>
      </c>
      <c r="BC345" s="212" t="s">
        <v>282</v>
      </c>
      <c r="BD345" s="212" t="s">
        <v>282</v>
      </c>
      <c r="BE345" s="212" t="s">
        <v>282</v>
      </c>
    </row>
    <row r="346" spans="1:57" s="212" customFormat="1" x14ac:dyDescent="0.25">
      <c r="A346" s="212" t="s">
        <v>17569</v>
      </c>
      <c r="B346" s="159" t="s">
        <v>282</v>
      </c>
      <c r="C346" s="212" t="s">
        <v>14518</v>
      </c>
      <c r="D346" s="212" t="s">
        <v>282</v>
      </c>
      <c r="E346" s="212" t="s">
        <v>17593</v>
      </c>
      <c r="F346" s="212" t="s">
        <v>183</v>
      </c>
      <c r="G346" s="159" t="s">
        <v>282</v>
      </c>
      <c r="H346" s="159" t="s">
        <v>10761</v>
      </c>
      <c r="I346" s="159" t="s">
        <v>17592</v>
      </c>
      <c r="J346" s="301">
        <v>7</v>
      </c>
      <c r="K346" s="159">
        <v>2</v>
      </c>
      <c r="L346" s="159" t="s">
        <v>273</v>
      </c>
      <c r="M346" s="159" t="s">
        <v>10534</v>
      </c>
      <c r="N346" s="159" t="s">
        <v>682</v>
      </c>
      <c r="O346" s="159" t="s">
        <v>282</v>
      </c>
      <c r="P346" s="159" t="s">
        <v>17594</v>
      </c>
      <c r="Q346" s="159" t="s">
        <v>183</v>
      </c>
      <c r="R346" s="159" t="s">
        <v>282</v>
      </c>
      <c r="S346" s="159" t="s">
        <v>10761</v>
      </c>
      <c r="T346" s="159" t="s">
        <v>17592</v>
      </c>
      <c r="U346" s="159">
        <v>7</v>
      </c>
      <c r="V346" s="161">
        <v>2</v>
      </c>
      <c r="W346" s="161" t="s">
        <v>273</v>
      </c>
      <c r="X346" s="161" t="s">
        <v>10534</v>
      </c>
      <c r="Y346" s="212" t="s">
        <v>282</v>
      </c>
      <c r="Z346" s="212" t="s">
        <v>282</v>
      </c>
      <c r="AA346" s="212" t="s">
        <v>282</v>
      </c>
      <c r="AB346" s="212" t="s">
        <v>282</v>
      </c>
      <c r="AC346" s="212" t="s">
        <v>282</v>
      </c>
      <c r="AD346" s="212" t="s">
        <v>282</v>
      </c>
      <c r="AE346" s="212" t="s">
        <v>282</v>
      </c>
      <c r="AF346" s="212" t="s">
        <v>282</v>
      </c>
      <c r="AG346" s="212" t="s">
        <v>282</v>
      </c>
      <c r="AH346" s="212" t="s">
        <v>282</v>
      </c>
      <c r="AI346" s="212" t="s">
        <v>282</v>
      </c>
      <c r="AJ346" s="212" t="s">
        <v>282</v>
      </c>
      <c r="AK346" s="212" t="s">
        <v>282</v>
      </c>
      <c r="AL346" s="212" t="s">
        <v>282</v>
      </c>
      <c r="AM346" s="212" t="s">
        <v>282</v>
      </c>
      <c r="AN346" s="212" t="s">
        <v>282</v>
      </c>
      <c r="AO346" s="212" t="s">
        <v>282</v>
      </c>
      <c r="AP346" s="212" t="s">
        <v>282</v>
      </c>
      <c r="AQ346" s="212" t="s">
        <v>282</v>
      </c>
      <c r="AR346" s="212" t="s">
        <v>282</v>
      </c>
      <c r="AS346" s="212" t="s">
        <v>282</v>
      </c>
      <c r="AT346" s="212" t="s">
        <v>282</v>
      </c>
      <c r="AU346" s="212" t="s">
        <v>282</v>
      </c>
      <c r="AV346" s="212" t="s">
        <v>282</v>
      </c>
      <c r="AW346" s="212" t="s">
        <v>282</v>
      </c>
      <c r="AX346" s="212" t="s">
        <v>282</v>
      </c>
      <c r="AY346" s="212" t="s">
        <v>282</v>
      </c>
      <c r="AZ346" s="212" t="s">
        <v>282</v>
      </c>
      <c r="BA346" s="212" t="s">
        <v>282</v>
      </c>
      <c r="BB346" s="212" t="s">
        <v>282</v>
      </c>
      <c r="BC346" s="212" t="s">
        <v>282</v>
      </c>
      <c r="BD346" s="212" t="s">
        <v>282</v>
      </c>
      <c r="BE346" s="212" t="s">
        <v>282</v>
      </c>
    </row>
    <row r="347" spans="1:57" x14ac:dyDescent="0.25">
      <c r="A347" t="s">
        <v>437</v>
      </c>
      <c r="B347" s="159" t="s">
        <v>11661</v>
      </c>
      <c r="C347" t="s">
        <v>10471</v>
      </c>
      <c r="D347" t="s">
        <v>273</v>
      </c>
      <c r="E347" t="s">
        <v>11655</v>
      </c>
      <c r="F347" s="212" t="s">
        <v>183</v>
      </c>
      <c r="G347" s="159" t="s">
        <v>282</v>
      </c>
      <c r="H347" s="159" t="s">
        <v>448</v>
      </c>
      <c r="I347" s="159" t="s">
        <v>11656</v>
      </c>
      <c r="J347" s="159">
        <v>3</v>
      </c>
      <c r="K347" s="159">
        <v>12</v>
      </c>
      <c r="L347" s="159" t="s">
        <v>11659</v>
      </c>
      <c r="M347" s="159" t="s">
        <v>11654</v>
      </c>
      <c r="N347" t="s">
        <v>10470</v>
      </c>
      <c r="O347" t="s">
        <v>273</v>
      </c>
      <c r="P347" t="s">
        <v>11657</v>
      </c>
      <c r="Q347" t="s">
        <v>183</v>
      </c>
      <c r="R347" t="s">
        <v>282</v>
      </c>
      <c r="S347" s="212" t="s">
        <v>448</v>
      </c>
      <c r="T347" t="s">
        <v>11656</v>
      </c>
      <c r="U347">
        <v>3</v>
      </c>
      <c r="V347" s="161">
        <v>12</v>
      </c>
      <c r="W347" s="161" t="s">
        <v>11660</v>
      </c>
      <c r="X347" s="161" t="s">
        <v>11654</v>
      </c>
      <c r="Y347" s="212" t="s">
        <v>282</v>
      </c>
      <c r="Z347" s="212" t="s">
        <v>282</v>
      </c>
      <c r="AA347" s="212" t="s">
        <v>282</v>
      </c>
      <c r="AB347" s="212" t="s">
        <v>282</v>
      </c>
      <c r="AC347" s="212" t="s">
        <v>282</v>
      </c>
      <c r="AD347" s="212" t="s">
        <v>282</v>
      </c>
      <c r="AE347" s="212" t="s">
        <v>282</v>
      </c>
      <c r="AF347" s="212" t="s">
        <v>282</v>
      </c>
      <c r="AG347" s="212" t="s">
        <v>282</v>
      </c>
      <c r="AH347" s="212" t="s">
        <v>282</v>
      </c>
      <c r="AI347" s="212" t="s">
        <v>282</v>
      </c>
      <c r="AJ347" s="212" t="s">
        <v>282</v>
      </c>
      <c r="AK347" s="212" t="s">
        <v>282</v>
      </c>
      <c r="AL347" s="212" t="s">
        <v>282</v>
      </c>
      <c r="AM347" s="212" t="s">
        <v>282</v>
      </c>
      <c r="AN347" s="212" t="s">
        <v>282</v>
      </c>
      <c r="AO347" s="212" t="s">
        <v>282</v>
      </c>
      <c r="AP347" s="212" t="s">
        <v>282</v>
      </c>
      <c r="AQ347" s="212" t="s">
        <v>282</v>
      </c>
      <c r="AR347" s="212" t="s">
        <v>282</v>
      </c>
      <c r="AS347" s="212" t="s">
        <v>282</v>
      </c>
      <c r="AT347" s="212" t="s">
        <v>282</v>
      </c>
      <c r="AU347" s="212" t="s">
        <v>282</v>
      </c>
      <c r="AV347" s="212" t="s">
        <v>282</v>
      </c>
      <c r="AW347" s="212" t="s">
        <v>282</v>
      </c>
      <c r="AX347" s="212" t="s">
        <v>282</v>
      </c>
      <c r="AY347" s="212" t="s">
        <v>282</v>
      </c>
      <c r="AZ347" s="212" t="s">
        <v>282</v>
      </c>
      <c r="BA347" s="212" t="s">
        <v>282</v>
      </c>
      <c r="BB347" s="212" t="s">
        <v>282</v>
      </c>
      <c r="BC347" s="212" t="s">
        <v>282</v>
      </c>
      <c r="BD347" s="212" t="s">
        <v>282</v>
      </c>
      <c r="BE347" s="212" t="s">
        <v>282</v>
      </c>
    </row>
    <row r="348" spans="1:57" x14ac:dyDescent="0.25">
      <c r="A348" t="s">
        <v>806</v>
      </c>
      <c r="B348" s="159" t="s">
        <v>282</v>
      </c>
      <c r="C348" t="s">
        <v>263</v>
      </c>
      <c r="D348" t="s">
        <v>282</v>
      </c>
      <c r="E348" t="s">
        <v>282</v>
      </c>
      <c r="F348" t="s">
        <v>282</v>
      </c>
      <c r="G348" s="159" t="s">
        <v>282</v>
      </c>
      <c r="H348" s="159" t="s">
        <v>10507</v>
      </c>
      <c r="I348" s="159" t="s">
        <v>273</v>
      </c>
      <c r="J348" s="159" t="s">
        <v>273</v>
      </c>
      <c r="K348" s="159">
        <v>6</v>
      </c>
      <c r="L348" s="159" t="s">
        <v>11672</v>
      </c>
      <c r="M348" s="159" t="s">
        <v>273</v>
      </c>
      <c r="N348" s="159" t="s">
        <v>790</v>
      </c>
      <c r="O348" s="159" t="s">
        <v>282</v>
      </c>
      <c r="P348" s="159" t="s">
        <v>282</v>
      </c>
      <c r="Q348" s="159" t="s">
        <v>282</v>
      </c>
      <c r="R348" s="159" t="s">
        <v>282</v>
      </c>
      <c r="S348" s="159" t="s">
        <v>10507</v>
      </c>
      <c r="T348" s="159" t="s">
        <v>273</v>
      </c>
      <c r="U348" s="159" t="s">
        <v>273</v>
      </c>
      <c r="V348" s="161">
        <v>6</v>
      </c>
      <c r="W348" s="161" t="s">
        <v>273</v>
      </c>
      <c r="X348" s="161" t="s">
        <v>273</v>
      </c>
      <c r="Y348" s="212" t="s">
        <v>282</v>
      </c>
      <c r="Z348" s="212" t="s">
        <v>282</v>
      </c>
      <c r="AA348" s="212" t="s">
        <v>282</v>
      </c>
      <c r="AB348" s="212" t="s">
        <v>282</v>
      </c>
      <c r="AC348" s="212" t="s">
        <v>282</v>
      </c>
      <c r="AD348" s="212" t="s">
        <v>282</v>
      </c>
      <c r="AE348" s="212" t="s">
        <v>282</v>
      </c>
      <c r="AF348" s="212" t="s">
        <v>282</v>
      </c>
      <c r="AG348" s="212" t="s">
        <v>282</v>
      </c>
      <c r="AH348" s="212" t="s">
        <v>282</v>
      </c>
      <c r="AI348" s="212" t="s">
        <v>282</v>
      </c>
      <c r="AJ348" s="212" t="s">
        <v>282</v>
      </c>
      <c r="AK348" s="212" t="s">
        <v>282</v>
      </c>
      <c r="AL348" s="212" t="s">
        <v>282</v>
      </c>
      <c r="AM348" s="212" t="s">
        <v>282</v>
      </c>
      <c r="AN348" s="212" t="s">
        <v>282</v>
      </c>
      <c r="AO348" s="212" t="s">
        <v>282</v>
      </c>
      <c r="AP348" s="212" t="s">
        <v>282</v>
      </c>
      <c r="AQ348" s="212" t="s">
        <v>282</v>
      </c>
      <c r="AR348" s="212" t="s">
        <v>282</v>
      </c>
      <c r="AS348" s="212" t="s">
        <v>282</v>
      </c>
      <c r="AT348" s="212" t="s">
        <v>282</v>
      </c>
      <c r="AU348" s="212" t="s">
        <v>282</v>
      </c>
      <c r="AV348" s="212" t="s">
        <v>282</v>
      </c>
      <c r="AW348" s="212" t="s">
        <v>282</v>
      </c>
      <c r="AX348" s="212" t="s">
        <v>282</v>
      </c>
      <c r="AY348" s="212" t="s">
        <v>282</v>
      </c>
      <c r="AZ348" s="212" t="s">
        <v>282</v>
      </c>
      <c r="BA348" s="212" t="s">
        <v>282</v>
      </c>
      <c r="BB348" s="212" t="s">
        <v>282</v>
      </c>
      <c r="BC348" s="212" t="s">
        <v>282</v>
      </c>
      <c r="BD348" s="212" t="s">
        <v>282</v>
      </c>
      <c r="BE348" s="212" t="s">
        <v>282</v>
      </c>
    </row>
    <row r="349" spans="1:57" s="212" customFormat="1" x14ac:dyDescent="0.25">
      <c r="A349" s="212" t="s">
        <v>9519</v>
      </c>
      <c r="B349" s="159" t="s">
        <v>282</v>
      </c>
      <c r="C349" s="212" t="s">
        <v>4504</v>
      </c>
      <c r="D349" s="212" t="s">
        <v>282</v>
      </c>
      <c r="E349" s="148" t="s">
        <v>14772</v>
      </c>
      <c r="F349" s="148" t="s">
        <v>183</v>
      </c>
      <c r="G349" s="159" t="s">
        <v>282</v>
      </c>
      <c r="H349" s="159" t="s">
        <v>10761</v>
      </c>
      <c r="I349" s="159" t="s">
        <v>14771</v>
      </c>
      <c r="J349" s="159">
        <v>1</v>
      </c>
      <c r="K349" s="159">
        <v>8</v>
      </c>
      <c r="L349" s="159" t="s">
        <v>273</v>
      </c>
      <c r="M349" s="159" t="s">
        <v>10534</v>
      </c>
      <c r="N349" s="159" t="s">
        <v>9521</v>
      </c>
      <c r="O349" s="159" t="s">
        <v>282</v>
      </c>
      <c r="P349" s="159" t="s">
        <v>14774</v>
      </c>
      <c r="Q349" s="159" t="s">
        <v>183</v>
      </c>
      <c r="R349" s="159" t="s">
        <v>282</v>
      </c>
      <c r="S349" s="159" t="s">
        <v>10761</v>
      </c>
      <c r="T349" s="159" t="s">
        <v>14773</v>
      </c>
      <c r="U349" s="159">
        <v>1</v>
      </c>
      <c r="V349" s="161">
        <v>4</v>
      </c>
      <c r="W349" s="161" t="s">
        <v>273</v>
      </c>
      <c r="X349" s="161" t="s">
        <v>10534</v>
      </c>
      <c r="Y349" s="212" t="s">
        <v>282</v>
      </c>
      <c r="Z349" s="212" t="s">
        <v>282</v>
      </c>
      <c r="AA349" s="212" t="s">
        <v>282</v>
      </c>
      <c r="AB349" s="212" t="s">
        <v>282</v>
      </c>
      <c r="AC349" s="212" t="s">
        <v>282</v>
      </c>
      <c r="AD349" s="212" t="s">
        <v>282</v>
      </c>
      <c r="AE349" s="212" t="s">
        <v>282</v>
      </c>
      <c r="AF349" s="212" t="s">
        <v>282</v>
      </c>
      <c r="AG349" s="212" t="s">
        <v>282</v>
      </c>
      <c r="AH349" s="212" t="s">
        <v>282</v>
      </c>
      <c r="AI349" s="212" t="s">
        <v>282</v>
      </c>
      <c r="AJ349" s="212" t="s">
        <v>282</v>
      </c>
      <c r="AK349" s="212" t="s">
        <v>282</v>
      </c>
      <c r="AL349" s="212" t="s">
        <v>282</v>
      </c>
      <c r="AM349" s="212" t="s">
        <v>282</v>
      </c>
      <c r="AN349" s="212" t="s">
        <v>282</v>
      </c>
      <c r="AO349" s="212" t="s">
        <v>282</v>
      </c>
      <c r="AP349" s="212" t="s">
        <v>282</v>
      </c>
      <c r="AQ349" s="212" t="s">
        <v>282</v>
      </c>
      <c r="AR349" s="212" t="s">
        <v>282</v>
      </c>
      <c r="AS349" s="212" t="s">
        <v>282</v>
      </c>
      <c r="AT349" s="212" t="s">
        <v>282</v>
      </c>
      <c r="AU349" s="212" t="s">
        <v>282</v>
      </c>
      <c r="AV349" s="212" t="s">
        <v>282</v>
      </c>
      <c r="AW349" s="212" t="s">
        <v>282</v>
      </c>
      <c r="AX349" s="212" t="s">
        <v>282</v>
      </c>
      <c r="AY349" s="212" t="s">
        <v>282</v>
      </c>
      <c r="AZ349" s="212" t="s">
        <v>282</v>
      </c>
      <c r="BA349" s="212" t="s">
        <v>282</v>
      </c>
      <c r="BB349" s="212" t="s">
        <v>282</v>
      </c>
      <c r="BC349" s="212" t="s">
        <v>282</v>
      </c>
      <c r="BD349" s="212" t="s">
        <v>282</v>
      </c>
      <c r="BE349" s="212" t="s">
        <v>282</v>
      </c>
    </row>
    <row r="350" spans="1:57" s="212" customFormat="1" x14ac:dyDescent="0.25">
      <c r="A350" s="212" t="s">
        <v>662</v>
      </c>
      <c r="B350" s="159" t="s">
        <v>12029</v>
      </c>
      <c r="C350" s="212" t="s">
        <v>257</v>
      </c>
      <c r="D350" s="212" t="s">
        <v>282</v>
      </c>
      <c r="E350" s="212" t="s">
        <v>12030</v>
      </c>
      <c r="F350" s="212" t="s">
        <v>282</v>
      </c>
      <c r="G350" s="159" t="s">
        <v>282</v>
      </c>
      <c r="H350" s="159" t="s">
        <v>10507</v>
      </c>
      <c r="I350" s="159" t="s">
        <v>10527</v>
      </c>
      <c r="J350" s="159">
        <v>7</v>
      </c>
      <c r="K350" s="159">
        <v>8</v>
      </c>
      <c r="L350" s="159" t="s">
        <v>273</v>
      </c>
      <c r="M350" s="159" t="s">
        <v>488</v>
      </c>
      <c r="N350" s="159" t="s">
        <v>263</v>
      </c>
      <c r="O350" s="159" t="s">
        <v>282</v>
      </c>
      <c r="P350" s="159" t="s">
        <v>12031</v>
      </c>
      <c r="Q350" s="159" t="s">
        <v>282</v>
      </c>
      <c r="R350" s="159" t="s">
        <v>282</v>
      </c>
      <c r="S350" s="159" t="s">
        <v>10507</v>
      </c>
      <c r="T350" s="159" t="s">
        <v>11000</v>
      </c>
      <c r="U350" s="159">
        <v>7</v>
      </c>
      <c r="V350" s="161">
        <v>8</v>
      </c>
      <c r="W350" s="161" t="s">
        <v>273</v>
      </c>
      <c r="X350" s="161" t="s">
        <v>488</v>
      </c>
      <c r="Y350" s="212" t="s">
        <v>282</v>
      </c>
      <c r="Z350" s="212" t="s">
        <v>282</v>
      </c>
      <c r="AA350" s="212" t="s">
        <v>282</v>
      </c>
      <c r="AB350" s="212" t="s">
        <v>282</v>
      </c>
      <c r="AC350" s="212" t="s">
        <v>282</v>
      </c>
      <c r="AD350" s="212" t="s">
        <v>282</v>
      </c>
      <c r="AE350" s="212" t="s">
        <v>282</v>
      </c>
      <c r="AF350" s="212" t="s">
        <v>282</v>
      </c>
      <c r="AG350" s="212" t="s">
        <v>282</v>
      </c>
      <c r="AH350" s="212" t="s">
        <v>282</v>
      </c>
      <c r="AI350" s="212" t="s">
        <v>282</v>
      </c>
      <c r="AJ350" s="212" t="s">
        <v>282</v>
      </c>
      <c r="AK350" s="212" t="s">
        <v>282</v>
      </c>
      <c r="AL350" s="212" t="s">
        <v>282</v>
      </c>
      <c r="AM350" s="212" t="s">
        <v>282</v>
      </c>
      <c r="AN350" s="212" t="s">
        <v>282</v>
      </c>
      <c r="AO350" s="212" t="s">
        <v>282</v>
      </c>
      <c r="AP350" s="212" t="s">
        <v>282</v>
      </c>
      <c r="AQ350" s="212" t="s">
        <v>282</v>
      </c>
      <c r="AR350" s="212" t="s">
        <v>282</v>
      </c>
      <c r="AS350" s="212" t="s">
        <v>282</v>
      </c>
      <c r="AT350" s="212" t="s">
        <v>282</v>
      </c>
      <c r="AU350" s="212" t="s">
        <v>282</v>
      </c>
      <c r="AV350" s="212" t="s">
        <v>282</v>
      </c>
      <c r="AW350" s="212" t="s">
        <v>282</v>
      </c>
      <c r="AX350" s="212" t="s">
        <v>282</v>
      </c>
      <c r="AY350" s="212" t="s">
        <v>282</v>
      </c>
      <c r="AZ350" s="212" t="s">
        <v>282</v>
      </c>
      <c r="BA350" s="212" t="s">
        <v>282</v>
      </c>
      <c r="BB350" s="212" t="s">
        <v>282</v>
      </c>
      <c r="BC350" s="212" t="s">
        <v>282</v>
      </c>
      <c r="BD350" s="212" t="s">
        <v>282</v>
      </c>
      <c r="BE350" s="212" t="s">
        <v>282</v>
      </c>
    </row>
    <row r="351" spans="1:57" s="212" customFormat="1" x14ac:dyDescent="0.25">
      <c r="A351" s="212" t="s">
        <v>8412</v>
      </c>
      <c r="B351" s="159" t="s">
        <v>282</v>
      </c>
      <c r="C351" s="212" t="s">
        <v>764</v>
      </c>
      <c r="D351" s="212" t="s">
        <v>11033</v>
      </c>
      <c r="E351" s="212" t="s">
        <v>14782</v>
      </c>
      <c r="F351" s="212" t="s">
        <v>183</v>
      </c>
      <c r="G351" s="159" t="s">
        <v>282</v>
      </c>
      <c r="H351" s="159" t="s">
        <v>448</v>
      </c>
      <c r="I351" s="159" t="s">
        <v>13422</v>
      </c>
      <c r="J351" s="159">
        <v>1</v>
      </c>
      <c r="K351" s="159">
        <v>6</v>
      </c>
      <c r="L351" s="159" t="s">
        <v>273</v>
      </c>
      <c r="M351" s="159" t="s">
        <v>14781</v>
      </c>
      <c r="N351" s="159" t="s">
        <v>636</v>
      </c>
      <c r="O351" s="159" t="s">
        <v>282</v>
      </c>
      <c r="P351" s="159" t="s">
        <v>14786</v>
      </c>
      <c r="Q351" s="159" t="s">
        <v>282</v>
      </c>
      <c r="R351" s="159" t="s">
        <v>282</v>
      </c>
      <c r="S351" s="159" t="s">
        <v>282</v>
      </c>
      <c r="T351" s="159" t="s">
        <v>282</v>
      </c>
      <c r="U351" s="159" t="s">
        <v>282</v>
      </c>
      <c r="V351" s="161">
        <v>6</v>
      </c>
      <c r="W351" s="161" t="s">
        <v>282</v>
      </c>
      <c r="X351" s="161" t="s">
        <v>282</v>
      </c>
      <c r="Y351" s="212" t="s">
        <v>282</v>
      </c>
      <c r="Z351" s="212" t="s">
        <v>282</v>
      </c>
      <c r="AA351" s="212" t="s">
        <v>282</v>
      </c>
      <c r="AB351" s="212" t="s">
        <v>282</v>
      </c>
      <c r="AC351" s="212" t="s">
        <v>282</v>
      </c>
      <c r="AD351" s="212" t="s">
        <v>282</v>
      </c>
      <c r="AE351" s="212" t="s">
        <v>282</v>
      </c>
      <c r="AF351" s="212" t="s">
        <v>282</v>
      </c>
      <c r="AG351" s="212" t="s">
        <v>282</v>
      </c>
      <c r="AH351" s="212" t="s">
        <v>282</v>
      </c>
      <c r="AI351" s="212" t="s">
        <v>282</v>
      </c>
      <c r="AJ351" s="212" t="s">
        <v>282</v>
      </c>
      <c r="AK351" s="212" t="s">
        <v>282</v>
      </c>
      <c r="AL351" s="212" t="s">
        <v>282</v>
      </c>
      <c r="AM351" s="212" t="s">
        <v>282</v>
      </c>
      <c r="AN351" s="212" t="s">
        <v>282</v>
      </c>
      <c r="AO351" s="212" t="s">
        <v>282</v>
      </c>
      <c r="AP351" s="212" t="s">
        <v>282</v>
      </c>
      <c r="AQ351" s="212" t="s">
        <v>282</v>
      </c>
      <c r="AR351" s="212" t="s">
        <v>282</v>
      </c>
      <c r="AS351" s="212" t="s">
        <v>282</v>
      </c>
      <c r="AT351" s="212" t="s">
        <v>282</v>
      </c>
      <c r="AU351" s="212" t="s">
        <v>282</v>
      </c>
      <c r="AV351" s="212" t="s">
        <v>282</v>
      </c>
      <c r="AW351" s="212" t="s">
        <v>282</v>
      </c>
      <c r="AX351" s="212" t="s">
        <v>282</v>
      </c>
      <c r="AY351" s="212" t="s">
        <v>282</v>
      </c>
      <c r="AZ351" s="212" t="s">
        <v>282</v>
      </c>
      <c r="BA351" s="212" t="s">
        <v>282</v>
      </c>
      <c r="BB351" s="212" t="s">
        <v>282</v>
      </c>
      <c r="BC351" s="212" t="s">
        <v>282</v>
      </c>
      <c r="BD351" s="212" t="s">
        <v>282</v>
      </c>
      <c r="BE351" s="212" t="s">
        <v>282</v>
      </c>
    </row>
    <row r="352" spans="1:57" s="212" customFormat="1" x14ac:dyDescent="0.25">
      <c r="A352" s="212" t="s">
        <v>13552</v>
      </c>
      <c r="B352" s="159" t="s">
        <v>14792</v>
      </c>
      <c r="C352" s="212" t="s">
        <v>246</v>
      </c>
      <c r="D352" s="212" t="s">
        <v>282</v>
      </c>
      <c r="E352" s="212" t="s">
        <v>14794</v>
      </c>
      <c r="F352" s="212" t="s">
        <v>282</v>
      </c>
      <c r="G352" s="159" t="s">
        <v>282</v>
      </c>
      <c r="H352" s="159" t="s">
        <v>10507</v>
      </c>
      <c r="I352" s="159" t="s">
        <v>10580</v>
      </c>
      <c r="J352" s="159">
        <v>7</v>
      </c>
      <c r="K352" s="159">
        <v>5</v>
      </c>
      <c r="L352" s="159" t="s">
        <v>273</v>
      </c>
      <c r="M352" s="159" t="s">
        <v>273</v>
      </c>
      <c r="N352" s="159" t="s">
        <v>263</v>
      </c>
      <c r="O352" s="159" t="s">
        <v>282</v>
      </c>
      <c r="P352" s="159" t="s">
        <v>14795</v>
      </c>
      <c r="Q352" s="159" t="s">
        <v>282</v>
      </c>
      <c r="R352" s="159" t="s">
        <v>282</v>
      </c>
      <c r="S352" s="159" t="s">
        <v>10507</v>
      </c>
      <c r="T352" s="159" t="s">
        <v>10644</v>
      </c>
      <c r="U352" s="159">
        <v>7</v>
      </c>
      <c r="V352" s="161">
        <v>5</v>
      </c>
      <c r="W352" s="161" t="s">
        <v>273</v>
      </c>
      <c r="X352" s="161" t="s">
        <v>273</v>
      </c>
      <c r="Y352" s="212" t="s">
        <v>282</v>
      </c>
      <c r="Z352" s="212" t="s">
        <v>282</v>
      </c>
      <c r="AA352" s="212" t="s">
        <v>282</v>
      </c>
      <c r="AB352" s="212" t="s">
        <v>282</v>
      </c>
      <c r="AC352" s="212" t="s">
        <v>282</v>
      </c>
      <c r="AD352" s="212" t="s">
        <v>282</v>
      </c>
      <c r="AE352" s="212" t="s">
        <v>282</v>
      </c>
      <c r="AF352" s="212" t="s">
        <v>282</v>
      </c>
      <c r="AG352" s="212" t="s">
        <v>282</v>
      </c>
      <c r="AH352" s="212" t="s">
        <v>282</v>
      </c>
      <c r="AI352" s="212" t="s">
        <v>282</v>
      </c>
      <c r="AJ352" s="212" t="s">
        <v>282</v>
      </c>
      <c r="AK352" s="212" t="s">
        <v>282</v>
      </c>
      <c r="AL352" s="212" t="s">
        <v>282</v>
      </c>
      <c r="AM352" s="212" t="s">
        <v>282</v>
      </c>
      <c r="AN352" s="212" t="s">
        <v>282</v>
      </c>
      <c r="AO352" s="212" t="s">
        <v>282</v>
      </c>
      <c r="AP352" s="212" t="s">
        <v>282</v>
      </c>
      <c r="AQ352" s="212" t="s">
        <v>282</v>
      </c>
      <c r="AR352" s="212" t="s">
        <v>282</v>
      </c>
      <c r="AS352" s="212" t="s">
        <v>282</v>
      </c>
      <c r="AT352" s="212" t="s">
        <v>282</v>
      </c>
      <c r="AU352" s="212" t="s">
        <v>282</v>
      </c>
      <c r="AV352" s="212" t="s">
        <v>282</v>
      </c>
      <c r="AW352" s="212" t="s">
        <v>282</v>
      </c>
      <c r="AX352" s="212" t="s">
        <v>282</v>
      </c>
      <c r="AY352" s="212" t="s">
        <v>282</v>
      </c>
      <c r="AZ352" s="212" t="s">
        <v>282</v>
      </c>
      <c r="BA352" s="212" t="s">
        <v>282</v>
      </c>
      <c r="BB352" s="212" t="s">
        <v>282</v>
      </c>
      <c r="BC352" s="212" t="s">
        <v>282</v>
      </c>
      <c r="BD352" s="212" t="s">
        <v>282</v>
      </c>
      <c r="BE352" s="212" t="s">
        <v>282</v>
      </c>
    </row>
    <row r="353" spans="1:57" s="212" customFormat="1" x14ac:dyDescent="0.25">
      <c r="A353" s="212" t="s">
        <v>2931</v>
      </c>
      <c r="B353" s="159" t="s">
        <v>13392</v>
      </c>
      <c r="C353" s="212" t="s">
        <v>246</v>
      </c>
      <c r="D353" s="212" t="s">
        <v>282</v>
      </c>
      <c r="E353" s="212" t="s">
        <v>282</v>
      </c>
      <c r="F353" s="212" t="s">
        <v>282</v>
      </c>
      <c r="G353" s="159" t="s">
        <v>282</v>
      </c>
      <c r="H353" s="159" t="s">
        <v>10507</v>
      </c>
      <c r="I353" s="159" t="s">
        <v>273</v>
      </c>
      <c r="J353" s="159" t="s">
        <v>273</v>
      </c>
      <c r="K353" s="159">
        <v>6</v>
      </c>
      <c r="L353" s="159" t="s">
        <v>273</v>
      </c>
      <c r="M353" s="159" t="s">
        <v>273</v>
      </c>
      <c r="N353" s="159" t="s">
        <v>263</v>
      </c>
      <c r="O353" s="159" t="s">
        <v>282</v>
      </c>
      <c r="P353" s="159" t="s">
        <v>282</v>
      </c>
      <c r="Q353" s="159" t="s">
        <v>282</v>
      </c>
      <c r="R353" s="159" t="s">
        <v>282</v>
      </c>
      <c r="S353" s="159" t="s">
        <v>10507</v>
      </c>
      <c r="T353" s="159" t="s">
        <v>12731</v>
      </c>
      <c r="U353" s="159" t="s">
        <v>273</v>
      </c>
      <c r="V353" s="161">
        <v>6</v>
      </c>
      <c r="W353" s="161" t="s">
        <v>273</v>
      </c>
      <c r="X353" s="161" t="s">
        <v>273</v>
      </c>
      <c r="Y353" s="212" t="s">
        <v>282</v>
      </c>
      <c r="Z353" s="212" t="s">
        <v>282</v>
      </c>
      <c r="AA353" s="212" t="s">
        <v>282</v>
      </c>
      <c r="AB353" s="212" t="s">
        <v>282</v>
      </c>
      <c r="AC353" s="212" t="s">
        <v>282</v>
      </c>
      <c r="AD353" s="212" t="s">
        <v>282</v>
      </c>
      <c r="AE353" s="212" t="s">
        <v>282</v>
      </c>
      <c r="AF353" s="212" t="s">
        <v>282</v>
      </c>
      <c r="AG353" s="212" t="s">
        <v>282</v>
      </c>
      <c r="AH353" s="212" t="s">
        <v>282</v>
      </c>
      <c r="AI353" s="212" t="s">
        <v>282</v>
      </c>
      <c r="AJ353" s="212" t="s">
        <v>282</v>
      </c>
      <c r="AK353" s="212" t="s">
        <v>282</v>
      </c>
      <c r="AL353" s="212" t="s">
        <v>282</v>
      </c>
      <c r="AM353" s="212" t="s">
        <v>282</v>
      </c>
      <c r="AN353" s="212" t="s">
        <v>282</v>
      </c>
      <c r="AO353" s="212" t="s">
        <v>282</v>
      </c>
      <c r="AP353" s="212" t="s">
        <v>282</v>
      </c>
      <c r="AQ353" s="212" t="s">
        <v>282</v>
      </c>
      <c r="AR353" s="212" t="s">
        <v>282</v>
      </c>
      <c r="AS353" s="212" t="s">
        <v>282</v>
      </c>
      <c r="AT353" s="212" t="s">
        <v>282</v>
      </c>
      <c r="AU353" s="212" t="s">
        <v>282</v>
      </c>
      <c r="AV353" s="212" t="s">
        <v>282</v>
      </c>
      <c r="AW353" s="212" t="s">
        <v>282</v>
      </c>
      <c r="AX353" s="212" t="s">
        <v>282</v>
      </c>
      <c r="AY353" s="212" t="s">
        <v>282</v>
      </c>
      <c r="AZ353" s="212" t="s">
        <v>282</v>
      </c>
      <c r="BA353" s="212" t="s">
        <v>282</v>
      </c>
      <c r="BB353" s="212" t="s">
        <v>282</v>
      </c>
      <c r="BC353" s="212" t="s">
        <v>282</v>
      </c>
      <c r="BD353" s="212" t="s">
        <v>282</v>
      </c>
      <c r="BE353" s="212" t="s">
        <v>282</v>
      </c>
    </row>
    <row r="354" spans="1:57" x14ac:dyDescent="0.25">
      <c r="A354" t="s">
        <v>332</v>
      </c>
      <c r="B354" s="159" t="s">
        <v>282</v>
      </c>
      <c r="C354" t="s">
        <v>10667</v>
      </c>
      <c r="D354" t="s">
        <v>11677</v>
      </c>
      <c r="E354" t="s">
        <v>11678</v>
      </c>
      <c r="F354" t="s">
        <v>183</v>
      </c>
      <c r="G354" s="159" t="s">
        <v>282</v>
      </c>
      <c r="H354" s="159" t="s">
        <v>448</v>
      </c>
      <c r="I354" s="159" t="s">
        <v>11681</v>
      </c>
      <c r="J354" t="s">
        <v>273</v>
      </c>
      <c r="K354" s="159">
        <v>18</v>
      </c>
      <c r="L354" s="159" t="s">
        <v>11679</v>
      </c>
      <c r="M354" s="159" t="s">
        <v>11680</v>
      </c>
      <c r="N354" s="159" t="s">
        <v>811</v>
      </c>
      <c r="O354" s="159" t="s">
        <v>282</v>
      </c>
      <c r="P354" s="159" t="s">
        <v>11682</v>
      </c>
      <c r="Q354" s="159" t="s">
        <v>282</v>
      </c>
      <c r="R354" s="159" t="s">
        <v>282</v>
      </c>
      <c r="S354" s="159" t="s">
        <v>273</v>
      </c>
      <c r="T354" s="159" t="s">
        <v>273</v>
      </c>
      <c r="U354" s="159" t="s">
        <v>273</v>
      </c>
      <c r="V354" s="161">
        <v>18</v>
      </c>
      <c r="W354" s="161" t="s">
        <v>273</v>
      </c>
      <c r="X354" s="161" t="s">
        <v>488</v>
      </c>
      <c r="Y354" s="212" t="s">
        <v>282</v>
      </c>
      <c r="Z354" s="212" t="s">
        <v>282</v>
      </c>
      <c r="AA354" s="212" t="s">
        <v>282</v>
      </c>
      <c r="AB354" s="212" t="s">
        <v>282</v>
      </c>
      <c r="AC354" s="212" t="s">
        <v>282</v>
      </c>
      <c r="AD354" s="212" t="s">
        <v>282</v>
      </c>
      <c r="AE354" s="212" t="s">
        <v>282</v>
      </c>
      <c r="AF354" s="212" t="s">
        <v>282</v>
      </c>
      <c r="AG354" s="212" t="s">
        <v>282</v>
      </c>
      <c r="AH354" s="212" t="s">
        <v>282</v>
      </c>
      <c r="AI354" s="212" t="s">
        <v>282</v>
      </c>
      <c r="AJ354" s="212" t="s">
        <v>282</v>
      </c>
      <c r="AK354" s="212" t="s">
        <v>282</v>
      </c>
      <c r="AL354" s="212" t="s">
        <v>282</v>
      </c>
      <c r="AM354" s="212" t="s">
        <v>282</v>
      </c>
      <c r="AN354" s="212" t="s">
        <v>282</v>
      </c>
      <c r="AO354" s="212" t="s">
        <v>282</v>
      </c>
      <c r="AP354" s="212" t="s">
        <v>282</v>
      </c>
      <c r="AQ354" s="212" t="s">
        <v>282</v>
      </c>
      <c r="AR354" s="212" t="s">
        <v>282</v>
      </c>
      <c r="AS354" s="212" t="s">
        <v>282</v>
      </c>
      <c r="AT354" s="212" t="s">
        <v>282</v>
      </c>
      <c r="AU354" s="212" t="s">
        <v>282</v>
      </c>
      <c r="AV354" s="212" t="s">
        <v>282</v>
      </c>
      <c r="AW354" s="212" t="s">
        <v>282</v>
      </c>
      <c r="AX354" s="212" t="s">
        <v>282</v>
      </c>
      <c r="AY354" s="212" t="s">
        <v>282</v>
      </c>
      <c r="AZ354" s="212" t="s">
        <v>282</v>
      </c>
      <c r="BA354" s="212" t="s">
        <v>282</v>
      </c>
      <c r="BB354" s="212" t="s">
        <v>282</v>
      </c>
      <c r="BC354" s="212" t="s">
        <v>282</v>
      </c>
      <c r="BD354" s="212" t="s">
        <v>282</v>
      </c>
      <c r="BE354" s="212" t="s">
        <v>282</v>
      </c>
    </row>
    <row r="355" spans="1:57" x14ac:dyDescent="0.25">
      <c r="A355" t="s">
        <v>4489</v>
      </c>
      <c r="B355" s="159" t="s">
        <v>282</v>
      </c>
      <c r="C355" t="s">
        <v>4490</v>
      </c>
      <c r="D355" t="s">
        <v>11693</v>
      </c>
      <c r="E355" t="s">
        <v>11695</v>
      </c>
      <c r="F355" t="s">
        <v>183</v>
      </c>
      <c r="G355" s="159" t="s">
        <v>282</v>
      </c>
      <c r="H355" s="159" t="s">
        <v>486</v>
      </c>
      <c r="I355" s="159" t="s">
        <v>11694</v>
      </c>
      <c r="J355" s="159" t="s">
        <v>11690</v>
      </c>
      <c r="K355" s="159">
        <v>12</v>
      </c>
      <c r="L355" s="159" t="s">
        <v>11700</v>
      </c>
      <c r="M355" s="159" t="s">
        <v>11696</v>
      </c>
      <c r="N355" s="159" t="s">
        <v>261</v>
      </c>
      <c r="O355" s="159" t="s">
        <v>282</v>
      </c>
      <c r="P355" s="159" t="s">
        <v>11697</v>
      </c>
      <c r="Q355" s="159" t="s">
        <v>282</v>
      </c>
      <c r="R355" s="159" t="s">
        <v>282</v>
      </c>
      <c r="S355" s="159" t="s">
        <v>10507</v>
      </c>
      <c r="T355" s="159" t="s">
        <v>10771</v>
      </c>
      <c r="U355" s="159" t="s">
        <v>273</v>
      </c>
      <c r="V355" s="161">
        <v>12</v>
      </c>
      <c r="W355" s="161" t="s">
        <v>11699</v>
      </c>
      <c r="X355" s="161" t="s">
        <v>273</v>
      </c>
      <c r="Y355" s="212" t="s">
        <v>282</v>
      </c>
      <c r="Z355" s="212" t="s">
        <v>282</v>
      </c>
      <c r="AA355" s="212" t="s">
        <v>282</v>
      </c>
      <c r="AB355" s="212" t="s">
        <v>282</v>
      </c>
      <c r="AC355" s="212" t="s">
        <v>282</v>
      </c>
      <c r="AD355" s="212" t="s">
        <v>282</v>
      </c>
      <c r="AE355" s="212" t="s">
        <v>282</v>
      </c>
      <c r="AF355" s="212" t="s">
        <v>282</v>
      </c>
      <c r="AG355" s="212" t="s">
        <v>282</v>
      </c>
      <c r="AH355" s="212" t="s">
        <v>282</v>
      </c>
      <c r="AI355" s="212" t="s">
        <v>282</v>
      </c>
      <c r="AJ355" s="212" t="s">
        <v>282</v>
      </c>
      <c r="AK355" s="212" t="s">
        <v>282</v>
      </c>
      <c r="AL355" s="212" t="s">
        <v>282</v>
      </c>
      <c r="AM355" s="212" t="s">
        <v>282</v>
      </c>
      <c r="AN355" s="212" t="s">
        <v>282</v>
      </c>
      <c r="AO355" s="212" t="s">
        <v>282</v>
      </c>
      <c r="AP355" s="212" t="s">
        <v>282</v>
      </c>
      <c r="AQ355" s="212" t="s">
        <v>282</v>
      </c>
      <c r="AR355" s="212" t="s">
        <v>282</v>
      </c>
      <c r="AS355" s="212" t="s">
        <v>282</v>
      </c>
      <c r="AT355" s="212" t="s">
        <v>282</v>
      </c>
      <c r="AU355" s="212" t="s">
        <v>282</v>
      </c>
      <c r="AV355" s="212" t="s">
        <v>282</v>
      </c>
      <c r="AW355" s="212" t="s">
        <v>282</v>
      </c>
      <c r="AX355" s="212" t="s">
        <v>282</v>
      </c>
      <c r="AY355" s="212" t="s">
        <v>282</v>
      </c>
      <c r="AZ355" s="212" t="s">
        <v>282</v>
      </c>
      <c r="BA355" s="212" t="s">
        <v>282</v>
      </c>
      <c r="BB355" s="212" t="s">
        <v>282</v>
      </c>
      <c r="BC355" s="212" t="s">
        <v>282</v>
      </c>
      <c r="BD355" s="212" t="s">
        <v>282</v>
      </c>
      <c r="BE355" s="212" t="s">
        <v>282</v>
      </c>
    </row>
    <row r="356" spans="1:57" s="212" customFormat="1" x14ac:dyDescent="0.25">
      <c r="A356" s="212" t="s">
        <v>7058</v>
      </c>
      <c r="B356" s="159" t="s">
        <v>14848</v>
      </c>
      <c r="C356" s="212" t="s">
        <v>7062</v>
      </c>
      <c r="D356" s="212" t="s">
        <v>282</v>
      </c>
      <c r="E356" s="212" t="s">
        <v>14849</v>
      </c>
      <c r="F356" s="212" t="s">
        <v>183</v>
      </c>
      <c r="G356" s="159" t="s">
        <v>282</v>
      </c>
      <c r="H356" s="159" t="s">
        <v>448</v>
      </c>
      <c r="I356" s="159" t="s">
        <v>14850</v>
      </c>
      <c r="J356" s="159">
        <v>7</v>
      </c>
      <c r="K356" s="159">
        <v>8</v>
      </c>
      <c r="L356" s="159" t="s">
        <v>273</v>
      </c>
      <c r="M356" s="159" t="s">
        <v>10534</v>
      </c>
      <c r="N356" s="159" t="s">
        <v>246</v>
      </c>
      <c r="O356" s="159" t="s">
        <v>282</v>
      </c>
      <c r="P356" s="159" t="s">
        <v>14853</v>
      </c>
      <c r="Q356" s="159" t="s">
        <v>282</v>
      </c>
      <c r="R356" s="159" t="s">
        <v>282</v>
      </c>
      <c r="S356" s="159" t="s">
        <v>10507</v>
      </c>
      <c r="T356" s="159" t="s">
        <v>406</v>
      </c>
      <c r="U356" s="159">
        <v>7</v>
      </c>
      <c r="V356" s="161">
        <v>8</v>
      </c>
      <c r="W356" s="161" t="s">
        <v>11862</v>
      </c>
      <c r="X356" s="161" t="s">
        <v>10534</v>
      </c>
      <c r="Y356" s="212" t="s">
        <v>7059</v>
      </c>
      <c r="Z356" s="212" t="s">
        <v>282</v>
      </c>
      <c r="AA356" s="212" t="s">
        <v>14851</v>
      </c>
      <c r="AB356" s="212" t="s">
        <v>183</v>
      </c>
      <c r="AC356" s="212" t="s">
        <v>282</v>
      </c>
      <c r="AD356" s="212" t="s">
        <v>10581</v>
      </c>
      <c r="AE356" s="212" t="s">
        <v>14852</v>
      </c>
      <c r="AF356" s="212">
        <v>7</v>
      </c>
      <c r="AG356" s="212">
        <v>8</v>
      </c>
      <c r="AH356" s="212" t="s">
        <v>11862</v>
      </c>
      <c r="AI356" s="212" t="s">
        <v>10534</v>
      </c>
      <c r="AJ356" s="212" t="s">
        <v>790</v>
      </c>
      <c r="AK356" s="212" t="s">
        <v>282</v>
      </c>
      <c r="AL356" s="212" t="s">
        <v>14854</v>
      </c>
      <c r="AM356" s="212" t="s">
        <v>282</v>
      </c>
      <c r="AN356" s="212" t="s">
        <v>282</v>
      </c>
      <c r="AO356" s="212" t="s">
        <v>10507</v>
      </c>
      <c r="AP356" s="212" t="s">
        <v>10828</v>
      </c>
      <c r="AQ356" s="212">
        <v>7</v>
      </c>
      <c r="AR356" s="212">
        <v>8</v>
      </c>
      <c r="AS356" s="212" t="s">
        <v>14412</v>
      </c>
      <c r="AT356" s="212" t="s">
        <v>10534</v>
      </c>
      <c r="AU356" s="212" t="s">
        <v>282</v>
      </c>
      <c r="AV356" s="212" t="s">
        <v>282</v>
      </c>
      <c r="AW356" s="212" t="s">
        <v>282</v>
      </c>
      <c r="AX356" s="212" t="s">
        <v>282</v>
      </c>
      <c r="AY356" s="212" t="s">
        <v>282</v>
      </c>
      <c r="AZ356" s="212" t="s">
        <v>282</v>
      </c>
      <c r="BA356" s="212" t="s">
        <v>282</v>
      </c>
      <c r="BB356" s="212" t="s">
        <v>282</v>
      </c>
      <c r="BC356" s="212" t="s">
        <v>282</v>
      </c>
      <c r="BD356" s="212" t="s">
        <v>282</v>
      </c>
      <c r="BE356" s="212" t="s">
        <v>282</v>
      </c>
    </row>
    <row r="357" spans="1:57" x14ac:dyDescent="0.25">
      <c r="A357" t="s">
        <v>696</v>
      </c>
      <c r="B357" s="159" t="s">
        <v>11318</v>
      </c>
      <c r="C357" t="s">
        <v>11707</v>
      </c>
      <c r="D357" t="s">
        <v>11712</v>
      </c>
      <c r="E357" t="s">
        <v>11713</v>
      </c>
      <c r="F357" s="212" t="s">
        <v>183</v>
      </c>
      <c r="G357" s="159" t="s">
        <v>282</v>
      </c>
      <c r="H357" s="159" t="s">
        <v>11197</v>
      </c>
      <c r="I357" s="159" t="s">
        <v>10853</v>
      </c>
      <c r="J357" s="159" t="s">
        <v>273</v>
      </c>
      <c r="K357" s="159">
        <v>12</v>
      </c>
      <c r="L357" s="159" t="s">
        <v>11716</v>
      </c>
      <c r="M357" s="159" t="s">
        <v>11715</v>
      </c>
      <c r="N357" s="159" t="s">
        <v>636</v>
      </c>
      <c r="O357" s="159" t="s">
        <v>282</v>
      </c>
      <c r="P357" s="159" t="s">
        <v>11714</v>
      </c>
      <c r="Q357" s="159" t="s">
        <v>282</v>
      </c>
      <c r="R357" s="159" t="s">
        <v>282</v>
      </c>
      <c r="S357" s="159" t="s">
        <v>282</v>
      </c>
      <c r="T357" s="159" t="s">
        <v>282</v>
      </c>
      <c r="U357" s="159" t="s">
        <v>282</v>
      </c>
      <c r="V357" s="161">
        <v>12</v>
      </c>
      <c r="W357" s="161" t="s">
        <v>282</v>
      </c>
      <c r="X357" s="161" t="s">
        <v>282</v>
      </c>
      <c r="Y357" s="212" t="s">
        <v>282</v>
      </c>
      <c r="Z357" s="212" t="s">
        <v>282</v>
      </c>
      <c r="AA357" s="212" t="s">
        <v>282</v>
      </c>
      <c r="AB357" s="212" t="s">
        <v>282</v>
      </c>
      <c r="AC357" s="212" t="s">
        <v>282</v>
      </c>
      <c r="AD357" s="212" t="s">
        <v>282</v>
      </c>
      <c r="AE357" s="212" t="s">
        <v>282</v>
      </c>
      <c r="AF357" s="212" t="s">
        <v>282</v>
      </c>
      <c r="AG357" s="212" t="s">
        <v>282</v>
      </c>
      <c r="AH357" s="212" t="s">
        <v>282</v>
      </c>
      <c r="AI357" s="212" t="s">
        <v>282</v>
      </c>
      <c r="AJ357" s="212" t="s">
        <v>282</v>
      </c>
      <c r="AK357" s="212" t="s">
        <v>282</v>
      </c>
      <c r="AL357" s="212" t="s">
        <v>282</v>
      </c>
      <c r="AM357" s="212" t="s">
        <v>282</v>
      </c>
      <c r="AN357" s="212" t="s">
        <v>282</v>
      </c>
      <c r="AO357" s="212" t="s">
        <v>282</v>
      </c>
      <c r="AP357" s="212" t="s">
        <v>282</v>
      </c>
      <c r="AQ357" s="212" t="s">
        <v>282</v>
      </c>
      <c r="AR357" s="212" t="s">
        <v>282</v>
      </c>
      <c r="AS357" s="212" t="s">
        <v>282</v>
      </c>
      <c r="AT357" s="212" t="s">
        <v>282</v>
      </c>
      <c r="AU357" s="212" t="s">
        <v>282</v>
      </c>
      <c r="AV357" s="212" t="s">
        <v>282</v>
      </c>
      <c r="AW357" s="212" t="s">
        <v>282</v>
      </c>
      <c r="AX357" s="212" t="s">
        <v>282</v>
      </c>
      <c r="AY357" s="212" t="s">
        <v>282</v>
      </c>
      <c r="AZ357" s="212" t="s">
        <v>282</v>
      </c>
      <c r="BA357" s="212" t="s">
        <v>282</v>
      </c>
      <c r="BB357" s="212" t="s">
        <v>282</v>
      </c>
      <c r="BC357" s="212" t="s">
        <v>282</v>
      </c>
      <c r="BD357" s="212" t="s">
        <v>282</v>
      </c>
      <c r="BE357" s="212" t="s">
        <v>282</v>
      </c>
    </row>
    <row r="358" spans="1:57" x14ac:dyDescent="0.25">
      <c r="A358" t="s">
        <v>4986</v>
      </c>
      <c r="B358" s="159" t="s">
        <v>12074</v>
      </c>
      <c r="C358" t="s">
        <v>258</v>
      </c>
      <c r="D358" t="s">
        <v>282</v>
      </c>
      <c r="E358" t="s">
        <v>282</v>
      </c>
      <c r="F358" t="s">
        <v>282</v>
      </c>
      <c r="G358" s="159" t="s">
        <v>282</v>
      </c>
      <c r="H358" s="159" t="s">
        <v>10507</v>
      </c>
      <c r="I358" s="159" t="s">
        <v>10654</v>
      </c>
      <c r="J358">
        <v>21</v>
      </c>
      <c r="K358" s="159">
        <v>13</v>
      </c>
      <c r="L358" s="159" t="s">
        <v>11730</v>
      </c>
      <c r="M358" s="159" t="s">
        <v>273</v>
      </c>
      <c r="N358" s="159" t="s">
        <v>252</v>
      </c>
      <c r="O358" s="159" t="s">
        <v>282</v>
      </c>
      <c r="P358" s="159" t="s">
        <v>282</v>
      </c>
      <c r="Q358" s="159" t="s">
        <v>282</v>
      </c>
      <c r="R358" s="159" t="s">
        <v>282</v>
      </c>
      <c r="S358" s="159" t="s">
        <v>10507</v>
      </c>
      <c r="T358" s="159" t="s">
        <v>10654</v>
      </c>
      <c r="U358">
        <v>21</v>
      </c>
      <c r="V358" s="161">
        <v>13</v>
      </c>
      <c r="W358" s="161" t="s">
        <v>10552</v>
      </c>
      <c r="X358" s="161" t="s">
        <v>273</v>
      </c>
      <c r="Y358" t="s">
        <v>790</v>
      </c>
      <c r="Z358" t="s">
        <v>282</v>
      </c>
      <c r="AA358" t="s">
        <v>282</v>
      </c>
      <c r="AB358" t="s">
        <v>282</v>
      </c>
      <c r="AC358" t="s">
        <v>282</v>
      </c>
      <c r="AD358" t="s">
        <v>10507</v>
      </c>
      <c r="AE358" t="s">
        <v>11725</v>
      </c>
      <c r="AF358">
        <v>21</v>
      </c>
      <c r="AG358">
        <v>13</v>
      </c>
      <c r="AH358" t="s">
        <v>11731</v>
      </c>
      <c r="AI358" t="s">
        <v>273</v>
      </c>
      <c r="AJ358" s="212" t="s">
        <v>282</v>
      </c>
      <c r="AK358" s="212" t="s">
        <v>282</v>
      </c>
      <c r="AL358" s="212" t="s">
        <v>282</v>
      </c>
      <c r="AM358" s="212" t="s">
        <v>282</v>
      </c>
      <c r="AN358" s="212" t="s">
        <v>282</v>
      </c>
      <c r="AO358" s="212" t="s">
        <v>282</v>
      </c>
      <c r="AP358" s="212" t="s">
        <v>282</v>
      </c>
      <c r="AQ358" s="212" t="s">
        <v>282</v>
      </c>
      <c r="AR358" s="212" t="s">
        <v>282</v>
      </c>
      <c r="AS358" s="212" t="s">
        <v>282</v>
      </c>
      <c r="AT358" s="212" t="s">
        <v>282</v>
      </c>
      <c r="AU358" s="212" t="s">
        <v>282</v>
      </c>
      <c r="AV358" s="212" t="s">
        <v>282</v>
      </c>
      <c r="AW358" s="212" t="s">
        <v>282</v>
      </c>
      <c r="AX358" s="212" t="s">
        <v>282</v>
      </c>
      <c r="AY358" s="212" t="s">
        <v>282</v>
      </c>
      <c r="AZ358" s="212" t="s">
        <v>282</v>
      </c>
      <c r="BA358" s="212" t="s">
        <v>282</v>
      </c>
      <c r="BB358" s="212" t="s">
        <v>282</v>
      </c>
      <c r="BC358" s="212" t="s">
        <v>282</v>
      </c>
      <c r="BD358" s="212" t="s">
        <v>282</v>
      </c>
      <c r="BE358" s="212" t="s">
        <v>282</v>
      </c>
    </row>
    <row r="359" spans="1:57" s="212" customFormat="1" x14ac:dyDescent="0.25">
      <c r="A359" s="212" t="s">
        <v>3013</v>
      </c>
      <c r="B359" s="159" t="s">
        <v>14873</v>
      </c>
      <c r="C359" s="212" t="s">
        <v>272</v>
      </c>
      <c r="D359" s="212" t="s">
        <v>282</v>
      </c>
      <c r="E359" s="212" t="s">
        <v>282</v>
      </c>
      <c r="F359" s="212" t="s">
        <v>282</v>
      </c>
      <c r="G359" s="159" t="s">
        <v>282</v>
      </c>
      <c r="H359" s="159" t="s">
        <v>10507</v>
      </c>
      <c r="I359" s="159" t="s">
        <v>12260</v>
      </c>
      <c r="J359" s="159" t="s">
        <v>273</v>
      </c>
      <c r="K359" s="159">
        <v>8</v>
      </c>
      <c r="L359" s="159" t="s">
        <v>12897</v>
      </c>
      <c r="M359" s="159" t="s">
        <v>273</v>
      </c>
      <c r="N359" s="159" t="s">
        <v>256</v>
      </c>
      <c r="O359" s="159" t="s">
        <v>282</v>
      </c>
      <c r="P359" s="159" t="s">
        <v>282</v>
      </c>
      <c r="Q359" s="159" t="s">
        <v>282</v>
      </c>
      <c r="R359" s="159" t="s">
        <v>282</v>
      </c>
      <c r="S359" s="159" t="s">
        <v>10507</v>
      </c>
      <c r="T359" s="159" t="s">
        <v>406</v>
      </c>
      <c r="U359" s="159" t="s">
        <v>273</v>
      </c>
      <c r="V359" s="161">
        <v>8</v>
      </c>
      <c r="W359" s="161" t="s">
        <v>11862</v>
      </c>
      <c r="X359" s="161" t="s">
        <v>273</v>
      </c>
      <c r="Y359" s="212" t="s">
        <v>282</v>
      </c>
      <c r="Z359" s="212" t="s">
        <v>282</v>
      </c>
      <c r="AA359" s="212" t="s">
        <v>282</v>
      </c>
      <c r="AB359" s="212" t="s">
        <v>282</v>
      </c>
      <c r="AC359" s="212" t="s">
        <v>282</v>
      </c>
      <c r="AD359" s="212" t="s">
        <v>282</v>
      </c>
      <c r="AE359" s="212" t="s">
        <v>282</v>
      </c>
      <c r="AF359" s="212" t="s">
        <v>282</v>
      </c>
      <c r="AG359" s="212" t="s">
        <v>282</v>
      </c>
      <c r="AH359" s="212" t="s">
        <v>282</v>
      </c>
      <c r="AI359" s="212" t="s">
        <v>282</v>
      </c>
      <c r="AJ359" s="212" t="s">
        <v>282</v>
      </c>
      <c r="AK359" s="212" t="s">
        <v>282</v>
      </c>
      <c r="AL359" s="212" t="s">
        <v>282</v>
      </c>
      <c r="AM359" s="212" t="s">
        <v>282</v>
      </c>
      <c r="AN359" s="212" t="s">
        <v>282</v>
      </c>
      <c r="AO359" s="212" t="s">
        <v>282</v>
      </c>
      <c r="AP359" s="212" t="s">
        <v>282</v>
      </c>
      <c r="AQ359" s="212" t="s">
        <v>282</v>
      </c>
      <c r="AR359" s="212" t="s">
        <v>282</v>
      </c>
      <c r="AS359" s="212" t="s">
        <v>282</v>
      </c>
      <c r="AT359" s="212" t="s">
        <v>282</v>
      </c>
      <c r="AU359" s="212" t="s">
        <v>282</v>
      </c>
      <c r="AV359" s="212" t="s">
        <v>282</v>
      </c>
      <c r="AW359" s="212" t="s">
        <v>282</v>
      </c>
      <c r="AX359" s="212" t="s">
        <v>282</v>
      </c>
      <c r="AY359" s="212" t="s">
        <v>282</v>
      </c>
      <c r="AZ359" s="212" t="s">
        <v>282</v>
      </c>
      <c r="BA359" s="212" t="s">
        <v>282</v>
      </c>
      <c r="BB359" s="212" t="s">
        <v>282</v>
      </c>
      <c r="BC359" s="212" t="s">
        <v>282</v>
      </c>
      <c r="BD359" s="212" t="s">
        <v>282</v>
      </c>
      <c r="BE359" s="212" t="s">
        <v>282</v>
      </c>
    </row>
    <row r="360" spans="1:57" s="212" customFormat="1" x14ac:dyDescent="0.25">
      <c r="A360" s="212" t="s">
        <v>9092</v>
      </c>
      <c r="B360" s="159" t="s">
        <v>282</v>
      </c>
      <c r="C360" s="159" t="s">
        <v>9093</v>
      </c>
      <c r="D360" s="212" t="s">
        <v>12332</v>
      </c>
      <c r="E360" s="212" t="s">
        <v>14884</v>
      </c>
      <c r="F360" s="212" t="s">
        <v>182</v>
      </c>
      <c r="G360" s="159" t="s">
        <v>273</v>
      </c>
      <c r="H360" s="159" t="s">
        <v>448</v>
      </c>
      <c r="I360" s="159" t="s">
        <v>14883</v>
      </c>
      <c r="J360" s="159">
        <v>1</v>
      </c>
      <c r="K360" s="159">
        <v>8</v>
      </c>
      <c r="L360" s="159" t="s">
        <v>273</v>
      </c>
      <c r="M360" s="159" t="s">
        <v>10583</v>
      </c>
      <c r="N360" s="159" t="s">
        <v>636</v>
      </c>
      <c r="O360" s="159" t="s">
        <v>282</v>
      </c>
      <c r="P360" s="159" t="s">
        <v>14885</v>
      </c>
      <c r="Q360" s="159" t="s">
        <v>282</v>
      </c>
      <c r="R360" s="159" t="s">
        <v>282</v>
      </c>
      <c r="S360" s="159" t="s">
        <v>282</v>
      </c>
      <c r="T360" s="159" t="s">
        <v>282</v>
      </c>
      <c r="U360" s="159" t="s">
        <v>282</v>
      </c>
      <c r="V360" s="161">
        <v>8</v>
      </c>
      <c r="W360" s="161" t="s">
        <v>282</v>
      </c>
      <c r="X360" s="161" t="s">
        <v>282</v>
      </c>
      <c r="Y360" s="212" t="s">
        <v>282</v>
      </c>
      <c r="Z360" s="212" t="s">
        <v>282</v>
      </c>
      <c r="AA360" s="212" t="s">
        <v>282</v>
      </c>
      <c r="AB360" s="212" t="s">
        <v>282</v>
      </c>
      <c r="AC360" s="212" t="s">
        <v>282</v>
      </c>
      <c r="AD360" s="212" t="s">
        <v>282</v>
      </c>
      <c r="AE360" s="212" t="s">
        <v>282</v>
      </c>
      <c r="AF360" s="212" t="s">
        <v>282</v>
      </c>
      <c r="AG360" s="212" t="s">
        <v>282</v>
      </c>
      <c r="AH360" s="212" t="s">
        <v>282</v>
      </c>
      <c r="AI360" s="212" t="s">
        <v>282</v>
      </c>
      <c r="AJ360" s="212" t="s">
        <v>282</v>
      </c>
      <c r="AK360" s="212" t="s">
        <v>282</v>
      </c>
      <c r="AL360" s="212" t="s">
        <v>282</v>
      </c>
      <c r="AM360" s="212" t="s">
        <v>282</v>
      </c>
      <c r="AN360" s="212" t="s">
        <v>282</v>
      </c>
      <c r="AO360" s="212" t="s">
        <v>282</v>
      </c>
      <c r="AP360" s="212" t="s">
        <v>282</v>
      </c>
      <c r="AQ360" s="212" t="s">
        <v>282</v>
      </c>
      <c r="AR360" s="212" t="s">
        <v>282</v>
      </c>
      <c r="AS360" s="212" t="s">
        <v>282</v>
      </c>
      <c r="AT360" s="212" t="s">
        <v>282</v>
      </c>
      <c r="AU360" s="212" t="s">
        <v>282</v>
      </c>
      <c r="AV360" s="212" t="s">
        <v>282</v>
      </c>
      <c r="AW360" s="212" t="s">
        <v>282</v>
      </c>
      <c r="AX360" s="212" t="s">
        <v>282</v>
      </c>
      <c r="AY360" s="212" t="s">
        <v>282</v>
      </c>
      <c r="AZ360" s="212" t="s">
        <v>282</v>
      </c>
      <c r="BA360" s="212" t="s">
        <v>282</v>
      </c>
      <c r="BB360" s="212" t="s">
        <v>282</v>
      </c>
      <c r="BC360" s="212" t="s">
        <v>282</v>
      </c>
      <c r="BD360" s="212" t="s">
        <v>282</v>
      </c>
      <c r="BE360" s="212" t="s">
        <v>282</v>
      </c>
    </row>
    <row r="361" spans="1:57" s="212" customFormat="1" x14ac:dyDescent="0.25">
      <c r="A361" s="212" t="s">
        <v>9523</v>
      </c>
      <c r="B361" s="159" t="s">
        <v>282</v>
      </c>
      <c r="C361" s="159" t="s">
        <v>4504</v>
      </c>
      <c r="D361" s="212" t="s">
        <v>282</v>
      </c>
      <c r="E361" s="212" t="s">
        <v>14890</v>
      </c>
      <c r="F361" s="212" t="s">
        <v>183</v>
      </c>
      <c r="G361" s="159" t="s">
        <v>282</v>
      </c>
      <c r="H361" s="159" t="s">
        <v>10761</v>
      </c>
      <c r="I361" s="159" t="s">
        <v>273</v>
      </c>
      <c r="J361" s="159">
        <v>5</v>
      </c>
      <c r="K361" s="159">
        <v>4</v>
      </c>
      <c r="L361" s="159" t="s">
        <v>273</v>
      </c>
      <c r="M361" s="159" t="s">
        <v>10534</v>
      </c>
      <c r="N361" s="159" t="s">
        <v>636</v>
      </c>
      <c r="O361" s="159" t="s">
        <v>282</v>
      </c>
      <c r="P361" s="159" t="s">
        <v>14891</v>
      </c>
      <c r="Q361" s="159" t="s">
        <v>282</v>
      </c>
      <c r="R361" s="159" t="s">
        <v>282</v>
      </c>
      <c r="S361" s="159" t="s">
        <v>282</v>
      </c>
      <c r="T361" s="159" t="s">
        <v>282</v>
      </c>
      <c r="U361" s="159" t="s">
        <v>282</v>
      </c>
      <c r="V361" s="161">
        <v>4</v>
      </c>
      <c r="W361" s="161" t="s">
        <v>282</v>
      </c>
      <c r="X361" s="161" t="s">
        <v>282</v>
      </c>
      <c r="Y361" s="212" t="s">
        <v>282</v>
      </c>
      <c r="Z361" s="212" t="s">
        <v>282</v>
      </c>
      <c r="AA361" s="212" t="s">
        <v>282</v>
      </c>
      <c r="AB361" s="212" t="s">
        <v>282</v>
      </c>
      <c r="AC361" s="212" t="s">
        <v>282</v>
      </c>
      <c r="AD361" s="212" t="s">
        <v>282</v>
      </c>
      <c r="AE361" s="212" t="s">
        <v>282</v>
      </c>
      <c r="AF361" s="212" t="s">
        <v>282</v>
      </c>
      <c r="AG361" s="212" t="s">
        <v>282</v>
      </c>
      <c r="AH361" s="212" t="s">
        <v>282</v>
      </c>
      <c r="AI361" s="212" t="s">
        <v>282</v>
      </c>
      <c r="AJ361" s="212" t="s">
        <v>282</v>
      </c>
      <c r="AK361" s="212" t="s">
        <v>282</v>
      </c>
      <c r="AL361" s="212" t="s">
        <v>282</v>
      </c>
      <c r="AM361" s="212" t="s">
        <v>282</v>
      </c>
      <c r="AN361" s="212" t="s">
        <v>282</v>
      </c>
      <c r="AO361" s="212" t="s">
        <v>282</v>
      </c>
      <c r="AP361" s="212" t="s">
        <v>282</v>
      </c>
      <c r="AQ361" s="212" t="s">
        <v>282</v>
      </c>
      <c r="AR361" s="212" t="s">
        <v>282</v>
      </c>
      <c r="AS361" s="212" t="s">
        <v>282</v>
      </c>
      <c r="AT361" s="212" t="s">
        <v>282</v>
      </c>
      <c r="AU361" s="212" t="s">
        <v>282</v>
      </c>
      <c r="AV361" s="212" t="s">
        <v>282</v>
      </c>
      <c r="AW361" s="212" t="s">
        <v>282</v>
      </c>
      <c r="AX361" s="212" t="s">
        <v>282</v>
      </c>
      <c r="AY361" s="212" t="s">
        <v>282</v>
      </c>
      <c r="AZ361" s="212" t="s">
        <v>282</v>
      </c>
      <c r="BA361" s="212" t="s">
        <v>282</v>
      </c>
      <c r="BB361" s="212" t="s">
        <v>282</v>
      </c>
      <c r="BC361" s="212" t="s">
        <v>282</v>
      </c>
      <c r="BD361" s="212" t="s">
        <v>282</v>
      </c>
      <c r="BE361" s="212" t="s">
        <v>282</v>
      </c>
    </row>
    <row r="362" spans="1:57" x14ac:dyDescent="0.25">
      <c r="A362" t="s">
        <v>801</v>
      </c>
      <c r="B362" s="159" t="s">
        <v>282</v>
      </c>
      <c r="C362" t="s">
        <v>10471</v>
      </c>
      <c r="D362" t="s">
        <v>282</v>
      </c>
      <c r="E362" t="s">
        <v>11737</v>
      </c>
      <c r="F362" t="s">
        <v>11237</v>
      </c>
      <c r="G362" s="212">
        <v>80</v>
      </c>
      <c r="H362" s="159" t="s">
        <v>448</v>
      </c>
      <c r="I362" s="159" t="s">
        <v>11736</v>
      </c>
      <c r="J362">
        <v>2</v>
      </c>
      <c r="K362" s="159">
        <v>7</v>
      </c>
      <c r="L362" s="159" t="s">
        <v>273</v>
      </c>
      <c r="M362" s="159" t="s">
        <v>11738</v>
      </c>
      <c r="N362" s="159" t="s">
        <v>636</v>
      </c>
      <c r="O362" s="159" t="s">
        <v>282</v>
      </c>
      <c r="P362" s="159" t="s">
        <v>282</v>
      </c>
      <c r="Q362" s="159" t="s">
        <v>282</v>
      </c>
      <c r="R362" s="159" t="s">
        <v>282</v>
      </c>
      <c r="S362" s="159" t="s">
        <v>282</v>
      </c>
      <c r="T362" s="159" t="s">
        <v>282</v>
      </c>
      <c r="U362" s="159" t="s">
        <v>282</v>
      </c>
      <c r="V362" s="161">
        <v>7</v>
      </c>
      <c r="W362" s="161" t="s">
        <v>282</v>
      </c>
      <c r="X362" s="161" t="s">
        <v>282</v>
      </c>
      <c r="Y362" s="212" t="s">
        <v>282</v>
      </c>
      <c r="Z362" s="212" t="s">
        <v>282</v>
      </c>
      <c r="AA362" s="212" t="s">
        <v>282</v>
      </c>
      <c r="AB362" s="212" t="s">
        <v>282</v>
      </c>
      <c r="AC362" s="212" t="s">
        <v>282</v>
      </c>
      <c r="AD362" s="212" t="s">
        <v>282</v>
      </c>
      <c r="AE362" s="212" t="s">
        <v>282</v>
      </c>
      <c r="AF362" s="212" t="s">
        <v>282</v>
      </c>
      <c r="AG362" s="212" t="s">
        <v>282</v>
      </c>
      <c r="AH362" s="212" t="s">
        <v>282</v>
      </c>
      <c r="AI362" s="212" t="s">
        <v>282</v>
      </c>
      <c r="AJ362" s="212" t="s">
        <v>282</v>
      </c>
      <c r="AK362" s="212" t="s">
        <v>282</v>
      </c>
      <c r="AL362" s="212" t="s">
        <v>282</v>
      </c>
      <c r="AM362" s="212" t="s">
        <v>282</v>
      </c>
      <c r="AN362" s="212" t="s">
        <v>282</v>
      </c>
      <c r="AO362" s="212" t="s">
        <v>282</v>
      </c>
      <c r="AP362" s="212" t="s">
        <v>282</v>
      </c>
      <c r="AQ362" s="212" t="s">
        <v>282</v>
      </c>
      <c r="AR362" s="212" t="s">
        <v>282</v>
      </c>
      <c r="AS362" s="212" t="s">
        <v>282</v>
      </c>
      <c r="AT362" s="212" t="s">
        <v>282</v>
      </c>
      <c r="AU362" s="212" t="s">
        <v>282</v>
      </c>
      <c r="AV362" s="212" t="s">
        <v>282</v>
      </c>
      <c r="AW362" s="212" t="s">
        <v>282</v>
      </c>
      <c r="AX362" s="212" t="s">
        <v>282</v>
      </c>
      <c r="AY362" s="212" t="s">
        <v>282</v>
      </c>
      <c r="AZ362" s="212" t="s">
        <v>282</v>
      </c>
      <c r="BA362" s="212" t="s">
        <v>282</v>
      </c>
      <c r="BB362" s="212" t="s">
        <v>282</v>
      </c>
      <c r="BC362" s="212" t="s">
        <v>282</v>
      </c>
      <c r="BD362" s="212" t="s">
        <v>282</v>
      </c>
      <c r="BE362" s="212" t="s">
        <v>282</v>
      </c>
    </row>
    <row r="363" spans="1:57" s="212" customFormat="1" x14ac:dyDescent="0.25">
      <c r="A363" s="66" t="s">
        <v>8422</v>
      </c>
      <c r="B363" s="159" t="s">
        <v>14904</v>
      </c>
      <c r="C363" s="66" t="s">
        <v>14286</v>
      </c>
      <c r="D363" s="212" t="s">
        <v>282</v>
      </c>
      <c r="E363" s="212" t="s">
        <v>14901</v>
      </c>
      <c r="F363" s="212" t="s">
        <v>183</v>
      </c>
      <c r="G363" s="212" t="s">
        <v>282</v>
      </c>
      <c r="H363" s="159" t="s">
        <v>448</v>
      </c>
      <c r="I363" s="159" t="s">
        <v>14900</v>
      </c>
      <c r="J363" s="212">
        <v>7</v>
      </c>
      <c r="K363" s="159">
        <v>1.4</v>
      </c>
      <c r="L363" s="159" t="s">
        <v>273</v>
      </c>
      <c r="M363" s="159" t="s">
        <v>12563</v>
      </c>
      <c r="N363" s="159" t="s">
        <v>14287</v>
      </c>
      <c r="O363" s="159" t="s">
        <v>282</v>
      </c>
      <c r="P363" s="159" t="s">
        <v>14902</v>
      </c>
      <c r="Q363" s="159" t="s">
        <v>183</v>
      </c>
      <c r="R363" s="159" t="s">
        <v>282</v>
      </c>
      <c r="S363" s="159" t="s">
        <v>448</v>
      </c>
      <c r="T363" s="159" t="s">
        <v>14900</v>
      </c>
      <c r="U363" s="212">
        <v>7</v>
      </c>
      <c r="V363" s="159">
        <v>1.4</v>
      </c>
      <c r="W363" s="161" t="s">
        <v>273</v>
      </c>
      <c r="X363" s="159" t="s">
        <v>12563</v>
      </c>
      <c r="Y363" s="212" t="s">
        <v>811</v>
      </c>
      <c r="Z363" s="212" t="s">
        <v>282</v>
      </c>
      <c r="AA363" s="212" t="s">
        <v>14903</v>
      </c>
      <c r="AB363" s="212" t="s">
        <v>282</v>
      </c>
      <c r="AC363" s="212" t="s">
        <v>282</v>
      </c>
      <c r="AD363" s="212" t="s">
        <v>10507</v>
      </c>
      <c r="AE363" s="212" t="s">
        <v>273</v>
      </c>
      <c r="AF363" s="212" t="s">
        <v>273</v>
      </c>
      <c r="AG363" s="212">
        <v>1.4</v>
      </c>
      <c r="AH363" s="212" t="s">
        <v>273</v>
      </c>
      <c r="AI363" s="212" t="s">
        <v>273</v>
      </c>
      <c r="AJ363" s="212" t="s">
        <v>282</v>
      </c>
      <c r="AK363" s="212" t="s">
        <v>282</v>
      </c>
      <c r="AL363" s="212" t="s">
        <v>282</v>
      </c>
      <c r="AM363" s="212" t="s">
        <v>282</v>
      </c>
      <c r="AN363" s="212" t="s">
        <v>282</v>
      </c>
      <c r="AO363" s="212" t="s">
        <v>282</v>
      </c>
      <c r="AP363" s="212" t="s">
        <v>282</v>
      </c>
      <c r="AQ363" s="212" t="s">
        <v>282</v>
      </c>
      <c r="AR363" s="212" t="s">
        <v>282</v>
      </c>
      <c r="AS363" s="212" t="s">
        <v>282</v>
      </c>
      <c r="AT363" s="212" t="s">
        <v>282</v>
      </c>
      <c r="AU363" s="212" t="s">
        <v>282</v>
      </c>
      <c r="AV363" s="212" t="s">
        <v>282</v>
      </c>
      <c r="AW363" s="212" t="s">
        <v>282</v>
      </c>
      <c r="AX363" s="212" t="s">
        <v>282</v>
      </c>
      <c r="AY363" s="212" t="s">
        <v>282</v>
      </c>
      <c r="AZ363" s="212" t="s">
        <v>282</v>
      </c>
      <c r="BA363" s="212" t="s">
        <v>282</v>
      </c>
      <c r="BB363" s="212" t="s">
        <v>282</v>
      </c>
      <c r="BC363" s="212" t="s">
        <v>282</v>
      </c>
      <c r="BD363" s="212" t="s">
        <v>282</v>
      </c>
      <c r="BE363" s="212" t="s">
        <v>282</v>
      </c>
    </row>
    <row r="364" spans="1:57" s="212" customFormat="1" x14ac:dyDescent="0.25">
      <c r="A364" s="212" t="s">
        <v>645</v>
      </c>
      <c r="B364" s="159" t="s">
        <v>12043</v>
      </c>
      <c r="C364" s="212" t="s">
        <v>266</v>
      </c>
      <c r="D364" s="212" t="s">
        <v>282</v>
      </c>
      <c r="E364" s="212" t="s">
        <v>12040</v>
      </c>
      <c r="F364" s="212" t="s">
        <v>282</v>
      </c>
      <c r="G364" s="212" t="s">
        <v>282</v>
      </c>
      <c r="H364" s="159" t="s">
        <v>10507</v>
      </c>
      <c r="I364" s="159" t="s">
        <v>12041</v>
      </c>
      <c r="J364" s="212">
        <v>7</v>
      </c>
      <c r="K364" s="159">
        <v>8</v>
      </c>
      <c r="L364" s="159" t="s">
        <v>12048</v>
      </c>
      <c r="M364" s="159" t="s">
        <v>273</v>
      </c>
      <c r="N364" s="159" t="s">
        <v>257</v>
      </c>
      <c r="O364" s="159" t="s">
        <v>282</v>
      </c>
      <c r="P364" s="159" t="s">
        <v>12042</v>
      </c>
      <c r="Q364" s="159" t="s">
        <v>282</v>
      </c>
      <c r="R364" s="159" t="s">
        <v>282</v>
      </c>
      <c r="S364" s="159" t="s">
        <v>10507</v>
      </c>
      <c r="T364" s="159" t="s">
        <v>10580</v>
      </c>
      <c r="U364" s="159">
        <v>7</v>
      </c>
      <c r="V364" s="161">
        <v>8</v>
      </c>
      <c r="W364" s="161" t="s">
        <v>12049</v>
      </c>
      <c r="X364" s="161" t="s">
        <v>273</v>
      </c>
      <c r="Y364" s="212" t="s">
        <v>282</v>
      </c>
      <c r="Z364" s="212" t="s">
        <v>282</v>
      </c>
      <c r="AA364" s="212" t="s">
        <v>282</v>
      </c>
      <c r="AB364" s="212" t="s">
        <v>282</v>
      </c>
      <c r="AC364" s="212" t="s">
        <v>282</v>
      </c>
      <c r="AD364" s="212" t="s">
        <v>282</v>
      </c>
      <c r="AE364" s="212" t="s">
        <v>282</v>
      </c>
      <c r="AF364" s="212" t="s">
        <v>282</v>
      </c>
      <c r="AG364" s="212" t="s">
        <v>282</v>
      </c>
      <c r="AH364" s="212" t="s">
        <v>282</v>
      </c>
      <c r="AI364" s="212" t="s">
        <v>282</v>
      </c>
      <c r="AJ364" s="212" t="s">
        <v>282</v>
      </c>
      <c r="AK364" s="212" t="s">
        <v>282</v>
      </c>
      <c r="AL364" s="212" t="s">
        <v>282</v>
      </c>
      <c r="AM364" s="212" t="s">
        <v>282</v>
      </c>
      <c r="AN364" s="212" t="s">
        <v>282</v>
      </c>
      <c r="AO364" s="212" t="s">
        <v>282</v>
      </c>
      <c r="AP364" s="212" t="s">
        <v>282</v>
      </c>
      <c r="AQ364" s="212" t="s">
        <v>282</v>
      </c>
      <c r="AR364" s="212" t="s">
        <v>282</v>
      </c>
      <c r="AS364" s="212" t="s">
        <v>282</v>
      </c>
      <c r="AT364" s="212" t="s">
        <v>282</v>
      </c>
      <c r="AU364" s="212" t="s">
        <v>282</v>
      </c>
      <c r="AV364" s="212" t="s">
        <v>282</v>
      </c>
      <c r="AW364" s="212" t="s">
        <v>282</v>
      </c>
      <c r="AX364" s="212" t="s">
        <v>282</v>
      </c>
      <c r="AY364" s="212" t="s">
        <v>282</v>
      </c>
      <c r="AZ364" s="212" t="s">
        <v>282</v>
      </c>
      <c r="BA364" s="212" t="s">
        <v>282</v>
      </c>
      <c r="BB364" s="212" t="s">
        <v>282</v>
      </c>
      <c r="BC364" s="212" t="s">
        <v>282</v>
      </c>
      <c r="BD364" s="212" t="s">
        <v>282</v>
      </c>
      <c r="BE364" s="212" t="s">
        <v>282</v>
      </c>
    </row>
    <row r="365" spans="1:57" x14ac:dyDescent="0.25">
      <c r="A365" t="s">
        <v>881</v>
      </c>
      <c r="B365" s="159" t="s">
        <v>282</v>
      </c>
      <c r="C365" t="s">
        <v>4772</v>
      </c>
      <c r="D365" t="s">
        <v>282</v>
      </c>
      <c r="E365" t="s">
        <v>11742</v>
      </c>
      <c r="F365" t="s">
        <v>183</v>
      </c>
      <c r="G365" s="212" t="s">
        <v>282</v>
      </c>
      <c r="H365" s="159" t="s">
        <v>635</v>
      </c>
      <c r="I365" s="159" t="s">
        <v>11746</v>
      </c>
      <c r="J365" s="159" t="s">
        <v>273</v>
      </c>
      <c r="K365" s="159">
        <v>16</v>
      </c>
      <c r="L365" s="159" t="s">
        <v>11748</v>
      </c>
      <c r="M365" s="159" t="s">
        <v>10534</v>
      </c>
      <c r="N365" s="159" t="s">
        <v>261</v>
      </c>
      <c r="O365" s="159" t="s">
        <v>282</v>
      </c>
      <c r="P365" s="159" t="s">
        <v>282</v>
      </c>
      <c r="Q365" s="159" t="s">
        <v>282</v>
      </c>
      <c r="R365" s="159" t="s">
        <v>282</v>
      </c>
      <c r="S365" s="159" t="s">
        <v>10507</v>
      </c>
      <c r="T365" s="159" t="s">
        <v>273</v>
      </c>
      <c r="U365" s="159" t="s">
        <v>273</v>
      </c>
      <c r="V365" s="161">
        <v>16</v>
      </c>
      <c r="W365" s="161" t="s">
        <v>11749</v>
      </c>
      <c r="X365" s="161" t="s">
        <v>273</v>
      </c>
      <c r="Y365" s="212" t="s">
        <v>282</v>
      </c>
      <c r="Z365" s="212" t="s">
        <v>282</v>
      </c>
      <c r="AA365" s="212" t="s">
        <v>282</v>
      </c>
      <c r="AB365" s="212" t="s">
        <v>282</v>
      </c>
      <c r="AC365" s="212" t="s">
        <v>282</v>
      </c>
      <c r="AD365" s="212" t="s">
        <v>282</v>
      </c>
      <c r="AE365" s="212" t="s">
        <v>282</v>
      </c>
      <c r="AF365" s="212" t="s">
        <v>282</v>
      </c>
      <c r="AG365" s="212" t="s">
        <v>282</v>
      </c>
      <c r="AH365" s="212" t="s">
        <v>282</v>
      </c>
      <c r="AI365" s="212" t="s">
        <v>282</v>
      </c>
      <c r="AJ365" s="212" t="s">
        <v>282</v>
      </c>
      <c r="AK365" s="212" t="s">
        <v>282</v>
      </c>
      <c r="AL365" s="212" t="s">
        <v>282</v>
      </c>
      <c r="AM365" s="212" t="s">
        <v>282</v>
      </c>
      <c r="AN365" s="212" t="s">
        <v>282</v>
      </c>
      <c r="AO365" s="212" t="s">
        <v>282</v>
      </c>
      <c r="AP365" s="212" t="s">
        <v>282</v>
      </c>
      <c r="AQ365" s="212" t="s">
        <v>282</v>
      </c>
      <c r="AR365" s="212" t="s">
        <v>282</v>
      </c>
      <c r="AS365" s="212" t="s">
        <v>282</v>
      </c>
      <c r="AT365" s="212" t="s">
        <v>282</v>
      </c>
      <c r="AU365" s="212" t="s">
        <v>282</v>
      </c>
      <c r="AV365" s="212" t="s">
        <v>282</v>
      </c>
      <c r="AW365" s="212" t="s">
        <v>282</v>
      </c>
      <c r="AX365" s="212" t="s">
        <v>282</v>
      </c>
      <c r="AY365" s="212" t="s">
        <v>282</v>
      </c>
      <c r="AZ365" s="212" t="s">
        <v>282</v>
      </c>
      <c r="BA365" s="212" t="s">
        <v>282</v>
      </c>
      <c r="BB365" s="212" t="s">
        <v>282</v>
      </c>
      <c r="BC365" s="212" t="s">
        <v>282</v>
      </c>
      <c r="BD365" s="212" t="s">
        <v>282</v>
      </c>
      <c r="BE365" s="212" t="s">
        <v>282</v>
      </c>
    </row>
    <row r="366" spans="1:57" x14ac:dyDescent="0.25">
      <c r="A366" t="s">
        <v>494</v>
      </c>
      <c r="B366" s="159" t="s">
        <v>282</v>
      </c>
      <c r="C366" t="s">
        <v>261</v>
      </c>
      <c r="D366" t="s">
        <v>282</v>
      </c>
      <c r="E366" t="s">
        <v>282</v>
      </c>
      <c r="F366" t="s">
        <v>282</v>
      </c>
      <c r="G366" s="212" t="s">
        <v>282</v>
      </c>
      <c r="H366" s="159" t="s">
        <v>10507</v>
      </c>
      <c r="I366" s="159" t="s">
        <v>10771</v>
      </c>
      <c r="J366">
        <v>7</v>
      </c>
      <c r="K366" s="159">
        <v>8</v>
      </c>
      <c r="L366" s="159" t="s">
        <v>11761</v>
      </c>
      <c r="M366" s="159" t="s">
        <v>273</v>
      </c>
      <c r="N366" s="159" t="s">
        <v>257</v>
      </c>
      <c r="O366" s="159" t="s">
        <v>282</v>
      </c>
      <c r="P366" s="159" t="s">
        <v>282</v>
      </c>
      <c r="Q366" s="159" t="s">
        <v>282</v>
      </c>
      <c r="R366" s="159" t="s">
        <v>282</v>
      </c>
      <c r="S366" s="159" t="s">
        <v>10507</v>
      </c>
      <c r="T366" s="159" t="s">
        <v>10527</v>
      </c>
      <c r="U366">
        <v>7</v>
      </c>
      <c r="V366" s="161">
        <v>8</v>
      </c>
      <c r="W366" s="161" t="s">
        <v>11762</v>
      </c>
      <c r="X366" s="161" t="s">
        <v>273</v>
      </c>
      <c r="Y366" t="s">
        <v>790</v>
      </c>
      <c r="Z366" t="s">
        <v>282</v>
      </c>
      <c r="AA366" t="s">
        <v>282</v>
      </c>
      <c r="AB366" t="s">
        <v>282</v>
      </c>
      <c r="AC366" t="s">
        <v>282</v>
      </c>
      <c r="AD366" t="s">
        <v>10507</v>
      </c>
      <c r="AE366" t="s">
        <v>11754</v>
      </c>
      <c r="AF366">
        <v>7</v>
      </c>
      <c r="AG366">
        <v>8</v>
      </c>
      <c r="AH366" t="s">
        <v>273</v>
      </c>
      <c r="AI366" t="s">
        <v>273</v>
      </c>
      <c r="AJ366" s="212" t="s">
        <v>282</v>
      </c>
      <c r="AK366" s="212" t="s">
        <v>282</v>
      </c>
      <c r="AL366" s="212" t="s">
        <v>282</v>
      </c>
      <c r="AM366" s="212" t="s">
        <v>282</v>
      </c>
      <c r="AN366" s="212" t="s">
        <v>282</v>
      </c>
      <c r="AO366" s="212" t="s">
        <v>282</v>
      </c>
      <c r="AP366" s="212" t="s">
        <v>282</v>
      </c>
      <c r="AQ366" s="212" t="s">
        <v>282</v>
      </c>
      <c r="AR366" s="212" t="s">
        <v>282</v>
      </c>
      <c r="AS366" s="212" t="s">
        <v>282</v>
      </c>
      <c r="AT366" s="212" t="s">
        <v>282</v>
      </c>
      <c r="AU366" s="212" t="s">
        <v>282</v>
      </c>
      <c r="AV366" s="212" t="s">
        <v>282</v>
      </c>
      <c r="AW366" s="212" t="s">
        <v>282</v>
      </c>
      <c r="AX366" s="212" t="s">
        <v>282</v>
      </c>
      <c r="AY366" s="212" t="s">
        <v>282</v>
      </c>
      <c r="AZ366" s="212" t="s">
        <v>282</v>
      </c>
      <c r="BA366" s="212" t="s">
        <v>282</v>
      </c>
      <c r="BB366" s="212" t="s">
        <v>282</v>
      </c>
      <c r="BC366" s="212" t="s">
        <v>282</v>
      </c>
      <c r="BD366" s="212" t="s">
        <v>282</v>
      </c>
      <c r="BE366" s="212" t="s">
        <v>282</v>
      </c>
    </row>
    <row r="367" spans="1:57" x14ac:dyDescent="0.25">
      <c r="A367" t="s">
        <v>4745</v>
      </c>
      <c r="B367" s="159" t="s">
        <v>282</v>
      </c>
      <c r="C367" t="s">
        <v>313</v>
      </c>
      <c r="D367" t="s">
        <v>282</v>
      </c>
      <c r="E367" t="s">
        <v>11765</v>
      </c>
      <c r="F367" t="s">
        <v>183</v>
      </c>
      <c r="G367" s="212" t="s">
        <v>282</v>
      </c>
      <c r="H367" s="159" t="s">
        <v>635</v>
      </c>
      <c r="I367" s="159" t="s">
        <v>273</v>
      </c>
      <c r="J367" s="159" t="s">
        <v>273</v>
      </c>
      <c r="K367" s="159">
        <v>39</v>
      </c>
      <c r="L367" s="159" t="s">
        <v>273</v>
      </c>
      <c r="M367" s="159" t="s">
        <v>10534</v>
      </c>
      <c r="N367" s="159" t="s">
        <v>310</v>
      </c>
      <c r="O367" s="159" t="s">
        <v>282</v>
      </c>
      <c r="P367" s="159" t="s">
        <v>282</v>
      </c>
      <c r="Q367" s="159" t="s">
        <v>282</v>
      </c>
      <c r="R367" s="159" t="s">
        <v>282</v>
      </c>
      <c r="S367" s="159" t="s">
        <v>282</v>
      </c>
      <c r="T367" s="159" t="s">
        <v>282</v>
      </c>
      <c r="U367" s="159" t="s">
        <v>282</v>
      </c>
      <c r="V367" s="161">
        <v>39</v>
      </c>
      <c r="W367" s="161" t="s">
        <v>282</v>
      </c>
      <c r="X367" s="161" t="s">
        <v>282</v>
      </c>
      <c r="Y367" s="212" t="s">
        <v>282</v>
      </c>
      <c r="Z367" s="212" t="s">
        <v>282</v>
      </c>
      <c r="AA367" s="212" t="s">
        <v>282</v>
      </c>
      <c r="AB367" s="212" t="s">
        <v>282</v>
      </c>
      <c r="AC367" s="212" t="s">
        <v>282</v>
      </c>
      <c r="AD367" s="212" t="s">
        <v>282</v>
      </c>
      <c r="AE367" s="212" t="s">
        <v>282</v>
      </c>
      <c r="AF367" s="212" t="s">
        <v>282</v>
      </c>
      <c r="AG367" s="212" t="s">
        <v>282</v>
      </c>
      <c r="AH367" s="212" t="s">
        <v>282</v>
      </c>
      <c r="AI367" s="212" t="s">
        <v>282</v>
      </c>
      <c r="AJ367" s="212" t="s">
        <v>282</v>
      </c>
      <c r="AK367" s="212" t="s">
        <v>282</v>
      </c>
      <c r="AL367" s="212" t="s">
        <v>282</v>
      </c>
      <c r="AM367" s="212" t="s">
        <v>282</v>
      </c>
      <c r="AN367" s="212" t="s">
        <v>282</v>
      </c>
      <c r="AO367" s="212" t="s">
        <v>282</v>
      </c>
      <c r="AP367" s="212" t="s">
        <v>282</v>
      </c>
      <c r="AQ367" s="212" t="s">
        <v>282</v>
      </c>
      <c r="AR367" s="212" t="s">
        <v>282</v>
      </c>
      <c r="AS367" s="212" t="s">
        <v>282</v>
      </c>
      <c r="AT367" s="212" t="s">
        <v>282</v>
      </c>
      <c r="AU367" s="212" t="s">
        <v>282</v>
      </c>
      <c r="AV367" s="212" t="s">
        <v>282</v>
      </c>
      <c r="AW367" s="212" t="s">
        <v>282</v>
      </c>
      <c r="AX367" s="212" t="s">
        <v>282</v>
      </c>
      <c r="AY367" s="212" t="s">
        <v>282</v>
      </c>
      <c r="AZ367" s="212" t="s">
        <v>282</v>
      </c>
      <c r="BA367" s="212" t="s">
        <v>282</v>
      </c>
      <c r="BB367" s="212" t="s">
        <v>282</v>
      </c>
      <c r="BC367" s="212" t="s">
        <v>282</v>
      </c>
      <c r="BD367" s="212" t="s">
        <v>282</v>
      </c>
      <c r="BE367" s="212" t="s">
        <v>282</v>
      </c>
    </row>
    <row r="368" spans="1:57" s="212" customFormat="1" x14ac:dyDescent="0.25">
      <c r="A368" s="212" t="s">
        <v>612</v>
      </c>
      <c r="B368" s="159" t="s">
        <v>11774</v>
      </c>
      <c r="C368" s="212" t="s">
        <v>673</v>
      </c>
      <c r="D368" s="212" t="s">
        <v>282</v>
      </c>
      <c r="E368" s="212" t="s">
        <v>11775</v>
      </c>
      <c r="F368" s="212" t="s">
        <v>183</v>
      </c>
      <c r="G368" s="212" t="s">
        <v>282</v>
      </c>
      <c r="H368" s="159" t="s">
        <v>11776</v>
      </c>
      <c r="I368" s="159" t="s">
        <v>11104</v>
      </c>
      <c r="J368" s="159" t="s">
        <v>273</v>
      </c>
      <c r="K368" s="159">
        <v>6</v>
      </c>
      <c r="L368" s="159" t="s">
        <v>11778</v>
      </c>
      <c r="M368" s="159" t="s">
        <v>10534</v>
      </c>
      <c r="N368" s="159" t="s">
        <v>306</v>
      </c>
      <c r="O368" s="159" t="s">
        <v>282</v>
      </c>
      <c r="P368" s="159" t="s">
        <v>282</v>
      </c>
      <c r="Q368" s="159" t="s">
        <v>282</v>
      </c>
      <c r="R368" s="159" t="s">
        <v>282</v>
      </c>
      <c r="S368" s="159" t="s">
        <v>282</v>
      </c>
      <c r="T368" s="159" t="s">
        <v>282</v>
      </c>
      <c r="U368" s="159" t="s">
        <v>282</v>
      </c>
      <c r="V368" s="161">
        <v>6</v>
      </c>
      <c r="W368" s="161" t="s">
        <v>282</v>
      </c>
      <c r="X368" s="161" t="s">
        <v>282</v>
      </c>
      <c r="Y368" s="212" t="s">
        <v>282</v>
      </c>
      <c r="Z368" s="212" t="s">
        <v>282</v>
      </c>
      <c r="AA368" s="212" t="s">
        <v>282</v>
      </c>
      <c r="AB368" s="212" t="s">
        <v>282</v>
      </c>
      <c r="AC368" s="212" t="s">
        <v>282</v>
      </c>
      <c r="AD368" s="212" t="s">
        <v>282</v>
      </c>
      <c r="AE368" s="212" t="s">
        <v>282</v>
      </c>
      <c r="AF368" s="212" t="s">
        <v>282</v>
      </c>
      <c r="AG368" s="212" t="s">
        <v>282</v>
      </c>
      <c r="AH368" s="212" t="s">
        <v>282</v>
      </c>
      <c r="AI368" s="212" t="s">
        <v>282</v>
      </c>
      <c r="AJ368" s="212" t="s">
        <v>282</v>
      </c>
      <c r="AK368" s="212" t="s">
        <v>282</v>
      </c>
      <c r="AL368" s="212" t="s">
        <v>282</v>
      </c>
      <c r="AM368" s="212" t="s">
        <v>282</v>
      </c>
      <c r="AN368" s="212" t="s">
        <v>282</v>
      </c>
      <c r="AO368" s="212" t="s">
        <v>282</v>
      </c>
      <c r="AP368" s="212" t="s">
        <v>282</v>
      </c>
      <c r="AQ368" s="212" t="s">
        <v>282</v>
      </c>
      <c r="AR368" s="212" t="s">
        <v>282</v>
      </c>
      <c r="AS368" s="212" t="s">
        <v>282</v>
      </c>
      <c r="AT368" s="212" t="s">
        <v>282</v>
      </c>
      <c r="AU368" s="212" t="s">
        <v>282</v>
      </c>
      <c r="AV368" s="212" t="s">
        <v>282</v>
      </c>
      <c r="AW368" s="212" t="s">
        <v>282</v>
      </c>
      <c r="AX368" s="212" t="s">
        <v>282</v>
      </c>
      <c r="AY368" s="212" t="s">
        <v>282</v>
      </c>
      <c r="AZ368" s="212" t="s">
        <v>282</v>
      </c>
      <c r="BA368" s="212" t="s">
        <v>282</v>
      </c>
      <c r="BB368" s="212" t="s">
        <v>282</v>
      </c>
      <c r="BC368" s="212" t="s">
        <v>282</v>
      </c>
      <c r="BD368" s="212" t="s">
        <v>282</v>
      </c>
      <c r="BE368" s="212" t="s">
        <v>282</v>
      </c>
    </row>
    <row r="369" spans="1:57" s="212" customFormat="1" x14ac:dyDescent="0.25">
      <c r="A369" s="212" t="s">
        <v>8436</v>
      </c>
      <c r="B369" s="159" t="s">
        <v>14915</v>
      </c>
      <c r="C369" s="212" t="s">
        <v>258</v>
      </c>
      <c r="D369" s="212" t="s">
        <v>282</v>
      </c>
      <c r="E369" s="212" t="s">
        <v>12415</v>
      </c>
      <c r="F369" s="212" t="s">
        <v>282</v>
      </c>
      <c r="G369" s="212" t="s">
        <v>282</v>
      </c>
      <c r="H369" s="159" t="s">
        <v>10507</v>
      </c>
      <c r="I369" s="159" t="s">
        <v>14910</v>
      </c>
      <c r="J369" s="159">
        <v>7</v>
      </c>
      <c r="K369" s="159">
        <v>12</v>
      </c>
      <c r="L369" s="159" t="s">
        <v>273</v>
      </c>
      <c r="M369" s="159" t="s">
        <v>273</v>
      </c>
      <c r="N369" s="159" t="s">
        <v>790</v>
      </c>
      <c r="O369" s="159" t="s">
        <v>282</v>
      </c>
      <c r="P369" s="159" t="s">
        <v>282</v>
      </c>
      <c r="Q369" s="159" t="s">
        <v>282</v>
      </c>
      <c r="R369" s="159" t="s">
        <v>282</v>
      </c>
      <c r="S369" s="159" t="s">
        <v>10507</v>
      </c>
      <c r="T369" s="159" t="s">
        <v>273</v>
      </c>
      <c r="U369" s="159">
        <v>7</v>
      </c>
      <c r="V369" s="161">
        <v>12</v>
      </c>
      <c r="W369" s="161" t="s">
        <v>273</v>
      </c>
      <c r="X369" s="161" t="s">
        <v>273</v>
      </c>
      <c r="Y369" s="212" t="s">
        <v>282</v>
      </c>
      <c r="Z369" s="212" t="s">
        <v>282</v>
      </c>
      <c r="AA369" s="212" t="s">
        <v>282</v>
      </c>
      <c r="AB369" s="212" t="s">
        <v>282</v>
      </c>
      <c r="AC369" s="212" t="s">
        <v>282</v>
      </c>
      <c r="AD369" s="212" t="s">
        <v>282</v>
      </c>
      <c r="AE369" s="212" t="s">
        <v>282</v>
      </c>
      <c r="AF369" s="212" t="s">
        <v>282</v>
      </c>
      <c r="AG369" s="212" t="s">
        <v>282</v>
      </c>
      <c r="AH369" s="212" t="s">
        <v>282</v>
      </c>
      <c r="AI369" s="212" t="s">
        <v>282</v>
      </c>
      <c r="AJ369" s="212" t="s">
        <v>282</v>
      </c>
      <c r="AK369" s="212" t="s">
        <v>282</v>
      </c>
      <c r="AL369" s="212" t="s">
        <v>282</v>
      </c>
      <c r="AM369" s="212" t="s">
        <v>282</v>
      </c>
      <c r="AN369" s="212" t="s">
        <v>282</v>
      </c>
      <c r="AO369" s="212" t="s">
        <v>282</v>
      </c>
      <c r="AP369" s="212" t="s">
        <v>282</v>
      </c>
      <c r="AQ369" s="212" t="s">
        <v>282</v>
      </c>
      <c r="AR369" s="212" t="s">
        <v>282</v>
      </c>
      <c r="AS369" s="212" t="s">
        <v>282</v>
      </c>
      <c r="AT369" s="212" t="s">
        <v>282</v>
      </c>
      <c r="AU369" s="212" t="s">
        <v>282</v>
      </c>
      <c r="AV369" s="212" t="s">
        <v>282</v>
      </c>
      <c r="AW369" s="212" t="s">
        <v>282</v>
      </c>
      <c r="AX369" s="212" t="s">
        <v>282</v>
      </c>
      <c r="AY369" s="212" t="s">
        <v>282</v>
      </c>
      <c r="AZ369" s="212" t="s">
        <v>282</v>
      </c>
      <c r="BA369" s="212" t="s">
        <v>282</v>
      </c>
      <c r="BB369" s="212" t="s">
        <v>282</v>
      </c>
      <c r="BC369" s="212" t="s">
        <v>282</v>
      </c>
      <c r="BD369" s="212" t="s">
        <v>282</v>
      </c>
      <c r="BE369" s="212" t="s">
        <v>282</v>
      </c>
    </row>
    <row r="370" spans="1:57" x14ac:dyDescent="0.25">
      <c r="A370" t="s">
        <v>711</v>
      </c>
      <c r="B370" s="159" t="s">
        <v>11784</v>
      </c>
      <c r="C370" t="s">
        <v>246</v>
      </c>
      <c r="D370" t="s">
        <v>282</v>
      </c>
      <c r="E370" t="s">
        <v>282</v>
      </c>
      <c r="F370" t="s">
        <v>282</v>
      </c>
      <c r="G370" s="212" t="s">
        <v>282</v>
      </c>
      <c r="H370" s="159" t="s">
        <v>10507</v>
      </c>
      <c r="I370" s="159" t="s">
        <v>11783</v>
      </c>
      <c r="J370">
        <v>7</v>
      </c>
      <c r="K370" s="159">
        <v>6</v>
      </c>
      <c r="L370" s="159" t="s">
        <v>273</v>
      </c>
      <c r="M370" s="159" t="s">
        <v>273</v>
      </c>
      <c r="N370" s="159" t="s">
        <v>252</v>
      </c>
      <c r="O370" s="159" t="s">
        <v>282</v>
      </c>
      <c r="P370" s="159" t="s">
        <v>282</v>
      </c>
      <c r="Q370" s="159" t="s">
        <v>282</v>
      </c>
      <c r="R370" s="159" t="s">
        <v>282</v>
      </c>
      <c r="S370" s="159" t="s">
        <v>10507</v>
      </c>
      <c r="T370" s="159" t="s">
        <v>10654</v>
      </c>
      <c r="U370">
        <v>21</v>
      </c>
      <c r="V370" s="161">
        <v>6</v>
      </c>
      <c r="W370" s="161" t="s">
        <v>273</v>
      </c>
      <c r="X370" s="161" t="s">
        <v>273</v>
      </c>
      <c r="Y370" s="212" t="s">
        <v>282</v>
      </c>
      <c r="Z370" s="212" t="s">
        <v>282</v>
      </c>
      <c r="AA370" s="212" t="s">
        <v>282</v>
      </c>
      <c r="AB370" s="212" t="s">
        <v>282</v>
      </c>
      <c r="AC370" s="212" t="s">
        <v>282</v>
      </c>
      <c r="AD370" s="212" t="s">
        <v>282</v>
      </c>
      <c r="AE370" s="212" t="s">
        <v>282</v>
      </c>
      <c r="AF370" s="212" t="s">
        <v>282</v>
      </c>
      <c r="AG370" s="212" t="s">
        <v>282</v>
      </c>
      <c r="AH370" s="212" t="s">
        <v>282</v>
      </c>
      <c r="AI370" s="212" t="s">
        <v>282</v>
      </c>
      <c r="AJ370" s="212" t="s">
        <v>282</v>
      </c>
      <c r="AK370" s="212" t="s">
        <v>282</v>
      </c>
      <c r="AL370" s="212" t="s">
        <v>282</v>
      </c>
      <c r="AM370" s="212" t="s">
        <v>282</v>
      </c>
      <c r="AN370" s="212" t="s">
        <v>282</v>
      </c>
      <c r="AO370" s="212" t="s">
        <v>282</v>
      </c>
      <c r="AP370" s="212" t="s">
        <v>282</v>
      </c>
      <c r="AQ370" s="212" t="s">
        <v>282</v>
      </c>
      <c r="AR370" s="212" t="s">
        <v>282</v>
      </c>
      <c r="AS370" s="212" t="s">
        <v>282</v>
      </c>
      <c r="AT370" s="212" t="s">
        <v>282</v>
      </c>
      <c r="AU370" s="212" t="s">
        <v>282</v>
      </c>
      <c r="AV370" s="212" t="s">
        <v>282</v>
      </c>
      <c r="AW370" s="212" t="s">
        <v>282</v>
      </c>
      <c r="AX370" s="212" t="s">
        <v>282</v>
      </c>
      <c r="AY370" s="212" t="s">
        <v>282</v>
      </c>
      <c r="AZ370" s="212" t="s">
        <v>282</v>
      </c>
      <c r="BA370" s="212" t="s">
        <v>282</v>
      </c>
      <c r="BB370" s="212" t="s">
        <v>282</v>
      </c>
      <c r="BC370" s="212" t="s">
        <v>282</v>
      </c>
      <c r="BD370" s="212" t="s">
        <v>282</v>
      </c>
      <c r="BE370" s="212" t="s">
        <v>282</v>
      </c>
    </row>
    <row r="371" spans="1:57" s="212" customFormat="1" x14ac:dyDescent="0.25">
      <c r="A371" s="212" t="s">
        <v>8814</v>
      </c>
      <c r="B371" s="159" t="s">
        <v>282</v>
      </c>
      <c r="C371" s="212" t="s">
        <v>255</v>
      </c>
      <c r="D371" s="212" t="s">
        <v>282</v>
      </c>
      <c r="E371" s="212" t="s">
        <v>282</v>
      </c>
      <c r="F371" s="212" t="s">
        <v>282</v>
      </c>
      <c r="G371" s="212" t="s">
        <v>282</v>
      </c>
      <c r="H371" s="159" t="s">
        <v>10507</v>
      </c>
      <c r="I371" s="159" t="s">
        <v>11056</v>
      </c>
      <c r="J371" s="159" t="s">
        <v>273</v>
      </c>
      <c r="K371" s="159">
        <v>12</v>
      </c>
      <c r="L371" s="159" t="s">
        <v>273</v>
      </c>
      <c r="M371" s="159" t="s">
        <v>273</v>
      </c>
      <c r="N371" s="159" t="s">
        <v>790</v>
      </c>
      <c r="O371" s="159" t="s">
        <v>282</v>
      </c>
      <c r="P371" s="159" t="s">
        <v>282</v>
      </c>
      <c r="Q371" s="159" t="s">
        <v>282</v>
      </c>
      <c r="R371" s="159" t="s">
        <v>282</v>
      </c>
      <c r="S371" s="159" t="s">
        <v>10507</v>
      </c>
      <c r="T371" s="159" t="s">
        <v>14922</v>
      </c>
      <c r="U371" s="159" t="s">
        <v>273</v>
      </c>
      <c r="V371" s="161">
        <v>12</v>
      </c>
      <c r="W371" s="161" t="s">
        <v>335</v>
      </c>
      <c r="X371" s="161" t="s">
        <v>273</v>
      </c>
      <c r="Y371" s="212" t="s">
        <v>282</v>
      </c>
      <c r="Z371" s="212" t="s">
        <v>282</v>
      </c>
      <c r="AA371" s="212" t="s">
        <v>282</v>
      </c>
      <c r="AB371" s="212" t="s">
        <v>282</v>
      </c>
      <c r="AC371" s="212" t="s">
        <v>282</v>
      </c>
      <c r="AD371" s="212" t="s">
        <v>282</v>
      </c>
      <c r="AE371" s="212" t="s">
        <v>282</v>
      </c>
      <c r="AF371" s="212" t="s">
        <v>282</v>
      </c>
      <c r="AG371" s="212" t="s">
        <v>282</v>
      </c>
      <c r="AH371" s="212" t="s">
        <v>282</v>
      </c>
      <c r="AI371" s="212" t="s">
        <v>282</v>
      </c>
      <c r="AJ371" s="212" t="s">
        <v>282</v>
      </c>
      <c r="AK371" s="212" t="s">
        <v>282</v>
      </c>
      <c r="AL371" s="212" t="s">
        <v>282</v>
      </c>
      <c r="AM371" s="212" t="s">
        <v>282</v>
      </c>
      <c r="AN371" s="212" t="s">
        <v>282</v>
      </c>
      <c r="AO371" s="212" t="s">
        <v>282</v>
      </c>
      <c r="AP371" s="212" t="s">
        <v>282</v>
      </c>
      <c r="AQ371" s="212" t="s">
        <v>282</v>
      </c>
      <c r="AR371" s="212" t="s">
        <v>282</v>
      </c>
      <c r="AS371" s="212" t="s">
        <v>282</v>
      </c>
      <c r="AT371" s="212" t="s">
        <v>282</v>
      </c>
      <c r="AU371" s="212" t="s">
        <v>282</v>
      </c>
      <c r="AV371" s="212" t="s">
        <v>282</v>
      </c>
      <c r="AW371" s="212" t="s">
        <v>282</v>
      </c>
      <c r="AX371" s="212" t="s">
        <v>282</v>
      </c>
      <c r="AY371" s="212" t="s">
        <v>282</v>
      </c>
      <c r="AZ371" s="212" t="s">
        <v>282</v>
      </c>
      <c r="BA371" s="212" t="s">
        <v>282</v>
      </c>
      <c r="BB371" s="212" t="s">
        <v>282</v>
      </c>
      <c r="BC371" s="212" t="s">
        <v>282</v>
      </c>
      <c r="BD371" s="212" t="s">
        <v>282</v>
      </c>
      <c r="BE371" s="212" t="s">
        <v>282</v>
      </c>
    </row>
    <row r="372" spans="1:57" s="212" customFormat="1" x14ac:dyDescent="0.25">
      <c r="A372" s="212" t="s">
        <v>10022</v>
      </c>
      <c r="B372" s="159" t="s">
        <v>13890</v>
      </c>
      <c r="C372" s="212" t="s">
        <v>17960</v>
      </c>
      <c r="D372" s="212" t="s">
        <v>282</v>
      </c>
      <c r="E372" s="212" t="s">
        <v>14931</v>
      </c>
      <c r="F372" s="212" t="s">
        <v>183</v>
      </c>
      <c r="G372" s="212" t="s">
        <v>282</v>
      </c>
      <c r="H372" s="159" t="s">
        <v>448</v>
      </c>
      <c r="I372" s="159" t="s">
        <v>11240</v>
      </c>
      <c r="J372" s="159">
        <v>5</v>
      </c>
      <c r="K372" s="159">
        <v>6</v>
      </c>
      <c r="L372" s="159" t="s">
        <v>273</v>
      </c>
      <c r="M372" s="159" t="s">
        <v>273</v>
      </c>
      <c r="N372" s="159" t="s">
        <v>246</v>
      </c>
      <c r="O372" s="159" t="s">
        <v>282</v>
      </c>
      <c r="P372" s="159" t="s">
        <v>282</v>
      </c>
      <c r="Q372" s="159" t="s">
        <v>282</v>
      </c>
      <c r="R372" s="159" t="s">
        <v>282</v>
      </c>
      <c r="S372" s="159" t="s">
        <v>10507</v>
      </c>
      <c r="T372" s="159" t="s">
        <v>406</v>
      </c>
      <c r="U372" s="159">
        <v>7</v>
      </c>
      <c r="V372" s="161">
        <v>6</v>
      </c>
      <c r="W372" s="161" t="s">
        <v>273</v>
      </c>
      <c r="X372" s="161" t="s">
        <v>273</v>
      </c>
      <c r="Y372" s="212" t="s">
        <v>282</v>
      </c>
      <c r="Z372" s="212" t="s">
        <v>282</v>
      </c>
      <c r="AA372" s="212" t="s">
        <v>282</v>
      </c>
      <c r="AB372" s="212" t="s">
        <v>282</v>
      </c>
      <c r="AC372" s="212" t="s">
        <v>282</v>
      </c>
      <c r="AD372" s="212" t="s">
        <v>282</v>
      </c>
      <c r="AE372" s="212" t="s">
        <v>282</v>
      </c>
      <c r="AF372" s="212" t="s">
        <v>282</v>
      </c>
      <c r="AG372" s="212" t="s">
        <v>282</v>
      </c>
      <c r="AH372" s="212" t="s">
        <v>282</v>
      </c>
      <c r="AI372" s="212" t="s">
        <v>282</v>
      </c>
      <c r="AJ372" s="212" t="s">
        <v>282</v>
      </c>
      <c r="AK372" s="212" t="s">
        <v>282</v>
      </c>
      <c r="AL372" s="212" t="s">
        <v>282</v>
      </c>
      <c r="AM372" s="212" t="s">
        <v>282</v>
      </c>
      <c r="AN372" s="212" t="s">
        <v>282</v>
      </c>
      <c r="AO372" s="212" t="s">
        <v>282</v>
      </c>
      <c r="AP372" s="212" t="s">
        <v>282</v>
      </c>
      <c r="AQ372" s="212" t="s">
        <v>282</v>
      </c>
      <c r="AR372" s="212" t="s">
        <v>282</v>
      </c>
      <c r="AS372" s="212" t="s">
        <v>282</v>
      </c>
      <c r="AT372" s="212" t="s">
        <v>282</v>
      </c>
      <c r="AU372" s="212" t="s">
        <v>282</v>
      </c>
      <c r="AV372" s="212" t="s">
        <v>282</v>
      </c>
      <c r="AW372" s="212" t="s">
        <v>282</v>
      </c>
      <c r="AX372" s="212" t="s">
        <v>282</v>
      </c>
      <c r="AY372" s="212" t="s">
        <v>282</v>
      </c>
      <c r="AZ372" s="212" t="s">
        <v>282</v>
      </c>
      <c r="BA372" s="212" t="s">
        <v>282</v>
      </c>
      <c r="BB372" s="212" t="s">
        <v>282</v>
      </c>
      <c r="BC372" s="212" t="s">
        <v>282</v>
      </c>
      <c r="BD372" s="212" t="s">
        <v>282</v>
      </c>
      <c r="BE372" s="212" t="s">
        <v>282</v>
      </c>
    </row>
    <row r="373" spans="1:57" s="212" customFormat="1" x14ac:dyDescent="0.25">
      <c r="A373" s="212" t="s">
        <v>6783</v>
      </c>
      <c r="B373" s="159" t="s">
        <v>13378</v>
      </c>
      <c r="C373" s="212" t="s">
        <v>261</v>
      </c>
      <c r="D373" s="212" t="s">
        <v>282</v>
      </c>
      <c r="E373" s="212" t="s">
        <v>282</v>
      </c>
      <c r="F373" s="212" t="s">
        <v>282</v>
      </c>
      <c r="G373" s="212" t="s">
        <v>282</v>
      </c>
      <c r="H373" s="159" t="s">
        <v>10507</v>
      </c>
      <c r="I373" s="159" t="s">
        <v>10771</v>
      </c>
      <c r="J373" s="159" t="s">
        <v>273</v>
      </c>
      <c r="K373" s="159">
        <v>6</v>
      </c>
      <c r="L373" s="159" t="s">
        <v>273</v>
      </c>
      <c r="M373" s="159" t="s">
        <v>273</v>
      </c>
      <c r="N373" s="159" t="s">
        <v>257</v>
      </c>
      <c r="O373" s="159" t="s">
        <v>282</v>
      </c>
      <c r="P373" s="159" t="s">
        <v>282</v>
      </c>
      <c r="Q373" s="159" t="s">
        <v>282</v>
      </c>
      <c r="R373" s="159" t="s">
        <v>282</v>
      </c>
      <c r="S373" s="159" t="s">
        <v>10507</v>
      </c>
      <c r="T373" s="159" t="s">
        <v>10527</v>
      </c>
      <c r="U373" s="159" t="s">
        <v>273</v>
      </c>
      <c r="V373" s="161">
        <v>6</v>
      </c>
      <c r="W373" s="161" t="s">
        <v>273</v>
      </c>
      <c r="X373" s="161" t="s">
        <v>273</v>
      </c>
      <c r="Y373" s="212" t="s">
        <v>282</v>
      </c>
      <c r="Z373" s="212" t="s">
        <v>282</v>
      </c>
      <c r="AA373" s="212" t="s">
        <v>282</v>
      </c>
      <c r="AB373" s="212" t="s">
        <v>282</v>
      </c>
      <c r="AC373" s="212" t="s">
        <v>282</v>
      </c>
      <c r="AD373" s="212" t="s">
        <v>282</v>
      </c>
      <c r="AE373" s="212" t="s">
        <v>282</v>
      </c>
      <c r="AF373" s="212" t="s">
        <v>282</v>
      </c>
      <c r="AG373" s="212" t="s">
        <v>282</v>
      </c>
      <c r="AH373" s="212" t="s">
        <v>282</v>
      </c>
      <c r="AI373" s="212" t="s">
        <v>282</v>
      </c>
      <c r="AJ373" s="212" t="s">
        <v>282</v>
      </c>
      <c r="AK373" s="212" t="s">
        <v>282</v>
      </c>
      <c r="AL373" s="212" t="s">
        <v>282</v>
      </c>
      <c r="AM373" s="212" t="s">
        <v>282</v>
      </c>
      <c r="AN373" s="212" t="s">
        <v>282</v>
      </c>
      <c r="AO373" s="212" t="s">
        <v>282</v>
      </c>
      <c r="AP373" s="212" t="s">
        <v>282</v>
      </c>
      <c r="AQ373" s="212" t="s">
        <v>282</v>
      </c>
      <c r="AR373" s="212" t="s">
        <v>282</v>
      </c>
      <c r="AS373" s="212" t="s">
        <v>282</v>
      </c>
      <c r="AT373" s="212" t="s">
        <v>282</v>
      </c>
      <c r="AU373" s="212" t="s">
        <v>282</v>
      </c>
      <c r="AV373" s="212" t="s">
        <v>282</v>
      </c>
      <c r="AW373" s="212" t="s">
        <v>282</v>
      </c>
      <c r="AX373" s="212" t="s">
        <v>282</v>
      </c>
      <c r="AY373" s="212" t="s">
        <v>282</v>
      </c>
      <c r="AZ373" s="212" t="s">
        <v>282</v>
      </c>
      <c r="BA373" s="212" t="s">
        <v>282</v>
      </c>
      <c r="BB373" s="212" t="s">
        <v>282</v>
      </c>
      <c r="BC373" s="212" t="s">
        <v>282</v>
      </c>
      <c r="BD373" s="212" t="s">
        <v>282</v>
      </c>
      <c r="BE373" s="212" t="s">
        <v>282</v>
      </c>
    </row>
    <row r="374" spans="1:57" s="212" customFormat="1" x14ac:dyDescent="0.25">
      <c r="A374" s="212" t="s">
        <v>15751</v>
      </c>
      <c r="B374" s="159" t="s">
        <v>282</v>
      </c>
      <c r="C374" s="212" t="s">
        <v>670</v>
      </c>
      <c r="D374" s="212" t="s">
        <v>282</v>
      </c>
      <c r="E374" s="212" t="s">
        <v>15753</v>
      </c>
      <c r="F374" s="159" t="s">
        <v>183</v>
      </c>
      <c r="G374" s="159" t="s">
        <v>282</v>
      </c>
      <c r="H374" s="159" t="s">
        <v>10761</v>
      </c>
      <c r="I374" s="159" t="s">
        <v>10853</v>
      </c>
      <c r="J374" s="159">
        <v>1</v>
      </c>
      <c r="K374" s="159">
        <v>8</v>
      </c>
      <c r="L374" s="159" t="s">
        <v>15755</v>
      </c>
      <c r="M374" s="159" t="s">
        <v>15752</v>
      </c>
      <c r="N374" s="159" t="s">
        <v>636</v>
      </c>
      <c r="O374" s="161" t="s">
        <v>282</v>
      </c>
      <c r="P374" s="161" t="s">
        <v>15754</v>
      </c>
      <c r="Q374" s="161" t="s">
        <v>282</v>
      </c>
      <c r="R374" s="161" t="s">
        <v>282</v>
      </c>
      <c r="S374" s="161" t="s">
        <v>282</v>
      </c>
      <c r="T374" s="161" t="s">
        <v>282</v>
      </c>
      <c r="U374" s="161" t="s">
        <v>282</v>
      </c>
      <c r="V374" s="161">
        <v>8</v>
      </c>
      <c r="W374" s="161" t="s">
        <v>282</v>
      </c>
      <c r="X374" s="161" t="s">
        <v>282</v>
      </c>
      <c r="Y374" s="212" t="s">
        <v>282</v>
      </c>
      <c r="Z374" s="212" t="s">
        <v>282</v>
      </c>
      <c r="AA374" s="212" t="s">
        <v>282</v>
      </c>
      <c r="AB374" s="212" t="s">
        <v>282</v>
      </c>
      <c r="AC374" s="212" t="s">
        <v>282</v>
      </c>
      <c r="AD374" s="212" t="s">
        <v>282</v>
      </c>
      <c r="AE374" s="212" t="s">
        <v>282</v>
      </c>
      <c r="AF374" s="212" t="s">
        <v>282</v>
      </c>
      <c r="AG374" s="212" t="s">
        <v>282</v>
      </c>
      <c r="AH374" s="212" t="s">
        <v>282</v>
      </c>
      <c r="AI374" s="212" t="s">
        <v>282</v>
      </c>
      <c r="AJ374" s="212" t="s">
        <v>282</v>
      </c>
      <c r="AK374" s="212" t="s">
        <v>282</v>
      </c>
      <c r="AL374" s="212" t="s">
        <v>282</v>
      </c>
      <c r="AM374" s="212" t="s">
        <v>282</v>
      </c>
      <c r="AN374" s="212" t="s">
        <v>282</v>
      </c>
      <c r="AO374" s="212" t="s">
        <v>282</v>
      </c>
      <c r="AP374" s="212" t="s">
        <v>282</v>
      </c>
      <c r="AQ374" s="212" t="s">
        <v>282</v>
      </c>
      <c r="AR374" s="212" t="s">
        <v>282</v>
      </c>
      <c r="AS374" s="212" t="s">
        <v>282</v>
      </c>
      <c r="AT374" s="212" t="s">
        <v>282</v>
      </c>
      <c r="AU374" s="212" t="s">
        <v>282</v>
      </c>
      <c r="AV374" s="212" t="s">
        <v>282</v>
      </c>
      <c r="AW374" s="212" t="s">
        <v>282</v>
      </c>
      <c r="AX374" s="212" t="s">
        <v>282</v>
      </c>
      <c r="AY374" s="212" t="s">
        <v>282</v>
      </c>
      <c r="AZ374" s="212" t="s">
        <v>282</v>
      </c>
      <c r="BA374" s="212" t="s">
        <v>282</v>
      </c>
      <c r="BB374" s="212" t="s">
        <v>282</v>
      </c>
      <c r="BC374" s="212" t="s">
        <v>282</v>
      </c>
      <c r="BD374" s="212" t="s">
        <v>282</v>
      </c>
      <c r="BE374" s="212" t="s">
        <v>282</v>
      </c>
    </row>
    <row r="375" spans="1:57" x14ac:dyDescent="0.25">
      <c r="A375" t="s">
        <v>8453</v>
      </c>
      <c r="B375" s="159" t="s">
        <v>15294</v>
      </c>
      <c r="C375" t="s">
        <v>673</v>
      </c>
      <c r="D375" t="s">
        <v>15296</v>
      </c>
      <c r="E375" t="s">
        <v>15295</v>
      </c>
      <c r="F375" t="s">
        <v>183</v>
      </c>
      <c r="G375" s="212" t="s">
        <v>282</v>
      </c>
      <c r="H375" s="159" t="s">
        <v>10761</v>
      </c>
      <c r="I375" s="159" t="s">
        <v>11104</v>
      </c>
      <c r="J375" s="159">
        <v>1</v>
      </c>
      <c r="K375" s="159">
        <v>8</v>
      </c>
      <c r="L375" s="159" t="s">
        <v>273</v>
      </c>
      <c r="M375" s="159" t="s">
        <v>10534</v>
      </c>
      <c r="N375" s="159" t="s">
        <v>636</v>
      </c>
      <c r="O375" s="159" t="s">
        <v>282</v>
      </c>
      <c r="P375" s="159" t="s">
        <v>15297</v>
      </c>
      <c r="Q375" s="159" t="s">
        <v>282</v>
      </c>
      <c r="R375" s="159" t="s">
        <v>282</v>
      </c>
      <c r="S375" s="159" t="s">
        <v>282</v>
      </c>
      <c r="T375" s="159" t="s">
        <v>282</v>
      </c>
      <c r="U375" s="159" t="s">
        <v>282</v>
      </c>
      <c r="V375" s="161">
        <v>8</v>
      </c>
      <c r="W375" s="161" t="s">
        <v>282</v>
      </c>
      <c r="X375" s="161" t="s">
        <v>282</v>
      </c>
      <c r="Y375" s="212" t="s">
        <v>282</v>
      </c>
      <c r="Z375" s="212" t="s">
        <v>282</v>
      </c>
      <c r="AA375" s="212" t="s">
        <v>282</v>
      </c>
      <c r="AB375" s="212" t="s">
        <v>282</v>
      </c>
      <c r="AC375" s="212" t="s">
        <v>282</v>
      </c>
      <c r="AD375" s="212" t="s">
        <v>282</v>
      </c>
      <c r="AE375" s="212" t="s">
        <v>282</v>
      </c>
      <c r="AF375" s="212" t="s">
        <v>282</v>
      </c>
      <c r="AG375" s="212" t="s">
        <v>282</v>
      </c>
      <c r="AH375" s="212" t="s">
        <v>282</v>
      </c>
      <c r="AI375" s="212" t="s">
        <v>282</v>
      </c>
      <c r="AJ375" s="212" t="s">
        <v>282</v>
      </c>
      <c r="AK375" s="212" t="s">
        <v>282</v>
      </c>
      <c r="AL375" s="212" t="s">
        <v>282</v>
      </c>
      <c r="AM375" s="212" t="s">
        <v>282</v>
      </c>
      <c r="AN375" s="212" t="s">
        <v>282</v>
      </c>
      <c r="AO375" s="212" t="s">
        <v>282</v>
      </c>
      <c r="AP375" s="212" t="s">
        <v>282</v>
      </c>
      <c r="AQ375" s="212" t="s">
        <v>282</v>
      </c>
      <c r="AR375" s="212" t="s">
        <v>282</v>
      </c>
      <c r="AS375" s="212" t="s">
        <v>282</v>
      </c>
      <c r="AT375" s="212" t="s">
        <v>282</v>
      </c>
      <c r="AU375" s="212" t="s">
        <v>282</v>
      </c>
      <c r="AV375" s="212" t="s">
        <v>282</v>
      </c>
      <c r="AW375" s="212" t="s">
        <v>282</v>
      </c>
      <c r="AX375" s="212" t="s">
        <v>282</v>
      </c>
      <c r="AY375" s="212" t="s">
        <v>282</v>
      </c>
      <c r="AZ375" s="212" t="s">
        <v>282</v>
      </c>
      <c r="BA375" s="212" t="s">
        <v>282</v>
      </c>
      <c r="BB375" s="212" t="s">
        <v>282</v>
      </c>
      <c r="BC375" s="212" t="s">
        <v>282</v>
      </c>
      <c r="BD375" s="212" t="s">
        <v>282</v>
      </c>
      <c r="BE375" s="212" t="s">
        <v>282</v>
      </c>
    </row>
    <row r="376" spans="1:57" s="212" customFormat="1" x14ac:dyDescent="0.25">
      <c r="A376" s="212" t="s">
        <v>10105</v>
      </c>
      <c r="B376" s="159" t="s">
        <v>282</v>
      </c>
      <c r="C376" s="212" t="s">
        <v>680</v>
      </c>
      <c r="D376" s="212" t="s">
        <v>11795</v>
      </c>
      <c r="E376" s="212" t="s">
        <v>11797</v>
      </c>
      <c r="F376" s="212" t="s">
        <v>183</v>
      </c>
      <c r="G376" s="212" t="s">
        <v>282</v>
      </c>
      <c r="H376" s="159" t="s">
        <v>635</v>
      </c>
      <c r="I376" s="159" t="s">
        <v>11798</v>
      </c>
      <c r="J376" s="159" t="s">
        <v>273</v>
      </c>
      <c r="K376" s="159">
        <v>4</v>
      </c>
      <c r="L376" s="159" t="s">
        <v>273</v>
      </c>
      <c r="M376" s="159" t="s">
        <v>10534</v>
      </c>
      <c r="N376" s="159" t="s">
        <v>636</v>
      </c>
      <c r="O376" s="159" t="s">
        <v>282</v>
      </c>
      <c r="P376" s="159" t="s">
        <v>11796</v>
      </c>
      <c r="Q376" s="159" t="s">
        <v>282</v>
      </c>
      <c r="R376" s="159" t="s">
        <v>282</v>
      </c>
      <c r="S376" s="159" t="s">
        <v>282</v>
      </c>
      <c r="T376" s="159" t="s">
        <v>282</v>
      </c>
      <c r="U376" s="159" t="s">
        <v>282</v>
      </c>
      <c r="V376" s="161">
        <v>4</v>
      </c>
      <c r="W376" s="161" t="s">
        <v>282</v>
      </c>
      <c r="X376" s="161" t="s">
        <v>282</v>
      </c>
      <c r="Y376" s="212" t="s">
        <v>282</v>
      </c>
      <c r="Z376" s="212" t="s">
        <v>282</v>
      </c>
      <c r="AA376" s="212" t="s">
        <v>282</v>
      </c>
      <c r="AB376" s="212" t="s">
        <v>282</v>
      </c>
      <c r="AC376" s="212" t="s">
        <v>282</v>
      </c>
      <c r="AD376" s="212" t="s">
        <v>282</v>
      </c>
      <c r="AE376" s="212" t="s">
        <v>282</v>
      </c>
      <c r="AF376" s="212" t="s">
        <v>282</v>
      </c>
      <c r="AG376" s="212" t="s">
        <v>282</v>
      </c>
      <c r="AH376" s="212" t="s">
        <v>282</v>
      </c>
      <c r="AI376" s="212" t="s">
        <v>282</v>
      </c>
      <c r="AJ376" s="212" t="s">
        <v>282</v>
      </c>
      <c r="AK376" s="212" t="s">
        <v>282</v>
      </c>
      <c r="AL376" s="212" t="s">
        <v>282</v>
      </c>
      <c r="AM376" s="212" t="s">
        <v>282</v>
      </c>
      <c r="AN376" s="212" t="s">
        <v>282</v>
      </c>
      <c r="AO376" s="212" t="s">
        <v>282</v>
      </c>
      <c r="AP376" s="212" t="s">
        <v>282</v>
      </c>
      <c r="AQ376" s="212" t="s">
        <v>282</v>
      </c>
      <c r="AR376" s="212" t="s">
        <v>282</v>
      </c>
      <c r="AS376" s="212" t="s">
        <v>282</v>
      </c>
      <c r="AT376" s="212" t="s">
        <v>282</v>
      </c>
      <c r="AU376" s="212" t="s">
        <v>282</v>
      </c>
      <c r="AV376" s="212" t="s">
        <v>282</v>
      </c>
      <c r="AW376" s="212" t="s">
        <v>282</v>
      </c>
      <c r="AX376" s="212" t="s">
        <v>282</v>
      </c>
      <c r="AY376" s="212" t="s">
        <v>282</v>
      </c>
      <c r="AZ376" s="212" t="s">
        <v>282</v>
      </c>
      <c r="BA376" s="212" t="s">
        <v>282</v>
      </c>
      <c r="BB376" s="212" t="s">
        <v>282</v>
      </c>
      <c r="BC376" s="212" t="s">
        <v>282</v>
      </c>
      <c r="BD376" s="212" t="s">
        <v>282</v>
      </c>
      <c r="BE376" s="212" t="s">
        <v>282</v>
      </c>
    </row>
    <row r="377" spans="1:57" s="212" customFormat="1" x14ac:dyDescent="0.25">
      <c r="A377" s="212" t="s">
        <v>8456</v>
      </c>
      <c r="B377" s="159" t="s">
        <v>15308</v>
      </c>
      <c r="C377" s="212" t="s">
        <v>14597</v>
      </c>
      <c r="D377" s="212" t="s">
        <v>282</v>
      </c>
      <c r="E377" s="212" t="s">
        <v>15311</v>
      </c>
      <c r="F377" s="212" t="s">
        <v>182</v>
      </c>
      <c r="G377" s="284" t="s">
        <v>11241</v>
      </c>
      <c r="H377" s="159" t="s">
        <v>10581</v>
      </c>
      <c r="I377" s="159" t="s">
        <v>15309</v>
      </c>
      <c r="J377" s="159" t="s">
        <v>15310</v>
      </c>
      <c r="K377" s="159">
        <v>4</v>
      </c>
      <c r="L377" s="159" t="s">
        <v>15306</v>
      </c>
      <c r="M377" s="159" t="s">
        <v>11967</v>
      </c>
      <c r="N377" s="159" t="s">
        <v>14597</v>
      </c>
      <c r="O377" s="159" t="s">
        <v>282</v>
      </c>
      <c r="P377" s="159" t="s">
        <v>15312</v>
      </c>
      <c r="Q377" s="159" t="s">
        <v>182</v>
      </c>
      <c r="R377" s="159" t="s">
        <v>273</v>
      </c>
      <c r="S377" s="159" t="s">
        <v>10581</v>
      </c>
      <c r="T377" s="159" t="s">
        <v>15313</v>
      </c>
      <c r="U377" s="159" t="s">
        <v>273</v>
      </c>
      <c r="V377" s="161">
        <v>4</v>
      </c>
      <c r="W377" s="161" t="s">
        <v>15307</v>
      </c>
      <c r="X377" s="161" t="s">
        <v>273</v>
      </c>
      <c r="Y377" s="212" t="s">
        <v>282</v>
      </c>
      <c r="Z377" s="212" t="s">
        <v>282</v>
      </c>
      <c r="AA377" s="212" t="s">
        <v>282</v>
      </c>
      <c r="AB377" s="212" t="s">
        <v>282</v>
      </c>
      <c r="AC377" s="212" t="s">
        <v>282</v>
      </c>
      <c r="AD377" s="212" t="s">
        <v>282</v>
      </c>
      <c r="AE377" s="212" t="s">
        <v>282</v>
      </c>
      <c r="AF377" s="212" t="s">
        <v>282</v>
      </c>
      <c r="AG377" s="212" t="s">
        <v>282</v>
      </c>
      <c r="AH377" s="212" t="s">
        <v>282</v>
      </c>
      <c r="AI377" s="212" t="s">
        <v>282</v>
      </c>
      <c r="AJ377" s="212" t="s">
        <v>282</v>
      </c>
      <c r="AK377" s="212" t="s">
        <v>282</v>
      </c>
      <c r="AL377" s="212" t="s">
        <v>282</v>
      </c>
      <c r="AM377" s="212" t="s">
        <v>282</v>
      </c>
      <c r="AN377" s="212" t="s">
        <v>282</v>
      </c>
      <c r="AO377" s="212" t="s">
        <v>282</v>
      </c>
      <c r="AP377" s="212" t="s">
        <v>282</v>
      </c>
      <c r="AQ377" s="212" t="s">
        <v>282</v>
      </c>
      <c r="AR377" s="212" t="s">
        <v>282</v>
      </c>
      <c r="AS377" s="212" t="s">
        <v>282</v>
      </c>
      <c r="AT377" s="212" t="s">
        <v>282</v>
      </c>
      <c r="AU377" s="212" t="s">
        <v>282</v>
      </c>
      <c r="AV377" s="212" t="s">
        <v>282</v>
      </c>
      <c r="AW377" s="212" t="s">
        <v>282</v>
      </c>
      <c r="AX377" s="212" t="s">
        <v>282</v>
      </c>
      <c r="AY377" s="212" t="s">
        <v>282</v>
      </c>
      <c r="AZ377" s="212" t="s">
        <v>282</v>
      </c>
      <c r="BA377" s="212" t="s">
        <v>282</v>
      </c>
      <c r="BB377" s="212" t="s">
        <v>282</v>
      </c>
      <c r="BC377" s="212" t="s">
        <v>282</v>
      </c>
      <c r="BD377" s="212" t="s">
        <v>282</v>
      </c>
      <c r="BE377" s="212" t="s">
        <v>282</v>
      </c>
    </row>
    <row r="378" spans="1:57" s="212" customFormat="1" x14ac:dyDescent="0.25">
      <c r="A378" s="212" t="s">
        <v>8463</v>
      </c>
      <c r="B378" s="159" t="s">
        <v>15361</v>
      </c>
      <c r="C378" s="212" t="s">
        <v>673</v>
      </c>
      <c r="D378" s="212" t="s">
        <v>15359</v>
      </c>
      <c r="E378" s="212" t="s">
        <v>15360</v>
      </c>
      <c r="F378" s="212" t="s">
        <v>183</v>
      </c>
      <c r="G378" s="284" t="s">
        <v>282</v>
      </c>
      <c r="H378" s="159" t="s">
        <v>10761</v>
      </c>
      <c r="I378" s="159" t="s">
        <v>11104</v>
      </c>
      <c r="J378" s="159" t="s">
        <v>273</v>
      </c>
      <c r="K378" s="159">
        <v>6</v>
      </c>
      <c r="L378" s="159" t="s">
        <v>273</v>
      </c>
      <c r="M378" s="159" t="s">
        <v>10534</v>
      </c>
      <c r="N378" s="159" t="s">
        <v>306</v>
      </c>
      <c r="O378" s="159" t="s">
        <v>282</v>
      </c>
      <c r="P378" s="159" t="s">
        <v>282</v>
      </c>
      <c r="Q378" s="159" t="s">
        <v>282</v>
      </c>
      <c r="R378" s="159" t="s">
        <v>282</v>
      </c>
      <c r="S378" s="159" t="s">
        <v>282</v>
      </c>
      <c r="T378" s="159" t="s">
        <v>282</v>
      </c>
      <c r="U378" s="159" t="s">
        <v>282</v>
      </c>
      <c r="V378" s="161">
        <v>6</v>
      </c>
      <c r="W378" s="161" t="s">
        <v>282</v>
      </c>
      <c r="X378" s="161" t="s">
        <v>282</v>
      </c>
      <c r="Y378" s="212" t="s">
        <v>282</v>
      </c>
      <c r="Z378" s="212" t="s">
        <v>282</v>
      </c>
      <c r="AA378" s="212" t="s">
        <v>282</v>
      </c>
      <c r="AB378" s="212" t="s">
        <v>282</v>
      </c>
      <c r="AC378" s="212" t="s">
        <v>282</v>
      </c>
      <c r="AD378" s="212" t="s">
        <v>282</v>
      </c>
      <c r="AE378" s="212" t="s">
        <v>282</v>
      </c>
      <c r="AF378" s="212" t="s">
        <v>282</v>
      </c>
      <c r="AG378" s="212" t="s">
        <v>282</v>
      </c>
      <c r="AH378" s="212" t="s">
        <v>282</v>
      </c>
      <c r="AI378" s="212" t="s">
        <v>282</v>
      </c>
      <c r="AJ378" s="212" t="s">
        <v>282</v>
      </c>
      <c r="AK378" s="212" t="s">
        <v>282</v>
      </c>
      <c r="AL378" s="212" t="s">
        <v>282</v>
      </c>
      <c r="AM378" s="212" t="s">
        <v>282</v>
      </c>
      <c r="AN378" s="212" t="s">
        <v>282</v>
      </c>
      <c r="AO378" s="212" t="s">
        <v>282</v>
      </c>
      <c r="AP378" s="212" t="s">
        <v>282</v>
      </c>
      <c r="AQ378" s="212" t="s">
        <v>282</v>
      </c>
      <c r="AR378" s="212" t="s">
        <v>282</v>
      </c>
      <c r="AS378" s="212" t="s">
        <v>282</v>
      </c>
      <c r="AT378" s="212" t="s">
        <v>282</v>
      </c>
      <c r="AU378" s="212" t="s">
        <v>282</v>
      </c>
      <c r="AV378" s="212" t="s">
        <v>282</v>
      </c>
      <c r="AW378" s="212" t="s">
        <v>282</v>
      </c>
      <c r="AX378" s="212" t="s">
        <v>282</v>
      </c>
      <c r="AY378" s="212" t="s">
        <v>282</v>
      </c>
      <c r="AZ378" s="212" t="s">
        <v>282</v>
      </c>
      <c r="BA378" s="212" t="s">
        <v>282</v>
      </c>
      <c r="BB378" s="212" t="s">
        <v>282</v>
      </c>
      <c r="BC378" s="212" t="s">
        <v>282</v>
      </c>
      <c r="BD378" s="212" t="s">
        <v>282</v>
      </c>
      <c r="BE378" s="212" t="s">
        <v>282</v>
      </c>
    </row>
    <row r="379" spans="1:57" s="212" customFormat="1" x14ac:dyDescent="0.25">
      <c r="A379" s="212" t="s">
        <v>7189</v>
      </c>
      <c r="B379" s="159" t="s">
        <v>15052</v>
      </c>
      <c r="C379" s="212" t="s">
        <v>256</v>
      </c>
      <c r="D379" s="212" t="s">
        <v>282</v>
      </c>
      <c r="E379" s="212" t="s">
        <v>15053</v>
      </c>
      <c r="F379" s="212" t="s">
        <v>282</v>
      </c>
      <c r="G379" s="212" t="s">
        <v>282</v>
      </c>
      <c r="H379" s="159" t="s">
        <v>10507</v>
      </c>
      <c r="I379" s="159" t="s">
        <v>406</v>
      </c>
      <c r="J379" s="159">
        <v>7</v>
      </c>
      <c r="K379" s="159">
        <v>8</v>
      </c>
      <c r="L379" s="159" t="s">
        <v>11862</v>
      </c>
      <c r="M379" s="159" t="s">
        <v>273</v>
      </c>
      <c r="N379" s="159" t="s">
        <v>790</v>
      </c>
      <c r="O379" s="159" t="s">
        <v>282</v>
      </c>
      <c r="P379" s="159" t="s">
        <v>15054</v>
      </c>
      <c r="Q379" s="159" t="s">
        <v>282</v>
      </c>
      <c r="R379" s="159" t="s">
        <v>282</v>
      </c>
      <c r="S379" s="159" t="s">
        <v>10507</v>
      </c>
      <c r="T379" s="159" t="s">
        <v>10568</v>
      </c>
      <c r="U379" s="159">
        <v>14</v>
      </c>
      <c r="V379" s="161">
        <v>8</v>
      </c>
      <c r="W379" s="161" t="s">
        <v>14405</v>
      </c>
      <c r="X379" s="161" t="s">
        <v>273</v>
      </c>
      <c r="Y379" s="212" t="s">
        <v>282</v>
      </c>
      <c r="Z379" s="212" t="s">
        <v>282</v>
      </c>
      <c r="AA379" s="212" t="s">
        <v>282</v>
      </c>
      <c r="AB379" s="212" t="s">
        <v>282</v>
      </c>
      <c r="AC379" s="212" t="s">
        <v>282</v>
      </c>
      <c r="AD379" s="212" t="s">
        <v>282</v>
      </c>
      <c r="AE379" s="212" t="s">
        <v>282</v>
      </c>
      <c r="AF379" s="212" t="s">
        <v>282</v>
      </c>
      <c r="AG379" s="212" t="s">
        <v>282</v>
      </c>
      <c r="AH379" s="212" t="s">
        <v>282</v>
      </c>
      <c r="AI379" s="212" t="s">
        <v>282</v>
      </c>
      <c r="AJ379" s="212" t="s">
        <v>282</v>
      </c>
      <c r="AK379" s="212" t="s">
        <v>282</v>
      </c>
      <c r="AL379" s="212" t="s">
        <v>282</v>
      </c>
      <c r="AM379" s="212" t="s">
        <v>282</v>
      </c>
      <c r="AN379" s="212" t="s">
        <v>282</v>
      </c>
      <c r="AO379" s="212" t="s">
        <v>282</v>
      </c>
      <c r="AP379" s="212" t="s">
        <v>282</v>
      </c>
      <c r="AQ379" s="212" t="s">
        <v>282</v>
      </c>
      <c r="AR379" s="212" t="s">
        <v>282</v>
      </c>
      <c r="AS379" s="212" t="s">
        <v>282</v>
      </c>
      <c r="AT379" s="212" t="s">
        <v>282</v>
      </c>
      <c r="AU379" s="212" t="s">
        <v>282</v>
      </c>
      <c r="AV379" s="212" t="s">
        <v>282</v>
      </c>
      <c r="AW379" s="212" t="s">
        <v>282</v>
      </c>
      <c r="AX379" s="212" t="s">
        <v>282</v>
      </c>
      <c r="AY379" s="212" t="s">
        <v>282</v>
      </c>
      <c r="AZ379" s="212" t="s">
        <v>282</v>
      </c>
      <c r="BA379" s="212" t="s">
        <v>282</v>
      </c>
      <c r="BB379" s="212" t="s">
        <v>282</v>
      </c>
      <c r="BC379" s="212" t="s">
        <v>282</v>
      </c>
      <c r="BD379" s="212" t="s">
        <v>282</v>
      </c>
      <c r="BE379" s="212" t="s">
        <v>282</v>
      </c>
    </row>
    <row r="380" spans="1:57" s="212" customFormat="1" x14ac:dyDescent="0.25">
      <c r="A380" s="212" t="s">
        <v>16913</v>
      </c>
      <c r="B380" s="159" t="s">
        <v>282</v>
      </c>
      <c r="C380" s="212" t="s">
        <v>13006</v>
      </c>
      <c r="D380" s="212" t="s">
        <v>282</v>
      </c>
      <c r="E380" s="212" t="s">
        <v>17410</v>
      </c>
      <c r="F380" s="212" t="s">
        <v>182</v>
      </c>
      <c r="G380" s="212" t="s">
        <v>273</v>
      </c>
      <c r="H380" s="159" t="s">
        <v>448</v>
      </c>
      <c r="I380" s="159" t="s">
        <v>15439</v>
      </c>
      <c r="J380" s="159">
        <v>1</v>
      </c>
      <c r="K380" s="159">
        <v>6</v>
      </c>
      <c r="L380" s="159" t="s">
        <v>273</v>
      </c>
      <c r="M380" s="159" t="s">
        <v>17413</v>
      </c>
      <c r="N380" s="159" t="s">
        <v>682</v>
      </c>
      <c r="O380" s="159" t="s">
        <v>282</v>
      </c>
      <c r="P380" s="159" t="s">
        <v>17411</v>
      </c>
      <c r="Q380" s="159" t="s">
        <v>182</v>
      </c>
      <c r="R380" s="159" t="s">
        <v>273</v>
      </c>
      <c r="S380" s="159" t="s">
        <v>448</v>
      </c>
      <c r="T380" s="159" t="s">
        <v>15439</v>
      </c>
      <c r="U380" s="159">
        <v>1</v>
      </c>
      <c r="V380" s="161">
        <v>6</v>
      </c>
      <c r="W380" s="161" t="s">
        <v>17412</v>
      </c>
      <c r="X380" s="161" t="s">
        <v>273</v>
      </c>
      <c r="Y380" s="212" t="s">
        <v>282</v>
      </c>
      <c r="Z380" s="212" t="s">
        <v>282</v>
      </c>
      <c r="AA380" s="212" t="s">
        <v>282</v>
      </c>
      <c r="AB380" s="212" t="s">
        <v>282</v>
      </c>
      <c r="AC380" s="212" t="s">
        <v>282</v>
      </c>
      <c r="AD380" s="212" t="s">
        <v>282</v>
      </c>
      <c r="AE380" s="212" t="s">
        <v>282</v>
      </c>
      <c r="AF380" s="212" t="s">
        <v>282</v>
      </c>
      <c r="AG380" s="212" t="s">
        <v>282</v>
      </c>
      <c r="AH380" s="212" t="s">
        <v>282</v>
      </c>
      <c r="AI380" s="212" t="s">
        <v>282</v>
      </c>
      <c r="AJ380" s="212" t="s">
        <v>282</v>
      </c>
      <c r="AK380" s="212" t="s">
        <v>282</v>
      </c>
      <c r="AL380" s="212" t="s">
        <v>282</v>
      </c>
      <c r="AM380" s="212" t="s">
        <v>282</v>
      </c>
      <c r="AN380" s="212" t="s">
        <v>282</v>
      </c>
      <c r="AO380" s="212" t="s">
        <v>282</v>
      </c>
      <c r="AP380" s="212" t="s">
        <v>282</v>
      </c>
      <c r="AQ380" s="212" t="s">
        <v>282</v>
      </c>
      <c r="AR380" s="212" t="s">
        <v>282</v>
      </c>
      <c r="AS380" s="212" t="s">
        <v>282</v>
      </c>
      <c r="AT380" s="212" t="s">
        <v>282</v>
      </c>
      <c r="AU380" s="212" t="s">
        <v>282</v>
      </c>
      <c r="AV380" s="212" t="s">
        <v>282</v>
      </c>
      <c r="AW380" s="212" t="s">
        <v>282</v>
      </c>
      <c r="AX380" s="212" t="s">
        <v>282</v>
      </c>
      <c r="AY380" s="212" t="s">
        <v>282</v>
      </c>
      <c r="AZ380" s="212" t="s">
        <v>282</v>
      </c>
      <c r="BA380" s="212" t="s">
        <v>282</v>
      </c>
      <c r="BB380" s="212" t="s">
        <v>282</v>
      </c>
      <c r="BC380" s="212" t="s">
        <v>282</v>
      </c>
      <c r="BD380" s="212" t="s">
        <v>282</v>
      </c>
      <c r="BE380" s="212" t="s">
        <v>282</v>
      </c>
    </row>
    <row r="381" spans="1:57" s="212" customFormat="1" x14ac:dyDescent="0.25">
      <c r="A381" s="212" t="s">
        <v>7546</v>
      </c>
      <c r="B381" s="159" t="s">
        <v>13378</v>
      </c>
      <c r="C381" s="212" t="s">
        <v>246</v>
      </c>
      <c r="D381" s="212" t="s">
        <v>282</v>
      </c>
      <c r="E381" s="212" t="s">
        <v>282</v>
      </c>
      <c r="F381" s="212" t="s">
        <v>282</v>
      </c>
      <c r="G381" s="212" t="s">
        <v>282</v>
      </c>
      <c r="H381" s="159" t="s">
        <v>10507</v>
      </c>
      <c r="I381" s="159" t="s">
        <v>406</v>
      </c>
      <c r="J381" s="159" t="s">
        <v>273</v>
      </c>
      <c r="K381" s="159">
        <v>9</v>
      </c>
      <c r="L381" s="159" t="s">
        <v>11862</v>
      </c>
      <c r="M381" s="159" t="s">
        <v>273</v>
      </c>
      <c r="N381" s="159" t="s">
        <v>790</v>
      </c>
      <c r="O381" s="159" t="s">
        <v>282</v>
      </c>
      <c r="P381" s="159" t="s">
        <v>282</v>
      </c>
      <c r="Q381" s="159" t="s">
        <v>282</v>
      </c>
      <c r="R381" s="159" t="s">
        <v>282</v>
      </c>
      <c r="S381" s="159" t="s">
        <v>10507</v>
      </c>
      <c r="T381" s="159" t="s">
        <v>273</v>
      </c>
      <c r="U381" s="159" t="s">
        <v>273</v>
      </c>
      <c r="V381" s="161">
        <v>9</v>
      </c>
      <c r="W381" s="161" t="s">
        <v>273</v>
      </c>
      <c r="X381" s="161" t="s">
        <v>273</v>
      </c>
      <c r="Y381" s="212" t="s">
        <v>282</v>
      </c>
      <c r="Z381" s="212" t="s">
        <v>282</v>
      </c>
      <c r="AA381" s="212" t="s">
        <v>282</v>
      </c>
      <c r="AB381" s="212" t="s">
        <v>282</v>
      </c>
      <c r="AC381" s="212" t="s">
        <v>282</v>
      </c>
      <c r="AD381" s="212" t="s">
        <v>282</v>
      </c>
      <c r="AE381" s="212" t="s">
        <v>282</v>
      </c>
      <c r="AF381" s="212" t="s">
        <v>282</v>
      </c>
      <c r="AG381" s="212" t="s">
        <v>282</v>
      </c>
      <c r="AH381" s="212" t="s">
        <v>282</v>
      </c>
      <c r="AI381" s="212" t="s">
        <v>282</v>
      </c>
      <c r="AJ381" s="212" t="s">
        <v>282</v>
      </c>
      <c r="AK381" s="212" t="s">
        <v>282</v>
      </c>
      <c r="AL381" s="212" t="s">
        <v>282</v>
      </c>
      <c r="AM381" s="212" t="s">
        <v>282</v>
      </c>
      <c r="AN381" s="212" t="s">
        <v>282</v>
      </c>
      <c r="AO381" s="212" t="s">
        <v>282</v>
      </c>
      <c r="AP381" s="212" t="s">
        <v>282</v>
      </c>
      <c r="AQ381" s="212" t="s">
        <v>282</v>
      </c>
      <c r="AR381" s="212" t="s">
        <v>282</v>
      </c>
      <c r="AS381" s="212" t="s">
        <v>282</v>
      </c>
      <c r="AT381" s="212" t="s">
        <v>282</v>
      </c>
      <c r="AU381" s="212" t="s">
        <v>282</v>
      </c>
      <c r="AV381" s="212" t="s">
        <v>282</v>
      </c>
      <c r="AW381" s="212" t="s">
        <v>282</v>
      </c>
      <c r="AX381" s="212" t="s">
        <v>282</v>
      </c>
      <c r="AY381" s="212" t="s">
        <v>282</v>
      </c>
      <c r="AZ381" s="212" t="s">
        <v>282</v>
      </c>
      <c r="BA381" s="212" t="s">
        <v>282</v>
      </c>
      <c r="BB381" s="212" t="s">
        <v>282</v>
      </c>
      <c r="BC381" s="212" t="s">
        <v>282</v>
      </c>
      <c r="BD381" s="212" t="s">
        <v>282</v>
      </c>
      <c r="BE381" s="212" t="s">
        <v>282</v>
      </c>
    </row>
    <row r="382" spans="1:57" x14ac:dyDescent="0.25">
      <c r="A382" t="s">
        <v>9592</v>
      </c>
      <c r="B382" s="159" t="s">
        <v>282</v>
      </c>
      <c r="C382" t="s">
        <v>10474</v>
      </c>
      <c r="D382" t="s">
        <v>282</v>
      </c>
      <c r="E382" t="s">
        <v>15371</v>
      </c>
      <c r="F382" s="212" t="s">
        <v>182</v>
      </c>
      <c r="G382" s="212" t="s">
        <v>15370</v>
      </c>
      <c r="H382" s="159" t="s">
        <v>448</v>
      </c>
      <c r="I382" s="159" t="s">
        <v>11849</v>
      </c>
      <c r="J382" s="159">
        <v>1</v>
      </c>
      <c r="K382" s="159">
        <v>4</v>
      </c>
      <c r="L382" s="159" t="s">
        <v>273</v>
      </c>
      <c r="M382" s="159" t="s">
        <v>15369</v>
      </c>
      <c r="N382" s="159" t="s">
        <v>636</v>
      </c>
      <c r="O382" s="159" t="s">
        <v>282</v>
      </c>
      <c r="P382" s="159" t="s">
        <v>15372</v>
      </c>
      <c r="Q382" s="159" t="s">
        <v>282</v>
      </c>
      <c r="R382" s="159" t="s">
        <v>282</v>
      </c>
      <c r="S382" s="159" t="s">
        <v>282</v>
      </c>
      <c r="T382" s="159" t="s">
        <v>282</v>
      </c>
      <c r="U382" s="159" t="s">
        <v>282</v>
      </c>
      <c r="V382" s="161">
        <v>4</v>
      </c>
      <c r="W382" s="161" t="s">
        <v>282</v>
      </c>
      <c r="X382" s="161" t="s">
        <v>282</v>
      </c>
      <c r="Y382" t="s">
        <v>282</v>
      </c>
      <c r="Z382" t="s">
        <v>282</v>
      </c>
      <c r="AA382" t="s">
        <v>282</v>
      </c>
      <c r="AB382" t="s">
        <v>282</v>
      </c>
      <c r="AC382" t="s">
        <v>282</v>
      </c>
      <c r="AD382" t="s">
        <v>282</v>
      </c>
      <c r="AE382" t="s">
        <v>282</v>
      </c>
      <c r="AF382" t="s">
        <v>282</v>
      </c>
      <c r="AG382" t="s">
        <v>282</v>
      </c>
      <c r="AH382" t="s">
        <v>282</v>
      </c>
      <c r="AI382" t="s">
        <v>282</v>
      </c>
      <c r="AJ382" s="212" t="s">
        <v>282</v>
      </c>
      <c r="AK382" s="212" t="s">
        <v>282</v>
      </c>
      <c r="AL382" s="212" t="s">
        <v>282</v>
      </c>
      <c r="AM382" s="212" t="s">
        <v>282</v>
      </c>
      <c r="AN382" s="212" t="s">
        <v>282</v>
      </c>
      <c r="AO382" s="212" t="s">
        <v>282</v>
      </c>
      <c r="AP382" s="212" t="s">
        <v>282</v>
      </c>
      <c r="AQ382" s="212" t="s">
        <v>282</v>
      </c>
      <c r="AR382" s="212" t="s">
        <v>282</v>
      </c>
      <c r="AS382" s="212" t="s">
        <v>282</v>
      </c>
      <c r="AT382" s="212" t="s">
        <v>282</v>
      </c>
      <c r="AU382" s="212" t="s">
        <v>282</v>
      </c>
      <c r="AV382" s="212" t="s">
        <v>282</v>
      </c>
      <c r="AW382" s="212" t="s">
        <v>282</v>
      </c>
      <c r="AX382" s="212" t="s">
        <v>282</v>
      </c>
      <c r="AY382" s="212" t="s">
        <v>282</v>
      </c>
      <c r="AZ382" s="212" t="s">
        <v>282</v>
      </c>
      <c r="BA382" s="212" t="s">
        <v>282</v>
      </c>
      <c r="BB382" s="212" t="s">
        <v>282</v>
      </c>
      <c r="BC382" s="212" t="s">
        <v>282</v>
      </c>
      <c r="BD382" s="212" t="s">
        <v>282</v>
      </c>
      <c r="BE382" s="212" t="s">
        <v>282</v>
      </c>
    </row>
    <row r="383" spans="1:57" s="212" customFormat="1" x14ac:dyDescent="0.25">
      <c r="A383" s="212" t="s">
        <v>737</v>
      </c>
      <c r="B383" s="159" t="s">
        <v>282</v>
      </c>
      <c r="C383" s="212" t="s">
        <v>763</v>
      </c>
      <c r="D383" s="212" t="s">
        <v>11806</v>
      </c>
      <c r="E383" s="212" t="s">
        <v>11807</v>
      </c>
      <c r="F383" s="212" t="s">
        <v>183</v>
      </c>
      <c r="G383" s="212" t="s">
        <v>282</v>
      </c>
      <c r="H383" s="159" t="s">
        <v>448</v>
      </c>
      <c r="I383" s="159" t="s">
        <v>11805</v>
      </c>
      <c r="J383" s="212">
        <v>1</v>
      </c>
      <c r="K383" s="159">
        <v>8</v>
      </c>
      <c r="L383" s="159" t="s">
        <v>273</v>
      </c>
      <c r="M383" s="159" t="s">
        <v>10583</v>
      </c>
      <c r="N383" s="212" t="s">
        <v>764</v>
      </c>
      <c r="O383" s="159" t="s">
        <v>11808</v>
      </c>
      <c r="P383" s="159" t="s">
        <v>11809</v>
      </c>
      <c r="Q383" s="159" t="s">
        <v>183</v>
      </c>
      <c r="R383" s="159" t="s">
        <v>282</v>
      </c>
      <c r="S383" s="159" t="s">
        <v>448</v>
      </c>
      <c r="T383" s="159" t="s">
        <v>11805</v>
      </c>
      <c r="U383" s="212">
        <v>1</v>
      </c>
      <c r="V383" s="161">
        <v>8</v>
      </c>
      <c r="W383" s="161" t="s">
        <v>273</v>
      </c>
      <c r="X383" s="159" t="s">
        <v>10583</v>
      </c>
      <c r="Y383" s="212" t="s">
        <v>306</v>
      </c>
      <c r="Z383" s="212" t="s">
        <v>282</v>
      </c>
      <c r="AA383" s="212" t="s">
        <v>11810</v>
      </c>
      <c r="AB383" s="212" t="s">
        <v>282</v>
      </c>
      <c r="AC383" s="212" t="s">
        <v>282</v>
      </c>
      <c r="AD383" s="212" t="s">
        <v>282</v>
      </c>
      <c r="AE383" s="212" t="s">
        <v>282</v>
      </c>
      <c r="AF383" s="212" t="s">
        <v>282</v>
      </c>
      <c r="AG383" s="212">
        <v>8</v>
      </c>
      <c r="AH383" s="212" t="s">
        <v>282</v>
      </c>
      <c r="AI383" s="212" t="s">
        <v>282</v>
      </c>
      <c r="AJ383" s="212" t="s">
        <v>282</v>
      </c>
      <c r="AK383" s="212" t="s">
        <v>282</v>
      </c>
      <c r="AL383" s="212" t="s">
        <v>282</v>
      </c>
      <c r="AM383" s="212" t="s">
        <v>282</v>
      </c>
      <c r="AN383" s="212" t="s">
        <v>282</v>
      </c>
      <c r="AO383" s="212" t="s">
        <v>282</v>
      </c>
      <c r="AP383" s="212" t="s">
        <v>282</v>
      </c>
      <c r="AQ383" s="212" t="s">
        <v>282</v>
      </c>
      <c r="AR383" s="212" t="s">
        <v>282</v>
      </c>
      <c r="AS383" s="212" t="s">
        <v>282</v>
      </c>
      <c r="AT383" s="212" t="s">
        <v>282</v>
      </c>
      <c r="AU383" s="212" t="s">
        <v>282</v>
      </c>
      <c r="AV383" s="212" t="s">
        <v>282</v>
      </c>
      <c r="AW383" s="212" t="s">
        <v>282</v>
      </c>
      <c r="AX383" s="212" t="s">
        <v>282</v>
      </c>
      <c r="AY383" s="212" t="s">
        <v>282</v>
      </c>
      <c r="AZ383" s="212" t="s">
        <v>282</v>
      </c>
      <c r="BA383" s="212" t="s">
        <v>282</v>
      </c>
      <c r="BB383" s="212" t="s">
        <v>282</v>
      </c>
      <c r="BC383" s="212" t="s">
        <v>282</v>
      </c>
      <c r="BD383" s="212" t="s">
        <v>282</v>
      </c>
      <c r="BE383" s="212" t="s">
        <v>282</v>
      </c>
    </row>
    <row r="384" spans="1:57" s="212" customFormat="1" x14ac:dyDescent="0.25">
      <c r="A384" s="212" t="s">
        <v>10055</v>
      </c>
      <c r="B384" s="159" t="s">
        <v>282</v>
      </c>
      <c r="C384" s="212" t="s">
        <v>13647</v>
      </c>
      <c r="D384" s="212" t="s">
        <v>282</v>
      </c>
      <c r="E384" s="212" t="s">
        <v>16271</v>
      </c>
      <c r="F384" s="212" t="s">
        <v>183</v>
      </c>
      <c r="G384" s="212" t="s">
        <v>282</v>
      </c>
      <c r="H384" s="159" t="s">
        <v>448</v>
      </c>
      <c r="I384" s="159" t="s">
        <v>13007</v>
      </c>
      <c r="J384" s="212">
        <v>6</v>
      </c>
      <c r="K384" s="159">
        <v>5</v>
      </c>
      <c r="L384" s="159" t="s">
        <v>273</v>
      </c>
      <c r="M384" s="159" t="s">
        <v>273</v>
      </c>
      <c r="N384" s="159" t="s">
        <v>263</v>
      </c>
      <c r="O384" s="159" t="s">
        <v>282</v>
      </c>
      <c r="P384" s="159" t="s">
        <v>282</v>
      </c>
      <c r="Q384" s="159" t="s">
        <v>282</v>
      </c>
      <c r="R384" s="159" t="s">
        <v>282</v>
      </c>
      <c r="S384" s="159" t="s">
        <v>10507</v>
      </c>
      <c r="T384" s="159" t="s">
        <v>12731</v>
      </c>
      <c r="U384" s="212">
        <v>21</v>
      </c>
      <c r="V384" s="161">
        <v>5</v>
      </c>
      <c r="W384" s="161" t="s">
        <v>11426</v>
      </c>
      <c r="X384" s="161" t="s">
        <v>273</v>
      </c>
      <c r="Y384" s="212" t="s">
        <v>282</v>
      </c>
      <c r="Z384" s="212" t="s">
        <v>282</v>
      </c>
      <c r="AA384" s="212" t="s">
        <v>282</v>
      </c>
      <c r="AB384" s="212" t="s">
        <v>282</v>
      </c>
      <c r="AC384" s="212" t="s">
        <v>282</v>
      </c>
      <c r="AD384" s="212" t="s">
        <v>282</v>
      </c>
      <c r="AE384" s="212" t="s">
        <v>282</v>
      </c>
      <c r="AF384" s="212" t="s">
        <v>282</v>
      </c>
      <c r="AG384" s="212" t="s">
        <v>282</v>
      </c>
      <c r="AH384" s="212" t="s">
        <v>282</v>
      </c>
      <c r="AI384" s="212" t="s">
        <v>282</v>
      </c>
      <c r="AJ384" s="212" t="s">
        <v>282</v>
      </c>
      <c r="AK384" s="212" t="s">
        <v>282</v>
      </c>
      <c r="AL384" s="212" t="s">
        <v>282</v>
      </c>
      <c r="AM384" s="212" t="s">
        <v>282</v>
      </c>
      <c r="AN384" s="212" t="s">
        <v>282</v>
      </c>
      <c r="AO384" s="212" t="s">
        <v>282</v>
      </c>
      <c r="AP384" s="212" t="s">
        <v>282</v>
      </c>
      <c r="AQ384" s="212" t="s">
        <v>282</v>
      </c>
      <c r="AR384" s="212" t="s">
        <v>282</v>
      </c>
      <c r="AS384" s="212" t="s">
        <v>282</v>
      </c>
      <c r="AT384" s="212" t="s">
        <v>282</v>
      </c>
      <c r="AU384" s="212" t="s">
        <v>282</v>
      </c>
      <c r="AV384" s="212" t="s">
        <v>282</v>
      </c>
      <c r="AW384" s="212" t="s">
        <v>282</v>
      </c>
      <c r="AX384" s="212" t="s">
        <v>282</v>
      </c>
      <c r="AY384" s="212" t="s">
        <v>282</v>
      </c>
      <c r="AZ384" s="212" t="s">
        <v>282</v>
      </c>
      <c r="BA384" s="212" t="s">
        <v>282</v>
      </c>
      <c r="BB384" s="212" t="s">
        <v>282</v>
      </c>
      <c r="BC384" s="212" t="s">
        <v>282</v>
      </c>
      <c r="BD384" s="212" t="s">
        <v>282</v>
      </c>
      <c r="BE384" s="212" t="s">
        <v>282</v>
      </c>
    </row>
    <row r="385" spans="1:57" s="212" customFormat="1" x14ac:dyDescent="0.25">
      <c r="A385" s="212" t="s">
        <v>10057</v>
      </c>
      <c r="B385" s="159" t="s">
        <v>13890</v>
      </c>
      <c r="C385" s="212" t="s">
        <v>13647</v>
      </c>
      <c r="D385" s="212" t="s">
        <v>282</v>
      </c>
      <c r="E385" s="212" t="s">
        <v>15064</v>
      </c>
      <c r="F385" s="212" t="s">
        <v>183</v>
      </c>
      <c r="G385" s="212" t="s">
        <v>282</v>
      </c>
      <c r="H385" s="159" t="s">
        <v>448</v>
      </c>
      <c r="I385" s="159" t="s">
        <v>11070</v>
      </c>
      <c r="J385" s="212">
        <v>6</v>
      </c>
      <c r="K385" s="159">
        <v>6</v>
      </c>
      <c r="L385" s="159" t="s">
        <v>273</v>
      </c>
      <c r="M385" s="159" t="s">
        <v>273</v>
      </c>
      <c r="N385" s="159" t="s">
        <v>263</v>
      </c>
      <c r="O385" s="159" t="s">
        <v>282</v>
      </c>
      <c r="P385" s="159" t="s">
        <v>282</v>
      </c>
      <c r="Q385" s="159" t="s">
        <v>282</v>
      </c>
      <c r="R385" s="159" t="s">
        <v>282</v>
      </c>
      <c r="S385" s="159" t="s">
        <v>10507</v>
      </c>
      <c r="T385" s="159" t="s">
        <v>4317</v>
      </c>
      <c r="U385" s="212">
        <v>21</v>
      </c>
      <c r="V385" s="161">
        <v>6</v>
      </c>
      <c r="W385" s="161" t="s">
        <v>14302</v>
      </c>
      <c r="X385" s="161" t="s">
        <v>273</v>
      </c>
      <c r="Y385" s="212" t="s">
        <v>282</v>
      </c>
      <c r="Z385" s="212" t="s">
        <v>282</v>
      </c>
      <c r="AA385" s="212" t="s">
        <v>282</v>
      </c>
      <c r="AB385" s="212" t="s">
        <v>282</v>
      </c>
      <c r="AC385" s="212" t="s">
        <v>282</v>
      </c>
      <c r="AD385" s="212" t="s">
        <v>282</v>
      </c>
      <c r="AE385" s="212" t="s">
        <v>282</v>
      </c>
      <c r="AF385" s="212" t="s">
        <v>282</v>
      </c>
      <c r="AG385" s="212" t="s">
        <v>282</v>
      </c>
      <c r="AH385" s="212" t="s">
        <v>282</v>
      </c>
      <c r="AI385" s="212" t="s">
        <v>282</v>
      </c>
      <c r="AJ385" s="212" t="s">
        <v>282</v>
      </c>
      <c r="AK385" s="212" t="s">
        <v>282</v>
      </c>
      <c r="AL385" s="212" t="s">
        <v>282</v>
      </c>
      <c r="AM385" s="212" t="s">
        <v>282</v>
      </c>
      <c r="AN385" s="212" t="s">
        <v>282</v>
      </c>
      <c r="AO385" s="212" t="s">
        <v>282</v>
      </c>
      <c r="AP385" s="212" t="s">
        <v>282</v>
      </c>
      <c r="AQ385" s="212" t="s">
        <v>282</v>
      </c>
      <c r="AR385" s="212" t="s">
        <v>282</v>
      </c>
      <c r="AS385" s="212" t="s">
        <v>282</v>
      </c>
      <c r="AT385" s="212" t="s">
        <v>282</v>
      </c>
      <c r="AU385" s="212" t="s">
        <v>282</v>
      </c>
      <c r="AV385" s="212" t="s">
        <v>282</v>
      </c>
      <c r="AW385" s="212" t="s">
        <v>282</v>
      </c>
      <c r="AX385" s="212" t="s">
        <v>282</v>
      </c>
      <c r="AY385" s="212" t="s">
        <v>282</v>
      </c>
      <c r="AZ385" s="212" t="s">
        <v>282</v>
      </c>
      <c r="BA385" s="212" t="s">
        <v>282</v>
      </c>
      <c r="BB385" s="212" t="s">
        <v>282</v>
      </c>
      <c r="BC385" s="212" t="s">
        <v>282</v>
      </c>
      <c r="BD385" s="212" t="s">
        <v>282</v>
      </c>
      <c r="BE385" s="212" t="s">
        <v>282</v>
      </c>
    </row>
    <row r="386" spans="1:57" s="212" customFormat="1" x14ac:dyDescent="0.25">
      <c r="A386" s="212" t="s">
        <v>9055</v>
      </c>
      <c r="B386" s="159" t="s">
        <v>15388</v>
      </c>
      <c r="C386" s="212" t="s">
        <v>10458</v>
      </c>
      <c r="D386" s="212" t="s">
        <v>282</v>
      </c>
      <c r="E386" s="212" t="s">
        <v>15389</v>
      </c>
      <c r="F386" s="212" t="s">
        <v>183</v>
      </c>
      <c r="G386" s="212" t="s">
        <v>282</v>
      </c>
      <c r="H386" s="159" t="s">
        <v>486</v>
      </c>
      <c r="I386" s="159" t="s">
        <v>15390</v>
      </c>
      <c r="J386" s="212">
        <v>1</v>
      </c>
      <c r="K386" s="159">
        <v>8</v>
      </c>
      <c r="L386" s="159" t="s">
        <v>273</v>
      </c>
      <c r="M386" s="159" t="s">
        <v>15391</v>
      </c>
      <c r="N386" s="212" t="s">
        <v>10458</v>
      </c>
      <c r="O386" s="212" t="s">
        <v>282</v>
      </c>
      <c r="P386" s="212" t="s">
        <v>15389</v>
      </c>
      <c r="Q386" s="212" t="s">
        <v>183</v>
      </c>
      <c r="R386" s="212" t="s">
        <v>282</v>
      </c>
      <c r="S386" s="159" t="s">
        <v>448</v>
      </c>
      <c r="T386" s="159" t="s">
        <v>15390</v>
      </c>
      <c r="U386" s="212">
        <v>1</v>
      </c>
      <c r="V386" s="159">
        <v>8</v>
      </c>
      <c r="W386" s="161" t="s">
        <v>273</v>
      </c>
      <c r="X386" s="159" t="s">
        <v>15391</v>
      </c>
      <c r="Y386" s="212" t="s">
        <v>282</v>
      </c>
      <c r="Z386" s="212" t="s">
        <v>282</v>
      </c>
      <c r="AA386" s="212" t="s">
        <v>282</v>
      </c>
      <c r="AB386" s="212" t="s">
        <v>282</v>
      </c>
      <c r="AC386" s="212" t="s">
        <v>282</v>
      </c>
      <c r="AD386" s="212" t="s">
        <v>282</v>
      </c>
      <c r="AE386" s="212" t="s">
        <v>282</v>
      </c>
      <c r="AF386" s="212" t="s">
        <v>282</v>
      </c>
      <c r="AG386" s="212" t="s">
        <v>282</v>
      </c>
      <c r="AH386" s="212" t="s">
        <v>282</v>
      </c>
      <c r="AI386" s="212" t="s">
        <v>282</v>
      </c>
      <c r="AJ386" s="212" t="s">
        <v>282</v>
      </c>
      <c r="AK386" s="212" t="s">
        <v>282</v>
      </c>
      <c r="AL386" s="212" t="s">
        <v>282</v>
      </c>
      <c r="AM386" s="212" t="s">
        <v>282</v>
      </c>
      <c r="AN386" s="212" t="s">
        <v>282</v>
      </c>
      <c r="AO386" s="212" t="s">
        <v>282</v>
      </c>
      <c r="AP386" s="212" t="s">
        <v>282</v>
      </c>
      <c r="AQ386" s="212" t="s">
        <v>282</v>
      </c>
      <c r="AR386" s="212" t="s">
        <v>282</v>
      </c>
      <c r="AS386" s="212" t="s">
        <v>282</v>
      </c>
      <c r="AT386" s="212" t="s">
        <v>282</v>
      </c>
      <c r="AU386" s="212" t="s">
        <v>282</v>
      </c>
      <c r="AV386" s="212" t="s">
        <v>282</v>
      </c>
      <c r="AW386" s="212" t="s">
        <v>282</v>
      </c>
      <c r="AX386" s="212" t="s">
        <v>282</v>
      </c>
      <c r="AY386" s="212" t="s">
        <v>282</v>
      </c>
      <c r="AZ386" s="212" t="s">
        <v>282</v>
      </c>
      <c r="BA386" s="212" t="s">
        <v>282</v>
      </c>
      <c r="BB386" s="212" t="s">
        <v>282</v>
      </c>
      <c r="BC386" s="212" t="s">
        <v>282</v>
      </c>
      <c r="BD386" s="212" t="s">
        <v>282</v>
      </c>
      <c r="BE386" s="212" t="s">
        <v>282</v>
      </c>
    </row>
    <row r="387" spans="1:57" s="212" customFormat="1" x14ac:dyDescent="0.25">
      <c r="A387" s="212" t="s">
        <v>7548</v>
      </c>
      <c r="B387" s="159" t="s">
        <v>13378</v>
      </c>
      <c r="C387" s="212" t="s">
        <v>261</v>
      </c>
      <c r="D387" s="212" t="s">
        <v>282</v>
      </c>
      <c r="E387" s="212" t="s">
        <v>282</v>
      </c>
      <c r="F387" s="212" t="s">
        <v>282</v>
      </c>
      <c r="G387" s="212" t="s">
        <v>282</v>
      </c>
      <c r="H387" s="159" t="s">
        <v>10507</v>
      </c>
      <c r="I387" s="159" t="s">
        <v>10771</v>
      </c>
      <c r="J387" s="159" t="s">
        <v>273</v>
      </c>
      <c r="K387" s="159">
        <v>6</v>
      </c>
      <c r="L387" s="159" t="s">
        <v>273</v>
      </c>
      <c r="M387" s="159" t="s">
        <v>273</v>
      </c>
      <c r="N387" s="159" t="s">
        <v>257</v>
      </c>
      <c r="O387" s="159" t="s">
        <v>282</v>
      </c>
      <c r="P387" s="159" t="s">
        <v>282</v>
      </c>
      <c r="Q387" s="159" t="s">
        <v>282</v>
      </c>
      <c r="R387" s="159" t="s">
        <v>282</v>
      </c>
      <c r="S387" s="159" t="s">
        <v>10507</v>
      </c>
      <c r="T387" s="159" t="s">
        <v>10527</v>
      </c>
      <c r="U387" s="159" t="s">
        <v>273</v>
      </c>
      <c r="V387" s="159">
        <v>6</v>
      </c>
      <c r="W387" s="161" t="s">
        <v>273</v>
      </c>
      <c r="X387" s="161" t="s">
        <v>273</v>
      </c>
      <c r="Y387" s="212" t="s">
        <v>282</v>
      </c>
      <c r="Z387" s="212" t="s">
        <v>282</v>
      </c>
      <c r="AA387" s="212" t="s">
        <v>282</v>
      </c>
      <c r="AB387" s="212" t="s">
        <v>282</v>
      </c>
      <c r="AC387" s="212" t="s">
        <v>282</v>
      </c>
      <c r="AD387" s="212" t="s">
        <v>282</v>
      </c>
      <c r="AE387" s="212" t="s">
        <v>282</v>
      </c>
      <c r="AF387" s="212" t="s">
        <v>282</v>
      </c>
      <c r="AG387" s="212" t="s">
        <v>282</v>
      </c>
      <c r="AH387" s="212" t="s">
        <v>282</v>
      </c>
      <c r="AI387" s="212" t="s">
        <v>282</v>
      </c>
      <c r="AJ387" s="212" t="s">
        <v>282</v>
      </c>
      <c r="AK387" s="212" t="s">
        <v>282</v>
      </c>
      <c r="AL387" s="212" t="s">
        <v>282</v>
      </c>
      <c r="AM387" s="212" t="s">
        <v>282</v>
      </c>
      <c r="AN387" s="212" t="s">
        <v>282</v>
      </c>
      <c r="AO387" s="212" t="s">
        <v>282</v>
      </c>
      <c r="AP387" s="212" t="s">
        <v>282</v>
      </c>
      <c r="AQ387" s="212" t="s">
        <v>282</v>
      </c>
      <c r="AR387" s="212" t="s">
        <v>282</v>
      </c>
      <c r="AS387" s="212" t="s">
        <v>282</v>
      </c>
      <c r="AT387" s="212" t="s">
        <v>282</v>
      </c>
      <c r="AU387" s="212" t="s">
        <v>282</v>
      </c>
      <c r="AV387" s="212" t="s">
        <v>282</v>
      </c>
      <c r="AW387" s="212" t="s">
        <v>282</v>
      </c>
      <c r="AX387" s="212" t="s">
        <v>282</v>
      </c>
      <c r="AY387" s="212" t="s">
        <v>282</v>
      </c>
      <c r="AZ387" s="212" t="s">
        <v>282</v>
      </c>
      <c r="BA387" s="212" t="s">
        <v>282</v>
      </c>
      <c r="BB387" s="212" t="s">
        <v>282</v>
      </c>
      <c r="BC387" s="212" t="s">
        <v>282</v>
      </c>
      <c r="BD387" s="212" t="s">
        <v>282</v>
      </c>
      <c r="BE387" s="212" t="s">
        <v>282</v>
      </c>
    </row>
    <row r="388" spans="1:57" x14ac:dyDescent="0.25">
      <c r="A388" t="s">
        <v>381</v>
      </c>
      <c r="B388" s="159" t="s">
        <v>282</v>
      </c>
      <c r="C388" t="s">
        <v>252</v>
      </c>
      <c r="D388" t="s">
        <v>282</v>
      </c>
      <c r="E388" t="s">
        <v>282</v>
      </c>
      <c r="F388" t="s">
        <v>282</v>
      </c>
      <c r="G388" s="212" t="s">
        <v>282</v>
      </c>
      <c r="H388" s="159" t="s">
        <v>10507</v>
      </c>
      <c r="I388" s="159" t="s">
        <v>11956</v>
      </c>
      <c r="J388" s="159" t="s">
        <v>273</v>
      </c>
      <c r="K388" s="159">
        <v>6</v>
      </c>
      <c r="L388" s="159" t="s">
        <v>12057</v>
      </c>
      <c r="M388" s="159" t="s">
        <v>273</v>
      </c>
      <c r="N388" s="212" t="s">
        <v>790</v>
      </c>
      <c r="O388" s="159" t="s">
        <v>282</v>
      </c>
      <c r="P388" s="159" t="s">
        <v>282</v>
      </c>
      <c r="Q388" s="159" t="s">
        <v>282</v>
      </c>
      <c r="R388" s="159" t="s">
        <v>282</v>
      </c>
      <c r="S388" s="159" t="s">
        <v>10507</v>
      </c>
      <c r="T388" s="159" t="s">
        <v>273</v>
      </c>
      <c r="U388" s="159" t="s">
        <v>273</v>
      </c>
      <c r="V388" s="161">
        <v>6</v>
      </c>
      <c r="W388" s="161" t="s">
        <v>12058</v>
      </c>
      <c r="X388" s="161" t="s">
        <v>273</v>
      </c>
      <c r="Y388" s="212" t="s">
        <v>282</v>
      </c>
      <c r="Z388" s="212" t="s">
        <v>282</v>
      </c>
      <c r="AA388" s="212" t="s">
        <v>282</v>
      </c>
      <c r="AB388" s="212" t="s">
        <v>282</v>
      </c>
      <c r="AC388" s="212" t="s">
        <v>282</v>
      </c>
      <c r="AD388" s="212" t="s">
        <v>282</v>
      </c>
      <c r="AE388" s="212" t="s">
        <v>282</v>
      </c>
      <c r="AF388" s="212" t="s">
        <v>282</v>
      </c>
      <c r="AG388" s="212" t="s">
        <v>282</v>
      </c>
      <c r="AH388" s="212" t="s">
        <v>282</v>
      </c>
      <c r="AI388" s="212" t="s">
        <v>282</v>
      </c>
      <c r="AJ388" s="212" t="s">
        <v>282</v>
      </c>
      <c r="AK388" s="212" t="s">
        <v>282</v>
      </c>
      <c r="AL388" s="212" t="s">
        <v>282</v>
      </c>
      <c r="AM388" s="212" t="s">
        <v>282</v>
      </c>
      <c r="AN388" s="212" t="s">
        <v>282</v>
      </c>
      <c r="AO388" s="212" t="s">
        <v>282</v>
      </c>
      <c r="AP388" s="212" t="s">
        <v>282</v>
      </c>
      <c r="AQ388" s="212" t="s">
        <v>282</v>
      </c>
      <c r="AR388" s="212" t="s">
        <v>282</v>
      </c>
      <c r="AS388" s="212" t="s">
        <v>282</v>
      </c>
      <c r="AT388" s="212" t="s">
        <v>282</v>
      </c>
      <c r="AU388" s="212" t="s">
        <v>282</v>
      </c>
      <c r="AV388" s="212" t="s">
        <v>282</v>
      </c>
      <c r="AW388" s="212" t="s">
        <v>282</v>
      </c>
      <c r="AX388" s="212" t="s">
        <v>282</v>
      </c>
      <c r="AY388" s="212" t="s">
        <v>282</v>
      </c>
      <c r="AZ388" s="212" t="s">
        <v>282</v>
      </c>
      <c r="BA388" s="212" t="s">
        <v>282</v>
      </c>
      <c r="BB388" s="212" t="s">
        <v>282</v>
      </c>
      <c r="BC388" s="212" t="s">
        <v>282</v>
      </c>
      <c r="BD388" s="212" t="s">
        <v>282</v>
      </c>
      <c r="BE388" s="212" t="s">
        <v>282</v>
      </c>
    </row>
    <row r="389" spans="1:57" s="212" customFormat="1" x14ac:dyDescent="0.25">
      <c r="A389" s="212" t="s">
        <v>4673</v>
      </c>
      <c r="B389" s="159" t="s">
        <v>282</v>
      </c>
      <c r="C389" s="212" t="s">
        <v>4798</v>
      </c>
      <c r="D389" s="212" t="s">
        <v>11819</v>
      </c>
      <c r="E389" s="212" t="s">
        <v>11821</v>
      </c>
      <c r="F389" s="212" t="s">
        <v>183</v>
      </c>
      <c r="G389" s="212" t="s">
        <v>282</v>
      </c>
      <c r="H389" s="159" t="s">
        <v>486</v>
      </c>
      <c r="I389" s="159" t="s">
        <v>11467</v>
      </c>
      <c r="J389" s="212">
        <v>1</v>
      </c>
      <c r="K389" s="159">
        <v>7</v>
      </c>
      <c r="L389" s="159" t="s">
        <v>273</v>
      </c>
      <c r="M389" s="159" t="s">
        <v>11820</v>
      </c>
      <c r="N389" s="159" t="s">
        <v>310</v>
      </c>
      <c r="O389" s="159" t="s">
        <v>282</v>
      </c>
      <c r="P389" s="159" t="s">
        <v>11824</v>
      </c>
      <c r="Q389" s="159" t="s">
        <v>282</v>
      </c>
      <c r="R389" s="159" t="s">
        <v>282</v>
      </c>
      <c r="S389" s="159" t="s">
        <v>282</v>
      </c>
      <c r="T389" s="159" t="s">
        <v>282</v>
      </c>
      <c r="U389" s="159" t="s">
        <v>282</v>
      </c>
      <c r="V389" s="161">
        <v>7</v>
      </c>
      <c r="W389" s="161" t="s">
        <v>282</v>
      </c>
      <c r="X389" s="161" t="s">
        <v>282</v>
      </c>
      <c r="Y389" s="212" t="s">
        <v>282</v>
      </c>
      <c r="Z389" s="212" t="s">
        <v>282</v>
      </c>
      <c r="AA389" s="212" t="s">
        <v>282</v>
      </c>
      <c r="AB389" s="212" t="s">
        <v>282</v>
      </c>
      <c r="AC389" s="212" t="s">
        <v>282</v>
      </c>
      <c r="AD389" s="212" t="s">
        <v>282</v>
      </c>
      <c r="AE389" s="212" t="s">
        <v>282</v>
      </c>
      <c r="AF389" s="212" t="s">
        <v>282</v>
      </c>
      <c r="AG389" s="212" t="s">
        <v>282</v>
      </c>
      <c r="AH389" s="212" t="s">
        <v>282</v>
      </c>
      <c r="AI389" s="212" t="s">
        <v>282</v>
      </c>
      <c r="AJ389" s="212" t="s">
        <v>282</v>
      </c>
      <c r="AK389" s="212" t="s">
        <v>282</v>
      </c>
      <c r="AL389" s="212" t="s">
        <v>282</v>
      </c>
      <c r="AM389" s="212" t="s">
        <v>282</v>
      </c>
      <c r="AN389" s="212" t="s">
        <v>282</v>
      </c>
      <c r="AO389" s="212" t="s">
        <v>282</v>
      </c>
      <c r="AP389" s="212" t="s">
        <v>282</v>
      </c>
      <c r="AQ389" s="212" t="s">
        <v>282</v>
      </c>
      <c r="AR389" s="212" t="s">
        <v>282</v>
      </c>
      <c r="AS389" s="212" t="s">
        <v>282</v>
      </c>
      <c r="AT389" s="212" t="s">
        <v>282</v>
      </c>
      <c r="AU389" s="212" t="s">
        <v>282</v>
      </c>
      <c r="AV389" s="212" t="s">
        <v>282</v>
      </c>
      <c r="AW389" s="212" t="s">
        <v>282</v>
      </c>
      <c r="AX389" s="212" t="s">
        <v>282</v>
      </c>
      <c r="AY389" s="212" t="s">
        <v>282</v>
      </c>
      <c r="AZ389" s="212" t="s">
        <v>282</v>
      </c>
      <c r="BA389" s="212" t="s">
        <v>282</v>
      </c>
      <c r="BB389" s="212" t="s">
        <v>282</v>
      </c>
      <c r="BC389" s="212" t="s">
        <v>282</v>
      </c>
      <c r="BD389" s="212" t="s">
        <v>282</v>
      </c>
      <c r="BE389" s="212" t="s">
        <v>282</v>
      </c>
    </row>
    <row r="390" spans="1:57" s="212" customFormat="1" x14ac:dyDescent="0.25">
      <c r="A390" s="212" t="s">
        <v>7550</v>
      </c>
      <c r="B390" s="159" t="s">
        <v>13378</v>
      </c>
      <c r="C390" s="212" t="s">
        <v>256</v>
      </c>
      <c r="D390" s="212" t="s">
        <v>282</v>
      </c>
      <c r="E390" s="212" t="s">
        <v>282</v>
      </c>
      <c r="F390" s="212" t="s">
        <v>282</v>
      </c>
      <c r="G390" s="212" t="s">
        <v>282</v>
      </c>
      <c r="H390" s="159" t="s">
        <v>10507</v>
      </c>
      <c r="I390" s="159" t="s">
        <v>10527</v>
      </c>
      <c r="J390" s="159" t="s">
        <v>273</v>
      </c>
      <c r="K390" s="159">
        <v>8</v>
      </c>
      <c r="L390" s="159" t="s">
        <v>14258</v>
      </c>
      <c r="M390" s="159" t="s">
        <v>273</v>
      </c>
      <c r="N390" s="159" t="s">
        <v>790</v>
      </c>
      <c r="O390" s="159" t="s">
        <v>282</v>
      </c>
      <c r="P390" s="159" t="s">
        <v>282</v>
      </c>
      <c r="Q390" s="159" t="s">
        <v>282</v>
      </c>
      <c r="R390" s="159" t="s">
        <v>282</v>
      </c>
      <c r="S390" s="159" t="s">
        <v>10507</v>
      </c>
      <c r="T390" s="159" t="s">
        <v>273</v>
      </c>
      <c r="U390" s="159" t="s">
        <v>273</v>
      </c>
      <c r="V390" s="161">
        <v>8</v>
      </c>
      <c r="W390" s="161" t="s">
        <v>273</v>
      </c>
      <c r="X390" s="161" t="s">
        <v>273</v>
      </c>
      <c r="Y390" s="212" t="s">
        <v>282</v>
      </c>
      <c r="Z390" s="212" t="s">
        <v>282</v>
      </c>
      <c r="AA390" s="212" t="s">
        <v>282</v>
      </c>
      <c r="AB390" s="212" t="s">
        <v>282</v>
      </c>
      <c r="AC390" s="212" t="s">
        <v>282</v>
      </c>
      <c r="AD390" s="212" t="s">
        <v>282</v>
      </c>
      <c r="AE390" s="212" t="s">
        <v>282</v>
      </c>
      <c r="AF390" s="212" t="s">
        <v>282</v>
      </c>
      <c r="AG390" s="212" t="s">
        <v>282</v>
      </c>
      <c r="AH390" s="212" t="s">
        <v>282</v>
      </c>
      <c r="AI390" s="212" t="s">
        <v>282</v>
      </c>
      <c r="AJ390" s="212" t="s">
        <v>282</v>
      </c>
      <c r="AK390" s="212" t="s">
        <v>282</v>
      </c>
      <c r="AL390" s="212" t="s">
        <v>282</v>
      </c>
      <c r="AM390" s="212" t="s">
        <v>282</v>
      </c>
      <c r="AN390" s="212" t="s">
        <v>282</v>
      </c>
      <c r="AO390" s="212" t="s">
        <v>282</v>
      </c>
      <c r="AP390" s="212" t="s">
        <v>282</v>
      </c>
      <c r="AQ390" s="212" t="s">
        <v>282</v>
      </c>
      <c r="AR390" s="212" t="s">
        <v>282</v>
      </c>
      <c r="AS390" s="212" t="s">
        <v>282</v>
      </c>
      <c r="AT390" s="212" t="s">
        <v>282</v>
      </c>
      <c r="AU390" s="212" t="s">
        <v>282</v>
      </c>
      <c r="AV390" s="212" t="s">
        <v>282</v>
      </c>
      <c r="AW390" s="212" t="s">
        <v>282</v>
      </c>
      <c r="AX390" s="212" t="s">
        <v>282</v>
      </c>
      <c r="AY390" s="212" t="s">
        <v>282</v>
      </c>
      <c r="AZ390" s="212" t="s">
        <v>282</v>
      </c>
      <c r="BA390" s="212" t="s">
        <v>282</v>
      </c>
      <c r="BB390" s="212" t="s">
        <v>282</v>
      </c>
      <c r="BC390" s="212" t="s">
        <v>282</v>
      </c>
      <c r="BD390" s="212" t="s">
        <v>282</v>
      </c>
      <c r="BE390" s="212" t="s">
        <v>282</v>
      </c>
    </row>
    <row r="391" spans="1:57" s="212" customFormat="1" x14ac:dyDescent="0.25">
      <c r="A391" s="212" t="s">
        <v>7552</v>
      </c>
      <c r="B391" s="159" t="s">
        <v>13378</v>
      </c>
      <c r="C391" s="212" t="s">
        <v>256</v>
      </c>
      <c r="D391" s="212" t="s">
        <v>282</v>
      </c>
      <c r="E391" s="212" t="s">
        <v>282</v>
      </c>
      <c r="F391" s="212" t="s">
        <v>282</v>
      </c>
      <c r="G391" s="212" t="s">
        <v>282</v>
      </c>
      <c r="H391" s="159" t="s">
        <v>10507</v>
      </c>
      <c r="I391" s="159" t="s">
        <v>10527</v>
      </c>
      <c r="J391" s="159" t="s">
        <v>273</v>
      </c>
      <c r="K391" s="159">
        <v>8</v>
      </c>
      <c r="L391" s="159" t="s">
        <v>14253</v>
      </c>
      <c r="M391" s="159" t="s">
        <v>273</v>
      </c>
      <c r="N391" s="159" t="s">
        <v>790</v>
      </c>
      <c r="O391" s="159" t="s">
        <v>282</v>
      </c>
      <c r="P391" s="159" t="s">
        <v>282</v>
      </c>
      <c r="Q391" s="159" t="s">
        <v>282</v>
      </c>
      <c r="R391" s="159" t="s">
        <v>282</v>
      </c>
      <c r="S391" s="159" t="s">
        <v>10507</v>
      </c>
      <c r="T391" s="159" t="s">
        <v>273</v>
      </c>
      <c r="U391" s="159" t="s">
        <v>273</v>
      </c>
      <c r="V391" s="161">
        <v>8</v>
      </c>
      <c r="W391" s="161" t="s">
        <v>273</v>
      </c>
      <c r="X391" s="161" t="s">
        <v>273</v>
      </c>
      <c r="Y391" s="212" t="s">
        <v>282</v>
      </c>
      <c r="Z391" s="212" t="s">
        <v>282</v>
      </c>
      <c r="AA391" s="212" t="s">
        <v>282</v>
      </c>
      <c r="AB391" s="212" t="s">
        <v>282</v>
      </c>
      <c r="AC391" s="212" t="s">
        <v>282</v>
      </c>
      <c r="AD391" s="212" t="s">
        <v>282</v>
      </c>
      <c r="AE391" s="212" t="s">
        <v>282</v>
      </c>
      <c r="AF391" s="212" t="s">
        <v>282</v>
      </c>
      <c r="AG391" s="212" t="s">
        <v>282</v>
      </c>
      <c r="AH391" s="212" t="s">
        <v>282</v>
      </c>
      <c r="AI391" s="212" t="s">
        <v>282</v>
      </c>
      <c r="AJ391" s="212" t="s">
        <v>282</v>
      </c>
      <c r="AK391" s="212" t="s">
        <v>282</v>
      </c>
      <c r="AL391" s="212" t="s">
        <v>282</v>
      </c>
      <c r="AM391" s="212" t="s">
        <v>282</v>
      </c>
      <c r="AN391" s="212" t="s">
        <v>282</v>
      </c>
      <c r="AO391" s="212" t="s">
        <v>282</v>
      </c>
      <c r="AP391" s="212" t="s">
        <v>282</v>
      </c>
      <c r="AQ391" s="212" t="s">
        <v>282</v>
      </c>
      <c r="AR391" s="212" t="s">
        <v>282</v>
      </c>
      <c r="AS391" s="212" t="s">
        <v>282</v>
      </c>
      <c r="AT391" s="212" t="s">
        <v>282</v>
      </c>
      <c r="AU391" s="212" t="s">
        <v>282</v>
      </c>
      <c r="AV391" s="212" t="s">
        <v>282</v>
      </c>
      <c r="AW391" s="212" t="s">
        <v>282</v>
      </c>
      <c r="AX391" s="212" t="s">
        <v>282</v>
      </c>
      <c r="AY391" s="212" t="s">
        <v>282</v>
      </c>
      <c r="AZ391" s="212" t="s">
        <v>282</v>
      </c>
      <c r="BA391" s="212" t="s">
        <v>282</v>
      </c>
      <c r="BB391" s="212" t="s">
        <v>282</v>
      </c>
      <c r="BC391" s="212" t="s">
        <v>282</v>
      </c>
      <c r="BD391" s="212" t="s">
        <v>282</v>
      </c>
      <c r="BE391" s="212" t="s">
        <v>282</v>
      </c>
    </row>
    <row r="392" spans="1:57" s="212" customFormat="1" x14ac:dyDescent="0.25">
      <c r="A392" s="212" t="s">
        <v>11044</v>
      </c>
      <c r="B392" s="159" t="s">
        <v>17600</v>
      </c>
      <c r="C392" s="212" t="s">
        <v>246</v>
      </c>
      <c r="D392" s="212" t="s">
        <v>282</v>
      </c>
      <c r="E392" s="212" t="s">
        <v>17598</v>
      </c>
      <c r="F392" s="212" t="s">
        <v>282</v>
      </c>
      <c r="G392" s="212" t="s">
        <v>282</v>
      </c>
      <c r="H392" s="159" t="s">
        <v>10507</v>
      </c>
      <c r="I392" s="159" t="s">
        <v>406</v>
      </c>
      <c r="J392" s="159" t="s">
        <v>273</v>
      </c>
      <c r="K392" s="159">
        <v>6</v>
      </c>
      <c r="L392" s="159" t="s">
        <v>11862</v>
      </c>
      <c r="M392" s="159" t="s">
        <v>17601</v>
      </c>
      <c r="N392" s="159" t="s">
        <v>790</v>
      </c>
      <c r="O392" s="159" t="s">
        <v>282</v>
      </c>
      <c r="P392" s="159" t="s">
        <v>17599</v>
      </c>
      <c r="Q392" s="159" t="s">
        <v>282</v>
      </c>
      <c r="R392" s="159" t="s">
        <v>282</v>
      </c>
      <c r="S392" s="159" t="s">
        <v>10507</v>
      </c>
      <c r="T392" s="159" t="s">
        <v>273</v>
      </c>
      <c r="U392" s="159" t="s">
        <v>273</v>
      </c>
      <c r="V392" s="161">
        <v>6</v>
      </c>
      <c r="W392" s="161" t="s">
        <v>273</v>
      </c>
      <c r="X392" s="161" t="s">
        <v>17601</v>
      </c>
      <c r="Y392" s="212" t="s">
        <v>282</v>
      </c>
      <c r="Z392" s="212" t="s">
        <v>282</v>
      </c>
      <c r="AA392" s="212" t="s">
        <v>282</v>
      </c>
      <c r="AB392" s="212" t="s">
        <v>282</v>
      </c>
      <c r="AC392" s="212" t="s">
        <v>282</v>
      </c>
      <c r="AD392" s="212" t="s">
        <v>282</v>
      </c>
      <c r="AE392" s="212" t="s">
        <v>282</v>
      </c>
      <c r="AF392" s="212" t="s">
        <v>282</v>
      </c>
      <c r="AG392" s="212" t="s">
        <v>282</v>
      </c>
      <c r="AH392" s="212" t="s">
        <v>282</v>
      </c>
      <c r="AI392" s="212" t="s">
        <v>282</v>
      </c>
      <c r="AJ392" s="212" t="s">
        <v>282</v>
      </c>
      <c r="AK392" s="212" t="s">
        <v>282</v>
      </c>
      <c r="AL392" s="212" t="s">
        <v>282</v>
      </c>
      <c r="AM392" s="212" t="s">
        <v>282</v>
      </c>
      <c r="AN392" s="212" t="s">
        <v>282</v>
      </c>
      <c r="AO392" s="212" t="s">
        <v>282</v>
      </c>
      <c r="AP392" s="212" t="s">
        <v>282</v>
      </c>
      <c r="AQ392" s="212" t="s">
        <v>282</v>
      </c>
      <c r="AR392" s="212" t="s">
        <v>282</v>
      </c>
      <c r="AS392" s="212" t="s">
        <v>282</v>
      </c>
      <c r="AT392" s="212" t="s">
        <v>282</v>
      </c>
      <c r="AU392" s="212" t="s">
        <v>282</v>
      </c>
      <c r="AV392" s="212" t="s">
        <v>282</v>
      </c>
      <c r="AW392" s="212" t="s">
        <v>282</v>
      </c>
      <c r="AX392" s="212" t="s">
        <v>282</v>
      </c>
      <c r="AY392" s="212" t="s">
        <v>282</v>
      </c>
      <c r="AZ392" s="212" t="s">
        <v>282</v>
      </c>
      <c r="BA392" s="212" t="s">
        <v>282</v>
      </c>
      <c r="BB392" s="212" t="s">
        <v>282</v>
      </c>
      <c r="BC392" s="212" t="s">
        <v>282</v>
      </c>
      <c r="BD392" s="212" t="s">
        <v>282</v>
      </c>
      <c r="BE392" s="212" t="s">
        <v>282</v>
      </c>
    </row>
    <row r="393" spans="1:57" s="212" customFormat="1" x14ac:dyDescent="0.25">
      <c r="A393" s="212" t="s">
        <v>7553</v>
      </c>
      <c r="B393" s="159" t="s">
        <v>282</v>
      </c>
      <c r="C393" s="212" t="s">
        <v>272</v>
      </c>
      <c r="D393" s="212" t="s">
        <v>282</v>
      </c>
      <c r="E393" s="212" t="s">
        <v>282</v>
      </c>
      <c r="F393" s="212" t="s">
        <v>282</v>
      </c>
      <c r="G393" s="212" t="s">
        <v>282</v>
      </c>
      <c r="H393" s="159" t="s">
        <v>10507</v>
      </c>
      <c r="I393" s="159" t="s">
        <v>12260</v>
      </c>
      <c r="J393" s="159" t="s">
        <v>273</v>
      </c>
      <c r="K393" s="159">
        <v>8</v>
      </c>
      <c r="L393" s="159" t="s">
        <v>12897</v>
      </c>
      <c r="M393" s="159" t="s">
        <v>273</v>
      </c>
      <c r="N393" s="159" t="s">
        <v>790</v>
      </c>
      <c r="O393" s="159" t="s">
        <v>282</v>
      </c>
      <c r="P393" s="159" t="s">
        <v>282</v>
      </c>
      <c r="Q393" s="159" t="s">
        <v>282</v>
      </c>
      <c r="R393" s="159" t="s">
        <v>282</v>
      </c>
      <c r="S393" s="159" t="s">
        <v>10507</v>
      </c>
      <c r="T393" s="159" t="s">
        <v>273</v>
      </c>
      <c r="U393" s="159" t="s">
        <v>273</v>
      </c>
      <c r="V393" s="161">
        <v>8</v>
      </c>
      <c r="W393" s="161" t="s">
        <v>273</v>
      </c>
      <c r="X393" s="161" t="s">
        <v>273</v>
      </c>
      <c r="Y393" s="212" t="s">
        <v>282</v>
      </c>
      <c r="Z393" s="212" t="s">
        <v>282</v>
      </c>
      <c r="AA393" s="212" t="s">
        <v>282</v>
      </c>
      <c r="AB393" s="212" t="s">
        <v>282</v>
      </c>
      <c r="AC393" s="212" t="s">
        <v>282</v>
      </c>
      <c r="AD393" s="212" t="s">
        <v>282</v>
      </c>
      <c r="AE393" s="212" t="s">
        <v>282</v>
      </c>
      <c r="AF393" s="212" t="s">
        <v>282</v>
      </c>
      <c r="AG393" s="212" t="s">
        <v>282</v>
      </c>
      <c r="AH393" s="212" t="s">
        <v>282</v>
      </c>
      <c r="AI393" s="212" t="s">
        <v>282</v>
      </c>
      <c r="AJ393" s="212" t="s">
        <v>282</v>
      </c>
      <c r="AK393" s="212" t="s">
        <v>282</v>
      </c>
      <c r="AL393" s="212" t="s">
        <v>282</v>
      </c>
      <c r="AM393" s="212" t="s">
        <v>282</v>
      </c>
      <c r="AN393" s="212" t="s">
        <v>282</v>
      </c>
      <c r="AO393" s="212" t="s">
        <v>282</v>
      </c>
      <c r="AP393" s="212" t="s">
        <v>282</v>
      </c>
      <c r="AQ393" s="212" t="s">
        <v>282</v>
      </c>
      <c r="AR393" s="212" t="s">
        <v>282</v>
      </c>
      <c r="AS393" s="212" t="s">
        <v>282</v>
      </c>
      <c r="AT393" s="212" t="s">
        <v>282</v>
      </c>
      <c r="AU393" s="212" t="s">
        <v>282</v>
      </c>
      <c r="AV393" s="212" t="s">
        <v>282</v>
      </c>
      <c r="AW393" s="212" t="s">
        <v>282</v>
      </c>
      <c r="AX393" s="212" t="s">
        <v>282</v>
      </c>
      <c r="AY393" s="212" t="s">
        <v>282</v>
      </c>
      <c r="AZ393" s="212" t="s">
        <v>282</v>
      </c>
      <c r="BA393" s="212" t="s">
        <v>282</v>
      </c>
      <c r="BB393" s="212" t="s">
        <v>282</v>
      </c>
      <c r="BC393" s="212" t="s">
        <v>282</v>
      </c>
      <c r="BD393" s="212" t="s">
        <v>282</v>
      </c>
      <c r="BE393" s="212" t="s">
        <v>282</v>
      </c>
    </row>
    <row r="394" spans="1:57" x14ac:dyDescent="0.25">
      <c r="A394" t="s">
        <v>7555</v>
      </c>
      <c r="B394" s="159" t="s">
        <v>282</v>
      </c>
      <c r="C394" t="s">
        <v>272</v>
      </c>
      <c r="D394" t="s">
        <v>282</v>
      </c>
      <c r="E394" t="s">
        <v>282</v>
      </c>
      <c r="F394" s="212" t="s">
        <v>282</v>
      </c>
      <c r="G394" s="212" t="s">
        <v>282</v>
      </c>
      <c r="H394" s="159" t="s">
        <v>10507</v>
      </c>
      <c r="I394" s="159" t="s">
        <v>12260</v>
      </c>
      <c r="J394" s="159">
        <v>7</v>
      </c>
      <c r="K394" s="159">
        <v>8</v>
      </c>
      <c r="L394" s="159" t="s">
        <v>12897</v>
      </c>
      <c r="M394" s="159" t="s">
        <v>273</v>
      </c>
      <c r="N394" s="159" t="s">
        <v>790</v>
      </c>
      <c r="O394" s="159" t="s">
        <v>282</v>
      </c>
      <c r="P394" s="159" t="s">
        <v>282</v>
      </c>
      <c r="Q394" s="159" t="s">
        <v>282</v>
      </c>
      <c r="R394" s="159" t="s">
        <v>282</v>
      </c>
      <c r="S394" s="159" t="s">
        <v>10507</v>
      </c>
      <c r="T394" s="159" t="s">
        <v>273</v>
      </c>
      <c r="U394" s="159" t="s">
        <v>273</v>
      </c>
      <c r="V394" s="161">
        <v>8</v>
      </c>
      <c r="W394" s="161" t="s">
        <v>273</v>
      </c>
      <c r="X394" s="161" t="s">
        <v>273</v>
      </c>
      <c r="Y394" s="212" t="s">
        <v>282</v>
      </c>
      <c r="Z394" s="212" t="s">
        <v>282</v>
      </c>
      <c r="AA394" s="212" t="s">
        <v>282</v>
      </c>
      <c r="AB394" s="212" t="s">
        <v>282</v>
      </c>
      <c r="AC394" s="212" t="s">
        <v>282</v>
      </c>
      <c r="AD394" s="212" t="s">
        <v>282</v>
      </c>
      <c r="AE394" s="212" t="s">
        <v>282</v>
      </c>
      <c r="AF394" s="212" t="s">
        <v>282</v>
      </c>
      <c r="AG394" s="212" t="s">
        <v>282</v>
      </c>
      <c r="AH394" s="212" t="s">
        <v>282</v>
      </c>
      <c r="AI394" s="212" t="s">
        <v>282</v>
      </c>
      <c r="AJ394" s="212" t="s">
        <v>282</v>
      </c>
      <c r="AK394" s="212" t="s">
        <v>282</v>
      </c>
      <c r="AL394" s="212" t="s">
        <v>282</v>
      </c>
      <c r="AM394" s="212" t="s">
        <v>282</v>
      </c>
      <c r="AN394" s="212" t="s">
        <v>282</v>
      </c>
      <c r="AO394" s="212" t="s">
        <v>282</v>
      </c>
      <c r="AP394" s="212" t="s">
        <v>282</v>
      </c>
      <c r="AQ394" s="212" t="s">
        <v>282</v>
      </c>
      <c r="AR394" s="212" t="s">
        <v>282</v>
      </c>
      <c r="AS394" s="212" t="s">
        <v>282</v>
      </c>
      <c r="AT394" s="212" t="s">
        <v>282</v>
      </c>
      <c r="AU394" s="212" t="s">
        <v>282</v>
      </c>
      <c r="AV394" s="212" t="s">
        <v>282</v>
      </c>
      <c r="AW394" s="212" t="s">
        <v>282</v>
      </c>
      <c r="AX394" s="212" t="s">
        <v>282</v>
      </c>
      <c r="AY394" s="212" t="s">
        <v>282</v>
      </c>
      <c r="AZ394" s="212" t="s">
        <v>282</v>
      </c>
      <c r="BA394" s="212" t="s">
        <v>282</v>
      </c>
      <c r="BB394" s="212" t="s">
        <v>282</v>
      </c>
      <c r="BC394" s="212" t="s">
        <v>282</v>
      </c>
      <c r="BD394" s="212" t="s">
        <v>282</v>
      </c>
      <c r="BE394" s="212" t="s">
        <v>282</v>
      </c>
    </row>
    <row r="395" spans="1:57" x14ac:dyDescent="0.25">
      <c r="A395" t="s">
        <v>914</v>
      </c>
      <c r="B395" s="159" t="s">
        <v>11829</v>
      </c>
      <c r="C395" t="s">
        <v>866</v>
      </c>
      <c r="D395" s="212" t="s">
        <v>11830</v>
      </c>
      <c r="E395" t="s">
        <v>11831</v>
      </c>
      <c r="F395" s="212" t="s">
        <v>183</v>
      </c>
      <c r="G395" s="212" t="s">
        <v>282</v>
      </c>
      <c r="H395" s="159" t="s">
        <v>448</v>
      </c>
      <c r="I395" s="159" t="s">
        <v>11832</v>
      </c>
      <c r="J395">
        <v>1</v>
      </c>
      <c r="K395" s="159">
        <v>26</v>
      </c>
      <c r="L395" s="159" t="s">
        <v>11840</v>
      </c>
      <c r="M395" s="159" t="s">
        <v>11835</v>
      </c>
      <c r="N395" t="s">
        <v>11828</v>
      </c>
      <c r="O395" s="159" t="s">
        <v>11833</v>
      </c>
      <c r="P395" s="212" t="s">
        <v>11834</v>
      </c>
      <c r="Q395" s="159" t="s">
        <v>183</v>
      </c>
      <c r="R395" s="159" t="s">
        <v>282</v>
      </c>
      <c r="S395" s="159" t="s">
        <v>448</v>
      </c>
      <c r="T395" s="159" t="s">
        <v>11837</v>
      </c>
      <c r="U395" s="212">
        <v>1</v>
      </c>
      <c r="V395" s="161">
        <v>26</v>
      </c>
      <c r="W395" s="212" t="s">
        <v>11841</v>
      </c>
      <c r="X395" s="159" t="s">
        <v>11836</v>
      </c>
      <c r="Y395" s="212" t="s">
        <v>282</v>
      </c>
      <c r="Z395" s="212" t="s">
        <v>282</v>
      </c>
      <c r="AA395" s="212" t="s">
        <v>282</v>
      </c>
      <c r="AB395" s="212" t="s">
        <v>282</v>
      </c>
      <c r="AC395" s="212" t="s">
        <v>282</v>
      </c>
      <c r="AD395" s="212" t="s">
        <v>282</v>
      </c>
      <c r="AE395" s="212" t="s">
        <v>282</v>
      </c>
      <c r="AF395" s="212" t="s">
        <v>282</v>
      </c>
      <c r="AG395" s="212" t="s">
        <v>282</v>
      </c>
      <c r="AH395" s="212" t="s">
        <v>282</v>
      </c>
      <c r="AI395" s="212" t="s">
        <v>282</v>
      </c>
      <c r="AJ395" s="212" t="s">
        <v>282</v>
      </c>
      <c r="AK395" s="212" t="s">
        <v>282</v>
      </c>
      <c r="AL395" s="212" t="s">
        <v>282</v>
      </c>
      <c r="AM395" s="212" t="s">
        <v>282</v>
      </c>
      <c r="AN395" s="212" t="s">
        <v>282</v>
      </c>
      <c r="AO395" s="212" t="s">
        <v>282</v>
      </c>
      <c r="AP395" s="212" t="s">
        <v>282</v>
      </c>
      <c r="AQ395" s="212" t="s">
        <v>282</v>
      </c>
      <c r="AR395" s="212" t="s">
        <v>282</v>
      </c>
      <c r="AS395" s="212" t="s">
        <v>282</v>
      </c>
      <c r="AT395" s="212" t="s">
        <v>282</v>
      </c>
      <c r="AU395" s="212" t="s">
        <v>282</v>
      </c>
      <c r="AV395" s="212" t="s">
        <v>282</v>
      </c>
      <c r="AW395" s="212" t="s">
        <v>282</v>
      </c>
      <c r="AX395" s="212" t="s">
        <v>282</v>
      </c>
      <c r="AY395" s="212" t="s">
        <v>282</v>
      </c>
      <c r="AZ395" s="212" t="s">
        <v>282</v>
      </c>
      <c r="BA395" s="212" t="s">
        <v>282</v>
      </c>
      <c r="BB395" s="212" t="s">
        <v>282</v>
      </c>
      <c r="BC395" s="212" t="s">
        <v>282</v>
      </c>
      <c r="BD395" s="212" t="s">
        <v>282</v>
      </c>
      <c r="BE395" s="212" t="s">
        <v>282</v>
      </c>
    </row>
    <row r="396" spans="1:57" x14ac:dyDescent="0.25">
      <c r="A396" s="212" t="s">
        <v>4678</v>
      </c>
      <c r="B396" s="159" t="s">
        <v>282</v>
      </c>
      <c r="C396" t="s">
        <v>4796</v>
      </c>
      <c r="D396" t="s">
        <v>282</v>
      </c>
      <c r="E396" t="s">
        <v>11850</v>
      </c>
      <c r="F396" t="s">
        <v>182</v>
      </c>
      <c r="G396" s="284" t="s">
        <v>11848</v>
      </c>
      <c r="H396" s="159" t="s">
        <v>448</v>
      </c>
      <c r="I396" s="159" t="s">
        <v>11849</v>
      </c>
      <c r="J396" s="212">
        <v>1</v>
      </c>
      <c r="K396" s="159">
        <v>4</v>
      </c>
      <c r="L396" s="159" t="s">
        <v>273</v>
      </c>
      <c r="M396" s="159" t="s">
        <v>11846</v>
      </c>
      <c r="N396" t="s">
        <v>4797</v>
      </c>
      <c r="O396" s="159" t="s">
        <v>282</v>
      </c>
      <c r="P396" s="212" t="s">
        <v>11851</v>
      </c>
      <c r="Q396" s="212" t="s">
        <v>182</v>
      </c>
      <c r="R396" s="284" t="s">
        <v>11848</v>
      </c>
      <c r="S396" s="159" t="s">
        <v>448</v>
      </c>
      <c r="T396" s="159" t="s">
        <v>11849</v>
      </c>
      <c r="U396" s="212">
        <v>1</v>
      </c>
      <c r="V396" s="161">
        <v>4</v>
      </c>
      <c r="W396" s="161" t="s">
        <v>273</v>
      </c>
      <c r="X396" s="159" t="s">
        <v>11846</v>
      </c>
      <c r="Y396" s="212" t="s">
        <v>636</v>
      </c>
      <c r="Z396" s="212" t="s">
        <v>282</v>
      </c>
      <c r="AA396" s="212" t="s">
        <v>11856</v>
      </c>
      <c r="AB396" s="212" t="s">
        <v>282</v>
      </c>
      <c r="AC396" s="212" t="s">
        <v>282</v>
      </c>
      <c r="AD396" s="212" t="s">
        <v>282</v>
      </c>
      <c r="AE396" s="212" t="s">
        <v>282</v>
      </c>
      <c r="AF396" s="212" t="s">
        <v>282</v>
      </c>
      <c r="AG396" s="212">
        <v>4</v>
      </c>
      <c r="AH396" s="212" t="s">
        <v>282</v>
      </c>
      <c r="AI396" s="212" t="s">
        <v>282</v>
      </c>
      <c r="AJ396" s="212" t="s">
        <v>282</v>
      </c>
      <c r="AK396" s="212" t="s">
        <v>282</v>
      </c>
      <c r="AL396" s="212" t="s">
        <v>282</v>
      </c>
      <c r="AM396" s="212" t="s">
        <v>282</v>
      </c>
      <c r="AN396" s="212" t="s">
        <v>282</v>
      </c>
      <c r="AO396" s="212" t="s">
        <v>282</v>
      </c>
      <c r="AP396" s="212" t="s">
        <v>282</v>
      </c>
      <c r="AQ396" s="212" t="s">
        <v>282</v>
      </c>
      <c r="AR396" s="212" t="s">
        <v>282</v>
      </c>
      <c r="AS396" s="212" t="s">
        <v>282</v>
      </c>
      <c r="AT396" s="212" t="s">
        <v>282</v>
      </c>
      <c r="AU396" s="212" t="s">
        <v>282</v>
      </c>
      <c r="AV396" s="212" t="s">
        <v>282</v>
      </c>
      <c r="AW396" s="212" t="s">
        <v>282</v>
      </c>
      <c r="AX396" s="212" t="s">
        <v>282</v>
      </c>
      <c r="AY396" s="212" t="s">
        <v>282</v>
      </c>
      <c r="AZ396" s="212" t="s">
        <v>282</v>
      </c>
      <c r="BA396" s="212" t="s">
        <v>282</v>
      </c>
      <c r="BB396" s="212" t="s">
        <v>282</v>
      </c>
      <c r="BC396" s="212" t="s">
        <v>282</v>
      </c>
      <c r="BD396" s="212" t="s">
        <v>282</v>
      </c>
      <c r="BE396" s="212" t="s">
        <v>282</v>
      </c>
    </row>
    <row r="397" spans="1:57" x14ac:dyDescent="0.25">
      <c r="A397" s="161" t="s">
        <v>3140</v>
      </c>
      <c r="B397" s="159" t="s">
        <v>12075</v>
      </c>
      <c r="C397" t="s">
        <v>261</v>
      </c>
      <c r="D397" t="s">
        <v>282</v>
      </c>
      <c r="E397" t="s">
        <v>12068</v>
      </c>
      <c r="F397" t="s">
        <v>282</v>
      </c>
      <c r="G397" s="212" t="s">
        <v>282</v>
      </c>
      <c r="H397" s="159" t="s">
        <v>10507</v>
      </c>
      <c r="I397" s="159" t="s">
        <v>554</v>
      </c>
      <c r="J397" s="159">
        <v>7</v>
      </c>
      <c r="K397" s="159">
        <v>8</v>
      </c>
      <c r="L397" s="159" t="s">
        <v>273</v>
      </c>
      <c r="M397" s="159" t="s">
        <v>273</v>
      </c>
      <c r="N397" t="s">
        <v>246</v>
      </c>
      <c r="O397" s="159" t="s">
        <v>282</v>
      </c>
      <c r="P397" s="159" t="s">
        <v>12069</v>
      </c>
      <c r="Q397" s="159" t="s">
        <v>282</v>
      </c>
      <c r="R397" s="159" t="s">
        <v>282</v>
      </c>
      <c r="S397" s="159" t="s">
        <v>10507</v>
      </c>
      <c r="T397" s="159" t="s">
        <v>406</v>
      </c>
      <c r="U397" s="159">
        <v>7</v>
      </c>
      <c r="V397" s="159">
        <v>8</v>
      </c>
      <c r="W397" s="161" t="s">
        <v>273</v>
      </c>
      <c r="X397" s="159" t="s">
        <v>273</v>
      </c>
      <c r="Y397" s="212" t="s">
        <v>282</v>
      </c>
      <c r="Z397" s="212" t="s">
        <v>282</v>
      </c>
      <c r="AA397" s="212" t="s">
        <v>282</v>
      </c>
      <c r="AB397" s="212" t="s">
        <v>282</v>
      </c>
      <c r="AC397" s="212" t="s">
        <v>282</v>
      </c>
      <c r="AD397" s="212" t="s">
        <v>282</v>
      </c>
      <c r="AE397" s="212" t="s">
        <v>282</v>
      </c>
      <c r="AF397" s="212" t="s">
        <v>282</v>
      </c>
      <c r="AG397" s="212" t="s">
        <v>282</v>
      </c>
      <c r="AH397" s="212" t="s">
        <v>282</v>
      </c>
      <c r="AI397" s="212" t="s">
        <v>282</v>
      </c>
      <c r="AJ397" s="212" t="s">
        <v>282</v>
      </c>
      <c r="AK397" s="212" t="s">
        <v>282</v>
      </c>
      <c r="AL397" s="212" t="s">
        <v>282</v>
      </c>
      <c r="AM397" s="212" t="s">
        <v>282</v>
      </c>
      <c r="AN397" s="212" t="s">
        <v>282</v>
      </c>
      <c r="AO397" s="212" t="s">
        <v>282</v>
      </c>
      <c r="AP397" s="212" t="s">
        <v>282</v>
      </c>
      <c r="AQ397" s="212" t="s">
        <v>282</v>
      </c>
      <c r="AR397" s="212" t="s">
        <v>282</v>
      </c>
      <c r="AS397" s="212" t="s">
        <v>282</v>
      </c>
      <c r="AT397" s="212" t="s">
        <v>282</v>
      </c>
      <c r="AU397" s="212" t="s">
        <v>282</v>
      </c>
      <c r="AV397" s="212" t="s">
        <v>282</v>
      </c>
      <c r="AW397" s="212" t="s">
        <v>282</v>
      </c>
      <c r="AX397" s="212" t="s">
        <v>282</v>
      </c>
      <c r="AY397" s="212" t="s">
        <v>282</v>
      </c>
      <c r="AZ397" s="212" t="s">
        <v>282</v>
      </c>
      <c r="BA397" s="212" t="s">
        <v>282</v>
      </c>
      <c r="BB397" s="212" t="s">
        <v>282</v>
      </c>
      <c r="BC397" s="212" t="s">
        <v>282</v>
      </c>
      <c r="BD397" s="212" t="s">
        <v>282</v>
      </c>
      <c r="BE397" s="212" t="s">
        <v>282</v>
      </c>
    </row>
    <row r="398" spans="1:57" s="212" customFormat="1" x14ac:dyDescent="0.25">
      <c r="A398" s="161" t="s">
        <v>3146</v>
      </c>
      <c r="B398" s="159" t="s">
        <v>282</v>
      </c>
      <c r="C398" s="212" t="s">
        <v>252</v>
      </c>
      <c r="D398" s="212" t="s">
        <v>282</v>
      </c>
      <c r="E398" s="212" t="s">
        <v>282</v>
      </c>
      <c r="F398" s="212" t="s">
        <v>282</v>
      </c>
      <c r="G398" s="212" t="s">
        <v>282</v>
      </c>
      <c r="H398" s="159" t="s">
        <v>10507</v>
      </c>
      <c r="I398" s="159" t="s">
        <v>11956</v>
      </c>
      <c r="J398" s="159">
        <v>14</v>
      </c>
      <c r="K398" s="159">
        <v>6</v>
      </c>
      <c r="L398" s="159" t="s">
        <v>273</v>
      </c>
      <c r="M398" s="159" t="s">
        <v>273</v>
      </c>
      <c r="N398" s="159" t="s">
        <v>790</v>
      </c>
      <c r="O398" s="159" t="s">
        <v>282</v>
      </c>
      <c r="P398" s="159" t="s">
        <v>282</v>
      </c>
      <c r="Q398" s="159" t="s">
        <v>282</v>
      </c>
      <c r="R398" s="159" t="s">
        <v>282</v>
      </c>
      <c r="S398" s="159" t="s">
        <v>10507</v>
      </c>
      <c r="T398" s="159" t="s">
        <v>11957</v>
      </c>
      <c r="U398" s="159">
        <v>14</v>
      </c>
      <c r="V398" s="159">
        <v>6</v>
      </c>
      <c r="W398" s="161" t="s">
        <v>273</v>
      </c>
      <c r="X398" s="161" t="s">
        <v>273</v>
      </c>
      <c r="Y398" s="212" t="s">
        <v>282</v>
      </c>
      <c r="Z398" s="212" t="s">
        <v>282</v>
      </c>
      <c r="AA398" s="212" t="s">
        <v>282</v>
      </c>
      <c r="AB398" s="212" t="s">
        <v>282</v>
      </c>
      <c r="AC398" s="212" t="s">
        <v>282</v>
      </c>
      <c r="AD398" s="212" t="s">
        <v>282</v>
      </c>
      <c r="AE398" s="212" t="s">
        <v>282</v>
      </c>
      <c r="AF398" s="212" t="s">
        <v>282</v>
      </c>
      <c r="AG398" s="212" t="s">
        <v>282</v>
      </c>
      <c r="AH398" s="212" t="s">
        <v>282</v>
      </c>
      <c r="AI398" s="212" t="s">
        <v>282</v>
      </c>
      <c r="AJ398" s="212" t="s">
        <v>282</v>
      </c>
      <c r="AK398" s="212" t="s">
        <v>282</v>
      </c>
      <c r="AL398" s="212" t="s">
        <v>282</v>
      </c>
      <c r="AM398" s="212" t="s">
        <v>282</v>
      </c>
      <c r="AN398" s="212" t="s">
        <v>282</v>
      </c>
      <c r="AO398" s="212" t="s">
        <v>282</v>
      </c>
      <c r="AP398" s="212" t="s">
        <v>282</v>
      </c>
      <c r="AQ398" s="212" t="s">
        <v>282</v>
      </c>
      <c r="AR398" s="212" t="s">
        <v>282</v>
      </c>
      <c r="AS398" s="212" t="s">
        <v>282</v>
      </c>
      <c r="AT398" s="212" t="s">
        <v>282</v>
      </c>
      <c r="AU398" s="212" t="s">
        <v>282</v>
      </c>
      <c r="AV398" s="212" t="s">
        <v>282</v>
      </c>
      <c r="AW398" s="212" t="s">
        <v>282</v>
      </c>
      <c r="AX398" s="212" t="s">
        <v>282</v>
      </c>
      <c r="AY398" s="212" t="s">
        <v>282</v>
      </c>
      <c r="AZ398" s="212" t="s">
        <v>282</v>
      </c>
      <c r="BA398" s="212" t="s">
        <v>282</v>
      </c>
      <c r="BB398" s="212" t="s">
        <v>282</v>
      </c>
      <c r="BC398" s="212" t="s">
        <v>282</v>
      </c>
      <c r="BD398" s="212" t="s">
        <v>282</v>
      </c>
      <c r="BE398" s="212" t="s">
        <v>282</v>
      </c>
    </row>
    <row r="399" spans="1:57" x14ac:dyDescent="0.25">
      <c r="A399" t="s">
        <v>668</v>
      </c>
      <c r="B399" s="159" t="s">
        <v>11865</v>
      </c>
      <c r="C399" t="s">
        <v>246</v>
      </c>
      <c r="D399" t="s">
        <v>282</v>
      </c>
      <c r="E399" t="s">
        <v>282</v>
      </c>
      <c r="F399" t="s">
        <v>282</v>
      </c>
      <c r="G399" s="212" t="s">
        <v>282</v>
      </c>
      <c r="H399" s="159" t="s">
        <v>10507</v>
      </c>
      <c r="I399" s="159" t="s">
        <v>406</v>
      </c>
      <c r="J399" s="159" t="s">
        <v>273</v>
      </c>
      <c r="K399" s="159">
        <v>10</v>
      </c>
      <c r="L399" s="159" t="s">
        <v>11862</v>
      </c>
      <c r="M399" s="159" t="s">
        <v>273</v>
      </c>
      <c r="N399" t="s">
        <v>263</v>
      </c>
      <c r="O399" s="159" t="s">
        <v>282</v>
      </c>
      <c r="P399" s="212" t="s">
        <v>282</v>
      </c>
      <c r="Q399" s="212" t="s">
        <v>282</v>
      </c>
      <c r="R399" s="159" t="s">
        <v>282</v>
      </c>
      <c r="S399" s="159" t="s">
        <v>10507</v>
      </c>
      <c r="T399" s="159" t="s">
        <v>4801</v>
      </c>
      <c r="U399" s="159" t="s">
        <v>273</v>
      </c>
      <c r="V399" s="161">
        <v>10</v>
      </c>
      <c r="W399" s="161" t="s">
        <v>11863</v>
      </c>
      <c r="X399" s="161" t="s">
        <v>273</v>
      </c>
      <c r="Y399" t="s">
        <v>282</v>
      </c>
      <c r="Z399" t="s">
        <v>282</v>
      </c>
      <c r="AA399" t="s">
        <v>282</v>
      </c>
      <c r="AB399" t="s">
        <v>282</v>
      </c>
      <c r="AC399" t="s">
        <v>282</v>
      </c>
      <c r="AD399" t="s">
        <v>282</v>
      </c>
      <c r="AE399" t="s">
        <v>282</v>
      </c>
      <c r="AF399" t="s">
        <v>282</v>
      </c>
      <c r="AG399" t="s">
        <v>282</v>
      </c>
      <c r="AH399" t="s">
        <v>282</v>
      </c>
      <c r="AI399" t="s">
        <v>282</v>
      </c>
      <c r="AJ399" s="212" t="s">
        <v>282</v>
      </c>
      <c r="AK399" s="212" t="s">
        <v>282</v>
      </c>
      <c r="AL399" s="212" t="s">
        <v>282</v>
      </c>
      <c r="AM399" s="212" t="s">
        <v>282</v>
      </c>
      <c r="AN399" s="212" t="s">
        <v>282</v>
      </c>
      <c r="AO399" s="212" t="s">
        <v>282</v>
      </c>
      <c r="AP399" s="212" t="s">
        <v>282</v>
      </c>
      <c r="AQ399" s="212" t="s">
        <v>282</v>
      </c>
      <c r="AR399" s="212" t="s">
        <v>282</v>
      </c>
      <c r="AS399" s="212" t="s">
        <v>282</v>
      </c>
      <c r="AT399" s="212" t="s">
        <v>282</v>
      </c>
      <c r="AU399" s="212" t="s">
        <v>282</v>
      </c>
      <c r="AV399" s="212" t="s">
        <v>282</v>
      </c>
      <c r="AW399" s="212" t="s">
        <v>282</v>
      </c>
      <c r="AX399" s="212" t="s">
        <v>282</v>
      </c>
      <c r="AY399" s="212" t="s">
        <v>282</v>
      </c>
      <c r="AZ399" s="212" t="s">
        <v>282</v>
      </c>
      <c r="BA399" s="212" t="s">
        <v>282</v>
      </c>
      <c r="BB399" s="212" t="s">
        <v>282</v>
      </c>
      <c r="BC399" s="212" t="s">
        <v>282</v>
      </c>
      <c r="BD399" s="212" t="s">
        <v>282</v>
      </c>
      <c r="BE399" s="212" t="s">
        <v>282</v>
      </c>
    </row>
    <row r="400" spans="1:57" s="212" customFormat="1" x14ac:dyDescent="0.25">
      <c r="A400" s="212" t="s">
        <v>16918</v>
      </c>
      <c r="B400" s="159" t="s">
        <v>17424</v>
      </c>
      <c r="C400" s="212" t="s">
        <v>10937</v>
      </c>
      <c r="D400" s="212" t="s">
        <v>282</v>
      </c>
      <c r="E400" s="212" t="s">
        <v>17423</v>
      </c>
      <c r="F400" s="212" t="s">
        <v>183</v>
      </c>
      <c r="G400" s="212" t="s">
        <v>282</v>
      </c>
      <c r="H400" s="159" t="s">
        <v>448</v>
      </c>
      <c r="I400" s="159" t="s">
        <v>17422</v>
      </c>
      <c r="J400" s="159" t="s">
        <v>10661</v>
      </c>
      <c r="K400" s="159">
        <v>4</v>
      </c>
      <c r="L400" s="159" t="s">
        <v>17426</v>
      </c>
      <c r="M400" s="159" t="s">
        <v>15856</v>
      </c>
      <c r="N400" s="212" t="s">
        <v>306</v>
      </c>
      <c r="O400" s="159" t="s">
        <v>282</v>
      </c>
      <c r="P400" s="212" t="s">
        <v>282</v>
      </c>
      <c r="Q400" s="212" t="s">
        <v>282</v>
      </c>
      <c r="R400" s="159" t="s">
        <v>282</v>
      </c>
      <c r="S400" s="159" t="s">
        <v>282</v>
      </c>
      <c r="T400" s="159" t="s">
        <v>282</v>
      </c>
      <c r="U400" s="159" t="s">
        <v>282</v>
      </c>
      <c r="V400" s="161">
        <v>4</v>
      </c>
      <c r="W400" s="161" t="s">
        <v>282</v>
      </c>
      <c r="X400" s="161" t="s">
        <v>282</v>
      </c>
      <c r="Y400" s="212" t="s">
        <v>282</v>
      </c>
      <c r="Z400" s="212" t="s">
        <v>282</v>
      </c>
      <c r="AA400" s="212" t="s">
        <v>282</v>
      </c>
      <c r="AB400" s="212" t="s">
        <v>282</v>
      </c>
      <c r="AC400" s="212" t="s">
        <v>282</v>
      </c>
      <c r="AD400" s="212" t="s">
        <v>282</v>
      </c>
      <c r="AE400" s="212" t="s">
        <v>282</v>
      </c>
      <c r="AF400" s="212" t="s">
        <v>282</v>
      </c>
      <c r="AG400" s="212" t="s">
        <v>282</v>
      </c>
      <c r="AH400" s="212" t="s">
        <v>282</v>
      </c>
      <c r="AI400" s="212" t="s">
        <v>282</v>
      </c>
      <c r="AJ400" s="212" t="s">
        <v>282</v>
      </c>
      <c r="AK400" s="212" t="s">
        <v>282</v>
      </c>
      <c r="AL400" s="212" t="s">
        <v>282</v>
      </c>
      <c r="AM400" s="212" t="s">
        <v>282</v>
      </c>
      <c r="AN400" s="212" t="s">
        <v>282</v>
      </c>
      <c r="AO400" s="212" t="s">
        <v>282</v>
      </c>
      <c r="AP400" s="212" t="s">
        <v>282</v>
      </c>
      <c r="AQ400" s="212" t="s">
        <v>282</v>
      </c>
      <c r="AR400" s="212" t="s">
        <v>282</v>
      </c>
      <c r="AS400" s="212" t="s">
        <v>282</v>
      </c>
      <c r="AT400" s="212" t="s">
        <v>282</v>
      </c>
      <c r="AU400" s="212" t="s">
        <v>282</v>
      </c>
      <c r="AV400" s="212" t="s">
        <v>282</v>
      </c>
      <c r="AW400" s="212" t="s">
        <v>282</v>
      </c>
      <c r="AX400" s="212" t="s">
        <v>282</v>
      </c>
      <c r="AY400" s="212" t="s">
        <v>282</v>
      </c>
      <c r="AZ400" s="212" t="s">
        <v>282</v>
      </c>
      <c r="BA400" s="212" t="s">
        <v>282</v>
      </c>
      <c r="BB400" s="212" t="s">
        <v>282</v>
      </c>
      <c r="BC400" s="212" t="s">
        <v>282</v>
      </c>
      <c r="BD400" s="212" t="s">
        <v>282</v>
      </c>
      <c r="BE400" s="212" t="s">
        <v>282</v>
      </c>
    </row>
    <row r="401" spans="1:57" x14ac:dyDescent="0.25">
      <c r="A401" t="s">
        <v>324</v>
      </c>
      <c r="B401" s="159" t="s">
        <v>11875</v>
      </c>
      <c r="C401" t="s">
        <v>10667</v>
      </c>
      <c r="D401" s="212" t="s">
        <v>11872</v>
      </c>
      <c r="E401" t="s">
        <v>273</v>
      </c>
      <c r="F401" t="s">
        <v>183</v>
      </c>
      <c r="G401" s="212" t="s">
        <v>282</v>
      </c>
      <c r="H401" s="159" t="s">
        <v>448</v>
      </c>
      <c r="I401" s="159" t="s">
        <v>10629</v>
      </c>
      <c r="J401" s="159">
        <v>1</v>
      </c>
      <c r="K401" s="159">
        <v>16</v>
      </c>
      <c r="L401" s="159" t="s">
        <v>273</v>
      </c>
      <c r="M401" s="159" t="s">
        <v>11874</v>
      </c>
      <c r="N401" s="212" t="s">
        <v>10461</v>
      </c>
      <c r="O401" s="159" t="s">
        <v>11873</v>
      </c>
      <c r="P401" s="159" t="s">
        <v>273</v>
      </c>
      <c r="Q401" s="159" t="s">
        <v>183</v>
      </c>
      <c r="R401" s="159" t="s">
        <v>282</v>
      </c>
      <c r="S401" s="159" t="s">
        <v>448</v>
      </c>
      <c r="T401" s="159" t="s">
        <v>10629</v>
      </c>
      <c r="U401">
        <v>1</v>
      </c>
      <c r="V401" s="161">
        <v>16</v>
      </c>
      <c r="W401" s="161" t="s">
        <v>273</v>
      </c>
      <c r="X401" s="159" t="s">
        <v>11874</v>
      </c>
      <c r="Y401" s="212" t="s">
        <v>811</v>
      </c>
      <c r="Z401" s="212" t="s">
        <v>282</v>
      </c>
      <c r="AA401" s="212" t="s">
        <v>11871</v>
      </c>
      <c r="AB401" s="212" t="s">
        <v>282</v>
      </c>
      <c r="AC401" s="212" t="s">
        <v>282</v>
      </c>
      <c r="AD401" s="212" t="s">
        <v>282</v>
      </c>
      <c r="AE401" s="212" t="s">
        <v>282</v>
      </c>
      <c r="AF401" s="212" t="s">
        <v>282</v>
      </c>
      <c r="AG401" s="212">
        <v>16</v>
      </c>
      <c r="AH401" s="212" t="s">
        <v>282</v>
      </c>
      <c r="AI401" s="212" t="s">
        <v>10735</v>
      </c>
      <c r="AJ401" s="212" t="s">
        <v>282</v>
      </c>
      <c r="AK401" s="212" t="s">
        <v>282</v>
      </c>
      <c r="AL401" s="212" t="s">
        <v>282</v>
      </c>
      <c r="AM401" s="212" t="s">
        <v>282</v>
      </c>
      <c r="AN401" s="212" t="s">
        <v>282</v>
      </c>
      <c r="AO401" s="212" t="s">
        <v>282</v>
      </c>
      <c r="AP401" s="212" t="s">
        <v>282</v>
      </c>
      <c r="AQ401" s="212" t="s">
        <v>282</v>
      </c>
      <c r="AR401" s="212" t="s">
        <v>282</v>
      </c>
      <c r="AS401" s="212" t="s">
        <v>282</v>
      </c>
      <c r="AT401" s="212" t="s">
        <v>282</v>
      </c>
      <c r="AU401" s="212" t="s">
        <v>282</v>
      </c>
      <c r="AV401" s="212" t="s">
        <v>282</v>
      </c>
      <c r="AW401" s="212" t="s">
        <v>282</v>
      </c>
      <c r="AX401" s="212" t="s">
        <v>282</v>
      </c>
      <c r="AY401" s="212" t="s">
        <v>282</v>
      </c>
      <c r="AZ401" s="212" t="s">
        <v>282</v>
      </c>
      <c r="BA401" s="212" t="s">
        <v>282</v>
      </c>
      <c r="BB401" s="212" t="s">
        <v>282</v>
      </c>
      <c r="BC401" s="212" t="s">
        <v>282</v>
      </c>
      <c r="BD401" s="212" t="s">
        <v>282</v>
      </c>
      <c r="BE401" s="212" t="s">
        <v>282</v>
      </c>
    </row>
    <row r="402" spans="1:57" s="212" customFormat="1" x14ac:dyDescent="0.25">
      <c r="A402" s="66" t="s">
        <v>9594</v>
      </c>
      <c r="B402" s="159" t="s">
        <v>15469</v>
      </c>
      <c r="C402" s="212" t="s">
        <v>14518</v>
      </c>
      <c r="D402" s="212" t="s">
        <v>282</v>
      </c>
      <c r="E402" s="212" t="s">
        <v>15467</v>
      </c>
      <c r="F402" s="212" t="s">
        <v>183</v>
      </c>
      <c r="G402" s="212" t="s">
        <v>282</v>
      </c>
      <c r="H402" s="159" t="s">
        <v>10761</v>
      </c>
      <c r="I402" s="159" t="s">
        <v>15466</v>
      </c>
      <c r="J402" s="159" t="s">
        <v>273</v>
      </c>
      <c r="K402" s="159">
        <v>2</v>
      </c>
      <c r="L402" s="159" t="s">
        <v>273</v>
      </c>
      <c r="M402" s="159" t="s">
        <v>10534</v>
      </c>
      <c r="N402" s="161" t="s">
        <v>682</v>
      </c>
      <c r="O402" s="159" t="s">
        <v>282</v>
      </c>
      <c r="P402" s="212" t="s">
        <v>15470</v>
      </c>
      <c r="Q402" s="212" t="s">
        <v>183</v>
      </c>
      <c r="R402" s="212" t="s">
        <v>282</v>
      </c>
      <c r="S402" s="159" t="s">
        <v>10761</v>
      </c>
      <c r="T402" s="159" t="s">
        <v>15466</v>
      </c>
      <c r="U402" s="159" t="s">
        <v>273</v>
      </c>
      <c r="V402" s="159">
        <v>2</v>
      </c>
      <c r="W402" s="159" t="s">
        <v>273</v>
      </c>
      <c r="X402" s="159" t="s">
        <v>10534</v>
      </c>
      <c r="Y402" s="212" t="s">
        <v>282</v>
      </c>
      <c r="Z402" s="212" t="s">
        <v>282</v>
      </c>
      <c r="AA402" s="212" t="s">
        <v>282</v>
      </c>
      <c r="AB402" s="212" t="s">
        <v>282</v>
      </c>
      <c r="AC402" s="212" t="s">
        <v>282</v>
      </c>
      <c r="AD402" s="212" t="s">
        <v>282</v>
      </c>
      <c r="AE402" s="212" t="s">
        <v>282</v>
      </c>
      <c r="AF402" s="212" t="s">
        <v>282</v>
      </c>
      <c r="AG402" s="212" t="s">
        <v>282</v>
      </c>
      <c r="AH402" s="212" t="s">
        <v>282</v>
      </c>
      <c r="AI402" s="212" t="s">
        <v>282</v>
      </c>
      <c r="AJ402" s="212" t="s">
        <v>282</v>
      </c>
      <c r="AK402" s="212" t="s">
        <v>282</v>
      </c>
      <c r="AL402" s="212" t="s">
        <v>282</v>
      </c>
      <c r="AM402" s="212" t="s">
        <v>282</v>
      </c>
      <c r="AN402" s="212" t="s">
        <v>282</v>
      </c>
      <c r="AO402" s="212" t="s">
        <v>282</v>
      </c>
      <c r="AP402" s="212" t="s">
        <v>282</v>
      </c>
      <c r="AQ402" s="212" t="s">
        <v>282</v>
      </c>
      <c r="AR402" s="212" t="s">
        <v>282</v>
      </c>
      <c r="AS402" s="212" t="s">
        <v>282</v>
      </c>
      <c r="AT402" s="212" t="s">
        <v>282</v>
      </c>
      <c r="AU402" s="212" t="s">
        <v>282</v>
      </c>
      <c r="AV402" s="212" t="s">
        <v>282</v>
      </c>
      <c r="AW402" s="212" t="s">
        <v>282</v>
      </c>
      <c r="AX402" s="212" t="s">
        <v>282</v>
      </c>
      <c r="AY402" s="212" t="s">
        <v>282</v>
      </c>
      <c r="AZ402" s="212" t="s">
        <v>282</v>
      </c>
      <c r="BA402" s="212" t="s">
        <v>282</v>
      </c>
      <c r="BB402" s="212" t="s">
        <v>282</v>
      </c>
      <c r="BC402" s="212" t="s">
        <v>282</v>
      </c>
      <c r="BD402" s="212" t="s">
        <v>282</v>
      </c>
      <c r="BE402" s="212" t="s">
        <v>282</v>
      </c>
    </row>
    <row r="403" spans="1:57" s="212" customFormat="1" x14ac:dyDescent="0.25">
      <c r="A403" s="212" t="s">
        <v>13555</v>
      </c>
      <c r="B403" s="159" t="s">
        <v>282</v>
      </c>
      <c r="C403" s="212" t="s">
        <v>257</v>
      </c>
      <c r="D403" s="212" t="s">
        <v>282</v>
      </c>
      <c r="E403" s="212" t="s">
        <v>282</v>
      </c>
      <c r="F403" s="212" t="s">
        <v>282</v>
      </c>
      <c r="G403" s="212" t="s">
        <v>282</v>
      </c>
      <c r="H403" s="159" t="s">
        <v>10507</v>
      </c>
      <c r="I403" s="159" t="s">
        <v>10827</v>
      </c>
      <c r="J403" s="159" t="s">
        <v>273</v>
      </c>
      <c r="K403" s="159">
        <v>10</v>
      </c>
      <c r="L403" s="159" t="s">
        <v>14031</v>
      </c>
      <c r="M403" s="159" t="s">
        <v>273</v>
      </c>
      <c r="N403" s="161" t="s">
        <v>790</v>
      </c>
      <c r="O403" s="161" t="s">
        <v>282</v>
      </c>
      <c r="P403" s="161" t="s">
        <v>282</v>
      </c>
      <c r="Q403" s="161" t="s">
        <v>282</v>
      </c>
      <c r="R403" s="161" t="s">
        <v>282</v>
      </c>
      <c r="S403" s="161" t="s">
        <v>10507</v>
      </c>
      <c r="T403" s="161" t="s">
        <v>273</v>
      </c>
      <c r="U403" s="161" t="s">
        <v>273</v>
      </c>
      <c r="V403" s="161">
        <v>10</v>
      </c>
      <c r="W403" s="161" t="s">
        <v>273</v>
      </c>
      <c r="X403" s="161" t="s">
        <v>273</v>
      </c>
      <c r="Y403" s="212" t="s">
        <v>282</v>
      </c>
      <c r="Z403" s="212" t="s">
        <v>282</v>
      </c>
      <c r="AA403" s="212" t="s">
        <v>282</v>
      </c>
      <c r="AB403" s="212" t="s">
        <v>282</v>
      </c>
      <c r="AC403" s="212" t="s">
        <v>282</v>
      </c>
      <c r="AD403" s="212" t="s">
        <v>282</v>
      </c>
      <c r="AE403" s="212" t="s">
        <v>282</v>
      </c>
      <c r="AF403" s="212" t="s">
        <v>282</v>
      </c>
      <c r="AG403" s="212" t="s">
        <v>282</v>
      </c>
      <c r="AH403" s="212" t="s">
        <v>282</v>
      </c>
      <c r="AI403" s="212" t="s">
        <v>282</v>
      </c>
      <c r="AJ403" s="212" t="s">
        <v>282</v>
      </c>
      <c r="AK403" s="212" t="s">
        <v>282</v>
      </c>
      <c r="AL403" s="212" t="s">
        <v>282</v>
      </c>
      <c r="AM403" s="212" t="s">
        <v>282</v>
      </c>
      <c r="AN403" s="212" t="s">
        <v>282</v>
      </c>
      <c r="AO403" s="212" t="s">
        <v>282</v>
      </c>
      <c r="AP403" s="212" t="s">
        <v>282</v>
      </c>
      <c r="AQ403" s="212" t="s">
        <v>282</v>
      </c>
      <c r="AR403" s="212" t="s">
        <v>282</v>
      </c>
      <c r="AS403" s="212" t="s">
        <v>282</v>
      </c>
      <c r="AT403" s="212" t="s">
        <v>282</v>
      </c>
      <c r="AU403" s="212" t="s">
        <v>282</v>
      </c>
      <c r="AV403" s="212" t="s">
        <v>282</v>
      </c>
      <c r="AW403" s="212" t="s">
        <v>282</v>
      </c>
      <c r="AX403" s="212" t="s">
        <v>282</v>
      </c>
      <c r="AY403" s="212" t="s">
        <v>282</v>
      </c>
      <c r="AZ403" s="212" t="s">
        <v>282</v>
      </c>
      <c r="BA403" s="212" t="s">
        <v>282</v>
      </c>
      <c r="BB403" s="212" t="s">
        <v>282</v>
      </c>
      <c r="BC403" s="212" t="s">
        <v>282</v>
      </c>
      <c r="BD403" s="212" t="s">
        <v>282</v>
      </c>
      <c r="BE403" s="212" t="s">
        <v>282</v>
      </c>
    </row>
    <row r="404" spans="1:57" s="212" customFormat="1" x14ac:dyDescent="0.25">
      <c r="A404" s="212" t="s">
        <v>17026</v>
      </c>
      <c r="B404" s="159" t="s">
        <v>282</v>
      </c>
      <c r="C404" s="212" t="s">
        <v>257</v>
      </c>
      <c r="D404" s="212" t="s">
        <v>282</v>
      </c>
      <c r="E404" s="212" t="s">
        <v>282</v>
      </c>
      <c r="F404" s="212" t="s">
        <v>282</v>
      </c>
      <c r="G404" s="212" t="s">
        <v>282</v>
      </c>
      <c r="H404" s="159" t="s">
        <v>10507</v>
      </c>
      <c r="I404" s="159" t="s">
        <v>10580</v>
      </c>
      <c r="J404" s="159" t="s">
        <v>273</v>
      </c>
      <c r="K404" s="159">
        <v>6</v>
      </c>
      <c r="L404" s="159" t="s">
        <v>17432</v>
      </c>
      <c r="M404" s="159" t="s">
        <v>273</v>
      </c>
      <c r="N404" s="161" t="s">
        <v>255</v>
      </c>
      <c r="O404" s="161" t="s">
        <v>282</v>
      </c>
      <c r="P404" s="161" t="s">
        <v>282</v>
      </c>
      <c r="Q404" s="161" t="s">
        <v>282</v>
      </c>
      <c r="R404" s="161" t="s">
        <v>282</v>
      </c>
      <c r="S404" s="161" t="s">
        <v>10507</v>
      </c>
      <c r="T404" s="161" t="s">
        <v>10644</v>
      </c>
      <c r="U404" s="161" t="s">
        <v>273</v>
      </c>
      <c r="V404" s="161">
        <v>6</v>
      </c>
      <c r="W404" s="161" t="s">
        <v>17433</v>
      </c>
      <c r="X404" s="161" t="s">
        <v>273</v>
      </c>
      <c r="Y404" s="212" t="s">
        <v>282</v>
      </c>
      <c r="Z404" s="212" t="s">
        <v>282</v>
      </c>
      <c r="AA404" s="212" t="s">
        <v>282</v>
      </c>
      <c r="AB404" s="212" t="s">
        <v>282</v>
      </c>
      <c r="AC404" s="212" t="s">
        <v>282</v>
      </c>
      <c r="AD404" s="212" t="s">
        <v>282</v>
      </c>
      <c r="AE404" s="212" t="s">
        <v>282</v>
      </c>
      <c r="AF404" s="212" t="s">
        <v>282</v>
      </c>
      <c r="AG404" s="212" t="s">
        <v>282</v>
      </c>
      <c r="AH404" s="212" t="s">
        <v>282</v>
      </c>
      <c r="AI404" s="212" t="s">
        <v>282</v>
      </c>
      <c r="AJ404" s="212" t="s">
        <v>282</v>
      </c>
      <c r="AK404" s="212" t="s">
        <v>282</v>
      </c>
      <c r="AL404" s="212" t="s">
        <v>282</v>
      </c>
      <c r="AM404" s="212" t="s">
        <v>282</v>
      </c>
      <c r="AN404" s="212" t="s">
        <v>282</v>
      </c>
      <c r="AO404" s="212" t="s">
        <v>282</v>
      </c>
      <c r="AP404" s="212" t="s">
        <v>282</v>
      </c>
      <c r="AQ404" s="212" t="s">
        <v>282</v>
      </c>
      <c r="AR404" s="212" t="s">
        <v>282</v>
      </c>
      <c r="AS404" s="212" t="s">
        <v>282</v>
      </c>
      <c r="AT404" s="212" t="s">
        <v>282</v>
      </c>
      <c r="AU404" s="212" t="s">
        <v>282</v>
      </c>
      <c r="AV404" s="212" t="s">
        <v>282</v>
      </c>
      <c r="AW404" s="212" t="s">
        <v>282</v>
      </c>
      <c r="AX404" s="212" t="s">
        <v>282</v>
      </c>
      <c r="AY404" s="212" t="s">
        <v>282</v>
      </c>
      <c r="AZ404" s="212" t="s">
        <v>282</v>
      </c>
      <c r="BA404" s="212" t="s">
        <v>282</v>
      </c>
      <c r="BB404" s="212" t="s">
        <v>282</v>
      </c>
      <c r="BC404" s="212" t="s">
        <v>282</v>
      </c>
      <c r="BD404" s="212" t="s">
        <v>282</v>
      </c>
      <c r="BE404" s="212" t="s">
        <v>282</v>
      </c>
    </row>
    <row r="405" spans="1:57" s="212" customFormat="1" x14ac:dyDescent="0.25">
      <c r="A405" s="212" t="s">
        <v>640</v>
      </c>
      <c r="B405" s="159" t="s">
        <v>11880</v>
      </c>
      <c r="C405" s="212" t="s">
        <v>263</v>
      </c>
      <c r="D405" s="212" t="s">
        <v>282</v>
      </c>
      <c r="E405" s="212" t="s">
        <v>282</v>
      </c>
      <c r="F405" s="212" t="s">
        <v>282</v>
      </c>
      <c r="G405" s="212" t="s">
        <v>282</v>
      </c>
      <c r="H405" s="159" t="s">
        <v>10507</v>
      </c>
      <c r="I405" s="159" t="s">
        <v>4317</v>
      </c>
      <c r="J405" s="159">
        <v>14</v>
      </c>
      <c r="K405" s="159">
        <v>3</v>
      </c>
      <c r="L405" s="159" t="s">
        <v>273</v>
      </c>
      <c r="M405" s="159" t="s">
        <v>273</v>
      </c>
      <c r="N405" s="161" t="s">
        <v>790</v>
      </c>
      <c r="O405" s="159" t="s">
        <v>282</v>
      </c>
      <c r="P405" s="159" t="s">
        <v>282</v>
      </c>
      <c r="Q405" s="159" t="s">
        <v>282</v>
      </c>
      <c r="R405" s="159" t="s">
        <v>282</v>
      </c>
      <c r="S405" s="159" t="s">
        <v>10507</v>
      </c>
      <c r="T405" s="159" t="s">
        <v>11879</v>
      </c>
      <c r="U405" s="212">
        <v>14</v>
      </c>
      <c r="V405" s="161">
        <v>3</v>
      </c>
      <c r="W405" s="161" t="s">
        <v>273</v>
      </c>
      <c r="X405" s="159" t="s">
        <v>273</v>
      </c>
      <c r="Y405" s="212" t="s">
        <v>282</v>
      </c>
      <c r="Z405" s="212" t="s">
        <v>282</v>
      </c>
      <c r="AA405" s="212" t="s">
        <v>282</v>
      </c>
      <c r="AB405" s="212" t="s">
        <v>282</v>
      </c>
      <c r="AC405" s="212" t="s">
        <v>282</v>
      </c>
      <c r="AD405" s="212" t="s">
        <v>282</v>
      </c>
      <c r="AE405" s="212" t="s">
        <v>282</v>
      </c>
      <c r="AF405" s="212" t="s">
        <v>282</v>
      </c>
      <c r="AG405" s="212" t="s">
        <v>282</v>
      </c>
      <c r="AH405" s="212" t="s">
        <v>282</v>
      </c>
      <c r="AI405" s="212" t="s">
        <v>282</v>
      </c>
      <c r="AJ405" s="212" t="s">
        <v>282</v>
      </c>
      <c r="AK405" s="212" t="s">
        <v>282</v>
      </c>
      <c r="AL405" s="212" t="s">
        <v>282</v>
      </c>
      <c r="AM405" s="212" t="s">
        <v>282</v>
      </c>
      <c r="AN405" s="212" t="s">
        <v>282</v>
      </c>
      <c r="AO405" s="212" t="s">
        <v>282</v>
      </c>
      <c r="AP405" s="212" t="s">
        <v>282</v>
      </c>
      <c r="AQ405" s="212" t="s">
        <v>282</v>
      </c>
      <c r="AR405" s="212" t="s">
        <v>282</v>
      </c>
      <c r="AS405" s="212" t="s">
        <v>282</v>
      </c>
      <c r="AT405" s="212" t="s">
        <v>282</v>
      </c>
      <c r="AU405" s="212" t="s">
        <v>282</v>
      </c>
      <c r="AV405" s="212" t="s">
        <v>282</v>
      </c>
      <c r="AW405" s="212" t="s">
        <v>282</v>
      </c>
      <c r="AX405" s="212" t="s">
        <v>282</v>
      </c>
      <c r="AY405" s="212" t="s">
        <v>282</v>
      </c>
      <c r="AZ405" s="212" t="s">
        <v>282</v>
      </c>
      <c r="BA405" s="212" t="s">
        <v>282</v>
      </c>
      <c r="BB405" s="212" t="s">
        <v>282</v>
      </c>
      <c r="BC405" s="212" t="s">
        <v>282</v>
      </c>
      <c r="BD405" s="212" t="s">
        <v>282</v>
      </c>
      <c r="BE405" s="212" t="s">
        <v>282</v>
      </c>
    </row>
    <row r="406" spans="1:57" x14ac:dyDescent="0.25">
      <c r="A406" t="s">
        <v>14517</v>
      </c>
      <c r="B406" s="159" t="s">
        <v>282</v>
      </c>
      <c r="C406" t="s">
        <v>673</v>
      </c>
      <c r="D406" t="s">
        <v>15100</v>
      </c>
      <c r="E406" t="s">
        <v>15101</v>
      </c>
      <c r="F406" t="s">
        <v>183</v>
      </c>
      <c r="G406" s="212" t="s">
        <v>282</v>
      </c>
      <c r="H406" s="159" t="s">
        <v>10761</v>
      </c>
      <c r="I406" s="159" t="s">
        <v>15104</v>
      </c>
      <c r="J406" s="159">
        <v>1</v>
      </c>
      <c r="K406" s="159">
        <v>6</v>
      </c>
      <c r="L406" s="159" t="s">
        <v>273</v>
      </c>
      <c r="M406" s="159" t="s">
        <v>10534</v>
      </c>
      <c r="N406" s="161" t="s">
        <v>14518</v>
      </c>
      <c r="O406" s="161" t="s">
        <v>282</v>
      </c>
      <c r="P406" s="161" t="s">
        <v>15102</v>
      </c>
      <c r="Q406" s="161" t="s">
        <v>183</v>
      </c>
      <c r="R406" s="161" t="s">
        <v>282</v>
      </c>
      <c r="S406" s="161" t="s">
        <v>10761</v>
      </c>
      <c r="T406" s="161" t="s">
        <v>15105</v>
      </c>
      <c r="U406" s="161">
        <v>2</v>
      </c>
      <c r="V406" s="161">
        <v>6</v>
      </c>
      <c r="W406" s="161" t="s">
        <v>273</v>
      </c>
      <c r="X406" s="161" t="s">
        <v>10534</v>
      </c>
      <c r="Y406" t="s">
        <v>682</v>
      </c>
      <c r="Z406" t="s">
        <v>282</v>
      </c>
      <c r="AA406" t="s">
        <v>15103</v>
      </c>
      <c r="AB406" t="s">
        <v>183</v>
      </c>
      <c r="AC406" t="s">
        <v>282</v>
      </c>
      <c r="AD406" t="s">
        <v>10761</v>
      </c>
      <c r="AE406" t="s">
        <v>15105</v>
      </c>
      <c r="AF406">
        <v>2</v>
      </c>
      <c r="AG406">
        <v>6</v>
      </c>
      <c r="AH406" t="s">
        <v>273</v>
      </c>
      <c r="AI406" t="s">
        <v>10534</v>
      </c>
      <c r="AJ406" s="212" t="s">
        <v>282</v>
      </c>
      <c r="AK406" s="212" t="s">
        <v>282</v>
      </c>
      <c r="AL406" s="212" t="s">
        <v>282</v>
      </c>
      <c r="AM406" s="212" t="s">
        <v>282</v>
      </c>
      <c r="AN406" s="212" t="s">
        <v>282</v>
      </c>
      <c r="AO406" s="212" t="s">
        <v>282</v>
      </c>
      <c r="AP406" s="212" t="s">
        <v>282</v>
      </c>
      <c r="AQ406" s="212" t="s">
        <v>282</v>
      </c>
      <c r="AR406" s="212" t="s">
        <v>282</v>
      </c>
      <c r="AS406" s="212" t="s">
        <v>282</v>
      </c>
      <c r="AT406" s="212" t="s">
        <v>282</v>
      </c>
      <c r="AU406" s="212" t="s">
        <v>282</v>
      </c>
      <c r="AV406" s="212" t="s">
        <v>282</v>
      </c>
      <c r="AW406" s="212" t="s">
        <v>282</v>
      </c>
      <c r="AX406" s="212" t="s">
        <v>282</v>
      </c>
      <c r="AY406" s="212" t="s">
        <v>282</v>
      </c>
      <c r="AZ406" s="212" t="s">
        <v>282</v>
      </c>
      <c r="BA406" s="212" t="s">
        <v>282</v>
      </c>
      <c r="BB406" s="212" t="s">
        <v>282</v>
      </c>
      <c r="BC406" s="212" t="s">
        <v>282</v>
      </c>
      <c r="BD406" s="212" t="s">
        <v>282</v>
      </c>
      <c r="BE406" s="212" t="s">
        <v>282</v>
      </c>
    </row>
    <row r="407" spans="1:57" s="212" customFormat="1" x14ac:dyDescent="0.25">
      <c r="A407" s="212" t="s">
        <v>8500</v>
      </c>
      <c r="B407" s="159" t="s">
        <v>15791</v>
      </c>
      <c r="C407" s="212" t="s">
        <v>252</v>
      </c>
      <c r="D407" s="212" t="s">
        <v>282</v>
      </c>
      <c r="E407" s="212" t="s">
        <v>282</v>
      </c>
      <c r="F407" s="212" t="s">
        <v>282</v>
      </c>
      <c r="G407" s="212" t="s">
        <v>282</v>
      </c>
      <c r="H407" s="159" t="s">
        <v>10507</v>
      </c>
      <c r="I407" s="159" t="s">
        <v>11158</v>
      </c>
      <c r="J407" s="159">
        <v>7</v>
      </c>
      <c r="K407" s="159">
        <v>12</v>
      </c>
      <c r="L407" s="159" t="s">
        <v>15795</v>
      </c>
      <c r="M407" s="159" t="s">
        <v>273</v>
      </c>
      <c r="N407" s="161" t="s">
        <v>790</v>
      </c>
      <c r="O407" s="161" t="s">
        <v>282</v>
      </c>
      <c r="P407" s="161" t="s">
        <v>282</v>
      </c>
      <c r="Q407" s="161" t="s">
        <v>282</v>
      </c>
      <c r="R407" s="161" t="s">
        <v>282</v>
      </c>
      <c r="S407" s="161" t="s">
        <v>10507</v>
      </c>
      <c r="T407" s="161" t="s">
        <v>11422</v>
      </c>
      <c r="U407" s="161">
        <v>7</v>
      </c>
      <c r="V407" s="161">
        <v>12</v>
      </c>
      <c r="W407" s="161" t="s">
        <v>273</v>
      </c>
      <c r="X407" s="161" t="s">
        <v>273</v>
      </c>
      <c r="Y407" s="212" t="s">
        <v>282</v>
      </c>
      <c r="Z407" s="212" t="s">
        <v>282</v>
      </c>
      <c r="AA407" s="212" t="s">
        <v>282</v>
      </c>
      <c r="AB407" s="212" t="s">
        <v>282</v>
      </c>
      <c r="AC407" s="212" t="s">
        <v>282</v>
      </c>
      <c r="AD407" s="212" t="s">
        <v>282</v>
      </c>
      <c r="AE407" s="212" t="s">
        <v>282</v>
      </c>
      <c r="AF407" s="212" t="s">
        <v>282</v>
      </c>
      <c r="AG407" s="212" t="s">
        <v>282</v>
      </c>
      <c r="AH407" s="212" t="s">
        <v>282</v>
      </c>
      <c r="AI407" s="212" t="s">
        <v>282</v>
      </c>
      <c r="AJ407" s="212" t="s">
        <v>282</v>
      </c>
      <c r="AK407" s="212" t="s">
        <v>282</v>
      </c>
      <c r="AL407" s="212" t="s">
        <v>282</v>
      </c>
      <c r="AM407" s="212" t="s">
        <v>282</v>
      </c>
      <c r="AN407" s="212" t="s">
        <v>282</v>
      </c>
      <c r="AO407" s="212" t="s">
        <v>282</v>
      </c>
      <c r="AP407" s="212" t="s">
        <v>282</v>
      </c>
      <c r="AQ407" s="212" t="s">
        <v>282</v>
      </c>
      <c r="AR407" s="212" t="s">
        <v>282</v>
      </c>
      <c r="AS407" s="212" t="s">
        <v>282</v>
      </c>
      <c r="AT407" s="212" t="s">
        <v>282</v>
      </c>
      <c r="AU407" s="212" t="s">
        <v>282</v>
      </c>
      <c r="AV407" s="212" t="s">
        <v>282</v>
      </c>
      <c r="AW407" s="212" t="s">
        <v>282</v>
      </c>
      <c r="AX407" s="212" t="s">
        <v>282</v>
      </c>
      <c r="AY407" s="212" t="s">
        <v>282</v>
      </c>
      <c r="AZ407" s="212" t="s">
        <v>282</v>
      </c>
      <c r="BA407" s="212" t="s">
        <v>282</v>
      </c>
      <c r="BB407" s="212" t="s">
        <v>282</v>
      </c>
      <c r="BC407" s="212" t="s">
        <v>282</v>
      </c>
      <c r="BD407" s="212" t="s">
        <v>282</v>
      </c>
      <c r="BE407" s="212" t="s">
        <v>282</v>
      </c>
    </row>
    <row r="408" spans="1:57" x14ac:dyDescent="0.25">
      <c r="A408" t="s">
        <v>700</v>
      </c>
      <c r="B408" s="159" t="s">
        <v>282</v>
      </c>
      <c r="C408" t="s">
        <v>10458</v>
      </c>
      <c r="D408" t="s">
        <v>11273</v>
      </c>
      <c r="E408" t="s">
        <v>11896</v>
      </c>
      <c r="F408" t="s">
        <v>183</v>
      </c>
      <c r="G408" s="212" t="s">
        <v>282</v>
      </c>
      <c r="H408" s="159" t="s">
        <v>448</v>
      </c>
      <c r="I408" s="159" t="s">
        <v>11895</v>
      </c>
      <c r="J408" s="159">
        <v>1</v>
      </c>
      <c r="K408" s="159">
        <v>4</v>
      </c>
      <c r="L408" s="159" t="s">
        <v>273</v>
      </c>
      <c r="M408" s="159" t="s">
        <v>11899</v>
      </c>
      <c r="N408" t="s">
        <v>11890</v>
      </c>
      <c r="O408" s="159" t="s">
        <v>282</v>
      </c>
      <c r="P408" s="159" t="s">
        <v>11897</v>
      </c>
      <c r="Q408" s="159" t="s">
        <v>183</v>
      </c>
      <c r="R408" s="159" t="s">
        <v>282</v>
      </c>
      <c r="S408" s="159" t="s">
        <v>448</v>
      </c>
      <c r="T408" s="159" t="s">
        <v>11895</v>
      </c>
      <c r="U408" s="212">
        <v>1</v>
      </c>
      <c r="V408" s="161">
        <v>4</v>
      </c>
      <c r="W408" s="161" t="s">
        <v>273</v>
      </c>
      <c r="X408" s="159" t="s">
        <v>11899</v>
      </c>
      <c r="Y408" s="212" t="s">
        <v>636</v>
      </c>
      <c r="Z408" s="212" t="s">
        <v>282</v>
      </c>
      <c r="AA408" s="212" t="s">
        <v>11898</v>
      </c>
      <c r="AB408" s="212" t="s">
        <v>282</v>
      </c>
      <c r="AC408" s="212" t="s">
        <v>282</v>
      </c>
      <c r="AD408" s="212" t="s">
        <v>282</v>
      </c>
      <c r="AE408" s="212" t="s">
        <v>282</v>
      </c>
      <c r="AF408" s="212" t="s">
        <v>282</v>
      </c>
      <c r="AG408" s="212">
        <v>4</v>
      </c>
      <c r="AH408" s="212" t="s">
        <v>282</v>
      </c>
      <c r="AI408" s="212" t="s">
        <v>282</v>
      </c>
      <c r="AJ408" s="212" t="s">
        <v>282</v>
      </c>
      <c r="AK408" s="212" t="s">
        <v>282</v>
      </c>
      <c r="AL408" s="212" t="s">
        <v>282</v>
      </c>
      <c r="AM408" s="212" t="s">
        <v>282</v>
      </c>
      <c r="AN408" s="212" t="s">
        <v>282</v>
      </c>
      <c r="AO408" s="212" t="s">
        <v>282</v>
      </c>
      <c r="AP408" s="212" t="s">
        <v>282</v>
      </c>
      <c r="AQ408" s="212" t="s">
        <v>282</v>
      </c>
      <c r="AR408" s="212" t="s">
        <v>282</v>
      </c>
      <c r="AS408" s="212" t="s">
        <v>282</v>
      </c>
      <c r="AT408" s="212" t="s">
        <v>282</v>
      </c>
      <c r="AU408" s="212" t="s">
        <v>282</v>
      </c>
      <c r="AV408" s="212" t="s">
        <v>282</v>
      </c>
      <c r="AW408" s="212" t="s">
        <v>282</v>
      </c>
      <c r="AX408" s="212" t="s">
        <v>282</v>
      </c>
      <c r="AY408" s="212" t="s">
        <v>282</v>
      </c>
      <c r="AZ408" s="212" t="s">
        <v>282</v>
      </c>
      <c r="BA408" s="212" t="s">
        <v>282</v>
      </c>
      <c r="BB408" s="212" t="s">
        <v>282</v>
      </c>
      <c r="BC408" s="212" t="s">
        <v>282</v>
      </c>
      <c r="BD408" s="212" t="s">
        <v>282</v>
      </c>
      <c r="BE408" s="212" t="s">
        <v>282</v>
      </c>
    </row>
    <row r="409" spans="1:57" s="212" customFormat="1" x14ac:dyDescent="0.25">
      <c r="A409" s="212" t="s">
        <v>833</v>
      </c>
      <c r="B409" s="159" t="s">
        <v>282</v>
      </c>
      <c r="C409" s="212" t="s">
        <v>763</v>
      </c>
      <c r="D409" s="212" t="s">
        <v>10674</v>
      </c>
      <c r="E409" s="212" t="s">
        <v>11907</v>
      </c>
      <c r="F409" s="212" t="s">
        <v>183</v>
      </c>
      <c r="G409" s="212" t="s">
        <v>282</v>
      </c>
      <c r="H409" s="159" t="s">
        <v>448</v>
      </c>
      <c r="I409" s="159" t="s">
        <v>11908</v>
      </c>
      <c r="J409" s="159">
        <v>1</v>
      </c>
      <c r="K409" s="159">
        <v>8</v>
      </c>
      <c r="L409" s="159" t="s">
        <v>273</v>
      </c>
      <c r="M409" s="159" t="s">
        <v>11909</v>
      </c>
      <c r="N409" s="212" t="s">
        <v>864</v>
      </c>
      <c r="O409" s="159" t="s">
        <v>282</v>
      </c>
      <c r="P409" s="159" t="s">
        <v>11910</v>
      </c>
      <c r="Q409" s="159" t="s">
        <v>282</v>
      </c>
      <c r="R409" s="159" t="s">
        <v>282</v>
      </c>
      <c r="S409" s="159" t="s">
        <v>10507</v>
      </c>
      <c r="T409" s="159" t="s">
        <v>11911</v>
      </c>
      <c r="U409" s="159" t="s">
        <v>273</v>
      </c>
      <c r="V409" s="161">
        <v>8</v>
      </c>
      <c r="W409" s="161" t="s">
        <v>273</v>
      </c>
      <c r="X409" s="159" t="s">
        <v>10735</v>
      </c>
      <c r="Y409" s="212" t="s">
        <v>282</v>
      </c>
      <c r="Z409" s="212" t="s">
        <v>282</v>
      </c>
      <c r="AA409" s="212" t="s">
        <v>282</v>
      </c>
      <c r="AB409" s="212" t="s">
        <v>282</v>
      </c>
      <c r="AC409" s="212" t="s">
        <v>282</v>
      </c>
      <c r="AD409" s="212" t="s">
        <v>282</v>
      </c>
      <c r="AE409" s="212" t="s">
        <v>282</v>
      </c>
      <c r="AF409" s="212" t="s">
        <v>282</v>
      </c>
      <c r="AG409" s="212" t="s">
        <v>282</v>
      </c>
      <c r="AH409" s="212" t="s">
        <v>282</v>
      </c>
      <c r="AI409" s="212" t="s">
        <v>282</v>
      </c>
      <c r="AJ409" s="212" t="s">
        <v>282</v>
      </c>
      <c r="AK409" s="212" t="s">
        <v>282</v>
      </c>
      <c r="AL409" s="212" t="s">
        <v>282</v>
      </c>
      <c r="AM409" s="212" t="s">
        <v>282</v>
      </c>
      <c r="AN409" s="212" t="s">
        <v>282</v>
      </c>
      <c r="AO409" s="212" t="s">
        <v>282</v>
      </c>
      <c r="AP409" s="212" t="s">
        <v>282</v>
      </c>
      <c r="AQ409" s="212" t="s">
        <v>282</v>
      </c>
      <c r="AR409" s="212" t="s">
        <v>282</v>
      </c>
      <c r="AS409" s="212" t="s">
        <v>282</v>
      </c>
      <c r="AT409" s="212" t="s">
        <v>282</v>
      </c>
      <c r="AU409" s="212" t="s">
        <v>282</v>
      </c>
      <c r="AV409" s="212" t="s">
        <v>282</v>
      </c>
      <c r="AW409" s="212" t="s">
        <v>282</v>
      </c>
      <c r="AX409" s="212" t="s">
        <v>282</v>
      </c>
      <c r="AY409" s="212" t="s">
        <v>282</v>
      </c>
      <c r="AZ409" s="212" t="s">
        <v>282</v>
      </c>
      <c r="BA409" s="212" t="s">
        <v>282</v>
      </c>
      <c r="BB409" s="212" t="s">
        <v>282</v>
      </c>
      <c r="BC409" s="212" t="s">
        <v>282</v>
      </c>
      <c r="BD409" s="212" t="s">
        <v>282</v>
      </c>
      <c r="BE409" s="212" t="s">
        <v>282</v>
      </c>
    </row>
    <row r="410" spans="1:57" x14ac:dyDescent="0.25">
      <c r="A410" t="s">
        <v>9590</v>
      </c>
      <c r="B410" s="159" t="s">
        <v>282</v>
      </c>
      <c r="C410" t="s">
        <v>5127</v>
      </c>
      <c r="D410" t="s">
        <v>15479</v>
      </c>
      <c r="E410" t="s">
        <v>15481</v>
      </c>
      <c r="F410" t="s">
        <v>183</v>
      </c>
      <c r="G410" s="212" t="s">
        <v>282</v>
      </c>
      <c r="H410" s="159" t="s">
        <v>448</v>
      </c>
      <c r="I410" s="159" t="s">
        <v>15478</v>
      </c>
      <c r="J410" s="159" t="s">
        <v>273</v>
      </c>
      <c r="K410" s="159">
        <v>2</v>
      </c>
      <c r="L410" s="159" t="s">
        <v>273</v>
      </c>
      <c r="M410" s="159" t="s">
        <v>10534</v>
      </c>
      <c r="N410" s="212" t="s">
        <v>682</v>
      </c>
      <c r="O410" s="159" t="s">
        <v>282</v>
      </c>
      <c r="P410" s="159" t="s">
        <v>15480</v>
      </c>
      <c r="Q410" s="159" t="s">
        <v>183</v>
      </c>
      <c r="R410" s="159" t="s">
        <v>282</v>
      </c>
      <c r="S410" s="159" t="s">
        <v>448</v>
      </c>
      <c r="T410" s="159" t="s">
        <v>15478</v>
      </c>
      <c r="U410" s="159" t="s">
        <v>273</v>
      </c>
      <c r="V410" s="161">
        <v>2</v>
      </c>
      <c r="W410" s="161" t="s">
        <v>273</v>
      </c>
      <c r="X410" s="161" t="s">
        <v>10534</v>
      </c>
      <c r="Y410" t="s">
        <v>282</v>
      </c>
      <c r="Z410" t="s">
        <v>282</v>
      </c>
      <c r="AA410" t="s">
        <v>282</v>
      </c>
      <c r="AB410" t="s">
        <v>282</v>
      </c>
      <c r="AC410" t="s">
        <v>282</v>
      </c>
      <c r="AD410" t="s">
        <v>282</v>
      </c>
      <c r="AE410" t="s">
        <v>282</v>
      </c>
      <c r="AF410" t="s">
        <v>282</v>
      </c>
      <c r="AG410" t="s">
        <v>282</v>
      </c>
      <c r="AH410" t="s">
        <v>282</v>
      </c>
      <c r="AI410" s="212" t="s">
        <v>282</v>
      </c>
      <c r="AJ410" s="212" t="s">
        <v>282</v>
      </c>
      <c r="AK410" s="212" t="s">
        <v>282</v>
      </c>
      <c r="AL410" s="212" t="s">
        <v>282</v>
      </c>
      <c r="AM410" s="212" t="s">
        <v>282</v>
      </c>
      <c r="AN410" s="212" t="s">
        <v>282</v>
      </c>
      <c r="AO410" s="212" t="s">
        <v>282</v>
      </c>
      <c r="AP410" s="212" t="s">
        <v>282</v>
      </c>
      <c r="AQ410" s="212" t="s">
        <v>282</v>
      </c>
      <c r="AR410" s="212" t="s">
        <v>282</v>
      </c>
      <c r="AS410" s="212" t="s">
        <v>282</v>
      </c>
      <c r="AT410" s="212" t="s">
        <v>282</v>
      </c>
      <c r="AU410" s="212" t="s">
        <v>282</v>
      </c>
      <c r="AV410" s="212" t="s">
        <v>282</v>
      </c>
      <c r="AW410" s="212" t="s">
        <v>282</v>
      </c>
      <c r="AX410" s="212" t="s">
        <v>282</v>
      </c>
      <c r="AY410" s="212" t="s">
        <v>282</v>
      </c>
      <c r="AZ410" s="212" t="s">
        <v>282</v>
      </c>
      <c r="BA410" s="212" t="s">
        <v>282</v>
      </c>
      <c r="BB410" s="212" t="s">
        <v>282</v>
      </c>
      <c r="BC410" s="212" t="s">
        <v>282</v>
      </c>
      <c r="BD410" s="212" t="s">
        <v>282</v>
      </c>
      <c r="BE410" s="212" t="s">
        <v>282</v>
      </c>
    </row>
    <row r="411" spans="1:57" x14ac:dyDescent="0.25">
      <c r="A411" t="s">
        <v>4680</v>
      </c>
      <c r="B411" s="159" t="s">
        <v>282</v>
      </c>
      <c r="C411" t="s">
        <v>763</v>
      </c>
      <c r="D411" t="s">
        <v>10674</v>
      </c>
      <c r="E411" t="s">
        <v>11917</v>
      </c>
      <c r="F411" s="212" t="s">
        <v>183</v>
      </c>
      <c r="G411" s="212" t="s">
        <v>282</v>
      </c>
      <c r="H411" s="159" t="s">
        <v>448</v>
      </c>
      <c r="I411" s="159" t="s">
        <v>11920</v>
      </c>
      <c r="J411" s="159">
        <v>1</v>
      </c>
      <c r="K411" s="159">
        <v>10</v>
      </c>
      <c r="L411" s="159" t="s">
        <v>273</v>
      </c>
      <c r="M411" s="159" t="s">
        <v>11914</v>
      </c>
      <c r="N411" t="s">
        <v>763</v>
      </c>
      <c r="O411" s="159" t="s">
        <v>282</v>
      </c>
      <c r="P411" s="159" t="s">
        <v>11918</v>
      </c>
      <c r="Q411" s="159" t="s">
        <v>183</v>
      </c>
      <c r="R411" s="159" t="s">
        <v>282</v>
      </c>
      <c r="S411" s="159" t="s">
        <v>448</v>
      </c>
      <c r="T411" s="159" t="s">
        <v>11920</v>
      </c>
      <c r="U411" s="159">
        <v>1</v>
      </c>
      <c r="V411" s="161">
        <v>10</v>
      </c>
      <c r="W411" s="161" t="s">
        <v>273</v>
      </c>
      <c r="X411" s="159" t="s">
        <v>11914</v>
      </c>
      <c r="Y411" t="s">
        <v>10459</v>
      </c>
      <c r="Z411" t="s">
        <v>11915</v>
      </c>
      <c r="AA411" t="s">
        <v>11916</v>
      </c>
      <c r="AB411" t="s">
        <v>183</v>
      </c>
      <c r="AC411" t="s">
        <v>282</v>
      </c>
      <c r="AD411" t="s">
        <v>448</v>
      </c>
      <c r="AE411" t="s">
        <v>11919</v>
      </c>
      <c r="AF411">
        <v>1</v>
      </c>
      <c r="AG411">
        <v>10</v>
      </c>
      <c r="AH411" t="s">
        <v>273</v>
      </c>
      <c r="AI411" s="159" t="s">
        <v>11914</v>
      </c>
      <c r="AJ411" s="212" t="s">
        <v>282</v>
      </c>
      <c r="AK411" s="212" t="s">
        <v>282</v>
      </c>
      <c r="AL411" s="212" t="s">
        <v>282</v>
      </c>
      <c r="AM411" s="212" t="s">
        <v>282</v>
      </c>
      <c r="AN411" s="212" t="s">
        <v>282</v>
      </c>
      <c r="AO411" s="212" t="s">
        <v>282</v>
      </c>
      <c r="AP411" s="212" t="s">
        <v>282</v>
      </c>
      <c r="AQ411" s="212" t="s">
        <v>282</v>
      </c>
      <c r="AR411" s="212" t="s">
        <v>282</v>
      </c>
      <c r="AS411" s="212" t="s">
        <v>282</v>
      </c>
      <c r="AT411" s="212" t="s">
        <v>282</v>
      </c>
      <c r="AU411" s="212" t="s">
        <v>282</v>
      </c>
      <c r="AV411" s="212" t="s">
        <v>282</v>
      </c>
      <c r="AW411" s="212" t="s">
        <v>282</v>
      </c>
      <c r="AX411" s="212" t="s">
        <v>282</v>
      </c>
      <c r="AY411" s="212" t="s">
        <v>282</v>
      </c>
      <c r="AZ411" s="212" t="s">
        <v>282</v>
      </c>
      <c r="BA411" s="212" t="s">
        <v>282</v>
      </c>
      <c r="BB411" s="212" t="s">
        <v>282</v>
      </c>
      <c r="BC411" s="212" t="s">
        <v>282</v>
      </c>
      <c r="BD411" s="212" t="s">
        <v>282</v>
      </c>
      <c r="BE411" s="212" t="s">
        <v>282</v>
      </c>
    </row>
    <row r="412" spans="1:57" s="212" customFormat="1" x14ac:dyDescent="0.25">
      <c r="A412" s="212" t="s">
        <v>424</v>
      </c>
      <c r="B412" s="159" t="s">
        <v>282</v>
      </c>
      <c r="C412" s="212" t="s">
        <v>10470</v>
      </c>
      <c r="D412" s="212" t="s">
        <v>282</v>
      </c>
      <c r="E412" s="212" t="s">
        <v>11926</v>
      </c>
      <c r="F412" s="212" t="s">
        <v>183</v>
      </c>
      <c r="G412" s="212" t="s">
        <v>282</v>
      </c>
      <c r="H412" s="159" t="s">
        <v>448</v>
      </c>
      <c r="I412" s="159" t="s">
        <v>11928</v>
      </c>
      <c r="J412" s="159">
        <v>2</v>
      </c>
      <c r="K412" s="159">
        <v>6</v>
      </c>
      <c r="L412" s="159" t="s">
        <v>273</v>
      </c>
      <c r="M412" s="159" t="s">
        <v>11927</v>
      </c>
      <c r="N412" s="212" t="s">
        <v>682</v>
      </c>
      <c r="O412" s="159" t="s">
        <v>282</v>
      </c>
      <c r="P412" s="159" t="s">
        <v>11929</v>
      </c>
      <c r="Q412" s="159" t="s">
        <v>183</v>
      </c>
      <c r="R412" s="159" t="s">
        <v>282</v>
      </c>
      <c r="S412" s="159" t="s">
        <v>448</v>
      </c>
      <c r="T412" s="159" t="s">
        <v>11928</v>
      </c>
      <c r="U412" s="159">
        <v>2</v>
      </c>
      <c r="V412" s="159">
        <v>6</v>
      </c>
      <c r="W412" s="161" t="s">
        <v>273</v>
      </c>
      <c r="X412" s="159" t="s">
        <v>11927</v>
      </c>
      <c r="Y412" s="212" t="s">
        <v>636</v>
      </c>
      <c r="Z412" s="212" t="s">
        <v>282</v>
      </c>
      <c r="AA412" s="212" t="s">
        <v>11930</v>
      </c>
      <c r="AB412" s="212" t="s">
        <v>282</v>
      </c>
      <c r="AC412" s="212" t="s">
        <v>282</v>
      </c>
      <c r="AD412" s="212" t="s">
        <v>282</v>
      </c>
      <c r="AE412" s="212" t="s">
        <v>282</v>
      </c>
      <c r="AF412" s="212" t="s">
        <v>282</v>
      </c>
      <c r="AG412" s="212">
        <v>6</v>
      </c>
      <c r="AH412" s="212" t="s">
        <v>282</v>
      </c>
      <c r="AI412" s="159" t="s">
        <v>282</v>
      </c>
      <c r="AJ412" s="212" t="s">
        <v>282</v>
      </c>
      <c r="AK412" s="212" t="s">
        <v>282</v>
      </c>
      <c r="AL412" s="212" t="s">
        <v>282</v>
      </c>
      <c r="AM412" s="212" t="s">
        <v>282</v>
      </c>
      <c r="AN412" s="212" t="s">
        <v>282</v>
      </c>
      <c r="AO412" s="212" t="s">
        <v>282</v>
      </c>
      <c r="AP412" s="212" t="s">
        <v>282</v>
      </c>
      <c r="AQ412" s="212" t="s">
        <v>282</v>
      </c>
      <c r="AR412" s="212" t="s">
        <v>282</v>
      </c>
      <c r="AS412" s="212" t="s">
        <v>282</v>
      </c>
      <c r="AT412" s="212" t="s">
        <v>282</v>
      </c>
      <c r="AU412" s="212" t="s">
        <v>282</v>
      </c>
      <c r="AV412" s="212" t="s">
        <v>282</v>
      </c>
      <c r="AW412" s="212" t="s">
        <v>282</v>
      </c>
      <c r="AX412" s="212" t="s">
        <v>282</v>
      </c>
      <c r="AY412" s="212" t="s">
        <v>282</v>
      </c>
      <c r="AZ412" s="212" t="s">
        <v>282</v>
      </c>
      <c r="BA412" s="212" t="s">
        <v>282</v>
      </c>
      <c r="BB412" s="212" t="s">
        <v>282</v>
      </c>
      <c r="BC412" s="212" t="s">
        <v>282</v>
      </c>
      <c r="BD412" s="212" t="s">
        <v>282</v>
      </c>
      <c r="BE412" s="212" t="s">
        <v>282</v>
      </c>
    </row>
    <row r="413" spans="1:57" s="212" customFormat="1" x14ac:dyDescent="0.25">
      <c r="A413" s="212" t="s">
        <v>7567</v>
      </c>
      <c r="B413" s="159" t="s">
        <v>13378</v>
      </c>
      <c r="C413" s="212" t="s">
        <v>256</v>
      </c>
      <c r="D413" s="212" t="s">
        <v>282</v>
      </c>
      <c r="E413" s="212" t="s">
        <v>282</v>
      </c>
      <c r="F413" s="212" t="s">
        <v>282</v>
      </c>
      <c r="G413" s="212" t="s">
        <v>282</v>
      </c>
      <c r="H413" s="159" t="s">
        <v>10507</v>
      </c>
      <c r="I413" s="159" t="s">
        <v>13991</v>
      </c>
      <c r="J413" s="159" t="s">
        <v>273</v>
      </c>
      <c r="K413" s="159">
        <v>5</v>
      </c>
      <c r="L413" s="159" t="s">
        <v>273</v>
      </c>
      <c r="M413" s="159" t="s">
        <v>273</v>
      </c>
      <c r="N413" s="159" t="s">
        <v>845</v>
      </c>
      <c r="O413" s="159" t="s">
        <v>282</v>
      </c>
      <c r="P413" s="159" t="s">
        <v>282</v>
      </c>
      <c r="Q413" s="159" t="s">
        <v>282</v>
      </c>
      <c r="R413" s="159" t="s">
        <v>282</v>
      </c>
      <c r="S413" s="159" t="s">
        <v>10507</v>
      </c>
      <c r="T413" s="159" t="s">
        <v>15110</v>
      </c>
      <c r="U413" s="159" t="s">
        <v>273</v>
      </c>
      <c r="V413" s="159">
        <v>5</v>
      </c>
      <c r="W413" s="161" t="s">
        <v>273</v>
      </c>
      <c r="X413" s="161" t="s">
        <v>273</v>
      </c>
      <c r="Y413" s="212" t="s">
        <v>282</v>
      </c>
      <c r="Z413" s="212" t="s">
        <v>282</v>
      </c>
      <c r="AA413" s="212" t="s">
        <v>282</v>
      </c>
      <c r="AB413" s="212" t="s">
        <v>282</v>
      </c>
      <c r="AC413" s="212" t="s">
        <v>282</v>
      </c>
      <c r="AD413" s="212" t="s">
        <v>282</v>
      </c>
      <c r="AE413" s="212" t="s">
        <v>282</v>
      </c>
      <c r="AF413" s="212" t="s">
        <v>282</v>
      </c>
      <c r="AG413" s="212" t="s">
        <v>282</v>
      </c>
      <c r="AH413" s="212" t="s">
        <v>282</v>
      </c>
      <c r="AI413" s="212" t="s">
        <v>282</v>
      </c>
      <c r="AJ413" s="212" t="s">
        <v>282</v>
      </c>
      <c r="AK413" s="212" t="s">
        <v>282</v>
      </c>
      <c r="AL413" s="212" t="s">
        <v>282</v>
      </c>
      <c r="AM413" s="212" t="s">
        <v>282</v>
      </c>
      <c r="AN413" s="212" t="s">
        <v>282</v>
      </c>
      <c r="AO413" s="212" t="s">
        <v>282</v>
      </c>
      <c r="AP413" s="212" t="s">
        <v>282</v>
      </c>
      <c r="AQ413" s="212" t="s">
        <v>282</v>
      </c>
      <c r="AR413" s="212" t="s">
        <v>282</v>
      </c>
      <c r="AS413" s="212" t="s">
        <v>282</v>
      </c>
      <c r="AT413" s="212" t="s">
        <v>282</v>
      </c>
      <c r="AU413" s="212" t="s">
        <v>282</v>
      </c>
      <c r="AV413" s="212" t="s">
        <v>282</v>
      </c>
      <c r="AW413" s="212" t="s">
        <v>282</v>
      </c>
      <c r="AX413" s="212" t="s">
        <v>282</v>
      </c>
      <c r="AY413" s="212" t="s">
        <v>282</v>
      </c>
      <c r="AZ413" s="212" t="s">
        <v>282</v>
      </c>
      <c r="BA413" s="212" t="s">
        <v>282</v>
      </c>
      <c r="BB413" s="212" t="s">
        <v>282</v>
      </c>
      <c r="BC413" s="212" t="s">
        <v>282</v>
      </c>
      <c r="BD413" s="212" t="s">
        <v>282</v>
      </c>
      <c r="BE413" s="212" t="s">
        <v>282</v>
      </c>
    </row>
    <row r="414" spans="1:57" s="212" customFormat="1" x14ac:dyDescent="0.25">
      <c r="A414" s="212" t="s">
        <v>3205</v>
      </c>
      <c r="B414" s="159" t="s">
        <v>16283</v>
      </c>
      <c r="C414" s="212" t="s">
        <v>258</v>
      </c>
      <c r="D414" s="212" t="s">
        <v>282</v>
      </c>
      <c r="E414" s="212" t="s">
        <v>282</v>
      </c>
      <c r="F414" s="212" t="s">
        <v>282</v>
      </c>
      <c r="G414" s="212" t="s">
        <v>282</v>
      </c>
      <c r="H414" s="159" t="s">
        <v>10507</v>
      </c>
      <c r="I414" s="159" t="s">
        <v>10654</v>
      </c>
      <c r="J414" s="159">
        <v>14</v>
      </c>
      <c r="K414" s="159">
        <v>8</v>
      </c>
      <c r="L414" s="159" t="s">
        <v>273</v>
      </c>
      <c r="M414" s="159" t="s">
        <v>273</v>
      </c>
      <c r="N414" s="159" t="s">
        <v>255</v>
      </c>
      <c r="O414" s="159" t="s">
        <v>282</v>
      </c>
      <c r="P414" s="159" t="s">
        <v>282</v>
      </c>
      <c r="Q414" s="159" t="s">
        <v>282</v>
      </c>
      <c r="R414" s="159" t="s">
        <v>282</v>
      </c>
      <c r="S414" s="159" t="s">
        <v>10507</v>
      </c>
      <c r="T414" s="159" t="s">
        <v>11000</v>
      </c>
      <c r="U414" s="159">
        <v>14</v>
      </c>
      <c r="V414" s="159">
        <v>8</v>
      </c>
      <c r="W414" s="161" t="s">
        <v>273</v>
      </c>
      <c r="X414" s="161" t="s">
        <v>273</v>
      </c>
      <c r="Y414" s="212" t="s">
        <v>282</v>
      </c>
      <c r="Z414" s="212" t="s">
        <v>282</v>
      </c>
      <c r="AA414" s="212" t="s">
        <v>282</v>
      </c>
      <c r="AB414" s="212" t="s">
        <v>282</v>
      </c>
      <c r="AC414" s="212" t="s">
        <v>282</v>
      </c>
      <c r="AD414" s="212" t="s">
        <v>282</v>
      </c>
      <c r="AE414" s="212" t="s">
        <v>282</v>
      </c>
      <c r="AF414" s="212" t="s">
        <v>282</v>
      </c>
      <c r="AG414" s="212" t="s">
        <v>282</v>
      </c>
      <c r="AH414" s="212" t="s">
        <v>282</v>
      </c>
      <c r="AI414" s="212" t="s">
        <v>282</v>
      </c>
      <c r="AJ414" s="212" t="s">
        <v>282</v>
      </c>
      <c r="AK414" s="212" t="s">
        <v>282</v>
      </c>
      <c r="AL414" s="212" t="s">
        <v>282</v>
      </c>
      <c r="AM414" s="212" t="s">
        <v>282</v>
      </c>
      <c r="AN414" s="212" t="s">
        <v>282</v>
      </c>
      <c r="AO414" s="212" t="s">
        <v>282</v>
      </c>
      <c r="AP414" s="212" t="s">
        <v>282</v>
      </c>
      <c r="AQ414" s="212" t="s">
        <v>282</v>
      </c>
      <c r="AR414" s="212" t="s">
        <v>282</v>
      </c>
      <c r="AS414" s="212" t="s">
        <v>282</v>
      </c>
      <c r="AT414" s="212" t="s">
        <v>282</v>
      </c>
      <c r="AU414" s="212" t="s">
        <v>282</v>
      </c>
      <c r="AV414" s="212" t="s">
        <v>282</v>
      </c>
      <c r="AW414" s="212" t="s">
        <v>282</v>
      </c>
      <c r="AX414" s="212" t="s">
        <v>282</v>
      </c>
      <c r="AY414" s="212" t="s">
        <v>282</v>
      </c>
      <c r="AZ414" s="212" t="s">
        <v>282</v>
      </c>
      <c r="BA414" s="212" t="s">
        <v>282</v>
      </c>
      <c r="BB414" s="212" t="s">
        <v>282</v>
      </c>
      <c r="BC414" s="212" t="s">
        <v>282</v>
      </c>
      <c r="BD414" s="212" t="s">
        <v>282</v>
      </c>
      <c r="BE414" s="212" t="s">
        <v>282</v>
      </c>
    </row>
    <row r="415" spans="1:57" x14ac:dyDescent="0.25">
      <c r="A415" t="s">
        <v>9529</v>
      </c>
      <c r="B415" s="159" t="s">
        <v>282</v>
      </c>
      <c r="C415" t="s">
        <v>673</v>
      </c>
      <c r="D415" t="s">
        <v>282</v>
      </c>
      <c r="E415" t="s">
        <v>15484</v>
      </c>
      <c r="F415" s="212" t="s">
        <v>183</v>
      </c>
      <c r="G415" s="212" t="s">
        <v>282</v>
      </c>
      <c r="H415" s="159" t="s">
        <v>10761</v>
      </c>
      <c r="I415" s="159" t="s">
        <v>10853</v>
      </c>
      <c r="J415" s="159">
        <v>1</v>
      </c>
      <c r="K415" s="159">
        <v>10</v>
      </c>
      <c r="L415" s="159" t="s">
        <v>273</v>
      </c>
      <c r="M415" s="159" t="s">
        <v>10534</v>
      </c>
      <c r="N415" s="159" t="s">
        <v>306</v>
      </c>
      <c r="O415" s="159" t="s">
        <v>282</v>
      </c>
      <c r="P415" s="159" t="s">
        <v>15485</v>
      </c>
      <c r="Q415" s="159" t="s">
        <v>282</v>
      </c>
      <c r="R415" s="159" t="s">
        <v>282</v>
      </c>
      <c r="S415" s="159" t="s">
        <v>282</v>
      </c>
      <c r="T415" s="159" t="s">
        <v>282</v>
      </c>
      <c r="U415" s="159" t="s">
        <v>282</v>
      </c>
      <c r="V415" s="159">
        <v>10</v>
      </c>
      <c r="W415" s="161" t="s">
        <v>282</v>
      </c>
      <c r="X415" s="161" t="s">
        <v>282</v>
      </c>
      <c r="Y415" s="212" t="s">
        <v>282</v>
      </c>
      <c r="Z415" s="212" t="s">
        <v>282</v>
      </c>
      <c r="AA415" s="212" t="s">
        <v>282</v>
      </c>
      <c r="AB415" s="212" t="s">
        <v>282</v>
      </c>
      <c r="AC415" s="212" t="s">
        <v>282</v>
      </c>
      <c r="AD415" s="212" t="s">
        <v>282</v>
      </c>
      <c r="AE415" s="212" t="s">
        <v>282</v>
      </c>
      <c r="AF415" s="212" t="s">
        <v>282</v>
      </c>
      <c r="AG415" s="212" t="s">
        <v>282</v>
      </c>
      <c r="AH415" s="212" t="s">
        <v>282</v>
      </c>
      <c r="AI415" s="212" t="s">
        <v>282</v>
      </c>
      <c r="AJ415" s="212" t="s">
        <v>282</v>
      </c>
      <c r="AK415" s="212" t="s">
        <v>282</v>
      </c>
      <c r="AL415" s="212" t="s">
        <v>282</v>
      </c>
      <c r="AM415" s="212" t="s">
        <v>282</v>
      </c>
      <c r="AN415" s="212" t="s">
        <v>282</v>
      </c>
      <c r="AO415" s="212" t="s">
        <v>282</v>
      </c>
      <c r="AP415" s="212" t="s">
        <v>282</v>
      </c>
      <c r="AQ415" s="212" t="s">
        <v>282</v>
      </c>
      <c r="AR415" s="212" t="s">
        <v>282</v>
      </c>
      <c r="AS415" s="212" t="s">
        <v>282</v>
      </c>
      <c r="AT415" s="212" t="s">
        <v>282</v>
      </c>
      <c r="AU415" s="212" t="s">
        <v>282</v>
      </c>
      <c r="AV415" s="212" t="s">
        <v>282</v>
      </c>
      <c r="AW415" s="212" t="s">
        <v>282</v>
      </c>
      <c r="AX415" s="212" t="s">
        <v>282</v>
      </c>
      <c r="AY415" s="212" t="s">
        <v>282</v>
      </c>
      <c r="AZ415" s="212" t="s">
        <v>282</v>
      </c>
      <c r="BA415" s="212" t="s">
        <v>282</v>
      </c>
      <c r="BB415" s="212" t="s">
        <v>282</v>
      </c>
      <c r="BC415" s="212" t="s">
        <v>282</v>
      </c>
      <c r="BD415" s="212" t="s">
        <v>282</v>
      </c>
      <c r="BE415" s="212" t="s">
        <v>282</v>
      </c>
    </row>
    <row r="416" spans="1:57" s="212" customFormat="1" x14ac:dyDescent="0.25">
      <c r="A416" s="212" t="s">
        <v>847</v>
      </c>
      <c r="B416" s="159" t="s">
        <v>11941</v>
      </c>
      <c r="C416" s="212" t="s">
        <v>10466</v>
      </c>
      <c r="D416" s="212" t="s">
        <v>10694</v>
      </c>
      <c r="E416" s="212" t="s">
        <v>11937</v>
      </c>
      <c r="F416" s="212" t="s">
        <v>183</v>
      </c>
      <c r="G416" s="212" t="s">
        <v>282</v>
      </c>
      <c r="H416" s="159" t="s">
        <v>448</v>
      </c>
      <c r="I416" s="159" t="s">
        <v>11938</v>
      </c>
      <c r="J416" s="159">
        <v>1</v>
      </c>
      <c r="K416" s="159">
        <v>8</v>
      </c>
      <c r="L416" s="159" t="s">
        <v>273</v>
      </c>
      <c r="M416" s="159" t="s">
        <v>11939</v>
      </c>
      <c r="N416" s="212" t="s">
        <v>863</v>
      </c>
      <c r="O416" s="159" t="s">
        <v>282</v>
      </c>
      <c r="P416" s="159" t="s">
        <v>11936</v>
      </c>
      <c r="Q416" s="159" t="s">
        <v>282</v>
      </c>
      <c r="R416" s="159" t="s">
        <v>282</v>
      </c>
      <c r="S416" s="159" t="s">
        <v>10507</v>
      </c>
      <c r="T416" s="159" t="s">
        <v>11940</v>
      </c>
      <c r="U416" s="159" t="s">
        <v>273</v>
      </c>
      <c r="V416" s="159">
        <v>8</v>
      </c>
      <c r="W416" s="161" t="s">
        <v>273</v>
      </c>
      <c r="X416" s="159" t="s">
        <v>10735</v>
      </c>
      <c r="Y416" s="212" t="s">
        <v>282</v>
      </c>
      <c r="Z416" s="212" t="s">
        <v>282</v>
      </c>
      <c r="AA416" s="212" t="s">
        <v>282</v>
      </c>
      <c r="AB416" s="212" t="s">
        <v>282</v>
      </c>
      <c r="AC416" s="212" t="s">
        <v>282</v>
      </c>
      <c r="AD416" s="212" t="s">
        <v>282</v>
      </c>
      <c r="AE416" s="212" t="s">
        <v>282</v>
      </c>
      <c r="AF416" s="212" t="s">
        <v>282</v>
      </c>
      <c r="AG416" s="212" t="s">
        <v>282</v>
      </c>
      <c r="AH416" s="212" t="s">
        <v>282</v>
      </c>
      <c r="AI416" s="212" t="s">
        <v>282</v>
      </c>
      <c r="AJ416" s="212" t="s">
        <v>282</v>
      </c>
      <c r="AK416" s="212" t="s">
        <v>282</v>
      </c>
      <c r="AL416" s="212" t="s">
        <v>282</v>
      </c>
      <c r="AM416" s="212" t="s">
        <v>282</v>
      </c>
      <c r="AN416" s="212" t="s">
        <v>282</v>
      </c>
      <c r="AO416" s="212" t="s">
        <v>282</v>
      </c>
      <c r="AP416" s="212" t="s">
        <v>282</v>
      </c>
      <c r="AQ416" s="212" t="s">
        <v>282</v>
      </c>
      <c r="AR416" s="212" t="s">
        <v>282</v>
      </c>
      <c r="AS416" s="212" t="s">
        <v>282</v>
      </c>
      <c r="AT416" s="212" t="s">
        <v>282</v>
      </c>
      <c r="AU416" s="212" t="s">
        <v>282</v>
      </c>
      <c r="AV416" s="212" t="s">
        <v>282</v>
      </c>
      <c r="AW416" s="212" t="s">
        <v>282</v>
      </c>
      <c r="AX416" s="212" t="s">
        <v>282</v>
      </c>
      <c r="AY416" s="212" t="s">
        <v>282</v>
      </c>
      <c r="AZ416" s="212" t="s">
        <v>282</v>
      </c>
      <c r="BA416" s="212" t="s">
        <v>282</v>
      </c>
      <c r="BB416" s="212" t="s">
        <v>282</v>
      </c>
      <c r="BC416" s="212" t="s">
        <v>282</v>
      </c>
      <c r="BD416" s="212" t="s">
        <v>282</v>
      </c>
      <c r="BE416" s="212" t="s">
        <v>282</v>
      </c>
    </row>
    <row r="417" spans="1:57" s="212" customFormat="1" x14ac:dyDescent="0.25">
      <c r="A417" s="212" t="s">
        <v>4992</v>
      </c>
      <c r="B417" s="159" t="s">
        <v>15113</v>
      </c>
      <c r="C417" s="212" t="s">
        <v>270</v>
      </c>
      <c r="D417" s="212" t="s">
        <v>282</v>
      </c>
      <c r="E417" s="212" t="s">
        <v>282</v>
      </c>
      <c r="F417" s="212" t="s">
        <v>282</v>
      </c>
      <c r="G417" s="212" t="s">
        <v>282</v>
      </c>
      <c r="H417" s="159" t="s">
        <v>10507</v>
      </c>
      <c r="I417" s="159" t="s">
        <v>273</v>
      </c>
      <c r="J417" s="159" t="s">
        <v>273</v>
      </c>
      <c r="K417" s="159">
        <v>8</v>
      </c>
      <c r="L417" s="159" t="s">
        <v>273</v>
      </c>
      <c r="M417" s="159" t="s">
        <v>273</v>
      </c>
      <c r="N417" s="159" t="s">
        <v>263</v>
      </c>
      <c r="O417" s="159" t="s">
        <v>282</v>
      </c>
      <c r="P417" s="159" t="s">
        <v>282</v>
      </c>
      <c r="Q417" s="159" t="s">
        <v>282</v>
      </c>
      <c r="R417" s="159" t="s">
        <v>282</v>
      </c>
      <c r="S417" s="159" t="s">
        <v>10507</v>
      </c>
      <c r="T417" s="159" t="s">
        <v>273</v>
      </c>
      <c r="U417" s="159" t="s">
        <v>273</v>
      </c>
      <c r="V417" s="159">
        <v>8</v>
      </c>
      <c r="W417" s="161" t="s">
        <v>273</v>
      </c>
      <c r="X417" s="161" t="s">
        <v>273</v>
      </c>
      <c r="Y417" s="212" t="s">
        <v>282</v>
      </c>
      <c r="Z417" s="212" t="s">
        <v>282</v>
      </c>
      <c r="AA417" s="212" t="s">
        <v>282</v>
      </c>
      <c r="AB417" s="212" t="s">
        <v>282</v>
      </c>
      <c r="AC417" s="212" t="s">
        <v>282</v>
      </c>
      <c r="AD417" s="212" t="s">
        <v>282</v>
      </c>
      <c r="AE417" s="212" t="s">
        <v>282</v>
      </c>
      <c r="AF417" s="212" t="s">
        <v>282</v>
      </c>
      <c r="AG417" s="212" t="s">
        <v>282</v>
      </c>
      <c r="AH417" s="212" t="s">
        <v>282</v>
      </c>
      <c r="AI417" s="212" t="s">
        <v>282</v>
      </c>
      <c r="AJ417" s="212" t="s">
        <v>282</v>
      </c>
      <c r="AK417" s="212" t="s">
        <v>282</v>
      </c>
      <c r="AL417" s="212" t="s">
        <v>282</v>
      </c>
      <c r="AM417" s="212" t="s">
        <v>282</v>
      </c>
      <c r="AN417" s="212" t="s">
        <v>282</v>
      </c>
      <c r="AO417" s="212" t="s">
        <v>282</v>
      </c>
      <c r="AP417" s="212" t="s">
        <v>282</v>
      </c>
      <c r="AQ417" s="212" t="s">
        <v>282</v>
      </c>
      <c r="AR417" s="212" t="s">
        <v>282</v>
      </c>
      <c r="AS417" s="212" t="s">
        <v>282</v>
      </c>
      <c r="AT417" s="212" t="s">
        <v>282</v>
      </c>
      <c r="AU417" s="212" t="s">
        <v>282</v>
      </c>
      <c r="AV417" s="212" t="s">
        <v>282</v>
      </c>
      <c r="AW417" s="212" t="s">
        <v>282</v>
      </c>
      <c r="AX417" s="212" t="s">
        <v>282</v>
      </c>
      <c r="AY417" s="212" t="s">
        <v>282</v>
      </c>
      <c r="AZ417" s="212" t="s">
        <v>282</v>
      </c>
      <c r="BA417" s="212" t="s">
        <v>282</v>
      </c>
      <c r="BB417" s="212" t="s">
        <v>282</v>
      </c>
      <c r="BC417" s="212" t="s">
        <v>282</v>
      </c>
      <c r="BD417" s="212" t="s">
        <v>282</v>
      </c>
      <c r="BE417" s="212" t="s">
        <v>282</v>
      </c>
    </row>
    <row r="418" spans="1:57" x14ac:dyDescent="0.25">
      <c r="A418" t="s">
        <v>3214</v>
      </c>
      <c r="B418" s="159" t="s">
        <v>14973</v>
      </c>
      <c r="C418" t="s">
        <v>258</v>
      </c>
      <c r="D418" t="s">
        <v>282</v>
      </c>
      <c r="E418" t="s">
        <v>282</v>
      </c>
      <c r="F418" t="s">
        <v>282</v>
      </c>
      <c r="G418" s="212" t="s">
        <v>282</v>
      </c>
      <c r="H418" s="159" t="s">
        <v>10507</v>
      </c>
      <c r="I418" s="159" t="s">
        <v>14248</v>
      </c>
      <c r="J418" s="159" t="s">
        <v>273</v>
      </c>
      <c r="K418" s="159">
        <v>6</v>
      </c>
      <c r="L418" s="159" t="s">
        <v>273</v>
      </c>
      <c r="M418" s="159" t="s">
        <v>273</v>
      </c>
      <c r="N418" t="s">
        <v>790</v>
      </c>
      <c r="O418" s="159" t="s">
        <v>282</v>
      </c>
      <c r="P418" s="159" t="s">
        <v>282</v>
      </c>
      <c r="Q418" s="159" t="s">
        <v>282</v>
      </c>
      <c r="R418" s="159" t="s">
        <v>282</v>
      </c>
      <c r="S418" s="159" t="s">
        <v>10507</v>
      </c>
      <c r="T418" s="159" t="s">
        <v>273</v>
      </c>
      <c r="U418" s="159" t="s">
        <v>273</v>
      </c>
      <c r="V418" s="159">
        <v>6</v>
      </c>
      <c r="W418" s="161" t="s">
        <v>273</v>
      </c>
      <c r="X418" s="161" t="s">
        <v>273</v>
      </c>
      <c r="Y418" s="212" t="s">
        <v>282</v>
      </c>
      <c r="Z418" s="212" t="s">
        <v>282</v>
      </c>
      <c r="AA418" s="212" t="s">
        <v>282</v>
      </c>
      <c r="AB418" s="212" t="s">
        <v>282</v>
      </c>
      <c r="AC418" s="212" t="s">
        <v>282</v>
      </c>
      <c r="AD418" s="212" t="s">
        <v>282</v>
      </c>
      <c r="AE418" s="212" t="s">
        <v>282</v>
      </c>
      <c r="AF418" s="212" t="s">
        <v>282</v>
      </c>
      <c r="AG418" s="212" t="s">
        <v>282</v>
      </c>
      <c r="AH418" s="212" t="s">
        <v>282</v>
      </c>
      <c r="AI418" s="212" t="s">
        <v>282</v>
      </c>
      <c r="AJ418" s="212" t="s">
        <v>282</v>
      </c>
      <c r="AK418" s="212" t="s">
        <v>282</v>
      </c>
      <c r="AL418" s="212" t="s">
        <v>282</v>
      </c>
      <c r="AM418" s="212" t="s">
        <v>282</v>
      </c>
      <c r="AN418" s="212" t="s">
        <v>282</v>
      </c>
      <c r="AO418" s="212" t="s">
        <v>282</v>
      </c>
      <c r="AP418" s="212" t="s">
        <v>282</v>
      </c>
      <c r="AQ418" s="212" t="s">
        <v>282</v>
      </c>
      <c r="AR418" s="212" t="s">
        <v>282</v>
      </c>
      <c r="AS418" s="212" t="s">
        <v>282</v>
      </c>
      <c r="AT418" s="212" t="s">
        <v>282</v>
      </c>
      <c r="AU418" s="212" t="s">
        <v>282</v>
      </c>
      <c r="AV418" s="212" t="s">
        <v>282</v>
      </c>
      <c r="AW418" s="212" t="s">
        <v>282</v>
      </c>
      <c r="AX418" s="212" t="s">
        <v>282</v>
      </c>
      <c r="AY418" s="212" t="s">
        <v>282</v>
      </c>
      <c r="AZ418" s="212" t="s">
        <v>282</v>
      </c>
      <c r="BA418" s="212" t="s">
        <v>282</v>
      </c>
      <c r="BB418" s="212" t="s">
        <v>282</v>
      </c>
      <c r="BC418" s="212" t="s">
        <v>282</v>
      </c>
      <c r="BD418" s="212" t="s">
        <v>282</v>
      </c>
      <c r="BE418" s="212" t="s">
        <v>282</v>
      </c>
    </row>
    <row r="419" spans="1:57" x14ac:dyDescent="0.25">
      <c r="A419" t="s">
        <v>260</v>
      </c>
      <c r="B419" s="159" t="s">
        <v>11949</v>
      </c>
      <c r="C419" t="s">
        <v>257</v>
      </c>
      <c r="D419" t="s">
        <v>282</v>
      </c>
      <c r="E419" t="s">
        <v>282</v>
      </c>
      <c r="F419" t="s">
        <v>282</v>
      </c>
      <c r="G419" s="212" t="s">
        <v>282</v>
      </c>
      <c r="H419" s="159" t="s">
        <v>10507</v>
      </c>
      <c r="I419" s="159" t="s">
        <v>11609</v>
      </c>
      <c r="J419" s="159">
        <v>7</v>
      </c>
      <c r="K419" s="159">
        <v>4</v>
      </c>
      <c r="L419" s="159" t="s">
        <v>11954</v>
      </c>
      <c r="M419" s="159" t="s">
        <v>273</v>
      </c>
      <c r="N419" t="s">
        <v>790</v>
      </c>
      <c r="O419" s="159" t="s">
        <v>282</v>
      </c>
      <c r="P419" s="159" t="s">
        <v>282</v>
      </c>
      <c r="Q419" s="159" t="s">
        <v>282</v>
      </c>
      <c r="R419" s="159" t="s">
        <v>282</v>
      </c>
      <c r="S419" s="159" t="s">
        <v>10507</v>
      </c>
      <c r="T419" s="159" t="s">
        <v>11948</v>
      </c>
      <c r="U419" s="159">
        <v>7</v>
      </c>
      <c r="V419" s="159">
        <v>4</v>
      </c>
      <c r="W419" s="161" t="s">
        <v>273</v>
      </c>
      <c r="X419" s="159" t="s">
        <v>273</v>
      </c>
      <c r="Y419" s="212" t="s">
        <v>282</v>
      </c>
      <c r="Z419" s="212" t="s">
        <v>282</v>
      </c>
      <c r="AA419" s="212" t="s">
        <v>282</v>
      </c>
      <c r="AB419" s="212" t="s">
        <v>282</v>
      </c>
      <c r="AC419" s="212" t="s">
        <v>282</v>
      </c>
      <c r="AD419" s="212" t="s">
        <v>282</v>
      </c>
      <c r="AE419" s="212" t="s">
        <v>282</v>
      </c>
      <c r="AF419" s="212" t="s">
        <v>282</v>
      </c>
      <c r="AG419" s="212" t="s">
        <v>282</v>
      </c>
      <c r="AH419" s="212" t="s">
        <v>282</v>
      </c>
      <c r="AI419" s="212" t="s">
        <v>282</v>
      </c>
      <c r="AJ419" s="212" t="s">
        <v>282</v>
      </c>
      <c r="AK419" s="212" t="s">
        <v>282</v>
      </c>
      <c r="AL419" s="212" t="s">
        <v>282</v>
      </c>
      <c r="AM419" s="212" t="s">
        <v>282</v>
      </c>
      <c r="AN419" s="212" t="s">
        <v>282</v>
      </c>
      <c r="AO419" s="212" t="s">
        <v>282</v>
      </c>
      <c r="AP419" s="212" t="s">
        <v>282</v>
      </c>
      <c r="AQ419" s="212" t="s">
        <v>282</v>
      </c>
      <c r="AR419" s="212" t="s">
        <v>282</v>
      </c>
      <c r="AS419" s="212" t="s">
        <v>282</v>
      </c>
      <c r="AT419" s="212" t="s">
        <v>282</v>
      </c>
      <c r="AU419" s="212" t="s">
        <v>282</v>
      </c>
      <c r="AV419" s="212" t="s">
        <v>282</v>
      </c>
      <c r="AW419" s="212" t="s">
        <v>282</v>
      </c>
      <c r="AX419" s="212" t="s">
        <v>282</v>
      </c>
      <c r="AY419" s="212" t="s">
        <v>282</v>
      </c>
      <c r="AZ419" s="212" t="s">
        <v>282</v>
      </c>
      <c r="BA419" s="212" t="s">
        <v>282</v>
      </c>
      <c r="BB419" s="212" t="s">
        <v>282</v>
      </c>
      <c r="BC419" s="212" t="s">
        <v>282</v>
      </c>
      <c r="BD419" s="212" t="s">
        <v>282</v>
      </c>
      <c r="BE419" s="212" t="s">
        <v>282</v>
      </c>
    </row>
    <row r="420" spans="1:57" s="212" customFormat="1" x14ac:dyDescent="0.25">
      <c r="A420" s="212" t="s">
        <v>409</v>
      </c>
      <c r="B420" s="159" t="s">
        <v>11958</v>
      </c>
      <c r="C420" s="212" t="s">
        <v>252</v>
      </c>
      <c r="D420" s="212" t="s">
        <v>282</v>
      </c>
      <c r="E420" s="212" t="s">
        <v>282</v>
      </c>
      <c r="F420" s="212" t="s">
        <v>282</v>
      </c>
      <c r="G420" s="212" t="s">
        <v>282</v>
      </c>
      <c r="H420" s="159" t="s">
        <v>10507</v>
      </c>
      <c r="I420" s="159" t="s">
        <v>11956</v>
      </c>
      <c r="J420" s="159">
        <v>14</v>
      </c>
      <c r="K420" s="159">
        <v>6</v>
      </c>
      <c r="L420" s="159" t="s">
        <v>11959</v>
      </c>
      <c r="M420" s="159" t="s">
        <v>273</v>
      </c>
      <c r="N420" s="212" t="s">
        <v>790</v>
      </c>
      <c r="O420" s="159" t="s">
        <v>282</v>
      </c>
      <c r="P420" s="159" t="s">
        <v>282</v>
      </c>
      <c r="Q420" s="159" t="s">
        <v>282</v>
      </c>
      <c r="R420" s="159" t="s">
        <v>282</v>
      </c>
      <c r="S420" s="159" t="s">
        <v>10507</v>
      </c>
      <c r="T420" s="159" t="s">
        <v>11957</v>
      </c>
      <c r="U420" s="159">
        <v>14</v>
      </c>
      <c r="V420" s="159">
        <v>6</v>
      </c>
      <c r="W420" s="161" t="s">
        <v>11960</v>
      </c>
      <c r="X420" s="159" t="s">
        <v>273</v>
      </c>
      <c r="Y420" s="212" t="s">
        <v>282</v>
      </c>
      <c r="Z420" s="212" t="s">
        <v>282</v>
      </c>
      <c r="AA420" s="212" t="s">
        <v>282</v>
      </c>
      <c r="AB420" s="212" t="s">
        <v>282</v>
      </c>
      <c r="AC420" s="212" t="s">
        <v>282</v>
      </c>
      <c r="AD420" s="212" t="s">
        <v>282</v>
      </c>
      <c r="AE420" s="212" t="s">
        <v>282</v>
      </c>
      <c r="AF420" s="212" t="s">
        <v>282</v>
      </c>
      <c r="AG420" s="212" t="s">
        <v>282</v>
      </c>
      <c r="AH420" s="212" t="s">
        <v>282</v>
      </c>
      <c r="AI420" s="212" t="s">
        <v>282</v>
      </c>
      <c r="AJ420" s="212" t="s">
        <v>282</v>
      </c>
      <c r="AK420" s="212" t="s">
        <v>282</v>
      </c>
      <c r="AL420" s="212" t="s">
        <v>282</v>
      </c>
      <c r="AM420" s="212" t="s">
        <v>282</v>
      </c>
      <c r="AN420" s="212" t="s">
        <v>282</v>
      </c>
      <c r="AO420" s="212" t="s">
        <v>282</v>
      </c>
      <c r="AP420" s="212" t="s">
        <v>282</v>
      </c>
      <c r="AQ420" s="212" t="s">
        <v>282</v>
      </c>
      <c r="AR420" s="212" t="s">
        <v>282</v>
      </c>
      <c r="AS420" s="212" t="s">
        <v>282</v>
      </c>
      <c r="AT420" s="212" t="s">
        <v>282</v>
      </c>
      <c r="AU420" s="212" t="s">
        <v>282</v>
      </c>
      <c r="AV420" s="212" t="s">
        <v>282</v>
      </c>
      <c r="AW420" s="212" t="s">
        <v>282</v>
      </c>
      <c r="AX420" s="212" t="s">
        <v>282</v>
      </c>
      <c r="AY420" s="212" t="s">
        <v>282</v>
      </c>
      <c r="AZ420" s="212" t="s">
        <v>282</v>
      </c>
      <c r="BA420" s="212" t="s">
        <v>282</v>
      </c>
      <c r="BB420" s="212" t="s">
        <v>282</v>
      </c>
      <c r="BC420" s="212" t="s">
        <v>282</v>
      </c>
      <c r="BD420" s="212" t="s">
        <v>282</v>
      </c>
      <c r="BE420" s="212" t="s">
        <v>282</v>
      </c>
    </row>
    <row r="421" spans="1:57" s="212" customFormat="1" x14ac:dyDescent="0.25">
      <c r="A421" s="212" t="s">
        <v>4516</v>
      </c>
      <c r="B421" s="159" t="s">
        <v>14838</v>
      </c>
      <c r="C421" s="212" t="s">
        <v>256</v>
      </c>
      <c r="D421" s="212" t="s">
        <v>282</v>
      </c>
      <c r="E421" s="212" t="s">
        <v>282</v>
      </c>
      <c r="F421" s="212" t="s">
        <v>282</v>
      </c>
      <c r="G421" s="212" t="s">
        <v>282</v>
      </c>
      <c r="H421" s="159" t="s">
        <v>10507</v>
      </c>
      <c r="I421" s="159" t="s">
        <v>10508</v>
      </c>
      <c r="J421" s="159">
        <v>7</v>
      </c>
      <c r="K421" s="159">
        <v>4</v>
      </c>
      <c r="L421" s="159" t="s">
        <v>10799</v>
      </c>
      <c r="M421" s="159" t="s">
        <v>273</v>
      </c>
      <c r="N421" s="159" t="s">
        <v>790</v>
      </c>
      <c r="O421" s="159" t="s">
        <v>282</v>
      </c>
      <c r="P421" s="159" t="s">
        <v>282</v>
      </c>
      <c r="Q421" s="159" t="s">
        <v>282</v>
      </c>
      <c r="R421" s="159" t="s">
        <v>282</v>
      </c>
      <c r="S421" s="159" t="s">
        <v>10507</v>
      </c>
      <c r="T421" s="159" t="s">
        <v>273</v>
      </c>
      <c r="U421" s="159">
        <v>7</v>
      </c>
      <c r="V421" s="159">
        <v>4</v>
      </c>
      <c r="W421" s="161" t="s">
        <v>273</v>
      </c>
      <c r="X421" s="161" t="s">
        <v>273</v>
      </c>
      <c r="Y421" s="212" t="s">
        <v>282</v>
      </c>
      <c r="Z421" s="212" t="s">
        <v>282</v>
      </c>
      <c r="AA421" s="212" t="s">
        <v>282</v>
      </c>
      <c r="AB421" s="212" t="s">
        <v>282</v>
      </c>
      <c r="AC421" s="212" t="s">
        <v>282</v>
      </c>
      <c r="AD421" s="212" t="s">
        <v>282</v>
      </c>
      <c r="AE421" s="212" t="s">
        <v>282</v>
      </c>
      <c r="AF421" s="212" t="s">
        <v>282</v>
      </c>
      <c r="AG421" s="212" t="s">
        <v>282</v>
      </c>
      <c r="AH421" s="212" t="s">
        <v>282</v>
      </c>
      <c r="AI421" s="212" t="s">
        <v>282</v>
      </c>
      <c r="AJ421" s="212" t="s">
        <v>282</v>
      </c>
      <c r="AK421" s="212" t="s">
        <v>282</v>
      </c>
      <c r="AL421" s="212" t="s">
        <v>282</v>
      </c>
      <c r="AM421" s="212" t="s">
        <v>282</v>
      </c>
      <c r="AN421" s="212" t="s">
        <v>282</v>
      </c>
      <c r="AO421" s="212" t="s">
        <v>282</v>
      </c>
      <c r="AP421" s="212" t="s">
        <v>282</v>
      </c>
      <c r="AQ421" s="212" t="s">
        <v>282</v>
      </c>
      <c r="AR421" s="212" t="s">
        <v>282</v>
      </c>
      <c r="AS421" s="212" t="s">
        <v>282</v>
      </c>
      <c r="AT421" s="212" t="s">
        <v>282</v>
      </c>
      <c r="AU421" s="212" t="s">
        <v>282</v>
      </c>
      <c r="AV421" s="212" t="s">
        <v>282</v>
      </c>
      <c r="AW421" s="212" t="s">
        <v>282</v>
      </c>
      <c r="AX421" s="212" t="s">
        <v>282</v>
      </c>
      <c r="AY421" s="212" t="s">
        <v>282</v>
      </c>
      <c r="AZ421" s="212" t="s">
        <v>282</v>
      </c>
      <c r="BA421" s="212" t="s">
        <v>282</v>
      </c>
      <c r="BB421" s="212" t="s">
        <v>282</v>
      </c>
      <c r="BC421" s="212" t="s">
        <v>282</v>
      </c>
      <c r="BD421" s="212" t="s">
        <v>282</v>
      </c>
      <c r="BE421" s="212" t="s">
        <v>282</v>
      </c>
    </row>
    <row r="422" spans="1:57" s="212" customFormat="1" x14ac:dyDescent="0.25">
      <c r="A422" s="212" t="s">
        <v>7576</v>
      </c>
      <c r="B422" s="159" t="s">
        <v>13378</v>
      </c>
      <c r="C422" s="212" t="s">
        <v>266</v>
      </c>
      <c r="D422" s="212" t="s">
        <v>282</v>
      </c>
      <c r="E422" s="212" t="s">
        <v>282</v>
      </c>
      <c r="F422" s="212" t="s">
        <v>282</v>
      </c>
      <c r="G422" s="212" t="s">
        <v>282</v>
      </c>
      <c r="H422" s="159" t="s">
        <v>10507</v>
      </c>
      <c r="I422" s="159" t="s">
        <v>15118</v>
      </c>
      <c r="J422" s="159" t="s">
        <v>273</v>
      </c>
      <c r="K422" s="159">
        <v>6</v>
      </c>
      <c r="L422" s="159" t="s">
        <v>15119</v>
      </c>
      <c r="M422" s="159" t="s">
        <v>273</v>
      </c>
      <c r="N422" s="159" t="s">
        <v>790</v>
      </c>
      <c r="O422" s="159" t="s">
        <v>282</v>
      </c>
      <c r="P422" s="159" t="s">
        <v>282</v>
      </c>
      <c r="Q422" s="159" t="s">
        <v>282</v>
      </c>
      <c r="R422" s="159" t="s">
        <v>282</v>
      </c>
      <c r="S422" s="159" t="s">
        <v>10507</v>
      </c>
      <c r="T422" s="159" t="s">
        <v>273</v>
      </c>
      <c r="U422" s="159" t="s">
        <v>273</v>
      </c>
      <c r="V422" s="159">
        <v>6</v>
      </c>
      <c r="W422" s="161" t="s">
        <v>273</v>
      </c>
      <c r="X422" s="161" t="s">
        <v>273</v>
      </c>
      <c r="Y422" s="212" t="s">
        <v>282</v>
      </c>
      <c r="Z422" s="212" t="s">
        <v>282</v>
      </c>
      <c r="AA422" s="212" t="s">
        <v>282</v>
      </c>
      <c r="AB422" s="212" t="s">
        <v>282</v>
      </c>
      <c r="AC422" s="212" t="s">
        <v>282</v>
      </c>
      <c r="AD422" s="212" t="s">
        <v>282</v>
      </c>
      <c r="AE422" s="212" t="s">
        <v>282</v>
      </c>
      <c r="AF422" s="212" t="s">
        <v>282</v>
      </c>
      <c r="AG422" s="212" t="s">
        <v>282</v>
      </c>
      <c r="AH422" s="212" t="s">
        <v>282</v>
      </c>
      <c r="AI422" s="212" t="s">
        <v>282</v>
      </c>
      <c r="AJ422" s="212" t="s">
        <v>282</v>
      </c>
      <c r="AK422" s="212" t="s">
        <v>282</v>
      </c>
      <c r="AL422" s="212" t="s">
        <v>282</v>
      </c>
      <c r="AM422" s="212" t="s">
        <v>282</v>
      </c>
      <c r="AN422" s="212" t="s">
        <v>282</v>
      </c>
      <c r="AO422" s="212" t="s">
        <v>282</v>
      </c>
      <c r="AP422" s="212" t="s">
        <v>282</v>
      </c>
      <c r="AQ422" s="212" t="s">
        <v>282</v>
      </c>
      <c r="AR422" s="212" t="s">
        <v>282</v>
      </c>
      <c r="AS422" s="212" t="s">
        <v>282</v>
      </c>
      <c r="AT422" s="212" t="s">
        <v>282</v>
      </c>
      <c r="AU422" s="212" t="s">
        <v>282</v>
      </c>
      <c r="AV422" s="212" t="s">
        <v>282</v>
      </c>
      <c r="AW422" s="212" t="s">
        <v>282</v>
      </c>
      <c r="AX422" s="212" t="s">
        <v>282</v>
      </c>
      <c r="AY422" s="212" t="s">
        <v>282</v>
      </c>
      <c r="AZ422" s="212" t="s">
        <v>282</v>
      </c>
      <c r="BA422" s="212" t="s">
        <v>282</v>
      </c>
      <c r="BB422" s="212" t="s">
        <v>282</v>
      </c>
      <c r="BC422" s="212" t="s">
        <v>282</v>
      </c>
      <c r="BD422" s="212" t="s">
        <v>282</v>
      </c>
      <c r="BE422" s="212" t="s">
        <v>282</v>
      </c>
    </row>
    <row r="423" spans="1:57" s="212" customFormat="1" x14ac:dyDescent="0.25">
      <c r="A423" s="212" t="s">
        <v>7578</v>
      </c>
      <c r="B423" s="159" t="s">
        <v>13378</v>
      </c>
      <c r="C423" s="212" t="s">
        <v>266</v>
      </c>
      <c r="D423" s="212" t="s">
        <v>282</v>
      </c>
      <c r="E423" s="212" t="s">
        <v>282</v>
      </c>
      <c r="F423" s="212" t="s">
        <v>282</v>
      </c>
      <c r="G423" s="212" t="s">
        <v>282</v>
      </c>
      <c r="H423" s="159" t="s">
        <v>10507</v>
      </c>
      <c r="I423" s="159" t="s">
        <v>10792</v>
      </c>
      <c r="J423" s="159" t="s">
        <v>273</v>
      </c>
      <c r="K423" s="159">
        <v>6</v>
      </c>
      <c r="L423" s="159" t="s">
        <v>15122</v>
      </c>
      <c r="M423" s="159" t="s">
        <v>273</v>
      </c>
      <c r="N423" s="159" t="s">
        <v>263</v>
      </c>
      <c r="O423" s="159" t="s">
        <v>282</v>
      </c>
      <c r="P423" s="159" t="s">
        <v>282</v>
      </c>
      <c r="Q423" s="159" t="s">
        <v>282</v>
      </c>
      <c r="R423" s="159" t="s">
        <v>282</v>
      </c>
      <c r="S423" s="159" t="s">
        <v>10507</v>
      </c>
      <c r="T423" s="159" t="s">
        <v>10793</v>
      </c>
      <c r="U423" s="159" t="s">
        <v>273</v>
      </c>
      <c r="V423" s="159">
        <v>6</v>
      </c>
      <c r="W423" s="159" t="s">
        <v>15123</v>
      </c>
      <c r="X423" s="161" t="s">
        <v>273</v>
      </c>
      <c r="Y423" s="212" t="s">
        <v>282</v>
      </c>
      <c r="Z423" s="212" t="s">
        <v>282</v>
      </c>
      <c r="AA423" s="212" t="s">
        <v>282</v>
      </c>
      <c r="AB423" s="212" t="s">
        <v>282</v>
      </c>
      <c r="AC423" s="212" t="s">
        <v>282</v>
      </c>
      <c r="AD423" s="212" t="s">
        <v>282</v>
      </c>
      <c r="AE423" s="212" t="s">
        <v>282</v>
      </c>
      <c r="AF423" s="212" t="s">
        <v>282</v>
      </c>
      <c r="AG423" s="212" t="s">
        <v>282</v>
      </c>
      <c r="AH423" s="212" t="s">
        <v>282</v>
      </c>
      <c r="AI423" s="212" t="s">
        <v>282</v>
      </c>
      <c r="AJ423" s="212" t="s">
        <v>282</v>
      </c>
      <c r="AK423" s="212" t="s">
        <v>282</v>
      </c>
      <c r="AL423" s="212" t="s">
        <v>282</v>
      </c>
      <c r="AM423" s="212" t="s">
        <v>282</v>
      </c>
      <c r="AN423" s="212" t="s">
        <v>282</v>
      </c>
      <c r="AO423" s="212" t="s">
        <v>282</v>
      </c>
      <c r="AP423" s="212" t="s">
        <v>282</v>
      </c>
      <c r="AQ423" s="212" t="s">
        <v>282</v>
      </c>
      <c r="AR423" s="212" t="s">
        <v>282</v>
      </c>
      <c r="AS423" s="212" t="s">
        <v>282</v>
      </c>
      <c r="AT423" s="212" t="s">
        <v>282</v>
      </c>
      <c r="AU423" s="212" t="s">
        <v>282</v>
      </c>
      <c r="AV423" s="212" t="s">
        <v>282</v>
      </c>
      <c r="AW423" s="212" t="s">
        <v>282</v>
      </c>
      <c r="AX423" s="212" t="s">
        <v>282</v>
      </c>
      <c r="AY423" s="212" t="s">
        <v>282</v>
      </c>
      <c r="AZ423" s="212" t="s">
        <v>282</v>
      </c>
      <c r="BA423" s="212" t="s">
        <v>282</v>
      </c>
      <c r="BB423" s="212" t="s">
        <v>282</v>
      </c>
      <c r="BC423" s="212" t="s">
        <v>282</v>
      </c>
      <c r="BD423" s="212" t="s">
        <v>282</v>
      </c>
      <c r="BE423" s="212" t="s">
        <v>282</v>
      </c>
    </row>
    <row r="424" spans="1:57" x14ac:dyDescent="0.25">
      <c r="A424" t="s">
        <v>7579</v>
      </c>
      <c r="B424" s="159" t="s">
        <v>13378</v>
      </c>
      <c r="C424" t="s">
        <v>266</v>
      </c>
      <c r="D424" t="s">
        <v>282</v>
      </c>
      <c r="E424" t="s">
        <v>282</v>
      </c>
      <c r="F424" t="s">
        <v>282</v>
      </c>
      <c r="G424" s="212" t="s">
        <v>282</v>
      </c>
      <c r="H424" s="159" t="s">
        <v>10507</v>
      </c>
      <c r="I424" s="159" t="s">
        <v>10792</v>
      </c>
      <c r="J424" s="159" t="s">
        <v>273</v>
      </c>
      <c r="K424" s="159">
        <v>6</v>
      </c>
      <c r="L424" s="159" t="s">
        <v>15152</v>
      </c>
      <c r="M424" s="159" t="s">
        <v>273</v>
      </c>
      <c r="N424" s="159" t="s">
        <v>263</v>
      </c>
      <c r="O424" s="159" t="s">
        <v>282</v>
      </c>
      <c r="P424" s="159" t="s">
        <v>282</v>
      </c>
      <c r="Q424" s="159" t="s">
        <v>282</v>
      </c>
      <c r="R424" s="159" t="s">
        <v>282</v>
      </c>
      <c r="S424" s="159" t="s">
        <v>10507</v>
      </c>
      <c r="T424" s="159" t="s">
        <v>10793</v>
      </c>
      <c r="U424" s="159" t="s">
        <v>273</v>
      </c>
      <c r="V424" s="159">
        <v>6</v>
      </c>
      <c r="W424" s="159" t="s">
        <v>13635</v>
      </c>
      <c r="X424" s="161" t="s">
        <v>273</v>
      </c>
      <c r="Y424" s="161" t="s">
        <v>790</v>
      </c>
      <c r="Z424" s="161" t="s">
        <v>282</v>
      </c>
      <c r="AA424" s="161" t="s">
        <v>282</v>
      </c>
      <c r="AB424" s="161" t="s">
        <v>282</v>
      </c>
      <c r="AC424" s="161" t="s">
        <v>282</v>
      </c>
      <c r="AD424" s="161" t="s">
        <v>10507</v>
      </c>
      <c r="AE424" s="161" t="s">
        <v>273</v>
      </c>
      <c r="AF424" s="161" t="s">
        <v>273</v>
      </c>
      <c r="AG424">
        <v>6</v>
      </c>
      <c r="AH424" t="s">
        <v>273</v>
      </c>
      <c r="AI424" t="s">
        <v>273</v>
      </c>
      <c r="AJ424" s="212" t="s">
        <v>282</v>
      </c>
      <c r="AK424" s="212" t="s">
        <v>282</v>
      </c>
      <c r="AL424" s="212" t="s">
        <v>282</v>
      </c>
      <c r="AM424" s="212" t="s">
        <v>282</v>
      </c>
      <c r="AN424" s="212" t="s">
        <v>282</v>
      </c>
      <c r="AO424" s="212" t="s">
        <v>282</v>
      </c>
      <c r="AP424" s="212" t="s">
        <v>282</v>
      </c>
      <c r="AQ424" s="212" t="s">
        <v>282</v>
      </c>
      <c r="AR424" s="212" t="s">
        <v>282</v>
      </c>
      <c r="AS424" s="212" t="s">
        <v>282</v>
      </c>
      <c r="AT424" s="212" t="s">
        <v>282</v>
      </c>
      <c r="AU424" s="212" t="s">
        <v>282</v>
      </c>
      <c r="AV424" s="212" t="s">
        <v>282</v>
      </c>
      <c r="AW424" s="212" t="s">
        <v>282</v>
      </c>
      <c r="AX424" s="212" t="s">
        <v>282</v>
      </c>
      <c r="AY424" s="212" t="s">
        <v>282</v>
      </c>
      <c r="AZ424" s="212" t="s">
        <v>282</v>
      </c>
      <c r="BA424" s="212" t="s">
        <v>282</v>
      </c>
      <c r="BB424" s="212" t="s">
        <v>282</v>
      </c>
      <c r="BC424" s="212" t="s">
        <v>282</v>
      </c>
      <c r="BD424" s="212" t="s">
        <v>282</v>
      </c>
      <c r="BE424" s="212" t="s">
        <v>282</v>
      </c>
    </row>
    <row r="425" spans="1:57" s="212" customFormat="1" x14ac:dyDescent="0.25">
      <c r="A425" s="212" t="s">
        <v>14520</v>
      </c>
      <c r="B425" s="159" t="s">
        <v>282</v>
      </c>
      <c r="C425" s="212" t="s">
        <v>770</v>
      </c>
      <c r="D425" s="212" t="s">
        <v>11969</v>
      </c>
      <c r="E425" s="212" t="s">
        <v>11971</v>
      </c>
      <c r="F425" s="212" t="s">
        <v>11970</v>
      </c>
      <c r="G425" s="212" t="s">
        <v>273</v>
      </c>
      <c r="H425" s="159" t="s">
        <v>448</v>
      </c>
      <c r="I425" s="159" t="s">
        <v>11972</v>
      </c>
      <c r="J425" s="159">
        <v>1</v>
      </c>
      <c r="K425" s="159">
        <v>13</v>
      </c>
      <c r="L425" s="159" t="s">
        <v>273</v>
      </c>
      <c r="M425" s="159" t="s">
        <v>11967</v>
      </c>
      <c r="N425" s="212" t="s">
        <v>811</v>
      </c>
      <c r="O425" s="159" t="s">
        <v>282</v>
      </c>
      <c r="P425" s="159" t="s">
        <v>11976</v>
      </c>
      <c r="Q425" s="159" t="s">
        <v>282</v>
      </c>
      <c r="R425" s="159" t="s">
        <v>282</v>
      </c>
      <c r="S425" s="159" t="s">
        <v>10507</v>
      </c>
      <c r="T425" s="159" t="s">
        <v>11966</v>
      </c>
      <c r="U425" s="159" t="s">
        <v>273</v>
      </c>
      <c r="V425" s="159">
        <v>13</v>
      </c>
      <c r="W425" s="161" t="s">
        <v>273</v>
      </c>
      <c r="X425" s="159" t="s">
        <v>11965</v>
      </c>
      <c r="Y425" s="212" t="s">
        <v>310</v>
      </c>
      <c r="Z425" s="212" t="s">
        <v>282</v>
      </c>
      <c r="AA425" s="212" t="s">
        <v>11977</v>
      </c>
      <c r="AB425" s="212" t="s">
        <v>282</v>
      </c>
      <c r="AC425" s="212" t="s">
        <v>282</v>
      </c>
      <c r="AD425" s="212" t="s">
        <v>282</v>
      </c>
      <c r="AE425" s="212" t="s">
        <v>282</v>
      </c>
      <c r="AF425" s="212" t="s">
        <v>282</v>
      </c>
      <c r="AG425" s="212">
        <v>13</v>
      </c>
      <c r="AH425" s="212" t="s">
        <v>282</v>
      </c>
      <c r="AI425" s="212" t="s">
        <v>282</v>
      </c>
      <c r="AJ425" s="212" t="s">
        <v>282</v>
      </c>
      <c r="AK425" s="212" t="s">
        <v>282</v>
      </c>
      <c r="AL425" s="212" t="s">
        <v>282</v>
      </c>
      <c r="AM425" s="212" t="s">
        <v>282</v>
      </c>
      <c r="AN425" s="212" t="s">
        <v>282</v>
      </c>
      <c r="AO425" s="212" t="s">
        <v>282</v>
      </c>
      <c r="AP425" s="212" t="s">
        <v>282</v>
      </c>
      <c r="AQ425" s="212" t="s">
        <v>282</v>
      </c>
      <c r="AR425" s="212" t="s">
        <v>282</v>
      </c>
      <c r="AS425" s="212" t="s">
        <v>282</v>
      </c>
      <c r="AT425" s="212" t="s">
        <v>282</v>
      </c>
      <c r="AU425" s="212" t="s">
        <v>282</v>
      </c>
      <c r="AV425" s="212" t="s">
        <v>282</v>
      </c>
      <c r="AW425" s="212" t="s">
        <v>282</v>
      </c>
      <c r="AX425" s="212" t="s">
        <v>282</v>
      </c>
      <c r="AY425" s="212" t="s">
        <v>282</v>
      </c>
      <c r="AZ425" s="212" t="s">
        <v>282</v>
      </c>
      <c r="BA425" s="212" t="s">
        <v>282</v>
      </c>
      <c r="BB425" s="212" t="s">
        <v>282</v>
      </c>
      <c r="BC425" s="212" t="s">
        <v>282</v>
      </c>
      <c r="BD425" s="212" t="s">
        <v>282</v>
      </c>
      <c r="BE425" s="212" t="s">
        <v>282</v>
      </c>
    </row>
    <row r="426" spans="1:57" s="212" customFormat="1" x14ac:dyDescent="0.25">
      <c r="A426" s="212" t="s">
        <v>7582</v>
      </c>
      <c r="B426" s="159" t="s">
        <v>13378</v>
      </c>
      <c r="C426" s="212" t="s">
        <v>256</v>
      </c>
      <c r="D426" s="212" t="s">
        <v>282</v>
      </c>
      <c r="E426" s="212" t="s">
        <v>282</v>
      </c>
      <c r="F426" s="212" t="s">
        <v>282</v>
      </c>
      <c r="G426" s="212" t="s">
        <v>282</v>
      </c>
      <c r="H426" s="159" t="s">
        <v>10507</v>
      </c>
      <c r="I426" s="159" t="s">
        <v>10527</v>
      </c>
      <c r="J426" s="159" t="s">
        <v>273</v>
      </c>
      <c r="K426" s="159">
        <v>6</v>
      </c>
      <c r="L426" s="159" t="s">
        <v>15157</v>
      </c>
      <c r="M426" s="159" t="s">
        <v>273</v>
      </c>
      <c r="N426" s="159" t="s">
        <v>263</v>
      </c>
      <c r="O426" s="159" t="s">
        <v>282</v>
      </c>
      <c r="P426" s="159" t="s">
        <v>282</v>
      </c>
      <c r="Q426" s="159" t="s">
        <v>282</v>
      </c>
      <c r="R426" s="159" t="s">
        <v>282</v>
      </c>
      <c r="S426" s="159" t="s">
        <v>10507</v>
      </c>
      <c r="T426" s="159" t="s">
        <v>10644</v>
      </c>
      <c r="U426" s="159" t="s">
        <v>273</v>
      </c>
      <c r="V426" s="159">
        <v>6</v>
      </c>
      <c r="W426" s="161" t="s">
        <v>15158</v>
      </c>
      <c r="X426" s="161" t="s">
        <v>273</v>
      </c>
      <c r="Y426" s="212" t="s">
        <v>282</v>
      </c>
      <c r="Z426" s="212" t="s">
        <v>282</v>
      </c>
      <c r="AA426" s="212" t="s">
        <v>282</v>
      </c>
      <c r="AB426" s="212" t="s">
        <v>282</v>
      </c>
      <c r="AC426" s="212" t="s">
        <v>282</v>
      </c>
      <c r="AD426" s="212" t="s">
        <v>282</v>
      </c>
      <c r="AE426" s="212" t="s">
        <v>282</v>
      </c>
      <c r="AF426" s="212" t="s">
        <v>282</v>
      </c>
      <c r="AG426" s="212" t="s">
        <v>282</v>
      </c>
      <c r="AH426" s="212" t="s">
        <v>282</v>
      </c>
      <c r="AI426" s="212" t="s">
        <v>282</v>
      </c>
      <c r="AJ426" s="212" t="s">
        <v>282</v>
      </c>
      <c r="AK426" s="212" t="s">
        <v>282</v>
      </c>
      <c r="AL426" s="212" t="s">
        <v>282</v>
      </c>
      <c r="AM426" s="212" t="s">
        <v>282</v>
      </c>
      <c r="AN426" s="212" t="s">
        <v>282</v>
      </c>
      <c r="AO426" s="212" t="s">
        <v>282</v>
      </c>
      <c r="AP426" s="212" t="s">
        <v>282</v>
      </c>
      <c r="AQ426" s="212" t="s">
        <v>282</v>
      </c>
      <c r="AR426" s="212" t="s">
        <v>282</v>
      </c>
      <c r="AS426" s="212" t="s">
        <v>282</v>
      </c>
      <c r="AT426" s="212" t="s">
        <v>282</v>
      </c>
      <c r="AU426" s="212" t="s">
        <v>282</v>
      </c>
      <c r="AV426" s="212" t="s">
        <v>282</v>
      </c>
      <c r="AW426" s="212" t="s">
        <v>282</v>
      </c>
      <c r="AX426" s="212" t="s">
        <v>282</v>
      </c>
      <c r="AY426" s="212" t="s">
        <v>282</v>
      </c>
      <c r="AZ426" s="212" t="s">
        <v>282</v>
      </c>
      <c r="BA426" s="212" t="s">
        <v>282</v>
      </c>
      <c r="BB426" s="212" t="s">
        <v>282</v>
      </c>
      <c r="BC426" s="212" t="s">
        <v>282</v>
      </c>
      <c r="BD426" s="212" t="s">
        <v>282</v>
      </c>
      <c r="BE426" s="212" t="s">
        <v>282</v>
      </c>
    </row>
    <row r="427" spans="1:57" s="212" customFormat="1" x14ac:dyDescent="0.25">
      <c r="A427" s="212" t="s">
        <v>8522</v>
      </c>
      <c r="B427" s="159" t="s">
        <v>15162</v>
      </c>
      <c r="C427" s="212" t="s">
        <v>14278</v>
      </c>
      <c r="D427" s="212" t="s">
        <v>15163</v>
      </c>
      <c r="E427" s="212" t="s">
        <v>15164</v>
      </c>
      <c r="F427" s="212" t="s">
        <v>183</v>
      </c>
      <c r="G427" s="212" t="s">
        <v>282</v>
      </c>
      <c r="H427" s="159" t="s">
        <v>10581</v>
      </c>
      <c r="I427" s="159" t="s">
        <v>15165</v>
      </c>
      <c r="J427" s="159" t="s">
        <v>10699</v>
      </c>
      <c r="K427" s="159">
        <v>12</v>
      </c>
      <c r="L427" s="159" t="s">
        <v>15171</v>
      </c>
      <c r="M427" s="159" t="s">
        <v>10695</v>
      </c>
      <c r="N427" s="159" t="s">
        <v>14935</v>
      </c>
      <c r="O427" s="212" t="s">
        <v>15163</v>
      </c>
      <c r="P427" s="212" t="s">
        <v>15166</v>
      </c>
      <c r="Q427" s="159" t="s">
        <v>183</v>
      </c>
      <c r="R427" s="159" t="s">
        <v>282</v>
      </c>
      <c r="S427" s="159" t="s">
        <v>10581</v>
      </c>
      <c r="T427" s="159" t="s">
        <v>15167</v>
      </c>
      <c r="U427" s="159" t="s">
        <v>10699</v>
      </c>
      <c r="V427" s="159">
        <v>12</v>
      </c>
      <c r="W427" s="161" t="s">
        <v>15172</v>
      </c>
      <c r="X427" s="161" t="s">
        <v>10695</v>
      </c>
      <c r="Y427" s="212" t="s">
        <v>282</v>
      </c>
      <c r="Z427" s="212" t="s">
        <v>282</v>
      </c>
      <c r="AA427" s="212" t="s">
        <v>282</v>
      </c>
      <c r="AB427" s="212" t="s">
        <v>282</v>
      </c>
      <c r="AC427" s="212" t="s">
        <v>282</v>
      </c>
      <c r="AD427" s="212" t="s">
        <v>282</v>
      </c>
      <c r="AE427" s="212" t="s">
        <v>282</v>
      </c>
      <c r="AF427" s="212" t="s">
        <v>282</v>
      </c>
      <c r="AG427" s="212" t="s">
        <v>282</v>
      </c>
      <c r="AH427" s="212" t="s">
        <v>282</v>
      </c>
      <c r="AI427" s="212" t="s">
        <v>282</v>
      </c>
      <c r="AJ427" s="212" t="s">
        <v>282</v>
      </c>
      <c r="AK427" s="212" t="s">
        <v>282</v>
      </c>
      <c r="AL427" s="212" t="s">
        <v>282</v>
      </c>
      <c r="AM427" s="212" t="s">
        <v>282</v>
      </c>
      <c r="AN427" s="212" t="s">
        <v>282</v>
      </c>
      <c r="AO427" s="212" t="s">
        <v>282</v>
      </c>
      <c r="AP427" s="212" t="s">
        <v>282</v>
      </c>
      <c r="AQ427" s="212" t="s">
        <v>282</v>
      </c>
      <c r="AR427" s="212" t="s">
        <v>282</v>
      </c>
      <c r="AS427" s="212" t="s">
        <v>282</v>
      </c>
      <c r="AT427" s="212" t="s">
        <v>282</v>
      </c>
      <c r="AU427" s="212" t="s">
        <v>282</v>
      </c>
      <c r="AV427" s="212" t="s">
        <v>282</v>
      </c>
      <c r="AW427" s="212" t="s">
        <v>282</v>
      </c>
      <c r="AX427" s="212" t="s">
        <v>282</v>
      </c>
      <c r="AY427" s="212" t="s">
        <v>282</v>
      </c>
      <c r="AZ427" s="212" t="s">
        <v>282</v>
      </c>
      <c r="BA427" s="212" t="s">
        <v>282</v>
      </c>
      <c r="BB427" s="212" t="s">
        <v>282</v>
      </c>
      <c r="BC427" s="212" t="s">
        <v>282</v>
      </c>
      <c r="BD427" s="212" t="s">
        <v>282</v>
      </c>
      <c r="BE427" s="212" t="s">
        <v>282</v>
      </c>
    </row>
    <row r="428" spans="1:57" x14ac:dyDescent="0.25">
      <c r="A428" s="212" t="s">
        <v>9531</v>
      </c>
      <c r="B428" s="159" t="s">
        <v>282</v>
      </c>
      <c r="C428" t="s">
        <v>4417</v>
      </c>
      <c r="D428" t="s">
        <v>282</v>
      </c>
      <c r="E428" t="s">
        <v>15549</v>
      </c>
      <c r="F428" t="s">
        <v>183</v>
      </c>
      <c r="G428" s="212" t="s">
        <v>282</v>
      </c>
      <c r="H428" s="159" t="s">
        <v>10761</v>
      </c>
      <c r="I428" s="159" t="s">
        <v>15548</v>
      </c>
      <c r="J428" s="159">
        <v>7</v>
      </c>
      <c r="K428" s="159">
        <v>1</v>
      </c>
      <c r="L428" s="159" t="s">
        <v>273</v>
      </c>
      <c r="M428" s="159" t="s">
        <v>10534</v>
      </c>
      <c r="N428" s="159" t="s">
        <v>636</v>
      </c>
      <c r="O428" s="212" t="s">
        <v>282</v>
      </c>
      <c r="P428" s="212" t="s">
        <v>282</v>
      </c>
      <c r="Q428" s="159" t="s">
        <v>282</v>
      </c>
      <c r="R428" s="159" t="s">
        <v>282</v>
      </c>
      <c r="S428" s="159" t="s">
        <v>282</v>
      </c>
      <c r="T428" s="159" t="s">
        <v>282</v>
      </c>
      <c r="U428" s="159" t="s">
        <v>282</v>
      </c>
      <c r="V428" s="159">
        <v>1</v>
      </c>
      <c r="W428" s="161" t="s">
        <v>282</v>
      </c>
      <c r="X428" s="161" t="s">
        <v>282</v>
      </c>
      <c r="Y428" s="212" t="s">
        <v>282</v>
      </c>
      <c r="Z428" s="212" t="s">
        <v>282</v>
      </c>
      <c r="AA428" s="212" t="s">
        <v>282</v>
      </c>
      <c r="AB428" s="212" t="s">
        <v>282</v>
      </c>
      <c r="AC428" s="212" t="s">
        <v>282</v>
      </c>
      <c r="AD428" s="212" t="s">
        <v>282</v>
      </c>
      <c r="AE428" s="212" t="s">
        <v>282</v>
      </c>
      <c r="AF428" s="212" t="s">
        <v>282</v>
      </c>
      <c r="AG428" s="212" t="s">
        <v>282</v>
      </c>
      <c r="AH428" s="212" t="s">
        <v>282</v>
      </c>
      <c r="AI428" s="212" t="s">
        <v>282</v>
      </c>
      <c r="AJ428" s="212" t="s">
        <v>282</v>
      </c>
      <c r="AK428" s="212" t="s">
        <v>282</v>
      </c>
      <c r="AL428" s="212" t="s">
        <v>282</v>
      </c>
      <c r="AM428" s="212" t="s">
        <v>282</v>
      </c>
      <c r="AN428" s="212" t="s">
        <v>282</v>
      </c>
      <c r="AO428" s="212" t="s">
        <v>282</v>
      </c>
      <c r="AP428" s="212" t="s">
        <v>282</v>
      </c>
      <c r="AQ428" s="212" t="s">
        <v>282</v>
      </c>
      <c r="AR428" s="212" t="s">
        <v>282</v>
      </c>
      <c r="AS428" s="212" t="s">
        <v>282</v>
      </c>
      <c r="AT428" s="212" t="s">
        <v>282</v>
      </c>
      <c r="AU428" s="212" t="s">
        <v>282</v>
      </c>
      <c r="AV428" s="212" t="s">
        <v>282</v>
      </c>
      <c r="AW428" s="212" t="s">
        <v>282</v>
      </c>
      <c r="AX428" s="212" t="s">
        <v>282</v>
      </c>
      <c r="AY428" s="212" t="s">
        <v>282</v>
      </c>
      <c r="AZ428" s="212" t="s">
        <v>282</v>
      </c>
      <c r="BA428" s="212" t="s">
        <v>282</v>
      </c>
      <c r="BB428" s="212" t="s">
        <v>282</v>
      </c>
      <c r="BC428" s="212" t="s">
        <v>282</v>
      </c>
      <c r="BD428" s="212" t="s">
        <v>282</v>
      </c>
      <c r="BE428" s="212" t="s">
        <v>282</v>
      </c>
    </row>
    <row r="429" spans="1:57" s="212" customFormat="1" x14ac:dyDescent="0.25">
      <c r="A429" s="164" t="s">
        <v>617</v>
      </c>
      <c r="B429" s="159" t="s">
        <v>11318</v>
      </c>
      <c r="C429" s="212" t="s">
        <v>10667</v>
      </c>
      <c r="D429" s="212" t="s">
        <v>282</v>
      </c>
      <c r="E429" s="212" t="s">
        <v>12084</v>
      </c>
      <c r="F429" s="212" t="s">
        <v>183</v>
      </c>
      <c r="G429" s="212" t="s">
        <v>282</v>
      </c>
      <c r="H429" s="159" t="s">
        <v>486</v>
      </c>
      <c r="I429" s="159" t="s">
        <v>12079</v>
      </c>
      <c r="J429" s="159">
        <v>1</v>
      </c>
      <c r="K429" s="159">
        <v>20</v>
      </c>
      <c r="L429" s="159" t="s">
        <v>273</v>
      </c>
      <c r="M429" s="159" t="s">
        <v>10583</v>
      </c>
      <c r="N429" s="212" t="s">
        <v>306</v>
      </c>
      <c r="O429" s="159" t="s">
        <v>282</v>
      </c>
      <c r="P429" s="159" t="s">
        <v>12085</v>
      </c>
      <c r="Q429" s="159" t="s">
        <v>282</v>
      </c>
      <c r="R429" s="159" t="s">
        <v>282</v>
      </c>
      <c r="S429" s="159" t="s">
        <v>282</v>
      </c>
      <c r="T429" s="159" t="s">
        <v>282</v>
      </c>
      <c r="U429" s="159" t="s">
        <v>282</v>
      </c>
      <c r="V429" s="159">
        <v>20</v>
      </c>
      <c r="W429" s="161" t="s">
        <v>282</v>
      </c>
      <c r="X429" s="161" t="s">
        <v>282</v>
      </c>
      <c r="Y429" s="212" t="s">
        <v>282</v>
      </c>
      <c r="Z429" s="212" t="s">
        <v>282</v>
      </c>
      <c r="AA429" s="212" t="s">
        <v>282</v>
      </c>
      <c r="AB429" s="212" t="s">
        <v>282</v>
      </c>
      <c r="AC429" s="212" t="s">
        <v>282</v>
      </c>
      <c r="AD429" s="212" t="s">
        <v>282</v>
      </c>
      <c r="AE429" s="212" t="s">
        <v>282</v>
      </c>
      <c r="AF429" s="212" t="s">
        <v>282</v>
      </c>
      <c r="AG429" s="212" t="s">
        <v>282</v>
      </c>
      <c r="AH429" s="212" t="s">
        <v>282</v>
      </c>
      <c r="AI429" s="212" t="s">
        <v>282</v>
      </c>
      <c r="AJ429" s="212" t="s">
        <v>282</v>
      </c>
      <c r="AK429" s="212" t="s">
        <v>282</v>
      </c>
      <c r="AL429" s="212" t="s">
        <v>282</v>
      </c>
      <c r="AM429" s="212" t="s">
        <v>282</v>
      </c>
      <c r="AN429" s="212" t="s">
        <v>282</v>
      </c>
      <c r="AO429" s="212" t="s">
        <v>282</v>
      </c>
      <c r="AP429" s="212" t="s">
        <v>282</v>
      </c>
      <c r="AQ429" s="212" t="s">
        <v>282</v>
      </c>
      <c r="AR429" s="212" t="s">
        <v>282</v>
      </c>
      <c r="AS429" s="212" t="s">
        <v>282</v>
      </c>
      <c r="AT429" s="212" t="s">
        <v>282</v>
      </c>
      <c r="AU429" s="212" t="s">
        <v>282</v>
      </c>
      <c r="AV429" s="212" t="s">
        <v>282</v>
      </c>
      <c r="AW429" s="212" t="s">
        <v>282</v>
      </c>
      <c r="AX429" s="212" t="s">
        <v>282</v>
      </c>
      <c r="AY429" s="212" t="s">
        <v>282</v>
      </c>
      <c r="AZ429" s="212" t="s">
        <v>282</v>
      </c>
      <c r="BA429" s="212" t="s">
        <v>282</v>
      </c>
      <c r="BB429" s="212" t="s">
        <v>282</v>
      </c>
      <c r="BC429" s="212" t="s">
        <v>282</v>
      </c>
      <c r="BD429" s="212" t="s">
        <v>282</v>
      </c>
      <c r="BE429" s="212" t="s">
        <v>282</v>
      </c>
    </row>
    <row r="430" spans="1:57" s="212" customFormat="1" x14ac:dyDescent="0.25">
      <c r="A430" s="164" t="s">
        <v>3255</v>
      </c>
      <c r="B430" s="159" t="s">
        <v>17762</v>
      </c>
      <c r="C430" s="212" t="s">
        <v>274</v>
      </c>
      <c r="D430" s="212" t="s">
        <v>282</v>
      </c>
      <c r="E430" s="212" t="s">
        <v>282</v>
      </c>
      <c r="F430" s="212" t="s">
        <v>282</v>
      </c>
      <c r="G430" s="212" t="s">
        <v>282</v>
      </c>
      <c r="H430" s="159" t="s">
        <v>10507</v>
      </c>
      <c r="I430" s="159" t="s">
        <v>14246</v>
      </c>
      <c r="J430" s="159" t="s">
        <v>273</v>
      </c>
      <c r="K430" s="159">
        <v>4</v>
      </c>
      <c r="L430" s="159" t="s">
        <v>14247</v>
      </c>
      <c r="M430" s="159" t="s">
        <v>273</v>
      </c>
      <c r="N430" s="159" t="s">
        <v>263</v>
      </c>
      <c r="O430" s="159" t="s">
        <v>282</v>
      </c>
      <c r="P430" s="159" t="s">
        <v>282</v>
      </c>
      <c r="Q430" s="159" t="s">
        <v>282</v>
      </c>
      <c r="R430" s="159" t="s">
        <v>282</v>
      </c>
      <c r="S430" s="159" t="s">
        <v>10507</v>
      </c>
      <c r="T430" s="159" t="s">
        <v>14248</v>
      </c>
      <c r="U430" s="159" t="s">
        <v>273</v>
      </c>
      <c r="V430" s="159">
        <v>4</v>
      </c>
      <c r="W430" s="161" t="s">
        <v>14249</v>
      </c>
      <c r="X430" s="161" t="s">
        <v>273</v>
      </c>
      <c r="Y430" s="212" t="s">
        <v>282</v>
      </c>
      <c r="Z430" s="212" t="s">
        <v>282</v>
      </c>
      <c r="AA430" s="212" t="s">
        <v>282</v>
      </c>
      <c r="AB430" s="212" t="s">
        <v>282</v>
      </c>
      <c r="AC430" s="212" t="s">
        <v>282</v>
      </c>
      <c r="AD430" s="212" t="s">
        <v>282</v>
      </c>
      <c r="AE430" s="212" t="s">
        <v>282</v>
      </c>
      <c r="AF430" s="212" t="s">
        <v>282</v>
      </c>
      <c r="AG430" s="212" t="s">
        <v>282</v>
      </c>
      <c r="AH430" s="212" t="s">
        <v>282</v>
      </c>
      <c r="AI430" s="212" t="s">
        <v>282</v>
      </c>
      <c r="AJ430" s="212" t="s">
        <v>282</v>
      </c>
      <c r="AK430" s="212" t="s">
        <v>282</v>
      </c>
      <c r="AL430" s="212" t="s">
        <v>282</v>
      </c>
      <c r="AM430" s="212" t="s">
        <v>282</v>
      </c>
      <c r="AN430" s="212" t="s">
        <v>282</v>
      </c>
      <c r="AO430" s="212" t="s">
        <v>282</v>
      </c>
      <c r="AP430" s="212" t="s">
        <v>282</v>
      </c>
      <c r="AQ430" s="212" t="s">
        <v>282</v>
      </c>
      <c r="AR430" s="212" t="s">
        <v>282</v>
      </c>
      <c r="AS430" s="212" t="s">
        <v>282</v>
      </c>
      <c r="AT430" s="212" t="s">
        <v>282</v>
      </c>
      <c r="AU430" s="212" t="s">
        <v>282</v>
      </c>
      <c r="AV430" s="212" t="s">
        <v>282</v>
      </c>
      <c r="AW430" s="212" t="s">
        <v>282</v>
      </c>
      <c r="AX430" s="212" t="s">
        <v>282</v>
      </c>
      <c r="AY430" s="212" t="s">
        <v>282</v>
      </c>
      <c r="AZ430" s="212" t="s">
        <v>282</v>
      </c>
      <c r="BA430" s="212" t="s">
        <v>282</v>
      </c>
      <c r="BB430" s="212" t="s">
        <v>282</v>
      </c>
      <c r="BC430" s="212" t="s">
        <v>282</v>
      </c>
      <c r="BD430" s="212" t="s">
        <v>282</v>
      </c>
      <c r="BE430" s="212" t="s">
        <v>282</v>
      </c>
    </row>
    <row r="431" spans="1:57" s="212" customFormat="1" x14ac:dyDescent="0.25">
      <c r="A431" s="164" t="s">
        <v>3257</v>
      </c>
      <c r="B431" s="159" t="s">
        <v>282</v>
      </c>
      <c r="C431" s="212" t="s">
        <v>256</v>
      </c>
      <c r="D431" s="212" t="s">
        <v>282</v>
      </c>
      <c r="E431" s="212" t="s">
        <v>282</v>
      </c>
      <c r="F431" s="212" t="s">
        <v>282</v>
      </c>
      <c r="G431" s="212" t="s">
        <v>282</v>
      </c>
      <c r="H431" s="159" t="s">
        <v>10507</v>
      </c>
      <c r="I431" s="159" t="s">
        <v>14252</v>
      </c>
      <c r="J431" s="159" t="s">
        <v>273</v>
      </c>
      <c r="K431" s="159">
        <v>6</v>
      </c>
      <c r="L431" s="159" t="s">
        <v>14253</v>
      </c>
      <c r="M431" s="159" t="s">
        <v>273</v>
      </c>
      <c r="N431" s="159" t="s">
        <v>263</v>
      </c>
      <c r="O431" s="159" t="s">
        <v>282</v>
      </c>
      <c r="P431" s="159" t="s">
        <v>282</v>
      </c>
      <c r="Q431" s="159" t="s">
        <v>282</v>
      </c>
      <c r="R431" s="159" t="s">
        <v>282</v>
      </c>
      <c r="S431" s="159" t="s">
        <v>10507</v>
      </c>
      <c r="T431" s="159" t="s">
        <v>14254</v>
      </c>
      <c r="U431" s="159" t="s">
        <v>273</v>
      </c>
      <c r="V431" s="159">
        <v>6</v>
      </c>
      <c r="W431" s="161" t="s">
        <v>14255</v>
      </c>
      <c r="X431" s="161" t="s">
        <v>273</v>
      </c>
      <c r="Y431" s="212" t="s">
        <v>282</v>
      </c>
      <c r="Z431" s="212" t="s">
        <v>282</v>
      </c>
      <c r="AA431" s="212" t="s">
        <v>282</v>
      </c>
      <c r="AB431" s="212" t="s">
        <v>282</v>
      </c>
      <c r="AC431" s="212" t="s">
        <v>282</v>
      </c>
      <c r="AD431" s="212" t="s">
        <v>282</v>
      </c>
      <c r="AE431" s="212" t="s">
        <v>282</v>
      </c>
      <c r="AF431" s="212" t="s">
        <v>282</v>
      </c>
      <c r="AG431" s="212" t="s">
        <v>282</v>
      </c>
      <c r="AH431" s="212" t="s">
        <v>282</v>
      </c>
      <c r="AI431" s="212" t="s">
        <v>282</v>
      </c>
      <c r="AJ431" s="212" t="s">
        <v>282</v>
      </c>
      <c r="AK431" s="212" t="s">
        <v>282</v>
      </c>
      <c r="AL431" s="212" t="s">
        <v>282</v>
      </c>
      <c r="AM431" s="212" t="s">
        <v>282</v>
      </c>
      <c r="AN431" s="212" t="s">
        <v>282</v>
      </c>
      <c r="AO431" s="212" t="s">
        <v>282</v>
      </c>
      <c r="AP431" s="212" t="s">
        <v>282</v>
      </c>
      <c r="AQ431" s="212" t="s">
        <v>282</v>
      </c>
      <c r="AR431" s="212" t="s">
        <v>282</v>
      </c>
      <c r="AS431" s="212" t="s">
        <v>282</v>
      </c>
      <c r="AT431" s="212" t="s">
        <v>282</v>
      </c>
      <c r="AU431" s="212" t="s">
        <v>282</v>
      </c>
      <c r="AV431" s="212" t="s">
        <v>282</v>
      </c>
      <c r="AW431" s="212" t="s">
        <v>282</v>
      </c>
      <c r="AX431" s="212" t="s">
        <v>282</v>
      </c>
      <c r="AY431" s="212" t="s">
        <v>282</v>
      </c>
      <c r="AZ431" s="212" t="s">
        <v>282</v>
      </c>
      <c r="BA431" s="212" t="s">
        <v>282</v>
      </c>
      <c r="BB431" s="212" t="s">
        <v>282</v>
      </c>
      <c r="BC431" s="212" t="s">
        <v>282</v>
      </c>
      <c r="BD431" s="212" t="s">
        <v>282</v>
      </c>
      <c r="BE431" s="212" t="s">
        <v>282</v>
      </c>
    </row>
    <row r="432" spans="1:57" x14ac:dyDescent="0.25">
      <c r="A432" s="164" t="s">
        <v>825</v>
      </c>
      <c r="B432" s="159" t="s">
        <v>12184</v>
      </c>
      <c r="C432" t="s">
        <v>255</v>
      </c>
      <c r="D432" t="s">
        <v>282</v>
      </c>
      <c r="E432" t="s">
        <v>12094</v>
      </c>
      <c r="F432" t="s">
        <v>282</v>
      </c>
      <c r="G432" s="212" t="s">
        <v>282</v>
      </c>
      <c r="H432" s="159" t="s">
        <v>10507</v>
      </c>
      <c r="I432" s="159" t="s">
        <v>10644</v>
      </c>
      <c r="J432" s="159">
        <v>7</v>
      </c>
      <c r="K432" s="159">
        <v>6</v>
      </c>
      <c r="L432" s="159" t="s">
        <v>12182</v>
      </c>
      <c r="M432" s="159" t="s">
        <v>273</v>
      </c>
      <c r="N432" t="s">
        <v>263</v>
      </c>
      <c r="O432" s="159" t="s">
        <v>282</v>
      </c>
      <c r="P432" s="159" t="s">
        <v>12095</v>
      </c>
      <c r="Q432" s="159" t="s">
        <v>282</v>
      </c>
      <c r="R432" s="159" t="s">
        <v>282</v>
      </c>
      <c r="S432" s="159" t="s">
        <v>10507</v>
      </c>
      <c r="T432" s="159" t="s">
        <v>10654</v>
      </c>
      <c r="U432">
        <v>7</v>
      </c>
      <c r="V432" s="159">
        <v>6</v>
      </c>
      <c r="W432" s="161" t="s">
        <v>12183</v>
      </c>
      <c r="X432" s="161" t="s">
        <v>273</v>
      </c>
      <c r="Y432" s="212" t="s">
        <v>282</v>
      </c>
      <c r="Z432" s="212" t="s">
        <v>282</v>
      </c>
      <c r="AA432" s="212" t="s">
        <v>282</v>
      </c>
      <c r="AB432" s="212" t="s">
        <v>282</v>
      </c>
      <c r="AC432" s="212" t="s">
        <v>282</v>
      </c>
      <c r="AD432" s="212" t="s">
        <v>282</v>
      </c>
      <c r="AE432" s="212" t="s">
        <v>282</v>
      </c>
      <c r="AF432" s="212" t="s">
        <v>282</v>
      </c>
      <c r="AG432" s="212" t="s">
        <v>282</v>
      </c>
      <c r="AH432" s="212" t="s">
        <v>282</v>
      </c>
      <c r="AI432" s="212" t="s">
        <v>282</v>
      </c>
      <c r="AJ432" s="212" t="s">
        <v>282</v>
      </c>
      <c r="AK432" s="212" t="s">
        <v>282</v>
      </c>
      <c r="AL432" s="212" t="s">
        <v>282</v>
      </c>
      <c r="AM432" s="212" t="s">
        <v>282</v>
      </c>
      <c r="AN432" s="212" t="s">
        <v>282</v>
      </c>
      <c r="AO432" s="212" t="s">
        <v>282</v>
      </c>
      <c r="AP432" s="212" t="s">
        <v>282</v>
      </c>
      <c r="AQ432" s="212" t="s">
        <v>282</v>
      </c>
      <c r="AR432" s="212" t="s">
        <v>282</v>
      </c>
      <c r="AS432" s="212" t="s">
        <v>282</v>
      </c>
      <c r="AT432" s="212" t="s">
        <v>282</v>
      </c>
      <c r="AU432" s="212" t="s">
        <v>282</v>
      </c>
      <c r="AV432" s="212" t="s">
        <v>282</v>
      </c>
      <c r="AW432" s="212" t="s">
        <v>282</v>
      </c>
      <c r="AX432" s="212" t="s">
        <v>282</v>
      </c>
      <c r="AY432" s="212" t="s">
        <v>282</v>
      </c>
      <c r="AZ432" s="212" t="s">
        <v>282</v>
      </c>
      <c r="BA432" s="212" t="s">
        <v>282</v>
      </c>
      <c r="BB432" s="212" t="s">
        <v>282</v>
      </c>
      <c r="BC432" s="212" t="s">
        <v>282</v>
      </c>
      <c r="BD432" s="212" t="s">
        <v>282</v>
      </c>
      <c r="BE432" s="212" t="s">
        <v>282</v>
      </c>
    </row>
    <row r="433" spans="1:57" s="212" customFormat="1" x14ac:dyDescent="0.25">
      <c r="A433" s="164" t="s">
        <v>740</v>
      </c>
      <c r="B433" s="159" t="s">
        <v>12096</v>
      </c>
      <c r="C433" s="212" t="s">
        <v>255</v>
      </c>
      <c r="D433" s="212" t="s">
        <v>282</v>
      </c>
      <c r="E433" s="212" t="s">
        <v>12094</v>
      </c>
      <c r="F433" s="212" t="s">
        <v>282</v>
      </c>
      <c r="G433" s="212" t="s">
        <v>282</v>
      </c>
      <c r="H433" s="159" t="s">
        <v>10507</v>
      </c>
      <c r="I433" s="159" t="s">
        <v>11000</v>
      </c>
      <c r="J433" s="159">
        <v>7</v>
      </c>
      <c r="K433" s="159">
        <v>6</v>
      </c>
      <c r="L433" s="159" t="s">
        <v>273</v>
      </c>
      <c r="M433" s="159" t="s">
        <v>273</v>
      </c>
      <c r="N433" s="212" t="s">
        <v>263</v>
      </c>
      <c r="O433" s="159" t="s">
        <v>282</v>
      </c>
      <c r="P433" s="159" t="s">
        <v>12095</v>
      </c>
      <c r="Q433" s="159" t="s">
        <v>282</v>
      </c>
      <c r="R433" s="159" t="s">
        <v>282</v>
      </c>
      <c r="S433" s="159" t="s">
        <v>10507</v>
      </c>
      <c r="T433" s="159" t="s">
        <v>10654</v>
      </c>
      <c r="U433" s="212">
        <v>7</v>
      </c>
      <c r="V433" s="159">
        <v>6</v>
      </c>
      <c r="W433" s="161" t="s">
        <v>273</v>
      </c>
      <c r="X433" s="161" t="s">
        <v>273</v>
      </c>
      <c r="Y433" s="212" t="s">
        <v>282</v>
      </c>
      <c r="Z433" s="212" t="s">
        <v>282</v>
      </c>
      <c r="AA433" s="212" t="s">
        <v>282</v>
      </c>
      <c r="AB433" s="212" t="s">
        <v>282</v>
      </c>
      <c r="AC433" s="212" t="s">
        <v>282</v>
      </c>
      <c r="AD433" s="212" t="s">
        <v>282</v>
      </c>
      <c r="AE433" s="212" t="s">
        <v>282</v>
      </c>
      <c r="AF433" s="212" t="s">
        <v>282</v>
      </c>
      <c r="AG433" s="212" t="s">
        <v>282</v>
      </c>
      <c r="AH433" s="212" t="s">
        <v>282</v>
      </c>
      <c r="AI433" s="212" t="s">
        <v>282</v>
      </c>
      <c r="AJ433" s="212" t="s">
        <v>282</v>
      </c>
      <c r="AK433" s="212" t="s">
        <v>282</v>
      </c>
      <c r="AL433" s="212" t="s">
        <v>282</v>
      </c>
      <c r="AM433" s="212" t="s">
        <v>282</v>
      </c>
      <c r="AN433" s="212" t="s">
        <v>282</v>
      </c>
      <c r="AO433" s="212" t="s">
        <v>282</v>
      </c>
      <c r="AP433" s="212" t="s">
        <v>282</v>
      </c>
      <c r="AQ433" s="212" t="s">
        <v>282</v>
      </c>
      <c r="AR433" s="212" t="s">
        <v>282</v>
      </c>
      <c r="AS433" s="212" t="s">
        <v>282</v>
      </c>
      <c r="AT433" s="212" t="s">
        <v>282</v>
      </c>
      <c r="AU433" s="212" t="s">
        <v>282</v>
      </c>
      <c r="AV433" s="212" t="s">
        <v>282</v>
      </c>
      <c r="AW433" s="212" t="s">
        <v>282</v>
      </c>
      <c r="AX433" s="212" t="s">
        <v>282</v>
      </c>
      <c r="AY433" s="212" t="s">
        <v>282</v>
      </c>
      <c r="AZ433" s="212" t="s">
        <v>282</v>
      </c>
      <c r="BA433" s="212" t="s">
        <v>282</v>
      </c>
      <c r="BB433" s="212" t="s">
        <v>282</v>
      </c>
      <c r="BC433" s="212" t="s">
        <v>282</v>
      </c>
      <c r="BD433" s="212" t="s">
        <v>282</v>
      </c>
      <c r="BE433" s="212" t="s">
        <v>282</v>
      </c>
    </row>
    <row r="434" spans="1:57" s="212" customFormat="1" x14ac:dyDescent="0.25">
      <c r="A434" s="164" t="s">
        <v>8074</v>
      </c>
      <c r="B434" s="159" t="s">
        <v>282</v>
      </c>
      <c r="C434" s="212" t="s">
        <v>763</v>
      </c>
      <c r="D434" s="212" t="s">
        <v>11033</v>
      </c>
      <c r="E434" s="212" t="s">
        <v>15556</v>
      </c>
      <c r="F434" s="212" t="s">
        <v>183</v>
      </c>
      <c r="G434" s="212" t="s">
        <v>282</v>
      </c>
      <c r="H434" s="159" t="s">
        <v>448</v>
      </c>
      <c r="I434" s="159" t="s">
        <v>13532</v>
      </c>
      <c r="J434" s="159">
        <v>1</v>
      </c>
      <c r="K434" s="159">
        <v>7</v>
      </c>
      <c r="L434" s="159" t="s">
        <v>273</v>
      </c>
      <c r="M434" s="159" t="s">
        <v>15555</v>
      </c>
      <c r="N434" s="212" t="s">
        <v>763</v>
      </c>
      <c r="O434" s="159" t="s">
        <v>11033</v>
      </c>
      <c r="P434" s="159" t="s">
        <v>15557</v>
      </c>
      <c r="Q434" s="159" t="s">
        <v>183</v>
      </c>
      <c r="R434" s="159" t="s">
        <v>282</v>
      </c>
      <c r="S434" s="159" t="s">
        <v>448</v>
      </c>
      <c r="T434" s="159" t="s">
        <v>13532</v>
      </c>
      <c r="U434" s="212">
        <v>1</v>
      </c>
      <c r="V434" s="159">
        <v>7</v>
      </c>
      <c r="W434" s="161" t="s">
        <v>273</v>
      </c>
      <c r="X434" s="159" t="s">
        <v>15555</v>
      </c>
      <c r="Y434" s="212" t="s">
        <v>282</v>
      </c>
      <c r="Z434" s="212" t="s">
        <v>282</v>
      </c>
      <c r="AA434" s="212" t="s">
        <v>282</v>
      </c>
      <c r="AB434" s="212" t="s">
        <v>282</v>
      </c>
      <c r="AC434" s="212" t="s">
        <v>282</v>
      </c>
      <c r="AD434" s="212" t="s">
        <v>282</v>
      </c>
      <c r="AE434" s="212" t="s">
        <v>282</v>
      </c>
      <c r="AF434" s="212" t="s">
        <v>282</v>
      </c>
      <c r="AG434" s="212" t="s">
        <v>282</v>
      </c>
      <c r="AH434" s="212" t="s">
        <v>282</v>
      </c>
      <c r="AI434" s="212" t="s">
        <v>282</v>
      </c>
      <c r="AJ434" s="212" t="s">
        <v>282</v>
      </c>
      <c r="AK434" s="212" t="s">
        <v>282</v>
      </c>
      <c r="AL434" s="212" t="s">
        <v>282</v>
      </c>
      <c r="AM434" s="212" t="s">
        <v>282</v>
      </c>
      <c r="AN434" s="212" t="s">
        <v>282</v>
      </c>
      <c r="AO434" s="212" t="s">
        <v>282</v>
      </c>
      <c r="AP434" s="212" t="s">
        <v>282</v>
      </c>
      <c r="AQ434" s="212" t="s">
        <v>282</v>
      </c>
      <c r="AR434" s="212" t="s">
        <v>282</v>
      </c>
      <c r="AS434" s="212" t="s">
        <v>282</v>
      </c>
      <c r="AT434" s="212" t="s">
        <v>282</v>
      </c>
      <c r="AU434" s="212" t="s">
        <v>282</v>
      </c>
      <c r="AV434" s="212" t="s">
        <v>282</v>
      </c>
      <c r="AW434" s="212" t="s">
        <v>282</v>
      </c>
      <c r="AX434" s="212" t="s">
        <v>282</v>
      </c>
      <c r="AY434" s="212" t="s">
        <v>282</v>
      </c>
      <c r="AZ434" s="212" t="s">
        <v>282</v>
      </c>
      <c r="BA434" s="212" t="s">
        <v>282</v>
      </c>
      <c r="BB434" s="212" t="s">
        <v>282</v>
      </c>
      <c r="BC434" s="212" t="s">
        <v>282</v>
      </c>
      <c r="BD434" s="212" t="s">
        <v>282</v>
      </c>
      <c r="BE434" s="212" t="s">
        <v>282</v>
      </c>
    </row>
    <row r="435" spans="1:57" s="212" customFormat="1" x14ac:dyDescent="0.25">
      <c r="A435" s="164" t="s">
        <v>4998</v>
      </c>
      <c r="B435" s="159" t="s">
        <v>14841</v>
      </c>
      <c r="C435" s="212" t="s">
        <v>257</v>
      </c>
      <c r="D435" s="212" t="s">
        <v>282</v>
      </c>
      <c r="E435" s="212" t="s">
        <v>282</v>
      </c>
      <c r="F435" s="212" t="s">
        <v>282</v>
      </c>
      <c r="G435" s="212" t="s">
        <v>282</v>
      </c>
      <c r="H435" s="159" t="s">
        <v>10507</v>
      </c>
      <c r="I435" s="159" t="s">
        <v>406</v>
      </c>
      <c r="J435" s="159">
        <v>7</v>
      </c>
      <c r="K435" s="159">
        <v>6</v>
      </c>
      <c r="L435" s="159" t="s">
        <v>11862</v>
      </c>
      <c r="M435" s="159" t="s">
        <v>273</v>
      </c>
      <c r="N435" s="159" t="s">
        <v>257</v>
      </c>
      <c r="O435" s="159" t="s">
        <v>282</v>
      </c>
      <c r="P435" s="159" t="s">
        <v>282</v>
      </c>
      <c r="Q435" s="159" t="s">
        <v>282</v>
      </c>
      <c r="R435" s="159" t="s">
        <v>282</v>
      </c>
      <c r="S435" s="159" t="s">
        <v>10507</v>
      </c>
      <c r="T435" s="159" t="s">
        <v>10827</v>
      </c>
      <c r="U435" s="159">
        <v>7</v>
      </c>
      <c r="V435" s="159">
        <v>6</v>
      </c>
      <c r="W435" s="161" t="s">
        <v>14031</v>
      </c>
      <c r="X435" s="161" t="s">
        <v>273</v>
      </c>
      <c r="Y435" s="161" t="s">
        <v>790</v>
      </c>
      <c r="Z435" s="161" t="s">
        <v>282</v>
      </c>
      <c r="AA435" s="161" t="s">
        <v>282</v>
      </c>
      <c r="AB435" s="161" t="s">
        <v>282</v>
      </c>
      <c r="AC435" s="161" t="s">
        <v>282</v>
      </c>
      <c r="AD435" s="161" t="s">
        <v>10507</v>
      </c>
      <c r="AE435" s="161" t="s">
        <v>273</v>
      </c>
      <c r="AF435" s="161">
        <v>7</v>
      </c>
      <c r="AG435" s="212">
        <v>6</v>
      </c>
      <c r="AH435" s="212" t="s">
        <v>273</v>
      </c>
      <c r="AI435" s="212" t="s">
        <v>273</v>
      </c>
      <c r="AJ435" s="212" t="s">
        <v>282</v>
      </c>
      <c r="AK435" s="212" t="s">
        <v>282</v>
      </c>
      <c r="AL435" s="212" t="s">
        <v>282</v>
      </c>
      <c r="AM435" s="212" t="s">
        <v>282</v>
      </c>
      <c r="AN435" s="212" t="s">
        <v>282</v>
      </c>
      <c r="AO435" s="212" t="s">
        <v>282</v>
      </c>
      <c r="AP435" s="212" t="s">
        <v>282</v>
      </c>
      <c r="AQ435" s="212" t="s">
        <v>282</v>
      </c>
      <c r="AR435" s="212" t="s">
        <v>282</v>
      </c>
      <c r="AS435" s="212" t="s">
        <v>282</v>
      </c>
      <c r="AT435" s="212" t="s">
        <v>282</v>
      </c>
      <c r="AU435" s="212" t="s">
        <v>282</v>
      </c>
      <c r="AV435" s="212" t="s">
        <v>282</v>
      </c>
      <c r="AW435" s="212" t="s">
        <v>282</v>
      </c>
      <c r="AX435" s="212" t="s">
        <v>282</v>
      </c>
      <c r="AY435" s="212" t="s">
        <v>282</v>
      </c>
      <c r="AZ435" s="212" t="s">
        <v>282</v>
      </c>
      <c r="BA435" s="212" t="s">
        <v>282</v>
      </c>
      <c r="BB435" s="212" t="s">
        <v>282</v>
      </c>
      <c r="BC435" s="212" t="s">
        <v>282</v>
      </c>
      <c r="BD435" s="212" t="s">
        <v>282</v>
      </c>
      <c r="BE435" s="212" t="s">
        <v>282</v>
      </c>
    </row>
    <row r="436" spans="1:57" s="212" customFormat="1" x14ac:dyDescent="0.25">
      <c r="A436" s="164" t="s">
        <v>6744</v>
      </c>
      <c r="B436" s="159" t="s">
        <v>15177</v>
      </c>
      <c r="C436" s="212" t="s">
        <v>261</v>
      </c>
      <c r="D436" s="212" t="s">
        <v>282</v>
      </c>
      <c r="E436" s="212" t="s">
        <v>282</v>
      </c>
      <c r="F436" s="212" t="s">
        <v>282</v>
      </c>
      <c r="G436" s="212" t="s">
        <v>282</v>
      </c>
      <c r="H436" s="159" t="s">
        <v>10507</v>
      </c>
      <c r="I436" s="159" t="s">
        <v>10771</v>
      </c>
      <c r="J436" s="159" t="s">
        <v>273</v>
      </c>
      <c r="K436" s="159">
        <v>8</v>
      </c>
      <c r="L436" s="159" t="s">
        <v>15175</v>
      </c>
      <c r="M436" s="159" t="s">
        <v>273</v>
      </c>
      <c r="N436" s="159" t="s">
        <v>258</v>
      </c>
      <c r="O436" s="159" t="s">
        <v>282</v>
      </c>
      <c r="P436" s="159" t="s">
        <v>12415</v>
      </c>
      <c r="Q436" s="159" t="s">
        <v>282</v>
      </c>
      <c r="R436" s="159" t="s">
        <v>282</v>
      </c>
      <c r="S436" s="159" t="s">
        <v>10507</v>
      </c>
      <c r="T436" s="159" t="s">
        <v>10654</v>
      </c>
      <c r="U436" s="159" t="s">
        <v>273</v>
      </c>
      <c r="V436" s="159">
        <v>8</v>
      </c>
      <c r="W436" s="161" t="s">
        <v>15176</v>
      </c>
      <c r="X436" s="161" t="s">
        <v>273</v>
      </c>
      <c r="Y436" s="212" t="s">
        <v>282</v>
      </c>
      <c r="Z436" s="212" t="s">
        <v>282</v>
      </c>
      <c r="AA436" s="212" t="s">
        <v>282</v>
      </c>
      <c r="AB436" s="212" t="s">
        <v>282</v>
      </c>
      <c r="AC436" s="212" t="s">
        <v>282</v>
      </c>
      <c r="AD436" s="212" t="s">
        <v>282</v>
      </c>
      <c r="AE436" s="212" t="s">
        <v>282</v>
      </c>
      <c r="AF436" s="212" t="s">
        <v>282</v>
      </c>
      <c r="AG436" s="212" t="s">
        <v>282</v>
      </c>
      <c r="AH436" s="212" t="s">
        <v>282</v>
      </c>
      <c r="AI436" s="212" t="s">
        <v>282</v>
      </c>
      <c r="AJ436" s="212" t="s">
        <v>282</v>
      </c>
      <c r="AK436" s="212" t="s">
        <v>282</v>
      </c>
      <c r="AL436" s="212" t="s">
        <v>282</v>
      </c>
      <c r="AM436" s="212" t="s">
        <v>282</v>
      </c>
      <c r="AN436" s="212" t="s">
        <v>282</v>
      </c>
      <c r="AO436" s="212" t="s">
        <v>282</v>
      </c>
      <c r="AP436" s="212" t="s">
        <v>282</v>
      </c>
      <c r="AQ436" s="212" t="s">
        <v>282</v>
      </c>
      <c r="AR436" s="212" t="s">
        <v>282</v>
      </c>
      <c r="AS436" s="212" t="s">
        <v>282</v>
      </c>
      <c r="AT436" s="212" t="s">
        <v>282</v>
      </c>
      <c r="AU436" s="212" t="s">
        <v>282</v>
      </c>
      <c r="AV436" s="212" t="s">
        <v>282</v>
      </c>
      <c r="AW436" s="212" t="s">
        <v>282</v>
      </c>
      <c r="AX436" s="212" t="s">
        <v>282</v>
      </c>
      <c r="AY436" s="212" t="s">
        <v>282</v>
      </c>
      <c r="AZ436" s="212" t="s">
        <v>282</v>
      </c>
      <c r="BA436" s="212" t="s">
        <v>282</v>
      </c>
      <c r="BB436" s="212" t="s">
        <v>282</v>
      </c>
      <c r="BC436" s="212" t="s">
        <v>282</v>
      </c>
      <c r="BD436" s="212" t="s">
        <v>282</v>
      </c>
      <c r="BE436" s="212" t="s">
        <v>282</v>
      </c>
    </row>
    <row r="437" spans="1:57" s="212" customFormat="1" x14ac:dyDescent="0.25">
      <c r="A437" s="164" t="s">
        <v>3295</v>
      </c>
      <c r="B437" s="159" t="s">
        <v>15186</v>
      </c>
      <c r="C437" s="212" t="s">
        <v>255</v>
      </c>
      <c r="D437" s="212" t="s">
        <v>282</v>
      </c>
      <c r="E437" s="212" t="s">
        <v>282</v>
      </c>
      <c r="F437" s="212" t="s">
        <v>282</v>
      </c>
      <c r="G437" s="212" t="s">
        <v>282</v>
      </c>
      <c r="H437" s="159" t="s">
        <v>10507</v>
      </c>
      <c r="I437" s="159" t="s">
        <v>10644</v>
      </c>
      <c r="J437" s="159">
        <v>7</v>
      </c>
      <c r="K437" s="159">
        <v>6</v>
      </c>
      <c r="L437" s="159" t="s">
        <v>15184</v>
      </c>
      <c r="M437" s="159" t="s">
        <v>273</v>
      </c>
      <c r="N437" s="159" t="s">
        <v>845</v>
      </c>
      <c r="O437" s="159" t="s">
        <v>282</v>
      </c>
      <c r="P437" s="159" t="s">
        <v>282</v>
      </c>
      <c r="Q437" s="159" t="s">
        <v>282</v>
      </c>
      <c r="R437" s="159" t="s">
        <v>282</v>
      </c>
      <c r="S437" s="159" t="s">
        <v>10507</v>
      </c>
      <c r="T437" s="159" t="s">
        <v>10644</v>
      </c>
      <c r="U437" s="159">
        <v>7</v>
      </c>
      <c r="V437" s="159">
        <v>6</v>
      </c>
      <c r="W437" s="161" t="s">
        <v>15185</v>
      </c>
      <c r="X437" s="161" t="s">
        <v>273</v>
      </c>
      <c r="Y437" s="212" t="s">
        <v>282</v>
      </c>
      <c r="Z437" s="212" t="s">
        <v>282</v>
      </c>
      <c r="AA437" s="212" t="s">
        <v>282</v>
      </c>
      <c r="AB437" s="212" t="s">
        <v>282</v>
      </c>
      <c r="AC437" s="212" t="s">
        <v>282</v>
      </c>
      <c r="AD437" s="212" t="s">
        <v>282</v>
      </c>
      <c r="AE437" s="212" t="s">
        <v>282</v>
      </c>
      <c r="AF437" s="212" t="s">
        <v>282</v>
      </c>
      <c r="AG437" s="212" t="s">
        <v>282</v>
      </c>
      <c r="AH437" s="212" t="s">
        <v>282</v>
      </c>
      <c r="AI437" s="212" t="s">
        <v>282</v>
      </c>
      <c r="AJ437" s="212" t="s">
        <v>282</v>
      </c>
      <c r="AK437" s="212" t="s">
        <v>282</v>
      </c>
      <c r="AL437" s="212" t="s">
        <v>282</v>
      </c>
      <c r="AM437" s="212" t="s">
        <v>282</v>
      </c>
      <c r="AN437" s="212" t="s">
        <v>282</v>
      </c>
      <c r="AO437" s="212" t="s">
        <v>282</v>
      </c>
      <c r="AP437" s="212" t="s">
        <v>282</v>
      </c>
      <c r="AQ437" s="212" t="s">
        <v>282</v>
      </c>
      <c r="AR437" s="212" t="s">
        <v>282</v>
      </c>
      <c r="AS437" s="212" t="s">
        <v>282</v>
      </c>
      <c r="AT437" s="212" t="s">
        <v>282</v>
      </c>
      <c r="AU437" s="212" t="s">
        <v>282</v>
      </c>
      <c r="AV437" s="212" t="s">
        <v>282</v>
      </c>
      <c r="AW437" s="212" t="s">
        <v>282</v>
      </c>
      <c r="AX437" s="212" t="s">
        <v>282</v>
      </c>
      <c r="AY437" s="212" t="s">
        <v>282</v>
      </c>
      <c r="AZ437" s="212" t="s">
        <v>282</v>
      </c>
      <c r="BA437" s="212" t="s">
        <v>282</v>
      </c>
      <c r="BB437" s="212" t="s">
        <v>282</v>
      </c>
      <c r="BC437" s="212" t="s">
        <v>282</v>
      </c>
      <c r="BD437" s="212" t="s">
        <v>282</v>
      </c>
      <c r="BE437" s="212" t="s">
        <v>282</v>
      </c>
    </row>
    <row r="438" spans="1:57" x14ac:dyDescent="0.25">
      <c r="A438" s="164" t="s">
        <v>3298</v>
      </c>
      <c r="B438" s="159" t="s">
        <v>282</v>
      </c>
      <c r="C438" t="s">
        <v>256</v>
      </c>
      <c r="D438" t="s">
        <v>282</v>
      </c>
      <c r="E438" t="s">
        <v>282</v>
      </c>
      <c r="F438" t="s">
        <v>282</v>
      </c>
      <c r="G438" s="212" t="s">
        <v>282</v>
      </c>
      <c r="H438" s="159" t="s">
        <v>10507</v>
      </c>
      <c r="I438" s="159" t="s">
        <v>13991</v>
      </c>
      <c r="J438" s="159">
        <v>7</v>
      </c>
      <c r="K438" s="159">
        <v>6</v>
      </c>
      <c r="L438" s="159" t="s">
        <v>273</v>
      </c>
      <c r="M438" s="159" t="s">
        <v>273</v>
      </c>
      <c r="N438" s="159" t="s">
        <v>302</v>
      </c>
      <c r="O438" s="159" t="s">
        <v>282</v>
      </c>
      <c r="P438" s="159" t="s">
        <v>282</v>
      </c>
      <c r="Q438" s="159" t="s">
        <v>282</v>
      </c>
      <c r="R438" s="159" t="s">
        <v>282</v>
      </c>
      <c r="S438" s="159" t="s">
        <v>10507</v>
      </c>
      <c r="T438" s="159" t="s">
        <v>14977</v>
      </c>
      <c r="U438" s="159">
        <v>14</v>
      </c>
      <c r="V438" s="159">
        <v>6</v>
      </c>
      <c r="W438" s="161" t="s">
        <v>273</v>
      </c>
      <c r="X438" s="161" t="s">
        <v>273</v>
      </c>
      <c r="Y438" s="212" t="s">
        <v>282</v>
      </c>
      <c r="Z438" s="212" t="s">
        <v>282</v>
      </c>
      <c r="AA438" s="212" t="s">
        <v>282</v>
      </c>
      <c r="AB438" s="212" t="s">
        <v>282</v>
      </c>
      <c r="AC438" s="212" t="s">
        <v>282</v>
      </c>
      <c r="AD438" s="212" t="s">
        <v>282</v>
      </c>
      <c r="AE438" s="212" t="s">
        <v>282</v>
      </c>
      <c r="AF438" s="212" t="s">
        <v>282</v>
      </c>
      <c r="AG438" s="212" t="s">
        <v>282</v>
      </c>
      <c r="AH438" s="212" t="s">
        <v>282</v>
      </c>
      <c r="AI438" s="212" t="s">
        <v>282</v>
      </c>
      <c r="AJ438" s="212" t="s">
        <v>282</v>
      </c>
      <c r="AK438" s="212" t="s">
        <v>282</v>
      </c>
      <c r="AL438" s="212" t="s">
        <v>282</v>
      </c>
      <c r="AM438" s="212" t="s">
        <v>282</v>
      </c>
      <c r="AN438" s="212" t="s">
        <v>282</v>
      </c>
      <c r="AO438" s="212" t="s">
        <v>282</v>
      </c>
      <c r="AP438" s="212" t="s">
        <v>282</v>
      </c>
      <c r="AQ438" s="212" t="s">
        <v>282</v>
      </c>
      <c r="AR438" s="212" t="s">
        <v>282</v>
      </c>
      <c r="AS438" s="212" t="s">
        <v>282</v>
      </c>
      <c r="AT438" s="212" t="s">
        <v>282</v>
      </c>
      <c r="AU438" s="212" t="s">
        <v>282</v>
      </c>
      <c r="AV438" s="212" t="s">
        <v>282</v>
      </c>
      <c r="AW438" s="212" t="s">
        <v>282</v>
      </c>
      <c r="AX438" s="212" t="s">
        <v>282</v>
      </c>
      <c r="AY438" s="212" t="s">
        <v>282</v>
      </c>
      <c r="AZ438" s="212" t="s">
        <v>282</v>
      </c>
      <c r="BA438" s="212" t="s">
        <v>282</v>
      </c>
      <c r="BB438" s="212" t="s">
        <v>282</v>
      </c>
      <c r="BC438" s="212" t="s">
        <v>282</v>
      </c>
      <c r="BD438" s="212" t="s">
        <v>282</v>
      </c>
      <c r="BE438" s="212" t="s">
        <v>282</v>
      </c>
    </row>
    <row r="439" spans="1:57" x14ac:dyDescent="0.25">
      <c r="A439" t="s">
        <v>516</v>
      </c>
      <c r="B439" s="159" t="s">
        <v>282</v>
      </c>
      <c r="C439" t="s">
        <v>261</v>
      </c>
      <c r="D439" t="s">
        <v>282</v>
      </c>
      <c r="E439" t="s">
        <v>282</v>
      </c>
      <c r="F439" t="s">
        <v>282</v>
      </c>
      <c r="G439" s="212" t="s">
        <v>282</v>
      </c>
      <c r="H439" s="159" t="s">
        <v>10507</v>
      </c>
      <c r="I439" s="159" t="s">
        <v>406</v>
      </c>
      <c r="J439" s="159" t="s">
        <v>273</v>
      </c>
      <c r="K439" s="159">
        <v>8</v>
      </c>
      <c r="L439" s="159" t="s">
        <v>273</v>
      </c>
      <c r="M439" s="159" t="s">
        <v>273</v>
      </c>
      <c r="N439" s="159" t="s">
        <v>257</v>
      </c>
      <c r="O439" s="159" t="s">
        <v>282</v>
      </c>
      <c r="P439" s="159" t="s">
        <v>282</v>
      </c>
      <c r="Q439" s="159" t="s">
        <v>282</v>
      </c>
      <c r="R439" s="159" t="s">
        <v>282</v>
      </c>
      <c r="S439" s="159" t="s">
        <v>10507</v>
      </c>
      <c r="T439" s="159" t="s">
        <v>10827</v>
      </c>
      <c r="U439" s="159" t="s">
        <v>273</v>
      </c>
      <c r="V439" s="159">
        <v>8</v>
      </c>
      <c r="W439" s="161" t="s">
        <v>273</v>
      </c>
      <c r="X439" s="161" t="s">
        <v>273</v>
      </c>
      <c r="Y439" s="212" t="s">
        <v>282</v>
      </c>
      <c r="Z439" s="212" t="s">
        <v>282</v>
      </c>
      <c r="AA439" s="212" t="s">
        <v>282</v>
      </c>
      <c r="AB439" s="212" t="s">
        <v>282</v>
      </c>
      <c r="AC439" s="212" t="s">
        <v>282</v>
      </c>
      <c r="AD439" s="212" t="s">
        <v>282</v>
      </c>
      <c r="AE439" s="212" t="s">
        <v>282</v>
      </c>
      <c r="AF439" s="212" t="s">
        <v>282</v>
      </c>
      <c r="AG439" s="212" t="s">
        <v>282</v>
      </c>
      <c r="AH439" s="212" t="s">
        <v>282</v>
      </c>
      <c r="AI439" s="212" t="s">
        <v>282</v>
      </c>
      <c r="AJ439" s="212" t="s">
        <v>282</v>
      </c>
      <c r="AK439" s="212" t="s">
        <v>282</v>
      </c>
      <c r="AL439" s="212" t="s">
        <v>282</v>
      </c>
      <c r="AM439" s="212" t="s">
        <v>282</v>
      </c>
      <c r="AN439" s="212" t="s">
        <v>282</v>
      </c>
      <c r="AO439" s="212" t="s">
        <v>282</v>
      </c>
      <c r="AP439" s="212" t="s">
        <v>282</v>
      </c>
      <c r="AQ439" s="212" t="s">
        <v>282</v>
      </c>
      <c r="AR439" s="212" t="s">
        <v>282</v>
      </c>
      <c r="AS439" s="212" t="s">
        <v>282</v>
      </c>
      <c r="AT439" s="212" t="s">
        <v>282</v>
      </c>
      <c r="AU439" s="212" t="s">
        <v>282</v>
      </c>
      <c r="AV439" s="212" t="s">
        <v>282</v>
      </c>
      <c r="AW439" s="212" t="s">
        <v>282</v>
      </c>
      <c r="AX439" s="212" t="s">
        <v>282</v>
      </c>
      <c r="AY439" s="212" t="s">
        <v>282</v>
      </c>
      <c r="AZ439" s="212" t="s">
        <v>282</v>
      </c>
      <c r="BA439" s="212" t="s">
        <v>282</v>
      </c>
      <c r="BB439" s="212" t="s">
        <v>282</v>
      </c>
      <c r="BC439" s="212" t="s">
        <v>282</v>
      </c>
      <c r="BD439" s="212" t="s">
        <v>282</v>
      </c>
      <c r="BE439" s="212" t="s">
        <v>282</v>
      </c>
    </row>
    <row r="440" spans="1:57" s="212" customFormat="1" x14ac:dyDescent="0.25">
      <c r="A440" s="212" t="s">
        <v>508</v>
      </c>
      <c r="B440" s="159" t="s">
        <v>12116</v>
      </c>
      <c r="C440" s="212" t="s">
        <v>10458</v>
      </c>
      <c r="D440" s="212" t="s">
        <v>12108</v>
      </c>
      <c r="E440" s="212" t="s">
        <v>12109</v>
      </c>
      <c r="F440" s="212" t="s">
        <v>183</v>
      </c>
      <c r="G440" s="212" t="s">
        <v>282</v>
      </c>
      <c r="H440" s="159" t="s">
        <v>448</v>
      </c>
      <c r="I440" s="159" t="s">
        <v>10629</v>
      </c>
      <c r="J440" s="284" t="s">
        <v>10661</v>
      </c>
      <c r="K440" s="159">
        <v>12</v>
      </c>
      <c r="L440" s="159" t="s">
        <v>273</v>
      </c>
      <c r="M440" s="159" t="s">
        <v>12107</v>
      </c>
      <c r="N440" s="159" t="s">
        <v>255</v>
      </c>
      <c r="O440" s="159" t="s">
        <v>282</v>
      </c>
      <c r="P440" s="159" t="s">
        <v>282</v>
      </c>
      <c r="Q440" s="159" t="s">
        <v>282</v>
      </c>
      <c r="R440" s="159" t="s">
        <v>282</v>
      </c>
      <c r="S440" s="159" t="s">
        <v>10507</v>
      </c>
      <c r="T440" s="159" t="s">
        <v>12110</v>
      </c>
      <c r="U440" s="159" t="s">
        <v>273</v>
      </c>
      <c r="V440" s="159">
        <v>12</v>
      </c>
      <c r="W440" s="161" t="s">
        <v>273</v>
      </c>
      <c r="X440" s="161" t="s">
        <v>10735</v>
      </c>
      <c r="Y440" s="212" t="s">
        <v>282</v>
      </c>
      <c r="Z440" s="212" t="s">
        <v>282</v>
      </c>
      <c r="AA440" s="212" t="s">
        <v>282</v>
      </c>
      <c r="AB440" s="212" t="s">
        <v>282</v>
      </c>
      <c r="AC440" s="212" t="s">
        <v>282</v>
      </c>
      <c r="AD440" s="212" t="s">
        <v>282</v>
      </c>
      <c r="AE440" s="212" t="s">
        <v>282</v>
      </c>
      <c r="AF440" s="212" t="s">
        <v>282</v>
      </c>
      <c r="AG440" s="212" t="s">
        <v>282</v>
      </c>
      <c r="AH440" s="212" t="s">
        <v>282</v>
      </c>
      <c r="AI440" s="212" t="s">
        <v>282</v>
      </c>
      <c r="AJ440" s="212" t="s">
        <v>282</v>
      </c>
      <c r="AK440" s="212" t="s">
        <v>282</v>
      </c>
      <c r="AL440" s="212" t="s">
        <v>282</v>
      </c>
      <c r="AM440" s="212" t="s">
        <v>282</v>
      </c>
      <c r="AN440" s="212" t="s">
        <v>282</v>
      </c>
      <c r="AO440" s="212" t="s">
        <v>282</v>
      </c>
      <c r="AP440" s="212" t="s">
        <v>282</v>
      </c>
      <c r="AQ440" s="212" t="s">
        <v>282</v>
      </c>
      <c r="AR440" s="212" t="s">
        <v>282</v>
      </c>
      <c r="AS440" s="212" t="s">
        <v>282</v>
      </c>
      <c r="AT440" s="212" t="s">
        <v>282</v>
      </c>
      <c r="AU440" s="212" t="s">
        <v>282</v>
      </c>
      <c r="AV440" s="212" t="s">
        <v>282</v>
      </c>
      <c r="AW440" s="212" t="s">
        <v>282</v>
      </c>
      <c r="AX440" s="212" t="s">
        <v>282</v>
      </c>
      <c r="AY440" s="212" t="s">
        <v>282</v>
      </c>
      <c r="AZ440" s="212" t="s">
        <v>282</v>
      </c>
      <c r="BA440" s="212" t="s">
        <v>282</v>
      </c>
      <c r="BB440" s="212" t="s">
        <v>282</v>
      </c>
      <c r="BC440" s="212" t="s">
        <v>282</v>
      </c>
      <c r="BD440" s="212" t="s">
        <v>282</v>
      </c>
      <c r="BE440" s="212" t="s">
        <v>282</v>
      </c>
    </row>
    <row r="441" spans="1:57" s="212" customFormat="1" x14ac:dyDescent="0.25">
      <c r="A441" s="212" t="s">
        <v>622</v>
      </c>
      <c r="B441" s="159" t="s">
        <v>282</v>
      </c>
      <c r="C441" s="212" t="s">
        <v>4698</v>
      </c>
      <c r="D441" s="212" t="s">
        <v>12124</v>
      </c>
      <c r="E441" s="212" t="s">
        <v>12125</v>
      </c>
      <c r="F441" s="212" t="s">
        <v>183</v>
      </c>
      <c r="G441" s="212" t="s">
        <v>282</v>
      </c>
      <c r="H441" s="159" t="s">
        <v>635</v>
      </c>
      <c r="I441" s="159" t="s">
        <v>273</v>
      </c>
      <c r="J441" s="284" t="s">
        <v>273</v>
      </c>
      <c r="K441" s="159">
        <v>4</v>
      </c>
      <c r="L441" s="159" t="s">
        <v>12127</v>
      </c>
      <c r="M441" s="159" t="s">
        <v>10534</v>
      </c>
      <c r="N441" s="159" t="s">
        <v>636</v>
      </c>
      <c r="O441" s="159" t="s">
        <v>282</v>
      </c>
      <c r="P441" s="159" t="s">
        <v>12123</v>
      </c>
      <c r="Q441" s="159" t="s">
        <v>282</v>
      </c>
      <c r="R441" s="159" t="s">
        <v>282</v>
      </c>
      <c r="S441" s="159" t="s">
        <v>282</v>
      </c>
      <c r="T441" s="159" t="s">
        <v>282</v>
      </c>
      <c r="U441" s="159" t="s">
        <v>282</v>
      </c>
      <c r="V441" s="159">
        <v>4</v>
      </c>
      <c r="W441" s="161" t="s">
        <v>282</v>
      </c>
      <c r="X441" s="161" t="s">
        <v>282</v>
      </c>
      <c r="Y441" s="212" t="s">
        <v>282</v>
      </c>
      <c r="Z441" s="212" t="s">
        <v>282</v>
      </c>
      <c r="AA441" s="212" t="s">
        <v>282</v>
      </c>
      <c r="AB441" s="212" t="s">
        <v>282</v>
      </c>
      <c r="AC441" s="212" t="s">
        <v>282</v>
      </c>
      <c r="AD441" s="212" t="s">
        <v>282</v>
      </c>
      <c r="AE441" s="212" t="s">
        <v>282</v>
      </c>
      <c r="AF441" s="212" t="s">
        <v>282</v>
      </c>
      <c r="AG441" s="212" t="s">
        <v>282</v>
      </c>
      <c r="AH441" s="212" t="s">
        <v>282</v>
      </c>
      <c r="AI441" s="212" t="s">
        <v>282</v>
      </c>
      <c r="AJ441" s="212" t="s">
        <v>282</v>
      </c>
      <c r="AK441" s="212" t="s">
        <v>282</v>
      </c>
      <c r="AL441" s="212" t="s">
        <v>282</v>
      </c>
      <c r="AM441" s="212" t="s">
        <v>282</v>
      </c>
      <c r="AN441" s="212" t="s">
        <v>282</v>
      </c>
      <c r="AO441" s="212" t="s">
        <v>282</v>
      </c>
      <c r="AP441" s="212" t="s">
        <v>282</v>
      </c>
      <c r="AQ441" s="212" t="s">
        <v>282</v>
      </c>
      <c r="AR441" s="212" t="s">
        <v>282</v>
      </c>
      <c r="AS441" s="212" t="s">
        <v>282</v>
      </c>
      <c r="AT441" s="212" t="s">
        <v>282</v>
      </c>
      <c r="AU441" s="212" t="s">
        <v>282</v>
      </c>
      <c r="AV441" s="212" t="s">
        <v>282</v>
      </c>
      <c r="AW441" s="212" t="s">
        <v>282</v>
      </c>
      <c r="AX441" s="212" t="s">
        <v>282</v>
      </c>
      <c r="AY441" s="212" t="s">
        <v>282</v>
      </c>
      <c r="AZ441" s="212" t="s">
        <v>282</v>
      </c>
      <c r="BA441" s="212" t="s">
        <v>282</v>
      </c>
      <c r="BB441" s="212" t="s">
        <v>282</v>
      </c>
      <c r="BC441" s="212" t="s">
        <v>282</v>
      </c>
      <c r="BD441" s="212" t="s">
        <v>282</v>
      </c>
      <c r="BE441" s="212" t="s">
        <v>282</v>
      </c>
    </row>
    <row r="442" spans="1:57" s="212" customFormat="1" x14ac:dyDescent="0.25">
      <c r="A442" s="212" t="s">
        <v>8548</v>
      </c>
      <c r="B442" s="159" t="s">
        <v>15564</v>
      </c>
      <c r="C442" s="212" t="s">
        <v>255</v>
      </c>
      <c r="D442" s="212" t="s">
        <v>282</v>
      </c>
      <c r="E442" s="212" t="s">
        <v>282</v>
      </c>
      <c r="F442" s="212" t="s">
        <v>282</v>
      </c>
      <c r="G442" s="212" t="s">
        <v>282</v>
      </c>
      <c r="H442" s="159" t="s">
        <v>10507</v>
      </c>
      <c r="I442" s="159" t="s">
        <v>10713</v>
      </c>
      <c r="J442" s="284" t="s">
        <v>273</v>
      </c>
      <c r="K442" s="159">
        <v>6</v>
      </c>
      <c r="L442" s="159" t="s">
        <v>15565</v>
      </c>
      <c r="M442" s="159" t="s">
        <v>273</v>
      </c>
      <c r="N442" s="159" t="s">
        <v>272</v>
      </c>
      <c r="O442" s="159" t="s">
        <v>282</v>
      </c>
      <c r="P442" s="159" t="s">
        <v>282</v>
      </c>
      <c r="Q442" s="159" t="s">
        <v>282</v>
      </c>
      <c r="R442" s="159" t="s">
        <v>282</v>
      </c>
      <c r="S442" s="159" t="s">
        <v>10507</v>
      </c>
      <c r="T442" s="159" t="s">
        <v>10580</v>
      </c>
      <c r="U442" s="159" t="s">
        <v>273</v>
      </c>
      <c r="V442" s="159">
        <v>6</v>
      </c>
      <c r="W442" s="161" t="s">
        <v>15566</v>
      </c>
      <c r="X442" s="161" t="s">
        <v>273</v>
      </c>
      <c r="Y442" s="212" t="s">
        <v>282</v>
      </c>
      <c r="Z442" s="212" t="s">
        <v>282</v>
      </c>
      <c r="AA442" s="212" t="s">
        <v>282</v>
      </c>
      <c r="AB442" s="212" t="s">
        <v>282</v>
      </c>
      <c r="AC442" s="212" t="s">
        <v>282</v>
      </c>
      <c r="AD442" s="212" t="s">
        <v>282</v>
      </c>
      <c r="AE442" s="212" t="s">
        <v>282</v>
      </c>
      <c r="AF442" s="212" t="s">
        <v>282</v>
      </c>
      <c r="AG442" s="212" t="s">
        <v>282</v>
      </c>
      <c r="AH442" s="212" t="s">
        <v>282</v>
      </c>
      <c r="AI442" s="212" t="s">
        <v>282</v>
      </c>
      <c r="AJ442" s="212" t="s">
        <v>282</v>
      </c>
      <c r="AK442" s="212" t="s">
        <v>282</v>
      </c>
      <c r="AL442" s="212" t="s">
        <v>282</v>
      </c>
      <c r="AM442" s="212" t="s">
        <v>282</v>
      </c>
      <c r="AN442" s="212" t="s">
        <v>282</v>
      </c>
      <c r="AO442" s="212" t="s">
        <v>282</v>
      </c>
      <c r="AP442" s="212" t="s">
        <v>282</v>
      </c>
      <c r="AQ442" s="212" t="s">
        <v>282</v>
      </c>
      <c r="AR442" s="212" t="s">
        <v>282</v>
      </c>
      <c r="AS442" s="212" t="s">
        <v>282</v>
      </c>
      <c r="AT442" s="212" t="s">
        <v>282</v>
      </c>
      <c r="AU442" s="212" t="s">
        <v>282</v>
      </c>
      <c r="AV442" s="212" t="s">
        <v>282</v>
      </c>
      <c r="AW442" s="212" t="s">
        <v>282</v>
      </c>
      <c r="AX442" s="212" t="s">
        <v>282</v>
      </c>
      <c r="AY442" s="212" t="s">
        <v>282</v>
      </c>
      <c r="AZ442" s="212" t="s">
        <v>282</v>
      </c>
      <c r="BA442" s="212" t="s">
        <v>282</v>
      </c>
      <c r="BB442" s="212" t="s">
        <v>282</v>
      </c>
      <c r="BC442" s="212" t="s">
        <v>282</v>
      </c>
      <c r="BD442" s="212" t="s">
        <v>282</v>
      </c>
      <c r="BE442" s="212" t="s">
        <v>282</v>
      </c>
    </row>
    <row r="443" spans="1:57" s="212" customFormat="1" x14ac:dyDescent="0.25">
      <c r="A443" s="164" t="s">
        <v>642</v>
      </c>
      <c r="B443" s="159" t="s">
        <v>12133</v>
      </c>
      <c r="C443" s="212" t="s">
        <v>266</v>
      </c>
      <c r="D443" s="212" t="s">
        <v>282</v>
      </c>
      <c r="E443" s="212" t="s">
        <v>282</v>
      </c>
      <c r="F443" s="212" t="s">
        <v>282</v>
      </c>
      <c r="G443" s="212" t="s">
        <v>282</v>
      </c>
      <c r="H443" s="159" t="s">
        <v>10507</v>
      </c>
      <c r="I443" s="159" t="s">
        <v>10580</v>
      </c>
      <c r="J443" s="212">
        <v>14</v>
      </c>
      <c r="K443" s="159">
        <v>5</v>
      </c>
      <c r="L443" s="159" t="s">
        <v>273</v>
      </c>
      <c r="M443" s="159" t="s">
        <v>273</v>
      </c>
      <c r="N443" s="159" t="s">
        <v>263</v>
      </c>
      <c r="O443" s="159" t="s">
        <v>282</v>
      </c>
      <c r="P443" s="159" t="s">
        <v>282</v>
      </c>
      <c r="Q443" s="159" t="s">
        <v>282</v>
      </c>
      <c r="R443" s="159" t="s">
        <v>282</v>
      </c>
      <c r="S443" s="159" t="s">
        <v>10507</v>
      </c>
      <c r="T443" s="159" t="s">
        <v>4801</v>
      </c>
      <c r="U443" s="212">
        <v>14</v>
      </c>
      <c r="V443" s="159">
        <v>5</v>
      </c>
      <c r="W443" s="161" t="s">
        <v>273</v>
      </c>
      <c r="X443" s="161" t="s">
        <v>273</v>
      </c>
      <c r="Y443" s="212" t="s">
        <v>282</v>
      </c>
      <c r="Z443" s="212" t="s">
        <v>282</v>
      </c>
      <c r="AA443" s="212" t="s">
        <v>282</v>
      </c>
      <c r="AB443" s="212" t="s">
        <v>282</v>
      </c>
      <c r="AC443" s="212" t="s">
        <v>282</v>
      </c>
      <c r="AD443" s="212" t="s">
        <v>282</v>
      </c>
      <c r="AE443" s="212" t="s">
        <v>282</v>
      </c>
      <c r="AF443" s="212" t="s">
        <v>282</v>
      </c>
      <c r="AG443" s="212" t="s">
        <v>282</v>
      </c>
      <c r="AH443" s="212" t="s">
        <v>282</v>
      </c>
      <c r="AI443" s="212" t="s">
        <v>282</v>
      </c>
      <c r="AJ443" s="212" t="s">
        <v>282</v>
      </c>
      <c r="AK443" s="212" t="s">
        <v>282</v>
      </c>
      <c r="AL443" s="212" t="s">
        <v>282</v>
      </c>
      <c r="AM443" s="212" t="s">
        <v>282</v>
      </c>
      <c r="AN443" s="212" t="s">
        <v>282</v>
      </c>
      <c r="AO443" s="212" t="s">
        <v>282</v>
      </c>
      <c r="AP443" s="212" t="s">
        <v>282</v>
      </c>
      <c r="AQ443" s="212" t="s">
        <v>282</v>
      </c>
      <c r="AR443" s="212" t="s">
        <v>282</v>
      </c>
      <c r="AS443" s="212" t="s">
        <v>282</v>
      </c>
      <c r="AT443" s="212" t="s">
        <v>282</v>
      </c>
      <c r="AU443" s="212" t="s">
        <v>282</v>
      </c>
      <c r="AV443" s="212" t="s">
        <v>282</v>
      </c>
      <c r="AW443" s="212" t="s">
        <v>282</v>
      </c>
      <c r="AX443" s="212" t="s">
        <v>282</v>
      </c>
      <c r="AY443" s="212" t="s">
        <v>282</v>
      </c>
      <c r="AZ443" s="212" t="s">
        <v>282</v>
      </c>
      <c r="BA443" s="212" t="s">
        <v>282</v>
      </c>
      <c r="BB443" s="212" t="s">
        <v>282</v>
      </c>
      <c r="BC443" s="212" t="s">
        <v>282</v>
      </c>
      <c r="BD443" s="212" t="s">
        <v>282</v>
      </c>
      <c r="BE443" s="212" t="s">
        <v>282</v>
      </c>
    </row>
    <row r="444" spans="1:57" s="212" customFormat="1" x14ac:dyDescent="0.25">
      <c r="A444" s="164" t="s">
        <v>9960</v>
      </c>
      <c r="B444" s="159" t="s">
        <v>15452</v>
      </c>
      <c r="C444" s="212" t="s">
        <v>270</v>
      </c>
      <c r="D444" s="212" t="s">
        <v>282</v>
      </c>
      <c r="E444" s="212" t="s">
        <v>282</v>
      </c>
      <c r="F444" s="212" t="s">
        <v>282</v>
      </c>
      <c r="G444" s="212" t="s">
        <v>282</v>
      </c>
      <c r="H444" s="159" t="s">
        <v>10507</v>
      </c>
      <c r="I444" s="159" t="s">
        <v>15451</v>
      </c>
      <c r="J444" s="212">
        <v>7</v>
      </c>
      <c r="K444" s="159">
        <v>6</v>
      </c>
      <c r="L444" s="159" t="s">
        <v>15455</v>
      </c>
      <c r="M444" s="159" t="s">
        <v>273</v>
      </c>
      <c r="N444" s="159" t="s">
        <v>256</v>
      </c>
      <c r="O444" s="159" t="s">
        <v>282</v>
      </c>
      <c r="P444" s="159" t="s">
        <v>282</v>
      </c>
      <c r="Q444" s="159" t="s">
        <v>282</v>
      </c>
      <c r="R444" s="159" t="s">
        <v>282</v>
      </c>
      <c r="S444" s="159" t="s">
        <v>10507</v>
      </c>
      <c r="T444" s="159" t="s">
        <v>13991</v>
      </c>
      <c r="U444" s="212">
        <v>7</v>
      </c>
      <c r="V444" s="159">
        <v>6</v>
      </c>
      <c r="W444" s="161" t="s">
        <v>15456</v>
      </c>
      <c r="X444" s="161" t="s">
        <v>273</v>
      </c>
      <c r="Y444" s="212" t="s">
        <v>282</v>
      </c>
      <c r="Z444" s="212" t="s">
        <v>282</v>
      </c>
      <c r="AA444" s="212" t="s">
        <v>282</v>
      </c>
      <c r="AB444" s="212" t="s">
        <v>282</v>
      </c>
      <c r="AC444" s="212" t="s">
        <v>282</v>
      </c>
      <c r="AD444" s="212" t="s">
        <v>282</v>
      </c>
      <c r="AE444" s="212" t="s">
        <v>282</v>
      </c>
      <c r="AF444" s="212" t="s">
        <v>282</v>
      </c>
      <c r="AG444" s="212" t="s">
        <v>282</v>
      </c>
      <c r="AH444" s="212" t="s">
        <v>282</v>
      </c>
      <c r="AI444" s="212" t="s">
        <v>282</v>
      </c>
      <c r="AJ444" s="212" t="s">
        <v>282</v>
      </c>
      <c r="AK444" s="212" t="s">
        <v>282</v>
      </c>
      <c r="AL444" s="212" t="s">
        <v>282</v>
      </c>
      <c r="AM444" s="212" t="s">
        <v>282</v>
      </c>
      <c r="AN444" s="212" t="s">
        <v>282</v>
      </c>
      <c r="AO444" s="212" t="s">
        <v>282</v>
      </c>
      <c r="AP444" s="212" t="s">
        <v>282</v>
      </c>
      <c r="AQ444" s="212" t="s">
        <v>282</v>
      </c>
      <c r="AR444" s="212" t="s">
        <v>282</v>
      </c>
      <c r="AS444" s="212" t="s">
        <v>282</v>
      </c>
      <c r="AT444" s="212" t="s">
        <v>282</v>
      </c>
      <c r="AU444" s="212" t="s">
        <v>282</v>
      </c>
      <c r="AV444" s="212" t="s">
        <v>282</v>
      </c>
      <c r="AW444" s="212" t="s">
        <v>282</v>
      </c>
      <c r="AX444" s="212" t="s">
        <v>282</v>
      </c>
      <c r="AY444" s="212" t="s">
        <v>282</v>
      </c>
      <c r="AZ444" s="212" t="s">
        <v>282</v>
      </c>
      <c r="BA444" s="212" t="s">
        <v>282</v>
      </c>
      <c r="BB444" s="212" t="s">
        <v>282</v>
      </c>
      <c r="BC444" s="212" t="s">
        <v>282</v>
      </c>
      <c r="BD444" s="212" t="s">
        <v>282</v>
      </c>
      <c r="BE444" s="212" t="s">
        <v>282</v>
      </c>
    </row>
    <row r="445" spans="1:57" s="212" customFormat="1" x14ac:dyDescent="0.25">
      <c r="A445" s="164" t="s">
        <v>7586</v>
      </c>
      <c r="B445" s="159" t="s">
        <v>282</v>
      </c>
      <c r="C445" s="212" t="s">
        <v>255</v>
      </c>
      <c r="D445" s="212" t="s">
        <v>282</v>
      </c>
      <c r="E445" s="212" t="s">
        <v>282</v>
      </c>
      <c r="F445" s="212" t="s">
        <v>282</v>
      </c>
      <c r="G445" s="212" t="s">
        <v>282</v>
      </c>
      <c r="H445" s="159" t="s">
        <v>10507</v>
      </c>
      <c r="I445" s="159" t="s">
        <v>11000</v>
      </c>
      <c r="J445" s="159" t="s">
        <v>273</v>
      </c>
      <c r="K445" s="159">
        <v>4</v>
      </c>
      <c r="L445" s="159" t="s">
        <v>273</v>
      </c>
      <c r="M445" s="159" t="s">
        <v>273</v>
      </c>
      <c r="N445" s="159" t="s">
        <v>790</v>
      </c>
      <c r="O445" s="159" t="s">
        <v>282</v>
      </c>
      <c r="P445" s="159" t="s">
        <v>282</v>
      </c>
      <c r="Q445" s="159" t="s">
        <v>282</v>
      </c>
      <c r="R445" s="159" t="s">
        <v>282</v>
      </c>
      <c r="S445" s="159" t="s">
        <v>10507</v>
      </c>
      <c r="T445" s="159" t="s">
        <v>273</v>
      </c>
      <c r="U445" s="159" t="s">
        <v>273</v>
      </c>
      <c r="V445" s="159">
        <v>4</v>
      </c>
      <c r="W445" s="161" t="s">
        <v>273</v>
      </c>
      <c r="X445" s="161" t="s">
        <v>273</v>
      </c>
      <c r="Y445" s="212" t="s">
        <v>282</v>
      </c>
      <c r="Z445" s="212" t="s">
        <v>282</v>
      </c>
      <c r="AA445" s="212" t="s">
        <v>282</v>
      </c>
      <c r="AB445" s="212" t="s">
        <v>282</v>
      </c>
      <c r="AC445" s="212" t="s">
        <v>282</v>
      </c>
      <c r="AD445" s="212" t="s">
        <v>282</v>
      </c>
      <c r="AE445" s="212" t="s">
        <v>282</v>
      </c>
      <c r="AF445" s="212" t="s">
        <v>282</v>
      </c>
      <c r="AG445" s="212" t="s">
        <v>282</v>
      </c>
      <c r="AH445" s="212" t="s">
        <v>282</v>
      </c>
      <c r="AI445" s="212" t="s">
        <v>282</v>
      </c>
      <c r="AJ445" s="212" t="s">
        <v>282</v>
      </c>
      <c r="AK445" s="212" t="s">
        <v>282</v>
      </c>
      <c r="AL445" s="212" t="s">
        <v>282</v>
      </c>
      <c r="AM445" s="212" t="s">
        <v>282</v>
      </c>
      <c r="AN445" s="212" t="s">
        <v>282</v>
      </c>
      <c r="AO445" s="212" t="s">
        <v>282</v>
      </c>
      <c r="AP445" s="212" t="s">
        <v>282</v>
      </c>
      <c r="AQ445" s="212" t="s">
        <v>282</v>
      </c>
      <c r="AR445" s="212" t="s">
        <v>282</v>
      </c>
      <c r="AS445" s="212" t="s">
        <v>282</v>
      </c>
      <c r="AT445" s="212" t="s">
        <v>282</v>
      </c>
      <c r="AU445" s="212" t="s">
        <v>282</v>
      </c>
      <c r="AV445" s="212" t="s">
        <v>282</v>
      </c>
      <c r="AW445" s="212" t="s">
        <v>282</v>
      </c>
      <c r="AX445" s="212" t="s">
        <v>282</v>
      </c>
      <c r="AY445" s="212" t="s">
        <v>282</v>
      </c>
      <c r="AZ445" s="212" t="s">
        <v>282</v>
      </c>
      <c r="BA445" s="212" t="s">
        <v>282</v>
      </c>
      <c r="BB445" s="212" t="s">
        <v>282</v>
      </c>
      <c r="BC445" s="212" t="s">
        <v>282</v>
      </c>
      <c r="BD445" s="212" t="s">
        <v>282</v>
      </c>
      <c r="BE445" s="212" t="s">
        <v>282</v>
      </c>
    </row>
    <row r="446" spans="1:57" s="212" customFormat="1" x14ac:dyDescent="0.25">
      <c r="A446" s="164" t="s">
        <v>7588</v>
      </c>
      <c r="B446" s="159" t="s">
        <v>15632</v>
      </c>
      <c r="C446" s="212" t="s">
        <v>274</v>
      </c>
      <c r="D446" s="212" t="s">
        <v>282</v>
      </c>
      <c r="E446" s="212" t="s">
        <v>14390</v>
      </c>
      <c r="F446" s="212" t="s">
        <v>282</v>
      </c>
      <c r="G446" s="212" t="s">
        <v>282</v>
      </c>
      <c r="H446" s="159" t="s">
        <v>10507</v>
      </c>
      <c r="I446" s="159" t="s">
        <v>15631</v>
      </c>
      <c r="J446" s="159">
        <v>14</v>
      </c>
      <c r="K446" s="159">
        <v>6</v>
      </c>
      <c r="L446" s="159" t="s">
        <v>15637</v>
      </c>
      <c r="M446" s="159" t="s">
        <v>273</v>
      </c>
      <c r="N446" s="159" t="s">
        <v>255</v>
      </c>
      <c r="O446" s="159" t="s">
        <v>282</v>
      </c>
      <c r="P446" s="159" t="s">
        <v>15630</v>
      </c>
      <c r="Q446" s="159" t="s">
        <v>282</v>
      </c>
      <c r="R446" s="159" t="s">
        <v>282</v>
      </c>
      <c r="S446" s="159" t="s">
        <v>10507</v>
      </c>
      <c r="T446" s="159" t="s">
        <v>11000</v>
      </c>
      <c r="U446" s="159">
        <v>7</v>
      </c>
      <c r="V446" s="159">
        <v>6</v>
      </c>
      <c r="W446" s="161" t="s">
        <v>15638</v>
      </c>
      <c r="X446" s="161" t="s">
        <v>273</v>
      </c>
      <c r="Y446" s="212" t="s">
        <v>282</v>
      </c>
      <c r="Z446" s="212" t="s">
        <v>282</v>
      </c>
      <c r="AA446" s="212" t="s">
        <v>282</v>
      </c>
      <c r="AB446" s="212" t="s">
        <v>282</v>
      </c>
      <c r="AC446" s="212" t="s">
        <v>282</v>
      </c>
      <c r="AD446" s="212" t="s">
        <v>282</v>
      </c>
      <c r="AE446" s="212" t="s">
        <v>282</v>
      </c>
      <c r="AF446" s="212" t="s">
        <v>282</v>
      </c>
      <c r="AG446" s="212" t="s">
        <v>282</v>
      </c>
      <c r="AH446" s="212" t="s">
        <v>282</v>
      </c>
      <c r="AI446" s="212" t="s">
        <v>282</v>
      </c>
      <c r="AJ446" s="212" t="s">
        <v>282</v>
      </c>
      <c r="AK446" s="212" t="s">
        <v>282</v>
      </c>
      <c r="AL446" s="212" t="s">
        <v>282</v>
      </c>
      <c r="AM446" s="212" t="s">
        <v>282</v>
      </c>
      <c r="AN446" s="212" t="s">
        <v>282</v>
      </c>
      <c r="AO446" s="212" t="s">
        <v>282</v>
      </c>
      <c r="AP446" s="212" t="s">
        <v>282</v>
      </c>
      <c r="AQ446" s="212" t="s">
        <v>282</v>
      </c>
      <c r="AR446" s="212" t="s">
        <v>282</v>
      </c>
      <c r="AS446" s="212" t="s">
        <v>282</v>
      </c>
      <c r="AT446" s="212" t="s">
        <v>282</v>
      </c>
      <c r="AU446" s="212" t="s">
        <v>282</v>
      </c>
      <c r="AV446" s="212" t="s">
        <v>282</v>
      </c>
      <c r="AW446" s="212" t="s">
        <v>282</v>
      </c>
      <c r="AX446" s="212" t="s">
        <v>282</v>
      </c>
      <c r="AY446" s="212" t="s">
        <v>282</v>
      </c>
      <c r="AZ446" s="212" t="s">
        <v>282</v>
      </c>
      <c r="BA446" s="212" t="s">
        <v>282</v>
      </c>
      <c r="BB446" s="212" t="s">
        <v>282</v>
      </c>
      <c r="BC446" s="212" t="s">
        <v>282</v>
      </c>
      <c r="BD446" s="212" t="s">
        <v>282</v>
      </c>
      <c r="BE446" s="212" t="s">
        <v>282</v>
      </c>
    </row>
    <row r="447" spans="1:57" s="212" customFormat="1" x14ac:dyDescent="0.25">
      <c r="A447" s="164" t="s">
        <v>782</v>
      </c>
      <c r="B447" s="159" t="s">
        <v>282</v>
      </c>
      <c r="C447" s="212" t="s">
        <v>10667</v>
      </c>
      <c r="D447" s="212" t="s">
        <v>10674</v>
      </c>
      <c r="E447" s="212" t="s">
        <v>12194</v>
      </c>
      <c r="F447" s="212" t="s">
        <v>183</v>
      </c>
      <c r="G447" s="212" t="s">
        <v>282</v>
      </c>
      <c r="H447" s="159" t="s">
        <v>448</v>
      </c>
      <c r="I447" s="159" t="s">
        <v>12193</v>
      </c>
      <c r="J447" s="284" t="s">
        <v>10661</v>
      </c>
      <c r="K447" s="159">
        <v>12</v>
      </c>
      <c r="L447" s="159" t="s">
        <v>12199</v>
      </c>
      <c r="M447" s="159" t="s">
        <v>11089</v>
      </c>
      <c r="N447" s="159" t="s">
        <v>270</v>
      </c>
      <c r="O447" s="159" t="s">
        <v>282</v>
      </c>
      <c r="P447" s="159" t="s">
        <v>282</v>
      </c>
      <c r="Q447" s="159" t="s">
        <v>282</v>
      </c>
      <c r="R447" s="159" t="s">
        <v>282</v>
      </c>
      <c r="S447" s="159" t="s">
        <v>10507</v>
      </c>
      <c r="T447" s="159" t="s">
        <v>11056</v>
      </c>
      <c r="U447" s="212">
        <v>7</v>
      </c>
      <c r="V447" s="159">
        <v>12</v>
      </c>
      <c r="W447" s="161" t="s">
        <v>273</v>
      </c>
      <c r="X447" s="161" t="s">
        <v>10735</v>
      </c>
      <c r="Y447" s="212" t="s">
        <v>12186</v>
      </c>
      <c r="Z447" s="212" t="s">
        <v>10674</v>
      </c>
      <c r="AA447" s="212" t="s">
        <v>12194</v>
      </c>
      <c r="AB447" s="212" t="s">
        <v>183</v>
      </c>
      <c r="AC447" s="212" t="s">
        <v>282</v>
      </c>
      <c r="AD447" s="159" t="s">
        <v>10581</v>
      </c>
      <c r="AE447" s="159" t="s">
        <v>12195</v>
      </c>
      <c r="AF447" s="284" t="s">
        <v>11443</v>
      </c>
      <c r="AG447" s="159">
        <v>12</v>
      </c>
      <c r="AH447" s="159" t="s">
        <v>12200</v>
      </c>
      <c r="AI447" s="212" t="s">
        <v>12192</v>
      </c>
      <c r="AJ447" s="212" t="s">
        <v>12187</v>
      </c>
      <c r="AK447" s="212" t="s">
        <v>10674</v>
      </c>
      <c r="AL447" s="212" t="s">
        <v>12194</v>
      </c>
      <c r="AM447" s="212" t="s">
        <v>183</v>
      </c>
      <c r="AN447" s="212" t="s">
        <v>282</v>
      </c>
      <c r="AO447" s="159" t="s">
        <v>10581</v>
      </c>
      <c r="AP447" s="159" t="s">
        <v>12196</v>
      </c>
      <c r="AQ447" s="284" t="s">
        <v>11443</v>
      </c>
      <c r="AR447" s="159">
        <v>12</v>
      </c>
      <c r="AS447" s="159" t="s">
        <v>12201</v>
      </c>
      <c r="AT447" s="212" t="s">
        <v>12192</v>
      </c>
      <c r="AU447" s="212" t="s">
        <v>282</v>
      </c>
      <c r="AV447" s="212" t="s">
        <v>282</v>
      </c>
      <c r="AW447" s="212" t="s">
        <v>282</v>
      </c>
      <c r="AX447" s="212" t="s">
        <v>282</v>
      </c>
      <c r="AY447" s="212" t="s">
        <v>282</v>
      </c>
      <c r="AZ447" s="212" t="s">
        <v>282</v>
      </c>
      <c r="BA447" s="212" t="s">
        <v>282</v>
      </c>
      <c r="BB447" s="212" t="s">
        <v>282</v>
      </c>
      <c r="BC447" s="212" t="s">
        <v>282</v>
      </c>
      <c r="BD447" s="212" t="s">
        <v>282</v>
      </c>
      <c r="BE447" s="212" t="s">
        <v>282</v>
      </c>
    </row>
    <row r="448" spans="1:57" x14ac:dyDescent="0.25">
      <c r="A448" s="164" t="s">
        <v>858</v>
      </c>
      <c r="B448" s="159" t="s">
        <v>282</v>
      </c>
      <c r="C448" t="s">
        <v>10667</v>
      </c>
      <c r="D448" t="s">
        <v>10674</v>
      </c>
      <c r="E448" t="s">
        <v>12194</v>
      </c>
      <c r="F448" s="212" t="s">
        <v>183</v>
      </c>
      <c r="G448" s="212" t="s">
        <v>282</v>
      </c>
      <c r="H448" s="159" t="s">
        <v>448</v>
      </c>
      <c r="I448" s="159" t="s">
        <v>12193</v>
      </c>
      <c r="J448" s="284" t="s">
        <v>10661</v>
      </c>
      <c r="K448" s="159">
        <v>16</v>
      </c>
      <c r="L448" s="159" t="s">
        <v>12215</v>
      </c>
      <c r="M448" s="159" t="s">
        <v>12209</v>
      </c>
      <c r="N448" s="159" t="s">
        <v>864</v>
      </c>
      <c r="O448" s="159" t="s">
        <v>282</v>
      </c>
      <c r="P448" s="159" t="s">
        <v>12211</v>
      </c>
      <c r="Q448" s="159" t="s">
        <v>282</v>
      </c>
      <c r="R448" s="159" t="s">
        <v>282</v>
      </c>
      <c r="S448" s="159" t="s">
        <v>10507</v>
      </c>
      <c r="T448" s="159" t="s">
        <v>10606</v>
      </c>
      <c r="U448" s="159" t="s">
        <v>273</v>
      </c>
      <c r="V448" s="159">
        <v>16</v>
      </c>
      <c r="W448" s="161" t="s">
        <v>273</v>
      </c>
      <c r="X448" s="161" t="s">
        <v>10735</v>
      </c>
      <c r="Y448" t="s">
        <v>12206</v>
      </c>
      <c r="Z448" t="s">
        <v>12212</v>
      </c>
      <c r="AA448" t="s">
        <v>12194</v>
      </c>
      <c r="AB448" t="s">
        <v>183</v>
      </c>
      <c r="AC448" t="s">
        <v>282</v>
      </c>
      <c r="AD448" s="159" t="s">
        <v>448</v>
      </c>
      <c r="AE448" s="159" t="s">
        <v>12193</v>
      </c>
      <c r="AF448" s="284" t="s">
        <v>10661</v>
      </c>
      <c r="AG448" s="159">
        <v>16</v>
      </c>
      <c r="AH448" s="159" t="s">
        <v>12216</v>
      </c>
      <c r="AI448" t="s">
        <v>12210</v>
      </c>
      <c r="AJ448" s="212" t="s">
        <v>282</v>
      </c>
      <c r="AK448" s="212" t="s">
        <v>282</v>
      </c>
      <c r="AL448" s="212" t="s">
        <v>282</v>
      </c>
      <c r="AM448" s="212" t="s">
        <v>282</v>
      </c>
      <c r="AN448" s="212" t="s">
        <v>282</v>
      </c>
      <c r="AO448" s="212" t="s">
        <v>282</v>
      </c>
      <c r="AP448" s="212" t="s">
        <v>282</v>
      </c>
      <c r="AQ448" s="212" t="s">
        <v>282</v>
      </c>
      <c r="AR448" s="212" t="s">
        <v>282</v>
      </c>
      <c r="AS448" s="212" t="s">
        <v>282</v>
      </c>
      <c r="AT448" s="212" t="s">
        <v>282</v>
      </c>
      <c r="AU448" s="212" t="s">
        <v>282</v>
      </c>
      <c r="AV448" s="212" t="s">
        <v>282</v>
      </c>
      <c r="AW448" s="212" t="s">
        <v>282</v>
      </c>
      <c r="AX448" s="212" t="s">
        <v>282</v>
      </c>
      <c r="AY448" s="212" t="s">
        <v>282</v>
      </c>
      <c r="AZ448" s="212" t="s">
        <v>282</v>
      </c>
      <c r="BA448" s="212" t="s">
        <v>282</v>
      </c>
      <c r="BB448" s="212" t="s">
        <v>282</v>
      </c>
      <c r="BC448" s="212" t="s">
        <v>282</v>
      </c>
      <c r="BD448" s="212" t="s">
        <v>282</v>
      </c>
      <c r="BE448" s="212" t="s">
        <v>282</v>
      </c>
    </row>
    <row r="449" spans="1:57" s="212" customFormat="1" x14ac:dyDescent="0.25">
      <c r="A449" s="212" t="s">
        <v>877</v>
      </c>
      <c r="B449" s="159" t="s">
        <v>12140</v>
      </c>
      <c r="C449" s="212" t="s">
        <v>11400</v>
      </c>
      <c r="D449" s="212" t="s">
        <v>282</v>
      </c>
      <c r="E449" s="212" t="s">
        <v>12144</v>
      </c>
      <c r="F449" s="159" t="s">
        <v>182</v>
      </c>
      <c r="G449" s="284" t="s">
        <v>12142</v>
      </c>
      <c r="H449" s="159" t="s">
        <v>10581</v>
      </c>
      <c r="I449" s="212" t="s">
        <v>12141</v>
      </c>
      <c r="J449" s="212">
        <v>3</v>
      </c>
      <c r="K449" s="159">
        <v>24</v>
      </c>
      <c r="L449" s="159" t="s">
        <v>273</v>
      </c>
      <c r="M449" s="159" t="s">
        <v>273</v>
      </c>
      <c r="N449" s="212" t="s">
        <v>12137</v>
      </c>
      <c r="O449" s="159" t="s">
        <v>282</v>
      </c>
      <c r="P449" s="159" t="s">
        <v>12143</v>
      </c>
      <c r="Q449" s="159" t="s">
        <v>182</v>
      </c>
      <c r="R449" s="284" t="s">
        <v>12142</v>
      </c>
      <c r="S449" s="159" t="s">
        <v>10581</v>
      </c>
      <c r="T449" s="212" t="s">
        <v>12141</v>
      </c>
      <c r="U449" s="212">
        <v>3</v>
      </c>
      <c r="V449" s="159">
        <v>24</v>
      </c>
      <c r="W449" s="161" t="s">
        <v>273</v>
      </c>
      <c r="X449" s="161" t="s">
        <v>273</v>
      </c>
      <c r="Y449" s="212" t="s">
        <v>255</v>
      </c>
      <c r="Z449" s="212" t="s">
        <v>282</v>
      </c>
      <c r="AA449" s="212" t="s">
        <v>282</v>
      </c>
      <c r="AB449" s="212" t="s">
        <v>282</v>
      </c>
      <c r="AC449" s="212" t="s">
        <v>282</v>
      </c>
      <c r="AD449" s="212" t="s">
        <v>10507</v>
      </c>
      <c r="AE449" s="212" t="s">
        <v>11050</v>
      </c>
      <c r="AF449" s="212" t="s">
        <v>273</v>
      </c>
      <c r="AG449" s="212">
        <v>24</v>
      </c>
      <c r="AH449" s="212" t="s">
        <v>273</v>
      </c>
      <c r="AI449" s="212" t="s">
        <v>10735</v>
      </c>
      <c r="AJ449" s="212" t="s">
        <v>282</v>
      </c>
      <c r="AK449" s="212" t="s">
        <v>282</v>
      </c>
      <c r="AL449" s="212" t="s">
        <v>282</v>
      </c>
      <c r="AM449" s="212" t="s">
        <v>282</v>
      </c>
      <c r="AN449" s="212" t="s">
        <v>282</v>
      </c>
      <c r="AO449" s="212" t="s">
        <v>282</v>
      </c>
      <c r="AP449" s="212" t="s">
        <v>282</v>
      </c>
      <c r="AQ449" s="212" t="s">
        <v>282</v>
      </c>
      <c r="AR449" s="212" t="s">
        <v>282</v>
      </c>
      <c r="AS449" s="212" t="s">
        <v>282</v>
      </c>
      <c r="AT449" s="212" t="s">
        <v>282</v>
      </c>
      <c r="AU449" s="212" t="s">
        <v>282</v>
      </c>
      <c r="AV449" s="212" t="s">
        <v>282</v>
      </c>
      <c r="AW449" s="212" t="s">
        <v>282</v>
      </c>
      <c r="AX449" s="212" t="s">
        <v>282</v>
      </c>
      <c r="AY449" s="212" t="s">
        <v>282</v>
      </c>
      <c r="AZ449" s="212" t="s">
        <v>282</v>
      </c>
      <c r="BA449" s="212" t="s">
        <v>282</v>
      </c>
      <c r="BB449" s="212" t="s">
        <v>282</v>
      </c>
      <c r="BC449" s="212" t="s">
        <v>282</v>
      </c>
      <c r="BD449" s="212" t="s">
        <v>282</v>
      </c>
      <c r="BE449" s="212" t="s">
        <v>282</v>
      </c>
    </row>
    <row r="450" spans="1:57" s="212" customFormat="1" x14ac:dyDescent="0.25">
      <c r="A450" s="212" t="s">
        <v>7599</v>
      </c>
      <c r="B450" s="159" t="s">
        <v>13378</v>
      </c>
      <c r="C450" s="212" t="s">
        <v>256</v>
      </c>
      <c r="D450" s="212" t="s">
        <v>282</v>
      </c>
      <c r="E450" s="212" t="s">
        <v>282</v>
      </c>
      <c r="F450" s="159" t="s">
        <v>282</v>
      </c>
      <c r="G450" s="284" t="s">
        <v>282</v>
      </c>
      <c r="H450" s="159" t="s">
        <v>10507</v>
      </c>
      <c r="I450" s="159" t="s">
        <v>12906</v>
      </c>
      <c r="J450" s="284" t="s">
        <v>273</v>
      </c>
      <c r="K450" s="159">
        <v>8</v>
      </c>
      <c r="L450" s="159" t="s">
        <v>273</v>
      </c>
      <c r="M450" s="159" t="s">
        <v>273</v>
      </c>
      <c r="N450" s="159" t="s">
        <v>790</v>
      </c>
      <c r="O450" s="159" t="s">
        <v>282</v>
      </c>
      <c r="P450" s="159" t="s">
        <v>282</v>
      </c>
      <c r="Q450" s="159" t="s">
        <v>282</v>
      </c>
      <c r="R450" s="284" t="s">
        <v>282</v>
      </c>
      <c r="S450" s="159" t="s">
        <v>10507</v>
      </c>
      <c r="T450" s="159" t="s">
        <v>273</v>
      </c>
      <c r="U450" s="159" t="s">
        <v>273</v>
      </c>
      <c r="V450" s="159">
        <v>8</v>
      </c>
      <c r="W450" s="161" t="s">
        <v>273</v>
      </c>
      <c r="X450" s="161" t="s">
        <v>273</v>
      </c>
      <c r="Y450" s="212" t="s">
        <v>282</v>
      </c>
      <c r="Z450" s="212" t="s">
        <v>282</v>
      </c>
      <c r="AA450" s="212" t="s">
        <v>282</v>
      </c>
      <c r="AB450" s="212" t="s">
        <v>282</v>
      </c>
      <c r="AC450" s="212" t="s">
        <v>282</v>
      </c>
      <c r="AD450" s="212" t="s">
        <v>282</v>
      </c>
      <c r="AE450" s="212" t="s">
        <v>282</v>
      </c>
      <c r="AF450" s="212" t="s">
        <v>282</v>
      </c>
      <c r="AG450" s="212" t="s">
        <v>282</v>
      </c>
      <c r="AH450" s="212" t="s">
        <v>282</v>
      </c>
      <c r="AI450" s="212" t="s">
        <v>282</v>
      </c>
      <c r="AJ450" s="212" t="s">
        <v>282</v>
      </c>
      <c r="AK450" s="212" t="s">
        <v>282</v>
      </c>
      <c r="AL450" s="212" t="s">
        <v>282</v>
      </c>
      <c r="AM450" s="212" t="s">
        <v>282</v>
      </c>
      <c r="AN450" s="212" t="s">
        <v>282</v>
      </c>
      <c r="AO450" s="212" t="s">
        <v>282</v>
      </c>
      <c r="AP450" s="212" t="s">
        <v>282</v>
      </c>
      <c r="AQ450" s="212" t="s">
        <v>282</v>
      </c>
      <c r="AR450" s="212" t="s">
        <v>282</v>
      </c>
      <c r="AS450" s="212" t="s">
        <v>282</v>
      </c>
      <c r="AT450" s="212" t="s">
        <v>282</v>
      </c>
      <c r="AU450" s="212" t="s">
        <v>282</v>
      </c>
      <c r="AV450" s="212" t="s">
        <v>282</v>
      </c>
      <c r="AW450" s="212" t="s">
        <v>282</v>
      </c>
      <c r="AX450" s="212" t="s">
        <v>282</v>
      </c>
      <c r="AY450" s="212" t="s">
        <v>282</v>
      </c>
      <c r="AZ450" s="212" t="s">
        <v>282</v>
      </c>
      <c r="BA450" s="212" t="s">
        <v>282</v>
      </c>
      <c r="BB450" s="212" t="s">
        <v>282</v>
      </c>
      <c r="BC450" s="212" t="s">
        <v>282</v>
      </c>
      <c r="BD450" s="212" t="s">
        <v>282</v>
      </c>
      <c r="BE450" s="212" t="s">
        <v>282</v>
      </c>
    </row>
    <row r="451" spans="1:57" x14ac:dyDescent="0.25">
      <c r="A451" t="s">
        <v>7605</v>
      </c>
      <c r="B451" s="159" t="s">
        <v>13378</v>
      </c>
      <c r="C451" t="s">
        <v>256</v>
      </c>
      <c r="D451" t="s">
        <v>282</v>
      </c>
      <c r="E451" t="s">
        <v>282</v>
      </c>
      <c r="F451" s="159" t="s">
        <v>282</v>
      </c>
      <c r="G451" s="284" t="s">
        <v>282</v>
      </c>
      <c r="H451" s="159" t="s">
        <v>10507</v>
      </c>
      <c r="I451" s="159" t="s">
        <v>12906</v>
      </c>
      <c r="J451" s="284" t="s">
        <v>273</v>
      </c>
      <c r="K451" s="159">
        <v>12</v>
      </c>
      <c r="L451" s="159" t="s">
        <v>273</v>
      </c>
      <c r="M451" s="159" t="s">
        <v>273</v>
      </c>
      <c r="N451" s="159" t="s">
        <v>246</v>
      </c>
      <c r="O451" s="159" t="s">
        <v>282</v>
      </c>
      <c r="P451" s="159" t="s">
        <v>282</v>
      </c>
      <c r="Q451" s="159" t="s">
        <v>282</v>
      </c>
      <c r="R451" s="284" t="s">
        <v>282</v>
      </c>
      <c r="S451" s="159" t="s">
        <v>10507</v>
      </c>
      <c r="T451" s="159" t="s">
        <v>11609</v>
      </c>
      <c r="U451" s="159" t="s">
        <v>273</v>
      </c>
      <c r="V451" s="159">
        <v>12</v>
      </c>
      <c r="W451" s="161" t="s">
        <v>273</v>
      </c>
      <c r="X451" s="161" t="s">
        <v>273</v>
      </c>
      <c r="Y451" s="161" t="s">
        <v>790</v>
      </c>
      <c r="Z451" s="161" t="s">
        <v>282</v>
      </c>
      <c r="AA451" s="161" t="s">
        <v>282</v>
      </c>
      <c r="AB451" s="161" t="s">
        <v>282</v>
      </c>
      <c r="AC451" s="161" t="s">
        <v>282</v>
      </c>
      <c r="AD451" s="161" t="s">
        <v>10507</v>
      </c>
      <c r="AE451" s="161" t="s">
        <v>273</v>
      </c>
      <c r="AF451" s="161" t="s">
        <v>273</v>
      </c>
      <c r="AG451">
        <v>12</v>
      </c>
      <c r="AH451" t="s">
        <v>273</v>
      </c>
      <c r="AI451" s="212" t="s">
        <v>273</v>
      </c>
      <c r="AJ451" s="212" t="s">
        <v>282</v>
      </c>
      <c r="AK451" s="212" t="s">
        <v>282</v>
      </c>
      <c r="AL451" s="212" t="s">
        <v>282</v>
      </c>
      <c r="AM451" s="212" t="s">
        <v>282</v>
      </c>
      <c r="AN451" s="212" t="s">
        <v>282</v>
      </c>
      <c r="AO451" s="212" t="s">
        <v>282</v>
      </c>
      <c r="AP451" s="212" t="s">
        <v>282</v>
      </c>
      <c r="AQ451" s="212" t="s">
        <v>282</v>
      </c>
      <c r="AR451" s="212" t="s">
        <v>282</v>
      </c>
      <c r="AS451" s="212" t="s">
        <v>282</v>
      </c>
      <c r="AT451" s="212" t="s">
        <v>282</v>
      </c>
      <c r="AU451" s="212" t="s">
        <v>282</v>
      </c>
      <c r="AV451" s="212" t="s">
        <v>282</v>
      </c>
      <c r="AW451" s="212" t="s">
        <v>282</v>
      </c>
      <c r="AX451" s="212" t="s">
        <v>282</v>
      </c>
      <c r="AY451" s="212" t="s">
        <v>282</v>
      </c>
      <c r="AZ451" s="212" t="s">
        <v>282</v>
      </c>
      <c r="BA451" s="212" t="s">
        <v>282</v>
      </c>
      <c r="BB451" s="212" t="s">
        <v>282</v>
      </c>
      <c r="BC451" s="212" t="s">
        <v>282</v>
      </c>
      <c r="BD451" s="212" t="s">
        <v>282</v>
      </c>
      <c r="BE451" s="212" t="s">
        <v>282</v>
      </c>
    </row>
    <row r="452" spans="1:57" x14ac:dyDescent="0.25">
      <c r="A452" t="s">
        <v>322</v>
      </c>
      <c r="B452" s="159" t="s">
        <v>282</v>
      </c>
      <c r="C452" t="s">
        <v>4798</v>
      </c>
      <c r="D452" s="212" t="s">
        <v>11033</v>
      </c>
      <c r="E452" t="s">
        <v>12152</v>
      </c>
      <c r="F452" s="159" t="s">
        <v>183</v>
      </c>
      <c r="G452" s="159" t="s">
        <v>282</v>
      </c>
      <c r="H452" s="159" t="s">
        <v>448</v>
      </c>
      <c r="I452" s="212" t="s">
        <v>12149</v>
      </c>
      <c r="J452" s="284" t="s">
        <v>12150</v>
      </c>
      <c r="K452" s="159">
        <v>12</v>
      </c>
      <c r="L452" s="159" t="s">
        <v>273</v>
      </c>
      <c r="M452" s="159" t="s">
        <v>12151</v>
      </c>
      <c r="N452" s="212" t="s">
        <v>263</v>
      </c>
      <c r="O452" s="159" t="s">
        <v>282</v>
      </c>
      <c r="P452" s="159" t="s">
        <v>282</v>
      </c>
      <c r="Q452" s="159" t="s">
        <v>282</v>
      </c>
      <c r="R452" s="159" t="s">
        <v>282</v>
      </c>
      <c r="S452" s="159" t="s">
        <v>10507</v>
      </c>
      <c r="T452" s="159" t="s">
        <v>12155</v>
      </c>
      <c r="U452" s="159" t="s">
        <v>273</v>
      </c>
      <c r="V452" s="159">
        <v>12</v>
      </c>
      <c r="W452" s="161" t="s">
        <v>12161</v>
      </c>
      <c r="X452" s="159" t="s">
        <v>12151</v>
      </c>
      <c r="Y452" t="s">
        <v>790</v>
      </c>
      <c r="Z452" t="s">
        <v>282</v>
      </c>
      <c r="AA452" t="s">
        <v>282</v>
      </c>
      <c r="AB452" t="s">
        <v>282</v>
      </c>
      <c r="AC452" t="s">
        <v>282</v>
      </c>
      <c r="AD452" t="s">
        <v>10507</v>
      </c>
      <c r="AE452" t="s">
        <v>12156</v>
      </c>
      <c r="AF452" t="s">
        <v>273</v>
      </c>
      <c r="AG452">
        <v>12</v>
      </c>
      <c r="AH452" t="s">
        <v>273</v>
      </c>
      <c r="AI452" s="159" t="s">
        <v>12151</v>
      </c>
      <c r="AJ452" t="s">
        <v>282</v>
      </c>
      <c r="AK452" t="s">
        <v>282</v>
      </c>
      <c r="AL452" s="212" t="s">
        <v>282</v>
      </c>
      <c r="AM452" s="212" t="s">
        <v>282</v>
      </c>
      <c r="AN452" s="212" t="s">
        <v>282</v>
      </c>
      <c r="AO452" s="212" t="s">
        <v>282</v>
      </c>
      <c r="AP452" s="212" t="s">
        <v>282</v>
      </c>
      <c r="AQ452" s="212" t="s">
        <v>282</v>
      </c>
      <c r="AR452" s="212" t="s">
        <v>282</v>
      </c>
      <c r="AS452" s="212" t="s">
        <v>282</v>
      </c>
      <c r="AT452" t="s">
        <v>282</v>
      </c>
      <c r="AU452" s="212" t="s">
        <v>282</v>
      </c>
      <c r="AV452" s="212" t="s">
        <v>282</v>
      </c>
      <c r="AW452" s="212" t="s">
        <v>282</v>
      </c>
      <c r="AX452" s="212" t="s">
        <v>282</v>
      </c>
      <c r="AY452" s="212" t="s">
        <v>282</v>
      </c>
      <c r="AZ452" s="212" t="s">
        <v>282</v>
      </c>
      <c r="BA452" s="212" t="s">
        <v>282</v>
      </c>
      <c r="BB452" s="212" t="s">
        <v>282</v>
      </c>
      <c r="BC452" s="212" t="s">
        <v>282</v>
      </c>
      <c r="BD452" s="212" t="s">
        <v>282</v>
      </c>
      <c r="BE452" s="212" t="s">
        <v>282</v>
      </c>
    </row>
    <row r="453" spans="1:57" x14ac:dyDescent="0.25">
      <c r="A453" t="s">
        <v>851</v>
      </c>
      <c r="B453" s="159" t="s">
        <v>282</v>
      </c>
      <c r="C453" t="s">
        <v>4798</v>
      </c>
      <c r="D453" t="s">
        <v>11033</v>
      </c>
      <c r="E453" t="s">
        <v>12165</v>
      </c>
      <c r="F453" s="159" t="s">
        <v>183</v>
      </c>
      <c r="G453" s="159" t="s">
        <v>282</v>
      </c>
      <c r="H453" s="159" t="s">
        <v>448</v>
      </c>
      <c r="I453" s="212" t="s">
        <v>12149</v>
      </c>
      <c r="J453" s="284" t="s">
        <v>12150</v>
      </c>
      <c r="K453" s="159">
        <v>12</v>
      </c>
      <c r="L453" s="159" t="s">
        <v>12169</v>
      </c>
      <c r="M453" s="159" t="s">
        <v>488</v>
      </c>
      <c r="N453" s="164" t="s">
        <v>4798</v>
      </c>
      <c r="O453" s="212" t="s">
        <v>11033</v>
      </c>
      <c r="P453" s="212" t="s">
        <v>12165</v>
      </c>
      <c r="Q453" s="159" t="s">
        <v>183</v>
      </c>
      <c r="R453" s="159" t="s">
        <v>282</v>
      </c>
      <c r="S453" s="159" t="s">
        <v>448</v>
      </c>
      <c r="T453" s="212" t="s">
        <v>12149</v>
      </c>
      <c r="U453" s="284" t="s">
        <v>12150</v>
      </c>
      <c r="V453" s="159">
        <v>12</v>
      </c>
      <c r="W453" s="159" t="s">
        <v>12169</v>
      </c>
      <c r="X453" s="159" t="s">
        <v>12166</v>
      </c>
      <c r="Y453" s="212" t="s">
        <v>863</v>
      </c>
      <c r="Z453" s="212" t="s">
        <v>282</v>
      </c>
      <c r="AA453" s="212" t="s">
        <v>12167</v>
      </c>
      <c r="AB453" s="212" t="s">
        <v>282</v>
      </c>
      <c r="AC453" s="212" t="s">
        <v>282</v>
      </c>
      <c r="AD453" s="212" t="s">
        <v>10507</v>
      </c>
      <c r="AE453" s="212" t="s">
        <v>273</v>
      </c>
      <c r="AF453" s="212" t="s">
        <v>273</v>
      </c>
      <c r="AG453" s="212">
        <v>12</v>
      </c>
      <c r="AH453" s="212" t="s">
        <v>12170</v>
      </c>
      <c r="AI453" s="159" t="s">
        <v>488</v>
      </c>
      <c r="AJ453" s="212" t="s">
        <v>4799</v>
      </c>
      <c r="AK453" s="212" t="s">
        <v>11033</v>
      </c>
      <c r="AL453" s="212" t="s">
        <v>12165</v>
      </c>
      <c r="AM453" s="159" t="s">
        <v>183</v>
      </c>
      <c r="AN453" s="159" t="s">
        <v>282</v>
      </c>
      <c r="AO453" s="159" t="s">
        <v>10581</v>
      </c>
      <c r="AP453" s="212" t="s">
        <v>12149</v>
      </c>
      <c r="AQ453" s="284" t="s">
        <v>12150</v>
      </c>
      <c r="AR453" s="159">
        <v>12</v>
      </c>
      <c r="AS453" s="159" t="s">
        <v>12171</v>
      </c>
      <c r="AT453" s="212" t="s">
        <v>12168</v>
      </c>
      <c r="AU453" s="212" t="s">
        <v>282</v>
      </c>
      <c r="AV453" s="212" t="s">
        <v>282</v>
      </c>
      <c r="AW453" s="212" t="s">
        <v>282</v>
      </c>
      <c r="AX453" s="212" t="s">
        <v>282</v>
      </c>
      <c r="AY453" s="212" t="s">
        <v>282</v>
      </c>
      <c r="AZ453" s="212" t="s">
        <v>282</v>
      </c>
      <c r="BA453" s="212" t="s">
        <v>282</v>
      </c>
      <c r="BB453" s="212" t="s">
        <v>282</v>
      </c>
      <c r="BC453" s="212" t="s">
        <v>282</v>
      </c>
      <c r="BD453" s="212" t="s">
        <v>282</v>
      </c>
      <c r="BE453" s="212" t="s">
        <v>282</v>
      </c>
    </row>
    <row r="454" spans="1:57" x14ac:dyDescent="0.25">
      <c r="A454" t="s">
        <v>852</v>
      </c>
      <c r="B454" s="159" t="s">
        <v>282</v>
      </c>
      <c r="C454" t="s">
        <v>865</v>
      </c>
      <c r="D454" t="s">
        <v>11033</v>
      </c>
      <c r="E454" t="s">
        <v>12221</v>
      </c>
      <c r="F454" s="159" t="s">
        <v>183</v>
      </c>
      <c r="G454" s="159" t="s">
        <v>282</v>
      </c>
      <c r="H454" s="159" t="s">
        <v>448</v>
      </c>
      <c r="I454" s="159" t="s">
        <v>12222</v>
      </c>
      <c r="J454" s="284" t="s">
        <v>10661</v>
      </c>
      <c r="K454" s="159">
        <v>12</v>
      </c>
      <c r="L454" s="159" t="s">
        <v>273</v>
      </c>
      <c r="M454" s="159" t="s">
        <v>12220</v>
      </c>
      <c r="N454" s="161" t="s">
        <v>863</v>
      </c>
      <c r="O454" s="161" t="s">
        <v>282</v>
      </c>
      <c r="P454" s="161" t="s">
        <v>12227</v>
      </c>
      <c r="Q454" s="161" t="s">
        <v>282</v>
      </c>
      <c r="R454" s="161" t="s">
        <v>282</v>
      </c>
      <c r="S454" s="161" t="s">
        <v>10507</v>
      </c>
      <c r="T454" s="161" t="s">
        <v>406</v>
      </c>
      <c r="U454" s="161" t="s">
        <v>273</v>
      </c>
      <c r="V454" s="159">
        <v>12</v>
      </c>
      <c r="W454" s="159" t="s">
        <v>273</v>
      </c>
      <c r="X454" s="159" t="s">
        <v>11500</v>
      </c>
      <c r="Y454" s="212" t="s">
        <v>282</v>
      </c>
      <c r="Z454" s="212" t="s">
        <v>282</v>
      </c>
      <c r="AA454" s="212" t="s">
        <v>282</v>
      </c>
      <c r="AB454" s="212" t="s">
        <v>282</v>
      </c>
      <c r="AC454" s="212" t="s">
        <v>282</v>
      </c>
      <c r="AD454" s="212" t="s">
        <v>282</v>
      </c>
      <c r="AE454" s="212" t="s">
        <v>282</v>
      </c>
      <c r="AF454" s="212" t="s">
        <v>282</v>
      </c>
      <c r="AG454" s="212" t="s">
        <v>282</v>
      </c>
      <c r="AH454" s="212" t="s">
        <v>282</v>
      </c>
      <c r="AI454" s="212" t="s">
        <v>282</v>
      </c>
      <c r="AJ454" s="212" t="s">
        <v>282</v>
      </c>
      <c r="AK454" s="212" t="s">
        <v>282</v>
      </c>
      <c r="AL454" s="212" t="s">
        <v>282</v>
      </c>
      <c r="AM454" s="212" t="s">
        <v>282</v>
      </c>
      <c r="AN454" s="212" t="s">
        <v>282</v>
      </c>
      <c r="AO454" s="212" t="s">
        <v>282</v>
      </c>
      <c r="AP454" s="212" t="s">
        <v>282</v>
      </c>
      <c r="AQ454" s="212" t="s">
        <v>282</v>
      </c>
      <c r="AR454" s="212" t="s">
        <v>282</v>
      </c>
      <c r="AS454" s="212" t="s">
        <v>282</v>
      </c>
      <c r="AT454" s="212" t="s">
        <v>282</v>
      </c>
      <c r="AU454" s="212" t="s">
        <v>282</v>
      </c>
      <c r="AV454" s="212" t="s">
        <v>282</v>
      </c>
      <c r="AW454" s="212" t="s">
        <v>282</v>
      </c>
      <c r="AX454" s="212" t="s">
        <v>282</v>
      </c>
      <c r="AY454" s="212" t="s">
        <v>282</v>
      </c>
      <c r="AZ454" s="212" t="s">
        <v>282</v>
      </c>
      <c r="BA454" s="212" t="s">
        <v>282</v>
      </c>
      <c r="BB454" s="212" t="s">
        <v>282</v>
      </c>
      <c r="BC454" s="212" t="s">
        <v>282</v>
      </c>
      <c r="BD454" s="212" t="s">
        <v>282</v>
      </c>
      <c r="BE454" s="212" t="s">
        <v>282</v>
      </c>
    </row>
    <row r="455" spans="1:57" x14ac:dyDescent="0.25">
      <c r="A455" t="s">
        <v>653</v>
      </c>
      <c r="B455" s="159" t="s">
        <v>11318</v>
      </c>
      <c r="C455" t="s">
        <v>313</v>
      </c>
      <c r="D455" t="s">
        <v>282</v>
      </c>
      <c r="E455" t="s">
        <v>12231</v>
      </c>
      <c r="F455" s="159" t="s">
        <v>183</v>
      </c>
      <c r="G455" s="159" t="s">
        <v>282</v>
      </c>
      <c r="H455" s="159" t="s">
        <v>635</v>
      </c>
      <c r="I455" s="159" t="s">
        <v>11191</v>
      </c>
      <c r="J455" s="284" t="s">
        <v>273</v>
      </c>
      <c r="K455" s="159">
        <v>12</v>
      </c>
      <c r="L455" s="159" t="s">
        <v>273</v>
      </c>
      <c r="M455" s="159" t="s">
        <v>10534</v>
      </c>
      <c r="N455" s="161" t="s">
        <v>636</v>
      </c>
      <c r="O455" s="161" t="s">
        <v>282</v>
      </c>
      <c r="P455" s="161" t="s">
        <v>12230</v>
      </c>
      <c r="Q455" s="161" t="s">
        <v>282</v>
      </c>
      <c r="R455" s="161" t="s">
        <v>282</v>
      </c>
      <c r="S455" s="161" t="s">
        <v>282</v>
      </c>
      <c r="T455" s="161" t="s">
        <v>282</v>
      </c>
      <c r="U455" s="161" t="s">
        <v>282</v>
      </c>
      <c r="V455" s="159">
        <v>12</v>
      </c>
      <c r="W455" s="159" t="s">
        <v>282</v>
      </c>
      <c r="X455" s="159" t="s">
        <v>282</v>
      </c>
      <c r="Y455" s="212" t="s">
        <v>282</v>
      </c>
      <c r="Z455" s="212" t="s">
        <v>282</v>
      </c>
      <c r="AA455" s="212" t="s">
        <v>282</v>
      </c>
      <c r="AB455" s="212" t="s">
        <v>282</v>
      </c>
      <c r="AC455" s="212" t="s">
        <v>282</v>
      </c>
      <c r="AD455" s="212" t="s">
        <v>282</v>
      </c>
      <c r="AE455" s="212" t="s">
        <v>282</v>
      </c>
      <c r="AF455" s="212" t="s">
        <v>282</v>
      </c>
      <c r="AG455" s="212" t="s">
        <v>282</v>
      </c>
      <c r="AH455" s="212" t="s">
        <v>282</v>
      </c>
      <c r="AI455" s="212" t="s">
        <v>282</v>
      </c>
      <c r="AJ455" s="212" t="s">
        <v>282</v>
      </c>
      <c r="AK455" s="212" t="s">
        <v>282</v>
      </c>
      <c r="AL455" s="212" t="s">
        <v>282</v>
      </c>
      <c r="AM455" s="212" t="s">
        <v>282</v>
      </c>
      <c r="AN455" s="212" t="s">
        <v>282</v>
      </c>
      <c r="AO455" s="212" t="s">
        <v>282</v>
      </c>
      <c r="AP455" s="212" t="s">
        <v>282</v>
      </c>
      <c r="AQ455" s="212" t="s">
        <v>282</v>
      </c>
      <c r="AR455" s="212" t="s">
        <v>282</v>
      </c>
      <c r="AS455" s="212" t="s">
        <v>282</v>
      </c>
      <c r="AT455" s="212" t="s">
        <v>282</v>
      </c>
      <c r="AU455" s="212" t="s">
        <v>282</v>
      </c>
      <c r="AV455" s="212" t="s">
        <v>282</v>
      </c>
      <c r="AW455" s="212" t="s">
        <v>282</v>
      </c>
      <c r="AX455" s="212" t="s">
        <v>282</v>
      </c>
      <c r="AY455" s="212" t="s">
        <v>282</v>
      </c>
      <c r="AZ455" s="212" t="s">
        <v>282</v>
      </c>
      <c r="BA455" s="212" t="s">
        <v>282</v>
      </c>
      <c r="BB455" s="212" t="s">
        <v>282</v>
      </c>
      <c r="BC455" s="212" t="s">
        <v>282</v>
      </c>
      <c r="BD455" s="212" t="s">
        <v>282</v>
      </c>
      <c r="BE455" s="212" t="s">
        <v>282</v>
      </c>
    </row>
    <row r="456" spans="1:57" s="212" customFormat="1" x14ac:dyDescent="0.25">
      <c r="A456" s="212" t="s">
        <v>684</v>
      </c>
      <c r="B456" s="159" t="s">
        <v>11318</v>
      </c>
      <c r="C456" s="212" t="s">
        <v>763</v>
      </c>
      <c r="D456" s="212" t="s">
        <v>12236</v>
      </c>
      <c r="E456" s="212" t="s">
        <v>12237</v>
      </c>
      <c r="F456" s="159" t="s">
        <v>183</v>
      </c>
      <c r="G456" s="159" t="s">
        <v>282</v>
      </c>
      <c r="H456" s="159" t="s">
        <v>448</v>
      </c>
      <c r="I456" s="159" t="s">
        <v>12242</v>
      </c>
      <c r="J456" s="284" t="s">
        <v>273</v>
      </c>
      <c r="K456" s="159">
        <v>12</v>
      </c>
      <c r="L456" s="159" t="s">
        <v>12243</v>
      </c>
      <c r="M456" s="159" t="s">
        <v>12238</v>
      </c>
      <c r="N456" s="161" t="s">
        <v>306</v>
      </c>
      <c r="O456" s="161" t="s">
        <v>282</v>
      </c>
      <c r="P456" s="161" t="s">
        <v>12239</v>
      </c>
      <c r="Q456" s="161" t="s">
        <v>282</v>
      </c>
      <c r="R456" s="161" t="s">
        <v>282</v>
      </c>
      <c r="S456" s="161" t="s">
        <v>282</v>
      </c>
      <c r="T456" s="161" t="s">
        <v>282</v>
      </c>
      <c r="U456" s="161" t="s">
        <v>282</v>
      </c>
      <c r="V456" s="159">
        <v>12</v>
      </c>
      <c r="W456" s="159" t="s">
        <v>282</v>
      </c>
      <c r="X456" s="159" t="s">
        <v>282</v>
      </c>
      <c r="Y456" s="212" t="s">
        <v>282</v>
      </c>
      <c r="Z456" s="212" t="s">
        <v>282</v>
      </c>
      <c r="AA456" s="212" t="s">
        <v>282</v>
      </c>
      <c r="AB456" s="212" t="s">
        <v>282</v>
      </c>
      <c r="AC456" s="212" t="s">
        <v>282</v>
      </c>
      <c r="AD456" s="212" t="s">
        <v>282</v>
      </c>
      <c r="AE456" s="212" t="s">
        <v>282</v>
      </c>
      <c r="AF456" s="212" t="s">
        <v>282</v>
      </c>
      <c r="AG456" s="212" t="s">
        <v>282</v>
      </c>
      <c r="AH456" s="212" t="s">
        <v>282</v>
      </c>
      <c r="AI456" s="212" t="s">
        <v>282</v>
      </c>
      <c r="AJ456" s="212" t="s">
        <v>282</v>
      </c>
      <c r="AK456" s="212" t="s">
        <v>282</v>
      </c>
      <c r="AL456" s="212" t="s">
        <v>282</v>
      </c>
      <c r="AM456" s="212" t="s">
        <v>282</v>
      </c>
      <c r="AN456" s="212" t="s">
        <v>282</v>
      </c>
      <c r="AO456" s="212" t="s">
        <v>282</v>
      </c>
      <c r="AP456" s="212" t="s">
        <v>282</v>
      </c>
      <c r="AQ456" s="212" t="s">
        <v>282</v>
      </c>
      <c r="AR456" s="212" t="s">
        <v>282</v>
      </c>
      <c r="AS456" s="212" t="s">
        <v>282</v>
      </c>
      <c r="AT456" s="212" t="s">
        <v>282</v>
      </c>
      <c r="AU456" s="212" t="s">
        <v>282</v>
      </c>
      <c r="AV456" s="212" t="s">
        <v>282</v>
      </c>
      <c r="AW456" s="212" t="s">
        <v>282</v>
      </c>
      <c r="AX456" s="212" t="s">
        <v>282</v>
      </c>
      <c r="AY456" s="212" t="s">
        <v>282</v>
      </c>
      <c r="AZ456" s="212" t="s">
        <v>282</v>
      </c>
      <c r="BA456" s="212" t="s">
        <v>282</v>
      </c>
      <c r="BB456" s="212" t="s">
        <v>282</v>
      </c>
      <c r="BC456" s="212" t="s">
        <v>282</v>
      </c>
      <c r="BD456" s="212" t="s">
        <v>282</v>
      </c>
      <c r="BE456" s="212" t="s">
        <v>282</v>
      </c>
    </row>
    <row r="457" spans="1:57" s="212" customFormat="1" x14ac:dyDescent="0.25">
      <c r="A457" s="212" t="s">
        <v>5001</v>
      </c>
      <c r="B457" s="159" t="s">
        <v>15647</v>
      </c>
      <c r="C457" s="212" t="s">
        <v>270</v>
      </c>
      <c r="D457" s="212" t="s">
        <v>282</v>
      </c>
      <c r="E457" s="212" t="s">
        <v>15645</v>
      </c>
      <c r="F457" s="159" t="s">
        <v>282</v>
      </c>
      <c r="G457" s="159" t="s">
        <v>282</v>
      </c>
      <c r="H457" s="159" t="s">
        <v>10507</v>
      </c>
      <c r="I457" s="159" t="s">
        <v>15644</v>
      </c>
      <c r="J457" s="302">
        <v>7</v>
      </c>
      <c r="K457" s="159">
        <v>7</v>
      </c>
      <c r="L457" s="159" t="s">
        <v>273</v>
      </c>
      <c r="M457" s="159" t="s">
        <v>273</v>
      </c>
      <c r="N457" s="161" t="s">
        <v>790</v>
      </c>
      <c r="O457" s="161" t="s">
        <v>282</v>
      </c>
      <c r="P457" s="161" t="s">
        <v>15646</v>
      </c>
      <c r="Q457" s="161" t="s">
        <v>282</v>
      </c>
      <c r="R457" s="161" t="s">
        <v>282</v>
      </c>
      <c r="S457" s="161" t="s">
        <v>10507</v>
      </c>
      <c r="T457" s="161" t="s">
        <v>11879</v>
      </c>
      <c r="U457" s="161">
        <v>21</v>
      </c>
      <c r="V457" s="159">
        <v>7</v>
      </c>
      <c r="W457" s="159" t="s">
        <v>273</v>
      </c>
      <c r="X457" s="159" t="s">
        <v>273</v>
      </c>
      <c r="Y457" s="212" t="s">
        <v>282</v>
      </c>
      <c r="Z457" s="212" t="s">
        <v>282</v>
      </c>
      <c r="AA457" s="212" t="s">
        <v>282</v>
      </c>
      <c r="AB457" s="212" t="s">
        <v>282</v>
      </c>
      <c r="AC457" s="212" t="s">
        <v>282</v>
      </c>
      <c r="AD457" s="212" t="s">
        <v>282</v>
      </c>
      <c r="AE457" s="212" t="s">
        <v>282</v>
      </c>
      <c r="AF457" s="212" t="s">
        <v>282</v>
      </c>
      <c r="AG457" s="212" t="s">
        <v>282</v>
      </c>
      <c r="AH457" s="212" t="s">
        <v>282</v>
      </c>
      <c r="AI457" s="212" t="s">
        <v>282</v>
      </c>
      <c r="AJ457" s="212" t="s">
        <v>282</v>
      </c>
      <c r="AK457" s="212" t="s">
        <v>282</v>
      </c>
      <c r="AL457" s="212" t="s">
        <v>282</v>
      </c>
      <c r="AM457" s="212" t="s">
        <v>282</v>
      </c>
      <c r="AN457" s="212" t="s">
        <v>282</v>
      </c>
      <c r="AO457" s="212" t="s">
        <v>282</v>
      </c>
      <c r="AP457" s="212" t="s">
        <v>282</v>
      </c>
      <c r="AQ457" s="212" t="s">
        <v>282</v>
      </c>
      <c r="AR457" s="212" t="s">
        <v>282</v>
      </c>
      <c r="AS457" s="212" t="s">
        <v>282</v>
      </c>
      <c r="AT457" s="212" t="s">
        <v>282</v>
      </c>
      <c r="AU457" s="212" t="s">
        <v>282</v>
      </c>
      <c r="AV457" s="212" t="s">
        <v>282</v>
      </c>
      <c r="AW457" s="212" t="s">
        <v>282</v>
      </c>
      <c r="AX457" s="212" t="s">
        <v>282</v>
      </c>
      <c r="AY457" s="212" t="s">
        <v>282</v>
      </c>
      <c r="AZ457" s="212" t="s">
        <v>282</v>
      </c>
      <c r="BA457" s="212" t="s">
        <v>282</v>
      </c>
      <c r="BB457" s="212" t="s">
        <v>282</v>
      </c>
      <c r="BC457" s="212" t="s">
        <v>282</v>
      </c>
      <c r="BD457" s="212" t="s">
        <v>282</v>
      </c>
      <c r="BE457" s="212" t="s">
        <v>282</v>
      </c>
    </row>
    <row r="458" spans="1:57" s="212" customFormat="1" x14ac:dyDescent="0.25">
      <c r="A458" s="212" t="s">
        <v>9043</v>
      </c>
      <c r="B458" s="159" t="s">
        <v>15655</v>
      </c>
      <c r="C458" s="212" t="s">
        <v>270</v>
      </c>
      <c r="D458" s="212" t="s">
        <v>282</v>
      </c>
      <c r="E458" s="212" t="s">
        <v>282</v>
      </c>
      <c r="F458" s="159" t="s">
        <v>282</v>
      </c>
      <c r="G458" s="159" t="s">
        <v>282</v>
      </c>
      <c r="H458" s="159" t="s">
        <v>10507</v>
      </c>
      <c r="I458" s="159" t="s">
        <v>11000</v>
      </c>
      <c r="J458" s="284" t="s">
        <v>273</v>
      </c>
      <c r="K458" s="159">
        <v>12</v>
      </c>
      <c r="L458" s="159" t="s">
        <v>15659</v>
      </c>
      <c r="M458" s="159" t="s">
        <v>273</v>
      </c>
      <c r="N458" s="161" t="s">
        <v>257</v>
      </c>
      <c r="O458" s="161" t="s">
        <v>282</v>
      </c>
      <c r="P458" s="161" t="s">
        <v>282</v>
      </c>
      <c r="Q458" s="161" t="s">
        <v>282</v>
      </c>
      <c r="R458" s="161" t="s">
        <v>282</v>
      </c>
      <c r="S458" s="161" t="s">
        <v>10507</v>
      </c>
      <c r="T458" s="161" t="s">
        <v>15654</v>
      </c>
      <c r="U458" s="161" t="s">
        <v>273</v>
      </c>
      <c r="V458" s="159">
        <v>12</v>
      </c>
      <c r="W458" s="159" t="s">
        <v>15660</v>
      </c>
      <c r="X458" s="159" t="s">
        <v>273</v>
      </c>
      <c r="Y458" s="212" t="s">
        <v>282</v>
      </c>
      <c r="Z458" s="212" t="s">
        <v>282</v>
      </c>
      <c r="AA458" s="212" t="s">
        <v>282</v>
      </c>
      <c r="AB458" s="212" t="s">
        <v>282</v>
      </c>
      <c r="AC458" s="212" t="s">
        <v>282</v>
      </c>
      <c r="AD458" s="212" t="s">
        <v>282</v>
      </c>
      <c r="AE458" s="212" t="s">
        <v>282</v>
      </c>
      <c r="AF458" s="212" t="s">
        <v>282</v>
      </c>
      <c r="AG458" s="212" t="s">
        <v>282</v>
      </c>
      <c r="AH458" s="212" t="s">
        <v>282</v>
      </c>
      <c r="AI458" s="212" t="s">
        <v>282</v>
      </c>
      <c r="AJ458" s="212" t="s">
        <v>282</v>
      </c>
      <c r="AK458" s="212" t="s">
        <v>282</v>
      </c>
      <c r="AL458" s="212" t="s">
        <v>282</v>
      </c>
      <c r="AM458" s="212" t="s">
        <v>282</v>
      </c>
      <c r="AN458" s="212" t="s">
        <v>282</v>
      </c>
      <c r="AO458" s="212" t="s">
        <v>282</v>
      </c>
      <c r="AP458" s="212" t="s">
        <v>282</v>
      </c>
      <c r="AQ458" s="212" t="s">
        <v>282</v>
      </c>
      <c r="AR458" s="212" t="s">
        <v>282</v>
      </c>
      <c r="AS458" s="212" t="s">
        <v>282</v>
      </c>
      <c r="AT458" s="212" t="s">
        <v>282</v>
      </c>
      <c r="AU458" s="212" t="s">
        <v>282</v>
      </c>
      <c r="AV458" s="212" t="s">
        <v>282</v>
      </c>
      <c r="AW458" s="212" t="s">
        <v>282</v>
      </c>
      <c r="AX458" s="212" t="s">
        <v>282</v>
      </c>
      <c r="AY458" s="212" t="s">
        <v>282</v>
      </c>
      <c r="AZ458" s="212" t="s">
        <v>282</v>
      </c>
      <c r="BA458" s="212" t="s">
        <v>282</v>
      </c>
      <c r="BB458" s="212" t="s">
        <v>282</v>
      </c>
      <c r="BC458" s="212" t="s">
        <v>282</v>
      </c>
      <c r="BD458" s="212" t="s">
        <v>282</v>
      </c>
      <c r="BE458" s="212" t="s">
        <v>282</v>
      </c>
    </row>
    <row r="459" spans="1:57" s="212" customFormat="1" x14ac:dyDescent="0.25">
      <c r="A459" s="212" t="s">
        <v>7610</v>
      </c>
      <c r="B459" s="159" t="s">
        <v>15243</v>
      </c>
      <c r="C459" s="212" t="s">
        <v>261</v>
      </c>
      <c r="D459" s="212" t="s">
        <v>282</v>
      </c>
      <c r="E459" s="212" t="s">
        <v>15240</v>
      </c>
      <c r="F459" s="159" t="s">
        <v>282</v>
      </c>
      <c r="G459" s="159" t="s">
        <v>282</v>
      </c>
      <c r="H459" s="159" t="s">
        <v>10507</v>
      </c>
      <c r="I459" s="159" t="s">
        <v>406</v>
      </c>
      <c r="J459" s="302">
        <v>7</v>
      </c>
      <c r="K459" s="159">
        <v>4</v>
      </c>
      <c r="L459" s="159" t="s">
        <v>11862</v>
      </c>
      <c r="M459" s="159" t="s">
        <v>273</v>
      </c>
      <c r="N459" s="161" t="s">
        <v>790</v>
      </c>
      <c r="O459" s="161" t="s">
        <v>282</v>
      </c>
      <c r="P459" s="161" t="s">
        <v>15241</v>
      </c>
      <c r="Q459" s="161" t="s">
        <v>282</v>
      </c>
      <c r="R459" s="161" t="s">
        <v>282</v>
      </c>
      <c r="S459" s="161" t="s">
        <v>10507</v>
      </c>
      <c r="T459" s="161" t="s">
        <v>15242</v>
      </c>
      <c r="U459" s="161">
        <v>14</v>
      </c>
      <c r="V459" s="159">
        <v>4</v>
      </c>
      <c r="W459" s="159" t="s">
        <v>273</v>
      </c>
      <c r="X459" s="159" t="s">
        <v>273</v>
      </c>
      <c r="Y459" s="212" t="s">
        <v>282</v>
      </c>
      <c r="Z459" s="212" t="s">
        <v>282</v>
      </c>
      <c r="AA459" s="212" t="s">
        <v>282</v>
      </c>
      <c r="AB459" s="212" t="s">
        <v>282</v>
      </c>
      <c r="AC459" s="212" t="s">
        <v>282</v>
      </c>
      <c r="AD459" s="212" t="s">
        <v>282</v>
      </c>
      <c r="AE459" s="212" t="s">
        <v>282</v>
      </c>
      <c r="AF459" s="212" t="s">
        <v>282</v>
      </c>
      <c r="AG459" s="212" t="s">
        <v>282</v>
      </c>
      <c r="AH459" s="212" t="s">
        <v>282</v>
      </c>
      <c r="AI459" s="212" t="s">
        <v>282</v>
      </c>
      <c r="AJ459" s="212" t="s">
        <v>282</v>
      </c>
      <c r="AK459" s="212" t="s">
        <v>282</v>
      </c>
      <c r="AL459" s="212" t="s">
        <v>282</v>
      </c>
      <c r="AM459" s="212" t="s">
        <v>282</v>
      </c>
      <c r="AN459" s="212" t="s">
        <v>282</v>
      </c>
      <c r="AO459" s="212" t="s">
        <v>282</v>
      </c>
      <c r="AP459" s="212" t="s">
        <v>282</v>
      </c>
      <c r="AQ459" s="212" t="s">
        <v>282</v>
      </c>
      <c r="AR459" s="212" t="s">
        <v>282</v>
      </c>
      <c r="AS459" s="212" t="s">
        <v>282</v>
      </c>
      <c r="AT459" s="212" t="s">
        <v>282</v>
      </c>
      <c r="AU459" s="212" t="s">
        <v>282</v>
      </c>
      <c r="AV459" s="212" t="s">
        <v>282</v>
      </c>
      <c r="AW459" s="212" t="s">
        <v>282</v>
      </c>
      <c r="AX459" s="212" t="s">
        <v>282</v>
      </c>
      <c r="AY459" s="212" t="s">
        <v>282</v>
      </c>
      <c r="AZ459" s="212" t="s">
        <v>282</v>
      </c>
      <c r="BA459" s="212" t="s">
        <v>282</v>
      </c>
      <c r="BB459" s="212" t="s">
        <v>282</v>
      </c>
      <c r="BC459" s="212" t="s">
        <v>282</v>
      </c>
      <c r="BD459" s="212" t="s">
        <v>282</v>
      </c>
      <c r="BE459" s="212" t="s">
        <v>282</v>
      </c>
    </row>
    <row r="460" spans="1:57" s="212" customFormat="1" x14ac:dyDescent="0.25">
      <c r="A460" s="212" t="s">
        <v>7225</v>
      </c>
      <c r="B460" s="159" t="s">
        <v>15666</v>
      </c>
      <c r="C460" s="212" t="s">
        <v>258</v>
      </c>
      <c r="D460" s="212" t="s">
        <v>282</v>
      </c>
      <c r="E460" s="212" t="s">
        <v>14319</v>
      </c>
      <c r="F460" s="159" t="s">
        <v>282</v>
      </c>
      <c r="G460" s="159" t="s">
        <v>282</v>
      </c>
      <c r="H460" s="159" t="s">
        <v>10507</v>
      </c>
      <c r="I460" s="159" t="s">
        <v>4801</v>
      </c>
      <c r="J460" s="302">
        <v>14</v>
      </c>
      <c r="K460" s="159">
        <v>6</v>
      </c>
      <c r="L460" s="159" t="s">
        <v>15668</v>
      </c>
      <c r="M460" s="159" t="s">
        <v>273</v>
      </c>
      <c r="N460" s="161" t="s">
        <v>246</v>
      </c>
      <c r="O460" s="161" t="s">
        <v>282</v>
      </c>
      <c r="P460" s="161" t="s">
        <v>12534</v>
      </c>
      <c r="Q460" s="161" t="s">
        <v>282</v>
      </c>
      <c r="R460" s="161" t="s">
        <v>282</v>
      </c>
      <c r="S460" s="161" t="s">
        <v>10507</v>
      </c>
      <c r="T460" s="161" t="s">
        <v>10580</v>
      </c>
      <c r="U460" s="161">
        <v>7</v>
      </c>
      <c r="V460" s="159">
        <v>6</v>
      </c>
      <c r="W460" s="159" t="s">
        <v>15669</v>
      </c>
      <c r="X460" s="159" t="s">
        <v>273</v>
      </c>
      <c r="Y460" s="212" t="s">
        <v>790</v>
      </c>
      <c r="Z460" s="212" t="s">
        <v>282</v>
      </c>
      <c r="AA460" s="212" t="s">
        <v>282</v>
      </c>
      <c r="AB460" s="212" t="s">
        <v>282</v>
      </c>
      <c r="AC460" s="212" t="s">
        <v>282</v>
      </c>
      <c r="AD460" s="212" t="s">
        <v>10507</v>
      </c>
      <c r="AE460" s="212" t="s">
        <v>15667</v>
      </c>
      <c r="AF460" s="212">
        <v>14</v>
      </c>
      <c r="AG460" s="212">
        <v>6</v>
      </c>
      <c r="AH460" s="212" t="s">
        <v>273</v>
      </c>
      <c r="AI460" s="212" t="s">
        <v>273</v>
      </c>
      <c r="AJ460" s="212" t="s">
        <v>282</v>
      </c>
      <c r="AK460" s="212" t="s">
        <v>282</v>
      </c>
      <c r="AL460" s="212" t="s">
        <v>282</v>
      </c>
      <c r="AM460" s="212" t="s">
        <v>282</v>
      </c>
      <c r="AN460" s="212" t="s">
        <v>282</v>
      </c>
      <c r="AO460" s="212" t="s">
        <v>282</v>
      </c>
      <c r="AP460" s="212" t="s">
        <v>282</v>
      </c>
      <c r="AQ460" s="212" t="s">
        <v>282</v>
      </c>
      <c r="AR460" s="212" t="s">
        <v>282</v>
      </c>
      <c r="AS460" s="212" t="s">
        <v>282</v>
      </c>
      <c r="AT460" s="212" t="s">
        <v>282</v>
      </c>
      <c r="AU460" s="212" t="s">
        <v>282</v>
      </c>
      <c r="AV460" s="212" t="s">
        <v>282</v>
      </c>
      <c r="AW460" s="212" t="s">
        <v>282</v>
      </c>
      <c r="AX460" s="212" t="s">
        <v>282</v>
      </c>
      <c r="AY460" s="212" t="s">
        <v>282</v>
      </c>
      <c r="AZ460" s="212" t="s">
        <v>282</v>
      </c>
      <c r="BA460" s="212" t="s">
        <v>282</v>
      </c>
      <c r="BB460" s="212" t="s">
        <v>282</v>
      </c>
      <c r="BC460" s="212" t="s">
        <v>282</v>
      </c>
      <c r="BD460" s="212" t="s">
        <v>282</v>
      </c>
      <c r="BE460" s="212" t="s">
        <v>282</v>
      </c>
    </row>
    <row r="461" spans="1:57" s="212" customFormat="1" x14ac:dyDescent="0.25">
      <c r="A461" s="212" t="s">
        <v>4405</v>
      </c>
      <c r="B461" s="159" t="s">
        <v>282</v>
      </c>
      <c r="C461" s="212" t="s">
        <v>4797</v>
      </c>
      <c r="D461" s="212" t="s">
        <v>12251</v>
      </c>
      <c r="E461" s="212" t="s">
        <v>12252</v>
      </c>
      <c r="F461" s="159" t="s">
        <v>182</v>
      </c>
      <c r="G461" s="212">
        <v>8</v>
      </c>
      <c r="H461" s="159" t="s">
        <v>448</v>
      </c>
      <c r="I461" s="159" t="s">
        <v>12250</v>
      </c>
      <c r="J461" s="212">
        <v>1</v>
      </c>
      <c r="K461" s="159">
        <v>10</v>
      </c>
      <c r="L461" s="159" t="s">
        <v>273</v>
      </c>
      <c r="M461" s="159" t="s">
        <v>12255</v>
      </c>
      <c r="N461" s="212" t="s">
        <v>4797</v>
      </c>
      <c r="O461" s="161" t="s">
        <v>11033</v>
      </c>
      <c r="P461" s="161" t="s">
        <v>12253</v>
      </c>
      <c r="Q461" s="161" t="s">
        <v>182</v>
      </c>
      <c r="R461" s="212">
        <v>8</v>
      </c>
      <c r="S461" s="159" t="s">
        <v>448</v>
      </c>
      <c r="T461" s="159" t="s">
        <v>12250</v>
      </c>
      <c r="U461" s="212">
        <v>1</v>
      </c>
      <c r="V461" s="159">
        <v>10</v>
      </c>
      <c r="W461" s="159" t="s">
        <v>273</v>
      </c>
      <c r="X461" s="159" t="s">
        <v>12255</v>
      </c>
      <c r="Y461" s="212" t="s">
        <v>636</v>
      </c>
      <c r="Z461" s="212" t="s">
        <v>282</v>
      </c>
      <c r="AA461" s="212" t="s">
        <v>12254</v>
      </c>
      <c r="AB461" s="212" t="s">
        <v>282</v>
      </c>
      <c r="AC461" s="212" t="s">
        <v>282</v>
      </c>
      <c r="AD461" s="212" t="s">
        <v>282</v>
      </c>
      <c r="AE461" s="212" t="s">
        <v>282</v>
      </c>
      <c r="AF461" s="212" t="s">
        <v>282</v>
      </c>
      <c r="AG461" s="212">
        <v>10</v>
      </c>
      <c r="AH461" s="212" t="s">
        <v>282</v>
      </c>
      <c r="AI461" s="212" t="s">
        <v>282</v>
      </c>
      <c r="AJ461" s="212" t="s">
        <v>282</v>
      </c>
      <c r="AK461" s="212" t="s">
        <v>282</v>
      </c>
      <c r="AL461" s="212" t="s">
        <v>282</v>
      </c>
      <c r="AM461" s="212" t="s">
        <v>282</v>
      </c>
      <c r="AN461" s="212" t="s">
        <v>282</v>
      </c>
      <c r="AO461" s="212" t="s">
        <v>282</v>
      </c>
      <c r="AP461" s="212" t="s">
        <v>282</v>
      </c>
      <c r="AQ461" s="212" t="s">
        <v>282</v>
      </c>
      <c r="AR461" s="212" t="s">
        <v>282</v>
      </c>
      <c r="AS461" s="212" t="s">
        <v>282</v>
      </c>
      <c r="AT461" s="212" t="s">
        <v>282</v>
      </c>
      <c r="AU461" s="212" t="s">
        <v>282</v>
      </c>
      <c r="AV461" s="212" t="s">
        <v>282</v>
      </c>
      <c r="AW461" s="212" t="s">
        <v>282</v>
      </c>
      <c r="AX461" s="212" t="s">
        <v>282</v>
      </c>
      <c r="AY461" s="212" t="s">
        <v>282</v>
      </c>
      <c r="AZ461" s="212" t="s">
        <v>282</v>
      </c>
      <c r="BA461" s="212" t="s">
        <v>282</v>
      </c>
      <c r="BB461" s="212" t="s">
        <v>282</v>
      </c>
      <c r="BC461" s="212" t="s">
        <v>282</v>
      </c>
      <c r="BD461" s="212" t="s">
        <v>282</v>
      </c>
      <c r="BE461" s="212" t="s">
        <v>282</v>
      </c>
    </row>
    <row r="462" spans="1:57" x14ac:dyDescent="0.25">
      <c r="A462" t="s">
        <v>714</v>
      </c>
      <c r="B462" s="159" t="s">
        <v>15320</v>
      </c>
      <c r="C462" t="s">
        <v>246</v>
      </c>
      <c r="D462" t="s">
        <v>282</v>
      </c>
      <c r="E462" t="s">
        <v>15318</v>
      </c>
      <c r="F462" s="159" t="s">
        <v>282</v>
      </c>
      <c r="G462" s="159" t="s">
        <v>282</v>
      </c>
      <c r="H462" s="159" t="s">
        <v>10507</v>
      </c>
      <c r="I462" s="159" t="s">
        <v>406</v>
      </c>
      <c r="J462">
        <v>7</v>
      </c>
      <c r="K462" s="159">
        <v>8</v>
      </c>
      <c r="L462" s="159" t="s">
        <v>11862</v>
      </c>
      <c r="M462" s="159" t="s">
        <v>273</v>
      </c>
      <c r="N462" s="159" t="s">
        <v>252</v>
      </c>
      <c r="O462" s="161" t="s">
        <v>282</v>
      </c>
      <c r="P462" s="161" t="s">
        <v>15319</v>
      </c>
      <c r="Q462" s="161" t="s">
        <v>282</v>
      </c>
      <c r="R462" s="161" t="s">
        <v>282</v>
      </c>
      <c r="S462" s="161" t="s">
        <v>10507</v>
      </c>
      <c r="T462" s="161" t="s">
        <v>10654</v>
      </c>
      <c r="U462">
        <v>21</v>
      </c>
      <c r="V462" s="159">
        <v>8</v>
      </c>
      <c r="W462" s="159" t="s">
        <v>273</v>
      </c>
      <c r="X462" s="159" t="s">
        <v>273</v>
      </c>
      <c r="Y462" t="s">
        <v>282</v>
      </c>
      <c r="Z462" t="s">
        <v>282</v>
      </c>
      <c r="AA462" t="s">
        <v>282</v>
      </c>
      <c r="AB462" t="s">
        <v>282</v>
      </c>
      <c r="AC462" t="s">
        <v>282</v>
      </c>
      <c r="AD462" t="s">
        <v>282</v>
      </c>
      <c r="AE462" t="s">
        <v>282</v>
      </c>
      <c r="AF462" t="s">
        <v>282</v>
      </c>
      <c r="AG462" t="s">
        <v>282</v>
      </c>
      <c r="AH462" t="s">
        <v>282</v>
      </c>
      <c r="AI462" t="s">
        <v>282</v>
      </c>
      <c r="AJ462" s="212" t="s">
        <v>282</v>
      </c>
      <c r="AK462" s="212" t="s">
        <v>282</v>
      </c>
      <c r="AL462" s="212" t="s">
        <v>282</v>
      </c>
      <c r="AM462" s="212" t="s">
        <v>282</v>
      </c>
      <c r="AN462" s="212" t="s">
        <v>282</v>
      </c>
      <c r="AO462" s="212" t="s">
        <v>282</v>
      </c>
      <c r="AP462" s="212" t="s">
        <v>282</v>
      </c>
      <c r="AQ462" s="212" t="s">
        <v>282</v>
      </c>
      <c r="AR462" s="212" t="s">
        <v>282</v>
      </c>
      <c r="AS462" s="212" t="s">
        <v>282</v>
      </c>
      <c r="AT462" s="212" t="s">
        <v>282</v>
      </c>
      <c r="AU462" s="212" t="s">
        <v>282</v>
      </c>
      <c r="AV462" s="212" t="s">
        <v>282</v>
      </c>
      <c r="AW462" s="212" t="s">
        <v>282</v>
      </c>
      <c r="AX462" s="212" t="s">
        <v>282</v>
      </c>
      <c r="AY462" s="212" t="s">
        <v>282</v>
      </c>
      <c r="AZ462" s="212" t="s">
        <v>282</v>
      </c>
      <c r="BA462" s="212" t="s">
        <v>282</v>
      </c>
      <c r="BB462" s="212" t="s">
        <v>282</v>
      </c>
      <c r="BC462" s="212" t="s">
        <v>282</v>
      </c>
      <c r="BD462" s="212" t="s">
        <v>282</v>
      </c>
      <c r="BE462" s="212" t="s">
        <v>282</v>
      </c>
    </row>
    <row r="463" spans="1:57" s="212" customFormat="1" x14ac:dyDescent="0.25">
      <c r="A463" s="212" t="s">
        <v>292</v>
      </c>
      <c r="B463" s="159" t="s">
        <v>12265</v>
      </c>
      <c r="C463" s="212" t="s">
        <v>272</v>
      </c>
      <c r="D463" s="212" t="s">
        <v>282</v>
      </c>
      <c r="E463" s="212" t="s">
        <v>12263</v>
      </c>
      <c r="F463" s="159" t="s">
        <v>282</v>
      </c>
      <c r="G463" s="159" t="s">
        <v>282</v>
      </c>
      <c r="H463" s="159" t="s">
        <v>10507</v>
      </c>
      <c r="I463" s="159" t="s">
        <v>12260</v>
      </c>
      <c r="J463" s="212">
        <v>7</v>
      </c>
      <c r="K463" s="159">
        <v>8</v>
      </c>
      <c r="L463" s="159" t="s">
        <v>273</v>
      </c>
      <c r="M463" s="159" t="s">
        <v>273</v>
      </c>
      <c r="N463" s="212" t="s">
        <v>261</v>
      </c>
      <c r="O463" s="161" t="s">
        <v>282</v>
      </c>
      <c r="P463" s="161" t="s">
        <v>12264</v>
      </c>
      <c r="Q463" s="161" t="s">
        <v>282</v>
      </c>
      <c r="R463" s="161" t="s">
        <v>282</v>
      </c>
      <c r="S463" s="161" t="s">
        <v>10507</v>
      </c>
      <c r="T463" s="161" t="s">
        <v>554</v>
      </c>
      <c r="U463" s="212">
        <v>7</v>
      </c>
      <c r="V463" s="159">
        <v>8</v>
      </c>
      <c r="W463" s="159" t="s">
        <v>273</v>
      </c>
      <c r="X463" s="159" t="s">
        <v>273</v>
      </c>
      <c r="Y463" s="212" t="s">
        <v>790</v>
      </c>
      <c r="Z463" s="212" t="s">
        <v>282</v>
      </c>
      <c r="AA463" s="212" t="s">
        <v>282</v>
      </c>
      <c r="AB463" s="212" t="s">
        <v>282</v>
      </c>
      <c r="AC463" s="212" t="s">
        <v>282</v>
      </c>
      <c r="AD463" s="212" t="s">
        <v>10507</v>
      </c>
      <c r="AE463" s="212" t="s">
        <v>11879</v>
      </c>
      <c r="AF463" s="212">
        <v>7</v>
      </c>
      <c r="AG463" s="212">
        <v>8</v>
      </c>
      <c r="AH463" s="212" t="s">
        <v>273</v>
      </c>
      <c r="AI463" s="212" t="s">
        <v>273</v>
      </c>
      <c r="AJ463" s="212" t="s">
        <v>282</v>
      </c>
      <c r="AK463" s="212" t="s">
        <v>282</v>
      </c>
      <c r="AL463" s="212" t="s">
        <v>282</v>
      </c>
      <c r="AM463" s="212" t="s">
        <v>282</v>
      </c>
      <c r="AN463" s="212" t="s">
        <v>282</v>
      </c>
      <c r="AO463" s="212" t="s">
        <v>282</v>
      </c>
      <c r="AP463" s="212" t="s">
        <v>282</v>
      </c>
      <c r="AQ463" s="212" t="s">
        <v>282</v>
      </c>
      <c r="AR463" s="212" t="s">
        <v>282</v>
      </c>
      <c r="AS463" s="212" t="s">
        <v>282</v>
      </c>
      <c r="AT463" s="212" t="s">
        <v>282</v>
      </c>
      <c r="AU463" s="212" t="s">
        <v>282</v>
      </c>
      <c r="AV463" s="212" t="s">
        <v>282</v>
      </c>
      <c r="AW463" s="212" t="s">
        <v>282</v>
      </c>
      <c r="AX463" s="212" t="s">
        <v>282</v>
      </c>
      <c r="AY463" s="212" t="s">
        <v>282</v>
      </c>
      <c r="AZ463" s="212" t="s">
        <v>282</v>
      </c>
      <c r="BA463" s="212" t="s">
        <v>282</v>
      </c>
      <c r="BB463" s="212" t="s">
        <v>282</v>
      </c>
      <c r="BC463" s="212" t="s">
        <v>282</v>
      </c>
      <c r="BD463" s="212" t="s">
        <v>282</v>
      </c>
      <c r="BE463" s="212" t="s">
        <v>282</v>
      </c>
    </row>
    <row r="464" spans="1:57" s="212" customFormat="1" x14ac:dyDescent="0.25">
      <c r="A464" s="212" t="s">
        <v>7632</v>
      </c>
      <c r="B464" s="159" t="s">
        <v>13378</v>
      </c>
      <c r="C464" s="212" t="s">
        <v>256</v>
      </c>
      <c r="D464" s="212" t="s">
        <v>282</v>
      </c>
      <c r="E464" s="212" t="s">
        <v>282</v>
      </c>
      <c r="F464" s="159" t="s">
        <v>282</v>
      </c>
      <c r="G464" s="159" t="s">
        <v>282</v>
      </c>
      <c r="H464" s="159" t="s">
        <v>10507</v>
      </c>
      <c r="I464" s="159" t="s">
        <v>406</v>
      </c>
      <c r="J464" s="159" t="s">
        <v>273</v>
      </c>
      <c r="K464" s="159">
        <v>8</v>
      </c>
      <c r="L464" s="159" t="s">
        <v>11862</v>
      </c>
      <c r="M464" s="159" t="s">
        <v>273</v>
      </c>
      <c r="N464" s="159" t="s">
        <v>790</v>
      </c>
      <c r="O464" s="161" t="s">
        <v>282</v>
      </c>
      <c r="P464" s="161" t="s">
        <v>282</v>
      </c>
      <c r="Q464" s="161" t="s">
        <v>282</v>
      </c>
      <c r="R464" s="161" t="s">
        <v>282</v>
      </c>
      <c r="S464" s="161" t="s">
        <v>10507</v>
      </c>
      <c r="T464" s="161" t="s">
        <v>273</v>
      </c>
      <c r="U464" s="161" t="s">
        <v>273</v>
      </c>
      <c r="V464" s="159">
        <v>8</v>
      </c>
      <c r="W464" s="159" t="s">
        <v>273</v>
      </c>
      <c r="X464" s="159" t="s">
        <v>273</v>
      </c>
      <c r="Y464" s="212" t="s">
        <v>282</v>
      </c>
      <c r="Z464" s="212" t="s">
        <v>282</v>
      </c>
      <c r="AA464" s="212" t="s">
        <v>282</v>
      </c>
      <c r="AB464" s="212" t="s">
        <v>282</v>
      </c>
      <c r="AC464" s="212" t="s">
        <v>282</v>
      </c>
      <c r="AD464" s="212" t="s">
        <v>282</v>
      </c>
      <c r="AE464" s="212" t="s">
        <v>282</v>
      </c>
      <c r="AF464" s="212" t="s">
        <v>282</v>
      </c>
      <c r="AG464" s="212" t="s">
        <v>282</v>
      </c>
      <c r="AH464" s="212" t="s">
        <v>282</v>
      </c>
      <c r="AI464" s="212" t="s">
        <v>282</v>
      </c>
      <c r="AJ464" s="212" t="s">
        <v>282</v>
      </c>
      <c r="AK464" s="212" t="s">
        <v>282</v>
      </c>
      <c r="AL464" s="212" t="s">
        <v>282</v>
      </c>
      <c r="AM464" s="212" t="s">
        <v>282</v>
      </c>
      <c r="AN464" s="212" t="s">
        <v>282</v>
      </c>
      <c r="AO464" s="212" t="s">
        <v>282</v>
      </c>
      <c r="AP464" s="212" t="s">
        <v>282</v>
      </c>
      <c r="AQ464" s="212" t="s">
        <v>282</v>
      </c>
      <c r="AR464" s="212" t="s">
        <v>282</v>
      </c>
      <c r="AS464" s="212" t="s">
        <v>282</v>
      </c>
      <c r="AT464" s="212" t="s">
        <v>282</v>
      </c>
      <c r="AU464" s="212" t="s">
        <v>282</v>
      </c>
      <c r="AV464" s="212" t="s">
        <v>282</v>
      </c>
      <c r="AW464" s="212" t="s">
        <v>282</v>
      </c>
      <c r="AX464" s="212" t="s">
        <v>282</v>
      </c>
      <c r="AY464" s="212" t="s">
        <v>282</v>
      </c>
      <c r="AZ464" s="212" t="s">
        <v>282</v>
      </c>
      <c r="BA464" s="212" t="s">
        <v>282</v>
      </c>
      <c r="BB464" s="212" t="s">
        <v>282</v>
      </c>
      <c r="BC464" s="212" t="s">
        <v>282</v>
      </c>
      <c r="BD464" s="212" t="s">
        <v>282</v>
      </c>
      <c r="BE464" s="212" t="s">
        <v>282</v>
      </c>
    </row>
    <row r="465" spans="1:57" s="212" customFormat="1" x14ac:dyDescent="0.25">
      <c r="A465" s="212" t="s">
        <v>8582</v>
      </c>
      <c r="B465" s="159" t="s">
        <v>282</v>
      </c>
      <c r="C465" s="212" t="s">
        <v>673</v>
      </c>
      <c r="D465" s="212" t="s">
        <v>282</v>
      </c>
      <c r="E465" s="212" t="s">
        <v>15678</v>
      </c>
      <c r="F465" s="159" t="s">
        <v>183</v>
      </c>
      <c r="G465" s="159" t="s">
        <v>282</v>
      </c>
      <c r="H465" s="159" t="s">
        <v>10761</v>
      </c>
      <c r="I465" s="159" t="s">
        <v>11104</v>
      </c>
      <c r="J465" s="159">
        <v>1</v>
      </c>
      <c r="K465" s="159">
        <v>5</v>
      </c>
      <c r="L465" s="159" t="s">
        <v>273</v>
      </c>
      <c r="M465" s="159" t="s">
        <v>10534</v>
      </c>
      <c r="N465" s="159" t="s">
        <v>4504</v>
      </c>
      <c r="O465" s="161" t="s">
        <v>282</v>
      </c>
      <c r="P465" s="161" t="s">
        <v>15679</v>
      </c>
      <c r="Q465" s="161" t="s">
        <v>183</v>
      </c>
      <c r="R465" s="161" t="s">
        <v>282</v>
      </c>
      <c r="S465" s="161" t="s">
        <v>10761</v>
      </c>
      <c r="T465" s="159" t="s">
        <v>11104</v>
      </c>
      <c r="U465" s="159">
        <v>1</v>
      </c>
      <c r="V465" s="159">
        <v>5</v>
      </c>
      <c r="W465" s="159" t="s">
        <v>273</v>
      </c>
      <c r="X465" s="159" t="s">
        <v>10534</v>
      </c>
      <c r="Y465" s="212" t="s">
        <v>636</v>
      </c>
      <c r="Z465" s="212" t="s">
        <v>282</v>
      </c>
      <c r="AA465" s="212" t="s">
        <v>15677</v>
      </c>
      <c r="AB465" s="212" t="s">
        <v>282</v>
      </c>
      <c r="AC465" s="212" t="s">
        <v>282</v>
      </c>
      <c r="AD465" s="212" t="s">
        <v>282</v>
      </c>
      <c r="AE465" s="212" t="s">
        <v>282</v>
      </c>
      <c r="AF465" s="212" t="s">
        <v>282</v>
      </c>
      <c r="AG465" s="212">
        <v>5</v>
      </c>
      <c r="AH465" s="212" t="s">
        <v>282</v>
      </c>
      <c r="AI465" s="212" t="s">
        <v>282</v>
      </c>
      <c r="AJ465" s="212" t="s">
        <v>282</v>
      </c>
      <c r="AK465" s="212" t="s">
        <v>282</v>
      </c>
      <c r="AL465" s="212" t="s">
        <v>282</v>
      </c>
      <c r="AM465" s="212" t="s">
        <v>282</v>
      </c>
      <c r="AN465" s="212" t="s">
        <v>282</v>
      </c>
      <c r="AO465" s="212" t="s">
        <v>282</v>
      </c>
      <c r="AP465" s="212" t="s">
        <v>282</v>
      </c>
      <c r="AQ465" s="212" t="s">
        <v>282</v>
      </c>
      <c r="AR465" s="212" t="s">
        <v>282</v>
      </c>
      <c r="AS465" s="212" t="s">
        <v>282</v>
      </c>
      <c r="AT465" s="212" t="s">
        <v>282</v>
      </c>
      <c r="AU465" s="212" t="s">
        <v>282</v>
      </c>
      <c r="AV465" s="212" t="s">
        <v>282</v>
      </c>
      <c r="AW465" s="212" t="s">
        <v>282</v>
      </c>
      <c r="AX465" s="212" t="s">
        <v>282</v>
      </c>
      <c r="AY465" s="212" t="s">
        <v>282</v>
      </c>
      <c r="AZ465" s="212" t="s">
        <v>282</v>
      </c>
      <c r="BA465" s="212" t="s">
        <v>282</v>
      </c>
      <c r="BB465" s="212" t="s">
        <v>282</v>
      </c>
      <c r="BC465" s="212" t="s">
        <v>282</v>
      </c>
      <c r="BD465" s="212" t="s">
        <v>282</v>
      </c>
      <c r="BE465" s="212" t="s">
        <v>282</v>
      </c>
    </row>
    <row r="466" spans="1:57" s="212" customFormat="1" x14ac:dyDescent="0.25">
      <c r="A466" s="212" t="s">
        <v>3385</v>
      </c>
      <c r="B466" s="159" t="s">
        <v>15738</v>
      </c>
      <c r="C466" s="212" t="s">
        <v>246</v>
      </c>
      <c r="D466" s="212" t="s">
        <v>282</v>
      </c>
      <c r="E466" s="212" t="s">
        <v>282</v>
      </c>
      <c r="F466" s="159" t="s">
        <v>282</v>
      </c>
      <c r="G466" s="159" t="s">
        <v>282</v>
      </c>
      <c r="H466" s="159" t="s">
        <v>10507</v>
      </c>
      <c r="I466" s="159" t="s">
        <v>10527</v>
      </c>
      <c r="J466" s="159" t="s">
        <v>273</v>
      </c>
      <c r="K466" s="159">
        <v>6</v>
      </c>
      <c r="L466" s="159" t="s">
        <v>273</v>
      </c>
      <c r="M466" s="159" t="s">
        <v>273</v>
      </c>
      <c r="N466" s="159" t="s">
        <v>845</v>
      </c>
      <c r="O466" s="161" t="s">
        <v>282</v>
      </c>
      <c r="P466" s="161" t="s">
        <v>282</v>
      </c>
      <c r="Q466" s="161" t="s">
        <v>282</v>
      </c>
      <c r="R466" s="161" t="s">
        <v>282</v>
      </c>
      <c r="S466" s="161" t="s">
        <v>10507</v>
      </c>
      <c r="T466" s="161" t="s">
        <v>12320</v>
      </c>
      <c r="U466" s="161" t="s">
        <v>273</v>
      </c>
      <c r="V466" s="159">
        <v>6</v>
      </c>
      <c r="W466" s="159" t="s">
        <v>14313</v>
      </c>
      <c r="X466" s="159" t="s">
        <v>273</v>
      </c>
      <c r="Y466" s="212" t="s">
        <v>282</v>
      </c>
      <c r="Z466" s="212" t="s">
        <v>282</v>
      </c>
      <c r="AA466" s="212" t="s">
        <v>282</v>
      </c>
      <c r="AB466" s="212" t="s">
        <v>282</v>
      </c>
      <c r="AC466" s="212" t="s">
        <v>282</v>
      </c>
      <c r="AD466" s="212" t="s">
        <v>282</v>
      </c>
      <c r="AE466" s="212" t="s">
        <v>282</v>
      </c>
      <c r="AF466" s="212" t="s">
        <v>282</v>
      </c>
      <c r="AG466" s="212" t="s">
        <v>282</v>
      </c>
      <c r="AH466" s="212" t="s">
        <v>282</v>
      </c>
      <c r="AI466" s="212" t="s">
        <v>282</v>
      </c>
      <c r="AJ466" s="212" t="s">
        <v>282</v>
      </c>
      <c r="AK466" s="212" t="s">
        <v>282</v>
      </c>
      <c r="AL466" s="212" t="s">
        <v>282</v>
      </c>
      <c r="AM466" s="212" t="s">
        <v>282</v>
      </c>
      <c r="AN466" s="212" t="s">
        <v>282</v>
      </c>
      <c r="AO466" s="212" t="s">
        <v>282</v>
      </c>
      <c r="AP466" s="212" t="s">
        <v>282</v>
      </c>
      <c r="AQ466" s="212" t="s">
        <v>282</v>
      </c>
      <c r="AR466" s="212" t="s">
        <v>282</v>
      </c>
      <c r="AS466" s="212" t="s">
        <v>282</v>
      </c>
      <c r="AT466" s="212" t="s">
        <v>282</v>
      </c>
      <c r="AU466" s="212" t="s">
        <v>282</v>
      </c>
      <c r="AV466" s="212" t="s">
        <v>282</v>
      </c>
      <c r="AW466" s="212" t="s">
        <v>282</v>
      </c>
      <c r="AX466" s="212" t="s">
        <v>282</v>
      </c>
      <c r="AY466" s="212" t="s">
        <v>282</v>
      </c>
      <c r="AZ466" s="212" t="s">
        <v>282</v>
      </c>
      <c r="BA466" s="212" t="s">
        <v>282</v>
      </c>
      <c r="BB466" s="212" t="s">
        <v>282</v>
      </c>
      <c r="BC466" s="212" t="s">
        <v>282</v>
      </c>
      <c r="BD466" s="212" t="s">
        <v>282</v>
      </c>
      <c r="BE466" s="212" t="s">
        <v>282</v>
      </c>
    </row>
    <row r="467" spans="1:57" s="212" customFormat="1" x14ac:dyDescent="0.25">
      <c r="A467" s="212" t="s">
        <v>3398</v>
      </c>
      <c r="B467" s="159" t="s">
        <v>15744</v>
      </c>
      <c r="C467" s="212" t="s">
        <v>252</v>
      </c>
      <c r="D467" s="212" t="s">
        <v>282</v>
      </c>
      <c r="E467" s="212" t="s">
        <v>282</v>
      </c>
      <c r="F467" s="159" t="s">
        <v>282</v>
      </c>
      <c r="G467" s="159" t="s">
        <v>282</v>
      </c>
      <c r="H467" s="159" t="s">
        <v>10507</v>
      </c>
      <c r="I467" s="159" t="s">
        <v>273</v>
      </c>
      <c r="J467" s="159" t="s">
        <v>273</v>
      </c>
      <c r="K467" s="159">
        <v>4</v>
      </c>
      <c r="L467" s="159" t="s">
        <v>15742</v>
      </c>
      <c r="M467" s="159" t="s">
        <v>273</v>
      </c>
      <c r="N467" s="159" t="s">
        <v>790</v>
      </c>
      <c r="O467" s="161" t="s">
        <v>282</v>
      </c>
      <c r="P467" s="161" t="s">
        <v>282</v>
      </c>
      <c r="Q467" s="161" t="s">
        <v>282</v>
      </c>
      <c r="R467" s="161" t="s">
        <v>282</v>
      </c>
      <c r="S467" s="161" t="s">
        <v>10507</v>
      </c>
      <c r="T467" s="161" t="s">
        <v>273</v>
      </c>
      <c r="U467" s="161" t="s">
        <v>273</v>
      </c>
      <c r="V467" s="159">
        <v>4</v>
      </c>
      <c r="W467" s="159" t="s">
        <v>15743</v>
      </c>
      <c r="X467" s="159" t="s">
        <v>273</v>
      </c>
      <c r="Y467" s="212" t="s">
        <v>282</v>
      </c>
      <c r="Z467" s="212" t="s">
        <v>282</v>
      </c>
      <c r="AA467" s="212" t="s">
        <v>282</v>
      </c>
      <c r="AB467" s="212" t="s">
        <v>282</v>
      </c>
      <c r="AC467" s="212" t="s">
        <v>282</v>
      </c>
      <c r="AD467" s="212" t="s">
        <v>282</v>
      </c>
      <c r="AE467" s="212" t="s">
        <v>282</v>
      </c>
      <c r="AF467" s="212" t="s">
        <v>282</v>
      </c>
      <c r="AG467" s="212" t="s">
        <v>282</v>
      </c>
      <c r="AH467" s="212" t="s">
        <v>282</v>
      </c>
      <c r="AI467" s="212" t="s">
        <v>282</v>
      </c>
      <c r="AJ467" s="212" t="s">
        <v>282</v>
      </c>
      <c r="AK467" s="212" t="s">
        <v>282</v>
      </c>
      <c r="AL467" s="212" t="s">
        <v>282</v>
      </c>
      <c r="AM467" s="212" t="s">
        <v>282</v>
      </c>
      <c r="AN467" s="212" t="s">
        <v>282</v>
      </c>
      <c r="AO467" s="212" t="s">
        <v>282</v>
      </c>
      <c r="AP467" s="212" t="s">
        <v>282</v>
      </c>
      <c r="AQ467" s="212" t="s">
        <v>282</v>
      </c>
      <c r="AR467" s="212" t="s">
        <v>282</v>
      </c>
      <c r="AS467" s="212" t="s">
        <v>282</v>
      </c>
      <c r="AT467" s="212" t="s">
        <v>282</v>
      </c>
      <c r="AU467" s="212" t="s">
        <v>282</v>
      </c>
      <c r="AV467" s="212" t="s">
        <v>282</v>
      </c>
      <c r="AW467" s="212" t="s">
        <v>282</v>
      </c>
      <c r="AX467" s="212" t="s">
        <v>282</v>
      </c>
      <c r="AY467" s="212" t="s">
        <v>282</v>
      </c>
      <c r="AZ467" s="212" t="s">
        <v>282</v>
      </c>
      <c r="BA467" s="212" t="s">
        <v>282</v>
      </c>
      <c r="BB467" s="212" t="s">
        <v>282</v>
      </c>
      <c r="BC467" s="212" t="s">
        <v>282</v>
      </c>
      <c r="BD467" s="212" t="s">
        <v>282</v>
      </c>
      <c r="BE467" s="212" t="s">
        <v>282</v>
      </c>
    </row>
    <row r="468" spans="1:57" s="212" customFormat="1" x14ac:dyDescent="0.25">
      <c r="A468" s="212" t="s">
        <v>8596</v>
      </c>
      <c r="B468" s="159" t="s">
        <v>282</v>
      </c>
      <c r="C468" s="212" t="s">
        <v>10472</v>
      </c>
      <c r="D468" s="212" t="s">
        <v>282</v>
      </c>
      <c r="E468" s="212" t="s">
        <v>15764</v>
      </c>
      <c r="F468" s="159" t="s">
        <v>183</v>
      </c>
      <c r="G468" s="159" t="s">
        <v>282</v>
      </c>
      <c r="H468" s="159" t="s">
        <v>10761</v>
      </c>
      <c r="I468" s="159" t="s">
        <v>11344</v>
      </c>
      <c r="J468" s="159" t="s">
        <v>273</v>
      </c>
      <c r="K468" s="159">
        <v>12</v>
      </c>
      <c r="L468" s="159" t="s">
        <v>273</v>
      </c>
      <c r="M468" s="159" t="s">
        <v>10534</v>
      </c>
      <c r="N468" s="159" t="s">
        <v>10472</v>
      </c>
      <c r="O468" s="161" t="s">
        <v>282</v>
      </c>
      <c r="P468" s="161" t="s">
        <v>15765</v>
      </c>
      <c r="Q468" s="161" t="s">
        <v>183</v>
      </c>
      <c r="R468" s="161" t="s">
        <v>282</v>
      </c>
      <c r="S468" s="161" t="s">
        <v>10761</v>
      </c>
      <c r="T468" s="161" t="s">
        <v>11344</v>
      </c>
      <c r="U468" s="161" t="s">
        <v>273</v>
      </c>
      <c r="V468" s="159">
        <v>12</v>
      </c>
      <c r="W468" s="159" t="s">
        <v>273</v>
      </c>
      <c r="X468" s="159" t="s">
        <v>10534</v>
      </c>
      <c r="Y468" s="212" t="s">
        <v>8597</v>
      </c>
      <c r="Z468" s="212" t="s">
        <v>15762</v>
      </c>
      <c r="AA468" s="212" t="s">
        <v>15766</v>
      </c>
      <c r="AB468" s="212" t="s">
        <v>183</v>
      </c>
      <c r="AC468" s="212" t="s">
        <v>282</v>
      </c>
      <c r="AD468" s="212" t="s">
        <v>10761</v>
      </c>
      <c r="AE468" s="212" t="s">
        <v>11344</v>
      </c>
      <c r="AF468" s="212" t="s">
        <v>273</v>
      </c>
      <c r="AG468" s="212">
        <v>12</v>
      </c>
      <c r="AH468" s="212" t="s">
        <v>273</v>
      </c>
      <c r="AI468" s="212" t="s">
        <v>10534</v>
      </c>
      <c r="AJ468" s="212" t="s">
        <v>8597</v>
      </c>
      <c r="AK468" s="212" t="s">
        <v>15763</v>
      </c>
      <c r="AL468" s="212" t="s">
        <v>15767</v>
      </c>
      <c r="AM468" s="212" t="s">
        <v>183</v>
      </c>
      <c r="AN468" s="212" t="s">
        <v>282</v>
      </c>
      <c r="AO468" s="212" t="s">
        <v>10761</v>
      </c>
      <c r="AP468" s="212" t="s">
        <v>11344</v>
      </c>
      <c r="AQ468" s="212" t="s">
        <v>273</v>
      </c>
      <c r="AR468" s="212">
        <v>12</v>
      </c>
      <c r="AS468" s="212" t="s">
        <v>273</v>
      </c>
      <c r="AT468" s="212" t="s">
        <v>10534</v>
      </c>
      <c r="AU468" s="212" t="s">
        <v>636</v>
      </c>
      <c r="AV468" s="212" t="s">
        <v>282</v>
      </c>
      <c r="AW468" s="212" t="s">
        <v>15759</v>
      </c>
      <c r="AX468" s="212" t="s">
        <v>282</v>
      </c>
      <c r="AY468" s="212" t="s">
        <v>282</v>
      </c>
      <c r="AZ468" s="212" t="s">
        <v>282</v>
      </c>
      <c r="BA468" s="212" t="s">
        <v>282</v>
      </c>
      <c r="BB468" s="212" t="s">
        <v>282</v>
      </c>
      <c r="BC468" s="212">
        <v>12</v>
      </c>
      <c r="BD468" s="212" t="s">
        <v>282</v>
      </c>
      <c r="BE468" s="212" t="s">
        <v>282</v>
      </c>
    </row>
    <row r="469" spans="1:57" x14ac:dyDescent="0.25">
      <c r="A469" t="s">
        <v>783</v>
      </c>
      <c r="B469" s="159" t="s">
        <v>12273</v>
      </c>
      <c r="C469" t="s">
        <v>257</v>
      </c>
      <c r="D469" t="s">
        <v>282</v>
      </c>
      <c r="E469" t="s">
        <v>282</v>
      </c>
      <c r="F469" s="159" t="s">
        <v>282</v>
      </c>
      <c r="G469" s="159" t="s">
        <v>282</v>
      </c>
      <c r="H469" s="159" t="s">
        <v>10507</v>
      </c>
      <c r="I469" s="159" t="s">
        <v>12272</v>
      </c>
      <c r="J469" s="284" t="s">
        <v>273</v>
      </c>
      <c r="K469" s="159">
        <v>6</v>
      </c>
      <c r="L469" s="159" t="s">
        <v>273</v>
      </c>
      <c r="M469" s="159" t="s">
        <v>273</v>
      </c>
      <c r="N469" t="s">
        <v>790</v>
      </c>
      <c r="O469" s="161" t="s">
        <v>282</v>
      </c>
      <c r="P469" s="161" t="s">
        <v>282</v>
      </c>
      <c r="Q469" s="161" t="s">
        <v>282</v>
      </c>
      <c r="R469" s="161" t="s">
        <v>282</v>
      </c>
      <c r="S469" s="161" t="s">
        <v>10507</v>
      </c>
      <c r="T469" s="161" t="s">
        <v>273</v>
      </c>
      <c r="U469" s="161" t="s">
        <v>273</v>
      </c>
      <c r="V469" s="159">
        <v>6</v>
      </c>
      <c r="W469" s="159" t="s">
        <v>273</v>
      </c>
      <c r="X469" s="159" t="s">
        <v>273</v>
      </c>
      <c r="Y469" s="212" t="s">
        <v>282</v>
      </c>
      <c r="Z469" s="212" t="s">
        <v>282</v>
      </c>
      <c r="AA469" s="212" t="s">
        <v>282</v>
      </c>
      <c r="AB469" s="212" t="s">
        <v>282</v>
      </c>
      <c r="AC469" s="212" t="s">
        <v>282</v>
      </c>
      <c r="AD469" s="212" t="s">
        <v>282</v>
      </c>
      <c r="AE469" s="212" t="s">
        <v>282</v>
      </c>
      <c r="AF469" s="212" t="s">
        <v>282</v>
      </c>
      <c r="AG469" s="212" t="s">
        <v>282</v>
      </c>
      <c r="AH469" s="212" t="s">
        <v>282</v>
      </c>
      <c r="AI469" s="212" t="s">
        <v>282</v>
      </c>
      <c r="AJ469" s="212" t="s">
        <v>282</v>
      </c>
      <c r="AK469" s="212" t="s">
        <v>282</v>
      </c>
      <c r="AL469" s="212" t="s">
        <v>282</v>
      </c>
      <c r="AM469" s="212" t="s">
        <v>282</v>
      </c>
      <c r="AN469" s="212" t="s">
        <v>282</v>
      </c>
      <c r="AO469" s="212" t="s">
        <v>282</v>
      </c>
      <c r="AP469" s="212" t="s">
        <v>282</v>
      </c>
      <c r="AQ469" s="212" t="s">
        <v>282</v>
      </c>
      <c r="AR469" s="212" t="s">
        <v>282</v>
      </c>
      <c r="AS469" s="212" t="s">
        <v>282</v>
      </c>
      <c r="AT469" s="212" t="s">
        <v>282</v>
      </c>
      <c r="AU469" s="212" t="s">
        <v>282</v>
      </c>
      <c r="AV469" s="212" t="s">
        <v>282</v>
      </c>
      <c r="AW469" s="212" t="s">
        <v>282</v>
      </c>
      <c r="AX469" s="212" t="s">
        <v>282</v>
      </c>
      <c r="AY469" s="212" t="s">
        <v>282</v>
      </c>
      <c r="AZ469" s="212" t="s">
        <v>282</v>
      </c>
      <c r="BA469" s="212" t="s">
        <v>282</v>
      </c>
      <c r="BB469" s="212" t="s">
        <v>282</v>
      </c>
      <c r="BC469" s="212" t="s">
        <v>282</v>
      </c>
      <c r="BD469" s="212" t="s">
        <v>282</v>
      </c>
      <c r="BE469" s="212" t="s">
        <v>282</v>
      </c>
    </row>
    <row r="470" spans="1:57" x14ac:dyDescent="0.25">
      <c r="A470" t="s">
        <v>646</v>
      </c>
      <c r="B470" s="159" t="s">
        <v>12285</v>
      </c>
      <c r="C470" t="s">
        <v>255</v>
      </c>
      <c r="D470" t="s">
        <v>282</v>
      </c>
      <c r="E470" t="s">
        <v>282</v>
      </c>
      <c r="F470" s="159" t="s">
        <v>282</v>
      </c>
      <c r="G470" s="159" t="s">
        <v>282</v>
      </c>
      <c r="H470" s="159" t="s">
        <v>10507</v>
      </c>
      <c r="I470" s="159" t="s">
        <v>10713</v>
      </c>
      <c r="J470">
        <v>7</v>
      </c>
      <c r="K470" s="159">
        <v>6</v>
      </c>
      <c r="L470" s="159" t="s">
        <v>273</v>
      </c>
      <c r="M470" s="159" t="s">
        <v>273</v>
      </c>
      <c r="N470" t="s">
        <v>790</v>
      </c>
      <c r="O470" s="161" t="s">
        <v>282</v>
      </c>
      <c r="P470" s="161" t="s">
        <v>282</v>
      </c>
      <c r="Q470" s="161" t="s">
        <v>282</v>
      </c>
      <c r="R470" s="161" t="s">
        <v>282</v>
      </c>
      <c r="S470" s="161" t="s">
        <v>10507</v>
      </c>
      <c r="T470" s="161" t="s">
        <v>273</v>
      </c>
      <c r="U470">
        <v>7</v>
      </c>
      <c r="V470" s="159">
        <v>6</v>
      </c>
      <c r="W470" s="159" t="s">
        <v>273</v>
      </c>
      <c r="X470" s="159" t="s">
        <v>273</v>
      </c>
      <c r="Y470" s="212" t="s">
        <v>282</v>
      </c>
      <c r="Z470" s="212" t="s">
        <v>282</v>
      </c>
      <c r="AA470" s="212" t="s">
        <v>282</v>
      </c>
      <c r="AB470" s="212" t="s">
        <v>282</v>
      </c>
      <c r="AC470" s="212" t="s">
        <v>282</v>
      </c>
      <c r="AD470" s="212" t="s">
        <v>282</v>
      </c>
      <c r="AE470" s="212" t="s">
        <v>282</v>
      </c>
      <c r="AF470" s="212" t="s">
        <v>282</v>
      </c>
      <c r="AG470" s="212" t="s">
        <v>282</v>
      </c>
      <c r="AH470" s="212" t="s">
        <v>282</v>
      </c>
      <c r="AI470" s="212" t="s">
        <v>282</v>
      </c>
      <c r="AJ470" s="212" t="s">
        <v>282</v>
      </c>
      <c r="AK470" s="212" t="s">
        <v>282</v>
      </c>
      <c r="AL470" s="212" t="s">
        <v>282</v>
      </c>
      <c r="AM470" s="212" t="s">
        <v>282</v>
      </c>
      <c r="AN470" s="212" t="s">
        <v>282</v>
      </c>
      <c r="AO470" s="212" t="s">
        <v>282</v>
      </c>
      <c r="AP470" s="212" t="s">
        <v>282</v>
      </c>
      <c r="AQ470" s="212" t="s">
        <v>282</v>
      </c>
      <c r="AR470" s="212" t="s">
        <v>282</v>
      </c>
      <c r="AS470" s="212" t="s">
        <v>282</v>
      </c>
      <c r="AT470" s="212" t="s">
        <v>282</v>
      </c>
      <c r="AU470" s="212" t="s">
        <v>282</v>
      </c>
      <c r="AV470" s="212" t="s">
        <v>282</v>
      </c>
      <c r="AW470" s="212" t="s">
        <v>282</v>
      </c>
      <c r="AX470" s="212" t="s">
        <v>282</v>
      </c>
      <c r="AY470" s="212" t="s">
        <v>282</v>
      </c>
      <c r="AZ470" s="212" t="s">
        <v>282</v>
      </c>
      <c r="BA470" s="212" t="s">
        <v>282</v>
      </c>
      <c r="BB470" s="212" t="s">
        <v>282</v>
      </c>
      <c r="BC470" s="212" t="s">
        <v>282</v>
      </c>
      <c r="BD470" s="212" t="s">
        <v>282</v>
      </c>
      <c r="BE470" s="212" t="s">
        <v>282</v>
      </c>
    </row>
    <row r="471" spans="1:57" s="212" customFormat="1" x14ac:dyDescent="0.25">
      <c r="A471" s="212" t="s">
        <v>14259</v>
      </c>
      <c r="B471" s="159" t="s">
        <v>17798</v>
      </c>
      <c r="C471" s="212" t="s">
        <v>256</v>
      </c>
      <c r="D471" s="212" t="s">
        <v>282</v>
      </c>
      <c r="E471" s="212" t="s">
        <v>282</v>
      </c>
      <c r="F471" s="159" t="s">
        <v>282</v>
      </c>
      <c r="G471" s="159" t="s">
        <v>282</v>
      </c>
      <c r="H471" s="159" t="s">
        <v>10507</v>
      </c>
      <c r="I471" s="159" t="s">
        <v>406</v>
      </c>
      <c r="J471" s="159">
        <v>7</v>
      </c>
      <c r="K471" s="159">
        <v>6</v>
      </c>
      <c r="L471" s="159" t="s">
        <v>273</v>
      </c>
      <c r="M471" s="159" t="s">
        <v>273</v>
      </c>
      <c r="N471" s="159" t="s">
        <v>246</v>
      </c>
      <c r="O471" s="161" t="s">
        <v>282</v>
      </c>
      <c r="P471" s="161" t="s">
        <v>282</v>
      </c>
      <c r="Q471" s="161" t="s">
        <v>282</v>
      </c>
      <c r="R471" s="161" t="s">
        <v>282</v>
      </c>
      <c r="S471" s="161" t="s">
        <v>10507</v>
      </c>
      <c r="T471" s="161" t="s">
        <v>406</v>
      </c>
      <c r="U471" s="161">
        <v>7</v>
      </c>
      <c r="V471" s="159">
        <v>6</v>
      </c>
      <c r="W471" s="159" t="s">
        <v>273</v>
      </c>
      <c r="X471" s="159" t="s">
        <v>273</v>
      </c>
      <c r="Y471" s="212" t="s">
        <v>282</v>
      </c>
      <c r="Z471" s="212" t="s">
        <v>282</v>
      </c>
      <c r="AA471" s="212" t="s">
        <v>282</v>
      </c>
      <c r="AB471" s="212" t="s">
        <v>282</v>
      </c>
      <c r="AC471" s="212" t="s">
        <v>282</v>
      </c>
      <c r="AD471" s="212" t="s">
        <v>282</v>
      </c>
      <c r="AE471" s="212" t="s">
        <v>282</v>
      </c>
      <c r="AF471" s="212" t="s">
        <v>282</v>
      </c>
      <c r="AG471" s="212" t="s">
        <v>282</v>
      </c>
      <c r="AH471" s="212" t="s">
        <v>282</v>
      </c>
      <c r="AI471" s="212" t="s">
        <v>282</v>
      </c>
      <c r="AJ471" s="212" t="s">
        <v>282</v>
      </c>
      <c r="AK471" s="212" t="s">
        <v>282</v>
      </c>
      <c r="AL471" s="212" t="s">
        <v>282</v>
      </c>
      <c r="AM471" s="212" t="s">
        <v>282</v>
      </c>
      <c r="AN471" s="212" t="s">
        <v>282</v>
      </c>
      <c r="AO471" s="212" t="s">
        <v>282</v>
      </c>
      <c r="AP471" s="212" t="s">
        <v>282</v>
      </c>
      <c r="AQ471" s="212" t="s">
        <v>282</v>
      </c>
      <c r="AR471" s="212" t="s">
        <v>282</v>
      </c>
      <c r="AS471" s="212" t="s">
        <v>282</v>
      </c>
      <c r="AT471" s="212" t="s">
        <v>282</v>
      </c>
      <c r="AU471" s="212" t="s">
        <v>282</v>
      </c>
      <c r="AV471" s="212" t="s">
        <v>282</v>
      </c>
      <c r="AW471" s="212" t="s">
        <v>282</v>
      </c>
      <c r="AX471" s="212" t="s">
        <v>282</v>
      </c>
      <c r="AY471" s="212" t="s">
        <v>282</v>
      </c>
      <c r="AZ471" s="212" t="s">
        <v>282</v>
      </c>
      <c r="BA471" s="212" t="s">
        <v>282</v>
      </c>
      <c r="BB471" s="212" t="s">
        <v>282</v>
      </c>
      <c r="BC471" s="212" t="s">
        <v>282</v>
      </c>
      <c r="BD471" s="212" t="s">
        <v>282</v>
      </c>
      <c r="BE471" s="212" t="s">
        <v>282</v>
      </c>
    </row>
    <row r="472" spans="1:57" s="212" customFormat="1" x14ac:dyDescent="0.25">
      <c r="A472" s="212" t="s">
        <v>4535</v>
      </c>
      <c r="B472" s="159" t="s">
        <v>13378</v>
      </c>
      <c r="C472" s="212" t="s">
        <v>246</v>
      </c>
      <c r="D472" s="212" t="s">
        <v>282</v>
      </c>
      <c r="E472" s="212" t="s">
        <v>282</v>
      </c>
      <c r="F472" s="159" t="s">
        <v>282</v>
      </c>
      <c r="G472" s="159" t="s">
        <v>282</v>
      </c>
      <c r="H472" s="159" t="s">
        <v>10507</v>
      </c>
      <c r="I472" s="159" t="s">
        <v>406</v>
      </c>
      <c r="J472" s="159" t="s">
        <v>273</v>
      </c>
      <c r="K472" s="159">
        <v>6</v>
      </c>
      <c r="L472" s="159" t="s">
        <v>11862</v>
      </c>
      <c r="M472" s="159" t="s">
        <v>273</v>
      </c>
      <c r="N472" s="159" t="s">
        <v>263</v>
      </c>
      <c r="O472" s="161" t="s">
        <v>282</v>
      </c>
      <c r="P472" s="161" t="s">
        <v>282</v>
      </c>
      <c r="Q472" s="161" t="s">
        <v>282</v>
      </c>
      <c r="R472" s="161" t="s">
        <v>282</v>
      </c>
      <c r="S472" s="161" t="s">
        <v>10507</v>
      </c>
      <c r="T472" s="161" t="s">
        <v>14254</v>
      </c>
      <c r="U472" s="161" t="s">
        <v>273</v>
      </c>
      <c r="V472" s="159">
        <v>6</v>
      </c>
      <c r="W472" s="159" t="s">
        <v>15332</v>
      </c>
      <c r="X472" s="159" t="s">
        <v>273</v>
      </c>
      <c r="Y472" s="212" t="s">
        <v>282</v>
      </c>
      <c r="Z472" s="212" t="s">
        <v>282</v>
      </c>
      <c r="AA472" s="212" t="s">
        <v>282</v>
      </c>
      <c r="AB472" s="212" t="s">
        <v>282</v>
      </c>
      <c r="AC472" s="212" t="s">
        <v>282</v>
      </c>
      <c r="AD472" s="212" t="s">
        <v>282</v>
      </c>
      <c r="AE472" s="212" t="s">
        <v>282</v>
      </c>
      <c r="AF472" s="212" t="s">
        <v>282</v>
      </c>
      <c r="AG472" s="212" t="s">
        <v>282</v>
      </c>
      <c r="AH472" s="212" t="s">
        <v>282</v>
      </c>
      <c r="AI472" s="212" t="s">
        <v>282</v>
      </c>
      <c r="AJ472" s="212" t="s">
        <v>282</v>
      </c>
      <c r="AK472" s="212" t="s">
        <v>282</v>
      </c>
      <c r="AL472" s="212" t="s">
        <v>282</v>
      </c>
      <c r="AM472" s="212" t="s">
        <v>282</v>
      </c>
      <c r="AN472" s="212" t="s">
        <v>282</v>
      </c>
      <c r="AO472" s="212" t="s">
        <v>282</v>
      </c>
      <c r="AP472" s="212" t="s">
        <v>282</v>
      </c>
      <c r="AQ472" s="212" t="s">
        <v>282</v>
      </c>
      <c r="AR472" s="212" t="s">
        <v>282</v>
      </c>
      <c r="AS472" s="212" t="s">
        <v>282</v>
      </c>
      <c r="AT472" s="212" t="s">
        <v>282</v>
      </c>
      <c r="AU472" s="212" t="s">
        <v>282</v>
      </c>
      <c r="AV472" s="212" t="s">
        <v>282</v>
      </c>
      <c r="AW472" s="212" t="s">
        <v>282</v>
      </c>
      <c r="AX472" s="212" t="s">
        <v>282</v>
      </c>
      <c r="AY472" s="212" t="s">
        <v>282</v>
      </c>
      <c r="AZ472" s="212" t="s">
        <v>282</v>
      </c>
      <c r="BA472" s="212" t="s">
        <v>282</v>
      </c>
      <c r="BB472" s="212" t="s">
        <v>282</v>
      </c>
      <c r="BC472" s="212" t="s">
        <v>282</v>
      </c>
      <c r="BD472" s="212" t="s">
        <v>282</v>
      </c>
      <c r="BE472" s="212" t="s">
        <v>282</v>
      </c>
    </row>
    <row r="473" spans="1:57" x14ac:dyDescent="0.25">
      <c r="A473" t="s">
        <v>265</v>
      </c>
      <c r="B473" s="159" t="s">
        <v>11980</v>
      </c>
      <c r="C473" t="s">
        <v>261</v>
      </c>
      <c r="D473" t="s">
        <v>282</v>
      </c>
      <c r="E473" t="s">
        <v>12287</v>
      </c>
      <c r="F473" s="159" t="s">
        <v>282</v>
      </c>
      <c r="G473" s="159" t="s">
        <v>282</v>
      </c>
      <c r="H473" s="159" t="s">
        <v>10507</v>
      </c>
      <c r="I473" s="159" t="s">
        <v>10771</v>
      </c>
      <c r="J473">
        <v>7</v>
      </c>
      <c r="K473" s="159">
        <v>6</v>
      </c>
      <c r="L473" s="159" t="s">
        <v>12291</v>
      </c>
      <c r="M473" s="159" t="s">
        <v>273</v>
      </c>
      <c r="N473" t="s">
        <v>257</v>
      </c>
      <c r="O473" s="161" t="s">
        <v>282</v>
      </c>
      <c r="P473" s="161" t="s">
        <v>12288</v>
      </c>
      <c r="Q473" s="161" t="s">
        <v>282</v>
      </c>
      <c r="R473" s="161" t="s">
        <v>282</v>
      </c>
      <c r="S473" s="161" t="s">
        <v>10507</v>
      </c>
      <c r="T473" s="161" t="s">
        <v>10527</v>
      </c>
      <c r="U473">
        <v>7</v>
      </c>
      <c r="V473" s="159">
        <v>6</v>
      </c>
      <c r="W473" s="159" t="s">
        <v>12292</v>
      </c>
      <c r="X473" s="159" t="s">
        <v>273</v>
      </c>
      <c r="Y473" s="212" t="s">
        <v>282</v>
      </c>
      <c r="Z473" s="212" t="s">
        <v>282</v>
      </c>
      <c r="AA473" s="212" t="s">
        <v>282</v>
      </c>
      <c r="AB473" s="212" t="s">
        <v>282</v>
      </c>
      <c r="AC473" s="212" t="s">
        <v>282</v>
      </c>
      <c r="AD473" s="212" t="s">
        <v>282</v>
      </c>
      <c r="AE473" s="212" t="s">
        <v>282</v>
      </c>
      <c r="AF473" s="212" t="s">
        <v>282</v>
      </c>
      <c r="AG473" s="212" t="s">
        <v>282</v>
      </c>
      <c r="AH473" s="212" t="s">
        <v>282</v>
      </c>
      <c r="AI473" s="212" t="s">
        <v>282</v>
      </c>
      <c r="AJ473" s="212" t="s">
        <v>282</v>
      </c>
      <c r="AK473" s="212" t="s">
        <v>282</v>
      </c>
      <c r="AL473" s="212" t="s">
        <v>282</v>
      </c>
      <c r="AM473" s="212" t="s">
        <v>282</v>
      </c>
      <c r="AN473" s="212" t="s">
        <v>282</v>
      </c>
      <c r="AO473" s="212" t="s">
        <v>282</v>
      </c>
      <c r="AP473" s="212" t="s">
        <v>282</v>
      </c>
      <c r="AQ473" s="212" t="s">
        <v>282</v>
      </c>
      <c r="AR473" s="212" t="s">
        <v>282</v>
      </c>
      <c r="AS473" s="212" t="s">
        <v>282</v>
      </c>
      <c r="AT473" s="212" t="s">
        <v>282</v>
      </c>
      <c r="AU473" s="212" t="s">
        <v>282</v>
      </c>
      <c r="AV473" s="212" t="s">
        <v>282</v>
      </c>
      <c r="AW473" s="212" t="s">
        <v>282</v>
      </c>
      <c r="AX473" s="212" t="s">
        <v>282</v>
      </c>
      <c r="AY473" s="212" t="s">
        <v>282</v>
      </c>
      <c r="AZ473" s="212" t="s">
        <v>282</v>
      </c>
      <c r="BA473" s="212" t="s">
        <v>282</v>
      </c>
      <c r="BB473" s="212" t="s">
        <v>282</v>
      </c>
      <c r="BC473" s="212" t="s">
        <v>282</v>
      </c>
      <c r="BD473" s="212" t="s">
        <v>282</v>
      </c>
      <c r="BE473" s="212" t="s">
        <v>282</v>
      </c>
    </row>
    <row r="474" spans="1:57" s="212" customFormat="1" x14ac:dyDescent="0.25">
      <c r="A474" s="212" t="s">
        <v>3432</v>
      </c>
      <c r="B474" s="159" t="s">
        <v>282</v>
      </c>
      <c r="C474" s="212" t="s">
        <v>258</v>
      </c>
      <c r="D474" s="212" t="s">
        <v>282</v>
      </c>
      <c r="E474" s="212" t="s">
        <v>12415</v>
      </c>
      <c r="F474" s="159" t="s">
        <v>282</v>
      </c>
      <c r="G474" s="159" t="s">
        <v>282</v>
      </c>
      <c r="H474" s="159" t="s">
        <v>10507</v>
      </c>
      <c r="I474" s="159" t="s">
        <v>13186</v>
      </c>
      <c r="J474" s="159" t="s">
        <v>273</v>
      </c>
      <c r="K474" s="159">
        <v>8</v>
      </c>
      <c r="L474" s="159" t="s">
        <v>273</v>
      </c>
      <c r="M474" s="159" t="s">
        <v>273</v>
      </c>
      <c r="N474" s="159" t="s">
        <v>256</v>
      </c>
      <c r="O474" s="161" t="s">
        <v>282</v>
      </c>
      <c r="P474" s="161" t="s">
        <v>15771</v>
      </c>
      <c r="Q474" s="161" t="s">
        <v>282</v>
      </c>
      <c r="R474" s="161" t="s">
        <v>282</v>
      </c>
      <c r="S474" s="161" t="s">
        <v>10507</v>
      </c>
      <c r="T474" s="161" t="s">
        <v>15772</v>
      </c>
      <c r="U474" s="161" t="s">
        <v>273</v>
      </c>
      <c r="V474" s="159">
        <v>8</v>
      </c>
      <c r="W474" s="159" t="s">
        <v>273</v>
      </c>
      <c r="X474" s="159" t="s">
        <v>273</v>
      </c>
      <c r="Y474" s="212" t="s">
        <v>282</v>
      </c>
      <c r="Z474" s="212" t="s">
        <v>282</v>
      </c>
      <c r="AA474" s="212" t="s">
        <v>282</v>
      </c>
      <c r="AB474" s="212" t="s">
        <v>282</v>
      </c>
      <c r="AC474" s="212" t="s">
        <v>282</v>
      </c>
      <c r="AD474" s="212" t="s">
        <v>282</v>
      </c>
      <c r="AE474" s="212" t="s">
        <v>282</v>
      </c>
      <c r="AF474" s="212" t="s">
        <v>282</v>
      </c>
      <c r="AG474" s="212" t="s">
        <v>282</v>
      </c>
      <c r="AH474" s="212" t="s">
        <v>282</v>
      </c>
      <c r="AI474" s="212" t="s">
        <v>282</v>
      </c>
      <c r="AJ474" s="212" t="s">
        <v>282</v>
      </c>
      <c r="AK474" s="212" t="s">
        <v>282</v>
      </c>
      <c r="AL474" s="212" t="s">
        <v>282</v>
      </c>
      <c r="AM474" s="212" t="s">
        <v>282</v>
      </c>
      <c r="AN474" s="212" t="s">
        <v>282</v>
      </c>
      <c r="AO474" s="212" t="s">
        <v>282</v>
      </c>
      <c r="AP474" s="212" t="s">
        <v>282</v>
      </c>
      <c r="AQ474" s="212" t="s">
        <v>282</v>
      </c>
      <c r="AR474" s="212" t="s">
        <v>282</v>
      </c>
      <c r="AS474" s="212" t="s">
        <v>282</v>
      </c>
      <c r="AT474" s="212" t="s">
        <v>282</v>
      </c>
      <c r="AU474" s="212" t="s">
        <v>282</v>
      </c>
      <c r="AV474" s="212" t="s">
        <v>282</v>
      </c>
      <c r="AW474" s="212" t="s">
        <v>282</v>
      </c>
      <c r="AX474" s="212" t="s">
        <v>282</v>
      </c>
      <c r="AY474" s="212" t="s">
        <v>282</v>
      </c>
      <c r="AZ474" s="212" t="s">
        <v>282</v>
      </c>
      <c r="BA474" s="212" t="s">
        <v>282</v>
      </c>
      <c r="BB474" s="212" t="s">
        <v>282</v>
      </c>
      <c r="BC474" s="212" t="s">
        <v>282</v>
      </c>
      <c r="BD474" s="212" t="s">
        <v>282</v>
      </c>
      <c r="BE474" s="212" t="s">
        <v>282</v>
      </c>
    </row>
    <row r="475" spans="1:57" s="212" customFormat="1" x14ac:dyDescent="0.25">
      <c r="A475" s="212" t="s">
        <v>14562</v>
      </c>
      <c r="B475" s="159" t="s">
        <v>282</v>
      </c>
      <c r="C475" s="212" t="s">
        <v>258</v>
      </c>
      <c r="D475" s="212" t="s">
        <v>282</v>
      </c>
      <c r="E475" s="212" t="s">
        <v>282</v>
      </c>
      <c r="F475" s="159" t="s">
        <v>282</v>
      </c>
      <c r="G475" s="159" t="s">
        <v>282</v>
      </c>
      <c r="H475" s="159" t="s">
        <v>10507</v>
      </c>
      <c r="I475" s="159" t="s">
        <v>4317</v>
      </c>
      <c r="J475" s="212">
        <v>7</v>
      </c>
      <c r="K475" s="159">
        <v>8</v>
      </c>
      <c r="L475" s="159" t="s">
        <v>14302</v>
      </c>
      <c r="M475" s="159" t="s">
        <v>273</v>
      </c>
      <c r="N475" s="212" t="s">
        <v>15334</v>
      </c>
      <c r="O475" s="161" t="s">
        <v>282</v>
      </c>
      <c r="P475" s="161" t="s">
        <v>15338</v>
      </c>
      <c r="Q475" s="161" t="s">
        <v>183</v>
      </c>
      <c r="R475" s="161" t="s">
        <v>282</v>
      </c>
      <c r="S475" s="161" t="s">
        <v>10581</v>
      </c>
      <c r="T475" s="161" t="s">
        <v>15339</v>
      </c>
      <c r="U475" s="212">
        <v>7</v>
      </c>
      <c r="V475" s="159">
        <v>8</v>
      </c>
      <c r="W475" s="159" t="s">
        <v>273</v>
      </c>
      <c r="X475" s="159" t="s">
        <v>273</v>
      </c>
      <c r="Y475" s="212" t="s">
        <v>282</v>
      </c>
      <c r="Z475" s="212" t="s">
        <v>282</v>
      </c>
      <c r="AA475" s="212" t="s">
        <v>282</v>
      </c>
      <c r="AB475" s="212" t="s">
        <v>282</v>
      </c>
      <c r="AC475" s="212" t="s">
        <v>282</v>
      </c>
      <c r="AD475" s="212" t="s">
        <v>282</v>
      </c>
      <c r="AE475" s="212" t="s">
        <v>282</v>
      </c>
      <c r="AF475" s="212" t="s">
        <v>282</v>
      </c>
      <c r="AG475" s="212" t="s">
        <v>282</v>
      </c>
      <c r="AH475" s="212" t="s">
        <v>282</v>
      </c>
      <c r="AI475" s="212" t="s">
        <v>282</v>
      </c>
      <c r="AJ475" s="212" t="s">
        <v>282</v>
      </c>
      <c r="AK475" s="212" t="s">
        <v>282</v>
      </c>
      <c r="AL475" s="212" t="s">
        <v>282</v>
      </c>
      <c r="AM475" s="212" t="s">
        <v>282</v>
      </c>
      <c r="AN475" s="212" t="s">
        <v>282</v>
      </c>
      <c r="AO475" s="212" t="s">
        <v>282</v>
      </c>
      <c r="AP475" s="212" t="s">
        <v>282</v>
      </c>
      <c r="AQ475" s="212" t="s">
        <v>282</v>
      </c>
      <c r="AR475" s="212" t="s">
        <v>282</v>
      </c>
      <c r="AS475" s="212" t="s">
        <v>282</v>
      </c>
      <c r="AT475" s="212" t="s">
        <v>282</v>
      </c>
      <c r="AU475" s="212" t="s">
        <v>282</v>
      </c>
      <c r="AV475" s="212" t="s">
        <v>282</v>
      </c>
      <c r="AW475" s="212" t="s">
        <v>282</v>
      </c>
      <c r="AX475" s="212" t="s">
        <v>282</v>
      </c>
      <c r="AY475" s="212" t="s">
        <v>282</v>
      </c>
      <c r="AZ475" s="212" t="s">
        <v>282</v>
      </c>
      <c r="BA475" s="212" t="s">
        <v>282</v>
      </c>
      <c r="BB475" s="212" t="s">
        <v>282</v>
      </c>
      <c r="BC475" s="212" t="s">
        <v>282</v>
      </c>
      <c r="BD475" s="212" t="s">
        <v>282</v>
      </c>
      <c r="BE475" s="212" t="s">
        <v>282</v>
      </c>
    </row>
    <row r="476" spans="1:57" x14ac:dyDescent="0.25">
      <c r="A476" t="s">
        <v>4684</v>
      </c>
      <c r="B476" s="159" t="s">
        <v>282</v>
      </c>
      <c r="C476" t="s">
        <v>763</v>
      </c>
      <c r="D476" t="s">
        <v>10674</v>
      </c>
      <c r="E476" t="s">
        <v>12194</v>
      </c>
      <c r="F476" s="159" t="s">
        <v>183</v>
      </c>
      <c r="G476" s="159" t="s">
        <v>282</v>
      </c>
      <c r="H476" s="159" t="s">
        <v>448</v>
      </c>
      <c r="I476" s="159" t="s">
        <v>12298</v>
      </c>
      <c r="J476" s="284" t="s">
        <v>10661</v>
      </c>
      <c r="K476" s="284" t="s">
        <v>12299</v>
      </c>
      <c r="L476" s="159" t="s">
        <v>12300</v>
      </c>
      <c r="M476" s="159" t="s">
        <v>12297</v>
      </c>
      <c r="N476" t="s">
        <v>306</v>
      </c>
      <c r="O476" s="161" t="s">
        <v>282</v>
      </c>
      <c r="P476" s="161" t="s">
        <v>12303</v>
      </c>
      <c r="Q476" s="161" t="s">
        <v>282</v>
      </c>
      <c r="R476" s="161" t="s">
        <v>282</v>
      </c>
      <c r="S476" s="161" t="s">
        <v>282</v>
      </c>
      <c r="T476" s="161" t="s">
        <v>282</v>
      </c>
      <c r="U476" s="161" t="s">
        <v>282</v>
      </c>
      <c r="V476" s="159">
        <v>4</v>
      </c>
      <c r="W476" s="159" t="s">
        <v>282</v>
      </c>
      <c r="X476" s="159" t="s">
        <v>282</v>
      </c>
      <c r="Y476" s="212" t="s">
        <v>282</v>
      </c>
      <c r="Z476" s="212" t="s">
        <v>282</v>
      </c>
      <c r="AA476" s="212" t="s">
        <v>282</v>
      </c>
      <c r="AB476" s="212" t="s">
        <v>282</v>
      </c>
      <c r="AC476" s="212" t="s">
        <v>282</v>
      </c>
      <c r="AD476" s="212" t="s">
        <v>282</v>
      </c>
      <c r="AE476" s="212" t="s">
        <v>282</v>
      </c>
      <c r="AF476" s="212" t="s">
        <v>282</v>
      </c>
      <c r="AG476" s="212" t="s">
        <v>282</v>
      </c>
      <c r="AH476" s="212" t="s">
        <v>282</v>
      </c>
      <c r="AI476" s="212" t="s">
        <v>282</v>
      </c>
      <c r="AJ476" s="212" t="s">
        <v>282</v>
      </c>
      <c r="AK476" s="212" t="s">
        <v>282</v>
      </c>
      <c r="AL476" s="212" t="s">
        <v>282</v>
      </c>
      <c r="AM476" s="212" t="s">
        <v>282</v>
      </c>
      <c r="AN476" s="212" t="s">
        <v>282</v>
      </c>
      <c r="AO476" s="212" t="s">
        <v>282</v>
      </c>
      <c r="AP476" s="212" t="s">
        <v>282</v>
      </c>
      <c r="AQ476" s="212" t="s">
        <v>282</v>
      </c>
      <c r="AR476" s="212" t="s">
        <v>282</v>
      </c>
      <c r="AS476" s="212" t="s">
        <v>282</v>
      </c>
      <c r="AT476" s="212" t="s">
        <v>282</v>
      </c>
      <c r="AU476" s="212" t="s">
        <v>282</v>
      </c>
      <c r="AV476" s="212" t="s">
        <v>282</v>
      </c>
      <c r="AW476" s="212" t="s">
        <v>282</v>
      </c>
      <c r="AX476" s="212" t="s">
        <v>282</v>
      </c>
      <c r="AY476" s="212" t="s">
        <v>282</v>
      </c>
      <c r="AZ476" s="212" t="s">
        <v>282</v>
      </c>
      <c r="BA476" s="212" t="s">
        <v>282</v>
      </c>
      <c r="BB476" s="212" t="s">
        <v>282</v>
      </c>
      <c r="BC476" s="212" t="s">
        <v>282</v>
      </c>
      <c r="BD476" s="212" t="s">
        <v>282</v>
      </c>
      <c r="BE476" s="212" t="s">
        <v>282</v>
      </c>
    </row>
    <row r="477" spans="1:57" s="212" customFormat="1" x14ac:dyDescent="0.25">
      <c r="A477" s="212" t="s">
        <v>16966</v>
      </c>
      <c r="B477" s="159" t="s">
        <v>282</v>
      </c>
      <c r="C477" s="212" t="s">
        <v>14274</v>
      </c>
      <c r="D477" s="212" t="s">
        <v>282</v>
      </c>
      <c r="E477" s="212" t="s">
        <v>17440</v>
      </c>
      <c r="F477" s="159" t="s">
        <v>182</v>
      </c>
      <c r="G477" s="159" t="s">
        <v>273</v>
      </c>
      <c r="H477" s="159" t="s">
        <v>448</v>
      </c>
      <c r="I477" s="159" t="s">
        <v>10751</v>
      </c>
      <c r="J477" s="302">
        <v>1</v>
      </c>
      <c r="K477" s="302">
        <v>8</v>
      </c>
      <c r="L477" s="301" t="s">
        <v>17442</v>
      </c>
      <c r="M477" s="159" t="s">
        <v>17439</v>
      </c>
      <c r="N477" s="212" t="s">
        <v>682</v>
      </c>
      <c r="O477" s="161" t="s">
        <v>282</v>
      </c>
      <c r="P477" s="161" t="s">
        <v>17445</v>
      </c>
      <c r="Q477" s="161" t="s">
        <v>182</v>
      </c>
      <c r="R477" s="161" t="s">
        <v>273</v>
      </c>
      <c r="S477" s="161" t="s">
        <v>448</v>
      </c>
      <c r="T477" s="161" t="s">
        <v>10751</v>
      </c>
      <c r="U477" s="161">
        <v>1</v>
      </c>
      <c r="V477" s="159">
        <v>8</v>
      </c>
      <c r="W477" s="159" t="s">
        <v>17443</v>
      </c>
      <c r="X477" s="159" t="s">
        <v>273</v>
      </c>
      <c r="Y477" s="212" t="s">
        <v>282</v>
      </c>
      <c r="Z477" s="212" t="s">
        <v>282</v>
      </c>
      <c r="AA477" s="212" t="s">
        <v>282</v>
      </c>
      <c r="AB477" s="212" t="s">
        <v>282</v>
      </c>
      <c r="AC477" s="212" t="s">
        <v>282</v>
      </c>
      <c r="AD477" s="212" t="s">
        <v>282</v>
      </c>
      <c r="AE477" s="212" t="s">
        <v>282</v>
      </c>
      <c r="AF477" s="212" t="s">
        <v>282</v>
      </c>
      <c r="AG477" s="212" t="s">
        <v>282</v>
      </c>
      <c r="AH477" s="212" t="s">
        <v>282</v>
      </c>
      <c r="AI477" s="212" t="s">
        <v>282</v>
      </c>
      <c r="AJ477" s="212" t="s">
        <v>282</v>
      </c>
      <c r="AK477" s="212" t="s">
        <v>282</v>
      </c>
      <c r="AL477" s="212" t="s">
        <v>282</v>
      </c>
      <c r="AM477" s="212" t="s">
        <v>282</v>
      </c>
      <c r="AN477" s="212" t="s">
        <v>282</v>
      </c>
      <c r="AO477" s="212" t="s">
        <v>282</v>
      </c>
      <c r="AP477" s="212" t="s">
        <v>282</v>
      </c>
      <c r="AQ477" s="212" t="s">
        <v>282</v>
      </c>
      <c r="AR477" s="212" t="s">
        <v>282</v>
      </c>
      <c r="AS477" s="212" t="s">
        <v>282</v>
      </c>
      <c r="AT477" s="212" t="s">
        <v>282</v>
      </c>
      <c r="AU477" s="212" t="s">
        <v>282</v>
      </c>
      <c r="AV477" s="212" t="s">
        <v>282</v>
      </c>
      <c r="AW477" s="212" t="s">
        <v>282</v>
      </c>
      <c r="AX477" s="212" t="s">
        <v>282</v>
      </c>
      <c r="AY477" s="212" t="s">
        <v>282</v>
      </c>
      <c r="AZ477" s="212" t="s">
        <v>282</v>
      </c>
      <c r="BA477" s="212" t="s">
        <v>282</v>
      </c>
      <c r="BB477" s="212" t="s">
        <v>282</v>
      </c>
      <c r="BC477" s="212" t="s">
        <v>282</v>
      </c>
      <c r="BD477" s="212" t="s">
        <v>282</v>
      </c>
      <c r="BE477" s="212" t="s">
        <v>282</v>
      </c>
    </row>
    <row r="478" spans="1:57" s="212" customFormat="1" x14ac:dyDescent="0.25">
      <c r="A478" s="212" t="s">
        <v>7635</v>
      </c>
      <c r="B478" s="159" t="s">
        <v>13378</v>
      </c>
      <c r="C478" s="212" t="s">
        <v>256</v>
      </c>
      <c r="D478" s="212" t="s">
        <v>282</v>
      </c>
      <c r="E478" s="212" t="s">
        <v>282</v>
      </c>
      <c r="F478" s="159" t="s">
        <v>282</v>
      </c>
      <c r="G478" s="159" t="s">
        <v>282</v>
      </c>
      <c r="H478" s="159" t="s">
        <v>10507</v>
      </c>
      <c r="I478" s="159" t="s">
        <v>11146</v>
      </c>
      <c r="J478" s="284" t="s">
        <v>273</v>
      </c>
      <c r="K478" s="302">
        <v>6</v>
      </c>
      <c r="L478" s="159" t="s">
        <v>15119</v>
      </c>
      <c r="M478" s="159" t="s">
        <v>273</v>
      </c>
      <c r="N478" s="159" t="s">
        <v>790</v>
      </c>
      <c r="O478" s="161" t="s">
        <v>282</v>
      </c>
      <c r="P478" s="161" t="s">
        <v>282</v>
      </c>
      <c r="Q478" s="161" t="s">
        <v>282</v>
      </c>
      <c r="R478" s="161" t="s">
        <v>282</v>
      </c>
      <c r="S478" s="161" t="s">
        <v>10507</v>
      </c>
      <c r="T478" s="161" t="s">
        <v>273</v>
      </c>
      <c r="U478" s="161" t="s">
        <v>273</v>
      </c>
      <c r="V478" s="159">
        <v>6</v>
      </c>
      <c r="W478" s="159" t="s">
        <v>273</v>
      </c>
      <c r="X478" s="159" t="s">
        <v>273</v>
      </c>
      <c r="Y478" s="212" t="s">
        <v>282</v>
      </c>
      <c r="Z478" s="212" t="s">
        <v>282</v>
      </c>
      <c r="AA478" s="212" t="s">
        <v>282</v>
      </c>
      <c r="AB478" s="212" t="s">
        <v>282</v>
      </c>
      <c r="AC478" s="212" t="s">
        <v>282</v>
      </c>
      <c r="AD478" s="212" t="s">
        <v>282</v>
      </c>
      <c r="AE478" s="212" t="s">
        <v>282</v>
      </c>
      <c r="AF478" s="212" t="s">
        <v>282</v>
      </c>
      <c r="AG478" s="212" t="s">
        <v>282</v>
      </c>
      <c r="AH478" s="212" t="s">
        <v>282</v>
      </c>
      <c r="AI478" s="212" t="s">
        <v>282</v>
      </c>
      <c r="AJ478" s="212" t="s">
        <v>282</v>
      </c>
      <c r="AK478" s="212" t="s">
        <v>282</v>
      </c>
      <c r="AL478" s="212" t="s">
        <v>282</v>
      </c>
      <c r="AM478" s="212" t="s">
        <v>282</v>
      </c>
      <c r="AN478" s="212" t="s">
        <v>282</v>
      </c>
      <c r="AO478" s="212" t="s">
        <v>282</v>
      </c>
      <c r="AP478" s="212" t="s">
        <v>282</v>
      </c>
      <c r="AQ478" s="212" t="s">
        <v>282</v>
      </c>
      <c r="AR478" s="212" t="s">
        <v>282</v>
      </c>
      <c r="AS478" s="212" t="s">
        <v>282</v>
      </c>
      <c r="AT478" s="212" t="s">
        <v>282</v>
      </c>
      <c r="AU478" s="212" t="s">
        <v>282</v>
      </c>
      <c r="AV478" s="212" t="s">
        <v>282</v>
      </c>
      <c r="AW478" s="212" t="s">
        <v>282</v>
      </c>
      <c r="AX478" s="212" t="s">
        <v>282</v>
      </c>
      <c r="AY478" s="212" t="s">
        <v>282</v>
      </c>
      <c r="AZ478" s="212" t="s">
        <v>282</v>
      </c>
      <c r="BA478" s="212" t="s">
        <v>282</v>
      </c>
      <c r="BB478" s="212" t="s">
        <v>282</v>
      </c>
      <c r="BC478" s="212" t="s">
        <v>282</v>
      </c>
      <c r="BD478" s="212" t="s">
        <v>282</v>
      </c>
      <c r="BE478" s="212" t="s">
        <v>282</v>
      </c>
    </row>
    <row r="479" spans="1:57" s="212" customFormat="1" x14ac:dyDescent="0.25">
      <c r="A479" s="212" t="s">
        <v>7637</v>
      </c>
      <c r="B479" s="159" t="s">
        <v>13378</v>
      </c>
      <c r="C479" s="212" t="s">
        <v>256</v>
      </c>
      <c r="D479" s="212" t="s">
        <v>282</v>
      </c>
      <c r="E479" s="212" t="s">
        <v>282</v>
      </c>
      <c r="F479" s="159" t="s">
        <v>282</v>
      </c>
      <c r="G479" s="159" t="s">
        <v>282</v>
      </c>
      <c r="H479" s="159" t="s">
        <v>10507</v>
      </c>
      <c r="I479" s="159" t="s">
        <v>10508</v>
      </c>
      <c r="J479" s="284" t="s">
        <v>273</v>
      </c>
      <c r="K479" s="302">
        <v>6</v>
      </c>
      <c r="L479" s="301" t="s">
        <v>10799</v>
      </c>
      <c r="M479" s="301" t="s">
        <v>273</v>
      </c>
      <c r="N479" s="301" t="s">
        <v>790</v>
      </c>
      <c r="O479" s="313" t="s">
        <v>282</v>
      </c>
      <c r="P479" s="313" t="s">
        <v>282</v>
      </c>
      <c r="Q479" s="313" t="s">
        <v>282</v>
      </c>
      <c r="R479" s="313" t="s">
        <v>282</v>
      </c>
      <c r="S479" s="313" t="s">
        <v>10507</v>
      </c>
      <c r="T479" s="313" t="s">
        <v>273</v>
      </c>
      <c r="U479" s="313" t="s">
        <v>273</v>
      </c>
      <c r="V479" s="159">
        <v>6</v>
      </c>
      <c r="W479" s="159" t="s">
        <v>273</v>
      </c>
      <c r="X479" s="159" t="s">
        <v>273</v>
      </c>
      <c r="Y479" s="212" t="s">
        <v>282</v>
      </c>
      <c r="Z479" s="212" t="s">
        <v>282</v>
      </c>
      <c r="AA479" s="212" t="s">
        <v>282</v>
      </c>
      <c r="AB479" s="212" t="s">
        <v>282</v>
      </c>
      <c r="AC479" s="212" t="s">
        <v>282</v>
      </c>
      <c r="AD479" s="212" t="s">
        <v>282</v>
      </c>
      <c r="AE479" s="212" t="s">
        <v>282</v>
      </c>
      <c r="AF479" s="212" t="s">
        <v>282</v>
      </c>
      <c r="AG479" s="212" t="s">
        <v>282</v>
      </c>
      <c r="AH479" s="212" t="s">
        <v>282</v>
      </c>
      <c r="AI479" s="212" t="s">
        <v>282</v>
      </c>
      <c r="AJ479" s="212" t="s">
        <v>282</v>
      </c>
      <c r="AK479" s="212" t="s">
        <v>282</v>
      </c>
      <c r="AL479" s="212" t="s">
        <v>282</v>
      </c>
      <c r="AM479" s="212" t="s">
        <v>282</v>
      </c>
      <c r="AN479" s="212" t="s">
        <v>282</v>
      </c>
      <c r="AO479" s="212" t="s">
        <v>282</v>
      </c>
      <c r="AP479" s="212" t="s">
        <v>282</v>
      </c>
      <c r="AQ479" s="212" t="s">
        <v>282</v>
      </c>
      <c r="AR479" s="212" t="s">
        <v>282</v>
      </c>
      <c r="AS479" s="212" t="s">
        <v>282</v>
      </c>
      <c r="AT479" s="212" t="s">
        <v>282</v>
      </c>
      <c r="AU479" s="212" t="s">
        <v>282</v>
      </c>
      <c r="AV479" s="212" t="s">
        <v>282</v>
      </c>
      <c r="AW479" s="212" t="s">
        <v>282</v>
      </c>
      <c r="AX479" s="212" t="s">
        <v>282</v>
      </c>
      <c r="AY479" s="212" t="s">
        <v>282</v>
      </c>
      <c r="AZ479" s="212" t="s">
        <v>282</v>
      </c>
      <c r="BA479" s="212" t="s">
        <v>282</v>
      </c>
      <c r="BB479" s="212" t="s">
        <v>282</v>
      </c>
      <c r="BC479" s="212" t="s">
        <v>282</v>
      </c>
      <c r="BD479" s="212" t="s">
        <v>282</v>
      </c>
      <c r="BE479" s="212" t="s">
        <v>282</v>
      </c>
    </row>
    <row r="480" spans="1:57" s="212" customFormat="1" x14ac:dyDescent="0.25">
      <c r="A480" s="212" t="s">
        <v>7651</v>
      </c>
      <c r="B480" s="159" t="s">
        <v>13378</v>
      </c>
      <c r="C480" s="212" t="s">
        <v>256</v>
      </c>
      <c r="D480" s="212" t="s">
        <v>282</v>
      </c>
      <c r="E480" s="212" t="s">
        <v>282</v>
      </c>
      <c r="F480" s="159" t="s">
        <v>282</v>
      </c>
      <c r="G480" s="159" t="s">
        <v>282</v>
      </c>
      <c r="H480" s="159" t="s">
        <v>10507</v>
      </c>
      <c r="I480" s="159" t="s">
        <v>10508</v>
      </c>
      <c r="J480" s="284" t="s">
        <v>273</v>
      </c>
      <c r="K480" s="302">
        <v>6</v>
      </c>
      <c r="L480" s="301" t="s">
        <v>10799</v>
      </c>
      <c r="M480" s="301" t="s">
        <v>273</v>
      </c>
      <c r="N480" s="301" t="s">
        <v>263</v>
      </c>
      <c r="O480" s="313" t="s">
        <v>282</v>
      </c>
      <c r="P480" s="313" t="s">
        <v>282</v>
      </c>
      <c r="Q480" s="313" t="s">
        <v>282</v>
      </c>
      <c r="R480" s="313" t="s">
        <v>282</v>
      </c>
      <c r="S480" s="313" t="s">
        <v>10507</v>
      </c>
      <c r="T480" s="313" t="s">
        <v>10654</v>
      </c>
      <c r="U480" s="313" t="s">
        <v>273</v>
      </c>
      <c r="V480" s="159">
        <v>6</v>
      </c>
      <c r="W480" s="159" t="s">
        <v>273</v>
      </c>
      <c r="X480" s="159" t="s">
        <v>273</v>
      </c>
      <c r="Y480" s="212" t="s">
        <v>282</v>
      </c>
      <c r="Z480" s="212" t="s">
        <v>282</v>
      </c>
      <c r="AA480" s="212" t="s">
        <v>282</v>
      </c>
      <c r="AB480" s="212" t="s">
        <v>282</v>
      </c>
      <c r="AC480" s="212" t="s">
        <v>282</v>
      </c>
      <c r="AD480" s="212" t="s">
        <v>282</v>
      </c>
      <c r="AE480" s="212" t="s">
        <v>282</v>
      </c>
      <c r="AF480" s="212" t="s">
        <v>282</v>
      </c>
      <c r="AG480" s="212" t="s">
        <v>282</v>
      </c>
      <c r="AH480" s="212" t="s">
        <v>282</v>
      </c>
      <c r="AI480" s="212" t="s">
        <v>282</v>
      </c>
      <c r="AJ480" s="212" t="s">
        <v>282</v>
      </c>
      <c r="AK480" s="212" t="s">
        <v>282</v>
      </c>
      <c r="AL480" s="212" t="s">
        <v>282</v>
      </c>
      <c r="AM480" s="212" t="s">
        <v>282</v>
      </c>
      <c r="AN480" s="212" t="s">
        <v>282</v>
      </c>
      <c r="AO480" s="212" t="s">
        <v>282</v>
      </c>
      <c r="AP480" s="212" t="s">
        <v>282</v>
      </c>
      <c r="AQ480" s="212" t="s">
        <v>282</v>
      </c>
      <c r="AR480" s="212" t="s">
        <v>282</v>
      </c>
      <c r="AS480" s="212" t="s">
        <v>282</v>
      </c>
      <c r="AT480" s="212" t="s">
        <v>282</v>
      </c>
      <c r="AU480" s="212" t="s">
        <v>282</v>
      </c>
      <c r="AV480" s="212" t="s">
        <v>282</v>
      </c>
      <c r="AW480" s="212" t="s">
        <v>282</v>
      </c>
      <c r="AX480" s="212" t="s">
        <v>282</v>
      </c>
      <c r="AY480" s="212" t="s">
        <v>282</v>
      </c>
      <c r="AZ480" s="212" t="s">
        <v>282</v>
      </c>
      <c r="BA480" s="212" t="s">
        <v>282</v>
      </c>
      <c r="BB480" s="212" t="s">
        <v>282</v>
      </c>
      <c r="BC480" s="212" t="s">
        <v>282</v>
      </c>
      <c r="BD480" s="212" t="s">
        <v>282</v>
      </c>
      <c r="BE480" s="212" t="s">
        <v>282</v>
      </c>
    </row>
    <row r="481" spans="1:57" s="212" customFormat="1" x14ac:dyDescent="0.25">
      <c r="A481" s="212" t="s">
        <v>7653</v>
      </c>
      <c r="B481" s="159" t="s">
        <v>13378</v>
      </c>
      <c r="C481" s="212" t="s">
        <v>256</v>
      </c>
      <c r="D481" s="212" t="s">
        <v>282</v>
      </c>
      <c r="E481" s="212" t="s">
        <v>282</v>
      </c>
      <c r="F481" s="159" t="s">
        <v>282</v>
      </c>
      <c r="G481" s="159" t="s">
        <v>282</v>
      </c>
      <c r="H481" s="159" t="s">
        <v>10507</v>
      </c>
      <c r="I481" s="159" t="s">
        <v>13991</v>
      </c>
      <c r="J481" s="284" t="s">
        <v>273</v>
      </c>
      <c r="K481" s="302">
        <v>6</v>
      </c>
      <c r="L481" s="301" t="s">
        <v>273</v>
      </c>
      <c r="M481" s="301" t="s">
        <v>273</v>
      </c>
      <c r="N481" s="301" t="s">
        <v>263</v>
      </c>
      <c r="O481" s="313" t="s">
        <v>282</v>
      </c>
      <c r="P481" s="313" t="s">
        <v>282</v>
      </c>
      <c r="Q481" s="313" t="s">
        <v>282</v>
      </c>
      <c r="R481" s="313" t="s">
        <v>282</v>
      </c>
      <c r="S481" s="313" t="s">
        <v>10507</v>
      </c>
      <c r="T481" s="313" t="s">
        <v>11056</v>
      </c>
      <c r="U481" s="313" t="s">
        <v>273</v>
      </c>
      <c r="V481" s="159">
        <v>6</v>
      </c>
      <c r="W481" s="159" t="s">
        <v>273</v>
      </c>
      <c r="X481" s="159" t="s">
        <v>273</v>
      </c>
      <c r="Y481" s="212" t="s">
        <v>282</v>
      </c>
      <c r="Z481" s="212" t="s">
        <v>282</v>
      </c>
      <c r="AA481" s="212" t="s">
        <v>282</v>
      </c>
      <c r="AB481" s="212" t="s">
        <v>282</v>
      </c>
      <c r="AC481" s="212" t="s">
        <v>282</v>
      </c>
      <c r="AD481" s="212" t="s">
        <v>282</v>
      </c>
      <c r="AE481" s="212" t="s">
        <v>282</v>
      </c>
      <c r="AF481" s="212" t="s">
        <v>282</v>
      </c>
      <c r="AG481" s="212" t="s">
        <v>282</v>
      </c>
      <c r="AH481" s="212" t="s">
        <v>282</v>
      </c>
      <c r="AI481" s="212" t="s">
        <v>282</v>
      </c>
      <c r="AJ481" s="212" t="s">
        <v>282</v>
      </c>
      <c r="AK481" s="212" t="s">
        <v>282</v>
      </c>
      <c r="AL481" s="212" t="s">
        <v>282</v>
      </c>
      <c r="AM481" s="212" t="s">
        <v>282</v>
      </c>
      <c r="AN481" s="212" t="s">
        <v>282</v>
      </c>
      <c r="AO481" s="212" t="s">
        <v>282</v>
      </c>
      <c r="AP481" s="212" t="s">
        <v>282</v>
      </c>
      <c r="AQ481" s="212" t="s">
        <v>282</v>
      </c>
      <c r="AR481" s="212" t="s">
        <v>282</v>
      </c>
      <c r="AS481" s="212" t="s">
        <v>282</v>
      </c>
      <c r="AT481" s="212" t="s">
        <v>282</v>
      </c>
      <c r="AU481" s="212" t="s">
        <v>282</v>
      </c>
      <c r="AV481" s="212" t="s">
        <v>282</v>
      </c>
      <c r="AW481" s="212" t="s">
        <v>282</v>
      </c>
      <c r="AX481" s="212" t="s">
        <v>282</v>
      </c>
      <c r="AY481" s="212" t="s">
        <v>282</v>
      </c>
      <c r="AZ481" s="212" t="s">
        <v>282</v>
      </c>
      <c r="BA481" s="212" t="s">
        <v>282</v>
      </c>
      <c r="BB481" s="212" t="s">
        <v>282</v>
      </c>
      <c r="BC481" s="212" t="s">
        <v>282</v>
      </c>
      <c r="BD481" s="212" t="s">
        <v>282</v>
      </c>
      <c r="BE481" s="212" t="s">
        <v>282</v>
      </c>
    </row>
    <row r="482" spans="1:57" s="212" customFormat="1" x14ac:dyDescent="0.25">
      <c r="A482" s="212" t="s">
        <v>8613</v>
      </c>
      <c r="B482" s="159" t="s">
        <v>15778</v>
      </c>
      <c r="C482" s="212" t="s">
        <v>258</v>
      </c>
      <c r="D482" s="212" t="s">
        <v>282</v>
      </c>
      <c r="E482" s="212" t="s">
        <v>282</v>
      </c>
      <c r="F482" s="159" t="s">
        <v>282</v>
      </c>
      <c r="G482" s="159" t="s">
        <v>282</v>
      </c>
      <c r="H482" s="159" t="s">
        <v>10507</v>
      </c>
      <c r="I482" s="159" t="s">
        <v>273</v>
      </c>
      <c r="J482" s="284" t="s">
        <v>273</v>
      </c>
      <c r="K482" s="302">
        <v>4</v>
      </c>
      <c r="L482" s="301" t="s">
        <v>15779</v>
      </c>
      <c r="M482" s="301" t="s">
        <v>273</v>
      </c>
      <c r="N482" s="301" t="s">
        <v>266</v>
      </c>
      <c r="O482" s="313" t="s">
        <v>282</v>
      </c>
      <c r="P482" s="313" t="s">
        <v>282</v>
      </c>
      <c r="Q482" s="313" t="s">
        <v>282</v>
      </c>
      <c r="R482" s="313" t="s">
        <v>282</v>
      </c>
      <c r="S482" s="313" t="s">
        <v>10507</v>
      </c>
      <c r="T482" s="313" t="s">
        <v>273</v>
      </c>
      <c r="U482" s="313" t="s">
        <v>273</v>
      </c>
      <c r="V482" s="159">
        <v>4</v>
      </c>
      <c r="W482" s="159" t="s">
        <v>15780</v>
      </c>
      <c r="X482" s="159" t="s">
        <v>273</v>
      </c>
      <c r="Y482" s="212" t="s">
        <v>282</v>
      </c>
      <c r="Z482" s="212" t="s">
        <v>282</v>
      </c>
      <c r="AA482" s="212" t="s">
        <v>282</v>
      </c>
      <c r="AB482" s="212" t="s">
        <v>282</v>
      </c>
      <c r="AC482" s="212" t="s">
        <v>282</v>
      </c>
      <c r="AD482" s="212" t="s">
        <v>282</v>
      </c>
      <c r="AE482" s="212" t="s">
        <v>282</v>
      </c>
      <c r="AF482" s="212" t="s">
        <v>282</v>
      </c>
      <c r="AG482" s="212" t="s">
        <v>282</v>
      </c>
      <c r="AH482" s="212" t="s">
        <v>282</v>
      </c>
      <c r="AI482" s="212" t="s">
        <v>282</v>
      </c>
      <c r="AJ482" s="212" t="s">
        <v>282</v>
      </c>
      <c r="AK482" s="212" t="s">
        <v>282</v>
      </c>
      <c r="AL482" s="212" t="s">
        <v>282</v>
      </c>
      <c r="AM482" s="212" t="s">
        <v>282</v>
      </c>
      <c r="AN482" s="212" t="s">
        <v>282</v>
      </c>
      <c r="AO482" s="212" t="s">
        <v>282</v>
      </c>
      <c r="AP482" s="212" t="s">
        <v>282</v>
      </c>
      <c r="AQ482" s="212" t="s">
        <v>282</v>
      </c>
      <c r="AR482" s="212" t="s">
        <v>282</v>
      </c>
      <c r="AS482" s="212" t="s">
        <v>282</v>
      </c>
      <c r="AT482" s="212" t="s">
        <v>282</v>
      </c>
      <c r="AU482" s="212" t="s">
        <v>282</v>
      </c>
      <c r="AV482" s="212" t="s">
        <v>282</v>
      </c>
      <c r="AW482" s="212" t="s">
        <v>282</v>
      </c>
      <c r="AX482" s="212" t="s">
        <v>282</v>
      </c>
      <c r="AY482" s="212" t="s">
        <v>282</v>
      </c>
      <c r="AZ482" s="212" t="s">
        <v>282</v>
      </c>
      <c r="BA482" s="212" t="s">
        <v>282</v>
      </c>
      <c r="BB482" s="212" t="s">
        <v>282</v>
      </c>
      <c r="BC482" s="212" t="s">
        <v>282</v>
      </c>
      <c r="BD482" s="212" t="s">
        <v>282</v>
      </c>
      <c r="BE482" s="212" t="s">
        <v>282</v>
      </c>
    </row>
    <row r="483" spans="1:57" s="212" customFormat="1" x14ac:dyDescent="0.25">
      <c r="A483" s="212" t="s">
        <v>8873</v>
      </c>
      <c r="B483" s="159" t="s">
        <v>15852</v>
      </c>
      <c r="C483" s="212" t="s">
        <v>10458</v>
      </c>
      <c r="D483" s="212" t="s">
        <v>15853</v>
      </c>
      <c r="E483" s="212" t="s">
        <v>15854</v>
      </c>
      <c r="F483" s="159" t="s">
        <v>183</v>
      </c>
      <c r="G483" s="159" t="s">
        <v>282</v>
      </c>
      <c r="H483" s="159" t="s">
        <v>13814</v>
      </c>
      <c r="I483" s="159" t="s">
        <v>15855</v>
      </c>
      <c r="J483" s="284" t="s">
        <v>273</v>
      </c>
      <c r="K483" s="302">
        <v>12</v>
      </c>
      <c r="L483" s="301" t="s">
        <v>273</v>
      </c>
      <c r="M483" s="301" t="s">
        <v>15856</v>
      </c>
      <c r="N483" s="301" t="s">
        <v>306</v>
      </c>
      <c r="O483" s="313" t="s">
        <v>282</v>
      </c>
      <c r="P483" s="313" t="s">
        <v>282</v>
      </c>
      <c r="Q483" s="313" t="s">
        <v>282</v>
      </c>
      <c r="R483" s="313" t="s">
        <v>282</v>
      </c>
      <c r="S483" s="313" t="s">
        <v>282</v>
      </c>
      <c r="T483" s="313" t="s">
        <v>282</v>
      </c>
      <c r="U483" s="313" t="s">
        <v>282</v>
      </c>
      <c r="V483" s="159">
        <v>12</v>
      </c>
      <c r="W483" s="159" t="s">
        <v>282</v>
      </c>
      <c r="X483" s="159" t="s">
        <v>282</v>
      </c>
      <c r="Y483" s="212" t="s">
        <v>282</v>
      </c>
      <c r="Z483" s="212" t="s">
        <v>282</v>
      </c>
      <c r="AA483" s="212" t="s">
        <v>282</v>
      </c>
      <c r="AB483" s="212" t="s">
        <v>282</v>
      </c>
      <c r="AC483" s="212" t="s">
        <v>282</v>
      </c>
      <c r="AD483" s="212" t="s">
        <v>282</v>
      </c>
      <c r="AE483" s="212" t="s">
        <v>282</v>
      </c>
      <c r="AF483" s="212" t="s">
        <v>282</v>
      </c>
      <c r="AG483" s="212" t="s">
        <v>282</v>
      </c>
      <c r="AH483" s="212" t="s">
        <v>282</v>
      </c>
      <c r="AI483" s="212" t="s">
        <v>282</v>
      </c>
      <c r="AJ483" s="212" t="s">
        <v>282</v>
      </c>
      <c r="AK483" s="212" t="s">
        <v>282</v>
      </c>
      <c r="AL483" s="212" t="s">
        <v>282</v>
      </c>
      <c r="AM483" s="212" t="s">
        <v>282</v>
      </c>
      <c r="AN483" s="212" t="s">
        <v>282</v>
      </c>
      <c r="AO483" s="212" t="s">
        <v>282</v>
      </c>
      <c r="AP483" s="212" t="s">
        <v>282</v>
      </c>
      <c r="AQ483" s="212" t="s">
        <v>282</v>
      </c>
      <c r="AR483" s="212" t="s">
        <v>282</v>
      </c>
      <c r="AS483" s="212" t="s">
        <v>282</v>
      </c>
      <c r="AT483" s="212" t="s">
        <v>282</v>
      </c>
      <c r="AU483" s="212" t="s">
        <v>282</v>
      </c>
      <c r="AV483" s="212" t="s">
        <v>282</v>
      </c>
      <c r="AW483" s="212" t="s">
        <v>282</v>
      </c>
      <c r="AX483" s="212" t="s">
        <v>282</v>
      </c>
      <c r="AY483" s="212" t="s">
        <v>282</v>
      </c>
      <c r="AZ483" s="212" t="s">
        <v>282</v>
      </c>
      <c r="BA483" s="212" t="s">
        <v>282</v>
      </c>
      <c r="BB483" s="212" t="s">
        <v>282</v>
      </c>
      <c r="BC483" s="212" t="s">
        <v>282</v>
      </c>
      <c r="BD483" s="212" t="s">
        <v>282</v>
      </c>
      <c r="BE483" s="212" t="s">
        <v>282</v>
      </c>
    </row>
    <row r="484" spans="1:57" s="212" customFormat="1" x14ac:dyDescent="0.25">
      <c r="A484" s="212" t="s">
        <v>7655</v>
      </c>
      <c r="B484" s="159" t="s">
        <v>15863</v>
      </c>
      <c r="C484" s="212" t="s">
        <v>257</v>
      </c>
      <c r="D484" s="212" t="s">
        <v>282</v>
      </c>
      <c r="E484" s="212" t="s">
        <v>282</v>
      </c>
      <c r="F484" s="159" t="s">
        <v>282</v>
      </c>
      <c r="G484" s="159" t="s">
        <v>282</v>
      </c>
      <c r="H484" s="159" t="s">
        <v>10507</v>
      </c>
      <c r="I484" s="159" t="s">
        <v>406</v>
      </c>
      <c r="J484" s="302">
        <v>7</v>
      </c>
      <c r="K484" s="302">
        <v>8</v>
      </c>
      <c r="L484" s="301" t="s">
        <v>11862</v>
      </c>
      <c r="M484" s="301" t="s">
        <v>273</v>
      </c>
      <c r="N484" s="301" t="s">
        <v>246</v>
      </c>
      <c r="O484" s="313" t="s">
        <v>282</v>
      </c>
      <c r="P484" s="313" t="s">
        <v>282</v>
      </c>
      <c r="Q484" s="313" t="s">
        <v>282</v>
      </c>
      <c r="R484" s="313" t="s">
        <v>282</v>
      </c>
      <c r="S484" s="313" t="s">
        <v>10507</v>
      </c>
      <c r="T484" s="313" t="s">
        <v>406</v>
      </c>
      <c r="U484" s="313">
        <v>7</v>
      </c>
      <c r="V484" s="159">
        <v>8</v>
      </c>
      <c r="W484" s="159" t="s">
        <v>11862</v>
      </c>
      <c r="X484" s="159" t="s">
        <v>273</v>
      </c>
      <c r="Y484" s="212" t="s">
        <v>282</v>
      </c>
      <c r="Z484" s="212" t="s">
        <v>282</v>
      </c>
      <c r="AA484" s="212" t="s">
        <v>282</v>
      </c>
      <c r="AB484" s="212" t="s">
        <v>282</v>
      </c>
      <c r="AC484" s="212" t="s">
        <v>282</v>
      </c>
      <c r="AD484" s="212" t="s">
        <v>282</v>
      </c>
      <c r="AE484" s="212" t="s">
        <v>282</v>
      </c>
      <c r="AF484" s="212" t="s">
        <v>282</v>
      </c>
      <c r="AG484" s="212" t="s">
        <v>282</v>
      </c>
      <c r="AH484" s="212" t="s">
        <v>282</v>
      </c>
      <c r="AI484" s="212" t="s">
        <v>282</v>
      </c>
      <c r="AJ484" s="212" t="s">
        <v>282</v>
      </c>
      <c r="AK484" s="212" t="s">
        <v>282</v>
      </c>
      <c r="AL484" s="212" t="s">
        <v>282</v>
      </c>
      <c r="AM484" s="212" t="s">
        <v>282</v>
      </c>
      <c r="AN484" s="212" t="s">
        <v>282</v>
      </c>
      <c r="AO484" s="212" t="s">
        <v>282</v>
      </c>
      <c r="AP484" s="212" t="s">
        <v>282</v>
      </c>
      <c r="AQ484" s="212" t="s">
        <v>282</v>
      </c>
      <c r="AR484" s="212" t="s">
        <v>282</v>
      </c>
      <c r="AS484" s="212" t="s">
        <v>282</v>
      </c>
      <c r="AT484" s="212" t="s">
        <v>282</v>
      </c>
      <c r="AU484" s="212" t="s">
        <v>282</v>
      </c>
      <c r="AV484" s="212" t="s">
        <v>282</v>
      </c>
      <c r="AW484" s="212" t="s">
        <v>282</v>
      </c>
      <c r="AX484" s="212" t="s">
        <v>282</v>
      </c>
      <c r="AY484" s="212" t="s">
        <v>282</v>
      </c>
      <c r="AZ484" s="212" t="s">
        <v>282</v>
      </c>
      <c r="BA484" s="212" t="s">
        <v>282</v>
      </c>
      <c r="BB484" s="212" t="s">
        <v>282</v>
      </c>
      <c r="BC484" s="212" t="s">
        <v>282</v>
      </c>
      <c r="BD484" s="212" t="s">
        <v>282</v>
      </c>
      <c r="BE484" s="212" t="s">
        <v>282</v>
      </c>
    </row>
    <row r="485" spans="1:57" s="212" customFormat="1" x14ac:dyDescent="0.25">
      <c r="A485" s="212" t="s">
        <v>10066</v>
      </c>
      <c r="B485" s="159" t="s">
        <v>13890</v>
      </c>
      <c r="C485" s="212" t="s">
        <v>17960</v>
      </c>
      <c r="D485" s="212" t="s">
        <v>282</v>
      </c>
      <c r="E485" s="212" t="s">
        <v>16030</v>
      </c>
      <c r="F485" s="159" t="s">
        <v>183</v>
      </c>
      <c r="G485" s="159" t="s">
        <v>282</v>
      </c>
      <c r="H485" s="159" t="s">
        <v>448</v>
      </c>
      <c r="I485" s="159" t="s">
        <v>16031</v>
      </c>
      <c r="J485" s="302">
        <v>5</v>
      </c>
      <c r="K485" s="302">
        <v>6</v>
      </c>
      <c r="L485" s="301" t="s">
        <v>273</v>
      </c>
      <c r="M485" s="301" t="s">
        <v>273</v>
      </c>
      <c r="N485" s="301" t="s">
        <v>246</v>
      </c>
      <c r="O485" s="313" t="s">
        <v>282</v>
      </c>
      <c r="P485" s="313" t="s">
        <v>282</v>
      </c>
      <c r="Q485" s="313" t="s">
        <v>282</v>
      </c>
      <c r="R485" s="313" t="s">
        <v>282</v>
      </c>
      <c r="S485" s="313" t="s">
        <v>10507</v>
      </c>
      <c r="T485" s="313" t="s">
        <v>406</v>
      </c>
      <c r="U485" s="313">
        <v>7</v>
      </c>
      <c r="V485" s="159">
        <v>6</v>
      </c>
      <c r="W485" s="159" t="s">
        <v>11862</v>
      </c>
      <c r="X485" s="159" t="s">
        <v>273</v>
      </c>
      <c r="Y485" s="212" t="s">
        <v>282</v>
      </c>
      <c r="Z485" s="212" t="s">
        <v>282</v>
      </c>
      <c r="AA485" s="212" t="s">
        <v>282</v>
      </c>
      <c r="AB485" s="212" t="s">
        <v>282</v>
      </c>
      <c r="AC485" s="212" t="s">
        <v>282</v>
      </c>
      <c r="AD485" s="212" t="s">
        <v>282</v>
      </c>
      <c r="AE485" s="212" t="s">
        <v>282</v>
      </c>
      <c r="AF485" s="212" t="s">
        <v>282</v>
      </c>
      <c r="AG485" s="212" t="s">
        <v>282</v>
      </c>
      <c r="AH485" s="212" t="s">
        <v>282</v>
      </c>
      <c r="AI485" s="212" t="s">
        <v>282</v>
      </c>
      <c r="AJ485" s="212" t="s">
        <v>282</v>
      </c>
      <c r="AK485" s="212" t="s">
        <v>282</v>
      </c>
      <c r="AL485" s="212" t="s">
        <v>282</v>
      </c>
      <c r="AM485" s="212" t="s">
        <v>282</v>
      </c>
      <c r="AN485" s="212" t="s">
        <v>282</v>
      </c>
      <c r="AO485" s="212" t="s">
        <v>282</v>
      </c>
      <c r="AP485" s="212" t="s">
        <v>282</v>
      </c>
      <c r="AQ485" s="212" t="s">
        <v>282</v>
      </c>
      <c r="AR485" s="212" t="s">
        <v>282</v>
      </c>
      <c r="AS485" s="212" t="s">
        <v>282</v>
      </c>
      <c r="AT485" s="212" t="s">
        <v>282</v>
      </c>
      <c r="AU485" s="212" t="s">
        <v>282</v>
      </c>
      <c r="AV485" s="212" t="s">
        <v>282</v>
      </c>
      <c r="AW485" s="212" t="s">
        <v>282</v>
      </c>
      <c r="AX485" s="212" t="s">
        <v>282</v>
      </c>
      <c r="AY485" s="212" t="s">
        <v>282</v>
      </c>
      <c r="AZ485" s="212" t="s">
        <v>282</v>
      </c>
      <c r="BA485" s="212" t="s">
        <v>282</v>
      </c>
      <c r="BB485" s="212" t="s">
        <v>282</v>
      </c>
      <c r="BC485" s="212" t="s">
        <v>282</v>
      </c>
      <c r="BD485" s="212" t="s">
        <v>282</v>
      </c>
      <c r="BE485" s="212" t="s">
        <v>282</v>
      </c>
    </row>
    <row r="486" spans="1:57" s="212" customFormat="1" x14ac:dyDescent="0.25">
      <c r="A486" s="212" t="s">
        <v>3462</v>
      </c>
      <c r="B486" s="159" t="s">
        <v>15869</v>
      </c>
      <c r="C486" s="212" t="s">
        <v>272</v>
      </c>
      <c r="D486" s="212" t="s">
        <v>282</v>
      </c>
      <c r="E486" s="212" t="s">
        <v>282</v>
      </c>
      <c r="F486" s="159" t="s">
        <v>282</v>
      </c>
      <c r="G486" s="159" t="s">
        <v>282</v>
      </c>
      <c r="H486" s="159" t="s">
        <v>10507</v>
      </c>
      <c r="I486" s="159" t="s">
        <v>13571</v>
      </c>
      <c r="J486" s="302">
        <v>14</v>
      </c>
      <c r="K486" s="302">
        <v>8</v>
      </c>
      <c r="L486" s="301" t="s">
        <v>15870</v>
      </c>
      <c r="M486" s="301" t="s">
        <v>273</v>
      </c>
      <c r="N486" s="301" t="s">
        <v>272</v>
      </c>
      <c r="O486" s="313" t="s">
        <v>282</v>
      </c>
      <c r="P486" s="313" t="s">
        <v>282</v>
      </c>
      <c r="Q486" s="313" t="s">
        <v>282</v>
      </c>
      <c r="R486" s="313" t="s">
        <v>282</v>
      </c>
      <c r="S486" s="313" t="s">
        <v>10507</v>
      </c>
      <c r="T486" s="313" t="s">
        <v>13572</v>
      </c>
      <c r="U486" s="313">
        <v>14</v>
      </c>
      <c r="V486" s="159">
        <v>8</v>
      </c>
      <c r="W486" s="159" t="s">
        <v>12376</v>
      </c>
      <c r="X486" s="159" t="s">
        <v>273</v>
      </c>
      <c r="Y486" s="159" t="s">
        <v>256</v>
      </c>
      <c r="Z486" s="159" t="s">
        <v>282</v>
      </c>
      <c r="AA486" s="159" t="s">
        <v>282</v>
      </c>
      <c r="AB486" s="159" t="s">
        <v>282</v>
      </c>
      <c r="AC486" s="159" t="s">
        <v>282</v>
      </c>
      <c r="AD486" s="159" t="s">
        <v>10507</v>
      </c>
      <c r="AE486" s="159" t="s">
        <v>406</v>
      </c>
      <c r="AF486" s="212">
        <v>7</v>
      </c>
      <c r="AG486" s="212">
        <v>8</v>
      </c>
      <c r="AH486" s="212" t="s">
        <v>11862</v>
      </c>
      <c r="AI486" s="212" t="s">
        <v>273</v>
      </c>
      <c r="AJ486" s="212" t="s">
        <v>790</v>
      </c>
      <c r="AK486" s="212" t="s">
        <v>282</v>
      </c>
      <c r="AL486" s="212" t="s">
        <v>282</v>
      </c>
      <c r="AM486" s="212" t="s">
        <v>282</v>
      </c>
      <c r="AN486" s="212" t="s">
        <v>282</v>
      </c>
      <c r="AO486" s="212" t="s">
        <v>10507</v>
      </c>
      <c r="AP486" s="212" t="s">
        <v>273</v>
      </c>
      <c r="AQ486" s="212" t="s">
        <v>273</v>
      </c>
      <c r="AR486" s="212">
        <v>8</v>
      </c>
      <c r="AS486" s="212" t="s">
        <v>273</v>
      </c>
      <c r="AT486" s="212" t="s">
        <v>273</v>
      </c>
      <c r="AU486" s="212" t="s">
        <v>282</v>
      </c>
      <c r="AV486" s="212" t="s">
        <v>282</v>
      </c>
      <c r="AW486" s="212" t="s">
        <v>282</v>
      </c>
      <c r="AX486" s="212" t="s">
        <v>282</v>
      </c>
      <c r="AY486" s="212" t="s">
        <v>282</v>
      </c>
      <c r="AZ486" s="212" t="s">
        <v>282</v>
      </c>
      <c r="BA486" s="212" t="s">
        <v>282</v>
      </c>
      <c r="BB486" s="212" t="s">
        <v>282</v>
      </c>
      <c r="BC486" s="212" t="s">
        <v>282</v>
      </c>
      <c r="BD486" s="212" t="s">
        <v>282</v>
      </c>
      <c r="BE486" s="212" t="s">
        <v>282</v>
      </c>
    </row>
    <row r="487" spans="1:57" s="212" customFormat="1" x14ac:dyDescent="0.25">
      <c r="A487" s="212" t="s">
        <v>14529</v>
      </c>
      <c r="B487" s="159" t="s">
        <v>13378</v>
      </c>
      <c r="C487" s="212" t="s">
        <v>272</v>
      </c>
      <c r="D487" s="212" t="s">
        <v>282</v>
      </c>
      <c r="E487" s="212" t="s">
        <v>282</v>
      </c>
      <c r="F487" s="159" t="s">
        <v>282</v>
      </c>
      <c r="G487" s="159" t="s">
        <v>282</v>
      </c>
      <c r="H487" s="159" t="s">
        <v>10507</v>
      </c>
      <c r="I487" s="159" t="s">
        <v>12260</v>
      </c>
      <c r="J487" s="284" t="s">
        <v>273</v>
      </c>
      <c r="K487" s="302">
        <v>6</v>
      </c>
      <c r="L487" s="301" t="s">
        <v>12897</v>
      </c>
      <c r="M487" s="301" t="s">
        <v>273</v>
      </c>
      <c r="N487" s="301" t="s">
        <v>258</v>
      </c>
      <c r="O487" s="313" t="s">
        <v>282</v>
      </c>
      <c r="P487" s="313" t="s">
        <v>282</v>
      </c>
      <c r="Q487" s="313" t="s">
        <v>282</v>
      </c>
      <c r="R487" s="313" t="s">
        <v>282</v>
      </c>
      <c r="S487" s="313" t="s">
        <v>10507</v>
      </c>
      <c r="T487" s="313" t="s">
        <v>4317</v>
      </c>
      <c r="U487" s="313" t="s">
        <v>273</v>
      </c>
      <c r="V487" s="159">
        <v>6</v>
      </c>
      <c r="W487" s="159" t="s">
        <v>14302</v>
      </c>
      <c r="X487" s="159" t="s">
        <v>273</v>
      </c>
      <c r="Y487" s="212" t="s">
        <v>282</v>
      </c>
      <c r="Z487" s="212" t="s">
        <v>282</v>
      </c>
      <c r="AA487" s="212" t="s">
        <v>282</v>
      </c>
      <c r="AB487" s="212" t="s">
        <v>282</v>
      </c>
      <c r="AC487" s="212" t="s">
        <v>282</v>
      </c>
      <c r="AD487" s="212" t="s">
        <v>282</v>
      </c>
      <c r="AE487" s="212" t="s">
        <v>282</v>
      </c>
      <c r="AF487" s="212" t="s">
        <v>282</v>
      </c>
      <c r="AG487" s="212" t="s">
        <v>282</v>
      </c>
      <c r="AH487" s="212" t="s">
        <v>282</v>
      </c>
      <c r="AI487" s="212" t="s">
        <v>282</v>
      </c>
      <c r="AJ487" s="212" t="s">
        <v>282</v>
      </c>
      <c r="AK487" s="212" t="s">
        <v>282</v>
      </c>
      <c r="AL487" s="212" t="s">
        <v>282</v>
      </c>
      <c r="AM487" s="212" t="s">
        <v>282</v>
      </c>
      <c r="AN487" s="212" t="s">
        <v>282</v>
      </c>
      <c r="AO487" s="212" t="s">
        <v>282</v>
      </c>
      <c r="AP487" s="212" t="s">
        <v>282</v>
      </c>
      <c r="AQ487" s="212" t="s">
        <v>282</v>
      </c>
      <c r="AR487" s="212" t="s">
        <v>282</v>
      </c>
      <c r="AS487" s="212" t="s">
        <v>282</v>
      </c>
      <c r="AT487" s="212" t="s">
        <v>282</v>
      </c>
      <c r="AU487" s="212" t="s">
        <v>282</v>
      </c>
      <c r="AV487" s="212" t="s">
        <v>282</v>
      </c>
      <c r="AW487" s="212" t="s">
        <v>282</v>
      </c>
      <c r="AX487" s="212" t="s">
        <v>282</v>
      </c>
      <c r="AY487" s="212" t="s">
        <v>282</v>
      </c>
      <c r="AZ487" s="212" t="s">
        <v>282</v>
      </c>
      <c r="BA487" s="212" t="s">
        <v>282</v>
      </c>
      <c r="BB487" s="212" t="s">
        <v>282</v>
      </c>
      <c r="BC487" s="212" t="s">
        <v>282</v>
      </c>
      <c r="BD487" s="212" t="s">
        <v>282</v>
      </c>
      <c r="BE487" s="212" t="s">
        <v>282</v>
      </c>
    </row>
    <row r="488" spans="1:57" s="212" customFormat="1" x14ac:dyDescent="0.25">
      <c r="A488" s="212" t="s">
        <v>14530</v>
      </c>
      <c r="B488" s="159" t="s">
        <v>13378</v>
      </c>
      <c r="C488" s="212" t="s">
        <v>272</v>
      </c>
      <c r="D488" s="212" t="s">
        <v>282</v>
      </c>
      <c r="E488" s="212" t="s">
        <v>282</v>
      </c>
      <c r="F488" s="159" t="s">
        <v>282</v>
      </c>
      <c r="G488" s="159" t="s">
        <v>282</v>
      </c>
      <c r="H488" s="159" t="s">
        <v>10507</v>
      </c>
      <c r="I488" s="159" t="s">
        <v>12260</v>
      </c>
      <c r="J488" s="284" t="s">
        <v>273</v>
      </c>
      <c r="K488" s="302">
        <v>6</v>
      </c>
      <c r="L488" s="301" t="s">
        <v>12897</v>
      </c>
      <c r="M488" s="301" t="s">
        <v>273</v>
      </c>
      <c r="N488" s="301" t="s">
        <v>258</v>
      </c>
      <c r="O488" s="313" t="s">
        <v>282</v>
      </c>
      <c r="P488" s="313" t="s">
        <v>282</v>
      </c>
      <c r="Q488" s="313" t="s">
        <v>282</v>
      </c>
      <c r="R488" s="313" t="s">
        <v>282</v>
      </c>
      <c r="S488" s="313" t="s">
        <v>10507</v>
      </c>
      <c r="T488" s="313" t="s">
        <v>13017</v>
      </c>
      <c r="U488" s="313" t="s">
        <v>273</v>
      </c>
      <c r="V488" s="159">
        <v>6</v>
      </c>
      <c r="W488" s="159" t="s">
        <v>11140</v>
      </c>
      <c r="X488" s="159" t="s">
        <v>273</v>
      </c>
      <c r="Y488" s="159" t="s">
        <v>258</v>
      </c>
      <c r="Z488" s="159" t="s">
        <v>282</v>
      </c>
      <c r="AA488" s="159" t="s">
        <v>282</v>
      </c>
      <c r="AB488" s="159" t="s">
        <v>282</v>
      </c>
      <c r="AC488" s="159" t="s">
        <v>282</v>
      </c>
      <c r="AD488" s="159" t="s">
        <v>10507</v>
      </c>
      <c r="AE488" s="159" t="s">
        <v>4317</v>
      </c>
      <c r="AF488" s="159" t="s">
        <v>273</v>
      </c>
      <c r="AG488" s="212">
        <v>6</v>
      </c>
      <c r="AH488" s="212" t="s">
        <v>14302</v>
      </c>
      <c r="AI488" s="212" t="s">
        <v>273</v>
      </c>
      <c r="AJ488" s="212" t="s">
        <v>282</v>
      </c>
      <c r="AK488" s="212" t="s">
        <v>282</v>
      </c>
      <c r="AL488" s="212" t="s">
        <v>282</v>
      </c>
      <c r="AM488" s="212" t="s">
        <v>282</v>
      </c>
      <c r="AN488" s="212" t="s">
        <v>282</v>
      </c>
      <c r="AO488" s="212" t="s">
        <v>282</v>
      </c>
      <c r="AP488" s="212" t="s">
        <v>282</v>
      </c>
      <c r="AQ488" s="212" t="s">
        <v>282</v>
      </c>
      <c r="AR488" s="212" t="s">
        <v>282</v>
      </c>
      <c r="AS488" s="212" t="s">
        <v>282</v>
      </c>
      <c r="AT488" s="212" t="s">
        <v>282</v>
      </c>
      <c r="AU488" s="212" t="s">
        <v>282</v>
      </c>
      <c r="AV488" s="212" t="s">
        <v>282</v>
      </c>
      <c r="AW488" s="212" t="s">
        <v>282</v>
      </c>
      <c r="AX488" s="212" t="s">
        <v>282</v>
      </c>
      <c r="AY488" s="212" t="s">
        <v>282</v>
      </c>
      <c r="AZ488" s="212" t="s">
        <v>282</v>
      </c>
      <c r="BA488" s="212" t="s">
        <v>282</v>
      </c>
      <c r="BB488" s="212" t="s">
        <v>282</v>
      </c>
      <c r="BC488" s="212" t="s">
        <v>282</v>
      </c>
      <c r="BD488" s="212" t="s">
        <v>282</v>
      </c>
      <c r="BE488" s="212" t="s">
        <v>282</v>
      </c>
    </row>
    <row r="489" spans="1:57" s="212" customFormat="1" x14ac:dyDescent="0.25">
      <c r="A489" s="212" t="s">
        <v>14531</v>
      </c>
      <c r="B489" s="159" t="s">
        <v>14934</v>
      </c>
      <c r="C489" s="212" t="s">
        <v>272</v>
      </c>
      <c r="D489" s="212" t="s">
        <v>282</v>
      </c>
      <c r="E489" s="212" t="s">
        <v>15877</v>
      </c>
      <c r="F489" s="159" t="s">
        <v>282</v>
      </c>
      <c r="G489" s="159" t="s">
        <v>282</v>
      </c>
      <c r="H489" s="159" t="s">
        <v>10507</v>
      </c>
      <c r="I489" s="159" t="s">
        <v>15878</v>
      </c>
      <c r="J489" s="284" t="s">
        <v>273</v>
      </c>
      <c r="K489" s="302">
        <v>12</v>
      </c>
      <c r="L489" s="301" t="s">
        <v>15880</v>
      </c>
      <c r="M489" s="301" t="s">
        <v>273</v>
      </c>
      <c r="N489" s="301" t="s">
        <v>272</v>
      </c>
      <c r="O489" s="313" t="s">
        <v>282</v>
      </c>
      <c r="P489" s="313" t="s">
        <v>15879</v>
      </c>
      <c r="Q489" s="313" t="s">
        <v>282</v>
      </c>
      <c r="R489" s="313" t="s">
        <v>282</v>
      </c>
      <c r="S489" s="313" t="s">
        <v>10507</v>
      </c>
      <c r="T489" s="313" t="s">
        <v>15878</v>
      </c>
      <c r="U489" s="313" t="s">
        <v>273</v>
      </c>
      <c r="V489" s="159">
        <v>12</v>
      </c>
      <c r="W489" s="159" t="s">
        <v>15881</v>
      </c>
      <c r="X489" s="159" t="s">
        <v>273</v>
      </c>
      <c r="Y489" s="212" t="s">
        <v>282</v>
      </c>
      <c r="Z489" s="212" t="s">
        <v>282</v>
      </c>
      <c r="AA489" s="212" t="s">
        <v>282</v>
      </c>
      <c r="AB489" s="212" t="s">
        <v>282</v>
      </c>
      <c r="AC489" s="212" t="s">
        <v>282</v>
      </c>
      <c r="AD489" s="212" t="s">
        <v>282</v>
      </c>
      <c r="AE489" s="212" t="s">
        <v>282</v>
      </c>
      <c r="AF489" s="212" t="s">
        <v>282</v>
      </c>
      <c r="AG489" s="212" t="s">
        <v>282</v>
      </c>
      <c r="AH489" s="212" t="s">
        <v>282</v>
      </c>
      <c r="AI489" s="212" t="s">
        <v>282</v>
      </c>
      <c r="AJ489" s="212" t="s">
        <v>282</v>
      </c>
      <c r="AK489" s="212" t="s">
        <v>282</v>
      </c>
      <c r="AL489" s="212" t="s">
        <v>282</v>
      </c>
      <c r="AM489" s="212" t="s">
        <v>282</v>
      </c>
      <c r="AN489" s="212" t="s">
        <v>282</v>
      </c>
      <c r="AO489" s="212" t="s">
        <v>282</v>
      </c>
      <c r="AP489" s="212" t="s">
        <v>282</v>
      </c>
      <c r="AQ489" s="212" t="s">
        <v>282</v>
      </c>
      <c r="AR489" s="212" t="s">
        <v>282</v>
      </c>
      <c r="AS489" s="212" t="s">
        <v>282</v>
      </c>
      <c r="AT489" s="212" t="s">
        <v>282</v>
      </c>
      <c r="AU489" s="212" t="s">
        <v>282</v>
      </c>
      <c r="AV489" s="212" t="s">
        <v>282</v>
      </c>
      <c r="AW489" s="212" t="s">
        <v>282</v>
      </c>
      <c r="AX489" s="212" t="s">
        <v>282</v>
      </c>
      <c r="AY489" s="212" t="s">
        <v>282</v>
      </c>
      <c r="AZ489" s="212" t="s">
        <v>282</v>
      </c>
      <c r="BA489" s="212" t="s">
        <v>282</v>
      </c>
      <c r="BB489" s="212" t="s">
        <v>282</v>
      </c>
      <c r="BC489" s="212" t="s">
        <v>282</v>
      </c>
      <c r="BD489" s="212" t="s">
        <v>282</v>
      </c>
      <c r="BE489" s="212" t="s">
        <v>282</v>
      </c>
    </row>
    <row r="490" spans="1:57" x14ac:dyDescent="0.25">
      <c r="A490" t="s">
        <v>412</v>
      </c>
      <c r="B490" s="159" t="s">
        <v>282</v>
      </c>
      <c r="C490" t="s">
        <v>256</v>
      </c>
      <c r="D490" t="s">
        <v>282</v>
      </c>
      <c r="E490" t="s">
        <v>282</v>
      </c>
      <c r="F490" s="159" t="s">
        <v>282</v>
      </c>
      <c r="G490" s="159" t="s">
        <v>282</v>
      </c>
      <c r="H490" s="159" t="s">
        <v>10507</v>
      </c>
      <c r="I490" s="159" t="s">
        <v>11146</v>
      </c>
      <c r="J490" s="159" t="s">
        <v>273</v>
      </c>
      <c r="K490" s="159">
        <v>6</v>
      </c>
      <c r="L490" s="159" t="s">
        <v>273</v>
      </c>
      <c r="M490" s="159" t="s">
        <v>273</v>
      </c>
      <c r="N490" s="159" t="s">
        <v>252</v>
      </c>
      <c r="O490" s="161" t="s">
        <v>282</v>
      </c>
      <c r="P490" s="161" t="s">
        <v>282</v>
      </c>
      <c r="Q490" s="161" t="s">
        <v>282</v>
      </c>
      <c r="R490" s="161" t="s">
        <v>282</v>
      </c>
      <c r="S490" s="161" t="s">
        <v>10507</v>
      </c>
      <c r="T490" s="161" t="s">
        <v>11147</v>
      </c>
      <c r="U490" s="161" t="s">
        <v>273</v>
      </c>
      <c r="V490" s="159">
        <v>6</v>
      </c>
      <c r="W490" s="159" t="s">
        <v>273</v>
      </c>
      <c r="X490" s="159" t="s">
        <v>273</v>
      </c>
      <c r="Y490" s="159" t="s">
        <v>790</v>
      </c>
      <c r="Z490" s="159" t="s">
        <v>282</v>
      </c>
      <c r="AA490" s="159" t="s">
        <v>282</v>
      </c>
      <c r="AB490" s="159" t="s">
        <v>282</v>
      </c>
      <c r="AC490" s="159" t="s">
        <v>282</v>
      </c>
      <c r="AD490" s="159" t="s">
        <v>10507</v>
      </c>
      <c r="AE490" s="159" t="s">
        <v>273</v>
      </c>
      <c r="AF490" s="159" t="s">
        <v>273</v>
      </c>
      <c r="AG490">
        <v>6</v>
      </c>
      <c r="AH490" t="s">
        <v>273</v>
      </c>
      <c r="AI490" t="s">
        <v>273</v>
      </c>
      <c r="AJ490" s="212" t="s">
        <v>282</v>
      </c>
      <c r="AK490" s="212" t="s">
        <v>282</v>
      </c>
      <c r="AL490" s="212" t="s">
        <v>282</v>
      </c>
      <c r="AM490" s="212" t="s">
        <v>282</v>
      </c>
      <c r="AN490" s="212" t="s">
        <v>282</v>
      </c>
      <c r="AO490" s="212" t="s">
        <v>282</v>
      </c>
      <c r="AP490" s="212" t="s">
        <v>282</v>
      </c>
      <c r="AQ490" s="212" t="s">
        <v>282</v>
      </c>
      <c r="AR490" s="212" t="s">
        <v>282</v>
      </c>
      <c r="AS490" s="212" t="s">
        <v>282</v>
      </c>
      <c r="AT490" s="212" t="s">
        <v>282</v>
      </c>
      <c r="AU490" s="212" t="s">
        <v>282</v>
      </c>
      <c r="AV490" s="212" t="s">
        <v>282</v>
      </c>
      <c r="AW490" s="212" t="s">
        <v>282</v>
      </c>
      <c r="AX490" s="212" t="s">
        <v>282</v>
      </c>
      <c r="AY490" s="212" t="s">
        <v>282</v>
      </c>
      <c r="AZ490" s="212" t="s">
        <v>282</v>
      </c>
      <c r="BA490" s="212" t="s">
        <v>282</v>
      </c>
      <c r="BB490" s="212" t="s">
        <v>282</v>
      </c>
      <c r="BC490" s="212" t="s">
        <v>282</v>
      </c>
      <c r="BD490" s="212" t="s">
        <v>282</v>
      </c>
      <c r="BE490" s="212" t="s">
        <v>282</v>
      </c>
    </row>
    <row r="491" spans="1:57" s="212" customFormat="1" x14ac:dyDescent="0.25">
      <c r="A491" s="212" t="s">
        <v>3482</v>
      </c>
      <c r="B491" s="159" t="s">
        <v>282</v>
      </c>
      <c r="C491" s="212" t="s">
        <v>256</v>
      </c>
      <c r="D491" s="212" t="s">
        <v>282</v>
      </c>
      <c r="E491" s="212" t="s">
        <v>282</v>
      </c>
      <c r="F491" s="159" t="s">
        <v>282</v>
      </c>
      <c r="G491" s="159" t="s">
        <v>282</v>
      </c>
      <c r="H491" s="159" t="s">
        <v>10507</v>
      </c>
      <c r="I491" s="159" t="s">
        <v>12906</v>
      </c>
      <c r="J491" s="159">
        <v>14</v>
      </c>
      <c r="K491" s="159">
        <v>6</v>
      </c>
      <c r="L491" s="159" t="s">
        <v>15826</v>
      </c>
      <c r="M491" s="159" t="s">
        <v>273</v>
      </c>
      <c r="N491" s="159" t="s">
        <v>252</v>
      </c>
      <c r="O491" s="161" t="s">
        <v>282</v>
      </c>
      <c r="P491" s="161" t="s">
        <v>282</v>
      </c>
      <c r="Q491" s="161" t="s">
        <v>282</v>
      </c>
      <c r="R491" s="161" t="s">
        <v>282</v>
      </c>
      <c r="S491" s="161" t="s">
        <v>10507</v>
      </c>
      <c r="T491" s="161" t="s">
        <v>11147</v>
      </c>
      <c r="U491" s="161">
        <v>14</v>
      </c>
      <c r="V491" s="159">
        <v>6</v>
      </c>
      <c r="W491" s="159" t="s">
        <v>15825</v>
      </c>
      <c r="X491" s="159" t="s">
        <v>273</v>
      </c>
      <c r="Y491" s="159" t="s">
        <v>790</v>
      </c>
      <c r="Z491" s="159" t="s">
        <v>282</v>
      </c>
      <c r="AA491" s="159" t="s">
        <v>282</v>
      </c>
      <c r="AB491" s="159" t="s">
        <v>282</v>
      </c>
      <c r="AC491" s="159" t="s">
        <v>282</v>
      </c>
      <c r="AD491" s="159" t="s">
        <v>10507</v>
      </c>
      <c r="AE491" s="159" t="s">
        <v>12475</v>
      </c>
      <c r="AF491" s="159">
        <v>14</v>
      </c>
      <c r="AG491" s="212">
        <v>6</v>
      </c>
      <c r="AH491" s="212" t="s">
        <v>15827</v>
      </c>
      <c r="AI491" s="212" t="s">
        <v>273</v>
      </c>
      <c r="AJ491" s="212" t="s">
        <v>282</v>
      </c>
      <c r="AK491" s="212" t="s">
        <v>282</v>
      </c>
      <c r="AL491" s="212" t="s">
        <v>282</v>
      </c>
      <c r="AM491" s="212" t="s">
        <v>282</v>
      </c>
      <c r="AN491" s="212" t="s">
        <v>282</v>
      </c>
      <c r="AO491" s="212" t="s">
        <v>282</v>
      </c>
      <c r="AP491" s="212" t="s">
        <v>282</v>
      </c>
      <c r="AQ491" s="212" t="s">
        <v>282</v>
      </c>
      <c r="AR491" s="212" t="s">
        <v>282</v>
      </c>
      <c r="AS491" s="212" t="s">
        <v>282</v>
      </c>
      <c r="AT491" s="212" t="s">
        <v>282</v>
      </c>
      <c r="AU491" s="212" t="s">
        <v>282</v>
      </c>
      <c r="AV491" s="212" t="s">
        <v>282</v>
      </c>
      <c r="AW491" s="212" t="s">
        <v>282</v>
      </c>
      <c r="AX491" s="212" t="s">
        <v>282</v>
      </c>
      <c r="AY491" s="212" t="s">
        <v>282</v>
      </c>
      <c r="AZ491" s="212" t="s">
        <v>282</v>
      </c>
      <c r="BA491" s="212" t="s">
        <v>282</v>
      </c>
      <c r="BB491" s="212" t="s">
        <v>282</v>
      </c>
      <c r="BC491" s="212" t="s">
        <v>282</v>
      </c>
      <c r="BD491" s="212" t="s">
        <v>282</v>
      </c>
      <c r="BE491" s="212" t="s">
        <v>282</v>
      </c>
    </row>
    <row r="492" spans="1:57" s="212" customFormat="1" x14ac:dyDescent="0.25">
      <c r="A492" s="212" t="s">
        <v>3484</v>
      </c>
      <c r="B492" s="159" t="s">
        <v>13392</v>
      </c>
      <c r="C492" s="212" t="s">
        <v>263</v>
      </c>
      <c r="D492" s="212" t="s">
        <v>282</v>
      </c>
      <c r="E492" s="212" t="s">
        <v>282</v>
      </c>
      <c r="F492" s="159" t="s">
        <v>282</v>
      </c>
      <c r="G492" s="159" t="s">
        <v>282</v>
      </c>
      <c r="H492" s="159" t="s">
        <v>10507</v>
      </c>
      <c r="I492" s="159" t="s">
        <v>12320</v>
      </c>
      <c r="J492" s="289" t="s">
        <v>273</v>
      </c>
      <c r="K492" s="159">
        <v>5</v>
      </c>
      <c r="L492" s="159" t="s">
        <v>14313</v>
      </c>
      <c r="M492" s="159" t="s">
        <v>273</v>
      </c>
      <c r="N492" s="159" t="s">
        <v>246</v>
      </c>
      <c r="O492" s="161" t="s">
        <v>282</v>
      </c>
      <c r="P492" s="161" t="s">
        <v>282</v>
      </c>
      <c r="Q492" s="161" t="s">
        <v>282</v>
      </c>
      <c r="R492" s="161" t="s">
        <v>282</v>
      </c>
      <c r="S492" s="161" t="s">
        <v>10507</v>
      </c>
      <c r="T492" s="161" t="s">
        <v>406</v>
      </c>
      <c r="U492" s="161" t="s">
        <v>273</v>
      </c>
      <c r="V492" s="159">
        <v>5</v>
      </c>
      <c r="W492" s="159" t="s">
        <v>11862</v>
      </c>
      <c r="X492" s="159" t="s">
        <v>273</v>
      </c>
      <c r="Y492" s="212" t="s">
        <v>282</v>
      </c>
      <c r="Z492" s="212" t="s">
        <v>282</v>
      </c>
      <c r="AA492" s="212" t="s">
        <v>282</v>
      </c>
      <c r="AB492" s="212" t="s">
        <v>282</v>
      </c>
      <c r="AC492" s="212" t="s">
        <v>282</v>
      </c>
      <c r="AD492" s="212" t="s">
        <v>282</v>
      </c>
      <c r="AE492" s="212" t="s">
        <v>282</v>
      </c>
      <c r="AF492" s="212" t="s">
        <v>282</v>
      </c>
      <c r="AG492" s="212" t="s">
        <v>282</v>
      </c>
      <c r="AH492" s="212" t="s">
        <v>282</v>
      </c>
      <c r="AI492" s="212" t="s">
        <v>282</v>
      </c>
      <c r="AJ492" s="212" t="s">
        <v>282</v>
      </c>
      <c r="AK492" s="212" t="s">
        <v>282</v>
      </c>
      <c r="AL492" s="212" t="s">
        <v>282</v>
      </c>
      <c r="AM492" s="212" t="s">
        <v>282</v>
      </c>
      <c r="AN492" s="212" t="s">
        <v>282</v>
      </c>
      <c r="AO492" s="212" t="s">
        <v>282</v>
      </c>
      <c r="AP492" s="212" t="s">
        <v>282</v>
      </c>
      <c r="AQ492" s="212" t="s">
        <v>282</v>
      </c>
      <c r="AR492" s="212" t="s">
        <v>282</v>
      </c>
      <c r="AS492" s="212" t="s">
        <v>282</v>
      </c>
      <c r="AT492" s="212" t="s">
        <v>282</v>
      </c>
      <c r="AU492" s="212" t="s">
        <v>282</v>
      </c>
      <c r="AV492" s="212" t="s">
        <v>282</v>
      </c>
      <c r="AW492" s="212" t="s">
        <v>282</v>
      </c>
      <c r="AX492" s="212" t="s">
        <v>282</v>
      </c>
      <c r="AY492" s="212" t="s">
        <v>282</v>
      </c>
      <c r="AZ492" s="212" t="s">
        <v>282</v>
      </c>
      <c r="BA492" s="212" t="s">
        <v>282</v>
      </c>
      <c r="BB492" s="212" t="s">
        <v>282</v>
      </c>
      <c r="BC492" s="212" t="s">
        <v>282</v>
      </c>
      <c r="BD492" s="212" t="s">
        <v>282</v>
      </c>
      <c r="BE492" s="212" t="s">
        <v>282</v>
      </c>
    </row>
    <row r="493" spans="1:57" s="212" customFormat="1" x14ac:dyDescent="0.25">
      <c r="A493" s="212" t="s">
        <v>7238</v>
      </c>
      <c r="B493" s="159" t="s">
        <v>11980</v>
      </c>
      <c r="C493" s="212" t="s">
        <v>14278</v>
      </c>
      <c r="D493" s="212" t="s">
        <v>282</v>
      </c>
      <c r="E493" s="212" t="s">
        <v>15892</v>
      </c>
      <c r="F493" s="159" t="s">
        <v>183</v>
      </c>
      <c r="G493" s="159" t="s">
        <v>282</v>
      </c>
      <c r="H493" s="159" t="s">
        <v>10507</v>
      </c>
      <c r="I493" s="159" t="s">
        <v>10567</v>
      </c>
      <c r="J493" s="289" t="s">
        <v>273</v>
      </c>
      <c r="K493" s="159">
        <v>14</v>
      </c>
      <c r="L493" s="159" t="s">
        <v>273</v>
      </c>
      <c r="M493" s="159" t="s">
        <v>273</v>
      </c>
      <c r="N493" s="159" t="s">
        <v>14935</v>
      </c>
      <c r="O493" s="161" t="s">
        <v>282</v>
      </c>
      <c r="P493" s="161" t="s">
        <v>15893</v>
      </c>
      <c r="Q493" s="161" t="s">
        <v>183</v>
      </c>
      <c r="R493" s="161" t="s">
        <v>282</v>
      </c>
      <c r="S493" s="161" t="s">
        <v>10507</v>
      </c>
      <c r="T493" s="161" t="s">
        <v>273</v>
      </c>
      <c r="U493" s="161" t="s">
        <v>273</v>
      </c>
      <c r="V493" s="159">
        <v>14</v>
      </c>
      <c r="W493" s="159" t="s">
        <v>273</v>
      </c>
      <c r="X493" s="159" t="s">
        <v>273</v>
      </c>
      <c r="Y493" s="212" t="s">
        <v>282</v>
      </c>
      <c r="Z493" s="212" t="s">
        <v>282</v>
      </c>
      <c r="AA493" s="212" t="s">
        <v>282</v>
      </c>
      <c r="AB493" s="212" t="s">
        <v>282</v>
      </c>
      <c r="AC493" s="212" t="s">
        <v>282</v>
      </c>
      <c r="AD493" s="212" t="s">
        <v>282</v>
      </c>
      <c r="AE493" s="212" t="s">
        <v>282</v>
      </c>
      <c r="AF493" s="212" t="s">
        <v>282</v>
      </c>
      <c r="AG493" s="212" t="s">
        <v>282</v>
      </c>
      <c r="AH493" s="212" t="s">
        <v>282</v>
      </c>
      <c r="AI493" s="212" t="s">
        <v>282</v>
      </c>
      <c r="AJ493" s="212" t="s">
        <v>282</v>
      </c>
      <c r="AK493" s="212" t="s">
        <v>282</v>
      </c>
      <c r="AL493" s="212" t="s">
        <v>282</v>
      </c>
      <c r="AM493" s="212" t="s">
        <v>282</v>
      </c>
      <c r="AN493" s="212" t="s">
        <v>282</v>
      </c>
      <c r="AO493" s="212" t="s">
        <v>282</v>
      </c>
      <c r="AP493" s="212" t="s">
        <v>282</v>
      </c>
      <c r="AQ493" s="212" t="s">
        <v>282</v>
      </c>
      <c r="AR493" s="212" t="s">
        <v>282</v>
      </c>
      <c r="AS493" s="212" t="s">
        <v>282</v>
      </c>
      <c r="AT493" s="212" t="s">
        <v>282</v>
      </c>
      <c r="AU493" s="212" t="s">
        <v>282</v>
      </c>
      <c r="AV493" s="212" t="s">
        <v>282</v>
      </c>
      <c r="AW493" s="212" t="s">
        <v>282</v>
      </c>
      <c r="AX493" s="212" t="s">
        <v>282</v>
      </c>
      <c r="AY493" s="212" t="s">
        <v>282</v>
      </c>
      <c r="AZ493" s="212" t="s">
        <v>282</v>
      </c>
      <c r="BA493" s="212" t="s">
        <v>282</v>
      </c>
      <c r="BB493" s="212" t="s">
        <v>282</v>
      </c>
      <c r="BC493" s="212" t="s">
        <v>282</v>
      </c>
      <c r="BD493" s="212" t="s">
        <v>282</v>
      </c>
      <c r="BE493" s="212" t="s">
        <v>282</v>
      </c>
    </row>
    <row r="494" spans="1:57" x14ac:dyDescent="0.25">
      <c r="A494" t="s">
        <v>413</v>
      </c>
      <c r="B494" s="159" t="s">
        <v>282</v>
      </c>
      <c r="C494" t="s">
        <v>252</v>
      </c>
      <c r="D494" t="s">
        <v>282</v>
      </c>
      <c r="E494" t="s">
        <v>282</v>
      </c>
      <c r="F494" s="159" t="s">
        <v>282</v>
      </c>
      <c r="G494" s="159" t="s">
        <v>282</v>
      </c>
      <c r="H494" s="159" t="s">
        <v>10507</v>
      </c>
      <c r="I494" s="159" t="s">
        <v>12320</v>
      </c>
      <c r="J494" s="159" t="s">
        <v>273</v>
      </c>
      <c r="K494" s="159">
        <v>8</v>
      </c>
      <c r="L494" s="159" t="s">
        <v>273</v>
      </c>
      <c r="M494" s="159" t="s">
        <v>273</v>
      </c>
      <c r="N494" s="159" t="s">
        <v>790</v>
      </c>
      <c r="O494" s="161" t="s">
        <v>282</v>
      </c>
      <c r="P494" s="161" t="s">
        <v>282</v>
      </c>
      <c r="Q494" s="161" t="s">
        <v>282</v>
      </c>
      <c r="R494" s="161" t="s">
        <v>282</v>
      </c>
      <c r="S494" s="161" t="s">
        <v>10507</v>
      </c>
      <c r="T494" s="161" t="s">
        <v>10836</v>
      </c>
      <c r="U494" s="161" t="s">
        <v>273</v>
      </c>
      <c r="V494" s="159">
        <v>8</v>
      </c>
      <c r="W494" s="159" t="s">
        <v>273</v>
      </c>
      <c r="X494" s="159" t="s">
        <v>273</v>
      </c>
      <c r="Y494" s="212" t="s">
        <v>282</v>
      </c>
      <c r="Z494" s="212" t="s">
        <v>282</v>
      </c>
      <c r="AA494" s="212" t="s">
        <v>282</v>
      </c>
      <c r="AB494" s="212" t="s">
        <v>282</v>
      </c>
      <c r="AC494" s="212" t="s">
        <v>282</v>
      </c>
      <c r="AD494" s="212" t="s">
        <v>282</v>
      </c>
      <c r="AE494" s="212" t="s">
        <v>282</v>
      </c>
      <c r="AF494" s="212" t="s">
        <v>282</v>
      </c>
      <c r="AG494" s="212" t="s">
        <v>282</v>
      </c>
      <c r="AH494" s="212" t="s">
        <v>282</v>
      </c>
      <c r="AI494" s="212" t="s">
        <v>282</v>
      </c>
      <c r="AJ494" s="212" t="s">
        <v>282</v>
      </c>
      <c r="AK494" s="212" t="s">
        <v>282</v>
      </c>
      <c r="AL494" s="212" t="s">
        <v>282</v>
      </c>
      <c r="AM494" s="212" t="s">
        <v>282</v>
      </c>
      <c r="AN494" s="212" t="s">
        <v>282</v>
      </c>
      <c r="AO494" s="212" t="s">
        <v>282</v>
      </c>
      <c r="AP494" s="212" t="s">
        <v>282</v>
      </c>
      <c r="AQ494" s="212" t="s">
        <v>282</v>
      </c>
      <c r="AR494" s="212" t="s">
        <v>282</v>
      </c>
      <c r="AS494" s="212" t="s">
        <v>282</v>
      </c>
      <c r="AT494" s="212" t="s">
        <v>282</v>
      </c>
      <c r="AU494" s="212" t="s">
        <v>282</v>
      </c>
      <c r="AV494" s="212" t="s">
        <v>282</v>
      </c>
      <c r="AW494" s="212" t="s">
        <v>282</v>
      </c>
      <c r="AX494" s="212" t="s">
        <v>282</v>
      </c>
      <c r="AY494" s="212" t="s">
        <v>282</v>
      </c>
      <c r="AZ494" s="212" t="s">
        <v>282</v>
      </c>
      <c r="BA494" s="212" t="s">
        <v>282</v>
      </c>
      <c r="BB494" s="212" t="s">
        <v>282</v>
      </c>
      <c r="BC494" s="212" t="s">
        <v>282</v>
      </c>
      <c r="BD494" s="212" t="s">
        <v>282</v>
      </c>
      <c r="BE494" s="212" t="s">
        <v>282</v>
      </c>
    </row>
    <row r="495" spans="1:57" s="212" customFormat="1" x14ac:dyDescent="0.25">
      <c r="A495" s="212" t="s">
        <v>8629</v>
      </c>
      <c r="B495" s="159" t="s">
        <v>282</v>
      </c>
      <c r="C495" s="212" t="s">
        <v>4417</v>
      </c>
      <c r="D495" s="212" t="s">
        <v>282</v>
      </c>
      <c r="E495" s="212" t="s">
        <v>15898</v>
      </c>
      <c r="F495" s="159" t="s">
        <v>183</v>
      </c>
      <c r="G495" s="159" t="s">
        <v>282</v>
      </c>
      <c r="H495" s="159" t="s">
        <v>10761</v>
      </c>
      <c r="I495" s="159" t="s">
        <v>13541</v>
      </c>
      <c r="J495" s="159">
        <v>4</v>
      </c>
      <c r="K495" s="159">
        <v>1</v>
      </c>
      <c r="L495" s="159" t="s">
        <v>15903</v>
      </c>
      <c r="M495" s="159" t="s">
        <v>10534</v>
      </c>
      <c r="N495" s="159" t="s">
        <v>682</v>
      </c>
      <c r="O495" s="161" t="s">
        <v>282</v>
      </c>
      <c r="P495" s="212" t="s">
        <v>15899</v>
      </c>
      <c r="Q495" s="161" t="s">
        <v>183</v>
      </c>
      <c r="R495" s="161" t="s">
        <v>282</v>
      </c>
      <c r="S495" s="161" t="s">
        <v>10761</v>
      </c>
      <c r="T495" s="161" t="s">
        <v>13541</v>
      </c>
      <c r="U495" s="161">
        <v>4</v>
      </c>
      <c r="V495" s="159">
        <v>1</v>
      </c>
      <c r="W495" s="159" t="s">
        <v>15904</v>
      </c>
      <c r="X495" s="159" t="s">
        <v>10534</v>
      </c>
      <c r="Y495" s="212" t="s">
        <v>636</v>
      </c>
      <c r="Z495" s="212" t="s">
        <v>282</v>
      </c>
      <c r="AA495" s="212" t="s">
        <v>15901</v>
      </c>
      <c r="AB495" s="212" t="s">
        <v>282</v>
      </c>
      <c r="AC495" s="212" t="s">
        <v>282</v>
      </c>
      <c r="AD495" s="212" t="s">
        <v>282</v>
      </c>
      <c r="AE495" s="212" t="s">
        <v>282</v>
      </c>
      <c r="AF495" s="212" t="s">
        <v>282</v>
      </c>
      <c r="AG495" s="212">
        <v>1</v>
      </c>
      <c r="AH495" s="212" t="s">
        <v>282</v>
      </c>
      <c r="AI495" s="212" t="s">
        <v>282</v>
      </c>
      <c r="AJ495" s="212" t="s">
        <v>282</v>
      </c>
      <c r="AK495" s="212" t="s">
        <v>282</v>
      </c>
      <c r="AL495" s="212" t="s">
        <v>282</v>
      </c>
      <c r="AM495" s="212" t="s">
        <v>282</v>
      </c>
      <c r="AN495" s="212" t="s">
        <v>282</v>
      </c>
      <c r="AO495" s="212" t="s">
        <v>282</v>
      </c>
      <c r="AP495" s="212" t="s">
        <v>282</v>
      </c>
      <c r="AQ495" s="212" t="s">
        <v>282</v>
      </c>
      <c r="AR495" s="212" t="s">
        <v>282</v>
      </c>
      <c r="AS495" s="212" t="s">
        <v>282</v>
      </c>
      <c r="AT495" s="212" t="s">
        <v>282</v>
      </c>
      <c r="AU495" s="212" t="s">
        <v>282</v>
      </c>
      <c r="AV495" s="212" t="s">
        <v>282</v>
      </c>
      <c r="AW495" s="212" t="s">
        <v>282</v>
      </c>
      <c r="AX495" s="212" t="s">
        <v>282</v>
      </c>
      <c r="AY495" s="212" t="s">
        <v>282</v>
      </c>
      <c r="AZ495" s="212" t="s">
        <v>282</v>
      </c>
      <c r="BA495" s="212" t="s">
        <v>282</v>
      </c>
      <c r="BB495" s="212" t="s">
        <v>282</v>
      </c>
      <c r="BC495" s="212" t="s">
        <v>282</v>
      </c>
      <c r="BD495" s="212" t="s">
        <v>282</v>
      </c>
      <c r="BE495" s="212" t="s">
        <v>282</v>
      </c>
    </row>
    <row r="496" spans="1:57" x14ac:dyDescent="0.25">
      <c r="A496" t="s">
        <v>4548</v>
      </c>
      <c r="B496" s="159" t="s">
        <v>282</v>
      </c>
      <c r="C496" t="s">
        <v>9093</v>
      </c>
      <c r="D496" t="s">
        <v>12332</v>
      </c>
      <c r="E496" t="s">
        <v>12340</v>
      </c>
      <c r="F496" s="159" t="s">
        <v>182</v>
      </c>
      <c r="G496" s="284" t="s">
        <v>12333</v>
      </c>
      <c r="H496" s="159" t="s">
        <v>448</v>
      </c>
      <c r="I496" s="159" t="s">
        <v>12339</v>
      </c>
      <c r="J496" s="159">
        <v>1</v>
      </c>
      <c r="K496" s="159">
        <v>12</v>
      </c>
      <c r="L496" s="159" t="s">
        <v>273</v>
      </c>
      <c r="M496" s="159" t="s">
        <v>12334</v>
      </c>
      <c r="N496" s="159" t="s">
        <v>310</v>
      </c>
      <c r="O496" s="161" t="s">
        <v>282</v>
      </c>
      <c r="P496" s="161" t="s">
        <v>12331</v>
      </c>
      <c r="Q496" s="161" t="s">
        <v>282</v>
      </c>
      <c r="R496" s="161" t="s">
        <v>282</v>
      </c>
      <c r="S496" s="161" t="s">
        <v>282</v>
      </c>
      <c r="T496" s="161" t="s">
        <v>282</v>
      </c>
      <c r="U496" s="161" t="s">
        <v>282</v>
      </c>
      <c r="V496" s="159">
        <v>12</v>
      </c>
      <c r="W496" s="159" t="s">
        <v>282</v>
      </c>
      <c r="X496" s="159" t="s">
        <v>282</v>
      </c>
      <c r="Y496" s="212" t="s">
        <v>282</v>
      </c>
      <c r="Z496" s="212" t="s">
        <v>282</v>
      </c>
      <c r="AA496" s="212" t="s">
        <v>282</v>
      </c>
      <c r="AB496" s="212" t="s">
        <v>282</v>
      </c>
      <c r="AC496" s="212" t="s">
        <v>282</v>
      </c>
      <c r="AD496" s="212" t="s">
        <v>282</v>
      </c>
      <c r="AE496" s="212" t="s">
        <v>282</v>
      </c>
      <c r="AF496" s="212" t="s">
        <v>282</v>
      </c>
      <c r="AG496" s="212" t="s">
        <v>282</v>
      </c>
      <c r="AH496" s="212" t="s">
        <v>282</v>
      </c>
      <c r="AI496" s="212" t="s">
        <v>282</v>
      </c>
      <c r="AJ496" s="212" t="s">
        <v>282</v>
      </c>
      <c r="AK496" s="212" t="s">
        <v>282</v>
      </c>
      <c r="AL496" s="212" t="s">
        <v>282</v>
      </c>
      <c r="AM496" s="212" t="s">
        <v>282</v>
      </c>
      <c r="AN496" s="212" t="s">
        <v>282</v>
      </c>
      <c r="AO496" s="212" t="s">
        <v>282</v>
      </c>
      <c r="AP496" s="212" t="s">
        <v>282</v>
      </c>
      <c r="AQ496" s="212" t="s">
        <v>282</v>
      </c>
      <c r="AR496" s="212" t="s">
        <v>282</v>
      </c>
      <c r="AS496" s="212" t="s">
        <v>282</v>
      </c>
      <c r="AT496" s="212" t="s">
        <v>282</v>
      </c>
      <c r="AU496" s="212" t="s">
        <v>282</v>
      </c>
      <c r="AV496" s="212" t="s">
        <v>282</v>
      </c>
      <c r="AW496" s="212" t="s">
        <v>282</v>
      </c>
      <c r="AX496" s="212" t="s">
        <v>282</v>
      </c>
      <c r="AY496" s="212" t="s">
        <v>282</v>
      </c>
      <c r="AZ496" s="212" t="s">
        <v>282</v>
      </c>
      <c r="BA496" s="212" t="s">
        <v>282</v>
      </c>
      <c r="BB496" s="212" t="s">
        <v>282</v>
      </c>
      <c r="BC496" s="212" t="s">
        <v>282</v>
      </c>
      <c r="BD496" s="212" t="s">
        <v>282</v>
      </c>
      <c r="BE496" s="212" t="s">
        <v>282</v>
      </c>
    </row>
    <row r="497" spans="1:57" s="212" customFormat="1" x14ac:dyDescent="0.25">
      <c r="A497" s="212" t="s">
        <v>8637</v>
      </c>
      <c r="B497" s="159" t="s">
        <v>15935</v>
      </c>
      <c r="C497" s="212" t="s">
        <v>4496</v>
      </c>
      <c r="D497" s="212" t="s">
        <v>15933</v>
      </c>
      <c r="E497" s="212" t="s">
        <v>15936</v>
      </c>
      <c r="F497" s="159" t="s">
        <v>183</v>
      </c>
      <c r="G497" s="284" t="s">
        <v>282</v>
      </c>
      <c r="H497" s="159" t="s">
        <v>10761</v>
      </c>
      <c r="I497" s="159" t="s">
        <v>11191</v>
      </c>
      <c r="J497" s="159">
        <v>1</v>
      </c>
      <c r="K497" s="159">
        <v>12</v>
      </c>
      <c r="L497" s="159" t="s">
        <v>273</v>
      </c>
      <c r="M497" s="159" t="s">
        <v>15938</v>
      </c>
      <c r="N497" s="159" t="s">
        <v>11707</v>
      </c>
      <c r="O497" s="161" t="s">
        <v>15479</v>
      </c>
      <c r="P497" s="161" t="s">
        <v>15937</v>
      </c>
      <c r="Q497" s="161" t="s">
        <v>183</v>
      </c>
      <c r="R497" s="161" t="s">
        <v>282</v>
      </c>
      <c r="S497" s="161" t="s">
        <v>10761</v>
      </c>
      <c r="T497" s="161" t="s">
        <v>11191</v>
      </c>
      <c r="U497" s="161">
        <v>1</v>
      </c>
      <c r="V497" s="159">
        <v>12</v>
      </c>
      <c r="W497" s="159" t="s">
        <v>273</v>
      </c>
      <c r="X497" s="159" t="s">
        <v>15938</v>
      </c>
      <c r="Y497" s="212" t="s">
        <v>636</v>
      </c>
      <c r="Z497" s="212" t="s">
        <v>282</v>
      </c>
      <c r="AA497" s="212" t="s">
        <v>15934</v>
      </c>
      <c r="AB497" s="212" t="s">
        <v>282</v>
      </c>
      <c r="AC497" s="212" t="s">
        <v>282</v>
      </c>
      <c r="AD497" s="212" t="s">
        <v>282</v>
      </c>
      <c r="AE497" s="212" t="s">
        <v>282</v>
      </c>
      <c r="AF497" s="212" t="s">
        <v>282</v>
      </c>
      <c r="AG497" s="212">
        <v>12</v>
      </c>
      <c r="AH497" s="212" t="s">
        <v>282</v>
      </c>
      <c r="AI497" s="212" t="s">
        <v>282</v>
      </c>
      <c r="AJ497" s="212" t="s">
        <v>282</v>
      </c>
      <c r="AK497" s="212" t="s">
        <v>282</v>
      </c>
      <c r="AL497" s="212" t="s">
        <v>282</v>
      </c>
      <c r="AM497" s="212" t="s">
        <v>282</v>
      </c>
      <c r="AN497" s="212" t="s">
        <v>282</v>
      </c>
      <c r="AO497" s="212" t="s">
        <v>282</v>
      </c>
      <c r="AP497" s="212" t="s">
        <v>282</v>
      </c>
      <c r="AQ497" s="212" t="s">
        <v>282</v>
      </c>
      <c r="AR497" s="212" t="s">
        <v>282</v>
      </c>
      <c r="AS497" s="212" t="s">
        <v>282</v>
      </c>
      <c r="AT497" s="212" t="s">
        <v>282</v>
      </c>
      <c r="AU497" s="212" t="s">
        <v>282</v>
      </c>
      <c r="AV497" s="212" t="s">
        <v>282</v>
      </c>
      <c r="AW497" s="212" t="s">
        <v>282</v>
      </c>
      <c r="AX497" s="212" t="s">
        <v>282</v>
      </c>
      <c r="AY497" s="212" t="s">
        <v>282</v>
      </c>
      <c r="AZ497" s="212" t="s">
        <v>282</v>
      </c>
      <c r="BA497" s="212" t="s">
        <v>282</v>
      </c>
      <c r="BB497" s="212" t="s">
        <v>282</v>
      </c>
      <c r="BC497" s="212" t="s">
        <v>282</v>
      </c>
      <c r="BD497" s="212" t="s">
        <v>282</v>
      </c>
      <c r="BE497" s="212" t="s">
        <v>282</v>
      </c>
    </row>
    <row r="498" spans="1:57" s="212" customFormat="1" x14ac:dyDescent="0.25">
      <c r="A498" s="212" t="s">
        <v>10174</v>
      </c>
      <c r="B498" s="159" t="s">
        <v>282</v>
      </c>
      <c r="C498" s="212" t="s">
        <v>673</v>
      </c>
      <c r="D498" s="212" t="s">
        <v>15947</v>
      </c>
      <c r="E498" s="212" t="s">
        <v>15948</v>
      </c>
      <c r="F498" s="159" t="s">
        <v>183</v>
      </c>
      <c r="G498" s="284" t="s">
        <v>282</v>
      </c>
      <c r="H498" s="159" t="s">
        <v>10761</v>
      </c>
      <c r="I498" s="159" t="s">
        <v>11104</v>
      </c>
      <c r="J498" s="159">
        <v>1</v>
      </c>
      <c r="K498" s="159">
        <v>6</v>
      </c>
      <c r="L498" s="159" t="s">
        <v>273</v>
      </c>
      <c r="M498" s="159" t="s">
        <v>10534</v>
      </c>
      <c r="N498" s="159" t="s">
        <v>636</v>
      </c>
      <c r="O498" s="161" t="s">
        <v>282</v>
      </c>
      <c r="P498" s="161" t="s">
        <v>15949</v>
      </c>
      <c r="Q498" s="161" t="s">
        <v>282</v>
      </c>
      <c r="R498" s="161" t="s">
        <v>282</v>
      </c>
      <c r="S498" s="161" t="s">
        <v>282</v>
      </c>
      <c r="T498" s="161" t="s">
        <v>282</v>
      </c>
      <c r="U498" s="161" t="s">
        <v>282</v>
      </c>
      <c r="V498" s="159">
        <v>6</v>
      </c>
      <c r="W498" s="159" t="s">
        <v>282</v>
      </c>
      <c r="X498" s="159" t="s">
        <v>282</v>
      </c>
      <c r="Y498" s="212" t="s">
        <v>282</v>
      </c>
      <c r="Z498" s="212" t="s">
        <v>282</v>
      </c>
      <c r="AA498" s="212" t="s">
        <v>282</v>
      </c>
      <c r="AB498" s="212" t="s">
        <v>282</v>
      </c>
      <c r="AC498" s="212" t="s">
        <v>282</v>
      </c>
      <c r="AD498" s="212" t="s">
        <v>282</v>
      </c>
      <c r="AE498" s="212" t="s">
        <v>282</v>
      </c>
      <c r="AF498" s="212" t="s">
        <v>282</v>
      </c>
      <c r="AG498" s="212" t="s">
        <v>282</v>
      </c>
      <c r="AH498" s="212" t="s">
        <v>282</v>
      </c>
      <c r="AI498" s="212" t="s">
        <v>282</v>
      </c>
      <c r="AJ498" s="212" t="s">
        <v>282</v>
      </c>
      <c r="AK498" s="212" t="s">
        <v>282</v>
      </c>
      <c r="AL498" s="212" t="s">
        <v>282</v>
      </c>
      <c r="AM498" s="212" t="s">
        <v>282</v>
      </c>
      <c r="AN498" s="212" t="s">
        <v>282</v>
      </c>
      <c r="AO498" s="212" t="s">
        <v>282</v>
      </c>
      <c r="AP498" s="212" t="s">
        <v>282</v>
      </c>
      <c r="AQ498" s="212" t="s">
        <v>282</v>
      </c>
      <c r="AR498" s="212" t="s">
        <v>282</v>
      </c>
      <c r="AS498" s="212" t="s">
        <v>282</v>
      </c>
      <c r="AT498" s="212" t="s">
        <v>282</v>
      </c>
      <c r="AU498" s="212" t="s">
        <v>282</v>
      </c>
      <c r="AV498" s="212" t="s">
        <v>282</v>
      </c>
      <c r="AW498" s="212" t="s">
        <v>282</v>
      </c>
      <c r="AX498" s="212" t="s">
        <v>282</v>
      </c>
      <c r="AY498" s="212" t="s">
        <v>282</v>
      </c>
      <c r="AZ498" s="212" t="s">
        <v>282</v>
      </c>
      <c r="BA498" s="212" t="s">
        <v>282</v>
      </c>
      <c r="BB498" s="212" t="s">
        <v>282</v>
      </c>
      <c r="BC498" s="212" t="s">
        <v>282</v>
      </c>
      <c r="BD498" s="212" t="s">
        <v>282</v>
      </c>
      <c r="BE498" s="212" t="s">
        <v>282</v>
      </c>
    </row>
    <row r="499" spans="1:57" s="212" customFormat="1" x14ac:dyDescent="0.25">
      <c r="A499" s="212" t="s">
        <v>8647</v>
      </c>
      <c r="B499" s="159" t="s">
        <v>282</v>
      </c>
      <c r="C499" s="212" t="s">
        <v>10476</v>
      </c>
      <c r="D499" s="212" t="s">
        <v>282</v>
      </c>
      <c r="E499" s="212" t="s">
        <v>15958</v>
      </c>
      <c r="F499" s="159" t="s">
        <v>182</v>
      </c>
      <c r="G499" s="284" t="s">
        <v>273</v>
      </c>
      <c r="H499" s="159" t="s">
        <v>448</v>
      </c>
      <c r="I499" s="159" t="s">
        <v>15954</v>
      </c>
      <c r="J499" s="159">
        <v>2</v>
      </c>
      <c r="K499" s="159">
        <v>8</v>
      </c>
      <c r="L499" s="159" t="s">
        <v>273</v>
      </c>
      <c r="M499" s="159" t="s">
        <v>13448</v>
      </c>
      <c r="N499" s="159" t="s">
        <v>682</v>
      </c>
      <c r="O499" s="161" t="s">
        <v>282</v>
      </c>
      <c r="P499" s="161" t="s">
        <v>15957</v>
      </c>
      <c r="Q499" s="161" t="s">
        <v>182</v>
      </c>
      <c r="R499" s="161" t="s">
        <v>273</v>
      </c>
      <c r="S499" s="161" t="s">
        <v>448</v>
      </c>
      <c r="T499" s="159" t="s">
        <v>15954</v>
      </c>
      <c r="U499" s="159">
        <v>2</v>
      </c>
      <c r="V499" s="159">
        <v>8</v>
      </c>
      <c r="W499" s="159" t="s">
        <v>273</v>
      </c>
      <c r="X499" s="159" t="s">
        <v>13448</v>
      </c>
      <c r="Y499" s="212" t="s">
        <v>282</v>
      </c>
      <c r="Z499" s="212" t="s">
        <v>282</v>
      </c>
      <c r="AA499" s="212" t="s">
        <v>282</v>
      </c>
      <c r="AB499" s="212" t="s">
        <v>282</v>
      </c>
      <c r="AC499" s="212" t="s">
        <v>282</v>
      </c>
      <c r="AD499" s="212" t="s">
        <v>282</v>
      </c>
      <c r="AE499" s="212" t="s">
        <v>282</v>
      </c>
      <c r="AF499" s="212" t="s">
        <v>282</v>
      </c>
      <c r="AG499" s="212" t="s">
        <v>282</v>
      </c>
      <c r="AH499" s="212" t="s">
        <v>282</v>
      </c>
      <c r="AI499" s="212" t="s">
        <v>282</v>
      </c>
      <c r="AJ499" s="212" t="s">
        <v>282</v>
      </c>
      <c r="AK499" s="212" t="s">
        <v>282</v>
      </c>
      <c r="AL499" s="212" t="s">
        <v>282</v>
      </c>
      <c r="AM499" s="212" t="s">
        <v>282</v>
      </c>
      <c r="AN499" s="212" t="s">
        <v>282</v>
      </c>
      <c r="AO499" s="212" t="s">
        <v>282</v>
      </c>
      <c r="AP499" s="212" t="s">
        <v>282</v>
      </c>
      <c r="AQ499" s="212" t="s">
        <v>282</v>
      </c>
      <c r="AR499" s="212" t="s">
        <v>282</v>
      </c>
      <c r="AS499" s="212" t="s">
        <v>282</v>
      </c>
      <c r="AT499" s="212" t="s">
        <v>282</v>
      </c>
      <c r="AU499" s="212" t="s">
        <v>282</v>
      </c>
      <c r="AV499" s="212" t="s">
        <v>282</v>
      </c>
      <c r="AW499" s="212" t="s">
        <v>282</v>
      </c>
      <c r="AX499" s="212" t="s">
        <v>282</v>
      </c>
      <c r="AY499" s="212" t="s">
        <v>282</v>
      </c>
      <c r="AZ499" s="212" t="s">
        <v>282</v>
      </c>
      <c r="BA499" s="212" t="s">
        <v>282</v>
      </c>
      <c r="BB499" s="212" t="s">
        <v>282</v>
      </c>
      <c r="BC499" s="212" t="s">
        <v>282</v>
      </c>
      <c r="BD499" s="212" t="s">
        <v>282</v>
      </c>
      <c r="BE499" s="212" t="s">
        <v>282</v>
      </c>
    </row>
    <row r="500" spans="1:57" x14ac:dyDescent="0.25">
      <c r="A500" t="s">
        <v>869</v>
      </c>
      <c r="B500" s="159" t="s">
        <v>12392</v>
      </c>
      <c r="C500" t="s">
        <v>246</v>
      </c>
      <c r="D500" t="s">
        <v>282</v>
      </c>
      <c r="E500" t="s">
        <v>282</v>
      </c>
      <c r="F500" s="159" t="s">
        <v>282</v>
      </c>
      <c r="G500" s="159" t="s">
        <v>282</v>
      </c>
      <c r="H500" s="159" t="s">
        <v>10507</v>
      </c>
      <c r="I500" s="159" t="s">
        <v>10580</v>
      </c>
      <c r="J500" s="159" t="s">
        <v>273</v>
      </c>
      <c r="K500" s="159">
        <v>6</v>
      </c>
      <c r="L500" s="159" t="s">
        <v>273</v>
      </c>
      <c r="M500" s="159" t="s">
        <v>273</v>
      </c>
      <c r="N500" t="s">
        <v>263</v>
      </c>
      <c r="O500" s="161" t="s">
        <v>282</v>
      </c>
      <c r="P500" s="161" t="s">
        <v>282</v>
      </c>
      <c r="Q500" s="161" t="s">
        <v>282</v>
      </c>
      <c r="R500" s="161" t="s">
        <v>282</v>
      </c>
      <c r="S500" s="161" t="s">
        <v>10507</v>
      </c>
      <c r="T500" s="161" t="s">
        <v>10713</v>
      </c>
      <c r="U500" s="161" t="s">
        <v>273</v>
      </c>
      <c r="V500" s="159">
        <v>6</v>
      </c>
      <c r="W500" s="159" t="s">
        <v>273</v>
      </c>
      <c r="X500" s="159" t="s">
        <v>273</v>
      </c>
      <c r="Y500" s="212" t="s">
        <v>282</v>
      </c>
      <c r="Z500" s="212" t="s">
        <v>282</v>
      </c>
      <c r="AA500" s="212" t="s">
        <v>282</v>
      </c>
      <c r="AB500" s="212" t="s">
        <v>282</v>
      </c>
      <c r="AC500" s="212" t="s">
        <v>282</v>
      </c>
      <c r="AD500" s="212" t="s">
        <v>282</v>
      </c>
      <c r="AE500" s="212" t="s">
        <v>282</v>
      </c>
      <c r="AF500" s="212" t="s">
        <v>282</v>
      </c>
      <c r="AG500" s="212" t="s">
        <v>282</v>
      </c>
      <c r="AH500" s="212" t="s">
        <v>282</v>
      </c>
      <c r="AI500" s="212" t="s">
        <v>282</v>
      </c>
      <c r="AJ500" s="212" t="s">
        <v>282</v>
      </c>
      <c r="AK500" s="212" t="s">
        <v>282</v>
      </c>
      <c r="AL500" s="212" t="s">
        <v>282</v>
      </c>
      <c r="AM500" s="212" t="s">
        <v>282</v>
      </c>
      <c r="AN500" s="212" t="s">
        <v>282</v>
      </c>
      <c r="AO500" s="212" t="s">
        <v>282</v>
      </c>
      <c r="AP500" s="212" t="s">
        <v>282</v>
      </c>
      <c r="AQ500" s="212" t="s">
        <v>282</v>
      </c>
      <c r="AR500" s="212" t="s">
        <v>282</v>
      </c>
      <c r="AS500" s="212" t="s">
        <v>282</v>
      </c>
      <c r="AT500" s="212" t="s">
        <v>282</v>
      </c>
      <c r="AU500" s="212" t="s">
        <v>282</v>
      </c>
      <c r="AV500" s="212" t="s">
        <v>282</v>
      </c>
      <c r="AW500" s="212" t="s">
        <v>282</v>
      </c>
      <c r="AX500" s="212" t="s">
        <v>282</v>
      </c>
      <c r="AY500" s="212" t="s">
        <v>282</v>
      </c>
      <c r="AZ500" s="212" t="s">
        <v>282</v>
      </c>
      <c r="BA500" s="212" t="s">
        <v>282</v>
      </c>
      <c r="BB500" s="212" t="s">
        <v>282</v>
      </c>
      <c r="BC500" s="212" t="s">
        <v>282</v>
      </c>
      <c r="BD500" s="212" t="s">
        <v>282</v>
      </c>
      <c r="BE500" s="212" t="s">
        <v>282</v>
      </c>
    </row>
    <row r="501" spans="1:57" s="212" customFormat="1" x14ac:dyDescent="0.25">
      <c r="A501" s="212" t="s">
        <v>17556</v>
      </c>
      <c r="B501" s="159" t="s">
        <v>282</v>
      </c>
      <c r="C501" s="212" t="s">
        <v>10759</v>
      </c>
      <c r="D501" s="212" t="s">
        <v>282</v>
      </c>
      <c r="E501" s="212" t="s">
        <v>17607</v>
      </c>
      <c r="F501" s="159" t="s">
        <v>183</v>
      </c>
      <c r="G501" s="289" t="s">
        <v>282</v>
      </c>
      <c r="H501" s="159" t="s">
        <v>10761</v>
      </c>
      <c r="I501" s="159" t="s">
        <v>4792</v>
      </c>
      <c r="J501" s="159">
        <v>7</v>
      </c>
      <c r="K501" s="159">
        <v>1</v>
      </c>
      <c r="L501" s="159" t="s">
        <v>273</v>
      </c>
      <c r="M501" s="159" t="s">
        <v>10534</v>
      </c>
      <c r="N501" s="212" t="s">
        <v>682</v>
      </c>
      <c r="O501" s="161" t="s">
        <v>282</v>
      </c>
      <c r="P501" s="161" t="s">
        <v>17610</v>
      </c>
      <c r="Q501" s="161" t="s">
        <v>183</v>
      </c>
      <c r="R501" s="161" t="s">
        <v>282</v>
      </c>
      <c r="S501" s="161" t="s">
        <v>10761</v>
      </c>
      <c r="T501" s="159" t="s">
        <v>4792</v>
      </c>
      <c r="U501" s="159">
        <v>7</v>
      </c>
      <c r="V501" s="159">
        <v>1</v>
      </c>
      <c r="W501" s="159" t="s">
        <v>273</v>
      </c>
      <c r="X501" s="159" t="s">
        <v>10534</v>
      </c>
      <c r="Y501" s="212" t="s">
        <v>282</v>
      </c>
      <c r="Z501" s="212" t="s">
        <v>282</v>
      </c>
      <c r="AA501" s="212" t="s">
        <v>282</v>
      </c>
      <c r="AB501" s="212" t="s">
        <v>282</v>
      </c>
      <c r="AC501" s="212" t="s">
        <v>282</v>
      </c>
      <c r="AD501" s="212" t="s">
        <v>282</v>
      </c>
      <c r="AE501" s="212" t="s">
        <v>282</v>
      </c>
      <c r="AF501" s="212" t="s">
        <v>282</v>
      </c>
      <c r="AG501" s="212" t="s">
        <v>282</v>
      </c>
      <c r="AH501" s="212" t="s">
        <v>282</v>
      </c>
      <c r="AI501" s="212" t="s">
        <v>282</v>
      </c>
      <c r="AJ501" s="212" t="s">
        <v>282</v>
      </c>
      <c r="AK501" s="212" t="s">
        <v>282</v>
      </c>
      <c r="AL501" s="212" t="s">
        <v>282</v>
      </c>
      <c r="AM501" s="212" t="s">
        <v>282</v>
      </c>
      <c r="AN501" s="212" t="s">
        <v>282</v>
      </c>
      <c r="AO501" s="212" t="s">
        <v>282</v>
      </c>
      <c r="AP501" s="212" t="s">
        <v>282</v>
      </c>
      <c r="AQ501" s="212" t="s">
        <v>282</v>
      </c>
      <c r="AR501" s="212" t="s">
        <v>282</v>
      </c>
      <c r="AS501" s="212" t="s">
        <v>282</v>
      </c>
      <c r="AT501" s="212" t="s">
        <v>282</v>
      </c>
      <c r="AU501" s="212" t="s">
        <v>282</v>
      </c>
      <c r="AV501" s="212" t="s">
        <v>282</v>
      </c>
      <c r="AW501" s="212" t="s">
        <v>282</v>
      </c>
      <c r="AX501" s="212" t="s">
        <v>282</v>
      </c>
      <c r="AY501" s="212" t="s">
        <v>282</v>
      </c>
      <c r="AZ501" s="212" t="s">
        <v>282</v>
      </c>
      <c r="BA501" s="212" t="s">
        <v>282</v>
      </c>
      <c r="BB501" s="212" t="s">
        <v>282</v>
      </c>
      <c r="BC501" s="212" t="s">
        <v>282</v>
      </c>
      <c r="BD501" s="212" t="s">
        <v>282</v>
      </c>
      <c r="BE501" s="212" t="s">
        <v>282</v>
      </c>
    </row>
    <row r="502" spans="1:57" s="212" customFormat="1" x14ac:dyDescent="0.25">
      <c r="A502" s="212" t="s">
        <v>7075</v>
      </c>
      <c r="B502" s="159" t="s">
        <v>15965</v>
      </c>
      <c r="C502" s="212" t="s">
        <v>17959</v>
      </c>
      <c r="D502" s="212" t="s">
        <v>282</v>
      </c>
      <c r="E502" s="212" t="s">
        <v>15967</v>
      </c>
      <c r="F502" s="159" t="s">
        <v>183</v>
      </c>
      <c r="G502" s="289" t="s">
        <v>282</v>
      </c>
      <c r="H502" s="159" t="s">
        <v>10507</v>
      </c>
      <c r="I502" s="159" t="s">
        <v>15966</v>
      </c>
      <c r="J502" s="159" t="s">
        <v>10717</v>
      </c>
      <c r="K502" s="159">
        <v>6</v>
      </c>
      <c r="L502" s="159" t="s">
        <v>15974</v>
      </c>
      <c r="M502" s="159" t="s">
        <v>15969</v>
      </c>
      <c r="N502" s="212" t="s">
        <v>17965</v>
      </c>
      <c r="O502" s="212" t="s">
        <v>282</v>
      </c>
      <c r="P502" s="212" t="s">
        <v>15968</v>
      </c>
      <c r="Q502" s="159" t="s">
        <v>183</v>
      </c>
      <c r="R502" s="289" t="s">
        <v>282</v>
      </c>
      <c r="S502" s="159" t="s">
        <v>10507</v>
      </c>
      <c r="T502" s="159" t="s">
        <v>15966</v>
      </c>
      <c r="U502" s="159" t="s">
        <v>10717</v>
      </c>
      <c r="V502" s="159">
        <v>6</v>
      </c>
      <c r="W502" s="159" t="s">
        <v>15975</v>
      </c>
      <c r="X502" s="159" t="s">
        <v>15969</v>
      </c>
      <c r="Y502" s="212" t="s">
        <v>256</v>
      </c>
      <c r="Z502" s="212" t="s">
        <v>282</v>
      </c>
      <c r="AA502" s="212" t="s">
        <v>282</v>
      </c>
      <c r="AB502" s="212" t="s">
        <v>282</v>
      </c>
      <c r="AC502" s="212" t="s">
        <v>282</v>
      </c>
      <c r="AD502" s="212" t="s">
        <v>10507</v>
      </c>
      <c r="AE502" s="212" t="s">
        <v>10527</v>
      </c>
      <c r="AF502" s="212" t="s">
        <v>273</v>
      </c>
      <c r="AG502" s="212">
        <v>6</v>
      </c>
      <c r="AH502" s="212" t="s">
        <v>15976</v>
      </c>
      <c r="AI502" s="212" t="s">
        <v>273</v>
      </c>
      <c r="AJ502" s="212" t="s">
        <v>282</v>
      </c>
      <c r="AK502" s="212" t="s">
        <v>282</v>
      </c>
      <c r="AL502" s="212" t="s">
        <v>282</v>
      </c>
      <c r="AM502" s="212" t="s">
        <v>282</v>
      </c>
      <c r="AN502" s="212" t="s">
        <v>282</v>
      </c>
      <c r="AO502" s="212" t="s">
        <v>282</v>
      </c>
      <c r="AP502" s="212" t="s">
        <v>282</v>
      </c>
      <c r="AQ502" s="212" t="s">
        <v>282</v>
      </c>
      <c r="AR502" s="212" t="s">
        <v>282</v>
      </c>
      <c r="AS502" s="212" t="s">
        <v>282</v>
      </c>
      <c r="AT502" s="212" t="s">
        <v>282</v>
      </c>
      <c r="AU502" s="212" t="s">
        <v>282</v>
      </c>
      <c r="AV502" s="212" t="s">
        <v>282</v>
      </c>
      <c r="AW502" s="212" t="s">
        <v>282</v>
      </c>
      <c r="AX502" s="212" t="s">
        <v>282</v>
      </c>
      <c r="AY502" s="212" t="s">
        <v>282</v>
      </c>
      <c r="AZ502" s="212" t="s">
        <v>282</v>
      </c>
      <c r="BA502" s="212" t="s">
        <v>282</v>
      </c>
      <c r="BB502" s="212" t="s">
        <v>282</v>
      </c>
      <c r="BC502" s="212" t="s">
        <v>282</v>
      </c>
      <c r="BD502" s="212" t="s">
        <v>282</v>
      </c>
      <c r="BE502" s="212" t="s">
        <v>282</v>
      </c>
    </row>
    <row r="503" spans="1:57" s="212" customFormat="1" x14ac:dyDescent="0.25">
      <c r="A503" s="212" t="s">
        <v>10070</v>
      </c>
      <c r="B503" s="159" t="s">
        <v>15982</v>
      </c>
      <c r="C503" s="212" t="s">
        <v>17966</v>
      </c>
      <c r="D503" s="212" t="s">
        <v>282</v>
      </c>
      <c r="E503" s="212" t="s">
        <v>15981</v>
      </c>
      <c r="F503" s="159" t="s">
        <v>183</v>
      </c>
      <c r="G503" s="289" t="s">
        <v>282</v>
      </c>
      <c r="H503" s="159" t="s">
        <v>448</v>
      </c>
      <c r="I503" s="159" t="s">
        <v>4787</v>
      </c>
      <c r="J503" s="289" t="s">
        <v>10661</v>
      </c>
      <c r="K503" s="159">
        <v>8</v>
      </c>
      <c r="L503" s="159" t="s">
        <v>273</v>
      </c>
      <c r="M503" s="159" t="s">
        <v>15980</v>
      </c>
      <c r="N503" s="212" t="s">
        <v>17967</v>
      </c>
      <c r="O503" s="212" t="s">
        <v>282</v>
      </c>
      <c r="P503" s="212" t="s">
        <v>17967</v>
      </c>
      <c r="Q503" s="159" t="s">
        <v>183</v>
      </c>
      <c r="R503" s="289" t="s">
        <v>282</v>
      </c>
      <c r="S503" s="159" t="s">
        <v>448</v>
      </c>
      <c r="T503" s="159" t="s">
        <v>4787</v>
      </c>
      <c r="U503" s="289" t="s">
        <v>10661</v>
      </c>
      <c r="V503" s="159">
        <v>8</v>
      </c>
      <c r="W503" s="159" t="s">
        <v>273</v>
      </c>
      <c r="X503" s="159" t="s">
        <v>15980</v>
      </c>
      <c r="Y503" s="212" t="s">
        <v>282</v>
      </c>
      <c r="Z503" s="212" t="s">
        <v>282</v>
      </c>
      <c r="AA503" s="212" t="s">
        <v>282</v>
      </c>
      <c r="AB503" s="212" t="s">
        <v>282</v>
      </c>
      <c r="AC503" s="212" t="s">
        <v>282</v>
      </c>
      <c r="AD503" s="212" t="s">
        <v>282</v>
      </c>
      <c r="AE503" s="212" t="s">
        <v>282</v>
      </c>
      <c r="AF503" s="212" t="s">
        <v>282</v>
      </c>
      <c r="AG503" s="212" t="s">
        <v>282</v>
      </c>
      <c r="AH503" s="212" t="s">
        <v>282</v>
      </c>
      <c r="AI503" s="212" t="s">
        <v>282</v>
      </c>
      <c r="AJ503" s="212" t="s">
        <v>282</v>
      </c>
      <c r="AK503" s="212" t="s">
        <v>282</v>
      </c>
      <c r="AL503" s="212" t="s">
        <v>282</v>
      </c>
      <c r="AM503" s="212" t="s">
        <v>282</v>
      </c>
      <c r="AN503" s="212" t="s">
        <v>282</v>
      </c>
      <c r="AO503" s="212" t="s">
        <v>282</v>
      </c>
      <c r="AP503" s="212" t="s">
        <v>282</v>
      </c>
      <c r="AQ503" s="212" t="s">
        <v>282</v>
      </c>
      <c r="AR503" s="212" t="s">
        <v>282</v>
      </c>
      <c r="AS503" s="212" t="s">
        <v>282</v>
      </c>
      <c r="AT503" s="212" t="s">
        <v>282</v>
      </c>
      <c r="AU503" s="212" t="s">
        <v>282</v>
      </c>
      <c r="AV503" s="212" t="s">
        <v>282</v>
      </c>
      <c r="AW503" s="212" t="s">
        <v>282</v>
      </c>
      <c r="AX503" s="212" t="s">
        <v>282</v>
      </c>
      <c r="AY503" s="212" t="s">
        <v>282</v>
      </c>
      <c r="AZ503" s="212" t="s">
        <v>282</v>
      </c>
      <c r="BA503" s="212" t="s">
        <v>282</v>
      </c>
      <c r="BB503" s="212" t="s">
        <v>282</v>
      </c>
      <c r="BC503" s="212" t="s">
        <v>282</v>
      </c>
      <c r="BD503" s="212" t="s">
        <v>282</v>
      </c>
      <c r="BE503" s="212" t="s">
        <v>282</v>
      </c>
    </row>
    <row r="504" spans="1:57" s="212" customFormat="1" x14ac:dyDescent="0.25">
      <c r="A504" s="212" t="s">
        <v>7077</v>
      </c>
      <c r="B504" s="159" t="s">
        <v>15987</v>
      </c>
      <c r="C504" s="212" t="s">
        <v>17966</v>
      </c>
      <c r="D504" s="212" t="s">
        <v>282</v>
      </c>
      <c r="E504" s="212" t="s">
        <v>15989</v>
      </c>
      <c r="F504" s="159" t="s">
        <v>183</v>
      </c>
      <c r="G504" s="289" t="s">
        <v>282</v>
      </c>
      <c r="H504" s="159" t="s">
        <v>448</v>
      </c>
      <c r="I504" s="159" t="s">
        <v>4787</v>
      </c>
      <c r="J504" s="289" t="s">
        <v>10661</v>
      </c>
      <c r="K504" s="159">
        <v>8</v>
      </c>
      <c r="L504" s="159" t="s">
        <v>273</v>
      </c>
      <c r="M504" s="159" t="s">
        <v>15980</v>
      </c>
      <c r="N504" s="212" t="s">
        <v>17967</v>
      </c>
      <c r="O504" s="212" t="s">
        <v>282</v>
      </c>
      <c r="P504" s="212" t="s">
        <v>15990</v>
      </c>
      <c r="Q504" s="159" t="s">
        <v>183</v>
      </c>
      <c r="R504" s="289" t="s">
        <v>282</v>
      </c>
      <c r="S504" s="159" t="s">
        <v>448</v>
      </c>
      <c r="T504" s="159" t="s">
        <v>4787</v>
      </c>
      <c r="U504" s="289" t="s">
        <v>10661</v>
      </c>
      <c r="V504" s="159">
        <v>8</v>
      </c>
      <c r="W504" s="159" t="s">
        <v>273</v>
      </c>
      <c r="X504" s="159" t="s">
        <v>15980</v>
      </c>
      <c r="Y504" s="212" t="s">
        <v>282</v>
      </c>
      <c r="Z504" s="212" t="s">
        <v>282</v>
      </c>
      <c r="AA504" s="212" t="s">
        <v>282</v>
      </c>
      <c r="AB504" s="212" t="s">
        <v>282</v>
      </c>
      <c r="AC504" s="212" t="s">
        <v>282</v>
      </c>
      <c r="AD504" s="212" t="s">
        <v>282</v>
      </c>
      <c r="AE504" s="212" t="s">
        <v>282</v>
      </c>
      <c r="AF504" s="212" t="s">
        <v>282</v>
      </c>
      <c r="AG504" s="212" t="s">
        <v>282</v>
      </c>
      <c r="AH504" s="212" t="s">
        <v>282</v>
      </c>
      <c r="AI504" s="212" t="s">
        <v>282</v>
      </c>
      <c r="AJ504" s="212" t="s">
        <v>282</v>
      </c>
      <c r="AK504" s="212" t="s">
        <v>282</v>
      </c>
      <c r="AL504" s="212" t="s">
        <v>282</v>
      </c>
      <c r="AM504" s="212" t="s">
        <v>282</v>
      </c>
      <c r="AN504" s="212" t="s">
        <v>282</v>
      </c>
      <c r="AO504" s="212" t="s">
        <v>282</v>
      </c>
      <c r="AP504" s="212" t="s">
        <v>282</v>
      </c>
      <c r="AQ504" s="212" t="s">
        <v>282</v>
      </c>
      <c r="AR504" s="212" t="s">
        <v>282</v>
      </c>
      <c r="AS504" s="212" t="s">
        <v>282</v>
      </c>
      <c r="AT504" s="212" t="s">
        <v>282</v>
      </c>
      <c r="AU504" s="212" t="s">
        <v>282</v>
      </c>
      <c r="AV504" s="212" t="s">
        <v>282</v>
      </c>
      <c r="AW504" s="212" t="s">
        <v>282</v>
      </c>
      <c r="AX504" s="212" t="s">
        <v>282</v>
      </c>
      <c r="AY504" s="212" t="s">
        <v>282</v>
      </c>
      <c r="AZ504" s="212" t="s">
        <v>282</v>
      </c>
      <c r="BA504" s="212" t="s">
        <v>282</v>
      </c>
      <c r="BB504" s="212" t="s">
        <v>282</v>
      </c>
      <c r="BC504" s="212" t="s">
        <v>282</v>
      </c>
      <c r="BD504" s="212" t="s">
        <v>282</v>
      </c>
      <c r="BE504" s="212" t="s">
        <v>282</v>
      </c>
    </row>
    <row r="505" spans="1:57" x14ac:dyDescent="0.25">
      <c r="A505" t="s">
        <v>4552</v>
      </c>
      <c r="B505" s="159" t="s">
        <v>282</v>
      </c>
      <c r="C505" t="s">
        <v>10667</v>
      </c>
      <c r="D505" t="s">
        <v>10674</v>
      </c>
      <c r="E505" t="s">
        <v>12194</v>
      </c>
      <c r="F505" s="159" t="s">
        <v>183</v>
      </c>
      <c r="G505" s="159" t="s">
        <v>282</v>
      </c>
      <c r="H505" s="159" t="s">
        <v>448</v>
      </c>
      <c r="I505" s="159" t="s">
        <v>10629</v>
      </c>
      <c r="J505">
        <v>1</v>
      </c>
      <c r="K505" s="159">
        <v>16</v>
      </c>
      <c r="L505" s="159" t="s">
        <v>273</v>
      </c>
      <c r="M505" s="159" t="s">
        <v>12349</v>
      </c>
      <c r="N505" s="159" t="s">
        <v>811</v>
      </c>
      <c r="O505" s="161" t="s">
        <v>282</v>
      </c>
      <c r="P505" s="161" t="s">
        <v>12348</v>
      </c>
      <c r="Q505" s="161" t="s">
        <v>282</v>
      </c>
      <c r="R505" s="161" t="s">
        <v>282</v>
      </c>
      <c r="S505" s="161" t="s">
        <v>10507</v>
      </c>
      <c r="T505" s="161" t="s">
        <v>273</v>
      </c>
      <c r="U505" s="161" t="s">
        <v>273</v>
      </c>
      <c r="V505" s="159">
        <v>16</v>
      </c>
      <c r="W505" s="159" t="s">
        <v>273</v>
      </c>
      <c r="X505" s="159" t="s">
        <v>10735</v>
      </c>
      <c r="Y505" s="212" t="s">
        <v>282</v>
      </c>
      <c r="Z505" s="212" t="s">
        <v>282</v>
      </c>
      <c r="AA505" s="212" t="s">
        <v>282</v>
      </c>
      <c r="AB505" s="212" t="s">
        <v>282</v>
      </c>
      <c r="AC505" s="212" t="s">
        <v>282</v>
      </c>
      <c r="AD505" s="212" t="s">
        <v>282</v>
      </c>
      <c r="AE505" s="212" t="s">
        <v>282</v>
      </c>
      <c r="AF505" s="212" t="s">
        <v>282</v>
      </c>
      <c r="AG505" s="212" t="s">
        <v>282</v>
      </c>
      <c r="AH505" s="212" t="s">
        <v>282</v>
      </c>
      <c r="AI505" s="212" t="s">
        <v>282</v>
      </c>
      <c r="AJ505" s="212" t="s">
        <v>282</v>
      </c>
      <c r="AK505" s="212" t="s">
        <v>282</v>
      </c>
      <c r="AL505" s="212" t="s">
        <v>282</v>
      </c>
      <c r="AM505" s="212" t="s">
        <v>282</v>
      </c>
      <c r="AN505" s="212" t="s">
        <v>282</v>
      </c>
      <c r="AO505" s="212" t="s">
        <v>282</v>
      </c>
      <c r="AP505" s="212" t="s">
        <v>282</v>
      </c>
      <c r="AQ505" s="212" t="s">
        <v>282</v>
      </c>
      <c r="AR505" s="212" t="s">
        <v>282</v>
      </c>
      <c r="AS505" s="212" t="s">
        <v>282</v>
      </c>
      <c r="AT505" s="212" t="s">
        <v>282</v>
      </c>
      <c r="AU505" s="212" t="s">
        <v>282</v>
      </c>
      <c r="AV505" s="212" t="s">
        <v>282</v>
      </c>
      <c r="AW505" s="212" t="s">
        <v>282</v>
      </c>
      <c r="AX505" s="212" t="s">
        <v>282</v>
      </c>
      <c r="AY505" s="212" t="s">
        <v>282</v>
      </c>
      <c r="AZ505" s="212" t="s">
        <v>282</v>
      </c>
      <c r="BA505" s="212" t="s">
        <v>282</v>
      </c>
      <c r="BB505" s="212" t="s">
        <v>282</v>
      </c>
      <c r="BC505" s="212" t="s">
        <v>282</v>
      </c>
      <c r="BD505" s="212" t="s">
        <v>282</v>
      </c>
      <c r="BE505" s="212" t="s">
        <v>282</v>
      </c>
    </row>
    <row r="506" spans="1:57" s="212" customFormat="1" x14ac:dyDescent="0.25">
      <c r="A506" s="212" t="s">
        <v>3554</v>
      </c>
      <c r="B506" s="159" t="s">
        <v>282</v>
      </c>
      <c r="C506" s="212" t="s">
        <v>252</v>
      </c>
      <c r="D506" s="212" t="s">
        <v>282</v>
      </c>
      <c r="E506" s="212" t="s">
        <v>282</v>
      </c>
      <c r="F506" s="159" t="s">
        <v>282</v>
      </c>
      <c r="G506" s="159" t="s">
        <v>282</v>
      </c>
      <c r="H506" s="159" t="s">
        <v>10507</v>
      </c>
      <c r="I506" s="159" t="s">
        <v>10606</v>
      </c>
      <c r="J506" s="159" t="s">
        <v>273</v>
      </c>
      <c r="K506" s="159">
        <v>6</v>
      </c>
      <c r="L506" s="159" t="s">
        <v>14992</v>
      </c>
      <c r="M506" s="159" t="s">
        <v>273</v>
      </c>
      <c r="N506" s="159" t="s">
        <v>790</v>
      </c>
      <c r="O506" s="161" t="s">
        <v>282</v>
      </c>
      <c r="P506" s="161" t="s">
        <v>282</v>
      </c>
      <c r="Q506" s="161" t="s">
        <v>282</v>
      </c>
      <c r="R506" s="161" t="s">
        <v>282</v>
      </c>
      <c r="S506" s="161" t="s">
        <v>10507</v>
      </c>
      <c r="T506" s="161" t="s">
        <v>273</v>
      </c>
      <c r="U506" s="161" t="s">
        <v>273</v>
      </c>
      <c r="V506" s="159">
        <v>6</v>
      </c>
      <c r="W506" s="159" t="s">
        <v>273</v>
      </c>
      <c r="X506" s="159" t="s">
        <v>273</v>
      </c>
      <c r="Y506" s="212" t="s">
        <v>282</v>
      </c>
      <c r="Z506" s="212" t="s">
        <v>282</v>
      </c>
      <c r="AA506" s="212" t="s">
        <v>282</v>
      </c>
      <c r="AB506" s="212" t="s">
        <v>282</v>
      </c>
      <c r="AC506" s="212" t="s">
        <v>282</v>
      </c>
      <c r="AD506" s="212" t="s">
        <v>282</v>
      </c>
      <c r="AE506" s="212" t="s">
        <v>282</v>
      </c>
      <c r="AF506" s="212" t="s">
        <v>282</v>
      </c>
      <c r="AG506" s="212" t="s">
        <v>282</v>
      </c>
      <c r="AH506" s="212" t="s">
        <v>282</v>
      </c>
      <c r="AI506" s="212" t="s">
        <v>282</v>
      </c>
      <c r="AJ506" s="212" t="s">
        <v>282</v>
      </c>
      <c r="AK506" s="212" t="s">
        <v>282</v>
      </c>
      <c r="AL506" s="212" t="s">
        <v>282</v>
      </c>
      <c r="AM506" s="212" t="s">
        <v>282</v>
      </c>
      <c r="AN506" s="212" t="s">
        <v>282</v>
      </c>
      <c r="AO506" s="212" t="s">
        <v>282</v>
      </c>
      <c r="AP506" s="212" t="s">
        <v>282</v>
      </c>
      <c r="AQ506" s="212" t="s">
        <v>282</v>
      </c>
      <c r="AR506" s="212" t="s">
        <v>282</v>
      </c>
      <c r="AS506" s="212" t="s">
        <v>282</v>
      </c>
      <c r="AT506" s="212" t="s">
        <v>282</v>
      </c>
      <c r="AU506" s="212" t="s">
        <v>282</v>
      </c>
      <c r="AV506" s="212" t="s">
        <v>282</v>
      </c>
      <c r="AW506" s="212" t="s">
        <v>282</v>
      </c>
      <c r="AX506" s="212" t="s">
        <v>282</v>
      </c>
      <c r="AY506" s="212" t="s">
        <v>282</v>
      </c>
      <c r="AZ506" s="212" t="s">
        <v>282</v>
      </c>
      <c r="BA506" s="212" t="s">
        <v>282</v>
      </c>
      <c r="BB506" s="212" t="s">
        <v>282</v>
      </c>
      <c r="BC506" s="212" t="s">
        <v>282</v>
      </c>
      <c r="BD506" s="212" t="s">
        <v>282</v>
      </c>
      <c r="BE506" s="212" t="s">
        <v>282</v>
      </c>
    </row>
    <row r="507" spans="1:57" s="212" customFormat="1" x14ac:dyDescent="0.25">
      <c r="A507" s="212" t="s">
        <v>3572</v>
      </c>
      <c r="B507" s="159" t="s">
        <v>17805</v>
      </c>
      <c r="C507" s="212" t="s">
        <v>256</v>
      </c>
      <c r="D507" s="212" t="s">
        <v>282</v>
      </c>
      <c r="E507" s="212" t="s">
        <v>282</v>
      </c>
      <c r="F507" s="159" t="s">
        <v>282</v>
      </c>
      <c r="G507" s="159" t="s">
        <v>282</v>
      </c>
      <c r="H507" s="159" t="s">
        <v>10507</v>
      </c>
      <c r="I507" s="159" t="s">
        <v>13516</v>
      </c>
      <c r="J507" s="159">
        <v>7</v>
      </c>
      <c r="K507" s="159">
        <v>10</v>
      </c>
      <c r="L507" s="159" t="s">
        <v>273</v>
      </c>
      <c r="M507" s="159" t="s">
        <v>273</v>
      </c>
      <c r="N507" s="159" t="s">
        <v>790</v>
      </c>
      <c r="O507" s="161" t="s">
        <v>282</v>
      </c>
      <c r="P507" s="161" t="s">
        <v>282</v>
      </c>
      <c r="Q507" s="161" t="s">
        <v>282</v>
      </c>
      <c r="R507" s="161" t="s">
        <v>282</v>
      </c>
      <c r="S507" s="161" t="s">
        <v>10507</v>
      </c>
      <c r="T507" s="161" t="s">
        <v>273</v>
      </c>
      <c r="U507" s="161">
        <v>7</v>
      </c>
      <c r="V507" s="159">
        <v>10</v>
      </c>
      <c r="W507" s="159" t="s">
        <v>273</v>
      </c>
      <c r="X507" s="159" t="s">
        <v>273</v>
      </c>
      <c r="Y507" s="212" t="s">
        <v>282</v>
      </c>
      <c r="Z507" s="212" t="s">
        <v>282</v>
      </c>
      <c r="AA507" s="212" t="s">
        <v>282</v>
      </c>
      <c r="AB507" s="212" t="s">
        <v>282</v>
      </c>
      <c r="AC507" s="212" t="s">
        <v>282</v>
      </c>
      <c r="AD507" s="212" t="s">
        <v>282</v>
      </c>
      <c r="AE507" s="212" t="s">
        <v>282</v>
      </c>
      <c r="AF507" s="212" t="s">
        <v>282</v>
      </c>
      <c r="AG507" s="212" t="s">
        <v>282</v>
      </c>
      <c r="AH507" s="212" t="s">
        <v>282</v>
      </c>
      <c r="AI507" s="212" t="s">
        <v>282</v>
      </c>
      <c r="AJ507" s="212" t="s">
        <v>282</v>
      </c>
      <c r="AK507" s="212" t="s">
        <v>282</v>
      </c>
      <c r="AL507" s="212" t="s">
        <v>282</v>
      </c>
      <c r="AM507" s="212" t="s">
        <v>282</v>
      </c>
      <c r="AN507" s="212" t="s">
        <v>282</v>
      </c>
      <c r="AO507" s="212" t="s">
        <v>282</v>
      </c>
      <c r="AP507" s="212" t="s">
        <v>282</v>
      </c>
      <c r="AQ507" s="212" t="s">
        <v>282</v>
      </c>
      <c r="AR507" s="212" t="s">
        <v>282</v>
      </c>
      <c r="AS507" s="212" t="s">
        <v>282</v>
      </c>
      <c r="AT507" s="212" t="s">
        <v>282</v>
      </c>
      <c r="AU507" s="212" t="s">
        <v>282</v>
      </c>
      <c r="AV507" s="212" t="s">
        <v>282</v>
      </c>
      <c r="AW507" s="212" t="s">
        <v>282</v>
      </c>
      <c r="AX507" s="212" t="s">
        <v>282</v>
      </c>
      <c r="AY507" s="212" t="s">
        <v>282</v>
      </c>
      <c r="AZ507" s="212" t="s">
        <v>282</v>
      </c>
      <c r="BA507" s="212" t="s">
        <v>282</v>
      </c>
      <c r="BB507" s="212" t="s">
        <v>282</v>
      </c>
      <c r="BC507" s="212" t="s">
        <v>282</v>
      </c>
      <c r="BD507" s="212" t="s">
        <v>282</v>
      </c>
      <c r="BE507" s="212" t="s">
        <v>282</v>
      </c>
    </row>
    <row r="508" spans="1:57" s="212" customFormat="1" x14ac:dyDescent="0.25">
      <c r="A508" s="212" t="s">
        <v>9639</v>
      </c>
      <c r="B508" s="159" t="s">
        <v>282</v>
      </c>
      <c r="C508" s="212" t="s">
        <v>257</v>
      </c>
      <c r="D508" s="212" t="s">
        <v>282</v>
      </c>
      <c r="E508" s="212" t="s">
        <v>282</v>
      </c>
      <c r="F508" s="159" t="s">
        <v>282</v>
      </c>
      <c r="G508" s="159" t="s">
        <v>282</v>
      </c>
      <c r="H508" s="159" t="s">
        <v>10507</v>
      </c>
      <c r="I508" s="159" t="s">
        <v>406</v>
      </c>
      <c r="J508" s="159" t="s">
        <v>273</v>
      </c>
      <c r="K508" s="159">
        <v>12</v>
      </c>
      <c r="L508" s="159" t="s">
        <v>11862</v>
      </c>
      <c r="M508" s="159" t="s">
        <v>273</v>
      </c>
      <c r="N508" s="159" t="s">
        <v>790</v>
      </c>
      <c r="O508" s="161" t="s">
        <v>282</v>
      </c>
      <c r="P508" s="161" t="s">
        <v>282</v>
      </c>
      <c r="Q508" s="161" t="s">
        <v>282</v>
      </c>
      <c r="R508" s="161" t="s">
        <v>282</v>
      </c>
      <c r="S508" s="161" t="s">
        <v>10507</v>
      </c>
      <c r="T508" s="161" t="s">
        <v>273</v>
      </c>
      <c r="U508" s="161" t="s">
        <v>273</v>
      </c>
      <c r="V508" s="159">
        <v>12</v>
      </c>
      <c r="W508" s="159" t="s">
        <v>273</v>
      </c>
      <c r="X508" s="159" t="s">
        <v>273</v>
      </c>
      <c r="Y508" s="212" t="s">
        <v>282</v>
      </c>
      <c r="Z508" s="212" t="s">
        <v>282</v>
      </c>
      <c r="AA508" s="212" t="s">
        <v>282</v>
      </c>
      <c r="AB508" s="212" t="s">
        <v>282</v>
      </c>
      <c r="AC508" s="212" t="s">
        <v>282</v>
      </c>
      <c r="AD508" s="212" t="s">
        <v>282</v>
      </c>
      <c r="AE508" s="212" t="s">
        <v>282</v>
      </c>
      <c r="AF508" s="212" t="s">
        <v>282</v>
      </c>
      <c r="AG508" s="212" t="s">
        <v>282</v>
      </c>
      <c r="AH508" s="212" t="s">
        <v>282</v>
      </c>
      <c r="AI508" s="212" t="s">
        <v>282</v>
      </c>
      <c r="AJ508" s="212" t="s">
        <v>282</v>
      </c>
      <c r="AK508" s="212" t="s">
        <v>282</v>
      </c>
      <c r="AL508" s="212" t="s">
        <v>282</v>
      </c>
      <c r="AM508" s="212" t="s">
        <v>282</v>
      </c>
      <c r="AN508" s="212" t="s">
        <v>282</v>
      </c>
      <c r="AO508" s="212" t="s">
        <v>282</v>
      </c>
      <c r="AP508" s="212" t="s">
        <v>282</v>
      </c>
      <c r="AQ508" s="212" t="s">
        <v>282</v>
      </c>
      <c r="AR508" s="212" t="s">
        <v>282</v>
      </c>
      <c r="AS508" s="212" t="s">
        <v>282</v>
      </c>
      <c r="AT508" s="212" t="s">
        <v>282</v>
      </c>
      <c r="AU508" s="212" t="s">
        <v>282</v>
      </c>
      <c r="AV508" s="212" t="s">
        <v>282</v>
      </c>
      <c r="AW508" s="212" t="s">
        <v>282</v>
      </c>
      <c r="AX508" s="212" t="s">
        <v>282</v>
      </c>
      <c r="AY508" s="212" t="s">
        <v>282</v>
      </c>
      <c r="AZ508" s="212" t="s">
        <v>282</v>
      </c>
      <c r="BA508" s="212" t="s">
        <v>282</v>
      </c>
      <c r="BB508" s="212" t="s">
        <v>282</v>
      </c>
      <c r="BC508" s="212" t="s">
        <v>282</v>
      </c>
      <c r="BD508" s="212" t="s">
        <v>282</v>
      </c>
      <c r="BE508" s="212" t="s">
        <v>282</v>
      </c>
    </row>
    <row r="509" spans="1:57" s="212" customFormat="1" x14ac:dyDescent="0.25">
      <c r="A509" s="212" t="s">
        <v>3579</v>
      </c>
      <c r="B509" s="159" t="s">
        <v>282</v>
      </c>
      <c r="C509" s="212" t="s">
        <v>272</v>
      </c>
      <c r="D509" s="212" t="s">
        <v>282</v>
      </c>
      <c r="E509" s="212" t="s">
        <v>282</v>
      </c>
      <c r="F509" s="159" t="s">
        <v>282</v>
      </c>
      <c r="G509" s="159" t="s">
        <v>282</v>
      </c>
      <c r="H509" s="159" t="s">
        <v>10507</v>
      </c>
      <c r="I509" s="159" t="s">
        <v>12260</v>
      </c>
      <c r="J509" s="159">
        <v>7</v>
      </c>
      <c r="K509" s="159">
        <v>8</v>
      </c>
      <c r="L509" s="159" t="s">
        <v>12897</v>
      </c>
      <c r="M509" s="159" t="s">
        <v>273</v>
      </c>
      <c r="N509" s="159" t="s">
        <v>790</v>
      </c>
      <c r="O509" s="161" t="s">
        <v>282</v>
      </c>
      <c r="P509" s="161" t="s">
        <v>282</v>
      </c>
      <c r="Q509" s="161" t="s">
        <v>282</v>
      </c>
      <c r="R509" s="161" t="s">
        <v>282</v>
      </c>
      <c r="S509" s="161" t="s">
        <v>10507</v>
      </c>
      <c r="T509" s="161" t="s">
        <v>273</v>
      </c>
      <c r="U509" s="161">
        <v>7</v>
      </c>
      <c r="V509" s="159">
        <v>8</v>
      </c>
      <c r="W509" s="159" t="s">
        <v>273</v>
      </c>
      <c r="X509" s="159" t="s">
        <v>273</v>
      </c>
      <c r="Y509" s="212" t="s">
        <v>282</v>
      </c>
      <c r="Z509" s="212" t="s">
        <v>282</v>
      </c>
      <c r="AA509" s="212" t="s">
        <v>282</v>
      </c>
      <c r="AB509" s="212" t="s">
        <v>282</v>
      </c>
      <c r="AC509" s="212" t="s">
        <v>282</v>
      </c>
      <c r="AD509" s="212" t="s">
        <v>282</v>
      </c>
      <c r="AE509" s="212" t="s">
        <v>282</v>
      </c>
      <c r="AF509" s="212" t="s">
        <v>282</v>
      </c>
      <c r="AG509" s="212" t="s">
        <v>282</v>
      </c>
      <c r="AH509" s="212" t="s">
        <v>282</v>
      </c>
      <c r="AI509" s="212" t="s">
        <v>282</v>
      </c>
      <c r="AJ509" s="212" t="s">
        <v>282</v>
      </c>
      <c r="AK509" s="212" t="s">
        <v>282</v>
      </c>
      <c r="AL509" s="212" t="s">
        <v>282</v>
      </c>
      <c r="AM509" s="212" t="s">
        <v>282</v>
      </c>
      <c r="AN509" s="212" t="s">
        <v>282</v>
      </c>
      <c r="AO509" s="212" t="s">
        <v>282</v>
      </c>
      <c r="AP509" s="212" t="s">
        <v>282</v>
      </c>
      <c r="AQ509" s="212" t="s">
        <v>282</v>
      </c>
      <c r="AR509" s="212" t="s">
        <v>282</v>
      </c>
      <c r="AS509" s="212" t="s">
        <v>282</v>
      </c>
      <c r="AT509" s="212" t="s">
        <v>282</v>
      </c>
      <c r="AU509" s="212" t="s">
        <v>282</v>
      </c>
      <c r="AV509" s="212" t="s">
        <v>282</v>
      </c>
      <c r="AW509" s="212" t="s">
        <v>282</v>
      </c>
      <c r="AX509" s="212" t="s">
        <v>282</v>
      </c>
      <c r="AY509" s="212" t="s">
        <v>282</v>
      </c>
      <c r="AZ509" s="212" t="s">
        <v>282</v>
      </c>
      <c r="BA509" s="212" t="s">
        <v>282</v>
      </c>
      <c r="BB509" s="212" t="s">
        <v>282</v>
      </c>
      <c r="BC509" s="212" t="s">
        <v>282</v>
      </c>
      <c r="BD509" s="212" t="s">
        <v>282</v>
      </c>
      <c r="BE509" s="212" t="s">
        <v>282</v>
      </c>
    </row>
    <row r="510" spans="1:57" s="212" customFormat="1" x14ac:dyDescent="0.25">
      <c r="A510" s="212" t="s">
        <v>7240</v>
      </c>
      <c r="B510" s="159" t="s">
        <v>15404</v>
      </c>
      <c r="C510" s="212" t="s">
        <v>256</v>
      </c>
      <c r="D510" s="212" t="s">
        <v>282</v>
      </c>
      <c r="E510" s="212" t="s">
        <v>15401</v>
      </c>
      <c r="F510" s="159" t="s">
        <v>282</v>
      </c>
      <c r="G510" s="159" t="s">
        <v>282</v>
      </c>
      <c r="H510" s="159" t="s">
        <v>10507</v>
      </c>
      <c r="I510" s="159" t="s">
        <v>13991</v>
      </c>
      <c r="J510" s="159">
        <v>7</v>
      </c>
      <c r="K510" s="159">
        <v>8</v>
      </c>
      <c r="L510" s="159"/>
      <c r="M510" s="159" t="s">
        <v>273</v>
      </c>
      <c r="N510" s="159" t="s">
        <v>790</v>
      </c>
      <c r="O510" s="161" t="s">
        <v>282</v>
      </c>
      <c r="P510" s="161" t="s">
        <v>15402</v>
      </c>
      <c r="Q510" s="161" t="s">
        <v>282</v>
      </c>
      <c r="R510" s="161" t="s">
        <v>282</v>
      </c>
      <c r="S510" s="161" t="s">
        <v>10507</v>
      </c>
      <c r="T510" s="161" t="s">
        <v>15403</v>
      </c>
      <c r="U510" s="161">
        <v>7</v>
      </c>
      <c r="V510" s="159">
        <v>8</v>
      </c>
      <c r="W510" s="159" t="s">
        <v>273</v>
      </c>
      <c r="X510" s="159" t="s">
        <v>273</v>
      </c>
      <c r="Y510" s="212" t="s">
        <v>282</v>
      </c>
      <c r="Z510" s="212" t="s">
        <v>282</v>
      </c>
      <c r="AA510" s="212" t="s">
        <v>282</v>
      </c>
      <c r="AB510" s="212" t="s">
        <v>282</v>
      </c>
      <c r="AC510" s="212" t="s">
        <v>282</v>
      </c>
      <c r="AD510" s="212" t="s">
        <v>282</v>
      </c>
      <c r="AE510" s="212" t="s">
        <v>282</v>
      </c>
      <c r="AF510" s="212" t="s">
        <v>282</v>
      </c>
      <c r="AG510" s="212" t="s">
        <v>282</v>
      </c>
      <c r="AH510" s="212" t="s">
        <v>282</v>
      </c>
      <c r="AI510" s="212" t="s">
        <v>282</v>
      </c>
      <c r="AJ510" s="212" t="s">
        <v>282</v>
      </c>
      <c r="AK510" s="212" t="s">
        <v>282</v>
      </c>
      <c r="AL510" s="212" t="s">
        <v>282</v>
      </c>
      <c r="AM510" s="212" t="s">
        <v>282</v>
      </c>
      <c r="AN510" s="212" t="s">
        <v>282</v>
      </c>
      <c r="AO510" s="212" t="s">
        <v>282</v>
      </c>
      <c r="AP510" s="212" t="s">
        <v>282</v>
      </c>
      <c r="AQ510" s="212" t="s">
        <v>282</v>
      </c>
      <c r="AR510" s="212" t="s">
        <v>282</v>
      </c>
      <c r="AS510" s="212" t="s">
        <v>282</v>
      </c>
      <c r="AT510" s="212" t="s">
        <v>282</v>
      </c>
      <c r="AU510" s="212" t="s">
        <v>282</v>
      </c>
      <c r="AV510" s="212" t="s">
        <v>282</v>
      </c>
      <c r="AW510" s="212" t="s">
        <v>282</v>
      </c>
      <c r="AX510" s="212" t="s">
        <v>282</v>
      </c>
      <c r="AY510" s="212" t="s">
        <v>282</v>
      </c>
      <c r="AZ510" s="212" t="s">
        <v>282</v>
      </c>
      <c r="BA510" s="212" t="s">
        <v>282</v>
      </c>
      <c r="BB510" s="212" t="s">
        <v>282</v>
      </c>
      <c r="BC510" s="212" t="s">
        <v>282</v>
      </c>
      <c r="BD510" s="212" t="s">
        <v>282</v>
      </c>
      <c r="BE510" s="212" t="s">
        <v>282</v>
      </c>
    </row>
    <row r="511" spans="1:57" x14ac:dyDescent="0.25">
      <c r="A511" t="s">
        <v>9609</v>
      </c>
      <c r="B511" s="159" t="s">
        <v>282</v>
      </c>
      <c r="C511" t="s">
        <v>255</v>
      </c>
      <c r="D511" t="s">
        <v>282</v>
      </c>
      <c r="E511" t="s">
        <v>282</v>
      </c>
      <c r="F511" s="159" t="s">
        <v>282</v>
      </c>
      <c r="G511" s="159" t="s">
        <v>282</v>
      </c>
      <c r="H511" s="159" t="s">
        <v>10507</v>
      </c>
      <c r="I511" s="159" t="s">
        <v>10713</v>
      </c>
      <c r="J511">
        <v>7</v>
      </c>
      <c r="K511" s="159">
        <v>8</v>
      </c>
      <c r="L511" s="159" t="s">
        <v>273</v>
      </c>
      <c r="M511" s="159" t="s">
        <v>273</v>
      </c>
      <c r="N511" s="159" t="s">
        <v>790</v>
      </c>
      <c r="O511" s="161" t="s">
        <v>282</v>
      </c>
      <c r="P511" s="161" t="s">
        <v>282</v>
      </c>
      <c r="Q511" s="161" t="s">
        <v>282</v>
      </c>
      <c r="R511" s="161" t="s">
        <v>282</v>
      </c>
      <c r="S511" s="161" t="s">
        <v>10507</v>
      </c>
      <c r="T511" s="161" t="s">
        <v>273</v>
      </c>
      <c r="U511">
        <v>7</v>
      </c>
      <c r="V511" s="159">
        <v>8</v>
      </c>
      <c r="W511" s="159" t="s">
        <v>273</v>
      </c>
      <c r="X511" s="159" t="s">
        <v>273</v>
      </c>
      <c r="Y511" s="212" t="s">
        <v>282</v>
      </c>
      <c r="Z511" s="212" t="s">
        <v>282</v>
      </c>
      <c r="AA511" s="212" t="s">
        <v>282</v>
      </c>
      <c r="AB511" s="212" t="s">
        <v>282</v>
      </c>
      <c r="AC511" s="212" t="s">
        <v>282</v>
      </c>
      <c r="AD511" s="212" t="s">
        <v>282</v>
      </c>
      <c r="AE511" s="212" t="s">
        <v>282</v>
      </c>
      <c r="AF511" s="212" t="s">
        <v>282</v>
      </c>
      <c r="AG511" s="212" t="s">
        <v>282</v>
      </c>
      <c r="AH511" s="212" t="s">
        <v>282</v>
      </c>
      <c r="AI511" s="212" t="s">
        <v>282</v>
      </c>
      <c r="AJ511" s="212" t="s">
        <v>282</v>
      </c>
      <c r="AK511" s="212" t="s">
        <v>282</v>
      </c>
      <c r="AL511" s="212" t="s">
        <v>282</v>
      </c>
      <c r="AM511" s="212" t="s">
        <v>282</v>
      </c>
      <c r="AN511" s="212" t="s">
        <v>282</v>
      </c>
      <c r="AO511" s="212" t="s">
        <v>282</v>
      </c>
      <c r="AP511" s="212" t="s">
        <v>282</v>
      </c>
      <c r="AQ511" s="212" t="s">
        <v>282</v>
      </c>
      <c r="AR511" s="212" t="s">
        <v>282</v>
      </c>
      <c r="AS511" s="212" t="s">
        <v>282</v>
      </c>
      <c r="AT511" s="212" t="s">
        <v>282</v>
      </c>
      <c r="AU511" s="212" t="s">
        <v>282</v>
      </c>
      <c r="AV511" s="212" t="s">
        <v>282</v>
      </c>
      <c r="AW511" s="212" t="s">
        <v>282</v>
      </c>
      <c r="AX511" s="212" t="s">
        <v>282</v>
      </c>
      <c r="AY511" s="212" t="s">
        <v>282</v>
      </c>
      <c r="AZ511" s="212" t="s">
        <v>282</v>
      </c>
      <c r="BA511" s="212" t="s">
        <v>282</v>
      </c>
      <c r="BB511" s="212" t="s">
        <v>282</v>
      </c>
      <c r="BC511" s="212" t="s">
        <v>282</v>
      </c>
      <c r="BD511" s="212" t="s">
        <v>282</v>
      </c>
      <c r="BE511" s="212" t="s">
        <v>282</v>
      </c>
    </row>
    <row r="512" spans="1:57" s="212" customFormat="1" x14ac:dyDescent="0.25">
      <c r="A512" s="212" t="s">
        <v>444</v>
      </c>
      <c r="B512" s="159" t="s">
        <v>12398</v>
      </c>
      <c r="C512" s="212" t="s">
        <v>255</v>
      </c>
      <c r="D512" s="212" t="s">
        <v>282</v>
      </c>
      <c r="E512" s="212" t="s">
        <v>282</v>
      </c>
      <c r="F512" s="159" t="s">
        <v>282</v>
      </c>
      <c r="G512" s="159" t="s">
        <v>282</v>
      </c>
      <c r="H512" s="159" t="s">
        <v>10507</v>
      </c>
      <c r="I512" s="159" t="s">
        <v>12399</v>
      </c>
      <c r="J512" s="212">
        <v>7</v>
      </c>
      <c r="K512" s="159">
        <v>8</v>
      </c>
      <c r="L512" s="159" t="s">
        <v>273</v>
      </c>
      <c r="M512" s="159" t="s">
        <v>273</v>
      </c>
      <c r="N512" s="159" t="s">
        <v>263</v>
      </c>
      <c r="O512" s="161" t="s">
        <v>282</v>
      </c>
      <c r="P512" s="161" t="s">
        <v>282</v>
      </c>
      <c r="Q512" s="161" t="s">
        <v>282</v>
      </c>
      <c r="R512" s="161" t="s">
        <v>282</v>
      </c>
      <c r="S512" s="161" t="s">
        <v>10507</v>
      </c>
      <c r="T512" s="161" t="s">
        <v>10644</v>
      </c>
      <c r="U512" s="212">
        <v>7</v>
      </c>
      <c r="V512" s="159">
        <v>8</v>
      </c>
      <c r="W512" s="159" t="s">
        <v>273</v>
      </c>
      <c r="X512" s="159" t="s">
        <v>273</v>
      </c>
      <c r="Y512" s="212" t="s">
        <v>790</v>
      </c>
      <c r="Z512" s="212" t="s">
        <v>282</v>
      </c>
      <c r="AA512" s="212" t="s">
        <v>282</v>
      </c>
      <c r="AB512" s="212" t="s">
        <v>282</v>
      </c>
      <c r="AC512" s="212" t="s">
        <v>282</v>
      </c>
      <c r="AD512" s="212" t="s">
        <v>10507</v>
      </c>
      <c r="AE512" s="212" t="s">
        <v>273</v>
      </c>
      <c r="AF512" s="212">
        <v>7</v>
      </c>
      <c r="AG512" s="212">
        <v>8</v>
      </c>
      <c r="AH512" s="212" t="s">
        <v>273</v>
      </c>
      <c r="AI512" s="212" t="s">
        <v>273</v>
      </c>
      <c r="AJ512" s="212" t="s">
        <v>282</v>
      </c>
      <c r="AK512" s="212" t="s">
        <v>282</v>
      </c>
      <c r="AL512" s="212" t="s">
        <v>282</v>
      </c>
      <c r="AM512" s="212" t="s">
        <v>282</v>
      </c>
      <c r="AN512" s="212" t="s">
        <v>282</v>
      </c>
      <c r="AO512" s="212" t="s">
        <v>282</v>
      </c>
      <c r="AP512" s="212" t="s">
        <v>282</v>
      </c>
      <c r="AQ512" s="212" t="s">
        <v>282</v>
      </c>
      <c r="AR512" s="212" t="s">
        <v>282</v>
      </c>
      <c r="AS512" s="212" t="s">
        <v>282</v>
      </c>
      <c r="AT512" s="212" t="s">
        <v>282</v>
      </c>
      <c r="AU512" s="212" t="s">
        <v>282</v>
      </c>
      <c r="AV512" s="212" t="s">
        <v>282</v>
      </c>
      <c r="AW512" s="212" t="s">
        <v>282</v>
      </c>
      <c r="AX512" s="212" t="s">
        <v>282</v>
      </c>
      <c r="AY512" s="212" t="s">
        <v>282</v>
      </c>
      <c r="AZ512" s="212" t="s">
        <v>282</v>
      </c>
      <c r="BA512" s="212" t="s">
        <v>282</v>
      </c>
      <c r="BB512" s="212" t="s">
        <v>282</v>
      </c>
      <c r="BC512" s="212" t="s">
        <v>282</v>
      </c>
      <c r="BD512" s="212" t="s">
        <v>282</v>
      </c>
      <c r="BE512" s="212" t="s">
        <v>282</v>
      </c>
    </row>
    <row r="513" spans="1:57" s="212" customFormat="1" x14ac:dyDescent="0.25">
      <c r="A513" s="212" t="s">
        <v>5667</v>
      </c>
      <c r="B513" s="159" t="s">
        <v>282</v>
      </c>
      <c r="C513" s="212" t="s">
        <v>14936</v>
      </c>
      <c r="D513" s="212" t="s">
        <v>10694</v>
      </c>
      <c r="E513" s="212" t="s">
        <v>273</v>
      </c>
      <c r="F513" s="159" t="s">
        <v>183</v>
      </c>
      <c r="G513" s="159" t="s">
        <v>282</v>
      </c>
      <c r="H513" s="159" t="s">
        <v>10581</v>
      </c>
      <c r="I513" s="159" t="s">
        <v>16061</v>
      </c>
      <c r="J513" s="212">
        <v>1</v>
      </c>
      <c r="K513" s="159">
        <v>16</v>
      </c>
      <c r="L513" s="159" t="s">
        <v>16063</v>
      </c>
      <c r="M513" s="159" t="s">
        <v>16060</v>
      </c>
      <c r="N513" s="159" t="s">
        <v>270</v>
      </c>
      <c r="O513" s="161" t="s">
        <v>282</v>
      </c>
      <c r="P513" s="161" t="s">
        <v>282</v>
      </c>
      <c r="Q513" s="161" t="s">
        <v>282</v>
      </c>
      <c r="R513" s="161" t="s">
        <v>282</v>
      </c>
      <c r="S513" s="161" t="s">
        <v>10507</v>
      </c>
      <c r="T513" s="161" t="s">
        <v>273</v>
      </c>
      <c r="U513" s="161" t="s">
        <v>273</v>
      </c>
      <c r="V513" s="159">
        <v>16</v>
      </c>
      <c r="W513" s="159" t="s">
        <v>16064</v>
      </c>
      <c r="X513" s="159" t="s">
        <v>10735</v>
      </c>
      <c r="Y513" s="212" t="s">
        <v>10691</v>
      </c>
      <c r="Z513" s="212" t="s">
        <v>10694</v>
      </c>
      <c r="AA513" s="212" t="s">
        <v>273</v>
      </c>
      <c r="AB513" s="159" t="s">
        <v>183</v>
      </c>
      <c r="AC513" s="159" t="s">
        <v>282</v>
      </c>
      <c r="AD513" s="159" t="s">
        <v>10581</v>
      </c>
      <c r="AE513" s="159" t="s">
        <v>16062</v>
      </c>
      <c r="AF513" s="212">
        <v>1</v>
      </c>
      <c r="AG513" s="159">
        <v>16</v>
      </c>
      <c r="AH513" s="159" t="s">
        <v>16065</v>
      </c>
      <c r="AI513" s="159" t="s">
        <v>16060</v>
      </c>
      <c r="AJ513" s="212" t="s">
        <v>790</v>
      </c>
      <c r="AK513" s="212" t="s">
        <v>282</v>
      </c>
      <c r="AL513" s="212" t="s">
        <v>282</v>
      </c>
      <c r="AM513" s="212" t="s">
        <v>282</v>
      </c>
      <c r="AN513" s="212" t="s">
        <v>282</v>
      </c>
      <c r="AO513" s="212" t="s">
        <v>10507</v>
      </c>
      <c r="AP513" s="212" t="s">
        <v>273</v>
      </c>
      <c r="AQ513" s="212" t="s">
        <v>273</v>
      </c>
      <c r="AR513" s="212">
        <v>16</v>
      </c>
      <c r="AS513" s="212" t="s">
        <v>273</v>
      </c>
      <c r="AT513" s="212" t="s">
        <v>10735</v>
      </c>
      <c r="AU513" s="212" t="s">
        <v>282</v>
      </c>
      <c r="AV513" s="212" t="s">
        <v>282</v>
      </c>
      <c r="AW513" s="212" t="s">
        <v>282</v>
      </c>
      <c r="AX513" s="212" t="s">
        <v>282</v>
      </c>
      <c r="AY513" s="212" t="s">
        <v>282</v>
      </c>
      <c r="AZ513" s="212" t="s">
        <v>282</v>
      </c>
      <c r="BA513" s="212" t="s">
        <v>282</v>
      </c>
      <c r="BB513" s="212" t="s">
        <v>282</v>
      </c>
      <c r="BC513" s="212" t="s">
        <v>282</v>
      </c>
      <c r="BD513" s="212" t="s">
        <v>282</v>
      </c>
      <c r="BE513" s="212" t="s">
        <v>282</v>
      </c>
    </row>
    <row r="514" spans="1:57" s="212" customFormat="1" x14ac:dyDescent="0.25">
      <c r="A514" s="212" t="s">
        <v>3647</v>
      </c>
      <c r="B514" s="159" t="s">
        <v>16066</v>
      </c>
      <c r="C514" s="212" t="s">
        <v>266</v>
      </c>
      <c r="D514" s="212" t="s">
        <v>282</v>
      </c>
      <c r="E514" s="212" t="s">
        <v>282</v>
      </c>
      <c r="F514" s="159" t="s">
        <v>282</v>
      </c>
      <c r="G514" s="159" t="s">
        <v>282</v>
      </c>
      <c r="H514" s="159" t="s">
        <v>10507</v>
      </c>
      <c r="I514" s="159" t="s">
        <v>11609</v>
      </c>
      <c r="J514" s="212">
        <v>14</v>
      </c>
      <c r="K514" s="159">
        <v>6</v>
      </c>
      <c r="L514" s="159" t="s">
        <v>16068</v>
      </c>
      <c r="M514" s="159" t="s">
        <v>273</v>
      </c>
      <c r="N514" s="159" t="s">
        <v>845</v>
      </c>
      <c r="O514" s="161" t="s">
        <v>282</v>
      </c>
      <c r="P514" s="161" t="s">
        <v>282</v>
      </c>
      <c r="Q514" s="161" t="s">
        <v>282</v>
      </c>
      <c r="R514" s="161" t="s">
        <v>282</v>
      </c>
      <c r="S514" s="161" t="s">
        <v>10507</v>
      </c>
      <c r="T514" s="161" t="s">
        <v>10713</v>
      </c>
      <c r="U514" s="161">
        <v>14</v>
      </c>
      <c r="V514" s="159">
        <v>6</v>
      </c>
      <c r="W514" s="159" t="s">
        <v>16069</v>
      </c>
      <c r="X514" s="159" t="s">
        <v>273</v>
      </c>
      <c r="Y514" s="212" t="s">
        <v>282</v>
      </c>
      <c r="Z514" s="212" t="s">
        <v>282</v>
      </c>
      <c r="AA514" s="212" t="s">
        <v>282</v>
      </c>
      <c r="AB514" s="212" t="s">
        <v>282</v>
      </c>
      <c r="AC514" s="212" t="s">
        <v>282</v>
      </c>
      <c r="AD514" s="212" t="s">
        <v>282</v>
      </c>
      <c r="AE514" s="212" t="s">
        <v>282</v>
      </c>
      <c r="AF514" s="212" t="s">
        <v>282</v>
      </c>
      <c r="AG514" s="212" t="s">
        <v>282</v>
      </c>
      <c r="AH514" s="212" t="s">
        <v>282</v>
      </c>
      <c r="AI514" s="212" t="s">
        <v>282</v>
      </c>
      <c r="AJ514" s="212" t="s">
        <v>282</v>
      </c>
      <c r="AK514" s="212" t="s">
        <v>282</v>
      </c>
      <c r="AL514" s="212" t="s">
        <v>282</v>
      </c>
      <c r="AM514" s="212" t="s">
        <v>282</v>
      </c>
      <c r="AN514" s="212" t="s">
        <v>282</v>
      </c>
      <c r="AO514" s="212" t="s">
        <v>282</v>
      </c>
      <c r="AP514" s="212" t="s">
        <v>282</v>
      </c>
      <c r="AQ514" s="212" t="s">
        <v>282</v>
      </c>
      <c r="AR514" s="212" t="s">
        <v>282</v>
      </c>
      <c r="AS514" s="212" t="s">
        <v>282</v>
      </c>
      <c r="AT514" s="212" t="s">
        <v>282</v>
      </c>
      <c r="AU514" s="212" t="s">
        <v>282</v>
      </c>
      <c r="AV514" s="212" t="s">
        <v>282</v>
      </c>
      <c r="AW514" s="212" t="s">
        <v>282</v>
      </c>
      <c r="AX514" s="212" t="s">
        <v>282</v>
      </c>
      <c r="AY514" s="212" t="s">
        <v>282</v>
      </c>
      <c r="AZ514" s="212" t="s">
        <v>282</v>
      </c>
      <c r="BA514" s="212" t="s">
        <v>282</v>
      </c>
      <c r="BB514" s="212" t="s">
        <v>282</v>
      </c>
      <c r="BC514" s="212" t="s">
        <v>282</v>
      </c>
      <c r="BD514" s="212" t="s">
        <v>282</v>
      </c>
      <c r="BE514" s="212" t="s">
        <v>282</v>
      </c>
    </row>
    <row r="515" spans="1:57" s="212" customFormat="1" x14ac:dyDescent="0.25">
      <c r="A515" s="212" t="s">
        <v>3666</v>
      </c>
      <c r="B515" s="159" t="s">
        <v>16073</v>
      </c>
      <c r="C515" s="212" t="s">
        <v>302</v>
      </c>
      <c r="D515" s="212" t="s">
        <v>282</v>
      </c>
      <c r="E515" s="212" t="s">
        <v>282</v>
      </c>
      <c r="F515" s="159" t="s">
        <v>282</v>
      </c>
      <c r="G515" s="159" t="s">
        <v>282</v>
      </c>
      <c r="H515" s="159" t="s">
        <v>10507</v>
      </c>
      <c r="I515" s="159" t="s">
        <v>16076</v>
      </c>
      <c r="J515" s="212">
        <v>7</v>
      </c>
      <c r="K515" s="159">
        <v>6</v>
      </c>
      <c r="L515" s="159" t="s">
        <v>16077</v>
      </c>
      <c r="M515" s="159" t="s">
        <v>273</v>
      </c>
      <c r="N515" s="159" t="s">
        <v>252</v>
      </c>
      <c r="O515" s="161" t="s">
        <v>282</v>
      </c>
      <c r="P515" s="161" t="s">
        <v>282</v>
      </c>
      <c r="Q515" s="161" t="s">
        <v>282</v>
      </c>
      <c r="R515" s="161" t="s">
        <v>282</v>
      </c>
      <c r="S515" s="161" t="s">
        <v>10507</v>
      </c>
      <c r="T515" s="161" t="s">
        <v>10654</v>
      </c>
      <c r="U515" s="161">
        <v>7</v>
      </c>
      <c r="V515" s="159">
        <v>6</v>
      </c>
      <c r="W515" s="159" t="s">
        <v>16078</v>
      </c>
      <c r="X515" s="159" t="s">
        <v>273</v>
      </c>
      <c r="Y515" s="212" t="s">
        <v>790</v>
      </c>
      <c r="Z515" s="212" t="s">
        <v>282</v>
      </c>
      <c r="AA515" s="212" t="s">
        <v>282</v>
      </c>
      <c r="AB515" s="212" t="s">
        <v>282</v>
      </c>
      <c r="AC515" s="212" t="s">
        <v>282</v>
      </c>
      <c r="AD515" s="212" t="s">
        <v>10507</v>
      </c>
      <c r="AE515" s="212" t="s">
        <v>11725</v>
      </c>
      <c r="AF515" s="212">
        <v>7</v>
      </c>
      <c r="AG515" s="212">
        <v>6</v>
      </c>
      <c r="AH515" s="212" t="s">
        <v>16079</v>
      </c>
      <c r="AI515" s="212" t="s">
        <v>273</v>
      </c>
      <c r="AJ515" s="212" t="s">
        <v>282</v>
      </c>
      <c r="AK515" s="212" t="s">
        <v>282</v>
      </c>
      <c r="AL515" s="212" t="s">
        <v>282</v>
      </c>
      <c r="AM515" s="212" t="s">
        <v>282</v>
      </c>
      <c r="AN515" s="212" t="s">
        <v>282</v>
      </c>
      <c r="AO515" s="212" t="s">
        <v>282</v>
      </c>
      <c r="AP515" s="212" t="s">
        <v>282</v>
      </c>
      <c r="AQ515" s="212" t="s">
        <v>282</v>
      </c>
      <c r="AR515" s="212" t="s">
        <v>282</v>
      </c>
      <c r="AS515" s="212" t="s">
        <v>282</v>
      </c>
      <c r="AT515" s="212" t="s">
        <v>282</v>
      </c>
      <c r="AU515" s="212" t="s">
        <v>282</v>
      </c>
      <c r="AV515" s="212" t="s">
        <v>282</v>
      </c>
      <c r="AW515" s="212" t="s">
        <v>282</v>
      </c>
      <c r="AX515" s="212" t="s">
        <v>282</v>
      </c>
      <c r="AY515" s="212" t="s">
        <v>282</v>
      </c>
      <c r="AZ515" s="212" t="s">
        <v>282</v>
      </c>
      <c r="BA515" s="212" t="s">
        <v>282</v>
      </c>
      <c r="BB515" s="212" t="s">
        <v>282</v>
      </c>
      <c r="BC515" s="212" t="s">
        <v>282</v>
      </c>
      <c r="BD515" s="212" t="s">
        <v>282</v>
      </c>
      <c r="BE515" s="212" t="s">
        <v>282</v>
      </c>
    </row>
    <row r="516" spans="1:57" s="212" customFormat="1" x14ac:dyDescent="0.25">
      <c r="A516" s="212" t="s">
        <v>6576</v>
      </c>
      <c r="B516" s="159" t="s">
        <v>15003</v>
      </c>
      <c r="C516" s="212" t="s">
        <v>252</v>
      </c>
      <c r="D516" s="212" t="s">
        <v>282</v>
      </c>
      <c r="E516" s="212" t="s">
        <v>282</v>
      </c>
      <c r="F516" s="159" t="s">
        <v>282</v>
      </c>
      <c r="G516" s="159" t="s">
        <v>282</v>
      </c>
      <c r="H516" s="159" t="s">
        <v>10507</v>
      </c>
      <c r="I516" s="159" t="s">
        <v>4801</v>
      </c>
      <c r="J516" s="212">
        <v>21</v>
      </c>
      <c r="K516" s="159">
        <v>6</v>
      </c>
      <c r="L516" s="159" t="s">
        <v>15004</v>
      </c>
      <c r="M516" s="159" t="s">
        <v>273</v>
      </c>
      <c r="N516" s="159" t="s">
        <v>790</v>
      </c>
      <c r="O516" s="161" t="s">
        <v>282</v>
      </c>
      <c r="P516" s="161" t="s">
        <v>282</v>
      </c>
      <c r="Q516" s="161" t="s">
        <v>282</v>
      </c>
      <c r="R516" s="161" t="s">
        <v>282</v>
      </c>
      <c r="S516" s="161" t="s">
        <v>10507</v>
      </c>
      <c r="T516" s="161" t="s">
        <v>12475</v>
      </c>
      <c r="U516" s="212">
        <v>21</v>
      </c>
      <c r="V516" s="159">
        <v>6</v>
      </c>
      <c r="W516" s="159" t="s">
        <v>15005</v>
      </c>
      <c r="X516" s="159" t="s">
        <v>273</v>
      </c>
      <c r="Y516" s="212" t="s">
        <v>282</v>
      </c>
      <c r="Z516" s="212" t="s">
        <v>282</v>
      </c>
      <c r="AA516" s="212" t="s">
        <v>282</v>
      </c>
      <c r="AB516" s="212" t="s">
        <v>282</v>
      </c>
      <c r="AC516" s="212" t="s">
        <v>282</v>
      </c>
      <c r="AD516" s="212" t="s">
        <v>282</v>
      </c>
      <c r="AE516" s="212" t="s">
        <v>282</v>
      </c>
      <c r="AF516" s="212" t="s">
        <v>282</v>
      </c>
      <c r="AG516" s="212" t="s">
        <v>282</v>
      </c>
      <c r="AH516" s="212" t="s">
        <v>282</v>
      </c>
      <c r="AI516" s="212" t="s">
        <v>282</v>
      </c>
      <c r="AJ516" s="212" t="s">
        <v>282</v>
      </c>
      <c r="AK516" s="212" t="s">
        <v>282</v>
      </c>
      <c r="AL516" s="212" t="s">
        <v>282</v>
      </c>
      <c r="AM516" s="212" t="s">
        <v>282</v>
      </c>
      <c r="AN516" s="212" t="s">
        <v>282</v>
      </c>
      <c r="AO516" s="212" t="s">
        <v>282</v>
      </c>
      <c r="AP516" s="212" t="s">
        <v>282</v>
      </c>
      <c r="AQ516" s="212" t="s">
        <v>282</v>
      </c>
      <c r="AR516" s="212" t="s">
        <v>282</v>
      </c>
      <c r="AS516" s="212" t="s">
        <v>282</v>
      </c>
      <c r="AT516" s="212" t="s">
        <v>282</v>
      </c>
      <c r="AU516" s="212" t="s">
        <v>282</v>
      </c>
      <c r="AV516" s="212" t="s">
        <v>282</v>
      </c>
      <c r="AW516" s="212" t="s">
        <v>282</v>
      </c>
      <c r="AX516" s="212" t="s">
        <v>282</v>
      </c>
      <c r="AY516" s="212" t="s">
        <v>282</v>
      </c>
      <c r="AZ516" s="212" t="s">
        <v>282</v>
      </c>
      <c r="BA516" s="212" t="s">
        <v>282</v>
      </c>
      <c r="BB516" s="212" t="s">
        <v>282</v>
      </c>
      <c r="BC516" s="212" t="s">
        <v>282</v>
      </c>
      <c r="BD516" s="212" t="s">
        <v>282</v>
      </c>
      <c r="BE516" s="212" t="s">
        <v>282</v>
      </c>
    </row>
    <row r="517" spans="1:57" s="212" customFormat="1" x14ac:dyDescent="0.25">
      <c r="A517" s="212" t="s">
        <v>6579</v>
      </c>
      <c r="B517" s="159" t="s">
        <v>15009</v>
      </c>
      <c r="C517" s="212" t="s">
        <v>252</v>
      </c>
      <c r="D517" s="212" t="s">
        <v>282</v>
      </c>
      <c r="E517" s="212" t="s">
        <v>282</v>
      </c>
      <c r="F517" s="159" t="s">
        <v>282</v>
      </c>
      <c r="G517" s="159" t="s">
        <v>282</v>
      </c>
      <c r="H517" s="159" t="s">
        <v>10507</v>
      </c>
      <c r="I517" s="159" t="s">
        <v>14248</v>
      </c>
      <c r="J517" s="159" t="s">
        <v>273</v>
      </c>
      <c r="K517" s="159">
        <v>4</v>
      </c>
      <c r="L517" s="159" t="s">
        <v>15011</v>
      </c>
      <c r="M517" s="159" t="s">
        <v>273</v>
      </c>
      <c r="N517" s="159" t="s">
        <v>790</v>
      </c>
      <c r="O517" s="161" t="s">
        <v>282</v>
      </c>
      <c r="P517" s="161" t="s">
        <v>282</v>
      </c>
      <c r="Q517" s="161" t="s">
        <v>282</v>
      </c>
      <c r="R517" s="161" t="s">
        <v>282</v>
      </c>
      <c r="S517" s="161" t="s">
        <v>10507</v>
      </c>
      <c r="T517" s="161" t="s">
        <v>15010</v>
      </c>
      <c r="U517" s="161" t="s">
        <v>273</v>
      </c>
      <c r="V517" s="159">
        <v>4</v>
      </c>
      <c r="W517" s="159" t="s">
        <v>15012</v>
      </c>
      <c r="X517" s="159" t="s">
        <v>273</v>
      </c>
      <c r="Y517" s="212" t="s">
        <v>282</v>
      </c>
      <c r="Z517" s="212" t="s">
        <v>282</v>
      </c>
      <c r="AA517" s="212" t="s">
        <v>282</v>
      </c>
      <c r="AB517" s="212" t="s">
        <v>282</v>
      </c>
      <c r="AC517" s="212" t="s">
        <v>282</v>
      </c>
      <c r="AD517" s="212" t="s">
        <v>282</v>
      </c>
      <c r="AE517" s="212" t="s">
        <v>282</v>
      </c>
      <c r="AF517" s="212" t="s">
        <v>282</v>
      </c>
      <c r="AG517" s="212" t="s">
        <v>282</v>
      </c>
      <c r="AH517" s="212" t="s">
        <v>282</v>
      </c>
      <c r="AI517" s="212" t="s">
        <v>282</v>
      </c>
      <c r="AJ517" s="212" t="s">
        <v>282</v>
      </c>
      <c r="AK517" s="212" t="s">
        <v>282</v>
      </c>
      <c r="AL517" s="212" t="s">
        <v>282</v>
      </c>
      <c r="AM517" s="212" t="s">
        <v>282</v>
      </c>
      <c r="AN517" s="212" t="s">
        <v>282</v>
      </c>
      <c r="AO517" s="212" t="s">
        <v>282</v>
      </c>
      <c r="AP517" s="212" t="s">
        <v>282</v>
      </c>
      <c r="AQ517" s="212" t="s">
        <v>282</v>
      </c>
      <c r="AR517" s="212" t="s">
        <v>282</v>
      </c>
      <c r="AS517" s="212" t="s">
        <v>282</v>
      </c>
      <c r="AT517" s="212" t="s">
        <v>282</v>
      </c>
      <c r="AU517" s="212" t="s">
        <v>282</v>
      </c>
      <c r="AV517" s="212" t="s">
        <v>282</v>
      </c>
      <c r="AW517" s="212" t="s">
        <v>282</v>
      </c>
      <c r="AX517" s="212" t="s">
        <v>282</v>
      </c>
      <c r="AY517" s="212" t="s">
        <v>282</v>
      </c>
      <c r="AZ517" s="212" t="s">
        <v>282</v>
      </c>
      <c r="BA517" s="212" t="s">
        <v>282</v>
      </c>
      <c r="BB517" s="212" t="s">
        <v>282</v>
      </c>
      <c r="BC517" s="212" t="s">
        <v>282</v>
      </c>
      <c r="BD517" s="212" t="s">
        <v>282</v>
      </c>
      <c r="BE517" s="212" t="s">
        <v>282</v>
      </c>
    </row>
    <row r="518" spans="1:57" s="212" customFormat="1" x14ac:dyDescent="0.25">
      <c r="A518" s="212" t="s">
        <v>809</v>
      </c>
      <c r="B518" s="159" t="s">
        <v>12408</v>
      </c>
      <c r="C518" s="212" t="s">
        <v>263</v>
      </c>
      <c r="D518" s="212" t="s">
        <v>282</v>
      </c>
      <c r="E518" s="212" t="s">
        <v>282</v>
      </c>
      <c r="F518" s="159" t="s">
        <v>282</v>
      </c>
      <c r="G518" s="159" t="s">
        <v>282</v>
      </c>
      <c r="H518" s="159" t="s">
        <v>10507</v>
      </c>
      <c r="I518" s="159" t="s">
        <v>12405</v>
      </c>
      <c r="J518" s="212">
        <v>21</v>
      </c>
      <c r="K518" s="159">
        <v>6</v>
      </c>
      <c r="L518" s="159" t="s">
        <v>12407</v>
      </c>
      <c r="M518" s="159" t="s">
        <v>273</v>
      </c>
      <c r="N518" s="159" t="s">
        <v>790</v>
      </c>
      <c r="O518" s="161" t="s">
        <v>282</v>
      </c>
      <c r="P518" s="161" t="s">
        <v>282</v>
      </c>
      <c r="Q518" s="161" t="s">
        <v>282</v>
      </c>
      <c r="R518" s="161" t="s">
        <v>282</v>
      </c>
      <c r="S518" s="161" t="s">
        <v>10507</v>
      </c>
      <c r="T518" s="161" t="s">
        <v>12406</v>
      </c>
      <c r="U518" s="212">
        <v>21</v>
      </c>
      <c r="V518" s="159">
        <v>6</v>
      </c>
      <c r="W518" s="159" t="s">
        <v>273</v>
      </c>
      <c r="X518" s="159" t="s">
        <v>273</v>
      </c>
      <c r="Y518" s="212" t="s">
        <v>282</v>
      </c>
      <c r="Z518" s="212" t="s">
        <v>282</v>
      </c>
      <c r="AA518" s="212" t="s">
        <v>282</v>
      </c>
      <c r="AB518" s="212" t="s">
        <v>282</v>
      </c>
      <c r="AC518" s="212" t="s">
        <v>282</v>
      </c>
      <c r="AD518" s="212" t="s">
        <v>282</v>
      </c>
      <c r="AE518" s="212" t="s">
        <v>282</v>
      </c>
      <c r="AF518" s="212" t="s">
        <v>282</v>
      </c>
      <c r="AG518" s="212" t="s">
        <v>282</v>
      </c>
      <c r="AH518" s="212" t="s">
        <v>282</v>
      </c>
      <c r="AI518" s="212" t="s">
        <v>282</v>
      </c>
      <c r="AJ518" s="212" t="s">
        <v>282</v>
      </c>
      <c r="AK518" s="212" t="s">
        <v>282</v>
      </c>
      <c r="AL518" s="212" t="s">
        <v>282</v>
      </c>
      <c r="AM518" s="212" t="s">
        <v>282</v>
      </c>
      <c r="AN518" s="212" t="s">
        <v>282</v>
      </c>
      <c r="AO518" s="212" t="s">
        <v>282</v>
      </c>
      <c r="AP518" s="212" t="s">
        <v>282</v>
      </c>
      <c r="AQ518" s="212" t="s">
        <v>282</v>
      </c>
      <c r="AR518" s="212" t="s">
        <v>282</v>
      </c>
      <c r="AS518" s="212" t="s">
        <v>282</v>
      </c>
      <c r="AT518" s="212" t="s">
        <v>282</v>
      </c>
      <c r="AU518" s="212" t="s">
        <v>282</v>
      </c>
      <c r="AV518" s="212" t="s">
        <v>282</v>
      </c>
      <c r="AW518" s="212" t="s">
        <v>282</v>
      </c>
      <c r="AX518" s="212" t="s">
        <v>282</v>
      </c>
      <c r="AY518" s="212" t="s">
        <v>282</v>
      </c>
      <c r="AZ518" s="212" t="s">
        <v>282</v>
      </c>
      <c r="BA518" s="212" t="s">
        <v>282</v>
      </c>
      <c r="BB518" s="212" t="s">
        <v>282</v>
      </c>
      <c r="BC518" s="212" t="s">
        <v>282</v>
      </c>
      <c r="BD518" s="212" t="s">
        <v>282</v>
      </c>
      <c r="BE518" s="212" t="s">
        <v>282</v>
      </c>
    </row>
    <row r="519" spans="1:57" s="212" customFormat="1" x14ac:dyDescent="0.25">
      <c r="A519" s="212" t="s">
        <v>3671</v>
      </c>
      <c r="B519" s="159" t="s">
        <v>282</v>
      </c>
      <c r="C519" s="212" t="s">
        <v>252</v>
      </c>
      <c r="D519" s="212" t="s">
        <v>282</v>
      </c>
      <c r="E519" s="212" t="s">
        <v>282</v>
      </c>
      <c r="F519" s="159" t="s">
        <v>282</v>
      </c>
      <c r="G519" s="159" t="s">
        <v>282</v>
      </c>
      <c r="H519" s="159" t="s">
        <v>10507</v>
      </c>
      <c r="I519" s="159" t="s">
        <v>17812</v>
      </c>
      <c r="J519" s="159">
        <v>21</v>
      </c>
      <c r="K519" s="159">
        <v>6</v>
      </c>
      <c r="L519" s="159" t="s">
        <v>17813</v>
      </c>
      <c r="M519" s="159" t="s">
        <v>273</v>
      </c>
      <c r="N519" s="159" t="s">
        <v>790</v>
      </c>
      <c r="O519" s="161" t="s">
        <v>282</v>
      </c>
      <c r="P519" s="161" t="s">
        <v>282</v>
      </c>
      <c r="Q519" s="161" t="s">
        <v>282</v>
      </c>
      <c r="R519" s="161" t="s">
        <v>282</v>
      </c>
      <c r="S519" s="161" t="s">
        <v>10507</v>
      </c>
      <c r="T519" s="161" t="s">
        <v>17814</v>
      </c>
      <c r="U519" s="161">
        <v>21</v>
      </c>
      <c r="V519" s="159">
        <v>6</v>
      </c>
      <c r="W519" s="159" t="s">
        <v>10801</v>
      </c>
      <c r="X519" s="159" t="s">
        <v>273</v>
      </c>
      <c r="Y519" s="212" t="s">
        <v>282</v>
      </c>
      <c r="Z519" s="212" t="s">
        <v>282</v>
      </c>
      <c r="AA519" s="212" t="s">
        <v>282</v>
      </c>
      <c r="AB519" s="212" t="s">
        <v>282</v>
      </c>
      <c r="AC519" s="212" t="s">
        <v>282</v>
      </c>
      <c r="AD519" s="212" t="s">
        <v>282</v>
      </c>
      <c r="AE519" s="212" t="s">
        <v>282</v>
      </c>
      <c r="AF519" s="212" t="s">
        <v>282</v>
      </c>
      <c r="AG519" s="212" t="s">
        <v>282</v>
      </c>
      <c r="AH519" s="212" t="s">
        <v>282</v>
      </c>
      <c r="AI519" s="212" t="s">
        <v>282</v>
      </c>
      <c r="AJ519" s="212" t="s">
        <v>282</v>
      </c>
      <c r="AK519" s="212" t="s">
        <v>282</v>
      </c>
      <c r="AL519" s="212" t="s">
        <v>282</v>
      </c>
      <c r="AM519" s="212" t="s">
        <v>282</v>
      </c>
      <c r="AN519" s="212" t="s">
        <v>282</v>
      </c>
      <c r="AO519" s="212" t="s">
        <v>282</v>
      </c>
      <c r="AP519" s="212" t="s">
        <v>282</v>
      </c>
      <c r="AQ519" s="212" t="s">
        <v>282</v>
      </c>
      <c r="AR519" s="212" t="s">
        <v>282</v>
      </c>
      <c r="AS519" s="212" t="s">
        <v>282</v>
      </c>
      <c r="AT519" s="212" t="s">
        <v>282</v>
      </c>
      <c r="AU519" s="212" t="s">
        <v>282</v>
      </c>
      <c r="AV519" s="212" t="s">
        <v>282</v>
      </c>
      <c r="AW519" s="212" t="s">
        <v>282</v>
      </c>
      <c r="AX519" s="212" t="s">
        <v>282</v>
      </c>
      <c r="AY519" s="212" t="s">
        <v>282</v>
      </c>
      <c r="AZ519" s="212" t="s">
        <v>282</v>
      </c>
      <c r="BA519" s="212" t="s">
        <v>282</v>
      </c>
      <c r="BB519" s="212" t="s">
        <v>282</v>
      </c>
      <c r="BC519" s="212" t="s">
        <v>282</v>
      </c>
      <c r="BD519" s="212" t="s">
        <v>282</v>
      </c>
      <c r="BE519" s="212" t="s">
        <v>282</v>
      </c>
    </row>
    <row r="520" spans="1:57" s="212" customFormat="1" x14ac:dyDescent="0.25">
      <c r="A520" s="212" t="s">
        <v>3676</v>
      </c>
      <c r="B520" s="159" t="s">
        <v>14801</v>
      </c>
      <c r="C520" s="212" t="s">
        <v>252</v>
      </c>
      <c r="D520" s="212" t="s">
        <v>282</v>
      </c>
      <c r="E520" s="212" t="s">
        <v>282</v>
      </c>
      <c r="F520" s="159" t="s">
        <v>282</v>
      </c>
      <c r="G520" s="159" t="s">
        <v>282</v>
      </c>
      <c r="H520" s="159" t="s">
        <v>10507</v>
      </c>
      <c r="I520" s="159" t="s">
        <v>14798</v>
      </c>
      <c r="J520" s="159" t="s">
        <v>273</v>
      </c>
      <c r="K520" s="159">
        <v>6</v>
      </c>
      <c r="L520" s="159" t="s">
        <v>14803</v>
      </c>
      <c r="M520" s="159" t="s">
        <v>273</v>
      </c>
      <c r="N520" s="159" t="s">
        <v>790</v>
      </c>
      <c r="O520" s="161" t="s">
        <v>282</v>
      </c>
      <c r="P520" s="161" t="s">
        <v>282</v>
      </c>
      <c r="Q520" s="161" t="s">
        <v>282</v>
      </c>
      <c r="R520" s="161" t="s">
        <v>282</v>
      </c>
      <c r="S520" s="161" t="s">
        <v>10507</v>
      </c>
      <c r="T520" s="161" t="s">
        <v>14799</v>
      </c>
      <c r="U520" s="161" t="s">
        <v>273</v>
      </c>
      <c r="V520" s="159">
        <v>6</v>
      </c>
      <c r="W520" s="159" t="s">
        <v>14800</v>
      </c>
      <c r="X520" s="159" t="s">
        <v>273</v>
      </c>
      <c r="Y520" s="212" t="s">
        <v>282</v>
      </c>
      <c r="Z520" s="212" t="s">
        <v>282</v>
      </c>
      <c r="AA520" s="212" t="s">
        <v>282</v>
      </c>
      <c r="AB520" s="212" t="s">
        <v>282</v>
      </c>
      <c r="AC520" s="212" t="s">
        <v>282</v>
      </c>
      <c r="AD520" s="212" t="s">
        <v>282</v>
      </c>
      <c r="AE520" s="212" t="s">
        <v>282</v>
      </c>
      <c r="AF520" s="212" t="s">
        <v>282</v>
      </c>
      <c r="AG520" s="212" t="s">
        <v>282</v>
      </c>
      <c r="AH520" s="212" t="s">
        <v>282</v>
      </c>
      <c r="AI520" s="212" t="s">
        <v>282</v>
      </c>
      <c r="AJ520" s="212" t="s">
        <v>282</v>
      </c>
      <c r="AK520" s="212" t="s">
        <v>282</v>
      </c>
      <c r="AL520" s="212" t="s">
        <v>282</v>
      </c>
      <c r="AM520" s="212" t="s">
        <v>282</v>
      </c>
      <c r="AN520" s="212" t="s">
        <v>282</v>
      </c>
      <c r="AO520" s="212" t="s">
        <v>282</v>
      </c>
      <c r="AP520" s="212" t="s">
        <v>282</v>
      </c>
      <c r="AQ520" s="212" t="s">
        <v>282</v>
      </c>
      <c r="AR520" s="212" t="s">
        <v>282</v>
      </c>
      <c r="AS520" s="212" t="s">
        <v>282</v>
      </c>
      <c r="AT520" s="212" t="s">
        <v>282</v>
      </c>
      <c r="AU520" s="212" t="s">
        <v>282</v>
      </c>
      <c r="AV520" s="212" t="s">
        <v>282</v>
      </c>
      <c r="AW520" s="212" t="s">
        <v>282</v>
      </c>
      <c r="AX520" s="212" t="s">
        <v>282</v>
      </c>
      <c r="AY520" s="212" t="s">
        <v>282</v>
      </c>
      <c r="AZ520" s="212" t="s">
        <v>282</v>
      </c>
      <c r="BA520" s="212" t="s">
        <v>282</v>
      </c>
      <c r="BB520" s="212" t="s">
        <v>282</v>
      </c>
      <c r="BC520" s="212" t="s">
        <v>282</v>
      </c>
      <c r="BD520" s="212" t="s">
        <v>282</v>
      </c>
      <c r="BE520" s="212" t="s">
        <v>282</v>
      </c>
    </row>
    <row r="521" spans="1:57" s="212" customFormat="1" x14ac:dyDescent="0.25">
      <c r="A521" s="212" t="s">
        <v>3679</v>
      </c>
      <c r="B521" s="159" t="s">
        <v>14267</v>
      </c>
      <c r="C521" s="212" t="s">
        <v>256</v>
      </c>
      <c r="D521" s="212" t="s">
        <v>282</v>
      </c>
      <c r="E521" s="212" t="s">
        <v>282</v>
      </c>
      <c r="F521" s="159" t="s">
        <v>282</v>
      </c>
      <c r="G521" s="159" t="s">
        <v>282</v>
      </c>
      <c r="H521" s="159" t="s">
        <v>10507</v>
      </c>
      <c r="I521" s="159" t="s">
        <v>273</v>
      </c>
      <c r="J521" s="159" t="s">
        <v>273</v>
      </c>
      <c r="K521" s="159">
        <v>6</v>
      </c>
      <c r="L521" s="159" t="s">
        <v>14268</v>
      </c>
      <c r="M521" s="159" t="s">
        <v>273</v>
      </c>
      <c r="N521" s="159" t="s">
        <v>790</v>
      </c>
      <c r="O521" s="161" t="s">
        <v>282</v>
      </c>
      <c r="P521" s="161" t="s">
        <v>282</v>
      </c>
      <c r="Q521" s="161" t="s">
        <v>282</v>
      </c>
      <c r="R521" s="161" t="s">
        <v>282</v>
      </c>
      <c r="S521" s="161" t="s">
        <v>10507</v>
      </c>
      <c r="T521" s="161" t="s">
        <v>273</v>
      </c>
      <c r="U521" s="161" t="s">
        <v>273</v>
      </c>
      <c r="V521" s="159">
        <v>6</v>
      </c>
      <c r="W521" s="159" t="s">
        <v>273</v>
      </c>
      <c r="X521" s="159" t="s">
        <v>273</v>
      </c>
      <c r="Y521" s="212" t="s">
        <v>282</v>
      </c>
      <c r="Z521" s="212" t="s">
        <v>282</v>
      </c>
      <c r="AA521" s="212" t="s">
        <v>282</v>
      </c>
      <c r="AB521" s="212" t="s">
        <v>282</v>
      </c>
      <c r="AC521" s="212" t="s">
        <v>282</v>
      </c>
      <c r="AD521" s="212" t="s">
        <v>282</v>
      </c>
      <c r="AE521" s="212" t="s">
        <v>282</v>
      </c>
      <c r="AF521" s="212" t="s">
        <v>282</v>
      </c>
      <c r="AG521" s="212" t="s">
        <v>282</v>
      </c>
      <c r="AH521" s="212" t="s">
        <v>282</v>
      </c>
      <c r="AI521" s="212" t="s">
        <v>282</v>
      </c>
      <c r="AJ521" s="212" t="s">
        <v>282</v>
      </c>
      <c r="AK521" s="212" t="s">
        <v>282</v>
      </c>
      <c r="AL521" s="212" t="s">
        <v>282</v>
      </c>
      <c r="AM521" s="212" t="s">
        <v>282</v>
      </c>
      <c r="AN521" s="212" t="s">
        <v>282</v>
      </c>
      <c r="AO521" s="212" t="s">
        <v>282</v>
      </c>
      <c r="AP521" s="212" t="s">
        <v>282</v>
      </c>
      <c r="AQ521" s="212" t="s">
        <v>282</v>
      </c>
      <c r="AR521" s="212" t="s">
        <v>282</v>
      </c>
      <c r="AS521" s="212" t="s">
        <v>282</v>
      </c>
      <c r="AT521" s="212" t="s">
        <v>282</v>
      </c>
      <c r="AU521" s="212" t="s">
        <v>282</v>
      </c>
      <c r="AV521" s="212" t="s">
        <v>282</v>
      </c>
      <c r="AW521" s="212" t="s">
        <v>282</v>
      </c>
      <c r="AX521" s="212" t="s">
        <v>282</v>
      </c>
      <c r="AY521" s="212" t="s">
        <v>282</v>
      </c>
      <c r="AZ521" s="212" t="s">
        <v>282</v>
      </c>
      <c r="BA521" s="212" t="s">
        <v>282</v>
      </c>
      <c r="BB521" s="212" t="s">
        <v>282</v>
      </c>
      <c r="BC521" s="212" t="s">
        <v>282</v>
      </c>
      <c r="BD521" s="212" t="s">
        <v>282</v>
      </c>
      <c r="BE521" s="212" t="s">
        <v>282</v>
      </c>
    </row>
    <row r="522" spans="1:57" x14ac:dyDescent="0.25">
      <c r="A522" t="s">
        <v>718</v>
      </c>
      <c r="B522" s="159" t="s">
        <v>12364</v>
      </c>
      <c r="C522" t="s">
        <v>252</v>
      </c>
      <c r="D522" t="s">
        <v>282</v>
      </c>
      <c r="E522" t="s">
        <v>282</v>
      </c>
      <c r="F522" s="159" t="s">
        <v>282</v>
      </c>
      <c r="G522" s="159" t="s">
        <v>282</v>
      </c>
      <c r="H522" s="159" t="s">
        <v>10507</v>
      </c>
      <c r="I522" s="159" t="s">
        <v>11158</v>
      </c>
      <c r="J522">
        <v>14</v>
      </c>
      <c r="K522" s="159">
        <v>8</v>
      </c>
      <c r="L522" s="159" t="s">
        <v>12363</v>
      </c>
      <c r="M522" s="159" t="s">
        <v>273</v>
      </c>
      <c r="N522" s="159" t="s">
        <v>790</v>
      </c>
      <c r="O522" s="161" t="s">
        <v>282</v>
      </c>
      <c r="P522" s="161" t="s">
        <v>282</v>
      </c>
      <c r="Q522" s="161" t="s">
        <v>282</v>
      </c>
      <c r="R522" s="161" t="s">
        <v>282</v>
      </c>
      <c r="S522" s="161" t="s">
        <v>10507</v>
      </c>
      <c r="T522" s="161" t="s">
        <v>11422</v>
      </c>
      <c r="U522">
        <v>14</v>
      </c>
      <c r="V522" s="159">
        <v>8</v>
      </c>
      <c r="W522" s="159" t="s">
        <v>12362</v>
      </c>
      <c r="X522" s="159" t="s">
        <v>273</v>
      </c>
      <c r="Y522" s="212" t="s">
        <v>282</v>
      </c>
      <c r="Z522" s="212" t="s">
        <v>282</v>
      </c>
      <c r="AA522" s="212" t="s">
        <v>282</v>
      </c>
      <c r="AB522" s="212" t="s">
        <v>282</v>
      </c>
      <c r="AC522" s="212" t="s">
        <v>282</v>
      </c>
      <c r="AD522" s="212" t="s">
        <v>282</v>
      </c>
      <c r="AE522" s="212" t="s">
        <v>282</v>
      </c>
      <c r="AF522" s="212" t="s">
        <v>282</v>
      </c>
      <c r="AG522" s="212" t="s">
        <v>282</v>
      </c>
      <c r="AH522" s="212" t="s">
        <v>282</v>
      </c>
      <c r="AI522" s="212" t="s">
        <v>282</v>
      </c>
      <c r="AJ522" s="212" t="s">
        <v>282</v>
      </c>
      <c r="AK522" s="212" t="s">
        <v>282</v>
      </c>
      <c r="AL522" s="212" t="s">
        <v>282</v>
      </c>
      <c r="AM522" s="212" t="s">
        <v>282</v>
      </c>
      <c r="AN522" s="212" t="s">
        <v>282</v>
      </c>
      <c r="AO522" s="212" t="s">
        <v>282</v>
      </c>
      <c r="AP522" s="212" t="s">
        <v>282</v>
      </c>
      <c r="AQ522" s="212" t="s">
        <v>282</v>
      </c>
      <c r="AR522" s="212" t="s">
        <v>282</v>
      </c>
      <c r="AS522" s="212" t="s">
        <v>282</v>
      </c>
      <c r="AT522" s="212" t="s">
        <v>282</v>
      </c>
      <c r="AU522" s="212" t="s">
        <v>282</v>
      </c>
      <c r="AV522" s="212" t="s">
        <v>282</v>
      </c>
      <c r="AW522" s="212" t="s">
        <v>282</v>
      </c>
      <c r="AX522" s="212" t="s">
        <v>282</v>
      </c>
      <c r="AY522" s="212" t="s">
        <v>282</v>
      </c>
      <c r="AZ522" s="212" t="s">
        <v>282</v>
      </c>
      <c r="BA522" s="212" t="s">
        <v>282</v>
      </c>
      <c r="BB522" s="212" t="s">
        <v>282</v>
      </c>
      <c r="BC522" s="212" t="s">
        <v>282</v>
      </c>
      <c r="BD522" s="212" t="s">
        <v>282</v>
      </c>
      <c r="BE522" s="212" t="s">
        <v>282</v>
      </c>
    </row>
    <row r="523" spans="1:57" s="212" customFormat="1" x14ac:dyDescent="0.25">
      <c r="A523" s="212" t="s">
        <v>15014</v>
      </c>
      <c r="B523" s="159" t="s">
        <v>282</v>
      </c>
      <c r="C523" s="212" t="s">
        <v>252</v>
      </c>
      <c r="D523" s="212" t="s">
        <v>282</v>
      </c>
      <c r="E523" s="212" t="s">
        <v>282</v>
      </c>
      <c r="F523" s="159" t="s">
        <v>282</v>
      </c>
      <c r="G523" s="159" t="s">
        <v>282</v>
      </c>
      <c r="H523" s="159" t="s">
        <v>10507</v>
      </c>
      <c r="I523" s="159" t="s">
        <v>11956</v>
      </c>
      <c r="J523" s="212">
        <v>14</v>
      </c>
      <c r="K523" s="159">
        <v>8</v>
      </c>
      <c r="L523" s="159" t="s">
        <v>15017</v>
      </c>
      <c r="M523" s="159" t="s">
        <v>273</v>
      </c>
      <c r="N523" s="159" t="s">
        <v>790</v>
      </c>
      <c r="O523" s="161" t="s">
        <v>282</v>
      </c>
      <c r="P523" s="161" t="s">
        <v>282</v>
      </c>
      <c r="Q523" s="161" t="s">
        <v>282</v>
      </c>
      <c r="R523" s="161" t="s">
        <v>282</v>
      </c>
      <c r="S523" s="161" t="s">
        <v>10507</v>
      </c>
      <c r="T523" s="161" t="s">
        <v>11957</v>
      </c>
      <c r="U523" s="212">
        <v>14</v>
      </c>
      <c r="V523" s="159">
        <v>8</v>
      </c>
      <c r="W523" s="159" t="s">
        <v>273</v>
      </c>
      <c r="X523" s="159" t="s">
        <v>273</v>
      </c>
      <c r="Y523" s="212" t="s">
        <v>282</v>
      </c>
      <c r="Z523" s="212" t="s">
        <v>282</v>
      </c>
      <c r="AA523" s="212" t="s">
        <v>282</v>
      </c>
      <c r="AB523" s="212" t="s">
        <v>282</v>
      </c>
      <c r="AC523" s="212" t="s">
        <v>282</v>
      </c>
      <c r="AD523" s="212" t="s">
        <v>282</v>
      </c>
      <c r="AE523" s="212" t="s">
        <v>282</v>
      </c>
      <c r="AF523" s="212" t="s">
        <v>282</v>
      </c>
      <c r="AG523" s="212" t="s">
        <v>282</v>
      </c>
      <c r="AH523" s="212" t="s">
        <v>282</v>
      </c>
      <c r="AI523" s="212" t="s">
        <v>282</v>
      </c>
      <c r="AJ523" s="212" t="s">
        <v>282</v>
      </c>
      <c r="AK523" s="212" t="s">
        <v>282</v>
      </c>
      <c r="AL523" s="212" t="s">
        <v>282</v>
      </c>
      <c r="AM523" s="212" t="s">
        <v>282</v>
      </c>
      <c r="AN523" s="212" t="s">
        <v>282</v>
      </c>
      <c r="AO523" s="212" t="s">
        <v>282</v>
      </c>
      <c r="AP523" s="212" t="s">
        <v>282</v>
      </c>
      <c r="AQ523" s="212" t="s">
        <v>282</v>
      </c>
      <c r="AR523" s="212" t="s">
        <v>282</v>
      </c>
      <c r="AS523" s="212" t="s">
        <v>282</v>
      </c>
      <c r="AT523" s="212" t="s">
        <v>282</v>
      </c>
      <c r="AU523" s="212" t="s">
        <v>282</v>
      </c>
      <c r="AV523" s="212" t="s">
        <v>282</v>
      </c>
      <c r="AW523" s="212" t="s">
        <v>282</v>
      </c>
      <c r="AX523" s="212" t="s">
        <v>282</v>
      </c>
      <c r="AY523" s="212" t="s">
        <v>282</v>
      </c>
      <c r="AZ523" s="212" t="s">
        <v>282</v>
      </c>
      <c r="BA523" s="212" t="s">
        <v>282</v>
      </c>
      <c r="BB523" s="212" t="s">
        <v>282</v>
      </c>
      <c r="BC523" s="212" t="s">
        <v>282</v>
      </c>
      <c r="BD523" s="212" t="s">
        <v>282</v>
      </c>
      <c r="BE523" s="212" t="s">
        <v>282</v>
      </c>
    </row>
    <row r="524" spans="1:57" s="212" customFormat="1" x14ac:dyDescent="0.25">
      <c r="A524" s="212" t="s">
        <v>15015</v>
      </c>
      <c r="B524" s="159" t="s">
        <v>282</v>
      </c>
      <c r="C524" s="212" t="s">
        <v>252</v>
      </c>
      <c r="D524" s="212" t="s">
        <v>282</v>
      </c>
      <c r="E524" s="212" t="s">
        <v>282</v>
      </c>
      <c r="F524" s="159" t="s">
        <v>282</v>
      </c>
      <c r="G524" s="159" t="s">
        <v>282</v>
      </c>
      <c r="H524" s="159" t="s">
        <v>10507</v>
      </c>
      <c r="I524" s="159" t="s">
        <v>11956</v>
      </c>
      <c r="J524" s="212">
        <v>14</v>
      </c>
      <c r="K524" s="159">
        <v>8</v>
      </c>
      <c r="L524" s="159" t="s">
        <v>12407</v>
      </c>
      <c r="M524" s="159" t="s">
        <v>273</v>
      </c>
      <c r="N524" s="159" t="s">
        <v>790</v>
      </c>
      <c r="O524" s="161" t="s">
        <v>282</v>
      </c>
      <c r="P524" s="161" t="s">
        <v>282</v>
      </c>
      <c r="Q524" s="161" t="s">
        <v>282</v>
      </c>
      <c r="R524" s="161" t="s">
        <v>282</v>
      </c>
      <c r="S524" s="161" t="s">
        <v>10507</v>
      </c>
      <c r="T524" s="161" t="s">
        <v>11957</v>
      </c>
      <c r="U524" s="212">
        <v>14</v>
      </c>
      <c r="V524" s="159">
        <v>8</v>
      </c>
      <c r="W524" s="159" t="s">
        <v>273</v>
      </c>
      <c r="X524" s="159" t="s">
        <v>273</v>
      </c>
      <c r="Y524" s="212" t="s">
        <v>282</v>
      </c>
      <c r="Z524" s="212" t="s">
        <v>282</v>
      </c>
      <c r="AA524" s="212" t="s">
        <v>282</v>
      </c>
      <c r="AB524" s="212" t="s">
        <v>282</v>
      </c>
      <c r="AC524" s="212" t="s">
        <v>282</v>
      </c>
      <c r="AD524" s="212" t="s">
        <v>282</v>
      </c>
      <c r="AE524" s="212" t="s">
        <v>282</v>
      </c>
      <c r="AF524" s="212" t="s">
        <v>282</v>
      </c>
      <c r="AG524" s="212" t="s">
        <v>282</v>
      </c>
      <c r="AH524" s="212" t="s">
        <v>282</v>
      </c>
      <c r="AI524" s="212" t="s">
        <v>282</v>
      </c>
      <c r="AJ524" s="212" t="s">
        <v>282</v>
      </c>
      <c r="AK524" s="212" t="s">
        <v>282</v>
      </c>
      <c r="AL524" s="212" t="s">
        <v>282</v>
      </c>
      <c r="AM524" s="212" t="s">
        <v>282</v>
      </c>
      <c r="AN524" s="212" t="s">
        <v>282</v>
      </c>
      <c r="AO524" s="212" t="s">
        <v>282</v>
      </c>
      <c r="AP524" s="212" t="s">
        <v>282</v>
      </c>
      <c r="AQ524" s="212" t="s">
        <v>282</v>
      </c>
      <c r="AR524" s="212" t="s">
        <v>282</v>
      </c>
      <c r="AS524" s="212" t="s">
        <v>282</v>
      </c>
      <c r="AT524" s="212" t="s">
        <v>282</v>
      </c>
      <c r="AU524" s="212" t="s">
        <v>282</v>
      </c>
      <c r="AV524" s="212" t="s">
        <v>282</v>
      </c>
      <c r="AW524" s="212" t="s">
        <v>282</v>
      </c>
      <c r="AX524" s="212" t="s">
        <v>282</v>
      </c>
      <c r="AY524" s="212" t="s">
        <v>282</v>
      </c>
      <c r="AZ524" s="212" t="s">
        <v>282</v>
      </c>
      <c r="BA524" s="212" t="s">
        <v>282</v>
      </c>
      <c r="BB524" s="212" t="s">
        <v>282</v>
      </c>
      <c r="BC524" s="212" t="s">
        <v>282</v>
      </c>
      <c r="BD524" s="212" t="s">
        <v>282</v>
      </c>
      <c r="BE524" s="212" t="s">
        <v>282</v>
      </c>
    </row>
    <row r="525" spans="1:57" s="212" customFormat="1" x14ac:dyDescent="0.25">
      <c r="A525" s="212" t="s">
        <v>3682</v>
      </c>
      <c r="B525" s="159" t="s">
        <v>13392</v>
      </c>
      <c r="C525" s="212" t="s">
        <v>258</v>
      </c>
      <c r="D525" s="212" t="s">
        <v>282</v>
      </c>
      <c r="E525" s="212" t="s">
        <v>282</v>
      </c>
      <c r="F525" s="159" t="s">
        <v>282</v>
      </c>
      <c r="G525" s="159" t="s">
        <v>282</v>
      </c>
      <c r="H525" s="159" t="s">
        <v>10507</v>
      </c>
      <c r="I525" s="159" t="s">
        <v>15412</v>
      </c>
      <c r="J525" s="159" t="s">
        <v>273</v>
      </c>
      <c r="K525" s="159">
        <v>6</v>
      </c>
      <c r="L525" s="159" t="s">
        <v>15413</v>
      </c>
      <c r="M525" s="159" t="s">
        <v>273</v>
      </c>
      <c r="N525" s="159" t="s">
        <v>246</v>
      </c>
      <c r="O525" s="161" t="s">
        <v>282</v>
      </c>
      <c r="P525" s="161" t="s">
        <v>282</v>
      </c>
      <c r="Q525" s="161" t="s">
        <v>282</v>
      </c>
      <c r="R525" s="161" t="s">
        <v>282</v>
      </c>
      <c r="S525" s="161" t="s">
        <v>10507</v>
      </c>
      <c r="T525" s="161" t="s">
        <v>10527</v>
      </c>
      <c r="U525" s="161" t="s">
        <v>273</v>
      </c>
      <c r="V525" s="159">
        <v>6</v>
      </c>
      <c r="W525" s="159" t="s">
        <v>15414</v>
      </c>
      <c r="X525" s="159" t="s">
        <v>273</v>
      </c>
      <c r="Y525" s="212" t="s">
        <v>282</v>
      </c>
      <c r="Z525" s="212" t="s">
        <v>282</v>
      </c>
      <c r="AA525" s="212" t="s">
        <v>282</v>
      </c>
      <c r="AB525" s="212" t="s">
        <v>282</v>
      </c>
      <c r="AC525" s="212" t="s">
        <v>282</v>
      </c>
      <c r="AD525" s="212" t="s">
        <v>282</v>
      </c>
      <c r="AE525" s="212" t="s">
        <v>282</v>
      </c>
      <c r="AF525" s="212" t="s">
        <v>282</v>
      </c>
      <c r="AG525" s="212" t="s">
        <v>282</v>
      </c>
      <c r="AH525" s="212" t="s">
        <v>282</v>
      </c>
      <c r="AI525" s="212" t="s">
        <v>282</v>
      </c>
      <c r="AJ525" s="212" t="s">
        <v>282</v>
      </c>
      <c r="AK525" s="212" t="s">
        <v>282</v>
      </c>
      <c r="AL525" s="212" t="s">
        <v>282</v>
      </c>
      <c r="AM525" s="212" t="s">
        <v>282</v>
      </c>
      <c r="AN525" s="212" t="s">
        <v>282</v>
      </c>
      <c r="AO525" s="212" t="s">
        <v>282</v>
      </c>
      <c r="AP525" s="212" t="s">
        <v>282</v>
      </c>
      <c r="AQ525" s="212" t="s">
        <v>282</v>
      </c>
      <c r="AR525" s="212" t="s">
        <v>282</v>
      </c>
      <c r="AS525" s="212" t="s">
        <v>282</v>
      </c>
      <c r="AT525" s="212" t="s">
        <v>282</v>
      </c>
      <c r="AU525" s="212" t="s">
        <v>282</v>
      </c>
      <c r="AV525" s="212" t="s">
        <v>282</v>
      </c>
      <c r="AW525" s="212" t="s">
        <v>282</v>
      </c>
      <c r="AX525" s="212" t="s">
        <v>282</v>
      </c>
      <c r="AY525" s="212" t="s">
        <v>282</v>
      </c>
      <c r="AZ525" s="212" t="s">
        <v>282</v>
      </c>
      <c r="BA525" s="212" t="s">
        <v>282</v>
      </c>
      <c r="BB525" s="212" t="s">
        <v>282</v>
      </c>
      <c r="BC525" s="212" t="s">
        <v>282</v>
      </c>
      <c r="BD525" s="212" t="s">
        <v>282</v>
      </c>
      <c r="BE525" s="212" t="s">
        <v>282</v>
      </c>
    </row>
    <row r="526" spans="1:57" s="212" customFormat="1" x14ac:dyDescent="0.25">
      <c r="A526" s="212" t="s">
        <v>15139</v>
      </c>
      <c r="B526" s="159" t="s">
        <v>15422</v>
      </c>
      <c r="C526" s="212" t="s">
        <v>15418</v>
      </c>
      <c r="D526" s="212" t="s">
        <v>282</v>
      </c>
      <c r="E526" s="212" t="s">
        <v>15423</v>
      </c>
      <c r="F526" s="159" t="s">
        <v>183</v>
      </c>
      <c r="G526" s="159" t="s">
        <v>282</v>
      </c>
      <c r="H526" s="159" t="s">
        <v>15424</v>
      </c>
      <c r="I526" s="159" t="s">
        <v>15425</v>
      </c>
      <c r="J526" s="159">
        <v>1</v>
      </c>
      <c r="K526" s="159">
        <v>8</v>
      </c>
      <c r="L526" s="159" t="s">
        <v>15427</v>
      </c>
      <c r="M526" s="159" t="s">
        <v>10534</v>
      </c>
      <c r="N526" s="159" t="s">
        <v>636</v>
      </c>
      <c r="O526" s="161" t="s">
        <v>282</v>
      </c>
      <c r="P526" s="161" t="s">
        <v>15426</v>
      </c>
      <c r="Q526" s="161" t="s">
        <v>282</v>
      </c>
      <c r="R526" s="161" t="s">
        <v>282</v>
      </c>
      <c r="S526" s="161" t="s">
        <v>282</v>
      </c>
      <c r="T526" s="161" t="s">
        <v>282</v>
      </c>
      <c r="U526" s="161" t="s">
        <v>282</v>
      </c>
      <c r="V526" s="159">
        <v>8</v>
      </c>
      <c r="W526" s="159" t="s">
        <v>282</v>
      </c>
      <c r="X526" s="159" t="s">
        <v>282</v>
      </c>
      <c r="Y526" s="212" t="s">
        <v>282</v>
      </c>
      <c r="Z526" s="212" t="s">
        <v>282</v>
      </c>
      <c r="AA526" s="212" t="s">
        <v>282</v>
      </c>
      <c r="AB526" s="212" t="s">
        <v>282</v>
      </c>
      <c r="AC526" s="212" t="s">
        <v>282</v>
      </c>
      <c r="AD526" s="212" t="s">
        <v>282</v>
      </c>
      <c r="AE526" s="212" t="s">
        <v>282</v>
      </c>
      <c r="AF526" s="212" t="s">
        <v>282</v>
      </c>
      <c r="AG526" s="212" t="s">
        <v>282</v>
      </c>
      <c r="AH526" s="212" t="s">
        <v>282</v>
      </c>
      <c r="AI526" s="212" t="s">
        <v>282</v>
      </c>
      <c r="AJ526" s="212" t="s">
        <v>282</v>
      </c>
      <c r="AK526" s="212" t="s">
        <v>282</v>
      </c>
      <c r="AL526" s="212" t="s">
        <v>282</v>
      </c>
      <c r="AM526" s="212" t="s">
        <v>282</v>
      </c>
      <c r="AN526" s="212" t="s">
        <v>282</v>
      </c>
      <c r="AO526" s="212" t="s">
        <v>282</v>
      </c>
      <c r="AP526" s="212" t="s">
        <v>282</v>
      </c>
      <c r="AQ526" s="212" t="s">
        <v>282</v>
      </c>
      <c r="AR526" s="212" t="s">
        <v>282</v>
      </c>
      <c r="AS526" s="212" t="s">
        <v>282</v>
      </c>
      <c r="AT526" s="212" t="s">
        <v>282</v>
      </c>
      <c r="AU526" s="212" t="s">
        <v>282</v>
      </c>
      <c r="AV526" s="212" t="s">
        <v>282</v>
      </c>
      <c r="AW526" s="212" t="s">
        <v>282</v>
      </c>
      <c r="AX526" s="212" t="s">
        <v>282</v>
      </c>
      <c r="AY526" s="212" t="s">
        <v>282</v>
      </c>
      <c r="AZ526" s="212" t="s">
        <v>282</v>
      </c>
      <c r="BA526" s="212" t="s">
        <v>282</v>
      </c>
      <c r="BB526" s="212" t="s">
        <v>282</v>
      </c>
      <c r="BC526" s="212" t="s">
        <v>282</v>
      </c>
      <c r="BD526" s="212" t="s">
        <v>282</v>
      </c>
      <c r="BE526" s="212" t="s">
        <v>282</v>
      </c>
    </row>
    <row r="527" spans="1:57" s="212" customFormat="1" x14ac:dyDescent="0.25">
      <c r="A527" s="212" t="s">
        <v>7668</v>
      </c>
      <c r="B527" s="159" t="s">
        <v>282</v>
      </c>
      <c r="C527" s="212" t="s">
        <v>272</v>
      </c>
      <c r="D527" s="212" t="s">
        <v>282</v>
      </c>
      <c r="E527" s="212" t="s">
        <v>282</v>
      </c>
      <c r="F527" s="159" t="s">
        <v>282</v>
      </c>
      <c r="G527" s="159" t="s">
        <v>282</v>
      </c>
      <c r="H527" s="159" t="s">
        <v>10507</v>
      </c>
      <c r="I527" s="159" t="s">
        <v>12260</v>
      </c>
      <c r="J527" s="159" t="s">
        <v>273</v>
      </c>
      <c r="K527" s="159">
        <v>12</v>
      </c>
      <c r="L527" s="159" t="s">
        <v>12897</v>
      </c>
      <c r="M527" s="159" t="s">
        <v>273</v>
      </c>
      <c r="N527" s="159" t="s">
        <v>790</v>
      </c>
      <c r="O527" s="161" t="s">
        <v>282</v>
      </c>
      <c r="P527" s="161" t="s">
        <v>282</v>
      </c>
      <c r="Q527" s="161" t="s">
        <v>282</v>
      </c>
      <c r="R527" s="161" t="s">
        <v>282</v>
      </c>
      <c r="S527" s="161" t="s">
        <v>10507</v>
      </c>
      <c r="T527" s="161" t="s">
        <v>273</v>
      </c>
      <c r="U527" s="161" t="s">
        <v>273</v>
      </c>
      <c r="V527" s="159">
        <v>12</v>
      </c>
      <c r="W527" s="159" t="s">
        <v>273</v>
      </c>
      <c r="X527" s="159" t="s">
        <v>273</v>
      </c>
      <c r="Y527" s="212" t="s">
        <v>282</v>
      </c>
      <c r="Z527" s="212" t="s">
        <v>282</v>
      </c>
      <c r="AA527" s="212" t="s">
        <v>282</v>
      </c>
      <c r="AB527" s="212" t="s">
        <v>282</v>
      </c>
      <c r="AC527" s="212" t="s">
        <v>282</v>
      </c>
      <c r="AD527" s="212" t="s">
        <v>282</v>
      </c>
      <c r="AE527" s="212" t="s">
        <v>282</v>
      </c>
      <c r="AF527" s="212" t="s">
        <v>282</v>
      </c>
      <c r="AG527" s="212" t="s">
        <v>282</v>
      </c>
      <c r="AH527" s="212" t="s">
        <v>282</v>
      </c>
      <c r="AI527" s="212" t="s">
        <v>282</v>
      </c>
      <c r="AJ527" s="212" t="s">
        <v>282</v>
      </c>
      <c r="AK527" s="212" t="s">
        <v>282</v>
      </c>
      <c r="AL527" s="212" t="s">
        <v>282</v>
      </c>
      <c r="AM527" s="212" t="s">
        <v>282</v>
      </c>
      <c r="AN527" s="212" t="s">
        <v>282</v>
      </c>
      <c r="AO527" s="212" t="s">
        <v>282</v>
      </c>
      <c r="AP527" s="212" t="s">
        <v>282</v>
      </c>
      <c r="AQ527" s="212" t="s">
        <v>282</v>
      </c>
      <c r="AR527" s="212" t="s">
        <v>282</v>
      </c>
      <c r="AS527" s="212" t="s">
        <v>282</v>
      </c>
      <c r="AT527" s="212" t="s">
        <v>282</v>
      </c>
      <c r="AU527" s="212" t="s">
        <v>282</v>
      </c>
      <c r="AV527" s="212" t="s">
        <v>282</v>
      </c>
      <c r="AW527" s="212" t="s">
        <v>282</v>
      </c>
      <c r="AX527" s="212" t="s">
        <v>282</v>
      </c>
      <c r="AY527" s="212" t="s">
        <v>282</v>
      </c>
      <c r="AZ527" s="212" t="s">
        <v>282</v>
      </c>
      <c r="BA527" s="212" t="s">
        <v>282</v>
      </c>
      <c r="BB527" s="212" t="s">
        <v>282</v>
      </c>
      <c r="BC527" s="212" t="s">
        <v>282</v>
      </c>
      <c r="BD527" s="212" t="s">
        <v>282</v>
      </c>
      <c r="BE527" s="212" t="s">
        <v>282</v>
      </c>
    </row>
    <row r="528" spans="1:57" s="212" customFormat="1" x14ac:dyDescent="0.25">
      <c r="A528" s="161" t="s">
        <v>17720</v>
      </c>
      <c r="B528" s="159" t="s">
        <v>17723</v>
      </c>
      <c r="C528" s="212" t="s">
        <v>10476</v>
      </c>
      <c r="D528" s="212" t="s">
        <v>282</v>
      </c>
      <c r="E528" s="212" t="s">
        <v>17722</v>
      </c>
      <c r="F528" s="159" t="s">
        <v>182</v>
      </c>
      <c r="G528" s="159" t="s">
        <v>273</v>
      </c>
      <c r="H528" s="159" t="s">
        <v>448</v>
      </c>
      <c r="I528" s="159" t="s">
        <v>16478</v>
      </c>
      <c r="J528" s="159">
        <v>7</v>
      </c>
      <c r="K528" s="159">
        <v>4</v>
      </c>
      <c r="L528" s="159" t="s">
        <v>273</v>
      </c>
      <c r="M528" s="159" t="s">
        <v>13448</v>
      </c>
      <c r="N528" s="159" t="s">
        <v>10476</v>
      </c>
      <c r="O528" s="161" t="s">
        <v>282</v>
      </c>
      <c r="P528" s="212" t="s">
        <v>17724</v>
      </c>
      <c r="Q528" s="161" t="s">
        <v>182</v>
      </c>
      <c r="R528" s="161" t="s">
        <v>273</v>
      </c>
      <c r="S528" s="161" t="s">
        <v>448</v>
      </c>
      <c r="T528" s="161" t="s">
        <v>16478</v>
      </c>
      <c r="U528" s="161">
        <v>7</v>
      </c>
      <c r="V528" s="159">
        <v>4</v>
      </c>
      <c r="W528" s="159" t="s">
        <v>273</v>
      </c>
      <c r="X528" s="159" t="s">
        <v>13448</v>
      </c>
      <c r="Y528" s="212" t="s">
        <v>282</v>
      </c>
      <c r="Z528" s="212" t="s">
        <v>282</v>
      </c>
      <c r="AA528" s="212" t="s">
        <v>282</v>
      </c>
      <c r="AB528" s="212" t="s">
        <v>282</v>
      </c>
      <c r="AC528" s="212" t="s">
        <v>282</v>
      </c>
      <c r="AD528" s="212" t="s">
        <v>282</v>
      </c>
      <c r="AE528" s="212" t="s">
        <v>282</v>
      </c>
      <c r="AF528" s="212" t="s">
        <v>282</v>
      </c>
      <c r="AG528" s="212" t="s">
        <v>282</v>
      </c>
      <c r="AH528" s="212" t="s">
        <v>282</v>
      </c>
      <c r="AI528" s="212" t="s">
        <v>282</v>
      </c>
      <c r="AJ528" s="212" t="s">
        <v>282</v>
      </c>
      <c r="AK528" s="212" t="s">
        <v>282</v>
      </c>
      <c r="AL528" s="212" t="s">
        <v>282</v>
      </c>
      <c r="AM528" s="212" t="s">
        <v>282</v>
      </c>
      <c r="AN528" s="212" t="s">
        <v>282</v>
      </c>
      <c r="AO528" s="212" t="s">
        <v>282</v>
      </c>
      <c r="AP528" s="212" t="s">
        <v>282</v>
      </c>
      <c r="AQ528" s="212" t="s">
        <v>282</v>
      </c>
      <c r="AR528" s="212" t="s">
        <v>282</v>
      </c>
      <c r="AS528" s="212" t="s">
        <v>282</v>
      </c>
      <c r="AT528" s="212" t="s">
        <v>282</v>
      </c>
      <c r="AU528" s="212" t="s">
        <v>282</v>
      </c>
      <c r="AV528" s="212" t="s">
        <v>282</v>
      </c>
      <c r="AW528" s="212" t="s">
        <v>282</v>
      </c>
      <c r="AX528" s="212" t="s">
        <v>282</v>
      </c>
      <c r="AY528" s="212" t="s">
        <v>282</v>
      </c>
      <c r="AZ528" s="212" t="s">
        <v>282</v>
      </c>
      <c r="BA528" s="212" t="s">
        <v>282</v>
      </c>
      <c r="BB528" s="212" t="s">
        <v>282</v>
      </c>
      <c r="BC528" s="212" t="s">
        <v>282</v>
      </c>
      <c r="BD528" s="212" t="s">
        <v>282</v>
      </c>
      <c r="BE528" s="212" t="s">
        <v>282</v>
      </c>
    </row>
    <row r="529" spans="1:57" s="212" customFormat="1" x14ac:dyDescent="0.25">
      <c r="A529" s="212" t="s">
        <v>7235</v>
      </c>
      <c r="B529" s="159" t="s">
        <v>282</v>
      </c>
      <c r="C529" s="212" t="s">
        <v>257</v>
      </c>
      <c r="D529" s="212" t="s">
        <v>282</v>
      </c>
      <c r="E529" s="212" t="s">
        <v>282</v>
      </c>
      <c r="F529" s="159" t="s">
        <v>282</v>
      </c>
      <c r="G529" s="159" t="s">
        <v>282</v>
      </c>
      <c r="H529" s="159" t="s">
        <v>10507</v>
      </c>
      <c r="I529" s="159" t="s">
        <v>10527</v>
      </c>
      <c r="J529" s="159" t="s">
        <v>273</v>
      </c>
      <c r="K529" s="159">
        <v>8</v>
      </c>
      <c r="L529" s="159" t="s">
        <v>273</v>
      </c>
      <c r="M529" s="159" t="s">
        <v>273</v>
      </c>
      <c r="N529" s="159" t="s">
        <v>790</v>
      </c>
      <c r="O529" s="161" t="s">
        <v>282</v>
      </c>
      <c r="P529" s="161" t="s">
        <v>282</v>
      </c>
      <c r="Q529" s="161" t="s">
        <v>282</v>
      </c>
      <c r="R529" s="161" t="s">
        <v>282</v>
      </c>
      <c r="S529" s="161" t="s">
        <v>10507</v>
      </c>
      <c r="T529" s="161" t="s">
        <v>11754</v>
      </c>
      <c r="U529" s="161" t="s">
        <v>273</v>
      </c>
      <c r="V529" s="159">
        <v>8</v>
      </c>
      <c r="W529" s="159" t="s">
        <v>273</v>
      </c>
      <c r="X529" s="159" t="s">
        <v>273</v>
      </c>
      <c r="Y529" s="212" t="s">
        <v>282</v>
      </c>
      <c r="Z529" s="212" t="s">
        <v>282</v>
      </c>
      <c r="AA529" s="212" t="s">
        <v>282</v>
      </c>
      <c r="AB529" s="212" t="s">
        <v>282</v>
      </c>
      <c r="AC529" s="212" t="s">
        <v>282</v>
      </c>
      <c r="AD529" s="212" t="s">
        <v>282</v>
      </c>
      <c r="AE529" s="212" t="s">
        <v>282</v>
      </c>
      <c r="AF529" s="212" t="s">
        <v>282</v>
      </c>
      <c r="AG529" s="212" t="s">
        <v>282</v>
      </c>
      <c r="AH529" s="212" t="s">
        <v>282</v>
      </c>
      <c r="AI529" s="212" t="s">
        <v>282</v>
      </c>
      <c r="AJ529" s="212" t="s">
        <v>282</v>
      </c>
      <c r="AK529" s="212" t="s">
        <v>282</v>
      </c>
      <c r="AL529" s="212" t="s">
        <v>282</v>
      </c>
      <c r="AM529" s="212" t="s">
        <v>282</v>
      </c>
      <c r="AN529" s="212" t="s">
        <v>282</v>
      </c>
      <c r="AO529" s="212" t="s">
        <v>282</v>
      </c>
      <c r="AP529" s="212" t="s">
        <v>282</v>
      </c>
      <c r="AQ529" s="212" t="s">
        <v>282</v>
      </c>
      <c r="AR529" s="212" t="s">
        <v>282</v>
      </c>
      <c r="AS529" s="212" t="s">
        <v>282</v>
      </c>
      <c r="AT529" s="212" t="s">
        <v>282</v>
      </c>
      <c r="AU529" s="212" t="s">
        <v>282</v>
      </c>
      <c r="AV529" s="212" t="s">
        <v>282</v>
      </c>
      <c r="AW529" s="212" t="s">
        <v>282</v>
      </c>
      <c r="AX529" s="212" t="s">
        <v>282</v>
      </c>
      <c r="AY529" s="212" t="s">
        <v>282</v>
      </c>
      <c r="AZ529" s="212" t="s">
        <v>282</v>
      </c>
      <c r="BA529" s="212" t="s">
        <v>282</v>
      </c>
      <c r="BB529" s="212" t="s">
        <v>282</v>
      </c>
      <c r="BC529" s="212" t="s">
        <v>282</v>
      </c>
      <c r="BD529" s="212" t="s">
        <v>282</v>
      </c>
      <c r="BE529" s="212" t="s">
        <v>282</v>
      </c>
    </row>
    <row r="530" spans="1:57" s="212" customFormat="1" x14ac:dyDescent="0.25">
      <c r="A530" s="212" t="s">
        <v>3708</v>
      </c>
      <c r="B530" s="159" t="s">
        <v>282</v>
      </c>
      <c r="C530" s="212" t="s">
        <v>246</v>
      </c>
      <c r="D530" s="212" t="s">
        <v>282</v>
      </c>
      <c r="E530" s="212" t="s">
        <v>282</v>
      </c>
      <c r="F530" s="159" t="s">
        <v>282</v>
      </c>
      <c r="G530" s="159" t="s">
        <v>282</v>
      </c>
      <c r="H530" s="159" t="s">
        <v>10507</v>
      </c>
      <c r="I530" s="159" t="s">
        <v>406</v>
      </c>
      <c r="J530" s="159" t="s">
        <v>273</v>
      </c>
      <c r="K530" s="159">
        <v>6</v>
      </c>
      <c r="L530" s="159" t="s">
        <v>273</v>
      </c>
      <c r="M530" s="159" t="s">
        <v>273</v>
      </c>
      <c r="N530" s="159" t="s">
        <v>845</v>
      </c>
      <c r="O530" s="161" t="s">
        <v>282</v>
      </c>
      <c r="P530" s="161" t="s">
        <v>282</v>
      </c>
      <c r="Q530" s="161" t="s">
        <v>282</v>
      </c>
      <c r="R530" s="161" t="s">
        <v>282</v>
      </c>
      <c r="S530" s="161" t="s">
        <v>10507</v>
      </c>
      <c r="T530" s="161" t="s">
        <v>13017</v>
      </c>
      <c r="U530" s="161" t="s">
        <v>273</v>
      </c>
      <c r="V530" s="159">
        <v>6</v>
      </c>
      <c r="W530" s="159" t="s">
        <v>273</v>
      </c>
      <c r="X530" s="159" t="s">
        <v>273</v>
      </c>
      <c r="Y530" s="212" t="s">
        <v>282</v>
      </c>
      <c r="Z530" s="212" t="s">
        <v>282</v>
      </c>
      <c r="AA530" s="212" t="s">
        <v>282</v>
      </c>
      <c r="AB530" s="212" t="s">
        <v>282</v>
      </c>
      <c r="AC530" s="212" t="s">
        <v>282</v>
      </c>
      <c r="AD530" s="212" t="s">
        <v>282</v>
      </c>
      <c r="AE530" s="212" t="s">
        <v>282</v>
      </c>
      <c r="AF530" s="212" t="s">
        <v>282</v>
      </c>
      <c r="AG530" s="212" t="s">
        <v>282</v>
      </c>
      <c r="AH530" s="212" t="s">
        <v>282</v>
      </c>
      <c r="AI530" s="212" t="s">
        <v>282</v>
      </c>
      <c r="AJ530" s="212" t="s">
        <v>282</v>
      </c>
      <c r="AK530" s="212" t="s">
        <v>282</v>
      </c>
      <c r="AL530" s="212" t="s">
        <v>282</v>
      </c>
      <c r="AM530" s="212" t="s">
        <v>282</v>
      </c>
      <c r="AN530" s="212" t="s">
        <v>282</v>
      </c>
      <c r="AO530" s="212" t="s">
        <v>282</v>
      </c>
      <c r="AP530" s="212" t="s">
        <v>282</v>
      </c>
      <c r="AQ530" s="212" t="s">
        <v>282</v>
      </c>
      <c r="AR530" s="212" t="s">
        <v>282</v>
      </c>
      <c r="AS530" s="212" t="s">
        <v>282</v>
      </c>
      <c r="AT530" s="212" t="s">
        <v>282</v>
      </c>
      <c r="AU530" s="212" t="s">
        <v>282</v>
      </c>
      <c r="AV530" s="212" t="s">
        <v>282</v>
      </c>
      <c r="AW530" s="212" t="s">
        <v>282</v>
      </c>
      <c r="AX530" s="212" t="s">
        <v>282</v>
      </c>
      <c r="AY530" s="212" t="s">
        <v>282</v>
      </c>
      <c r="AZ530" s="212" t="s">
        <v>282</v>
      </c>
      <c r="BA530" s="212" t="s">
        <v>282</v>
      </c>
      <c r="BB530" s="212" t="s">
        <v>282</v>
      </c>
      <c r="BC530" s="212" t="s">
        <v>282</v>
      </c>
      <c r="BD530" s="212" t="s">
        <v>282</v>
      </c>
      <c r="BE530" s="212" t="s">
        <v>282</v>
      </c>
    </row>
    <row r="531" spans="1:57" s="212" customFormat="1" x14ac:dyDescent="0.25">
      <c r="A531" s="212" t="s">
        <v>17000</v>
      </c>
      <c r="B531" s="159" t="s">
        <v>17455</v>
      </c>
      <c r="C531" s="212" t="s">
        <v>4798</v>
      </c>
      <c r="D531" s="212" t="s">
        <v>282</v>
      </c>
      <c r="E531" s="212" t="s">
        <v>17456</v>
      </c>
      <c r="F531" s="159" t="s">
        <v>183</v>
      </c>
      <c r="G531" s="159" t="s">
        <v>282</v>
      </c>
      <c r="H531" s="159" t="s">
        <v>448</v>
      </c>
      <c r="I531" s="159" t="s">
        <v>273</v>
      </c>
      <c r="J531" s="159" t="s">
        <v>273</v>
      </c>
      <c r="K531" s="159" t="s">
        <v>273</v>
      </c>
      <c r="L531" s="159" t="s">
        <v>273</v>
      </c>
      <c r="M531" s="159" t="s">
        <v>273</v>
      </c>
      <c r="N531" s="159" t="s">
        <v>306</v>
      </c>
      <c r="O531" s="161" t="s">
        <v>282</v>
      </c>
      <c r="P531" s="161" t="s">
        <v>282</v>
      </c>
      <c r="Q531" s="161" t="s">
        <v>282</v>
      </c>
      <c r="R531" s="161" t="s">
        <v>282</v>
      </c>
      <c r="S531" s="161" t="s">
        <v>282</v>
      </c>
      <c r="T531" s="161" t="s">
        <v>282</v>
      </c>
      <c r="U531" s="161" t="s">
        <v>282</v>
      </c>
      <c r="V531" s="161" t="s">
        <v>273</v>
      </c>
      <c r="W531" s="161" t="s">
        <v>282</v>
      </c>
      <c r="X531" s="161" t="s">
        <v>282</v>
      </c>
      <c r="Y531" s="212" t="s">
        <v>282</v>
      </c>
      <c r="Z531" s="212" t="s">
        <v>282</v>
      </c>
      <c r="AA531" s="212" t="s">
        <v>282</v>
      </c>
      <c r="AB531" s="212" t="s">
        <v>282</v>
      </c>
      <c r="AC531" s="212" t="s">
        <v>282</v>
      </c>
      <c r="AD531" s="212" t="s">
        <v>282</v>
      </c>
      <c r="AE531" s="212" t="s">
        <v>282</v>
      </c>
      <c r="AF531" s="212" t="s">
        <v>282</v>
      </c>
      <c r="AG531" s="212" t="s">
        <v>282</v>
      </c>
      <c r="AH531" s="212" t="s">
        <v>282</v>
      </c>
      <c r="AI531" s="212" t="s">
        <v>282</v>
      </c>
      <c r="AJ531" s="212" t="s">
        <v>282</v>
      </c>
      <c r="AK531" s="212" t="s">
        <v>282</v>
      </c>
      <c r="AL531" s="212" t="s">
        <v>282</v>
      </c>
      <c r="AM531" s="212" t="s">
        <v>282</v>
      </c>
      <c r="AN531" s="212" t="s">
        <v>282</v>
      </c>
      <c r="AO531" s="212" t="s">
        <v>282</v>
      </c>
      <c r="AP531" s="212" t="s">
        <v>282</v>
      </c>
      <c r="AQ531" s="212" t="s">
        <v>282</v>
      </c>
      <c r="AR531" s="212" t="s">
        <v>282</v>
      </c>
      <c r="AS531" s="212" t="s">
        <v>282</v>
      </c>
      <c r="AT531" s="212" t="s">
        <v>282</v>
      </c>
      <c r="AU531" s="212" t="s">
        <v>282</v>
      </c>
      <c r="AV531" s="212" t="s">
        <v>282</v>
      </c>
      <c r="AW531" s="212" t="s">
        <v>282</v>
      </c>
      <c r="AX531" s="212" t="s">
        <v>282</v>
      </c>
      <c r="AY531" s="212" t="s">
        <v>282</v>
      </c>
      <c r="AZ531" s="212" t="s">
        <v>282</v>
      </c>
      <c r="BA531" s="212" t="s">
        <v>282</v>
      </c>
      <c r="BB531" s="212" t="s">
        <v>282</v>
      </c>
      <c r="BC531" s="212" t="s">
        <v>282</v>
      </c>
      <c r="BD531" s="212" t="s">
        <v>282</v>
      </c>
      <c r="BE531" s="212" t="s">
        <v>282</v>
      </c>
    </row>
    <row r="532" spans="1:57" x14ac:dyDescent="0.25">
      <c r="A532" t="s">
        <v>561</v>
      </c>
      <c r="B532" s="159" t="s">
        <v>12373</v>
      </c>
      <c r="C532" t="s">
        <v>257</v>
      </c>
      <c r="D532" t="s">
        <v>282</v>
      </c>
      <c r="E532" t="s">
        <v>282</v>
      </c>
      <c r="F532" s="159" t="s">
        <v>282</v>
      </c>
      <c r="G532" s="159" t="s">
        <v>282</v>
      </c>
      <c r="H532" s="159" t="s">
        <v>10507</v>
      </c>
      <c r="I532" s="159" t="s">
        <v>12272</v>
      </c>
      <c r="J532" s="159" t="s">
        <v>273</v>
      </c>
      <c r="K532" s="159">
        <v>6</v>
      </c>
      <c r="L532" s="159" t="s">
        <v>12374</v>
      </c>
      <c r="M532" s="159" t="s">
        <v>273</v>
      </c>
      <c r="N532" s="159" t="s">
        <v>257</v>
      </c>
      <c r="O532" s="161" t="s">
        <v>282</v>
      </c>
      <c r="P532" s="161" t="s">
        <v>282</v>
      </c>
      <c r="Q532" s="161" t="s">
        <v>282</v>
      </c>
      <c r="R532" s="161" t="s">
        <v>282</v>
      </c>
      <c r="S532" s="161" t="s">
        <v>10507</v>
      </c>
      <c r="T532" s="161" t="s">
        <v>10580</v>
      </c>
      <c r="U532" s="161" t="s">
        <v>273</v>
      </c>
      <c r="V532" s="159">
        <v>6</v>
      </c>
      <c r="W532" s="159" t="s">
        <v>12375</v>
      </c>
      <c r="X532" s="159" t="s">
        <v>273</v>
      </c>
      <c r="Y532" s="159" t="s">
        <v>252</v>
      </c>
      <c r="Z532" s="159" t="s">
        <v>282</v>
      </c>
      <c r="AA532" s="159" t="s">
        <v>282</v>
      </c>
      <c r="AB532" s="159" t="s">
        <v>282</v>
      </c>
      <c r="AC532" s="159" t="s">
        <v>282</v>
      </c>
      <c r="AD532" s="159" t="s">
        <v>10507</v>
      </c>
      <c r="AE532" s="159" t="s">
        <v>10644</v>
      </c>
      <c r="AF532" s="159" t="s">
        <v>273</v>
      </c>
      <c r="AG532">
        <v>6</v>
      </c>
      <c r="AH532" t="s">
        <v>12376</v>
      </c>
      <c r="AI532" t="s">
        <v>273</v>
      </c>
      <c r="AJ532" s="212" t="s">
        <v>282</v>
      </c>
      <c r="AK532" s="212" t="s">
        <v>282</v>
      </c>
      <c r="AL532" s="212" t="s">
        <v>282</v>
      </c>
      <c r="AM532" s="212" t="s">
        <v>282</v>
      </c>
      <c r="AN532" s="212" t="s">
        <v>282</v>
      </c>
      <c r="AO532" s="212" t="s">
        <v>282</v>
      </c>
      <c r="AP532" s="212" t="s">
        <v>282</v>
      </c>
      <c r="AQ532" s="212" t="s">
        <v>282</v>
      </c>
      <c r="AR532" s="212" t="s">
        <v>282</v>
      </c>
      <c r="AS532" s="212" t="s">
        <v>282</v>
      </c>
      <c r="AT532" s="212" t="s">
        <v>282</v>
      </c>
      <c r="AU532" s="212" t="s">
        <v>282</v>
      </c>
      <c r="AV532" s="212" t="s">
        <v>282</v>
      </c>
      <c r="AW532" s="212" t="s">
        <v>282</v>
      </c>
      <c r="AX532" s="212" t="s">
        <v>282</v>
      </c>
      <c r="AY532" s="212" t="s">
        <v>282</v>
      </c>
      <c r="AZ532" s="212" t="s">
        <v>282</v>
      </c>
      <c r="BA532" s="212" t="s">
        <v>282</v>
      </c>
      <c r="BB532" s="212" t="s">
        <v>282</v>
      </c>
      <c r="BC532" s="212" t="s">
        <v>282</v>
      </c>
      <c r="BD532" s="212" t="s">
        <v>282</v>
      </c>
      <c r="BE532" s="212" t="s">
        <v>282</v>
      </c>
    </row>
    <row r="533" spans="1:57" s="212" customFormat="1" x14ac:dyDescent="0.25">
      <c r="A533" s="212" t="s">
        <v>3716</v>
      </c>
      <c r="B533" s="159" t="s">
        <v>13392</v>
      </c>
      <c r="C533" s="212" t="s">
        <v>10667</v>
      </c>
      <c r="D533" s="212" t="s">
        <v>10674</v>
      </c>
      <c r="E533" s="212" t="s">
        <v>15430</v>
      </c>
      <c r="F533" s="159" t="s">
        <v>183</v>
      </c>
      <c r="G533" s="159" t="s">
        <v>282</v>
      </c>
      <c r="H533" s="159" t="s">
        <v>448</v>
      </c>
      <c r="I533" s="159" t="s">
        <v>11266</v>
      </c>
      <c r="J533" s="159">
        <v>1</v>
      </c>
      <c r="K533" s="159">
        <v>20</v>
      </c>
      <c r="L533" s="159" t="s">
        <v>273</v>
      </c>
      <c r="M533" s="159" t="s">
        <v>11089</v>
      </c>
      <c r="N533" s="159" t="s">
        <v>764</v>
      </c>
      <c r="O533" s="161" t="s">
        <v>282</v>
      </c>
      <c r="P533" s="161" t="s">
        <v>15431</v>
      </c>
      <c r="Q533" s="161" t="s">
        <v>183</v>
      </c>
      <c r="R533" s="161" t="s">
        <v>282</v>
      </c>
      <c r="S533" s="161" t="s">
        <v>448</v>
      </c>
      <c r="T533" s="161" t="s">
        <v>11266</v>
      </c>
      <c r="U533" s="161">
        <v>1</v>
      </c>
      <c r="V533" s="159">
        <v>20</v>
      </c>
      <c r="W533" s="159" t="s">
        <v>273</v>
      </c>
      <c r="X533" s="159" t="s">
        <v>11089</v>
      </c>
      <c r="Y533" s="212" t="s">
        <v>282</v>
      </c>
      <c r="Z533" s="212" t="s">
        <v>282</v>
      </c>
      <c r="AA533" s="212" t="s">
        <v>282</v>
      </c>
      <c r="AB533" s="212" t="s">
        <v>282</v>
      </c>
      <c r="AC533" s="212" t="s">
        <v>282</v>
      </c>
      <c r="AD533" s="212" t="s">
        <v>282</v>
      </c>
      <c r="AE533" s="212" t="s">
        <v>282</v>
      </c>
      <c r="AF533" s="212" t="s">
        <v>282</v>
      </c>
      <c r="AG533" s="212" t="s">
        <v>282</v>
      </c>
      <c r="AH533" s="212" t="s">
        <v>282</v>
      </c>
      <c r="AI533" s="212" t="s">
        <v>282</v>
      </c>
      <c r="AJ533" s="212" t="s">
        <v>282</v>
      </c>
      <c r="AK533" s="212" t="s">
        <v>282</v>
      </c>
      <c r="AL533" s="212" t="s">
        <v>282</v>
      </c>
      <c r="AM533" s="212" t="s">
        <v>282</v>
      </c>
      <c r="AN533" s="212" t="s">
        <v>282</v>
      </c>
      <c r="AO533" s="212" t="s">
        <v>282</v>
      </c>
      <c r="AP533" s="212" t="s">
        <v>282</v>
      </c>
      <c r="AQ533" s="212" t="s">
        <v>282</v>
      </c>
      <c r="AR533" s="212" t="s">
        <v>282</v>
      </c>
      <c r="AS533" s="212" t="s">
        <v>282</v>
      </c>
      <c r="AT533" s="212" t="s">
        <v>282</v>
      </c>
      <c r="AU533" s="212" t="s">
        <v>282</v>
      </c>
      <c r="AV533" s="212" t="s">
        <v>282</v>
      </c>
      <c r="AW533" s="212" t="s">
        <v>282</v>
      </c>
      <c r="AX533" s="212" t="s">
        <v>282</v>
      </c>
      <c r="AY533" s="212" t="s">
        <v>282</v>
      </c>
      <c r="AZ533" s="212" t="s">
        <v>282</v>
      </c>
      <c r="BA533" s="212" t="s">
        <v>282</v>
      </c>
      <c r="BB533" s="212" t="s">
        <v>282</v>
      </c>
      <c r="BC533" s="212" t="s">
        <v>282</v>
      </c>
      <c r="BD533" s="212" t="s">
        <v>282</v>
      </c>
      <c r="BE533" s="212" t="s">
        <v>282</v>
      </c>
    </row>
    <row r="534" spans="1:57" x14ac:dyDescent="0.25">
      <c r="A534" t="s">
        <v>4750</v>
      </c>
      <c r="B534" s="159" t="s">
        <v>12384</v>
      </c>
      <c r="C534" s="212" t="s">
        <v>679</v>
      </c>
      <c r="D534" t="s">
        <v>12379</v>
      </c>
      <c r="E534" t="s">
        <v>12380</v>
      </c>
      <c r="F534" s="159" t="s">
        <v>183</v>
      </c>
      <c r="G534" s="159" t="s">
        <v>282</v>
      </c>
      <c r="H534" s="159" t="s">
        <v>448</v>
      </c>
      <c r="I534" s="159" t="s">
        <v>12382</v>
      </c>
      <c r="J534" s="159" t="s">
        <v>273</v>
      </c>
      <c r="K534" s="159">
        <v>26</v>
      </c>
      <c r="L534" s="159" t="s">
        <v>12386</v>
      </c>
      <c r="M534" s="159" t="s">
        <v>12378</v>
      </c>
      <c r="N534" t="s">
        <v>10937</v>
      </c>
      <c r="O534" s="161" t="s">
        <v>11833</v>
      </c>
      <c r="P534" s="161" t="s">
        <v>12381</v>
      </c>
      <c r="Q534" s="161" t="s">
        <v>183</v>
      </c>
      <c r="R534" s="161" t="s">
        <v>282</v>
      </c>
      <c r="S534" s="161" t="s">
        <v>448</v>
      </c>
      <c r="T534" s="161" t="s">
        <v>12382</v>
      </c>
      <c r="U534" s="161" t="s">
        <v>273</v>
      </c>
      <c r="V534" s="159">
        <v>26</v>
      </c>
      <c r="W534" s="159" t="s">
        <v>12387</v>
      </c>
      <c r="X534" s="159" t="s">
        <v>12378</v>
      </c>
      <c r="Y534" s="212" t="s">
        <v>282</v>
      </c>
      <c r="Z534" s="212" t="s">
        <v>282</v>
      </c>
      <c r="AA534" s="212" t="s">
        <v>282</v>
      </c>
      <c r="AB534" s="212" t="s">
        <v>282</v>
      </c>
      <c r="AC534" s="212" t="s">
        <v>282</v>
      </c>
      <c r="AD534" s="212" t="s">
        <v>282</v>
      </c>
      <c r="AE534" s="212" t="s">
        <v>282</v>
      </c>
      <c r="AF534" s="212" t="s">
        <v>282</v>
      </c>
      <c r="AG534" s="212" t="s">
        <v>282</v>
      </c>
      <c r="AH534" s="212" t="s">
        <v>282</v>
      </c>
      <c r="AI534" s="212" t="s">
        <v>282</v>
      </c>
      <c r="AJ534" s="212" t="s">
        <v>282</v>
      </c>
      <c r="AK534" s="212" t="s">
        <v>282</v>
      </c>
      <c r="AL534" s="212" t="s">
        <v>282</v>
      </c>
      <c r="AM534" s="212" t="s">
        <v>282</v>
      </c>
      <c r="AN534" s="212" t="s">
        <v>282</v>
      </c>
      <c r="AO534" s="212" t="s">
        <v>282</v>
      </c>
      <c r="AP534" s="212" t="s">
        <v>282</v>
      </c>
      <c r="AQ534" s="212" t="s">
        <v>282</v>
      </c>
      <c r="AR534" s="212" t="s">
        <v>282</v>
      </c>
      <c r="AS534" s="212" t="s">
        <v>282</v>
      </c>
      <c r="AT534" s="212" t="s">
        <v>282</v>
      </c>
      <c r="AU534" s="212" t="s">
        <v>282</v>
      </c>
      <c r="AV534" s="212" t="s">
        <v>282</v>
      </c>
      <c r="AW534" s="212" t="s">
        <v>282</v>
      </c>
      <c r="AX534" s="212" t="s">
        <v>282</v>
      </c>
      <c r="AY534" s="212" t="s">
        <v>282</v>
      </c>
      <c r="AZ534" s="212" t="s">
        <v>282</v>
      </c>
      <c r="BA534" s="212" t="s">
        <v>282</v>
      </c>
      <c r="BB534" s="212" t="s">
        <v>282</v>
      </c>
      <c r="BC534" s="212" t="s">
        <v>282</v>
      </c>
      <c r="BD534" s="212" t="s">
        <v>282</v>
      </c>
      <c r="BE534" s="212" t="s">
        <v>282</v>
      </c>
    </row>
    <row r="535" spans="1:57" s="212" customFormat="1" x14ac:dyDescent="0.25">
      <c r="A535" s="212" t="s">
        <v>8686</v>
      </c>
      <c r="B535" s="159" t="s">
        <v>282</v>
      </c>
      <c r="C535" s="212" t="s">
        <v>673</v>
      </c>
      <c r="D535" s="212" t="s">
        <v>282</v>
      </c>
      <c r="E535" s="212" t="s">
        <v>16154</v>
      </c>
      <c r="F535" s="159" t="s">
        <v>183</v>
      </c>
      <c r="G535" s="159" t="s">
        <v>282</v>
      </c>
      <c r="H535" s="159" t="s">
        <v>10761</v>
      </c>
      <c r="I535" s="159" t="s">
        <v>10762</v>
      </c>
      <c r="J535" s="159">
        <v>1</v>
      </c>
      <c r="K535" s="159">
        <v>10</v>
      </c>
      <c r="L535" s="159" t="s">
        <v>273</v>
      </c>
      <c r="M535" s="159" t="s">
        <v>10534</v>
      </c>
      <c r="N535" s="212" t="s">
        <v>306</v>
      </c>
      <c r="O535" s="161" t="s">
        <v>282</v>
      </c>
      <c r="P535" s="161" t="s">
        <v>16151</v>
      </c>
      <c r="Q535" s="161" t="s">
        <v>282</v>
      </c>
      <c r="R535" s="161" t="s">
        <v>282</v>
      </c>
      <c r="S535" s="161" t="s">
        <v>282</v>
      </c>
      <c r="T535" s="161" t="s">
        <v>282</v>
      </c>
      <c r="U535" s="161" t="s">
        <v>282</v>
      </c>
      <c r="V535" s="159">
        <v>10</v>
      </c>
      <c r="W535" s="159" t="s">
        <v>282</v>
      </c>
      <c r="X535" s="159" t="s">
        <v>282</v>
      </c>
      <c r="Y535" s="212" t="s">
        <v>282</v>
      </c>
      <c r="Z535" s="212" t="s">
        <v>282</v>
      </c>
      <c r="AA535" s="212" t="s">
        <v>282</v>
      </c>
      <c r="AB535" s="212" t="s">
        <v>282</v>
      </c>
      <c r="AC535" s="212" t="s">
        <v>282</v>
      </c>
      <c r="AD535" s="212" t="s">
        <v>282</v>
      </c>
      <c r="AE535" s="212" t="s">
        <v>282</v>
      </c>
      <c r="AF535" s="212" t="s">
        <v>282</v>
      </c>
      <c r="AG535" s="212" t="s">
        <v>282</v>
      </c>
      <c r="AH535" s="212" t="s">
        <v>282</v>
      </c>
      <c r="AI535" s="212" t="s">
        <v>282</v>
      </c>
      <c r="AJ535" s="212" t="s">
        <v>282</v>
      </c>
      <c r="AK535" s="212" t="s">
        <v>282</v>
      </c>
      <c r="AL535" s="212" t="s">
        <v>282</v>
      </c>
      <c r="AM535" s="212" t="s">
        <v>282</v>
      </c>
      <c r="AN535" s="212" t="s">
        <v>282</v>
      </c>
      <c r="AO535" s="212" t="s">
        <v>282</v>
      </c>
      <c r="AP535" s="212" t="s">
        <v>282</v>
      </c>
      <c r="AQ535" s="212" t="s">
        <v>282</v>
      </c>
      <c r="AR535" s="212" t="s">
        <v>282</v>
      </c>
      <c r="AS535" s="212" t="s">
        <v>282</v>
      </c>
      <c r="AT535" s="212" t="s">
        <v>282</v>
      </c>
      <c r="AU535" s="212" t="s">
        <v>282</v>
      </c>
      <c r="AV535" s="212" t="s">
        <v>282</v>
      </c>
      <c r="AW535" s="212" t="s">
        <v>282</v>
      </c>
      <c r="AX535" s="212" t="s">
        <v>282</v>
      </c>
      <c r="AY535" s="212" t="s">
        <v>282</v>
      </c>
      <c r="AZ535" s="212" t="s">
        <v>282</v>
      </c>
      <c r="BA535" s="212" t="s">
        <v>282</v>
      </c>
      <c r="BB535" s="212" t="s">
        <v>282</v>
      </c>
      <c r="BC535" s="212" t="s">
        <v>282</v>
      </c>
      <c r="BD535" s="212" t="s">
        <v>282</v>
      </c>
      <c r="BE535" s="212" t="s">
        <v>282</v>
      </c>
    </row>
    <row r="536" spans="1:57" s="212" customFormat="1" x14ac:dyDescent="0.25">
      <c r="A536" s="212" t="s">
        <v>8688</v>
      </c>
      <c r="B536" s="159" t="s">
        <v>11318</v>
      </c>
      <c r="C536" s="212" t="s">
        <v>10474</v>
      </c>
      <c r="D536" s="212" t="s">
        <v>282</v>
      </c>
      <c r="E536" s="212" t="s">
        <v>16160</v>
      </c>
      <c r="F536" s="159" t="s">
        <v>182</v>
      </c>
      <c r="G536" s="159" t="s">
        <v>16159</v>
      </c>
      <c r="H536" s="159" t="s">
        <v>16161</v>
      </c>
      <c r="I536" s="159" t="s">
        <v>16158</v>
      </c>
      <c r="J536" s="159">
        <v>7</v>
      </c>
      <c r="K536" s="159">
        <v>2</v>
      </c>
      <c r="L536" s="159" t="s">
        <v>273</v>
      </c>
      <c r="M536" s="159" t="s">
        <v>12166</v>
      </c>
      <c r="N536" s="212" t="s">
        <v>306</v>
      </c>
      <c r="O536" s="161" t="s">
        <v>282</v>
      </c>
      <c r="P536" s="161" t="s">
        <v>282</v>
      </c>
      <c r="Q536" s="161" t="s">
        <v>282</v>
      </c>
      <c r="R536" s="161" t="s">
        <v>282</v>
      </c>
      <c r="S536" s="161" t="s">
        <v>282</v>
      </c>
      <c r="T536" s="161" t="s">
        <v>282</v>
      </c>
      <c r="U536" s="161" t="s">
        <v>282</v>
      </c>
      <c r="V536" s="159">
        <v>2</v>
      </c>
      <c r="W536" s="159" t="s">
        <v>282</v>
      </c>
      <c r="X536" s="159" t="s">
        <v>282</v>
      </c>
      <c r="Y536" s="212" t="s">
        <v>282</v>
      </c>
      <c r="Z536" s="212" t="s">
        <v>282</v>
      </c>
      <c r="AA536" s="212" t="s">
        <v>282</v>
      </c>
      <c r="AB536" s="212" t="s">
        <v>282</v>
      </c>
      <c r="AC536" s="212" t="s">
        <v>282</v>
      </c>
      <c r="AD536" s="212" t="s">
        <v>282</v>
      </c>
      <c r="AE536" s="212" t="s">
        <v>282</v>
      </c>
      <c r="AF536" s="212" t="s">
        <v>282</v>
      </c>
      <c r="AG536" s="212" t="s">
        <v>282</v>
      </c>
      <c r="AH536" s="212" t="s">
        <v>282</v>
      </c>
      <c r="AI536" s="212" t="s">
        <v>282</v>
      </c>
      <c r="AJ536" s="212" t="s">
        <v>282</v>
      </c>
      <c r="AK536" s="212" t="s">
        <v>282</v>
      </c>
      <c r="AL536" s="212" t="s">
        <v>282</v>
      </c>
      <c r="AM536" s="212" t="s">
        <v>282</v>
      </c>
      <c r="AN536" s="212" t="s">
        <v>282</v>
      </c>
      <c r="AO536" s="212" t="s">
        <v>282</v>
      </c>
      <c r="AP536" s="212" t="s">
        <v>282</v>
      </c>
      <c r="AQ536" s="212" t="s">
        <v>282</v>
      </c>
      <c r="AR536" s="212" t="s">
        <v>282</v>
      </c>
      <c r="AS536" s="212" t="s">
        <v>282</v>
      </c>
      <c r="AT536" s="212" t="s">
        <v>282</v>
      </c>
      <c r="AU536" s="212" t="s">
        <v>282</v>
      </c>
      <c r="AV536" s="212" t="s">
        <v>282</v>
      </c>
      <c r="AW536" s="212" t="s">
        <v>282</v>
      </c>
      <c r="AX536" s="212" t="s">
        <v>282</v>
      </c>
      <c r="AY536" s="212" t="s">
        <v>282</v>
      </c>
      <c r="AZ536" s="212" t="s">
        <v>282</v>
      </c>
      <c r="BA536" s="212" t="s">
        <v>282</v>
      </c>
      <c r="BB536" s="212" t="s">
        <v>282</v>
      </c>
      <c r="BC536" s="212" t="s">
        <v>282</v>
      </c>
      <c r="BD536" s="212" t="s">
        <v>282</v>
      </c>
      <c r="BE536" s="212" t="s">
        <v>282</v>
      </c>
    </row>
    <row r="537" spans="1:57" x14ac:dyDescent="0.25">
      <c r="A537" t="s">
        <v>264</v>
      </c>
      <c r="B537" s="159" t="s">
        <v>12416</v>
      </c>
      <c r="C537" t="s">
        <v>258</v>
      </c>
      <c r="D537" t="s">
        <v>282</v>
      </c>
      <c r="E537" t="s">
        <v>12415</v>
      </c>
      <c r="F537" s="159" t="s">
        <v>282</v>
      </c>
      <c r="G537" s="159" t="s">
        <v>282</v>
      </c>
      <c r="H537" s="159" t="s">
        <v>10507</v>
      </c>
      <c r="I537" s="159" t="s">
        <v>4801</v>
      </c>
      <c r="J537" s="159" t="s">
        <v>273</v>
      </c>
      <c r="K537" s="159">
        <v>8</v>
      </c>
      <c r="L537" s="159" t="s">
        <v>12421</v>
      </c>
      <c r="M537" s="159" t="s">
        <v>273</v>
      </c>
      <c r="N537" t="s">
        <v>246</v>
      </c>
      <c r="O537" s="161" t="s">
        <v>282</v>
      </c>
      <c r="P537" s="161" t="s">
        <v>282</v>
      </c>
      <c r="Q537" s="161" t="s">
        <v>282</v>
      </c>
      <c r="R537" s="161" t="s">
        <v>282</v>
      </c>
      <c r="S537" s="161" t="s">
        <v>10507</v>
      </c>
      <c r="T537" s="161" t="s">
        <v>10580</v>
      </c>
      <c r="U537" s="161" t="s">
        <v>273</v>
      </c>
      <c r="V537" s="159">
        <v>8</v>
      </c>
      <c r="W537" s="159" t="s">
        <v>12422</v>
      </c>
      <c r="X537" s="159" t="s">
        <v>273</v>
      </c>
      <c r="Y537" t="s">
        <v>790</v>
      </c>
      <c r="Z537" t="s">
        <v>282</v>
      </c>
      <c r="AA537" t="s">
        <v>282</v>
      </c>
      <c r="AB537" t="s">
        <v>282</v>
      </c>
      <c r="AC537" t="s">
        <v>282</v>
      </c>
      <c r="AD537" t="s">
        <v>10507</v>
      </c>
      <c r="AE537" t="s">
        <v>273</v>
      </c>
      <c r="AF537" t="s">
        <v>273</v>
      </c>
      <c r="AG537">
        <v>8</v>
      </c>
      <c r="AH537" t="s">
        <v>273</v>
      </c>
      <c r="AI537" t="s">
        <v>273</v>
      </c>
      <c r="AJ537" s="212" t="s">
        <v>282</v>
      </c>
      <c r="AK537" s="212" t="s">
        <v>282</v>
      </c>
      <c r="AL537" s="212" t="s">
        <v>282</v>
      </c>
      <c r="AM537" s="212" t="s">
        <v>282</v>
      </c>
      <c r="AN537" s="212" t="s">
        <v>282</v>
      </c>
      <c r="AO537" s="212" t="s">
        <v>282</v>
      </c>
      <c r="AP537" s="212" t="s">
        <v>282</v>
      </c>
      <c r="AQ537" s="212" t="s">
        <v>282</v>
      </c>
      <c r="AR537" s="212" t="s">
        <v>282</v>
      </c>
      <c r="AS537" s="212" t="s">
        <v>282</v>
      </c>
      <c r="AT537" s="212" t="s">
        <v>282</v>
      </c>
      <c r="AU537" s="212" t="s">
        <v>282</v>
      </c>
      <c r="AV537" s="212" t="s">
        <v>282</v>
      </c>
      <c r="AW537" s="212" t="s">
        <v>282</v>
      </c>
      <c r="AX537" s="212" t="s">
        <v>282</v>
      </c>
      <c r="AY537" s="212" t="s">
        <v>282</v>
      </c>
      <c r="AZ537" s="212" t="s">
        <v>282</v>
      </c>
      <c r="BA537" s="212" t="s">
        <v>282</v>
      </c>
      <c r="BB537" s="212" t="s">
        <v>282</v>
      </c>
      <c r="BC537" s="212" t="s">
        <v>282</v>
      </c>
      <c r="BD537" s="212" t="s">
        <v>282</v>
      </c>
      <c r="BE537" s="212" t="s">
        <v>282</v>
      </c>
    </row>
    <row r="538" spans="1:57" x14ac:dyDescent="0.25">
      <c r="A538" t="s">
        <v>9546</v>
      </c>
      <c r="B538" s="159" t="s">
        <v>282</v>
      </c>
      <c r="C538" t="s">
        <v>10667</v>
      </c>
      <c r="D538" t="s">
        <v>12429</v>
      </c>
      <c r="E538" t="s">
        <v>12194</v>
      </c>
      <c r="F538" s="159" t="s">
        <v>183</v>
      </c>
      <c r="G538" s="159" t="s">
        <v>282</v>
      </c>
      <c r="H538" s="159" t="s">
        <v>448</v>
      </c>
      <c r="I538" s="159" t="s">
        <v>12193</v>
      </c>
      <c r="J538" s="159" t="s">
        <v>273</v>
      </c>
      <c r="K538" s="159">
        <v>12</v>
      </c>
      <c r="L538" s="159" t="s">
        <v>10666</v>
      </c>
      <c r="M538" s="159" t="s">
        <v>12430</v>
      </c>
      <c r="N538" t="s">
        <v>252</v>
      </c>
      <c r="O538" s="161" t="s">
        <v>282</v>
      </c>
      <c r="P538" s="161" t="s">
        <v>282</v>
      </c>
      <c r="Q538" s="161" t="s">
        <v>282</v>
      </c>
      <c r="R538" s="161" t="s">
        <v>282</v>
      </c>
      <c r="S538" s="161" t="s">
        <v>10507</v>
      </c>
      <c r="T538" s="161" t="s">
        <v>11911</v>
      </c>
      <c r="U538">
        <v>7</v>
      </c>
      <c r="V538" s="159">
        <v>12</v>
      </c>
      <c r="W538" s="159" t="s">
        <v>273</v>
      </c>
      <c r="X538" s="159" t="s">
        <v>273</v>
      </c>
      <c r="Y538" s="212" t="s">
        <v>282</v>
      </c>
      <c r="Z538" s="212" t="s">
        <v>282</v>
      </c>
      <c r="AA538" s="212" t="s">
        <v>282</v>
      </c>
      <c r="AB538" s="212" t="s">
        <v>282</v>
      </c>
      <c r="AC538" s="212" t="s">
        <v>282</v>
      </c>
      <c r="AD538" s="212" t="s">
        <v>282</v>
      </c>
      <c r="AE538" s="212" t="s">
        <v>282</v>
      </c>
      <c r="AF538" s="212" t="s">
        <v>282</v>
      </c>
      <c r="AG538" s="212" t="s">
        <v>282</v>
      </c>
      <c r="AH538" s="212" t="s">
        <v>282</v>
      </c>
      <c r="AI538" s="212" t="s">
        <v>282</v>
      </c>
      <c r="AJ538" s="212" t="s">
        <v>282</v>
      </c>
      <c r="AK538" s="212" t="s">
        <v>282</v>
      </c>
      <c r="AL538" s="212" t="s">
        <v>282</v>
      </c>
      <c r="AM538" s="212" t="s">
        <v>282</v>
      </c>
      <c r="AN538" s="212" t="s">
        <v>282</v>
      </c>
      <c r="AO538" s="212" t="s">
        <v>282</v>
      </c>
      <c r="AP538" s="212" t="s">
        <v>282</v>
      </c>
      <c r="AQ538" s="212" t="s">
        <v>282</v>
      </c>
      <c r="AR538" s="212" t="s">
        <v>282</v>
      </c>
      <c r="AS538" s="212" t="s">
        <v>282</v>
      </c>
      <c r="AT538" s="212" t="s">
        <v>282</v>
      </c>
      <c r="AU538" s="212" t="s">
        <v>282</v>
      </c>
      <c r="AV538" s="212" t="s">
        <v>282</v>
      </c>
      <c r="AW538" s="212" t="s">
        <v>282</v>
      </c>
      <c r="AX538" s="212" t="s">
        <v>282</v>
      </c>
      <c r="AY538" s="212" t="s">
        <v>282</v>
      </c>
      <c r="AZ538" s="212" t="s">
        <v>282</v>
      </c>
      <c r="BA538" s="212" t="s">
        <v>282</v>
      </c>
      <c r="BB538" s="212" t="s">
        <v>282</v>
      </c>
      <c r="BC538" s="212" t="s">
        <v>282</v>
      </c>
      <c r="BD538" s="212" t="s">
        <v>282</v>
      </c>
      <c r="BE538" s="212" t="s">
        <v>282</v>
      </c>
    </row>
    <row r="539" spans="1:57" s="212" customFormat="1" x14ac:dyDescent="0.25">
      <c r="A539" s="212" t="s">
        <v>3745</v>
      </c>
      <c r="B539" s="159" t="s">
        <v>282</v>
      </c>
      <c r="C539" s="212" t="s">
        <v>270</v>
      </c>
      <c r="D539" s="212" t="s">
        <v>282</v>
      </c>
      <c r="E539" s="212" t="s">
        <v>282</v>
      </c>
      <c r="F539" s="159" t="s">
        <v>282</v>
      </c>
      <c r="G539" s="159" t="s">
        <v>282</v>
      </c>
      <c r="H539" s="159" t="s">
        <v>10507</v>
      </c>
      <c r="I539" s="159" t="s">
        <v>11000</v>
      </c>
      <c r="J539" s="159" t="s">
        <v>273</v>
      </c>
      <c r="K539" s="159">
        <v>4</v>
      </c>
      <c r="L539" s="159" t="s">
        <v>14808</v>
      </c>
      <c r="M539" s="159" t="s">
        <v>273</v>
      </c>
      <c r="N539" s="159" t="s">
        <v>263</v>
      </c>
      <c r="O539" s="161" t="s">
        <v>282</v>
      </c>
      <c r="P539" s="161" t="s">
        <v>282</v>
      </c>
      <c r="Q539" s="161" t="s">
        <v>282</v>
      </c>
      <c r="R539" s="161" t="s">
        <v>282</v>
      </c>
      <c r="S539" s="161" t="s">
        <v>10507</v>
      </c>
      <c r="T539" s="161" t="s">
        <v>12731</v>
      </c>
      <c r="U539" s="161" t="s">
        <v>273</v>
      </c>
      <c r="V539" s="159">
        <v>4</v>
      </c>
      <c r="W539" s="159" t="s">
        <v>14809</v>
      </c>
      <c r="X539" s="159" t="s">
        <v>273</v>
      </c>
      <c r="Y539" s="212" t="s">
        <v>282</v>
      </c>
      <c r="Z539" s="212" t="s">
        <v>282</v>
      </c>
      <c r="AA539" s="212" t="s">
        <v>282</v>
      </c>
      <c r="AB539" s="212" t="s">
        <v>282</v>
      </c>
      <c r="AC539" s="212" t="s">
        <v>282</v>
      </c>
      <c r="AD539" s="212" t="s">
        <v>282</v>
      </c>
      <c r="AE539" s="212" t="s">
        <v>282</v>
      </c>
      <c r="AF539" s="212" t="s">
        <v>282</v>
      </c>
      <c r="AG539" s="212" t="s">
        <v>282</v>
      </c>
      <c r="AH539" s="212" t="s">
        <v>282</v>
      </c>
      <c r="AI539" s="212" t="s">
        <v>282</v>
      </c>
      <c r="AJ539" s="212" t="s">
        <v>282</v>
      </c>
      <c r="AK539" s="212" t="s">
        <v>282</v>
      </c>
      <c r="AL539" s="212" t="s">
        <v>282</v>
      </c>
      <c r="AM539" s="212" t="s">
        <v>282</v>
      </c>
      <c r="AN539" s="212" t="s">
        <v>282</v>
      </c>
      <c r="AO539" s="212" t="s">
        <v>282</v>
      </c>
      <c r="AP539" s="212" t="s">
        <v>282</v>
      </c>
      <c r="AQ539" s="212" t="s">
        <v>282</v>
      </c>
      <c r="AR539" s="212" t="s">
        <v>282</v>
      </c>
      <c r="AS539" s="212" t="s">
        <v>282</v>
      </c>
      <c r="AT539" s="212" t="s">
        <v>282</v>
      </c>
      <c r="AU539" s="212" t="s">
        <v>282</v>
      </c>
      <c r="AV539" s="212" t="s">
        <v>282</v>
      </c>
      <c r="AW539" s="212" t="s">
        <v>282</v>
      </c>
      <c r="AX539" s="212" t="s">
        <v>282</v>
      </c>
      <c r="AY539" s="212" t="s">
        <v>282</v>
      </c>
      <c r="AZ539" s="212" t="s">
        <v>282</v>
      </c>
      <c r="BA539" s="212" t="s">
        <v>282</v>
      </c>
      <c r="BB539" s="212" t="s">
        <v>282</v>
      </c>
      <c r="BC539" s="212" t="s">
        <v>282</v>
      </c>
      <c r="BD539" s="212" t="s">
        <v>282</v>
      </c>
      <c r="BE539" s="212" t="s">
        <v>282</v>
      </c>
    </row>
    <row r="540" spans="1:57" x14ac:dyDescent="0.25">
      <c r="A540" t="s">
        <v>627</v>
      </c>
      <c r="B540" s="159" t="s">
        <v>12432</v>
      </c>
      <c r="C540" t="s">
        <v>670</v>
      </c>
      <c r="D540" t="s">
        <v>11033</v>
      </c>
      <c r="E540" t="s">
        <v>12433</v>
      </c>
      <c r="F540" s="159" t="s">
        <v>183</v>
      </c>
      <c r="G540" s="159" t="s">
        <v>282</v>
      </c>
      <c r="H540" s="159" t="s">
        <v>10761</v>
      </c>
      <c r="I540" s="159" t="s">
        <v>11344</v>
      </c>
      <c r="J540" s="159" t="s">
        <v>273</v>
      </c>
      <c r="K540" s="159">
        <v>11</v>
      </c>
      <c r="L540" s="159" t="s">
        <v>273</v>
      </c>
      <c r="M540" s="159" t="s">
        <v>12434</v>
      </c>
      <c r="N540" s="159" t="s">
        <v>636</v>
      </c>
      <c r="O540" s="161" t="s">
        <v>282</v>
      </c>
      <c r="P540" s="161" t="s">
        <v>12435</v>
      </c>
      <c r="Q540" s="161" t="s">
        <v>282</v>
      </c>
      <c r="R540" s="161" t="s">
        <v>282</v>
      </c>
      <c r="S540" s="161" t="s">
        <v>282</v>
      </c>
      <c r="T540" s="161" t="s">
        <v>282</v>
      </c>
      <c r="U540" s="161" t="s">
        <v>282</v>
      </c>
      <c r="V540" s="159">
        <v>11</v>
      </c>
      <c r="W540" s="159" t="s">
        <v>282</v>
      </c>
      <c r="X540" s="159" t="s">
        <v>282</v>
      </c>
      <c r="Y540" s="212" t="s">
        <v>282</v>
      </c>
      <c r="Z540" s="212" t="s">
        <v>282</v>
      </c>
      <c r="AA540" s="212" t="s">
        <v>282</v>
      </c>
      <c r="AB540" s="212" t="s">
        <v>282</v>
      </c>
      <c r="AC540" s="212" t="s">
        <v>282</v>
      </c>
      <c r="AD540" s="212" t="s">
        <v>282</v>
      </c>
      <c r="AE540" s="212" t="s">
        <v>282</v>
      </c>
      <c r="AF540" s="212" t="s">
        <v>282</v>
      </c>
      <c r="AG540" s="212" t="s">
        <v>282</v>
      </c>
      <c r="AH540" s="212" t="s">
        <v>282</v>
      </c>
      <c r="AI540" s="212" t="s">
        <v>282</v>
      </c>
      <c r="AJ540" s="212" t="s">
        <v>282</v>
      </c>
      <c r="AK540" s="212" t="s">
        <v>282</v>
      </c>
      <c r="AL540" s="212" t="s">
        <v>282</v>
      </c>
      <c r="AM540" s="212" t="s">
        <v>282</v>
      </c>
      <c r="AN540" s="212" t="s">
        <v>282</v>
      </c>
      <c r="AO540" s="212" t="s">
        <v>282</v>
      </c>
      <c r="AP540" s="212" t="s">
        <v>282</v>
      </c>
      <c r="AQ540" s="212" t="s">
        <v>282</v>
      </c>
      <c r="AR540" s="212" t="s">
        <v>282</v>
      </c>
      <c r="AS540" s="212" t="s">
        <v>282</v>
      </c>
      <c r="AT540" s="212" t="s">
        <v>282</v>
      </c>
      <c r="AU540" s="212" t="s">
        <v>282</v>
      </c>
      <c r="AV540" s="212" t="s">
        <v>282</v>
      </c>
      <c r="AW540" s="212" t="s">
        <v>282</v>
      </c>
      <c r="AX540" s="212" t="s">
        <v>282</v>
      </c>
      <c r="AY540" s="212" t="s">
        <v>282</v>
      </c>
      <c r="AZ540" s="212" t="s">
        <v>282</v>
      </c>
      <c r="BA540" s="212" t="s">
        <v>282</v>
      </c>
      <c r="BB540" s="212" t="s">
        <v>282</v>
      </c>
      <c r="BC540" s="212" t="s">
        <v>282</v>
      </c>
      <c r="BD540" s="212" t="s">
        <v>282</v>
      </c>
      <c r="BE540" s="212" t="s">
        <v>282</v>
      </c>
    </row>
    <row r="541" spans="1:57" s="212" customFormat="1" x14ac:dyDescent="0.25">
      <c r="A541" s="66" t="s">
        <v>17013</v>
      </c>
      <c r="B541" s="159" t="s">
        <v>11531</v>
      </c>
      <c r="C541" s="212" t="s">
        <v>770</v>
      </c>
      <c r="D541" s="212" t="s">
        <v>282</v>
      </c>
      <c r="E541" s="212" t="s">
        <v>17462</v>
      </c>
      <c r="F541" s="159" t="s">
        <v>182</v>
      </c>
      <c r="G541" s="159" t="s">
        <v>273</v>
      </c>
      <c r="H541" s="159" t="s">
        <v>448</v>
      </c>
      <c r="I541" s="159" t="s">
        <v>11805</v>
      </c>
      <c r="J541" s="159" t="s">
        <v>273</v>
      </c>
      <c r="K541" s="159" t="s">
        <v>273</v>
      </c>
      <c r="L541" s="159" t="s">
        <v>273</v>
      </c>
      <c r="M541" s="159" t="s">
        <v>17461</v>
      </c>
      <c r="N541" s="159" t="s">
        <v>17015</v>
      </c>
      <c r="O541" s="161" t="s">
        <v>282</v>
      </c>
      <c r="P541" s="161" t="s">
        <v>17463</v>
      </c>
      <c r="Q541" s="161" t="s">
        <v>183</v>
      </c>
      <c r="R541" s="161" t="s">
        <v>282</v>
      </c>
      <c r="S541" s="161" t="s">
        <v>448</v>
      </c>
      <c r="T541" s="161" t="s">
        <v>11805</v>
      </c>
      <c r="U541" s="161" t="s">
        <v>273</v>
      </c>
      <c r="V541" s="159" t="s">
        <v>273</v>
      </c>
      <c r="W541" s="159" t="s">
        <v>273</v>
      </c>
      <c r="X541" s="159" t="s">
        <v>17461</v>
      </c>
      <c r="Y541" s="159" t="s">
        <v>636</v>
      </c>
      <c r="Z541" s="159" t="s">
        <v>282</v>
      </c>
      <c r="AA541" s="159" t="s">
        <v>282</v>
      </c>
      <c r="AB541" s="159" t="s">
        <v>282</v>
      </c>
      <c r="AC541" s="159" t="s">
        <v>282</v>
      </c>
      <c r="AD541" s="159" t="s">
        <v>282</v>
      </c>
      <c r="AE541" s="159" t="s">
        <v>282</v>
      </c>
      <c r="AF541" s="159" t="s">
        <v>282</v>
      </c>
      <c r="AG541" s="212" t="s">
        <v>273</v>
      </c>
      <c r="AH541" s="212" t="s">
        <v>282</v>
      </c>
      <c r="AI541" s="212" t="s">
        <v>282</v>
      </c>
      <c r="AJ541" s="212" t="s">
        <v>282</v>
      </c>
      <c r="AK541" s="212" t="s">
        <v>282</v>
      </c>
      <c r="AL541" s="212" t="s">
        <v>282</v>
      </c>
      <c r="AM541" s="212" t="s">
        <v>282</v>
      </c>
      <c r="AN541" s="212" t="s">
        <v>282</v>
      </c>
      <c r="AO541" s="212" t="s">
        <v>282</v>
      </c>
      <c r="AP541" s="212" t="s">
        <v>282</v>
      </c>
      <c r="AQ541" s="212" t="s">
        <v>282</v>
      </c>
      <c r="AR541" s="212" t="s">
        <v>282</v>
      </c>
      <c r="AS541" s="212" t="s">
        <v>282</v>
      </c>
      <c r="AT541" s="212" t="s">
        <v>282</v>
      </c>
      <c r="AU541" s="212" t="s">
        <v>282</v>
      </c>
      <c r="AV541" s="212" t="s">
        <v>282</v>
      </c>
      <c r="AW541" s="212" t="s">
        <v>282</v>
      </c>
      <c r="AX541" s="212" t="s">
        <v>282</v>
      </c>
      <c r="AY541" s="212" t="s">
        <v>282</v>
      </c>
      <c r="AZ541" s="212" t="s">
        <v>282</v>
      </c>
      <c r="BA541" s="212" t="s">
        <v>282</v>
      </c>
      <c r="BB541" s="212" t="s">
        <v>282</v>
      </c>
      <c r="BC541" s="212" t="s">
        <v>282</v>
      </c>
      <c r="BD541" s="212" t="s">
        <v>282</v>
      </c>
      <c r="BE541" s="212" t="s">
        <v>282</v>
      </c>
    </row>
    <row r="542" spans="1:57" x14ac:dyDescent="0.25">
      <c r="A542" t="s">
        <v>485</v>
      </c>
      <c r="B542" s="159" t="s">
        <v>282</v>
      </c>
      <c r="C542" t="s">
        <v>679</v>
      </c>
      <c r="D542" t="s">
        <v>282</v>
      </c>
      <c r="E542" t="s">
        <v>12445</v>
      </c>
      <c r="F542" s="159" t="s">
        <v>183</v>
      </c>
      <c r="G542" s="159" t="s">
        <v>282</v>
      </c>
      <c r="H542" s="159" t="s">
        <v>448</v>
      </c>
      <c r="I542" s="159" t="s">
        <v>10629</v>
      </c>
      <c r="J542">
        <v>1</v>
      </c>
      <c r="K542" s="159">
        <v>16</v>
      </c>
      <c r="L542" s="159" t="s">
        <v>273</v>
      </c>
      <c r="M542" s="159" t="s">
        <v>12444</v>
      </c>
      <c r="N542" s="159" t="s">
        <v>246</v>
      </c>
      <c r="O542" s="161" t="s">
        <v>282</v>
      </c>
      <c r="P542" s="161" t="s">
        <v>282</v>
      </c>
      <c r="Q542" s="161" t="s">
        <v>282</v>
      </c>
      <c r="R542" s="161" t="s">
        <v>282</v>
      </c>
      <c r="S542" s="161" t="s">
        <v>10507</v>
      </c>
      <c r="T542" s="161" t="s">
        <v>10527</v>
      </c>
      <c r="U542" s="161" t="s">
        <v>273</v>
      </c>
      <c r="V542" s="159">
        <v>16</v>
      </c>
      <c r="W542" s="159" t="s">
        <v>12374</v>
      </c>
      <c r="X542" s="159" t="s">
        <v>488</v>
      </c>
      <c r="Y542" s="212" t="s">
        <v>282</v>
      </c>
      <c r="Z542" s="212" t="s">
        <v>282</v>
      </c>
      <c r="AA542" s="212" t="s">
        <v>282</v>
      </c>
      <c r="AB542" s="212" t="s">
        <v>282</v>
      </c>
      <c r="AC542" s="212" t="s">
        <v>282</v>
      </c>
      <c r="AD542" s="212" t="s">
        <v>282</v>
      </c>
      <c r="AE542" s="212" t="s">
        <v>282</v>
      </c>
      <c r="AF542" s="212" t="s">
        <v>282</v>
      </c>
      <c r="AG542" s="212" t="s">
        <v>282</v>
      </c>
      <c r="AH542" s="212" t="s">
        <v>282</v>
      </c>
      <c r="AI542" s="212" t="s">
        <v>282</v>
      </c>
      <c r="AJ542" s="212" t="s">
        <v>282</v>
      </c>
      <c r="AK542" s="212" t="s">
        <v>282</v>
      </c>
      <c r="AL542" s="212" t="s">
        <v>282</v>
      </c>
      <c r="AM542" s="212" t="s">
        <v>282</v>
      </c>
      <c r="AN542" s="212" t="s">
        <v>282</v>
      </c>
      <c r="AO542" s="212" t="s">
        <v>282</v>
      </c>
      <c r="AP542" s="212" t="s">
        <v>282</v>
      </c>
      <c r="AQ542" s="212" t="s">
        <v>282</v>
      </c>
      <c r="AR542" s="212" t="s">
        <v>282</v>
      </c>
      <c r="AS542" s="212" t="s">
        <v>282</v>
      </c>
      <c r="AT542" s="212" t="s">
        <v>282</v>
      </c>
      <c r="AU542" s="212" t="s">
        <v>282</v>
      </c>
      <c r="AV542" s="212" t="s">
        <v>282</v>
      </c>
      <c r="AW542" s="212" t="s">
        <v>282</v>
      </c>
      <c r="AX542" s="212" t="s">
        <v>282</v>
      </c>
      <c r="AY542" s="212" t="s">
        <v>282</v>
      </c>
      <c r="AZ542" s="212" t="s">
        <v>282</v>
      </c>
      <c r="BA542" s="212" t="s">
        <v>282</v>
      </c>
      <c r="BB542" s="212" t="s">
        <v>282</v>
      </c>
      <c r="BC542" s="212" t="s">
        <v>282</v>
      </c>
      <c r="BD542" s="212" t="s">
        <v>282</v>
      </c>
      <c r="BE542" s="212" t="s">
        <v>282</v>
      </c>
    </row>
    <row r="543" spans="1:57" s="212" customFormat="1" x14ac:dyDescent="0.25">
      <c r="A543" s="212" t="s">
        <v>8692</v>
      </c>
      <c r="B543" s="159" t="s">
        <v>16171</v>
      </c>
      <c r="C543" s="212" t="s">
        <v>10690</v>
      </c>
      <c r="D543" s="212" t="s">
        <v>10694</v>
      </c>
      <c r="E543" s="212" t="s">
        <v>16173</v>
      </c>
      <c r="F543" s="159" t="s">
        <v>183</v>
      </c>
      <c r="G543" s="159" t="s">
        <v>282</v>
      </c>
      <c r="H543" s="159" t="s">
        <v>448</v>
      </c>
      <c r="I543" s="159" t="s">
        <v>12599</v>
      </c>
      <c r="J543" s="212">
        <v>1</v>
      </c>
      <c r="K543" s="159">
        <v>12</v>
      </c>
      <c r="L543" s="159" t="s">
        <v>273</v>
      </c>
      <c r="M543" s="159" t="s">
        <v>16172</v>
      </c>
      <c r="N543" s="159" t="s">
        <v>14945</v>
      </c>
      <c r="O543" s="161" t="s">
        <v>16174</v>
      </c>
      <c r="P543" s="161" t="s">
        <v>16175</v>
      </c>
      <c r="Q543" s="161" t="s">
        <v>182</v>
      </c>
      <c r="R543" s="287" t="s">
        <v>12919</v>
      </c>
      <c r="S543" s="161" t="s">
        <v>448</v>
      </c>
      <c r="T543" s="161" t="s">
        <v>12599</v>
      </c>
      <c r="U543" s="161">
        <v>1</v>
      </c>
      <c r="V543" s="159">
        <v>12</v>
      </c>
      <c r="W543" s="159" t="s">
        <v>273</v>
      </c>
      <c r="X543" s="159" t="s">
        <v>12687</v>
      </c>
      <c r="Y543" s="212" t="s">
        <v>811</v>
      </c>
      <c r="Z543" s="212" t="s">
        <v>282</v>
      </c>
      <c r="AA543" s="212" t="s">
        <v>282</v>
      </c>
      <c r="AB543" s="212" t="s">
        <v>282</v>
      </c>
      <c r="AC543" s="212" t="s">
        <v>282</v>
      </c>
      <c r="AD543" s="212" t="s">
        <v>282</v>
      </c>
      <c r="AE543" s="212" t="s">
        <v>282</v>
      </c>
      <c r="AF543" s="212" t="s">
        <v>282</v>
      </c>
      <c r="AG543" s="212">
        <v>12</v>
      </c>
      <c r="AH543" s="212" t="s">
        <v>282</v>
      </c>
      <c r="AI543" s="212" t="s">
        <v>282</v>
      </c>
      <c r="AJ543" s="212" t="s">
        <v>282</v>
      </c>
      <c r="AK543" s="212" t="s">
        <v>282</v>
      </c>
      <c r="AL543" s="212" t="s">
        <v>282</v>
      </c>
      <c r="AM543" s="212" t="s">
        <v>282</v>
      </c>
      <c r="AN543" s="212" t="s">
        <v>282</v>
      </c>
      <c r="AO543" s="212" t="s">
        <v>282</v>
      </c>
      <c r="AP543" s="212" t="s">
        <v>282</v>
      </c>
      <c r="AQ543" s="212" t="s">
        <v>282</v>
      </c>
      <c r="AR543" s="212" t="s">
        <v>282</v>
      </c>
      <c r="AS543" s="212" t="s">
        <v>282</v>
      </c>
      <c r="AT543" s="212" t="s">
        <v>282</v>
      </c>
      <c r="AU543" s="212" t="s">
        <v>282</v>
      </c>
      <c r="AV543" s="212" t="s">
        <v>282</v>
      </c>
      <c r="AW543" s="212" t="s">
        <v>282</v>
      </c>
      <c r="AX543" s="212" t="s">
        <v>282</v>
      </c>
      <c r="AY543" s="212" t="s">
        <v>282</v>
      </c>
      <c r="AZ543" s="212" t="s">
        <v>282</v>
      </c>
      <c r="BA543" s="212" t="s">
        <v>282</v>
      </c>
      <c r="BB543" s="212" t="s">
        <v>282</v>
      </c>
      <c r="BC543" s="212" t="s">
        <v>282</v>
      </c>
      <c r="BD543" s="212" t="s">
        <v>282</v>
      </c>
      <c r="BE543" s="212" t="s">
        <v>282</v>
      </c>
    </row>
    <row r="544" spans="1:57" s="212" customFormat="1" x14ac:dyDescent="0.25">
      <c r="A544" s="212" t="s">
        <v>3771</v>
      </c>
      <c r="B544" s="159" t="s">
        <v>16181</v>
      </c>
      <c r="C544" s="212" t="s">
        <v>258</v>
      </c>
      <c r="D544" s="212" t="s">
        <v>282</v>
      </c>
      <c r="E544" s="212" t="s">
        <v>282</v>
      </c>
      <c r="F544" s="159" t="s">
        <v>282</v>
      </c>
      <c r="G544" s="159" t="s">
        <v>282</v>
      </c>
      <c r="H544" s="159" t="s">
        <v>10507</v>
      </c>
      <c r="I544" s="159" t="s">
        <v>10644</v>
      </c>
      <c r="J544" s="284" t="s">
        <v>13992</v>
      </c>
      <c r="K544" s="159">
        <v>6</v>
      </c>
      <c r="L544" s="159" t="s">
        <v>16184</v>
      </c>
      <c r="M544" s="159" t="s">
        <v>273</v>
      </c>
      <c r="N544" s="159" t="s">
        <v>845</v>
      </c>
      <c r="O544" s="212" t="s">
        <v>282</v>
      </c>
      <c r="P544" s="212" t="s">
        <v>282</v>
      </c>
      <c r="Q544" s="159" t="s">
        <v>282</v>
      </c>
      <c r="R544" s="159" t="s">
        <v>282</v>
      </c>
      <c r="S544" s="159" t="s">
        <v>10507</v>
      </c>
      <c r="T544" s="159" t="s">
        <v>10644</v>
      </c>
      <c r="U544" s="284" t="s">
        <v>13992</v>
      </c>
      <c r="V544" s="159">
        <v>6</v>
      </c>
      <c r="W544" s="159" t="s">
        <v>16184</v>
      </c>
      <c r="X544" s="159" t="s">
        <v>273</v>
      </c>
      <c r="Y544" s="212" t="s">
        <v>282</v>
      </c>
      <c r="Z544" s="212" t="s">
        <v>282</v>
      </c>
      <c r="AA544" s="212" t="s">
        <v>282</v>
      </c>
      <c r="AB544" s="212" t="s">
        <v>282</v>
      </c>
      <c r="AC544" s="212" t="s">
        <v>282</v>
      </c>
      <c r="AD544" s="212" t="s">
        <v>282</v>
      </c>
      <c r="AE544" s="212" t="s">
        <v>282</v>
      </c>
      <c r="AF544" s="212" t="s">
        <v>282</v>
      </c>
      <c r="AG544" s="212" t="s">
        <v>282</v>
      </c>
      <c r="AH544" s="212" t="s">
        <v>282</v>
      </c>
      <c r="AI544" s="212" t="s">
        <v>282</v>
      </c>
      <c r="AJ544" s="212" t="s">
        <v>282</v>
      </c>
      <c r="AK544" s="212" t="s">
        <v>282</v>
      </c>
      <c r="AL544" s="212" t="s">
        <v>282</v>
      </c>
      <c r="AM544" s="212" t="s">
        <v>282</v>
      </c>
      <c r="AN544" s="212" t="s">
        <v>282</v>
      </c>
      <c r="AO544" s="212" t="s">
        <v>282</v>
      </c>
      <c r="AP544" s="212" t="s">
        <v>282</v>
      </c>
      <c r="AQ544" s="212" t="s">
        <v>282</v>
      </c>
      <c r="AR544" s="212" t="s">
        <v>282</v>
      </c>
      <c r="AS544" s="212" t="s">
        <v>282</v>
      </c>
      <c r="AT544" s="212" t="s">
        <v>282</v>
      </c>
      <c r="AU544" s="212" t="s">
        <v>282</v>
      </c>
      <c r="AV544" s="212" t="s">
        <v>282</v>
      </c>
      <c r="AW544" s="212" t="s">
        <v>282</v>
      </c>
      <c r="AX544" s="212" t="s">
        <v>282</v>
      </c>
      <c r="AY544" s="212" t="s">
        <v>282</v>
      </c>
      <c r="AZ544" s="212" t="s">
        <v>282</v>
      </c>
      <c r="BA544" s="212" t="s">
        <v>282</v>
      </c>
      <c r="BB544" s="212" t="s">
        <v>282</v>
      </c>
      <c r="BC544" s="212" t="s">
        <v>282</v>
      </c>
      <c r="BD544" s="212" t="s">
        <v>282</v>
      </c>
      <c r="BE544" s="212" t="s">
        <v>282</v>
      </c>
    </row>
    <row r="545" spans="1:57" s="212" customFormat="1" x14ac:dyDescent="0.25">
      <c r="A545" s="212" t="s">
        <v>8694</v>
      </c>
      <c r="B545" s="159" t="s">
        <v>282</v>
      </c>
      <c r="C545" s="212" t="s">
        <v>11508</v>
      </c>
      <c r="D545" s="212" t="s">
        <v>282</v>
      </c>
      <c r="E545" s="212" t="s">
        <v>16231</v>
      </c>
      <c r="F545" s="159" t="s">
        <v>183</v>
      </c>
      <c r="G545" s="159" t="s">
        <v>282</v>
      </c>
      <c r="H545" s="159" t="s">
        <v>10761</v>
      </c>
      <c r="I545" s="159" t="s">
        <v>10762</v>
      </c>
      <c r="J545" s="302">
        <v>1</v>
      </c>
      <c r="K545" s="159">
        <v>7</v>
      </c>
      <c r="L545" s="159" t="s">
        <v>273</v>
      </c>
      <c r="M545" s="159" t="s">
        <v>10534</v>
      </c>
      <c r="N545" s="159" t="s">
        <v>306</v>
      </c>
      <c r="O545" s="212" t="s">
        <v>282</v>
      </c>
      <c r="P545" s="212" t="s">
        <v>16232</v>
      </c>
      <c r="Q545" s="159" t="s">
        <v>282</v>
      </c>
      <c r="R545" s="159" t="s">
        <v>282</v>
      </c>
      <c r="S545" s="159" t="s">
        <v>282</v>
      </c>
      <c r="T545" s="159" t="s">
        <v>282</v>
      </c>
      <c r="U545" s="284" t="s">
        <v>282</v>
      </c>
      <c r="V545" s="159">
        <v>7</v>
      </c>
      <c r="W545" s="159" t="s">
        <v>282</v>
      </c>
      <c r="X545" s="159" t="s">
        <v>282</v>
      </c>
      <c r="Y545" s="212" t="s">
        <v>282</v>
      </c>
      <c r="Z545" s="212" t="s">
        <v>282</v>
      </c>
      <c r="AA545" s="212" t="s">
        <v>282</v>
      </c>
      <c r="AB545" s="212" t="s">
        <v>282</v>
      </c>
      <c r="AC545" s="212" t="s">
        <v>282</v>
      </c>
      <c r="AD545" s="212" t="s">
        <v>282</v>
      </c>
      <c r="AE545" s="212" t="s">
        <v>282</v>
      </c>
      <c r="AF545" s="212" t="s">
        <v>282</v>
      </c>
      <c r="AG545" s="212" t="s">
        <v>282</v>
      </c>
      <c r="AH545" s="212" t="s">
        <v>282</v>
      </c>
      <c r="AI545" s="212" t="s">
        <v>282</v>
      </c>
      <c r="AJ545" s="212" t="s">
        <v>282</v>
      </c>
      <c r="AK545" s="212" t="s">
        <v>282</v>
      </c>
      <c r="AL545" s="212" t="s">
        <v>282</v>
      </c>
      <c r="AM545" s="212" t="s">
        <v>282</v>
      </c>
      <c r="AN545" s="212" t="s">
        <v>282</v>
      </c>
      <c r="AO545" s="212" t="s">
        <v>282</v>
      </c>
      <c r="AP545" s="212" t="s">
        <v>282</v>
      </c>
      <c r="AQ545" s="212" t="s">
        <v>282</v>
      </c>
      <c r="AR545" s="212" t="s">
        <v>282</v>
      </c>
      <c r="AS545" s="212" t="s">
        <v>282</v>
      </c>
      <c r="AT545" s="212" t="s">
        <v>282</v>
      </c>
      <c r="AU545" s="212" t="s">
        <v>282</v>
      </c>
      <c r="AV545" s="212" t="s">
        <v>282</v>
      </c>
      <c r="AW545" s="212" t="s">
        <v>282</v>
      </c>
      <c r="AX545" s="212" t="s">
        <v>282</v>
      </c>
      <c r="AY545" s="212" t="s">
        <v>282</v>
      </c>
      <c r="AZ545" s="212" t="s">
        <v>282</v>
      </c>
      <c r="BA545" s="212" t="s">
        <v>282</v>
      </c>
      <c r="BB545" s="212" t="s">
        <v>282</v>
      </c>
      <c r="BC545" s="212" t="s">
        <v>282</v>
      </c>
      <c r="BD545" s="212" t="s">
        <v>282</v>
      </c>
      <c r="BE545" s="212" t="s">
        <v>282</v>
      </c>
    </row>
    <row r="546" spans="1:57" s="212" customFormat="1" x14ac:dyDescent="0.25">
      <c r="A546" s="212" t="s">
        <v>7685</v>
      </c>
      <c r="B546" s="159" t="s">
        <v>282</v>
      </c>
      <c r="C546" s="212" t="s">
        <v>258</v>
      </c>
      <c r="D546" s="212" t="s">
        <v>282</v>
      </c>
      <c r="E546" s="212" t="s">
        <v>282</v>
      </c>
      <c r="F546" s="159" t="s">
        <v>282</v>
      </c>
      <c r="G546" s="159" t="s">
        <v>282</v>
      </c>
      <c r="H546" s="159" t="s">
        <v>10507</v>
      </c>
      <c r="I546" s="159" t="s">
        <v>10654</v>
      </c>
      <c r="J546" s="301" t="s">
        <v>273</v>
      </c>
      <c r="K546" s="159">
        <v>6</v>
      </c>
      <c r="L546" s="159" t="s">
        <v>16241</v>
      </c>
      <c r="M546" s="159" t="s">
        <v>273</v>
      </c>
      <c r="N546" s="159" t="s">
        <v>263</v>
      </c>
      <c r="O546" s="159" t="s">
        <v>282</v>
      </c>
      <c r="P546" s="159" t="s">
        <v>282</v>
      </c>
      <c r="Q546" s="159" t="s">
        <v>282</v>
      </c>
      <c r="R546" s="159" t="s">
        <v>282</v>
      </c>
      <c r="S546" s="159" t="s">
        <v>10507</v>
      </c>
      <c r="T546" s="159" t="s">
        <v>10654</v>
      </c>
      <c r="U546" s="284" t="s">
        <v>273</v>
      </c>
      <c r="V546" s="159">
        <v>6</v>
      </c>
      <c r="W546" s="159" t="s">
        <v>16242</v>
      </c>
      <c r="X546" s="159" t="s">
        <v>273</v>
      </c>
      <c r="Y546" s="212" t="s">
        <v>282</v>
      </c>
      <c r="Z546" s="212" t="s">
        <v>282</v>
      </c>
      <c r="AA546" s="212" t="s">
        <v>282</v>
      </c>
      <c r="AB546" s="212" t="s">
        <v>282</v>
      </c>
      <c r="AC546" s="212" t="s">
        <v>282</v>
      </c>
      <c r="AD546" s="212" t="s">
        <v>282</v>
      </c>
      <c r="AE546" s="212" t="s">
        <v>282</v>
      </c>
      <c r="AF546" s="212" t="s">
        <v>282</v>
      </c>
      <c r="AG546" s="212" t="s">
        <v>282</v>
      </c>
      <c r="AH546" s="212" t="s">
        <v>282</v>
      </c>
      <c r="AI546" s="212" t="s">
        <v>282</v>
      </c>
      <c r="AJ546" s="212" t="s">
        <v>282</v>
      </c>
      <c r="AK546" s="212" t="s">
        <v>282</v>
      </c>
      <c r="AL546" s="212" t="s">
        <v>282</v>
      </c>
      <c r="AM546" s="212" t="s">
        <v>282</v>
      </c>
      <c r="AN546" s="212" t="s">
        <v>282</v>
      </c>
      <c r="AO546" s="212" t="s">
        <v>282</v>
      </c>
      <c r="AP546" s="212" t="s">
        <v>282</v>
      </c>
      <c r="AQ546" s="212" t="s">
        <v>282</v>
      </c>
      <c r="AR546" s="212" t="s">
        <v>282</v>
      </c>
      <c r="AS546" s="212" t="s">
        <v>282</v>
      </c>
      <c r="AT546" s="212" t="s">
        <v>282</v>
      </c>
      <c r="AU546" s="212" t="s">
        <v>282</v>
      </c>
      <c r="AV546" s="212" t="s">
        <v>282</v>
      </c>
      <c r="AW546" s="212" t="s">
        <v>282</v>
      </c>
      <c r="AX546" s="212" t="s">
        <v>282</v>
      </c>
      <c r="AY546" s="212" t="s">
        <v>282</v>
      </c>
      <c r="AZ546" s="212" t="s">
        <v>282</v>
      </c>
      <c r="BA546" s="212" t="s">
        <v>282</v>
      </c>
      <c r="BB546" s="212" t="s">
        <v>282</v>
      </c>
      <c r="BC546" s="212" t="s">
        <v>282</v>
      </c>
      <c r="BD546" s="212" t="s">
        <v>282</v>
      </c>
      <c r="BE546" s="212" t="s">
        <v>282</v>
      </c>
    </row>
    <row r="547" spans="1:57" s="212" customFormat="1" x14ac:dyDescent="0.25">
      <c r="A547" s="212" t="s">
        <v>3785</v>
      </c>
      <c r="B547" s="159" t="s">
        <v>13392</v>
      </c>
      <c r="C547" s="212" t="s">
        <v>258</v>
      </c>
      <c r="D547" s="212" t="s">
        <v>282</v>
      </c>
      <c r="E547" s="212" t="s">
        <v>282</v>
      </c>
      <c r="F547" s="159" t="s">
        <v>282</v>
      </c>
      <c r="G547" s="159" t="s">
        <v>282</v>
      </c>
      <c r="H547" s="159" t="s">
        <v>10507</v>
      </c>
      <c r="I547" s="159" t="s">
        <v>4801</v>
      </c>
      <c r="J547" s="159" t="s">
        <v>273</v>
      </c>
      <c r="K547" s="159">
        <v>8</v>
      </c>
      <c r="L547" s="159" t="s">
        <v>273</v>
      </c>
      <c r="M547" s="159" t="s">
        <v>273</v>
      </c>
      <c r="N547" s="159" t="s">
        <v>246</v>
      </c>
      <c r="O547" s="161" t="s">
        <v>282</v>
      </c>
      <c r="P547" s="161" t="s">
        <v>282</v>
      </c>
      <c r="Q547" s="161" t="s">
        <v>282</v>
      </c>
      <c r="R547" s="161" t="s">
        <v>282</v>
      </c>
      <c r="S547" s="161" t="s">
        <v>10507</v>
      </c>
      <c r="T547" s="161" t="s">
        <v>10580</v>
      </c>
      <c r="U547" s="161" t="s">
        <v>273</v>
      </c>
      <c r="V547" s="159">
        <v>8</v>
      </c>
      <c r="W547" s="159" t="s">
        <v>273</v>
      </c>
      <c r="X547" s="159" t="s">
        <v>273</v>
      </c>
      <c r="Y547" s="212" t="s">
        <v>282</v>
      </c>
      <c r="Z547" s="212" t="s">
        <v>282</v>
      </c>
      <c r="AA547" s="212" t="s">
        <v>282</v>
      </c>
      <c r="AB547" s="212" t="s">
        <v>282</v>
      </c>
      <c r="AC547" s="212" t="s">
        <v>282</v>
      </c>
      <c r="AD547" s="212" t="s">
        <v>282</v>
      </c>
      <c r="AE547" s="212" t="s">
        <v>282</v>
      </c>
      <c r="AF547" s="212" t="s">
        <v>282</v>
      </c>
      <c r="AG547" s="212" t="s">
        <v>282</v>
      </c>
      <c r="AH547" s="212" t="s">
        <v>282</v>
      </c>
      <c r="AI547" s="212" t="s">
        <v>282</v>
      </c>
      <c r="AJ547" s="212" t="s">
        <v>282</v>
      </c>
      <c r="AK547" s="212" t="s">
        <v>282</v>
      </c>
      <c r="AL547" s="212" t="s">
        <v>282</v>
      </c>
      <c r="AM547" s="212" t="s">
        <v>282</v>
      </c>
      <c r="AN547" s="212" t="s">
        <v>282</v>
      </c>
      <c r="AO547" s="212" t="s">
        <v>282</v>
      </c>
      <c r="AP547" s="212" t="s">
        <v>282</v>
      </c>
      <c r="AQ547" s="212" t="s">
        <v>282</v>
      </c>
      <c r="AR547" s="212" t="s">
        <v>282</v>
      </c>
      <c r="AS547" s="212" t="s">
        <v>282</v>
      </c>
      <c r="AT547" s="212" t="s">
        <v>282</v>
      </c>
      <c r="AU547" s="212" t="s">
        <v>282</v>
      </c>
      <c r="AV547" s="212" t="s">
        <v>282</v>
      </c>
      <c r="AW547" s="212" t="s">
        <v>282</v>
      </c>
      <c r="AX547" s="212" t="s">
        <v>282</v>
      </c>
      <c r="AY547" s="212" t="s">
        <v>282</v>
      </c>
      <c r="AZ547" s="212" t="s">
        <v>282</v>
      </c>
      <c r="BA547" s="212" t="s">
        <v>282</v>
      </c>
      <c r="BB547" s="212" t="s">
        <v>282</v>
      </c>
      <c r="BC547" s="212" t="s">
        <v>282</v>
      </c>
      <c r="BD547" s="212" t="s">
        <v>282</v>
      </c>
      <c r="BE547" s="212" t="s">
        <v>282</v>
      </c>
    </row>
    <row r="548" spans="1:57" s="212" customFormat="1" x14ac:dyDescent="0.25">
      <c r="A548" s="212" t="s">
        <v>3788</v>
      </c>
      <c r="B548" s="159" t="s">
        <v>16248</v>
      </c>
      <c r="C548" s="212" t="s">
        <v>266</v>
      </c>
      <c r="D548" s="212" t="s">
        <v>282</v>
      </c>
      <c r="E548" s="212" t="s">
        <v>16247</v>
      </c>
      <c r="F548" s="159" t="s">
        <v>282</v>
      </c>
      <c r="G548" s="159" t="s">
        <v>282</v>
      </c>
      <c r="H548" s="159" t="s">
        <v>10507</v>
      </c>
      <c r="I548" s="159" t="s">
        <v>13168</v>
      </c>
      <c r="J548" s="159">
        <v>7</v>
      </c>
      <c r="K548" s="159">
        <v>8</v>
      </c>
      <c r="L548" s="159" t="s">
        <v>16250</v>
      </c>
      <c r="M548" s="159" t="s">
        <v>273</v>
      </c>
      <c r="N548" s="159" t="s">
        <v>256</v>
      </c>
      <c r="O548" s="161" t="s">
        <v>282</v>
      </c>
      <c r="P548" s="161" t="s">
        <v>282</v>
      </c>
      <c r="Q548" s="161" t="s">
        <v>282</v>
      </c>
      <c r="R548" s="161" t="s">
        <v>282</v>
      </c>
      <c r="S548" s="161" t="s">
        <v>10507</v>
      </c>
      <c r="T548" s="161" t="s">
        <v>15654</v>
      </c>
      <c r="U548" s="161">
        <v>7</v>
      </c>
      <c r="V548" s="159">
        <v>8</v>
      </c>
      <c r="W548" s="159" t="s">
        <v>16251</v>
      </c>
      <c r="X548" s="159" t="s">
        <v>273</v>
      </c>
      <c r="Y548" s="212" t="s">
        <v>282</v>
      </c>
      <c r="Z548" s="212" t="s">
        <v>282</v>
      </c>
      <c r="AA548" s="212" t="s">
        <v>282</v>
      </c>
      <c r="AB548" s="212" t="s">
        <v>282</v>
      </c>
      <c r="AC548" s="212" t="s">
        <v>282</v>
      </c>
      <c r="AD548" s="212" t="s">
        <v>282</v>
      </c>
      <c r="AE548" s="212" t="s">
        <v>282</v>
      </c>
      <c r="AF548" s="212" t="s">
        <v>282</v>
      </c>
      <c r="AG548" s="212" t="s">
        <v>282</v>
      </c>
      <c r="AH548" s="212" t="s">
        <v>282</v>
      </c>
      <c r="AI548" s="212" t="s">
        <v>282</v>
      </c>
      <c r="AJ548" s="212" t="s">
        <v>282</v>
      </c>
      <c r="AK548" s="212" t="s">
        <v>282</v>
      </c>
      <c r="AL548" s="212" t="s">
        <v>282</v>
      </c>
      <c r="AM548" s="212" t="s">
        <v>282</v>
      </c>
      <c r="AN548" s="212" t="s">
        <v>282</v>
      </c>
      <c r="AO548" s="212" t="s">
        <v>282</v>
      </c>
      <c r="AP548" s="212" t="s">
        <v>282</v>
      </c>
      <c r="AQ548" s="212" t="s">
        <v>282</v>
      </c>
      <c r="AR548" s="212" t="s">
        <v>282</v>
      </c>
      <c r="AS548" s="212" t="s">
        <v>282</v>
      </c>
      <c r="AT548" s="212" t="s">
        <v>282</v>
      </c>
      <c r="AU548" s="212" t="s">
        <v>282</v>
      </c>
      <c r="AV548" s="212" t="s">
        <v>282</v>
      </c>
      <c r="AW548" s="212" t="s">
        <v>282</v>
      </c>
      <c r="AX548" s="212" t="s">
        <v>282</v>
      </c>
      <c r="AY548" s="212" t="s">
        <v>282</v>
      </c>
      <c r="AZ548" s="212" t="s">
        <v>282</v>
      </c>
      <c r="BA548" s="212" t="s">
        <v>282</v>
      </c>
      <c r="BB548" s="212" t="s">
        <v>282</v>
      </c>
      <c r="BC548" s="212" t="s">
        <v>282</v>
      </c>
      <c r="BD548" s="212" t="s">
        <v>282</v>
      </c>
      <c r="BE548" s="212" t="s">
        <v>282</v>
      </c>
    </row>
    <row r="549" spans="1:57" s="212" customFormat="1" x14ac:dyDescent="0.25">
      <c r="A549" s="212" t="s">
        <v>315</v>
      </c>
      <c r="B549" s="159" t="s">
        <v>282</v>
      </c>
      <c r="C549" s="212" t="s">
        <v>681</v>
      </c>
      <c r="D549" s="212" t="s">
        <v>282</v>
      </c>
      <c r="E549" s="212" t="s">
        <v>12456</v>
      </c>
      <c r="F549" s="159" t="s">
        <v>183</v>
      </c>
      <c r="G549" s="159" t="s">
        <v>282</v>
      </c>
      <c r="H549" s="159" t="s">
        <v>12461</v>
      </c>
      <c r="I549" s="159" t="s">
        <v>11805</v>
      </c>
      <c r="J549" s="212">
        <v>1</v>
      </c>
      <c r="K549" s="159">
        <v>8</v>
      </c>
      <c r="L549" s="159" t="s">
        <v>12462</v>
      </c>
      <c r="M549" s="159" t="s">
        <v>12455</v>
      </c>
      <c r="N549" s="159" t="s">
        <v>770</v>
      </c>
      <c r="O549" s="161" t="s">
        <v>282</v>
      </c>
      <c r="P549" s="161" t="s">
        <v>12458</v>
      </c>
      <c r="Q549" s="161" t="s">
        <v>182</v>
      </c>
      <c r="R549" s="161" t="s">
        <v>12457</v>
      </c>
      <c r="S549" s="161" t="s">
        <v>448</v>
      </c>
      <c r="T549" s="161" t="s">
        <v>11805</v>
      </c>
      <c r="U549" s="161">
        <v>1</v>
      </c>
      <c r="V549" s="159">
        <v>8</v>
      </c>
      <c r="W549" s="159" t="s">
        <v>12463</v>
      </c>
      <c r="X549" s="159" t="s">
        <v>12454</v>
      </c>
      <c r="Y549" s="212" t="s">
        <v>770</v>
      </c>
      <c r="Z549" s="212" t="s">
        <v>282</v>
      </c>
      <c r="AA549" s="212" t="s">
        <v>12459</v>
      </c>
      <c r="AB549" s="212" t="s">
        <v>182</v>
      </c>
      <c r="AC549" s="212">
        <v>11</v>
      </c>
      <c r="AD549" s="212" t="s">
        <v>448</v>
      </c>
      <c r="AE549" s="212" t="s">
        <v>11805</v>
      </c>
      <c r="AF549" s="212">
        <v>1</v>
      </c>
      <c r="AG549" s="212">
        <v>8</v>
      </c>
      <c r="AH549" s="159" t="s">
        <v>12463</v>
      </c>
      <c r="AI549" s="212" t="s">
        <v>12454</v>
      </c>
      <c r="AJ549" s="212" t="s">
        <v>680</v>
      </c>
      <c r="AK549" s="212" t="s">
        <v>282</v>
      </c>
      <c r="AL549" s="212" t="s">
        <v>12456</v>
      </c>
      <c r="AM549" s="212" t="s">
        <v>183</v>
      </c>
      <c r="AN549" s="212" t="s">
        <v>282</v>
      </c>
      <c r="AO549" s="212" t="s">
        <v>635</v>
      </c>
      <c r="AP549" s="212" t="s">
        <v>273</v>
      </c>
      <c r="AQ549" s="212" t="s">
        <v>273</v>
      </c>
      <c r="AR549" s="212">
        <v>8</v>
      </c>
      <c r="AS549" s="212" t="s">
        <v>12464</v>
      </c>
      <c r="AT549" s="212" t="s">
        <v>10534</v>
      </c>
      <c r="AU549" s="212" t="s">
        <v>636</v>
      </c>
      <c r="AV549" s="212" t="s">
        <v>282</v>
      </c>
      <c r="AW549" s="212" t="s">
        <v>12460</v>
      </c>
      <c r="AX549" s="212" t="s">
        <v>282</v>
      </c>
      <c r="AY549" s="212" t="s">
        <v>282</v>
      </c>
      <c r="AZ549" s="212" t="s">
        <v>282</v>
      </c>
      <c r="BA549" s="212" t="s">
        <v>282</v>
      </c>
      <c r="BB549" s="212" t="s">
        <v>282</v>
      </c>
      <c r="BC549" s="212">
        <v>8</v>
      </c>
      <c r="BD549" s="212" t="s">
        <v>282</v>
      </c>
      <c r="BE549" s="212" t="s">
        <v>282</v>
      </c>
    </row>
    <row r="550" spans="1:57" s="212" customFormat="1" x14ac:dyDescent="0.25">
      <c r="A550" s="212" t="s">
        <v>7687</v>
      </c>
      <c r="B550" s="159" t="s">
        <v>16109</v>
      </c>
      <c r="C550" s="212" t="s">
        <v>256</v>
      </c>
      <c r="D550" s="212" t="s">
        <v>282</v>
      </c>
      <c r="E550" s="212" t="s">
        <v>282</v>
      </c>
      <c r="F550" s="159" t="s">
        <v>282</v>
      </c>
      <c r="G550" s="159" t="s">
        <v>282</v>
      </c>
      <c r="H550" s="159" t="s">
        <v>10507</v>
      </c>
      <c r="I550" s="159" t="s">
        <v>10527</v>
      </c>
      <c r="J550" s="159" t="s">
        <v>273</v>
      </c>
      <c r="K550" s="159">
        <v>6</v>
      </c>
      <c r="L550" s="159" t="s">
        <v>273</v>
      </c>
      <c r="M550" s="159" t="s">
        <v>273</v>
      </c>
      <c r="N550" s="159" t="s">
        <v>246</v>
      </c>
      <c r="O550" s="161" t="s">
        <v>282</v>
      </c>
      <c r="P550" s="161" t="s">
        <v>282</v>
      </c>
      <c r="Q550" s="161" t="s">
        <v>282</v>
      </c>
      <c r="R550" s="161" t="s">
        <v>282</v>
      </c>
      <c r="S550" s="161" t="s">
        <v>10507</v>
      </c>
      <c r="T550" s="161" t="s">
        <v>10580</v>
      </c>
      <c r="U550" s="161" t="s">
        <v>273</v>
      </c>
      <c r="V550" s="159">
        <v>6</v>
      </c>
      <c r="W550" s="159" t="s">
        <v>273</v>
      </c>
      <c r="X550" s="159" t="s">
        <v>273</v>
      </c>
      <c r="Y550" s="212" t="s">
        <v>282</v>
      </c>
      <c r="Z550" s="212" t="s">
        <v>282</v>
      </c>
      <c r="AA550" s="212" t="s">
        <v>282</v>
      </c>
      <c r="AB550" s="212" t="s">
        <v>282</v>
      </c>
      <c r="AC550" s="212" t="s">
        <v>282</v>
      </c>
      <c r="AD550" s="212" t="s">
        <v>282</v>
      </c>
      <c r="AE550" s="212" t="s">
        <v>282</v>
      </c>
      <c r="AF550" s="212" t="s">
        <v>282</v>
      </c>
      <c r="AG550" s="212" t="s">
        <v>282</v>
      </c>
      <c r="AH550" s="212" t="s">
        <v>282</v>
      </c>
      <c r="AI550" s="212" t="s">
        <v>282</v>
      </c>
      <c r="AJ550" s="212" t="s">
        <v>282</v>
      </c>
      <c r="AK550" s="212" t="s">
        <v>282</v>
      </c>
      <c r="AL550" s="212" t="s">
        <v>282</v>
      </c>
      <c r="AM550" s="212" t="s">
        <v>282</v>
      </c>
      <c r="AN550" s="212" t="s">
        <v>282</v>
      </c>
      <c r="AO550" s="212" t="s">
        <v>282</v>
      </c>
      <c r="AP550" s="212" t="s">
        <v>282</v>
      </c>
      <c r="AQ550" s="212" t="s">
        <v>282</v>
      </c>
      <c r="AR550" s="212" t="s">
        <v>282</v>
      </c>
      <c r="AS550" s="212" t="s">
        <v>282</v>
      </c>
      <c r="AT550" s="212" t="s">
        <v>282</v>
      </c>
      <c r="AU550" s="212" t="s">
        <v>282</v>
      </c>
      <c r="AV550" s="212" t="s">
        <v>282</v>
      </c>
      <c r="AW550" s="212" t="s">
        <v>282</v>
      </c>
      <c r="AX550" s="212" t="s">
        <v>282</v>
      </c>
      <c r="AY550" s="212" t="s">
        <v>282</v>
      </c>
      <c r="AZ550" s="212" t="s">
        <v>282</v>
      </c>
      <c r="BA550" s="212" t="s">
        <v>282</v>
      </c>
      <c r="BB550" s="212" t="s">
        <v>282</v>
      </c>
      <c r="BC550" s="212" t="s">
        <v>282</v>
      </c>
      <c r="BD550" s="212" t="s">
        <v>282</v>
      </c>
      <c r="BE550" s="212" t="s">
        <v>282</v>
      </c>
    </row>
    <row r="551" spans="1:57" s="66" customFormat="1" x14ac:dyDescent="0.25">
      <c r="A551" s="135" t="s">
        <v>8707</v>
      </c>
      <c r="B551" s="159" t="s">
        <v>282</v>
      </c>
      <c r="C551" s="66" t="s">
        <v>669</v>
      </c>
      <c r="D551" s="159" t="s">
        <v>282</v>
      </c>
      <c r="E551" s="66" t="s">
        <v>16257</v>
      </c>
      <c r="F551" s="159" t="s">
        <v>182</v>
      </c>
      <c r="G551" s="159" t="s">
        <v>273</v>
      </c>
      <c r="H551" s="159" t="s">
        <v>10761</v>
      </c>
      <c r="I551" s="159" t="s">
        <v>11805</v>
      </c>
      <c r="J551" s="159" t="s">
        <v>273</v>
      </c>
      <c r="K551" s="159">
        <v>10</v>
      </c>
      <c r="L551" s="159" t="s">
        <v>273</v>
      </c>
      <c r="M551" s="159" t="s">
        <v>273</v>
      </c>
      <c r="N551" s="159" t="s">
        <v>636</v>
      </c>
      <c r="O551" s="161" t="s">
        <v>282</v>
      </c>
      <c r="P551" s="161" t="s">
        <v>282</v>
      </c>
      <c r="Q551" s="161" t="s">
        <v>282</v>
      </c>
      <c r="R551" s="161" t="s">
        <v>282</v>
      </c>
      <c r="S551" s="161" t="s">
        <v>282</v>
      </c>
      <c r="T551" s="161" t="s">
        <v>282</v>
      </c>
      <c r="U551" s="161" t="s">
        <v>282</v>
      </c>
      <c r="V551" s="159">
        <v>10</v>
      </c>
      <c r="W551" s="159" t="s">
        <v>282</v>
      </c>
      <c r="X551" s="159" t="s">
        <v>282</v>
      </c>
      <c r="Y551" s="212" t="s">
        <v>282</v>
      </c>
      <c r="Z551" s="212" t="s">
        <v>282</v>
      </c>
      <c r="AA551" s="212" t="s">
        <v>282</v>
      </c>
      <c r="AB551" s="212" t="s">
        <v>282</v>
      </c>
      <c r="AC551" s="212" t="s">
        <v>282</v>
      </c>
      <c r="AD551" s="212" t="s">
        <v>282</v>
      </c>
      <c r="AE551" s="212" t="s">
        <v>282</v>
      </c>
      <c r="AF551" s="212" t="s">
        <v>282</v>
      </c>
      <c r="AG551" s="212" t="s">
        <v>282</v>
      </c>
      <c r="AH551" s="212" t="s">
        <v>282</v>
      </c>
      <c r="AI551" s="212" t="s">
        <v>282</v>
      </c>
      <c r="AJ551" s="212" t="s">
        <v>282</v>
      </c>
      <c r="AK551" s="212" t="s">
        <v>282</v>
      </c>
      <c r="AL551" s="212" t="s">
        <v>282</v>
      </c>
      <c r="AM551" s="212" t="s">
        <v>282</v>
      </c>
      <c r="AN551" s="212" t="s">
        <v>282</v>
      </c>
      <c r="AO551" s="212" t="s">
        <v>282</v>
      </c>
      <c r="AP551" s="212" t="s">
        <v>282</v>
      </c>
      <c r="AQ551" s="212" t="s">
        <v>282</v>
      </c>
      <c r="AR551" s="212" t="s">
        <v>282</v>
      </c>
      <c r="AS551" s="212" t="s">
        <v>282</v>
      </c>
      <c r="AT551" s="212" t="s">
        <v>282</v>
      </c>
      <c r="AU551" s="212" t="s">
        <v>282</v>
      </c>
      <c r="AV551" s="212" t="s">
        <v>282</v>
      </c>
      <c r="AW551" s="212" t="s">
        <v>282</v>
      </c>
      <c r="AX551" s="212" t="s">
        <v>282</v>
      </c>
      <c r="AY551" s="212" t="s">
        <v>282</v>
      </c>
      <c r="AZ551" s="212" t="s">
        <v>282</v>
      </c>
      <c r="BA551" s="212" t="s">
        <v>282</v>
      </c>
      <c r="BB551" s="212" t="s">
        <v>282</v>
      </c>
      <c r="BC551" s="212" t="s">
        <v>282</v>
      </c>
      <c r="BD551" s="212" t="s">
        <v>282</v>
      </c>
      <c r="BE551" s="212" t="s">
        <v>282</v>
      </c>
    </row>
    <row r="552" spans="1:57" s="212" customFormat="1" x14ac:dyDescent="0.25">
      <c r="A552" s="212" t="s">
        <v>3811</v>
      </c>
      <c r="B552" s="159" t="s">
        <v>16115</v>
      </c>
      <c r="C552" s="212" t="s">
        <v>258</v>
      </c>
      <c r="D552" s="212" t="s">
        <v>282</v>
      </c>
      <c r="E552" s="212" t="s">
        <v>282</v>
      </c>
      <c r="F552" s="159" t="s">
        <v>282</v>
      </c>
      <c r="G552" s="159" t="s">
        <v>282</v>
      </c>
      <c r="H552" s="159" t="s">
        <v>10507</v>
      </c>
      <c r="I552" s="159" t="s">
        <v>13017</v>
      </c>
      <c r="J552" s="159">
        <v>21</v>
      </c>
      <c r="K552" s="159">
        <v>6</v>
      </c>
      <c r="L552" s="159" t="s">
        <v>11140</v>
      </c>
      <c r="M552" s="159" t="s">
        <v>273</v>
      </c>
      <c r="N552" s="159" t="s">
        <v>258</v>
      </c>
      <c r="O552" s="161" t="s">
        <v>282</v>
      </c>
      <c r="P552" s="161" t="s">
        <v>282</v>
      </c>
      <c r="Q552" s="161" t="s">
        <v>282</v>
      </c>
      <c r="R552" s="161" t="s">
        <v>282</v>
      </c>
      <c r="S552" s="161" t="s">
        <v>10507</v>
      </c>
      <c r="T552" s="161" t="s">
        <v>12621</v>
      </c>
      <c r="U552" s="161">
        <v>21</v>
      </c>
      <c r="V552" s="159">
        <v>6</v>
      </c>
      <c r="W552" s="159" t="s">
        <v>14206</v>
      </c>
      <c r="X552" s="159" t="s">
        <v>273</v>
      </c>
      <c r="Y552" s="159" t="s">
        <v>258</v>
      </c>
      <c r="Z552" s="159" t="s">
        <v>282</v>
      </c>
      <c r="AA552" s="159" t="s">
        <v>282</v>
      </c>
      <c r="AB552" s="159" t="s">
        <v>282</v>
      </c>
      <c r="AC552" s="159" t="s">
        <v>282</v>
      </c>
      <c r="AD552" s="159" t="s">
        <v>10507</v>
      </c>
      <c r="AE552" s="212" t="s">
        <v>14271</v>
      </c>
      <c r="AF552" s="212">
        <v>21</v>
      </c>
      <c r="AG552" s="212">
        <v>6</v>
      </c>
      <c r="AH552" s="212" t="s">
        <v>14272</v>
      </c>
      <c r="AI552" s="212" t="s">
        <v>273</v>
      </c>
      <c r="AJ552" s="212" t="s">
        <v>790</v>
      </c>
      <c r="AK552" s="212" t="s">
        <v>282</v>
      </c>
      <c r="AL552" s="212" t="s">
        <v>282</v>
      </c>
      <c r="AM552" s="212" t="s">
        <v>282</v>
      </c>
      <c r="AN552" s="212" t="s">
        <v>282</v>
      </c>
      <c r="AO552" s="212" t="s">
        <v>10507</v>
      </c>
      <c r="AP552" s="212" t="s">
        <v>273</v>
      </c>
      <c r="AQ552" s="212">
        <v>21</v>
      </c>
      <c r="AR552" s="212">
        <v>6</v>
      </c>
      <c r="AS552" s="212" t="s">
        <v>273</v>
      </c>
      <c r="AT552" s="212" t="s">
        <v>273</v>
      </c>
      <c r="AU552" s="212" t="s">
        <v>282</v>
      </c>
      <c r="AV552" s="212" t="s">
        <v>282</v>
      </c>
      <c r="AW552" s="212" t="s">
        <v>282</v>
      </c>
      <c r="AX552" s="212" t="s">
        <v>282</v>
      </c>
      <c r="AY552" s="212" t="s">
        <v>282</v>
      </c>
      <c r="AZ552" s="212" t="s">
        <v>282</v>
      </c>
      <c r="BA552" s="212" t="s">
        <v>282</v>
      </c>
      <c r="BB552" s="212" t="s">
        <v>282</v>
      </c>
      <c r="BC552" s="212" t="s">
        <v>282</v>
      </c>
      <c r="BD552" s="212" t="s">
        <v>282</v>
      </c>
      <c r="BE552" s="212" t="s">
        <v>282</v>
      </c>
    </row>
    <row r="553" spans="1:57" x14ac:dyDescent="0.25">
      <c r="A553" t="s">
        <v>887</v>
      </c>
      <c r="B553" s="159" t="s">
        <v>12473</v>
      </c>
      <c r="C553" t="s">
        <v>258</v>
      </c>
      <c r="D553" t="s">
        <v>282</v>
      </c>
      <c r="E553" t="s">
        <v>282</v>
      </c>
      <c r="F553" s="159" t="s">
        <v>282</v>
      </c>
      <c r="G553" s="159" t="s">
        <v>282</v>
      </c>
      <c r="H553" s="159" t="s">
        <v>10507</v>
      </c>
      <c r="I553" s="159" t="s">
        <v>4801</v>
      </c>
      <c r="J553">
        <v>21</v>
      </c>
      <c r="K553" s="159">
        <v>6</v>
      </c>
      <c r="L553" s="159" t="s">
        <v>12480</v>
      </c>
      <c r="M553" s="159" t="s">
        <v>273</v>
      </c>
      <c r="N553" s="159" t="s">
        <v>252</v>
      </c>
      <c r="O553" s="161" t="s">
        <v>282</v>
      </c>
      <c r="P553" s="161" t="s">
        <v>282</v>
      </c>
      <c r="Q553" s="161" t="s">
        <v>282</v>
      </c>
      <c r="R553" s="161" t="s">
        <v>282</v>
      </c>
      <c r="S553" s="161" t="s">
        <v>10507</v>
      </c>
      <c r="T553" s="161" t="s">
        <v>4801</v>
      </c>
      <c r="U553">
        <v>21</v>
      </c>
      <c r="V553" s="159">
        <v>6</v>
      </c>
      <c r="W553" s="159" t="s">
        <v>12481</v>
      </c>
      <c r="X553" s="159" t="s">
        <v>273</v>
      </c>
      <c r="Y553" t="s">
        <v>790</v>
      </c>
      <c r="Z553" t="s">
        <v>282</v>
      </c>
      <c r="AA553" t="s">
        <v>282</v>
      </c>
      <c r="AB553" t="s">
        <v>282</v>
      </c>
      <c r="AC553" t="s">
        <v>282</v>
      </c>
      <c r="AD553" t="s">
        <v>10507</v>
      </c>
      <c r="AE553" t="s">
        <v>12475</v>
      </c>
      <c r="AF553">
        <v>21</v>
      </c>
      <c r="AG553">
        <v>6</v>
      </c>
      <c r="AH553" s="159" t="s">
        <v>12482</v>
      </c>
      <c r="AI553" t="s">
        <v>273</v>
      </c>
      <c r="AJ553" s="212" t="s">
        <v>282</v>
      </c>
      <c r="AK553" s="212" t="s">
        <v>282</v>
      </c>
      <c r="AL553" s="212" t="s">
        <v>282</v>
      </c>
      <c r="AM553" s="212" t="s">
        <v>282</v>
      </c>
      <c r="AN553" s="212" t="s">
        <v>282</v>
      </c>
      <c r="AO553" s="212" t="s">
        <v>282</v>
      </c>
      <c r="AP553" s="212" t="s">
        <v>282</v>
      </c>
      <c r="AQ553" s="212" t="s">
        <v>282</v>
      </c>
      <c r="AR553" s="212" t="s">
        <v>282</v>
      </c>
      <c r="AS553" s="212" t="s">
        <v>282</v>
      </c>
      <c r="AT553" s="212" t="s">
        <v>282</v>
      </c>
      <c r="AU553" s="212" t="s">
        <v>282</v>
      </c>
      <c r="AV553" s="212" t="s">
        <v>282</v>
      </c>
      <c r="AW553" s="212" t="s">
        <v>282</v>
      </c>
      <c r="AX553" s="212" t="s">
        <v>282</v>
      </c>
      <c r="AY553" s="212" t="s">
        <v>282</v>
      </c>
      <c r="AZ553" s="212" t="s">
        <v>282</v>
      </c>
      <c r="BA553" s="212" t="s">
        <v>282</v>
      </c>
      <c r="BB553" s="212" t="s">
        <v>282</v>
      </c>
      <c r="BC553" s="212" t="s">
        <v>282</v>
      </c>
      <c r="BD553" s="212" t="s">
        <v>282</v>
      </c>
      <c r="BE553" s="212" t="s">
        <v>282</v>
      </c>
    </row>
    <row r="554" spans="1:57" x14ac:dyDescent="0.25">
      <c r="A554" t="s">
        <v>888</v>
      </c>
      <c r="B554" s="159" t="s">
        <v>12485</v>
      </c>
      <c r="C554" t="s">
        <v>252</v>
      </c>
      <c r="D554" t="s">
        <v>282</v>
      </c>
      <c r="E554" t="s">
        <v>282</v>
      </c>
      <c r="F554" s="159" t="s">
        <v>282</v>
      </c>
      <c r="G554" s="159" t="s">
        <v>282</v>
      </c>
      <c r="H554" s="159" t="s">
        <v>10507</v>
      </c>
      <c r="I554" s="159" t="s">
        <v>10644</v>
      </c>
      <c r="J554" t="s">
        <v>273</v>
      </c>
      <c r="K554" s="159">
        <v>8</v>
      </c>
      <c r="L554" s="159" t="s">
        <v>12487</v>
      </c>
      <c r="M554" s="159" t="s">
        <v>273</v>
      </c>
      <c r="N554" s="159" t="s">
        <v>790</v>
      </c>
      <c r="O554" t="s">
        <v>282</v>
      </c>
      <c r="P554" s="161" t="s">
        <v>282</v>
      </c>
      <c r="Q554" s="161" t="s">
        <v>282</v>
      </c>
      <c r="R554" s="161" t="s">
        <v>282</v>
      </c>
      <c r="S554" s="161" t="s">
        <v>10507</v>
      </c>
      <c r="T554" s="161" t="s">
        <v>11957</v>
      </c>
      <c r="U554" s="161" t="s">
        <v>273</v>
      </c>
      <c r="V554" s="159">
        <v>8</v>
      </c>
      <c r="W554" s="159" t="s">
        <v>12488</v>
      </c>
      <c r="X554" s="159" t="s">
        <v>273</v>
      </c>
      <c r="Y554" s="212" t="s">
        <v>282</v>
      </c>
      <c r="Z554" s="212" t="s">
        <v>282</v>
      </c>
      <c r="AA554" s="212" t="s">
        <v>282</v>
      </c>
      <c r="AB554" s="212" t="s">
        <v>282</v>
      </c>
      <c r="AC554" s="212" t="s">
        <v>282</v>
      </c>
      <c r="AD554" s="212" t="s">
        <v>282</v>
      </c>
      <c r="AE554" s="212" t="s">
        <v>282</v>
      </c>
      <c r="AF554" s="212" t="s">
        <v>282</v>
      </c>
      <c r="AG554" s="212" t="s">
        <v>282</v>
      </c>
      <c r="AH554" s="212" t="s">
        <v>282</v>
      </c>
      <c r="AI554" s="212" t="s">
        <v>282</v>
      </c>
      <c r="AJ554" s="212" t="s">
        <v>282</v>
      </c>
      <c r="AK554" s="212" t="s">
        <v>282</v>
      </c>
      <c r="AL554" s="212" t="s">
        <v>282</v>
      </c>
      <c r="AM554" s="212" t="s">
        <v>282</v>
      </c>
      <c r="AN554" s="212" t="s">
        <v>282</v>
      </c>
      <c r="AO554" s="212" t="s">
        <v>282</v>
      </c>
      <c r="AP554" s="212" t="s">
        <v>282</v>
      </c>
      <c r="AQ554" s="212" t="s">
        <v>282</v>
      </c>
      <c r="AR554" s="212" t="s">
        <v>282</v>
      </c>
      <c r="AS554" s="212" t="s">
        <v>282</v>
      </c>
      <c r="AT554" s="212" t="s">
        <v>282</v>
      </c>
      <c r="AU554" s="212" t="s">
        <v>282</v>
      </c>
      <c r="AV554" s="212" t="s">
        <v>282</v>
      </c>
      <c r="AW554" s="212" t="s">
        <v>282</v>
      </c>
      <c r="AX554" s="212" t="s">
        <v>282</v>
      </c>
      <c r="AY554" s="212" t="s">
        <v>282</v>
      </c>
      <c r="AZ554" s="212" t="s">
        <v>282</v>
      </c>
      <c r="BA554" s="212" t="s">
        <v>282</v>
      </c>
      <c r="BB554" s="212" t="s">
        <v>282</v>
      </c>
      <c r="BC554" s="212" t="s">
        <v>282</v>
      </c>
      <c r="BD554" s="212" t="s">
        <v>282</v>
      </c>
      <c r="BE554" s="212" t="s">
        <v>282</v>
      </c>
    </row>
    <row r="555" spans="1:57" x14ac:dyDescent="0.25">
      <c r="A555" t="s">
        <v>470</v>
      </c>
      <c r="B555" s="159" t="s">
        <v>12493</v>
      </c>
      <c r="C555" t="s">
        <v>763</v>
      </c>
      <c r="D555" t="s">
        <v>10674</v>
      </c>
      <c r="E555" t="s">
        <v>12494</v>
      </c>
      <c r="F555" s="159" t="s">
        <v>183</v>
      </c>
      <c r="G555" s="159" t="s">
        <v>282</v>
      </c>
      <c r="H555" s="159" t="s">
        <v>448</v>
      </c>
      <c r="I555" s="159" t="s">
        <v>273</v>
      </c>
      <c r="J555" s="159" t="s">
        <v>273</v>
      </c>
      <c r="K555" s="159">
        <v>16</v>
      </c>
      <c r="L555" s="159" t="s">
        <v>12499</v>
      </c>
      <c r="M555" s="159" t="s">
        <v>10583</v>
      </c>
      <c r="N555" s="159" t="s">
        <v>263</v>
      </c>
      <c r="O555" t="s">
        <v>282</v>
      </c>
      <c r="P555" s="161" t="s">
        <v>282</v>
      </c>
      <c r="Q555" s="161" t="s">
        <v>282</v>
      </c>
      <c r="R555" s="161" t="s">
        <v>282</v>
      </c>
      <c r="S555" s="161" t="s">
        <v>10507</v>
      </c>
      <c r="T555" s="161" t="s">
        <v>12492</v>
      </c>
      <c r="U555" s="161" t="s">
        <v>273</v>
      </c>
      <c r="V555" s="159">
        <v>16</v>
      </c>
      <c r="W555" s="159" t="s">
        <v>273</v>
      </c>
      <c r="X555" s="159" t="s">
        <v>10735</v>
      </c>
      <c r="Y555" t="s">
        <v>310</v>
      </c>
      <c r="Z555" t="s">
        <v>282</v>
      </c>
      <c r="AA555" t="s">
        <v>12498</v>
      </c>
      <c r="AB555" t="s">
        <v>282</v>
      </c>
      <c r="AC555" t="s">
        <v>282</v>
      </c>
      <c r="AD555" t="s">
        <v>282</v>
      </c>
      <c r="AE555" t="s">
        <v>282</v>
      </c>
      <c r="AF555" t="s">
        <v>282</v>
      </c>
      <c r="AG555">
        <v>16</v>
      </c>
      <c r="AH555" t="s">
        <v>273</v>
      </c>
      <c r="AI555" t="s">
        <v>488</v>
      </c>
      <c r="AJ555" s="212" t="s">
        <v>282</v>
      </c>
      <c r="AK555" s="212" t="s">
        <v>282</v>
      </c>
      <c r="AL555" s="212" t="s">
        <v>282</v>
      </c>
      <c r="AM555" s="212" t="s">
        <v>282</v>
      </c>
      <c r="AN555" s="212" t="s">
        <v>282</v>
      </c>
      <c r="AO555" s="212" t="s">
        <v>282</v>
      </c>
      <c r="AP555" s="212" t="s">
        <v>282</v>
      </c>
      <c r="AQ555" s="212" t="s">
        <v>282</v>
      </c>
      <c r="AR555" s="212" t="s">
        <v>282</v>
      </c>
      <c r="AS555" s="212" t="s">
        <v>282</v>
      </c>
      <c r="AT555" s="212" t="s">
        <v>282</v>
      </c>
      <c r="AU555" s="212" t="s">
        <v>282</v>
      </c>
      <c r="AV555" s="212" t="s">
        <v>282</v>
      </c>
      <c r="AW555" s="212" t="s">
        <v>282</v>
      </c>
      <c r="AX555" s="212" t="s">
        <v>282</v>
      </c>
      <c r="AY555" s="212" t="s">
        <v>282</v>
      </c>
      <c r="AZ555" s="212" t="s">
        <v>282</v>
      </c>
      <c r="BA555" s="212" t="s">
        <v>282</v>
      </c>
      <c r="BB555" s="212" t="s">
        <v>282</v>
      </c>
      <c r="BC555" s="212" t="s">
        <v>282</v>
      </c>
      <c r="BD555" s="212" t="s">
        <v>282</v>
      </c>
      <c r="BE555" s="212" t="s">
        <v>282</v>
      </c>
    </row>
    <row r="556" spans="1:57" x14ac:dyDescent="0.25">
      <c r="A556" t="s">
        <v>473</v>
      </c>
      <c r="B556" s="159" t="s">
        <v>282</v>
      </c>
      <c r="C556" t="s">
        <v>10212</v>
      </c>
      <c r="D556" t="s">
        <v>282</v>
      </c>
      <c r="E556" t="s">
        <v>12505</v>
      </c>
      <c r="F556" s="159" t="s">
        <v>183</v>
      </c>
      <c r="G556" s="159" t="s">
        <v>282</v>
      </c>
      <c r="H556" s="159" t="s">
        <v>448</v>
      </c>
      <c r="I556" s="159" t="s">
        <v>11938</v>
      </c>
      <c r="J556" s="159">
        <v>1</v>
      </c>
      <c r="K556" s="159">
        <v>7</v>
      </c>
      <c r="L556" s="159" t="s">
        <v>12508</v>
      </c>
      <c r="M556" s="159" t="s">
        <v>12504</v>
      </c>
      <c r="N556" s="159" t="s">
        <v>811</v>
      </c>
      <c r="O556" s="159" t="s">
        <v>282</v>
      </c>
      <c r="P556" s="161" t="s">
        <v>12511</v>
      </c>
      <c r="Q556" s="161" t="s">
        <v>282</v>
      </c>
      <c r="R556" s="161" t="s">
        <v>282</v>
      </c>
      <c r="S556" s="161" t="s">
        <v>10507</v>
      </c>
      <c r="T556" s="161" t="s">
        <v>273</v>
      </c>
      <c r="U556" s="161" t="s">
        <v>273</v>
      </c>
      <c r="V556" s="159">
        <v>7</v>
      </c>
      <c r="W556" s="159" t="s">
        <v>273</v>
      </c>
      <c r="X556" s="159" t="s">
        <v>488</v>
      </c>
      <c r="Y556" s="212" t="s">
        <v>282</v>
      </c>
      <c r="Z556" s="212" t="s">
        <v>282</v>
      </c>
      <c r="AA556" s="212" t="s">
        <v>282</v>
      </c>
      <c r="AB556" s="212" t="s">
        <v>282</v>
      </c>
      <c r="AC556" s="212" t="s">
        <v>282</v>
      </c>
      <c r="AD556" s="212" t="s">
        <v>282</v>
      </c>
      <c r="AE556" s="212" t="s">
        <v>282</v>
      </c>
      <c r="AF556" s="212" t="s">
        <v>282</v>
      </c>
      <c r="AG556" s="212" t="s">
        <v>282</v>
      </c>
      <c r="AH556" s="212" t="s">
        <v>282</v>
      </c>
      <c r="AI556" s="212" t="s">
        <v>282</v>
      </c>
      <c r="AJ556" s="212" t="s">
        <v>282</v>
      </c>
      <c r="AK556" s="212" t="s">
        <v>282</v>
      </c>
      <c r="AL556" s="212" t="s">
        <v>282</v>
      </c>
      <c r="AM556" s="212" t="s">
        <v>282</v>
      </c>
      <c r="AN556" s="212" t="s">
        <v>282</v>
      </c>
      <c r="AO556" s="212" t="s">
        <v>282</v>
      </c>
      <c r="AP556" s="212" t="s">
        <v>282</v>
      </c>
      <c r="AQ556" s="212" t="s">
        <v>282</v>
      </c>
      <c r="AR556" s="212" t="s">
        <v>282</v>
      </c>
      <c r="AS556" s="212" t="s">
        <v>282</v>
      </c>
      <c r="AT556" s="212" t="s">
        <v>282</v>
      </c>
      <c r="AU556" s="212" t="s">
        <v>282</v>
      </c>
      <c r="AV556" s="212" t="s">
        <v>282</v>
      </c>
      <c r="AW556" s="212" t="s">
        <v>282</v>
      </c>
      <c r="AX556" s="212" t="s">
        <v>282</v>
      </c>
      <c r="AY556" s="212" t="s">
        <v>282</v>
      </c>
      <c r="AZ556" s="212" t="s">
        <v>282</v>
      </c>
      <c r="BA556" s="212" t="s">
        <v>282</v>
      </c>
      <c r="BB556" s="212" t="s">
        <v>282</v>
      </c>
      <c r="BC556" s="212" t="s">
        <v>282</v>
      </c>
      <c r="BD556" s="212" t="s">
        <v>282</v>
      </c>
      <c r="BE556" s="212" t="s">
        <v>282</v>
      </c>
    </row>
    <row r="557" spans="1:57" s="212" customFormat="1" x14ac:dyDescent="0.25">
      <c r="A557" s="212" t="s">
        <v>7696</v>
      </c>
      <c r="B557" s="159" t="s">
        <v>282</v>
      </c>
      <c r="C557" s="212" t="s">
        <v>255</v>
      </c>
      <c r="D557" s="212" t="s">
        <v>282</v>
      </c>
      <c r="E557" s="212" t="s">
        <v>282</v>
      </c>
      <c r="F557" s="159" t="s">
        <v>282</v>
      </c>
      <c r="G557" s="159" t="s">
        <v>282</v>
      </c>
      <c r="H557" s="159" t="s">
        <v>10507</v>
      </c>
      <c r="I557" s="159" t="s">
        <v>10644</v>
      </c>
      <c r="J557" s="159" t="s">
        <v>273</v>
      </c>
      <c r="K557" s="159">
        <v>24</v>
      </c>
      <c r="L557" s="159" t="s">
        <v>16122</v>
      </c>
      <c r="M557" s="159" t="s">
        <v>273</v>
      </c>
      <c r="N557" s="159" t="s">
        <v>246</v>
      </c>
      <c r="O557" s="159" t="s">
        <v>282</v>
      </c>
      <c r="P557" s="161" t="s">
        <v>282</v>
      </c>
      <c r="Q557" s="161" t="s">
        <v>282</v>
      </c>
      <c r="R557" s="161" t="s">
        <v>282</v>
      </c>
      <c r="S557" s="161" t="s">
        <v>10507</v>
      </c>
      <c r="T557" s="161" t="s">
        <v>10580</v>
      </c>
      <c r="U557" s="161" t="s">
        <v>273</v>
      </c>
      <c r="V557" s="159">
        <v>24</v>
      </c>
      <c r="W557" s="159" t="s">
        <v>16123</v>
      </c>
      <c r="X557" s="159" t="s">
        <v>273</v>
      </c>
      <c r="Y557" s="212" t="s">
        <v>282</v>
      </c>
      <c r="Z557" s="212" t="s">
        <v>282</v>
      </c>
      <c r="AA557" s="212" t="s">
        <v>282</v>
      </c>
      <c r="AB557" s="212" t="s">
        <v>282</v>
      </c>
      <c r="AC557" s="212" t="s">
        <v>282</v>
      </c>
      <c r="AD557" s="212" t="s">
        <v>282</v>
      </c>
      <c r="AE557" s="212" t="s">
        <v>282</v>
      </c>
      <c r="AF557" s="212" t="s">
        <v>282</v>
      </c>
      <c r="AG557" s="212" t="s">
        <v>282</v>
      </c>
      <c r="AH557" s="212" t="s">
        <v>282</v>
      </c>
      <c r="AI557" s="212" t="s">
        <v>282</v>
      </c>
      <c r="AJ557" s="212" t="s">
        <v>282</v>
      </c>
      <c r="AK557" s="212" t="s">
        <v>282</v>
      </c>
      <c r="AL557" s="212" t="s">
        <v>282</v>
      </c>
      <c r="AM557" s="212" t="s">
        <v>282</v>
      </c>
      <c r="AN557" s="212" t="s">
        <v>282</v>
      </c>
      <c r="AO557" s="212" t="s">
        <v>282</v>
      </c>
      <c r="AP557" s="212" t="s">
        <v>282</v>
      </c>
      <c r="AQ557" s="212" t="s">
        <v>282</v>
      </c>
      <c r="AR557" s="212" t="s">
        <v>282</v>
      </c>
      <c r="AS557" s="212" t="s">
        <v>282</v>
      </c>
      <c r="AT557" s="212" t="s">
        <v>282</v>
      </c>
      <c r="AU557" s="212" t="s">
        <v>282</v>
      </c>
      <c r="AV557" s="212" t="s">
        <v>282</v>
      </c>
      <c r="AW557" s="212" t="s">
        <v>282</v>
      </c>
      <c r="AX557" s="212" t="s">
        <v>282</v>
      </c>
      <c r="AY557" s="212" t="s">
        <v>282</v>
      </c>
      <c r="AZ557" s="212" t="s">
        <v>282</v>
      </c>
      <c r="BA557" s="212" t="s">
        <v>282</v>
      </c>
      <c r="BB557" s="212" t="s">
        <v>282</v>
      </c>
      <c r="BC557" s="212" t="s">
        <v>282</v>
      </c>
      <c r="BD557" s="212" t="s">
        <v>282</v>
      </c>
      <c r="BE557" s="212" t="s">
        <v>282</v>
      </c>
    </row>
    <row r="558" spans="1:57" s="212" customFormat="1" x14ac:dyDescent="0.25">
      <c r="A558" s="212" t="s">
        <v>9641</v>
      </c>
      <c r="B558" s="159" t="s">
        <v>282</v>
      </c>
      <c r="C558" s="212" t="s">
        <v>9642</v>
      </c>
      <c r="D558" s="212" t="s">
        <v>282</v>
      </c>
      <c r="E558" s="212" t="s">
        <v>15442</v>
      </c>
      <c r="F558" s="159" t="s">
        <v>182</v>
      </c>
      <c r="G558" s="289" t="s">
        <v>15440</v>
      </c>
      <c r="H558" s="159" t="s">
        <v>448</v>
      </c>
      <c r="I558" s="159" t="s">
        <v>15439</v>
      </c>
      <c r="J558" s="159">
        <v>1</v>
      </c>
      <c r="K558" s="159">
        <v>6</v>
      </c>
      <c r="L558" s="159" t="s">
        <v>273</v>
      </c>
      <c r="M558" s="159" t="s">
        <v>15441</v>
      </c>
      <c r="N558" s="159" t="s">
        <v>306</v>
      </c>
      <c r="O558" s="159" t="s">
        <v>282</v>
      </c>
      <c r="P558" s="161" t="s">
        <v>282</v>
      </c>
      <c r="Q558" s="161" t="s">
        <v>282</v>
      </c>
      <c r="R558" s="161" t="s">
        <v>282</v>
      </c>
      <c r="S558" s="161" t="s">
        <v>282</v>
      </c>
      <c r="T558" s="161" t="s">
        <v>282</v>
      </c>
      <c r="U558" s="161" t="s">
        <v>282</v>
      </c>
      <c r="V558" s="159">
        <v>6</v>
      </c>
      <c r="W558" s="159" t="s">
        <v>282</v>
      </c>
      <c r="X558" s="159" t="s">
        <v>282</v>
      </c>
      <c r="Y558" s="212" t="s">
        <v>282</v>
      </c>
      <c r="Z558" s="212" t="s">
        <v>282</v>
      </c>
      <c r="AA558" s="212" t="s">
        <v>282</v>
      </c>
      <c r="AB558" s="212" t="s">
        <v>282</v>
      </c>
      <c r="AC558" s="212" t="s">
        <v>282</v>
      </c>
      <c r="AD558" s="212" t="s">
        <v>282</v>
      </c>
      <c r="AE558" s="212" t="s">
        <v>282</v>
      </c>
      <c r="AF558" s="212" t="s">
        <v>282</v>
      </c>
      <c r="AG558" s="212" t="s">
        <v>282</v>
      </c>
      <c r="AH558" s="212" t="s">
        <v>282</v>
      </c>
      <c r="AI558" s="212" t="s">
        <v>282</v>
      </c>
      <c r="AJ558" s="212" t="s">
        <v>282</v>
      </c>
      <c r="AK558" s="212" t="s">
        <v>282</v>
      </c>
      <c r="AL558" s="212" t="s">
        <v>282</v>
      </c>
      <c r="AM558" s="212" t="s">
        <v>282</v>
      </c>
      <c r="AN558" s="212" t="s">
        <v>282</v>
      </c>
      <c r="AO558" s="212" t="s">
        <v>282</v>
      </c>
      <c r="AP558" s="212" t="s">
        <v>282</v>
      </c>
      <c r="AQ558" s="212" t="s">
        <v>282</v>
      </c>
      <c r="AR558" s="212" t="s">
        <v>282</v>
      </c>
      <c r="AS558" s="212" t="s">
        <v>282</v>
      </c>
      <c r="AT558" s="212" t="s">
        <v>282</v>
      </c>
      <c r="AU558" s="212" t="s">
        <v>282</v>
      </c>
      <c r="AV558" s="212" t="s">
        <v>282</v>
      </c>
      <c r="AW558" s="212" t="s">
        <v>282</v>
      </c>
      <c r="AX558" s="212" t="s">
        <v>282</v>
      </c>
      <c r="AY558" s="212" t="s">
        <v>282</v>
      </c>
      <c r="AZ558" s="212" t="s">
        <v>282</v>
      </c>
      <c r="BA558" s="212" t="s">
        <v>282</v>
      </c>
      <c r="BB558" s="212" t="s">
        <v>282</v>
      </c>
      <c r="BC558" s="212" t="s">
        <v>282</v>
      </c>
      <c r="BD558" s="212" t="s">
        <v>282</v>
      </c>
      <c r="BE558" s="212" t="s">
        <v>282</v>
      </c>
    </row>
    <row r="559" spans="1:57" s="212" customFormat="1" x14ac:dyDescent="0.25">
      <c r="A559" s="212" t="s">
        <v>7705</v>
      </c>
      <c r="B559" s="159" t="s">
        <v>13378</v>
      </c>
      <c r="C559" s="212" t="s">
        <v>255</v>
      </c>
      <c r="D559" s="212" t="s">
        <v>282</v>
      </c>
      <c r="E559" s="212" t="s">
        <v>282</v>
      </c>
      <c r="F559" s="159" t="s">
        <v>282</v>
      </c>
      <c r="G559" s="289" t="s">
        <v>282</v>
      </c>
      <c r="H559" s="159" t="s">
        <v>10507</v>
      </c>
      <c r="I559" s="159" t="s">
        <v>10713</v>
      </c>
      <c r="J559" s="159" t="s">
        <v>273</v>
      </c>
      <c r="K559" s="159">
        <v>8</v>
      </c>
      <c r="L559" s="159" t="s">
        <v>15457</v>
      </c>
      <c r="M559" s="159" t="s">
        <v>273</v>
      </c>
      <c r="N559" s="159" t="s">
        <v>263</v>
      </c>
      <c r="O559" s="159" t="s">
        <v>282</v>
      </c>
      <c r="P559" s="161" t="s">
        <v>282</v>
      </c>
      <c r="Q559" s="161" t="s">
        <v>282</v>
      </c>
      <c r="R559" s="161" t="s">
        <v>282</v>
      </c>
      <c r="S559" s="161" t="s">
        <v>10507</v>
      </c>
      <c r="T559" s="161" t="s">
        <v>10713</v>
      </c>
      <c r="U559" s="161" t="s">
        <v>273</v>
      </c>
      <c r="V559" s="159">
        <v>8</v>
      </c>
      <c r="W559" s="159" t="s">
        <v>15458</v>
      </c>
      <c r="X559" s="159" t="s">
        <v>273</v>
      </c>
      <c r="Y559" s="159" t="s">
        <v>790</v>
      </c>
      <c r="Z559" s="159" t="s">
        <v>282</v>
      </c>
      <c r="AA559" s="159" t="s">
        <v>282</v>
      </c>
      <c r="AB559" s="159" t="s">
        <v>282</v>
      </c>
      <c r="AC559" s="159" t="s">
        <v>282</v>
      </c>
      <c r="AD559" s="159" t="s">
        <v>10507</v>
      </c>
      <c r="AE559" s="159" t="s">
        <v>273</v>
      </c>
      <c r="AF559" s="159" t="s">
        <v>273</v>
      </c>
      <c r="AG559" s="212">
        <v>8</v>
      </c>
      <c r="AH559" s="212" t="s">
        <v>273</v>
      </c>
      <c r="AI559" s="212" t="s">
        <v>273</v>
      </c>
      <c r="AJ559" s="212" t="s">
        <v>282</v>
      </c>
      <c r="AK559" s="212" t="s">
        <v>282</v>
      </c>
      <c r="AL559" s="212" t="s">
        <v>282</v>
      </c>
      <c r="AM559" s="212" t="s">
        <v>282</v>
      </c>
      <c r="AN559" s="212" t="s">
        <v>282</v>
      </c>
      <c r="AO559" s="212" t="s">
        <v>282</v>
      </c>
      <c r="AP559" s="212" t="s">
        <v>282</v>
      </c>
      <c r="AQ559" s="212" t="s">
        <v>282</v>
      </c>
      <c r="AR559" s="212" t="s">
        <v>282</v>
      </c>
      <c r="AS559" s="212" t="s">
        <v>282</v>
      </c>
      <c r="AT559" s="212" t="s">
        <v>282</v>
      </c>
      <c r="AU559" s="212" t="s">
        <v>282</v>
      </c>
      <c r="AV559" s="212" t="s">
        <v>282</v>
      </c>
      <c r="AW559" s="212" t="s">
        <v>282</v>
      </c>
      <c r="AX559" s="212" t="s">
        <v>282</v>
      </c>
      <c r="AY559" s="212" t="s">
        <v>282</v>
      </c>
      <c r="AZ559" s="212" t="s">
        <v>282</v>
      </c>
      <c r="BA559" s="212" t="s">
        <v>282</v>
      </c>
      <c r="BB559" s="212" t="s">
        <v>282</v>
      </c>
      <c r="BC559" s="212" t="s">
        <v>282</v>
      </c>
      <c r="BD559" s="212" t="s">
        <v>282</v>
      </c>
      <c r="BE559" s="212" t="s">
        <v>282</v>
      </c>
    </row>
    <row r="560" spans="1:57" s="212" customFormat="1" x14ac:dyDescent="0.25">
      <c r="A560" s="212" t="s">
        <v>7706</v>
      </c>
      <c r="B560" s="159" t="s">
        <v>13378</v>
      </c>
      <c r="C560" s="212" t="s">
        <v>256</v>
      </c>
      <c r="D560" s="212" t="s">
        <v>282</v>
      </c>
      <c r="E560" s="212" t="s">
        <v>282</v>
      </c>
      <c r="F560" s="159" t="s">
        <v>282</v>
      </c>
      <c r="G560" s="289" t="s">
        <v>282</v>
      </c>
      <c r="H560" s="159" t="s">
        <v>10507</v>
      </c>
      <c r="I560" s="159" t="s">
        <v>13991</v>
      </c>
      <c r="J560" s="159" t="s">
        <v>273</v>
      </c>
      <c r="K560" s="159">
        <v>6</v>
      </c>
      <c r="L560" s="159" t="s">
        <v>273</v>
      </c>
      <c r="M560" s="159" t="s">
        <v>273</v>
      </c>
      <c r="N560" s="159" t="s">
        <v>263</v>
      </c>
      <c r="O560" s="159" t="s">
        <v>282</v>
      </c>
      <c r="P560" s="161" t="s">
        <v>282</v>
      </c>
      <c r="Q560" s="161" t="s">
        <v>282</v>
      </c>
      <c r="R560" s="161" t="s">
        <v>282</v>
      </c>
      <c r="S560" s="161" t="s">
        <v>10507</v>
      </c>
      <c r="T560" s="161" t="s">
        <v>4317</v>
      </c>
      <c r="U560" s="161" t="s">
        <v>273</v>
      </c>
      <c r="V560" s="159">
        <v>6</v>
      </c>
      <c r="W560" s="159" t="s">
        <v>14302</v>
      </c>
      <c r="X560" s="159" t="s">
        <v>273</v>
      </c>
      <c r="Y560" s="212" t="s">
        <v>282</v>
      </c>
      <c r="Z560" s="212" t="s">
        <v>282</v>
      </c>
      <c r="AA560" s="212" t="s">
        <v>282</v>
      </c>
      <c r="AB560" s="212" t="s">
        <v>282</v>
      </c>
      <c r="AC560" s="212" t="s">
        <v>282</v>
      </c>
      <c r="AD560" s="212" t="s">
        <v>282</v>
      </c>
      <c r="AE560" s="212" t="s">
        <v>282</v>
      </c>
      <c r="AF560" s="212" t="s">
        <v>282</v>
      </c>
      <c r="AG560" s="212" t="s">
        <v>282</v>
      </c>
      <c r="AH560" s="212" t="s">
        <v>282</v>
      </c>
      <c r="AI560" s="212" t="s">
        <v>282</v>
      </c>
      <c r="AJ560" s="212" t="s">
        <v>282</v>
      </c>
      <c r="AK560" s="212" t="s">
        <v>282</v>
      </c>
      <c r="AL560" s="212" t="s">
        <v>282</v>
      </c>
      <c r="AM560" s="212" t="s">
        <v>282</v>
      </c>
      <c r="AN560" s="212" t="s">
        <v>282</v>
      </c>
      <c r="AO560" s="212" t="s">
        <v>282</v>
      </c>
      <c r="AP560" s="212" t="s">
        <v>282</v>
      </c>
      <c r="AQ560" s="212" t="s">
        <v>282</v>
      </c>
      <c r="AR560" s="212" t="s">
        <v>282</v>
      </c>
      <c r="AS560" s="212" t="s">
        <v>282</v>
      </c>
      <c r="AT560" s="212" t="s">
        <v>282</v>
      </c>
      <c r="AU560" s="212" t="s">
        <v>282</v>
      </c>
      <c r="AV560" s="212" t="s">
        <v>282</v>
      </c>
      <c r="AW560" s="212" t="s">
        <v>282</v>
      </c>
      <c r="AX560" s="212" t="s">
        <v>282</v>
      </c>
      <c r="AY560" s="212" t="s">
        <v>282</v>
      </c>
      <c r="AZ560" s="212" t="s">
        <v>282</v>
      </c>
      <c r="BA560" s="212" t="s">
        <v>282</v>
      </c>
      <c r="BB560" s="212" t="s">
        <v>282</v>
      </c>
      <c r="BC560" s="212" t="s">
        <v>282</v>
      </c>
      <c r="BD560" s="212" t="s">
        <v>282</v>
      </c>
      <c r="BE560" s="212" t="s">
        <v>282</v>
      </c>
    </row>
    <row r="561" spans="1:57" s="212" customFormat="1" x14ac:dyDescent="0.25">
      <c r="A561" s="212" t="s">
        <v>14552</v>
      </c>
      <c r="B561" s="159" t="s">
        <v>282</v>
      </c>
      <c r="C561" s="212" t="s">
        <v>246</v>
      </c>
      <c r="D561" s="212" t="s">
        <v>282</v>
      </c>
      <c r="E561" s="212" t="s">
        <v>282</v>
      </c>
      <c r="F561" s="159" t="s">
        <v>282</v>
      </c>
      <c r="G561" s="289" t="s">
        <v>282</v>
      </c>
      <c r="H561" s="159" t="s">
        <v>10507</v>
      </c>
      <c r="I561" s="159" t="s">
        <v>14262</v>
      </c>
      <c r="J561" s="159" t="s">
        <v>273</v>
      </c>
      <c r="K561" s="159">
        <v>24</v>
      </c>
      <c r="L561" s="159" t="s">
        <v>16267</v>
      </c>
      <c r="M561" s="159" t="s">
        <v>488</v>
      </c>
      <c r="N561" s="159" t="s">
        <v>252</v>
      </c>
      <c r="O561" s="159" t="s">
        <v>282</v>
      </c>
      <c r="P561" s="161" t="s">
        <v>282</v>
      </c>
      <c r="Q561" s="161" t="s">
        <v>282</v>
      </c>
      <c r="R561" s="161" t="s">
        <v>282</v>
      </c>
      <c r="S561" s="161" t="s">
        <v>10507</v>
      </c>
      <c r="T561" s="161" t="s">
        <v>16266</v>
      </c>
      <c r="U561" s="161" t="s">
        <v>273</v>
      </c>
      <c r="V561" s="159">
        <v>24</v>
      </c>
      <c r="W561" s="159" t="s">
        <v>16268</v>
      </c>
      <c r="X561" s="159" t="s">
        <v>488</v>
      </c>
      <c r="Y561" s="212" t="s">
        <v>282</v>
      </c>
      <c r="Z561" s="212" t="s">
        <v>282</v>
      </c>
      <c r="AA561" s="212" t="s">
        <v>282</v>
      </c>
      <c r="AB561" s="212" t="s">
        <v>282</v>
      </c>
      <c r="AC561" s="212" t="s">
        <v>282</v>
      </c>
      <c r="AD561" s="212" t="s">
        <v>282</v>
      </c>
      <c r="AE561" s="212" t="s">
        <v>282</v>
      </c>
      <c r="AF561" s="212" t="s">
        <v>282</v>
      </c>
      <c r="AG561" s="212" t="s">
        <v>282</v>
      </c>
      <c r="AH561" s="212" t="s">
        <v>282</v>
      </c>
      <c r="AI561" s="212" t="s">
        <v>282</v>
      </c>
      <c r="AJ561" s="212" t="s">
        <v>282</v>
      </c>
      <c r="AK561" s="212" t="s">
        <v>282</v>
      </c>
      <c r="AL561" s="212" t="s">
        <v>282</v>
      </c>
      <c r="AM561" s="212" t="s">
        <v>282</v>
      </c>
      <c r="AN561" s="212" t="s">
        <v>282</v>
      </c>
      <c r="AO561" s="212" t="s">
        <v>282</v>
      </c>
      <c r="AP561" s="212" t="s">
        <v>282</v>
      </c>
      <c r="AQ561" s="212" t="s">
        <v>282</v>
      </c>
      <c r="AR561" s="212" t="s">
        <v>282</v>
      </c>
      <c r="AS561" s="212" t="s">
        <v>282</v>
      </c>
      <c r="AT561" s="212" t="s">
        <v>282</v>
      </c>
      <c r="AU561" s="212" t="s">
        <v>282</v>
      </c>
      <c r="AV561" s="212" t="s">
        <v>282</v>
      </c>
      <c r="AW561" s="212" t="s">
        <v>282</v>
      </c>
      <c r="AX561" s="212" t="s">
        <v>282</v>
      </c>
      <c r="AY561" s="212" t="s">
        <v>282</v>
      </c>
      <c r="AZ561" s="212" t="s">
        <v>282</v>
      </c>
      <c r="BA561" s="212" t="s">
        <v>282</v>
      </c>
      <c r="BB561" s="212" t="s">
        <v>282</v>
      </c>
      <c r="BC561" s="212" t="s">
        <v>282</v>
      </c>
      <c r="BD561" s="212" t="s">
        <v>282</v>
      </c>
      <c r="BE561" s="212" t="s">
        <v>282</v>
      </c>
    </row>
    <row r="562" spans="1:57" s="212" customFormat="1" x14ac:dyDescent="0.25">
      <c r="A562" s="212" t="s">
        <v>9183</v>
      </c>
      <c r="B562" s="159" t="s">
        <v>282</v>
      </c>
      <c r="C562" s="212" t="s">
        <v>15497</v>
      </c>
      <c r="D562" s="212" t="s">
        <v>282</v>
      </c>
      <c r="E562" s="212" t="s">
        <v>15500</v>
      </c>
      <c r="F562" s="159" t="s">
        <v>182</v>
      </c>
      <c r="G562" s="289" t="s">
        <v>273</v>
      </c>
      <c r="H562" s="159" t="s">
        <v>448</v>
      </c>
      <c r="I562" s="159" t="s">
        <v>13892</v>
      </c>
      <c r="J562" s="159">
        <v>3</v>
      </c>
      <c r="K562" s="159">
        <v>8</v>
      </c>
      <c r="L562" s="159" t="s">
        <v>273</v>
      </c>
      <c r="M562" s="159" t="s">
        <v>273</v>
      </c>
      <c r="N562" s="159" t="s">
        <v>811</v>
      </c>
      <c r="O562" s="159" t="s">
        <v>282</v>
      </c>
      <c r="P562" s="161" t="s">
        <v>15501</v>
      </c>
      <c r="Q562" s="161" t="s">
        <v>282</v>
      </c>
      <c r="R562" s="161" t="s">
        <v>282</v>
      </c>
      <c r="S562" s="161" t="s">
        <v>10507</v>
      </c>
      <c r="T562" s="161" t="s">
        <v>273</v>
      </c>
      <c r="U562" s="161" t="s">
        <v>273</v>
      </c>
      <c r="V562" s="159">
        <v>8</v>
      </c>
      <c r="W562" s="159" t="s">
        <v>273</v>
      </c>
      <c r="X562" s="159" t="s">
        <v>273</v>
      </c>
      <c r="Y562" s="212" t="s">
        <v>282</v>
      </c>
      <c r="Z562" s="212" t="s">
        <v>282</v>
      </c>
      <c r="AA562" s="212" t="s">
        <v>282</v>
      </c>
      <c r="AB562" s="212" t="s">
        <v>282</v>
      </c>
      <c r="AC562" s="212" t="s">
        <v>282</v>
      </c>
      <c r="AD562" s="212" t="s">
        <v>282</v>
      </c>
      <c r="AE562" s="212" t="s">
        <v>282</v>
      </c>
      <c r="AF562" s="212" t="s">
        <v>282</v>
      </c>
      <c r="AG562" s="212" t="s">
        <v>282</v>
      </c>
      <c r="AH562" s="212" t="s">
        <v>282</v>
      </c>
      <c r="AI562" s="212" t="s">
        <v>282</v>
      </c>
      <c r="AJ562" s="212" t="s">
        <v>282</v>
      </c>
      <c r="AK562" s="212" t="s">
        <v>282</v>
      </c>
      <c r="AL562" s="212" t="s">
        <v>282</v>
      </c>
      <c r="AM562" s="212" t="s">
        <v>282</v>
      </c>
      <c r="AN562" s="212" t="s">
        <v>282</v>
      </c>
      <c r="AO562" s="212" t="s">
        <v>282</v>
      </c>
      <c r="AP562" s="212" t="s">
        <v>282</v>
      </c>
      <c r="AQ562" s="212" t="s">
        <v>282</v>
      </c>
      <c r="AR562" s="212" t="s">
        <v>282</v>
      </c>
      <c r="AS562" s="212" t="s">
        <v>282</v>
      </c>
      <c r="AT562" s="212" t="s">
        <v>282</v>
      </c>
      <c r="AU562" s="212" t="s">
        <v>282</v>
      </c>
      <c r="AV562" s="212" t="s">
        <v>282</v>
      </c>
      <c r="AW562" s="212" t="s">
        <v>282</v>
      </c>
      <c r="AX562" s="212" t="s">
        <v>282</v>
      </c>
      <c r="AY562" s="212" t="s">
        <v>282</v>
      </c>
      <c r="AZ562" s="212" t="s">
        <v>282</v>
      </c>
      <c r="BA562" s="212" t="s">
        <v>282</v>
      </c>
      <c r="BB562" s="212" t="s">
        <v>282</v>
      </c>
      <c r="BC562" s="212" t="s">
        <v>282</v>
      </c>
      <c r="BD562" s="212" t="s">
        <v>282</v>
      </c>
      <c r="BE562" s="212" t="s">
        <v>282</v>
      </c>
    </row>
    <row r="563" spans="1:57" s="212" customFormat="1" x14ac:dyDescent="0.25">
      <c r="A563" s="212" t="s">
        <v>644</v>
      </c>
      <c r="B563" s="159" t="s">
        <v>15506</v>
      </c>
      <c r="C563" s="212" t="s">
        <v>257</v>
      </c>
      <c r="D563" s="212" t="s">
        <v>282</v>
      </c>
      <c r="E563" s="212" t="s">
        <v>282</v>
      </c>
      <c r="F563" s="159" t="s">
        <v>282</v>
      </c>
      <c r="G563" s="289" t="s">
        <v>282</v>
      </c>
      <c r="H563" s="159" t="s">
        <v>10507</v>
      </c>
      <c r="I563" s="159" t="s">
        <v>15503</v>
      </c>
      <c r="J563" s="159">
        <v>7</v>
      </c>
      <c r="K563" s="159">
        <v>6</v>
      </c>
      <c r="L563" s="159" t="s">
        <v>15504</v>
      </c>
      <c r="M563" s="159" t="s">
        <v>273</v>
      </c>
      <c r="N563" s="159" t="s">
        <v>263</v>
      </c>
      <c r="O563" s="159" t="s">
        <v>282</v>
      </c>
      <c r="P563" s="161" t="s">
        <v>282</v>
      </c>
      <c r="Q563" s="161" t="s">
        <v>282</v>
      </c>
      <c r="R563" s="161" t="s">
        <v>282</v>
      </c>
      <c r="S563" s="161" t="s">
        <v>10507</v>
      </c>
      <c r="T563" s="161" t="s">
        <v>15505</v>
      </c>
      <c r="U563" s="161">
        <v>7</v>
      </c>
      <c r="V563" s="159">
        <v>6</v>
      </c>
      <c r="W563" s="159" t="s">
        <v>12407</v>
      </c>
      <c r="X563" s="159" t="s">
        <v>273</v>
      </c>
      <c r="Y563" s="212" t="s">
        <v>282</v>
      </c>
      <c r="Z563" s="212" t="s">
        <v>282</v>
      </c>
      <c r="AA563" s="212" t="s">
        <v>282</v>
      </c>
      <c r="AB563" s="212" t="s">
        <v>282</v>
      </c>
      <c r="AC563" s="212" t="s">
        <v>282</v>
      </c>
      <c r="AD563" s="212" t="s">
        <v>282</v>
      </c>
      <c r="AE563" s="212" t="s">
        <v>282</v>
      </c>
      <c r="AF563" s="212" t="s">
        <v>282</v>
      </c>
      <c r="AG563" s="212" t="s">
        <v>282</v>
      </c>
      <c r="AH563" s="212" t="s">
        <v>282</v>
      </c>
      <c r="AI563" s="212" t="s">
        <v>282</v>
      </c>
      <c r="AJ563" s="212" t="s">
        <v>282</v>
      </c>
      <c r="AK563" s="212" t="s">
        <v>282</v>
      </c>
      <c r="AL563" s="212" t="s">
        <v>282</v>
      </c>
      <c r="AM563" s="212" t="s">
        <v>282</v>
      </c>
      <c r="AN563" s="212" t="s">
        <v>282</v>
      </c>
      <c r="AO563" s="212" t="s">
        <v>282</v>
      </c>
      <c r="AP563" s="212" t="s">
        <v>282</v>
      </c>
      <c r="AQ563" s="212" t="s">
        <v>282</v>
      </c>
      <c r="AR563" s="212" t="s">
        <v>282</v>
      </c>
      <c r="AS563" s="212" t="s">
        <v>282</v>
      </c>
      <c r="AT563" s="212" t="s">
        <v>282</v>
      </c>
      <c r="AU563" s="212" t="s">
        <v>282</v>
      </c>
      <c r="AV563" s="212" t="s">
        <v>282</v>
      </c>
      <c r="AW563" s="212" t="s">
        <v>282</v>
      </c>
      <c r="AX563" s="212" t="s">
        <v>282</v>
      </c>
      <c r="AY563" s="212" t="s">
        <v>282</v>
      </c>
      <c r="AZ563" s="212" t="s">
        <v>282</v>
      </c>
      <c r="BA563" s="212" t="s">
        <v>282</v>
      </c>
      <c r="BB563" s="212" t="s">
        <v>282</v>
      </c>
      <c r="BC563" s="212" t="s">
        <v>282</v>
      </c>
      <c r="BD563" s="212" t="s">
        <v>282</v>
      </c>
      <c r="BE563" s="212" t="s">
        <v>282</v>
      </c>
    </row>
    <row r="564" spans="1:57" x14ac:dyDescent="0.25">
      <c r="A564" t="s">
        <v>4704</v>
      </c>
      <c r="B564" s="159" t="s">
        <v>282</v>
      </c>
      <c r="C564" t="s">
        <v>12519</v>
      </c>
      <c r="D564" t="s">
        <v>282</v>
      </c>
      <c r="E564" t="s">
        <v>13034</v>
      </c>
      <c r="F564" s="159" t="s">
        <v>183</v>
      </c>
      <c r="G564" s="159" t="s">
        <v>282</v>
      </c>
      <c r="H564" s="159" t="s">
        <v>12520</v>
      </c>
      <c r="I564" s="159" t="s">
        <v>12524</v>
      </c>
      <c r="J564" s="159" t="s">
        <v>273</v>
      </c>
      <c r="K564" s="159">
        <v>14</v>
      </c>
      <c r="L564" s="159" t="s">
        <v>12526</v>
      </c>
      <c r="M564" s="159" t="s">
        <v>12523</v>
      </c>
      <c r="N564" s="159" t="s">
        <v>310</v>
      </c>
      <c r="O564" s="159" t="s">
        <v>282</v>
      </c>
      <c r="P564" s="161" t="s">
        <v>12525</v>
      </c>
      <c r="Q564" s="161" t="s">
        <v>282</v>
      </c>
      <c r="R564" s="161" t="s">
        <v>282</v>
      </c>
      <c r="S564" s="161" t="s">
        <v>282</v>
      </c>
      <c r="T564" s="161" t="s">
        <v>282</v>
      </c>
      <c r="U564" s="161" t="s">
        <v>282</v>
      </c>
      <c r="V564" s="159">
        <v>14</v>
      </c>
      <c r="W564" s="159" t="s">
        <v>282</v>
      </c>
      <c r="X564" s="159" t="s">
        <v>282</v>
      </c>
      <c r="Y564" s="212" t="s">
        <v>282</v>
      </c>
      <c r="Z564" s="212" t="s">
        <v>282</v>
      </c>
      <c r="AA564" s="212" t="s">
        <v>282</v>
      </c>
      <c r="AB564" s="212" t="s">
        <v>282</v>
      </c>
      <c r="AC564" s="212" t="s">
        <v>282</v>
      </c>
      <c r="AD564" s="212" t="s">
        <v>282</v>
      </c>
      <c r="AE564" s="212" t="s">
        <v>282</v>
      </c>
      <c r="AF564" s="212" t="s">
        <v>282</v>
      </c>
      <c r="AG564" s="212" t="s">
        <v>282</v>
      </c>
      <c r="AH564" s="212" t="s">
        <v>282</v>
      </c>
      <c r="AI564" s="212" t="s">
        <v>282</v>
      </c>
      <c r="AJ564" s="212" t="s">
        <v>282</v>
      </c>
      <c r="AK564" s="212" t="s">
        <v>282</v>
      </c>
      <c r="AL564" s="212" t="s">
        <v>282</v>
      </c>
      <c r="AM564" s="212" t="s">
        <v>282</v>
      </c>
      <c r="AN564" s="212" t="s">
        <v>282</v>
      </c>
      <c r="AO564" s="212" t="s">
        <v>282</v>
      </c>
      <c r="AP564" s="212" t="s">
        <v>282</v>
      </c>
      <c r="AQ564" s="212" t="s">
        <v>282</v>
      </c>
      <c r="AR564" s="212" t="s">
        <v>282</v>
      </c>
      <c r="AS564" s="212" t="s">
        <v>282</v>
      </c>
      <c r="AT564" s="212" t="s">
        <v>282</v>
      </c>
      <c r="AU564" s="212" t="s">
        <v>282</v>
      </c>
      <c r="AV564" s="212" t="s">
        <v>282</v>
      </c>
      <c r="AW564" s="212" t="s">
        <v>282</v>
      </c>
      <c r="AX564" s="212" t="s">
        <v>282</v>
      </c>
      <c r="AY564" s="212" t="s">
        <v>282</v>
      </c>
      <c r="AZ564" s="212" t="s">
        <v>282</v>
      </c>
      <c r="BA564" s="212" t="s">
        <v>282</v>
      </c>
      <c r="BB564" s="212" t="s">
        <v>282</v>
      </c>
      <c r="BC564" s="212" t="s">
        <v>282</v>
      </c>
      <c r="BD564" s="212" t="s">
        <v>282</v>
      </c>
      <c r="BE564" s="212" t="s">
        <v>282</v>
      </c>
    </row>
    <row r="565" spans="1:57" s="212" customFormat="1" x14ac:dyDescent="0.25">
      <c r="A565" s="212" t="s">
        <v>8720</v>
      </c>
      <c r="B565" s="159" t="s">
        <v>11318</v>
      </c>
      <c r="C565" s="212" t="s">
        <v>670</v>
      </c>
      <c r="D565" s="212" t="s">
        <v>282</v>
      </c>
      <c r="E565" s="212" t="s">
        <v>15518</v>
      </c>
      <c r="F565" s="159" t="s">
        <v>183</v>
      </c>
      <c r="G565" s="289" t="s">
        <v>282</v>
      </c>
      <c r="H565" s="159" t="s">
        <v>12520</v>
      </c>
      <c r="I565" s="159" t="s">
        <v>15514</v>
      </c>
      <c r="J565" s="159" t="s">
        <v>273</v>
      </c>
      <c r="K565" s="159">
        <v>16</v>
      </c>
      <c r="L565" s="159" t="s">
        <v>15519</v>
      </c>
      <c r="M565" s="159" t="s">
        <v>15513</v>
      </c>
      <c r="N565" s="159" t="s">
        <v>306</v>
      </c>
      <c r="O565" s="159" t="s">
        <v>282</v>
      </c>
      <c r="P565" s="161" t="s">
        <v>15515</v>
      </c>
      <c r="Q565" s="161" t="s">
        <v>282</v>
      </c>
      <c r="R565" s="161" t="s">
        <v>282</v>
      </c>
      <c r="S565" s="161" t="s">
        <v>282</v>
      </c>
      <c r="T565" s="161" t="s">
        <v>282</v>
      </c>
      <c r="U565" s="161" t="s">
        <v>282</v>
      </c>
      <c r="V565" s="159">
        <v>16</v>
      </c>
      <c r="W565" s="159" t="s">
        <v>282</v>
      </c>
      <c r="X565" s="159" t="s">
        <v>282</v>
      </c>
      <c r="Y565" s="212" t="s">
        <v>282</v>
      </c>
      <c r="Z565" s="212" t="s">
        <v>282</v>
      </c>
      <c r="AA565" s="212" t="s">
        <v>282</v>
      </c>
      <c r="AB565" s="212" t="s">
        <v>282</v>
      </c>
      <c r="AC565" s="212" t="s">
        <v>282</v>
      </c>
      <c r="AD565" s="212" t="s">
        <v>282</v>
      </c>
      <c r="AE565" s="212" t="s">
        <v>282</v>
      </c>
      <c r="AF565" s="212" t="s">
        <v>282</v>
      </c>
      <c r="AG565" s="212" t="s">
        <v>282</v>
      </c>
      <c r="AH565" s="212" t="s">
        <v>282</v>
      </c>
      <c r="AI565" s="212" t="s">
        <v>282</v>
      </c>
      <c r="AJ565" s="212" t="s">
        <v>282</v>
      </c>
      <c r="AK565" s="212" t="s">
        <v>282</v>
      </c>
      <c r="AL565" s="212" t="s">
        <v>282</v>
      </c>
      <c r="AM565" s="212" t="s">
        <v>282</v>
      </c>
      <c r="AN565" s="212" t="s">
        <v>282</v>
      </c>
      <c r="AO565" s="212" t="s">
        <v>282</v>
      </c>
      <c r="AP565" s="212" t="s">
        <v>282</v>
      </c>
      <c r="AQ565" s="212" t="s">
        <v>282</v>
      </c>
      <c r="AR565" s="212" t="s">
        <v>282</v>
      </c>
      <c r="AS565" s="212" t="s">
        <v>282</v>
      </c>
      <c r="AT565" s="212" t="s">
        <v>282</v>
      </c>
      <c r="AU565" s="212" t="s">
        <v>282</v>
      </c>
      <c r="AV565" s="212" t="s">
        <v>282</v>
      </c>
      <c r="AW565" s="212" t="s">
        <v>282</v>
      </c>
      <c r="AX565" s="212" t="s">
        <v>282</v>
      </c>
      <c r="AY565" s="212" t="s">
        <v>282</v>
      </c>
      <c r="AZ565" s="212" t="s">
        <v>282</v>
      </c>
      <c r="BA565" s="212" t="s">
        <v>282</v>
      </c>
      <c r="BB565" s="212" t="s">
        <v>282</v>
      </c>
      <c r="BC565" s="212" t="s">
        <v>282</v>
      </c>
      <c r="BD565" s="212" t="s">
        <v>282</v>
      </c>
      <c r="BE565" s="212" t="s">
        <v>282</v>
      </c>
    </row>
    <row r="566" spans="1:57" s="212" customFormat="1" x14ac:dyDescent="0.25">
      <c r="A566" s="212" t="s">
        <v>885</v>
      </c>
      <c r="B566" s="159" t="s">
        <v>16328</v>
      </c>
      <c r="C566" s="212" t="s">
        <v>274</v>
      </c>
      <c r="D566" s="212" t="s">
        <v>282</v>
      </c>
      <c r="E566" s="212" t="s">
        <v>16326</v>
      </c>
      <c r="F566" s="159" t="s">
        <v>282</v>
      </c>
      <c r="G566" s="289" t="s">
        <v>282</v>
      </c>
      <c r="H566" s="159" t="s">
        <v>10507</v>
      </c>
      <c r="I566" s="159" t="s">
        <v>14241</v>
      </c>
      <c r="J566" s="159">
        <v>7</v>
      </c>
      <c r="K566" s="159">
        <v>8</v>
      </c>
      <c r="L566" s="159" t="s">
        <v>16333</v>
      </c>
      <c r="M566" s="159" t="s">
        <v>273</v>
      </c>
      <c r="N566" s="159" t="s">
        <v>790</v>
      </c>
      <c r="O566" s="159" t="s">
        <v>282</v>
      </c>
      <c r="P566" s="161" t="s">
        <v>282</v>
      </c>
      <c r="Q566" s="161" t="s">
        <v>282</v>
      </c>
      <c r="R566" s="161" t="s">
        <v>282</v>
      </c>
      <c r="S566" s="161" t="s">
        <v>10507</v>
      </c>
      <c r="T566" s="161" t="s">
        <v>273</v>
      </c>
      <c r="U566" s="161">
        <v>7</v>
      </c>
      <c r="V566" s="159">
        <v>8</v>
      </c>
      <c r="W566" s="159" t="s">
        <v>16334</v>
      </c>
      <c r="X566" s="159" t="s">
        <v>273</v>
      </c>
      <c r="Y566" s="212" t="s">
        <v>282</v>
      </c>
      <c r="Z566" s="212" t="s">
        <v>282</v>
      </c>
      <c r="AA566" s="212" t="s">
        <v>282</v>
      </c>
      <c r="AB566" s="212" t="s">
        <v>282</v>
      </c>
      <c r="AC566" s="212" t="s">
        <v>282</v>
      </c>
      <c r="AD566" s="212" t="s">
        <v>282</v>
      </c>
      <c r="AE566" s="212" t="s">
        <v>282</v>
      </c>
      <c r="AF566" s="212" t="s">
        <v>282</v>
      </c>
      <c r="AG566" s="212" t="s">
        <v>282</v>
      </c>
      <c r="AH566" s="212" t="s">
        <v>282</v>
      </c>
      <c r="AI566" s="212" t="s">
        <v>282</v>
      </c>
      <c r="AJ566" s="212" t="s">
        <v>282</v>
      </c>
      <c r="AK566" s="212" t="s">
        <v>282</v>
      </c>
      <c r="AL566" s="212" t="s">
        <v>282</v>
      </c>
      <c r="AM566" s="212" t="s">
        <v>282</v>
      </c>
      <c r="AN566" s="212" t="s">
        <v>282</v>
      </c>
      <c r="AO566" s="212" t="s">
        <v>282</v>
      </c>
      <c r="AP566" s="212" t="s">
        <v>282</v>
      </c>
      <c r="AQ566" s="212" t="s">
        <v>282</v>
      </c>
      <c r="AR566" s="212" t="s">
        <v>282</v>
      </c>
      <c r="AS566" s="212" t="s">
        <v>282</v>
      </c>
      <c r="AT566" s="212" t="s">
        <v>282</v>
      </c>
      <c r="AU566" s="212" t="s">
        <v>282</v>
      </c>
      <c r="AV566" s="212" t="s">
        <v>282</v>
      </c>
      <c r="AW566" s="212" t="s">
        <v>282</v>
      </c>
      <c r="AX566" s="212" t="s">
        <v>282</v>
      </c>
      <c r="AY566" s="212" t="s">
        <v>282</v>
      </c>
      <c r="AZ566" s="212" t="s">
        <v>282</v>
      </c>
      <c r="BA566" s="212" t="s">
        <v>282</v>
      </c>
      <c r="BB566" s="212" t="s">
        <v>282</v>
      </c>
      <c r="BC566" s="212" t="s">
        <v>282</v>
      </c>
      <c r="BD566" s="212" t="s">
        <v>282</v>
      </c>
      <c r="BE566" s="212" t="s">
        <v>282</v>
      </c>
    </row>
    <row r="567" spans="1:57" x14ac:dyDescent="0.25">
      <c r="A567" t="s">
        <v>927</v>
      </c>
      <c r="B567" s="159" t="s">
        <v>12536</v>
      </c>
      <c r="C567" t="s">
        <v>258</v>
      </c>
      <c r="D567" t="s">
        <v>282</v>
      </c>
      <c r="E567" t="s">
        <v>12532</v>
      </c>
      <c r="F567" s="159" t="s">
        <v>282</v>
      </c>
      <c r="G567" s="159" t="s">
        <v>282</v>
      </c>
      <c r="H567" s="159" t="s">
        <v>10507</v>
      </c>
      <c r="I567" s="159" t="s">
        <v>12533</v>
      </c>
      <c r="J567">
        <v>14</v>
      </c>
      <c r="K567" s="159">
        <v>6</v>
      </c>
      <c r="L567" s="159" t="s">
        <v>12538</v>
      </c>
      <c r="M567" s="159" t="s">
        <v>273</v>
      </c>
      <c r="N567" s="159" t="s">
        <v>246</v>
      </c>
      <c r="O567" s="159" t="s">
        <v>282</v>
      </c>
      <c r="P567" s="161" t="s">
        <v>12534</v>
      </c>
      <c r="Q567" s="161" t="s">
        <v>282</v>
      </c>
      <c r="R567" s="161" t="s">
        <v>282</v>
      </c>
      <c r="S567" s="161" t="s">
        <v>10507</v>
      </c>
      <c r="T567" s="161" t="s">
        <v>12535</v>
      </c>
      <c r="U567">
        <v>7</v>
      </c>
      <c r="V567" s="159">
        <v>6</v>
      </c>
      <c r="W567" s="159" t="s">
        <v>12539</v>
      </c>
      <c r="X567" s="159" t="s">
        <v>273</v>
      </c>
      <c r="Y567" t="s">
        <v>790</v>
      </c>
      <c r="Z567" t="s">
        <v>282</v>
      </c>
      <c r="AA567" t="s">
        <v>282</v>
      </c>
      <c r="AB567" t="s">
        <v>282</v>
      </c>
      <c r="AC567" t="s">
        <v>282</v>
      </c>
      <c r="AD567" t="s">
        <v>10507</v>
      </c>
      <c r="AE567" t="s">
        <v>273</v>
      </c>
      <c r="AF567">
        <v>14</v>
      </c>
      <c r="AG567">
        <v>6</v>
      </c>
      <c r="AH567" t="s">
        <v>273</v>
      </c>
      <c r="AI567" t="s">
        <v>273</v>
      </c>
      <c r="AJ567" s="212" t="s">
        <v>282</v>
      </c>
      <c r="AK567" s="212" t="s">
        <v>282</v>
      </c>
      <c r="AL567" s="212" t="s">
        <v>282</v>
      </c>
      <c r="AM567" s="212" t="s">
        <v>282</v>
      </c>
      <c r="AN567" s="212" t="s">
        <v>282</v>
      </c>
      <c r="AO567" s="212" t="s">
        <v>282</v>
      </c>
      <c r="AP567" s="212" t="s">
        <v>282</v>
      </c>
      <c r="AQ567" s="212" t="s">
        <v>282</v>
      </c>
      <c r="AR567" s="212" t="s">
        <v>282</v>
      </c>
      <c r="AS567" s="212" t="s">
        <v>282</v>
      </c>
      <c r="AT567" s="212" t="s">
        <v>282</v>
      </c>
      <c r="AU567" s="212" t="s">
        <v>282</v>
      </c>
      <c r="AV567" s="212" t="s">
        <v>282</v>
      </c>
      <c r="AW567" s="212" t="s">
        <v>282</v>
      </c>
      <c r="AX567" s="212" t="s">
        <v>282</v>
      </c>
      <c r="AY567" s="212" t="s">
        <v>282</v>
      </c>
      <c r="AZ567" s="212" t="s">
        <v>282</v>
      </c>
      <c r="BA567" s="212" t="s">
        <v>282</v>
      </c>
      <c r="BB567" s="212" t="s">
        <v>282</v>
      </c>
      <c r="BC567" s="212" t="s">
        <v>282</v>
      </c>
      <c r="BD567" s="212" t="s">
        <v>282</v>
      </c>
      <c r="BE567" s="212" t="s">
        <v>282</v>
      </c>
    </row>
    <row r="568" spans="1:57" s="212" customFormat="1" x14ac:dyDescent="0.25">
      <c r="A568" s="212" t="s">
        <v>7710</v>
      </c>
      <c r="B568" s="159" t="s">
        <v>282</v>
      </c>
      <c r="C568" s="212" t="s">
        <v>258</v>
      </c>
      <c r="D568" s="212" t="s">
        <v>282</v>
      </c>
      <c r="E568" s="212" t="s">
        <v>12415</v>
      </c>
      <c r="F568" s="159" t="s">
        <v>282</v>
      </c>
      <c r="G568" s="289" t="s">
        <v>282</v>
      </c>
      <c r="H568" s="159" t="s">
        <v>10507</v>
      </c>
      <c r="I568" s="159" t="s">
        <v>4801</v>
      </c>
      <c r="J568" s="159" t="s">
        <v>273</v>
      </c>
      <c r="K568" s="159">
        <v>8</v>
      </c>
      <c r="L568" s="159" t="s">
        <v>273</v>
      </c>
      <c r="M568" s="159" t="s">
        <v>273</v>
      </c>
      <c r="N568" s="159" t="s">
        <v>255</v>
      </c>
      <c r="O568" s="159" t="s">
        <v>282</v>
      </c>
      <c r="P568" s="161" t="s">
        <v>282</v>
      </c>
      <c r="Q568" s="161" t="s">
        <v>282</v>
      </c>
      <c r="R568" s="161" t="s">
        <v>282</v>
      </c>
      <c r="S568" s="161" t="s">
        <v>10507</v>
      </c>
      <c r="T568" s="161" t="s">
        <v>10644</v>
      </c>
      <c r="U568" s="161" t="s">
        <v>273</v>
      </c>
      <c r="V568" s="159">
        <v>8</v>
      </c>
      <c r="W568" s="159" t="s">
        <v>273</v>
      </c>
      <c r="X568" s="159" t="s">
        <v>273</v>
      </c>
      <c r="Y568" s="212" t="s">
        <v>282</v>
      </c>
      <c r="Z568" s="212" t="s">
        <v>282</v>
      </c>
      <c r="AA568" s="212" t="s">
        <v>282</v>
      </c>
      <c r="AB568" s="212" t="s">
        <v>282</v>
      </c>
      <c r="AC568" s="212" t="s">
        <v>282</v>
      </c>
      <c r="AD568" s="212" t="s">
        <v>282</v>
      </c>
      <c r="AE568" s="212" t="s">
        <v>282</v>
      </c>
      <c r="AF568" s="212" t="s">
        <v>282</v>
      </c>
      <c r="AG568" s="212" t="s">
        <v>282</v>
      </c>
      <c r="AH568" s="212" t="s">
        <v>282</v>
      </c>
      <c r="AI568" s="212" t="s">
        <v>282</v>
      </c>
      <c r="AJ568" s="212" t="s">
        <v>282</v>
      </c>
      <c r="AK568" s="212" t="s">
        <v>282</v>
      </c>
      <c r="AL568" s="212" t="s">
        <v>282</v>
      </c>
      <c r="AM568" s="212" t="s">
        <v>282</v>
      </c>
      <c r="AN568" s="212" t="s">
        <v>282</v>
      </c>
      <c r="AO568" s="212" t="s">
        <v>282</v>
      </c>
      <c r="AP568" s="212" t="s">
        <v>282</v>
      </c>
      <c r="AQ568" s="212" t="s">
        <v>282</v>
      </c>
      <c r="AR568" s="212" t="s">
        <v>282</v>
      </c>
      <c r="AS568" s="212" t="s">
        <v>282</v>
      </c>
      <c r="AT568" s="212" t="s">
        <v>282</v>
      </c>
      <c r="AU568" s="212" t="s">
        <v>282</v>
      </c>
      <c r="AV568" s="212" t="s">
        <v>282</v>
      </c>
      <c r="AW568" s="212" t="s">
        <v>282</v>
      </c>
      <c r="AX568" s="212" t="s">
        <v>282</v>
      </c>
      <c r="AY568" s="212" t="s">
        <v>282</v>
      </c>
      <c r="AZ568" s="212" t="s">
        <v>282</v>
      </c>
      <c r="BA568" s="212" t="s">
        <v>282</v>
      </c>
      <c r="BB568" s="212" t="s">
        <v>282</v>
      </c>
      <c r="BC568" s="212" t="s">
        <v>282</v>
      </c>
      <c r="BD568" s="212" t="s">
        <v>282</v>
      </c>
      <c r="BE568" s="212" t="s">
        <v>282</v>
      </c>
    </row>
    <row r="569" spans="1:57" x14ac:dyDescent="0.25">
      <c r="A569" t="s">
        <v>415</v>
      </c>
      <c r="B569" s="159" t="s">
        <v>12548</v>
      </c>
      <c r="C569" t="s">
        <v>252</v>
      </c>
      <c r="D569" t="s">
        <v>282</v>
      </c>
      <c r="E569" t="s">
        <v>282</v>
      </c>
      <c r="F569" s="159" t="s">
        <v>282</v>
      </c>
      <c r="G569" s="159" t="s">
        <v>282</v>
      </c>
      <c r="H569" s="159" t="s">
        <v>10507</v>
      </c>
      <c r="I569" s="159" t="s">
        <v>4317</v>
      </c>
      <c r="J569">
        <v>21</v>
      </c>
      <c r="K569" s="159">
        <v>6</v>
      </c>
      <c r="L569" s="159" t="s">
        <v>273</v>
      </c>
      <c r="M569" s="159" t="s">
        <v>273</v>
      </c>
      <c r="N569" s="159" t="s">
        <v>790</v>
      </c>
      <c r="O569" s="159" t="s">
        <v>282</v>
      </c>
      <c r="P569" s="161" t="s">
        <v>282</v>
      </c>
      <c r="Q569" s="161" t="s">
        <v>282</v>
      </c>
      <c r="R569" s="161" t="s">
        <v>282</v>
      </c>
      <c r="S569" s="161" t="s">
        <v>10507</v>
      </c>
      <c r="T569" s="161" t="s">
        <v>11879</v>
      </c>
      <c r="U569">
        <v>21</v>
      </c>
      <c r="V569" s="159">
        <v>6</v>
      </c>
      <c r="W569" s="159" t="s">
        <v>273</v>
      </c>
      <c r="X569" s="159" t="s">
        <v>273</v>
      </c>
      <c r="Y569" s="212" t="s">
        <v>282</v>
      </c>
      <c r="Z569" s="212" t="s">
        <v>282</v>
      </c>
      <c r="AA569" s="212" t="s">
        <v>282</v>
      </c>
      <c r="AB569" s="212" t="s">
        <v>282</v>
      </c>
      <c r="AC569" s="212" t="s">
        <v>282</v>
      </c>
      <c r="AD569" s="212" t="s">
        <v>282</v>
      </c>
      <c r="AE569" s="212" t="s">
        <v>282</v>
      </c>
      <c r="AF569" s="212" t="s">
        <v>282</v>
      </c>
      <c r="AG569" s="212" t="s">
        <v>282</v>
      </c>
      <c r="AH569" s="212" t="s">
        <v>282</v>
      </c>
      <c r="AI569" s="212" t="s">
        <v>282</v>
      </c>
      <c r="AJ569" s="212" t="s">
        <v>282</v>
      </c>
      <c r="AK569" s="212" t="s">
        <v>282</v>
      </c>
      <c r="AL569" s="212" t="s">
        <v>282</v>
      </c>
      <c r="AM569" s="212" t="s">
        <v>282</v>
      </c>
      <c r="AN569" s="212" t="s">
        <v>282</v>
      </c>
      <c r="AO569" s="212" t="s">
        <v>282</v>
      </c>
      <c r="AP569" s="212" t="s">
        <v>282</v>
      </c>
      <c r="AQ569" s="212" t="s">
        <v>282</v>
      </c>
      <c r="AR569" s="212" t="s">
        <v>282</v>
      </c>
      <c r="AS569" s="212" t="s">
        <v>282</v>
      </c>
      <c r="AT569" s="212" t="s">
        <v>282</v>
      </c>
      <c r="AU569" s="212" t="s">
        <v>282</v>
      </c>
      <c r="AV569" s="212" t="s">
        <v>282</v>
      </c>
      <c r="AW569" s="212" t="s">
        <v>282</v>
      </c>
      <c r="AX569" s="212" t="s">
        <v>282</v>
      </c>
      <c r="AY569" s="212" t="s">
        <v>282</v>
      </c>
      <c r="AZ569" s="212" t="s">
        <v>282</v>
      </c>
      <c r="BA569" s="212" t="s">
        <v>282</v>
      </c>
      <c r="BB569" s="212" t="s">
        <v>282</v>
      </c>
      <c r="BC569" s="212" t="s">
        <v>282</v>
      </c>
      <c r="BD569" s="212" t="s">
        <v>282</v>
      </c>
      <c r="BE569" s="212" t="s">
        <v>282</v>
      </c>
    </row>
    <row r="570" spans="1:57" x14ac:dyDescent="0.25">
      <c r="A570" t="s">
        <v>493</v>
      </c>
      <c r="B570" s="159" t="s">
        <v>11318</v>
      </c>
      <c r="C570" t="s">
        <v>10471</v>
      </c>
      <c r="D570" t="s">
        <v>282</v>
      </c>
      <c r="E570" t="s">
        <v>12553</v>
      </c>
      <c r="F570" s="159" t="s">
        <v>183</v>
      </c>
      <c r="G570" s="159" t="s">
        <v>282</v>
      </c>
      <c r="H570" s="159" t="s">
        <v>448</v>
      </c>
      <c r="I570" s="159" t="s">
        <v>11240</v>
      </c>
      <c r="J570">
        <v>21</v>
      </c>
      <c r="K570" s="159">
        <v>10</v>
      </c>
      <c r="L570" s="159" t="s">
        <v>273</v>
      </c>
      <c r="M570" s="159" t="s">
        <v>273</v>
      </c>
      <c r="N570" s="159" t="s">
        <v>306</v>
      </c>
      <c r="O570" s="159" t="s">
        <v>282</v>
      </c>
      <c r="P570" s="161" t="s">
        <v>282</v>
      </c>
      <c r="Q570" s="161" t="s">
        <v>282</v>
      </c>
      <c r="R570" s="161" t="s">
        <v>282</v>
      </c>
      <c r="S570" s="161" t="s">
        <v>282</v>
      </c>
      <c r="T570" s="161" t="s">
        <v>282</v>
      </c>
      <c r="U570" s="161" t="s">
        <v>282</v>
      </c>
      <c r="V570" s="159">
        <v>10</v>
      </c>
      <c r="W570" s="159" t="s">
        <v>282</v>
      </c>
      <c r="X570" s="159" t="s">
        <v>282</v>
      </c>
      <c r="Y570" s="212" t="s">
        <v>282</v>
      </c>
      <c r="Z570" s="212" t="s">
        <v>282</v>
      </c>
      <c r="AA570" s="212" t="s">
        <v>282</v>
      </c>
      <c r="AB570" s="212" t="s">
        <v>282</v>
      </c>
      <c r="AC570" s="212" t="s">
        <v>282</v>
      </c>
      <c r="AD570" s="212" t="s">
        <v>282</v>
      </c>
      <c r="AE570" s="212" t="s">
        <v>282</v>
      </c>
      <c r="AF570" s="212" t="s">
        <v>282</v>
      </c>
      <c r="AG570" s="212" t="s">
        <v>282</v>
      </c>
      <c r="AH570" s="212" t="s">
        <v>282</v>
      </c>
      <c r="AI570" s="212" t="s">
        <v>282</v>
      </c>
      <c r="AJ570" s="212" t="s">
        <v>282</v>
      </c>
      <c r="AK570" s="212" t="s">
        <v>282</v>
      </c>
      <c r="AL570" s="212" t="s">
        <v>282</v>
      </c>
      <c r="AM570" s="212" t="s">
        <v>282</v>
      </c>
      <c r="AN570" s="212" t="s">
        <v>282</v>
      </c>
      <c r="AO570" s="212" t="s">
        <v>282</v>
      </c>
      <c r="AP570" s="212" t="s">
        <v>282</v>
      </c>
      <c r="AQ570" s="212" t="s">
        <v>282</v>
      </c>
      <c r="AR570" s="212" t="s">
        <v>282</v>
      </c>
      <c r="AS570" s="212" t="s">
        <v>282</v>
      </c>
      <c r="AT570" s="212" t="s">
        <v>282</v>
      </c>
      <c r="AU570" s="212" t="s">
        <v>282</v>
      </c>
      <c r="AV570" s="212" t="s">
        <v>282</v>
      </c>
      <c r="AW570" s="212" t="s">
        <v>282</v>
      </c>
      <c r="AX570" s="212" t="s">
        <v>282</v>
      </c>
      <c r="AY570" s="212" t="s">
        <v>282</v>
      </c>
      <c r="AZ570" s="212" t="s">
        <v>282</v>
      </c>
      <c r="BA570" s="212" t="s">
        <v>282</v>
      </c>
      <c r="BB570" s="212" t="s">
        <v>282</v>
      </c>
      <c r="BC570" s="212" t="s">
        <v>282</v>
      </c>
      <c r="BD570" s="212" t="s">
        <v>282</v>
      </c>
      <c r="BE570" s="212" t="s">
        <v>282</v>
      </c>
    </row>
    <row r="571" spans="1:57" x14ac:dyDescent="0.25">
      <c r="A571" t="s">
        <v>5240</v>
      </c>
      <c r="B571" s="159" t="s">
        <v>12568</v>
      </c>
      <c r="C571" t="s">
        <v>10475</v>
      </c>
      <c r="D571" t="s">
        <v>282</v>
      </c>
      <c r="E571" t="s">
        <v>12561</v>
      </c>
      <c r="F571" s="159" t="s">
        <v>182</v>
      </c>
      <c r="G571" s="284" t="s">
        <v>12564</v>
      </c>
      <c r="H571" s="159" t="s">
        <v>448</v>
      </c>
      <c r="I571" s="159" t="s">
        <v>12562</v>
      </c>
      <c r="J571" s="212">
        <v>21</v>
      </c>
      <c r="K571" s="159">
        <v>10</v>
      </c>
      <c r="L571" s="159" t="s">
        <v>273</v>
      </c>
      <c r="M571" s="159" t="s">
        <v>12563</v>
      </c>
      <c r="N571" s="159" t="s">
        <v>682</v>
      </c>
      <c r="O571" s="159" t="s">
        <v>282</v>
      </c>
      <c r="P571" s="161" t="s">
        <v>12565</v>
      </c>
      <c r="Q571" s="161" t="s">
        <v>182</v>
      </c>
      <c r="R571" s="284" t="s">
        <v>12566</v>
      </c>
      <c r="S571" s="161" t="s">
        <v>448</v>
      </c>
      <c r="T571" s="161" t="s">
        <v>12567</v>
      </c>
      <c r="U571">
        <v>14</v>
      </c>
      <c r="V571" s="159">
        <v>10</v>
      </c>
      <c r="W571" s="159" t="s">
        <v>273</v>
      </c>
      <c r="X571" s="159" t="s">
        <v>12563</v>
      </c>
      <c r="Y571" s="212" t="s">
        <v>282</v>
      </c>
      <c r="Z571" s="212" t="s">
        <v>282</v>
      </c>
      <c r="AA571" s="212" t="s">
        <v>282</v>
      </c>
      <c r="AB571" s="212" t="s">
        <v>282</v>
      </c>
      <c r="AC571" s="212" t="s">
        <v>282</v>
      </c>
      <c r="AD571" s="212" t="s">
        <v>282</v>
      </c>
      <c r="AE571" s="212" t="s">
        <v>282</v>
      </c>
      <c r="AF571" s="212" t="s">
        <v>282</v>
      </c>
      <c r="AG571" s="212" t="s">
        <v>282</v>
      </c>
      <c r="AH571" s="212" t="s">
        <v>282</v>
      </c>
      <c r="AI571" s="212" t="s">
        <v>282</v>
      </c>
      <c r="AJ571" s="212" t="s">
        <v>282</v>
      </c>
      <c r="AK571" s="212" t="s">
        <v>282</v>
      </c>
      <c r="AL571" s="212" t="s">
        <v>282</v>
      </c>
      <c r="AM571" s="212" t="s">
        <v>282</v>
      </c>
      <c r="AN571" s="212" t="s">
        <v>282</v>
      </c>
      <c r="AO571" s="212" t="s">
        <v>282</v>
      </c>
      <c r="AP571" s="212" t="s">
        <v>282</v>
      </c>
      <c r="AQ571" s="212" t="s">
        <v>282</v>
      </c>
      <c r="AR571" s="212" t="s">
        <v>282</v>
      </c>
      <c r="AS571" s="212" t="s">
        <v>282</v>
      </c>
      <c r="AT571" s="212" t="s">
        <v>282</v>
      </c>
      <c r="AU571" s="212" t="s">
        <v>282</v>
      </c>
      <c r="AV571" s="212" t="s">
        <v>282</v>
      </c>
      <c r="AW571" s="212" t="s">
        <v>282</v>
      </c>
      <c r="AX571" s="212" t="s">
        <v>282</v>
      </c>
      <c r="AY571" s="212" t="s">
        <v>282</v>
      </c>
      <c r="AZ571" s="212" t="s">
        <v>282</v>
      </c>
      <c r="BA571" s="212" t="s">
        <v>282</v>
      </c>
      <c r="BB571" s="212" t="s">
        <v>282</v>
      </c>
      <c r="BC571" s="212" t="s">
        <v>282</v>
      </c>
      <c r="BD571" s="212" t="s">
        <v>282</v>
      </c>
      <c r="BE571" s="212" t="s">
        <v>282</v>
      </c>
    </row>
    <row r="572" spans="1:57" x14ac:dyDescent="0.25">
      <c r="A572" t="s">
        <v>489</v>
      </c>
      <c r="B572" s="159" t="s">
        <v>12580</v>
      </c>
      <c r="C572" t="s">
        <v>10475</v>
      </c>
      <c r="D572" t="s">
        <v>282</v>
      </c>
      <c r="E572" t="s">
        <v>12578</v>
      </c>
      <c r="F572" s="159" t="s">
        <v>182</v>
      </c>
      <c r="G572" s="284" t="s">
        <v>12564</v>
      </c>
      <c r="H572" s="159" t="s">
        <v>448</v>
      </c>
      <c r="I572" s="159" t="s">
        <v>12577</v>
      </c>
      <c r="J572">
        <v>21</v>
      </c>
      <c r="K572" s="159">
        <v>8</v>
      </c>
      <c r="L572" s="159" t="s">
        <v>273</v>
      </c>
      <c r="M572" s="159" t="s">
        <v>273</v>
      </c>
      <c r="N572" s="133" t="s">
        <v>10474</v>
      </c>
      <c r="O572" s="159" t="s">
        <v>282</v>
      </c>
      <c r="P572" s="161" t="s">
        <v>12579</v>
      </c>
      <c r="Q572" s="159" t="s">
        <v>182</v>
      </c>
      <c r="R572" s="284" t="s">
        <v>12564</v>
      </c>
      <c r="S572" s="159" t="s">
        <v>448</v>
      </c>
      <c r="T572" s="159" t="s">
        <v>12577</v>
      </c>
      <c r="U572" s="212">
        <v>21</v>
      </c>
      <c r="V572" s="159">
        <v>8</v>
      </c>
      <c r="W572" s="159" t="s">
        <v>273</v>
      </c>
      <c r="X572" s="159" t="s">
        <v>273</v>
      </c>
      <c r="Y572" t="s">
        <v>310</v>
      </c>
      <c r="Z572" t="s">
        <v>282</v>
      </c>
      <c r="AA572" t="s">
        <v>12581</v>
      </c>
      <c r="AB572" t="s">
        <v>282</v>
      </c>
      <c r="AC572" t="s">
        <v>282</v>
      </c>
      <c r="AD572" t="s">
        <v>282</v>
      </c>
      <c r="AE572" t="s">
        <v>282</v>
      </c>
      <c r="AF572" t="s">
        <v>282</v>
      </c>
      <c r="AG572">
        <v>8</v>
      </c>
      <c r="AH572" t="s">
        <v>282</v>
      </c>
      <c r="AI572" t="s">
        <v>488</v>
      </c>
      <c r="AJ572" s="212" t="s">
        <v>282</v>
      </c>
      <c r="AK572" s="212" t="s">
        <v>282</v>
      </c>
      <c r="AL572" s="212" t="s">
        <v>282</v>
      </c>
      <c r="AM572" s="212" t="s">
        <v>282</v>
      </c>
      <c r="AN572" s="212" t="s">
        <v>282</v>
      </c>
      <c r="AO572" s="212" t="s">
        <v>282</v>
      </c>
      <c r="AP572" s="212" t="s">
        <v>282</v>
      </c>
      <c r="AQ572" s="212" t="s">
        <v>282</v>
      </c>
      <c r="AR572" s="212" t="s">
        <v>282</v>
      </c>
      <c r="AS572" s="212" t="s">
        <v>282</v>
      </c>
      <c r="AT572" s="212" t="s">
        <v>282</v>
      </c>
      <c r="AU572" s="212" t="s">
        <v>282</v>
      </c>
      <c r="AV572" s="212" t="s">
        <v>282</v>
      </c>
      <c r="AW572" s="212" t="s">
        <v>282</v>
      </c>
      <c r="AX572" s="212" t="s">
        <v>282</v>
      </c>
      <c r="AY572" s="212" t="s">
        <v>282</v>
      </c>
      <c r="AZ572" s="212" t="s">
        <v>282</v>
      </c>
      <c r="BA572" s="212" t="s">
        <v>282</v>
      </c>
      <c r="BB572" s="212" t="s">
        <v>282</v>
      </c>
      <c r="BC572" s="212" t="s">
        <v>282</v>
      </c>
      <c r="BD572" s="212" t="s">
        <v>282</v>
      </c>
      <c r="BE572" s="212" t="s">
        <v>282</v>
      </c>
    </row>
    <row r="573" spans="1:57" s="212" customFormat="1" x14ac:dyDescent="0.25">
      <c r="A573" s="212" t="s">
        <v>8729</v>
      </c>
      <c r="B573" s="159" t="s">
        <v>15528</v>
      </c>
      <c r="C573" s="212" t="s">
        <v>10710</v>
      </c>
      <c r="D573" s="212" t="s">
        <v>282</v>
      </c>
      <c r="E573" s="212" t="s">
        <v>15523</v>
      </c>
      <c r="F573" s="159" t="s">
        <v>183</v>
      </c>
      <c r="G573" s="284" t="s">
        <v>282</v>
      </c>
      <c r="H573" s="159" t="s">
        <v>10581</v>
      </c>
      <c r="I573" s="159" t="s">
        <v>15521</v>
      </c>
      <c r="J573" s="212" t="s">
        <v>15522</v>
      </c>
      <c r="K573" s="159">
        <v>4</v>
      </c>
      <c r="L573" s="159" t="s">
        <v>15529</v>
      </c>
      <c r="M573" s="159" t="s">
        <v>273</v>
      </c>
      <c r="N573" s="133" t="s">
        <v>255</v>
      </c>
      <c r="O573" s="159" t="s">
        <v>282</v>
      </c>
      <c r="P573" s="161" t="s">
        <v>15526</v>
      </c>
      <c r="Q573" s="161" t="s">
        <v>282</v>
      </c>
      <c r="R573" s="284" t="s">
        <v>282</v>
      </c>
      <c r="S573" s="161" t="s">
        <v>10507</v>
      </c>
      <c r="T573" s="161" t="s">
        <v>11000</v>
      </c>
      <c r="U573" s="161" t="s">
        <v>273</v>
      </c>
      <c r="V573" s="159">
        <v>4</v>
      </c>
      <c r="W573" s="159" t="s">
        <v>15530</v>
      </c>
      <c r="X573" s="159" t="s">
        <v>273</v>
      </c>
      <c r="Y573" s="212" t="s">
        <v>282</v>
      </c>
      <c r="Z573" s="212" t="s">
        <v>282</v>
      </c>
      <c r="AA573" s="212" t="s">
        <v>282</v>
      </c>
      <c r="AB573" s="212" t="s">
        <v>282</v>
      </c>
      <c r="AC573" s="212" t="s">
        <v>282</v>
      </c>
      <c r="AD573" s="212" t="s">
        <v>282</v>
      </c>
      <c r="AE573" s="212" t="s">
        <v>282</v>
      </c>
      <c r="AF573" s="212" t="s">
        <v>282</v>
      </c>
      <c r="AG573" s="212" t="s">
        <v>282</v>
      </c>
      <c r="AH573" s="212" t="s">
        <v>282</v>
      </c>
      <c r="AI573" s="212" t="s">
        <v>282</v>
      </c>
      <c r="AJ573" s="212" t="s">
        <v>282</v>
      </c>
      <c r="AK573" s="212" t="s">
        <v>282</v>
      </c>
      <c r="AL573" s="212" t="s">
        <v>282</v>
      </c>
      <c r="AM573" s="212" t="s">
        <v>282</v>
      </c>
      <c r="AN573" s="212" t="s">
        <v>282</v>
      </c>
      <c r="AO573" s="212" t="s">
        <v>282</v>
      </c>
      <c r="AP573" s="212" t="s">
        <v>282</v>
      </c>
      <c r="AQ573" s="212" t="s">
        <v>282</v>
      </c>
      <c r="AR573" s="212" t="s">
        <v>282</v>
      </c>
      <c r="AS573" s="212" t="s">
        <v>282</v>
      </c>
      <c r="AT573" s="212" t="s">
        <v>282</v>
      </c>
      <c r="AU573" s="212" t="s">
        <v>282</v>
      </c>
      <c r="AV573" s="212" t="s">
        <v>282</v>
      </c>
      <c r="AW573" s="212" t="s">
        <v>282</v>
      </c>
      <c r="AX573" s="212" t="s">
        <v>282</v>
      </c>
      <c r="AY573" s="212" t="s">
        <v>282</v>
      </c>
      <c r="AZ573" s="212" t="s">
        <v>282</v>
      </c>
      <c r="BA573" s="212" t="s">
        <v>282</v>
      </c>
      <c r="BB573" s="212" t="s">
        <v>282</v>
      </c>
      <c r="BC573" s="212" t="s">
        <v>282</v>
      </c>
      <c r="BD573" s="212" t="s">
        <v>282</v>
      </c>
      <c r="BE573" s="212" t="s">
        <v>282</v>
      </c>
    </row>
    <row r="574" spans="1:57" s="212" customFormat="1" x14ac:dyDescent="0.25">
      <c r="A574" s="212" t="s">
        <v>7713</v>
      </c>
      <c r="B574" s="159" t="s">
        <v>16294</v>
      </c>
      <c r="C574" s="212" t="s">
        <v>258</v>
      </c>
      <c r="D574" s="212" t="s">
        <v>282</v>
      </c>
      <c r="E574" s="212" t="s">
        <v>12415</v>
      </c>
      <c r="F574" s="159" t="s">
        <v>282</v>
      </c>
      <c r="G574" s="284" t="s">
        <v>282</v>
      </c>
      <c r="H574" s="159" t="s">
        <v>10507</v>
      </c>
      <c r="I574" s="159" t="s">
        <v>4801</v>
      </c>
      <c r="J574" s="159" t="s">
        <v>273</v>
      </c>
      <c r="K574" s="159">
        <v>8</v>
      </c>
      <c r="L574" s="159" t="s">
        <v>273</v>
      </c>
      <c r="M574" s="159" t="s">
        <v>273</v>
      </c>
      <c r="N574" s="161" t="s">
        <v>255</v>
      </c>
      <c r="O574" s="161" t="s">
        <v>282</v>
      </c>
      <c r="P574" s="161" t="s">
        <v>282</v>
      </c>
      <c r="Q574" s="161" t="s">
        <v>282</v>
      </c>
      <c r="R574" s="284" t="s">
        <v>282</v>
      </c>
      <c r="S574" s="161" t="s">
        <v>10507</v>
      </c>
      <c r="T574" s="161" t="s">
        <v>10644</v>
      </c>
      <c r="U574" s="161" t="s">
        <v>273</v>
      </c>
      <c r="V574" s="159">
        <v>8</v>
      </c>
      <c r="W574" s="159" t="s">
        <v>273</v>
      </c>
      <c r="X574" s="159" t="s">
        <v>273</v>
      </c>
      <c r="Y574" s="212" t="s">
        <v>282</v>
      </c>
      <c r="Z574" s="212" t="s">
        <v>282</v>
      </c>
      <c r="AA574" s="212" t="s">
        <v>282</v>
      </c>
      <c r="AB574" s="212" t="s">
        <v>282</v>
      </c>
      <c r="AC574" s="212" t="s">
        <v>282</v>
      </c>
      <c r="AD574" s="212" t="s">
        <v>282</v>
      </c>
      <c r="AE574" s="212" t="s">
        <v>282</v>
      </c>
      <c r="AF574" s="212" t="s">
        <v>282</v>
      </c>
      <c r="AG574" s="212" t="s">
        <v>282</v>
      </c>
      <c r="AH574" s="212" t="s">
        <v>282</v>
      </c>
      <c r="AI574" s="212" t="s">
        <v>282</v>
      </c>
      <c r="AJ574" s="212" t="s">
        <v>282</v>
      </c>
      <c r="AK574" s="212" t="s">
        <v>282</v>
      </c>
      <c r="AL574" s="212" t="s">
        <v>282</v>
      </c>
      <c r="AM574" s="212" t="s">
        <v>282</v>
      </c>
      <c r="AN574" s="212" t="s">
        <v>282</v>
      </c>
      <c r="AO574" s="212" t="s">
        <v>282</v>
      </c>
      <c r="AP574" s="212" t="s">
        <v>282</v>
      </c>
      <c r="AQ574" s="212" t="s">
        <v>282</v>
      </c>
      <c r="AR574" s="212" t="s">
        <v>282</v>
      </c>
      <c r="AS574" s="212" t="s">
        <v>282</v>
      </c>
      <c r="AT574" s="212" t="s">
        <v>282</v>
      </c>
      <c r="AU574" s="212" t="s">
        <v>282</v>
      </c>
      <c r="AV574" s="212" t="s">
        <v>282</v>
      </c>
      <c r="AW574" s="212" t="s">
        <v>282</v>
      </c>
      <c r="AX574" s="212" t="s">
        <v>282</v>
      </c>
      <c r="AY574" s="212" t="s">
        <v>282</v>
      </c>
      <c r="AZ574" s="212" t="s">
        <v>282</v>
      </c>
      <c r="BA574" s="212" t="s">
        <v>282</v>
      </c>
      <c r="BB574" s="212" t="s">
        <v>282</v>
      </c>
      <c r="BC574" s="212" t="s">
        <v>282</v>
      </c>
      <c r="BD574" s="212" t="s">
        <v>282</v>
      </c>
      <c r="BE574" s="212" t="s">
        <v>282</v>
      </c>
    </row>
    <row r="575" spans="1:57" s="212" customFormat="1" x14ac:dyDescent="0.25">
      <c r="A575" s="212" t="s">
        <v>5022</v>
      </c>
      <c r="B575" s="159" t="s">
        <v>16303</v>
      </c>
      <c r="C575" s="212" t="s">
        <v>258</v>
      </c>
      <c r="D575" s="212" t="s">
        <v>282</v>
      </c>
      <c r="E575" s="212" t="s">
        <v>16304</v>
      </c>
      <c r="F575" s="159" t="s">
        <v>282</v>
      </c>
      <c r="G575" s="284" t="s">
        <v>282</v>
      </c>
      <c r="H575" s="159" t="s">
        <v>10507</v>
      </c>
      <c r="I575" s="159" t="s">
        <v>10654</v>
      </c>
      <c r="J575" s="159">
        <v>14</v>
      </c>
      <c r="K575" s="159">
        <v>6</v>
      </c>
      <c r="L575" s="159" t="s">
        <v>16307</v>
      </c>
      <c r="M575" s="159" t="s">
        <v>273</v>
      </c>
      <c r="N575" s="161" t="s">
        <v>845</v>
      </c>
      <c r="O575" s="161" t="s">
        <v>282</v>
      </c>
      <c r="P575" s="161" t="s">
        <v>16305</v>
      </c>
      <c r="Q575" s="161" t="s">
        <v>282</v>
      </c>
      <c r="R575" s="284" t="s">
        <v>282</v>
      </c>
      <c r="S575" s="161" t="s">
        <v>10507</v>
      </c>
      <c r="T575" s="161" t="s">
        <v>11000</v>
      </c>
      <c r="U575" s="161">
        <v>14</v>
      </c>
      <c r="V575" s="159">
        <v>6</v>
      </c>
      <c r="W575" s="159" t="s">
        <v>16308</v>
      </c>
      <c r="X575" s="159" t="s">
        <v>273</v>
      </c>
      <c r="Y575" s="212" t="s">
        <v>274</v>
      </c>
      <c r="Z575" s="212" t="s">
        <v>282</v>
      </c>
      <c r="AA575" s="212" t="s">
        <v>282</v>
      </c>
      <c r="AB575" s="212" t="s">
        <v>282</v>
      </c>
      <c r="AC575" s="212" t="s">
        <v>282</v>
      </c>
      <c r="AD575" s="212" t="s">
        <v>10507</v>
      </c>
      <c r="AE575" s="212" t="s">
        <v>10606</v>
      </c>
      <c r="AF575" s="212">
        <v>21</v>
      </c>
      <c r="AG575" s="212">
        <v>6</v>
      </c>
      <c r="AH575" s="212" t="s">
        <v>16309</v>
      </c>
      <c r="AI575" s="212" t="s">
        <v>273</v>
      </c>
      <c r="AJ575" s="212" t="s">
        <v>282</v>
      </c>
      <c r="AK575" s="212" t="s">
        <v>282</v>
      </c>
      <c r="AL575" s="212" t="s">
        <v>282</v>
      </c>
      <c r="AM575" s="212" t="s">
        <v>282</v>
      </c>
      <c r="AN575" s="212" t="s">
        <v>282</v>
      </c>
      <c r="AO575" s="212" t="s">
        <v>282</v>
      </c>
      <c r="AP575" s="212" t="s">
        <v>282</v>
      </c>
      <c r="AQ575" s="212" t="s">
        <v>282</v>
      </c>
      <c r="AR575" s="212" t="s">
        <v>282</v>
      </c>
      <c r="AS575" s="212" t="s">
        <v>282</v>
      </c>
      <c r="AT575" s="212" t="s">
        <v>282</v>
      </c>
      <c r="AU575" s="212" t="s">
        <v>282</v>
      </c>
      <c r="AV575" s="212" t="s">
        <v>282</v>
      </c>
      <c r="AW575" s="212" t="s">
        <v>282</v>
      </c>
      <c r="AX575" s="212" t="s">
        <v>282</v>
      </c>
      <c r="AY575" s="212" t="s">
        <v>282</v>
      </c>
      <c r="AZ575" s="212" t="s">
        <v>282</v>
      </c>
      <c r="BA575" s="212" t="s">
        <v>282</v>
      </c>
      <c r="BB575" s="212" t="s">
        <v>282</v>
      </c>
      <c r="BC575" s="212" t="s">
        <v>282</v>
      </c>
      <c r="BD575" s="212" t="s">
        <v>282</v>
      </c>
      <c r="BE575" s="212" t="s">
        <v>282</v>
      </c>
    </row>
    <row r="576" spans="1:57" x14ac:dyDescent="0.25">
      <c r="A576" t="s">
        <v>637</v>
      </c>
      <c r="B576" s="159" t="s">
        <v>282</v>
      </c>
      <c r="C576" t="s">
        <v>266</v>
      </c>
      <c r="D576" t="s">
        <v>282</v>
      </c>
      <c r="E576" t="s">
        <v>282</v>
      </c>
      <c r="F576" s="159" t="s">
        <v>282</v>
      </c>
      <c r="G576" s="159" t="s">
        <v>282</v>
      </c>
      <c r="H576" s="159" t="s">
        <v>10507</v>
      </c>
      <c r="I576" s="159" t="s">
        <v>12587</v>
      </c>
      <c r="J576" s="159" t="s">
        <v>273</v>
      </c>
      <c r="K576" s="159">
        <v>6</v>
      </c>
      <c r="L576" s="159" t="s">
        <v>12593</v>
      </c>
      <c r="M576" s="159" t="s">
        <v>273</v>
      </c>
      <c r="N576" s="161" t="s">
        <v>263</v>
      </c>
      <c r="O576" s="161" t="s">
        <v>282</v>
      </c>
      <c r="P576" s="161" t="s">
        <v>282</v>
      </c>
      <c r="Q576" s="161" t="s">
        <v>282</v>
      </c>
      <c r="R576" s="161" t="s">
        <v>282</v>
      </c>
      <c r="S576" s="161" t="s">
        <v>10507</v>
      </c>
      <c r="T576" s="161" t="s">
        <v>12588</v>
      </c>
      <c r="U576" s="161" t="s">
        <v>273</v>
      </c>
      <c r="V576" s="159">
        <v>6</v>
      </c>
      <c r="W576" s="159" t="s">
        <v>12183</v>
      </c>
      <c r="X576" s="159" t="s">
        <v>273</v>
      </c>
      <c r="Y576" s="159" t="s">
        <v>790</v>
      </c>
      <c r="Z576" s="159" t="s">
        <v>282</v>
      </c>
      <c r="AA576" s="159" t="s">
        <v>282</v>
      </c>
      <c r="AB576" s="159" t="s">
        <v>282</v>
      </c>
      <c r="AC576" s="159" t="s">
        <v>282</v>
      </c>
      <c r="AD576" s="159" t="s">
        <v>10507</v>
      </c>
      <c r="AE576" s="159" t="s">
        <v>12589</v>
      </c>
      <c r="AF576" s="159" t="s">
        <v>273</v>
      </c>
      <c r="AG576">
        <v>6</v>
      </c>
      <c r="AH576" t="s">
        <v>12594</v>
      </c>
      <c r="AI576" t="s">
        <v>273</v>
      </c>
      <c r="AJ576" s="212" t="s">
        <v>282</v>
      </c>
      <c r="AK576" s="212" t="s">
        <v>282</v>
      </c>
      <c r="AL576" s="212" t="s">
        <v>282</v>
      </c>
      <c r="AM576" s="212" t="s">
        <v>282</v>
      </c>
      <c r="AN576" s="212" t="s">
        <v>282</v>
      </c>
      <c r="AO576" s="212" t="s">
        <v>282</v>
      </c>
      <c r="AP576" s="212" t="s">
        <v>282</v>
      </c>
      <c r="AQ576" s="212" t="s">
        <v>282</v>
      </c>
      <c r="AR576" s="212" t="s">
        <v>282</v>
      </c>
      <c r="AS576" s="212" t="s">
        <v>282</v>
      </c>
      <c r="AT576" s="212" t="s">
        <v>282</v>
      </c>
      <c r="AU576" s="212" t="s">
        <v>282</v>
      </c>
      <c r="AV576" s="212" t="s">
        <v>282</v>
      </c>
      <c r="AW576" s="212" t="s">
        <v>282</v>
      </c>
      <c r="AX576" s="212" t="s">
        <v>282</v>
      </c>
      <c r="AY576" s="212" t="s">
        <v>282</v>
      </c>
      <c r="AZ576" s="212" t="s">
        <v>282</v>
      </c>
      <c r="BA576" s="212" t="s">
        <v>282</v>
      </c>
      <c r="BB576" s="212" t="s">
        <v>282</v>
      </c>
      <c r="BC576" s="212" t="s">
        <v>282</v>
      </c>
      <c r="BD576" s="212" t="s">
        <v>282</v>
      </c>
      <c r="BE576" s="212" t="s">
        <v>282</v>
      </c>
    </row>
    <row r="577" spans="1:57" s="212" customFormat="1" x14ac:dyDescent="0.25">
      <c r="A577" s="212" t="s">
        <v>3913</v>
      </c>
      <c r="B577" s="159" t="s">
        <v>282</v>
      </c>
      <c r="C577" s="212" t="s">
        <v>256</v>
      </c>
      <c r="D577" s="212" t="s">
        <v>282</v>
      </c>
      <c r="E577" s="212" t="s">
        <v>282</v>
      </c>
      <c r="F577" s="159" t="s">
        <v>282</v>
      </c>
      <c r="G577" s="289" t="s">
        <v>282</v>
      </c>
      <c r="H577" s="159" t="s">
        <v>10507</v>
      </c>
      <c r="I577" s="159" t="s">
        <v>11146</v>
      </c>
      <c r="J577" s="159" t="s">
        <v>273</v>
      </c>
      <c r="K577" s="159">
        <v>6</v>
      </c>
      <c r="L577" s="159" t="s">
        <v>16316</v>
      </c>
      <c r="M577" s="159" t="s">
        <v>273</v>
      </c>
      <c r="N577" s="161" t="s">
        <v>790</v>
      </c>
      <c r="O577" s="161" t="s">
        <v>282</v>
      </c>
      <c r="P577" s="161" t="s">
        <v>282</v>
      </c>
      <c r="Q577" s="161" t="s">
        <v>282</v>
      </c>
      <c r="R577" s="287" t="s">
        <v>282</v>
      </c>
      <c r="S577" s="161" t="s">
        <v>10507</v>
      </c>
      <c r="T577" s="161" t="s">
        <v>273</v>
      </c>
      <c r="U577" s="161" t="s">
        <v>273</v>
      </c>
      <c r="V577" s="159">
        <v>6</v>
      </c>
      <c r="W577" s="159" t="s">
        <v>16317</v>
      </c>
      <c r="X577" s="159" t="s">
        <v>273</v>
      </c>
      <c r="Y577" s="212" t="s">
        <v>282</v>
      </c>
      <c r="Z577" s="212" t="s">
        <v>282</v>
      </c>
      <c r="AA577" s="212" t="s">
        <v>282</v>
      </c>
      <c r="AB577" s="212" t="s">
        <v>282</v>
      </c>
      <c r="AC577" s="212" t="s">
        <v>282</v>
      </c>
      <c r="AD577" s="212" t="s">
        <v>282</v>
      </c>
      <c r="AE577" s="212" t="s">
        <v>282</v>
      </c>
      <c r="AF577" s="212" t="s">
        <v>282</v>
      </c>
      <c r="AG577" s="212" t="s">
        <v>282</v>
      </c>
      <c r="AH577" s="212" t="s">
        <v>282</v>
      </c>
      <c r="AI577" s="212" t="s">
        <v>282</v>
      </c>
      <c r="AJ577" s="212" t="s">
        <v>282</v>
      </c>
      <c r="AK577" s="212" t="s">
        <v>282</v>
      </c>
      <c r="AL577" s="212" t="s">
        <v>282</v>
      </c>
      <c r="AM577" s="212" t="s">
        <v>282</v>
      </c>
      <c r="AN577" s="212" t="s">
        <v>282</v>
      </c>
      <c r="AO577" s="212" t="s">
        <v>282</v>
      </c>
      <c r="AP577" s="212" t="s">
        <v>282</v>
      </c>
      <c r="AQ577" s="212" t="s">
        <v>282</v>
      </c>
      <c r="AR577" s="212" t="s">
        <v>282</v>
      </c>
      <c r="AS577" s="212" t="s">
        <v>282</v>
      </c>
      <c r="AT577" s="212" t="s">
        <v>282</v>
      </c>
      <c r="AU577" s="212" t="s">
        <v>282</v>
      </c>
      <c r="AV577" s="212" t="s">
        <v>282</v>
      </c>
      <c r="AW577" s="212" t="s">
        <v>282</v>
      </c>
      <c r="AX577" s="212" t="s">
        <v>282</v>
      </c>
      <c r="AY577" s="212" t="s">
        <v>282</v>
      </c>
      <c r="AZ577" s="212" t="s">
        <v>282</v>
      </c>
      <c r="BA577" s="212" t="s">
        <v>282</v>
      </c>
      <c r="BB577" s="212" t="s">
        <v>282</v>
      </c>
      <c r="BC577" s="212" t="s">
        <v>282</v>
      </c>
      <c r="BD577" s="212" t="s">
        <v>282</v>
      </c>
      <c r="BE577" s="212" t="s">
        <v>282</v>
      </c>
    </row>
    <row r="578" spans="1:57" s="212" customFormat="1" x14ac:dyDescent="0.25">
      <c r="A578" s="212" t="s">
        <v>8731</v>
      </c>
      <c r="B578" s="159" t="s">
        <v>282</v>
      </c>
      <c r="C578" s="159" t="s">
        <v>4417</v>
      </c>
      <c r="D578" s="212" t="s">
        <v>282</v>
      </c>
      <c r="E578" s="212" t="s">
        <v>15536</v>
      </c>
      <c r="F578" s="159" t="s">
        <v>183</v>
      </c>
      <c r="G578" s="289" t="s">
        <v>282</v>
      </c>
      <c r="H578" s="159" t="s">
        <v>10761</v>
      </c>
      <c r="I578" s="159" t="s">
        <v>15535</v>
      </c>
      <c r="J578" s="159">
        <v>2</v>
      </c>
      <c r="K578" s="159">
        <v>4</v>
      </c>
      <c r="L578" s="159" t="s">
        <v>273</v>
      </c>
      <c r="M578" s="159" t="s">
        <v>10534</v>
      </c>
      <c r="N578" s="161" t="s">
        <v>682</v>
      </c>
      <c r="O578" s="161" t="s">
        <v>282</v>
      </c>
      <c r="P578" s="161" t="s">
        <v>15537</v>
      </c>
      <c r="Q578" s="159" t="s">
        <v>183</v>
      </c>
      <c r="R578" s="289" t="s">
        <v>282</v>
      </c>
      <c r="S578" s="159" t="s">
        <v>10761</v>
      </c>
      <c r="T578" s="159" t="s">
        <v>15535</v>
      </c>
      <c r="U578" s="159">
        <v>2</v>
      </c>
      <c r="V578" s="159">
        <v>4</v>
      </c>
      <c r="W578" s="159" t="s">
        <v>273</v>
      </c>
      <c r="X578" s="159" t="s">
        <v>10534</v>
      </c>
      <c r="Y578" s="212" t="s">
        <v>282</v>
      </c>
      <c r="Z578" s="212" t="s">
        <v>282</v>
      </c>
      <c r="AA578" s="212" t="s">
        <v>282</v>
      </c>
      <c r="AB578" s="212" t="s">
        <v>282</v>
      </c>
      <c r="AC578" s="212" t="s">
        <v>282</v>
      </c>
      <c r="AD578" s="212" t="s">
        <v>282</v>
      </c>
      <c r="AE578" s="212" t="s">
        <v>282</v>
      </c>
      <c r="AF578" s="212" t="s">
        <v>282</v>
      </c>
      <c r="AG578" s="212" t="s">
        <v>282</v>
      </c>
      <c r="AH578" s="212" t="s">
        <v>282</v>
      </c>
      <c r="AI578" s="212" t="s">
        <v>282</v>
      </c>
      <c r="AJ578" s="212" t="s">
        <v>282</v>
      </c>
      <c r="AK578" s="212" t="s">
        <v>282</v>
      </c>
      <c r="AL578" s="212" t="s">
        <v>282</v>
      </c>
      <c r="AM578" s="212" t="s">
        <v>282</v>
      </c>
      <c r="AN578" s="212" t="s">
        <v>282</v>
      </c>
      <c r="AO578" s="212" t="s">
        <v>282</v>
      </c>
      <c r="AP578" s="212" t="s">
        <v>282</v>
      </c>
      <c r="AQ578" s="212" t="s">
        <v>282</v>
      </c>
      <c r="AR578" s="212" t="s">
        <v>282</v>
      </c>
      <c r="AS578" s="212" t="s">
        <v>282</v>
      </c>
      <c r="AT578" s="212" t="s">
        <v>282</v>
      </c>
      <c r="AU578" s="212" t="s">
        <v>282</v>
      </c>
      <c r="AV578" s="212" t="s">
        <v>282</v>
      </c>
      <c r="AW578" s="212" t="s">
        <v>282</v>
      </c>
      <c r="AX578" s="212" t="s">
        <v>282</v>
      </c>
      <c r="AY578" s="212" t="s">
        <v>282</v>
      </c>
      <c r="AZ578" s="212" t="s">
        <v>282</v>
      </c>
      <c r="BA578" s="212" t="s">
        <v>282</v>
      </c>
      <c r="BB578" s="212" t="s">
        <v>282</v>
      </c>
      <c r="BC578" s="212" t="s">
        <v>282</v>
      </c>
      <c r="BD578" s="212" t="s">
        <v>282</v>
      </c>
      <c r="BE578" s="212" t="s">
        <v>282</v>
      </c>
    </row>
    <row r="579" spans="1:57" s="212" customFormat="1" x14ac:dyDescent="0.25">
      <c r="A579" s="212" t="s">
        <v>7082</v>
      </c>
      <c r="B579" s="159" t="s">
        <v>282</v>
      </c>
      <c r="C579" s="159" t="s">
        <v>270</v>
      </c>
      <c r="D579" s="212" t="s">
        <v>282</v>
      </c>
      <c r="E579" s="212" t="s">
        <v>282</v>
      </c>
      <c r="F579" s="159" t="s">
        <v>282</v>
      </c>
      <c r="G579" s="289" t="s">
        <v>282</v>
      </c>
      <c r="H579" s="159" t="s">
        <v>10507</v>
      </c>
      <c r="I579" s="159" t="s">
        <v>16338</v>
      </c>
      <c r="J579" s="159" t="s">
        <v>273</v>
      </c>
      <c r="K579" s="159">
        <v>12</v>
      </c>
      <c r="L579" s="159" t="s">
        <v>273</v>
      </c>
      <c r="M579" s="159" t="s">
        <v>273</v>
      </c>
      <c r="N579" s="161" t="s">
        <v>255</v>
      </c>
      <c r="O579" s="161" t="s">
        <v>282</v>
      </c>
      <c r="P579" s="161" t="s">
        <v>282</v>
      </c>
      <c r="Q579" s="161" t="s">
        <v>282</v>
      </c>
      <c r="R579" s="289" t="s">
        <v>282</v>
      </c>
      <c r="S579" s="161" t="s">
        <v>10507</v>
      </c>
      <c r="T579" s="161" t="s">
        <v>12731</v>
      </c>
      <c r="U579" s="161" t="s">
        <v>273</v>
      </c>
      <c r="V579" s="159">
        <v>12</v>
      </c>
      <c r="W579" s="159" t="s">
        <v>273</v>
      </c>
      <c r="X579" s="159" t="s">
        <v>273</v>
      </c>
      <c r="Y579" s="212" t="s">
        <v>282</v>
      </c>
      <c r="Z579" s="212" t="s">
        <v>282</v>
      </c>
      <c r="AA579" s="212" t="s">
        <v>282</v>
      </c>
      <c r="AB579" s="212" t="s">
        <v>282</v>
      </c>
      <c r="AC579" s="212" t="s">
        <v>282</v>
      </c>
      <c r="AD579" s="212" t="s">
        <v>282</v>
      </c>
      <c r="AE579" s="212" t="s">
        <v>282</v>
      </c>
      <c r="AF579" s="212" t="s">
        <v>282</v>
      </c>
      <c r="AG579" s="212" t="s">
        <v>282</v>
      </c>
      <c r="AH579" s="212" t="s">
        <v>282</v>
      </c>
      <c r="AI579" s="212" t="s">
        <v>282</v>
      </c>
      <c r="AJ579" s="212" t="s">
        <v>282</v>
      </c>
      <c r="AK579" s="212" t="s">
        <v>282</v>
      </c>
      <c r="AL579" s="212" t="s">
        <v>282</v>
      </c>
      <c r="AM579" s="212" t="s">
        <v>282</v>
      </c>
      <c r="AN579" s="212" t="s">
        <v>282</v>
      </c>
      <c r="AO579" s="212" t="s">
        <v>282</v>
      </c>
      <c r="AP579" s="212" t="s">
        <v>282</v>
      </c>
      <c r="AQ579" s="212" t="s">
        <v>282</v>
      </c>
      <c r="AR579" s="212" t="s">
        <v>282</v>
      </c>
      <c r="AS579" s="212" t="s">
        <v>282</v>
      </c>
      <c r="AT579" s="212" t="s">
        <v>282</v>
      </c>
      <c r="AU579" s="212" t="s">
        <v>282</v>
      </c>
      <c r="AV579" s="212" t="s">
        <v>282</v>
      </c>
      <c r="AW579" s="212" t="s">
        <v>282</v>
      </c>
      <c r="AX579" s="212" t="s">
        <v>282</v>
      </c>
      <c r="AY579" s="212" t="s">
        <v>282</v>
      </c>
      <c r="AZ579" s="212" t="s">
        <v>282</v>
      </c>
      <c r="BA579" s="212" t="s">
        <v>282</v>
      </c>
      <c r="BB579" s="212" t="s">
        <v>282</v>
      </c>
      <c r="BC579" s="212" t="s">
        <v>282</v>
      </c>
      <c r="BD579" s="212" t="s">
        <v>282</v>
      </c>
      <c r="BE579" s="212" t="s">
        <v>282</v>
      </c>
    </row>
    <row r="580" spans="1:57" s="212" customFormat="1" x14ac:dyDescent="0.25">
      <c r="A580" s="212" t="s">
        <v>10349</v>
      </c>
      <c r="B580" s="159" t="s">
        <v>15544</v>
      </c>
      <c r="C580" s="159" t="s">
        <v>8923</v>
      </c>
      <c r="D580" s="212" t="s">
        <v>282</v>
      </c>
      <c r="E580" s="212" t="s">
        <v>12194</v>
      </c>
      <c r="F580" s="159" t="s">
        <v>182</v>
      </c>
      <c r="G580" s="289" t="s">
        <v>273</v>
      </c>
      <c r="H580" s="159" t="s">
        <v>448</v>
      </c>
      <c r="I580" s="159" t="s">
        <v>11972</v>
      </c>
      <c r="J580" s="159">
        <v>1</v>
      </c>
      <c r="K580" s="159">
        <v>8</v>
      </c>
      <c r="L580" s="159" t="s">
        <v>273</v>
      </c>
      <c r="M580" s="159" t="s">
        <v>273</v>
      </c>
      <c r="N580" s="161" t="s">
        <v>811</v>
      </c>
      <c r="O580" s="161" t="s">
        <v>282</v>
      </c>
      <c r="P580" s="161" t="s">
        <v>15543</v>
      </c>
      <c r="Q580" s="161" t="s">
        <v>282</v>
      </c>
      <c r="R580" s="289" t="s">
        <v>282</v>
      </c>
      <c r="S580" s="161" t="s">
        <v>273</v>
      </c>
      <c r="T580" s="161" t="s">
        <v>273</v>
      </c>
      <c r="U580" s="161" t="s">
        <v>273</v>
      </c>
      <c r="V580" s="159">
        <v>8</v>
      </c>
      <c r="W580" s="159" t="s">
        <v>273</v>
      </c>
      <c r="X580" s="159" t="s">
        <v>273</v>
      </c>
      <c r="Y580" s="212" t="s">
        <v>282</v>
      </c>
      <c r="Z580" s="212" t="s">
        <v>282</v>
      </c>
      <c r="AA580" s="212" t="s">
        <v>282</v>
      </c>
      <c r="AB580" s="212" t="s">
        <v>282</v>
      </c>
      <c r="AC580" s="212" t="s">
        <v>282</v>
      </c>
      <c r="AD580" s="212" t="s">
        <v>282</v>
      </c>
      <c r="AE580" s="212" t="s">
        <v>282</v>
      </c>
      <c r="AF580" s="212" t="s">
        <v>282</v>
      </c>
      <c r="AG580" s="212" t="s">
        <v>282</v>
      </c>
      <c r="AH580" s="212" t="s">
        <v>282</v>
      </c>
      <c r="AI580" s="212" t="s">
        <v>282</v>
      </c>
      <c r="AJ580" s="212" t="s">
        <v>282</v>
      </c>
      <c r="AK580" s="212" t="s">
        <v>282</v>
      </c>
      <c r="AL580" s="212" t="s">
        <v>282</v>
      </c>
      <c r="AM580" s="212" t="s">
        <v>282</v>
      </c>
      <c r="AN580" s="212" t="s">
        <v>282</v>
      </c>
      <c r="AO580" s="212" t="s">
        <v>282</v>
      </c>
      <c r="AP580" s="212" t="s">
        <v>282</v>
      </c>
      <c r="AQ580" s="212" t="s">
        <v>282</v>
      </c>
      <c r="AR580" s="212" t="s">
        <v>282</v>
      </c>
      <c r="AS580" s="212" t="s">
        <v>282</v>
      </c>
      <c r="AT580" s="212" t="s">
        <v>282</v>
      </c>
      <c r="AU580" s="212" t="s">
        <v>282</v>
      </c>
      <c r="AV580" s="212" t="s">
        <v>282</v>
      </c>
      <c r="AW580" s="212" t="s">
        <v>282</v>
      </c>
      <c r="AX580" s="212" t="s">
        <v>282</v>
      </c>
      <c r="AY580" s="212" t="s">
        <v>282</v>
      </c>
      <c r="AZ580" s="212" t="s">
        <v>282</v>
      </c>
      <c r="BA580" s="212" t="s">
        <v>282</v>
      </c>
      <c r="BB580" s="212" t="s">
        <v>282</v>
      </c>
      <c r="BC580" s="212" t="s">
        <v>282</v>
      </c>
      <c r="BD580" s="212" t="s">
        <v>282</v>
      </c>
      <c r="BE580" s="212" t="s">
        <v>282</v>
      </c>
    </row>
    <row r="581" spans="1:57" x14ac:dyDescent="0.25">
      <c r="A581" t="s">
        <v>9685</v>
      </c>
      <c r="B581" s="159" t="s">
        <v>282</v>
      </c>
      <c r="C581" t="s">
        <v>12595</v>
      </c>
      <c r="D581" t="s">
        <v>282</v>
      </c>
      <c r="E581" t="s">
        <v>12603</v>
      </c>
      <c r="F581" s="159" t="s">
        <v>183</v>
      </c>
      <c r="G581" s="159" t="s">
        <v>282</v>
      </c>
      <c r="H581" s="159" t="s">
        <v>10761</v>
      </c>
      <c r="I581" s="159" t="s">
        <v>11344</v>
      </c>
      <c r="J581" s="159">
        <v>1</v>
      </c>
      <c r="K581" s="159">
        <v>8</v>
      </c>
      <c r="L581" s="159" t="s">
        <v>12607</v>
      </c>
      <c r="M581" s="159" t="s">
        <v>10534</v>
      </c>
      <c r="N581" t="s">
        <v>672</v>
      </c>
      <c r="O581" s="161" t="s">
        <v>12598</v>
      </c>
      <c r="P581" s="161" t="s">
        <v>12600</v>
      </c>
      <c r="Q581" s="161" t="s">
        <v>182</v>
      </c>
      <c r="R581" s="161" t="s">
        <v>12602</v>
      </c>
      <c r="S581" s="159" t="s">
        <v>448</v>
      </c>
      <c r="T581" s="161" t="s">
        <v>12599</v>
      </c>
      <c r="U581" s="161">
        <v>1</v>
      </c>
      <c r="V581" s="159">
        <v>10</v>
      </c>
      <c r="W581" s="159" t="s">
        <v>12606</v>
      </c>
      <c r="X581" s="159" t="s">
        <v>12601</v>
      </c>
      <c r="Y581" s="159" t="s">
        <v>636</v>
      </c>
      <c r="Z581" s="159" t="s">
        <v>282</v>
      </c>
      <c r="AA581" s="159" t="s">
        <v>12604</v>
      </c>
      <c r="AB581" s="159" t="s">
        <v>282</v>
      </c>
      <c r="AC581" s="159" t="s">
        <v>282</v>
      </c>
      <c r="AD581" s="159" t="s">
        <v>282</v>
      </c>
      <c r="AE581" s="159" t="s">
        <v>282</v>
      </c>
      <c r="AF581" s="159" t="s">
        <v>282</v>
      </c>
      <c r="AG581">
        <v>10</v>
      </c>
      <c r="AH581" t="s">
        <v>282</v>
      </c>
      <c r="AI581" t="s">
        <v>282</v>
      </c>
      <c r="AJ581" s="212" t="s">
        <v>282</v>
      </c>
      <c r="AK581" s="212" t="s">
        <v>282</v>
      </c>
      <c r="AL581" s="212" t="s">
        <v>282</v>
      </c>
      <c r="AM581" s="212" t="s">
        <v>282</v>
      </c>
      <c r="AN581" s="212" t="s">
        <v>282</v>
      </c>
      <c r="AO581" s="212" t="s">
        <v>282</v>
      </c>
      <c r="AP581" s="212" t="s">
        <v>282</v>
      </c>
      <c r="AQ581" s="212" t="s">
        <v>282</v>
      </c>
      <c r="AR581" s="212" t="s">
        <v>282</v>
      </c>
      <c r="AS581" s="212" t="s">
        <v>282</v>
      </c>
      <c r="AT581" s="212" t="s">
        <v>282</v>
      </c>
      <c r="AU581" s="212" t="s">
        <v>282</v>
      </c>
      <c r="AV581" s="212" t="s">
        <v>282</v>
      </c>
      <c r="AW581" s="212" t="s">
        <v>282</v>
      </c>
      <c r="AX581" s="212" t="s">
        <v>282</v>
      </c>
      <c r="AY581" s="212" t="s">
        <v>282</v>
      </c>
      <c r="AZ581" s="212" t="s">
        <v>282</v>
      </c>
      <c r="BA581" s="212" t="s">
        <v>282</v>
      </c>
      <c r="BB581" s="212" t="s">
        <v>282</v>
      </c>
      <c r="BC581" s="212" t="s">
        <v>282</v>
      </c>
      <c r="BD581" s="212" t="s">
        <v>282</v>
      </c>
      <c r="BE581" s="212" t="s">
        <v>282</v>
      </c>
    </row>
    <row r="582" spans="1:57" s="212" customFormat="1" x14ac:dyDescent="0.25">
      <c r="A582" s="212" t="s">
        <v>9686</v>
      </c>
      <c r="B582" s="159" t="s">
        <v>282</v>
      </c>
      <c r="C582" s="212" t="s">
        <v>12595</v>
      </c>
      <c r="D582" s="212" t="s">
        <v>282</v>
      </c>
      <c r="E582" s="212" t="s">
        <v>15580</v>
      </c>
      <c r="F582" s="159" t="s">
        <v>183</v>
      </c>
      <c r="G582" s="159" t="s">
        <v>282</v>
      </c>
      <c r="H582" s="159" t="s">
        <v>10761</v>
      </c>
      <c r="I582" s="159" t="s">
        <v>11344</v>
      </c>
      <c r="J582" s="159">
        <v>1</v>
      </c>
      <c r="K582" s="159">
        <v>8</v>
      </c>
      <c r="L582" s="159" t="s">
        <v>273</v>
      </c>
      <c r="M582" s="159" t="s">
        <v>10534</v>
      </c>
      <c r="N582" s="212" t="s">
        <v>672</v>
      </c>
      <c r="O582" s="161" t="s">
        <v>12598</v>
      </c>
      <c r="P582" s="161" t="s">
        <v>15579</v>
      </c>
      <c r="Q582" s="161" t="s">
        <v>182</v>
      </c>
      <c r="R582" s="161" t="s">
        <v>12602</v>
      </c>
      <c r="S582" s="159" t="s">
        <v>448</v>
      </c>
      <c r="T582" s="161" t="s">
        <v>12599</v>
      </c>
      <c r="U582" s="161">
        <v>1</v>
      </c>
      <c r="V582" s="159">
        <v>10</v>
      </c>
      <c r="W582" s="159" t="s">
        <v>273</v>
      </c>
      <c r="X582" s="159" t="s">
        <v>12210</v>
      </c>
      <c r="Y582" s="212" t="s">
        <v>282</v>
      </c>
      <c r="Z582" s="212" t="s">
        <v>282</v>
      </c>
      <c r="AA582" s="212" t="s">
        <v>282</v>
      </c>
      <c r="AB582" s="212" t="s">
        <v>282</v>
      </c>
      <c r="AC582" s="212" t="s">
        <v>282</v>
      </c>
      <c r="AD582" s="212" t="s">
        <v>282</v>
      </c>
      <c r="AE582" s="212" t="s">
        <v>282</v>
      </c>
      <c r="AF582" s="212" t="s">
        <v>282</v>
      </c>
      <c r="AG582" s="212" t="s">
        <v>282</v>
      </c>
      <c r="AH582" s="212" t="s">
        <v>282</v>
      </c>
      <c r="AI582" s="212" t="s">
        <v>282</v>
      </c>
      <c r="AJ582" s="212" t="s">
        <v>282</v>
      </c>
      <c r="AK582" s="212" t="s">
        <v>282</v>
      </c>
      <c r="AL582" s="212" t="s">
        <v>282</v>
      </c>
      <c r="AM582" s="212" t="s">
        <v>282</v>
      </c>
      <c r="AN582" s="212" t="s">
        <v>282</v>
      </c>
      <c r="AO582" s="212" t="s">
        <v>282</v>
      </c>
      <c r="AP582" s="212" t="s">
        <v>282</v>
      </c>
      <c r="AQ582" s="212" t="s">
        <v>282</v>
      </c>
      <c r="AR582" s="212" t="s">
        <v>282</v>
      </c>
      <c r="AS582" s="212" t="s">
        <v>282</v>
      </c>
      <c r="AT582" s="212" t="s">
        <v>282</v>
      </c>
      <c r="AU582" s="212" t="s">
        <v>282</v>
      </c>
      <c r="AV582" s="212" t="s">
        <v>282</v>
      </c>
      <c r="AW582" s="212" t="s">
        <v>282</v>
      </c>
      <c r="AX582" s="212" t="s">
        <v>282</v>
      </c>
      <c r="AY582" s="212" t="s">
        <v>282</v>
      </c>
      <c r="AZ582" s="212" t="s">
        <v>282</v>
      </c>
      <c r="BA582" s="212" t="s">
        <v>282</v>
      </c>
      <c r="BB582" s="212" t="s">
        <v>282</v>
      </c>
      <c r="BC582" s="212" t="s">
        <v>282</v>
      </c>
      <c r="BD582" s="212" t="s">
        <v>282</v>
      </c>
      <c r="BE582" s="212" t="s">
        <v>282</v>
      </c>
    </row>
    <row r="583" spans="1:57" x14ac:dyDescent="0.25">
      <c r="A583" t="s">
        <v>501</v>
      </c>
      <c r="B583" s="159" t="s">
        <v>282</v>
      </c>
      <c r="C583" t="s">
        <v>263</v>
      </c>
      <c r="D583" t="s">
        <v>282</v>
      </c>
      <c r="E583" t="s">
        <v>282</v>
      </c>
      <c r="F583" s="159" t="s">
        <v>282</v>
      </c>
      <c r="G583" s="159" t="s">
        <v>282</v>
      </c>
      <c r="H583" s="159" t="s">
        <v>10507</v>
      </c>
      <c r="I583" s="159" t="s">
        <v>11286</v>
      </c>
      <c r="J583" s="159">
        <v>21</v>
      </c>
      <c r="K583" s="159">
        <v>4</v>
      </c>
      <c r="L583" s="159" t="s">
        <v>12608</v>
      </c>
      <c r="M583" s="159" t="s">
        <v>273</v>
      </c>
      <c r="N583" s="159" t="s">
        <v>790</v>
      </c>
      <c r="O583" s="161" t="s">
        <v>282</v>
      </c>
      <c r="P583" s="161" t="s">
        <v>282</v>
      </c>
      <c r="Q583" s="161" t="s">
        <v>282</v>
      </c>
      <c r="R583" s="161" t="s">
        <v>282</v>
      </c>
      <c r="S583" s="161" t="s">
        <v>10507</v>
      </c>
      <c r="T583" s="161" t="s">
        <v>273</v>
      </c>
      <c r="U583" s="161">
        <v>21</v>
      </c>
      <c r="V583" s="159">
        <v>4</v>
      </c>
      <c r="W583" s="159" t="s">
        <v>273</v>
      </c>
      <c r="X583" s="159" t="s">
        <v>273</v>
      </c>
      <c r="Y583" s="212" t="s">
        <v>282</v>
      </c>
      <c r="Z583" s="212" t="s">
        <v>282</v>
      </c>
      <c r="AA583" s="212" t="s">
        <v>282</v>
      </c>
      <c r="AB583" s="212" t="s">
        <v>282</v>
      </c>
      <c r="AC583" s="212" t="s">
        <v>282</v>
      </c>
      <c r="AD583" s="212" t="s">
        <v>282</v>
      </c>
      <c r="AE583" s="212" t="s">
        <v>282</v>
      </c>
      <c r="AF583" s="212" t="s">
        <v>282</v>
      </c>
      <c r="AG583" s="212" t="s">
        <v>282</v>
      </c>
      <c r="AH583" s="212" t="s">
        <v>282</v>
      </c>
      <c r="AI583" s="212" t="s">
        <v>282</v>
      </c>
      <c r="AJ583" s="212" t="s">
        <v>282</v>
      </c>
      <c r="AK583" s="212" t="s">
        <v>282</v>
      </c>
      <c r="AL583" s="212" t="s">
        <v>282</v>
      </c>
      <c r="AM583" s="212" t="s">
        <v>282</v>
      </c>
      <c r="AN583" s="212" t="s">
        <v>282</v>
      </c>
      <c r="AO583" s="212" t="s">
        <v>282</v>
      </c>
      <c r="AP583" s="212" t="s">
        <v>282</v>
      </c>
      <c r="AQ583" s="212" t="s">
        <v>282</v>
      </c>
      <c r="AR583" s="212" t="s">
        <v>282</v>
      </c>
      <c r="AS583" s="212" t="s">
        <v>282</v>
      </c>
      <c r="AT583" s="212" t="s">
        <v>282</v>
      </c>
      <c r="AU583" s="212" t="s">
        <v>282</v>
      </c>
      <c r="AV583" s="212" t="s">
        <v>282</v>
      </c>
      <c r="AW583" s="212" t="s">
        <v>282</v>
      </c>
      <c r="AX583" s="212" t="s">
        <v>282</v>
      </c>
      <c r="AY583" s="212" t="s">
        <v>282</v>
      </c>
      <c r="AZ583" s="212" t="s">
        <v>282</v>
      </c>
      <c r="BA583" s="212" t="s">
        <v>282</v>
      </c>
      <c r="BB583" s="212" t="s">
        <v>282</v>
      </c>
      <c r="BC583" s="212" t="s">
        <v>282</v>
      </c>
      <c r="BD583" s="212" t="s">
        <v>282</v>
      </c>
      <c r="BE583" s="212" t="s">
        <v>282</v>
      </c>
    </row>
    <row r="584" spans="1:57" x14ac:dyDescent="0.25">
      <c r="A584" t="s">
        <v>879</v>
      </c>
      <c r="B584" s="159" t="s">
        <v>11980</v>
      </c>
      <c r="C584" t="s">
        <v>246</v>
      </c>
      <c r="D584" t="s">
        <v>282</v>
      </c>
      <c r="E584" t="s">
        <v>12615</v>
      </c>
      <c r="F584" s="159" t="s">
        <v>282</v>
      </c>
      <c r="G584" s="159" t="s">
        <v>282</v>
      </c>
      <c r="H584" s="159" t="s">
        <v>10507</v>
      </c>
      <c r="I584" s="159" t="s">
        <v>406</v>
      </c>
      <c r="J584" s="159">
        <v>7</v>
      </c>
      <c r="K584" s="159">
        <v>9</v>
      </c>
      <c r="L584" s="159" t="s">
        <v>273</v>
      </c>
      <c r="M584" s="159" t="s">
        <v>273</v>
      </c>
      <c r="N584" s="159" t="s">
        <v>790</v>
      </c>
      <c r="O584" s="161" t="s">
        <v>282</v>
      </c>
      <c r="P584" s="161" t="s">
        <v>12616</v>
      </c>
      <c r="Q584" s="161" t="s">
        <v>282</v>
      </c>
      <c r="R584" s="161" t="s">
        <v>282</v>
      </c>
      <c r="S584" s="161" t="s">
        <v>10507</v>
      </c>
      <c r="T584" s="161" t="s">
        <v>10828</v>
      </c>
      <c r="U584" s="161">
        <v>7</v>
      </c>
      <c r="V584" s="159">
        <v>9</v>
      </c>
      <c r="W584" s="159" t="s">
        <v>273</v>
      </c>
      <c r="X584" s="159" t="s">
        <v>273</v>
      </c>
      <c r="Y584" s="212" t="s">
        <v>282</v>
      </c>
      <c r="Z584" s="212" t="s">
        <v>282</v>
      </c>
      <c r="AA584" s="212" t="s">
        <v>282</v>
      </c>
      <c r="AB584" s="212" t="s">
        <v>282</v>
      </c>
      <c r="AC584" s="212" t="s">
        <v>282</v>
      </c>
      <c r="AD584" s="212" t="s">
        <v>282</v>
      </c>
      <c r="AE584" s="212" t="s">
        <v>282</v>
      </c>
      <c r="AF584" s="212" t="s">
        <v>282</v>
      </c>
      <c r="AG584" s="212" t="s">
        <v>282</v>
      </c>
      <c r="AH584" s="212" t="s">
        <v>282</v>
      </c>
      <c r="AI584" s="212" t="s">
        <v>282</v>
      </c>
      <c r="AJ584" s="212" t="s">
        <v>282</v>
      </c>
      <c r="AK584" s="212" t="s">
        <v>282</v>
      </c>
      <c r="AL584" s="212" t="s">
        <v>282</v>
      </c>
      <c r="AM584" s="212" t="s">
        <v>282</v>
      </c>
      <c r="AN584" s="212" t="s">
        <v>282</v>
      </c>
      <c r="AO584" s="212" t="s">
        <v>282</v>
      </c>
      <c r="AP584" s="212" t="s">
        <v>282</v>
      </c>
      <c r="AQ584" s="212" t="s">
        <v>282</v>
      </c>
      <c r="AR584" s="212" t="s">
        <v>282</v>
      </c>
      <c r="AS584" s="212" t="s">
        <v>282</v>
      </c>
      <c r="AT584" s="212" t="s">
        <v>282</v>
      </c>
      <c r="AU584" s="212" t="s">
        <v>282</v>
      </c>
      <c r="AV584" s="212" t="s">
        <v>282</v>
      </c>
      <c r="AW584" s="212" t="s">
        <v>282</v>
      </c>
      <c r="AX584" s="212" t="s">
        <v>282</v>
      </c>
      <c r="AY584" s="212" t="s">
        <v>282</v>
      </c>
      <c r="AZ584" s="212" t="s">
        <v>282</v>
      </c>
      <c r="BA584" s="212" t="s">
        <v>282</v>
      </c>
      <c r="BB584" s="212" t="s">
        <v>282</v>
      </c>
      <c r="BC584" s="212" t="s">
        <v>282</v>
      </c>
      <c r="BD584" s="212" t="s">
        <v>282</v>
      </c>
      <c r="BE584" s="212" t="s">
        <v>282</v>
      </c>
    </row>
    <row r="585" spans="1:57" s="212" customFormat="1" x14ac:dyDescent="0.25">
      <c r="A585" s="212" t="s">
        <v>9309</v>
      </c>
      <c r="B585" s="159" t="s">
        <v>15584</v>
      </c>
      <c r="C585" s="212" t="s">
        <v>6916</v>
      </c>
      <c r="D585" s="212" t="s">
        <v>14663</v>
      </c>
      <c r="E585" s="212" t="s">
        <v>15593</v>
      </c>
      <c r="F585" s="159" t="s">
        <v>182</v>
      </c>
      <c r="G585" s="289" t="s">
        <v>15585</v>
      </c>
      <c r="H585" s="159" t="s">
        <v>448</v>
      </c>
      <c r="I585" s="159" t="s">
        <v>15586</v>
      </c>
      <c r="J585" s="159">
        <v>1</v>
      </c>
      <c r="K585" s="159">
        <v>4</v>
      </c>
      <c r="L585" s="159" t="s">
        <v>273</v>
      </c>
      <c r="M585" s="159" t="s">
        <v>12563</v>
      </c>
      <c r="N585" s="159" t="s">
        <v>811</v>
      </c>
      <c r="O585" s="161" t="s">
        <v>282</v>
      </c>
      <c r="P585" s="161" t="s">
        <v>15594</v>
      </c>
      <c r="Q585" s="161" t="s">
        <v>282</v>
      </c>
      <c r="R585" s="161" t="s">
        <v>282</v>
      </c>
      <c r="S585" s="161" t="s">
        <v>10507</v>
      </c>
      <c r="T585" s="161" t="s">
        <v>273</v>
      </c>
      <c r="U585" s="161" t="s">
        <v>273</v>
      </c>
      <c r="V585" s="159">
        <v>4</v>
      </c>
      <c r="W585" s="159" t="s">
        <v>273</v>
      </c>
      <c r="X585" s="159" t="s">
        <v>10735</v>
      </c>
      <c r="Y585" s="212" t="s">
        <v>282</v>
      </c>
      <c r="Z585" s="212" t="s">
        <v>282</v>
      </c>
      <c r="AA585" s="212" t="s">
        <v>282</v>
      </c>
      <c r="AB585" s="212" t="s">
        <v>282</v>
      </c>
      <c r="AC585" s="212" t="s">
        <v>282</v>
      </c>
      <c r="AD585" s="212" t="s">
        <v>282</v>
      </c>
      <c r="AE585" s="212" t="s">
        <v>282</v>
      </c>
      <c r="AF585" s="212" t="s">
        <v>282</v>
      </c>
      <c r="AG585" s="212" t="s">
        <v>282</v>
      </c>
      <c r="AH585" s="212" t="s">
        <v>282</v>
      </c>
      <c r="AI585" s="212" t="s">
        <v>282</v>
      </c>
      <c r="AJ585" s="212" t="s">
        <v>282</v>
      </c>
      <c r="AK585" s="212" t="s">
        <v>282</v>
      </c>
      <c r="AL585" s="212" t="s">
        <v>282</v>
      </c>
      <c r="AM585" s="212" t="s">
        <v>282</v>
      </c>
      <c r="AN585" s="212" t="s">
        <v>282</v>
      </c>
      <c r="AO585" s="212" t="s">
        <v>282</v>
      </c>
      <c r="AP585" s="212" t="s">
        <v>282</v>
      </c>
      <c r="AQ585" s="212" t="s">
        <v>282</v>
      </c>
      <c r="AR585" s="212" t="s">
        <v>282</v>
      </c>
      <c r="AS585" s="212" t="s">
        <v>282</v>
      </c>
      <c r="AT585" s="212" t="s">
        <v>282</v>
      </c>
      <c r="AU585" s="212" t="s">
        <v>282</v>
      </c>
      <c r="AV585" s="212" t="s">
        <v>282</v>
      </c>
      <c r="AW585" s="212" t="s">
        <v>282</v>
      </c>
      <c r="AX585" s="212" t="s">
        <v>282</v>
      </c>
      <c r="AY585" s="212" t="s">
        <v>282</v>
      </c>
      <c r="AZ585" s="212" t="s">
        <v>282</v>
      </c>
      <c r="BA585" s="212" t="s">
        <v>282</v>
      </c>
      <c r="BB585" s="212" t="s">
        <v>282</v>
      </c>
      <c r="BC585" s="212" t="s">
        <v>282</v>
      </c>
      <c r="BD585" s="212" t="s">
        <v>282</v>
      </c>
      <c r="BE585" s="212" t="s">
        <v>282</v>
      </c>
    </row>
    <row r="586" spans="1:57" s="212" customFormat="1" x14ac:dyDescent="0.25">
      <c r="A586" s="212" t="s">
        <v>3948</v>
      </c>
      <c r="B586" s="159" t="s">
        <v>16346</v>
      </c>
      <c r="C586" s="212" t="s">
        <v>256</v>
      </c>
      <c r="D586" s="212" t="s">
        <v>282</v>
      </c>
      <c r="E586" s="212" t="s">
        <v>282</v>
      </c>
      <c r="F586" s="159" t="s">
        <v>282</v>
      </c>
      <c r="G586" s="289" t="s">
        <v>282</v>
      </c>
      <c r="H586" s="159" t="s">
        <v>10507</v>
      </c>
      <c r="I586" s="159" t="s">
        <v>10508</v>
      </c>
      <c r="J586" s="159">
        <v>7</v>
      </c>
      <c r="K586" s="159">
        <v>5</v>
      </c>
      <c r="L586" s="159" t="s">
        <v>10799</v>
      </c>
      <c r="M586" s="159" t="s">
        <v>273</v>
      </c>
      <c r="N586" s="159" t="s">
        <v>263</v>
      </c>
      <c r="O586" s="161" t="s">
        <v>282</v>
      </c>
      <c r="P586" s="161" t="s">
        <v>282</v>
      </c>
      <c r="Q586" s="161" t="s">
        <v>282</v>
      </c>
      <c r="R586" s="161" t="s">
        <v>282</v>
      </c>
      <c r="S586" s="161" t="s">
        <v>10507</v>
      </c>
      <c r="T586" s="161" t="s">
        <v>4317</v>
      </c>
      <c r="U586" s="161">
        <v>21</v>
      </c>
      <c r="V586" s="159">
        <v>5</v>
      </c>
      <c r="W586" s="159" t="s">
        <v>14302</v>
      </c>
      <c r="X586" s="159" t="s">
        <v>273</v>
      </c>
      <c r="Y586" s="212" t="s">
        <v>282</v>
      </c>
      <c r="Z586" s="212" t="s">
        <v>282</v>
      </c>
      <c r="AA586" s="212" t="s">
        <v>282</v>
      </c>
      <c r="AB586" s="212" t="s">
        <v>282</v>
      </c>
      <c r="AC586" s="212" t="s">
        <v>282</v>
      </c>
      <c r="AD586" s="212" t="s">
        <v>282</v>
      </c>
      <c r="AE586" s="212" t="s">
        <v>282</v>
      </c>
      <c r="AF586" s="212" t="s">
        <v>282</v>
      </c>
      <c r="AG586" s="212" t="s">
        <v>282</v>
      </c>
      <c r="AH586" s="212" t="s">
        <v>282</v>
      </c>
      <c r="AI586" s="212" t="s">
        <v>282</v>
      </c>
      <c r="AJ586" s="212" t="s">
        <v>282</v>
      </c>
      <c r="AK586" s="212" t="s">
        <v>282</v>
      </c>
      <c r="AL586" s="212" t="s">
        <v>282</v>
      </c>
      <c r="AM586" s="212" t="s">
        <v>282</v>
      </c>
      <c r="AN586" s="212" t="s">
        <v>282</v>
      </c>
      <c r="AO586" s="212" t="s">
        <v>282</v>
      </c>
      <c r="AP586" s="212" t="s">
        <v>282</v>
      </c>
      <c r="AQ586" s="212" t="s">
        <v>282</v>
      </c>
      <c r="AR586" s="212" t="s">
        <v>282</v>
      </c>
      <c r="AS586" s="212" t="s">
        <v>282</v>
      </c>
      <c r="AT586" s="212" t="s">
        <v>282</v>
      </c>
      <c r="AU586" s="212" t="s">
        <v>282</v>
      </c>
      <c r="AV586" s="212" t="s">
        <v>282</v>
      </c>
      <c r="AW586" s="212" t="s">
        <v>282</v>
      </c>
      <c r="AX586" s="212" t="s">
        <v>282</v>
      </c>
      <c r="AY586" s="212" t="s">
        <v>282</v>
      </c>
      <c r="AZ586" s="212" t="s">
        <v>282</v>
      </c>
      <c r="BA586" s="212" t="s">
        <v>282</v>
      </c>
      <c r="BB586" s="212" t="s">
        <v>282</v>
      </c>
      <c r="BC586" s="212" t="s">
        <v>282</v>
      </c>
      <c r="BD586" s="212" t="s">
        <v>282</v>
      </c>
      <c r="BE586" s="212" t="s">
        <v>282</v>
      </c>
    </row>
    <row r="587" spans="1:57" s="212" customFormat="1" x14ac:dyDescent="0.25">
      <c r="A587" s="212" t="s">
        <v>433</v>
      </c>
      <c r="B587" s="159" t="s">
        <v>282</v>
      </c>
      <c r="C587" s="212" t="s">
        <v>246</v>
      </c>
      <c r="D587" s="212" t="s">
        <v>282</v>
      </c>
      <c r="E587" s="212" t="s">
        <v>282</v>
      </c>
      <c r="F587" s="159" t="s">
        <v>282</v>
      </c>
      <c r="G587" s="289" t="s">
        <v>282</v>
      </c>
      <c r="H587" s="159" t="s">
        <v>10507</v>
      </c>
      <c r="I587" s="159" t="s">
        <v>12535</v>
      </c>
      <c r="J587" s="159" t="s">
        <v>273</v>
      </c>
      <c r="K587" s="159">
        <v>6</v>
      </c>
      <c r="L587" s="159" t="s">
        <v>16320</v>
      </c>
      <c r="M587" s="159" t="s">
        <v>273</v>
      </c>
      <c r="N587" s="159" t="s">
        <v>252</v>
      </c>
      <c r="O587" s="161" t="s">
        <v>282</v>
      </c>
      <c r="P587" s="161" t="s">
        <v>282</v>
      </c>
      <c r="Q587" s="161" t="s">
        <v>282</v>
      </c>
      <c r="R587" s="161" t="s">
        <v>282</v>
      </c>
      <c r="S587" s="161" t="s">
        <v>10507</v>
      </c>
      <c r="T587" s="161" t="s">
        <v>16321</v>
      </c>
      <c r="U587" s="161" t="s">
        <v>273</v>
      </c>
      <c r="V587" s="159">
        <v>6</v>
      </c>
      <c r="W587" s="159" t="s">
        <v>273</v>
      </c>
      <c r="X587" s="159" t="s">
        <v>273</v>
      </c>
      <c r="Y587" s="159" t="s">
        <v>790</v>
      </c>
      <c r="Z587" s="159" t="s">
        <v>282</v>
      </c>
      <c r="AA587" s="159" t="s">
        <v>282</v>
      </c>
      <c r="AB587" s="159" t="s">
        <v>282</v>
      </c>
      <c r="AC587" s="159" t="s">
        <v>282</v>
      </c>
      <c r="AD587" s="159" t="s">
        <v>10507</v>
      </c>
      <c r="AE587" s="159" t="s">
        <v>273</v>
      </c>
      <c r="AF587" s="159" t="s">
        <v>273</v>
      </c>
      <c r="AG587" s="212">
        <v>6</v>
      </c>
      <c r="AH587" s="212" t="s">
        <v>273</v>
      </c>
      <c r="AI587" s="212" t="s">
        <v>273</v>
      </c>
      <c r="AJ587" s="212" t="s">
        <v>282</v>
      </c>
      <c r="AK587" s="212" t="s">
        <v>282</v>
      </c>
      <c r="AL587" s="212" t="s">
        <v>282</v>
      </c>
      <c r="AM587" s="212" t="s">
        <v>282</v>
      </c>
      <c r="AN587" s="212" t="s">
        <v>282</v>
      </c>
      <c r="AO587" s="212" t="s">
        <v>282</v>
      </c>
      <c r="AP587" s="212" t="s">
        <v>282</v>
      </c>
      <c r="AQ587" s="212" t="s">
        <v>282</v>
      </c>
      <c r="AR587" s="212" t="s">
        <v>282</v>
      </c>
      <c r="AS587" s="212" t="s">
        <v>282</v>
      </c>
      <c r="AT587" s="212" t="s">
        <v>282</v>
      </c>
      <c r="AU587" s="212" t="s">
        <v>282</v>
      </c>
      <c r="AV587" s="212" t="s">
        <v>282</v>
      </c>
      <c r="AW587" s="212" t="s">
        <v>282</v>
      </c>
      <c r="AX587" s="212" t="s">
        <v>282</v>
      </c>
      <c r="AY587" s="212" t="s">
        <v>282</v>
      </c>
      <c r="AZ587" s="212" t="s">
        <v>282</v>
      </c>
      <c r="BA587" s="212" t="s">
        <v>282</v>
      </c>
      <c r="BB587" s="212" t="s">
        <v>282</v>
      </c>
      <c r="BC587" s="212" t="s">
        <v>282</v>
      </c>
      <c r="BD587" s="212" t="s">
        <v>282</v>
      </c>
      <c r="BE587" s="212" t="s">
        <v>282</v>
      </c>
    </row>
    <row r="588" spans="1:57" x14ac:dyDescent="0.25">
      <c r="A588" t="s">
        <v>502</v>
      </c>
      <c r="B588" s="159" t="s">
        <v>282</v>
      </c>
      <c r="C588" t="s">
        <v>263</v>
      </c>
      <c r="D588" t="s">
        <v>282</v>
      </c>
      <c r="E588" t="s">
        <v>282</v>
      </c>
      <c r="F588" s="159" t="s">
        <v>282</v>
      </c>
      <c r="G588" s="159" t="s">
        <v>282</v>
      </c>
      <c r="H588" s="159" t="s">
        <v>10507</v>
      </c>
      <c r="I588" s="159" t="s">
        <v>12621</v>
      </c>
      <c r="J588" s="159" t="s">
        <v>273</v>
      </c>
      <c r="K588" s="159">
        <v>5</v>
      </c>
      <c r="L588" s="159" t="s">
        <v>273</v>
      </c>
      <c r="M588" s="159" t="s">
        <v>273</v>
      </c>
      <c r="N588" s="159" t="s">
        <v>790</v>
      </c>
      <c r="O588" s="161" t="s">
        <v>282</v>
      </c>
      <c r="P588" s="161" t="s">
        <v>282</v>
      </c>
      <c r="Q588" s="161" t="s">
        <v>282</v>
      </c>
      <c r="R588" s="161" t="s">
        <v>282</v>
      </c>
      <c r="S588" s="161" t="s">
        <v>10507</v>
      </c>
      <c r="T588" s="161" t="s">
        <v>273</v>
      </c>
      <c r="U588" s="161" t="s">
        <v>273</v>
      </c>
      <c r="V588" s="159">
        <v>5</v>
      </c>
      <c r="W588" s="159" t="s">
        <v>273</v>
      </c>
      <c r="X588" s="159" t="s">
        <v>273</v>
      </c>
      <c r="Y588" s="212" t="s">
        <v>282</v>
      </c>
      <c r="Z588" s="212" t="s">
        <v>282</v>
      </c>
      <c r="AA588" s="212" t="s">
        <v>282</v>
      </c>
      <c r="AB588" s="212" t="s">
        <v>282</v>
      </c>
      <c r="AC588" s="212" t="s">
        <v>282</v>
      </c>
      <c r="AD588" s="212" t="s">
        <v>282</v>
      </c>
      <c r="AE588" s="212" t="s">
        <v>282</v>
      </c>
      <c r="AF588" s="212" t="s">
        <v>282</v>
      </c>
      <c r="AG588" s="212" t="s">
        <v>282</v>
      </c>
      <c r="AH588" s="212" t="s">
        <v>282</v>
      </c>
      <c r="AI588" s="212" t="s">
        <v>282</v>
      </c>
      <c r="AJ588" s="212" t="s">
        <v>282</v>
      </c>
      <c r="AK588" s="212" t="s">
        <v>282</v>
      </c>
      <c r="AL588" s="212" t="s">
        <v>282</v>
      </c>
      <c r="AM588" s="212" t="s">
        <v>282</v>
      </c>
      <c r="AN588" s="212" t="s">
        <v>282</v>
      </c>
      <c r="AO588" s="212" t="s">
        <v>282</v>
      </c>
      <c r="AP588" s="212" t="s">
        <v>282</v>
      </c>
      <c r="AQ588" s="212" t="s">
        <v>282</v>
      </c>
      <c r="AR588" s="212" t="s">
        <v>282</v>
      </c>
      <c r="AS588" s="212" t="s">
        <v>282</v>
      </c>
      <c r="AT588" s="212" t="s">
        <v>282</v>
      </c>
      <c r="AU588" s="212" t="s">
        <v>282</v>
      </c>
      <c r="AV588" s="212" t="s">
        <v>282</v>
      </c>
      <c r="AW588" s="212" t="s">
        <v>282</v>
      </c>
      <c r="AX588" s="212" t="s">
        <v>282</v>
      </c>
      <c r="AY588" s="212" t="s">
        <v>282</v>
      </c>
      <c r="AZ588" s="212" t="s">
        <v>282</v>
      </c>
      <c r="BA588" s="212" t="s">
        <v>282</v>
      </c>
      <c r="BB588" s="212" t="s">
        <v>282</v>
      </c>
      <c r="BC588" s="212" t="s">
        <v>282</v>
      </c>
      <c r="BD588" s="212" t="s">
        <v>282</v>
      </c>
      <c r="BE588" s="212" t="s">
        <v>282</v>
      </c>
    </row>
    <row r="589" spans="1:57" s="212" customFormat="1" x14ac:dyDescent="0.25">
      <c r="A589" s="212" t="s">
        <v>8749</v>
      </c>
      <c r="B589" s="159" t="s">
        <v>282</v>
      </c>
      <c r="C589" s="212" t="s">
        <v>8597</v>
      </c>
      <c r="D589" s="212" t="s">
        <v>282</v>
      </c>
      <c r="E589" s="212" t="s">
        <v>15604</v>
      </c>
      <c r="F589" s="159" t="s">
        <v>183</v>
      </c>
      <c r="G589" s="159" t="s">
        <v>282</v>
      </c>
      <c r="H589" s="159" t="s">
        <v>10761</v>
      </c>
      <c r="I589" s="159" t="s">
        <v>10762</v>
      </c>
      <c r="J589" s="159">
        <v>1</v>
      </c>
      <c r="K589" s="159">
        <v>6</v>
      </c>
      <c r="L589" s="159" t="s">
        <v>273</v>
      </c>
      <c r="M589" s="159" t="s">
        <v>10534</v>
      </c>
      <c r="N589" s="159" t="s">
        <v>636</v>
      </c>
      <c r="O589" s="161" t="s">
        <v>282</v>
      </c>
      <c r="P589" s="161" t="s">
        <v>15603</v>
      </c>
      <c r="Q589" s="161" t="s">
        <v>282</v>
      </c>
      <c r="R589" s="161" t="s">
        <v>282</v>
      </c>
      <c r="S589" s="161" t="s">
        <v>282</v>
      </c>
      <c r="T589" s="161" t="s">
        <v>282</v>
      </c>
      <c r="U589" s="161" t="s">
        <v>282</v>
      </c>
      <c r="V589" s="159">
        <v>6</v>
      </c>
      <c r="W589" s="159" t="s">
        <v>282</v>
      </c>
      <c r="X589" s="159" t="s">
        <v>282</v>
      </c>
      <c r="Y589" s="212" t="s">
        <v>282</v>
      </c>
      <c r="Z589" s="212" t="s">
        <v>282</v>
      </c>
      <c r="AA589" s="212" t="s">
        <v>282</v>
      </c>
      <c r="AB589" s="212" t="s">
        <v>282</v>
      </c>
      <c r="AC589" s="212" t="s">
        <v>282</v>
      </c>
      <c r="AD589" s="212" t="s">
        <v>282</v>
      </c>
      <c r="AE589" s="212" t="s">
        <v>282</v>
      </c>
      <c r="AF589" s="212" t="s">
        <v>282</v>
      </c>
      <c r="AG589" s="212" t="s">
        <v>282</v>
      </c>
      <c r="AH589" s="212" t="s">
        <v>282</v>
      </c>
      <c r="AI589" s="212" t="s">
        <v>282</v>
      </c>
      <c r="AJ589" s="212" t="s">
        <v>282</v>
      </c>
      <c r="AK589" s="212" t="s">
        <v>282</v>
      </c>
      <c r="AL589" s="212" t="s">
        <v>282</v>
      </c>
      <c r="AM589" s="212" t="s">
        <v>282</v>
      </c>
      <c r="AN589" s="212" t="s">
        <v>282</v>
      </c>
      <c r="AO589" s="212" t="s">
        <v>282</v>
      </c>
      <c r="AP589" s="212" t="s">
        <v>282</v>
      </c>
      <c r="AQ589" s="212" t="s">
        <v>282</v>
      </c>
      <c r="AR589" s="212" t="s">
        <v>282</v>
      </c>
      <c r="AS589" s="212" t="s">
        <v>282</v>
      </c>
      <c r="AT589" s="212" t="s">
        <v>282</v>
      </c>
      <c r="AU589" s="212" t="s">
        <v>282</v>
      </c>
      <c r="AV589" s="212" t="s">
        <v>282</v>
      </c>
      <c r="AW589" s="212" t="s">
        <v>282</v>
      </c>
      <c r="AX589" s="212" t="s">
        <v>282</v>
      </c>
      <c r="AY589" s="212" t="s">
        <v>282</v>
      </c>
      <c r="AZ589" s="212" t="s">
        <v>282</v>
      </c>
      <c r="BA589" s="212" t="s">
        <v>282</v>
      </c>
      <c r="BB589" s="212" t="s">
        <v>282</v>
      </c>
      <c r="BC589" s="212" t="s">
        <v>282</v>
      </c>
      <c r="BD589" s="212" t="s">
        <v>282</v>
      </c>
      <c r="BE589" s="212" t="s">
        <v>282</v>
      </c>
    </row>
    <row r="590" spans="1:57" s="212" customFormat="1" x14ac:dyDescent="0.25">
      <c r="A590" s="212" t="s">
        <v>17466</v>
      </c>
      <c r="B590" s="159" t="s">
        <v>15609</v>
      </c>
      <c r="C590" s="212" t="s">
        <v>10476</v>
      </c>
      <c r="D590" s="212" t="s">
        <v>11033</v>
      </c>
      <c r="E590" s="212" t="s">
        <v>15608</v>
      </c>
      <c r="F590" s="159" t="s">
        <v>182</v>
      </c>
      <c r="G590" s="159" t="s">
        <v>273</v>
      </c>
      <c r="H590" s="159" t="s">
        <v>448</v>
      </c>
      <c r="I590" s="159" t="s">
        <v>15610</v>
      </c>
      <c r="J590" s="159">
        <v>3</v>
      </c>
      <c r="K590" s="159">
        <v>12</v>
      </c>
      <c r="L590" s="159" t="s">
        <v>15615</v>
      </c>
      <c r="M590" s="159" t="s">
        <v>13448</v>
      </c>
      <c r="N590" s="212" t="s">
        <v>10476</v>
      </c>
      <c r="O590" s="212" t="s">
        <v>11033</v>
      </c>
      <c r="P590" s="212" t="s">
        <v>15608</v>
      </c>
      <c r="Q590" s="159" t="s">
        <v>182</v>
      </c>
      <c r="R590" s="161" t="s">
        <v>273</v>
      </c>
      <c r="S590" s="159" t="s">
        <v>448</v>
      </c>
      <c r="T590" s="161" t="s">
        <v>15611</v>
      </c>
      <c r="U590" s="161">
        <v>2</v>
      </c>
      <c r="V590" s="159">
        <v>12</v>
      </c>
      <c r="W590" s="159" t="s">
        <v>15616</v>
      </c>
      <c r="X590" s="159" t="s">
        <v>13448</v>
      </c>
      <c r="Y590" s="212" t="s">
        <v>282</v>
      </c>
      <c r="Z590" s="212" t="s">
        <v>282</v>
      </c>
      <c r="AA590" s="212" t="s">
        <v>282</v>
      </c>
      <c r="AB590" s="212" t="s">
        <v>282</v>
      </c>
      <c r="AC590" s="212" t="s">
        <v>282</v>
      </c>
      <c r="AD590" s="212" t="s">
        <v>282</v>
      </c>
      <c r="AE590" s="212" t="s">
        <v>282</v>
      </c>
      <c r="AF590" s="212" t="s">
        <v>282</v>
      </c>
      <c r="AG590" s="212" t="s">
        <v>282</v>
      </c>
      <c r="AH590" s="212" t="s">
        <v>282</v>
      </c>
      <c r="AI590" s="212" t="s">
        <v>282</v>
      </c>
      <c r="AJ590" s="212" t="s">
        <v>282</v>
      </c>
      <c r="AK590" s="212" t="s">
        <v>282</v>
      </c>
      <c r="AL590" s="212" t="s">
        <v>282</v>
      </c>
      <c r="AM590" s="212" t="s">
        <v>282</v>
      </c>
      <c r="AN590" s="212" t="s">
        <v>282</v>
      </c>
      <c r="AO590" s="212" t="s">
        <v>282</v>
      </c>
      <c r="AP590" s="212" t="s">
        <v>282</v>
      </c>
      <c r="AQ590" s="212" t="s">
        <v>282</v>
      </c>
      <c r="AR590" s="212" t="s">
        <v>282</v>
      </c>
      <c r="AS590" s="212" t="s">
        <v>282</v>
      </c>
      <c r="AT590" s="212" t="s">
        <v>282</v>
      </c>
      <c r="AU590" s="212" t="s">
        <v>282</v>
      </c>
      <c r="AV590" s="212" t="s">
        <v>282</v>
      </c>
      <c r="AW590" s="212" t="s">
        <v>282</v>
      </c>
      <c r="AX590" s="212" t="s">
        <v>282</v>
      </c>
      <c r="AY590" s="212" t="s">
        <v>282</v>
      </c>
      <c r="AZ590" s="212" t="s">
        <v>282</v>
      </c>
      <c r="BA590" s="212" t="s">
        <v>282</v>
      </c>
      <c r="BB590" s="212" t="s">
        <v>282</v>
      </c>
      <c r="BC590" s="212" t="s">
        <v>282</v>
      </c>
      <c r="BD590" s="212" t="s">
        <v>282</v>
      </c>
      <c r="BE590" s="212" t="s">
        <v>282</v>
      </c>
    </row>
    <row r="591" spans="1:57" x14ac:dyDescent="0.25">
      <c r="A591" t="s">
        <v>4421</v>
      </c>
      <c r="B591" s="159" t="s">
        <v>12632</v>
      </c>
      <c r="C591" t="s">
        <v>12625</v>
      </c>
      <c r="D591" t="s">
        <v>282</v>
      </c>
      <c r="E591" t="s">
        <v>12628</v>
      </c>
      <c r="F591" s="159" t="s">
        <v>183</v>
      </c>
      <c r="G591" s="159" t="s">
        <v>282</v>
      </c>
      <c r="H591" s="159" t="s">
        <v>10761</v>
      </c>
      <c r="I591" s="159" t="s">
        <v>11191</v>
      </c>
      <c r="J591" s="159">
        <v>1</v>
      </c>
      <c r="K591" s="159">
        <v>9</v>
      </c>
      <c r="L591" s="159" t="s">
        <v>273</v>
      </c>
      <c r="M591" s="159" t="s">
        <v>12633</v>
      </c>
      <c r="N591" s="159" t="s">
        <v>636</v>
      </c>
      <c r="O591" s="161" t="s">
        <v>282</v>
      </c>
      <c r="P591" s="161" t="s">
        <v>12634</v>
      </c>
      <c r="Q591" s="161" t="s">
        <v>282</v>
      </c>
      <c r="R591" s="161" t="s">
        <v>282</v>
      </c>
      <c r="S591" s="161" t="s">
        <v>282</v>
      </c>
      <c r="T591" s="161" t="s">
        <v>282</v>
      </c>
      <c r="U591" s="161" t="s">
        <v>282</v>
      </c>
      <c r="V591" s="159">
        <v>9</v>
      </c>
      <c r="W591" s="159" t="s">
        <v>282</v>
      </c>
      <c r="X591" s="159" t="s">
        <v>282</v>
      </c>
      <c r="Y591" s="212" t="s">
        <v>282</v>
      </c>
      <c r="Z591" s="212" t="s">
        <v>282</v>
      </c>
      <c r="AA591" s="212" t="s">
        <v>282</v>
      </c>
      <c r="AB591" s="212" t="s">
        <v>282</v>
      </c>
      <c r="AC591" s="212" t="s">
        <v>282</v>
      </c>
      <c r="AD591" s="212" t="s">
        <v>282</v>
      </c>
      <c r="AE591" s="212" t="s">
        <v>282</v>
      </c>
      <c r="AF591" s="212" t="s">
        <v>282</v>
      </c>
      <c r="AG591" s="212" t="s">
        <v>282</v>
      </c>
      <c r="AH591" s="212" t="s">
        <v>282</v>
      </c>
      <c r="AI591" s="212" t="s">
        <v>282</v>
      </c>
      <c r="AJ591" s="212" t="s">
        <v>282</v>
      </c>
      <c r="AK591" s="212" t="s">
        <v>282</v>
      </c>
      <c r="AL591" s="212" t="s">
        <v>282</v>
      </c>
      <c r="AM591" s="212" t="s">
        <v>282</v>
      </c>
      <c r="AN591" s="212" t="s">
        <v>282</v>
      </c>
      <c r="AO591" s="212" t="s">
        <v>282</v>
      </c>
      <c r="AP591" s="212" t="s">
        <v>282</v>
      </c>
      <c r="AQ591" s="212" t="s">
        <v>282</v>
      </c>
      <c r="AR591" s="212" t="s">
        <v>282</v>
      </c>
      <c r="AS591" s="212" t="s">
        <v>282</v>
      </c>
      <c r="AT591" s="212" t="s">
        <v>282</v>
      </c>
      <c r="AU591" s="212" t="s">
        <v>282</v>
      </c>
      <c r="AV591" s="212" t="s">
        <v>282</v>
      </c>
      <c r="AW591" s="212" t="s">
        <v>282</v>
      </c>
      <c r="AX591" s="212" t="s">
        <v>282</v>
      </c>
      <c r="AY591" s="212" t="s">
        <v>282</v>
      </c>
      <c r="AZ591" s="212" t="s">
        <v>282</v>
      </c>
      <c r="BA591" s="212" t="s">
        <v>282</v>
      </c>
      <c r="BB591" s="212" t="s">
        <v>282</v>
      </c>
      <c r="BC591" s="212" t="s">
        <v>282</v>
      </c>
      <c r="BD591" s="212" t="s">
        <v>282</v>
      </c>
      <c r="BE591" s="212" t="s">
        <v>282</v>
      </c>
    </row>
    <row r="592" spans="1:57" s="212" customFormat="1" x14ac:dyDescent="0.25">
      <c r="A592" s="212" t="s">
        <v>7730</v>
      </c>
      <c r="B592" s="159" t="s">
        <v>13378</v>
      </c>
      <c r="C592" s="212" t="s">
        <v>246</v>
      </c>
      <c r="D592" s="212" t="s">
        <v>282</v>
      </c>
      <c r="E592" s="212" t="s">
        <v>282</v>
      </c>
      <c r="F592" s="159" t="s">
        <v>282</v>
      </c>
      <c r="G592" s="159" t="s">
        <v>282</v>
      </c>
      <c r="H592" s="159" t="s">
        <v>10507</v>
      </c>
      <c r="I592" s="159" t="s">
        <v>406</v>
      </c>
      <c r="J592" s="159" t="s">
        <v>273</v>
      </c>
      <c r="K592" s="159">
        <v>6</v>
      </c>
      <c r="L592" s="159" t="s">
        <v>11862</v>
      </c>
      <c r="M592" s="159" t="s">
        <v>273</v>
      </c>
      <c r="N592" s="159" t="s">
        <v>246</v>
      </c>
      <c r="O592" s="161" t="s">
        <v>282</v>
      </c>
      <c r="P592" s="161" t="s">
        <v>282</v>
      </c>
      <c r="Q592" s="161" t="s">
        <v>282</v>
      </c>
      <c r="R592" s="161" t="s">
        <v>282</v>
      </c>
      <c r="S592" s="161" t="s">
        <v>10507</v>
      </c>
      <c r="T592" s="161" t="s">
        <v>10827</v>
      </c>
      <c r="U592" s="161" t="s">
        <v>273</v>
      </c>
      <c r="V592" s="159">
        <v>6</v>
      </c>
      <c r="W592" s="159" t="s">
        <v>14031</v>
      </c>
      <c r="X592" s="159" t="s">
        <v>273</v>
      </c>
      <c r="Y592" s="159" t="s">
        <v>246</v>
      </c>
      <c r="Z592" s="159" t="s">
        <v>282</v>
      </c>
      <c r="AA592" s="159" t="s">
        <v>282</v>
      </c>
      <c r="AB592" s="159" t="s">
        <v>282</v>
      </c>
      <c r="AC592" s="159" t="s">
        <v>282</v>
      </c>
      <c r="AD592" s="159" t="s">
        <v>10507</v>
      </c>
      <c r="AE592" s="159" t="s">
        <v>12260</v>
      </c>
      <c r="AF592" s="159" t="s">
        <v>273</v>
      </c>
      <c r="AG592" s="212">
        <v>6</v>
      </c>
      <c r="AH592" s="212" t="s">
        <v>12897</v>
      </c>
      <c r="AI592" s="212" t="s">
        <v>273</v>
      </c>
      <c r="AJ592" s="212" t="s">
        <v>790</v>
      </c>
      <c r="AK592" s="212" t="s">
        <v>282</v>
      </c>
      <c r="AL592" s="212" t="s">
        <v>282</v>
      </c>
      <c r="AM592" s="212" t="s">
        <v>282</v>
      </c>
      <c r="AN592" s="212" t="s">
        <v>282</v>
      </c>
      <c r="AO592" s="212" t="s">
        <v>10507</v>
      </c>
      <c r="AP592" s="212" t="s">
        <v>273</v>
      </c>
      <c r="AQ592" s="212" t="s">
        <v>273</v>
      </c>
      <c r="AR592" s="212">
        <v>6</v>
      </c>
      <c r="AS592" s="212" t="s">
        <v>273</v>
      </c>
      <c r="AT592" s="212" t="s">
        <v>273</v>
      </c>
      <c r="AU592" s="212" t="s">
        <v>282</v>
      </c>
      <c r="AV592" s="212" t="s">
        <v>282</v>
      </c>
      <c r="AW592" s="212" t="s">
        <v>282</v>
      </c>
      <c r="AX592" s="212" t="s">
        <v>282</v>
      </c>
      <c r="AY592" s="212" t="s">
        <v>282</v>
      </c>
      <c r="AZ592" s="212" t="s">
        <v>282</v>
      </c>
      <c r="BA592" s="212" t="s">
        <v>282</v>
      </c>
      <c r="BB592" s="212" t="s">
        <v>282</v>
      </c>
      <c r="BC592" s="212" t="s">
        <v>282</v>
      </c>
      <c r="BD592" s="212" t="s">
        <v>282</v>
      </c>
      <c r="BE592" s="212" t="s">
        <v>282</v>
      </c>
    </row>
    <row r="593" spans="1:57" s="212" customFormat="1" x14ac:dyDescent="0.25">
      <c r="A593" s="212" t="s">
        <v>7732</v>
      </c>
      <c r="B593" s="159" t="s">
        <v>13378</v>
      </c>
      <c r="C593" s="212" t="s">
        <v>257</v>
      </c>
      <c r="D593" s="212" t="s">
        <v>282</v>
      </c>
      <c r="E593" s="212" t="s">
        <v>282</v>
      </c>
      <c r="F593" s="159" t="s">
        <v>282</v>
      </c>
      <c r="G593" s="159" t="s">
        <v>282</v>
      </c>
      <c r="H593" s="159" t="s">
        <v>10507</v>
      </c>
      <c r="I593" s="159" t="s">
        <v>406</v>
      </c>
      <c r="J593" s="159" t="s">
        <v>273</v>
      </c>
      <c r="K593" s="159">
        <v>6</v>
      </c>
      <c r="L593" s="159" t="s">
        <v>11862</v>
      </c>
      <c r="M593" s="159" t="s">
        <v>273</v>
      </c>
      <c r="N593" s="159" t="s">
        <v>257</v>
      </c>
      <c r="O593" s="161" t="s">
        <v>282</v>
      </c>
      <c r="P593" s="161" t="s">
        <v>282</v>
      </c>
      <c r="Q593" s="161" t="s">
        <v>282</v>
      </c>
      <c r="R593" s="161" t="s">
        <v>282</v>
      </c>
      <c r="S593" s="161" t="s">
        <v>10507</v>
      </c>
      <c r="T593" s="161" t="s">
        <v>10827</v>
      </c>
      <c r="U593" s="161" t="s">
        <v>273</v>
      </c>
      <c r="V593" s="159">
        <v>6</v>
      </c>
      <c r="W593" s="159" t="s">
        <v>14031</v>
      </c>
      <c r="X593" s="159" t="s">
        <v>273</v>
      </c>
      <c r="Y593" s="159" t="s">
        <v>790</v>
      </c>
      <c r="Z593" s="159" t="s">
        <v>282</v>
      </c>
      <c r="AA593" s="159" t="s">
        <v>282</v>
      </c>
      <c r="AB593" s="159" t="s">
        <v>282</v>
      </c>
      <c r="AC593" s="159" t="s">
        <v>282</v>
      </c>
      <c r="AD593" s="159" t="s">
        <v>10507</v>
      </c>
      <c r="AE593" s="159" t="s">
        <v>273</v>
      </c>
      <c r="AF593" s="159" t="s">
        <v>273</v>
      </c>
      <c r="AG593" s="212">
        <v>6</v>
      </c>
      <c r="AH593" s="212" t="s">
        <v>273</v>
      </c>
      <c r="AI593" s="212" t="s">
        <v>273</v>
      </c>
      <c r="AJ593" s="212" t="s">
        <v>282</v>
      </c>
      <c r="AK593" s="212" t="s">
        <v>282</v>
      </c>
      <c r="AL593" s="212" t="s">
        <v>282</v>
      </c>
      <c r="AM593" s="212" t="s">
        <v>282</v>
      </c>
      <c r="AN593" s="212" t="s">
        <v>282</v>
      </c>
      <c r="AO593" s="212" t="s">
        <v>282</v>
      </c>
      <c r="AP593" s="212" t="s">
        <v>282</v>
      </c>
      <c r="AQ593" s="212" t="s">
        <v>282</v>
      </c>
      <c r="AR593" s="212" t="s">
        <v>282</v>
      </c>
      <c r="AS593" s="212" t="s">
        <v>282</v>
      </c>
      <c r="AT593" s="212" t="s">
        <v>282</v>
      </c>
      <c r="AU593" s="212" t="s">
        <v>282</v>
      </c>
      <c r="AV593" s="212" t="s">
        <v>282</v>
      </c>
      <c r="AW593" s="212" t="s">
        <v>282</v>
      </c>
      <c r="AX593" s="212" t="s">
        <v>282</v>
      </c>
      <c r="AY593" s="212" t="s">
        <v>282</v>
      </c>
      <c r="AZ593" s="212" t="s">
        <v>282</v>
      </c>
      <c r="BA593" s="212" t="s">
        <v>282</v>
      </c>
      <c r="BB593" s="212" t="s">
        <v>282</v>
      </c>
      <c r="BC593" s="212" t="s">
        <v>282</v>
      </c>
      <c r="BD593" s="212" t="s">
        <v>282</v>
      </c>
      <c r="BE593" s="212" t="s">
        <v>282</v>
      </c>
    </row>
    <row r="594" spans="1:57" s="212" customFormat="1" x14ac:dyDescent="0.25">
      <c r="A594" s="212" t="s">
        <v>7734</v>
      </c>
      <c r="B594" s="159" t="s">
        <v>13378</v>
      </c>
      <c r="C594" s="212" t="s">
        <v>272</v>
      </c>
      <c r="D594" s="212" t="s">
        <v>282</v>
      </c>
      <c r="E594" s="212" t="s">
        <v>282</v>
      </c>
      <c r="F594" s="159" t="s">
        <v>282</v>
      </c>
      <c r="G594" s="159" t="s">
        <v>282</v>
      </c>
      <c r="H594" s="159" t="s">
        <v>10507</v>
      </c>
      <c r="I594" s="159" t="s">
        <v>14238</v>
      </c>
      <c r="J594" s="159" t="s">
        <v>273</v>
      </c>
      <c r="K594" s="159">
        <v>10</v>
      </c>
      <c r="L594" s="159" t="s">
        <v>273</v>
      </c>
      <c r="M594" s="159" t="s">
        <v>273</v>
      </c>
      <c r="N594" s="159" t="s">
        <v>246</v>
      </c>
      <c r="O594" s="161" t="s">
        <v>282</v>
      </c>
      <c r="P594" s="161" t="s">
        <v>282</v>
      </c>
      <c r="Q594" s="161" t="s">
        <v>282</v>
      </c>
      <c r="R594" s="161" t="s">
        <v>282</v>
      </c>
      <c r="S594" s="161" t="s">
        <v>10507</v>
      </c>
      <c r="T594" s="161" t="s">
        <v>406</v>
      </c>
      <c r="U594" s="161" t="s">
        <v>273</v>
      </c>
      <c r="V594" s="159">
        <v>10</v>
      </c>
      <c r="W594" s="159" t="s">
        <v>11862</v>
      </c>
      <c r="X594" s="159" t="s">
        <v>273</v>
      </c>
      <c r="Y594" s="159" t="s">
        <v>790</v>
      </c>
      <c r="Z594" s="159" t="s">
        <v>282</v>
      </c>
      <c r="AA594" s="159" t="s">
        <v>282</v>
      </c>
      <c r="AB594" s="159" t="s">
        <v>282</v>
      </c>
      <c r="AC594" s="159" t="s">
        <v>282</v>
      </c>
      <c r="AD594" s="159" t="s">
        <v>10507</v>
      </c>
      <c r="AE594" s="159" t="s">
        <v>273</v>
      </c>
      <c r="AF594" s="159" t="s">
        <v>273</v>
      </c>
      <c r="AG594" s="212">
        <v>10</v>
      </c>
      <c r="AH594" s="212" t="s">
        <v>273</v>
      </c>
      <c r="AI594" s="212" t="s">
        <v>273</v>
      </c>
      <c r="AJ594" s="212" t="s">
        <v>282</v>
      </c>
      <c r="AK594" s="212" t="s">
        <v>282</v>
      </c>
      <c r="AL594" s="212" t="s">
        <v>282</v>
      </c>
      <c r="AM594" s="212" t="s">
        <v>282</v>
      </c>
      <c r="AN594" s="212" t="s">
        <v>282</v>
      </c>
      <c r="AO594" s="212" t="s">
        <v>282</v>
      </c>
      <c r="AP594" s="212" t="s">
        <v>282</v>
      </c>
      <c r="AQ594" s="212" t="s">
        <v>282</v>
      </c>
      <c r="AR594" s="212" t="s">
        <v>282</v>
      </c>
      <c r="AS594" s="212" t="s">
        <v>282</v>
      </c>
      <c r="AT594" s="212" t="s">
        <v>282</v>
      </c>
      <c r="AU594" s="212" t="s">
        <v>282</v>
      </c>
      <c r="AV594" s="212" t="s">
        <v>282</v>
      </c>
      <c r="AW594" s="212" t="s">
        <v>282</v>
      </c>
      <c r="AX594" s="212" t="s">
        <v>282</v>
      </c>
      <c r="AY594" s="212" t="s">
        <v>282</v>
      </c>
      <c r="AZ594" s="212" t="s">
        <v>282</v>
      </c>
      <c r="BA594" s="212" t="s">
        <v>282</v>
      </c>
      <c r="BB594" s="212" t="s">
        <v>282</v>
      </c>
      <c r="BC594" s="212" t="s">
        <v>282</v>
      </c>
      <c r="BD594" s="212" t="s">
        <v>282</v>
      </c>
      <c r="BE594" s="212" t="s">
        <v>282</v>
      </c>
    </row>
    <row r="595" spans="1:57" s="212" customFormat="1" x14ac:dyDescent="0.25">
      <c r="A595" s="212" t="s">
        <v>17718</v>
      </c>
      <c r="B595" s="159" t="s">
        <v>282</v>
      </c>
      <c r="C595" s="212" t="s">
        <v>246</v>
      </c>
      <c r="D595" s="212" t="s">
        <v>282</v>
      </c>
      <c r="E595" s="212" t="s">
        <v>282</v>
      </c>
      <c r="F595" s="159" t="s">
        <v>282</v>
      </c>
      <c r="G595" s="159" t="s">
        <v>282</v>
      </c>
      <c r="H595" s="159" t="s">
        <v>10507</v>
      </c>
      <c r="I595" s="159" t="s">
        <v>406</v>
      </c>
      <c r="J595" s="159">
        <v>14</v>
      </c>
      <c r="K595" s="159">
        <v>6</v>
      </c>
      <c r="L595" s="159" t="s">
        <v>273</v>
      </c>
      <c r="M595" s="159" t="s">
        <v>273</v>
      </c>
      <c r="N595" s="159" t="s">
        <v>263</v>
      </c>
      <c r="O595" s="161" t="s">
        <v>282</v>
      </c>
      <c r="P595" s="161" t="s">
        <v>282</v>
      </c>
      <c r="Q595" s="161" t="s">
        <v>282</v>
      </c>
      <c r="R595" s="161" t="s">
        <v>282</v>
      </c>
      <c r="S595" s="161" t="s">
        <v>10507</v>
      </c>
      <c r="T595" s="161" t="s">
        <v>12320</v>
      </c>
      <c r="U595" s="161">
        <v>14</v>
      </c>
      <c r="V595" s="159">
        <v>6</v>
      </c>
      <c r="W595" s="159" t="s">
        <v>273</v>
      </c>
      <c r="X595" s="159" t="s">
        <v>273</v>
      </c>
      <c r="Y595" s="212" t="s">
        <v>282</v>
      </c>
      <c r="Z595" s="212" t="s">
        <v>282</v>
      </c>
      <c r="AA595" s="212" t="s">
        <v>282</v>
      </c>
      <c r="AB595" s="212" t="s">
        <v>282</v>
      </c>
      <c r="AC595" s="212" t="s">
        <v>282</v>
      </c>
      <c r="AD595" s="212" t="s">
        <v>282</v>
      </c>
      <c r="AE595" s="212" t="s">
        <v>282</v>
      </c>
      <c r="AF595" s="212" t="s">
        <v>282</v>
      </c>
      <c r="AG595" s="212" t="s">
        <v>282</v>
      </c>
      <c r="AH595" s="212" t="s">
        <v>282</v>
      </c>
      <c r="AI595" s="212" t="s">
        <v>282</v>
      </c>
      <c r="AJ595" s="212" t="s">
        <v>282</v>
      </c>
      <c r="AK595" s="212" t="s">
        <v>282</v>
      </c>
      <c r="AL595" s="212" t="s">
        <v>282</v>
      </c>
      <c r="AM595" s="212" t="s">
        <v>282</v>
      </c>
      <c r="AN595" s="212" t="s">
        <v>282</v>
      </c>
      <c r="AO595" s="212" t="s">
        <v>282</v>
      </c>
      <c r="AP595" s="212" t="s">
        <v>282</v>
      </c>
      <c r="AQ595" s="212" t="s">
        <v>282</v>
      </c>
      <c r="AR595" s="212" t="s">
        <v>282</v>
      </c>
      <c r="AS595" s="212" t="s">
        <v>282</v>
      </c>
      <c r="AT595" s="212" t="s">
        <v>282</v>
      </c>
      <c r="AU595" s="212" t="s">
        <v>282</v>
      </c>
      <c r="AV595" s="212" t="s">
        <v>282</v>
      </c>
      <c r="AW595" s="212" t="s">
        <v>282</v>
      </c>
      <c r="AX595" s="212" t="s">
        <v>282</v>
      </c>
      <c r="AY595" s="212" t="s">
        <v>282</v>
      </c>
      <c r="AZ595" s="212" t="s">
        <v>282</v>
      </c>
      <c r="BA595" s="212" t="s">
        <v>282</v>
      </c>
      <c r="BB595" s="212" t="s">
        <v>282</v>
      </c>
      <c r="BC595" s="212" t="s">
        <v>282</v>
      </c>
      <c r="BD595" s="212" t="s">
        <v>282</v>
      </c>
      <c r="BE595" s="212" t="s">
        <v>282</v>
      </c>
    </row>
    <row r="596" spans="1:57" s="212" customFormat="1" x14ac:dyDescent="0.25">
      <c r="A596" s="212" t="s">
        <v>10075</v>
      </c>
      <c r="B596" s="159" t="s">
        <v>13890</v>
      </c>
      <c r="C596" s="212" t="s">
        <v>13647</v>
      </c>
      <c r="D596" s="212" t="s">
        <v>282</v>
      </c>
      <c r="E596" s="212" t="s">
        <v>15688</v>
      </c>
      <c r="F596" s="159" t="s">
        <v>183</v>
      </c>
      <c r="G596" s="159" t="s">
        <v>282</v>
      </c>
      <c r="H596" s="159" t="s">
        <v>448</v>
      </c>
      <c r="I596" s="159" t="s">
        <v>11240</v>
      </c>
      <c r="J596" s="159">
        <v>5</v>
      </c>
      <c r="K596" s="159">
        <v>6</v>
      </c>
      <c r="L596" s="159" t="s">
        <v>273</v>
      </c>
      <c r="M596" s="159" t="s">
        <v>273</v>
      </c>
      <c r="N596" s="159" t="s">
        <v>13647</v>
      </c>
      <c r="O596" s="161" t="s">
        <v>282</v>
      </c>
      <c r="P596" s="161" t="s">
        <v>15689</v>
      </c>
      <c r="Q596" s="161" t="s">
        <v>183</v>
      </c>
      <c r="R596" s="161" t="s">
        <v>282</v>
      </c>
      <c r="S596" s="161" t="s">
        <v>448</v>
      </c>
      <c r="T596" s="161" t="s">
        <v>11240</v>
      </c>
      <c r="U596" s="161">
        <v>5</v>
      </c>
      <c r="V596" s="159">
        <v>6</v>
      </c>
      <c r="W596" s="159" t="s">
        <v>273</v>
      </c>
      <c r="X596" s="159" t="s">
        <v>273</v>
      </c>
      <c r="Y596" s="159" t="s">
        <v>246</v>
      </c>
      <c r="Z596" s="159" t="s">
        <v>282</v>
      </c>
      <c r="AA596" s="159" t="s">
        <v>282</v>
      </c>
      <c r="AB596" s="159" t="s">
        <v>282</v>
      </c>
      <c r="AC596" s="159" t="s">
        <v>282</v>
      </c>
      <c r="AD596" s="159" t="s">
        <v>10507</v>
      </c>
      <c r="AE596" s="159" t="s">
        <v>406</v>
      </c>
      <c r="AF596" s="159">
        <v>7</v>
      </c>
      <c r="AG596" s="212">
        <v>6</v>
      </c>
      <c r="AH596" s="212" t="s">
        <v>11862</v>
      </c>
      <c r="AI596" s="212" t="s">
        <v>273</v>
      </c>
      <c r="AJ596" s="212" t="s">
        <v>282</v>
      </c>
      <c r="AK596" s="212" t="s">
        <v>282</v>
      </c>
      <c r="AL596" s="212" t="s">
        <v>282</v>
      </c>
      <c r="AM596" s="212" t="s">
        <v>282</v>
      </c>
      <c r="AN596" s="212" t="s">
        <v>282</v>
      </c>
      <c r="AO596" s="212" t="s">
        <v>282</v>
      </c>
      <c r="AP596" s="212" t="s">
        <v>282</v>
      </c>
      <c r="AQ596" s="212" t="s">
        <v>282</v>
      </c>
      <c r="AR596" s="212" t="s">
        <v>282</v>
      </c>
      <c r="AS596" s="212" t="s">
        <v>282</v>
      </c>
      <c r="AT596" s="212" t="s">
        <v>282</v>
      </c>
      <c r="AU596" s="212" t="s">
        <v>282</v>
      </c>
      <c r="AV596" s="212" t="s">
        <v>282</v>
      </c>
      <c r="AW596" s="212" t="s">
        <v>282</v>
      </c>
      <c r="AX596" s="212" t="s">
        <v>282</v>
      </c>
      <c r="AY596" s="212" t="s">
        <v>282</v>
      </c>
      <c r="AZ596" s="212" t="s">
        <v>282</v>
      </c>
      <c r="BA596" s="212" t="s">
        <v>282</v>
      </c>
      <c r="BB596" s="212" t="s">
        <v>282</v>
      </c>
      <c r="BC596" s="212" t="s">
        <v>282</v>
      </c>
      <c r="BD596" s="212" t="s">
        <v>282</v>
      </c>
      <c r="BE596" s="212" t="s">
        <v>282</v>
      </c>
    </row>
    <row r="597" spans="1:57" s="212" customFormat="1" x14ac:dyDescent="0.25">
      <c r="A597" s="212" t="s">
        <v>7084</v>
      </c>
      <c r="B597" s="159" t="s">
        <v>282</v>
      </c>
      <c r="C597" s="212" t="s">
        <v>13647</v>
      </c>
      <c r="D597" s="212" t="s">
        <v>282</v>
      </c>
      <c r="E597" s="212" t="s">
        <v>15692</v>
      </c>
      <c r="F597" s="159" t="s">
        <v>183</v>
      </c>
      <c r="G597" s="159" t="s">
        <v>282</v>
      </c>
      <c r="H597" s="159" t="s">
        <v>448</v>
      </c>
      <c r="I597" s="159" t="s">
        <v>11240</v>
      </c>
      <c r="J597" s="159">
        <v>5</v>
      </c>
      <c r="K597" s="159">
        <v>6</v>
      </c>
      <c r="L597" s="159" t="s">
        <v>273</v>
      </c>
      <c r="M597" s="159" t="s">
        <v>273</v>
      </c>
      <c r="N597" s="159" t="s">
        <v>13647</v>
      </c>
      <c r="O597" s="161" t="s">
        <v>282</v>
      </c>
      <c r="P597" s="161" t="s">
        <v>15693</v>
      </c>
      <c r="Q597" s="161" t="s">
        <v>183</v>
      </c>
      <c r="R597" s="161" t="s">
        <v>282</v>
      </c>
      <c r="S597" s="161" t="s">
        <v>448</v>
      </c>
      <c r="T597" s="161" t="s">
        <v>11240</v>
      </c>
      <c r="U597" s="161">
        <v>5</v>
      </c>
      <c r="V597" s="159">
        <v>6</v>
      </c>
      <c r="W597" s="159" t="s">
        <v>273</v>
      </c>
      <c r="X597" s="159" t="s">
        <v>273</v>
      </c>
      <c r="Y597" s="159" t="s">
        <v>246</v>
      </c>
      <c r="Z597" s="159" t="s">
        <v>282</v>
      </c>
      <c r="AA597" s="159" t="s">
        <v>282</v>
      </c>
      <c r="AB597" s="159" t="s">
        <v>282</v>
      </c>
      <c r="AC597" s="159" t="s">
        <v>282</v>
      </c>
      <c r="AD597" s="159" t="s">
        <v>10507</v>
      </c>
      <c r="AE597" s="159" t="s">
        <v>406</v>
      </c>
      <c r="AF597" s="159">
        <v>7</v>
      </c>
      <c r="AG597" s="212">
        <v>6</v>
      </c>
      <c r="AH597" s="212" t="s">
        <v>11862</v>
      </c>
      <c r="AI597" s="212" t="s">
        <v>273</v>
      </c>
      <c r="AJ597" s="212" t="s">
        <v>282</v>
      </c>
      <c r="AK597" s="212" t="s">
        <v>282</v>
      </c>
      <c r="AL597" s="212" t="s">
        <v>282</v>
      </c>
      <c r="AM597" s="212" t="s">
        <v>282</v>
      </c>
      <c r="AN597" s="212" t="s">
        <v>282</v>
      </c>
      <c r="AO597" s="212" t="s">
        <v>282</v>
      </c>
      <c r="AP597" s="212" t="s">
        <v>282</v>
      </c>
      <c r="AQ597" s="212" t="s">
        <v>282</v>
      </c>
      <c r="AR597" s="212" t="s">
        <v>282</v>
      </c>
      <c r="AS597" s="212" t="s">
        <v>282</v>
      </c>
      <c r="AT597" s="212" t="s">
        <v>282</v>
      </c>
      <c r="AU597" s="212" t="s">
        <v>282</v>
      </c>
      <c r="AV597" s="212" t="s">
        <v>282</v>
      </c>
      <c r="AW597" s="212" t="s">
        <v>282</v>
      </c>
      <c r="AX597" s="212" t="s">
        <v>282</v>
      </c>
      <c r="AY597" s="212" t="s">
        <v>282</v>
      </c>
      <c r="AZ597" s="212" t="s">
        <v>282</v>
      </c>
      <c r="BA597" s="212" t="s">
        <v>282</v>
      </c>
      <c r="BB597" s="212" t="s">
        <v>282</v>
      </c>
      <c r="BC597" s="212" t="s">
        <v>282</v>
      </c>
      <c r="BD597" s="212" t="s">
        <v>282</v>
      </c>
      <c r="BE597" s="212" t="s">
        <v>282</v>
      </c>
    </row>
    <row r="598" spans="1:57" s="212" customFormat="1" x14ac:dyDescent="0.25">
      <c r="A598" s="212" t="s">
        <v>17096</v>
      </c>
      <c r="B598" s="159" t="s">
        <v>282</v>
      </c>
      <c r="C598" s="212" t="s">
        <v>9642</v>
      </c>
      <c r="D598" s="212" t="s">
        <v>17471</v>
      </c>
      <c r="E598" s="212" t="s">
        <v>17473</v>
      </c>
      <c r="F598" s="159" t="s">
        <v>182</v>
      </c>
      <c r="G598" s="159" t="s">
        <v>273</v>
      </c>
      <c r="H598" s="159" t="s">
        <v>448</v>
      </c>
      <c r="I598" s="159" t="s">
        <v>12678</v>
      </c>
      <c r="J598" s="159">
        <v>1</v>
      </c>
      <c r="K598" s="159">
        <v>10</v>
      </c>
      <c r="L598" s="159" t="s">
        <v>273</v>
      </c>
      <c r="M598" s="159" t="s">
        <v>17472</v>
      </c>
      <c r="N598" s="159" t="s">
        <v>306</v>
      </c>
      <c r="O598" s="161" t="s">
        <v>282</v>
      </c>
      <c r="P598" s="161" t="s">
        <v>282</v>
      </c>
      <c r="Q598" s="161" t="s">
        <v>282</v>
      </c>
      <c r="R598" s="161" t="s">
        <v>282</v>
      </c>
      <c r="S598" s="161" t="s">
        <v>282</v>
      </c>
      <c r="T598" s="161" t="s">
        <v>282</v>
      </c>
      <c r="U598" s="161" t="s">
        <v>282</v>
      </c>
      <c r="V598" s="159">
        <v>10</v>
      </c>
      <c r="W598" s="159" t="s">
        <v>282</v>
      </c>
      <c r="X598" s="159" t="s">
        <v>282</v>
      </c>
      <c r="Y598" s="212" t="s">
        <v>282</v>
      </c>
      <c r="Z598" s="212" t="s">
        <v>282</v>
      </c>
      <c r="AA598" s="212" t="s">
        <v>282</v>
      </c>
      <c r="AB598" s="212" t="s">
        <v>282</v>
      </c>
      <c r="AC598" s="212" t="s">
        <v>282</v>
      </c>
      <c r="AD598" s="212" t="s">
        <v>282</v>
      </c>
      <c r="AE598" s="212" t="s">
        <v>282</v>
      </c>
      <c r="AF598" s="212" t="s">
        <v>282</v>
      </c>
      <c r="AG598" s="212" t="s">
        <v>282</v>
      </c>
      <c r="AH598" s="212" t="s">
        <v>282</v>
      </c>
      <c r="AI598" s="212" t="s">
        <v>282</v>
      </c>
      <c r="AJ598" s="212" t="s">
        <v>282</v>
      </c>
      <c r="AK598" s="212" t="s">
        <v>282</v>
      </c>
      <c r="AL598" s="212" t="s">
        <v>282</v>
      </c>
      <c r="AM598" s="212" t="s">
        <v>282</v>
      </c>
      <c r="AN598" s="212" t="s">
        <v>282</v>
      </c>
      <c r="AO598" s="212" t="s">
        <v>282</v>
      </c>
      <c r="AP598" s="212" t="s">
        <v>282</v>
      </c>
      <c r="AQ598" s="212" t="s">
        <v>282</v>
      </c>
      <c r="AR598" s="212" t="s">
        <v>282</v>
      </c>
      <c r="AS598" s="212" t="s">
        <v>282</v>
      </c>
      <c r="AT598" s="212" t="s">
        <v>282</v>
      </c>
      <c r="AU598" s="212" t="s">
        <v>282</v>
      </c>
      <c r="AV598" s="212" t="s">
        <v>282</v>
      </c>
      <c r="AW598" s="212" t="s">
        <v>282</v>
      </c>
      <c r="AX598" s="212" t="s">
        <v>282</v>
      </c>
      <c r="AY598" s="212" t="s">
        <v>282</v>
      </c>
      <c r="AZ598" s="212" t="s">
        <v>282</v>
      </c>
      <c r="BA598" s="212" t="s">
        <v>282</v>
      </c>
      <c r="BB598" s="212" t="s">
        <v>282</v>
      </c>
      <c r="BC598" s="212" t="s">
        <v>282</v>
      </c>
      <c r="BD598" s="212" t="s">
        <v>282</v>
      </c>
      <c r="BE598" s="212" t="s">
        <v>282</v>
      </c>
    </row>
    <row r="599" spans="1:57" x14ac:dyDescent="0.25">
      <c r="A599" t="s">
        <v>551</v>
      </c>
      <c r="B599" s="159" t="s">
        <v>282</v>
      </c>
      <c r="C599" t="s">
        <v>302</v>
      </c>
      <c r="D599" t="s">
        <v>282</v>
      </c>
      <c r="E599" t="s">
        <v>282</v>
      </c>
      <c r="F599" s="159" t="s">
        <v>282</v>
      </c>
      <c r="G599" s="159" t="s">
        <v>282</v>
      </c>
      <c r="H599" s="159" t="s">
        <v>10507</v>
      </c>
      <c r="I599" s="159" t="s">
        <v>552</v>
      </c>
      <c r="J599" s="159" t="s">
        <v>273</v>
      </c>
      <c r="K599" s="159">
        <v>4</v>
      </c>
      <c r="L599" s="159" t="s">
        <v>273</v>
      </c>
      <c r="M599" s="159" t="s">
        <v>273</v>
      </c>
      <c r="N599" s="159" t="s">
        <v>790</v>
      </c>
      <c r="O599" s="161" t="s">
        <v>282</v>
      </c>
      <c r="P599" s="161" t="s">
        <v>282</v>
      </c>
      <c r="Q599" s="161" t="s">
        <v>282</v>
      </c>
      <c r="R599" s="161" t="s">
        <v>282</v>
      </c>
      <c r="S599" s="161" t="s">
        <v>10507</v>
      </c>
      <c r="T599" s="161" t="s">
        <v>273</v>
      </c>
      <c r="U599" s="161" t="s">
        <v>273</v>
      </c>
      <c r="V599" s="159">
        <v>4</v>
      </c>
      <c r="W599" s="159" t="s">
        <v>273</v>
      </c>
      <c r="X599" s="159" t="s">
        <v>273</v>
      </c>
      <c r="Y599" s="212" t="s">
        <v>282</v>
      </c>
      <c r="Z599" s="212" t="s">
        <v>282</v>
      </c>
      <c r="AA599" s="212" t="s">
        <v>282</v>
      </c>
      <c r="AB599" s="212" t="s">
        <v>282</v>
      </c>
      <c r="AC599" s="212" t="s">
        <v>282</v>
      </c>
      <c r="AD599" s="212" t="s">
        <v>282</v>
      </c>
      <c r="AE599" s="212" t="s">
        <v>282</v>
      </c>
      <c r="AF599" s="212" t="s">
        <v>282</v>
      </c>
      <c r="AG599" s="212" t="s">
        <v>282</v>
      </c>
      <c r="AH599" s="212" t="s">
        <v>282</v>
      </c>
      <c r="AI599" s="212" t="s">
        <v>282</v>
      </c>
      <c r="AJ599" s="212" t="s">
        <v>282</v>
      </c>
      <c r="AK599" s="212" t="s">
        <v>282</v>
      </c>
      <c r="AL599" s="212" t="s">
        <v>282</v>
      </c>
      <c r="AM599" s="212" t="s">
        <v>282</v>
      </c>
      <c r="AN599" s="212" t="s">
        <v>282</v>
      </c>
      <c r="AO599" s="212" t="s">
        <v>282</v>
      </c>
      <c r="AP599" s="212" t="s">
        <v>282</v>
      </c>
      <c r="AQ599" s="212" t="s">
        <v>282</v>
      </c>
      <c r="AR599" s="212" t="s">
        <v>282</v>
      </c>
      <c r="AS599" s="212" t="s">
        <v>282</v>
      </c>
      <c r="AT599" s="212" t="s">
        <v>282</v>
      </c>
      <c r="AU599" s="212" t="s">
        <v>282</v>
      </c>
      <c r="AV599" s="212" t="s">
        <v>282</v>
      </c>
      <c r="AW599" s="212" t="s">
        <v>282</v>
      </c>
      <c r="AX599" s="212" t="s">
        <v>282</v>
      </c>
      <c r="AY599" s="212" t="s">
        <v>282</v>
      </c>
      <c r="AZ599" s="212" t="s">
        <v>282</v>
      </c>
      <c r="BA599" s="212" t="s">
        <v>282</v>
      </c>
      <c r="BB599" s="212" t="s">
        <v>282</v>
      </c>
      <c r="BC599" s="212" t="s">
        <v>282</v>
      </c>
      <c r="BD599" s="212" t="s">
        <v>282</v>
      </c>
      <c r="BE599" s="212" t="s">
        <v>282</v>
      </c>
    </row>
    <row r="600" spans="1:57" s="212" customFormat="1" x14ac:dyDescent="0.25">
      <c r="A600" s="66" t="s">
        <v>8770</v>
      </c>
      <c r="B600" s="159" t="s">
        <v>282</v>
      </c>
      <c r="C600" s="66" t="s">
        <v>10458</v>
      </c>
      <c r="D600" s="212" t="s">
        <v>15703</v>
      </c>
      <c r="E600" s="212" t="s">
        <v>15708</v>
      </c>
      <c r="F600" s="159" t="s">
        <v>183</v>
      </c>
      <c r="G600" s="159" t="s">
        <v>282</v>
      </c>
      <c r="H600" s="159" t="s">
        <v>448</v>
      </c>
      <c r="I600" s="159" t="s">
        <v>11244</v>
      </c>
      <c r="J600" s="159">
        <v>1</v>
      </c>
      <c r="K600" s="159">
        <v>10</v>
      </c>
      <c r="L600" s="159" t="s">
        <v>273</v>
      </c>
      <c r="M600" s="159" t="s">
        <v>15705</v>
      </c>
      <c r="N600" s="159" t="s">
        <v>636</v>
      </c>
      <c r="O600" s="161" t="s">
        <v>282</v>
      </c>
      <c r="P600" s="161" t="s">
        <v>15704</v>
      </c>
      <c r="Q600" s="161" t="s">
        <v>282</v>
      </c>
      <c r="R600" s="161" t="s">
        <v>282</v>
      </c>
      <c r="S600" s="161" t="s">
        <v>282</v>
      </c>
      <c r="T600" s="161" t="s">
        <v>282</v>
      </c>
      <c r="U600" s="161" t="s">
        <v>282</v>
      </c>
      <c r="V600" s="159">
        <v>10</v>
      </c>
      <c r="W600" s="159" t="s">
        <v>282</v>
      </c>
      <c r="X600" s="159" t="s">
        <v>282</v>
      </c>
      <c r="Y600" s="212" t="s">
        <v>282</v>
      </c>
      <c r="Z600" s="212" t="s">
        <v>282</v>
      </c>
      <c r="AA600" s="212" t="s">
        <v>282</v>
      </c>
      <c r="AB600" s="212" t="s">
        <v>282</v>
      </c>
      <c r="AC600" s="212" t="s">
        <v>282</v>
      </c>
      <c r="AD600" s="212" t="s">
        <v>282</v>
      </c>
      <c r="AE600" s="212" t="s">
        <v>282</v>
      </c>
      <c r="AF600" s="212" t="s">
        <v>282</v>
      </c>
      <c r="AG600" s="212" t="s">
        <v>282</v>
      </c>
      <c r="AH600" s="212" t="s">
        <v>282</v>
      </c>
      <c r="AI600" s="212" t="s">
        <v>282</v>
      </c>
      <c r="AJ600" s="212" t="s">
        <v>282</v>
      </c>
      <c r="AK600" s="212" t="s">
        <v>282</v>
      </c>
      <c r="AL600" s="212" t="s">
        <v>282</v>
      </c>
      <c r="AM600" s="212" t="s">
        <v>282</v>
      </c>
      <c r="AN600" s="212" t="s">
        <v>282</v>
      </c>
      <c r="AO600" s="212" t="s">
        <v>282</v>
      </c>
      <c r="AP600" s="212" t="s">
        <v>282</v>
      </c>
      <c r="AQ600" s="212" t="s">
        <v>282</v>
      </c>
      <c r="AR600" s="212" t="s">
        <v>282</v>
      </c>
      <c r="AS600" s="212" t="s">
        <v>282</v>
      </c>
      <c r="AT600" s="212" t="s">
        <v>282</v>
      </c>
      <c r="AU600" s="212" t="s">
        <v>282</v>
      </c>
      <c r="AV600" s="212" t="s">
        <v>282</v>
      </c>
      <c r="AW600" s="212" t="s">
        <v>282</v>
      </c>
      <c r="AX600" s="212" t="s">
        <v>282</v>
      </c>
      <c r="AY600" s="212" t="s">
        <v>282</v>
      </c>
      <c r="AZ600" s="212" t="s">
        <v>282</v>
      </c>
      <c r="BA600" s="212" t="s">
        <v>282</v>
      </c>
      <c r="BB600" s="212" t="s">
        <v>282</v>
      </c>
      <c r="BC600" s="212" t="s">
        <v>282</v>
      </c>
      <c r="BD600" s="212" t="s">
        <v>282</v>
      </c>
      <c r="BE600" s="212" t="s">
        <v>282</v>
      </c>
    </row>
    <row r="601" spans="1:57" s="212" customFormat="1" x14ac:dyDescent="0.25">
      <c r="A601" s="66" t="s">
        <v>4027</v>
      </c>
      <c r="B601" s="159" t="s">
        <v>16367</v>
      </c>
      <c r="C601" s="159" t="s">
        <v>258</v>
      </c>
      <c r="D601" s="212" t="s">
        <v>282</v>
      </c>
      <c r="E601" s="212" t="s">
        <v>12415</v>
      </c>
      <c r="F601" s="159" t="s">
        <v>282</v>
      </c>
      <c r="G601" s="159" t="s">
        <v>282</v>
      </c>
      <c r="H601" s="159" t="s">
        <v>10507</v>
      </c>
      <c r="I601" s="159" t="s">
        <v>4801</v>
      </c>
      <c r="J601" s="159">
        <v>7</v>
      </c>
      <c r="K601" s="159">
        <v>8</v>
      </c>
      <c r="L601" s="159" t="s">
        <v>16366</v>
      </c>
      <c r="M601" s="159" t="s">
        <v>273</v>
      </c>
      <c r="N601" s="159" t="s">
        <v>790</v>
      </c>
      <c r="O601" s="161" t="s">
        <v>282</v>
      </c>
      <c r="P601" s="161" t="s">
        <v>282</v>
      </c>
      <c r="Q601" s="161" t="s">
        <v>282</v>
      </c>
      <c r="R601" s="161" t="s">
        <v>282</v>
      </c>
      <c r="S601" s="161" t="s">
        <v>10507</v>
      </c>
      <c r="T601" s="161" t="s">
        <v>16017</v>
      </c>
      <c r="U601" s="161">
        <v>7</v>
      </c>
      <c r="V601" s="159">
        <v>8</v>
      </c>
      <c r="W601" s="159" t="s">
        <v>273</v>
      </c>
      <c r="X601" s="159" t="s">
        <v>273</v>
      </c>
      <c r="Y601" s="212" t="s">
        <v>282</v>
      </c>
      <c r="Z601" s="212" t="s">
        <v>282</v>
      </c>
      <c r="AA601" s="212" t="s">
        <v>282</v>
      </c>
      <c r="AB601" s="212" t="s">
        <v>282</v>
      </c>
      <c r="AC601" s="212" t="s">
        <v>282</v>
      </c>
      <c r="AD601" s="212" t="s">
        <v>282</v>
      </c>
      <c r="AE601" s="212" t="s">
        <v>282</v>
      </c>
      <c r="AF601" s="212" t="s">
        <v>282</v>
      </c>
      <c r="AG601" s="212" t="s">
        <v>282</v>
      </c>
      <c r="AH601" s="212" t="s">
        <v>282</v>
      </c>
      <c r="AI601" s="212" t="s">
        <v>282</v>
      </c>
      <c r="AJ601" s="212" t="s">
        <v>282</v>
      </c>
      <c r="AK601" s="212" t="s">
        <v>282</v>
      </c>
      <c r="AL601" s="212" t="s">
        <v>282</v>
      </c>
      <c r="AM601" s="212" t="s">
        <v>282</v>
      </c>
      <c r="AN601" s="212" t="s">
        <v>282</v>
      </c>
      <c r="AO601" s="212" t="s">
        <v>282</v>
      </c>
      <c r="AP601" s="212" t="s">
        <v>282</v>
      </c>
      <c r="AQ601" s="212" t="s">
        <v>282</v>
      </c>
      <c r="AR601" s="212" t="s">
        <v>282</v>
      </c>
      <c r="AS601" s="212" t="s">
        <v>282</v>
      </c>
      <c r="AT601" s="212" t="s">
        <v>282</v>
      </c>
      <c r="AU601" s="212" t="s">
        <v>282</v>
      </c>
      <c r="AV601" s="212" t="s">
        <v>282</v>
      </c>
      <c r="AW601" s="212" t="s">
        <v>282</v>
      </c>
      <c r="AX601" s="212" t="s">
        <v>282</v>
      </c>
      <c r="AY601" s="212" t="s">
        <v>282</v>
      </c>
      <c r="AZ601" s="212" t="s">
        <v>282</v>
      </c>
      <c r="BA601" s="212" t="s">
        <v>282</v>
      </c>
      <c r="BB601" s="212" t="s">
        <v>282</v>
      </c>
      <c r="BC601" s="212" t="s">
        <v>282</v>
      </c>
      <c r="BD601" s="212" t="s">
        <v>282</v>
      </c>
      <c r="BE601" s="212" t="s">
        <v>282</v>
      </c>
    </row>
    <row r="602" spans="1:57" s="212" customFormat="1" x14ac:dyDescent="0.25">
      <c r="A602" s="66" t="s">
        <v>8777</v>
      </c>
      <c r="B602" s="159" t="s">
        <v>282</v>
      </c>
      <c r="C602" s="66" t="s">
        <v>10667</v>
      </c>
      <c r="D602" s="212" t="s">
        <v>10674</v>
      </c>
      <c r="E602" s="212" t="s">
        <v>15716</v>
      </c>
      <c r="F602" s="159" t="s">
        <v>183</v>
      </c>
      <c r="G602" s="159" t="s">
        <v>282</v>
      </c>
      <c r="H602" s="159" t="s">
        <v>448</v>
      </c>
      <c r="I602" s="159" t="s">
        <v>12193</v>
      </c>
      <c r="J602" s="289" t="s">
        <v>10661</v>
      </c>
      <c r="K602" s="159">
        <v>16</v>
      </c>
      <c r="L602" s="159" t="s">
        <v>15722</v>
      </c>
      <c r="M602" s="159" t="s">
        <v>10695</v>
      </c>
      <c r="N602" s="159" t="s">
        <v>670</v>
      </c>
      <c r="O602" s="161" t="s">
        <v>282</v>
      </c>
      <c r="P602" s="161" t="s">
        <v>15715</v>
      </c>
      <c r="Q602" s="161" t="s">
        <v>183</v>
      </c>
      <c r="R602" s="161" t="s">
        <v>282</v>
      </c>
      <c r="S602" s="161" t="s">
        <v>10761</v>
      </c>
      <c r="T602" s="161" t="s">
        <v>15713</v>
      </c>
      <c r="U602" s="161" t="s">
        <v>273</v>
      </c>
      <c r="V602" s="159">
        <v>16</v>
      </c>
      <c r="W602" s="159" t="s">
        <v>15721</v>
      </c>
      <c r="X602" s="159" t="s">
        <v>15714</v>
      </c>
      <c r="Y602" s="212" t="s">
        <v>282</v>
      </c>
      <c r="Z602" s="212" t="s">
        <v>282</v>
      </c>
      <c r="AA602" s="212" t="s">
        <v>282</v>
      </c>
      <c r="AB602" s="212" t="s">
        <v>282</v>
      </c>
      <c r="AC602" s="212" t="s">
        <v>282</v>
      </c>
      <c r="AD602" s="212" t="s">
        <v>282</v>
      </c>
      <c r="AE602" s="212" t="s">
        <v>282</v>
      </c>
      <c r="AF602" s="212" t="s">
        <v>282</v>
      </c>
      <c r="AG602" s="212" t="s">
        <v>282</v>
      </c>
      <c r="AH602" s="212" t="s">
        <v>282</v>
      </c>
      <c r="AI602" s="212" t="s">
        <v>282</v>
      </c>
      <c r="AJ602" s="212" t="s">
        <v>282</v>
      </c>
      <c r="AK602" s="212" t="s">
        <v>282</v>
      </c>
      <c r="AL602" s="212" t="s">
        <v>282</v>
      </c>
      <c r="AM602" s="212" t="s">
        <v>282</v>
      </c>
      <c r="AN602" s="212" t="s">
        <v>282</v>
      </c>
      <c r="AO602" s="212" t="s">
        <v>282</v>
      </c>
      <c r="AP602" s="212" t="s">
        <v>282</v>
      </c>
      <c r="AQ602" s="212" t="s">
        <v>282</v>
      </c>
      <c r="AR602" s="212" t="s">
        <v>282</v>
      </c>
      <c r="AS602" s="212" t="s">
        <v>282</v>
      </c>
      <c r="AT602" s="212" t="s">
        <v>282</v>
      </c>
      <c r="AU602" s="212" t="s">
        <v>282</v>
      </c>
      <c r="AV602" s="212" t="s">
        <v>282</v>
      </c>
      <c r="AW602" s="212" t="s">
        <v>282</v>
      </c>
      <c r="AX602" s="212" t="s">
        <v>282</v>
      </c>
      <c r="AY602" s="212" t="s">
        <v>282</v>
      </c>
      <c r="AZ602" s="212" t="s">
        <v>282</v>
      </c>
      <c r="BA602" s="212" t="s">
        <v>282</v>
      </c>
      <c r="BB602" s="212" t="s">
        <v>282</v>
      </c>
      <c r="BC602" s="212" t="s">
        <v>282</v>
      </c>
      <c r="BD602" s="212" t="s">
        <v>282</v>
      </c>
      <c r="BE602" s="212" t="s">
        <v>282</v>
      </c>
    </row>
    <row r="603" spans="1:57" s="212" customFormat="1" x14ac:dyDescent="0.25">
      <c r="A603" s="66" t="s">
        <v>4931</v>
      </c>
      <c r="B603" s="159" t="s">
        <v>16105</v>
      </c>
      <c r="C603" s="66" t="s">
        <v>770</v>
      </c>
      <c r="D603" s="212" t="s">
        <v>10674</v>
      </c>
      <c r="E603" s="212" t="s">
        <v>16103</v>
      </c>
      <c r="F603" s="159" t="s">
        <v>182</v>
      </c>
      <c r="G603" s="159">
        <v>5</v>
      </c>
      <c r="H603" s="159" t="s">
        <v>448</v>
      </c>
      <c r="I603" s="159" t="s">
        <v>10615</v>
      </c>
      <c r="J603" s="301">
        <v>1</v>
      </c>
      <c r="K603" s="159">
        <v>6</v>
      </c>
      <c r="L603" s="159" t="s">
        <v>273</v>
      </c>
      <c r="M603" s="159" t="s">
        <v>11276</v>
      </c>
      <c r="N603" s="159" t="s">
        <v>13394</v>
      </c>
      <c r="O603" s="161" t="s">
        <v>16101</v>
      </c>
      <c r="P603" s="161" t="s">
        <v>16102</v>
      </c>
      <c r="Q603" s="159" t="s">
        <v>182</v>
      </c>
      <c r="R603" s="159">
        <v>5</v>
      </c>
      <c r="S603" s="159" t="s">
        <v>448</v>
      </c>
      <c r="T603" s="159" t="s">
        <v>10615</v>
      </c>
      <c r="U603" s="301">
        <v>1</v>
      </c>
      <c r="V603" s="159">
        <v>6</v>
      </c>
      <c r="W603" s="159" t="s">
        <v>273</v>
      </c>
      <c r="X603" s="159" t="s">
        <v>11276</v>
      </c>
      <c r="Y603" s="212" t="s">
        <v>282</v>
      </c>
      <c r="Z603" s="212" t="s">
        <v>282</v>
      </c>
      <c r="AA603" s="212" t="s">
        <v>282</v>
      </c>
      <c r="AB603" s="212" t="s">
        <v>282</v>
      </c>
      <c r="AC603" s="212" t="s">
        <v>282</v>
      </c>
      <c r="AD603" s="212" t="s">
        <v>282</v>
      </c>
      <c r="AE603" s="212" t="s">
        <v>282</v>
      </c>
      <c r="AF603" s="212" t="s">
        <v>282</v>
      </c>
      <c r="AG603" s="212" t="s">
        <v>282</v>
      </c>
      <c r="AH603" s="212" t="s">
        <v>282</v>
      </c>
      <c r="AI603" s="212" t="s">
        <v>282</v>
      </c>
      <c r="AJ603" s="212" t="s">
        <v>282</v>
      </c>
      <c r="AK603" s="212" t="s">
        <v>282</v>
      </c>
      <c r="AL603" s="212" t="s">
        <v>282</v>
      </c>
      <c r="AM603" s="212" t="s">
        <v>282</v>
      </c>
      <c r="AN603" s="212" t="s">
        <v>282</v>
      </c>
      <c r="AO603" s="212" t="s">
        <v>282</v>
      </c>
      <c r="AP603" s="212" t="s">
        <v>282</v>
      </c>
      <c r="AQ603" s="212" t="s">
        <v>282</v>
      </c>
      <c r="AR603" s="212" t="s">
        <v>282</v>
      </c>
      <c r="AS603" s="212" t="s">
        <v>282</v>
      </c>
      <c r="AT603" s="212" t="s">
        <v>282</v>
      </c>
      <c r="AU603" s="212" t="s">
        <v>282</v>
      </c>
      <c r="AV603" s="212" t="s">
        <v>282</v>
      </c>
      <c r="AW603" s="212" t="s">
        <v>282</v>
      </c>
      <c r="AX603" s="212" t="s">
        <v>282</v>
      </c>
      <c r="AY603" s="212" t="s">
        <v>282</v>
      </c>
      <c r="AZ603" s="212" t="s">
        <v>282</v>
      </c>
      <c r="BA603" s="212" t="s">
        <v>282</v>
      </c>
      <c r="BB603" s="212" t="s">
        <v>282</v>
      </c>
      <c r="BC603" s="212" t="s">
        <v>282</v>
      </c>
      <c r="BD603" s="212" t="s">
        <v>282</v>
      </c>
      <c r="BE603" s="212" t="s">
        <v>282</v>
      </c>
    </row>
    <row r="604" spans="1:57" x14ac:dyDescent="0.25">
      <c r="A604" t="s">
        <v>807</v>
      </c>
      <c r="B604" s="159" t="s">
        <v>12649</v>
      </c>
      <c r="C604" t="s">
        <v>263</v>
      </c>
      <c r="D604" t="s">
        <v>282</v>
      </c>
      <c r="E604" t="s">
        <v>12647</v>
      </c>
      <c r="F604" s="159" t="s">
        <v>282</v>
      </c>
      <c r="G604" s="159" t="s">
        <v>282</v>
      </c>
      <c r="H604" s="159" t="s">
        <v>10507</v>
      </c>
      <c r="I604" s="159" t="s">
        <v>4317</v>
      </c>
      <c r="J604" s="159">
        <v>21</v>
      </c>
      <c r="K604" s="159">
        <v>12</v>
      </c>
      <c r="L604" s="159" t="s">
        <v>273</v>
      </c>
      <c r="M604" s="159" t="s">
        <v>273</v>
      </c>
      <c r="N604" s="159" t="s">
        <v>790</v>
      </c>
      <c r="O604" s="161" t="s">
        <v>282</v>
      </c>
      <c r="P604" t="s">
        <v>12648</v>
      </c>
      <c r="Q604" s="161" t="s">
        <v>282</v>
      </c>
      <c r="R604" s="161" t="s">
        <v>282</v>
      </c>
      <c r="S604" s="161" t="s">
        <v>10507</v>
      </c>
      <c r="T604" s="161" t="s">
        <v>273</v>
      </c>
      <c r="U604">
        <v>21</v>
      </c>
      <c r="V604" s="159">
        <v>12</v>
      </c>
      <c r="W604" s="159" t="s">
        <v>273</v>
      </c>
      <c r="X604" s="159" t="s">
        <v>273</v>
      </c>
      <c r="Y604" s="212" t="s">
        <v>282</v>
      </c>
      <c r="Z604" s="212" t="s">
        <v>282</v>
      </c>
      <c r="AA604" s="212" t="s">
        <v>282</v>
      </c>
      <c r="AB604" s="212" t="s">
        <v>282</v>
      </c>
      <c r="AC604" s="212" t="s">
        <v>282</v>
      </c>
      <c r="AD604" s="212" t="s">
        <v>282</v>
      </c>
      <c r="AE604" s="212" t="s">
        <v>282</v>
      </c>
      <c r="AF604" s="212" t="s">
        <v>282</v>
      </c>
      <c r="AG604" s="212" t="s">
        <v>282</v>
      </c>
      <c r="AH604" s="212" t="s">
        <v>282</v>
      </c>
      <c r="AI604" s="212" t="s">
        <v>282</v>
      </c>
      <c r="AJ604" s="212" t="s">
        <v>282</v>
      </c>
      <c r="AK604" s="212" t="s">
        <v>282</v>
      </c>
      <c r="AL604" s="212" t="s">
        <v>282</v>
      </c>
      <c r="AM604" s="212" t="s">
        <v>282</v>
      </c>
      <c r="AN604" s="212" t="s">
        <v>282</v>
      </c>
      <c r="AO604" s="212" t="s">
        <v>282</v>
      </c>
      <c r="AP604" s="212" t="s">
        <v>282</v>
      </c>
      <c r="AQ604" s="212" t="s">
        <v>282</v>
      </c>
      <c r="AR604" s="212" t="s">
        <v>282</v>
      </c>
      <c r="AS604" s="212" t="s">
        <v>282</v>
      </c>
      <c r="AT604" s="212" t="s">
        <v>282</v>
      </c>
      <c r="AU604" s="212" t="s">
        <v>282</v>
      </c>
      <c r="AV604" s="212" t="s">
        <v>282</v>
      </c>
      <c r="AW604" s="212" t="s">
        <v>282</v>
      </c>
      <c r="AX604" s="212" t="s">
        <v>282</v>
      </c>
      <c r="AY604" s="212" t="s">
        <v>282</v>
      </c>
      <c r="AZ604" s="212" t="s">
        <v>282</v>
      </c>
      <c r="BA604" s="212" t="s">
        <v>282</v>
      </c>
      <c r="BB604" s="212" t="s">
        <v>282</v>
      </c>
      <c r="BC604" s="212" t="s">
        <v>282</v>
      </c>
      <c r="BD604" s="212" t="s">
        <v>282</v>
      </c>
      <c r="BE604" s="212" t="s">
        <v>282</v>
      </c>
    </row>
    <row r="605" spans="1:57" s="212" customFormat="1" x14ac:dyDescent="0.25">
      <c r="A605" s="212" t="s">
        <v>17669</v>
      </c>
      <c r="B605" s="159" t="s">
        <v>282</v>
      </c>
      <c r="C605" s="212" t="s">
        <v>17674</v>
      </c>
      <c r="D605" s="212" t="s">
        <v>282</v>
      </c>
      <c r="E605" s="212" t="s">
        <v>17677</v>
      </c>
      <c r="F605" s="159" t="s">
        <v>183</v>
      </c>
      <c r="G605" s="159" t="s">
        <v>282</v>
      </c>
      <c r="H605" s="159" t="s">
        <v>10761</v>
      </c>
      <c r="I605" s="159" t="s">
        <v>17678</v>
      </c>
      <c r="J605" s="159" t="s">
        <v>273</v>
      </c>
      <c r="K605" s="159">
        <v>6</v>
      </c>
      <c r="L605" s="159" t="s">
        <v>273</v>
      </c>
      <c r="M605" s="159" t="s">
        <v>10534</v>
      </c>
      <c r="N605" s="159" t="s">
        <v>636</v>
      </c>
      <c r="O605" s="161" t="s">
        <v>282</v>
      </c>
      <c r="P605" s="161" t="s">
        <v>17679</v>
      </c>
      <c r="Q605" s="161" t="s">
        <v>282</v>
      </c>
      <c r="R605" s="161" t="s">
        <v>282</v>
      </c>
      <c r="S605" s="161" t="s">
        <v>282</v>
      </c>
      <c r="T605" s="161" t="s">
        <v>282</v>
      </c>
      <c r="U605" s="161" t="s">
        <v>282</v>
      </c>
      <c r="V605" s="159">
        <v>6</v>
      </c>
      <c r="W605" s="159" t="s">
        <v>282</v>
      </c>
      <c r="X605" s="159" t="s">
        <v>282</v>
      </c>
      <c r="Y605" s="212" t="s">
        <v>282</v>
      </c>
      <c r="Z605" s="212" t="s">
        <v>282</v>
      </c>
      <c r="AA605" s="212" t="s">
        <v>282</v>
      </c>
      <c r="AB605" s="212" t="s">
        <v>282</v>
      </c>
      <c r="AC605" s="212" t="s">
        <v>282</v>
      </c>
      <c r="AD605" s="212" t="s">
        <v>282</v>
      </c>
      <c r="AE605" s="212" t="s">
        <v>282</v>
      </c>
      <c r="AF605" s="212" t="s">
        <v>282</v>
      </c>
      <c r="AG605" s="212" t="s">
        <v>282</v>
      </c>
      <c r="AH605" s="212" t="s">
        <v>282</v>
      </c>
      <c r="AI605" s="212" t="s">
        <v>282</v>
      </c>
      <c r="AJ605" s="212" t="s">
        <v>282</v>
      </c>
      <c r="AK605" s="212" t="s">
        <v>282</v>
      </c>
      <c r="AL605" s="212" t="s">
        <v>282</v>
      </c>
      <c r="AM605" s="212" t="s">
        <v>282</v>
      </c>
      <c r="AN605" s="212" t="s">
        <v>282</v>
      </c>
      <c r="AO605" s="212" t="s">
        <v>282</v>
      </c>
      <c r="AP605" s="212" t="s">
        <v>282</v>
      </c>
      <c r="AQ605" s="212" t="s">
        <v>282</v>
      </c>
      <c r="AR605" s="212" t="s">
        <v>282</v>
      </c>
      <c r="AS605" s="212" t="s">
        <v>282</v>
      </c>
      <c r="AT605" s="212" t="s">
        <v>282</v>
      </c>
      <c r="AU605" s="212" t="s">
        <v>282</v>
      </c>
      <c r="AV605" s="212" t="s">
        <v>282</v>
      </c>
      <c r="AW605" s="212" t="s">
        <v>282</v>
      </c>
      <c r="AX605" s="212" t="s">
        <v>282</v>
      </c>
      <c r="AY605" s="212" t="s">
        <v>282</v>
      </c>
      <c r="AZ605" s="212" t="s">
        <v>282</v>
      </c>
      <c r="BA605" s="212" t="s">
        <v>282</v>
      </c>
      <c r="BB605" s="212" t="s">
        <v>282</v>
      </c>
      <c r="BC605" s="212" t="s">
        <v>282</v>
      </c>
      <c r="BD605" s="212" t="s">
        <v>282</v>
      </c>
      <c r="BE605" s="212" t="s">
        <v>282</v>
      </c>
    </row>
    <row r="606" spans="1:57" s="212" customFormat="1" x14ac:dyDescent="0.25">
      <c r="A606" s="212" t="s">
        <v>7738</v>
      </c>
      <c r="B606" s="159" t="s">
        <v>16133</v>
      </c>
      <c r="C606" s="212" t="s">
        <v>256</v>
      </c>
      <c r="D606" s="212" t="s">
        <v>282</v>
      </c>
      <c r="E606" s="212" t="s">
        <v>282</v>
      </c>
      <c r="F606" s="159" t="s">
        <v>282</v>
      </c>
      <c r="G606" s="159" t="s">
        <v>282</v>
      </c>
      <c r="H606" s="159" t="s">
        <v>10507</v>
      </c>
      <c r="I606" s="159" t="s">
        <v>406</v>
      </c>
      <c r="J606" s="159">
        <v>7</v>
      </c>
      <c r="K606" s="159">
        <v>6</v>
      </c>
      <c r="L606" s="159" t="s">
        <v>11862</v>
      </c>
      <c r="M606" s="159" t="s">
        <v>273</v>
      </c>
      <c r="N606" s="159" t="s">
        <v>246</v>
      </c>
      <c r="O606" s="161" t="s">
        <v>282</v>
      </c>
      <c r="P606" s="161" t="s">
        <v>282</v>
      </c>
      <c r="Q606" s="161" t="s">
        <v>282</v>
      </c>
      <c r="R606" s="161" t="s">
        <v>282</v>
      </c>
      <c r="S606" s="161" t="s">
        <v>10507</v>
      </c>
      <c r="T606" s="161" t="s">
        <v>406</v>
      </c>
      <c r="U606" s="212">
        <v>7</v>
      </c>
      <c r="V606" s="159">
        <v>6</v>
      </c>
      <c r="W606" s="159" t="s">
        <v>11862</v>
      </c>
      <c r="X606" s="159" t="s">
        <v>273</v>
      </c>
      <c r="Y606" s="212" t="s">
        <v>282</v>
      </c>
      <c r="Z606" s="212" t="s">
        <v>282</v>
      </c>
      <c r="AA606" s="212" t="s">
        <v>282</v>
      </c>
      <c r="AB606" s="212" t="s">
        <v>282</v>
      </c>
      <c r="AC606" s="212" t="s">
        <v>282</v>
      </c>
      <c r="AD606" s="212" t="s">
        <v>282</v>
      </c>
      <c r="AE606" s="212" t="s">
        <v>282</v>
      </c>
      <c r="AF606" s="212" t="s">
        <v>282</v>
      </c>
      <c r="AG606" s="212" t="s">
        <v>282</v>
      </c>
      <c r="AH606" s="212" t="s">
        <v>282</v>
      </c>
      <c r="AI606" s="212" t="s">
        <v>282</v>
      </c>
      <c r="AJ606" s="212" t="s">
        <v>282</v>
      </c>
      <c r="AK606" s="212" t="s">
        <v>282</v>
      </c>
      <c r="AL606" s="212" t="s">
        <v>282</v>
      </c>
      <c r="AM606" s="212" t="s">
        <v>282</v>
      </c>
      <c r="AN606" s="212" t="s">
        <v>282</v>
      </c>
      <c r="AO606" s="212" t="s">
        <v>282</v>
      </c>
      <c r="AP606" s="212" t="s">
        <v>282</v>
      </c>
      <c r="AQ606" s="212" t="s">
        <v>282</v>
      </c>
      <c r="AR606" s="212" t="s">
        <v>282</v>
      </c>
      <c r="AS606" s="212" t="s">
        <v>282</v>
      </c>
      <c r="AT606" s="212" t="s">
        <v>282</v>
      </c>
      <c r="AU606" s="212" t="s">
        <v>282</v>
      </c>
      <c r="AV606" s="212" t="s">
        <v>282</v>
      </c>
      <c r="AW606" s="212" t="s">
        <v>282</v>
      </c>
      <c r="AX606" s="212" t="s">
        <v>282</v>
      </c>
      <c r="AY606" s="212" t="s">
        <v>282</v>
      </c>
      <c r="AZ606" s="212" t="s">
        <v>282</v>
      </c>
      <c r="BA606" s="212" t="s">
        <v>282</v>
      </c>
      <c r="BB606" s="212" t="s">
        <v>282</v>
      </c>
      <c r="BC606" s="212" t="s">
        <v>282</v>
      </c>
      <c r="BD606" s="212" t="s">
        <v>282</v>
      </c>
      <c r="BE606" s="212" t="s">
        <v>282</v>
      </c>
    </row>
    <row r="607" spans="1:57" s="212" customFormat="1" x14ac:dyDescent="0.25">
      <c r="A607" s="212" t="s">
        <v>17102</v>
      </c>
      <c r="B607" s="159" t="s">
        <v>17482</v>
      </c>
      <c r="C607" s="212" t="s">
        <v>17103</v>
      </c>
      <c r="D607" s="212" t="s">
        <v>282</v>
      </c>
      <c r="E607" s="212" t="s">
        <v>17479</v>
      </c>
      <c r="F607" s="159" t="s">
        <v>182</v>
      </c>
      <c r="G607" s="289" t="s">
        <v>17480</v>
      </c>
      <c r="H607" s="159" t="s">
        <v>448</v>
      </c>
      <c r="I607" s="159" t="s">
        <v>17395</v>
      </c>
      <c r="J607" s="159">
        <v>1</v>
      </c>
      <c r="K607" s="159">
        <v>5</v>
      </c>
      <c r="L607" s="159" t="s">
        <v>273</v>
      </c>
      <c r="M607" s="159" t="s">
        <v>17481</v>
      </c>
      <c r="N607" s="159" t="s">
        <v>306</v>
      </c>
      <c r="O607" s="161" t="s">
        <v>282</v>
      </c>
      <c r="P607" s="161" t="s">
        <v>282</v>
      </c>
      <c r="Q607" s="161" t="s">
        <v>282</v>
      </c>
      <c r="R607" s="161" t="s">
        <v>282</v>
      </c>
      <c r="S607" s="161" t="s">
        <v>282</v>
      </c>
      <c r="T607" s="161" t="s">
        <v>282</v>
      </c>
      <c r="U607" s="161" t="s">
        <v>282</v>
      </c>
      <c r="V607" s="159">
        <v>5</v>
      </c>
      <c r="W607" s="159" t="s">
        <v>282</v>
      </c>
      <c r="X607" s="159" t="s">
        <v>282</v>
      </c>
      <c r="Y607" s="212" t="s">
        <v>282</v>
      </c>
      <c r="Z607" s="212" t="s">
        <v>282</v>
      </c>
      <c r="AA607" s="212" t="s">
        <v>282</v>
      </c>
      <c r="AB607" s="212" t="s">
        <v>282</v>
      </c>
      <c r="AC607" s="212" t="s">
        <v>282</v>
      </c>
      <c r="AD607" s="212" t="s">
        <v>282</v>
      </c>
      <c r="AE607" s="212" t="s">
        <v>282</v>
      </c>
      <c r="AF607" s="212" t="s">
        <v>282</v>
      </c>
      <c r="AG607" s="212" t="s">
        <v>282</v>
      </c>
      <c r="AH607" s="212" t="s">
        <v>282</v>
      </c>
      <c r="AI607" s="212" t="s">
        <v>282</v>
      </c>
      <c r="AJ607" s="212" t="s">
        <v>282</v>
      </c>
      <c r="AK607" s="212" t="s">
        <v>282</v>
      </c>
      <c r="AL607" s="212" t="s">
        <v>282</v>
      </c>
      <c r="AM607" s="212" t="s">
        <v>282</v>
      </c>
      <c r="AN607" s="212" t="s">
        <v>282</v>
      </c>
      <c r="AO607" s="212" t="s">
        <v>282</v>
      </c>
      <c r="AP607" s="212" t="s">
        <v>282</v>
      </c>
      <c r="AQ607" s="212" t="s">
        <v>282</v>
      </c>
      <c r="AR607" s="212" t="s">
        <v>282</v>
      </c>
      <c r="AS607" s="212" t="s">
        <v>282</v>
      </c>
      <c r="AT607" s="212" t="s">
        <v>282</v>
      </c>
      <c r="AU607" s="212" t="s">
        <v>282</v>
      </c>
      <c r="AV607" s="212" t="s">
        <v>282</v>
      </c>
      <c r="AW607" s="212" t="s">
        <v>282</v>
      </c>
      <c r="AX607" s="212" t="s">
        <v>282</v>
      </c>
      <c r="AY607" s="212" t="s">
        <v>282</v>
      </c>
      <c r="AZ607" s="212" t="s">
        <v>282</v>
      </c>
      <c r="BA607" s="212" t="s">
        <v>282</v>
      </c>
      <c r="BB607" s="212" t="s">
        <v>282</v>
      </c>
      <c r="BC607" s="212" t="s">
        <v>282</v>
      </c>
      <c r="BD607" s="212" t="s">
        <v>282</v>
      </c>
      <c r="BE607" s="212" t="s">
        <v>282</v>
      </c>
    </row>
    <row r="608" spans="1:57" x14ac:dyDescent="0.25">
      <c r="A608" t="s">
        <v>6995</v>
      </c>
      <c r="B608" s="159" t="s">
        <v>12657</v>
      </c>
      <c r="C608" t="s">
        <v>246</v>
      </c>
      <c r="D608" t="s">
        <v>282</v>
      </c>
      <c r="E608" t="s">
        <v>282</v>
      </c>
      <c r="F608" s="159" t="s">
        <v>282</v>
      </c>
      <c r="G608" s="159" t="s">
        <v>282</v>
      </c>
      <c r="H608" s="159" t="s">
        <v>10507</v>
      </c>
      <c r="I608" s="159" t="s">
        <v>12659</v>
      </c>
      <c r="J608" s="159">
        <v>7</v>
      </c>
      <c r="K608" s="159">
        <v>6</v>
      </c>
      <c r="L608" s="159" t="s">
        <v>273</v>
      </c>
      <c r="M608" s="159" t="s">
        <v>273</v>
      </c>
      <c r="N608" s="159" t="s">
        <v>790</v>
      </c>
      <c r="O608" s="161" t="s">
        <v>282</v>
      </c>
      <c r="P608" s="161" t="s">
        <v>282</v>
      </c>
      <c r="Q608" s="161" t="s">
        <v>282</v>
      </c>
      <c r="R608" s="161" t="s">
        <v>282</v>
      </c>
      <c r="S608" s="161" t="s">
        <v>10507</v>
      </c>
      <c r="T608" s="161" t="s">
        <v>273</v>
      </c>
      <c r="U608">
        <v>7</v>
      </c>
      <c r="V608" s="159">
        <v>6</v>
      </c>
      <c r="W608" s="159" t="s">
        <v>273</v>
      </c>
      <c r="X608" s="159" t="s">
        <v>273</v>
      </c>
      <c r="Y608" s="212" t="s">
        <v>282</v>
      </c>
      <c r="Z608" s="212" t="s">
        <v>282</v>
      </c>
      <c r="AA608" s="212" t="s">
        <v>282</v>
      </c>
      <c r="AB608" s="212" t="s">
        <v>282</v>
      </c>
      <c r="AC608" s="212" t="s">
        <v>282</v>
      </c>
      <c r="AD608" s="212" t="s">
        <v>282</v>
      </c>
      <c r="AE608" s="212" t="s">
        <v>282</v>
      </c>
      <c r="AF608" s="212" t="s">
        <v>282</v>
      </c>
      <c r="AG608" s="212" t="s">
        <v>282</v>
      </c>
      <c r="AH608" s="212" t="s">
        <v>282</v>
      </c>
      <c r="AI608" s="212" t="s">
        <v>282</v>
      </c>
      <c r="AJ608" s="212" t="s">
        <v>282</v>
      </c>
      <c r="AK608" s="212" t="s">
        <v>282</v>
      </c>
      <c r="AL608" s="212" t="s">
        <v>282</v>
      </c>
      <c r="AM608" s="212" t="s">
        <v>282</v>
      </c>
      <c r="AN608" s="212" t="s">
        <v>282</v>
      </c>
      <c r="AO608" s="212" t="s">
        <v>282</v>
      </c>
      <c r="AP608" s="212" t="s">
        <v>282</v>
      </c>
      <c r="AQ608" s="212" t="s">
        <v>282</v>
      </c>
      <c r="AR608" s="212" t="s">
        <v>282</v>
      </c>
      <c r="AS608" s="212" t="s">
        <v>282</v>
      </c>
      <c r="AT608" s="212" t="s">
        <v>282</v>
      </c>
      <c r="AU608" s="212" t="s">
        <v>282</v>
      </c>
      <c r="AV608" s="212" t="s">
        <v>282</v>
      </c>
      <c r="AW608" s="212" t="s">
        <v>282</v>
      </c>
      <c r="AX608" s="212" t="s">
        <v>282</v>
      </c>
      <c r="AY608" s="212" t="s">
        <v>282</v>
      </c>
      <c r="AZ608" s="212" t="s">
        <v>282</v>
      </c>
      <c r="BA608" s="212" t="s">
        <v>282</v>
      </c>
      <c r="BB608" s="212" t="s">
        <v>282</v>
      </c>
      <c r="BC608" s="212" t="s">
        <v>282</v>
      </c>
      <c r="BD608" s="212" t="s">
        <v>282</v>
      </c>
      <c r="BE608" s="212" t="s">
        <v>282</v>
      </c>
    </row>
    <row r="609" spans="1:57" x14ac:dyDescent="0.25">
      <c r="A609" t="s">
        <v>553</v>
      </c>
      <c r="B609" s="159" t="s">
        <v>12664</v>
      </c>
      <c r="C609" t="s">
        <v>246</v>
      </c>
      <c r="D609" t="s">
        <v>282</v>
      </c>
      <c r="E609" t="s">
        <v>12665</v>
      </c>
      <c r="F609" s="159" t="s">
        <v>282</v>
      </c>
      <c r="G609" s="159" t="s">
        <v>282</v>
      </c>
      <c r="H609" s="159" t="s">
        <v>10507</v>
      </c>
      <c r="I609" s="159" t="s">
        <v>10580</v>
      </c>
      <c r="J609" s="159">
        <v>7</v>
      </c>
      <c r="K609" s="159">
        <v>8</v>
      </c>
      <c r="L609" s="159" t="s">
        <v>12669</v>
      </c>
      <c r="M609" s="159" t="s">
        <v>273</v>
      </c>
      <c r="N609" s="159" t="s">
        <v>252</v>
      </c>
      <c r="O609" s="161" t="s">
        <v>282</v>
      </c>
      <c r="P609" s="161" t="s">
        <v>12666</v>
      </c>
      <c r="Q609" s="161" t="s">
        <v>282</v>
      </c>
      <c r="R609" s="161" t="s">
        <v>282</v>
      </c>
      <c r="S609" s="161" t="s">
        <v>10507</v>
      </c>
      <c r="T609" s="161" t="s">
        <v>11158</v>
      </c>
      <c r="U609">
        <v>7</v>
      </c>
      <c r="V609" s="159">
        <v>8</v>
      </c>
      <c r="W609" s="159" t="s">
        <v>12670</v>
      </c>
      <c r="X609" s="159" t="s">
        <v>273</v>
      </c>
      <c r="Y609" s="212" t="s">
        <v>282</v>
      </c>
      <c r="Z609" s="212" t="s">
        <v>282</v>
      </c>
      <c r="AA609" s="212" t="s">
        <v>282</v>
      </c>
      <c r="AB609" s="212" t="s">
        <v>282</v>
      </c>
      <c r="AC609" s="212" t="s">
        <v>282</v>
      </c>
      <c r="AD609" s="212" t="s">
        <v>282</v>
      </c>
      <c r="AE609" s="212" t="s">
        <v>282</v>
      </c>
      <c r="AF609" s="212" t="s">
        <v>282</v>
      </c>
      <c r="AG609" s="212" t="s">
        <v>282</v>
      </c>
      <c r="AH609" s="212" t="s">
        <v>282</v>
      </c>
      <c r="AI609" s="212" t="s">
        <v>282</v>
      </c>
      <c r="AJ609" s="212" t="s">
        <v>282</v>
      </c>
      <c r="AK609" s="212" t="s">
        <v>282</v>
      </c>
      <c r="AL609" s="212" t="s">
        <v>282</v>
      </c>
      <c r="AM609" s="212" t="s">
        <v>282</v>
      </c>
      <c r="AN609" s="212" t="s">
        <v>282</v>
      </c>
      <c r="AO609" s="212" t="s">
        <v>282</v>
      </c>
      <c r="AP609" s="212" t="s">
        <v>282</v>
      </c>
      <c r="AQ609" s="212" t="s">
        <v>282</v>
      </c>
      <c r="AR609" s="212" t="s">
        <v>282</v>
      </c>
      <c r="AS609" s="212" t="s">
        <v>282</v>
      </c>
      <c r="AT609" s="212" t="s">
        <v>282</v>
      </c>
      <c r="AU609" s="212" t="s">
        <v>282</v>
      </c>
      <c r="AV609" s="212" t="s">
        <v>282</v>
      </c>
      <c r="AW609" s="212" t="s">
        <v>282</v>
      </c>
      <c r="AX609" s="212" t="s">
        <v>282</v>
      </c>
      <c r="AY609" s="212" t="s">
        <v>282</v>
      </c>
      <c r="AZ609" s="212" t="s">
        <v>282</v>
      </c>
      <c r="BA609" s="212" t="s">
        <v>282</v>
      </c>
      <c r="BB609" s="212" t="s">
        <v>282</v>
      </c>
      <c r="BC609" s="212" t="s">
        <v>282</v>
      </c>
      <c r="BD609" s="212" t="s">
        <v>282</v>
      </c>
      <c r="BE609" s="212" t="s">
        <v>282</v>
      </c>
    </row>
    <row r="610" spans="1:57" s="212" customFormat="1" x14ac:dyDescent="0.25">
      <c r="A610" s="66" t="s">
        <v>17105</v>
      </c>
      <c r="B610" s="159" t="s">
        <v>282</v>
      </c>
      <c r="C610" s="159" t="s">
        <v>8923</v>
      </c>
      <c r="D610" s="212" t="s">
        <v>17488</v>
      </c>
      <c r="E610" s="212" t="s">
        <v>17490</v>
      </c>
      <c r="F610" s="159" t="s">
        <v>182</v>
      </c>
      <c r="G610" s="159" t="s">
        <v>273</v>
      </c>
      <c r="H610" s="159" t="s">
        <v>448</v>
      </c>
      <c r="I610" s="159" t="s">
        <v>11908</v>
      </c>
      <c r="J610" s="159">
        <v>1</v>
      </c>
      <c r="K610" s="159">
        <v>8</v>
      </c>
      <c r="L610" s="159" t="s">
        <v>273</v>
      </c>
      <c r="M610" s="159" t="s">
        <v>11967</v>
      </c>
      <c r="N610" s="159" t="s">
        <v>811</v>
      </c>
      <c r="O610" s="161" t="s">
        <v>282</v>
      </c>
      <c r="P610" s="161" t="s">
        <v>17489</v>
      </c>
      <c r="Q610" s="161" t="s">
        <v>282</v>
      </c>
      <c r="R610" s="161" t="s">
        <v>282</v>
      </c>
      <c r="S610" s="161" t="s">
        <v>282</v>
      </c>
      <c r="T610" s="161" t="s">
        <v>282</v>
      </c>
      <c r="U610" s="161" t="s">
        <v>282</v>
      </c>
      <c r="V610" s="159">
        <v>8</v>
      </c>
      <c r="W610" s="159" t="s">
        <v>282</v>
      </c>
      <c r="X610" s="159" t="s">
        <v>282</v>
      </c>
      <c r="Y610" s="212" t="s">
        <v>282</v>
      </c>
      <c r="Z610" s="212" t="s">
        <v>282</v>
      </c>
      <c r="AA610" s="212" t="s">
        <v>282</v>
      </c>
      <c r="AB610" s="212" t="s">
        <v>282</v>
      </c>
      <c r="AC610" s="212" t="s">
        <v>282</v>
      </c>
      <c r="AD610" s="212" t="s">
        <v>282</v>
      </c>
      <c r="AE610" s="212" t="s">
        <v>282</v>
      </c>
      <c r="AF610" s="212" t="s">
        <v>282</v>
      </c>
      <c r="AG610" s="212" t="s">
        <v>282</v>
      </c>
      <c r="AH610" s="212" t="s">
        <v>282</v>
      </c>
      <c r="AI610" s="212" t="s">
        <v>282</v>
      </c>
      <c r="AJ610" s="212" t="s">
        <v>282</v>
      </c>
      <c r="AK610" s="212" t="s">
        <v>282</v>
      </c>
      <c r="AL610" s="212" t="s">
        <v>282</v>
      </c>
      <c r="AM610" s="212" t="s">
        <v>282</v>
      </c>
      <c r="AN610" s="212" t="s">
        <v>282</v>
      </c>
      <c r="AO610" s="212" t="s">
        <v>282</v>
      </c>
      <c r="AP610" s="212" t="s">
        <v>282</v>
      </c>
      <c r="AQ610" s="212" t="s">
        <v>282</v>
      </c>
      <c r="AR610" s="212" t="s">
        <v>282</v>
      </c>
      <c r="AS610" s="212" t="s">
        <v>282</v>
      </c>
      <c r="AT610" s="212" t="s">
        <v>282</v>
      </c>
      <c r="AU610" s="212" t="s">
        <v>282</v>
      </c>
      <c r="AV610" s="212" t="s">
        <v>282</v>
      </c>
      <c r="AW610" s="212" t="s">
        <v>282</v>
      </c>
      <c r="AX610" s="212" t="s">
        <v>282</v>
      </c>
      <c r="AY610" s="212" t="s">
        <v>282</v>
      </c>
      <c r="AZ610" s="212" t="s">
        <v>282</v>
      </c>
      <c r="BA610" s="212" t="s">
        <v>282</v>
      </c>
      <c r="BB610" s="212" t="s">
        <v>282</v>
      </c>
      <c r="BC610" s="212" t="s">
        <v>282</v>
      </c>
      <c r="BD610" s="212" t="s">
        <v>282</v>
      </c>
      <c r="BE610" s="212" t="s">
        <v>282</v>
      </c>
    </row>
    <row r="611" spans="1:57" s="212" customFormat="1" x14ac:dyDescent="0.25">
      <c r="A611" s="212" t="s">
        <v>7199</v>
      </c>
      <c r="B611" s="159" t="s">
        <v>282</v>
      </c>
      <c r="C611" s="212" t="s">
        <v>256</v>
      </c>
      <c r="D611" s="212" t="s">
        <v>282</v>
      </c>
      <c r="E611" s="212" t="s">
        <v>15771</v>
      </c>
      <c r="F611" s="159" t="s">
        <v>282</v>
      </c>
      <c r="G611" s="159" t="s">
        <v>282</v>
      </c>
      <c r="H611" s="159" t="s">
        <v>10507</v>
      </c>
      <c r="I611" s="159" t="s">
        <v>13516</v>
      </c>
      <c r="J611" s="159">
        <v>7</v>
      </c>
      <c r="K611" s="159">
        <v>8</v>
      </c>
      <c r="L611" s="159" t="s">
        <v>12374</v>
      </c>
      <c r="M611" s="159" t="s">
        <v>273</v>
      </c>
      <c r="N611" s="159" t="s">
        <v>790</v>
      </c>
      <c r="O611" s="161" t="s">
        <v>282</v>
      </c>
      <c r="P611" s="161" t="s">
        <v>282</v>
      </c>
      <c r="Q611" s="161" t="s">
        <v>282</v>
      </c>
      <c r="R611" s="161" t="s">
        <v>282</v>
      </c>
      <c r="S611" s="161" t="s">
        <v>10507</v>
      </c>
      <c r="T611" s="161" t="s">
        <v>10828</v>
      </c>
      <c r="U611" s="212">
        <v>7</v>
      </c>
      <c r="V611" s="159">
        <v>8</v>
      </c>
      <c r="W611" s="159" t="s">
        <v>14412</v>
      </c>
      <c r="X611" s="159" t="s">
        <v>273</v>
      </c>
      <c r="Y611" s="212" t="s">
        <v>282</v>
      </c>
      <c r="Z611" s="212" t="s">
        <v>282</v>
      </c>
      <c r="AA611" s="212" t="s">
        <v>282</v>
      </c>
      <c r="AB611" s="212" t="s">
        <v>282</v>
      </c>
      <c r="AC611" s="212" t="s">
        <v>282</v>
      </c>
      <c r="AD611" s="212" t="s">
        <v>282</v>
      </c>
      <c r="AE611" s="212" t="s">
        <v>282</v>
      </c>
      <c r="AF611" s="212" t="s">
        <v>282</v>
      </c>
      <c r="AG611" s="212" t="s">
        <v>282</v>
      </c>
      <c r="AH611" s="212" t="s">
        <v>282</v>
      </c>
      <c r="AI611" s="212" t="s">
        <v>282</v>
      </c>
      <c r="AJ611" s="212" t="s">
        <v>282</v>
      </c>
      <c r="AK611" s="212" t="s">
        <v>282</v>
      </c>
      <c r="AL611" s="212" t="s">
        <v>282</v>
      </c>
      <c r="AM611" s="212" t="s">
        <v>282</v>
      </c>
      <c r="AN611" s="212" t="s">
        <v>282</v>
      </c>
      <c r="AO611" s="212" t="s">
        <v>282</v>
      </c>
      <c r="AP611" s="212" t="s">
        <v>282</v>
      </c>
      <c r="AQ611" s="212" t="s">
        <v>282</v>
      </c>
      <c r="AR611" s="212" t="s">
        <v>282</v>
      </c>
      <c r="AS611" s="212" t="s">
        <v>282</v>
      </c>
      <c r="AT611" s="212" t="s">
        <v>282</v>
      </c>
      <c r="AU611" s="212" t="s">
        <v>282</v>
      </c>
      <c r="AV611" s="212" t="s">
        <v>282</v>
      </c>
      <c r="AW611" s="212" t="s">
        <v>282</v>
      </c>
      <c r="AX611" s="212" t="s">
        <v>282</v>
      </c>
      <c r="AY611" s="212" t="s">
        <v>282</v>
      </c>
      <c r="AZ611" s="212" t="s">
        <v>282</v>
      </c>
      <c r="BA611" s="212" t="s">
        <v>282</v>
      </c>
      <c r="BB611" s="212" t="s">
        <v>282</v>
      </c>
      <c r="BC611" s="212" t="s">
        <v>282</v>
      </c>
      <c r="BD611" s="212" t="s">
        <v>282</v>
      </c>
      <c r="BE611" s="212" t="s">
        <v>282</v>
      </c>
    </row>
    <row r="612" spans="1:57" s="212" customFormat="1" x14ac:dyDescent="0.25">
      <c r="A612" s="212" t="s">
        <v>4084</v>
      </c>
      <c r="B612" s="159" t="s">
        <v>13392</v>
      </c>
      <c r="C612" s="212" t="s">
        <v>258</v>
      </c>
      <c r="D612" s="212" t="s">
        <v>282</v>
      </c>
      <c r="E612" s="212" t="s">
        <v>282</v>
      </c>
      <c r="F612" s="159" t="s">
        <v>282</v>
      </c>
      <c r="G612" s="159" t="s">
        <v>282</v>
      </c>
      <c r="H612" s="159" t="s">
        <v>10507</v>
      </c>
      <c r="I612" s="159" t="s">
        <v>13017</v>
      </c>
      <c r="J612" s="159" t="s">
        <v>273</v>
      </c>
      <c r="K612" s="159">
        <v>8</v>
      </c>
      <c r="L612" s="159" t="s">
        <v>273</v>
      </c>
      <c r="M612" s="159" t="s">
        <v>273</v>
      </c>
      <c r="N612" s="159" t="s">
        <v>246</v>
      </c>
      <c r="O612" s="161" t="s">
        <v>282</v>
      </c>
      <c r="P612" s="161" t="s">
        <v>282</v>
      </c>
      <c r="Q612" s="161" t="s">
        <v>282</v>
      </c>
      <c r="R612" s="161" t="s">
        <v>282</v>
      </c>
      <c r="S612" s="161" t="s">
        <v>10507</v>
      </c>
      <c r="T612" s="161" t="s">
        <v>406</v>
      </c>
      <c r="U612" s="161" t="s">
        <v>273</v>
      </c>
      <c r="V612" s="159">
        <v>8</v>
      </c>
      <c r="W612" s="159" t="s">
        <v>273</v>
      </c>
      <c r="X612" s="159" t="s">
        <v>273</v>
      </c>
      <c r="Y612" s="212" t="s">
        <v>282</v>
      </c>
      <c r="Z612" s="212" t="s">
        <v>282</v>
      </c>
      <c r="AA612" s="212" t="s">
        <v>282</v>
      </c>
      <c r="AB612" s="212" t="s">
        <v>282</v>
      </c>
      <c r="AC612" s="212" t="s">
        <v>282</v>
      </c>
      <c r="AD612" s="212" t="s">
        <v>282</v>
      </c>
      <c r="AE612" s="212" t="s">
        <v>282</v>
      </c>
      <c r="AF612" s="212" t="s">
        <v>282</v>
      </c>
      <c r="AG612" s="212" t="s">
        <v>282</v>
      </c>
      <c r="AH612" s="212" t="s">
        <v>282</v>
      </c>
      <c r="AI612" s="212" t="s">
        <v>282</v>
      </c>
      <c r="AJ612" s="212" t="s">
        <v>282</v>
      </c>
      <c r="AK612" s="212" t="s">
        <v>282</v>
      </c>
      <c r="AL612" s="212" t="s">
        <v>282</v>
      </c>
      <c r="AM612" s="212" t="s">
        <v>282</v>
      </c>
      <c r="AN612" s="212" t="s">
        <v>282</v>
      </c>
      <c r="AO612" s="212" t="s">
        <v>282</v>
      </c>
      <c r="AP612" s="212" t="s">
        <v>282</v>
      </c>
      <c r="AQ612" s="212" t="s">
        <v>282</v>
      </c>
      <c r="AR612" s="212" t="s">
        <v>282</v>
      </c>
      <c r="AS612" s="212" t="s">
        <v>282</v>
      </c>
      <c r="AT612" s="212" t="s">
        <v>282</v>
      </c>
      <c r="AU612" s="212" t="s">
        <v>282</v>
      </c>
      <c r="AV612" s="212" t="s">
        <v>282</v>
      </c>
      <c r="AW612" s="212" t="s">
        <v>282</v>
      </c>
      <c r="AX612" s="212" t="s">
        <v>282</v>
      </c>
      <c r="AY612" s="212" t="s">
        <v>282</v>
      </c>
      <c r="AZ612" s="212" t="s">
        <v>282</v>
      </c>
      <c r="BA612" s="212" t="s">
        <v>282</v>
      </c>
      <c r="BB612" s="212" t="s">
        <v>282</v>
      </c>
      <c r="BC612" s="212" t="s">
        <v>282</v>
      </c>
      <c r="BD612" s="212" t="s">
        <v>282</v>
      </c>
      <c r="BE612" s="212" t="s">
        <v>282</v>
      </c>
    </row>
    <row r="613" spans="1:57" s="212" customFormat="1" x14ac:dyDescent="0.25">
      <c r="A613" s="212" t="s">
        <v>7745</v>
      </c>
      <c r="B613" s="159" t="s">
        <v>13378</v>
      </c>
      <c r="C613" s="212" t="s">
        <v>274</v>
      </c>
      <c r="D613" s="212" t="s">
        <v>282</v>
      </c>
      <c r="E613" s="212" t="s">
        <v>282</v>
      </c>
      <c r="F613" s="159" t="s">
        <v>282</v>
      </c>
      <c r="G613" s="159" t="s">
        <v>282</v>
      </c>
      <c r="H613" s="159" t="s">
        <v>10507</v>
      </c>
      <c r="I613" s="159" t="s">
        <v>11120</v>
      </c>
      <c r="J613" s="159" t="s">
        <v>273</v>
      </c>
      <c r="K613" s="159">
        <v>6</v>
      </c>
      <c r="L613" s="159" t="s">
        <v>15413</v>
      </c>
      <c r="M613" s="159" t="s">
        <v>273</v>
      </c>
      <c r="N613" s="159" t="s">
        <v>256</v>
      </c>
      <c r="O613" s="161" t="s">
        <v>282</v>
      </c>
      <c r="P613" s="161" t="s">
        <v>282</v>
      </c>
      <c r="Q613" s="161" t="s">
        <v>282</v>
      </c>
      <c r="R613" s="161" t="s">
        <v>282</v>
      </c>
      <c r="S613" s="161" t="s">
        <v>10507</v>
      </c>
      <c r="T613" s="161" t="s">
        <v>14262</v>
      </c>
      <c r="U613" s="161" t="s">
        <v>273</v>
      </c>
      <c r="V613" s="159">
        <v>6</v>
      </c>
      <c r="W613" s="159" t="s">
        <v>15157</v>
      </c>
      <c r="X613" s="159" t="s">
        <v>273</v>
      </c>
      <c r="Y613" s="212" t="s">
        <v>282</v>
      </c>
      <c r="Z613" s="212" t="s">
        <v>282</v>
      </c>
      <c r="AA613" s="212" t="s">
        <v>282</v>
      </c>
      <c r="AB613" s="212" t="s">
        <v>282</v>
      </c>
      <c r="AC613" s="212" t="s">
        <v>282</v>
      </c>
      <c r="AD613" s="212" t="s">
        <v>282</v>
      </c>
      <c r="AE613" s="212" t="s">
        <v>282</v>
      </c>
      <c r="AF613" s="212" t="s">
        <v>282</v>
      </c>
      <c r="AG613" s="212" t="s">
        <v>282</v>
      </c>
      <c r="AH613" s="212" t="s">
        <v>282</v>
      </c>
      <c r="AI613" s="212" t="s">
        <v>282</v>
      </c>
      <c r="AJ613" s="212" t="s">
        <v>282</v>
      </c>
      <c r="AK613" s="212" t="s">
        <v>282</v>
      </c>
      <c r="AL613" s="212" t="s">
        <v>282</v>
      </c>
      <c r="AM613" s="212" t="s">
        <v>282</v>
      </c>
      <c r="AN613" s="212" t="s">
        <v>282</v>
      </c>
      <c r="AO613" s="212" t="s">
        <v>282</v>
      </c>
      <c r="AP613" s="212" t="s">
        <v>282</v>
      </c>
      <c r="AQ613" s="212" t="s">
        <v>282</v>
      </c>
      <c r="AR613" s="212" t="s">
        <v>282</v>
      </c>
      <c r="AS613" s="212" t="s">
        <v>282</v>
      </c>
      <c r="AT613" s="212" t="s">
        <v>282</v>
      </c>
      <c r="AU613" s="212" t="s">
        <v>282</v>
      </c>
      <c r="AV613" s="212" t="s">
        <v>282</v>
      </c>
      <c r="AW613" s="212" t="s">
        <v>282</v>
      </c>
      <c r="AX613" s="212" t="s">
        <v>282</v>
      </c>
      <c r="AY613" s="212" t="s">
        <v>282</v>
      </c>
      <c r="AZ613" s="212" t="s">
        <v>282</v>
      </c>
      <c r="BA613" s="212" t="s">
        <v>282</v>
      </c>
      <c r="BB613" s="212" t="s">
        <v>282</v>
      </c>
      <c r="BC613" s="212" t="s">
        <v>282</v>
      </c>
      <c r="BD613" s="212" t="s">
        <v>282</v>
      </c>
      <c r="BE613" s="212" t="s">
        <v>282</v>
      </c>
    </row>
    <row r="614" spans="1:57" s="212" customFormat="1" x14ac:dyDescent="0.25">
      <c r="A614" s="212" t="s">
        <v>8818</v>
      </c>
      <c r="B614" s="159" t="s">
        <v>16351</v>
      </c>
      <c r="C614" s="212" t="s">
        <v>246</v>
      </c>
      <c r="D614" s="212" t="s">
        <v>282</v>
      </c>
      <c r="E614" s="212" t="s">
        <v>282</v>
      </c>
      <c r="F614" s="159" t="s">
        <v>282</v>
      </c>
      <c r="G614" s="159" t="s">
        <v>282</v>
      </c>
      <c r="H614" s="159" t="s">
        <v>10507</v>
      </c>
      <c r="I614" s="159" t="s">
        <v>406</v>
      </c>
      <c r="J614" s="159">
        <v>7</v>
      </c>
      <c r="K614" s="159">
        <v>4</v>
      </c>
      <c r="L614" s="159" t="s">
        <v>11862</v>
      </c>
      <c r="M614" s="159" t="s">
        <v>273</v>
      </c>
      <c r="N614" s="159" t="s">
        <v>246</v>
      </c>
      <c r="O614" s="161" t="s">
        <v>282</v>
      </c>
      <c r="P614" s="161" t="s">
        <v>282</v>
      </c>
      <c r="Q614" s="161" t="s">
        <v>282</v>
      </c>
      <c r="R614" s="161" t="s">
        <v>282</v>
      </c>
      <c r="S614" s="161" t="s">
        <v>10507</v>
      </c>
      <c r="T614" s="161" t="s">
        <v>406</v>
      </c>
      <c r="U614" s="161">
        <v>7</v>
      </c>
      <c r="V614" s="159">
        <v>4</v>
      </c>
      <c r="W614" s="159" t="s">
        <v>11862</v>
      </c>
      <c r="X614" s="159" t="s">
        <v>273</v>
      </c>
      <c r="Y614" s="159" t="s">
        <v>246</v>
      </c>
      <c r="Z614" s="159" t="s">
        <v>282</v>
      </c>
      <c r="AA614" s="159" t="s">
        <v>282</v>
      </c>
      <c r="AB614" s="159" t="s">
        <v>282</v>
      </c>
      <c r="AC614" s="159" t="s">
        <v>282</v>
      </c>
      <c r="AD614" s="159" t="s">
        <v>10507</v>
      </c>
      <c r="AE614" s="159" t="s">
        <v>10827</v>
      </c>
      <c r="AF614" s="212">
        <v>7</v>
      </c>
      <c r="AG614" s="212">
        <v>4</v>
      </c>
      <c r="AH614" s="212" t="s">
        <v>14031</v>
      </c>
      <c r="AI614" s="212" t="s">
        <v>273</v>
      </c>
      <c r="AJ614" s="212" t="s">
        <v>282</v>
      </c>
      <c r="AK614" s="212" t="s">
        <v>282</v>
      </c>
      <c r="AL614" s="212" t="s">
        <v>282</v>
      </c>
      <c r="AM614" s="212" t="s">
        <v>282</v>
      </c>
      <c r="AN614" s="212" t="s">
        <v>282</v>
      </c>
      <c r="AO614" s="212" t="s">
        <v>282</v>
      </c>
      <c r="AP614" s="212" t="s">
        <v>282</v>
      </c>
      <c r="AQ614" s="212" t="s">
        <v>282</v>
      </c>
      <c r="AR614" s="212" t="s">
        <v>282</v>
      </c>
      <c r="AS614" s="212" t="s">
        <v>282</v>
      </c>
      <c r="AT614" s="212" t="s">
        <v>282</v>
      </c>
      <c r="AU614" s="212" t="s">
        <v>282</v>
      </c>
      <c r="AV614" s="212" t="s">
        <v>282</v>
      </c>
      <c r="AW614" s="212" t="s">
        <v>282</v>
      </c>
      <c r="AX614" s="212" t="s">
        <v>282</v>
      </c>
      <c r="AY614" s="212" t="s">
        <v>282</v>
      </c>
      <c r="AZ614" s="212" t="s">
        <v>282</v>
      </c>
      <c r="BA614" s="212" t="s">
        <v>282</v>
      </c>
      <c r="BB614" s="212" t="s">
        <v>282</v>
      </c>
      <c r="BC614" s="212" t="s">
        <v>282</v>
      </c>
      <c r="BD614" s="212" t="s">
        <v>282</v>
      </c>
      <c r="BE614" s="212" t="s">
        <v>282</v>
      </c>
    </row>
    <row r="615" spans="1:57" s="212" customFormat="1" x14ac:dyDescent="0.25">
      <c r="A615" s="212" t="s">
        <v>4094</v>
      </c>
      <c r="B615" s="159" t="s">
        <v>16137</v>
      </c>
      <c r="C615" s="212" t="s">
        <v>258</v>
      </c>
      <c r="D615" s="212" t="s">
        <v>282</v>
      </c>
      <c r="E615" s="212" t="s">
        <v>282</v>
      </c>
      <c r="F615" s="159" t="s">
        <v>282</v>
      </c>
      <c r="G615" s="159" t="s">
        <v>282</v>
      </c>
      <c r="H615" s="159" t="s">
        <v>10507</v>
      </c>
      <c r="I615" s="159" t="s">
        <v>13017</v>
      </c>
      <c r="J615" s="159">
        <v>14</v>
      </c>
      <c r="K615" s="159">
        <v>12</v>
      </c>
      <c r="L615" s="159" t="s">
        <v>11140</v>
      </c>
      <c r="M615" s="159" t="s">
        <v>273</v>
      </c>
      <c r="N615" s="159" t="s">
        <v>246</v>
      </c>
      <c r="O615" s="161" t="s">
        <v>282</v>
      </c>
      <c r="P615" s="161" t="s">
        <v>12534</v>
      </c>
      <c r="Q615" s="161" t="s">
        <v>282</v>
      </c>
      <c r="R615" s="161" t="s">
        <v>282</v>
      </c>
      <c r="S615" s="161" t="s">
        <v>10507</v>
      </c>
      <c r="T615" s="161" t="s">
        <v>406</v>
      </c>
      <c r="U615" s="161">
        <v>7</v>
      </c>
      <c r="V615" s="159">
        <v>12</v>
      </c>
      <c r="W615" s="159" t="s">
        <v>11862</v>
      </c>
      <c r="X615" s="159" t="s">
        <v>273</v>
      </c>
      <c r="Y615" s="212" t="s">
        <v>282</v>
      </c>
      <c r="Z615" s="212" t="s">
        <v>282</v>
      </c>
      <c r="AA615" s="212" t="s">
        <v>282</v>
      </c>
      <c r="AB615" s="212" t="s">
        <v>282</v>
      </c>
      <c r="AC615" s="212" t="s">
        <v>282</v>
      </c>
      <c r="AD615" s="212" t="s">
        <v>282</v>
      </c>
      <c r="AE615" s="212" t="s">
        <v>282</v>
      </c>
      <c r="AF615" s="212" t="s">
        <v>282</v>
      </c>
      <c r="AG615" s="212" t="s">
        <v>282</v>
      </c>
      <c r="AH615" s="212" t="s">
        <v>282</v>
      </c>
      <c r="AI615" s="212" t="s">
        <v>282</v>
      </c>
      <c r="AJ615" s="212" t="s">
        <v>282</v>
      </c>
      <c r="AK615" s="212" t="s">
        <v>282</v>
      </c>
      <c r="AL615" s="212" t="s">
        <v>282</v>
      </c>
      <c r="AM615" s="212" t="s">
        <v>282</v>
      </c>
      <c r="AN615" s="212" t="s">
        <v>282</v>
      </c>
      <c r="AO615" s="212" t="s">
        <v>282</v>
      </c>
      <c r="AP615" s="212" t="s">
        <v>282</v>
      </c>
      <c r="AQ615" s="212" t="s">
        <v>282</v>
      </c>
      <c r="AR615" s="212" t="s">
        <v>282</v>
      </c>
      <c r="AS615" s="212" t="s">
        <v>282</v>
      </c>
      <c r="AT615" s="212" t="s">
        <v>282</v>
      </c>
      <c r="AU615" s="212" t="s">
        <v>282</v>
      </c>
      <c r="AV615" s="212" t="s">
        <v>282</v>
      </c>
      <c r="AW615" s="212" t="s">
        <v>282</v>
      </c>
      <c r="AX615" s="212" t="s">
        <v>282</v>
      </c>
      <c r="AY615" s="212" t="s">
        <v>282</v>
      </c>
      <c r="AZ615" s="212" t="s">
        <v>282</v>
      </c>
      <c r="BA615" s="212" t="s">
        <v>282</v>
      </c>
      <c r="BB615" s="212" t="s">
        <v>282</v>
      </c>
      <c r="BC615" s="212" t="s">
        <v>282</v>
      </c>
      <c r="BD615" s="212" t="s">
        <v>282</v>
      </c>
      <c r="BE615" s="212" t="s">
        <v>282</v>
      </c>
    </row>
    <row r="616" spans="1:57" s="212" customFormat="1" x14ac:dyDescent="0.25">
      <c r="A616" s="212" t="s">
        <v>4096</v>
      </c>
      <c r="B616" s="159" t="s">
        <v>16357</v>
      </c>
      <c r="C616" s="212" t="s">
        <v>258</v>
      </c>
      <c r="D616" s="212" t="s">
        <v>282</v>
      </c>
      <c r="E616" s="212" t="s">
        <v>282</v>
      </c>
      <c r="F616" s="159" t="s">
        <v>282</v>
      </c>
      <c r="G616" s="159" t="s">
        <v>282</v>
      </c>
      <c r="H616" s="159" t="s">
        <v>10507</v>
      </c>
      <c r="I616" s="159" t="s">
        <v>12621</v>
      </c>
      <c r="J616" s="159">
        <v>14</v>
      </c>
      <c r="K616" s="159">
        <v>6</v>
      </c>
      <c r="L616" s="159" t="s">
        <v>14206</v>
      </c>
      <c r="M616" s="159" t="s">
        <v>273</v>
      </c>
      <c r="N616" s="159" t="s">
        <v>246</v>
      </c>
      <c r="O616" s="161" t="s">
        <v>282</v>
      </c>
      <c r="P616" s="161" t="s">
        <v>282</v>
      </c>
      <c r="Q616" s="161" t="s">
        <v>282</v>
      </c>
      <c r="R616" s="161" t="s">
        <v>282</v>
      </c>
      <c r="S616" s="161" t="s">
        <v>10507</v>
      </c>
      <c r="T616" s="161" t="s">
        <v>12260</v>
      </c>
      <c r="U616" s="161">
        <v>14</v>
      </c>
      <c r="V616" s="159">
        <v>6</v>
      </c>
      <c r="W616" s="159" t="s">
        <v>12897</v>
      </c>
      <c r="X616" s="159" t="s">
        <v>273</v>
      </c>
      <c r="Y616" s="212" t="s">
        <v>282</v>
      </c>
      <c r="Z616" s="212" t="s">
        <v>282</v>
      </c>
      <c r="AA616" s="212" t="s">
        <v>282</v>
      </c>
      <c r="AB616" s="212" t="s">
        <v>282</v>
      </c>
      <c r="AC616" s="212" t="s">
        <v>282</v>
      </c>
      <c r="AD616" s="212" t="s">
        <v>282</v>
      </c>
      <c r="AE616" s="212" t="s">
        <v>282</v>
      </c>
      <c r="AF616" s="212" t="s">
        <v>282</v>
      </c>
      <c r="AG616" s="212" t="s">
        <v>282</v>
      </c>
      <c r="AH616" s="212" t="s">
        <v>282</v>
      </c>
      <c r="AI616" s="212" t="s">
        <v>282</v>
      </c>
      <c r="AJ616" s="212" t="s">
        <v>282</v>
      </c>
      <c r="AK616" s="212" t="s">
        <v>282</v>
      </c>
      <c r="AL616" s="212" t="s">
        <v>282</v>
      </c>
      <c r="AM616" s="212" t="s">
        <v>282</v>
      </c>
      <c r="AN616" s="212" t="s">
        <v>282</v>
      </c>
      <c r="AO616" s="212" t="s">
        <v>282</v>
      </c>
      <c r="AP616" s="212" t="s">
        <v>282</v>
      </c>
      <c r="AQ616" s="212" t="s">
        <v>282</v>
      </c>
      <c r="AR616" s="212" t="s">
        <v>282</v>
      </c>
      <c r="AS616" s="212" t="s">
        <v>282</v>
      </c>
      <c r="AT616" s="212" t="s">
        <v>282</v>
      </c>
      <c r="AU616" s="212" t="s">
        <v>282</v>
      </c>
      <c r="AV616" s="212" t="s">
        <v>282</v>
      </c>
      <c r="AW616" s="212" t="s">
        <v>282</v>
      </c>
      <c r="AX616" s="212" t="s">
        <v>282</v>
      </c>
      <c r="AY616" s="212" t="s">
        <v>282</v>
      </c>
      <c r="AZ616" s="212" t="s">
        <v>282</v>
      </c>
      <c r="BA616" s="212" t="s">
        <v>282</v>
      </c>
      <c r="BB616" s="212" t="s">
        <v>282</v>
      </c>
      <c r="BC616" s="212" t="s">
        <v>282</v>
      </c>
      <c r="BD616" s="212" t="s">
        <v>282</v>
      </c>
      <c r="BE616" s="212" t="s">
        <v>282</v>
      </c>
    </row>
    <row r="617" spans="1:57" s="212" customFormat="1" x14ac:dyDescent="0.25">
      <c r="A617" s="212" t="s">
        <v>9111</v>
      </c>
      <c r="B617" s="159" t="s">
        <v>16424</v>
      </c>
      <c r="C617" s="212" t="s">
        <v>10476</v>
      </c>
      <c r="D617" s="212" t="s">
        <v>282</v>
      </c>
      <c r="E617" s="212" t="s">
        <v>16426</v>
      </c>
      <c r="F617" s="159" t="s">
        <v>182</v>
      </c>
      <c r="G617" s="159" t="s">
        <v>273</v>
      </c>
      <c r="H617" s="159" t="s">
        <v>448</v>
      </c>
      <c r="I617" s="159" t="s">
        <v>273</v>
      </c>
      <c r="J617" s="159" t="s">
        <v>273</v>
      </c>
      <c r="K617" s="159">
        <v>4</v>
      </c>
      <c r="L617" s="159" t="s">
        <v>273</v>
      </c>
      <c r="M617" s="159" t="s">
        <v>16425</v>
      </c>
      <c r="N617" s="159" t="s">
        <v>636</v>
      </c>
      <c r="O617" s="161" t="s">
        <v>282</v>
      </c>
      <c r="P617" s="161" t="s">
        <v>16427</v>
      </c>
      <c r="Q617" s="161" t="s">
        <v>282</v>
      </c>
      <c r="R617" s="161" t="s">
        <v>282</v>
      </c>
      <c r="S617" s="161" t="s">
        <v>282</v>
      </c>
      <c r="T617" s="161" t="s">
        <v>282</v>
      </c>
      <c r="U617" s="161" t="s">
        <v>282</v>
      </c>
      <c r="V617" s="159">
        <v>4</v>
      </c>
      <c r="W617" s="159" t="s">
        <v>282</v>
      </c>
      <c r="X617" s="159" t="s">
        <v>282</v>
      </c>
      <c r="Y617" s="212" t="s">
        <v>282</v>
      </c>
      <c r="Z617" s="212" t="s">
        <v>282</v>
      </c>
      <c r="AA617" s="212" t="s">
        <v>282</v>
      </c>
      <c r="AB617" s="212" t="s">
        <v>282</v>
      </c>
      <c r="AC617" s="212" t="s">
        <v>282</v>
      </c>
      <c r="AD617" s="212" t="s">
        <v>282</v>
      </c>
      <c r="AE617" s="212" t="s">
        <v>282</v>
      </c>
      <c r="AF617" s="212" t="s">
        <v>282</v>
      </c>
      <c r="AG617" s="212" t="s">
        <v>282</v>
      </c>
      <c r="AH617" s="212" t="s">
        <v>282</v>
      </c>
      <c r="AI617" s="212" t="s">
        <v>282</v>
      </c>
      <c r="AJ617" s="212" t="s">
        <v>282</v>
      </c>
      <c r="AK617" s="212" t="s">
        <v>282</v>
      </c>
      <c r="AL617" s="212" t="s">
        <v>282</v>
      </c>
      <c r="AM617" s="212" t="s">
        <v>282</v>
      </c>
      <c r="AN617" s="212" t="s">
        <v>282</v>
      </c>
      <c r="AO617" s="212" t="s">
        <v>282</v>
      </c>
      <c r="AP617" s="212" t="s">
        <v>282</v>
      </c>
      <c r="AQ617" s="212" t="s">
        <v>282</v>
      </c>
      <c r="AR617" s="212" t="s">
        <v>282</v>
      </c>
      <c r="AS617" s="212" t="s">
        <v>282</v>
      </c>
      <c r="AT617" s="212" t="s">
        <v>282</v>
      </c>
      <c r="AU617" s="212" t="s">
        <v>282</v>
      </c>
      <c r="AV617" s="212" t="s">
        <v>282</v>
      </c>
      <c r="AW617" s="212" t="s">
        <v>282</v>
      </c>
      <c r="AX617" s="212" t="s">
        <v>282</v>
      </c>
      <c r="AY617" s="212" t="s">
        <v>282</v>
      </c>
      <c r="AZ617" s="212" t="s">
        <v>282</v>
      </c>
      <c r="BA617" s="212" t="s">
        <v>282</v>
      </c>
      <c r="BB617" s="212" t="s">
        <v>282</v>
      </c>
      <c r="BC617" s="212" t="s">
        <v>282</v>
      </c>
      <c r="BD617" s="212" t="s">
        <v>282</v>
      </c>
      <c r="BE617" s="212" t="s">
        <v>282</v>
      </c>
    </row>
    <row r="618" spans="1:57" x14ac:dyDescent="0.25">
      <c r="A618" t="s">
        <v>4712</v>
      </c>
      <c r="B618" s="159" t="s">
        <v>12683</v>
      </c>
      <c r="C618" t="s">
        <v>672</v>
      </c>
      <c r="D618" t="s">
        <v>12679</v>
      </c>
      <c r="E618" t="s">
        <v>12680</v>
      </c>
      <c r="F618" s="159" t="s">
        <v>182</v>
      </c>
      <c r="G618" s="284" t="s">
        <v>11241</v>
      </c>
      <c r="H618" s="159" t="s">
        <v>448</v>
      </c>
      <c r="I618" s="159" t="s">
        <v>12678</v>
      </c>
      <c r="J618" s="284" t="s">
        <v>10661</v>
      </c>
      <c r="K618" s="159">
        <v>8</v>
      </c>
      <c r="L618" s="159" t="s">
        <v>273</v>
      </c>
      <c r="M618" s="159" t="s">
        <v>12685</v>
      </c>
      <c r="N618" s="159" t="s">
        <v>636</v>
      </c>
      <c r="O618" s="161" t="s">
        <v>282</v>
      </c>
      <c r="P618" s="161" t="s">
        <v>12681</v>
      </c>
      <c r="Q618" s="161" t="s">
        <v>282</v>
      </c>
      <c r="R618" s="161" t="s">
        <v>282</v>
      </c>
      <c r="S618" s="161" t="s">
        <v>282</v>
      </c>
      <c r="T618" s="161" t="s">
        <v>282</v>
      </c>
      <c r="U618" s="161" t="s">
        <v>282</v>
      </c>
      <c r="V618" s="159">
        <v>8</v>
      </c>
      <c r="W618" s="159" t="s">
        <v>282</v>
      </c>
      <c r="X618" s="159" t="s">
        <v>282</v>
      </c>
      <c r="Y618" s="212" t="s">
        <v>282</v>
      </c>
      <c r="Z618" s="212" t="s">
        <v>282</v>
      </c>
      <c r="AA618" s="212" t="s">
        <v>282</v>
      </c>
      <c r="AB618" s="212" t="s">
        <v>282</v>
      </c>
      <c r="AC618" s="212" t="s">
        <v>282</v>
      </c>
      <c r="AD618" s="212" t="s">
        <v>282</v>
      </c>
      <c r="AE618" s="212" t="s">
        <v>282</v>
      </c>
      <c r="AF618" s="212" t="s">
        <v>282</v>
      </c>
      <c r="AG618" s="212" t="s">
        <v>282</v>
      </c>
      <c r="AH618" s="212" t="s">
        <v>282</v>
      </c>
      <c r="AI618" s="212" t="s">
        <v>282</v>
      </c>
      <c r="AJ618" s="212" t="s">
        <v>282</v>
      </c>
      <c r="AK618" s="212" t="s">
        <v>282</v>
      </c>
      <c r="AL618" s="212" t="s">
        <v>282</v>
      </c>
      <c r="AM618" s="212" t="s">
        <v>282</v>
      </c>
      <c r="AN618" s="212" t="s">
        <v>282</v>
      </c>
      <c r="AO618" s="212" t="s">
        <v>282</v>
      </c>
      <c r="AP618" s="212" t="s">
        <v>282</v>
      </c>
      <c r="AQ618" s="212" t="s">
        <v>282</v>
      </c>
      <c r="AR618" s="212" t="s">
        <v>282</v>
      </c>
      <c r="AS618" s="212" t="s">
        <v>282</v>
      </c>
      <c r="AT618" s="212" t="s">
        <v>282</v>
      </c>
      <c r="AU618" s="212" t="s">
        <v>282</v>
      </c>
      <c r="AV618" s="212" t="s">
        <v>282</v>
      </c>
      <c r="AW618" s="212" t="s">
        <v>282</v>
      </c>
      <c r="AX618" s="212" t="s">
        <v>282</v>
      </c>
      <c r="AY618" s="212" t="s">
        <v>282</v>
      </c>
      <c r="AZ618" s="212" t="s">
        <v>282</v>
      </c>
      <c r="BA618" s="212" t="s">
        <v>282</v>
      </c>
      <c r="BB618" s="212" t="s">
        <v>282</v>
      </c>
      <c r="BC618" s="212" t="s">
        <v>282</v>
      </c>
      <c r="BD618" s="212" t="s">
        <v>282</v>
      </c>
      <c r="BE618" s="212" t="s">
        <v>282</v>
      </c>
    </row>
    <row r="619" spans="1:57" s="212" customFormat="1" x14ac:dyDescent="0.25">
      <c r="A619" s="212" t="s">
        <v>8826</v>
      </c>
      <c r="B619" s="159" t="s">
        <v>16434</v>
      </c>
      <c r="C619" s="212" t="s">
        <v>255</v>
      </c>
      <c r="D619" s="212" t="s">
        <v>282</v>
      </c>
      <c r="E619" s="212" t="s">
        <v>16431</v>
      </c>
      <c r="F619" s="159" t="s">
        <v>282</v>
      </c>
      <c r="G619" s="284" t="s">
        <v>282</v>
      </c>
      <c r="H619" s="159" t="s">
        <v>10507</v>
      </c>
      <c r="I619" s="159" t="s">
        <v>10713</v>
      </c>
      <c r="J619" s="284" t="s">
        <v>273</v>
      </c>
      <c r="K619" s="159">
        <v>10</v>
      </c>
      <c r="L619" s="159" t="s">
        <v>13757</v>
      </c>
      <c r="M619" s="159" t="s">
        <v>273</v>
      </c>
      <c r="N619" s="159" t="s">
        <v>790</v>
      </c>
      <c r="O619" s="161" t="s">
        <v>282</v>
      </c>
      <c r="P619" s="161" t="s">
        <v>282</v>
      </c>
      <c r="Q619" s="161" t="s">
        <v>282</v>
      </c>
      <c r="R619" s="161" t="s">
        <v>282</v>
      </c>
      <c r="S619" s="161" t="s">
        <v>10507</v>
      </c>
      <c r="T619" s="161" t="s">
        <v>273</v>
      </c>
      <c r="U619" s="161" t="s">
        <v>273</v>
      </c>
      <c r="V619" s="159">
        <v>10</v>
      </c>
      <c r="W619" s="159" t="s">
        <v>273</v>
      </c>
      <c r="X619" s="159" t="s">
        <v>273</v>
      </c>
      <c r="Y619" s="212" t="s">
        <v>282</v>
      </c>
      <c r="Z619" s="212" t="s">
        <v>282</v>
      </c>
      <c r="AA619" s="212" t="s">
        <v>282</v>
      </c>
      <c r="AB619" s="212" t="s">
        <v>282</v>
      </c>
      <c r="AC619" s="212" t="s">
        <v>282</v>
      </c>
      <c r="AD619" s="212" t="s">
        <v>282</v>
      </c>
      <c r="AE619" s="212" t="s">
        <v>282</v>
      </c>
      <c r="AF619" s="212" t="s">
        <v>282</v>
      </c>
      <c r="AG619" s="212" t="s">
        <v>282</v>
      </c>
      <c r="AH619" s="212" t="s">
        <v>282</v>
      </c>
      <c r="AI619" s="212" t="s">
        <v>282</v>
      </c>
      <c r="AJ619" s="212" t="s">
        <v>282</v>
      </c>
      <c r="AK619" s="212" t="s">
        <v>282</v>
      </c>
      <c r="AL619" s="212" t="s">
        <v>282</v>
      </c>
      <c r="AM619" s="212" t="s">
        <v>282</v>
      </c>
      <c r="AN619" s="212" t="s">
        <v>282</v>
      </c>
      <c r="AO619" s="212" t="s">
        <v>282</v>
      </c>
      <c r="AP619" s="212" t="s">
        <v>282</v>
      </c>
      <c r="AQ619" s="212" t="s">
        <v>282</v>
      </c>
      <c r="AR619" s="212" t="s">
        <v>282</v>
      </c>
      <c r="AS619" s="212" t="s">
        <v>282</v>
      </c>
      <c r="AT619" s="212" t="s">
        <v>282</v>
      </c>
      <c r="AU619" s="212" t="s">
        <v>282</v>
      </c>
      <c r="AV619" s="212" t="s">
        <v>282</v>
      </c>
      <c r="AW619" s="212" t="s">
        <v>282</v>
      </c>
      <c r="AX619" s="212" t="s">
        <v>282</v>
      </c>
      <c r="AY619" s="212" t="s">
        <v>282</v>
      </c>
      <c r="AZ619" s="212" t="s">
        <v>282</v>
      </c>
      <c r="BA619" s="212" t="s">
        <v>282</v>
      </c>
      <c r="BB619" s="212" t="s">
        <v>282</v>
      </c>
      <c r="BC619" s="212" t="s">
        <v>282</v>
      </c>
      <c r="BD619" s="212" t="s">
        <v>282</v>
      </c>
      <c r="BE619" s="212" t="s">
        <v>282</v>
      </c>
    </row>
    <row r="620" spans="1:57" s="212" customFormat="1" x14ac:dyDescent="0.25">
      <c r="A620" s="212" t="s">
        <v>7748</v>
      </c>
      <c r="B620" s="159" t="s">
        <v>16440</v>
      </c>
      <c r="C620" s="212" t="s">
        <v>255</v>
      </c>
      <c r="D620" s="212" t="s">
        <v>282</v>
      </c>
      <c r="E620" s="212" t="s">
        <v>282</v>
      </c>
      <c r="F620" s="159" t="s">
        <v>282</v>
      </c>
      <c r="G620" s="284" t="s">
        <v>282</v>
      </c>
      <c r="H620" s="159" t="s">
        <v>10507</v>
      </c>
      <c r="I620" s="159" t="s">
        <v>11000</v>
      </c>
      <c r="J620" s="302">
        <v>7</v>
      </c>
      <c r="K620" s="159">
        <v>8</v>
      </c>
      <c r="L620" s="159" t="s">
        <v>16446</v>
      </c>
      <c r="M620" s="159" t="s">
        <v>273</v>
      </c>
      <c r="N620" s="159" t="s">
        <v>246</v>
      </c>
      <c r="O620" s="161" t="s">
        <v>282</v>
      </c>
      <c r="P620" s="161" t="s">
        <v>282</v>
      </c>
      <c r="Q620" s="161" t="s">
        <v>282</v>
      </c>
      <c r="R620" s="161" t="s">
        <v>282</v>
      </c>
      <c r="S620" s="161" t="s">
        <v>10507</v>
      </c>
      <c r="T620" s="161" t="s">
        <v>10527</v>
      </c>
      <c r="U620" s="161">
        <v>7</v>
      </c>
      <c r="V620" s="159">
        <v>8</v>
      </c>
      <c r="W620" s="159" t="s">
        <v>16447</v>
      </c>
      <c r="X620" s="159" t="s">
        <v>273</v>
      </c>
      <c r="Y620" s="212" t="s">
        <v>282</v>
      </c>
      <c r="Z620" s="212" t="s">
        <v>282</v>
      </c>
      <c r="AA620" s="212" t="s">
        <v>282</v>
      </c>
      <c r="AB620" s="212" t="s">
        <v>282</v>
      </c>
      <c r="AC620" s="212" t="s">
        <v>282</v>
      </c>
      <c r="AD620" s="212" t="s">
        <v>282</v>
      </c>
      <c r="AE620" s="212" t="s">
        <v>282</v>
      </c>
      <c r="AF620" s="212" t="s">
        <v>282</v>
      </c>
      <c r="AG620" s="212" t="s">
        <v>282</v>
      </c>
      <c r="AH620" s="212" t="s">
        <v>282</v>
      </c>
      <c r="AI620" s="212" t="s">
        <v>282</v>
      </c>
      <c r="AJ620" s="212" t="s">
        <v>282</v>
      </c>
      <c r="AK620" s="212" t="s">
        <v>282</v>
      </c>
      <c r="AL620" s="212" t="s">
        <v>282</v>
      </c>
      <c r="AM620" s="212" t="s">
        <v>282</v>
      </c>
      <c r="AN620" s="212" t="s">
        <v>282</v>
      </c>
      <c r="AO620" s="212" t="s">
        <v>282</v>
      </c>
      <c r="AP620" s="212" t="s">
        <v>282</v>
      </c>
      <c r="AQ620" s="212" t="s">
        <v>282</v>
      </c>
      <c r="AR620" s="212" t="s">
        <v>282</v>
      </c>
      <c r="AS620" s="212" t="s">
        <v>282</v>
      </c>
      <c r="AT620" s="212" t="s">
        <v>282</v>
      </c>
      <c r="AU620" s="212" t="s">
        <v>282</v>
      </c>
      <c r="AV620" s="212" t="s">
        <v>282</v>
      </c>
      <c r="AW620" s="212" t="s">
        <v>282</v>
      </c>
      <c r="AX620" s="212" t="s">
        <v>282</v>
      </c>
      <c r="AY620" s="212" t="s">
        <v>282</v>
      </c>
      <c r="AZ620" s="212" t="s">
        <v>282</v>
      </c>
      <c r="BA620" s="212" t="s">
        <v>282</v>
      </c>
      <c r="BB620" s="212" t="s">
        <v>282</v>
      </c>
      <c r="BC620" s="212" t="s">
        <v>282</v>
      </c>
      <c r="BD620" s="212" t="s">
        <v>282</v>
      </c>
      <c r="BE620" s="212" t="s">
        <v>282</v>
      </c>
    </row>
    <row r="621" spans="1:57" s="212" customFormat="1" x14ac:dyDescent="0.25">
      <c r="A621" s="212" t="s">
        <v>7750</v>
      </c>
      <c r="B621" s="159" t="s">
        <v>16144</v>
      </c>
      <c r="C621" s="212" t="s">
        <v>266</v>
      </c>
      <c r="D621" s="212" t="s">
        <v>282</v>
      </c>
      <c r="E621" s="212" t="s">
        <v>282</v>
      </c>
      <c r="F621" s="159" t="s">
        <v>282</v>
      </c>
      <c r="G621" s="284" t="s">
        <v>282</v>
      </c>
      <c r="H621" s="159" t="s">
        <v>10507</v>
      </c>
      <c r="I621" s="159" t="s">
        <v>16145</v>
      </c>
      <c r="J621" s="302">
        <v>21</v>
      </c>
      <c r="K621" s="159">
        <v>6</v>
      </c>
      <c r="L621" s="159" t="s">
        <v>273</v>
      </c>
      <c r="M621" s="159" t="s">
        <v>273</v>
      </c>
      <c r="N621" s="159" t="s">
        <v>274</v>
      </c>
      <c r="O621" s="161" t="s">
        <v>282</v>
      </c>
      <c r="P621" s="161" t="s">
        <v>282</v>
      </c>
      <c r="Q621" s="161" t="s">
        <v>282</v>
      </c>
      <c r="R621" s="161" t="s">
        <v>282</v>
      </c>
      <c r="S621" s="161" t="s">
        <v>10507</v>
      </c>
      <c r="T621" s="161" t="s">
        <v>16146</v>
      </c>
      <c r="U621" s="161">
        <v>21</v>
      </c>
      <c r="V621" s="159">
        <v>6</v>
      </c>
      <c r="W621" s="159" t="s">
        <v>273</v>
      </c>
      <c r="X621" s="159" t="s">
        <v>273</v>
      </c>
      <c r="Y621" s="212" t="s">
        <v>282</v>
      </c>
      <c r="Z621" s="212" t="s">
        <v>282</v>
      </c>
      <c r="AA621" s="212" t="s">
        <v>282</v>
      </c>
      <c r="AB621" s="212" t="s">
        <v>282</v>
      </c>
      <c r="AC621" s="212" t="s">
        <v>282</v>
      </c>
      <c r="AD621" s="212" t="s">
        <v>282</v>
      </c>
      <c r="AE621" s="212" t="s">
        <v>282</v>
      </c>
      <c r="AF621" s="212" t="s">
        <v>282</v>
      </c>
      <c r="AG621" s="212" t="s">
        <v>282</v>
      </c>
      <c r="AH621" s="212" t="s">
        <v>282</v>
      </c>
      <c r="AI621" s="212" t="s">
        <v>282</v>
      </c>
      <c r="AJ621" s="212" t="s">
        <v>282</v>
      </c>
      <c r="AK621" s="212" t="s">
        <v>282</v>
      </c>
      <c r="AL621" s="212" t="s">
        <v>282</v>
      </c>
      <c r="AM621" s="212" t="s">
        <v>282</v>
      </c>
      <c r="AN621" s="212" t="s">
        <v>282</v>
      </c>
      <c r="AO621" s="212" t="s">
        <v>282</v>
      </c>
      <c r="AP621" s="212" t="s">
        <v>282</v>
      </c>
      <c r="AQ621" s="212" t="s">
        <v>282</v>
      </c>
      <c r="AR621" s="212" t="s">
        <v>282</v>
      </c>
      <c r="AS621" s="212" t="s">
        <v>282</v>
      </c>
      <c r="AT621" s="212" t="s">
        <v>282</v>
      </c>
      <c r="AU621" s="212" t="s">
        <v>282</v>
      </c>
      <c r="AV621" s="212" t="s">
        <v>282</v>
      </c>
      <c r="AW621" s="212" t="s">
        <v>282</v>
      </c>
      <c r="AX621" s="212" t="s">
        <v>282</v>
      </c>
      <c r="AY621" s="212" t="s">
        <v>282</v>
      </c>
      <c r="AZ621" s="212" t="s">
        <v>282</v>
      </c>
      <c r="BA621" s="212" t="s">
        <v>282</v>
      </c>
      <c r="BB621" s="212" t="s">
        <v>282</v>
      </c>
      <c r="BC621" s="212" t="s">
        <v>282</v>
      </c>
      <c r="BD621" s="212" t="s">
        <v>282</v>
      </c>
      <c r="BE621" s="212" t="s">
        <v>282</v>
      </c>
    </row>
    <row r="622" spans="1:57" x14ac:dyDescent="0.25">
      <c r="A622" t="s">
        <v>323</v>
      </c>
      <c r="B622" s="159" t="s">
        <v>12689</v>
      </c>
      <c r="C622" t="s">
        <v>10461</v>
      </c>
      <c r="D622" t="s">
        <v>282</v>
      </c>
      <c r="E622" t="s">
        <v>12688</v>
      </c>
      <c r="F622" s="159" t="s">
        <v>183</v>
      </c>
      <c r="G622" s="159" t="s">
        <v>282</v>
      </c>
      <c r="H622" s="159" t="s">
        <v>448</v>
      </c>
      <c r="I622" s="159" t="s">
        <v>12599</v>
      </c>
      <c r="J622" s="159" t="s">
        <v>273</v>
      </c>
      <c r="K622">
        <v>26</v>
      </c>
      <c r="L622" s="159" t="s">
        <v>11972</v>
      </c>
      <c r="M622" s="159" t="s">
        <v>12687</v>
      </c>
      <c r="N622" s="159" t="s">
        <v>310</v>
      </c>
      <c r="O622" s="161" t="s">
        <v>282</v>
      </c>
      <c r="P622" s="161" t="s">
        <v>12690</v>
      </c>
      <c r="Q622" s="161" t="s">
        <v>282</v>
      </c>
      <c r="R622" s="161" t="s">
        <v>282</v>
      </c>
      <c r="S622" s="161" t="s">
        <v>282</v>
      </c>
      <c r="T622" s="161" t="s">
        <v>282</v>
      </c>
      <c r="U622" s="161" t="s">
        <v>282</v>
      </c>
      <c r="V622" s="159">
        <v>26</v>
      </c>
      <c r="W622" s="159" t="s">
        <v>282</v>
      </c>
      <c r="X622" s="159" t="s">
        <v>488</v>
      </c>
      <c r="Y622" s="212" t="s">
        <v>282</v>
      </c>
      <c r="Z622" s="212" t="s">
        <v>282</v>
      </c>
      <c r="AA622" s="212" t="s">
        <v>282</v>
      </c>
      <c r="AB622" s="212" t="s">
        <v>282</v>
      </c>
      <c r="AC622" s="212" t="s">
        <v>282</v>
      </c>
      <c r="AD622" s="212" t="s">
        <v>282</v>
      </c>
      <c r="AE622" s="212" t="s">
        <v>282</v>
      </c>
      <c r="AF622" s="212" t="s">
        <v>282</v>
      </c>
      <c r="AG622" s="212" t="s">
        <v>282</v>
      </c>
      <c r="AH622" s="212" t="s">
        <v>282</v>
      </c>
      <c r="AI622" s="212" t="s">
        <v>282</v>
      </c>
      <c r="AJ622" s="212" t="s">
        <v>282</v>
      </c>
      <c r="AK622" s="212" t="s">
        <v>282</v>
      </c>
      <c r="AL622" s="212" t="s">
        <v>282</v>
      </c>
      <c r="AM622" s="212" t="s">
        <v>282</v>
      </c>
      <c r="AN622" s="212" t="s">
        <v>282</v>
      </c>
      <c r="AO622" s="212" t="s">
        <v>282</v>
      </c>
      <c r="AP622" s="212" t="s">
        <v>282</v>
      </c>
      <c r="AQ622" s="212" t="s">
        <v>282</v>
      </c>
      <c r="AR622" s="212" t="s">
        <v>282</v>
      </c>
      <c r="AS622" s="212" t="s">
        <v>282</v>
      </c>
      <c r="AT622" s="212" t="s">
        <v>282</v>
      </c>
      <c r="AU622" s="212" t="s">
        <v>282</v>
      </c>
      <c r="AV622" s="212" t="s">
        <v>282</v>
      </c>
      <c r="AW622" s="212" t="s">
        <v>282</v>
      </c>
      <c r="AX622" s="212" t="s">
        <v>282</v>
      </c>
      <c r="AY622" s="212" t="s">
        <v>282</v>
      </c>
      <c r="AZ622" s="212" t="s">
        <v>282</v>
      </c>
      <c r="BA622" s="212" t="s">
        <v>282</v>
      </c>
      <c r="BB622" s="212" t="s">
        <v>282</v>
      </c>
      <c r="BC622" s="212" t="s">
        <v>282</v>
      </c>
      <c r="BD622" s="212" t="s">
        <v>282</v>
      </c>
      <c r="BE622" s="212" t="s">
        <v>282</v>
      </c>
    </row>
    <row r="623" spans="1:57" s="212" customFormat="1" x14ac:dyDescent="0.25">
      <c r="A623" s="212" t="s">
        <v>5090</v>
      </c>
      <c r="B623" s="159" t="s">
        <v>282</v>
      </c>
      <c r="C623" s="212" t="s">
        <v>11508</v>
      </c>
      <c r="D623" s="212" t="s">
        <v>282</v>
      </c>
      <c r="E623" s="212" t="s">
        <v>16452</v>
      </c>
      <c r="F623" s="159" t="s">
        <v>183</v>
      </c>
      <c r="G623" s="289" t="s">
        <v>282</v>
      </c>
      <c r="H623" s="159" t="s">
        <v>10761</v>
      </c>
      <c r="I623" s="159" t="s">
        <v>273</v>
      </c>
      <c r="J623" s="159" t="s">
        <v>273</v>
      </c>
      <c r="K623" s="212">
        <v>4</v>
      </c>
      <c r="L623" s="159" t="s">
        <v>273</v>
      </c>
      <c r="M623" s="159" t="s">
        <v>10534</v>
      </c>
      <c r="N623" s="159" t="s">
        <v>636</v>
      </c>
      <c r="O623" s="161" t="s">
        <v>282</v>
      </c>
      <c r="P623" s="161" t="s">
        <v>282</v>
      </c>
      <c r="Q623" s="161" t="s">
        <v>282</v>
      </c>
      <c r="R623" s="161" t="s">
        <v>282</v>
      </c>
      <c r="S623" s="161" t="s">
        <v>282</v>
      </c>
      <c r="T623" s="161" t="s">
        <v>282</v>
      </c>
      <c r="U623" s="161" t="s">
        <v>282</v>
      </c>
      <c r="V623" s="159">
        <v>4</v>
      </c>
      <c r="W623" s="159" t="s">
        <v>282</v>
      </c>
      <c r="X623" s="159" t="s">
        <v>282</v>
      </c>
      <c r="Y623" s="212" t="s">
        <v>282</v>
      </c>
      <c r="Z623" s="212" t="s">
        <v>282</v>
      </c>
      <c r="AA623" s="212" t="s">
        <v>282</v>
      </c>
      <c r="AB623" s="212" t="s">
        <v>282</v>
      </c>
      <c r="AC623" s="212" t="s">
        <v>282</v>
      </c>
      <c r="AD623" s="212" t="s">
        <v>282</v>
      </c>
      <c r="AE623" s="212" t="s">
        <v>282</v>
      </c>
      <c r="AF623" s="212" t="s">
        <v>282</v>
      </c>
      <c r="AG623" s="212" t="s">
        <v>282</v>
      </c>
      <c r="AH623" s="212" t="s">
        <v>282</v>
      </c>
      <c r="AI623" s="212" t="s">
        <v>282</v>
      </c>
      <c r="AJ623" s="212" t="s">
        <v>282</v>
      </c>
      <c r="AK623" s="212" t="s">
        <v>282</v>
      </c>
      <c r="AL623" s="212" t="s">
        <v>282</v>
      </c>
      <c r="AM623" s="212" t="s">
        <v>282</v>
      </c>
      <c r="AN623" s="212" t="s">
        <v>282</v>
      </c>
      <c r="AO623" s="212" t="s">
        <v>282</v>
      </c>
      <c r="AP623" s="212" t="s">
        <v>282</v>
      </c>
      <c r="AQ623" s="212" t="s">
        <v>282</v>
      </c>
      <c r="AR623" s="212" t="s">
        <v>282</v>
      </c>
      <c r="AS623" s="212" t="s">
        <v>282</v>
      </c>
      <c r="AT623" s="212" t="s">
        <v>282</v>
      </c>
      <c r="AU623" s="212" t="s">
        <v>282</v>
      </c>
      <c r="AV623" s="212" t="s">
        <v>282</v>
      </c>
      <c r="AW623" s="212" t="s">
        <v>282</v>
      </c>
      <c r="AX623" s="212" t="s">
        <v>282</v>
      </c>
      <c r="AY623" s="212" t="s">
        <v>282</v>
      </c>
      <c r="AZ623" s="212" t="s">
        <v>282</v>
      </c>
      <c r="BA623" s="212" t="s">
        <v>282</v>
      </c>
      <c r="BB623" s="212" t="s">
        <v>282</v>
      </c>
      <c r="BC623" s="212" t="s">
        <v>282</v>
      </c>
      <c r="BD623" s="212" t="s">
        <v>282</v>
      </c>
      <c r="BE623" s="212" t="s">
        <v>282</v>
      </c>
    </row>
    <row r="624" spans="1:57" x14ac:dyDescent="0.25">
      <c r="A624" t="s">
        <v>538</v>
      </c>
      <c r="B624" s="159" t="s">
        <v>12696</v>
      </c>
      <c r="C624" t="s">
        <v>266</v>
      </c>
      <c r="D624" t="s">
        <v>282</v>
      </c>
      <c r="E624" t="s">
        <v>282</v>
      </c>
      <c r="F624" s="159" t="s">
        <v>282</v>
      </c>
      <c r="G624" s="159" t="s">
        <v>282</v>
      </c>
      <c r="H624" s="159" t="s">
        <v>10507</v>
      </c>
      <c r="I624" s="159" t="s">
        <v>12695</v>
      </c>
      <c r="J624" s="159">
        <v>14</v>
      </c>
      <c r="K624">
        <v>6</v>
      </c>
      <c r="L624" s="159" t="s">
        <v>12700</v>
      </c>
      <c r="M624" s="159" t="s">
        <v>273</v>
      </c>
      <c r="N624" s="159" t="s">
        <v>790</v>
      </c>
      <c r="O624" s="161" t="s">
        <v>282</v>
      </c>
      <c r="P624" s="161" t="s">
        <v>282</v>
      </c>
      <c r="Q624" s="161" t="s">
        <v>282</v>
      </c>
      <c r="R624" s="161" t="s">
        <v>282</v>
      </c>
      <c r="S624" s="161" t="s">
        <v>10507</v>
      </c>
      <c r="T624" s="161" t="s">
        <v>12699</v>
      </c>
      <c r="U624" s="161">
        <v>14</v>
      </c>
      <c r="V624" s="159">
        <v>6</v>
      </c>
      <c r="W624" s="159" t="s">
        <v>273</v>
      </c>
      <c r="X624" s="159" t="s">
        <v>273</v>
      </c>
      <c r="Y624" s="212" t="s">
        <v>282</v>
      </c>
      <c r="Z624" s="212" t="s">
        <v>282</v>
      </c>
      <c r="AA624" s="212" t="s">
        <v>282</v>
      </c>
      <c r="AB624" s="212" t="s">
        <v>282</v>
      </c>
      <c r="AC624" s="212" t="s">
        <v>282</v>
      </c>
      <c r="AD624" s="212" t="s">
        <v>282</v>
      </c>
      <c r="AE624" s="212" t="s">
        <v>282</v>
      </c>
      <c r="AF624" s="212" t="s">
        <v>282</v>
      </c>
      <c r="AG624" s="212" t="s">
        <v>282</v>
      </c>
      <c r="AH624" s="212" t="s">
        <v>282</v>
      </c>
      <c r="AI624" s="212" t="s">
        <v>282</v>
      </c>
      <c r="AJ624" s="212" t="s">
        <v>282</v>
      </c>
      <c r="AK624" s="212" t="s">
        <v>282</v>
      </c>
      <c r="AL624" s="212" t="s">
        <v>282</v>
      </c>
      <c r="AM624" s="212" t="s">
        <v>282</v>
      </c>
      <c r="AN624" s="212" t="s">
        <v>282</v>
      </c>
      <c r="AO624" s="212" t="s">
        <v>282</v>
      </c>
      <c r="AP624" s="212" t="s">
        <v>282</v>
      </c>
      <c r="AQ624" s="212" t="s">
        <v>282</v>
      </c>
      <c r="AR624" s="212" t="s">
        <v>282</v>
      </c>
      <c r="AS624" s="212" t="s">
        <v>282</v>
      </c>
      <c r="AT624" s="212" t="s">
        <v>282</v>
      </c>
      <c r="AU624" s="212" t="s">
        <v>282</v>
      </c>
      <c r="AV624" s="212" t="s">
        <v>282</v>
      </c>
      <c r="AW624" s="212" t="s">
        <v>282</v>
      </c>
      <c r="AX624" s="212" t="s">
        <v>282</v>
      </c>
      <c r="AY624" s="212" t="s">
        <v>282</v>
      </c>
      <c r="AZ624" s="212" t="s">
        <v>282</v>
      </c>
      <c r="BA624" s="212" t="s">
        <v>282</v>
      </c>
      <c r="BB624" s="212" t="s">
        <v>282</v>
      </c>
      <c r="BC624" s="212" t="s">
        <v>282</v>
      </c>
      <c r="BD624" s="212" t="s">
        <v>282</v>
      </c>
      <c r="BE624" s="212" t="s">
        <v>282</v>
      </c>
    </row>
    <row r="625" spans="1:57" s="212" customFormat="1" x14ac:dyDescent="0.25">
      <c r="A625" s="212" t="s">
        <v>4151</v>
      </c>
      <c r="B625" s="159" t="s">
        <v>282</v>
      </c>
      <c r="C625" s="212" t="s">
        <v>770</v>
      </c>
      <c r="D625" s="212" t="s">
        <v>16463</v>
      </c>
      <c r="E625" s="212" t="s">
        <v>16467</v>
      </c>
      <c r="F625" s="159" t="s">
        <v>182</v>
      </c>
      <c r="G625" s="289" t="s">
        <v>16465</v>
      </c>
      <c r="H625" s="159" t="s">
        <v>448</v>
      </c>
      <c r="I625" s="159" t="s">
        <v>11805</v>
      </c>
      <c r="J625" s="159">
        <v>1</v>
      </c>
      <c r="K625" s="212">
        <v>8</v>
      </c>
      <c r="L625" s="159" t="s">
        <v>273</v>
      </c>
      <c r="M625" s="159" t="s">
        <v>16466</v>
      </c>
      <c r="N625" s="159" t="s">
        <v>16461</v>
      </c>
      <c r="O625" s="161" t="s">
        <v>282</v>
      </c>
      <c r="P625" s="161" t="s">
        <v>16464</v>
      </c>
      <c r="Q625" s="159" t="s">
        <v>182</v>
      </c>
      <c r="R625" s="289" t="s">
        <v>16465</v>
      </c>
      <c r="S625" s="159" t="s">
        <v>448</v>
      </c>
      <c r="T625" s="159" t="s">
        <v>11805</v>
      </c>
      <c r="U625" s="159">
        <v>1</v>
      </c>
      <c r="V625" s="212">
        <v>8</v>
      </c>
      <c r="W625" s="159" t="s">
        <v>273</v>
      </c>
      <c r="X625" s="159" t="s">
        <v>16466</v>
      </c>
      <c r="Y625" s="212" t="s">
        <v>282</v>
      </c>
      <c r="Z625" s="212" t="s">
        <v>282</v>
      </c>
      <c r="AA625" s="212" t="s">
        <v>282</v>
      </c>
      <c r="AB625" s="212" t="s">
        <v>282</v>
      </c>
      <c r="AC625" s="212" t="s">
        <v>282</v>
      </c>
      <c r="AD625" s="212" t="s">
        <v>282</v>
      </c>
      <c r="AE625" s="212" t="s">
        <v>282</v>
      </c>
      <c r="AF625" s="212" t="s">
        <v>282</v>
      </c>
      <c r="AG625" s="212" t="s">
        <v>282</v>
      </c>
      <c r="AH625" s="212" t="s">
        <v>282</v>
      </c>
      <c r="AI625" s="212" t="s">
        <v>282</v>
      </c>
      <c r="AJ625" s="212" t="s">
        <v>282</v>
      </c>
      <c r="AK625" s="212" t="s">
        <v>282</v>
      </c>
      <c r="AL625" s="212" t="s">
        <v>282</v>
      </c>
      <c r="AM625" s="212" t="s">
        <v>282</v>
      </c>
      <c r="AN625" s="212" t="s">
        <v>282</v>
      </c>
      <c r="AO625" s="212" t="s">
        <v>282</v>
      </c>
      <c r="AP625" s="212" t="s">
        <v>282</v>
      </c>
      <c r="AQ625" s="212" t="s">
        <v>282</v>
      </c>
      <c r="AR625" s="212" t="s">
        <v>282</v>
      </c>
      <c r="AS625" s="212" t="s">
        <v>282</v>
      </c>
      <c r="AT625" s="212" t="s">
        <v>282</v>
      </c>
      <c r="AU625" s="212" t="s">
        <v>282</v>
      </c>
      <c r="AV625" s="212" t="s">
        <v>282</v>
      </c>
      <c r="AW625" s="212" t="s">
        <v>282</v>
      </c>
      <c r="AX625" s="212" t="s">
        <v>282</v>
      </c>
      <c r="AY625" s="212" t="s">
        <v>282</v>
      </c>
      <c r="AZ625" s="212" t="s">
        <v>282</v>
      </c>
      <c r="BA625" s="212" t="s">
        <v>282</v>
      </c>
      <c r="BB625" s="212" t="s">
        <v>282</v>
      </c>
      <c r="BC625" s="212" t="s">
        <v>282</v>
      </c>
      <c r="BD625" s="212" t="s">
        <v>282</v>
      </c>
      <c r="BE625" s="212" t="s">
        <v>282</v>
      </c>
    </row>
    <row r="626" spans="1:57" s="212" customFormat="1" x14ac:dyDescent="0.25">
      <c r="A626" s="161" t="s">
        <v>17668</v>
      </c>
      <c r="B626" s="159" t="s">
        <v>282</v>
      </c>
      <c r="C626" s="212" t="s">
        <v>4797</v>
      </c>
      <c r="D626" s="212" t="s">
        <v>12251</v>
      </c>
      <c r="E626" s="212" t="s">
        <v>16482</v>
      </c>
      <c r="F626" s="159" t="s">
        <v>182</v>
      </c>
      <c r="G626" s="301">
        <v>5</v>
      </c>
      <c r="H626" s="159" t="s">
        <v>448</v>
      </c>
      <c r="I626" s="159" t="s">
        <v>16382</v>
      </c>
      <c r="J626" s="159">
        <v>1</v>
      </c>
      <c r="K626" s="212">
        <v>5</v>
      </c>
      <c r="L626" s="159" t="s">
        <v>273</v>
      </c>
      <c r="M626" s="159" t="s">
        <v>11967</v>
      </c>
      <c r="N626" s="159" t="s">
        <v>310</v>
      </c>
      <c r="O626" s="161" t="s">
        <v>282</v>
      </c>
      <c r="P626" s="161" t="s">
        <v>16483</v>
      </c>
      <c r="Q626" s="161" t="s">
        <v>282</v>
      </c>
      <c r="R626" s="289" t="s">
        <v>282</v>
      </c>
      <c r="S626" s="161" t="s">
        <v>282</v>
      </c>
      <c r="T626" s="161" t="s">
        <v>282</v>
      </c>
      <c r="U626" s="161" t="s">
        <v>282</v>
      </c>
      <c r="V626" s="212">
        <v>5</v>
      </c>
      <c r="W626" s="159" t="s">
        <v>282</v>
      </c>
      <c r="X626" s="159" t="s">
        <v>282</v>
      </c>
      <c r="Y626" s="212" t="s">
        <v>282</v>
      </c>
      <c r="Z626" s="212" t="s">
        <v>282</v>
      </c>
      <c r="AA626" s="212" t="s">
        <v>282</v>
      </c>
      <c r="AB626" s="212" t="s">
        <v>282</v>
      </c>
      <c r="AC626" s="212" t="s">
        <v>282</v>
      </c>
      <c r="AD626" s="212" t="s">
        <v>282</v>
      </c>
      <c r="AE626" s="212" t="s">
        <v>282</v>
      </c>
      <c r="AF626" s="212" t="s">
        <v>282</v>
      </c>
      <c r="AG626" s="212" t="s">
        <v>282</v>
      </c>
      <c r="AH626" s="212" t="s">
        <v>282</v>
      </c>
      <c r="AI626" s="212" t="s">
        <v>282</v>
      </c>
      <c r="AJ626" s="212" t="s">
        <v>282</v>
      </c>
      <c r="AK626" s="212" t="s">
        <v>282</v>
      </c>
      <c r="AL626" s="212" t="s">
        <v>282</v>
      </c>
      <c r="AM626" s="212" t="s">
        <v>282</v>
      </c>
      <c r="AN626" s="212" t="s">
        <v>282</v>
      </c>
      <c r="AO626" s="212" t="s">
        <v>282</v>
      </c>
      <c r="AP626" s="212" t="s">
        <v>282</v>
      </c>
      <c r="AQ626" s="212" t="s">
        <v>282</v>
      </c>
      <c r="AR626" s="212" t="s">
        <v>282</v>
      </c>
      <c r="AS626" s="212" t="s">
        <v>282</v>
      </c>
      <c r="AT626" s="212" t="s">
        <v>282</v>
      </c>
      <c r="AU626" s="212" t="s">
        <v>282</v>
      </c>
      <c r="AV626" s="212" t="s">
        <v>282</v>
      </c>
      <c r="AW626" s="212" t="s">
        <v>282</v>
      </c>
      <c r="AX626" s="212" t="s">
        <v>282</v>
      </c>
      <c r="AY626" s="212" t="s">
        <v>282</v>
      </c>
      <c r="AZ626" s="212" t="s">
        <v>282</v>
      </c>
      <c r="BA626" s="212" t="s">
        <v>282</v>
      </c>
      <c r="BB626" s="212" t="s">
        <v>282</v>
      </c>
      <c r="BC626" s="212" t="s">
        <v>282</v>
      </c>
      <c r="BD626" s="212" t="s">
        <v>282</v>
      </c>
      <c r="BE626" s="212" t="s">
        <v>282</v>
      </c>
    </row>
    <row r="627" spans="1:57" s="212" customFormat="1" x14ac:dyDescent="0.25">
      <c r="A627" s="212" t="s">
        <v>8832</v>
      </c>
      <c r="B627" s="159" t="s">
        <v>282</v>
      </c>
      <c r="C627" s="212" t="s">
        <v>770</v>
      </c>
      <c r="D627" s="212" t="s">
        <v>11033</v>
      </c>
      <c r="E627" s="212" t="s">
        <v>16384</v>
      </c>
      <c r="F627" s="159" t="s">
        <v>182</v>
      </c>
      <c r="G627" s="159">
        <v>5</v>
      </c>
      <c r="H627" s="159" t="s">
        <v>448</v>
      </c>
      <c r="I627" s="159" t="s">
        <v>16382</v>
      </c>
      <c r="J627" s="159">
        <v>1</v>
      </c>
      <c r="K627" s="212">
        <v>5</v>
      </c>
      <c r="L627" s="159" t="s">
        <v>16386</v>
      </c>
      <c r="M627" s="159" t="s">
        <v>12209</v>
      </c>
      <c r="N627" s="159" t="s">
        <v>310</v>
      </c>
      <c r="O627" s="161" t="s">
        <v>282</v>
      </c>
      <c r="P627" s="161" t="s">
        <v>16383</v>
      </c>
      <c r="Q627" s="161" t="s">
        <v>282</v>
      </c>
      <c r="R627" s="161" t="s">
        <v>282</v>
      </c>
      <c r="S627" s="161" t="s">
        <v>282</v>
      </c>
      <c r="T627" s="161" t="s">
        <v>282</v>
      </c>
      <c r="U627" s="161" t="s">
        <v>282</v>
      </c>
      <c r="V627" s="159">
        <v>5</v>
      </c>
      <c r="W627" s="159" t="s">
        <v>282</v>
      </c>
      <c r="X627" s="159" t="s">
        <v>282</v>
      </c>
      <c r="Y627" s="212" t="s">
        <v>282</v>
      </c>
      <c r="Z627" s="212" t="s">
        <v>282</v>
      </c>
      <c r="AA627" s="212" t="s">
        <v>282</v>
      </c>
      <c r="AB627" s="212" t="s">
        <v>282</v>
      </c>
      <c r="AC627" s="212" t="s">
        <v>282</v>
      </c>
      <c r="AD627" s="212" t="s">
        <v>282</v>
      </c>
      <c r="AE627" s="212" t="s">
        <v>282</v>
      </c>
      <c r="AF627" s="212" t="s">
        <v>282</v>
      </c>
      <c r="AG627" s="212" t="s">
        <v>282</v>
      </c>
      <c r="AH627" s="212" t="s">
        <v>282</v>
      </c>
      <c r="AI627" s="212" t="s">
        <v>282</v>
      </c>
      <c r="AJ627" s="212" t="s">
        <v>282</v>
      </c>
      <c r="AK627" s="212" t="s">
        <v>282</v>
      </c>
      <c r="AL627" s="212" t="s">
        <v>282</v>
      </c>
      <c r="AM627" s="212" t="s">
        <v>282</v>
      </c>
      <c r="AN627" s="212" t="s">
        <v>282</v>
      </c>
      <c r="AO627" s="212" t="s">
        <v>282</v>
      </c>
      <c r="AP627" s="212" t="s">
        <v>282</v>
      </c>
      <c r="AQ627" s="212" t="s">
        <v>282</v>
      </c>
      <c r="AR627" s="212" t="s">
        <v>282</v>
      </c>
      <c r="AS627" s="212" t="s">
        <v>282</v>
      </c>
      <c r="AT627" s="212" t="s">
        <v>282</v>
      </c>
      <c r="AU627" s="212" t="s">
        <v>282</v>
      </c>
      <c r="AV627" s="212" t="s">
        <v>282</v>
      </c>
      <c r="AW627" s="212" t="s">
        <v>282</v>
      </c>
      <c r="AX627" s="212" t="s">
        <v>282</v>
      </c>
      <c r="AY627" s="212" t="s">
        <v>282</v>
      </c>
      <c r="AZ627" s="212" t="s">
        <v>282</v>
      </c>
      <c r="BA627" s="212" t="s">
        <v>282</v>
      </c>
      <c r="BB627" s="212" t="s">
        <v>282</v>
      </c>
      <c r="BC627" s="212" t="s">
        <v>282</v>
      </c>
      <c r="BD627" s="212" t="s">
        <v>282</v>
      </c>
      <c r="BE627" s="212" t="s">
        <v>282</v>
      </c>
    </row>
    <row r="628" spans="1:57" s="212" customFormat="1" x14ac:dyDescent="0.25">
      <c r="A628" s="212" t="s">
        <v>17119</v>
      </c>
      <c r="B628" s="159" t="s">
        <v>282</v>
      </c>
      <c r="C628" s="212" t="s">
        <v>770</v>
      </c>
      <c r="D628" s="212" t="s">
        <v>11033</v>
      </c>
      <c r="E628" s="212" t="s">
        <v>17497</v>
      </c>
      <c r="F628" s="159" t="s">
        <v>182</v>
      </c>
      <c r="G628" s="159">
        <v>5</v>
      </c>
      <c r="H628" s="159" t="s">
        <v>486</v>
      </c>
      <c r="I628" s="159" t="s">
        <v>16382</v>
      </c>
      <c r="J628" s="159">
        <v>1</v>
      </c>
      <c r="K628" s="212">
        <v>5</v>
      </c>
      <c r="L628" s="159" t="s">
        <v>17503</v>
      </c>
      <c r="M628" s="159" t="s">
        <v>12209</v>
      </c>
      <c r="N628" s="159" t="s">
        <v>13394</v>
      </c>
      <c r="O628" s="161" t="s">
        <v>11033</v>
      </c>
      <c r="P628" s="161" t="s">
        <v>17498</v>
      </c>
      <c r="Q628" s="161" t="s">
        <v>182</v>
      </c>
      <c r="R628" s="161">
        <v>5</v>
      </c>
      <c r="S628" s="161" t="s">
        <v>486</v>
      </c>
      <c r="T628" s="161" t="s">
        <v>16382</v>
      </c>
      <c r="U628" s="161">
        <v>1</v>
      </c>
      <c r="V628" s="159">
        <v>5</v>
      </c>
      <c r="W628" s="159" t="s">
        <v>17504</v>
      </c>
      <c r="X628" s="159" t="s">
        <v>12209</v>
      </c>
      <c r="Y628" s="212" t="s">
        <v>310</v>
      </c>
      <c r="Z628" s="212" t="s">
        <v>282</v>
      </c>
      <c r="AA628" s="212" t="s">
        <v>17499</v>
      </c>
      <c r="AB628" s="212" t="s">
        <v>282</v>
      </c>
      <c r="AC628" s="212" t="s">
        <v>282</v>
      </c>
      <c r="AD628" s="212" t="s">
        <v>282</v>
      </c>
      <c r="AE628" s="212" t="s">
        <v>282</v>
      </c>
      <c r="AF628" s="212" t="s">
        <v>282</v>
      </c>
      <c r="AG628" s="212">
        <v>5</v>
      </c>
      <c r="AH628" s="212" t="s">
        <v>282</v>
      </c>
      <c r="AI628" s="212" t="s">
        <v>282</v>
      </c>
      <c r="AJ628" s="212" t="s">
        <v>282</v>
      </c>
      <c r="AK628" s="212" t="s">
        <v>282</v>
      </c>
      <c r="AL628" s="212" t="s">
        <v>282</v>
      </c>
      <c r="AM628" s="212" t="s">
        <v>282</v>
      </c>
      <c r="AN628" s="212" t="s">
        <v>282</v>
      </c>
      <c r="AO628" s="212" t="s">
        <v>282</v>
      </c>
      <c r="AP628" s="212" t="s">
        <v>282</v>
      </c>
      <c r="AQ628" s="212" t="s">
        <v>282</v>
      </c>
      <c r="AR628" s="212" t="s">
        <v>282</v>
      </c>
      <c r="AS628" s="212" t="s">
        <v>282</v>
      </c>
      <c r="AT628" s="212" t="s">
        <v>282</v>
      </c>
      <c r="AU628" s="212" t="s">
        <v>282</v>
      </c>
      <c r="AV628" s="212" t="s">
        <v>282</v>
      </c>
      <c r="AW628" s="212" t="s">
        <v>282</v>
      </c>
      <c r="AX628" s="212" t="s">
        <v>282</v>
      </c>
      <c r="AY628" s="212" t="s">
        <v>282</v>
      </c>
      <c r="AZ628" s="212" t="s">
        <v>282</v>
      </c>
      <c r="BA628" s="212" t="s">
        <v>282</v>
      </c>
      <c r="BB628" s="212" t="s">
        <v>282</v>
      </c>
      <c r="BC628" s="212" t="s">
        <v>282</v>
      </c>
      <c r="BD628" s="212" t="s">
        <v>282</v>
      </c>
      <c r="BE628" s="212" t="s">
        <v>282</v>
      </c>
    </row>
    <row r="629" spans="1:57" s="212" customFormat="1" x14ac:dyDescent="0.25">
      <c r="A629" s="212" t="s">
        <v>7751</v>
      </c>
      <c r="B629" s="159" t="s">
        <v>13378</v>
      </c>
      <c r="C629" s="212" t="s">
        <v>258</v>
      </c>
      <c r="D629" s="212" t="s">
        <v>282</v>
      </c>
      <c r="E629" s="212" t="s">
        <v>282</v>
      </c>
      <c r="F629" s="159" t="s">
        <v>282</v>
      </c>
      <c r="G629" s="159" t="s">
        <v>282</v>
      </c>
      <c r="H629" s="159" t="s">
        <v>10507</v>
      </c>
      <c r="I629" s="159" t="s">
        <v>15412</v>
      </c>
      <c r="J629" s="159" t="s">
        <v>273</v>
      </c>
      <c r="K629" s="212">
        <v>6</v>
      </c>
      <c r="L629" s="159" t="s">
        <v>11092</v>
      </c>
      <c r="M629" s="159" t="s">
        <v>273</v>
      </c>
      <c r="N629" s="159" t="s">
        <v>790</v>
      </c>
      <c r="O629" s="161" t="s">
        <v>282</v>
      </c>
      <c r="P629" s="161" t="s">
        <v>282</v>
      </c>
      <c r="Q629" s="161" t="s">
        <v>282</v>
      </c>
      <c r="R629" s="161" t="s">
        <v>282</v>
      </c>
      <c r="S629" s="161" t="s">
        <v>10507</v>
      </c>
      <c r="T629" s="161" t="s">
        <v>273</v>
      </c>
      <c r="U629" s="161" t="s">
        <v>273</v>
      </c>
      <c r="V629" s="159">
        <v>6</v>
      </c>
      <c r="W629" s="159" t="s">
        <v>273</v>
      </c>
      <c r="X629" s="159" t="s">
        <v>273</v>
      </c>
      <c r="Y629" s="212" t="s">
        <v>282</v>
      </c>
      <c r="Z629" s="212" t="s">
        <v>282</v>
      </c>
      <c r="AA629" s="212" t="s">
        <v>282</v>
      </c>
      <c r="AB629" s="212" t="s">
        <v>282</v>
      </c>
      <c r="AC629" s="212" t="s">
        <v>282</v>
      </c>
      <c r="AD629" s="212" t="s">
        <v>282</v>
      </c>
      <c r="AE629" s="212" t="s">
        <v>282</v>
      </c>
      <c r="AF629" s="212" t="s">
        <v>282</v>
      </c>
      <c r="AG629" s="212" t="s">
        <v>282</v>
      </c>
      <c r="AH629" s="212" t="s">
        <v>282</v>
      </c>
      <c r="AI629" s="212" t="s">
        <v>282</v>
      </c>
      <c r="AJ629" s="212" t="s">
        <v>282</v>
      </c>
      <c r="AK629" s="212" t="s">
        <v>282</v>
      </c>
      <c r="AL629" s="212" t="s">
        <v>282</v>
      </c>
      <c r="AM629" s="212" t="s">
        <v>282</v>
      </c>
      <c r="AN629" s="212" t="s">
        <v>282</v>
      </c>
      <c r="AO629" s="212" t="s">
        <v>282</v>
      </c>
      <c r="AP629" s="212" t="s">
        <v>282</v>
      </c>
      <c r="AQ629" s="212" t="s">
        <v>282</v>
      </c>
      <c r="AR629" s="212" t="s">
        <v>282</v>
      </c>
      <c r="AS629" s="212" t="s">
        <v>282</v>
      </c>
      <c r="AT629" s="212" t="s">
        <v>282</v>
      </c>
      <c r="AU629" s="212" t="s">
        <v>282</v>
      </c>
      <c r="AV629" s="212" t="s">
        <v>282</v>
      </c>
      <c r="AW629" s="212" t="s">
        <v>282</v>
      </c>
      <c r="AX629" s="212" t="s">
        <v>282</v>
      </c>
      <c r="AY629" s="212" t="s">
        <v>282</v>
      </c>
      <c r="AZ629" s="212" t="s">
        <v>282</v>
      </c>
      <c r="BA629" s="212" t="s">
        <v>282</v>
      </c>
      <c r="BB629" s="212" t="s">
        <v>282</v>
      </c>
      <c r="BC629" s="212" t="s">
        <v>282</v>
      </c>
      <c r="BD629" s="212" t="s">
        <v>282</v>
      </c>
      <c r="BE629" s="212" t="s">
        <v>282</v>
      </c>
    </row>
    <row r="630" spans="1:57" s="212" customFormat="1" x14ac:dyDescent="0.25">
      <c r="A630" s="212" t="s">
        <v>7754</v>
      </c>
      <c r="B630" s="159" t="s">
        <v>13378</v>
      </c>
      <c r="C630" s="212" t="s">
        <v>258</v>
      </c>
      <c r="D630" s="212" t="s">
        <v>282</v>
      </c>
      <c r="E630" s="212" t="s">
        <v>282</v>
      </c>
      <c r="F630" s="159" t="s">
        <v>282</v>
      </c>
      <c r="G630" s="159" t="s">
        <v>282</v>
      </c>
      <c r="H630" s="159" t="s">
        <v>10507</v>
      </c>
      <c r="I630" s="159" t="s">
        <v>13017</v>
      </c>
      <c r="J630" s="159" t="s">
        <v>273</v>
      </c>
      <c r="K630" s="212">
        <v>6</v>
      </c>
      <c r="L630" s="159" t="s">
        <v>11140</v>
      </c>
      <c r="M630" s="159" t="s">
        <v>273</v>
      </c>
      <c r="N630" s="159" t="s">
        <v>258</v>
      </c>
      <c r="O630" s="161" t="s">
        <v>282</v>
      </c>
      <c r="P630" s="161" t="s">
        <v>282</v>
      </c>
      <c r="Q630" s="161" t="s">
        <v>282</v>
      </c>
      <c r="R630" s="161" t="s">
        <v>282</v>
      </c>
      <c r="S630" s="161" t="s">
        <v>10507</v>
      </c>
      <c r="T630" s="161" t="s">
        <v>10567</v>
      </c>
      <c r="U630" s="161" t="s">
        <v>273</v>
      </c>
      <c r="V630" s="159">
        <v>6</v>
      </c>
      <c r="W630" s="159" t="s">
        <v>14438</v>
      </c>
      <c r="X630" s="159" t="s">
        <v>273</v>
      </c>
      <c r="Y630" s="159" t="s">
        <v>790</v>
      </c>
      <c r="Z630" s="159" t="s">
        <v>282</v>
      </c>
      <c r="AA630" s="159" t="s">
        <v>282</v>
      </c>
      <c r="AB630" s="159" t="s">
        <v>282</v>
      </c>
      <c r="AC630" s="159" t="s">
        <v>282</v>
      </c>
      <c r="AD630" s="159" t="s">
        <v>10507</v>
      </c>
      <c r="AE630" s="159" t="s">
        <v>273</v>
      </c>
      <c r="AF630" s="159" t="s">
        <v>273</v>
      </c>
      <c r="AG630" s="212">
        <v>6</v>
      </c>
      <c r="AH630" s="212" t="s">
        <v>273</v>
      </c>
      <c r="AI630" s="212" t="s">
        <v>273</v>
      </c>
      <c r="AJ630" s="212" t="s">
        <v>282</v>
      </c>
      <c r="AK630" s="212" t="s">
        <v>282</v>
      </c>
      <c r="AL630" s="212" t="s">
        <v>282</v>
      </c>
      <c r="AM630" s="212" t="s">
        <v>282</v>
      </c>
      <c r="AN630" s="212" t="s">
        <v>282</v>
      </c>
      <c r="AO630" s="212" t="s">
        <v>282</v>
      </c>
      <c r="AP630" s="212" t="s">
        <v>282</v>
      </c>
      <c r="AQ630" s="212" t="s">
        <v>282</v>
      </c>
      <c r="AR630" s="212" t="s">
        <v>282</v>
      </c>
      <c r="AS630" s="212" t="s">
        <v>282</v>
      </c>
      <c r="AT630" s="212" t="s">
        <v>282</v>
      </c>
      <c r="AU630" s="212" t="s">
        <v>282</v>
      </c>
      <c r="AV630" s="212" t="s">
        <v>282</v>
      </c>
      <c r="AW630" s="212" t="s">
        <v>282</v>
      </c>
      <c r="AX630" s="212" t="s">
        <v>282</v>
      </c>
      <c r="AY630" s="212" t="s">
        <v>282</v>
      </c>
      <c r="AZ630" s="212" t="s">
        <v>282</v>
      </c>
      <c r="BA630" s="212" t="s">
        <v>282</v>
      </c>
      <c r="BB630" s="212" t="s">
        <v>282</v>
      </c>
      <c r="BC630" s="212" t="s">
        <v>282</v>
      </c>
      <c r="BD630" s="212" t="s">
        <v>282</v>
      </c>
      <c r="BE630" s="212" t="s">
        <v>282</v>
      </c>
    </row>
    <row r="631" spans="1:57" s="212" customFormat="1" x14ac:dyDescent="0.25">
      <c r="A631" s="212" t="s">
        <v>7755</v>
      </c>
      <c r="B631" s="159" t="s">
        <v>13378</v>
      </c>
      <c r="C631" s="212" t="s">
        <v>258</v>
      </c>
      <c r="D631" s="212" t="s">
        <v>282</v>
      </c>
      <c r="E631" s="212" t="s">
        <v>282</v>
      </c>
      <c r="F631" s="159" t="s">
        <v>282</v>
      </c>
      <c r="G631" s="159" t="s">
        <v>282</v>
      </c>
      <c r="H631" s="159" t="s">
        <v>10507</v>
      </c>
      <c r="I631" s="159" t="s">
        <v>13017</v>
      </c>
      <c r="J631" s="159" t="s">
        <v>273</v>
      </c>
      <c r="K631" s="212">
        <v>8</v>
      </c>
      <c r="L631" s="159" t="s">
        <v>11140</v>
      </c>
      <c r="M631" s="159" t="s">
        <v>273</v>
      </c>
      <c r="N631" s="159" t="s">
        <v>258</v>
      </c>
      <c r="O631" s="161" t="s">
        <v>282</v>
      </c>
      <c r="P631" s="161" t="s">
        <v>282</v>
      </c>
      <c r="Q631" s="161" t="s">
        <v>282</v>
      </c>
      <c r="R631" s="161" t="s">
        <v>282</v>
      </c>
      <c r="S631" s="161" t="s">
        <v>10507</v>
      </c>
      <c r="T631" s="161" t="s">
        <v>4317</v>
      </c>
      <c r="U631" s="161" t="s">
        <v>273</v>
      </c>
      <c r="V631" s="159">
        <v>8</v>
      </c>
      <c r="W631" s="159" t="s">
        <v>14302</v>
      </c>
      <c r="X631" s="159" t="s">
        <v>273</v>
      </c>
      <c r="Y631" s="159" t="s">
        <v>256</v>
      </c>
      <c r="Z631" s="159" t="s">
        <v>282</v>
      </c>
      <c r="AA631" s="159" t="s">
        <v>282</v>
      </c>
      <c r="AB631" s="159" t="s">
        <v>282</v>
      </c>
      <c r="AC631" s="159" t="s">
        <v>282</v>
      </c>
      <c r="AD631" s="159" t="s">
        <v>10507</v>
      </c>
      <c r="AE631" s="159" t="s">
        <v>406</v>
      </c>
      <c r="AF631" s="159" t="s">
        <v>273</v>
      </c>
      <c r="AG631" s="212">
        <v>8</v>
      </c>
      <c r="AH631" s="212" t="s">
        <v>11862</v>
      </c>
      <c r="AI631" s="212" t="s">
        <v>273</v>
      </c>
      <c r="AJ631" s="212" t="s">
        <v>790</v>
      </c>
      <c r="AK631" s="212" t="s">
        <v>282</v>
      </c>
      <c r="AL631" s="212" t="s">
        <v>282</v>
      </c>
      <c r="AM631" s="212" t="s">
        <v>282</v>
      </c>
      <c r="AN631" s="212" t="s">
        <v>282</v>
      </c>
      <c r="AO631" s="212" t="s">
        <v>10507</v>
      </c>
      <c r="AP631" s="212" t="s">
        <v>273</v>
      </c>
      <c r="AQ631" s="212" t="s">
        <v>273</v>
      </c>
      <c r="AR631" s="212">
        <v>8</v>
      </c>
      <c r="AS631" s="212" t="s">
        <v>273</v>
      </c>
      <c r="AT631" s="212" t="s">
        <v>273</v>
      </c>
      <c r="AU631" s="212" t="s">
        <v>282</v>
      </c>
      <c r="AV631" s="212" t="s">
        <v>282</v>
      </c>
      <c r="AW631" s="212" t="s">
        <v>282</v>
      </c>
      <c r="AX631" s="212" t="s">
        <v>282</v>
      </c>
      <c r="AY631" s="212" t="s">
        <v>282</v>
      </c>
      <c r="AZ631" s="212" t="s">
        <v>282</v>
      </c>
      <c r="BA631" s="212" t="s">
        <v>282</v>
      </c>
      <c r="BB631" s="212" t="s">
        <v>282</v>
      </c>
      <c r="BC631" s="212" t="s">
        <v>282</v>
      </c>
      <c r="BD631" s="212" t="s">
        <v>282</v>
      </c>
      <c r="BE631" s="212" t="s">
        <v>282</v>
      </c>
    </row>
    <row r="632" spans="1:57" x14ac:dyDescent="0.25">
      <c r="A632" s="164" t="s">
        <v>523</v>
      </c>
      <c r="B632" s="159" t="s">
        <v>12705</v>
      </c>
      <c r="C632" t="s">
        <v>261</v>
      </c>
      <c r="D632" t="s">
        <v>282</v>
      </c>
      <c r="E632" t="s">
        <v>12702</v>
      </c>
      <c r="F632" s="159" t="s">
        <v>282</v>
      </c>
      <c r="G632" s="159" t="s">
        <v>282</v>
      </c>
      <c r="H632" s="159" t="s">
        <v>10507</v>
      </c>
      <c r="I632" s="159" t="s">
        <v>554</v>
      </c>
      <c r="J632" s="159">
        <v>7</v>
      </c>
      <c r="K632">
        <v>8</v>
      </c>
      <c r="L632" s="159" t="s">
        <v>273</v>
      </c>
      <c r="M632" s="159" t="s">
        <v>273</v>
      </c>
      <c r="N632" s="159" t="s">
        <v>255</v>
      </c>
      <c r="O632" s="161" t="s">
        <v>282</v>
      </c>
      <c r="P632" s="161" t="s">
        <v>282</v>
      </c>
      <c r="Q632" s="161" t="s">
        <v>282</v>
      </c>
      <c r="R632" s="161" t="s">
        <v>282</v>
      </c>
      <c r="S632" s="161" t="s">
        <v>10507</v>
      </c>
      <c r="T632" s="161" t="s">
        <v>10713</v>
      </c>
      <c r="U632" s="161">
        <v>7</v>
      </c>
      <c r="V632" s="159">
        <v>8</v>
      </c>
      <c r="W632" s="159" t="s">
        <v>12706</v>
      </c>
      <c r="X632" s="159" t="s">
        <v>273</v>
      </c>
      <c r="Y632" s="212" t="s">
        <v>282</v>
      </c>
      <c r="Z632" s="212" t="s">
        <v>282</v>
      </c>
      <c r="AA632" s="212" t="s">
        <v>282</v>
      </c>
      <c r="AB632" s="212" t="s">
        <v>282</v>
      </c>
      <c r="AC632" s="212" t="s">
        <v>282</v>
      </c>
      <c r="AD632" s="212" t="s">
        <v>282</v>
      </c>
      <c r="AE632" s="212" t="s">
        <v>282</v>
      </c>
      <c r="AF632" s="212" t="s">
        <v>282</v>
      </c>
      <c r="AG632" s="212" t="s">
        <v>282</v>
      </c>
      <c r="AH632" s="212" t="s">
        <v>282</v>
      </c>
      <c r="AI632" s="212" t="s">
        <v>282</v>
      </c>
      <c r="AJ632" s="212" t="s">
        <v>282</v>
      </c>
      <c r="AK632" s="212" t="s">
        <v>282</v>
      </c>
      <c r="AL632" s="212" t="s">
        <v>282</v>
      </c>
      <c r="AM632" s="212" t="s">
        <v>282</v>
      </c>
      <c r="AN632" s="212" t="s">
        <v>282</v>
      </c>
      <c r="AO632" s="212" t="s">
        <v>282</v>
      </c>
      <c r="AP632" s="212" t="s">
        <v>282</v>
      </c>
      <c r="AQ632" s="212" t="s">
        <v>282</v>
      </c>
      <c r="AR632" s="212" t="s">
        <v>282</v>
      </c>
      <c r="AS632" s="212" t="s">
        <v>282</v>
      </c>
      <c r="AT632" s="212" t="s">
        <v>282</v>
      </c>
      <c r="AU632" s="212" t="s">
        <v>282</v>
      </c>
      <c r="AV632" s="212" t="s">
        <v>282</v>
      </c>
      <c r="AW632" s="212" t="s">
        <v>282</v>
      </c>
      <c r="AX632" s="212" t="s">
        <v>282</v>
      </c>
      <c r="AY632" s="212" t="s">
        <v>282</v>
      </c>
      <c r="AZ632" s="212" t="s">
        <v>282</v>
      </c>
      <c r="BA632" s="212" t="s">
        <v>282</v>
      </c>
      <c r="BB632" s="212" t="s">
        <v>282</v>
      </c>
      <c r="BC632" s="212" t="s">
        <v>282</v>
      </c>
      <c r="BD632" s="212" t="s">
        <v>282</v>
      </c>
      <c r="BE632" s="212" t="s">
        <v>282</v>
      </c>
    </row>
    <row r="633" spans="1:57" x14ac:dyDescent="0.25">
      <c r="A633" t="s">
        <v>629</v>
      </c>
      <c r="B633" s="159" t="s">
        <v>12717</v>
      </c>
      <c r="C633" t="s">
        <v>670</v>
      </c>
      <c r="D633" t="s">
        <v>282</v>
      </c>
      <c r="E633" t="s">
        <v>12712</v>
      </c>
      <c r="F633" s="159" t="s">
        <v>183</v>
      </c>
      <c r="G633" s="159" t="s">
        <v>282</v>
      </c>
      <c r="H633" s="159" t="s">
        <v>11197</v>
      </c>
      <c r="I633" s="159" t="s">
        <v>10853</v>
      </c>
      <c r="J633" s="159">
        <v>1</v>
      </c>
      <c r="K633">
        <v>8</v>
      </c>
      <c r="L633" s="159" t="s">
        <v>12719</v>
      </c>
      <c r="M633" s="159" t="s">
        <v>12711</v>
      </c>
      <c r="N633" t="s">
        <v>670</v>
      </c>
      <c r="O633" s="161" t="s">
        <v>282</v>
      </c>
      <c r="P633" s="161" t="s">
        <v>12715</v>
      </c>
      <c r="Q633" s="161" t="s">
        <v>183</v>
      </c>
      <c r="R633" s="161" t="s">
        <v>282</v>
      </c>
      <c r="S633" s="161" t="s">
        <v>10761</v>
      </c>
      <c r="T633" s="161" t="s">
        <v>10853</v>
      </c>
      <c r="U633" s="161">
        <v>1</v>
      </c>
      <c r="V633" s="159">
        <v>8</v>
      </c>
      <c r="W633" s="159" t="s">
        <v>12718</v>
      </c>
      <c r="X633" s="159" t="s">
        <v>12711</v>
      </c>
      <c r="Y633" t="s">
        <v>636</v>
      </c>
      <c r="Z633" t="s">
        <v>282</v>
      </c>
      <c r="AA633" t="s">
        <v>12716</v>
      </c>
      <c r="AB633" t="s">
        <v>282</v>
      </c>
      <c r="AC633" t="s">
        <v>282</v>
      </c>
      <c r="AD633" t="s">
        <v>282</v>
      </c>
      <c r="AE633" t="s">
        <v>282</v>
      </c>
      <c r="AF633" t="s">
        <v>282</v>
      </c>
      <c r="AG633">
        <v>8</v>
      </c>
      <c r="AH633" t="s">
        <v>282</v>
      </c>
      <c r="AI633" t="s">
        <v>282</v>
      </c>
      <c r="AJ633" s="212" t="s">
        <v>282</v>
      </c>
      <c r="AK633" s="212" t="s">
        <v>282</v>
      </c>
      <c r="AL633" s="212" t="s">
        <v>282</v>
      </c>
      <c r="AM633" s="212" t="s">
        <v>282</v>
      </c>
      <c r="AN633" s="212" t="s">
        <v>282</v>
      </c>
      <c r="AO633" s="212" t="s">
        <v>282</v>
      </c>
      <c r="AP633" s="212" t="s">
        <v>282</v>
      </c>
      <c r="AQ633" s="212" t="s">
        <v>282</v>
      </c>
      <c r="AR633" s="212" t="s">
        <v>282</v>
      </c>
      <c r="AS633" s="212" t="s">
        <v>282</v>
      </c>
      <c r="AT633" s="212" t="s">
        <v>282</v>
      </c>
      <c r="AU633" s="212" t="s">
        <v>282</v>
      </c>
      <c r="AV633" s="212" t="s">
        <v>282</v>
      </c>
      <c r="AW633" s="212" t="s">
        <v>282</v>
      </c>
      <c r="AX633" s="212" t="s">
        <v>282</v>
      </c>
      <c r="AY633" s="212" t="s">
        <v>282</v>
      </c>
      <c r="AZ633" s="212" t="s">
        <v>282</v>
      </c>
      <c r="BA633" s="212" t="s">
        <v>282</v>
      </c>
      <c r="BB633" s="212" t="s">
        <v>282</v>
      </c>
      <c r="BC633" s="212" t="s">
        <v>282</v>
      </c>
      <c r="BD633" s="212" t="s">
        <v>282</v>
      </c>
      <c r="BE633" s="212" t="s">
        <v>282</v>
      </c>
    </row>
    <row r="634" spans="1:57" s="212" customFormat="1" x14ac:dyDescent="0.25">
      <c r="A634" s="212" t="s">
        <v>5940</v>
      </c>
      <c r="B634" s="159" t="s">
        <v>16490</v>
      </c>
      <c r="C634" s="212" t="s">
        <v>252</v>
      </c>
      <c r="D634" s="212" t="s">
        <v>282</v>
      </c>
      <c r="E634" s="212" t="s">
        <v>282</v>
      </c>
      <c r="F634" s="159" t="s">
        <v>282</v>
      </c>
      <c r="G634" s="159" t="s">
        <v>282</v>
      </c>
      <c r="H634" s="159" t="s">
        <v>10507</v>
      </c>
      <c r="I634" s="159" t="s">
        <v>12731</v>
      </c>
      <c r="J634" s="159" t="s">
        <v>273</v>
      </c>
      <c r="K634" s="212">
        <v>6</v>
      </c>
      <c r="L634" s="159" t="s">
        <v>14803</v>
      </c>
      <c r="M634" s="159" t="s">
        <v>273</v>
      </c>
      <c r="N634" s="159" t="s">
        <v>790</v>
      </c>
      <c r="O634" s="161" t="s">
        <v>282</v>
      </c>
      <c r="P634" s="161" t="s">
        <v>282</v>
      </c>
      <c r="Q634" s="161" t="s">
        <v>282</v>
      </c>
      <c r="R634" s="161" t="s">
        <v>282</v>
      </c>
      <c r="S634" s="161" t="s">
        <v>10507</v>
      </c>
      <c r="T634" s="161" t="s">
        <v>11725</v>
      </c>
      <c r="U634" s="161" t="s">
        <v>273</v>
      </c>
      <c r="V634" s="159">
        <v>6</v>
      </c>
      <c r="W634" s="159" t="s">
        <v>273</v>
      </c>
      <c r="X634" s="159" t="s">
        <v>273</v>
      </c>
      <c r="Y634" s="212" t="s">
        <v>282</v>
      </c>
      <c r="Z634" s="212" t="s">
        <v>282</v>
      </c>
      <c r="AA634" s="212" t="s">
        <v>282</v>
      </c>
      <c r="AB634" s="212" t="s">
        <v>282</v>
      </c>
      <c r="AC634" s="212" t="s">
        <v>282</v>
      </c>
      <c r="AD634" s="212" t="s">
        <v>282</v>
      </c>
      <c r="AE634" s="212" t="s">
        <v>282</v>
      </c>
      <c r="AF634" s="212" t="s">
        <v>282</v>
      </c>
      <c r="AG634" s="212" t="s">
        <v>282</v>
      </c>
      <c r="AH634" s="212" t="s">
        <v>282</v>
      </c>
      <c r="AI634" s="212" t="s">
        <v>282</v>
      </c>
      <c r="AJ634" s="212" t="s">
        <v>282</v>
      </c>
      <c r="AK634" s="212" t="s">
        <v>282</v>
      </c>
      <c r="AL634" s="212" t="s">
        <v>282</v>
      </c>
      <c r="AM634" s="212" t="s">
        <v>282</v>
      </c>
      <c r="AN634" s="212" t="s">
        <v>282</v>
      </c>
      <c r="AO634" s="212" t="s">
        <v>282</v>
      </c>
      <c r="AP634" s="212" t="s">
        <v>282</v>
      </c>
      <c r="AQ634" s="212" t="s">
        <v>282</v>
      </c>
      <c r="AR634" s="212" t="s">
        <v>282</v>
      </c>
      <c r="AS634" s="212" t="s">
        <v>282</v>
      </c>
      <c r="AT634" s="212" t="s">
        <v>282</v>
      </c>
      <c r="AU634" s="212" t="s">
        <v>282</v>
      </c>
      <c r="AV634" s="212" t="s">
        <v>282</v>
      </c>
      <c r="AW634" s="212" t="s">
        <v>282</v>
      </c>
      <c r="AX634" s="212" t="s">
        <v>282</v>
      </c>
      <c r="AY634" s="212" t="s">
        <v>282</v>
      </c>
      <c r="AZ634" s="212" t="s">
        <v>282</v>
      </c>
      <c r="BA634" s="212" t="s">
        <v>282</v>
      </c>
      <c r="BB634" s="212" t="s">
        <v>282</v>
      </c>
      <c r="BC634" s="212" t="s">
        <v>282</v>
      </c>
      <c r="BD634" s="212" t="s">
        <v>282</v>
      </c>
      <c r="BE634" s="212" t="s">
        <v>282</v>
      </c>
    </row>
    <row r="635" spans="1:57" x14ac:dyDescent="0.25">
      <c r="A635" t="s">
        <v>6698</v>
      </c>
      <c r="B635" s="159" t="s">
        <v>282</v>
      </c>
      <c r="C635" t="s">
        <v>252</v>
      </c>
      <c r="D635" t="s">
        <v>282</v>
      </c>
      <c r="E635" t="s">
        <v>282</v>
      </c>
      <c r="F635" s="159" t="s">
        <v>282</v>
      </c>
      <c r="G635" s="159" t="s">
        <v>282</v>
      </c>
      <c r="H635" s="159" t="s">
        <v>10507</v>
      </c>
      <c r="I635" s="159" t="s">
        <v>12731</v>
      </c>
      <c r="J635" s="159" t="s">
        <v>273</v>
      </c>
      <c r="K635">
        <v>6</v>
      </c>
      <c r="L635" s="159" t="s">
        <v>273</v>
      </c>
      <c r="M635" s="159" t="s">
        <v>273</v>
      </c>
      <c r="N635" s="159" t="s">
        <v>790</v>
      </c>
      <c r="O635" s="161" t="s">
        <v>282</v>
      </c>
      <c r="P635" s="161" t="s">
        <v>282</v>
      </c>
      <c r="Q635" s="161" t="s">
        <v>282</v>
      </c>
      <c r="R635" s="161" t="s">
        <v>282</v>
      </c>
      <c r="S635" s="161" t="s">
        <v>10507</v>
      </c>
      <c r="T635" s="161" t="s">
        <v>11725</v>
      </c>
      <c r="U635" s="161" t="s">
        <v>273</v>
      </c>
      <c r="V635" s="159">
        <v>6</v>
      </c>
      <c r="W635" s="159" t="s">
        <v>273</v>
      </c>
      <c r="X635" s="159" t="s">
        <v>273</v>
      </c>
      <c r="Y635" s="212" t="s">
        <v>282</v>
      </c>
      <c r="Z635" s="212" t="s">
        <v>282</v>
      </c>
      <c r="AA635" s="212" t="s">
        <v>282</v>
      </c>
      <c r="AB635" s="212" t="s">
        <v>282</v>
      </c>
      <c r="AC635" s="212" t="s">
        <v>282</v>
      </c>
      <c r="AD635" s="212" t="s">
        <v>282</v>
      </c>
      <c r="AE635" s="212" t="s">
        <v>282</v>
      </c>
      <c r="AF635" s="212" t="s">
        <v>282</v>
      </c>
      <c r="AG635" s="212" t="s">
        <v>282</v>
      </c>
      <c r="AH635" s="212" t="s">
        <v>282</v>
      </c>
      <c r="AI635" s="212" t="s">
        <v>282</v>
      </c>
      <c r="AJ635" s="212" t="s">
        <v>282</v>
      </c>
      <c r="AK635" s="212" t="s">
        <v>282</v>
      </c>
      <c r="AL635" s="212" t="s">
        <v>282</v>
      </c>
      <c r="AM635" s="212" t="s">
        <v>282</v>
      </c>
      <c r="AN635" s="212" t="s">
        <v>282</v>
      </c>
      <c r="AO635" s="212" t="s">
        <v>282</v>
      </c>
      <c r="AP635" s="212" t="s">
        <v>282</v>
      </c>
      <c r="AQ635" s="212" t="s">
        <v>282</v>
      </c>
      <c r="AR635" s="212" t="s">
        <v>282</v>
      </c>
      <c r="AS635" s="212" t="s">
        <v>282</v>
      </c>
      <c r="AT635" s="212" t="s">
        <v>282</v>
      </c>
      <c r="AU635" s="212" t="s">
        <v>282</v>
      </c>
      <c r="AV635" s="212" t="s">
        <v>282</v>
      </c>
      <c r="AW635" s="212" t="s">
        <v>282</v>
      </c>
      <c r="AX635" s="212" t="s">
        <v>282</v>
      </c>
      <c r="AY635" s="212" t="s">
        <v>282</v>
      </c>
      <c r="AZ635" s="212" t="s">
        <v>282</v>
      </c>
      <c r="BA635" s="212" t="s">
        <v>282</v>
      </c>
      <c r="BB635" s="212" t="s">
        <v>282</v>
      </c>
      <c r="BC635" s="212" t="s">
        <v>282</v>
      </c>
      <c r="BD635" s="212" t="s">
        <v>282</v>
      </c>
      <c r="BE635" s="212" t="s">
        <v>282</v>
      </c>
    </row>
    <row r="636" spans="1:57" x14ac:dyDescent="0.25">
      <c r="A636" s="161" t="s">
        <v>1213</v>
      </c>
      <c r="B636" s="159" t="s">
        <v>12737</v>
      </c>
      <c r="C636" t="s">
        <v>246</v>
      </c>
      <c r="D636" t="s">
        <v>282</v>
      </c>
      <c r="E636" t="s">
        <v>12021</v>
      </c>
      <c r="F636" s="159" t="s">
        <v>282</v>
      </c>
      <c r="G636" s="159" t="s">
        <v>282</v>
      </c>
      <c r="H636" s="159" t="s">
        <v>10507</v>
      </c>
      <c r="I636" s="159" t="s">
        <v>406</v>
      </c>
      <c r="J636" s="159">
        <v>14</v>
      </c>
      <c r="K636">
        <v>8</v>
      </c>
      <c r="L636" s="159" t="s">
        <v>11862</v>
      </c>
      <c r="M636" s="159" t="s">
        <v>273</v>
      </c>
      <c r="N636" s="159" t="s">
        <v>263</v>
      </c>
      <c r="O636" s="161" t="s">
        <v>282</v>
      </c>
      <c r="P636" s="161" t="s">
        <v>12023</v>
      </c>
      <c r="Q636" s="161" t="s">
        <v>282</v>
      </c>
      <c r="R636" s="161" t="s">
        <v>282</v>
      </c>
      <c r="S636" s="161" t="s">
        <v>10507</v>
      </c>
      <c r="T636" s="161" t="s">
        <v>11209</v>
      </c>
      <c r="U636" s="161">
        <v>14</v>
      </c>
      <c r="V636" s="159">
        <v>8</v>
      </c>
      <c r="W636" s="159" t="s">
        <v>12740</v>
      </c>
      <c r="X636" s="159" t="s">
        <v>273</v>
      </c>
      <c r="Y636" s="212" t="s">
        <v>282</v>
      </c>
      <c r="Z636" s="212" t="s">
        <v>282</v>
      </c>
      <c r="AA636" s="212" t="s">
        <v>282</v>
      </c>
      <c r="AB636" s="212" t="s">
        <v>282</v>
      </c>
      <c r="AC636" s="212" t="s">
        <v>282</v>
      </c>
      <c r="AD636" s="212" t="s">
        <v>282</v>
      </c>
      <c r="AE636" s="212" t="s">
        <v>282</v>
      </c>
      <c r="AF636" s="212" t="s">
        <v>282</v>
      </c>
      <c r="AG636" s="212" t="s">
        <v>282</v>
      </c>
      <c r="AH636" s="212" t="s">
        <v>282</v>
      </c>
      <c r="AI636" s="212" t="s">
        <v>282</v>
      </c>
      <c r="AJ636" s="212" t="s">
        <v>282</v>
      </c>
      <c r="AK636" s="212" t="s">
        <v>282</v>
      </c>
      <c r="AL636" s="212" t="s">
        <v>282</v>
      </c>
      <c r="AM636" s="212" t="s">
        <v>282</v>
      </c>
      <c r="AN636" s="212" t="s">
        <v>282</v>
      </c>
      <c r="AO636" s="212" t="s">
        <v>282</v>
      </c>
      <c r="AP636" s="212" t="s">
        <v>282</v>
      </c>
      <c r="AQ636" s="212" t="s">
        <v>282</v>
      </c>
      <c r="AR636" s="212" t="s">
        <v>282</v>
      </c>
      <c r="AS636" s="212" t="s">
        <v>282</v>
      </c>
      <c r="AT636" s="212" t="s">
        <v>282</v>
      </c>
      <c r="AU636" s="212" t="s">
        <v>282</v>
      </c>
      <c r="AV636" s="212" t="s">
        <v>282</v>
      </c>
      <c r="AW636" s="212" t="s">
        <v>282</v>
      </c>
      <c r="AX636" s="212" t="s">
        <v>282</v>
      </c>
      <c r="AY636" s="212" t="s">
        <v>282</v>
      </c>
      <c r="AZ636" s="212" t="s">
        <v>282</v>
      </c>
      <c r="BA636" s="212" t="s">
        <v>282</v>
      </c>
      <c r="BB636" s="212" t="s">
        <v>282</v>
      </c>
      <c r="BC636" s="212" t="s">
        <v>282</v>
      </c>
      <c r="BD636" s="212" t="s">
        <v>282</v>
      </c>
      <c r="BE636" s="212" t="s">
        <v>282</v>
      </c>
    </row>
    <row r="637" spans="1:57" x14ac:dyDescent="0.25">
      <c r="A637" t="s">
        <v>512</v>
      </c>
      <c r="B637" s="159" t="s">
        <v>12747</v>
      </c>
      <c r="C637" t="s">
        <v>266</v>
      </c>
      <c r="D637" t="s">
        <v>282</v>
      </c>
      <c r="E637" t="s">
        <v>12742</v>
      </c>
      <c r="F637" s="159" t="s">
        <v>282</v>
      </c>
      <c r="G637" s="159" t="s">
        <v>282</v>
      </c>
      <c r="H637" s="159" t="s">
        <v>10507</v>
      </c>
      <c r="I637" s="159" t="s">
        <v>12041</v>
      </c>
      <c r="J637" s="159">
        <v>7</v>
      </c>
      <c r="K637">
        <v>8</v>
      </c>
      <c r="L637" s="159" t="s">
        <v>273</v>
      </c>
      <c r="M637" s="159" t="s">
        <v>273</v>
      </c>
      <c r="N637" s="159" t="s">
        <v>246</v>
      </c>
      <c r="O637" s="161" t="s">
        <v>282</v>
      </c>
      <c r="P637" s="161" t="s">
        <v>12743</v>
      </c>
      <c r="Q637" s="161" t="s">
        <v>282</v>
      </c>
      <c r="R637" s="161" t="s">
        <v>282</v>
      </c>
      <c r="S637" s="161" t="s">
        <v>10507</v>
      </c>
      <c r="T637" s="161" t="s">
        <v>10527</v>
      </c>
      <c r="U637" s="161">
        <v>7</v>
      </c>
      <c r="V637" s="159">
        <v>8</v>
      </c>
      <c r="W637" s="159" t="s">
        <v>273</v>
      </c>
      <c r="X637" s="159" t="s">
        <v>273</v>
      </c>
      <c r="Y637" s="212" t="s">
        <v>282</v>
      </c>
      <c r="Z637" s="212" t="s">
        <v>282</v>
      </c>
      <c r="AA637" s="212" t="s">
        <v>282</v>
      </c>
      <c r="AB637" s="212" t="s">
        <v>282</v>
      </c>
      <c r="AC637" s="212" t="s">
        <v>282</v>
      </c>
      <c r="AD637" s="212" t="s">
        <v>282</v>
      </c>
      <c r="AE637" s="212" t="s">
        <v>282</v>
      </c>
      <c r="AF637" s="212" t="s">
        <v>282</v>
      </c>
      <c r="AG637" s="212" t="s">
        <v>282</v>
      </c>
      <c r="AH637" s="212" t="s">
        <v>282</v>
      </c>
      <c r="AI637" s="212" t="s">
        <v>282</v>
      </c>
      <c r="AJ637" s="212" t="s">
        <v>282</v>
      </c>
      <c r="AK637" s="212" t="s">
        <v>282</v>
      </c>
      <c r="AL637" s="212" t="s">
        <v>282</v>
      </c>
      <c r="AM637" s="212" t="s">
        <v>282</v>
      </c>
      <c r="AN637" s="212" t="s">
        <v>282</v>
      </c>
      <c r="AO637" s="212" t="s">
        <v>282</v>
      </c>
      <c r="AP637" s="212" t="s">
        <v>282</v>
      </c>
      <c r="AQ637" s="212" t="s">
        <v>282</v>
      </c>
      <c r="AR637" s="212" t="s">
        <v>282</v>
      </c>
      <c r="AS637" s="212" t="s">
        <v>282</v>
      </c>
      <c r="AT637" s="212" t="s">
        <v>282</v>
      </c>
      <c r="AU637" s="212" t="s">
        <v>282</v>
      </c>
      <c r="AV637" s="212" t="s">
        <v>282</v>
      </c>
      <c r="AW637" s="212" t="s">
        <v>282</v>
      </c>
      <c r="AX637" s="212" t="s">
        <v>282</v>
      </c>
      <c r="AY637" s="212" t="s">
        <v>282</v>
      </c>
      <c r="AZ637" s="212" t="s">
        <v>282</v>
      </c>
      <c r="BA637" s="212" t="s">
        <v>282</v>
      </c>
      <c r="BB637" s="212" t="s">
        <v>282</v>
      </c>
      <c r="BC637" s="212" t="s">
        <v>282</v>
      </c>
      <c r="BD637" s="212" t="s">
        <v>282</v>
      </c>
      <c r="BE637" s="212" t="s">
        <v>282</v>
      </c>
    </row>
    <row r="638" spans="1:57" s="212" customFormat="1" x14ac:dyDescent="0.25">
      <c r="A638" s="212" t="s">
        <v>921</v>
      </c>
      <c r="B638" s="159" t="s">
        <v>282</v>
      </c>
      <c r="C638" s="212" t="s">
        <v>12750</v>
      </c>
      <c r="D638" s="212" t="s">
        <v>282</v>
      </c>
      <c r="E638" s="212" t="s">
        <v>12754</v>
      </c>
      <c r="F638" s="159" t="s">
        <v>183</v>
      </c>
      <c r="G638" s="159" t="s">
        <v>282</v>
      </c>
      <c r="H638" s="159" t="s">
        <v>448</v>
      </c>
      <c r="I638" s="159" t="s">
        <v>4787</v>
      </c>
      <c r="J638" s="159">
        <v>1</v>
      </c>
      <c r="K638" s="212">
        <v>12</v>
      </c>
      <c r="L638" s="159" t="s">
        <v>273</v>
      </c>
      <c r="M638" s="159" t="s">
        <v>12753</v>
      </c>
      <c r="N638" s="159" t="s">
        <v>11461</v>
      </c>
      <c r="O638" s="161" t="s">
        <v>282</v>
      </c>
      <c r="P638" s="161" t="s">
        <v>12755</v>
      </c>
      <c r="Q638" s="161" t="s">
        <v>183</v>
      </c>
      <c r="R638" s="161" t="s">
        <v>282</v>
      </c>
      <c r="S638" s="161" t="s">
        <v>448</v>
      </c>
      <c r="T638" s="161" t="s">
        <v>273</v>
      </c>
      <c r="U638" s="161" t="s">
        <v>273</v>
      </c>
      <c r="V638" s="159">
        <v>12</v>
      </c>
      <c r="W638" s="159" t="s">
        <v>273</v>
      </c>
      <c r="X638" s="159" t="s">
        <v>11089</v>
      </c>
      <c r="Y638" s="212" t="s">
        <v>282</v>
      </c>
      <c r="Z638" s="212" t="s">
        <v>282</v>
      </c>
      <c r="AA638" s="212" t="s">
        <v>282</v>
      </c>
      <c r="AB638" s="212" t="s">
        <v>282</v>
      </c>
      <c r="AC638" s="212" t="s">
        <v>282</v>
      </c>
      <c r="AD638" s="212" t="s">
        <v>282</v>
      </c>
      <c r="AE638" s="212" t="s">
        <v>282</v>
      </c>
      <c r="AF638" s="212" t="s">
        <v>282</v>
      </c>
      <c r="AG638" s="212" t="s">
        <v>282</v>
      </c>
      <c r="AH638" s="212" t="s">
        <v>282</v>
      </c>
      <c r="AI638" s="212" t="s">
        <v>282</v>
      </c>
      <c r="AJ638" s="212" t="s">
        <v>282</v>
      </c>
      <c r="AK638" s="212" t="s">
        <v>282</v>
      </c>
      <c r="AL638" s="212" t="s">
        <v>282</v>
      </c>
      <c r="AM638" s="212" t="s">
        <v>282</v>
      </c>
      <c r="AN638" s="212" t="s">
        <v>282</v>
      </c>
      <c r="AO638" s="212" t="s">
        <v>282</v>
      </c>
      <c r="AP638" s="212" t="s">
        <v>282</v>
      </c>
      <c r="AQ638" s="212" t="s">
        <v>282</v>
      </c>
      <c r="AR638" s="212" t="s">
        <v>282</v>
      </c>
      <c r="AS638" s="212" t="s">
        <v>282</v>
      </c>
      <c r="AT638" s="212" t="s">
        <v>282</v>
      </c>
      <c r="AU638" s="212" t="s">
        <v>282</v>
      </c>
      <c r="AV638" s="212" t="s">
        <v>282</v>
      </c>
      <c r="AW638" s="212" t="s">
        <v>282</v>
      </c>
      <c r="AX638" s="212" t="s">
        <v>282</v>
      </c>
      <c r="AY638" s="212" t="s">
        <v>282</v>
      </c>
      <c r="AZ638" s="212" t="s">
        <v>282</v>
      </c>
      <c r="BA638" s="212" t="s">
        <v>282</v>
      </c>
      <c r="BB638" s="212" t="s">
        <v>282</v>
      </c>
      <c r="BC638" s="212" t="s">
        <v>282</v>
      </c>
      <c r="BD638" s="212" t="s">
        <v>282</v>
      </c>
      <c r="BE638" s="212" t="s">
        <v>282</v>
      </c>
    </row>
    <row r="639" spans="1:57" x14ac:dyDescent="0.25">
      <c r="A639" t="s">
        <v>300</v>
      </c>
      <c r="B639" s="159" t="s">
        <v>282</v>
      </c>
      <c r="C639" t="s">
        <v>261</v>
      </c>
      <c r="D639" t="s">
        <v>282</v>
      </c>
      <c r="E639" t="s">
        <v>282</v>
      </c>
      <c r="F639" s="159" t="s">
        <v>282</v>
      </c>
      <c r="G639" s="159" t="s">
        <v>282</v>
      </c>
      <c r="H639" s="159" t="s">
        <v>10507</v>
      </c>
      <c r="I639" s="159" t="s">
        <v>554</v>
      </c>
      <c r="J639" s="159">
        <v>7</v>
      </c>
      <c r="K639">
        <v>8</v>
      </c>
      <c r="L639" s="159" t="s">
        <v>273</v>
      </c>
      <c r="M639" s="159" t="s">
        <v>273</v>
      </c>
      <c r="N639" s="159" t="s">
        <v>790</v>
      </c>
      <c r="O639" s="161" t="s">
        <v>282</v>
      </c>
      <c r="P639" s="161" t="s">
        <v>282</v>
      </c>
      <c r="Q639" s="161" t="s">
        <v>282</v>
      </c>
      <c r="R639" s="161" t="s">
        <v>282</v>
      </c>
      <c r="S639" s="161" t="s">
        <v>10507</v>
      </c>
      <c r="T639" s="161" t="s">
        <v>10828</v>
      </c>
      <c r="U639" s="161">
        <v>7</v>
      </c>
      <c r="V639" s="159">
        <v>8</v>
      </c>
      <c r="W639" s="159" t="s">
        <v>273</v>
      </c>
      <c r="X639" s="159" t="s">
        <v>273</v>
      </c>
      <c r="Y639" s="212" t="s">
        <v>282</v>
      </c>
      <c r="Z639" s="212" t="s">
        <v>282</v>
      </c>
      <c r="AA639" s="212" t="s">
        <v>282</v>
      </c>
      <c r="AB639" s="212" t="s">
        <v>282</v>
      </c>
      <c r="AC639" s="212" t="s">
        <v>282</v>
      </c>
      <c r="AD639" s="212" t="s">
        <v>282</v>
      </c>
      <c r="AE639" s="212" t="s">
        <v>282</v>
      </c>
      <c r="AF639" s="212" t="s">
        <v>282</v>
      </c>
      <c r="AG639" s="212" t="s">
        <v>282</v>
      </c>
      <c r="AH639" s="212" t="s">
        <v>282</v>
      </c>
      <c r="AI639" s="212" t="s">
        <v>282</v>
      </c>
      <c r="AJ639" s="212" t="s">
        <v>282</v>
      </c>
      <c r="AK639" s="212" t="s">
        <v>282</v>
      </c>
      <c r="AL639" s="212" t="s">
        <v>282</v>
      </c>
      <c r="AM639" s="212" t="s">
        <v>282</v>
      </c>
      <c r="AN639" s="212" t="s">
        <v>282</v>
      </c>
      <c r="AO639" s="212" t="s">
        <v>282</v>
      </c>
      <c r="AP639" s="212" t="s">
        <v>282</v>
      </c>
      <c r="AQ639" s="212" t="s">
        <v>282</v>
      </c>
      <c r="AR639" s="212" t="s">
        <v>282</v>
      </c>
      <c r="AS639" s="212" t="s">
        <v>282</v>
      </c>
      <c r="AT639" s="212" t="s">
        <v>282</v>
      </c>
      <c r="AU639" s="212" t="s">
        <v>282</v>
      </c>
      <c r="AV639" s="212" t="s">
        <v>282</v>
      </c>
      <c r="AW639" s="212" t="s">
        <v>282</v>
      </c>
      <c r="AX639" s="212" t="s">
        <v>282</v>
      </c>
      <c r="AY639" s="212" t="s">
        <v>282</v>
      </c>
      <c r="AZ639" s="212" t="s">
        <v>282</v>
      </c>
      <c r="BA639" s="212" t="s">
        <v>282</v>
      </c>
      <c r="BB639" s="212" t="s">
        <v>282</v>
      </c>
      <c r="BC639" s="212" t="s">
        <v>282</v>
      </c>
      <c r="BD639" s="212" t="s">
        <v>282</v>
      </c>
      <c r="BE639" s="212" t="s">
        <v>282</v>
      </c>
    </row>
    <row r="640" spans="1:57" s="212" customFormat="1" x14ac:dyDescent="0.25">
      <c r="A640" s="212" t="s">
        <v>4200</v>
      </c>
      <c r="B640" s="159" t="s">
        <v>16495</v>
      </c>
      <c r="C640" s="212" t="s">
        <v>261</v>
      </c>
      <c r="D640" s="212" t="s">
        <v>282</v>
      </c>
      <c r="E640" s="212" t="s">
        <v>282</v>
      </c>
      <c r="F640" s="159" t="s">
        <v>282</v>
      </c>
      <c r="G640" s="159" t="s">
        <v>282</v>
      </c>
      <c r="H640" s="159" t="s">
        <v>10507</v>
      </c>
      <c r="I640" s="159" t="s">
        <v>406</v>
      </c>
      <c r="J640" s="159">
        <v>7</v>
      </c>
      <c r="K640" s="212">
        <v>24</v>
      </c>
      <c r="L640" s="159" t="s">
        <v>11862</v>
      </c>
      <c r="M640" s="159" t="s">
        <v>273</v>
      </c>
      <c r="N640" s="159" t="s">
        <v>272</v>
      </c>
      <c r="O640" s="161" t="s">
        <v>282</v>
      </c>
      <c r="P640" s="161" t="s">
        <v>282</v>
      </c>
      <c r="Q640" s="161" t="s">
        <v>282</v>
      </c>
      <c r="R640" s="161" t="s">
        <v>282</v>
      </c>
      <c r="S640" s="161" t="s">
        <v>10507</v>
      </c>
      <c r="T640" s="161" t="s">
        <v>12260</v>
      </c>
      <c r="U640" s="161">
        <v>7</v>
      </c>
      <c r="V640" s="159">
        <v>24</v>
      </c>
      <c r="W640" s="159" t="s">
        <v>12897</v>
      </c>
      <c r="X640" s="159" t="s">
        <v>273</v>
      </c>
      <c r="Y640" s="212" t="s">
        <v>282</v>
      </c>
      <c r="Z640" s="212" t="s">
        <v>282</v>
      </c>
      <c r="AA640" s="212" t="s">
        <v>282</v>
      </c>
      <c r="AB640" s="212" t="s">
        <v>282</v>
      </c>
      <c r="AC640" s="212" t="s">
        <v>282</v>
      </c>
      <c r="AD640" s="212" t="s">
        <v>282</v>
      </c>
      <c r="AE640" s="212" t="s">
        <v>282</v>
      </c>
      <c r="AF640" s="212" t="s">
        <v>282</v>
      </c>
      <c r="AG640" s="212" t="s">
        <v>282</v>
      </c>
      <c r="AH640" s="212" t="s">
        <v>282</v>
      </c>
      <c r="AI640" s="212" t="s">
        <v>282</v>
      </c>
      <c r="AJ640" s="212" t="s">
        <v>282</v>
      </c>
      <c r="AK640" s="212" t="s">
        <v>282</v>
      </c>
      <c r="AL640" s="212" t="s">
        <v>282</v>
      </c>
      <c r="AM640" s="212" t="s">
        <v>282</v>
      </c>
      <c r="AN640" s="212" t="s">
        <v>282</v>
      </c>
      <c r="AO640" s="212" t="s">
        <v>282</v>
      </c>
      <c r="AP640" s="212" t="s">
        <v>282</v>
      </c>
      <c r="AQ640" s="212" t="s">
        <v>282</v>
      </c>
      <c r="AR640" s="212" t="s">
        <v>282</v>
      </c>
      <c r="AS640" s="212" t="s">
        <v>282</v>
      </c>
      <c r="AT640" s="212" t="s">
        <v>282</v>
      </c>
      <c r="AU640" s="212" t="s">
        <v>282</v>
      </c>
      <c r="AV640" s="212" t="s">
        <v>282</v>
      </c>
      <c r="AW640" s="212" t="s">
        <v>282</v>
      </c>
      <c r="AX640" s="212" t="s">
        <v>282</v>
      </c>
      <c r="AY640" s="212" t="s">
        <v>282</v>
      </c>
      <c r="AZ640" s="212" t="s">
        <v>282</v>
      </c>
      <c r="BA640" s="212" t="s">
        <v>282</v>
      </c>
      <c r="BB640" s="212" t="s">
        <v>282</v>
      </c>
      <c r="BC640" s="212" t="s">
        <v>282</v>
      </c>
      <c r="BD640" s="212" t="s">
        <v>282</v>
      </c>
      <c r="BE640" s="212" t="s">
        <v>282</v>
      </c>
    </row>
    <row r="641" spans="1:57" s="212" customFormat="1" x14ac:dyDescent="0.25">
      <c r="A641" s="212" t="s">
        <v>4595</v>
      </c>
      <c r="B641" s="159" t="s">
        <v>282</v>
      </c>
      <c r="C641" s="212" t="s">
        <v>670</v>
      </c>
      <c r="D641" s="212" t="s">
        <v>12777</v>
      </c>
      <c r="E641" s="212" t="s">
        <v>12779</v>
      </c>
      <c r="F641" s="159" t="s">
        <v>183</v>
      </c>
      <c r="G641" s="159" t="s">
        <v>282</v>
      </c>
      <c r="H641" s="159" t="s">
        <v>10761</v>
      </c>
      <c r="I641" s="159" t="s">
        <v>10853</v>
      </c>
      <c r="J641" s="159">
        <v>1</v>
      </c>
      <c r="K641" s="212">
        <v>8</v>
      </c>
      <c r="L641" s="159" t="s">
        <v>273</v>
      </c>
      <c r="M641" s="159" t="s">
        <v>12780</v>
      </c>
      <c r="N641" s="159" t="s">
        <v>763</v>
      </c>
      <c r="O641" s="161" t="s">
        <v>12777</v>
      </c>
      <c r="P641" s="161" t="s">
        <v>12778</v>
      </c>
      <c r="Q641" s="161" t="s">
        <v>183</v>
      </c>
      <c r="R641" s="161" t="s">
        <v>282</v>
      </c>
      <c r="S641" s="161" t="s">
        <v>448</v>
      </c>
      <c r="T641" s="161" t="s">
        <v>11972</v>
      </c>
      <c r="U641" s="161">
        <v>1</v>
      </c>
      <c r="V641" s="159">
        <v>8</v>
      </c>
      <c r="W641" s="159" t="s">
        <v>273</v>
      </c>
      <c r="X641" s="159" t="s">
        <v>12781</v>
      </c>
      <c r="Y641" s="212" t="s">
        <v>282</v>
      </c>
      <c r="Z641" s="212" t="s">
        <v>282</v>
      </c>
      <c r="AA641" s="212" t="s">
        <v>282</v>
      </c>
      <c r="AB641" s="212" t="s">
        <v>282</v>
      </c>
      <c r="AC641" s="212" t="s">
        <v>282</v>
      </c>
      <c r="AD641" s="212" t="s">
        <v>282</v>
      </c>
      <c r="AE641" s="212" t="s">
        <v>282</v>
      </c>
      <c r="AF641" s="212" t="s">
        <v>282</v>
      </c>
      <c r="AG641" s="212" t="s">
        <v>282</v>
      </c>
      <c r="AH641" s="212" t="s">
        <v>282</v>
      </c>
      <c r="AI641" s="212" t="s">
        <v>282</v>
      </c>
      <c r="AJ641" s="212" t="s">
        <v>282</v>
      </c>
      <c r="AK641" s="212" t="s">
        <v>282</v>
      </c>
      <c r="AL641" s="212" t="s">
        <v>282</v>
      </c>
      <c r="AM641" s="212" t="s">
        <v>282</v>
      </c>
      <c r="AN641" s="212" t="s">
        <v>282</v>
      </c>
      <c r="AO641" s="212" t="s">
        <v>282</v>
      </c>
      <c r="AP641" s="212" t="s">
        <v>282</v>
      </c>
      <c r="AQ641" s="212" t="s">
        <v>282</v>
      </c>
      <c r="AR641" s="212" t="s">
        <v>282</v>
      </c>
      <c r="AS641" s="212" t="s">
        <v>282</v>
      </c>
      <c r="AT641" s="212" t="s">
        <v>282</v>
      </c>
      <c r="AU641" s="212" t="s">
        <v>282</v>
      </c>
      <c r="AV641" s="212" t="s">
        <v>282</v>
      </c>
      <c r="AW641" s="212" t="s">
        <v>282</v>
      </c>
      <c r="AX641" s="212" t="s">
        <v>282</v>
      </c>
      <c r="AY641" s="212" t="s">
        <v>282</v>
      </c>
      <c r="AZ641" s="212" t="s">
        <v>282</v>
      </c>
      <c r="BA641" s="212" t="s">
        <v>282</v>
      </c>
      <c r="BB641" s="212" t="s">
        <v>282</v>
      </c>
      <c r="BC641" s="212" t="s">
        <v>282</v>
      </c>
      <c r="BD641" s="212" t="s">
        <v>282</v>
      </c>
      <c r="BE641" s="212" t="s">
        <v>282</v>
      </c>
    </row>
    <row r="642" spans="1:57" s="212" customFormat="1" x14ac:dyDescent="0.25">
      <c r="A642" s="212" t="s">
        <v>7086</v>
      </c>
      <c r="B642" s="159" t="s">
        <v>282</v>
      </c>
      <c r="C642" s="212" t="s">
        <v>13647</v>
      </c>
      <c r="D642" s="212" t="s">
        <v>282</v>
      </c>
      <c r="E642" s="212" t="s">
        <v>16507</v>
      </c>
      <c r="F642" s="159" t="s">
        <v>183</v>
      </c>
      <c r="G642" s="159" t="s">
        <v>282</v>
      </c>
      <c r="H642" s="159" t="s">
        <v>448</v>
      </c>
      <c r="I642" s="159" t="s">
        <v>16506</v>
      </c>
      <c r="J642" s="159">
        <v>3</v>
      </c>
      <c r="K642" s="212">
        <v>24</v>
      </c>
      <c r="L642" s="159" t="s">
        <v>273</v>
      </c>
      <c r="M642" s="159" t="s">
        <v>16508</v>
      </c>
      <c r="N642" s="159" t="s">
        <v>256</v>
      </c>
      <c r="O642" s="161" t="s">
        <v>282</v>
      </c>
      <c r="P642" s="161" t="s">
        <v>282</v>
      </c>
      <c r="Q642" s="161" t="s">
        <v>282</v>
      </c>
      <c r="R642" s="161" t="s">
        <v>282</v>
      </c>
      <c r="S642" s="161" t="s">
        <v>10507</v>
      </c>
      <c r="T642" s="161" t="s">
        <v>10580</v>
      </c>
      <c r="U642" s="161">
        <v>7</v>
      </c>
      <c r="V642" s="159">
        <v>24</v>
      </c>
      <c r="W642" s="159" t="s">
        <v>273</v>
      </c>
      <c r="X642" s="159" t="s">
        <v>273</v>
      </c>
      <c r="Y642" s="212" t="s">
        <v>282</v>
      </c>
      <c r="Z642" s="212" t="s">
        <v>282</v>
      </c>
      <c r="AA642" s="212" t="s">
        <v>282</v>
      </c>
      <c r="AB642" s="212" t="s">
        <v>282</v>
      </c>
      <c r="AC642" s="212" t="s">
        <v>282</v>
      </c>
      <c r="AD642" s="212" t="s">
        <v>282</v>
      </c>
      <c r="AE642" s="212" t="s">
        <v>282</v>
      </c>
      <c r="AF642" s="212" t="s">
        <v>282</v>
      </c>
      <c r="AG642" s="212" t="s">
        <v>282</v>
      </c>
      <c r="AH642" s="212" t="s">
        <v>282</v>
      </c>
      <c r="AI642" s="212" t="s">
        <v>282</v>
      </c>
      <c r="AJ642" s="212" t="s">
        <v>282</v>
      </c>
      <c r="AK642" s="212" t="s">
        <v>282</v>
      </c>
      <c r="AL642" s="212" t="s">
        <v>282</v>
      </c>
      <c r="AM642" s="212" t="s">
        <v>282</v>
      </c>
      <c r="AN642" s="212" t="s">
        <v>282</v>
      </c>
      <c r="AO642" s="212" t="s">
        <v>282</v>
      </c>
      <c r="AP642" s="212" t="s">
        <v>282</v>
      </c>
      <c r="AQ642" s="212" t="s">
        <v>282</v>
      </c>
      <c r="AR642" s="212" t="s">
        <v>282</v>
      </c>
      <c r="AS642" s="212" t="s">
        <v>282</v>
      </c>
      <c r="AT642" s="212" t="s">
        <v>282</v>
      </c>
      <c r="AU642" s="212" t="s">
        <v>282</v>
      </c>
      <c r="AV642" s="212" t="s">
        <v>282</v>
      </c>
      <c r="AW642" s="212" t="s">
        <v>282</v>
      </c>
      <c r="AX642" s="212" t="s">
        <v>282</v>
      </c>
      <c r="AY642" s="212" t="s">
        <v>282</v>
      </c>
      <c r="AZ642" s="212" t="s">
        <v>282</v>
      </c>
      <c r="BA642" s="212" t="s">
        <v>282</v>
      </c>
      <c r="BB642" s="212" t="s">
        <v>282</v>
      </c>
      <c r="BC642" s="212" t="s">
        <v>282</v>
      </c>
      <c r="BD642" s="212" t="s">
        <v>282</v>
      </c>
      <c r="BE642" s="212" t="s">
        <v>282</v>
      </c>
    </row>
    <row r="643" spans="1:57" s="212" customFormat="1" x14ac:dyDescent="0.25">
      <c r="A643" s="161" t="s">
        <v>7089</v>
      </c>
      <c r="B643" s="212" t="s">
        <v>11318</v>
      </c>
      <c r="C643" s="159" t="s">
        <v>17968</v>
      </c>
      <c r="D643" s="159" t="s">
        <v>282</v>
      </c>
      <c r="E643" s="159" t="s">
        <v>16516</v>
      </c>
      <c r="F643" s="159" t="s">
        <v>183</v>
      </c>
      <c r="G643" s="159" t="s">
        <v>282</v>
      </c>
      <c r="H643" s="159" t="s">
        <v>10581</v>
      </c>
      <c r="I643" s="159" t="s">
        <v>11240</v>
      </c>
      <c r="J643" s="159">
        <v>5</v>
      </c>
      <c r="K643" s="159">
        <v>6</v>
      </c>
      <c r="L643" s="159" t="s">
        <v>273</v>
      </c>
      <c r="M643" s="159" t="s">
        <v>16514</v>
      </c>
      <c r="N643" s="159" t="s">
        <v>863</v>
      </c>
      <c r="O643" s="159" t="s">
        <v>282</v>
      </c>
      <c r="P643" s="159" t="s">
        <v>16515</v>
      </c>
      <c r="Q643" s="161" t="s">
        <v>282</v>
      </c>
      <c r="R643" s="161" t="s">
        <v>282</v>
      </c>
      <c r="S643" s="161" t="s">
        <v>10507</v>
      </c>
      <c r="T643" s="161" t="s">
        <v>273</v>
      </c>
      <c r="U643" s="161" t="s">
        <v>273</v>
      </c>
      <c r="V643" s="159">
        <v>6</v>
      </c>
      <c r="W643" s="159" t="s">
        <v>273</v>
      </c>
      <c r="X643" s="159" t="s">
        <v>10735</v>
      </c>
      <c r="Y643" s="212" t="s">
        <v>282</v>
      </c>
      <c r="Z643" s="212" t="s">
        <v>282</v>
      </c>
      <c r="AA643" s="212" t="s">
        <v>282</v>
      </c>
      <c r="AB643" s="212" t="s">
        <v>282</v>
      </c>
      <c r="AC643" s="212" t="s">
        <v>282</v>
      </c>
      <c r="AD643" s="212" t="s">
        <v>282</v>
      </c>
      <c r="AE643" s="212" t="s">
        <v>282</v>
      </c>
      <c r="AF643" s="212" t="s">
        <v>282</v>
      </c>
      <c r="AG643" s="212" t="s">
        <v>282</v>
      </c>
      <c r="AH643" s="212" t="s">
        <v>282</v>
      </c>
      <c r="AI643" s="212" t="s">
        <v>282</v>
      </c>
      <c r="AJ643" s="212" t="s">
        <v>282</v>
      </c>
      <c r="AK643" s="212" t="s">
        <v>282</v>
      </c>
      <c r="AL643" s="212" t="s">
        <v>282</v>
      </c>
      <c r="AM643" s="212" t="s">
        <v>282</v>
      </c>
      <c r="AN643" s="212" t="s">
        <v>282</v>
      </c>
      <c r="AO643" s="212" t="s">
        <v>282</v>
      </c>
      <c r="AP643" s="212" t="s">
        <v>282</v>
      </c>
      <c r="AQ643" s="212" t="s">
        <v>282</v>
      </c>
      <c r="AR643" s="212" t="s">
        <v>282</v>
      </c>
      <c r="AS643" s="212" t="s">
        <v>282</v>
      </c>
      <c r="AT643" s="212" t="s">
        <v>282</v>
      </c>
      <c r="AU643" s="212" t="s">
        <v>282</v>
      </c>
      <c r="AV643" s="212" t="s">
        <v>282</v>
      </c>
      <c r="AW643" s="212" t="s">
        <v>282</v>
      </c>
      <c r="AX643" s="212" t="s">
        <v>282</v>
      </c>
      <c r="AY643" s="212" t="s">
        <v>282</v>
      </c>
      <c r="AZ643" s="212" t="s">
        <v>282</v>
      </c>
      <c r="BA643" s="212" t="s">
        <v>282</v>
      </c>
      <c r="BB643" s="212" t="s">
        <v>282</v>
      </c>
      <c r="BC643" s="212" t="s">
        <v>282</v>
      </c>
      <c r="BD643" s="212" t="s">
        <v>282</v>
      </c>
      <c r="BE643" s="212" t="s">
        <v>282</v>
      </c>
    </row>
    <row r="644" spans="1:57" s="212" customFormat="1" x14ac:dyDescent="0.25">
      <c r="A644" s="161" t="s">
        <v>7757</v>
      </c>
      <c r="B644" s="212" t="s">
        <v>16523</v>
      </c>
      <c r="C644" s="159" t="s">
        <v>261</v>
      </c>
      <c r="D644" s="159" t="s">
        <v>282</v>
      </c>
      <c r="E644" s="159" t="s">
        <v>282</v>
      </c>
      <c r="F644" s="159" t="s">
        <v>282</v>
      </c>
      <c r="G644" s="159" t="s">
        <v>282</v>
      </c>
      <c r="H644" s="159" t="s">
        <v>10507</v>
      </c>
      <c r="I644" s="159" t="s">
        <v>10771</v>
      </c>
      <c r="J644" s="159">
        <v>7</v>
      </c>
      <c r="K644" s="159">
        <v>8</v>
      </c>
      <c r="L644" s="159" t="s">
        <v>16522</v>
      </c>
      <c r="M644" s="159" t="s">
        <v>273</v>
      </c>
      <c r="N644" s="159" t="s">
        <v>790</v>
      </c>
      <c r="O644" s="159" t="s">
        <v>282</v>
      </c>
      <c r="P644" s="159" t="s">
        <v>282</v>
      </c>
      <c r="Q644" s="161" t="s">
        <v>282</v>
      </c>
      <c r="R644" s="161" t="s">
        <v>282</v>
      </c>
      <c r="S644" s="161" t="s">
        <v>10507</v>
      </c>
      <c r="T644" s="161" t="s">
        <v>273</v>
      </c>
      <c r="U644" s="161">
        <v>7</v>
      </c>
      <c r="V644" s="159">
        <v>8</v>
      </c>
      <c r="W644" s="159" t="s">
        <v>273</v>
      </c>
      <c r="X644" s="159" t="s">
        <v>273</v>
      </c>
      <c r="Y644" s="212" t="s">
        <v>282</v>
      </c>
      <c r="Z644" s="212" t="s">
        <v>282</v>
      </c>
      <c r="AA644" s="212" t="s">
        <v>282</v>
      </c>
      <c r="AB644" s="212" t="s">
        <v>282</v>
      </c>
      <c r="AC644" s="212" t="s">
        <v>282</v>
      </c>
      <c r="AD644" s="212" t="s">
        <v>282</v>
      </c>
      <c r="AE644" s="212" t="s">
        <v>282</v>
      </c>
      <c r="AF644" s="212" t="s">
        <v>282</v>
      </c>
      <c r="AG644" s="212" t="s">
        <v>282</v>
      </c>
      <c r="AH644" s="212" t="s">
        <v>282</v>
      </c>
      <c r="AI644" s="212" t="s">
        <v>282</v>
      </c>
      <c r="AJ644" s="212" t="s">
        <v>282</v>
      </c>
      <c r="AK644" s="212" t="s">
        <v>282</v>
      </c>
      <c r="AL644" s="212" t="s">
        <v>282</v>
      </c>
      <c r="AM644" s="212" t="s">
        <v>282</v>
      </c>
      <c r="AN644" s="212" t="s">
        <v>282</v>
      </c>
      <c r="AO644" s="212" t="s">
        <v>282</v>
      </c>
      <c r="AP644" s="212" t="s">
        <v>282</v>
      </c>
      <c r="AQ644" s="212" t="s">
        <v>282</v>
      </c>
      <c r="AR644" s="212" t="s">
        <v>282</v>
      </c>
      <c r="AS644" s="212" t="s">
        <v>282</v>
      </c>
      <c r="AT644" s="212" t="s">
        <v>282</v>
      </c>
      <c r="AU644" s="212" t="s">
        <v>282</v>
      </c>
      <c r="AV644" s="212" t="s">
        <v>282</v>
      </c>
      <c r="AW644" s="212" t="s">
        <v>282</v>
      </c>
      <c r="AX644" s="212" t="s">
        <v>282</v>
      </c>
      <c r="AY644" s="212" t="s">
        <v>282</v>
      </c>
      <c r="AZ644" s="212" t="s">
        <v>282</v>
      </c>
      <c r="BA644" s="212" t="s">
        <v>282</v>
      </c>
      <c r="BB644" s="212" t="s">
        <v>282</v>
      </c>
      <c r="BC644" s="212" t="s">
        <v>282</v>
      </c>
      <c r="BD644" s="212" t="s">
        <v>282</v>
      </c>
      <c r="BE644" s="212" t="s">
        <v>282</v>
      </c>
    </row>
    <row r="645" spans="1:57" x14ac:dyDescent="0.25">
      <c r="A645" t="s">
        <v>15137</v>
      </c>
      <c r="B645" s="159" t="s">
        <v>12792</v>
      </c>
      <c r="C645" t="s">
        <v>763</v>
      </c>
      <c r="D645" t="s">
        <v>12789</v>
      </c>
      <c r="E645" t="s">
        <v>12790</v>
      </c>
      <c r="F645" s="159" t="s">
        <v>183</v>
      </c>
      <c r="G645" s="159" t="s">
        <v>282</v>
      </c>
      <c r="H645" s="159" t="s">
        <v>448</v>
      </c>
      <c r="I645" s="159" t="s">
        <v>12791</v>
      </c>
      <c r="J645" s="159" t="s">
        <v>273</v>
      </c>
      <c r="K645">
        <v>16</v>
      </c>
      <c r="L645" s="159" t="s">
        <v>12795</v>
      </c>
      <c r="M645" s="159" t="s">
        <v>12209</v>
      </c>
      <c r="N645" t="s">
        <v>10937</v>
      </c>
      <c r="O645" s="161" t="s">
        <v>11033</v>
      </c>
      <c r="P645" s="161" t="s">
        <v>12787</v>
      </c>
      <c r="Q645" s="159" t="s">
        <v>183</v>
      </c>
      <c r="R645" s="159" t="s">
        <v>282</v>
      </c>
      <c r="S645" s="159" t="s">
        <v>448</v>
      </c>
      <c r="T645" s="159" t="s">
        <v>12791</v>
      </c>
      <c r="U645" s="159" t="s">
        <v>273</v>
      </c>
      <c r="V645" s="159">
        <v>16</v>
      </c>
      <c r="W645" s="159" t="s">
        <v>12796</v>
      </c>
      <c r="X645" s="159" t="s">
        <v>12788</v>
      </c>
      <c r="Y645" t="s">
        <v>310</v>
      </c>
      <c r="Z645" t="s">
        <v>282</v>
      </c>
      <c r="AA645" t="s">
        <v>12793</v>
      </c>
      <c r="AB645" t="s">
        <v>282</v>
      </c>
      <c r="AC645" t="s">
        <v>282</v>
      </c>
      <c r="AD645" t="s">
        <v>282</v>
      </c>
      <c r="AE645" t="s">
        <v>282</v>
      </c>
      <c r="AF645" t="s">
        <v>282</v>
      </c>
      <c r="AG645">
        <v>16</v>
      </c>
      <c r="AH645" t="s">
        <v>282</v>
      </c>
      <c r="AI645" t="s">
        <v>488</v>
      </c>
      <c r="AJ645" s="212" t="s">
        <v>282</v>
      </c>
      <c r="AK645" s="212" t="s">
        <v>282</v>
      </c>
      <c r="AL645" s="212" t="s">
        <v>282</v>
      </c>
      <c r="AM645" s="212" t="s">
        <v>282</v>
      </c>
      <c r="AN645" s="212" t="s">
        <v>282</v>
      </c>
      <c r="AO645" s="212" t="s">
        <v>282</v>
      </c>
      <c r="AP645" s="212" t="s">
        <v>282</v>
      </c>
      <c r="AQ645" s="212" t="s">
        <v>282</v>
      </c>
      <c r="AR645" s="212" t="s">
        <v>282</v>
      </c>
      <c r="AS645" s="212" t="s">
        <v>282</v>
      </c>
      <c r="AT645" s="212" t="s">
        <v>282</v>
      </c>
      <c r="AU645" s="212" t="s">
        <v>282</v>
      </c>
      <c r="AV645" s="212" t="s">
        <v>282</v>
      </c>
      <c r="AW645" s="212" t="s">
        <v>282</v>
      </c>
      <c r="AX645" s="212" t="s">
        <v>282</v>
      </c>
      <c r="AY645" s="212" t="s">
        <v>282</v>
      </c>
      <c r="AZ645" s="212" t="s">
        <v>282</v>
      </c>
      <c r="BA645" s="212" t="s">
        <v>282</v>
      </c>
      <c r="BB645" s="212" t="s">
        <v>282</v>
      </c>
      <c r="BC645" s="212" t="s">
        <v>282</v>
      </c>
      <c r="BD645" s="212" t="s">
        <v>282</v>
      </c>
      <c r="BE645" s="212" t="s">
        <v>282</v>
      </c>
    </row>
    <row r="646" spans="1:57" x14ac:dyDescent="0.25">
      <c r="A646" t="s">
        <v>4598</v>
      </c>
      <c r="B646" s="159" t="s">
        <v>12802</v>
      </c>
      <c r="C646" t="s">
        <v>12595</v>
      </c>
      <c r="D646" t="s">
        <v>282</v>
      </c>
      <c r="E646" t="s">
        <v>12801</v>
      </c>
      <c r="F646" s="159" t="s">
        <v>183</v>
      </c>
      <c r="G646" s="159" t="s">
        <v>282</v>
      </c>
      <c r="H646" s="159" t="s">
        <v>10761</v>
      </c>
      <c r="I646" s="159" t="s">
        <v>11344</v>
      </c>
      <c r="J646" s="159">
        <v>1</v>
      </c>
      <c r="K646">
        <v>8</v>
      </c>
      <c r="L646" s="159" t="s">
        <v>273</v>
      </c>
      <c r="M646" s="159" t="s">
        <v>10534</v>
      </c>
      <c r="N646" t="s">
        <v>11508</v>
      </c>
      <c r="O646" s="161" t="s">
        <v>282</v>
      </c>
      <c r="P646" s="161" t="s">
        <v>12800</v>
      </c>
      <c r="Q646" s="161" t="s">
        <v>183</v>
      </c>
      <c r="R646" s="161" t="s">
        <v>282</v>
      </c>
      <c r="S646" s="161" t="s">
        <v>10761</v>
      </c>
      <c r="T646" s="161" t="s">
        <v>11104</v>
      </c>
      <c r="U646" s="159">
        <v>1</v>
      </c>
      <c r="V646" s="159">
        <v>5</v>
      </c>
      <c r="W646" s="159" t="s">
        <v>273</v>
      </c>
      <c r="X646" s="159" t="s">
        <v>10534</v>
      </c>
      <c r="Y646" t="s">
        <v>636</v>
      </c>
      <c r="Z646" t="s">
        <v>282</v>
      </c>
      <c r="AA646" t="s">
        <v>12810</v>
      </c>
      <c r="AB646" t="s">
        <v>282</v>
      </c>
      <c r="AC646" t="s">
        <v>282</v>
      </c>
      <c r="AD646" t="s">
        <v>282</v>
      </c>
      <c r="AE646" t="s">
        <v>282</v>
      </c>
      <c r="AF646" t="s">
        <v>282</v>
      </c>
      <c r="AG646">
        <v>8</v>
      </c>
      <c r="AH646" t="s">
        <v>282</v>
      </c>
      <c r="AI646" t="s">
        <v>282</v>
      </c>
      <c r="AJ646" s="212" t="s">
        <v>282</v>
      </c>
      <c r="AK646" s="212" t="s">
        <v>282</v>
      </c>
      <c r="AL646" s="212" t="s">
        <v>282</v>
      </c>
      <c r="AM646" s="212" t="s">
        <v>282</v>
      </c>
      <c r="AN646" s="212" t="s">
        <v>282</v>
      </c>
      <c r="AO646" s="212" t="s">
        <v>282</v>
      </c>
      <c r="AP646" s="212" t="s">
        <v>282</v>
      </c>
      <c r="AQ646" s="212" t="s">
        <v>282</v>
      </c>
      <c r="AR646" s="212" t="s">
        <v>282</v>
      </c>
      <c r="AS646" s="212" t="s">
        <v>282</v>
      </c>
      <c r="AT646" s="212" t="s">
        <v>282</v>
      </c>
      <c r="AU646" s="212" t="s">
        <v>282</v>
      </c>
      <c r="AV646" s="212" t="s">
        <v>282</v>
      </c>
      <c r="AW646" s="212" t="s">
        <v>282</v>
      </c>
      <c r="AX646" s="212" t="s">
        <v>282</v>
      </c>
      <c r="AY646" s="212" t="s">
        <v>282</v>
      </c>
      <c r="AZ646" s="212" t="s">
        <v>282</v>
      </c>
      <c r="BA646" s="212" t="s">
        <v>282</v>
      </c>
      <c r="BB646" s="212" t="s">
        <v>282</v>
      </c>
      <c r="BC646" s="212" t="s">
        <v>282</v>
      </c>
      <c r="BD646" s="212" t="s">
        <v>282</v>
      </c>
      <c r="BE646" s="212" t="s">
        <v>282</v>
      </c>
    </row>
    <row r="647" spans="1:57" s="212" customFormat="1" x14ac:dyDescent="0.25">
      <c r="A647" s="212" t="s">
        <v>9313</v>
      </c>
      <c r="B647" s="159" t="s">
        <v>282</v>
      </c>
      <c r="C647" s="212" t="s">
        <v>889</v>
      </c>
      <c r="D647" s="212" t="s">
        <v>282</v>
      </c>
      <c r="E647" s="212" t="s">
        <v>16534</v>
      </c>
      <c r="F647" s="159" t="s">
        <v>183</v>
      </c>
      <c r="G647" s="159" t="s">
        <v>282</v>
      </c>
      <c r="H647" s="159" t="s">
        <v>16535</v>
      </c>
      <c r="I647" s="159" t="s">
        <v>16536</v>
      </c>
      <c r="J647" s="159">
        <v>7</v>
      </c>
      <c r="K647" s="212">
        <v>1</v>
      </c>
      <c r="L647" s="159" t="s">
        <v>273</v>
      </c>
      <c r="M647" s="159" t="s">
        <v>10534</v>
      </c>
      <c r="N647" s="212" t="s">
        <v>682</v>
      </c>
      <c r="O647" s="161" t="s">
        <v>282</v>
      </c>
      <c r="P647" s="212" t="s">
        <v>16537</v>
      </c>
      <c r="Q647" s="159" t="s">
        <v>183</v>
      </c>
      <c r="R647" s="159" t="s">
        <v>282</v>
      </c>
      <c r="S647" s="159" t="s">
        <v>16538</v>
      </c>
      <c r="T647" s="159" t="s">
        <v>16536</v>
      </c>
      <c r="U647" s="159">
        <v>7</v>
      </c>
      <c r="V647" s="212">
        <v>1</v>
      </c>
      <c r="W647" s="159" t="s">
        <v>273</v>
      </c>
      <c r="X647" s="159" t="s">
        <v>10534</v>
      </c>
      <c r="Y647" s="212" t="s">
        <v>636</v>
      </c>
      <c r="Z647" s="212" t="s">
        <v>282</v>
      </c>
      <c r="AA647" s="212" t="s">
        <v>282</v>
      </c>
      <c r="AB647" s="212" t="s">
        <v>282</v>
      </c>
      <c r="AC647" s="212" t="s">
        <v>282</v>
      </c>
      <c r="AD647" s="212" t="s">
        <v>282</v>
      </c>
      <c r="AE647" s="212" t="s">
        <v>282</v>
      </c>
      <c r="AF647" s="212" t="s">
        <v>282</v>
      </c>
      <c r="AG647" s="212">
        <v>1</v>
      </c>
      <c r="AH647" s="212" t="s">
        <v>282</v>
      </c>
      <c r="AI647" s="212" t="s">
        <v>282</v>
      </c>
      <c r="AJ647" s="212" t="s">
        <v>282</v>
      </c>
      <c r="AK647" s="212" t="s">
        <v>282</v>
      </c>
      <c r="AL647" s="212" t="s">
        <v>282</v>
      </c>
      <c r="AM647" s="212" t="s">
        <v>282</v>
      </c>
      <c r="AN647" s="212" t="s">
        <v>282</v>
      </c>
      <c r="AO647" s="212" t="s">
        <v>282</v>
      </c>
      <c r="AP647" s="212" t="s">
        <v>282</v>
      </c>
      <c r="AQ647" s="212" t="s">
        <v>282</v>
      </c>
      <c r="AR647" s="212" t="s">
        <v>282</v>
      </c>
      <c r="AS647" s="212" t="s">
        <v>282</v>
      </c>
      <c r="AT647" s="212" t="s">
        <v>282</v>
      </c>
      <c r="AU647" s="212" t="s">
        <v>282</v>
      </c>
      <c r="AV647" s="212" t="s">
        <v>282</v>
      </c>
      <c r="AW647" s="212" t="s">
        <v>282</v>
      </c>
      <c r="AX647" s="212" t="s">
        <v>282</v>
      </c>
      <c r="AY647" s="212" t="s">
        <v>282</v>
      </c>
      <c r="AZ647" s="212" t="s">
        <v>282</v>
      </c>
      <c r="BA647" s="212" t="s">
        <v>282</v>
      </c>
      <c r="BB647" s="212" t="s">
        <v>282</v>
      </c>
      <c r="BC647" s="212" t="s">
        <v>282</v>
      </c>
      <c r="BD647" s="212" t="s">
        <v>282</v>
      </c>
      <c r="BE647" s="212" t="s">
        <v>282</v>
      </c>
    </row>
    <row r="648" spans="1:57" s="212" customFormat="1" x14ac:dyDescent="0.25">
      <c r="A648" s="212" t="s">
        <v>7767</v>
      </c>
      <c r="B648" s="159" t="s">
        <v>13378</v>
      </c>
      <c r="C648" s="212" t="s">
        <v>246</v>
      </c>
      <c r="D648" s="212" t="s">
        <v>282</v>
      </c>
      <c r="E648" s="212" t="s">
        <v>282</v>
      </c>
      <c r="F648" s="159" t="s">
        <v>282</v>
      </c>
      <c r="G648" s="159" t="s">
        <v>282</v>
      </c>
      <c r="H648" s="159" t="s">
        <v>10507</v>
      </c>
      <c r="I648" s="159" t="s">
        <v>10580</v>
      </c>
      <c r="J648" s="159" t="s">
        <v>273</v>
      </c>
      <c r="K648" s="212">
        <v>8</v>
      </c>
      <c r="L648" s="159" t="s">
        <v>273</v>
      </c>
      <c r="M648" s="159" t="s">
        <v>273</v>
      </c>
      <c r="N648" s="159" t="s">
        <v>790</v>
      </c>
      <c r="O648" s="161" t="s">
        <v>282</v>
      </c>
      <c r="P648" s="161" t="s">
        <v>282</v>
      </c>
      <c r="Q648" s="161" t="s">
        <v>282</v>
      </c>
      <c r="R648" s="161" t="s">
        <v>282</v>
      </c>
      <c r="S648" s="161" t="s">
        <v>10507</v>
      </c>
      <c r="T648" s="161" t="s">
        <v>273</v>
      </c>
      <c r="U648" s="161" t="s">
        <v>273</v>
      </c>
      <c r="V648" s="159">
        <v>8</v>
      </c>
      <c r="W648" s="159" t="s">
        <v>273</v>
      </c>
      <c r="X648" s="159" t="s">
        <v>273</v>
      </c>
      <c r="Y648" s="212" t="s">
        <v>282</v>
      </c>
      <c r="Z648" s="212" t="s">
        <v>282</v>
      </c>
      <c r="AA648" s="212" t="s">
        <v>282</v>
      </c>
      <c r="AB648" s="212" t="s">
        <v>282</v>
      </c>
      <c r="AC648" s="212" t="s">
        <v>282</v>
      </c>
      <c r="AD648" s="212" t="s">
        <v>282</v>
      </c>
      <c r="AE648" s="212" t="s">
        <v>282</v>
      </c>
      <c r="AF648" s="212" t="s">
        <v>282</v>
      </c>
      <c r="AG648" s="212" t="s">
        <v>282</v>
      </c>
      <c r="AH648" s="212" t="s">
        <v>282</v>
      </c>
      <c r="AI648" s="212" t="s">
        <v>282</v>
      </c>
      <c r="AJ648" s="212" t="s">
        <v>282</v>
      </c>
      <c r="AK648" s="212" t="s">
        <v>282</v>
      </c>
      <c r="AL648" s="212" t="s">
        <v>282</v>
      </c>
      <c r="AM648" s="212" t="s">
        <v>282</v>
      </c>
      <c r="AN648" s="212" t="s">
        <v>282</v>
      </c>
      <c r="AO648" s="212" t="s">
        <v>282</v>
      </c>
      <c r="AP648" s="212" t="s">
        <v>282</v>
      </c>
      <c r="AQ648" s="212" t="s">
        <v>282</v>
      </c>
      <c r="AR648" s="212" t="s">
        <v>282</v>
      </c>
      <c r="AS648" s="212" t="s">
        <v>282</v>
      </c>
      <c r="AT648" s="212" t="s">
        <v>282</v>
      </c>
      <c r="AU648" s="212" t="s">
        <v>282</v>
      </c>
      <c r="AV648" s="212" t="s">
        <v>282</v>
      </c>
      <c r="AW648" s="212" t="s">
        <v>282</v>
      </c>
      <c r="AX648" s="212" t="s">
        <v>282</v>
      </c>
      <c r="AY648" s="212" t="s">
        <v>282</v>
      </c>
      <c r="AZ648" s="212" t="s">
        <v>282</v>
      </c>
      <c r="BA648" s="212" t="s">
        <v>282</v>
      </c>
      <c r="BB648" s="212" t="s">
        <v>282</v>
      </c>
      <c r="BC648" s="212" t="s">
        <v>282</v>
      </c>
      <c r="BD648" s="212" t="s">
        <v>282</v>
      </c>
      <c r="BE648" s="212" t="s">
        <v>282</v>
      </c>
    </row>
    <row r="649" spans="1:57" s="212" customFormat="1" x14ac:dyDescent="0.25">
      <c r="A649" s="212" t="s">
        <v>4231</v>
      </c>
      <c r="B649" s="159" t="s">
        <v>282</v>
      </c>
      <c r="C649" s="212" t="s">
        <v>246</v>
      </c>
      <c r="D649" s="212" t="s">
        <v>282</v>
      </c>
      <c r="E649" s="212" t="s">
        <v>282</v>
      </c>
      <c r="F649" s="159" t="s">
        <v>282</v>
      </c>
      <c r="G649" s="159" t="s">
        <v>282</v>
      </c>
      <c r="H649" s="159" t="s">
        <v>10507</v>
      </c>
      <c r="I649" s="159" t="s">
        <v>406</v>
      </c>
      <c r="J649" s="159" t="s">
        <v>273</v>
      </c>
      <c r="K649" s="212">
        <v>6</v>
      </c>
      <c r="L649" s="159" t="s">
        <v>11862</v>
      </c>
      <c r="M649" s="159" t="s">
        <v>273</v>
      </c>
      <c r="N649" s="159" t="s">
        <v>246</v>
      </c>
      <c r="O649" s="161" t="s">
        <v>282</v>
      </c>
      <c r="P649" s="161" t="s">
        <v>282</v>
      </c>
      <c r="Q649" s="161" t="s">
        <v>282</v>
      </c>
      <c r="R649" s="161" t="s">
        <v>282</v>
      </c>
      <c r="S649" s="161" t="s">
        <v>10507</v>
      </c>
      <c r="T649" s="161" t="s">
        <v>10827</v>
      </c>
      <c r="U649" s="161" t="s">
        <v>273</v>
      </c>
      <c r="V649" s="159">
        <v>6</v>
      </c>
      <c r="W649" s="159" t="s">
        <v>14031</v>
      </c>
      <c r="X649" s="159" t="s">
        <v>273</v>
      </c>
      <c r="Y649" s="159" t="s">
        <v>246</v>
      </c>
      <c r="Z649" s="159" t="s">
        <v>282</v>
      </c>
      <c r="AA649" s="159" t="s">
        <v>282</v>
      </c>
      <c r="AB649" s="159" t="s">
        <v>282</v>
      </c>
      <c r="AC649" s="159" t="s">
        <v>282</v>
      </c>
      <c r="AD649" s="159" t="s">
        <v>10507</v>
      </c>
      <c r="AE649" s="159" t="s">
        <v>12260</v>
      </c>
      <c r="AF649" s="159" t="s">
        <v>273</v>
      </c>
      <c r="AG649" s="212">
        <v>6</v>
      </c>
      <c r="AH649" s="212" t="s">
        <v>12897</v>
      </c>
      <c r="AI649" s="212" t="s">
        <v>273</v>
      </c>
      <c r="AJ649" s="212" t="s">
        <v>790</v>
      </c>
      <c r="AK649" s="212" t="s">
        <v>282</v>
      </c>
      <c r="AL649" s="212" t="s">
        <v>282</v>
      </c>
      <c r="AM649" s="212" t="s">
        <v>282</v>
      </c>
      <c r="AN649" s="212" t="s">
        <v>282</v>
      </c>
      <c r="AO649" s="212" t="s">
        <v>10507</v>
      </c>
      <c r="AP649" s="212" t="s">
        <v>273</v>
      </c>
      <c r="AQ649" s="212" t="s">
        <v>273</v>
      </c>
      <c r="AR649" s="212">
        <v>6</v>
      </c>
      <c r="AS649" s="212" t="s">
        <v>273</v>
      </c>
      <c r="AT649" s="212" t="s">
        <v>273</v>
      </c>
      <c r="AU649" s="212" t="s">
        <v>282</v>
      </c>
      <c r="AV649" s="212" t="s">
        <v>282</v>
      </c>
      <c r="AW649" s="212" t="s">
        <v>282</v>
      </c>
      <c r="AX649" s="212" t="s">
        <v>282</v>
      </c>
      <c r="AY649" s="212" t="s">
        <v>282</v>
      </c>
      <c r="AZ649" s="212" t="s">
        <v>282</v>
      </c>
      <c r="BA649" s="212" t="s">
        <v>282</v>
      </c>
      <c r="BB649" s="212" t="s">
        <v>282</v>
      </c>
      <c r="BC649" s="212" t="s">
        <v>282</v>
      </c>
      <c r="BD649" s="212" t="s">
        <v>282</v>
      </c>
      <c r="BE649" s="212" t="s">
        <v>282</v>
      </c>
    </row>
    <row r="650" spans="1:57" x14ac:dyDescent="0.25">
      <c r="A650" t="s">
        <v>872</v>
      </c>
      <c r="B650" s="159" t="s">
        <v>282</v>
      </c>
      <c r="C650" t="s">
        <v>246</v>
      </c>
      <c r="D650" t="s">
        <v>282</v>
      </c>
      <c r="E650" t="s">
        <v>282</v>
      </c>
      <c r="F650" s="159" t="s">
        <v>282</v>
      </c>
      <c r="G650" s="159" t="s">
        <v>282</v>
      </c>
      <c r="H650" s="159" t="s">
        <v>10507</v>
      </c>
      <c r="I650" s="159" t="s">
        <v>406</v>
      </c>
      <c r="J650" s="159" t="s">
        <v>273</v>
      </c>
      <c r="K650">
        <v>6</v>
      </c>
      <c r="L650" s="159" t="s">
        <v>273</v>
      </c>
      <c r="M650" s="159" t="s">
        <v>273</v>
      </c>
      <c r="N650" s="159" t="s">
        <v>246</v>
      </c>
      <c r="O650" s="161" t="s">
        <v>282</v>
      </c>
      <c r="P650" s="161" t="s">
        <v>282</v>
      </c>
      <c r="Q650" s="161" t="s">
        <v>282</v>
      </c>
      <c r="R650" s="161" t="s">
        <v>282</v>
      </c>
      <c r="S650" s="161" t="s">
        <v>10507</v>
      </c>
      <c r="T650" s="161" t="s">
        <v>10827</v>
      </c>
      <c r="U650" s="161" t="s">
        <v>273</v>
      </c>
      <c r="V650" s="159">
        <v>6</v>
      </c>
      <c r="W650" s="159" t="s">
        <v>273</v>
      </c>
      <c r="X650" s="159" t="s">
        <v>273</v>
      </c>
      <c r="Y650" s="159" t="s">
        <v>790</v>
      </c>
      <c r="Z650" s="159" t="s">
        <v>282</v>
      </c>
      <c r="AA650" s="159" t="s">
        <v>282</v>
      </c>
      <c r="AB650" s="159" t="s">
        <v>282</v>
      </c>
      <c r="AC650" s="159" t="s">
        <v>282</v>
      </c>
      <c r="AD650" s="159" t="s">
        <v>10507</v>
      </c>
      <c r="AE650" s="159" t="s">
        <v>273</v>
      </c>
      <c r="AF650" s="159" t="s">
        <v>273</v>
      </c>
      <c r="AG650">
        <v>6</v>
      </c>
      <c r="AH650" t="s">
        <v>273</v>
      </c>
      <c r="AI650" t="s">
        <v>273</v>
      </c>
      <c r="AJ650" s="212" t="s">
        <v>282</v>
      </c>
      <c r="AK650" s="212" t="s">
        <v>282</v>
      </c>
      <c r="AL650" s="212" t="s">
        <v>282</v>
      </c>
      <c r="AM650" s="212" t="s">
        <v>282</v>
      </c>
      <c r="AN650" s="212" t="s">
        <v>282</v>
      </c>
      <c r="AO650" s="212" t="s">
        <v>282</v>
      </c>
      <c r="AP650" s="212" t="s">
        <v>282</v>
      </c>
      <c r="AQ650" s="212" t="s">
        <v>282</v>
      </c>
      <c r="AR650" s="212" t="s">
        <v>282</v>
      </c>
      <c r="AS650" s="212" t="s">
        <v>282</v>
      </c>
      <c r="AT650" s="212" t="s">
        <v>282</v>
      </c>
      <c r="AU650" s="212" t="s">
        <v>282</v>
      </c>
      <c r="AV650" s="212" t="s">
        <v>282</v>
      </c>
      <c r="AW650" s="212" t="s">
        <v>282</v>
      </c>
      <c r="AX650" s="212" t="s">
        <v>282</v>
      </c>
      <c r="AY650" s="212" t="s">
        <v>282</v>
      </c>
      <c r="AZ650" s="212" t="s">
        <v>282</v>
      </c>
      <c r="BA650" s="212" t="s">
        <v>282</v>
      </c>
      <c r="BB650" s="212" t="s">
        <v>282</v>
      </c>
      <c r="BC650" s="212" t="s">
        <v>282</v>
      </c>
      <c r="BD650" s="212" t="s">
        <v>282</v>
      </c>
      <c r="BE650" s="212" t="s">
        <v>282</v>
      </c>
    </row>
    <row r="651" spans="1:57" s="212" customFormat="1" x14ac:dyDescent="0.25">
      <c r="A651" s="161" t="s">
        <v>555</v>
      </c>
      <c r="B651" s="159" t="s">
        <v>12978</v>
      </c>
      <c r="C651" s="212" t="s">
        <v>266</v>
      </c>
      <c r="D651" s="212" t="s">
        <v>282</v>
      </c>
      <c r="E651" s="212" t="s">
        <v>12742</v>
      </c>
      <c r="F651" s="159" t="s">
        <v>282</v>
      </c>
      <c r="G651" s="159" t="s">
        <v>282</v>
      </c>
      <c r="H651" s="159" t="s">
        <v>10507</v>
      </c>
      <c r="I651" s="159" t="s">
        <v>12041</v>
      </c>
      <c r="J651" s="159">
        <v>7</v>
      </c>
      <c r="K651" s="212">
        <v>6</v>
      </c>
      <c r="L651" s="159" t="s">
        <v>12982</v>
      </c>
      <c r="M651" s="159" t="s">
        <v>273</v>
      </c>
      <c r="N651" s="159" t="s">
        <v>246</v>
      </c>
      <c r="O651" s="161" t="s">
        <v>282</v>
      </c>
      <c r="P651" s="161" t="s">
        <v>12743</v>
      </c>
      <c r="Q651" s="161" t="s">
        <v>282</v>
      </c>
      <c r="R651" s="161" t="s">
        <v>282</v>
      </c>
      <c r="S651" s="161" t="s">
        <v>10507</v>
      </c>
      <c r="T651" s="161" t="s">
        <v>10527</v>
      </c>
      <c r="U651" s="161">
        <v>7</v>
      </c>
      <c r="V651" s="159">
        <v>6</v>
      </c>
      <c r="W651" s="159" t="s">
        <v>12983</v>
      </c>
      <c r="X651" s="159" t="s">
        <v>273</v>
      </c>
      <c r="Y651" s="212" t="s">
        <v>282</v>
      </c>
      <c r="Z651" s="212" t="s">
        <v>282</v>
      </c>
      <c r="AA651" s="212" t="s">
        <v>282</v>
      </c>
      <c r="AB651" s="212" t="s">
        <v>282</v>
      </c>
      <c r="AC651" s="212" t="s">
        <v>282</v>
      </c>
      <c r="AD651" s="212" t="s">
        <v>282</v>
      </c>
      <c r="AE651" s="212" t="s">
        <v>282</v>
      </c>
      <c r="AF651" s="212" t="s">
        <v>282</v>
      </c>
      <c r="AG651" s="212" t="s">
        <v>282</v>
      </c>
      <c r="AH651" s="212" t="s">
        <v>282</v>
      </c>
      <c r="AI651" s="212" t="s">
        <v>282</v>
      </c>
      <c r="AJ651" s="212" t="s">
        <v>282</v>
      </c>
      <c r="AK651" s="212" t="s">
        <v>282</v>
      </c>
      <c r="AL651" s="212" t="s">
        <v>282</v>
      </c>
      <c r="AM651" s="212" t="s">
        <v>282</v>
      </c>
      <c r="AN651" s="212" t="s">
        <v>282</v>
      </c>
      <c r="AO651" s="212" t="s">
        <v>282</v>
      </c>
      <c r="AP651" s="212" t="s">
        <v>282</v>
      </c>
      <c r="AQ651" s="212" t="s">
        <v>282</v>
      </c>
      <c r="AR651" s="212" t="s">
        <v>282</v>
      </c>
      <c r="AS651" s="212" t="s">
        <v>282</v>
      </c>
      <c r="AT651" s="212" t="s">
        <v>282</v>
      </c>
      <c r="AU651" s="212" t="s">
        <v>282</v>
      </c>
      <c r="AV651" s="212" t="s">
        <v>282</v>
      </c>
      <c r="AW651" s="212" t="s">
        <v>282</v>
      </c>
      <c r="AX651" s="212" t="s">
        <v>282</v>
      </c>
      <c r="AY651" s="212" t="s">
        <v>282</v>
      </c>
      <c r="AZ651" s="212" t="s">
        <v>282</v>
      </c>
      <c r="BA651" s="212" t="s">
        <v>282</v>
      </c>
      <c r="BB651" s="212" t="s">
        <v>282</v>
      </c>
      <c r="BC651" s="212" t="s">
        <v>282</v>
      </c>
      <c r="BD651" s="212" t="s">
        <v>282</v>
      </c>
      <c r="BE651" s="212" t="s">
        <v>282</v>
      </c>
    </row>
    <row r="652" spans="1:57" s="212" customFormat="1" x14ac:dyDescent="0.25">
      <c r="A652" s="161" t="s">
        <v>5942</v>
      </c>
      <c r="B652" s="159" t="s">
        <v>16542</v>
      </c>
      <c r="C652" s="212" t="s">
        <v>270</v>
      </c>
      <c r="D652" s="212" t="s">
        <v>282</v>
      </c>
      <c r="E652" s="212" t="s">
        <v>282</v>
      </c>
      <c r="F652" s="159" t="s">
        <v>282</v>
      </c>
      <c r="G652" s="159" t="s">
        <v>282</v>
      </c>
      <c r="H652" s="159" t="s">
        <v>10507</v>
      </c>
      <c r="I652" s="159" t="s">
        <v>10654</v>
      </c>
      <c r="J652" s="159" t="s">
        <v>273</v>
      </c>
      <c r="K652" s="212">
        <v>4</v>
      </c>
      <c r="L652" s="159" t="s">
        <v>16544</v>
      </c>
      <c r="M652" s="159" t="s">
        <v>10735</v>
      </c>
      <c r="N652" s="159" t="s">
        <v>790</v>
      </c>
      <c r="O652" s="161" t="s">
        <v>282</v>
      </c>
      <c r="P652" s="161" t="s">
        <v>282</v>
      </c>
      <c r="Q652" s="161" t="s">
        <v>282</v>
      </c>
      <c r="R652" s="161" t="s">
        <v>282</v>
      </c>
      <c r="S652" s="161" t="s">
        <v>10507</v>
      </c>
      <c r="T652" s="161" t="s">
        <v>11957</v>
      </c>
      <c r="U652" s="161" t="s">
        <v>273</v>
      </c>
      <c r="V652" s="159">
        <v>4</v>
      </c>
      <c r="W652" s="159" t="s">
        <v>273</v>
      </c>
      <c r="X652" s="159" t="s">
        <v>10735</v>
      </c>
      <c r="Y652" s="212" t="s">
        <v>282</v>
      </c>
      <c r="Z652" s="212" t="s">
        <v>282</v>
      </c>
      <c r="AA652" s="212" t="s">
        <v>282</v>
      </c>
      <c r="AB652" s="212" t="s">
        <v>282</v>
      </c>
      <c r="AC652" s="212" t="s">
        <v>282</v>
      </c>
      <c r="AD652" s="212" t="s">
        <v>282</v>
      </c>
      <c r="AE652" s="212" t="s">
        <v>282</v>
      </c>
      <c r="AF652" s="212" t="s">
        <v>282</v>
      </c>
      <c r="AG652" s="212" t="s">
        <v>282</v>
      </c>
      <c r="AH652" s="212" t="s">
        <v>282</v>
      </c>
      <c r="AI652" s="212" t="s">
        <v>282</v>
      </c>
      <c r="AJ652" s="212" t="s">
        <v>282</v>
      </c>
      <c r="AK652" s="212" t="s">
        <v>282</v>
      </c>
      <c r="AL652" s="212" t="s">
        <v>282</v>
      </c>
      <c r="AM652" s="212" t="s">
        <v>282</v>
      </c>
      <c r="AN652" s="212" t="s">
        <v>282</v>
      </c>
      <c r="AO652" s="212" t="s">
        <v>282</v>
      </c>
      <c r="AP652" s="212" t="s">
        <v>282</v>
      </c>
      <c r="AQ652" s="212" t="s">
        <v>282</v>
      </c>
      <c r="AR652" s="212" t="s">
        <v>282</v>
      </c>
      <c r="AS652" s="212" t="s">
        <v>282</v>
      </c>
      <c r="AT652" s="212" t="s">
        <v>282</v>
      </c>
      <c r="AU652" s="212" t="s">
        <v>282</v>
      </c>
      <c r="AV652" s="212" t="s">
        <v>282</v>
      </c>
      <c r="AW652" s="212" t="s">
        <v>282</v>
      </c>
      <c r="AX652" s="212" t="s">
        <v>282</v>
      </c>
      <c r="AY652" s="212" t="s">
        <v>282</v>
      </c>
      <c r="AZ652" s="212" t="s">
        <v>282</v>
      </c>
      <c r="BA652" s="212" t="s">
        <v>282</v>
      </c>
      <c r="BB652" s="212" t="s">
        <v>282</v>
      </c>
      <c r="BC652" s="212" t="s">
        <v>282</v>
      </c>
      <c r="BD652" s="212" t="s">
        <v>282</v>
      </c>
      <c r="BE652" s="212" t="s">
        <v>282</v>
      </c>
    </row>
    <row r="653" spans="1:57" s="212" customFormat="1" x14ac:dyDescent="0.25">
      <c r="A653" s="161" t="s">
        <v>4238</v>
      </c>
      <c r="B653" s="159" t="s">
        <v>16391</v>
      </c>
      <c r="C653" s="212" t="s">
        <v>272</v>
      </c>
      <c r="D653" s="212" t="s">
        <v>282</v>
      </c>
      <c r="E653" s="212" t="s">
        <v>16392</v>
      </c>
      <c r="F653" s="159" t="s">
        <v>282</v>
      </c>
      <c r="G653" s="159" t="s">
        <v>282</v>
      </c>
      <c r="H653" s="159" t="s">
        <v>10507</v>
      </c>
      <c r="I653" s="159" t="s">
        <v>12260</v>
      </c>
      <c r="J653" s="159">
        <v>14</v>
      </c>
      <c r="K653" s="212">
        <v>6</v>
      </c>
      <c r="L653" s="159" t="s">
        <v>12897</v>
      </c>
      <c r="M653" s="159" t="s">
        <v>273</v>
      </c>
      <c r="N653" s="212" t="s">
        <v>272</v>
      </c>
      <c r="O653" s="212" t="s">
        <v>282</v>
      </c>
      <c r="P653" s="161" t="s">
        <v>16393</v>
      </c>
      <c r="Q653" s="159" t="s">
        <v>282</v>
      </c>
      <c r="R653" s="159" t="s">
        <v>282</v>
      </c>
      <c r="S653" s="159" t="s">
        <v>10507</v>
      </c>
      <c r="T653" s="159" t="s">
        <v>12260</v>
      </c>
      <c r="U653" s="159">
        <v>14</v>
      </c>
      <c r="V653" s="212">
        <v>6</v>
      </c>
      <c r="W653" s="159" t="s">
        <v>12897</v>
      </c>
      <c r="X653" s="159" t="s">
        <v>273</v>
      </c>
      <c r="Y653" s="212" t="s">
        <v>272</v>
      </c>
      <c r="Z653" s="212" t="s">
        <v>282</v>
      </c>
      <c r="AA653" s="212" t="s">
        <v>16394</v>
      </c>
      <c r="AB653" s="159" t="s">
        <v>282</v>
      </c>
      <c r="AC653" s="159" t="s">
        <v>282</v>
      </c>
      <c r="AD653" s="159" t="s">
        <v>10507</v>
      </c>
      <c r="AE653" s="159" t="s">
        <v>12260</v>
      </c>
      <c r="AF653" s="159">
        <v>14</v>
      </c>
      <c r="AG653" s="212">
        <v>6</v>
      </c>
      <c r="AH653" s="159" t="s">
        <v>12897</v>
      </c>
      <c r="AI653" s="159" t="s">
        <v>273</v>
      </c>
      <c r="AJ653" s="212" t="s">
        <v>282</v>
      </c>
      <c r="AK653" s="212" t="s">
        <v>282</v>
      </c>
      <c r="AL653" s="212" t="s">
        <v>282</v>
      </c>
      <c r="AM653" s="212" t="s">
        <v>282</v>
      </c>
      <c r="AN653" s="212" t="s">
        <v>282</v>
      </c>
      <c r="AO653" s="212" t="s">
        <v>282</v>
      </c>
      <c r="AP653" s="212" t="s">
        <v>282</v>
      </c>
      <c r="AQ653" s="212" t="s">
        <v>282</v>
      </c>
      <c r="AR653" s="212" t="s">
        <v>282</v>
      </c>
      <c r="AS653" s="212" t="s">
        <v>282</v>
      </c>
      <c r="AT653" s="212" t="s">
        <v>282</v>
      </c>
      <c r="AU653" s="212" t="s">
        <v>282</v>
      </c>
      <c r="AV653" s="212" t="s">
        <v>282</v>
      </c>
      <c r="AW653" s="212" t="s">
        <v>282</v>
      </c>
      <c r="AX653" s="212" t="s">
        <v>282</v>
      </c>
      <c r="AY653" s="212" t="s">
        <v>282</v>
      </c>
      <c r="AZ653" s="212" t="s">
        <v>282</v>
      </c>
      <c r="BA653" s="212" t="s">
        <v>282</v>
      </c>
      <c r="BB653" s="212" t="s">
        <v>282</v>
      </c>
      <c r="BC653" s="212" t="s">
        <v>282</v>
      </c>
      <c r="BD653" s="212" t="s">
        <v>282</v>
      </c>
      <c r="BE653" s="212" t="s">
        <v>282</v>
      </c>
    </row>
    <row r="654" spans="1:57" s="212" customFormat="1" x14ac:dyDescent="0.25">
      <c r="A654" s="161" t="s">
        <v>16573</v>
      </c>
      <c r="B654" s="159" t="s">
        <v>282</v>
      </c>
      <c r="C654" s="212" t="s">
        <v>16574</v>
      </c>
      <c r="D654" s="212" t="s">
        <v>282</v>
      </c>
      <c r="E654" s="212" t="s">
        <v>16593</v>
      </c>
      <c r="F654" s="159" t="s">
        <v>183</v>
      </c>
      <c r="G654" s="159" t="s">
        <v>282</v>
      </c>
      <c r="H654" s="159" t="s">
        <v>10581</v>
      </c>
      <c r="I654" s="159" t="s">
        <v>16592</v>
      </c>
      <c r="J654" s="159" t="s">
        <v>273</v>
      </c>
      <c r="K654" s="212">
        <v>8</v>
      </c>
      <c r="L654" s="159" t="s">
        <v>273</v>
      </c>
      <c r="M654" s="159" t="s">
        <v>16591</v>
      </c>
      <c r="N654" s="212" t="s">
        <v>16575</v>
      </c>
      <c r="O654" s="212" t="s">
        <v>282</v>
      </c>
      <c r="P654" s="161" t="s">
        <v>16594</v>
      </c>
      <c r="Q654" s="161" t="s">
        <v>183</v>
      </c>
      <c r="R654" s="161" t="s">
        <v>282</v>
      </c>
      <c r="S654" s="161" t="s">
        <v>10581</v>
      </c>
      <c r="T654" s="159" t="s">
        <v>16592</v>
      </c>
      <c r="U654" s="159" t="s">
        <v>273</v>
      </c>
      <c r="V654" s="212">
        <v>8</v>
      </c>
      <c r="W654" s="159" t="s">
        <v>273</v>
      </c>
      <c r="X654" s="159" t="s">
        <v>16591</v>
      </c>
      <c r="Y654" s="212" t="s">
        <v>263</v>
      </c>
      <c r="Z654" s="212" t="s">
        <v>282</v>
      </c>
      <c r="AA654" s="212" t="s">
        <v>282</v>
      </c>
      <c r="AB654" s="159" t="s">
        <v>282</v>
      </c>
      <c r="AC654" s="159" t="s">
        <v>282</v>
      </c>
      <c r="AD654" s="159" t="s">
        <v>10507</v>
      </c>
      <c r="AE654" s="159" t="s">
        <v>4317</v>
      </c>
      <c r="AF654" s="159" t="s">
        <v>273</v>
      </c>
      <c r="AG654" s="212">
        <v>8</v>
      </c>
      <c r="AH654" s="159" t="s">
        <v>14302</v>
      </c>
      <c r="AI654" s="159" t="s">
        <v>273</v>
      </c>
      <c r="AJ654" s="212" t="s">
        <v>16576</v>
      </c>
      <c r="AK654" s="212" t="s">
        <v>282</v>
      </c>
      <c r="AL654" s="161" t="s">
        <v>16594</v>
      </c>
      <c r="AM654" s="161" t="s">
        <v>183</v>
      </c>
      <c r="AN654" s="161" t="s">
        <v>282</v>
      </c>
      <c r="AO654" s="161" t="s">
        <v>10581</v>
      </c>
      <c r="AP654" s="161" t="s">
        <v>16595</v>
      </c>
      <c r="AQ654" s="161" t="s">
        <v>273</v>
      </c>
      <c r="AR654" s="212">
        <v>8</v>
      </c>
      <c r="AS654" s="212" t="s">
        <v>273</v>
      </c>
      <c r="AT654" s="159" t="s">
        <v>16591</v>
      </c>
      <c r="AU654" s="212" t="s">
        <v>790</v>
      </c>
      <c r="AV654" s="212" t="s">
        <v>282</v>
      </c>
      <c r="AW654" s="212" t="s">
        <v>282</v>
      </c>
      <c r="AX654" s="212" t="s">
        <v>282</v>
      </c>
      <c r="AY654" s="212" t="s">
        <v>282</v>
      </c>
      <c r="AZ654" s="212" t="s">
        <v>10507</v>
      </c>
      <c r="BA654" s="212" t="s">
        <v>273</v>
      </c>
      <c r="BB654" s="212" t="s">
        <v>273</v>
      </c>
      <c r="BC654" s="212">
        <v>8</v>
      </c>
      <c r="BD654" s="212" t="s">
        <v>273</v>
      </c>
      <c r="BE654" s="212" t="s">
        <v>273</v>
      </c>
    </row>
    <row r="655" spans="1:57" s="212" customFormat="1" x14ac:dyDescent="0.25">
      <c r="A655" s="161" t="s">
        <v>9018</v>
      </c>
      <c r="B655" s="159" t="s">
        <v>282</v>
      </c>
      <c r="C655" s="212" t="s">
        <v>10476</v>
      </c>
      <c r="D655" s="212" t="s">
        <v>282</v>
      </c>
      <c r="E655" s="212" t="s">
        <v>16557</v>
      </c>
      <c r="F655" s="159" t="s">
        <v>182</v>
      </c>
      <c r="G655" s="159" t="s">
        <v>273</v>
      </c>
      <c r="H655" s="159" t="s">
        <v>448</v>
      </c>
      <c r="I655" s="159" t="s">
        <v>11244</v>
      </c>
      <c r="J655" s="159">
        <v>2</v>
      </c>
      <c r="K655" s="212">
        <v>5</v>
      </c>
      <c r="L655" s="159" t="s">
        <v>273</v>
      </c>
      <c r="M655" s="159" t="s">
        <v>13448</v>
      </c>
      <c r="N655" s="212" t="s">
        <v>306</v>
      </c>
      <c r="O655" s="212" t="s">
        <v>282</v>
      </c>
      <c r="P655" s="161" t="s">
        <v>16558</v>
      </c>
      <c r="Q655" s="161" t="s">
        <v>282</v>
      </c>
      <c r="R655" s="161" t="s">
        <v>282</v>
      </c>
      <c r="S655" s="161" t="s">
        <v>282</v>
      </c>
      <c r="T655" s="161" t="s">
        <v>282</v>
      </c>
      <c r="U655" s="161" t="s">
        <v>282</v>
      </c>
      <c r="V655" s="212">
        <v>5</v>
      </c>
      <c r="W655" s="159" t="s">
        <v>282</v>
      </c>
      <c r="X655" s="159" t="s">
        <v>282</v>
      </c>
      <c r="Y655" s="212" t="s">
        <v>282</v>
      </c>
      <c r="Z655" s="212" t="s">
        <v>282</v>
      </c>
      <c r="AA655" s="212" t="s">
        <v>282</v>
      </c>
      <c r="AB655" s="212" t="s">
        <v>282</v>
      </c>
      <c r="AC655" s="212" t="s">
        <v>282</v>
      </c>
      <c r="AD655" s="212" t="s">
        <v>282</v>
      </c>
      <c r="AE655" s="212" t="s">
        <v>282</v>
      </c>
      <c r="AF655" s="212" t="s">
        <v>282</v>
      </c>
      <c r="AG655" s="212" t="s">
        <v>282</v>
      </c>
      <c r="AH655" s="212" t="s">
        <v>282</v>
      </c>
      <c r="AI655" s="212" t="s">
        <v>282</v>
      </c>
      <c r="AJ655" s="212" t="s">
        <v>282</v>
      </c>
      <c r="AK655" s="212" t="s">
        <v>282</v>
      </c>
      <c r="AL655" s="212" t="s">
        <v>282</v>
      </c>
      <c r="AM655" s="212" t="s">
        <v>282</v>
      </c>
      <c r="AN655" s="212" t="s">
        <v>282</v>
      </c>
      <c r="AO655" s="212" t="s">
        <v>282</v>
      </c>
      <c r="AP655" s="212" t="s">
        <v>282</v>
      </c>
      <c r="AQ655" s="212" t="s">
        <v>282</v>
      </c>
      <c r="AR655" s="212" t="s">
        <v>282</v>
      </c>
      <c r="AS655" s="212" t="s">
        <v>282</v>
      </c>
      <c r="AT655" s="212" t="s">
        <v>282</v>
      </c>
      <c r="AU655" s="212" t="s">
        <v>282</v>
      </c>
      <c r="AV655" s="212" t="s">
        <v>282</v>
      </c>
      <c r="AW655" s="212" t="s">
        <v>282</v>
      </c>
      <c r="AX655" s="212" t="s">
        <v>282</v>
      </c>
      <c r="AY655" s="212" t="s">
        <v>282</v>
      </c>
      <c r="AZ655" s="212" t="s">
        <v>282</v>
      </c>
      <c r="BA655" s="212" t="s">
        <v>282</v>
      </c>
      <c r="BB655" s="212" t="s">
        <v>282</v>
      </c>
      <c r="BC655" s="212" t="s">
        <v>282</v>
      </c>
      <c r="BD655" s="212" t="s">
        <v>282</v>
      </c>
      <c r="BE655" s="212" t="s">
        <v>282</v>
      </c>
    </row>
    <row r="656" spans="1:57" x14ac:dyDescent="0.25">
      <c r="A656" t="s">
        <v>4716</v>
      </c>
      <c r="B656" s="159" t="s">
        <v>12831</v>
      </c>
      <c r="C656" t="s">
        <v>763</v>
      </c>
      <c r="D656" t="s">
        <v>11033</v>
      </c>
      <c r="E656" t="s">
        <v>12833</v>
      </c>
      <c r="F656" s="159" t="s">
        <v>183</v>
      </c>
      <c r="G656" s="159" t="s">
        <v>282</v>
      </c>
      <c r="H656" s="159" t="s">
        <v>448</v>
      </c>
      <c r="I656" s="159" t="s">
        <v>12826</v>
      </c>
      <c r="J656" s="159" t="s">
        <v>273</v>
      </c>
      <c r="K656">
        <v>8</v>
      </c>
      <c r="L656" s="159" t="s">
        <v>273</v>
      </c>
      <c r="M656" s="159" t="s">
        <v>12829</v>
      </c>
      <c r="N656" t="s">
        <v>670</v>
      </c>
      <c r="O656" s="161" t="s">
        <v>11033</v>
      </c>
      <c r="P656" s="161" t="s">
        <v>12832</v>
      </c>
      <c r="Q656" s="161" t="s">
        <v>183</v>
      </c>
      <c r="R656" s="161" t="s">
        <v>282</v>
      </c>
      <c r="S656" s="161" t="s">
        <v>12827</v>
      </c>
      <c r="T656" s="161" t="s">
        <v>12825</v>
      </c>
      <c r="U656" s="161" t="s">
        <v>273</v>
      </c>
      <c r="V656" s="159">
        <v>8</v>
      </c>
      <c r="W656" s="159" t="s">
        <v>273</v>
      </c>
      <c r="X656" s="159" t="s">
        <v>12830</v>
      </c>
      <c r="Y656" s="159" t="s">
        <v>636</v>
      </c>
      <c r="Z656" s="159" t="s">
        <v>282</v>
      </c>
      <c r="AA656" s="159" t="s">
        <v>12834</v>
      </c>
      <c r="AB656" s="159" t="s">
        <v>282</v>
      </c>
      <c r="AC656" s="159" t="s">
        <v>282</v>
      </c>
      <c r="AD656" s="159" t="s">
        <v>282</v>
      </c>
      <c r="AE656" s="159" t="s">
        <v>282</v>
      </c>
      <c r="AF656" s="159" t="s">
        <v>282</v>
      </c>
      <c r="AG656">
        <v>8</v>
      </c>
      <c r="AH656" t="s">
        <v>282</v>
      </c>
      <c r="AI656" t="s">
        <v>282</v>
      </c>
      <c r="AJ656" s="212" t="s">
        <v>282</v>
      </c>
      <c r="AK656" s="212" t="s">
        <v>282</v>
      </c>
      <c r="AL656" s="212" t="s">
        <v>282</v>
      </c>
      <c r="AM656" s="212" t="s">
        <v>282</v>
      </c>
      <c r="AN656" s="212" t="s">
        <v>282</v>
      </c>
      <c r="AO656" s="212" t="s">
        <v>282</v>
      </c>
      <c r="AP656" s="212" t="s">
        <v>282</v>
      </c>
      <c r="AQ656" s="212" t="s">
        <v>282</v>
      </c>
      <c r="AR656" s="212" t="s">
        <v>282</v>
      </c>
      <c r="AS656" s="212" t="s">
        <v>282</v>
      </c>
      <c r="AT656" s="212" t="s">
        <v>282</v>
      </c>
      <c r="AU656" s="212" t="s">
        <v>282</v>
      </c>
      <c r="AV656" s="212" t="s">
        <v>282</v>
      </c>
      <c r="AW656" s="212" t="s">
        <v>282</v>
      </c>
      <c r="AX656" s="212" t="s">
        <v>282</v>
      </c>
      <c r="AY656" s="212" t="s">
        <v>282</v>
      </c>
      <c r="AZ656" s="212" t="s">
        <v>282</v>
      </c>
      <c r="BA656" s="212" t="s">
        <v>282</v>
      </c>
      <c r="BB656" s="212" t="s">
        <v>282</v>
      </c>
      <c r="BC656" s="212" t="s">
        <v>282</v>
      </c>
      <c r="BD656" s="212" t="s">
        <v>282</v>
      </c>
      <c r="BE656" s="212" t="s">
        <v>282</v>
      </c>
    </row>
    <row r="657" spans="1:57" s="212" customFormat="1" x14ac:dyDescent="0.25">
      <c r="A657" s="212" t="s">
        <v>17127</v>
      </c>
      <c r="B657" s="159" t="s">
        <v>17506</v>
      </c>
      <c r="C657" s="212" t="s">
        <v>261</v>
      </c>
      <c r="D657" s="161" t="s">
        <v>282</v>
      </c>
      <c r="E657" s="161" t="s">
        <v>282</v>
      </c>
      <c r="F657" s="161" t="s">
        <v>282</v>
      </c>
      <c r="G657" s="161" t="s">
        <v>282</v>
      </c>
      <c r="H657" s="161" t="s">
        <v>10507</v>
      </c>
      <c r="I657" s="161" t="s">
        <v>10771</v>
      </c>
      <c r="J657" s="161">
        <v>1</v>
      </c>
      <c r="K657" s="159">
        <v>6</v>
      </c>
      <c r="L657" s="159" t="s">
        <v>273</v>
      </c>
      <c r="M657" s="159" t="s">
        <v>273</v>
      </c>
      <c r="N657" s="212" t="s">
        <v>246</v>
      </c>
      <c r="O657" s="212" t="s">
        <v>282</v>
      </c>
      <c r="P657" s="212" t="s">
        <v>282</v>
      </c>
      <c r="Q657" s="159" t="s">
        <v>282</v>
      </c>
      <c r="R657" s="159" t="s">
        <v>282</v>
      </c>
      <c r="S657" s="159" t="s">
        <v>10507</v>
      </c>
      <c r="T657" s="159" t="s">
        <v>10527</v>
      </c>
      <c r="U657" s="159">
        <v>1</v>
      </c>
      <c r="V657" s="212">
        <v>6</v>
      </c>
      <c r="W657" s="159" t="s">
        <v>273</v>
      </c>
      <c r="X657" s="159" t="s">
        <v>273</v>
      </c>
      <c r="Y657" s="159" t="s">
        <v>282</v>
      </c>
      <c r="Z657" s="159" t="s">
        <v>282</v>
      </c>
      <c r="AA657" s="159" t="s">
        <v>282</v>
      </c>
      <c r="AB657" s="159" t="s">
        <v>282</v>
      </c>
      <c r="AC657" s="159" t="s">
        <v>282</v>
      </c>
      <c r="AD657" s="159" t="s">
        <v>282</v>
      </c>
      <c r="AE657" s="159" t="s">
        <v>282</v>
      </c>
      <c r="AF657" s="159" t="s">
        <v>282</v>
      </c>
      <c r="AG657" s="159" t="s">
        <v>282</v>
      </c>
      <c r="AH657" s="159" t="s">
        <v>282</v>
      </c>
      <c r="AI657" s="159" t="s">
        <v>282</v>
      </c>
      <c r="AJ657" s="159" t="s">
        <v>282</v>
      </c>
      <c r="AK657" s="159" t="s">
        <v>282</v>
      </c>
      <c r="AL657" s="159" t="s">
        <v>282</v>
      </c>
      <c r="AM657" s="159" t="s">
        <v>282</v>
      </c>
      <c r="AN657" s="159" t="s">
        <v>282</v>
      </c>
      <c r="AO657" s="159" t="s">
        <v>282</v>
      </c>
      <c r="AP657" s="159" t="s">
        <v>282</v>
      </c>
      <c r="AQ657" s="159" t="s">
        <v>282</v>
      </c>
      <c r="AR657" s="159" t="s">
        <v>282</v>
      </c>
      <c r="AS657" s="159" t="s">
        <v>282</v>
      </c>
      <c r="AT657" s="159" t="s">
        <v>282</v>
      </c>
      <c r="AU657" s="159" t="s">
        <v>282</v>
      </c>
      <c r="AV657" s="159" t="s">
        <v>282</v>
      </c>
      <c r="AW657" s="159" t="s">
        <v>282</v>
      </c>
      <c r="AX657" s="159" t="s">
        <v>282</v>
      </c>
      <c r="AY657" s="159" t="s">
        <v>282</v>
      </c>
      <c r="AZ657" s="159" t="s">
        <v>282</v>
      </c>
      <c r="BA657" s="159" t="s">
        <v>282</v>
      </c>
      <c r="BB657" s="159" t="s">
        <v>282</v>
      </c>
      <c r="BC657" s="212" t="s">
        <v>282</v>
      </c>
      <c r="BD657" s="212" t="s">
        <v>282</v>
      </c>
      <c r="BE657" s="212" t="s">
        <v>282</v>
      </c>
    </row>
    <row r="658" spans="1:57" s="212" customFormat="1" x14ac:dyDescent="0.25">
      <c r="A658" s="212" t="s">
        <v>10087</v>
      </c>
      <c r="B658" s="159" t="s">
        <v>13890</v>
      </c>
      <c r="C658" s="212" t="s">
        <v>17968</v>
      </c>
      <c r="D658" s="212" t="s">
        <v>282</v>
      </c>
      <c r="E658" s="212" t="s">
        <v>15926</v>
      </c>
      <c r="F658" s="159" t="s">
        <v>183</v>
      </c>
      <c r="G658" s="159" t="s">
        <v>282</v>
      </c>
      <c r="H658" s="159" t="s">
        <v>10507</v>
      </c>
      <c r="I658" s="159" t="s">
        <v>15927</v>
      </c>
      <c r="J658" s="159">
        <v>3</v>
      </c>
      <c r="K658" s="212">
        <v>6</v>
      </c>
      <c r="L658" s="159" t="s">
        <v>273</v>
      </c>
      <c r="M658" s="159" t="s">
        <v>273</v>
      </c>
      <c r="N658" s="212" t="s">
        <v>17969</v>
      </c>
      <c r="O658" s="161" t="s">
        <v>282</v>
      </c>
      <c r="P658" s="161" t="s">
        <v>15928</v>
      </c>
      <c r="Q658" s="161" t="s">
        <v>183</v>
      </c>
      <c r="R658" s="161" t="s">
        <v>282</v>
      </c>
      <c r="S658" s="161" t="s">
        <v>10507</v>
      </c>
      <c r="T658" s="161" t="s">
        <v>15927</v>
      </c>
      <c r="U658" s="161">
        <v>3</v>
      </c>
      <c r="V658" s="159">
        <v>6</v>
      </c>
      <c r="W658" s="159" t="s">
        <v>273</v>
      </c>
      <c r="X658" s="159" t="s">
        <v>273</v>
      </c>
      <c r="Y658" s="159" t="s">
        <v>863</v>
      </c>
      <c r="Z658" s="159" t="s">
        <v>282</v>
      </c>
      <c r="AA658" s="159" t="s">
        <v>15925</v>
      </c>
      <c r="AB658" s="159" t="s">
        <v>282</v>
      </c>
      <c r="AC658" s="159" t="s">
        <v>282</v>
      </c>
      <c r="AD658" s="159" t="s">
        <v>10507</v>
      </c>
      <c r="AE658" s="159" t="s">
        <v>273</v>
      </c>
      <c r="AF658" s="159" t="s">
        <v>273</v>
      </c>
      <c r="AG658" s="212">
        <v>6</v>
      </c>
      <c r="AH658" s="212" t="s">
        <v>273</v>
      </c>
      <c r="AI658" s="212" t="s">
        <v>273</v>
      </c>
      <c r="AJ658" s="212" t="s">
        <v>282</v>
      </c>
      <c r="AK658" s="212" t="s">
        <v>282</v>
      </c>
      <c r="AL658" s="212" t="s">
        <v>282</v>
      </c>
      <c r="AM658" s="212" t="s">
        <v>282</v>
      </c>
      <c r="AN658" s="212" t="s">
        <v>282</v>
      </c>
      <c r="AO658" s="212" t="s">
        <v>282</v>
      </c>
      <c r="AP658" s="212" t="s">
        <v>282</v>
      </c>
      <c r="AQ658" s="212" t="s">
        <v>282</v>
      </c>
      <c r="AR658" s="212" t="s">
        <v>282</v>
      </c>
      <c r="AS658" s="212" t="s">
        <v>282</v>
      </c>
      <c r="AT658" s="212" t="s">
        <v>282</v>
      </c>
      <c r="AU658" s="212" t="s">
        <v>282</v>
      </c>
      <c r="AV658" s="212" t="s">
        <v>282</v>
      </c>
      <c r="AW658" s="212" t="s">
        <v>282</v>
      </c>
      <c r="AX658" s="212" t="s">
        <v>282</v>
      </c>
      <c r="AY658" s="212" t="s">
        <v>282</v>
      </c>
      <c r="AZ658" s="212" t="s">
        <v>282</v>
      </c>
      <c r="BA658" s="212" t="s">
        <v>282</v>
      </c>
      <c r="BB658" s="212" t="s">
        <v>282</v>
      </c>
      <c r="BC658" s="212" t="s">
        <v>282</v>
      </c>
      <c r="BD658" s="212" t="s">
        <v>282</v>
      </c>
      <c r="BE658" s="212" t="s">
        <v>282</v>
      </c>
    </row>
    <row r="659" spans="1:57" s="212" customFormat="1" x14ac:dyDescent="0.25">
      <c r="A659" s="212" t="s">
        <v>10089</v>
      </c>
      <c r="B659" s="159" t="s">
        <v>13890</v>
      </c>
      <c r="C659" s="212" t="s">
        <v>13647</v>
      </c>
      <c r="D659" s="212" t="s">
        <v>282</v>
      </c>
      <c r="E659" s="212" t="s">
        <v>16044</v>
      </c>
      <c r="F659" s="159" t="s">
        <v>183</v>
      </c>
      <c r="G659" s="159" t="s">
        <v>282</v>
      </c>
      <c r="H659" s="159" t="s">
        <v>448</v>
      </c>
      <c r="I659" s="159" t="s">
        <v>11240</v>
      </c>
      <c r="J659" s="159">
        <v>7</v>
      </c>
      <c r="K659" s="212">
        <v>6</v>
      </c>
      <c r="L659" s="159" t="s">
        <v>273</v>
      </c>
      <c r="M659" s="159" t="s">
        <v>273</v>
      </c>
      <c r="N659" s="159" t="s">
        <v>263</v>
      </c>
      <c r="O659" s="161" t="s">
        <v>282</v>
      </c>
      <c r="P659" s="161" t="s">
        <v>282</v>
      </c>
      <c r="Q659" s="161" t="s">
        <v>282</v>
      </c>
      <c r="R659" s="161" t="s">
        <v>282</v>
      </c>
      <c r="S659" s="161" t="s">
        <v>10507</v>
      </c>
      <c r="T659" s="161" t="s">
        <v>273</v>
      </c>
      <c r="U659" s="161">
        <v>21</v>
      </c>
      <c r="V659" s="159">
        <v>6</v>
      </c>
      <c r="W659" s="159" t="s">
        <v>16045</v>
      </c>
      <c r="X659" s="159" t="s">
        <v>273</v>
      </c>
      <c r="Y659" s="212" t="s">
        <v>282</v>
      </c>
      <c r="Z659" s="212" t="s">
        <v>282</v>
      </c>
      <c r="AA659" s="212" t="s">
        <v>282</v>
      </c>
      <c r="AB659" s="212" t="s">
        <v>282</v>
      </c>
      <c r="AC659" s="212" t="s">
        <v>282</v>
      </c>
      <c r="AD659" s="212" t="s">
        <v>282</v>
      </c>
      <c r="AE659" s="212" t="s">
        <v>282</v>
      </c>
      <c r="AF659" s="212" t="s">
        <v>282</v>
      </c>
      <c r="AG659" s="212" t="s">
        <v>282</v>
      </c>
      <c r="AH659" s="212" t="s">
        <v>282</v>
      </c>
      <c r="AI659" s="212" t="s">
        <v>282</v>
      </c>
      <c r="AJ659" s="212" t="s">
        <v>282</v>
      </c>
      <c r="AK659" s="212" t="s">
        <v>282</v>
      </c>
      <c r="AL659" s="212" t="s">
        <v>282</v>
      </c>
      <c r="AM659" s="212" t="s">
        <v>282</v>
      </c>
      <c r="AN659" s="212" t="s">
        <v>282</v>
      </c>
      <c r="AO659" s="212" t="s">
        <v>282</v>
      </c>
      <c r="AP659" s="212" t="s">
        <v>282</v>
      </c>
      <c r="AQ659" s="212" t="s">
        <v>282</v>
      </c>
      <c r="AR659" s="212" t="s">
        <v>282</v>
      </c>
      <c r="AS659" s="212" t="s">
        <v>282</v>
      </c>
      <c r="AT659" s="212" t="s">
        <v>282</v>
      </c>
      <c r="AU659" s="212" t="s">
        <v>282</v>
      </c>
      <c r="AV659" s="212" t="s">
        <v>282</v>
      </c>
      <c r="AW659" s="212" t="s">
        <v>282</v>
      </c>
      <c r="AX659" s="212" t="s">
        <v>282</v>
      </c>
      <c r="AY659" s="212" t="s">
        <v>282</v>
      </c>
      <c r="AZ659" s="212" t="s">
        <v>282</v>
      </c>
      <c r="BA659" s="212" t="s">
        <v>282</v>
      </c>
      <c r="BB659" s="212" t="s">
        <v>282</v>
      </c>
      <c r="BC659" s="212" t="s">
        <v>282</v>
      </c>
      <c r="BD659" s="212" t="s">
        <v>282</v>
      </c>
      <c r="BE659" s="212" t="s">
        <v>282</v>
      </c>
    </row>
    <row r="660" spans="1:57" s="212" customFormat="1" x14ac:dyDescent="0.25">
      <c r="A660" s="212" t="s">
        <v>7091</v>
      </c>
      <c r="B660" s="159" t="s">
        <v>282</v>
      </c>
      <c r="C660" s="212" t="s">
        <v>14518</v>
      </c>
      <c r="D660" s="212" t="s">
        <v>282</v>
      </c>
      <c r="E660" s="212" t="s">
        <v>16565</v>
      </c>
      <c r="F660" s="159" t="s">
        <v>183</v>
      </c>
      <c r="G660" s="159" t="s">
        <v>282</v>
      </c>
      <c r="H660" s="159" t="s">
        <v>10761</v>
      </c>
      <c r="I660" s="159" t="s">
        <v>16566</v>
      </c>
      <c r="J660" s="159">
        <v>4</v>
      </c>
      <c r="K660" s="212">
        <v>2</v>
      </c>
      <c r="L660" s="159" t="s">
        <v>16570</v>
      </c>
      <c r="M660" s="159" t="s">
        <v>10534</v>
      </c>
      <c r="N660" s="159" t="s">
        <v>682</v>
      </c>
      <c r="O660" s="161" t="s">
        <v>282</v>
      </c>
      <c r="P660" s="161" t="s">
        <v>16567</v>
      </c>
      <c r="Q660" s="161" t="s">
        <v>183</v>
      </c>
      <c r="R660" s="161" t="s">
        <v>282</v>
      </c>
      <c r="S660" s="161" t="s">
        <v>10761</v>
      </c>
      <c r="T660" s="159" t="s">
        <v>16566</v>
      </c>
      <c r="U660" s="159">
        <v>4</v>
      </c>
      <c r="V660" s="212">
        <v>2</v>
      </c>
      <c r="W660" s="159" t="s">
        <v>16570</v>
      </c>
      <c r="X660" s="159" t="s">
        <v>10534</v>
      </c>
      <c r="Y660" s="212" t="s">
        <v>306</v>
      </c>
      <c r="Z660" s="212" t="s">
        <v>282</v>
      </c>
      <c r="AA660" s="212" t="s">
        <v>16568</v>
      </c>
      <c r="AB660" s="212" t="s">
        <v>282</v>
      </c>
      <c r="AC660" s="212" t="s">
        <v>282</v>
      </c>
      <c r="AD660" s="212" t="s">
        <v>282</v>
      </c>
      <c r="AE660" s="212" t="s">
        <v>282</v>
      </c>
      <c r="AF660" s="212" t="s">
        <v>282</v>
      </c>
      <c r="AG660" s="212">
        <v>2</v>
      </c>
      <c r="AH660" s="212" t="s">
        <v>282</v>
      </c>
      <c r="AI660" s="212" t="s">
        <v>282</v>
      </c>
      <c r="AJ660" s="212" t="s">
        <v>282</v>
      </c>
      <c r="AK660" s="212" t="s">
        <v>282</v>
      </c>
      <c r="AL660" s="212" t="s">
        <v>282</v>
      </c>
      <c r="AM660" s="212" t="s">
        <v>282</v>
      </c>
      <c r="AN660" s="212" t="s">
        <v>282</v>
      </c>
      <c r="AO660" s="212" t="s">
        <v>282</v>
      </c>
      <c r="AP660" s="212" t="s">
        <v>282</v>
      </c>
      <c r="AQ660" s="212" t="s">
        <v>282</v>
      </c>
      <c r="AR660" s="212" t="s">
        <v>282</v>
      </c>
      <c r="AS660" s="212" t="s">
        <v>282</v>
      </c>
      <c r="AT660" s="212" t="s">
        <v>282</v>
      </c>
      <c r="AU660" s="212" t="s">
        <v>282</v>
      </c>
      <c r="AV660" s="212" t="s">
        <v>282</v>
      </c>
      <c r="AW660" s="212" t="s">
        <v>282</v>
      </c>
      <c r="AX660" s="212" t="s">
        <v>282</v>
      </c>
      <c r="AY660" s="212" t="s">
        <v>282</v>
      </c>
      <c r="AZ660" s="212" t="s">
        <v>282</v>
      </c>
      <c r="BA660" s="212" t="s">
        <v>282</v>
      </c>
      <c r="BB660" s="212" t="s">
        <v>282</v>
      </c>
      <c r="BC660" s="212" t="s">
        <v>282</v>
      </c>
      <c r="BD660" s="212" t="s">
        <v>282</v>
      </c>
      <c r="BE660" s="212" t="s">
        <v>282</v>
      </c>
    </row>
    <row r="661" spans="1:57" s="212" customFormat="1" x14ac:dyDescent="0.25">
      <c r="A661" s="212" t="s">
        <v>9596</v>
      </c>
      <c r="B661" s="159" t="s">
        <v>282</v>
      </c>
      <c r="C661" s="212" t="s">
        <v>13394</v>
      </c>
      <c r="D661" s="212" t="s">
        <v>282</v>
      </c>
      <c r="E661" s="212" t="s">
        <v>16604</v>
      </c>
      <c r="F661" s="159" t="s">
        <v>182</v>
      </c>
      <c r="G661" s="289" t="s">
        <v>16603</v>
      </c>
      <c r="H661" s="159" t="s">
        <v>448</v>
      </c>
      <c r="I661" s="159" t="s">
        <v>11805</v>
      </c>
      <c r="J661" s="159">
        <v>1</v>
      </c>
      <c r="K661" s="212">
        <v>8</v>
      </c>
      <c r="L661" s="159" t="s">
        <v>273</v>
      </c>
      <c r="M661" s="159" t="s">
        <v>12209</v>
      </c>
      <c r="N661" s="159" t="s">
        <v>306</v>
      </c>
      <c r="O661" s="161" t="s">
        <v>282</v>
      </c>
      <c r="P661" s="161" t="s">
        <v>282</v>
      </c>
      <c r="Q661" s="161" t="s">
        <v>282</v>
      </c>
      <c r="R661" s="161" t="s">
        <v>282</v>
      </c>
      <c r="S661" s="161" t="s">
        <v>282</v>
      </c>
      <c r="T661" s="161" t="s">
        <v>282</v>
      </c>
      <c r="U661" s="161" t="s">
        <v>282</v>
      </c>
      <c r="V661" s="212">
        <v>8</v>
      </c>
      <c r="W661" s="159" t="s">
        <v>282</v>
      </c>
      <c r="X661" s="159" t="s">
        <v>282</v>
      </c>
      <c r="Y661" s="212" t="s">
        <v>282</v>
      </c>
      <c r="Z661" s="212" t="s">
        <v>282</v>
      </c>
      <c r="AA661" s="212" t="s">
        <v>282</v>
      </c>
      <c r="AB661" s="212" t="s">
        <v>282</v>
      </c>
      <c r="AC661" s="212" t="s">
        <v>282</v>
      </c>
      <c r="AD661" s="212" t="s">
        <v>282</v>
      </c>
      <c r="AE661" s="212" t="s">
        <v>282</v>
      </c>
      <c r="AF661" s="212" t="s">
        <v>282</v>
      </c>
      <c r="AG661" s="212" t="s">
        <v>282</v>
      </c>
      <c r="AH661" s="212" t="s">
        <v>282</v>
      </c>
      <c r="AI661" s="212" t="s">
        <v>282</v>
      </c>
      <c r="AJ661" s="212" t="s">
        <v>282</v>
      </c>
      <c r="AK661" s="212" t="s">
        <v>282</v>
      </c>
      <c r="AL661" s="212" t="s">
        <v>282</v>
      </c>
      <c r="AM661" s="212" t="s">
        <v>282</v>
      </c>
      <c r="AN661" s="212" t="s">
        <v>282</v>
      </c>
      <c r="AO661" s="212" t="s">
        <v>282</v>
      </c>
      <c r="AP661" s="212" t="s">
        <v>282</v>
      </c>
      <c r="AQ661" s="212" t="s">
        <v>282</v>
      </c>
      <c r="AR661" s="212" t="s">
        <v>282</v>
      </c>
      <c r="AS661" s="212" t="s">
        <v>282</v>
      </c>
      <c r="AT661" s="212" t="s">
        <v>282</v>
      </c>
      <c r="AU661" s="212" t="s">
        <v>282</v>
      </c>
      <c r="AV661" s="212" t="s">
        <v>282</v>
      </c>
      <c r="AW661" s="212" t="s">
        <v>282</v>
      </c>
      <c r="AX661" s="212" t="s">
        <v>282</v>
      </c>
      <c r="AY661" s="212" t="s">
        <v>282</v>
      </c>
      <c r="AZ661" s="212" t="s">
        <v>282</v>
      </c>
      <c r="BA661" s="212" t="s">
        <v>282</v>
      </c>
      <c r="BB661" s="212" t="s">
        <v>282</v>
      </c>
      <c r="BC661" s="212" t="s">
        <v>282</v>
      </c>
      <c r="BD661" s="212" t="s">
        <v>282</v>
      </c>
      <c r="BE661" s="212" t="s">
        <v>282</v>
      </c>
    </row>
    <row r="662" spans="1:57" x14ac:dyDescent="0.25">
      <c r="A662" t="s">
        <v>12839</v>
      </c>
      <c r="B662" s="159" t="s">
        <v>282</v>
      </c>
      <c r="C662" t="s">
        <v>261</v>
      </c>
      <c r="D662" t="s">
        <v>282</v>
      </c>
      <c r="E662" t="s">
        <v>282</v>
      </c>
      <c r="F662" s="159" t="s">
        <v>282</v>
      </c>
      <c r="G662" s="159" t="s">
        <v>282</v>
      </c>
      <c r="H662" s="159" t="s">
        <v>10507</v>
      </c>
      <c r="I662" s="159" t="s">
        <v>554</v>
      </c>
      <c r="J662">
        <v>7</v>
      </c>
      <c r="K662">
        <v>6</v>
      </c>
      <c r="L662" s="159" t="s">
        <v>273</v>
      </c>
      <c r="M662" s="159" t="s">
        <v>273</v>
      </c>
      <c r="N662" t="s">
        <v>257</v>
      </c>
      <c r="O662" s="161" t="s">
        <v>282</v>
      </c>
      <c r="P662" s="161" t="s">
        <v>282</v>
      </c>
      <c r="Q662" s="161" t="s">
        <v>282</v>
      </c>
      <c r="R662" s="161" t="s">
        <v>282</v>
      </c>
      <c r="S662" s="161" t="s">
        <v>10507</v>
      </c>
      <c r="T662" s="161" t="s">
        <v>406</v>
      </c>
      <c r="U662">
        <v>7</v>
      </c>
      <c r="V662" s="159">
        <v>6</v>
      </c>
      <c r="W662" s="159" t="s">
        <v>273</v>
      </c>
      <c r="X662" s="159" t="s">
        <v>273</v>
      </c>
      <c r="Y662" s="212" t="s">
        <v>282</v>
      </c>
      <c r="Z662" s="212" t="s">
        <v>282</v>
      </c>
      <c r="AA662" s="212" t="s">
        <v>282</v>
      </c>
      <c r="AB662" s="212" t="s">
        <v>282</v>
      </c>
      <c r="AC662" s="212" t="s">
        <v>282</v>
      </c>
      <c r="AD662" s="212" t="s">
        <v>282</v>
      </c>
      <c r="AE662" s="212" t="s">
        <v>282</v>
      </c>
      <c r="AF662" s="212" t="s">
        <v>282</v>
      </c>
      <c r="AG662" s="212" t="s">
        <v>282</v>
      </c>
      <c r="AH662" s="212" t="s">
        <v>282</v>
      </c>
      <c r="AI662" s="212" t="s">
        <v>282</v>
      </c>
      <c r="AJ662" s="212" t="s">
        <v>282</v>
      </c>
      <c r="AK662" s="212" t="s">
        <v>282</v>
      </c>
      <c r="AL662" s="212" t="s">
        <v>282</v>
      </c>
      <c r="AM662" s="212" t="s">
        <v>282</v>
      </c>
      <c r="AN662" s="212" t="s">
        <v>282</v>
      </c>
      <c r="AO662" s="212" t="s">
        <v>282</v>
      </c>
      <c r="AP662" s="212" t="s">
        <v>282</v>
      </c>
      <c r="AQ662" s="212" t="s">
        <v>282</v>
      </c>
      <c r="AR662" s="212" t="s">
        <v>282</v>
      </c>
      <c r="AS662" s="212" t="s">
        <v>282</v>
      </c>
      <c r="AT662" s="212" t="s">
        <v>282</v>
      </c>
      <c r="AU662" s="212" t="s">
        <v>282</v>
      </c>
      <c r="AV662" s="212" t="s">
        <v>282</v>
      </c>
      <c r="AW662" s="212" t="s">
        <v>282</v>
      </c>
      <c r="AX662" s="212" t="s">
        <v>282</v>
      </c>
      <c r="AY662" s="212" t="s">
        <v>282</v>
      </c>
      <c r="AZ662" s="212" t="s">
        <v>282</v>
      </c>
      <c r="BA662" s="212" t="s">
        <v>282</v>
      </c>
      <c r="BB662" s="212" t="s">
        <v>282</v>
      </c>
      <c r="BC662" s="212" t="s">
        <v>282</v>
      </c>
      <c r="BD662" s="212" t="s">
        <v>282</v>
      </c>
      <c r="BE662" s="212" t="s">
        <v>282</v>
      </c>
    </row>
    <row r="663" spans="1:57" s="212" customFormat="1" x14ac:dyDescent="0.25">
      <c r="A663" s="66" t="s">
        <v>17543</v>
      </c>
      <c r="B663" s="159" t="s">
        <v>282</v>
      </c>
      <c r="C663" s="66" t="s">
        <v>10458</v>
      </c>
      <c r="D663" s="212" t="s">
        <v>282</v>
      </c>
      <c r="E663" s="212" t="s">
        <v>17617</v>
      </c>
      <c r="F663" s="159" t="s">
        <v>183</v>
      </c>
      <c r="G663" s="159" t="s">
        <v>282</v>
      </c>
      <c r="H663" s="159" t="s">
        <v>448</v>
      </c>
      <c r="I663" s="159" t="s">
        <v>14743</v>
      </c>
      <c r="J663" s="212">
        <v>1</v>
      </c>
      <c r="K663" s="212">
        <v>5</v>
      </c>
      <c r="L663" s="159" t="s">
        <v>273</v>
      </c>
      <c r="M663" s="159" t="s">
        <v>17616</v>
      </c>
      <c r="N663" s="212" t="s">
        <v>306</v>
      </c>
      <c r="O663" s="161" t="s">
        <v>282</v>
      </c>
      <c r="P663" s="161" t="s">
        <v>282</v>
      </c>
      <c r="Q663" s="161" t="s">
        <v>282</v>
      </c>
      <c r="R663" s="161" t="s">
        <v>282</v>
      </c>
      <c r="S663" s="161" t="s">
        <v>282</v>
      </c>
      <c r="T663" s="161" t="s">
        <v>282</v>
      </c>
      <c r="U663" s="161" t="s">
        <v>282</v>
      </c>
      <c r="V663" s="159">
        <v>5</v>
      </c>
      <c r="W663" s="159" t="s">
        <v>282</v>
      </c>
      <c r="X663" s="159" t="s">
        <v>282</v>
      </c>
      <c r="Y663" s="212" t="s">
        <v>282</v>
      </c>
      <c r="Z663" s="212" t="s">
        <v>282</v>
      </c>
      <c r="AA663" s="212" t="s">
        <v>282</v>
      </c>
      <c r="AB663" s="212" t="s">
        <v>282</v>
      </c>
      <c r="AC663" s="212" t="s">
        <v>282</v>
      </c>
      <c r="AD663" s="212" t="s">
        <v>282</v>
      </c>
      <c r="AE663" s="212" t="s">
        <v>282</v>
      </c>
      <c r="AF663" s="212" t="s">
        <v>282</v>
      </c>
      <c r="AG663" s="212" t="s">
        <v>282</v>
      </c>
      <c r="AH663" s="212" t="s">
        <v>282</v>
      </c>
      <c r="AI663" s="212" t="s">
        <v>282</v>
      </c>
      <c r="AJ663" s="212" t="s">
        <v>282</v>
      </c>
      <c r="AK663" s="212" t="s">
        <v>282</v>
      </c>
      <c r="AL663" s="212" t="s">
        <v>282</v>
      </c>
      <c r="AM663" s="212" t="s">
        <v>282</v>
      </c>
      <c r="AN663" s="212" t="s">
        <v>282</v>
      </c>
      <c r="AO663" s="212" t="s">
        <v>282</v>
      </c>
      <c r="AP663" s="212" t="s">
        <v>282</v>
      </c>
      <c r="AQ663" s="212" t="s">
        <v>282</v>
      </c>
      <c r="AR663" s="212" t="s">
        <v>282</v>
      </c>
      <c r="AS663" s="212" t="s">
        <v>282</v>
      </c>
      <c r="AT663" s="212" t="s">
        <v>282</v>
      </c>
      <c r="AU663" s="212" t="s">
        <v>282</v>
      </c>
      <c r="AV663" s="212" t="s">
        <v>282</v>
      </c>
      <c r="AW663" s="212" t="s">
        <v>282</v>
      </c>
      <c r="AX663" s="212" t="s">
        <v>282</v>
      </c>
      <c r="AY663" s="212" t="s">
        <v>282</v>
      </c>
      <c r="AZ663" s="212" t="s">
        <v>282</v>
      </c>
      <c r="BA663" s="212" t="s">
        <v>282</v>
      </c>
      <c r="BB663" s="212" t="s">
        <v>282</v>
      </c>
      <c r="BC663" s="212" t="s">
        <v>282</v>
      </c>
      <c r="BD663" s="212" t="s">
        <v>282</v>
      </c>
      <c r="BE663" s="212" t="s">
        <v>282</v>
      </c>
    </row>
    <row r="664" spans="1:57" x14ac:dyDescent="0.25">
      <c r="A664" t="s">
        <v>556</v>
      </c>
      <c r="B664" s="212" t="s">
        <v>12853</v>
      </c>
      <c r="C664" t="s">
        <v>246</v>
      </c>
      <c r="D664" t="s">
        <v>282</v>
      </c>
      <c r="E664" t="s">
        <v>12021</v>
      </c>
      <c r="F664" s="159" t="s">
        <v>282</v>
      </c>
      <c r="G664" s="159" t="s">
        <v>282</v>
      </c>
      <c r="H664" s="159" t="s">
        <v>10507</v>
      </c>
      <c r="I664" s="159" t="s">
        <v>10605</v>
      </c>
      <c r="J664">
        <v>7</v>
      </c>
      <c r="K664">
        <v>6</v>
      </c>
      <c r="L664" s="159" t="s">
        <v>12848</v>
      </c>
      <c r="M664" s="159" t="s">
        <v>273</v>
      </c>
      <c r="N664" t="s">
        <v>263</v>
      </c>
      <c r="O664" s="161" t="s">
        <v>282</v>
      </c>
      <c r="P664" s="161" t="s">
        <v>12023</v>
      </c>
      <c r="Q664" s="161" t="s">
        <v>282</v>
      </c>
      <c r="R664" s="161" t="s">
        <v>282</v>
      </c>
      <c r="S664" s="161" t="s">
        <v>10507</v>
      </c>
      <c r="T664" s="161" t="s">
        <v>10644</v>
      </c>
      <c r="U664">
        <v>7</v>
      </c>
      <c r="V664" s="159">
        <v>6</v>
      </c>
      <c r="W664" s="159" t="s">
        <v>12849</v>
      </c>
      <c r="X664" s="159" t="s">
        <v>273</v>
      </c>
      <c r="Y664" s="212" t="s">
        <v>282</v>
      </c>
      <c r="Z664" s="212" t="s">
        <v>282</v>
      </c>
      <c r="AA664" s="212" t="s">
        <v>282</v>
      </c>
      <c r="AB664" s="212" t="s">
        <v>282</v>
      </c>
      <c r="AC664" s="212" t="s">
        <v>282</v>
      </c>
      <c r="AD664" s="212" t="s">
        <v>282</v>
      </c>
      <c r="AE664" s="212" t="s">
        <v>282</v>
      </c>
      <c r="AF664" s="212" t="s">
        <v>282</v>
      </c>
      <c r="AG664" s="212" t="s">
        <v>282</v>
      </c>
      <c r="AH664" s="212" t="s">
        <v>282</v>
      </c>
      <c r="AI664" s="212" t="s">
        <v>282</v>
      </c>
      <c r="AJ664" s="212" t="s">
        <v>282</v>
      </c>
      <c r="AK664" s="212" t="s">
        <v>282</v>
      </c>
      <c r="AL664" s="212" t="s">
        <v>282</v>
      </c>
      <c r="AM664" s="212" t="s">
        <v>282</v>
      </c>
      <c r="AN664" s="212" t="s">
        <v>282</v>
      </c>
      <c r="AO664" s="212" t="s">
        <v>282</v>
      </c>
      <c r="AP664" s="212" t="s">
        <v>282</v>
      </c>
      <c r="AQ664" s="212" t="s">
        <v>282</v>
      </c>
      <c r="AR664" s="212" t="s">
        <v>282</v>
      </c>
      <c r="AS664" s="212" t="s">
        <v>282</v>
      </c>
      <c r="AT664" s="212" t="s">
        <v>282</v>
      </c>
      <c r="AU664" s="212" t="s">
        <v>282</v>
      </c>
      <c r="AV664" s="212" t="s">
        <v>282</v>
      </c>
      <c r="AW664" s="212" t="s">
        <v>282</v>
      </c>
      <c r="AX664" s="212" t="s">
        <v>282</v>
      </c>
      <c r="AY664" s="212" t="s">
        <v>282</v>
      </c>
      <c r="AZ664" s="212" t="s">
        <v>282</v>
      </c>
      <c r="BA664" s="212" t="s">
        <v>282</v>
      </c>
      <c r="BB664" s="212" t="s">
        <v>282</v>
      </c>
      <c r="BC664" s="212" t="s">
        <v>282</v>
      </c>
      <c r="BD664" s="212" t="s">
        <v>282</v>
      </c>
      <c r="BE664" s="212" t="s">
        <v>282</v>
      </c>
    </row>
    <row r="665" spans="1:57" s="212" customFormat="1" x14ac:dyDescent="0.25">
      <c r="A665" s="212" t="s">
        <v>8918</v>
      </c>
      <c r="B665" s="212" t="s">
        <v>282</v>
      </c>
      <c r="C665" s="212" t="s">
        <v>13394</v>
      </c>
      <c r="D665" s="212" t="s">
        <v>12108</v>
      </c>
      <c r="E665" s="212" t="s">
        <v>16614</v>
      </c>
      <c r="F665" s="159" t="s">
        <v>182</v>
      </c>
      <c r="G665" s="159" t="s">
        <v>273</v>
      </c>
      <c r="H665" s="159" t="s">
        <v>448</v>
      </c>
      <c r="I665" s="159" t="s">
        <v>11805</v>
      </c>
      <c r="J665" s="212">
        <v>1</v>
      </c>
      <c r="K665" s="212">
        <v>8</v>
      </c>
      <c r="L665" s="159" t="s">
        <v>273</v>
      </c>
      <c r="M665" s="159" t="s">
        <v>16615</v>
      </c>
      <c r="N665" s="212" t="s">
        <v>772</v>
      </c>
      <c r="O665" s="161" t="s">
        <v>16612</v>
      </c>
      <c r="P665" s="161" t="s">
        <v>16613</v>
      </c>
      <c r="Q665" s="161" t="s">
        <v>182</v>
      </c>
      <c r="R665" s="161" t="s">
        <v>273</v>
      </c>
      <c r="S665" s="161" t="s">
        <v>448</v>
      </c>
      <c r="T665" s="161" t="s">
        <v>11805</v>
      </c>
      <c r="U665" s="212">
        <v>1</v>
      </c>
      <c r="V665" s="159">
        <v>8</v>
      </c>
      <c r="W665" s="159" t="s">
        <v>273</v>
      </c>
      <c r="X665" s="159" t="s">
        <v>16615</v>
      </c>
      <c r="Y665" s="212" t="s">
        <v>636</v>
      </c>
      <c r="Z665" s="212" t="s">
        <v>282</v>
      </c>
      <c r="AA665" s="212" t="s">
        <v>282</v>
      </c>
      <c r="AB665" s="212" t="s">
        <v>282</v>
      </c>
      <c r="AC665" s="212" t="s">
        <v>282</v>
      </c>
      <c r="AD665" s="212" t="s">
        <v>282</v>
      </c>
      <c r="AE665" s="212" t="s">
        <v>282</v>
      </c>
      <c r="AF665" s="212" t="s">
        <v>282</v>
      </c>
      <c r="AG665" s="212">
        <v>8</v>
      </c>
      <c r="AH665" s="212" t="s">
        <v>282</v>
      </c>
      <c r="AI665" s="212" t="s">
        <v>282</v>
      </c>
      <c r="AJ665" s="212" t="s">
        <v>282</v>
      </c>
      <c r="AK665" s="212" t="s">
        <v>282</v>
      </c>
      <c r="AL665" s="212" t="s">
        <v>282</v>
      </c>
      <c r="AM665" s="212" t="s">
        <v>282</v>
      </c>
      <c r="AN665" s="212" t="s">
        <v>282</v>
      </c>
      <c r="AO665" s="212" t="s">
        <v>282</v>
      </c>
      <c r="AP665" s="212" t="s">
        <v>282</v>
      </c>
      <c r="AQ665" s="212" t="s">
        <v>282</v>
      </c>
      <c r="AR665" s="212" t="s">
        <v>282</v>
      </c>
      <c r="AS665" s="212" t="s">
        <v>282</v>
      </c>
      <c r="AT665" s="212" t="s">
        <v>282</v>
      </c>
      <c r="AU665" s="212" t="s">
        <v>282</v>
      </c>
      <c r="AV665" s="212" t="s">
        <v>282</v>
      </c>
      <c r="AW665" s="212" t="s">
        <v>282</v>
      </c>
      <c r="AX665" s="212" t="s">
        <v>282</v>
      </c>
      <c r="AY665" s="212" t="s">
        <v>282</v>
      </c>
      <c r="AZ665" s="212" t="s">
        <v>282</v>
      </c>
      <c r="BA665" s="212" t="s">
        <v>282</v>
      </c>
      <c r="BB665" s="212" t="s">
        <v>282</v>
      </c>
      <c r="BC665" s="212" t="s">
        <v>282</v>
      </c>
      <c r="BD665" s="212" t="s">
        <v>282</v>
      </c>
      <c r="BE665" s="212" t="s">
        <v>282</v>
      </c>
    </row>
    <row r="666" spans="1:57" s="212" customFormat="1" x14ac:dyDescent="0.25">
      <c r="A666" s="66" t="s">
        <v>8920</v>
      </c>
      <c r="B666" s="212" t="s">
        <v>282</v>
      </c>
      <c r="C666" s="159" t="s">
        <v>770</v>
      </c>
      <c r="D666" s="212" t="s">
        <v>16405</v>
      </c>
      <c r="E666" s="212" t="s">
        <v>16406</v>
      </c>
      <c r="F666" s="159" t="s">
        <v>182</v>
      </c>
      <c r="G666" s="159" t="s">
        <v>273</v>
      </c>
      <c r="H666" s="159" t="s">
        <v>448</v>
      </c>
      <c r="I666" s="159" t="s">
        <v>16404</v>
      </c>
      <c r="J666" s="212">
        <v>1</v>
      </c>
      <c r="K666" s="212">
        <v>14</v>
      </c>
      <c r="L666" s="159" t="s">
        <v>273</v>
      </c>
      <c r="M666" s="159" t="s">
        <v>16408</v>
      </c>
      <c r="N666" s="212" t="s">
        <v>636</v>
      </c>
      <c r="O666" s="161" t="s">
        <v>282</v>
      </c>
      <c r="P666" s="161" t="s">
        <v>282</v>
      </c>
      <c r="Q666" s="161" t="s">
        <v>282</v>
      </c>
      <c r="R666" s="161" t="s">
        <v>282</v>
      </c>
      <c r="S666" s="161" t="s">
        <v>282</v>
      </c>
      <c r="T666" s="161" t="s">
        <v>282</v>
      </c>
      <c r="U666" s="161" t="s">
        <v>282</v>
      </c>
      <c r="V666" s="159">
        <v>14</v>
      </c>
      <c r="W666" s="159" t="s">
        <v>282</v>
      </c>
      <c r="X666" s="159" t="s">
        <v>282</v>
      </c>
      <c r="Y666" s="212" t="s">
        <v>282</v>
      </c>
      <c r="Z666" s="212" t="s">
        <v>282</v>
      </c>
      <c r="AA666" s="212" t="s">
        <v>282</v>
      </c>
      <c r="AB666" s="212" t="s">
        <v>282</v>
      </c>
      <c r="AC666" s="212" t="s">
        <v>282</v>
      </c>
      <c r="AD666" s="212" t="s">
        <v>282</v>
      </c>
      <c r="AE666" s="212" t="s">
        <v>282</v>
      </c>
      <c r="AF666" s="212" t="s">
        <v>282</v>
      </c>
      <c r="AG666" s="212" t="s">
        <v>282</v>
      </c>
      <c r="AH666" s="212" t="s">
        <v>282</v>
      </c>
      <c r="AI666" s="212" t="s">
        <v>282</v>
      </c>
      <c r="AJ666" s="212" t="s">
        <v>282</v>
      </c>
      <c r="AK666" s="212" t="s">
        <v>282</v>
      </c>
      <c r="AL666" s="212" t="s">
        <v>282</v>
      </c>
      <c r="AM666" s="212" t="s">
        <v>282</v>
      </c>
      <c r="AN666" s="212" t="s">
        <v>282</v>
      </c>
      <c r="AO666" s="212" t="s">
        <v>282</v>
      </c>
      <c r="AP666" s="212" t="s">
        <v>282</v>
      </c>
      <c r="AQ666" s="212" t="s">
        <v>282</v>
      </c>
      <c r="AR666" s="212" t="s">
        <v>282</v>
      </c>
      <c r="AS666" s="212" t="s">
        <v>282</v>
      </c>
      <c r="AT666" s="212" t="s">
        <v>282</v>
      </c>
      <c r="AU666" s="212" t="s">
        <v>282</v>
      </c>
      <c r="AV666" s="212" t="s">
        <v>282</v>
      </c>
      <c r="AW666" s="212" t="s">
        <v>282</v>
      </c>
      <c r="AX666" s="212" t="s">
        <v>282</v>
      </c>
      <c r="AY666" s="212" t="s">
        <v>282</v>
      </c>
      <c r="AZ666" s="212" t="s">
        <v>282</v>
      </c>
      <c r="BA666" s="212" t="s">
        <v>282</v>
      </c>
      <c r="BB666" s="212" t="s">
        <v>282</v>
      </c>
      <c r="BC666" s="212" t="s">
        <v>282</v>
      </c>
      <c r="BD666" s="212" t="s">
        <v>282</v>
      </c>
      <c r="BE666" s="212" t="s">
        <v>282</v>
      </c>
    </row>
    <row r="667" spans="1:57" s="212" customFormat="1" x14ac:dyDescent="0.25">
      <c r="A667" s="212" t="s">
        <v>10093</v>
      </c>
      <c r="B667" s="159" t="s">
        <v>13890</v>
      </c>
      <c r="C667" s="212" t="s">
        <v>17960</v>
      </c>
      <c r="D667" s="212" t="s">
        <v>282</v>
      </c>
      <c r="E667" s="212" t="s">
        <v>16047</v>
      </c>
      <c r="F667" s="159" t="s">
        <v>183</v>
      </c>
      <c r="G667" s="159" t="s">
        <v>282</v>
      </c>
      <c r="H667" s="159" t="s">
        <v>448</v>
      </c>
      <c r="I667" s="159" t="s">
        <v>16048</v>
      </c>
      <c r="J667" s="212">
        <v>7</v>
      </c>
      <c r="K667" s="212">
        <v>6</v>
      </c>
      <c r="L667" s="159" t="s">
        <v>273</v>
      </c>
      <c r="M667" s="159" t="s">
        <v>273</v>
      </c>
      <c r="N667" s="159" t="s">
        <v>256</v>
      </c>
      <c r="O667" s="161" t="s">
        <v>282</v>
      </c>
      <c r="P667" s="161" t="s">
        <v>282</v>
      </c>
      <c r="Q667" s="161" t="s">
        <v>282</v>
      </c>
      <c r="R667" s="161" t="s">
        <v>282</v>
      </c>
      <c r="S667" s="161" t="s">
        <v>10507</v>
      </c>
      <c r="T667" s="161" t="s">
        <v>406</v>
      </c>
      <c r="U667" s="212">
        <v>7</v>
      </c>
      <c r="V667" s="159">
        <v>6</v>
      </c>
      <c r="W667" s="159" t="s">
        <v>11862</v>
      </c>
      <c r="X667" s="159" t="s">
        <v>273</v>
      </c>
      <c r="Y667" s="212" t="s">
        <v>282</v>
      </c>
      <c r="Z667" s="212" t="s">
        <v>282</v>
      </c>
      <c r="AA667" s="212" t="s">
        <v>282</v>
      </c>
      <c r="AB667" s="212" t="s">
        <v>282</v>
      </c>
      <c r="AC667" s="212" t="s">
        <v>282</v>
      </c>
      <c r="AD667" s="212" t="s">
        <v>282</v>
      </c>
      <c r="AE667" s="212" t="s">
        <v>282</v>
      </c>
      <c r="AF667" s="212" t="s">
        <v>282</v>
      </c>
      <c r="AG667" s="212" t="s">
        <v>282</v>
      </c>
      <c r="AH667" s="212" t="s">
        <v>282</v>
      </c>
      <c r="AI667" s="212" t="s">
        <v>282</v>
      </c>
      <c r="AJ667" s="212" t="s">
        <v>282</v>
      </c>
      <c r="AK667" s="212" t="s">
        <v>282</v>
      </c>
      <c r="AL667" s="212" t="s">
        <v>282</v>
      </c>
      <c r="AM667" s="212" t="s">
        <v>282</v>
      </c>
      <c r="AN667" s="212" t="s">
        <v>282</v>
      </c>
      <c r="AO667" s="212" t="s">
        <v>282</v>
      </c>
      <c r="AP667" s="212" t="s">
        <v>282</v>
      </c>
      <c r="AQ667" s="212" t="s">
        <v>282</v>
      </c>
      <c r="AR667" s="212" t="s">
        <v>282</v>
      </c>
      <c r="AS667" s="212" t="s">
        <v>282</v>
      </c>
      <c r="AT667" s="212" t="s">
        <v>282</v>
      </c>
      <c r="AU667" s="212" t="s">
        <v>282</v>
      </c>
      <c r="AV667" s="212" t="s">
        <v>282</v>
      </c>
      <c r="AW667" s="212" t="s">
        <v>282</v>
      </c>
      <c r="AX667" s="212" t="s">
        <v>282</v>
      </c>
      <c r="AY667" s="212" t="s">
        <v>282</v>
      </c>
      <c r="AZ667" s="212" t="s">
        <v>282</v>
      </c>
      <c r="BA667" s="212" t="s">
        <v>282</v>
      </c>
      <c r="BB667" s="212" t="s">
        <v>282</v>
      </c>
      <c r="BC667" s="212" t="s">
        <v>282</v>
      </c>
      <c r="BD667" s="212" t="s">
        <v>282</v>
      </c>
      <c r="BE667" s="212" t="s">
        <v>282</v>
      </c>
    </row>
    <row r="668" spans="1:57" s="212" customFormat="1" x14ac:dyDescent="0.25">
      <c r="A668" s="212" t="s">
        <v>10095</v>
      </c>
      <c r="B668" s="159" t="s">
        <v>282</v>
      </c>
      <c r="C668" s="212" t="s">
        <v>17965</v>
      </c>
      <c r="D668" s="212" t="s">
        <v>282</v>
      </c>
      <c r="E668" s="212" t="s">
        <v>16620</v>
      </c>
      <c r="F668" s="159" t="s">
        <v>183</v>
      </c>
      <c r="G668" s="159" t="s">
        <v>282</v>
      </c>
      <c r="H668" s="159" t="s">
        <v>10581</v>
      </c>
      <c r="I668" s="159" t="s">
        <v>16621</v>
      </c>
      <c r="J668" s="212" t="s">
        <v>13649</v>
      </c>
      <c r="K668" s="212">
        <v>6</v>
      </c>
      <c r="L668" s="159" t="s">
        <v>273</v>
      </c>
      <c r="M668" s="159" t="s">
        <v>273</v>
      </c>
      <c r="N668" s="159" t="s">
        <v>256</v>
      </c>
      <c r="O668" s="161" t="s">
        <v>282</v>
      </c>
      <c r="P668" s="161" t="s">
        <v>282</v>
      </c>
      <c r="Q668" s="161" t="s">
        <v>282</v>
      </c>
      <c r="R668" s="161" t="s">
        <v>282</v>
      </c>
      <c r="S668" s="161" t="s">
        <v>10507</v>
      </c>
      <c r="T668" s="161" t="s">
        <v>14262</v>
      </c>
      <c r="U668" s="161" t="s">
        <v>273</v>
      </c>
      <c r="V668" s="159">
        <v>6</v>
      </c>
      <c r="W668" s="159" t="s">
        <v>273</v>
      </c>
      <c r="X668" s="159" t="s">
        <v>273</v>
      </c>
      <c r="Y668" s="212" t="s">
        <v>282</v>
      </c>
      <c r="Z668" s="212" t="s">
        <v>282</v>
      </c>
      <c r="AA668" s="212" t="s">
        <v>282</v>
      </c>
      <c r="AB668" s="212" t="s">
        <v>282</v>
      </c>
      <c r="AC668" s="212" t="s">
        <v>282</v>
      </c>
      <c r="AD668" s="212" t="s">
        <v>282</v>
      </c>
      <c r="AE668" s="212" t="s">
        <v>282</v>
      </c>
      <c r="AF668" s="212" t="s">
        <v>282</v>
      </c>
      <c r="AG668" s="212" t="s">
        <v>282</v>
      </c>
      <c r="AH668" s="212" t="s">
        <v>282</v>
      </c>
      <c r="AI668" s="212" t="s">
        <v>282</v>
      </c>
      <c r="AJ668" s="212" t="s">
        <v>282</v>
      </c>
      <c r="AK668" s="212" t="s">
        <v>282</v>
      </c>
      <c r="AL668" s="212" t="s">
        <v>282</v>
      </c>
      <c r="AM668" s="212" t="s">
        <v>282</v>
      </c>
      <c r="AN668" s="212" t="s">
        <v>282</v>
      </c>
      <c r="AO668" s="212" t="s">
        <v>282</v>
      </c>
      <c r="AP668" s="212" t="s">
        <v>282</v>
      </c>
      <c r="AQ668" s="212" t="s">
        <v>282</v>
      </c>
      <c r="AR668" s="212" t="s">
        <v>282</v>
      </c>
      <c r="AS668" s="212" t="s">
        <v>282</v>
      </c>
      <c r="AT668" s="212" t="s">
        <v>282</v>
      </c>
      <c r="AU668" s="212" t="s">
        <v>282</v>
      </c>
      <c r="AV668" s="212" t="s">
        <v>282</v>
      </c>
      <c r="AW668" s="212" t="s">
        <v>282</v>
      </c>
      <c r="AX668" s="212" t="s">
        <v>282</v>
      </c>
      <c r="AY668" s="212" t="s">
        <v>282</v>
      </c>
      <c r="AZ668" s="212" t="s">
        <v>282</v>
      </c>
      <c r="BA668" s="212" t="s">
        <v>282</v>
      </c>
      <c r="BB668" s="212" t="s">
        <v>282</v>
      </c>
      <c r="BC668" s="212" t="s">
        <v>282</v>
      </c>
      <c r="BD668" s="212" t="s">
        <v>282</v>
      </c>
      <c r="BE668" s="212" t="s">
        <v>282</v>
      </c>
    </row>
    <row r="669" spans="1:57" s="212" customFormat="1" x14ac:dyDescent="0.25">
      <c r="A669" s="212" t="s">
        <v>10097</v>
      </c>
      <c r="B669" s="159" t="s">
        <v>13890</v>
      </c>
      <c r="C669" s="212" t="s">
        <v>17960</v>
      </c>
      <c r="D669" s="212" t="s">
        <v>282</v>
      </c>
      <c r="E669" s="212" t="s">
        <v>16477</v>
      </c>
      <c r="F669" s="159" t="s">
        <v>183</v>
      </c>
      <c r="G669" s="159" t="s">
        <v>282</v>
      </c>
      <c r="H669" s="159" t="s">
        <v>448</v>
      </c>
      <c r="I669" s="159" t="s">
        <v>16478</v>
      </c>
      <c r="J669" s="212">
        <v>7</v>
      </c>
      <c r="K669" s="212">
        <v>4</v>
      </c>
      <c r="L669" s="159" t="s">
        <v>273</v>
      </c>
      <c r="M669" s="159" t="s">
        <v>273</v>
      </c>
      <c r="N669" s="159" t="s">
        <v>263</v>
      </c>
      <c r="O669" s="161" t="s">
        <v>282</v>
      </c>
      <c r="P669" s="161" t="s">
        <v>282</v>
      </c>
      <c r="Q669" s="161" t="s">
        <v>282</v>
      </c>
      <c r="R669" s="161" t="s">
        <v>282</v>
      </c>
      <c r="S669" s="161" t="s">
        <v>10507</v>
      </c>
      <c r="T669" s="161" t="s">
        <v>273</v>
      </c>
      <c r="U669" s="212">
        <v>7</v>
      </c>
      <c r="V669" s="159">
        <v>4</v>
      </c>
      <c r="W669" s="159" t="s">
        <v>14302</v>
      </c>
      <c r="X669" s="159" t="s">
        <v>273</v>
      </c>
      <c r="Y669" s="212" t="s">
        <v>282</v>
      </c>
      <c r="Z669" s="212" t="s">
        <v>282</v>
      </c>
      <c r="AA669" s="212" t="s">
        <v>282</v>
      </c>
      <c r="AB669" s="212" t="s">
        <v>282</v>
      </c>
      <c r="AC669" s="212" t="s">
        <v>282</v>
      </c>
      <c r="AD669" s="212" t="s">
        <v>282</v>
      </c>
      <c r="AE669" s="212" t="s">
        <v>282</v>
      </c>
      <c r="AF669" s="212" t="s">
        <v>282</v>
      </c>
      <c r="AG669" s="212" t="s">
        <v>282</v>
      </c>
      <c r="AH669" s="212" t="s">
        <v>282</v>
      </c>
      <c r="AI669" s="212" t="s">
        <v>282</v>
      </c>
      <c r="AJ669" s="212" t="s">
        <v>282</v>
      </c>
      <c r="AK669" s="212" t="s">
        <v>282</v>
      </c>
      <c r="AL669" s="212" t="s">
        <v>282</v>
      </c>
      <c r="AM669" s="212" t="s">
        <v>282</v>
      </c>
      <c r="AN669" s="212" t="s">
        <v>282</v>
      </c>
      <c r="AO669" s="212" t="s">
        <v>282</v>
      </c>
      <c r="AP669" s="212" t="s">
        <v>282</v>
      </c>
      <c r="AQ669" s="212" t="s">
        <v>282</v>
      </c>
      <c r="AR669" s="212" t="s">
        <v>282</v>
      </c>
      <c r="AS669" s="212" t="s">
        <v>282</v>
      </c>
      <c r="AT669" s="212" t="s">
        <v>282</v>
      </c>
      <c r="AU669" s="212" t="s">
        <v>282</v>
      </c>
      <c r="AV669" s="212" t="s">
        <v>282</v>
      </c>
      <c r="AW669" s="212" t="s">
        <v>282</v>
      </c>
      <c r="AX669" s="212" t="s">
        <v>282</v>
      </c>
      <c r="AY669" s="212" t="s">
        <v>282</v>
      </c>
      <c r="AZ669" s="212" t="s">
        <v>282</v>
      </c>
      <c r="BA669" s="212" t="s">
        <v>282</v>
      </c>
      <c r="BB669" s="212" t="s">
        <v>282</v>
      </c>
      <c r="BC669" s="212" t="s">
        <v>282</v>
      </c>
      <c r="BD669" s="212" t="s">
        <v>282</v>
      </c>
      <c r="BE669" s="212" t="s">
        <v>282</v>
      </c>
    </row>
    <row r="670" spans="1:57" s="212" customFormat="1" x14ac:dyDescent="0.25">
      <c r="A670" s="212" t="s">
        <v>7776</v>
      </c>
      <c r="B670" s="159" t="s">
        <v>282</v>
      </c>
      <c r="C670" s="212" t="s">
        <v>274</v>
      </c>
      <c r="D670" s="212" t="s">
        <v>282</v>
      </c>
      <c r="E670" s="212" t="s">
        <v>14390</v>
      </c>
      <c r="F670" s="159" t="s">
        <v>282</v>
      </c>
      <c r="G670" s="159" t="s">
        <v>282</v>
      </c>
      <c r="H670" s="159" t="s">
        <v>10507</v>
      </c>
      <c r="I670" s="159" t="s">
        <v>16146</v>
      </c>
      <c r="J670" s="212">
        <v>14</v>
      </c>
      <c r="K670" s="212">
        <v>6</v>
      </c>
      <c r="L670" s="159" t="s">
        <v>16627</v>
      </c>
      <c r="M670" s="159" t="s">
        <v>273</v>
      </c>
      <c r="N670" s="159" t="s">
        <v>790</v>
      </c>
      <c r="O670" s="161" t="s">
        <v>282</v>
      </c>
      <c r="P670" s="161" t="s">
        <v>282</v>
      </c>
      <c r="Q670" s="161" t="s">
        <v>282</v>
      </c>
      <c r="R670" s="161" t="s">
        <v>282</v>
      </c>
      <c r="S670" s="161" t="s">
        <v>10507</v>
      </c>
      <c r="T670" s="161" t="s">
        <v>16017</v>
      </c>
      <c r="U670" s="212">
        <v>14</v>
      </c>
      <c r="V670" s="159">
        <v>6</v>
      </c>
      <c r="W670" s="159" t="s">
        <v>16628</v>
      </c>
      <c r="X670" s="159" t="s">
        <v>273</v>
      </c>
      <c r="Y670" s="212" t="s">
        <v>282</v>
      </c>
      <c r="Z670" s="212" t="s">
        <v>282</v>
      </c>
      <c r="AA670" s="212" t="s">
        <v>282</v>
      </c>
      <c r="AB670" s="212" t="s">
        <v>282</v>
      </c>
      <c r="AC670" s="212" t="s">
        <v>282</v>
      </c>
      <c r="AD670" s="212" t="s">
        <v>282</v>
      </c>
      <c r="AE670" s="212" t="s">
        <v>282</v>
      </c>
      <c r="AF670" s="212" t="s">
        <v>282</v>
      </c>
      <c r="AG670" s="212" t="s">
        <v>282</v>
      </c>
      <c r="AH670" s="212" t="s">
        <v>282</v>
      </c>
      <c r="AI670" s="212" t="s">
        <v>282</v>
      </c>
      <c r="AJ670" s="212" t="s">
        <v>282</v>
      </c>
      <c r="AK670" s="212" t="s">
        <v>282</v>
      </c>
      <c r="AL670" s="212" t="s">
        <v>282</v>
      </c>
      <c r="AM670" s="212" t="s">
        <v>282</v>
      </c>
      <c r="AN670" s="212" t="s">
        <v>282</v>
      </c>
      <c r="AO670" s="212" t="s">
        <v>282</v>
      </c>
      <c r="AP670" s="212" t="s">
        <v>282</v>
      </c>
      <c r="AQ670" s="212" t="s">
        <v>282</v>
      </c>
      <c r="AR670" s="212" t="s">
        <v>282</v>
      </c>
      <c r="AS670" s="212" t="s">
        <v>282</v>
      </c>
      <c r="AT670" s="212" t="s">
        <v>282</v>
      </c>
      <c r="AU670" s="212" t="s">
        <v>282</v>
      </c>
      <c r="AV670" s="212" t="s">
        <v>282</v>
      </c>
      <c r="AW670" s="212" t="s">
        <v>282</v>
      </c>
      <c r="AX670" s="212" t="s">
        <v>282</v>
      </c>
      <c r="AY670" s="212" t="s">
        <v>282</v>
      </c>
      <c r="AZ670" s="212" t="s">
        <v>282</v>
      </c>
      <c r="BA670" s="212" t="s">
        <v>282</v>
      </c>
      <c r="BB670" s="212" t="s">
        <v>282</v>
      </c>
      <c r="BC670" s="212" t="s">
        <v>282</v>
      </c>
      <c r="BD670" s="212" t="s">
        <v>282</v>
      </c>
      <c r="BE670" s="212" t="s">
        <v>282</v>
      </c>
    </row>
    <row r="671" spans="1:57" s="212" customFormat="1" x14ac:dyDescent="0.25">
      <c r="A671" s="212" t="s">
        <v>8922</v>
      </c>
      <c r="B671" s="159" t="s">
        <v>282</v>
      </c>
      <c r="C671" s="212" t="s">
        <v>8923</v>
      </c>
      <c r="D671" s="212" t="s">
        <v>16634</v>
      </c>
      <c r="E671" s="212" t="s">
        <v>16639</v>
      </c>
      <c r="F671" s="159" t="s">
        <v>182</v>
      </c>
      <c r="G671" s="159">
        <v>16</v>
      </c>
      <c r="H671" s="159" t="s">
        <v>10581</v>
      </c>
      <c r="I671" s="159" t="s">
        <v>16633</v>
      </c>
      <c r="J671" s="212" t="s">
        <v>10699</v>
      </c>
      <c r="K671" s="212">
        <v>12</v>
      </c>
      <c r="L671" s="159" t="s">
        <v>16635</v>
      </c>
      <c r="M671" s="159" t="s">
        <v>11967</v>
      </c>
      <c r="N671" s="159" t="s">
        <v>811</v>
      </c>
      <c r="O671" s="161" t="s">
        <v>282</v>
      </c>
      <c r="P671" s="161" t="s">
        <v>16640</v>
      </c>
      <c r="Q671" s="161" t="s">
        <v>282</v>
      </c>
      <c r="R671" s="161" t="s">
        <v>282</v>
      </c>
      <c r="S671" s="161" t="s">
        <v>10507</v>
      </c>
      <c r="T671" s="159" t="s">
        <v>16632</v>
      </c>
      <c r="U671" s="159" t="s">
        <v>273</v>
      </c>
      <c r="V671" s="159">
        <v>12</v>
      </c>
      <c r="W671" s="159" t="s">
        <v>273</v>
      </c>
      <c r="X671" s="159" t="s">
        <v>273</v>
      </c>
      <c r="Y671" s="212" t="s">
        <v>282</v>
      </c>
      <c r="Z671" s="212" t="s">
        <v>282</v>
      </c>
      <c r="AA671" s="212" t="s">
        <v>282</v>
      </c>
      <c r="AB671" s="212" t="s">
        <v>282</v>
      </c>
      <c r="AC671" s="212" t="s">
        <v>282</v>
      </c>
      <c r="AD671" s="212" t="s">
        <v>282</v>
      </c>
      <c r="AE671" s="212" t="s">
        <v>282</v>
      </c>
      <c r="AF671" s="212" t="s">
        <v>282</v>
      </c>
      <c r="AG671" s="212" t="s">
        <v>282</v>
      </c>
      <c r="AH671" s="212" t="s">
        <v>282</v>
      </c>
      <c r="AI671" s="212" t="s">
        <v>282</v>
      </c>
      <c r="AJ671" s="212" t="s">
        <v>282</v>
      </c>
      <c r="AK671" s="212" t="s">
        <v>282</v>
      </c>
      <c r="AL671" s="212" t="s">
        <v>282</v>
      </c>
      <c r="AM671" s="212" t="s">
        <v>282</v>
      </c>
      <c r="AN671" s="212" t="s">
        <v>282</v>
      </c>
      <c r="AO671" s="212" t="s">
        <v>282</v>
      </c>
      <c r="AP671" s="212" t="s">
        <v>282</v>
      </c>
      <c r="AQ671" s="212" t="s">
        <v>282</v>
      </c>
      <c r="AR671" s="212" t="s">
        <v>282</v>
      </c>
      <c r="AS671" s="212" t="s">
        <v>282</v>
      </c>
      <c r="AT671" s="212" t="s">
        <v>282</v>
      </c>
      <c r="AU671" s="212" t="s">
        <v>282</v>
      </c>
      <c r="AV671" s="212" t="s">
        <v>282</v>
      </c>
      <c r="AW671" s="212" t="s">
        <v>282</v>
      </c>
      <c r="AX671" s="212" t="s">
        <v>282</v>
      </c>
      <c r="AY671" s="212" t="s">
        <v>282</v>
      </c>
      <c r="AZ671" s="212" t="s">
        <v>282</v>
      </c>
      <c r="BA671" s="212" t="s">
        <v>282</v>
      </c>
      <c r="BB671" s="212" t="s">
        <v>282</v>
      </c>
      <c r="BC671" s="212" t="s">
        <v>282</v>
      </c>
      <c r="BD671" s="212" t="s">
        <v>282</v>
      </c>
      <c r="BE671" s="212" t="s">
        <v>282</v>
      </c>
    </row>
    <row r="672" spans="1:57" s="212" customFormat="1" x14ac:dyDescent="0.25">
      <c r="A672" s="212" t="s">
        <v>8925</v>
      </c>
      <c r="B672" s="159" t="s">
        <v>16700</v>
      </c>
      <c r="C672" s="212" t="s">
        <v>266</v>
      </c>
      <c r="D672" s="212" t="s">
        <v>282</v>
      </c>
      <c r="E672" s="212" t="s">
        <v>282</v>
      </c>
      <c r="F672" s="159" t="s">
        <v>282</v>
      </c>
      <c r="G672" s="159" t="s">
        <v>282</v>
      </c>
      <c r="H672" s="159" t="s">
        <v>10507</v>
      </c>
      <c r="I672" s="159" t="s">
        <v>16696</v>
      </c>
      <c r="J672" s="159" t="s">
        <v>273</v>
      </c>
      <c r="K672" s="212">
        <v>8</v>
      </c>
      <c r="L672" s="159" t="s">
        <v>16697</v>
      </c>
      <c r="M672" s="159" t="s">
        <v>273</v>
      </c>
      <c r="N672" s="159" t="s">
        <v>246</v>
      </c>
      <c r="O672" s="161" t="s">
        <v>282</v>
      </c>
      <c r="P672" s="161" t="s">
        <v>282</v>
      </c>
      <c r="Q672" s="161" t="s">
        <v>282</v>
      </c>
      <c r="R672" s="161" t="s">
        <v>282</v>
      </c>
      <c r="S672" s="161" t="s">
        <v>10507</v>
      </c>
      <c r="T672" s="161" t="s">
        <v>16698</v>
      </c>
      <c r="U672" s="161" t="s">
        <v>273</v>
      </c>
      <c r="V672" s="159">
        <v>8</v>
      </c>
      <c r="W672" s="159" t="s">
        <v>16699</v>
      </c>
      <c r="X672" s="159" t="s">
        <v>273</v>
      </c>
      <c r="Y672" s="212" t="s">
        <v>282</v>
      </c>
      <c r="Z672" s="212" t="s">
        <v>282</v>
      </c>
      <c r="AA672" s="212" t="s">
        <v>282</v>
      </c>
      <c r="AB672" s="212" t="s">
        <v>282</v>
      </c>
      <c r="AC672" s="212" t="s">
        <v>282</v>
      </c>
      <c r="AD672" s="212" t="s">
        <v>282</v>
      </c>
      <c r="AE672" s="212" t="s">
        <v>282</v>
      </c>
      <c r="AF672" s="212" t="s">
        <v>282</v>
      </c>
      <c r="AG672" s="212" t="s">
        <v>282</v>
      </c>
      <c r="AH672" s="212" t="s">
        <v>282</v>
      </c>
      <c r="AI672" s="212" t="s">
        <v>282</v>
      </c>
      <c r="AJ672" s="212" t="s">
        <v>282</v>
      </c>
      <c r="AK672" s="212" t="s">
        <v>282</v>
      </c>
      <c r="AL672" s="212" t="s">
        <v>282</v>
      </c>
      <c r="AM672" s="212" t="s">
        <v>282</v>
      </c>
      <c r="AN672" s="212" t="s">
        <v>282</v>
      </c>
      <c r="AO672" s="212" t="s">
        <v>282</v>
      </c>
      <c r="AP672" s="212" t="s">
        <v>282</v>
      </c>
      <c r="AQ672" s="212" t="s">
        <v>282</v>
      </c>
      <c r="AR672" s="212" t="s">
        <v>282</v>
      </c>
      <c r="AS672" s="212" t="s">
        <v>282</v>
      </c>
      <c r="AT672" s="212" t="s">
        <v>282</v>
      </c>
      <c r="AU672" s="212" t="s">
        <v>282</v>
      </c>
      <c r="AV672" s="212" t="s">
        <v>282</v>
      </c>
      <c r="AW672" s="212" t="s">
        <v>282</v>
      </c>
      <c r="AX672" s="212" t="s">
        <v>282</v>
      </c>
      <c r="AY672" s="212" t="s">
        <v>282</v>
      </c>
      <c r="AZ672" s="212" t="s">
        <v>282</v>
      </c>
      <c r="BA672" s="212" t="s">
        <v>282</v>
      </c>
      <c r="BB672" s="212" t="s">
        <v>282</v>
      </c>
      <c r="BC672" s="212" t="s">
        <v>282</v>
      </c>
      <c r="BD672" s="212" t="s">
        <v>282</v>
      </c>
      <c r="BE672" s="212" t="s">
        <v>282</v>
      </c>
    </row>
    <row r="673" spans="1:57" s="212" customFormat="1" x14ac:dyDescent="0.25">
      <c r="A673" s="212" t="s">
        <v>17512</v>
      </c>
      <c r="B673" s="159" t="s">
        <v>17517</v>
      </c>
      <c r="C673" s="212" t="s">
        <v>246</v>
      </c>
      <c r="D673" s="212" t="s">
        <v>282</v>
      </c>
      <c r="E673" s="212" t="s">
        <v>282</v>
      </c>
      <c r="F673" s="159" t="s">
        <v>282</v>
      </c>
      <c r="G673" s="159" t="s">
        <v>282</v>
      </c>
      <c r="H673" s="159" t="s">
        <v>10507</v>
      </c>
      <c r="I673" s="159" t="s">
        <v>11609</v>
      </c>
      <c r="J673" s="159" t="s">
        <v>273</v>
      </c>
      <c r="K673" s="212">
        <v>6</v>
      </c>
      <c r="L673" s="159" t="s">
        <v>17515</v>
      </c>
      <c r="M673" s="159" t="s">
        <v>273</v>
      </c>
      <c r="N673" s="159" t="s">
        <v>274</v>
      </c>
      <c r="O673" s="161" t="s">
        <v>282</v>
      </c>
      <c r="P673" s="161" t="s">
        <v>282</v>
      </c>
      <c r="Q673" s="161" t="s">
        <v>282</v>
      </c>
      <c r="R673" s="161" t="s">
        <v>282</v>
      </c>
      <c r="S673" s="161" t="s">
        <v>10507</v>
      </c>
      <c r="T673" s="161" t="s">
        <v>11158</v>
      </c>
      <c r="U673" s="161" t="s">
        <v>273</v>
      </c>
      <c r="V673" s="159">
        <v>6</v>
      </c>
      <c r="W673" s="159" t="s">
        <v>17516</v>
      </c>
      <c r="X673" s="159" t="s">
        <v>273</v>
      </c>
      <c r="Y673" s="212" t="s">
        <v>282</v>
      </c>
      <c r="Z673" s="212" t="s">
        <v>282</v>
      </c>
      <c r="AA673" s="212" t="s">
        <v>282</v>
      </c>
      <c r="AB673" s="212" t="s">
        <v>282</v>
      </c>
      <c r="AC673" s="212" t="s">
        <v>282</v>
      </c>
      <c r="AD673" s="212" t="s">
        <v>282</v>
      </c>
      <c r="AE673" s="212" t="s">
        <v>282</v>
      </c>
      <c r="AF673" s="212" t="s">
        <v>282</v>
      </c>
      <c r="AG673" s="212" t="s">
        <v>282</v>
      </c>
      <c r="AH673" s="212" t="s">
        <v>282</v>
      </c>
      <c r="AI673" s="212" t="s">
        <v>282</v>
      </c>
      <c r="AJ673" s="212" t="s">
        <v>282</v>
      </c>
      <c r="AK673" s="212" t="s">
        <v>282</v>
      </c>
      <c r="AL673" s="212" t="s">
        <v>282</v>
      </c>
      <c r="AM673" s="212" t="s">
        <v>282</v>
      </c>
      <c r="AN673" s="212" t="s">
        <v>282</v>
      </c>
      <c r="AO673" s="212" t="s">
        <v>282</v>
      </c>
      <c r="AP673" s="212" t="s">
        <v>282</v>
      </c>
      <c r="AQ673" s="212" t="s">
        <v>282</v>
      </c>
      <c r="AR673" s="212" t="s">
        <v>282</v>
      </c>
      <c r="AS673" s="212" t="s">
        <v>282</v>
      </c>
      <c r="AT673" s="212" t="s">
        <v>282</v>
      </c>
      <c r="AU673" s="212" t="s">
        <v>282</v>
      </c>
      <c r="AV673" s="212" t="s">
        <v>282</v>
      </c>
      <c r="AW673" s="212" t="s">
        <v>282</v>
      </c>
      <c r="AX673" s="212" t="s">
        <v>282</v>
      </c>
      <c r="AY673" s="212" t="s">
        <v>282</v>
      </c>
      <c r="AZ673" s="212" t="s">
        <v>282</v>
      </c>
      <c r="BA673" s="212" t="s">
        <v>282</v>
      </c>
      <c r="BB673" s="212" t="s">
        <v>282</v>
      </c>
      <c r="BC673" s="212" t="s">
        <v>282</v>
      </c>
      <c r="BD673" s="212" t="s">
        <v>282</v>
      </c>
      <c r="BE673" s="212" t="s">
        <v>282</v>
      </c>
    </row>
    <row r="674" spans="1:57" s="212" customFormat="1" x14ac:dyDescent="0.25">
      <c r="A674" s="212" t="s">
        <v>8932</v>
      </c>
      <c r="B674" s="159" t="s">
        <v>16707</v>
      </c>
      <c r="C674" s="212" t="s">
        <v>17968</v>
      </c>
      <c r="D674" s="212" t="s">
        <v>282</v>
      </c>
      <c r="E674" s="212" t="s">
        <v>16706</v>
      </c>
      <c r="F674" s="159" t="s">
        <v>183</v>
      </c>
      <c r="G674" s="159" t="s">
        <v>282</v>
      </c>
      <c r="H674" s="159" t="s">
        <v>10507</v>
      </c>
      <c r="I674" s="159" t="s">
        <v>16708</v>
      </c>
      <c r="J674" s="159" t="s">
        <v>16709</v>
      </c>
      <c r="K674" s="212">
        <v>6</v>
      </c>
      <c r="L674" s="159" t="s">
        <v>16710</v>
      </c>
      <c r="M674" s="159" t="s">
        <v>15969</v>
      </c>
      <c r="N674" s="212" t="s">
        <v>17969</v>
      </c>
      <c r="O674" s="161" t="s">
        <v>282</v>
      </c>
      <c r="P674" s="161" t="s">
        <v>16711</v>
      </c>
      <c r="Q674" s="161" t="s">
        <v>183</v>
      </c>
      <c r="R674" s="161" t="s">
        <v>282</v>
      </c>
      <c r="S674" s="161" t="s">
        <v>10507</v>
      </c>
      <c r="T674" s="159" t="s">
        <v>16708</v>
      </c>
      <c r="U674" s="159" t="s">
        <v>16709</v>
      </c>
      <c r="V674" s="212">
        <v>6</v>
      </c>
      <c r="W674" s="159" t="s">
        <v>16712</v>
      </c>
      <c r="X674" s="159" t="s">
        <v>15969</v>
      </c>
      <c r="Y674" s="212" t="s">
        <v>863</v>
      </c>
      <c r="Z674" s="212" t="s">
        <v>282</v>
      </c>
      <c r="AA674" s="212" t="s">
        <v>16713</v>
      </c>
      <c r="AB674" s="212" t="s">
        <v>282</v>
      </c>
      <c r="AC674" s="212" t="s">
        <v>282</v>
      </c>
      <c r="AD674" s="212" t="s">
        <v>10507</v>
      </c>
      <c r="AE674" s="212" t="s">
        <v>16714</v>
      </c>
      <c r="AF674" s="212" t="s">
        <v>273</v>
      </c>
      <c r="AG674" s="212">
        <v>6</v>
      </c>
      <c r="AH674" s="212" t="s">
        <v>16715</v>
      </c>
      <c r="AI674" s="212" t="s">
        <v>273</v>
      </c>
      <c r="AJ674" s="212" t="s">
        <v>282</v>
      </c>
      <c r="AK674" s="212" t="s">
        <v>282</v>
      </c>
      <c r="AL674" s="212" t="s">
        <v>282</v>
      </c>
      <c r="AM674" s="212" t="s">
        <v>282</v>
      </c>
      <c r="AN674" s="212" t="s">
        <v>282</v>
      </c>
      <c r="AO674" s="212" t="s">
        <v>282</v>
      </c>
      <c r="AP674" s="212" t="s">
        <v>282</v>
      </c>
      <c r="AQ674" s="212" t="s">
        <v>282</v>
      </c>
      <c r="AR674" s="212" t="s">
        <v>282</v>
      </c>
      <c r="AS674" s="212" t="s">
        <v>282</v>
      </c>
      <c r="AT674" s="212" t="s">
        <v>282</v>
      </c>
      <c r="AU674" s="212" t="s">
        <v>282</v>
      </c>
      <c r="AV674" s="212" t="s">
        <v>282</v>
      </c>
      <c r="AW674" s="212" t="s">
        <v>282</v>
      </c>
      <c r="AX674" s="212" t="s">
        <v>282</v>
      </c>
      <c r="AY674" s="212" t="s">
        <v>282</v>
      </c>
      <c r="AZ674" s="212" t="s">
        <v>282</v>
      </c>
      <c r="BA674" s="212" t="s">
        <v>282</v>
      </c>
      <c r="BB674" s="212" t="s">
        <v>282</v>
      </c>
      <c r="BC674" s="212" t="s">
        <v>282</v>
      </c>
      <c r="BD674" s="212" t="s">
        <v>282</v>
      </c>
      <c r="BE674" s="212" t="s">
        <v>282</v>
      </c>
    </row>
    <row r="675" spans="1:57" s="212" customFormat="1" x14ac:dyDescent="0.25">
      <c r="A675" s="212" t="s">
        <v>4312</v>
      </c>
      <c r="B675" s="159" t="s">
        <v>16415</v>
      </c>
      <c r="C675" s="212" t="s">
        <v>263</v>
      </c>
      <c r="D675" s="212" t="s">
        <v>282</v>
      </c>
      <c r="E675" s="212" t="s">
        <v>282</v>
      </c>
      <c r="F675" s="159" t="s">
        <v>282</v>
      </c>
      <c r="G675" s="159" t="s">
        <v>282</v>
      </c>
      <c r="H675" s="159" t="s">
        <v>10507</v>
      </c>
      <c r="I675" s="159" t="s">
        <v>16414</v>
      </c>
      <c r="J675" s="212">
        <v>7</v>
      </c>
      <c r="K675" s="212">
        <v>6</v>
      </c>
      <c r="L675" s="159" t="s">
        <v>16416</v>
      </c>
      <c r="M675" s="159" t="s">
        <v>273</v>
      </c>
      <c r="N675" s="159" t="s">
        <v>270</v>
      </c>
      <c r="O675" s="161" t="s">
        <v>282</v>
      </c>
      <c r="P675" s="161" t="s">
        <v>282</v>
      </c>
      <c r="Q675" s="161" t="s">
        <v>282</v>
      </c>
      <c r="R675" s="161" t="s">
        <v>282</v>
      </c>
      <c r="S675" s="161" t="s">
        <v>10507</v>
      </c>
      <c r="T675" s="161" t="s">
        <v>16414</v>
      </c>
      <c r="U675" s="212">
        <v>7</v>
      </c>
      <c r="V675" s="159">
        <v>6</v>
      </c>
      <c r="W675" s="159" t="s">
        <v>16417</v>
      </c>
      <c r="X675" s="159" t="s">
        <v>273</v>
      </c>
      <c r="Y675" s="212" t="s">
        <v>282</v>
      </c>
      <c r="Z675" s="212" t="s">
        <v>282</v>
      </c>
      <c r="AA675" s="212" t="s">
        <v>282</v>
      </c>
      <c r="AB675" s="212" t="s">
        <v>282</v>
      </c>
      <c r="AC675" s="212" t="s">
        <v>282</v>
      </c>
      <c r="AD675" s="212" t="s">
        <v>282</v>
      </c>
      <c r="AE675" s="212" t="s">
        <v>282</v>
      </c>
      <c r="AF675" s="212" t="s">
        <v>282</v>
      </c>
      <c r="AG675" s="212" t="s">
        <v>282</v>
      </c>
      <c r="AH675" s="212" t="s">
        <v>282</v>
      </c>
      <c r="AI675" s="212" t="s">
        <v>282</v>
      </c>
      <c r="AJ675" s="212" t="s">
        <v>282</v>
      </c>
      <c r="AK675" s="212" t="s">
        <v>282</v>
      </c>
      <c r="AL675" s="212" t="s">
        <v>282</v>
      </c>
      <c r="AM675" s="212" t="s">
        <v>282</v>
      </c>
      <c r="AN675" s="212" t="s">
        <v>282</v>
      </c>
      <c r="AO675" s="212" t="s">
        <v>282</v>
      </c>
      <c r="AP675" s="212" t="s">
        <v>282</v>
      </c>
      <c r="AQ675" s="212" t="s">
        <v>282</v>
      </c>
      <c r="AR675" s="212" t="s">
        <v>282</v>
      </c>
      <c r="AS675" s="212" t="s">
        <v>282</v>
      </c>
      <c r="AT675" s="212" t="s">
        <v>282</v>
      </c>
      <c r="AU675" s="212" t="s">
        <v>282</v>
      </c>
      <c r="AV675" s="212" t="s">
        <v>282</v>
      </c>
      <c r="AW675" s="212" t="s">
        <v>282</v>
      </c>
      <c r="AX675" s="212" t="s">
        <v>282</v>
      </c>
      <c r="AY675" s="212" t="s">
        <v>282</v>
      </c>
      <c r="AZ675" s="212" t="s">
        <v>282</v>
      </c>
      <c r="BA675" s="212" t="s">
        <v>282</v>
      </c>
      <c r="BB675" s="212" t="s">
        <v>282</v>
      </c>
      <c r="BC675" s="212" t="s">
        <v>282</v>
      </c>
      <c r="BD675" s="212" t="s">
        <v>282</v>
      </c>
      <c r="BE675" s="212" t="s">
        <v>282</v>
      </c>
    </row>
    <row r="676" spans="1:57" x14ac:dyDescent="0.25">
      <c r="A676" t="s">
        <v>557</v>
      </c>
      <c r="B676" s="212" t="s">
        <v>12858</v>
      </c>
      <c r="C676" t="s">
        <v>266</v>
      </c>
      <c r="D676" t="s">
        <v>282</v>
      </c>
      <c r="E676" t="s">
        <v>282</v>
      </c>
      <c r="F676" s="159" t="s">
        <v>282</v>
      </c>
      <c r="G676" s="159" t="s">
        <v>282</v>
      </c>
      <c r="H676" s="159" t="s">
        <v>10507</v>
      </c>
      <c r="I676" s="159" t="s">
        <v>10580</v>
      </c>
      <c r="J676">
        <v>14</v>
      </c>
      <c r="K676">
        <v>6</v>
      </c>
      <c r="L676" s="159" t="s">
        <v>12863</v>
      </c>
      <c r="M676" s="159" t="s">
        <v>273</v>
      </c>
      <c r="N676" t="s">
        <v>263</v>
      </c>
      <c r="O676" s="161" t="s">
        <v>282</v>
      </c>
      <c r="P676" s="161" t="s">
        <v>282</v>
      </c>
      <c r="Q676" s="161" t="s">
        <v>282</v>
      </c>
      <c r="R676" s="161" t="s">
        <v>282</v>
      </c>
      <c r="S676" s="161" t="s">
        <v>10507</v>
      </c>
      <c r="T676" s="161" t="s">
        <v>4801</v>
      </c>
      <c r="U676">
        <v>14</v>
      </c>
      <c r="V676" s="159">
        <v>6</v>
      </c>
      <c r="W676" s="159" t="s">
        <v>12864</v>
      </c>
      <c r="X676" s="159" t="s">
        <v>273</v>
      </c>
      <c r="Y676" s="212" t="s">
        <v>282</v>
      </c>
      <c r="Z676" s="212" t="s">
        <v>282</v>
      </c>
      <c r="AA676" s="212" t="s">
        <v>282</v>
      </c>
      <c r="AB676" s="212" t="s">
        <v>282</v>
      </c>
      <c r="AC676" s="212" t="s">
        <v>282</v>
      </c>
      <c r="AD676" s="212" t="s">
        <v>282</v>
      </c>
      <c r="AE676" s="212" t="s">
        <v>282</v>
      </c>
      <c r="AF676" s="212" t="s">
        <v>282</v>
      </c>
      <c r="AG676" s="212" t="s">
        <v>282</v>
      </c>
      <c r="AH676" s="212" t="s">
        <v>282</v>
      </c>
      <c r="AI676" s="212" t="s">
        <v>282</v>
      </c>
      <c r="AJ676" s="212" t="s">
        <v>282</v>
      </c>
      <c r="AK676" s="212" t="s">
        <v>282</v>
      </c>
      <c r="AL676" s="212" t="s">
        <v>282</v>
      </c>
      <c r="AM676" s="212" t="s">
        <v>282</v>
      </c>
      <c r="AN676" s="212" t="s">
        <v>282</v>
      </c>
      <c r="AO676" s="212" t="s">
        <v>282</v>
      </c>
      <c r="AP676" s="212" t="s">
        <v>282</v>
      </c>
      <c r="AQ676" s="212" t="s">
        <v>282</v>
      </c>
      <c r="AR676" s="212" t="s">
        <v>282</v>
      </c>
      <c r="AS676" s="212" t="s">
        <v>282</v>
      </c>
      <c r="AT676" s="212" t="s">
        <v>282</v>
      </c>
      <c r="AU676" s="212" t="s">
        <v>282</v>
      </c>
      <c r="AV676" s="212" t="s">
        <v>282</v>
      </c>
      <c r="AW676" s="212" t="s">
        <v>282</v>
      </c>
      <c r="AX676" s="212" t="s">
        <v>282</v>
      </c>
      <c r="AY676" s="212" t="s">
        <v>282</v>
      </c>
      <c r="AZ676" s="212" t="s">
        <v>282</v>
      </c>
      <c r="BA676" s="212" t="s">
        <v>282</v>
      </c>
      <c r="BB676" s="212" t="s">
        <v>282</v>
      </c>
      <c r="BC676" s="212" t="s">
        <v>282</v>
      </c>
      <c r="BD676" s="212" t="s">
        <v>282</v>
      </c>
      <c r="BE676" s="212" t="s">
        <v>282</v>
      </c>
    </row>
    <row r="677" spans="1:57" x14ac:dyDescent="0.25">
      <c r="A677" t="s">
        <v>853</v>
      </c>
      <c r="B677" s="212" t="s">
        <v>12869</v>
      </c>
      <c r="C677" t="s">
        <v>10667</v>
      </c>
      <c r="D677" t="s">
        <v>282</v>
      </c>
      <c r="E677" t="s">
        <v>12871</v>
      </c>
      <c r="F677" s="159" t="s">
        <v>183</v>
      </c>
      <c r="G677" s="159" t="s">
        <v>282</v>
      </c>
      <c r="H677" s="159" t="s">
        <v>448</v>
      </c>
      <c r="I677" s="159" t="s">
        <v>12567</v>
      </c>
      <c r="J677" s="284" t="s">
        <v>12873</v>
      </c>
      <c r="K677">
        <v>24</v>
      </c>
      <c r="L677" s="159" t="s">
        <v>273</v>
      </c>
      <c r="M677" s="159" t="s">
        <v>10583</v>
      </c>
      <c r="N677" t="s">
        <v>863</v>
      </c>
      <c r="O677" s="161" t="s">
        <v>282</v>
      </c>
      <c r="P677" s="161" t="s">
        <v>12868</v>
      </c>
      <c r="Q677" s="161" t="s">
        <v>282</v>
      </c>
      <c r="R677" s="161" t="s">
        <v>282</v>
      </c>
      <c r="S677" s="161" t="s">
        <v>10507</v>
      </c>
      <c r="T677" s="161" t="s">
        <v>12867</v>
      </c>
      <c r="U677" s="161" t="s">
        <v>273</v>
      </c>
      <c r="V677" s="159">
        <v>24</v>
      </c>
      <c r="W677" s="159" t="s">
        <v>12879</v>
      </c>
      <c r="X677" s="159" t="s">
        <v>10735</v>
      </c>
      <c r="Y677" t="s">
        <v>12865</v>
      </c>
      <c r="Z677" t="s">
        <v>282</v>
      </c>
      <c r="AA677" s="161" t="s">
        <v>12872</v>
      </c>
      <c r="AB677" s="161" t="s">
        <v>183</v>
      </c>
      <c r="AC677" s="161" t="s">
        <v>282</v>
      </c>
      <c r="AD677" s="161" t="s">
        <v>10581</v>
      </c>
      <c r="AE677" s="161" t="s">
        <v>12870</v>
      </c>
      <c r="AF677" s="284" t="s">
        <v>273</v>
      </c>
      <c r="AG677">
        <v>24</v>
      </c>
      <c r="AH677" t="s">
        <v>12878</v>
      </c>
      <c r="AI677" t="s">
        <v>12874</v>
      </c>
      <c r="AJ677" t="s">
        <v>310</v>
      </c>
      <c r="AK677" t="s">
        <v>282</v>
      </c>
      <c r="AL677" t="s">
        <v>12882</v>
      </c>
      <c r="AM677" t="s">
        <v>282</v>
      </c>
      <c r="AN677" t="s">
        <v>282</v>
      </c>
      <c r="AO677" t="s">
        <v>282</v>
      </c>
      <c r="AP677" t="s">
        <v>282</v>
      </c>
      <c r="AQ677" t="s">
        <v>282</v>
      </c>
      <c r="AR677">
        <v>24</v>
      </c>
      <c r="AS677" t="s">
        <v>282</v>
      </c>
      <c r="AT677" t="s">
        <v>10735</v>
      </c>
      <c r="AU677" s="212" t="s">
        <v>282</v>
      </c>
      <c r="AV677" s="212" t="s">
        <v>282</v>
      </c>
      <c r="AW677" s="212" t="s">
        <v>282</v>
      </c>
      <c r="AX677" s="212" t="s">
        <v>282</v>
      </c>
      <c r="AY677" s="212" t="s">
        <v>282</v>
      </c>
      <c r="AZ677" s="212" t="s">
        <v>282</v>
      </c>
      <c r="BA677" s="212" t="s">
        <v>282</v>
      </c>
      <c r="BB677" s="212" t="s">
        <v>282</v>
      </c>
      <c r="BC677" s="212" t="s">
        <v>282</v>
      </c>
      <c r="BD677" s="212" t="s">
        <v>282</v>
      </c>
      <c r="BE677" s="212" t="s">
        <v>282</v>
      </c>
    </row>
  </sheetData>
  <autoFilter ref="A1:BE677"/>
  <sortState ref="A3:BE561">
    <sortCondition ref="A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6"/>
  <sheetViews>
    <sheetView topLeftCell="AS1" workbookViewId="0">
      <selection activeCell="AZ4" sqref="AZ4"/>
    </sheetView>
  </sheetViews>
  <sheetFormatPr defaultColWidth="9.140625" defaultRowHeight="15" x14ac:dyDescent="0.25"/>
  <cols>
    <col min="1" max="1" width="22.7109375" style="148" customWidth="1"/>
    <col min="2" max="2" width="40" style="148" customWidth="1"/>
    <col min="3" max="3" width="36.28515625" style="148" customWidth="1"/>
    <col min="4" max="4" width="52.85546875" style="148" customWidth="1"/>
    <col min="5" max="5" width="49" style="148" customWidth="1"/>
    <col min="6" max="6" width="25" style="148" bestFit="1" customWidth="1"/>
    <col min="7" max="7" width="21.140625" style="148" bestFit="1" customWidth="1"/>
    <col min="8" max="8" width="32.5703125" style="148" customWidth="1"/>
    <col min="9" max="9" width="41.140625" style="148" customWidth="1"/>
    <col min="10" max="10" width="34.7109375" style="148" bestFit="1" customWidth="1"/>
    <col min="11" max="11" width="39.42578125" style="148" bestFit="1" customWidth="1"/>
    <col min="12" max="12" width="52.7109375" style="148" bestFit="1" customWidth="1"/>
    <col min="13" max="13" width="49.7109375" style="148" bestFit="1" customWidth="1"/>
    <col min="14" max="15" width="50.42578125" style="148" bestFit="1" customWidth="1"/>
    <col min="16" max="16" width="11.28515625" style="148" customWidth="1"/>
    <col min="17" max="17" width="13.7109375" style="148" bestFit="1" customWidth="1"/>
    <col min="18" max="18" width="11.7109375" style="148" bestFit="1" customWidth="1"/>
    <col min="19" max="21" width="27.140625" style="148" customWidth="1"/>
    <col min="22" max="23" width="21.28515625" style="148" customWidth="1"/>
    <col min="24" max="24" width="17.85546875" style="148" customWidth="1"/>
    <col min="25" max="26" width="20.7109375" style="148" customWidth="1"/>
    <col min="27" max="27" width="18.42578125" style="148" customWidth="1"/>
    <col min="28" max="29" width="24.42578125" style="148" customWidth="1"/>
    <col min="30" max="32" width="24.5703125" style="148" customWidth="1"/>
    <col min="33" max="35" width="9.140625" style="148"/>
    <col min="36" max="36" width="15.42578125" style="148" customWidth="1"/>
    <col min="37" max="16384" width="9.140625" style="148"/>
  </cols>
  <sheetData>
    <row r="1" spans="1:64" x14ac:dyDescent="0.25">
      <c r="A1" s="148" t="s">
        <v>678</v>
      </c>
      <c r="B1" s="74" t="s">
        <v>10962</v>
      </c>
      <c r="C1" s="74" t="s">
        <v>10963</v>
      </c>
      <c r="D1" s="74" t="s">
        <v>10964</v>
      </c>
      <c r="E1" s="74" t="s">
        <v>10965</v>
      </c>
      <c r="F1" s="74" t="s">
        <v>4798</v>
      </c>
      <c r="G1" s="74" t="s">
        <v>4797</v>
      </c>
      <c r="H1" s="74" t="s">
        <v>10460</v>
      </c>
      <c r="I1" s="74" t="s">
        <v>10461</v>
      </c>
      <c r="J1" s="74" t="s">
        <v>10462</v>
      </c>
      <c r="K1" s="74" t="s">
        <v>677</v>
      </c>
      <c r="L1" s="74" t="s">
        <v>676</v>
      </c>
      <c r="M1" s="74" t="s">
        <v>10463</v>
      </c>
      <c r="N1" s="74" t="s">
        <v>10464</v>
      </c>
      <c r="O1" s="74" t="s">
        <v>10465</v>
      </c>
      <c r="P1" s="74" t="s">
        <v>9023</v>
      </c>
      <c r="Q1" s="74" t="s">
        <v>2378</v>
      </c>
      <c r="R1" s="74" t="s">
        <v>10467</v>
      </c>
      <c r="S1" s="74" t="s">
        <v>266</v>
      </c>
      <c r="T1" s="74" t="s">
        <v>274</v>
      </c>
      <c r="U1" s="74" t="s">
        <v>811</v>
      </c>
      <c r="V1" s="74" t="s">
        <v>405</v>
      </c>
      <c r="W1" s="74" t="s">
        <v>12966</v>
      </c>
      <c r="X1" s="74" t="s">
        <v>10468</v>
      </c>
      <c r="Y1" s="74" t="s">
        <v>10469</v>
      </c>
      <c r="Z1" s="74" t="s">
        <v>10476</v>
      </c>
      <c r="AA1" s="74" t="s">
        <v>10262</v>
      </c>
      <c r="AB1" s="74" t="s">
        <v>11888</v>
      </c>
      <c r="AC1" s="74" t="s">
        <v>11889</v>
      </c>
      <c r="AD1" s="74" t="s">
        <v>12205</v>
      </c>
      <c r="AE1" s="74" t="s">
        <v>16460</v>
      </c>
      <c r="AF1" s="74" t="s">
        <v>5126</v>
      </c>
      <c r="AG1" s="74" t="s">
        <v>310</v>
      </c>
      <c r="AH1" s="74" t="s">
        <v>11325</v>
      </c>
      <c r="AI1" s="74" t="s">
        <v>636</v>
      </c>
      <c r="AJ1" s="74" t="s">
        <v>306</v>
      </c>
      <c r="AK1" s="74" t="s">
        <v>247</v>
      </c>
      <c r="AL1" s="74" t="s">
        <v>682</v>
      </c>
      <c r="AM1" s="74" t="s">
        <v>7035</v>
      </c>
      <c r="AN1" s="74" t="s">
        <v>17828</v>
      </c>
      <c r="AO1" s="74" t="s">
        <v>17829</v>
      </c>
      <c r="AP1" s="74" t="s">
        <v>12188</v>
      </c>
      <c r="AQ1" s="74" t="s">
        <v>17830</v>
      </c>
      <c r="AR1" s="74" t="s">
        <v>17831</v>
      </c>
      <c r="AS1" s="74" t="s">
        <v>17832</v>
      </c>
      <c r="AT1" s="74" t="s">
        <v>12189</v>
      </c>
      <c r="AU1" s="74" t="s">
        <v>17833</v>
      </c>
      <c r="AV1" s="74" t="s">
        <v>17834</v>
      </c>
      <c r="AW1" s="74" t="s">
        <v>12190</v>
      </c>
      <c r="AX1" s="74" t="s">
        <v>17835</v>
      </c>
      <c r="AY1" s="74" t="s">
        <v>17836</v>
      </c>
      <c r="AZ1" s="74" t="s">
        <v>17837</v>
      </c>
      <c r="BA1" s="74" t="s">
        <v>17838</v>
      </c>
      <c r="BB1" s="74" t="s">
        <v>17839</v>
      </c>
      <c r="BC1" s="74" t="s">
        <v>17840</v>
      </c>
      <c r="BD1" s="74" t="s">
        <v>10103</v>
      </c>
      <c r="BE1" s="74" t="s">
        <v>13079</v>
      </c>
      <c r="BF1" s="74" t="s">
        <v>17845</v>
      </c>
      <c r="BG1" s="74" t="s">
        <v>12913</v>
      </c>
      <c r="BH1" s="306" t="s">
        <v>17841</v>
      </c>
      <c r="BI1" s="74" t="s">
        <v>17842</v>
      </c>
      <c r="BJ1" s="74" t="s">
        <v>17843</v>
      </c>
      <c r="BK1" s="74" t="s">
        <v>17844</v>
      </c>
      <c r="BL1" s="74" t="s">
        <v>16589</v>
      </c>
    </row>
    <row r="2" spans="1:64" x14ac:dyDescent="0.25">
      <c r="A2" s="148" t="s">
        <v>675</v>
      </c>
      <c r="B2" s="148" t="s">
        <v>10458</v>
      </c>
      <c r="C2" s="148" t="s">
        <v>672</v>
      </c>
      <c r="D2" s="148" t="s">
        <v>763</v>
      </c>
      <c r="E2" s="148" t="s">
        <v>770</v>
      </c>
      <c r="F2" s="148" t="s">
        <v>4798</v>
      </c>
      <c r="G2" s="148" t="s">
        <v>4797</v>
      </c>
      <c r="H2" s="148" t="s">
        <v>10937</v>
      </c>
      <c r="I2" s="148" t="s">
        <v>10461</v>
      </c>
      <c r="J2" s="148" t="s">
        <v>669</v>
      </c>
      <c r="K2" s="148" t="s">
        <v>680</v>
      </c>
      <c r="L2" s="148" t="s">
        <v>681</v>
      </c>
      <c r="M2" s="148" t="s">
        <v>898</v>
      </c>
      <c r="N2" s="156" t="s">
        <v>679</v>
      </c>
      <c r="O2" s="156" t="s">
        <v>773</v>
      </c>
      <c r="P2" s="156" t="s">
        <v>257</v>
      </c>
      <c r="Q2" s="156" t="s">
        <v>263</v>
      </c>
      <c r="R2" s="156" t="s">
        <v>272</v>
      </c>
      <c r="S2" s="156" t="s">
        <v>266</v>
      </c>
      <c r="T2" s="148" t="s">
        <v>274</v>
      </c>
      <c r="U2" s="156" t="s">
        <v>811</v>
      </c>
      <c r="V2" s="156" t="s">
        <v>17960</v>
      </c>
      <c r="W2" s="156" t="s">
        <v>12966</v>
      </c>
      <c r="X2" s="156" t="s">
        <v>10470</v>
      </c>
      <c r="Y2" s="156" t="s">
        <v>10474</v>
      </c>
      <c r="Z2" s="156" t="s">
        <v>10476</v>
      </c>
      <c r="AA2" s="156" t="s">
        <v>7062</v>
      </c>
      <c r="AB2" s="148" t="s">
        <v>11890</v>
      </c>
      <c r="AC2" s="148" t="s">
        <v>9093</v>
      </c>
      <c r="AD2" s="148" t="s">
        <v>12206</v>
      </c>
      <c r="AE2" s="148" t="s">
        <v>16461</v>
      </c>
      <c r="AF2" s="148" t="s">
        <v>5126</v>
      </c>
      <c r="AG2" s="148" t="s">
        <v>310</v>
      </c>
      <c r="AH2" s="148" t="s">
        <v>11325</v>
      </c>
      <c r="AI2" s="148" t="s">
        <v>636</v>
      </c>
      <c r="AJ2" s="148" t="s">
        <v>306</v>
      </c>
      <c r="AK2" s="148" t="s">
        <v>790</v>
      </c>
      <c r="AL2" s="148" t="s">
        <v>682</v>
      </c>
      <c r="AM2" s="148" t="s">
        <v>17961</v>
      </c>
      <c r="AN2" s="148" t="s">
        <v>16574</v>
      </c>
      <c r="AO2" s="211" t="s">
        <v>4490</v>
      </c>
      <c r="AP2" s="148" t="s">
        <v>12187</v>
      </c>
      <c r="AQ2" s="148" t="s">
        <v>774</v>
      </c>
      <c r="AR2" s="211" t="s">
        <v>4799</v>
      </c>
      <c r="AS2" s="148" t="s">
        <v>899</v>
      </c>
      <c r="AT2" s="148" t="s">
        <v>10691</v>
      </c>
      <c r="AU2" s="148" t="s">
        <v>14936</v>
      </c>
      <c r="AV2" s="148" t="s">
        <v>10938</v>
      </c>
      <c r="AW2" s="148" t="s">
        <v>10939</v>
      </c>
      <c r="AX2" s="156" t="s">
        <v>4772</v>
      </c>
      <c r="AY2" s="156" t="s">
        <v>866</v>
      </c>
      <c r="AZ2" s="148" t="s">
        <v>14945</v>
      </c>
      <c r="BA2" s="148" t="s">
        <v>10710</v>
      </c>
      <c r="BB2" s="156" t="s">
        <v>12137</v>
      </c>
      <c r="BC2" s="156" t="s">
        <v>15497</v>
      </c>
      <c r="BD2" s="156" t="s">
        <v>17959</v>
      </c>
      <c r="BE2" s="212" t="s">
        <v>17963</v>
      </c>
      <c r="BF2" s="156" t="s">
        <v>11234</v>
      </c>
      <c r="BG2" s="156" t="s">
        <v>12914</v>
      </c>
      <c r="BH2" s="292" t="s">
        <v>7046</v>
      </c>
      <c r="BI2" s="161" t="s">
        <v>6916</v>
      </c>
      <c r="BJ2" s="148" t="s">
        <v>7059</v>
      </c>
      <c r="BK2" s="148" t="s">
        <v>16575</v>
      </c>
      <c r="BL2" s="148" t="s">
        <v>16576</v>
      </c>
    </row>
    <row r="3" spans="1:64" x14ac:dyDescent="0.25">
      <c r="B3" s="148" t="s">
        <v>10459</v>
      </c>
      <c r="C3" s="148" t="s">
        <v>13394</v>
      </c>
      <c r="D3" s="148" t="s">
        <v>10667</v>
      </c>
      <c r="E3" s="148" t="s">
        <v>10668</v>
      </c>
      <c r="I3" s="148" t="s">
        <v>10466</v>
      </c>
      <c r="K3" s="148" t="s">
        <v>4698</v>
      </c>
      <c r="L3" s="148" t="s">
        <v>12307</v>
      </c>
      <c r="N3" s="148" t="s">
        <v>13808</v>
      </c>
      <c r="P3" s="148" t="s">
        <v>261</v>
      </c>
      <c r="Q3" s="148" t="s">
        <v>845</v>
      </c>
      <c r="R3" s="148" t="s">
        <v>258</v>
      </c>
      <c r="V3" s="148" t="s">
        <v>13647</v>
      </c>
      <c r="X3" s="156" t="s">
        <v>10471</v>
      </c>
      <c r="Y3" s="156" t="s">
        <v>10475</v>
      </c>
      <c r="Z3" s="156"/>
      <c r="AC3" s="148" t="s">
        <v>13006</v>
      </c>
      <c r="AG3" s="148" t="s">
        <v>671</v>
      </c>
      <c r="AM3" s="148" t="s">
        <v>17962</v>
      </c>
      <c r="AN3" s="148" t="s">
        <v>11460</v>
      </c>
      <c r="AO3" s="148" t="s">
        <v>14278</v>
      </c>
      <c r="AP3" s="148" t="s">
        <v>14935</v>
      </c>
      <c r="AQ3" s="148" t="s">
        <v>14597</v>
      </c>
      <c r="AU3" s="148" t="s">
        <v>10690</v>
      </c>
      <c r="AV3" s="148" t="s">
        <v>11828</v>
      </c>
      <c r="AX3" s="156" t="s">
        <v>11342</v>
      </c>
      <c r="AY3" s="156" t="s">
        <v>12750</v>
      </c>
      <c r="BA3" s="148" t="s">
        <v>14286</v>
      </c>
      <c r="BB3" s="148" t="s">
        <v>11400</v>
      </c>
      <c r="BD3" s="156" t="s">
        <v>17964</v>
      </c>
      <c r="BJ3" s="148" t="s">
        <v>15334</v>
      </c>
    </row>
    <row r="4" spans="1:64" x14ac:dyDescent="0.25">
      <c r="D4" s="148" t="s">
        <v>764</v>
      </c>
      <c r="E4" s="148" t="s">
        <v>4796</v>
      </c>
      <c r="K4" s="148" t="s">
        <v>673</v>
      </c>
      <c r="L4" s="148" t="s">
        <v>670</v>
      </c>
      <c r="P4" s="148" t="s">
        <v>256</v>
      </c>
      <c r="Q4" s="148" t="s">
        <v>252</v>
      </c>
      <c r="V4" s="148" t="s">
        <v>17966</v>
      </c>
      <c r="X4" s="156" t="s">
        <v>10472</v>
      </c>
      <c r="Y4" s="156"/>
      <c r="Z4" s="156"/>
      <c r="AC4" s="148" t="s">
        <v>14274</v>
      </c>
      <c r="AM4" s="148" t="s">
        <v>17967</v>
      </c>
      <c r="AO4" s="148" t="s">
        <v>11432</v>
      </c>
      <c r="AQ4" s="159" t="s">
        <v>8923</v>
      </c>
      <c r="AU4" s="148" t="s">
        <v>14279</v>
      </c>
      <c r="AV4" s="148" t="s">
        <v>11461</v>
      </c>
      <c r="BA4" s="156" t="s">
        <v>14287</v>
      </c>
      <c r="BD4" s="148" t="s">
        <v>17965</v>
      </c>
    </row>
    <row r="5" spans="1:64" x14ac:dyDescent="0.25">
      <c r="D5" s="148" t="s">
        <v>17015</v>
      </c>
      <c r="E5" s="148" t="s">
        <v>772</v>
      </c>
      <c r="K5" s="148" t="s">
        <v>12595</v>
      </c>
      <c r="L5" s="148" t="s">
        <v>12519</v>
      </c>
      <c r="P5" s="148" t="s">
        <v>255</v>
      </c>
      <c r="Q5" s="148" t="s">
        <v>302</v>
      </c>
      <c r="X5" s="156" t="s">
        <v>10473</v>
      </c>
      <c r="Y5" s="156"/>
      <c r="Z5" s="156"/>
      <c r="AC5" s="148" t="s">
        <v>15812</v>
      </c>
      <c r="AO5" s="148" t="s">
        <v>12186</v>
      </c>
      <c r="BD5" s="148" t="s">
        <v>17968</v>
      </c>
    </row>
    <row r="6" spans="1:64" x14ac:dyDescent="0.25">
      <c r="E6" s="148" t="s">
        <v>9642</v>
      </c>
      <c r="K6" s="148" t="s">
        <v>8597</v>
      </c>
      <c r="L6" s="148" t="s">
        <v>4423</v>
      </c>
      <c r="P6" s="148" t="s">
        <v>246</v>
      </c>
      <c r="Q6" s="148" t="s">
        <v>270</v>
      </c>
      <c r="AO6" s="148" t="s">
        <v>14109</v>
      </c>
      <c r="BD6" s="156" t="s">
        <v>17969</v>
      </c>
    </row>
    <row r="7" spans="1:64" x14ac:dyDescent="0.25">
      <c r="K7" s="148" t="s">
        <v>10759</v>
      </c>
      <c r="L7" s="148" t="s">
        <v>4496</v>
      </c>
      <c r="P7" s="148" t="s">
        <v>863</v>
      </c>
      <c r="Q7" s="148" t="s">
        <v>864</v>
      </c>
      <c r="AO7" s="148" t="s">
        <v>14708</v>
      </c>
    </row>
    <row r="8" spans="1:64" x14ac:dyDescent="0.25">
      <c r="K8" s="148" t="s">
        <v>14518</v>
      </c>
      <c r="L8" s="148" t="s">
        <v>889</v>
      </c>
      <c r="AO8" s="148" t="s">
        <v>865</v>
      </c>
    </row>
    <row r="9" spans="1:64" x14ac:dyDescent="0.25">
      <c r="K9" s="148" t="s">
        <v>4417</v>
      </c>
      <c r="L9" s="148" t="s">
        <v>11507</v>
      </c>
      <c r="AO9" s="148" t="s">
        <v>12865</v>
      </c>
    </row>
    <row r="10" spans="1:64" x14ac:dyDescent="0.25">
      <c r="K10" s="148" t="s">
        <v>4504</v>
      </c>
      <c r="L10" s="148" t="s">
        <v>11707</v>
      </c>
      <c r="AO10" s="148" t="s">
        <v>10670</v>
      </c>
    </row>
    <row r="11" spans="1:64" x14ac:dyDescent="0.25">
      <c r="K11" s="148" t="s">
        <v>11508</v>
      </c>
      <c r="L11" s="148" t="s">
        <v>12625</v>
      </c>
      <c r="AO11" s="148" t="s">
        <v>10212</v>
      </c>
    </row>
    <row r="12" spans="1:64" x14ac:dyDescent="0.25">
      <c r="K12" s="148" t="s">
        <v>9521</v>
      </c>
      <c r="L12" s="148" t="s">
        <v>8002</v>
      </c>
      <c r="AO12" s="148" t="s">
        <v>10669</v>
      </c>
    </row>
    <row r="13" spans="1:64" x14ac:dyDescent="0.25">
      <c r="K13" s="148" t="s">
        <v>17674</v>
      </c>
      <c r="L13" s="148" t="s">
        <v>8003</v>
      </c>
      <c r="AO13" s="148" t="s">
        <v>4518</v>
      </c>
    </row>
    <row r="14" spans="1:64" x14ac:dyDescent="0.25">
      <c r="K14" s="148" t="s">
        <v>5127</v>
      </c>
      <c r="L14" s="148" t="s">
        <v>17103</v>
      </c>
    </row>
    <row r="15" spans="1:64" x14ac:dyDescent="0.25">
      <c r="K15" s="148" t="s">
        <v>4639</v>
      </c>
    </row>
    <row r="16" spans="1:64" x14ac:dyDescent="0.25">
      <c r="K16" s="148" t="s">
        <v>15418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T686"/>
  <sheetViews>
    <sheetView zoomScaleNormal="100" workbookViewId="0">
      <pane xSplit="1" ySplit="4" topLeftCell="B5" activePane="bottomRight" state="frozen"/>
      <selection pane="topRight" activeCell="B1" sqref="B1"/>
      <selection pane="bottomLeft" activeCell="A5" sqref="A5"/>
      <selection pane="bottomRight" activeCell="A5" sqref="A5"/>
    </sheetView>
  </sheetViews>
  <sheetFormatPr defaultColWidth="9.140625" defaultRowHeight="15" x14ac:dyDescent="0.25"/>
  <cols>
    <col min="1" max="1" width="26.42578125" style="66" customWidth="1"/>
    <col min="2" max="2" width="20.7109375" style="66" customWidth="1"/>
    <col min="3" max="3" width="14" style="66" customWidth="1"/>
    <col min="4" max="4" width="12.7109375" style="66" customWidth="1"/>
    <col min="5" max="6" width="9.140625" style="66"/>
    <col min="7" max="7" width="21.5703125" style="66" customWidth="1"/>
    <col min="8" max="8" width="12.140625" style="66" customWidth="1"/>
    <col min="9" max="12" width="9.140625" style="66"/>
    <col min="13" max="13" width="11.5703125" style="66" customWidth="1"/>
    <col min="14" max="14" width="12.7109375" style="66" customWidth="1"/>
    <col min="15" max="20" width="9.140625" style="66"/>
    <col min="21" max="21" width="12.7109375" style="66" customWidth="1"/>
    <col min="22" max="23" width="13.28515625" style="66" customWidth="1"/>
    <col min="24" max="24" width="11.28515625" style="66" customWidth="1"/>
    <col min="25" max="26" width="10.5703125" style="66" customWidth="1"/>
    <col min="27" max="40" width="9.140625" style="66"/>
    <col min="41" max="41" width="42.140625" style="66" customWidth="1"/>
    <col min="42" max="42" width="18.5703125" style="66" customWidth="1"/>
    <col min="43" max="50" width="9.140625" style="66"/>
    <col min="51" max="51" width="10.7109375" style="66" customWidth="1"/>
    <col min="52" max="52" width="11.5703125" style="66" customWidth="1"/>
    <col min="53" max="74" width="9.140625" style="66"/>
    <col min="75" max="75" width="10.28515625" style="66" customWidth="1"/>
    <col min="76" max="76" width="10.5703125" style="66" customWidth="1"/>
    <col min="77" max="80" width="9.140625" style="66"/>
    <col min="81" max="81" width="12.28515625" style="66" customWidth="1"/>
    <col min="82" max="82" width="12.5703125" style="66" customWidth="1"/>
    <col min="83" max="84" width="9.140625" style="66"/>
    <col min="85" max="85" width="11.7109375" style="66" customWidth="1"/>
    <col min="86" max="86" width="12.5703125" style="66" customWidth="1"/>
    <col min="87" max="87" width="9.140625" style="66"/>
    <col min="88" max="88" width="11.140625" style="66" customWidth="1"/>
    <col min="89" max="89" width="15.5703125" style="66" customWidth="1"/>
    <col min="90" max="91" width="12.85546875" style="66" customWidth="1"/>
    <col min="92" max="92" width="15" style="66" customWidth="1"/>
    <col min="93" max="94" width="12.5703125" style="66" customWidth="1"/>
    <col min="95" max="95" width="13.5703125" style="66" customWidth="1"/>
    <col min="96" max="97" width="15.5703125" style="66" customWidth="1"/>
    <col min="98" max="98" width="15.85546875" style="66" customWidth="1"/>
    <col min="99" max="100" width="13.140625" style="66" customWidth="1"/>
    <col min="101" max="16384" width="9.140625" style="66"/>
  </cols>
  <sheetData>
    <row r="1" spans="1:176" s="212" customFormat="1" ht="36.75" customHeight="1" x14ac:dyDescent="0.25">
      <c r="A1" s="39"/>
      <c r="B1" s="43"/>
      <c r="C1" s="414" t="s">
        <v>379</v>
      </c>
      <c r="D1" s="414" t="s">
        <v>796</v>
      </c>
      <c r="E1" s="40"/>
      <c r="F1" s="41"/>
      <c r="G1" s="417" t="s">
        <v>188</v>
      </c>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9" t="s">
        <v>230</v>
      </c>
      <c r="AP1" s="420"/>
      <c r="AQ1" s="420"/>
      <c r="AR1" s="420"/>
      <c r="AS1" s="420"/>
      <c r="AT1" s="420"/>
      <c r="AU1" s="420"/>
      <c r="AV1" s="420"/>
      <c r="AW1" s="420"/>
      <c r="AX1" s="420"/>
      <c r="AY1" s="420"/>
      <c r="AZ1" s="420"/>
      <c r="BA1" s="420"/>
      <c r="BB1" s="420"/>
      <c r="BC1" s="420"/>
      <c r="BD1" s="420"/>
      <c r="BE1" s="420"/>
      <c r="BF1" s="420"/>
      <c r="BG1" s="420"/>
      <c r="BH1" s="420"/>
      <c r="BI1" s="420"/>
      <c r="BJ1" s="420"/>
      <c r="BK1" s="420"/>
      <c r="BL1" s="420"/>
      <c r="BM1" s="420"/>
      <c r="BN1" s="420"/>
      <c r="BO1" s="420"/>
      <c r="BP1" s="420"/>
      <c r="BQ1" s="420"/>
      <c r="BR1" s="420"/>
      <c r="BS1" s="420"/>
      <c r="BT1" s="420"/>
      <c r="BU1" s="420"/>
      <c r="BV1" s="420"/>
      <c r="BW1" s="421" t="s">
        <v>231</v>
      </c>
      <c r="BX1" s="422"/>
      <c r="BY1" s="422"/>
      <c r="BZ1" s="422"/>
      <c r="CA1" s="422"/>
      <c r="CB1" s="422"/>
      <c r="CC1" s="422"/>
      <c r="CD1" s="422"/>
      <c r="CE1" s="422"/>
      <c r="CF1" s="422"/>
      <c r="CG1" s="422"/>
      <c r="CH1" s="422"/>
      <c r="CI1" s="422"/>
      <c r="CJ1" s="422"/>
      <c r="CK1" s="422"/>
      <c r="CL1" s="422"/>
      <c r="CM1" s="422"/>
      <c r="CN1" s="422"/>
      <c r="CO1" s="422"/>
      <c r="CP1" s="422"/>
      <c r="CQ1" s="422"/>
      <c r="CR1" s="422"/>
      <c r="CS1" s="422"/>
      <c r="CT1" s="422"/>
      <c r="CU1" s="422"/>
      <c r="CV1" s="422"/>
      <c r="CW1" s="422"/>
      <c r="CX1" s="422"/>
      <c r="CY1" s="422"/>
      <c r="CZ1" s="422"/>
      <c r="DA1" s="422"/>
      <c r="DB1" s="422"/>
      <c r="DC1" s="422"/>
      <c r="DD1" s="423"/>
      <c r="DE1" s="424" t="s">
        <v>279</v>
      </c>
      <c r="DF1" s="425"/>
      <c r="DG1" s="425"/>
      <c r="DH1" s="425"/>
      <c r="DI1" s="425"/>
      <c r="DJ1" s="425"/>
      <c r="DK1" s="425"/>
      <c r="DL1" s="425"/>
      <c r="DM1" s="425"/>
      <c r="DN1" s="425"/>
      <c r="DO1" s="425"/>
      <c r="DP1" s="425"/>
      <c r="DQ1" s="425"/>
      <c r="DR1" s="425"/>
      <c r="DS1" s="425"/>
      <c r="DT1" s="425"/>
      <c r="DU1" s="425"/>
      <c r="DV1" s="425"/>
      <c r="DW1" s="425"/>
      <c r="DX1" s="425"/>
      <c r="DY1" s="425"/>
      <c r="DZ1" s="425"/>
      <c r="EA1" s="425"/>
      <c r="EB1" s="425"/>
      <c r="EC1" s="425"/>
      <c r="ED1" s="425"/>
      <c r="EE1" s="425"/>
      <c r="EF1" s="425"/>
      <c r="EG1" s="425"/>
      <c r="EH1" s="425"/>
      <c r="EI1" s="425"/>
      <c r="EJ1" s="425"/>
      <c r="EK1" s="425"/>
      <c r="EL1" s="426"/>
      <c r="EM1" s="411" t="s">
        <v>280</v>
      </c>
      <c r="EN1" s="412"/>
      <c r="EO1" s="412"/>
      <c r="EP1" s="412"/>
      <c r="EQ1" s="412"/>
      <c r="ER1" s="412"/>
      <c r="ES1" s="412"/>
      <c r="ET1" s="412"/>
      <c r="EU1" s="412"/>
      <c r="EV1" s="412"/>
      <c r="EW1" s="412"/>
      <c r="EX1" s="412"/>
      <c r="EY1" s="412"/>
      <c r="EZ1" s="412"/>
      <c r="FA1" s="412"/>
      <c r="FB1" s="412"/>
      <c r="FC1" s="412"/>
      <c r="FD1" s="412"/>
      <c r="FE1" s="412"/>
      <c r="FF1" s="412"/>
      <c r="FG1" s="412"/>
      <c r="FH1" s="412"/>
      <c r="FI1" s="412"/>
      <c r="FJ1" s="412"/>
      <c r="FK1" s="412"/>
      <c r="FL1" s="412"/>
      <c r="FM1" s="412"/>
      <c r="FN1" s="412"/>
      <c r="FO1" s="412"/>
      <c r="FP1" s="412"/>
      <c r="FQ1" s="412"/>
      <c r="FR1" s="412"/>
      <c r="FS1" s="412"/>
      <c r="FT1" s="413"/>
    </row>
    <row r="2" spans="1:176" s="212" customFormat="1" ht="21.75" customHeight="1" x14ac:dyDescent="0.25">
      <c r="A2" s="42"/>
      <c r="B2" s="43"/>
      <c r="C2" s="415"/>
      <c r="D2" s="415"/>
      <c r="E2" s="43"/>
      <c r="F2" s="44"/>
      <c r="G2" s="432" t="s">
        <v>1</v>
      </c>
      <c r="H2" s="433"/>
      <c r="I2" s="436" t="s">
        <v>4</v>
      </c>
      <c r="J2" s="436"/>
      <c r="K2" s="437" t="s">
        <v>215</v>
      </c>
      <c r="L2" s="438"/>
      <c r="M2" s="438"/>
      <c r="N2" s="438"/>
      <c r="O2" s="438"/>
      <c r="P2" s="438"/>
      <c r="Q2" s="438"/>
      <c r="R2" s="439"/>
      <c r="S2" s="341" t="s">
        <v>211</v>
      </c>
      <c r="T2" s="342"/>
      <c r="U2" s="342"/>
      <c r="V2" s="342"/>
      <c r="W2" s="342"/>
      <c r="X2" s="342"/>
      <c r="Y2" s="342"/>
      <c r="Z2" s="342"/>
      <c r="AA2" s="342"/>
      <c r="AB2" s="342"/>
      <c r="AC2" s="342"/>
      <c r="AD2" s="342"/>
      <c r="AE2" s="342"/>
      <c r="AF2" s="342"/>
      <c r="AG2" s="342"/>
      <c r="AH2" s="342"/>
      <c r="AI2" s="342"/>
      <c r="AJ2" s="342"/>
      <c r="AK2" s="342"/>
      <c r="AL2" s="343"/>
      <c r="AM2" s="437" t="s">
        <v>216</v>
      </c>
      <c r="AN2" s="439"/>
      <c r="AO2" s="396" t="s">
        <v>1</v>
      </c>
      <c r="AP2" s="397"/>
      <c r="AQ2" s="356" t="s">
        <v>4</v>
      </c>
      <c r="AR2" s="356"/>
      <c r="AS2" s="357" t="s">
        <v>215</v>
      </c>
      <c r="AT2" s="358"/>
      <c r="AU2" s="358"/>
      <c r="AV2" s="358"/>
      <c r="AW2" s="358"/>
      <c r="AX2" s="358"/>
      <c r="AY2" s="358"/>
      <c r="AZ2" s="359"/>
      <c r="BA2" s="167"/>
      <c r="BB2" s="358" t="s">
        <v>211</v>
      </c>
      <c r="BC2" s="358"/>
      <c r="BD2" s="358"/>
      <c r="BE2" s="358"/>
      <c r="BF2" s="358"/>
      <c r="BG2" s="358"/>
      <c r="BH2" s="358"/>
      <c r="BI2" s="358"/>
      <c r="BJ2" s="358"/>
      <c r="BK2" s="358"/>
      <c r="BL2" s="358"/>
      <c r="BM2" s="358"/>
      <c r="BN2" s="358"/>
      <c r="BO2" s="358"/>
      <c r="BP2" s="358"/>
      <c r="BQ2" s="358"/>
      <c r="BR2" s="358"/>
      <c r="BS2" s="359"/>
      <c r="BT2" s="116"/>
      <c r="BU2" s="427" t="s">
        <v>216</v>
      </c>
      <c r="BV2" s="428"/>
      <c r="BW2" s="429" t="s">
        <v>1</v>
      </c>
      <c r="BX2" s="430"/>
      <c r="BY2" s="431" t="s">
        <v>4</v>
      </c>
      <c r="BZ2" s="431"/>
      <c r="CA2" s="380" t="s">
        <v>215</v>
      </c>
      <c r="CB2" s="381"/>
      <c r="CC2" s="381"/>
      <c r="CD2" s="381"/>
      <c r="CE2" s="381"/>
      <c r="CF2" s="381"/>
      <c r="CG2" s="381"/>
      <c r="CH2" s="382"/>
      <c r="CI2" s="380" t="s">
        <v>211</v>
      </c>
      <c r="CJ2" s="381"/>
      <c r="CK2" s="381"/>
      <c r="CL2" s="381"/>
      <c r="CM2" s="381"/>
      <c r="CN2" s="381"/>
      <c r="CO2" s="381"/>
      <c r="CP2" s="381"/>
      <c r="CQ2" s="381"/>
      <c r="CR2" s="381"/>
      <c r="CS2" s="381"/>
      <c r="CT2" s="381"/>
      <c r="CU2" s="381"/>
      <c r="CV2" s="381"/>
      <c r="CW2" s="381"/>
      <c r="CX2" s="381"/>
      <c r="CY2" s="381"/>
      <c r="CZ2" s="381"/>
      <c r="DA2" s="382"/>
      <c r="DB2" s="278"/>
      <c r="DC2" s="383" t="s">
        <v>216</v>
      </c>
      <c r="DD2" s="384"/>
      <c r="DE2" s="387" t="s">
        <v>1</v>
      </c>
      <c r="DF2" s="388"/>
      <c r="DG2" s="389" t="s">
        <v>4</v>
      </c>
      <c r="DH2" s="389"/>
      <c r="DI2" s="390" t="s">
        <v>215</v>
      </c>
      <c r="DJ2" s="391"/>
      <c r="DK2" s="391"/>
      <c r="DL2" s="391"/>
      <c r="DM2" s="391"/>
      <c r="DN2" s="391"/>
      <c r="DO2" s="391"/>
      <c r="DP2" s="392"/>
      <c r="DQ2" s="390" t="s">
        <v>211</v>
      </c>
      <c r="DR2" s="391"/>
      <c r="DS2" s="391"/>
      <c r="DT2" s="391"/>
      <c r="DU2" s="391"/>
      <c r="DV2" s="391"/>
      <c r="DW2" s="391"/>
      <c r="DX2" s="391"/>
      <c r="DY2" s="391"/>
      <c r="DZ2" s="391"/>
      <c r="EA2" s="391"/>
      <c r="EB2" s="391"/>
      <c r="EC2" s="391"/>
      <c r="ED2" s="391"/>
      <c r="EE2" s="391"/>
      <c r="EF2" s="391"/>
      <c r="EG2" s="391"/>
      <c r="EH2" s="391"/>
      <c r="EI2" s="392"/>
      <c r="EJ2" s="280"/>
      <c r="EK2" s="372" t="s">
        <v>216</v>
      </c>
      <c r="EL2" s="373"/>
      <c r="EM2" s="376" t="s">
        <v>1</v>
      </c>
      <c r="EN2" s="377"/>
      <c r="EO2" s="440" t="s">
        <v>4</v>
      </c>
      <c r="EP2" s="440"/>
      <c r="EQ2" s="399" t="s">
        <v>215</v>
      </c>
      <c r="ER2" s="400"/>
      <c r="ES2" s="400"/>
      <c r="ET2" s="400"/>
      <c r="EU2" s="400"/>
      <c r="EV2" s="400"/>
      <c r="EW2" s="400"/>
      <c r="EX2" s="401"/>
      <c r="EY2" s="399" t="s">
        <v>211</v>
      </c>
      <c r="EZ2" s="400"/>
      <c r="FA2" s="400"/>
      <c r="FB2" s="400"/>
      <c r="FC2" s="400"/>
      <c r="FD2" s="400"/>
      <c r="FE2" s="400"/>
      <c r="FF2" s="400"/>
      <c r="FG2" s="400"/>
      <c r="FH2" s="400"/>
      <c r="FI2" s="400"/>
      <c r="FJ2" s="400"/>
      <c r="FK2" s="400"/>
      <c r="FL2" s="400"/>
      <c r="FM2" s="400"/>
      <c r="FN2" s="400"/>
      <c r="FO2" s="400"/>
      <c r="FP2" s="400"/>
      <c r="FQ2" s="401"/>
      <c r="FR2" s="282"/>
      <c r="FS2" s="402" t="s">
        <v>216</v>
      </c>
      <c r="FT2" s="403"/>
    </row>
    <row r="3" spans="1:176" s="212" customFormat="1" ht="26.25" customHeight="1" thickBot="1" x14ac:dyDescent="0.3">
      <c r="A3" s="45"/>
      <c r="B3" s="43"/>
      <c r="C3" s="416"/>
      <c r="D3" s="416"/>
      <c r="E3" s="46"/>
      <c r="F3" s="47"/>
      <c r="G3" s="434"/>
      <c r="H3" s="435"/>
      <c r="I3" s="436"/>
      <c r="J3" s="436"/>
      <c r="K3" s="341" t="s">
        <v>196</v>
      </c>
      <c r="L3" s="343"/>
      <c r="M3" s="367" t="s">
        <v>89</v>
      </c>
      <c r="N3" s="368"/>
      <c r="O3" s="341" t="s">
        <v>196</v>
      </c>
      <c r="P3" s="343"/>
      <c r="Q3" s="367" t="s">
        <v>187</v>
      </c>
      <c r="R3" s="369"/>
      <c r="S3" s="370" t="s">
        <v>196</v>
      </c>
      <c r="T3" s="371"/>
      <c r="U3" s="362" t="s">
        <v>212</v>
      </c>
      <c r="V3" s="363"/>
      <c r="W3" s="363"/>
      <c r="X3" s="363"/>
      <c r="Y3" s="363"/>
      <c r="Z3" s="276"/>
      <c r="AA3" s="362" t="s">
        <v>213</v>
      </c>
      <c r="AB3" s="363"/>
      <c r="AC3" s="363"/>
      <c r="AD3" s="363"/>
      <c r="AE3" s="363"/>
      <c r="AF3" s="276"/>
      <c r="AG3" s="362" t="s">
        <v>214</v>
      </c>
      <c r="AH3" s="363"/>
      <c r="AI3" s="363"/>
      <c r="AJ3" s="363"/>
      <c r="AK3" s="363"/>
      <c r="AL3" s="276"/>
      <c r="AM3" s="370"/>
      <c r="AN3" s="371"/>
      <c r="AO3" s="357"/>
      <c r="AP3" s="359"/>
      <c r="AQ3" s="356"/>
      <c r="AR3" s="356"/>
      <c r="AS3" s="354" t="s">
        <v>196</v>
      </c>
      <c r="AT3" s="355"/>
      <c r="AU3" s="364" t="s">
        <v>89</v>
      </c>
      <c r="AV3" s="365"/>
      <c r="AW3" s="354" t="s">
        <v>196</v>
      </c>
      <c r="AX3" s="355"/>
      <c r="AY3" s="364" t="s">
        <v>187</v>
      </c>
      <c r="AZ3" s="366"/>
      <c r="BA3" s="354" t="s">
        <v>196</v>
      </c>
      <c r="BB3" s="355"/>
      <c r="BC3" s="360" t="s">
        <v>212</v>
      </c>
      <c r="BD3" s="361"/>
      <c r="BE3" s="361"/>
      <c r="BF3" s="361"/>
      <c r="BG3" s="361"/>
      <c r="BH3" s="273"/>
      <c r="BI3" s="360" t="s">
        <v>213</v>
      </c>
      <c r="BJ3" s="361"/>
      <c r="BK3" s="361"/>
      <c r="BL3" s="361"/>
      <c r="BM3" s="361"/>
      <c r="BN3" s="273"/>
      <c r="BO3" s="360" t="s">
        <v>214</v>
      </c>
      <c r="BP3" s="361"/>
      <c r="BQ3" s="361"/>
      <c r="BR3" s="361"/>
      <c r="BS3" s="361"/>
      <c r="BT3" s="285"/>
      <c r="BU3" s="357"/>
      <c r="BV3" s="359"/>
      <c r="BW3" s="385"/>
      <c r="BX3" s="386"/>
      <c r="BY3" s="431"/>
      <c r="BZ3" s="431"/>
      <c r="CA3" s="339" t="s">
        <v>196</v>
      </c>
      <c r="CB3" s="340"/>
      <c r="CC3" s="346" t="s">
        <v>89</v>
      </c>
      <c r="CD3" s="398"/>
      <c r="CE3" s="339" t="s">
        <v>196</v>
      </c>
      <c r="CF3" s="340"/>
      <c r="CG3" s="346" t="s">
        <v>187</v>
      </c>
      <c r="CH3" s="347"/>
      <c r="CI3" s="339" t="s">
        <v>196</v>
      </c>
      <c r="CJ3" s="340"/>
      <c r="CK3" s="348" t="s">
        <v>212</v>
      </c>
      <c r="CL3" s="349"/>
      <c r="CM3" s="349"/>
      <c r="CN3" s="349"/>
      <c r="CO3" s="349"/>
      <c r="CP3" s="275"/>
      <c r="CQ3" s="348" t="s">
        <v>213</v>
      </c>
      <c r="CR3" s="349"/>
      <c r="CS3" s="349"/>
      <c r="CT3" s="349"/>
      <c r="CU3" s="349"/>
      <c r="CV3" s="275"/>
      <c r="CW3" s="393" t="s">
        <v>214</v>
      </c>
      <c r="CX3" s="394"/>
      <c r="CY3" s="394"/>
      <c r="CZ3" s="394"/>
      <c r="DA3" s="394"/>
      <c r="DB3" s="279"/>
      <c r="DC3" s="385"/>
      <c r="DD3" s="386"/>
      <c r="DE3" s="374"/>
      <c r="DF3" s="375"/>
      <c r="DG3" s="389"/>
      <c r="DH3" s="389"/>
      <c r="DI3" s="352" t="s">
        <v>196</v>
      </c>
      <c r="DJ3" s="353"/>
      <c r="DK3" s="350" t="s">
        <v>89</v>
      </c>
      <c r="DL3" s="395"/>
      <c r="DM3" s="352" t="s">
        <v>196</v>
      </c>
      <c r="DN3" s="353"/>
      <c r="DO3" s="350" t="s">
        <v>187</v>
      </c>
      <c r="DP3" s="351"/>
      <c r="DQ3" s="352" t="s">
        <v>196</v>
      </c>
      <c r="DR3" s="353"/>
      <c r="DS3" s="344" t="s">
        <v>212</v>
      </c>
      <c r="DT3" s="345"/>
      <c r="DU3" s="345"/>
      <c r="DV3" s="345"/>
      <c r="DW3" s="345"/>
      <c r="DX3" s="274"/>
      <c r="DY3" s="344" t="s">
        <v>213</v>
      </c>
      <c r="DZ3" s="345"/>
      <c r="EA3" s="345"/>
      <c r="EB3" s="345"/>
      <c r="EC3" s="345"/>
      <c r="ED3" s="274"/>
      <c r="EE3" s="344" t="s">
        <v>214</v>
      </c>
      <c r="EF3" s="345"/>
      <c r="EG3" s="345"/>
      <c r="EH3" s="345"/>
      <c r="EI3" s="345"/>
      <c r="EJ3" s="281"/>
      <c r="EK3" s="374"/>
      <c r="EL3" s="375"/>
      <c r="EM3" s="378"/>
      <c r="EN3" s="379"/>
      <c r="EO3" s="440"/>
      <c r="EP3" s="440"/>
      <c r="EQ3" s="404" t="s">
        <v>196</v>
      </c>
      <c r="ER3" s="405"/>
      <c r="ES3" s="406" t="s">
        <v>89</v>
      </c>
      <c r="ET3" s="407"/>
      <c r="EU3" s="404" t="s">
        <v>196</v>
      </c>
      <c r="EV3" s="405"/>
      <c r="EW3" s="406" t="s">
        <v>187</v>
      </c>
      <c r="EX3" s="408"/>
      <c r="EY3" s="404" t="s">
        <v>196</v>
      </c>
      <c r="EZ3" s="405"/>
      <c r="FA3" s="409" t="s">
        <v>212</v>
      </c>
      <c r="FB3" s="410"/>
      <c r="FC3" s="410"/>
      <c r="FD3" s="410"/>
      <c r="FE3" s="410"/>
      <c r="FF3" s="272"/>
      <c r="FG3" s="409" t="s">
        <v>213</v>
      </c>
      <c r="FH3" s="410"/>
      <c r="FI3" s="410"/>
      <c r="FJ3" s="410"/>
      <c r="FK3" s="410"/>
      <c r="FL3" s="272"/>
      <c r="FM3" s="409" t="s">
        <v>214</v>
      </c>
      <c r="FN3" s="410"/>
      <c r="FO3" s="410"/>
      <c r="FP3" s="410"/>
      <c r="FQ3" s="410"/>
      <c r="FR3" s="283"/>
      <c r="FS3" s="378"/>
      <c r="FT3" s="379"/>
    </row>
    <row r="4" spans="1:176" s="212" customFormat="1" ht="51" customHeight="1" x14ac:dyDescent="0.25">
      <c r="A4" s="224" t="s">
        <v>0</v>
      </c>
      <c r="B4" s="225" t="s">
        <v>7</v>
      </c>
      <c r="C4" s="226">
        <v>0.5</v>
      </c>
      <c r="D4" s="226">
        <v>0.5</v>
      </c>
      <c r="E4" s="227" t="s">
        <v>219</v>
      </c>
      <c r="F4" s="227" t="s">
        <v>225</v>
      </c>
      <c r="G4" s="228" t="s">
        <v>388</v>
      </c>
      <c r="H4" s="229" t="s">
        <v>382</v>
      </c>
      <c r="I4" s="230" t="s">
        <v>2</v>
      </c>
      <c r="J4" s="231" t="s">
        <v>232</v>
      </c>
      <c r="K4" s="232" t="s">
        <v>197</v>
      </c>
      <c r="L4" s="233" t="s">
        <v>223</v>
      </c>
      <c r="M4" s="234" t="s">
        <v>200</v>
      </c>
      <c r="N4" s="231" t="s">
        <v>199</v>
      </c>
      <c r="O4" s="234" t="s">
        <v>197</v>
      </c>
      <c r="P4" s="234" t="s">
        <v>223</v>
      </c>
      <c r="Q4" s="235" t="s">
        <v>201</v>
      </c>
      <c r="R4" s="235" t="s">
        <v>202</v>
      </c>
      <c r="S4" s="236" t="s">
        <v>197</v>
      </c>
      <c r="T4" s="232" t="s">
        <v>223</v>
      </c>
      <c r="U4" s="237" t="s">
        <v>203</v>
      </c>
      <c r="V4" s="237" t="s">
        <v>204</v>
      </c>
      <c r="W4" s="237" t="s">
        <v>216</v>
      </c>
      <c r="X4" s="237" t="s">
        <v>228</v>
      </c>
      <c r="Y4" s="237" t="s">
        <v>229</v>
      </c>
      <c r="Z4" s="237" t="s">
        <v>216</v>
      </c>
      <c r="AA4" s="237" t="s">
        <v>205</v>
      </c>
      <c r="AB4" s="237" t="s">
        <v>206</v>
      </c>
      <c r="AC4" s="237" t="s">
        <v>216</v>
      </c>
      <c r="AD4" s="237" t="s">
        <v>226</v>
      </c>
      <c r="AE4" s="237" t="s">
        <v>227</v>
      </c>
      <c r="AF4" s="237" t="s">
        <v>216</v>
      </c>
      <c r="AG4" s="238" t="s">
        <v>207</v>
      </c>
      <c r="AH4" s="237" t="s">
        <v>208</v>
      </c>
      <c r="AI4" s="237" t="s">
        <v>216</v>
      </c>
      <c r="AJ4" s="237" t="s">
        <v>209</v>
      </c>
      <c r="AK4" s="237" t="s">
        <v>210</v>
      </c>
      <c r="AL4" s="237" t="s">
        <v>216</v>
      </c>
      <c r="AM4" s="239" t="s">
        <v>3</v>
      </c>
      <c r="AN4" s="239" t="s">
        <v>198</v>
      </c>
      <c r="AO4" s="240" t="s">
        <v>388</v>
      </c>
      <c r="AP4" s="223" t="s">
        <v>382</v>
      </c>
      <c r="AQ4" s="241" t="s">
        <v>2</v>
      </c>
      <c r="AR4" s="241" t="s">
        <v>232</v>
      </c>
      <c r="AS4" s="242" t="s">
        <v>197</v>
      </c>
      <c r="AT4" s="242" t="s">
        <v>223</v>
      </c>
      <c r="AU4" s="243" t="s">
        <v>200</v>
      </c>
      <c r="AV4" s="243" t="s">
        <v>199</v>
      </c>
      <c r="AW4" s="242" t="s">
        <v>197</v>
      </c>
      <c r="AX4" s="242" t="s">
        <v>223</v>
      </c>
      <c r="AY4" s="244" t="s">
        <v>201</v>
      </c>
      <c r="AZ4" s="244" t="s">
        <v>202</v>
      </c>
      <c r="BA4" s="242" t="s">
        <v>197</v>
      </c>
      <c r="BB4" s="242" t="s">
        <v>223</v>
      </c>
      <c r="BC4" s="245" t="s">
        <v>203</v>
      </c>
      <c r="BD4" s="245" t="s">
        <v>204</v>
      </c>
      <c r="BE4" s="245" t="s">
        <v>216</v>
      </c>
      <c r="BF4" s="245" t="s">
        <v>228</v>
      </c>
      <c r="BG4" s="245" t="s">
        <v>229</v>
      </c>
      <c r="BH4" s="245" t="s">
        <v>216</v>
      </c>
      <c r="BI4" s="245" t="s">
        <v>205</v>
      </c>
      <c r="BJ4" s="245" t="s">
        <v>206</v>
      </c>
      <c r="BK4" s="245" t="s">
        <v>216</v>
      </c>
      <c r="BL4" s="245" t="s">
        <v>226</v>
      </c>
      <c r="BM4" s="245" t="s">
        <v>227</v>
      </c>
      <c r="BN4" s="245" t="s">
        <v>216</v>
      </c>
      <c r="BO4" s="245" t="s">
        <v>207</v>
      </c>
      <c r="BP4" s="245" t="s">
        <v>208</v>
      </c>
      <c r="BQ4" s="245" t="s">
        <v>216</v>
      </c>
      <c r="BR4" s="245" t="s">
        <v>209</v>
      </c>
      <c r="BS4" s="245" t="s">
        <v>210</v>
      </c>
      <c r="BT4" s="245" t="s">
        <v>216</v>
      </c>
      <c r="BU4" s="246" t="s">
        <v>3</v>
      </c>
      <c r="BV4" s="246" t="s">
        <v>198</v>
      </c>
      <c r="BW4" s="247" t="s">
        <v>388</v>
      </c>
      <c r="BX4" s="248" t="s">
        <v>382</v>
      </c>
      <c r="BY4" s="249" t="s">
        <v>2</v>
      </c>
      <c r="BZ4" s="250" t="s">
        <v>232</v>
      </c>
      <c r="CA4" s="249" t="s">
        <v>197</v>
      </c>
      <c r="CB4" s="249" t="s">
        <v>223</v>
      </c>
      <c r="CC4" s="251" t="s">
        <v>200</v>
      </c>
      <c r="CD4" s="251" t="s">
        <v>199</v>
      </c>
      <c r="CE4" s="249" t="s">
        <v>197</v>
      </c>
      <c r="CF4" s="249" t="s">
        <v>223</v>
      </c>
      <c r="CG4" s="252" t="s">
        <v>201</v>
      </c>
      <c r="CH4" s="252" t="s">
        <v>202</v>
      </c>
      <c r="CI4" s="249" t="s">
        <v>197</v>
      </c>
      <c r="CJ4" s="249" t="s">
        <v>223</v>
      </c>
      <c r="CK4" s="253" t="s">
        <v>203</v>
      </c>
      <c r="CL4" s="253" t="s">
        <v>204</v>
      </c>
      <c r="CM4" s="253" t="s">
        <v>216</v>
      </c>
      <c r="CN4" s="253" t="s">
        <v>228</v>
      </c>
      <c r="CO4" s="253" t="s">
        <v>229</v>
      </c>
      <c r="CP4" s="253" t="s">
        <v>216</v>
      </c>
      <c r="CQ4" s="253" t="s">
        <v>205</v>
      </c>
      <c r="CR4" s="253" t="s">
        <v>206</v>
      </c>
      <c r="CS4" s="253" t="s">
        <v>216</v>
      </c>
      <c r="CT4" s="253" t="s">
        <v>226</v>
      </c>
      <c r="CU4" s="253" t="s">
        <v>227</v>
      </c>
      <c r="CV4" s="253" t="s">
        <v>216</v>
      </c>
      <c r="CW4" s="253" t="s">
        <v>207</v>
      </c>
      <c r="CX4" s="253" t="s">
        <v>208</v>
      </c>
      <c r="CY4" s="253" t="s">
        <v>216</v>
      </c>
      <c r="CZ4" s="253" t="s">
        <v>209</v>
      </c>
      <c r="DA4" s="253" t="s">
        <v>210</v>
      </c>
      <c r="DB4" s="253" t="s">
        <v>216</v>
      </c>
      <c r="DC4" s="254" t="s">
        <v>3</v>
      </c>
      <c r="DD4" s="254" t="s">
        <v>198</v>
      </c>
      <c r="DE4" s="255" t="s">
        <v>388</v>
      </c>
      <c r="DF4" s="256" t="s">
        <v>382</v>
      </c>
      <c r="DG4" s="257" t="s">
        <v>2</v>
      </c>
      <c r="DH4" s="258" t="s">
        <v>232</v>
      </c>
      <c r="DI4" s="257" t="s">
        <v>197</v>
      </c>
      <c r="DJ4" s="257" t="s">
        <v>223</v>
      </c>
      <c r="DK4" s="259" t="s">
        <v>200</v>
      </c>
      <c r="DL4" s="259" t="s">
        <v>199</v>
      </c>
      <c r="DM4" s="257" t="s">
        <v>197</v>
      </c>
      <c r="DN4" s="257" t="s">
        <v>223</v>
      </c>
      <c r="DO4" s="260" t="s">
        <v>201</v>
      </c>
      <c r="DP4" s="260" t="s">
        <v>202</v>
      </c>
      <c r="DQ4" s="257" t="s">
        <v>197</v>
      </c>
      <c r="DR4" s="257" t="s">
        <v>223</v>
      </c>
      <c r="DS4" s="261" t="s">
        <v>203</v>
      </c>
      <c r="DT4" s="261" t="s">
        <v>204</v>
      </c>
      <c r="DU4" s="261" t="s">
        <v>216</v>
      </c>
      <c r="DV4" s="261" t="s">
        <v>228</v>
      </c>
      <c r="DW4" s="261" t="s">
        <v>229</v>
      </c>
      <c r="DX4" s="261" t="s">
        <v>216</v>
      </c>
      <c r="DY4" s="261" t="s">
        <v>205</v>
      </c>
      <c r="DZ4" s="261" t="s">
        <v>206</v>
      </c>
      <c r="EA4" s="261" t="s">
        <v>216</v>
      </c>
      <c r="EB4" s="261" t="s">
        <v>226</v>
      </c>
      <c r="EC4" s="261" t="s">
        <v>227</v>
      </c>
      <c r="ED4" s="261" t="s">
        <v>216</v>
      </c>
      <c r="EE4" s="261" t="s">
        <v>207</v>
      </c>
      <c r="EF4" s="261" t="s">
        <v>208</v>
      </c>
      <c r="EG4" s="261" t="s">
        <v>216</v>
      </c>
      <c r="EH4" s="261" t="s">
        <v>209</v>
      </c>
      <c r="EI4" s="261" t="s">
        <v>210</v>
      </c>
      <c r="EJ4" s="261" t="s">
        <v>216</v>
      </c>
      <c r="EK4" s="262" t="s">
        <v>3</v>
      </c>
      <c r="EL4" s="262" t="s">
        <v>198</v>
      </c>
      <c r="EM4" s="263" t="s">
        <v>388</v>
      </c>
      <c r="EN4" s="264" t="s">
        <v>382</v>
      </c>
      <c r="EO4" s="265" t="s">
        <v>2</v>
      </c>
      <c r="EP4" s="266" t="s">
        <v>232</v>
      </c>
      <c r="EQ4" s="265" t="s">
        <v>197</v>
      </c>
      <c r="ER4" s="265" t="s">
        <v>223</v>
      </c>
      <c r="ES4" s="267" t="s">
        <v>200</v>
      </c>
      <c r="ET4" s="267" t="s">
        <v>199</v>
      </c>
      <c r="EU4" s="265" t="s">
        <v>197</v>
      </c>
      <c r="EV4" s="265" t="s">
        <v>223</v>
      </c>
      <c r="EW4" s="268" t="s">
        <v>201</v>
      </c>
      <c r="EX4" s="269" t="s">
        <v>202</v>
      </c>
      <c r="EY4" s="265" t="s">
        <v>197</v>
      </c>
      <c r="EZ4" s="265" t="s">
        <v>223</v>
      </c>
      <c r="FA4" s="270" t="s">
        <v>203</v>
      </c>
      <c r="FB4" s="270" t="s">
        <v>204</v>
      </c>
      <c r="FC4" s="270" t="s">
        <v>216</v>
      </c>
      <c r="FD4" s="270" t="s">
        <v>228</v>
      </c>
      <c r="FE4" s="270" t="s">
        <v>229</v>
      </c>
      <c r="FF4" s="270" t="s">
        <v>216</v>
      </c>
      <c r="FG4" s="270" t="s">
        <v>205</v>
      </c>
      <c r="FH4" s="270" t="s">
        <v>206</v>
      </c>
      <c r="FI4" s="270" t="s">
        <v>216</v>
      </c>
      <c r="FJ4" s="270" t="s">
        <v>226</v>
      </c>
      <c r="FK4" s="270" t="s">
        <v>227</v>
      </c>
      <c r="FL4" s="270" t="s">
        <v>216</v>
      </c>
      <c r="FM4" s="270" t="s">
        <v>207</v>
      </c>
      <c r="FN4" s="270" t="s">
        <v>208</v>
      </c>
      <c r="FO4" s="270" t="s">
        <v>216</v>
      </c>
      <c r="FP4" s="270" t="s">
        <v>209</v>
      </c>
      <c r="FQ4" s="270" t="s">
        <v>210</v>
      </c>
      <c r="FR4" s="270" t="s">
        <v>216</v>
      </c>
      <c r="FS4" s="271" t="s">
        <v>3</v>
      </c>
      <c r="FT4" s="271" t="s">
        <v>198</v>
      </c>
    </row>
    <row r="5" spans="1:176" x14ac:dyDescent="0.25">
      <c r="A5" s="66" t="s">
        <v>7779</v>
      </c>
      <c r="B5" s="66" t="s">
        <v>12889</v>
      </c>
      <c r="C5" s="66" t="str">
        <f>IF(ISNUMBER(Severity!H5)=FALSE,Severity!F5,IF(Severity!H5&gt;=0.5,"YES","NO"))</f>
        <v>YES</v>
      </c>
      <c r="D5" s="66" t="str">
        <f>IF(ISNUMBER(Severity!I5)=FALSE,Severity!G5,IF(Severity!I5&gt;0.5,"YES","NO"))</f>
        <v>NO</v>
      </c>
      <c r="E5" s="66">
        <v>6</v>
      </c>
      <c r="F5" s="66">
        <v>3</v>
      </c>
      <c r="G5" s="66" t="s">
        <v>266</v>
      </c>
      <c r="H5" s="66" t="s">
        <v>10507</v>
      </c>
      <c r="I5" s="66">
        <v>7</v>
      </c>
      <c r="J5" s="159">
        <v>15</v>
      </c>
      <c r="K5" s="159" t="s">
        <v>282</v>
      </c>
      <c r="L5" s="159" t="s">
        <v>282</v>
      </c>
      <c r="M5" s="159" t="s">
        <v>282</v>
      </c>
      <c r="N5" s="159" t="s">
        <v>282</v>
      </c>
      <c r="O5" s="66" t="s">
        <v>299</v>
      </c>
      <c r="P5" s="66">
        <v>21</v>
      </c>
      <c r="Q5" s="66">
        <v>8</v>
      </c>
      <c r="R5" s="66">
        <v>50</v>
      </c>
      <c r="S5" s="66" t="s">
        <v>299</v>
      </c>
      <c r="T5" s="159">
        <v>21</v>
      </c>
      <c r="U5" s="159">
        <v>26</v>
      </c>
      <c r="V5" s="66" t="s">
        <v>282</v>
      </c>
      <c r="W5" s="159">
        <v>30</v>
      </c>
      <c r="X5" s="66" t="s">
        <v>282</v>
      </c>
      <c r="Y5" s="66" t="s">
        <v>282</v>
      </c>
      <c r="Z5" s="66" t="s">
        <v>282</v>
      </c>
      <c r="AA5" s="66" t="s">
        <v>282</v>
      </c>
      <c r="AB5" s="66" t="s">
        <v>282</v>
      </c>
      <c r="AC5" s="66" t="s">
        <v>282</v>
      </c>
      <c r="AD5" s="66" t="s">
        <v>282</v>
      </c>
      <c r="AE5" s="66" t="s">
        <v>282</v>
      </c>
      <c r="AF5" s="66" t="s">
        <v>282</v>
      </c>
      <c r="AG5" s="66">
        <v>-7.6</v>
      </c>
      <c r="AH5" s="66">
        <v>7.7</v>
      </c>
      <c r="AI5" s="159">
        <v>30</v>
      </c>
      <c r="AJ5" s="66" t="s">
        <v>282</v>
      </c>
      <c r="AK5" s="66" t="s">
        <v>282</v>
      </c>
      <c r="AL5" s="159" t="s">
        <v>282</v>
      </c>
      <c r="AM5" s="66">
        <v>30</v>
      </c>
      <c r="AN5" s="66">
        <v>15</v>
      </c>
      <c r="AO5" s="66" t="s">
        <v>266</v>
      </c>
      <c r="AP5" s="66" t="s">
        <v>10507</v>
      </c>
      <c r="AQ5" s="66">
        <v>12</v>
      </c>
      <c r="AR5" s="159">
        <v>18</v>
      </c>
      <c r="AS5" s="159" t="s">
        <v>282</v>
      </c>
      <c r="AT5" s="159" t="s">
        <v>282</v>
      </c>
      <c r="AU5" s="159" t="s">
        <v>282</v>
      </c>
      <c r="AV5" s="159" t="s">
        <v>282</v>
      </c>
      <c r="AW5" s="66" t="s">
        <v>299</v>
      </c>
      <c r="AX5" s="66">
        <v>21</v>
      </c>
      <c r="AY5" s="66">
        <v>10</v>
      </c>
      <c r="AZ5" s="66">
        <v>50</v>
      </c>
      <c r="BA5" s="66" t="s">
        <v>299</v>
      </c>
      <c r="BB5" s="159">
        <v>21</v>
      </c>
      <c r="BC5" s="159">
        <v>25.5</v>
      </c>
      <c r="BD5" s="66" t="s">
        <v>282</v>
      </c>
      <c r="BE5" s="159">
        <v>30</v>
      </c>
      <c r="BF5" s="66" t="s">
        <v>282</v>
      </c>
      <c r="BG5" s="66" t="s">
        <v>282</v>
      </c>
      <c r="BH5" s="159" t="s">
        <v>282</v>
      </c>
      <c r="BI5" s="159" t="s">
        <v>282</v>
      </c>
      <c r="BJ5" s="159" t="s">
        <v>282</v>
      </c>
      <c r="BK5" s="159" t="s">
        <v>282</v>
      </c>
      <c r="BL5" s="66" t="s">
        <v>282</v>
      </c>
      <c r="BM5" s="66" t="s">
        <v>282</v>
      </c>
      <c r="BN5" s="66" t="s">
        <v>282</v>
      </c>
      <c r="BO5" s="66">
        <v>-7.3</v>
      </c>
      <c r="BP5" s="66">
        <v>7.7</v>
      </c>
      <c r="BQ5" s="66">
        <v>28</v>
      </c>
      <c r="BR5" s="66" t="s">
        <v>282</v>
      </c>
      <c r="BS5" s="66" t="s">
        <v>282</v>
      </c>
      <c r="BT5" s="159" t="s">
        <v>282</v>
      </c>
      <c r="BU5" s="66">
        <v>30</v>
      </c>
      <c r="BV5" s="66">
        <v>12</v>
      </c>
      <c r="BW5" s="159" t="s">
        <v>790</v>
      </c>
      <c r="BX5" s="159" t="s">
        <v>10507</v>
      </c>
      <c r="BY5" s="66">
        <v>4</v>
      </c>
      <c r="BZ5" s="159">
        <v>12</v>
      </c>
      <c r="CA5" s="66" t="s">
        <v>282</v>
      </c>
      <c r="CB5" s="66" t="s">
        <v>282</v>
      </c>
      <c r="CC5" s="66" t="s">
        <v>282</v>
      </c>
      <c r="CD5" s="66" t="s">
        <v>282</v>
      </c>
      <c r="CE5" s="159" t="s">
        <v>299</v>
      </c>
      <c r="CF5" s="66">
        <v>21</v>
      </c>
      <c r="CG5" s="66">
        <v>7</v>
      </c>
      <c r="CH5" s="66">
        <v>50</v>
      </c>
      <c r="CI5" s="159" t="s">
        <v>299</v>
      </c>
      <c r="CJ5" s="159">
        <v>21</v>
      </c>
      <c r="CK5" s="159">
        <v>25.8</v>
      </c>
      <c r="CL5" s="66" t="s">
        <v>282</v>
      </c>
      <c r="CM5" s="159">
        <v>30</v>
      </c>
      <c r="CN5" s="66" t="s">
        <v>282</v>
      </c>
      <c r="CO5" s="66" t="s">
        <v>282</v>
      </c>
      <c r="CP5" s="66" t="s">
        <v>282</v>
      </c>
      <c r="CQ5" s="66" t="s">
        <v>282</v>
      </c>
      <c r="CR5" s="66" t="s">
        <v>282</v>
      </c>
      <c r="CS5" s="66" t="s">
        <v>282</v>
      </c>
      <c r="CT5" s="159" t="s">
        <v>282</v>
      </c>
      <c r="CU5" s="159" t="s">
        <v>282</v>
      </c>
      <c r="CV5" s="159" t="s">
        <v>282</v>
      </c>
      <c r="CW5" s="66">
        <v>-9.6</v>
      </c>
      <c r="CX5" s="66">
        <v>7.7</v>
      </c>
      <c r="CY5" s="159">
        <v>28</v>
      </c>
      <c r="CZ5" s="66" t="s">
        <v>282</v>
      </c>
      <c r="DA5" s="66" t="s">
        <v>282</v>
      </c>
      <c r="DB5" s="159" t="s">
        <v>282</v>
      </c>
      <c r="DC5" s="66">
        <v>30</v>
      </c>
      <c r="DD5" s="66">
        <v>18</v>
      </c>
      <c r="DE5" s="159" t="s">
        <v>282</v>
      </c>
      <c r="DF5" s="159" t="s">
        <v>282</v>
      </c>
      <c r="DG5" s="159" t="s">
        <v>282</v>
      </c>
      <c r="DH5" s="159" t="s">
        <v>282</v>
      </c>
      <c r="DI5" s="159" t="s">
        <v>282</v>
      </c>
      <c r="DJ5" s="159" t="s">
        <v>282</v>
      </c>
      <c r="DK5" s="159" t="s">
        <v>282</v>
      </c>
      <c r="DL5" s="159" t="s">
        <v>282</v>
      </c>
      <c r="DM5" s="159" t="s">
        <v>282</v>
      </c>
      <c r="DN5" s="159" t="s">
        <v>282</v>
      </c>
      <c r="DO5" s="159" t="s">
        <v>282</v>
      </c>
      <c r="DP5" s="159" t="s">
        <v>282</v>
      </c>
      <c r="DQ5" s="159" t="s">
        <v>282</v>
      </c>
      <c r="DR5" s="159" t="s">
        <v>282</v>
      </c>
      <c r="DS5" s="159" t="s">
        <v>282</v>
      </c>
      <c r="DT5" s="159" t="s">
        <v>282</v>
      </c>
      <c r="DU5" s="159" t="s">
        <v>282</v>
      </c>
      <c r="DV5" s="159" t="s">
        <v>282</v>
      </c>
      <c r="DW5" s="159" t="s">
        <v>282</v>
      </c>
      <c r="DX5" s="159" t="s">
        <v>282</v>
      </c>
      <c r="DY5" s="159" t="s">
        <v>282</v>
      </c>
      <c r="DZ5" s="159" t="s">
        <v>282</v>
      </c>
      <c r="EA5" s="159" t="s">
        <v>282</v>
      </c>
      <c r="EB5" s="159" t="s">
        <v>282</v>
      </c>
      <c r="EC5" s="159" t="s">
        <v>282</v>
      </c>
      <c r="ED5" s="159" t="s">
        <v>282</v>
      </c>
      <c r="EE5" s="159" t="s">
        <v>282</v>
      </c>
      <c r="EF5" s="159" t="s">
        <v>282</v>
      </c>
      <c r="EG5" s="159" t="s">
        <v>282</v>
      </c>
      <c r="EH5" s="159" t="s">
        <v>282</v>
      </c>
      <c r="EI5" s="159" t="s">
        <v>282</v>
      </c>
      <c r="EJ5" s="159" t="s">
        <v>282</v>
      </c>
      <c r="EK5" s="159" t="s">
        <v>282</v>
      </c>
      <c r="EL5" s="159" t="s">
        <v>282</v>
      </c>
      <c r="EM5" s="159" t="s">
        <v>282</v>
      </c>
      <c r="EN5" s="159" t="s">
        <v>282</v>
      </c>
      <c r="EO5" s="159" t="s">
        <v>282</v>
      </c>
      <c r="EP5" s="159" t="s">
        <v>282</v>
      </c>
      <c r="EQ5" s="159" t="s">
        <v>282</v>
      </c>
      <c r="ER5" s="159" t="s">
        <v>282</v>
      </c>
      <c r="ES5" s="159" t="s">
        <v>282</v>
      </c>
      <c r="ET5" s="159" t="s">
        <v>282</v>
      </c>
      <c r="EU5" s="159" t="s">
        <v>282</v>
      </c>
      <c r="EV5" s="159" t="s">
        <v>282</v>
      </c>
      <c r="EW5" s="159" t="s">
        <v>282</v>
      </c>
      <c r="EX5" s="159" t="s">
        <v>282</v>
      </c>
      <c r="EY5" s="159" t="s">
        <v>282</v>
      </c>
      <c r="EZ5" s="159" t="s">
        <v>282</v>
      </c>
      <c r="FA5" s="159" t="s">
        <v>282</v>
      </c>
      <c r="FB5" s="159" t="s">
        <v>282</v>
      </c>
      <c r="FC5" s="159" t="s">
        <v>282</v>
      </c>
      <c r="FD5" s="159" t="s">
        <v>282</v>
      </c>
      <c r="FE5" s="159" t="s">
        <v>282</v>
      </c>
      <c r="FF5" s="159" t="s">
        <v>282</v>
      </c>
      <c r="FG5" s="159" t="s">
        <v>282</v>
      </c>
      <c r="FH5" s="159" t="s">
        <v>282</v>
      </c>
      <c r="FI5" s="159" t="s">
        <v>282</v>
      </c>
      <c r="FJ5" s="159" t="s">
        <v>282</v>
      </c>
      <c r="FK5" s="159" t="s">
        <v>282</v>
      </c>
      <c r="FL5" s="159" t="s">
        <v>282</v>
      </c>
      <c r="FM5" s="159" t="s">
        <v>282</v>
      </c>
      <c r="FN5" s="159" t="s">
        <v>282</v>
      </c>
      <c r="FO5" s="159" t="s">
        <v>282</v>
      </c>
      <c r="FP5" s="159" t="s">
        <v>282</v>
      </c>
      <c r="FQ5" s="159" t="s">
        <v>282</v>
      </c>
      <c r="FR5" s="159" t="s">
        <v>282</v>
      </c>
      <c r="FS5" s="159" t="s">
        <v>282</v>
      </c>
      <c r="FT5" s="159" t="s">
        <v>282</v>
      </c>
    </row>
    <row r="6" spans="1:176" x14ac:dyDescent="0.25">
      <c r="A6" s="161" t="s">
        <v>7780</v>
      </c>
      <c r="B6" s="66" t="s">
        <v>12894</v>
      </c>
      <c r="C6" s="66" t="str">
        <f>IF(ISNUMBER(Severity!H6)=FALSE,Severity!F6,IF(Severity!H6&gt;=0.5,"YES","NO"))</f>
        <v>YES</v>
      </c>
      <c r="D6" s="66" t="str">
        <f>IF(ISNUMBER(Severity!I6)=FALSE,Severity!G6,IF(Severity!I6&gt;0.5,"YES","NO"))</f>
        <v>NO</v>
      </c>
      <c r="E6" s="66">
        <v>8</v>
      </c>
      <c r="F6" s="66">
        <v>4</v>
      </c>
      <c r="G6" s="66" t="s">
        <v>266</v>
      </c>
      <c r="H6" s="66" t="s">
        <v>10507</v>
      </c>
      <c r="I6" s="66">
        <v>8</v>
      </c>
      <c r="J6" s="159">
        <v>20</v>
      </c>
      <c r="K6" s="159" t="s">
        <v>282</v>
      </c>
      <c r="L6" s="159" t="s">
        <v>282</v>
      </c>
      <c r="M6" s="159" t="s">
        <v>282</v>
      </c>
      <c r="N6" s="159" t="s">
        <v>282</v>
      </c>
      <c r="O6" s="159" t="s">
        <v>299</v>
      </c>
      <c r="P6" s="66">
        <v>21</v>
      </c>
      <c r="Q6" s="66">
        <v>30</v>
      </c>
      <c r="R6" s="66">
        <v>50</v>
      </c>
      <c r="S6" s="66" t="s">
        <v>299</v>
      </c>
      <c r="T6" s="159">
        <v>21</v>
      </c>
      <c r="U6" s="159">
        <v>25.3</v>
      </c>
      <c r="V6" s="66" t="s">
        <v>282</v>
      </c>
      <c r="W6" s="159">
        <v>70</v>
      </c>
      <c r="X6" s="66" t="s">
        <v>282</v>
      </c>
      <c r="Y6" s="66" t="s">
        <v>282</v>
      </c>
      <c r="Z6" s="159" t="s">
        <v>282</v>
      </c>
      <c r="AA6" s="66">
        <v>15.6</v>
      </c>
      <c r="AB6" s="66">
        <v>9.6999999999999993</v>
      </c>
      <c r="AC6" s="66">
        <v>69</v>
      </c>
      <c r="AD6" s="66" t="s">
        <v>282</v>
      </c>
      <c r="AE6" s="66" t="s">
        <v>282</v>
      </c>
      <c r="AF6" s="66" t="s">
        <v>282</v>
      </c>
      <c r="AG6" s="66" t="s">
        <v>282</v>
      </c>
      <c r="AH6" s="66" t="s">
        <v>282</v>
      </c>
      <c r="AI6" s="66" t="s">
        <v>282</v>
      </c>
      <c r="AJ6" s="66" t="s">
        <v>282</v>
      </c>
      <c r="AK6" s="66" t="s">
        <v>282</v>
      </c>
      <c r="AL6" s="66" t="s">
        <v>282</v>
      </c>
      <c r="AM6" s="66">
        <v>70</v>
      </c>
      <c r="AN6" s="66">
        <v>50</v>
      </c>
      <c r="AO6" s="159" t="s">
        <v>266</v>
      </c>
      <c r="AP6" s="159" t="s">
        <v>10507</v>
      </c>
      <c r="AQ6" s="66">
        <v>13</v>
      </c>
      <c r="AR6" s="159">
        <v>24</v>
      </c>
      <c r="AS6" s="159" t="s">
        <v>282</v>
      </c>
      <c r="AT6" s="159" t="s">
        <v>282</v>
      </c>
      <c r="AU6" s="159" t="s">
        <v>282</v>
      </c>
      <c r="AV6" s="159" t="s">
        <v>282</v>
      </c>
      <c r="AW6" s="159" t="s">
        <v>299</v>
      </c>
      <c r="AX6" s="66">
        <v>21</v>
      </c>
      <c r="AY6" s="66">
        <v>27</v>
      </c>
      <c r="AZ6" s="66">
        <v>50</v>
      </c>
      <c r="BA6" s="66" t="s">
        <v>299</v>
      </c>
      <c r="BB6" s="159">
        <v>21</v>
      </c>
      <c r="BC6" s="159">
        <v>24.7</v>
      </c>
      <c r="BD6" s="66" t="s">
        <v>282</v>
      </c>
      <c r="BE6" s="159">
        <v>70</v>
      </c>
      <c r="BF6" s="66" t="s">
        <v>282</v>
      </c>
      <c r="BG6" s="66" t="s">
        <v>282</v>
      </c>
      <c r="BH6" s="159" t="s">
        <v>282</v>
      </c>
      <c r="BI6" s="159">
        <v>14.6</v>
      </c>
      <c r="BJ6" s="159">
        <v>8.1999999999999993</v>
      </c>
      <c r="BK6" s="159">
        <v>69</v>
      </c>
      <c r="BL6" s="66" t="s">
        <v>282</v>
      </c>
      <c r="BM6" s="66" t="s">
        <v>282</v>
      </c>
      <c r="BN6" s="66" t="s">
        <v>282</v>
      </c>
      <c r="BO6" s="66" t="s">
        <v>282</v>
      </c>
      <c r="BP6" s="66" t="s">
        <v>282</v>
      </c>
      <c r="BQ6" s="66" t="s">
        <v>282</v>
      </c>
      <c r="BR6" s="66" t="s">
        <v>282</v>
      </c>
      <c r="BS6" s="66" t="s">
        <v>282</v>
      </c>
      <c r="BT6" s="66" t="s">
        <v>282</v>
      </c>
      <c r="BU6" s="66">
        <v>70</v>
      </c>
      <c r="BV6" s="66">
        <v>46</v>
      </c>
      <c r="BW6" s="159" t="s">
        <v>266</v>
      </c>
      <c r="BX6" s="159" t="s">
        <v>10507</v>
      </c>
      <c r="BY6" s="66">
        <v>15</v>
      </c>
      <c r="BZ6" s="159">
        <v>27</v>
      </c>
      <c r="CA6" s="66" t="s">
        <v>282</v>
      </c>
      <c r="CB6" s="66" t="s">
        <v>282</v>
      </c>
      <c r="CC6" s="66" t="s">
        <v>282</v>
      </c>
      <c r="CD6" s="66" t="s">
        <v>282</v>
      </c>
      <c r="CE6" s="159" t="s">
        <v>299</v>
      </c>
      <c r="CF6" s="66">
        <v>21</v>
      </c>
      <c r="CG6" s="66">
        <v>28</v>
      </c>
      <c r="CH6" s="66">
        <v>50</v>
      </c>
      <c r="CI6" s="159" t="s">
        <v>299</v>
      </c>
      <c r="CJ6" s="159">
        <v>21</v>
      </c>
      <c r="CK6" s="159">
        <v>25</v>
      </c>
      <c r="CL6" s="66" t="s">
        <v>282</v>
      </c>
      <c r="CM6" s="159">
        <v>70</v>
      </c>
      <c r="CN6" s="66" t="s">
        <v>282</v>
      </c>
      <c r="CO6" s="66" t="s">
        <v>282</v>
      </c>
      <c r="CP6" s="159" t="s">
        <v>282</v>
      </c>
      <c r="CQ6" s="66">
        <v>15.5</v>
      </c>
      <c r="CR6" s="66">
        <v>8.6999999999999993</v>
      </c>
      <c r="CS6" s="66">
        <v>69</v>
      </c>
      <c r="CT6" s="159" t="s">
        <v>282</v>
      </c>
      <c r="CU6" s="159" t="s">
        <v>282</v>
      </c>
      <c r="CV6" s="159" t="s">
        <v>282</v>
      </c>
      <c r="CW6" s="159" t="s">
        <v>282</v>
      </c>
      <c r="CX6" s="159" t="s">
        <v>282</v>
      </c>
      <c r="CY6" s="159" t="s">
        <v>282</v>
      </c>
      <c r="CZ6" s="159" t="s">
        <v>282</v>
      </c>
      <c r="DA6" s="159" t="s">
        <v>282</v>
      </c>
      <c r="DB6" s="159" t="s">
        <v>282</v>
      </c>
      <c r="DC6" s="66">
        <v>70</v>
      </c>
      <c r="DD6" s="66">
        <v>43</v>
      </c>
      <c r="DE6" s="159" t="s">
        <v>790</v>
      </c>
      <c r="DF6" s="159" t="s">
        <v>10507</v>
      </c>
      <c r="DG6" s="159">
        <v>5</v>
      </c>
      <c r="DH6" s="159">
        <v>22</v>
      </c>
      <c r="DI6" s="159" t="s">
        <v>282</v>
      </c>
      <c r="DJ6" s="159" t="s">
        <v>282</v>
      </c>
      <c r="DK6" s="159" t="s">
        <v>282</v>
      </c>
      <c r="DL6" s="159" t="s">
        <v>282</v>
      </c>
      <c r="DM6" s="159" t="s">
        <v>299</v>
      </c>
      <c r="DN6" s="159">
        <v>21</v>
      </c>
      <c r="DO6" s="159">
        <v>19</v>
      </c>
      <c r="DP6" s="159">
        <v>50</v>
      </c>
      <c r="DQ6" s="159" t="s">
        <v>299</v>
      </c>
      <c r="DR6" s="159">
        <v>21</v>
      </c>
      <c r="DS6" s="159">
        <v>25.9</v>
      </c>
      <c r="DT6" s="159" t="s">
        <v>282</v>
      </c>
      <c r="DU6" s="159">
        <v>70</v>
      </c>
      <c r="DV6" s="159" t="s">
        <v>282</v>
      </c>
      <c r="DW6" s="159" t="s">
        <v>282</v>
      </c>
      <c r="DX6" s="159" t="s">
        <v>282</v>
      </c>
      <c r="DY6" s="159">
        <v>17.8</v>
      </c>
      <c r="DZ6" s="159">
        <v>9</v>
      </c>
      <c r="EA6" s="159">
        <v>66</v>
      </c>
      <c r="EB6" s="159" t="s">
        <v>282</v>
      </c>
      <c r="EC6" s="159" t="s">
        <v>282</v>
      </c>
      <c r="ED6" s="159" t="s">
        <v>282</v>
      </c>
      <c r="EE6" s="159" t="s">
        <v>282</v>
      </c>
      <c r="EF6" s="159" t="s">
        <v>282</v>
      </c>
      <c r="EG6" s="159" t="s">
        <v>282</v>
      </c>
      <c r="EH6" s="159" t="s">
        <v>282</v>
      </c>
      <c r="EI6" s="159" t="s">
        <v>282</v>
      </c>
      <c r="EJ6" s="159" t="s">
        <v>282</v>
      </c>
      <c r="EK6" s="159">
        <v>70</v>
      </c>
      <c r="EL6" s="159">
        <v>48</v>
      </c>
      <c r="EM6" s="159" t="s">
        <v>282</v>
      </c>
      <c r="EN6" s="159" t="s">
        <v>282</v>
      </c>
      <c r="EO6" s="159" t="s">
        <v>282</v>
      </c>
      <c r="EP6" s="159" t="s">
        <v>282</v>
      </c>
      <c r="EQ6" s="159" t="s">
        <v>282</v>
      </c>
      <c r="ER6" s="159" t="s">
        <v>282</v>
      </c>
      <c r="ES6" s="159" t="s">
        <v>282</v>
      </c>
      <c r="ET6" s="159" t="s">
        <v>282</v>
      </c>
      <c r="EU6" s="159" t="s">
        <v>282</v>
      </c>
      <c r="EV6" s="159" t="s">
        <v>282</v>
      </c>
      <c r="EW6" s="159" t="s">
        <v>282</v>
      </c>
      <c r="EX6" s="159" t="s">
        <v>282</v>
      </c>
      <c r="EY6" s="159" t="s">
        <v>282</v>
      </c>
      <c r="EZ6" s="159" t="s">
        <v>282</v>
      </c>
      <c r="FA6" s="159" t="s">
        <v>282</v>
      </c>
      <c r="FB6" s="159" t="s">
        <v>282</v>
      </c>
      <c r="FC6" s="159" t="s">
        <v>282</v>
      </c>
      <c r="FD6" s="159" t="s">
        <v>282</v>
      </c>
      <c r="FE6" s="159" t="s">
        <v>282</v>
      </c>
      <c r="FF6" s="159" t="s">
        <v>282</v>
      </c>
      <c r="FG6" s="159" t="s">
        <v>282</v>
      </c>
      <c r="FH6" s="159" t="s">
        <v>282</v>
      </c>
      <c r="FI6" s="159" t="s">
        <v>282</v>
      </c>
      <c r="FJ6" s="159" t="s">
        <v>282</v>
      </c>
      <c r="FK6" s="159" t="s">
        <v>282</v>
      </c>
      <c r="FL6" s="159" t="s">
        <v>282</v>
      </c>
      <c r="FM6" s="159" t="s">
        <v>282</v>
      </c>
      <c r="FN6" s="159" t="s">
        <v>282</v>
      </c>
      <c r="FO6" s="159" t="s">
        <v>282</v>
      </c>
      <c r="FP6" s="159" t="s">
        <v>282</v>
      </c>
      <c r="FQ6" s="159" t="s">
        <v>282</v>
      </c>
      <c r="FR6" s="159" t="s">
        <v>282</v>
      </c>
      <c r="FS6" s="159" t="s">
        <v>282</v>
      </c>
      <c r="FT6" s="159" t="s">
        <v>282</v>
      </c>
    </row>
    <row r="7" spans="1:176" x14ac:dyDescent="0.25">
      <c r="A7" s="161" t="s">
        <v>7781</v>
      </c>
      <c r="B7" s="66" t="s">
        <v>12898</v>
      </c>
      <c r="C7" s="66" t="str">
        <f>IF(ISNUMBER(Severity!H7)=FALSE,Severity!F7,IF(Severity!H7&gt;=0.5,"YES","NO"))</f>
        <v>YES</v>
      </c>
      <c r="D7" s="66" t="str">
        <f>IF(ISNUMBER(Severity!I7)=FALSE,Severity!G7,IF(Severity!I7&gt;0.5,"YES","NO"))</f>
        <v>NO</v>
      </c>
      <c r="E7" s="66">
        <v>8</v>
      </c>
      <c r="F7" s="66">
        <v>3</v>
      </c>
      <c r="G7" s="66" t="s">
        <v>266</v>
      </c>
      <c r="H7" s="66" t="s">
        <v>10507</v>
      </c>
      <c r="I7" s="66">
        <v>23</v>
      </c>
      <c r="J7" s="159">
        <v>75</v>
      </c>
      <c r="K7" s="159" t="s">
        <v>282</v>
      </c>
      <c r="L7" s="159" t="s">
        <v>282</v>
      </c>
      <c r="M7" s="159" t="s">
        <v>282</v>
      </c>
      <c r="N7" s="159" t="s">
        <v>282</v>
      </c>
      <c r="O7" s="159" t="s">
        <v>282</v>
      </c>
      <c r="P7" s="159" t="s">
        <v>282</v>
      </c>
      <c r="Q7" s="159" t="s">
        <v>282</v>
      </c>
      <c r="R7" s="159" t="s">
        <v>282</v>
      </c>
      <c r="S7" s="159" t="s">
        <v>299</v>
      </c>
      <c r="T7" s="159">
        <v>17</v>
      </c>
      <c r="U7" s="159">
        <v>22.3</v>
      </c>
      <c r="V7" s="159" t="s">
        <v>282</v>
      </c>
      <c r="W7" s="159">
        <v>210</v>
      </c>
      <c r="X7" s="159" t="s">
        <v>282</v>
      </c>
      <c r="Y7" s="159" t="s">
        <v>282</v>
      </c>
      <c r="Z7" s="159" t="s">
        <v>282</v>
      </c>
      <c r="AA7" s="159" t="s">
        <v>282</v>
      </c>
      <c r="AB7" s="159" t="s">
        <v>282</v>
      </c>
      <c r="AC7" s="159" t="s">
        <v>282</v>
      </c>
      <c r="AD7" s="159" t="s">
        <v>282</v>
      </c>
      <c r="AE7" s="159" t="s">
        <v>282</v>
      </c>
      <c r="AF7" s="159" t="s">
        <v>282</v>
      </c>
      <c r="AG7" s="159" t="s">
        <v>282</v>
      </c>
      <c r="AH7" s="159" t="s">
        <v>282</v>
      </c>
      <c r="AI7" s="159" t="s">
        <v>282</v>
      </c>
      <c r="AJ7" s="159" t="s">
        <v>282</v>
      </c>
      <c r="AK7" s="159" t="s">
        <v>282</v>
      </c>
      <c r="AL7" s="159" t="s">
        <v>282</v>
      </c>
      <c r="AM7" s="66">
        <v>210</v>
      </c>
      <c r="AN7" s="66">
        <v>135</v>
      </c>
      <c r="AO7" s="159" t="s">
        <v>246</v>
      </c>
      <c r="AP7" s="159" t="s">
        <v>10507</v>
      </c>
      <c r="AQ7" s="66">
        <v>12</v>
      </c>
      <c r="AR7" s="159">
        <v>42</v>
      </c>
      <c r="AS7" s="159" t="s">
        <v>282</v>
      </c>
      <c r="AT7" s="159" t="s">
        <v>282</v>
      </c>
      <c r="AU7" s="159" t="s">
        <v>282</v>
      </c>
      <c r="AV7" s="159" t="s">
        <v>282</v>
      </c>
      <c r="AW7" s="159" t="s">
        <v>282</v>
      </c>
      <c r="AX7" s="159" t="s">
        <v>282</v>
      </c>
      <c r="AY7" s="159" t="s">
        <v>282</v>
      </c>
      <c r="AZ7" s="159" t="s">
        <v>282</v>
      </c>
      <c r="BA7" s="159" t="s">
        <v>299</v>
      </c>
      <c r="BB7" s="159">
        <v>17</v>
      </c>
      <c r="BC7" s="159">
        <v>22.8</v>
      </c>
      <c r="BD7" s="159" t="s">
        <v>282</v>
      </c>
      <c r="BE7" s="159">
        <v>210</v>
      </c>
      <c r="BF7" s="159" t="s">
        <v>282</v>
      </c>
      <c r="BG7" s="159" t="s">
        <v>282</v>
      </c>
      <c r="BH7" s="159" t="s">
        <v>282</v>
      </c>
      <c r="BI7" s="159" t="s">
        <v>282</v>
      </c>
      <c r="BJ7" s="159" t="s">
        <v>282</v>
      </c>
      <c r="BK7" s="159" t="s">
        <v>282</v>
      </c>
      <c r="BL7" s="66">
        <v>12.3</v>
      </c>
      <c r="BM7" s="66">
        <v>7.08</v>
      </c>
      <c r="BN7" s="66">
        <v>179</v>
      </c>
      <c r="BO7" s="66" t="s">
        <v>282</v>
      </c>
      <c r="BP7" s="66" t="s">
        <v>282</v>
      </c>
      <c r="BQ7" s="66" t="s">
        <v>282</v>
      </c>
      <c r="BR7" s="66" t="s">
        <v>282</v>
      </c>
      <c r="BS7" s="66" t="s">
        <v>282</v>
      </c>
      <c r="BT7" s="66" t="s">
        <v>282</v>
      </c>
      <c r="BU7" s="66">
        <v>210</v>
      </c>
      <c r="BV7" s="66">
        <v>168</v>
      </c>
      <c r="BW7" s="159" t="s">
        <v>790</v>
      </c>
      <c r="BX7" s="159" t="s">
        <v>10507</v>
      </c>
      <c r="BY7" s="66">
        <v>3</v>
      </c>
      <c r="BZ7" s="159">
        <v>21</v>
      </c>
      <c r="CA7" s="66" t="s">
        <v>282</v>
      </c>
      <c r="CB7" s="66" t="s">
        <v>282</v>
      </c>
      <c r="CC7" s="66" t="s">
        <v>282</v>
      </c>
      <c r="CD7" s="66" t="s">
        <v>282</v>
      </c>
      <c r="CE7" s="66" t="s">
        <v>282</v>
      </c>
      <c r="CF7" s="66" t="s">
        <v>282</v>
      </c>
      <c r="CG7" s="66" t="s">
        <v>282</v>
      </c>
      <c r="CH7" s="66" t="s">
        <v>282</v>
      </c>
      <c r="CI7" s="159" t="s">
        <v>299</v>
      </c>
      <c r="CJ7" s="159">
        <v>17</v>
      </c>
      <c r="CK7" s="159">
        <v>23</v>
      </c>
      <c r="CL7" s="159" t="s">
        <v>282</v>
      </c>
      <c r="CM7" s="159">
        <v>72</v>
      </c>
      <c r="CN7" s="66" t="s">
        <v>282</v>
      </c>
      <c r="CO7" s="159" t="s">
        <v>282</v>
      </c>
      <c r="CP7" s="159" t="s">
        <v>282</v>
      </c>
      <c r="CQ7" s="159" t="s">
        <v>282</v>
      </c>
      <c r="CR7" s="159" t="s">
        <v>282</v>
      </c>
      <c r="CS7" s="159" t="s">
        <v>282</v>
      </c>
      <c r="CT7" s="159">
        <v>13.2</v>
      </c>
      <c r="CU7" s="159">
        <v>7.73</v>
      </c>
      <c r="CV7" s="159">
        <v>59</v>
      </c>
      <c r="CW7" s="159" t="s">
        <v>282</v>
      </c>
      <c r="CX7" s="159" t="s">
        <v>282</v>
      </c>
      <c r="CY7" s="159" t="s">
        <v>282</v>
      </c>
      <c r="CZ7" s="159" t="s">
        <v>282</v>
      </c>
      <c r="DA7" s="159" t="s">
        <v>282</v>
      </c>
      <c r="DB7" s="159" t="s">
        <v>282</v>
      </c>
      <c r="DC7" s="66">
        <v>72</v>
      </c>
      <c r="DD7" s="66">
        <v>51</v>
      </c>
      <c r="DE7" s="66" t="s">
        <v>282</v>
      </c>
      <c r="DF7" s="66" t="s">
        <v>282</v>
      </c>
      <c r="DG7" s="66" t="s">
        <v>282</v>
      </c>
      <c r="DH7" s="66" t="s">
        <v>282</v>
      </c>
      <c r="DI7" s="66" t="s">
        <v>282</v>
      </c>
      <c r="DJ7" s="66" t="s">
        <v>282</v>
      </c>
      <c r="DK7" s="66" t="s">
        <v>282</v>
      </c>
      <c r="DL7" s="66" t="s">
        <v>282</v>
      </c>
      <c r="DM7" s="66" t="s">
        <v>282</v>
      </c>
      <c r="DN7" s="66" t="s">
        <v>282</v>
      </c>
      <c r="DO7" s="66" t="s">
        <v>282</v>
      </c>
      <c r="DP7" s="66" t="s">
        <v>282</v>
      </c>
      <c r="DQ7" s="66" t="s">
        <v>282</v>
      </c>
      <c r="DR7" s="66" t="s">
        <v>282</v>
      </c>
      <c r="DS7" s="66" t="s">
        <v>282</v>
      </c>
      <c r="DT7" s="66" t="s">
        <v>282</v>
      </c>
      <c r="DU7" s="159" t="s">
        <v>282</v>
      </c>
      <c r="DV7" s="66" t="s">
        <v>282</v>
      </c>
      <c r="DW7" s="66" t="s">
        <v>282</v>
      </c>
      <c r="DX7" s="159" t="s">
        <v>282</v>
      </c>
      <c r="DY7" s="66" t="s">
        <v>282</v>
      </c>
      <c r="DZ7" s="66" t="s">
        <v>282</v>
      </c>
      <c r="EA7" s="159" t="s">
        <v>282</v>
      </c>
      <c r="EB7" s="66" t="s">
        <v>282</v>
      </c>
      <c r="EC7" s="66" t="s">
        <v>282</v>
      </c>
      <c r="ED7" s="159" t="s">
        <v>282</v>
      </c>
      <c r="EE7" s="66" t="s">
        <v>282</v>
      </c>
      <c r="EF7" s="66" t="s">
        <v>282</v>
      </c>
      <c r="EG7" s="159" t="s">
        <v>282</v>
      </c>
      <c r="EH7" s="66" t="s">
        <v>282</v>
      </c>
      <c r="EI7" s="66" t="s">
        <v>282</v>
      </c>
      <c r="EJ7" s="159" t="s">
        <v>282</v>
      </c>
      <c r="EK7" s="66" t="s">
        <v>282</v>
      </c>
      <c r="EL7" s="66" t="s">
        <v>282</v>
      </c>
      <c r="EM7" s="66" t="s">
        <v>282</v>
      </c>
      <c r="EN7" s="66" t="s">
        <v>282</v>
      </c>
      <c r="EO7" s="66" t="s">
        <v>282</v>
      </c>
      <c r="EP7" s="66" t="s">
        <v>282</v>
      </c>
      <c r="EQ7" s="66" t="s">
        <v>282</v>
      </c>
      <c r="ER7" s="66" t="s">
        <v>282</v>
      </c>
      <c r="ES7" s="66" t="s">
        <v>282</v>
      </c>
      <c r="ET7" s="66" t="s">
        <v>282</v>
      </c>
      <c r="EU7" s="66" t="s">
        <v>282</v>
      </c>
      <c r="EV7" s="66" t="s">
        <v>282</v>
      </c>
      <c r="EW7" s="66" t="s">
        <v>282</v>
      </c>
      <c r="EX7" s="66" t="s">
        <v>282</v>
      </c>
      <c r="EY7" s="66" t="s">
        <v>282</v>
      </c>
      <c r="EZ7" s="66" t="s">
        <v>282</v>
      </c>
      <c r="FA7" s="66" t="s">
        <v>282</v>
      </c>
      <c r="FB7" s="66" t="s">
        <v>282</v>
      </c>
      <c r="FC7" s="159" t="s">
        <v>282</v>
      </c>
      <c r="FD7" s="66" t="s">
        <v>282</v>
      </c>
      <c r="FE7" s="66" t="s">
        <v>282</v>
      </c>
      <c r="FF7" s="159" t="s">
        <v>282</v>
      </c>
      <c r="FG7" s="66" t="s">
        <v>282</v>
      </c>
      <c r="FH7" s="66" t="s">
        <v>282</v>
      </c>
      <c r="FI7" s="159" t="s">
        <v>282</v>
      </c>
      <c r="FJ7" s="66" t="s">
        <v>282</v>
      </c>
      <c r="FK7" s="66" t="s">
        <v>282</v>
      </c>
      <c r="FL7" s="159" t="s">
        <v>282</v>
      </c>
      <c r="FM7" s="66" t="s">
        <v>282</v>
      </c>
      <c r="FN7" s="66" t="s">
        <v>282</v>
      </c>
      <c r="FO7" s="159" t="s">
        <v>282</v>
      </c>
      <c r="FP7" s="66" t="s">
        <v>282</v>
      </c>
      <c r="FQ7" s="66" t="s">
        <v>282</v>
      </c>
      <c r="FR7" s="159" t="s">
        <v>282</v>
      </c>
      <c r="FS7" s="66" t="s">
        <v>282</v>
      </c>
      <c r="FT7" s="66" t="s">
        <v>282</v>
      </c>
    </row>
    <row r="8" spans="1:176" x14ac:dyDescent="0.25">
      <c r="A8" s="161" t="s">
        <v>7818</v>
      </c>
      <c r="B8" s="66" t="s">
        <v>12902</v>
      </c>
      <c r="C8" s="66" t="str">
        <f>IF(ISNUMBER(Severity!H8)=FALSE,Severity!F8,IF(Severity!H8&gt;=0.5,"YES","NO"))</f>
        <v>YES</v>
      </c>
      <c r="D8" s="66" t="str">
        <f>IF(ISNUMBER(Severity!I8)=FALSE,Severity!G8,IF(Severity!I8&gt;0.5,"YES","NO"))</f>
        <v>NO</v>
      </c>
      <c r="E8" s="159">
        <v>6</v>
      </c>
      <c r="F8" s="159">
        <v>3</v>
      </c>
      <c r="G8" s="159" t="s">
        <v>256</v>
      </c>
      <c r="H8" s="159" t="s">
        <v>10507</v>
      </c>
      <c r="I8" s="159">
        <v>1</v>
      </c>
      <c r="J8" s="159">
        <v>5</v>
      </c>
      <c r="K8" s="159" t="s">
        <v>282</v>
      </c>
      <c r="L8" s="159" t="s">
        <v>282</v>
      </c>
      <c r="M8" s="159" t="s">
        <v>282</v>
      </c>
      <c r="N8" s="159" t="s">
        <v>282</v>
      </c>
      <c r="O8" s="159" t="s">
        <v>282</v>
      </c>
      <c r="P8" s="159" t="s">
        <v>282</v>
      </c>
      <c r="Q8" s="159" t="s">
        <v>282</v>
      </c>
      <c r="R8" s="159" t="s">
        <v>282</v>
      </c>
      <c r="S8" s="159" t="s">
        <v>299</v>
      </c>
      <c r="T8" s="159">
        <v>21</v>
      </c>
      <c r="U8" s="159">
        <v>30.5</v>
      </c>
      <c r="V8" s="159" t="s">
        <v>282</v>
      </c>
      <c r="W8" s="159">
        <v>13</v>
      </c>
      <c r="X8" s="159" t="s">
        <v>282</v>
      </c>
      <c r="Y8" s="159" t="s">
        <v>282</v>
      </c>
      <c r="Z8" s="159" t="s">
        <v>282</v>
      </c>
      <c r="AA8" s="159" t="s">
        <v>282</v>
      </c>
      <c r="AB8" s="159" t="s">
        <v>282</v>
      </c>
      <c r="AC8" s="159" t="s">
        <v>282</v>
      </c>
      <c r="AD8" s="159" t="s">
        <v>282</v>
      </c>
      <c r="AE8" s="159" t="s">
        <v>282</v>
      </c>
      <c r="AF8" s="159" t="s">
        <v>282</v>
      </c>
      <c r="AG8" s="159">
        <v>-13.08</v>
      </c>
      <c r="AH8" s="159">
        <v>10.219099764656375</v>
      </c>
      <c r="AI8" s="159">
        <v>12</v>
      </c>
      <c r="AJ8" s="159" t="s">
        <v>282</v>
      </c>
      <c r="AK8" s="159" t="s">
        <v>282</v>
      </c>
      <c r="AL8" s="159" t="s">
        <v>282</v>
      </c>
      <c r="AM8" s="159">
        <v>13</v>
      </c>
      <c r="AN8" s="66">
        <v>8</v>
      </c>
      <c r="AO8" s="159" t="s">
        <v>263</v>
      </c>
      <c r="AP8" s="159" t="s">
        <v>10507</v>
      </c>
      <c r="AQ8" s="159">
        <v>2</v>
      </c>
      <c r="AR8" s="159">
        <v>2</v>
      </c>
      <c r="AS8" s="159" t="s">
        <v>282</v>
      </c>
      <c r="AT8" s="159" t="s">
        <v>282</v>
      </c>
      <c r="AU8" s="159" t="s">
        <v>282</v>
      </c>
      <c r="AV8" s="159" t="s">
        <v>282</v>
      </c>
      <c r="AW8" s="159" t="s">
        <v>282</v>
      </c>
      <c r="AX8" s="159" t="s">
        <v>282</v>
      </c>
      <c r="AY8" s="159" t="s">
        <v>282</v>
      </c>
      <c r="AZ8" s="159" t="s">
        <v>282</v>
      </c>
      <c r="BA8" s="159" t="s">
        <v>299</v>
      </c>
      <c r="BB8" s="159">
        <v>21</v>
      </c>
      <c r="BC8" s="159">
        <v>30.4</v>
      </c>
      <c r="BD8" s="159" t="s">
        <v>282</v>
      </c>
      <c r="BE8" s="159">
        <v>13</v>
      </c>
      <c r="BF8" s="159" t="s">
        <v>282</v>
      </c>
      <c r="BG8" s="159" t="s">
        <v>282</v>
      </c>
      <c r="BH8" s="159" t="s">
        <v>282</v>
      </c>
      <c r="BI8" s="159" t="s">
        <v>282</v>
      </c>
      <c r="BJ8" s="159" t="s">
        <v>282</v>
      </c>
      <c r="BK8" s="159" t="s">
        <v>282</v>
      </c>
      <c r="BL8" s="159" t="s">
        <v>282</v>
      </c>
      <c r="BM8" s="159" t="s">
        <v>282</v>
      </c>
      <c r="BN8" s="159" t="s">
        <v>282</v>
      </c>
      <c r="BO8" s="66">
        <v>-13.31</v>
      </c>
      <c r="BP8" s="66">
        <v>11.105097928429087</v>
      </c>
      <c r="BQ8" s="66">
        <v>13</v>
      </c>
      <c r="BR8" s="159" t="s">
        <v>282</v>
      </c>
      <c r="BS8" s="159" t="s">
        <v>282</v>
      </c>
      <c r="BT8" s="159" t="s">
        <v>282</v>
      </c>
      <c r="BU8" s="159">
        <v>13</v>
      </c>
      <c r="BV8" s="159">
        <v>11</v>
      </c>
      <c r="BW8" s="159" t="s">
        <v>790</v>
      </c>
      <c r="BX8" s="159" t="s">
        <v>10507</v>
      </c>
      <c r="BY8" s="159">
        <v>2</v>
      </c>
      <c r="BZ8" s="159">
        <v>5</v>
      </c>
      <c r="CA8" s="159" t="s">
        <v>282</v>
      </c>
      <c r="CB8" s="159" t="s">
        <v>282</v>
      </c>
      <c r="CC8" s="159" t="s">
        <v>282</v>
      </c>
      <c r="CD8" s="159" t="s">
        <v>282</v>
      </c>
      <c r="CE8" s="159" t="s">
        <v>282</v>
      </c>
      <c r="CF8" s="159" t="s">
        <v>282</v>
      </c>
      <c r="CG8" s="159" t="s">
        <v>282</v>
      </c>
      <c r="CH8" s="159" t="s">
        <v>282</v>
      </c>
      <c r="CI8" s="159" t="s">
        <v>299</v>
      </c>
      <c r="CJ8" s="159">
        <v>21</v>
      </c>
      <c r="CK8" s="159">
        <v>28.3</v>
      </c>
      <c r="CL8" s="159" t="s">
        <v>282</v>
      </c>
      <c r="CM8" s="159">
        <v>12</v>
      </c>
      <c r="CN8" s="159" t="s">
        <v>282</v>
      </c>
      <c r="CO8" s="159" t="s">
        <v>282</v>
      </c>
      <c r="CP8" s="159" t="s">
        <v>282</v>
      </c>
      <c r="CQ8" s="159" t="s">
        <v>282</v>
      </c>
      <c r="CR8" s="159" t="s">
        <v>282</v>
      </c>
      <c r="CS8" s="159" t="s">
        <v>282</v>
      </c>
      <c r="CT8" s="159" t="s">
        <v>282</v>
      </c>
      <c r="CU8" s="159" t="s">
        <v>282</v>
      </c>
      <c r="CV8" s="159" t="s">
        <v>282</v>
      </c>
      <c r="CW8" s="159">
        <v>-10.91</v>
      </c>
      <c r="CX8" s="159">
        <v>9.3860481567057814</v>
      </c>
      <c r="CY8" s="159">
        <v>11</v>
      </c>
      <c r="CZ8" s="159" t="s">
        <v>282</v>
      </c>
      <c r="DA8" s="159" t="s">
        <v>282</v>
      </c>
      <c r="DB8" s="159" t="s">
        <v>282</v>
      </c>
      <c r="DC8" s="159">
        <v>12</v>
      </c>
      <c r="DD8" s="66">
        <v>7</v>
      </c>
      <c r="DE8" s="66" t="s">
        <v>282</v>
      </c>
      <c r="DF8" s="66" t="s">
        <v>282</v>
      </c>
      <c r="DG8" s="66" t="s">
        <v>282</v>
      </c>
      <c r="DH8" s="66" t="s">
        <v>282</v>
      </c>
      <c r="DI8" s="66" t="s">
        <v>282</v>
      </c>
      <c r="DJ8" s="66" t="s">
        <v>282</v>
      </c>
      <c r="DK8" s="66" t="s">
        <v>282</v>
      </c>
      <c r="DL8" s="66" t="s">
        <v>282</v>
      </c>
      <c r="DM8" s="66" t="s">
        <v>282</v>
      </c>
      <c r="DN8" s="66" t="s">
        <v>282</v>
      </c>
      <c r="DO8" s="66" t="s">
        <v>282</v>
      </c>
      <c r="DP8" s="66" t="s">
        <v>282</v>
      </c>
      <c r="DQ8" s="66" t="s">
        <v>282</v>
      </c>
      <c r="DR8" s="66" t="s">
        <v>282</v>
      </c>
      <c r="DS8" s="66" t="s">
        <v>282</v>
      </c>
      <c r="DT8" s="66" t="s">
        <v>282</v>
      </c>
      <c r="DU8" s="159" t="s">
        <v>282</v>
      </c>
      <c r="DV8" s="66" t="s">
        <v>282</v>
      </c>
      <c r="DW8" s="66" t="s">
        <v>282</v>
      </c>
      <c r="DX8" s="159" t="s">
        <v>282</v>
      </c>
      <c r="DY8" s="66" t="s">
        <v>282</v>
      </c>
      <c r="DZ8" s="66" t="s">
        <v>282</v>
      </c>
      <c r="EA8" s="159" t="s">
        <v>282</v>
      </c>
      <c r="EB8" s="66" t="s">
        <v>282</v>
      </c>
      <c r="EC8" s="66" t="s">
        <v>282</v>
      </c>
      <c r="ED8" s="159" t="s">
        <v>282</v>
      </c>
      <c r="EE8" s="66" t="s">
        <v>282</v>
      </c>
      <c r="EF8" s="66" t="s">
        <v>282</v>
      </c>
      <c r="EG8" s="159" t="s">
        <v>282</v>
      </c>
      <c r="EH8" s="66" t="s">
        <v>282</v>
      </c>
      <c r="EI8" s="66" t="s">
        <v>282</v>
      </c>
      <c r="EJ8" s="159" t="s">
        <v>282</v>
      </c>
      <c r="EK8" s="66" t="s">
        <v>282</v>
      </c>
      <c r="EL8" s="66" t="s">
        <v>282</v>
      </c>
      <c r="EM8" s="66" t="s">
        <v>282</v>
      </c>
      <c r="EN8" s="66" t="s">
        <v>282</v>
      </c>
      <c r="EO8" s="66" t="s">
        <v>282</v>
      </c>
      <c r="EP8" s="66" t="s">
        <v>282</v>
      </c>
      <c r="EQ8" s="66" t="s">
        <v>282</v>
      </c>
      <c r="ER8" s="66" t="s">
        <v>282</v>
      </c>
      <c r="ES8" s="66" t="s">
        <v>282</v>
      </c>
      <c r="ET8" s="66" t="s">
        <v>282</v>
      </c>
      <c r="EU8" s="66" t="s">
        <v>282</v>
      </c>
      <c r="EV8" s="66" t="s">
        <v>282</v>
      </c>
      <c r="EW8" s="66" t="s">
        <v>282</v>
      </c>
      <c r="EX8" s="66" t="s">
        <v>282</v>
      </c>
      <c r="EY8" s="66" t="s">
        <v>282</v>
      </c>
      <c r="EZ8" s="66" t="s">
        <v>282</v>
      </c>
      <c r="FA8" s="66" t="s">
        <v>282</v>
      </c>
      <c r="FB8" s="66" t="s">
        <v>282</v>
      </c>
      <c r="FC8" s="159" t="s">
        <v>282</v>
      </c>
      <c r="FD8" s="66" t="s">
        <v>282</v>
      </c>
      <c r="FE8" s="66" t="s">
        <v>282</v>
      </c>
      <c r="FF8" s="159" t="s">
        <v>282</v>
      </c>
      <c r="FG8" s="66" t="s">
        <v>282</v>
      </c>
      <c r="FH8" s="66" t="s">
        <v>282</v>
      </c>
      <c r="FI8" s="159" t="s">
        <v>282</v>
      </c>
      <c r="FJ8" s="66" t="s">
        <v>282</v>
      </c>
      <c r="FK8" s="66" t="s">
        <v>282</v>
      </c>
      <c r="FL8" s="159" t="s">
        <v>282</v>
      </c>
      <c r="FM8" s="66" t="s">
        <v>282</v>
      </c>
      <c r="FN8" s="66" t="s">
        <v>282</v>
      </c>
      <c r="FO8" s="159" t="s">
        <v>282</v>
      </c>
      <c r="FP8" s="66" t="s">
        <v>282</v>
      </c>
      <c r="FQ8" s="66" t="s">
        <v>282</v>
      </c>
      <c r="FR8" s="159" t="s">
        <v>282</v>
      </c>
      <c r="FS8" s="66" t="s">
        <v>282</v>
      </c>
      <c r="FT8" s="66" t="s">
        <v>282</v>
      </c>
    </row>
    <row r="9" spans="1:176" x14ac:dyDescent="0.25">
      <c r="A9" s="161" t="s">
        <v>7820</v>
      </c>
      <c r="B9" s="66" t="s">
        <v>12907</v>
      </c>
      <c r="C9" s="66" t="str">
        <f>IF(ISNUMBER(Severity!H9)=FALSE,Severity!F9,IF(Severity!H9&gt;=0.5,"YES","NO"))</f>
        <v>YES</v>
      </c>
      <c r="D9" s="66" t="str">
        <f>IF(ISNUMBER(Severity!I9)=FALSE,Severity!G9,IF(Severity!I9&gt;0.5,"YES","NO"))</f>
        <v>NO</v>
      </c>
      <c r="E9" s="159">
        <v>8</v>
      </c>
      <c r="F9" s="159">
        <v>2</v>
      </c>
      <c r="G9" s="159" t="s">
        <v>256</v>
      </c>
      <c r="H9" s="159" t="s">
        <v>10507</v>
      </c>
      <c r="I9" s="159">
        <v>7</v>
      </c>
      <c r="J9" s="159">
        <v>29</v>
      </c>
      <c r="K9" s="159" t="s">
        <v>282</v>
      </c>
      <c r="L9" s="159" t="s">
        <v>282</v>
      </c>
      <c r="M9" s="159" t="s">
        <v>282</v>
      </c>
      <c r="N9" s="159" t="s">
        <v>282</v>
      </c>
      <c r="O9" s="159" t="s">
        <v>282</v>
      </c>
      <c r="P9" s="159" t="s">
        <v>282</v>
      </c>
      <c r="Q9" s="159" t="s">
        <v>282</v>
      </c>
      <c r="R9" s="159" t="s">
        <v>282</v>
      </c>
      <c r="S9" s="159" t="s">
        <v>299</v>
      </c>
      <c r="T9" s="159">
        <v>17</v>
      </c>
      <c r="U9" s="159">
        <v>27.52</v>
      </c>
      <c r="V9" s="159" t="s">
        <v>282</v>
      </c>
      <c r="W9" s="159">
        <v>109</v>
      </c>
      <c r="X9" s="159" t="s">
        <v>282</v>
      </c>
      <c r="Y9" s="159" t="s">
        <v>282</v>
      </c>
      <c r="Z9" s="159" t="s">
        <v>282</v>
      </c>
      <c r="AA9" s="159" t="s">
        <v>282</v>
      </c>
      <c r="AB9" s="159" t="s">
        <v>282</v>
      </c>
      <c r="AC9" s="159" t="s">
        <v>282</v>
      </c>
      <c r="AD9" s="159" t="s">
        <v>282</v>
      </c>
      <c r="AE9" s="159" t="s">
        <v>282</v>
      </c>
      <c r="AF9" s="159" t="s">
        <v>282</v>
      </c>
      <c r="AG9" s="159" t="s">
        <v>282</v>
      </c>
      <c r="AH9" s="159" t="s">
        <v>282</v>
      </c>
      <c r="AI9" s="159" t="s">
        <v>282</v>
      </c>
      <c r="AJ9" s="159">
        <v>-14.3</v>
      </c>
      <c r="AK9" s="159">
        <v>9.35</v>
      </c>
      <c r="AL9" s="159">
        <v>102</v>
      </c>
      <c r="AM9" s="159">
        <v>109</v>
      </c>
      <c r="AN9" s="66">
        <v>80</v>
      </c>
      <c r="AO9" s="159" t="s">
        <v>263</v>
      </c>
      <c r="AP9" s="159" t="s">
        <v>10507</v>
      </c>
      <c r="AQ9" s="159">
        <v>12</v>
      </c>
      <c r="AR9" s="159">
        <v>40</v>
      </c>
      <c r="AS9" s="159" t="s">
        <v>282</v>
      </c>
      <c r="AT9" s="159" t="s">
        <v>282</v>
      </c>
      <c r="AU9" s="159" t="s">
        <v>282</v>
      </c>
      <c r="AV9" s="159" t="s">
        <v>282</v>
      </c>
      <c r="AW9" s="159" t="s">
        <v>282</v>
      </c>
      <c r="AX9" s="159" t="s">
        <v>282</v>
      </c>
      <c r="AY9" s="159" t="s">
        <v>282</v>
      </c>
      <c r="AZ9" s="159" t="s">
        <v>282</v>
      </c>
      <c r="BA9" s="159" t="s">
        <v>299</v>
      </c>
      <c r="BB9" s="159">
        <v>17</v>
      </c>
      <c r="BC9" s="159">
        <v>28.16</v>
      </c>
      <c r="BD9" s="159" t="s">
        <v>282</v>
      </c>
      <c r="BE9" s="159">
        <v>108</v>
      </c>
      <c r="BF9" s="159" t="s">
        <v>282</v>
      </c>
      <c r="BG9" s="159" t="s">
        <v>282</v>
      </c>
      <c r="BH9" s="159" t="s">
        <v>282</v>
      </c>
      <c r="BI9" s="159" t="s">
        <v>282</v>
      </c>
      <c r="BJ9" s="159" t="s">
        <v>282</v>
      </c>
      <c r="BK9" s="159" t="s">
        <v>282</v>
      </c>
      <c r="BL9" s="159" t="s">
        <v>282</v>
      </c>
      <c r="BM9" s="159" t="s">
        <v>282</v>
      </c>
      <c r="BN9" s="159" t="s">
        <v>282</v>
      </c>
      <c r="BO9" s="159" t="s">
        <v>282</v>
      </c>
      <c r="BP9" s="159" t="s">
        <v>282</v>
      </c>
      <c r="BQ9" s="159" t="s">
        <v>282</v>
      </c>
      <c r="BR9" s="159">
        <v>-14.39</v>
      </c>
      <c r="BS9" s="159">
        <v>8.39</v>
      </c>
      <c r="BT9" s="159">
        <v>100</v>
      </c>
      <c r="BU9" s="159">
        <v>108</v>
      </c>
      <c r="BV9" s="159">
        <v>68</v>
      </c>
      <c r="BW9" s="66" t="s">
        <v>282</v>
      </c>
      <c r="BX9" s="66" t="s">
        <v>282</v>
      </c>
      <c r="BY9" s="66" t="s">
        <v>282</v>
      </c>
      <c r="BZ9" s="66" t="s">
        <v>282</v>
      </c>
      <c r="CA9" s="66" t="s">
        <v>282</v>
      </c>
      <c r="CB9" s="66" t="s">
        <v>282</v>
      </c>
      <c r="CC9" s="66" t="s">
        <v>282</v>
      </c>
      <c r="CD9" s="66" t="s">
        <v>282</v>
      </c>
      <c r="CE9" s="66" t="s">
        <v>282</v>
      </c>
      <c r="CF9" s="66" t="s">
        <v>282</v>
      </c>
      <c r="CG9" s="66" t="s">
        <v>282</v>
      </c>
      <c r="CH9" s="66" t="s">
        <v>282</v>
      </c>
      <c r="CI9" s="66" t="s">
        <v>282</v>
      </c>
      <c r="CJ9" s="66" t="s">
        <v>282</v>
      </c>
      <c r="CK9" s="66" t="s">
        <v>282</v>
      </c>
      <c r="CL9" s="66" t="s">
        <v>282</v>
      </c>
      <c r="CM9" s="159" t="s">
        <v>282</v>
      </c>
      <c r="CN9" s="66" t="s">
        <v>282</v>
      </c>
      <c r="CO9" s="66" t="s">
        <v>282</v>
      </c>
      <c r="CP9" s="159" t="s">
        <v>282</v>
      </c>
      <c r="CQ9" s="66" t="s">
        <v>282</v>
      </c>
      <c r="CR9" s="66" t="s">
        <v>282</v>
      </c>
      <c r="CS9" s="159" t="s">
        <v>282</v>
      </c>
      <c r="CT9" s="66" t="s">
        <v>282</v>
      </c>
      <c r="CU9" s="66" t="s">
        <v>282</v>
      </c>
      <c r="CV9" s="159" t="s">
        <v>282</v>
      </c>
      <c r="CW9" s="66" t="s">
        <v>282</v>
      </c>
      <c r="CX9" s="66" t="s">
        <v>282</v>
      </c>
      <c r="CY9" s="159" t="s">
        <v>282</v>
      </c>
      <c r="CZ9" s="66" t="s">
        <v>282</v>
      </c>
      <c r="DA9" s="66" t="s">
        <v>282</v>
      </c>
      <c r="DB9" s="159" t="s">
        <v>282</v>
      </c>
      <c r="DC9" s="66" t="s">
        <v>282</v>
      </c>
      <c r="DD9" s="66" t="s">
        <v>282</v>
      </c>
      <c r="DE9" s="66" t="s">
        <v>282</v>
      </c>
      <c r="DF9" s="66" t="s">
        <v>282</v>
      </c>
      <c r="DG9" s="66" t="s">
        <v>282</v>
      </c>
      <c r="DH9" s="66" t="s">
        <v>282</v>
      </c>
      <c r="DI9" s="66" t="s">
        <v>282</v>
      </c>
      <c r="DJ9" s="66" t="s">
        <v>282</v>
      </c>
      <c r="DK9" s="66" t="s">
        <v>282</v>
      </c>
      <c r="DL9" s="66" t="s">
        <v>282</v>
      </c>
      <c r="DM9" s="66" t="s">
        <v>282</v>
      </c>
      <c r="DN9" s="66" t="s">
        <v>282</v>
      </c>
      <c r="DO9" s="66" t="s">
        <v>282</v>
      </c>
      <c r="DP9" s="66" t="s">
        <v>282</v>
      </c>
      <c r="DQ9" s="66" t="s">
        <v>282</v>
      </c>
      <c r="DR9" s="66" t="s">
        <v>282</v>
      </c>
      <c r="DS9" s="66" t="s">
        <v>282</v>
      </c>
      <c r="DT9" s="66" t="s">
        <v>282</v>
      </c>
      <c r="DU9" s="159" t="s">
        <v>282</v>
      </c>
      <c r="DV9" s="66" t="s">
        <v>282</v>
      </c>
      <c r="DW9" s="66" t="s">
        <v>282</v>
      </c>
      <c r="DX9" s="159" t="s">
        <v>282</v>
      </c>
      <c r="DY9" s="66" t="s">
        <v>282</v>
      </c>
      <c r="DZ9" s="66" t="s">
        <v>282</v>
      </c>
      <c r="EA9" s="159" t="s">
        <v>282</v>
      </c>
      <c r="EB9" s="66" t="s">
        <v>282</v>
      </c>
      <c r="EC9" s="66" t="s">
        <v>282</v>
      </c>
      <c r="ED9" s="159" t="s">
        <v>282</v>
      </c>
      <c r="EE9" s="66" t="s">
        <v>282</v>
      </c>
      <c r="EF9" s="66" t="s">
        <v>282</v>
      </c>
      <c r="EG9" s="159" t="s">
        <v>282</v>
      </c>
      <c r="EH9" s="66" t="s">
        <v>282</v>
      </c>
      <c r="EI9" s="66" t="s">
        <v>282</v>
      </c>
      <c r="EJ9" s="159" t="s">
        <v>282</v>
      </c>
      <c r="EK9" s="66" t="s">
        <v>282</v>
      </c>
      <c r="EL9" s="66" t="s">
        <v>282</v>
      </c>
      <c r="EM9" s="66" t="s">
        <v>282</v>
      </c>
      <c r="EN9" s="66" t="s">
        <v>282</v>
      </c>
      <c r="EO9" s="66" t="s">
        <v>282</v>
      </c>
      <c r="EP9" s="66" t="s">
        <v>282</v>
      </c>
      <c r="EQ9" s="66" t="s">
        <v>282</v>
      </c>
      <c r="ER9" s="66" t="s">
        <v>282</v>
      </c>
      <c r="ES9" s="66" t="s">
        <v>282</v>
      </c>
      <c r="ET9" s="66" t="s">
        <v>282</v>
      </c>
      <c r="EU9" s="66" t="s">
        <v>282</v>
      </c>
      <c r="EV9" s="66" t="s">
        <v>282</v>
      </c>
      <c r="EW9" s="66" t="s">
        <v>282</v>
      </c>
      <c r="EX9" s="66" t="s">
        <v>282</v>
      </c>
      <c r="EY9" s="66" t="s">
        <v>282</v>
      </c>
      <c r="EZ9" s="66" t="s">
        <v>282</v>
      </c>
      <c r="FA9" s="66" t="s">
        <v>282</v>
      </c>
      <c r="FB9" s="66" t="s">
        <v>282</v>
      </c>
      <c r="FC9" s="159" t="s">
        <v>282</v>
      </c>
      <c r="FD9" s="66" t="s">
        <v>282</v>
      </c>
      <c r="FE9" s="66" t="s">
        <v>282</v>
      </c>
      <c r="FF9" s="159" t="s">
        <v>282</v>
      </c>
      <c r="FG9" s="66" t="s">
        <v>282</v>
      </c>
      <c r="FH9" s="66" t="s">
        <v>282</v>
      </c>
      <c r="FI9" s="159" t="s">
        <v>282</v>
      </c>
      <c r="FJ9" s="66" t="s">
        <v>282</v>
      </c>
      <c r="FK9" s="66" t="s">
        <v>282</v>
      </c>
      <c r="FL9" s="159" t="s">
        <v>282</v>
      </c>
      <c r="FM9" s="66" t="s">
        <v>282</v>
      </c>
      <c r="FN9" s="66" t="s">
        <v>282</v>
      </c>
      <c r="FO9" s="159" t="s">
        <v>282</v>
      </c>
      <c r="FP9" s="66" t="s">
        <v>282</v>
      </c>
      <c r="FQ9" s="66" t="s">
        <v>282</v>
      </c>
      <c r="FR9" s="159" t="s">
        <v>282</v>
      </c>
      <c r="FS9" s="66" t="s">
        <v>282</v>
      </c>
      <c r="FT9" s="66" t="s">
        <v>282</v>
      </c>
    </row>
    <row r="10" spans="1:176" x14ac:dyDescent="0.25">
      <c r="A10" s="161" t="s">
        <v>7822</v>
      </c>
      <c r="B10" s="66" t="s">
        <v>12910</v>
      </c>
      <c r="C10" s="66" t="str">
        <f>IF(ISNUMBER(Severity!H10)=FALSE,Severity!F10,IF(Severity!H10&gt;=0.5,"YES","NO"))</f>
        <v>YES</v>
      </c>
      <c r="D10" s="66" t="str">
        <f>IF(ISNUMBER(Severity!I10)=FALSE,Severity!G10,IF(Severity!I10&gt;0.5,"YES","NO"))</f>
        <v>NO</v>
      </c>
      <c r="E10" s="159">
        <v>8</v>
      </c>
      <c r="F10" s="159">
        <v>2</v>
      </c>
      <c r="G10" s="159" t="s">
        <v>256</v>
      </c>
      <c r="H10" s="159" t="s">
        <v>10507</v>
      </c>
      <c r="I10" s="159">
        <v>6</v>
      </c>
      <c r="J10" s="159">
        <v>21</v>
      </c>
      <c r="K10" s="159" t="s">
        <v>282</v>
      </c>
      <c r="L10" s="159" t="s">
        <v>282</v>
      </c>
      <c r="M10" s="159" t="s">
        <v>282</v>
      </c>
      <c r="N10" s="159" t="s">
        <v>282</v>
      </c>
      <c r="O10" s="159" t="s">
        <v>282</v>
      </c>
      <c r="P10" s="159" t="s">
        <v>282</v>
      </c>
      <c r="Q10" s="159" t="s">
        <v>282</v>
      </c>
      <c r="R10" s="159" t="s">
        <v>282</v>
      </c>
      <c r="S10" s="159" t="s">
        <v>299</v>
      </c>
      <c r="T10" s="159">
        <v>17</v>
      </c>
      <c r="U10" s="159">
        <v>24.6</v>
      </c>
      <c r="V10" s="159" t="s">
        <v>282</v>
      </c>
      <c r="W10" s="159">
        <v>68</v>
      </c>
      <c r="X10" s="159" t="s">
        <v>282</v>
      </c>
      <c r="Y10" s="159" t="s">
        <v>282</v>
      </c>
      <c r="Z10" s="159" t="s">
        <v>282</v>
      </c>
      <c r="AA10" s="159">
        <v>12</v>
      </c>
      <c r="AB10" s="159">
        <v>9.6</v>
      </c>
      <c r="AC10" s="159">
        <v>64</v>
      </c>
      <c r="AD10" s="159" t="s">
        <v>282</v>
      </c>
      <c r="AE10" s="159" t="s">
        <v>282</v>
      </c>
      <c r="AF10" s="159" t="s">
        <v>282</v>
      </c>
      <c r="AG10" s="159" t="s">
        <v>282</v>
      </c>
      <c r="AH10" s="159" t="s">
        <v>282</v>
      </c>
      <c r="AI10" s="159" t="s">
        <v>282</v>
      </c>
      <c r="AJ10" s="159" t="s">
        <v>282</v>
      </c>
      <c r="AK10" s="159" t="s">
        <v>282</v>
      </c>
      <c r="AL10" s="159" t="s">
        <v>282</v>
      </c>
      <c r="AM10" s="159">
        <v>68</v>
      </c>
      <c r="AN10" s="66">
        <v>47</v>
      </c>
      <c r="AO10" s="159" t="s">
        <v>246</v>
      </c>
      <c r="AP10" s="159" t="s">
        <v>10507</v>
      </c>
      <c r="AQ10" s="159">
        <v>8</v>
      </c>
      <c r="AR10" s="159">
        <v>27</v>
      </c>
      <c r="AS10" s="159" t="s">
        <v>282</v>
      </c>
      <c r="AT10" s="159" t="s">
        <v>282</v>
      </c>
      <c r="AU10" s="159" t="s">
        <v>282</v>
      </c>
      <c r="AV10" s="159" t="s">
        <v>282</v>
      </c>
      <c r="AW10" s="159" t="s">
        <v>282</v>
      </c>
      <c r="AX10" s="159" t="s">
        <v>282</v>
      </c>
      <c r="AY10" s="159" t="s">
        <v>282</v>
      </c>
      <c r="AZ10" s="159" t="s">
        <v>282</v>
      </c>
      <c r="BA10" s="159" t="s">
        <v>299</v>
      </c>
      <c r="BB10" s="159">
        <v>17</v>
      </c>
      <c r="BC10" s="159">
        <v>23.8</v>
      </c>
      <c r="BD10" s="159" t="s">
        <v>282</v>
      </c>
      <c r="BE10" s="159">
        <v>70</v>
      </c>
      <c r="BF10" s="159" t="s">
        <v>282</v>
      </c>
      <c r="BG10" s="159" t="s">
        <v>282</v>
      </c>
      <c r="BH10" s="159" t="s">
        <v>282</v>
      </c>
      <c r="BI10" s="159">
        <v>12.6</v>
      </c>
      <c r="BJ10" s="159">
        <v>9.07</v>
      </c>
      <c r="BK10" s="159">
        <v>68</v>
      </c>
      <c r="BL10" s="159" t="s">
        <v>282</v>
      </c>
      <c r="BM10" s="159" t="s">
        <v>282</v>
      </c>
      <c r="BN10" s="159" t="s">
        <v>282</v>
      </c>
      <c r="BO10" s="159" t="s">
        <v>282</v>
      </c>
      <c r="BP10" s="159" t="s">
        <v>282</v>
      </c>
      <c r="BQ10" s="159" t="s">
        <v>282</v>
      </c>
      <c r="BR10" s="159" t="s">
        <v>282</v>
      </c>
      <c r="BS10" s="159" t="s">
        <v>282</v>
      </c>
      <c r="BT10" s="159" t="s">
        <v>282</v>
      </c>
      <c r="BU10" s="159">
        <v>70</v>
      </c>
      <c r="BV10" s="159">
        <v>43</v>
      </c>
      <c r="BW10" s="66" t="s">
        <v>282</v>
      </c>
      <c r="BX10" s="66" t="s">
        <v>282</v>
      </c>
      <c r="BY10" s="66" t="s">
        <v>282</v>
      </c>
      <c r="BZ10" s="66" t="s">
        <v>282</v>
      </c>
      <c r="CA10" s="66" t="s">
        <v>282</v>
      </c>
      <c r="CB10" s="66" t="s">
        <v>282</v>
      </c>
      <c r="CC10" s="66" t="s">
        <v>282</v>
      </c>
      <c r="CD10" s="66" t="s">
        <v>282</v>
      </c>
      <c r="CE10" s="66" t="s">
        <v>282</v>
      </c>
      <c r="CF10" s="66" t="s">
        <v>282</v>
      </c>
      <c r="CG10" s="66" t="s">
        <v>282</v>
      </c>
      <c r="CH10" s="66" t="s">
        <v>282</v>
      </c>
      <c r="CI10" s="66" t="s">
        <v>282</v>
      </c>
      <c r="CJ10" s="66" t="s">
        <v>282</v>
      </c>
      <c r="CK10" s="66" t="s">
        <v>282</v>
      </c>
      <c r="CL10" s="66" t="s">
        <v>282</v>
      </c>
      <c r="CM10" s="159" t="s">
        <v>282</v>
      </c>
      <c r="CN10" s="66" t="s">
        <v>282</v>
      </c>
      <c r="CO10" s="66" t="s">
        <v>282</v>
      </c>
      <c r="CP10" s="159" t="s">
        <v>282</v>
      </c>
      <c r="CQ10" s="66" t="s">
        <v>282</v>
      </c>
      <c r="CR10" s="66" t="s">
        <v>282</v>
      </c>
      <c r="CS10" s="159" t="s">
        <v>282</v>
      </c>
      <c r="CT10" s="66" t="s">
        <v>282</v>
      </c>
      <c r="CU10" s="66" t="s">
        <v>282</v>
      </c>
      <c r="CV10" s="159" t="s">
        <v>282</v>
      </c>
      <c r="CW10" s="66" t="s">
        <v>282</v>
      </c>
      <c r="CX10" s="66" t="s">
        <v>282</v>
      </c>
      <c r="CY10" s="159" t="s">
        <v>282</v>
      </c>
      <c r="CZ10" s="66" t="s">
        <v>282</v>
      </c>
      <c r="DA10" s="66" t="s">
        <v>282</v>
      </c>
      <c r="DB10" s="159" t="s">
        <v>282</v>
      </c>
      <c r="DC10" s="66" t="s">
        <v>282</v>
      </c>
      <c r="DD10" s="66" t="s">
        <v>282</v>
      </c>
      <c r="DE10" s="66" t="s">
        <v>282</v>
      </c>
      <c r="DF10" s="66" t="s">
        <v>282</v>
      </c>
      <c r="DG10" s="66" t="s">
        <v>282</v>
      </c>
      <c r="DH10" s="66" t="s">
        <v>282</v>
      </c>
      <c r="DI10" s="66" t="s">
        <v>282</v>
      </c>
      <c r="DJ10" s="66" t="s">
        <v>282</v>
      </c>
      <c r="DK10" s="66" t="s">
        <v>282</v>
      </c>
      <c r="DL10" s="66" t="s">
        <v>282</v>
      </c>
      <c r="DM10" s="66" t="s">
        <v>282</v>
      </c>
      <c r="DN10" s="66" t="s">
        <v>282</v>
      </c>
      <c r="DO10" s="66" t="s">
        <v>282</v>
      </c>
      <c r="DP10" s="66" t="s">
        <v>282</v>
      </c>
      <c r="DQ10" s="66" t="s">
        <v>282</v>
      </c>
      <c r="DR10" s="66" t="s">
        <v>282</v>
      </c>
      <c r="DS10" s="66" t="s">
        <v>282</v>
      </c>
      <c r="DT10" s="66" t="s">
        <v>282</v>
      </c>
      <c r="DU10" s="159" t="s">
        <v>282</v>
      </c>
      <c r="DV10" s="66" t="s">
        <v>282</v>
      </c>
      <c r="DW10" s="66" t="s">
        <v>282</v>
      </c>
      <c r="DX10" s="159" t="s">
        <v>282</v>
      </c>
      <c r="DY10" s="66" t="s">
        <v>282</v>
      </c>
      <c r="DZ10" s="66" t="s">
        <v>282</v>
      </c>
      <c r="EA10" s="159" t="s">
        <v>282</v>
      </c>
      <c r="EB10" s="66" t="s">
        <v>282</v>
      </c>
      <c r="EC10" s="66" t="s">
        <v>282</v>
      </c>
      <c r="ED10" s="159" t="s">
        <v>282</v>
      </c>
      <c r="EE10" s="66" t="s">
        <v>282</v>
      </c>
      <c r="EF10" s="66" t="s">
        <v>282</v>
      </c>
      <c r="EG10" s="159" t="s">
        <v>282</v>
      </c>
      <c r="EH10" s="66" t="s">
        <v>282</v>
      </c>
      <c r="EI10" s="66" t="s">
        <v>282</v>
      </c>
      <c r="EJ10" s="159" t="s">
        <v>282</v>
      </c>
      <c r="EK10" s="66" t="s">
        <v>282</v>
      </c>
      <c r="EL10" s="66" t="s">
        <v>282</v>
      </c>
      <c r="EM10" s="66" t="s">
        <v>282</v>
      </c>
      <c r="EN10" s="66" t="s">
        <v>282</v>
      </c>
      <c r="EO10" s="66" t="s">
        <v>282</v>
      </c>
      <c r="EP10" s="66" t="s">
        <v>282</v>
      </c>
      <c r="EQ10" s="66" t="s">
        <v>282</v>
      </c>
      <c r="ER10" s="66" t="s">
        <v>282</v>
      </c>
      <c r="ES10" s="66" t="s">
        <v>282</v>
      </c>
      <c r="ET10" s="66" t="s">
        <v>282</v>
      </c>
      <c r="EU10" s="66" t="s">
        <v>282</v>
      </c>
      <c r="EV10" s="66" t="s">
        <v>282</v>
      </c>
      <c r="EW10" s="66" t="s">
        <v>282</v>
      </c>
      <c r="EX10" s="66" t="s">
        <v>282</v>
      </c>
      <c r="EY10" s="66" t="s">
        <v>282</v>
      </c>
      <c r="EZ10" s="66" t="s">
        <v>282</v>
      </c>
      <c r="FA10" s="66" t="s">
        <v>282</v>
      </c>
      <c r="FB10" s="66" t="s">
        <v>282</v>
      </c>
      <c r="FC10" s="159" t="s">
        <v>282</v>
      </c>
      <c r="FD10" s="66" t="s">
        <v>282</v>
      </c>
      <c r="FE10" s="66" t="s">
        <v>282</v>
      </c>
      <c r="FF10" s="159" t="s">
        <v>282</v>
      </c>
      <c r="FG10" s="66" t="s">
        <v>282</v>
      </c>
      <c r="FH10" s="66" t="s">
        <v>282</v>
      </c>
      <c r="FI10" s="159" t="s">
        <v>282</v>
      </c>
      <c r="FJ10" s="66" t="s">
        <v>282</v>
      </c>
      <c r="FK10" s="66" t="s">
        <v>282</v>
      </c>
      <c r="FL10" s="159" t="s">
        <v>282</v>
      </c>
      <c r="FM10" s="66" t="s">
        <v>282</v>
      </c>
      <c r="FN10" s="66" t="s">
        <v>282</v>
      </c>
      <c r="FO10" s="159" t="s">
        <v>282</v>
      </c>
      <c r="FP10" s="66" t="s">
        <v>282</v>
      </c>
      <c r="FQ10" s="66" t="s">
        <v>282</v>
      </c>
      <c r="FR10" s="159" t="s">
        <v>282</v>
      </c>
      <c r="FS10" s="66" t="s">
        <v>282</v>
      </c>
      <c r="FT10" s="66" t="s">
        <v>282</v>
      </c>
    </row>
    <row r="11" spans="1:176" x14ac:dyDescent="0.25">
      <c r="A11" s="161" t="s">
        <v>7854</v>
      </c>
      <c r="B11" s="159" t="s">
        <v>282</v>
      </c>
      <c r="C11" s="66" t="str">
        <f>IF(ISNUMBER(Severity!H11)=FALSE,Severity!F11,IF(Severity!H11&gt;=0.5,"YES","NO"))</f>
        <v>NO</v>
      </c>
      <c r="D11" s="66" t="str">
        <f>IF(ISNUMBER(Severity!I11)=FALSE,Severity!G11,IF(Severity!I11&gt;0.5,"YES","NO"))</f>
        <v>YES</v>
      </c>
      <c r="E11" s="159">
        <v>12</v>
      </c>
      <c r="F11" s="159">
        <v>2</v>
      </c>
      <c r="G11" s="159" t="s">
        <v>12914</v>
      </c>
      <c r="H11" s="159" t="s">
        <v>182</v>
      </c>
      <c r="I11" s="66" t="s">
        <v>282</v>
      </c>
      <c r="J11" s="159">
        <v>10</v>
      </c>
      <c r="K11" s="159" t="s">
        <v>282</v>
      </c>
      <c r="L11" s="159" t="s">
        <v>282</v>
      </c>
      <c r="M11" s="159" t="s">
        <v>282</v>
      </c>
      <c r="N11" s="159" t="s">
        <v>282</v>
      </c>
      <c r="O11" s="159" t="s">
        <v>282</v>
      </c>
      <c r="P11" s="159" t="s">
        <v>282</v>
      </c>
      <c r="Q11" s="159" t="s">
        <v>282</v>
      </c>
      <c r="R11" s="159" t="s">
        <v>282</v>
      </c>
      <c r="S11" s="159" t="s">
        <v>435</v>
      </c>
      <c r="T11" s="159">
        <v>21</v>
      </c>
      <c r="U11" s="159" t="s">
        <v>282</v>
      </c>
      <c r="V11" s="159" t="s">
        <v>282</v>
      </c>
      <c r="W11" s="159" t="s">
        <v>282</v>
      </c>
      <c r="X11" s="159">
        <v>20.89</v>
      </c>
      <c r="Y11" s="159">
        <v>3.95</v>
      </c>
      <c r="Z11" s="159">
        <v>25</v>
      </c>
      <c r="AA11" s="159" t="s">
        <v>282</v>
      </c>
      <c r="AB11" s="159" t="s">
        <v>282</v>
      </c>
      <c r="AC11" s="159" t="s">
        <v>282</v>
      </c>
      <c r="AD11" s="159">
        <v>9.68</v>
      </c>
      <c r="AE11" s="159">
        <v>2.91</v>
      </c>
      <c r="AF11" s="159">
        <v>25</v>
      </c>
      <c r="AG11" s="159" t="s">
        <v>282</v>
      </c>
      <c r="AH11" s="159" t="s">
        <v>282</v>
      </c>
      <c r="AI11" s="159" t="s">
        <v>282</v>
      </c>
      <c r="AJ11" s="159" t="s">
        <v>282</v>
      </c>
      <c r="AK11" s="159" t="s">
        <v>282</v>
      </c>
      <c r="AL11" s="159" t="s">
        <v>282</v>
      </c>
      <c r="AM11" s="159">
        <v>35</v>
      </c>
      <c r="AN11" s="159">
        <v>25</v>
      </c>
      <c r="AO11" s="159" t="s">
        <v>770</v>
      </c>
      <c r="AP11" s="159" t="s">
        <v>182</v>
      </c>
      <c r="AQ11" s="66" t="s">
        <v>282</v>
      </c>
      <c r="AR11" s="159">
        <v>6</v>
      </c>
      <c r="AS11" s="159" t="s">
        <v>282</v>
      </c>
      <c r="AT11" s="159" t="s">
        <v>282</v>
      </c>
      <c r="AU11" s="159" t="s">
        <v>282</v>
      </c>
      <c r="AV11" s="159" t="s">
        <v>282</v>
      </c>
      <c r="AW11" s="159" t="s">
        <v>282</v>
      </c>
      <c r="AX11" s="159" t="s">
        <v>282</v>
      </c>
      <c r="AY11" s="159" t="s">
        <v>282</v>
      </c>
      <c r="AZ11" s="159" t="s">
        <v>282</v>
      </c>
      <c r="BA11" s="159" t="s">
        <v>435</v>
      </c>
      <c r="BB11" s="159">
        <v>21</v>
      </c>
      <c r="BC11" s="159" t="s">
        <v>282</v>
      </c>
      <c r="BD11" s="159" t="s">
        <v>282</v>
      </c>
      <c r="BE11" s="159" t="s">
        <v>282</v>
      </c>
      <c r="BF11" s="159">
        <v>20.51</v>
      </c>
      <c r="BG11" s="159">
        <v>4.3899999999999997</v>
      </c>
      <c r="BH11" s="159">
        <v>29</v>
      </c>
      <c r="BI11" s="159" t="s">
        <v>282</v>
      </c>
      <c r="BJ11" s="159" t="s">
        <v>282</v>
      </c>
      <c r="BK11" s="159" t="s">
        <v>282</v>
      </c>
      <c r="BL11" s="159">
        <v>14.48</v>
      </c>
      <c r="BM11" s="159">
        <v>2.16</v>
      </c>
      <c r="BN11" s="159">
        <v>29</v>
      </c>
      <c r="BO11" s="159" t="s">
        <v>282</v>
      </c>
      <c r="BP11" s="159" t="s">
        <v>282</v>
      </c>
      <c r="BQ11" s="159" t="s">
        <v>282</v>
      </c>
      <c r="BR11" s="159" t="s">
        <v>282</v>
      </c>
      <c r="BS11" s="159" t="s">
        <v>282</v>
      </c>
      <c r="BT11" s="159" t="s">
        <v>282</v>
      </c>
      <c r="BU11" s="159">
        <v>35</v>
      </c>
      <c r="BV11" s="159">
        <v>29</v>
      </c>
      <c r="BW11" s="66" t="s">
        <v>282</v>
      </c>
      <c r="BX11" s="66" t="s">
        <v>282</v>
      </c>
      <c r="BY11" s="66" t="s">
        <v>282</v>
      </c>
      <c r="BZ11" s="66" t="s">
        <v>282</v>
      </c>
      <c r="CA11" s="66" t="s">
        <v>282</v>
      </c>
      <c r="CB11" s="66" t="s">
        <v>282</v>
      </c>
      <c r="CC11" s="66" t="s">
        <v>282</v>
      </c>
      <c r="CD11" s="66" t="s">
        <v>282</v>
      </c>
      <c r="CE11" s="66" t="s">
        <v>282</v>
      </c>
      <c r="CF11" s="66" t="s">
        <v>282</v>
      </c>
      <c r="CG11" s="66" t="s">
        <v>282</v>
      </c>
      <c r="CH11" s="66" t="s">
        <v>282</v>
      </c>
      <c r="CI11" s="66" t="s">
        <v>282</v>
      </c>
      <c r="CJ11" s="66" t="s">
        <v>282</v>
      </c>
      <c r="CK11" s="66" t="s">
        <v>282</v>
      </c>
      <c r="CL11" s="66" t="s">
        <v>282</v>
      </c>
      <c r="CM11" s="159" t="s">
        <v>282</v>
      </c>
      <c r="CN11" s="66" t="s">
        <v>282</v>
      </c>
      <c r="CO11" s="66" t="s">
        <v>282</v>
      </c>
      <c r="CP11" s="159" t="s">
        <v>282</v>
      </c>
      <c r="CQ11" s="66" t="s">
        <v>282</v>
      </c>
      <c r="CR11" s="66" t="s">
        <v>282</v>
      </c>
      <c r="CS11" s="159" t="s">
        <v>282</v>
      </c>
      <c r="CT11" s="66" t="s">
        <v>282</v>
      </c>
      <c r="CU11" s="66" t="s">
        <v>282</v>
      </c>
      <c r="CV11" s="159" t="s">
        <v>282</v>
      </c>
      <c r="CW11" s="66" t="s">
        <v>282</v>
      </c>
      <c r="CX11" s="66" t="s">
        <v>282</v>
      </c>
      <c r="CY11" s="159" t="s">
        <v>282</v>
      </c>
      <c r="CZ11" s="66" t="s">
        <v>282</v>
      </c>
      <c r="DA11" s="66" t="s">
        <v>282</v>
      </c>
      <c r="DB11" s="159" t="s">
        <v>282</v>
      </c>
      <c r="DC11" s="66" t="s">
        <v>282</v>
      </c>
      <c r="DD11" s="66" t="s">
        <v>282</v>
      </c>
      <c r="DE11" s="66" t="s">
        <v>282</v>
      </c>
      <c r="DF11" s="66" t="s">
        <v>282</v>
      </c>
      <c r="DG11" s="66" t="s">
        <v>282</v>
      </c>
      <c r="DH11" s="66" t="s">
        <v>282</v>
      </c>
      <c r="DI11" s="66" t="s">
        <v>282</v>
      </c>
      <c r="DJ11" s="66" t="s">
        <v>282</v>
      </c>
      <c r="DK11" s="66" t="s">
        <v>282</v>
      </c>
      <c r="DL11" s="66" t="s">
        <v>282</v>
      </c>
      <c r="DM11" s="66" t="s">
        <v>282</v>
      </c>
      <c r="DN11" s="66" t="s">
        <v>282</v>
      </c>
      <c r="DO11" s="66" t="s">
        <v>282</v>
      </c>
      <c r="DP11" s="66" t="s">
        <v>282</v>
      </c>
      <c r="DQ11" s="66" t="s">
        <v>282</v>
      </c>
      <c r="DR11" s="66" t="s">
        <v>282</v>
      </c>
      <c r="DS11" s="66" t="s">
        <v>282</v>
      </c>
      <c r="DT11" s="66" t="s">
        <v>282</v>
      </c>
      <c r="DU11" s="159" t="s">
        <v>282</v>
      </c>
      <c r="DV11" s="66" t="s">
        <v>282</v>
      </c>
      <c r="DW11" s="66" t="s">
        <v>282</v>
      </c>
      <c r="DX11" s="159" t="s">
        <v>282</v>
      </c>
      <c r="DY11" s="66" t="s">
        <v>282</v>
      </c>
      <c r="DZ11" s="66" t="s">
        <v>282</v>
      </c>
      <c r="EA11" s="159" t="s">
        <v>282</v>
      </c>
      <c r="EB11" s="66" t="s">
        <v>282</v>
      </c>
      <c r="EC11" s="66" t="s">
        <v>282</v>
      </c>
      <c r="ED11" s="159" t="s">
        <v>282</v>
      </c>
      <c r="EE11" s="66" t="s">
        <v>282</v>
      </c>
      <c r="EF11" s="66" t="s">
        <v>282</v>
      </c>
      <c r="EG11" s="159" t="s">
        <v>282</v>
      </c>
      <c r="EH11" s="66" t="s">
        <v>282</v>
      </c>
      <c r="EI11" s="66" t="s">
        <v>282</v>
      </c>
      <c r="EJ11" s="159" t="s">
        <v>282</v>
      </c>
      <c r="EK11" s="66" t="s">
        <v>282</v>
      </c>
      <c r="EL11" s="66" t="s">
        <v>282</v>
      </c>
      <c r="EM11" s="66" t="s">
        <v>282</v>
      </c>
      <c r="EN11" s="66" t="s">
        <v>282</v>
      </c>
      <c r="EO11" s="66" t="s">
        <v>282</v>
      </c>
      <c r="EP11" s="66" t="s">
        <v>282</v>
      </c>
      <c r="EQ11" s="66" t="s">
        <v>282</v>
      </c>
      <c r="ER11" s="66" t="s">
        <v>282</v>
      </c>
      <c r="ES11" s="66" t="s">
        <v>282</v>
      </c>
      <c r="ET11" s="66" t="s">
        <v>282</v>
      </c>
      <c r="EU11" s="66" t="s">
        <v>282</v>
      </c>
      <c r="EV11" s="66" t="s">
        <v>282</v>
      </c>
      <c r="EW11" s="66" t="s">
        <v>282</v>
      </c>
      <c r="EX11" s="66" t="s">
        <v>282</v>
      </c>
      <c r="EY11" s="66" t="s">
        <v>282</v>
      </c>
      <c r="EZ11" s="66" t="s">
        <v>282</v>
      </c>
      <c r="FA11" s="66" t="s">
        <v>282</v>
      </c>
      <c r="FB11" s="66" t="s">
        <v>282</v>
      </c>
      <c r="FC11" s="159" t="s">
        <v>282</v>
      </c>
      <c r="FD11" s="66" t="s">
        <v>282</v>
      </c>
      <c r="FE11" s="66" t="s">
        <v>282</v>
      </c>
      <c r="FF11" s="159" t="s">
        <v>282</v>
      </c>
      <c r="FG11" s="66" t="s">
        <v>282</v>
      </c>
      <c r="FH11" s="66" t="s">
        <v>282</v>
      </c>
      <c r="FI11" s="159" t="s">
        <v>282</v>
      </c>
      <c r="FJ11" s="66" t="s">
        <v>282</v>
      </c>
      <c r="FK11" s="66" t="s">
        <v>282</v>
      </c>
      <c r="FL11" s="159" t="s">
        <v>282</v>
      </c>
      <c r="FM11" s="66" t="s">
        <v>282</v>
      </c>
      <c r="FN11" s="66" t="s">
        <v>282</v>
      </c>
      <c r="FO11" s="159" t="s">
        <v>282</v>
      </c>
      <c r="FP11" s="66" t="s">
        <v>282</v>
      </c>
      <c r="FQ11" s="66" t="s">
        <v>282</v>
      </c>
      <c r="FR11" s="159" t="s">
        <v>282</v>
      </c>
      <c r="FS11" s="66" t="s">
        <v>282</v>
      </c>
      <c r="FT11" s="66" t="s">
        <v>282</v>
      </c>
    </row>
    <row r="12" spans="1:176" x14ac:dyDescent="0.25">
      <c r="A12" s="161" t="s">
        <v>14447</v>
      </c>
      <c r="B12" s="159" t="s">
        <v>10725</v>
      </c>
      <c r="C12" s="66" t="str">
        <f>IF(ISNUMBER(Severity!H12)=FALSE,Severity!F12,IF(Severity!H12&gt;=0.5,"YES","NO"))</f>
        <v>NO</v>
      </c>
      <c r="D12" s="66" t="str">
        <f>IF(ISNUMBER(Severity!I12)=FALSE,Severity!G12,IF(Severity!I12&gt;0.5,"YES","NO"))</f>
        <v>YES</v>
      </c>
      <c r="E12" s="159">
        <v>7</v>
      </c>
      <c r="F12" s="159">
        <v>3</v>
      </c>
      <c r="G12" s="159" t="s">
        <v>10759</v>
      </c>
      <c r="H12" s="159" t="s">
        <v>183</v>
      </c>
      <c r="I12" s="66" t="s">
        <v>282</v>
      </c>
      <c r="J12" s="159">
        <v>0</v>
      </c>
      <c r="K12" s="159" t="s">
        <v>282</v>
      </c>
      <c r="L12" s="159" t="s">
        <v>282</v>
      </c>
      <c r="M12" s="159" t="s">
        <v>282</v>
      </c>
      <c r="N12" s="159" t="s">
        <v>282</v>
      </c>
      <c r="O12" s="159" t="s">
        <v>282</v>
      </c>
      <c r="P12" s="159" t="s">
        <v>282</v>
      </c>
      <c r="Q12" s="159" t="s">
        <v>282</v>
      </c>
      <c r="R12" s="159" t="s">
        <v>282</v>
      </c>
      <c r="S12" s="159" t="s">
        <v>220</v>
      </c>
      <c r="T12" s="159">
        <v>20</v>
      </c>
      <c r="U12" s="159">
        <v>24.03</v>
      </c>
      <c r="V12" s="159">
        <v>11.12</v>
      </c>
      <c r="W12" s="159">
        <v>26</v>
      </c>
      <c r="X12" s="159">
        <v>24.03</v>
      </c>
      <c r="Y12" s="159">
        <v>11.12</v>
      </c>
      <c r="Z12" s="159">
        <v>26</v>
      </c>
      <c r="AA12" s="159">
        <v>24.63</v>
      </c>
      <c r="AB12" s="159">
        <v>10.15</v>
      </c>
      <c r="AC12" s="159">
        <v>26</v>
      </c>
      <c r="AD12" s="159">
        <v>24.63</v>
      </c>
      <c r="AE12" s="159">
        <v>10.15</v>
      </c>
      <c r="AF12" s="159">
        <v>26</v>
      </c>
      <c r="AG12" s="159" t="s">
        <v>282</v>
      </c>
      <c r="AH12" s="159" t="s">
        <v>282</v>
      </c>
      <c r="AI12" s="159" t="s">
        <v>282</v>
      </c>
      <c r="AJ12" s="159" t="s">
        <v>282</v>
      </c>
      <c r="AK12" s="159" t="s">
        <v>282</v>
      </c>
      <c r="AL12" s="159" t="s">
        <v>282</v>
      </c>
      <c r="AM12" s="159">
        <v>26</v>
      </c>
      <c r="AN12" s="159">
        <v>26</v>
      </c>
      <c r="AO12" s="159" t="s">
        <v>682</v>
      </c>
      <c r="AP12" s="159" t="s">
        <v>183</v>
      </c>
      <c r="AQ12" s="66" t="s">
        <v>282</v>
      </c>
      <c r="AR12" s="159">
        <v>1</v>
      </c>
      <c r="AS12" s="159" t="s">
        <v>282</v>
      </c>
      <c r="AT12" s="159" t="s">
        <v>282</v>
      </c>
      <c r="AU12" s="159" t="s">
        <v>282</v>
      </c>
      <c r="AV12" s="159" t="s">
        <v>282</v>
      </c>
      <c r="AW12" s="159" t="s">
        <v>282</v>
      </c>
      <c r="AX12" s="159" t="s">
        <v>282</v>
      </c>
      <c r="AY12" s="159" t="s">
        <v>282</v>
      </c>
      <c r="AZ12" s="159" t="s">
        <v>282</v>
      </c>
      <c r="BA12" s="159" t="s">
        <v>220</v>
      </c>
      <c r="BB12" s="159">
        <v>20</v>
      </c>
      <c r="BC12" s="159">
        <v>26.41</v>
      </c>
      <c r="BD12" s="159">
        <v>11.01</v>
      </c>
      <c r="BE12" s="159">
        <v>17</v>
      </c>
      <c r="BF12" s="159" t="s">
        <v>282</v>
      </c>
      <c r="BG12" s="159" t="s">
        <v>282</v>
      </c>
      <c r="BH12" s="159" t="s">
        <v>282</v>
      </c>
      <c r="BI12" s="159">
        <v>26.83</v>
      </c>
      <c r="BJ12" s="159">
        <v>10.06</v>
      </c>
      <c r="BK12" s="159">
        <v>17</v>
      </c>
      <c r="BL12" s="159" t="s">
        <v>282</v>
      </c>
      <c r="BM12" s="159" t="s">
        <v>282</v>
      </c>
      <c r="BN12" s="159" t="s">
        <v>282</v>
      </c>
      <c r="BO12" s="159" t="s">
        <v>282</v>
      </c>
      <c r="BP12" s="159" t="s">
        <v>282</v>
      </c>
      <c r="BQ12" s="159" t="s">
        <v>282</v>
      </c>
      <c r="BR12" s="159" t="s">
        <v>282</v>
      </c>
      <c r="BS12" s="159" t="s">
        <v>282</v>
      </c>
      <c r="BT12" s="159" t="s">
        <v>282</v>
      </c>
      <c r="BU12" s="159">
        <v>17</v>
      </c>
      <c r="BV12" s="159">
        <v>16</v>
      </c>
      <c r="BW12" s="159" t="s">
        <v>636</v>
      </c>
      <c r="BX12" s="159" t="s">
        <v>282</v>
      </c>
      <c r="BY12" s="159" t="s">
        <v>282</v>
      </c>
      <c r="BZ12" s="66">
        <v>1</v>
      </c>
      <c r="CA12" s="159" t="s">
        <v>282</v>
      </c>
      <c r="CB12" s="159" t="s">
        <v>282</v>
      </c>
      <c r="CC12" s="159" t="s">
        <v>282</v>
      </c>
      <c r="CD12" s="159" t="s">
        <v>282</v>
      </c>
      <c r="CE12" s="159" t="s">
        <v>282</v>
      </c>
      <c r="CF12" s="159" t="s">
        <v>282</v>
      </c>
      <c r="CG12" s="159" t="s">
        <v>282</v>
      </c>
      <c r="CH12" s="159" t="s">
        <v>282</v>
      </c>
      <c r="CI12" s="159" t="s">
        <v>220</v>
      </c>
      <c r="CJ12" s="66">
        <v>20</v>
      </c>
      <c r="CK12" s="66">
        <v>25.42</v>
      </c>
      <c r="CL12" s="66">
        <v>11</v>
      </c>
      <c r="CM12" s="159">
        <v>15</v>
      </c>
      <c r="CN12" s="159" t="s">
        <v>282</v>
      </c>
      <c r="CO12" s="159" t="s">
        <v>282</v>
      </c>
      <c r="CP12" s="159" t="s">
        <v>282</v>
      </c>
      <c r="CQ12" s="66">
        <v>27.93</v>
      </c>
      <c r="CR12" s="66">
        <v>9.99</v>
      </c>
      <c r="CS12" s="159">
        <v>15</v>
      </c>
      <c r="CT12" s="159" t="s">
        <v>282</v>
      </c>
      <c r="CU12" s="159" t="s">
        <v>282</v>
      </c>
      <c r="CV12" s="159" t="s">
        <v>282</v>
      </c>
      <c r="CW12" s="159" t="s">
        <v>282</v>
      </c>
      <c r="CX12" s="159" t="s">
        <v>282</v>
      </c>
      <c r="CY12" s="159" t="s">
        <v>282</v>
      </c>
      <c r="CZ12" s="159" t="s">
        <v>282</v>
      </c>
      <c r="DA12" s="159" t="s">
        <v>282</v>
      </c>
      <c r="DB12" s="159" t="s">
        <v>282</v>
      </c>
      <c r="DC12" s="66">
        <v>15</v>
      </c>
      <c r="DD12" s="66">
        <v>14</v>
      </c>
      <c r="DE12" s="66" t="s">
        <v>282</v>
      </c>
      <c r="DF12" s="66" t="s">
        <v>282</v>
      </c>
      <c r="DG12" s="66" t="s">
        <v>282</v>
      </c>
      <c r="DH12" s="66" t="s">
        <v>282</v>
      </c>
      <c r="DI12" s="66" t="s">
        <v>282</v>
      </c>
      <c r="DJ12" s="66" t="s">
        <v>282</v>
      </c>
      <c r="DK12" s="66" t="s">
        <v>282</v>
      </c>
      <c r="DL12" s="66" t="s">
        <v>282</v>
      </c>
      <c r="DM12" s="66" t="s">
        <v>282</v>
      </c>
      <c r="DN12" s="66" t="s">
        <v>282</v>
      </c>
      <c r="DO12" s="66" t="s">
        <v>282</v>
      </c>
      <c r="DP12" s="66" t="s">
        <v>282</v>
      </c>
      <c r="DQ12" s="66" t="s">
        <v>282</v>
      </c>
      <c r="DR12" s="66" t="s">
        <v>282</v>
      </c>
      <c r="DS12" s="66" t="s">
        <v>282</v>
      </c>
      <c r="DT12" s="66" t="s">
        <v>282</v>
      </c>
      <c r="DU12" s="159" t="s">
        <v>282</v>
      </c>
      <c r="DV12" s="66" t="s">
        <v>282</v>
      </c>
      <c r="DW12" s="66" t="s">
        <v>282</v>
      </c>
      <c r="DX12" s="159" t="s">
        <v>282</v>
      </c>
      <c r="DY12" s="66" t="s">
        <v>282</v>
      </c>
      <c r="DZ12" s="66" t="s">
        <v>282</v>
      </c>
      <c r="EA12" s="159" t="s">
        <v>282</v>
      </c>
      <c r="EB12" s="66" t="s">
        <v>282</v>
      </c>
      <c r="EC12" s="66" t="s">
        <v>282</v>
      </c>
      <c r="ED12" s="159" t="s">
        <v>282</v>
      </c>
      <c r="EE12" s="66" t="s">
        <v>282</v>
      </c>
      <c r="EF12" s="66" t="s">
        <v>282</v>
      </c>
      <c r="EG12" s="159" t="s">
        <v>282</v>
      </c>
      <c r="EH12" s="66" t="s">
        <v>282</v>
      </c>
      <c r="EI12" s="66" t="s">
        <v>282</v>
      </c>
      <c r="EJ12" s="159" t="s">
        <v>282</v>
      </c>
      <c r="EK12" s="66" t="s">
        <v>282</v>
      </c>
      <c r="EL12" s="66" t="s">
        <v>282</v>
      </c>
      <c r="EM12" s="66" t="s">
        <v>282</v>
      </c>
      <c r="EN12" s="66" t="s">
        <v>282</v>
      </c>
      <c r="EO12" s="66" t="s">
        <v>282</v>
      </c>
      <c r="EP12" s="66" t="s">
        <v>282</v>
      </c>
      <c r="EQ12" s="66" t="s">
        <v>282</v>
      </c>
      <c r="ER12" s="66" t="s">
        <v>282</v>
      </c>
      <c r="ES12" s="66" t="s">
        <v>282</v>
      </c>
      <c r="ET12" s="66" t="s">
        <v>282</v>
      </c>
      <c r="EU12" s="66" t="s">
        <v>282</v>
      </c>
      <c r="EV12" s="66" t="s">
        <v>282</v>
      </c>
      <c r="EW12" s="66" t="s">
        <v>282</v>
      </c>
      <c r="EX12" s="66" t="s">
        <v>282</v>
      </c>
      <c r="EY12" s="66" t="s">
        <v>282</v>
      </c>
      <c r="EZ12" s="66" t="s">
        <v>282</v>
      </c>
      <c r="FA12" s="66" t="s">
        <v>282</v>
      </c>
      <c r="FB12" s="66" t="s">
        <v>282</v>
      </c>
      <c r="FC12" s="159" t="s">
        <v>282</v>
      </c>
      <c r="FD12" s="66" t="s">
        <v>282</v>
      </c>
      <c r="FE12" s="66" t="s">
        <v>282</v>
      </c>
      <c r="FF12" s="159" t="s">
        <v>282</v>
      </c>
      <c r="FG12" s="66" t="s">
        <v>282</v>
      </c>
      <c r="FH12" s="66" t="s">
        <v>282</v>
      </c>
      <c r="FI12" s="159" t="s">
        <v>282</v>
      </c>
      <c r="FJ12" s="66" t="s">
        <v>282</v>
      </c>
      <c r="FK12" s="66" t="s">
        <v>282</v>
      </c>
      <c r="FL12" s="159" t="s">
        <v>282</v>
      </c>
      <c r="FM12" s="66" t="s">
        <v>282</v>
      </c>
      <c r="FN12" s="66" t="s">
        <v>282</v>
      </c>
      <c r="FO12" s="159" t="s">
        <v>282</v>
      </c>
      <c r="FP12" s="66" t="s">
        <v>282</v>
      </c>
      <c r="FQ12" s="66" t="s">
        <v>282</v>
      </c>
      <c r="FR12" s="159" t="s">
        <v>282</v>
      </c>
      <c r="FS12" s="66" t="s">
        <v>282</v>
      </c>
      <c r="FT12" s="66" t="s">
        <v>282</v>
      </c>
    </row>
    <row r="13" spans="1:176" x14ac:dyDescent="0.25">
      <c r="A13" s="161" t="s">
        <v>14451</v>
      </c>
      <c r="B13" s="159" t="s">
        <v>10725</v>
      </c>
      <c r="C13" s="66" t="str">
        <f>IF(ISNUMBER(Severity!H13)=FALSE,Severity!F13,IF(Severity!H13&gt;=0.5,"YES","NO"))</f>
        <v>NO</v>
      </c>
      <c r="D13" s="66" t="str">
        <f>IF(ISNUMBER(Severity!I13)=FALSE,Severity!G13,IF(Severity!I13&gt;0.5,"YES","NO"))</f>
        <v>YES</v>
      </c>
      <c r="E13" s="159">
        <v>7</v>
      </c>
      <c r="F13" s="159">
        <v>3</v>
      </c>
      <c r="G13" s="159" t="s">
        <v>10759</v>
      </c>
      <c r="H13" s="159" t="s">
        <v>183</v>
      </c>
      <c r="I13" s="66" t="s">
        <v>282</v>
      </c>
      <c r="J13" s="159">
        <v>8</v>
      </c>
      <c r="K13" s="159" t="s">
        <v>282</v>
      </c>
      <c r="L13" s="159" t="s">
        <v>282</v>
      </c>
      <c r="M13" s="159" t="s">
        <v>282</v>
      </c>
      <c r="N13" s="159" t="s">
        <v>282</v>
      </c>
      <c r="O13" s="159" t="s">
        <v>282</v>
      </c>
      <c r="P13" s="159" t="s">
        <v>282</v>
      </c>
      <c r="Q13" s="159" t="s">
        <v>282</v>
      </c>
      <c r="R13" s="159" t="s">
        <v>282</v>
      </c>
      <c r="S13" s="159" t="s">
        <v>220</v>
      </c>
      <c r="T13" s="159">
        <v>20</v>
      </c>
      <c r="U13" s="159">
        <v>32.479999999999997</v>
      </c>
      <c r="V13" s="159">
        <v>10.91</v>
      </c>
      <c r="W13" s="159">
        <v>27</v>
      </c>
      <c r="X13" s="159" t="s">
        <v>282</v>
      </c>
      <c r="Y13" s="159" t="s">
        <v>282</v>
      </c>
      <c r="Z13" s="159" t="s">
        <v>282</v>
      </c>
      <c r="AA13" s="159">
        <v>29.6</v>
      </c>
      <c r="AB13" s="159">
        <v>10.76</v>
      </c>
      <c r="AC13" s="159">
        <v>27</v>
      </c>
      <c r="AD13" s="159" t="s">
        <v>282</v>
      </c>
      <c r="AE13" s="159" t="s">
        <v>282</v>
      </c>
      <c r="AF13" s="159" t="s">
        <v>282</v>
      </c>
      <c r="AG13" s="159" t="s">
        <v>282</v>
      </c>
      <c r="AH13" s="159" t="s">
        <v>282</v>
      </c>
      <c r="AI13" s="159" t="s">
        <v>282</v>
      </c>
      <c r="AJ13" s="159" t="s">
        <v>282</v>
      </c>
      <c r="AK13" s="159" t="s">
        <v>282</v>
      </c>
      <c r="AL13" s="159" t="s">
        <v>282</v>
      </c>
      <c r="AM13" s="159">
        <v>27</v>
      </c>
      <c r="AN13" s="159">
        <v>19</v>
      </c>
      <c r="AO13" s="159" t="s">
        <v>10759</v>
      </c>
      <c r="AP13" s="159" t="s">
        <v>183</v>
      </c>
      <c r="AQ13" s="66" t="s">
        <v>282</v>
      </c>
      <c r="AR13" s="159">
        <v>12</v>
      </c>
      <c r="AS13" s="159" t="s">
        <v>282</v>
      </c>
      <c r="AT13" s="159" t="s">
        <v>282</v>
      </c>
      <c r="AU13" s="159" t="s">
        <v>282</v>
      </c>
      <c r="AV13" s="159" t="s">
        <v>282</v>
      </c>
      <c r="AW13" s="159" t="s">
        <v>282</v>
      </c>
      <c r="AX13" s="159" t="s">
        <v>282</v>
      </c>
      <c r="AY13" s="159" t="s">
        <v>282</v>
      </c>
      <c r="AZ13" s="159" t="s">
        <v>282</v>
      </c>
      <c r="BA13" s="159" t="s">
        <v>220</v>
      </c>
      <c r="BB13" s="159">
        <v>20</v>
      </c>
      <c r="BC13" s="159">
        <v>31.21</v>
      </c>
      <c r="BD13" s="159">
        <v>10.71</v>
      </c>
      <c r="BE13" s="159">
        <v>26</v>
      </c>
      <c r="BF13" s="159" t="s">
        <v>282</v>
      </c>
      <c r="BG13" s="159" t="s">
        <v>282</v>
      </c>
      <c r="BH13" s="159" t="s">
        <v>282</v>
      </c>
      <c r="BI13" s="159">
        <v>22.48</v>
      </c>
      <c r="BJ13" s="159">
        <v>11.98</v>
      </c>
      <c r="BK13" s="159">
        <v>26</v>
      </c>
      <c r="BL13" s="159" t="s">
        <v>282</v>
      </c>
      <c r="BM13" s="159" t="s">
        <v>282</v>
      </c>
      <c r="BN13" s="159" t="s">
        <v>282</v>
      </c>
      <c r="BO13" s="159" t="s">
        <v>282</v>
      </c>
      <c r="BP13" s="159" t="s">
        <v>282</v>
      </c>
      <c r="BQ13" s="159" t="s">
        <v>282</v>
      </c>
      <c r="BR13" s="159" t="s">
        <v>282</v>
      </c>
      <c r="BS13" s="159" t="s">
        <v>282</v>
      </c>
      <c r="BT13" s="159" t="s">
        <v>282</v>
      </c>
      <c r="BU13" s="159">
        <v>26</v>
      </c>
      <c r="BV13" s="159">
        <v>14</v>
      </c>
      <c r="BW13" s="159" t="s">
        <v>10759</v>
      </c>
      <c r="BX13" s="159" t="s">
        <v>183</v>
      </c>
      <c r="BY13" s="159" t="s">
        <v>282</v>
      </c>
      <c r="BZ13" s="66">
        <v>9</v>
      </c>
      <c r="CA13" s="159" t="s">
        <v>282</v>
      </c>
      <c r="CB13" s="159" t="s">
        <v>282</v>
      </c>
      <c r="CC13" s="159" t="s">
        <v>282</v>
      </c>
      <c r="CD13" s="159" t="s">
        <v>282</v>
      </c>
      <c r="CE13" s="159" t="s">
        <v>282</v>
      </c>
      <c r="CF13" s="159" t="s">
        <v>282</v>
      </c>
      <c r="CG13" s="159" t="s">
        <v>282</v>
      </c>
      <c r="CH13" s="159" t="s">
        <v>282</v>
      </c>
      <c r="CI13" s="159" t="s">
        <v>220</v>
      </c>
      <c r="CJ13" s="66">
        <v>20</v>
      </c>
      <c r="CK13" s="66">
        <v>34.270000000000003</v>
      </c>
      <c r="CL13" s="66">
        <v>10.71</v>
      </c>
      <c r="CM13" s="159">
        <v>26</v>
      </c>
      <c r="CN13" s="159" t="s">
        <v>282</v>
      </c>
      <c r="CO13" s="159" t="s">
        <v>282</v>
      </c>
      <c r="CP13" s="159" t="s">
        <v>282</v>
      </c>
      <c r="CQ13" s="66">
        <v>27.88</v>
      </c>
      <c r="CR13" s="66">
        <v>11.32</v>
      </c>
      <c r="CS13" s="159">
        <v>26</v>
      </c>
      <c r="CT13" s="159" t="s">
        <v>282</v>
      </c>
      <c r="CU13" s="159" t="s">
        <v>282</v>
      </c>
      <c r="CV13" s="159" t="s">
        <v>282</v>
      </c>
      <c r="CW13" s="159" t="s">
        <v>282</v>
      </c>
      <c r="CX13" s="159" t="s">
        <v>282</v>
      </c>
      <c r="CY13" s="159" t="s">
        <v>282</v>
      </c>
      <c r="CZ13" s="159" t="s">
        <v>282</v>
      </c>
      <c r="DA13" s="159" t="s">
        <v>282</v>
      </c>
      <c r="DB13" s="159" t="s">
        <v>282</v>
      </c>
      <c r="DC13" s="66">
        <v>26</v>
      </c>
      <c r="DD13" s="66">
        <v>17</v>
      </c>
      <c r="DE13" s="66" t="s">
        <v>282</v>
      </c>
      <c r="DF13" s="66" t="s">
        <v>282</v>
      </c>
      <c r="DG13" s="66" t="s">
        <v>282</v>
      </c>
      <c r="DH13" s="66" t="s">
        <v>282</v>
      </c>
      <c r="DI13" s="66" t="s">
        <v>282</v>
      </c>
      <c r="DJ13" s="66" t="s">
        <v>282</v>
      </c>
      <c r="DK13" s="66" t="s">
        <v>282</v>
      </c>
      <c r="DL13" s="66" t="s">
        <v>282</v>
      </c>
      <c r="DM13" s="66" t="s">
        <v>282</v>
      </c>
      <c r="DN13" s="66" t="s">
        <v>282</v>
      </c>
      <c r="DO13" s="66" t="s">
        <v>282</v>
      </c>
      <c r="DP13" s="66" t="s">
        <v>282</v>
      </c>
      <c r="DQ13" s="66" t="s">
        <v>282</v>
      </c>
      <c r="DR13" s="66" t="s">
        <v>282</v>
      </c>
      <c r="DS13" s="66" t="s">
        <v>282</v>
      </c>
      <c r="DT13" s="66" t="s">
        <v>282</v>
      </c>
      <c r="DU13" s="159" t="s">
        <v>282</v>
      </c>
      <c r="DV13" s="66" t="s">
        <v>282</v>
      </c>
      <c r="DW13" s="66" t="s">
        <v>282</v>
      </c>
      <c r="DX13" s="159" t="s">
        <v>282</v>
      </c>
      <c r="DY13" s="66" t="s">
        <v>282</v>
      </c>
      <c r="DZ13" s="66" t="s">
        <v>282</v>
      </c>
      <c r="EA13" s="159" t="s">
        <v>282</v>
      </c>
      <c r="EB13" s="66" t="s">
        <v>282</v>
      </c>
      <c r="EC13" s="66" t="s">
        <v>282</v>
      </c>
      <c r="ED13" s="159" t="s">
        <v>282</v>
      </c>
      <c r="EE13" s="66" t="s">
        <v>282</v>
      </c>
      <c r="EF13" s="66" t="s">
        <v>282</v>
      </c>
      <c r="EG13" s="159" t="s">
        <v>282</v>
      </c>
      <c r="EH13" s="66" t="s">
        <v>282</v>
      </c>
      <c r="EI13" s="66" t="s">
        <v>282</v>
      </c>
      <c r="EJ13" s="159" t="s">
        <v>282</v>
      </c>
      <c r="EK13" s="66" t="s">
        <v>282</v>
      </c>
      <c r="EL13" s="66" t="s">
        <v>282</v>
      </c>
      <c r="EM13" s="66" t="s">
        <v>282</v>
      </c>
      <c r="EN13" s="66" t="s">
        <v>282</v>
      </c>
      <c r="EO13" s="66" t="s">
        <v>282</v>
      </c>
      <c r="EP13" s="66" t="s">
        <v>282</v>
      </c>
      <c r="EQ13" s="66" t="s">
        <v>282</v>
      </c>
      <c r="ER13" s="66" t="s">
        <v>282</v>
      </c>
      <c r="ES13" s="66" t="s">
        <v>282</v>
      </c>
      <c r="ET13" s="66" t="s">
        <v>282</v>
      </c>
      <c r="EU13" s="66" t="s">
        <v>282</v>
      </c>
      <c r="EV13" s="66" t="s">
        <v>282</v>
      </c>
      <c r="EW13" s="66" t="s">
        <v>282</v>
      </c>
      <c r="EX13" s="66" t="s">
        <v>282</v>
      </c>
      <c r="EY13" s="66" t="s">
        <v>282</v>
      </c>
      <c r="EZ13" s="66" t="s">
        <v>282</v>
      </c>
      <c r="FA13" s="66" t="s">
        <v>282</v>
      </c>
      <c r="FB13" s="66" t="s">
        <v>282</v>
      </c>
      <c r="FC13" s="159" t="s">
        <v>282</v>
      </c>
      <c r="FD13" s="66" t="s">
        <v>282</v>
      </c>
      <c r="FE13" s="66" t="s">
        <v>282</v>
      </c>
      <c r="FF13" s="159" t="s">
        <v>282</v>
      </c>
      <c r="FG13" s="66" t="s">
        <v>282</v>
      </c>
      <c r="FH13" s="66" t="s">
        <v>282</v>
      </c>
      <c r="FI13" s="159" t="s">
        <v>282</v>
      </c>
      <c r="FJ13" s="66" t="s">
        <v>282</v>
      </c>
      <c r="FK13" s="66" t="s">
        <v>282</v>
      </c>
      <c r="FL13" s="159" t="s">
        <v>282</v>
      </c>
      <c r="FM13" s="66" t="s">
        <v>282</v>
      </c>
      <c r="FN13" s="66" t="s">
        <v>282</v>
      </c>
      <c r="FO13" s="159" t="s">
        <v>282</v>
      </c>
      <c r="FP13" s="66" t="s">
        <v>282</v>
      </c>
      <c r="FQ13" s="66" t="s">
        <v>282</v>
      </c>
      <c r="FR13" s="159" t="s">
        <v>282</v>
      </c>
      <c r="FS13" s="66" t="s">
        <v>282</v>
      </c>
      <c r="FT13" s="66" t="s">
        <v>282</v>
      </c>
    </row>
    <row r="14" spans="1:176" x14ac:dyDescent="0.25">
      <c r="A14" s="161" t="s">
        <v>7297</v>
      </c>
      <c r="B14" s="159" t="s">
        <v>12933</v>
      </c>
      <c r="C14" s="66" t="str">
        <f>IF(ISNUMBER(Severity!H14)=FALSE,Severity!F14,IF(Severity!H14&gt;=0.5,"YES","NO"))</f>
        <v>YES</v>
      </c>
      <c r="D14" s="66" t="str">
        <f>IF(ISNUMBER(Severity!I14)=FALSE,Severity!G14,IF(Severity!I14&gt;0.5,"YES","NO"))</f>
        <v>NO</v>
      </c>
      <c r="E14" s="159">
        <v>8</v>
      </c>
      <c r="F14" s="159">
        <v>2</v>
      </c>
      <c r="G14" s="159" t="s">
        <v>255</v>
      </c>
      <c r="H14" s="159" t="s">
        <v>10507</v>
      </c>
      <c r="I14" s="159">
        <v>4</v>
      </c>
      <c r="J14" s="159">
        <v>17</v>
      </c>
      <c r="K14" s="159" t="s">
        <v>282</v>
      </c>
      <c r="L14" s="159" t="s">
        <v>282</v>
      </c>
      <c r="M14" s="159" t="s">
        <v>282</v>
      </c>
      <c r="N14" s="159" t="s">
        <v>282</v>
      </c>
      <c r="O14" s="159" t="s">
        <v>282</v>
      </c>
      <c r="P14" s="159" t="s">
        <v>282</v>
      </c>
      <c r="Q14" s="159" t="s">
        <v>282</v>
      </c>
      <c r="R14" s="159" t="s">
        <v>282</v>
      </c>
      <c r="S14" s="159" t="s">
        <v>194</v>
      </c>
      <c r="T14" s="159">
        <v>10</v>
      </c>
      <c r="U14" s="159" t="s">
        <v>282</v>
      </c>
      <c r="V14" s="159" t="s">
        <v>282</v>
      </c>
      <c r="W14" s="159" t="s">
        <v>282</v>
      </c>
      <c r="X14" s="159">
        <v>33.4</v>
      </c>
      <c r="Y14" s="159">
        <v>8.1</v>
      </c>
      <c r="Z14" s="159">
        <v>48</v>
      </c>
      <c r="AA14" s="159" t="s">
        <v>282</v>
      </c>
      <c r="AB14" s="159" t="s">
        <v>282</v>
      </c>
      <c r="AC14" s="159" t="s">
        <v>282</v>
      </c>
      <c r="AD14" s="159">
        <v>16.100000000000001</v>
      </c>
      <c r="AE14" s="159">
        <v>10.199999999999999</v>
      </c>
      <c r="AF14" s="159">
        <v>48</v>
      </c>
      <c r="AG14" s="159" t="s">
        <v>282</v>
      </c>
      <c r="AH14" s="159" t="s">
        <v>282</v>
      </c>
      <c r="AI14" s="159" t="s">
        <v>282</v>
      </c>
      <c r="AJ14" s="159" t="s">
        <v>282</v>
      </c>
      <c r="AK14" s="159" t="s">
        <v>282</v>
      </c>
      <c r="AL14" s="159" t="s">
        <v>282</v>
      </c>
      <c r="AM14" s="159">
        <v>52</v>
      </c>
      <c r="AN14" s="159">
        <v>35</v>
      </c>
      <c r="AO14" s="159" t="s">
        <v>246</v>
      </c>
      <c r="AP14" s="159" t="s">
        <v>10507</v>
      </c>
      <c r="AQ14" s="159">
        <v>8</v>
      </c>
      <c r="AR14" s="159">
        <v>31</v>
      </c>
      <c r="AS14" s="159" t="s">
        <v>282</v>
      </c>
      <c r="AT14" s="159" t="s">
        <v>282</v>
      </c>
      <c r="AU14" s="159" t="s">
        <v>282</v>
      </c>
      <c r="AV14" s="159" t="s">
        <v>282</v>
      </c>
      <c r="AW14" s="159" t="s">
        <v>282</v>
      </c>
      <c r="AX14" s="159" t="s">
        <v>282</v>
      </c>
      <c r="AY14" s="159" t="s">
        <v>282</v>
      </c>
      <c r="AZ14" s="159" t="s">
        <v>282</v>
      </c>
      <c r="BA14" s="159" t="s">
        <v>194</v>
      </c>
      <c r="BB14" s="159">
        <v>10</v>
      </c>
      <c r="BC14" s="159" t="s">
        <v>282</v>
      </c>
      <c r="BD14" s="159" t="s">
        <v>282</v>
      </c>
      <c r="BE14" s="159" t="s">
        <v>282</v>
      </c>
      <c r="BF14" s="159">
        <v>32.9</v>
      </c>
      <c r="BG14" s="159">
        <v>7.6</v>
      </c>
      <c r="BH14" s="159">
        <v>40</v>
      </c>
      <c r="BI14" s="159" t="s">
        <v>282</v>
      </c>
      <c r="BJ14" s="159" t="s">
        <v>282</v>
      </c>
      <c r="BK14" s="159" t="s">
        <v>282</v>
      </c>
      <c r="BL14" s="159">
        <v>17</v>
      </c>
      <c r="BM14" s="159">
        <v>8.9</v>
      </c>
      <c r="BN14" s="159">
        <v>40</v>
      </c>
      <c r="BO14" s="159" t="s">
        <v>282</v>
      </c>
      <c r="BP14" s="159" t="s">
        <v>282</v>
      </c>
      <c r="BQ14" s="159" t="s">
        <v>282</v>
      </c>
      <c r="BR14" s="159" t="s">
        <v>282</v>
      </c>
      <c r="BS14" s="159" t="s">
        <v>282</v>
      </c>
      <c r="BT14" s="159" t="s">
        <v>282</v>
      </c>
      <c r="BU14" s="159">
        <v>56</v>
      </c>
      <c r="BV14" s="159">
        <v>25</v>
      </c>
      <c r="BW14" s="66" t="s">
        <v>282</v>
      </c>
      <c r="BX14" s="66" t="s">
        <v>282</v>
      </c>
      <c r="BY14" s="66" t="s">
        <v>282</v>
      </c>
      <c r="BZ14" s="66" t="s">
        <v>282</v>
      </c>
      <c r="CA14" s="66" t="s">
        <v>282</v>
      </c>
      <c r="CB14" s="66" t="s">
        <v>282</v>
      </c>
      <c r="CC14" s="66" t="s">
        <v>282</v>
      </c>
      <c r="CD14" s="66" t="s">
        <v>282</v>
      </c>
      <c r="CE14" s="66" t="s">
        <v>282</v>
      </c>
      <c r="CF14" s="66" t="s">
        <v>282</v>
      </c>
      <c r="CG14" s="66" t="s">
        <v>282</v>
      </c>
      <c r="CH14" s="66" t="s">
        <v>282</v>
      </c>
      <c r="CI14" s="66" t="s">
        <v>282</v>
      </c>
      <c r="CJ14" s="66" t="s">
        <v>282</v>
      </c>
      <c r="CK14" s="66" t="s">
        <v>282</v>
      </c>
      <c r="CL14" s="66" t="s">
        <v>282</v>
      </c>
      <c r="CM14" s="159" t="s">
        <v>282</v>
      </c>
      <c r="CN14" s="66" t="s">
        <v>282</v>
      </c>
      <c r="CO14" s="66" t="s">
        <v>282</v>
      </c>
      <c r="CP14" s="159" t="s">
        <v>282</v>
      </c>
      <c r="CQ14" s="66" t="s">
        <v>282</v>
      </c>
      <c r="CR14" s="66" t="s">
        <v>282</v>
      </c>
      <c r="CS14" s="159" t="s">
        <v>282</v>
      </c>
      <c r="CT14" s="66" t="s">
        <v>282</v>
      </c>
      <c r="CU14" s="66" t="s">
        <v>282</v>
      </c>
      <c r="CV14" s="159" t="s">
        <v>282</v>
      </c>
      <c r="CW14" s="66" t="s">
        <v>282</v>
      </c>
      <c r="CX14" s="66" t="s">
        <v>282</v>
      </c>
      <c r="CY14" s="159" t="s">
        <v>282</v>
      </c>
      <c r="CZ14" s="66" t="s">
        <v>282</v>
      </c>
      <c r="DA14" s="66" t="s">
        <v>282</v>
      </c>
      <c r="DB14" s="159" t="s">
        <v>282</v>
      </c>
      <c r="DC14" s="66" t="s">
        <v>282</v>
      </c>
      <c r="DD14" s="66" t="s">
        <v>282</v>
      </c>
      <c r="DE14" s="66" t="s">
        <v>282</v>
      </c>
      <c r="DF14" s="66" t="s">
        <v>282</v>
      </c>
      <c r="DG14" s="66" t="s">
        <v>282</v>
      </c>
      <c r="DH14" s="66" t="s">
        <v>282</v>
      </c>
      <c r="DI14" s="66" t="s">
        <v>282</v>
      </c>
      <c r="DJ14" s="66" t="s">
        <v>282</v>
      </c>
      <c r="DK14" s="66" t="s">
        <v>282</v>
      </c>
      <c r="DL14" s="66" t="s">
        <v>282</v>
      </c>
      <c r="DM14" s="66" t="s">
        <v>282</v>
      </c>
      <c r="DN14" s="66" t="s">
        <v>282</v>
      </c>
      <c r="DO14" s="66" t="s">
        <v>282</v>
      </c>
      <c r="DP14" s="66" t="s">
        <v>282</v>
      </c>
      <c r="DQ14" s="66" t="s">
        <v>282</v>
      </c>
      <c r="DR14" s="66" t="s">
        <v>282</v>
      </c>
      <c r="DS14" s="66" t="s">
        <v>282</v>
      </c>
      <c r="DT14" s="66" t="s">
        <v>282</v>
      </c>
      <c r="DU14" s="159" t="s">
        <v>282</v>
      </c>
      <c r="DV14" s="66" t="s">
        <v>282</v>
      </c>
      <c r="DW14" s="66" t="s">
        <v>282</v>
      </c>
      <c r="DX14" s="159" t="s">
        <v>282</v>
      </c>
      <c r="DY14" s="66" t="s">
        <v>282</v>
      </c>
      <c r="DZ14" s="66" t="s">
        <v>282</v>
      </c>
      <c r="EA14" s="159" t="s">
        <v>282</v>
      </c>
      <c r="EB14" s="66" t="s">
        <v>282</v>
      </c>
      <c r="EC14" s="66" t="s">
        <v>282</v>
      </c>
      <c r="ED14" s="159" t="s">
        <v>282</v>
      </c>
      <c r="EE14" s="66" t="s">
        <v>282</v>
      </c>
      <c r="EF14" s="66" t="s">
        <v>282</v>
      </c>
      <c r="EG14" s="159" t="s">
        <v>282</v>
      </c>
      <c r="EH14" s="66" t="s">
        <v>282</v>
      </c>
      <c r="EI14" s="66" t="s">
        <v>282</v>
      </c>
      <c r="EJ14" s="159" t="s">
        <v>282</v>
      </c>
      <c r="EK14" s="66" t="s">
        <v>282</v>
      </c>
      <c r="EL14" s="66" t="s">
        <v>282</v>
      </c>
      <c r="EM14" s="66" t="s">
        <v>282</v>
      </c>
      <c r="EN14" s="66" t="s">
        <v>282</v>
      </c>
      <c r="EO14" s="66" t="s">
        <v>282</v>
      </c>
      <c r="EP14" s="66" t="s">
        <v>282</v>
      </c>
      <c r="EQ14" s="66" t="s">
        <v>282</v>
      </c>
      <c r="ER14" s="66" t="s">
        <v>282</v>
      </c>
      <c r="ES14" s="66" t="s">
        <v>282</v>
      </c>
      <c r="ET14" s="66" t="s">
        <v>282</v>
      </c>
      <c r="EU14" s="66" t="s">
        <v>282</v>
      </c>
      <c r="EV14" s="66" t="s">
        <v>282</v>
      </c>
      <c r="EW14" s="66" t="s">
        <v>282</v>
      </c>
      <c r="EX14" s="66" t="s">
        <v>282</v>
      </c>
      <c r="EY14" s="66" t="s">
        <v>282</v>
      </c>
      <c r="EZ14" s="66" t="s">
        <v>282</v>
      </c>
      <c r="FA14" s="66" t="s">
        <v>282</v>
      </c>
      <c r="FB14" s="66" t="s">
        <v>282</v>
      </c>
      <c r="FC14" s="159" t="s">
        <v>282</v>
      </c>
      <c r="FD14" s="66" t="s">
        <v>282</v>
      </c>
      <c r="FE14" s="66" t="s">
        <v>282</v>
      </c>
      <c r="FF14" s="159" t="s">
        <v>282</v>
      </c>
      <c r="FG14" s="66" t="s">
        <v>282</v>
      </c>
      <c r="FH14" s="66" t="s">
        <v>282</v>
      </c>
      <c r="FI14" s="159" t="s">
        <v>282</v>
      </c>
      <c r="FJ14" s="66" t="s">
        <v>282</v>
      </c>
      <c r="FK14" s="66" t="s">
        <v>282</v>
      </c>
      <c r="FL14" s="159" t="s">
        <v>282</v>
      </c>
      <c r="FM14" s="66" t="s">
        <v>282</v>
      </c>
      <c r="FN14" s="66" t="s">
        <v>282</v>
      </c>
      <c r="FO14" s="159" t="s">
        <v>282</v>
      </c>
      <c r="FP14" s="66" t="s">
        <v>282</v>
      </c>
      <c r="FQ14" s="66" t="s">
        <v>282</v>
      </c>
      <c r="FR14" s="159" t="s">
        <v>282</v>
      </c>
      <c r="FS14" s="66" t="s">
        <v>282</v>
      </c>
      <c r="FT14" s="66" t="s">
        <v>282</v>
      </c>
    </row>
    <row r="15" spans="1:176" x14ac:dyDescent="0.25">
      <c r="A15" s="161" t="s">
        <v>7862</v>
      </c>
      <c r="B15" s="159" t="s">
        <v>12947</v>
      </c>
      <c r="C15" s="66" t="str">
        <f>IF(ISNUMBER(Severity!H15)=FALSE,Severity!F15,IF(Severity!H15&gt;=0.5,"YES","NO"))</f>
        <v>YES</v>
      </c>
      <c r="D15" s="66" t="str">
        <f>IF(ISNUMBER(Severity!I15)=FALSE,Severity!G15,IF(Severity!I15&gt;0.5,"YES","NO"))</f>
        <v>NO</v>
      </c>
      <c r="E15" s="159">
        <v>6</v>
      </c>
      <c r="F15" s="159">
        <v>2</v>
      </c>
      <c r="G15" s="159" t="s">
        <v>17959</v>
      </c>
      <c r="H15" s="159" t="s">
        <v>10585</v>
      </c>
      <c r="I15" s="159">
        <v>0</v>
      </c>
      <c r="J15" s="159">
        <v>0</v>
      </c>
      <c r="K15" s="159" t="s">
        <v>282</v>
      </c>
      <c r="L15" s="159" t="s">
        <v>282</v>
      </c>
      <c r="M15" s="159" t="s">
        <v>282</v>
      </c>
      <c r="N15" s="159" t="s">
        <v>282</v>
      </c>
      <c r="O15" s="159" t="s">
        <v>299</v>
      </c>
      <c r="P15" s="159">
        <v>17</v>
      </c>
      <c r="Q15" s="159">
        <v>27</v>
      </c>
      <c r="R15" s="159">
        <v>50</v>
      </c>
      <c r="S15" s="159" t="s">
        <v>299</v>
      </c>
      <c r="T15" s="159">
        <v>17</v>
      </c>
      <c r="U15" s="159">
        <v>32.06</v>
      </c>
      <c r="V15" s="159">
        <v>5.31</v>
      </c>
      <c r="W15" s="159">
        <v>50</v>
      </c>
      <c r="X15" s="159">
        <v>32.06</v>
      </c>
      <c r="Y15" s="159">
        <v>5.31</v>
      </c>
      <c r="Z15" s="159">
        <v>50</v>
      </c>
      <c r="AA15" s="159">
        <v>10.35</v>
      </c>
      <c r="AB15" s="159">
        <v>3.67</v>
      </c>
      <c r="AC15" s="159">
        <v>50</v>
      </c>
      <c r="AD15" s="159">
        <v>10.35</v>
      </c>
      <c r="AE15" s="159">
        <v>3.67</v>
      </c>
      <c r="AF15" s="159">
        <v>50</v>
      </c>
      <c r="AG15" s="159" t="s">
        <v>282</v>
      </c>
      <c r="AH15" s="159" t="s">
        <v>282</v>
      </c>
      <c r="AI15" s="159" t="s">
        <v>282</v>
      </c>
      <c r="AJ15" s="159" t="s">
        <v>282</v>
      </c>
      <c r="AK15" s="159" t="s">
        <v>282</v>
      </c>
      <c r="AL15" s="159" t="s">
        <v>282</v>
      </c>
      <c r="AM15" s="159">
        <v>50</v>
      </c>
      <c r="AN15" s="159">
        <v>50</v>
      </c>
      <c r="AO15" s="159" t="s">
        <v>256</v>
      </c>
      <c r="AP15" s="159" t="s">
        <v>10507</v>
      </c>
      <c r="AQ15" s="159">
        <v>0</v>
      </c>
      <c r="AR15" s="159">
        <v>0</v>
      </c>
      <c r="AS15" s="159" t="s">
        <v>282</v>
      </c>
      <c r="AT15" s="159" t="s">
        <v>282</v>
      </c>
      <c r="AU15" s="159" t="s">
        <v>282</v>
      </c>
      <c r="AV15" s="159" t="s">
        <v>282</v>
      </c>
      <c r="AW15" s="159" t="s">
        <v>299</v>
      </c>
      <c r="AX15" s="159">
        <v>17</v>
      </c>
      <c r="AY15" s="159">
        <v>17</v>
      </c>
      <c r="AZ15" s="159">
        <v>50</v>
      </c>
      <c r="BA15" s="159" t="s">
        <v>299</v>
      </c>
      <c r="BB15" s="159">
        <v>17</v>
      </c>
      <c r="BC15" s="159">
        <v>31.56</v>
      </c>
      <c r="BD15" s="159">
        <v>5.35</v>
      </c>
      <c r="BE15" s="159">
        <v>50</v>
      </c>
      <c r="BF15" s="159">
        <v>31.56</v>
      </c>
      <c r="BG15" s="159">
        <v>5.35</v>
      </c>
      <c r="BH15" s="159">
        <v>50</v>
      </c>
      <c r="BI15" s="159">
        <v>12.99</v>
      </c>
      <c r="BJ15" s="159">
        <v>5.31</v>
      </c>
      <c r="BK15" s="159">
        <v>50</v>
      </c>
      <c r="BL15" s="159">
        <v>12.99</v>
      </c>
      <c r="BM15" s="159">
        <v>5.31</v>
      </c>
      <c r="BN15" s="159">
        <v>50</v>
      </c>
      <c r="BO15" s="159" t="s">
        <v>282</v>
      </c>
      <c r="BP15" s="159" t="s">
        <v>282</v>
      </c>
      <c r="BQ15" s="159" t="s">
        <v>282</v>
      </c>
      <c r="BR15" s="159" t="s">
        <v>282</v>
      </c>
      <c r="BS15" s="159" t="s">
        <v>282</v>
      </c>
      <c r="BT15" s="159" t="s">
        <v>282</v>
      </c>
      <c r="BU15" s="159">
        <v>50</v>
      </c>
      <c r="BV15" s="159">
        <v>50</v>
      </c>
      <c r="BW15" s="66" t="s">
        <v>282</v>
      </c>
      <c r="BX15" s="66" t="s">
        <v>282</v>
      </c>
      <c r="BY15" s="66" t="s">
        <v>282</v>
      </c>
      <c r="BZ15" s="66" t="s">
        <v>282</v>
      </c>
      <c r="CA15" s="66" t="s">
        <v>282</v>
      </c>
      <c r="CB15" s="66" t="s">
        <v>282</v>
      </c>
      <c r="CC15" s="66" t="s">
        <v>282</v>
      </c>
      <c r="CD15" s="66" t="s">
        <v>282</v>
      </c>
      <c r="CE15" s="66" t="s">
        <v>282</v>
      </c>
      <c r="CF15" s="66" t="s">
        <v>282</v>
      </c>
      <c r="CG15" s="66" t="s">
        <v>282</v>
      </c>
      <c r="CH15" s="66" t="s">
        <v>282</v>
      </c>
      <c r="CI15" s="66" t="s">
        <v>282</v>
      </c>
      <c r="CJ15" s="66" t="s">
        <v>282</v>
      </c>
      <c r="CK15" s="66" t="s">
        <v>282</v>
      </c>
      <c r="CL15" s="66" t="s">
        <v>282</v>
      </c>
      <c r="CM15" s="159" t="s">
        <v>282</v>
      </c>
      <c r="CN15" s="66" t="s">
        <v>282</v>
      </c>
      <c r="CO15" s="66" t="s">
        <v>282</v>
      </c>
      <c r="CP15" s="159" t="s">
        <v>282</v>
      </c>
      <c r="CQ15" s="66" t="s">
        <v>282</v>
      </c>
      <c r="CR15" s="66" t="s">
        <v>282</v>
      </c>
      <c r="CS15" s="159" t="s">
        <v>282</v>
      </c>
      <c r="CT15" s="66" t="s">
        <v>282</v>
      </c>
      <c r="CU15" s="66" t="s">
        <v>282</v>
      </c>
      <c r="CV15" s="159" t="s">
        <v>282</v>
      </c>
      <c r="CW15" s="66" t="s">
        <v>282</v>
      </c>
      <c r="CX15" s="66" t="s">
        <v>282</v>
      </c>
      <c r="CY15" s="159" t="s">
        <v>282</v>
      </c>
      <c r="CZ15" s="66" t="s">
        <v>282</v>
      </c>
      <c r="DA15" s="66" t="s">
        <v>282</v>
      </c>
      <c r="DB15" s="159" t="s">
        <v>282</v>
      </c>
      <c r="DC15" s="66" t="s">
        <v>282</v>
      </c>
      <c r="DD15" s="66" t="s">
        <v>282</v>
      </c>
      <c r="DE15" s="66" t="s">
        <v>282</v>
      </c>
      <c r="DF15" s="66" t="s">
        <v>282</v>
      </c>
      <c r="DG15" s="66" t="s">
        <v>282</v>
      </c>
      <c r="DH15" s="66" t="s">
        <v>282</v>
      </c>
      <c r="DI15" s="66" t="s">
        <v>282</v>
      </c>
      <c r="DJ15" s="66" t="s">
        <v>282</v>
      </c>
      <c r="DK15" s="66" t="s">
        <v>282</v>
      </c>
      <c r="DL15" s="66" t="s">
        <v>282</v>
      </c>
      <c r="DM15" s="66" t="s">
        <v>282</v>
      </c>
      <c r="DN15" s="66" t="s">
        <v>282</v>
      </c>
      <c r="DO15" s="66" t="s">
        <v>282</v>
      </c>
      <c r="DP15" s="66" t="s">
        <v>282</v>
      </c>
      <c r="DQ15" s="66" t="s">
        <v>282</v>
      </c>
      <c r="DR15" s="66" t="s">
        <v>282</v>
      </c>
      <c r="DS15" s="66" t="s">
        <v>282</v>
      </c>
      <c r="DT15" s="66" t="s">
        <v>282</v>
      </c>
      <c r="DU15" s="159" t="s">
        <v>282</v>
      </c>
      <c r="DV15" s="66" t="s">
        <v>282</v>
      </c>
      <c r="DW15" s="66" t="s">
        <v>282</v>
      </c>
      <c r="DX15" s="159" t="s">
        <v>282</v>
      </c>
      <c r="DY15" s="66" t="s">
        <v>282</v>
      </c>
      <c r="DZ15" s="66" t="s">
        <v>282</v>
      </c>
      <c r="EA15" s="159" t="s">
        <v>282</v>
      </c>
      <c r="EB15" s="66" t="s">
        <v>282</v>
      </c>
      <c r="EC15" s="66" t="s">
        <v>282</v>
      </c>
      <c r="ED15" s="159" t="s">
        <v>282</v>
      </c>
      <c r="EE15" s="66" t="s">
        <v>282</v>
      </c>
      <c r="EF15" s="66" t="s">
        <v>282</v>
      </c>
      <c r="EG15" s="159" t="s">
        <v>282</v>
      </c>
      <c r="EH15" s="66" t="s">
        <v>282</v>
      </c>
      <c r="EI15" s="66" t="s">
        <v>282</v>
      </c>
      <c r="EJ15" s="159" t="s">
        <v>282</v>
      </c>
      <c r="EK15" s="66" t="s">
        <v>282</v>
      </c>
      <c r="EL15" s="66" t="s">
        <v>282</v>
      </c>
      <c r="EM15" s="66" t="s">
        <v>282</v>
      </c>
      <c r="EN15" s="66" t="s">
        <v>282</v>
      </c>
      <c r="EO15" s="66" t="s">
        <v>282</v>
      </c>
      <c r="EP15" s="66" t="s">
        <v>282</v>
      </c>
      <c r="EQ15" s="66" t="s">
        <v>282</v>
      </c>
      <c r="ER15" s="66" t="s">
        <v>282</v>
      </c>
      <c r="ES15" s="66" t="s">
        <v>282</v>
      </c>
      <c r="ET15" s="66" t="s">
        <v>282</v>
      </c>
      <c r="EU15" s="66" t="s">
        <v>282</v>
      </c>
      <c r="EV15" s="66" t="s">
        <v>282</v>
      </c>
      <c r="EW15" s="66" t="s">
        <v>282</v>
      </c>
      <c r="EX15" s="66" t="s">
        <v>282</v>
      </c>
      <c r="EY15" s="66" t="s">
        <v>282</v>
      </c>
      <c r="EZ15" s="66" t="s">
        <v>282</v>
      </c>
      <c r="FA15" s="66" t="s">
        <v>282</v>
      </c>
      <c r="FB15" s="66" t="s">
        <v>282</v>
      </c>
      <c r="FC15" s="159" t="s">
        <v>282</v>
      </c>
      <c r="FD15" s="66" t="s">
        <v>282</v>
      </c>
      <c r="FE15" s="66" t="s">
        <v>282</v>
      </c>
      <c r="FF15" s="159" t="s">
        <v>282</v>
      </c>
      <c r="FG15" s="66" t="s">
        <v>282</v>
      </c>
      <c r="FH15" s="66" t="s">
        <v>282</v>
      </c>
      <c r="FI15" s="159" t="s">
        <v>282</v>
      </c>
      <c r="FJ15" s="66" t="s">
        <v>282</v>
      </c>
      <c r="FK15" s="66" t="s">
        <v>282</v>
      </c>
      <c r="FL15" s="159" t="s">
        <v>282</v>
      </c>
      <c r="FM15" s="66" t="s">
        <v>282</v>
      </c>
      <c r="FN15" s="66" t="s">
        <v>282</v>
      </c>
      <c r="FO15" s="159" t="s">
        <v>282</v>
      </c>
      <c r="FP15" s="66" t="s">
        <v>282</v>
      </c>
      <c r="FQ15" s="66" t="s">
        <v>282</v>
      </c>
      <c r="FR15" s="159" t="s">
        <v>282</v>
      </c>
      <c r="FS15" s="66" t="s">
        <v>282</v>
      </c>
      <c r="FT15" s="66" t="s">
        <v>282</v>
      </c>
    </row>
    <row r="16" spans="1:176" x14ac:dyDescent="0.25">
      <c r="A16" s="161" t="s">
        <v>897</v>
      </c>
      <c r="B16" s="161" t="s">
        <v>12953</v>
      </c>
      <c r="C16" s="66" t="str">
        <f>IF(ISNUMBER(Severity!H16)=FALSE,Severity!F16,IF(Severity!H16&gt;=0.5,"YES","NO"))</f>
        <v>NO</v>
      </c>
      <c r="D16" s="66" t="str">
        <f>IF(ISNUMBER(Severity!I16)=FALSE,Severity!G16,IF(Severity!I16&gt;0.5,"YES","NO"))</f>
        <v>YES</v>
      </c>
      <c r="E16" s="159" t="s">
        <v>282</v>
      </c>
      <c r="F16" s="159">
        <v>2</v>
      </c>
      <c r="G16" s="159" t="s">
        <v>679</v>
      </c>
      <c r="H16" s="159" t="s">
        <v>183</v>
      </c>
      <c r="I16" s="159" t="s">
        <v>282</v>
      </c>
      <c r="J16" s="159">
        <v>4</v>
      </c>
      <c r="K16" s="159" t="s">
        <v>282</v>
      </c>
      <c r="L16" s="159" t="s">
        <v>282</v>
      </c>
      <c r="M16" s="159" t="s">
        <v>282</v>
      </c>
      <c r="N16" s="159" t="s">
        <v>282</v>
      </c>
      <c r="O16" s="159" t="s">
        <v>282</v>
      </c>
      <c r="P16" s="159" t="s">
        <v>282</v>
      </c>
      <c r="Q16" s="159" t="s">
        <v>282</v>
      </c>
      <c r="R16" s="159" t="s">
        <v>282</v>
      </c>
      <c r="S16" s="159" t="s">
        <v>435</v>
      </c>
      <c r="T16" s="159">
        <v>21</v>
      </c>
      <c r="U16" s="66" t="s">
        <v>282</v>
      </c>
      <c r="V16" s="159" t="s">
        <v>282</v>
      </c>
      <c r="W16" s="159" t="s">
        <v>282</v>
      </c>
      <c r="X16" s="159">
        <v>29.06</v>
      </c>
      <c r="Y16" s="159">
        <v>8.24</v>
      </c>
      <c r="Z16" s="159">
        <v>16</v>
      </c>
      <c r="AA16" s="159" t="s">
        <v>282</v>
      </c>
      <c r="AB16" s="159" t="s">
        <v>282</v>
      </c>
      <c r="AC16" s="159" t="s">
        <v>282</v>
      </c>
      <c r="AD16" s="159">
        <v>17.940000000000001</v>
      </c>
      <c r="AE16" s="159">
        <v>9.2899999999999991</v>
      </c>
      <c r="AF16" s="159">
        <v>16</v>
      </c>
      <c r="AG16" s="159" t="s">
        <v>282</v>
      </c>
      <c r="AH16" s="159" t="s">
        <v>282</v>
      </c>
      <c r="AI16" s="159" t="s">
        <v>282</v>
      </c>
      <c r="AJ16" s="159" t="s">
        <v>282</v>
      </c>
      <c r="AK16" s="159" t="s">
        <v>282</v>
      </c>
      <c r="AL16" s="159" t="s">
        <v>282</v>
      </c>
      <c r="AM16" s="159">
        <v>20</v>
      </c>
      <c r="AN16" s="159">
        <v>16</v>
      </c>
      <c r="AO16" s="159" t="s">
        <v>636</v>
      </c>
      <c r="AP16" s="159" t="s">
        <v>282</v>
      </c>
      <c r="AQ16" s="159" t="s">
        <v>282</v>
      </c>
      <c r="AR16" s="159">
        <v>4</v>
      </c>
      <c r="AS16" s="159" t="s">
        <v>282</v>
      </c>
      <c r="AT16" s="159" t="s">
        <v>282</v>
      </c>
      <c r="AU16" s="159" t="s">
        <v>282</v>
      </c>
      <c r="AV16" s="159" t="s">
        <v>282</v>
      </c>
      <c r="AW16" s="159" t="s">
        <v>282</v>
      </c>
      <c r="AX16" s="159" t="s">
        <v>282</v>
      </c>
      <c r="AY16" s="159" t="s">
        <v>282</v>
      </c>
      <c r="AZ16" s="159" t="s">
        <v>282</v>
      </c>
      <c r="BA16" s="159" t="s">
        <v>435</v>
      </c>
      <c r="BB16" s="159">
        <v>21</v>
      </c>
      <c r="BC16" s="159" t="s">
        <v>282</v>
      </c>
      <c r="BD16" s="159" t="s">
        <v>282</v>
      </c>
      <c r="BE16" s="159" t="s">
        <v>282</v>
      </c>
      <c r="BF16" s="159">
        <v>26.69</v>
      </c>
      <c r="BG16" s="159">
        <v>6.79</v>
      </c>
      <c r="BH16" s="159">
        <v>16</v>
      </c>
      <c r="BI16" s="159" t="s">
        <v>282</v>
      </c>
      <c r="BJ16" s="159" t="s">
        <v>282</v>
      </c>
      <c r="BK16" s="159" t="s">
        <v>282</v>
      </c>
      <c r="BL16" s="159">
        <v>25.38</v>
      </c>
      <c r="BM16" s="159">
        <v>8.7100000000000009</v>
      </c>
      <c r="BN16" s="159">
        <v>16</v>
      </c>
      <c r="BO16" s="159" t="s">
        <v>282</v>
      </c>
      <c r="BP16" s="159" t="s">
        <v>282</v>
      </c>
      <c r="BQ16" s="159" t="s">
        <v>282</v>
      </c>
      <c r="BR16" s="159" t="s">
        <v>282</v>
      </c>
      <c r="BS16" s="159" t="s">
        <v>282</v>
      </c>
      <c r="BT16" s="159" t="s">
        <v>282</v>
      </c>
      <c r="BU16" s="159">
        <v>20</v>
      </c>
      <c r="BV16" s="159">
        <v>16</v>
      </c>
      <c r="BW16" s="66" t="s">
        <v>282</v>
      </c>
      <c r="BX16" s="66" t="s">
        <v>282</v>
      </c>
      <c r="BY16" s="66" t="s">
        <v>282</v>
      </c>
      <c r="BZ16" s="66" t="s">
        <v>282</v>
      </c>
      <c r="CA16" s="66" t="s">
        <v>282</v>
      </c>
      <c r="CB16" s="66" t="s">
        <v>282</v>
      </c>
      <c r="CC16" s="66" t="s">
        <v>282</v>
      </c>
      <c r="CD16" s="66" t="s">
        <v>282</v>
      </c>
      <c r="CE16" s="66" t="s">
        <v>282</v>
      </c>
      <c r="CF16" s="66" t="s">
        <v>282</v>
      </c>
      <c r="CG16" s="66" t="s">
        <v>282</v>
      </c>
      <c r="CH16" s="66" t="s">
        <v>282</v>
      </c>
      <c r="CI16" s="66" t="s">
        <v>282</v>
      </c>
      <c r="CJ16" s="66" t="s">
        <v>282</v>
      </c>
      <c r="CK16" s="66" t="s">
        <v>282</v>
      </c>
      <c r="CL16" s="66" t="s">
        <v>282</v>
      </c>
      <c r="CM16" s="159" t="s">
        <v>282</v>
      </c>
      <c r="CN16" s="66" t="s">
        <v>282</v>
      </c>
      <c r="CO16" s="66" t="s">
        <v>282</v>
      </c>
      <c r="CP16" s="159" t="s">
        <v>282</v>
      </c>
      <c r="CQ16" s="66" t="s">
        <v>282</v>
      </c>
      <c r="CR16" s="66" t="s">
        <v>282</v>
      </c>
      <c r="CS16" s="159" t="s">
        <v>282</v>
      </c>
      <c r="CT16" s="66" t="s">
        <v>282</v>
      </c>
      <c r="CU16" s="66" t="s">
        <v>282</v>
      </c>
      <c r="CV16" s="159" t="s">
        <v>282</v>
      </c>
      <c r="CW16" s="66" t="s">
        <v>282</v>
      </c>
      <c r="CX16" s="66" t="s">
        <v>282</v>
      </c>
      <c r="CY16" s="159" t="s">
        <v>282</v>
      </c>
      <c r="CZ16" s="66" t="s">
        <v>282</v>
      </c>
      <c r="DA16" s="66" t="s">
        <v>282</v>
      </c>
      <c r="DB16" s="159" t="s">
        <v>282</v>
      </c>
      <c r="DC16" s="66" t="s">
        <v>282</v>
      </c>
      <c r="DD16" s="66" t="s">
        <v>282</v>
      </c>
      <c r="DE16" s="66" t="s">
        <v>282</v>
      </c>
      <c r="DF16" s="66" t="s">
        <v>282</v>
      </c>
      <c r="DG16" s="66" t="s">
        <v>282</v>
      </c>
      <c r="DH16" s="66" t="s">
        <v>282</v>
      </c>
      <c r="DI16" s="66" t="s">
        <v>282</v>
      </c>
      <c r="DJ16" s="66" t="s">
        <v>282</v>
      </c>
      <c r="DK16" s="66" t="s">
        <v>282</v>
      </c>
      <c r="DL16" s="66" t="s">
        <v>282</v>
      </c>
      <c r="DM16" s="66" t="s">
        <v>282</v>
      </c>
      <c r="DN16" s="66" t="s">
        <v>282</v>
      </c>
      <c r="DO16" s="66" t="s">
        <v>282</v>
      </c>
      <c r="DP16" s="66" t="s">
        <v>282</v>
      </c>
      <c r="DQ16" s="66" t="s">
        <v>282</v>
      </c>
      <c r="DR16" s="66" t="s">
        <v>282</v>
      </c>
      <c r="DS16" s="66" t="s">
        <v>282</v>
      </c>
      <c r="DT16" s="66" t="s">
        <v>282</v>
      </c>
      <c r="DU16" s="159" t="s">
        <v>282</v>
      </c>
      <c r="DV16" s="66" t="s">
        <v>282</v>
      </c>
      <c r="DW16" s="66" t="s">
        <v>282</v>
      </c>
      <c r="DX16" s="159" t="s">
        <v>282</v>
      </c>
      <c r="DY16" s="66" t="s">
        <v>282</v>
      </c>
      <c r="DZ16" s="66" t="s">
        <v>282</v>
      </c>
      <c r="EA16" s="159" t="s">
        <v>282</v>
      </c>
      <c r="EB16" s="66" t="s">
        <v>282</v>
      </c>
      <c r="EC16" s="66" t="s">
        <v>282</v>
      </c>
      <c r="ED16" s="159" t="s">
        <v>282</v>
      </c>
      <c r="EE16" s="66" t="s">
        <v>282</v>
      </c>
      <c r="EF16" s="66" t="s">
        <v>282</v>
      </c>
      <c r="EG16" s="159" t="s">
        <v>282</v>
      </c>
      <c r="EH16" s="66" t="s">
        <v>282</v>
      </c>
      <c r="EI16" s="66" t="s">
        <v>282</v>
      </c>
      <c r="EJ16" s="159" t="s">
        <v>282</v>
      </c>
      <c r="EK16" s="66" t="s">
        <v>282</v>
      </c>
      <c r="EL16" s="66" t="s">
        <v>282</v>
      </c>
      <c r="EM16" s="66" t="s">
        <v>282</v>
      </c>
      <c r="EN16" s="66" t="s">
        <v>282</v>
      </c>
      <c r="EO16" s="66" t="s">
        <v>282</v>
      </c>
      <c r="EP16" s="66" t="s">
        <v>282</v>
      </c>
      <c r="EQ16" s="66" t="s">
        <v>282</v>
      </c>
      <c r="ER16" s="66" t="s">
        <v>282</v>
      </c>
      <c r="ES16" s="66" t="s">
        <v>282</v>
      </c>
      <c r="ET16" s="66" t="s">
        <v>282</v>
      </c>
      <c r="EU16" s="66" t="s">
        <v>282</v>
      </c>
      <c r="EV16" s="66" t="s">
        <v>282</v>
      </c>
      <c r="EW16" s="66" t="s">
        <v>282</v>
      </c>
      <c r="EX16" s="66" t="s">
        <v>282</v>
      </c>
      <c r="EY16" s="66" t="s">
        <v>282</v>
      </c>
      <c r="EZ16" s="66" t="s">
        <v>282</v>
      </c>
      <c r="FA16" s="66" t="s">
        <v>282</v>
      </c>
      <c r="FB16" s="66" t="s">
        <v>282</v>
      </c>
      <c r="FC16" s="159" t="s">
        <v>282</v>
      </c>
      <c r="FD16" s="66" t="s">
        <v>282</v>
      </c>
      <c r="FE16" s="66" t="s">
        <v>282</v>
      </c>
      <c r="FF16" s="159" t="s">
        <v>282</v>
      </c>
      <c r="FG16" s="66" t="s">
        <v>282</v>
      </c>
      <c r="FH16" s="66" t="s">
        <v>282</v>
      </c>
      <c r="FI16" s="159" t="s">
        <v>282</v>
      </c>
      <c r="FJ16" s="66" t="s">
        <v>282</v>
      </c>
      <c r="FK16" s="66" t="s">
        <v>282</v>
      </c>
      <c r="FL16" s="159" t="s">
        <v>282</v>
      </c>
      <c r="FM16" s="66" t="s">
        <v>282</v>
      </c>
      <c r="FN16" s="66" t="s">
        <v>282</v>
      </c>
      <c r="FO16" s="159" t="s">
        <v>282</v>
      </c>
      <c r="FP16" s="66" t="s">
        <v>282</v>
      </c>
      <c r="FQ16" s="66" t="s">
        <v>282</v>
      </c>
      <c r="FR16" s="159" t="s">
        <v>282</v>
      </c>
      <c r="FS16" s="66" t="s">
        <v>282</v>
      </c>
      <c r="FT16" s="66" t="s">
        <v>282</v>
      </c>
    </row>
    <row r="17" spans="1:176" x14ac:dyDescent="0.25">
      <c r="A17" s="161" t="s">
        <v>14452</v>
      </c>
      <c r="B17" s="161" t="s">
        <v>14592</v>
      </c>
      <c r="C17" s="330" t="s">
        <v>793</v>
      </c>
      <c r="D17" s="331" t="s">
        <v>130</v>
      </c>
      <c r="E17" s="159">
        <v>6</v>
      </c>
      <c r="F17" s="159">
        <v>2</v>
      </c>
      <c r="G17" s="159" t="s">
        <v>270</v>
      </c>
      <c r="H17" s="159" t="s">
        <v>10507</v>
      </c>
      <c r="I17" s="159">
        <v>0</v>
      </c>
      <c r="J17" s="159">
        <v>4</v>
      </c>
      <c r="K17" s="159" t="s">
        <v>282</v>
      </c>
      <c r="L17" s="159" t="s">
        <v>282</v>
      </c>
      <c r="M17" s="159" t="s">
        <v>282</v>
      </c>
      <c r="N17" s="159" t="s">
        <v>282</v>
      </c>
      <c r="O17" s="159" t="s">
        <v>282</v>
      </c>
      <c r="P17" s="159" t="s">
        <v>282</v>
      </c>
      <c r="Q17" s="159" t="s">
        <v>282</v>
      </c>
      <c r="R17" s="159" t="s">
        <v>282</v>
      </c>
      <c r="S17" s="159" t="s">
        <v>299</v>
      </c>
      <c r="T17" s="159">
        <v>17</v>
      </c>
      <c r="U17" s="159" t="s">
        <v>282</v>
      </c>
      <c r="V17" s="159" t="s">
        <v>282</v>
      </c>
      <c r="W17" s="159" t="s">
        <v>282</v>
      </c>
      <c r="X17" s="159" t="s">
        <v>282</v>
      </c>
      <c r="Y17" s="159" t="s">
        <v>282</v>
      </c>
      <c r="Z17" s="159" t="s">
        <v>282</v>
      </c>
      <c r="AA17" s="159" t="s">
        <v>282</v>
      </c>
      <c r="AB17" s="159" t="s">
        <v>282</v>
      </c>
      <c r="AC17" s="159" t="s">
        <v>282</v>
      </c>
      <c r="AD17" s="159" t="s">
        <v>282</v>
      </c>
      <c r="AE17" s="159" t="s">
        <v>282</v>
      </c>
      <c r="AF17" s="159" t="s">
        <v>282</v>
      </c>
      <c r="AG17" s="159" t="s">
        <v>282</v>
      </c>
      <c r="AH17" s="159" t="s">
        <v>282</v>
      </c>
      <c r="AI17" s="159" t="s">
        <v>282</v>
      </c>
      <c r="AJ17" s="159">
        <v>-20.3</v>
      </c>
      <c r="AK17" s="159">
        <v>8.1199999999999992</v>
      </c>
      <c r="AL17" s="159">
        <v>20</v>
      </c>
      <c r="AM17" s="159">
        <v>24</v>
      </c>
      <c r="AN17" s="159">
        <v>20</v>
      </c>
      <c r="AO17" s="159" t="s">
        <v>246</v>
      </c>
      <c r="AP17" s="159" t="s">
        <v>10507</v>
      </c>
      <c r="AQ17" s="159">
        <v>0</v>
      </c>
      <c r="AR17" s="159">
        <v>7</v>
      </c>
      <c r="AS17" s="159" t="s">
        <v>282</v>
      </c>
      <c r="AT17" s="159" t="s">
        <v>282</v>
      </c>
      <c r="AU17" s="159" t="s">
        <v>282</v>
      </c>
      <c r="AV17" s="159" t="s">
        <v>282</v>
      </c>
      <c r="AW17" s="159" t="s">
        <v>282</v>
      </c>
      <c r="AX17" s="159" t="s">
        <v>282</v>
      </c>
      <c r="AY17" s="159" t="s">
        <v>282</v>
      </c>
      <c r="AZ17" s="159" t="s">
        <v>282</v>
      </c>
      <c r="BA17" s="159" t="s">
        <v>299</v>
      </c>
      <c r="BB17" s="159">
        <v>17</v>
      </c>
      <c r="BC17" s="159" t="s">
        <v>282</v>
      </c>
      <c r="BD17" s="159" t="s">
        <v>282</v>
      </c>
      <c r="BE17" s="159" t="s">
        <v>282</v>
      </c>
      <c r="BF17" s="159" t="s">
        <v>282</v>
      </c>
      <c r="BG17" s="159" t="s">
        <v>282</v>
      </c>
      <c r="BH17" s="159" t="s">
        <v>282</v>
      </c>
      <c r="BI17" s="159" t="s">
        <v>282</v>
      </c>
      <c r="BJ17" s="159" t="s">
        <v>282</v>
      </c>
      <c r="BK17" s="159" t="s">
        <v>282</v>
      </c>
      <c r="BL17" s="159" t="s">
        <v>282</v>
      </c>
      <c r="BM17" s="159" t="s">
        <v>282</v>
      </c>
      <c r="BN17" s="159" t="s">
        <v>282</v>
      </c>
      <c r="BO17" s="159" t="s">
        <v>282</v>
      </c>
      <c r="BP17" s="159" t="s">
        <v>282</v>
      </c>
      <c r="BQ17" s="159" t="s">
        <v>282</v>
      </c>
      <c r="BR17" s="159">
        <v>-16.82</v>
      </c>
      <c r="BS17" s="159">
        <v>11.08</v>
      </c>
      <c r="BT17" s="159">
        <v>17</v>
      </c>
      <c r="BU17" s="159">
        <v>24</v>
      </c>
      <c r="BV17" s="159">
        <v>17</v>
      </c>
      <c r="BW17" s="66" t="s">
        <v>282</v>
      </c>
      <c r="BX17" s="66" t="s">
        <v>282</v>
      </c>
      <c r="BY17" s="66" t="s">
        <v>282</v>
      </c>
      <c r="BZ17" s="66" t="s">
        <v>282</v>
      </c>
      <c r="CA17" s="66" t="s">
        <v>282</v>
      </c>
      <c r="CB17" s="66" t="s">
        <v>282</v>
      </c>
      <c r="CC17" s="66" t="s">
        <v>282</v>
      </c>
      <c r="CD17" s="66" t="s">
        <v>282</v>
      </c>
      <c r="CE17" s="66" t="s">
        <v>282</v>
      </c>
      <c r="CF17" s="66" t="s">
        <v>282</v>
      </c>
      <c r="CG17" s="66" t="s">
        <v>282</v>
      </c>
      <c r="CH17" s="66" t="s">
        <v>282</v>
      </c>
      <c r="CI17" s="66" t="s">
        <v>282</v>
      </c>
      <c r="CJ17" s="66" t="s">
        <v>282</v>
      </c>
      <c r="CK17" s="66" t="s">
        <v>282</v>
      </c>
      <c r="CL17" s="66" t="s">
        <v>282</v>
      </c>
      <c r="CM17" s="159" t="s">
        <v>282</v>
      </c>
      <c r="CN17" s="66" t="s">
        <v>282</v>
      </c>
      <c r="CO17" s="66" t="s">
        <v>282</v>
      </c>
      <c r="CP17" s="159" t="s">
        <v>282</v>
      </c>
      <c r="CQ17" s="66" t="s">
        <v>282</v>
      </c>
      <c r="CR17" s="66" t="s">
        <v>282</v>
      </c>
      <c r="CS17" s="159" t="s">
        <v>282</v>
      </c>
      <c r="CT17" s="66" t="s">
        <v>282</v>
      </c>
      <c r="CU17" s="66" t="s">
        <v>282</v>
      </c>
      <c r="CV17" s="159" t="s">
        <v>282</v>
      </c>
      <c r="CW17" s="66" t="s">
        <v>282</v>
      </c>
      <c r="CX17" s="66" t="s">
        <v>282</v>
      </c>
      <c r="CY17" s="159" t="s">
        <v>282</v>
      </c>
      <c r="CZ17" s="66" t="s">
        <v>282</v>
      </c>
      <c r="DA17" s="66" t="s">
        <v>282</v>
      </c>
      <c r="DB17" s="159" t="s">
        <v>282</v>
      </c>
      <c r="DC17" s="66" t="s">
        <v>282</v>
      </c>
      <c r="DD17" s="66" t="s">
        <v>282</v>
      </c>
      <c r="DE17" s="66" t="s">
        <v>282</v>
      </c>
      <c r="DF17" s="66" t="s">
        <v>282</v>
      </c>
      <c r="DG17" s="66" t="s">
        <v>282</v>
      </c>
      <c r="DH17" s="66" t="s">
        <v>282</v>
      </c>
      <c r="DI17" s="66" t="s">
        <v>282</v>
      </c>
      <c r="DJ17" s="66" t="s">
        <v>282</v>
      </c>
      <c r="DK17" s="66" t="s">
        <v>282</v>
      </c>
      <c r="DL17" s="66" t="s">
        <v>282</v>
      </c>
      <c r="DM17" s="66" t="s">
        <v>282</v>
      </c>
      <c r="DN17" s="66" t="s">
        <v>282</v>
      </c>
      <c r="DO17" s="66" t="s">
        <v>282</v>
      </c>
      <c r="DP17" s="66" t="s">
        <v>282</v>
      </c>
      <c r="DQ17" s="66" t="s">
        <v>282</v>
      </c>
      <c r="DR17" s="66" t="s">
        <v>282</v>
      </c>
      <c r="DS17" s="66" t="s">
        <v>282</v>
      </c>
      <c r="DT17" s="66" t="s">
        <v>282</v>
      </c>
      <c r="DU17" s="159" t="s">
        <v>282</v>
      </c>
      <c r="DV17" s="66" t="s">
        <v>282</v>
      </c>
      <c r="DW17" s="66" t="s">
        <v>282</v>
      </c>
      <c r="DX17" s="159" t="s">
        <v>282</v>
      </c>
      <c r="DY17" s="66" t="s">
        <v>282</v>
      </c>
      <c r="DZ17" s="66" t="s">
        <v>282</v>
      </c>
      <c r="EA17" s="159" t="s">
        <v>282</v>
      </c>
      <c r="EB17" s="66" t="s">
        <v>282</v>
      </c>
      <c r="EC17" s="66" t="s">
        <v>282</v>
      </c>
      <c r="ED17" s="159" t="s">
        <v>282</v>
      </c>
      <c r="EE17" s="66" t="s">
        <v>282</v>
      </c>
      <c r="EF17" s="66" t="s">
        <v>282</v>
      </c>
      <c r="EG17" s="159" t="s">
        <v>282</v>
      </c>
      <c r="EH17" s="66" t="s">
        <v>282</v>
      </c>
      <c r="EI17" s="66" t="s">
        <v>282</v>
      </c>
      <c r="EJ17" s="159" t="s">
        <v>282</v>
      </c>
      <c r="EK17" s="66" t="s">
        <v>282</v>
      </c>
      <c r="EL17" s="66" t="s">
        <v>282</v>
      </c>
      <c r="EM17" s="66" t="s">
        <v>282</v>
      </c>
      <c r="EN17" s="66" t="s">
        <v>282</v>
      </c>
      <c r="EO17" s="66" t="s">
        <v>282</v>
      </c>
      <c r="EP17" s="66" t="s">
        <v>282</v>
      </c>
      <c r="EQ17" s="66" t="s">
        <v>282</v>
      </c>
      <c r="ER17" s="66" t="s">
        <v>282</v>
      </c>
      <c r="ES17" s="66" t="s">
        <v>282</v>
      </c>
      <c r="ET17" s="66" t="s">
        <v>282</v>
      </c>
      <c r="EU17" s="66" t="s">
        <v>282</v>
      </c>
      <c r="EV17" s="66" t="s">
        <v>282</v>
      </c>
      <c r="EW17" s="66" t="s">
        <v>282</v>
      </c>
      <c r="EX17" s="66" t="s">
        <v>282</v>
      </c>
      <c r="EY17" s="66" t="s">
        <v>282</v>
      </c>
      <c r="EZ17" s="66" t="s">
        <v>282</v>
      </c>
      <c r="FA17" s="66" t="s">
        <v>282</v>
      </c>
      <c r="FB17" s="66" t="s">
        <v>282</v>
      </c>
      <c r="FC17" s="159" t="s">
        <v>282</v>
      </c>
      <c r="FD17" s="66" t="s">
        <v>282</v>
      </c>
      <c r="FE17" s="66" t="s">
        <v>282</v>
      </c>
      <c r="FF17" s="159" t="s">
        <v>282</v>
      </c>
      <c r="FG17" s="66" t="s">
        <v>282</v>
      </c>
      <c r="FH17" s="66" t="s">
        <v>282</v>
      </c>
      <c r="FI17" s="159" t="s">
        <v>282</v>
      </c>
      <c r="FJ17" s="66" t="s">
        <v>282</v>
      </c>
      <c r="FK17" s="66" t="s">
        <v>282</v>
      </c>
      <c r="FL17" s="159" t="s">
        <v>282</v>
      </c>
      <c r="FM17" s="66" t="s">
        <v>282</v>
      </c>
      <c r="FN17" s="66" t="s">
        <v>282</v>
      </c>
      <c r="FO17" s="159" t="s">
        <v>282</v>
      </c>
      <c r="FP17" s="66" t="s">
        <v>282</v>
      </c>
      <c r="FQ17" s="66" t="s">
        <v>282</v>
      </c>
      <c r="FR17" s="159" t="s">
        <v>282</v>
      </c>
      <c r="FS17" s="66" t="s">
        <v>282</v>
      </c>
      <c r="FT17" s="66" t="s">
        <v>282</v>
      </c>
    </row>
    <row r="18" spans="1:176" x14ac:dyDescent="0.25">
      <c r="A18" s="161" t="s">
        <v>7865</v>
      </c>
      <c r="B18" s="161" t="s">
        <v>12962</v>
      </c>
      <c r="C18" s="66" t="str">
        <f>IF(ISNUMBER(Severity!H18)=FALSE,Severity!F18,IF(Severity!H18&gt;=0.5,"YES","NO"))</f>
        <v>YES</v>
      </c>
      <c r="D18" s="66" t="str">
        <f>IF(ISNUMBER(Severity!I18)=FALSE,Severity!G18,IF(Severity!I18&gt;0.5,"YES","NO"))</f>
        <v>NO</v>
      </c>
      <c r="E18" s="159">
        <v>12</v>
      </c>
      <c r="F18" s="159">
        <v>2</v>
      </c>
      <c r="G18" s="159" t="s">
        <v>670</v>
      </c>
      <c r="H18" s="159" t="s">
        <v>183</v>
      </c>
      <c r="I18" s="159" t="s">
        <v>282</v>
      </c>
      <c r="J18" s="159">
        <v>4</v>
      </c>
      <c r="K18" s="159" t="s">
        <v>282</v>
      </c>
      <c r="L18" s="159" t="s">
        <v>282</v>
      </c>
      <c r="M18" s="159" t="s">
        <v>282</v>
      </c>
      <c r="N18" s="159" t="s">
        <v>282</v>
      </c>
      <c r="O18" s="159" t="s">
        <v>282</v>
      </c>
      <c r="P18" s="159" t="s">
        <v>282</v>
      </c>
      <c r="Q18" s="159" t="s">
        <v>282</v>
      </c>
      <c r="R18" s="159" t="s">
        <v>282</v>
      </c>
      <c r="S18" s="159" t="s">
        <v>743</v>
      </c>
      <c r="T18" s="159">
        <v>21</v>
      </c>
      <c r="U18" s="66">
        <v>25.59</v>
      </c>
      <c r="V18" s="159">
        <v>6.37</v>
      </c>
      <c r="W18" s="159">
        <v>47</v>
      </c>
      <c r="X18" s="159" t="s">
        <v>282</v>
      </c>
      <c r="Y18" s="159" t="s">
        <v>282</v>
      </c>
      <c r="Z18" s="159" t="s">
        <v>282</v>
      </c>
      <c r="AA18" s="159" t="s">
        <v>282</v>
      </c>
      <c r="AB18" s="159" t="s">
        <v>282</v>
      </c>
      <c r="AC18" s="159" t="s">
        <v>282</v>
      </c>
      <c r="AD18" s="159">
        <v>18.96</v>
      </c>
      <c r="AE18" s="159" t="s">
        <v>282</v>
      </c>
      <c r="AF18" s="159">
        <v>43</v>
      </c>
      <c r="AG18" s="159" t="s">
        <v>282</v>
      </c>
      <c r="AH18" s="159" t="s">
        <v>282</v>
      </c>
      <c r="AI18" s="159" t="s">
        <v>282</v>
      </c>
      <c r="AJ18" s="159" t="s">
        <v>282</v>
      </c>
      <c r="AK18" s="159" t="s">
        <v>282</v>
      </c>
      <c r="AL18" s="159" t="s">
        <v>282</v>
      </c>
      <c r="AM18" s="159">
        <v>47</v>
      </c>
      <c r="AN18" s="159">
        <v>43</v>
      </c>
      <c r="AO18" s="159" t="s">
        <v>306</v>
      </c>
      <c r="AP18" s="159" t="s">
        <v>282</v>
      </c>
      <c r="AQ18" s="159" t="s">
        <v>282</v>
      </c>
      <c r="AR18" s="159">
        <v>5</v>
      </c>
      <c r="AS18" s="159" t="s">
        <v>282</v>
      </c>
      <c r="AT18" s="159" t="s">
        <v>282</v>
      </c>
      <c r="AU18" s="159" t="s">
        <v>282</v>
      </c>
      <c r="AV18" s="159" t="s">
        <v>282</v>
      </c>
      <c r="AW18" s="159" t="s">
        <v>282</v>
      </c>
      <c r="AX18" s="159" t="s">
        <v>282</v>
      </c>
      <c r="AY18" s="159" t="s">
        <v>282</v>
      </c>
      <c r="AZ18" s="159" t="s">
        <v>282</v>
      </c>
      <c r="BA18" s="159" t="s">
        <v>743</v>
      </c>
      <c r="BB18" s="159">
        <v>21</v>
      </c>
      <c r="BC18" s="159">
        <v>24.57</v>
      </c>
      <c r="BD18" s="159">
        <v>4.72</v>
      </c>
      <c r="BE18" s="159">
        <v>46</v>
      </c>
      <c r="BF18" s="159" t="s">
        <v>282</v>
      </c>
      <c r="BG18" s="159" t="s">
        <v>282</v>
      </c>
      <c r="BH18" s="159" t="s">
        <v>282</v>
      </c>
      <c r="BI18" s="159" t="s">
        <v>282</v>
      </c>
      <c r="BJ18" s="159" t="s">
        <v>282</v>
      </c>
      <c r="BK18" s="159" t="s">
        <v>282</v>
      </c>
      <c r="BL18" s="159">
        <v>24.97</v>
      </c>
      <c r="BM18" s="159" t="s">
        <v>282</v>
      </c>
      <c r="BN18" s="159">
        <v>41</v>
      </c>
      <c r="BO18" s="159" t="s">
        <v>282</v>
      </c>
      <c r="BP18" s="159" t="s">
        <v>282</v>
      </c>
      <c r="BQ18" s="159" t="s">
        <v>282</v>
      </c>
      <c r="BR18" s="159" t="s">
        <v>282</v>
      </c>
      <c r="BS18" s="159" t="s">
        <v>282</v>
      </c>
      <c r="BT18" s="159" t="s">
        <v>282</v>
      </c>
      <c r="BU18" s="159">
        <v>46</v>
      </c>
      <c r="BV18" s="159">
        <v>41</v>
      </c>
      <c r="BW18" s="66" t="s">
        <v>282</v>
      </c>
      <c r="BX18" s="66" t="s">
        <v>282</v>
      </c>
      <c r="BY18" s="66" t="s">
        <v>282</v>
      </c>
      <c r="BZ18" s="66" t="s">
        <v>282</v>
      </c>
      <c r="CA18" s="66" t="s">
        <v>282</v>
      </c>
      <c r="CB18" s="66" t="s">
        <v>282</v>
      </c>
      <c r="CC18" s="66" t="s">
        <v>282</v>
      </c>
      <c r="CD18" s="66" t="s">
        <v>282</v>
      </c>
      <c r="CE18" s="66" t="s">
        <v>282</v>
      </c>
      <c r="CF18" s="66" t="s">
        <v>282</v>
      </c>
      <c r="CG18" s="66" t="s">
        <v>282</v>
      </c>
      <c r="CH18" s="66" t="s">
        <v>282</v>
      </c>
      <c r="CI18" s="66" t="s">
        <v>282</v>
      </c>
      <c r="CJ18" s="66" t="s">
        <v>282</v>
      </c>
      <c r="CK18" s="66" t="s">
        <v>282</v>
      </c>
      <c r="CL18" s="66" t="s">
        <v>282</v>
      </c>
      <c r="CM18" s="159" t="s">
        <v>282</v>
      </c>
      <c r="CN18" s="66" t="s">
        <v>282</v>
      </c>
      <c r="CO18" s="66" t="s">
        <v>282</v>
      </c>
      <c r="CP18" s="159" t="s">
        <v>282</v>
      </c>
      <c r="CQ18" s="66" t="s">
        <v>282</v>
      </c>
      <c r="CR18" s="66" t="s">
        <v>282</v>
      </c>
      <c r="CS18" s="159" t="s">
        <v>282</v>
      </c>
      <c r="CT18" s="66" t="s">
        <v>282</v>
      </c>
      <c r="CU18" s="66" t="s">
        <v>282</v>
      </c>
      <c r="CV18" s="159" t="s">
        <v>282</v>
      </c>
      <c r="CW18" s="66" t="s">
        <v>282</v>
      </c>
      <c r="CX18" s="66" t="s">
        <v>282</v>
      </c>
      <c r="CY18" s="159" t="s">
        <v>282</v>
      </c>
      <c r="CZ18" s="66" t="s">
        <v>282</v>
      </c>
      <c r="DA18" s="66" t="s">
        <v>282</v>
      </c>
      <c r="DB18" s="159" t="s">
        <v>282</v>
      </c>
      <c r="DC18" s="66" t="s">
        <v>282</v>
      </c>
      <c r="DD18" s="66" t="s">
        <v>282</v>
      </c>
      <c r="DE18" s="66" t="s">
        <v>282</v>
      </c>
      <c r="DF18" s="66" t="s">
        <v>282</v>
      </c>
      <c r="DG18" s="66" t="s">
        <v>282</v>
      </c>
      <c r="DH18" s="66" t="s">
        <v>282</v>
      </c>
      <c r="DI18" s="66" t="s">
        <v>282</v>
      </c>
      <c r="DJ18" s="66" t="s">
        <v>282</v>
      </c>
      <c r="DK18" s="66" t="s">
        <v>282</v>
      </c>
      <c r="DL18" s="66" t="s">
        <v>282</v>
      </c>
      <c r="DM18" s="66" t="s">
        <v>282</v>
      </c>
      <c r="DN18" s="66" t="s">
        <v>282</v>
      </c>
      <c r="DO18" s="66" t="s">
        <v>282</v>
      </c>
      <c r="DP18" s="66" t="s">
        <v>282</v>
      </c>
      <c r="DQ18" s="66" t="s">
        <v>282</v>
      </c>
      <c r="DR18" s="66" t="s">
        <v>282</v>
      </c>
      <c r="DS18" s="66" t="s">
        <v>282</v>
      </c>
      <c r="DT18" s="66" t="s">
        <v>282</v>
      </c>
      <c r="DU18" s="159" t="s">
        <v>282</v>
      </c>
      <c r="DV18" s="66" t="s">
        <v>282</v>
      </c>
      <c r="DW18" s="66" t="s">
        <v>282</v>
      </c>
      <c r="DX18" s="159" t="s">
        <v>282</v>
      </c>
      <c r="DY18" s="66" t="s">
        <v>282</v>
      </c>
      <c r="DZ18" s="66" t="s">
        <v>282</v>
      </c>
      <c r="EA18" s="159" t="s">
        <v>282</v>
      </c>
      <c r="EB18" s="66" t="s">
        <v>282</v>
      </c>
      <c r="EC18" s="66" t="s">
        <v>282</v>
      </c>
      <c r="ED18" s="159" t="s">
        <v>282</v>
      </c>
      <c r="EE18" s="66" t="s">
        <v>282</v>
      </c>
      <c r="EF18" s="66" t="s">
        <v>282</v>
      </c>
      <c r="EG18" s="159" t="s">
        <v>282</v>
      </c>
      <c r="EH18" s="66" t="s">
        <v>282</v>
      </c>
      <c r="EI18" s="66" t="s">
        <v>282</v>
      </c>
      <c r="EJ18" s="159" t="s">
        <v>282</v>
      </c>
      <c r="EK18" s="66" t="s">
        <v>282</v>
      </c>
      <c r="EL18" s="66" t="s">
        <v>282</v>
      </c>
      <c r="EM18" s="66" t="s">
        <v>282</v>
      </c>
      <c r="EN18" s="66" t="s">
        <v>282</v>
      </c>
      <c r="EO18" s="66" t="s">
        <v>282</v>
      </c>
      <c r="EP18" s="66" t="s">
        <v>282</v>
      </c>
      <c r="EQ18" s="66" t="s">
        <v>282</v>
      </c>
      <c r="ER18" s="66" t="s">
        <v>282</v>
      </c>
      <c r="ES18" s="66" t="s">
        <v>282</v>
      </c>
      <c r="ET18" s="66" t="s">
        <v>282</v>
      </c>
      <c r="EU18" s="66" t="s">
        <v>282</v>
      </c>
      <c r="EV18" s="66" t="s">
        <v>282</v>
      </c>
      <c r="EW18" s="66" t="s">
        <v>282</v>
      </c>
      <c r="EX18" s="66" t="s">
        <v>282</v>
      </c>
      <c r="EY18" s="66" t="s">
        <v>282</v>
      </c>
      <c r="EZ18" s="66" t="s">
        <v>282</v>
      </c>
      <c r="FA18" s="66" t="s">
        <v>282</v>
      </c>
      <c r="FB18" s="66" t="s">
        <v>282</v>
      </c>
      <c r="FC18" s="159" t="s">
        <v>282</v>
      </c>
      <c r="FD18" s="66" t="s">
        <v>282</v>
      </c>
      <c r="FE18" s="66" t="s">
        <v>282</v>
      </c>
      <c r="FF18" s="159" t="s">
        <v>282</v>
      </c>
      <c r="FG18" s="66" t="s">
        <v>282</v>
      </c>
      <c r="FH18" s="66" t="s">
        <v>282</v>
      </c>
      <c r="FI18" s="159" t="s">
        <v>282</v>
      </c>
      <c r="FJ18" s="66" t="s">
        <v>282</v>
      </c>
      <c r="FK18" s="66" t="s">
        <v>282</v>
      </c>
      <c r="FL18" s="159" t="s">
        <v>282</v>
      </c>
      <c r="FM18" s="66" t="s">
        <v>282</v>
      </c>
      <c r="FN18" s="66" t="s">
        <v>282</v>
      </c>
      <c r="FO18" s="159" t="s">
        <v>282</v>
      </c>
      <c r="FP18" s="66" t="s">
        <v>282</v>
      </c>
      <c r="FQ18" s="66" t="s">
        <v>282</v>
      </c>
      <c r="FR18" s="159" t="s">
        <v>282</v>
      </c>
      <c r="FS18" s="66" t="s">
        <v>282</v>
      </c>
      <c r="FT18" s="66" t="s">
        <v>282</v>
      </c>
    </row>
    <row r="19" spans="1:176" x14ac:dyDescent="0.25">
      <c r="A19" s="161" t="s">
        <v>7286</v>
      </c>
      <c r="B19" s="161" t="s">
        <v>12973</v>
      </c>
      <c r="C19" s="66" t="str">
        <f>IF(ISNUMBER(Severity!H19)=FALSE,Severity!F19,IF(Severity!H19&gt;=0.5,"YES","NO"))</f>
        <v>YES</v>
      </c>
      <c r="D19" s="66" t="str">
        <f>IF(ISNUMBER(Severity!I19)=FALSE,Severity!G19,IF(Severity!I19&gt;0.5,"YES","NO"))</f>
        <v>NO</v>
      </c>
      <c r="E19" s="159">
        <v>12</v>
      </c>
      <c r="F19" s="159">
        <v>2</v>
      </c>
      <c r="G19" s="159" t="s">
        <v>12966</v>
      </c>
      <c r="H19" s="159" t="s">
        <v>182</v>
      </c>
      <c r="I19" s="159" t="s">
        <v>282</v>
      </c>
      <c r="J19" s="159">
        <v>0</v>
      </c>
      <c r="K19" s="159" t="s">
        <v>282</v>
      </c>
      <c r="L19" s="159" t="s">
        <v>282</v>
      </c>
      <c r="M19" s="159" t="s">
        <v>282</v>
      </c>
      <c r="N19" s="159" t="s">
        <v>282</v>
      </c>
      <c r="O19" s="159" t="s">
        <v>282</v>
      </c>
      <c r="P19" s="159" t="s">
        <v>282</v>
      </c>
      <c r="Q19" s="159" t="s">
        <v>282</v>
      </c>
      <c r="R19" s="159" t="s">
        <v>282</v>
      </c>
      <c r="S19" s="159" t="s">
        <v>299</v>
      </c>
      <c r="T19" s="159">
        <v>17</v>
      </c>
      <c r="U19" s="66">
        <v>19.16</v>
      </c>
      <c r="V19" s="159">
        <v>5.33</v>
      </c>
      <c r="W19" s="159">
        <v>12</v>
      </c>
      <c r="X19" s="66">
        <v>19.16</v>
      </c>
      <c r="Y19" s="159">
        <v>5.33</v>
      </c>
      <c r="Z19" s="159">
        <v>12</v>
      </c>
      <c r="AA19" s="159">
        <v>11.33</v>
      </c>
      <c r="AB19" s="159">
        <v>2.5299999999999998</v>
      </c>
      <c r="AC19" s="159">
        <v>12</v>
      </c>
      <c r="AD19" s="159">
        <v>11.33</v>
      </c>
      <c r="AE19" s="159">
        <v>2.5299999999999998</v>
      </c>
      <c r="AF19" s="159">
        <v>12</v>
      </c>
      <c r="AG19" s="159" t="s">
        <v>282</v>
      </c>
      <c r="AH19" s="159" t="s">
        <v>282</v>
      </c>
      <c r="AI19" s="159" t="s">
        <v>282</v>
      </c>
      <c r="AJ19" s="159" t="s">
        <v>282</v>
      </c>
      <c r="AK19" s="159" t="s">
        <v>282</v>
      </c>
      <c r="AL19" s="159" t="s">
        <v>282</v>
      </c>
      <c r="AM19" s="159">
        <v>12</v>
      </c>
      <c r="AN19" s="159">
        <v>12</v>
      </c>
      <c r="AO19" s="159" t="s">
        <v>306</v>
      </c>
      <c r="AP19" s="159" t="s">
        <v>282</v>
      </c>
      <c r="AQ19" s="159" t="s">
        <v>282</v>
      </c>
      <c r="AR19" s="159">
        <v>0</v>
      </c>
      <c r="AS19" s="159" t="s">
        <v>282</v>
      </c>
      <c r="AT19" s="159" t="s">
        <v>282</v>
      </c>
      <c r="AU19" s="159" t="s">
        <v>282</v>
      </c>
      <c r="AV19" s="159" t="s">
        <v>282</v>
      </c>
      <c r="AW19" s="159" t="s">
        <v>282</v>
      </c>
      <c r="AX19" s="159" t="s">
        <v>282</v>
      </c>
      <c r="AY19" s="159" t="s">
        <v>282</v>
      </c>
      <c r="AZ19" s="159" t="s">
        <v>282</v>
      </c>
      <c r="BA19" s="159" t="s">
        <v>299</v>
      </c>
      <c r="BB19" s="159">
        <v>17</v>
      </c>
      <c r="BC19" s="159">
        <v>20</v>
      </c>
      <c r="BD19" s="159">
        <v>7.24</v>
      </c>
      <c r="BE19" s="159">
        <v>12</v>
      </c>
      <c r="BF19" s="159">
        <v>20</v>
      </c>
      <c r="BG19" s="159">
        <v>7.24</v>
      </c>
      <c r="BH19" s="159">
        <v>12</v>
      </c>
      <c r="BI19" s="159">
        <v>16.16</v>
      </c>
      <c r="BJ19" s="159">
        <v>7.08</v>
      </c>
      <c r="BK19" s="159">
        <v>12</v>
      </c>
      <c r="BL19" s="159">
        <v>16.16</v>
      </c>
      <c r="BM19" s="159">
        <v>7.08</v>
      </c>
      <c r="BN19" s="159">
        <v>12</v>
      </c>
      <c r="BO19" s="159" t="s">
        <v>282</v>
      </c>
      <c r="BP19" s="159" t="s">
        <v>282</v>
      </c>
      <c r="BQ19" s="159" t="s">
        <v>282</v>
      </c>
      <c r="BR19" s="159" t="s">
        <v>282</v>
      </c>
      <c r="BS19" s="159" t="s">
        <v>282</v>
      </c>
      <c r="BT19" s="159" t="s">
        <v>282</v>
      </c>
      <c r="BU19" s="159">
        <v>12</v>
      </c>
      <c r="BV19" s="159">
        <v>12</v>
      </c>
      <c r="BW19" s="66" t="s">
        <v>282</v>
      </c>
      <c r="BX19" s="66" t="s">
        <v>282</v>
      </c>
      <c r="BY19" s="66" t="s">
        <v>282</v>
      </c>
      <c r="BZ19" s="66" t="s">
        <v>282</v>
      </c>
      <c r="CA19" s="66" t="s">
        <v>282</v>
      </c>
      <c r="CB19" s="66" t="s">
        <v>282</v>
      </c>
      <c r="CC19" s="66" t="s">
        <v>282</v>
      </c>
      <c r="CD19" s="66" t="s">
        <v>282</v>
      </c>
      <c r="CE19" s="66" t="s">
        <v>282</v>
      </c>
      <c r="CF19" s="66" t="s">
        <v>282</v>
      </c>
      <c r="CG19" s="66" t="s">
        <v>282</v>
      </c>
      <c r="CH19" s="66" t="s">
        <v>282</v>
      </c>
      <c r="CI19" s="66" t="s">
        <v>282</v>
      </c>
      <c r="CJ19" s="66" t="s">
        <v>282</v>
      </c>
      <c r="CK19" s="66" t="s">
        <v>282</v>
      </c>
      <c r="CL19" s="66" t="s">
        <v>282</v>
      </c>
      <c r="CM19" s="159" t="s">
        <v>282</v>
      </c>
      <c r="CN19" s="66" t="s">
        <v>282</v>
      </c>
      <c r="CO19" s="66" t="s">
        <v>282</v>
      </c>
      <c r="CP19" s="159" t="s">
        <v>282</v>
      </c>
      <c r="CQ19" s="66" t="s">
        <v>282</v>
      </c>
      <c r="CR19" s="66" t="s">
        <v>282</v>
      </c>
      <c r="CS19" s="159" t="s">
        <v>282</v>
      </c>
      <c r="CT19" s="66" t="s">
        <v>282</v>
      </c>
      <c r="CU19" s="66" t="s">
        <v>282</v>
      </c>
      <c r="CV19" s="159" t="s">
        <v>282</v>
      </c>
      <c r="CW19" s="66" t="s">
        <v>282</v>
      </c>
      <c r="CX19" s="66" t="s">
        <v>282</v>
      </c>
      <c r="CY19" s="159" t="s">
        <v>282</v>
      </c>
      <c r="CZ19" s="66" t="s">
        <v>282</v>
      </c>
      <c r="DA19" s="66" t="s">
        <v>282</v>
      </c>
      <c r="DB19" s="159" t="s">
        <v>282</v>
      </c>
      <c r="DC19" s="66" t="s">
        <v>282</v>
      </c>
      <c r="DD19" s="66" t="s">
        <v>282</v>
      </c>
      <c r="DE19" s="66" t="s">
        <v>282</v>
      </c>
      <c r="DF19" s="66" t="s">
        <v>282</v>
      </c>
      <c r="DG19" s="66" t="s">
        <v>282</v>
      </c>
      <c r="DH19" s="66" t="s">
        <v>282</v>
      </c>
      <c r="DI19" s="66" t="s">
        <v>282</v>
      </c>
      <c r="DJ19" s="66" t="s">
        <v>282</v>
      </c>
      <c r="DK19" s="66" t="s">
        <v>282</v>
      </c>
      <c r="DL19" s="66" t="s">
        <v>282</v>
      </c>
      <c r="DM19" s="66" t="s">
        <v>282</v>
      </c>
      <c r="DN19" s="66" t="s">
        <v>282</v>
      </c>
      <c r="DO19" s="66" t="s">
        <v>282</v>
      </c>
      <c r="DP19" s="66" t="s">
        <v>282</v>
      </c>
      <c r="DQ19" s="66" t="s">
        <v>282</v>
      </c>
      <c r="DR19" s="66" t="s">
        <v>282</v>
      </c>
      <c r="DS19" s="66" t="s">
        <v>282</v>
      </c>
      <c r="DT19" s="66" t="s">
        <v>282</v>
      </c>
      <c r="DU19" s="159" t="s">
        <v>282</v>
      </c>
      <c r="DV19" s="66" t="s">
        <v>282</v>
      </c>
      <c r="DW19" s="66" t="s">
        <v>282</v>
      </c>
      <c r="DX19" s="159" t="s">
        <v>282</v>
      </c>
      <c r="DY19" s="66" t="s">
        <v>282</v>
      </c>
      <c r="DZ19" s="66" t="s">
        <v>282</v>
      </c>
      <c r="EA19" s="159" t="s">
        <v>282</v>
      </c>
      <c r="EB19" s="66" t="s">
        <v>282</v>
      </c>
      <c r="EC19" s="66" t="s">
        <v>282</v>
      </c>
      <c r="ED19" s="159" t="s">
        <v>282</v>
      </c>
      <c r="EE19" s="66" t="s">
        <v>282</v>
      </c>
      <c r="EF19" s="66" t="s">
        <v>282</v>
      </c>
      <c r="EG19" s="159" t="s">
        <v>282</v>
      </c>
      <c r="EH19" s="66" t="s">
        <v>282</v>
      </c>
      <c r="EI19" s="66" t="s">
        <v>282</v>
      </c>
      <c r="EJ19" s="159" t="s">
        <v>282</v>
      </c>
      <c r="EK19" s="66" t="s">
        <v>282</v>
      </c>
      <c r="EL19" s="66" t="s">
        <v>282</v>
      </c>
      <c r="EM19" s="66" t="s">
        <v>282</v>
      </c>
      <c r="EN19" s="66" t="s">
        <v>282</v>
      </c>
      <c r="EO19" s="66" t="s">
        <v>282</v>
      </c>
      <c r="EP19" s="66" t="s">
        <v>282</v>
      </c>
      <c r="EQ19" s="66" t="s">
        <v>282</v>
      </c>
      <c r="ER19" s="66" t="s">
        <v>282</v>
      </c>
      <c r="ES19" s="66" t="s">
        <v>282</v>
      </c>
      <c r="ET19" s="66" t="s">
        <v>282</v>
      </c>
      <c r="EU19" s="66" t="s">
        <v>282</v>
      </c>
      <c r="EV19" s="66" t="s">
        <v>282</v>
      </c>
      <c r="EW19" s="66" t="s">
        <v>282</v>
      </c>
      <c r="EX19" s="66" t="s">
        <v>282</v>
      </c>
      <c r="EY19" s="66" t="s">
        <v>282</v>
      </c>
      <c r="EZ19" s="66" t="s">
        <v>282</v>
      </c>
      <c r="FA19" s="66" t="s">
        <v>282</v>
      </c>
      <c r="FB19" s="66" t="s">
        <v>282</v>
      </c>
      <c r="FC19" s="159" t="s">
        <v>282</v>
      </c>
      <c r="FD19" s="66" t="s">
        <v>282</v>
      </c>
      <c r="FE19" s="66" t="s">
        <v>282</v>
      </c>
      <c r="FF19" s="159" t="s">
        <v>282</v>
      </c>
      <c r="FG19" s="66" t="s">
        <v>282</v>
      </c>
      <c r="FH19" s="66" t="s">
        <v>282</v>
      </c>
      <c r="FI19" s="159" t="s">
        <v>282</v>
      </c>
      <c r="FJ19" s="66" t="s">
        <v>282</v>
      </c>
      <c r="FK19" s="66" t="s">
        <v>282</v>
      </c>
      <c r="FL19" s="159" t="s">
        <v>282</v>
      </c>
      <c r="FM19" s="66" t="s">
        <v>282</v>
      </c>
      <c r="FN19" s="66" t="s">
        <v>282</v>
      </c>
      <c r="FO19" s="159" t="s">
        <v>282</v>
      </c>
      <c r="FP19" s="66" t="s">
        <v>282</v>
      </c>
      <c r="FQ19" s="66" t="s">
        <v>282</v>
      </c>
      <c r="FR19" s="159" t="s">
        <v>282</v>
      </c>
      <c r="FS19" s="66" t="s">
        <v>282</v>
      </c>
      <c r="FT19" s="66" t="s">
        <v>282</v>
      </c>
    </row>
    <row r="20" spans="1:176" x14ac:dyDescent="0.25">
      <c r="A20" s="161" t="s">
        <v>4722</v>
      </c>
      <c r="B20" s="161" t="s">
        <v>282</v>
      </c>
      <c r="C20" s="66" t="str">
        <f>IF(ISNUMBER(Severity!H20)=FALSE,Severity!F20,IF(Severity!H20&gt;=0.5,"YES","NO"))</f>
        <v>YES</v>
      </c>
      <c r="D20" s="66" t="str">
        <f>IF(ISNUMBER(Severity!I20)=FALSE,Severity!G20,IF(Severity!I20&gt;0.5,"YES","NO"))</f>
        <v>NO</v>
      </c>
      <c r="E20" s="159">
        <v>12</v>
      </c>
      <c r="F20" s="159">
        <v>2</v>
      </c>
      <c r="G20" s="159" t="s">
        <v>4798</v>
      </c>
      <c r="H20" s="159" t="s">
        <v>183</v>
      </c>
      <c r="I20" s="159" t="s">
        <v>282</v>
      </c>
      <c r="J20" s="159">
        <v>1</v>
      </c>
      <c r="K20" s="159" t="s">
        <v>299</v>
      </c>
      <c r="L20" s="159">
        <v>17</v>
      </c>
      <c r="M20" s="159">
        <v>9</v>
      </c>
      <c r="N20" s="159">
        <v>9</v>
      </c>
      <c r="O20" s="159" t="s">
        <v>282</v>
      </c>
      <c r="P20" s="159" t="s">
        <v>282</v>
      </c>
      <c r="Q20" s="159" t="s">
        <v>282</v>
      </c>
      <c r="R20" s="159" t="s">
        <v>282</v>
      </c>
      <c r="S20" s="159" t="s">
        <v>299</v>
      </c>
      <c r="T20" s="159">
        <v>17</v>
      </c>
      <c r="U20" s="159">
        <v>23.9</v>
      </c>
      <c r="V20" s="159">
        <v>3.38</v>
      </c>
      <c r="W20" s="159">
        <v>12</v>
      </c>
      <c r="X20" s="66" t="s">
        <v>282</v>
      </c>
      <c r="Y20" s="159" t="s">
        <v>282</v>
      </c>
      <c r="Z20" s="159" t="s">
        <v>282</v>
      </c>
      <c r="AA20" s="159">
        <v>7.09</v>
      </c>
      <c r="AB20" s="159">
        <v>6.25</v>
      </c>
      <c r="AC20" s="159">
        <v>12</v>
      </c>
      <c r="AD20" s="159" t="s">
        <v>282</v>
      </c>
      <c r="AE20" s="159" t="s">
        <v>282</v>
      </c>
      <c r="AF20" s="159" t="s">
        <v>282</v>
      </c>
      <c r="AG20" s="159" t="s">
        <v>282</v>
      </c>
      <c r="AH20" s="159" t="s">
        <v>282</v>
      </c>
      <c r="AI20" s="159" t="s">
        <v>282</v>
      </c>
      <c r="AJ20" s="159" t="s">
        <v>282</v>
      </c>
      <c r="AK20" s="159" t="s">
        <v>282</v>
      </c>
      <c r="AL20" s="159" t="s">
        <v>282</v>
      </c>
      <c r="AM20" s="159">
        <v>12</v>
      </c>
      <c r="AN20" s="159">
        <v>11</v>
      </c>
      <c r="AO20" s="159" t="s">
        <v>10937</v>
      </c>
      <c r="AP20" s="159" t="s">
        <v>183</v>
      </c>
      <c r="AQ20" s="159" t="s">
        <v>282</v>
      </c>
      <c r="AR20" s="159">
        <v>2</v>
      </c>
      <c r="AS20" s="159" t="s">
        <v>299</v>
      </c>
      <c r="AT20" s="159">
        <v>17</v>
      </c>
      <c r="AU20" s="159">
        <v>3</v>
      </c>
      <c r="AV20" s="159">
        <v>9</v>
      </c>
      <c r="AW20" s="159" t="s">
        <v>282</v>
      </c>
      <c r="AX20" s="159" t="s">
        <v>282</v>
      </c>
      <c r="AY20" s="159" t="s">
        <v>282</v>
      </c>
      <c r="AZ20" s="159" t="s">
        <v>282</v>
      </c>
      <c r="BA20" s="159" t="s">
        <v>299</v>
      </c>
      <c r="BB20" s="159">
        <v>17</v>
      </c>
      <c r="BC20" s="159">
        <v>25.35</v>
      </c>
      <c r="BD20" s="159">
        <v>5.51</v>
      </c>
      <c r="BE20" s="159">
        <v>13</v>
      </c>
      <c r="BF20" s="159" t="s">
        <v>282</v>
      </c>
      <c r="BG20" s="159" t="s">
        <v>282</v>
      </c>
      <c r="BH20" s="159" t="s">
        <v>282</v>
      </c>
      <c r="BI20" s="159">
        <v>13.92</v>
      </c>
      <c r="BJ20" s="159">
        <v>6.29</v>
      </c>
      <c r="BK20" s="159">
        <v>13</v>
      </c>
      <c r="BL20" s="159" t="s">
        <v>282</v>
      </c>
      <c r="BM20" s="159" t="s">
        <v>282</v>
      </c>
      <c r="BN20" s="159" t="s">
        <v>282</v>
      </c>
      <c r="BO20" s="159" t="s">
        <v>282</v>
      </c>
      <c r="BP20" s="159" t="s">
        <v>282</v>
      </c>
      <c r="BQ20" s="159" t="s">
        <v>282</v>
      </c>
      <c r="BR20" s="159" t="s">
        <v>282</v>
      </c>
      <c r="BS20" s="159" t="s">
        <v>282</v>
      </c>
      <c r="BT20" s="159" t="s">
        <v>282</v>
      </c>
      <c r="BU20" s="159">
        <v>13</v>
      </c>
      <c r="BV20" s="159">
        <v>11</v>
      </c>
      <c r="BW20" s="66" t="s">
        <v>282</v>
      </c>
      <c r="BX20" s="66" t="s">
        <v>282</v>
      </c>
      <c r="BY20" s="66" t="s">
        <v>282</v>
      </c>
      <c r="BZ20" s="66" t="s">
        <v>282</v>
      </c>
      <c r="CA20" s="66" t="s">
        <v>282</v>
      </c>
      <c r="CB20" s="66" t="s">
        <v>282</v>
      </c>
      <c r="CC20" s="66" t="s">
        <v>282</v>
      </c>
      <c r="CD20" s="66" t="s">
        <v>282</v>
      </c>
      <c r="CE20" s="66" t="s">
        <v>282</v>
      </c>
      <c r="CF20" s="66" t="s">
        <v>282</v>
      </c>
      <c r="CG20" s="66" t="s">
        <v>282</v>
      </c>
      <c r="CH20" s="66" t="s">
        <v>282</v>
      </c>
      <c r="CI20" s="66" t="s">
        <v>282</v>
      </c>
      <c r="CJ20" s="66" t="s">
        <v>282</v>
      </c>
      <c r="CK20" s="66" t="s">
        <v>282</v>
      </c>
      <c r="CL20" s="66" t="s">
        <v>282</v>
      </c>
      <c r="CM20" s="159" t="s">
        <v>282</v>
      </c>
      <c r="CN20" s="66" t="s">
        <v>282</v>
      </c>
      <c r="CO20" s="66" t="s">
        <v>282</v>
      </c>
      <c r="CP20" s="159" t="s">
        <v>282</v>
      </c>
      <c r="CQ20" s="66" t="s">
        <v>282</v>
      </c>
      <c r="CR20" s="66" t="s">
        <v>282</v>
      </c>
      <c r="CS20" s="159" t="s">
        <v>282</v>
      </c>
      <c r="CT20" s="66" t="s">
        <v>282</v>
      </c>
      <c r="CU20" s="66" t="s">
        <v>282</v>
      </c>
      <c r="CV20" s="159" t="s">
        <v>282</v>
      </c>
      <c r="CW20" s="66" t="s">
        <v>282</v>
      </c>
      <c r="CX20" s="66" t="s">
        <v>282</v>
      </c>
      <c r="CY20" s="159" t="s">
        <v>282</v>
      </c>
      <c r="CZ20" s="66" t="s">
        <v>282</v>
      </c>
      <c r="DA20" s="66" t="s">
        <v>282</v>
      </c>
      <c r="DB20" s="159" t="s">
        <v>282</v>
      </c>
      <c r="DC20" s="66" t="s">
        <v>282</v>
      </c>
      <c r="DD20" s="66" t="s">
        <v>282</v>
      </c>
      <c r="DE20" s="66" t="s">
        <v>282</v>
      </c>
      <c r="DF20" s="66" t="s">
        <v>282</v>
      </c>
      <c r="DG20" s="66" t="s">
        <v>282</v>
      </c>
      <c r="DH20" s="66" t="s">
        <v>282</v>
      </c>
      <c r="DI20" s="66" t="s">
        <v>282</v>
      </c>
      <c r="DJ20" s="66" t="s">
        <v>282</v>
      </c>
      <c r="DK20" s="66" t="s">
        <v>282</v>
      </c>
      <c r="DL20" s="66" t="s">
        <v>282</v>
      </c>
      <c r="DM20" s="66" t="s">
        <v>282</v>
      </c>
      <c r="DN20" s="66" t="s">
        <v>282</v>
      </c>
      <c r="DO20" s="66" t="s">
        <v>282</v>
      </c>
      <c r="DP20" s="66" t="s">
        <v>282</v>
      </c>
      <c r="DQ20" s="66" t="s">
        <v>282</v>
      </c>
      <c r="DR20" s="66" t="s">
        <v>282</v>
      </c>
      <c r="DS20" s="66" t="s">
        <v>282</v>
      </c>
      <c r="DT20" s="66" t="s">
        <v>282</v>
      </c>
      <c r="DU20" s="159" t="s">
        <v>282</v>
      </c>
      <c r="DV20" s="66" t="s">
        <v>282</v>
      </c>
      <c r="DW20" s="66" t="s">
        <v>282</v>
      </c>
      <c r="DX20" s="159" t="s">
        <v>282</v>
      </c>
      <c r="DY20" s="66" t="s">
        <v>282</v>
      </c>
      <c r="DZ20" s="66" t="s">
        <v>282</v>
      </c>
      <c r="EA20" s="159" t="s">
        <v>282</v>
      </c>
      <c r="EB20" s="66" t="s">
        <v>282</v>
      </c>
      <c r="EC20" s="66" t="s">
        <v>282</v>
      </c>
      <c r="ED20" s="159" t="s">
        <v>282</v>
      </c>
      <c r="EE20" s="66" t="s">
        <v>282</v>
      </c>
      <c r="EF20" s="66" t="s">
        <v>282</v>
      </c>
      <c r="EG20" s="159" t="s">
        <v>282</v>
      </c>
      <c r="EH20" s="66" t="s">
        <v>282</v>
      </c>
      <c r="EI20" s="66" t="s">
        <v>282</v>
      </c>
      <c r="EJ20" s="159" t="s">
        <v>282</v>
      </c>
      <c r="EK20" s="66" t="s">
        <v>282</v>
      </c>
      <c r="EL20" s="66" t="s">
        <v>282</v>
      </c>
      <c r="EM20" s="66" t="s">
        <v>282</v>
      </c>
      <c r="EN20" s="66" t="s">
        <v>282</v>
      </c>
      <c r="EO20" s="66" t="s">
        <v>282</v>
      </c>
      <c r="EP20" s="66" t="s">
        <v>282</v>
      </c>
      <c r="EQ20" s="66" t="s">
        <v>282</v>
      </c>
      <c r="ER20" s="66" t="s">
        <v>282</v>
      </c>
      <c r="ES20" s="66" t="s">
        <v>282</v>
      </c>
      <c r="ET20" s="66" t="s">
        <v>282</v>
      </c>
      <c r="EU20" s="66" t="s">
        <v>282</v>
      </c>
      <c r="EV20" s="66" t="s">
        <v>282</v>
      </c>
      <c r="EW20" s="66" t="s">
        <v>282</v>
      </c>
      <c r="EX20" s="66" t="s">
        <v>282</v>
      </c>
      <c r="EY20" s="66" t="s">
        <v>282</v>
      </c>
      <c r="EZ20" s="66" t="s">
        <v>282</v>
      </c>
      <c r="FA20" s="66" t="s">
        <v>282</v>
      </c>
      <c r="FB20" s="66" t="s">
        <v>282</v>
      </c>
      <c r="FC20" s="159" t="s">
        <v>282</v>
      </c>
      <c r="FD20" s="66" t="s">
        <v>282</v>
      </c>
      <c r="FE20" s="66" t="s">
        <v>282</v>
      </c>
      <c r="FF20" s="159" t="s">
        <v>282</v>
      </c>
      <c r="FG20" s="66" t="s">
        <v>282</v>
      </c>
      <c r="FH20" s="66" t="s">
        <v>282</v>
      </c>
      <c r="FI20" s="159" t="s">
        <v>282</v>
      </c>
      <c r="FJ20" s="66" t="s">
        <v>282</v>
      </c>
      <c r="FK20" s="66" t="s">
        <v>282</v>
      </c>
      <c r="FL20" s="159" t="s">
        <v>282</v>
      </c>
      <c r="FM20" s="66" t="s">
        <v>282</v>
      </c>
      <c r="FN20" s="66" t="s">
        <v>282</v>
      </c>
      <c r="FO20" s="159" t="s">
        <v>282</v>
      </c>
      <c r="FP20" s="66" t="s">
        <v>282</v>
      </c>
      <c r="FQ20" s="66" t="s">
        <v>282</v>
      </c>
      <c r="FR20" s="159" t="s">
        <v>282</v>
      </c>
      <c r="FS20" s="66" t="s">
        <v>282</v>
      </c>
      <c r="FT20" s="66" t="s">
        <v>282</v>
      </c>
    </row>
    <row r="21" spans="1:176" x14ac:dyDescent="0.25">
      <c r="A21" s="161" t="s">
        <v>1307</v>
      </c>
      <c r="B21" s="161" t="s">
        <v>13003</v>
      </c>
      <c r="C21" s="66" t="str">
        <f>IF(ISNUMBER(Severity!H21)=FALSE,Severity!F21,IF(Severity!H21&gt;=0.5,"YES","NO"))</f>
        <v>YES</v>
      </c>
      <c r="D21" s="66" t="str">
        <f>IF(ISNUMBER(Severity!I21)=FALSE,Severity!G21,IF(Severity!I21&gt;0.5,"YES","NO"))</f>
        <v>NO</v>
      </c>
      <c r="E21" s="159">
        <v>22</v>
      </c>
      <c r="F21" s="159">
        <v>2</v>
      </c>
      <c r="G21" s="159" t="s">
        <v>258</v>
      </c>
      <c r="H21" s="159" t="s">
        <v>10507</v>
      </c>
      <c r="I21" s="159">
        <v>7</v>
      </c>
      <c r="J21" s="159">
        <v>18</v>
      </c>
      <c r="K21" s="159" t="s">
        <v>194</v>
      </c>
      <c r="L21" s="159">
        <v>10</v>
      </c>
      <c r="M21" s="159">
        <v>11</v>
      </c>
      <c r="N21" s="159">
        <v>9</v>
      </c>
      <c r="O21" s="159" t="s">
        <v>194</v>
      </c>
      <c r="P21" s="159">
        <v>10</v>
      </c>
      <c r="Q21" s="159">
        <v>54</v>
      </c>
      <c r="R21" s="159">
        <v>50</v>
      </c>
      <c r="S21" s="159" t="s">
        <v>194</v>
      </c>
      <c r="T21" s="159">
        <v>10</v>
      </c>
      <c r="U21" s="159">
        <v>27.6</v>
      </c>
      <c r="V21" s="159">
        <v>3.6</v>
      </c>
      <c r="W21" s="159">
        <v>73</v>
      </c>
      <c r="X21" s="66" t="s">
        <v>282</v>
      </c>
      <c r="Y21" s="159" t="s">
        <v>282</v>
      </c>
      <c r="Z21" s="159" t="s">
        <v>282</v>
      </c>
      <c r="AA21" s="159">
        <v>9.6</v>
      </c>
      <c r="AB21" s="159">
        <v>7.9</v>
      </c>
      <c r="AC21" s="159">
        <v>73</v>
      </c>
      <c r="AD21" s="159" t="s">
        <v>282</v>
      </c>
      <c r="AE21" s="159" t="s">
        <v>282</v>
      </c>
      <c r="AF21" s="159" t="s">
        <v>282</v>
      </c>
      <c r="AG21" s="159" t="s">
        <v>282</v>
      </c>
      <c r="AH21" s="159" t="s">
        <v>282</v>
      </c>
      <c r="AI21" s="159" t="s">
        <v>282</v>
      </c>
      <c r="AJ21" s="159" t="s">
        <v>282</v>
      </c>
      <c r="AK21" s="159" t="s">
        <v>282</v>
      </c>
      <c r="AL21" s="159" t="s">
        <v>282</v>
      </c>
      <c r="AM21" s="159">
        <v>76</v>
      </c>
      <c r="AN21" s="159">
        <v>58</v>
      </c>
      <c r="AO21" s="159" t="s">
        <v>257</v>
      </c>
      <c r="AP21" s="159" t="s">
        <v>10507</v>
      </c>
      <c r="AQ21" s="159">
        <v>3</v>
      </c>
      <c r="AR21" s="159">
        <v>16</v>
      </c>
      <c r="AS21" s="159" t="s">
        <v>194</v>
      </c>
      <c r="AT21" s="159">
        <v>10</v>
      </c>
      <c r="AU21" s="159">
        <v>14</v>
      </c>
      <c r="AV21" s="159">
        <v>9</v>
      </c>
      <c r="AW21" s="159" t="s">
        <v>194</v>
      </c>
      <c r="AX21" s="159">
        <v>10</v>
      </c>
      <c r="AY21" s="159">
        <v>55</v>
      </c>
      <c r="AZ21" s="159">
        <v>50</v>
      </c>
      <c r="BA21" s="159" t="s">
        <v>194</v>
      </c>
      <c r="BB21" s="159">
        <v>10</v>
      </c>
      <c r="BC21" s="159">
        <v>27</v>
      </c>
      <c r="BD21" s="159">
        <v>3.6</v>
      </c>
      <c r="BE21" s="159">
        <v>75</v>
      </c>
      <c r="BF21" s="159" t="s">
        <v>282</v>
      </c>
      <c r="BG21" s="159" t="s">
        <v>282</v>
      </c>
      <c r="BH21" s="159" t="s">
        <v>282</v>
      </c>
      <c r="BI21" s="159">
        <v>9.6</v>
      </c>
      <c r="BJ21" s="159">
        <v>8.3000000000000007</v>
      </c>
      <c r="BK21" s="159">
        <v>75</v>
      </c>
      <c r="BL21" s="159" t="s">
        <v>282</v>
      </c>
      <c r="BM21" s="159" t="s">
        <v>282</v>
      </c>
      <c r="BN21" s="159" t="s">
        <v>282</v>
      </c>
      <c r="BO21" s="159" t="s">
        <v>282</v>
      </c>
      <c r="BP21" s="159" t="s">
        <v>282</v>
      </c>
      <c r="BQ21" s="159" t="s">
        <v>282</v>
      </c>
      <c r="BR21" s="159" t="s">
        <v>282</v>
      </c>
      <c r="BS21" s="159" t="s">
        <v>282</v>
      </c>
      <c r="BT21" s="159" t="s">
        <v>282</v>
      </c>
      <c r="BU21" s="159">
        <v>75</v>
      </c>
      <c r="BV21" s="159">
        <v>59</v>
      </c>
      <c r="BW21" s="66" t="s">
        <v>282</v>
      </c>
      <c r="BX21" s="66" t="s">
        <v>282</v>
      </c>
      <c r="BY21" s="66" t="s">
        <v>282</v>
      </c>
      <c r="BZ21" s="66" t="s">
        <v>282</v>
      </c>
      <c r="CA21" s="66" t="s">
        <v>282</v>
      </c>
      <c r="CB21" s="66" t="s">
        <v>282</v>
      </c>
      <c r="CC21" s="66" t="s">
        <v>282</v>
      </c>
      <c r="CD21" s="66" t="s">
        <v>282</v>
      </c>
      <c r="CE21" s="66" t="s">
        <v>282</v>
      </c>
      <c r="CF21" s="66" t="s">
        <v>282</v>
      </c>
      <c r="CG21" s="66" t="s">
        <v>282</v>
      </c>
      <c r="CH21" s="66" t="s">
        <v>282</v>
      </c>
      <c r="CI21" s="66" t="s">
        <v>282</v>
      </c>
      <c r="CJ21" s="66" t="s">
        <v>282</v>
      </c>
      <c r="CK21" s="66" t="s">
        <v>282</v>
      </c>
      <c r="CL21" s="66" t="s">
        <v>282</v>
      </c>
      <c r="CM21" s="159" t="s">
        <v>282</v>
      </c>
      <c r="CN21" s="66" t="s">
        <v>282</v>
      </c>
      <c r="CO21" s="66" t="s">
        <v>282</v>
      </c>
      <c r="CP21" s="159" t="s">
        <v>282</v>
      </c>
      <c r="CQ21" s="66" t="s">
        <v>282</v>
      </c>
      <c r="CR21" s="66" t="s">
        <v>282</v>
      </c>
      <c r="CS21" s="159" t="s">
        <v>282</v>
      </c>
      <c r="CT21" s="66" t="s">
        <v>282</v>
      </c>
      <c r="CU21" s="66" t="s">
        <v>282</v>
      </c>
      <c r="CV21" s="159" t="s">
        <v>282</v>
      </c>
      <c r="CW21" s="66" t="s">
        <v>282</v>
      </c>
      <c r="CX21" s="66" t="s">
        <v>282</v>
      </c>
      <c r="CY21" s="159" t="s">
        <v>282</v>
      </c>
      <c r="CZ21" s="66" t="s">
        <v>282</v>
      </c>
      <c r="DA21" s="66" t="s">
        <v>282</v>
      </c>
      <c r="DB21" s="159" t="s">
        <v>282</v>
      </c>
      <c r="DC21" s="66" t="s">
        <v>282</v>
      </c>
      <c r="DD21" s="66" t="s">
        <v>282</v>
      </c>
      <c r="DE21" s="66" t="s">
        <v>282</v>
      </c>
      <c r="DF21" s="66" t="s">
        <v>282</v>
      </c>
      <c r="DG21" s="66" t="s">
        <v>282</v>
      </c>
      <c r="DH21" s="66" t="s">
        <v>282</v>
      </c>
      <c r="DI21" s="66" t="s">
        <v>282</v>
      </c>
      <c r="DJ21" s="66" t="s">
        <v>282</v>
      </c>
      <c r="DK21" s="66" t="s">
        <v>282</v>
      </c>
      <c r="DL21" s="66" t="s">
        <v>282</v>
      </c>
      <c r="DM21" s="66" t="s">
        <v>282</v>
      </c>
      <c r="DN21" s="66" t="s">
        <v>282</v>
      </c>
      <c r="DO21" s="66" t="s">
        <v>282</v>
      </c>
      <c r="DP21" s="66" t="s">
        <v>282</v>
      </c>
      <c r="DQ21" s="66" t="s">
        <v>282</v>
      </c>
      <c r="DR21" s="66" t="s">
        <v>282</v>
      </c>
      <c r="DS21" s="66" t="s">
        <v>282</v>
      </c>
      <c r="DT21" s="66" t="s">
        <v>282</v>
      </c>
      <c r="DU21" s="159" t="s">
        <v>282</v>
      </c>
      <c r="DV21" s="66" t="s">
        <v>282</v>
      </c>
      <c r="DW21" s="66" t="s">
        <v>282</v>
      </c>
      <c r="DX21" s="159" t="s">
        <v>282</v>
      </c>
      <c r="DY21" s="66" t="s">
        <v>282</v>
      </c>
      <c r="DZ21" s="66" t="s">
        <v>282</v>
      </c>
      <c r="EA21" s="159" t="s">
        <v>282</v>
      </c>
      <c r="EB21" s="66" t="s">
        <v>282</v>
      </c>
      <c r="EC21" s="66" t="s">
        <v>282</v>
      </c>
      <c r="ED21" s="159" t="s">
        <v>282</v>
      </c>
      <c r="EE21" s="66" t="s">
        <v>282</v>
      </c>
      <c r="EF21" s="66" t="s">
        <v>282</v>
      </c>
      <c r="EG21" s="159" t="s">
        <v>282</v>
      </c>
      <c r="EH21" s="66" t="s">
        <v>282</v>
      </c>
      <c r="EI21" s="66" t="s">
        <v>282</v>
      </c>
      <c r="EJ21" s="159" t="s">
        <v>282</v>
      </c>
      <c r="EK21" s="66" t="s">
        <v>282</v>
      </c>
      <c r="EL21" s="66" t="s">
        <v>282</v>
      </c>
      <c r="EM21" s="66" t="s">
        <v>282</v>
      </c>
      <c r="EN21" s="66" t="s">
        <v>282</v>
      </c>
      <c r="EO21" s="66" t="s">
        <v>282</v>
      </c>
      <c r="EP21" s="66" t="s">
        <v>282</v>
      </c>
      <c r="EQ21" s="66" t="s">
        <v>282</v>
      </c>
      <c r="ER21" s="66" t="s">
        <v>282</v>
      </c>
      <c r="ES21" s="66" t="s">
        <v>282</v>
      </c>
      <c r="ET21" s="66" t="s">
        <v>282</v>
      </c>
      <c r="EU21" s="66" t="s">
        <v>282</v>
      </c>
      <c r="EV21" s="66" t="s">
        <v>282</v>
      </c>
      <c r="EW21" s="66" t="s">
        <v>282</v>
      </c>
      <c r="EX21" s="66" t="s">
        <v>282</v>
      </c>
      <c r="EY21" s="66" t="s">
        <v>282</v>
      </c>
      <c r="EZ21" s="66" t="s">
        <v>282</v>
      </c>
      <c r="FA21" s="66" t="s">
        <v>282</v>
      </c>
      <c r="FB21" s="66" t="s">
        <v>282</v>
      </c>
      <c r="FC21" s="159" t="s">
        <v>282</v>
      </c>
      <c r="FD21" s="66" t="s">
        <v>282</v>
      </c>
      <c r="FE21" s="66" t="s">
        <v>282</v>
      </c>
      <c r="FF21" s="159" t="s">
        <v>282</v>
      </c>
      <c r="FG21" s="66" t="s">
        <v>282</v>
      </c>
      <c r="FH21" s="66" t="s">
        <v>282</v>
      </c>
      <c r="FI21" s="159" t="s">
        <v>282</v>
      </c>
      <c r="FJ21" s="66" t="s">
        <v>282</v>
      </c>
      <c r="FK21" s="66" t="s">
        <v>282</v>
      </c>
      <c r="FL21" s="159" t="s">
        <v>282</v>
      </c>
      <c r="FM21" s="66" t="s">
        <v>282</v>
      </c>
      <c r="FN21" s="66" t="s">
        <v>282</v>
      </c>
      <c r="FO21" s="159" t="s">
        <v>282</v>
      </c>
      <c r="FP21" s="66" t="s">
        <v>282</v>
      </c>
      <c r="FQ21" s="66" t="s">
        <v>282</v>
      </c>
      <c r="FR21" s="159" t="s">
        <v>282</v>
      </c>
      <c r="FS21" s="66" t="s">
        <v>282</v>
      </c>
      <c r="FT21" s="66" t="s">
        <v>282</v>
      </c>
    </row>
    <row r="22" spans="1:176" x14ac:dyDescent="0.25">
      <c r="A22" s="66" t="s">
        <v>5136</v>
      </c>
      <c r="B22" s="66" t="s">
        <v>18073</v>
      </c>
      <c r="C22" s="66" t="str">
        <f>IF(ISNUMBER(Severity!H22)=FALSE,Severity!F22,IF(Severity!H22&gt;=0.5,"YES","NO"))</f>
        <v>NO</v>
      </c>
      <c r="D22" s="66" t="str">
        <f>IF(ISNUMBER(Severity!I22)=FALSE,Severity!G22,IF(Severity!I22&gt;0.5,"YES","NO"))</f>
        <v>YES</v>
      </c>
      <c r="E22" s="66">
        <v>12</v>
      </c>
      <c r="F22" s="66">
        <v>2</v>
      </c>
      <c r="G22" s="66" t="s">
        <v>672</v>
      </c>
      <c r="H22" s="66" t="s">
        <v>182</v>
      </c>
      <c r="I22" s="66" t="s">
        <v>282</v>
      </c>
      <c r="J22" s="66">
        <v>7</v>
      </c>
      <c r="K22" s="66" t="s">
        <v>743</v>
      </c>
      <c r="L22" s="66">
        <v>21</v>
      </c>
      <c r="M22" s="66">
        <v>32</v>
      </c>
      <c r="N22" s="66">
        <v>9</v>
      </c>
      <c r="O22" s="66" t="s">
        <v>282</v>
      </c>
      <c r="P22" s="66" t="s">
        <v>282</v>
      </c>
      <c r="Q22" s="66" t="s">
        <v>282</v>
      </c>
      <c r="R22" s="66" t="s">
        <v>282</v>
      </c>
      <c r="S22" s="66" t="s">
        <v>743</v>
      </c>
      <c r="T22" s="66">
        <v>21</v>
      </c>
      <c r="U22" s="66" t="s">
        <v>282</v>
      </c>
      <c r="V22" s="66" t="s">
        <v>282</v>
      </c>
      <c r="W22" s="159" t="s">
        <v>282</v>
      </c>
      <c r="X22" s="66">
        <v>15.78</v>
      </c>
      <c r="Y22" s="66">
        <v>6.89</v>
      </c>
      <c r="Z22" s="66">
        <v>61</v>
      </c>
      <c r="AA22" s="66" t="s">
        <v>282</v>
      </c>
      <c r="AB22" s="66" t="s">
        <v>282</v>
      </c>
      <c r="AC22" s="66" t="s">
        <v>282</v>
      </c>
      <c r="AD22" s="66">
        <v>9.64</v>
      </c>
      <c r="AE22" s="66">
        <v>7.09</v>
      </c>
      <c r="AF22" s="66">
        <v>61</v>
      </c>
      <c r="AG22" s="66" t="s">
        <v>282</v>
      </c>
      <c r="AH22" s="66" t="s">
        <v>282</v>
      </c>
      <c r="AI22" s="159" t="s">
        <v>282</v>
      </c>
      <c r="AJ22" s="66" t="s">
        <v>282</v>
      </c>
      <c r="AK22" s="66" t="s">
        <v>282</v>
      </c>
      <c r="AL22" s="159" t="s">
        <v>282</v>
      </c>
      <c r="AM22" s="66">
        <v>68</v>
      </c>
      <c r="AN22" s="66">
        <v>61</v>
      </c>
      <c r="AO22" s="66" t="s">
        <v>306</v>
      </c>
      <c r="AP22" s="66" t="s">
        <v>282</v>
      </c>
      <c r="AQ22" s="66" t="s">
        <v>282</v>
      </c>
      <c r="AR22" s="66">
        <v>1</v>
      </c>
      <c r="AS22" s="66" t="s">
        <v>743</v>
      </c>
      <c r="AT22" s="66">
        <v>21</v>
      </c>
      <c r="AU22" s="66">
        <v>13</v>
      </c>
      <c r="AV22" s="66">
        <v>9</v>
      </c>
      <c r="AW22" s="66" t="s">
        <v>282</v>
      </c>
      <c r="AX22" s="66" t="s">
        <v>282</v>
      </c>
      <c r="AY22" s="66" t="s">
        <v>282</v>
      </c>
      <c r="AZ22" s="66" t="s">
        <v>282</v>
      </c>
      <c r="BA22" s="66" t="s">
        <v>743</v>
      </c>
      <c r="BB22" s="66">
        <v>21</v>
      </c>
      <c r="BC22" s="66" t="s">
        <v>282</v>
      </c>
      <c r="BD22" s="66" t="s">
        <v>282</v>
      </c>
      <c r="BE22" s="159" t="s">
        <v>282</v>
      </c>
      <c r="BF22" s="66">
        <v>14</v>
      </c>
      <c r="BG22" s="66">
        <v>6.9</v>
      </c>
      <c r="BH22" s="66">
        <v>41</v>
      </c>
      <c r="BI22" s="66" t="s">
        <v>282</v>
      </c>
      <c r="BJ22" s="66" t="s">
        <v>282</v>
      </c>
      <c r="BK22" s="66" t="s">
        <v>282</v>
      </c>
      <c r="BL22" s="66">
        <v>14.12</v>
      </c>
      <c r="BM22" s="66">
        <v>8.77</v>
      </c>
      <c r="BN22" s="66">
        <v>41</v>
      </c>
      <c r="BO22" s="66" t="s">
        <v>282</v>
      </c>
      <c r="BP22" s="66" t="s">
        <v>282</v>
      </c>
      <c r="BQ22" s="66" t="s">
        <v>282</v>
      </c>
      <c r="BR22" s="66" t="s">
        <v>282</v>
      </c>
      <c r="BS22" s="66" t="s">
        <v>282</v>
      </c>
      <c r="BT22" s="159" t="s">
        <v>282</v>
      </c>
      <c r="BU22" s="66">
        <v>42</v>
      </c>
      <c r="BV22" s="66">
        <v>41</v>
      </c>
      <c r="BW22" s="66" t="s">
        <v>282</v>
      </c>
      <c r="BX22" s="66" t="s">
        <v>282</v>
      </c>
      <c r="BY22" s="66" t="s">
        <v>282</v>
      </c>
      <c r="BZ22" s="66" t="s">
        <v>282</v>
      </c>
      <c r="CA22" s="66" t="s">
        <v>282</v>
      </c>
      <c r="CB22" s="66" t="s">
        <v>282</v>
      </c>
      <c r="CC22" s="66" t="s">
        <v>282</v>
      </c>
      <c r="CD22" s="66" t="s">
        <v>282</v>
      </c>
      <c r="CE22" s="66" t="s">
        <v>282</v>
      </c>
      <c r="CF22" s="66" t="s">
        <v>282</v>
      </c>
      <c r="CG22" s="66" t="s">
        <v>282</v>
      </c>
      <c r="CH22" s="66" t="s">
        <v>282</v>
      </c>
      <c r="CI22" s="66" t="s">
        <v>282</v>
      </c>
      <c r="CJ22" s="66" t="s">
        <v>282</v>
      </c>
      <c r="CK22" s="66" t="s">
        <v>282</v>
      </c>
      <c r="CL22" s="66" t="s">
        <v>282</v>
      </c>
      <c r="CM22" s="159" t="s">
        <v>282</v>
      </c>
      <c r="CN22" s="66" t="s">
        <v>282</v>
      </c>
      <c r="CO22" s="66" t="s">
        <v>282</v>
      </c>
      <c r="CP22" s="159" t="s">
        <v>282</v>
      </c>
      <c r="CQ22" s="66" t="s">
        <v>282</v>
      </c>
      <c r="CR22" s="66" t="s">
        <v>282</v>
      </c>
      <c r="CS22" s="159" t="s">
        <v>282</v>
      </c>
      <c r="CT22" s="66" t="s">
        <v>282</v>
      </c>
      <c r="CU22" s="66" t="s">
        <v>282</v>
      </c>
      <c r="CV22" s="159" t="s">
        <v>282</v>
      </c>
      <c r="CW22" s="66" t="s">
        <v>282</v>
      </c>
      <c r="CX22" s="66" t="s">
        <v>282</v>
      </c>
      <c r="CY22" s="159" t="s">
        <v>282</v>
      </c>
      <c r="CZ22" s="66" t="s">
        <v>282</v>
      </c>
      <c r="DA22" s="66" t="s">
        <v>282</v>
      </c>
      <c r="DB22" s="159" t="s">
        <v>282</v>
      </c>
      <c r="DC22" s="66" t="s">
        <v>282</v>
      </c>
      <c r="DD22" s="66" t="s">
        <v>282</v>
      </c>
      <c r="DE22" s="66" t="s">
        <v>282</v>
      </c>
      <c r="DF22" s="66" t="s">
        <v>282</v>
      </c>
      <c r="DG22" s="66" t="s">
        <v>282</v>
      </c>
      <c r="DH22" s="66" t="s">
        <v>282</v>
      </c>
      <c r="DI22" s="66" t="s">
        <v>282</v>
      </c>
      <c r="DJ22" s="66" t="s">
        <v>282</v>
      </c>
      <c r="DK22" s="66" t="s">
        <v>282</v>
      </c>
      <c r="DL22" s="66" t="s">
        <v>282</v>
      </c>
      <c r="DM22" s="66" t="s">
        <v>282</v>
      </c>
      <c r="DN22" s="66" t="s">
        <v>282</v>
      </c>
      <c r="DO22" s="66" t="s">
        <v>282</v>
      </c>
      <c r="DP22" s="66" t="s">
        <v>282</v>
      </c>
      <c r="DQ22" s="66" t="s">
        <v>282</v>
      </c>
      <c r="DR22" s="66" t="s">
        <v>282</v>
      </c>
      <c r="DS22" s="66" t="s">
        <v>282</v>
      </c>
      <c r="DT22" s="66" t="s">
        <v>282</v>
      </c>
      <c r="DU22" s="159" t="s">
        <v>282</v>
      </c>
      <c r="DV22" s="66" t="s">
        <v>282</v>
      </c>
      <c r="DW22" s="66" t="s">
        <v>282</v>
      </c>
      <c r="DX22" s="159" t="s">
        <v>282</v>
      </c>
      <c r="DY22" s="66" t="s">
        <v>282</v>
      </c>
      <c r="DZ22" s="66" t="s">
        <v>282</v>
      </c>
      <c r="EA22" s="159" t="s">
        <v>282</v>
      </c>
      <c r="EB22" s="66" t="s">
        <v>282</v>
      </c>
      <c r="EC22" s="66" t="s">
        <v>282</v>
      </c>
      <c r="ED22" s="159" t="s">
        <v>282</v>
      </c>
      <c r="EE22" s="66" t="s">
        <v>282</v>
      </c>
      <c r="EF22" s="66" t="s">
        <v>282</v>
      </c>
      <c r="EG22" s="159" t="s">
        <v>282</v>
      </c>
      <c r="EH22" s="66" t="s">
        <v>282</v>
      </c>
      <c r="EI22" s="66" t="s">
        <v>282</v>
      </c>
      <c r="EJ22" s="159" t="s">
        <v>282</v>
      </c>
      <c r="EK22" s="66" t="s">
        <v>282</v>
      </c>
      <c r="EL22" s="66" t="s">
        <v>282</v>
      </c>
      <c r="EM22" s="66" t="s">
        <v>282</v>
      </c>
      <c r="EN22" s="66" t="s">
        <v>282</v>
      </c>
      <c r="EO22" s="66" t="s">
        <v>282</v>
      </c>
      <c r="EP22" s="66" t="s">
        <v>282</v>
      </c>
      <c r="EQ22" s="66" t="s">
        <v>282</v>
      </c>
      <c r="ER22" s="66" t="s">
        <v>282</v>
      </c>
      <c r="ES22" s="66" t="s">
        <v>282</v>
      </c>
      <c r="ET22" s="66" t="s">
        <v>282</v>
      </c>
      <c r="EU22" s="66" t="s">
        <v>282</v>
      </c>
      <c r="EV22" s="66" t="s">
        <v>282</v>
      </c>
      <c r="EW22" s="66" t="s">
        <v>282</v>
      </c>
      <c r="EX22" s="66" t="s">
        <v>282</v>
      </c>
      <c r="EY22" s="66" t="s">
        <v>282</v>
      </c>
      <c r="EZ22" s="66" t="s">
        <v>282</v>
      </c>
      <c r="FA22" s="66" t="s">
        <v>282</v>
      </c>
      <c r="FB22" s="66" t="s">
        <v>282</v>
      </c>
      <c r="FC22" s="159" t="s">
        <v>282</v>
      </c>
      <c r="FD22" s="66" t="s">
        <v>282</v>
      </c>
      <c r="FE22" s="66" t="s">
        <v>282</v>
      </c>
      <c r="FF22" s="159" t="s">
        <v>282</v>
      </c>
      <c r="FG22" s="66" t="s">
        <v>282</v>
      </c>
      <c r="FH22" s="66" t="s">
        <v>282</v>
      </c>
      <c r="FI22" s="159" t="s">
        <v>282</v>
      </c>
      <c r="FJ22" s="66" t="s">
        <v>282</v>
      </c>
      <c r="FK22" s="66" t="s">
        <v>282</v>
      </c>
      <c r="FL22" s="159" t="s">
        <v>282</v>
      </c>
      <c r="FM22" s="66" t="s">
        <v>282</v>
      </c>
      <c r="FN22" s="66" t="s">
        <v>282</v>
      </c>
      <c r="FO22" s="159" t="s">
        <v>282</v>
      </c>
      <c r="FP22" s="66" t="s">
        <v>282</v>
      </c>
      <c r="FQ22" s="66" t="s">
        <v>282</v>
      </c>
      <c r="FR22" s="159" t="s">
        <v>282</v>
      </c>
      <c r="FS22" s="66" t="s">
        <v>282</v>
      </c>
      <c r="FT22" s="66" t="s">
        <v>282</v>
      </c>
    </row>
    <row r="23" spans="1:176" x14ac:dyDescent="0.25">
      <c r="A23" s="66" t="s">
        <v>10007</v>
      </c>
      <c r="B23" s="159" t="s">
        <v>13287</v>
      </c>
      <c r="C23" s="66" t="str">
        <f>IF(ISNUMBER(Severity!H23)=FALSE,Severity!F23,IF(Severity!H23&gt;=0.5,"YES","NO"))</f>
        <v>YES</v>
      </c>
      <c r="D23" s="66" t="str">
        <f>IF(ISNUMBER(Severity!I23)=FALSE,Severity!G23,IF(Severity!I23&gt;0.5,"YES","NO"))</f>
        <v>NO</v>
      </c>
      <c r="E23" s="159">
        <v>8</v>
      </c>
      <c r="F23" s="159">
        <v>3</v>
      </c>
      <c r="G23" s="66" t="s">
        <v>17960</v>
      </c>
      <c r="H23" s="159" t="s">
        <v>183</v>
      </c>
      <c r="I23" s="159" t="s">
        <v>282</v>
      </c>
      <c r="J23" s="159">
        <v>11</v>
      </c>
      <c r="K23" s="159" t="s">
        <v>299</v>
      </c>
      <c r="L23" s="159">
        <v>17</v>
      </c>
      <c r="M23" s="159">
        <v>8</v>
      </c>
      <c r="N23" s="159">
        <v>6</v>
      </c>
      <c r="O23" s="159" t="s">
        <v>299</v>
      </c>
      <c r="P23" s="66">
        <v>17</v>
      </c>
      <c r="Q23" s="66">
        <v>11</v>
      </c>
      <c r="R23" s="66">
        <v>50</v>
      </c>
      <c r="S23" s="159" t="s">
        <v>299</v>
      </c>
      <c r="T23" s="159">
        <v>17</v>
      </c>
      <c r="U23" s="159">
        <v>22.1</v>
      </c>
      <c r="V23" s="159">
        <v>4.8</v>
      </c>
      <c r="W23" s="159">
        <v>49</v>
      </c>
      <c r="X23" s="159" t="s">
        <v>282</v>
      </c>
      <c r="Y23" s="159" t="s">
        <v>282</v>
      </c>
      <c r="Z23" s="159" t="s">
        <v>282</v>
      </c>
      <c r="AA23" s="159" t="s">
        <v>282</v>
      </c>
      <c r="AB23" s="159" t="s">
        <v>282</v>
      </c>
      <c r="AC23" s="159" t="s">
        <v>282</v>
      </c>
      <c r="AD23" s="159" t="s">
        <v>282</v>
      </c>
      <c r="AE23" s="159" t="s">
        <v>282</v>
      </c>
      <c r="AF23" s="159" t="s">
        <v>282</v>
      </c>
      <c r="AG23" s="159" t="s">
        <v>282</v>
      </c>
      <c r="AH23" s="159" t="s">
        <v>282</v>
      </c>
      <c r="AI23" s="159" t="s">
        <v>282</v>
      </c>
      <c r="AJ23" s="159" t="s">
        <v>282</v>
      </c>
      <c r="AK23" s="159" t="s">
        <v>282</v>
      </c>
      <c r="AL23" s="159" t="s">
        <v>282</v>
      </c>
      <c r="AM23" s="159">
        <v>53</v>
      </c>
      <c r="AN23" s="159">
        <v>42</v>
      </c>
      <c r="AO23" s="66" t="s">
        <v>17961</v>
      </c>
      <c r="AP23" s="159" t="s">
        <v>183</v>
      </c>
      <c r="AQ23" s="159" t="s">
        <v>282</v>
      </c>
      <c r="AR23" s="159">
        <v>7</v>
      </c>
      <c r="AS23" s="159" t="s">
        <v>299</v>
      </c>
      <c r="AT23" s="159">
        <v>17</v>
      </c>
      <c r="AU23" s="159">
        <v>16</v>
      </c>
      <c r="AV23" s="159">
        <v>6</v>
      </c>
      <c r="AW23" s="159" t="s">
        <v>299</v>
      </c>
      <c r="AX23" s="66">
        <v>17</v>
      </c>
      <c r="AY23" s="66">
        <v>19</v>
      </c>
      <c r="AZ23" s="66">
        <v>50</v>
      </c>
      <c r="BA23" s="159" t="s">
        <v>299</v>
      </c>
      <c r="BB23" s="159">
        <v>17</v>
      </c>
      <c r="BC23" s="159">
        <v>22</v>
      </c>
      <c r="BD23" s="159">
        <v>5</v>
      </c>
      <c r="BE23" s="159">
        <v>50</v>
      </c>
      <c r="BF23" s="159" t="s">
        <v>282</v>
      </c>
      <c r="BG23" s="159" t="s">
        <v>282</v>
      </c>
      <c r="BH23" s="159" t="s">
        <v>282</v>
      </c>
      <c r="BI23" s="159" t="s">
        <v>282</v>
      </c>
      <c r="BJ23" s="159" t="s">
        <v>282</v>
      </c>
      <c r="BK23" s="159" t="s">
        <v>282</v>
      </c>
      <c r="BL23" s="159" t="s">
        <v>282</v>
      </c>
      <c r="BM23" s="159" t="s">
        <v>282</v>
      </c>
      <c r="BN23" s="159" t="s">
        <v>282</v>
      </c>
      <c r="BO23" s="159" t="s">
        <v>282</v>
      </c>
      <c r="BP23" s="159" t="s">
        <v>282</v>
      </c>
      <c r="BQ23" s="159" t="s">
        <v>282</v>
      </c>
      <c r="BR23" s="159" t="s">
        <v>282</v>
      </c>
      <c r="BS23" s="159" t="s">
        <v>282</v>
      </c>
      <c r="BT23" s="159" t="s">
        <v>282</v>
      </c>
      <c r="BU23" s="159">
        <v>52</v>
      </c>
      <c r="BV23" s="159">
        <v>45</v>
      </c>
      <c r="BW23" s="159" t="s">
        <v>636</v>
      </c>
      <c r="BX23" s="159" t="s">
        <v>282</v>
      </c>
      <c r="BY23" s="159" t="s">
        <v>282</v>
      </c>
      <c r="BZ23" s="66">
        <v>8</v>
      </c>
      <c r="CA23" s="159" t="s">
        <v>299</v>
      </c>
      <c r="CB23" s="66">
        <v>17</v>
      </c>
      <c r="CC23" s="66">
        <v>4</v>
      </c>
      <c r="CD23" s="66">
        <v>6</v>
      </c>
      <c r="CE23" s="159" t="s">
        <v>299</v>
      </c>
      <c r="CF23" s="66">
        <v>17</v>
      </c>
      <c r="CG23" s="66">
        <v>9</v>
      </c>
      <c r="CH23" s="66">
        <v>50</v>
      </c>
      <c r="CI23" s="159" t="s">
        <v>299</v>
      </c>
      <c r="CJ23" s="66">
        <v>17</v>
      </c>
      <c r="CK23" s="66">
        <v>22.8</v>
      </c>
      <c r="CL23" s="66">
        <v>4.2</v>
      </c>
      <c r="CM23" s="159">
        <v>52</v>
      </c>
      <c r="CN23" s="159" t="s">
        <v>282</v>
      </c>
      <c r="CO23" s="159" t="s">
        <v>282</v>
      </c>
      <c r="CP23" s="159" t="s">
        <v>282</v>
      </c>
      <c r="CQ23" s="159" t="s">
        <v>282</v>
      </c>
      <c r="CR23" s="159" t="s">
        <v>282</v>
      </c>
      <c r="CS23" s="159" t="s">
        <v>282</v>
      </c>
      <c r="CT23" s="159" t="s">
        <v>282</v>
      </c>
      <c r="CU23" s="159" t="s">
        <v>282</v>
      </c>
      <c r="CV23" s="159" t="s">
        <v>282</v>
      </c>
      <c r="CW23" s="159" t="s">
        <v>282</v>
      </c>
      <c r="CX23" s="159" t="s">
        <v>282</v>
      </c>
      <c r="CY23" s="159" t="s">
        <v>282</v>
      </c>
      <c r="CZ23" s="159" t="s">
        <v>282</v>
      </c>
      <c r="DA23" s="159" t="s">
        <v>282</v>
      </c>
      <c r="DB23" s="159" t="s">
        <v>282</v>
      </c>
      <c r="DC23" s="66">
        <v>52</v>
      </c>
      <c r="DD23" s="66">
        <v>44</v>
      </c>
      <c r="DE23" s="66" t="s">
        <v>282</v>
      </c>
      <c r="DF23" s="66" t="s">
        <v>282</v>
      </c>
      <c r="DG23" s="66" t="s">
        <v>282</v>
      </c>
      <c r="DH23" s="66" t="s">
        <v>282</v>
      </c>
      <c r="DI23" s="66" t="s">
        <v>282</v>
      </c>
      <c r="DJ23" s="66" t="s">
        <v>282</v>
      </c>
      <c r="DK23" s="66" t="s">
        <v>282</v>
      </c>
      <c r="DL23" s="66" t="s">
        <v>282</v>
      </c>
      <c r="DM23" s="66" t="s">
        <v>282</v>
      </c>
      <c r="DN23" s="66" t="s">
        <v>282</v>
      </c>
      <c r="DO23" s="66" t="s">
        <v>282</v>
      </c>
      <c r="DP23" s="66" t="s">
        <v>282</v>
      </c>
      <c r="DQ23" s="66" t="s">
        <v>282</v>
      </c>
      <c r="DR23" s="66" t="s">
        <v>282</v>
      </c>
      <c r="DS23" s="66" t="s">
        <v>282</v>
      </c>
      <c r="DT23" s="66" t="s">
        <v>282</v>
      </c>
      <c r="DU23" s="159" t="s">
        <v>282</v>
      </c>
      <c r="DV23" s="66" t="s">
        <v>282</v>
      </c>
      <c r="DW23" s="66" t="s">
        <v>282</v>
      </c>
      <c r="DX23" s="159" t="s">
        <v>282</v>
      </c>
      <c r="DY23" s="66" t="s">
        <v>282</v>
      </c>
      <c r="DZ23" s="66" t="s">
        <v>282</v>
      </c>
      <c r="EA23" s="159" t="s">
        <v>282</v>
      </c>
      <c r="EB23" s="66" t="s">
        <v>282</v>
      </c>
      <c r="EC23" s="66" t="s">
        <v>282</v>
      </c>
      <c r="ED23" s="159" t="s">
        <v>282</v>
      </c>
      <c r="EE23" s="66" t="s">
        <v>282</v>
      </c>
      <c r="EF23" s="66" t="s">
        <v>282</v>
      </c>
      <c r="EG23" s="159" t="s">
        <v>282</v>
      </c>
      <c r="EH23" s="66" t="s">
        <v>282</v>
      </c>
      <c r="EI23" s="66" t="s">
        <v>282</v>
      </c>
      <c r="EJ23" s="159" t="s">
        <v>282</v>
      </c>
      <c r="EK23" s="66" t="s">
        <v>282</v>
      </c>
      <c r="EL23" s="66" t="s">
        <v>282</v>
      </c>
      <c r="EM23" s="66" t="s">
        <v>282</v>
      </c>
      <c r="EN23" s="66" t="s">
        <v>282</v>
      </c>
      <c r="EO23" s="66" t="s">
        <v>282</v>
      </c>
      <c r="EP23" s="66" t="s">
        <v>282</v>
      </c>
      <c r="EQ23" s="66" t="s">
        <v>282</v>
      </c>
      <c r="ER23" s="66" t="s">
        <v>282</v>
      </c>
      <c r="ES23" s="66" t="s">
        <v>282</v>
      </c>
      <c r="ET23" s="66" t="s">
        <v>282</v>
      </c>
      <c r="EU23" s="66" t="s">
        <v>282</v>
      </c>
      <c r="EV23" s="66" t="s">
        <v>282</v>
      </c>
      <c r="EW23" s="66" t="s">
        <v>282</v>
      </c>
      <c r="EX23" s="66" t="s">
        <v>282</v>
      </c>
      <c r="EY23" s="66" t="s">
        <v>282</v>
      </c>
      <c r="EZ23" s="66" t="s">
        <v>282</v>
      </c>
      <c r="FA23" s="66" t="s">
        <v>282</v>
      </c>
      <c r="FB23" s="66" t="s">
        <v>282</v>
      </c>
      <c r="FC23" s="159" t="s">
        <v>282</v>
      </c>
      <c r="FD23" s="66" t="s">
        <v>282</v>
      </c>
      <c r="FE23" s="66" t="s">
        <v>282</v>
      </c>
      <c r="FF23" s="159" t="s">
        <v>282</v>
      </c>
      <c r="FG23" s="66" t="s">
        <v>282</v>
      </c>
      <c r="FH23" s="66" t="s">
        <v>282</v>
      </c>
      <c r="FI23" s="159" t="s">
        <v>282</v>
      </c>
      <c r="FJ23" s="66" t="s">
        <v>282</v>
      </c>
      <c r="FK23" s="66" t="s">
        <v>282</v>
      </c>
      <c r="FL23" s="159" t="s">
        <v>282</v>
      </c>
      <c r="FM23" s="66" t="s">
        <v>282</v>
      </c>
      <c r="FN23" s="66" t="s">
        <v>282</v>
      </c>
      <c r="FO23" s="159" t="s">
        <v>282</v>
      </c>
      <c r="FP23" s="66" t="s">
        <v>282</v>
      </c>
      <c r="FQ23" s="66" t="s">
        <v>282</v>
      </c>
      <c r="FR23" s="159" t="s">
        <v>282</v>
      </c>
      <c r="FS23" s="66" t="s">
        <v>282</v>
      </c>
      <c r="FT23" s="66" t="s">
        <v>282</v>
      </c>
    </row>
    <row r="24" spans="1:176" x14ac:dyDescent="0.25">
      <c r="A24" s="66" t="s">
        <v>7868</v>
      </c>
      <c r="B24" s="159" t="s">
        <v>282</v>
      </c>
      <c r="C24" s="66" t="str">
        <f>IF(ISNUMBER(Severity!H24)=FALSE,Severity!F24,IF(Severity!H24&gt;=0.5,"YES","NO"))</f>
        <v>NO</v>
      </c>
      <c r="D24" s="66" t="str">
        <f>IF(ISNUMBER(Severity!I24)=FALSE,Severity!G24,IF(Severity!I24&gt;0.5,"YES","NO"))</f>
        <v>YES</v>
      </c>
      <c r="E24" s="159">
        <v>10</v>
      </c>
      <c r="F24" s="159">
        <v>2</v>
      </c>
      <c r="G24" s="66" t="s">
        <v>13006</v>
      </c>
      <c r="H24" s="159" t="s">
        <v>182</v>
      </c>
      <c r="I24" s="159" t="s">
        <v>282</v>
      </c>
      <c r="J24" s="159">
        <v>9</v>
      </c>
      <c r="K24" s="159" t="s">
        <v>282</v>
      </c>
      <c r="L24" s="159" t="s">
        <v>282</v>
      </c>
      <c r="M24" s="159" t="s">
        <v>282</v>
      </c>
      <c r="N24" s="159" t="s">
        <v>282</v>
      </c>
      <c r="O24" s="159" t="s">
        <v>282</v>
      </c>
      <c r="P24" s="159" t="s">
        <v>282</v>
      </c>
      <c r="Q24" s="159" t="s">
        <v>282</v>
      </c>
      <c r="R24" s="159" t="s">
        <v>282</v>
      </c>
      <c r="S24" s="159" t="s">
        <v>220</v>
      </c>
      <c r="T24" s="159">
        <v>20</v>
      </c>
      <c r="U24" s="66" t="s">
        <v>282</v>
      </c>
      <c r="V24" s="66" t="s">
        <v>282</v>
      </c>
      <c r="W24" s="159" t="s">
        <v>282</v>
      </c>
      <c r="X24" s="66">
        <v>32</v>
      </c>
      <c r="Y24" s="66">
        <v>13.5</v>
      </c>
      <c r="Z24" s="66">
        <v>91</v>
      </c>
      <c r="AA24" s="66" t="s">
        <v>282</v>
      </c>
      <c r="AB24" s="66" t="s">
        <v>282</v>
      </c>
      <c r="AC24" s="66" t="s">
        <v>282</v>
      </c>
      <c r="AD24" s="159">
        <v>19.7</v>
      </c>
      <c r="AE24" s="66">
        <v>22.3</v>
      </c>
      <c r="AF24" s="159">
        <v>91</v>
      </c>
      <c r="AG24" s="159" t="s">
        <v>282</v>
      </c>
      <c r="AH24" s="159" t="s">
        <v>282</v>
      </c>
      <c r="AI24" s="159" t="s">
        <v>282</v>
      </c>
      <c r="AJ24" s="159" t="s">
        <v>282</v>
      </c>
      <c r="AK24" s="159" t="s">
        <v>282</v>
      </c>
      <c r="AL24" s="159" t="s">
        <v>282</v>
      </c>
      <c r="AM24" s="159">
        <v>100</v>
      </c>
      <c r="AN24" s="159">
        <v>91</v>
      </c>
      <c r="AO24" s="66" t="s">
        <v>10475</v>
      </c>
      <c r="AP24" s="159" t="s">
        <v>182</v>
      </c>
      <c r="AQ24" s="159" t="s">
        <v>282</v>
      </c>
      <c r="AR24" s="159">
        <v>10</v>
      </c>
      <c r="AS24" s="159" t="s">
        <v>282</v>
      </c>
      <c r="AT24" s="159" t="s">
        <v>282</v>
      </c>
      <c r="AU24" s="159" t="s">
        <v>282</v>
      </c>
      <c r="AV24" s="159" t="s">
        <v>282</v>
      </c>
      <c r="AW24" s="159" t="s">
        <v>282</v>
      </c>
      <c r="AX24" s="159" t="s">
        <v>282</v>
      </c>
      <c r="AY24" s="159" t="s">
        <v>282</v>
      </c>
      <c r="AZ24" s="159" t="s">
        <v>282</v>
      </c>
      <c r="BA24" s="159" t="s">
        <v>220</v>
      </c>
      <c r="BB24" s="159">
        <v>20</v>
      </c>
      <c r="BC24" s="66" t="s">
        <v>282</v>
      </c>
      <c r="BD24" s="66" t="s">
        <v>282</v>
      </c>
      <c r="BE24" s="159" t="s">
        <v>282</v>
      </c>
      <c r="BF24" s="66">
        <v>33.299999999999997</v>
      </c>
      <c r="BG24" s="66">
        <v>11.2</v>
      </c>
      <c r="BH24" s="66">
        <v>90</v>
      </c>
      <c r="BI24" s="66" t="s">
        <v>282</v>
      </c>
      <c r="BJ24" s="66" t="s">
        <v>282</v>
      </c>
      <c r="BK24" s="66" t="s">
        <v>282</v>
      </c>
      <c r="BL24" s="159">
        <v>29.1</v>
      </c>
      <c r="BM24" s="66">
        <v>12.9</v>
      </c>
      <c r="BN24" s="159">
        <v>90</v>
      </c>
      <c r="BO24" s="159" t="s">
        <v>282</v>
      </c>
      <c r="BP24" s="159" t="s">
        <v>282</v>
      </c>
      <c r="BQ24" s="159" t="s">
        <v>282</v>
      </c>
      <c r="BR24" s="159" t="s">
        <v>282</v>
      </c>
      <c r="BS24" s="159" t="s">
        <v>282</v>
      </c>
      <c r="BT24" s="159" t="s">
        <v>282</v>
      </c>
      <c r="BU24" s="159">
        <v>100</v>
      </c>
      <c r="BV24" s="159">
        <v>90</v>
      </c>
      <c r="BW24" s="66" t="s">
        <v>282</v>
      </c>
      <c r="BX24" s="66" t="s">
        <v>282</v>
      </c>
      <c r="BY24" s="66" t="s">
        <v>282</v>
      </c>
      <c r="BZ24" s="66" t="s">
        <v>282</v>
      </c>
      <c r="CA24" s="66" t="s">
        <v>282</v>
      </c>
      <c r="CB24" s="66" t="s">
        <v>282</v>
      </c>
      <c r="CC24" s="66" t="s">
        <v>282</v>
      </c>
      <c r="CD24" s="66" t="s">
        <v>282</v>
      </c>
      <c r="CE24" s="66" t="s">
        <v>282</v>
      </c>
      <c r="CF24" s="66" t="s">
        <v>282</v>
      </c>
      <c r="CG24" s="66" t="s">
        <v>282</v>
      </c>
      <c r="CH24" s="66" t="s">
        <v>282</v>
      </c>
      <c r="CI24" s="66" t="s">
        <v>282</v>
      </c>
      <c r="CJ24" s="66" t="s">
        <v>282</v>
      </c>
      <c r="CK24" s="66" t="s">
        <v>282</v>
      </c>
      <c r="CL24" s="66" t="s">
        <v>282</v>
      </c>
      <c r="CM24" s="159" t="s">
        <v>282</v>
      </c>
      <c r="CN24" s="66" t="s">
        <v>282</v>
      </c>
      <c r="CO24" s="66" t="s">
        <v>282</v>
      </c>
      <c r="CP24" s="159" t="s">
        <v>282</v>
      </c>
      <c r="CQ24" s="66" t="s">
        <v>282</v>
      </c>
      <c r="CR24" s="66" t="s">
        <v>282</v>
      </c>
      <c r="CS24" s="159" t="s">
        <v>282</v>
      </c>
      <c r="CT24" s="66" t="s">
        <v>282</v>
      </c>
      <c r="CU24" s="66" t="s">
        <v>282</v>
      </c>
      <c r="CV24" s="159" t="s">
        <v>282</v>
      </c>
      <c r="CW24" s="66" t="s">
        <v>282</v>
      </c>
      <c r="CX24" s="66" t="s">
        <v>282</v>
      </c>
      <c r="CY24" s="159" t="s">
        <v>282</v>
      </c>
      <c r="CZ24" s="66" t="s">
        <v>282</v>
      </c>
      <c r="DA24" s="66" t="s">
        <v>282</v>
      </c>
      <c r="DB24" s="159" t="s">
        <v>282</v>
      </c>
      <c r="DC24" s="66" t="s">
        <v>282</v>
      </c>
      <c r="DD24" s="66" t="s">
        <v>282</v>
      </c>
      <c r="DE24" s="66" t="s">
        <v>282</v>
      </c>
      <c r="DF24" s="66" t="s">
        <v>282</v>
      </c>
      <c r="DG24" s="66" t="s">
        <v>282</v>
      </c>
      <c r="DH24" s="66" t="s">
        <v>282</v>
      </c>
      <c r="DI24" s="66" t="s">
        <v>282</v>
      </c>
      <c r="DJ24" s="66" t="s">
        <v>282</v>
      </c>
      <c r="DK24" s="66" t="s">
        <v>282</v>
      </c>
      <c r="DL24" s="66" t="s">
        <v>282</v>
      </c>
      <c r="DM24" s="66" t="s">
        <v>282</v>
      </c>
      <c r="DN24" s="66" t="s">
        <v>282</v>
      </c>
      <c r="DO24" s="66" t="s">
        <v>282</v>
      </c>
      <c r="DP24" s="66" t="s">
        <v>282</v>
      </c>
      <c r="DQ24" s="66" t="s">
        <v>282</v>
      </c>
      <c r="DR24" s="66" t="s">
        <v>282</v>
      </c>
      <c r="DS24" s="66" t="s">
        <v>282</v>
      </c>
      <c r="DT24" s="66" t="s">
        <v>282</v>
      </c>
      <c r="DU24" s="159" t="s">
        <v>282</v>
      </c>
      <c r="DV24" s="66" t="s">
        <v>282</v>
      </c>
      <c r="DW24" s="66" t="s">
        <v>282</v>
      </c>
      <c r="DX24" s="159" t="s">
        <v>282</v>
      </c>
      <c r="DY24" s="66" t="s">
        <v>282</v>
      </c>
      <c r="DZ24" s="66" t="s">
        <v>282</v>
      </c>
      <c r="EA24" s="159" t="s">
        <v>282</v>
      </c>
      <c r="EB24" s="66" t="s">
        <v>282</v>
      </c>
      <c r="EC24" s="66" t="s">
        <v>282</v>
      </c>
      <c r="ED24" s="159" t="s">
        <v>282</v>
      </c>
      <c r="EE24" s="66" t="s">
        <v>282</v>
      </c>
      <c r="EF24" s="66" t="s">
        <v>282</v>
      </c>
      <c r="EG24" s="159" t="s">
        <v>282</v>
      </c>
      <c r="EH24" s="66" t="s">
        <v>282</v>
      </c>
      <c r="EI24" s="66" t="s">
        <v>282</v>
      </c>
      <c r="EJ24" s="159" t="s">
        <v>282</v>
      </c>
      <c r="EK24" s="66" t="s">
        <v>282</v>
      </c>
      <c r="EL24" s="66" t="s">
        <v>282</v>
      </c>
      <c r="EM24" s="66" t="s">
        <v>282</v>
      </c>
      <c r="EN24" s="66" t="s">
        <v>282</v>
      </c>
      <c r="EO24" s="66" t="s">
        <v>282</v>
      </c>
      <c r="EP24" s="66" t="s">
        <v>282</v>
      </c>
      <c r="EQ24" s="66" t="s">
        <v>282</v>
      </c>
      <c r="ER24" s="66" t="s">
        <v>282</v>
      </c>
      <c r="ES24" s="66" t="s">
        <v>282</v>
      </c>
      <c r="ET24" s="66" t="s">
        <v>282</v>
      </c>
      <c r="EU24" s="66" t="s">
        <v>282</v>
      </c>
      <c r="EV24" s="66" t="s">
        <v>282</v>
      </c>
      <c r="EW24" s="66" t="s">
        <v>282</v>
      </c>
      <c r="EX24" s="66" t="s">
        <v>282</v>
      </c>
      <c r="EY24" s="66" t="s">
        <v>282</v>
      </c>
      <c r="EZ24" s="66" t="s">
        <v>282</v>
      </c>
      <c r="FA24" s="66" t="s">
        <v>282</v>
      </c>
      <c r="FB24" s="66" t="s">
        <v>282</v>
      </c>
      <c r="FC24" s="159" t="s">
        <v>282</v>
      </c>
      <c r="FD24" s="66" t="s">
        <v>282</v>
      </c>
      <c r="FE24" s="66" t="s">
        <v>282</v>
      </c>
      <c r="FF24" s="159" t="s">
        <v>282</v>
      </c>
      <c r="FG24" s="66" t="s">
        <v>282</v>
      </c>
      <c r="FH24" s="66" t="s">
        <v>282</v>
      </c>
      <c r="FI24" s="159" t="s">
        <v>282</v>
      </c>
      <c r="FJ24" s="66" t="s">
        <v>282</v>
      </c>
      <c r="FK24" s="66" t="s">
        <v>282</v>
      </c>
      <c r="FL24" s="159" t="s">
        <v>282</v>
      </c>
      <c r="FM24" s="66" t="s">
        <v>282</v>
      </c>
      <c r="FN24" s="66" t="s">
        <v>282</v>
      </c>
      <c r="FO24" s="159" t="s">
        <v>282</v>
      </c>
      <c r="FP24" s="66" t="s">
        <v>282</v>
      </c>
      <c r="FQ24" s="66" t="s">
        <v>282</v>
      </c>
      <c r="FR24" s="159" t="s">
        <v>282</v>
      </c>
      <c r="FS24" s="66" t="s">
        <v>282</v>
      </c>
      <c r="FT24" s="66" t="s">
        <v>282</v>
      </c>
    </row>
    <row r="25" spans="1:176" x14ac:dyDescent="0.25">
      <c r="A25" s="66" t="s">
        <v>1310</v>
      </c>
      <c r="B25" s="159" t="s">
        <v>13018</v>
      </c>
      <c r="C25" s="66" t="str">
        <f>IF(ISNUMBER(Severity!H25)=FALSE,Severity!F25,IF(Severity!H25&gt;=0.5,"YES","NO"))</f>
        <v>YES</v>
      </c>
      <c r="D25" s="66" t="str">
        <f>IF(ISNUMBER(Severity!I25)=FALSE,Severity!G25,IF(Severity!I25&gt;0.5,"YES","NO"))</f>
        <v>NO</v>
      </c>
      <c r="E25" s="159">
        <v>5</v>
      </c>
      <c r="F25" s="159">
        <v>2</v>
      </c>
      <c r="G25" s="159" t="s">
        <v>274</v>
      </c>
      <c r="H25" s="159" t="s">
        <v>10507</v>
      </c>
      <c r="I25" s="159" t="s">
        <v>282</v>
      </c>
      <c r="J25" s="159">
        <v>4</v>
      </c>
      <c r="K25" s="159" t="s">
        <v>282</v>
      </c>
      <c r="L25" s="159" t="s">
        <v>282</v>
      </c>
      <c r="M25" s="159" t="s">
        <v>282</v>
      </c>
      <c r="N25" s="159" t="s">
        <v>282</v>
      </c>
      <c r="O25" s="159" t="s">
        <v>282</v>
      </c>
      <c r="P25" s="159" t="s">
        <v>282</v>
      </c>
      <c r="Q25" s="159" t="s">
        <v>282</v>
      </c>
      <c r="R25" s="159" t="s">
        <v>282</v>
      </c>
      <c r="S25" s="159" t="s">
        <v>299</v>
      </c>
      <c r="T25" s="159">
        <v>21</v>
      </c>
      <c r="U25" s="159">
        <v>29.68</v>
      </c>
      <c r="V25" s="159">
        <v>6.98</v>
      </c>
      <c r="W25" s="159">
        <v>36</v>
      </c>
      <c r="X25" s="66" t="s">
        <v>282</v>
      </c>
      <c r="Y25" s="66" t="s">
        <v>282</v>
      </c>
      <c r="Z25" s="66" t="s">
        <v>282</v>
      </c>
      <c r="AA25" s="66" t="s">
        <v>282</v>
      </c>
      <c r="AB25" s="66" t="s">
        <v>282</v>
      </c>
      <c r="AC25" s="66" t="s">
        <v>282</v>
      </c>
      <c r="AD25" s="159">
        <v>10.65</v>
      </c>
      <c r="AE25" s="159">
        <v>9.48</v>
      </c>
      <c r="AF25" s="159">
        <v>32</v>
      </c>
      <c r="AG25" s="159" t="s">
        <v>282</v>
      </c>
      <c r="AH25" s="159" t="s">
        <v>282</v>
      </c>
      <c r="AI25" s="159" t="s">
        <v>282</v>
      </c>
      <c r="AJ25" s="159" t="s">
        <v>282</v>
      </c>
      <c r="AK25" s="159" t="s">
        <v>282</v>
      </c>
      <c r="AL25" s="159" t="s">
        <v>282</v>
      </c>
      <c r="AM25" s="159">
        <v>36</v>
      </c>
      <c r="AN25" s="159">
        <v>32</v>
      </c>
      <c r="AO25" s="159" t="s">
        <v>263</v>
      </c>
      <c r="AP25" s="159" t="s">
        <v>10507</v>
      </c>
      <c r="AQ25" s="159">
        <v>3</v>
      </c>
      <c r="AR25" s="159">
        <v>5</v>
      </c>
      <c r="AS25" s="159" t="s">
        <v>282</v>
      </c>
      <c r="AT25" s="159" t="s">
        <v>282</v>
      </c>
      <c r="AU25" s="159" t="s">
        <v>282</v>
      </c>
      <c r="AV25" s="159" t="s">
        <v>282</v>
      </c>
      <c r="AW25" s="159" t="s">
        <v>282</v>
      </c>
      <c r="AX25" s="159" t="s">
        <v>282</v>
      </c>
      <c r="AY25" s="159" t="s">
        <v>282</v>
      </c>
      <c r="AZ25" s="159" t="s">
        <v>282</v>
      </c>
      <c r="BA25" s="159" t="s">
        <v>299</v>
      </c>
      <c r="BB25" s="159">
        <v>21</v>
      </c>
      <c r="BC25" s="159">
        <v>29.03</v>
      </c>
      <c r="BD25" s="159">
        <v>8.1</v>
      </c>
      <c r="BE25" s="159">
        <v>37</v>
      </c>
      <c r="BF25" s="66" t="s">
        <v>282</v>
      </c>
      <c r="BG25" s="66" t="s">
        <v>282</v>
      </c>
      <c r="BH25" s="66" t="s">
        <v>282</v>
      </c>
      <c r="BI25" s="66" t="s">
        <v>282</v>
      </c>
      <c r="BJ25" s="66" t="s">
        <v>282</v>
      </c>
      <c r="BK25" s="66" t="s">
        <v>282</v>
      </c>
      <c r="BL25" s="159">
        <v>10.63</v>
      </c>
      <c r="BM25" s="159">
        <v>9.43</v>
      </c>
      <c r="BN25" s="159">
        <v>32</v>
      </c>
      <c r="BO25" s="159" t="s">
        <v>282</v>
      </c>
      <c r="BP25" s="159" t="s">
        <v>282</v>
      </c>
      <c r="BQ25" s="159" t="s">
        <v>282</v>
      </c>
      <c r="BR25" s="159" t="s">
        <v>282</v>
      </c>
      <c r="BS25" s="159" t="s">
        <v>282</v>
      </c>
      <c r="BT25" s="159" t="s">
        <v>282</v>
      </c>
      <c r="BU25" s="159">
        <v>37</v>
      </c>
      <c r="BV25" s="159">
        <v>32</v>
      </c>
      <c r="BW25" s="66" t="s">
        <v>282</v>
      </c>
      <c r="BX25" s="66" t="s">
        <v>282</v>
      </c>
      <c r="BY25" s="66" t="s">
        <v>282</v>
      </c>
      <c r="BZ25" s="66" t="s">
        <v>282</v>
      </c>
      <c r="CA25" s="66" t="s">
        <v>282</v>
      </c>
      <c r="CB25" s="66" t="s">
        <v>282</v>
      </c>
      <c r="CC25" s="66" t="s">
        <v>282</v>
      </c>
      <c r="CD25" s="66" t="s">
        <v>282</v>
      </c>
      <c r="CE25" s="66" t="s">
        <v>282</v>
      </c>
      <c r="CF25" s="66" t="s">
        <v>282</v>
      </c>
      <c r="CG25" s="66" t="s">
        <v>282</v>
      </c>
      <c r="CH25" s="66" t="s">
        <v>282</v>
      </c>
      <c r="CI25" s="66" t="s">
        <v>282</v>
      </c>
      <c r="CJ25" s="66" t="s">
        <v>282</v>
      </c>
      <c r="CK25" s="66" t="s">
        <v>282</v>
      </c>
      <c r="CL25" s="66" t="s">
        <v>282</v>
      </c>
      <c r="CM25" s="159" t="s">
        <v>282</v>
      </c>
      <c r="CN25" s="66" t="s">
        <v>282</v>
      </c>
      <c r="CO25" s="66" t="s">
        <v>282</v>
      </c>
      <c r="CP25" s="159" t="s">
        <v>282</v>
      </c>
      <c r="CQ25" s="66" t="s">
        <v>282</v>
      </c>
      <c r="CR25" s="66" t="s">
        <v>282</v>
      </c>
      <c r="CS25" s="159" t="s">
        <v>282</v>
      </c>
      <c r="CT25" s="66" t="s">
        <v>282</v>
      </c>
      <c r="CU25" s="66" t="s">
        <v>282</v>
      </c>
      <c r="CV25" s="159" t="s">
        <v>282</v>
      </c>
      <c r="CW25" s="66" t="s">
        <v>282</v>
      </c>
      <c r="CX25" s="66" t="s">
        <v>282</v>
      </c>
      <c r="CY25" s="159" t="s">
        <v>282</v>
      </c>
      <c r="CZ25" s="66" t="s">
        <v>282</v>
      </c>
      <c r="DA25" s="66" t="s">
        <v>282</v>
      </c>
      <c r="DB25" s="159" t="s">
        <v>282</v>
      </c>
      <c r="DC25" s="66" t="s">
        <v>282</v>
      </c>
      <c r="DD25" s="66" t="s">
        <v>282</v>
      </c>
      <c r="DE25" s="66" t="s">
        <v>282</v>
      </c>
      <c r="DF25" s="66" t="s">
        <v>282</v>
      </c>
      <c r="DG25" s="66" t="s">
        <v>282</v>
      </c>
      <c r="DH25" s="66" t="s">
        <v>282</v>
      </c>
      <c r="DI25" s="66" t="s">
        <v>282</v>
      </c>
      <c r="DJ25" s="66" t="s">
        <v>282</v>
      </c>
      <c r="DK25" s="66" t="s">
        <v>282</v>
      </c>
      <c r="DL25" s="66" t="s">
        <v>282</v>
      </c>
      <c r="DM25" s="66" t="s">
        <v>282</v>
      </c>
      <c r="DN25" s="66" t="s">
        <v>282</v>
      </c>
      <c r="DO25" s="66" t="s">
        <v>282</v>
      </c>
      <c r="DP25" s="66" t="s">
        <v>282</v>
      </c>
      <c r="DQ25" s="66" t="s">
        <v>282</v>
      </c>
      <c r="DR25" s="66" t="s">
        <v>282</v>
      </c>
      <c r="DS25" s="66" t="s">
        <v>282</v>
      </c>
      <c r="DT25" s="66" t="s">
        <v>282</v>
      </c>
      <c r="DU25" s="159" t="s">
        <v>282</v>
      </c>
      <c r="DV25" s="66" t="s">
        <v>282</v>
      </c>
      <c r="DW25" s="66" t="s">
        <v>282</v>
      </c>
      <c r="DX25" s="159" t="s">
        <v>282</v>
      </c>
      <c r="DY25" s="66" t="s">
        <v>282</v>
      </c>
      <c r="DZ25" s="66" t="s">
        <v>282</v>
      </c>
      <c r="EA25" s="159" t="s">
        <v>282</v>
      </c>
      <c r="EB25" s="66" t="s">
        <v>282</v>
      </c>
      <c r="EC25" s="66" t="s">
        <v>282</v>
      </c>
      <c r="ED25" s="159" t="s">
        <v>282</v>
      </c>
      <c r="EE25" s="66" t="s">
        <v>282</v>
      </c>
      <c r="EF25" s="66" t="s">
        <v>282</v>
      </c>
      <c r="EG25" s="159" t="s">
        <v>282</v>
      </c>
      <c r="EH25" s="66" t="s">
        <v>282</v>
      </c>
      <c r="EI25" s="66" t="s">
        <v>282</v>
      </c>
      <c r="EJ25" s="159" t="s">
        <v>282</v>
      </c>
      <c r="EK25" s="66" t="s">
        <v>282</v>
      </c>
      <c r="EL25" s="66" t="s">
        <v>282</v>
      </c>
      <c r="EM25" s="66" t="s">
        <v>282</v>
      </c>
      <c r="EN25" s="66" t="s">
        <v>282</v>
      </c>
      <c r="EO25" s="66" t="s">
        <v>282</v>
      </c>
      <c r="EP25" s="66" t="s">
        <v>282</v>
      </c>
      <c r="EQ25" s="66" t="s">
        <v>282</v>
      </c>
      <c r="ER25" s="66" t="s">
        <v>282</v>
      </c>
      <c r="ES25" s="66" t="s">
        <v>282</v>
      </c>
      <c r="ET25" s="66" t="s">
        <v>282</v>
      </c>
      <c r="EU25" s="66" t="s">
        <v>282</v>
      </c>
      <c r="EV25" s="66" t="s">
        <v>282</v>
      </c>
      <c r="EW25" s="66" t="s">
        <v>282</v>
      </c>
      <c r="EX25" s="66" t="s">
        <v>282</v>
      </c>
      <c r="EY25" s="66" t="s">
        <v>282</v>
      </c>
      <c r="EZ25" s="66" t="s">
        <v>282</v>
      </c>
      <c r="FA25" s="66" t="s">
        <v>282</v>
      </c>
      <c r="FB25" s="66" t="s">
        <v>282</v>
      </c>
      <c r="FC25" s="159" t="s">
        <v>282</v>
      </c>
      <c r="FD25" s="66" t="s">
        <v>282</v>
      </c>
      <c r="FE25" s="66" t="s">
        <v>282</v>
      </c>
      <c r="FF25" s="159" t="s">
        <v>282</v>
      </c>
      <c r="FG25" s="66" t="s">
        <v>282</v>
      </c>
      <c r="FH25" s="66" t="s">
        <v>282</v>
      </c>
      <c r="FI25" s="159" t="s">
        <v>282</v>
      </c>
      <c r="FJ25" s="66" t="s">
        <v>282</v>
      </c>
      <c r="FK25" s="66" t="s">
        <v>282</v>
      </c>
      <c r="FL25" s="159" t="s">
        <v>282</v>
      </c>
      <c r="FM25" s="66" t="s">
        <v>282</v>
      </c>
      <c r="FN25" s="66" t="s">
        <v>282</v>
      </c>
      <c r="FO25" s="159" t="s">
        <v>282</v>
      </c>
      <c r="FP25" s="66" t="s">
        <v>282</v>
      </c>
      <c r="FQ25" s="66" t="s">
        <v>282</v>
      </c>
      <c r="FR25" s="159" t="s">
        <v>282</v>
      </c>
      <c r="FS25" s="66" t="s">
        <v>282</v>
      </c>
      <c r="FT25" s="66" t="s">
        <v>282</v>
      </c>
    </row>
    <row r="26" spans="1:176" x14ac:dyDescent="0.25">
      <c r="A26" s="66" t="s">
        <v>7870</v>
      </c>
      <c r="B26" s="159" t="s">
        <v>13027</v>
      </c>
      <c r="C26" s="66" t="str">
        <f>IF(ISNUMBER(Severity!H26)=FALSE,Severity!F26,IF(Severity!H26&gt;=0.5,"YES","NO"))</f>
        <v>NO</v>
      </c>
      <c r="D26" s="66" t="str">
        <f>IF(ISNUMBER(Severity!I26)=FALSE,Severity!G26,IF(Severity!I26&gt;0.5,"YES","NO"))</f>
        <v>YES</v>
      </c>
      <c r="E26" s="159">
        <v>8</v>
      </c>
      <c r="F26" s="159">
        <v>2</v>
      </c>
      <c r="G26" s="159" t="s">
        <v>10466</v>
      </c>
      <c r="H26" s="159" t="s">
        <v>183</v>
      </c>
      <c r="I26" s="159" t="s">
        <v>282</v>
      </c>
      <c r="J26" s="159">
        <v>10</v>
      </c>
      <c r="K26" s="159" t="s">
        <v>299</v>
      </c>
      <c r="L26" s="159">
        <v>21</v>
      </c>
      <c r="M26" s="159">
        <v>15</v>
      </c>
      <c r="N26" s="159">
        <v>7</v>
      </c>
      <c r="O26" s="159" t="s">
        <v>282</v>
      </c>
      <c r="P26" s="159" t="s">
        <v>282</v>
      </c>
      <c r="Q26" s="159" t="s">
        <v>282</v>
      </c>
      <c r="R26" s="159" t="s">
        <v>282</v>
      </c>
      <c r="S26" s="159" t="s">
        <v>299</v>
      </c>
      <c r="T26" s="159">
        <v>21</v>
      </c>
      <c r="U26" s="159" t="s">
        <v>282</v>
      </c>
      <c r="V26" s="159" t="s">
        <v>282</v>
      </c>
      <c r="W26" s="159" t="s">
        <v>282</v>
      </c>
      <c r="X26" s="66">
        <v>14.06</v>
      </c>
      <c r="Y26" s="66">
        <v>7.2</v>
      </c>
      <c r="Z26" s="66">
        <v>17</v>
      </c>
      <c r="AA26" s="159" t="s">
        <v>282</v>
      </c>
      <c r="AB26" s="159" t="s">
        <v>282</v>
      </c>
      <c r="AC26" s="159" t="s">
        <v>282</v>
      </c>
      <c r="AD26" s="159">
        <v>4.76</v>
      </c>
      <c r="AE26" s="159">
        <v>3</v>
      </c>
      <c r="AF26" s="159">
        <v>17</v>
      </c>
      <c r="AG26" s="159" t="s">
        <v>282</v>
      </c>
      <c r="AH26" s="159" t="s">
        <v>282</v>
      </c>
      <c r="AI26" s="159" t="s">
        <v>282</v>
      </c>
      <c r="AJ26" s="159" t="s">
        <v>282</v>
      </c>
      <c r="AK26" s="159" t="s">
        <v>282</v>
      </c>
      <c r="AL26" s="159" t="s">
        <v>282</v>
      </c>
      <c r="AM26" s="159">
        <v>27</v>
      </c>
      <c r="AN26" s="159">
        <v>17</v>
      </c>
      <c r="AO26" s="159" t="s">
        <v>863</v>
      </c>
      <c r="AP26" s="159" t="s">
        <v>10507</v>
      </c>
      <c r="AQ26" s="159" t="s">
        <v>282</v>
      </c>
      <c r="AR26" s="159">
        <v>4</v>
      </c>
      <c r="AS26" s="159" t="s">
        <v>299</v>
      </c>
      <c r="AT26" s="159">
        <v>21</v>
      </c>
      <c r="AU26" s="159">
        <v>19</v>
      </c>
      <c r="AV26" s="159">
        <v>7</v>
      </c>
      <c r="AW26" s="159" t="s">
        <v>282</v>
      </c>
      <c r="AX26" s="159" t="s">
        <v>282</v>
      </c>
      <c r="AY26" s="159" t="s">
        <v>282</v>
      </c>
      <c r="AZ26" s="159" t="s">
        <v>282</v>
      </c>
      <c r="BA26" s="159" t="s">
        <v>299</v>
      </c>
      <c r="BB26" s="159">
        <v>21</v>
      </c>
      <c r="BC26" s="159" t="s">
        <v>282</v>
      </c>
      <c r="BD26" s="159" t="s">
        <v>282</v>
      </c>
      <c r="BE26" s="159" t="s">
        <v>282</v>
      </c>
      <c r="BF26" s="66">
        <v>14.71</v>
      </c>
      <c r="BG26" s="66">
        <v>6.91</v>
      </c>
      <c r="BH26" s="66">
        <v>24</v>
      </c>
      <c r="BI26" s="159" t="s">
        <v>282</v>
      </c>
      <c r="BJ26" s="159" t="s">
        <v>282</v>
      </c>
      <c r="BK26" s="159" t="s">
        <v>282</v>
      </c>
      <c r="BL26" s="159">
        <v>6.65</v>
      </c>
      <c r="BM26" s="159">
        <v>3.38</v>
      </c>
      <c r="BN26" s="159">
        <v>24</v>
      </c>
      <c r="BO26" s="159" t="s">
        <v>282</v>
      </c>
      <c r="BP26" s="159" t="s">
        <v>282</v>
      </c>
      <c r="BQ26" s="159" t="s">
        <v>282</v>
      </c>
      <c r="BR26" s="159" t="s">
        <v>282</v>
      </c>
      <c r="BS26" s="159" t="s">
        <v>282</v>
      </c>
      <c r="BT26" s="159" t="s">
        <v>282</v>
      </c>
      <c r="BU26" s="159">
        <v>28</v>
      </c>
      <c r="BV26" s="159">
        <v>24</v>
      </c>
      <c r="BW26" s="66" t="s">
        <v>282</v>
      </c>
      <c r="BX26" s="66" t="s">
        <v>282</v>
      </c>
      <c r="BY26" s="66" t="s">
        <v>282</v>
      </c>
      <c r="BZ26" s="66" t="s">
        <v>282</v>
      </c>
      <c r="CA26" s="66" t="s">
        <v>282</v>
      </c>
      <c r="CB26" s="66" t="s">
        <v>282</v>
      </c>
      <c r="CC26" s="66" t="s">
        <v>282</v>
      </c>
      <c r="CD26" s="66" t="s">
        <v>282</v>
      </c>
      <c r="CE26" s="66" t="s">
        <v>282</v>
      </c>
      <c r="CF26" s="66" t="s">
        <v>282</v>
      </c>
      <c r="CG26" s="66" t="s">
        <v>282</v>
      </c>
      <c r="CH26" s="66" t="s">
        <v>282</v>
      </c>
      <c r="CI26" s="66" t="s">
        <v>282</v>
      </c>
      <c r="CJ26" s="66" t="s">
        <v>282</v>
      </c>
      <c r="CK26" s="66" t="s">
        <v>282</v>
      </c>
      <c r="CL26" s="66" t="s">
        <v>282</v>
      </c>
      <c r="CM26" s="159" t="s">
        <v>282</v>
      </c>
      <c r="CN26" s="66" t="s">
        <v>282</v>
      </c>
      <c r="CO26" s="66" t="s">
        <v>282</v>
      </c>
      <c r="CP26" s="159" t="s">
        <v>282</v>
      </c>
      <c r="CQ26" s="66" t="s">
        <v>282</v>
      </c>
      <c r="CR26" s="66" t="s">
        <v>282</v>
      </c>
      <c r="CS26" s="159" t="s">
        <v>282</v>
      </c>
      <c r="CT26" s="66" t="s">
        <v>282</v>
      </c>
      <c r="CU26" s="66" t="s">
        <v>282</v>
      </c>
      <c r="CV26" s="159" t="s">
        <v>282</v>
      </c>
      <c r="CW26" s="66" t="s">
        <v>282</v>
      </c>
      <c r="CX26" s="66" t="s">
        <v>282</v>
      </c>
      <c r="CY26" s="159" t="s">
        <v>282</v>
      </c>
      <c r="CZ26" s="66" t="s">
        <v>282</v>
      </c>
      <c r="DA26" s="66" t="s">
        <v>282</v>
      </c>
      <c r="DB26" s="159" t="s">
        <v>282</v>
      </c>
      <c r="DC26" s="66" t="s">
        <v>282</v>
      </c>
      <c r="DD26" s="66" t="s">
        <v>282</v>
      </c>
      <c r="DE26" s="66" t="s">
        <v>282</v>
      </c>
      <c r="DF26" s="66" t="s">
        <v>282</v>
      </c>
      <c r="DG26" s="66" t="s">
        <v>282</v>
      </c>
      <c r="DH26" s="66" t="s">
        <v>282</v>
      </c>
      <c r="DI26" s="66" t="s">
        <v>282</v>
      </c>
      <c r="DJ26" s="66" t="s">
        <v>282</v>
      </c>
      <c r="DK26" s="66" t="s">
        <v>282</v>
      </c>
      <c r="DL26" s="66" t="s">
        <v>282</v>
      </c>
      <c r="DM26" s="66" t="s">
        <v>282</v>
      </c>
      <c r="DN26" s="66" t="s">
        <v>282</v>
      </c>
      <c r="DO26" s="66" t="s">
        <v>282</v>
      </c>
      <c r="DP26" s="66" t="s">
        <v>282</v>
      </c>
      <c r="DQ26" s="66" t="s">
        <v>282</v>
      </c>
      <c r="DR26" s="66" t="s">
        <v>282</v>
      </c>
      <c r="DS26" s="66" t="s">
        <v>282</v>
      </c>
      <c r="DT26" s="66" t="s">
        <v>282</v>
      </c>
      <c r="DU26" s="159" t="s">
        <v>282</v>
      </c>
      <c r="DV26" s="66" t="s">
        <v>282</v>
      </c>
      <c r="DW26" s="66" t="s">
        <v>282</v>
      </c>
      <c r="DX26" s="159" t="s">
        <v>282</v>
      </c>
      <c r="DY26" s="66" t="s">
        <v>282</v>
      </c>
      <c r="DZ26" s="66" t="s">
        <v>282</v>
      </c>
      <c r="EA26" s="159" t="s">
        <v>282</v>
      </c>
      <c r="EB26" s="66" t="s">
        <v>282</v>
      </c>
      <c r="EC26" s="66" t="s">
        <v>282</v>
      </c>
      <c r="ED26" s="159" t="s">
        <v>282</v>
      </c>
      <c r="EE26" s="66" t="s">
        <v>282</v>
      </c>
      <c r="EF26" s="66" t="s">
        <v>282</v>
      </c>
      <c r="EG26" s="159" t="s">
        <v>282</v>
      </c>
      <c r="EH26" s="66" t="s">
        <v>282</v>
      </c>
      <c r="EI26" s="66" t="s">
        <v>282</v>
      </c>
      <c r="EJ26" s="159" t="s">
        <v>282</v>
      </c>
      <c r="EK26" s="66" t="s">
        <v>282</v>
      </c>
      <c r="EL26" s="66" t="s">
        <v>282</v>
      </c>
      <c r="EM26" s="66" t="s">
        <v>282</v>
      </c>
      <c r="EN26" s="66" t="s">
        <v>282</v>
      </c>
      <c r="EO26" s="66" t="s">
        <v>282</v>
      </c>
      <c r="EP26" s="66" t="s">
        <v>282</v>
      </c>
      <c r="EQ26" s="66" t="s">
        <v>282</v>
      </c>
      <c r="ER26" s="66" t="s">
        <v>282</v>
      </c>
      <c r="ES26" s="66" t="s">
        <v>282</v>
      </c>
      <c r="ET26" s="66" t="s">
        <v>282</v>
      </c>
      <c r="EU26" s="66" t="s">
        <v>282</v>
      </c>
      <c r="EV26" s="66" t="s">
        <v>282</v>
      </c>
      <c r="EW26" s="66" t="s">
        <v>282</v>
      </c>
      <c r="EX26" s="66" t="s">
        <v>282</v>
      </c>
      <c r="EY26" s="66" t="s">
        <v>282</v>
      </c>
      <c r="EZ26" s="66" t="s">
        <v>282</v>
      </c>
      <c r="FA26" s="66" t="s">
        <v>282</v>
      </c>
      <c r="FB26" s="66" t="s">
        <v>282</v>
      </c>
      <c r="FC26" s="159" t="s">
        <v>282</v>
      </c>
      <c r="FD26" s="66" t="s">
        <v>282</v>
      </c>
      <c r="FE26" s="66" t="s">
        <v>282</v>
      </c>
      <c r="FF26" s="159" t="s">
        <v>282</v>
      </c>
      <c r="FG26" s="66" t="s">
        <v>282</v>
      </c>
      <c r="FH26" s="66" t="s">
        <v>282</v>
      </c>
      <c r="FI26" s="159" t="s">
        <v>282</v>
      </c>
      <c r="FJ26" s="66" t="s">
        <v>282</v>
      </c>
      <c r="FK26" s="66" t="s">
        <v>282</v>
      </c>
      <c r="FL26" s="159" t="s">
        <v>282</v>
      </c>
      <c r="FM26" s="66" t="s">
        <v>282</v>
      </c>
      <c r="FN26" s="66" t="s">
        <v>282</v>
      </c>
      <c r="FO26" s="159" t="s">
        <v>282</v>
      </c>
      <c r="FP26" s="66" t="s">
        <v>282</v>
      </c>
      <c r="FQ26" s="66" t="s">
        <v>282</v>
      </c>
      <c r="FR26" s="159" t="s">
        <v>282</v>
      </c>
      <c r="FS26" s="66" t="s">
        <v>282</v>
      </c>
      <c r="FT26" s="66" t="s">
        <v>282</v>
      </c>
    </row>
    <row r="27" spans="1:176" x14ac:dyDescent="0.25">
      <c r="A27" s="212" t="s">
        <v>1317</v>
      </c>
      <c r="B27" s="212" t="s">
        <v>13318</v>
      </c>
      <c r="C27" s="66" t="str">
        <f>IF(ISNUMBER(Severity!H27)=FALSE,Severity!F27,IF(Severity!H27&gt;=0.5,"YES","NO"))</f>
        <v>YES</v>
      </c>
      <c r="D27" s="66" t="str">
        <f>IF(ISNUMBER(Severity!I27)=FALSE,Severity!G27,IF(Severity!I27&gt;0.5,"YES","NO"))</f>
        <v>NO</v>
      </c>
      <c r="E27" s="159">
        <v>12</v>
      </c>
      <c r="F27" s="159">
        <v>2</v>
      </c>
      <c r="G27" s="159" t="s">
        <v>258</v>
      </c>
      <c r="H27" s="159" t="s">
        <v>10507</v>
      </c>
      <c r="I27" s="159">
        <v>3</v>
      </c>
      <c r="J27" s="159">
        <v>10</v>
      </c>
      <c r="K27" s="159" t="s">
        <v>299</v>
      </c>
      <c r="L27" s="159">
        <v>21</v>
      </c>
      <c r="M27" s="159">
        <v>15</v>
      </c>
      <c r="N27" s="159">
        <v>8</v>
      </c>
      <c r="O27" s="159" t="s">
        <v>299</v>
      </c>
      <c r="P27" s="159">
        <v>21</v>
      </c>
      <c r="Q27" s="159">
        <v>26</v>
      </c>
      <c r="R27" s="159">
        <v>50</v>
      </c>
      <c r="S27" s="159" t="s">
        <v>299</v>
      </c>
      <c r="T27" s="159">
        <v>21</v>
      </c>
      <c r="U27" s="159">
        <v>27.9</v>
      </c>
      <c r="V27" s="159">
        <v>5.2</v>
      </c>
      <c r="W27" s="159">
        <v>40</v>
      </c>
      <c r="X27" s="66" t="s">
        <v>282</v>
      </c>
      <c r="Y27" s="66" t="s">
        <v>282</v>
      </c>
      <c r="Z27" s="66" t="s">
        <v>282</v>
      </c>
      <c r="AA27" s="66" t="s">
        <v>282</v>
      </c>
      <c r="AB27" s="66" t="s">
        <v>282</v>
      </c>
      <c r="AC27" s="66" t="s">
        <v>282</v>
      </c>
      <c r="AD27" s="66" t="s">
        <v>282</v>
      </c>
      <c r="AE27" s="66" t="s">
        <v>282</v>
      </c>
      <c r="AF27" s="66" t="s">
        <v>282</v>
      </c>
      <c r="AG27" s="66" t="s">
        <v>282</v>
      </c>
      <c r="AH27" s="66" t="s">
        <v>282</v>
      </c>
      <c r="AI27" s="66" t="s">
        <v>282</v>
      </c>
      <c r="AJ27" s="66" t="s">
        <v>282</v>
      </c>
      <c r="AK27" s="66" t="s">
        <v>282</v>
      </c>
      <c r="AL27" s="66" t="s">
        <v>282</v>
      </c>
      <c r="AM27" s="159">
        <v>40</v>
      </c>
      <c r="AN27" s="159">
        <v>30</v>
      </c>
      <c r="AO27" s="159" t="s">
        <v>246</v>
      </c>
      <c r="AP27" s="159" t="s">
        <v>10507</v>
      </c>
      <c r="AQ27" s="159">
        <v>1</v>
      </c>
      <c r="AR27" s="159">
        <v>9</v>
      </c>
      <c r="AS27" s="159" t="s">
        <v>299</v>
      </c>
      <c r="AT27" s="159">
        <v>21</v>
      </c>
      <c r="AU27" s="159">
        <v>16</v>
      </c>
      <c r="AV27" s="159">
        <v>8</v>
      </c>
      <c r="AW27" s="159" t="s">
        <v>299</v>
      </c>
      <c r="AX27" s="159">
        <v>21</v>
      </c>
      <c r="AY27" s="159">
        <v>28</v>
      </c>
      <c r="AZ27" s="159">
        <v>50</v>
      </c>
      <c r="BA27" s="159" t="s">
        <v>299</v>
      </c>
      <c r="BB27" s="159">
        <v>21</v>
      </c>
      <c r="BC27" s="159">
        <v>26.9</v>
      </c>
      <c r="BD27" s="159">
        <v>3.9</v>
      </c>
      <c r="BE27" s="159">
        <v>47</v>
      </c>
      <c r="BF27" s="66" t="s">
        <v>282</v>
      </c>
      <c r="BG27" s="66" t="s">
        <v>282</v>
      </c>
      <c r="BH27" s="66" t="s">
        <v>282</v>
      </c>
      <c r="BI27" s="66" t="s">
        <v>282</v>
      </c>
      <c r="BJ27" s="66" t="s">
        <v>282</v>
      </c>
      <c r="BK27" s="66" t="s">
        <v>282</v>
      </c>
      <c r="BL27" s="66" t="s">
        <v>282</v>
      </c>
      <c r="BM27" s="66" t="s">
        <v>282</v>
      </c>
      <c r="BN27" s="66" t="s">
        <v>282</v>
      </c>
      <c r="BO27" s="66" t="s">
        <v>282</v>
      </c>
      <c r="BP27" s="66" t="s">
        <v>282</v>
      </c>
      <c r="BQ27" s="66" t="s">
        <v>282</v>
      </c>
      <c r="BR27" s="66" t="s">
        <v>282</v>
      </c>
      <c r="BS27" s="66" t="s">
        <v>282</v>
      </c>
      <c r="BT27" s="66" t="s">
        <v>282</v>
      </c>
      <c r="BU27" s="159">
        <v>47</v>
      </c>
      <c r="BV27" s="159">
        <v>38</v>
      </c>
      <c r="BW27" s="66" t="s">
        <v>282</v>
      </c>
      <c r="BX27" s="66" t="s">
        <v>282</v>
      </c>
      <c r="BY27" s="66" t="s">
        <v>282</v>
      </c>
      <c r="BZ27" s="66" t="s">
        <v>282</v>
      </c>
      <c r="CA27" s="66" t="s">
        <v>282</v>
      </c>
      <c r="CB27" s="66" t="s">
        <v>282</v>
      </c>
      <c r="CC27" s="66" t="s">
        <v>282</v>
      </c>
      <c r="CD27" s="66" t="s">
        <v>282</v>
      </c>
      <c r="CE27" s="66" t="s">
        <v>282</v>
      </c>
      <c r="CF27" s="66" t="s">
        <v>282</v>
      </c>
      <c r="CG27" s="66" t="s">
        <v>282</v>
      </c>
      <c r="CH27" s="66" t="s">
        <v>282</v>
      </c>
      <c r="CI27" s="66" t="s">
        <v>282</v>
      </c>
      <c r="CJ27" s="66" t="s">
        <v>282</v>
      </c>
      <c r="CK27" s="66" t="s">
        <v>282</v>
      </c>
      <c r="CL27" s="66" t="s">
        <v>282</v>
      </c>
      <c r="CM27" s="159" t="s">
        <v>282</v>
      </c>
      <c r="CN27" s="66" t="s">
        <v>282</v>
      </c>
      <c r="CO27" s="66" t="s">
        <v>282</v>
      </c>
      <c r="CP27" s="159" t="s">
        <v>282</v>
      </c>
      <c r="CQ27" s="66" t="s">
        <v>282</v>
      </c>
      <c r="CR27" s="66" t="s">
        <v>282</v>
      </c>
      <c r="CS27" s="159" t="s">
        <v>282</v>
      </c>
      <c r="CT27" s="66" t="s">
        <v>282</v>
      </c>
      <c r="CU27" s="66" t="s">
        <v>282</v>
      </c>
      <c r="CV27" s="159" t="s">
        <v>282</v>
      </c>
      <c r="CW27" s="66" t="s">
        <v>282</v>
      </c>
      <c r="CX27" s="66" t="s">
        <v>282</v>
      </c>
      <c r="CY27" s="159" t="s">
        <v>282</v>
      </c>
      <c r="CZ27" s="66" t="s">
        <v>282</v>
      </c>
      <c r="DA27" s="66" t="s">
        <v>282</v>
      </c>
      <c r="DB27" s="159" t="s">
        <v>282</v>
      </c>
      <c r="DC27" s="66" t="s">
        <v>282</v>
      </c>
      <c r="DD27" s="66" t="s">
        <v>282</v>
      </c>
      <c r="DE27" s="66" t="s">
        <v>282</v>
      </c>
      <c r="DF27" s="66" t="s">
        <v>282</v>
      </c>
      <c r="DG27" s="66" t="s">
        <v>282</v>
      </c>
      <c r="DH27" s="66" t="s">
        <v>282</v>
      </c>
      <c r="DI27" s="66" t="s">
        <v>282</v>
      </c>
      <c r="DJ27" s="66" t="s">
        <v>282</v>
      </c>
      <c r="DK27" s="66" t="s">
        <v>282</v>
      </c>
      <c r="DL27" s="66" t="s">
        <v>282</v>
      </c>
      <c r="DM27" s="66" t="s">
        <v>282</v>
      </c>
      <c r="DN27" s="66" t="s">
        <v>282</v>
      </c>
      <c r="DO27" s="66" t="s">
        <v>282</v>
      </c>
      <c r="DP27" s="66" t="s">
        <v>282</v>
      </c>
      <c r="DQ27" s="66" t="s">
        <v>282</v>
      </c>
      <c r="DR27" s="66" t="s">
        <v>282</v>
      </c>
      <c r="DS27" s="66" t="s">
        <v>282</v>
      </c>
      <c r="DT27" s="66" t="s">
        <v>282</v>
      </c>
      <c r="DU27" s="159" t="s">
        <v>282</v>
      </c>
      <c r="DV27" s="66" t="s">
        <v>282</v>
      </c>
      <c r="DW27" s="66" t="s">
        <v>282</v>
      </c>
      <c r="DX27" s="159" t="s">
        <v>282</v>
      </c>
      <c r="DY27" s="66" t="s">
        <v>282</v>
      </c>
      <c r="DZ27" s="66" t="s">
        <v>282</v>
      </c>
      <c r="EA27" s="159" t="s">
        <v>282</v>
      </c>
      <c r="EB27" s="66" t="s">
        <v>282</v>
      </c>
      <c r="EC27" s="66" t="s">
        <v>282</v>
      </c>
      <c r="ED27" s="159" t="s">
        <v>282</v>
      </c>
      <c r="EE27" s="66" t="s">
        <v>282</v>
      </c>
      <c r="EF27" s="66" t="s">
        <v>282</v>
      </c>
      <c r="EG27" s="159" t="s">
        <v>282</v>
      </c>
      <c r="EH27" s="66" t="s">
        <v>282</v>
      </c>
      <c r="EI27" s="66" t="s">
        <v>282</v>
      </c>
      <c r="EJ27" s="159" t="s">
        <v>282</v>
      </c>
      <c r="EK27" s="66" t="s">
        <v>282</v>
      </c>
      <c r="EL27" s="66" t="s">
        <v>282</v>
      </c>
      <c r="EM27" s="66" t="s">
        <v>282</v>
      </c>
      <c r="EN27" s="66" t="s">
        <v>282</v>
      </c>
      <c r="EO27" s="66" t="s">
        <v>282</v>
      </c>
      <c r="EP27" s="66" t="s">
        <v>282</v>
      </c>
      <c r="EQ27" s="66" t="s">
        <v>282</v>
      </c>
      <c r="ER27" s="66" t="s">
        <v>282</v>
      </c>
      <c r="ES27" s="66" t="s">
        <v>282</v>
      </c>
      <c r="ET27" s="66" t="s">
        <v>282</v>
      </c>
      <c r="EU27" s="66" t="s">
        <v>282</v>
      </c>
      <c r="EV27" s="66" t="s">
        <v>282</v>
      </c>
      <c r="EW27" s="66" t="s">
        <v>282</v>
      </c>
      <c r="EX27" s="66" t="s">
        <v>282</v>
      </c>
      <c r="EY27" s="66" t="s">
        <v>282</v>
      </c>
      <c r="EZ27" s="66" t="s">
        <v>282</v>
      </c>
      <c r="FA27" s="66" t="s">
        <v>282</v>
      </c>
      <c r="FB27" s="66" t="s">
        <v>282</v>
      </c>
      <c r="FC27" s="159" t="s">
        <v>282</v>
      </c>
      <c r="FD27" s="66" t="s">
        <v>282</v>
      </c>
      <c r="FE27" s="66" t="s">
        <v>282</v>
      </c>
      <c r="FF27" s="159" t="s">
        <v>282</v>
      </c>
      <c r="FG27" s="66" t="s">
        <v>282</v>
      </c>
      <c r="FH27" s="66" t="s">
        <v>282</v>
      </c>
      <c r="FI27" s="159" t="s">
        <v>282</v>
      </c>
      <c r="FJ27" s="66" t="s">
        <v>282</v>
      </c>
      <c r="FK27" s="66" t="s">
        <v>282</v>
      </c>
      <c r="FL27" s="159" t="s">
        <v>282</v>
      </c>
      <c r="FM27" s="66" t="s">
        <v>282</v>
      </c>
      <c r="FN27" s="66" t="s">
        <v>282</v>
      </c>
      <c r="FO27" s="159" t="s">
        <v>282</v>
      </c>
      <c r="FP27" s="66" t="s">
        <v>282</v>
      </c>
      <c r="FQ27" s="66" t="s">
        <v>282</v>
      </c>
      <c r="FR27" s="159" t="s">
        <v>282</v>
      </c>
      <c r="FS27" s="66" t="s">
        <v>282</v>
      </c>
      <c r="FT27" s="66" t="s">
        <v>282</v>
      </c>
    </row>
    <row r="28" spans="1:176" x14ac:dyDescent="0.25">
      <c r="A28" s="66" t="s">
        <v>509</v>
      </c>
      <c r="B28" s="66" t="s">
        <v>10639</v>
      </c>
      <c r="C28" s="66" t="str">
        <f>IF(ISNUMBER(Severity!H28)=FALSE,Severity!F28,IF(Severity!H28&gt;=0.5,"YES","NO"))</f>
        <v>YES</v>
      </c>
      <c r="D28" s="66" t="str">
        <f>IF(ISNUMBER(Severity!I28)=FALSE,Severity!G28,IF(Severity!I28&gt;0.5,"YES","NO"))</f>
        <v>NO</v>
      </c>
      <c r="E28" s="66">
        <v>6</v>
      </c>
      <c r="F28" s="66">
        <v>2</v>
      </c>
      <c r="G28" s="66" t="s">
        <v>266</v>
      </c>
      <c r="H28" s="66" t="s">
        <v>10507</v>
      </c>
      <c r="I28" s="66">
        <v>1</v>
      </c>
      <c r="J28" s="66">
        <v>2</v>
      </c>
      <c r="K28" s="66" t="s">
        <v>299</v>
      </c>
      <c r="L28" s="66">
        <v>17</v>
      </c>
      <c r="M28" s="66">
        <v>7</v>
      </c>
      <c r="N28" s="66">
        <v>7</v>
      </c>
      <c r="O28" s="66" t="s">
        <v>299</v>
      </c>
      <c r="P28" s="66">
        <v>17</v>
      </c>
      <c r="Q28" s="66">
        <v>12</v>
      </c>
      <c r="R28" s="66">
        <v>50</v>
      </c>
      <c r="S28" s="66" t="s">
        <v>299</v>
      </c>
      <c r="T28" s="66">
        <v>17</v>
      </c>
      <c r="U28" s="66" t="s">
        <v>282</v>
      </c>
      <c r="V28" s="66" t="s">
        <v>282</v>
      </c>
      <c r="W28" s="159" t="s">
        <v>282</v>
      </c>
      <c r="X28" s="66">
        <v>25.8</v>
      </c>
      <c r="Y28" s="66">
        <v>4</v>
      </c>
      <c r="Z28" s="66">
        <v>16</v>
      </c>
      <c r="AA28" s="66" t="s">
        <v>282</v>
      </c>
      <c r="AB28" s="66" t="s">
        <v>282</v>
      </c>
      <c r="AC28" s="66" t="s">
        <v>282</v>
      </c>
      <c r="AD28" s="66" t="s">
        <v>282</v>
      </c>
      <c r="AE28" s="66" t="s">
        <v>282</v>
      </c>
      <c r="AF28" s="66" t="s">
        <v>282</v>
      </c>
      <c r="AG28" s="66" t="s">
        <v>282</v>
      </c>
      <c r="AH28" s="66" t="s">
        <v>282</v>
      </c>
      <c r="AI28" s="159" t="s">
        <v>282</v>
      </c>
      <c r="AJ28" s="66" t="s">
        <v>282</v>
      </c>
      <c r="AK28" s="66" t="s">
        <v>282</v>
      </c>
      <c r="AL28" s="159" t="s">
        <v>282</v>
      </c>
      <c r="AM28" s="66">
        <v>18</v>
      </c>
      <c r="AN28" s="66">
        <v>16</v>
      </c>
      <c r="AO28" s="66" t="s">
        <v>246</v>
      </c>
      <c r="AP28" s="66" t="s">
        <v>10507</v>
      </c>
      <c r="AQ28" s="66">
        <v>2</v>
      </c>
      <c r="AR28" s="66">
        <v>3</v>
      </c>
      <c r="AS28" s="66" t="s">
        <v>299</v>
      </c>
      <c r="AT28" s="66">
        <v>17</v>
      </c>
      <c r="AU28" s="66">
        <v>4</v>
      </c>
      <c r="AV28" s="66">
        <v>7</v>
      </c>
      <c r="AW28" s="66" t="s">
        <v>299</v>
      </c>
      <c r="AX28" s="66">
        <v>17</v>
      </c>
      <c r="AY28" s="66">
        <v>8</v>
      </c>
      <c r="AZ28" s="66">
        <v>50</v>
      </c>
      <c r="BA28" s="66" t="s">
        <v>299</v>
      </c>
      <c r="BB28" s="66">
        <v>17</v>
      </c>
      <c r="BC28" s="66" t="s">
        <v>282</v>
      </c>
      <c r="BD28" s="66" t="s">
        <v>282</v>
      </c>
      <c r="BE28" s="159" t="s">
        <v>282</v>
      </c>
      <c r="BF28" s="66">
        <v>24.8</v>
      </c>
      <c r="BG28" s="66">
        <v>3.6</v>
      </c>
      <c r="BH28" s="66">
        <v>15</v>
      </c>
      <c r="BI28" s="66" t="s">
        <v>282</v>
      </c>
      <c r="BJ28" s="66" t="s">
        <v>282</v>
      </c>
      <c r="BK28" s="66" t="s">
        <v>282</v>
      </c>
      <c r="BL28" s="66" t="s">
        <v>282</v>
      </c>
      <c r="BM28" s="66" t="s">
        <v>282</v>
      </c>
      <c r="BN28" s="159" t="s">
        <v>282</v>
      </c>
      <c r="BO28" s="66" t="s">
        <v>282</v>
      </c>
      <c r="BP28" s="66" t="s">
        <v>282</v>
      </c>
      <c r="BQ28" s="159" t="s">
        <v>282</v>
      </c>
      <c r="BR28" s="66" t="s">
        <v>282</v>
      </c>
      <c r="BS28" s="66" t="s">
        <v>282</v>
      </c>
      <c r="BT28" s="159" t="s">
        <v>282</v>
      </c>
      <c r="BU28" s="66">
        <v>18</v>
      </c>
      <c r="BV28" s="66">
        <v>15</v>
      </c>
      <c r="BW28" s="66" t="s">
        <v>282</v>
      </c>
      <c r="BX28" s="66" t="s">
        <v>282</v>
      </c>
      <c r="BY28" s="66" t="s">
        <v>282</v>
      </c>
      <c r="BZ28" s="66" t="s">
        <v>282</v>
      </c>
      <c r="CA28" s="66" t="s">
        <v>282</v>
      </c>
      <c r="CB28" s="66" t="s">
        <v>282</v>
      </c>
      <c r="CC28" s="66" t="s">
        <v>282</v>
      </c>
      <c r="CD28" s="66" t="s">
        <v>282</v>
      </c>
      <c r="CE28" s="66" t="s">
        <v>282</v>
      </c>
      <c r="CF28" s="66" t="s">
        <v>282</v>
      </c>
      <c r="CG28" s="66" t="s">
        <v>282</v>
      </c>
      <c r="CH28" s="66" t="s">
        <v>282</v>
      </c>
      <c r="CI28" s="66" t="s">
        <v>282</v>
      </c>
      <c r="CJ28" s="66" t="s">
        <v>282</v>
      </c>
      <c r="CK28" s="66" t="s">
        <v>282</v>
      </c>
      <c r="CL28" s="66" t="s">
        <v>282</v>
      </c>
      <c r="CM28" s="66" t="s">
        <v>282</v>
      </c>
      <c r="CN28" s="66" t="s">
        <v>282</v>
      </c>
      <c r="CO28" s="66" t="s">
        <v>282</v>
      </c>
      <c r="CP28" s="66" t="s">
        <v>282</v>
      </c>
      <c r="CQ28" s="66" t="s">
        <v>282</v>
      </c>
      <c r="CR28" s="66" t="s">
        <v>282</v>
      </c>
      <c r="CS28" s="66" t="s">
        <v>282</v>
      </c>
      <c r="CT28" s="66" t="s">
        <v>282</v>
      </c>
      <c r="CU28" s="66" t="s">
        <v>282</v>
      </c>
      <c r="CV28" s="66" t="s">
        <v>282</v>
      </c>
      <c r="CW28" s="66" t="s">
        <v>282</v>
      </c>
      <c r="CX28" s="66" t="s">
        <v>282</v>
      </c>
      <c r="CY28" s="66" t="s">
        <v>282</v>
      </c>
      <c r="CZ28" s="66" t="s">
        <v>282</v>
      </c>
      <c r="DA28" s="66" t="s">
        <v>282</v>
      </c>
      <c r="DB28" s="66" t="s">
        <v>282</v>
      </c>
      <c r="DC28" s="66" t="s">
        <v>282</v>
      </c>
      <c r="DD28" s="66" t="s">
        <v>282</v>
      </c>
      <c r="DE28" s="66" t="s">
        <v>282</v>
      </c>
      <c r="DF28" s="66" t="s">
        <v>282</v>
      </c>
      <c r="DG28" s="66" t="s">
        <v>282</v>
      </c>
      <c r="DH28" s="66" t="s">
        <v>282</v>
      </c>
      <c r="DI28" s="66" t="s">
        <v>282</v>
      </c>
      <c r="DJ28" s="66" t="s">
        <v>282</v>
      </c>
      <c r="DK28" s="66" t="s">
        <v>282</v>
      </c>
      <c r="DL28" s="66" t="s">
        <v>282</v>
      </c>
      <c r="DM28" s="66" t="s">
        <v>282</v>
      </c>
      <c r="DN28" s="66" t="s">
        <v>282</v>
      </c>
      <c r="DO28" s="66" t="s">
        <v>282</v>
      </c>
      <c r="DP28" s="66" t="s">
        <v>282</v>
      </c>
      <c r="DQ28" s="66" t="s">
        <v>282</v>
      </c>
      <c r="DR28" s="66" t="s">
        <v>282</v>
      </c>
      <c r="DS28" s="66" t="s">
        <v>282</v>
      </c>
      <c r="DT28" s="66" t="s">
        <v>282</v>
      </c>
      <c r="DU28" s="66" t="s">
        <v>282</v>
      </c>
      <c r="DV28" s="66" t="s">
        <v>282</v>
      </c>
      <c r="DW28" s="66" t="s">
        <v>282</v>
      </c>
      <c r="DX28" s="66" t="s">
        <v>282</v>
      </c>
      <c r="DY28" s="66" t="s">
        <v>282</v>
      </c>
      <c r="DZ28" s="66" t="s">
        <v>282</v>
      </c>
      <c r="EA28" s="66" t="s">
        <v>282</v>
      </c>
      <c r="EB28" s="66" t="s">
        <v>282</v>
      </c>
      <c r="EC28" s="66" t="s">
        <v>282</v>
      </c>
      <c r="ED28" s="66" t="s">
        <v>282</v>
      </c>
      <c r="EE28" s="66" t="s">
        <v>282</v>
      </c>
      <c r="EF28" s="66" t="s">
        <v>282</v>
      </c>
      <c r="EG28" s="66" t="s">
        <v>282</v>
      </c>
      <c r="EH28" s="66" t="s">
        <v>282</v>
      </c>
      <c r="EI28" s="66" t="s">
        <v>282</v>
      </c>
      <c r="EJ28" s="66" t="s">
        <v>282</v>
      </c>
      <c r="EK28" s="66" t="s">
        <v>282</v>
      </c>
      <c r="EL28" s="66" t="s">
        <v>282</v>
      </c>
      <c r="EM28" s="66" t="s">
        <v>282</v>
      </c>
      <c r="EN28" s="66" t="s">
        <v>282</v>
      </c>
      <c r="EO28" s="66" t="s">
        <v>282</v>
      </c>
      <c r="EP28" s="66" t="s">
        <v>282</v>
      </c>
      <c r="EQ28" s="66" t="s">
        <v>282</v>
      </c>
      <c r="ER28" s="66" t="s">
        <v>282</v>
      </c>
      <c r="ES28" s="66" t="s">
        <v>282</v>
      </c>
      <c r="ET28" s="66" t="s">
        <v>282</v>
      </c>
      <c r="EU28" s="66" t="s">
        <v>282</v>
      </c>
      <c r="EV28" s="66" t="s">
        <v>282</v>
      </c>
      <c r="EW28" s="66" t="s">
        <v>282</v>
      </c>
      <c r="EX28" s="66" t="s">
        <v>282</v>
      </c>
      <c r="EY28" s="66" t="s">
        <v>282</v>
      </c>
      <c r="EZ28" s="66" t="s">
        <v>282</v>
      </c>
      <c r="FA28" s="66" t="s">
        <v>282</v>
      </c>
      <c r="FB28" s="66" t="s">
        <v>282</v>
      </c>
      <c r="FC28" s="66" t="s">
        <v>282</v>
      </c>
      <c r="FD28" s="66" t="s">
        <v>282</v>
      </c>
      <c r="FE28" s="66" t="s">
        <v>282</v>
      </c>
      <c r="FF28" s="66" t="s">
        <v>282</v>
      </c>
      <c r="FG28" s="66" t="s">
        <v>282</v>
      </c>
      <c r="FH28" s="66" t="s">
        <v>282</v>
      </c>
      <c r="FI28" s="66" t="s">
        <v>282</v>
      </c>
      <c r="FJ28" s="66" t="s">
        <v>282</v>
      </c>
      <c r="FK28" s="66" t="s">
        <v>282</v>
      </c>
      <c r="FL28" s="66" t="s">
        <v>282</v>
      </c>
      <c r="FM28" s="66" t="s">
        <v>282</v>
      </c>
      <c r="FN28" s="66" t="s">
        <v>282</v>
      </c>
      <c r="FO28" s="66" t="s">
        <v>282</v>
      </c>
      <c r="FP28" s="66" t="s">
        <v>282</v>
      </c>
      <c r="FQ28" s="66" t="s">
        <v>282</v>
      </c>
      <c r="FR28" s="66" t="s">
        <v>282</v>
      </c>
      <c r="FS28" s="66" t="s">
        <v>282</v>
      </c>
      <c r="FT28" s="66" t="s">
        <v>282</v>
      </c>
    </row>
    <row r="29" spans="1:176" x14ac:dyDescent="0.25">
      <c r="A29" s="161" t="s">
        <v>778</v>
      </c>
      <c r="B29" s="66" t="s">
        <v>18070</v>
      </c>
      <c r="C29" s="66" t="str">
        <f>IF(ISNUMBER(Severity!H29)=FALSE,Severity!F29,IF(Severity!H29&gt;=0.5,"YES","NO"))</f>
        <v>YES</v>
      </c>
      <c r="D29" s="66" t="str">
        <f>IF(ISNUMBER(Severity!I29)=FALSE,Severity!G29,IF(Severity!I29&gt;0.5,"YES","NO"))</f>
        <v>NO</v>
      </c>
      <c r="E29" s="66">
        <v>4</v>
      </c>
      <c r="F29" s="66">
        <v>2</v>
      </c>
      <c r="G29" s="66" t="s">
        <v>263</v>
      </c>
      <c r="H29" s="66" t="s">
        <v>10507</v>
      </c>
      <c r="I29" s="66">
        <v>11</v>
      </c>
      <c r="J29" s="66">
        <v>13</v>
      </c>
      <c r="K29" s="66" t="s">
        <v>282</v>
      </c>
      <c r="L29" s="66" t="s">
        <v>282</v>
      </c>
      <c r="M29" s="159" t="s">
        <v>282</v>
      </c>
      <c r="N29" s="159" t="s">
        <v>282</v>
      </c>
      <c r="O29" s="66" t="s">
        <v>299</v>
      </c>
      <c r="P29" s="66">
        <v>21</v>
      </c>
      <c r="Q29" s="66">
        <v>31</v>
      </c>
      <c r="R29" s="66">
        <v>50</v>
      </c>
      <c r="S29" s="66" t="s">
        <v>299</v>
      </c>
      <c r="T29" s="66">
        <v>21</v>
      </c>
      <c r="U29" s="66">
        <v>24.5</v>
      </c>
      <c r="V29" s="66">
        <v>4.2</v>
      </c>
      <c r="W29" s="159">
        <v>55</v>
      </c>
      <c r="X29" s="66" t="s">
        <v>282</v>
      </c>
      <c r="Y29" s="66" t="s">
        <v>282</v>
      </c>
      <c r="Z29" s="66" t="s">
        <v>282</v>
      </c>
      <c r="AA29" s="66">
        <v>12.1</v>
      </c>
      <c r="AB29" s="66">
        <v>8.59</v>
      </c>
      <c r="AC29" s="66">
        <v>55</v>
      </c>
      <c r="AD29" s="66" t="s">
        <v>282</v>
      </c>
      <c r="AE29" s="66" t="s">
        <v>282</v>
      </c>
      <c r="AF29" s="66" t="s">
        <v>282</v>
      </c>
      <c r="AG29" s="66" t="s">
        <v>282</v>
      </c>
      <c r="AH29" s="66" t="s">
        <v>282</v>
      </c>
      <c r="AI29" s="159" t="s">
        <v>282</v>
      </c>
      <c r="AJ29" s="66" t="s">
        <v>282</v>
      </c>
      <c r="AK29" s="66" t="s">
        <v>282</v>
      </c>
      <c r="AL29" s="159" t="s">
        <v>282</v>
      </c>
      <c r="AM29" s="66">
        <v>55</v>
      </c>
      <c r="AN29" s="66">
        <v>42</v>
      </c>
      <c r="AO29" s="66" t="s">
        <v>790</v>
      </c>
      <c r="AP29" s="66" t="s">
        <v>10507</v>
      </c>
      <c r="AQ29" s="66">
        <v>3</v>
      </c>
      <c r="AR29" s="66">
        <v>21</v>
      </c>
      <c r="AS29" s="159" t="s">
        <v>282</v>
      </c>
      <c r="AT29" s="66" t="s">
        <v>282</v>
      </c>
      <c r="AU29" s="159" t="s">
        <v>282</v>
      </c>
      <c r="AV29" s="159" t="s">
        <v>282</v>
      </c>
      <c r="AW29" s="66" t="s">
        <v>299</v>
      </c>
      <c r="AX29" s="159">
        <v>21</v>
      </c>
      <c r="AY29" s="66">
        <v>15</v>
      </c>
      <c r="AZ29" s="159">
        <v>50</v>
      </c>
      <c r="BA29" s="66" t="s">
        <v>299</v>
      </c>
      <c r="BB29" s="66">
        <v>21</v>
      </c>
      <c r="BC29" s="66">
        <v>23.4</v>
      </c>
      <c r="BD29" s="66">
        <v>4.9000000000000004</v>
      </c>
      <c r="BE29" s="159">
        <v>54</v>
      </c>
      <c r="BF29" s="66" t="s">
        <v>282</v>
      </c>
      <c r="BG29" s="66" t="s">
        <v>282</v>
      </c>
      <c r="BH29" s="66" t="s">
        <v>282</v>
      </c>
      <c r="BI29" s="159">
        <v>17.7</v>
      </c>
      <c r="BJ29" s="159">
        <v>8.59</v>
      </c>
      <c r="BK29" s="159">
        <v>54</v>
      </c>
      <c r="BL29" s="66" t="s">
        <v>282</v>
      </c>
      <c r="BM29" s="159" t="s">
        <v>282</v>
      </c>
      <c r="BN29" s="159" t="s">
        <v>282</v>
      </c>
      <c r="BO29" s="159" t="s">
        <v>282</v>
      </c>
      <c r="BP29" s="159" t="s">
        <v>282</v>
      </c>
      <c r="BQ29" s="159" t="s">
        <v>282</v>
      </c>
      <c r="BR29" s="159" t="s">
        <v>282</v>
      </c>
      <c r="BS29" s="159" t="s">
        <v>282</v>
      </c>
      <c r="BT29" s="159" t="s">
        <v>282</v>
      </c>
      <c r="BU29" s="66">
        <v>54</v>
      </c>
      <c r="BV29" s="66">
        <v>33</v>
      </c>
      <c r="BW29" s="159" t="s">
        <v>282</v>
      </c>
      <c r="BX29" s="159" t="s">
        <v>282</v>
      </c>
      <c r="BY29" s="159" t="s">
        <v>282</v>
      </c>
      <c r="BZ29" s="159" t="s">
        <v>282</v>
      </c>
      <c r="CA29" s="159" t="s">
        <v>282</v>
      </c>
      <c r="CB29" s="159" t="s">
        <v>282</v>
      </c>
      <c r="CC29" s="159" t="s">
        <v>282</v>
      </c>
      <c r="CD29" s="159" t="s">
        <v>282</v>
      </c>
      <c r="CE29" s="159" t="s">
        <v>282</v>
      </c>
      <c r="CF29" s="159" t="s">
        <v>282</v>
      </c>
      <c r="CG29" s="159" t="s">
        <v>282</v>
      </c>
      <c r="CH29" s="159" t="s">
        <v>282</v>
      </c>
      <c r="CI29" s="159" t="s">
        <v>282</v>
      </c>
      <c r="CJ29" s="159" t="s">
        <v>282</v>
      </c>
      <c r="CK29" s="159" t="s">
        <v>282</v>
      </c>
      <c r="CL29" s="159" t="s">
        <v>282</v>
      </c>
      <c r="CM29" s="159" t="s">
        <v>282</v>
      </c>
      <c r="CN29" s="159" t="s">
        <v>282</v>
      </c>
      <c r="CO29" s="159" t="s">
        <v>282</v>
      </c>
      <c r="CP29" s="159" t="s">
        <v>282</v>
      </c>
      <c r="CQ29" s="159" t="s">
        <v>282</v>
      </c>
      <c r="CR29" s="159" t="s">
        <v>282</v>
      </c>
      <c r="CS29" s="159" t="s">
        <v>282</v>
      </c>
      <c r="CT29" s="159" t="s">
        <v>282</v>
      </c>
      <c r="CU29" s="159" t="s">
        <v>282</v>
      </c>
      <c r="CV29" s="159" t="s">
        <v>282</v>
      </c>
      <c r="CW29" s="159" t="s">
        <v>282</v>
      </c>
      <c r="CX29" s="159" t="s">
        <v>282</v>
      </c>
      <c r="CY29" s="159" t="s">
        <v>282</v>
      </c>
      <c r="CZ29" s="159" t="s">
        <v>282</v>
      </c>
      <c r="DA29" s="159" t="s">
        <v>282</v>
      </c>
      <c r="DB29" s="159" t="s">
        <v>282</v>
      </c>
      <c r="DC29" s="159" t="s">
        <v>282</v>
      </c>
      <c r="DD29" s="159" t="s">
        <v>282</v>
      </c>
      <c r="DE29" s="159" t="s">
        <v>282</v>
      </c>
      <c r="DF29" s="159" t="s">
        <v>282</v>
      </c>
      <c r="DG29" s="159" t="s">
        <v>282</v>
      </c>
      <c r="DH29" s="159" t="s">
        <v>282</v>
      </c>
      <c r="DI29" s="159" t="s">
        <v>282</v>
      </c>
      <c r="DJ29" s="159" t="s">
        <v>282</v>
      </c>
      <c r="DK29" s="159" t="s">
        <v>282</v>
      </c>
      <c r="DL29" s="159" t="s">
        <v>282</v>
      </c>
      <c r="DM29" s="159" t="s">
        <v>282</v>
      </c>
      <c r="DN29" s="159" t="s">
        <v>282</v>
      </c>
      <c r="DO29" s="159" t="s">
        <v>282</v>
      </c>
      <c r="DP29" s="159" t="s">
        <v>282</v>
      </c>
      <c r="DQ29" s="159" t="s">
        <v>282</v>
      </c>
      <c r="DR29" s="159" t="s">
        <v>282</v>
      </c>
      <c r="DS29" s="159" t="s">
        <v>282</v>
      </c>
      <c r="DT29" s="159" t="s">
        <v>282</v>
      </c>
      <c r="DU29" s="159" t="s">
        <v>282</v>
      </c>
      <c r="DV29" s="159" t="s">
        <v>282</v>
      </c>
      <c r="DW29" s="159" t="s">
        <v>282</v>
      </c>
      <c r="DX29" s="159" t="s">
        <v>282</v>
      </c>
      <c r="DY29" s="159" t="s">
        <v>282</v>
      </c>
      <c r="DZ29" s="159" t="s">
        <v>282</v>
      </c>
      <c r="EA29" s="159" t="s">
        <v>282</v>
      </c>
      <c r="EB29" s="159" t="s">
        <v>282</v>
      </c>
      <c r="EC29" s="159" t="s">
        <v>282</v>
      </c>
      <c r="ED29" s="159" t="s">
        <v>282</v>
      </c>
      <c r="EE29" s="159" t="s">
        <v>282</v>
      </c>
      <c r="EF29" s="159" t="s">
        <v>282</v>
      </c>
      <c r="EG29" s="159" t="s">
        <v>282</v>
      </c>
      <c r="EH29" s="159" t="s">
        <v>282</v>
      </c>
      <c r="EI29" s="159" t="s">
        <v>282</v>
      </c>
      <c r="EJ29" s="159" t="s">
        <v>282</v>
      </c>
      <c r="EK29" s="159" t="s">
        <v>282</v>
      </c>
      <c r="EL29" s="159" t="s">
        <v>282</v>
      </c>
      <c r="EM29" s="159" t="s">
        <v>282</v>
      </c>
      <c r="EN29" s="159" t="s">
        <v>282</v>
      </c>
      <c r="EO29" s="159" t="s">
        <v>282</v>
      </c>
      <c r="EP29" s="159" t="s">
        <v>282</v>
      </c>
      <c r="EQ29" s="159" t="s">
        <v>282</v>
      </c>
      <c r="ER29" s="159" t="s">
        <v>282</v>
      </c>
      <c r="ES29" s="159" t="s">
        <v>282</v>
      </c>
      <c r="ET29" s="159" t="s">
        <v>282</v>
      </c>
      <c r="EU29" s="159" t="s">
        <v>282</v>
      </c>
      <c r="EV29" s="159" t="s">
        <v>282</v>
      </c>
      <c r="EW29" s="159" t="s">
        <v>282</v>
      </c>
      <c r="EX29" s="159" t="s">
        <v>282</v>
      </c>
      <c r="EY29" s="159" t="s">
        <v>282</v>
      </c>
      <c r="EZ29" s="159" t="s">
        <v>282</v>
      </c>
      <c r="FA29" s="159" t="s">
        <v>282</v>
      </c>
      <c r="FB29" s="159" t="s">
        <v>282</v>
      </c>
      <c r="FC29" s="159" t="s">
        <v>282</v>
      </c>
      <c r="FD29" s="159" t="s">
        <v>282</v>
      </c>
      <c r="FE29" s="159" t="s">
        <v>282</v>
      </c>
      <c r="FF29" s="159" t="s">
        <v>282</v>
      </c>
      <c r="FG29" s="159" t="s">
        <v>282</v>
      </c>
      <c r="FH29" s="159" t="s">
        <v>282</v>
      </c>
      <c r="FI29" s="159" t="s">
        <v>282</v>
      </c>
      <c r="FJ29" s="159" t="s">
        <v>282</v>
      </c>
      <c r="FK29" s="159" t="s">
        <v>282</v>
      </c>
      <c r="FL29" s="159" t="s">
        <v>282</v>
      </c>
      <c r="FM29" s="159" t="s">
        <v>282</v>
      </c>
      <c r="FN29" s="159" t="s">
        <v>282</v>
      </c>
      <c r="FO29" s="159" t="s">
        <v>282</v>
      </c>
      <c r="FP29" s="159" t="s">
        <v>282</v>
      </c>
      <c r="FQ29" s="159" t="s">
        <v>282</v>
      </c>
      <c r="FR29" s="159" t="s">
        <v>282</v>
      </c>
      <c r="FS29" s="159" t="s">
        <v>282</v>
      </c>
      <c r="FT29" s="159" t="s">
        <v>282</v>
      </c>
    </row>
    <row r="30" spans="1:176" x14ac:dyDescent="0.25">
      <c r="A30" s="161" t="s">
        <v>7033</v>
      </c>
      <c r="B30" s="159" t="s">
        <v>13041</v>
      </c>
      <c r="C30" s="66" t="str">
        <f>IF(ISNUMBER(Severity!H30)=FALSE,Severity!F30,IF(Severity!H30&gt;=0.5,"YES","NO"))</f>
        <v>YES</v>
      </c>
      <c r="D30" s="66" t="str">
        <f>IF(ISNUMBER(Severity!I30)=FALSE,Severity!G30,IF(Severity!I30&gt;0.5,"YES","NO"))</f>
        <v>NO</v>
      </c>
      <c r="E30" s="159">
        <v>6</v>
      </c>
      <c r="F30" s="159">
        <v>2</v>
      </c>
      <c r="G30" s="66" t="s">
        <v>13647</v>
      </c>
      <c r="H30" s="159" t="s">
        <v>183</v>
      </c>
      <c r="I30" s="159" t="s">
        <v>282</v>
      </c>
      <c r="J30" s="159">
        <v>5</v>
      </c>
      <c r="K30" s="159" t="s">
        <v>299</v>
      </c>
      <c r="L30" s="159">
        <v>17</v>
      </c>
      <c r="M30" s="159">
        <v>9</v>
      </c>
      <c r="N30" s="159">
        <v>10</v>
      </c>
      <c r="O30" s="159" t="s">
        <v>282</v>
      </c>
      <c r="P30" s="159" t="s">
        <v>282</v>
      </c>
      <c r="Q30" s="159" t="s">
        <v>282</v>
      </c>
      <c r="R30" s="159" t="s">
        <v>282</v>
      </c>
      <c r="S30" s="159" t="s">
        <v>299</v>
      </c>
      <c r="T30" s="159">
        <v>17</v>
      </c>
      <c r="U30" s="159" t="s">
        <v>282</v>
      </c>
      <c r="V30" s="159" t="s">
        <v>282</v>
      </c>
      <c r="W30" s="159" t="s">
        <v>282</v>
      </c>
      <c r="X30" s="159">
        <v>17.7</v>
      </c>
      <c r="Y30" s="159">
        <v>3.9</v>
      </c>
      <c r="Z30" s="159">
        <v>28</v>
      </c>
      <c r="AA30" s="159" t="s">
        <v>282</v>
      </c>
      <c r="AB30" s="159" t="s">
        <v>282</v>
      </c>
      <c r="AC30" s="159" t="s">
        <v>282</v>
      </c>
      <c r="AD30" s="159" t="s">
        <v>282</v>
      </c>
      <c r="AE30" s="159" t="s">
        <v>282</v>
      </c>
      <c r="AF30" s="159" t="s">
        <v>282</v>
      </c>
      <c r="AG30" s="159" t="s">
        <v>282</v>
      </c>
      <c r="AH30" s="159" t="s">
        <v>282</v>
      </c>
      <c r="AI30" s="159" t="s">
        <v>282</v>
      </c>
      <c r="AJ30" s="66">
        <v>-7.4</v>
      </c>
      <c r="AK30" s="66">
        <v>6.2</v>
      </c>
      <c r="AL30" s="159">
        <v>23</v>
      </c>
      <c r="AM30" s="159">
        <v>28</v>
      </c>
      <c r="AN30" s="159">
        <v>23</v>
      </c>
      <c r="AO30" s="66" t="s">
        <v>17962</v>
      </c>
      <c r="AP30" s="159" t="s">
        <v>183</v>
      </c>
      <c r="AQ30" s="66" t="s">
        <v>282</v>
      </c>
      <c r="AR30" s="159">
        <v>7</v>
      </c>
      <c r="AS30" s="159" t="s">
        <v>299</v>
      </c>
      <c r="AT30" s="159">
        <v>17</v>
      </c>
      <c r="AU30" s="159">
        <v>10</v>
      </c>
      <c r="AV30" s="159">
        <v>10</v>
      </c>
      <c r="AW30" s="159" t="s">
        <v>282</v>
      </c>
      <c r="AX30" s="159" t="s">
        <v>282</v>
      </c>
      <c r="AY30" s="159" t="s">
        <v>282</v>
      </c>
      <c r="AZ30" s="159" t="s">
        <v>282</v>
      </c>
      <c r="BA30" s="159" t="s">
        <v>299</v>
      </c>
      <c r="BB30" s="159">
        <v>17</v>
      </c>
      <c r="BC30" s="159" t="s">
        <v>282</v>
      </c>
      <c r="BD30" s="159" t="s">
        <v>282</v>
      </c>
      <c r="BE30" s="159" t="s">
        <v>282</v>
      </c>
      <c r="BF30" s="159">
        <v>18.600000000000001</v>
      </c>
      <c r="BG30" s="159">
        <v>2.9</v>
      </c>
      <c r="BH30" s="159">
        <v>25</v>
      </c>
      <c r="BI30" s="159" t="s">
        <v>282</v>
      </c>
      <c r="BJ30" s="159" t="s">
        <v>282</v>
      </c>
      <c r="BK30" s="159" t="s">
        <v>282</v>
      </c>
      <c r="BL30" s="159" t="s">
        <v>282</v>
      </c>
      <c r="BM30" s="159" t="s">
        <v>282</v>
      </c>
      <c r="BN30" s="159" t="s">
        <v>282</v>
      </c>
      <c r="BO30" s="159" t="s">
        <v>282</v>
      </c>
      <c r="BP30" s="159" t="s">
        <v>282</v>
      </c>
      <c r="BQ30" s="159" t="s">
        <v>282</v>
      </c>
      <c r="BR30" s="159">
        <v>-7.9</v>
      </c>
      <c r="BS30" s="159">
        <v>7.4</v>
      </c>
      <c r="BT30" s="159">
        <v>22</v>
      </c>
      <c r="BU30" s="159">
        <v>29</v>
      </c>
      <c r="BV30" s="159">
        <v>22</v>
      </c>
      <c r="BW30" s="159" t="s">
        <v>282</v>
      </c>
      <c r="BX30" s="159" t="s">
        <v>282</v>
      </c>
      <c r="BY30" s="159" t="s">
        <v>282</v>
      </c>
      <c r="BZ30" s="159" t="s">
        <v>282</v>
      </c>
      <c r="CA30" s="159" t="s">
        <v>282</v>
      </c>
      <c r="CB30" s="159" t="s">
        <v>282</v>
      </c>
      <c r="CC30" s="159" t="s">
        <v>282</v>
      </c>
      <c r="CD30" s="159" t="s">
        <v>282</v>
      </c>
      <c r="CE30" s="159" t="s">
        <v>282</v>
      </c>
      <c r="CF30" s="159" t="s">
        <v>282</v>
      </c>
      <c r="CG30" s="159" t="s">
        <v>282</v>
      </c>
      <c r="CH30" s="159" t="s">
        <v>282</v>
      </c>
      <c r="CI30" s="159" t="s">
        <v>282</v>
      </c>
      <c r="CJ30" s="159" t="s">
        <v>282</v>
      </c>
      <c r="CK30" s="159" t="s">
        <v>282</v>
      </c>
      <c r="CL30" s="159" t="s">
        <v>282</v>
      </c>
      <c r="CM30" s="159" t="s">
        <v>282</v>
      </c>
      <c r="CN30" s="159" t="s">
        <v>282</v>
      </c>
      <c r="CO30" s="159" t="s">
        <v>282</v>
      </c>
      <c r="CP30" s="159" t="s">
        <v>282</v>
      </c>
      <c r="CQ30" s="159" t="s">
        <v>282</v>
      </c>
      <c r="CR30" s="159" t="s">
        <v>282</v>
      </c>
      <c r="CS30" s="159" t="s">
        <v>282</v>
      </c>
      <c r="CT30" s="159" t="s">
        <v>282</v>
      </c>
      <c r="CU30" s="159" t="s">
        <v>282</v>
      </c>
      <c r="CV30" s="159" t="s">
        <v>282</v>
      </c>
      <c r="CW30" s="159" t="s">
        <v>282</v>
      </c>
      <c r="CX30" s="159" t="s">
        <v>282</v>
      </c>
      <c r="CY30" s="159" t="s">
        <v>282</v>
      </c>
      <c r="CZ30" s="159" t="s">
        <v>282</v>
      </c>
      <c r="DA30" s="159" t="s">
        <v>282</v>
      </c>
      <c r="DB30" s="159" t="s">
        <v>282</v>
      </c>
      <c r="DC30" s="159" t="s">
        <v>282</v>
      </c>
      <c r="DD30" s="159" t="s">
        <v>282</v>
      </c>
      <c r="DE30" s="159" t="s">
        <v>282</v>
      </c>
      <c r="DF30" s="159" t="s">
        <v>282</v>
      </c>
      <c r="DG30" s="159" t="s">
        <v>282</v>
      </c>
      <c r="DH30" s="159" t="s">
        <v>282</v>
      </c>
      <c r="DI30" s="159" t="s">
        <v>282</v>
      </c>
      <c r="DJ30" s="159" t="s">
        <v>282</v>
      </c>
      <c r="DK30" s="159" t="s">
        <v>282</v>
      </c>
      <c r="DL30" s="159" t="s">
        <v>282</v>
      </c>
      <c r="DM30" s="159" t="s">
        <v>282</v>
      </c>
      <c r="DN30" s="159" t="s">
        <v>282</v>
      </c>
      <c r="DO30" s="159" t="s">
        <v>282</v>
      </c>
      <c r="DP30" s="159" t="s">
        <v>282</v>
      </c>
      <c r="DQ30" s="159" t="s">
        <v>282</v>
      </c>
      <c r="DR30" s="159" t="s">
        <v>282</v>
      </c>
      <c r="DS30" s="159" t="s">
        <v>282</v>
      </c>
      <c r="DT30" s="159" t="s">
        <v>282</v>
      </c>
      <c r="DU30" s="159" t="s">
        <v>282</v>
      </c>
      <c r="DV30" s="159" t="s">
        <v>282</v>
      </c>
      <c r="DW30" s="159" t="s">
        <v>282</v>
      </c>
      <c r="DX30" s="159" t="s">
        <v>282</v>
      </c>
      <c r="DY30" s="159" t="s">
        <v>282</v>
      </c>
      <c r="DZ30" s="159" t="s">
        <v>282</v>
      </c>
      <c r="EA30" s="159" t="s">
        <v>282</v>
      </c>
      <c r="EB30" s="159" t="s">
        <v>282</v>
      </c>
      <c r="EC30" s="159" t="s">
        <v>282</v>
      </c>
      <c r="ED30" s="159" t="s">
        <v>282</v>
      </c>
      <c r="EE30" s="159" t="s">
        <v>282</v>
      </c>
      <c r="EF30" s="159" t="s">
        <v>282</v>
      </c>
      <c r="EG30" s="159" t="s">
        <v>282</v>
      </c>
      <c r="EH30" s="159" t="s">
        <v>282</v>
      </c>
      <c r="EI30" s="159" t="s">
        <v>282</v>
      </c>
      <c r="EJ30" s="159" t="s">
        <v>282</v>
      </c>
      <c r="EK30" s="159" t="s">
        <v>282</v>
      </c>
      <c r="EL30" s="159" t="s">
        <v>282</v>
      </c>
      <c r="EM30" s="159" t="s">
        <v>282</v>
      </c>
      <c r="EN30" s="159" t="s">
        <v>282</v>
      </c>
      <c r="EO30" s="159" t="s">
        <v>282</v>
      </c>
      <c r="EP30" s="159" t="s">
        <v>282</v>
      </c>
      <c r="EQ30" s="159" t="s">
        <v>282</v>
      </c>
      <c r="ER30" s="159" t="s">
        <v>282</v>
      </c>
      <c r="ES30" s="159" t="s">
        <v>282</v>
      </c>
      <c r="ET30" s="159" t="s">
        <v>282</v>
      </c>
      <c r="EU30" s="159" t="s">
        <v>282</v>
      </c>
      <c r="EV30" s="159" t="s">
        <v>282</v>
      </c>
      <c r="EW30" s="159" t="s">
        <v>282</v>
      </c>
      <c r="EX30" s="159" t="s">
        <v>282</v>
      </c>
      <c r="EY30" s="159" t="s">
        <v>282</v>
      </c>
      <c r="EZ30" s="159" t="s">
        <v>282</v>
      </c>
      <c r="FA30" s="159" t="s">
        <v>282</v>
      </c>
      <c r="FB30" s="159" t="s">
        <v>282</v>
      </c>
      <c r="FC30" s="159" t="s">
        <v>282</v>
      </c>
      <c r="FD30" s="159" t="s">
        <v>282</v>
      </c>
      <c r="FE30" s="159" t="s">
        <v>282</v>
      </c>
      <c r="FF30" s="159" t="s">
        <v>282</v>
      </c>
      <c r="FG30" s="159" t="s">
        <v>282</v>
      </c>
      <c r="FH30" s="159" t="s">
        <v>282</v>
      </c>
      <c r="FI30" s="159" t="s">
        <v>282</v>
      </c>
      <c r="FJ30" s="159" t="s">
        <v>282</v>
      </c>
      <c r="FK30" s="159" t="s">
        <v>282</v>
      </c>
      <c r="FL30" s="159" t="s">
        <v>282</v>
      </c>
      <c r="FM30" s="159" t="s">
        <v>282</v>
      </c>
      <c r="FN30" s="159" t="s">
        <v>282</v>
      </c>
      <c r="FO30" s="159" t="s">
        <v>282</v>
      </c>
      <c r="FP30" s="159" t="s">
        <v>282</v>
      </c>
      <c r="FQ30" s="159" t="s">
        <v>282</v>
      </c>
      <c r="FR30" s="159" t="s">
        <v>282</v>
      </c>
      <c r="FS30" s="159" t="s">
        <v>282</v>
      </c>
      <c r="FT30" s="159" t="s">
        <v>282</v>
      </c>
    </row>
    <row r="31" spans="1:176" x14ac:dyDescent="0.25">
      <c r="A31" s="161" t="s">
        <v>16278</v>
      </c>
      <c r="B31" s="159" t="s">
        <v>12449</v>
      </c>
      <c r="C31" s="66" t="str">
        <f>IF(ISNUMBER(Severity!H31)=FALSE,Severity!F31,IF(Severity!H31&gt;=0.5,"YES","NO"))</f>
        <v>YES</v>
      </c>
      <c r="D31" s="66" t="str">
        <f>IF(ISNUMBER(Severity!I31)=FALSE,Severity!G31,IF(Severity!I31&gt;0.5,"YES","NO"))</f>
        <v>NO</v>
      </c>
      <c r="E31" s="159">
        <v>8</v>
      </c>
      <c r="F31" s="159">
        <v>2</v>
      </c>
      <c r="G31" s="159" t="s">
        <v>246</v>
      </c>
      <c r="H31" s="159" t="s">
        <v>10507</v>
      </c>
      <c r="I31" s="66">
        <v>10</v>
      </c>
      <c r="J31" s="159">
        <v>30</v>
      </c>
      <c r="K31" s="159" t="s">
        <v>299</v>
      </c>
      <c r="L31" s="159">
        <v>21</v>
      </c>
      <c r="M31" s="66">
        <v>57</v>
      </c>
      <c r="N31" s="159">
        <v>10</v>
      </c>
      <c r="O31" s="159" t="s">
        <v>299</v>
      </c>
      <c r="P31" s="66">
        <v>21</v>
      </c>
      <c r="Q31" s="66">
        <v>72</v>
      </c>
      <c r="R31" s="66">
        <v>50</v>
      </c>
      <c r="S31" s="159" t="s">
        <v>299</v>
      </c>
      <c r="T31" s="159">
        <v>21</v>
      </c>
      <c r="U31" s="159">
        <v>26.9</v>
      </c>
      <c r="V31" s="159">
        <v>3.6</v>
      </c>
      <c r="W31" s="159">
        <v>127</v>
      </c>
      <c r="X31" s="66" t="s">
        <v>282</v>
      </c>
      <c r="Y31" s="66" t="s">
        <v>282</v>
      </c>
      <c r="Z31" s="66" t="s">
        <v>282</v>
      </c>
      <c r="AA31" s="159" t="s">
        <v>282</v>
      </c>
      <c r="AB31" s="159" t="s">
        <v>282</v>
      </c>
      <c r="AC31" s="159" t="s">
        <v>282</v>
      </c>
      <c r="AD31" s="159" t="s">
        <v>282</v>
      </c>
      <c r="AE31" s="159" t="s">
        <v>282</v>
      </c>
      <c r="AF31" s="159" t="s">
        <v>282</v>
      </c>
      <c r="AG31" s="159">
        <v>-13.3</v>
      </c>
      <c r="AH31" s="159">
        <v>4.5999999999999996</v>
      </c>
      <c r="AI31" s="159">
        <v>127</v>
      </c>
      <c r="AJ31" s="159" t="s">
        <v>282</v>
      </c>
      <c r="AK31" s="159" t="s">
        <v>282</v>
      </c>
      <c r="AL31" s="159" t="s">
        <v>282</v>
      </c>
      <c r="AM31" s="159">
        <v>127</v>
      </c>
      <c r="AN31" s="66">
        <v>97</v>
      </c>
      <c r="AO31" s="66" t="s">
        <v>790</v>
      </c>
      <c r="AP31" s="66" t="s">
        <v>10507</v>
      </c>
      <c r="AQ31" s="66">
        <v>15</v>
      </c>
      <c r="AR31" s="159">
        <v>52</v>
      </c>
      <c r="AS31" s="159" t="s">
        <v>299</v>
      </c>
      <c r="AT31" s="159">
        <v>21</v>
      </c>
      <c r="AU31" s="66">
        <v>34</v>
      </c>
      <c r="AV31" s="159">
        <v>10</v>
      </c>
      <c r="AW31" s="159" t="s">
        <v>299</v>
      </c>
      <c r="AX31" s="66">
        <v>21</v>
      </c>
      <c r="AY31" s="66">
        <v>43</v>
      </c>
      <c r="AZ31" s="66">
        <v>50</v>
      </c>
      <c r="BA31" s="159" t="s">
        <v>299</v>
      </c>
      <c r="BB31" s="159">
        <v>21</v>
      </c>
      <c r="BC31" s="159">
        <v>27.4</v>
      </c>
      <c r="BD31" s="159">
        <v>3.6</v>
      </c>
      <c r="BE31" s="159">
        <v>128</v>
      </c>
      <c r="BF31" s="66" t="s">
        <v>282</v>
      </c>
      <c r="BG31" s="66" t="s">
        <v>282</v>
      </c>
      <c r="BH31" s="66" t="s">
        <v>282</v>
      </c>
      <c r="BI31" s="66" t="s">
        <v>282</v>
      </c>
      <c r="BJ31" s="66" t="s">
        <v>282</v>
      </c>
      <c r="BK31" s="159" t="s">
        <v>282</v>
      </c>
      <c r="BL31" s="66" t="s">
        <v>282</v>
      </c>
      <c r="BM31" s="66" t="s">
        <v>282</v>
      </c>
      <c r="BN31" s="159" t="s">
        <v>282</v>
      </c>
      <c r="BO31" s="66">
        <v>-8.6</v>
      </c>
      <c r="BP31" s="66">
        <v>4.47</v>
      </c>
      <c r="BQ31" s="159">
        <v>128</v>
      </c>
      <c r="BR31" s="66" t="s">
        <v>282</v>
      </c>
      <c r="BS31" s="66" t="s">
        <v>282</v>
      </c>
      <c r="BT31" s="159" t="s">
        <v>282</v>
      </c>
      <c r="BU31" s="159">
        <v>128</v>
      </c>
      <c r="BV31" s="66">
        <v>76</v>
      </c>
      <c r="BW31" s="159" t="s">
        <v>282</v>
      </c>
      <c r="BX31" s="159" t="s">
        <v>282</v>
      </c>
      <c r="BY31" s="159" t="s">
        <v>282</v>
      </c>
      <c r="BZ31" s="159" t="s">
        <v>282</v>
      </c>
      <c r="CA31" s="159" t="s">
        <v>282</v>
      </c>
      <c r="CB31" s="159" t="s">
        <v>282</v>
      </c>
      <c r="CC31" s="159" t="s">
        <v>282</v>
      </c>
      <c r="CD31" s="159" t="s">
        <v>282</v>
      </c>
      <c r="CE31" s="159" t="s">
        <v>282</v>
      </c>
      <c r="CF31" s="159" t="s">
        <v>282</v>
      </c>
      <c r="CG31" s="159" t="s">
        <v>282</v>
      </c>
      <c r="CH31" s="159" t="s">
        <v>282</v>
      </c>
      <c r="CI31" s="159" t="s">
        <v>282</v>
      </c>
      <c r="CJ31" s="159" t="s">
        <v>282</v>
      </c>
      <c r="CK31" s="159" t="s">
        <v>282</v>
      </c>
      <c r="CL31" s="159" t="s">
        <v>282</v>
      </c>
      <c r="CM31" s="159" t="s">
        <v>282</v>
      </c>
      <c r="CN31" s="159" t="s">
        <v>282</v>
      </c>
      <c r="CO31" s="159" t="s">
        <v>282</v>
      </c>
      <c r="CP31" s="159" t="s">
        <v>282</v>
      </c>
      <c r="CQ31" s="159" t="s">
        <v>282</v>
      </c>
      <c r="CR31" s="159" t="s">
        <v>282</v>
      </c>
      <c r="CS31" s="159" t="s">
        <v>282</v>
      </c>
      <c r="CT31" s="159" t="s">
        <v>282</v>
      </c>
      <c r="CU31" s="159" t="s">
        <v>282</v>
      </c>
      <c r="CV31" s="159" t="s">
        <v>282</v>
      </c>
      <c r="CW31" s="159" t="s">
        <v>282</v>
      </c>
      <c r="CX31" s="159" t="s">
        <v>282</v>
      </c>
      <c r="CY31" s="159" t="s">
        <v>282</v>
      </c>
      <c r="CZ31" s="159" t="s">
        <v>282</v>
      </c>
      <c r="DA31" s="159" t="s">
        <v>282</v>
      </c>
      <c r="DB31" s="159" t="s">
        <v>282</v>
      </c>
      <c r="DC31" s="159" t="s">
        <v>282</v>
      </c>
      <c r="DD31" s="159" t="s">
        <v>282</v>
      </c>
      <c r="DE31" s="159" t="s">
        <v>282</v>
      </c>
      <c r="DF31" s="159" t="s">
        <v>282</v>
      </c>
      <c r="DG31" s="159" t="s">
        <v>282</v>
      </c>
      <c r="DH31" s="159" t="s">
        <v>282</v>
      </c>
      <c r="DI31" s="159" t="s">
        <v>282</v>
      </c>
      <c r="DJ31" s="159" t="s">
        <v>282</v>
      </c>
      <c r="DK31" s="159" t="s">
        <v>282</v>
      </c>
      <c r="DL31" s="159" t="s">
        <v>282</v>
      </c>
      <c r="DM31" s="159" t="s">
        <v>282</v>
      </c>
      <c r="DN31" s="159" t="s">
        <v>282</v>
      </c>
      <c r="DO31" s="159" t="s">
        <v>282</v>
      </c>
      <c r="DP31" s="159" t="s">
        <v>282</v>
      </c>
      <c r="DQ31" s="159" t="s">
        <v>282</v>
      </c>
      <c r="DR31" s="159" t="s">
        <v>282</v>
      </c>
      <c r="DS31" s="159" t="s">
        <v>282</v>
      </c>
      <c r="DT31" s="159" t="s">
        <v>282</v>
      </c>
      <c r="DU31" s="159" t="s">
        <v>282</v>
      </c>
      <c r="DV31" s="159" t="s">
        <v>282</v>
      </c>
      <c r="DW31" s="159" t="s">
        <v>282</v>
      </c>
      <c r="DX31" s="159" t="s">
        <v>282</v>
      </c>
      <c r="DY31" s="159" t="s">
        <v>282</v>
      </c>
      <c r="DZ31" s="159" t="s">
        <v>282</v>
      </c>
      <c r="EA31" s="159" t="s">
        <v>282</v>
      </c>
      <c r="EB31" s="159" t="s">
        <v>282</v>
      </c>
      <c r="EC31" s="159" t="s">
        <v>282</v>
      </c>
      <c r="ED31" s="159" t="s">
        <v>282</v>
      </c>
      <c r="EE31" s="159" t="s">
        <v>282</v>
      </c>
      <c r="EF31" s="159" t="s">
        <v>282</v>
      </c>
      <c r="EG31" s="159" t="s">
        <v>282</v>
      </c>
      <c r="EH31" s="159" t="s">
        <v>282</v>
      </c>
      <c r="EI31" s="159" t="s">
        <v>282</v>
      </c>
      <c r="EJ31" s="159" t="s">
        <v>282</v>
      </c>
      <c r="EK31" s="159" t="s">
        <v>282</v>
      </c>
      <c r="EL31" s="159" t="s">
        <v>282</v>
      </c>
      <c r="EM31" s="159" t="s">
        <v>282</v>
      </c>
      <c r="EN31" s="159" t="s">
        <v>282</v>
      </c>
      <c r="EO31" s="159" t="s">
        <v>282</v>
      </c>
      <c r="EP31" s="159" t="s">
        <v>282</v>
      </c>
      <c r="EQ31" s="159" t="s">
        <v>282</v>
      </c>
      <c r="ER31" s="159" t="s">
        <v>282</v>
      </c>
      <c r="ES31" s="159" t="s">
        <v>282</v>
      </c>
      <c r="ET31" s="159" t="s">
        <v>282</v>
      </c>
      <c r="EU31" s="159" t="s">
        <v>282</v>
      </c>
      <c r="EV31" s="159" t="s">
        <v>282</v>
      </c>
      <c r="EW31" s="159" t="s">
        <v>282</v>
      </c>
      <c r="EX31" s="159" t="s">
        <v>282</v>
      </c>
      <c r="EY31" s="159" t="s">
        <v>282</v>
      </c>
      <c r="EZ31" s="159" t="s">
        <v>282</v>
      </c>
      <c r="FA31" s="159" t="s">
        <v>282</v>
      </c>
      <c r="FB31" s="159" t="s">
        <v>282</v>
      </c>
      <c r="FC31" s="159" t="s">
        <v>282</v>
      </c>
      <c r="FD31" s="159" t="s">
        <v>282</v>
      </c>
      <c r="FE31" s="159" t="s">
        <v>282</v>
      </c>
      <c r="FF31" s="159" t="s">
        <v>282</v>
      </c>
      <c r="FG31" s="159" t="s">
        <v>282</v>
      </c>
      <c r="FH31" s="159" t="s">
        <v>282</v>
      </c>
      <c r="FI31" s="159" t="s">
        <v>282</v>
      </c>
      <c r="FJ31" s="159" t="s">
        <v>282</v>
      </c>
      <c r="FK31" s="159" t="s">
        <v>282</v>
      </c>
      <c r="FL31" s="159" t="s">
        <v>282</v>
      </c>
      <c r="FM31" s="159" t="s">
        <v>282</v>
      </c>
      <c r="FN31" s="159" t="s">
        <v>282</v>
      </c>
      <c r="FO31" s="159" t="s">
        <v>282</v>
      </c>
      <c r="FP31" s="159" t="s">
        <v>282</v>
      </c>
      <c r="FQ31" s="159" t="s">
        <v>282</v>
      </c>
      <c r="FR31" s="159" t="s">
        <v>282</v>
      </c>
      <c r="FS31" s="159" t="s">
        <v>282</v>
      </c>
      <c r="FT31" s="159" t="s">
        <v>282</v>
      </c>
    </row>
    <row r="32" spans="1:176" x14ac:dyDescent="0.25">
      <c r="A32" s="161" t="s">
        <v>4401</v>
      </c>
      <c r="B32" s="159" t="s">
        <v>11268</v>
      </c>
      <c r="C32" s="66" t="str">
        <f>IF(ISNUMBER(Severity!H32)=FALSE,Severity!F32,IF(Severity!H32&gt;=0.5,"YES","NO"))</f>
        <v>YES</v>
      </c>
      <c r="D32" s="66" t="str">
        <f>IF(ISNUMBER(Severity!I32)=FALSE,Severity!G32,IF(Severity!I32&gt;0.5,"YES","NO"))</f>
        <v>NO</v>
      </c>
      <c r="E32" s="159">
        <v>12</v>
      </c>
      <c r="F32" s="159">
        <v>2</v>
      </c>
      <c r="G32" s="159" t="s">
        <v>4797</v>
      </c>
      <c r="H32" s="159" t="s">
        <v>182</v>
      </c>
      <c r="I32" s="66" t="s">
        <v>282</v>
      </c>
      <c r="J32" s="159">
        <v>9</v>
      </c>
      <c r="K32" s="159" t="s">
        <v>923</v>
      </c>
      <c r="L32" s="159" t="s">
        <v>282</v>
      </c>
      <c r="M32" s="159">
        <v>17</v>
      </c>
      <c r="N32" s="159" t="s">
        <v>282</v>
      </c>
      <c r="O32" s="159" t="s">
        <v>282</v>
      </c>
      <c r="P32" s="159" t="s">
        <v>282</v>
      </c>
      <c r="Q32" s="159" t="s">
        <v>282</v>
      </c>
      <c r="R32" s="159" t="s">
        <v>282</v>
      </c>
      <c r="S32" s="159" t="s">
        <v>299</v>
      </c>
      <c r="T32" s="159">
        <v>17</v>
      </c>
      <c r="U32" s="159" t="s">
        <v>282</v>
      </c>
      <c r="V32" s="159" t="s">
        <v>282</v>
      </c>
      <c r="W32" s="159" t="s">
        <v>282</v>
      </c>
      <c r="X32" s="159">
        <v>25.2</v>
      </c>
      <c r="Y32" s="159">
        <v>5.7</v>
      </c>
      <c r="Z32" s="159">
        <v>19</v>
      </c>
      <c r="AA32" s="159" t="s">
        <v>282</v>
      </c>
      <c r="AB32" s="159" t="s">
        <v>282</v>
      </c>
      <c r="AC32" s="159" t="s">
        <v>282</v>
      </c>
      <c r="AD32" s="159">
        <v>8.8000000000000007</v>
      </c>
      <c r="AE32" s="159">
        <v>6.3</v>
      </c>
      <c r="AF32" s="159">
        <v>19</v>
      </c>
      <c r="AG32" s="159" t="s">
        <v>282</v>
      </c>
      <c r="AH32" s="159" t="s">
        <v>282</v>
      </c>
      <c r="AI32" s="159" t="s">
        <v>282</v>
      </c>
      <c r="AJ32" s="159" t="s">
        <v>282</v>
      </c>
      <c r="AK32" s="159" t="s">
        <v>282</v>
      </c>
      <c r="AL32" s="159" t="s">
        <v>282</v>
      </c>
      <c r="AM32" s="159">
        <v>28</v>
      </c>
      <c r="AN32" s="159">
        <v>19</v>
      </c>
      <c r="AO32" s="159" t="s">
        <v>636</v>
      </c>
      <c r="AP32" s="159" t="s">
        <v>282</v>
      </c>
      <c r="AQ32" s="66" t="s">
        <v>282</v>
      </c>
      <c r="AR32" s="159">
        <v>0</v>
      </c>
      <c r="AS32" s="159" t="s">
        <v>923</v>
      </c>
      <c r="AT32" s="159" t="s">
        <v>282</v>
      </c>
      <c r="AU32" s="159">
        <v>2</v>
      </c>
      <c r="AV32" s="159" t="s">
        <v>282</v>
      </c>
      <c r="AW32" s="159" t="s">
        <v>282</v>
      </c>
      <c r="AX32" s="159" t="s">
        <v>282</v>
      </c>
      <c r="AY32" s="159" t="s">
        <v>282</v>
      </c>
      <c r="AZ32" s="159" t="s">
        <v>282</v>
      </c>
      <c r="BA32" s="159" t="s">
        <v>299</v>
      </c>
      <c r="BB32" s="159">
        <v>17</v>
      </c>
      <c r="BC32" s="159">
        <v>22.4</v>
      </c>
      <c r="BD32" s="159">
        <v>5.5</v>
      </c>
      <c r="BE32" s="159">
        <v>20</v>
      </c>
      <c r="BF32" s="159">
        <v>22.4</v>
      </c>
      <c r="BG32" s="159">
        <v>5.5</v>
      </c>
      <c r="BH32" s="159">
        <v>20</v>
      </c>
      <c r="BI32" s="159">
        <v>22</v>
      </c>
      <c r="BJ32" s="159">
        <v>4.5</v>
      </c>
      <c r="BK32" s="159">
        <v>20</v>
      </c>
      <c r="BL32" s="159">
        <v>22</v>
      </c>
      <c r="BM32" s="159">
        <v>4.5</v>
      </c>
      <c r="BN32" s="159">
        <v>20</v>
      </c>
      <c r="BO32" s="159" t="s">
        <v>282</v>
      </c>
      <c r="BP32" s="159" t="s">
        <v>282</v>
      </c>
      <c r="BQ32" s="159" t="s">
        <v>282</v>
      </c>
      <c r="BR32" s="159" t="s">
        <v>282</v>
      </c>
      <c r="BS32" s="159" t="s">
        <v>282</v>
      </c>
      <c r="BT32" s="159" t="s">
        <v>282</v>
      </c>
      <c r="BU32" s="159">
        <v>20</v>
      </c>
      <c r="BV32" s="159">
        <v>20</v>
      </c>
      <c r="BW32" s="159" t="s">
        <v>282</v>
      </c>
      <c r="BX32" s="159" t="s">
        <v>282</v>
      </c>
      <c r="BY32" s="159" t="s">
        <v>282</v>
      </c>
      <c r="BZ32" s="159" t="s">
        <v>282</v>
      </c>
      <c r="CA32" s="159" t="s">
        <v>282</v>
      </c>
      <c r="CB32" s="159" t="s">
        <v>282</v>
      </c>
      <c r="CC32" s="159" t="s">
        <v>282</v>
      </c>
      <c r="CD32" s="159" t="s">
        <v>282</v>
      </c>
      <c r="CE32" s="159" t="s">
        <v>282</v>
      </c>
      <c r="CF32" s="159" t="s">
        <v>282</v>
      </c>
      <c r="CG32" s="159" t="s">
        <v>282</v>
      </c>
      <c r="CH32" s="159" t="s">
        <v>282</v>
      </c>
      <c r="CI32" s="159" t="s">
        <v>282</v>
      </c>
      <c r="CJ32" s="159" t="s">
        <v>282</v>
      </c>
      <c r="CK32" s="159" t="s">
        <v>282</v>
      </c>
      <c r="CL32" s="159" t="s">
        <v>282</v>
      </c>
      <c r="CM32" s="159" t="s">
        <v>282</v>
      </c>
      <c r="CN32" s="159" t="s">
        <v>282</v>
      </c>
      <c r="CO32" s="159" t="s">
        <v>282</v>
      </c>
      <c r="CP32" s="159" t="s">
        <v>282</v>
      </c>
      <c r="CQ32" s="159" t="s">
        <v>282</v>
      </c>
      <c r="CR32" s="159" t="s">
        <v>282</v>
      </c>
      <c r="CS32" s="159" t="s">
        <v>282</v>
      </c>
      <c r="CT32" s="159" t="s">
        <v>282</v>
      </c>
      <c r="CU32" s="159" t="s">
        <v>282</v>
      </c>
      <c r="CV32" s="159" t="s">
        <v>282</v>
      </c>
      <c r="CW32" s="159" t="s">
        <v>282</v>
      </c>
      <c r="CX32" s="159" t="s">
        <v>282</v>
      </c>
      <c r="CY32" s="159" t="s">
        <v>282</v>
      </c>
      <c r="CZ32" s="159" t="s">
        <v>282</v>
      </c>
      <c r="DA32" s="159" t="s">
        <v>282</v>
      </c>
      <c r="DB32" s="159" t="s">
        <v>282</v>
      </c>
      <c r="DC32" s="159" t="s">
        <v>282</v>
      </c>
      <c r="DD32" s="159" t="s">
        <v>282</v>
      </c>
      <c r="DE32" s="159" t="s">
        <v>282</v>
      </c>
      <c r="DF32" s="159" t="s">
        <v>282</v>
      </c>
      <c r="DG32" s="159" t="s">
        <v>282</v>
      </c>
      <c r="DH32" s="159" t="s">
        <v>282</v>
      </c>
      <c r="DI32" s="159" t="s">
        <v>282</v>
      </c>
      <c r="DJ32" s="159" t="s">
        <v>282</v>
      </c>
      <c r="DK32" s="159" t="s">
        <v>282</v>
      </c>
      <c r="DL32" s="159" t="s">
        <v>282</v>
      </c>
      <c r="DM32" s="159" t="s">
        <v>282</v>
      </c>
      <c r="DN32" s="159" t="s">
        <v>282</v>
      </c>
      <c r="DO32" s="159" t="s">
        <v>282</v>
      </c>
      <c r="DP32" s="159" t="s">
        <v>282</v>
      </c>
      <c r="DQ32" s="159" t="s">
        <v>282</v>
      </c>
      <c r="DR32" s="159" t="s">
        <v>282</v>
      </c>
      <c r="DS32" s="159" t="s">
        <v>282</v>
      </c>
      <c r="DT32" s="159" t="s">
        <v>282</v>
      </c>
      <c r="DU32" s="159" t="s">
        <v>282</v>
      </c>
      <c r="DV32" s="159" t="s">
        <v>282</v>
      </c>
      <c r="DW32" s="159" t="s">
        <v>282</v>
      </c>
      <c r="DX32" s="159" t="s">
        <v>282</v>
      </c>
      <c r="DY32" s="159" t="s">
        <v>282</v>
      </c>
      <c r="DZ32" s="159" t="s">
        <v>282</v>
      </c>
      <c r="EA32" s="159" t="s">
        <v>282</v>
      </c>
      <c r="EB32" s="159" t="s">
        <v>282</v>
      </c>
      <c r="EC32" s="159" t="s">
        <v>282</v>
      </c>
      <c r="ED32" s="159" t="s">
        <v>282</v>
      </c>
      <c r="EE32" s="159" t="s">
        <v>282</v>
      </c>
      <c r="EF32" s="159" t="s">
        <v>282</v>
      </c>
      <c r="EG32" s="159" t="s">
        <v>282</v>
      </c>
      <c r="EH32" s="159" t="s">
        <v>282</v>
      </c>
      <c r="EI32" s="159" t="s">
        <v>282</v>
      </c>
      <c r="EJ32" s="159" t="s">
        <v>282</v>
      </c>
      <c r="EK32" s="159" t="s">
        <v>282</v>
      </c>
      <c r="EL32" s="159" t="s">
        <v>282</v>
      </c>
      <c r="EM32" s="159" t="s">
        <v>282</v>
      </c>
      <c r="EN32" s="159" t="s">
        <v>282</v>
      </c>
      <c r="EO32" s="159" t="s">
        <v>282</v>
      </c>
      <c r="EP32" s="159" t="s">
        <v>282</v>
      </c>
      <c r="EQ32" s="159" t="s">
        <v>282</v>
      </c>
      <c r="ER32" s="159" t="s">
        <v>282</v>
      </c>
      <c r="ES32" s="159" t="s">
        <v>282</v>
      </c>
      <c r="ET32" s="159" t="s">
        <v>282</v>
      </c>
      <c r="EU32" s="159" t="s">
        <v>282</v>
      </c>
      <c r="EV32" s="159" t="s">
        <v>282</v>
      </c>
      <c r="EW32" s="159" t="s">
        <v>282</v>
      </c>
      <c r="EX32" s="159" t="s">
        <v>282</v>
      </c>
      <c r="EY32" s="159" t="s">
        <v>282</v>
      </c>
      <c r="EZ32" s="159" t="s">
        <v>282</v>
      </c>
      <c r="FA32" s="159" t="s">
        <v>282</v>
      </c>
      <c r="FB32" s="159" t="s">
        <v>282</v>
      </c>
      <c r="FC32" s="159" t="s">
        <v>282</v>
      </c>
      <c r="FD32" s="159" t="s">
        <v>282</v>
      </c>
      <c r="FE32" s="159" t="s">
        <v>282</v>
      </c>
      <c r="FF32" s="159" t="s">
        <v>282</v>
      </c>
      <c r="FG32" s="159" t="s">
        <v>282</v>
      </c>
      <c r="FH32" s="159" t="s">
        <v>282</v>
      </c>
      <c r="FI32" s="159" t="s">
        <v>282</v>
      </c>
      <c r="FJ32" s="159" t="s">
        <v>282</v>
      </c>
      <c r="FK32" s="159" t="s">
        <v>282</v>
      </c>
      <c r="FL32" s="159" t="s">
        <v>282</v>
      </c>
      <c r="FM32" s="159" t="s">
        <v>282</v>
      </c>
      <c r="FN32" s="159" t="s">
        <v>282</v>
      </c>
      <c r="FO32" s="159" t="s">
        <v>282</v>
      </c>
      <c r="FP32" s="159" t="s">
        <v>282</v>
      </c>
      <c r="FQ32" s="159" t="s">
        <v>282</v>
      </c>
      <c r="FR32" s="159" t="s">
        <v>282</v>
      </c>
      <c r="FS32" s="159" t="s">
        <v>282</v>
      </c>
      <c r="FT32" s="159" t="s">
        <v>282</v>
      </c>
    </row>
    <row r="33" spans="1:176" x14ac:dyDescent="0.25">
      <c r="A33" s="161" t="s">
        <v>4400</v>
      </c>
      <c r="B33" s="159" t="s">
        <v>282</v>
      </c>
      <c r="C33" s="66" t="str">
        <f>IF(ISNUMBER(Severity!H33)=FALSE,Severity!F33,IF(Severity!H33&gt;=0.5,"YES","NO"))</f>
        <v>YES</v>
      </c>
      <c r="D33" s="66" t="str">
        <f>IF(ISNUMBER(Severity!I33)=FALSE,Severity!G33,IF(Severity!I33&gt;0.5,"YES","NO"))</f>
        <v>NO</v>
      </c>
      <c r="E33" s="159">
        <v>12</v>
      </c>
      <c r="F33" s="159">
        <v>2</v>
      </c>
      <c r="G33" s="159" t="s">
        <v>4798</v>
      </c>
      <c r="H33" s="159" t="s">
        <v>183</v>
      </c>
      <c r="I33" s="66" t="s">
        <v>282</v>
      </c>
      <c r="J33" s="159">
        <v>16</v>
      </c>
      <c r="K33" s="159" t="s">
        <v>299</v>
      </c>
      <c r="L33" s="159">
        <v>24</v>
      </c>
      <c r="M33" s="159">
        <v>41</v>
      </c>
      <c r="N33" s="159">
        <v>9</v>
      </c>
      <c r="O33" s="159" t="s">
        <v>299</v>
      </c>
      <c r="P33" s="159">
        <v>24</v>
      </c>
      <c r="Q33" s="159">
        <v>51</v>
      </c>
      <c r="R33" s="159">
        <v>50</v>
      </c>
      <c r="S33" s="159" t="s">
        <v>299</v>
      </c>
      <c r="T33" s="159">
        <v>24</v>
      </c>
      <c r="U33" s="159">
        <v>24.1</v>
      </c>
      <c r="V33" s="159">
        <v>3.9</v>
      </c>
      <c r="W33" s="159">
        <v>110</v>
      </c>
      <c r="X33" s="159" t="s">
        <v>282</v>
      </c>
      <c r="Y33" s="159" t="s">
        <v>282</v>
      </c>
      <c r="Z33" s="159" t="s">
        <v>282</v>
      </c>
      <c r="AA33" s="159">
        <v>12.83</v>
      </c>
      <c r="AB33" s="159">
        <v>8.25</v>
      </c>
      <c r="AC33" s="159">
        <v>110</v>
      </c>
      <c r="AD33" s="159" t="s">
        <v>282</v>
      </c>
      <c r="AE33" s="159" t="s">
        <v>282</v>
      </c>
      <c r="AF33" s="159" t="s">
        <v>282</v>
      </c>
      <c r="AG33" s="159" t="s">
        <v>282</v>
      </c>
      <c r="AH33" s="159" t="s">
        <v>282</v>
      </c>
      <c r="AI33" s="159" t="s">
        <v>282</v>
      </c>
      <c r="AJ33" s="159" t="s">
        <v>282</v>
      </c>
      <c r="AK33" s="159" t="s">
        <v>282</v>
      </c>
      <c r="AL33" s="159" t="s">
        <v>282</v>
      </c>
      <c r="AM33" s="159">
        <v>110</v>
      </c>
      <c r="AN33" s="159">
        <v>94</v>
      </c>
      <c r="AO33" s="159" t="s">
        <v>10937</v>
      </c>
      <c r="AP33" s="159" t="s">
        <v>183</v>
      </c>
      <c r="AQ33" s="66" t="s">
        <v>282</v>
      </c>
      <c r="AR33" s="159">
        <v>19</v>
      </c>
      <c r="AS33" s="159" t="s">
        <v>299</v>
      </c>
      <c r="AT33" s="159">
        <v>24</v>
      </c>
      <c r="AU33" s="159">
        <v>27</v>
      </c>
      <c r="AV33" s="159">
        <v>9</v>
      </c>
      <c r="AW33" s="159" t="s">
        <v>299</v>
      </c>
      <c r="AX33" s="159">
        <v>24</v>
      </c>
      <c r="AY33" s="159">
        <v>33</v>
      </c>
      <c r="AZ33" s="159">
        <v>50</v>
      </c>
      <c r="BA33" s="159" t="s">
        <v>299</v>
      </c>
      <c r="BB33" s="159">
        <v>24</v>
      </c>
      <c r="BC33" s="159">
        <v>24.5</v>
      </c>
      <c r="BD33" s="159">
        <v>4.5999999999999996</v>
      </c>
      <c r="BE33" s="159">
        <v>111</v>
      </c>
      <c r="BF33" s="159" t="s">
        <v>282</v>
      </c>
      <c r="BG33" s="159" t="s">
        <v>282</v>
      </c>
      <c r="BH33" s="159" t="s">
        <v>282</v>
      </c>
      <c r="BI33" s="159">
        <v>15.88</v>
      </c>
      <c r="BJ33" s="159">
        <v>7.5</v>
      </c>
      <c r="BK33" s="159">
        <v>111</v>
      </c>
      <c r="BL33" s="159" t="s">
        <v>282</v>
      </c>
      <c r="BM33" s="159" t="s">
        <v>282</v>
      </c>
      <c r="BN33" s="159" t="s">
        <v>282</v>
      </c>
      <c r="BO33" s="159" t="s">
        <v>282</v>
      </c>
      <c r="BP33" s="159" t="s">
        <v>282</v>
      </c>
      <c r="BQ33" s="159" t="s">
        <v>282</v>
      </c>
      <c r="BR33" s="159" t="s">
        <v>282</v>
      </c>
      <c r="BS33" s="159" t="s">
        <v>282</v>
      </c>
      <c r="BT33" s="159" t="s">
        <v>282</v>
      </c>
      <c r="BU33" s="159">
        <v>111</v>
      </c>
      <c r="BV33" s="159">
        <v>92</v>
      </c>
      <c r="BW33" s="159" t="s">
        <v>282</v>
      </c>
      <c r="BX33" s="159" t="s">
        <v>282</v>
      </c>
      <c r="BY33" s="159" t="s">
        <v>282</v>
      </c>
      <c r="BZ33" s="159" t="s">
        <v>282</v>
      </c>
      <c r="CA33" s="159" t="s">
        <v>282</v>
      </c>
      <c r="CB33" s="159" t="s">
        <v>282</v>
      </c>
      <c r="CC33" s="159" t="s">
        <v>282</v>
      </c>
      <c r="CD33" s="159" t="s">
        <v>282</v>
      </c>
      <c r="CE33" s="159" t="s">
        <v>282</v>
      </c>
      <c r="CF33" s="159" t="s">
        <v>282</v>
      </c>
      <c r="CG33" s="159" t="s">
        <v>282</v>
      </c>
      <c r="CH33" s="159" t="s">
        <v>282</v>
      </c>
      <c r="CI33" s="159" t="s">
        <v>282</v>
      </c>
      <c r="CJ33" s="159" t="s">
        <v>282</v>
      </c>
      <c r="CK33" s="159" t="s">
        <v>282</v>
      </c>
      <c r="CL33" s="159" t="s">
        <v>282</v>
      </c>
      <c r="CM33" s="159" t="s">
        <v>282</v>
      </c>
      <c r="CN33" s="159" t="s">
        <v>282</v>
      </c>
      <c r="CO33" s="159" t="s">
        <v>282</v>
      </c>
      <c r="CP33" s="159" t="s">
        <v>282</v>
      </c>
      <c r="CQ33" s="159" t="s">
        <v>282</v>
      </c>
      <c r="CR33" s="159" t="s">
        <v>282</v>
      </c>
      <c r="CS33" s="159" t="s">
        <v>282</v>
      </c>
      <c r="CT33" s="159" t="s">
        <v>282</v>
      </c>
      <c r="CU33" s="159" t="s">
        <v>282</v>
      </c>
      <c r="CV33" s="159" t="s">
        <v>282</v>
      </c>
      <c r="CW33" s="159" t="s">
        <v>282</v>
      </c>
      <c r="CX33" s="159" t="s">
        <v>282</v>
      </c>
      <c r="CY33" s="159" t="s">
        <v>282</v>
      </c>
      <c r="CZ33" s="159" t="s">
        <v>282</v>
      </c>
      <c r="DA33" s="159" t="s">
        <v>282</v>
      </c>
      <c r="DB33" s="159" t="s">
        <v>282</v>
      </c>
      <c r="DC33" s="159" t="s">
        <v>282</v>
      </c>
      <c r="DD33" s="159" t="s">
        <v>282</v>
      </c>
      <c r="DE33" s="159" t="s">
        <v>282</v>
      </c>
      <c r="DF33" s="159" t="s">
        <v>282</v>
      </c>
      <c r="DG33" s="159" t="s">
        <v>282</v>
      </c>
      <c r="DH33" s="159" t="s">
        <v>282</v>
      </c>
      <c r="DI33" s="159" t="s">
        <v>282</v>
      </c>
      <c r="DJ33" s="159" t="s">
        <v>282</v>
      </c>
      <c r="DK33" s="159" t="s">
        <v>282</v>
      </c>
      <c r="DL33" s="159" t="s">
        <v>282</v>
      </c>
      <c r="DM33" s="159" t="s">
        <v>282</v>
      </c>
      <c r="DN33" s="159" t="s">
        <v>282</v>
      </c>
      <c r="DO33" s="159" t="s">
        <v>282</v>
      </c>
      <c r="DP33" s="159" t="s">
        <v>282</v>
      </c>
      <c r="DQ33" s="159" t="s">
        <v>282</v>
      </c>
      <c r="DR33" s="159" t="s">
        <v>282</v>
      </c>
      <c r="DS33" s="159" t="s">
        <v>282</v>
      </c>
      <c r="DT33" s="159" t="s">
        <v>282</v>
      </c>
      <c r="DU33" s="159" t="s">
        <v>282</v>
      </c>
      <c r="DV33" s="159" t="s">
        <v>282</v>
      </c>
      <c r="DW33" s="159" t="s">
        <v>282</v>
      </c>
      <c r="DX33" s="159" t="s">
        <v>282</v>
      </c>
      <c r="DY33" s="159" t="s">
        <v>282</v>
      </c>
      <c r="DZ33" s="159" t="s">
        <v>282</v>
      </c>
      <c r="EA33" s="159" t="s">
        <v>282</v>
      </c>
      <c r="EB33" s="159" t="s">
        <v>282</v>
      </c>
      <c r="EC33" s="159" t="s">
        <v>282</v>
      </c>
      <c r="ED33" s="159" t="s">
        <v>282</v>
      </c>
      <c r="EE33" s="159" t="s">
        <v>282</v>
      </c>
      <c r="EF33" s="159" t="s">
        <v>282</v>
      </c>
      <c r="EG33" s="159" t="s">
        <v>282</v>
      </c>
      <c r="EH33" s="159" t="s">
        <v>282</v>
      </c>
      <c r="EI33" s="159" t="s">
        <v>282</v>
      </c>
      <c r="EJ33" s="159" t="s">
        <v>282</v>
      </c>
      <c r="EK33" s="159" t="s">
        <v>282</v>
      </c>
      <c r="EL33" s="159" t="s">
        <v>282</v>
      </c>
      <c r="EM33" s="159" t="s">
        <v>282</v>
      </c>
      <c r="EN33" s="159" t="s">
        <v>282</v>
      </c>
      <c r="EO33" s="159" t="s">
        <v>282</v>
      </c>
      <c r="EP33" s="159" t="s">
        <v>282</v>
      </c>
      <c r="EQ33" s="159" t="s">
        <v>282</v>
      </c>
      <c r="ER33" s="159" t="s">
        <v>282</v>
      </c>
      <c r="ES33" s="159" t="s">
        <v>282</v>
      </c>
      <c r="ET33" s="159" t="s">
        <v>282</v>
      </c>
      <c r="EU33" s="159" t="s">
        <v>282</v>
      </c>
      <c r="EV33" s="159" t="s">
        <v>282</v>
      </c>
      <c r="EW33" s="159" t="s">
        <v>282</v>
      </c>
      <c r="EX33" s="159" t="s">
        <v>282</v>
      </c>
      <c r="EY33" s="159" t="s">
        <v>282</v>
      </c>
      <c r="EZ33" s="159" t="s">
        <v>282</v>
      </c>
      <c r="FA33" s="159" t="s">
        <v>282</v>
      </c>
      <c r="FB33" s="159" t="s">
        <v>282</v>
      </c>
      <c r="FC33" s="159" t="s">
        <v>282</v>
      </c>
      <c r="FD33" s="159" t="s">
        <v>282</v>
      </c>
      <c r="FE33" s="159" t="s">
        <v>282</v>
      </c>
      <c r="FF33" s="159" t="s">
        <v>282</v>
      </c>
      <c r="FG33" s="159" t="s">
        <v>282</v>
      </c>
      <c r="FH33" s="159" t="s">
        <v>282</v>
      </c>
      <c r="FI33" s="159" t="s">
        <v>282</v>
      </c>
      <c r="FJ33" s="159" t="s">
        <v>282</v>
      </c>
      <c r="FK33" s="159" t="s">
        <v>282</v>
      </c>
      <c r="FL33" s="159" t="s">
        <v>282</v>
      </c>
      <c r="FM33" s="159" t="s">
        <v>282</v>
      </c>
      <c r="FN33" s="159" t="s">
        <v>282</v>
      </c>
      <c r="FO33" s="159" t="s">
        <v>282</v>
      </c>
      <c r="FP33" s="159" t="s">
        <v>282</v>
      </c>
      <c r="FQ33" s="159" t="s">
        <v>282</v>
      </c>
      <c r="FR33" s="159" t="s">
        <v>282</v>
      </c>
      <c r="FS33" s="159" t="s">
        <v>282</v>
      </c>
      <c r="FT33" s="159" t="s">
        <v>282</v>
      </c>
    </row>
    <row r="34" spans="1:176" x14ac:dyDescent="0.25">
      <c r="A34" s="161" t="s">
        <v>7877</v>
      </c>
      <c r="B34" s="159" t="s">
        <v>13075</v>
      </c>
      <c r="C34" s="66" t="str">
        <f>IF(ISNUMBER(Severity!H34)=FALSE,Severity!F34,IF(Severity!H34&gt;=0.5,"YES","NO"))</f>
        <v>YES</v>
      </c>
      <c r="D34" s="66" t="str">
        <f>IF(ISNUMBER(Severity!I34)=FALSE,Severity!G34,IF(Severity!I34&gt;0.5,"YES","NO"))</f>
        <v>NO</v>
      </c>
      <c r="E34" s="159">
        <v>10</v>
      </c>
      <c r="F34" s="159">
        <v>2</v>
      </c>
      <c r="G34" s="159" t="s">
        <v>4423</v>
      </c>
      <c r="H34" s="159" t="s">
        <v>183</v>
      </c>
      <c r="I34" s="159" t="s">
        <v>282</v>
      </c>
      <c r="J34" s="159">
        <v>39</v>
      </c>
      <c r="K34" s="159" t="s">
        <v>13076</v>
      </c>
      <c r="L34" s="159" t="s">
        <v>282</v>
      </c>
      <c r="M34" s="159">
        <v>78</v>
      </c>
      <c r="N34" s="159" t="s">
        <v>282</v>
      </c>
      <c r="O34" s="159" t="s">
        <v>282</v>
      </c>
      <c r="P34" s="159" t="s">
        <v>282</v>
      </c>
      <c r="Q34" s="159" t="s">
        <v>282</v>
      </c>
      <c r="R34" s="159" t="s">
        <v>282</v>
      </c>
      <c r="S34" s="159" t="s">
        <v>192</v>
      </c>
      <c r="T34" s="159">
        <v>9</v>
      </c>
      <c r="U34" s="159">
        <v>17.920000000000002</v>
      </c>
      <c r="V34" s="159">
        <v>5.38</v>
      </c>
      <c r="W34" s="159">
        <v>159</v>
      </c>
      <c r="X34" s="159" t="s">
        <v>282</v>
      </c>
      <c r="Y34" s="159" t="s">
        <v>282</v>
      </c>
      <c r="Z34" s="159" t="s">
        <v>282</v>
      </c>
      <c r="AA34" s="159" t="s">
        <v>282</v>
      </c>
      <c r="AB34" s="159" t="s">
        <v>282</v>
      </c>
      <c r="AC34" s="159" t="s">
        <v>282</v>
      </c>
      <c r="AD34" s="159">
        <v>8.5</v>
      </c>
      <c r="AE34" s="159">
        <v>5.75</v>
      </c>
      <c r="AF34" s="159">
        <v>120</v>
      </c>
      <c r="AG34" s="159" t="s">
        <v>282</v>
      </c>
      <c r="AH34" s="159" t="s">
        <v>282</v>
      </c>
      <c r="AI34" s="159" t="s">
        <v>282</v>
      </c>
      <c r="AJ34" s="159" t="s">
        <v>282</v>
      </c>
      <c r="AK34" s="159" t="s">
        <v>282</v>
      </c>
      <c r="AL34" s="159" t="s">
        <v>282</v>
      </c>
      <c r="AM34" s="159">
        <v>159</v>
      </c>
      <c r="AN34" s="159">
        <v>120</v>
      </c>
      <c r="AO34" s="159" t="s">
        <v>4639</v>
      </c>
      <c r="AP34" s="159" t="s">
        <v>183</v>
      </c>
      <c r="AQ34" s="159" t="s">
        <v>282</v>
      </c>
      <c r="AR34" s="159">
        <v>9</v>
      </c>
      <c r="AS34" s="159" t="s">
        <v>13076</v>
      </c>
      <c r="AT34" s="159" t="s">
        <v>282</v>
      </c>
      <c r="AU34" s="159">
        <v>63</v>
      </c>
      <c r="AV34" s="159" t="s">
        <v>282</v>
      </c>
      <c r="AW34" s="159" t="s">
        <v>282</v>
      </c>
      <c r="AX34" s="159" t="s">
        <v>282</v>
      </c>
      <c r="AY34" s="159" t="s">
        <v>282</v>
      </c>
      <c r="AZ34" s="159" t="s">
        <v>282</v>
      </c>
      <c r="BA34" s="159" t="s">
        <v>192</v>
      </c>
      <c r="BB34" s="159">
        <v>9</v>
      </c>
      <c r="BC34" s="159">
        <v>18.010000000000002</v>
      </c>
      <c r="BD34" s="159">
        <v>5.05</v>
      </c>
      <c r="BE34" s="159">
        <v>154</v>
      </c>
      <c r="BF34" s="159" t="s">
        <v>282</v>
      </c>
      <c r="BG34" s="159" t="s">
        <v>282</v>
      </c>
      <c r="BH34" s="159" t="s">
        <v>282</v>
      </c>
      <c r="BI34" s="159" t="s">
        <v>282</v>
      </c>
      <c r="BJ34" s="159" t="s">
        <v>282</v>
      </c>
      <c r="BK34" s="159" t="s">
        <v>282</v>
      </c>
      <c r="BL34" s="159">
        <v>10.83</v>
      </c>
      <c r="BM34" s="159">
        <v>6.21</v>
      </c>
      <c r="BN34" s="159">
        <v>145</v>
      </c>
      <c r="BO34" s="159" t="s">
        <v>282</v>
      </c>
      <c r="BP34" s="159" t="s">
        <v>282</v>
      </c>
      <c r="BQ34" s="159" t="s">
        <v>282</v>
      </c>
      <c r="BR34" s="159" t="s">
        <v>282</v>
      </c>
      <c r="BS34" s="159" t="s">
        <v>282</v>
      </c>
      <c r="BT34" s="159" t="s">
        <v>282</v>
      </c>
      <c r="BU34" s="159">
        <v>154</v>
      </c>
      <c r="BV34" s="159">
        <v>145</v>
      </c>
      <c r="BW34" s="159" t="s">
        <v>282</v>
      </c>
      <c r="BX34" s="159" t="s">
        <v>282</v>
      </c>
      <c r="BY34" s="159" t="s">
        <v>282</v>
      </c>
      <c r="BZ34" s="159" t="s">
        <v>282</v>
      </c>
      <c r="CA34" s="159" t="s">
        <v>282</v>
      </c>
      <c r="CB34" s="159" t="s">
        <v>282</v>
      </c>
      <c r="CC34" s="159" t="s">
        <v>282</v>
      </c>
      <c r="CD34" s="159" t="s">
        <v>282</v>
      </c>
      <c r="CE34" s="159" t="s">
        <v>282</v>
      </c>
      <c r="CF34" s="159" t="s">
        <v>282</v>
      </c>
      <c r="CG34" s="159" t="s">
        <v>282</v>
      </c>
      <c r="CH34" s="159" t="s">
        <v>282</v>
      </c>
      <c r="CI34" s="159" t="s">
        <v>282</v>
      </c>
      <c r="CJ34" s="159" t="s">
        <v>282</v>
      </c>
      <c r="CK34" s="159" t="s">
        <v>282</v>
      </c>
      <c r="CL34" s="159" t="s">
        <v>282</v>
      </c>
      <c r="CM34" s="159" t="s">
        <v>282</v>
      </c>
      <c r="CN34" s="159" t="s">
        <v>282</v>
      </c>
      <c r="CO34" s="159" t="s">
        <v>282</v>
      </c>
      <c r="CP34" s="159" t="s">
        <v>282</v>
      </c>
      <c r="CQ34" s="159" t="s">
        <v>282</v>
      </c>
      <c r="CR34" s="159" t="s">
        <v>282</v>
      </c>
      <c r="CS34" s="159" t="s">
        <v>282</v>
      </c>
      <c r="CT34" s="159" t="s">
        <v>282</v>
      </c>
      <c r="CU34" s="159" t="s">
        <v>282</v>
      </c>
      <c r="CV34" s="159" t="s">
        <v>282</v>
      </c>
      <c r="CW34" s="159" t="s">
        <v>282</v>
      </c>
      <c r="CX34" s="159" t="s">
        <v>282</v>
      </c>
      <c r="CY34" s="159" t="s">
        <v>282</v>
      </c>
      <c r="CZ34" s="159" t="s">
        <v>282</v>
      </c>
      <c r="DA34" s="159" t="s">
        <v>282</v>
      </c>
      <c r="DB34" s="159" t="s">
        <v>282</v>
      </c>
      <c r="DC34" s="159" t="s">
        <v>282</v>
      </c>
      <c r="DD34" s="159" t="s">
        <v>282</v>
      </c>
      <c r="DE34" s="159" t="s">
        <v>282</v>
      </c>
      <c r="DF34" s="159" t="s">
        <v>282</v>
      </c>
      <c r="DG34" s="159" t="s">
        <v>282</v>
      </c>
      <c r="DH34" s="159" t="s">
        <v>282</v>
      </c>
      <c r="DI34" s="159" t="s">
        <v>282</v>
      </c>
      <c r="DJ34" s="159" t="s">
        <v>282</v>
      </c>
      <c r="DK34" s="159" t="s">
        <v>282</v>
      </c>
      <c r="DL34" s="159" t="s">
        <v>282</v>
      </c>
      <c r="DM34" s="159" t="s">
        <v>282</v>
      </c>
      <c r="DN34" s="159" t="s">
        <v>282</v>
      </c>
      <c r="DO34" s="159" t="s">
        <v>282</v>
      </c>
      <c r="DP34" s="159" t="s">
        <v>282</v>
      </c>
      <c r="DQ34" s="159" t="s">
        <v>282</v>
      </c>
      <c r="DR34" s="159" t="s">
        <v>282</v>
      </c>
      <c r="DS34" s="159" t="s">
        <v>282</v>
      </c>
      <c r="DT34" s="159" t="s">
        <v>282</v>
      </c>
      <c r="DU34" s="159" t="s">
        <v>282</v>
      </c>
      <c r="DV34" s="159" t="s">
        <v>282</v>
      </c>
      <c r="DW34" s="159" t="s">
        <v>282</v>
      </c>
      <c r="DX34" s="159" t="s">
        <v>282</v>
      </c>
      <c r="DY34" s="159" t="s">
        <v>282</v>
      </c>
      <c r="DZ34" s="159" t="s">
        <v>282</v>
      </c>
      <c r="EA34" s="159" t="s">
        <v>282</v>
      </c>
      <c r="EB34" s="159" t="s">
        <v>282</v>
      </c>
      <c r="EC34" s="159" t="s">
        <v>282</v>
      </c>
      <c r="ED34" s="159" t="s">
        <v>282</v>
      </c>
      <c r="EE34" s="159" t="s">
        <v>282</v>
      </c>
      <c r="EF34" s="159" t="s">
        <v>282</v>
      </c>
      <c r="EG34" s="159" t="s">
        <v>282</v>
      </c>
      <c r="EH34" s="159" t="s">
        <v>282</v>
      </c>
      <c r="EI34" s="159" t="s">
        <v>282</v>
      </c>
      <c r="EJ34" s="159" t="s">
        <v>282</v>
      </c>
      <c r="EK34" s="159" t="s">
        <v>282</v>
      </c>
      <c r="EL34" s="159" t="s">
        <v>282</v>
      </c>
      <c r="EM34" s="159" t="s">
        <v>282</v>
      </c>
      <c r="EN34" s="159" t="s">
        <v>282</v>
      </c>
      <c r="EO34" s="159" t="s">
        <v>282</v>
      </c>
      <c r="EP34" s="159" t="s">
        <v>282</v>
      </c>
      <c r="EQ34" s="159" t="s">
        <v>282</v>
      </c>
      <c r="ER34" s="159" t="s">
        <v>282</v>
      </c>
      <c r="ES34" s="159" t="s">
        <v>282</v>
      </c>
      <c r="ET34" s="159" t="s">
        <v>282</v>
      </c>
      <c r="EU34" s="159" t="s">
        <v>282</v>
      </c>
      <c r="EV34" s="159" t="s">
        <v>282</v>
      </c>
      <c r="EW34" s="159" t="s">
        <v>282</v>
      </c>
      <c r="EX34" s="159" t="s">
        <v>282</v>
      </c>
      <c r="EY34" s="159" t="s">
        <v>282</v>
      </c>
      <c r="EZ34" s="159" t="s">
        <v>282</v>
      </c>
      <c r="FA34" s="159" t="s">
        <v>282</v>
      </c>
      <c r="FB34" s="159" t="s">
        <v>282</v>
      </c>
      <c r="FC34" s="159" t="s">
        <v>282</v>
      </c>
      <c r="FD34" s="159" t="s">
        <v>282</v>
      </c>
      <c r="FE34" s="159" t="s">
        <v>282</v>
      </c>
      <c r="FF34" s="159" t="s">
        <v>282</v>
      </c>
      <c r="FG34" s="159" t="s">
        <v>282</v>
      </c>
      <c r="FH34" s="159" t="s">
        <v>282</v>
      </c>
      <c r="FI34" s="159" t="s">
        <v>282</v>
      </c>
      <c r="FJ34" s="159" t="s">
        <v>282</v>
      </c>
      <c r="FK34" s="159" t="s">
        <v>282</v>
      </c>
      <c r="FL34" s="159" t="s">
        <v>282</v>
      </c>
      <c r="FM34" s="159" t="s">
        <v>282</v>
      </c>
      <c r="FN34" s="159" t="s">
        <v>282</v>
      </c>
      <c r="FO34" s="159" t="s">
        <v>282</v>
      </c>
      <c r="FP34" s="159" t="s">
        <v>282</v>
      </c>
      <c r="FQ34" s="159" t="s">
        <v>282</v>
      </c>
      <c r="FR34" s="159" t="s">
        <v>282</v>
      </c>
      <c r="FS34" s="159" t="s">
        <v>282</v>
      </c>
      <c r="FT34" s="159" t="s">
        <v>282</v>
      </c>
    </row>
    <row r="35" spans="1:176" x14ac:dyDescent="0.25">
      <c r="A35" s="161" t="s">
        <v>1373</v>
      </c>
      <c r="B35" s="159" t="s">
        <v>13325</v>
      </c>
      <c r="C35" s="331" t="s">
        <v>793</v>
      </c>
      <c r="D35" s="331" t="s">
        <v>130</v>
      </c>
      <c r="E35" s="159">
        <v>12</v>
      </c>
      <c r="F35" s="159">
        <v>2</v>
      </c>
      <c r="G35" s="159" t="s">
        <v>256</v>
      </c>
      <c r="H35" s="159" t="s">
        <v>10507</v>
      </c>
      <c r="I35" s="159">
        <v>6</v>
      </c>
      <c r="J35" s="159">
        <v>13</v>
      </c>
      <c r="K35" s="159" t="s">
        <v>282</v>
      </c>
      <c r="L35" s="159" t="s">
        <v>282</v>
      </c>
      <c r="M35" s="159" t="s">
        <v>282</v>
      </c>
      <c r="N35" s="159" t="s">
        <v>282</v>
      </c>
      <c r="O35" s="159" t="s">
        <v>282</v>
      </c>
      <c r="P35" s="159" t="s">
        <v>282</v>
      </c>
      <c r="Q35" s="159" t="s">
        <v>282</v>
      </c>
      <c r="R35" s="159" t="s">
        <v>282</v>
      </c>
      <c r="S35" s="159" t="s">
        <v>299</v>
      </c>
      <c r="T35" s="159">
        <v>17</v>
      </c>
      <c r="U35" s="159" t="s">
        <v>282</v>
      </c>
      <c r="V35" s="159" t="s">
        <v>282</v>
      </c>
      <c r="W35" s="159" t="s">
        <v>282</v>
      </c>
      <c r="X35" s="159" t="s">
        <v>282</v>
      </c>
      <c r="Y35" s="159" t="s">
        <v>282</v>
      </c>
      <c r="Z35" s="159" t="s">
        <v>282</v>
      </c>
      <c r="AA35" s="159" t="s">
        <v>282</v>
      </c>
      <c r="AB35" s="159" t="s">
        <v>282</v>
      </c>
      <c r="AC35" s="159" t="s">
        <v>282</v>
      </c>
      <c r="AD35" s="159">
        <v>8.76</v>
      </c>
      <c r="AE35" s="159">
        <v>5.63</v>
      </c>
      <c r="AF35" s="159">
        <v>21</v>
      </c>
      <c r="AG35" s="159" t="s">
        <v>282</v>
      </c>
      <c r="AH35" s="159" t="s">
        <v>282</v>
      </c>
      <c r="AI35" s="159" t="s">
        <v>282</v>
      </c>
      <c r="AJ35" s="159" t="s">
        <v>282</v>
      </c>
      <c r="AK35" s="159" t="s">
        <v>282</v>
      </c>
      <c r="AL35" s="159" t="s">
        <v>282</v>
      </c>
      <c r="AM35" s="159">
        <v>25</v>
      </c>
      <c r="AN35" s="159">
        <v>12</v>
      </c>
      <c r="AO35" s="159" t="s">
        <v>252</v>
      </c>
      <c r="AP35" s="159" t="s">
        <v>10507</v>
      </c>
      <c r="AQ35" s="159">
        <v>7</v>
      </c>
      <c r="AR35" s="159">
        <v>15</v>
      </c>
      <c r="AS35" s="159" t="s">
        <v>282</v>
      </c>
      <c r="AT35" s="159" t="s">
        <v>282</v>
      </c>
      <c r="AU35" s="159" t="s">
        <v>282</v>
      </c>
      <c r="AV35" s="159" t="s">
        <v>282</v>
      </c>
      <c r="AW35" s="159" t="s">
        <v>282</v>
      </c>
      <c r="AX35" s="159" t="s">
        <v>282</v>
      </c>
      <c r="AY35" s="159" t="s">
        <v>282</v>
      </c>
      <c r="AZ35" s="159" t="s">
        <v>282</v>
      </c>
      <c r="BA35" s="159" t="s">
        <v>299</v>
      </c>
      <c r="BB35" s="159">
        <v>17</v>
      </c>
      <c r="BC35" s="159" t="s">
        <v>282</v>
      </c>
      <c r="BD35" s="159" t="s">
        <v>282</v>
      </c>
      <c r="BE35" s="159" t="s">
        <v>282</v>
      </c>
      <c r="BF35" s="159" t="s">
        <v>282</v>
      </c>
      <c r="BG35" s="159" t="s">
        <v>282</v>
      </c>
      <c r="BH35" s="159" t="s">
        <v>282</v>
      </c>
      <c r="BI35" s="159" t="s">
        <v>282</v>
      </c>
      <c r="BJ35" s="159" t="s">
        <v>282</v>
      </c>
      <c r="BK35" s="159" t="s">
        <v>282</v>
      </c>
      <c r="BL35" s="159">
        <v>11.21</v>
      </c>
      <c r="BM35" s="159">
        <v>9.4499999999999993</v>
      </c>
      <c r="BN35" s="159">
        <v>29</v>
      </c>
      <c r="BO35" s="159" t="s">
        <v>282</v>
      </c>
      <c r="BP35" s="159" t="s">
        <v>282</v>
      </c>
      <c r="BQ35" s="159" t="s">
        <v>282</v>
      </c>
      <c r="BR35" s="159" t="s">
        <v>282</v>
      </c>
      <c r="BS35" s="159" t="s">
        <v>282</v>
      </c>
      <c r="BT35" s="159" t="s">
        <v>282</v>
      </c>
      <c r="BU35" s="159">
        <v>32</v>
      </c>
      <c r="BV35" s="159">
        <v>17</v>
      </c>
      <c r="BW35" s="159" t="s">
        <v>282</v>
      </c>
      <c r="BX35" s="159" t="s">
        <v>282</v>
      </c>
      <c r="BY35" s="159" t="s">
        <v>282</v>
      </c>
      <c r="BZ35" s="159" t="s">
        <v>282</v>
      </c>
      <c r="CA35" s="159" t="s">
        <v>282</v>
      </c>
      <c r="CB35" s="159" t="s">
        <v>282</v>
      </c>
      <c r="CC35" s="159" t="s">
        <v>282</v>
      </c>
      <c r="CD35" s="159" t="s">
        <v>282</v>
      </c>
      <c r="CE35" s="159" t="s">
        <v>282</v>
      </c>
      <c r="CF35" s="159" t="s">
        <v>282</v>
      </c>
      <c r="CG35" s="159" t="s">
        <v>282</v>
      </c>
      <c r="CH35" s="159" t="s">
        <v>282</v>
      </c>
      <c r="CI35" s="159" t="s">
        <v>282</v>
      </c>
      <c r="CJ35" s="159" t="s">
        <v>282</v>
      </c>
      <c r="CK35" s="159" t="s">
        <v>282</v>
      </c>
      <c r="CL35" s="159" t="s">
        <v>282</v>
      </c>
      <c r="CM35" s="159" t="s">
        <v>282</v>
      </c>
      <c r="CN35" s="159" t="s">
        <v>282</v>
      </c>
      <c r="CO35" s="159" t="s">
        <v>282</v>
      </c>
      <c r="CP35" s="159" t="s">
        <v>282</v>
      </c>
      <c r="CQ35" s="159" t="s">
        <v>282</v>
      </c>
      <c r="CR35" s="159" t="s">
        <v>282</v>
      </c>
      <c r="CS35" s="159" t="s">
        <v>282</v>
      </c>
      <c r="CT35" s="159" t="s">
        <v>282</v>
      </c>
      <c r="CU35" s="159" t="s">
        <v>282</v>
      </c>
      <c r="CV35" s="159" t="s">
        <v>282</v>
      </c>
      <c r="CW35" s="159" t="s">
        <v>282</v>
      </c>
      <c r="CX35" s="159" t="s">
        <v>282</v>
      </c>
      <c r="CY35" s="159" t="s">
        <v>282</v>
      </c>
      <c r="CZ35" s="159" t="s">
        <v>282</v>
      </c>
      <c r="DA35" s="159" t="s">
        <v>282</v>
      </c>
      <c r="DB35" s="159" t="s">
        <v>282</v>
      </c>
      <c r="DC35" s="159" t="s">
        <v>282</v>
      </c>
      <c r="DD35" s="159" t="s">
        <v>282</v>
      </c>
      <c r="DE35" s="159" t="s">
        <v>282</v>
      </c>
      <c r="DF35" s="159" t="s">
        <v>282</v>
      </c>
      <c r="DG35" s="159" t="s">
        <v>282</v>
      </c>
      <c r="DH35" s="159" t="s">
        <v>282</v>
      </c>
      <c r="DI35" s="159" t="s">
        <v>282</v>
      </c>
      <c r="DJ35" s="159" t="s">
        <v>282</v>
      </c>
      <c r="DK35" s="159" t="s">
        <v>282</v>
      </c>
      <c r="DL35" s="159" t="s">
        <v>282</v>
      </c>
      <c r="DM35" s="159" t="s">
        <v>282</v>
      </c>
      <c r="DN35" s="159" t="s">
        <v>282</v>
      </c>
      <c r="DO35" s="159" t="s">
        <v>282</v>
      </c>
      <c r="DP35" s="159" t="s">
        <v>282</v>
      </c>
      <c r="DQ35" s="159" t="s">
        <v>282</v>
      </c>
      <c r="DR35" s="159" t="s">
        <v>282</v>
      </c>
      <c r="DS35" s="159" t="s">
        <v>282</v>
      </c>
      <c r="DT35" s="159" t="s">
        <v>282</v>
      </c>
      <c r="DU35" s="159" t="s">
        <v>282</v>
      </c>
      <c r="DV35" s="159" t="s">
        <v>282</v>
      </c>
      <c r="DW35" s="159" t="s">
        <v>282</v>
      </c>
      <c r="DX35" s="159" t="s">
        <v>282</v>
      </c>
      <c r="DY35" s="159" t="s">
        <v>282</v>
      </c>
      <c r="DZ35" s="159" t="s">
        <v>282</v>
      </c>
      <c r="EA35" s="159" t="s">
        <v>282</v>
      </c>
      <c r="EB35" s="159" t="s">
        <v>282</v>
      </c>
      <c r="EC35" s="159" t="s">
        <v>282</v>
      </c>
      <c r="ED35" s="159" t="s">
        <v>282</v>
      </c>
      <c r="EE35" s="159" t="s">
        <v>282</v>
      </c>
      <c r="EF35" s="159" t="s">
        <v>282</v>
      </c>
      <c r="EG35" s="159" t="s">
        <v>282</v>
      </c>
      <c r="EH35" s="159" t="s">
        <v>282</v>
      </c>
      <c r="EI35" s="159" t="s">
        <v>282</v>
      </c>
      <c r="EJ35" s="159" t="s">
        <v>282</v>
      </c>
      <c r="EK35" s="159" t="s">
        <v>282</v>
      </c>
      <c r="EL35" s="159" t="s">
        <v>282</v>
      </c>
      <c r="EM35" s="159" t="s">
        <v>282</v>
      </c>
      <c r="EN35" s="159" t="s">
        <v>282</v>
      </c>
      <c r="EO35" s="159" t="s">
        <v>282</v>
      </c>
      <c r="EP35" s="159" t="s">
        <v>282</v>
      </c>
      <c r="EQ35" s="159" t="s">
        <v>282</v>
      </c>
      <c r="ER35" s="159" t="s">
        <v>282</v>
      </c>
      <c r="ES35" s="159" t="s">
        <v>282</v>
      </c>
      <c r="ET35" s="159" t="s">
        <v>282</v>
      </c>
      <c r="EU35" s="159" t="s">
        <v>282</v>
      </c>
      <c r="EV35" s="159" t="s">
        <v>282</v>
      </c>
      <c r="EW35" s="159" t="s">
        <v>282</v>
      </c>
      <c r="EX35" s="159" t="s">
        <v>282</v>
      </c>
      <c r="EY35" s="159" t="s">
        <v>282</v>
      </c>
      <c r="EZ35" s="159" t="s">
        <v>282</v>
      </c>
      <c r="FA35" s="159" t="s">
        <v>282</v>
      </c>
      <c r="FB35" s="159" t="s">
        <v>282</v>
      </c>
      <c r="FC35" s="159" t="s">
        <v>282</v>
      </c>
      <c r="FD35" s="159" t="s">
        <v>282</v>
      </c>
      <c r="FE35" s="159" t="s">
        <v>282</v>
      </c>
      <c r="FF35" s="159" t="s">
        <v>282</v>
      </c>
      <c r="FG35" s="159" t="s">
        <v>282</v>
      </c>
      <c r="FH35" s="159" t="s">
        <v>282</v>
      </c>
      <c r="FI35" s="159" t="s">
        <v>282</v>
      </c>
      <c r="FJ35" s="159" t="s">
        <v>282</v>
      </c>
      <c r="FK35" s="159" t="s">
        <v>282</v>
      </c>
      <c r="FL35" s="159" t="s">
        <v>282</v>
      </c>
      <c r="FM35" s="159" t="s">
        <v>282</v>
      </c>
      <c r="FN35" s="159" t="s">
        <v>282</v>
      </c>
      <c r="FO35" s="159" t="s">
        <v>282</v>
      </c>
      <c r="FP35" s="159" t="s">
        <v>282</v>
      </c>
      <c r="FQ35" s="159" t="s">
        <v>282</v>
      </c>
      <c r="FR35" s="159" t="s">
        <v>282</v>
      </c>
      <c r="FS35" s="159" t="s">
        <v>282</v>
      </c>
      <c r="FT35" s="159" t="s">
        <v>282</v>
      </c>
    </row>
    <row r="36" spans="1:176" x14ac:dyDescent="0.25">
      <c r="A36" s="161" t="s">
        <v>7036</v>
      </c>
      <c r="B36" s="159" t="s">
        <v>282</v>
      </c>
      <c r="C36" s="66" t="str">
        <f>IF(ISNUMBER(Severity!H36)=FALSE,Severity!F36,IF(Severity!H36&gt;=0.5,"YES","NO"))</f>
        <v>NO</v>
      </c>
      <c r="D36" s="66" t="str">
        <f>IF(ISNUMBER(Severity!I36)=FALSE,Severity!G36,IF(Severity!I36&gt;0.5,"YES","NO"))</f>
        <v>YES</v>
      </c>
      <c r="E36" s="159">
        <v>8</v>
      </c>
      <c r="F36" s="159">
        <v>3</v>
      </c>
      <c r="G36" s="93" t="s">
        <v>17960</v>
      </c>
      <c r="H36" s="159" t="s">
        <v>183</v>
      </c>
      <c r="I36" s="159" t="s">
        <v>282</v>
      </c>
      <c r="J36" s="159">
        <v>4</v>
      </c>
      <c r="K36" s="159" t="s">
        <v>282</v>
      </c>
      <c r="L36" s="159" t="s">
        <v>282</v>
      </c>
      <c r="M36" s="159" t="s">
        <v>282</v>
      </c>
      <c r="N36" s="159" t="s">
        <v>282</v>
      </c>
      <c r="O36" s="159" t="s">
        <v>282</v>
      </c>
      <c r="P36" s="159" t="s">
        <v>282</v>
      </c>
      <c r="Q36" s="159" t="s">
        <v>282</v>
      </c>
      <c r="R36" s="159" t="s">
        <v>282</v>
      </c>
      <c r="S36" s="159" t="s">
        <v>221</v>
      </c>
      <c r="T36" s="159">
        <v>7</v>
      </c>
      <c r="U36" s="159">
        <v>7.65</v>
      </c>
      <c r="V36" s="159">
        <v>4.2300000000000004</v>
      </c>
      <c r="W36" s="159">
        <v>40</v>
      </c>
      <c r="X36" s="159" t="s">
        <v>282</v>
      </c>
      <c r="Y36" s="159" t="s">
        <v>282</v>
      </c>
      <c r="Z36" s="159" t="s">
        <v>282</v>
      </c>
      <c r="AA36" s="159">
        <v>4.1100000000000003</v>
      </c>
      <c r="AB36" s="159">
        <v>3.04</v>
      </c>
      <c r="AC36" s="159">
        <v>40</v>
      </c>
      <c r="AD36" s="159" t="s">
        <v>282</v>
      </c>
      <c r="AE36" s="159" t="s">
        <v>282</v>
      </c>
      <c r="AF36" s="159" t="s">
        <v>282</v>
      </c>
      <c r="AG36" s="159" t="s">
        <v>282</v>
      </c>
      <c r="AH36" s="159" t="s">
        <v>282</v>
      </c>
      <c r="AI36" s="159" t="s">
        <v>282</v>
      </c>
      <c r="AJ36" s="159" t="s">
        <v>282</v>
      </c>
      <c r="AK36" s="159" t="s">
        <v>282</v>
      </c>
      <c r="AL36" s="159" t="s">
        <v>282</v>
      </c>
      <c r="AM36" s="159">
        <v>40</v>
      </c>
      <c r="AN36" s="159">
        <v>36</v>
      </c>
      <c r="AO36" s="159" t="s">
        <v>17963</v>
      </c>
      <c r="AP36" s="159" t="s">
        <v>183</v>
      </c>
      <c r="AQ36" s="159" t="s">
        <v>282</v>
      </c>
      <c r="AR36" s="159">
        <v>3</v>
      </c>
      <c r="AS36" s="159" t="s">
        <v>282</v>
      </c>
      <c r="AT36" s="159" t="s">
        <v>282</v>
      </c>
      <c r="AU36" s="159" t="s">
        <v>282</v>
      </c>
      <c r="AV36" s="159" t="s">
        <v>282</v>
      </c>
      <c r="AW36" s="159" t="s">
        <v>282</v>
      </c>
      <c r="AX36" s="159" t="s">
        <v>282</v>
      </c>
      <c r="AY36" s="159" t="s">
        <v>282</v>
      </c>
      <c r="AZ36" s="159" t="s">
        <v>282</v>
      </c>
      <c r="BA36" s="159" t="s">
        <v>221</v>
      </c>
      <c r="BB36" s="159">
        <v>7</v>
      </c>
      <c r="BC36" s="159">
        <v>7.61</v>
      </c>
      <c r="BD36" s="159">
        <v>3.63</v>
      </c>
      <c r="BE36" s="159">
        <v>40</v>
      </c>
      <c r="BF36" s="159" t="s">
        <v>282</v>
      </c>
      <c r="BG36" s="159" t="s">
        <v>282</v>
      </c>
      <c r="BH36" s="159" t="s">
        <v>282</v>
      </c>
      <c r="BI36" s="159">
        <v>3.81</v>
      </c>
      <c r="BJ36" s="159">
        <v>2.73</v>
      </c>
      <c r="BK36" s="159">
        <v>40</v>
      </c>
      <c r="BL36" s="159" t="s">
        <v>282</v>
      </c>
      <c r="BM36" s="159" t="s">
        <v>282</v>
      </c>
      <c r="BN36" s="159" t="s">
        <v>282</v>
      </c>
      <c r="BO36" s="159" t="s">
        <v>282</v>
      </c>
      <c r="BP36" s="159" t="s">
        <v>282</v>
      </c>
      <c r="BQ36" s="159" t="s">
        <v>282</v>
      </c>
      <c r="BR36" s="159" t="s">
        <v>282</v>
      </c>
      <c r="BS36" s="159" t="s">
        <v>282</v>
      </c>
      <c r="BT36" s="159" t="s">
        <v>282</v>
      </c>
      <c r="BU36" s="159">
        <v>40</v>
      </c>
      <c r="BV36" s="159">
        <v>37</v>
      </c>
      <c r="BW36" s="159" t="s">
        <v>310</v>
      </c>
      <c r="BX36" s="159" t="s">
        <v>282</v>
      </c>
      <c r="BY36" s="159" t="s">
        <v>282</v>
      </c>
      <c r="BZ36" s="159">
        <v>5</v>
      </c>
      <c r="CA36" s="159" t="s">
        <v>282</v>
      </c>
      <c r="CB36" s="159" t="s">
        <v>282</v>
      </c>
      <c r="CC36" s="159" t="s">
        <v>282</v>
      </c>
      <c r="CD36" s="159" t="s">
        <v>282</v>
      </c>
      <c r="CE36" s="159" t="s">
        <v>282</v>
      </c>
      <c r="CF36" s="159" t="s">
        <v>282</v>
      </c>
      <c r="CG36" s="159" t="s">
        <v>282</v>
      </c>
      <c r="CH36" s="159" t="s">
        <v>282</v>
      </c>
      <c r="CI36" s="159" t="s">
        <v>221</v>
      </c>
      <c r="CJ36" s="159">
        <v>7</v>
      </c>
      <c r="CK36" s="159">
        <v>7.48</v>
      </c>
      <c r="CL36" s="159">
        <v>4.21</v>
      </c>
      <c r="CM36" s="159">
        <v>40</v>
      </c>
      <c r="CN36" s="159" t="s">
        <v>282</v>
      </c>
      <c r="CO36" s="159" t="s">
        <v>282</v>
      </c>
      <c r="CP36" s="159" t="s">
        <v>282</v>
      </c>
      <c r="CQ36" s="159">
        <v>7.47</v>
      </c>
      <c r="CR36" s="159">
        <v>3.66</v>
      </c>
      <c r="CS36" s="159">
        <v>40</v>
      </c>
      <c r="CT36" s="159" t="s">
        <v>282</v>
      </c>
      <c r="CU36" s="159" t="s">
        <v>282</v>
      </c>
      <c r="CV36" s="159" t="s">
        <v>282</v>
      </c>
      <c r="CW36" s="159" t="s">
        <v>282</v>
      </c>
      <c r="CX36" s="159" t="s">
        <v>282</v>
      </c>
      <c r="CY36" s="159" t="s">
        <v>282</v>
      </c>
      <c r="CZ36" s="159" t="s">
        <v>282</v>
      </c>
      <c r="DA36" s="159" t="s">
        <v>282</v>
      </c>
      <c r="DB36" s="159" t="s">
        <v>282</v>
      </c>
      <c r="DC36" s="159">
        <v>40</v>
      </c>
      <c r="DD36" s="159">
        <v>35</v>
      </c>
      <c r="DE36" s="159" t="s">
        <v>282</v>
      </c>
      <c r="DF36" s="159" t="s">
        <v>282</v>
      </c>
      <c r="DG36" s="159" t="s">
        <v>282</v>
      </c>
      <c r="DH36" s="159" t="s">
        <v>282</v>
      </c>
      <c r="DI36" s="159" t="s">
        <v>282</v>
      </c>
      <c r="DJ36" s="159" t="s">
        <v>282</v>
      </c>
      <c r="DK36" s="159" t="s">
        <v>282</v>
      </c>
      <c r="DL36" s="159" t="s">
        <v>282</v>
      </c>
      <c r="DM36" s="159" t="s">
        <v>282</v>
      </c>
      <c r="DN36" s="159" t="s">
        <v>282</v>
      </c>
      <c r="DO36" s="159" t="s">
        <v>282</v>
      </c>
      <c r="DP36" s="159" t="s">
        <v>282</v>
      </c>
      <c r="DQ36" s="159" t="s">
        <v>282</v>
      </c>
      <c r="DR36" s="159" t="s">
        <v>282</v>
      </c>
      <c r="DS36" s="159" t="s">
        <v>282</v>
      </c>
      <c r="DT36" s="159" t="s">
        <v>282</v>
      </c>
      <c r="DU36" s="159" t="s">
        <v>282</v>
      </c>
      <c r="DV36" s="159" t="s">
        <v>282</v>
      </c>
      <c r="DW36" s="159" t="s">
        <v>282</v>
      </c>
      <c r="DX36" s="159" t="s">
        <v>282</v>
      </c>
      <c r="DY36" s="159" t="s">
        <v>282</v>
      </c>
      <c r="DZ36" s="159" t="s">
        <v>282</v>
      </c>
      <c r="EA36" s="159" t="s">
        <v>282</v>
      </c>
      <c r="EB36" s="159" t="s">
        <v>282</v>
      </c>
      <c r="EC36" s="159" t="s">
        <v>282</v>
      </c>
      <c r="ED36" s="159" t="s">
        <v>282</v>
      </c>
      <c r="EE36" s="159" t="s">
        <v>282</v>
      </c>
      <c r="EF36" s="159" t="s">
        <v>282</v>
      </c>
      <c r="EG36" s="159" t="s">
        <v>282</v>
      </c>
      <c r="EH36" s="159" t="s">
        <v>282</v>
      </c>
      <c r="EI36" s="159" t="s">
        <v>282</v>
      </c>
      <c r="EJ36" s="159" t="s">
        <v>282</v>
      </c>
      <c r="EK36" s="159" t="s">
        <v>282</v>
      </c>
      <c r="EL36" s="159" t="s">
        <v>282</v>
      </c>
      <c r="EM36" s="159" t="s">
        <v>282</v>
      </c>
      <c r="EN36" s="159" t="s">
        <v>282</v>
      </c>
      <c r="EO36" s="159" t="s">
        <v>282</v>
      </c>
      <c r="EP36" s="159" t="s">
        <v>282</v>
      </c>
      <c r="EQ36" s="159" t="s">
        <v>282</v>
      </c>
      <c r="ER36" s="159" t="s">
        <v>282</v>
      </c>
      <c r="ES36" s="159" t="s">
        <v>282</v>
      </c>
      <c r="ET36" s="159" t="s">
        <v>282</v>
      </c>
      <c r="EU36" s="159" t="s">
        <v>282</v>
      </c>
      <c r="EV36" s="159" t="s">
        <v>282</v>
      </c>
      <c r="EW36" s="159" t="s">
        <v>282</v>
      </c>
      <c r="EX36" s="159" t="s">
        <v>282</v>
      </c>
      <c r="EY36" s="159" t="s">
        <v>282</v>
      </c>
      <c r="EZ36" s="159" t="s">
        <v>282</v>
      </c>
      <c r="FA36" s="159" t="s">
        <v>282</v>
      </c>
      <c r="FB36" s="159" t="s">
        <v>282</v>
      </c>
      <c r="FC36" s="159" t="s">
        <v>282</v>
      </c>
      <c r="FD36" s="159" t="s">
        <v>282</v>
      </c>
      <c r="FE36" s="159" t="s">
        <v>282</v>
      </c>
      <c r="FF36" s="159" t="s">
        <v>282</v>
      </c>
      <c r="FG36" s="159" t="s">
        <v>282</v>
      </c>
      <c r="FH36" s="159" t="s">
        <v>282</v>
      </c>
      <c r="FI36" s="159" t="s">
        <v>282</v>
      </c>
      <c r="FJ36" s="159" t="s">
        <v>282</v>
      </c>
      <c r="FK36" s="159" t="s">
        <v>282</v>
      </c>
      <c r="FL36" s="159" t="s">
        <v>282</v>
      </c>
      <c r="FM36" s="159" t="s">
        <v>282</v>
      </c>
      <c r="FN36" s="159" t="s">
        <v>282</v>
      </c>
      <c r="FO36" s="159" t="s">
        <v>282</v>
      </c>
      <c r="FP36" s="159" t="s">
        <v>282</v>
      </c>
      <c r="FQ36" s="159" t="s">
        <v>282</v>
      </c>
      <c r="FR36" s="159" t="s">
        <v>282</v>
      </c>
      <c r="FS36" s="159" t="s">
        <v>282</v>
      </c>
      <c r="FT36" s="159" t="s">
        <v>282</v>
      </c>
    </row>
    <row r="37" spans="1:176" x14ac:dyDescent="0.25">
      <c r="A37" s="66" t="s">
        <v>729</v>
      </c>
      <c r="B37" s="159" t="s">
        <v>282</v>
      </c>
      <c r="C37" s="66" t="str">
        <f>IF(ISNUMBER(Severity!H37)=FALSE,Severity!F37,IF(Severity!H37&gt;=0.5,"YES","NO"))</f>
        <v>YES</v>
      </c>
      <c r="D37" s="66" t="str">
        <f>IF(ISNUMBER(Severity!I37)=FALSE,Severity!G37,IF(Severity!I37&gt;0.5,"YES","NO"))</f>
        <v>NO</v>
      </c>
      <c r="E37" s="66" t="s">
        <v>282</v>
      </c>
      <c r="F37" s="159">
        <v>3</v>
      </c>
      <c r="G37" s="66" t="s">
        <v>4518</v>
      </c>
      <c r="H37" s="159" t="s">
        <v>183</v>
      </c>
      <c r="I37" s="159">
        <v>0</v>
      </c>
      <c r="J37" s="159">
        <v>0</v>
      </c>
      <c r="K37" s="159" t="s">
        <v>282</v>
      </c>
      <c r="L37" s="159" t="s">
        <v>282</v>
      </c>
      <c r="M37" s="159" t="s">
        <v>282</v>
      </c>
      <c r="N37" s="159" t="s">
        <v>282</v>
      </c>
      <c r="O37" s="159" t="s">
        <v>282</v>
      </c>
      <c r="P37" s="159" t="s">
        <v>282</v>
      </c>
      <c r="Q37" s="159" t="s">
        <v>282</v>
      </c>
      <c r="R37" s="159" t="s">
        <v>282</v>
      </c>
      <c r="S37" s="159" t="s">
        <v>435</v>
      </c>
      <c r="T37" s="159">
        <v>21</v>
      </c>
      <c r="U37" s="66">
        <v>37.1</v>
      </c>
      <c r="V37" s="66">
        <v>4.04</v>
      </c>
      <c r="W37" s="159">
        <v>10</v>
      </c>
      <c r="X37" s="66">
        <v>37.1</v>
      </c>
      <c r="Y37" s="66">
        <v>4.04</v>
      </c>
      <c r="Z37" s="159">
        <v>10</v>
      </c>
      <c r="AA37" s="159">
        <v>16.100000000000001</v>
      </c>
      <c r="AB37" s="159">
        <v>2.5099999999999998</v>
      </c>
      <c r="AC37" s="159">
        <v>10</v>
      </c>
      <c r="AD37" s="159">
        <v>16.100000000000001</v>
      </c>
      <c r="AE37" s="159">
        <v>2.5099999999999998</v>
      </c>
      <c r="AF37" s="159">
        <v>10</v>
      </c>
      <c r="AG37" s="159" t="s">
        <v>282</v>
      </c>
      <c r="AH37" s="159" t="s">
        <v>282</v>
      </c>
      <c r="AI37" s="159" t="s">
        <v>282</v>
      </c>
      <c r="AJ37" s="159" t="s">
        <v>282</v>
      </c>
      <c r="AK37" s="159" t="s">
        <v>282</v>
      </c>
      <c r="AL37" s="159" t="s">
        <v>282</v>
      </c>
      <c r="AM37" s="159">
        <v>10</v>
      </c>
      <c r="AN37" s="159">
        <v>10</v>
      </c>
      <c r="AO37" s="212" t="s">
        <v>10669</v>
      </c>
      <c r="AP37" s="159" t="s">
        <v>183</v>
      </c>
      <c r="AQ37" s="159">
        <v>0</v>
      </c>
      <c r="AR37" s="159">
        <v>0</v>
      </c>
      <c r="AS37" s="159" t="s">
        <v>282</v>
      </c>
      <c r="AT37" s="159" t="s">
        <v>282</v>
      </c>
      <c r="AU37" s="159" t="s">
        <v>282</v>
      </c>
      <c r="AV37" s="159" t="s">
        <v>282</v>
      </c>
      <c r="AW37" s="159" t="s">
        <v>282</v>
      </c>
      <c r="AX37" s="159" t="s">
        <v>282</v>
      </c>
      <c r="AY37" s="159" t="s">
        <v>282</v>
      </c>
      <c r="AZ37" s="159" t="s">
        <v>282</v>
      </c>
      <c r="BA37" s="159" t="s">
        <v>435</v>
      </c>
      <c r="BB37" s="159">
        <v>21</v>
      </c>
      <c r="BC37" s="66">
        <v>34.4</v>
      </c>
      <c r="BD37" s="66">
        <v>5.5</v>
      </c>
      <c r="BE37" s="159">
        <v>10</v>
      </c>
      <c r="BF37" s="66">
        <v>34.4</v>
      </c>
      <c r="BG37" s="66">
        <v>5.5</v>
      </c>
      <c r="BH37" s="159">
        <v>10</v>
      </c>
      <c r="BI37" s="159">
        <v>18.3</v>
      </c>
      <c r="BJ37" s="159">
        <v>4.62</v>
      </c>
      <c r="BK37" s="159">
        <v>10</v>
      </c>
      <c r="BL37" s="159">
        <v>18.3</v>
      </c>
      <c r="BM37" s="159">
        <v>4.62</v>
      </c>
      <c r="BN37" s="159">
        <v>10</v>
      </c>
      <c r="BO37" s="66" t="s">
        <v>282</v>
      </c>
      <c r="BP37" s="66" t="s">
        <v>282</v>
      </c>
      <c r="BQ37" s="159" t="s">
        <v>282</v>
      </c>
      <c r="BR37" s="66" t="s">
        <v>282</v>
      </c>
      <c r="BS37" s="66" t="s">
        <v>282</v>
      </c>
      <c r="BT37" s="159" t="s">
        <v>282</v>
      </c>
      <c r="BU37" s="159">
        <v>10</v>
      </c>
      <c r="BV37" s="159">
        <v>10</v>
      </c>
      <c r="BW37" s="159" t="s">
        <v>811</v>
      </c>
      <c r="BX37" s="159" t="s">
        <v>282</v>
      </c>
      <c r="BY37" s="66">
        <v>0</v>
      </c>
      <c r="BZ37" s="66">
        <v>0</v>
      </c>
      <c r="CA37" s="159" t="s">
        <v>282</v>
      </c>
      <c r="CB37" s="159" t="s">
        <v>282</v>
      </c>
      <c r="CC37" s="159" t="s">
        <v>282</v>
      </c>
      <c r="CD37" s="159" t="s">
        <v>282</v>
      </c>
      <c r="CE37" s="159" t="s">
        <v>282</v>
      </c>
      <c r="CF37" s="159" t="s">
        <v>282</v>
      </c>
      <c r="CG37" s="159" t="s">
        <v>282</v>
      </c>
      <c r="CH37" s="159" t="s">
        <v>282</v>
      </c>
      <c r="CI37" s="159" t="s">
        <v>435</v>
      </c>
      <c r="CJ37" s="66">
        <v>21</v>
      </c>
      <c r="CK37" s="66">
        <v>34.299999999999997</v>
      </c>
      <c r="CL37" s="66">
        <v>6.54</v>
      </c>
      <c r="CM37" s="159">
        <v>13</v>
      </c>
      <c r="CN37" s="66">
        <v>34.299999999999997</v>
      </c>
      <c r="CO37" s="66">
        <v>6.54</v>
      </c>
      <c r="CP37" s="159">
        <v>13</v>
      </c>
      <c r="CQ37" s="159">
        <v>25.55</v>
      </c>
      <c r="CR37" s="159">
        <v>3.55</v>
      </c>
      <c r="CS37" s="159">
        <v>13</v>
      </c>
      <c r="CT37" s="159">
        <v>25.55</v>
      </c>
      <c r="CU37" s="159">
        <v>3.55</v>
      </c>
      <c r="CV37" s="159">
        <v>13</v>
      </c>
      <c r="CW37" s="159" t="s">
        <v>282</v>
      </c>
      <c r="CX37" s="159" t="s">
        <v>282</v>
      </c>
      <c r="CY37" s="159" t="s">
        <v>282</v>
      </c>
      <c r="CZ37" s="159" t="s">
        <v>282</v>
      </c>
      <c r="DA37" s="159" t="s">
        <v>282</v>
      </c>
      <c r="DB37" s="159" t="s">
        <v>282</v>
      </c>
      <c r="DC37" s="66">
        <v>13</v>
      </c>
      <c r="DD37" s="66">
        <v>13</v>
      </c>
      <c r="DE37" s="159" t="s">
        <v>282</v>
      </c>
      <c r="DF37" s="159" t="s">
        <v>282</v>
      </c>
      <c r="DG37" s="159" t="s">
        <v>282</v>
      </c>
      <c r="DH37" s="159" t="s">
        <v>282</v>
      </c>
      <c r="DI37" s="159" t="s">
        <v>282</v>
      </c>
      <c r="DJ37" s="159" t="s">
        <v>282</v>
      </c>
      <c r="DK37" s="159" t="s">
        <v>282</v>
      </c>
      <c r="DL37" s="159" t="s">
        <v>282</v>
      </c>
      <c r="DM37" s="159" t="s">
        <v>282</v>
      </c>
      <c r="DN37" s="159" t="s">
        <v>282</v>
      </c>
      <c r="DO37" s="159" t="s">
        <v>282</v>
      </c>
      <c r="DP37" s="159" t="s">
        <v>282</v>
      </c>
      <c r="DQ37" s="159" t="s">
        <v>282</v>
      </c>
      <c r="DR37" s="159" t="s">
        <v>282</v>
      </c>
      <c r="DS37" s="159" t="s">
        <v>282</v>
      </c>
      <c r="DT37" s="159" t="s">
        <v>282</v>
      </c>
      <c r="DU37" s="159" t="s">
        <v>282</v>
      </c>
      <c r="DV37" s="159" t="s">
        <v>282</v>
      </c>
      <c r="DW37" s="159" t="s">
        <v>282</v>
      </c>
      <c r="DX37" s="159" t="s">
        <v>282</v>
      </c>
      <c r="DY37" s="159" t="s">
        <v>282</v>
      </c>
      <c r="DZ37" s="159" t="s">
        <v>282</v>
      </c>
      <c r="EA37" s="159" t="s">
        <v>282</v>
      </c>
      <c r="EB37" s="159" t="s">
        <v>282</v>
      </c>
      <c r="EC37" s="159" t="s">
        <v>282</v>
      </c>
      <c r="ED37" s="159" t="s">
        <v>282</v>
      </c>
      <c r="EE37" s="159" t="s">
        <v>282</v>
      </c>
      <c r="EF37" s="159" t="s">
        <v>282</v>
      </c>
      <c r="EG37" s="159" t="s">
        <v>282</v>
      </c>
      <c r="EH37" s="159" t="s">
        <v>282</v>
      </c>
      <c r="EI37" s="159" t="s">
        <v>282</v>
      </c>
      <c r="EJ37" s="159" t="s">
        <v>282</v>
      </c>
      <c r="EK37" s="159" t="s">
        <v>282</v>
      </c>
      <c r="EL37" s="159" t="s">
        <v>282</v>
      </c>
      <c r="EM37" s="159" t="s">
        <v>282</v>
      </c>
      <c r="EN37" s="159" t="s">
        <v>282</v>
      </c>
      <c r="EO37" s="159" t="s">
        <v>282</v>
      </c>
      <c r="EP37" s="159" t="s">
        <v>282</v>
      </c>
      <c r="EQ37" s="159" t="s">
        <v>282</v>
      </c>
      <c r="ER37" s="159" t="s">
        <v>282</v>
      </c>
      <c r="ES37" s="159" t="s">
        <v>282</v>
      </c>
      <c r="ET37" s="159" t="s">
        <v>282</v>
      </c>
      <c r="EU37" s="159" t="s">
        <v>282</v>
      </c>
      <c r="EV37" s="159" t="s">
        <v>282</v>
      </c>
      <c r="EW37" s="159" t="s">
        <v>282</v>
      </c>
      <c r="EX37" s="159" t="s">
        <v>282</v>
      </c>
      <c r="EY37" s="159" t="s">
        <v>282</v>
      </c>
      <c r="EZ37" s="159" t="s">
        <v>282</v>
      </c>
      <c r="FA37" s="159" t="s">
        <v>282</v>
      </c>
      <c r="FB37" s="159" t="s">
        <v>282</v>
      </c>
      <c r="FC37" s="159" t="s">
        <v>282</v>
      </c>
      <c r="FD37" s="159" t="s">
        <v>282</v>
      </c>
      <c r="FE37" s="159" t="s">
        <v>282</v>
      </c>
      <c r="FF37" s="159" t="s">
        <v>282</v>
      </c>
      <c r="FG37" s="159" t="s">
        <v>282</v>
      </c>
      <c r="FH37" s="159" t="s">
        <v>282</v>
      </c>
      <c r="FI37" s="159" t="s">
        <v>282</v>
      </c>
      <c r="FJ37" s="159" t="s">
        <v>282</v>
      </c>
      <c r="FK37" s="159" t="s">
        <v>282</v>
      </c>
      <c r="FL37" s="159" t="s">
        <v>282</v>
      </c>
      <c r="FM37" s="159" t="s">
        <v>282</v>
      </c>
      <c r="FN37" s="159" t="s">
        <v>282</v>
      </c>
      <c r="FO37" s="159" t="s">
        <v>282</v>
      </c>
      <c r="FP37" s="159" t="s">
        <v>282</v>
      </c>
      <c r="FQ37" s="159" t="s">
        <v>282</v>
      </c>
      <c r="FR37" s="159" t="s">
        <v>282</v>
      </c>
      <c r="FS37" s="159" t="s">
        <v>282</v>
      </c>
      <c r="FT37" s="159" t="s">
        <v>282</v>
      </c>
    </row>
    <row r="38" spans="1:176" x14ac:dyDescent="0.25">
      <c r="A38" s="66" t="s">
        <v>9430</v>
      </c>
      <c r="B38" s="159" t="s">
        <v>13091</v>
      </c>
      <c r="C38" s="66" t="str">
        <f>IF(ISNUMBER(Severity!H38)=FALSE,Severity!F38,IF(Severity!H38&gt;=0.5,"YES","NO"))</f>
        <v>NO</v>
      </c>
      <c r="D38" s="66" t="str">
        <f>IF(ISNUMBER(Severity!I38)=FALSE,Severity!G38,IF(Severity!I38&gt;0.5,"YES","NO"))</f>
        <v>YES</v>
      </c>
      <c r="E38" s="159">
        <v>8</v>
      </c>
      <c r="F38" s="159">
        <v>2</v>
      </c>
      <c r="G38" s="66" t="s">
        <v>9093</v>
      </c>
      <c r="H38" s="159" t="s">
        <v>182</v>
      </c>
      <c r="I38" s="159" t="s">
        <v>282</v>
      </c>
      <c r="J38" s="159">
        <v>2</v>
      </c>
      <c r="K38" s="159" t="s">
        <v>282</v>
      </c>
      <c r="L38" s="159" t="s">
        <v>282</v>
      </c>
      <c r="M38" s="159" t="s">
        <v>282</v>
      </c>
      <c r="N38" s="159" t="s">
        <v>282</v>
      </c>
      <c r="O38" s="159" t="s">
        <v>282</v>
      </c>
      <c r="P38" s="159" t="s">
        <v>282</v>
      </c>
      <c r="Q38" s="159" t="s">
        <v>282</v>
      </c>
      <c r="R38" s="159" t="s">
        <v>282</v>
      </c>
      <c r="S38" s="159" t="s">
        <v>435</v>
      </c>
      <c r="T38" s="159">
        <v>21</v>
      </c>
      <c r="U38" s="66" t="s">
        <v>282</v>
      </c>
      <c r="V38" s="66" t="s">
        <v>282</v>
      </c>
      <c r="W38" s="159" t="s">
        <v>282</v>
      </c>
      <c r="X38" s="66">
        <v>26.75</v>
      </c>
      <c r="Y38" s="66">
        <v>12.26</v>
      </c>
      <c r="Z38" s="159">
        <v>16</v>
      </c>
      <c r="AA38" s="159" t="s">
        <v>282</v>
      </c>
      <c r="AB38" s="159" t="s">
        <v>282</v>
      </c>
      <c r="AC38" s="159" t="s">
        <v>282</v>
      </c>
      <c r="AD38" s="159">
        <v>16.940000000000001</v>
      </c>
      <c r="AE38" s="159">
        <v>7.64</v>
      </c>
      <c r="AF38" s="159">
        <v>16</v>
      </c>
      <c r="AG38" s="159" t="s">
        <v>282</v>
      </c>
      <c r="AH38" s="159" t="s">
        <v>282</v>
      </c>
      <c r="AI38" s="159" t="s">
        <v>282</v>
      </c>
      <c r="AJ38" s="159" t="s">
        <v>282</v>
      </c>
      <c r="AK38" s="159" t="s">
        <v>282</v>
      </c>
      <c r="AL38" s="159" t="s">
        <v>282</v>
      </c>
      <c r="AM38" s="159">
        <v>18</v>
      </c>
      <c r="AN38" s="159">
        <v>16</v>
      </c>
      <c r="AO38" s="212" t="s">
        <v>636</v>
      </c>
      <c r="AP38" s="159" t="s">
        <v>282</v>
      </c>
      <c r="AQ38" s="159" t="s">
        <v>282</v>
      </c>
      <c r="AR38" s="159">
        <v>0</v>
      </c>
      <c r="AS38" s="159" t="s">
        <v>282</v>
      </c>
      <c r="AT38" s="159" t="s">
        <v>282</v>
      </c>
      <c r="AU38" s="159" t="s">
        <v>282</v>
      </c>
      <c r="AV38" s="159" t="s">
        <v>282</v>
      </c>
      <c r="AW38" s="159" t="s">
        <v>282</v>
      </c>
      <c r="AX38" s="159" t="s">
        <v>282</v>
      </c>
      <c r="AY38" s="159" t="s">
        <v>282</v>
      </c>
      <c r="AZ38" s="159" t="s">
        <v>282</v>
      </c>
      <c r="BA38" s="159" t="s">
        <v>435</v>
      </c>
      <c r="BB38" s="159">
        <v>21</v>
      </c>
      <c r="BC38" s="66" t="s">
        <v>282</v>
      </c>
      <c r="BD38" s="66" t="s">
        <v>282</v>
      </c>
      <c r="BE38" s="159" t="s">
        <v>282</v>
      </c>
      <c r="BF38" s="66">
        <v>24.52</v>
      </c>
      <c r="BG38" s="66">
        <v>8.4600000000000009</v>
      </c>
      <c r="BH38" s="159">
        <v>17</v>
      </c>
      <c r="BI38" s="159" t="s">
        <v>282</v>
      </c>
      <c r="BJ38" s="159" t="s">
        <v>282</v>
      </c>
      <c r="BK38" s="159" t="s">
        <v>282</v>
      </c>
      <c r="BL38" s="159">
        <v>23.65</v>
      </c>
      <c r="BM38" s="159">
        <v>8.0500000000000007</v>
      </c>
      <c r="BN38" s="159">
        <v>17</v>
      </c>
      <c r="BO38" s="159" t="s">
        <v>282</v>
      </c>
      <c r="BP38" s="159" t="s">
        <v>282</v>
      </c>
      <c r="BQ38" s="159" t="s">
        <v>282</v>
      </c>
      <c r="BR38" s="159" t="s">
        <v>282</v>
      </c>
      <c r="BS38" s="159" t="s">
        <v>282</v>
      </c>
      <c r="BT38" s="159" t="s">
        <v>282</v>
      </c>
      <c r="BU38" s="159">
        <v>17</v>
      </c>
      <c r="BV38" s="159">
        <v>17</v>
      </c>
      <c r="BW38" s="159" t="s">
        <v>282</v>
      </c>
      <c r="BX38" s="159" t="s">
        <v>282</v>
      </c>
      <c r="BY38" s="159" t="s">
        <v>282</v>
      </c>
      <c r="BZ38" s="159" t="s">
        <v>282</v>
      </c>
      <c r="CA38" s="159" t="s">
        <v>282</v>
      </c>
      <c r="CB38" s="159" t="s">
        <v>282</v>
      </c>
      <c r="CC38" s="159" t="s">
        <v>282</v>
      </c>
      <c r="CD38" s="159" t="s">
        <v>282</v>
      </c>
      <c r="CE38" s="159" t="s">
        <v>282</v>
      </c>
      <c r="CF38" s="159" t="s">
        <v>282</v>
      </c>
      <c r="CG38" s="159" t="s">
        <v>282</v>
      </c>
      <c r="CH38" s="159" t="s">
        <v>282</v>
      </c>
      <c r="CI38" s="159" t="s">
        <v>282</v>
      </c>
      <c r="CJ38" s="159" t="s">
        <v>282</v>
      </c>
      <c r="CK38" s="159" t="s">
        <v>282</v>
      </c>
      <c r="CL38" s="159" t="s">
        <v>282</v>
      </c>
      <c r="CM38" s="159" t="s">
        <v>282</v>
      </c>
      <c r="CN38" s="159" t="s">
        <v>282</v>
      </c>
      <c r="CO38" s="159" t="s">
        <v>282</v>
      </c>
      <c r="CP38" s="159" t="s">
        <v>282</v>
      </c>
      <c r="CQ38" s="159" t="s">
        <v>282</v>
      </c>
      <c r="CR38" s="159" t="s">
        <v>282</v>
      </c>
      <c r="CS38" s="159" t="s">
        <v>282</v>
      </c>
      <c r="CT38" s="159" t="s">
        <v>282</v>
      </c>
      <c r="CU38" s="159" t="s">
        <v>282</v>
      </c>
      <c r="CV38" s="159" t="s">
        <v>282</v>
      </c>
      <c r="CW38" s="159" t="s">
        <v>282</v>
      </c>
      <c r="CX38" s="159" t="s">
        <v>282</v>
      </c>
      <c r="CY38" s="159" t="s">
        <v>282</v>
      </c>
      <c r="CZ38" s="159" t="s">
        <v>282</v>
      </c>
      <c r="DA38" s="159" t="s">
        <v>282</v>
      </c>
      <c r="DB38" s="159" t="s">
        <v>282</v>
      </c>
      <c r="DC38" s="159" t="s">
        <v>282</v>
      </c>
      <c r="DD38" s="159" t="s">
        <v>282</v>
      </c>
      <c r="DE38" s="159" t="s">
        <v>282</v>
      </c>
      <c r="DF38" s="159" t="s">
        <v>282</v>
      </c>
      <c r="DG38" s="159" t="s">
        <v>282</v>
      </c>
      <c r="DH38" s="159" t="s">
        <v>282</v>
      </c>
      <c r="DI38" s="159" t="s">
        <v>282</v>
      </c>
      <c r="DJ38" s="159" t="s">
        <v>282</v>
      </c>
      <c r="DK38" s="159" t="s">
        <v>282</v>
      </c>
      <c r="DL38" s="159" t="s">
        <v>282</v>
      </c>
      <c r="DM38" s="159" t="s">
        <v>282</v>
      </c>
      <c r="DN38" s="159" t="s">
        <v>282</v>
      </c>
      <c r="DO38" s="159" t="s">
        <v>282</v>
      </c>
      <c r="DP38" s="159" t="s">
        <v>282</v>
      </c>
      <c r="DQ38" s="159" t="s">
        <v>282</v>
      </c>
      <c r="DR38" s="159" t="s">
        <v>282</v>
      </c>
      <c r="DS38" s="159" t="s">
        <v>282</v>
      </c>
      <c r="DT38" s="159" t="s">
        <v>282</v>
      </c>
      <c r="DU38" s="159" t="s">
        <v>282</v>
      </c>
      <c r="DV38" s="159" t="s">
        <v>282</v>
      </c>
      <c r="DW38" s="159" t="s">
        <v>282</v>
      </c>
      <c r="DX38" s="159" t="s">
        <v>282</v>
      </c>
      <c r="DY38" s="159" t="s">
        <v>282</v>
      </c>
      <c r="DZ38" s="159" t="s">
        <v>282</v>
      </c>
      <c r="EA38" s="159" t="s">
        <v>282</v>
      </c>
      <c r="EB38" s="159" t="s">
        <v>282</v>
      </c>
      <c r="EC38" s="159" t="s">
        <v>282</v>
      </c>
      <c r="ED38" s="159" t="s">
        <v>282</v>
      </c>
      <c r="EE38" s="159" t="s">
        <v>282</v>
      </c>
      <c r="EF38" s="159" t="s">
        <v>282</v>
      </c>
      <c r="EG38" s="159" t="s">
        <v>282</v>
      </c>
      <c r="EH38" s="159" t="s">
        <v>282</v>
      </c>
      <c r="EI38" s="159" t="s">
        <v>282</v>
      </c>
      <c r="EJ38" s="159" t="s">
        <v>282</v>
      </c>
      <c r="EK38" s="159" t="s">
        <v>282</v>
      </c>
      <c r="EL38" s="159" t="s">
        <v>282</v>
      </c>
      <c r="EM38" s="159" t="s">
        <v>282</v>
      </c>
      <c r="EN38" s="159" t="s">
        <v>282</v>
      </c>
      <c r="EO38" s="159" t="s">
        <v>282</v>
      </c>
      <c r="EP38" s="159" t="s">
        <v>282</v>
      </c>
      <c r="EQ38" s="159" t="s">
        <v>282</v>
      </c>
      <c r="ER38" s="159" t="s">
        <v>282</v>
      </c>
      <c r="ES38" s="159" t="s">
        <v>282</v>
      </c>
      <c r="ET38" s="159" t="s">
        <v>282</v>
      </c>
      <c r="EU38" s="159" t="s">
        <v>282</v>
      </c>
      <c r="EV38" s="159" t="s">
        <v>282</v>
      </c>
      <c r="EW38" s="159" t="s">
        <v>282</v>
      </c>
      <c r="EX38" s="159" t="s">
        <v>282</v>
      </c>
      <c r="EY38" s="159" t="s">
        <v>282</v>
      </c>
      <c r="EZ38" s="159" t="s">
        <v>282</v>
      </c>
      <c r="FA38" s="159" t="s">
        <v>282</v>
      </c>
      <c r="FB38" s="159" t="s">
        <v>282</v>
      </c>
      <c r="FC38" s="159" t="s">
        <v>282</v>
      </c>
      <c r="FD38" s="159" t="s">
        <v>282</v>
      </c>
      <c r="FE38" s="159" t="s">
        <v>282</v>
      </c>
      <c r="FF38" s="159" t="s">
        <v>282</v>
      </c>
      <c r="FG38" s="159" t="s">
        <v>282</v>
      </c>
      <c r="FH38" s="159" t="s">
        <v>282</v>
      </c>
      <c r="FI38" s="159" t="s">
        <v>282</v>
      </c>
      <c r="FJ38" s="159" t="s">
        <v>282</v>
      </c>
      <c r="FK38" s="159" t="s">
        <v>282</v>
      </c>
      <c r="FL38" s="159" t="s">
        <v>282</v>
      </c>
      <c r="FM38" s="159" t="s">
        <v>282</v>
      </c>
      <c r="FN38" s="159" t="s">
        <v>282</v>
      </c>
      <c r="FO38" s="159" t="s">
        <v>282</v>
      </c>
      <c r="FP38" s="159" t="s">
        <v>282</v>
      </c>
      <c r="FQ38" s="159" t="s">
        <v>282</v>
      </c>
      <c r="FR38" s="159" t="s">
        <v>282</v>
      </c>
      <c r="FS38" s="159" t="s">
        <v>282</v>
      </c>
      <c r="FT38" s="159" t="s">
        <v>282</v>
      </c>
    </row>
    <row r="39" spans="1:176" x14ac:dyDescent="0.25">
      <c r="A39" s="159" t="s">
        <v>1387</v>
      </c>
      <c r="B39" s="159" t="s">
        <v>5856</v>
      </c>
      <c r="C39" s="66" t="str">
        <f>IF(ISNUMBER(Severity!H39)=FALSE,Severity!F39,IF(Severity!H39&gt;=0.5,"YES","NO"))</f>
        <v>YES</v>
      </c>
      <c r="D39" s="66" t="str">
        <f>IF(ISNUMBER(Severity!I39)=FALSE,Severity!G39,IF(Severity!I39&gt;0.5,"YES","NO"))</f>
        <v>NO</v>
      </c>
      <c r="E39" s="159">
        <v>6</v>
      </c>
      <c r="F39" s="159">
        <v>2</v>
      </c>
      <c r="G39" s="159" t="s">
        <v>274</v>
      </c>
      <c r="H39" s="159" t="s">
        <v>10507</v>
      </c>
      <c r="I39" s="159">
        <v>9</v>
      </c>
      <c r="J39" s="159">
        <v>13</v>
      </c>
      <c r="K39" s="159" t="s">
        <v>282</v>
      </c>
      <c r="L39" s="159" t="s">
        <v>282</v>
      </c>
      <c r="M39" s="159" t="s">
        <v>282</v>
      </c>
      <c r="N39" s="159" t="s">
        <v>282</v>
      </c>
      <c r="O39" s="159" t="s">
        <v>282</v>
      </c>
      <c r="P39" s="159" t="s">
        <v>282</v>
      </c>
      <c r="Q39" s="159" t="s">
        <v>282</v>
      </c>
      <c r="R39" s="159" t="s">
        <v>282</v>
      </c>
      <c r="S39" s="159" t="s">
        <v>299</v>
      </c>
      <c r="T39" s="159">
        <v>17</v>
      </c>
      <c r="U39" s="159">
        <v>21.9</v>
      </c>
      <c r="V39" s="159">
        <v>5</v>
      </c>
      <c r="W39" s="159">
        <v>51</v>
      </c>
      <c r="X39" s="159" t="s">
        <v>282</v>
      </c>
      <c r="Y39" s="159" t="s">
        <v>282</v>
      </c>
      <c r="Z39" s="159" t="s">
        <v>282</v>
      </c>
      <c r="AA39" s="159" t="s">
        <v>282</v>
      </c>
      <c r="AB39" s="159" t="s">
        <v>282</v>
      </c>
      <c r="AC39" s="159" t="s">
        <v>282</v>
      </c>
      <c r="AD39" s="159" t="s">
        <v>282</v>
      </c>
      <c r="AE39" s="159" t="s">
        <v>282</v>
      </c>
      <c r="AF39" s="159" t="s">
        <v>282</v>
      </c>
      <c r="AG39" s="159" t="s">
        <v>282</v>
      </c>
      <c r="AH39" s="159" t="s">
        <v>282</v>
      </c>
      <c r="AI39" s="159" t="s">
        <v>282</v>
      </c>
      <c r="AJ39" s="159" t="s">
        <v>282</v>
      </c>
      <c r="AK39" s="159" t="s">
        <v>282</v>
      </c>
      <c r="AL39" s="159" t="s">
        <v>282</v>
      </c>
      <c r="AM39" s="159">
        <v>51</v>
      </c>
      <c r="AN39" s="159">
        <v>38</v>
      </c>
      <c r="AO39" s="212" t="s">
        <v>263</v>
      </c>
      <c r="AP39" s="159" t="s">
        <v>10507</v>
      </c>
      <c r="AQ39" s="159">
        <v>8</v>
      </c>
      <c r="AR39" s="159">
        <v>10</v>
      </c>
      <c r="AS39" s="159" t="s">
        <v>282</v>
      </c>
      <c r="AT39" s="159" t="s">
        <v>282</v>
      </c>
      <c r="AU39" s="159" t="s">
        <v>282</v>
      </c>
      <c r="AV39" s="159" t="s">
        <v>282</v>
      </c>
      <c r="AW39" s="159" t="s">
        <v>282</v>
      </c>
      <c r="AX39" s="159" t="s">
        <v>282</v>
      </c>
      <c r="AY39" s="159" t="s">
        <v>282</v>
      </c>
      <c r="AZ39" s="159" t="s">
        <v>282</v>
      </c>
      <c r="BA39" s="159" t="s">
        <v>299</v>
      </c>
      <c r="BB39" s="159">
        <v>17</v>
      </c>
      <c r="BC39" s="159">
        <v>23</v>
      </c>
      <c r="BD39" s="159">
        <v>4.9000000000000004</v>
      </c>
      <c r="BE39" s="159">
        <v>50</v>
      </c>
      <c r="BF39" s="159" t="s">
        <v>282</v>
      </c>
      <c r="BG39" s="159" t="s">
        <v>282</v>
      </c>
      <c r="BH39" s="159" t="s">
        <v>282</v>
      </c>
      <c r="BI39" s="159" t="s">
        <v>282</v>
      </c>
      <c r="BJ39" s="159" t="s">
        <v>282</v>
      </c>
      <c r="BK39" s="159" t="s">
        <v>282</v>
      </c>
      <c r="BL39" s="159" t="s">
        <v>282</v>
      </c>
      <c r="BM39" s="159" t="s">
        <v>282</v>
      </c>
      <c r="BN39" s="159" t="s">
        <v>282</v>
      </c>
      <c r="BO39" s="159" t="s">
        <v>282</v>
      </c>
      <c r="BP39" s="159" t="s">
        <v>282</v>
      </c>
      <c r="BQ39" s="159" t="s">
        <v>282</v>
      </c>
      <c r="BR39" s="159" t="s">
        <v>282</v>
      </c>
      <c r="BS39" s="159" t="s">
        <v>282</v>
      </c>
      <c r="BT39" s="159" t="s">
        <v>282</v>
      </c>
      <c r="BU39" s="159">
        <v>50</v>
      </c>
      <c r="BV39" s="159">
        <v>40</v>
      </c>
      <c r="BW39" s="159" t="s">
        <v>282</v>
      </c>
      <c r="BX39" s="159" t="s">
        <v>282</v>
      </c>
      <c r="BY39" s="159" t="s">
        <v>282</v>
      </c>
      <c r="BZ39" s="159" t="s">
        <v>282</v>
      </c>
      <c r="CA39" s="159" t="s">
        <v>282</v>
      </c>
      <c r="CB39" s="159" t="s">
        <v>282</v>
      </c>
      <c r="CC39" s="159" t="s">
        <v>282</v>
      </c>
      <c r="CD39" s="159" t="s">
        <v>282</v>
      </c>
      <c r="CE39" s="159" t="s">
        <v>282</v>
      </c>
      <c r="CF39" s="159" t="s">
        <v>282</v>
      </c>
      <c r="CG39" s="159" t="s">
        <v>282</v>
      </c>
      <c r="CH39" s="159" t="s">
        <v>282</v>
      </c>
      <c r="CI39" s="159" t="s">
        <v>282</v>
      </c>
      <c r="CJ39" s="159" t="s">
        <v>282</v>
      </c>
      <c r="CK39" s="159" t="s">
        <v>282</v>
      </c>
      <c r="CL39" s="159" t="s">
        <v>282</v>
      </c>
      <c r="CM39" s="159" t="s">
        <v>282</v>
      </c>
      <c r="CN39" s="159" t="s">
        <v>282</v>
      </c>
      <c r="CO39" s="159" t="s">
        <v>282</v>
      </c>
      <c r="CP39" s="159" t="s">
        <v>282</v>
      </c>
      <c r="CQ39" s="159" t="s">
        <v>282</v>
      </c>
      <c r="CR39" s="159" t="s">
        <v>282</v>
      </c>
      <c r="CS39" s="159" t="s">
        <v>282</v>
      </c>
      <c r="CT39" s="159" t="s">
        <v>282</v>
      </c>
      <c r="CU39" s="159" t="s">
        <v>282</v>
      </c>
      <c r="CV39" s="159" t="s">
        <v>282</v>
      </c>
      <c r="CW39" s="159" t="s">
        <v>282</v>
      </c>
      <c r="CX39" s="159" t="s">
        <v>282</v>
      </c>
      <c r="CY39" s="159" t="s">
        <v>282</v>
      </c>
      <c r="CZ39" s="159" t="s">
        <v>282</v>
      </c>
      <c r="DA39" s="159" t="s">
        <v>282</v>
      </c>
      <c r="DB39" s="159" t="s">
        <v>282</v>
      </c>
      <c r="DC39" s="159" t="s">
        <v>282</v>
      </c>
      <c r="DD39" s="159" t="s">
        <v>282</v>
      </c>
      <c r="DE39" s="159" t="s">
        <v>282</v>
      </c>
      <c r="DF39" s="159" t="s">
        <v>282</v>
      </c>
      <c r="DG39" s="159" t="s">
        <v>282</v>
      </c>
      <c r="DH39" s="159" t="s">
        <v>282</v>
      </c>
      <c r="DI39" s="159" t="s">
        <v>282</v>
      </c>
      <c r="DJ39" s="159" t="s">
        <v>282</v>
      </c>
      <c r="DK39" s="159" t="s">
        <v>282</v>
      </c>
      <c r="DL39" s="159" t="s">
        <v>282</v>
      </c>
      <c r="DM39" s="159" t="s">
        <v>282</v>
      </c>
      <c r="DN39" s="159" t="s">
        <v>282</v>
      </c>
      <c r="DO39" s="159" t="s">
        <v>282</v>
      </c>
      <c r="DP39" s="159" t="s">
        <v>282</v>
      </c>
      <c r="DQ39" s="159" t="s">
        <v>282</v>
      </c>
      <c r="DR39" s="159" t="s">
        <v>282</v>
      </c>
      <c r="DS39" s="159" t="s">
        <v>282</v>
      </c>
      <c r="DT39" s="159" t="s">
        <v>282</v>
      </c>
      <c r="DU39" s="159" t="s">
        <v>282</v>
      </c>
      <c r="DV39" s="159" t="s">
        <v>282</v>
      </c>
      <c r="DW39" s="159" t="s">
        <v>282</v>
      </c>
      <c r="DX39" s="159" t="s">
        <v>282</v>
      </c>
      <c r="DY39" s="159" t="s">
        <v>282</v>
      </c>
      <c r="DZ39" s="159" t="s">
        <v>282</v>
      </c>
      <c r="EA39" s="159" t="s">
        <v>282</v>
      </c>
      <c r="EB39" s="159" t="s">
        <v>282</v>
      </c>
      <c r="EC39" s="159" t="s">
        <v>282</v>
      </c>
      <c r="ED39" s="159" t="s">
        <v>282</v>
      </c>
      <c r="EE39" s="159" t="s">
        <v>282</v>
      </c>
      <c r="EF39" s="159" t="s">
        <v>282</v>
      </c>
      <c r="EG39" s="159" t="s">
        <v>282</v>
      </c>
      <c r="EH39" s="159" t="s">
        <v>282</v>
      </c>
      <c r="EI39" s="159" t="s">
        <v>282</v>
      </c>
      <c r="EJ39" s="159" t="s">
        <v>282</v>
      </c>
      <c r="EK39" s="159" t="s">
        <v>282</v>
      </c>
      <c r="EL39" s="159" t="s">
        <v>282</v>
      </c>
      <c r="EM39" s="159" t="s">
        <v>282</v>
      </c>
      <c r="EN39" s="159" t="s">
        <v>282</v>
      </c>
      <c r="EO39" s="159" t="s">
        <v>282</v>
      </c>
      <c r="EP39" s="159" t="s">
        <v>282</v>
      </c>
      <c r="EQ39" s="159" t="s">
        <v>282</v>
      </c>
      <c r="ER39" s="159" t="s">
        <v>282</v>
      </c>
      <c r="ES39" s="159" t="s">
        <v>282</v>
      </c>
      <c r="ET39" s="159" t="s">
        <v>282</v>
      </c>
      <c r="EU39" s="159" t="s">
        <v>282</v>
      </c>
      <c r="EV39" s="159" t="s">
        <v>282</v>
      </c>
      <c r="EW39" s="159" t="s">
        <v>282</v>
      </c>
      <c r="EX39" s="159" t="s">
        <v>282</v>
      </c>
      <c r="EY39" s="159" t="s">
        <v>282</v>
      </c>
      <c r="EZ39" s="159" t="s">
        <v>282</v>
      </c>
      <c r="FA39" s="159" t="s">
        <v>282</v>
      </c>
      <c r="FB39" s="159" t="s">
        <v>282</v>
      </c>
      <c r="FC39" s="159" t="s">
        <v>282</v>
      </c>
      <c r="FD39" s="159" t="s">
        <v>282</v>
      </c>
      <c r="FE39" s="159" t="s">
        <v>282</v>
      </c>
      <c r="FF39" s="159" t="s">
        <v>282</v>
      </c>
      <c r="FG39" s="159" t="s">
        <v>282</v>
      </c>
      <c r="FH39" s="159" t="s">
        <v>282</v>
      </c>
      <c r="FI39" s="159" t="s">
        <v>282</v>
      </c>
      <c r="FJ39" s="159" t="s">
        <v>282</v>
      </c>
      <c r="FK39" s="159" t="s">
        <v>282</v>
      </c>
      <c r="FL39" s="159" t="s">
        <v>282</v>
      </c>
      <c r="FM39" s="159" t="s">
        <v>282</v>
      </c>
      <c r="FN39" s="159" t="s">
        <v>282</v>
      </c>
      <c r="FO39" s="159" t="s">
        <v>282</v>
      </c>
      <c r="FP39" s="159" t="s">
        <v>282</v>
      </c>
      <c r="FQ39" s="159" t="s">
        <v>282</v>
      </c>
      <c r="FR39" s="159" t="s">
        <v>282</v>
      </c>
      <c r="FS39" s="159" t="s">
        <v>282</v>
      </c>
      <c r="FT39" s="159" t="s">
        <v>282</v>
      </c>
    </row>
    <row r="40" spans="1:176" x14ac:dyDescent="0.25">
      <c r="A40" s="66" t="s">
        <v>6833</v>
      </c>
      <c r="B40" s="159" t="s">
        <v>12846</v>
      </c>
      <c r="C40" s="66" t="str">
        <f>IF(ISNUMBER(Severity!H40)=FALSE,Severity!F40,IF(Severity!H40&gt;=0.5,"YES","NO"))</f>
        <v>YES</v>
      </c>
      <c r="D40" s="66" t="str">
        <f>IF(ISNUMBER(Severity!I40)=FALSE,Severity!G40,IF(Severity!I40&gt;0.5,"YES","NO"))</f>
        <v>NO</v>
      </c>
      <c r="E40" s="159">
        <v>6</v>
      </c>
      <c r="F40" s="159">
        <v>2</v>
      </c>
      <c r="G40" s="159" t="s">
        <v>272</v>
      </c>
      <c r="H40" s="159" t="s">
        <v>10507</v>
      </c>
      <c r="I40" s="159" t="s">
        <v>282</v>
      </c>
      <c r="J40" s="159" t="s">
        <v>282</v>
      </c>
      <c r="K40" s="159" t="s">
        <v>299</v>
      </c>
      <c r="L40" s="159">
        <v>17</v>
      </c>
      <c r="M40" s="159">
        <v>9</v>
      </c>
      <c r="N40" s="159">
        <v>7</v>
      </c>
      <c r="O40" s="159" t="s">
        <v>299</v>
      </c>
      <c r="P40" s="159">
        <v>17</v>
      </c>
      <c r="Q40" s="159">
        <v>12</v>
      </c>
      <c r="R40" s="159">
        <v>50</v>
      </c>
      <c r="S40" s="159" t="s">
        <v>299</v>
      </c>
      <c r="T40" s="159">
        <v>17</v>
      </c>
      <c r="U40" s="66">
        <v>26.73</v>
      </c>
      <c r="V40" s="159">
        <v>2.5</v>
      </c>
      <c r="W40" s="159">
        <v>13</v>
      </c>
      <c r="X40" s="159" t="s">
        <v>282</v>
      </c>
      <c r="Y40" s="159" t="s">
        <v>282</v>
      </c>
      <c r="Z40" s="159" t="s">
        <v>282</v>
      </c>
      <c r="AA40" s="159" t="s">
        <v>282</v>
      </c>
      <c r="AB40" s="159" t="s">
        <v>282</v>
      </c>
      <c r="AC40" s="159" t="s">
        <v>282</v>
      </c>
      <c r="AD40" s="159" t="s">
        <v>282</v>
      </c>
      <c r="AE40" s="159" t="s">
        <v>282</v>
      </c>
      <c r="AF40" s="159" t="s">
        <v>282</v>
      </c>
      <c r="AG40" s="159" t="s">
        <v>282</v>
      </c>
      <c r="AH40" s="159" t="s">
        <v>282</v>
      </c>
      <c r="AI40" s="159" t="s">
        <v>282</v>
      </c>
      <c r="AJ40" s="159" t="s">
        <v>282</v>
      </c>
      <c r="AK40" s="159" t="s">
        <v>282</v>
      </c>
      <c r="AL40" s="159" t="s">
        <v>282</v>
      </c>
      <c r="AM40" s="159">
        <v>13</v>
      </c>
      <c r="AN40" s="159" t="s">
        <v>282</v>
      </c>
      <c r="AO40" s="212" t="s">
        <v>258</v>
      </c>
      <c r="AP40" s="159" t="s">
        <v>10507</v>
      </c>
      <c r="AQ40" s="159" t="s">
        <v>282</v>
      </c>
      <c r="AR40" s="159" t="s">
        <v>282</v>
      </c>
      <c r="AS40" s="159" t="s">
        <v>299</v>
      </c>
      <c r="AT40" s="159">
        <v>17</v>
      </c>
      <c r="AU40" s="159">
        <v>8</v>
      </c>
      <c r="AV40" s="159">
        <v>7</v>
      </c>
      <c r="AW40" s="159" t="s">
        <v>299</v>
      </c>
      <c r="AX40" s="159">
        <v>17</v>
      </c>
      <c r="AY40" s="159">
        <v>12</v>
      </c>
      <c r="AZ40" s="159">
        <v>50</v>
      </c>
      <c r="BA40" s="159" t="s">
        <v>299</v>
      </c>
      <c r="BB40" s="159">
        <v>17</v>
      </c>
      <c r="BC40" s="66">
        <v>28.7</v>
      </c>
      <c r="BD40" s="159">
        <v>2.25</v>
      </c>
      <c r="BE40" s="159">
        <v>13</v>
      </c>
      <c r="BF40" s="159" t="s">
        <v>282</v>
      </c>
      <c r="BG40" s="159" t="s">
        <v>282</v>
      </c>
      <c r="BH40" s="159" t="s">
        <v>282</v>
      </c>
      <c r="BI40" s="159" t="s">
        <v>282</v>
      </c>
      <c r="BJ40" s="159" t="s">
        <v>282</v>
      </c>
      <c r="BK40" s="159" t="s">
        <v>282</v>
      </c>
      <c r="BL40" s="159" t="s">
        <v>282</v>
      </c>
      <c r="BM40" s="159" t="s">
        <v>282</v>
      </c>
      <c r="BN40" s="159" t="s">
        <v>282</v>
      </c>
      <c r="BO40" s="159" t="s">
        <v>282</v>
      </c>
      <c r="BP40" s="159" t="s">
        <v>282</v>
      </c>
      <c r="BQ40" s="159" t="s">
        <v>282</v>
      </c>
      <c r="BR40" s="159" t="s">
        <v>282</v>
      </c>
      <c r="BS40" s="159" t="s">
        <v>282</v>
      </c>
      <c r="BT40" s="159" t="s">
        <v>282</v>
      </c>
      <c r="BU40" s="159">
        <v>13</v>
      </c>
      <c r="BV40" s="159" t="s">
        <v>282</v>
      </c>
      <c r="BW40" s="159" t="s">
        <v>282</v>
      </c>
      <c r="BX40" s="159" t="s">
        <v>282</v>
      </c>
      <c r="BY40" s="159" t="s">
        <v>282</v>
      </c>
      <c r="BZ40" s="159" t="s">
        <v>282</v>
      </c>
      <c r="CA40" s="159" t="s">
        <v>282</v>
      </c>
      <c r="CB40" s="159" t="s">
        <v>282</v>
      </c>
      <c r="CC40" s="159" t="s">
        <v>282</v>
      </c>
      <c r="CD40" s="159" t="s">
        <v>282</v>
      </c>
      <c r="CE40" s="159" t="s">
        <v>282</v>
      </c>
      <c r="CF40" s="159" t="s">
        <v>282</v>
      </c>
      <c r="CG40" s="159" t="s">
        <v>282</v>
      </c>
      <c r="CH40" s="159" t="s">
        <v>282</v>
      </c>
      <c r="CI40" s="159" t="s">
        <v>282</v>
      </c>
      <c r="CJ40" s="159" t="s">
        <v>282</v>
      </c>
      <c r="CK40" s="159" t="s">
        <v>282</v>
      </c>
      <c r="CL40" s="159" t="s">
        <v>282</v>
      </c>
      <c r="CM40" s="159" t="s">
        <v>282</v>
      </c>
      <c r="CN40" s="159" t="s">
        <v>282</v>
      </c>
      <c r="CO40" s="159" t="s">
        <v>282</v>
      </c>
      <c r="CP40" s="159" t="s">
        <v>282</v>
      </c>
      <c r="CQ40" s="159" t="s">
        <v>282</v>
      </c>
      <c r="CR40" s="159" t="s">
        <v>282</v>
      </c>
      <c r="CS40" s="159" t="s">
        <v>282</v>
      </c>
      <c r="CT40" s="159" t="s">
        <v>282</v>
      </c>
      <c r="CU40" s="159" t="s">
        <v>282</v>
      </c>
      <c r="CV40" s="159" t="s">
        <v>282</v>
      </c>
      <c r="CW40" s="159" t="s">
        <v>282</v>
      </c>
      <c r="CX40" s="159" t="s">
        <v>282</v>
      </c>
      <c r="CY40" s="159" t="s">
        <v>282</v>
      </c>
      <c r="CZ40" s="159" t="s">
        <v>282</v>
      </c>
      <c r="DA40" s="159" t="s">
        <v>282</v>
      </c>
      <c r="DB40" s="159" t="s">
        <v>282</v>
      </c>
      <c r="DC40" s="159" t="s">
        <v>282</v>
      </c>
      <c r="DD40" s="159" t="s">
        <v>282</v>
      </c>
      <c r="DE40" s="159" t="s">
        <v>282</v>
      </c>
      <c r="DF40" s="159" t="s">
        <v>282</v>
      </c>
      <c r="DG40" s="159" t="s">
        <v>282</v>
      </c>
      <c r="DH40" s="159" t="s">
        <v>282</v>
      </c>
      <c r="DI40" s="159" t="s">
        <v>282</v>
      </c>
      <c r="DJ40" s="159" t="s">
        <v>282</v>
      </c>
      <c r="DK40" s="159" t="s">
        <v>282</v>
      </c>
      <c r="DL40" s="159" t="s">
        <v>282</v>
      </c>
      <c r="DM40" s="159" t="s">
        <v>282</v>
      </c>
      <c r="DN40" s="159" t="s">
        <v>282</v>
      </c>
      <c r="DO40" s="159" t="s">
        <v>282</v>
      </c>
      <c r="DP40" s="159" t="s">
        <v>282</v>
      </c>
      <c r="DQ40" s="159" t="s">
        <v>282</v>
      </c>
      <c r="DR40" s="159" t="s">
        <v>282</v>
      </c>
      <c r="DS40" s="159" t="s">
        <v>282</v>
      </c>
      <c r="DT40" s="159" t="s">
        <v>282</v>
      </c>
      <c r="DU40" s="159" t="s">
        <v>282</v>
      </c>
      <c r="DV40" s="159" t="s">
        <v>282</v>
      </c>
      <c r="DW40" s="159" t="s">
        <v>282</v>
      </c>
      <c r="DX40" s="159" t="s">
        <v>282</v>
      </c>
      <c r="DY40" s="159" t="s">
        <v>282</v>
      </c>
      <c r="DZ40" s="159" t="s">
        <v>282</v>
      </c>
      <c r="EA40" s="159" t="s">
        <v>282</v>
      </c>
      <c r="EB40" s="159" t="s">
        <v>282</v>
      </c>
      <c r="EC40" s="159" t="s">
        <v>282</v>
      </c>
      <c r="ED40" s="159" t="s">
        <v>282</v>
      </c>
      <c r="EE40" s="159" t="s">
        <v>282</v>
      </c>
      <c r="EF40" s="159" t="s">
        <v>282</v>
      </c>
      <c r="EG40" s="159" t="s">
        <v>282</v>
      </c>
      <c r="EH40" s="159" t="s">
        <v>282</v>
      </c>
      <c r="EI40" s="159" t="s">
        <v>282</v>
      </c>
      <c r="EJ40" s="159" t="s">
        <v>282</v>
      </c>
      <c r="EK40" s="159" t="s">
        <v>282</v>
      </c>
      <c r="EL40" s="159" t="s">
        <v>282</v>
      </c>
      <c r="EM40" s="159" t="s">
        <v>282</v>
      </c>
      <c r="EN40" s="159" t="s">
        <v>282</v>
      </c>
      <c r="EO40" s="159" t="s">
        <v>282</v>
      </c>
      <c r="EP40" s="159" t="s">
        <v>282</v>
      </c>
      <c r="EQ40" s="159" t="s">
        <v>282</v>
      </c>
      <c r="ER40" s="159" t="s">
        <v>282</v>
      </c>
      <c r="ES40" s="159" t="s">
        <v>282</v>
      </c>
      <c r="ET40" s="159" t="s">
        <v>282</v>
      </c>
      <c r="EU40" s="159" t="s">
        <v>282</v>
      </c>
      <c r="EV40" s="159" t="s">
        <v>282</v>
      </c>
      <c r="EW40" s="159" t="s">
        <v>282</v>
      </c>
      <c r="EX40" s="159" t="s">
        <v>282</v>
      </c>
      <c r="EY40" s="159" t="s">
        <v>282</v>
      </c>
      <c r="EZ40" s="159" t="s">
        <v>282</v>
      </c>
      <c r="FA40" s="159" t="s">
        <v>282</v>
      </c>
      <c r="FB40" s="159" t="s">
        <v>282</v>
      </c>
      <c r="FC40" s="159" t="s">
        <v>282</v>
      </c>
      <c r="FD40" s="159" t="s">
        <v>282</v>
      </c>
      <c r="FE40" s="159" t="s">
        <v>282</v>
      </c>
      <c r="FF40" s="159" t="s">
        <v>282</v>
      </c>
      <c r="FG40" s="159" t="s">
        <v>282</v>
      </c>
      <c r="FH40" s="159" t="s">
        <v>282</v>
      </c>
      <c r="FI40" s="159" t="s">
        <v>282</v>
      </c>
      <c r="FJ40" s="159" t="s">
        <v>282</v>
      </c>
      <c r="FK40" s="159" t="s">
        <v>282</v>
      </c>
      <c r="FL40" s="159" t="s">
        <v>282</v>
      </c>
      <c r="FM40" s="159" t="s">
        <v>282</v>
      </c>
      <c r="FN40" s="159" t="s">
        <v>282</v>
      </c>
      <c r="FO40" s="159" t="s">
        <v>282</v>
      </c>
      <c r="FP40" s="159" t="s">
        <v>282</v>
      </c>
      <c r="FQ40" s="159" t="s">
        <v>282</v>
      </c>
      <c r="FR40" s="159" t="s">
        <v>282</v>
      </c>
      <c r="FS40" s="159" t="s">
        <v>282</v>
      </c>
      <c r="FT40" s="159" t="s">
        <v>282</v>
      </c>
    </row>
    <row r="41" spans="1:176" x14ac:dyDescent="0.25">
      <c r="A41" s="66" t="s">
        <v>15127</v>
      </c>
      <c r="B41" s="159" t="s">
        <v>15205</v>
      </c>
      <c r="C41" s="66" t="str">
        <f>IF(ISNUMBER(Severity!H41)=FALSE,Severity!F41,IF(Severity!H41&gt;=0.5,"YES","NO"))</f>
        <v>NO</v>
      </c>
      <c r="D41" s="66" t="str">
        <f>IF(ISNUMBER(Severity!I41)=FALSE,Severity!G41,IF(Severity!I41&gt;0.5,"YES","NO"))</f>
        <v>YES</v>
      </c>
      <c r="E41" s="159">
        <v>2</v>
      </c>
      <c r="F41" s="159">
        <v>2</v>
      </c>
      <c r="G41" s="159" t="s">
        <v>14518</v>
      </c>
      <c r="H41" s="159" t="s">
        <v>183</v>
      </c>
      <c r="I41" s="159" t="s">
        <v>282</v>
      </c>
      <c r="J41" s="159" t="s">
        <v>282</v>
      </c>
      <c r="K41" s="159" t="s">
        <v>282</v>
      </c>
      <c r="L41" s="159" t="s">
        <v>282</v>
      </c>
      <c r="M41" s="159" t="s">
        <v>282</v>
      </c>
      <c r="N41" s="159" t="s">
        <v>282</v>
      </c>
      <c r="O41" s="159" t="s">
        <v>282</v>
      </c>
      <c r="P41" s="159" t="s">
        <v>282</v>
      </c>
      <c r="Q41" s="159" t="s">
        <v>282</v>
      </c>
      <c r="R41" s="159" t="s">
        <v>282</v>
      </c>
      <c r="S41" s="159" t="s">
        <v>435</v>
      </c>
      <c r="T41" s="159">
        <v>21</v>
      </c>
      <c r="U41" s="159" t="s">
        <v>282</v>
      </c>
      <c r="V41" s="159" t="s">
        <v>282</v>
      </c>
      <c r="W41" s="159" t="s">
        <v>282</v>
      </c>
      <c r="X41" s="159">
        <v>24.04</v>
      </c>
      <c r="Y41" s="159">
        <v>9.1999999999999993</v>
      </c>
      <c r="Z41" s="159">
        <v>25</v>
      </c>
      <c r="AA41" s="159" t="s">
        <v>282</v>
      </c>
      <c r="AB41" s="159" t="s">
        <v>282</v>
      </c>
      <c r="AC41" s="159" t="s">
        <v>282</v>
      </c>
      <c r="AD41" s="159">
        <v>25.2</v>
      </c>
      <c r="AE41" s="159">
        <v>13.45</v>
      </c>
      <c r="AF41" s="159">
        <v>25</v>
      </c>
      <c r="AG41" s="159" t="s">
        <v>282</v>
      </c>
      <c r="AH41" s="159" t="s">
        <v>282</v>
      </c>
      <c r="AI41" s="159" t="s">
        <v>282</v>
      </c>
      <c r="AJ41" s="159" t="s">
        <v>282</v>
      </c>
      <c r="AK41" s="159" t="s">
        <v>282</v>
      </c>
      <c r="AL41" s="159" t="s">
        <v>282</v>
      </c>
      <c r="AM41" s="159" t="s">
        <v>282</v>
      </c>
      <c r="AN41" s="159">
        <v>25</v>
      </c>
      <c r="AO41" s="159" t="s">
        <v>682</v>
      </c>
      <c r="AP41" s="159" t="s">
        <v>183</v>
      </c>
      <c r="AQ41" s="159" t="s">
        <v>282</v>
      </c>
      <c r="AR41" s="159" t="s">
        <v>282</v>
      </c>
      <c r="AS41" s="159" t="s">
        <v>282</v>
      </c>
      <c r="AT41" s="159" t="s">
        <v>282</v>
      </c>
      <c r="AU41" s="159" t="s">
        <v>282</v>
      </c>
      <c r="AV41" s="159" t="s">
        <v>282</v>
      </c>
      <c r="AW41" s="159" t="s">
        <v>282</v>
      </c>
      <c r="AX41" s="159" t="s">
        <v>282</v>
      </c>
      <c r="AY41" s="159" t="s">
        <v>282</v>
      </c>
      <c r="AZ41" s="159" t="s">
        <v>282</v>
      </c>
      <c r="BA41" s="159" t="s">
        <v>435</v>
      </c>
      <c r="BB41" s="159">
        <v>21</v>
      </c>
      <c r="BC41" s="159" t="s">
        <v>282</v>
      </c>
      <c r="BD41" s="159" t="s">
        <v>282</v>
      </c>
      <c r="BE41" s="159" t="s">
        <v>282</v>
      </c>
      <c r="BF41" s="159">
        <v>21.57</v>
      </c>
      <c r="BG41" s="159">
        <v>6.21</v>
      </c>
      <c r="BH41" s="159">
        <v>23</v>
      </c>
      <c r="BI41" s="159" t="s">
        <v>282</v>
      </c>
      <c r="BJ41" s="159" t="s">
        <v>282</v>
      </c>
      <c r="BK41" s="159" t="s">
        <v>282</v>
      </c>
      <c r="BL41" s="159">
        <v>17.170000000000002</v>
      </c>
      <c r="BM41" s="159">
        <v>7.7</v>
      </c>
      <c r="BN41" s="159">
        <v>23</v>
      </c>
      <c r="BO41" s="159" t="s">
        <v>282</v>
      </c>
      <c r="BP41" s="159" t="s">
        <v>282</v>
      </c>
      <c r="BQ41" s="159" t="s">
        <v>282</v>
      </c>
      <c r="BR41" s="159" t="s">
        <v>282</v>
      </c>
      <c r="BS41" s="159" t="s">
        <v>282</v>
      </c>
      <c r="BT41" s="159" t="s">
        <v>282</v>
      </c>
      <c r="BU41" s="159" t="s">
        <v>282</v>
      </c>
      <c r="BV41" s="159">
        <v>23</v>
      </c>
      <c r="BW41" s="159" t="s">
        <v>282</v>
      </c>
      <c r="BX41" s="159" t="s">
        <v>282</v>
      </c>
      <c r="BY41" s="159" t="s">
        <v>282</v>
      </c>
      <c r="BZ41" s="159" t="s">
        <v>282</v>
      </c>
      <c r="CA41" s="159" t="s">
        <v>282</v>
      </c>
      <c r="CB41" s="159" t="s">
        <v>282</v>
      </c>
      <c r="CC41" s="159" t="s">
        <v>282</v>
      </c>
      <c r="CD41" s="159" t="s">
        <v>282</v>
      </c>
      <c r="CE41" s="159" t="s">
        <v>282</v>
      </c>
      <c r="CF41" s="159" t="s">
        <v>282</v>
      </c>
      <c r="CG41" s="159" t="s">
        <v>282</v>
      </c>
      <c r="CH41" s="159" t="s">
        <v>282</v>
      </c>
      <c r="CI41" s="159" t="s">
        <v>282</v>
      </c>
      <c r="CJ41" s="159" t="s">
        <v>282</v>
      </c>
      <c r="CK41" s="159" t="s">
        <v>282</v>
      </c>
      <c r="CL41" s="159" t="s">
        <v>282</v>
      </c>
      <c r="CM41" s="159" t="s">
        <v>282</v>
      </c>
      <c r="CN41" s="159" t="s">
        <v>282</v>
      </c>
      <c r="CO41" s="159" t="s">
        <v>282</v>
      </c>
      <c r="CP41" s="159" t="s">
        <v>282</v>
      </c>
      <c r="CQ41" s="159" t="s">
        <v>282</v>
      </c>
      <c r="CR41" s="159" t="s">
        <v>282</v>
      </c>
      <c r="CS41" s="159" t="s">
        <v>282</v>
      </c>
      <c r="CT41" s="159" t="s">
        <v>282</v>
      </c>
      <c r="CU41" s="159" t="s">
        <v>282</v>
      </c>
      <c r="CV41" s="159" t="s">
        <v>282</v>
      </c>
      <c r="CW41" s="159" t="s">
        <v>282</v>
      </c>
      <c r="CX41" s="159" t="s">
        <v>282</v>
      </c>
      <c r="CY41" s="159" t="s">
        <v>282</v>
      </c>
      <c r="CZ41" s="159" t="s">
        <v>282</v>
      </c>
      <c r="DA41" s="159" t="s">
        <v>282</v>
      </c>
      <c r="DB41" s="159" t="s">
        <v>282</v>
      </c>
      <c r="DC41" s="159" t="s">
        <v>282</v>
      </c>
      <c r="DD41" s="159" t="s">
        <v>282</v>
      </c>
      <c r="DE41" s="159" t="s">
        <v>282</v>
      </c>
      <c r="DF41" s="159" t="s">
        <v>282</v>
      </c>
      <c r="DG41" s="159" t="s">
        <v>282</v>
      </c>
      <c r="DH41" s="159" t="s">
        <v>282</v>
      </c>
      <c r="DI41" s="159" t="s">
        <v>282</v>
      </c>
      <c r="DJ41" s="159" t="s">
        <v>282</v>
      </c>
      <c r="DK41" s="159" t="s">
        <v>282</v>
      </c>
      <c r="DL41" s="159" t="s">
        <v>282</v>
      </c>
      <c r="DM41" s="159" t="s">
        <v>282</v>
      </c>
      <c r="DN41" s="159" t="s">
        <v>282</v>
      </c>
      <c r="DO41" s="159" t="s">
        <v>282</v>
      </c>
      <c r="DP41" s="159" t="s">
        <v>282</v>
      </c>
      <c r="DQ41" s="159" t="s">
        <v>282</v>
      </c>
      <c r="DR41" s="159" t="s">
        <v>282</v>
      </c>
      <c r="DS41" s="159" t="s">
        <v>282</v>
      </c>
      <c r="DT41" s="159" t="s">
        <v>282</v>
      </c>
      <c r="DU41" s="159" t="s">
        <v>282</v>
      </c>
      <c r="DV41" s="159" t="s">
        <v>282</v>
      </c>
      <c r="DW41" s="159" t="s">
        <v>282</v>
      </c>
      <c r="DX41" s="159" t="s">
        <v>282</v>
      </c>
      <c r="DY41" s="159" t="s">
        <v>282</v>
      </c>
      <c r="DZ41" s="159" t="s">
        <v>282</v>
      </c>
      <c r="EA41" s="159" t="s">
        <v>282</v>
      </c>
      <c r="EB41" s="159" t="s">
        <v>282</v>
      </c>
      <c r="EC41" s="159" t="s">
        <v>282</v>
      </c>
      <c r="ED41" s="159" t="s">
        <v>282</v>
      </c>
      <c r="EE41" s="159" t="s">
        <v>282</v>
      </c>
      <c r="EF41" s="159" t="s">
        <v>282</v>
      </c>
      <c r="EG41" s="159" t="s">
        <v>282</v>
      </c>
      <c r="EH41" s="159" t="s">
        <v>282</v>
      </c>
      <c r="EI41" s="159" t="s">
        <v>282</v>
      </c>
      <c r="EJ41" s="159" t="s">
        <v>282</v>
      </c>
      <c r="EK41" s="159" t="s">
        <v>282</v>
      </c>
      <c r="EL41" s="159" t="s">
        <v>282</v>
      </c>
      <c r="EM41" s="159" t="s">
        <v>282</v>
      </c>
      <c r="EN41" s="159" t="s">
        <v>282</v>
      </c>
      <c r="EO41" s="159" t="s">
        <v>282</v>
      </c>
      <c r="EP41" s="159" t="s">
        <v>282</v>
      </c>
      <c r="EQ41" s="159" t="s">
        <v>282</v>
      </c>
      <c r="ER41" s="159" t="s">
        <v>282</v>
      </c>
      <c r="ES41" s="159" t="s">
        <v>282</v>
      </c>
      <c r="ET41" s="159" t="s">
        <v>282</v>
      </c>
      <c r="EU41" s="159" t="s">
        <v>282</v>
      </c>
      <c r="EV41" s="159" t="s">
        <v>282</v>
      </c>
      <c r="EW41" s="159" t="s">
        <v>282</v>
      </c>
      <c r="EX41" s="159" t="s">
        <v>282</v>
      </c>
      <c r="EY41" s="159" t="s">
        <v>282</v>
      </c>
      <c r="EZ41" s="159" t="s">
        <v>282</v>
      </c>
      <c r="FA41" s="159" t="s">
        <v>282</v>
      </c>
      <c r="FB41" s="159" t="s">
        <v>282</v>
      </c>
      <c r="FC41" s="159" t="s">
        <v>282</v>
      </c>
      <c r="FD41" s="159" t="s">
        <v>282</v>
      </c>
      <c r="FE41" s="159" t="s">
        <v>282</v>
      </c>
      <c r="FF41" s="159" t="s">
        <v>282</v>
      </c>
      <c r="FG41" s="159" t="s">
        <v>282</v>
      </c>
      <c r="FH41" s="159" t="s">
        <v>282</v>
      </c>
      <c r="FI41" s="159" t="s">
        <v>282</v>
      </c>
      <c r="FJ41" s="159" t="s">
        <v>282</v>
      </c>
      <c r="FK41" s="159" t="s">
        <v>282</v>
      </c>
      <c r="FL41" s="159" t="s">
        <v>282</v>
      </c>
      <c r="FM41" s="159" t="s">
        <v>282</v>
      </c>
      <c r="FN41" s="159" t="s">
        <v>282</v>
      </c>
      <c r="FO41" s="159" t="s">
        <v>282</v>
      </c>
      <c r="FP41" s="159" t="s">
        <v>282</v>
      </c>
      <c r="FQ41" s="159" t="s">
        <v>282</v>
      </c>
      <c r="FR41" s="159" t="s">
        <v>282</v>
      </c>
      <c r="FS41" s="159" t="s">
        <v>282</v>
      </c>
      <c r="FT41" s="159" t="s">
        <v>282</v>
      </c>
    </row>
    <row r="42" spans="1:176" x14ac:dyDescent="0.25">
      <c r="A42" s="66" t="s">
        <v>867</v>
      </c>
      <c r="B42" s="159" t="s">
        <v>10551</v>
      </c>
      <c r="C42" s="66" t="str">
        <f>IF(ISNUMBER(Severity!H42)=FALSE,Severity!F42,IF(Severity!H42&gt;=0.5,"YES","NO"))</f>
        <v>YES</v>
      </c>
      <c r="D42" s="66" t="str">
        <f>IF(ISNUMBER(Severity!I42)=FALSE,Severity!G42,IF(Severity!I42&gt;0.5,"YES","NO"))</f>
        <v>NO</v>
      </c>
      <c r="E42" s="159">
        <v>6</v>
      </c>
      <c r="F42" s="159">
        <v>2</v>
      </c>
      <c r="G42" s="159" t="s">
        <v>263</v>
      </c>
      <c r="H42" s="159" t="s">
        <v>10507</v>
      </c>
      <c r="I42" s="159">
        <v>10</v>
      </c>
      <c r="J42" s="159">
        <v>19</v>
      </c>
      <c r="K42" s="159" t="s">
        <v>282</v>
      </c>
      <c r="L42" s="159" t="s">
        <v>282</v>
      </c>
      <c r="M42" s="159" t="s">
        <v>282</v>
      </c>
      <c r="N42" s="159" t="s">
        <v>282</v>
      </c>
      <c r="O42" s="159" t="s">
        <v>299</v>
      </c>
      <c r="P42" s="159">
        <v>17</v>
      </c>
      <c r="Q42" s="66">
        <v>34</v>
      </c>
      <c r="R42" s="159">
        <v>50</v>
      </c>
      <c r="S42" s="159" t="s">
        <v>299</v>
      </c>
      <c r="T42" s="159">
        <v>17</v>
      </c>
      <c r="U42" s="159">
        <v>22.81</v>
      </c>
      <c r="V42" s="159">
        <v>3.43</v>
      </c>
      <c r="W42" s="159">
        <v>57</v>
      </c>
      <c r="X42" s="159" t="s">
        <v>282</v>
      </c>
      <c r="Y42" s="159" t="s">
        <v>282</v>
      </c>
      <c r="Z42" s="159" t="s">
        <v>282</v>
      </c>
      <c r="AA42" s="159" t="s">
        <v>282</v>
      </c>
      <c r="AB42" s="159" t="s">
        <v>282</v>
      </c>
      <c r="AC42" s="159" t="s">
        <v>282</v>
      </c>
      <c r="AD42" s="159" t="s">
        <v>282</v>
      </c>
      <c r="AE42" s="159" t="s">
        <v>282</v>
      </c>
      <c r="AF42" s="159" t="s">
        <v>282</v>
      </c>
      <c r="AG42" s="159" t="s">
        <v>282</v>
      </c>
      <c r="AH42" s="159" t="s">
        <v>282</v>
      </c>
      <c r="AI42" s="159" t="s">
        <v>282</v>
      </c>
      <c r="AJ42" s="159" t="s">
        <v>282</v>
      </c>
      <c r="AK42" s="159" t="s">
        <v>282</v>
      </c>
      <c r="AL42" s="159" t="s">
        <v>282</v>
      </c>
      <c r="AM42" s="159">
        <v>59</v>
      </c>
      <c r="AN42" s="66">
        <v>40</v>
      </c>
      <c r="AO42" s="66" t="s">
        <v>790</v>
      </c>
      <c r="AP42" s="159" t="s">
        <v>10507</v>
      </c>
      <c r="AQ42" s="159">
        <v>5</v>
      </c>
      <c r="AR42" s="159">
        <v>28</v>
      </c>
      <c r="AS42" s="159" t="s">
        <v>282</v>
      </c>
      <c r="AT42" s="159" t="s">
        <v>282</v>
      </c>
      <c r="AU42" s="159" t="s">
        <v>282</v>
      </c>
      <c r="AV42" s="159" t="s">
        <v>282</v>
      </c>
      <c r="AW42" s="159" t="s">
        <v>299</v>
      </c>
      <c r="AX42" s="159">
        <v>17</v>
      </c>
      <c r="AY42" s="66">
        <v>20</v>
      </c>
      <c r="AZ42" s="159">
        <v>50</v>
      </c>
      <c r="BA42" s="159" t="s">
        <v>299</v>
      </c>
      <c r="BB42" s="159">
        <v>17</v>
      </c>
      <c r="BC42" s="159">
        <v>23.04</v>
      </c>
      <c r="BD42" s="159">
        <v>3.56</v>
      </c>
      <c r="BE42" s="159">
        <v>55</v>
      </c>
      <c r="BF42" s="159" t="s">
        <v>282</v>
      </c>
      <c r="BG42" s="159" t="s">
        <v>282</v>
      </c>
      <c r="BH42" s="159" t="s">
        <v>282</v>
      </c>
      <c r="BI42" s="159" t="s">
        <v>282</v>
      </c>
      <c r="BJ42" s="159" t="s">
        <v>282</v>
      </c>
      <c r="BK42" s="159" t="s">
        <v>282</v>
      </c>
      <c r="BL42" s="159" t="s">
        <v>282</v>
      </c>
      <c r="BM42" s="159" t="s">
        <v>282</v>
      </c>
      <c r="BN42" s="159" t="s">
        <v>282</v>
      </c>
      <c r="BO42" s="159" t="s">
        <v>282</v>
      </c>
      <c r="BP42" s="159" t="s">
        <v>282</v>
      </c>
      <c r="BQ42" s="159" t="s">
        <v>282</v>
      </c>
      <c r="BR42" s="159" t="s">
        <v>282</v>
      </c>
      <c r="BS42" s="159" t="s">
        <v>282</v>
      </c>
      <c r="BT42" s="159" t="s">
        <v>282</v>
      </c>
      <c r="BU42" s="159">
        <v>56</v>
      </c>
      <c r="BV42" s="66">
        <v>28</v>
      </c>
      <c r="BW42" s="159" t="s">
        <v>282</v>
      </c>
      <c r="BX42" s="159" t="s">
        <v>282</v>
      </c>
      <c r="BY42" s="159" t="s">
        <v>282</v>
      </c>
      <c r="BZ42" s="159" t="s">
        <v>282</v>
      </c>
      <c r="CA42" s="159" t="s">
        <v>282</v>
      </c>
      <c r="CB42" s="159" t="s">
        <v>282</v>
      </c>
      <c r="CC42" s="159" t="s">
        <v>282</v>
      </c>
      <c r="CD42" s="159" t="s">
        <v>282</v>
      </c>
      <c r="CE42" s="159" t="s">
        <v>282</v>
      </c>
      <c r="CF42" s="159" t="s">
        <v>282</v>
      </c>
      <c r="CG42" s="159" t="s">
        <v>282</v>
      </c>
      <c r="CH42" s="159" t="s">
        <v>282</v>
      </c>
      <c r="CI42" s="159" t="s">
        <v>282</v>
      </c>
      <c r="CJ42" s="159" t="s">
        <v>282</v>
      </c>
      <c r="CK42" s="159" t="s">
        <v>282</v>
      </c>
      <c r="CL42" s="159" t="s">
        <v>282</v>
      </c>
      <c r="CM42" s="159" t="s">
        <v>282</v>
      </c>
      <c r="CN42" s="159" t="s">
        <v>282</v>
      </c>
      <c r="CO42" s="159" t="s">
        <v>282</v>
      </c>
      <c r="CP42" s="159" t="s">
        <v>282</v>
      </c>
      <c r="CQ42" s="159" t="s">
        <v>282</v>
      </c>
      <c r="CR42" s="159" t="s">
        <v>282</v>
      </c>
      <c r="CS42" s="159" t="s">
        <v>282</v>
      </c>
      <c r="CT42" s="159" t="s">
        <v>282</v>
      </c>
      <c r="CU42" s="159" t="s">
        <v>282</v>
      </c>
      <c r="CV42" s="159" t="s">
        <v>282</v>
      </c>
      <c r="CW42" s="159" t="s">
        <v>282</v>
      </c>
      <c r="CX42" s="159" t="s">
        <v>282</v>
      </c>
      <c r="CY42" s="159" t="s">
        <v>282</v>
      </c>
      <c r="CZ42" s="159" t="s">
        <v>282</v>
      </c>
      <c r="DA42" s="159" t="s">
        <v>282</v>
      </c>
      <c r="DB42" s="159" t="s">
        <v>282</v>
      </c>
      <c r="DC42" s="159" t="s">
        <v>282</v>
      </c>
      <c r="DD42" s="159" t="s">
        <v>282</v>
      </c>
      <c r="DE42" s="159" t="s">
        <v>282</v>
      </c>
      <c r="DF42" s="159" t="s">
        <v>282</v>
      </c>
      <c r="DG42" s="159" t="s">
        <v>282</v>
      </c>
      <c r="DH42" s="159" t="s">
        <v>282</v>
      </c>
      <c r="DI42" s="159" t="s">
        <v>282</v>
      </c>
      <c r="DJ42" s="159" t="s">
        <v>282</v>
      </c>
      <c r="DK42" s="159" t="s">
        <v>282</v>
      </c>
      <c r="DL42" s="159" t="s">
        <v>282</v>
      </c>
      <c r="DM42" s="159" t="s">
        <v>282</v>
      </c>
      <c r="DN42" s="159" t="s">
        <v>282</v>
      </c>
      <c r="DO42" s="159" t="s">
        <v>282</v>
      </c>
      <c r="DP42" s="159" t="s">
        <v>282</v>
      </c>
      <c r="DQ42" s="159" t="s">
        <v>282</v>
      </c>
      <c r="DR42" s="159" t="s">
        <v>282</v>
      </c>
      <c r="DS42" s="159" t="s">
        <v>282</v>
      </c>
      <c r="DT42" s="159" t="s">
        <v>282</v>
      </c>
      <c r="DU42" s="159" t="s">
        <v>282</v>
      </c>
      <c r="DV42" s="159" t="s">
        <v>282</v>
      </c>
      <c r="DW42" s="159" t="s">
        <v>282</v>
      </c>
      <c r="DX42" s="159" t="s">
        <v>282</v>
      </c>
      <c r="DY42" s="159" t="s">
        <v>282</v>
      </c>
      <c r="DZ42" s="159" t="s">
        <v>282</v>
      </c>
      <c r="EA42" s="159" t="s">
        <v>282</v>
      </c>
      <c r="EB42" s="159" t="s">
        <v>282</v>
      </c>
      <c r="EC42" s="159" t="s">
        <v>282</v>
      </c>
      <c r="ED42" s="159" t="s">
        <v>282</v>
      </c>
      <c r="EE42" s="159" t="s">
        <v>282</v>
      </c>
      <c r="EF42" s="159" t="s">
        <v>282</v>
      </c>
      <c r="EG42" s="159" t="s">
        <v>282</v>
      </c>
      <c r="EH42" s="159" t="s">
        <v>282</v>
      </c>
      <c r="EI42" s="159" t="s">
        <v>282</v>
      </c>
      <c r="EJ42" s="159" t="s">
        <v>282</v>
      </c>
      <c r="EK42" s="159" t="s">
        <v>282</v>
      </c>
      <c r="EL42" s="159" t="s">
        <v>282</v>
      </c>
      <c r="EM42" s="159" t="s">
        <v>282</v>
      </c>
      <c r="EN42" s="159" t="s">
        <v>282</v>
      </c>
      <c r="EO42" s="159" t="s">
        <v>282</v>
      </c>
      <c r="EP42" s="159" t="s">
        <v>282</v>
      </c>
      <c r="EQ42" s="159" t="s">
        <v>282</v>
      </c>
      <c r="ER42" s="159" t="s">
        <v>282</v>
      </c>
      <c r="ES42" s="159" t="s">
        <v>282</v>
      </c>
      <c r="ET42" s="159" t="s">
        <v>282</v>
      </c>
      <c r="EU42" s="159" t="s">
        <v>282</v>
      </c>
      <c r="EV42" s="159" t="s">
        <v>282</v>
      </c>
      <c r="EW42" s="159" t="s">
        <v>282</v>
      </c>
      <c r="EX42" s="159" t="s">
        <v>282</v>
      </c>
      <c r="EY42" s="159" t="s">
        <v>282</v>
      </c>
      <c r="EZ42" s="159" t="s">
        <v>282</v>
      </c>
      <c r="FA42" s="159" t="s">
        <v>282</v>
      </c>
      <c r="FB42" s="159" t="s">
        <v>282</v>
      </c>
      <c r="FC42" s="159" t="s">
        <v>282</v>
      </c>
      <c r="FD42" s="159" t="s">
        <v>282</v>
      </c>
      <c r="FE42" s="159" t="s">
        <v>282</v>
      </c>
      <c r="FF42" s="159" t="s">
        <v>282</v>
      </c>
      <c r="FG42" s="159" t="s">
        <v>282</v>
      </c>
      <c r="FH42" s="159" t="s">
        <v>282</v>
      </c>
      <c r="FI42" s="159" t="s">
        <v>282</v>
      </c>
      <c r="FJ42" s="159" t="s">
        <v>282</v>
      </c>
      <c r="FK42" s="159" t="s">
        <v>282</v>
      </c>
      <c r="FL42" s="159" t="s">
        <v>282</v>
      </c>
      <c r="FM42" s="159" t="s">
        <v>282</v>
      </c>
      <c r="FN42" s="159" t="s">
        <v>282</v>
      </c>
      <c r="FO42" s="159" t="s">
        <v>282</v>
      </c>
      <c r="FP42" s="159" t="s">
        <v>282</v>
      </c>
      <c r="FQ42" s="159" t="s">
        <v>282</v>
      </c>
      <c r="FR42" s="159" t="s">
        <v>282</v>
      </c>
      <c r="FS42" s="159" t="s">
        <v>282</v>
      </c>
      <c r="FT42" s="159" t="s">
        <v>282</v>
      </c>
    </row>
    <row r="43" spans="1:176" x14ac:dyDescent="0.25">
      <c r="A43" s="212" t="s">
        <v>7882</v>
      </c>
      <c r="B43" s="159" t="s">
        <v>10573</v>
      </c>
      <c r="C43" s="66" t="str">
        <f>IF(ISNUMBER(Severity!H43)=FALSE,Severity!F43,IF(Severity!H43&gt;=0.5,"YES","NO"))</f>
        <v>NO</v>
      </c>
      <c r="D43" s="66" t="str">
        <f>IF(ISNUMBER(Severity!I43)=FALSE,Severity!G43,IF(Severity!I43&gt;0.5,"YES","NO"))</f>
        <v>YES</v>
      </c>
      <c r="E43" s="159">
        <v>6</v>
      </c>
      <c r="F43" s="159">
        <v>2</v>
      </c>
      <c r="G43" s="212" t="s">
        <v>10475</v>
      </c>
      <c r="H43" s="159" t="s">
        <v>182</v>
      </c>
      <c r="I43" s="159" t="s">
        <v>282</v>
      </c>
      <c r="J43" s="159" t="s">
        <v>282</v>
      </c>
      <c r="K43" s="159" t="s">
        <v>282</v>
      </c>
      <c r="L43" s="159" t="s">
        <v>282</v>
      </c>
      <c r="M43" s="159" t="s">
        <v>282</v>
      </c>
      <c r="N43" s="159" t="s">
        <v>282</v>
      </c>
      <c r="O43" s="159" t="s">
        <v>282</v>
      </c>
      <c r="P43" s="159" t="s">
        <v>282</v>
      </c>
      <c r="Q43" s="159" t="s">
        <v>282</v>
      </c>
      <c r="R43" s="159" t="s">
        <v>282</v>
      </c>
      <c r="S43" s="159" t="s">
        <v>194</v>
      </c>
      <c r="T43" s="159">
        <v>10</v>
      </c>
      <c r="U43" s="159">
        <v>14.36</v>
      </c>
      <c r="V43" s="159">
        <v>4.2699999999999996</v>
      </c>
      <c r="W43" s="159">
        <v>11</v>
      </c>
      <c r="X43" s="159" t="s">
        <v>282</v>
      </c>
      <c r="Y43" s="159" t="s">
        <v>282</v>
      </c>
      <c r="Z43" s="159" t="s">
        <v>282</v>
      </c>
      <c r="AA43" s="159">
        <v>9</v>
      </c>
      <c r="AB43" s="159">
        <v>6.75</v>
      </c>
      <c r="AC43" s="159">
        <v>11</v>
      </c>
      <c r="AD43" s="159" t="s">
        <v>282</v>
      </c>
      <c r="AE43" s="159" t="s">
        <v>282</v>
      </c>
      <c r="AF43" s="159" t="s">
        <v>282</v>
      </c>
      <c r="AG43" s="159" t="s">
        <v>282</v>
      </c>
      <c r="AH43" s="159" t="s">
        <v>282</v>
      </c>
      <c r="AI43" s="159" t="s">
        <v>282</v>
      </c>
      <c r="AJ43" s="159" t="s">
        <v>282</v>
      </c>
      <c r="AK43" s="159" t="s">
        <v>282</v>
      </c>
      <c r="AL43" s="159" t="s">
        <v>282</v>
      </c>
      <c r="AM43" s="159">
        <v>11</v>
      </c>
      <c r="AN43" s="159" t="s">
        <v>282</v>
      </c>
      <c r="AO43" s="212" t="s">
        <v>10474</v>
      </c>
      <c r="AP43" s="159" t="s">
        <v>182</v>
      </c>
      <c r="AQ43" s="159" t="s">
        <v>282</v>
      </c>
      <c r="AR43" s="159" t="s">
        <v>282</v>
      </c>
      <c r="AS43" s="159" t="s">
        <v>282</v>
      </c>
      <c r="AT43" s="159" t="s">
        <v>282</v>
      </c>
      <c r="AU43" s="159" t="s">
        <v>282</v>
      </c>
      <c r="AV43" s="159" t="s">
        <v>282</v>
      </c>
      <c r="AW43" s="159" t="s">
        <v>282</v>
      </c>
      <c r="AX43" s="159" t="s">
        <v>282</v>
      </c>
      <c r="AY43" s="159" t="s">
        <v>282</v>
      </c>
      <c r="AZ43" s="159" t="s">
        <v>282</v>
      </c>
      <c r="BA43" s="159" t="s">
        <v>194</v>
      </c>
      <c r="BB43" s="159">
        <v>10</v>
      </c>
      <c r="BC43" s="159">
        <v>18.8</v>
      </c>
      <c r="BD43" s="159">
        <v>6.41</v>
      </c>
      <c r="BE43" s="159">
        <v>10</v>
      </c>
      <c r="BF43" s="159" t="s">
        <v>282</v>
      </c>
      <c r="BG43" s="159" t="s">
        <v>282</v>
      </c>
      <c r="BH43" s="159" t="s">
        <v>282</v>
      </c>
      <c r="BI43" s="159">
        <v>15</v>
      </c>
      <c r="BJ43" s="159">
        <v>5.19</v>
      </c>
      <c r="BK43" s="159">
        <v>10</v>
      </c>
      <c r="BL43" s="159" t="s">
        <v>282</v>
      </c>
      <c r="BM43" s="159" t="s">
        <v>282</v>
      </c>
      <c r="BN43" s="159" t="s">
        <v>282</v>
      </c>
      <c r="BO43" s="159" t="s">
        <v>282</v>
      </c>
      <c r="BP43" s="159" t="s">
        <v>282</v>
      </c>
      <c r="BQ43" s="159" t="s">
        <v>282</v>
      </c>
      <c r="BR43" s="159" t="s">
        <v>282</v>
      </c>
      <c r="BS43" s="159" t="s">
        <v>282</v>
      </c>
      <c r="BT43" s="159" t="s">
        <v>282</v>
      </c>
      <c r="BU43" s="159">
        <v>10</v>
      </c>
      <c r="BV43" s="159" t="s">
        <v>282</v>
      </c>
      <c r="BW43" s="159" t="s">
        <v>282</v>
      </c>
      <c r="BX43" s="159" t="s">
        <v>282</v>
      </c>
      <c r="BY43" s="159" t="s">
        <v>282</v>
      </c>
      <c r="BZ43" s="159" t="s">
        <v>282</v>
      </c>
      <c r="CA43" s="159" t="s">
        <v>282</v>
      </c>
      <c r="CB43" s="159" t="s">
        <v>282</v>
      </c>
      <c r="CC43" s="159" t="s">
        <v>282</v>
      </c>
      <c r="CD43" s="159" t="s">
        <v>282</v>
      </c>
      <c r="CE43" s="159" t="s">
        <v>282</v>
      </c>
      <c r="CF43" s="159" t="s">
        <v>282</v>
      </c>
      <c r="CG43" s="159" t="s">
        <v>282</v>
      </c>
      <c r="CH43" s="159" t="s">
        <v>282</v>
      </c>
      <c r="CI43" s="159" t="s">
        <v>282</v>
      </c>
      <c r="CJ43" s="159" t="s">
        <v>282</v>
      </c>
      <c r="CK43" s="159" t="s">
        <v>282</v>
      </c>
      <c r="CL43" s="159" t="s">
        <v>282</v>
      </c>
      <c r="CM43" s="159" t="s">
        <v>282</v>
      </c>
      <c r="CN43" s="159" t="s">
        <v>282</v>
      </c>
      <c r="CO43" s="159" t="s">
        <v>282</v>
      </c>
      <c r="CP43" s="159" t="s">
        <v>282</v>
      </c>
      <c r="CQ43" s="159" t="s">
        <v>282</v>
      </c>
      <c r="CR43" s="159" t="s">
        <v>282</v>
      </c>
      <c r="CS43" s="159" t="s">
        <v>282</v>
      </c>
      <c r="CT43" s="159" t="s">
        <v>282</v>
      </c>
      <c r="CU43" s="159" t="s">
        <v>282</v>
      </c>
      <c r="CV43" s="159" t="s">
        <v>282</v>
      </c>
      <c r="CW43" s="159" t="s">
        <v>282</v>
      </c>
      <c r="CX43" s="159" t="s">
        <v>282</v>
      </c>
      <c r="CY43" s="159" t="s">
        <v>282</v>
      </c>
      <c r="CZ43" s="159" t="s">
        <v>282</v>
      </c>
      <c r="DA43" s="159" t="s">
        <v>282</v>
      </c>
      <c r="DB43" s="159" t="s">
        <v>282</v>
      </c>
      <c r="DC43" s="159" t="s">
        <v>282</v>
      </c>
      <c r="DD43" s="159" t="s">
        <v>282</v>
      </c>
      <c r="DE43" s="159" t="s">
        <v>282</v>
      </c>
      <c r="DF43" s="159" t="s">
        <v>282</v>
      </c>
      <c r="DG43" s="159" t="s">
        <v>282</v>
      </c>
      <c r="DH43" s="159" t="s">
        <v>282</v>
      </c>
      <c r="DI43" s="159" t="s">
        <v>282</v>
      </c>
      <c r="DJ43" s="159" t="s">
        <v>282</v>
      </c>
      <c r="DK43" s="159" t="s">
        <v>282</v>
      </c>
      <c r="DL43" s="159" t="s">
        <v>282</v>
      </c>
      <c r="DM43" s="159" t="s">
        <v>282</v>
      </c>
      <c r="DN43" s="159" t="s">
        <v>282</v>
      </c>
      <c r="DO43" s="159" t="s">
        <v>282</v>
      </c>
      <c r="DP43" s="159" t="s">
        <v>282</v>
      </c>
      <c r="DQ43" s="159" t="s">
        <v>282</v>
      </c>
      <c r="DR43" s="159" t="s">
        <v>282</v>
      </c>
      <c r="DS43" s="159" t="s">
        <v>282</v>
      </c>
      <c r="DT43" s="159" t="s">
        <v>282</v>
      </c>
      <c r="DU43" s="159" t="s">
        <v>282</v>
      </c>
      <c r="DV43" s="159" t="s">
        <v>282</v>
      </c>
      <c r="DW43" s="159" t="s">
        <v>282</v>
      </c>
      <c r="DX43" s="159" t="s">
        <v>282</v>
      </c>
      <c r="DY43" s="159" t="s">
        <v>282</v>
      </c>
      <c r="DZ43" s="159" t="s">
        <v>282</v>
      </c>
      <c r="EA43" s="159" t="s">
        <v>282</v>
      </c>
      <c r="EB43" s="159" t="s">
        <v>282</v>
      </c>
      <c r="EC43" s="159" t="s">
        <v>282</v>
      </c>
      <c r="ED43" s="159" t="s">
        <v>282</v>
      </c>
      <c r="EE43" s="159" t="s">
        <v>282</v>
      </c>
      <c r="EF43" s="159" t="s">
        <v>282</v>
      </c>
      <c r="EG43" s="159" t="s">
        <v>282</v>
      </c>
      <c r="EH43" s="159" t="s">
        <v>282</v>
      </c>
      <c r="EI43" s="159" t="s">
        <v>282</v>
      </c>
      <c r="EJ43" s="159" t="s">
        <v>282</v>
      </c>
      <c r="EK43" s="159" t="s">
        <v>282</v>
      </c>
      <c r="EL43" s="159" t="s">
        <v>282</v>
      </c>
      <c r="EM43" s="159" t="s">
        <v>282</v>
      </c>
      <c r="EN43" s="159" t="s">
        <v>282</v>
      </c>
      <c r="EO43" s="159" t="s">
        <v>282</v>
      </c>
      <c r="EP43" s="159" t="s">
        <v>282</v>
      </c>
      <c r="EQ43" s="159" t="s">
        <v>282</v>
      </c>
      <c r="ER43" s="159" t="s">
        <v>282</v>
      </c>
      <c r="ES43" s="159" t="s">
        <v>282</v>
      </c>
      <c r="ET43" s="159" t="s">
        <v>282</v>
      </c>
      <c r="EU43" s="159" t="s">
        <v>282</v>
      </c>
      <c r="EV43" s="159" t="s">
        <v>282</v>
      </c>
      <c r="EW43" s="159" t="s">
        <v>282</v>
      </c>
      <c r="EX43" s="159" t="s">
        <v>282</v>
      </c>
      <c r="EY43" s="159" t="s">
        <v>282</v>
      </c>
      <c r="EZ43" s="159" t="s">
        <v>282</v>
      </c>
      <c r="FA43" s="159" t="s">
        <v>282</v>
      </c>
      <c r="FB43" s="159" t="s">
        <v>282</v>
      </c>
      <c r="FC43" s="159" t="s">
        <v>282</v>
      </c>
      <c r="FD43" s="159" t="s">
        <v>282</v>
      </c>
      <c r="FE43" s="159" t="s">
        <v>282</v>
      </c>
      <c r="FF43" s="159" t="s">
        <v>282</v>
      </c>
      <c r="FG43" s="159" t="s">
        <v>282</v>
      </c>
      <c r="FH43" s="159" t="s">
        <v>282</v>
      </c>
      <c r="FI43" s="159" t="s">
        <v>282</v>
      </c>
      <c r="FJ43" s="159" t="s">
        <v>282</v>
      </c>
      <c r="FK43" s="159" t="s">
        <v>282</v>
      </c>
      <c r="FL43" s="159" t="s">
        <v>282</v>
      </c>
      <c r="FM43" s="159" t="s">
        <v>282</v>
      </c>
      <c r="FN43" s="159" t="s">
        <v>282</v>
      </c>
      <c r="FO43" s="159" t="s">
        <v>282</v>
      </c>
      <c r="FP43" s="159" t="s">
        <v>282</v>
      </c>
      <c r="FQ43" s="159" t="s">
        <v>282</v>
      </c>
      <c r="FR43" s="159" t="s">
        <v>282</v>
      </c>
      <c r="FS43" s="159" t="s">
        <v>282</v>
      </c>
      <c r="FT43" s="159" t="s">
        <v>282</v>
      </c>
    </row>
    <row r="44" spans="1:176" x14ac:dyDescent="0.25">
      <c r="A44" s="212" t="s">
        <v>7334</v>
      </c>
      <c r="B44" s="159" t="s">
        <v>13120</v>
      </c>
      <c r="C44" s="66" t="str">
        <f>IF(ISNUMBER(Severity!H44)=FALSE,Severity!F44,IF(Severity!H44&gt;=0.5,"YES","NO"))</f>
        <v>YES</v>
      </c>
      <c r="D44" s="66" t="str">
        <f>IF(ISNUMBER(Severity!I44)=FALSE,Severity!G44,IF(Severity!I44&gt;0.5,"YES","NO"))</f>
        <v>NO</v>
      </c>
      <c r="E44" s="159">
        <v>8</v>
      </c>
      <c r="F44" s="159">
        <v>2</v>
      </c>
      <c r="G44" s="212" t="s">
        <v>261</v>
      </c>
      <c r="H44" s="159" t="s">
        <v>10507</v>
      </c>
      <c r="I44" s="159">
        <v>7</v>
      </c>
      <c r="J44" s="159">
        <v>15</v>
      </c>
      <c r="K44" s="159" t="s">
        <v>194</v>
      </c>
      <c r="L44" s="159">
        <v>10</v>
      </c>
      <c r="M44" s="159">
        <v>93</v>
      </c>
      <c r="N44" s="159">
        <v>12</v>
      </c>
      <c r="O44" s="159" t="s">
        <v>194</v>
      </c>
      <c r="P44" s="159">
        <v>10</v>
      </c>
      <c r="Q44" s="159">
        <v>112</v>
      </c>
      <c r="R44" s="159">
        <v>50</v>
      </c>
      <c r="S44" s="159" t="s">
        <v>194</v>
      </c>
      <c r="T44" s="159">
        <v>10</v>
      </c>
      <c r="U44" s="159">
        <v>29.6</v>
      </c>
      <c r="V44" s="159">
        <v>4.2</v>
      </c>
      <c r="W44" s="159">
        <v>165</v>
      </c>
      <c r="X44" s="159" t="s">
        <v>282</v>
      </c>
      <c r="Y44" s="159" t="s">
        <v>282</v>
      </c>
      <c r="Z44" s="159" t="s">
        <v>282</v>
      </c>
      <c r="AA44" s="159" t="s">
        <v>282</v>
      </c>
      <c r="AB44" s="159" t="s">
        <v>282</v>
      </c>
      <c r="AC44" s="159" t="s">
        <v>282</v>
      </c>
      <c r="AD44" s="159" t="s">
        <v>282</v>
      </c>
      <c r="AE44" s="159" t="s">
        <v>282</v>
      </c>
      <c r="AF44" s="159" t="s">
        <v>282</v>
      </c>
      <c r="AG44" s="159">
        <v>-17.16</v>
      </c>
      <c r="AH44" s="159" t="s">
        <v>282</v>
      </c>
      <c r="AI44" s="159">
        <v>165</v>
      </c>
      <c r="AJ44" s="159" t="s">
        <v>282</v>
      </c>
      <c r="AK44" s="159" t="s">
        <v>282</v>
      </c>
      <c r="AL44" s="159" t="s">
        <v>282</v>
      </c>
      <c r="AM44" s="159">
        <v>166</v>
      </c>
      <c r="AN44" s="159">
        <v>151</v>
      </c>
      <c r="AO44" s="212" t="s">
        <v>256</v>
      </c>
      <c r="AP44" s="159" t="s">
        <v>10507</v>
      </c>
      <c r="AQ44" s="159">
        <v>5</v>
      </c>
      <c r="AR44" s="159">
        <v>12</v>
      </c>
      <c r="AS44" s="159" t="s">
        <v>194</v>
      </c>
      <c r="AT44" s="159">
        <v>10</v>
      </c>
      <c r="AU44" s="159">
        <v>97</v>
      </c>
      <c r="AV44" s="159">
        <v>12</v>
      </c>
      <c r="AW44" s="159" t="s">
        <v>194</v>
      </c>
      <c r="AX44" s="159">
        <v>10</v>
      </c>
      <c r="AY44" s="159">
        <v>111</v>
      </c>
      <c r="AZ44" s="159">
        <v>50</v>
      </c>
      <c r="BA44" s="159" t="s">
        <v>194</v>
      </c>
      <c r="BB44" s="159">
        <v>10</v>
      </c>
      <c r="BC44" s="159">
        <v>29.7</v>
      </c>
      <c r="BD44" s="159">
        <v>4.0999999999999996</v>
      </c>
      <c r="BE44" s="159">
        <v>158</v>
      </c>
      <c r="BF44" s="159" t="s">
        <v>282</v>
      </c>
      <c r="BG44" s="159" t="s">
        <v>282</v>
      </c>
      <c r="BH44" s="159" t="s">
        <v>282</v>
      </c>
      <c r="BI44" s="159" t="s">
        <v>282</v>
      </c>
      <c r="BJ44" s="159" t="s">
        <v>282</v>
      </c>
      <c r="BK44" s="159" t="s">
        <v>282</v>
      </c>
      <c r="BL44" s="159" t="s">
        <v>282</v>
      </c>
      <c r="BM44" s="159" t="s">
        <v>282</v>
      </c>
      <c r="BN44" s="159" t="s">
        <v>282</v>
      </c>
      <c r="BO44" s="159">
        <v>-18.309999999999999</v>
      </c>
      <c r="BP44" s="159" t="s">
        <v>282</v>
      </c>
      <c r="BQ44" s="159">
        <v>158</v>
      </c>
      <c r="BR44" s="159" t="s">
        <v>282</v>
      </c>
      <c r="BS44" s="159" t="s">
        <v>282</v>
      </c>
      <c r="BT44" s="159" t="s">
        <v>282</v>
      </c>
      <c r="BU44" s="159">
        <v>159</v>
      </c>
      <c r="BV44" s="159">
        <v>147</v>
      </c>
      <c r="BW44" s="159" t="s">
        <v>282</v>
      </c>
      <c r="BX44" s="159" t="s">
        <v>282</v>
      </c>
      <c r="BY44" s="159" t="s">
        <v>282</v>
      </c>
      <c r="BZ44" s="159" t="s">
        <v>282</v>
      </c>
      <c r="CA44" s="159" t="s">
        <v>282</v>
      </c>
      <c r="CB44" s="159" t="s">
        <v>282</v>
      </c>
      <c r="CC44" s="159" t="s">
        <v>282</v>
      </c>
      <c r="CD44" s="159" t="s">
        <v>282</v>
      </c>
      <c r="CE44" s="159" t="s">
        <v>282</v>
      </c>
      <c r="CF44" s="159" t="s">
        <v>282</v>
      </c>
      <c r="CG44" s="159" t="s">
        <v>282</v>
      </c>
      <c r="CH44" s="159" t="s">
        <v>282</v>
      </c>
      <c r="CI44" s="159" t="s">
        <v>282</v>
      </c>
      <c r="CJ44" s="159" t="s">
        <v>282</v>
      </c>
      <c r="CK44" s="159" t="s">
        <v>282</v>
      </c>
      <c r="CL44" s="159" t="s">
        <v>282</v>
      </c>
      <c r="CM44" s="159" t="s">
        <v>282</v>
      </c>
      <c r="CN44" s="159" t="s">
        <v>282</v>
      </c>
      <c r="CO44" s="159" t="s">
        <v>282</v>
      </c>
      <c r="CP44" s="159" t="s">
        <v>282</v>
      </c>
      <c r="CQ44" s="159" t="s">
        <v>282</v>
      </c>
      <c r="CR44" s="159" t="s">
        <v>282</v>
      </c>
      <c r="CS44" s="159" t="s">
        <v>282</v>
      </c>
      <c r="CT44" s="159" t="s">
        <v>282</v>
      </c>
      <c r="CU44" s="159" t="s">
        <v>282</v>
      </c>
      <c r="CV44" s="159" t="s">
        <v>282</v>
      </c>
      <c r="CW44" s="159" t="s">
        <v>282</v>
      </c>
      <c r="CX44" s="159" t="s">
        <v>282</v>
      </c>
      <c r="CY44" s="159" t="s">
        <v>282</v>
      </c>
      <c r="CZ44" s="159" t="s">
        <v>282</v>
      </c>
      <c r="DA44" s="159" t="s">
        <v>282</v>
      </c>
      <c r="DB44" s="159" t="s">
        <v>282</v>
      </c>
      <c r="DC44" s="159" t="s">
        <v>282</v>
      </c>
      <c r="DD44" s="159" t="s">
        <v>282</v>
      </c>
      <c r="DE44" s="159" t="s">
        <v>282</v>
      </c>
      <c r="DF44" s="159" t="s">
        <v>282</v>
      </c>
      <c r="DG44" s="159" t="s">
        <v>282</v>
      </c>
      <c r="DH44" s="159" t="s">
        <v>282</v>
      </c>
      <c r="DI44" s="159" t="s">
        <v>282</v>
      </c>
      <c r="DJ44" s="159" t="s">
        <v>282</v>
      </c>
      <c r="DK44" s="159" t="s">
        <v>282</v>
      </c>
      <c r="DL44" s="159" t="s">
        <v>282</v>
      </c>
      <c r="DM44" s="159" t="s">
        <v>282</v>
      </c>
      <c r="DN44" s="159" t="s">
        <v>282</v>
      </c>
      <c r="DO44" s="159" t="s">
        <v>282</v>
      </c>
      <c r="DP44" s="159" t="s">
        <v>282</v>
      </c>
      <c r="DQ44" s="159" t="s">
        <v>282</v>
      </c>
      <c r="DR44" s="159" t="s">
        <v>282</v>
      </c>
      <c r="DS44" s="159" t="s">
        <v>282</v>
      </c>
      <c r="DT44" s="159" t="s">
        <v>282</v>
      </c>
      <c r="DU44" s="159" t="s">
        <v>282</v>
      </c>
      <c r="DV44" s="159" t="s">
        <v>282</v>
      </c>
      <c r="DW44" s="159" t="s">
        <v>282</v>
      </c>
      <c r="DX44" s="159" t="s">
        <v>282</v>
      </c>
      <c r="DY44" s="159" t="s">
        <v>282</v>
      </c>
      <c r="DZ44" s="159" t="s">
        <v>282</v>
      </c>
      <c r="EA44" s="159" t="s">
        <v>282</v>
      </c>
      <c r="EB44" s="159" t="s">
        <v>282</v>
      </c>
      <c r="EC44" s="159" t="s">
        <v>282</v>
      </c>
      <c r="ED44" s="159" t="s">
        <v>282</v>
      </c>
      <c r="EE44" s="159" t="s">
        <v>282</v>
      </c>
      <c r="EF44" s="159" t="s">
        <v>282</v>
      </c>
      <c r="EG44" s="159" t="s">
        <v>282</v>
      </c>
      <c r="EH44" s="159" t="s">
        <v>282</v>
      </c>
      <c r="EI44" s="159" t="s">
        <v>282</v>
      </c>
      <c r="EJ44" s="159" t="s">
        <v>282</v>
      </c>
      <c r="EK44" s="159" t="s">
        <v>282</v>
      </c>
      <c r="EL44" s="159" t="s">
        <v>282</v>
      </c>
      <c r="EM44" s="159" t="s">
        <v>282</v>
      </c>
      <c r="EN44" s="159" t="s">
        <v>282</v>
      </c>
      <c r="EO44" s="159" t="s">
        <v>282</v>
      </c>
      <c r="EP44" s="159" t="s">
        <v>282</v>
      </c>
      <c r="EQ44" s="159" t="s">
        <v>282</v>
      </c>
      <c r="ER44" s="159" t="s">
        <v>282</v>
      </c>
      <c r="ES44" s="159" t="s">
        <v>282</v>
      </c>
      <c r="ET44" s="159" t="s">
        <v>282</v>
      </c>
      <c r="EU44" s="159" t="s">
        <v>282</v>
      </c>
      <c r="EV44" s="159" t="s">
        <v>282</v>
      </c>
      <c r="EW44" s="159" t="s">
        <v>282</v>
      </c>
      <c r="EX44" s="159" t="s">
        <v>282</v>
      </c>
      <c r="EY44" s="159" t="s">
        <v>282</v>
      </c>
      <c r="EZ44" s="159" t="s">
        <v>282</v>
      </c>
      <c r="FA44" s="159" t="s">
        <v>282</v>
      </c>
      <c r="FB44" s="159" t="s">
        <v>282</v>
      </c>
      <c r="FC44" s="159" t="s">
        <v>282</v>
      </c>
      <c r="FD44" s="159" t="s">
        <v>282</v>
      </c>
      <c r="FE44" s="159" t="s">
        <v>282</v>
      </c>
      <c r="FF44" s="159" t="s">
        <v>282</v>
      </c>
      <c r="FG44" s="159" t="s">
        <v>282</v>
      </c>
      <c r="FH44" s="159" t="s">
        <v>282</v>
      </c>
      <c r="FI44" s="159" t="s">
        <v>282</v>
      </c>
      <c r="FJ44" s="159" t="s">
        <v>282</v>
      </c>
      <c r="FK44" s="159" t="s">
        <v>282</v>
      </c>
      <c r="FL44" s="159" t="s">
        <v>282</v>
      </c>
      <c r="FM44" s="159" t="s">
        <v>282</v>
      </c>
      <c r="FN44" s="159" t="s">
        <v>282</v>
      </c>
      <c r="FO44" s="159" t="s">
        <v>282</v>
      </c>
      <c r="FP44" s="159" t="s">
        <v>282</v>
      </c>
      <c r="FQ44" s="159" t="s">
        <v>282</v>
      </c>
      <c r="FR44" s="159" t="s">
        <v>282</v>
      </c>
      <c r="FS44" s="159" t="s">
        <v>282</v>
      </c>
      <c r="FT44" s="159" t="s">
        <v>282</v>
      </c>
    </row>
    <row r="45" spans="1:176" x14ac:dyDescent="0.25">
      <c r="A45" s="212" t="s">
        <v>4820</v>
      </c>
      <c r="B45" s="159" t="s">
        <v>13132</v>
      </c>
      <c r="C45" s="66" t="str">
        <f>IF(ISNUMBER(Severity!H45)=FALSE,Severity!F45,IF(Severity!H45&gt;=0.5,"YES","NO"))</f>
        <v>YES</v>
      </c>
      <c r="D45" s="66" t="str">
        <f>IF(ISNUMBER(Severity!I45)=FALSE,Severity!G45,IF(Severity!I45&gt;0.5,"YES","NO"))</f>
        <v>NO</v>
      </c>
      <c r="E45" s="159">
        <v>8</v>
      </c>
      <c r="F45" s="159">
        <v>2</v>
      </c>
      <c r="G45" s="212" t="s">
        <v>272</v>
      </c>
      <c r="H45" s="159" t="s">
        <v>10507</v>
      </c>
      <c r="I45" s="159">
        <v>19</v>
      </c>
      <c r="J45" s="159">
        <v>45</v>
      </c>
      <c r="K45" s="159" t="s">
        <v>194</v>
      </c>
      <c r="L45" s="159">
        <v>10</v>
      </c>
      <c r="M45" s="159">
        <v>52</v>
      </c>
      <c r="N45" s="159">
        <v>10</v>
      </c>
      <c r="O45" s="159" t="s">
        <v>194</v>
      </c>
      <c r="P45" s="159">
        <v>10</v>
      </c>
      <c r="Q45" s="159">
        <v>85</v>
      </c>
      <c r="R45" s="159">
        <v>50</v>
      </c>
      <c r="S45" s="159" t="s">
        <v>194</v>
      </c>
      <c r="T45" s="159">
        <v>10</v>
      </c>
      <c r="U45" s="159">
        <v>31.4</v>
      </c>
      <c r="V45" s="159">
        <v>4.2</v>
      </c>
      <c r="W45" s="159">
        <v>149</v>
      </c>
      <c r="X45" s="159" t="s">
        <v>282</v>
      </c>
      <c r="Y45" s="159" t="s">
        <v>282</v>
      </c>
      <c r="Z45" s="159" t="s">
        <v>282</v>
      </c>
      <c r="AA45" s="159" t="s">
        <v>282</v>
      </c>
      <c r="AB45" s="159" t="s">
        <v>282</v>
      </c>
      <c r="AC45" s="159" t="s">
        <v>282</v>
      </c>
      <c r="AD45" s="159" t="s">
        <v>282</v>
      </c>
      <c r="AE45" s="159" t="s">
        <v>282</v>
      </c>
      <c r="AF45" s="159" t="s">
        <v>282</v>
      </c>
      <c r="AG45" s="159">
        <v>-16.8</v>
      </c>
      <c r="AH45" s="159">
        <v>9.77</v>
      </c>
      <c r="AI45" s="159">
        <v>149</v>
      </c>
      <c r="AJ45" s="159">
        <v>-19.899999999999999</v>
      </c>
      <c r="AK45" s="159">
        <v>8.4700000000000006</v>
      </c>
      <c r="AL45" s="159">
        <v>112</v>
      </c>
      <c r="AM45" s="159">
        <v>157</v>
      </c>
      <c r="AN45" s="159">
        <v>112</v>
      </c>
      <c r="AO45" s="212" t="s">
        <v>790</v>
      </c>
      <c r="AP45" s="159" t="s">
        <v>10507</v>
      </c>
      <c r="AQ45" s="159">
        <v>12</v>
      </c>
      <c r="AR45" s="159">
        <v>29</v>
      </c>
      <c r="AS45" s="159" t="s">
        <v>194</v>
      </c>
      <c r="AT45" s="159">
        <v>10</v>
      </c>
      <c r="AU45" s="159">
        <v>49</v>
      </c>
      <c r="AV45" s="159">
        <v>10</v>
      </c>
      <c r="AW45" s="159" t="s">
        <v>194</v>
      </c>
      <c r="AX45" s="159">
        <v>10</v>
      </c>
      <c r="AY45" s="159">
        <v>68</v>
      </c>
      <c r="AZ45" s="159">
        <v>50</v>
      </c>
      <c r="BA45" s="159" t="s">
        <v>194</v>
      </c>
      <c r="BB45" s="159">
        <v>10</v>
      </c>
      <c r="BC45" s="159">
        <v>31.7</v>
      </c>
      <c r="BD45" s="159">
        <v>4.3</v>
      </c>
      <c r="BE45" s="159">
        <v>145</v>
      </c>
      <c r="BF45" s="159" t="s">
        <v>282</v>
      </c>
      <c r="BG45" s="159" t="s">
        <v>282</v>
      </c>
      <c r="BH45" s="159" t="s">
        <v>282</v>
      </c>
      <c r="BI45" s="159" t="s">
        <v>282</v>
      </c>
      <c r="BJ45" s="159" t="s">
        <v>282</v>
      </c>
      <c r="BK45" s="159" t="s">
        <v>282</v>
      </c>
      <c r="BL45" s="159" t="s">
        <v>282</v>
      </c>
      <c r="BM45" s="159" t="s">
        <v>282</v>
      </c>
      <c r="BN45" s="159" t="s">
        <v>282</v>
      </c>
      <c r="BO45" s="159">
        <v>-14.8</v>
      </c>
      <c r="BP45" s="159">
        <v>9.6300000000000008</v>
      </c>
      <c r="BQ45" s="159">
        <v>145</v>
      </c>
      <c r="BR45" s="159">
        <v>-17.100000000000001</v>
      </c>
      <c r="BS45" s="159">
        <v>7.76</v>
      </c>
      <c r="BT45" s="159">
        <v>123</v>
      </c>
      <c r="BU45" s="159">
        <v>152</v>
      </c>
      <c r="BV45" s="159">
        <v>123</v>
      </c>
      <c r="BW45" s="159" t="s">
        <v>282</v>
      </c>
      <c r="BX45" s="159" t="s">
        <v>282</v>
      </c>
      <c r="BY45" s="159" t="s">
        <v>282</v>
      </c>
      <c r="BZ45" s="159" t="s">
        <v>282</v>
      </c>
      <c r="CA45" s="159" t="s">
        <v>282</v>
      </c>
      <c r="CB45" s="159" t="s">
        <v>282</v>
      </c>
      <c r="CC45" s="159" t="s">
        <v>282</v>
      </c>
      <c r="CD45" s="159" t="s">
        <v>282</v>
      </c>
      <c r="CE45" s="159" t="s">
        <v>282</v>
      </c>
      <c r="CF45" s="159" t="s">
        <v>282</v>
      </c>
      <c r="CG45" s="159" t="s">
        <v>282</v>
      </c>
      <c r="CH45" s="159" t="s">
        <v>282</v>
      </c>
      <c r="CI45" s="159" t="s">
        <v>282</v>
      </c>
      <c r="CJ45" s="159" t="s">
        <v>282</v>
      </c>
      <c r="CK45" s="159" t="s">
        <v>282</v>
      </c>
      <c r="CL45" s="159" t="s">
        <v>282</v>
      </c>
      <c r="CM45" s="159" t="s">
        <v>282</v>
      </c>
      <c r="CN45" s="159" t="s">
        <v>282</v>
      </c>
      <c r="CO45" s="159" t="s">
        <v>282</v>
      </c>
      <c r="CP45" s="159" t="s">
        <v>282</v>
      </c>
      <c r="CQ45" s="159" t="s">
        <v>282</v>
      </c>
      <c r="CR45" s="159" t="s">
        <v>282</v>
      </c>
      <c r="CS45" s="159" t="s">
        <v>282</v>
      </c>
      <c r="CT45" s="159" t="s">
        <v>282</v>
      </c>
      <c r="CU45" s="159" t="s">
        <v>282</v>
      </c>
      <c r="CV45" s="159" t="s">
        <v>282</v>
      </c>
      <c r="CW45" s="159" t="s">
        <v>282</v>
      </c>
      <c r="CX45" s="159" t="s">
        <v>282</v>
      </c>
      <c r="CY45" s="159" t="s">
        <v>282</v>
      </c>
      <c r="CZ45" s="159" t="s">
        <v>282</v>
      </c>
      <c r="DA45" s="159" t="s">
        <v>282</v>
      </c>
      <c r="DB45" s="159" t="s">
        <v>282</v>
      </c>
      <c r="DC45" s="159" t="s">
        <v>282</v>
      </c>
      <c r="DD45" s="159" t="s">
        <v>282</v>
      </c>
      <c r="DE45" s="159" t="s">
        <v>282</v>
      </c>
      <c r="DF45" s="159" t="s">
        <v>282</v>
      </c>
      <c r="DG45" s="159" t="s">
        <v>282</v>
      </c>
      <c r="DH45" s="159" t="s">
        <v>282</v>
      </c>
      <c r="DI45" s="159" t="s">
        <v>282</v>
      </c>
      <c r="DJ45" s="159" t="s">
        <v>282</v>
      </c>
      <c r="DK45" s="159" t="s">
        <v>282</v>
      </c>
      <c r="DL45" s="159" t="s">
        <v>282</v>
      </c>
      <c r="DM45" s="159" t="s">
        <v>282</v>
      </c>
      <c r="DN45" s="159" t="s">
        <v>282</v>
      </c>
      <c r="DO45" s="159" t="s">
        <v>282</v>
      </c>
      <c r="DP45" s="159" t="s">
        <v>282</v>
      </c>
      <c r="DQ45" s="159" t="s">
        <v>282</v>
      </c>
      <c r="DR45" s="159" t="s">
        <v>282</v>
      </c>
      <c r="DS45" s="159" t="s">
        <v>282</v>
      </c>
      <c r="DT45" s="159" t="s">
        <v>282</v>
      </c>
      <c r="DU45" s="159" t="s">
        <v>282</v>
      </c>
      <c r="DV45" s="159" t="s">
        <v>282</v>
      </c>
      <c r="DW45" s="159" t="s">
        <v>282</v>
      </c>
      <c r="DX45" s="159" t="s">
        <v>282</v>
      </c>
      <c r="DY45" s="159" t="s">
        <v>282</v>
      </c>
      <c r="DZ45" s="159" t="s">
        <v>282</v>
      </c>
      <c r="EA45" s="159" t="s">
        <v>282</v>
      </c>
      <c r="EB45" s="159" t="s">
        <v>282</v>
      </c>
      <c r="EC45" s="159" t="s">
        <v>282</v>
      </c>
      <c r="ED45" s="159" t="s">
        <v>282</v>
      </c>
      <c r="EE45" s="159" t="s">
        <v>282</v>
      </c>
      <c r="EF45" s="159" t="s">
        <v>282</v>
      </c>
      <c r="EG45" s="159" t="s">
        <v>282</v>
      </c>
      <c r="EH45" s="159" t="s">
        <v>282</v>
      </c>
      <c r="EI45" s="159" t="s">
        <v>282</v>
      </c>
      <c r="EJ45" s="159" t="s">
        <v>282</v>
      </c>
      <c r="EK45" s="159" t="s">
        <v>282</v>
      </c>
      <c r="EL45" s="159" t="s">
        <v>282</v>
      </c>
      <c r="EM45" s="159" t="s">
        <v>282</v>
      </c>
      <c r="EN45" s="159" t="s">
        <v>282</v>
      </c>
      <c r="EO45" s="159" t="s">
        <v>282</v>
      </c>
      <c r="EP45" s="159" t="s">
        <v>282</v>
      </c>
      <c r="EQ45" s="159" t="s">
        <v>282</v>
      </c>
      <c r="ER45" s="159" t="s">
        <v>282</v>
      </c>
      <c r="ES45" s="159" t="s">
        <v>282</v>
      </c>
      <c r="ET45" s="159" t="s">
        <v>282</v>
      </c>
      <c r="EU45" s="159" t="s">
        <v>282</v>
      </c>
      <c r="EV45" s="159" t="s">
        <v>282</v>
      </c>
      <c r="EW45" s="159" t="s">
        <v>282</v>
      </c>
      <c r="EX45" s="159" t="s">
        <v>282</v>
      </c>
      <c r="EY45" s="159" t="s">
        <v>282</v>
      </c>
      <c r="EZ45" s="159" t="s">
        <v>282</v>
      </c>
      <c r="FA45" s="159" t="s">
        <v>282</v>
      </c>
      <c r="FB45" s="159" t="s">
        <v>282</v>
      </c>
      <c r="FC45" s="159" t="s">
        <v>282</v>
      </c>
      <c r="FD45" s="159" t="s">
        <v>282</v>
      </c>
      <c r="FE45" s="159" t="s">
        <v>282</v>
      </c>
      <c r="FF45" s="159" t="s">
        <v>282</v>
      </c>
      <c r="FG45" s="159" t="s">
        <v>282</v>
      </c>
      <c r="FH45" s="159" t="s">
        <v>282</v>
      </c>
      <c r="FI45" s="159" t="s">
        <v>282</v>
      </c>
      <c r="FJ45" s="159" t="s">
        <v>282</v>
      </c>
      <c r="FK45" s="159" t="s">
        <v>282</v>
      </c>
      <c r="FL45" s="159" t="s">
        <v>282</v>
      </c>
      <c r="FM45" s="159" t="s">
        <v>282</v>
      </c>
      <c r="FN45" s="159" t="s">
        <v>282</v>
      </c>
      <c r="FO45" s="159" t="s">
        <v>282</v>
      </c>
      <c r="FP45" s="159" t="s">
        <v>282</v>
      </c>
      <c r="FQ45" s="159" t="s">
        <v>282</v>
      </c>
      <c r="FR45" s="159" t="s">
        <v>282</v>
      </c>
      <c r="FS45" s="159" t="s">
        <v>282</v>
      </c>
      <c r="FT45" s="159" t="s">
        <v>282</v>
      </c>
    </row>
    <row r="46" spans="1:176" x14ac:dyDescent="0.25">
      <c r="A46" s="66" t="s">
        <v>10561</v>
      </c>
      <c r="B46" s="159" t="s">
        <v>282</v>
      </c>
      <c r="C46" s="66" t="str">
        <f>IF(ISNUMBER(Severity!H46)=FALSE,Severity!F46,IF(Severity!H46&gt;=0.5,"YES","NO"))</f>
        <v>YES</v>
      </c>
      <c r="D46" s="66" t="str">
        <f>IF(ISNUMBER(Severity!I46)=FALSE,Severity!G46,IF(Severity!I46&gt;0.5,"YES","NO"))</f>
        <v>NO</v>
      </c>
      <c r="E46" s="159">
        <v>3</v>
      </c>
      <c r="F46" s="159">
        <v>2</v>
      </c>
      <c r="G46" s="159" t="s">
        <v>263</v>
      </c>
      <c r="H46" s="159" t="s">
        <v>10507</v>
      </c>
      <c r="I46" s="159">
        <v>0</v>
      </c>
      <c r="J46" s="159">
        <v>9</v>
      </c>
      <c r="K46" s="159" t="s">
        <v>282</v>
      </c>
      <c r="L46" s="159" t="s">
        <v>282</v>
      </c>
      <c r="M46" s="159" t="s">
        <v>282</v>
      </c>
      <c r="N46" s="159" t="s">
        <v>282</v>
      </c>
      <c r="O46" s="159" t="s">
        <v>282</v>
      </c>
      <c r="P46" s="159" t="s">
        <v>282</v>
      </c>
      <c r="Q46" s="159" t="s">
        <v>282</v>
      </c>
      <c r="R46" s="159" t="s">
        <v>282</v>
      </c>
      <c r="S46" s="159" t="s">
        <v>299</v>
      </c>
      <c r="T46" s="159">
        <v>17</v>
      </c>
      <c r="U46" s="159" t="s">
        <v>282</v>
      </c>
      <c r="V46" s="159" t="s">
        <v>282</v>
      </c>
      <c r="W46" s="159" t="s">
        <v>282</v>
      </c>
      <c r="X46" s="66">
        <v>24.38</v>
      </c>
      <c r="Y46" s="66">
        <v>7.7</v>
      </c>
      <c r="Z46" s="66">
        <v>37</v>
      </c>
      <c r="AA46" s="159" t="s">
        <v>282</v>
      </c>
      <c r="AB46" s="159" t="s">
        <v>282</v>
      </c>
      <c r="AC46" s="159" t="s">
        <v>282</v>
      </c>
      <c r="AD46" s="66">
        <v>11.39</v>
      </c>
      <c r="AE46" s="66">
        <v>10.32</v>
      </c>
      <c r="AF46" s="66">
        <v>37</v>
      </c>
      <c r="AG46" s="159" t="s">
        <v>282</v>
      </c>
      <c r="AH46" s="159" t="s">
        <v>282</v>
      </c>
      <c r="AI46" s="159" t="s">
        <v>282</v>
      </c>
      <c r="AJ46" s="159" t="s">
        <v>282</v>
      </c>
      <c r="AK46" s="159" t="s">
        <v>282</v>
      </c>
      <c r="AL46" s="159" t="s">
        <v>282</v>
      </c>
      <c r="AM46" s="159">
        <v>46</v>
      </c>
      <c r="AN46" s="66">
        <v>37</v>
      </c>
      <c r="AO46" s="159" t="s">
        <v>252</v>
      </c>
      <c r="AP46" s="159" t="s">
        <v>10507</v>
      </c>
      <c r="AQ46" s="159">
        <v>0</v>
      </c>
      <c r="AR46" s="159">
        <v>8</v>
      </c>
      <c r="AS46" s="159" t="s">
        <v>282</v>
      </c>
      <c r="AT46" s="159" t="s">
        <v>282</v>
      </c>
      <c r="AU46" s="159" t="s">
        <v>282</v>
      </c>
      <c r="AV46" s="159" t="s">
        <v>282</v>
      </c>
      <c r="AW46" s="159" t="s">
        <v>282</v>
      </c>
      <c r="AX46" s="159" t="s">
        <v>282</v>
      </c>
      <c r="AY46" s="159" t="s">
        <v>282</v>
      </c>
      <c r="AZ46" s="159" t="s">
        <v>282</v>
      </c>
      <c r="BA46" s="159" t="s">
        <v>299</v>
      </c>
      <c r="BB46" s="159">
        <v>17</v>
      </c>
      <c r="BC46" s="159" t="s">
        <v>282</v>
      </c>
      <c r="BD46" s="159" t="s">
        <v>282</v>
      </c>
      <c r="BE46" s="159" t="s">
        <v>282</v>
      </c>
      <c r="BF46" s="66">
        <v>23.98</v>
      </c>
      <c r="BG46" s="66">
        <v>5.68</v>
      </c>
      <c r="BH46" s="66">
        <v>37</v>
      </c>
      <c r="BI46" s="159" t="s">
        <v>282</v>
      </c>
      <c r="BJ46" s="159" t="s">
        <v>282</v>
      </c>
      <c r="BK46" s="159" t="s">
        <v>282</v>
      </c>
      <c r="BL46" s="66">
        <v>12.05</v>
      </c>
      <c r="BM46" s="66">
        <v>8.26</v>
      </c>
      <c r="BN46" s="66">
        <v>37</v>
      </c>
      <c r="BO46" s="159" t="s">
        <v>282</v>
      </c>
      <c r="BP46" s="159" t="s">
        <v>282</v>
      </c>
      <c r="BQ46" s="159" t="s">
        <v>282</v>
      </c>
      <c r="BR46" s="159" t="s">
        <v>282</v>
      </c>
      <c r="BS46" s="159" t="s">
        <v>282</v>
      </c>
      <c r="BT46" s="159" t="s">
        <v>282</v>
      </c>
      <c r="BU46" s="159">
        <v>45</v>
      </c>
      <c r="BV46" s="66">
        <v>37</v>
      </c>
      <c r="BW46" s="159" t="s">
        <v>282</v>
      </c>
      <c r="BX46" s="159" t="s">
        <v>282</v>
      </c>
      <c r="BY46" s="159" t="s">
        <v>282</v>
      </c>
      <c r="BZ46" s="159" t="s">
        <v>282</v>
      </c>
      <c r="CA46" s="159" t="s">
        <v>282</v>
      </c>
      <c r="CB46" s="159" t="s">
        <v>282</v>
      </c>
      <c r="CC46" s="159" t="s">
        <v>282</v>
      </c>
      <c r="CD46" s="159" t="s">
        <v>282</v>
      </c>
      <c r="CE46" s="159" t="s">
        <v>282</v>
      </c>
      <c r="CF46" s="159" t="s">
        <v>282</v>
      </c>
      <c r="CG46" s="159" t="s">
        <v>282</v>
      </c>
      <c r="CH46" s="159" t="s">
        <v>282</v>
      </c>
      <c r="CI46" s="159" t="s">
        <v>282</v>
      </c>
      <c r="CJ46" s="159" t="s">
        <v>282</v>
      </c>
      <c r="CK46" s="159" t="s">
        <v>282</v>
      </c>
      <c r="CL46" s="159" t="s">
        <v>282</v>
      </c>
      <c r="CM46" s="159" t="s">
        <v>282</v>
      </c>
      <c r="CN46" s="159" t="s">
        <v>282</v>
      </c>
      <c r="CO46" s="159" t="s">
        <v>282</v>
      </c>
      <c r="CP46" s="159" t="s">
        <v>282</v>
      </c>
      <c r="CQ46" s="159" t="s">
        <v>282</v>
      </c>
      <c r="CR46" s="159" t="s">
        <v>282</v>
      </c>
      <c r="CS46" s="159" t="s">
        <v>282</v>
      </c>
      <c r="CT46" s="159" t="s">
        <v>282</v>
      </c>
      <c r="CU46" s="159" t="s">
        <v>282</v>
      </c>
      <c r="CV46" s="159" t="s">
        <v>282</v>
      </c>
      <c r="CW46" s="159" t="s">
        <v>282</v>
      </c>
      <c r="CX46" s="159" t="s">
        <v>282</v>
      </c>
      <c r="CY46" s="159" t="s">
        <v>282</v>
      </c>
      <c r="CZ46" s="159" t="s">
        <v>282</v>
      </c>
      <c r="DA46" s="159" t="s">
        <v>282</v>
      </c>
      <c r="DB46" s="159" t="s">
        <v>282</v>
      </c>
      <c r="DC46" s="159" t="s">
        <v>282</v>
      </c>
      <c r="DD46" s="159" t="s">
        <v>282</v>
      </c>
      <c r="DE46" s="159" t="s">
        <v>282</v>
      </c>
      <c r="DF46" s="159" t="s">
        <v>282</v>
      </c>
      <c r="DG46" s="159" t="s">
        <v>282</v>
      </c>
      <c r="DH46" s="159" t="s">
        <v>282</v>
      </c>
      <c r="DI46" s="159" t="s">
        <v>282</v>
      </c>
      <c r="DJ46" s="159" t="s">
        <v>282</v>
      </c>
      <c r="DK46" s="159" t="s">
        <v>282</v>
      </c>
      <c r="DL46" s="159" t="s">
        <v>282</v>
      </c>
      <c r="DM46" s="159" t="s">
        <v>282</v>
      </c>
      <c r="DN46" s="159" t="s">
        <v>282</v>
      </c>
      <c r="DO46" s="159" t="s">
        <v>282</v>
      </c>
      <c r="DP46" s="159" t="s">
        <v>282</v>
      </c>
      <c r="DQ46" s="159" t="s">
        <v>282</v>
      </c>
      <c r="DR46" s="159" t="s">
        <v>282</v>
      </c>
      <c r="DS46" s="159" t="s">
        <v>282</v>
      </c>
      <c r="DT46" s="159" t="s">
        <v>282</v>
      </c>
      <c r="DU46" s="159" t="s">
        <v>282</v>
      </c>
      <c r="DV46" s="159" t="s">
        <v>282</v>
      </c>
      <c r="DW46" s="159" t="s">
        <v>282</v>
      </c>
      <c r="DX46" s="159" t="s">
        <v>282</v>
      </c>
      <c r="DY46" s="159" t="s">
        <v>282</v>
      </c>
      <c r="DZ46" s="159" t="s">
        <v>282</v>
      </c>
      <c r="EA46" s="159" t="s">
        <v>282</v>
      </c>
      <c r="EB46" s="159" t="s">
        <v>282</v>
      </c>
      <c r="EC46" s="159" t="s">
        <v>282</v>
      </c>
      <c r="ED46" s="159" t="s">
        <v>282</v>
      </c>
      <c r="EE46" s="159" t="s">
        <v>282</v>
      </c>
      <c r="EF46" s="159" t="s">
        <v>282</v>
      </c>
      <c r="EG46" s="159" t="s">
        <v>282</v>
      </c>
      <c r="EH46" s="159" t="s">
        <v>282</v>
      </c>
      <c r="EI46" s="159" t="s">
        <v>282</v>
      </c>
      <c r="EJ46" s="159" t="s">
        <v>282</v>
      </c>
      <c r="EK46" s="159" t="s">
        <v>282</v>
      </c>
      <c r="EL46" s="159" t="s">
        <v>282</v>
      </c>
      <c r="EM46" s="159" t="s">
        <v>282</v>
      </c>
      <c r="EN46" s="159" t="s">
        <v>282</v>
      </c>
      <c r="EO46" s="159" t="s">
        <v>282</v>
      </c>
      <c r="EP46" s="159" t="s">
        <v>282</v>
      </c>
      <c r="EQ46" s="159" t="s">
        <v>282</v>
      </c>
      <c r="ER46" s="159" t="s">
        <v>282</v>
      </c>
      <c r="ES46" s="159" t="s">
        <v>282</v>
      </c>
      <c r="ET46" s="159" t="s">
        <v>282</v>
      </c>
      <c r="EU46" s="159" t="s">
        <v>282</v>
      </c>
      <c r="EV46" s="159" t="s">
        <v>282</v>
      </c>
      <c r="EW46" s="159" t="s">
        <v>282</v>
      </c>
      <c r="EX46" s="159" t="s">
        <v>282</v>
      </c>
      <c r="EY46" s="159" t="s">
        <v>282</v>
      </c>
      <c r="EZ46" s="159" t="s">
        <v>282</v>
      </c>
      <c r="FA46" s="159" t="s">
        <v>282</v>
      </c>
      <c r="FB46" s="159" t="s">
        <v>282</v>
      </c>
      <c r="FC46" s="159" t="s">
        <v>282</v>
      </c>
      <c r="FD46" s="159" t="s">
        <v>282</v>
      </c>
      <c r="FE46" s="159" t="s">
        <v>282</v>
      </c>
      <c r="FF46" s="159" t="s">
        <v>282</v>
      </c>
      <c r="FG46" s="159" t="s">
        <v>282</v>
      </c>
      <c r="FH46" s="159" t="s">
        <v>282</v>
      </c>
      <c r="FI46" s="159" t="s">
        <v>282</v>
      </c>
      <c r="FJ46" s="159" t="s">
        <v>282</v>
      </c>
      <c r="FK46" s="159" t="s">
        <v>282</v>
      </c>
      <c r="FL46" s="159" t="s">
        <v>282</v>
      </c>
      <c r="FM46" s="159" t="s">
        <v>282</v>
      </c>
      <c r="FN46" s="159" t="s">
        <v>282</v>
      </c>
      <c r="FO46" s="159" t="s">
        <v>282</v>
      </c>
      <c r="FP46" s="159" t="s">
        <v>282</v>
      </c>
      <c r="FQ46" s="159" t="s">
        <v>282</v>
      </c>
      <c r="FR46" s="159" t="s">
        <v>282</v>
      </c>
      <c r="FS46" s="159" t="s">
        <v>282</v>
      </c>
      <c r="FT46" s="159" t="s">
        <v>282</v>
      </c>
    </row>
    <row r="47" spans="1:176" x14ac:dyDescent="0.25">
      <c r="A47" s="66" t="s">
        <v>868</v>
      </c>
      <c r="B47" s="159" t="s">
        <v>282</v>
      </c>
      <c r="C47" s="66" t="str">
        <f>IF(ISNUMBER(Severity!H47)=FALSE,Severity!F47,IF(Severity!H47&gt;=0.5,"YES","NO"))</f>
        <v>YES</v>
      </c>
      <c r="D47" s="66" t="str">
        <f>IF(ISNUMBER(Severity!I47)=FALSE,Severity!G47,IF(Severity!I47&gt;0.5,"YES","NO"))</f>
        <v>NO</v>
      </c>
      <c r="E47" s="159">
        <v>6</v>
      </c>
      <c r="F47" s="159">
        <v>2</v>
      </c>
      <c r="G47" s="159" t="s">
        <v>252</v>
      </c>
      <c r="H47" s="159" t="s">
        <v>10507</v>
      </c>
      <c r="I47" s="66" t="s">
        <v>282</v>
      </c>
      <c r="J47" s="66">
        <v>9</v>
      </c>
      <c r="K47" s="66" t="s">
        <v>282</v>
      </c>
      <c r="L47" s="66" t="s">
        <v>282</v>
      </c>
      <c r="M47" s="66" t="s">
        <v>282</v>
      </c>
      <c r="N47" s="66" t="s">
        <v>282</v>
      </c>
      <c r="O47" s="66" t="s">
        <v>282</v>
      </c>
      <c r="P47" s="66" t="s">
        <v>282</v>
      </c>
      <c r="Q47" s="66" t="s">
        <v>282</v>
      </c>
      <c r="R47" s="66" t="s">
        <v>282</v>
      </c>
      <c r="S47" s="159" t="s">
        <v>299</v>
      </c>
      <c r="T47" s="159">
        <v>17</v>
      </c>
      <c r="U47" s="159">
        <v>24</v>
      </c>
      <c r="V47" s="159">
        <v>3.5</v>
      </c>
      <c r="W47" s="159">
        <v>32</v>
      </c>
      <c r="X47" s="159" t="s">
        <v>282</v>
      </c>
      <c r="Y47" s="159" t="s">
        <v>282</v>
      </c>
      <c r="Z47" s="159" t="s">
        <v>282</v>
      </c>
      <c r="AA47" s="66" t="s">
        <v>282</v>
      </c>
      <c r="AB47" s="66" t="s">
        <v>282</v>
      </c>
      <c r="AC47" s="66" t="s">
        <v>282</v>
      </c>
      <c r="AD47" s="159">
        <v>8.9</v>
      </c>
      <c r="AE47" s="159">
        <v>6.2</v>
      </c>
      <c r="AF47" s="159">
        <v>23</v>
      </c>
      <c r="AG47" s="159" t="s">
        <v>282</v>
      </c>
      <c r="AH47" s="159" t="s">
        <v>282</v>
      </c>
      <c r="AI47" s="159" t="s">
        <v>282</v>
      </c>
      <c r="AJ47" s="159" t="s">
        <v>282</v>
      </c>
      <c r="AK47" s="159" t="s">
        <v>282</v>
      </c>
      <c r="AL47" s="159" t="s">
        <v>282</v>
      </c>
      <c r="AM47" s="159">
        <v>32</v>
      </c>
      <c r="AN47" s="159">
        <v>23</v>
      </c>
      <c r="AO47" s="159" t="s">
        <v>790</v>
      </c>
      <c r="AP47" s="159" t="s">
        <v>10507</v>
      </c>
      <c r="AQ47" s="159" t="s">
        <v>282</v>
      </c>
      <c r="AR47" s="159">
        <v>5</v>
      </c>
      <c r="AS47" s="159" t="s">
        <v>282</v>
      </c>
      <c r="AT47" s="159" t="s">
        <v>282</v>
      </c>
      <c r="AU47" s="159" t="s">
        <v>282</v>
      </c>
      <c r="AV47" s="159" t="s">
        <v>282</v>
      </c>
      <c r="AW47" s="159" t="s">
        <v>282</v>
      </c>
      <c r="AX47" s="159" t="s">
        <v>282</v>
      </c>
      <c r="AY47" s="159" t="s">
        <v>282</v>
      </c>
      <c r="AZ47" s="159" t="s">
        <v>282</v>
      </c>
      <c r="BA47" s="159" t="s">
        <v>299</v>
      </c>
      <c r="BB47" s="159">
        <v>17</v>
      </c>
      <c r="BC47" s="159">
        <v>23.5</v>
      </c>
      <c r="BD47" s="159">
        <v>2.6</v>
      </c>
      <c r="BE47" s="159">
        <v>31</v>
      </c>
      <c r="BF47" s="159" t="s">
        <v>282</v>
      </c>
      <c r="BG47" s="159" t="s">
        <v>282</v>
      </c>
      <c r="BH47" s="159" t="s">
        <v>282</v>
      </c>
      <c r="BI47" s="66" t="s">
        <v>282</v>
      </c>
      <c r="BJ47" s="66" t="s">
        <v>282</v>
      </c>
      <c r="BK47" s="66" t="s">
        <v>282</v>
      </c>
      <c r="BL47" s="159">
        <v>12.5</v>
      </c>
      <c r="BM47" s="159">
        <v>6.3</v>
      </c>
      <c r="BN47" s="159">
        <v>26</v>
      </c>
      <c r="BO47" s="159" t="s">
        <v>282</v>
      </c>
      <c r="BP47" s="159" t="s">
        <v>282</v>
      </c>
      <c r="BQ47" s="159" t="s">
        <v>282</v>
      </c>
      <c r="BR47" s="159" t="s">
        <v>282</v>
      </c>
      <c r="BS47" s="159" t="s">
        <v>282</v>
      </c>
      <c r="BT47" s="159" t="s">
        <v>282</v>
      </c>
      <c r="BU47" s="159">
        <v>31</v>
      </c>
      <c r="BV47" s="159">
        <v>26</v>
      </c>
      <c r="BW47" s="159" t="s">
        <v>282</v>
      </c>
      <c r="BX47" s="159" t="s">
        <v>282</v>
      </c>
      <c r="BY47" s="159" t="s">
        <v>282</v>
      </c>
      <c r="BZ47" s="159" t="s">
        <v>282</v>
      </c>
      <c r="CA47" s="159" t="s">
        <v>282</v>
      </c>
      <c r="CB47" s="159" t="s">
        <v>282</v>
      </c>
      <c r="CC47" s="159" t="s">
        <v>282</v>
      </c>
      <c r="CD47" s="159" t="s">
        <v>282</v>
      </c>
      <c r="CE47" s="159" t="s">
        <v>282</v>
      </c>
      <c r="CF47" s="159" t="s">
        <v>282</v>
      </c>
      <c r="CG47" s="159" t="s">
        <v>282</v>
      </c>
      <c r="CH47" s="159" t="s">
        <v>282</v>
      </c>
      <c r="CI47" s="159" t="s">
        <v>282</v>
      </c>
      <c r="CJ47" s="159" t="s">
        <v>282</v>
      </c>
      <c r="CK47" s="159" t="s">
        <v>282</v>
      </c>
      <c r="CL47" s="159" t="s">
        <v>282</v>
      </c>
      <c r="CM47" s="159" t="s">
        <v>282</v>
      </c>
      <c r="CN47" s="159" t="s">
        <v>282</v>
      </c>
      <c r="CO47" s="159" t="s">
        <v>282</v>
      </c>
      <c r="CP47" s="159" t="s">
        <v>282</v>
      </c>
      <c r="CQ47" s="159" t="s">
        <v>282</v>
      </c>
      <c r="CR47" s="159" t="s">
        <v>282</v>
      </c>
      <c r="CS47" s="159" t="s">
        <v>282</v>
      </c>
      <c r="CT47" s="159" t="s">
        <v>282</v>
      </c>
      <c r="CU47" s="159" t="s">
        <v>282</v>
      </c>
      <c r="CV47" s="159" t="s">
        <v>282</v>
      </c>
      <c r="CW47" s="159" t="s">
        <v>282</v>
      </c>
      <c r="CX47" s="159" t="s">
        <v>282</v>
      </c>
      <c r="CY47" s="159" t="s">
        <v>282</v>
      </c>
      <c r="CZ47" s="159" t="s">
        <v>282</v>
      </c>
      <c r="DA47" s="159" t="s">
        <v>282</v>
      </c>
      <c r="DB47" s="159" t="s">
        <v>282</v>
      </c>
      <c r="DC47" s="159" t="s">
        <v>282</v>
      </c>
      <c r="DD47" s="159" t="s">
        <v>282</v>
      </c>
      <c r="DE47" s="159" t="s">
        <v>282</v>
      </c>
      <c r="DF47" s="159" t="s">
        <v>282</v>
      </c>
      <c r="DG47" s="159" t="s">
        <v>282</v>
      </c>
      <c r="DH47" s="159" t="s">
        <v>282</v>
      </c>
      <c r="DI47" s="159" t="s">
        <v>282</v>
      </c>
      <c r="DJ47" s="159" t="s">
        <v>282</v>
      </c>
      <c r="DK47" s="159" t="s">
        <v>282</v>
      </c>
      <c r="DL47" s="159" t="s">
        <v>282</v>
      </c>
      <c r="DM47" s="159" t="s">
        <v>282</v>
      </c>
      <c r="DN47" s="159" t="s">
        <v>282</v>
      </c>
      <c r="DO47" s="159" t="s">
        <v>282</v>
      </c>
      <c r="DP47" s="159" t="s">
        <v>282</v>
      </c>
      <c r="DQ47" s="159" t="s">
        <v>282</v>
      </c>
      <c r="DR47" s="159" t="s">
        <v>282</v>
      </c>
      <c r="DS47" s="159" t="s">
        <v>282</v>
      </c>
      <c r="DT47" s="159" t="s">
        <v>282</v>
      </c>
      <c r="DU47" s="159" t="s">
        <v>282</v>
      </c>
      <c r="DV47" s="159" t="s">
        <v>282</v>
      </c>
      <c r="DW47" s="159" t="s">
        <v>282</v>
      </c>
      <c r="DX47" s="159" t="s">
        <v>282</v>
      </c>
      <c r="DY47" s="159" t="s">
        <v>282</v>
      </c>
      <c r="DZ47" s="159" t="s">
        <v>282</v>
      </c>
      <c r="EA47" s="159" t="s">
        <v>282</v>
      </c>
      <c r="EB47" s="159" t="s">
        <v>282</v>
      </c>
      <c r="EC47" s="159" t="s">
        <v>282</v>
      </c>
      <c r="ED47" s="159" t="s">
        <v>282</v>
      </c>
      <c r="EE47" s="159" t="s">
        <v>282</v>
      </c>
      <c r="EF47" s="159" t="s">
        <v>282</v>
      </c>
      <c r="EG47" s="159" t="s">
        <v>282</v>
      </c>
      <c r="EH47" s="159" t="s">
        <v>282</v>
      </c>
      <c r="EI47" s="159" t="s">
        <v>282</v>
      </c>
      <c r="EJ47" s="159" t="s">
        <v>282</v>
      </c>
      <c r="EK47" s="159" t="s">
        <v>282</v>
      </c>
      <c r="EL47" s="159" t="s">
        <v>282</v>
      </c>
      <c r="EM47" s="159" t="s">
        <v>282</v>
      </c>
      <c r="EN47" s="159" t="s">
        <v>282</v>
      </c>
      <c r="EO47" s="159" t="s">
        <v>282</v>
      </c>
      <c r="EP47" s="159" t="s">
        <v>282</v>
      </c>
      <c r="EQ47" s="159" t="s">
        <v>282</v>
      </c>
      <c r="ER47" s="159" t="s">
        <v>282</v>
      </c>
      <c r="ES47" s="159" t="s">
        <v>282</v>
      </c>
      <c r="ET47" s="159" t="s">
        <v>282</v>
      </c>
      <c r="EU47" s="159" t="s">
        <v>282</v>
      </c>
      <c r="EV47" s="159" t="s">
        <v>282</v>
      </c>
      <c r="EW47" s="159" t="s">
        <v>282</v>
      </c>
      <c r="EX47" s="159" t="s">
        <v>282</v>
      </c>
      <c r="EY47" s="159" t="s">
        <v>282</v>
      </c>
      <c r="EZ47" s="159" t="s">
        <v>282</v>
      </c>
      <c r="FA47" s="159" t="s">
        <v>282</v>
      </c>
      <c r="FB47" s="159" t="s">
        <v>282</v>
      </c>
      <c r="FC47" s="159" t="s">
        <v>282</v>
      </c>
      <c r="FD47" s="159" t="s">
        <v>282</v>
      </c>
      <c r="FE47" s="159" t="s">
        <v>282</v>
      </c>
      <c r="FF47" s="159" t="s">
        <v>282</v>
      </c>
      <c r="FG47" s="159" t="s">
        <v>282</v>
      </c>
      <c r="FH47" s="159" t="s">
        <v>282</v>
      </c>
      <c r="FI47" s="159" t="s">
        <v>282</v>
      </c>
      <c r="FJ47" s="159" t="s">
        <v>282</v>
      </c>
      <c r="FK47" s="159" t="s">
        <v>282</v>
      </c>
      <c r="FL47" s="159" t="s">
        <v>282</v>
      </c>
      <c r="FM47" s="159" t="s">
        <v>282</v>
      </c>
      <c r="FN47" s="159" t="s">
        <v>282</v>
      </c>
      <c r="FO47" s="159" t="s">
        <v>282</v>
      </c>
      <c r="FP47" s="159" t="s">
        <v>282</v>
      </c>
      <c r="FQ47" s="159" t="s">
        <v>282</v>
      </c>
      <c r="FR47" s="159" t="s">
        <v>282</v>
      </c>
      <c r="FS47" s="159" t="s">
        <v>282</v>
      </c>
      <c r="FT47" s="159" t="s">
        <v>282</v>
      </c>
    </row>
    <row r="48" spans="1:176" x14ac:dyDescent="0.25">
      <c r="A48" s="212" t="s">
        <v>1437</v>
      </c>
      <c r="B48" s="159" t="s">
        <v>13142</v>
      </c>
      <c r="C48" s="331" t="s">
        <v>793</v>
      </c>
      <c r="D48" s="331" t="s">
        <v>130</v>
      </c>
      <c r="E48" s="159">
        <v>6</v>
      </c>
      <c r="F48" s="159">
        <v>2</v>
      </c>
      <c r="G48" s="159" t="s">
        <v>256</v>
      </c>
      <c r="H48" s="159" t="s">
        <v>10507</v>
      </c>
      <c r="I48" s="159">
        <v>2</v>
      </c>
      <c r="J48" s="66" t="s">
        <v>282</v>
      </c>
      <c r="K48" s="66" t="s">
        <v>282</v>
      </c>
      <c r="L48" s="66" t="s">
        <v>282</v>
      </c>
      <c r="M48" s="66" t="s">
        <v>282</v>
      </c>
      <c r="N48" s="66" t="s">
        <v>282</v>
      </c>
      <c r="O48" s="66" t="s">
        <v>282</v>
      </c>
      <c r="P48" s="66" t="s">
        <v>282</v>
      </c>
      <c r="Q48" s="66" t="s">
        <v>282</v>
      </c>
      <c r="R48" s="66" t="s">
        <v>282</v>
      </c>
      <c r="S48" s="159" t="s">
        <v>299</v>
      </c>
      <c r="T48" s="159">
        <v>21</v>
      </c>
      <c r="U48" s="159" t="s">
        <v>282</v>
      </c>
      <c r="V48" s="159" t="s">
        <v>282</v>
      </c>
      <c r="W48" s="159" t="s">
        <v>282</v>
      </c>
      <c r="X48" s="159" t="s">
        <v>282</v>
      </c>
      <c r="Y48" s="159" t="s">
        <v>282</v>
      </c>
      <c r="Z48" s="159" t="s">
        <v>282</v>
      </c>
      <c r="AA48" s="159" t="s">
        <v>282</v>
      </c>
      <c r="AB48" s="159" t="s">
        <v>282</v>
      </c>
      <c r="AC48" s="159" t="s">
        <v>282</v>
      </c>
      <c r="AD48" s="159" t="s">
        <v>282</v>
      </c>
      <c r="AE48" s="159" t="s">
        <v>282</v>
      </c>
      <c r="AF48" s="159" t="s">
        <v>282</v>
      </c>
      <c r="AG48" s="159">
        <v>-19.3</v>
      </c>
      <c r="AH48" s="159" t="s">
        <v>282</v>
      </c>
      <c r="AI48" s="159">
        <v>27</v>
      </c>
      <c r="AJ48" s="159" t="s">
        <v>282</v>
      </c>
      <c r="AK48" s="159" t="s">
        <v>282</v>
      </c>
      <c r="AL48" s="159" t="s">
        <v>282</v>
      </c>
      <c r="AM48" s="159">
        <v>27</v>
      </c>
      <c r="AN48" s="159" t="s">
        <v>282</v>
      </c>
      <c r="AO48" s="159" t="s">
        <v>263</v>
      </c>
      <c r="AP48" s="159" t="s">
        <v>10507</v>
      </c>
      <c r="AQ48" s="159">
        <v>3</v>
      </c>
      <c r="AR48" s="159" t="s">
        <v>282</v>
      </c>
      <c r="AS48" s="159" t="s">
        <v>282</v>
      </c>
      <c r="AT48" s="159" t="s">
        <v>282</v>
      </c>
      <c r="AU48" s="159" t="s">
        <v>282</v>
      </c>
      <c r="AV48" s="159" t="s">
        <v>282</v>
      </c>
      <c r="AW48" s="159" t="s">
        <v>282</v>
      </c>
      <c r="AX48" s="159" t="s">
        <v>282</v>
      </c>
      <c r="AY48" s="159" t="s">
        <v>282</v>
      </c>
      <c r="AZ48" s="159" t="s">
        <v>282</v>
      </c>
      <c r="BA48" s="159" t="s">
        <v>299</v>
      </c>
      <c r="BB48" s="159">
        <v>21</v>
      </c>
      <c r="BC48" s="159" t="s">
        <v>282</v>
      </c>
      <c r="BD48" s="159" t="s">
        <v>282</v>
      </c>
      <c r="BE48" s="159" t="s">
        <v>282</v>
      </c>
      <c r="BF48" s="159" t="s">
        <v>282</v>
      </c>
      <c r="BG48" s="159" t="s">
        <v>282</v>
      </c>
      <c r="BH48" s="159" t="s">
        <v>282</v>
      </c>
      <c r="BI48" s="159" t="s">
        <v>282</v>
      </c>
      <c r="BJ48" s="159" t="s">
        <v>282</v>
      </c>
      <c r="BK48" s="159" t="s">
        <v>282</v>
      </c>
      <c r="BL48" s="159" t="s">
        <v>282</v>
      </c>
      <c r="BM48" s="159" t="s">
        <v>282</v>
      </c>
      <c r="BN48" s="159" t="s">
        <v>282</v>
      </c>
      <c r="BO48" s="159">
        <v>-19.5</v>
      </c>
      <c r="BP48" s="159" t="s">
        <v>282</v>
      </c>
      <c r="BQ48" s="159">
        <v>23</v>
      </c>
      <c r="BR48" s="159" t="s">
        <v>282</v>
      </c>
      <c r="BS48" s="159" t="s">
        <v>282</v>
      </c>
      <c r="BT48" s="159" t="s">
        <v>282</v>
      </c>
      <c r="BU48" s="159">
        <v>23</v>
      </c>
      <c r="BV48" s="159" t="s">
        <v>282</v>
      </c>
      <c r="BW48" s="159" t="s">
        <v>282</v>
      </c>
      <c r="BX48" s="159" t="s">
        <v>282</v>
      </c>
      <c r="BY48" s="159" t="s">
        <v>282</v>
      </c>
      <c r="BZ48" s="159" t="s">
        <v>282</v>
      </c>
      <c r="CA48" s="159" t="s">
        <v>282</v>
      </c>
      <c r="CB48" s="159" t="s">
        <v>282</v>
      </c>
      <c r="CC48" s="159" t="s">
        <v>282</v>
      </c>
      <c r="CD48" s="159" t="s">
        <v>282</v>
      </c>
      <c r="CE48" s="159" t="s">
        <v>282</v>
      </c>
      <c r="CF48" s="159" t="s">
        <v>282</v>
      </c>
      <c r="CG48" s="159" t="s">
        <v>282</v>
      </c>
      <c r="CH48" s="159" t="s">
        <v>282</v>
      </c>
      <c r="CI48" s="159" t="s">
        <v>282</v>
      </c>
      <c r="CJ48" s="159" t="s">
        <v>282</v>
      </c>
      <c r="CK48" s="159" t="s">
        <v>282</v>
      </c>
      <c r="CL48" s="159" t="s">
        <v>282</v>
      </c>
      <c r="CM48" s="159" t="s">
        <v>282</v>
      </c>
      <c r="CN48" s="159" t="s">
        <v>282</v>
      </c>
      <c r="CO48" s="159" t="s">
        <v>282</v>
      </c>
      <c r="CP48" s="159" t="s">
        <v>282</v>
      </c>
      <c r="CQ48" s="159" t="s">
        <v>282</v>
      </c>
      <c r="CR48" s="159" t="s">
        <v>282</v>
      </c>
      <c r="CS48" s="159" t="s">
        <v>282</v>
      </c>
      <c r="CT48" s="159" t="s">
        <v>282</v>
      </c>
      <c r="CU48" s="159" t="s">
        <v>282</v>
      </c>
      <c r="CV48" s="159" t="s">
        <v>282</v>
      </c>
      <c r="CW48" s="159" t="s">
        <v>282</v>
      </c>
      <c r="CX48" s="159" t="s">
        <v>282</v>
      </c>
      <c r="CY48" s="159" t="s">
        <v>282</v>
      </c>
      <c r="CZ48" s="159" t="s">
        <v>282</v>
      </c>
      <c r="DA48" s="159" t="s">
        <v>282</v>
      </c>
      <c r="DB48" s="159" t="s">
        <v>282</v>
      </c>
      <c r="DC48" s="159" t="s">
        <v>282</v>
      </c>
      <c r="DD48" s="159" t="s">
        <v>282</v>
      </c>
      <c r="DE48" s="159" t="s">
        <v>282</v>
      </c>
      <c r="DF48" s="159" t="s">
        <v>282</v>
      </c>
      <c r="DG48" s="159" t="s">
        <v>282</v>
      </c>
      <c r="DH48" s="159" t="s">
        <v>282</v>
      </c>
      <c r="DI48" s="159" t="s">
        <v>282</v>
      </c>
      <c r="DJ48" s="159" t="s">
        <v>282</v>
      </c>
      <c r="DK48" s="159" t="s">
        <v>282</v>
      </c>
      <c r="DL48" s="159" t="s">
        <v>282</v>
      </c>
      <c r="DM48" s="159" t="s">
        <v>282</v>
      </c>
      <c r="DN48" s="159" t="s">
        <v>282</v>
      </c>
      <c r="DO48" s="159" t="s">
        <v>282</v>
      </c>
      <c r="DP48" s="159" t="s">
        <v>282</v>
      </c>
      <c r="DQ48" s="159" t="s">
        <v>282</v>
      </c>
      <c r="DR48" s="159" t="s">
        <v>282</v>
      </c>
      <c r="DS48" s="159" t="s">
        <v>282</v>
      </c>
      <c r="DT48" s="159" t="s">
        <v>282</v>
      </c>
      <c r="DU48" s="159" t="s">
        <v>282</v>
      </c>
      <c r="DV48" s="159" t="s">
        <v>282</v>
      </c>
      <c r="DW48" s="159" t="s">
        <v>282</v>
      </c>
      <c r="DX48" s="159" t="s">
        <v>282</v>
      </c>
      <c r="DY48" s="159" t="s">
        <v>282</v>
      </c>
      <c r="DZ48" s="159" t="s">
        <v>282</v>
      </c>
      <c r="EA48" s="159" t="s">
        <v>282</v>
      </c>
      <c r="EB48" s="159" t="s">
        <v>282</v>
      </c>
      <c r="EC48" s="159" t="s">
        <v>282</v>
      </c>
      <c r="ED48" s="159" t="s">
        <v>282</v>
      </c>
      <c r="EE48" s="159" t="s">
        <v>282</v>
      </c>
      <c r="EF48" s="159" t="s">
        <v>282</v>
      </c>
      <c r="EG48" s="159" t="s">
        <v>282</v>
      </c>
      <c r="EH48" s="159" t="s">
        <v>282</v>
      </c>
      <c r="EI48" s="159" t="s">
        <v>282</v>
      </c>
      <c r="EJ48" s="159" t="s">
        <v>282</v>
      </c>
      <c r="EK48" s="159" t="s">
        <v>282</v>
      </c>
      <c r="EL48" s="159" t="s">
        <v>282</v>
      </c>
      <c r="EM48" s="159" t="s">
        <v>282</v>
      </c>
      <c r="EN48" s="159" t="s">
        <v>282</v>
      </c>
      <c r="EO48" s="159" t="s">
        <v>282</v>
      </c>
      <c r="EP48" s="159" t="s">
        <v>282</v>
      </c>
      <c r="EQ48" s="159" t="s">
        <v>282</v>
      </c>
      <c r="ER48" s="159" t="s">
        <v>282</v>
      </c>
      <c r="ES48" s="159" t="s">
        <v>282</v>
      </c>
      <c r="ET48" s="159" t="s">
        <v>282</v>
      </c>
      <c r="EU48" s="159" t="s">
        <v>282</v>
      </c>
      <c r="EV48" s="159" t="s">
        <v>282</v>
      </c>
      <c r="EW48" s="159" t="s">
        <v>282</v>
      </c>
      <c r="EX48" s="159" t="s">
        <v>282</v>
      </c>
      <c r="EY48" s="159" t="s">
        <v>282</v>
      </c>
      <c r="EZ48" s="159" t="s">
        <v>282</v>
      </c>
      <c r="FA48" s="159" t="s">
        <v>282</v>
      </c>
      <c r="FB48" s="159" t="s">
        <v>282</v>
      </c>
      <c r="FC48" s="159" t="s">
        <v>282</v>
      </c>
      <c r="FD48" s="159" t="s">
        <v>282</v>
      </c>
      <c r="FE48" s="159" t="s">
        <v>282</v>
      </c>
      <c r="FF48" s="159" t="s">
        <v>282</v>
      </c>
      <c r="FG48" s="159" t="s">
        <v>282</v>
      </c>
      <c r="FH48" s="159" t="s">
        <v>282</v>
      </c>
      <c r="FI48" s="159" t="s">
        <v>282</v>
      </c>
      <c r="FJ48" s="159" t="s">
        <v>282</v>
      </c>
      <c r="FK48" s="159" t="s">
        <v>282</v>
      </c>
      <c r="FL48" s="159" t="s">
        <v>282</v>
      </c>
      <c r="FM48" s="159" t="s">
        <v>282</v>
      </c>
      <c r="FN48" s="159" t="s">
        <v>282</v>
      </c>
      <c r="FO48" s="159" t="s">
        <v>282</v>
      </c>
      <c r="FP48" s="159" t="s">
        <v>282</v>
      </c>
      <c r="FQ48" s="159" t="s">
        <v>282</v>
      </c>
      <c r="FR48" s="159" t="s">
        <v>282</v>
      </c>
      <c r="FS48" s="159" t="s">
        <v>282</v>
      </c>
      <c r="FT48" s="159" t="s">
        <v>282</v>
      </c>
    </row>
    <row r="49" spans="1:176" x14ac:dyDescent="0.25">
      <c r="A49" s="212" t="s">
        <v>17029</v>
      </c>
      <c r="B49" s="159" t="s">
        <v>282</v>
      </c>
      <c r="C49" s="66" t="str">
        <f>IF(ISNUMBER(Severity!H49)=FALSE,Severity!F49,IF(Severity!H49&gt;=0.5,"YES","NO"))</f>
        <v>YES</v>
      </c>
      <c r="D49" s="66" t="str">
        <f>IF(ISNUMBER(Severity!I49)=FALSE,Severity!G49,IF(Severity!I49&gt;0.5,"YES","NO"))</f>
        <v>NO</v>
      </c>
      <c r="E49" s="159">
        <v>6</v>
      </c>
      <c r="F49" s="159">
        <v>2</v>
      </c>
      <c r="G49" s="159" t="s">
        <v>246</v>
      </c>
      <c r="H49" s="159" t="s">
        <v>10507</v>
      </c>
      <c r="I49" s="159" t="s">
        <v>282</v>
      </c>
      <c r="J49" s="159">
        <v>7</v>
      </c>
      <c r="K49" s="159" t="s">
        <v>282</v>
      </c>
      <c r="L49" s="159" t="s">
        <v>282</v>
      </c>
      <c r="M49" s="159" t="s">
        <v>282</v>
      </c>
      <c r="N49" s="159" t="s">
        <v>282</v>
      </c>
      <c r="O49" s="159" t="s">
        <v>282</v>
      </c>
      <c r="P49" s="159" t="s">
        <v>282</v>
      </c>
      <c r="Q49" s="159" t="s">
        <v>282</v>
      </c>
      <c r="R49" s="159" t="s">
        <v>282</v>
      </c>
      <c r="S49" s="159" t="s">
        <v>299</v>
      </c>
      <c r="T49" s="159">
        <v>17</v>
      </c>
      <c r="U49" s="159">
        <v>25.7</v>
      </c>
      <c r="V49" s="159">
        <v>3.5</v>
      </c>
      <c r="W49" s="159">
        <v>22</v>
      </c>
      <c r="X49" s="159" t="s">
        <v>282</v>
      </c>
      <c r="Y49" s="159" t="s">
        <v>282</v>
      </c>
      <c r="Z49" s="159" t="s">
        <v>282</v>
      </c>
      <c r="AA49" s="159">
        <v>12.1</v>
      </c>
      <c r="AB49" s="159">
        <v>8.1</v>
      </c>
      <c r="AC49" s="159">
        <v>22</v>
      </c>
      <c r="AD49" s="159" t="s">
        <v>282</v>
      </c>
      <c r="AE49" s="159" t="s">
        <v>282</v>
      </c>
      <c r="AF49" s="159" t="s">
        <v>282</v>
      </c>
      <c r="AG49" s="159" t="s">
        <v>282</v>
      </c>
      <c r="AH49" s="159" t="s">
        <v>282</v>
      </c>
      <c r="AI49" s="159" t="s">
        <v>282</v>
      </c>
      <c r="AJ49" s="159" t="s">
        <v>282</v>
      </c>
      <c r="AK49" s="159" t="s">
        <v>282</v>
      </c>
      <c r="AL49" s="159" t="s">
        <v>282</v>
      </c>
      <c r="AM49" s="159">
        <v>22</v>
      </c>
      <c r="AN49" s="159">
        <v>15</v>
      </c>
      <c r="AO49" s="159" t="s">
        <v>258</v>
      </c>
      <c r="AP49" s="159" t="s">
        <v>10507</v>
      </c>
      <c r="AQ49" s="159" t="s">
        <v>282</v>
      </c>
      <c r="AR49" s="159">
        <v>7</v>
      </c>
      <c r="AS49" s="159" t="s">
        <v>282</v>
      </c>
      <c r="AT49" s="159" t="s">
        <v>282</v>
      </c>
      <c r="AU49" s="159" t="s">
        <v>282</v>
      </c>
      <c r="AV49" s="159" t="s">
        <v>282</v>
      </c>
      <c r="AW49" s="159" t="s">
        <v>282</v>
      </c>
      <c r="AX49" s="159" t="s">
        <v>282</v>
      </c>
      <c r="AY49" s="159" t="s">
        <v>282</v>
      </c>
      <c r="AZ49" s="159" t="s">
        <v>282</v>
      </c>
      <c r="BA49" s="159" t="s">
        <v>299</v>
      </c>
      <c r="BB49" s="159">
        <v>17</v>
      </c>
      <c r="BC49" s="159">
        <v>26.5</v>
      </c>
      <c r="BD49" s="159">
        <v>4.9000000000000004</v>
      </c>
      <c r="BE49" s="159">
        <v>21</v>
      </c>
      <c r="BF49" s="159" t="s">
        <v>282</v>
      </c>
      <c r="BG49" s="159" t="s">
        <v>282</v>
      </c>
      <c r="BH49" s="159" t="s">
        <v>282</v>
      </c>
      <c r="BI49" s="159">
        <v>11.2</v>
      </c>
      <c r="BJ49" s="159">
        <v>8.1</v>
      </c>
      <c r="BK49" s="159">
        <v>21</v>
      </c>
      <c r="BL49" s="159" t="s">
        <v>282</v>
      </c>
      <c r="BM49" s="159" t="s">
        <v>282</v>
      </c>
      <c r="BN49" s="159" t="s">
        <v>282</v>
      </c>
      <c r="BO49" s="159" t="s">
        <v>282</v>
      </c>
      <c r="BP49" s="159" t="s">
        <v>282</v>
      </c>
      <c r="BQ49" s="159" t="s">
        <v>282</v>
      </c>
      <c r="BR49" s="159" t="s">
        <v>282</v>
      </c>
      <c r="BS49" s="159" t="s">
        <v>282</v>
      </c>
      <c r="BT49" s="159" t="s">
        <v>282</v>
      </c>
      <c r="BU49" s="159">
        <v>21</v>
      </c>
      <c r="BV49" s="159">
        <v>14</v>
      </c>
      <c r="BW49" s="159" t="s">
        <v>282</v>
      </c>
      <c r="BX49" s="159" t="s">
        <v>282</v>
      </c>
      <c r="BY49" s="159" t="s">
        <v>282</v>
      </c>
      <c r="BZ49" s="159" t="s">
        <v>282</v>
      </c>
      <c r="CA49" s="159" t="s">
        <v>282</v>
      </c>
      <c r="CB49" s="159" t="s">
        <v>282</v>
      </c>
      <c r="CC49" s="159" t="s">
        <v>282</v>
      </c>
      <c r="CD49" s="159" t="s">
        <v>282</v>
      </c>
      <c r="CE49" s="159" t="s">
        <v>282</v>
      </c>
      <c r="CF49" s="159" t="s">
        <v>282</v>
      </c>
      <c r="CG49" s="159" t="s">
        <v>282</v>
      </c>
      <c r="CH49" s="159" t="s">
        <v>282</v>
      </c>
      <c r="CI49" s="159" t="s">
        <v>282</v>
      </c>
      <c r="CJ49" s="159" t="s">
        <v>282</v>
      </c>
      <c r="CK49" s="159" t="s">
        <v>282</v>
      </c>
      <c r="CL49" s="159" t="s">
        <v>282</v>
      </c>
      <c r="CM49" s="159" t="s">
        <v>282</v>
      </c>
      <c r="CN49" s="159" t="s">
        <v>282</v>
      </c>
      <c r="CO49" s="159" t="s">
        <v>282</v>
      </c>
      <c r="CP49" s="159" t="s">
        <v>282</v>
      </c>
      <c r="CQ49" s="159" t="s">
        <v>282</v>
      </c>
      <c r="CR49" s="159" t="s">
        <v>282</v>
      </c>
      <c r="CS49" s="159" t="s">
        <v>282</v>
      </c>
      <c r="CT49" s="159" t="s">
        <v>282</v>
      </c>
      <c r="CU49" s="159" t="s">
        <v>282</v>
      </c>
      <c r="CV49" s="159" t="s">
        <v>282</v>
      </c>
      <c r="CW49" s="159" t="s">
        <v>282</v>
      </c>
      <c r="CX49" s="159" t="s">
        <v>282</v>
      </c>
      <c r="CY49" s="159" t="s">
        <v>282</v>
      </c>
      <c r="CZ49" s="159" t="s">
        <v>282</v>
      </c>
      <c r="DA49" s="159" t="s">
        <v>282</v>
      </c>
      <c r="DB49" s="159" t="s">
        <v>282</v>
      </c>
      <c r="DC49" s="159" t="s">
        <v>282</v>
      </c>
      <c r="DD49" s="159" t="s">
        <v>282</v>
      </c>
      <c r="DE49" s="159" t="s">
        <v>282</v>
      </c>
      <c r="DF49" s="159" t="s">
        <v>282</v>
      </c>
      <c r="DG49" s="159" t="s">
        <v>282</v>
      </c>
      <c r="DH49" s="159" t="s">
        <v>282</v>
      </c>
      <c r="DI49" s="159" t="s">
        <v>282</v>
      </c>
      <c r="DJ49" s="159" t="s">
        <v>282</v>
      </c>
      <c r="DK49" s="159" t="s">
        <v>282</v>
      </c>
      <c r="DL49" s="159" t="s">
        <v>282</v>
      </c>
      <c r="DM49" s="159" t="s">
        <v>282</v>
      </c>
      <c r="DN49" s="159" t="s">
        <v>282</v>
      </c>
      <c r="DO49" s="159" t="s">
        <v>282</v>
      </c>
      <c r="DP49" s="159" t="s">
        <v>282</v>
      </c>
      <c r="DQ49" s="159" t="s">
        <v>282</v>
      </c>
      <c r="DR49" s="159" t="s">
        <v>282</v>
      </c>
      <c r="DS49" s="159" t="s">
        <v>282</v>
      </c>
      <c r="DT49" s="159" t="s">
        <v>282</v>
      </c>
      <c r="DU49" s="159" t="s">
        <v>282</v>
      </c>
      <c r="DV49" s="159" t="s">
        <v>282</v>
      </c>
      <c r="DW49" s="159" t="s">
        <v>282</v>
      </c>
      <c r="DX49" s="159" t="s">
        <v>282</v>
      </c>
      <c r="DY49" s="159" t="s">
        <v>282</v>
      </c>
      <c r="DZ49" s="159" t="s">
        <v>282</v>
      </c>
      <c r="EA49" s="159" t="s">
        <v>282</v>
      </c>
      <c r="EB49" s="159" t="s">
        <v>282</v>
      </c>
      <c r="EC49" s="159" t="s">
        <v>282</v>
      </c>
      <c r="ED49" s="159" t="s">
        <v>282</v>
      </c>
      <c r="EE49" s="159" t="s">
        <v>282</v>
      </c>
      <c r="EF49" s="159" t="s">
        <v>282</v>
      </c>
      <c r="EG49" s="159" t="s">
        <v>282</v>
      </c>
      <c r="EH49" s="159" t="s">
        <v>282</v>
      </c>
      <c r="EI49" s="159" t="s">
        <v>282</v>
      </c>
      <c r="EJ49" s="159" t="s">
        <v>282</v>
      </c>
      <c r="EK49" s="159" t="s">
        <v>282</v>
      </c>
      <c r="EL49" s="159" t="s">
        <v>282</v>
      </c>
      <c r="EM49" s="159" t="s">
        <v>282</v>
      </c>
      <c r="EN49" s="159" t="s">
        <v>282</v>
      </c>
      <c r="EO49" s="159" t="s">
        <v>282</v>
      </c>
      <c r="EP49" s="159" t="s">
        <v>282</v>
      </c>
      <c r="EQ49" s="159" t="s">
        <v>282</v>
      </c>
      <c r="ER49" s="159" t="s">
        <v>282</v>
      </c>
      <c r="ES49" s="159" t="s">
        <v>282</v>
      </c>
      <c r="ET49" s="159" t="s">
        <v>282</v>
      </c>
      <c r="EU49" s="159" t="s">
        <v>282</v>
      </c>
      <c r="EV49" s="159" t="s">
        <v>282</v>
      </c>
      <c r="EW49" s="159" t="s">
        <v>282</v>
      </c>
      <c r="EX49" s="159" t="s">
        <v>282</v>
      </c>
      <c r="EY49" s="159" t="s">
        <v>282</v>
      </c>
      <c r="EZ49" s="159" t="s">
        <v>282</v>
      </c>
      <c r="FA49" s="159" t="s">
        <v>282</v>
      </c>
      <c r="FB49" s="159" t="s">
        <v>282</v>
      </c>
      <c r="FC49" s="159" t="s">
        <v>282</v>
      </c>
      <c r="FD49" s="159" t="s">
        <v>282</v>
      </c>
      <c r="FE49" s="159" t="s">
        <v>282</v>
      </c>
      <c r="FF49" s="159" t="s">
        <v>282</v>
      </c>
      <c r="FG49" s="159" t="s">
        <v>282</v>
      </c>
      <c r="FH49" s="159" t="s">
        <v>282</v>
      </c>
      <c r="FI49" s="159" t="s">
        <v>282</v>
      </c>
      <c r="FJ49" s="159" t="s">
        <v>282</v>
      </c>
      <c r="FK49" s="159" t="s">
        <v>282</v>
      </c>
      <c r="FL49" s="159" t="s">
        <v>282</v>
      </c>
      <c r="FM49" s="159" t="s">
        <v>282</v>
      </c>
      <c r="FN49" s="159" t="s">
        <v>282</v>
      </c>
      <c r="FO49" s="159" t="s">
        <v>282</v>
      </c>
      <c r="FP49" s="159" t="s">
        <v>282</v>
      </c>
      <c r="FQ49" s="159" t="s">
        <v>282</v>
      </c>
      <c r="FR49" s="159" t="s">
        <v>282</v>
      </c>
      <c r="FS49" s="159" t="s">
        <v>282</v>
      </c>
      <c r="FT49" s="159" t="s">
        <v>282</v>
      </c>
    </row>
    <row r="50" spans="1:176" x14ac:dyDescent="0.25">
      <c r="A50" s="66" t="s">
        <v>4800</v>
      </c>
      <c r="B50" s="66" t="s">
        <v>10589</v>
      </c>
      <c r="C50" s="66" t="str">
        <f>IF(ISNUMBER(Severity!H50)=FALSE,Severity!F50,IF(Severity!H50&gt;=0.5,"YES","NO"))</f>
        <v>YES</v>
      </c>
      <c r="D50" s="66" t="str">
        <f>IF(ISNUMBER(Severity!I50)=FALSE,Severity!G50,IF(Severity!I50&gt;0.5,"YES","NO"))</f>
        <v>NO</v>
      </c>
      <c r="E50" s="159">
        <v>104</v>
      </c>
      <c r="F50" s="159">
        <v>3</v>
      </c>
      <c r="G50" s="66" t="s">
        <v>898</v>
      </c>
      <c r="H50" s="159" t="s">
        <v>183</v>
      </c>
      <c r="I50" s="66" t="s">
        <v>282</v>
      </c>
      <c r="J50" s="66">
        <v>17</v>
      </c>
      <c r="K50" s="159" t="s">
        <v>743</v>
      </c>
      <c r="L50" s="66">
        <v>21</v>
      </c>
      <c r="M50" s="66">
        <v>67</v>
      </c>
      <c r="N50" s="66">
        <v>10</v>
      </c>
      <c r="O50" s="66" t="s">
        <v>282</v>
      </c>
      <c r="P50" s="66" t="s">
        <v>282</v>
      </c>
      <c r="Q50" s="66" t="s">
        <v>282</v>
      </c>
      <c r="R50" s="66" t="s">
        <v>282</v>
      </c>
      <c r="S50" s="159" t="s">
        <v>743</v>
      </c>
      <c r="T50" s="159">
        <v>21</v>
      </c>
      <c r="U50" s="159">
        <v>27.31</v>
      </c>
      <c r="V50" s="159">
        <v>4.16</v>
      </c>
      <c r="W50" s="159">
        <v>90</v>
      </c>
      <c r="X50" s="159" t="s">
        <v>282</v>
      </c>
      <c r="Y50" s="159" t="s">
        <v>282</v>
      </c>
      <c r="Z50" s="159" t="s">
        <v>282</v>
      </c>
      <c r="AA50" s="159" t="s">
        <v>282</v>
      </c>
      <c r="AB50" s="159" t="s">
        <v>282</v>
      </c>
      <c r="AC50" s="159" t="s">
        <v>282</v>
      </c>
      <c r="AD50" s="66">
        <v>5.28</v>
      </c>
      <c r="AE50" s="66">
        <v>3.59</v>
      </c>
      <c r="AF50" s="66">
        <v>73</v>
      </c>
      <c r="AG50" s="159" t="s">
        <v>282</v>
      </c>
      <c r="AH50" s="159" t="s">
        <v>282</v>
      </c>
      <c r="AI50" s="159" t="s">
        <v>282</v>
      </c>
      <c r="AJ50" s="159" t="s">
        <v>282</v>
      </c>
      <c r="AK50" s="159" t="s">
        <v>282</v>
      </c>
      <c r="AL50" s="159" t="s">
        <v>282</v>
      </c>
      <c r="AM50" s="159">
        <v>90</v>
      </c>
      <c r="AN50" s="159">
        <v>73</v>
      </c>
      <c r="AO50" s="161" t="s">
        <v>246</v>
      </c>
      <c r="AP50" s="159" t="s">
        <v>10507</v>
      </c>
      <c r="AQ50" s="66" t="s">
        <v>282</v>
      </c>
      <c r="AR50" s="66">
        <v>24</v>
      </c>
      <c r="AS50" s="159" t="s">
        <v>743</v>
      </c>
      <c r="AT50" s="66">
        <v>21</v>
      </c>
      <c r="AU50" s="66">
        <v>20</v>
      </c>
      <c r="AV50" s="66">
        <v>10</v>
      </c>
      <c r="AW50" s="159" t="s">
        <v>282</v>
      </c>
      <c r="AX50" s="159" t="s">
        <v>282</v>
      </c>
      <c r="AY50" s="159" t="s">
        <v>282</v>
      </c>
      <c r="AZ50" s="159" t="s">
        <v>282</v>
      </c>
      <c r="BA50" s="159" t="s">
        <v>743</v>
      </c>
      <c r="BB50" s="159">
        <v>21</v>
      </c>
      <c r="BC50" s="159">
        <v>26.71</v>
      </c>
      <c r="BD50" s="159">
        <v>3.28</v>
      </c>
      <c r="BE50" s="159">
        <v>91</v>
      </c>
      <c r="BF50" s="159" t="s">
        <v>282</v>
      </c>
      <c r="BG50" s="159" t="s">
        <v>282</v>
      </c>
      <c r="BH50" s="159" t="s">
        <v>282</v>
      </c>
      <c r="BI50" s="159" t="s">
        <v>282</v>
      </c>
      <c r="BJ50" s="159" t="s">
        <v>282</v>
      </c>
      <c r="BK50" s="159" t="s">
        <v>282</v>
      </c>
      <c r="BL50" s="66">
        <v>14.16</v>
      </c>
      <c r="BM50" s="66">
        <v>2.54</v>
      </c>
      <c r="BN50" s="66">
        <v>67</v>
      </c>
      <c r="BO50" s="159" t="s">
        <v>282</v>
      </c>
      <c r="BP50" s="159" t="s">
        <v>282</v>
      </c>
      <c r="BQ50" s="159" t="s">
        <v>282</v>
      </c>
      <c r="BR50" s="159" t="s">
        <v>282</v>
      </c>
      <c r="BS50" s="159" t="s">
        <v>282</v>
      </c>
      <c r="BT50" s="159" t="s">
        <v>282</v>
      </c>
      <c r="BU50" s="159">
        <v>91</v>
      </c>
      <c r="BV50" s="159">
        <v>67</v>
      </c>
      <c r="BW50" s="66" t="s">
        <v>899</v>
      </c>
      <c r="BX50" s="159" t="s">
        <v>10585</v>
      </c>
      <c r="BY50" s="159" t="s">
        <v>282</v>
      </c>
      <c r="BZ50" s="66">
        <v>29</v>
      </c>
      <c r="CA50" s="159" t="s">
        <v>743</v>
      </c>
      <c r="CB50" s="66">
        <v>21</v>
      </c>
      <c r="CC50" s="66">
        <v>60</v>
      </c>
      <c r="CD50" s="66">
        <v>10</v>
      </c>
      <c r="CE50" s="159" t="s">
        <v>282</v>
      </c>
      <c r="CF50" s="159" t="s">
        <v>282</v>
      </c>
      <c r="CG50" s="159" t="s">
        <v>282</v>
      </c>
      <c r="CH50" s="159" t="s">
        <v>282</v>
      </c>
      <c r="CI50" s="159" t="s">
        <v>743</v>
      </c>
      <c r="CJ50" s="66">
        <v>21</v>
      </c>
      <c r="CK50" s="66">
        <v>26.6</v>
      </c>
      <c r="CL50" s="66">
        <v>3.87</v>
      </c>
      <c r="CM50" s="159">
        <v>91</v>
      </c>
      <c r="CN50" s="159" t="s">
        <v>282</v>
      </c>
      <c r="CO50" s="159" t="s">
        <v>282</v>
      </c>
      <c r="CP50" s="159" t="s">
        <v>282</v>
      </c>
      <c r="CQ50" s="159" t="s">
        <v>282</v>
      </c>
      <c r="CR50" s="159" t="s">
        <v>282</v>
      </c>
      <c r="CS50" s="159" t="s">
        <v>282</v>
      </c>
      <c r="CT50" s="66">
        <v>4.16</v>
      </c>
      <c r="CU50" s="66">
        <v>2.52</v>
      </c>
      <c r="CV50" s="66">
        <v>62</v>
      </c>
      <c r="CW50" s="159" t="s">
        <v>282</v>
      </c>
      <c r="CX50" s="159" t="s">
        <v>282</v>
      </c>
      <c r="CY50" s="159" t="s">
        <v>282</v>
      </c>
      <c r="CZ50" s="159" t="s">
        <v>282</v>
      </c>
      <c r="DA50" s="159" t="s">
        <v>282</v>
      </c>
      <c r="DB50" s="159" t="s">
        <v>282</v>
      </c>
      <c r="DC50" s="66">
        <v>91</v>
      </c>
      <c r="DD50" s="66">
        <v>62</v>
      </c>
      <c r="DE50" s="159" t="s">
        <v>282</v>
      </c>
      <c r="DF50" s="159" t="s">
        <v>282</v>
      </c>
      <c r="DG50" s="159" t="s">
        <v>282</v>
      </c>
      <c r="DH50" s="159" t="s">
        <v>282</v>
      </c>
      <c r="DI50" s="159" t="s">
        <v>282</v>
      </c>
      <c r="DJ50" s="159" t="s">
        <v>282</v>
      </c>
      <c r="DK50" s="159" t="s">
        <v>282</v>
      </c>
      <c r="DL50" s="159" t="s">
        <v>282</v>
      </c>
      <c r="DM50" s="159" t="s">
        <v>282</v>
      </c>
      <c r="DN50" s="159" t="s">
        <v>282</v>
      </c>
      <c r="DO50" s="159" t="s">
        <v>282</v>
      </c>
      <c r="DP50" s="159" t="s">
        <v>282</v>
      </c>
      <c r="DQ50" s="159" t="s">
        <v>282</v>
      </c>
      <c r="DR50" s="159" t="s">
        <v>282</v>
      </c>
      <c r="DS50" s="159" t="s">
        <v>282</v>
      </c>
      <c r="DT50" s="159" t="s">
        <v>282</v>
      </c>
      <c r="DU50" s="159" t="s">
        <v>282</v>
      </c>
      <c r="DV50" s="159" t="s">
        <v>282</v>
      </c>
      <c r="DW50" s="159" t="s">
        <v>282</v>
      </c>
      <c r="DX50" s="159" t="s">
        <v>282</v>
      </c>
      <c r="DY50" s="159" t="s">
        <v>282</v>
      </c>
      <c r="DZ50" s="159" t="s">
        <v>282</v>
      </c>
      <c r="EA50" s="159" t="s">
        <v>282</v>
      </c>
      <c r="EB50" s="159" t="s">
        <v>282</v>
      </c>
      <c r="EC50" s="159" t="s">
        <v>282</v>
      </c>
      <c r="ED50" s="159" t="s">
        <v>282</v>
      </c>
      <c r="EE50" s="159" t="s">
        <v>282</v>
      </c>
      <c r="EF50" s="159" t="s">
        <v>282</v>
      </c>
      <c r="EG50" s="159" t="s">
        <v>282</v>
      </c>
      <c r="EH50" s="159" t="s">
        <v>282</v>
      </c>
      <c r="EI50" s="159" t="s">
        <v>282</v>
      </c>
      <c r="EJ50" s="159" t="s">
        <v>282</v>
      </c>
      <c r="EK50" s="159" t="s">
        <v>282</v>
      </c>
      <c r="EL50" s="159" t="s">
        <v>282</v>
      </c>
      <c r="EM50" s="159" t="s">
        <v>282</v>
      </c>
      <c r="EN50" s="159" t="s">
        <v>282</v>
      </c>
      <c r="EO50" s="159" t="s">
        <v>282</v>
      </c>
      <c r="EP50" s="159" t="s">
        <v>282</v>
      </c>
      <c r="EQ50" s="159" t="s">
        <v>282</v>
      </c>
      <c r="ER50" s="159" t="s">
        <v>282</v>
      </c>
      <c r="ES50" s="159" t="s">
        <v>282</v>
      </c>
      <c r="ET50" s="159" t="s">
        <v>282</v>
      </c>
      <c r="EU50" s="159" t="s">
        <v>282</v>
      </c>
      <c r="EV50" s="159" t="s">
        <v>282</v>
      </c>
      <c r="EW50" s="159" t="s">
        <v>282</v>
      </c>
      <c r="EX50" s="159" t="s">
        <v>282</v>
      </c>
      <c r="EY50" s="159" t="s">
        <v>282</v>
      </c>
      <c r="EZ50" s="159" t="s">
        <v>282</v>
      </c>
      <c r="FA50" s="159" t="s">
        <v>282</v>
      </c>
      <c r="FB50" s="159" t="s">
        <v>282</v>
      </c>
      <c r="FC50" s="159" t="s">
        <v>282</v>
      </c>
      <c r="FD50" s="159" t="s">
        <v>282</v>
      </c>
      <c r="FE50" s="159" t="s">
        <v>282</v>
      </c>
      <c r="FF50" s="159" t="s">
        <v>282</v>
      </c>
      <c r="FG50" s="159" t="s">
        <v>282</v>
      </c>
      <c r="FH50" s="159" t="s">
        <v>282</v>
      </c>
      <c r="FI50" s="159" t="s">
        <v>282</v>
      </c>
      <c r="FJ50" s="159" t="s">
        <v>282</v>
      </c>
      <c r="FK50" s="159" t="s">
        <v>282</v>
      </c>
      <c r="FL50" s="159" t="s">
        <v>282</v>
      </c>
      <c r="FM50" s="159" t="s">
        <v>282</v>
      </c>
      <c r="FN50" s="159" t="s">
        <v>282</v>
      </c>
      <c r="FO50" s="159" t="s">
        <v>282</v>
      </c>
      <c r="FP50" s="159" t="s">
        <v>282</v>
      </c>
      <c r="FQ50" s="159" t="s">
        <v>282</v>
      </c>
      <c r="FR50" s="159" t="s">
        <v>282</v>
      </c>
      <c r="FS50" s="159" t="s">
        <v>282</v>
      </c>
      <c r="FT50" s="159" t="s">
        <v>282</v>
      </c>
    </row>
    <row r="51" spans="1:176" x14ac:dyDescent="0.25">
      <c r="A51" s="212" t="s">
        <v>7894</v>
      </c>
      <c r="B51" s="66" t="s">
        <v>13153</v>
      </c>
      <c r="C51" s="66" t="str">
        <f>IF(ISNUMBER(Severity!H51)=FALSE,Severity!F51,IF(Severity!H51&gt;=0.5,"YES","NO"))</f>
        <v>YES</v>
      </c>
      <c r="D51" s="66" t="str">
        <f>IF(ISNUMBER(Severity!I51)=FALSE,Severity!G51,IF(Severity!I51&gt;0.5,"YES","NO"))</f>
        <v>NO</v>
      </c>
      <c r="E51" s="159">
        <v>8</v>
      </c>
      <c r="F51" s="159">
        <v>2</v>
      </c>
      <c r="G51" s="159" t="s">
        <v>256</v>
      </c>
      <c r="H51" s="159" t="s">
        <v>10507</v>
      </c>
      <c r="I51" s="159">
        <v>3</v>
      </c>
      <c r="J51" s="159">
        <v>8</v>
      </c>
      <c r="K51" s="159" t="s">
        <v>282</v>
      </c>
      <c r="L51" s="159" t="s">
        <v>282</v>
      </c>
      <c r="M51" s="159" t="s">
        <v>282</v>
      </c>
      <c r="N51" s="159" t="s">
        <v>282</v>
      </c>
      <c r="O51" s="159" t="s">
        <v>282</v>
      </c>
      <c r="P51" s="159" t="s">
        <v>282</v>
      </c>
      <c r="Q51" s="159" t="s">
        <v>282</v>
      </c>
      <c r="R51" s="159" t="s">
        <v>282</v>
      </c>
      <c r="S51" s="159" t="s">
        <v>194</v>
      </c>
      <c r="T51" s="159">
        <v>10</v>
      </c>
      <c r="U51" s="159">
        <v>31.3</v>
      </c>
      <c r="V51" s="159">
        <v>3.4</v>
      </c>
      <c r="W51" s="159">
        <v>52</v>
      </c>
      <c r="X51" s="159" t="s">
        <v>282</v>
      </c>
      <c r="Y51" s="159" t="s">
        <v>282</v>
      </c>
      <c r="Z51" s="159" t="s">
        <v>282</v>
      </c>
      <c r="AA51" s="159" t="s">
        <v>282</v>
      </c>
      <c r="AB51" s="159" t="s">
        <v>282</v>
      </c>
      <c r="AC51" s="159" t="s">
        <v>282</v>
      </c>
      <c r="AD51" s="159" t="s">
        <v>282</v>
      </c>
      <c r="AE51" s="159" t="s">
        <v>282</v>
      </c>
      <c r="AF51" s="159" t="s">
        <v>282</v>
      </c>
      <c r="AG51" s="159">
        <v>-15.96</v>
      </c>
      <c r="AH51" s="159">
        <v>8.58</v>
      </c>
      <c r="AI51" s="159">
        <v>52</v>
      </c>
      <c r="AJ51" s="159" t="s">
        <v>282</v>
      </c>
      <c r="AK51" s="159" t="s">
        <v>282</v>
      </c>
      <c r="AL51" s="159" t="s">
        <v>282</v>
      </c>
      <c r="AM51" s="159">
        <v>55</v>
      </c>
      <c r="AN51" s="159">
        <v>47</v>
      </c>
      <c r="AO51" s="161" t="s">
        <v>790</v>
      </c>
      <c r="AP51" s="159" t="s">
        <v>10507</v>
      </c>
      <c r="AQ51" s="159">
        <v>1</v>
      </c>
      <c r="AR51" s="159">
        <v>3</v>
      </c>
      <c r="AS51" s="159" t="s">
        <v>282</v>
      </c>
      <c r="AT51" s="159" t="s">
        <v>282</v>
      </c>
      <c r="AU51" s="159" t="s">
        <v>282</v>
      </c>
      <c r="AV51" s="159" t="s">
        <v>282</v>
      </c>
      <c r="AW51" s="159" t="s">
        <v>282</v>
      </c>
      <c r="AX51" s="159" t="s">
        <v>282</v>
      </c>
      <c r="AY51" s="159" t="s">
        <v>282</v>
      </c>
      <c r="AZ51" s="159" t="s">
        <v>282</v>
      </c>
      <c r="BA51" s="159" t="s">
        <v>194</v>
      </c>
      <c r="BB51" s="159">
        <v>10</v>
      </c>
      <c r="BC51" s="159">
        <v>31.8</v>
      </c>
      <c r="BD51" s="159">
        <v>3.3</v>
      </c>
      <c r="BE51" s="159">
        <v>48</v>
      </c>
      <c r="BF51" s="159" t="s">
        <v>282</v>
      </c>
      <c r="BG51" s="159" t="s">
        <v>282</v>
      </c>
      <c r="BH51" s="159" t="s">
        <v>282</v>
      </c>
      <c r="BI51" s="159" t="s">
        <v>282</v>
      </c>
      <c r="BJ51" s="159" t="s">
        <v>282</v>
      </c>
      <c r="BK51" s="159" t="s">
        <v>282</v>
      </c>
      <c r="BL51" s="159" t="s">
        <v>282</v>
      </c>
      <c r="BM51" s="159" t="s">
        <v>282</v>
      </c>
      <c r="BN51" s="159" t="s">
        <v>282</v>
      </c>
      <c r="BO51" s="159">
        <v>-8</v>
      </c>
      <c r="BP51" s="159">
        <v>8.3800000000000008</v>
      </c>
      <c r="BQ51" s="159">
        <v>48</v>
      </c>
      <c r="BR51" s="159" t="s">
        <v>282</v>
      </c>
      <c r="BS51" s="159" t="s">
        <v>282</v>
      </c>
      <c r="BT51" s="159" t="s">
        <v>282</v>
      </c>
      <c r="BU51" s="159">
        <v>49</v>
      </c>
      <c r="BV51" s="159">
        <v>46</v>
      </c>
      <c r="BW51" s="159" t="s">
        <v>282</v>
      </c>
      <c r="BX51" s="159" t="s">
        <v>282</v>
      </c>
      <c r="BY51" s="159" t="s">
        <v>282</v>
      </c>
      <c r="BZ51" s="159" t="s">
        <v>282</v>
      </c>
      <c r="CA51" s="159" t="s">
        <v>282</v>
      </c>
      <c r="CB51" s="159" t="s">
        <v>282</v>
      </c>
      <c r="CC51" s="159" t="s">
        <v>282</v>
      </c>
      <c r="CD51" s="159" t="s">
        <v>282</v>
      </c>
      <c r="CE51" s="159" t="s">
        <v>282</v>
      </c>
      <c r="CF51" s="159" t="s">
        <v>282</v>
      </c>
      <c r="CG51" s="159" t="s">
        <v>282</v>
      </c>
      <c r="CH51" s="159" t="s">
        <v>282</v>
      </c>
      <c r="CI51" s="159" t="s">
        <v>282</v>
      </c>
      <c r="CJ51" s="159" t="s">
        <v>282</v>
      </c>
      <c r="CK51" s="159" t="s">
        <v>282</v>
      </c>
      <c r="CL51" s="159" t="s">
        <v>282</v>
      </c>
      <c r="CM51" s="159" t="s">
        <v>282</v>
      </c>
      <c r="CN51" s="159" t="s">
        <v>282</v>
      </c>
      <c r="CO51" s="159" t="s">
        <v>282</v>
      </c>
      <c r="CP51" s="159" t="s">
        <v>282</v>
      </c>
      <c r="CQ51" s="159" t="s">
        <v>282</v>
      </c>
      <c r="CR51" s="159" t="s">
        <v>282</v>
      </c>
      <c r="CS51" s="159" t="s">
        <v>282</v>
      </c>
      <c r="CT51" s="159" t="s">
        <v>282</v>
      </c>
      <c r="CU51" s="159" t="s">
        <v>282</v>
      </c>
      <c r="CV51" s="159" t="s">
        <v>282</v>
      </c>
      <c r="CW51" s="159" t="s">
        <v>282</v>
      </c>
      <c r="CX51" s="159" t="s">
        <v>282</v>
      </c>
      <c r="CY51" s="159" t="s">
        <v>282</v>
      </c>
      <c r="CZ51" s="159" t="s">
        <v>282</v>
      </c>
      <c r="DA51" s="159" t="s">
        <v>282</v>
      </c>
      <c r="DB51" s="159" t="s">
        <v>282</v>
      </c>
      <c r="DC51" s="159" t="s">
        <v>282</v>
      </c>
      <c r="DD51" s="159" t="s">
        <v>282</v>
      </c>
      <c r="DE51" s="159" t="s">
        <v>282</v>
      </c>
      <c r="DF51" s="159" t="s">
        <v>282</v>
      </c>
      <c r="DG51" s="159" t="s">
        <v>282</v>
      </c>
      <c r="DH51" s="159" t="s">
        <v>282</v>
      </c>
      <c r="DI51" s="159" t="s">
        <v>282</v>
      </c>
      <c r="DJ51" s="159" t="s">
        <v>282</v>
      </c>
      <c r="DK51" s="159" t="s">
        <v>282</v>
      </c>
      <c r="DL51" s="159" t="s">
        <v>282</v>
      </c>
      <c r="DM51" s="159" t="s">
        <v>282</v>
      </c>
      <c r="DN51" s="159" t="s">
        <v>282</v>
      </c>
      <c r="DO51" s="159" t="s">
        <v>282</v>
      </c>
      <c r="DP51" s="159" t="s">
        <v>282</v>
      </c>
      <c r="DQ51" s="159" t="s">
        <v>282</v>
      </c>
      <c r="DR51" s="159" t="s">
        <v>282</v>
      </c>
      <c r="DS51" s="159" t="s">
        <v>282</v>
      </c>
      <c r="DT51" s="159" t="s">
        <v>282</v>
      </c>
      <c r="DU51" s="159" t="s">
        <v>282</v>
      </c>
      <c r="DV51" s="159" t="s">
        <v>282</v>
      </c>
      <c r="DW51" s="159" t="s">
        <v>282</v>
      </c>
      <c r="DX51" s="159" t="s">
        <v>282</v>
      </c>
      <c r="DY51" s="159" t="s">
        <v>282</v>
      </c>
      <c r="DZ51" s="159" t="s">
        <v>282</v>
      </c>
      <c r="EA51" s="159" t="s">
        <v>282</v>
      </c>
      <c r="EB51" s="159" t="s">
        <v>282</v>
      </c>
      <c r="EC51" s="159" t="s">
        <v>282</v>
      </c>
      <c r="ED51" s="159" t="s">
        <v>282</v>
      </c>
      <c r="EE51" s="159" t="s">
        <v>282</v>
      </c>
      <c r="EF51" s="159" t="s">
        <v>282</v>
      </c>
      <c r="EG51" s="159" t="s">
        <v>282</v>
      </c>
      <c r="EH51" s="159" t="s">
        <v>282</v>
      </c>
      <c r="EI51" s="159" t="s">
        <v>282</v>
      </c>
      <c r="EJ51" s="159" t="s">
        <v>282</v>
      </c>
      <c r="EK51" s="159" t="s">
        <v>282</v>
      </c>
      <c r="EL51" s="159" t="s">
        <v>282</v>
      </c>
      <c r="EM51" s="159" t="s">
        <v>282</v>
      </c>
      <c r="EN51" s="159" t="s">
        <v>282</v>
      </c>
      <c r="EO51" s="159" t="s">
        <v>282</v>
      </c>
      <c r="EP51" s="159" t="s">
        <v>282</v>
      </c>
      <c r="EQ51" s="159" t="s">
        <v>282</v>
      </c>
      <c r="ER51" s="159" t="s">
        <v>282</v>
      </c>
      <c r="ES51" s="159" t="s">
        <v>282</v>
      </c>
      <c r="ET51" s="159" t="s">
        <v>282</v>
      </c>
      <c r="EU51" s="159" t="s">
        <v>282</v>
      </c>
      <c r="EV51" s="159" t="s">
        <v>282</v>
      </c>
      <c r="EW51" s="159" t="s">
        <v>282</v>
      </c>
      <c r="EX51" s="159" t="s">
        <v>282</v>
      </c>
      <c r="EY51" s="159" t="s">
        <v>282</v>
      </c>
      <c r="EZ51" s="159" t="s">
        <v>282</v>
      </c>
      <c r="FA51" s="159" t="s">
        <v>282</v>
      </c>
      <c r="FB51" s="159" t="s">
        <v>282</v>
      </c>
      <c r="FC51" s="159" t="s">
        <v>282</v>
      </c>
      <c r="FD51" s="159" t="s">
        <v>282</v>
      </c>
      <c r="FE51" s="159" t="s">
        <v>282</v>
      </c>
      <c r="FF51" s="159" t="s">
        <v>282</v>
      </c>
      <c r="FG51" s="159" t="s">
        <v>282</v>
      </c>
      <c r="FH51" s="159" t="s">
        <v>282</v>
      </c>
      <c r="FI51" s="159" t="s">
        <v>282</v>
      </c>
      <c r="FJ51" s="159" t="s">
        <v>282</v>
      </c>
      <c r="FK51" s="159" t="s">
        <v>282</v>
      </c>
      <c r="FL51" s="159" t="s">
        <v>282</v>
      </c>
      <c r="FM51" s="159" t="s">
        <v>282</v>
      </c>
      <c r="FN51" s="159" t="s">
        <v>282</v>
      </c>
      <c r="FO51" s="159" t="s">
        <v>282</v>
      </c>
      <c r="FP51" s="159" t="s">
        <v>282</v>
      </c>
      <c r="FQ51" s="159" t="s">
        <v>282</v>
      </c>
      <c r="FR51" s="159" t="s">
        <v>282</v>
      </c>
      <c r="FS51" s="159" t="s">
        <v>282</v>
      </c>
      <c r="FT51" s="159" t="s">
        <v>282</v>
      </c>
    </row>
    <row r="52" spans="1:176" x14ac:dyDescent="0.25">
      <c r="A52" s="66" t="s">
        <v>320</v>
      </c>
      <c r="B52" s="159" t="s">
        <v>10598</v>
      </c>
      <c r="C52" s="66" t="str">
        <f>IF(ISNUMBER(Severity!H52)=FALSE,Severity!F52,IF(Severity!H52&gt;=0.5,"YES","NO"))</f>
        <v>YES</v>
      </c>
      <c r="D52" s="66" t="str">
        <f>IF(ISNUMBER(Severity!I52)=FALSE,Severity!G52,IF(Severity!I52&gt;0.5,"YES","NO"))</f>
        <v>NO</v>
      </c>
      <c r="E52" s="159">
        <v>15</v>
      </c>
      <c r="F52" s="159">
        <v>2</v>
      </c>
      <c r="G52" s="66" t="s">
        <v>10667</v>
      </c>
      <c r="H52" s="159" t="s">
        <v>183</v>
      </c>
      <c r="I52" s="66" t="s">
        <v>282</v>
      </c>
      <c r="J52" s="159" t="s">
        <v>282</v>
      </c>
      <c r="K52" s="159" t="s">
        <v>282</v>
      </c>
      <c r="L52" s="159" t="s">
        <v>282</v>
      </c>
      <c r="M52" s="159" t="s">
        <v>282</v>
      </c>
      <c r="N52" s="159" t="s">
        <v>282</v>
      </c>
      <c r="O52" s="159" t="s">
        <v>282</v>
      </c>
      <c r="P52" s="159" t="s">
        <v>282</v>
      </c>
      <c r="Q52" s="159" t="s">
        <v>282</v>
      </c>
      <c r="R52" s="159" t="s">
        <v>282</v>
      </c>
      <c r="S52" s="159" t="s">
        <v>743</v>
      </c>
      <c r="T52" s="159">
        <v>21</v>
      </c>
      <c r="U52" s="66" t="s">
        <v>282</v>
      </c>
      <c r="V52" s="159" t="s">
        <v>282</v>
      </c>
      <c r="W52" s="159" t="s">
        <v>282</v>
      </c>
      <c r="X52" s="66">
        <v>28.27</v>
      </c>
      <c r="Y52" s="66">
        <v>6.98</v>
      </c>
      <c r="Z52" s="66">
        <v>15</v>
      </c>
      <c r="AA52" s="159" t="s">
        <v>282</v>
      </c>
      <c r="AB52" s="159" t="s">
        <v>282</v>
      </c>
      <c r="AC52" s="159" t="s">
        <v>282</v>
      </c>
      <c r="AD52" s="66">
        <v>10.87</v>
      </c>
      <c r="AE52" s="66">
        <v>7.7</v>
      </c>
      <c r="AF52" s="66">
        <v>15</v>
      </c>
      <c r="AG52" s="159" t="s">
        <v>282</v>
      </c>
      <c r="AH52" s="159" t="s">
        <v>282</v>
      </c>
      <c r="AI52" s="159" t="s">
        <v>282</v>
      </c>
      <c r="AJ52" s="159" t="s">
        <v>282</v>
      </c>
      <c r="AK52" s="159" t="s">
        <v>282</v>
      </c>
      <c r="AL52" s="159" t="s">
        <v>282</v>
      </c>
      <c r="AM52" s="159" t="s">
        <v>282</v>
      </c>
      <c r="AN52" s="159">
        <v>15</v>
      </c>
      <c r="AO52" s="161" t="s">
        <v>636</v>
      </c>
      <c r="AP52" s="161" t="s">
        <v>282</v>
      </c>
      <c r="AQ52" s="161" t="s">
        <v>282</v>
      </c>
      <c r="AR52" s="161" t="s">
        <v>282</v>
      </c>
      <c r="AS52" s="161" t="s">
        <v>282</v>
      </c>
      <c r="AT52" s="161" t="s">
        <v>282</v>
      </c>
      <c r="AU52" s="161" t="s">
        <v>282</v>
      </c>
      <c r="AV52" s="161" t="s">
        <v>282</v>
      </c>
      <c r="AW52" s="161" t="s">
        <v>282</v>
      </c>
      <c r="AX52" s="161" t="s">
        <v>282</v>
      </c>
      <c r="AY52" s="161" t="s">
        <v>282</v>
      </c>
      <c r="AZ52" s="161" t="s">
        <v>282</v>
      </c>
      <c r="BA52" s="159" t="s">
        <v>743</v>
      </c>
      <c r="BB52" s="159">
        <v>21</v>
      </c>
      <c r="BC52" s="66" t="s">
        <v>282</v>
      </c>
      <c r="BD52" s="66" t="s">
        <v>282</v>
      </c>
      <c r="BE52" s="159" t="s">
        <v>282</v>
      </c>
      <c r="BF52" s="66">
        <v>28.33</v>
      </c>
      <c r="BG52" s="66">
        <v>5.55</v>
      </c>
      <c r="BH52" s="66">
        <v>15</v>
      </c>
      <c r="BI52" s="159" t="s">
        <v>282</v>
      </c>
      <c r="BJ52" s="159" t="s">
        <v>282</v>
      </c>
      <c r="BK52" s="159" t="s">
        <v>282</v>
      </c>
      <c r="BL52" s="66">
        <v>20.47</v>
      </c>
      <c r="BM52" s="66">
        <v>10.68</v>
      </c>
      <c r="BN52" s="66">
        <v>15</v>
      </c>
      <c r="BO52" s="159" t="s">
        <v>282</v>
      </c>
      <c r="BP52" s="159" t="s">
        <v>282</v>
      </c>
      <c r="BQ52" s="159" t="s">
        <v>282</v>
      </c>
      <c r="BR52" s="159" t="s">
        <v>282</v>
      </c>
      <c r="BS52" s="159" t="s">
        <v>282</v>
      </c>
      <c r="BT52" s="159" t="s">
        <v>282</v>
      </c>
      <c r="BU52" s="159" t="s">
        <v>282</v>
      </c>
      <c r="BV52" s="159">
        <v>15</v>
      </c>
      <c r="BW52" s="159" t="s">
        <v>282</v>
      </c>
      <c r="BX52" s="159" t="s">
        <v>282</v>
      </c>
      <c r="BY52" s="159" t="s">
        <v>282</v>
      </c>
      <c r="BZ52" s="159" t="s">
        <v>282</v>
      </c>
      <c r="CA52" s="159" t="s">
        <v>282</v>
      </c>
      <c r="CB52" s="159" t="s">
        <v>282</v>
      </c>
      <c r="CC52" s="159" t="s">
        <v>282</v>
      </c>
      <c r="CD52" s="159" t="s">
        <v>282</v>
      </c>
      <c r="CE52" s="159" t="s">
        <v>282</v>
      </c>
      <c r="CF52" s="159" t="s">
        <v>282</v>
      </c>
      <c r="CG52" s="159" t="s">
        <v>282</v>
      </c>
      <c r="CH52" s="159" t="s">
        <v>282</v>
      </c>
      <c r="CI52" s="159" t="s">
        <v>282</v>
      </c>
      <c r="CJ52" s="159" t="s">
        <v>282</v>
      </c>
      <c r="CK52" s="159" t="s">
        <v>282</v>
      </c>
      <c r="CL52" s="159" t="s">
        <v>282</v>
      </c>
      <c r="CM52" s="159" t="s">
        <v>282</v>
      </c>
      <c r="CN52" s="159" t="s">
        <v>282</v>
      </c>
      <c r="CO52" s="159" t="s">
        <v>282</v>
      </c>
      <c r="CP52" s="159" t="s">
        <v>282</v>
      </c>
      <c r="CQ52" s="159" t="s">
        <v>282</v>
      </c>
      <c r="CR52" s="159" t="s">
        <v>282</v>
      </c>
      <c r="CS52" s="159" t="s">
        <v>282</v>
      </c>
      <c r="CT52" s="159" t="s">
        <v>282</v>
      </c>
      <c r="CU52" s="159" t="s">
        <v>282</v>
      </c>
      <c r="CV52" s="159" t="s">
        <v>282</v>
      </c>
      <c r="CW52" s="159" t="s">
        <v>282</v>
      </c>
      <c r="CX52" s="159" t="s">
        <v>282</v>
      </c>
      <c r="CY52" s="159" t="s">
        <v>282</v>
      </c>
      <c r="CZ52" s="159" t="s">
        <v>282</v>
      </c>
      <c r="DA52" s="159" t="s">
        <v>282</v>
      </c>
      <c r="DB52" s="159" t="s">
        <v>282</v>
      </c>
      <c r="DC52" s="159" t="s">
        <v>282</v>
      </c>
      <c r="DD52" s="159" t="s">
        <v>282</v>
      </c>
      <c r="DE52" s="159" t="s">
        <v>282</v>
      </c>
      <c r="DF52" s="159" t="s">
        <v>282</v>
      </c>
      <c r="DG52" s="159" t="s">
        <v>282</v>
      </c>
      <c r="DH52" s="159" t="s">
        <v>282</v>
      </c>
      <c r="DI52" s="159" t="s">
        <v>282</v>
      </c>
      <c r="DJ52" s="159" t="s">
        <v>282</v>
      </c>
      <c r="DK52" s="159" t="s">
        <v>282</v>
      </c>
      <c r="DL52" s="159" t="s">
        <v>282</v>
      </c>
      <c r="DM52" s="159" t="s">
        <v>282</v>
      </c>
      <c r="DN52" s="159" t="s">
        <v>282</v>
      </c>
      <c r="DO52" s="159" t="s">
        <v>282</v>
      </c>
      <c r="DP52" s="159" t="s">
        <v>282</v>
      </c>
      <c r="DQ52" s="159" t="s">
        <v>282</v>
      </c>
      <c r="DR52" s="159" t="s">
        <v>282</v>
      </c>
      <c r="DS52" s="159" t="s">
        <v>282</v>
      </c>
      <c r="DT52" s="159" t="s">
        <v>282</v>
      </c>
      <c r="DU52" s="159" t="s">
        <v>282</v>
      </c>
      <c r="DV52" s="159" t="s">
        <v>282</v>
      </c>
      <c r="DW52" s="159" t="s">
        <v>282</v>
      </c>
      <c r="DX52" s="159" t="s">
        <v>282</v>
      </c>
      <c r="DY52" s="159" t="s">
        <v>282</v>
      </c>
      <c r="DZ52" s="159" t="s">
        <v>282</v>
      </c>
      <c r="EA52" s="159" t="s">
        <v>282</v>
      </c>
      <c r="EB52" s="159" t="s">
        <v>282</v>
      </c>
      <c r="EC52" s="159" t="s">
        <v>282</v>
      </c>
      <c r="ED52" s="159" t="s">
        <v>282</v>
      </c>
      <c r="EE52" s="159" t="s">
        <v>282</v>
      </c>
      <c r="EF52" s="159" t="s">
        <v>282</v>
      </c>
      <c r="EG52" s="159" t="s">
        <v>282</v>
      </c>
      <c r="EH52" s="159" t="s">
        <v>282</v>
      </c>
      <c r="EI52" s="159" t="s">
        <v>282</v>
      </c>
      <c r="EJ52" s="159" t="s">
        <v>282</v>
      </c>
      <c r="EK52" s="159" t="s">
        <v>282</v>
      </c>
      <c r="EL52" s="159" t="s">
        <v>282</v>
      </c>
      <c r="EM52" s="159" t="s">
        <v>282</v>
      </c>
      <c r="EN52" s="159" t="s">
        <v>282</v>
      </c>
      <c r="EO52" s="159" t="s">
        <v>282</v>
      </c>
      <c r="EP52" s="159" t="s">
        <v>282</v>
      </c>
      <c r="EQ52" s="159" t="s">
        <v>282</v>
      </c>
      <c r="ER52" s="159" t="s">
        <v>282</v>
      </c>
      <c r="ES52" s="159" t="s">
        <v>282</v>
      </c>
      <c r="ET52" s="159" t="s">
        <v>282</v>
      </c>
      <c r="EU52" s="159" t="s">
        <v>282</v>
      </c>
      <c r="EV52" s="159" t="s">
        <v>282</v>
      </c>
      <c r="EW52" s="159" t="s">
        <v>282</v>
      </c>
      <c r="EX52" s="159" t="s">
        <v>282</v>
      </c>
      <c r="EY52" s="159" t="s">
        <v>282</v>
      </c>
      <c r="EZ52" s="159" t="s">
        <v>282</v>
      </c>
      <c r="FA52" s="159" t="s">
        <v>282</v>
      </c>
      <c r="FB52" s="159" t="s">
        <v>282</v>
      </c>
      <c r="FC52" s="159" t="s">
        <v>282</v>
      </c>
      <c r="FD52" s="159" t="s">
        <v>282</v>
      </c>
      <c r="FE52" s="159" t="s">
        <v>282</v>
      </c>
      <c r="FF52" s="159" t="s">
        <v>282</v>
      </c>
      <c r="FG52" s="159" t="s">
        <v>282</v>
      </c>
      <c r="FH52" s="159" t="s">
        <v>282</v>
      </c>
      <c r="FI52" s="159" t="s">
        <v>282</v>
      </c>
      <c r="FJ52" s="159" t="s">
        <v>282</v>
      </c>
      <c r="FK52" s="159" t="s">
        <v>282</v>
      </c>
      <c r="FL52" s="159" t="s">
        <v>282</v>
      </c>
      <c r="FM52" s="159" t="s">
        <v>282</v>
      </c>
      <c r="FN52" s="159" t="s">
        <v>282</v>
      </c>
      <c r="FO52" s="159" t="s">
        <v>282</v>
      </c>
      <c r="FP52" s="159" t="s">
        <v>282</v>
      </c>
      <c r="FQ52" s="159" t="s">
        <v>282</v>
      </c>
      <c r="FR52" s="159" t="s">
        <v>282</v>
      </c>
      <c r="FS52" s="159" t="s">
        <v>282</v>
      </c>
      <c r="FT52" s="159" t="s">
        <v>282</v>
      </c>
    </row>
    <row r="53" spans="1:176" x14ac:dyDescent="0.25">
      <c r="A53" s="212" t="s">
        <v>1457</v>
      </c>
      <c r="B53" s="159" t="s">
        <v>13306</v>
      </c>
      <c r="C53" s="66" t="str">
        <f>IF(ISNUMBER(Severity!H53)=FALSE,Severity!F53,IF(Severity!H53&gt;=0.5,"YES","NO"))</f>
        <v>YES</v>
      </c>
      <c r="D53" s="66" t="str">
        <f>IF(ISNUMBER(Severity!I53)=FALSE,Severity!G53,IF(Severity!I53&gt;0.5,"YES","NO"))</f>
        <v>NO</v>
      </c>
      <c r="E53" s="159">
        <v>6</v>
      </c>
      <c r="F53" s="159">
        <v>2</v>
      </c>
      <c r="G53" s="159" t="s">
        <v>274</v>
      </c>
      <c r="H53" s="159" t="s">
        <v>10507</v>
      </c>
      <c r="I53" s="66">
        <v>6</v>
      </c>
      <c r="J53" s="159">
        <v>23</v>
      </c>
      <c r="K53" s="159" t="s">
        <v>299</v>
      </c>
      <c r="L53" s="159">
        <v>21</v>
      </c>
      <c r="M53" s="159">
        <v>16</v>
      </c>
      <c r="N53" s="159">
        <v>7</v>
      </c>
      <c r="O53" s="159" t="s">
        <v>299</v>
      </c>
      <c r="P53" s="159">
        <v>21</v>
      </c>
      <c r="Q53" s="159">
        <v>26</v>
      </c>
      <c r="R53" s="159">
        <v>50</v>
      </c>
      <c r="S53" s="159" t="s">
        <v>299</v>
      </c>
      <c r="T53" s="159">
        <v>21</v>
      </c>
      <c r="U53" s="159">
        <v>24.3</v>
      </c>
      <c r="V53" s="159">
        <v>3.6</v>
      </c>
      <c r="W53" s="159">
        <v>61</v>
      </c>
      <c r="X53" s="159" t="s">
        <v>282</v>
      </c>
      <c r="Y53" s="159" t="s">
        <v>282</v>
      </c>
      <c r="Z53" s="159" t="s">
        <v>282</v>
      </c>
      <c r="AA53" s="159" t="s">
        <v>282</v>
      </c>
      <c r="AB53" s="159" t="s">
        <v>282</v>
      </c>
      <c r="AC53" s="159" t="s">
        <v>282</v>
      </c>
      <c r="AD53" s="159" t="s">
        <v>282</v>
      </c>
      <c r="AE53" s="159" t="s">
        <v>282</v>
      </c>
      <c r="AF53" s="159" t="s">
        <v>282</v>
      </c>
      <c r="AG53" s="159">
        <v>-13.9</v>
      </c>
      <c r="AH53" s="159">
        <v>7.7</v>
      </c>
      <c r="AI53" s="159">
        <v>57</v>
      </c>
      <c r="AJ53" s="159" t="s">
        <v>282</v>
      </c>
      <c r="AK53" s="159" t="s">
        <v>282</v>
      </c>
      <c r="AL53" s="159" t="s">
        <v>282</v>
      </c>
      <c r="AM53" s="159">
        <v>61</v>
      </c>
      <c r="AN53" s="159">
        <v>38</v>
      </c>
      <c r="AO53" s="161" t="s">
        <v>246</v>
      </c>
      <c r="AP53" s="161" t="s">
        <v>10507</v>
      </c>
      <c r="AQ53" s="161">
        <v>9</v>
      </c>
      <c r="AR53" s="161">
        <v>20</v>
      </c>
      <c r="AS53" s="161" t="s">
        <v>299</v>
      </c>
      <c r="AT53" s="161">
        <v>21</v>
      </c>
      <c r="AU53" s="161">
        <v>23</v>
      </c>
      <c r="AV53" s="161">
        <v>7</v>
      </c>
      <c r="AW53" s="161" t="s">
        <v>299</v>
      </c>
      <c r="AX53" s="161">
        <v>21</v>
      </c>
      <c r="AY53" s="161">
        <v>28</v>
      </c>
      <c r="AZ53" s="161">
        <v>50</v>
      </c>
      <c r="BA53" s="159" t="s">
        <v>299</v>
      </c>
      <c r="BB53" s="159">
        <v>21</v>
      </c>
      <c r="BC53" s="159">
        <v>23.4</v>
      </c>
      <c r="BD53" s="159">
        <v>2.7</v>
      </c>
      <c r="BE53" s="159">
        <v>65</v>
      </c>
      <c r="BF53" s="159" t="s">
        <v>282</v>
      </c>
      <c r="BG53" s="159" t="s">
        <v>282</v>
      </c>
      <c r="BH53" s="159" t="s">
        <v>282</v>
      </c>
      <c r="BI53" s="159" t="s">
        <v>282</v>
      </c>
      <c r="BJ53" s="159" t="s">
        <v>282</v>
      </c>
      <c r="BK53" s="159" t="s">
        <v>282</v>
      </c>
      <c r="BL53" s="159" t="s">
        <v>282</v>
      </c>
      <c r="BM53" s="159" t="s">
        <v>282</v>
      </c>
      <c r="BN53" s="159" t="s">
        <v>282</v>
      </c>
      <c r="BO53" s="159">
        <v>-12.2</v>
      </c>
      <c r="BP53" s="159">
        <v>7.2</v>
      </c>
      <c r="BQ53" s="159">
        <v>63</v>
      </c>
      <c r="BR53" s="159" t="s">
        <v>282</v>
      </c>
      <c r="BS53" s="159" t="s">
        <v>282</v>
      </c>
      <c r="BT53" s="159" t="s">
        <v>282</v>
      </c>
      <c r="BU53" s="159">
        <v>65</v>
      </c>
      <c r="BV53" s="159">
        <v>45</v>
      </c>
      <c r="BW53" s="159" t="s">
        <v>282</v>
      </c>
      <c r="BX53" s="159" t="s">
        <v>282</v>
      </c>
      <c r="BY53" s="159" t="s">
        <v>282</v>
      </c>
      <c r="BZ53" s="159" t="s">
        <v>282</v>
      </c>
      <c r="CA53" s="159" t="s">
        <v>282</v>
      </c>
      <c r="CB53" s="159" t="s">
        <v>282</v>
      </c>
      <c r="CC53" s="159" t="s">
        <v>282</v>
      </c>
      <c r="CD53" s="159" t="s">
        <v>282</v>
      </c>
      <c r="CE53" s="159" t="s">
        <v>282</v>
      </c>
      <c r="CF53" s="159" t="s">
        <v>282</v>
      </c>
      <c r="CG53" s="159" t="s">
        <v>282</v>
      </c>
      <c r="CH53" s="159" t="s">
        <v>282</v>
      </c>
      <c r="CI53" s="159" t="s">
        <v>282</v>
      </c>
      <c r="CJ53" s="159" t="s">
        <v>282</v>
      </c>
      <c r="CK53" s="159" t="s">
        <v>282</v>
      </c>
      <c r="CL53" s="159" t="s">
        <v>282</v>
      </c>
      <c r="CM53" s="159" t="s">
        <v>282</v>
      </c>
      <c r="CN53" s="159" t="s">
        <v>282</v>
      </c>
      <c r="CO53" s="159" t="s">
        <v>282</v>
      </c>
      <c r="CP53" s="159" t="s">
        <v>282</v>
      </c>
      <c r="CQ53" s="159" t="s">
        <v>282</v>
      </c>
      <c r="CR53" s="159" t="s">
        <v>282</v>
      </c>
      <c r="CS53" s="159" t="s">
        <v>282</v>
      </c>
      <c r="CT53" s="159" t="s">
        <v>282</v>
      </c>
      <c r="CU53" s="159" t="s">
        <v>282</v>
      </c>
      <c r="CV53" s="159" t="s">
        <v>282</v>
      </c>
      <c r="CW53" s="159" t="s">
        <v>282</v>
      </c>
      <c r="CX53" s="159" t="s">
        <v>282</v>
      </c>
      <c r="CY53" s="159" t="s">
        <v>282</v>
      </c>
      <c r="CZ53" s="159" t="s">
        <v>282</v>
      </c>
      <c r="DA53" s="159" t="s">
        <v>282</v>
      </c>
      <c r="DB53" s="159" t="s">
        <v>282</v>
      </c>
      <c r="DC53" s="159" t="s">
        <v>282</v>
      </c>
      <c r="DD53" s="159" t="s">
        <v>282</v>
      </c>
      <c r="DE53" s="159" t="s">
        <v>282</v>
      </c>
      <c r="DF53" s="159" t="s">
        <v>282</v>
      </c>
      <c r="DG53" s="159" t="s">
        <v>282</v>
      </c>
      <c r="DH53" s="159" t="s">
        <v>282</v>
      </c>
      <c r="DI53" s="159" t="s">
        <v>282</v>
      </c>
      <c r="DJ53" s="159" t="s">
        <v>282</v>
      </c>
      <c r="DK53" s="159" t="s">
        <v>282</v>
      </c>
      <c r="DL53" s="159" t="s">
        <v>282</v>
      </c>
      <c r="DM53" s="159" t="s">
        <v>282</v>
      </c>
      <c r="DN53" s="159" t="s">
        <v>282</v>
      </c>
      <c r="DO53" s="159" t="s">
        <v>282</v>
      </c>
      <c r="DP53" s="159" t="s">
        <v>282</v>
      </c>
      <c r="DQ53" s="159" t="s">
        <v>282</v>
      </c>
      <c r="DR53" s="159" t="s">
        <v>282</v>
      </c>
      <c r="DS53" s="159" t="s">
        <v>282</v>
      </c>
      <c r="DT53" s="159" t="s">
        <v>282</v>
      </c>
      <c r="DU53" s="159" t="s">
        <v>282</v>
      </c>
      <c r="DV53" s="159" t="s">
        <v>282</v>
      </c>
      <c r="DW53" s="159" t="s">
        <v>282</v>
      </c>
      <c r="DX53" s="159" t="s">
        <v>282</v>
      </c>
      <c r="DY53" s="159" t="s">
        <v>282</v>
      </c>
      <c r="DZ53" s="159" t="s">
        <v>282</v>
      </c>
      <c r="EA53" s="159" t="s">
        <v>282</v>
      </c>
      <c r="EB53" s="159" t="s">
        <v>282</v>
      </c>
      <c r="EC53" s="159" t="s">
        <v>282</v>
      </c>
      <c r="ED53" s="159" t="s">
        <v>282</v>
      </c>
      <c r="EE53" s="159" t="s">
        <v>282</v>
      </c>
      <c r="EF53" s="159" t="s">
        <v>282</v>
      </c>
      <c r="EG53" s="159" t="s">
        <v>282</v>
      </c>
      <c r="EH53" s="159" t="s">
        <v>282</v>
      </c>
      <c r="EI53" s="159" t="s">
        <v>282</v>
      </c>
      <c r="EJ53" s="159" t="s">
        <v>282</v>
      </c>
      <c r="EK53" s="159" t="s">
        <v>282</v>
      </c>
      <c r="EL53" s="159" t="s">
        <v>282</v>
      </c>
      <c r="EM53" s="159" t="s">
        <v>282</v>
      </c>
      <c r="EN53" s="159" t="s">
        <v>282</v>
      </c>
      <c r="EO53" s="159" t="s">
        <v>282</v>
      </c>
      <c r="EP53" s="159" t="s">
        <v>282</v>
      </c>
      <c r="EQ53" s="159" t="s">
        <v>282</v>
      </c>
      <c r="ER53" s="159" t="s">
        <v>282</v>
      </c>
      <c r="ES53" s="159" t="s">
        <v>282</v>
      </c>
      <c r="ET53" s="159" t="s">
        <v>282</v>
      </c>
      <c r="EU53" s="159" t="s">
        <v>282</v>
      </c>
      <c r="EV53" s="159" t="s">
        <v>282</v>
      </c>
      <c r="EW53" s="159" t="s">
        <v>282</v>
      </c>
      <c r="EX53" s="159" t="s">
        <v>282</v>
      </c>
      <c r="EY53" s="159" t="s">
        <v>282</v>
      </c>
      <c r="EZ53" s="159" t="s">
        <v>282</v>
      </c>
      <c r="FA53" s="159" t="s">
        <v>282</v>
      </c>
      <c r="FB53" s="159" t="s">
        <v>282</v>
      </c>
      <c r="FC53" s="159" t="s">
        <v>282</v>
      </c>
      <c r="FD53" s="159" t="s">
        <v>282</v>
      </c>
      <c r="FE53" s="159" t="s">
        <v>282</v>
      </c>
      <c r="FF53" s="159" t="s">
        <v>282</v>
      </c>
      <c r="FG53" s="159" t="s">
        <v>282</v>
      </c>
      <c r="FH53" s="159" t="s">
        <v>282</v>
      </c>
      <c r="FI53" s="159" t="s">
        <v>282</v>
      </c>
      <c r="FJ53" s="159" t="s">
        <v>282</v>
      </c>
      <c r="FK53" s="159" t="s">
        <v>282</v>
      </c>
      <c r="FL53" s="159" t="s">
        <v>282</v>
      </c>
      <c r="FM53" s="159" t="s">
        <v>282</v>
      </c>
      <c r="FN53" s="159" t="s">
        <v>282</v>
      </c>
      <c r="FO53" s="159" t="s">
        <v>282</v>
      </c>
      <c r="FP53" s="159" t="s">
        <v>282</v>
      </c>
      <c r="FQ53" s="159" t="s">
        <v>282</v>
      </c>
      <c r="FR53" s="159" t="s">
        <v>282</v>
      </c>
      <c r="FS53" s="159" t="s">
        <v>282</v>
      </c>
      <c r="FT53" s="159" t="s">
        <v>282</v>
      </c>
    </row>
    <row r="54" spans="1:176" x14ac:dyDescent="0.25">
      <c r="A54" s="66" t="s">
        <v>285</v>
      </c>
      <c r="B54" s="159" t="s">
        <v>282</v>
      </c>
      <c r="C54" s="66" t="str">
        <f>IF(ISNUMBER(Severity!H54)=FALSE,Severity!F54,IF(Severity!H54&gt;=0.5,"YES","NO"))</f>
        <v>YES</v>
      </c>
      <c r="D54" s="66" t="str">
        <f>IF(ISNUMBER(Severity!I54)=FALSE,Severity!G54,IF(Severity!I54&gt;0.5,"YES","NO"))</f>
        <v>NO</v>
      </c>
      <c r="E54" s="159">
        <v>5</v>
      </c>
      <c r="F54" s="159">
        <v>2</v>
      </c>
      <c r="G54" s="159" t="s">
        <v>246</v>
      </c>
      <c r="H54" s="159" t="s">
        <v>10507</v>
      </c>
      <c r="I54" s="66">
        <v>4</v>
      </c>
      <c r="J54" s="66">
        <v>8</v>
      </c>
      <c r="K54" s="159" t="s">
        <v>299</v>
      </c>
      <c r="L54" s="66">
        <v>21</v>
      </c>
      <c r="M54" s="66">
        <v>11</v>
      </c>
      <c r="N54" s="66">
        <v>7</v>
      </c>
      <c r="O54" s="159" t="s">
        <v>299</v>
      </c>
      <c r="P54" s="66">
        <v>21</v>
      </c>
      <c r="Q54" s="66">
        <v>28</v>
      </c>
      <c r="R54" s="66">
        <v>50</v>
      </c>
      <c r="S54" s="159" t="s">
        <v>299</v>
      </c>
      <c r="T54" s="159">
        <v>21</v>
      </c>
      <c r="U54" s="159">
        <v>28.5</v>
      </c>
      <c r="V54" s="159">
        <v>5.7</v>
      </c>
      <c r="W54" s="159">
        <v>65</v>
      </c>
      <c r="X54" s="159" t="s">
        <v>282</v>
      </c>
      <c r="Y54" s="159" t="s">
        <v>282</v>
      </c>
      <c r="Z54" s="159" t="s">
        <v>282</v>
      </c>
      <c r="AA54" s="159" t="s">
        <v>282</v>
      </c>
      <c r="AB54" s="159" t="s">
        <v>282</v>
      </c>
      <c r="AC54" s="159" t="s">
        <v>282</v>
      </c>
      <c r="AD54" s="159" t="s">
        <v>282</v>
      </c>
      <c r="AE54" s="159" t="s">
        <v>282</v>
      </c>
      <c r="AF54" s="159" t="s">
        <v>282</v>
      </c>
      <c r="AG54" s="66">
        <v>-12.9</v>
      </c>
      <c r="AH54" s="66">
        <v>9.9</v>
      </c>
      <c r="AI54" s="66">
        <v>65</v>
      </c>
      <c r="AJ54" s="159" t="s">
        <v>282</v>
      </c>
      <c r="AK54" s="159" t="s">
        <v>282</v>
      </c>
      <c r="AL54" s="159" t="s">
        <v>282</v>
      </c>
      <c r="AM54" s="159">
        <v>65</v>
      </c>
      <c r="AN54" s="159">
        <v>57</v>
      </c>
      <c r="AO54" s="161" t="s">
        <v>263</v>
      </c>
      <c r="AP54" s="161" t="s">
        <v>10507</v>
      </c>
      <c r="AQ54" s="66">
        <v>16</v>
      </c>
      <c r="AR54" s="66">
        <v>24</v>
      </c>
      <c r="AS54" s="161" t="s">
        <v>299</v>
      </c>
      <c r="AT54" s="66">
        <v>21</v>
      </c>
      <c r="AU54" s="66">
        <v>15</v>
      </c>
      <c r="AV54" s="66">
        <v>7</v>
      </c>
      <c r="AW54" s="161" t="s">
        <v>299</v>
      </c>
      <c r="AX54" s="66">
        <v>21</v>
      </c>
      <c r="AY54" s="66">
        <v>35</v>
      </c>
      <c r="AZ54" s="66">
        <v>50</v>
      </c>
      <c r="BA54" s="159" t="s">
        <v>299</v>
      </c>
      <c r="BB54" s="159">
        <v>21</v>
      </c>
      <c r="BC54" s="159">
        <v>28</v>
      </c>
      <c r="BD54" s="159">
        <v>5.8</v>
      </c>
      <c r="BE54" s="159">
        <v>71</v>
      </c>
      <c r="BF54" s="159" t="s">
        <v>282</v>
      </c>
      <c r="BG54" s="159" t="s">
        <v>282</v>
      </c>
      <c r="BH54" s="159" t="s">
        <v>282</v>
      </c>
      <c r="BI54" s="159" t="s">
        <v>282</v>
      </c>
      <c r="BJ54" s="159" t="s">
        <v>282</v>
      </c>
      <c r="BK54" s="159" t="s">
        <v>282</v>
      </c>
      <c r="BL54" s="159" t="s">
        <v>282</v>
      </c>
      <c r="BM54" s="159" t="s">
        <v>282</v>
      </c>
      <c r="BN54" s="159" t="s">
        <v>282</v>
      </c>
      <c r="BO54" s="66">
        <v>-11.6</v>
      </c>
      <c r="BP54" s="66">
        <v>10.3</v>
      </c>
      <c r="BQ54" s="66">
        <v>71</v>
      </c>
      <c r="BR54" s="159" t="s">
        <v>282</v>
      </c>
      <c r="BS54" s="159" t="s">
        <v>282</v>
      </c>
      <c r="BT54" s="159" t="s">
        <v>282</v>
      </c>
      <c r="BU54" s="159">
        <v>71</v>
      </c>
      <c r="BV54" s="66">
        <v>47</v>
      </c>
      <c r="BW54" s="159" t="s">
        <v>282</v>
      </c>
      <c r="BX54" s="159" t="s">
        <v>282</v>
      </c>
      <c r="BY54" s="159" t="s">
        <v>282</v>
      </c>
      <c r="BZ54" s="159" t="s">
        <v>282</v>
      </c>
      <c r="CA54" s="159" t="s">
        <v>282</v>
      </c>
      <c r="CB54" s="159" t="s">
        <v>282</v>
      </c>
      <c r="CC54" s="159" t="s">
        <v>282</v>
      </c>
      <c r="CD54" s="159" t="s">
        <v>282</v>
      </c>
      <c r="CE54" s="159" t="s">
        <v>282</v>
      </c>
      <c r="CF54" s="159" t="s">
        <v>282</v>
      </c>
      <c r="CG54" s="159" t="s">
        <v>282</v>
      </c>
      <c r="CH54" s="159" t="s">
        <v>282</v>
      </c>
      <c r="CI54" s="159" t="s">
        <v>282</v>
      </c>
      <c r="CJ54" s="159" t="s">
        <v>282</v>
      </c>
      <c r="CK54" s="159" t="s">
        <v>282</v>
      </c>
      <c r="CL54" s="159" t="s">
        <v>282</v>
      </c>
      <c r="CM54" s="159" t="s">
        <v>282</v>
      </c>
      <c r="CN54" s="159" t="s">
        <v>282</v>
      </c>
      <c r="CO54" s="159" t="s">
        <v>282</v>
      </c>
      <c r="CP54" s="159" t="s">
        <v>282</v>
      </c>
      <c r="CQ54" s="159" t="s">
        <v>282</v>
      </c>
      <c r="CR54" s="159" t="s">
        <v>282</v>
      </c>
      <c r="CS54" s="159" t="s">
        <v>282</v>
      </c>
      <c r="CT54" s="159" t="s">
        <v>282</v>
      </c>
      <c r="CU54" s="159" t="s">
        <v>282</v>
      </c>
      <c r="CV54" s="159" t="s">
        <v>282</v>
      </c>
      <c r="CW54" s="159" t="s">
        <v>282</v>
      </c>
      <c r="CX54" s="159" t="s">
        <v>282</v>
      </c>
      <c r="CY54" s="159" t="s">
        <v>282</v>
      </c>
      <c r="CZ54" s="159" t="s">
        <v>282</v>
      </c>
      <c r="DA54" s="159" t="s">
        <v>282</v>
      </c>
      <c r="DB54" s="159" t="s">
        <v>282</v>
      </c>
      <c r="DC54" s="159" t="s">
        <v>282</v>
      </c>
      <c r="DD54" s="159" t="s">
        <v>282</v>
      </c>
      <c r="DE54" s="159" t="s">
        <v>282</v>
      </c>
      <c r="DF54" s="159" t="s">
        <v>282</v>
      </c>
      <c r="DG54" s="159" t="s">
        <v>282</v>
      </c>
      <c r="DH54" s="159" t="s">
        <v>282</v>
      </c>
      <c r="DI54" s="159" t="s">
        <v>282</v>
      </c>
      <c r="DJ54" s="159" t="s">
        <v>282</v>
      </c>
      <c r="DK54" s="159" t="s">
        <v>282</v>
      </c>
      <c r="DL54" s="159" t="s">
        <v>282</v>
      </c>
      <c r="DM54" s="159" t="s">
        <v>282</v>
      </c>
      <c r="DN54" s="159" t="s">
        <v>282</v>
      </c>
      <c r="DO54" s="159" t="s">
        <v>282</v>
      </c>
      <c r="DP54" s="159" t="s">
        <v>282</v>
      </c>
      <c r="DQ54" s="159" t="s">
        <v>282</v>
      </c>
      <c r="DR54" s="159" t="s">
        <v>282</v>
      </c>
      <c r="DS54" s="159" t="s">
        <v>282</v>
      </c>
      <c r="DT54" s="159" t="s">
        <v>282</v>
      </c>
      <c r="DU54" s="159" t="s">
        <v>282</v>
      </c>
      <c r="DV54" s="159" t="s">
        <v>282</v>
      </c>
      <c r="DW54" s="159" t="s">
        <v>282</v>
      </c>
      <c r="DX54" s="159" t="s">
        <v>282</v>
      </c>
      <c r="DY54" s="159" t="s">
        <v>282</v>
      </c>
      <c r="DZ54" s="159" t="s">
        <v>282</v>
      </c>
      <c r="EA54" s="159" t="s">
        <v>282</v>
      </c>
      <c r="EB54" s="159" t="s">
        <v>282</v>
      </c>
      <c r="EC54" s="159" t="s">
        <v>282</v>
      </c>
      <c r="ED54" s="159" t="s">
        <v>282</v>
      </c>
      <c r="EE54" s="159" t="s">
        <v>282</v>
      </c>
      <c r="EF54" s="159" t="s">
        <v>282</v>
      </c>
      <c r="EG54" s="159" t="s">
        <v>282</v>
      </c>
      <c r="EH54" s="159" t="s">
        <v>282</v>
      </c>
      <c r="EI54" s="159" t="s">
        <v>282</v>
      </c>
      <c r="EJ54" s="159" t="s">
        <v>282</v>
      </c>
      <c r="EK54" s="159" t="s">
        <v>282</v>
      </c>
      <c r="EL54" s="159" t="s">
        <v>282</v>
      </c>
      <c r="EM54" s="159" t="s">
        <v>282</v>
      </c>
      <c r="EN54" s="159" t="s">
        <v>282</v>
      </c>
      <c r="EO54" s="159" t="s">
        <v>282</v>
      </c>
      <c r="EP54" s="159" t="s">
        <v>282</v>
      </c>
      <c r="EQ54" s="159" t="s">
        <v>282</v>
      </c>
      <c r="ER54" s="159" t="s">
        <v>282</v>
      </c>
      <c r="ES54" s="159" t="s">
        <v>282</v>
      </c>
      <c r="ET54" s="159" t="s">
        <v>282</v>
      </c>
      <c r="EU54" s="159" t="s">
        <v>282</v>
      </c>
      <c r="EV54" s="159" t="s">
        <v>282</v>
      </c>
      <c r="EW54" s="159" t="s">
        <v>282</v>
      </c>
      <c r="EX54" s="159" t="s">
        <v>282</v>
      </c>
      <c r="EY54" s="159" t="s">
        <v>282</v>
      </c>
      <c r="EZ54" s="159" t="s">
        <v>282</v>
      </c>
      <c r="FA54" s="159" t="s">
        <v>282</v>
      </c>
      <c r="FB54" s="159" t="s">
        <v>282</v>
      </c>
      <c r="FC54" s="159" t="s">
        <v>282</v>
      </c>
      <c r="FD54" s="159" t="s">
        <v>282</v>
      </c>
      <c r="FE54" s="159" t="s">
        <v>282</v>
      </c>
      <c r="FF54" s="159" t="s">
        <v>282</v>
      </c>
      <c r="FG54" s="159" t="s">
        <v>282</v>
      </c>
      <c r="FH54" s="159" t="s">
        <v>282</v>
      </c>
      <c r="FI54" s="159" t="s">
        <v>282</v>
      </c>
      <c r="FJ54" s="159" t="s">
        <v>282</v>
      </c>
      <c r="FK54" s="159" t="s">
        <v>282</v>
      </c>
      <c r="FL54" s="159" t="s">
        <v>282</v>
      </c>
      <c r="FM54" s="159" t="s">
        <v>282</v>
      </c>
      <c r="FN54" s="159" t="s">
        <v>282</v>
      </c>
      <c r="FO54" s="159" t="s">
        <v>282</v>
      </c>
      <c r="FP54" s="159" t="s">
        <v>282</v>
      </c>
      <c r="FQ54" s="159" t="s">
        <v>282</v>
      </c>
      <c r="FR54" s="159" t="s">
        <v>282</v>
      </c>
      <c r="FS54" s="159" t="s">
        <v>282</v>
      </c>
      <c r="FT54" s="159" t="s">
        <v>282</v>
      </c>
    </row>
    <row r="55" spans="1:176" x14ac:dyDescent="0.25">
      <c r="A55" s="66" t="s">
        <v>7899</v>
      </c>
      <c r="B55" s="159" t="s">
        <v>10725</v>
      </c>
      <c r="C55" s="66" t="str">
        <f>IF(ISNUMBER(Severity!H55)=FALSE,Severity!F55,IF(Severity!H55&gt;=0.5,"YES","NO"))</f>
        <v>NO</v>
      </c>
      <c r="D55" s="66" t="str">
        <f>IF(ISNUMBER(Severity!I55)=FALSE,Severity!G55,IF(Severity!I55&gt;0.5,"YES","NO"))</f>
        <v>YES</v>
      </c>
      <c r="E55" s="159">
        <v>6</v>
      </c>
      <c r="F55" s="159">
        <v>2</v>
      </c>
      <c r="G55" s="159" t="s">
        <v>11508</v>
      </c>
      <c r="H55" s="159" t="s">
        <v>183</v>
      </c>
      <c r="I55" s="66" t="s">
        <v>282</v>
      </c>
      <c r="J55" s="159">
        <v>5</v>
      </c>
      <c r="K55" s="159" t="s">
        <v>282</v>
      </c>
      <c r="L55" s="159" t="s">
        <v>282</v>
      </c>
      <c r="M55" s="159" t="s">
        <v>282</v>
      </c>
      <c r="N55" s="159" t="s">
        <v>282</v>
      </c>
      <c r="O55" s="159" t="s">
        <v>282</v>
      </c>
      <c r="P55" s="159" t="s">
        <v>282</v>
      </c>
      <c r="Q55" s="159" t="s">
        <v>282</v>
      </c>
      <c r="R55" s="159" t="s">
        <v>282</v>
      </c>
      <c r="S55" s="159" t="s">
        <v>192</v>
      </c>
      <c r="T55" s="159">
        <v>9</v>
      </c>
      <c r="U55" s="159">
        <v>12.42</v>
      </c>
      <c r="V55" s="159">
        <v>4.3</v>
      </c>
      <c r="W55" s="159">
        <v>12</v>
      </c>
      <c r="X55" s="159" t="s">
        <v>282</v>
      </c>
      <c r="Y55" s="159" t="s">
        <v>282</v>
      </c>
      <c r="Z55" s="159" t="s">
        <v>282</v>
      </c>
      <c r="AA55" s="159">
        <v>3.75</v>
      </c>
      <c r="AB55" s="159">
        <v>5.54</v>
      </c>
      <c r="AC55" s="159">
        <v>12</v>
      </c>
      <c r="AD55" s="159" t="s">
        <v>282</v>
      </c>
      <c r="AE55" s="159" t="s">
        <v>282</v>
      </c>
      <c r="AF55" s="159" t="s">
        <v>282</v>
      </c>
      <c r="AG55" s="159" t="s">
        <v>282</v>
      </c>
      <c r="AH55" s="159" t="s">
        <v>282</v>
      </c>
      <c r="AI55" s="159" t="s">
        <v>282</v>
      </c>
      <c r="AJ55" s="159" t="s">
        <v>282</v>
      </c>
      <c r="AK55" s="159" t="s">
        <v>282</v>
      </c>
      <c r="AL55" s="159" t="s">
        <v>282</v>
      </c>
      <c r="AM55" s="159">
        <v>12</v>
      </c>
      <c r="AN55" s="159">
        <v>7</v>
      </c>
      <c r="AO55" s="161" t="s">
        <v>636</v>
      </c>
      <c r="AP55" s="161" t="s">
        <v>282</v>
      </c>
      <c r="AQ55" s="66" t="s">
        <v>282</v>
      </c>
      <c r="AR55" s="159">
        <v>0</v>
      </c>
      <c r="AS55" s="161" t="s">
        <v>282</v>
      </c>
      <c r="AT55" s="161" t="s">
        <v>282</v>
      </c>
      <c r="AU55" s="161" t="s">
        <v>282</v>
      </c>
      <c r="AV55" s="161" t="s">
        <v>282</v>
      </c>
      <c r="AW55" s="161" t="s">
        <v>282</v>
      </c>
      <c r="AX55" s="161" t="s">
        <v>282</v>
      </c>
      <c r="AY55" s="161" t="s">
        <v>282</v>
      </c>
      <c r="AZ55" s="161" t="s">
        <v>282</v>
      </c>
      <c r="BA55" s="159" t="s">
        <v>192</v>
      </c>
      <c r="BB55" s="159">
        <v>9</v>
      </c>
      <c r="BC55" s="159">
        <v>14.67</v>
      </c>
      <c r="BD55" s="159">
        <v>4.3</v>
      </c>
      <c r="BE55" s="159">
        <v>12</v>
      </c>
      <c r="BF55" s="159" t="s">
        <v>282</v>
      </c>
      <c r="BG55" s="159" t="s">
        <v>282</v>
      </c>
      <c r="BH55" s="159" t="s">
        <v>282</v>
      </c>
      <c r="BI55" s="159">
        <v>14.58</v>
      </c>
      <c r="BJ55" s="159">
        <v>4.3</v>
      </c>
      <c r="BK55" s="159">
        <v>12</v>
      </c>
      <c r="BL55" s="159" t="s">
        <v>282</v>
      </c>
      <c r="BM55" s="159" t="s">
        <v>282</v>
      </c>
      <c r="BN55" s="159" t="s">
        <v>282</v>
      </c>
      <c r="BO55" s="159" t="s">
        <v>282</v>
      </c>
      <c r="BP55" s="159" t="s">
        <v>282</v>
      </c>
      <c r="BQ55" s="159" t="s">
        <v>282</v>
      </c>
      <c r="BR55" s="159" t="s">
        <v>282</v>
      </c>
      <c r="BS55" s="159" t="s">
        <v>282</v>
      </c>
      <c r="BT55" s="159" t="s">
        <v>282</v>
      </c>
      <c r="BU55" s="159">
        <v>12</v>
      </c>
      <c r="BV55" s="159">
        <v>12</v>
      </c>
      <c r="BW55" s="159" t="s">
        <v>282</v>
      </c>
      <c r="BX55" s="159" t="s">
        <v>282</v>
      </c>
      <c r="BY55" s="159" t="s">
        <v>282</v>
      </c>
      <c r="BZ55" s="159" t="s">
        <v>282</v>
      </c>
      <c r="CA55" s="159" t="s">
        <v>282</v>
      </c>
      <c r="CB55" s="159" t="s">
        <v>282</v>
      </c>
      <c r="CC55" s="159" t="s">
        <v>282</v>
      </c>
      <c r="CD55" s="159" t="s">
        <v>282</v>
      </c>
      <c r="CE55" s="159" t="s">
        <v>282</v>
      </c>
      <c r="CF55" s="159" t="s">
        <v>282</v>
      </c>
      <c r="CG55" s="159" t="s">
        <v>282</v>
      </c>
      <c r="CH55" s="159" t="s">
        <v>282</v>
      </c>
      <c r="CI55" s="159" t="s">
        <v>282</v>
      </c>
      <c r="CJ55" s="159" t="s">
        <v>282</v>
      </c>
      <c r="CK55" s="159" t="s">
        <v>282</v>
      </c>
      <c r="CL55" s="159" t="s">
        <v>282</v>
      </c>
      <c r="CM55" s="159" t="s">
        <v>282</v>
      </c>
      <c r="CN55" s="159" t="s">
        <v>282</v>
      </c>
      <c r="CO55" s="159" t="s">
        <v>282</v>
      </c>
      <c r="CP55" s="159" t="s">
        <v>282</v>
      </c>
      <c r="CQ55" s="159" t="s">
        <v>282</v>
      </c>
      <c r="CR55" s="159" t="s">
        <v>282</v>
      </c>
      <c r="CS55" s="159" t="s">
        <v>282</v>
      </c>
      <c r="CT55" s="159" t="s">
        <v>282</v>
      </c>
      <c r="CU55" s="159" t="s">
        <v>282</v>
      </c>
      <c r="CV55" s="159" t="s">
        <v>282</v>
      </c>
      <c r="CW55" s="159" t="s">
        <v>282</v>
      </c>
      <c r="CX55" s="159" t="s">
        <v>282</v>
      </c>
      <c r="CY55" s="159" t="s">
        <v>282</v>
      </c>
      <c r="CZ55" s="159" t="s">
        <v>282</v>
      </c>
      <c r="DA55" s="159" t="s">
        <v>282</v>
      </c>
      <c r="DB55" s="159" t="s">
        <v>282</v>
      </c>
      <c r="DC55" s="159" t="s">
        <v>282</v>
      </c>
      <c r="DD55" s="159" t="s">
        <v>282</v>
      </c>
      <c r="DE55" s="159" t="s">
        <v>282</v>
      </c>
      <c r="DF55" s="159" t="s">
        <v>282</v>
      </c>
      <c r="DG55" s="159" t="s">
        <v>282</v>
      </c>
      <c r="DH55" s="159" t="s">
        <v>282</v>
      </c>
      <c r="DI55" s="159" t="s">
        <v>282</v>
      </c>
      <c r="DJ55" s="159" t="s">
        <v>282</v>
      </c>
      <c r="DK55" s="159" t="s">
        <v>282</v>
      </c>
      <c r="DL55" s="159" t="s">
        <v>282</v>
      </c>
      <c r="DM55" s="159" t="s">
        <v>282</v>
      </c>
      <c r="DN55" s="159" t="s">
        <v>282</v>
      </c>
      <c r="DO55" s="159" t="s">
        <v>282</v>
      </c>
      <c r="DP55" s="159" t="s">
        <v>282</v>
      </c>
      <c r="DQ55" s="159" t="s">
        <v>282</v>
      </c>
      <c r="DR55" s="159" t="s">
        <v>282</v>
      </c>
      <c r="DS55" s="159" t="s">
        <v>282</v>
      </c>
      <c r="DT55" s="159" t="s">
        <v>282</v>
      </c>
      <c r="DU55" s="159" t="s">
        <v>282</v>
      </c>
      <c r="DV55" s="159" t="s">
        <v>282</v>
      </c>
      <c r="DW55" s="159" t="s">
        <v>282</v>
      </c>
      <c r="DX55" s="159" t="s">
        <v>282</v>
      </c>
      <c r="DY55" s="159" t="s">
        <v>282</v>
      </c>
      <c r="DZ55" s="159" t="s">
        <v>282</v>
      </c>
      <c r="EA55" s="159" t="s">
        <v>282</v>
      </c>
      <c r="EB55" s="159" t="s">
        <v>282</v>
      </c>
      <c r="EC55" s="159" t="s">
        <v>282</v>
      </c>
      <c r="ED55" s="159" t="s">
        <v>282</v>
      </c>
      <c r="EE55" s="159" t="s">
        <v>282</v>
      </c>
      <c r="EF55" s="159" t="s">
        <v>282</v>
      </c>
      <c r="EG55" s="159" t="s">
        <v>282</v>
      </c>
      <c r="EH55" s="159" t="s">
        <v>282</v>
      </c>
      <c r="EI55" s="159" t="s">
        <v>282</v>
      </c>
      <c r="EJ55" s="159" t="s">
        <v>282</v>
      </c>
      <c r="EK55" s="159" t="s">
        <v>282</v>
      </c>
      <c r="EL55" s="159" t="s">
        <v>282</v>
      </c>
      <c r="EM55" s="159" t="s">
        <v>282</v>
      </c>
      <c r="EN55" s="159" t="s">
        <v>282</v>
      </c>
      <c r="EO55" s="159" t="s">
        <v>282</v>
      </c>
      <c r="EP55" s="159" t="s">
        <v>282</v>
      </c>
      <c r="EQ55" s="159" t="s">
        <v>282</v>
      </c>
      <c r="ER55" s="159" t="s">
        <v>282</v>
      </c>
      <c r="ES55" s="159" t="s">
        <v>282</v>
      </c>
      <c r="ET55" s="159" t="s">
        <v>282</v>
      </c>
      <c r="EU55" s="159" t="s">
        <v>282</v>
      </c>
      <c r="EV55" s="159" t="s">
        <v>282</v>
      </c>
      <c r="EW55" s="159" t="s">
        <v>282</v>
      </c>
      <c r="EX55" s="159" t="s">
        <v>282</v>
      </c>
      <c r="EY55" s="159" t="s">
        <v>282</v>
      </c>
      <c r="EZ55" s="159" t="s">
        <v>282</v>
      </c>
      <c r="FA55" s="159" t="s">
        <v>282</v>
      </c>
      <c r="FB55" s="159" t="s">
        <v>282</v>
      </c>
      <c r="FC55" s="159" t="s">
        <v>282</v>
      </c>
      <c r="FD55" s="159" t="s">
        <v>282</v>
      </c>
      <c r="FE55" s="159" t="s">
        <v>282</v>
      </c>
      <c r="FF55" s="159" t="s">
        <v>282</v>
      </c>
      <c r="FG55" s="159" t="s">
        <v>282</v>
      </c>
      <c r="FH55" s="159" t="s">
        <v>282</v>
      </c>
      <c r="FI55" s="159" t="s">
        <v>282</v>
      </c>
      <c r="FJ55" s="159" t="s">
        <v>282</v>
      </c>
      <c r="FK55" s="159" t="s">
        <v>282</v>
      </c>
      <c r="FL55" s="159" t="s">
        <v>282</v>
      </c>
      <c r="FM55" s="159" t="s">
        <v>282</v>
      </c>
      <c r="FN55" s="159" t="s">
        <v>282</v>
      </c>
      <c r="FO55" s="159" t="s">
        <v>282</v>
      </c>
      <c r="FP55" s="159" t="s">
        <v>282</v>
      </c>
      <c r="FQ55" s="159" t="s">
        <v>282</v>
      </c>
      <c r="FR55" s="159" t="s">
        <v>282</v>
      </c>
      <c r="FS55" s="159" t="s">
        <v>282</v>
      </c>
      <c r="FT55" s="159" t="s">
        <v>282</v>
      </c>
    </row>
    <row r="56" spans="1:176" x14ac:dyDescent="0.25">
      <c r="A56" s="161" t="s">
        <v>13406</v>
      </c>
      <c r="B56" s="159" t="s">
        <v>10619</v>
      </c>
      <c r="C56" s="66" t="str">
        <f>IF(ISNUMBER(Severity!H56)=FALSE,Severity!F56,IF(Severity!H56&gt;=0.5,"YES","NO"))</f>
        <v>YES</v>
      </c>
      <c r="D56" s="66" t="str">
        <f>IF(ISNUMBER(Severity!I56)=FALSE,Severity!G56,IF(Severity!I56&gt;0.5,"YES","NO"))</f>
        <v>NO</v>
      </c>
      <c r="E56" s="159">
        <v>8</v>
      </c>
      <c r="F56" s="159">
        <v>2</v>
      </c>
      <c r="G56" s="66" t="s">
        <v>10937</v>
      </c>
      <c r="H56" s="159" t="s">
        <v>183</v>
      </c>
      <c r="I56" s="159" t="s">
        <v>282</v>
      </c>
      <c r="J56" s="159">
        <v>12</v>
      </c>
      <c r="K56" s="159" t="s">
        <v>923</v>
      </c>
      <c r="L56" s="159" t="s">
        <v>282</v>
      </c>
      <c r="M56" s="66">
        <v>25</v>
      </c>
      <c r="N56" s="66">
        <v>3</v>
      </c>
      <c r="O56" s="159" t="s">
        <v>282</v>
      </c>
      <c r="P56" s="159" t="s">
        <v>282</v>
      </c>
      <c r="Q56" s="159" t="s">
        <v>282</v>
      </c>
      <c r="R56" s="159" t="s">
        <v>282</v>
      </c>
      <c r="S56" s="159" t="s">
        <v>743</v>
      </c>
      <c r="T56" s="159">
        <v>21</v>
      </c>
      <c r="U56" s="159">
        <v>27.1</v>
      </c>
      <c r="V56" s="159">
        <v>7.95</v>
      </c>
      <c r="W56" s="159">
        <v>50</v>
      </c>
      <c r="X56" s="159" t="s">
        <v>282</v>
      </c>
      <c r="Y56" s="159" t="s">
        <v>282</v>
      </c>
      <c r="Z56" s="159" t="s">
        <v>282</v>
      </c>
      <c r="AA56" s="159" t="s">
        <v>282</v>
      </c>
      <c r="AB56" s="159" t="s">
        <v>282</v>
      </c>
      <c r="AC56" s="159" t="s">
        <v>282</v>
      </c>
      <c r="AD56" s="159">
        <v>15.2</v>
      </c>
      <c r="AE56" s="159">
        <v>11.6</v>
      </c>
      <c r="AF56" s="159">
        <v>39</v>
      </c>
      <c r="AG56" s="159" t="s">
        <v>282</v>
      </c>
      <c r="AH56" s="159" t="s">
        <v>282</v>
      </c>
      <c r="AI56" s="159" t="s">
        <v>282</v>
      </c>
      <c r="AJ56" s="159" t="s">
        <v>282</v>
      </c>
      <c r="AK56" s="159" t="s">
        <v>282</v>
      </c>
      <c r="AL56" s="159" t="s">
        <v>282</v>
      </c>
      <c r="AM56" s="159">
        <v>52</v>
      </c>
      <c r="AN56" s="159">
        <v>40</v>
      </c>
      <c r="AO56" s="161" t="s">
        <v>811</v>
      </c>
      <c r="AP56" s="161" t="s">
        <v>10507</v>
      </c>
      <c r="AQ56" s="159" t="s">
        <v>282</v>
      </c>
      <c r="AR56" s="159">
        <v>6</v>
      </c>
      <c r="AS56" s="161" t="s">
        <v>923</v>
      </c>
      <c r="AT56" s="161" t="s">
        <v>282</v>
      </c>
      <c r="AU56" s="66">
        <v>29</v>
      </c>
      <c r="AV56" s="66">
        <v>3</v>
      </c>
      <c r="AW56" s="161" t="s">
        <v>282</v>
      </c>
      <c r="AX56" s="161" t="s">
        <v>282</v>
      </c>
      <c r="AY56" s="161" t="s">
        <v>282</v>
      </c>
      <c r="AZ56" s="161" t="s">
        <v>282</v>
      </c>
      <c r="BA56" s="159" t="s">
        <v>743</v>
      </c>
      <c r="BB56" s="159">
        <v>21</v>
      </c>
      <c r="BC56" s="159">
        <v>27</v>
      </c>
      <c r="BD56" s="159">
        <v>7.95</v>
      </c>
      <c r="BE56" s="159">
        <v>49</v>
      </c>
      <c r="BF56" s="159" t="s">
        <v>282</v>
      </c>
      <c r="BG56" s="159" t="s">
        <v>282</v>
      </c>
      <c r="BH56" s="159" t="s">
        <v>282</v>
      </c>
      <c r="BI56" s="159" t="s">
        <v>282</v>
      </c>
      <c r="BJ56" s="159" t="s">
        <v>282</v>
      </c>
      <c r="BK56" s="159" t="s">
        <v>282</v>
      </c>
      <c r="BL56" s="159">
        <v>14.8</v>
      </c>
      <c r="BM56" s="159">
        <v>10.050000000000001</v>
      </c>
      <c r="BN56" s="159">
        <v>44</v>
      </c>
      <c r="BO56" s="159" t="s">
        <v>282</v>
      </c>
      <c r="BP56" s="159" t="s">
        <v>282</v>
      </c>
      <c r="BQ56" s="159" t="s">
        <v>282</v>
      </c>
      <c r="BR56" s="159" t="s">
        <v>282</v>
      </c>
      <c r="BS56" s="159" t="s">
        <v>282</v>
      </c>
      <c r="BT56" s="159" t="s">
        <v>282</v>
      </c>
      <c r="BU56" s="159">
        <v>51</v>
      </c>
      <c r="BV56" s="159">
        <v>45</v>
      </c>
      <c r="BW56" s="159" t="s">
        <v>282</v>
      </c>
      <c r="BX56" s="159" t="s">
        <v>282</v>
      </c>
      <c r="BY56" s="159" t="s">
        <v>282</v>
      </c>
      <c r="BZ56" s="159" t="s">
        <v>282</v>
      </c>
      <c r="CA56" s="159" t="s">
        <v>282</v>
      </c>
      <c r="CB56" s="159" t="s">
        <v>282</v>
      </c>
      <c r="CC56" s="159" t="s">
        <v>282</v>
      </c>
      <c r="CD56" s="159" t="s">
        <v>282</v>
      </c>
      <c r="CE56" s="159" t="s">
        <v>282</v>
      </c>
      <c r="CF56" s="159" t="s">
        <v>282</v>
      </c>
      <c r="CG56" s="159" t="s">
        <v>282</v>
      </c>
      <c r="CH56" s="159" t="s">
        <v>282</v>
      </c>
      <c r="CI56" s="159" t="s">
        <v>282</v>
      </c>
      <c r="CJ56" s="159" t="s">
        <v>282</v>
      </c>
      <c r="CK56" s="159" t="s">
        <v>282</v>
      </c>
      <c r="CL56" s="159" t="s">
        <v>282</v>
      </c>
      <c r="CM56" s="159" t="s">
        <v>282</v>
      </c>
      <c r="CN56" s="159" t="s">
        <v>282</v>
      </c>
      <c r="CO56" s="159" t="s">
        <v>282</v>
      </c>
      <c r="CP56" s="159" t="s">
        <v>282</v>
      </c>
      <c r="CQ56" s="159" t="s">
        <v>282</v>
      </c>
      <c r="CR56" s="159" t="s">
        <v>282</v>
      </c>
      <c r="CS56" s="159" t="s">
        <v>282</v>
      </c>
      <c r="CT56" s="159" t="s">
        <v>282</v>
      </c>
      <c r="CU56" s="159" t="s">
        <v>282</v>
      </c>
      <c r="CV56" s="159" t="s">
        <v>282</v>
      </c>
      <c r="CW56" s="159" t="s">
        <v>282</v>
      </c>
      <c r="CX56" s="159" t="s">
        <v>282</v>
      </c>
      <c r="CY56" s="159" t="s">
        <v>282</v>
      </c>
      <c r="CZ56" s="159" t="s">
        <v>282</v>
      </c>
      <c r="DA56" s="159" t="s">
        <v>282</v>
      </c>
      <c r="DB56" s="159" t="s">
        <v>282</v>
      </c>
      <c r="DC56" s="159" t="s">
        <v>282</v>
      </c>
      <c r="DD56" s="159" t="s">
        <v>282</v>
      </c>
      <c r="DE56" s="159" t="s">
        <v>282</v>
      </c>
      <c r="DF56" s="159" t="s">
        <v>282</v>
      </c>
      <c r="DG56" s="159" t="s">
        <v>282</v>
      </c>
      <c r="DH56" s="159" t="s">
        <v>282</v>
      </c>
      <c r="DI56" s="159" t="s">
        <v>282</v>
      </c>
      <c r="DJ56" s="159" t="s">
        <v>282</v>
      </c>
      <c r="DK56" s="159" t="s">
        <v>282</v>
      </c>
      <c r="DL56" s="159" t="s">
        <v>282</v>
      </c>
      <c r="DM56" s="159" t="s">
        <v>282</v>
      </c>
      <c r="DN56" s="159" t="s">
        <v>282</v>
      </c>
      <c r="DO56" s="159" t="s">
        <v>282</v>
      </c>
      <c r="DP56" s="159" t="s">
        <v>282</v>
      </c>
      <c r="DQ56" s="159" t="s">
        <v>282</v>
      </c>
      <c r="DR56" s="159" t="s">
        <v>282</v>
      </c>
      <c r="DS56" s="159" t="s">
        <v>282</v>
      </c>
      <c r="DT56" s="159" t="s">
        <v>282</v>
      </c>
      <c r="DU56" s="159" t="s">
        <v>282</v>
      </c>
      <c r="DV56" s="159" t="s">
        <v>282</v>
      </c>
      <c r="DW56" s="159" t="s">
        <v>282</v>
      </c>
      <c r="DX56" s="159" t="s">
        <v>282</v>
      </c>
      <c r="DY56" s="159" t="s">
        <v>282</v>
      </c>
      <c r="DZ56" s="159" t="s">
        <v>282</v>
      </c>
      <c r="EA56" s="159" t="s">
        <v>282</v>
      </c>
      <c r="EB56" s="159" t="s">
        <v>282</v>
      </c>
      <c r="EC56" s="159" t="s">
        <v>282</v>
      </c>
      <c r="ED56" s="159" t="s">
        <v>282</v>
      </c>
      <c r="EE56" s="159" t="s">
        <v>282</v>
      </c>
      <c r="EF56" s="159" t="s">
        <v>282</v>
      </c>
      <c r="EG56" s="159" t="s">
        <v>282</v>
      </c>
      <c r="EH56" s="159" t="s">
        <v>282</v>
      </c>
      <c r="EI56" s="159" t="s">
        <v>282</v>
      </c>
      <c r="EJ56" s="159" t="s">
        <v>282</v>
      </c>
      <c r="EK56" s="159" t="s">
        <v>282</v>
      </c>
      <c r="EL56" s="159" t="s">
        <v>282</v>
      </c>
      <c r="EM56" s="159" t="s">
        <v>282</v>
      </c>
      <c r="EN56" s="159" t="s">
        <v>282</v>
      </c>
      <c r="EO56" s="159" t="s">
        <v>282</v>
      </c>
      <c r="EP56" s="159" t="s">
        <v>282</v>
      </c>
      <c r="EQ56" s="159" t="s">
        <v>282</v>
      </c>
      <c r="ER56" s="159" t="s">
        <v>282</v>
      </c>
      <c r="ES56" s="159" t="s">
        <v>282</v>
      </c>
      <c r="ET56" s="159" t="s">
        <v>282</v>
      </c>
      <c r="EU56" s="159" t="s">
        <v>282</v>
      </c>
      <c r="EV56" s="159" t="s">
        <v>282</v>
      </c>
      <c r="EW56" s="159" t="s">
        <v>282</v>
      </c>
      <c r="EX56" s="159" t="s">
        <v>282</v>
      </c>
      <c r="EY56" s="159" t="s">
        <v>282</v>
      </c>
      <c r="EZ56" s="159" t="s">
        <v>282</v>
      </c>
      <c r="FA56" s="159" t="s">
        <v>282</v>
      </c>
      <c r="FB56" s="159" t="s">
        <v>282</v>
      </c>
      <c r="FC56" s="159" t="s">
        <v>282</v>
      </c>
      <c r="FD56" s="159" t="s">
        <v>282</v>
      </c>
      <c r="FE56" s="159" t="s">
        <v>282</v>
      </c>
      <c r="FF56" s="159" t="s">
        <v>282</v>
      </c>
      <c r="FG56" s="159" t="s">
        <v>282</v>
      </c>
      <c r="FH56" s="159" t="s">
        <v>282</v>
      </c>
      <c r="FI56" s="159" t="s">
        <v>282</v>
      </c>
      <c r="FJ56" s="159" t="s">
        <v>282</v>
      </c>
      <c r="FK56" s="159" t="s">
        <v>282</v>
      </c>
      <c r="FL56" s="159" t="s">
        <v>282</v>
      </c>
      <c r="FM56" s="159" t="s">
        <v>282</v>
      </c>
      <c r="FN56" s="159" t="s">
        <v>282</v>
      </c>
      <c r="FO56" s="159" t="s">
        <v>282</v>
      </c>
      <c r="FP56" s="159" t="s">
        <v>282</v>
      </c>
      <c r="FQ56" s="159" t="s">
        <v>282</v>
      </c>
      <c r="FR56" s="159" t="s">
        <v>282</v>
      </c>
      <c r="FS56" s="159" t="s">
        <v>282</v>
      </c>
      <c r="FT56" s="159" t="s">
        <v>282</v>
      </c>
    </row>
    <row r="57" spans="1:176" x14ac:dyDescent="0.25">
      <c r="A57" s="66" t="s">
        <v>828</v>
      </c>
      <c r="B57" s="159" t="s">
        <v>282</v>
      </c>
      <c r="C57" s="66" t="str">
        <f>IF(ISNUMBER(Severity!H57)=FALSE,Severity!F57,IF(Severity!H57&gt;=0.5,"YES","NO"))</f>
        <v>NO</v>
      </c>
      <c r="D57" s="66" t="str">
        <f>IF(ISNUMBER(Severity!I57)=FALSE,Severity!G57,IF(Severity!I57&gt;0.5,"YES","NO"))</f>
        <v>YES</v>
      </c>
      <c r="E57" s="159">
        <v>22</v>
      </c>
      <c r="F57" s="159">
        <v>2</v>
      </c>
      <c r="G57" s="66" t="s">
        <v>10461</v>
      </c>
      <c r="H57" s="159" t="s">
        <v>183</v>
      </c>
      <c r="I57" s="159" t="s">
        <v>282</v>
      </c>
      <c r="J57" s="159">
        <v>5</v>
      </c>
      <c r="K57" s="159" t="s">
        <v>282</v>
      </c>
      <c r="L57" s="159" t="s">
        <v>282</v>
      </c>
      <c r="M57" s="159" t="s">
        <v>282</v>
      </c>
      <c r="N57" s="159" t="s">
        <v>282</v>
      </c>
      <c r="O57" s="159" t="s">
        <v>282</v>
      </c>
      <c r="P57" s="159" t="s">
        <v>282</v>
      </c>
      <c r="Q57" s="159" t="s">
        <v>282</v>
      </c>
      <c r="R57" s="159" t="s">
        <v>282</v>
      </c>
      <c r="S57" s="159" t="s">
        <v>220</v>
      </c>
      <c r="T57" s="159">
        <v>20</v>
      </c>
      <c r="U57" s="66" t="s">
        <v>282</v>
      </c>
      <c r="V57" s="66" t="s">
        <v>282</v>
      </c>
      <c r="W57" s="159" t="s">
        <v>282</v>
      </c>
      <c r="X57" s="66">
        <v>26.3</v>
      </c>
      <c r="Y57" s="66">
        <v>13.4</v>
      </c>
      <c r="Z57" s="66">
        <v>34</v>
      </c>
      <c r="AA57" s="159" t="s">
        <v>282</v>
      </c>
      <c r="AB57" s="159" t="s">
        <v>282</v>
      </c>
      <c r="AC57" s="159" t="s">
        <v>282</v>
      </c>
      <c r="AD57" s="159">
        <v>11.5</v>
      </c>
      <c r="AE57" s="159">
        <v>9.5</v>
      </c>
      <c r="AF57" s="159">
        <v>34</v>
      </c>
      <c r="AG57" s="159" t="s">
        <v>282</v>
      </c>
      <c r="AH57" s="159" t="s">
        <v>282</v>
      </c>
      <c r="AI57" s="159" t="s">
        <v>282</v>
      </c>
      <c r="AJ57" s="159" t="s">
        <v>282</v>
      </c>
      <c r="AK57" s="159" t="s">
        <v>282</v>
      </c>
      <c r="AL57" s="159" t="s">
        <v>282</v>
      </c>
      <c r="AM57" s="159">
        <v>39</v>
      </c>
      <c r="AN57" s="159">
        <v>34</v>
      </c>
      <c r="AO57" s="66" t="s">
        <v>310</v>
      </c>
      <c r="AP57" s="161" t="s">
        <v>273</v>
      </c>
      <c r="AQ57" s="161" t="s">
        <v>282</v>
      </c>
      <c r="AR57" s="159">
        <v>4</v>
      </c>
      <c r="AS57" s="161" t="s">
        <v>282</v>
      </c>
      <c r="AT57" s="161" t="s">
        <v>282</v>
      </c>
      <c r="AU57" s="161" t="s">
        <v>282</v>
      </c>
      <c r="AV57" s="161" t="s">
        <v>282</v>
      </c>
      <c r="AW57" s="161" t="s">
        <v>282</v>
      </c>
      <c r="AX57" s="161" t="s">
        <v>282</v>
      </c>
      <c r="AY57" s="161" t="s">
        <v>282</v>
      </c>
      <c r="AZ57" s="161" t="s">
        <v>282</v>
      </c>
      <c r="BA57" s="159" t="s">
        <v>220</v>
      </c>
      <c r="BB57" s="159">
        <v>20</v>
      </c>
      <c r="BC57" s="66" t="s">
        <v>282</v>
      </c>
      <c r="BD57" s="66" t="s">
        <v>282</v>
      </c>
      <c r="BE57" s="159" t="s">
        <v>282</v>
      </c>
      <c r="BF57" s="66">
        <v>22.8</v>
      </c>
      <c r="BG57" s="66">
        <v>12.5</v>
      </c>
      <c r="BH57" s="66">
        <v>37</v>
      </c>
      <c r="BI57" s="159" t="s">
        <v>282</v>
      </c>
      <c r="BJ57" s="159" t="s">
        <v>282</v>
      </c>
      <c r="BK57" s="159" t="s">
        <v>282</v>
      </c>
      <c r="BL57" s="159">
        <v>19.100000000000001</v>
      </c>
      <c r="BM57" s="159">
        <v>9.9</v>
      </c>
      <c r="BN57" s="159">
        <v>37</v>
      </c>
      <c r="BO57" s="159" t="s">
        <v>282</v>
      </c>
      <c r="BP57" s="159" t="s">
        <v>282</v>
      </c>
      <c r="BQ57" s="159" t="s">
        <v>282</v>
      </c>
      <c r="BR57" s="159" t="s">
        <v>282</v>
      </c>
      <c r="BS57" s="159" t="s">
        <v>282</v>
      </c>
      <c r="BT57" s="159" t="s">
        <v>282</v>
      </c>
      <c r="BU57" s="159">
        <v>41</v>
      </c>
      <c r="BV57" s="159">
        <v>37</v>
      </c>
      <c r="BW57" s="159" t="s">
        <v>282</v>
      </c>
      <c r="BX57" s="159" t="s">
        <v>282</v>
      </c>
      <c r="BY57" s="159" t="s">
        <v>282</v>
      </c>
      <c r="BZ57" s="159" t="s">
        <v>282</v>
      </c>
      <c r="CA57" s="159" t="s">
        <v>282</v>
      </c>
      <c r="CB57" s="159" t="s">
        <v>282</v>
      </c>
      <c r="CC57" s="159" t="s">
        <v>282</v>
      </c>
      <c r="CD57" s="159" t="s">
        <v>282</v>
      </c>
      <c r="CE57" s="159" t="s">
        <v>282</v>
      </c>
      <c r="CF57" s="159" t="s">
        <v>282</v>
      </c>
      <c r="CG57" s="159" t="s">
        <v>282</v>
      </c>
      <c r="CH57" s="159" t="s">
        <v>282</v>
      </c>
      <c r="CI57" s="159" t="s">
        <v>282</v>
      </c>
      <c r="CJ57" s="159" t="s">
        <v>282</v>
      </c>
      <c r="CK57" s="159" t="s">
        <v>282</v>
      </c>
      <c r="CL57" s="159" t="s">
        <v>282</v>
      </c>
      <c r="CM57" s="159" t="s">
        <v>282</v>
      </c>
      <c r="CN57" s="159" t="s">
        <v>282</v>
      </c>
      <c r="CO57" s="159" t="s">
        <v>282</v>
      </c>
      <c r="CP57" s="159" t="s">
        <v>282</v>
      </c>
      <c r="CQ57" s="159" t="s">
        <v>282</v>
      </c>
      <c r="CR57" s="159" t="s">
        <v>282</v>
      </c>
      <c r="CS57" s="159" t="s">
        <v>282</v>
      </c>
      <c r="CT57" s="159" t="s">
        <v>282</v>
      </c>
      <c r="CU57" s="159" t="s">
        <v>282</v>
      </c>
      <c r="CV57" s="159" t="s">
        <v>282</v>
      </c>
      <c r="CW57" s="159" t="s">
        <v>282</v>
      </c>
      <c r="CX57" s="159" t="s">
        <v>282</v>
      </c>
      <c r="CY57" s="159" t="s">
        <v>282</v>
      </c>
      <c r="CZ57" s="159" t="s">
        <v>282</v>
      </c>
      <c r="DA57" s="159" t="s">
        <v>282</v>
      </c>
      <c r="DB57" s="159" t="s">
        <v>282</v>
      </c>
      <c r="DC57" s="159" t="s">
        <v>282</v>
      </c>
      <c r="DD57" s="159" t="s">
        <v>282</v>
      </c>
      <c r="DE57" s="159" t="s">
        <v>282</v>
      </c>
      <c r="DF57" s="159" t="s">
        <v>282</v>
      </c>
      <c r="DG57" s="159" t="s">
        <v>282</v>
      </c>
      <c r="DH57" s="159" t="s">
        <v>282</v>
      </c>
      <c r="DI57" s="159" t="s">
        <v>282</v>
      </c>
      <c r="DJ57" s="159" t="s">
        <v>282</v>
      </c>
      <c r="DK57" s="159" t="s">
        <v>282</v>
      </c>
      <c r="DL57" s="159" t="s">
        <v>282</v>
      </c>
      <c r="DM57" s="159" t="s">
        <v>282</v>
      </c>
      <c r="DN57" s="159" t="s">
        <v>282</v>
      </c>
      <c r="DO57" s="159" t="s">
        <v>282</v>
      </c>
      <c r="DP57" s="159" t="s">
        <v>282</v>
      </c>
      <c r="DQ57" s="159" t="s">
        <v>282</v>
      </c>
      <c r="DR57" s="159" t="s">
        <v>282</v>
      </c>
      <c r="DS57" s="159" t="s">
        <v>282</v>
      </c>
      <c r="DT57" s="159" t="s">
        <v>282</v>
      </c>
      <c r="DU57" s="159" t="s">
        <v>282</v>
      </c>
      <c r="DV57" s="159" t="s">
        <v>282</v>
      </c>
      <c r="DW57" s="159" t="s">
        <v>282</v>
      </c>
      <c r="DX57" s="159" t="s">
        <v>282</v>
      </c>
      <c r="DY57" s="159" t="s">
        <v>282</v>
      </c>
      <c r="DZ57" s="159" t="s">
        <v>282</v>
      </c>
      <c r="EA57" s="159" t="s">
        <v>282</v>
      </c>
      <c r="EB57" s="159" t="s">
        <v>282</v>
      </c>
      <c r="EC57" s="159" t="s">
        <v>282</v>
      </c>
      <c r="ED57" s="159" t="s">
        <v>282</v>
      </c>
      <c r="EE57" s="159" t="s">
        <v>282</v>
      </c>
      <c r="EF57" s="159" t="s">
        <v>282</v>
      </c>
      <c r="EG57" s="159" t="s">
        <v>282</v>
      </c>
      <c r="EH57" s="159" t="s">
        <v>282</v>
      </c>
      <c r="EI57" s="159" t="s">
        <v>282</v>
      </c>
      <c r="EJ57" s="159" t="s">
        <v>282</v>
      </c>
      <c r="EK57" s="159" t="s">
        <v>282</v>
      </c>
      <c r="EL57" s="159" t="s">
        <v>282</v>
      </c>
      <c r="EM57" s="159" t="s">
        <v>282</v>
      </c>
      <c r="EN57" s="159" t="s">
        <v>282</v>
      </c>
      <c r="EO57" s="159" t="s">
        <v>282</v>
      </c>
      <c r="EP57" s="159" t="s">
        <v>282</v>
      </c>
      <c r="EQ57" s="159" t="s">
        <v>282</v>
      </c>
      <c r="ER57" s="159" t="s">
        <v>282</v>
      </c>
      <c r="ES57" s="159" t="s">
        <v>282</v>
      </c>
      <c r="ET57" s="159" t="s">
        <v>282</v>
      </c>
      <c r="EU57" s="159" t="s">
        <v>282</v>
      </c>
      <c r="EV57" s="159" t="s">
        <v>282</v>
      </c>
      <c r="EW57" s="159" t="s">
        <v>282</v>
      </c>
      <c r="EX57" s="159" t="s">
        <v>282</v>
      </c>
      <c r="EY57" s="159" t="s">
        <v>282</v>
      </c>
      <c r="EZ57" s="159" t="s">
        <v>282</v>
      </c>
      <c r="FA57" s="159" t="s">
        <v>282</v>
      </c>
      <c r="FB57" s="159" t="s">
        <v>282</v>
      </c>
      <c r="FC57" s="159" t="s">
        <v>282</v>
      </c>
      <c r="FD57" s="159" t="s">
        <v>282</v>
      </c>
      <c r="FE57" s="159" t="s">
        <v>282</v>
      </c>
      <c r="FF57" s="159" t="s">
        <v>282</v>
      </c>
      <c r="FG57" s="159" t="s">
        <v>282</v>
      </c>
      <c r="FH57" s="159" t="s">
        <v>282</v>
      </c>
      <c r="FI57" s="159" t="s">
        <v>282</v>
      </c>
      <c r="FJ57" s="159" t="s">
        <v>282</v>
      </c>
      <c r="FK57" s="159" t="s">
        <v>282</v>
      </c>
      <c r="FL57" s="159" t="s">
        <v>282</v>
      </c>
      <c r="FM57" s="159" t="s">
        <v>282</v>
      </c>
      <c r="FN57" s="159" t="s">
        <v>282</v>
      </c>
      <c r="FO57" s="159" t="s">
        <v>282</v>
      </c>
      <c r="FP57" s="159" t="s">
        <v>282</v>
      </c>
      <c r="FQ57" s="159" t="s">
        <v>282</v>
      </c>
      <c r="FR57" s="159" t="s">
        <v>282</v>
      </c>
      <c r="FS57" s="159" t="s">
        <v>282</v>
      </c>
      <c r="FT57" s="159" t="s">
        <v>282</v>
      </c>
    </row>
    <row r="58" spans="1:176" x14ac:dyDescent="0.25">
      <c r="A58" s="161" t="s">
        <v>511</v>
      </c>
      <c r="B58" s="159" t="s">
        <v>13177</v>
      </c>
      <c r="C58" s="331" t="s">
        <v>793</v>
      </c>
      <c r="D58" s="331" t="s">
        <v>130</v>
      </c>
      <c r="E58" s="159">
        <v>8</v>
      </c>
      <c r="F58" s="159">
        <v>2</v>
      </c>
      <c r="G58" s="159" t="s">
        <v>266</v>
      </c>
      <c r="H58" s="159" t="s">
        <v>10507</v>
      </c>
      <c r="I58" s="159">
        <v>21</v>
      </c>
      <c r="J58" s="159">
        <v>41</v>
      </c>
      <c r="K58" s="159" t="s">
        <v>282</v>
      </c>
      <c r="L58" s="159" t="s">
        <v>282</v>
      </c>
      <c r="M58" s="159" t="s">
        <v>282</v>
      </c>
      <c r="N58" s="159" t="s">
        <v>282</v>
      </c>
      <c r="O58" s="159" t="s">
        <v>10840</v>
      </c>
      <c r="P58" s="159">
        <v>1</v>
      </c>
      <c r="Q58" s="159">
        <v>93</v>
      </c>
      <c r="R58" s="159" t="s">
        <v>10841</v>
      </c>
      <c r="S58" s="159" t="s">
        <v>282</v>
      </c>
      <c r="T58" s="159" t="s">
        <v>282</v>
      </c>
      <c r="U58" s="159" t="s">
        <v>282</v>
      </c>
      <c r="V58" s="159" t="s">
        <v>282</v>
      </c>
      <c r="W58" s="159" t="s">
        <v>282</v>
      </c>
      <c r="X58" s="159" t="s">
        <v>282</v>
      </c>
      <c r="Y58" s="159" t="s">
        <v>282</v>
      </c>
      <c r="Z58" s="159" t="s">
        <v>282</v>
      </c>
      <c r="AA58" s="159" t="s">
        <v>282</v>
      </c>
      <c r="AB58" s="159" t="s">
        <v>282</v>
      </c>
      <c r="AC58" s="159" t="s">
        <v>282</v>
      </c>
      <c r="AD58" s="159" t="s">
        <v>282</v>
      </c>
      <c r="AE58" s="159" t="s">
        <v>282</v>
      </c>
      <c r="AF58" s="159" t="s">
        <v>282</v>
      </c>
      <c r="AG58" s="159" t="s">
        <v>282</v>
      </c>
      <c r="AH58" s="159" t="s">
        <v>282</v>
      </c>
      <c r="AI58" s="159" t="s">
        <v>282</v>
      </c>
      <c r="AJ58" s="159" t="s">
        <v>282</v>
      </c>
      <c r="AK58" s="159" t="s">
        <v>282</v>
      </c>
      <c r="AL58" s="159" t="s">
        <v>282</v>
      </c>
      <c r="AM58" s="159">
        <v>176</v>
      </c>
      <c r="AN58" s="159">
        <v>135</v>
      </c>
      <c r="AO58" s="159" t="s">
        <v>255</v>
      </c>
      <c r="AP58" s="161" t="s">
        <v>10507</v>
      </c>
      <c r="AQ58" s="161">
        <v>5</v>
      </c>
      <c r="AR58" s="159">
        <v>32</v>
      </c>
      <c r="AS58" s="161" t="s">
        <v>282</v>
      </c>
      <c r="AT58" s="161" t="s">
        <v>282</v>
      </c>
      <c r="AU58" s="161" t="s">
        <v>282</v>
      </c>
      <c r="AV58" s="161" t="s">
        <v>282</v>
      </c>
      <c r="AW58" s="161" t="s">
        <v>10840</v>
      </c>
      <c r="AX58" s="161">
        <v>1</v>
      </c>
      <c r="AY58" s="161">
        <v>101</v>
      </c>
      <c r="AZ58" s="161" t="s">
        <v>10841</v>
      </c>
      <c r="BA58" s="161" t="s">
        <v>282</v>
      </c>
      <c r="BB58" s="161" t="s">
        <v>282</v>
      </c>
      <c r="BC58" s="161" t="s">
        <v>282</v>
      </c>
      <c r="BD58" s="161" t="s">
        <v>282</v>
      </c>
      <c r="BE58" s="161" t="s">
        <v>282</v>
      </c>
      <c r="BF58" s="161" t="s">
        <v>282</v>
      </c>
      <c r="BG58" s="161" t="s">
        <v>282</v>
      </c>
      <c r="BH58" s="161" t="s">
        <v>282</v>
      </c>
      <c r="BI58" s="161" t="s">
        <v>282</v>
      </c>
      <c r="BJ58" s="161" t="s">
        <v>282</v>
      </c>
      <c r="BK58" s="161" t="s">
        <v>282</v>
      </c>
      <c r="BL58" s="161" t="s">
        <v>282</v>
      </c>
      <c r="BM58" s="161" t="s">
        <v>282</v>
      </c>
      <c r="BN58" s="161" t="s">
        <v>282</v>
      </c>
      <c r="BO58" s="161" t="s">
        <v>282</v>
      </c>
      <c r="BP58" s="161" t="s">
        <v>282</v>
      </c>
      <c r="BQ58" s="161" t="s">
        <v>282</v>
      </c>
      <c r="BR58" s="161" t="s">
        <v>282</v>
      </c>
      <c r="BS58" s="161" t="s">
        <v>282</v>
      </c>
      <c r="BT58" s="161" t="s">
        <v>282</v>
      </c>
      <c r="BU58" s="159">
        <v>170</v>
      </c>
      <c r="BV58" s="159">
        <v>138</v>
      </c>
      <c r="BW58" s="159" t="s">
        <v>282</v>
      </c>
      <c r="BX58" s="159" t="s">
        <v>282</v>
      </c>
      <c r="BY58" s="159" t="s">
        <v>282</v>
      </c>
      <c r="BZ58" s="159" t="s">
        <v>282</v>
      </c>
      <c r="CA58" s="159" t="s">
        <v>282</v>
      </c>
      <c r="CB58" s="159" t="s">
        <v>282</v>
      </c>
      <c r="CC58" s="159" t="s">
        <v>282</v>
      </c>
      <c r="CD58" s="159" t="s">
        <v>282</v>
      </c>
      <c r="CE58" s="159" t="s">
        <v>282</v>
      </c>
      <c r="CF58" s="159" t="s">
        <v>282</v>
      </c>
      <c r="CG58" s="159" t="s">
        <v>282</v>
      </c>
      <c r="CH58" s="159" t="s">
        <v>282</v>
      </c>
      <c r="CI58" s="159" t="s">
        <v>282</v>
      </c>
      <c r="CJ58" s="159" t="s">
        <v>282</v>
      </c>
      <c r="CK58" s="159" t="s">
        <v>282</v>
      </c>
      <c r="CL58" s="159" t="s">
        <v>282</v>
      </c>
      <c r="CM58" s="159" t="s">
        <v>282</v>
      </c>
      <c r="CN58" s="159" t="s">
        <v>282</v>
      </c>
      <c r="CO58" s="159" t="s">
        <v>282</v>
      </c>
      <c r="CP58" s="159" t="s">
        <v>282</v>
      </c>
      <c r="CQ58" s="159" t="s">
        <v>282</v>
      </c>
      <c r="CR58" s="159" t="s">
        <v>282</v>
      </c>
      <c r="CS58" s="159" t="s">
        <v>282</v>
      </c>
      <c r="CT58" s="159" t="s">
        <v>282</v>
      </c>
      <c r="CU58" s="159" t="s">
        <v>282</v>
      </c>
      <c r="CV58" s="159" t="s">
        <v>282</v>
      </c>
      <c r="CW58" s="159" t="s">
        <v>282</v>
      </c>
      <c r="CX58" s="159" t="s">
        <v>282</v>
      </c>
      <c r="CY58" s="159" t="s">
        <v>282</v>
      </c>
      <c r="CZ58" s="159" t="s">
        <v>282</v>
      </c>
      <c r="DA58" s="159" t="s">
        <v>282</v>
      </c>
      <c r="DB58" s="159" t="s">
        <v>282</v>
      </c>
      <c r="DC58" s="159" t="s">
        <v>282</v>
      </c>
      <c r="DD58" s="159" t="s">
        <v>282</v>
      </c>
      <c r="DE58" s="159" t="s">
        <v>282</v>
      </c>
      <c r="DF58" s="159" t="s">
        <v>282</v>
      </c>
      <c r="DG58" s="159" t="s">
        <v>282</v>
      </c>
      <c r="DH58" s="159" t="s">
        <v>282</v>
      </c>
      <c r="DI58" s="159" t="s">
        <v>282</v>
      </c>
      <c r="DJ58" s="159" t="s">
        <v>282</v>
      </c>
      <c r="DK58" s="159" t="s">
        <v>282</v>
      </c>
      <c r="DL58" s="159" t="s">
        <v>282</v>
      </c>
      <c r="DM58" s="159" t="s">
        <v>282</v>
      </c>
      <c r="DN58" s="159" t="s">
        <v>282</v>
      </c>
      <c r="DO58" s="159" t="s">
        <v>282</v>
      </c>
      <c r="DP58" s="159" t="s">
        <v>282</v>
      </c>
      <c r="DQ58" s="159" t="s">
        <v>282</v>
      </c>
      <c r="DR58" s="159" t="s">
        <v>282</v>
      </c>
      <c r="DS58" s="159" t="s">
        <v>282</v>
      </c>
      <c r="DT58" s="159" t="s">
        <v>282</v>
      </c>
      <c r="DU58" s="159" t="s">
        <v>282</v>
      </c>
      <c r="DV58" s="159" t="s">
        <v>282</v>
      </c>
      <c r="DW58" s="159" t="s">
        <v>282</v>
      </c>
      <c r="DX58" s="159" t="s">
        <v>282</v>
      </c>
      <c r="DY58" s="159" t="s">
        <v>282</v>
      </c>
      <c r="DZ58" s="159" t="s">
        <v>282</v>
      </c>
      <c r="EA58" s="159" t="s">
        <v>282</v>
      </c>
      <c r="EB58" s="159" t="s">
        <v>282</v>
      </c>
      <c r="EC58" s="159" t="s">
        <v>282</v>
      </c>
      <c r="ED58" s="159" t="s">
        <v>282</v>
      </c>
      <c r="EE58" s="159" t="s">
        <v>282</v>
      </c>
      <c r="EF58" s="159" t="s">
        <v>282</v>
      </c>
      <c r="EG58" s="159" t="s">
        <v>282</v>
      </c>
      <c r="EH58" s="159" t="s">
        <v>282</v>
      </c>
      <c r="EI58" s="159" t="s">
        <v>282</v>
      </c>
      <c r="EJ58" s="159" t="s">
        <v>282</v>
      </c>
      <c r="EK58" s="159" t="s">
        <v>282</v>
      </c>
      <c r="EL58" s="159" t="s">
        <v>282</v>
      </c>
      <c r="EM58" s="159" t="s">
        <v>282</v>
      </c>
      <c r="EN58" s="159" t="s">
        <v>282</v>
      </c>
      <c r="EO58" s="159" t="s">
        <v>282</v>
      </c>
      <c r="EP58" s="159" t="s">
        <v>282</v>
      </c>
      <c r="EQ58" s="159" t="s">
        <v>282</v>
      </c>
      <c r="ER58" s="159" t="s">
        <v>282</v>
      </c>
      <c r="ES58" s="159" t="s">
        <v>282</v>
      </c>
      <c r="ET58" s="159" t="s">
        <v>282</v>
      </c>
      <c r="EU58" s="159" t="s">
        <v>282</v>
      </c>
      <c r="EV58" s="159" t="s">
        <v>282</v>
      </c>
      <c r="EW58" s="159" t="s">
        <v>282</v>
      </c>
      <c r="EX58" s="159" t="s">
        <v>282</v>
      </c>
      <c r="EY58" s="159" t="s">
        <v>282</v>
      </c>
      <c r="EZ58" s="159" t="s">
        <v>282</v>
      </c>
      <c r="FA58" s="159" t="s">
        <v>282</v>
      </c>
      <c r="FB58" s="159" t="s">
        <v>282</v>
      </c>
      <c r="FC58" s="159" t="s">
        <v>282</v>
      </c>
      <c r="FD58" s="159" t="s">
        <v>282</v>
      </c>
      <c r="FE58" s="159" t="s">
        <v>282</v>
      </c>
      <c r="FF58" s="159" t="s">
        <v>282</v>
      </c>
      <c r="FG58" s="159" t="s">
        <v>282</v>
      </c>
      <c r="FH58" s="159" t="s">
        <v>282</v>
      </c>
      <c r="FI58" s="159" t="s">
        <v>282</v>
      </c>
      <c r="FJ58" s="159" t="s">
        <v>282</v>
      </c>
      <c r="FK58" s="159" t="s">
        <v>282</v>
      </c>
      <c r="FL58" s="159" t="s">
        <v>282</v>
      </c>
      <c r="FM58" s="159" t="s">
        <v>282</v>
      </c>
      <c r="FN58" s="159" t="s">
        <v>282</v>
      </c>
      <c r="FO58" s="159" t="s">
        <v>282</v>
      </c>
      <c r="FP58" s="159" t="s">
        <v>282</v>
      </c>
      <c r="FQ58" s="159" t="s">
        <v>282</v>
      </c>
      <c r="FR58" s="159" t="s">
        <v>282</v>
      </c>
      <c r="FS58" s="159" t="s">
        <v>282</v>
      </c>
      <c r="FT58" s="159" t="s">
        <v>282</v>
      </c>
    </row>
    <row r="59" spans="1:176" x14ac:dyDescent="0.25">
      <c r="A59" s="161" t="s">
        <v>1516</v>
      </c>
      <c r="B59" s="159" t="s">
        <v>282</v>
      </c>
      <c r="C59" s="66" t="str">
        <f>IF(ISNUMBER(Severity!H59)=FALSE,Severity!F59,IF(Severity!H59&gt;=0.5,"YES","NO"))</f>
        <v>YES</v>
      </c>
      <c r="D59" s="66" t="str">
        <f>IF(ISNUMBER(Severity!I59)=FALSE,Severity!G59,IF(Severity!I59&gt;0.5,"YES","NO"))</f>
        <v>NO</v>
      </c>
      <c r="E59" s="159">
        <v>6</v>
      </c>
      <c r="F59" s="159">
        <v>2</v>
      </c>
      <c r="G59" s="159" t="s">
        <v>258</v>
      </c>
      <c r="H59" s="159" t="s">
        <v>10507</v>
      </c>
      <c r="I59" s="159">
        <v>6</v>
      </c>
      <c r="J59" s="159">
        <v>21</v>
      </c>
      <c r="K59" s="159" t="s">
        <v>282</v>
      </c>
      <c r="L59" s="159" t="s">
        <v>282</v>
      </c>
      <c r="M59" s="159" t="s">
        <v>282</v>
      </c>
      <c r="N59" s="159" t="s">
        <v>282</v>
      </c>
      <c r="O59" s="159" t="s">
        <v>194</v>
      </c>
      <c r="P59" s="159">
        <v>10</v>
      </c>
      <c r="Q59" s="159">
        <v>44</v>
      </c>
      <c r="R59" s="159">
        <v>50</v>
      </c>
      <c r="S59" s="159" t="s">
        <v>194</v>
      </c>
      <c r="T59" s="159">
        <v>10</v>
      </c>
      <c r="U59" s="159">
        <v>36.799999999999997</v>
      </c>
      <c r="V59" s="159">
        <v>6.2</v>
      </c>
      <c r="W59" s="159">
        <v>85</v>
      </c>
      <c r="X59" s="159" t="s">
        <v>282</v>
      </c>
      <c r="Y59" s="159" t="s">
        <v>282</v>
      </c>
      <c r="Z59" s="159" t="s">
        <v>282</v>
      </c>
      <c r="AA59" s="159" t="s">
        <v>282</v>
      </c>
      <c r="AB59" s="159" t="s">
        <v>282</v>
      </c>
      <c r="AC59" s="159" t="s">
        <v>282</v>
      </c>
      <c r="AD59" s="159" t="s">
        <v>282</v>
      </c>
      <c r="AE59" s="159" t="s">
        <v>282</v>
      </c>
      <c r="AF59" s="159" t="s">
        <v>282</v>
      </c>
      <c r="AG59" s="159" t="s">
        <v>282</v>
      </c>
      <c r="AH59" s="159" t="s">
        <v>282</v>
      </c>
      <c r="AI59" s="159" t="s">
        <v>282</v>
      </c>
      <c r="AJ59" s="159" t="s">
        <v>282</v>
      </c>
      <c r="AK59" s="159" t="s">
        <v>282</v>
      </c>
      <c r="AL59" s="159" t="s">
        <v>282</v>
      </c>
      <c r="AM59" s="159">
        <v>85</v>
      </c>
      <c r="AN59" s="159">
        <v>64</v>
      </c>
      <c r="AO59" s="159" t="s">
        <v>252</v>
      </c>
      <c r="AP59" s="161" t="s">
        <v>10507</v>
      </c>
      <c r="AQ59" s="161">
        <v>8</v>
      </c>
      <c r="AR59" s="161">
        <v>31</v>
      </c>
      <c r="AS59" s="161" t="s">
        <v>282</v>
      </c>
      <c r="AT59" s="161" t="s">
        <v>282</v>
      </c>
      <c r="AU59" s="161" t="s">
        <v>282</v>
      </c>
      <c r="AV59" s="161" t="s">
        <v>282</v>
      </c>
      <c r="AW59" s="161" t="s">
        <v>194</v>
      </c>
      <c r="AX59" s="161">
        <v>10</v>
      </c>
      <c r="AY59" s="161">
        <v>50</v>
      </c>
      <c r="AZ59" s="161">
        <v>50</v>
      </c>
      <c r="BA59" s="161" t="s">
        <v>194</v>
      </c>
      <c r="BB59" s="161">
        <v>10</v>
      </c>
      <c r="BC59" s="161">
        <v>35.9</v>
      </c>
      <c r="BD59" s="161">
        <v>5.7</v>
      </c>
      <c r="BE59" s="161">
        <v>82</v>
      </c>
      <c r="BF59" s="161" t="s">
        <v>282</v>
      </c>
      <c r="BG59" s="161" t="s">
        <v>282</v>
      </c>
      <c r="BH59" s="161" t="s">
        <v>282</v>
      </c>
      <c r="BI59" s="161" t="s">
        <v>282</v>
      </c>
      <c r="BJ59" s="161" t="s">
        <v>282</v>
      </c>
      <c r="BK59" s="161" t="s">
        <v>282</v>
      </c>
      <c r="BL59" s="161" t="s">
        <v>282</v>
      </c>
      <c r="BM59" s="161" t="s">
        <v>282</v>
      </c>
      <c r="BN59" s="161" t="s">
        <v>282</v>
      </c>
      <c r="BO59" s="161" t="s">
        <v>282</v>
      </c>
      <c r="BP59" s="161" t="s">
        <v>282</v>
      </c>
      <c r="BQ59" s="161" t="s">
        <v>282</v>
      </c>
      <c r="BR59" s="161" t="s">
        <v>282</v>
      </c>
      <c r="BS59" s="161" t="s">
        <v>282</v>
      </c>
      <c r="BT59" s="161" t="s">
        <v>282</v>
      </c>
      <c r="BU59" s="159">
        <v>82</v>
      </c>
      <c r="BV59" s="159">
        <v>51</v>
      </c>
      <c r="BW59" s="159" t="s">
        <v>282</v>
      </c>
      <c r="BX59" s="159" t="s">
        <v>282</v>
      </c>
      <c r="BY59" s="159" t="s">
        <v>282</v>
      </c>
      <c r="BZ59" s="159" t="s">
        <v>282</v>
      </c>
      <c r="CA59" s="159" t="s">
        <v>282</v>
      </c>
      <c r="CB59" s="159" t="s">
        <v>282</v>
      </c>
      <c r="CC59" s="159" t="s">
        <v>282</v>
      </c>
      <c r="CD59" s="159" t="s">
        <v>282</v>
      </c>
      <c r="CE59" s="159" t="s">
        <v>282</v>
      </c>
      <c r="CF59" s="159" t="s">
        <v>282</v>
      </c>
      <c r="CG59" s="159" t="s">
        <v>282</v>
      </c>
      <c r="CH59" s="159" t="s">
        <v>282</v>
      </c>
      <c r="CI59" s="159" t="s">
        <v>282</v>
      </c>
      <c r="CJ59" s="159" t="s">
        <v>282</v>
      </c>
      <c r="CK59" s="159" t="s">
        <v>282</v>
      </c>
      <c r="CL59" s="159" t="s">
        <v>282</v>
      </c>
      <c r="CM59" s="159" t="s">
        <v>282</v>
      </c>
      <c r="CN59" s="159" t="s">
        <v>282</v>
      </c>
      <c r="CO59" s="159" t="s">
        <v>282</v>
      </c>
      <c r="CP59" s="159" t="s">
        <v>282</v>
      </c>
      <c r="CQ59" s="159" t="s">
        <v>282</v>
      </c>
      <c r="CR59" s="159" t="s">
        <v>282</v>
      </c>
      <c r="CS59" s="159" t="s">
        <v>282</v>
      </c>
      <c r="CT59" s="159" t="s">
        <v>282</v>
      </c>
      <c r="CU59" s="159" t="s">
        <v>282</v>
      </c>
      <c r="CV59" s="159" t="s">
        <v>282</v>
      </c>
      <c r="CW59" s="159" t="s">
        <v>282</v>
      </c>
      <c r="CX59" s="159" t="s">
        <v>282</v>
      </c>
      <c r="CY59" s="159" t="s">
        <v>282</v>
      </c>
      <c r="CZ59" s="159" t="s">
        <v>282</v>
      </c>
      <c r="DA59" s="159" t="s">
        <v>282</v>
      </c>
      <c r="DB59" s="159" t="s">
        <v>282</v>
      </c>
      <c r="DC59" s="159" t="s">
        <v>282</v>
      </c>
      <c r="DD59" s="159" t="s">
        <v>282</v>
      </c>
      <c r="DE59" s="159" t="s">
        <v>282</v>
      </c>
      <c r="DF59" s="159" t="s">
        <v>282</v>
      </c>
      <c r="DG59" s="159" t="s">
        <v>282</v>
      </c>
      <c r="DH59" s="159" t="s">
        <v>282</v>
      </c>
      <c r="DI59" s="159" t="s">
        <v>282</v>
      </c>
      <c r="DJ59" s="159" t="s">
        <v>282</v>
      </c>
      <c r="DK59" s="159" t="s">
        <v>282</v>
      </c>
      <c r="DL59" s="159" t="s">
        <v>282</v>
      </c>
      <c r="DM59" s="159" t="s">
        <v>282</v>
      </c>
      <c r="DN59" s="159" t="s">
        <v>282</v>
      </c>
      <c r="DO59" s="159" t="s">
        <v>282</v>
      </c>
      <c r="DP59" s="159" t="s">
        <v>282</v>
      </c>
      <c r="DQ59" s="159" t="s">
        <v>282</v>
      </c>
      <c r="DR59" s="159" t="s">
        <v>282</v>
      </c>
      <c r="DS59" s="159" t="s">
        <v>282</v>
      </c>
      <c r="DT59" s="159" t="s">
        <v>282</v>
      </c>
      <c r="DU59" s="159" t="s">
        <v>282</v>
      </c>
      <c r="DV59" s="159" t="s">
        <v>282</v>
      </c>
      <c r="DW59" s="159" t="s">
        <v>282</v>
      </c>
      <c r="DX59" s="159" t="s">
        <v>282</v>
      </c>
      <c r="DY59" s="159" t="s">
        <v>282</v>
      </c>
      <c r="DZ59" s="159" t="s">
        <v>282</v>
      </c>
      <c r="EA59" s="159" t="s">
        <v>282</v>
      </c>
      <c r="EB59" s="159" t="s">
        <v>282</v>
      </c>
      <c r="EC59" s="159" t="s">
        <v>282</v>
      </c>
      <c r="ED59" s="159" t="s">
        <v>282</v>
      </c>
      <c r="EE59" s="159" t="s">
        <v>282</v>
      </c>
      <c r="EF59" s="159" t="s">
        <v>282</v>
      </c>
      <c r="EG59" s="159" t="s">
        <v>282</v>
      </c>
      <c r="EH59" s="159" t="s">
        <v>282</v>
      </c>
      <c r="EI59" s="159" t="s">
        <v>282</v>
      </c>
      <c r="EJ59" s="159" t="s">
        <v>282</v>
      </c>
      <c r="EK59" s="159" t="s">
        <v>282</v>
      </c>
      <c r="EL59" s="159" t="s">
        <v>282</v>
      </c>
      <c r="EM59" s="159" t="s">
        <v>282</v>
      </c>
      <c r="EN59" s="159" t="s">
        <v>282</v>
      </c>
      <c r="EO59" s="159" t="s">
        <v>282</v>
      </c>
      <c r="EP59" s="159" t="s">
        <v>282</v>
      </c>
      <c r="EQ59" s="159" t="s">
        <v>282</v>
      </c>
      <c r="ER59" s="159" t="s">
        <v>282</v>
      </c>
      <c r="ES59" s="159" t="s">
        <v>282</v>
      </c>
      <c r="ET59" s="159" t="s">
        <v>282</v>
      </c>
      <c r="EU59" s="159" t="s">
        <v>282</v>
      </c>
      <c r="EV59" s="159" t="s">
        <v>282</v>
      </c>
      <c r="EW59" s="159" t="s">
        <v>282</v>
      </c>
      <c r="EX59" s="159" t="s">
        <v>282</v>
      </c>
      <c r="EY59" s="159" t="s">
        <v>282</v>
      </c>
      <c r="EZ59" s="159" t="s">
        <v>282</v>
      </c>
      <c r="FA59" s="159" t="s">
        <v>282</v>
      </c>
      <c r="FB59" s="159" t="s">
        <v>282</v>
      </c>
      <c r="FC59" s="159" t="s">
        <v>282</v>
      </c>
      <c r="FD59" s="159" t="s">
        <v>282</v>
      </c>
      <c r="FE59" s="159" t="s">
        <v>282</v>
      </c>
      <c r="FF59" s="159" t="s">
        <v>282</v>
      </c>
      <c r="FG59" s="159" t="s">
        <v>282</v>
      </c>
      <c r="FH59" s="159" t="s">
        <v>282</v>
      </c>
      <c r="FI59" s="159" t="s">
        <v>282</v>
      </c>
      <c r="FJ59" s="159" t="s">
        <v>282</v>
      </c>
      <c r="FK59" s="159" t="s">
        <v>282</v>
      </c>
      <c r="FL59" s="159" t="s">
        <v>282</v>
      </c>
      <c r="FM59" s="159" t="s">
        <v>282</v>
      </c>
      <c r="FN59" s="159" t="s">
        <v>282</v>
      </c>
      <c r="FO59" s="159" t="s">
        <v>282</v>
      </c>
      <c r="FP59" s="159" t="s">
        <v>282</v>
      </c>
      <c r="FQ59" s="159" t="s">
        <v>282</v>
      </c>
      <c r="FR59" s="159" t="s">
        <v>282</v>
      </c>
      <c r="FS59" s="159" t="s">
        <v>282</v>
      </c>
      <c r="FT59" s="159" t="s">
        <v>282</v>
      </c>
    </row>
    <row r="60" spans="1:176" x14ac:dyDescent="0.25">
      <c r="A60" s="161" t="s">
        <v>4826</v>
      </c>
      <c r="B60" s="159" t="s">
        <v>13267</v>
      </c>
      <c r="C60" s="66" t="str">
        <f>IF(ISNUMBER(Severity!H60)=FALSE,Severity!F60,IF(Severity!H60&gt;=0.5,"YES","NO"))</f>
        <v>YES</v>
      </c>
      <c r="D60" s="66" t="str">
        <f>IF(ISNUMBER(Severity!I60)=FALSE,Severity!G60,IF(Severity!I60&gt;0.5,"YES","NO"))</f>
        <v>NO</v>
      </c>
      <c r="E60" s="159">
        <v>6</v>
      </c>
      <c r="F60" s="159">
        <v>2</v>
      </c>
      <c r="G60" s="159" t="s">
        <v>266</v>
      </c>
      <c r="H60" s="159" t="s">
        <v>10507</v>
      </c>
      <c r="I60" s="159">
        <v>12</v>
      </c>
      <c r="J60" s="159">
        <v>30</v>
      </c>
      <c r="K60" s="159" t="s">
        <v>299</v>
      </c>
      <c r="L60" s="159">
        <v>17</v>
      </c>
      <c r="M60" s="159">
        <v>52</v>
      </c>
      <c r="N60" s="159">
        <v>7</v>
      </c>
      <c r="O60" s="159" t="s">
        <v>299</v>
      </c>
      <c r="P60" s="159">
        <v>17</v>
      </c>
      <c r="Q60" s="159">
        <v>74</v>
      </c>
      <c r="R60" s="159">
        <v>50</v>
      </c>
      <c r="S60" s="159" t="s">
        <v>299</v>
      </c>
      <c r="T60" s="159">
        <v>17</v>
      </c>
      <c r="U60" s="159">
        <v>22.4</v>
      </c>
      <c r="V60" s="159">
        <v>3.3</v>
      </c>
      <c r="W60" s="159">
        <v>135</v>
      </c>
      <c r="X60" s="159" t="s">
        <v>282</v>
      </c>
      <c r="Y60" s="159" t="s">
        <v>282</v>
      </c>
      <c r="Z60" s="159" t="s">
        <v>282</v>
      </c>
      <c r="AA60" s="159" t="s">
        <v>282</v>
      </c>
      <c r="AB60" s="159" t="s">
        <v>282</v>
      </c>
      <c r="AC60" s="159" t="s">
        <v>282</v>
      </c>
      <c r="AD60" s="159">
        <v>10.7</v>
      </c>
      <c r="AE60" s="159" t="s">
        <v>282</v>
      </c>
      <c r="AF60" s="159">
        <v>127</v>
      </c>
      <c r="AG60" s="159" t="s">
        <v>282</v>
      </c>
      <c r="AH60" s="159" t="s">
        <v>282</v>
      </c>
      <c r="AI60" s="159" t="s">
        <v>282</v>
      </c>
      <c r="AJ60" s="159" t="s">
        <v>282</v>
      </c>
      <c r="AK60" s="159" t="s">
        <v>282</v>
      </c>
      <c r="AL60" s="159" t="s">
        <v>282</v>
      </c>
      <c r="AM60" s="159">
        <v>139</v>
      </c>
      <c r="AN60" s="159">
        <v>109</v>
      </c>
      <c r="AO60" s="159" t="s">
        <v>256</v>
      </c>
      <c r="AP60" s="161" t="s">
        <v>10507</v>
      </c>
      <c r="AQ60" s="161">
        <v>10</v>
      </c>
      <c r="AR60" s="161">
        <v>33</v>
      </c>
      <c r="AS60" s="161" t="s">
        <v>299</v>
      </c>
      <c r="AT60" s="161">
        <v>17</v>
      </c>
      <c r="AU60" s="161">
        <v>42</v>
      </c>
      <c r="AV60" s="161">
        <v>7</v>
      </c>
      <c r="AW60" s="161" t="s">
        <v>299</v>
      </c>
      <c r="AX60" s="161">
        <v>17</v>
      </c>
      <c r="AY60" s="161">
        <v>66</v>
      </c>
      <c r="AZ60" s="161">
        <v>50</v>
      </c>
      <c r="BA60" s="161" t="s">
        <v>299</v>
      </c>
      <c r="BB60" s="161">
        <v>17</v>
      </c>
      <c r="BC60" s="161">
        <v>22.4</v>
      </c>
      <c r="BD60" s="161">
        <v>3.2</v>
      </c>
      <c r="BE60" s="161">
        <v>134</v>
      </c>
      <c r="BF60" s="161" t="s">
        <v>282</v>
      </c>
      <c r="BG60" s="161" t="s">
        <v>282</v>
      </c>
      <c r="BH60" s="161" t="s">
        <v>282</v>
      </c>
      <c r="BI60" s="161" t="s">
        <v>282</v>
      </c>
      <c r="BJ60" s="161" t="s">
        <v>282</v>
      </c>
      <c r="BK60" s="161" t="s">
        <v>282</v>
      </c>
      <c r="BL60" s="161">
        <v>11.9</v>
      </c>
      <c r="BM60" s="161" t="s">
        <v>282</v>
      </c>
      <c r="BN60" s="161">
        <v>123</v>
      </c>
      <c r="BO60" s="161" t="s">
        <v>282</v>
      </c>
      <c r="BP60" s="161" t="s">
        <v>282</v>
      </c>
      <c r="BQ60" s="161" t="s">
        <v>282</v>
      </c>
      <c r="BR60" s="161" t="s">
        <v>282</v>
      </c>
      <c r="BS60" s="161" t="s">
        <v>282</v>
      </c>
      <c r="BT60" s="161" t="s">
        <v>282</v>
      </c>
      <c r="BU60" s="159">
        <v>136</v>
      </c>
      <c r="BV60" s="159">
        <v>103</v>
      </c>
      <c r="BW60" s="159" t="s">
        <v>282</v>
      </c>
      <c r="BX60" s="159" t="s">
        <v>282</v>
      </c>
      <c r="BY60" s="159" t="s">
        <v>282</v>
      </c>
      <c r="BZ60" s="159" t="s">
        <v>282</v>
      </c>
      <c r="CA60" s="159" t="s">
        <v>282</v>
      </c>
      <c r="CB60" s="159" t="s">
        <v>282</v>
      </c>
      <c r="CC60" s="159" t="s">
        <v>282</v>
      </c>
      <c r="CD60" s="159" t="s">
        <v>282</v>
      </c>
      <c r="CE60" s="159" t="s">
        <v>282</v>
      </c>
      <c r="CF60" s="159" t="s">
        <v>282</v>
      </c>
      <c r="CG60" s="159" t="s">
        <v>282</v>
      </c>
      <c r="CH60" s="159" t="s">
        <v>282</v>
      </c>
      <c r="CI60" s="159" t="s">
        <v>282</v>
      </c>
      <c r="CJ60" s="159" t="s">
        <v>282</v>
      </c>
      <c r="CK60" s="159" t="s">
        <v>282</v>
      </c>
      <c r="CL60" s="159" t="s">
        <v>282</v>
      </c>
      <c r="CM60" s="159" t="s">
        <v>282</v>
      </c>
      <c r="CN60" s="159" t="s">
        <v>282</v>
      </c>
      <c r="CO60" s="159" t="s">
        <v>282</v>
      </c>
      <c r="CP60" s="159" t="s">
        <v>282</v>
      </c>
      <c r="CQ60" s="159" t="s">
        <v>282</v>
      </c>
      <c r="CR60" s="159" t="s">
        <v>282</v>
      </c>
      <c r="CS60" s="159" t="s">
        <v>282</v>
      </c>
      <c r="CT60" s="159" t="s">
        <v>282</v>
      </c>
      <c r="CU60" s="159" t="s">
        <v>282</v>
      </c>
      <c r="CV60" s="159" t="s">
        <v>282</v>
      </c>
      <c r="CW60" s="159" t="s">
        <v>282</v>
      </c>
      <c r="CX60" s="159" t="s">
        <v>282</v>
      </c>
      <c r="CY60" s="159" t="s">
        <v>282</v>
      </c>
      <c r="CZ60" s="159" t="s">
        <v>282</v>
      </c>
      <c r="DA60" s="159" t="s">
        <v>282</v>
      </c>
      <c r="DB60" s="159" t="s">
        <v>282</v>
      </c>
      <c r="DC60" s="159" t="s">
        <v>282</v>
      </c>
      <c r="DD60" s="159" t="s">
        <v>282</v>
      </c>
      <c r="DE60" s="159" t="s">
        <v>282</v>
      </c>
      <c r="DF60" s="159" t="s">
        <v>282</v>
      </c>
      <c r="DG60" s="159" t="s">
        <v>282</v>
      </c>
      <c r="DH60" s="159" t="s">
        <v>282</v>
      </c>
      <c r="DI60" s="159" t="s">
        <v>282</v>
      </c>
      <c r="DJ60" s="159" t="s">
        <v>282</v>
      </c>
      <c r="DK60" s="159" t="s">
        <v>282</v>
      </c>
      <c r="DL60" s="159" t="s">
        <v>282</v>
      </c>
      <c r="DM60" s="159" t="s">
        <v>282</v>
      </c>
      <c r="DN60" s="159" t="s">
        <v>282</v>
      </c>
      <c r="DO60" s="159" t="s">
        <v>282</v>
      </c>
      <c r="DP60" s="159" t="s">
        <v>282</v>
      </c>
      <c r="DQ60" s="159" t="s">
        <v>282</v>
      </c>
      <c r="DR60" s="159" t="s">
        <v>282</v>
      </c>
      <c r="DS60" s="159" t="s">
        <v>282</v>
      </c>
      <c r="DT60" s="159" t="s">
        <v>282</v>
      </c>
      <c r="DU60" s="159" t="s">
        <v>282</v>
      </c>
      <c r="DV60" s="159" t="s">
        <v>282</v>
      </c>
      <c r="DW60" s="159" t="s">
        <v>282</v>
      </c>
      <c r="DX60" s="159" t="s">
        <v>282</v>
      </c>
      <c r="DY60" s="159" t="s">
        <v>282</v>
      </c>
      <c r="DZ60" s="159" t="s">
        <v>282</v>
      </c>
      <c r="EA60" s="159" t="s">
        <v>282</v>
      </c>
      <c r="EB60" s="159" t="s">
        <v>282</v>
      </c>
      <c r="EC60" s="159" t="s">
        <v>282</v>
      </c>
      <c r="ED60" s="159" t="s">
        <v>282</v>
      </c>
      <c r="EE60" s="159" t="s">
        <v>282</v>
      </c>
      <c r="EF60" s="159" t="s">
        <v>282</v>
      </c>
      <c r="EG60" s="159" t="s">
        <v>282</v>
      </c>
      <c r="EH60" s="159" t="s">
        <v>282</v>
      </c>
      <c r="EI60" s="159" t="s">
        <v>282</v>
      </c>
      <c r="EJ60" s="159" t="s">
        <v>282</v>
      </c>
      <c r="EK60" s="159" t="s">
        <v>282</v>
      </c>
      <c r="EL60" s="159" t="s">
        <v>282</v>
      </c>
      <c r="EM60" s="159" t="s">
        <v>282</v>
      </c>
      <c r="EN60" s="159" t="s">
        <v>282</v>
      </c>
      <c r="EO60" s="159" t="s">
        <v>282</v>
      </c>
      <c r="EP60" s="159" t="s">
        <v>282</v>
      </c>
      <c r="EQ60" s="159" t="s">
        <v>282</v>
      </c>
      <c r="ER60" s="159" t="s">
        <v>282</v>
      </c>
      <c r="ES60" s="159" t="s">
        <v>282</v>
      </c>
      <c r="ET60" s="159" t="s">
        <v>282</v>
      </c>
      <c r="EU60" s="159" t="s">
        <v>282</v>
      </c>
      <c r="EV60" s="159" t="s">
        <v>282</v>
      </c>
      <c r="EW60" s="159" t="s">
        <v>282</v>
      </c>
      <c r="EX60" s="159" t="s">
        <v>282</v>
      </c>
      <c r="EY60" s="159" t="s">
        <v>282</v>
      </c>
      <c r="EZ60" s="159" t="s">
        <v>282</v>
      </c>
      <c r="FA60" s="159" t="s">
        <v>282</v>
      </c>
      <c r="FB60" s="159" t="s">
        <v>282</v>
      </c>
      <c r="FC60" s="159" t="s">
        <v>282</v>
      </c>
      <c r="FD60" s="159" t="s">
        <v>282</v>
      </c>
      <c r="FE60" s="159" t="s">
        <v>282</v>
      </c>
      <c r="FF60" s="159" t="s">
        <v>282</v>
      </c>
      <c r="FG60" s="159" t="s">
        <v>282</v>
      </c>
      <c r="FH60" s="159" t="s">
        <v>282</v>
      </c>
      <c r="FI60" s="159" t="s">
        <v>282</v>
      </c>
      <c r="FJ60" s="159" t="s">
        <v>282</v>
      </c>
      <c r="FK60" s="159" t="s">
        <v>282</v>
      </c>
      <c r="FL60" s="159" t="s">
        <v>282</v>
      </c>
      <c r="FM60" s="159" t="s">
        <v>282</v>
      </c>
      <c r="FN60" s="159" t="s">
        <v>282</v>
      </c>
      <c r="FO60" s="159" t="s">
        <v>282</v>
      </c>
      <c r="FP60" s="159" t="s">
        <v>282</v>
      </c>
      <c r="FQ60" s="159" t="s">
        <v>282</v>
      </c>
      <c r="FR60" s="159" t="s">
        <v>282</v>
      </c>
      <c r="FS60" s="159" t="s">
        <v>282</v>
      </c>
      <c r="FT60" s="159" t="s">
        <v>282</v>
      </c>
    </row>
    <row r="61" spans="1:176" x14ac:dyDescent="0.25">
      <c r="A61" s="161" t="s">
        <v>1521</v>
      </c>
      <c r="B61" s="159" t="s">
        <v>282</v>
      </c>
      <c r="C61" s="66" t="str">
        <f>IF(ISNUMBER(Severity!H61)=FALSE,Severity!F61,IF(Severity!H61&gt;=0.5,"YES","NO"))</f>
        <v>YES</v>
      </c>
      <c r="D61" s="66" t="str">
        <f>IF(ISNUMBER(Severity!I61)=FALSE,Severity!G61,IF(Severity!I61&gt;0.5,"YES","NO"))</f>
        <v>NO</v>
      </c>
      <c r="E61" s="159">
        <v>6</v>
      </c>
      <c r="F61" s="159">
        <v>2</v>
      </c>
      <c r="G61" s="159" t="s">
        <v>266</v>
      </c>
      <c r="H61" s="159" t="s">
        <v>10507</v>
      </c>
      <c r="I61" s="159">
        <v>17</v>
      </c>
      <c r="J61" s="159">
        <v>39</v>
      </c>
      <c r="K61" s="159" t="s">
        <v>282</v>
      </c>
      <c r="L61" s="159" t="s">
        <v>282</v>
      </c>
      <c r="M61" s="159" t="s">
        <v>282</v>
      </c>
      <c r="N61" s="159" t="s">
        <v>282</v>
      </c>
      <c r="O61" s="159" t="s">
        <v>10840</v>
      </c>
      <c r="P61" s="159">
        <v>1</v>
      </c>
      <c r="Q61" s="159">
        <v>50</v>
      </c>
      <c r="R61" s="159" t="s">
        <v>10841</v>
      </c>
      <c r="S61" s="159" t="s">
        <v>299</v>
      </c>
      <c r="T61" s="159">
        <v>17</v>
      </c>
      <c r="U61" s="159">
        <v>24.6</v>
      </c>
      <c r="V61" s="159">
        <v>2.8</v>
      </c>
      <c r="W61" s="159">
        <v>127</v>
      </c>
      <c r="X61" s="159" t="s">
        <v>282</v>
      </c>
      <c r="Y61" s="159" t="s">
        <v>282</v>
      </c>
      <c r="Z61" s="159" t="s">
        <v>282</v>
      </c>
      <c r="AA61" s="159" t="s">
        <v>282</v>
      </c>
      <c r="AB61" s="159" t="s">
        <v>282</v>
      </c>
      <c r="AC61" s="159" t="s">
        <v>282</v>
      </c>
      <c r="AD61" s="159" t="s">
        <v>282</v>
      </c>
      <c r="AE61" s="159" t="s">
        <v>282</v>
      </c>
      <c r="AF61" s="159" t="s">
        <v>282</v>
      </c>
      <c r="AG61" s="159" t="s">
        <v>282</v>
      </c>
      <c r="AH61" s="159" t="s">
        <v>282</v>
      </c>
      <c r="AI61" s="159" t="s">
        <v>282</v>
      </c>
      <c r="AJ61" s="159" t="s">
        <v>282</v>
      </c>
      <c r="AK61" s="159" t="s">
        <v>282</v>
      </c>
      <c r="AL61" s="159" t="s">
        <v>282</v>
      </c>
      <c r="AM61" s="159">
        <v>127</v>
      </c>
      <c r="AN61" s="159">
        <v>88</v>
      </c>
      <c r="AO61" s="159" t="s">
        <v>258</v>
      </c>
      <c r="AP61" s="161" t="s">
        <v>10507</v>
      </c>
      <c r="AQ61" s="161">
        <v>28</v>
      </c>
      <c r="AR61" s="161">
        <v>47</v>
      </c>
      <c r="AS61" s="161" t="s">
        <v>282</v>
      </c>
      <c r="AT61" s="161" t="s">
        <v>282</v>
      </c>
      <c r="AU61" s="161" t="s">
        <v>282</v>
      </c>
      <c r="AV61" s="161" t="s">
        <v>282</v>
      </c>
      <c r="AW61" s="161" t="s">
        <v>10840</v>
      </c>
      <c r="AX61" s="161">
        <v>1</v>
      </c>
      <c r="AY61" s="161">
        <v>37</v>
      </c>
      <c r="AZ61" s="161" t="s">
        <v>10841</v>
      </c>
      <c r="BA61" s="161" t="s">
        <v>299</v>
      </c>
      <c r="BB61" s="161">
        <v>17</v>
      </c>
      <c r="BC61" s="161">
        <v>24.9</v>
      </c>
      <c r="BD61" s="161">
        <v>2.9</v>
      </c>
      <c r="BE61" s="161">
        <v>115</v>
      </c>
      <c r="BF61" s="161" t="s">
        <v>282</v>
      </c>
      <c r="BG61" s="161" t="s">
        <v>282</v>
      </c>
      <c r="BH61" s="161" t="s">
        <v>282</v>
      </c>
      <c r="BI61" s="161" t="s">
        <v>282</v>
      </c>
      <c r="BJ61" s="161" t="s">
        <v>282</v>
      </c>
      <c r="BK61" s="161" t="s">
        <v>282</v>
      </c>
      <c r="BL61" s="161" t="s">
        <v>282</v>
      </c>
      <c r="BM61" s="161" t="s">
        <v>282</v>
      </c>
      <c r="BN61" s="161" t="s">
        <v>282</v>
      </c>
      <c r="BO61" s="161" t="s">
        <v>282</v>
      </c>
      <c r="BP61" s="161" t="s">
        <v>282</v>
      </c>
      <c r="BQ61" s="161" t="s">
        <v>282</v>
      </c>
      <c r="BR61" s="161" t="s">
        <v>282</v>
      </c>
      <c r="BS61" s="161" t="s">
        <v>282</v>
      </c>
      <c r="BT61" s="161" t="s">
        <v>282</v>
      </c>
      <c r="BU61" s="159">
        <v>115</v>
      </c>
      <c r="BV61" s="159">
        <v>68</v>
      </c>
      <c r="BW61" s="159" t="s">
        <v>282</v>
      </c>
      <c r="BX61" s="159" t="s">
        <v>282</v>
      </c>
      <c r="BY61" s="159" t="s">
        <v>282</v>
      </c>
      <c r="BZ61" s="159" t="s">
        <v>282</v>
      </c>
      <c r="CA61" s="159" t="s">
        <v>282</v>
      </c>
      <c r="CB61" s="159" t="s">
        <v>282</v>
      </c>
      <c r="CC61" s="159" t="s">
        <v>282</v>
      </c>
      <c r="CD61" s="159" t="s">
        <v>282</v>
      </c>
      <c r="CE61" s="159" t="s">
        <v>282</v>
      </c>
      <c r="CF61" s="159" t="s">
        <v>282</v>
      </c>
      <c r="CG61" s="159" t="s">
        <v>282</v>
      </c>
      <c r="CH61" s="159" t="s">
        <v>282</v>
      </c>
      <c r="CI61" s="159" t="s">
        <v>282</v>
      </c>
      <c r="CJ61" s="159" t="s">
        <v>282</v>
      </c>
      <c r="CK61" s="159" t="s">
        <v>282</v>
      </c>
      <c r="CL61" s="159" t="s">
        <v>282</v>
      </c>
      <c r="CM61" s="159" t="s">
        <v>282</v>
      </c>
      <c r="CN61" s="159" t="s">
        <v>282</v>
      </c>
      <c r="CO61" s="159" t="s">
        <v>282</v>
      </c>
      <c r="CP61" s="159" t="s">
        <v>282</v>
      </c>
      <c r="CQ61" s="159" t="s">
        <v>282</v>
      </c>
      <c r="CR61" s="159" t="s">
        <v>282</v>
      </c>
      <c r="CS61" s="159" t="s">
        <v>282</v>
      </c>
      <c r="CT61" s="159" t="s">
        <v>282</v>
      </c>
      <c r="CU61" s="159" t="s">
        <v>282</v>
      </c>
      <c r="CV61" s="159" t="s">
        <v>282</v>
      </c>
      <c r="CW61" s="159" t="s">
        <v>282</v>
      </c>
      <c r="CX61" s="159" t="s">
        <v>282</v>
      </c>
      <c r="CY61" s="159" t="s">
        <v>282</v>
      </c>
      <c r="CZ61" s="159" t="s">
        <v>282</v>
      </c>
      <c r="DA61" s="159" t="s">
        <v>282</v>
      </c>
      <c r="DB61" s="159" t="s">
        <v>282</v>
      </c>
      <c r="DC61" s="159" t="s">
        <v>282</v>
      </c>
      <c r="DD61" s="159" t="s">
        <v>282</v>
      </c>
      <c r="DE61" s="159" t="s">
        <v>282</v>
      </c>
      <c r="DF61" s="159" t="s">
        <v>282</v>
      </c>
      <c r="DG61" s="159" t="s">
        <v>282</v>
      </c>
      <c r="DH61" s="159" t="s">
        <v>282</v>
      </c>
      <c r="DI61" s="159" t="s">
        <v>282</v>
      </c>
      <c r="DJ61" s="159" t="s">
        <v>282</v>
      </c>
      <c r="DK61" s="159" t="s">
        <v>282</v>
      </c>
      <c r="DL61" s="159" t="s">
        <v>282</v>
      </c>
      <c r="DM61" s="159" t="s">
        <v>282</v>
      </c>
      <c r="DN61" s="159" t="s">
        <v>282</v>
      </c>
      <c r="DO61" s="159" t="s">
        <v>282</v>
      </c>
      <c r="DP61" s="159" t="s">
        <v>282</v>
      </c>
      <c r="DQ61" s="159" t="s">
        <v>282</v>
      </c>
      <c r="DR61" s="159" t="s">
        <v>282</v>
      </c>
      <c r="DS61" s="159" t="s">
        <v>282</v>
      </c>
      <c r="DT61" s="159" t="s">
        <v>282</v>
      </c>
      <c r="DU61" s="159" t="s">
        <v>282</v>
      </c>
      <c r="DV61" s="159" t="s">
        <v>282</v>
      </c>
      <c r="DW61" s="159" t="s">
        <v>282</v>
      </c>
      <c r="DX61" s="159" t="s">
        <v>282</v>
      </c>
      <c r="DY61" s="159" t="s">
        <v>282</v>
      </c>
      <c r="DZ61" s="159" t="s">
        <v>282</v>
      </c>
      <c r="EA61" s="159" t="s">
        <v>282</v>
      </c>
      <c r="EB61" s="159" t="s">
        <v>282</v>
      </c>
      <c r="EC61" s="159" t="s">
        <v>282</v>
      </c>
      <c r="ED61" s="159" t="s">
        <v>282</v>
      </c>
      <c r="EE61" s="159" t="s">
        <v>282</v>
      </c>
      <c r="EF61" s="159" t="s">
        <v>282</v>
      </c>
      <c r="EG61" s="159" t="s">
        <v>282</v>
      </c>
      <c r="EH61" s="159" t="s">
        <v>282</v>
      </c>
      <c r="EI61" s="159" t="s">
        <v>282</v>
      </c>
      <c r="EJ61" s="159" t="s">
        <v>282</v>
      </c>
      <c r="EK61" s="159" t="s">
        <v>282</v>
      </c>
      <c r="EL61" s="159" t="s">
        <v>282</v>
      </c>
      <c r="EM61" s="159" t="s">
        <v>282</v>
      </c>
      <c r="EN61" s="159" t="s">
        <v>282</v>
      </c>
      <c r="EO61" s="159" t="s">
        <v>282</v>
      </c>
      <c r="EP61" s="159" t="s">
        <v>282</v>
      </c>
      <c r="EQ61" s="159" t="s">
        <v>282</v>
      </c>
      <c r="ER61" s="159" t="s">
        <v>282</v>
      </c>
      <c r="ES61" s="159" t="s">
        <v>282</v>
      </c>
      <c r="ET61" s="159" t="s">
        <v>282</v>
      </c>
      <c r="EU61" s="159" t="s">
        <v>282</v>
      </c>
      <c r="EV61" s="159" t="s">
        <v>282</v>
      </c>
      <c r="EW61" s="159" t="s">
        <v>282</v>
      </c>
      <c r="EX61" s="159" t="s">
        <v>282</v>
      </c>
      <c r="EY61" s="159" t="s">
        <v>282</v>
      </c>
      <c r="EZ61" s="159" t="s">
        <v>282</v>
      </c>
      <c r="FA61" s="159" t="s">
        <v>282</v>
      </c>
      <c r="FB61" s="159" t="s">
        <v>282</v>
      </c>
      <c r="FC61" s="159" t="s">
        <v>282</v>
      </c>
      <c r="FD61" s="159" t="s">
        <v>282</v>
      </c>
      <c r="FE61" s="159" t="s">
        <v>282</v>
      </c>
      <c r="FF61" s="159" t="s">
        <v>282</v>
      </c>
      <c r="FG61" s="159" t="s">
        <v>282</v>
      </c>
      <c r="FH61" s="159" t="s">
        <v>282</v>
      </c>
      <c r="FI61" s="159" t="s">
        <v>282</v>
      </c>
      <c r="FJ61" s="159" t="s">
        <v>282</v>
      </c>
      <c r="FK61" s="159" t="s">
        <v>282</v>
      </c>
      <c r="FL61" s="159" t="s">
        <v>282</v>
      </c>
      <c r="FM61" s="159" t="s">
        <v>282</v>
      </c>
      <c r="FN61" s="159" t="s">
        <v>282</v>
      </c>
      <c r="FO61" s="159" t="s">
        <v>282</v>
      </c>
      <c r="FP61" s="159" t="s">
        <v>282</v>
      </c>
      <c r="FQ61" s="159" t="s">
        <v>282</v>
      </c>
      <c r="FR61" s="159" t="s">
        <v>282</v>
      </c>
      <c r="FS61" s="159" t="s">
        <v>282</v>
      </c>
      <c r="FT61" s="159" t="s">
        <v>282</v>
      </c>
    </row>
    <row r="62" spans="1:176" x14ac:dyDescent="0.25">
      <c r="A62" s="161" t="s">
        <v>7338</v>
      </c>
      <c r="B62" s="305" t="s">
        <v>13294</v>
      </c>
      <c r="C62" s="66" t="str">
        <f>IF(ISNUMBER(Severity!H62)=FALSE,Severity!F62,IF(Severity!H62&gt;=0.5,"YES","NO"))</f>
        <v>YES</v>
      </c>
      <c r="D62" s="66" t="str">
        <f>IF(ISNUMBER(Severity!I62)=FALSE,Severity!G62,IF(Severity!I62&gt;0.5,"YES","NO"))</f>
        <v>NO</v>
      </c>
      <c r="E62" s="159">
        <v>6</v>
      </c>
      <c r="F62" s="159">
        <v>2</v>
      </c>
      <c r="G62" s="159" t="s">
        <v>255</v>
      </c>
      <c r="H62" s="159" t="s">
        <v>10507</v>
      </c>
      <c r="I62" s="159">
        <v>20</v>
      </c>
      <c r="J62" s="159" t="s">
        <v>282</v>
      </c>
      <c r="K62" s="159" t="s">
        <v>282</v>
      </c>
      <c r="L62" s="159" t="s">
        <v>282</v>
      </c>
      <c r="M62" s="159" t="s">
        <v>282</v>
      </c>
      <c r="N62" s="159" t="s">
        <v>282</v>
      </c>
      <c r="O62" s="159" t="s">
        <v>299</v>
      </c>
      <c r="P62" s="159">
        <v>17</v>
      </c>
      <c r="Q62" s="159">
        <v>73</v>
      </c>
      <c r="R62" s="159">
        <v>50</v>
      </c>
      <c r="S62" s="159" t="s">
        <v>299</v>
      </c>
      <c r="T62" s="159">
        <v>17</v>
      </c>
      <c r="U62" s="159" t="s">
        <v>282</v>
      </c>
      <c r="V62" s="159" t="s">
        <v>282</v>
      </c>
      <c r="W62" s="159" t="s">
        <v>282</v>
      </c>
      <c r="X62" s="159">
        <v>23.2</v>
      </c>
      <c r="Y62" s="159" t="s">
        <v>282</v>
      </c>
      <c r="Z62" s="159">
        <v>124</v>
      </c>
      <c r="AA62" s="159" t="s">
        <v>282</v>
      </c>
      <c r="AB62" s="159" t="s">
        <v>282</v>
      </c>
      <c r="AC62" s="159" t="s">
        <v>282</v>
      </c>
      <c r="AD62" s="159" t="s">
        <v>282</v>
      </c>
      <c r="AE62" s="159" t="s">
        <v>282</v>
      </c>
      <c r="AF62" s="159" t="s">
        <v>282</v>
      </c>
      <c r="AG62" s="159" t="s">
        <v>282</v>
      </c>
      <c r="AH62" s="159" t="s">
        <v>282</v>
      </c>
      <c r="AI62" s="159" t="s">
        <v>282</v>
      </c>
      <c r="AJ62" s="159" t="s">
        <v>282</v>
      </c>
      <c r="AK62" s="159" t="s">
        <v>282</v>
      </c>
      <c r="AL62" s="159" t="s">
        <v>282</v>
      </c>
      <c r="AM62" s="159">
        <v>142</v>
      </c>
      <c r="AN62" s="159" t="s">
        <v>282</v>
      </c>
      <c r="AO62" s="159" t="s">
        <v>246</v>
      </c>
      <c r="AP62" s="161" t="s">
        <v>10507</v>
      </c>
      <c r="AQ62" s="161">
        <v>19</v>
      </c>
      <c r="AR62" s="161" t="s">
        <v>282</v>
      </c>
      <c r="AS62" s="161" t="s">
        <v>282</v>
      </c>
      <c r="AT62" s="161" t="s">
        <v>282</v>
      </c>
      <c r="AU62" s="161" t="s">
        <v>282</v>
      </c>
      <c r="AV62" s="161" t="s">
        <v>282</v>
      </c>
      <c r="AW62" s="161" t="s">
        <v>299</v>
      </c>
      <c r="AX62" s="161">
        <v>17</v>
      </c>
      <c r="AY62" s="161">
        <v>63</v>
      </c>
      <c r="AZ62" s="161">
        <v>50</v>
      </c>
      <c r="BA62" s="161" t="s">
        <v>299</v>
      </c>
      <c r="BB62" s="161">
        <v>17</v>
      </c>
      <c r="BC62" s="161" t="s">
        <v>282</v>
      </c>
      <c r="BD62" s="161" t="s">
        <v>282</v>
      </c>
      <c r="BE62" s="161" t="s">
        <v>282</v>
      </c>
      <c r="BF62" s="161">
        <v>23.4</v>
      </c>
      <c r="BG62" s="161" t="s">
        <v>282</v>
      </c>
      <c r="BH62" s="161">
        <v>124</v>
      </c>
      <c r="BI62" s="161" t="s">
        <v>282</v>
      </c>
      <c r="BJ62" s="161" t="s">
        <v>282</v>
      </c>
      <c r="BK62" s="161" t="s">
        <v>282</v>
      </c>
      <c r="BL62" s="161" t="s">
        <v>282</v>
      </c>
      <c r="BM62" s="161" t="s">
        <v>282</v>
      </c>
      <c r="BN62" s="161" t="s">
        <v>282</v>
      </c>
      <c r="BO62" s="161" t="s">
        <v>282</v>
      </c>
      <c r="BP62" s="161" t="s">
        <v>282</v>
      </c>
      <c r="BQ62" s="161" t="s">
        <v>282</v>
      </c>
      <c r="BR62" s="161" t="s">
        <v>282</v>
      </c>
      <c r="BS62" s="161" t="s">
        <v>282</v>
      </c>
      <c r="BT62" s="161" t="s">
        <v>282</v>
      </c>
      <c r="BU62" s="159">
        <v>144</v>
      </c>
      <c r="BV62" s="159" t="s">
        <v>282</v>
      </c>
      <c r="BW62" s="159" t="s">
        <v>282</v>
      </c>
      <c r="BX62" s="159" t="s">
        <v>282</v>
      </c>
      <c r="BY62" s="159" t="s">
        <v>282</v>
      </c>
      <c r="BZ62" s="159" t="s">
        <v>282</v>
      </c>
      <c r="CA62" s="159" t="s">
        <v>282</v>
      </c>
      <c r="CB62" s="159" t="s">
        <v>282</v>
      </c>
      <c r="CC62" s="159" t="s">
        <v>282</v>
      </c>
      <c r="CD62" s="159" t="s">
        <v>282</v>
      </c>
      <c r="CE62" s="159" t="s">
        <v>282</v>
      </c>
      <c r="CF62" s="159" t="s">
        <v>282</v>
      </c>
      <c r="CG62" s="159" t="s">
        <v>282</v>
      </c>
      <c r="CH62" s="159" t="s">
        <v>282</v>
      </c>
      <c r="CI62" s="159" t="s">
        <v>282</v>
      </c>
      <c r="CJ62" s="159" t="s">
        <v>282</v>
      </c>
      <c r="CK62" s="159" t="s">
        <v>282</v>
      </c>
      <c r="CL62" s="159" t="s">
        <v>282</v>
      </c>
      <c r="CM62" s="159" t="s">
        <v>282</v>
      </c>
      <c r="CN62" s="159" t="s">
        <v>282</v>
      </c>
      <c r="CO62" s="159" t="s">
        <v>282</v>
      </c>
      <c r="CP62" s="159" t="s">
        <v>282</v>
      </c>
      <c r="CQ62" s="159" t="s">
        <v>282</v>
      </c>
      <c r="CR62" s="159" t="s">
        <v>282</v>
      </c>
      <c r="CS62" s="159" t="s">
        <v>282</v>
      </c>
      <c r="CT62" s="159" t="s">
        <v>282</v>
      </c>
      <c r="CU62" s="159" t="s">
        <v>282</v>
      </c>
      <c r="CV62" s="159" t="s">
        <v>282</v>
      </c>
      <c r="CW62" s="159" t="s">
        <v>282</v>
      </c>
      <c r="CX62" s="159" t="s">
        <v>282</v>
      </c>
      <c r="CY62" s="159" t="s">
        <v>282</v>
      </c>
      <c r="CZ62" s="159" t="s">
        <v>282</v>
      </c>
      <c r="DA62" s="159" t="s">
        <v>282</v>
      </c>
      <c r="DB62" s="159" t="s">
        <v>282</v>
      </c>
      <c r="DC62" s="159" t="s">
        <v>282</v>
      </c>
      <c r="DD62" s="159" t="s">
        <v>282</v>
      </c>
      <c r="DE62" s="159" t="s">
        <v>282</v>
      </c>
      <c r="DF62" s="159" t="s">
        <v>282</v>
      </c>
      <c r="DG62" s="159" t="s">
        <v>282</v>
      </c>
      <c r="DH62" s="159" t="s">
        <v>282</v>
      </c>
      <c r="DI62" s="159" t="s">
        <v>282</v>
      </c>
      <c r="DJ62" s="159" t="s">
        <v>282</v>
      </c>
      <c r="DK62" s="159" t="s">
        <v>282</v>
      </c>
      <c r="DL62" s="159" t="s">
        <v>282</v>
      </c>
      <c r="DM62" s="159" t="s">
        <v>282</v>
      </c>
      <c r="DN62" s="159" t="s">
        <v>282</v>
      </c>
      <c r="DO62" s="159" t="s">
        <v>282</v>
      </c>
      <c r="DP62" s="159" t="s">
        <v>282</v>
      </c>
      <c r="DQ62" s="159" t="s">
        <v>282</v>
      </c>
      <c r="DR62" s="159" t="s">
        <v>282</v>
      </c>
      <c r="DS62" s="159" t="s">
        <v>282</v>
      </c>
      <c r="DT62" s="159" t="s">
        <v>282</v>
      </c>
      <c r="DU62" s="159" t="s">
        <v>282</v>
      </c>
      <c r="DV62" s="159" t="s">
        <v>282</v>
      </c>
      <c r="DW62" s="159" t="s">
        <v>282</v>
      </c>
      <c r="DX62" s="159" t="s">
        <v>282</v>
      </c>
      <c r="DY62" s="159" t="s">
        <v>282</v>
      </c>
      <c r="DZ62" s="159" t="s">
        <v>282</v>
      </c>
      <c r="EA62" s="159" t="s">
        <v>282</v>
      </c>
      <c r="EB62" s="159" t="s">
        <v>282</v>
      </c>
      <c r="EC62" s="159" t="s">
        <v>282</v>
      </c>
      <c r="ED62" s="159" t="s">
        <v>282</v>
      </c>
      <c r="EE62" s="159" t="s">
        <v>282</v>
      </c>
      <c r="EF62" s="159" t="s">
        <v>282</v>
      </c>
      <c r="EG62" s="159" t="s">
        <v>282</v>
      </c>
      <c r="EH62" s="159" t="s">
        <v>282</v>
      </c>
      <c r="EI62" s="159" t="s">
        <v>282</v>
      </c>
      <c r="EJ62" s="159" t="s">
        <v>282</v>
      </c>
      <c r="EK62" s="159" t="s">
        <v>282</v>
      </c>
      <c r="EL62" s="159" t="s">
        <v>282</v>
      </c>
      <c r="EM62" s="159" t="s">
        <v>282</v>
      </c>
      <c r="EN62" s="159" t="s">
        <v>282</v>
      </c>
      <c r="EO62" s="159" t="s">
        <v>282</v>
      </c>
      <c r="EP62" s="159" t="s">
        <v>282</v>
      </c>
      <c r="EQ62" s="159" t="s">
        <v>282</v>
      </c>
      <c r="ER62" s="159" t="s">
        <v>282</v>
      </c>
      <c r="ES62" s="159" t="s">
        <v>282</v>
      </c>
      <c r="ET62" s="159" t="s">
        <v>282</v>
      </c>
      <c r="EU62" s="159" t="s">
        <v>282</v>
      </c>
      <c r="EV62" s="159" t="s">
        <v>282</v>
      </c>
      <c r="EW62" s="159" t="s">
        <v>282</v>
      </c>
      <c r="EX62" s="159" t="s">
        <v>282</v>
      </c>
      <c r="EY62" s="159" t="s">
        <v>282</v>
      </c>
      <c r="EZ62" s="159" t="s">
        <v>282</v>
      </c>
      <c r="FA62" s="159" t="s">
        <v>282</v>
      </c>
      <c r="FB62" s="159" t="s">
        <v>282</v>
      </c>
      <c r="FC62" s="159" t="s">
        <v>282</v>
      </c>
      <c r="FD62" s="159" t="s">
        <v>282</v>
      </c>
      <c r="FE62" s="159" t="s">
        <v>282</v>
      </c>
      <c r="FF62" s="159" t="s">
        <v>282</v>
      </c>
      <c r="FG62" s="159" t="s">
        <v>282</v>
      </c>
      <c r="FH62" s="159" t="s">
        <v>282</v>
      </c>
      <c r="FI62" s="159" t="s">
        <v>282</v>
      </c>
      <c r="FJ62" s="159" t="s">
        <v>282</v>
      </c>
      <c r="FK62" s="159" t="s">
        <v>282</v>
      </c>
      <c r="FL62" s="159" t="s">
        <v>282</v>
      </c>
      <c r="FM62" s="159" t="s">
        <v>282</v>
      </c>
      <c r="FN62" s="159" t="s">
        <v>282</v>
      </c>
      <c r="FO62" s="159" t="s">
        <v>282</v>
      </c>
      <c r="FP62" s="159" t="s">
        <v>282</v>
      </c>
      <c r="FQ62" s="159" t="s">
        <v>282</v>
      </c>
      <c r="FR62" s="159" t="s">
        <v>282</v>
      </c>
      <c r="FS62" s="159" t="s">
        <v>282</v>
      </c>
      <c r="FT62" s="159" t="s">
        <v>282</v>
      </c>
    </row>
    <row r="63" spans="1:176" x14ac:dyDescent="0.25">
      <c r="A63" s="161" t="s">
        <v>9861</v>
      </c>
      <c r="B63" s="159" t="s">
        <v>282</v>
      </c>
      <c r="C63" s="66" t="str">
        <f>IF(ISNUMBER(Severity!H63)=FALSE,Severity!F63,IF(Severity!H63&gt;=0.5,"YES","NO"))</f>
        <v>NO</v>
      </c>
      <c r="D63" s="66" t="str">
        <f>IF(ISNUMBER(Severity!I63)=FALSE,Severity!G63,IF(Severity!I63&gt;0.5,"YES","NO"))</f>
        <v>YES</v>
      </c>
      <c r="E63" s="159">
        <v>26</v>
      </c>
      <c r="F63" s="159">
        <v>2</v>
      </c>
      <c r="G63" s="159" t="s">
        <v>10470</v>
      </c>
      <c r="H63" s="159" t="s">
        <v>183</v>
      </c>
      <c r="I63" s="159" t="s">
        <v>282</v>
      </c>
      <c r="J63" s="159">
        <v>8</v>
      </c>
      <c r="K63" s="159" t="s">
        <v>282</v>
      </c>
      <c r="L63" s="159" t="s">
        <v>282</v>
      </c>
      <c r="M63" s="159" t="s">
        <v>282</v>
      </c>
      <c r="N63" s="159" t="s">
        <v>282</v>
      </c>
      <c r="O63" s="159" t="s">
        <v>282</v>
      </c>
      <c r="P63" s="159" t="s">
        <v>282</v>
      </c>
      <c r="Q63" s="159" t="s">
        <v>282</v>
      </c>
      <c r="R63" s="159" t="s">
        <v>282</v>
      </c>
      <c r="S63" s="159" t="s">
        <v>743</v>
      </c>
      <c r="T63" s="159">
        <v>21</v>
      </c>
      <c r="U63" s="159">
        <v>12.31</v>
      </c>
      <c r="V63" s="159">
        <v>9.1199999999999992</v>
      </c>
      <c r="W63" s="159">
        <v>61</v>
      </c>
      <c r="X63" s="159" t="s">
        <v>282</v>
      </c>
      <c r="Y63" s="159" t="s">
        <v>282</v>
      </c>
      <c r="Z63" s="159" t="s">
        <v>282</v>
      </c>
      <c r="AA63" s="159">
        <v>7.74</v>
      </c>
      <c r="AB63" s="159">
        <v>0.77</v>
      </c>
      <c r="AC63" s="159">
        <v>61</v>
      </c>
      <c r="AD63" s="159" t="s">
        <v>282</v>
      </c>
      <c r="AE63" s="159" t="s">
        <v>282</v>
      </c>
      <c r="AF63" s="159" t="s">
        <v>282</v>
      </c>
      <c r="AG63" s="159" t="s">
        <v>282</v>
      </c>
      <c r="AH63" s="159" t="s">
        <v>282</v>
      </c>
      <c r="AI63" s="159" t="s">
        <v>282</v>
      </c>
      <c r="AJ63" s="159" t="s">
        <v>282</v>
      </c>
      <c r="AK63" s="159" t="s">
        <v>282</v>
      </c>
      <c r="AL63" s="159" t="s">
        <v>282</v>
      </c>
      <c r="AM63" s="159">
        <v>61</v>
      </c>
      <c r="AN63" s="159">
        <v>53</v>
      </c>
      <c r="AO63" s="159" t="s">
        <v>636</v>
      </c>
      <c r="AP63" s="161" t="s">
        <v>282</v>
      </c>
      <c r="AQ63" s="161" t="s">
        <v>282</v>
      </c>
      <c r="AR63" s="161">
        <v>5</v>
      </c>
      <c r="AS63" s="161" t="s">
        <v>282</v>
      </c>
      <c r="AT63" s="161" t="s">
        <v>282</v>
      </c>
      <c r="AU63" s="161" t="s">
        <v>282</v>
      </c>
      <c r="AV63" s="161" t="s">
        <v>282</v>
      </c>
      <c r="AW63" s="161" t="s">
        <v>282</v>
      </c>
      <c r="AX63" s="161" t="s">
        <v>282</v>
      </c>
      <c r="AY63" s="161" t="s">
        <v>282</v>
      </c>
      <c r="AZ63" s="161" t="s">
        <v>282</v>
      </c>
      <c r="BA63" s="161" t="s">
        <v>743</v>
      </c>
      <c r="BB63" s="161">
        <v>21</v>
      </c>
      <c r="BC63" s="161">
        <v>11.32</v>
      </c>
      <c r="BD63" s="161">
        <v>7.65</v>
      </c>
      <c r="BE63" s="161">
        <v>60</v>
      </c>
      <c r="BF63" s="161" t="s">
        <v>282</v>
      </c>
      <c r="BG63" s="161" t="s">
        <v>282</v>
      </c>
      <c r="BH63" s="161" t="s">
        <v>282</v>
      </c>
      <c r="BI63" s="161">
        <v>10.52</v>
      </c>
      <c r="BJ63" s="161">
        <v>0.78</v>
      </c>
      <c r="BK63" s="161">
        <v>60</v>
      </c>
      <c r="BL63" s="161" t="s">
        <v>282</v>
      </c>
      <c r="BM63" s="161" t="s">
        <v>282</v>
      </c>
      <c r="BN63" s="161" t="s">
        <v>282</v>
      </c>
      <c r="BO63" s="161" t="s">
        <v>282</v>
      </c>
      <c r="BP63" s="161" t="s">
        <v>282</v>
      </c>
      <c r="BQ63" s="161" t="s">
        <v>282</v>
      </c>
      <c r="BR63" s="161" t="s">
        <v>282</v>
      </c>
      <c r="BS63" s="161" t="s">
        <v>282</v>
      </c>
      <c r="BT63" s="161" t="s">
        <v>282</v>
      </c>
      <c r="BU63" s="159">
        <v>60</v>
      </c>
      <c r="BV63" s="159">
        <v>55</v>
      </c>
      <c r="BW63" s="159" t="s">
        <v>282</v>
      </c>
      <c r="BX63" s="159" t="s">
        <v>282</v>
      </c>
      <c r="BY63" s="159" t="s">
        <v>282</v>
      </c>
      <c r="BZ63" s="159" t="s">
        <v>282</v>
      </c>
      <c r="CA63" s="159" t="s">
        <v>282</v>
      </c>
      <c r="CB63" s="159" t="s">
        <v>282</v>
      </c>
      <c r="CC63" s="159" t="s">
        <v>282</v>
      </c>
      <c r="CD63" s="159" t="s">
        <v>282</v>
      </c>
      <c r="CE63" s="159" t="s">
        <v>282</v>
      </c>
      <c r="CF63" s="159" t="s">
        <v>282</v>
      </c>
      <c r="CG63" s="159" t="s">
        <v>282</v>
      </c>
      <c r="CH63" s="159" t="s">
        <v>282</v>
      </c>
      <c r="CI63" s="159" t="s">
        <v>282</v>
      </c>
      <c r="CJ63" s="159" t="s">
        <v>282</v>
      </c>
      <c r="CK63" s="159" t="s">
        <v>282</v>
      </c>
      <c r="CL63" s="159" t="s">
        <v>282</v>
      </c>
      <c r="CM63" s="159" t="s">
        <v>282</v>
      </c>
      <c r="CN63" s="159" t="s">
        <v>282</v>
      </c>
      <c r="CO63" s="159" t="s">
        <v>282</v>
      </c>
      <c r="CP63" s="159" t="s">
        <v>282</v>
      </c>
      <c r="CQ63" s="159" t="s">
        <v>282</v>
      </c>
      <c r="CR63" s="159" t="s">
        <v>282</v>
      </c>
      <c r="CS63" s="159" t="s">
        <v>282</v>
      </c>
      <c r="CT63" s="159" t="s">
        <v>282</v>
      </c>
      <c r="CU63" s="159" t="s">
        <v>282</v>
      </c>
      <c r="CV63" s="159" t="s">
        <v>282</v>
      </c>
      <c r="CW63" s="159" t="s">
        <v>282</v>
      </c>
      <c r="CX63" s="159" t="s">
        <v>282</v>
      </c>
      <c r="CY63" s="159" t="s">
        <v>282</v>
      </c>
      <c r="CZ63" s="159" t="s">
        <v>282</v>
      </c>
      <c r="DA63" s="159" t="s">
        <v>282</v>
      </c>
      <c r="DB63" s="159" t="s">
        <v>282</v>
      </c>
      <c r="DC63" s="159" t="s">
        <v>282</v>
      </c>
      <c r="DD63" s="159" t="s">
        <v>282</v>
      </c>
      <c r="DE63" s="159" t="s">
        <v>282</v>
      </c>
      <c r="DF63" s="159" t="s">
        <v>282</v>
      </c>
      <c r="DG63" s="159" t="s">
        <v>282</v>
      </c>
      <c r="DH63" s="159" t="s">
        <v>282</v>
      </c>
      <c r="DI63" s="159" t="s">
        <v>282</v>
      </c>
      <c r="DJ63" s="159" t="s">
        <v>282</v>
      </c>
      <c r="DK63" s="159" t="s">
        <v>282</v>
      </c>
      <c r="DL63" s="159" t="s">
        <v>282</v>
      </c>
      <c r="DM63" s="159" t="s">
        <v>282</v>
      </c>
      <c r="DN63" s="159" t="s">
        <v>282</v>
      </c>
      <c r="DO63" s="159" t="s">
        <v>282</v>
      </c>
      <c r="DP63" s="159" t="s">
        <v>282</v>
      </c>
      <c r="DQ63" s="159" t="s">
        <v>282</v>
      </c>
      <c r="DR63" s="159" t="s">
        <v>282</v>
      </c>
      <c r="DS63" s="159" t="s">
        <v>282</v>
      </c>
      <c r="DT63" s="159" t="s">
        <v>282</v>
      </c>
      <c r="DU63" s="159" t="s">
        <v>282</v>
      </c>
      <c r="DV63" s="159" t="s">
        <v>282</v>
      </c>
      <c r="DW63" s="159" t="s">
        <v>282</v>
      </c>
      <c r="DX63" s="159" t="s">
        <v>282</v>
      </c>
      <c r="DY63" s="159" t="s">
        <v>282</v>
      </c>
      <c r="DZ63" s="159" t="s">
        <v>282</v>
      </c>
      <c r="EA63" s="159" t="s">
        <v>282</v>
      </c>
      <c r="EB63" s="159" t="s">
        <v>282</v>
      </c>
      <c r="EC63" s="159" t="s">
        <v>282</v>
      </c>
      <c r="ED63" s="159" t="s">
        <v>282</v>
      </c>
      <c r="EE63" s="159" t="s">
        <v>282</v>
      </c>
      <c r="EF63" s="159" t="s">
        <v>282</v>
      </c>
      <c r="EG63" s="159" t="s">
        <v>282</v>
      </c>
      <c r="EH63" s="159" t="s">
        <v>282</v>
      </c>
      <c r="EI63" s="159" t="s">
        <v>282</v>
      </c>
      <c r="EJ63" s="159" t="s">
        <v>282</v>
      </c>
      <c r="EK63" s="159" t="s">
        <v>282</v>
      </c>
      <c r="EL63" s="159" t="s">
        <v>282</v>
      </c>
      <c r="EM63" s="159" t="s">
        <v>282</v>
      </c>
      <c r="EN63" s="159" t="s">
        <v>282</v>
      </c>
      <c r="EO63" s="159" t="s">
        <v>282</v>
      </c>
      <c r="EP63" s="159" t="s">
        <v>282</v>
      </c>
      <c r="EQ63" s="159" t="s">
        <v>282</v>
      </c>
      <c r="ER63" s="159" t="s">
        <v>282</v>
      </c>
      <c r="ES63" s="159" t="s">
        <v>282</v>
      </c>
      <c r="ET63" s="159" t="s">
        <v>282</v>
      </c>
      <c r="EU63" s="159" t="s">
        <v>282</v>
      </c>
      <c r="EV63" s="159" t="s">
        <v>282</v>
      </c>
      <c r="EW63" s="159" t="s">
        <v>282</v>
      </c>
      <c r="EX63" s="159" t="s">
        <v>282</v>
      </c>
      <c r="EY63" s="159" t="s">
        <v>282</v>
      </c>
      <c r="EZ63" s="159" t="s">
        <v>282</v>
      </c>
      <c r="FA63" s="159" t="s">
        <v>282</v>
      </c>
      <c r="FB63" s="159" t="s">
        <v>282</v>
      </c>
      <c r="FC63" s="159" t="s">
        <v>282</v>
      </c>
      <c r="FD63" s="159" t="s">
        <v>282</v>
      </c>
      <c r="FE63" s="159" t="s">
        <v>282</v>
      </c>
      <c r="FF63" s="159" t="s">
        <v>282</v>
      </c>
      <c r="FG63" s="159" t="s">
        <v>282</v>
      </c>
      <c r="FH63" s="159" t="s">
        <v>282</v>
      </c>
      <c r="FI63" s="159" t="s">
        <v>282</v>
      </c>
      <c r="FJ63" s="159" t="s">
        <v>282</v>
      </c>
      <c r="FK63" s="159" t="s">
        <v>282</v>
      </c>
      <c r="FL63" s="159" t="s">
        <v>282</v>
      </c>
      <c r="FM63" s="159" t="s">
        <v>282</v>
      </c>
      <c r="FN63" s="159" t="s">
        <v>282</v>
      </c>
      <c r="FO63" s="159" t="s">
        <v>282</v>
      </c>
      <c r="FP63" s="159" t="s">
        <v>282</v>
      </c>
      <c r="FQ63" s="159" t="s">
        <v>282</v>
      </c>
      <c r="FR63" s="159" t="s">
        <v>282</v>
      </c>
      <c r="FS63" s="159" t="s">
        <v>282</v>
      </c>
      <c r="FT63" s="159" t="s">
        <v>282</v>
      </c>
    </row>
    <row r="64" spans="1:176" x14ac:dyDescent="0.25">
      <c r="A64" s="161" t="s">
        <v>7908</v>
      </c>
      <c r="B64" s="159" t="s">
        <v>13212</v>
      </c>
      <c r="C64" s="66" t="str">
        <f>IF(ISNUMBER(Severity!H64)=FALSE,Severity!F64,IF(Severity!H64&gt;=0.5,"YES","NO"))</f>
        <v>NO</v>
      </c>
      <c r="D64" s="66" t="str">
        <f>IF(ISNUMBER(Severity!I64)=FALSE,Severity!G64,IF(Severity!I64&gt;0.5,"YES","NO"))</f>
        <v>YES</v>
      </c>
      <c r="E64" s="159">
        <v>16</v>
      </c>
      <c r="F64" s="159">
        <v>2</v>
      </c>
      <c r="G64" s="159" t="s">
        <v>10667</v>
      </c>
      <c r="H64" s="159" t="s">
        <v>183</v>
      </c>
      <c r="I64" s="159" t="s">
        <v>282</v>
      </c>
      <c r="J64" s="159" t="s">
        <v>282</v>
      </c>
      <c r="K64" s="159" t="s">
        <v>282</v>
      </c>
      <c r="L64" s="159" t="s">
        <v>282</v>
      </c>
      <c r="M64" s="159" t="s">
        <v>282</v>
      </c>
      <c r="N64" s="159" t="s">
        <v>282</v>
      </c>
      <c r="O64" s="159" t="s">
        <v>282</v>
      </c>
      <c r="P64" s="159" t="s">
        <v>282</v>
      </c>
      <c r="Q64" s="159" t="s">
        <v>282</v>
      </c>
      <c r="R64" s="159" t="s">
        <v>282</v>
      </c>
      <c r="S64" s="159" t="s">
        <v>435</v>
      </c>
      <c r="T64" s="159">
        <v>21</v>
      </c>
      <c r="U64" s="66" t="s">
        <v>282</v>
      </c>
      <c r="V64" s="66" t="s">
        <v>282</v>
      </c>
      <c r="W64" s="159" t="s">
        <v>282</v>
      </c>
      <c r="X64" s="159">
        <v>24.14</v>
      </c>
      <c r="Y64" s="159">
        <v>9.83</v>
      </c>
      <c r="Z64" s="159">
        <v>36</v>
      </c>
      <c r="AA64" s="159" t="s">
        <v>282</v>
      </c>
      <c r="AB64" s="159" t="s">
        <v>282</v>
      </c>
      <c r="AC64" s="159" t="s">
        <v>282</v>
      </c>
      <c r="AD64" s="159">
        <v>10.62</v>
      </c>
      <c r="AE64" s="159">
        <v>7.37</v>
      </c>
      <c r="AF64" s="159">
        <v>29</v>
      </c>
      <c r="AG64" s="159" t="s">
        <v>282</v>
      </c>
      <c r="AH64" s="159" t="s">
        <v>282</v>
      </c>
      <c r="AI64" s="159" t="s">
        <v>282</v>
      </c>
      <c r="AJ64" s="159" t="s">
        <v>282</v>
      </c>
      <c r="AK64" s="159" t="s">
        <v>282</v>
      </c>
      <c r="AL64" s="159" t="s">
        <v>282</v>
      </c>
      <c r="AM64" s="159" t="s">
        <v>282</v>
      </c>
      <c r="AN64" s="159">
        <v>29</v>
      </c>
      <c r="AO64" s="159" t="s">
        <v>10461</v>
      </c>
      <c r="AP64" s="161" t="s">
        <v>183</v>
      </c>
      <c r="AQ64" s="161" t="s">
        <v>282</v>
      </c>
      <c r="AR64" s="161" t="s">
        <v>282</v>
      </c>
      <c r="AS64" s="161" t="s">
        <v>282</v>
      </c>
      <c r="AT64" s="161" t="s">
        <v>282</v>
      </c>
      <c r="AU64" s="161" t="s">
        <v>282</v>
      </c>
      <c r="AV64" s="161" t="s">
        <v>282</v>
      </c>
      <c r="AW64" s="161" t="s">
        <v>282</v>
      </c>
      <c r="AX64" s="161" t="s">
        <v>282</v>
      </c>
      <c r="AY64" s="161" t="s">
        <v>282</v>
      </c>
      <c r="AZ64" s="161" t="s">
        <v>282</v>
      </c>
      <c r="BA64" s="161" t="s">
        <v>435</v>
      </c>
      <c r="BB64" s="161">
        <v>21</v>
      </c>
      <c r="BC64" s="66" t="s">
        <v>282</v>
      </c>
      <c r="BD64" s="66" t="s">
        <v>282</v>
      </c>
      <c r="BE64" s="159" t="s">
        <v>282</v>
      </c>
      <c r="BF64" s="161">
        <v>24.91</v>
      </c>
      <c r="BG64" s="161">
        <v>8.6999999999999993</v>
      </c>
      <c r="BH64" s="161">
        <v>33</v>
      </c>
      <c r="BI64" s="161" t="s">
        <v>282</v>
      </c>
      <c r="BJ64" s="161" t="s">
        <v>282</v>
      </c>
      <c r="BK64" s="161" t="s">
        <v>282</v>
      </c>
      <c r="BL64" s="161">
        <v>12.37</v>
      </c>
      <c r="BM64" s="161">
        <v>9.7100000000000009</v>
      </c>
      <c r="BN64" s="161">
        <v>27</v>
      </c>
      <c r="BO64" s="161" t="s">
        <v>282</v>
      </c>
      <c r="BP64" s="161" t="s">
        <v>282</v>
      </c>
      <c r="BQ64" s="161" t="s">
        <v>282</v>
      </c>
      <c r="BR64" s="161" t="s">
        <v>282</v>
      </c>
      <c r="BS64" s="161" t="s">
        <v>282</v>
      </c>
      <c r="BT64" s="161" t="s">
        <v>282</v>
      </c>
      <c r="BU64" s="161" t="s">
        <v>282</v>
      </c>
      <c r="BV64" s="159">
        <v>27</v>
      </c>
      <c r="BW64" s="159" t="s">
        <v>282</v>
      </c>
      <c r="BX64" s="159" t="s">
        <v>282</v>
      </c>
      <c r="BY64" s="159" t="s">
        <v>282</v>
      </c>
      <c r="BZ64" s="159" t="s">
        <v>282</v>
      </c>
      <c r="CA64" s="159" t="s">
        <v>282</v>
      </c>
      <c r="CB64" s="159" t="s">
        <v>282</v>
      </c>
      <c r="CC64" s="159" t="s">
        <v>282</v>
      </c>
      <c r="CD64" s="159" t="s">
        <v>282</v>
      </c>
      <c r="CE64" s="159" t="s">
        <v>282</v>
      </c>
      <c r="CF64" s="159" t="s">
        <v>282</v>
      </c>
      <c r="CG64" s="159" t="s">
        <v>282</v>
      </c>
      <c r="CH64" s="159" t="s">
        <v>282</v>
      </c>
      <c r="CI64" s="159" t="s">
        <v>282</v>
      </c>
      <c r="CJ64" s="159" t="s">
        <v>282</v>
      </c>
      <c r="CK64" s="159" t="s">
        <v>282</v>
      </c>
      <c r="CL64" s="159" t="s">
        <v>282</v>
      </c>
      <c r="CM64" s="159" t="s">
        <v>282</v>
      </c>
      <c r="CN64" s="159" t="s">
        <v>282</v>
      </c>
      <c r="CO64" s="159" t="s">
        <v>282</v>
      </c>
      <c r="CP64" s="159" t="s">
        <v>282</v>
      </c>
      <c r="CQ64" s="159" t="s">
        <v>282</v>
      </c>
      <c r="CR64" s="159" t="s">
        <v>282</v>
      </c>
      <c r="CS64" s="159" t="s">
        <v>282</v>
      </c>
      <c r="CT64" s="159" t="s">
        <v>282</v>
      </c>
      <c r="CU64" s="159" t="s">
        <v>282</v>
      </c>
      <c r="CV64" s="159" t="s">
        <v>282</v>
      </c>
      <c r="CW64" s="159" t="s">
        <v>282</v>
      </c>
      <c r="CX64" s="159" t="s">
        <v>282</v>
      </c>
      <c r="CY64" s="159" t="s">
        <v>282</v>
      </c>
      <c r="CZ64" s="159" t="s">
        <v>282</v>
      </c>
      <c r="DA64" s="159" t="s">
        <v>282</v>
      </c>
      <c r="DB64" s="159" t="s">
        <v>282</v>
      </c>
      <c r="DC64" s="159" t="s">
        <v>282</v>
      </c>
      <c r="DD64" s="159" t="s">
        <v>282</v>
      </c>
      <c r="DE64" s="159" t="s">
        <v>282</v>
      </c>
      <c r="DF64" s="159" t="s">
        <v>282</v>
      </c>
      <c r="DG64" s="159" t="s">
        <v>282</v>
      </c>
      <c r="DH64" s="159" t="s">
        <v>282</v>
      </c>
      <c r="DI64" s="159" t="s">
        <v>282</v>
      </c>
      <c r="DJ64" s="159" t="s">
        <v>282</v>
      </c>
      <c r="DK64" s="159" t="s">
        <v>282</v>
      </c>
      <c r="DL64" s="159" t="s">
        <v>282</v>
      </c>
      <c r="DM64" s="159" t="s">
        <v>282</v>
      </c>
      <c r="DN64" s="159" t="s">
        <v>282</v>
      </c>
      <c r="DO64" s="159" t="s">
        <v>282</v>
      </c>
      <c r="DP64" s="159" t="s">
        <v>282</v>
      </c>
      <c r="DQ64" s="159" t="s">
        <v>282</v>
      </c>
      <c r="DR64" s="159" t="s">
        <v>282</v>
      </c>
      <c r="DS64" s="159" t="s">
        <v>282</v>
      </c>
      <c r="DT64" s="159" t="s">
        <v>282</v>
      </c>
      <c r="DU64" s="159" t="s">
        <v>282</v>
      </c>
      <c r="DV64" s="159" t="s">
        <v>282</v>
      </c>
      <c r="DW64" s="159" t="s">
        <v>282</v>
      </c>
      <c r="DX64" s="159" t="s">
        <v>282</v>
      </c>
      <c r="DY64" s="159" t="s">
        <v>282</v>
      </c>
      <c r="DZ64" s="159" t="s">
        <v>282</v>
      </c>
      <c r="EA64" s="159" t="s">
        <v>282</v>
      </c>
      <c r="EB64" s="159" t="s">
        <v>282</v>
      </c>
      <c r="EC64" s="159" t="s">
        <v>282</v>
      </c>
      <c r="ED64" s="159" t="s">
        <v>282</v>
      </c>
      <c r="EE64" s="159" t="s">
        <v>282</v>
      </c>
      <c r="EF64" s="159" t="s">
        <v>282</v>
      </c>
      <c r="EG64" s="159" t="s">
        <v>282</v>
      </c>
      <c r="EH64" s="159" t="s">
        <v>282</v>
      </c>
      <c r="EI64" s="159" t="s">
        <v>282</v>
      </c>
      <c r="EJ64" s="159" t="s">
        <v>282</v>
      </c>
      <c r="EK64" s="159" t="s">
        <v>282</v>
      </c>
      <c r="EL64" s="159" t="s">
        <v>282</v>
      </c>
      <c r="EM64" s="159" t="s">
        <v>282</v>
      </c>
      <c r="EN64" s="159" t="s">
        <v>282</v>
      </c>
      <c r="EO64" s="159" t="s">
        <v>282</v>
      </c>
      <c r="EP64" s="159" t="s">
        <v>282</v>
      </c>
      <c r="EQ64" s="159" t="s">
        <v>282</v>
      </c>
      <c r="ER64" s="159" t="s">
        <v>282</v>
      </c>
      <c r="ES64" s="159" t="s">
        <v>282</v>
      </c>
      <c r="ET64" s="159" t="s">
        <v>282</v>
      </c>
      <c r="EU64" s="159" t="s">
        <v>282</v>
      </c>
      <c r="EV64" s="159" t="s">
        <v>282</v>
      </c>
      <c r="EW64" s="159" t="s">
        <v>282</v>
      </c>
      <c r="EX64" s="159" t="s">
        <v>282</v>
      </c>
      <c r="EY64" s="159" t="s">
        <v>282</v>
      </c>
      <c r="EZ64" s="159" t="s">
        <v>282</v>
      </c>
      <c r="FA64" s="159" t="s">
        <v>282</v>
      </c>
      <c r="FB64" s="159" t="s">
        <v>282</v>
      </c>
      <c r="FC64" s="159" t="s">
        <v>282</v>
      </c>
      <c r="FD64" s="159" t="s">
        <v>282</v>
      </c>
      <c r="FE64" s="159" t="s">
        <v>282</v>
      </c>
      <c r="FF64" s="159" t="s">
        <v>282</v>
      </c>
      <c r="FG64" s="159" t="s">
        <v>282</v>
      </c>
      <c r="FH64" s="159" t="s">
        <v>282</v>
      </c>
      <c r="FI64" s="159" t="s">
        <v>282</v>
      </c>
      <c r="FJ64" s="159" t="s">
        <v>282</v>
      </c>
      <c r="FK64" s="159" t="s">
        <v>282</v>
      </c>
      <c r="FL64" s="159" t="s">
        <v>282</v>
      </c>
      <c r="FM64" s="159" t="s">
        <v>282</v>
      </c>
      <c r="FN64" s="159" t="s">
        <v>282</v>
      </c>
      <c r="FO64" s="159" t="s">
        <v>282</v>
      </c>
      <c r="FP64" s="159" t="s">
        <v>282</v>
      </c>
      <c r="FQ64" s="159" t="s">
        <v>282</v>
      </c>
      <c r="FR64" s="159" t="s">
        <v>282</v>
      </c>
      <c r="FS64" s="159" t="s">
        <v>282</v>
      </c>
      <c r="FT64" s="159" t="s">
        <v>282</v>
      </c>
    </row>
    <row r="65" spans="1:176" x14ac:dyDescent="0.25">
      <c r="A65" s="66" t="s">
        <v>549</v>
      </c>
      <c r="B65" s="159" t="s">
        <v>282</v>
      </c>
      <c r="C65" s="66" t="str">
        <f>IF(ISNUMBER(Severity!H65)=FALSE,Severity!F65,IF(Severity!H65&gt;=0.5,"YES","NO"))</f>
        <v>YES</v>
      </c>
      <c r="D65" s="66" t="str">
        <f>IF(ISNUMBER(Severity!I65)=FALSE,Severity!G65,IF(Severity!I65&gt;0.5,"YES","NO"))</f>
        <v>NO</v>
      </c>
      <c r="E65" s="159">
        <v>8</v>
      </c>
      <c r="F65" s="159">
        <v>2</v>
      </c>
      <c r="G65" s="66" t="s">
        <v>255</v>
      </c>
      <c r="H65" s="159" t="s">
        <v>10507</v>
      </c>
      <c r="I65" s="66">
        <v>0</v>
      </c>
      <c r="J65" s="159">
        <v>3</v>
      </c>
      <c r="K65" s="159" t="s">
        <v>282</v>
      </c>
      <c r="L65" s="159" t="s">
        <v>282</v>
      </c>
      <c r="M65" s="159" t="s">
        <v>282</v>
      </c>
      <c r="N65" s="159" t="s">
        <v>282</v>
      </c>
      <c r="O65" s="159" t="s">
        <v>282</v>
      </c>
      <c r="P65" s="159" t="s">
        <v>282</v>
      </c>
      <c r="Q65" s="159" t="s">
        <v>282</v>
      </c>
      <c r="R65" s="159" t="s">
        <v>282</v>
      </c>
      <c r="S65" s="159" t="s">
        <v>299</v>
      </c>
      <c r="T65" s="159">
        <v>21</v>
      </c>
      <c r="U65" s="66" t="s">
        <v>282</v>
      </c>
      <c r="V65" s="66" t="s">
        <v>282</v>
      </c>
      <c r="W65" s="159" t="s">
        <v>282</v>
      </c>
      <c r="X65" s="66">
        <v>33</v>
      </c>
      <c r="Y65" s="66">
        <v>5.4</v>
      </c>
      <c r="Z65" s="66">
        <v>31</v>
      </c>
      <c r="AA65" s="159" t="s">
        <v>282</v>
      </c>
      <c r="AB65" s="159" t="s">
        <v>282</v>
      </c>
      <c r="AC65" s="159" t="s">
        <v>282</v>
      </c>
      <c r="AD65" s="159">
        <v>16</v>
      </c>
      <c r="AE65" s="159">
        <v>6.5</v>
      </c>
      <c r="AF65" s="159">
        <v>31</v>
      </c>
      <c r="AG65" s="159" t="s">
        <v>282</v>
      </c>
      <c r="AH65" s="159" t="s">
        <v>282</v>
      </c>
      <c r="AI65" s="159" t="s">
        <v>282</v>
      </c>
      <c r="AJ65" s="159" t="s">
        <v>282</v>
      </c>
      <c r="AK65" s="159" t="s">
        <v>282</v>
      </c>
      <c r="AL65" s="159" t="s">
        <v>282</v>
      </c>
      <c r="AM65" s="159">
        <v>34</v>
      </c>
      <c r="AN65" s="159">
        <v>31</v>
      </c>
      <c r="AO65" s="159" t="s">
        <v>263</v>
      </c>
      <c r="AP65" s="161" t="s">
        <v>10507</v>
      </c>
      <c r="AQ65" s="66">
        <v>1</v>
      </c>
      <c r="AR65" s="159">
        <v>4</v>
      </c>
      <c r="AS65" s="161" t="s">
        <v>282</v>
      </c>
      <c r="AT65" s="161" t="s">
        <v>282</v>
      </c>
      <c r="AU65" s="161" t="s">
        <v>282</v>
      </c>
      <c r="AV65" s="161" t="s">
        <v>282</v>
      </c>
      <c r="AW65" s="161" t="s">
        <v>282</v>
      </c>
      <c r="AX65" s="161" t="s">
        <v>282</v>
      </c>
      <c r="AY65" s="161" t="s">
        <v>282</v>
      </c>
      <c r="AZ65" s="161" t="s">
        <v>282</v>
      </c>
      <c r="BA65" s="159" t="s">
        <v>299</v>
      </c>
      <c r="BB65" s="159">
        <v>21</v>
      </c>
      <c r="BC65" s="66" t="s">
        <v>282</v>
      </c>
      <c r="BD65" s="66" t="s">
        <v>282</v>
      </c>
      <c r="BE65" s="159" t="s">
        <v>282</v>
      </c>
      <c r="BF65" s="66">
        <v>32</v>
      </c>
      <c r="BG65" s="66">
        <v>4.8</v>
      </c>
      <c r="BH65" s="66">
        <v>30</v>
      </c>
      <c r="BI65" s="159" t="s">
        <v>282</v>
      </c>
      <c r="BJ65" s="159" t="s">
        <v>282</v>
      </c>
      <c r="BK65" s="159" t="s">
        <v>282</v>
      </c>
      <c r="BL65" s="159">
        <v>16</v>
      </c>
      <c r="BM65" s="159">
        <v>6.1</v>
      </c>
      <c r="BN65" s="159">
        <v>30</v>
      </c>
      <c r="BO65" s="159" t="s">
        <v>282</v>
      </c>
      <c r="BP65" s="159" t="s">
        <v>282</v>
      </c>
      <c r="BQ65" s="159" t="s">
        <v>282</v>
      </c>
      <c r="BR65" s="159" t="s">
        <v>282</v>
      </c>
      <c r="BS65" s="159" t="s">
        <v>282</v>
      </c>
      <c r="BT65" s="159" t="s">
        <v>282</v>
      </c>
      <c r="BU65" s="159">
        <v>34</v>
      </c>
      <c r="BV65" s="159">
        <v>30</v>
      </c>
      <c r="BW65" s="159" t="s">
        <v>282</v>
      </c>
      <c r="BX65" s="159" t="s">
        <v>282</v>
      </c>
      <c r="BY65" s="159" t="s">
        <v>282</v>
      </c>
      <c r="BZ65" s="159" t="s">
        <v>282</v>
      </c>
      <c r="CA65" s="159" t="s">
        <v>282</v>
      </c>
      <c r="CB65" s="159" t="s">
        <v>282</v>
      </c>
      <c r="CC65" s="159" t="s">
        <v>282</v>
      </c>
      <c r="CD65" s="159" t="s">
        <v>282</v>
      </c>
      <c r="CE65" s="159" t="s">
        <v>282</v>
      </c>
      <c r="CF65" s="159" t="s">
        <v>282</v>
      </c>
      <c r="CG65" s="159" t="s">
        <v>282</v>
      </c>
      <c r="CH65" s="159" t="s">
        <v>282</v>
      </c>
      <c r="CI65" s="159" t="s">
        <v>282</v>
      </c>
      <c r="CJ65" s="159" t="s">
        <v>282</v>
      </c>
      <c r="CK65" s="159" t="s">
        <v>282</v>
      </c>
      <c r="CL65" s="159" t="s">
        <v>282</v>
      </c>
      <c r="CM65" s="159" t="s">
        <v>282</v>
      </c>
      <c r="CN65" s="159" t="s">
        <v>282</v>
      </c>
      <c r="CO65" s="159" t="s">
        <v>282</v>
      </c>
      <c r="CP65" s="159" t="s">
        <v>282</v>
      </c>
      <c r="CQ65" s="159" t="s">
        <v>282</v>
      </c>
      <c r="CR65" s="159" t="s">
        <v>282</v>
      </c>
      <c r="CS65" s="159" t="s">
        <v>282</v>
      </c>
      <c r="CT65" s="159" t="s">
        <v>282</v>
      </c>
      <c r="CU65" s="159" t="s">
        <v>282</v>
      </c>
      <c r="CV65" s="159" t="s">
        <v>282</v>
      </c>
      <c r="CW65" s="159" t="s">
        <v>282</v>
      </c>
      <c r="CX65" s="159" t="s">
        <v>282</v>
      </c>
      <c r="CY65" s="159" t="s">
        <v>282</v>
      </c>
      <c r="CZ65" s="159" t="s">
        <v>282</v>
      </c>
      <c r="DA65" s="159" t="s">
        <v>282</v>
      </c>
      <c r="DB65" s="159" t="s">
        <v>282</v>
      </c>
      <c r="DC65" s="159" t="s">
        <v>282</v>
      </c>
      <c r="DD65" s="159" t="s">
        <v>282</v>
      </c>
      <c r="DE65" s="159" t="s">
        <v>282</v>
      </c>
      <c r="DF65" s="159" t="s">
        <v>282</v>
      </c>
      <c r="DG65" s="159" t="s">
        <v>282</v>
      </c>
      <c r="DH65" s="159" t="s">
        <v>282</v>
      </c>
      <c r="DI65" s="159" t="s">
        <v>282</v>
      </c>
      <c r="DJ65" s="159" t="s">
        <v>282</v>
      </c>
      <c r="DK65" s="159" t="s">
        <v>282</v>
      </c>
      <c r="DL65" s="159" t="s">
        <v>282</v>
      </c>
      <c r="DM65" s="159" t="s">
        <v>282</v>
      </c>
      <c r="DN65" s="159" t="s">
        <v>282</v>
      </c>
      <c r="DO65" s="159" t="s">
        <v>282</v>
      </c>
      <c r="DP65" s="159" t="s">
        <v>282</v>
      </c>
      <c r="DQ65" s="159" t="s">
        <v>282</v>
      </c>
      <c r="DR65" s="159" t="s">
        <v>282</v>
      </c>
      <c r="DS65" s="159" t="s">
        <v>282</v>
      </c>
      <c r="DT65" s="159" t="s">
        <v>282</v>
      </c>
      <c r="DU65" s="159" t="s">
        <v>282</v>
      </c>
      <c r="DV65" s="159" t="s">
        <v>282</v>
      </c>
      <c r="DW65" s="159" t="s">
        <v>282</v>
      </c>
      <c r="DX65" s="159" t="s">
        <v>282</v>
      </c>
      <c r="DY65" s="159" t="s">
        <v>282</v>
      </c>
      <c r="DZ65" s="159" t="s">
        <v>282</v>
      </c>
      <c r="EA65" s="159" t="s">
        <v>282</v>
      </c>
      <c r="EB65" s="159" t="s">
        <v>282</v>
      </c>
      <c r="EC65" s="159" t="s">
        <v>282</v>
      </c>
      <c r="ED65" s="159" t="s">
        <v>282</v>
      </c>
      <c r="EE65" s="159" t="s">
        <v>282</v>
      </c>
      <c r="EF65" s="159" t="s">
        <v>282</v>
      </c>
      <c r="EG65" s="159" t="s">
        <v>282</v>
      </c>
      <c r="EH65" s="159" t="s">
        <v>282</v>
      </c>
      <c r="EI65" s="159" t="s">
        <v>282</v>
      </c>
      <c r="EJ65" s="159" t="s">
        <v>282</v>
      </c>
      <c r="EK65" s="159" t="s">
        <v>282</v>
      </c>
      <c r="EL65" s="159" t="s">
        <v>282</v>
      </c>
      <c r="EM65" s="159" t="s">
        <v>282</v>
      </c>
      <c r="EN65" s="159" t="s">
        <v>282</v>
      </c>
      <c r="EO65" s="159" t="s">
        <v>282</v>
      </c>
      <c r="EP65" s="159" t="s">
        <v>282</v>
      </c>
      <c r="EQ65" s="159" t="s">
        <v>282</v>
      </c>
      <c r="ER65" s="159" t="s">
        <v>282</v>
      </c>
      <c r="ES65" s="159" t="s">
        <v>282</v>
      </c>
      <c r="ET65" s="159" t="s">
        <v>282</v>
      </c>
      <c r="EU65" s="159" t="s">
        <v>282</v>
      </c>
      <c r="EV65" s="159" t="s">
        <v>282</v>
      </c>
      <c r="EW65" s="159" t="s">
        <v>282</v>
      </c>
      <c r="EX65" s="159" t="s">
        <v>282</v>
      </c>
      <c r="EY65" s="159" t="s">
        <v>282</v>
      </c>
      <c r="EZ65" s="159" t="s">
        <v>282</v>
      </c>
      <c r="FA65" s="159" t="s">
        <v>282</v>
      </c>
      <c r="FB65" s="159" t="s">
        <v>282</v>
      </c>
      <c r="FC65" s="159" t="s">
        <v>282</v>
      </c>
      <c r="FD65" s="159" t="s">
        <v>282</v>
      </c>
      <c r="FE65" s="159" t="s">
        <v>282</v>
      </c>
      <c r="FF65" s="159" t="s">
        <v>282</v>
      </c>
      <c r="FG65" s="159" t="s">
        <v>282</v>
      </c>
      <c r="FH65" s="159" t="s">
        <v>282</v>
      </c>
      <c r="FI65" s="159" t="s">
        <v>282</v>
      </c>
      <c r="FJ65" s="159" t="s">
        <v>282</v>
      </c>
      <c r="FK65" s="159" t="s">
        <v>282</v>
      </c>
      <c r="FL65" s="159" t="s">
        <v>282</v>
      </c>
      <c r="FM65" s="159" t="s">
        <v>282</v>
      </c>
      <c r="FN65" s="159" t="s">
        <v>282</v>
      </c>
      <c r="FO65" s="159" t="s">
        <v>282</v>
      </c>
      <c r="FP65" s="159" t="s">
        <v>282</v>
      </c>
      <c r="FQ65" s="159" t="s">
        <v>282</v>
      </c>
      <c r="FR65" s="159" t="s">
        <v>282</v>
      </c>
      <c r="FS65" s="159" t="s">
        <v>282</v>
      </c>
      <c r="FT65" s="159" t="s">
        <v>282</v>
      </c>
    </row>
    <row r="66" spans="1:176" x14ac:dyDescent="0.25">
      <c r="A66" s="66" t="s">
        <v>295</v>
      </c>
      <c r="B66" s="159" t="s">
        <v>282</v>
      </c>
      <c r="C66" s="66" t="str">
        <f>IF(ISNUMBER(Severity!H66)=FALSE,Severity!F66,IF(Severity!H66&gt;=0.5,"YES","NO"))</f>
        <v>YES</v>
      </c>
      <c r="D66" s="66" t="str">
        <f>IF(ISNUMBER(Severity!I66)=FALSE,Severity!G66,IF(Severity!I66&gt;0.5,"YES","NO"))</f>
        <v>NO</v>
      </c>
      <c r="E66" s="159">
        <v>12</v>
      </c>
      <c r="F66" s="159">
        <v>2</v>
      </c>
      <c r="G66" s="159" t="s">
        <v>255</v>
      </c>
      <c r="H66" s="159" t="s">
        <v>10507</v>
      </c>
      <c r="I66" s="66">
        <v>0</v>
      </c>
      <c r="J66" s="159">
        <v>0</v>
      </c>
      <c r="K66" s="159" t="s">
        <v>282</v>
      </c>
      <c r="L66" s="159" t="s">
        <v>282</v>
      </c>
      <c r="M66" s="159" t="s">
        <v>282</v>
      </c>
      <c r="N66" s="159" t="s">
        <v>282</v>
      </c>
      <c r="O66" s="159" t="s">
        <v>282</v>
      </c>
      <c r="P66" s="159" t="s">
        <v>282</v>
      </c>
      <c r="Q66" s="159" t="s">
        <v>282</v>
      </c>
      <c r="R66" s="159" t="s">
        <v>282</v>
      </c>
      <c r="S66" s="159" t="s">
        <v>299</v>
      </c>
      <c r="T66" s="159">
        <v>17</v>
      </c>
      <c r="U66" s="66">
        <v>25.93</v>
      </c>
      <c r="V66" s="66">
        <v>1.21</v>
      </c>
      <c r="W66" s="159">
        <v>30</v>
      </c>
      <c r="X66" s="66">
        <v>25.93</v>
      </c>
      <c r="Y66" s="66">
        <v>1.21</v>
      </c>
      <c r="Z66" s="159">
        <v>30</v>
      </c>
      <c r="AA66" s="66">
        <v>14.23</v>
      </c>
      <c r="AB66" s="66">
        <v>3.51</v>
      </c>
      <c r="AC66" s="66">
        <v>30</v>
      </c>
      <c r="AD66" s="66">
        <v>14.23</v>
      </c>
      <c r="AE66" s="66">
        <v>3.51</v>
      </c>
      <c r="AF66" s="66">
        <v>30</v>
      </c>
      <c r="AG66" s="66" t="s">
        <v>282</v>
      </c>
      <c r="AH66" s="66" t="s">
        <v>282</v>
      </c>
      <c r="AI66" s="66" t="s">
        <v>282</v>
      </c>
      <c r="AJ66" s="66" t="s">
        <v>282</v>
      </c>
      <c r="AK66" s="66" t="s">
        <v>282</v>
      </c>
      <c r="AL66" s="66" t="s">
        <v>282</v>
      </c>
      <c r="AM66" s="159">
        <v>30</v>
      </c>
      <c r="AN66" s="159">
        <v>30</v>
      </c>
      <c r="AO66" s="159" t="s">
        <v>252</v>
      </c>
      <c r="AP66" s="161" t="s">
        <v>10507</v>
      </c>
      <c r="AQ66" s="66">
        <v>0</v>
      </c>
      <c r="AR66" s="159">
        <v>0</v>
      </c>
      <c r="AS66" s="161" t="s">
        <v>282</v>
      </c>
      <c r="AT66" s="161" t="s">
        <v>282</v>
      </c>
      <c r="AU66" s="161" t="s">
        <v>282</v>
      </c>
      <c r="AV66" s="161" t="s">
        <v>282</v>
      </c>
      <c r="AW66" s="161" t="s">
        <v>282</v>
      </c>
      <c r="AX66" s="161" t="s">
        <v>282</v>
      </c>
      <c r="AY66" s="161" t="s">
        <v>282</v>
      </c>
      <c r="AZ66" s="161" t="s">
        <v>282</v>
      </c>
      <c r="BA66" s="161" t="s">
        <v>299</v>
      </c>
      <c r="BB66" s="159">
        <v>17</v>
      </c>
      <c r="BC66" s="66">
        <v>27</v>
      </c>
      <c r="BD66" s="66">
        <v>2.66</v>
      </c>
      <c r="BE66" s="159">
        <v>30</v>
      </c>
      <c r="BF66" s="66">
        <v>27</v>
      </c>
      <c r="BG66" s="66">
        <v>2.66</v>
      </c>
      <c r="BH66" s="159">
        <v>30</v>
      </c>
      <c r="BI66" s="159">
        <v>13.67</v>
      </c>
      <c r="BJ66" s="159">
        <v>4.74</v>
      </c>
      <c r="BK66" s="159">
        <v>30</v>
      </c>
      <c r="BL66" s="159">
        <v>13.67</v>
      </c>
      <c r="BM66" s="159">
        <v>4.74</v>
      </c>
      <c r="BN66" s="159">
        <v>30</v>
      </c>
      <c r="BO66" s="159" t="s">
        <v>282</v>
      </c>
      <c r="BP66" s="159" t="s">
        <v>282</v>
      </c>
      <c r="BQ66" s="159" t="s">
        <v>282</v>
      </c>
      <c r="BR66" s="159" t="s">
        <v>282</v>
      </c>
      <c r="BS66" s="159" t="s">
        <v>282</v>
      </c>
      <c r="BT66" s="159" t="s">
        <v>282</v>
      </c>
      <c r="BU66" s="159">
        <v>30</v>
      </c>
      <c r="BV66" s="159">
        <v>30</v>
      </c>
      <c r="BW66" s="159" t="s">
        <v>282</v>
      </c>
      <c r="BX66" s="159" t="s">
        <v>282</v>
      </c>
      <c r="BY66" s="159" t="s">
        <v>282</v>
      </c>
      <c r="BZ66" s="159" t="s">
        <v>282</v>
      </c>
      <c r="CA66" s="159" t="s">
        <v>282</v>
      </c>
      <c r="CB66" s="159" t="s">
        <v>282</v>
      </c>
      <c r="CC66" s="159" t="s">
        <v>282</v>
      </c>
      <c r="CD66" s="159" t="s">
        <v>282</v>
      </c>
      <c r="CE66" s="159" t="s">
        <v>282</v>
      </c>
      <c r="CF66" s="159" t="s">
        <v>282</v>
      </c>
      <c r="CG66" s="159" t="s">
        <v>282</v>
      </c>
      <c r="CH66" s="159" t="s">
        <v>282</v>
      </c>
      <c r="CI66" s="159" t="s">
        <v>282</v>
      </c>
      <c r="CJ66" s="159" t="s">
        <v>282</v>
      </c>
      <c r="CK66" s="159" t="s">
        <v>282</v>
      </c>
      <c r="CL66" s="159" t="s">
        <v>282</v>
      </c>
      <c r="CM66" s="159" t="s">
        <v>282</v>
      </c>
      <c r="CN66" s="159" t="s">
        <v>282</v>
      </c>
      <c r="CO66" s="159" t="s">
        <v>282</v>
      </c>
      <c r="CP66" s="159" t="s">
        <v>282</v>
      </c>
      <c r="CQ66" s="159" t="s">
        <v>282</v>
      </c>
      <c r="CR66" s="159" t="s">
        <v>282</v>
      </c>
      <c r="CS66" s="159" t="s">
        <v>282</v>
      </c>
      <c r="CT66" s="159" t="s">
        <v>282</v>
      </c>
      <c r="CU66" s="159" t="s">
        <v>282</v>
      </c>
      <c r="CV66" s="159" t="s">
        <v>282</v>
      </c>
      <c r="CW66" s="159" t="s">
        <v>282</v>
      </c>
      <c r="CX66" s="159" t="s">
        <v>282</v>
      </c>
      <c r="CY66" s="159" t="s">
        <v>282</v>
      </c>
      <c r="CZ66" s="159" t="s">
        <v>282</v>
      </c>
      <c r="DA66" s="159" t="s">
        <v>282</v>
      </c>
      <c r="DB66" s="159" t="s">
        <v>282</v>
      </c>
      <c r="DC66" s="159" t="s">
        <v>282</v>
      </c>
      <c r="DD66" s="159" t="s">
        <v>282</v>
      </c>
      <c r="DE66" s="159" t="s">
        <v>282</v>
      </c>
      <c r="DF66" s="159" t="s">
        <v>282</v>
      </c>
      <c r="DG66" s="159" t="s">
        <v>282</v>
      </c>
      <c r="DH66" s="159" t="s">
        <v>282</v>
      </c>
      <c r="DI66" s="159" t="s">
        <v>282</v>
      </c>
      <c r="DJ66" s="159" t="s">
        <v>282</v>
      </c>
      <c r="DK66" s="159" t="s">
        <v>282</v>
      </c>
      <c r="DL66" s="159" t="s">
        <v>282</v>
      </c>
      <c r="DM66" s="159" t="s">
        <v>282</v>
      </c>
      <c r="DN66" s="159" t="s">
        <v>282</v>
      </c>
      <c r="DO66" s="159" t="s">
        <v>282</v>
      </c>
      <c r="DP66" s="159" t="s">
        <v>282</v>
      </c>
      <c r="DQ66" s="159" t="s">
        <v>282</v>
      </c>
      <c r="DR66" s="159" t="s">
        <v>282</v>
      </c>
      <c r="DS66" s="159" t="s">
        <v>282</v>
      </c>
      <c r="DT66" s="159" t="s">
        <v>282</v>
      </c>
      <c r="DU66" s="159" t="s">
        <v>282</v>
      </c>
      <c r="DV66" s="159" t="s">
        <v>282</v>
      </c>
      <c r="DW66" s="159" t="s">
        <v>282</v>
      </c>
      <c r="DX66" s="159" t="s">
        <v>282</v>
      </c>
      <c r="DY66" s="159" t="s">
        <v>282</v>
      </c>
      <c r="DZ66" s="159" t="s">
        <v>282</v>
      </c>
      <c r="EA66" s="159" t="s">
        <v>282</v>
      </c>
      <c r="EB66" s="159" t="s">
        <v>282</v>
      </c>
      <c r="EC66" s="159" t="s">
        <v>282</v>
      </c>
      <c r="ED66" s="159" t="s">
        <v>282</v>
      </c>
      <c r="EE66" s="159" t="s">
        <v>282</v>
      </c>
      <c r="EF66" s="159" t="s">
        <v>282</v>
      </c>
      <c r="EG66" s="159" t="s">
        <v>282</v>
      </c>
      <c r="EH66" s="159" t="s">
        <v>282</v>
      </c>
      <c r="EI66" s="159" t="s">
        <v>282</v>
      </c>
      <c r="EJ66" s="159" t="s">
        <v>282</v>
      </c>
      <c r="EK66" s="159" t="s">
        <v>282</v>
      </c>
      <c r="EL66" s="159" t="s">
        <v>282</v>
      </c>
      <c r="EM66" s="159" t="s">
        <v>282</v>
      </c>
      <c r="EN66" s="159" t="s">
        <v>282</v>
      </c>
      <c r="EO66" s="159" t="s">
        <v>282</v>
      </c>
      <c r="EP66" s="159" t="s">
        <v>282</v>
      </c>
      <c r="EQ66" s="159" t="s">
        <v>282</v>
      </c>
      <c r="ER66" s="159" t="s">
        <v>282</v>
      </c>
      <c r="ES66" s="159" t="s">
        <v>282</v>
      </c>
      <c r="ET66" s="159" t="s">
        <v>282</v>
      </c>
      <c r="EU66" s="159" t="s">
        <v>282</v>
      </c>
      <c r="EV66" s="159" t="s">
        <v>282</v>
      </c>
      <c r="EW66" s="159" t="s">
        <v>282</v>
      </c>
      <c r="EX66" s="159" t="s">
        <v>282</v>
      </c>
      <c r="EY66" s="159" t="s">
        <v>282</v>
      </c>
      <c r="EZ66" s="159" t="s">
        <v>282</v>
      </c>
      <c r="FA66" s="159" t="s">
        <v>282</v>
      </c>
      <c r="FB66" s="159" t="s">
        <v>282</v>
      </c>
      <c r="FC66" s="159" t="s">
        <v>282</v>
      </c>
      <c r="FD66" s="159" t="s">
        <v>282</v>
      </c>
      <c r="FE66" s="159" t="s">
        <v>282</v>
      </c>
      <c r="FF66" s="159" t="s">
        <v>282</v>
      </c>
      <c r="FG66" s="159" t="s">
        <v>282</v>
      </c>
      <c r="FH66" s="159" t="s">
        <v>282</v>
      </c>
      <c r="FI66" s="159" t="s">
        <v>282</v>
      </c>
      <c r="FJ66" s="159" t="s">
        <v>282</v>
      </c>
      <c r="FK66" s="159" t="s">
        <v>282</v>
      </c>
      <c r="FL66" s="159" t="s">
        <v>282</v>
      </c>
      <c r="FM66" s="159" t="s">
        <v>282</v>
      </c>
      <c r="FN66" s="159" t="s">
        <v>282</v>
      </c>
      <c r="FO66" s="159" t="s">
        <v>282</v>
      </c>
      <c r="FP66" s="159" t="s">
        <v>282</v>
      </c>
      <c r="FQ66" s="159" t="s">
        <v>282</v>
      </c>
      <c r="FR66" s="159" t="s">
        <v>282</v>
      </c>
      <c r="FS66" s="159" t="s">
        <v>282</v>
      </c>
      <c r="FT66" s="159" t="s">
        <v>282</v>
      </c>
    </row>
    <row r="67" spans="1:176" x14ac:dyDescent="0.25">
      <c r="A67" s="212" t="s">
        <v>1569</v>
      </c>
      <c r="B67" s="159" t="s">
        <v>14355</v>
      </c>
      <c r="C67" s="66" t="str">
        <f>IF(ISNUMBER(Severity!H67)=FALSE,Severity!F67,IF(Severity!H67&gt;=0.5,"YES","NO"))</f>
        <v>YES</v>
      </c>
      <c r="D67" s="66" t="str">
        <f>IF(ISNUMBER(Severity!I67)=FALSE,Severity!G67,IF(Severity!I67&gt;0.5,"YES","NO"))</f>
        <v>NO</v>
      </c>
      <c r="E67" s="159">
        <v>8</v>
      </c>
      <c r="F67" s="159">
        <v>2</v>
      </c>
      <c r="G67" s="159" t="s">
        <v>261</v>
      </c>
      <c r="H67" s="159" t="s">
        <v>10507</v>
      </c>
      <c r="I67" s="159">
        <v>4</v>
      </c>
      <c r="J67" s="159">
        <v>24</v>
      </c>
      <c r="K67" s="159" t="s">
        <v>194</v>
      </c>
      <c r="L67" s="159">
        <v>10</v>
      </c>
      <c r="M67" s="159">
        <v>40</v>
      </c>
      <c r="N67" s="159">
        <v>10</v>
      </c>
      <c r="O67" s="159" t="s">
        <v>194</v>
      </c>
      <c r="P67" s="159">
        <v>10</v>
      </c>
      <c r="Q67" s="159">
        <v>57</v>
      </c>
      <c r="R67" s="159">
        <v>50</v>
      </c>
      <c r="S67" s="159" t="s">
        <v>194</v>
      </c>
      <c r="T67" s="159">
        <v>10</v>
      </c>
      <c r="U67" s="159">
        <v>30.7</v>
      </c>
      <c r="V67" s="159">
        <v>4.5999999999999996</v>
      </c>
      <c r="W67" s="159">
        <v>97</v>
      </c>
      <c r="X67" s="66" t="s">
        <v>282</v>
      </c>
      <c r="Y67" s="66" t="s">
        <v>282</v>
      </c>
      <c r="Z67" s="66" t="s">
        <v>282</v>
      </c>
      <c r="AA67" s="66" t="s">
        <v>282</v>
      </c>
      <c r="AB67" s="66" t="s">
        <v>282</v>
      </c>
      <c r="AC67" s="66" t="s">
        <v>282</v>
      </c>
      <c r="AD67" s="66" t="s">
        <v>282</v>
      </c>
      <c r="AE67" s="66" t="s">
        <v>282</v>
      </c>
      <c r="AF67" s="66" t="s">
        <v>282</v>
      </c>
      <c r="AG67" s="293">
        <v>-15.9</v>
      </c>
      <c r="AH67" s="66">
        <v>10.3</v>
      </c>
      <c r="AI67" s="66">
        <v>97</v>
      </c>
      <c r="AJ67" s="159">
        <v>-17.5</v>
      </c>
      <c r="AK67" s="159">
        <v>9.5</v>
      </c>
      <c r="AL67" s="159">
        <v>77</v>
      </c>
      <c r="AM67" s="159">
        <v>101</v>
      </c>
      <c r="AN67" s="159">
        <v>77</v>
      </c>
      <c r="AO67" s="159" t="s">
        <v>258</v>
      </c>
      <c r="AP67" s="161" t="s">
        <v>10507</v>
      </c>
      <c r="AQ67" s="159">
        <v>16</v>
      </c>
      <c r="AR67" s="159">
        <v>33</v>
      </c>
      <c r="AS67" s="161" t="s">
        <v>194</v>
      </c>
      <c r="AT67" s="161">
        <v>10</v>
      </c>
      <c r="AU67" s="161">
        <v>36</v>
      </c>
      <c r="AV67" s="161">
        <v>10</v>
      </c>
      <c r="AW67" s="161" t="s">
        <v>194</v>
      </c>
      <c r="AX67" s="161">
        <v>10</v>
      </c>
      <c r="AY67" s="161">
        <v>47</v>
      </c>
      <c r="AZ67" s="161">
        <v>50</v>
      </c>
      <c r="BA67" s="161" t="s">
        <v>194</v>
      </c>
      <c r="BB67" s="161">
        <v>10</v>
      </c>
      <c r="BC67" s="161">
        <v>30</v>
      </c>
      <c r="BD67" s="159">
        <v>5</v>
      </c>
      <c r="BE67" s="159">
        <v>98</v>
      </c>
      <c r="BF67" s="66" t="s">
        <v>282</v>
      </c>
      <c r="BG67" s="66" t="s">
        <v>282</v>
      </c>
      <c r="BH67" s="66" t="s">
        <v>282</v>
      </c>
      <c r="BI67" s="66" t="s">
        <v>282</v>
      </c>
      <c r="BJ67" s="66" t="s">
        <v>282</v>
      </c>
      <c r="BK67" s="66" t="s">
        <v>282</v>
      </c>
      <c r="BL67" s="66" t="s">
        <v>282</v>
      </c>
      <c r="BM67" s="66" t="s">
        <v>282</v>
      </c>
      <c r="BN67" s="66" t="s">
        <v>282</v>
      </c>
      <c r="BO67" s="301">
        <v>-13.6</v>
      </c>
      <c r="BP67" s="159">
        <v>9.6</v>
      </c>
      <c r="BQ67" s="159">
        <v>98</v>
      </c>
      <c r="BR67" s="159">
        <v>-16</v>
      </c>
      <c r="BS67" s="159">
        <v>8.6</v>
      </c>
      <c r="BT67" s="159">
        <v>68</v>
      </c>
      <c r="BU67" s="159">
        <v>101</v>
      </c>
      <c r="BV67" s="159">
        <v>68</v>
      </c>
      <c r="BW67" s="159" t="s">
        <v>282</v>
      </c>
      <c r="BX67" s="159" t="s">
        <v>282</v>
      </c>
      <c r="BY67" s="159" t="s">
        <v>282</v>
      </c>
      <c r="BZ67" s="159" t="s">
        <v>282</v>
      </c>
      <c r="CA67" s="159" t="s">
        <v>282</v>
      </c>
      <c r="CB67" s="159" t="s">
        <v>282</v>
      </c>
      <c r="CC67" s="159" t="s">
        <v>282</v>
      </c>
      <c r="CD67" s="159" t="s">
        <v>282</v>
      </c>
      <c r="CE67" s="159" t="s">
        <v>282</v>
      </c>
      <c r="CF67" s="159" t="s">
        <v>282</v>
      </c>
      <c r="CG67" s="159" t="s">
        <v>282</v>
      </c>
      <c r="CH67" s="159" t="s">
        <v>282</v>
      </c>
      <c r="CI67" s="159" t="s">
        <v>282</v>
      </c>
      <c r="CJ67" s="159" t="s">
        <v>282</v>
      </c>
      <c r="CK67" s="159" t="s">
        <v>282</v>
      </c>
      <c r="CL67" s="159" t="s">
        <v>282</v>
      </c>
      <c r="CM67" s="159" t="s">
        <v>282</v>
      </c>
      <c r="CN67" s="159" t="s">
        <v>282</v>
      </c>
      <c r="CO67" s="159" t="s">
        <v>282</v>
      </c>
      <c r="CP67" s="159" t="s">
        <v>282</v>
      </c>
      <c r="CQ67" s="159" t="s">
        <v>282</v>
      </c>
      <c r="CR67" s="159" t="s">
        <v>282</v>
      </c>
      <c r="CS67" s="159" t="s">
        <v>282</v>
      </c>
      <c r="CT67" s="159" t="s">
        <v>282</v>
      </c>
      <c r="CU67" s="159" t="s">
        <v>282</v>
      </c>
      <c r="CV67" s="159" t="s">
        <v>282</v>
      </c>
      <c r="CW67" s="159" t="s">
        <v>282</v>
      </c>
      <c r="CX67" s="159" t="s">
        <v>282</v>
      </c>
      <c r="CY67" s="159" t="s">
        <v>282</v>
      </c>
      <c r="CZ67" s="159" t="s">
        <v>282</v>
      </c>
      <c r="DA67" s="159" t="s">
        <v>282</v>
      </c>
      <c r="DB67" s="159" t="s">
        <v>282</v>
      </c>
      <c r="DC67" s="159" t="s">
        <v>282</v>
      </c>
      <c r="DD67" s="159" t="s">
        <v>282</v>
      </c>
      <c r="DE67" s="159" t="s">
        <v>282</v>
      </c>
      <c r="DF67" s="159" t="s">
        <v>282</v>
      </c>
      <c r="DG67" s="159" t="s">
        <v>282</v>
      </c>
      <c r="DH67" s="159" t="s">
        <v>282</v>
      </c>
      <c r="DI67" s="159" t="s">
        <v>282</v>
      </c>
      <c r="DJ67" s="159" t="s">
        <v>282</v>
      </c>
      <c r="DK67" s="159" t="s">
        <v>282</v>
      </c>
      <c r="DL67" s="159" t="s">
        <v>282</v>
      </c>
      <c r="DM67" s="159" t="s">
        <v>282</v>
      </c>
      <c r="DN67" s="159" t="s">
        <v>282</v>
      </c>
      <c r="DO67" s="159" t="s">
        <v>282</v>
      </c>
      <c r="DP67" s="159" t="s">
        <v>282</v>
      </c>
      <c r="DQ67" s="159" t="s">
        <v>282</v>
      </c>
      <c r="DR67" s="159" t="s">
        <v>282</v>
      </c>
      <c r="DS67" s="159" t="s">
        <v>282</v>
      </c>
      <c r="DT67" s="159" t="s">
        <v>282</v>
      </c>
      <c r="DU67" s="159" t="s">
        <v>282</v>
      </c>
      <c r="DV67" s="159" t="s">
        <v>282</v>
      </c>
      <c r="DW67" s="159" t="s">
        <v>282</v>
      </c>
      <c r="DX67" s="159" t="s">
        <v>282</v>
      </c>
      <c r="DY67" s="159" t="s">
        <v>282</v>
      </c>
      <c r="DZ67" s="159" t="s">
        <v>282</v>
      </c>
      <c r="EA67" s="159" t="s">
        <v>282</v>
      </c>
      <c r="EB67" s="159" t="s">
        <v>282</v>
      </c>
      <c r="EC67" s="159" t="s">
        <v>282</v>
      </c>
      <c r="ED67" s="159" t="s">
        <v>282</v>
      </c>
      <c r="EE67" s="159" t="s">
        <v>282</v>
      </c>
      <c r="EF67" s="159" t="s">
        <v>282</v>
      </c>
      <c r="EG67" s="159" t="s">
        <v>282</v>
      </c>
      <c r="EH67" s="159" t="s">
        <v>282</v>
      </c>
      <c r="EI67" s="159" t="s">
        <v>282</v>
      </c>
      <c r="EJ67" s="159" t="s">
        <v>282</v>
      </c>
      <c r="EK67" s="159" t="s">
        <v>282</v>
      </c>
      <c r="EL67" s="159" t="s">
        <v>282</v>
      </c>
      <c r="EM67" s="159" t="s">
        <v>282</v>
      </c>
      <c r="EN67" s="159" t="s">
        <v>282</v>
      </c>
      <c r="EO67" s="159" t="s">
        <v>282</v>
      </c>
      <c r="EP67" s="159" t="s">
        <v>282</v>
      </c>
      <c r="EQ67" s="159" t="s">
        <v>282</v>
      </c>
      <c r="ER67" s="159" t="s">
        <v>282</v>
      </c>
      <c r="ES67" s="159" t="s">
        <v>282</v>
      </c>
      <c r="ET67" s="159" t="s">
        <v>282</v>
      </c>
      <c r="EU67" s="159" t="s">
        <v>282</v>
      </c>
      <c r="EV67" s="159" t="s">
        <v>282</v>
      </c>
      <c r="EW67" s="159" t="s">
        <v>282</v>
      </c>
      <c r="EX67" s="159" t="s">
        <v>282</v>
      </c>
      <c r="EY67" s="159" t="s">
        <v>282</v>
      </c>
      <c r="EZ67" s="159" t="s">
        <v>282</v>
      </c>
      <c r="FA67" s="159" t="s">
        <v>282</v>
      </c>
      <c r="FB67" s="159" t="s">
        <v>282</v>
      </c>
      <c r="FC67" s="159" t="s">
        <v>282</v>
      </c>
      <c r="FD67" s="159" t="s">
        <v>282</v>
      </c>
      <c r="FE67" s="159" t="s">
        <v>282</v>
      </c>
      <c r="FF67" s="159" t="s">
        <v>282</v>
      </c>
      <c r="FG67" s="159" t="s">
        <v>282</v>
      </c>
      <c r="FH67" s="159" t="s">
        <v>282</v>
      </c>
      <c r="FI67" s="159" t="s">
        <v>282</v>
      </c>
      <c r="FJ67" s="159" t="s">
        <v>282</v>
      </c>
      <c r="FK67" s="159" t="s">
        <v>282</v>
      </c>
      <c r="FL67" s="159" t="s">
        <v>282</v>
      </c>
      <c r="FM67" s="159" t="s">
        <v>282</v>
      </c>
      <c r="FN67" s="159" t="s">
        <v>282</v>
      </c>
      <c r="FO67" s="159" t="s">
        <v>282</v>
      </c>
      <c r="FP67" s="159" t="s">
        <v>282</v>
      </c>
      <c r="FQ67" s="159" t="s">
        <v>282</v>
      </c>
      <c r="FR67" s="159" t="s">
        <v>282</v>
      </c>
      <c r="FS67" s="159" t="s">
        <v>282</v>
      </c>
      <c r="FT67" s="159" t="s">
        <v>282</v>
      </c>
    </row>
    <row r="68" spans="1:176" x14ac:dyDescent="0.25">
      <c r="A68" s="66" t="s">
        <v>7193</v>
      </c>
      <c r="B68" s="159" t="s">
        <v>13235</v>
      </c>
      <c r="C68" s="66" t="str">
        <f>IF(ISNUMBER(Severity!H68)=FALSE,Severity!F68,IF(Severity!H68&gt;=0.5,"YES","NO"))</f>
        <v>YES</v>
      </c>
      <c r="D68" s="66" t="str">
        <f>IF(ISNUMBER(Severity!I68)=FALSE,Severity!G68,IF(Severity!I68&gt;0.5,"YES","NO"))</f>
        <v>NO</v>
      </c>
      <c r="E68" s="159">
        <v>6</v>
      </c>
      <c r="F68" s="159">
        <v>2</v>
      </c>
      <c r="G68" s="159" t="s">
        <v>255</v>
      </c>
      <c r="H68" s="159" t="s">
        <v>10507</v>
      </c>
      <c r="I68" s="159">
        <v>4</v>
      </c>
      <c r="J68" s="159">
        <v>14</v>
      </c>
      <c r="K68" s="159" t="s">
        <v>299</v>
      </c>
      <c r="L68" s="159">
        <v>17</v>
      </c>
      <c r="M68" s="159">
        <v>18</v>
      </c>
      <c r="N68" s="159">
        <v>7</v>
      </c>
      <c r="O68" s="159" t="s">
        <v>299</v>
      </c>
      <c r="P68" s="159">
        <v>17</v>
      </c>
      <c r="Q68" s="159">
        <v>25</v>
      </c>
      <c r="R68" s="159">
        <v>50</v>
      </c>
      <c r="S68" s="159" t="s">
        <v>299</v>
      </c>
      <c r="T68" s="159">
        <v>17</v>
      </c>
      <c r="U68" s="66" t="s">
        <v>282</v>
      </c>
      <c r="V68" s="66" t="s">
        <v>282</v>
      </c>
      <c r="W68" s="159" t="s">
        <v>282</v>
      </c>
      <c r="X68" s="66">
        <v>23.3</v>
      </c>
      <c r="Y68" s="159">
        <v>4.08</v>
      </c>
      <c r="Z68" s="159">
        <v>30</v>
      </c>
      <c r="AA68" s="159" t="s">
        <v>282</v>
      </c>
      <c r="AB68" s="159" t="s">
        <v>282</v>
      </c>
      <c r="AC68" s="159" t="s">
        <v>282</v>
      </c>
      <c r="AD68" s="159" t="s">
        <v>282</v>
      </c>
      <c r="AE68" s="159" t="s">
        <v>282</v>
      </c>
      <c r="AF68" s="159" t="s">
        <v>282</v>
      </c>
      <c r="AG68" s="159" t="s">
        <v>282</v>
      </c>
      <c r="AH68" s="159" t="s">
        <v>282</v>
      </c>
      <c r="AI68" s="159" t="s">
        <v>282</v>
      </c>
      <c r="AJ68" s="66">
        <v>-13.42</v>
      </c>
      <c r="AK68" s="66">
        <v>7.61</v>
      </c>
      <c r="AL68" s="66">
        <v>30</v>
      </c>
      <c r="AM68" s="159">
        <v>43</v>
      </c>
      <c r="AN68" s="159">
        <v>29</v>
      </c>
      <c r="AO68" s="159" t="s">
        <v>790</v>
      </c>
      <c r="AP68" s="161" t="s">
        <v>10507</v>
      </c>
      <c r="AQ68" s="159">
        <v>4</v>
      </c>
      <c r="AR68" s="159">
        <v>12</v>
      </c>
      <c r="AS68" s="161" t="s">
        <v>299</v>
      </c>
      <c r="AT68" s="161">
        <v>17</v>
      </c>
      <c r="AU68" s="161">
        <v>8</v>
      </c>
      <c r="AV68" s="161">
        <v>7</v>
      </c>
      <c r="AW68" s="161" t="s">
        <v>299</v>
      </c>
      <c r="AX68" s="161">
        <v>17</v>
      </c>
      <c r="AY68" s="161">
        <v>17</v>
      </c>
      <c r="AZ68" s="161">
        <v>50</v>
      </c>
      <c r="BA68" s="161" t="s">
        <v>299</v>
      </c>
      <c r="BB68" s="159">
        <v>17</v>
      </c>
      <c r="BC68" s="66" t="s">
        <v>282</v>
      </c>
      <c r="BD68" s="66" t="s">
        <v>282</v>
      </c>
      <c r="BE68" s="159" t="s">
        <v>282</v>
      </c>
      <c r="BF68" s="66">
        <v>23.55</v>
      </c>
      <c r="BG68" s="159">
        <v>3.94</v>
      </c>
      <c r="BH68" s="159">
        <v>31</v>
      </c>
      <c r="BI68" s="159" t="s">
        <v>282</v>
      </c>
      <c r="BJ68" s="159" t="s">
        <v>282</v>
      </c>
      <c r="BK68" s="159" t="s">
        <v>282</v>
      </c>
      <c r="BL68" s="159" t="s">
        <v>282</v>
      </c>
      <c r="BM68" s="159" t="s">
        <v>282</v>
      </c>
      <c r="BN68" s="159" t="s">
        <v>282</v>
      </c>
      <c r="BO68" s="159" t="s">
        <v>282</v>
      </c>
      <c r="BP68" s="159" t="s">
        <v>282</v>
      </c>
      <c r="BQ68" s="159" t="s">
        <v>282</v>
      </c>
      <c r="BR68" s="159">
        <v>-10.18</v>
      </c>
      <c r="BS68" s="159">
        <v>7.57</v>
      </c>
      <c r="BT68" s="159">
        <v>31</v>
      </c>
      <c r="BU68" s="159">
        <v>39</v>
      </c>
      <c r="BV68" s="159">
        <v>27</v>
      </c>
      <c r="BW68" s="159" t="s">
        <v>282</v>
      </c>
      <c r="BX68" s="159" t="s">
        <v>282</v>
      </c>
      <c r="BY68" s="159" t="s">
        <v>282</v>
      </c>
      <c r="BZ68" s="159" t="s">
        <v>282</v>
      </c>
      <c r="CA68" s="159" t="s">
        <v>282</v>
      </c>
      <c r="CB68" s="159" t="s">
        <v>282</v>
      </c>
      <c r="CC68" s="159" t="s">
        <v>282</v>
      </c>
      <c r="CD68" s="159" t="s">
        <v>282</v>
      </c>
      <c r="CE68" s="159" t="s">
        <v>282</v>
      </c>
      <c r="CF68" s="159" t="s">
        <v>282</v>
      </c>
      <c r="CG68" s="159" t="s">
        <v>282</v>
      </c>
      <c r="CH68" s="159" t="s">
        <v>282</v>
      </c>
      <c r="CI68" s="159" t="s">
        <v>282</v>
      </c>
      <c r="CJ68" s="159" t="s">
        <v>282</v>
      </c>
      <c r="CK68" s="159" t="s">
        <v>282</v>
      </c>
      <c r="CL68" s="159" t="s">
        <v>282</v>
      </c>
      <c r="CM68" s="159" t="s">
        <v>282</v>
      </c>
      <c r="CN68" s="159" t="s">
        <v>282</v>
      </c>
      <c r="CO68" s="159" t="s">
        <v>282</v>
      </c>
      <c r="CP68" s="159" t="s">
        <v>282</v>
      </c>
      <c r="CQ68" s="159" t="s">
        <v>282</v>
      </c>
      <c r="CR68" s="159" t="s">
        <v>282</v>
      </c>
      <c r="CS68" s="159" t="s">
        <v>282</v>
      </c>
      <c r="CT68" s="159" t="s">
        <v>282</v>
      </c>
      <c r="CU68" s="159" t="s">
        <v>282</v>
      </c>
      <c r="CV68" s="159" t="s">
        <v>282</v>
      </c>
      <c r="CW68" s="159" t="s">
        <v>282</v>
      </c>
      <c r="CX68" s="159" t="s">
        <v>282</v>
      </c>
      <c r="CY68" s="159" t="s">
        <v>282</v>
      </c>
      <c r="CZ68" s="159" t="s">
        <v>282</v>
      </c>
      <c r="DA68" s="159" t="s">
        <v>282</v>
      </c>
      <c r="DB68" s="159" t="s">
        <v>282</v>
      </c>
      <c r="DC68" s="159" t="s">
        <v>282</v>
      </c>
      <c r="DD68" s="159" t="s">
        <v>282</v>
      </c>
      <c r="DE68" s="159" t="s">
        <v>282</v>
      </c>
      <c r="DF68" s="159" t="s">
        <v>282</v>
      </c>
      <c r="DG68" s="159" t="s">
        <v>282</v>
      </c>
      <c r="DH68" s="159" t="s">
        <v>282</v>
      </c>
      <c r="DI68" s="159" t="s">
        <v>282</v>
      </c>
      <c r="DJ68" s="159" t="s">
        <v>282</v>
      </c>
      <c r="DK68" s="159" t="s">
        <v>282</v>
      </c>
      <c r="DL68" s="159" t="s">
        <v>282</v>
      </c>
      <c r="DM68" s="159" t="s">
        <v>282</v>
      </c>
      <c r="DN68" s="159" t="s">
        <v>282</v>
      </c>
      <c r="DO68" s="159" t="s">
        <v>282</v>
      </c>
      <c r="DP68" s="159" t="s">
        <v>282</v>
      </c>
      <c r="DQ68" s="159" t="s">
        <v>282</v>
      </c>
      <c r="DR68" s="159" t="s">
        <v>282</v>
      </c>
      <c r="DS68" s="159" t="s">
        <v>282</v>
      </c>
      <c r="DT68" s="159" t="s">
        <v>282</v>
      </c>
      <c r="DU68" s="159" t="s">
        <v>282</v>
      </c>
      <c r="DV68" s="159" t="s">
        <v>282</v>
      </c>
      <c r="DW68" s="159" t="s">
        <v>282</v>
      </c>
      <c r="DX68" s="159" t="s">
        <v>282</v>
      </c>
      <c r="DY68" s="159" t="s">
        <v>282</v>
      </c>
      <c r="DZ68" s="159" t="s">
        <v>282</v>
      </c>
      <c r="EA68" s="159" t="s">
        <v>282</v>
      </c>
      <c r="EB68" s="159" t="s">
        <v>282</v>
      </c>
      <c r="EC68" s="159" t="s">
        <v>282</v>
      </c>
      <c r="ED68" s="159" t="s">
        <v>282</v>
      </c>
      <c r="EE68" s="159" t="s">
        <v>282</v>
      </c>
      <c r="EF68" s="159" t="s">
        <v>282</v>
      </c>
      <c r="EG68" s="159" t="s">
        <v>282</v>
      </c>
      <c r="EH68" s="159" t="s">
        <v>282</v>
      </c>
      <c r="EI68" s="159" t="s">
        <v>282</v>
      </c>
      <c r="EJ68" s="159" t="s">
        <v>282</v>
      </c>
      <c r="EK68" s="159" t="s">
        <v>282</v>
      </c>
      <c r="EL68" s="159" t="s">
        <v>282</v>
      </c>
      <c r="EM68" s="159" t="s">
        <v>282</v>
      </c>
      <c r="EN68" s="159" t="s">
        <v>282</v>
      </c>
      <c r="EO68" s="159" t="s">
        <v>282</v>
      </c>
      <c r="EP68" s="159" t="s">
        <v>282</v>
      </c>
      <c r="EQ68" s="159" t="s">
        <v>282</v>
      </c>
      <c r="ER68" s="159" t="s">
        <v>282</v>
      </c>
      <c r="ES68" s="159" t="s">
        <v>282</v>
      </c>
      <c r="ET68" s="159" t="s">
        <v>282</v>
      </c>
      <c r="EU68" s="159" t="s">
        <v>282</v>
      </c>
      <c r="EV68" s="159" t="s">
        <v>282</v>
      </c>
      <c r="EW68" s="159" t="s">
        <v>282</v>
      </c>
      <c r="EX68" s="159" t="s">
        <v>282</v>
      </c>
      <c r="EY68" s="159" t="s">
        <v>282</v>
      </c>
      <c r="EZ68" s="159" t="s">
        <v>282</v>
      </c>
      <c r="FA68" s="159" t="s">
        <v>282</v>
      </c>
      <c r="FB68" s="159" t="s">
        <v>282</v>
      </c>
      <c r="FC68" s="159" t="s">
        <v>282</v>
      </c>
      <c r="FD68" s="159" t="s">
        <v>282</v>
      </c>
      <c r="FE68" s="159" t="s">
        <v>282</v>
      </c>
      <c r="FF68" s="159" t="s">
        <v>282</v>
      </c>
      <c r="FG68" s="159" t="s">
        <v>282</v>
      </c>
      <c r="FH68" s="159" t="s">
        <v>282</v>
      </c>
      <c r="FI68" s="159" t="s">
        <v>282</v>
      </c>
      <c r="FJ68" s="159" t="s">
        <v>282</v>
      </c>
      <c r="FK68" s="159" t="s">
        <v>282</v>
      </c>
      <c r="FL68" s="159" t="s">
        <v>282</v>
      </c>
      <c r="FM68" s="159" t="s">
        <v>282</v>
      </c>
      <c r="FN68" s="159" t="s">
        <v>282</v>
      </c>
      <c r="FO68" s="159" t="s">
        <v>282</v>
      </c>
      <c r="FP68" s="159" t="s">
        <v>282</v>
      </c>
      <c r="FQ68" s="159" t="s">
        <v>282</v>
      </c>
      <c r="FR68" s="159" t="s">
        <v>282</v>
      </c>
      <c r="FS68" s="159" t="s">
        <v>282</v>
      </c>
      <c r="FT68" s="159" t="s">
        <v>282</v>
      </c>
    </row>
    <row r="69" spans="1:176" x14ac:dyDescent="0.25">
      <c r="A69" s="66" t="s">
        <v>7144</v>
      </c>
      <c r="B69" s="159" t="s">
        <v>13244</v>
      </c>
      <c r="C69" s="66" t="str">
        <f>IF(ISNUMBER(Severity!H69)=FALSE,Severity!F69,IF(Severity!H69&gt;=0.5,"YES","NO"))</f>
        <v>YES</v>
      </c>
      <c r="D69" s="66" t="str">
        <f>IF(ISNUMBER(Severity!I69)=FALSE,Severity!G69,IF(Severity!I69&gt;0.5,"YES","NO"))</f>
        <v>NO</v>
      </c>
      <c r="E69" s="159">
        <v>4</v>
      </c>
      <c r="F69" s="159">
        <v>2</v>
      </c>
      <c r="G69" s="159" t="s">
        <v>246</v>
      </c>
      <c r="H69" s="159" t="s">
        <v>10507</v>
      </c>
      <c r="I69" s="159">
        <v>4</v>
      </c>
      <c r="J69" s="159">
        <v>9</v>
      </c>
      <c r="K69" s="159" t="s">
        <v>299</v>
      </c>
      <c r="L69" s="159">
        <v>21</v>
      </c>
      <c r="M69" s="159">
        <v>15</v>
      </c>
      <c r="N69" s="159">
        <v>7</v>
      </c>
      <c r="O69" s="159" t="s">
        <v>299</v>
      </c>
      <c r="P69" s="159">
        <v>21</v>
      </c>
      <c r="Q69" s="159">
        <v>20</v>
      </c>
      <c r="R69" s="159">
        <v>50</v>
      </c>
      <c r="S69" s="159" t="s">
        <v>299</v>
      </c>
      <c r="T69" s="159">
        <v>21</v>
      </c>
      <c r="U69" s="66">
        <v>23.8</v>
      </c>
      <c r="V69" s="66">
        <v>3.7</v>
      </c>
      <c r="W69" s="159">
        <v>54</v>
      </c>
      <c r="X69" s="66" t="s">
        <v>282</v>
      </c>
      <c r="Y69" s="159" t="s">
        <v>282</v>
      </c>
      <c r="Z69" s="159" t="s">
        <v>282</v>
      </c>
      <c r="AA69" s="159">
        <v>14.9</v>
      </c>
      <c r="AB69" s="159">
        <v>8.4</v>
      </c>
      <c r="AC69" s="159">
        <v>54</v>
      </c>
      <c r="AD69" s="159" t="s">
        <v>282</v>
      </c>
      <c r="AE69" s="159" t="s">
        <v>282</v>
      </c>
      <c r="AF69" s="159" t="s">
        <v>282</v>
      </c>
      <c r="AG69" s="159">
        <v>-8.9</v>
      </c>
      <c r="AH69" s="159">
        <v>8</v>
      </c>
      <c r="AI69" s="159">
        <v>54</v>
      </c>
      <c r="AJ69" s="159" t="s">
        <v>282</v>
      </c>
      <c r="AK69" s="159" t="s">
        <v>282</v>
      </c>
      <c r="AL69" s="159" t="s">
        <v>282</v>
      </c>
      <c r="AM69" s="159">
        <v>57</v>
      </c>
      <c r="AN69" s="159">
        <v>48</v>
      </c>
      <c r="AO69" s="159" t="s">
        <v>790</v>
      </c>
      <c r="AP69" s="161" t="s">
        <v>10507</v>
      </c>
      <c r="AQ69" s="159">
        <v>2</v>
      </c>
      <c r="AR69" s="159">
        <v>6</v>
      </c>
      <c r="AS69" s="161" t="s">
        <v>299</v>
      </c>
      <c r="AT69" s="161">
        <v>21</v>
      </c>
      <c r="AU69" s="161">
        <v>4</v>
      </c>
      <c r="AV69" s="161">
        <v>7</v>
      </c>
      <c r="AW69" s="161" t="s">
        <v>299</v>
      </c>
      <c r="AX69" s="161">
        <v>21</v>
      </c>
      <c r="AY69" s="161">
        <v>21</v>
      </c>
      <c r="AZ69" s="161">
        <v>50</v>
      </c>
      <c r="BA69" s="161" t="s">
        <v>299</v>
      </c>
      <c r="BB69" s="159">
        <v>21</v>
      </c>
      <c r="BC69" s="66">
        <v>25.2</v>
      </c>
      <c r="BD69" s="66">
        <v>4.5999999999999996</v>
      </c>
      <c r="BE69" s="159">
        <v>55</v>
      </c>
      <c r="BF69" s="66" t="s">
        <v>282</v>
      </c>
      <c r="BG69" s="159" t="s">
        <v>282</v>
      </c>
      <c r="BH69" s="159" t="s">
        <v>282</v>
      </c>
      <c r="BI69" s="159">
        <v>15.5</v>
      </c>
      <c r="BJ69" s="159">
        <v>6.7</v>
      </c>
      <c r="BK69" s="159">
        <v>55</v>
      </c>
      <c r="BL69" s="159" t="s">
        <v>282</v>
      </c>
      <c r="BM69" s="159" t="s">
        <v>282</v>
      </c>
      <c r="BN69" s="159" t="s">
        <v>282</v>
      </c>
      <c r="BO69" s="159">
        <v>-9.6999999999999993</v>
      </c>
      <c r="BP69" s="159">
        <v>7</v>
      </c>
      <c r="BQ69" s="159">
        <v>55</v>
      </c>
      <c r="BR69" s="159" t="s">
        <v>282</v>
      </c>
      <c r="BS69" s="159" t="s">
        <v>282</v>
      </c>
      <c r="BT69" s="159" t="s">
        <v>282</v>
      </c>
      <c r="BU69" s="159">
        <v>58</v>
      </c>
      <c r="BV69" s="159">
        <v>52</v>
      </c>
      <c r="BW69" s="159" t="s">
        <v>282</v>
      </c>
      <c r="BX69" s="159" t="s">
        <v>282</v>
      </c>
      <c r="BY69" s="159" t="s">
        <v>282</v>
      </c>
      <c r="BZ69" s="159" t="s">
        <v>282</v>
      </c>
      <c r="CA69" s="159" t="s">
        <v>282</v>
      </c>
      <c r="CB69" s="159" t="s">
        <v>282</v>
      </c>
      <c r="CC69" s="159" t="s">
        <v>282</v>
      </c>
      <c r="CD69" s="159" t="s">
        <v>282</v>
      </c>
      <c r="CE69" s="159" t="s">
        <v>282</v>
      </c>
      <c r="CF69" s="159" t="s">
        <v>282</v>
      </c>
      <c r="CG69" s="159" t="s">
        <v>282</v>
      </c>
      <c r="CH69" s="159" t="s">
        <v>282</v>
      </c>
      <c r="CI69" s="159" t="s">
        <v>282</v>
      </c>
      <c r="CJ69" s="159" t="s">
        <v>282</v>
      </c>
      <c r="CK69" s="159" t="s">
        <v>282</v>
      </c>
      <c r="CL69" s="159" t="s">
        <v>282</v>
      </c>
      <c r="CM69" s="159" t="s">
        <v>282</v>
      </c>
      <c r="CN69" s="159" t="s">
        <v>282</v>
      </c>
      <c r="CO69" s="159" t="s">
        <v>282</v>
      </c>
      <c r="CP69" s="159" t="s">
        <v>282</v>
      </c>
      <c r="CQ69" s="159" t="s">
        <v>282</v>
      </c>
      <c r="CR69" s="159" t="s">
        <v>282</v>
      </c>
      <c r="CS69" s="159" t="s">
        <v>282</v>
      </c>
      <c r="CT69" s="159" t="s">
        <v>282</v>
      </c>
      <c r="CU69" s="159" t="s">
        <v>282</v>
      </c>
      <c r="CV69" s="159" t="s">
        <v>282</v>
      </c>
      <c r="CW69" s="159" t="s">
        <v>282</v>
      </c>
      <c r="CX69" s="159" t="s">
        <v>282</v>
      </c>
      <c r="CY69" s="159" t="s">
        <v>282</v>
      </c>
      <c r="CZ69" s="159" t="s">
        <v>282</v>
      </c>
      <c r="DA69" s="159" t="s">
        <v>282</v>
      </c>
      <c r="DB69" s="159" t="s">
        <v>282</v>
      </c>
      <c r="DC69" s="159" t="s">
        <v>282</v>
      </c>
      <c r="DD69" s="159" t="s">
        <v>282</v>
      </c>
      <c r="DE69" s="159" t="s">
        <v>282</v>
      </c>
      <c r="DF69" s="159" t="s">
        <v>282</v>
      </c>
      <c r="DG69" s="159" t="s">
        <v>282</v>
      </c>
      <c r="DH69" s="159" t="s">
        <v>282</v>
      </c>
      <c r="DI69" s="159" t="s">
        <v>282</v>
      </c>
      <c r="DJ69" s="159" t="s">
        <v>282</v>
      </c>
      <c r="DK69" s="159" t="s">
        <v>282</v>
      </c>
      <c r="DL69" s="159" t="s">
        <v>282</v>
      </c>
      <c r="DM69" s="159" t="s">
        <v>282</v>
      </c>
      <c r="DN69" s="159" t="s">
        <v>282</v>
      </c>
      <c r="DO69" s="159" t="s">
        <v>282</v>
      </c>
      <c r="DP69" s="159" t="s">
        <v>282</v>
      </c>
      <c r="DQ69" s="159" t="s">
        <v>282</v>
      </c>
      <c r="DR69" s="159" t="s">
        <v>282</v>
      </c>
      <c r="DS69" s="159" t="s">
        <v>282</v>
      </c>
      <c r="DT69" s="159" t="s">
        <v>282</v>
      </c>
      <c r="DU69" s="159" t="s">
        <v>282</v>
      </c>
      <c r="DV69" s="159" t="s">
        <v>282</v>
      </c>
      <c r="DW69" s="159" t="s">
        <v>282</v>
      </c>
      <c r="DX69" s="159" t="s">
        <v>282</v>
      </c>
      <c r="DY69" s="159" t="s">
        <v>282</v>
      </c>
      <c r="DZ69" s="159" t="s">
        <v>282</v>
      </c>
      <c r="EA69" s="159" t="s">
        <v>282</v>
      </c>
      <c r="EB69" s="159" t="s">
        <v>282</v>
      </c>
      <c r="EC69" s="159" t="s">
        <v>282</v>
      </c>
      <c r="ED69" s="159" t="s">
        <v>282</v>
      </c>
      <c r="EE69" s="159" t="s">
        <v>282</v>
      </c>
      <c r="EF69" s="159" t="s">
        <v>282</v>
      </c>
      <c r="EG69" s="159" t="s">
        <v>282</v>
      </c>
      <c r="EH69" s="159" t="s">
        <v>282</v>
      </c>
      <c r="EI69" s="159" t="s">
        <v>282</v>
      </c>
      <c r="EJ69" s="159" t="s">
        <v>282</v>
      </c>
      <c r="EK69" s="159" t="s">
        <v>282</v>
      </c>
      <c r="EL69" s="159" t="s">
        <v>282</v>
      </c>
      <c r="EM69" s="159" t="s">
        <v>282</v>
      </c>
      <c r="EN69" s="159" t="s">
        <v>282</v>
      </c>
      <c r="EO69" s="159" t="s">
        <v>282</v>
      </c>
      <c r="EP69" s="159" t="s">
        <v>282</v>
      </c>
      <c r="EQ69" s="159" t="s">
        <v>282</v>
      </c>
      <c r="ER69" s="159" t="s">
        <v>282</v>
      </c>
      <c r="ES69" s="159" t="s">
        <v>282</v>
      </c>
      <c r="ET69" s="159" t="s">
        <v>282</v>
      </c>
      <c r="EU69" s="159" t="s">
        <v>282</v>
      </c>
      <c r="EV69" s="159" t="s">
        <v>282</v>
      </c>
      <c r="EW69" s="159" t="s">
        <v>282</v>
      </c>
      <c r="EX69" s="159" t="s">
        <v>282</v>
      </c>
      <c r="EY69" s="159" t="s">
        <v>282</v>
      </c>
      <c r="EZ69" s="159" t="s">
        <v>282</v>
      </c>
      <c r="FA69" s="159" t="s">
        <v>282</v>
      </c>
      <c r="FB69" s="159" t="s">
        <v>282</v>
      </c>
      <c r="FC69" s="159" t="s">
        <v>282</v>
      </c>
      <c r="FD69" s="159" t="s">
        <v>282</v>
      </c>
      <c r="FE69" s="159" t="s">
        <v>282</v>
      </c>
      <c r="FF69" s="159" t="s">
        <v>282</v>
      </c>
      <c r="FG69" s="159" t="s">
        <v>282</v>
      </c>
      <c r="FH69" s="159" t="s">
        <v>282</v>
      </c>
      <c r="FI69" s="159" t="s">
        <v>282</v>
      </c>
      <c r="FJ69" s="159" t="s">
        <v>282</v>
      </c>
      <c r="FK69" s="159" t="s">
        <v>282</v>
      </c>
      <c r="FL69" s="159" t="s">
        <v>282</v>
      </c>
      <c r="FM69" s="159" t="s">
        <v>282</v>
      </c>
      <c r="FN69" s="159" t="s">
        <v>282</v>
      </c>
      <c r="FO69" s="159" t="s">
        <v>282</v>
      </c>
      <c r="FP69" s="159" t="s">
        <v>282</v>
      </c>
      <c r="FQ69" s="159" t="s">
        <v>282</v>
      </c>
      <c r="FR69" s="159" t="s">
        <v>282</v>
      </c>
      <c r="FS69" s="159" t="s">
        <v>282</v>
      </c>
      <c r="FT69" s="159" t="s">
        <v>282</v>
      </c>
    </row>
    <row r="70" spans="1:176" x14ac:dyDescent="0.25">
      <c r="A70" s="66" t="s">
        <v>848</v>
      </c>
      <c r="B70" s="159" t="s">
        <v>17865</v>
      </c>
      <c r="C70" s="66" t="str">
        <f>IF(ISNUMBER(Severity!H70)=FALSE,Severity!F70,IF(Severity!H70&gt;=0.5,"YES","NO"))</f>
        <v>YES</v>
      </c>
      <c r="D70" s="66" t="str">
        <f>IF(ISNUMBER(Severity!I70)=FALSE,Severity!G70,IF(Severity!I70&gt;0.5,"YES","NO"))</f>
        <v>NO</v>
      </c>
      <c r="E70" s="286" t="s">
        <v>10663</v>
      </c>
      <c r="F70" s="159">
        <v>3</v>
      </c>
      <c r="G70" s="66" t="s">
        <v>10667</v>
      </c>
      <c r="H70" s="159" t="s">
        <v>183</v>
      </c>
      <c r="I70" s="159" t="s">
        <v>282</v>
      </c>
      <c r="J70" s="159">
        <v>8</v>
      </c>
      <c r="K70" s="159" t="s">
        <v>299</v>
      </c>
      <c r="L70" s="159">
        <v>17</v>
      </c>
      <c r="M70" s="66">
        <v>16</v>
      </c>
      <c r="N70" s="293">
        <v>9</v>
      </c>
      <c r="O70" s="159" t="s">
        <v>282</v>
      </c>
      <c r="P70" s="159" t="s">
        <v>282</v>
      </c>
      <c r="Q70" s="159" t="s">
        <v>282</v>
      </c>
      <c r="R70" s="159" t="s">
        <v>282</v>
      </c>
      <c r="S70" s="159" t="s">
        <v>299</v>
      </c>
      <c r="T70" s="159">
        <v>17</v>
      </c>
      <c r="U70" s="159">
        <v>18.899999999999999</v>
      </c>
      <c r="V70" s="159">
        <v>3.5</v>
      </c>
      <c r="W70" s="159">
        <v>22</v>
      </c>
      <c r="X70" s="66" t="s">
        <v>282</v>
      </c>
      <c r="Y70" s="66" t="s">
        <v>282</v>
      </c>
      <c r="Z70" s="66" t="s">
        <v>282</v>
      </c>
      <c r="AA70" s="66" t="s">
        <v>282</v>
      </c>
      <c r="AB70" s="66" t="s">
        <v>282</v>
      </c>
      <c r="AC70" s="66" t="s">
        <v>282</v>
      </c>
      <c r="AD70" s="66" t="s">
        <v>282</v>
      </c>
      <c r="AE70" s="66" t="s">
        <v>282</v>
      </c>
      <c r="AF70" s="66" t="s">
        <v>282</v>
      </c>
      <c r="AG70" s="66" t="s">
        <v>282</v>
      </c>
      <c r="AH70" s="66" t="s">
        <v>282</v>
      </c>
      <c r="AI70" s="66" t="s">
        <v>282</v>
      </c>
      <c r="AJ70" s="66" t="s">
        <v>282</v>
      </c>
      <c r="AK70" s="66" t="s">
        <v>282</v>
      </c>
      <c r="AL70" s="66" t="s">
        <v>282</v>
      </c>
      <c r="AM70" s="159">
        <v>22</v>
      </c>
      <c r="AN70" s="66">
        <v>14</v>
      </c>
      <c r="AO70" s="66" t="s">
        <v>864</v>
      </c>
      <c r="AP70" s="161" t="s">
        <v>10507</v>
      </c>
      <c r="AQ70" s="66" t="s">
        <v>282</v>
      </c>
      <c r="AR70" s="159">
        <v>8</v>
      </c>
      <c r="AS70" s="159" t="s">
        <v>299</v>
      </c>
      <c r="AT70" s="159">
        <v>17</v>
      </c>
      <c r="AU70" s="66">
        <v>11</v>
      </c>
      <c r="AV70" s="293">
        <v>9</v>
      </c>
      <c r="AW70" s="161" t="s">
        <v>282</v>
      </c>
      <c r="AX70" s="161" t="s">
        <v>282</v>
      </c>
      <c r="AY70" s="161" t="s">
        <v>282</v>
      </c>
      <c r="AZ70" s="161" t="s">
        <v>282</v>
      </c>
      <c r="BA70" s="161" t="s">
        <v>299</v>
      </c>
      <c r="BB70" s="159">
        <v>17</v>
      </c>
      <c r="BC70" s="159">
        <v>17.399999999999999</v>
      </c>
      <c r="BD70" s="159">
        <v>4.5999999999999996</v>
      </c>
      <c r="BE70" s="159">
        <v>20</v>
      </c>
      <c r="BF70" s="66" t="s">
        <v>282</v>
      </c>
      <c r="BG70" s="66" t="s">
        <v>282</v>
      </c>
      <c r="BH70" s="66" t="s">
        <v>282</v>
      </c>
      <c r="BI70" s="66" t="s">
        <v>282</v>
      </c>
      <c r="BJ70" s="66" t="s">
        <v>282</v>
      </c>
      <c r="BK70" s="66" t="s">
        <v>282</v>
      </c>
      <c r="BL70" s="66" t="s">
        <v>282</v>
      </c>
      <c r="BM70" s="66" t="s">
        <v>282</v>
      </c>
      <c r="BN70" s="66" t="s">
        <v>282</v>
      </c>
      <c r="BO70" s="66" t="s">
        <v>282</v>
      </c>
      <c r="BP70" s="66" t="s">
        <v>282</v>
      </c>
      <c r="BQ70" s="66" t="s">
        <v>282</v>
      </c>
      <c r="BR70" s="66" t="s">
        <v>282</v>
      </c>
      <c r="BS70" s="66" t="s">
        <v>282</v>
      </c>
      <c r="BT70" s="66" t="s">
        <v>282</v>
      </c>
      <c r="BU70" s="159">
        <v>20</v>
      </c>
      <c r="BV70" s="159">
        <v>12</v>
      </c>
      <c r="BW70" s="66" t="s">
        <v>10670</v>
      </c>
      <c r="BX70" s="159" t="s">
        <v>10585</v>
      </c>
      <c r="BY70" s="159" t="s">
        <v>282</v>
      </c>
      <c r="BZ70" s="66">
        <v>8</v>
      </c>
      <c r="CA70" s="159" t="s">
        <v>299</v>
      </c>
      <c r="CB70" s="159">
        <v>17</v>
      </c>
      <c r="CC70" s="66">
        <v>18</v>
      </c>
      <c r="CD70" s="293">
        <v>9</v>
      </c>
      <c r="CE70" s="159" t="s">
        <v>282</v>
      </c>
      <c r="CF70" s="159" t="s">
        <v>282</v>
      </c>
      <c r="CG70" s="159" t="s">
        <v>282</v>
      </c>
      <c r="CH70" s="159" t="s">
        <v>282</v>
      </c>
      <c r="CI70" s="159" t="s">
        <v>299</v>
      </c>
      <c r="CJ70" s="66">
        <v>17</v>
      </c>
      <c r="CK70" s="66">
        <v>20.5</v>
      </c>
      <c r="CL70" s="66">
        <v>4.5999999999999996</v>
      </c>
      <c r="CM70" s="159">
        <v>22</v>
      </c>
      <c r="CN70" s="159" t="s">
        <v>282</v>
      </c>
      <c r="CO70" s="159" t="s">
        <v>282</v>
      </c>
      <c r="CP70" s="159" t="s">
        <v>282</v>
      </c>
      <c r="CQ70" s="159" t="s">
        <v>282</v>
      </c>
      <c r="CR70" s="159" t="s">
        <v>282</v>
      </c>
      <c r="CS70" s="159" t="s">
        <v>282</v>
      </c>
      <c r="CT70" s="159" t="s">
        <v>282</v>
      </c>
      <c r="CU70" s="159" t="s">
        <v>282</v>
      </c>
      <c r="CV70" s="159" t="s">
        <v>282</v>
      </c>
      <c r="CW70" s="159" t="s">
        <v>282</v>
      </c>
      <c r="CX70" s="159" t="s">
        <v>282</v>
      </c>
      <c r="CY70" s="159" t="s">
        <v>282</v>
      </c>
      <c r="CZ70" s="159" t="s">
        <v>282</v>
      </c>
      <c r="DA70" s="159" t="s">
        <v>282</v>
      </c>
      <c r="DB70" s="159" t="s">
        <v>282</v>
      </c>
      <c r="DC70" s="66">
        <v>22</v>
      </c>
      <c r="DD70" s="66">
        <v>14</v>
      </c>
      <c r="DE70" s="159" t="s">
        <v>282</v>
      </c>
      <c r="DF70" s="159" t="s">
        <v>282</v>
      </c>
      <c r="DG70" s="159" t="s">
        <v>282</v>
      </c>
      <c r="DH70" s="159" t="s">
        <v>282</v>
      </c>
      <c r="DI70" s="159" t="s">
        <v>282</v>
      </c>
      <c r="DJ70" s="159" t="s">
        <v>282</v>
      </c>
      <c r="DK70" s="159" t="s">
        <v>282</v>
      </c>
      <c r="DL70" s="159" t="s">
        <v>282</v>
      </c>
      <c r="DM70" s="159" t="s">
        <v>282</v>
      </c>
      <c r="DN70" s="159" t="s">
        <v>282</v>
      </c>
      <c r="DO70" s="159" t="s">
        <v>282</v>
      </c>
      <c r="DP70" s="159" t="s">
        <v>282</v>
      </c>
      <c r="DQ70" s="159" t="s">
        <v>282</v>
      </c>
      <c r="DR70" s="159" t="s">
        <v>282</v>
      </c>
      <c r="DS70" s="159" t="s">
        <v>282</v>
      </c>
      <c r="DT70" s="159" t="s">
        <v>282</v>
      </c>
      <c r="DU70" s="159" t="s">
        <v>282</v>
      </c>
      <c r="DV70" s="159" t="s">
        <v>282</v>
      </c>
      <c r="DW70" s="159" t="s">
        <v>282</v>
      </c>
      <c r="DX70" s="159" t="s">
        <v>282</v>
      </c>
      <c r="DY70" s="159" t="s">
        <v>282</v>
      </c>
      <c r="DZ70" s="159" t="s">
        <v>282</v>
      </c>
      <c r="EA70" s="159" t="s">
        <v>282</v>
      </c>
      <c r="EB70" s="159" t="s">
        <v>282</v>
      </c>
      <c r="EC70" s="159" t="s">
        <v>282</v>
      </c>
      <c r="ED70" s="159" t="s">
        <v>282</v>
      </c>
      <c r="EE70" s="159" t="s">
        <v>282</v>
      </c>
      <c r="EF70" s="159" t="s">
        <v>282</v>
      </c>
      <c r="EG70" s="159" t="s">
        <v>282</v>
      </c>
      <c r="EH70" s="159" t="s">
        <v>282</v>
      </c>
      <c r="EI70" s="159" t="s">
        <v>282</v>
      </c>
      <c r="EJ70" s="159" t="s">
        <v>282</v>
      </c>
      <c r="EK70" s="159" t="s">
        <v>282</v>
      </c>
      <c r="EL70" s="159" t="s">
        <v>282</v>
      </c>
      <c r="EM70" s="159" t="s">
        <v>282</v>
      </c>
      <c r="EN70" s="159" t="s">
        <v>282</v>
      </c>
      <c r="EO70" s="159" t="s">
        <v>282</v>
      </c>
      <c r="EP70" s="159" t="s">
        <v>282</v>
      </c>
      <c r="EQ70" s="159" t="s">
        <v>282</v>
      </c>
      <c r="ER70" s="159" t="s">
        <v>282</v>
      </c>
      <c r="ES70" s="159" t="s">
        <v>282</v>
      </c>
      <c r="ET70" s="159" t="s">
        <v>282</v>
      </c>
      <c r="EU70" s="159" t="s">
        <v>282</v>
      </c>
      <c r="EV70" s="159" t="s">
        <v>282</v>
      </c>
      <c r="EW70" s="159" t="s">
        <v>282</v>
      </c>
      <c r="EX70" s="159" t="s">
        <v>282</v>
      </c>
      <c r="EY70" s="159" t="s">
        <v>282</v>
      </c>
      <c r="EZ70" s="159" t="s">
        <v>282</v>
      </c>
      <c r="FA70" s="159" t="s">
        <v>282</v>
      </c>
      <c r="FB70" s="159" t="s">
        <v>282</v>
      </c>
      <c r="FC70" s="159" t="s">
        <v>282</v>
      </c>
      <c r="FD70" s="159" t="s">
        <v>282</v>
      </c>
      <c r="FE70" s="159" t="s">
        <v>282</v>
      </c>
      <c r="FF70" s="159" t="s">
        <v>282</v>
      </c>
      <c r="FG70" s="159" t="s">
        <v>282</v>
      </c>
      <c r="FH70" s="159" t="s">
        <v>282</v>
      </c>
      <c r="FI70" s="159" t="s">
        <v>282</v>
      </c>
      <c r="FJ70" s="159" t="s">
        <v>282</v>
      </c>
      <c r="FK70" s="159" t="s">
        <v>282</v>
      </c>
      <c r="FL70" s="159" t="s">
        <v>282</v>
      </c>
      <c r="FM70" s="159" t="s">
        <v>282</v>
      </c>
      <c r="FN70" s="159" t="s">
        <v>282</v>
      </c>
      <c r="FO70" s="159" t="s">
        <v>282</v>
      </c>
      <c r="FP70" s="159" t="s">
        <v>282</v>
      </c>
      <c r="FQ70" s="159" t="s">
        <v>282</v>
      </c>
      <c r="FR70" s="159" t="s">
        <v>282</v>
      </c>
      <c r="FS70" s="159" t="s">
        <v>282</v>
      </c>
      <c r="FT70" s="159" t="s">
        <v>282</v>
      </c>
    </row>
    <row r="71" spans="1:176" x14ac:dyDescent="0.25">
      <c r="A71" s="66" t="s">
        <v>812</v>
      </c>
      <c r="B71" s="159" t="s">
        <v>282</v>
      </c>
      <c r="C71" s="66" t="str">
        <f>IF(ISNUMBER(Severity!H71)=FALSE,Severity!F71,IF(Severity!H71&gt;=0.5,"YES","NO"))</f>
        <v>YES</v>
      </c>
      <c r="D71" s="66" t="str">
        <f>IF(ISNUMBER(Severity!I71)=FALSE,Severity!G71,IF(Severity!I71&gt;0.5,"YES","NO"))</f>
        <v>NO</v>
      </c>
      <c r="E71" s="159">
        <v>16</v>
      </c>
      <c r="F71" s="159">
        <v>3</v>
      </c>
      <c r="G71" s="66" t="s">
        <v>10667</v>
      </c>
      <c r="H71" s="159" t="s">
        <v>183</v>
      </c>
      <c r="I71" s="159" t="s">
        <v>282</v>
      </c>
      <c r="J71" s="159">
        <v>3</v>
      </c>
      <c r="K71" s="159" t="s">
        <v>299</v>
      </c>
      <c r="L71" s="66">
        <v>17</v>
      </c>
      <c r="M71" s="66">
        <v>8</v>
      </c>
      <c r="N71" s="66">
        <v>6</v>
      </c>
      <c r="O71" s="159" t="s">
        <v>282</v>
      </c>
      <c r="P71" s="159" t="s">
        <v>282</v>
      </c>
      <c r="Q71" s="159" t="s">
        <v>282</v>
      </c>
      <c r="R71" s="159" t="s">
        <v>282</v>
      </c>
      <c r="S71" s="159" t="s">
        <v>299</v>
      </c>
      <c r="T71" s="159">
        <v>17</v>
      </c>
      <c r="U71" s="66">
        <v>19.899999999999999</v>
      </c>
      <c r="V71" s="66">
        <v>4.3</v>
      </c>
      <c r="W71" s="66">
        <v>27</v>
      </c>
      <c r="X71" s="159">
        <v>20</v>
      </c>
      <c r="Y71" s="159">
        <v>4.3</v>
      </c>
      <c r="Z71" s="159">
        <v>24</v>
      </c>
      <c r="AA71" s="159" t="s">
        <v>282</v>
      </c>
      <c r="AB71" s="159" t="s">
        <v>282</v>
      </c>
      <c r="AC71" s="159" t="s">
        <v>282</v>
      </c>
      <c r="AD71" s="159">
        <v>10.5</v>
      </c>
      <c r="AE71" s="159">
        <v>7.2</v>
      </c>
      <c r="AF71" s="159">
        <v>24</v>
      </c>
      <c r="AG71" s="66" t="s">
        <v>282</v>
      </c>
      <c r="AH71" s="66" t="s">
        <v>282</v>
      </c>
      <c r="AI71" s="66" t="s">
        <v>282</v>
      </c>
      <c r="AJ71" s="66" t="s">
        <v>282</v>
      </c>
      <c r="AK71" s="66" t="s">
        <v>282</v>
      </c>
      <c r="AL71" s="66" t="s">
        <v>282</v>
      </c>
      <c r="AM71" s="159">
        <v>27</v>
      </c>
      <c r="AN71" s="159">
        <v>24</v>
      </c>
      <c r="AO71" s="159" t="s">
        <v>811</v>
      </c>
      <c r="AP71" s="161" t="s">
        <v>10507</v>
      </c>
      <c r="AQ71" s="159" t="s">
        <v>282</v>
      </c>
      <c r="AR71" s="159">
        <v>5</v>
      </c>
      <c r="AS71" s="159" t="s">
        <v>299</v>
      </c>
      <c r="AT71" s="66">
        <v>17</v>
      </c>
      <c r="AU71" s="66">
        <v>5</v>
      </c>
      <c r="AV71" s="66">
        <v>6</v>
      </c>
      <c r="AW71" s="161" t="s">
        <v>282</v>
      </c>
      <c r="AX71" s="161" t="s">
        <v>282</v>
      </c>
      <c r="AY71" s="161" t="s">
        <v>282</v>
      </c>
      <c r="AZ71" s="161" t="s">
        <v>282</v>
      </c>
      <c r="BA71" s="161" t="s">
        <v>299</v>
      </c>
      <c r="BB71" s="159">
        <v>17</v>
      </c>
      <c r="BC71" s="159">
        <v>20.2</v>
      </c>
      <c r="BD71" s="159">
        <v>4.4000000000000004</v>
      </c>
      <c r="BE71" s="159">
        <v>26</v>
      </c>
      <c r="BF71" s="159">
        <v>20.6</v>
      </c>
      <c r="BG71" s="159">
        <v>4.4000000000000004</v>
      </c>
      <c r="BH71" s="159">
        <v>21</v>
      </c>
      <c r="BI71" s="159" t="s">
        <v>282</v>
      </c>
      <c r="BJ71" s="159" t="s">
        <v>282</v>
      </c>
      <c r="BK71" s="159" t="s">
        <v>282</v>
      </c>
      <c r="BL71" s="159">
        <v>11.4</v>
      </c>
      <c r="BM71" s="159">
        <v>7.6</v>
      </c>
      <c r="BN71" s="159">
        <v>21</v>
      </c>
      <c r="BO71" s="66" t="s">
        <v>282</v>
      </c>
      <c r="BP71" s="66" t="s">
        <v>282</v>
      </c>
      <c r="BQ71" s="66" t="s">
        <v>282</v>
      </c>
      <c r="BR71" s="66" t="s">
        <v>282</v>
      </c>
      <c r="BS71" s="66" t="s">
        <v>282</v>
      </c>
      <c r="BT71" s="66" t="s">
        <v>282</v>
      </c>
      <c r="BU71" s="159">
        <v>26</v>
      </c>
      <c r="BV71" s="159">
        <v>21</v>
      </c>
      <c r="BW71" s="159" t="s">
        <v>811</v>
      </c>
      <c r="BX71" s="159" t="s">
        <v>10507</v>
      </c>
      <c r="BY71" s="159" t="s">
        <v>282</v>
      </c>
      <c r="BZ71" s="66">
        <v>5</v>
      </c>
      <c r="CA71" s="159" t="s">
        <v>299</v>
      </c>
      <c r="CB71" s="66">
        <v>17</v>
      </c>
      <c r="CC71" s="66">
        <v>4</v>
      </c>
      <c r="CD71" s="66">
        <v>6</v>
      </c>
      <c r="CE71" s="159" t="s">
        <v>282</v>
      </c>
      <c r="CF71" s="159" t="s">
        <v>282</v>
      </c>
      <c r="CG71" s="159" t="s">
        <v>282</v>
      </c>
      <c r="CH71" s="159" t="s">
        <v>282</v>
      </c>
      <c r="CI71" s="159" t="s">
        <v>299</v>
      </c>
      <c r="CJ71" s="66">
        <v>17</v>
      </c>
      <c r="CK71" s="66">
        <v>20.8</v>
      </c>
      <c r="CL71" s="66">
        <v>3.9</v>
      </c>
      <c r="CM71" s="159">
        <v>22</v>
      </c>
      <c r="CN71" s="159">
        <v>20.100000000000001</v>
      </c>
      <c r="CO71" s="159">
        <v>3.5</v>
      </c>
      <c r="CP71" s="159">
        <v>17</v>
      </c>
      <c r="CQ71" s="159" t="s">
        <v>282</v>
      </c>
      <c r="CR71" s="159" t="s">
        <v>282</v>
      </c>
      <c r="CS71" s="159" t="s">
        <v>282</v>
      </c>
      <c r="CT71" s="66">
        <v>11.8</v>
      </c>
      <c r="CU71" s="66">
        <v>6.3</v>
      </c>
      <c r="CV71" s="66">
        <v>17</v>
      </c>
      <c r="CW71" s="159" t="s">
        <v>282</v>
      </c>
      <c r="CX71" s="159" t="s">
        <v>282</v>
      </c>
      <c r="CY71" s="159" t="s">
        <v>282</v>
      </c>
      <c r="CZ71" s="159" t="s">
        <v>282</v>
      </c>
      <c r="DA71" s="159" t="s">
        <v>282</v>
      </c>
      <c r="DB71" s="159" t="s">
        <v>282</v>
      </c>
      <c r="DC71" s="66">
        <v>22</v>
      </c>
      <c r="DD71" s="66">
        <v>17</v>
      </c>
      <c r="DE71" s="159" t="s">
        <v>282</v>
      </c>
      <c r="DF71" s="159" t="s">
        <v>282</v>
      </c>
      <c r="DG71" s="159" t="s">
        <v>282</v>
      </c>
      <c r="DH71" s="159" t="s">
        <v>282</v>
      </c>
      <c r="DI71" s="159" t="s">
        <v>282</v>
      </c>
      <c r="DJ71" s="159" t="s">
        <v>282</v>
      </c>
      <c r="DK71" s="159" t="s">
        <v>282</v>
      </c>
      <c r="DL71" s="159" t="s">
        <v>282</v>
      </c>
      <c r="DM71" s="159" t="s">
        <v>282</v>
      </c>
      <c r="DN71" s="159" t="s">
        <v>282</v>
      </c>
      <c r="DO71" s="159" t="s">
        <v>282</v>
      </c>
      <c r="DP71" s="159" t="s">
        <v>282</v>
      </c>
      <c r="DQ71" s="159" t="s">
        <v>282</v>
      </c>
      <c r="DR71" s="159" t="s">
        <v>282</v>
      </c>
      <c r="DS71" s="159" t="s">
        <v>282</v>
      </c>
      <c r="DT71" s="159" t="s">
        <v>282</v>
      </c>
      <c r="DU71" s="159" t="s">
        <v>282</v>
      </c>
      <c r="DV71" s="159" t="s">
        <v>282</v>
      </c>
      <c r="DW71" s="159" t="s">
        <v>282</v>
      </c>
      <c r="DX71" s="159" t="s">
        <v>282</v>
      </c>
      <c r="DY71" s="159" t="s">
        <v>282</v>
      </c>
      <c r="DZ71" s="159" t="s">
        <v>282</v>
      </c>
      <c r="EA71" s="159" t="s">
        <v>282</v>
      </c>
      <c r="EB71" s="159" t="s">
        <v>282</v>
      </c>
      <c r="EC71" s="159" t="s">
        <v>282</v>
      </c>
      <c r="ED71" s="159" t="s">
        <v>282</v>
      </c>
      <c r="EE71" s="159" t="s">
        <v>282</v>
      </c>
      <c r="EF71" s="159" t="s">
        <v>282</v>
      </c>
      <c r="EG71" s="159" t="s">
        <v>282</v>
      </c>
      <c r="EH71" s="159" t="s">
        <v>282</v>
      </c>
      <c r="EI71" s="159" t="s">
        <v>282</v>
      </c>
      <c r="EJ71" s="159" t="s">
        <v>282</v>
      </c>
      <c r="EK71" s="159" t="s">
        <v>282</v>
      </c>
      <c r="EL71" s="159" t="s">
        <v>282</v>
      </c>
      <c r="EM71" s="159" t="s">
        <v>282</v>
      </c>
      <c r="EN71" s="159" t="s">
        <v>282</v>
      </c>
      <c r="EO71" s="159" t="s">
        <v>282</v>
      </c>
      <c r="EP71" s="159" t="s">
        <v>282</v>
      </c>
      <c r="EQ71" s="159" t="s">
        <v>282</v>
      </c>
      <c r="ER71" s="159" t="s">
        <v>282</v>
      </c>
      <c r="ES71" s="159" t="s">
        <v>282</v>
      </c>
      <c r="ET71" s="159" t="s">
        <v>282</v>
      </c>
      <c r="EU71" s="159" t="s">
        <v>282</v>
      </c>
      <c r="EV71" s="159" t="s">
        <v>282</v>
      </c>
      <c r="EW71" s="159" t="s">
        <v>282</v>
      </c>
      <c r="EX71" s="159" t="s">
        <v>282</v>
      </c>
      <c r="EY71" s="159" t="s">
        <v>282</v>
      </c>
      <c r="EZ71" s="159" t="s">
        <v>282</v>
      </c>
      <c r="FA71" s="159" t="s">
        <v>282</v>
      </c>
      <c r="FB71" s="159" t="s">
        <v>282</v>
      </c>
      <c r="FC71" s="159" t="s">
        <v>282</v>
      </c>
      <c r="FD71" s="159" t="s">
        <v>282</v>
      </c>
      <c r="FE71" s="159" t="s">
        <v>282</v>
      </c>
      <c r="FF71" s="159" t="s">
        <v>282</v>
      </c>
      <c r="FG71" s="159" t="s">
        <v>282</v>
      </c>
      <c r="FH71" s="159" t="s">
        <v>282</v>
      </c>
      <c r="FI71" s="159" t="s">
        <v>282</v>
      </c>
      <c r="FJ71" s="159" t="s">
        <v>282</v>
      </c>
      <c r="FK71" s="159" t="s">
        <v>282</v>
      </c>
      <c r="FL71" s="159" t="s">
        <v>282</v>
      </c>
      <c r="FM71" s="159" t="s">
        <v>282</v>
      </c>
      <c r="FN71" s="159" t="s">
        <v>282</v>
      </c>
      <c r="FO71" s="159" t="s">
        <v>282</v>
      </c>
      <c r="FP71" s="159" t="s">
        <v>282</v>
      </c>
      <c r="FQ71" s="159" t="s">
        <v>282</v>
      </c>
      <c r="FR71" s="159" t="s">
        <v>282</v>
      </c>
      <c r="FS71" s="159" t="s">
        <v>282</v>
      </c>
      <c r="FT71" s="159" t="s">
        <v>282</v>
      </c>
    </row>
    <row r="72" spans="1:176" x14ac:dyDescent="0.25">
      <c r="A72" s="66" t="s">
        <v>1581</v>
      </c>
      <c r="B72" s="159" t="s">
        <v>282</v>
      </c>
      <c r="C72" s="66" t="str">
        <f>IF(ISNUMBER(Severity!H72)=FALSE,Severity!F72,IF(Severity!H72&gt;=0.5,"YES","NO"))</f>
        <v>YES</v>
      </c>
      <c r="D72" s="66" t="str">
        <f>IF(ISNUMBER(Severity!I72)=FALSE,Severity!G72,IF(Severity!I72&gt;0.5,"YES","NO"))</f>
        <v>NO</v>
      </c>
      <c r="E72" s="159">
        <v>4</v>
      </c>
      <c r="F72" s="159">
        <v>3</v>
      </c>
      <c r="G72" s="159" t="s">
        <v>263</v>
      </c>
      <c r="H72" s="159" t="s">
        <v>10507</v>
      </c>
      <c r="I72" s="159">
        <v>4</v>
      </c>
      <c r="J72" s="159">
        <v>4</v>
      </c>
      <c r="K72" s="159" t="s">
        <v>282</v>
      </c>
      <c r="L72" s="159" t="s">
        <v>282</v>
      </c>
      <c r="M72" s="159" t="s">
        <v>282</v>
      </c>
      <c r="N72" s="159" t="s">
        <v>282</v>
      </c>
      <c r="O72" s="159" t="s">
        <v>282</v>
      </c>
      <c r="P72" s="159" t="s">
        <v>282</v>
      </c>
      <c r="Q72" s="159" t="s">
        <v>282</v>
      </c>
      <c r="R72" s="159" t="s">
        <v>282</v>
      </c>
      <c r="S72" s="159" t="s">
        <v>299</v>
      </c>
      <c r="T72" s="159">
        <v>17</v>
      </c>
      <c r="U72" s="66">
        <v>16.559999999999999</v>
      </c>
      <c r="V72" s="66">
        <v>4.8899999999999997</v>
      </c>
      <c r="W72" s="159">
        <v>17</v>
      </c>
      <c r="X72" s="159">
        <v>17.5</v>
      </c>
      <c r="Y72" s="159">
        <v>5.2</v>
      </c>
      <c r="Z72" s="159">
        <v>13</v>
      </c>
      <c r="AA72" s="159" t="s">
        <v>282</v>
      </c>
      <c r="AB72" s="159" t="s">
        <v>282</v>
      </c>
      <c r="AC72" s="159" t="s">
        <v>282</v>
      </c>
      <c r="AD72" s="159">
        <v>6.4</v>
      </c>
      <c r="AE72" s="159">
        <v>5.4</v>
      </c>
      <c r="AF72" s="159">
        <v>13</v>
      </c>
      <c r="AG72" s="159" t="s">
        <v>282</v>
      </c>
      <c r="AH72" s="159" t="s">
        <v>282</v>
      </c>
      <c r="AI72" s="159" t="s">
        <v>282</v>
      </c>
      <c r="AJ72" s="159" t="s">
        <v>282</v>
      </c>
      <c r="AK72" s="159" t="s">
        <v>282</v>
      </c>
      <c r="AL72" s="159" t="s">
        <v>282</v>
      </c>
      <c r="AM72" s="159">
        <v>17</v>
      </c>
      <c r="AN72" s="159">
        <v>13</v>
      </c>
      <c r="AO72" s="159" t="s">
        <v>263</v>
      </c>
      <c r="AP72" s="161" t="s">
        <v>10507</v>
      </c>
      <c r="AQ72" s="159">
        <v>3</v>
      </c>
      <c r="AR72" s="159">
        <v>4</v>
      </c>
      <c r="AS72" s="159" t="s">
        <v>282</v>
      </c>
      <c r="AT72" s="159" t="s">
        <v>282</v>
      </c>
      <c r="AU72" s="159" t="s">
        <v>282</v>
      </c>
      <c r="AV72" s="159" t="s">
        <v>282</v>
      </c>
      <c r="AW72" s="159" t="s">
        <v>282</v>
      </c>
      <c r="AX72" s="159" t="s">
        <v>282</v>
      </c>
      <c r="AY72" s="159" t="s">
        <v>282</v>
      </c>
      <c r="AZ72" s="159" t="s">
        <v>282</v>
      </c>
      <c r="BA72" s="161" t="s">
        <v>299</v>
      </c>
      <c r="BB72" s="159">
        <v>17</v>
      </c>
      <c r="BC72" s="159">
        <v>17.47</v>
      </c>
      <c r="BD72" s="159">
        <v>4.45</v>
      </c>
      <c r="BE72" s="159">
        <v>18</v>
      </c>
      <c r="BF72" s="159">
        <v>17.600000000000001</v>
      </c>
      <c r="BG72" s="159">
        <v>4.5</v>
      </c>
      <c r="BH72" s="159">
        <v>14</v>
      </c>
      <c r="BI72" s="159" t="s">
        <v>282</v>
      </c>
      <c r="BJ72" s="159" t="s">
        <v>282</v>
      </c>
      <c r="BK72" s="159" t="s">
        <v>282</v>
      </c>
      <c r="BL72" s="159">
        <v>5.0999999999999996</v>
      </c>
      <c r="BM72" s="159">
        <v>4.9000000000000004</v>
      </c>
      <c r="BN72" s="159">
        <v>14</v>
      </c>
      <c r="BO72" s="159" t="s">
        <v>282</v>
      </c>
      <c r="BP72" s="159" t="s">
        <v>282</v>
      </c>
      <c r="BQ72" s="159" t="s">
        <v>282</v>
      </c>
      <c r="BR72" s="159" t="s">
        <v>282</v>
      </c>
      <c r="BS72" s="159" t="s">
        <v>282</v>
      </c>
      <c r="BT72" s="159" t="s">
        <v>282</v>
      </c>
      <c r="BU72" s="159">
        <v>18</v>
      </c>
      <c r="BV72" s="159">
        <v>14</v>
      </c>
      <c r="BW72" s="159" t="s">
        <v>790</v>
      </c>
      <c r="BX72" s="159" t="s">
        <v>10507</v>
      </c>
      <c r="BY72" s="159">
        <v>4</v>
      </c>
      <c r="BZ72" s="159">
        <v>5</v>
      </c>
      <c r="CA72" s="159" t="s">
        <v>282</v>
      </c>
      <c r="CB72" s="159" t="s">
        <v>282</v>
      </c>
      <c r="CC72" s="159" t="s">
        <v>282</v>
      </c>
      <c r="CD72" s="159" t="s">
        <v>282</v>
      </c>
      <c r="CE72" s="159" t="s">
        <v>282</v>
      </c>
      <c r="CF72" s="159" t="s">
        <v>282</v>
      </c>
      <c r="CG72" s="159" t="s">
        <v>282</v>
      </c>
      <c r="CH72" s="159" t="s">
        <v>282</v>
      </c>
      <c r="CI72" s="159" t="s">
        <v>299</v>
      </c>
      <c r="CJ72" s="66">
        <v>17</v>
      </c>
      <c r="CK72" s="66">
        <v>18.53</v>
      </c>
      <c r="CL72" s="66">
        <v>5.24</v>
      </c>
      <c r="CM72" s="159">
        <v>23</v>
      </c>
      <c r="CN72" s="159">
        <v>18.899999999999999</v>
      </c>
      <c r="CO72" s="159">
        <v>4.8</v>
      </c>
      <c r="CP72" s="159">
        <v>18</v>
      </c>
      <c r="CQ72" s="159" t="s">
        <v>282</v>
      </c>
      <c r="CR72" s="159" t="s">
        <v>282</v>
      </c>
      <c r="CS72" s="159" t="s">
        <v>282</v>
      </c>
      <c r="CT72" s="66">
        <v>11.4</v>
      </c>
      <c r="CU72" s="66">
        <v>9.6</v>
      </c>
      <c r="CV72" s="66">
        <v>18</v>
      </c>
      <c r="CW72" s="159" t="s">
        <v>282</v>
      </c>
      <c r="CX72" s="159" t="s">
        <v>282</v>
      </c>
      <c r="CY72" s="159" t="s">
        <v>282</v>
      </c>
      <c r="CZ72" s="159" t="s">
        <v>282</v>
      </c>
      <c r="DA72" s="159" t="s">
        <v>282</v>
      </c>
      <c r="DB72" s="159" t="s">
        <v>282</v>
      </c>
      <c r="DC72" s="66">
        <v>23</v>
      </c>
      <c r="DD72" s="66">
        <v>18</v>
      </c>
      <c r="DE72" s="159" t="s">
        <v>282</v>
      </c>
      <c r="DF72" s="159" t="s">
        <v>282</v>
      </c>
      <c r="DG72" s="159" t="s">
        <v>282</v>
      </c>
      <c r="DH72" s="159" t="s">
        <v>282</v>
      </c>
      <c r="DI72" s="159" t="s">
        <v>282</v>
      </c>
      <c r="DJ72" s="159" t="s">
        <v>282</v>
      </c>
      <c r="DK72" s="159" t="s">
        <v>282</v>
      </c>
      <c r="DL72" s="159" t="s">
        <v>282</v>
      </c>
      <c r="DM72" s="159" t="s">
        <v>282</v>
      </c>
      <c r="DN72" s="159" t="s">
        <v>282</v>
      </c>
      <c r="DO72" s="159" t="s">
        <v>282</v>
      </c>
      <c r="DP72" s="159" t="s">
        <v>282</v>
      </c>
      <c r="DQ72" s="159" t="s">
        <v>282</v>
      </c>
      <c r="DR72" s="159" t="s">
        <v>282</v>
      </c>
      <c r="DS72" s="159" t="s">
        <v>282</v>
      </c>
      <c r="DT72" s="159" t="s">
        <v>282</v>
      </c>
      <c r="DU72" s="159" t="s">
        <v>282</v>
      </c>
      <c r="DV72" s="159" t="s">
        <v>282</v>
      </c>
      <c r="DW72" s="159" t="s">
        <v>282</v>
      </c>
      <c r="DX72" s="159" t="s">
        <v>282</v>
      </c>
      <c r="DY72" s="159" t="s">
        <v>282</v>
      </c>
      <c r="DZ72" s="159" t="s">
        <v>282</v>
      </c>
      <c r="EA72" s="159" t="s">
        <v>282</v>
      </c>
      <c r="EB72" s="159" t="s">
        <v>282</v>
      </c>
      <c r="EC72" s="159" t="s">
        <v>282</v>
      </c>
      <c r="ED72" s="159" t="s">
        <v>282</v>
      </c>
      <c r="EE72" s="159" t="s">
        <v>282</v>
      </c>
      <c r="EF72" s="159" t="s">
        <v>282</v>
      </c>
      <c r="EG72" s="159" t="s">
        <v>282</v>
      </c>
      <c r="EH72" s="159" t="s">
        <v>282</v>
      </c>
      <c r="EI72" s="159" t="s">
        <v>282</v>
      </c>
      <c r="EJ72" s="159" t="s">
        <v>282</v>
      </c>
      <c r="EK72" s="159" t="s">
        <v>282</v>
      </c>
      <c r="EL72" s="159" t="s">
        <v>282</v>
      </c>
      <c r="EM72" s="159" t="s">
        <v>282</v>
      </c>
      <c r="EN72" s="159" t="s">
        <v>282</v>
      </c>
      <c r="EO72" s="159" t="s">
        <v>282</v>
      </c>
      <c r="EP72" s="159" t="s">
        <v>282</v>
      </c>
      <c r="EQ72" s="159" t="s">
        <v>282</v>
      </c>
      <c r="ER72" s="159" t="s">
        <v>282</v>
      </c>
      <c r="ES72" s="159" t="s">
        <v>282</v>
      </c>
      <c r="ET72" s="159" t="s">
        <v>282</v>
      </c>
      <c r="EU72" s="159" t="s">
        <v>282</v>
      </c>
      <c r="EV72" s="159" t="s">
        <v>282</v>
      </c>
      <c r="EW72" s="159" t="s">
        <v>282</v>
      </c>
      <c r="EX72" s="159" t="s">
        <v>282</v>
      </c>
      <c r="EY72" s="159" t="s">
        <v>282</v>
      </c>
      <c r="EZ72" s="159" t="s">
        <v>282</v>
      </c>
      <c r="FA72" s="159" t="s">
        <v>282</v>
      </c>
      <c r="FB72" s="159" t="s">
        <v>282</v>
      </c>
      <c r="FC72" s="159" t="s">
        <v>282</v>
      </c>
      <c r="FD72" s="159" t="s">
        <v>282</v>
      </c>
      <c r="FE72" s="159" t="s">
        <v>282</v>
      </c>
      <c r="FF72" s="159" t="s">
        <v>282</v>
      </c>
      <c r="FG72" s="159" t="s">
        <v>282</v>
      </c>
      <c r="FH72" s="159" t="s">
        <v>282</v>
      </c>
      <c r="FI72" s="159" t="s">
        <v>282</v>
      </c>
      <c r="FJ72" s="159" t="s">
        <v>282</v>
      </c>
      <c r="FK72" s="159" t="s">
        <v>282</v>
      </c>
      <c r="FL72" s="159" t="s">
        <v>282</v>
      </c>
      <c r="FM72" s="159" t="s">
        <v>282</v>
      </c>
      <c r="FN72" s="159" t="s">
        <v>282</v>
      </c>
      <c r="FO72" s="159" t="s">
        <v>282</v>
      </c>
      <c r="FP72" s="159" t="s">
        <v>282</v>
      </c>
      <c r="FQ72" s="159" t="s">
        <v>282</v>
      </c>
      <c r="FR72" s="159" t="s">
        <v>282</v>
      </c>
      <c r="FS72" s="159" t="s">
        <v>282</v>
      </c>
      <c r="FT72" s="159" t="s">
        <v>282</v>
      </c>
    </row>
    <row r="73" spans="1:176" x14ac:dyDescent="0.25">
      <c r="A73" s="66" t="s">
        <v>482</v>
      </c>
      <c r="B73" s="159" t="s">
        <v>10705</v>
      </c>
      <c r="C73" s="66" t="str">
        <f>IF(ISNUMBER(Severity!H73)=FALSE,Severity!F73,IF(Severity!H73&gt;=0.5,"YES","NO"))</f>
        <v>YES</v>
      </c>
      <c r="D73" s="66" t="str">
        <f>IF(ISNUMBER(Severity!I73)=FALSE,Severity!G73,IF(Severity!I73&gt;0.5,"YES","NO"))</f>
        <v>NO</v>
      </c>
      <c r="E73" s="159">
        <v>12</v>
      </c>
      <c r="F73" s="159">
        <v>4</v>
      </c>
      <c r="G73" s="66" t="s">
        <v>10461</v>
      </c>
      <c r="H73" s="159" t="s">
        <v>183</v>
      </c>
      <c r="I73" s="159" t="s">
        <v>282</v>
      </c>
      <c r="J73" s="159" t="s">
        <v>282</v>
      </c>
      <c r="K73" s="159" t="s">
        <v>282</v>
      </c>
      <c r="L73" s="159" t="s">
        <v>282</v>
      </c>
      <c r="M73" s="159" t="s">
        <v>282</v>
      </c>
      <c r="N73" s="159" t="s">
        <v>282</v>
      </c>
      <c r="O73" s="159" t="s">
        <v>282</v>
      </c>
      <c r="P73" s="159" t="s">
        <v>282</v>
      </c>
      <c r="Q73" s="159" t="s">
        <v>282</v>
      </c>
      <c r="R73" s="159" t="s">
        <v>282</v>
      </c>
      <c r="S73" s="159" t="s">
        <v>194</v>
      </c>
      <c r="T73" s="159">
        <v>10</v>
      </c>
      <c r="U73" s="66" t="s">
        <v>282</v>
      </c>
      <c r="V73" s="66" t="s">
        <v>282</v>
      </c>
      <c r="W73" s="159" t="s">
        <v>282</v>
      </c>
      <c r="X73" s="159">
        <v>29.5</v>
      </c>
      <c r="Y73" s="159">
        <v>5.3</v>
      </c>
      <c r="Z73" s="159">
        <v>50</v>
      </c>
      <c r="AA73" s="159" t="s">
        <v>282</v>
      </c>
      <c r="AB73" s="159" t="s">
        <v>282</v>
      </c>
      <c r="AC73" s="159" t="s">
        <v>282</v>
      </c>
      <c r="AD73" s="159">
        <v>19.600000000000001</v>
      </c>
      <c r="AE73" s="159">
        <v>11.3</v>
      </c>
      <c r="AF73" s="159">
        <v>34</v>
      </c>
      <c r="AG73" s="66" t="s">
        <v>282</v>
      </c>
      <c r="AH73" s="66" t="s">
        <v>282</v>
      </c>
      <c r="AI73" s="66" t="s">
        <v>282</v>
      </c>
      <c r="AJ73" s="66" t="s">
        <v>282</v>
      </c>
      <c r="AK73" s="66" t="s">
        <v>282</v>
      </c>
      <c r="AL73" s="66" t="s">
        <v>282</v>
      </c>
      <c r="AM73" s="66" t="s">
        <v>282</v>
      </c>
      <c r="AN73" s="159">
        <v>34</v>
      </c>
      <c r="AO73" s="66" t="s">
        <v>10691</v>
      </c>
      <c r="AP73" s="161" t="s">
        <v>10585</v>
      </c>
      <c r="AQ73" s="161" t="s">
        <v>282</v>
      </c>
      <c r="AR73" s="161" t="s">
        <v>282</v>
      </c>
      <c r="AS73" s="161" t="s">
        <v>282</v>
      </c>
      <c r="AT73" s="161" t="s">
        <v>282</v>
      </c>
      <c r="AU73" s="161" t="s">
        <v>282</v>
      </c>
      <c r="AV73" s="161" t="s">
        <v>282</v>
      </c>
      <c r="AW73" s="161" t="s">
        <v>282</v>
      </c>
      <c r="AX73" s="161" t="s">
        <v>282</v>
      </c>
      <c r="AY73" s="161" t="s">
        <v>282</v>
      </c>
      <c r="AZ73" s="161" t="s">
        <v>282</v>
      </c>
      <c r="BA73" s="161" t="s">
        <v>194</v>
      </c>
      <c r="BB73" s="159">
        <v>10</v>
      </c>
      <c r="BC73" s="66" t="s">
        <v>282</v>
      </c>
      <c r="BD73" s="66" t="s">
        <v>282</v>
      </c>
      <c r="BE73" s="159" t="s">
        <v>282</v>
      </c>
      <c r="BF73" s="159">
        <v>29.8</v>
      </c>
      <c r="BG73" s="159">
        <v>6.3</v>
      </c>
      <c r="BH73" s="159">
        <v>47</v>
      </c>
      <c r="BI73" s="159" t="s">
        <v>282</v>
      </c>
      <c r="BJ73" s="159" t="s">
        <v>282</v>
      </c>
      <c r="BK73" s="159" t="s">
        <v>282</v>
      </c>
      <c r="BL73" s="159">
        <v>18.7</v>
      </c>
      <c r="BM73" s="159">
        <v>12.3</v>
      </c>
      <c r="BN73" s="159">
        <v>34</v>
      </c>
      <c r="BO73" s="66" t="s">
        <v>282</v>
      </c>
      <c r="BP73" s="66" t="s">
        <v>282</v>
      </c>
      <c r="BQ73" s="66" t="s">
        <v>282</v>
      </c>
      <c r="BR73" s="66" t="s">
        <v>282</v>
      </c>
      <c r="BS73" s="66" t="s">
        <v>282</v>
      </c>
      <c r="BT73" s="66" t="s">
        <v>282</v>
      </c>
      <c r="BU73" s="66" t="s">
        <v>282</v>
      </c>
      <c r="BV73" s="159">
        <v>35</v>
      </c>
      <c r="BW73" s="212" t="s">
        <v>10690</v>
      </c>
      <c r="BX73" s="159" t="s">
        <v>10585</v>
      </c>
      <c r="BY73" s="159" t="s">
        <v>282</v>
      </c>
      <c r="BZ73" s="159" t="s">
        <v>282</v>
      </c>
      <c r="CA73" s="159" t="s">
        <v>282</v>
      </c>
      <c r="CB73" s="159" t="s">
        <v>282</v>
      </c>
      <c r="CC73" s="159" t="s">
        <v>282</v>
      </c>
      <c r="CD73" s="159" t="s">
        <v>282</v>
      </c>
      <c r="CE73" s="159" t="s">
        <v>282</v>
      </c>
      <c r="CF73" s="159" t="s">
        <v>282</v>
      </c>
      <c r="CG73" s="159" t="s">
        <v>282</v>
      </c>
      <c r="CH73" s="159" t="s">
        <v>282</v>
      </c>
      <c r="CI73" s="159" t="s">
        <v>194</v>
      </c>
      <c r="CJ73" s="66">
        <v>10</v>
      </c>
      <c r="CK73" s="159" t="s">
        <v>282</v>
      </c>
      <c r="CL73" s="159" t="s">
        <v>282</v>
      </c>
      <c r="CM73" s="159" t="s">
        <v>282</v>
      </c>
      <c r="CN73" s="66">
        <v>31</v>
      </c>
      <c r="CO73" s="66">
        <v>5.5</v>
      </c>
      <c r="CP73" s="66">
        <v>49</v>
      </c>
      <c r="CQ73" s="159" t="s">
        <v>282</v>
      </c>
      <c r="CR73" s="159" t="s">
        <v>282</v>
      </c>
      <c r="CS73" s="159" t="s">
        <v>282</v>
      </c>
      <c r="CT73" s="66">
        <v>18.2</v>
      </c>
      <c r="CU73" s="66">
        <v>10.9</v>
      </c>
      <c r="CV73" s="66">
        <v>32</v>
      </c>
      <c r="CW73" s="159" t="s">
        <v>282</v>
      </c>
      <c r="CX73" s="159" t="s">
        <v>282</v>
      </c>
      <c r="CY73" s="159" t="s">
        <v>282</v>
      </c>
      <c r="CZ73" s="159" t="s">
        <v>282</v>
      </c>
      <c r="DA73" s="159" t="s">
        <v>282</v>
      </c>
      <c r="DB73" s="159" t="s">
        <v>282</v>
      </c>
      <c r="DC73" s="159" t="s">
        <v>282</v>
      </c>
      <c r="DD73" s="66">
        <v>33</v>
      </c>
      <c r="DE73" s="159" t="s">
        <v>811</v>
      </c>
      <c r="DF73" s="159" t="s">
        <v>10507</v>
      </c>
      <c r="DG73" s="159" t="s">
        <v>282</v>
      </c>
      <c r="DH73" s="159" t="s">
        <v>282</v>
      </c>
      <c r="DI73" s="159" t="s">
        <v>282</v>
      </c>
      <c r="DJ73" s="159" t="s">
        <v>282</v>
      </c>
      <c r="DK73" s="159" t="s">
        <v>282</v>
      </c>
      <c r="DL73" s="159" t="s">
        <v>282</v>
      </c>
      <c r="DM73" s="159" t="s">
        <v>282</v>
      </c>
      <c r="DN73" s="159" t="s">
        <v>282</v>
      </c>
      <c r="DO73" s="159" t="s">
        <v>282</v>
      </c>
      <c r="DP73" s="159" t="s">
        <v>282</v>
      </c>
      <c r="DQ73" s="159" t="s">
        <v>194</v>
      </c>
      <c r="DR73" s="66">
        <v>10</v>
      </c>
      <c r="DS73" s="159" t="s">
        <v>282</v>
      </c>
      <c r="DT73" s="159" t="s">
        <v>282</v>
      </c>
      <c r="DU73" s="159" t="s">
        <v>282</v>
      </c>
      <c r="DV73" s="66">
        <v>28.3</v>
      </c>
      <c r="DW73" s="66">
        <v>6.7</v>
      </c>
      <c r="DX73" s="66">
        <v>47</v>
      </c>
      <c r="DY73" s="159" t="s">
        <v>282</v>
      </c>
      <c r="DZ73" s="159" t="s">
        <v>282</v>
      </c>
      <c r="EA73" s="159" t="s">
        <v>282</v>
      </c>
      <c r="EB73" s="66">
        <v>21.9</v>
      </c>
      <c r="EC73" s="66">
        <v>9.8000000000000007</v>
      </c>
      <c r="ED73" s="66">
        <v>30</v>
      </c>
      <c r="EE73" s="159" t="s">
        <v>282</v>
      </c>
      <c r="EF73" s="159" t="s">
        <v>282</v>
      </c>
      <c r="EG73" s="159" t="s">
        <v>282</v>
      </c>
      <c r="EH73" s="159" t="s">
        <v>282</v>
      </c>
      <c r="EI73" s="159" t="s">
        <v>282</v>
      </c>
      <c r="EJ73" s="159" t="s">
        <v>282</v>
      </c>
      <c r="EK73" s="159" t="s">
        <v>282</v>
      </c>
      <c r="EL73" s="66">
        <v>30</v>
      </c>
      <c r="EM73" s="159" t="s">
        <v>282</v>
      </c>
      <c r="EN73" s="159" t="s">
        <v>282</v>
      </c>
      <c r="EO73" s="159" t="s">
        <v>282</v>
      </c>
      <c r="EP73" s="159" t="s">
        <v>282</v>
      </c>
      <c r="EQ73" s="159" t="s">
        <v>282</v>
      </c>
      <c r="ER73" s="159" t="s">
        <v>282</v>
      </c>
      <c r="ES73" s="159" t="s">
        <v>282</v>
      </c>
      <c r="ET73" s="159" t="s">
        <v>282</v>
      </c>
      <c r="EU73" s="159" t="s">
        <v>282</v>
      </c>
      <c r="EV73" s="159" t="s">
        <v>282</v>
      </c>
      <c r="EW73" s="159" t="s">
        <v>282</v>
      </c>
      <c r="EX73" s="159" t="s">
        <v>282</v>
      </c>
      <c r="EY73" s="159" t="s">
        <v>282</v>
      </c>
      <c r="EZ73" s="159" t="s">
        <v>282</v>
      </c>
      <c r="FA73" s="159" t="s">
        <v>282</v>
      </c>
      <c r="FB73" s="159" t="s">
        <v>282</v>
      </c>
      <c r="FC73" s="159" t="s">
        <v>282</v>
      </c>
      <c r="FD73" s="159" t="s">
        <v>282</v>
      </c>
      <c r="FE73" s="159" t="s">
        <v>282</v>
      </c>
      <c r="FF73" s="159" t="s">
        <v>282</v>
      </c>
      <c r="FG73" s="159" t="s">
        <v>282</v>
      </c>
      <c r="FH73" s="159" t="s">
        <v>282</v>
      </c>
      <c r="FI73" s="159" t="s">
        <v>282</v>
      </c>
      <c r="FJ73" s="159" t="s">
        <v>282</v>
      </c>
      <c r="FK73" s="159" t="s">
        <v>282</v>
      </c>
      <c r="FL73" s="159" t="s">
        <v>282</v>
      </c>
      <c r="FM73" s="159" t="s">
        <v>282</v>
      </c>
      <c r="FN73" s="159" t="s">
        <v>282</v>
      </c>
      <c r="FO73" s="159" t="s">
        <v>282</v>
      </c>
      <c r="FP73" s="159" t="s">
        <v>282</v>
      </c>
      <c r="FQ73" s="159" t="s">
        <v>282</v>
      </c>
      <c r="FR73" s="159" t="s">
        <v>282</v>
      </c>
      <c r="FS73" s="159" t="s">
        <v>282</v>
      </c>
      <c r="FT73" s="159" t="s">
        <v>282</v>
      </c>
    </row>
    <row r="74" spans="1:176" x14ac:dyDescent="0.25">
      <c r="A74" s="212" t="s">
        <v>7880</v>
      </c>
      <c r="B74" s="66" t="s">
        <v>10722</v>
      </c>
      <c r="C74" s="331" t="s">
        <v>793</v>
      </c>
      <c r="D74" s="331" t="s">
        <v>130</v>
      </c>
      <c r="E74" s="159">
        <v>16</v>
      </c>
      <c r="F74" s="159">
        <v>3</v>
      </c>
      <c r="G74" s="212" t="s">
        <v>10471</v>
      </c>
      <c r="H74" s="159" t="s">
        <v>183</v>
      </c>
      <c r="I74" s="66" t="s">
        <v>282</v>
      </c>
      <c r="J74" s="66">
        <v>14</v>
      </c>
      <c r="K74" s="159" t="s">
        <v>299</v>
      </c>
      <c r="L74" s="66">
        <v>17</v>
      </c>
      <c r="M74" s="66">
        <v>25</v>
      </c>
      <c r="N74" s="66">
        <v>7</v>
      </c>
      <c r="O74" s="66" t="s">
        <v>282</v>
      </c>
      <c r="P74" s="66" t="s">
        <v>282</v>
      </c>
      <c r="Q74" s="66" t="s">
        <v>282</v>
      </c>
      <c r="R74" s="66" t="s">
        <v>282</v>
      </c>
      <c r="S74" s="66" t="s">
        <v>282</v>
      </c>
      <c r="T74" s="66" t="s">
        <v>282</v>
      </c>
      <c r="U74" s="66" t="s">
        <v>282</v>
      </c>
      <c r="V74" s="66" t="s">
        <v>282</v>
      </c>
      <c r="W74" s="66" t="s">
        <v>282</v>
      </c>
      <c r="X74" s="66" t="s">
        <v>282</v>
      </c>
      <c r="Y74" s="66" t="s">
        <v>282</v>
      </c>
      <c r="Z74" s="66" t="s">
        <v>282</v>
      </c>
      <c r="AA74" s="66" t="s">
        <v>282</v>
      </c>
      <c r="AB74" s="66" t="s">
        <v>282</v>
      </c>
      <c r="AC74" s="66" t="s">
        <v>282</v>
      </c>
      <c r="AD74" s="66" t="s">
        <v>282</v>
      </c>
      <c r="AE74" s="66" t="s">
        <v>282</v>
      </c>
      <c r="AF74" s="66" t="s">
        <v>282</v>
      </c>
      <c r="AG74" s="66" t="s">
        <v>282</v>
      </c>
      <c r="AH74" s="66" t="s">
        <v>282</v>
      </c>
      <c r="AI74" s="66" t="s">
        <v>282</v>
      </c>
      <c r="AJ74" s="66" t="s">
        <v>282</v>
      </c>
      <c r="AK74" s="66" t="s">
        <v>282</v>
      </c>
      <c r="AL74" s="66" t="s">
        <v>282</v>
      </c>
      <c r="AM74" s="66">
        <v>53</v>
      </c>
      <c r="AN74" s="66">
        <v>39</v>
      </c>
      <c r="AO74" s="212" t="s">
        <v>255</v>
      </c>
      <c r="AP74" s="66" t="s">
        <v>10507</v>
      </c>
      <c r="AQ74" s="66">
        <v>5</v>
      </c>
      <c r="AR74" s="66">
        <v>7</v>
      </c>
      <c r="AS74" s="66" t="s">
        <v>299</v>
      </c>
      <c r="AT74" s="66">
        <v>17</v>
      </c>
      <c r="AU74" s="159">
        <v>27</v>
      </c>
      <c r="AV74" s="159">
        <v>7</v>
      </c>
      <c r="AW74" s="66" t="s">
        <v>282</v>
      </c>
      <c r="AX74" s="66" t="s">
        <v>282</v>
      </c>
      <c r="AY74" s="66" t="s">
        <v>282</v>
      </c>
      <c r="AZ74" s="66" t="s">
        <v>282</v>
      </c>
      <c r="BA74" s="66" t="s">
        <v>282</v>
      </c>
      <c r="BB74" s="66" t="s">
        <v>282</v>
      </c>
      <c r="BC74" s="66" t="s">
        <v>282</v>
      </c>
      <c r="BD74" s="66" t="s">
        <v>282</v>
      </c>
      <c r="BE74" s="66" t="s">
        <v>282</v>
      </c>
      <c r="BF74" s="66" t="s">
        <v>282</v>
      </c>
      <c r="BG74" s="66" t="s">
        <v>282</v>
      </c>
      <c r="BH74" s="66" t="s">
        <v>282</v>
      </c>
      <c r="BI74" s="66" t="s">
        <v>282</v>
      </c>
      <c r="BJ74" s="66" t="s">
        <v>282</v>
      </c>
      <c r="BK74" s="66" t="s">
        <v>282</v>
      </c>
      <c r="BL74" s="66" t="s">
        <v>282</v>
      </c>
      <c r="BM74" s="66" t="s">
        <v>282</v>
      </c>
      <c r="BN74" s="66" t="s">
        <v>282</v>
      </c>
      <c r="BO74" s="66" t="s">
        <v>282</v>
      </c>
      <c r="BP74" s="66" t="s">
        <v>282</v>
      </c>
      <c r="BQ74" s="66" t="s">
        <v>282</v>
      </c>
      <c r="BR74" s="66" t="s">
        <v>282</v>
      </c>
      <c r="BS74" s="66" t="s">
        <v>282</v>
      </c>
      <c r="BT74" s="66" t="s">
        <v>282</v>
      </c>
      <c r="BU74" s="66">
        <v>48</v>
      </c>
      <c r="BV74" s="66">
        <v>41</v>
      </c>
      <c r="BW74" s="212" t="s">
        <v>10710</v>
      </c>
      <c r="BX74" s="66" t="s">
        <v>10585</v>
      </c>
      <c r="BY74" s="66">
        <v>5</v>
      </c>
      <c r="BZ74" s="66">
        <v>11</v>
      </c>
      <c r="CA74" s="66" t="s">
        <v>299</v>
      </c>
      <c r="CB74" s="66">
        <v>17</v>
      </c>
      <c r="CC74" s="159">
        <v>26</v>
      </c>
      <c r="CD74" s="159">
        <v>7</v>
      </c>
      <c r="CE74" s="66" t="s">
        <v>282</v>
      </c>
      <c r="CF74" s="66" t="s">
        <v>282</v>
      </c>
      <c r="CG74" s="66" t="s">
        <v>282</v>
      </c>
      <c r="CH74" s="66" t="s">
        <v>282</v>
      </c>
      <c r="CI74" s="66" t="s">
        <v>282</v>
      </c>
      <c r="CJ74" s="66" t="s">
        <v>282</v>
      </c>
      <c r="CK74" s="66" t="s">
        <v>282</v>
      </c>
      <c r="CL74" s="66" t="s">
        <v>282</v>
      </c>
      <c r="CM74" s="66" t="s">
        <v>282</v>
      </c>
      <c r="CN74" s="66" t="s">
        <v>282</v>
      </c>
      <c r="CO74" s="66" t="s">
        <v>282</v>
      </c>
      <c r="CP74" s="66" t="s">
        <v>282</v>
      </c>
      <c r="CQ74" s="66" t="s">
        <v>282</v>
      </c>
      <c r="CR74" s="66" t="s">
        <v>282</v>
      </c>
      <c r="CS74" s="66" t="s">
        <v>282</v>
      </c>
      <c r="CT74" s="66" t="s">
        <v>282</v>
      </c>
      <c r="CU74" s="66" t="s">
        <v>282</v>
      </c>
      <c r="CV74" s="66" t="s">
        <v>282</v>
      </c>
      <c r="CW74" s="66" t="s">
        <v>282</v>
      </c>
      <c r="CX74" s="66" t="s">
        <v>282</v>
      </c>
      <c r="CY74" s="66" t="s">
        <v>282</v>
      </c>
      <c r="CZ74" s="66" t="s">
        <v>282</v>
      </c>
      <c r="DA74" s="66" t="s">
        <v>282</v>
      </c>
      <c r="DB74" s="66" t="s">
        <v>282</v>
      </c>
      <c r="DC74" s="66">
        <v>55</v>
      </c>
      <c r="DD74" s="66">
        <v>44</v>
      </c>
      <c r="DE74" s="66" t="s">
        <v>282</v>
      </c>
      <c r="DF74" s="66" t="s">
        <v>282</v>
      </c>
      <c r="DG74" s="66" t="s">
        <v>282</v>
      </c>
      <c r="DH74" s="66" t="s">
        <v>282</v>
      </c>
      <c r="DI74" s="66" t="s">
        <v>282</v>
      </c>
      <c r="DJ74" s="66" t="s">
        <v>282</v>
      </c>
      <c r="DK74" s="66" t="s">
        <v>282</v>
      </c>
      <c r="DL74" s="66" t="s">
        <v>282</v>
      </c>
      <c r="DM74" s="66" t="s">
        <v>282</v>
      </c>
      <c r="DN74" s="66" t="s">
        <v>282</v>
      </c>
      <c r="DO74" s="66" t="s">
        <v>282</v>
      </c>
      <c r="DP74" s="66" t="s">
        <v>282</v>
      </c>
      <c r="DQ74" s="66" t="s">
        <v>282</v>
      </c>
      <c r="DR74" s="66" t="s">
        <v>282</v>
      </c>
      <c r="DS74" s="66" t="s">
        <v>282</v>
      </c>
      <c r="DT74" s="66" t="s">
        <v>282</v>
      </c>
      <c r="DU74" s="66" t="s">
        <v>282</v>
      </c>
      <c r="DV74" s="66" t="s">
        <v>282</v>
      </c>
      <c r="DW74" s="66" t="s">
        <v>282</v>
      </c>
      <c r="DX74" s="66" t="s">
        <v>282</v>
      </c>
      <c r="DY74" s="66" t="s">
        <v>282</v>
      </c>
      <c r="DZ74" s="66" t="s">
        <v>282</v>
      </c>
      <c r="EA74" s="66" t="s">
        <v>282</v>
      </c>
      <c r="EB74" s="66" t="s">
        <v>282</v>
      </c>
      <c r="EC74" s="66" t="s">
        <v>282</v>
      </c>
      <c r="ED74" s="66" t="s">
        <v>282</v>
      </c>
      <c r="EE74" s="66" t="s">
        <v>282</v>
      </c>
      <c r="EF74" s="66" t="s">
        <v>282</v>
      </c>
      <c r="EG74" s="66" t="s">
        <v>282</v>
      </c>
      <c r="EH74" s="66" t="s">
        <v>282</v>
      </c>
      <c r="EI74" s="66" t="s">
        <v>282</v>
      </c>
      <c r="EJ74" s="66" t="s">
        <v>282</v>
      </c>
      <c r="EK74" s="66" t="s">
        <v>282</v>
      </c>
      <c r="EL74" s="66" t="s">
        <v>282</v>
      </c>
      <c r="EM74" s="66" t="s">
        <v>282</v>
      </c>
      <c r="EN74" s="66" t="s">
        <v>282</v>
      </c>
      <c r="EO74" s="66" t="s">
        <v>282</v>
      </c>
      <c r="EP74" s="66" t="s">
        <v>282</v>
      </c>
      <c r="EQ74" s="66" t="s">
        <v>282</v>
      </c>
      <c r="ER74" s="66" t="s">
        <v>282</v>
      </c>
      <c r="ES74" s="66" t="s">
        <v>282</v>
      </c>
      <c r="ET74" s="66" t="s">
        <v>282</v>
      </c>
      <c r="EU74" s="66" t="s">
        <v>282</v>
      </c>
      <c r="EV74" s="66" t="s">
        <v>282</v>
      </c>
      <c r="EW74" s="66" t="s">
        <v>282</v>
      </c>
      <c r="EX74" s="66" t="s">
        <v>282</v>
      </c>
      <c r="EY74" s="66" t="s">
        <v>282</v>
      </c>
      <c r="EZ74" s="66" t="s">
        <v>282</v>
      </c>
      <c r="FA74" s="66" t="s">
        <v>282</v>
      </c>
      <c r="FB74" s="66" t="s">
        <v>282</v>
      </c>
      <c r="FC74" s="66" t="s">
        <v>282</v>
      </c>
      <c r="FD74" s="66" t="s">
        <v>282</v>
      </c>
      <c r="FE74" s="66" t="s">
        <v>282</v>
      </c>
      <c r="FF74" s="66" t="s">
        <v>282</v>
      </c>
      <c r="FG74" s="66" t="s">
        <v>282</v>
      </c>
      <c r="FH74" s="66" t="s">
        <v>282</v>
      </c>
      <c r="FI74" s="66" t="s">
        <v>282</v>
      </c>
      <c r="FJ74" s="66" t="s">
        <v>282</v>
      </c>
      <c r="FK74" s="66" t="s">
        <v>282</v>
      </c>
      <c r="FL74" s="66" t="s">
        <v>282</v>
      </c>
      <c r="FM74" s="66" t="s">
        <v>282</v>
      </c>
      <c r="FN74" s="66" t="s">
        <v>282</v>
      </c>
      <c r="FO74" s="66" t="s">
        <v>282</v>
      </c>
      <c r="FP74" s="66" t="s">
        <v>282</v>
      </c>
      <c r="FQ74" s="66" t="s">
        <v>282</v>
      </c>
      <c r="FR74" s="66" t="s">
        <v>282</v>
      </c>
      <c r="FS74" s="66" t="s">
        <v>282</v>
      </c>
      <c r="FT74" s="66" t="s">
        <v>282</v>
      </c>
    </row>
    <row r="75" spans="1:176" x14ac:dyDescent="0.25">
      <c r="A75" s="161" t="s">
        <v>14482</v>
      </c>
      <c r="B75" s="66" t="s">
        <v>10721</v>
      </c>
      <c r="C75" s="66" t="str">
        <f>IF(ISNUMBER(Severity!H75)=FALSE,Severity!F75,IF(Severity!H75&gt;=0.5,"YES","NO"))</f>
        <v>YES</v>
      </c>
      <c r="D75" s="66" t="str">
        <f>IF(ISNUMBER(Severity!I75)=FALSE,Severity!G75,IF(Severity!I75&gt;0.5,"YES","NO"))</f>
        <v>NO</v>
      </c>
      <c r="E75" s="66">
        <v>16</v>
      </c>
      <c r="F75" s="66">
        <v>4</v>
      </c>
      <c r="G75" s="66" t="s">
        <v>10475</v>
      </c>
      <c r="H75" s="66" t="s">
        <v>182</v>
      </c>
      <c r="I75" s="66" t="s">
        <v>282</v>
      </c>
      <c r="J75" s="66">
        <v>10</v>
      </c>
      <c r="K75" s="159" t="s">
        <v>299</v>
      </c>
      <c r="L75" s="66">
        <v>17</v>
      </c>
      <c r="M75" s="66">
        <v>23</v>
      </c>
      <c r="N75" s="66">
        <v>7</v>
      </c>
      <c r="O75" s="66" t="s">
        <v>282</v>
      </c>
      <c r="P75" s="66" t="s">
        <v>282</v>
      </c>
      <c r="Q75" s="66" t="s">
        <v>282</v>
      </c>
      <c r="R75" s="66" t="s">
        <v>282</v>
      </c>
      <c r="S75" s="66" t="s">
        <v>299</v>
      </c>
      <c r="T75" s="66">
        <v>17</v>
      </c>
      <c r="U75" s="66">
        <v>16</v>
      </c>
      <c r="V75" s="66">
        <v>4</v>
      </c>
      <c r="W75" s="66">
        <v>51</v>
      </c>
      <c r="X75" s="66" t="s">
        <v>282</v>
      </c>
      <c r="Y75" s="66" t="s">
        <v>282</v>
      </c>
      <c r="Z75" s="66" t="s">
        <v>282</v>
      </c>
      <c r="AA75" s="66" t="s">
        <v>282</v>
      </c>
      <c r="AB75" s="66" t="s">
        <v>282</v>
      </c>
      <c r="AC75" s="66" t="s">
        <v>282</v>
      </c>
      <c r="AD75" s="66" t="s">
        <v>282</v>
      </c>
      <c r="AE75" s="66" t="s">
        <v>282</v>
      </c>
      <c r="AF75" s="66" t="s">
        <v>282</v>
      </c>
      <c r="AG75" s="66">
        <v>-7.2</v>
      </c>
      <c r="AH75" s="66">
        <v>6.9</v>
      </c>
      <c r="AI75" s="66">
        <v>51</v>
      </c>
      <c r="AJ75" s="66" t="s">
        <v>282</v>
      </c>
      <c r="AK75" s="66" t="s">
        <v>282</v>
      </c>
      <c r="AL75" s="66" t="s">
        <v>282</v>
      </c>
      <c r="AM75" s="66">
        <v>51</v>
      </c>
      <c r="AN75" s="66">
        <v>41</v>
      </c>
      <c r="AO75" s="66" t="s">
        <v>10473</v>
      </c>
      <c r="AP75" s="66" t="s">
        <v>183</v>
      </c>
      <c r="AQ75" s="66" t="s">
        <v>282</v>
      </c>
      <c r="AR75" s="66">
        <v>3</v>
      </c>
      <c r="AS75" s="159" t="s">
        <v>299</v>
      </c>
      <c r="AT75" s="66">
        <v>17</v>
      </c>
      <c r="AU75" s="66">
        <v>21</v>
      </c>
      <c r="AV75" s="66">
        <v>7</v>
      </c>
      <c r="AW75" s="66" t="s">
        <v>282</v>
      </c>
      <c r="AX75" s="66" t="s">
        <v>282</v>
      </c>
      <c r="AY75" s="66" t="s">
        <v>282</v>
      </c>
      <c r="AZ75" s="159" t="s">
        <v>282</v>
      </c>
      <c r="BA75" s="159" t="s">
        <v>299</v>
      </c>
      <c r="BB75" s="66">
        <v>17</v>
      </c>
      <c r="BC75" s="66">
        <v>17</v>
      </c>
      <c r="BD75" s="66">
        <v>5</v>
      </c>
      <c r="BE75" s="159">
        <v>53</v>
      </c>
      <c r="BF75" s="66" t="s">
        <v>282</v>
      </c>
      <c r="BG75" s="66" t="s">
        <v>282</v>
      </c>
      <c r="BH75" s="66" t="s">
        <v>282</v>
      </c>
      <c r="BI75" s="66" t="s">
        <v>282</v>
      </c>
      <c r="BJ75" s="66" t="s">
        <v>282</v>
      </c>
      <c r="BK75" s="66" t="s">
        <v>282</v>
      </c>
      <c r="BL75" s="66" t="s">
        <v>282</v>
      </c>
      <c r="BM75" s="66" t="s">
        <v>282</v>
      </c>
      <c r="BN75" s="66" t="s">
        <v>282</v>
      </c>
      <c r="BO75" s="66">
        <v>-7.1</v>
      </c>
      <c r="BP75" s="66">
        <v>6.9</v>
      </c>
      <c r="BQ75" s="66">
        <v>53</v>
      </c>
      <c r="BR75" s="66" t="s">
        <v>282</v>
      </c>
      <c r="BS75" s="66" t="s">
        <v>282</v>
      </c>
      <c r="BT75" s="66" t="s">
        <v>282</v>
      </c>
      <c r="BU75" s="66">
        <v>53</v>
      </c>
      <c r="BV75" s="66">
        <v>50</v>
      </c>
      <c r="BW75" s="66" t="s">
        <v>255</v>
      </c>
      <c r="BX75" s="66" t="s">
        <v>10507</v>
      </c>
      <c r="BY75" s="66">
        <v>1</v>
      </c>
      <c r="BZ75" s="66">
        <v>7</v>
      </c>
      <c r="CA75" s="66" t="s">
        <v>299</v>
      </c>
      <c r="CB75" s="66">
        <v>17</v>
      </c>
      <c r="CC75" s="66">
        <v>23</v>
      </c>
      <c r="CD75" s="159">
        <v>7</v>
      </c>
      <c r="CE75" s="66" t="s">
        <v>282</v>
      </c>
      <c r="CF75" s="66" t="s">
        <v>282</v>
      </c>
      <c r="CG75" s="66" t="s">
        <v>282</v>
      </c>
      <c r="CH75" s="159" t="s">
        <v>282</v>
      </c>
      <c r="CI75" s="159" t="s">
        <v>299</v>
      </c>
      <c r="CJ75" s="66">
        <v>17</v>
      </c>
      <c r="CK75" s="66">
        <v>16</v>
      </c>
      <c r="CL75" s="66">
        <v>4</v>
      </c>
      <c r="CM75" s="159">
        <v>49</v>
      </c>
      <c r="CN75" s="66" t="s">
        <v>282</v>
      </c>
      <c r="CO75" s="66" t="s">
        <v>282</v>
      </c>
      <c r="CP75" s="66" t="s">
        <v>282</v>
      </c>
      <c r="CQ75" s="66" t="s">
        <v>282</v>
      </c>
      <c r="CR75" s="66" t="s">
        <v>282</v>
      </c>
      <c r="CS75" s="66" t="s">
        <v>282</v>
      </c>
      <c r="CT75" s="66" t="s">
        <v>282</v>
      </c>
      <c r="CU75" s="66" t="s">
        <v>282</v>
      </c>
      <c r="CV75" s="66" t="s">
        <v>282</v>
      </c>
      <c r="CW75" s="66">
        <v>-6.1</v>
      </c>
      <c r="CX75" s="66">
        <v>6.7</v>
      </c>
      <c r="CY75" s="66">
        <v>49</v>
      </c>
      <c r="CZ75" s="66" t="s">
        <v>282</v>
      </c>
      <c r="DA75" s="66" t="s">
        <v>282</v>
      </c>
      <c r="DB75" s="66" t="s">
        <v>282</v>
      </c>
      <c r="DC75" s="66">
        <v>49</v>
      </c>
      <c r="DD75" s="66">
        <v>42</v>
      </c>
      <c r="DE75" s="66" t="s">
        <v>790</v>
      </c>
      <c r="DF75" s="66" t="s">
        <v>10507</v>
      </c>
      <c r="DG75" s="66">
        <v>3</v>
      </c>
      <c r="DH75" s="66">
        <v>14</v>
      </c>
      <c r="DI75" s="66" t="s">
        <v>299</v>
      </c>
      <c r="DJ75" s="66">
        <v>17</v>
      </c>
      <c r="DK75" s="66">
        <v>15</v>
      </c>
      <c r="DL75" s="159">
        <v>7</v>
      </c>
      <c r="DM75" s="66" t="s">
        <v>282</v>
      </c>
      <c r="DN75" s="66" t="s">
        <v>282</v>
      </c>
      <c r="DO75" s="66" t="s">
        <v>282</v>
      </c>
      <c r="DP75" s="159" t="s">
        <v>282</v>
      </c>
      <c r="DQ75" s="159" t="s">
        <v>299</v>
      </c>
      <c r="DR75" s="66">
        <v>17</v>
      </c>
      <c r="DS75" s="66">
        <v>17</v>
      </c>
      <c r="DT75" s="66">
        <v>4</v>
      </c>
      <c r="DU75" s="159">
        <v>49</v>
      </c>
      <c r="DV75" s="66" t="s">
        <v>282</v>
      </c>
      <c r="DW75" s="66" t="s">
        <v>282</v>
      </c>
      <c r="DX75" s="66" t="s">
        <v>282</v>
      </c>
      <c r="DY75" s="66" t="s">
        <v>282</v>
      </c>
      <c r="DZ75" s="66" t="s">
        <v>282</v>
      </c>
      <c r="EA75" s="66" t="s">
        <v>282</v>
      </c>
      <c r="EB75" s="66" t="s">
        <v>282</v>
      </c>
      <c r="EC75" s="66" t="s">
        <v>282</v>
      </c>
      <c r="ED75" s="66" t="s">
        <v>282</v>
      </c>
      <c r="EE75" s="66">
        <v>-6.1</v>
      </c>
      <c r="EF75" s="66">
        <v>7.3</v>
      </c>
      <c r="EG75" s="66">
        <v>49</v>
      </c>
      <c r="EH75" s="66" t="s">
        <v>282</v>
      </c>
      <c r="EI75" s="66" t="s">
        <v>282</v>
      </c>
      <c r="EJ75" s="66" t="s">
        <v>282</v>
      </c>
      <c r="EK75" s="66">
        <v>49</v>
      </c>
      <c r="EL75" s="66">
        <v>35</v>
      </c>
      <c r="EM75" s="66" t="s">
        <v>282</v>
      </c>
      <c r="EN75" s="66" t="s">
        <v>282</v>
      </c>
      <c r="EO75" s="66" t="s">
        <v>282</v>
      </c>
      <c r="EP75" s="66" t="s">
        <v>282</v>
      </c>
      <c r="EQ75" s="66" t="s">
        <v>282</v>
      </c>
      <c r="ER75" s="66" t="s">
        <v>282</v>
      </c>
      <c r="ES75" s="66" t="s">
        <v>282</v>
      </c>
      <c r="ET75" s="66" t="s">
        <v>282</v>
      </c>
      <c r="EU75" s="66" t="s">
        <v>282</v>
      </c>
      <c r="EV75" s="66" t="s">
        <v>282</v>
      </c>
      <c r="EW75" s="66" t="s">
        <v>282</v>
      </c>
      <c r="EX75" s="66" t="s">
        <v>282</v>
      </c>
      <c r="EY75" s="66" t="s">
        <v>282</v>
      </c>
      <c r="EZ75" s="66" t="s">
        <v>282</v>
      </c>
      <c r="FA75" s="66" t="s">
        <v>282</v>
      </c>
      <c r="FB75" s="66" t="s">
        <v>282</v>
      </c>
      <c r="FC75" s="66" t="s">
        <v>282</v>
      </c>
      <c r="FD75" s="66" t="s">
        <v>282</v>
      </c>
      <c r="FE75" s="66" t="s">
        <v>282</v>
      </c>
      <c r="FF75" s="66" t="s">
        <v>282</v>
      </c>
      <c r="FG75" s="66" t="s">
        <v>282</v>
      </c>
      <c r="FH75" s="66" t="s">
        <v>282</v>
      </c>
      <c r="FI75" s="66" t="s">
        <v>282</v>
      </c>
      <c r="FJ75" s="66" t="s">
        <v>282</v>
      </c>
      <c r="FK75" s="66" t="s">
        <v>282</v>
      </c>
      <c r="FL75" s="66" t="s">
        <v>282</v>
      </c>
      <c r="FM75" s="66" t="s">
        <v>282</v>
      </c>
      <c r="FN75" s="66" t="s">
        <v>282</v>
      </c>
      <c r="FO75" s="66" t="s">
        <v>282</v>
      </c>
      <c r="FP75" s="66" t="s">
        <v>282</v>
      </c>
      <c r="FQ75" s="66" t="s">
        <v>282</v>
      </c>
      <c r="FR75" s="66" t="s">
        <v>282</v>
      </c>
      <c r="FS75" s="66" t="s">
        <v>282</v>
      </c>
      <c r="FT75" s="66" t="s">
        <v>282</v>
      </c>
    </row>
    <row r="76" spans="1:176" x14ac:dyDescent="0.25">
      <c r="A76" s="161" t="s">
        <v>578</v>
      </c>
      <c r="B76" s="66" t="s">
        <v>282</v>
      </c>
      <c r="C76" s="66" t="str">
        <f>IF(ISNUMBER(Severity!H76)=FALSE,Severity!F76,IF(Severity!H76&gt;=0.5,"YES","NO"))</f>
        <v>NO</v>
      </c>
      <c r="D76" s="66" t="str">
        <f>IF(ISNUMBER(Severity!I76)=FALSE,Severity!G76,IF(Severity!I76&gt;0.5,"YES","NO"))</f>
        <v>YES</v>
      </c>
      <c r="E76" s="66">
        <v>8</v>
      </c>
      <c r="F76" s="66">
        <v>2</v>
      </c>
      <c r="G76" s="66" t="s">
        <v>772</v>
      </c>
      <c r="H76" s="66" t="s">
        <v>182</v>
      </c>
      <c r="I76" s="66" t="s">
        <v>282</v>
      </c>
      <c r="J76" s="66">
        <v>10</v>
      </c>
      <c r="K76" s="159" t="s">
        <v>282</v>
      </c>
      <c r="L76" s="159" t="s">
        <v>282</v>
      </c>
      <c r="M76" s="159" t="s">
        <v>282</v>
      </c>
      <c r="N76" s="159" t="s">
        <v>282</v>
      </c>
      <c r="O76" s="159" t="s">
        <v>282</v>
      </c>
      <c r="P76" s="159" t="s">
        <v>282</v>
      </c>
      <c r="Q76" s="159" t="s">
        <v>282</v>
      </c>
      <c r="R76" s="159" t="s">
        <v>282</v>
      </c>
      <c r="S76" s="66" t="s">
        <v>220</v>
      </c>
      <c r="T76" s="66">
        <v>20</v>
      </c>
      <c r="U76" s="66">
        <v>23.94</v>
      </c>
      <c r="V76" s="66">
        <v>9.91</v>
      </c>
      <c r="W76" s="66">
        <v>49</v>
      </c>
      <c r="X76" s="66" t="s">
        <v>282</v>
      </c>
      <c r="Y76" s="66" t="s">
        <v>282</v>
      </c>
      <c r="Z76" s="66" t="s">
        <v>282</v>
      </c>
      <c r="AA76" s="66">
        <v>15.94</v>
      </c>
      <c r="AB76" s="66">
        <v>10.37</v>
      </c>
      <c r="AC76" s="66">
        <v>49</v>
      </c>
      <c r="AD76" s="66" t="s">
        <v>282</v>
      </c>
      <c r="AE76" s="66" t="s">
        <v>282</v>
      </c>
      <c r="AF76" s="66" t="s">
        <v>282</v>
      </c>
      <c r="AG76" s="66" t="s">
        <v>282</v>
      </c>
      <c r="AH76" s="66" t="s">
        <v>282</v>
      </c>
      <c r="AI76" s="66" t="s">
        <v>282</v>
      </c>
      <c r="AJ76" s="66" t="s">
        <v>282</v>
      </c>
      <c r="AK76" s="66" t="s">
        <v>282</v>
      </c>
      <c r="AL76" s="66" t="s">
        <v>282</v>
      </c>
      <c r="AM76" s="66">
        <v>49</v>
      </c>
      <c r="AN76" s="66">
        <v>39</v>
      </c>
      <c r="AO76" s="66" t="s">
        <v>636</v>
      </c>
      <c r="AP76" s="66" t="s">
        <v>282</v>
      </c>
      <c r="AQ76" s="66" t="s">
        <v>282</v>
      </c>
      <c r="AR76" s="66">
        <v>2</v>
      </c>
      <c r="AS76" s="159" t="s">
        <v>282</v>
      </c>
      <c r="AT76" s="159" t="s">
        <v>282</v>
      </c>
      <c r="AU76" s="159" t="s">
        <v>282</v>
      </c>
      <c r="AV76" s="159" t="s">
        <v>282</v>
      </c>
      <c r="AW76" s="159" t="s">
        <v>282</v>
      </c>
      <c r="AX76" s="159" t="s">
        <v>282</v>
      </c>
      <c r="AY76" s="159" t="s">
        <v>282</v>
      </c>
      <c r="AZ76" s="159" t="s">
        <v>282</v>
      </c>
      <c r="BA76" s="66" t="s">
        <v>220</v>
      </c>
      <c r="BB76" s="66">
        <v>20</v>
      </c>
      <c r="BC76" s="66">
        <v>26.11</v>
      </c>
      <c r="BD76" s="66">
        <v>9.1199999999999992</v>
      </c>
      <c r="BE76" s="159">
        <v>44</v>
      </c>
      <c r="BF76" s="66" t="s">
        <v>282</v>
      </c>
      <c r="BG76" s="66" t="s">
        <v>282</v>
      </c>
      <c r="BH76" s="66" t="s">
        <v>282</v>
      </c>
      <c r="BI76" s="66">
        <v>22.07</v>
      </c>
      <c r="BJ76" s="66">
        <v>9.99</v>
      </c>
      <c r="BK76" s="66">
        <v>44</v>
      </c>
      <c r="BL76" s="66" t="s">
        <v>282</v>
      </c>
      <c r="BM76" s="66" t="s">
        <v>282</v>
      </c>
      <c r="BN76" s="66" t="s">
        <v>282</v>
      </c>
      <c r="BO76" s="66" t="s">
        <v>282</v>
      </c>
      <c r="BP76" s="66" t="s">
        <v>282</v>
      </c>
      <c r="BQ76" s="66" t="s">
        <v>282</v>
      </c>
      <c r="BR76" s="66" t="s">
        <v>282</v>
      </c>
      <c r="BS76" s="66" t="s">
        <v>282</v>
      </c>
      <c r="BT76" s="66" t="s">
        <v>282</v>
      </c>
      <c r="BU76" s="66">
        <v>44</v>
      </c>
      <c r="BV76" s="66">
        <v>42</v>
      </c>
      <c r="BW76" s="66" t="s">
        <v>282</v>
      </c>
      <c r="BX76" s="66" t="s">
        <v>282</v>
      </c>
      <c r="BY76" s="66" t="s">
        <v>282</v>
      </c>
      <c r="BZ76" s="66" t="s">
        <v>282</v>
      </c>
      <c r="CA76" s="66" t="s">
        <v>282</v>
      </c>
      <c r="CB76" s="66" t="s">
        <v>282</v>
      </c>
      <c r="CC76" s="66" t="s">
        <v>282</v>
      </c>
      <c r="CD76" s="66" t="s">
        <v>282</v>
      </c>
      <c r="CE76" s="66" t="s">
        <v>282</v>
      </c>
      <c r="CF76" s="66" t="s">
        <v>282</v>
      </c>
      <c r="CG76" s="66" t="s">
        <v>282</v>
      </c>
      <c r="CH76" s="66" t="s">
        <v>282</v>
      </c>
      <c r="CI76" s="66" t="s">
        <v>282</v>
      </c>
      <c r="CJ76" s="66" t="s">
        <v>282</v>
      </c>
      <c r="CK76" s="66" t="s">
        <v>282</v>
      </c>
      <c r="CL76" s="66" t="s">
        <v>282</v>
      </c>
      <c r="CM76" s="66" t="s">
        <v>282</v>
      </c>
      <c r="CN76" s="66" t="s">
        <v>282</v>
      </c>
      <c r="CO76" s="66" t="s">
        <v>282</v>
      </c>
      <c r="CP76" s="66" t="s">
        <v>282</v>
      </c>
      <c r="CQ76" s="66" t="s">
        <v>282</v>
      </c>
      <c r="CR76" s="66" t="s">
        <v>282</v>
      </c>
      <c r="CS76" s="66" t="s">
        <v>282</v>
      </c>
      <c r="CT76" s="66" t="s">
        <v>282</v>
      </c>
      <c r="CU76" s="66" t="s">
        <v>282</v>
      </c>
      <c r="CV76" s="66" t="s">
        <v>282</v>
      </c>
      <c r="CW76" s="66" t="s">
        <v>282</v>
      </c>
      <c r="CX76" s="66" t="s">
        <v>282</v>
      </c>
      <c r="CY76" s="66" t="s">
        <v>282</v>
      </c>
      <c r="CZ76" s="66" t="s">
        <v>282</v>
      </c>
      <c r="DA76" s="66" t="s">
        <v>282</v>
      </c>
      <c r="DB76" s="66" t="s">
        <v>282</v>
      </c>
      <c r="DC76" s="66" t="s">
        <v>282</v>
      </c>
      <c r="DD76" s="66" t="s">
        <v>282</v>
      </c>
      <c r="DE76" s="66" t="s">
        <v>282</v>
      </c>
      <c r="DF76" s="66" t="s">
        <v>282</v>
      </c>
      <c r="DG76" s="66" t="s">
        <v>282</v>
      </c>
      <c r="DH76" s="66" t="s">
        <v>282</v>
      </c>
      <c r="DI76" s="66" t="s">
        <v>282</v>
      </c>
      <c r="DJ76" s="66" t="s">
        <v>282</v>
      </c>
      <c r="DK76" s="66" t="s">
        <v>282</v>
      </c>
      <c r="DL76" s="66" t="s">
        <v>282</v>
      </c>
      <c r="DM76" s="66" t="s">
        <v>282</v>
      </c>
      <c r="DN76" s="66" t="s">
        <v>282</v>
      </c>
      <c r="DO76" s="66" t="s">
        <v>282</v>
      </c>
      <c r="DP76" s="66" t="s">
        <v>282</v>
      </c>
      <c r="DQ76" s="66" t="s">
        <v>282</v>
      </c>
      <c r="DR76" s="66" t="s">
        <v>282</v>
      </c>
      <c r="DS76" s="66" t="s">
        <v>282</v>
      </c>
      <c r="DT76" s="66" t="s">
        <v>282</v>
      </c>
      <c r="DU76" s="66" t="s">
        <v>282</v>
      </c>
      <c r="DV76" s="66" t="s">
        <v>282</v>
      </c>
      <c r="DW76" s="66" t="s">
        <v>282</v>
      </c>
      <c r="DX76" s="66" t="s">
        <v>282</v>
      </c>
      <c r="DY76" s="66" t="s">
        <v>282</v>
      </c>
      <c r="DZ76" s="66" t="s">
        <v>282</v>
      </c>
      <c r="EA76" s="66" t="s">
        <v>282</v>
      </c>
      <c r="EB76" s="66" t="s">
        <v>282</v>
      </c>
      <c r="EC76" s="66" t="s">
        <v>282</v>
      </c>
      <c r="ED76" s="66" t="s">
        <v>282</v>
      </c>
      <c r="EE76" s="66" t="s">
        <v>282</v>
      </c>
      <c r="EF76" s="66" t="s">
        <v>282</v>
      </c>
      <c r="EG76" s="66" t="s">
        <v>282</v>
      </c>
      <c r="EH76" s="66" t="s">
        <v>282</v>
      </c>
      <c r="EI76" s="66" t="s">
        <v>282</v>
      </c>
      <c r="EJ76" s="66" t="s">
        <v>282</v>
      </c>
      <c r="EK76" s="66" t="s">
        <v>282</v>
      </c>
      <c r="EL76" s="66" t="s">
        <v>282</v>
      </c>
      <c r="EM76" s="66" t="s">
        <v>282</v>
      </c>
      <c r="EN76" s="66" t="s">
        <v>282</v>
      </c>
      <c r="EO76" s="66" t="s">
        <v>282</v>
      </c>
      <c r="EP76" s="66" t="s">
        <v>282</v>
      </c>
      <c r="EQ76" s="66" t="s">
        <v>282</v>
      </c>
      <c r="ER76" s="66" t="s">
        <v>282</v>
      </c>
      <c r="ES76" s="66" t="s">
        <v>282</v>
      </c>
      <c r="ET76" s="66" t="s">
        <v>282</v>
      </c>
      <c r="EU76" s="66" t="s">
        <v>282</v>
      </c>
      <c r="EV76" s="66" t="s">
        <v>282</v>
      </c>
      <c r="EW76" s="66" t="s">
        <v>282</v>
      </c>
      <c r="EX76" s="66" t="s">
        <v>282</v>
      </c>
      <c r="EY76" s="66" t="s">
        <v>282</v>
      </c>
      <c r="EZ76" s="66" t="s">
        <v>282</v>
      </c>
      <c r="FA76" s="66" t="s">
        <v>282</v>
      </c>
      <c r="FB76" s="66" t="s">
        <v>282</v>
      </c>
      <c r="FC76" s="66" t="s">
        <v>282</v>
      </c>
      <c r="FD76" s="66" t="s">
        <v>282</v>
      </c>
      <c r="FE76" s="66" t="s">
        <v>282</v>
      </c>
      <c r="FF76" s="66" t="s">
        <v>282</v>
      </c>
      <c r="FG76" s="66" t="s">
        <v>282</v>
      </c>
      <c r="FH76" s="66" t="s">
        <v>282</v>
      </c>
      <c r="FI76" s="66" t="s">
        <v>282</v>
      </c>
      <c r="FJ76" s="66" t="s">
        <v>282</v>
      </c>
      <c r="FK76" s="66" t="s">
        <v>282</v>
      </c>
      <c r="FL76" s="66" t="s">
        <v>282</v>
      </c>
      <c r="FM76" s="66" t="s">
        <v>282</v>
      </c>
      <c r="FN76" s="66" t="s">
        <v>282</v>
      </c>
      <c r="FO76" s="66" t="s">
        <v>282</v>
      </c>
      <c r="FP76" s="66" t="s">
        <v>282</v>
      </c>
      <c r="FQ76" s="66" t="s">
        <v>282</v>
      </c>
      <c r="FR76" s="66" t="s">
        <v>282</v>
      </c>
      <c r="FS76" s="66" t="s">
        <v>282</v>
      </c>
      <c r="FT76" s="66" t="s">
        <v>282</v>
      </c>
    </row>
    <row r="77" spans="1:176" x14ac:dyDescent="0.25">
      <c r="A77" s="164" t="s">
        <v>581</v>
      </c>
      <c r="B77" s="159" t="s">
        <v>11318</v>
      </c>
      <c r="C77" s="66" t="str">
        <f>IF(ISNUMBER(Severity!H77)=FALSE,Severity!F77,IF(Severity!H77&gt;=0.5,"YES","NO"))</f>
        <v>NO</v>
      </c>
      <c r="D77" s="66" t="str">
        <f>IF(ISNUMBER(Severity!I77)=FALSE,Severity!G77,IF(Severity!I77&gt;0.5,"YES","NO"))</f>
        <v>YES</v>
      </c>
      <c r="E77" s="159">
        <v>8</v>
      </c>
      <c r="F77" s="159">
        <v>2</v>
      </c>
      <c r="G77" s="66" t="s">
        <v>10759</v>
      </c>
      <c r="H77" s="159" t="s">
        <v>183</v>
      </c>
      <c r="I77" s="159" t="s">
        <v>282</v>
      </c>
      <c r="J77" s="159">
        <v>48</v>
      </c>
      <c r="K77" s="159" t="s">
        <v>282</v>
      </c>
      <c r="L77" s="159" t="s">
        <v>282</v>
      </c>
      <c r="M77" s="159" t="s">
        <v>282</v>
      </c>
      <c r="N77" s="159" t="s">
        <v>282</v>
      </c>
      <c r="O77" s="159" t="s">
        <v>282</v>
      </c>
      <c r="P77" s="159" t="s">
        <v>282</v>
      </c>
      <c r="Q77" s="159" t="s">
        <v>282</v>
      </c>
      <c r="R77" s="159" t="s">
        <v>282</v>
      </c>
      <c r="S77" s="159" t="s">
        <v>220</v>
      </c>
      <c r="T77" s="66">
        <v>20</v>
      </c>
      <c r="U77">
        <v>16.91</v>
      </c>
      <c r="V77">
        <v>4.16</v>
      </c>
      <c r="W77" s="66">
        <v>143</v>
      </c>
      <c r="X77">
        <v>16.57</v>
      </c>
      <c r="Y77">
        <v>4.12</v>
      </c>
      <c r="Z77" s="159">
        <v>95</v>
      </c>
      <c r="AA77">
        <v>13.67</v>
      </c>
      <c r="AB77">
        <v>6.69</v>
      </c>
      <c r="AC77" s="66">
        <v>143</v>
      </c>
      <c r="AD77">
        <v>13.35</v>
      </c>
      <c r="AE77">
        <v>7.97</v>
      </c>
      <c r="AF77" s="159">
        <v>95</v>
      </c>
      <c r="AG77" s="159" t="s">
        <v>282</v>
      </c>
      <c r="AH77" s="159" t="s">
        <v>282</v>
      </c>
      <c r="AI77" s="159" t="s">
        <v>282</v>
      </c>
      <c r="AJ77" s="159" t="s">
        <v>282</v>
      </c>
      <c r="AK77" s="159" t="s">
        <v>282</v>
      </c>
      <c r="AL77" s="159" t="s">
        <v>282</v>
      </c>
      <c r="AM77" s="159">
        <v>143</v>
      </c>
      <c r="AN77" s="159">
        <v>95</v>
      </c>
      <c r="AO77" s="159" t="s">
        <v>636</v>
      </c>
      <c r="AP77" s="159" t="s">
        <v>282</v>
      </c>
      <c r="AQ77" s="159" t="s">
        <v>282</v>
      </c>
      <c r="AR77" s="159">
        <v>22</v>
      </c>
      <c r="AS77" s="159" t="s">
        <v>282</v>
      </c>
      <c r="AT77" s="159" t="s">
        <v>282</v>
      </c>
      <c r="AU77" s="159" t="s">
        <v>282</v>
      </c>
      <c r="AV77" s="159" t="s">
        <v>282</v>
      </c>
      <c r="AW77" s="159" t="s">
        <v>282</v>
      </c>
      <c r="AX77" s="159" t="s">
        <v>282</v>
      </c>
      <c r="AY77" s="159" t="s">
        <v>282</v>
      </c>
      <c r="AZ77" s="159" t="s">
        <v>282</v>
      </c>
      <c r="BA77" s="159" t="s">
        <v>220</v>
      </c>
      <c r="BB77" s="66">
        <v>20</v>
      </c>
      <c r="BC77">
        <v>16.670000000000002</v>
      </c>
      <c r="BD77">
        <v>4.12</v>
      </c>
      <c r="BE77" s="66">
        <v>141</v>
      </c>
      <c r="BF77">
        <v>16.55</v>
      </c>
      <c r="BG77">
        <v>4.18</v>
      </c>
      <c r="BH77" s="159">
        <v>119</v>
      </c>
      <c r="BI77">
        <v>15.39</v>
      </c>
      <c r="BJ77">
        <v>7.64</v>
      </c>
      <c r="BK77" s="66">
        <v>141</v>
      </c>
      <c r="BL77">
        <v>15.58</v>
      </c>
      <c r="BM77">
        <v>8.11</v>
      </c>
      <c r="BN77" s="66">
        <v>119</v>
      </c>
      <c r="BO77" s="66" t="s">
        <v>282</v>
      </c>
      <c r="BP77" s="66" t="s">
        <v>282</v>
      </c>
      <c r="BQ77" s="66" t="s">
        <v>282</v>
      </c>
      <c r="BR77" s="66" t="s">
        <v>282</v>
      </c>
      <c r="BS77" s="66" t="s">
        <v>282</v>
      </c>
      <c r="BT77" s="66" t="s">
        <v>282</v>
      </c>
      <c r="BU77" s="159">
        <v>141</v>
      </c>
      <c r="BV77" s="159">
        <v>119</v>
      </c>
      <c r="BW77" s="66" t="s">
        <v>282</v>
      </c>
      <c r="BX77" s="66" t="s">
        <v>282</v>
      </c>
      <c r="BY77" s="66" t="s">
        <v>282</v>
      </c>
      <c r="BZ77" s="66" t="s">
        <v>282</v>
      </c>
      <c r="CA77" s="66" t="s">
        <v>282</v>
      </c>
      <c r="CB77" s="66" t="s">
        <v>282</v>
      </c>
      <c r="CC77" s="66" t="s">
        <v>282</v>
      </c>
      <c r="CD77" s="66" t="s">
        <v>282</v>
      </c>
      <c r="CE77" s="66" t="s">
        <v>282</v>
      </c>
      <c r="CF77" s="66" t="s">
        <v>282</v>
      </c>
      <c r="CG77" s="66" t="s">
        <v>282</v>
      </c>
      <c r="CH77" s="66" t="s">
        <v>282</v>
      </c>
      <c r="CI77" s="66" t="s">
        <v>282</v>
      </c>
      <c r="CJ77" s="66" t="s">
        <v>282</v>
      </c>
      <c r="CK77" s="66" t="s">
        <v>282</v>
      </c>
      <c r="CL77" s="66" t="s">
        <v>282</v>
      </c>
      <c r="CM77" s="66" t="s">
        <v>282</v>
      </c>
      <c r="CN77" s="66" t="s">
        <v>282</v>
      </c>
      <c r="CO77" s="66" t="s">
        <v>282</v>
      </c>
      <c r="CP77" s="66" t="s">
        <v>282</v>
      </c>
      <c r="CQ77" s="66" t="s">
        <v>282</v>
      </c>
      <c r="CR77" s="66" t="s">
        <v>282</v>
      </c>
      <c r="CS77" s="66" t="s">
        <v>282</v>
      </c>
      <c r="CT77" s="66" t="s">
        <v>282</v>
      </c>
      <c r="CU77" s="66" t="s">
        <v>282</v>
      </c>
      <c r="CV77" s="66" t="s">
        <v>282</v>
      </c>
      <c r="CW77" s="66" t="s">
        <v>282</v>
      </c>
      <c r="CX77" s="66" t="s">
        <v>282</v>
      </c>
      <c r="CY77" s="66" t="s">
        <v>282</v>
      </c>
      <c r="CZ77" s="66" t="s">
        <v>282</v>
      </c>
      <c r="DA77" s="66" t="s">
        <v>282</v>
      </c>
      <c r="DB77" s="66" t="s">
        <v>282</v>
      </c>
      <c r="DC77" s="66" t="s">
        <v>282</v>
      </c>
      <c r="DD77" s="66" t="s">
        <v>282</v>
      </c>
      <c r="DE77" s="66" t="s">
        <v>282</v>
      </c>
      <c r="DF77" s="66" t="s">
        <v>282</v>
      </c>
      <c r="DG77" s="66" t="s">
        <v>282</v>
      </c>
      <c r="DH77" s="66" t="s">
        <v>282</v>
      </c>
      <c r="DI77" s="66" t="s">
        <v>282</v>
      </c>
      <c r="DJ77" s="66" t="s">
        <v>282</v>
      </c>
      <c r="DK77" s="66" t="s">
        <v>282</v>
      </c>
      <c r="DL77" s="66" t="s">
        <v>282</v>
      </c>
      <c r="DM77" s="66" t="s">
        <v>282</v>
      </c>
      <c r="DN77" s="66" t="s">
        <v>282</v>
      </c>
      <c r="DO77" s="66" t="s">
        <v>282</v>
      </c>
      <c r="DP77" s="66" t="s">
        <v>282</v>
      </c>
      <c r="DQ77" s="66" t="s">
        <v>282</v>
      </c>
      <c r="DR77" s="66" t="s">
        <v>282</v>
      </c>
      <c r="DS77" s="66" t="s">
        <v>282</v>
      </c>
      <c r="DT77" s="66" t="s">
        <v>282</v>
      </c>
      <c r="DU77" s="66" t="s">
        <v>282</v>
      </c>
      <c r="DV77" s="66" t="s">
        <v>282</v>
      </c>
      <c r="DW77" s="66" t="s">
        <v>282</v>
      </c>
      <c r="DX77" s="66" t="s">
        <v>282</v>
      </c>
      <c r="DY77" s="66" t="s">
        <v>282</v>
      </c>
      <c r="DZ77" s="66" t="s">
        <v>282</v>
      </c>
      <c r="EA77" s="66" t="s">
        <v>282</v>
      </c>
      <c r="EB77" s="66" t="s">
        <v>282</v>
      </c>
      <c r="EC77" s="66" t="s">
        <v>282</v>
      </c>
      <c r="ED77" s="66" t="s">
        <v>282</v>
      </c>
      <c r="EE77" s="66" t="s">
        <v>282</v>
      </c>
      <c r="EF77" s="66" t="s">
        <v>282</v>
      </c>
      <c r="EG77" s="66" t="s">
        <v>282</v>
      </c>
      <c r="EH77" s="66" t="s">
        <v>282</v>
      </c>
      <c r="EI77" s="66" t="s">
        <v>282</v>
      </c>
      <c r="EJ77" s="66" t="s">
        <v>282</v>
      </c>
      <c r="EK77" s="66" t="s">
        <v>282</v>
      </c>
      <c r="EL77" s="66" t="s">
        <v>282</v>
      </c>
      <c r="EM77" s="66" t="s">
        <v>282</v>
      </c>
      <c r="EN77" s="66" t="s">
        <v>282</v>
      </c>
      <c r="EO77" s="66" t="s">
        <v>282</v>
      </c>
      <c r="EP77" s="66" t="s">
        <v>282</v>
      </c>
      <c r="EQ77" s="66" t="s">
        <v>282</v>
      </c>
      <c r="ER77" s="66" t="s">
        <v>282</v>
      </c>
      <c r="ES77" s="66" t="s">
        <v>282</v>
      </c>
      <c r="ET77" s="66" t="s">
        <v>282</v>
      </c>
      <c r="EU77" s="66" t="s">
        <v>282</v>
      </c>
      <c r="EV77" s="66" t="s">
        <v>282</v>
      </c>
      <c r="EW77" s="66" t="s">
        <v>282</v>
      </c>
      <c r="EX77" s="66" t="s">
        <v>282</v>
      </c>
      <c r="EY77" s="66" t="s">
        <v>282</v>
      </c>
      <c r="EZ77" s="66" t="s">
        <v>282</v>
      </c>
      <c r="FA77" s="66" t="s">
        <v>282</v>
      </c>
      <c r="FB77" s="66" t="s">
        <v>282</v>
      </c>
      <c r="FC77" s="66" t="s">
        <v>282</v>
      </c>
      <c r="FD77" s="66" t="s">
        <v>282</v>
      </c>
      <c r="FE77" s="66" t="s">
        <v>282</v>
      </c>
      <c r="FF77" s="66" t="s">
        <v>282</v>
      </c>
      <c r="FG77" s="66" t="s">
        <v>282</v>
      </c>
      <c r="FH77" s="66" t="s">
        <v>282</v>
      </c>
      <c r="FI77" s="66" t="s">
        <v>282</v>
      </c>
      <c r="FJ77" s="66" t="s">
        <v>282</v>
      </c>
      <c r="FK77" s="66" t="s">
        <v>282</v>
      </c>
      <c r="FL77" s="66" t="s">
        <v>282</v>
      </c>
      <c r="FM77" s="66" t="s">
        <v>282</v>
      </c>
      <c r="FN77" s="66" t="s">
        <v>282</v>
      </c>
      <c r="FO77" s="66" t="s">
        <v>282</v>
      </c>
      <c r="FP77" s="66" t="s">
        <v>282</v>
      </c>
      <c r="FQ77" s="66" t="s">
        <v>282</v>
      </c>
      <c r="FR77" s="66" t="s">
        <v>282</v>
      </c>
      <c r="FS77" s="66" t="s">
        <v>282</v>
      </c>
      <c r="FT77" s="66" t="s">
        <v>282</v>
      </c>
    </row>
    <row r="78" spans="1:176" x14ac:dyDescent="0.25">
      <c r="A78" s="66" t="s">
        <v>514</v>
      </c>
      <c r="B78" s="159" t="s">
        <v>10775</v>
      </c>
      <c r="C78" s="66" t="str">
        <f>IF(ISNUMBER(Severity!H78)=FALSE,Severity!F78,IF(Severity!H78&gt;=0.5,"YES","NO"))</f>
        <v>YES</v>
      </c>
      <c r="D78" s="66" t="str">
        <f>IF(ISNUMBER(Severity!I78)=FALSE,Severity!G78,IF(Severity!I78&gt;0.5,"YES","NO"))</f>
        <v>NO</v>
      </c>
      <c r="E78" s="159">
        <v>12</v>
      </c>
      <c r="F78" s="159">
        <v>2</v>
      </c>
      <c r="G78" s="159" t="s">
        <v>261</v>
      </c>
      <c r="H78" s="159" t="s">
        <v>10507</v>
      </c>
      <c r="I78" s="66">
        <v>14</v>
      </c>
      <c r="J78" s="159">
        <v>34</v>
      </c>
      <c r="K78" s="159" t="s">
        <v>194</v>
      </c>
      <c r="L78" s="66">
        <v>10</v>
      </c>
      <c r="M78" s="66">
        <v>44</v>
      </c>
      <c r="N78" s="159">
        <v>10</v>
      </c>
      <c r="O78" s="159" t="s">
        <v>194</v>
      </c>
      <c r="P78" s="66">
        <v>10</v>
      </c>
      <c r="Q78" s="66">
        <v>59</v>
      </c>
      <c r="R78" s="66">
        <v>50</v>
      </c>
      <c r="S78" s="159" t="s">
        <v>194</v>
      </c>
      <c r="T78" s="159">
        <v>10</v>
      </c>
      <c r="U78" s="66">
        <v>29.4</v>
      </c>
      <c r="V78" s="66">
        <v>4.0999999999999996</v>
      </c>
      <c r="W78" s="159">
        <v>129</v>
      </c>
      <c r="X78" s="66" t="s">
        <v>282</v>
      </c>
      <c r="Y78" s="66" t="s">
        <v>282</v>
      </c>
      <c r="Z78" s="66" t="s">
        <v>282</v>
      </c>
      <c r="AA78" s="66" t="s">
        <v>282</v>
      </c>
      <c r="AB78" s="66" t="s">
        <v>282</v>
      </c>
      <c r="AC78" s="66" t="s">
        <v>282</v>
      </c>
      <c r="AD78" s="66" t="s">
        <v>282</v>
      </c>
      <c r="AE78" s="66" t="s">
        <v>282</v>
      </c>
      <c r="AF78" s="66" t="s">
        <v>282</v>
      </c>
      <c r="AG78" s="66">
        <v>-12.1</v>
      </c>
      <c r="AH78" s="66">
        <v>10.220000000000001</v>
      </c>
      <c r="AI78" s="66">
        <v>129</v>
      </c>
      <c r="AJ78" s="159" t="s">
        <v>282</v>
      </c>
      <c r="AK78" s="159" t="s">
        <v>282</v>
      </c>
      <c r="AL78" s="159" t="s">
        <v>282</v>
      </c>
      <c r="AM78" s="159">
        <v>132</v>
      </c>
      <c r="AN78" s="159">
        <v>96</v>
      </c>
      <c r="AO78" s="159" t="s">
        <v>790</v>
      </c>
      <c r="AP78" s="159" t="s">
        <v>10507</v>
      </c>
      <c r="AQ78" s="66">
        <v>8</v>
      </c>
      <c r="AR78" s="159">
        <v>25</v>
      </c>
      <c r="AS78" s="159" t="s">
        <v>194</v>
      </c>
      <c r="AT78" s="66">
        <v>10</v>
      </c>
      <c r="AU78" s="66">
        <v>39</v>
      </c>
      <c r="AV78" s="159">
        <v>10</v>
      </c>
      <c r="AW78" s="159" t="s">
        <v>194</v>
      </c>
      <c r="AX78" s="66">
        <v>10</v>
      </c>
      <c r="AY78" s="66">
        <v>51</v>
      </c>
      <c r="AZ78" s="66">
        <v>50</v>
      </c>
      <c r="BA78" s="159" t="s">
        <v>194</v>
      </c>
      <c r="BB78" s="159">
        <v>10</v>
      </c>
      <c r="BC78" s="66">
        <v>28.4</v>
      </c>
      <c r="BD78" s="66">
        <v>3.6</v>
      </c>
      <c r="BE78" s="159">
        <v>134</v>
      </c>
      <c r="BF78" s="66" t="s">
        <v>282</v>
      </c>
      <c r="BG78" s="66" t="s">
        <v>282</v>
      </c>
      <c r="BH78" s="66" t="s">
        <v>282</v>
      </c>
      <c r="BI78" s="66" t="s">
        <v>282</v>
      </c>
      <c r="BJ78" s="66" t="s">
        <v>282</v>
      </c>
      <c r="BK78" s="66" t="s">
        <v>282</v>
      </c>
      <c r="BL78" s="66" t="s">
        <v>282</v>
      </c>
      <c r="BM78" s="66" t="s">
        <v>282</v>
      </c>
      <c r="BN78" s="66" t="s">
        <v>282</v>
      </c>
      <c r="BO78" s="66">
        <v>-10.6</v>
      </c>
      <c r="BP78" s="66">
        <v>10.42</v>
      </c>
      <c r="BQ78" s="66">
        <v>134</v>
      </c>
      <c r="BR78" s="159" t="s">
        <v>282</v>
      </c>
      <c r="BS78" s="159" t="s">
        <v>282</v>
      </c>
      <c r="BT78" s="159" t="s">
        <v>282</v>
      </c>
      <c r="BU78" s="159">
        <v>135</v>
      </c>
      <c r="BV78" s="159">
        <v>109</v>
      </c>
      <c r="BW78" s="66" t="s">
        <v>282</v>
      </c>
      <c r="BX78" s="66" t="s">
        <v>282</v>
      </c>
      <c r="BY78" s="66" t="s">
        <v>282</v>
      </c>
      <c r="BZ78" s="66" t="s">
        <v>282</v>
      </c>
      <c r="CA78" s="66" t="s">
        <v>282</v>
      </c>
      <c r="CB78" s="66" t="s">
        <v>282</v>
      </c>
      <c r="CC78" s="66" t="s">
        <v>282</v>
      </c>
      <c r="CD78" s="66" t="s">
        <v>282</v>
      </c>
      <c r="CE78" s="66" t="s">
        <v>282</v>
      </c>
      <c r="CF78" s="66" t="s">
        <v>282</v>
      </c>
      <c r="CG78" s="66" t="s">
        <v>282</v>
      </c>
      <c r="CH78" s="66" t="s">
        <v>282</v>
      </c>
      <c r="CI78" s="66" t="s">
        <v>282</v>
      </c>
      <c r="CJ78" s="66" t="s">
        <v>282</v>
      </c>
      <c r="CK78" s="66" t="s">
        <v>282</v>
      </c>
      <c r="CL78" s="66" t="s">
        <v>282</v>
      </c>
      <c r="CM78" s="66" t="s">
        <v>282</v>
      </c>
      <c r="CN78" s="66" t="s">
        <v>282</v>
      </c>
      <c r="CO78" s="66" t="s">
        <v>282</v>
      </c>
      <c r="CP78" s="66" t="s">
        <v>282</v>
      </c>
      <c r="CQ78" s="66" t="s">
        <v>282</v>
      </c>
      <c r="CR78" s="66" t="s">
        <v>282</v>
      </c>
      <c r="CS78" s="66" t="s">
        <v>282</v>
      </c>
      <c r="CT78" s="66" t="s">
        <v>282</v>
      </c>
      <c r="CU78" s="66" t="s">
        <v>282</v>
      </c>
      <c r="CV78" s="66" t="s">
        <v>282</v>
      </c>
      <c r="CW78" s="66" t="s">
        <v>282</v>
      </c>
      <c r="CX78" s="66" t="s">
        <v>282</v>
      </c>
      <c r="CY78" s="66" t="s">
        <v>282</v>
      </c>
      <c r="CZ78" s="66" t="s">
        <v>282</v>
      </c>
      <c r="DA78" s="66" t="s">
        <v>282</v>
      </c>
      <c r="DB78" s="66" t="s">
        <v>282</v>
      </c>
      <c r="DC78" s="66" t="s">
        <v>282</v>
      </c>
      <c r="DD78" s="66" t="s">
        <v>282</v>
      </c>
      <c r="DE78" s="66" t="s">
        <v>282</v>
      </c>
      <c r="DF78" s="66" t="s">
        <v>282</v>
      </c>
      <c r="DG78" s="66" t="s">
        <v>282</v>
      </c>
      <c r="DH78" s="66" t="s">
        <v>282</v>
      </c>
      <c r="DI78" s="66" t="s">
        <v>282</v>
      </c>
      <c r="DJ78" s="66" t="s">
        <v>282</v>
      </c>
      <c r="DK78" s="66" t="s">
        <v>282</v>
      </c>
      <c r="DL78" s="66" t="s">
        <v>282</v>
      </c>
      <c r="DM78" s="66" t="s">
        <v>282</v>
      </c>
      <c r="DN78" s="66" t="s">
        <v>282</v>
      </c>
      <c r="DO78" s="66" t="s">
        <v>282</v>
      </c>
      <c r="DP78" s="66" t="s">
        <v>282</v>
      </c>
      <c r="DQ78" s="66" t="s">
        <v>282</v>
      </c>
      <c r="DR78" s="66" t="s">
        <v>282</v>
      </c>
      <c r="DS78" s="66" t="s">
        <v>282</v>
      </c>
      <c r="DT78" s="66" t="s">
        <v>282</v>
      </c>
      <c r="DU78" s="66" t="s">
        <v>282</v>
      </c>
      <c r="DV78" s="66" t="s">
        <v>282</v>
      </c>
      <c r="DW78" s="66" t="s">
        <v>282</v>
      </c>
      <c r="DX78" s="66" t="s">
        <v>282</v>
      </c>
      <c r="DY78" s="66" t="s">
        <v>282</v>
      </c>
      <c r="DZ78" s="66" t="s">
        <v>282</v>
      </c>
      <c r="EA78" s="66" t="s">
        <v>282</v>
      </c>
      <c r="EB78" s="66" t="s">
        <v>282</v>
      </c>
      <c r="EC78" s="66" t="s">
        <v>282</v>
      </c>
      <c r="ED78" s="66" t="s">
        <v>282</v>
      </c>
      <c r="EE78" s="66" t="s">
        <v>282</v>
      </c>
      <c r="EF78" s="66" t="s">
        <v>282</v>
      </c>
      <c r="EG78" s="66" t="s">
        <v>282</v>
      </c>
      <c r="EH78" s="66" t="s">
        <v>282</v>
      </c>
      <c r="EI78" s="66" t="s">
        <v>282</v>
      </c>
      <c r="EJ78" s="66" t="s">
        <v>282</v>
      </c>
      <c r="EK78" s="66" t="s">
        <v>282</v>
      </c>
      <c r="EL78" s="66" t="s">
        <v>282</v>
      </c>
      <c r="EM78" s="66" t="s">
        <v>282</v>
      </c>
      <c r="EN78" s="66" t="s">
        <v>282</v>
      </c>
      <c r="EO78" s="66" t="s">
        <v>282</v>
      </c>
      <c r="EP78" s="66" t="s">
        <v>282</v>
      </c>
      <c r="EQ78" s="66" t="s">
        <v>282</v>
      </c>
      <c r="ER78" s="66" t="s">
        <v>282</v>
      </c>
      <c r="ES78" s="66" t="s">
        <v>282</v>
      </c>
      <c r="ET78" s="66" t="s">
        <v>282</v>
      </c>
      <c r="EU78" s="66" t="s">
        <v>282</v>
      </c>
      <c r="EV78" s="66" t="s">
        <v>282</v>
      </c>
      <c r="EW78" s="66" t="s">
        <v>282</v>
      </c>
      <c r="EX78" s="66" t="s">
        <v>282</v>
      </c>
      <c r="EY78" s="66" t="s">
        <v>282</v>
      </c>
      <c r="EZ78" s="66" t="s">
        <v>282</v>
      </c>
      <c r="FA78" s="66" t="s">
        <v>282</v>
      </c>
      <c r="FB78" s="66" t="s">
        <v>282</v>
      </c>
      <c r="FC78" s="66" t="s">
        <v>282</v>
      </c>
      <c r="FD78" s="66" t="s">
        <v>282</v>
      </c>
      <c r="FE78" s="66" t="s">
        <v>282</v>
      </c>
      <c r="FF78" s="66" t="s">
        <v>282</v>
      </c>
      <c r="FG78" s="66" t="s">
        <v>282</v>
      </c>
      <c r="FH78" s="66" t="s">
        <v>282</v>
      </c>
      <c r="FI78" s="66" t="s">
        <v>282</v>
      </c>
      <c r="FJ78" s="66" t="s">
        <v>282</v>
      </c>
      <c r="FK78" s="66" t="s">
        <v>282</v>
      </c>
      <c r="FL78" s="66" t="s">
        <v>282</v>
      </c>
      <c r="FM78" s="66" t="s">
        <v>282</v>
      </c>
      <c r="FN78" s="66" t="s">
        <v>282</v>
      </c>
      <c r="FO78" s="66" t="s">
        <v>282</v>
      </c>
      <c r="FP78" s="66" t="s">
        <v>282</v>
      </c>
      <c r="FQ78" s="66" t="s">
        <v>282</v>
      </c>
      <c r="FR78" s="66" t="s">
        <v>282</v>
      </c>
      <c r="FS78" s="66" t="s">
        <v>282</v>
      </c>
      <c r="FT78" s="66" t="s">
        <v>282</v>
      </c>
    </row>
    <row r="79" spans="1:176" x14ac:dyDescent="0.25">
      <c r="A79" s="66" t="s">
        <v>1638</v>
      </c>
      <c r="B79" s="159" t="s">
        <v>17856</v>
      </c>
      <c r="C79" s="66" t="str">
        <f>IF(ISNUMBER(Severity!H79)=FALSE,Severity!F79,IF(Severity!H79&gt;=0.5,"YES","NO"))</f>
        <v>YES</v>
      </c>
      <c r="D79" s="66" t="str">
        <f>IF(ISNUMBER(Severity!I79)=FALSE,Severity!G79,IF(Severity!I79&gt;0.5,"YES","NO"))</f>
        <v>NO</v>
      </c>
      <c r="E79" s="159">
        <v>24</v>
      </c>
      <c r="F79" s="159">
        <v>2</v>
      </c>
      <c r="G79" s="159" t="s">
        <v>261</v>
      </c>
      <c r="H79" s="159" t="s">
        <v>10507</v>
      </c>
      <c r="I79" s="66">
        <v>18</v>
      </c>
      <c r="J79" s="159">
        <v>47</v>
      </c>
      <c r="K79" s="159" t="s">
        <v>194</v>
      </c>
      <c r="L79" s="159">
        <v>10</v>
      </c>
      <c r="M79" s="159">
        <v>171</v>
      </c>
      <c r="N79" s="159">
        <v>12</v>
      </c>
      <c r="O79" s="159" t="s">
        <v>194</v>
      </c>
      <c r="P79" s="66">
        <v>10</v>
      </c>
      <c r="Q79" s="66">
        <v>187</v>
      </c>
      <c r="R79" s="66">
        <v>50</v>
      </c>
      <c r="S79" s="159" t="s">
        <v>194</v>
      </c>
      <c r="T79" s="159">
        <v>10</v>
      </c>
      <c r="U79" s="66">
        <v>35.200000000000003</v>
      </c>
      <c r="V79" s="159">
        <v>3.7</v>
      </c>
      <c r="W79" s="159">
        <v>228</v>
      </c>
      <c r="X79" s="159" t="s">
        <v>282</v>
      </c>
      <c r="Y79" s="159" t="s">
        <v>282</v>
      </c>
      <c r="Z79" s="159" t="s">
        <v>282</v>
      </c>
      <c r="AA79" s="159" t="s">
        <v>282</v>
      </c>
      <c r="AB79" s="159" t="s">
        <v>282</v>
      </c>
      <c r="AC79" s="159" t="s">
        <v>282</v>
      </c>
      <c r="AD79" s="159" t="s">
        <v>282</v>
      </c>
      <c r="AE79" s="159" t="s">
        <v>282</v>
      </c>
      <c r="AF79" s="159" t="s">
        <v>282</v>
      </c>
      <c r="AG79" s="66">
        <v>-25.2</v>
      </c>
      <c r="AH79" s="159" t="s">
        <v>282</v>
      </c>
      <c r="AI79" s="66">
        <v>228</v>
      </c>
      <c r="AJ79" s="159" t="s">
        <v>282</v>
      </c>
      <c r="AK79" s="159" t="s">
        <v>282</v>
      </c>
      <c r="AL79" s="159" t="s">
        <v>282</v>
      </c>
      <c r="AM79" s="159">
        <v>232</v>
      </c>
      <c r="AN79" s="159">
        <v>185</v>
      </c>
      <c r="AO79" s="159" t="s">
        <v>256</v>
      </c>
      <c r="AP79" s="159" t="s">
        <v>10507</v>
      </c>
      <c r="AQ79" s="66">
        <v>35</v>
      </c>
      <c r="AR79" s="159">
        <v>74</v>
      </c>
      <c r="AS79" s="159" t="s">
        <v>194</v>
      </c>
      <c r="AT79" s="159">
        <v>10</v>
      </c>
      <c r="AU79" s="159">
        <v>149</v>
      </c>
      <c r="AV79" s="159">
        <v>12</v>
      </c>
      <c r="AW79" s="159" t="s">
        <v>194</v>
      </c>
      <c r="AX79" s="66">
        <v>10</v>
      </c>
      <c r="AY79" s="66">
        <v>171</v>
      </c>
      <c r="AZ79" s="66">
        <v>50</v>
      </c>
      <c r="BA79" s="159" t="s">
        <v>194</v>
      </c>
      <c r="BB79" s="159">
        <v>10</v>
      </c>
      <c r="BC79" s="66">
        <v>34.799999999999997</v>
      </c>
      <c r="BD79" s="159">
        <v>3.8</v>
      </c>
      <c r="BE79" s="159">
        <v>223</v>
      </c>
      <c r="BF79" s="159" t="s">
        <v>282</v>
      </c>
      <c r="BG79" s="159" t="s">
        <v>282</v>
      </c>
      <c r="BH79" s="159" t="s">
        <v>282</v>
      </c>
      <c r="BI79" s="159" t="s">
        <v>282</v>
      </c>
      <c r="BJ79" s="159" t="s">
        <v>282</v>
      </c>
      <c r="BK79" s="159" t="s">
        <v>282</v>
      </c>
      <c r="BL79" s="159" t="s">
        <v>282</v>
      </c>
      <c r="BM79" s="159" t="s">
        <v>282</v>
      </c>
      <c r="BN79" s="159" t="s">
        <v>282</v>
      </c>
      <c r="BO79" s="66">
        <v>-23.1</v>
      </c>
      <c r="BP79" s="159" t="s">
        <v>282</v>
      </c>
      <c r="BQ79" s="66">
        <v>223</v>
      </c>
      <c r="BR79" s="159" t="s">
        <v>282</v>
      </c>
      <c r="BS79" s="159" t="s">
        <v>282</v>
      </c>
      <c r="BT79" s="159" t="s">
        <v>282</v>
      </c>
      <c r="BU79" s="159">
        <v>227</v>
      </c>
      <c r="BV79" s="159">
        <v>153</v>
      </c>
      <c r="BW79" s="66" t="s">
        <v>282</v>
      </c>
      <c r="BX79" s="66" t="s">
        <v>282</v>
      </c>
      <c r="BY79" s="66" t="s">
        <v>282</v>
      </c>
      <c r="BZ79" s="66" t="s">
        <v>282</v>
      </c>
      <c r="CA79" s="66" t="s">
        <v>282</v>
      </c>
      <c r="CB79" s="66" t="s">
        <v>282</v>
      </c>
      <c r="CC79" s="66" t="s">
        <v>282</v>
      </c>
      <c r="CD79" s="66" t="s">
        <v>282</v>
      </c>
      <c r="CE79" s="66" t="s">
        <v>282</v>
      </c>
      <c r="CF79" s="66" t="s">
        <v>282</v>
      </c>
      <c r="CG79" s="66" t="s">
        <v>282</v>
      </c>
      <c r="CH79" s="66" t="s">
        <v>282</v>
      </c>
      <c r="CI79" s="66" t="s">
        <v>282</v>
      </c>
      <c r="CJ79" s="66" t="s">
        <v>282</v>
      </c>
      <c r="CK79" s="66" t="s">
        <v>282</v>
      </c>
      <c r="CL79" s="66" t="s">
        <v>282</v>
      </c>
      <c r="CM79" s="66" t="s">
        <v>282</v>
      </c>
      <c r="CN79" s="66" t="s">
        <v>282</v>
      </c>
      <c r="CO79" s="66" t="s">
        <v>282</v>
      </c>
      <c r="CP79" s="66" t="s">
        <v>282</v>
      </c>
      <c r="CQ79" s="66" t="s">
        <v>282</v>
      </c>
      <c r="CR79" s="66" t="s">
        <v>282</v>
      </c>
      <c r="CS79" s="66" t="s">
        <v>282</v>
      </c>
      <c r="CT79" s="66" t="s">
        <v>282</v>
      </c>
      <c r="CU79" s="66" t="s">
        <v>282</v>
      </c>
      <c r="CV79" s="66" t="s">
        <v>282</v>
      </c>
      <c r="CW79" s="66" t="s">
        <v>282</v>
      </c>
      <c r="CX79" s="66" t="s">
        <v>282</v>
      </c>
      <c r="CY79" s="66" t="s">
        <v>282</v>
      </c>
      <c r="CZ79" s="66" t="s">
        <v>282</v>
      </c>
      <c r="DA79" s="66" t="s">
        <v>282</v>
      </c>
      <c r="DB79" s="66" t="s">
        <v>282</v>
      </c>
      <c r="DC79" s="66" t="s">
        <v>282</v>
      </c>
      <c r="DD79" s="66" t="s">
        <v>282</v>
      </c>
      <c r="DE79" s="66" t="s">
        <v>282</v>
      </c>
      <c r="DF79" s="66" t="s">
        <v>282</v>
      </c>
      <c r="DG79" s="66" t="s">
        <v>282</v>
      </c>
      <c r="DH79" s="66" t="s">
        <v>282</v>
      </c>
      <c r="DI79" s="66" t="s">
        <v>282</v>
      </c>
      <c r="DJ79" s="66" t="s">
        <v>282</v>
      </c>
      <c r="DK79" s="66" t="s">
        <v>282</v>
      </c>
      <c r="DL79" s="66" t="s">
        <v>282</v>
      </c>
      <c r="DM79" s="66" t="s">
        <v>282</v>
      </c>
      <c r="DN79" s="66" t="s">
        <v>282</v>
      </c>
      <c r="DO79" s="66" t="s">
        <v>282</v>
      </c>
      <c r="DP79" s="66" t="s">
        <v>282</v>
      </c>
      <c r="DQ79" s="66" t="s">
        <v>282</v>
      </c>
      <c r="DR79" s="66" t="s">
        <v>282</v>
      </c>
      <c r="DS79" s="66" t="s">
        <v>282</v>
      </c>
      <c r="DT79" s="66" t="s">
        <v>282</v>
      </c>
      <c r="DU79" s="66" t="s">
        <v>282</v>
      </c>
      <c r="DV79" s="66" t="s">
        <v>282</v>
      </c>
      <c r="DW79" s="66" t="s">
        <v>282</v>
      </c>
      <c r="DX79" s="66" t="s">
        <v>282</v>
      </c>
      <c r="DY79" s="66" t="s">
        <v>282</v>
      </c>
      <c r="DZ79" s="66" t="s">
        <v>282</v>
      </c>
      <c r="EA79" s="66" t="s">
        <v>282</v>
      </c>
      <c r="EB79" s="66" t="s">
        <v>282</v>
      </c>
      <c r="EC79" s="66" t="s">
        <v>282</v>
      </c>
      <c r="ED79" s="66" t="s">
        <v>282</v>
      </c>
      <c r="EE79" s="66" t="s">
        <v>282</v>
      </c>
      <c r="EF79" s="66" t="s">
        <v>282</v>
      </c>
      <c r="EG79" s="66" t="s">
        <v>282</v>
      </c>
      <c r="EH79" s="66" t="s">
        <v>282</v>
      </c>
      <c r="EI79" s="66" t="s">
        <v>282</v>
      </c>
      <c r="EJ79" s="66" t="s">
        <v>282</v>
      </c>
      <c r="EK79" s="66" t="s">
        <v>282</v>
      </c>
      <c r="EL79" s="66" t="s">
        <v>282</v>
      </c>
      <c r="EM79" s="66" t="s">
        <v>282</v>
      </c>
      <c r="EN79" s="66" t="s">
        <v>282</v>
      </c>
      <c r="EO79" s="66" t="s">
        <v>282</v>
      </c>
      <c r="EP79" s="66" t="s">
        <v>282</v>
      </c>
      <c r="EQ79" s="66" t="s">
        <v>282</v>
      </c>
      <c r="ER79" s="66" t="s">
        <v>282</v>
      </c>
      <c r="ES79" s="66" t="s">
        <v>282</v>
      </c>
      <c r="ET79" s="66" t="s">
        <v>282</v>
      </c>
      <c r="EU79" s="66" t="s">
        <v>282</v>
      </c>
      <c r="EV79" s="66" t="s">
        <v>282</v>
      </c>
      <c r="EW79" s="66" t="s">
        <v>282</v>
      </c>
      <c r="EX79" s="66" t="s">
        <v>282</v>
      </c>
      <c r="EY79" s="66" t="s">
        <v>282</v>
      </c>
      <c r="EZ79" s="66" t="s">
        <v>282</v>
      </c>
      <c r="FA79" s="66" t="s">
        <v>282</v>
      </c>
      <c r="FB79" s="66" t="s">
        <v>282</v>
      </c>
      <c r="FC79" s="66" t="s">
        <v>282</v>
      </c>
      <c r="FD79" s="66" t="s">
        <v>282</v>
      </c>
      <c r="FE79" s="66" t="s">
        <v>282</v>
      </c>
      <c r="FF79" s="66" t="s">
        <v>282</v>
      </c>
      <c r="FG79" s="66" t="s">
        <v>282</v>
      </c>
      <c r="FH79" s="66" t="s">
        <v>282</v>
      </c>
      <c r="FI79" s="66" t="s">
        <v>282</v>
      </c>
      <c r="FJ79" s="66" t="s">
        <v>282</v>
      </c>
      <c r="FK79" s="66" t="s">
        <v>282</v>
      </c>
      <c r="FL79" s="66" t="s">
        <v>282</v>
      </c>
      <c r="FM79" s="66" t="s">
        <v>282</v>
      </c>
      <c r="FN79" s="66" t="s">
        <v>282</v>
      </c>
      <c r="FO79" s="66" t="s">
        <v>282</v>
      </c>
      <c r="FP79" s="66" t="s">
        <v>282</v>
      </c>
      <c r="FQ79" s="66" t="s">
        <v>282</v>
      </c>
      <c r="FR79" s="66" t="s">
        <v>282</v>
      </c>
      <c r="FS79" s="66" t="s">
        <v>282</v>
      </c>
      <c r="FT79" s="66" t="s">
        <v>282</v>
      </c>
    </row>
    <row r="80" spans="1:176" x14ac:dyDescent="0.25">
      <c r="A80" s="212" t="s">
        <v>7348</v>
      </c>
      <c r="B80" s="159" t="s">
        <v>13338</v>
      </c>
      <c r="C80" s="66" t="str">
        <f>IF(ISNUMBER(Severity!H80)=FALSE,Severity!F80,IF(Severity!H80&gt;=0.5,"YES","NO"))</f>
        <v>YES</v>
      </c>
      <c r="D80" s="66" t="str">
        <f>IF(ISNUMBER(Severity!I80)=FALSE,Severity!G80,IF(Severity!I80&gt;0.5,"YES","NO"))</f>
        <v>NO</v>
      </c>
      <c r="E80" s="159">
        <v>8</v>
      </c>
      <c r="F80" s="159">
        <v>2</v>
      </c>
      <c r="G80" s="159" t="s">
        <v>272</v>
      </c>
      <c r="H80" s="159" t="s">
        <v>10507</v>
      </c>
      <c r="I80" s="66">
        <v>7</v>
      </c>
      <c r="J80" s="159">
        <v>16</v>
      </c>
      <c r="K80" s="159" t="s">
        <v>194</v>
      </c>
      <c r="L80" s="159">
        <v>10</v>
      </c>
      <c r="M80" s="159">
        <v>79</v>
      </c>
      <c r="N80" s="159">
        <v>10</v>
      </c>
      <c r="O80" s="159" t="s">
        <v>194</v>
      </c>
      <c r="P80" s="66">
        <v>10</v>
      </c>
      <c r="Q80" s="66">
        <v>108</v>
      </c>
      <c r="R80" s="66">
        <v>50</v>
      </c>
      <c r="S80" s="159" t="s">
        <v>194</v>
      </c>
      <c r="T80" s="159">
        <v>10</v>
      </c>
      <c r="U80" s="159">
        <v>31.2</v>
      </c>
      <c r="V80" s="159">
        <v>3.5</v>
      </c>
      <c r="W80" s="159">
        <v>146</v>
      </c>
      <c r="X80" s="159" t="s">
        <v>282</v>
      </c>
      <c r="Y80" s="159" t="s">
        <v>282</v>
      </c>
      <c r="Z80" s="159" t="s">
        <v>282</v>
      </c>
      <c r="AA80" s="159" t="s">
        <v>282</v>
      </c>
      <c r="AB80" s="159" t="s">
        <v>282</v>
      </c>
      <c r="AC80" s="159" t="s">
        <v>282</v>
      </c>
      <c r="AD80" s="159" t="s">
        <v>282</v>
      </c>
      <c r="AE80" s="159" t="s">
        <v>282</v>
      </c>
      <c r="AF80" s="159" t="s">
        <v>282</v>
      </c>
      <c r="AG80" s="159">
        <v>-21.15</v>
      </c>
      <c r="AH80" s="159">
        <v>9.3000000000000007</v>
      </c>
      <c r="AI80" s="159">
        <v>146</v>
      </c>
      <c r="AJ80" s="159" t="s">
        <v>282</v>
      </c>
      <c r="AK80" s="159" t="s">
        <v>282</v>
      </c>
      <c r="AL80" s="159" t="s">
        <v>282</v>
      </c>
      <c r="AM80" s="159">
        <v>147</v>
      </c>
      <c r="AN80" s="159">
        <v>131</v>
      </c>
      <c r="AO80" s="159" t="s">
        <v>790</v>
      </c>
      <c r="AP80" s="159" t="s">
        <v>10507</v>
      </c>
      <c r="AQ80" s="66">
        <v>7</v>
      </c>
      <c r="AR80" s="159">
        <v>25</v>
      </c>
      <c r="AS80" s="159" t="s">
        <v>194</v>
      </c>
      <c r="AT80" s="159">
        <v>10</v>
      </c>
      <c r="AU80" s="159">
        <v>30</v>
      </c>
      <c r="AV80" s="159">
        <v>10</v>
      </c>
      <c r="AW80" s="159" t="s">
        <v>194</v>
      </c>
      <c r="AX80" s="66">
        <v>10</v>
      </c>
      <c r="AY80" s="66">
        <v>51</v>
      </c>
      <c r="AZ80" s="66">
        <v>50</v>
      </c>
      <c r="BA80" s="159" t="s">
        <v>194</v>
      </c>
      <c r="BB80" s="159">
        <v>10</v>
      </c>
      <c r="BC80" s="159">
        <v>31.5</v>
      </c>
      <c r="BD80" s="159">
        <v>3.6</v>
      </c>
      <c r="BE80" s="159">
        <v>158</v>
      </c>
      <c r="BF80" s="159" t="s">
        <v>282</v>
      </c>
      <c r="BG80" s="159" t="s">
        <v>282</v>
      </c>
      <c r="BH80" s="159" t="s">
        <v>282</v>
      </c>
      <c r="BI80" s="159" t="s">
        <v>282</v>
      </c>
      <c r="BJ80" s="159" t="s">
        <v>282</v>
      </c>
      <c r="BK80" s="159" t="s">
        <v>282</v>
      </c>
      <c r="BL80" s="159" t="s">
        <v>282</v>
      </c>
      <c r="BM80" s="159" t="s">
        <v>282</v>
      </c>
      <c r="BN80" s="159" t="s">
        <v>282</v>
      </c>
      <c r="BO80" s="159">
        <v>-11.7</v>
      </c>
      <c r="BP80" s="159">
        <v>9.5500000000000007</v>
      </c>
      <c r="BQ80" s="159">
        <v>158</v>
      </c>
      <c r="BR80" s="159" t="s">
        <v>282</v>
      </c>
      <c r="BS80" s="159" t="s">
        <v>282</v>
      </c>
      <c r="BT80" s="159" t="s">
        <v>282</v>
      </c>
      <c r="BU80" s="159">
        <v>158</v>
      </c>
      <c r="BV80" s="159">
        <v>133</v>
      </c>
      <c r="BW80" s="66" t="s">
        <v>282</v>
      </c>
      <c r="BX80" s="66" t="s">
        <v>282</v>
      </c>
      <c r="BY80" s="66" t="s">
        <v>282</v>
      </c>
      <c r="BZ80" s="66" t="s">
        <v>282</v>
      </c>
      <c r="CA80" s="66" t="s">
        <v>282</v>
      </c>
      <c r="CB80" s="66" t="s">
        <v>282</v>
      </c>
      <c r="CC80" s="66" t="s">
        <v>282</v>
      </c>
      <c r="CD80" s="66" t="s">
        <v>282</v>
      </c>
      <c r="CE80" s="66" t="s">
        <v>282</v>
      </c>
      <c r="CF80" s="66" t="s">
        <v>282</v>
      </c>
      <c r="CG80" s="66" t="s">
        <v>282</v>
      </c>
      <c r="CH80" s="66" t="s">
        <v>282</v>
      </c>
      <c r="CI80" s="66" t="s">
        <v>282</v>
      </c>
      <c r="CJ80" s="66" t="s">
        <v>282</v>
      </c>
      <c r="CK80" s="66" t="s">
        <v>282</v>
      </c>
      <c r="CL80" s="66" t="s">
        <v>282</v>
      </c>
      <c r="CM80" s="66" t="s">
        <v>282</v>
      </c>
      <c r="CN80" s="66" t="s">
        <v>282</v>
      </c>
      <c r="CO80" s="66" t="s">
        <v>282</v>
      </c>
      <c r="CP80" s="66" t="s">
        <v>282</v>
      </c>
      <c r="CQ80" s="66" t="s">
        <v>282</v>
      </c>
      <c r="CR80" s="66" t="s">
        <v>282</v>
      </c>
      <c r="CS80" s="66" t="s">
        <v>282</v>
      </c>
      <c r="CT80" s="66" t="s">
        <v>282</v>
      </c>
      <c r="CU80" s="66" t="s">
        <v>282</v>
      </c>
      <c r="CV80" s="66" t="s">
        <v>282</v>
      </c>
      <c r="CW80" s="66" t="s">
        <v>282</v>
      </c>
      <c r="CX80" s="66" t="s">
        <v>282</v>
      </c>
      <c r="CY80" s="66" t="s">
        <v>282</v>
      </c>
      <c r="CZ80" s="66" t="s">
        <v>282</v>
      </c>
      <c r="DA80" s="66" t="s">
        <v>282</v>
      </c>
      <c r="DB80" s="66" t="s">
        <v>282</v>
      </c>
      <c r="DC80" s="66" t="s">
        <v>282</v>
      </c>
      <c r="DD80" s="66" t="s">
        <v>282</v>
      </c>
      <c r="DE80" s="66" t="s">
        <v>282</v>
      </c>
      <c r="DF80" s="66" t="s">
        <v>282</v>
      </c>
      <c r="DG80" s="66" t="s">
        <v>282</v>
      </c>
      <c r="DH80" s="66" t="s">
        <v>282</v>
      </c>
      <c r="DI80" s="66" t="s">
        <v>282</v>
      </c>
      <c r="DJ80" s="66" t="s">
        <v>282</v>
      </c>
      <c r="DK80" s="66" t="s">
        <v>282</v>
      </c>
      <c r="DL80" s="66" t="s">
        <v>282</v>
      </c>
      <c r="DM80" s="66" t="s">
        <v>282</v>
      </c>
      <c r="DN80" s="66" t="s">
        <v>282</v>
      </c>
      <c r="DO80" s="66" t="s">
        <v>282</v>
      </c>
      <c r="DP80" s="66" t="s">
        <v>282</v>
      </c>
      <c r="DQ80" s="66" t="s">
        <v>282</v>
      </c>
      <c r="DR80" s="66" t="s">
        <v>282</v>
      </c>
      <c r="DS80" s="66" t="s">
        <v>282</v>
      </c>
      <c r="DT80" s="66" t="s">
        <v>282</v>
      </c>
      <c r="DU80" s="66" t="s">
        <v>282</v>
      </c>
      <c r="DV80" s="66" t="s">
        <v>282</v>
      </c>
      <c r="DW80" s="66" t="s">
        <v>282</v>
      </c>
      <c r="DX80" s="66" t="s">
        <v>282</v>
      </c>
      <c r="DY80" s="66" t="s">
        <v>282</v>
      </c>
      <c r="DZ80" s="66" t="s">
        <v>282</v>
      </c>
      <c r="EA80" s="66" t="s">
        <v>282</v>
      </c>
      <c r="EB80" s="66" t="s">
        <v>282</v>
      </c>
      <c r="EC80" s="66" t="s">
        <v>282</v>
      </c>
      <c r="ED80" s="66" t="s">
        <v>282</v>
      </c>
      <c r="EE80" s="66" t="s">
        <v>282</v>
      </c>
      <c r="EF80" s="66" t="s">
        <v>282</v>
      </c>
      <c r="EG80" s="66" t="s">
        <v>282</v>
      </c>
      <c r="EH80" s="66" t="s">
        <v>282</v>
      </c>
      <c r="EI80" s="66" t="s">
        <v>282</v>
      </c>
      <c r="EJ80" s="66" t="s">
        <v>282</v>
      </c>
      <c r="EK80" s="66" t="s">
        <v>282</v>
      </c>
      <c r="EL80" s="66" t="s">
        <v>282</v>
      </c>
      <c r="EM80" s="66" t="s">
        <v>282</v>
      </c>
      <c r="EN80" s="66" t="s">
        <v>282</v>
      </c>
      <c r="EO80" s="66" t="s">
        <v>282</v>
      </c>
      <c r="EP80" s="66" t="s">
        <v>282</v>
      </c>
      <c r="EQ80" s="66" t="s">
        <v>282</v>
      </c>
      <c r="ER80" s="66" t="s">
        <v>282</v>
      </c>
      <c r="ES80" s="66" t="s">
        <v>282</v>
      </c>
      <c r="ET80" s="66" t="s">
        <v>282</v>
      </c>
      <c r="EU80" s="66" t="s">
        <v>282</v>
      </c>
      <c r="EV80" s="66" t="s">
        <v>282</v>
      </c>
      <c r="EW80" s="66" t="s">
        <v>282</v>
      </c>
      <c r="EX80" s="66" t="s">
        <v>282</v>
      </c>
      <c r="EY80" s="66" t="s">
        <v>282</v>
      </c>
      <c r="EZ80" s="66" t="s">
        <v>282</v>
      </c>
      <c r="FA80" s="66" t="s">
        <v>282</v>
      </c>
      <c r="FB80" s="66" t="s">
        <v>282</v>
      </c>
      <c r="FC80" s="66" t="s">
        <v>282</v>
      </c>
      <c r="FD80" s="66" t="s">
        <v>282</v>
      </c>
      <c r="FE80" s="66" t="s">
        <v>282</v>
      </c>
      <c r="FF80" s="66" t="s">
        <v>282</v>
      </c>
      <c r="FG80" s="66" t="s">
        <v>282</v>
      </c>
      <c r="FH80" s="66" t="s">
        <v>282</v>
      </c>
      <c r="FI80" s="66" t="s">
        <v>282</v>
      </c>
      <c r="FJ80" s="66" t="s">
        <v>282</v>
      </c>
      <c r="FK80" s="66" t="s">
        <v>282</v>
      </c>
      <c r="FL80" s="66" t="s">
        <v>282</v>
      </c>
      <c r="FM80" s="66" t="s">
        <v>282</v>
      </c>
      <c r="FN80" s="66" t="s">
        <v>282</v>
      </c>
      <c r="FO80" s="66" t="s">
        <v>282</v>
      </c>
      <c r="FP80" s="66" t="s">
        <v>282</v>
      </c>
      <c r="FQ80" s="66" t="s">
        <v>282</v>
      </c>
      <c r="FR80" s="66" t="s">
        <v>282</v>
      </c>
      <c r="FS80" s="66" t="s">
        <v>282</v>
      </c>
      <c r="FT80" s="66" t="s">
        <v>282</v>
      </c>
    </row>
    <row r="81" spans="1:176" x14ac:dyDescent="0.25">
      <c r="A81" s="212" t="s">
        <v>454</v>
      </c>
      <c r="B81" s="159" t="s">
        <v>13347</v>
      </c>
      <c r="C81" s="66" t="str">
        <f>IF(ISNUMBER(Severity!H81)=FALSE,Severity!F81,IF(Severity!H81&gt;=0.5,"YES","NO"))</f>
        <v>YES</v>
      </c>
      <c r="D81" s="66" t="str">
        <f>IF(ISNUMBER(Severity!I81)=FALSE,Severity!G81,IF(Severity!I81&gt;0.5,"YES","NO"))</f>
        <v>NO</v>
      </c>
      <c r="E81" s="159">
        <v>4</v>
      </c>
      <c r="F81" s="159">
        <v>3</v>
      </c>
      <c r="G81" s="212" t="s">
        <v>313</v>
      </c>
      <c r="H81" s="159" t="s">
        <v>183</v>
      </c>
      <c r="I81" s="66" t="s">
        <v>282</v>
      </c>
      <c r="J81" s="159">
        <v>0</v>
      </c>
      <c r="K81" s="159" t="s">
        <v>299</v>
      </c>
      <c r="L81" s="159">
        <v>21</v>
      </c>
      <c r="M81" s="159">
        <v>4</v>
      </c>
      <c r="N81" s="159">
        <v>9</v>
      </c>
      <c r="O81" s="159" t="s">
        <v>282</v>
      </c>
      <c r="P81" s="159" t="s">
        <v>282</v>
      </c>
      <c r="Q81" s="159" t="s">
        <v>282</v>
      </c>
      <c r="R81" s="159" t="s">
        <v>282</v>
      </c>
      <c r="S81" s="159" t="s">
        <v>299</v>
      </c>
      <c r="T81" s="159">
        <v>21</v>
      </c>
      <c r="U81" s="159">
        <v>20.100000000000001</v>
      </c>
      <c r="V81" s="159">
        <v>7.3</v>
      </c>
      <c r="W81" s="159">
        <v>10</v>
      </c>
      <c r="X81" s="159">
        <v>20.100000000000001</v>
      </c>
      <c r="Y81" s="159">
        <v>7.3</v>
      </c>
      <c r="Z81" s="159">
        <v>10</v>
      </c>
      <c r="AA81" s="159">
        <v>11.6</v>
      </c>
      <c r="AB81" s="159">
        <v>5.6</v>
      </c>
      <c r="AC81" s="159">
        <v>10</v>
      </c>
      <c r="AD81" s="159">
        <v>11.6</v>
      </c>
      <c r="AE81" s="159">
        <v>5.6</v>
      </c>
      <c r="AF81" s="159">
        <v>10</v>
      </c>
      <c r="AG81" s="159" t="s">
        <v>282</v>
      </c>
      <c r="AH81" s="159" t="s">
        <v>282</v>
      </c>
      <c r="AI81" s="159" t="s">
        <v>282</v>
      </c>
      <c r="AJ81" s="159" t="s">
        <v>282</v>
      </c>
      <c r="AK81" s="159" t="s">
        <v>282</v>
      </c>
      <c r="AL81" s="159" t="s">
        <v>282</v>
      </c>
      <c r="AM81" s="159">
        <v>10</v>
      </c>
      <c r="AN81" s="159">
        <v>10</v>
      </c>
      <c r="AO81" s="212" t="s">
        <v>313</v>
      </c>
      <c r="AP81" s="159" t="s">
        <v>183</v>
      </c>
      <c r="AQ81" s="66" t="s">
        <v>282</v>
      </c>
      <c r="AR81" s="159">
        <v>0</v>
      </c>
      <c r="AS81" s="159" t="s">
        <v>299</v>
      </c>
      <c r="AT81" s="159">
        <v>21</v>
      </c>
      <c r="AU81" s="159">
        <v>4</v>
      </c>
      <c r="AV81" s="159">
        <v>9</v>
      </c>
      <c r="AW81" s="159" t="s">
        <v>282</v>
      </c>
      <c r="AX81" s="159" t="s">
        <v>282</v>
      </c>
      <c r="AY81" s="159" t="s">
        <v>282</v>
      </c>
      <c r="AZ81" s="159" t="s">
        <v>282</v>
      </c>
      <c r="BA81" s="159" t="s">
        <v>299</v>
      </c>
      <c r="BB81" s="159">
        <v>21</v>
      </c>
      <c r="BC81" s="159">
        <v>20.7</v>
      </c>
      <c r="BD81" s="159">
        <v>4.0999999999999996</v>
      </c>
      <c r="BE81" s="159">
        <v>10</v>
      </c>
      <c r="BF81" s="159">
        <v>20.7</v>
      </c>
      <c r="BG81" s="159">
        <v>4.0999999999999996</v>
      </c>
      <c r="BH81" s="159">
        <v>10</v>
      </c>
      <c r="BI81" s="159">
        <v>11.1</v>
      </c>
      <c r="BJ81" s="159">
        <v>4.3</v>
      </c>
      <c r="BK81" s="159">
        <v>10</v>
      </c>
      <c r="BL81" s="159">
        <v>11.1</v>
      </c>
      <c r="BM81" s="159">
        <v>4.3</v>
      </c>
      <c r="BN81" s="159">
        <v>10</v>
      </c>
      <c r="BO81" s="159" t="s">
        <v>282</v>
      </c>
      <c r="BP81" s="159" t="s">
        <v>282</v>
      </c>
      <c r="BQ81" s="159" t="s">
        <v>282</v>
      </c>
      <c r="BR81" s="159" t="s">
        <v>282</v>
      </c>
      <c r="BS81" s="159" t="s">
        <v>282</v>
      </c>
      <c r="BT81" s="159" t="s">
        <v>282</v>
      </c>
      <c r="BU81" s="159">
        <v>10</v>
      </c>
      <c r="BV81" s="159">
        <v>10</v>
      </c>
      <c r="BW81" s="159" t="s">
        <v>636</v>
      </c>
      <c r="BX81" s="159" t="s">
        <v>282</v>
      </c>
      <c r="BY81" s="159" t="s">
        <v>282</v>
      </c>
      <c r="BZ81" s="66">
        <v>2</v>
      </c>
      <c r="CA81" s="159" t="s">
        <v>299</v>
      </c>
      <c r="CB81" s="66">
        <v>21</v>
      </c>
      <c r="CC81" s="66">
        <v>2</v>
      </c>
      <c r="CD81" s="66">
        <v>9</v>
      </c>
      <c r="CE81" s="159" t="s">
        <v>282</v>
      </c>
      <c r="CF81" s="159" t="s">
        <v>282</v>
      </c>
      <c r="CG81" s="159" t="s">
        <v>282</v>
      </c>
      <c r="CH81" s="159" t="s">
        <v>282</v>
      </c>
      <c r="CI81" s="159" t="s">
        <v>299</v>
      </c>
      <c r="CJ81" s="66">
        <v>21</v>
      </c>
      <c r="CK81" s="159" t="s">
        <v>282</v>
      </c>
      <c r="CL81" s="159" t="s">
        <v>282</v>
      </c>
      <c r="CM81" s="159" t="s">
        <v>282</v>
      </c>
      <c r="CN81" s="66">
        <v>18.899999999999999</v>
      </c>
      <c r="CO81" s="66">
        <v>3.8</v>
      </c>
      <c r="CP81" s="66">
        <v>10</v>
      </c>
      <c r="CQ81" s="159" t="s">
        <v>282</v>
      </c>
      <c r="CR81" s="159" t="s">
        <v>282</v>
      </c>
      <c r="CS81" s="159" t="s">
        <v>282</v>
      </c>
      <c r="CT81" s="66">
        <v>18.7</v>
      </c>
      <c r="CU81" s="66">
        <v>8.3000000000000007</v>
      </c>
      <c r="CV81" s="66">
        <v>10</v>
      </c>
      <c r="CW81" s="159" t="s">
        <v>282</v>
      </c>
      <c r="CX81" s="159" t="s">
        <v>282</v>
      </c>
      <c r="CY81" s="159" t="s">
        <v>282</v>
      </c>
      <c r="CZ81" s="159" t="s">
        <v>282</v>
      </c>
      <c r="DA81" s="159" t="s">
        <v>282</v>
      </c>
      <c r="DB81" s="159" t="s">
        <v>282</v>
      </c>
      <c r="DC81" s="66">
        <v>12</v>
      </c>
      <c r="DD81" s="66">
        <v>10</v>
      </c>
      <c r="DE81" s="66" t="s">
        <v>282</v>
      </c>
      <c r="DF81" s="66" t="s">
        <v>282</v>
      </c>
      <c r="DG81" s="66" t="s">
        <v>282</v>
      </c>
      <c r="DH81" s="66" t="s">
        <v>282</v>
      </c>
      <c r="DI81" s="66" t="s">
        <v>282</v>
      </c>
      <c r="DJ81" s="66" t="s">
        <v>282</v>
      </c>
      <c r="DK81" s="66" t="s">
        <v>282</v>
      </c>
      <c r="DL81" s="66" t="s">
        <v>282</v>
      </c>
      <c r="DM81" s="66" t="s">
        <v>282</v>
      </c>
      <c r="DN81" s="66" t="s">
        <v>282</v>
      </c>
      <c r="DO81" s="66" t="s">
        <v>282</v>
      </c>
      <c r="DP81" s="66" t="s">
        <v>282</v>
      </c>
      <c r="DQ81" s="66" t="s">
        <v>282</v>
      </c>
      <c r="DR81" s="66" t="s">
        <v>282</v>
      </c>
      <c r="DS81" s="66" t="s">
        <v>282</v>
      </c>
      <c r="DT81" s="66" t="s">
        <v>282</v>
      </c>
      <c r="DU81" s="66" t="s">
        <v>282</v>
      </c>
      <c r="DV81" s="66" t="s">
        <v>282</v>
      </c>
      <c r="DW81" s="66" t="s">
        <v>282</v>
      </c>
      <c r="DX81" s="66" t="s">
        <v>282</v>
      </c>
      <c r="DY81" s="66" t="s">
        <v>282</v>
      </c>
      <c r="DZ81" s="66" t="s">
        <v>282</v>
      </c>
      <c r="EA81" s="66" t="s">
        <v>282</v>
      </c>
      <c r="EB81" s="66" t="s">
        <v>282</v>
      </c>
      <c r="EC81" s="66" t="s">
        <v>282</v>
      </c>
      <c r="ED81" s="66" t="s">
        <v>282</v>
      </c>
      <c r="EE81" s="66" t="s">
        <v>282</v>
      </c>
      <c r="EF81" s="66" t="s">
        <v>282</v>
      </c>
      <c r="EG81" s="66" t="s">
        <v>282</v>
      </c>
      <c r="EH81" s="66" t="s">
        <v>282</v>
      </c>
      <c r="EI81" s="66" t="s">
        <v>282</v>
      </c>
      <c r="EJ81" s="66" t="s">
        <v>282</v>
      </c>
      <c r="EK81" s="66" t="s">
        <v>282</v>
      </c>
      <c r="EL81" s="66" t="s">
        <v>282</v>
      </c>
      <c r="EM81" s="66" t="s">
        <v>282</v>
      </c>
      <c r="EN81" s="66" t="s">
        <v>282</v>
      </c>
      <c r="EO81" s="66" t="s">
        <v>282</v>
      </c>
      <c r="EP81" s="66" t="s">
        <v>282</v>
      </c>
      <c r="EQ81" s="66" t="s">
        <v>282</v>
      </c>
      <c r="ER81" s="66" t="s">
        <v>282</v>
      </c>
      <c r="ES81" s="66" t="s">
        <v>282</v>
      </c>
      <c r="ET81" s="66" t="s">
        <v>282</v>
      </c>
      <c r="EU81" s="66" t="s">
        <v>282</v>
      </c>
      <c r="EV81" s="66" t="s">
        <v>282</v>
      </c>
      <c r="EW81" s="66" t="s">
        <v>282</v>
      </c>
      <c r="EX81" s="66" t="s">
        <v>282</v>
      </c>
      <c r="EY81" s="66" t="s">
        <v>282</v>
      </c>
      <c r="EZ81" s="66" t="s">
        <v>282</v>
      </c>
      <c r="FA81" s="66" t="s">
        <v>282</v>
      </c>
      <c r="FB81" s="66" t="s">
        <v>282</v>
      </c>
      <c r="FC81" s="66" t="s">
        <v>282</v>
      </c>
      <c r="FD81" s="66" t="s">
        <v>282</v>
      </c>
      <c r="FE81" s="66" t="s">
        <v>282</v>
      </c>
      <c r="FF81" s="66" t="s">
        <v>282</v>
      </c>
      <c r="FG81" s="66" t="s">
        <v>282</v>
      </c>
      <c r="FH81" s="66" t="s">
        <v>282</v>
      </c>
      <c r="FI81" s="66" t="s">
        <v>282</v>
      </c>
      <c r="FJ81" s="66" t="s">
        <v>282</v>
      </c>
      <c r="FK81" s="66" t="s">
        <v>282</v>
      </c>
      <c r="FL81" s="66" t="s">
        <v>282</v>
      </c>
      <c r="FM81" s="66" t="s">
        <v>282</v>
      </c>
      <c r="FN81" s="66" t="s">
        <v>282</v>
      </c>
      <c r="FO81" s="66" t="s">
        <v>282</v>
      </c>
      <c r="FP81" s="66" t="s">
        <v>282</v>
      </c>
      <c r="FQ81" s="66" t="s">
        <v>282</v>
      </c>
      <c r="FR81" s="66" t="s">
        <v>282</v>
      </c>
      <c r="FS81" s="66" t="s">
        <v>282</v>
      </c>
      <c r="FT81" s="66" t="s">
        <v>282</v>
      </c>
    </row>
    <row r="82" spans="1:176" x14ac:dyDescent="0.25">
      <c r="A82" s="212" t="s">
        <v>17031</v>
      </c>
      <c r="B82" s="159" t="s">
        <v>17329</v>
      </c>
      <c r="C82" s="66" t="str">
        <f>IF(ISNUMBER(Severity!H82)=FALSE,Severity!F82,IF(Severity!H82&gt;=0.5,"YES","NO"))</f>
        <v>YES</v>
      </c>
      <c r="D82" s="66" t="str">
        <f>IF(ISNUMBER(Severity!I82)=FALSE,Severity!G82,IF(Severity!I82&gt;0.5,"YES","NO"))</f>
        <v>NO</v>
      </c>
      <c r="E82" s="159">
        <v>26</v>
      </c>
      <c r="F82" s="159">
        <v>2</v>
      </c>
      <c r="G82" s="212" t="s">
        <v>255</v>
      </c>
      <c r="H82" s="159" t="s">
        <v>10507</v>
      </c>
      <c r="I82" s="159">
        <v>9</v>
      </c>
      <c r="J82" s="159" t="s">
        <v>282</v>
      </c>
      <c r="K82" s="159" t="s">
        <v>282</v>
      </c>
      <c r="L82" s="159" t="s">
        <v>282</v>
      </c>
      <c r="M82" s="159" t="s">
        <v>282</v>
      </c>
      <c r="N82" s="159" t="s">
        <v>282</v>
      </c>
      <c r="O82" s="159" t="s">
        <v>194</v>
      </c>
      <c r="P82" s="159">
        <v>10</v>
      </c>
      <c r="Q82" s="159">
        <v>55</v>
      </c>
      <c r="R82" s="159">
        <v>50</v>
      </c>
      <c r="S82" s="159" t="s">
        <v>194</v>
      </c>
      <c r="T82" s="159">
        <v>10</v>
      </c>
      <c r="U82" s="159" t="s">
        <v>282</v>
      </c>
      <c r="V82" s="159" t="s">
        <v>282</v>
      </c>
      <c r="W82" s="159" t="s">
        <v>282</v>
      </c>
      <c r="X82" s="159">
        <v>28.3</v>
      </c>
      <c r="Y82" s="159">
        <v>5.4</v>
      </c>
      <c r="Z82" s="159">
        <v>116</v>
      </c>
      <c r="AA82" s="159" t="s">
        <v>282</v>
      </c>
      <c r="AB82" s="159" t="s">
        <v>282</v>
      </c>
      <c r="AC82" s="159" t="s">
        <v>282</v>
      </c>
      <c r="AD82" s="159">
        <v>10.4</v>
      </c>
      <c r="AE82" s="159" t="s">
        <v>282</v>
      </c>
      <c r="AF82" s="159">
        <v>116</v>
      </c>
      <c r="AG82" s="159" t="s">
        <v>282</v>
      </c>
      <c r="AH82" s="159" t="s">
        <v>282</v>
      </c>
      <c r="AI82" s="159" t="s">
        <v>282</v>
      </c>
      <c r="AJ82" s="159" t="s">
        <v>282</v>
      </c>
      <c r="AK82" s="159" t="s">
        <v>282</v>
      </c>
      <c r="AL82" s="159" t="s">
        <v>282</v>
      </c>
      <c r="AM82" s="159">
        <v>122</v>
      </c>
      <c r="AN82" s="159" t="s">
        <v>282</v>
      </c>
      <c r="AO82" s="212" t="s">
        <v>246</v>
      </c>
      <c r="AP82" s="159" t="s">
        <v>10507</v>
      </c>
      <c r="AQ82" s="159">
        <v>10</v>
      </c>
      <c r="AR82" s="159" t="s">
        <v>282</v>
      </c>
      <c r="AS82" s="159" t="s">
        <v>282</v>
      </c>
      <c r="AT82" s="159" t="s">
        <v>282</v>
      </c>
      <c r="AU82" s="159" t="s">
        <v>282</v>
      </c>
      <c r="AV82" s="159" t="s">
        <v>282</v>
      </c>
      <c r="AW82" s="159" t="s">
        <v>194</v>
      </c>
      <c r="AX82" s="159">
        <v>10</v>
      </c>
      <c r="AY82" s="159">
        <v>49</v>
      </c>
      <c r="AZ82" s="159">
        <v>50</v>
      </c>
      <c r="BA82" s="159" t="s">
        <v>194</v>
      </c>
      <c r="BB82" s="159">
        <v>10</v>
      </c>
      <c r="BC82" s="159" t="s">
        <v>282</v>
      </c>
      <c r="BD82" s="159" t="s">
        <v>282</v>
      </c>
      <c r="BE82" s="159" t="s">
        <v>282</v>
      </c>
      <c r="BF82" s="159">
        <v>29</v>
      </c>
      <c r="BG82" s="159">
        <v>5.9</v>
      </c>
      <c r="BH82" s="159">
        <v>115</v>
      </c>
      <c r="BI82" s="159" t="s">
        <v>282</v>
      </c>
      <c r="BJ82" s="159" t="s">
        <v>282</v>
      </c>
      <c r="BK82" s="159" t="s">
        <v>282</v>
      </c>
      <c r="BL82" s="159">
        <v>11.1</v>
      </c>
      <c r="BM82" s="159" t="s">
        <v>282</v>
      </c>
      <c r="BN82" s="159">
        <v>115</v>
      </c>
      <c r="BO82" s="159" t="s">
        <v>282</v>
      </c>
      <c r="BP82" s="159" t="s">
        <v>282</v>
      </c>
      <c r="BQ82" s="159" t="s">
        <v>282</v>
      </c>
      <c r="BR82" s="159" t="s">
        <v>282</v>
      </c>
      <c r="BS82" s="159" t="s">
        <v>282</v>
      </c>
      <c r="BT82" s="159" t="s">
        <v>282</v>
      </c>
      <c r="BU82" s="159">
        <v>120</v>
      </c>
      <c r="BV82" s="159" t="s">
        <v>282</v>
      </c>
      <c r="BW82" s="66" t="s">
        <v>282</v>
      </c>
      <c r="BX82" s="66" t="s">
        <v>282</v>
      </c>
      <c r="BY82" s="66" t="s">
        <v>282</v>
      </c>
      <c r="BZ82" s="66" t="s">
        <v>282</v>
      </c>
      <c r="CA82" s="66" t="s">
        <v>282</v>
      </c>
      <c r="CB82" s="66" t="s">
        <v>282</v>
      </c>
      <c r="CC82" s="66" t="s">
        <v>282</v>
      </c>
      <c r="CD82" s="66" t="s">
        <v>282</v>
      </c>
      <c r="CE82" s="66" t="s">
        <v>282</v>
      </c>
      <c r="CF82" s="66" t="s">
        <v>282</v>
      </c>
      <c r="CG82" s="66" t="s">
        <v>282</v>
      </c>
      <c r="CH82" s="66" t="s">
        <v>282</v>
      </c>
      <c r="CI82" s="66" t="s">
        <v>282</v>
      </c>
      <c r="CJ82" s="66" t="s">
        <v>282</v>
      </c>
      <c r="CK82" s="66" t="s">
        <v>282</v>
      </c>
      <c r="CL82" s="66" t="s">
        <v>282</v>
      </c>
      <c r="CM82" s="66" t="s">
        <v>282</v>
      </c>
      <c r="CN82" s="66" t="s">
        <v>282</v>
      </c>
      <c r="CO82" s="66" t="s">
        <v>282</v>
      </c>
      <c r="CP82" s="66" t="s">
        <v>282</v>
      </c>
      <c r="CQ82" s="66" t="s">
        <v>282</v>
      </c>
      <c r="CR82" s="66" t="s">
        <v>282</v>
      </c>
      <c r="CS82" s="66" t="s">
        <v>282</v>
      </c>
      <c r="CT82" s="66" t="s">
        <v>282</v>
      </c>
      <c r="CU82" s="66" t="s">
        <v>282</v>
      </c>
      <c r="CV82" s="66" t="s">
        <v>282</v>
      </c>
      <c r="CW82" s="66" t="s">
        <v>282</v>
      </c>
      <c r="CX82" s="66" t="s">
        <v>282</v>
      </c>
      <c r="CY82" s="66" t="s">
        <v>282</v>
      </c>
      <c r="CZ82" s="66" t="s">
        <v>282</v>
      </c>
      <c r="DA82" s="66" t="s">
        <v>282</v>
      </c>
      <c r="DB82" s="66" t="s">
        <v>282</v>
      </c>
      <c r="DC82" s="66" t="s">
        <v>282</v>
      </c>
      <c r="DD82" s="66" t="s">
        <v>282</v>
      </c>
      <c r="DE82" s="66" t="s">
        <v>282</v>
      </c>
      <c r="DF82" s="66" t="s">
        <v>282</v>
      </c>
      <c r="DG82" s="66" t="s">
        <v>282</v>
      </c>
      <c r="DH82" s="66" t="s">
        <v>282</v>
      </c>
      <c r="DI82" s="66" t="s">
        <v>282</v>
      </c>
      <c r="DJ82" s="66" t="s">
        <v>282</v>
      </c>
      <c r="DK82" s="66" t="s">
        <v>282</v>
      </c>
      <c r="DL82" s="66" t="s">
        <v>282</v>
      </c>
      <c r="DM82" s="66" t="s">
        <v>282</v>
      </c>
      <c r="DN82" s="66" t="s">
        <v>282</v>
      </c>
      <c r="DO82" s="66" t="s">
        <v>282</v>
      </c>
      <c r="DP82" s="66" t="s">
        <v>282</v>
      </c>
      <c r="DQ82" s="66" t="s">
        <v>282</v>
      </c>
      <c r="DR82" s="66" t="s">
        <v>282</v>
      </c>
      <c r="DS82" s="66" t="s">
        <v>282</v>
      </c>
      <c r="DT82" s="66" t="s">
        <v>282</v>
      </c>
      <c r="DU82" s="66" t="s">
        <v>282</v>
      </c>
      <c r="DV82" s="66" t="s">
        <v>282</v>
      </c>
      <c r="DW82" s="66" t="s">
        <v>282</v>
      </c>
      <c r="DX82" s="66" t="s">
        <v>282</v>
      </c>
      <c r="DY82" s="66" t="s">
        <v>282</v>
      </c>
      <c r="DZ82" s="66" t="s">
        <v>282</v>
      </c>
      <c r="EA82" s="66" t="s">
        <v>282</v>
      </c>
      <c r="EB82" s="66" t="s">
        <v>282</v>
      </c>
      <c r="EC82" s="66" t="s">
        <v>282</v>
      </c>
      <c r="ED82" s="66" t="s">
        <v>282</v>
      </c>
      <c r="EE82" s="66" t="s">
        <v>282</v>
      </c>
      <c r="EF82" s="66" t="s">
        <v>282</v>
      </c>
      <c r="EG82" s="66" t="s">
        <v>282</v>
      </c>
      <c r="EH82" s="66" t="s">
        <v>282</v>
      </c>
      <c r="EI82" s="66" t="s">
        <v>282</v>
      </c>
      <c r="EJ82" s="66" t="s">
        <v>282</v>
      </c>
      <c r="EK82" s="66" t="s">
        <v>282</v>
      </c>
      <c r="EL82" s="66" t="s">
        <v>282</v>
      </c>
      <c r="EM82" s="66" t="s">
        <v>282</v>
      </c>
      <c r="EN82" s="66" t="s">
        <v>282</v>
      </c>
      <c r="EO82" s="66" t="s">
        <v>282</v>
      </c>
      <c r="EP82" s="66" t="s">
        <v>282</v>
      </c>
      <c r="EQ82" s="66" t="s">
        <v>282</v>
      </c>
      <c r="ER82" s="66" t="s">
        <v>282</v>
      </c>
      <c r="ES82" s="66" t="s">
        <v>282</v>
      </c>
      <c r="ET82" s="66" t="s">
        <v>282</v>
      </c>
      <c r="EU82" s="66" t="s">
        <v>282</v>
      </c>
      <c r="EV82" s="66" t="s">
        <v>282</v>
      </c>
      <c r="EW82" s="66" t="s">
        <v>282</v>
      </c>
      <c r="EX82" s="66" t="s">
        <v>282</v>
      </c>
      <c r="EY82" s="66" t="s">
        <v>282</v>
      </c>
      <c r="EZ82" s="66" t="s">
        <v>282</v>
      </c>
      <c r="FA82" s="66" t="s">
        <v>282</v>
      </c>
      <c r="FB82" s="66" t="s">
        <v>282</v>
      </c>
      <c r="FC82" s="66" t="s">
        <v>282</v>
      </c>
      <c r="FD82" s="66" t="s">
        <v>282</v>
      </c>
      <c r="FE82" s="66" t="s">
        <v>282</v>
      </c>
      <c r="FF82" s="66" t="s">
        <v>282</v>
      </c>
      <c r="FG82" s="66" t="s">
        <v>282</v>
      </c>
      <c r="FH82" s="66" t="s">
        <v>282</v>
      </c>
      <c r="FI82" s="66" t="s">
        <v>282</v>
      </c>
      <c r="FJ82" s="66" t="s">
        <v>282</v>
      </c>
      <c r="FK82" s="66" t="s">
        <v>282</v>
      </c>
      <c r="FL82" s="66" t="s">
        <v>282</v>
      </c>
      <c r="FM82" s="66" t="s">
        <v>282</v>
      </c>
      <c r="FN82" s="66" t="s">
        <v>282</v>
      </c>
      <c r="FO82" s="66" t="s">
        <v>282</v>
      </c>
      <c r="FP82" s="66" t="s">
        <v>282</v>
      </c>
      <c r="FQ82" s="66" t="s">
        <v>282</v>
      </c>
      <c r="FR82" s="66" t="s">
        <v>282</v>
      </c>
      <c r="FS82" s="66" t="s">
        <v>282</v>
      </c>
      <c r="FT82" s="66" t="s">
        <v>282</v>
      </c>
    </row>
    <row r="83" spans="1:176" x14ac:dyDescent="0.25">
      <c r="A83" s="212" t="s">
        <v>1665</v>
      </c>
      <c r="B83" s="159" t="s">
        <v>13356</v>
      </c>
      <c r="C83" s="66" t="str">
        <f>IF(ISNUMBER(Severity!H83)=FALSE,Severity!F83,IF(Severity!H83&gt;=0.5,"YES","NO"))</f>
        <v>YES</v>
      </c>
      <c r="D83" s="66" t="str">
        <f>IF(ISNUMBER(Severity!I83)=FALSE,Severity!G83,IF(Severity!I83&gt;0.5,"YES","NO"))</f>
        <v>NO</v>
      </c>
      <c r="E83" s="159">
        <v>7</v>
      </c>
      <c r="F83" s="159">
        <v>2</v>
      </c>
      <c r="G83" s="212" t="s">
        <v>272</v>
      </c>
      <c r="H83" s="159" t="s">
        <v>10507</v>
      </c>
      <c r="I83" s="66">
        <v>20</v>
      </c>
      <c r="J83" s="159" t="s">
        <v>282</v>
      </c>
      <c r="K83" s="159" t="s">
        <v>299</v>
      </c>
      <c r="L83" s="159">
        <v>17</v>
      </c>
      <c r="M83" s="159">
        <v>30</v>
      </c>
      <c r="N83" s="159">
        <v>7</v>
      </c>
      <c r="O83" s="159" t="s">
        <v>299</v>
      </c>
      <c r="P83" s="159">
        <v>17</v>
      </c>
      <c r="Q83" s="159">
        <v>55</v>
      </c>
      <c r="R83" s="159">
        <v>50</v>
      </c>
      <c r="S83" s="159" t="s">
        <v>299</v>
      </c>
      <c r="T83" s="159">
        <v>17</v>
      </c>
      <c r="U83" s="159">
        <v>23.4</v>
      </c>
      <c r="V83" s="159">
        <v>3.5</v>
      </c>
      <c r="W83" s="159">
        <v>141</v>
      </c>
      <c r="X83" s="159" t="s">
        <v>282</v>
      </c>
      <c r="Y83" s="159" t="s">
        <v>282</v>
      </c>
      <c r="Z83" s="159" t="s">
        <v>282</v>
      </c>
      <c r="AA83" s="159" t="s">
        <v>282</v>
      </c>
      <c r="AB83" s="159" t="s">
        <v>282</v>
      </c>
      <c r="AC83" s="159" t="s">
        <v>282</v>
      </c>
      <c r="AD83" s="159" t="s">
        <v>282</v>
      </c>
      <c r="AE83" s="159" t="s">
        <v>282</v>
      </c>
      <c r="AF83" s="159" t="s">
        <v>282</v>
      </c>
      <c r="AG83" s="159">
        <v>-10.85</v>
      </c>
      <c r="AH83" s="159">
        <v>7.93</v>
      </c>
      <c r="AI83" s="159">
        <v>132</v>
      </c>
      <c r="AJ83" s="159" t="s">
        <v>282</v>
      </c>
      <c r="AK83" s="159" t="s">
        <v>282</v>
      </c>
      <c r="AL83" s="159" t="s">
        <v>282</v>
      </c>
      <c r="AM83" s="159">
        <v>141</v>
      </c>
      <c r="AN83" s="159" t="s">
        <v>282</v>
      </c>
      <c r="AO83" s="212" t="s">
        <v>790</v>
      </c>
      <c r="AP83" s="159" t="s">
        <v>10507</v>
      </c>
      <c r="AQ83" s="66">
        <v>3</v>
      </c>
      <c r="AR83" s="159" t="s">
        <v>282</v>
      </c>
      <c r="AS83" s="159" t="s">
        <v>299</v>
      </c>
      <c r="AT83" s="159">
        <v>17</v>
      </c>
      <c r="AU83" s="159">
        <v>33</v>
      </c>
      <c r="AV83" s="159">
        <v>7</v>
      </c>
      <c r="AW83" s="159" t="s">
        <v>299</v>
      </c>
      <c r="AX83" s="159">
        <v>17</v>
      </c>
      <c r="AY83" s="159">
        <v>54</v>
      </c>
      <c r="AZ83" s="159">
        <v>50</v>
      </c>
      <c r="BA83" s="159" t="s">
        <v>299</v>
      </c>
      <c r="BB83" s="159">
        <v>17</v>
      </c>
      <c r="BC83" s="159">
        <v>22.4</v>
      </c>
      <c r="BD83" s="159">
        <v>3.4</v>
      </c>
      <c r="BE83" s="159">
        <v>141</v>
      </c>
      <c r="BF83" s="159" t="s">
        <v>282</v>
      </c>
      <c r="BG83" s="159" t="s">
        <v>282</v>
      </c>
      <c r="BH83" s="159" t="s">
        <v>282</v>
      </c>
      <c r="BI83" s="159" t="s">
        <v>282</v>
      </c>
      <c r="BJ83" s="159" t="s">
        <v>282</v>
      </c>
      <c r="BK83" s="159" t="s">
        <v>282</v>
      </c>
      <c r="BL83" s="159" t="s">
        <v>282</v>
      </c>
      <c r="BM83" s="159" t="s">
        <v>282</v>
      </c>
      <c r="BN83" s="159" t="s">
        <v>282</v>
      </c>
      <c r="BO83" s="159">
        <v>-10.27</v>
      </c>
      <c r="BP83" s="159">
        <v>7.81</v>
      </c>
      <c r="BQ83" s="159">
        <v>136</v>
      </c>
      <c r="BR83" s="159" t="s">
        <v>282</v>
      </c>
      <c r="BS83" s="159" t="s">
        <v>282</v>
      </c>
      <c r="BT83" s="159" t="s">
        <v>282</v>
      </c>
      <c r="BU83" s="159">
        <v>141</v>
      </c>
      <c r="BV83" s="159" t="s">
        <v>282</v>
      </c>
      <c r="BW83" s="66" t="s">
        <v>282</v>
      </c>
      <c r="BX83" s="66" t="s">
        <v>282</v>
      </c>
      <c r="BY83" s="66" t="s">
        <v>282</v>
      </c>
      <c r="BZ83" s="66" t="s">
        <v>282</v>
      </c>
      <c r="CA83" s="66" t="s">
        <v>282</v>
      </c>
      <c r="CB83" s="66" t="s">
        <v>282</v>
      </c>
      <c r="CC83" s="66" t="s">
        <v>282</v>
      </c>
      <c r="CD83" s="66" t="s">
        <v>282</v>
      </c>
      <c r="CE83" s="66" t="s">
        <v>282</v>
      </c>
      <c r="CF83" s="66" t="s">
        <v>282</v>
      </c>
      <c r="CG83" s="66" t="s">
        <v>282</v>
      </c>
      <c r="CH83" s="66" t="s">
        <v>282</v>
      </c>
      <c r="CI83" s="66" t="s">
        <v>282</v>
      </c>
      <c r="CJ83" s="66" t="s">
        <v>282</v>
      </c>
      <c r="CK83" s="66" t="s">
        <v>282</v>
      </c>
      <c r="CL83" s="66" t="s">
        <v>282</v>
      </c>
      <c r="CM83" s="66" t="s">
        <v>282</v>
      </c>
      <c r="CN83" s="66" t="s">
        <v>282</v>
      </c>
      <c r="CO83" s="66" t="s">
        <v>282</v>
      </c>
      <c r="CP83" s="66" t="s">
        <v>282</v>
      </c>
      <c r="CQ83" s="66" t="s">
        <v>282</v>
      </c>
      <c r="CR83" s="66" t="s">
        <v>282</v>
      </c>
      <c r="CS83" s="66" t="s">
        <v>282</v>
      </c>
      <c r="CT83" s="66" t="s">
        <v>282</v>
      </c>
      <c r="CU83" s="66" t="s">
        <v>282</v>
      </c>
      <c r="CV83" s="66" t="s">
        <v>282</v>
      </c>
      <c r="CW83" s="66" t="s">
        <v>282</v>
      </c>
      <c r="CX83" s="66" t="s">
        <v>282</v>
      </c>
      <c r="CY83" s="66" t="s">
        <v>282</v>
      </c>
      <c r="CZ83" s="66" t="s">
        <v>282</v>
      </c>
      <c r="DA83" s="66" t="s">
        <v>282</v>
      </c>
      <c r="DB83" s="66" t="s">
        <v>282</v>
      </c>
      <c r="DC83" s="66" t="s">
        <v>282</v>
      </c>
      <c r="DD83" s="66" t="s">
        <v>282</v>
      </c>
      <c r="DE83" s="66" t="s">
        <v>282</v>
      </c>
      <c r="DF83" s="66" t="s">
        <v>282</v>
      </c>
      <c r="DG83" s="66" t="s">
        <v>282</v>
      </c>
      <c r="DH83" s="66" t="s">
        <v>282</v>
      </c>
      <c r="DI83" s="66" t="s">
        <v>282</v>
      </c>
      <c r="DJ83" s="66" t="s">
        <v>282</v>
      </c>
      <c r="DK83" s="66" t="s">
        <v>282</v>
      </c>
      <c r="DL83" s="66" t="s">
        <v>282</v>
      </c>
      <c r="DM83" s="66" t="s">
        <v>282</v>
      </c>
      <c r="DN83" s="66" t="s">
        <v>282</v>
      </c>
      <c r="DO83" s="66" t="s">
        <v>282</v>
      </c>
      <c r="DP83" s="66" t="s">
        <v>282</v>
      </c>
      <c r="DQ83" s="66" t="s">
        <v>282</v>
      </c>
      <c r="DR83" s="66" t="s">
        <v>282</v>
      </c>
      <c r="DS83" s="66" t="s">
        <v>282</v>
      </c>
      <c r="DT83" s="66" t="s">
        <v>282</v>
      </c>
      <c r="DU83" s="66" t="s">
        <v>282</v>
      </c>
      <c r="DV83" s="66" t="s">
        <v>282</v>
      </c>
      <c r="DW83" s="66" t="s">
        <v>282</v>
      </c>
      <c r="DX83" s="66" t="s">
        <v>282</v>
      </c>
      <c r="DY83" s="66" t="s">
        <v>282</v>
      </c>
      <c r="DZ83" s="66" t="s">
        <v>282</v>
      </c>
      <c r="EA83" s="66" t="s">
        <v>282</v>
      </c>
      <c r="EB83" s="66" t="s">
        <v>282</v>
      </c>
      <c r="EC83" s="66" t="s">
        <v>282</v>
      </c>
      <c r="ED83" s="66" t="s">
        <v>282</v>
      </c>
      <c r="EE83" s="66" t="s">
        <v>282</v>
      </c>
      <c r="EF83" s="66" t="s">
        <v>282</v>
      </c>
      <c r="EG83" s="66" t="s">
        <v>282</v>
      </c>
      <c r="EH83" s="66" t="s">
        <v>282</v>
      </c>
      <c r="EI83" s="66" t="s">
        <v>282</v>
      </c>
      <c r="EJ83" s="66" t="s">
        <v>282</v>
      </c>
      <c r="EK83" s="66" t="s">
        <v>282</v>
      </c>
      <c r="EL83" s="66" t="s">
        <v>282</v>
      </c>
      <c r="EM83" s="66" t="s">
        <v>282</v>
      </c>
      <c r="EN83" s="66" t="s">
        <v>282</v>
      </c>
      <c r="EO83" s="66" t="s">
        <v>282</v>
      </c>
      <c r="EP83" s="66" t="s">
        <v>282</v>
      </c>
      <c r="EQ83" s="66" t="s">
        <v>282</v>
      </c>
      <c r="ER83" s="66" t="s">
        <v>282</v>
      </c>
      <c r="ES83" s="66" t="s">
        <v>282</v>
      </c>
      <c r="ET83" s="66" t="s">
        <v>282</v>
      </c>
      <c r="EU83" s="66" t="s">
        <v>282</v>
      </c>
      <c r="EV83" s="66" t="s">
        <v>282</v>
      </c>
      <c r="EW83" s="66" t="s">
        <v>282</v>
      </c>
      <c r="EX83" s="66" t="s">
        <v>282</v>
      </c>
      <c r="EY83" s="66" t="s">
        <v>282</v>
      </c>
      <c r="EZ83" s="66" t="s">
        <v>282</v>
      </c>
      <c r="FA83" s="66" t="s">
        <v>282</v>
      </c>
      <c r="FB83" s="66" t="s">
        <v>282</v>
      </c>
      <c r="FC83" s="66" t="s">
        <v>282</v>
      </c>
      <c r="FD83" s="66" t="s">
        <v>282</v>
      </c>
      <c r="FE83" s="66" t="s">
        <v>282</v>
      </c>
      <c r="FF83" s="66" t="s">
        <v>282</v>
      </c>
      <c r="FG83" s="66" t="s">
        <v>282</v>
      </c>
      <c r="FH83" s="66" t="s">
        <v>282</v>
      </c>
      <c r="FI83" s="66" t="s">
        <v>282</v>
      </c>
      <c r="FJ83" s="66" t="s">
        <v>282</v>
      </c>
      <c r="FK83" s="66" t="s">
        <v>282</v>
      </c>
      <c r="FL83" s="66" t="s">
        <v>282</v>
      </c>
      <c r="FM83" s="66" t="s">
        <v>282</v>
      </c>
      <c r="FN83" s="66" t="s">
        <v>282</v>
      </c>
      <c r="FO83" s="66" t="s">
        <v>282</v>
      </c>
      <c r="FP83" s="66" t="s">
        <v>282</v>
      </c>
      <c r="FQ83" s="66" t="s">
        <v>282</v>
      </c>
      <c r="FR83" s="66" t="s">
        <v>282</v>
      </c>
      <c r="FS83" s="66" t="s">
        <v>282</v>
      </c>
      <c r="FT83" s="66" t="s">
        <v>282</v>
      </c>
    </row>
    <row r="84" spans="1:176" x14ac:dyDescent="0.25">
      <c r="A84" s="212" t="s">
        <v>710</v>
      </c>
      <c r="B84" s="159" t="s">
        <v>16195</v>
      </c>
      <c r="C84" s="331" t="s">
        <v>793</v>
      </c>
      <c r="D84" s="331" t="s">
        <v>130</v>
      </c>
      <c r="E84" s="159">
        <v>5</v>
      </c>
      <c r="F84" s="159">
        <v>2</v>
      </c>
      <c r="G84" s="212" t="s">
        <v>246</v>
      </c>
      <c r="H84" s="159" t="s">
        <v>10507</v>
      </c>
      <c r="I84" s="159">
        <v>2</v>
      </c>
      <c r="J84" s="159">
        <v>3</v>
      </c>
      <c r="K84" s="159" t="s">
        <v>282</v>
      </c>
      <c r="L84" s="159" t="s">
        <v>282</v>
      </c>
      <c r="M84" s="159" t="s">
        <v>282</v>
      </c>
      <c r="N84" s="159" t="s">
        <v>282</v>
      </c>
      <c r="O84" s="159" t="s">
        <v>299</v>
      </c>
      <c r="P84" s="159">
        <v>17</v>
      </c>
      <c r="Q84" s="159">
        <v>16</v>
      </c>
      <c r="R84" s="159">
        <v>50</v>
      </c>
      <c r="S84" s="159" t="s">
        <v>299</v>
      </c>
      <c r="T84" s="159">
        <v>17</v>
      </c>
      <c r="U84" s="159" t="s">
        <v>282</v>
      </c>
      <c r="V84" s="159" t="s">
        <v>282</v>
      </c>
      <c r="W84" s="159" t="s">
        <v>282</v>
      </c>
      <c r="X84" s="159" t="s">
        <v>282</v>
      </c>
      <c r="Y84" s="159" t="s">
        <v>282</v>
      </c>
      <c r="Z84" s="159" t="s">
        <v>282</v>
      </c>
      <c r="AA84" s="159" t="s">
        <v>282</v>
      </c>
      <c r="AB84" s="159" t="s">
        <v>282</v>
      </c>
      <c r="AC84" s="159" t="s">
        <v>282</v>
      </c>
      <c r="AD84" s="159" t="s">
        <v>282</v>
      </c>
      <c r="AE84" s="159" t="s">
        <v>282</v>
      </c>
      <c r="AF84" s="159" t="s">
        <v>282</v>
      </c>
      <c r="AG84" s="159" t="s">
        <v>282</v>
      </c>
      <c r="AH84" s="159" t="s">
        <v>282</v>
      </c>
      <c r="AI84" s="159" t="s">
        <v>282</v>
      </c>
      <c r="AJ84" s="159">
        <v>-31.06</v>
      </c>
      <c r="AK84" s="159" t="s">
        <v>282</v>
      </c>
      <c r="AL84" s="159">
        <v>16</v>
      </c>
      <c r="AM84" s="159">
        <v>20</v>
      </c>
      <c r="AN84" s="159">
        <v>17</v>
      </c>
      <c r="AO84" s="212" t="s">
        <v>252</v>
      </c>
      <c r="AP84" s="159" t="s">
        <v>10507</v>
      </c>
      <c r="AQ84" s="159">
        <v>2</v>
      </c>
      <c r="AR84" s="159">
        <v>3</v>
      </c>
      <c r="AS84" s="159" t="s">
        <v>282</v>
      </c>
      <c r="AT84" s="159" t="s">
        <v>282</v>
      </c>
      <c r="AU84" s="159" t="s">
        <v>282</v>
      </c>
      <c r="AV84" s="159" t="s">
        <v>282</v>
      </c>
      <c r="AW84" s="159" t="s">
        <v>299</v>
      </c>
      <c r="AX84" s="159">
        <v>17</v>
      </c>
      <c r="AY84" s="159">
        <v>17</v>
      </c>
      <c r="AZ84" s="159">
        <v>50</v>
      </c>
      <c r="BA84" s="159" t="s">
        <v>299</v>
      </c>
      <c r="BB84" s="159">
        <v>17</v>
      </c>
      <c r="BC84" s="159" t="s">
        <v>282</v>
      </c>
      <c r="BD84" s="159" t="s">
        <v>282</v>
      </c>
      <c r="BE84" s="159" t="s">
        <v>282</v>
      </c>
      <c r="BF84" s="159" t="s">
        <v>282</v>
      </c>
      <c r="BG84" s="159" t="s">
        <v>282</v>
      </c>
      <c r="BH84" s="159" t="s">
        <v>282</v>
      </c>
      <c r="BI84" s="159" t="s">
        <v>282</v>
      </c>
      <c r="BJ84" s="159" t="s">
        <v>282</v>
      </c>
      <c r="BK84" s="159" t="s">
        <v>282</v>
      </c>
      <c r="BL84" s="159" t="s">
        <v>282</v>
      </c>
      <c r="BM84" s="159" t="s">
        <v>282</v>
      </c>
      <c r="BN84" s="159" t="s">
        <v>282</v>
      </c>
      <c r="BO84" s="159" t="s">
        <v>282</v>
      </c>
      <c r="BP84" s="159" t="s">
        <v>282</v>
      </c>
      <c r="BQ84" s="159" t="s">
        <v>282</v>
      </c>
      <c r="BR84" s="159">
        <v>-23.68</v>
      </c>
      <c r="BS84" s="159" t="s">
        <v>282</v>
      </c>
      <c r="BT84" s="159">
        <v>19</v>
      </c>
      <c r="BU84" s="159">
        <v>20</v>
      </c>
      <c r="BV84" s="159">
        <v>17</v>
      </c>
      <c r="BW84" s="66" t="s">
        <v>282</v>
      </c>
      <c r="BX84" s="66" t="s">
        <v>282</v>
      </c>
      <c r="BY84" s="66" t="s">
        <v>282</v>
      </c>
      <c r="BZ84" s="66" t="s">
        <v>282</v>
      </c>
      <c r="CA84" s="66" t="s">
        <v>282</v>
      </c>
      <c r="CB84" s="66" t="s">
        <v>282</v>
      </c>
      <c r="CC84" s="66" t="s">
        <v>282</v>
      </c>
      <c r="CD84" s="66" t="s">
        <v>282</v>
      </c>
      <c r="CE84" s="66" t="s">
        <v>282</v>
      </c>
      <c r="CF84" s="66" t="s">
        <v>282</v>
      </c>
      <c r="CG84" s="66" t="s">
        <v>282</v>
      </c>
      <c r="CH84" s="66" t="s">
        <v>282</v>
      </c>
      <c r="CI84" s="66" t="s">
        <v>282</v>
      </c>
      <c r="CJ84" s="66" t="s">
        <v>282</v>
      </c>
      <c r="CK84" s="66" t="s">
        <v>282</v>
      </c>
      <c r="CL84" s="66" t="s">
        <v>282</v>
      </c>
      <c r="CM84" s="66" t="s">
        <v>282</v>
      </c>
      <c r="CN84" s="66" t="s">
        <v>282</v>
      </c>
      <c r="CO84" s="66" t="s">
        <v>282</v>
      </c>
      <c r="CP84" s="66" t="s">
        <v>282</v>
      </c>
      <c r="CQ84" s="66" t="s">
        <v>282</v>
      </c>
      <c r="CR84" s="66" t="s">
        <v>282</v>
      </c>
      <c r="CS84" s="66" t="s">
        <v>282</v>
      </c>
      <c r="CT84" s="66" t="s">
        <v>282</v>
      </c>
      <c r="CU84" s="66" t="s">
        <v>282</v>
      </c>
      <c r="CV84" s="66" t="s">
        <v>282</v>
      </c>
      <c r="CW84" s="66" t="s">
        <v>282</v>
      </c>
      <c r="CX84" s="66" t="s">
        <v>282</v>
      </c>
      <c r="CY84" s="66" t="s">
        <v>282</v>
      </c>
      <c r="CZ84" s="66" t="s">
        <v>282</v>
      </c>
      <c r="DA84" s="66" t="s">
        <v>282</v>
      </c>
      <c r="DB84" s="66" t="s">
        <v>282</v>
      </c>
      <c r="DC84" s="66" t="s">
        <v>282</v>
      </c>
      <c r="DD84" s="66" t="s">
        <v>282</v>
      </c>
      <c r="DE84" s="66" t="s">
        <v>282</v>
      </c>
      <c r="DF84" s="66" t="s">
        <v>282</v>
      </c>
      <c r="DG84" s="66" t="s">
        <v>282</v>
      </c>
      <c r="DH84" s="66" t="s">
        <v>282</v>
      </c>
      <c r="DI84" s="66" t="s">
        <v>282</v>
      </c>
      <c r="DJ84" s="66" t="s">
        <v>282</v>
      </c>
      <c r="DK84" s="66" t="s">
        <v>282</v>
      </c>
      <c r="DL84" s="66" t="s">
        <v>282</v>
      </c>
      <c r="DM84" s="66" t="s">
        <v>282</v>
      </c>
      <c r="DN84" s="66" t="s">
        <v>282</v>
      </c>
      <c r="DO84" s="66" t="s">
        <v>282</v>
      </c>
      <c r="DP84" s="66" t="s">
        <v>282</v>
      </c>
      <c r="DQ84" s="66" t="s">
        <v>282</v>
      </c>
      <c r="DR84" s="66" t="s">
        <v>282</v>
      </c>
      <c r="DS84" s="66" t="s">
        <v>282</v>
      </c>
      <c r="DT84" s="66" t="s">
        <v>282</v>
      </c>
      <c r="DU84" s="66" t="s">
        <v>282</v>
      </c>
      <c r="DV84" s="66" t="s">
        <v>282</v>
      </c>
      <c r="DW84" s="66" t="s">
        <v>282</v>
      </c>
      <c r="DX84" s="66" t="s">
        <v>282</v>
      </c>
      <c r="DY84" s="66" t="s">
        <v>282</v>
      </c>
      <c r="DZ84" s="66" t="s">
        <v>282</v>
      </c>
      <c r="EA84" s="66" t="s">
        <v>282</v>
      </c>
      <c r="EB84" s="66" t="s">
        <v>282</v>
      </c>
      <c r="EC84" s="66" t="s">
        <v>282</v>
      </c>
      <c r="ED84" s="66" t="s">
        <v>282</v>
      </c>
      <c r="EE84" s="66" t="s">
        <v>282</v>
      </c>
      <c r="EF84" s="66" t="s">
        <v>282</v>
      </c>
      <c r="EG84" s="66" t="s">
        <v>282</v>
      </c>
      <c r="EH84" s="66" t="s">
        <v>282</v>
      </c>
      <c r="EI84" s="66" t="s">
        <v>282</v>
      </c>
      <c r="EJ84" s="66" t="s">
        <v>282</v>
      </c>
      <c r="EK84" s="66" t="s">
        <v>282</v>
      </c>
      <c r="EL84" s="66" t="s">
        <v>282</v>
      </c>
      <c r="EM84" s="66" t="s">
        <v>282</v>
      </c>
      <c r="EN84" s="66" t="s">
        <v>282</v>
      </c>
      <c r="EO84" s="66" t="s">
        <v>282</v>
      </c>
      <c r="EP84" s="66" t="s">
        <v>282</v>
      </c>
      <c r="EQ84" s="66" t="s">
        <v>282</v>
      </c>
      <c r="ER84" s="66" t="s">
        <v>282</v>
      </c>
      <c r="ES84" s="66" t="s">
        <v>282</v>
      </c>
      <c r="ET84" s="66" t="s">
        <v>282</v>
      </c>
      <c r="EU84" s="66" t="s">
        <v>282</v>
      </c>
      <c r="EV84" s="66" t="s">
        <v>282</v>
      </c>
      <c r="EW84" s="66" t="s">
        <v>282</v>
      </c>
      <c r="EX84" s="66" t="s">
        <v>282</v>
      </c>
      <c r="EY84" s="66" t="s">
        <v>282</v>
      </c>
      <c r="EZ84" s="66" t="s">
        <v>282</v>
      </c>
      <c r="FA84" s="66" t="s">
        <v>282</v>
      </c>
      <c r="FB84" s="66" t="s">
        <v>282</v>
      </c>
      <c r="FC84" s="66" t="s">
        <v>282</v>
      </c>
      <c r="FD84" s="66" t="s">
        <v>282</v>
      </c>
      <c r="FE84" s="66" t="s">
        <v>282</v>
      </c>
      <c r="FF84" s="66" t="s">
        <v>282</v>
      </c>
      <c r="FG84" s="66" t="s">
        <v>282</v>
      </c>
      <c r="FH84" s="66" t="s">
        <v>282</v>
      </c>
      <c r="FI84" s="66" t="s">
        <v>282</v>
      </c>
      <c r="FJ84" s="66" t="s">
        <v>282</v>
      </c>
      <c r="FK84" s="66" t="s">
        <v>282</v>
      </c>
      <c r="FL84" s="66" t="s">
        <v>282</v>
      </c>
      <c r="FM84" s="66" t="s">
        <v>282</v>
      </c>
      <c r="FN84" s="66" t="s">
        <v>282</v>
      </c>
      <c r="FO84" s="66" t="s">
        <v>282</v>
      </c>
      <c r="FP84" s="66" t="s">
        <v>282</v>
      </c>
      <c r="FQ84" s="66" t="s">
        <v>282</v>
      </c>
      <c r="FR84" s="66" t="s">
        <v>282</v>
      </c>
      <c r="FS84" s="66" t="s">
        <v>282</v>
      </c>
      <c r="FT84" s="66" t="s">
        <v>282</v>
      </c>
    </row>
    <row r="85" spans="1:176" x14ac:dyDescent="0.25">
      <c r="A85" s="66" t="s">
        <v>715</v>
      </c>
      <c r="B85" s="159" t="s">
        <v>10797</v>
      </c>
      <c r="C85" s="66" t="str">
        <f>IF(ISNUMBER(Severity!H85)=FALSE,Severity!F85,IF(Severity!H85&gt;=0.5,"YES","NO"))</f>
        <v>YES</v>
      </c>
      <c r="D85" s="66" t="str">
        <f>IF(ISNUMBER(Severity!I85)=FALSE,Severity!G85,IF(Severity!I85&gt;0.5,"YES","NO"))</f>
        <v>NO</v>
      </c>
      <c r="E85" s="159">
        <v>6</v>
      </c>
      <c r="F85" s="159">
        <v>3</v>
      </c>
      <c r="G85" s="159" t="s">
        <v>266</v>
      </c>
      <c r="H85" s="159" t="s">
        <v>10507</v>
      </c>
      <c r="I85" s="66">
        <v>3</v>
      </c>
      <c r="J85" s="159">
        <v>9</v>
      </c>
      <c r="K85" s="159" t="s">
        <v>282</v>
      </c>
      <c r="L85" s="159" t="s">
        <v>282</v>
      </c>
      <c r="M85" s="159" t="s">
        <v>282</v>
      </c>
      <c r="N85" s="159" t="s">
        <v>282</v>
      </c>
      <c r="O85" s="159" t="s">
        <v>299</v>
      </c>
      <c r="P85" s="66">
        <v>17</v>
      </c>
      <c r="Q85" s="66">
        <v>34</v>
      </c>
      <c r="R85" s="66">
        <v>50</v>
      </c>
      <c r="S85" s="159" t="s">
        <v>299</v>
      </c>
      <c r="T85" s="159">
        <v>17</v>
      </c>
      <c r="U85" s="159">
        <v>28.3</v>
      </c>
      <c r="V85" s="66" t="s">
        <v>282</v>
      </c>
      <c r="W85" s="159">
        <v>47</v>
      </c>
      <c r="X85" s="159" t="s">
        <v>282</v>
      </c>
      <c r="Y85" s="159" t="s">
        <v>282</v>
      </c>
      <c r="Z85" s="159" t="s">
        <v>282</v>
      </c>
      <c r="AA85" s="159" t="s">
        <v>282</v>
      </c>
      <c r="AB85" s="159" t="s">
        <v>282</v>
      </c>
      <c r="AC85" s="159" t="s">
        <v>282</v>
      </c>
      <c r="AD85" s="159" t="s">
        <v>282</v>
      </c>
      <c r="AE85" s="159" t="s">
        <v>282</v>
      </c>
      <c r="AF85" s="159" t="s">
        <v>282</v>
      </c>
      <c r="AG85" s="159" t="s">
        <v>282</v>
      </c>
      <c r="AH85" s="159" t="s">
        <v>282</v>
      </c>
      <c r="AI85" s="159" t="s">
        <v>282</v>
      </c>
      <c r="AJ85" s="159" t="s">
        <v>282</v>
      </c>
      <c r="AK85" s="159" t="s">
        <v>282</v>
      </c>
      <c r="AL85" s="159" t="s">
        <v>282</v>
      </c>
      <c r="AM85" s="159">
        <v>50</v>
      </c>
      <c r="AN85" s="159">
        <v>41</v>
      </c>
      <c r="AO85" s="159" t="s">
        <v>263</v>
      </c>
      <c r="AP85" s="159" t="s">
        <v>10507</v>
      </c>
      <c r="AQ85" s="66">
        <v>5</v>
      </c>
      <c r="AR85" s="159">
        <v>10</v>
      </c>
      <c r="AS85" s="159" t="s">
        <v>282</v>
      </c>
      <c r="AT85" s="159" t="s">
        <v>282</v>
      </c>
      <c r="AU85" s="159" t="s">
        <v>282</v>
      </c>
      <c r="AV85" s="159" t="s">
        <v>282</v>
      </c>
      <c r="AW85" s="159" t="s">
        <v>299</v>
      </c>
      <c r="AX85" s="66">
        <v>17</v>
      </c>
      <c r="AY85" s="66">
        <v>29</v>
      </c>
      <c r="AZ85" s="66">
        <v>50</v>
      </c>
      <c r="BA85" s="159" t="s">
        <v>299</v>
      </c>
      <c r="BB85" s="159">
        <v>17</v>
      </c>
      <c r="BC85" s="159">
        <v>27.3</v>
      </c>
      <c r="BD85" s="66" t="s">
        <v>282</v>
      </c>
      <c r="BE85" s="159">
        <v>47</v>
      </c>
      <c r="BF85" s="159" t="s">
        <v>282</v>
      </c>
      <c r="BG85" s="159" t="s">
        <v>282</v>
      </c>
      <c r="BH85" s="159" t="s">
        <v>282</v>
      </c>
      <c r="BI85" s="159" t="s">
        <v>282</v>
      </c>
      <c r="BJ85" s="159" t="s">
        <v>282</v>
      </c>
      <c r="BK85" s="159" t="s">
        <v>282</v>
      </c>
      <c r="BL85" s="159" t="s">
        <v>282</v>
      </c>
      <c r="BM85" s="159" t="s">
        <v>282</v>
      </c>
      <c r="BN85" s="159" t="s">
        <v>282</v>
      </c>
      <c r="BO85" s="159" t="s">
        <v>282</v>
      </c>
      <c r="BP85" s="159" t="s">
        <v>282</v>
      </c>
      <c r="BQ85" s="159" t="s">
        <v>282</v>
      </c>
      <c r="BR85" s="159" t="s">
        <v>282</v>
      </c>
      <c r="BS85" s="159" t="s">
        <v>282</v>
      </c>
      <c r="BT85" s="159" t="s">
        <v>282</v>
      </c>
      <c r="BU85" s="159">
        <v>50</v>
      </c>
      <c r="BV85" s="159">
        <v>40</v>
      </c>
      <c r="BW85" s="159" t="s">
        <v>790</v>
      </c>
      <c r="BX85" s="159" t="s">
        <v>10507</v>
      </c>
      <c r="BY85" s="66">
        <v>2</v>
      </c>
      <c r="BZ85" s="66">
        <v>12</v>
      </c>
      <c r="CA85" s="159" t="s">
        <v>282</v>
      </c>
      <c r="CB85" s="159" t="s">
        <v>282</v>
      </c>
      <c r="CC85" s="159" t="s">
        <v>282</v>
      </c>
      <c r="CD85" s="159" t="s">
        <v>282</v>
      </c>
      <c r="CE85" s="159" t="s">
        <v>299</v>
      </c>
      <c r="CF85" s="66">
        <v>17</v>
      </c>
      <c r="CG85" s="66">
        <v>17</v>
      </c>
      <c r="CH85" s="66">
        <v>50</v>
      </c>
      <c r="CI85" s="159" t="s">
        <v>299</v>
      </c>
      <c r="CJ85" s="66">
        <v>17</v>
      </c>
      <c r="CK85" s="66">
        <v>26.6</v>
      </c>
      <c r="CL85" s="159" t="s">
        <v>282</v>
      </c>
      <c r="CM85" s="66">
        <v>48</v>
      </c>
      <c r="CN85" s="159" t="s">
        <v>282</v>
      </c>
      <c r="CO85" s="159" t="s">
        <v>282</v>
      </c>
      <c r="CP85" s="159" t="s">
        <v>282</v>
      </c>
      <c r="CQ85" s="159" t="s">
        <v>282</v>
      </c>
      <c r="CR85" s="159" t="s">
        <v>282</v>
      </c>
      <c r="CS85" s="159" t="s">
        <v>282</v>
      </c>
      <c r="CT85" s="159" t="s">
        <v>282</v>
      </c>
      <c r="CU85" s="159" t="s">
        <v>282</v>
      </c>
      <c r="CV85" s="159" t="s">
        <v>282</v>
      </c>
      <c r="CW85" s="159" t="s">
        <v>282</v>
      </c>
      <c r="CX85" s="159" t="s">
        <v>282</v>
      </c>
      <c r="CY85" s="159" t="s">
        <v>282</v>
      </c>
      <c r="CZ85" s="159" t="s">
        <v>282</v>
      </c>
      <c r="DA85" s="159" t="s">
        <v>282</v>
      </c>
      <c r="DB85" s="159" t="s">
        <v>282</v>
      </c>
      <c r="DC85" s="66">
        <v>50</v>
      </c>
      <c r="DD85" s="66">
        <v>38</v>
      </c>
      <c r="DE85" s="66" t="s">
        <v>282</v>
      </c>
      <c r="DF85" s="66" t="s">
        <v>282</v>
      </c>
      <c r="DG85" s="66" t="s">
        <v>282</v>
      </c>
      <c r="DH85" s="66" t="s">
        <v>282</v>
      </c>
      <c r="DI85" s="66" t="s">
        <v>282</v>
      </c>
      <c r="DJ85" s="66" t="s">
        <v>282</v>
      </c>
      <c r="DK85" s="66" t="s">
        <v>282</v>
      </c>
      <c r="DL85" s="66" t="s">
        <v>282</v>
      </c>
      <c r="DM85" s="66" t="s">
        <v>282</v>
      </c>
      <c r="DN85" s="66" t="s">
        <v>282</v>
      </c>
      <c r="DO85" s="66" t="s">
        <v>282</v>
      </c>
      <c r="DP85" s="66" t="s">
        <v>282</v>
      </c>
      <c r="DQ85" s="66" t="s">
        <v>282</v>
      </c>
      <c r="DR85" s="66" t="s">
        <v>282</v>
      </c>
      <c r="DS85" s="66" t="s">
        <v>282</v>
      </c>
      <c r="DT85" s="66" t="s">
        <v>282</v>
      </c>
      <c r="DU85" s="66" t="s">
        <v>282</v>
      </c>
      <c r="DV85" s="66" t="s">
        <v>282</v>
      </c>
      <c r="DW85" s="66" t="s">
        <v>282</v>
      </c>
      <c r="DX85" s="66" t="s">
        <v>282</v>
      </c>
      <c r="DY85" s="66" t="s">
        <v>282</v>
      </c>
      <c r="DZ85" s="66" t="s">
        <v>282</v>
      </c>
      <c r="EA85" s="66" t="s">
        <v>282</v>
      </c>
      <c r="EB85" s="66" t="s">
        <v>282</v>
      </c>
      <c r="EC85" s="66" t="s">
        <v>282</v>
      </c>
      <c r="ED85" s="66" t="s">
        <v>282</v>
      </c>
      <c r="EE85" s="66" t="s">
        <v>282</v>
      </c>
      <c r="EF85" s="66" t="s">
        <v>282</v>
      </c>
      <c r="EG85" s="66" t="s">
        <v>282</v>
      </c>
      <c r="EH85" s="66" t="s">
        <v>282</v>
      </c>
      <c r="EI85" s="66" t="s">
        <v>282</v>
      </c>
      <c r="EJ85" s="66" t="s">
        <v>282</v>
      </c>
      <c r="EK85" s="66" t="s">
        <v>282</v>
      </c>
      <c r="EL85" s="66" t="s">
        <v>282</v>
      </c>
      <c r="EM85" s="66" t="s">
        <v>282</v>
      </c>
      <c r="EN85" s="66" t="s">
        <v>282</v>
      </c>
      <c r="EO85" s="66" t="s">
        <v>282</v>
      </c>
      <c r="EP85" s="66" t="s">
        <v>282</v>
      </c>
      <c r="EQ85" s="66" t="s">
        <v>282</v>
      </c>
      <c r="ER85" s="66" t="s">
        <v>282</v>
      </c>
      <c r="ES85" s="66" t="s">
        <v>282</v>
      </c>
      <c r="ET85" s="66" t="s">
        <v>282</v>
      </c>
      <c r="EU85" s="66" t="s">
        <v>282</v>
      </c>
      <c r="EV85" s="66" t="s">
        <v>282</v>
      </c>
      <c r="EW85" s="66" t="s">
        <v>282</v>
      </c>
      <c r="EX85" s="66" t="s">
        <v>282</v>
      </c>
      <c r="EY85" s="66" t="s">
        <v>282</v>
      </c>
      <c r="EZ85" s="66" t="s">
        <v>282</v>
      </c>
      <c r="FA85" s="66" t="s">
        <v>282</v>
      </c>
      <c r="FB85" s="66" t="s">
        <v>282</v>
      </c>
      <c r="FC85" s="66" t="s">
        <v>282</v>
      </c>
      <c r="FD85" s="66" t="s">
        <v>282</v>
      </c>
      <c r="FE85" s="66" t="s">
        <v>282</v>
      </c>
      <c r="FF85" s="66" t="s">
        <v>282</v>
      </c>
      <c r="FG85" s="66" t="s">
        <v>282</v>
      </c>
      <c r="FH85" s="66" t="s">
        <v>282</v>
      </c>
      <c r="FI85" s="66" t="s">
        <v>282</v>
      </c>
      <c r="FJ85" s="66" t="s">
        <v>282</v>
      </c>
      <c r="FK85" s="66" t="s">
        <v>282</v>
      </c>
      <c r="FL85" s="66" t="s">
        <v>282</v>
      </c>
      <c r="FM85" s="66" t="s">
        <v>282</v>
      </c>
      <c r="FN85" s="66" t="s">
        <v>282</v>
      </c>
      <c r="FO85" s="66" t="s">
        <v>282</v>
      </c>
      <c r="FP85" s="66" t="s">
        <v>282</v>
      </c>
      <c r="FQ85" s="66" t="s">
        <v>282</v>
      </c>
      <c r="FR85" s="66" t="s">
        <v>282</v>
      </c>
      <c r="FS85" s="66" t="s">
        <v>282</v>
      </c>
      <c r="FT85" s="66" t="s">
        <v>282</v>
      </c>
    </row>
    <row r="86" spans="1:176" x14ac:dyDescent="0.25">
      <c r="A86" s="66" t="s">
        <v>417</v>
      </c>
      <c r="B86" s="159" t="s">
        <v>282</v>
      </c>
      <c r="C86" s="66" t="str">
        <f>IF(ISNUMBER(Severity!H86)=FALSE,Severity!F86,IF(Severity!H86&gt;=0.5,"YES","NO"))</f>
        <v>NO</v>
      </c>
      <c r="D86" s="66" t="str">
        <f>IF(ISNUMBER(Severity!I86)=FALSE,Severity!G86,IF(Severity!I86&gt;0.5,"YES","NO"))</f>
        <v>YES</v>
      </c>
      <c r="E86" s="159">
        <v>16</v>
      </c>
      <c r="F86" s="159">
        <v>3</v>
      </c>
      <c r="G86" s="66" t="s">
        <v>10475</v>
      </c>
      <c r="H86" s="159" t="s">
        <v>182</v>
      </c>
      <c r="I86" s="159" t="s">
        <v>282</v>
      </c>
      <c r="J86" s="159">
        <v>0</v>
      </c>
      <c r="K86" s="159" t="s">
        <v>282</v>
      </c>
      <c r="L86" s="159" t="s">
        <v>282</v>
      </c>
      <c r="M86" s="159" t="s">
        <v>282</v>
      </c>
      <c r="N86" s="159" t="s">
        <v>282</v>
      </c>
      <c r="O86" s="159" t="s">
        <v>282</v>
      </c>
      <c r="P86" s="159" t="s">
        <v>282</v>
      </c>
      <c r="Q86" s="159" t="s">
        <v>282</v>
      </c>
      <c r="R86" s="159" t="s">
        <v>282</v>
      </c>
      <c r="S86" s="159" t="s">
        <v>299</v>
      </c>
      <c r="T86" s="159">
        <v>17</v>
      </c>
      <c r="U86" s="66">
        <v>12.7</v>
      </c>
      <c r="V86" s="66">
        <v>3.4</v>
      </c>
      <c r="W86" s="159">
        <v>14</v>
      </c>
      <c r="X86" s="66">
        <v>12.7</v>
      </c>
      <c r="Y86" s="66">
        <v>3.4</v>
      </c>
      <c r="Z86" s="159">
        <v>14</v>
      </c>
      <c r="AA86" s="66">
        <v>7.8</v>
      </c>
      <c r="AB86" s="66">
        <v>4.3</v>
      </c>
      <c r="AC86" s="66">
        <v>14</v>
      </c>
      <c r="AD86" s="66">
        <v>7.8</v>
      </c>
      <c r="AE86" s="66">
        <v>4.3</v>
      </c>
      <c r="AF86" s="66">
        <v>14</v>
      </c>
      <c r="AG86" s="66">
        <v>-4.9000000000000004</v>
      </c>
      <c r="AH86" s="66">
        <v>6.6</v>
      </c>
      <c r="AI86" s="66">
        <v>14</v>
      </c>
      <c r="AJ86" s="66">
        <v>-4.9000000000000004</v>
      </c>
      <c r="AK86" s="66">
        <v>6.6</v>
      </c>
      <c r="AL86" s="66">
        <v>14</v>
      </c>
      <c r="AM86" s="159">
        <v>14</v>
      </c>
      <c r="AN86" s="159">
        <v>14</v>
      </c>
      <c r="AO86" s="159" t="s">
        <v>255</v>
      </c>
      <c r="AP86" s="159" t="s">
        <v>10507</v>
      </c>
      <c r="AQ86" s="66">
        <v>0</v>
      </c>
      <c r="AR86" s="159">
        <v>0</v>
      </c>
      <c r="AS86" s="159" t="s">
        <v>282</v>
      </c>
      <c r="AT86" s="159" t="s">
        <v>282</v>
      </c>
      <c r="AU86" s="159" t="s">
        <v>282</v>
      </c>
      <c r="AV86" s="159" t="s">
        <v>282</v>
      </c>
      <c r="AW86" s="159" t="s">
        <v>282</v>
      </c>
      <c r="AX86" s="159" t="s">
        <v>282</v>
      </c>
      <c r="AY86" s="159" t="s">
        <v>282</v>
      </c>
      <c r="AZ86" s="159" t="s">
        <v>282</v>
      </c>
      <c r="BA86" s="159" t="s">
        <v>299</v>
      </c>
      <c r="BB86" s="159">
        <v>17</v>
      </c>
      <c r="BC86" s="159">
        <v>13.7</v>
      </c>
      <c r="BD86" s="159">
        <v>2.7</v>
      </c>
      <c r="BE86" s="159">
        <v>11</v>
      </c>
      <c r="BF86" s="159">
        <v>13.7</v>
      </c>
      <c r="BG86" s="159">
        <v>2.7</v>
      </c>
      <c r="BH86" s="159">
        <v>11</v>
      </c>
      <c r="BI86" s="66">
        <v>7.4</v>
      </c>
      <c r="BJ86" s="66">
        <v>4.7</v>
      </c>
      <c r="BK86" s="66">
        <v>11</v>
      </c>
      <c r="BL86" s="66">
        <v>7.4</v>
      </c>
      <c r="BM86" s="66">
        <v>4.7</v>
      </c>
      <c r="BN86" s="66">
        <v>11</v>
      </c>
      <c r="BO86" s="66">
        <v>-6.3</v>
      </c>
      <c r="BP86" s="66">
        <v>3.9</v>
      </c>
      <c r="BQ86" s="66">
        <v>11</v>
      </c>
      <c r="BR86" s="66">
        <v>-6.3</v>
      </c>
      <c r="BS86" s="66">
        <v>3.9</v>
      </c>
      <c r="BT86" s="66">
        <v>11</v>
      </c>
      <c r="BU86" s="159">
        <v>11</v>
      </c>
      <c r="BV86" s="159">
        <v>11</v>
      </c>
      <c r="BW86" s="159" t="s">
        <v>310</v>
      </c>
      <c r="BX86" s="159" t="s">
        <v>282</v>
      </c>
      <c r="BY86" s="159" t="s">
        <v>282</v>
      </c>
      <c r="BZ86" s="66">
        <v>0</v>
      </c>
      <c r="CA86" s="159" t="s">
        <v>282</v>
      </c>
      <c r="CB86" s="159" t="s">
        <v>282</v>
      </c>
      <c r="CC86" s="159" t="s">
        <v>282</v>
      </c>
      <c r="CD86" s="159" t="s">
        <v>282</v>
      </c>
      <c r="CE86" s="159" t="s">
        <v>282</v>
      </c>
      <c r="CF86" s="159" t="s">
        <v>282</v>
      </c>
      <c r="CG86" s="159" t="s">
        <v>282</v>
      </c>
      <c r="CH86" s="159" t="s">
        <v>282</v>
      </c>
      <c r="CI86" s="159" t="s">
        <v>299</v>
      </c>
      <c r="CJ86" s="66">
        <v>17</v>
      </c>
      <c r="CK86" s="66">
        <v>9.5</v>
      </c>
      <c r="CL86" s="66">
        <v>3.7</v>
      </c>
      <c r="CM86" s="159">
        <v>12</v>
      </c>
      <c r="CN86" s="66">
        <v>9.5</v>
      </c>
      <c r="CO86" s="66">
        <v>3.7</v>
      </c>
      <c r="CP86" s="159">
        <v>12</v>
      </c>
      <c r="CQ86" s="66">
        <v>10.9</v>
      </c>
      <c r="CR86" s="66">
        <v>5.8</v>
      </c>
      <c r="CS86" s="66">
        <v>12</v>
      </c>
      <c r="CT86" s="66">
        <v>10.9</v>
      </c>
      <c r="CU86" s="66">
        <v>5.8</v>
      </c>
      <c r="CV86" s="66">
        <v>12</v>
      </c>
      <c r="CW86" s="66">
        <v>1.5</v>
      </c>
      <c r="CX86" s="66">
        <v>5.3</v>
      </c>
      <c r="CY86" s="66">
        <v>12</v>
      </c>
      <c r="CZ86" s="66">
        <v>1.5</v>
      </c>
      <c r="DA86" s="66">
        <v>5.3</v>
      </c>
      <c r="DB86" s="66">
        <v>12</v>
      </c>
      <c r="DC86" s="66">
        <v>12</v>
      </c>
      <c r="DD86" s="66">
        <v>12</v>
      </c>
      <c r="DE86" s="66" t="s">
        <v>282</v>
      </c>
      <c r="DF86" s="66" t="s">
        <v>282</v>
      </c>
      <c r="DG86" s="66" t="s">
        <v>282</v>
      </c>
      <c r="DH86" s="66" t="s">
        <v>282</v>
      </c>
      <c r="DI86" s="66" t="s">
        <v>282</v>
      </c>
      <c r="DJ86" s="66" t="s">
        <v>282</v>
      </c>
      <c r="DK86" s="66" t="s">
        <v>282</v>
      </c>
      <c r="DL86" s="66" t="s">
        <v>282</v>
      </c>
      <c r="DM86" s="66" t="s">
        <v>282</v>
      </c>
      <c r="DN86" s="66" t="s">
        <v>282</v>
      </c>
      <c r="DO86" s="66" t="s">
        <v>282</v>
      </c>
      <c r="DP86" s="66" t="s">
        <v>282</v>
      </c>
      <c r="DQ86" s="66" t="s">
        <v>282</v>
      </c>
      <c r="DR86" s="66" t="s">
        <v>282</v>
      </c>
      <c r="DS86" s="66" t="s">
        <v>282</v>
      </c>
      <c r="DT86" s="66" t="s">
        <v>282</v>
      </c>
      <c r="DU86" s="66" t="s">
        <v>282</v>
      </c>
      <c r="DV86" s="66" t="s">
        <v>282</v>
      </c>
      <c r="DW86" s="66" t="s">
        <v>282</v>
      </c>
      <c r="DX86" s="66" t="s">
        <v>282</v>
      </c>
      <c r="DY86" s="66" t="s">
        <v>282</v>
      </c>
      <c r="DZ86" s="66" t="s">
        <v>282</v>
      </c>
      <c r="EA86" s="66" t="s">
        <v>282</v>
      </c>
      <c r="EB86" s="66" t="s">
        <v>282</v>
      </c>
      <c r="EC86" s="66" t="s">
        <v>282</v>
      </c>
      <c r="ED86" s="66" t="s">
        <v>282</v>
      </c>
      <c r="EE86" s="66" t="s">
        <v>282</v>
      </c>
      <c r="EF86" s="66" t="s">
        <v>282</v>
      </c>
      <c r="EG86" s="66" t="s">
        <v>282</v>
      </c>
      <c r="EH86" s="66" t="s">
        <v>282</v>
      </c>
      <c r="EI86" s="66" t="s">
        <v>282</v>
      </c>
      <c r="EJ86" s="66" t="s">
        <v>282</v>
      </c>
      <c r="EK86" s="66" t="s">
        <v>282</v>
      </c>
      <c r="EL86" s="66" t="s">
        <v>282</v>
      </c>
      <c r="EM86" s="66" t="s">
        <v>282</v>
      </c>
      <c r="EN86" s="66" t="s">
        <v>282</v>
      </c>
      <c r="EO86" s="66" t="s">
        <v>282</v>
      </c>
      <c r="EP86" s="66" t="s">
        <v>282</v>
      </c>
      <c r="EQ86" s="66" t="s">
        <v>282</v>
      </c>
      <c r="ER86" s="66" t="s">
        <v>282</v>
      </c>
      <c r="ES86" s="66" t="s">
        <v>282</v>
      </c>
      <c r="ET86" s="66" t="s">
        <v>282</v>
      </c>
      <c r="EU86" s="66" t="s">
        <v>282</v>
      </c>
      <c r="EV86" s="66" t="s">
        <v>282</v>
      </c>
      <c r="EW86" s="66" t="s">
        <v>282</v>
      </c>
      <c r="EX86" s="66" t="s">
        <v>282</v>
      </c>
      <c r="EY86" s="66" t="s">
        <v>282</v>
      </c>
      <c r="EZ86" s="66" t="s">
        <v>282</v>
      </c>
      <c r="FA86" s="66" t="s">
        <v>282</v>
      </c>
      <c r="FB86" s="66" t="s">
        <v>282</v>
      </c>
      <c r="FC86" s="66" t="s">
        <v>282</v>
      </c>
      <c r="FD86" s="66" t="s">
        <v>282</v>
      </c>
      <c r="FE86" s="66" t="s">
        <v>282</v>
      </c>
      <c r="FF86" s="66" t="s">
        <v>282</v>
      </c>
      <c r="FG86" s="66" t="s">
        <v>282</v>
      </c>
      <c r="FH86" s="66" t="s">
        <v>282</v>
      </c>
      <c r="FI86" s="66" t="s">
        <v>282</v>
      </c>
      <c r="FJ86" s="66" t="s">
        <v>282</v>
      </c>
      <c r="FK86" s="66" t="s">
        <v>282</v>
      </c>
      <c r="FL86" s="66" t="s">
        <v>282</v>
      </c>
      <c r="FM86" s="66" t="s">
        <v>282</v>
      </c>
      <c r="FN86" s="66" t="s">
        <v>282</v>
      </c>
      <c r="FO86" s="66" t="s">
        <v>282</v>
      </c>
      <c r="FP86" s="66" t="s">
        <v>282</v>
      </c>
      <c r="FQ86" s="66" t="s">
        <v>282</v>
      </c>
      <c r="FR86" s="66" t="s">
        <v>282</v>
      </c>
      <c r="FS86" s="66" t="s">
        <v>282</v>
      </c>
      <c r="FT86" s="66" t="s">
        <v>282</v>
      </c>
    </row>
    <row r="87" spans="1:176" x14ac:dyDescent="0.25">
      <c r="A87" s="66" t="s">
        <v>1731</v>
      </c>
      <c r="B87" s="159" t="s">
        <v>13365</v>
      </c>
      <c r="C87" s="331" t="s">
        <v>793</v>
      </c>
      <c r="D87" s="331" t="s">
        <v>130</v>
      </c>
      <c r="E87" s="159">
        <v>16</v>
      </c>
      <c r="F87" s="159">
        <v>3</v>
      </c>
      <c r="G87" s="66" t="s">
        <v>10667</v>
      </c>
      <c r="H87" s="159" t="s">
        <v>183</v>
      </c>
      <c r="I87" s="159" t="s">
        <v>282</v>
      </c>
      <c r="J87" s="159" t="s">
        <v>282</v>
      </c>
      <c r="K87" s="159" t="s">
        <v>299</v>
      </c>
      <c r="L87" s="159">
        <v>17</v>
      </c>
      <c r="M87" s="159">
        <v>25</v>
      </c>
      <c r="N87" s="159">
        <v>7</v>
      </c>
      <c r="O87" s="159" t="s">
        <v>282</v>
      </c>
      <c r="P87" s="159" t="s">
        <v>282</v>
      </c>
      <c r="Q87" s="159" t="s">
        <v>282</v>
      </c>
      <c r="R87" s="159" t="s">
        <v>282</v>
      </c>
      <c r="S87" s="159" t="s">
        <v>282</v>
      </c>
      <c r="T87" s="159" t="s">
        <v>282</v>
      </c>
      <c r="U87" s="159" t="s">
        <v>282</v>
      </c>
      <c r="V87" s="159" t="s">
        <v>282</v>
      </c>
      <c r="W87" s="159" t="s">
        <v>282</v>
      </c>
      <c r="X87" s="159" t="s">
        <v>282</v>
      </c>
      <c r="Y87" s="159" t="s">
        <v>282</v>
      </c>
      <c r="Z87" s="159" t="s">
        <v>282</v>
      </c>
      <c r="AA87" s="159" t="s">
        <v>282</v>
      </c>
      <c r="AB87" s="159" t="s">
        <v>282</v>
      </c>
      <c r="AC87" s="159" t="s">
        <v>282</v>
      </c>
      <c r="AD87" s="159" t="s">
        <v>282</v>
      </c>
      <c r="AE87" s="159" t="s">
        <v>282</v>
      </c>
      <c r="AF87" s="159" t="s">
        <v>282</v>
      </c>
      <c r="AG87" s="159" t="s">
        <v>282</v>
      </c>
      <c r="AH87" s="159" t="s">
        <v>282</v>
      </c>
      <c r="AI87" s="159" t="s">
        <v>282</v>
      </c>
      <c r="AJ87" s="159" t="s">
        <v>282</v>
      </c>
      <c r="AK87" s="159" t="s">
        <v>282</v>
      </c>
      <c r="AL87" s="159" t="s">
        <v>282</v>
      </c>
      <c r="AM87" s="159" t="s">
        <v>282</v>
      </c>
      <c r="AN87" s="159">
        <v>37</v>
      </c>
      <c r="AO87" s="159" t="s">
        <v>10461</v>
      </c>
      <c r="AP87" s="159" t="s">
        <v>183</v>
      </c>
      <c r="AQ87" s="159" t="s">
        <v>282</v>
      </c>
      <c r="AR87" s="159" t="s">
        <v>282</v>
      </c>
      <c r="AS87" s="159" t="s">
        <v>299</v>
      </c>
      <c r="AT87" s="159">
        <v>17</v>
      </c>
      <c r="AU87" s="159">
        <v>24</v>
      </c>
      <c r="AV87" s="159">
        <v>7</v>
      </c>
      <c r="AW87" s="159" t="s">
        <v>282</v>
      </c>
      <c r="AX87" s="159" t="s">
        <v>282</v>
      </c>
      <c r="AY87" s="159" t="s">
        <v>282</v>
      </c>
      <c r="AZ87" s="159" t="s">
        <v>282</v>
      </c>
      <c r="BA87" s="159" t="s">
        <v>282</v>
      </c>
      <c r="BB87" s="159" t="s">
        <v>282</v>
      </c>
      <c r="BC87" s="159" t="s">
        <v>282</v>
      </c>
      <c r="BD87" s="159" t="s">
        <v>282</v>
      </c>
      <c r="BE87" s="159" t="s">
        <v>282</v>
      </c>
      <c r="BF87" s="159" t="s">
        <v>282</v>
      </c>
      <c r="BG87" s="159" t="s">
        <v>282</v>
      </c>
      <c r="BH87" s="159" t="s">
        <v>282</v>
      </c>
      <c r="BI87" s="159" t="s">
        <v>282</v>
      </c>
      <c r="BJ87" s="159" t="s">
        <v>282</v>
      </c>
      <c r="BK87" s="159" t="s">
        <v>282</v>
      </c>
      <c r="BL87" s="159" t="s">
        <v>282</v>
      </c>
      <c r="BM87" s="159" t="s">
        <v>282</v>
      </c>
      <c r="BN87" s="159" t="s">
        <v>282</v>
      </c>
      <c r="BO87" s="159" t="s">
        <v>282</v>
      </c>
      <c r="BP87" s="159" t="s">
        <v>282</v>
      </c>
      <c r="BQ87" s="159" t="s">
        <v>282</v>
      </c>
      <c r="BR87" s="159" t="s">
        <v>282</v>
      </c>
      <c r="BS87" s="159" t="s">
        <v>282</v>
      </c>
      <c r="BT87" s="159" t="s">
        <v>282</v>
      </c>
      <c r="BU87" s="159" t="s">
        <v>282</v>
      </c>
      <c r="BV87" s="159">
        <v>42</v>
      </c>
      <c r="BW87" s="159" t="s">
        <v>811</v>
      </c>
      <c r="BX87" s="159" t="s">
        <v>10507</v>
      </c>
      <c r="BY87" s="159" t="s">
        <v>282</v>
      </c>
      <c r="BZ87" s="159" t="s">
        <v>282</v>
      </c>
      <c r="CA87" s="159" t="s">
        <v>299</v>
      </c>
      <c r="CB87" s="159">
        <v>17</v>
      </c>
      <c r="CC87" s="159">
        <v>27</v>
      </c>
      <c r="CD87" s="159">
        <v>7</v>
      </c>
      <c r="CE87" s="159" t="s">
        <v>282</v>
      </c>
      <c r="CF87" s="159" t="s">
        <v>282</v>
      </c>
      <c r="CG87" s="159" t="s">
        <v>282</v>
      </c>
      <c r="CH87" s="159" t="s">
        <v>282</v>
      </c>
      <c r="CI87" s="159" t="s">
        <v>282</v>
      </c>
      <c r="CJ87" s="159" t="s">
        <v>282</v>
      </c>
      <c r="CK87" s="159" t="s">
        <v>282</v>
      </c>
      <c r="CL87" s="159" t="s">
        <v>282</v>
      </c>
      <c r="CM87" s="159" t="s">
        <v>282</v>
      </c>
      <c r="CN87" s="159" t="s">
        <v>282</v>
      </c>
      <c r="CO87" s="159" t="s">
        <v>282</v>
      </c>
      <c r="CP87" s="159" t="s">
        <v>282</v>
      </c>
      <c r="CQ87" s="159" t="s">
        <v>282</v>
      </c>
      <c r="CR87" s="159" t="s">
        <v>282</v>
      </c>
      <c r="CS87" s="159" t="s">
        <v>282</v>
      </c>
      <c r="CT87" s="159" t="s">
        <v>282</v>
      </c>
      <c r="CU87" s="159" t="s">
        <v>282</v>
      </c>
      <c r="CV87" s="159" t="s">
        <v>282</v>
      </c>
      <c r="CW87" s="159" t="s">
        <v>282</v>
      </c>
      <c r="CX87" s="159" t="s">
        <v>282</v>
      </c>
      <c r="CY87" s="159" t="s">
        <v>282</v>
      </c>
      <c r="CZ87" s="159" t="s">
        <v>282</v>
      </c>
      <c r="DA87" s="159" t="s">
        <v>282</v>
      </c>
      <c r="DB87" s="159" t="s">
        <v>282</v>
      </c>
      <c r="DC87" s="66" t="s">
        <v>282</v>
      </c>
      <c r="DD87" s="159">
        <v>34</v>
      </c>
      <c r="DE87" s="66" t="s">
        <v>282</v>
      </c>
      <c r="DF87" s="66" t="s">
        <v>282</v>
      </c>
      <c r="DG87" s="66" t="s">
        <v>282</v>
      </c>
      <c r="DH87" s="66" t="s">
        <v>282</v>
      </c>
      <c r="DI87" s="66" t="s">
        <v>282</v>
      </c>
      <c r="DJ87" s="66" t="s">
        <v>282</v>
      </c>
      <c r="DK87" s="66" t="s">
        <v>282</v>
      </c>
      <c r="DL87" s="66" t="s">
        <v>282</v>
      </c>
      <c r="DM87" s="66" t="s">
        <v>282</v>
      </c>
      <c r="DN87" s="66" t="s">
        <v>282</v>
      </c>
      <c r="DO87" s="66" t="s">
        <v>282</v>
      </c>
      <c r="DP87" s="66" t="s">
        <v>282</v>
      </c>
      <c r="DQ87" s="66" t="s">
        <v>282</v>
      </c>
      <c r="DR87" s="66" t="s">
        <v>282</v>
      </c>
      <c r="DS87" s="66" t="s">
        <v>282</v>
      </c>
      <c r="DT87" s="66" t="s">
        <v>282</v>
      </c>
      <c r="DU87" s="66" t="s">
        <v>282</v>
      </c>
      <c r="DV87" s="66" t="s">
        <v>282</v>
      </c>
      <c r="DW87" s="66" t="s">
        <v>282</v>
      </c>
      <c r="DX87" s="66" t="s">
        <v>282</v>
      </c>
      <c r="DY87" s="66" t="s">
        <v>282</v>
      </c>
      <c r="DZ87" s="66" t="s">
        <v>282</v>
      </c>
      <c r="EA87" s="66" t="s">
        <v>282</v>
      </c>
      <c r="EB87" s="66" t="s">
        <v>282</v>
      </c>
      <c r="EC87" s="66" t="s">
        <v>282</v>
      </c>
      <c r="ED87" s="66" t="s">
        <v>282</v>
      </c>
      <c r="EE87" s="66" t="s">
        <v>282</v>
      </c>
      <c r="EF87" s="66" t="s">
        <v>282</v>
      </c>
      <c r="EG87" s="66" t="s">
        <v>282</v>
      </c>
      <c r="EH87" s="66" t="s">
        <v>282</v>
      </c>
      <c r="EI87" s="66" t="s">
        <v>282</v>
      </c>
      <c r="EJ87" s="66" t="s">
        <v>282</v>
      </c>
      <c r="EK87" s="66" t="s">
        <v>282</v>
      </c>
      <c r="EL87" s="66" t="s">
        <v>282</v>
      </c>
      <c r="EM87" s="66" t="s">
        <v>282</v>
      </c>
      <c r="EN87" s="66" t="s">
        <v>282</v>
      </c>
      <c r="EO87" s="66" t="s">
        <v>282</v>
      </c>
      <c r="EP87" s="66" t="s">
        <v>282</v>
      </c>
      <c r="EQ87" s="66" t="s">
        <v>282</v>
      </c>
      <c r="ER87" s="66" t="s">
        <v>282</v>
      </c>
      <c r="ES87" s="66" t="s">
        <v>282</v>
      </c>
      <c r="ET87" s="66" t="s">
        <v>282</v>
      </c>
      <c r="EU87" s="66" t="s">
        <v>282</v>
      </c>
      <c r="EV87" s="66" t="s">
        <v>282</v>
      </c>
      <c r="EW87" s="66" t="s">
        <v>282</v>
      </c>
      <c r="EX87" s="66" t="s">
        <v>282</v>
      </c>
      <c r="EY87" s="66" t="s">
        <v>282</v>
      </c>
      <c r="EZ87" s="66" t="s">
        <v>282</v>
      </c>
      <c r="FA87" s="66" t="s">
        <v>282</v>
      </c>
      <c r="FB87" s="66" t="s">
        <v>282</v>
      </c>
      <c r="FC87" s="66" t="s">
        <v>282</v>
      </c>
      <c r="FD87" s="66" t="s">
        <v>282</v>
      </c>
      <c r="FE87" s="66" t="s">
        <v>282</v>
      </c>
      <c r="FF87" s="66" t="s">
        <v>282</v>
      </c>
      <c r="FG87" s="66" t="s">
        <v>282</v>
      </c>
      <c r="FH87" s="66" t="s">
        <v>282</v>
      </c>
      <c r="FI87" s="66" t="s">
        <v>282</v>
      </c>
      <c r="FJ87" s="66" t="s">
        <v>282</v>
      </c>
      <c r="FK87" s="66" t="s">
        <v>282</v>
      </c>
      <c r="FL87" s="66" t="s">
        <v>282</v>
      </c>
      <c r="FM87" s="66" t="s">
        <v>282</v>
      </c>
      <c r="FN87" s="66" t="s">
        <v>282</v>
      </c>
      <c r="FO87" s="66" t="s">
        <v>282</v>
      </c>
      <c r="FP87" s="66" t="s">
        <v>282</v>
      </c>
      <c r="FQ87" s="66" t="s">
        <v>282</v>
      </c>
      <c r="FR87" s="66" t="s">
        <v>282</v>
      </c>
      <c r="FS87" s="66" t="s">
        <v>282</v>
      </c>
      <c r="FT87" s="66" t="s">
        <v>282</v>
      </c>
    </row>
    <row r="88" spans="1:176" x14ac:dyDescent="0.25">
      <c r="A88" s="66" t="s">
        <v>389</v>
      </c>
      <c r="B88" s="159" t="s">
        <v>10831</v>
      </c>
      <c r="C88" s="66" t="str">
        <f>IF(ISNUMBER(Severity!H88)=FALSE,Severity!F88,IF(Severity!H88&gt;=0.5,"YES","NO"))</f>
        <v>YES</v>
      </c>
      <c r="D88" s="66" t="str">
        <f>IF(ISNUMBER(Severity!I88)=FALSE,Severity!G88,IF(Severity!I88&gt;0.5,"YES","NO"))</f>
        <v>NO</v>
      </c>
      <c r="E88" s="159">
        <v>8</v>
      </c>
      <c r="F88" s="159">
        <v>4</v>
      </c>
      <c r="G88" s="159" t="s">
        <v>261</v>
      </c>
      <c r="H88" s="159" t="s">
        <v>10507</v>
      </c>
      <c r="I88" s="66">
        <v>5</v>
      </c>
      <c r="J88" s="159">
        <v>29</v>
      </c>
      <c r="K88" s="159" t="s">
        <v>282</v>
      </c>
      <c r="L88" s="159" t="s">
        <v>282</v>
      </c>
      <c r="M88" s="159" t="s">
        <v>282</v>
      </c>
      <c r="N88" s="159" t="s">
        <v>282</v>
      </c>
      <c r="O88" s="159" t="s">
        <v>194</v>
      </c>
      <c r="P88" s="66">
        <v>10</v>
      </c>
      <c r="Q88" s="66">
        <v>59</v>
      </c>
      <c r="R88" s="66">
        <v>50</v>
      </c>
      <c r="S88" s="159" t="s">
        <v>194</v>
      </c>
      <c r="T88" s="159">
        <v>10</v>
      </c>
      <c r="U88" s="159">
        <v>28</v>
      </c>
      <c r="V88" s="159">
        <v>4.9000000000000004</v>
      </c>
      <c r="W88" s="159">
        <v>118</v>
      </c>
      <c r="X88" s="159" t="s">
        <v>282</v>
      </c>
      <c r="Y88" s="159" t="s">
        <v>282</v>
      </c>
      <c r="Z88" s="159" t="s">
        <v>282</v>
      </c>
      <c r="AA88" s="159" t="s">
        <v>282</v>
      </c>
      <c r="AB88" s="159" t="s">
        <v>282</v>
      </c>
      <c r="AC88" s="159" t="s">
        <v>282</v>
      </c>
      <c r="AD88" s="159" t="s">
        <v>282</v>
      </c>
      <c r="AE88" s="159" t="s">
        <v>282</v>
      </c>
      <c r="AF88" s="159" t="s">
        <v>282</v>
      </c>
      <c r="AG88" s="66">
        <v>-12.8</v>
      </c>
      <c r="AH88" s="66">
        <v>8.69</v>
      </c>
      <c r="AI88" s="66">
        <v>118</v>
      </c>
      <c r="AJ88" s="159" t="s">
        <v>282</v>
      </c>
      <c r="AK88" s="159" t="s">
        <v>282</v>
      </c>
      <c r="AL88" s="159" t="s">
        <v>282</v>
      </c>
      <c r="AM88" s="159">
        <v>124</v>
      </c>
      <c r="AN88" s="66">
        <v>95</v>
      </c>
      <c r="AO88" s="159" t="s">
        <v>261</v>
      </c>
      <c r="AP88" s="159" t="s">
        <v>10507</v>
      </c>
      <c r="AQ88" s="66">
        <v>13</v>
      </c>
      <c r="AR88" s="159">
        <v>34</v>
      </c>
      <c r="AS88" s="159" t="s">
        <v>282</v>
      </c>
      <c r="AT88" s="159" t="s">
        <v>282</v>
      </c>
      <c r="AU88" s="159" t="s">
        <v>282</v>
      </c>
      <c r="AV88" s="159" t="s">
        <v>282</v>
      </c>
      <c r="AW88" s="159" t="s">
        <v>194</v>
      </c>
      <c r="AX88" s="66">
        <v>10</v>
      </c>
      <c r="AY88" s="66">
        <v>63</v>
      </c>
      <c r="AZ88" s="66">
        <v>50</v>
      </c>
      <c r="BA88" s="159" t="s">
        <v>194</v>
      </c>
      <c r="BB88" s="159">
        <v>10</v>
      </c>
      <c r="BC88" s="159">
        <v>28.9</v>
      </c>
      <c r="BD88" s="159">
        <v>4.5999999999999996</v>
      </c>
      <c r="BE88" s="159">
        <v>123</v>
      </c>
      <c r="BF88" s="159" t="s">
        <v>282</v>
      </c>
      <c r="BG88" s="159" t="s">
        <v>282</v>
      </c>
      <c r="BH88" s="159" t="s">
        <v>282</v>
      </c>
      <c r="BI88" s="159" t="s">
        <v>282</v>
      </c>
      <c r="BJ88" s="159" t="s">
        <v>282</v>
      </c>
      <c r="BK88" s="159" t="s">
        <v>282</v>
      </c>
      <c r="BL88" s="159" t="s">
        <v>282</v>
      </c>
      <c r="BM88" s="159" t="s">
        <v>282</v>
      </c>
      <c r="BN88" s="159" t="s">
        <v>282</v>
      </c>
      <c r="BO88" s="66">
        <v>-13.9</v>
      </c>
      <c r="BP88" s="66">
        <v>8.8699999999999992</v>
      </c>
      <c r="BQ88" s="66">
        <v>123</v>
      </c>
      <c r="BR88" s="159" t="s">
        <v>282</v>
      </c>
      <c r="BS88" s="159" t="s">
        <v>282</v>
      </c>
      <c r="BT88" s="159" t="s">
        <v>282</v>
      </c>
      <c r="BU88" s="159">
        <v>128</v>
      </c>
      <c r="BV88" s="66">
        <v>94</v>
      </c>
      <c r="BW88" s="159" t="s">
        <v>257</v>
      </c>
      <c r="BX88" s="159" t="s">
        <v>10507</v>
      </c>
      <c r="BY88" s="66">
        <v>11</v>
      </c>
      <c r="BZ88" s="159">
        <v>34</v>
      </c>
      <c r="CA88" s="159" t="s">
        <v>282</v>
      </c>
      <c r="CB88" s="159" t="s">
        <v>282</v>
      </c>
      <c r="CC88" s="159" t="s">
        <v>282</v>
      </c>
      <c r="CD88" s="159" t="s">
        <v>282</v>
      </c>
      <c r="CE88" s="159" t="s">
        <v>194</v>
      </c>
      <c r="CF88" s="66">
        <v>10</v>
      </c>
      <c r="CG88" s="66">
        <v>57</v>
      </c>
      <c r="CH88" s="66">
        <v>50</v>
      </c>
      <c r="CI88" s="159" t="s">
        <v>194</v>
      </c>
      <c r="CJ88" s="66">
        <v>10</v>
      </c>
      <c r="CK88" s="66">
        <v>29.2</v>
      </c>
      <c r="CL88" s="66">
        <v>4.5</v>
      </c>
      <c r="CM88" s="159">
        <v>125</v>
      </c>
      <c r="CN88" s="159" t="s">
        <v>282</v>
      </c>
      <c r="CO88" s="159" t="s">
        <v>282</v>
      </c>
      <c r="CP88" s="159" t="s">
        <v>282</v>
      </c>
      <c r="CQ88" s="159" t="s">
        <v>282</v>
      </c>
      <c r="CR88" s="159" t="s">
        <v>282</v>
      </c>
      <c r="CS88" s="159" t="s">
        <v>282</v>
      </c>
      <c r="CT88" s="159" t="s">
        <v>282</v>
      </c>
      <c r="CU88" s="159" t="s">
        <v>282</v>
      </c>
      <c r="CV88" s="159" t="s">
        <v>282</v>
      </c>
      <c r="CW88" s="66">
        <v>-12</v>
      </c>
      <c r="CX88" s="66">
        <v>10.06</v>
      </c>
      <c r="CY88" s="66">
        <v>125</v>
      </c>
      <c r="CZ88" s="159" t="s">
        <v>282</v>
      </c>
      <c r="DA88" s="159" t="s">
        <v>282</v>
      </c>
      <c r="DB88" s="159" t="s">
        <v>282</v>
      </c>
      <c r="DC88" s="66">
        <v>127</v>
      </c>
      <c r="DD88" s="66">
        <v>93</v>
      </c>
      <c r="DE88" s="159" t="s">
        <v>790</v>
      </c>
      <c r="DF88" s="159" t="s">
        <v>10507</v>
      </c>
      <c r="DG88" s="66">
        <v>3</v>
      </c>
      <c r="DH88" s="159">
        <v>36</v>
      </c>
      <c r="DI88" s="159" t="s">
        <v>282</v>
      </c>
      <c r="DJ88" s="159" t="s">
        <v>282</v>
      </c>
      <c r="DK88" s="159" t="s">
        <v>282</v>
      </c>
      <c r="DL88" s="159" t="s">
        <v>282</v>
      </c>
      <c r="DM88" s="159" t="s">
        <v>194</v>
      </c>
      <c r="DN88" s="66">
        <v>10</v>
      </c>
      <c r="DO88" s="66">
        <v>33</v>
      </c>
      <c r="DP88" s="66">
        <v>50</v>
      </c>
      <c r="DQ88" s="159" t="s">
        <v>194</v>
      </c>
      <c r="DR88" s="66">
        <v>10</v>
      </c>
      <c r="DS88" s="66">
        <v>29.5</v>
      </c>
      <c r="DT88" s="66">
        <v>5</v>
      </c>
      <c r="DU88" s="159">
        <v>119</v>
      </c>
      <c r="DV88" s="159" t="s">
        <v>282</v>
      </c>
      <c r="DW88" s="159" t="s">
        <v>282</v>
      </c>
      <c r="DX88" s="159" t="s">
        <v>282</v>
      </c>
      <c r="DY88" s="159" t="s">
        <v>282</v>
      </c>
      <c r="DZ88" s="159" t="s">
        <v>282</v>
      </c>
      <c r="EA88" s="159" t="s">
        <v>282</v>
      </c>
      <c r="EB88" s="159" t="s">
        <v>282</v>
      </c>
      <c r="EC88" s="159" t="s">
        <v>282</v>
      </c>
      <c r="ED88" s="159" t="s">
        <v>282</v>
      </c>
      <c r="EE88" s="66">
        <v>-9.4</v>
      </c>
      <c r="EF88" s="66">
        <v>9.82</v>
      </c>
      <c r="EG88" s="66">
        <v>119</v>
      </c>
      <c r="EH88" s="66" t="s">
        <v>282</v>
      </c>
      <c r="EI88" s="66" t="s">
        <v>282</v>
      </c>
      <c r="EJ88" s="66" t="s">
        <v>282</v>
      </c>
      <c r="EK88" s="66">
        <v>127</v>
      </c>
      <c r="EL88" s="66">
        <v>91</v>
      </c>
      <c r="EM88" s="66" t="s">
        <v>282</v>
      </c>
      <c r="EN88" s="66" t="s">
        <v>282</v>
      </c>
      <c r="EO88" s="66" t="s">
        <v>282</v>
      </c>
      <c r="EP88" s="66" t="s">
        <v>282</v>
      </c>
      <c r="EQ88" s="66" t="s">
        <v>282</v>
      </c>
      <c r="ER88" s="66" t="s">
        <v>282</v>
      </c>
      <c r="ES88" s="66" t="s">
        <v>282</v>
      </c>
      <c r="ET88" s="66" t="s">
        <v>282</v>
      </c>
      <c r="EU88" s="66" t="s">
        <v>282</v>
      </c>
      <c r="EV88" s="66" t="s">
        <v>282</v>
      </c>
      <c r="EW88" s="66" t="s">
        <v>282</v>
      </c>
      <c r="EX88" s="66" t="s">
        <v>282</v>
      </c>
      <c r="EY88" s="66" t="s">
        <v>282</v>
      </c>
      <c r="EZ88" s="66" t="s">
        <v>282</v>
      </c>
      <c r="FA88" s="66" t="s">
        <v>282</v>
      </c>
      <c r="FB88" s="66" t="s">
        <v>282</v>
      </c>
      <c r="FC88" s="66" t="s">
        <v>282</v>
      </c>
      <c r="FD88" s="66" t="s">
        <v>282</v>
      </c>
      <c r="FE88" s="66" t="s">
        <v>282</v>
      </c>
      <c r="FF88" s="66" t="s">
        <v>282</v>
      </c>
      <c r="FG88" s="66" t="s">
        <v>282</v>
      </c>
      <c r="FH88" s="66" t="s">
        <v>282</v>
      </c>
      <c r="FI88" s="66" t="s">
        <v>282</v>
      </c>
      <c r="FJ88" s="66" t="s">
        <v>282</v>
      </c>
      <c r="FK88" s="66" t="s">
        <v>282</v>
      </c>
      <c r="FL88" s="66" t="s">
        <v>282</v>
      </c>
      <c r="FM88" s="66" t="s">
        <v>282</v>
      </c>
      <c r="FN88" s="66" t="s">
        <v>282</v>
      </c>
      <c r="FO88" s="66" t="s">
        <v>282</v>
      </c>
      <c r="FP88" s="66" t="s">
        <v>282</v>
      </c>
      <c r="FQ88" s="66" t="s">
        <v>282</v>
      </c>
      <c r="FR88" s="66" t="s">
        <v>282</v>
      </c>
      <c r="FS88" s="66" t="s">
        <v>282</v>
      </c>
      <c r="FT88" s="66" t="s">
        <v>282</v>
      </c>
    </row>
    <row r="89" spans="1:176" x14ac:dyDescent="0.25">
      <c r="A89" s="66" t="s">
        <v>237</v>
      </c>
      <c r="B89" s="159" t="s">
        <v>10838</v>
      </c>
      <c r="C89" s="66" t="str">
        <f>IF(ISNUMBER(Severity!H89)=FALSE,Severity!F89,IF(Severity!H89&gt;=0.5,"YES","NO"))</f>
        <v>YES</v>
      </c>
      <c r="D89" s="66" t="str">
        <f>IF(ISNUMBER(Severity!I89)=FALSE,Severity!G89,IF(Severity!I89&gt;0.5,"YES","NO"))</f>
        <v>NO</v>
      </c>
      <c r="E89" s="159">
        <v>6</v>
      </c>
      <c r="F89" s="159">
        <v>3</v>
      </c>
      <c r="G89" s="159" t="s">
        <v>246</v>
      </c>
      <c r="H89" s="159" t="s">
        <v>10507</v>
      </c>
      <c r="I89" s="159">
        <v>4</v>
      </c>
      <c r="J89" s="159">
        <v>12</v>
      </c>
      <c r="K89" s="159" t="s">
        <v>282</v>
      </c>
      <c r="L89" s="159" t="s">
        <v>282</v>
      </c>
      <c r="M89" s="159" t="s">
        <v>282</v>
      </c>
      <c r="N89" s="159" t="s">
        <v>282</v>
      </c>
      <c r="O89" s="159" t="s">
        <v>10840</v>
      </c>
      <c r="P89" s="159">
        <v>1</v>
      </c>
      <c r="Q89" s="66">
        <v>14</v>
      </c>
      <c r="R89" s="286" t="s">
        <v>10841</v>
      </c>
      <c r="S89" s="159" t="s">
        <v>299</v>
      </c>
      <c r="T89" s="159">
        <v>21</v>
      </c>
      <c r="U89" s="159">
        <v>27.1</v>
      </c>
      <c r="V89" s="159">
        <v>5</v>
      </c>
      <c r="W89" s="159">
        <v>31</v>
      </c>
      <c r="X89" s="159" t="s">
        <v>282</v>
      </c>
      <c r="Y89" s="159" t="s">
        <v>282</v>
      </c>
      <c r="Z89" s="159" t="s">
        <v>282</v>
      </c>
      <c r="AA89" s="159" t="s">
        <v>282</v>
      </c>
      <c r="AB89" s="159" t="s">
        <v>282</v>
      </c>
      <c r="AC89" s="159" t="s">
        <v>282</v>
      </c>
      <c r="AD89" s="66">
        <v>12.8</v>
      </c>
      <c r="AE89" s="66">
        <v>7.7</v>
      </c>
      <c r="AF89" s="66">
        <v>20</v>
      </c>
      <c r="AG89" s="66" t="s">
        <v>282</v>
      </c>
      <c r="AH89" s="66" t="s">
        <v>282</v>
      </c>
      <c r="AI89" s="66" t="s">
        <v>282</v>
      </c>
      <c r="AJ89" s="66" t="s">
        <v>282</v>
      </c>
      <c r="AK89" s="66" t="s">
        <v>282</v>
      </c>
      <c r="AL89" s="66" t="s">
        <v>282</v>
      </c>
      <c r="AM89" s="159">
        <v>32</v>
      </c>
      <c r="AN89" s="159">
        <v>20</v>
      </c>
      <c r="AO89" s="159" t="s">
        <v>252</v>
      </c>
      <c r="AP89" s="159" t="s">
        <v>10507</v>
      </c>
      <c r="AQ89" s="159">
        <v>4</v>
      </c>
      <c r="AR89" s="159">
        <v>10</v>
      </c>
      <c r="AS89" s="159" t="s">
        <v>282</v>
      </c>
      <c r="AT89" s="159" t="s">
        <v>282</v>
      </c>
      <c r="AU89" s="159" t="s">
        <v>282</v>
      </c>
      <c r="AV89" s="159" t="s">
        <v>282</v>
      </c>
      <c r="AW89" s="159" t="s">
        <v>10840</v>
      </c>
      <c r="AX89" s="159">
        <v>1</v>
      </c>
      <c r="AY89" s="66">
        <v>14</v>
      </c>
      <c r="AZ89" s="66" t="s">
        <v>10841</v>
      </c>
      <c r="BA89" s="159" t="s">
        <v>299</v>
      </c>
      <c r="BB89" s="159">
        <v>21</v>
      </c>
      <c r="BC89" s="159">
        <v>27.7</v>
      </c>
      <c r="BD89" s="159">
        <v>4.4000000000000004</v>
      </c>
      <c r="BE89" s="159">
        <v>34</v>
      </c>
      <c r="BF89" s="159" t="s">
        <v>282</v>
      </c>
      <c r="BG89" s="159" t="s">
        <v>282</v>
      </c>
      <c r="BH89" s="159" t="s">
        <v>282</v>
      </c>
      <c r="BI89" s="159" t="s">
        <v>282</v>
      </c>
      <c r="BJ89" s="159" t="s">
        <v>282</v>
      </c>
      <c r="BK89" s="159" t="s">
        <v>282</v>
      </c>
      <c r="BL89" s="66">
        <v>13.7</v>
      </c>
      <c r="BM89" s="66">
        <v>8.5</v>
      </c>
      <c r="BN89" s="66">
        <v>24</v>
      </c>
      <c r="BO89" s="66" t="s">
        <v>282</v>
      </c>
      <c r="BP89" s="66" t="s">
        <v>282</v>
      </c>
      <c r="BQ89" s="66" t="s">
        <v>282</v>
      </c>
      <c r="BR89" s="66" t="s">
        <v>282</v>
      </c>
      <c r="BS89" s="66" t="s">
        <v>282</v>
      </c>
      <c r="BT89" s="66" t="s">
        <v>282</v>
      </c>
      <c r="BU89" s="159">
        <v>34</v>
      </c>
      <c r="BV89" s="159">
        <v>24</v>
      </c>
      <c r="BW89" s="159" t="s">
        <v>790</v>
      </c>
      <c r="BX89" s="159" t="s">
        <v>10507</v>
      </c>
      <c r="BY89" s="66">
        <v>4</v>
      </c>
      <c r="BZ89" s="159">
        <v>13</v>
      </c>
      <c r="CA89" s="159" t="s">
        <v>282</v>
      </c>
      <c r="CB89" s="159" t="s">
        <v>282</v>
      </c>
      <c r="CC89" s="159" t="s">
        <v>282</v>
      </c>
      <c r="CD89" s="159" t="s">
        <v>282</v>
      </c>
      <c r="CE89" s="159" t="s">
        <v>10840</v>
      </c>
      <c r="CF89" s="66">
        <v>1</v>
      </c>
      <c r="CG89" s="66">
        <v>4</v>
      </c>
      <c r="CH89" s="159" t="s">
        <v>10841</v>
      </c>
      <c r="CI89" s="159" t="s">
        <v>299</v>
      </c>
      <c r="CJ89" s="159">
        <v>21</v>
      </c>
      <c r="CK89" s="159">
        <v>27.4</v>
      </c>
      <c r="CL89" s="159">
        <v>4.2</v>
      </c>
      <c r="CM89" s="159">
        <v>29</v>
      </c>
      <c r="CN89" s="159" t="s">
        <v>282</v>
      </c>
      <c r="CO89" s="159" t="s">
        <v>282</v>
      </c>
      <c r="CP89" s="159" t="s">
        <v>282</v>
      </c>
      <c r="CQ89" s="159" t="s">
        <v>282</v>
      </c>
      <c r="CR89" s="159" t="s">
        <v>282</v>
      </c>
      <c r="CS89" s="159" t="s">
        <v>282</v>
      </c>
      <c r="CT89" s="66">
        <v>19.7</v>
      </c>
      <c r="CU89" s="66">
        <v>6.5</v>
      </c>
      <c r="CV89" s="66">
        <v>16</v>
      </c>
      <c r="CW89" s="159" t="s">
        <v>282</v>
      </c>
      <c r="CX89" s="159" t="s">
        <v>282</v>
      </c>
      <c r="CY89" s="159" t="s">
        <v>282</v>
      </c>
      <c r="CZ89" s="159" t="s">
        <v>282</v>
      </c>
      <c r="DA89" s="159" t="s">
        <v>282</v>
      </c>
      <c r="DB89" s="159" t="s">
        <v>282</v>
      </c>
      <c r="DC89" s="159">
        <v>29</v>
      </c>
      <c r="DD89" s="159">
        <v>16</v>
      </c>
      <c r="DE89" s="66" t="s">
        <v>282</v>
      </c>
      <c r="DF89" s="66" t="s">
        <v>282</v>
      </c>
      <c r="DG89" s="66" t="s">
        <v>282</v>
      </c>
      <c r="DH89" s="66" t="s">
        <v>282</v>
      </c>
      <c r="DI89" s="66" t="s">
        <v>282</v>
      </c>
      <c r="DJ89" s="66" t="s">
        <v>282</v>
      </c>
      <c r="DK89" s="66" t="s">
        <v>282</v>
      </c>
      <c r="DL89" s="66" t="s">
        <v>282</v>
      </c>
      <c r="DM89" s="66" t="s">
        <v>282</v>
      </c>
      <c r="DN89" s="66" t="s">
        <v>282</v>
      </c>
      <c r="DO89" s="66" t="s">
        <v>282</v>
      </c>
      <c r="DP89" s="66" t="s">
        <v>282</v>
      </c>
      <c r="DQ89" s="66" t="s">
        <v>282</v>
      </c>
      <c r="DR89" s="66" t="s">
        <v>282</v>
      </c>
      <c r="DS89" s="66" t="s">
        <v>282</v>
      </c>
      <c r="DT89" s="66" t="s">
        <v>282</v>
      </c>
      <c r="DU89" s="66" t="s">
        <v>282</v>
      </c>
      <c r="DV89" s="66" t="s">
        <v>282</v>
      </c>
      <c r="DW89" s="66" t="s">
        <v>282</v>
      </c>
      <c r="DX89" s="66" t="s">
        <v>282</v>
      </c>
      <c r="DY89" s="66" t="s">
        <v>282</v>
      </c>
      <c r="DZ89" s="66" t="s">
        <v>282</v>
      </c>
      <c r="EA89" s="66" t="s">
        <v>282</v>
      </c>
      <c r="EB89" s="66" t="s">
        <v>282</v>
      </c>
      <c r="EC89" s="66" t="s">
        <v>282</v>
      </c>
      <c r="ED89" s="66" t="s">
        <v>282</v>
      </c>
      <c r="EE89" s="66" t="s">
        <v>282</v>
      </c>
      <c r="EF89" s="66" t="s">
        <v>282</v>
      </c>
      <c r="EG89" s="66" t="s">
        <v>282</v>
      </c>
      <c r="EH89" s="66" t="s">
        <v>282</v>
      </c>
      <c r="EI89" s="66" t="s">
        <v>282</v>
      </c>
      <c r="EJ89" s="66" t="s">
        <v>282</v>
      </c>
      <c r="EK89" s="66" t="s">
        <v>282</v>
      </c>
      <c r="EL89" s="66" t="s">
        <v>282</v>
      </c>
      <c r="EM89" s="66" t="s">
        <v>282</v>
      </c>
      <c r="EN89" s="66" t="s">
        <v>282</v>
      </c>
      <c r="EO89" s="66" t="s">
        <v>282</v>
      </c>
      <c r="EP89" s="66" t="s">
        <v>282</v>
      </c>
      <c r="EQ89" s="66" t="s">
        <v>282</v>
      </c>
      <c r="ER89" s="66" t="s">
        <v>282</v>
      </c>
      <c r="ES89" s="66" t="s">
        <v>282</v>
      </c>
      <c r="ET89" s="66" t="s">
        <v>282</v>
      </c>
      <c r="EU89" s="66" t="s">
        <v>282</v>
      </c>
      <c r="EV89" s="66" t="s">
        <v>282</v>
      </c>
      <c r="EW89" s="66" t="s">
        <v>282</v>
      </c>
      <c r="EX89" s="66" t="s">
        <v>282</v>
      </c>
      <c r="EY89" s="66" t="s">
        <v>282</v>
      </c>
      <c r="EZ89" s="66" t="s">
        <v>282</v>
      </c>
      <c r="FA89" s="66" t="s">
        <v>282</v>
      </c>
      <c r="FB89" s="66" t="s">
        <v>282</v>
      </c>
      <c r="FC89" s="66" t="s">
        <v>282</v>
      </c>
      <c r="FD89" s="66" t="s">
        <v>282</v>
      </c>
      <c r="FE89" s="66" t="s">
        <v>282</v>
      </c>
      <c r="FF89" s="66" t="s">
        <v>282</v>
      </c>
      <c r="FG89" s="66" t="s">
        <v>282</v>
      </c>
      <c r="FH89" s="66" t="s">
        <v>282</v>
      </c>
      <c r="FI89" s="66" t="s">
        <v>282</v>
      </c>
      <c r="FJ89" s="66" t="s">
        <v>282</v>
      </c>
      <c r="FK89" s="66" t="s">
        <v>282</v>
      </c>
      <c r="FL89" s="66" t="s">
        <v>282</v>
      </c>
      <c r="FM89" s="66" t="s">
        <v>282</v>
      </c>
      <c r="FN89" s="66" t="s">
        <v>282</v>
      </c>
      <c r="FO89" s="66" t="s">
        <v>282</v>
      </c>
      <c r="FP89" s="66" t="s">
        <v>282</v>
      </c>
      <c r="FQ89" s="66" t="s">
        <v>282</v>
      </c>
      <c r="FR89" s="66" t="s">
        <v>282</v>
      </c>
      <c r="FS89" s="66" t="s">
        <v>282</v>
      </c>
      <c r="FT89" s="66" t="s">
        <v>282</v>
      </c>
    </row>
    <row r="90" spans="1:176" x14ac:dyDescent="0.25">
      <c r="A90" s="66" t="s">
        <v>7362</v>
      </c>
      <c r="B90" s="159" t="s">
        <v>13379</v>
      </c>
      <c r="C90" s="66" t="str">
        <f>IF(ISNUMBER(Severity!H90)=FALSE,Severity!F90,IF(Severity!H90&gt;=0.5,"YES","NO"))</f>
        <v>YES</v>
      </c>
      <c r="D90" s="66" t="str">
        <f>IF(ISNUMBER(Severity!I90)=FALSE,Severity!G90,IF(Severity!I90&gt;0.5,"YES","NO"))</f>
        <v>NO</v>
      </c>
      <c r="E90" s="159">
        <v>8</v>
      </c>
      <c r="F90" s="159">
        <v>2</v>
      </c>
      <c r="G90" s="159" t="s">
        <v>256</v>
      </c>
      <c r="H90" s="159" t="s">
        <v>10507</v>
      </c>
      <c r="I90" s="159">
        <v>8</v>
      </c>
      <c r="J90" s="159">
        <v>38</v>
      </c>
      <c r="K90" s="159" t="s">
        <v>299</v>
      </c>
      <c r="L90" s="159">
        <v>17</v>
      </c>
      <c r="M90" s="159">
        <v>37</v>
      </c>
      <c r="N90" s="159">
        <v>7</v>
      </c>
      <c r="O90" s="159" t="s">
        <v>10840</v>
      </c>
      <c r="P90" s="159">
        <v>1</v>
      </c>
      <c r="Q90" s="159">
        <v>91</v>
      </c>
      <c r="R90" s="286" t="s">
        <v>10841</v>
      </c>
      <c r="S90" s="159" t="s">
        <v>299</v>
      </c>
      <c r="T90" s="159">
        <v>17</v>
      </c>
      <c r="U90" s="159">
        <v>27</v>
      </c>
      <c r="V90" s="159" t="s">
        <v>282</v>
      </c>
      <c r="W90" s="159">
        <v>163</v>
      </c>
      <c r="X90" s="159" t="s">
        <v>282</v>
      </c>
      <c r="Y90" s="159" t="s">
        <v>282</v>
      </c>
      <c r="Z90" s="159" t="s">
        <v>282</v>
      </c>
      <c r="AA90" s="159">
        <v>14</v>
      </c>
      <c r="AB90" s="159">
        <v>7.53</v>
      </c>
      <c r="AC90" s="159">
        <v>163</v>
      </c>
      <c r="AD90" s="159" t="s">
        <v>282</v>
      </c>
      <c r="AE90" s="159" t="s">
        <v>282</v>
      </c>
      <c r="AF90" s="159" t="s">
        <v>282</v>
      </c>
      <c r="AG90" s="159" t="s">
        <v>282</v>
      </c>
      <c r="AH90" s="159" t="s">
        <v>282</v>
      </c>
      <c r="AI90" s="159" t="s">
        <v>282</v>
      </c>
      <c r="AJ90" s="159" t="s">
        <v>282</v>
      </c>
      <c r="AK90" s="159" t="s">
        <v>282</v>
      </c>
      <c r="AL90" s="159" t="s">
        <v>282</v>
      </c>
      <c r="AM90" s="159">
        <v>168</v>
      </c>
      <c r="AN90" s="159">
        <v>130</v>
      </c>
      <c r="AO90" s="159" t="s">
        <v>790</v>
      </c>
      <c r="AP90" s="159" t="s">
        <v>10507</v>
      </c>
      <c r="AQ90" s="159">
        <v>9</v>
      </c>
      <c r="AR90" s="159">
        <v>41</v>
      </c>
      <c r="AS90" s="159" t="s">
        <v>299</v>
      </c>
      <c r="AT90" s="159">
        <v>17</v>
      </c>
      <c r="AU90" s="159">
        <v>22</v>
      </c>
      <c r="AV90" s="159">
        <v>7</v>
      </c>
      <c r="AW90" s="159" t="s">
        <v>10840</v>
      </c>
      <c r="AX90" s="159">
        <v>1</v>
      </c>
      <c r="AY90" s="159">
        <v>61</v>
      </c>
      <c r="AZ90" s="159" t="s">
        <v>10841</v>
      </c>
      <c r="BA90" s="159" t="s">
        <v>299</v>
      </c>
      <c r="BB90" s="159">
        <v>17</v>
      </c>
      <c r="BC90" s="159">
        <v>26.9</v>
      </c>
      <c r="BD90" s="159" t="s">
        <v>282</v>
      </c>
      <c r="BE90" s="159">
        <v>158</v>
      </c>
      <c r="BF90" s="159" t="s">
        <v>282</v>
      </c>
      <c r="BG90" s="159" t="s">
        <v>282</v>
      </c>
      <c r="BH90" s="159" t="s">
        <v>282</v>
      </c>
      <c r="BI90" s="159">
        <v>17.3</v>
      </c>
      <c r="BJ90" s="159">
        <v>7.92</v>
      </c>
      <c r="BK90" s="159">
        <v>158</v>
      </c>
      <c r="BL90" s="159" t="s">
        <v>282</v>
      </c>
      <c r="BM90" s="159" t="s">
        <v>282</v>
      </c>
      <c r="BN90" s="159" t="s">
        <v>282</v>
      </c>
      <c r="BO90" s="159" t="s">
        <v>282</v>
      </c>
      <c r="BP90" s="159" t="s">
        <v>282</v>
      </c>
      <c r="BQ90" s="159" t="s">
        <v>282</v>
      </c>
      <c r="BR90" s="159" t="s">
        <v>282</v>
      </c>
      <c r="BS90" s="159" t="s">
        <v>282</v>
      </c>
      <c r="BT90" s="159" t="s">
        <v>282</v>
      </c>
      <c r="BU90" s="159">
        <v>166</v>
      </c>
      <c r="BV90" s="159">
        <v>125</v>
      </c>
      <c r="BW90" s="159" t="s">
        <v>282</v>
      </c>
      <c r="BX90" s="159" t="s">
        <v>282</v>
      </c>
      <c r="BY90" s="159" t="s">
        <v>282</v>
      </c>
      <c r="BZ90" s="159" t="s">
        <v>282</v>
      </c>
      <c r="CA90" s="159" t="s">
        <v>282</v>
      </c>
      <c r="CB90" s="159" t="s">
        <v>282</v>
      </c>
      <c r="CC90" s="159" t="s">
        <v>282</v>
      </c>
      <c r="CD90" s="159" t="s">
        <v>282</v>
      </c>
      <c r="CE90" s="159" t="s">
        <v>282</v>
      </c>
      <c r="CF90" s="159" t="s">
        <v>282</v>
      </c>
      <c r="CG90" s="159" t="s">
        <v>282</v>
      </c>
      <c r="CH90" s="159" t="s">
        <v>282</v>
      </c>
      <c r="CI90" s="159" t="s">
        <v>282</v>
      </c>
      <c r="CJ90" s="159" t="s">
        <v>282</v>
      </c>
      <c r="CK90" s="159" t="s">
        <v>282</v>
      </c>
      <c r="CL90" s="159" t="s">
        <v>282</v>
      </c>
      <c r="CM90" s="159" t="s">
        <v>282</v>
      </c>
      <c r="CN90" s="159" t="s">
        <v>282</v>
      </c>
      <c r="CO90" s="159" t="s">
        <v>282</v>
      </c>
      <c r="CP90" s="159" t="s">
        <v>282</v>
      </c>
      <c r="CQ90" s="159" t="s">
        <v>282</v>
      </c>
      <c r="CR90" s="159" t="s">
        <v>282</v>
      </c>
      <c r="CS90" s="159" t="s">
        <v>282</v>
      </c>
      <c r="CT90" s="159" t="s">
        <v>282</v>
      </c>
      <c r="CU90" s="159" t="s">
        <v>282</v>
      </c>
      <c r="CV90" s="159" t="s">
        <v>282</v>
      </c>
      <c r="CW90" s="159" t="s">
        <v>282</v>
      </c>
      <c r="CX90" s="159" t="s">
        <v>282</v>
      </c>
      <c r="CY90" s="159" t="s">
        <v>282</v>
      </c>
      <c r="CZ90" s="159" t="s">
        <v>282</v>
      </c>
      <c r="DA90" s="159" t="s">
        <v>282</v>
      </c>
      <c r="DB90" s="159" t="s">
        <v>282</v>
      </c>
      <c r="DC90" s="159" t="s">
        <v>282</v>
      </c>
      <c r="DD90" s="159" t="s">
        <v>282</v>
      </c>
      <c r="DE90" s="159" t="s">
        <v>282</v>
      </c>
      <c r="DF90" s="159" t="s">
        <v>282</v>
      </c>
      <c r="DG90" s="159" t="s">
        <v>282</v>
      </c>
      <c r="DH90" s="159" t="s">
        <v>282</v>
      </c>
      <c r="DI90" s="159" t="s">
        <v>282</v>
      </c>
      <c r="DJ90" s="159" t="s">
        <v>282</v>
      </c>
      <c r="DK90" s="159" t="s">
        <v>282</v>
      </c>
      <c r="DL90" s="159" t="s">
        <v>282</v>
      </c>
      <c r="DM90" s="159" t="s">
        <v>282</v>
      </c>
      <c r="DN90" s="159" t="s">
        <v>282</v>
      </c>
      <c r="DO90" s="159" t="s">
        <v>282</v>
      </c>
      <c r="DP90" s="159" t="s">
        <v>282</v>
      </c>
      <c r="DQ90" s="159" t="s">
        <v>282</v>
      </c>
      <c r="DR90" s="159" t="s">
        <v>282</v>
      </c>
      <c r="DS90" s="159" t="s">
        <v>282</v>
      </c>
      <c r="DT90" s="159" t="s">
        <v>282</v>
      </c>
      <c r="DU90" s="159" t="s">
        <v>282</v>
      </c>
      <c r="DV90" s="159" t="s">
        <v>282</v>
      </c>
      <c r="DW90" s="159" t="s">
        <v>282</v>
      </c>
      <c r="DX90" s="159" t="s">
        <v>282</v>
      </c>
      <c r="DY90" s="159" t="s">
        <v>282</v>
      </c>
      <c r="DZ90" s="159" t="s">
        <v>282</v>
      </c>
      <c r="EA90" s="159" t="s">
        <v>282</v>
      </c>
      <c r="EB90" s="159" t="s">
        <v>282</v>
      </c>
      <c r="EC90" s="159" t="s">
        <v>282</v>
      </c>
      <c r="ED90" s="159" t="s">
        <v>282</v>
      </c>
      <c r="EE90" s="159" t="s">
        <v>282</v>
      </c>
      <c r="EF90" s="159" t="s">
        <v>282</v>
      </c>
      <c r="EG90" s="159" t="s">
        <v>282</v>
      </c>
      <c r="EH90" s="159" t="s">
        <v>282</v>
      </c>
      <c r="EI90" s="159" t="s">
        <v>282</v>
      </c>
      <c r="EJ90" s="159" t="s">
        <v>282</v>
      </c>
      <c r="EK90" s="159" t="s">
        <v>282</v>
      </c>
      <c r="EL90" s="159" t="s">
        <v>282</v>
      </c>
      <c r="EM90" s="159" t="s">
        <v>282</v>
      </c>
      <c r="EN90" s="159" t="s">
        <v>282</v>
      </c>
      <c r="EO90" s="159" t="s">
        <v>282</v>
      </c>
      <c r="EP90" s="159" t="s">
        <v>282</v>
      </c>
      <c r="EQ90" s="159" t="s">
        <v>282</v>
      </c>
      <c r="ER90" s="159" t="s">
        <v>282</v>
      </c>
      <c r="ES90" s="159" t="s">
        <v>282</v>
      </c>
      <c r="ET90" s="159" t="s">
        <v>282</v>
      </c>
      <c r="EU90" s="159" t="s">
        <v>282</v>
      </c>
      <c r="EV90" s="159" t="s">
        <v>282</v>
      </c>
      <c r="EW90" s="159" t="s">
        <v>282</v>
      </c>
      <c r="EX90" s="159" t="s">
        <v>282</v>
      </c>
      <c r="EY90" s="159" t="s">
        <v>282</v>
      </c>
      <c r="EZ90" s="159" t="s">
        <v>282</v>
      </c>
      <c r="FA90" s="159" t="s">
        <v>282</v>
      </c>
      <c r="FB90" s="159" t="s">
        <v>282</v>
      </c>
      <c r="FC90" s="159" t="s">
        <v>282</v>
      </c>
      <c r="FD90" s="159" t="s">
        <v>282</v>
      </c>
      <c r="FE90" s="159" t="s">
        <v>282</v>
      </c>
      <c r="FF90" s="159" t="s">
        <v>282</v>
      </c>
      <c r="FG90" s="159" t="s">
        <v>282</v>
      </c>
      <c r="FH90" s="159" t="s">
        <v>282</v>
      </c>
      <c r="FI90" s="159" t="s">
        <v>282</v>
      </c>
      <c r="FJ90" s="159" t="s">
        <v>282</v>
      </c>
      <c r="FK90" s="159" t="s">
        <v>282</v>
      </c>
      <c r="FL90" s="159" t="s">
        <v>282</v>
      </c>
      <c r="FM90" s="159" t="s">
        <v>282</v>
      </c>
      <c r="FN90" s="159" t="s">
        <v>282</v>
      </c>
      <c r="FO90" s="159" t="s">
        <v>282</v>
      </c>
      <c r="FP90" s="159" t="s">
        <v>282</v>
      </c>
      <c r="FQ90" s="159" t="s">
        <v>282</v>
      </c>
      <c r="FR90" s="159" t="s">
        <v>282</v>
      </c>
      <c r="FS90" s="159" t="s">
        <v>282</v>
      </c>
      <c r="FT90" s="159" t="s">
        <v>282</v>
      </c>
    </row>
    <row r="91" spans="1:176" x14ac:dyDescent="0.25">
      <c r="A91" s="66" t="s">
        <v>4424</v>
      </c>
      <c r="B91" s="159" t="s">
        <v>282</v>
      </c>
      <c r="C91" s="66" t="str">
        <f>IF(ISNUMBER(Severity!H91)=FALSE,Severity!F91,IF(Severity!H91&gt;=0.5,"YES","NO"))</f>
        <v>NO</v>
      </c>
      <c r="D91" s="66" t="str">
        <f>IF(ISNUMBER(Severity!I91)=FALSE,Severity!G91,IF(Severity!I91&gt;0.5,"YES","NO"))</f>
        <v>YES</v>
      </c>
      <c r="E91" s="159">
        <v>8</v>
      </c>
      <c r="F91" s="159">
        <v>2</v>
      </c>
      <c r="G91" s="66" t="s">
        <v>4423</v>
      </c>
      <c r="H91" s="159" t="s">
        <v>183</v>
      </c>
      <c r="I91" s="66" t="s">
        <v>282</v>
      </c>
      <c r="J91" s="159">
        <v>0</v>
      </c>
      <c r="K91" s="159" t="s">
        <v>435</v>
      </c>
      <c r="L91" s="66">
        <v>21</v>
      </c>
      <c r="M91" s="66">
        <v>10</v>
      </c>
      <c r="N91" s="66">
        <v>10</v>
      </c>
      <c r="O91" s="159" t="s">
        <v>282</v>
      </c>
      <c r="P91" s="66" t="s">
        <v>282</v>
      </c>
      <c r="Q91" s="66" t="s">
        <v>282</v>
      </c>
      <c r="R91" s="159" t="s">
        <v>282</v>
      </c>
      <c r="S91" s="159" t="s">
        <v>435</v>
      </c>
      <c r="T91" s="159">
        <v>21</v>
      </c>
      <c r="U91" s="66">
        <v>26.32</v>
      </c>
      <c r="V91" s="66">
        <v>5.97</v>
      </c>
      <c r="W91" s="159">
        <v>40</v>
      </c>
      <c r="X91" s="66">
        <v>26.32</v>
      </c>
      <c r="Y91" s="66">
        <v>5.97</v>
      </c>
      <c r="Z91" s="159">
        <v>40</v>
      </c>
      <c r="AA91" s="66">
        <v>16.649999999999999</v>
      </c>
      <c r="AB91" s="66">
        <v>8.0399999999999991</v>
      </c>
      <c r="AC91" s="66">
        <v>40</v>
      </c>
      <c r="AD91" s="66">
        <v>16.649999999999999</v>
      </c>
      <c r="AE91" s="66">
        <v>8.0399999999999991</v>
      </c>
      <c r="AF91" s="66">
        <v>40</v>
      </c>
      <c r="AG91" s="159" t="s">
        <v>282</v>
      </c>
      <c r="AH91" s="159" t="s">
        <v>282</v>
      </c>
      <c r="AI91" s="159" t="s">
        <v>282</v>
      </c>
      <c r="AJ91" s="159" t="s">
        <v>282</v>
      </c>
      <c r="AK91" s="159" t="s">
        <v>282</v>
      </c>
      <c r="AL91" s="159" t="s">
        <v>282</v>
      </c>
      <c r="AM91" s="159">
        <v>40</v>
      </c>
      <c r="AN91" s="159">
        <v>40</v>
      </c>
      <c r="AO91" s="159" t="s">
        <v>636</v>
      </c>
      <c r="AP91" s="159" t="s">
        <v>282</v>
      </c>
      <c r="AQ91" s="66" t="s">
        <v>282</v>
      </c>
      <c r="AR91" s="159">
        <v>2</v>
      </c>
      <c r="AS91" s="159" t="s">
        <v>435</v>
      </c>
      <c r="AT91" s="66">
        <v>21</v>
      </c>
      <c r="AU91" s="66">
        <v>2</v>
      </c>
      <c r="AV91" s="66">
        <v>10</v>
      </c>
      <c r="AW91" s="159" t="s">
        <v>282</v>
      </c>
      <c r="AX91" s="66" t="s">
        <v>282</v>
      </c>
      <c r="AY91" s="66" t="s">
        <v>282</v>
      </c>
      <c r="AZ91" s="159" t="s">
        <v>282</v>
      </c>
      <c r="BA91" s="159" t="s">
        <v>435</v>
      </c>
      <c r="BB91" s="159">
        <v>21</v>
      </c>
      <c r="BC91" s="66">
        <v>25.13</v>
      </c>
      <c r="BD91" s="66">
        <v>5.19</v>
      </c>
      <c r="BE91" s="159">
        <v>40</v>
      </c>
      <c r="BF91" s="159" t="s">
        <v>282</v>
      </c>
      <c r="BG91" s="159" t="s">
        <v>282</v>
      </c>
      <c r="BH91" s="159" t="s">
        <v>282</v>
      </c>
      <c r="BI91" s="66">
        <v>23.43</v>
      </c>
      <c r="BJ91" s="66">
        <v>7.67</v>
      </c>
      <c r="BK91" s="66">
        <v>40</v>
      </c>
      <c r="BL91" s="159" t="s">
        <v>282</v>
      </c>
      <c r="BM91" s="159" t="s">
        <v>282</v>
      </c>
      <c r="BN91" s="159" t="s">
        <v>282</v>
      </c>
      <c r="BO91" s="159" t="s">
        <v>282</v>
      </c>
      <c r="BP91" s="159" t="s">
        <v>282</v>
      </c>
      <c r="BQ91" s="159" t="s">
        <v>282</v>
      </c>
      <c r="BR91" s="159" t="s">
        <v>282</v>
      </c>
      <c r="BS91" s="159" t="s">
        <v>282</v>
      </c>
      <c r="BT91" s="159" t="s">
        <v>282</v>
      </c>
      <c r="BU91" s="159">
        <v>40</v>
      </c>
      <c r="BV91" s="159">
        <v>38</v>
      </c>
      <c r="BW91" s="159" t="s">
        <v>282</v>
      </c>
      <c r="BX91" s="159" t="s">
        <v>282</v>
      </c>
      <c r="BY91" s="159" t="s">
        <v>282</v>
      </c>
      <c r="BZ91" s="159" t="s">
        <v>282</v>
      </c>
      <c r="CA91" s="159" t="s">
        <v>282</v>
      </c>
      <c r="CB91" s="159" t="s">
        <v>282</v>
      </c>
      <c r="CC91" s="159" t="s">
        <v>282</v>
      </c>
      <c r="CD91" s="159" t="s">
        <v>282</v>
      </c>
      <c r="CE91" s="159" t="s">
        <v>282</v>
      </c>
      <c r="CF91" s="159" t="s">
        <v>282</v>
      </c>
      <c r="CG91" s="159" t="s">
        <v>282</v>
      </c>
      <c r="CH91" s="159" t="s">
        <v>282</v>
      </c>
      <c r="CI91" s="159" t="s">
        <v>282</v>
      </c>
      <c r="CJ91" s="159" t="s">
        <v>282</v>
      </c>
      <c r="CK91" s="159" t="s">
        <v>282</v>
      </c>
      <c r="CL91" s="159" t="s">
        <v>282</v>
      </c>
      <c r="CM91" s="159" t="s">
        <v>282</v>
      </c>
      <c r="CN91" s="159" t="s">
        <v>282</v>
      </c>
      <c r="CO91" s="159" t="s">
        <v>282</v>
      </c>
      <c r="CP91" s="159" t="s">
        <v>282</v>
      </c>
      <c r="CQ91" s="159" t="s">
        <v>282</v>
      </c>
      <c r="CR91" s="159" t="s">
        <v>282</v>
      </c>
      <c r="CS91" s="159" t="s">
        <v>282</v>
      </c>
      <c r="CT91" s="159" t="s">
        <v>282</v>
      </c>
      <c r="CU91" s="159" t="s">
        <v>282</v>
      </c>
      <c r="CV91" s="159" t="s">
        <v>282</v>
      </c>
      <c r="CW91" s="159" t="s">
        <v>282</v>
      </c>
      <c r="CX91" s="159" t="s">
        <v>282</v>
      </c>
      <c r="CY91" s="159" t="s">
        <v>282</v>
      </c>
      <c r="CZ91" s="159" t="s">
        <v>282</v>
      </c>
      <c r="DA91" s="159" t="s">
        <v>282</v>
      </c>
      <c r="DB91" s="159" t="s">
        <v>282</v>
      </c>
      <c r="DC91" s="159" t="s">
        <v>282</v>
      </c>
      <c r="DD91" s="159" t="s">
        <v>282</v>
      </c>
      <c r="DE91" s="159" t="s">
        <v>282</v>
      </c>
      <c r="DF91" s="159" t="s">
        <v>282</v>
      </c>
      <c r="DG91" s="159" t="s">
        <v>282</v>
      </c>
      <c r="DH91" s="159" t="s">
        <v>282</v>
      </c>
      <c r="DI91" s="159" t="s">
        <v>282</v>
      </c>
      <c r="DJ91" s="159" t="s">
        <v>282</v>
      </c>
      <c r="DK91" s="159" t="s">
        <v>282</v>
      </c>
      <c r="DL91" s="159" t="s">
        <v>282</v>
      </c>
      <c r="DM91" s="159" t="s">
        <v>282</v>
      </c>
      <c r="DN91" s="159" t="s">
        <v>282</v>
      </c>
      <c r="DO91" s="159" t="s">
        <v>282</v>
      </c>
      <c r="DP91" s="159" t="s">
        <v>282</v>
      </c>
      <c r="DQ91" s="159" t="s">
        <v>282</v>
      </c>
      <c r="DR91" s="159" t="s">
        <v>282</v>
      </c>
      <c r="DS91" s="159" t="s">
        <v>282</v>
      </c>
      <c r="DT91" s="159" t="s">
        <v>282</v>
      </c>
      <c r="DU91" s="159" t="s">
        <v>282</v>
      </c>
      <c r="DV91" s="159" t="s">
        <v>282</v>
      </c>
      <c r="DW91" s="159" t="s">
        <v>282</v>
      </c>
      <c r="DX91" s="159" t="s">
        <v>282</v>
      </c>
      <c r="DY91" s="159" t="s">
        <v>282</v>
      </c>
      <c r="DZ91" s="159" t="s">
        <v>282</v>
      </c>
      <c r="EA91" s="159" t="s">
        <v>282</v>
      </c>
      <c r="EB91" s="159" t="s">
        <v>282</v>
      </c>
      <c r="EC91" s="159" t="s">
        <v>282</v>
      </c>
      <c r="ED91" s="159" t="s">
        <v>282</v>
      </c>
      <c r="EE91" s="159" t="s">
        <v>282</v>
      </c>
      <c r="EF91" s="159" t="s">
        <v>282</v>
      </c>
      <c r="EG91" s="159" t="s">
        <v>282</v>
      </c>
      <c r="EH91" s="159" t="s">
        <v>282</v>
      </c>
      <c r="EI91" s="159" t="s">
        <v>282</v>
      </c>
      <c r="EJ91" s="159" t="s">
        <v>282</v>
      </c>
      <c r="EK91" s="159" t="s">
        <v>282</v>
      </c>
      <c r="EL91" s="159" t="s">
        <v>282</v>
      </c>
      <c r="EM91" s="159" t="s">
        <v>282</v>
      </c>
      <c r="EN91" s="159" t="s">
        <v>282</v>
      </c>
      <c r="EO91" s="159" t="s">
        <v>282</v>
      </c>
      <c r="EP91" s="159" t="s">
        <v>282</v>
      </c>
      <c r="EQ91" s="159" t="s">
        <v>282</v>
      </c>
      <c r="ER91" s="159" t="s">
        <v>282</v>
      </c>
      <c r="ES91" s="159" t="s">
        <v>282</v>
      </c>
      <c r="ET91" s="159" t="s">
        <v>282</v>
      </c>
      <c r="EU91" s="159" t="s">
        <v>282</v>
      </c>
      <c r="EV91" s="159" t="s">
        <v>282</v>
      </c>
      <c r="EW91" s="159" t="s">
        <v>282</v>
      </c>
      <c r="EX91" s="159" t="s">
        <v>282</v>
      </c>
      <c r="EY91" s="159" t="s">
        <v>282</v>
      </c>
      <c r="EZ91" s="159" t="s">
        <v>282</v>
      </c>
      <c r="FA91" s="159" t="s">
        <v>282</v>
      </c>
      <c r="FB91" s="159" t="s">
        <v>282</v>
      </c>
      <c r="FC91" s="159" t="s">
        <v>282</v>
      </c>
      <c r="FD91" s="159" t="s">
        <v>282</v>
      </c>
      <c r="FE91" s="159" t="s">
        <v>282</v>
      </c>
      <c r="FF91" s="159" t="s">
        <v>282</v>
      </c>
      <c r="FG91" s="159" t="s">
        <v>282</v>
      </c>
      <c r="FH91" s="159" t="s">
        <v>282</v>
      </c>
      <c r="FI91" s="159" t="s">
        <v>282</v>
      </c>
      <c r="FJ91" s="159" t="s">
        <v>282</v>
      </c>
      <c r="FK91" s="159" t="s">
        <v>282</v>
      </c>
      <c r="FL91" s="159" t="s">
        <v>282</v>
      </c>
      <c r="FM91" s="159" t="s">
        <v>282</v>
      </c>
      <c r="FN91" s="159" t="s">
        <v>282</v>
      </c>
      <c r="FO91" s="159" t="s">
        <v>282</v>
      </c>
      <c r="FP91" s="159" t="s">
        <v>282</v>
      </c>
      <c r="FQ91" s="159" t="s">
        <v>282</v>
      </c>
      <c r="FR91" s="159" t="s">
        <v>282</v>
      </c>
      <c r="FS91" s="159" t="s">
        <v>282</v>
      </c>
      <c r="FT91" s="159" t="s">
        <v>282</v>
      </c>
    </row>
    <row r="92" spans="1:176" x14ac:dyDescent="0.25">
      <c r="A92" s="212" t="s">
        <v>1773</v>
      </c>
      <c r="B92" s="159" t="s">
        <v>13384</v>
      </c>
      <c r="C92" s="66" t="str">
        <f>IF(ISNUMBER(Severity!H92)=FALSE,Severity!F92,IF(Severity!H92&gt;=0.5,"YES","NO"))</f>
        <v>YES</v>
      </c>
      <c r="D92" s="66" t="str">
        <f>IF(ISNUMBER(Severity!I92)=FALSE,Severity!G92,IF(Severity!I92&gt;0.5,"YES","NO"))</f>
        <v>NO</v>
      </c>
      <c r="E92" s="159">
        <v>6</v>
      </c>
      <c r="F92" s="159">
        <v>2</v>
      </c>
      <c r="G92" s="159" t="s">
        <v>263</v>
      </c>
      <c r="H92" s="159" t="s">
        <v>10507</v>
      </c>
      <c r="I92" s="66" t="s">
        <v>282</v>
      </c>
      <c r="J92" s="159" t="s">
        <v>282</v>
      </c>
      <c r="K92" s="159" t="s">
        <v>282</v>
      </c>
      <c r="L92" s="159" t="s">
        <v>282</v>
      </c>
      <c r="M92" s="159" t="s">
        <v>282</v>
      </c>
      <c r="N92" s="159" t="s">
        <v>282</v>
      </c>
      <c r="O92" s="159" t="s">
        <v>282</v>
      </c>
      <c r="P92" s="159" t="s">
        <v>282</v>
      </c>
      <c r="Q92" s="159" t="s">
        <v>282</v>
      </c>
      <c r="R92" s="159" t="s">
        <v>282</v>
      </c>
      <c r="S92" s="159" t="s">
        <v>299</v>
      </c>
      <c r="T92" s="159">
        <v>17</v>
      </c>
      <c r="U92" s="159">
        <v>27.6</v>
      </c>
      <c r="V92" s="159" t="s">
        <v>282</v>
      </c>
      <c r="W92" s="159">
        <v>48</v>
      </c>
      <c r="X92" s="159" t="s">
        <v>282</v>
      </c>
      <c r="Y92" s="159" t="s">
        <v>282</v>
      </c>
      <c r="Z92" s="159" t="s">
        <v>282</v>
      </c>
      <c r="AA92" s="159" t="s">
        <v>282</v>
      </c>
      <c r="AB92" s="159" t="s">
        <v>282</v>
      </c>
      <c r="AC92" s="159" t="s">
        <v>282</v>
      </c>
      <c r="AD92" s="159" t="s">
        <v>282</v>
      </c>
      <c r="AE92" s="159" t="s">
        <v>282</v>
      </c>
      <c r="AF92" s="159" t="s">
        <v>282</v>
      </c>
      <c r="AG92" s="159">
        <v>-13.5</v>
      </c>
      <c r="AH92" s="159">
        <v>7.76</v>
      </c>
      <c r="AI92" s="159">
        <v>48</v>
      </c>
      <c r="AJ92" s="159" t="s">
        <v>282</v>
      </c>
      <c r="AK92" s="159" t="s">
        <v>282</v>
      </c>
      <c r="AL92" s="159" t="s">
        <v>282</v>
      </c>
      <c r="AM92" s="159">
        <v>50</v>
      </c>
      <c r="AN92" s="159" t="s">
        <v>282</v>
      </c>
      <c r="AO92" s="159" t="s">
        <v>790</v>
      </c>
      <c r="AP92" s="159" t="s">
        <v>10507</v>
      </c>
      <c r="AQ92" s="159" t="s">
        <v>282</v>
      </c>
      <c r="AR92" s="159" t="s">
        <v>282</v>
      </c>
      <c r="AS92" s="159" t="s">
        <v>282</v>
      </c>
      <c r="AT92" s="159" t="s">
        <v>282</v>
      </c>
      <c r="AU92" s="159" t="s">
        <v>282</v>
      </c>
      <c r="AV92" s="159" t="s">
        <v>282</v>
      </c>
      <c r="AW92" s="159" t="s">
        <v>282</v>
      </c>
      <c r="AX92" s="159" t="s">
        <v>282</v>
      </c>
      <c r="AY92" s="159" t="s">
        <v>282</v>
      </c>
      <c r="AZ92" s="159" t="s">
        <v>282</v>
      </c>
      <c r="BA92" s="159" t="s">
        <v>299</v>
      </c>
      <c r="BB92" s="159">
        <v>17</v>
      </c>
      <c r="BC92" s="159">
        <v>26.7</v>
      </c>
      <c r="BD92" s="159" t="s">
        <v>282</v>
      </c>
      <c r="BE92" s="159">
        <v>48</v>
      </c>
      <c r="BF92" s="159" t="s">
        <v>282</v>
      </c>
      <c r="BG92" s="159" t="s">
        <v>282</v>
      </c>
      <c r="BH92" s="159" t="s">
        <v>282</v>
      </c>
      <c r="BI92" s="159" t="s">
        <v>282</v>
      </c>
      <c r="BJ92" s="159" t="s">
        <v>282</v>
      </c>
      <c r="BK92" s="159" t="s">
        <v>282</v>
      </c>
      <c r="BL92" s="159" t="s">
        <v>282</v>
      </c>
      <c r="BM92" s="159" t="s">
        <v>282</v>
      </c>
      <c r="BN92" s="159" t="s">
        <v>282</v>
      </c>
      <c r="BO92" s="159">
        <v>-7.5</v>
      </c>
      <c r="BP92" s="159">
        <v>7.76</v>
      </c>
      <c r="BQ92" s="159">
        <v>48</v>
      </c>
      <c r="BR92" s="159" t="s">
        <v>282</v>
      </c>
      <c r="BS92" s="159" t="s">
        <v>282</v>
      </c>
      <c r="BT92" s="159" t="s">
        <v>282</v>
      </c>
      <c r="BU92" s="159">
        <v>50</v>
      </c>
      <c r="BV92" s="159" t="s">
        <v>282</v>
      </c>
      <c r="BW92" s="159" t="s">
        <v>282</v>
      </c>
      <c r="BX92" s="159" t="s">
        <v>282</v>
      </c>
      <c r="BY92" s="159" t="s">
        <v>282</v>
      </c>
      <c r="BZ92" s="159" t="s">
        <v>282</v>
      </c>
      <c r="CA92" s="159" t="s">
        <v>282</v>
      </c>
      <c r="CB92" s="159" t="s">
        <v>282</v>
      </c>
      <c r="CC92" s="159" t="s">
        <v>282</v>
      </c>
      <c r="CD92" s="159" t="s">
        <v>282</v>
      </c>
      <c r="CE92" s="159" t="s">
        <v>282</v>
      </c>
      <c r="CF92" s="159" t="s">
        <v>282</v>
      </c>
      <c r="CG92" s="159" t="s">
        <v>282</v>
      </c>
      <c r="CH92" s="159" t="s">
        <v>282</v>
      </c>
      <c r="CI92" s="159" t="s">
        <v>282</v>
      </c>
      <c r="CJ92" s="159" t="s">
        <v>282</v>
      </c>
      <c r="CK92" s="159" t="s">
        <v>282</v>
      </c>
      <c r="CL92" s="159" t="s">
        <v>282</v>
      </c>
      <c r="CM92" s="159" t="s">
        <v>282</v>
      </c>
      <c r="CN92" s="159" t="s">
        <v>282</v>
      </c>
      <c r="CO92" s="159" t="s">
        <v>282</v>
      </c>
      <c r="CP92" s="159" t="s">
        <v>282</v>
      </c>
      <c r="CQ92" s="159" t="s">
        <v>282</v>
      </c>
      <c r="CR92" s="159" t="s">
        <v>282</v>
      </c>
      <c r="CS92" s="159" t="s">
        <v>282</v>
      </c>
      <c r="CT92" s="159" t="s">
        <v>282</v>
      </c>
      <c r="CU92" s="159" t="s">
        <v>282</v>
      </c>
      <c r="CV92" s="159" t="s">
        <v>282</v>
      </c>
      <c r="CW92" s="159" t="s">
        <v>282</v>
      </c>
      <c r="CX92" s="159" t="s">
        <v>282</v>
      </c>
      <c r="CY92" s="159" t="s">
        <v>282</v>
      </c>
      <c r="CZ92" s="159" t="s">
        <v>282</v>
      </c>
      <c r="DA92" s="159" t="s">
        <v>282</v>
      </c>
      <c r="DB92" s="159" t="s">
        <v>282</v>
      </c>
      <c r="DC92" s="159" t="s">
        <v>282</v>
      </c>
      <c r="DD92" s="159" t="s">
        <v>282</v>
      </c>
      <c r="DE92" s="159" t="s">
        <v>282</v>
      </c>
      <c r="DF92" s="159" t="s">
        <v>282</v>
      </c>
      <c r="DG92" s="159" t="s">
        <v>282</v>
      </c>
      <c r="DH92" s="159" t="s">
        <v>282</v>
      </c>
      <c r="DI92" s="159" t="s">
        <v>282</v>
      </c>
      <c r="DJ92" s="159" t="s">
        <v>282</v>
      </c>
      <c r="DK92" s="159" t="s">
        <v>282</v>
      </c>
      <c r="DL92" s="159" t="s">
        <v>282</v>
      </c>
      <c r="DM92" s="159" t="s">
        <v>282</v>
      </c>
      <c r="DN92" s="159" t="s">
        <v>282</v>
      </c>
      <c r="DO92" s="159" t="s">
        <v>282</v>
      </c>
      <c r="DP92" s="159" t="s">
        <v>282</v>
      </c>
      <c r="DQ92" s="159" t="s">
        <v>282</v>
      </c>
      <c r="DR92" s="159" t="s">
        <v>282</v>
      </c>
      <c r="DS92" s="159" t="s">
        <v>282</v>
      </c>
      <c r="DT92" s="159" t="s">
        <v>282</v>
      </c>
      <c r="DU92" s="159" t="s">
        <v>282</v>
      </c>
      <c r="DV92" s="159" t="s">
        <v>282</v>
      </c>
      <c r="DW92" s="159" t="s">
        <v>282</v>
      </c>
      <c r="DX92" s="159" t="s">
        <v>282</v>
      </c>
      <c r="DY92" s="159" t="s">
        <v>282</v>
      </c>
      <c r="DZ92" s="159" t="s">
        <v>282</v>
      </c>
      <c r="EA92" s="159" t="s">
        <v>282</v>
      </c>
      <c r="EB92" s="159" t="s">
        <v>282</v>
      </c>
      <c r="EC92" s="159" t="s">
        <v>282</v>
      </c>
      <c r="ED92" s="159" t="s">
        <v>282</v>
      </c>
      <c r="EE92" s="159" t="s">
        <v>282</v>
      </c>
      <c r="EF92" s="159" t="s">
        <v>282</v>
      </c>
      <c r="EG92" s="159" t="s">
        <v>282</v>
      </c>
      <c r="EH92" s="159" t="s">
        <v>282</v>
      </c>
      <c r="EI92" s="159" t="s">
        <v>282</v>
      </c>
      <c r="EJ92" s="159" t="s">
        <v>282</v>
      </c>
      <c r="EK92" s="159" t="s">
        <v>282</v>
      </c>
      <c r="EL92" s="159" t="s">
        <v>282</v>
      </c>
      <c r="EM92" s="159" t="s">
        <v>282</v>
      </c>
      <c r="EN92" s="159" t="s">
        <v>282</v>
      </c>
      <c r="EO92" s="159" t="s">
        <v>282</v>
      </c>
      <c r="EP92" s="159" t="s">
        <v>282</v>
      </c>
      <c r="EQ92" s="159" t="s">
        <v>282</v>
      </c>
      <c r="ER92" s="159" t="s">
        <v>282</v>
      </c>
      <c r="ES92" s="159" t="s">
        <v>282</v>
      </c>
      <c r="ET92" s="159" t="s">
        <v>282</v>
      </c>
      <c r="EU92" s="159" t="s">
        <v>282</v>
      </c>
      <c r="EV92" s="159" t="s">
        <v>282</v>
      </c>
      <c r="EW92" s="159" t="s">
        <v>282</v>
      </c>
      <c r="EX92" s="159" t="s">
        <v>282</v>
      </c>
      <c r="EY92" s="159" t="s">
        <v>282</v>
      </c>
      <c r="EZ92" s="159" t="s">
        <v>282</v>
      </c>
      <c r="FA92" s="159" t="s">
        <v>282</v>
      </c>
      <c r="FB92" s="159" t="s">
        <v>282</v>
      </c>
      <c r="FC92" s="159" t="s">
        <v>282</v>
      </c>
      <c r="FD92" s="159" t="s">
        <v>282</v>
      </c>
      <c r="FE92" s="159" t="s">
        <v>282</v>
      </c>
      <c r="FF92" s="159" t="s">
        <v>282</v>
      </c>
      <c r="FG92" s="159" t="s">
        <v>282</v>
      </c>
      <c r="FH92" s="159" t="s">
        <v>282</v>
      </c>
      <c r="FI92" s="159" t="s">
        <v>282</v>
      </c>
      <c r="FJ92" s="159" t="s">
        <v>282</v>
      </c>
      <c r="FK92" s="159" t="s">
        <v>282</v>
      </c>
      <c r="FL92" s="159" t="s">
        <v>282</v>
      </c>
      <c r="FM92" s="159" t="s">
        <v>282</v>
      </c>
      <c r="FN92" s="159" t="s">
        <v>282</v>
      </c>
      <c r="FO92" s="159" t="s">
        <v>282</v>
      </c>
      <c r="FP92" s="159" t="s">
        <v>282</v>
      </c>
      <c r="FQ92" s="159" t="s">
        <v>282</v>
      </c>
      <c r="FR92" s="159" t="s">
        <v>282</v>
      </c>
      <c r="FS92" s="159" t="s">
        <v>282</v>
      </c>
      <c r="FT92" s="159" t="s">
        <v>282</v>
      </c>
    </row>
    <row r="93" spans="1:176" x14ac:dyDescent="0.25">
      <c r="A93" s="212" t="s">
        <v>1780</v>
      </c>
      <c r="B93" s="159" t="s">
        <v>13393</v>
      </c>
      <c r="C93" s="66" t="str">
        <f>IF(ISNUMBER(Severity!H93)=FALSE,Severity!F93,IF(Severity!H93&gt;=0.5,"YES","NO"))</f>
        <v>YES</v>
      </c>
      <c r="D93" s="66" t="str">
        <f>IF(ISNUMBER(Severity!I93)=FALSE,Severity!G93,IF(Severity!I93&gt;0.5,"YES","NO"))</f>
        <v>NO</v>
      </c>
      <c r="E93" s="159">
        <v>8</v>
      </c>
      <c r="F93" s="159">
        <v>2</v>
      </c>
      <c r="G93" s="159" t="s">
        <v>258</v>
      </c>
      <c r="H93" s="159" t="s">
        <v>10507</v>
      </c>
      <c r="I93" s="66" t="s">
        <v>282</v>
      </c>
      <c r="J93" s="159" t="s">
        <v>282</v>
      </c>
      <c r="K93" s="159" t="s">
        <v>299</v>
      </c>
      <c r="L93" s="159">
        <v>17</v>
      </c>
      <c r="M93" s="159">
        <v>18</v>
      </c>
      <c r="N93" s="159">
        <v>7</v>
      </c>
      <c r="O93" s="159" t="s">
        <v>299</v>
      </c>
      <c r="P93" s="159">
        <v>17</v>
      </c>
      <c r="Q93" s="159">
        <v>43</v>
      </c>
      <c r="R93" s="159">
        <v>50</v>
      </c>
      <c r="S93" s="159" t="s">
        <v>299</v>
      </c>
      <c r="T93" s="159">
        <v>17</v>
      </c>
      <c r="U93" s="159">
        <v>27.9</v>
      </c>
      <c r="V93" s="159" t="s">
        <v>282</v>
      </c>
      <c r="W93" s="159">
        <v>58</v>
      </c>
      <c r="X93" s="159" t="s">
        <v>282</v>
      </c>
      <c r="Y93" s="159" t="s">
        <v>282</v>
      </c>
      <c r="Z93" s="159" t="s">
        <v>282</v>
      </c>
      <c r="AA93" s="159">
        <v>12.1</v>
      </c>
      <c r="AB93" s="159">
        <v>7</v>
      </c>
      <c r="AC93" s="159">
        <v>58</v>
      </c>
      <c r="AD93" s="159" t="s">
        <v>282</v>
      </c>
      <c r="AE93" s="159" t="s">
        <v>282</v>
      </c>
      <c r="AF93" s="159" t="s">
        <v>282</v>
      </c>
      <c r="AG93" s="159" t="s">
        <v>282</v>
      </c>
      <c r="AH93" s="159" t="s">
        <v>282</v>
      </c>
      <c r="AI93" s="159" t="s">
        <v>282</v>
      </c>
      <c r="AJ93" s="159" t="s">
        <v>282</v>
      </c>
      <c r="AK93" s="159" t="s">
        <v>282</v>
      </c>
      <c r="AL93" s="159" t="s">
        <v>282</v>
      </c>
      <c r="AM93" s="159">
        <v>58</v>
      </c>
      <c r="AN93" s="159" t="s">
        <v>282</v>
      </c>
      <c r="AO93" s="159" t="s">
        <v>256</v>
      </c>
      <c r="AP93" s="159" t="s">
        <v>10507</v>
      </c>
      <c r="AQ93" s="159" t="s">
        <v>282</v>
      </c>
      <c r="AR93" s="159" t="s">
        <v>282</v>
      </c>
      <c r="AS93" s="159" t="s">
        <v>299</v>
      </c>
      <c r="AT93" s="159">
        <v>17</v>
      </c>
      <c r="AU93" s="159">
        <v>20</v>
      </c>
      <c r="AV93" s="159">
        <v>7</v>
      </c>
      <c r="AW93" s="159" t="s">
        <v>299</v>
      </c>
      <c r="AX93" s="159">
        <v>17</v>
      </c>
      <c r="AY93" s="159">
        <v>29</v>
      </c>
      <c r="AZ93" s="159">
        <v>50</v>
      </c>
      <c r="BA93" s="159" t="s">
        <v>299</v>
      </c>
      <c r="BB93" s="159">
        <v>17</v>
      </c>
      <c r="BC93" s="159">
        <v>28</v>
      </c>
      <c r="BD93" s="159" t="s">
        <v>282</v>
      </c>
      <c r="BE93" s="159">
        <v>56</v>
      </c>
      <c r="BF93" s="159" t="s">
        <v>282</v>
      </c>
      <c r="BG93" s="159" t="s">
        <v>282</v>
      </c>
      <c r="BH93" s="159" t="s">
        <v>282</v>
      </c>
      <c r="BI93" s="159">
        <v>14</v>
      </c>
      <c r="BJ93" s="159">
        <v>8.6999999999999993</v>
      </c>
      <c r="BK93" s="159">
        <v>56</v>
      </c>
      <c r="BL93" s="159" t="s">
        <v>282</v>
      </c>
      <c r="BM93" s="159" t="s">
        <v>282</v>
      </c>
      <c r="BN93" s="159" t="s">
        <v>282</v>
      </c>
      <c r="BO93" s="159" t="s">
        <v>282</v>
      </c>
      <c r="BP93" s="159" t="s">
        <v>282</v>
      </c>
      <c r="BQ93" s="159" t="s">
        <v>282</v>
      </c>
      <c r="BR93" s="159" t="s">
        <v>282</v>
      </c>
      <c r="BS93" s="159" t="s">
        <v>282</v>
      </c>
      <c r="BT93" s="159" t="s">
        <v>282</v>
      </c>
      <c r="BU93" s="159">
        <v>56</v>
      </c>
      <c r="BV93" s="159" t="s">
        <v>282</v>
      </c>
      <c r="BW93" s="159" t="s">
        <v>282</v>
      </c>
      <c r="BX93" s="159" t="s">
        <v>282</v>
      </c>
      <c r="BY93" s="159" t="s">
        <v>282</v>
      </c>
      <c r="BZ93" s="159" t="s">
        <v>282</v>
      </c>
      <c r="CA93" s="159" t="s">
        <v>282</v>
      </c>
      <c r="CB93" s="159" t="s">
        <v>282</v>
      </c>
      <c r="CC93" s="159" t="s">
        <v>282</v>
      </c>
      <c r="CD93" s="159" t="s">
        <v>282</v>
      </c>
      <c r="CE93" s="159" t="s">
        <v>282</v>
      </c>
      <c r="CF93" s="159" t="s">
        <v>282</v>
      </c>
      <c r="CG93" s="159" t="s">
        <v>282</v>
      </c>
      <c r="CH93" s="159" t="s">
        <v>282</v>
      </c>
      <c r="CI93" s="159" t="s">
        <v>282</v>
      </c>
      <c r="CJ93" s="159" t="s">
        <v>282</v>
      </c>
      <c r="CK93" s="159" t="s">
        <v>282</v>
      </c>
      <c r="CL93" s="159" t="s">
        <v>282</v>
      </c>
      <c r="CM93" s="159" t="s">
        <v>282</v>
      </c>
      <c r="CN93" s="159" t="s">
        <v>282</v>
      </c>
      <c r="CO93" s="159" t="s">
        <v>282</v>
      </c>
      <c r="CP93" s="159" t="s">
        <v>282</v>
      </c>
      <c r="CQ93" s="159" t="s">
        <v>282</v>
      </c>
      <c r="CR93" s="159" t="s">
        <v>282</v>
      </c>
      <c r="CS93" s="159" t="s">
        <v>282</v>
      </c>
      <c r="CT93" s="159" t="s">
        <v>282</v>
      </c>
      <c r="CU93" s="159" t="s">
        <v>282</v>
      </c>
      <c r="CV93" s="159" t="s">
        <v>282</v>
      </c>
      <c r="CW93" s="159" t="s">
        <v>282</v>
      </c>
      <c r="CX93" s="159" t="s">
        <v>282</v>
      </c>
      <c r="CY93" s="159" t="s">
        <v>282</v>
      </c>
      <c r="CZ93" s="159" t="s">
        <v>282</v>
      </c>
      <c r="DA93" s="159" t="s">
        <v>282</v>
      </c>
      <c r="DB93" s="159" t="s">
        <v>282</v>
      </c>
      <c r="DC93" s="159" t="s">
        <v>282</v>
      </c>
      <c r="DD93" s="159" t="s">
        <v>282</v>
      </c>
      <c r="DE93" s="159" t="s">
        <v>282</v>
      </c>
      <c r="DF93" s="159" t="s">
        <v>282</v>
      </c>
      <c r="DG93" s="159" t="s">
        <v>282</v>
      </c>
      <c r="DH93" s="159" t="s">
        <v>282</v>
      </c>
      <c r="DI93" s="159" t="s">
        <v>282</v>
      </c>
      <c r="DJ93" s="159" t="s">
        <v>282</v>
      </c>
      <c r="DK93" s="159" t="s">
        <v>282</v>
      </c>
      <c r="DL93" s="159" t="s">
        <v>282</v>
      </c>
      <c r="DM93" s="159" t="s">
        <v>282</v>
      </c>
      <c r="DN93" s="159" t="s">
        <v>282</v>
      </c>
      <c r="DO93" s="159" t="s">
        <v>282</v>
      </c>
      <c r="DP93" s="159" t="s">
        <v>282</v>
      </c>
      <c r="DQ93" s="159" t="s">
        <v>282</v>
      </c>
      <c r="DR93" s="159" t="s">
        <v>282</v>
      </c>
      <c r="DS93" s="159" t="s">
        <v>282</v>
      </c>
      <c r="DT93" s="159" t="s">
        <v>282</v>
      </c>
      <c r="DU93" s="159" t="s">
        <v>282</v>
      </c>
      <c r="DV93" s="159" t="s">
        <v>282</v>
      </c>
      <c r="DW93" s="159" t="s">
        <v>282</v>
      </c>
      <c r="DX93" s="159" t="s">
        <v>282</v>
      </c>
      <c r="DY93" s="159" t="s">
        <v>282</v>
      </c>
      <c r="DZ93" s="159" t="s">
        <v>282</v>
      </c>
      <c r="EA93" s="159" t="s">
        <v>282</v>
      </c>
      <c r="EB93" s="159" t="s">
        <v>282</v>
      </c>
      <c r="EC93" s="159" t="s">
        <v>282</v>
      </c>
      <c r="ED93" s="159" t="s">
        <v>282</v>
      </c>
      <c r="EE93" s="159" t="s">
        <v>282</v>
      </c>
      <c r="EF93" s="159" t="s">
        <v>282</v>
      </c>
      <c r="EG93" s="159" t="s">
        <v>282</v>
      </c>
      <c r="EH93" s="159" t="s">
        <v>282</v>
      </c>
      <c r="EI93" s="159" t="s">
        <v>282</v>
      </c>
      <c r="EJ93" s="159" t="s">
        <v>282</v>
      </c>
      <c r="EK93" s="159" t="s">
        <v>282</v>
      </c>
      <c r="EL93" s="159" t="s">
        <v>282</v>
      </c>
      <c r="EM93" s="159" t="s">
        <v>282</v>
      </c>
      <c r="EN93" s="159" t="s">
        <v>282</v>
      </c>
      <c r="EO93" s="159" t="s">
        <v>282</v>
      </c>
      <c r="EP93" s="159" t="s">
        <v>282</v>
      </c>
      <c r="EQ93" s="159" t="s">
        <v>282</v>
      </c>
      <c r="ER93" s="159" t="s">
        <v>282</v>
      </c>
      <c r="ES93" s="159" t="s">
        <v>282</v>
      </c>
      <c r="ET93" s="159" t="s">
        <v>282</v>
      </c>
      <c r="EU93" s="159" t="s">
        <v>282</v>
      </c>
      <c r="EV93" s="159" t="s">
        <v>282</v>
      </c>
      <c r="EW93" s="159" t="s">
        <v>282</v>
      </c>
      <c r="EX93" s="159" t="s">
        <v>282</v>
      </c>
      <c r="EY93" s="159" t="s">
        <v>282</v>
      </c>
      <c r="EZ93" s="159" t="s">
        <v>282</v>
      </c>
      <c r="FA93" s="159" t="s">
        <v>282</v>
      </c>
      <c r="FB93" s="159" t="s">
        <v>282</v>
      </c>
      <c r="FC93" s="159" t="s">
        <v>282</v>
      </c>
      <c r="FD93" s="159" t="s">
        <v>282</v>
      </c>
      <c r="FE93" s="159" t="s">
        <v>282</v>
      </c>
      <c r="FF93" s="159" t="s">
        <v>282</v>
      </c>
      <c r="FG93" s="159" t="s">
        <v>282</v>
      </c>
      <c r="FH93" s="159" t="s">
        <v>282</v>
      </c>
      <c r="FI93" s="159" t="s">
        <v>282</v>
      </c>
      <c r="FJ93" s="159" t="s">
        <v>282</v>
      </c>
      <c r="FK93" s="159" t="s">
        <v>282</v>
      </c>
      <c r="FL93" s="159" t="s">
        <v>282</v>
      </c>
      <c r="FM93" s="159" t="s">
        <v>282</v>
      </c>
      <c r="FN93" s="159" t="s">
        <v>282</v>
      </c>
      <c r="FO93" s="159" t="s">
        <v>282</v>
      </c>
      <c r="FP93" s="159" t="s">
        <v>282</v>
      </c>
      <c r="FQ93" s="159" t="s">
        <v>282</v>
      </c>
      <c r="FR93" s="159" t="s">
        <v>282</v>
      </c>
      <c r="FS93" s="159" t="s">
        <v>282</v>
      </c>
      <c r="FT93" s="159" t="s">
        <v>282</v>
      </c>
    </row>
    <row r="94" spans="1:176" x14ac:dyDescent="0.25">
      <c r="A94" s="161" t="s">
        <v>1792</v>
      </c>
      <c r="B94" s="159" t="s">
        <v>13417</v>
      </c>
      <c r="C94" s="66" t="str">
        <f>IF(ISNUMBER(Severity!H94)=FALSE,Severity!F94,IF(Severity!H94&gt;=0.5,"YES","NO"))</f>
        <v>YES</v>
      </c>
      <c r="D94" s="66" t="str">
        <f>IF(ISNUMBER(Severity!I94)=FALSE,Severity!G94,IF(Severity!I94&gt;0.5,"YES","NO"))</f>
        <v>NO</v>
      </c>
      <c r="E94" s="159">
        <v>4</v>
      </c>
      <c r="F94" s="159">
        <v>2</v>
      </c>
      <c r="G94" s="159" t="s">
        <v>252</v>
      </c>
      <c r="H94" s="159" t="s">
        <v>10507</v>
      </c>
      <c r="I94" s="159">
        <v>17</v>
      </c>
      <c r="J94" s="159">
        <v>61</v>
      </c>
      <c r="K94" s="159" t="s">
        <v>282</v>
      </c>
      <c r="L94" s="159" t="s">
        <v>282</v>
      </c>
      <c r="M94" s="159" t="s">
        <v>282</v>
      </c>
      <c r="N94" s="159" t="s">
        <v>282</v>
      </c>
      <c r="O94" s="159" t="s">
        <v>10840</v>
      </c>
      <c r="P94" s="159">
        <v>1</v>
      </c>
      <c r="Q94" s="159">
        <v>65</v>
      </c>
      <c r="R94" s="159" t="s">
        <v>10841</v>
      </c>
      <c r="S94" s="159" t="s">
        <v>299</v>
      </c>
      <c r="T94" s="159">
        <v>17</v>
      </c>
      <c r="U94" s="66" t="s">
        <v>282</v>
      </c>
      <c r="V94" s="159" t="s">
        <v>282</v>
      </c>
      <c r="W94" s="159" t="s">
        <v>282</v>
      </c>
      <c r="X94" s="159">
        <v>25.92</v>
      </c>
      <c r="Y94" s="159" t="s">
        <v>282</v>
      </c>
      <c r="Z94" s="159">
        <v>149</v>
      </c>
      <c r="AA94" s="159" t="s">
        <v>282</v>
      </c>
      <c r="AB94" s="159" t="s">
        <v>282</v>
      </c>
      <c r="AC94" s="159" t="s">
        <v>282</v>
      </c>
      <c r="AD94" s="159">
        <v>13.74</v>
      </c>
      <c r="AE94" s="159" t="s">
        <v>282</v>
      </c>
      <c r="AF94" s="159">
        <v>149</v>
      </c>
      <c r="AG94" s="159" t="s">
        <v>282</v>
      </c>
      <c r="AH94" s="159" t="s">
        <v>282</v>
      </c>
      <c r="AI94" s="159" t="s">
        <v>282</v>
      </c>
      <c r="AJ94" s="159" t="s">
        <v>282</v>
      </c>
      <c r="AK94" s="159" t="s">
        <v>282</v>
      </c>
      <c r="AL94" s="159" t="s">
        <v>282</v>
      </c>
      <c r="AM94" s="159">
        <v>165</v>
      </c>
      <c r="AN94" s="159">
        <v>104</v>
      </c>
      <c r="AO94" s="159" t="s">
        <v>790</v>
      </c>
      <c r="AP94" s="159" t="s">
        <v>10507</v>
      </c>
      <c r="AQ94" s="159">
        <v>5</v>
      </c>
      <c r="AR94" s="159">
        <v>49</v>
      </c>
      <c r="AS94" s="159" t="s">
        <v>282</v>
      </c>
      <c r="AT94" s="159" t="s">
        <v>282</v>
      </c>
      <c r="AU94" s="159" t="s">
        <v>282</v>
      </c>
      <c r="AV94" s="159" t="s">
        <v>282</v>
      </c>
      <c r="AW94" s="159" t="s">
        <v>10840</v>
      </c>
      <c r="AX94" s="159">
        <v>1</v>
      </c>
      <c r="AY94" s="159">
        <v>51</v>
      </c>
      <c r="AZ94" s="159" t="s">
        <v>10841</v>
      </c>
      <c r="BA94" s="159" t="s">
        <v>299</v>
      </c>
      <c r="BB94" s="159">
        <v>17</v>
      </c>
      <c r="BC94" s="159" t="s">
        <v>282</v>
      </c>
      <c r="BD94" s="159" t="s">
        <v>282</v>
      </c>
      <c r="BE94" s="159" t="s">
        <v>282</v>
      </c>
      <c r="BF94" s="159">
        <v>25.6</v>
      </c>
      <c r="BG94" s="159" t="s">
        <v>282</v>
      </c>
      <c r="BH94" s="159">
        <v>143</v>
      </c>
      <c r="BI94" s="159" t="s">
        <v>282</v>
      </c>
      <c r="BJ94" s="159" t="s">
        <v>282</v>
      </c>
      <c r="BK94" s="159" t="s">
        <v>282</v>
      </c>
      <c r="BL94" s="159">
        <v>17.34</v>
      </c>
      <c r="BM94" s="159" t="s">
        <v>282</v>
      </c>
      <c r="BN94" s="159">
        <v>143</v>
      </c>
      <c r="BO94" s="159" t="s">
        <v>282</v>
      </c>
      <c r="BP94" s="159" t="s">
        <v>282</v>
      </c>
      <c r="BQ94" s="159" t="s">
        <v>282</v>
      </c>
      <c r="BR94" s="159" t="s">
        <v>282</v>
      </c>
      <c r="BS94" s="159" t="s">
        <v>282</v>
      </c>
      <c r="BT94" s="159" t="s">
        <v>282</v>
      </c>
      <c r="BU94" s="159">
        <v>149</v>
      </c>
      <c r="BV94" s="159">
        <v>100</v>
      </c>
      <c r="BW94" s="159" t="s">
        <v>282</v>
      </c>
      <c r="BX94" s="159" t="s">
        <v>282</v>
      </c>
      <c r="BY94" s="159" t="s">
        <v>282</v>
      </c>
      <c r="BZ94" s="159" t="s">
        <v>282</v>
      </c>
      <c r="CA94" s="159" t="s">
        <v>282</v>
      </c>
      <c r="CB94" s="159" t="s">
        <v>282</v>
      </c>
      <c r="CC94" s="159" t="s">
        <v>282</v>
      </c>
      <c r="CD94" s="159" t="s">
        <v>282</v>
      </c>
      <c r="CE94" s="159" t="s">
        <v>282</v>
      </c>
      <c r="CF94" s="159" t="s">
        <v>282</v>
      </c>
      <c r="CG94" s="159" t="s">
        <v>282</v>
      </c>
      <c r="CH94" s="159" t="s">
        <v>282</v>
      </c>
      <c r="CI94" s="159" t="s">
        <v>282</v>
      </c>
      <c r="CJ94" s="159" t="s">
        <v>282</v>
      </c>
      <c r="CK94" s="159" t="s">
        <v>282</v>
      </c>
      <c r="CL94" s="159" t="s">
        <v>282</v>
      </c>
      <c r="CM94" s="159" t="s">
        <v>282</v>
      </c>
      <c r="CN94" s="159" t="s">
        <v>282</v>
      </c>
      <c r="CO94" s="159" t="s">
        <v>282</v>
      </c>
      <c r="CP94" s="159" t="s">
        <v>282</v>
      </c>
      <c r="CQ94" s="159" t="s">
        <v>282</v>
      </c>
      <c r="CR94" s="159" t="s">
        <v>282</v>
      </c>
      <c r="CS94" s="159" t="s">
        <v>282</v>
      </c>
      <c r="CT94" s="159" t="s">
        <v>282</v>
      </c>
      <c r="CU94" s="159" t="s">
        <v>282</v>
      </c>
      <c r="CV94" s="159" t="s">
        <v>282</v>
      </c>
      <c r="CW94" s="159" t="s">
        <v>282</v>
      </c>
      <c r="CX94" s="159" t="s">
        <v>282</v>
      </c>
      <c r="CY94" s="159" t="s">
        <v>282</v>
      </c>
      <c r="CZ94" s="159" t="s">
        <v>282</v>
      </c>
      <c r="DA94" s="159" t="s">
        <v>282</v>
      </c>
      <c r="DB94" s="159" t="s">
        <v>282</v>
      </c>
      <c r="DC94" s="159" t="s">
        <v>282</v>
      </c>
      <c r="DD94" s="159" t="s">
        <v>282</v>
      </c>
      <c r="DE94" s="159" t="s">
        <v>282</v>
      </c>
      <c r="DF94" s="159" t="s">
        <v>282</v>
      </c>
      <c r="DG94" s="159" t="s">
        <v>282</v>
      </c>
      <c r="DH94" s="159" t="s">
        <v>282</v>
      </c>
      <c r="DI94" s="159" t="s">
        <v>282</v>
      </c>
      <c r="DJ94" s="159" t="s">
        <v>282</v>
      </c>
      <c r="DK94" s="159" t="s">
        <v>282</v>
      </c>
      <c r="DL94" s="159" t="s">
        <v>282</v>
      </c>
      <c r="DM94" s="159" t="s">
        <v>282</v>
      </c>
      <c r="DN94" s="159" t="s">
        <v>282</v>
      </c>
      <c r="DO94" s="159" t="s">
        <v>282</v>
      </c>
      <c r="DP94" s="159" t="s">
        <v>282</v>
      </c>
      <c r="DQ94" s="159" t="s">
        <v>282</v>
      </c>
      <c r="DR94" s="159" t="s">
        <v>282</v>
      </c>
      <c r="DS94" s="159" t="s">
        <v>282</v>
      </c>
      <c r="DT94" s="159" t="s">
        <v>282</v>
      </c>
      <c r="DU94" s="159" t="s">
        <v>282</v>
      </c>
      <c r="DV94" s="159" t="s">
        <v>282</v>
      </c>
      <c r="DW94" s="159" t="s">
        <v>282</v>
      </c>
      <c r="DX94" s="159" t="s">
        <v>282</v>
      </c>
      <c r="DY94" s="159" t="s">
        <v>282</v>
      </c>
      <c r="DZ94" s="159" t="s">
        <v>282</v>
      </c>
      <c r="EA94" s="159" t="s">
        <v>282</v>
      </c>
      <c r="EB94" s="159" t="s">
        <v>282</v>
      </c>
      <c r="EC94" s="159" t="s">
        <v>282</v>
      </c>
      <c r="ED94" s="159" t="s">
        <v>282</v>
      </c>
      <c r="EE94" s="159" t="s">
        <v>282</v>
      </c>
      <c r="EF94" s="159" t="s">
        <v>282</v>
      </c>
      <c r="EG94" s="159" t="s">
        <v>282</v>
      </c>
      <c r="EH94" s="159" t="s">
        <v>282</v>
      </c>
      <c r="EI94" s="159" t="s">
        <v>282</v>
      </c>
      <c r="EJ94" s="159" t="s">
        <v>282</v>
      </c>
      <c r="EK94" s="159" t="s">
        <v>282</v>
      </c>
      <c r="EL94" s="159" t="s">
        <v>282</v>
      </c>
      <c r="EM94" s="159" t="s">
        <v>282</v>
      </c>
      <c r="EN94" s="159" t="s">
        <v>282</v>
      </c>
      <c r="EO94" s="159" t="s">
        <v>282</v>
      </c>
      <c r="EP94" s="159" t="s">
        <v>282</v>
      </c>
      <c r="EQ94" s="159" t="s">
        <v>282</v>
      </c>
      <c r="ER94" s="159" t="s">
        <v>282</v>
      </c>
      <c r="ES94" s="159" t="s">
        <v>282</v>
      </c>
      <c r="ET94" s="159" t="s">
        <v>282</v>
      </c>
      <c r="EU94" s="159" t="s">
        <v>282</v>
      </c>
      <c r="EV94" s="159" t="s">
        <v>282</v>
      </c>
      <c r="EW94" s="159" t="s">
        <v>282</v>
      </c>
      <c r="EX94" s="159" t="s">
        <v>282</v>
      </c>
      <c r="EY94" s="159" t="s">
        <v>282</v>
      </c>
      <c r="EZ94" s="159" t="s">
        <v>282</v>
      </c>
      <c r="FA94" s="159" t="s">
        <v>282</v>
      </c>
      <c r="FB94" s="159" t="s">
        <v>282</v>
      </c>
      <c r="FC94" s="159" t="s">
        <v>282</v>
      </c>
      <c r="FD94" s="159" t="s">
        <v>282</v>
      </c>
      <c r="FE94" s="159" t="s">
        <v>282</v>
      </c>
      <c r="FF94" s="159" t="s">
        <v>282</v>
      </c>
      <c r="FG94" s="159" t="s">
        <v>282</v>
      </c>
      <c r="FH94" s="159" t="s">
        <v>282</v>
      </c>
      <c r="FI94" s="159" t="s">
        <v>282</v>
      </c>
      <c r="FJ94" s="159" t="s">
        <v>282</v>
      </c>
      <c r="FK94" s="159" t="s">
        <v>282</v>
      </c>
      <c r="FL94" s="159" t="s">
        <v>282</v>
      </c>
      <c r="FM94" s="159" t="s">
        <v>282</v>
      </c>
      <c r="FN94" s="159" t="s">
        <v>282</v>
      </c>
      <c r="FO94" s="159" t="s">
        <v>282</v>
      </c>
      <c r="FP94" s="159" t="s">
        <v>282</v>
      </c>
      <c r="FQ94" s="159" t="s">
        <v>282</v>
      </c>
      <c r="FR94" s="159" t="s">
        <v>282</v>
      </c>
      <c r="FS94" s="159" t="s">
        <v>282</v>
      </c>
      <c r="FT94" s="159" t="s">
        <v>282</v>
      </c>
    </row>
    <row r="95" spans="1:176" x14ac:dyDescent="0.25">
      <c r="A95" s="212" t="s">
        <v>4428</v>
      </c>
      <c r="B95" s="159" t="s">
        <v>13383</v>
      </c>
      <c r="C95" s="66" t="str">
        <f>IF(ISNUMBER(Severity!H95)=FALSE,Severity!F95,IF(Severity!H95&gt;=0.5,"YES","NO"))</f>
        <v>YES</v>
      </c>
      <c r="D95" s="66" t="str">
        <f>IF(ISNUMBER(Severity!I95)=FALSE,Severity!G95,IF(Severity!I95&gt;0.5,"YES","NO"))</f>
        <v>NO</v>
      </c>
      <c r="E95" s="159">
        <v>6</v>
      </c>
      <c r="F95" s="159">
        <v>2</v>
      </c>
      <c r="G95" s="159" t="s">
        <v>258</v>
      </c>
      <c r="H95" s="159" t="s">
        <v>10507</v>
      </c>
      <c r="I95" s="159" t="s">
        <v>282</v>
      </c>
      <c r="J95" s="159" t="s">
        <v>282</v>
      </c>
      <c r="K95" s="159" t="s">
        <v>282</v>
      </c>
      <c r="L95" s="159" t="s">
        <v>282</v>
      </c>
      <c r="M95" s="159" t="s">
        <v>282</v>
      </c>
      <c r="N95" s="159" t="s">
        <v>282</v>
      </c>
      <c r="O95" s="159" t="s">
        <v>282</v>
      </c>
      <c r="P95" s="159" t="s">
        <v>282</v>
      </c>
      <c r="Q95" s="159" t="s">
        <v>282</v>
      </c>
      <c r="R95" s="159" t="s">
        <v>282</v>
      </c>
      <c r="S95" s="159" t="s">
        <v>299</v>
      </c>
      <c r="T95" s="159">
        <v>21</v>
      </c>
      <c r="U95" s="159">
        <v>25.9</v>
      </c>
      <c r="V95" s="159">
        <v>6</v>
      </c>
      <c r="W95" s="159">
        <v>54</v>
      </c>
      <c r="X95" s="159" t="s">
        <v>282</v>
      </c>
      <c r="Y95" s="159" t="s">
        <v>282</v>
      </c>
      <c r="Z95" s="159" t="s">
        <v>282</v>
      </c>
      <c r="AA95" s="159">
        <v>8.6999999999999993</v>
      </c>
      <c r="AB95" s="159">
        <v>8.3000000000000007</v>
      </c>
      <c r="AC95" s="159">
        <v>54</v>
      </c>
      <c r="AD95" s="159" t="s">
        <v>282</v>
      </c>
      <c r="AE95" s="159" t="s">
        <v>282</v>
      </c>
      <c r="AF95" s="159" t="s">
        <v>282</v>
      </c>
      <c r="AG95" s="159" t="s">
        <v>282</v>
      </c>
      <c r="AH95" s="159" t="s">
        <v>282</v>
      </c>
      <c r="AI95" s="159" t="s">
        <v>282</v>
      </c>
      <c r="AJ95" s="159" t="s">
        <v>282</v>
      </c>
      <c r="AK95" s="159" t="s">
        <v>282</v>
      </c>
      <c r="AL95" s="159" t="s">
        <v>282</v>
      </c>
      <c r="AM95" s="159">
        <v>54</v>
      </c>
      <c r="AN95" s="159" t="s">
        <v>282</v>
      </c>
      <c r="AO95" s="159" t="s">
        <v>246</v>
      </c>
      <c r="AP95" s="159" t="s">
        <v>10507</v>
      </c>
      <c r="AQ95" s="159" t="s">
        <v>282</v>
      </c>
      <c r="AR95" s="159" t="s">
        <v>282</v>
      </c>
      <c r="AS95" s="159" t="s">
        <v>282</v>
      </c>
      <c r="AT95" s="159" t="s">
        <v>282</v>
      </c>
      <c r="AU95" s="159" t="s">
        <v>282</v>
      </c>
      <c r="AV95" s="159" t="s">
        <v>282</v>
      </c>
      <c r="AW95" s="159" t="s">
        <v>282</v>
      </c>
      <c r="AX95" s="159" t="s">
        <v>282</v>
      </c>
      <c r="AY95" s="159" t="s">
        <v>282</v>
      </c>
      <c r="AZ95" s="159" t="s">
        <v>282</v>
      </c>
      <c r="BA95" s="159" t="s">
        <v>299</v>
      </c>
      <c r="BB95" s="159">
        <v>21</v>
      </c>
      <c r="BC95" s="159">
        <v>24.3</v>
      </c>
      <c r="BD95" s="159">
        <v>5.7</v>
      </c>
      <c r="BE95" s="159">
        <v>58</v>
      </c>
      <c r="BF95" s="159" t="s">
        <v>282</v>
      </c>
      <c r="BG95" s="159" t="s">
        <v>282</v>
      </c>
      <c r="BH95" s="159" t="s">
        <v>282</v>
      </c>
      <c r="BI95" s="159">
        <v>8</v>
      </c>
      <c r="BJ95" s="159">
        <v>7.7</v>
      </c>
      <c r="BK95" s="159">
        <v>58</v>
      </c>
      <c r="BL95" s="159" t="s">
        <v>282</v>
      </c>
      <c r="BM95" s="159" t="s">
        <v>282</v>
      </c>
      <c r="BN95" s="159" t="s">
        <v>282</v>
      </c>
      <c r="BO95" s="159" t="s">
        <v>282</v>
      </c>
      <c r="BP95" s="159" t="s">
        <v>282</v>
      </c>
      <c r="BQ95" s="159" t="s">
        <v>282</v>
      </c>
      <c r="BR95" s="159" t="s">
        <v>282</v>
      </c>
      <c r="BS95" s="159" t="s">
        <v>282</v>
      </c>
      <c r="BT95" s="159" t="s">
        <v>282</v>
      </c>
      <c r="BU95" s="159">
        <v>58</v>
      </c>
      <c r="BV95" s="159" t="s">
        <v>282</v>
      </c>
      <c r="BW95" s="159" t="s">
        <v>282</v>
      </c>
      <c r="BX95" s="159" t="s">
        <v>282</v>
      </c>
      <c r="BY95" s="159" t="s">
        <v>282</v>
      </c>
      <c r="BZ95" s="159" t="s">
        <v>282</v>
      </c>
      <c r="CA95" s="159" t="s">
        <v>282</v>
      </c>
      <c r="CB95" s="159" t="s">
        <v>282</v>
      </c>
      <c r="CC95" s="159" t="s">
        <v>282</v>
      </c>
      <c r="CD95" s="159" t="s">
        <v>282</v>
      </c>
      <c r="CE95" s="159" t="s">
        <v>282</v>
      </c>
      <c r="CF95" s="159" t="s">
        <v>282</v>
      </c>
      <c r="CG95" s="159" t="s">
        <v>282</v>
      </c>
      <c r="CH95" s="159" t="s">
        <v>282</v>
      </c>
      <c r="CI95" s="159" t="s">
        <v>282</v>
      </c>
      <c r="CJ95" s="159" t="s">
        <v>282</v>
      </c>
      <c r="CK95" s="159" t="s">
        <v>282</v>
      </c>
      <c r="CL95" s="159" t="s">
        <v>282</v>
      </c>
      <c r="CM95" s="159" t="s">
        <v>282</v>
      </c>
      <c r="CN95" s="159" t="s">
        <v>282</v>
      </c>
      <c r="CO95" s="159" t="s">
        <v>282</v>
      </c>
      <c r="CP95" s="159" t="s">
        <v>282</v>
      </c>
      <c r="CQ95" s="159" t="s">
        <v>282</v>
      </c>
      <c r="CR95" s="159" t="s">
        <v>282</v>
      </c>
      <c r="CS95" s="159" t="s">
        <v>282</v>
      </c>
      <c r="CT95" s="159" t="s">
        <v>282</v>
      </c>
      <c r="CU95" s="159" t="s">
        <v>282</v>
      </c>
      <c r="CV95" s="159" t="s">
        <v>282</v>
      </c>
      <c r="CW95" s="159" t="s">
        <v>282</v>
      </c>
      <c r="CX95" s="159" t="s">
        <v>282</v>
      </c>
      <c r="CY95" s="159" t="s">
        <v>282</v>
      </c>
      <c r="CZ95" s="159" t="s">
        <v>282</v>
      </c>
      <c r="DA95" s="159" t="s">
        <v>282</v>
      </c>
      <c r="DB95" s="159" t="s">
        <v>282</v>
      </c>
      <c r="DC95" s="159" t="s">
        <v>282</v>
      </c>
      <c r="DD95" s="159" t="s">
        <v>282</v>
      </c>
      <c r="DE95" s="159" t="s">
        <v>282</v>
      </c>
      <c r="DF95" s="159" t="s">
        <v>282</v>
      </c>
      <c r="DG95" s="159" t="s">
        <v>282</v>
      </c>
      <c r="DH95" s="159" t="s">
        <v>282</v>
      </c>
      <c r="DI95" s="159" t="s">
        <v>282</v>
      </c>
      <c r="DJ95" s="159" t="s">
        <v>282</v>
      </c>
      <c r="DK95" s="159" t="s">
        <v>282</v>
      </c>
      <c r="DL95" s="159" t="s">
        <v>282</v>
      </c>
      <c r="DM95" s="159" t="s">
        <v>282</v>
      </c>
      <c r="DN95" s="159" t="s">
        <v>282</v>
      </c>
      <c r="DO95" s="159" t="s">
        <v>282</v>
      </c>
      <c r="DP95" s="159" t="s">
        <v>282</v>
      </c>
      <c r="DQ95" s="159" t="s">
        <v>282</v>
      </c>
      <c r="DR95" s="159" t="s">
        <v>282</v>
      </c>
      <c r="DS95" s="159" t="s">
        <v>282</v>
      </c>
      <c r="DT95" s="159" t="s">
        <v>282</v>
      </c>
      <c r="DU95" s="159" t="s">
        <v>282</v>
      </c>
      <c r="DV95" s="159" t="s">
        <v>282</v>
      </c>
      <c r="DW95" s="159" t="s">
        <v>282</v>
      </c>
      <c r="DX95" s="159" t="s">
        <v>282</v>
      </c>
      <c r="DY95" s="159" t="s">
        <v>282</v>
      </c>
      <c r="DZ95" s="159" t="s">
        <v>282</v>
      </c>
      <c r="EA95" s="159" t="s">
        <v>282</v>
      </c>
      <c r="EB95" s="159" t="s">
        <v>282</v>
      </c>
      <c r="EC95" s="159" t="s">
        <v>282</v>
      </c>
      <c r="ED95" s="159" t="s">
        <v>282</v>
      </c>
      <c r="EE95" s="159" t="s">
        <v>282</v>
      </c>
      <c r="EF95" s="159" t="s">
        <v>282</v>
      </c>
      <c r="EG95" s="159" t="s">
        <v>282</v>
      </c>
      <c r="EH95" s="159" t="s">
        <v>282</v>
      </c>
      <c r="EI95" s="159" t="s">
        <v>282</v>
      </c>
      <c r="EJ95" s="159" t="s">
        <v>282</v>
      </c>
      <c r="EK95" s="159" t="s">
        <v>282</v>
      </c>
      <c r="EL95" s="159" t="s">
        <v>282</v>
      </c>
      <c r="EM95" s="159" t="s">
        <v>282</v>
      </c>
      <c r="EN95" s="159" t="s">
        <v>282</v>
      </c>
      <c r="EO95" s="159" t="s">
        <v>282</v>
      </c>
      <c r="EP95" s="159" t="s">
        <v>282</v>
      </c>
      <c r="EQ95" s="159" t="s">
        <v>282</v>
      </c>
      <c r="ER95" s="159" t="s">
        <v>282</v>
      </c>
      <c r="ES95" s="159" t="s">
        <v>282</v>
      </c>
      <c r="ET95" s="159" t="s">
        <v>282</v>
      </c>
      <c r="EU95" s="159" t="s">
        <v>282</v>
      </c>
      <c r="EV95" s="159" t="s">
        <v>282</v>
      </c>
      <c r="EW95" s="159" t="s">
        <v>282</v>
      </c>
      <c r="EX95" s="159" t="s">
        <v>282</v>
      </c>
      <c r="EY95" s="159" t="s">
        <v>282</v>
      </c>
      <c r="EZ95" s="159" t="s">
        <v>282</v>
      </c>
      <c r="FA95" s="159" t="s">
        <v>282</v>
      </c>
      <c r="FB95" s="159" t="s">
        <v>282</v>
      </c>
      <c r="FC95" s="159" t="s">
        <v>282</v>
      </c>
      <c r="FD95" s="159" t="s">
        <v>282</v>
      </c>
      <c r="FE95" s="159" t="s">
        <v>282</v>
      </c>
      <c r="FF95" s="159" t="s">
        <v>282</v>
      </c>
      <c r="FG95" s="159" t="s">
        <v>282</v>
      </c>
      <c r="FH95" s="159" t="s">
        <v>282</v>
      </c>
      <c r="FI95" s="159" t="s">
        <v>282</v>
      </c>
      <c r="FJ95" s="159" t="s">
        <v>282</v>
      </c>
      <c r="FK95" s="159" t="s">
        <v>282</v>
      </c>
      <c r="FL95" s="159" t="s">
        <v>282</v>
      </c>
      <c r="FM95" s="159" t="s">
        <v>282</v>
      </c>
      <c r="FN95" s="159" t="s">
        <v>282</v>
      </c>
      <c r="FO95" s="159" t="s">
        <v>282</v>
      </c>
      <c r="FP95" s="159" t="s">
        <v>282</v>
      </c>
      <c r="FQ95" s="159" t="s">
        <v>282</v>
      </c>
      <c r="FR95" s="159" t="s">
        <v>282</v>
      </c>
      <c r="FS95" s="159" t="s">
        <v>282</v>
      </c>
      <c r="FT95" s="159" t="s">
        <v>282</v>
      </c>
    </row>
    <row r="96" spans="1:176" x14ac:dyDescent="0.25">
      <c r="A96" s="212" t="s">
        <v>1837</v>
      </c>
      <c r="B96" s="159" t="s">
        <v>282</v>
      </c>
      <c r="C96" s="66" t="str">
        <f>IF(ISNUMBER(Severity!H96)=FALSE,Severity!F96,IF(Severity!H96&gt;=0.5,"YES","NO"))</f>
        <v>YES</v>
      </c>
      <c r="D96" s="66" t="str">
        <f>IF(ISNUMBER(Severity!I96)=FALSE,Severity!G96,IF(Severity!I96&gt;0.5,"YES","NO"))</f>
        <v>NO</v>
      </c>
      <c r="E96" s="159">
        <v>6</v>
      </c>
      <c r="F96" s="159">
        <v>2</v>
      </c>
      <c r="G96" s="159" t="s">
        <v>256</v>
      </c>
      <c r="H96" s="159" t="s">
        <v>10507</v>
      </c>
      <c r="I96" s="159">
        <v>3</v>
      </c>
      <c r="J96" s="159">
        <v>5</v>
      </c>
      <c r="K96" s="159" t="s">
        <v>282</v>
      </c>
      <c r="L96" s="159" t="s">
        <v>282</v>
      </c>
      <c r="M96" s="159" t="s">
        <v>282</v>
      </c>
      <c r="N96" s="159" t="s">
        <v>282</v>
      </c>
      <c r="O96" s="159" t="s">
        <v>299</v>
      </c>
      <c r="P96" s="159">
        <v>17</v>
      </c>
      <c r="Q96" s="159">
        <v>12</v>
      </c>
      <c r="R96" s="159">
        <v>50</v>
      </c>
      <c r="S96" s="159" t="s">
        <v>299</v>
      </c>
      <c r="T96" s="159">
        <v>17</v>
      </c>
      <c r="U96" s="159">
        <v>27.9</v>
      </c>
      <c r="V96" s="159">
        <v>5</v>
      </c>
      <c r="W96" s="159">
        <v>20</v>
      </c>
      <c r="X96" s="159" t="s">
        <v>282</v>
      </c>
      <c r="Y96" s="159" t="s">
        <v>282</v>
      </c>
      <c r="Z96" s="159" t="s">
        <v>282</v>
      </c>
      <c r="AA96" s="159" t="s">
        <v>282</v>
      </c>
      <c r="AB96" s="159" t="s">
        <v>282</v>
      </c>
      <c r="AC96" s="159" t="s">
        <v>282</v>
      </c>
      <c r="AD96" s="159">
        <v>7.4</v>
      </c>
      <c r="AE96" s="159">
        <v>9.6</v>
      </c>
      <c r="AF96" s="159">
        <v>15</v>
      </c>
      <c r="AG96" s="159" t="s">
        <v>282</v>
      </c>
      <c r="AH96" s="159" t="s">
        <v>282</v>
      </c>
      <c r="AI96" s="159" t="s">
        <v>282</v>
      </c>
      <c r="AJ96" s="159">
        <v>-20.2</v>
      </c>
      <c r="AK96" s="159">
        <v>9.1</v>
      </c>
      <c r="AL96" s="159">
        <v>15</v>
      </c>
      <c r="AM96" s="159">
        <v>20</v>
      </c>
      <c r="AN96" s="159">
        <v>15</v>
      </c>
      <c r="AO96" s="159" t="s">
        <v>252</v>
      </c>
      <c r="AP96" s="159" t="s">
        <v>10507</v>
      </c>
      <c r="AQ96" s="159">
        <v>2</v>
      </c>
      <c r="AR96" s="159">
        <v>5</v>
      </c>
      <c r="AS96" s="159" t="s">
        <v>282</v>
      </c>
      <c r="AT96" s="159" t="s">
        <v>282</v>
      </c>
      <c r="AU96" s="159" t="s">
        <v>282</v>
      </c>
      <c r="AV96" s="159" t="s">
        <v>282</v>
      </c>
      <c r="AW96" s="159" t="s">
        <v>299</v>
      </c>
      <c r="AX96" s="159">
        <v>17</v>
      </c>
      <c r="AY96" s="159">
        <v>11</v>
      </c>
      <c r="AZ96" s="159">
        <v>50</v>
      </c>
      <c r="BA96" s="159" t="s">
        <v>299</v>
      </c>
      <c r="BB96" s="159">
        <v>17</v>
      </c>
      <c r="BC96" s="159">
        <v>27.1</v>
      </c>
      <c r="BD96" s="159">
        <v>4.9000000000000004</v>
      </c>
      <c r="BE96" s="159">
        <v>20</v>
      </c>
      <c r="BF96" s="159" t="s">
        <v>282</v>
      </c>
      <c r="BG96" s="159" t="s">
        <v>282</v>
      </c>
      <c r="BH96" s="159" t="s">
        <v>282</v>
      </c>
      <c r="BI96" s="159" t="s">
        <v>282</v>
      </c>
      <c r="BJ96" s="159" t="s">
        <v>282</v>
      </c>
      <c r="BK96" s="159" t="s">
        <v>282</v>
      </c>
      <c r="BL96" s="159">
        <v>11.7</v>
      </c>
      <c r="BM96" s="159">
        <v>8.1</v>
      </c>
      <c r="BN96" s="159">
        <v>15</v>
      </c>
      <c r="BO96" s="159" t="s">
        <v>282</v>
      </c>
      <c r="BP96" s="159" t="s">
        <v>282</v>
      </c>
      <c r="BQ96" s="159" t="s">
        <v>282</v>
      </c>
      <c r="BR96" s="159">
        <v>-15.3</v>
      </c>
      <c r="BS96" s="159">
        <v>8.4</v>
      </c>
      <c r="BT96" s="159">
        <v>15</v>
      </c>
      <c r="BU96" s="159">
        <v>20</v>
      </c>
      <c r="BV96" s="159">
        <v>15</v>
      </c>
      <c r="BW96" s="159" t="s">
        <v>282</v>
      </c>
      <c r="BX96" s="159" t="s">
        <v>282</v>
      </c>
      <c r="BY96" s="159" t="s">
        <v>282</v>
      </c>
      <c r="BZ96" s="159" t="s">
        <v>282</v>
      </c>
      <c r="CA96" s="159" t="s">
        <v>282</v>
      </c>
      <c r="CB96" s="159" t="s">
        <v>282</v>
      </c>
      <c r="CC96" s="159" t="s">
        <v>282</v>
      </c>
      <c r="CD96" s="159" t="s">
        <v>282</v>
      </c>
      <c r="CE96" s="159" t="s">
        <v>282</v>
      </c>
      <c r="CF96" s="159" t="s">
        <v>282</v>
      </c>
      <c r="CG96" s="159" t="s">
        <v>282</v>
      </c>
      <c r="CH96" s="159" t="s">
        <v>282</v>
      </c>
      <c r="CI96" s="159" t="s">
        <v>282</v>
      </c>
      <c r="CJ96" s="159" t="s">
        <v>282</v>
      </c>
      <c r="CK96" s="159" t="s">
        <v>282</v>
      </c>
      <c r="CL96" s="159" t="s">
        <v>282</v>
      </c>
      <c r="CM96" s="159" t="s">
        <v>282</v>
      </c>
      <c r="CN96" s="159" t="s">
        <v>282</v>
      </c>
      <c r="CO96" s="159" t="s">
        <v>282</v>
      </c>
      <c r="CP96" s="159" t="s">
        <v>282</v>
      </c>
      <c r="CQ96" s="159" t="s">
        <v>282</v>
      </c>
      <c r="CR96" s="159" t="s">
        <v>282</v>
      </c>
      <c r="CS96" s="159" t="s">
        <v>282</v>
      </c>
      <c r="CT96" s="159" t="s">
        <v>282</v>
      </c>
      <c r="CU96" s="159" t="s">
        <v>282</v>
      </c>
      <c r="CV96" s="159" t="s">
        <v>282</v>
      </c>
      <c r="CW96" s="159" t="s">
        <v>282</v>
      </c>
      <c r="CX96" s="159" t="s">
        <v>282</v>
      </c>
      <c r="CY96" s="159" t="s">
        <v>282</v>
      </c>
      <c r="CZ96" s="159" t="s">
        <v>282</v>
      </c>
      <c r="DA96" s="159" t="s">
        <v>282</v>
      </c>
      <c r="DB96" s="159" t="s">
        <v>282</v>
      </c>
      <c r="DC96" s="159" t="s">
        <v>282</v>
      </c>
      <c r="DD96" s="159" t="s">
        <v>282</v>
      </c>
      <c r="DE96" s="159" t="s">
        <v>282</v>
      </c>
      <c r="DF96" s="159" t="s">
        <v>282</v>
      </c>
      <c r="DG96" s="159" t="s">
        <v>282</v>
      </c>
      <c r="DH96" s="159" t="s">
        <v>282</v>
      </c>
      <c r="DI96" s="159" t="s">
        <v>282</v>
      </c>
      <c r="DJ96" s="159" t="s">
        <v>282</v>
      </c>
      <c r="DK96" s="159" t="s">
        <v>282</v>
      </c>
      <c r="DL96" s="159" t="s">
        <v>282</v>
      </c>
      <c r="DM96" s="159" t="s">
        <v>282</v>
      </c>
      <c r="DN96" s="159" t="s">
        <v>282</v>
      </c>
      <c r="DO96" s="159" t="s">
        <v>282</v>
      </c>
      <c r="DP96" s="159" t="s">
        <v>282</v>
      </c>
      <c r="DQ96" s="159" t="s">
        <v>282</v>
      </c>
      <c r="DR96" s="159" t="s">
        <v>282</v>
      </c>
      <c r="DS96" s="159" t="s">
        <v>282</v>
      </c>
      <c r="DT96" s="159" t="s">
        <v>282</v>
      </c>
      <c r="DU96" s="159" t="s">
        <v>282</v>
      </c>
      <c r="DV96" s="159" t="s">
        <v>282</v>
      </c>
      <c r="DW96" s="159" t="s">
        <v>282</v>
      </c>
      <c r="DX96" s="159" t="s">
        <v>282</v>
      </c>
      <c r="DY96" s="159" t="s">
        <v>282</v>
      </c>
      <c r="DZ96" s="159" t="s">
        <v>282</v>
      </c>
      <c r="EA96" s="159" t="s">
        <v>282</v>
      </c>
      <c r="EB96" s="159" t="s">
        <v>282</v>
      </c>
      <c r="EC96" s="159" t="s">
        <v>282</v>
      </c>
      <c r="ED96" s="159" t="s">
        <v>282</v>
      </c>
      <c r="EE96" s="159" t="s">
        <v>282</v>
      </c>
      <c r="EF96" s="159" t="s">
        <v>282</v>
      </c>
      <c r="EG96" s="159" t="s">
        <v>282</v>
      </c>
      <c r="EH96" s="159" t="s">
        <v>282</v>
      </c>
      <c r="EI96" s="159" t="s">
        <v>282</v>
      </c>
      <c r="EJ96" s="159" t="s">
        <v>282</v>
      </c>
      <c r="EK96" s="159" t="s">
        <v>282</v>
      </c>
      <c r="EL96" s="159" t="s">
        <v>282</v>
      </c>
      <c r="EM96" s="159" t="s">
        <v>282</v>
      </c>
      <c r="EN96" s="159" t="s">
        <v>282</v>
      </c>
      <c r="EO96" s="159" t="s">
        <v>282</v>
      </c>
      <c r="EP96" s="159" t="s">
        <v>282</v>
      </c>
      <c r="EQ96" s="159" t="s">
        <v>282</v>
      </c>
      <c r="ER96" s="159" t="s">
        <v>282</v>
      </c>
      <c r="ES96" s="159" t="s">
        <v>282</v>
      </c>
      <c r="ET96" s="159" t="s">
        <v>282</v>
      </c>
      <c r="EU96" s="159" t="s">
        <v>282</v>
      </c>
      <c r="EV96" s="159" t="s">
        <v>282</v>
      </c>
      <c r="EW96" s="159" t="s">
        <v>282</v>
      </c>
      <c r="EX96" s="159" t="s">
        <v>282</v>
      </c>
      <c r="EY96" s="159" t="s">
        <v>282</v>
      </c>
      <c r="EZ96" s="159" t="s">
        <v>282</v>
      </c>
      <c r="FA96" s="159" t="s">
        <v>282</v>
      </c>
      <c r="FB96" s="159" t="s">
        <v>282</v>
      </c>
      <c r="FC96" s="159" t="s">
        <v>282</v>
      </c>
      <c r="FD96" s="159" t="s">
        <v>282</v>
      </c>
      <c r="FE96" s="159" t="s">
        <v>282</v>
      </c>
      <c r="FF96" s="159" t="s">
        <v>282</v>
      </c>
      <c r="FG96" s="159" t="s">
        <v>282</v>
      </c>
      <c r="FH96" s="159" t="s">
        <v>282</v>
      </c>
      <c r="FI96" s="159" t="s">
        <v>282</v>
      </c>
      <c r="FJ96" s="159" t="s">
        <v>282</v>
      </c>
      <c r="FK96" s="159" t="s">
        <v>282</v>
      </c>
      <c r="FL96" s="159" t="s">
        <v>282</v>
      </c>
      <c r="FM96" s="159" t="s">
        <v>282</v>
      </c>
      <c r="FN96" s="159" t="s">
        <v>282</v>
      </c>
      <c r="FO96" s="159" t="s">
        <v>282</v>
      </c>
      <c r="FP96" s="159" t="s">
        <v>282</v>
      </c>
      <c r="FQ96" s="159" t="s">
        <v>282</v>
      </c>
      <c r="FR96" s="159" t="s">
        <v>282</v>
      </c>
      <c r="FS96" s="159" t="s">
        <v>282</v>
      </c>
      <c r="FT96" s="159" t="s">
        <v>282</v>
      </c>
    </row>
    <row r="97" spans="1:176" x14ac:dyDescent="0.25">
      <c r="A97" s="66" t="s">
        <v>563</v>
      </c>
      <c r="B97" s="159" t="s">
        <v>10868</v>
      </c>
      <c r="C97" s="66" t="str">
        <f>IF(ISNUMBER(Severity!H97)=FALSE,Severity!F97,IF(Severity!H97&gt;=0.5,"YES","NO"))</f>
        <v>YES</v>
      </c>
      <c r="D97" s="66" t="str">
        <f>IF(ISNUMBER(Severity!I97)=FALSE,Severity!G97,IF(Severity!I97&gt;0.5,"YES","NO"))</f>
        <v>NO</v>
      </c>
      <c r="E97" s="159">
        <v>8</v>
      </c>
      <c r="F97" s="159">
        <v>2</v>
      </c>
      <c r="G97" s="66" t="s">
        <v>670</v>
      </c>
      <c r="H97" s="159" t="s">
        <v>183</v>
      </c>
      <c r="I97" s="66" t="s">
        <v>282</v>
      </c>
      <c r="J97" s="159">
        <v>9</v>
      </c>
      <c r="K97" s="159" t="s">
        <v>743</v>
      </c>
      <c r="L97" s="66">
        <v>21</v>
      </c>
      <c r="M97" s="66">
        <v>16</v>
      </c>
      <c r="N97" s="66">
        <v>15</v>
      </c>
      <c r="O97" s="159" t="s">
        <v>743</v>
      </c>
      <c r="P97" s="159">
        <v>21</v>
      </c>
      <c r="Q97" s="159">
        <v>12</v>
      </c>
      <c r="R97" s="159">
        <v>50</v>
      </c>
      <c r="S97" s="159" t="s">
        <v>743</v>
      </c>
      <c r="T97" s="159">
        <v>21</v>
      </c>
      <c r="U97" s="66" t="s">
        <v>282</v>
      </c>
      <c r="V97" s="66" t="s">
        <v>282</v>
      </c>
      <c r="W97" s="159" t="s">
        <v>282</v>
      </c>
      <c r="X97" s="66">
        <v>25.76</v>
      </c>
      <c r="Y97" s="66">
        <v>8.5299999999999994</v>
      </c>
      <c r="Z97" s="66">
        <v>25</v>
      </c>
      <c r="AA97" s="159" t="s">
        <v>282</v>
      </c>
      <c r="AB97" s="159" t="s">
        <v>282</v>
      </c>
      <c r="AC97" s="159" t="s">
        <v>282</v>
      </c>
      <c r="AD97" s="66">
        <v>13.48</v>
      </c>
      <c r="AE97" s="66">
        <v>9.2799999999999994</v>
      </c>
      <c r="AF97" s="66">
        <v>25</v>
      </c>
      <c r="AG97" s="159" t="s">
        <v>282</v>
      </c>
      <c r="AH97" s="159" t="s">
        <v>282</v>
      </c>
      <c r="AI97" s="159" t="s">
        <v>282</v>
      </c>
      <c r="AJ97" s="159" t="s">
        <v>282</v>
      </c>
      <c r="AK97" s="159" t="s">
        <v>282</v>
      </c>
      <c r="AL97" s="159" t="s">
        <v>282</v>
      </c>
      <c r="AM97" s="159">
        <v>32</v>
      </c>
      <c r="AN97" s="159">
        <v>23</v>
      </c>
      <c r="AO97" s="159" t="s">
        <v>636</v>
      </c>
      <c r="AP97" s="159" t="s">
        <v>282</v>
      </c>
      <c r="AQ97" s="66" t="s">
        <v>282</v>
      </c>
      <c r="AR97" s="159">
        <v>3</v>
      </c>
      <c r="AS97" s="159" t="s">
        <v>743</v>
      </c>
      <c r="AT97" s="66">
        <v>21</v>
      </c>
      <c r="AU97" s="66">
        <v>6</v>
      </c>
      <c r="AV97" s="66">
        <v>15</v>
      </c>
      <c r="AW97" s="159" t="s">
        <v>743</v>
      </c>
      <c r="AX97" s="159">
        <v>21</v>
      </c>
      <c r="AY97" s="159">
        <v>0</v>
      </c>
      <c r="AZ97" s="159">
        <v>50</v>
      </c>
      <c r="BA97" s="159" t="s">
        <v>743</v>
      </c>
      <c r="BB97" s="159">
        <v>21</v>
      </c>
      <c r="BC97" s="66" t="s">
        <v>282</v>
      </c>
      <c r="BD97" s="66" t="s">
        <v>282</v>
      </c>
      <c r="BE97" s="159" t="s">
        <v>282</v>
      </c>
      <c r="BF97" s="66">
        <v>20.83</v>
      </c>
      <c r="BG97" s="66">
        <v>7.58</v>
      </c>
      <c r="BH97" s="66">
        <v>30</v>
      </c>
      <c r="BI97" s="159" t="s">
        <v>282</v>
      </c>
      <c r="BJ97" s="159" t="s">
        <v>282</v>
      </c>
      <c r="BK97" s="159" t="s">
        <v>282</v>
      </c>
      <c r="BL97" s="66">
        <v>21.27</v>
      </c>
      <c r="BM97" s="66">
        <v>7.86</v>
      </c>
      <c r="BN97" s="66">
        <v>30</v>
      </c>
      <c r="BO97" s="159" t="s">
        <v>282</v>
      </c>
      <c r="BP97" s="159" t="s">
        <v>282</v>
      </c>
      <c r="BQ97" s="159" t="s">
        <v>282</v>
      </c>
      <c r="BR97" s="159" t="s">
        <v>282</v>
      </c>
      <c r="BS97" s="159" t="s">
        <v>282</v>
      </c>
      <c r="BT97" s="159" t="s">
        <v>282</v>
      </c>
      <c r="BU97" s="159">
        <v>31</v>
      </c>
      <c r="BV97" s="159">
        <v>28</v>
      </c>
      <c r="BW97" s="159" t="s">
        <v>282</v>
      </c>
      <c r="BX97" s="159" t="s">
        <v>282</v>
      </c>
      <c r="BY97" s="159" t="s">
        <v>282</v>
      </c>
      <c r="BZ97" s="159" t="s">
        <v>282</v>
      </c>
      <c r="CA97" s="159" t="s">
        <v>282</v>
      </c>
      <c r="CB97" s="159" t="s">
        <v>282</v>
      </c>
      <c r="CC97" s="159" t="s">
        <v>282</v>
      </c>
      <c r="CD97" s="159" t="s">
        <v>282</v>
      </c>
      <c r="CE97" s="159" t="s">
        <v>282</v>
      </c>
      <c r="CF97" s="159" t="s">
        <v>282</v>
      </c>
      <c r="CG97" s="159" t="s">
        <v>282</v>
      </c>
      <c r="CH97" s="159" t="s">
        <v>282</v>
      </c>
      <c r="CI97" s="159" t="s">
        <v>282</v>
      </c>
      <c r="CJ97" s="159" t="s">
        <v>282</v>
      </c>
      <c r="CK97" s="159" t="s">
        <v>282</v>
      </c>
      <c r="CL97" s="159" t="s">
        <v>282</v>
      </c>
      <c r="CM97" s="159" t="s">
        <v>282</v>
      </c>
      <c r="CN97" s="159" t="s">
        <v>282</v>
      </c>
      <c r="CO97" s="159" t="s">
        <v>282</v>
      </c>
      <c r="CP97" s="159" t="s">
        <v>282</v>
      </c>
      <c r="CQ97" s="159" t="s">
        <v>282</v>
      </c>
      <c r="CR97" s="159" t="s">
        <v>282</v>
      </c>
      <c r="CS97" s="159" t="s">
        <v>282</v>
      </c>
      <c r="CT97" s="159" t="s">
        <v>282</v>
      </c>
      <c r="CU97" s="159" t="s">
        <v>282</v>
      </c>
      <c r="CV97" s="159" t="s">
        <v>282</v>
      </c>
      <c r="CW97" s="159" t="s">
        <v>282</v>
      </c>
      <c r="CX97" s="159" t="s">
        <v>282</v>
      </c>
      <c r="CY97" s="159" t="s">
        <v>282</v>
      </c>
      <c r="CZ97" s="159" t="s">
        <v>282</v>
      </c>
      <c r="DA97" s="159" t="s">
        <v>282</v>
      </c>
      <c r="DB97" s="159" t="s">
        <v>282</v>
      </c>
      <c r="DC97" s="159" t="s">
        <v>282</v>
      </c>
      <c r="DD97" s="159" t="s">
        <v>282</v>
      </c>
      <c r="DE97" s="159" t="s">
        <v>282</v>
      </c>
      <c r="DF97" s="159" t="s">
        <v>282</v>
      </c>
      <c r="DG97" s="159" t="s">
        <v>282</v>
      </c>
      <c r="DH97" s="159" t="s">
        <v>282</v>
      </c>
      <c r="DI97" s="159" t="s">
        <v>282</v>
      </c>
      <c r="DJ97" s="159" t="s">
        <v>282</v>
      </c>
      <c r="DK97" s="159" t="s">
        <v>282</v>
      </c>
      <c r="DL97" s="159" t="s">
        <v>282</v>
      </c>
      <c r="DM97" s="159" t="s">
        <v>282</v>
      </c>
      <c r="DN97" s="159" t="s">
        <v>282</v>
      </c>
      <c r="DO97" s="159" t="s">
        <v>282</v>
      </c>
      <c r="DP97" s="159" t="s">
        <v>282</v>
      </c>
      <c r="DQ97" s="159" t="s">
        <v>282</v>
      </c>
      <c r="DR97" s="159" t="s">
        <v>282</v>
      </c>
      <c r="DS97" s="159" t="s">
        <v>282</v>
      </c>
      <c r="DT97" s="159" t="s">
        <v>282</v>
      </c>
      <c r="DU97" s="159" t="s">
        <v>282</v>
      </c>
      <c r="DV97" s="159" t="s">
        <v>282</v>
      </c>
      <c r="DW97" s="159" t="s">
        <v>282</v>
      </c>
      <c r="DX97" s="159" t="s">
        <v>282</v>
      </c>
      <c r="DY97" s="159" t="s">
        <v>282</v>
      </c>
      <c r="DZ97" s="159" t="s">
        <v>282</v>
      </c>
      <c r="EA97" s="159" t="s">
        <v>282</v>
      </c>
      <c r="EB97" s="159" t="s">
        <v>282</v>
      </c>
      <c r="EC97" s="159" t="s">
        <v>282</v>
      </c>
      <c r="ED97" s="159" t="s">
        <v>282</v>
      </c>
      <c r="EE97" s="159" t="s">
        <v>282</v>
      </c>
      <c r="EF97" s="159" t="s">
        <v>282</v>
      </c>
      <c r="EG97" s="159" t="s">
        <v>282</v>
      </c>
      <c r="EH97" s="159" t="s">
        <v>282</v>
      </c>
      <c r="EI97" s="159" t="s">
        <v>282</v>
      </c>
      <c r="EJ97" s="159" t="s">
        <v>282</v>
      </c>
      <c r="EK97" s="159" t="s">
        <v>282</v>
      </c>
      <c r="EL97" s="159" t="s">
        <v>282</v>
      </c>
      <c r="EM97" s="159" t="s">
        <v>282</v>
      </c>
      <c r="EN97" s="159" t="s">
        <v>282</v>
      </c>
      <c r="EO97" s="159" t="s">
        <v>282</v>
      </c>
      <c r="EP97" s="159" t="s">
        <v>282</v>
      </c>
      <c r="EQ97" s="159" t="s">
        <v>282</v>
      </c>
      <c r="ER97" s="159" t="s">
        <v>282</v>
      </c>
      <c r="ES97" s="159" t="s">
        <v>282</v>
      </c>
      <c r="ET97" s="159" t="s">
        <v>282</v>
      </c>
      <c r="EU97" s="159" t="s">
        <v>282</v>
      </c>
      <c r="EV97" s="159" t="s">
        <v>282</v>
      </c>
      <c r="EW97" s="159" t="s">
        <v>282</v>
      </c>
      <c r="EX97" s="159" t="s">
        <v>282</v>
      </c>
      <c r="EY97" s="159" t="s">
        <v>282</v>
      </c>
      <c r="EZ97" s="159" t="s">
        <v>282</v>
      </c>
      <c r="FA97" s="159" t="s">
        <v>282</v>
      </c>
      <c r="FB97" s="159" t="s">
        <v>282</v>
      </c>
      <c r="FC97" s="159" t="s">
        <v>282</v>
      </c>
      <c r="FD97" s="159" t="s">
        <v>282</v>
      </c>
      <c r="FE97" s="159" t="s">
        <v>282</v>
      </c>
      <c r="FF97" s="159" t="s">
        <v>282</v>
      </c>
      <c r="FG97" s="159" t="s">
        <v>282</v>
      </c>
      <c r="FH97" s="159" t="s">
        <v>282</v>
      </c>
      <c r="FI97" s="159" t="s">
        <v>282</v>
      </c>
      <c r="FJ97" s="159" t="s">
        <v>282</v>
      </c>
      <c r="FK97" s="159" t="s">
        <v>282</v>
      </c>
      <c r="FL97" s="159" t="s">
        <v>282</v>
      </c>
      <c r="FM97" s="159" t="s">
        <v>282</v>
      </c>
      <c r="FN97" s="159" t="s">
        <v>282</v>
      </c>
      <c r="FO97" s="159" t="s">
        <v>282</v>
      </c>
      <c r="FP97" s="159" t="s">
        <v>282</v>
      </c>
      <c r="FQ97" s="159" t="s">
        <v>282</v>
      </c>
      <c r="FR97" s="159" t="s">
        <v>282</v>
      </c>
      <c r="FS97" s="159" t="s">
        <v>282</v>
      </c>
      <c r="FT97" s="159" t="s">
        <v>282</v>
      </c>
    </row>
    <row r="98" spans="1:176" x14ac:dyDescent="0.25">
      <c r="A98" s="161" t="s">
        <v>14461</v>
      </c>
      <c r="B98" s="159" t="s">
        <v>10725</v>
      </c>
      <c r="C98" s="66" t="str">
        <f>IF(ISNUMBER(Severity!H98)=FALSE,Severity!F98,IF(Severity!H98&gt;=0.5,"YES","NO"))</f>
        <v>YES</v>
      </c>
      <c r="D98" s="66" t="str">
        <f>IF(ISNUMBER(Severity!I98)=FALSE,Severity!G98,IF(Severity!I98&gt;0.5,"YES","NO"))</f>
        <v>NO</v>
      </c>
      <c r="E98" s="159">
        <v>12</v>
      </c>
      <c r="F98" s="159">
        <v>3</v>
      </c>
      <c r="G98" s="66" t="s">
        <v>4798</v>
      </c>
      <c r="H98" s="159" t="s">
        <v>183</v>
      </c>
      <c r="I98" s="159" t="s">
        <v>282</v>
      </c>
      <c r="J98" s="159">
        <v>9</v>
      </c>
      <c r="K98" s="159" t="s">
        <v>282</v>
      </c>
      <c r="L98" s="159" t="s">
        <v>282</v>
      </c>
      <c r="M98" s="159" t="s">
        <v>282</v>
      </c>
      <c r="N98" s="159" t="s">
        <v>282</v>
      </c>
      <c r="O98" s="159" t="s">
        <v>282</v>
      </c>
      <c r="P98" s="159" t="s">
        <v>282</v>
      </c>
      <c r="Q98" s="159" t="s">
        <v>282</v>
      </c>
      <c r="R98" s="159" t="s">
        <v>282</v>
      </c>
      <c r="S98" s="159" t="s">
        <v>299</v>
      </c>
      <c r="T98" s="159">
        <v>24</v>
      </c>
      <c r="U98" s="66">
        <v>23.54</v>
      </c>
      <c r="V98" s="159">
        <v>5.64</v>
      </c>
      <c r="W98" s="159">
        <v>43</v>
      </c>
      <c r="X98" s="159" t="s">
        <v>282</v>
      </c>
      <c r="Y98" s="159" t="s">
        <v>282</v>
      </c>
      <c r="Z98" s="159" t="s">
        <v>282</v>
      </c>
      <c r="AA98" s="159">
        <v>13.68</v>
      </c>
      <c r="AB98" s="159">
        <v>6.56</v>
      </c>
      <c r="AC98" s="159">
        <v>43</v>
      </c>
      <c r="AD98" s="66">
        <v>13.92</v>
      </c>
      <c r="AE98" s="66">
        <v>6.88</v>
      </c>
      <c r="AF98" s="66">
        <v>34</v>
      </c>
      <c r="AG98" s="159" t="s">
        <v>282</v>
      </c>
      <c r="AH98" s="159" t="s">
        <v>282</v>
      </c>
      <c r="AI98" s="159" t="s">
        <v>282</v>
      </c>
      <c r="AJ98" s="159" t="s">
        <v>282</v>
      </c>
      <c r="AK98" s="159" t="s">
        <v>282</v>
      </c>
      <c r="AL98" s="159" t="s">
        <v>282</v>
      </c>
      <c r="AM98" s="159">
        <v>43</v>
      </c>
      <c r="AN98" s="159">
        <v>34</v>
      </c>
      <c r="AO98" s="66" t="s">
        <v>4798</v>
      </c>
      <c r="AP98" s="159" t="s">
        <v>183</v>
      </c>
      <c r="AQ98" s="159" t="s">
        <v>282</v>
      </c>
      <c r="AR98" s="159">
        <v>8</v>
      </c>
      <c r="AS98" s="159" t="s">
        <v>282</v>
      </c>
      <c r="AT98" s="159" t="s">
        <v>282</v>
      </c>
      <c r="AU98" s="159" t="s">
        <v>282</v>
      </c>
      <c r="AV98" s="159" t="s">
        <v>282</v>
      </c>
      <c r="AW98" s="159" t="s">
        <v>282</v>
      </c>
      <c r="AX98" s="159" t="s">
        <v>282</v>
      </c>
      <c r="AY98" s="159" t="s">
        <v>282</v>
      </c>
      <c r="AZ98" s="159" t="s">
        <v>282</v>
      </c>
      <c r="BA98" s="159" t="s">
        <v>299</v>
      </c>
      <c r="BB98" s="159">
        <v>24</v>
      </c>
      <c r="BC98" s="66">
        <v>27.75</v>
      </c>
      <c r="BD98" s="66">
        <v>5.38</v>
      </c>
      <c r="BE98" s="66">
        <v>42</v>
      </c>
      <c r="BF98" s="66" t="s">
        <v>282</v>
      </c>
      <c r="BG98" s="66" t="s">
        <v>282</v>
      </c>
      <c r="BH98" s="66" t="s">
        <v>282</v>
      </c>
      <c r="BI98" s="66">
        <v>14.08</v>
      </c>
      <c r="BJ98" s="66">
        <v>6.09</v>
      </c>
      <c r="BK98" s="66">
        <v>42</v>
      </c>
      <c r="BL98" s="66">
        <v>14.44</v>
      </c>
      <c r="BM98" s="66">
        <v>6.94</v>
      </c>
      <c r="BN98" s="66">
        <v>34</v>
      </c>
      <c r="BO98" s="159" t="s">
        <v>282</v>
      </c>
      <c r="BP98" s="159" t="s">
        <v>282</v>
      </c>
      <c r="BQ98" s="159" t="s">
        <v>282</v>
      </c>
      <c r="BR98" s="159" t="s">
        <v>282</v>
      </c>
      <c r="BS98" s="159" t="s">
        <v>282</v>
      </c>
      <c r="BT98" s="159" t="s">
        <v>282</v>
      </c>
      <c r="BU98" s="159">
        <v>42</v>
      </c>
      <c r="BV98" s="159">
        <v>34</v>
      </c>
      <c r="BW98" s="159" t="s">
        <v>682</v>
      </c>
      <c r="BX98" s="159" t="s">
        <v>183</v>
      </c>
      <c r="BY98" s="159" t="s">
        <v>282</v>
      </c>
      <c r="BZ98" s="159">
        <v>7</v>
      </c>
      <c r="CA98" s="159" t="s">
        <v>282</v>
      </c>
      <c r="CB98" s="159" t="s">
        <v>282</v>
      </c>
      <c r="CC98" s="159" t="s">
        <v>282</v>
      </c>
      <c r="CD98" s="159" t="s">
        <v>282</v>
      </c>
      <c r="CE98" s="159" t="s">
        <v>282</v>
      </c>
      <c r="CF98" s="159" t="s">
        <v>282</v>
      </c>
      <c r="CG98" s="159" t="s">
        <v>282</v>
      </c>
      <c r="CH98" s="159" t="s">
        <v>282</v>
      </c>
      <c r="CI98" s="159" t="s">
        <v>299</v>
      </c>
      <c r="CJ98" s="159">
        <v>24</v>
      </c>
      <c r="CK98" s="159">
        <v>24.64</v>
      </c>
      <c r="CL98" s="159">
        <v>6.42</v>
      </c>
      <c r="CM98" s="159">
        <v>36</v>
      </c>
      <c r="CN98" s="159" t="s">
        <v>282</v>
      </c>
      <c r="CO98" s="159" t="s">
        <v>282</v>
      </c>
      <c r="CP98" s="159" t="s">
        <v>282</v>
      </c>
      <c r="CQ98" s="159">
        <v>18.93</v>
      </c>
      <c r="CR98" s="159">
        <v>7.02</v>
      </c>
      <c r="CS98" s="159">
        <v>36</v>
      </c>
      <c r="CT98" s="159">
        <v>19.16</v>
      </c>
      <c r="CU98" s="159">
        <v>6.79</v>
      </c>
      <c r="CV98" s="159">
        <v>29</v>
      </c>
      <c r="CW98" s="159" t="s">
        <v>282</v>
      </c>
      <c r="CX98" s="159" t="s">
        <v>282</v>
      </c>
      <c r="CY98" s="159" t="s">
        <v>282</v>
      </c>
      <c r="CZ98" s="159" t="s">
        <v>282</v>
      </c>
      <c r="DA98" s="159" t="s">
        <v>282</v>
      </c>
      <c r="DB98" s="159" t="s">
        <v>282</v>
      </c>
      <c r="DC98" s="159">
        <v>36</v>
      </c>
      <c r="DD98" s="159">
        <v>29</v>
      </c>
      <c r="DE98" s="159" t="s">
        <v>282</v>
      </c>
      <c r="DF98" s="159" t="s">
        <v>282</v>
      </c>
      <c r="DG98" s="159" t="s">
        <v>282</v>
      </c>
      <c r="DH98" s="159" t="s">
        <v>282</v>
      </c>
      <c r="DI98" s="159" t="s">
        <v>282</v>
      </c>
      <c r="DJ98" s="159" t="s">
        <v>282</v>
      </c>
      <c r="DK98" s="159" t="s">
        <v>282</v>
      </c>
      <c r="DL98" s="159" t="s">
        <v>282</v>
      </c>
      <c r="DM98" s="159" t="s">
        <v>282</v>
      </c>
      <c r="DN98" s="159" t="s">
        <v>282</v>
      </c>
      <c r="DO98" s="159" t="s">
        <v>282</v>
      </c>
      <c r="DP98" s="159" t="s">
        <v>282</v>
      </c>
      <c r="DQ98" s="159" t="s">
        <v>282</v>
      </c>
      <c r="DR98" s="159" t="s">
        <v>282</v>
      </c>
      <c r="DS98" s="159" t="s">
        <v>282</v>
      </c>
      <c r="DT98" s="159" t="s">
        <v>282</v>
      </c>
      <c r="DU98" s="159" t="s">
        <v>282</v>
      </c>
      <c r="DV98" s="159" t="s">
        <v>282</v>
      </c>
      <c r="DW98" s="159" t="s">
        <v>282</v>
      </c>
      <c r="DX98" s="159" t="s">
        <v>282</v>
      </c>
      <c r="DY98" s="159" t="s">
        <v>282</v>
      </c>
      <c r="DZ98" s="159" t="s">
        <v>282</v>
      </c>
      <c r="EA98" s="159" t="s">
        <v>282</v>
      </c>
      <c r="EB98" s="159" t="s">
        <v>282</v>
      </c>
      <c r="EC98" s="159" t="s">
        <v>282</v>
      </c>
      <c r="ED98" s="159" t="s">
        <v>282</v>
      </c>
      <c r="EE98" s="159" t="s">
        <v>282</v>
      </c>
      <c r="EF98" s="159" t="s">
        <v>282</v>
      </c>
      <c r="EG98" s="159" t="s">
        <v>282</v>
      </c>
      <c r="EH98" s="159" t="s">
        <v>282</v>
      </c>
      <c r="EI98" s="159" t="s">
        <v>282</v>
      </c>
      <c r="EJ98" s="159" t="s">
        <v>282</v>
      </c>
      <c r="EK98" s="159" t="s">
        <v>282</v>
      </c>
      <c r="EL98" s="159" t="s">
        <v>282</v>
      </c>
      <c r="EM98" s="159" t="s">
        <v>282</v>
      </c>
      <c r="EN98" s="159" t="s">
        <v>282</v>
      </c>
      <c r="EO98" s="159" t="s">
        <v>282</v>
      </c>
      <c r="EP98" s="159" t="s">
        <v>282</v>
      </c>
      <c r="EQ98" s="159" t="s">
        <v>282</v>
      </c>
      <c r="ER98" s="159" t="s">
        <v>282</v>
      </c>
      <c r="ES98" s="159" t="s">
        <v>282</v>
      </c>
      <c r="ET98" s="159" t="s">
        <v>282</v>
      </c>
      <c r="EU98" s="159" t="s">
        <v>282</v>
      </c>
      <c r="EV98" s="159" t="s">
        <v>282</v>
      </c>
      <c r="EW98" s="159" t="s">
        <v>282</v>
      </c>
      <c r="EX98" s="159" t="s">
        <v>282</v>
      </c>
      <c r="EY98" s="159" t="s">
        <v>282</v>
      </c>
      <c r="EZ98" s="159" t="s">
        <v>282</v>
      </c>
      <c r="FA98" s="159" t="s">
        <v>282</v>
      </c>
      <c r="FB98" s="159" t="s">
        <v>282</v>
      </c>
      <c r="FC98" s="159" t="s">
        <v>282</v>
      </c>
      <c r="FD98" s="159" t="s">
        <v>282</v>
      </c>
      <c r="FE98" s="159" t="s">
        <v>282</v>
      </c>
      <c r="FF98" s="159" t="s">
        <v>282</v>
      </c>
      <c r="FG98" s="159" t="s">
        <v>282</v>
      </c>
      <c r="FH98" s="159" t="s">
        <v>282</v>
      </c>
      <c r="FI98" s="159" t="s">
        <v>282</v>
      </c>
      <c r="FJ98" s="159" t="s">
        <v>282</v>
      </c>
      <c r="FK98" s="159" t="s">
        <v>282</v>
      </c>
      <c r="FL98" s="159" t="s">
        <v>282</v>
      </c>
      <c r="FM98" s="159" t="s">
        <v>282</v>
      </c>
      <c r="FN98" s="159" t="s">
        <v>282</v>
      </c>
      <c r="FO98" s="159" t="s">
        <v>282</v>
      </c>
      <c r="FP98" s="159" t="s">
        <v>282</v>
      </c>
      <c r="FQ98" s="159" t="s">
        <v>282</v>
      </c>
      <c r="FR98" s="159" t="s">
        <v>282</v>
      </c>
      <c r="FS98" s="159" t="s">
        <v>282</v>
      </c>
      <c r="FT98" s="159" t="s">
        <v>282</v>
      </c>
    </row>
    <row r="99" spans="1:176" x14ac:dyDescent="0.25">
      <c r="A99" s="159" t="s">
        <v>7377</v>
      </c>
      <c r="B99" s="159" t="s">
        <v>18040</v>
      </c>
      <c r="C99" s="66" t="str">
        <f>IF(ISNUMBER(Severity!H99)=FALSE,Severity!F99,IF(Severity!H99&gt;=0.5,"YES","NO"))</f>
        <v>YES</v>
      </c>
      <c r="D99" s="66" t="str">
        <f>IF(ISNUMBER(Severity!I99)=FALSE,Severity!G99,IF(Severity!I99&gt;0.5,"YES","NO"))</f>
        <v>NO</v>
      </c>
      <c r="E99" s="159">
        <v>12</v>
      </c>
      <c r="F99" s="159">
        <v>2</v>
      </c>
      <c r="G99" s="159" t="s">
        <v>256</v>
      </c>
      <c r="H99" s="159" t="s">
        <v>10507</v>
      </c>
      <c r="I99" s="159" t="s">
        <v>282</v>
      </c>
      <c r="J99" s="159">
        <v>40</v>
      </c>
      <c r="K99" s="159" t="s">
        <v>299</v>
      </c>
      <c r="L99" s="159">
        <v>21</v>
      </c>
      <c r="M99" s="159">
        <v>49</v>
      </c>
      <c r="N99" s="159">
        <v>9</v>
      </c>
      <c r="O99" s="159" t="s">
        <v>299</v>
      </c>
      <c r="P99" s="159">
        <v>21</v>
      </c>
      <c r="Q99" s="159">
        <v>54</v>
      </c>
      <c r="R99" s="159">
        <v>50</v>
      </c>
      <c r="S99" s="159" t="s">
        <v>299</v>
      </c>
      <c r="T99" s="159">
        <v>21</v>
      </c>
      <c r="U99" s="66">
        <v>25.91</v>
      </c>
      <c r="V99" s="159">
        <v>4.5999999999999996</v>
      </c>
      <c r="W99" s="159">
        <v>100</v>
      </c>
      <c r="X99" s="159" t="s">
        <v>282</v>
      </c>
      <c r="Y99" s="159" t="s">
        <v>282</v>
      </c>
      <c r="Z99" s="159" t="s">
        <v>282</v>
      </c>
      <c r="AA99" s="159" t="s">
        <v>282</v>
      </c>
      <c r="AB99" s="159" t="s">
        <v>282</v>
      </c>
      <c r="AC99" s="159" t="s">
        <v>282</v>
      </c>
      <c r="AD99" s="159" t="s">
        <v>282</v>
      </c>
      <c r="AE99" s="159" t="s">
        <v>282</v>
      </c>
      <c r="AF99" s="159" t="s">
        <v>282</v>
      </c>
      <c r="AG99" s="159">
        <v>-13.92</v>
      </c>
      <c r="AH99" s="159">
        <v>11</v>
      </c>
      <c r="AI99" s="159">
        <v>100</v>
      </c>
      <c r="AJ99" s="159">
        <v>-17.8</v>
      </c>
      <c r="AK99" s="159">
        <v>7.8</v>
      </c>
      <c r="AL99" s="159">
        <v>62</v>
      </c>
      <c r="AM99" s="159">
        <v>102</v>
      </c>
      <c r="AN99" s="159">
        <v>62</v>
      </c>
      <c r="AO99" s="159" t="s">
        <v>246</v>
      </c>
      <c r="AP99" s="159" t="s">
        <v>10507</v>
      </c>
      <c r="AQ99" s="159" t="s">
        <v>282</v>
      </c>
      <c r="AR99" s="159">
        <v>33</v>
      </c>
      <c r="AS99" s="159" t="s">
        <v>299</v>
      </c>
      <c r="AT99" s="159">
        <v>21</v>
      </c>
      <c r="AU99" s="159">
        <v>56</v>
      </c>
      <c r="AV99" s="159">
        <v>9</v>
      </c>
      <c r="AW99" s="159" t="s">
        <v>299</v>
      </c>
      <c r="AX99" s="159">
        <v>21</v>
      </c>
      <c r="AY99" s="159">
        <v>61</v>
      </c>
      <c r="AZ99" s="159">
        <v>50</v>
      </c>
      <c r="BA99" s="159" t="s">
        <v>299</v>
      </c>
      <c r="BB99" s="159">
        <v>21</v>
      </c>
      <c r="BC99" s="66">
        <v>25.45</v>
      </c>
      <c r="BD99" s="66">
        <v>4.55</v>
      </c>
      <c r="BE99" s="159">
        <v>98</v>
      </c>
      <c r="BF99" s="159" t="s">
        <v>282</v>
      </c>
      <c r="BG99" s="159" t="s">
        <v>282</v>
      </c>
      <c r="BH99" s="159" t="s">
        <v>282</v>
      </c>
      <c r="BI99" s="159" t="s">
        <v>282</v>
      </c>
      <c r="BJ99" s="159" t="s">
        <v>282</v>
      </c>
      <c r="BK99" s="159" t="s">
        <v>282</v>
      </c>
      <c r="BL99" s="159" t="s">
        <v>282</v>
      </c>
      <c r="BM99" s="159" t="s">
        <v>282</v>
      </c>
      <c r="BN99" s="159" t="s">
        <v>282</v>
      </c>
      <c r="BO99" s="159">
        <v>-14.78</v>
      </c>
      <c r="BP99" s="159">
        <v>10.89</v>
      </c>
      <c r="BQ99" s="159">
        <v>98</v>
      </c>
      <c r="BR99" s="159">
        <v>-18.46</v>
      </c>
      <c r="BS99" s="159">
        <v>7.5</v>
      </c>
      <c r="BT99" s="159">
        <v>68</v>
      </c>
      <c r="BU99" s="159">
        <v>101</v>
      </c>
      <c r="BV99" s="159">
        <v>68</v>
      </c>
      <c r="BW99" s="159" t="s">
        <v>282</v>
      </c>
      <c r="BX99" s="159" t="s">
        <v>282</v>
      </c>
      <c r="BY99" s="159" t="s">
        <v>282</v>
      </c>
      <c r="BZ99" s="159" t="s">
        <v>282</v>
      </c>
      <c r="CA99" s="159" t="s">
        <v>282</v>
      </c>
      <c r="CB99" s="159" t="s">
        <v>282</v>
      </c>
      <c r="CC99" s="159" t="s">
        <v>282</v>
      </c>
      <c r="CD99" s="159" t="s">
        <v>282</v>
      </c>
      <c r="CE99" s="159" t="s">
        <v>282</v>
      </c>
      <c r="CF99" s="159" t="s">
        <v>282</v>
      </c>
      <c r="CG99" s="159" t="s">
        <v>282</v>
      </c>
      <c r="CH99" s="159" t="s">
        <v>282</v>
      </c>
      <c r="CI99" s="159" t="s">
        <v>282</v>
      </c>
      <c r="CJ99" s="159" t="s">
        <v>282</v>
      </c>
      <c r="CK99" s="159" t="s">
        <v>282</v>
      </c>
      <c r="CL99" s="159" t="s">
        <v>282</v>
      </c>
      <c r="CM99" s="159" t="s">
        <v>282</v>
      </c>
      <c r="CN99" s="159" t="s">
        <v>282</v>
      </c>
      <c r="CO99" s="159" t="s">
        <v>282</v>
      </c>
      <c r="CP99" s="159" t="s">
        <v>282</v>
      </c>
      <c r="CQ99" s="159" t="s">
        <v>282</v>
      </c>
      <c r="CR99" s="159" t="s">
        <v>282</v>
      </c>
      <c r="CS99" s="159" t="s">
        <v>282</v>
      </c>
      <c r="CT99" s="159" t="s">
        <v>282</v>
      </c>
      <c r="CU99" s="159" t="s">
        <v>282</v>
      </c>
      <c r="CV99" s="159" t="s">
        <v>282</v>
      </c>
      <c r="CW99" s="159" t="s">
        <v>282</v>
      </c>
      <c r="CX99" s="159" t="s">
        <v>282</v>
      </c>
      <c r="CY99" s="159" t="s">
        <v>282</v>
      </c>
      <c r="CZ99" s="159" t="s">
        <v>282</v>
      </c>
      <c r="DA99" s="159" t="s">
        <v>282</v>
      </c>
      <c r="DB99" s="159" t="s">
        <v>282</v>
      </c>
      <c r="DC99" s="159" t="s">
        <v>282</v>
      </c>
      <c r="DD99" s="159" t="s">
        <v>282</v>
      </c>
      <c r="DE99" s="159" t="s">
        <v>282</v>
      </c>
      <c r="DF99" s="159" t="s">
        <v>282</v>
      </c>
      <c r="DG99" s="159" t="s">
        <v>282</v>
      </c>
      <c r="DH99" s="159" t="s">
        <v>282</v>
      </c>
      <c r="DI99" s="159" t="s">
        <v>282</v>
      </c>
      <c r="DJ99" s="159" t="s">
        <v>282</v>
      </c>
      <c r="DK99" s="159" t="s">
        <v>282</v>
      </c>
      <c r="DL99" s="159" t="s">
        <v>282</v>
      </c>
      <c r="DM99" s="159" t="s">
        <v>282</v>
      </c>
      <c r="DN99" s="159" t="s">
        <v>282</v>
      </c>
      <c r="DO99" s="159" t="s">
        <v>282</v>
      </c>
      <c r="DP99" s="159" t="s">
        <v>282</v>
      </c>
      <c r="DQ99" s="159" t="s">
        <v>282</v>
      </c>
      <c r="DR99" s="159" t="s">
        <v>282</v>
      </c>
      <c r="DS99" s="159" t="s">
        <v>282</v>
      </c>
      <c r="DT99" s="159" t="s">
        <v>282</v>
      </c>
      <c r="DU99" s="159" t="s">
        <v>282</v>
      </c>
      <c r="DV99" s="159" t="s">
        <v>282</v>
      </c>
      <c r="DW99" s="159" t="s">
        <v>282</v>
      </c>
      <c r="DX99" s="159" t="s">
        <v>282</v>
      </c>
      <c r="DY99" s="159" t="s">
        <v>282</v>
      </c>
      <c r="DZ99" s="159" t="s">
        <v>282</v>
      </c>
      <c r="EA99" s="159" t="s">
        <v>282</v>
      </c>
      <c r="EB99" s="159" t="s">
        <v>282</v>
      </c>
      <c r="EC99" s="159" t="s">
        <v>282</v>
      </c>
      <c r="ED99" s="159" t="s">
        <v>282</v>
      </c>
      <c r="EE99" s="159" t="s">
        <v>282</v>
      </c>
      <c r="EF99" s="159" t="s">
        <v>282</v>
      </c>
      <c r="EG99" s="159" t="s">
        <v>282</v>
      </c>
      <c r="EH99" s="159" t="s">
        <v>282</v>
      </c>
      <c r="EI99" s="159" t="s">
        <v>282</v>
      </c>
      <c r="EJ99" s="159" t="s">
        <v>282</v>
      </c>
      <c r="EK99" s="159" t="s">
        <v>282</v>
      </c>
      <c r="EL99" s="159" t="s">
        <v>282</v>
      </c>
      <c r="EM99" s="159" t="s">
        <v>282</v>
      </c>
      <c r="EN99" s="159" t="s">
        <v>282</v>
      </c>
      <c r="EO99" s="159" t="s">
        <v>282</v>
      </c>
      <c r="EP99" s="159" t="s">
        <v>282</v>
      </c>
      <c r="EQ99" s="159" t="s">
        <v>282</v>
      </c>
      <c r="ER99" s="159" t="s">
        <v>282</v>
      </c>
      <c r="ES99" s="159" t="s">
        <v>282</v>
      </c>
      <c r="ET99" s="159" t="s">
        <v>282</v>
      </c>
      <c r="EU99" s="159" t="s">
        <v>282</v>
      </c>
      <c r="EV99" s="159" t="s">
        <v>282</v>
      </c>
      <c r="EW99" s="159" t="s">
        <v>282</v>
      </c>
      <c r="EX99" s="159" t="s">
        <v>282</v>
      </c>
      <c r="EY99" s="159" t="s">
        <v>282</v>
      </c>
      <c r="EZ99" s="159" t="s">
        <v>282</v>
      </c>
      <c r="FA99" s="159" t="s">
        <v>282</v>
      </c>
      <c r="FB99" s="159" t="s">
        <v>282</v>
      </c>
      <c r="FC99" s="159" t="s">
        <v>282</v>
      </c>
      <c r="FD99" s="159" t="s">
        <v>282</v>
      </c>
      <c r="FE99" s="159" t="s">
        <v>282</v>
      </c>
      <c r="FF99" s="159" t="s">
        <v>282</v>
      </c>
      <c r="FG99" s="159" t="s">
        <v>282</v>
      </c>
      <c r="FH99" s="159" t="s">
        <v>282</v>
      </c>
      <c r="FI99" s="159" t="s">
        <v>282</v>
      </c>
      <c r="FJ99" s="159" t="s">
        <v>282</v>
      </c>
      <c r="FK99" s="159" t="s">
        <v>282</v>
      </c>
      <c r="FL99" s="159" t="s">
        <v>282</v>
      </c>
      <c r="FM99" s="159" t="s">
        <v>282</v>
      </c>
      <c r="FN99" s="159" t="s">
        <v>282</v>
      </c>
      <c r="FO99" s="159" t="s">
        <v>282</v>
      </c>
      <c r="FP99" s="159" t="s">
        <v>282</v>
      </c>
      <c r="FQ99" s="159" t="s">
        <v>282</v>
      </c>
      <c r="FR99" s="159" t="s">
        <v>282</v>
      </c>
      <c r="FS99" s="159" t="s">
        <v>282</v>
      </c>
      <c r="FT99" s="159" t="s">
        <v>282</v>
      </c>
    </row>
    <row r="100" spans="1:176" x14ac:dyDescent="0.25">
      <c r="A100" s="212" t="s">
        <v>8977</v>
      </c>
      <c r="B100" s="159" t="s">
        <v>10894</v>
      </c>
      <c r="C100" s="66" t="str">
        <f>IF(ISNUMBER(Severity!H100)=FALSE,Severity!F100,IF(Severity!H100&gt;=0.5,"YES","NO"))</f>
        <v>NO</v>
      </c>
      <c r="D100" s="66" t="str">
        <f>IF(ISNUMBER(Severity!I100)=FALSE,Severity!G100,IF(Severity!I100&gt;0.5,"YES","NO"))</f>
        <v>YES</v>
      </c>
      <c r="E100" s="159">
        <v>6</v>
      </c>
      <c r="F100" s="159">
        <v>3</v>
      </c>
      <c r="G100" s="212" t="s">
        <v>673</v>
      </c>
      <c r="H100" s="159" t="s">
        <v>183</v>
      </c>
      <c r="I100" s="159" t="s">
        <v>282</v>
      </c>
      <c r="J100" s="159">
        <v>61</v>
      </c>
      <c r="K100" s="159" t="s">
        <v>282</v>
      </c>
      <c r="L100" s="159" t="s">
        <v>282</v>
      </c>
      <c r="M100" s="159" t="s">
        <v>282</v>
      </c>
      <c r="N100" s="159" t="s">
        <v>282</v>
      </c>
      <c r="O100" s="159" t="s">
        <v>282</v>
      </c>
      <c r="P100" s="159" t="s">
        <v>282</v>
      </c>
      <c r="Q100" s="159" t="s">
        <v>282</v>
      </c>
      <c r="R100" s="159" t="s">
        <v>282</v>
      </c>
      <c r="S100" s="159" t="s">
        <v>220</v>
      </c>
      <c r="T100" s="159">
        <v>20</v>
      </c>
      <c r="U100" s="66">
        <v>21.8</v>
      </c>
      <c r="V100" s="66">
        <v>10.5</v>
      </c>
      <c r="W100" s="159">
        <v>182</v>
      </c>
      <c r="X100" s="159" t="s">
        <v>282</v>
      </c>
      <c r="Y100" s="159" t="s">
        <v>282</v>
      </c>
      <c r="Z100" s="159" t="s">
        <v>282</v>
      </c>
      <c r="AA100" s="159" t="s">
        <v>282</v>
      </c>
      <c r="AB100" s="159" t="s">
        <v>282</v>
      </c>
      <c r="AC100" s="159" t="s">
        <v>282</v>
      </c>
      <c r="AD100" s="66">
        <v>15.9</v>
      </c>
      <c r="AE100" s="66">
        <v>9.8000000000000007</v>
      </c>
      <c r="AF100" s="66">
        <v>136</v>
      </c>
      <c r="AG100" s="66">
        <v>-4.2</v>
      </c>
      <c r="AH100" s="66">
        <v>9.1</v>
      </c>
      <c r="AI100" s="66">
        <v>182</v>
      </c>
      <c r="AJ100" s="159">
        <v>-5.8</v>
      </c>
      <c r="AK100" s="159">
        <v>9.9</v>
      </c>
      <c r="AL100" s="159">
        <v>121</v>
      </c>
      <c r="AM100" s="159">
        <v>182</v>
      </c>
      <c r="AN100" s="159">
        <v>121</v>
      </c>
      <c r="AO100" s="212" t="s">
        <v>4639</v>
      </c>
      <c r="AP100" s="159" t="s">
        <v>183</v>
      </c>
      <c r="AQ100" s="66" t="s">
        <v>282</v>
      </c>
      <c r="AR100" s="66">
        <v>29</v>
      </c>
      <c r="AS100" s="159" t="s">
        <v>282</v>
      </c>
      <c r="AT100" s="159" t="s">
        <v>282</v>
      </c>
      <c r="AU100" s="159" t="s">
        <v>282</v>
      </c>
      <c r="AV100" s="159" t="s">
        <v>282</v>
      </c>
      <c r="AW100" s="159" t="s">
        <v>282</v>
      </c>
      <c r="AX100" s="159" t="s">
        <v>282</v>
      </c>
      <c r="AY100" s="159" t="s">
        <v>282</v>
      </c>
      <c r="AZ100" s="159" t="s">
        <v>282</v>
      </c>
      <c r="BA100" s="159" t="s">
        <v>220</v>
      </c>
      <c r="BB100" s="159">
        <v>20</v>
      </c>
      <c r="BC100" s="66">
        <v>21.1</v>
      </c>
      <c r="BD100" s="66">
        <v>10.4</v>
      </c>
      <c r="BE100" s="159">
        <v>165</v>
      </c>
      <c r="BF100" s="159" t="s">
        <v>282</v>
      </c>
      <c r="BG100" s="159" t="s">
        <v>282</v>
      </c>
      <c r="BH100" s="159" t="s">
        <v>282</v>
      </c>
      <c r="BI100" s="159" t="s">
        <v>282</v>
      </c>
      <c r="BJ100" s="159" t="s">
        <v>282</v>
      </c>
      <c r="BK100" s="159" t="s">
        <v>282</v>
      </c>
      <c r="BL100" s="66">
        <v>16.2</v>
      </c>
      <c r="BM100" s="66">
        <v>9.3000000000000007</v>
      </c>
      <c r="BN100" s="66">
        <v>140</v>
      </c>
      <c r="BO100" s="66">
        <v>-3.9</v>
      </c>
      <c r="BP100" s="66">
        <v>9.1</v>
      </c>
      <c r="BQ100" s="66">
        <v>165</v>
      </c>
      <c r="BR100" s="159">
        <v>-4.9000000000000004</v>
      </c>
      <c r="BS100" s="159">
        <v>9.8000000000000007</v>
      </c>
      <c r="BT100" s="159">
        <v>136</v>
      </c>
      <c r="BU100" s="159">
        <v>165</v>
      </c>
      <c r="BV100" s="159">
        <v>136</v>
      </c>
      <c r="BW100" s="212" t="s">
        <v>682</v>
      </c>
      <c r="BX100" s="159" t="s">
        <v>183</v>
      </c>
      <c r="BY100" s="159" t="s">
        <v>282</v>
      </c>
      <c r="BZ100" s="66">
        <v>21</v>
      </c>
      <c r="CA100" s="159" t="s">
        <v>282</v>
      </c>
      <c r="CB100" s="159" t="s">
        <v>282</v>
      </c>
      <c r="CC100" s="159" t="s">
        <v>282</v>
      </c>
      <c r="CD100" s="159" t="s">
        <v>282</v>
      </c>
      <c r="CE100" s="159" t="s">
        <v>282</v>
      </c>
      <c r="CF100" s="159" t="s">
        <v>282</v>
      </c>
      <c r="CG100" s="159" t="s">
        <v>282</v>
      </c>
      <c r="CH100" s="159" t="s">
        <v>282</v>
      </c>
      <c r="CI100" s="159" t="s">
        <v>220</v>
      </c>
      <c r="CJ100" s="159">
        <v>20</v>
      </c>
      <c r="CK100" s="66">
        <v>21.6</v>
      </c>
      <c r="CL100" s="66">
        <v>11.1</v>
      </c>
      <c r="CM100" s="159">
        <v>178</v>
      </c>
      <c r="CN100" s="159" t="s">
        <v>282</v>
      </c>
      <c r="CO100" s="159" t="s">
        <v>282</v>
      </c>
      <c r="CP100" s="159" t="s">
        <v>282</v>
      </c>
      <c r="CQ100" s="159" t="s">
        <v>282</v>
      </c>
      <c r="CR100" s="159" t="s">
        <v>282</v>
      </c>
      <c r="CS100" s="159" t="s">
        <v>282</v>
      </c>
      <c r="CT100" s="66">
        <v>19.5</v>
      </c>
      <c r="CU100" s="66">
        <v>11.8</v>
      </c>
      <c r="CV100" s="66">
        <v>159</v>
      </c>
      <c r="CW100" s="66">
        <v>-1</v>
      </c>
      <c r="CX100" s="66">
        <v>8.4</v>
      </c>
      <c r="CY100" s="66">
        <v>178</v>
      </c>
      <c r="CZ100" s="159">
        <v>-1.2</v>
      </c>
      <c r="DA100" s="159">
        <v>8.9</v>
      </c>
      <c r="DB100" s="159">
        <v>157</v>
      </c>
      <c r="DC100" s="159">
        <v>178</v>
      </c>
      <c r="DD100" s="159">
        <v>157</v>
      </c>
      <c r="DE100" s="159" t="s">
        <v>282</v>
      </c>
      <c r="DF100" s="159" t="s">
        <v>282</v>
      </c>
      <c r="DG100" s="159" t="s">
        <v>282</v>
      </c>
      <c r="DH100" s="159" t="s">
        <v>282</v>
      </c>
      <c r="DI100" s="159" t="s">
        <v>282</v>
      </c>
      <c r="DJ100" s="159" t="s">
        <v>282</v>
      </c>
      <c r="DK100" s="159" t="s">
        <v>282</v>
      </c>
      <c r="DL100" s="159" t="s">
        <v>282</v>
      </c>
      <c r="DM100" s="159" t="s">
        <v>282</v>
      </c>
      <c r="DN100" s="159" t="s">
        <v>282</v>
      </c>
      <c r="DO100" s="159" t="s">
        <v>282</v>
      </c>
      <c r="DP100" s="159" t="s">
        <v>282</v>
      </c>
      <c r="DQ100" s="159" t="s">
        <v>282</v>
      </c>
      <c r="DR100" s="159" t="s">
        <v>282</v>
      </c>
      <c r="DS100" s="159" t="s">
        <v>282</v>
      </c>
      <c r="DT100" s="159" t="s">
        <v>282</v>
      </c>
      <c r="DU100" s="159" t="s">
        <v>282</v>
      </c>
      <c r="DV100" s="159" t="s">
        <v>282</v>
      </c>
      <c r="DW100" s="159" t="s">
        <v>282</v>
      </c>
      <c r="DX100" s="159" t="s">
        <v>282</v>
      </c>
      <c r="DY100" s="159" t="s">
        <v>282</v>
      </c>
      <c r="DZ100" s="159" t="s">
        <v>282</v>
      </c>
      <c r="EA100" s="159" t="s">
        <v>282</v>
      </c>
      <c r="EB100" s="159" t="s">
        <v>282</v>
      </c>
      <c r="EC100" s="159" t="s">
        <v>282</v>
      </c>
      <c r="ED100" s="159" t="s">
        <v>282</v>
      </c>
      <c r="EE100" s="159" t="s">
        <v>282</v>
      </c>
      <c r="EF100" s="159" t="s">
        <v>282</v>
      </c>
      <c r="EG100" s="159" t="s">
        <v>282</v>
      </c>
      <c r="EH100" s="159" t="s">
        <v>282</v>
      </c>
      <c r="EI100" s="159" t="s">
        <v>282</v>
      </c>
      <c r="EJ100" s="159" t="s">
        <v>282</v>
      </c>
      <c r="EK100" s="159" t="s">
        <v>282</v>
      </c>
      <c r="EL100" s="159" t="s">
        <v>282</v>
      </c>
      <c r="EM100" s="159" t="s">
        <v>282</v>
      </c>
      <c r="EN100" s="159" t="s">
        <v>282</v>
      </c>
      <c r="EO100" s="159" t="s">
        <v>282</v>
      </c>
      <c r="EP100" s="159" t="s">
        <v>282</v>
      </c>
      <c r="EQ100" s="159" t="s">
        <v>282</v>
      </c>
      <c r="ER100" s="159" t="s">
        <v>282</v>
      </c>
      <c r="ES100" s="159" t="s">
        <v>282</v>
      </c>
      <c r="ET100" s="159" t="s">
        <v>282</v>
      </c>
      <c r="EU100" s="159" t="s">
        <v>282</v>
      </c>
      <c r="EV100" s="159" t="s">
        <v>282</v>
      </c>
      <c r="EW100" s="159" t="s">
        <v>282</v>
      </c>
      <c r="EX100" s="159" t="s">
        <v>282</v>
      </c>
      <c r="EY100" s="159" t="s">
        <v>282</v>
      </c>
      <c r="EZ100" s="159" t="s">
        <v>282</v>
      </c>
      <c r="FA100" s="159" t="s">
        <v>282</v>
      </c>
      <c r="FB100" s="159" t="s">
        <v>282</v>
      </c>
      <c r="FC100" s="159" t="s">
        <v>282</v>
      </c>
      <c r="FD100" s="159" t="s">
        <v>282</v>
      </c>
      <c r="FE100" s="159" t="s">
        <v>282</v>
      </c>
      <c r="FF100" s="159" t="s">
        <v>282</v>
      </c>
      <c r="FG100" s="159" t="s">
        <v>282</v>
      </c>
      <c r="FH100" s="159" t="s">
        <v>282</v>
      </c>
      <c r="FI100" s="159" t="s">
        <v>282</v>
      </c>
      <c r="FJ100" s="159" t="s">
        <v>282</v>
      </c>
      <c r="FK100" s="159" t="s">
        <v>282</v>
      </c>
      <c r="FL100" s="159" t="s">
        <v>282</v>
      </c>
      <c r="FM100" s="159" t="s">
        <v>282</v>
      </c>
      <c r="FN100" s="159" t="s">
        <v>282</v>
      </c>
      <c r="FO100" s="159" t="s">
        <v>282</v>
      </c>
      <c r="FP100" s="159" t="s">
        <v>282</v>
      </c>
      <c r="FQ100" s="159" t="s">
        <v>282</v>
      </c>
      <c r="FR100" s="159" t="s">
        <v>282</v>
      </c>
      <c r="FS100" s="159" t="s">
        <v>282</v>
      </c>
      <c r="FT100" s="159" t="s">
        <v>282</v>
      </c>
    </row>
    <row r="101" spans="1:176" x14ac:dyDescent="0.25">
      <c r="A101" s="212" t="s">
        <v>1854</v>
      </c>
      <c r="B101" s="159" t="s">
        <v>13441</v>
      </c>
      <c r="C101" s="66" t="str">
        <f>IF(ISNUMBER(Severity!H101)=FALSE,Severity!F101,IF(Severity!H101&gt;=0.5,"YES","NO"))</f>
        <v>YES</v>
      </c>
      <c r="D101" s="66" t="str">
        <f>IF(ISNUMBER(Severity!I101)=FALSE,Severity!G101,IF(Severity!I101&gt;0.5,"YES","NO"))</f>
        <v>NO</v>
      </c>
      <c r="E101" s="159">
        <v>8</v>
      </c>
      <c r="F101" s="159">
        <v>2</v>
      </c>
      <c r="G101" s="212" t="s">
        <v>256</v>
      </c>
      <c r="H101" s="159" t="s">
        <v>10507</v>
      </c>
      <c r="I101" s="159">
        <v>10</v>
      </c>
      <c r="J101" s="159">
        <v>15</v>
      </c>
      <c r="K101" s="159" t="s">
        <v>282</v>
      </c>
      <c r="L101" s="159" t="s">
        <v>282</v>
      </c>
      <c r="M101" s="159" t="s">
        <v>282</v>
      </c>
      <c r="N101" s="159" t="s">
        <v>282</v>
      </c>
      <c r="O101" s="159" t="s">
        <v>10840</v>
      </c>
      <c r="P101" s="159">
        <v>1</v>
      </c>
      <c r="Q101" s="159">
        <v>46</v>
      </c>
      <c r="R101" s="159" t="s">
        <v>10841</v>
      </c>
      <c r="S101" s="159" t="s">
        <v>299</v>
      </c>
      <c r="T101" s="159">
        <v>17</v>
      </c>
      <c r="U101" s="66">
        <v>23.8</v>
      </c>
      <c r="V101" s="159">
        <v>4.7</v>
      </c>
      <c r="W101" s="159">
        <v>68</v>
      </c>
      <c r="X101" s="159" t="s">
        <v>282</v>
      </c>
      <c r="Y101" s="159" t="s">
        <v>282</v>
      </c>
      <c r="Z101" s="159" t="s">
        <v>282</v>
      </c>
      <c r="AA101" s="159" t="s">
        <v>282</v>
      </c>
      <c r="AB101" s="159" t="s">
        <v>282</v>
      </c>
      <c r="AC101" s="159" t="s">
        <v>282</v>
      </c>
      <c r="AD101" s="159">
        <v>8.1</v>
      </c>
      <c r="AE101" s="159">
        <v>5.9</v>
      </c>
      <c r="AF101" s="159">
        <v>56</v>
      </c>
      <c r="AG101" s="159" t="s">
        <v>282</v>
      </c>
      <c r="AH101" s="159" t="s">
        <v>282</v>
      </c>
      <c r="AI101" s="159" t="s">
        <v>282</v>
      </c>
      <c r="AJ101" s="159" t="s">
        <v>282</v>
      </c>
      <c r="AK101" s="159" t="s">
        <v>282</v>
      </c>
      <c r="AL101" s="159" t="s">
        <v>282</v>
      </c>
      <c r="AM101" s="159">
        <v>71</v>
      </c>
      <c r="AN101" s="159">
        <v>56</v>
      </c>
      <c r="AO101" s="212" t="s">
        <v>263</v>
      </c>
      <c r="AP101" s="159" t="s">
        <v>10507</v>
      </c>
      <c r="AQ101" s="66">
        <v>9</v>
      </c>
      <c r="AR101" s="159">
        <v>16</v>
      </c>
      <c r="AS101" s="159" t="s">
        <v>282</v>
      </c>
      <c r="AT101" s="159" t="s">
        <v>282</v>
      </c>
      <c r="AU101" s="159" t="s">
        <v>282</v>
      </c>
      <c r="AV101" s="159" t="s">
        <v>282</v>
      </c>
      <c r="AW101" s="159" t="s">
        <v>10840</v>
      </c>
      <c r="AX101" s="159">
        <v>1</v>
      </c>
      <c r="AY101" s="159">
        <v>48</v>
      </c>
      <c r="AZ101" s="159" t="s">
        <v>10841</v>
      </c>
      <c r="BA101" s="159" t="s">
        <v>299</v>
      </c>
      <c r="BB101" s="159">
        <v>17</v>
      </c>
      <c r="BC101" s="159">
        <v>24.2</v>
      </c>
      <c r="BD101" s="159">
        <v>5.0999999999999996</v>
      </c>
      <c r="BE101" s="159">
        <v>69</v>
      </c>
      <c r="BF101" s="159" t="s">
        <v>282</v>
      </c>
      <c r="BG101" s="159" t="s">
        <v>282</v>
      </c>
      <c r="BH101" s="159" t="s">
        <v>282</v>
      </c>
      <c r="BI101" s="159" t="s">
        <v>282</v>
      </c>
      <c r="BJ101" s="159" t="s">
        <v>282</v>
      </c>
      <c r="BK101" s="159" t="s">
        <v>282</v>
      </c>
      <c r="BL101" s="159">
        <v>6.9</v>
      </c>
      <c r="BM101" s="159">
        <v>6.2</v>
      </c>
      <c r="BN101" s="159">
        <v>57</v>
      </c>
      <c r="BO101" s="159" t="s">
        <v>282</v>
      </c>
      <c r="BP101" s="159" t="s">
        <v>282</v>
      </c>
      <c r="BQ101" s="159" t="s">
        <v>282</v>
      </c>
      <c r="BR101" s="159" t="s">
        <v>282</v>
      </c>
      <c r="BS101" s="159" t="s">
        <v>282</v>
      </c>
      <c r="BT101" s="159" t="s">
        <v>282</v>
      </c>
      <c r="BU101" s="159">
        <v>73</v>
      </c>
      <c r="BV101" s="159">
        <v>57</v>
      </c>
      <c r="BW101" s="66" t="s">
        <v>282</v>
      </c>
      <c r="BX101" s="66" t="s">
        <v>282</v>
      </c>
      <c r="BY101" s="66" t="s">
        <v>282</v>
      </c>
      <c r="BZ101" s="66" t="s">
        <v>282</v>
      </c>
      <c r="CA101" s="66" t="s">
        <v>282</v>
      </c>
      <c r="CB101" s="66" t="s">
        <v>282</v>
      </c>
      <c r="CC101" s="66" t="s">
        <v>282</v>
      </c>
      <c r="CD101" s="66" t="s">
        <v>282</v>
      </c>
      <c r="CE101" s="66" t="s">
        <v>282</v>
      </c>
      <c r="CF101" s="66" t="s">
        <v>282</v>
      </c>
      <c r="CG101" s="66" t="s">
        <v>282</v>
      </c>
      <c r="CH101" s="66" t="s">
        <v>282</v>
      </c>
      <c r="CI101" s="66" t="s">
        <v>282</v>
      </c>
      <c r="CJ101" s="66" t="s">
        <v>282</v>
      </c>
      <c r="CK101" s="66" t="s">
        <v>282</v>
      </c>
      <c r="CL101" s="66" t="s">
        <v>282</v>
      </c>
      <c r="CM101" s="66" t="s">
        <v>282</v>
      </c>
      <c r="CN101" s="66" t="s">
        <v>282</v>
      </c>
      <c r="CO101" s="66" t="s">
        <v>282</v>
      </c>
      <c r="CP101" s="66" t="s">
        <v>282</v>
      </c>
      <c r="CQ101" s="66" t="s">
        <v>282</v>
      </c>
      <c r="CR101" s="66" t="s">
        <v>282</v>
      </c>
      <c r="CS101" s="66" t="s">
        <v>282</v>
      </c>
      <c r="CT101" s="66" t="s">
        <v>282</v>
      </c>
      <c r="CU101" s="66" t="s">
        <v>282</v>
      </c>
      <c r="CV101" s="66" t="s">
        <v>282</v>
      </c>
      <c r="CW101" s="66" t="s">
        <v>282</v>
      </c>
      <c r="CX101" s="66" t="s">
        <v>282</v>
      </c>
      <c r="CY101" s="66" t="s">
        <v>282</v>
      </c>
      <c r="CZ101" s="66" t="s">
        <v>282</v>
      </c>
      <c r="DA101" s="66" t="s">
        <v>282</v>
      </c>
      <c r="DB101" s="66" t="s">
        <v>282</v>
      </c>
      <c r="DC101" s="66" t="s">
        <v>282</v>
      </c>
      <c r="DD101" s="66" t="s">
        <v>282</v>
      </c>
      <c r="DE101" s="66" t="s">
        <v>282</v>
      </c>
      <c r="DF101" s="66" t="s">
        <v>282</v>
      </c>
      <c r="DG101" s="66" t="s">
        <v>282</v>
      </c>
      <c r="DH101" s="66" t="s">
        <v>282</v>
      </c>
      <c r="DI101" s="66" t="s">
        <v>282</v>
      </c>
      <c r="DJ101" s="66" t="s">
        <v>282</v>
      </c>
      <c r="DK101" s="66" t="s">
        <v>282</v>
      </c>
      <c r="DL101" s="66" t="s">
        <v>282</v>
      </c>
      <c r="DM101" s="66" t="s">
        <v>282</v>
      </c>
      <c r="DN101" s="66" t="s">
        <v>282</v>
      </c>
      <c r="DO101" s="66" t="s">
        <v>282</v>
      </c>
      <c r="DP101" s="66" t="s">
        <v>282</v>
      </c>
      <c r="DQ101" s="66" t="s">
        <v>282</v>
      </c>
      <c r="DR101" s="66" t="s">
        <v>282</v>
      </c>
      <c r="DS101" s="66" t="s">
        <v>282</v>
      </c>
      <c r="DT101" s="66" t="s">
        <v>282</v>
      </c>
      <c r="DU101" s="66" t="s">
        <v>282</v>
      </c>
      <c r="DV101" s="66" t="s">
        <v>282</v>
      </c>
      <c r="DW101" s="66" t="s">
        <v>282</v>
      </c>
      <c r="DX101" s="66" t="s">
        <v>282</v>
      </c>
      <c r="DY101" s="66" t="s">
        <v>282</v>
      </c>
      <c r="DZ101" s="66" t="s">
        <v>282</v>
      </c>
      <c r="EA101" s="66" t="s">
        <v>282</v>
      </c>
      <c r="EB101" s="66" t="s">
        <v>282</v>
      </c>
      <c r="EC101" s="66" t="s">
        <v>282</v>
      </c>
      <c r="ED101" s="66" t="s">
        <v>282</v>
      </c>
      <c r="EE101" s="66" t="s">
        <v>282</v>
      </c>
      <c r="EF101" s="66" t="s">
        <v>282</v>
      </c>
      <c r="EG101" s="66" t="s">
        <v>282</v>
      </c>
      <c r="EH101" s="66" t="s">
        <v>282</v>
      </c>
      <c r="EI101" s="66" t="s">
        <v>282</v>
      </c>
      <c r="EJ101" s="66" t="s">
        <v>282</v>
      </c>
      <c r="EK101" s="66" t="s">
        <v>282</v>
      </c>
      <c r="EL101" s="66" t="s">
        <v>282</v>
      </c>
      <c r="EM101" s="66" t="s">
        <v>282</v>
      </c>
      <c r="EN101" s="66" t="s">
        <v>282</v>
      </c>
      <c r="EO101" s="66" t="s">
        <v>282</v>
      </c>
      <c r="EP101" s="66" t="s">
        <v>282</v>
      </c>
      <c r="EQ101" s="66" t="s">
        <v>282</v>
      </c>
      <c r="ER101" s="66" t="s">
        <v>282</v>
      </c>
      <c r="ES101" s="66" t="s">
        <v>282</v>
      </c>
      <c r="ET101" s="66" t="s">
        <v>282</v>
      </c>
      <c r="EU101" s="66" t="s">
        <v>282</v>
      </c>
      <c r="EV101" s="66" t="s">
        <v>282</v>
      </c>
      <c r="EW101" s="66" t="s">
        <v>282</v>
      </c>
      <c r="EX101" s="66" t="s">
        <v>282</v>
      </c>
      <c r="EY101" s="66" t="s">
        <v>282</v>
      </c>
      <c r="EZ101" s="66" t="s">
        <v>282</v>
      </c>
      <c r="FA101" s="66" t="s">
        <v>282</v>
      </c>
      <c r="FB101" s="66" t="s">
        <v>282</v>
      </c>
      <c r="FC101" s="66" t="s">
        <v>282</v>
      </c>
      <c r="FD101" s="66" t="s">
        <v>282</v>
      </c>
      <c r="FE101" s="66" t="s">
        <v>282</v>
      </c>
      <c r="FF101" s="66" t="s">
        <v>282</v>
      </c>
      <c r="FG101" s="66" t="s">
        <v>282</v>
      </c>
      <c r="FH101" s="66" t="s">
        <v>282</v>
      </c>
      <c r="FI101" s="66" t="s">
        <v>282</v>
      </c>
      <c r="FJ101" s="66" t="s">
        <v>282</v>
      </c>
      <c r="FK101" s="66" t="s">
        <v>282</v>
      </c>
      <c r="FL101" s="66" t="s">
        <v>282</v>
      </c>
      <c r="FM101" s="66" t="s">
        <v>282</v>
      </c>
      <c r="FN101" s="66" t="s">
        <v>282</v>
      </c>
      <c r="FO101" s="66" t="s">
        <v>282</v>
      </c>
      <c r="FP101" s="66" t="s">
        <v>282</v>
      </c>
      <c r="FQ101" s="66" t="s">
        <v>282</v>
      </c>
      <c r="FR101" s="66" t="s">
        <v>282</v>
      </c>
      <c r="FS101" s="66" t="s">
        <v>282</v>
      </c>
      <c r="FT101" s="66" t="s">
        <v>282</v>
      </c>
    </row>
    <row r="102" spans="1:176" x14ac:dyDescent="0.25">
      <c r="A102" s="212" t="s">
        <v>7979</v>
      </c>
      <c r="B102" s="159" t="s">
        <v>282</v>
      </c>
      <c r="C102" s="66" t="str">
        <f>IF(ISNUMBER(Severity!H102)=FALSE,Severity!F102,IF(Severity!H102&gt;=0.5,"YES","NO"))</f>
        <v>NO</v>
      </c>
      <c r="D102" s="66" t="str">
        <f>IF(ISNUMBER(Severity!I102)=FALSE,Severity!G102,IF(Severity!I102&gt;0.5,"YES","NO"))</f>
        <v>YES</v>
      </c>
      <c r="E102" s="159">
        <v>12</v>
      </c>
      <c r="F102" s="159">
        <v>2</v>
      </c>
      <c r="G102" s="212" t="s">
        <v>10476</v>
      </c>
      <c r="H102" s="159" t="s">
        <v>182</v>
      </c>
      <c r="I102" s="159" t="s">
        <v>282</v>
      </c>
      <c r="J102" s="159">
        <v>3</v>
      </c>
      <c r="K102" s="159" t="s">
        <v>282</v>
      </c>
      <c r="L102" s="159" t="s">
        <v>282</v>
      </c>
      <c r="M102" s="159" t="s">
        <v>282</v>
      </c>
      <c r="N102" s="159" t="s">
        <v>282</v>
      </c>
      <c r="O102" s="159" t="s">
        <v>282</v>
      </c>
      <c r="P102" s="159" t="s">
        <v>282</v>
      </c>
      <c r="Q102" s="159" t="s">
        <v>282</v>
      </c>
      <c r="R102" s="159" t="s">
        <v>282</v>
      </c>
      <c r="S102" s="159" t="s">
        <v>435</v>
      </c>
      <c r="T102" s="159">
        <v>21</v>
      </c>
      <c r="U102" s="159">
        <v>29.77</v>
      </c>
      <c r="V102" s="159">
        <v>14.98</v>
      </c>
      <c r="W102" s="159">
        <v>13</v>
      </c>
      <c r="X102" s="159" t="s">
        <v>282</v>
      </c>
      <c r="Y102" s="159" t="s">
        <v>282</v>
      </c>
      <c r="Z102" s="159" t="s">
        <v>282</v>
      </c>
      <c r="AA102" s="159">
        <v>16.850000000000001</v>
      </c>
      <c r="AB102" s="159">
        <v>9.51</v>
      </c>
      <c r="AC102" s="159">
        <v>13</v>
      </c>
      <c r="AD102" s="159" t="s">
        <v>282</v>
      </c>
      <c r="AE102" s="159" t="s">
        <v>282</v>
      </c>
      <c r="AF102" s="159" t="s">
        <v>282</v>
      </c>
      <c r="AG102" s="159" t="s">
        <v>282</v>
      </c>
      <c r="AH102" s="159" t="s">
        <v>282</v>
      </c>
      <c r="AI102" s="159" t="s">
        <v>282</v>
      </c>
      <c r="AJ102" s="159" t="s">
        <v>282</v>
      </c>
      <c r="AK102" s="159" t="s">
        <v>282</v>
      </c>
      <c r="AL102" s="159" t="s">
        <v>282</v>
      </c>
      <c r="AM102" s="159">
        <v>13</v>
      </c>
      <c r="AN102" s="159">
        <v>10</v>
      </c>
      <c r="AO102" s="212" t="s">
        <v>636</v>
      </c>
      <c r="AP102" s="159" t="s">
        <v>282</v>
      </c>
      <c r="AQ102" s="159" t="s">
        <v>282</v>
      </c>
      <c r="AR102" s="159">
        <v>3</v>
      </c>
      <c r="AS102" s="159" t="s">
        <v>282</v>
      </c>
      <c r="AT102" s="159" t="s">
        <v>282</v>
      </c>
      <c r="AU102" s="159" t="s">
        <v>282</v>
      </c>
      <c r="AV102" s="159" t="s">
        <v>282</v>
      </c>
      <c r="AW102" s="159" t="s">
        <v>282</v>
      </c>
      <c r="AX102" s="159" t="s">
        <v>282</v>
      </c>
      <c r="AY102" s="159" t="s">
        <v>282</v>
      </c>
      <c r="AZ102" s="159" t="s">
        <v>282</v>
      </c>
      <c r="BA102" s="159" t="s">
        <v>435</v>
      </c>
      <c r="BB102" s="159">
        <v>21</v>
      </c>
      <c r="BC102" s="159">
        <v>23.62</v>
      </c>
      <c r="BD102" s="159">
        <v>8.86</v>
      </c>
      <c r="BE102" s="159">
        <v>13</v>
      </c>
      <c r="BF102" s="159" t="s">
        <v>282</v>
      </c>
      <c r="BG102" s="159" t="s">
        <v>282</v>
      </c>
      <c r="BH102" s="159" t="s">
        <v>282</v>
      </c>
      <c r="BI102" s="159">
        <v>21.15</v>
      </c>
      <c r="BJ102" s="159">
        <v>11.28</v>
      </c>
      <c r="BK102" s="159">
        <v>13</v>
      </c>
      <c r="BL102" s="159" t="s">
        <v>282</v>
      </c>
      <c r="BM102" s="159" t="s">
        <v>282</v>
      </c>
      <c r="BN102" s="159" t="s">
        <v>282</v>
      </c>
      <c r="BO102" s="159" t="s">
        <v>282</v>
      </c>
      <c r="BP102" s="159" t="s">
        <v>282</v>
      </c>
      <c r="BQ102" s="159" t="s">
        <v>282</v>
      </c>
      <c r="BR102" s="159" t="s">
        <v>282</v>
      </c>
      <c r="BS102" s="159" t="s">
        <v>282</v>
      </c>
      <c r="BT102" s="159" t="s">
        <v>282</v>
      </c>
      <c r="BU102" s="159">
        <v>13</v>
      </c>
      <c r="BV102" s="159">
        <v>10</v>
      </c>
      <c r="BW102" s="66" t="s">
        <v>282</v>
      </c>
      <c r="BX102" s="66" t="s">
        <v>282</v>
      </c>
      <c r="BY102" s="66" t="s">
        <v>282</v>
      </c>
      <c r="BZ102" s="66" t="s">
        <v>282</v>
      </c>
      <c r="CA102" s="66" t="s">
        <v>282</v>
      </c>
      <c r="CB102" s="66" t="s">
        <v>282</v>
      </c>
      <c r="CC102" s="66" t="s">
        <v>282</v>
      </c>
      <c r="CD102" s="66" t="s">
        <v>282</v>
      </c>
      <c r="CE102" s="66" t="s">
        <v>282</v>
      </c>
      <c r="CF102" s="66" t="s">
        <v>282</v>
      </c>
      <c r="CG102" s="66" t="s">
        <v>282</v>
      </c>
      <c r="CH102" s="66" t="s">
        <v>282</v>
      </c>
      <c r="CI102" s="66" t="s">
        <v>282</v>
      </c>
      <c r="CJ102" s="66" t="s">
        <v>282</v>
      </c>
      <c r="CK102" s="66" t="s">
        <v>282</v>
      </c>
      <c r="CL102" s="66" t="s">
        <v>282</v>
      </c>
      <c r="CM102" s="66" t="s">
        <v>282</v>
      </c>
      <c r="CN102" s="66" t="s">
        <v>282</v>
      </c>
      <c r="CO102" s="66" t="s">
        <v>282</v>
      </c>
      <c r="CP102" s="66" t="s">
        <v>282</v>
      </c>
      <c r="CQ102" s="66" t="s">
        <v>282</v>
      </c>
      <c r="CR102" s="66" t="s">
        <v>282</v>
      </c>
      <c r="CS102" s="66" t="s">
        <v>282</v>
      </c>
      <c r="CT102" s="66" t="s">
        <v>282</v>
      </c>
      <c r="CU102" s="66" t="s">
        <v>282</v>
      </c>
      <c r="CV102" s="66" t="s">
        <v>282</v>
      </c>
      <c r="CW102" s="66" t="s">
        <v>282</v>
      </c>
      <c r="CX102" s="66" t="s">
        <v>282</v>
      </c>
      <c r="CY102" s="66" t="s">
        <v>282</v>
      </c>
      <c r="CZ102" s="66" t="s">
        <v>282</v>
      </c>
      <c r="DA102" s="66" t="s">
        <v>282</v>
      </c>
      <c r="DB102" s="66" t="s">
        <v>282</v>
      </c>
      <c r="DC102" s="66" t="s">
        <v>282</v>
      </c>
      <c r="DD102" s="66" t="s">
        <v>282</v>
      </c>
      <c r="DE102" s="66" t="s">
        <v>282</v>
      </c>
      <c r="DF102" s="66" t="s">
        <v>282</v>
      </c>
      <c r="DG102" s="66" t="s">
        <v>282</v>
      </c>
      <c r="DH102" s="66" t="s">
        <v>282</v>
      </c>
      <c r="DI102" s="66" t="s">
        <v>282</v>
      </c>
      <c r="DJ102" s="66" t="s">
        <v>282</v>
      </c>
      <c r="DK102" s="66" t="s">
        <v>282</v>
      </c>
      <c r="DL102" s="66" t="s">
        <v>282</v>
      </c>
      <c r="DM102" s="66" t="s">
        <v>282</v>
      </c>
      <c r="DN102" s="66" t="s">
        <v>282</v>
      </c>
      <c r="DO102" s="66" t="s">
        <v>282</v>
      </c>
      <c r="DP102" s="66" t="s">
        <v>282</v>
      </c>
      <c r="DQ102" s="66" t="s">
        <v>282</v>
      </c>
      <c r="DR102" s="66" t="s">
        <v>282</v>
      </c>
      <c r="DS102" s="66" t="s">
        <v>282</v>
      </c>
      <c r="DT102" s="66" t="s">
        <v>282</v>
      </c>
      <c r="DU102" s="66" t="s">
        <v>282</v>
      </c>
      <c r="DV102" s="66" t="s">
        <v>282</v>
      </c>
      <c r="DW102" s="66" t="s">
        <v>282</v>
      </c>
      <c r="DX102" s="66" t="s">
        <v>282</v>
      </c>
      <c r="DY102" s="66" t="s">
        <v>282</v>
      </c>
      <c r="DZ102" s="66" t="s">
        <v>282</v>
      </c>
      <c r="EA102" s="66" t="s">
        <v>282</v>
      </c>
      <c r="EB102" s="66" t="s">
        <v>282</v>
      </c>
      <c r="EC102" s="66" t="s">
        <v>282</v>
      </c>
      <c r="ED102" s="66" t="s">
        <v>282</v>
      </c>
      <c r="EE102" s="66" t="s">
        <v>282</v>
      </c>
      <c r="EF102" s="66" t="s">
        <v>282</v>
      </c>
      <c r="EG102" s="66" t="s">
        <v>282</v>
      </c>
      <c r="EH102" s="66" t="s">
        <v>282</v>
      </c>
      <c r="EI102" s="66" t="s">
        <v>282</v>
      </c>
      <c r="EJ102" s="66" t="s">
        <v>282</v>
      </c>
      <c r="EK102" s="66" t="s">
        <v>282</v>
      </c>
      <c r="EL102" s="66" t="s">
        <v>282</v>
      </c>
      <c r="EM102" s="66" t="s">
        <v>282</v>
      </c>
      <c r="EN102" s="66" t="s">
        <v>282</v>
      </c>
      <c r="EO102" s="66" t="s">
        <v>282</v>
      </c>
      <c r="EP102" s="66" t="s">
        <v>282</v>
      </c>
      <c r="EQ102" s="66" t="s">
        <v>282</v>
      </c>
      <c r="ER102" s="66" t="s">
        <v>282</v>
      </c>
      <c r="ES102" s="66" t="s">
        <v>282</v>
      </c>
      <c r="ET102" s="66" t="s">
        <v>282</v>
      </c>
      <c r="EU102" s="66" t="s">
        <v>282</v>
      </c>
      <c r="EV102" s="66" t="s">
        <v>282</v>
      </c>
      <c r="EW102" s="66" t="s">
        <v>282</v>
      </c>
      <c r="EX102" s="66" t="s">
        <v>282</v>
      </c>
      <c r="EY102" s="66" t="s">
        <v>282</v>
      </c>
      <c r="EZ102" s="66" t="s">
        <v>282</v>
      </c>
      <c r="FA102" s="66" t="s">
        <v>282</v>
      </c>
      <c r="FB102" s="66" t="s">
        <v>282</v>
      </c>
      <c r="FC102" s="66" t="s">
        <v>282</v>
      </c>
      <c r="FD102" s="66" t="s">
        <v>282</v>
      </c>
      <c r="FE102" s="66" t="s">
        <v>282</v>
      </c>
      <c r="FF102" s="66" t="s">
        <v>282</v>
      </c>
      <c r="FG102" s="66" t="s">
        <v>282</v>
      </c>
      <c r="FH102" s="66" t="s">
        <v>282</v>
      </c>
      <c r="FI102" s="66" t="s">
        <v>282</v>
      </c>
      <c r="FJ102" s="66" t="s">
        <v>282</v>
      </c>
      <c r="FK102" s="66" t="s">
        <v>282</v>
      </c>
      <c r="FL102" s="66" t="s">
        <v>282</v>
      </c>
      <c r="FM102" s="66" t="s">
        <v>282</v>
      </c>
      <c r="FN102" s="66" t="s">
        <v>282</v>
      </c>
      <c r="FO102" s="66" t="s">
        <v>282</v>
      </c>
      <c r="FP102" s="66" t="s">
        <v>282</v>
      </c>
      <c r="FQ102" s="66" t="s">
        <v>282</v>
      </c>
      <c r="FR102" s="66" t="s">
        <v>282</v>
      </c>
      <c r="FS102" s="66" t="s">
        <v>282</v>
      </c>
      <c r="FT102" s="66" t="s">
        <v>282</v>
      </c>
    </row>
    <row r="103" spans="1:176" x14ac:dyDescent="0.25">
      <c r="A103" s="212" t="s">
        <v>7379</v>
      </c>
      <c r="B103" s="159" t="s">
        <v>13458</v>
      </c>
      <c r="C103" s="66" t="str">
        <f>IF(ISNUMBER(Severity!H103)=FALSE,Severity!F103,IF(Severity!H103&gt;=0.5,"YES","NO"))</f>
        <v>YES</v>
      </c>
      <c r="D103" s="66" t="str">
        <f>IF(ISNUMBER(Severity!I103)=FALSE,Severity!G103,IF(Severity!I103&gt;0.5,"YES","NO"))</f>
        <v>NO</v>
      </c>
      <c r="E103" s="159">
        <v>6</v>
      </c>
      <c r="F103" s="159">
        <v>2</v>
      </c>
      <c r="G103" s="212" t="s">
        <v>246</v>
      </c>
      <c r="H103" s="159" t="s">
        <v>10507</v>
      </c>
      <c r="I103" s="159">
        <v>3</v>
      </c>
      <c r="J103" s="159">
        <v>19</v>
      </c>
      <c r="K103" s="159" t="s">
        <v>299</v>
      </c>
      <c r="L103" s="159">
        <v>17</v>
      </c>
      <c r="M103" s="159">
        <v>25</v>
      </c>
      <c r="N103" s="159">
        <v>6</v>
      </c>
      <c r="O103" s="159" t="s">
        <v>299</v>
      </c>
      <c r="P103" s="159">
        <v>17</v>
      </c>
      <c r="Q103" s="159">
        <v>77</v>
      </c>
      <c r="R103" s="159">
        <v>50</v>
      </c>
      <c r="S103" s="159" t="s">
        <v>299</v>
      </c>
      <c r="T103" s="159">
        <v>17</v>
      </c>
      <c r="U103" s="159">
        <v>27.5</v>
      </c>
      <c r="V103" s="159" t="s">
        <v>282</v>
      </c>
      <c r="W103" s="159">
        <v>133</v>
      </c>
      <c r="X103" s="159" t="s">
        <v>282</v>
      </c>
      <c r="Y103" s="159" t="s">
        <v>282</v>
      </c>
      <c r="Z103" s="159" t="s">
        <v>282</v>
      </c>
      <c r="AA103" s="159">
        <v>13.3</v>
      </c>
      <c r="AB103" s="159">
        <v>7.6</v>
      </c>
      <c r="AC103" s="159">
        <v>133</v>
      </c>
      <c r="AD103" s="159" t="s">
        <v>282</v>
      </c>
      <c r="AE103" s="159" t="s">
        <v>282</v>
      </c>
      <c r="AF103" s="159" t="s">
        <v>282</v>
      </c>
      <c r="AG103" s="159" t="s">
        <v>282</v>
      </c>
      <c r="AH103" s="159" t="s">
        <v>282</v>
      </c>
      <c r="AI103" s="159" t="s">
        <v>282</v>
      </c>
      <c r="AJ103" s="159" t="s">
        <v>282</v>
      </c>
      <c r="AK103" s="159" t="s">
        <v>282</v>
      </c>
      <c r="AL103" s="159" t="s">
        <v>282</v>
      </c>
      <c r="AM103" s="159">
        <v>137</v>
      </c>
      <c r="AN103" s="159">
        <v>118</v>
      </c>
      <c r="AO103" s="212" t="s">
        <v>790</v>
      </c>
      <c r="AP103" s="159" t="s">
        <v>10507</v>
      </c>
      <c r="AQ103" s="159">
        <v>4</v>
      </c>
      <c r="AR103" s="159">
        <v>40</v>
      </c>
      <c r="AS103" s="159" t="s">
        <v>299</v>
      </c>
      <c r="AT103" s="159">
        <v>17</v>
      </c>
      <c r="AU103" s="159">
        <v>24</v>
      </c>
      <c r="AV103" s="159">
        <v>6</v>
      </c>
      <c r="AW103" s="159" t="s">
        <v>299</v>
      </c>
      <c r="AX103" s="159">
        <v>17</v>
      </c>
      <c r="AY103" s="159">
        <v>69</v>
      </c>
      <c r="AZ103" s="159">
        <v>50</v>
      </c>
      <c r="BA103" s="159" t="s">
        <v>299</v>
      </c>
      <c r="BB103" s="159">
        <v>17</v>
      </c>
      <c r="BC103" s="159">
        <v>28</v>
      </c>
      <c r="BD103" s="159" t="s">
        <v>282</v>
      </c>
      <c r="BE103" s="159">
        <v>147</v>
      </c>
      <c r="BF103" s="159" t="s">
        <v>282</v>
      </c>
      <c r="BG103" s="159" t="s">
        <v>282</v>
      </c>
      <c r="BH103" s="159" t="s">
        <v>282</v>
      </c>
      <c r="BI103" s="159">
        <v>15.9</v>
      </c>
      <c r="BJ103" s="159">
        <v>8.6</v>
      </c>
      <c r="BK103" s="159">
        <v>147</v>
      </c>
      <c r="BL103" s="159" t="s">
        <v>282</v>
      </c>
      <c r="BM103" s="159" t="s">
        <v>282</v>
      </c>
      <c r="BN103" s="159" t="s">
        <v>282</v>
      </c>
      <c r="BO103" s="159" t="s">
        <v>282</v>
      </c>
      <c r="BP103" s="159" t="s">
        <v>282</v>
      </c>
      <c r="BQ103" s="159" t="s">
        <v>282</v>
      </c>
      <c r="BR103" s="159" t="s">
        <v>282</v>
      </c>
      <c r="BS103" s="159" t="s">
        <v>282</v>
      </c>
      <c r="BT103" s="159" t="s">
        <v>282</v>
      </c>
      <c r="BU103" s="159">
        <v>149</v>
      </c>
      <c r="BV103" s="159">
        <v>109</v>
      </c>
      <c r="BW103" s="66" t="s">
        <v>282</v>
      </c>
      <c r="BX103" s="66" t="s">
        <v>282</v>
      </c>
      <c r="BY103" s="66" t="s">
        <v>282</v>
      </c>
      <c r="BZ103" s="66" t="s">
        <v>282</v>
      </c>
      <c r="CA103" s="66" t="s">
        <v>282</v>
      </c>
      <c r="CB103" s="66" t="s">
        <v>282</v>
      </c>
      <c r="CC103" s="66" t="s">
        <v>282</v>
      </c>
      <c r="CD103" s="66" t="s">
        <v>282</v>
      </c>
      <c r="CE103" s="66" t="s">
        <v>282</v>
      </c>
      <c r="CF103" s="66" t="s">
        <v>282</v>
      </c>
      <c r="CG103" s="66" t="s">
        <v>282</v>
      </c>
      <c r="CH103" s="66" t="s">
        <v>282</v>
      </c>
      <c r="CI103" s="66" t="s">
        <v>282</v>
      </c>
      <c r="CJ103" s="66" t="s">
        <v>282</v>
      </c>
      <c r="CK103" s="66" t="s">
        <v>282</v>
      </c>
      <c r="CL103" s="66" t="s">
        <v>282</v>
      </c>
      <c r="CM103" s="66" t="s">
        <v>282</v>
      </c>
      <c r="CN103" s="66" t="s">
        <v>282</v>
      </c>
      <c r="CO103" s="66" t="s">
        <v>282</v>
      </c>
      <c r="CP103" s="66" t="s">
        <v>282</v>
      </c>
      <c r="CQ103" s="66" t="s">
        <v>282</v>
      </c>
      <c r="CR103" s="66" t="s">
        <v>282</v>
      </c>
      <c r="CS103" s="66" t="s">
        <v>282</v>
      </c>
      <c r="CT103" s="66" t="s">
        <v>282</v>
      </c>
      <c r="CU103" s="66" t="s">
        <v>282</v>
      </c>
      <c r="CV103" s="66" t="s">
        <v>282</v>
      </c>
      <c r="CW103" s="66" t="s">
        <v>282</v>
      </c>
      <c r="CX103" s="66" t="s">
        <v>282</v>
      </c>
      <c r="CY103" s="66" t="s">
        <v>282</v>
      </c>
      <c r="CZ103" s="66" t="s">
        <v>282</v>
      </c>
      <c r="DA103" s="66" t="s">
        <v>282</v>
      </c>
      <c r="DB103" s="66" t="s">
        <v>282</v>
      </c>
      <c r="DC103" s="66" t="s">
        <v>282</v>
      </c>
      <c r="DD103" s="66" t="s">
        <v>282</v>
      </c>
      <c r="DE103" s="66" t="s">
        <v>282</v>
      </c>
      <c r="DF103" s="66" t="s">
        <v>282</v>
      </c>
      <c r="DG103" s="66" t="s">
        <v>282</v>
      </c>
      <c r="DH103" s="66" t="s">
        <v>282</v>
      </c>
      <c r="DI103" s="66" t="s">
        <v>282</v>
      </c>
      <c r="DJ103" s="66" t="s">
        <v>282</v>
      </c>
      <c r="DK103" s="66" t="s">
        <v>282</v>
      </c>
      <c r="DL103" s="66" t="s">
        <v>282</v>
      </c>
      <c r="DM103" s="66" t="s">
        <v>282</v>
      </c>
      <c r="DN103" s="66" t="s">
        <v>282</v>
      </c>
      <c r="DO103" s="66" t="s">
        <v>282</v>
      </c>
      <c r="DP103" s="66" t="s">
        <v>282</v>
      </c>
      <c r="DQ103" s="66" t="s">
        <v>282</v>
      </c>
      <c r="DR103" s="66" t="s">
        <v>282</v>
      </c>
      <c r="DS103" s="66" t="s">
        <v>282</v>
      </c>
      <c r="DT103" s="66" t="s">
        <v>282</v>
      </c>
      <c r="DU103" s="66" t="s">
        <v>282</v>
      </c>
      <c r="DV103" s="66" t="s">
        <v>282</v>
      </c>
      <c r="DW103" s="66" t="s">
        <v>282</v>
      </c>
      <c r="DX103" s="66" t="s">
        <v>282</v>
      </c>
      <c r="DY103" s="66" t="s">
        <v>282</v>
      </c>
      <c r="DZ103" s="66" t="s">
        <v>282</v>
      </c>
      <c r="EA103" s="66" t="s">
        <v>282</v>
      </c>
      <c r="EB103" s="66" t="s">
        <v>282</v>
      </c>
      <c r="EC103" s="66" t="s">
        <v>282</v>
      </c>
      <c r="ED103" s="66" t="s">
        <v>282</v>
      </c>
      <c r="EE103" s="66" t="s">
        <v>282</v>
      </c>
      <c r="EF103" s="66" t="s">
        <v>282</v>
      </c>
      <c r="EG103" s="66" t="s">
        <v>282</v>
      </c>
      <c r="EH103" s="66" t="s">
        <v>282</v>
      </c>
      <c r="EI103" s="66" t="s">
        <v>282</v>
      </c>
      <c r="EJ103" s="66" t="s">
        <v>282</v>
      </c>
      <c r="EK103" s="66" t="s">
        <v>282</v>
      </c>
      <c r="EL103" s="66" t="s">
        <v>282</v>
      </c>
      <c r="EM103" s="66" t="s">
        <v>282</v>
      </c>
      <c r="EN103" s="66" t="s">
        <v>282</v>
      </c>
      <c r="EO103" s="66" t="s">
        <v>282</v>
      </c>
      <c r="EP103" s="66" t="s">
        <v>282</v>
      </c>
      <c r="EQ103" s="66" t="s">
        <v>282</v>
      </c>
      <c r="ER103" s="66" t="s">
        <v>282</v>
      </c>
      <c r="ES103" s="66" t="s">
        <v>282</v>
      </c>
      <c r="ET103" s="66" t="s">
        <v>282</v>
      </c>
      <c r="EU103" s="66" t="s">
        <v>282</v>
      </c>
      <c r="EV103" s="66" t="s">
        <v>282</v>
      </c>
      <c r="EW103" s="66" t="s">
        <v>282</v>
      </c>
      <c r="EX103" s="66" t="s">
        <v>282</v>
      </c>
      <c r="EY103" s="66" t="s">
        <v>282</v>
      </c>
      <c r="EZ103" s="66" t="s">
        <v>282</v>
      </c>
      <c r="FA103" s="66" t="s">
        <v>282</v>
      </c>
      <c r="FB103" s="66" t="s">
        <v>282</v>
      </c>
      <c r="FC103" s="66" t="s">
        <v>282</v>
      </c>
      <c r="FD103" s="66" t="s">
        <v>282</v>
      </c>
      <c r="FE103" s="66" t="s">
        <v>282</v>
      </c>
      <c r="FF103" s="66" t="s">
        <v>282</v>
      </c>
      <c r="FG103" s="66" t="s">
        <v>282</v>
      </c>
      <c r="FH103" s="66" t="s">
        <v>282</v>
      </c>
      <c r="FI103" s="66" t="s">
        <v>282</v>
      </c>
      <c r="FJ103" s="66" t="s">
        <v>282</v>
      </c>
      <c r="FK103" s="66" t="s">
        <v>282</v>
      </c>
      <c r="FL103" s="66" t="s">
        <v>282</v>
      </c>
      <c r="FM103" s="66" t="s">
        <v>282</v>
      </c>
      <c r="FN103" s="66" t="s">
        <v>282</v>
      </c>
      <c r="FO103" s="66" t="s">
        <v>282</v>
      </c>
      <c r="FP103" s="66" t="s">
        <v>282</v>
      </c>
      <c r="FQ103" s="66" t="s">
        <v>282</v>
      </c>
      <c r="FR103" s="66" t="s">
        <v>282</v>
      </c>
      <c r="FS103" s="66" t="s">
        <v>282</v>
      </c>
      <c r="FT103" s="66" t="s">
        <v>282</v>
      </c>
    </row>
    <row r="104" spans="1:176" x14ac:dyDescent="0.25">
      <c r="A104" s="212" t="s">
        <v>7381</v>
      </c>
      <c r="B104" s="159" t="s">
        <v>13462</v>
      </c>
      <c r="C104" s="66" t="str">
        <f>IF(ISNUMBER(Severity!H104)=FALSE,Severity!F104,IF(Severity!H104&gt;=0.5,"YES","NO"))</f>
        <v>YES</v>
      </c>
      <c r="D104" s="66" t="str">
        <f>IF(ISNUMBER(Severity!I104)=FALSE,Severity!G104,IF(Severity!I104&gt;0.5,"YES","NO"))</f>
        <v>NO</v>
      </c>
      <c r="E104" s="159">
        <v>6</v>
      </c>
      <c r="F104" s="159">
        <v>2</v>
      </c>
      <c r="G104" s="212" t="s">
        <v>256</v>
      </c>
      <c r="H104" s="159" t="s">
        <v>10507</v>
      </c>
      <c r="I104" s="159">
        <v>6</v>
      </c>
      <c r="J104" s="159">
        <v>22</v>
      </c>
      <c r="K104" s="159" t="s">
        <v>299</v>
      </c>
      <c r="L104" s="159">
        <v>17</v>
      </c>
      <c r="M104" s="159">
        <v>36</v>
      </c>
      <c r="N104" s="159">
        <v>6</v>
      </c>
      <c r="O104" s="159" t="s">
        <v>299</v>
      </c>
      <c r="P104" s="159">
        <v>17</v>
      </c>
      <c r="Q104" s="159">
        <v>74</v>
      </c>
      <c r="R104" s="159">
        <v>50</v>
      </c>
      <c r="S104" s="159" t="s">
        <v>299</v>
      </c>
      <c r="T104" s="159">
        <v>17</v>
      </c>
      <c r="U104" s="159">
        <v>26.1</v>
      </c>
      <c r="V104" s="159" t="s">
        <v>282</v>
      </c>
      <c r="W104" s="159">
        <v>137</v>
      </c>
      <c r="X104" s="159" t="s">
        <v>282</v>
      </c>
      <c r="Y104" s="159" t="s">
        <v>282</v>
      </c>
      <c r="Z104" s="159" t="s">
        <v>282</v>
      </c>
      <c r="AA104" s="159">
        <v>12.2</v>
      </c>
      <c r="AB104" s="159">
        <v>8.1</v>
      </c>
      <c r="AC104" s="159">
        <v>137</v>
      </c>
      <c r="AD104" s="159" t="s">
        <v>282</v>
      </c>
      <c r="AE104" s="159" t="s">
        <v>282</v>
      </c>
      <c r="AF104" s="159" t="s">
        <v>282</v>
      </c>
      <c r="AG104" s="159" t="s">
        <v>282</v>
      </c>
      <c r="AH104" s="159" t="s">
        <v>282</v>
      </c>
      <c r="AI104" s="159" t="s">
        <v>282</v>
      </c>
      <c r="AJ104" s="159" t="s">
        <v>282</v>
      </c>
      <c r="AK104" s="159" t="s">
        <v>282</v>
      </c>
      <c r="AL104" s="159" t="s">
        <v>282</v>
      </c>
      <c r="AM104" s="159">
        <v>138</v>
      </c>
      <c r="AN104" s="159">
        <v>116</v>
      </c>
      <c r="AO104" s="212" t="s">
        <v>790</v>
      </c>
      <c r="AP104" s="159" t="s">
        <v>10507</v>
      </c>
      <c r="AQ104" s="159">
        <v>5</v>
      </c>
      <c r="AR104" s="159">
        <v>22</v>
      </c>
      <c r="AS104" s="159" t="s">
        <v>299</v>
      </c>
      <c r="AT104" s="159">
        <v>17</v>
      </c>
      <c r="AU104" s="159">
        <v>27</v>
      </c>
      <c r="AV104" s="159">
        <v>6</v>
      </c>
      <c r="AW104" s="159" t="s">
        <v>282</v>
      </c>
      <c r="AX104" s="159" t="s">
        <v>282</v>
      </c>
      <c r="AY104" s="159" t="s">
        <v>282</v>
      </c>
      <c r="AZ104" s="159" t="s">
        <v>282</v>
      </c>
      <c r="BA104" s="159" t="s">
        <v>299</v>
      </c>
      <c r="BB104" s="159">
        <v>17</v>
      </c>
      <c r="BC104" s="159">
        <v>26</v>
      </c>
      <c r="BD104" s="159" t="s">
        <v>282</v>
      </c>
      <c r="BE104" s="159">
        <v>137</v>
      </c>
      <c r="BF104" s="159" t="s">
        <v>282</v>
      </c>
      <c r="BG104" s="159" t="s">
        <v>282</v>
      </c>
      <c r="BH104" s="159" t="s">
        <v>282</v>
      </c>
      <c r="BI104" s="159">
        <v>13.8</v>
      </c>
      <c r="BJ104" s="159">
        <v>8</v>
      </c>
      <c r="BK104" s="159">
        <v>137</v>
      </c>
      <c r="BL104" s="159" t="s">
        <v>282</v>
      </c>
      <c r="BM104" s="159" t="s">
        <v>282</v>
      </c>
      <c r="BN104" s="159" t="s">
        <v>282</v>
      </c>
      <c r="BO104" s="159" t="s">
        <v>282</v>
      </c>
      <c r="BP104" s="159" t="s">
        <v>282</v>
      </c>
      <c r="BQ104" s="159" t="s">
        <v>282</v>
      </c>
      <c r="BR104" s="159" t="s">
        <v>282</v>
      </c>
      <c r="BS104" s="159" t="s">
        <v>282</v>
      </c>
      <c r="BT104" s="159" t="s">
        <v>282</v>
      </c>
      <c r="BU104" s="159">
        <v>137</v>
      </c>
      <c r="BV104" s="159">
        <v>115</v>
      </c>
      <c r="BW104" s="66" t="s">
        <v>282</v>
      </c>
      <c r="BX104" s="66" t="s">
        <v>282</v>
      </c>
      <c r="BY104" s="66" t="s">
        <v>282</v>
      </c>
      <c r="BZ104" s="66" t="s">
        <v>282</v>
      </c>
      <c r="CA104" s="66" t="s">
        <v>282</v>
      </c>
      <c r="CB104" s="66" t="s">
        <v>282</v>
      </c>
      <c r="CC104" s="66" t="s">
        <v>282</v>
      </c>
      <c r="CD104" s="66" t="s">
        <v>282</v>
      </c>
      <c r="CE104" s="66" t="s">
        <v>282</v>
      </c>
      <c r="CF104" s="66" t="s">
        <v>282</v>
      </c>
      <c r="CG104" s="66" t="s">
        <v>282</v>
      </c>
      <c r="CH104" s="66" t="s">
        <v>282</v>
      </c>
      <c r="CI104" s="66" t="s">
        <v>282</v>
      </c>
      <c r="CJ104" s="66" t="s">
        <v>282</v>
      </c>
      <c r="CK104" s="66" t="s">
        <v>282</v>
      </c>
      <c r="CL104" s="66" t="s">
        <v>282</v>
      </c>
      <c r="CM104" s="66" t="s">
        <v>282</v>
      </c>
      <c r="CN104" s="66" t="s">
        <v>282</v>
      </c>
      <c r="CO104" s="66" t="s">
        <v>282</v>
      </c>
      <c r="CP104" s="66" t="s">
        <v>282</v>
      </c>
      <c r="CQ104" s="66" t="s">
        <v>282</v>
      </c>
      <c r="CR104" s="66" t="s">
        <v>282</v>
      </c>
      <c r="CS104" s="66" t="s">
        <v>282</v>
      </c>
      <c r="CT104" s="66" t="s">
        <v>282</v>
      </c>
      <c r="CU104" s="66" t="s">
        <v>282</v>
      </c>
      <c r="CV104" s="66" t="s">
        <v>282</v>
      </c>
      <c r="CW104" s="66" t="s">
        <v>282</v>
      </c>
      <c r="CX104" s="66" t="s">
        <v>282</v>
      </c>
      <c r="CY104" s="66" t="s">
        <v>282</v>
      </c>
      <c r="CZ104" s="66" t="s">
        <v>282</v>
      </c>
      <c r="DA104" s="66" t="s">
        <v>282</v>
      </c>
      <c r="DB104" s="66" t="s">
        <v>282</v>
      </c>
      <c r="DC104" s="66" t="s">
        <v>282</v>
      </c>
      <c r="DD104" s="66" t="s">
        <v>282</v>
      </c>
      <c r="DE104" s="66" t="s">
        <v>282</v>
      </c>
      <c r="DF104" s="66" t="s">
        <v>282</v>
      </c>
      <c r="DG104" s="66" t="s">
        <v>282</v>
      </c>
      <c r="DH104" s="66" t="s">
        <v>282</v>
      </c>
      <c r="DI104" s="66" t="s">
        <v>282</v>
      </c>
      <c r="DJ104" s="66" t="s">
        <v>282</v>
      </c>
      <c r="DK104" s="66" t="s">
        <v>282</v>
      </c>
      <c r="DL104" s="66" t="s">
        <v>282</v>
      </c>
      <c r="DM104" s="66" t="s">
        <v>282</v>
      </c>
      <c r="DN104" s="66" t="s">
        <v>282</v>
      </c>
      <c r="DO104" s="66" t="s">
        <v>282</v>
      </c>
      <c r="DP104" s="66" t="s">
        <v>282</v>
      </c>
      <c r="DQ104" s="66" t="s">
        <v>282</v>
      </c>
      <c r="DR104" s="66" t="s">
        <v>282</v>
      </c>
      <c r="DS104" s="66" t="s">
        <v>282</v>
      </c>
      <c r="DT104" s="66" t="s">
        <v>282</v>
      </c>
      <c r="DU104" s="66" t="s">
        <v>282</v>
      </c>
      <c r="DV104" s="66" t="s">
        <v>282</v>
      </c>
      <c r="DW104" s="66" t="s">
        <v>282</v>
      </c>
      <c r="DX104" s="66" t="s">
        <v>282</v>
      </c>
      <c r="DY104" s="66" t="s">
        <v>282</v>
      </c>
      <c r="DZ104" s="66" t="s">
        <v>282</v>
      </c>
      <c r="EA104" s="66" t="s">
        <v>282</v>
      </c>
      <c r="EB104" s="66" t="s">
        <v>282</v>
      </c>
      <c r="EC104" s="66" t="s">
        <v>282</v>
      </c>
      <c r="ED104" s="66" t="s">
        <v>282</v>
      </c>
      <c r="EE104" s="66" t="s">
        <v>282</v>
      </c>
      <c r="EF104" s="66" t="s">
        <v>282</v>
      </c>
      <c r="EG104" s="66" t="s">
        <v>282</v>
      </c>
      <c r="EH104" s="66" t="s">
        <v>282</v>
      </c>
      <c r="EI104" s="66" t="s">
        <v>282</v>
      </c>
      <c r="EJ104" s="66" t="s">
        <v>282</v>
      </c>
      <c r="EK104" s="66" t="s">
        <v>282</v>
      </c>
      <c r="EL104" s="66" t="s">
        <v>282</v>
      </c>
      <c r="EM104" s="66" t="s">
        <v>282</v>
      </c>
      <c r="EN104" s="66" t="s">
        <v>282</v>
      </c>
      <c r="EO104" s="66" t="s">
        <v>282</v>
      </c>
      <c r="EP104" s="66" t="s">
        <v>282</v>
      </c>
      <c r="EQ104" s="66" t="s">
        <v>282</v>
      </c>
      <c r="ER104" s="66" t="s">
        <v>282</v>
      </c>
      <c r="ES104" s="66" t="s">
        <v>282</v>
      </c>
      <c r="ET104" s="66" t="s">
        <v>282</v>
      </c>
      <c r="EU104" s="66" t="s">
        <v>282</v>
      </c>
      <c r="EV104" s="66" t="s">
        <v>282</v>
      </c>
      <c r="EW104" s="66" t="s">
        <v>282</v>
      </c>
      <c r="EX104" s="66" t="s">
        <v>282</v>
      </c>
      <c r="EY104" s="66" t="s">
        <v>282</v>
      </c>
      <c r="EZ104" s="66" t="s">
        <v>282</v>
      </c>
      <c r="FA104" s="66" t="s">
        <v>282</v>
      </c>
      <c r="FB104" s="66" t="s">
        <v>282</v>
      </c>
      <c r="FC104" s="66" t="s">
        <v>282</v>
      </c>
      <c r="FD104" s="66" t="s">
        <v>282</v>
      </c>
      <c r="FE104" s="66" t="s">
        <v>282</v>
      </c>
      <c r="FF104" s="66" t="s">
        <v>282</v>
      </c>
      <c r="FG104" s="66" t="s">
        <v>282</v>
      </c>
      <c r="FH104" s="66" t="s">
        <v>282</v>
      </c>
      <c r="FI104" s="66" t="s">
        <v>282</v>
      </c>
      <c r="FJ104" s="66" t="s">
        <v>282</v>
      </c>
      <c r="FK104" s="66" t="s">
        <v>282</v>
      </c>
      <c r="FL104" s="66" t="s">
        <v>282</v>
      </c>
      <c r="FM104" s="66" t="s">
        <v>282</v>
      </c>
      <c r="FN104" s="66" t="s">
        <v>282</v>
      </c>
      <c r="FO104" s="66" t="s">
        <v>282</v>
      </c>
      <c r="FP104" s="66" t="s">
        <v>282</v>
      </c>
      <c r="FQ104" s="66" t="s">
        <v>282</v>
      </c>
      <c r="FR104" s="66" t="s">
        <v>282</v>
      </c>
      <c r="FS104" s="66" t="s">
        <v>282</v>
      </c>
      <c r="FT104" s="66" t="s">
        <v>282</v>
      </c>
    </row>
    <row r="105" spans="1:176" x14ac:dyDescent="0.25">
      <c r="A105" s="212" t="s">
        <v>7383</v>
      </c>
      <c r="B105" s="159" t="s">
        <v>13465</v>
      </c>
      <c r="C105" s="66" t="str">
        <f>IF(ISNUMBER(Severity!H105)=FALSE,Severity!F105,IF(Severity!H105&gt;=0.5,"YES","NO"))</f>
        <v>YES</v>
      </c>
      <c r="D105" s="66" t="str">
        <f>IF(ISNUMBER(Severity!I105)=FALSE,Severity!G105,IF(Severity!I105&gt;0.5,"YES","NO"))</f>
        <v>NO</v>
      </c>
      <c r="E105" s="159">
        <v>6</v>
      </c>
      <c r="F105" s="159">
        <v>2</v>
      </c>
      <c r="G105" s="212" t="s">
        <v>246</v>
      </c>
      <c r="H105" s="159" t="s">
        <v>10507</v>
      </c>
      <c r="I105" s="159">
        <v>7</v>
      </c>
      <c r="J105" s="159">
        <v>17</v>
      </c>
      <c r="K105" s="159" t="s">
        <v>299</v>
      </c>
      <c r="L105" s="159">
        <v>17</v>
      </c>
      <c r="M105" s="159">
        <v>30</v>
      </c>
      <c r="N105" s="159">
        <v>6</v>
      </c>
      <c r="O105" s="159" t="s">
        <v>299</v>
      </c>
      <c r="P105" s="159">
        <v>17</v>
      </c>
      <c r="Q105" s="159">
        <v>89</v>
      </c>
      <c r="R105" s="159">
        <v>50</v>
      </c>
      <c r="S105" s="159" t="s">
        <v>299</v>
      </c>
      <c r="T105" s="159">
        <v>17</v>
      </c>
      <c r="U105" s="159">
        <v>26.5</v>
      </c>
      <c r="V105" s="159" t="s">
        <v>282</v>
      </c>
      <c r="W105" s="159">
        <v>146</v>
      </c>
      <c r="X105" s="159" t="s">
        <v>282</v>
      </c>
      <c r="Y105" s="159" t="s">
        <v>282</v>
      </c>
      <c r="Z105" s="159" t="s">
        <v>282</v>
      </c>
      <c r="AA105" s="159">
        <v>12.5</v>
      </c>
      <c r="AB105" s="159">
        <v>7.4</v>
      </c>
      <c r="AC105" s="159">
        <v>146</v>
      </c>
      <c r="AD105" s="159" t="s">
        <v>282</v>
      </c>
      <c r="AE105" s="159" t="s">
        <v>282</v>
      </c>
      <c r="AF105" s="159" t="s">
        <v>282</v>
      </c>
      <c r="AG105" s="159" t="s">
        <v>282</v>
      </c>
      <c r="AH105" s="159" t="s">
        <v>282</v>
      </c>
      <c r="AI105" s="159" t="s">
        <v>282</v>
      </c>
      <c r="AJ105" s="159" t="s">
        <v>282</v>
      </c>
      <c r="AK105" s="159" t="s">
        <v>282</v>
      </c>
      <c r="AL105" s="159" t="s">
        <v>282</v>
      </c>
      <c r="AM105" s="159">
        <v>148</v>
      </c>
      <c r="AN105" s="159">
        <v>131</v>
      </c>
      <c r="AO105" s="212" t="s">
        <v>790</v>
      </c>
      <c r="AP105" s="159" t="s">
        <v>10507</v>
      </c>
      <c r="AQ105" s="159">
        <v>4</v>
      </c>
      <c r="AR105" s="159">
        <v>21</v>
      </c>
      <c r="AS105" s="159" t="s">
        <v>299</v>
      </c>
      <c r="AT105" s="159">
        <v>17</v>
      </c>
      <c r="AU105" s="159">
        <v>38</v>
      </c>
      <c r="AV105" s="159">
        <v>6</v>
      </c>
      <c r="AW105" s="159" t="s">
        <v>299</v>
      </c>
      <c r="AX105" s="159">
        <v>17</v>
      </c>
      <c r="AY105" s="159">
        <v>91</v>
      </c>
      <c r="AZ105" s="159">
        <v>50</v>
      </c>
      <c r="BA105" s="159" t="s">
        <v>299</v>
      </c>
      <c r="BB105" s="159">
        <v>17</v>
      </c>
      <c r="BC105" s="159">
        <v>26.9</v>
      </c>
      <c r="BD105" s="159" t="s">
        <v>282</v>
      </c>
      <c r="BE105" s="159">
        <v>158</v>
      </c>
      <c r="BF105" s="159" t="s">
        <v>282</v>
      </c>
      <c r="BG105" s="159" t="s">
        <v>282</v>
      </c>
      <c r="BH105" s="159" t="s">
        <v>282</v>
      </c>
      <c r="BI105" s="159">
        <v>13.4</v>
      </c>
      <c r="BJ105" s="159">
        <v>8.4</v>
      </c>
      <c r="BK105" s="159">
        <v>158</v>
      </c>
      <c r="BL105" s="159" t="s">
        <v>282</v>
      </c>
      <c r="BM105" s="159" t="s">
        <v>282</v>
      </c>
      <c r="BN105" s="159" t="s">
        <v>282</v>
      </c>
      <c r="BO105" s="159" t="s">
        <v>282</v>
      </c>
      <c r="BP105" s="159" t="s">
        <v>282</v>
      </c>
      <c r="BQ105" s="159" t="s">
        <v>282</v>
      </c>
      <c r="BR105" s="159" t="s">
        <v>282</v>
      </c>
      <c r="BS105" s="159" t="s">
        <v>282</v>
      </c>
      <c r="BT105" s="159" t="s">
        <v>282</v>
      </c>
      <c r="BU105" s="159">
        <v>158</v>
      </c>
      <c r="BV105" s="159">
        <v>137</v>
      </c>
      <c r="BW105" s="66" t="s">
        <v>282</v>
      </c>
      <c r="BX105" s="66" t="s">
        <v>282</v>
      </c>
      <c r="BY105" s="66" t="s">
        <v>282</v>
      </c>
      <c r="BZ105" s="66" t="s">
        <v>282</v>
      </c>
      <c r="CA105" s="66" t="s">
        <v>282</v>
      </c>
      <c r="CB105" s="66" t="s">
        <v>282</v>
      </c>
      <c r="CC105" s="66" t="s">
        <v>282</v>
      </c>
      <c r="CD105" s="66" t="s">
        <v>282</v>
      </c>
      <c r="CE105" s="66" t="s">
        <v>282</v>
      </c>
      <c r="CF105" s="66" t="s">
        <v>282</v>
      </c>
      <c r="CG105" s="66" t="s">
        <v>282</v>
      </c>
      <c r="CH105" s="66" t="s">
        <v>282</v>
      </c>
      <c r="CI105" s="66" t="s">
        <v>282</v>
      </c>
      <c r="CJ105" s="66" t="s">
        <v>282</v>
      </c>
      <c r="CK105" s="66" t="s">
        <v>282</v>
      </c>
      <c r="CL105" s="66" t="s">
        <v>282</v>
      </c>
      <c r="CM105" s="66" t="s">
        <v>282</v>
      </c>
      <c r="CN105" s="66" t="s">
        <v>282</v>
      </c>
      <c r="CO105" s="66" t="s">
        <v>282</v>
      </c>
      <c r="CP105" s="66" t="s">
        <v>282</v>
      </c>
      <c r="CQ105" s="66" t="s">
        <v>282</v>
      </c>
      <c r="CR105" s="66" t="s">
        <v>282</v>
      </c>
      <c r="CS105" s="66" t="s">
        <v>282</v>
      </c>
      <c r="CT105" s="66" t="s">
        <v>282</v>
      </c>
      <c r="CU105" s="66" t="s">
        <v>282</v>
      </c>
      <c r="CV105" s="66" t="s">
        <v>282</v>
      </c>
      <c r="CW105" s="66" t="s">
        <v>282</v>
      </c>
      <c r="CX105" s="66" t="s">
        <v>282</v>
      </c>
      <c r="CY105" s="66" t="s">
        <v>282</v>
      </c>
      <c r="CZ105" s="66" t="s">
        <v>282</v>
      </c>
      <c r="DA105" s="66" t="s">
        <v>282</v>
      </c>
      <c r="DB105" s="66" t="s">
        <v>282</v>
      </c>
      <c r="DC105" s="66" t="s">
        <v>282</v>
      </c>
      <c r="DD105" s="66" t="s">
        <v>282</v>
      </c>
      <c r="DE105" s="66" t="s">
        <v>282</v>
      </c>
      <c r="DF105" s="66" t="s">
        <v>282</v>
      </c>
      <c r="DG105" s="66" t="s">
        <v>282</v>
      </c>
      <c r="DH105" s="66" t="s">
        <v>282</v>
      </c>
      <c r="DI105" s="66" t="s">
        <v>282</v>
      </c>
      <c r="DJ105" s="66" t="s">
        <v>282</v>
      </c>
      <c r="DK105" s="66" t="s">
        <v>282</v>
      </c>
      <c r="DL105" s="66" t="s">
        <v>282</v>
      </c>
      <c r="DM105" s="66" t="s">
        <v>282</v>
      </c>
      <c r="DN105" s="66" t="s">
        <v>282</v>
      </c>
      <c r="DO105" s="66" t="s">
        <v>282</v>
      </c>
      <c r="DP105" s="66" t="s">
        <v>282</v>
      </c>
      <c r="DQ105" s="66" t="s">
        <v>282</v>
      </c>
      <c r="DR105" s="66" t="s">
        <v>282</v>
      </c>
      <c r="DS105" s="66" t="s">
        <v>282</v>
      </c>
      <c r="DT105" s="66" t="s">
        <v>282</v>
      </c>
      <c r="DU105" s="66" t="s">
        <v>282</v>
      </c>
      <c r="DV105" s="66" t="s">
        <v>282</v>
      </c>
      <c r="DW105" s="66" t="s">
        <v>282</v>
      </c>
      <c r="DX105" s="66" t="s">
        <v>282</v>
      </c>
      <c r="DY105" s="66" t="s">
        <v>282</v>
      </c>
      <c r="DZ105" s="66" t="s">
        <v>282</v>
      </c>
      <c r="EA105" s="66" t="s">
        <v>282</v>
      </c>
      <c r="EB105" s="66" t="s">
        <v>282</v>
      </c>
      <c r="EC105" s="66" t="s">
        <v>282</v>
      </c>
      <c r="ED105" s="66" t="s">
        <v>282</v>
      </c>
      <c r="EE105" s="66" t="s">
        <v>282</v>
      </c>
      <c r="EF105" s="66" t="s">
        <v>282</v>
      </c>
      <c r="EG105" s="66" t="s">
        <v>282</v>
      </c>
      <c r="EH105" s="66" t="s">
        <v>282</v>
      </c>
      <c r="EI105" s="66" t="s">
        <v>282</v>
      </c>
      <c r="EJ105" s="66" t="s">
        <v>282</v>
      </c>
      <c r="EK105" s="66" t="s">
        <v>282</v>
      </c>
      <c r="EL105" s="66" t="s">
        <v>282</v>
      </c>
      <c r="EM105" s="66" t="s">
        <v>282</v>
      </c>
      <c r="EN105" s="66" t="s">
        <v>282</v>
      </c>
      <c r="EO105" s="66" t="s">
        <v>282</v>
      </c>
      <c r="EP105" s="66" t="s">
        <v>282</v>
      </c>
      <c r="EQ105" s="66" t="s">
        <v>282</v>
      </c>
      <c r="ER105" s="66" t="s">
        <v>282</v>
      </c>
      <c r="ES105" s="66" t="s">
        <v>282</v>
      </c>
      <c r="ET105" s="66" t="s">
        <v>282</v>
      </c>
      <c r="EU105" s="66" t="s">
        <v>282</v>
      </c>
      <c r="EV105" s="66" t="s">
        <v>282</v>
      </c>
      <c r="EW105" s="66" t="s">
        <v>282</v>
      </c>
      <c r="EX105" s="66" t="s">
        <v>282</v>
      </c>
      <c r="EY105" s="66" t="s">
        <v>282</v>
      </c>
      <c r="EZ105" s="66" t="s">
        <v>282</v>
      </c>
      <c r="FA105" s="66" t="s">
        <v>282</v>
      </c>
      <c r="FB105" s="66" t="s">
        <v>282</v>
      </c>
      <c r="FC105" s="66" t="s">
        <v>282</v>
      </c>
      <c r="FD105" s="66" t="s">
        <v>282</v>
      </c>
      <c r="FE105" s="66" t="s">
        <v>282</v>
      </c>
      <c r="FF105" s="66" t="s">
        <v>282</v>
      </c>
      <c r="FG105" s="66" t="s">
        <v>282</v>
      </c>
      <c r="FH105" s="66" t="s">
        <v>282</v>
      </c>
      <c r="FI105" s="66" t="s">
        <v>282</v>
      </c>
      <c r="FJ105" s="66" t="s">
        <v>282</v>
      </c>
      <c r="FK105" s="66" t="s">
        <v>282</v>
      </c>
      <c r="FL105" s="66" t="s">
        <v>282</v>
      </c>
      <c r="FM105" s="66" t="s">
        <v>282</v>
      </c>
      <c r="FN105" s="66" t="s">
        <v>282</v>
      </c>
      <c r="FO105" s="66" t="s">
        <v>282</v>
      </c>
      <c r="FP105" s="66" t="s">
        <v>282</v>
      </c>
      <c r="FQ105" s="66" t="s">
        <v>282</v>
      </c>
      <c r="FR105" s="66" t="s">
        <v>282</v>
      </c>
      <c r="FS105" s="66" t="s">
        <v>282</v>
      </c>
      <c r="FT105" s="66" t="s">
        <v>282</v>
      </c>
    </row>
    <row r="106" spans="1:176" x14ac:dyDescent="0.25">
      <c r="A106" s="212" t="s">
        <v>10927</v>
      </c>
      <c r="B106" s="159" t="s">
        <v>13524</v>
      </c>
      <c r="C106" s="331" t="s">
        <v>793</v>
      </c>
      <c r="D106" s="331" t="s">
        <v>130</v>
      </c>
      <c r="E106" s="159">
        <v>6</v>
      </c>
      <c r="F106" s="159">
        <v>2</v>
      </c>
      <c r="G106" s="212" t="s">
        <v>256</v>
      </c>
      <c r="H106" s="159" t="s">
        <v>10507</v>
      </c>
      <c r="I106" s="159">
        <v>3</v>
      </c>
      <c r="J106" s="159" t="s">
        <v>282</v>
      </c>
      <c r="K106" s="159" t="s">
        <v>282</v>
      </c>
      <c r="L106" s="159" t="s">
        <v>282</v>
      </c>
      <c r="M106" s="159" t="s">
        <v>282</v>
      </c>
      <c r="N106" s="159" t="s">
        <v>282</v>
      </c>
      <c r="O106" s="159" t="s">
        <v>282</v>
      </c>
      <c r="P106" s="159" t="s">
        <v>282</v>
      </c>
      <c r="Q106" s="159" t="s">
        <v>282</v>
      </c>
      <c r="R106" s="159" t="s">
        <v>282</v>
      </c>
      <c r="S106" s="159" t="s">
        <v>194</v>
      </c>
      <c r="T106" s="159">
        <v>10</v>
      </c>
      <c r="U106" s="159" t="s">
        <v>282</v>
      </c>
      <c r="V106" s="159" t="s">
        <v>282</v>
      </c>
      <c r="W106" s="159" t="s">
        <v>282</v>
      </c>
      <c r="X106" s="159" t="s">
        <v>282</v>
      </c>
      <c r="Y106" s="159" t="s">
        <v>282</v>
      </c>
      <c r="Z106" s="159" t="s">
        <v>282</v>
      </c>
      <c r="AA106" s="159" t="s">
        <v>282</v>
      </c>
      <c r="AB106" s="159" t="s">
        <v>282</v>
      </c>
      <c r="AC106" s="159" t="s">
        <v>282</v>
      </c>
      <c r="AD106" s="159" t="s">
        <v>282</v>
      </c>
      <c r="AE106" s="159" t="s">
        <v>282</v>
      </c>
      <c r="AF106" s="159" t="s">
        <v>282</v>
      </c>
      <c r="AG106" s="159" t="s">
        <v>282</v>
      </c>
      <c r="AH106" s="159" t="s">
        <v>282</v>
      </c>
      <c r="AI106" s="159" t="s">
        <v>282</v>
      </c>
      <c r="AJ106" s="159">
        <v>-10.72</v>
      </c>
      <c r="AK106" s="159">
        <v>9.39</v>
      </c>
      <c r="AL106" s="159">
        <v>32</v>
      </c>
      <c r="AM106" s="159" t="s">
        <v>282</v>
      </c>
      <c r="AN106" s="159">
        <v>21</v>
      </c>
      <c r="AO106" s="212" t="s">
        <v>790</v>
      </c>
      <c r="AP106" s="159" t="s">
        <v>10507</v>
      </c>
      <c r="AQ106" s="159">
        <v>2</v>
      </c>
      <c r="AR106" s="159" t="s">
        <v>282</v>
      </c>
      <c r="AS106" s="159" t="s">
        <v>282</v>
      </c>
      <c r="AT106" s="159" t="s">
        <v>282</v>
      </c>
      <c r="AU106" s="159" t="s">
        <v>282</v>
      </c>
      <c r="AV106" s="159" t="s">
        <v>282</v>
      </c>
      <c r="AW106" s="159" t="s">
        <v>282</v>
      </c>
      <c r="AX106" s="159" t="s">
        <v>282</v>
      </c>
      <c r="AY106" s="159" t="s">
        <v>282</v>
      </c>
      <c r="AZ106" s="159" t="s">
        <v>282</v>
      </c>
      <c r="BA106" s="159" t="s">
        <v>194</v>
      </c>
      <c r="BB106" s="159">
        <v>10</v>
      </c>
      <c r="BC106" s="159" t="s">
        <v>282</v>
      </c>
      <c r="BD106" s="159" t="s">
        <v>282</v>
      </c>
      <c r="BE106" s="159" t="s">
        <v>282</v>
      </c>
      <c r="BF106" s="159" t="s">
        <v>282</v>
      </c>
      <c r="BG106" s="159" t="s">
        <v>282</v>
      </c>
      <c r="BH106" s="159" t="s">
        <v>282</v>
      </c>
      <c r="BI106" s="159" t="s">
        <v>282</v>
      </c>
      <c r="BJ106" s="159" t="s">
        <v>282</v>
      </c>
      <c r="BK106" s="159" t="s">
        <v>282</v>
      </c>
      <c r="BL106" s="159" t="s">
        <v>282</v>
      </c>
      <c r="BM106" s="159" t="s">
        <v>282</v>
      </c>
      <c r="BN106" s="159" t="s">
        <v>282</v>
      </c>
      <c r="BO106" s="159" t="s">
        <v>282</v>
      </c>
      <c r="BP106" s="159" t="s">
        <v>282</v>
      </c>
      <c r="BQ106" s="159" t="s">
        <v>282</v>
      </c>
      <c r="BR106" s="159">
        <v>-4.59</v>
      </c>
      <c r="BS106" s="159">
        <v>9.35</v>
      </c>
      <c r="BT106" s="159">
        <v>27</v>
      </c>
      <c r="BU106" s="159" t="s">
        <v>282</v>
      </c>
      <c r="BV106" s="159">
        <v>18</v>
      </c>
      <c r="BW106" s="66" t="s">
        <v>282</v>
      </c>
      <c r="BX106" s="66" t="s">
        <v>282</v>
      </c>
      <c r="BY106" s="66" t="s">
        <v>282</v>
      </c>
      <c r="BZ106" s="66" t="s">
        <v>282</v>
      </c>
      <c r="CA106" s="66" t="s">
        <v>282</v>
      </c>
      <c r="CB106" s="66" t="s">
        <v>282</v>
      </c>
      <c r="CC106" s="66" t="s">
        <v>282</v>
      </c>
      <c r="CD106" s="66" t="s">
        <v>282</v>
      </c>
      <c r="CE106" s="66" t="s">
        <v>282</v>
      </c>
      <c r="CF106" s="66" t="s">
        <v>282</v>
      </c>
      <c r="CG106" s="66" t="s">
        <v>282</v>
      </c>
      <c r="CH106" s="66" t="s">
        <v>282</v>
      </c>
      <c r="CI106" s="66" t="s">
        <v>282</v>
      </c>
      <c r="CJ106" s="66" t="s">
        <v>282</v>
      </c>
      <c r="CK106" s="66" t="s">
        <v>282</v>
      </c>
      <c r="CL106" s="66" t="s">
        <v>282</v>
      </c>
      <c r="CM106" s="66" t="s">
        <v>282</v>
      </c>
      <c r="CN106" s="66" t="s">
        <v>282</v>
      </c>
      <c r="CO106" s="66" t="s">
        <v>282</v>
      </c>
      <c r="CP106" s="66" t="s">
        <v>282</v>
      </c>
      <c r="CQ106" s="66" t="s">
        <v>282</v>
      </c>
      <c r="CR106" s="66" t="s">
        <v>282</v>
      </c>
      <c r="CS106" s="66" t="s">
        <v>282</v>
      </c>
      <c r="CT106" s="66" t="s">
        <v>282</v>
      </c>
      <c r="CU106" s="66" t="s">
        <v>282</v>
      </c>
      <c r="CV106" s="66" t="s">
        <v>282</v>
      </c>
      <c r="CW106" s="66" t="s">
        <v>282</v>
      </c>
      <c r="CX106" s="66" t="s">
        <v>282</v>
      </c>
      <c r="CY106" s="66" t="s">
        <v>282</v>
      </c>
      <c r="CZ106" s="66" t="s">
        <v>282</v>
      </c>
      <c r="DA106" s="66" t="s">
        <v>282</v>
      </c>
      <c r="DB106" s="66" t="s">
        <v>282</v>
      </c>
      <c r="DC106" s="66" t="s">
        <v>282</v>
      </c>
      <c r="DD106" s="66" t="s">
        <v>282</v>
      </c>
      <c r="DE106" s="66" t="s">
        <v>282</v>
      </c>
      <c r="DF106" s="66" t="s">
        <v>282</v>
      </c>
      <c r="DG106" s="66" t="s">
        <v>282</v>
      </c>
      <c r="DH106" s="66" t="s">
        <v>282</v>
      </c>
      <c r="DI106" s="66" t="s">
        <v>282</v>
      </c>
      <c r="DJ106" s="66" t="s">
        <v>282</v>
      </c>
      <c r="DK106" s="66" t="s">
        <v>282</v>
      </c>
      <c r="DL106" s="66" t="s">
        <v>282</v>
      </c>
      <c r="DM106" s="66" t="s">
        <v>282</v>
      </c>
      <c r="DN106" s="66" t="s">
        <v>282</v>
      </c>
      <c r="DO106" s="66" t="s">
        <v>282</v>
      </c>
      <c r="DP106" s="66" t="s">
        <v>282</v>
      </c>
      <c r="DQ106" s="66" t="s">
        <v>282</v>
      </c>
      <c r="DR106" s="66" t="s">
        <v>282</v>
      </c>
      <c r="DS106" s="66" t="s">
        <v>282</v>
      </c>
      <c r="DT106" s="66" t="s">
        <v>282</v>
      </c>
      <c r="DU106" s="66" t="s">
        <v>282</v>
      </c>
      <c r="DV106" s="66" t="s">
        <v>282</v>
      </c>
      <c r="DW106" s="66" t="s">
        <v>282</v>
      </c>
      <c r="DX106" s="66" t="s">
        <v>282</v>
      </c>
      <c r="DY106" s="66" t="s">
        <v>282</v>
      </c>
      <c r="DZ106" s="66" t="s">
        <v>282</v>
      </c>
      <c r="EA106" s="66" t="s">
        <v>282</v>
      </c>
      <c r="EB106" s="66" t="s">
        <v>282</v>
      </c>
      <c r="EC106" s="66" t="s">
        <v>282</v>
      </c>
      <c r="ED106" s="66" t="s">
        <v>282</v>
      </c>
      <c r="EE106" s="66" t="s">
        <v>282</v>
      </c>
      <c r="EF106" s="66" t="s">
        <v>282</v>
      </c>
      <c r="EG106" s="66" t="s">
        <v>282</v>
      </c>
      <c r="EH106" s="66" t="s">
        <v>282</v>
      </c>
      <c r="EI106" s="66" t="s">
        <v>282</v>
      </c>
      <c r="EJ106" s="66" t="s">
        <v>282</v>
      </c>
      <c r="EK106" s="66" t="s">
        <v>282</v>
      </c>
      <c r="EL106" s="66" t="s">
        <v>282</v>
      </c>
      <c r="EM106" s="66" t="s">
        <v>282</v>
      </c>
      <c r="EN106" s="66" t="s">
        <v>282</v>
      </c>
      <c r="EO106" s="66" t="s">
        <v>282</v>
      </c>
      <c r="EP106" s="66" t="s">
        <v>282</v>
      </c>
      <c r="EQ106" s="66" t="s">
        <v>282</v>
      </c>
      <c r="ER106" s="66" t="s">
        <v>282</v>
      </c>
      <c r="ES106" s="66" t="s">
        <v>282</v>
      </c>
      <c r="ET106" s="66" t="s">
        <v>282</v>
      </c>
      <c r="EU106" s="66" t="s">
        <v>282</v>
      </c>
      <c r="EV106" s="66" t="s">
        <v>282</v>
      </c>
      <c r="EW106" s="66" t="s">
        <v>282</v>
      </c>
      <c r="EX106" s="66" t="s">
        <v>282</v>
      </c>
      <c r="EY106" s="66" t="s">
        <v>282</v>
      </c>
      <c r="EZ106" s="66" t="s">
        <v>282</v>
      </c>
      <c r="FA106" s="66" t="s">
        <v>282</v>
      </c>
      <c r="FB106" s="66" t="s">
        <v>282</v>
      </c>
      <c r="FC106" s="66" t="s">
        <v>282</v>
      </c>
      <c r="FD106" s="66" t="s">
        <v>282</v>
      </c>
      <c r="FE106" s="66" t="s">
        <v>282</v>
      </c>
      <c r="FF106" s="66" t="s">
        <v>282</v>
      </c>
      <c r="FG106" s="66" t="s">
        <v>282</v>
      </c>
      <c r="FH106" s="66" t="s">
        <v>282</v>
      </c>
      <c r="FI106" s="66" t="s">
        <v>282</v>
      </c>
      <c r="FJ106" s="66" t="s">
        <v>282</v>
      </c>
      <c r="FK106" s="66" t="s">
        <v>282</v>
      </c>
      <c r="FL106" s="66" t="s">
        <v>282</v>
      </c>
      <c r="FM106" s="66" t="s">
        <v>282</v>
      </c>
      <c r="FN106" s="66" t="s">
        <v>282</v>
      </c>
      <c r="FO106" s="66" t="s">
        <v>282</v>
      </c>
      <c r="FP106" s="66" t="s">
        <v>282</v>
      </c>
      <c r="FQ106" s="66" t="s">
        <v>282</v>
      </c>
      <c r="FR106" s="66" t="s">
        <v>282</v>
      </c>
      <c r="FS106" s="66" t="s">
        <v>282</v>
      </c>
      <c r="FT106" s="66" t="s">
        <v>282</v>
      </c>
    </row>
    <row r="107" spans="1:176" x14ac:dyDescent="0.25">
      <c r="A107" s="212" t="s">
        <v>10928</v>
      </c>
      <c r="B107" s="159" t="s">
        <v>14957</v>
      </c>
      <c r="C107" s="66" t="str">
        <f>IF(ISNUMBER(Severity!H107)=FALSE,Severity!F107,IF(Severity!H107&gt;=0.5,"YES","NO"))</f>
        <v>YES</v>
      </c>
      <c r="D107" s="66" t="str">
        <f>IF(ISNUMBER(Severity!I107)=FALSE,Severity!G107,IF(Severity!I107&gt;0.5,"YES","NO"))</f>
        <v>NO</v>
      </c>
      <c r="E107" s="159">
        <v>6</v>
      </c>
      <c r="F107" s="159">
        <v>2</v>
      </c>
      <c r="G107" s="212" t="s">
        <v>256</v>
      </c>
      <c r="H107" s="159" t="s">
        <v>10507</v>
      </c>
      <c r="I107" s="159">
        <v>3</v>
      </c>
      <c r="J107" s="159">
        <v>15</v>
      </c>
      <c r="K107" s="159" t="s">
        <v>282</v>
      </c>
      <c r="L107" s="159" t="s">
        <v>282</v>
      </c>
      <c r="M107" s="159" t="s">
        <v>282</v>
      </c>
      <c r="N107" s="159" t="s">
        <v>282</v>
      </c>
      <c r="O107" s="159" t="s">
        <v>299</v>
      </c>
      <c r="P107" s="159">
        <v>21</v>
      </c>
      <c r="Q107" s="159">
        <v>15</v>
      </c>
      <c r="R107" s="159">
        <v>50</v>
      </c>
      <c r="S107" s="159" t="s">
        <v>299</v>
      </c>
      <c r="T107" s="159">
        <v>21</v>
      </c>
      <c r="U107" s="159">
        <v>25</v>
      </c>
      <c r="V107" s="159">
        <v>3.54</v>
      </c>
      <c r="W107" s="159">
        <v>36</v>
      </c>
      <c r="X107" s="159" t="s">
        <v>282</v>
      </c>
      <c r="Y107" s="159" t="s">
        <v>282</v>
      </c>
      <c r="Z107" s="159" t="s">
        <v>282</v>
      </c>
      <c r="AA107" s="159" t="s">
        <v>282</v>
      </c>
      <c r="AB107" s="159" t="s">
        <v>282</v>
      </c>
      <c r="AC107" s="159" t="s">
        <v>282</v>
      </c>
      <c r="AD107" s="159" t="s">
        <v>282</v>
      </c>
      <c r="AE107" s="159" t="s">
        <v>282</v>
      </c>
      <c r="AF107" s="159" t="s">
        <v>282</v>
      </c>
      <c r="AG107" s="159" t="s">
        <v>282</v>
      </c>
      <c r="AH107" s="159" t="s">
        <v>282</v>
      </c>
      <c r="AI107" s="159" t="s">
        <v>282</v>
      </c>
      <c r="AJ107" s="159">
        <v>-11.44</v>
      </c>
      <c r="AK107" s="159">
        <v>8.32</v>
      </c>
      <c r="AL107" s="159">
        <v>32</v>
      </c>
      <c r="AM107" s="159">
        <v>36</v>
      </c>
      <c r="AN107" s="159">
        <v>21</v>
      </c>
      <c r="AO107" s="212" t="s">
        <v>790</v>
      </c>
      <c r="AP107" s="159" t="s">
        <v>10507</v>
      </c>
      <c r="AQ107" s="159">
        <v>2</v>
      </c>
      <c r="AR107" s="159">
        <v>18</v>
      </c>
      <c r="AS107" s="159" t="s">
        <v>282</v>
      </c>
      <c r="AT107" s="159" t="s">
        <v>282</v>
      </c>
      <c r="AU107" s="159" t="s">
        <v>282</v>
      </c>
      <c r="AV107" s="159" t="s">
        <v>282</v>
      </c>
      <c r="AW107" s="159" t="s">
        <v>299</v>
      </c>
      <c r="AX107" s="159">
        <v>21</v>
      </c>
      <c r="AY107" s="159">
        <v>6</v>
      </c>
      <c r="AZ107" s="159">
        <v>50</v>
      </c>
      <c r="BA107" s="159" t="s">
        <v>299</v>
      </c>
      <c r="BB107" s="159">
        <v>21</v>
      </c>
      <c r="BC107" s="159">
        <v>24.6</v>
      </c>
      <c r="BD107" s="159">
        <v>3.9</v>
      </c>
      <c r="BE107" s="159">
        <v>36</v>
      </c>
      <c r="BF107" s="159" t="s">
        <v>282</v>
      </c>
      <c r="BG107" s="159" t="s">
        <v>282</v>
      </c>
      <c r="BH107" s="159" t="s">
        <v>282</v>
      </c>
      <c r="BI107" s="159" t="s">
        <v>282</v>
      </c>
      <c r="BJ107" s="159" t="s">
        <v>282</v>
      </c>
      <c r="BK107" s="159" t="s">
        <v>282</v>
      </c>
      <c r="BL107" s="159" t="s">
        <v>282</v>
      </c>
      <c r="BM107" s="159" t="s">
        <v>282</v>
      </c>
      <c r="BN107" s="159" t="s">
        <v>282</v>
      </c>
      <c r="BO107" s="159" t="s">
        <v>282</v>
      </c>
      <c r="BP107" s="159" t="s">
        <v>282</v>
      </c>
      <c r="BQ107" s="159" t="s">
        <v>282</v>
      </c>
      <c r="BR107" s="159">
        <v>-5.49</v>
      </c>
      <c r="BS107" s="159">
        <v>8.31</v>
      </c>
      <c r="BT107" s="159">
        <v>27</v>
      </c>
      <c r="BU107" s="159">
        <v>36</v>
      </c>
      <c r="BV107" s="159">
        <v>18</v>
      </c>
      <c r="BW107" s="66" t="s">
        <v>282</v>
      </c>
      <c r="BX107" s="66" t="s">
        <v>282</v>
      </c>
      <c r="BY107" s="66" t="s">
        <v>282</v>
      </c>
      <c r="BZ107" s="66" t="s">
        <v>282</v>
      </c>
      <c r="CA107" s="66" t="s">
        <v>282</v>
      </c>
      <c r="CB107" s="66" t="s">
        <v>282</v>
      </c>
      <c r="CC107" s="66" t="s">
        <v>282</v>
      </c>
      <c r="CD107" s="66" t="s">
        <v>282</v>
      </c>
      <c r="CE107" s="66" t="s">
        <v>282</v>
      </c>
      <c r="CF107" s="66" t="s">
        <v>282</v>
      </c>
      <c r="CG107" s="66" t="s">
        <v>282</v>
      </c>
      <c r="CH107" s="66" t="s">
        <v>282</v>
      </c>
      <c r="CI107" s="66" t="s">
        <v>282</v>
      </c>
      <c r="CJ107" s="66" t="s">
        <v>282</v>
      </c>
      <c r="CK107" s="66" t="s">
        <v>282</v>
      </c>
      <c r="CL107" s="66" t="s">
        <v>282</v>
      </c>
      <c r="CM107" s="66" t="s">
        <v>282</v>
      </c>
      <c r="CN107" s="66" t="s">
        <v>282</v>
      </c>
      <c r="CO107" s="66" t="s">
        <v>282</v>
      </c>
      <c r="CP107" s="66" t="s">
        <v>282</v>
      </c>
      <c r="CQ107" s="66" t="s">
        <v>282</v>
      </c>
      <c r="CR107" s="66" t="s">
        <v>282</v>
      </c>
      <c r="CS107" s="66" t="s">
        <v>282</v>
      </c>
      <c r="CT107" s="66" t="s">
        <v>282</v>
      </c>
      <c r="CU107" s="66" t="s">
        <v>282</v>
      </c>
      <c r="CV107" s="66" t="s">
        <v>282</v>
      </c>
      <c r="CW107" s="66" t="s">
        <v>282</v>
      </c>
      <c r="CX107" s="66" t="s">
        <v>282</v>
      </c>
      <c r="CY107" s="66" t="s">
        <v>282</v>
      </c>
      <c r="CZ107" s="66" t="s">
        <v>282</v>
      </c>
      <c r="DA107" s="66" t="s">
        <v>282</v>
      </c>
      <c r="DB107" s="66" t="s">
        <v>282</v>
      </c>
      <c r="DC107" s="66" t="s">
        <v>282</v>
      </c>
      <c r="DD107" s="66" t="s">
        <v>282</v>
      </c>
      <c r="DE107" s="66" t="s">
        <v>282</v>
      </c>
      <c r="DF107" s="66" t="s">
        <v>282</v>
      </c>
      <c r="DG107" s="66" t="s">
        <v>282</v>
      </c>
      <c r="DH107" s="66" t="s">
        <v>282</v>
      </c>
      <c r="DI107" s="66" t="s">
        <v>282</v>
      </c>
      <c r="DJ107" s="66" t="s">
        <v>282</v>
      </c>
      <c r="DK107" s="66" t="s">
        <v>282</v>
      </c>
      <c r="DL107" s="66" t="s">
        <v>282</v>
      </c>
      <c r="DM107" s="66" t="s">
        <v>282</v>
      </c>
      <c r="DN107" s="66" t="s">
        <v>282</v>
      </c>
      <c r="DO107" s="66" t="s">
        <v>282</v>
      </c>
      <c r="DP107" s="66" t="s">
        <v>282</v>
      </c>
      <c r="DQ107" s="66" t="s">
        <v>282</v>
      </c>
      <c r="DR107" s="66" t="s">
        <v>282</v>
      </c>
      <c r="DS107" s="66" t="s">
        <v>282</v>
      </c>
      <c r="DT107" s="66" t="s">
        <v>282</v>
      </c>
      <c r="DU107" s="66" t="s">
        <v>282</v>
      </c>
      <c r="DV107" s="66" t="s">
        <v>282</v>
      </c>
      <c r="DW107" s="66" t="s">
        <v>282</v>
      </c>
      <c r="DX107" s="66" t="s">
        <v>282</v>
      </c>
      <c r="DY107" s="66" t="s">
        <v>282</v>
      </c>
      <c r="DZ107" s="66" t="s">
        <v>282</v>
      </c>
      <c r="EA107" s="66" t="s">
        <v>282</v>
      </c>
      <c r="EB107" s="66" t="s">
        <v>282</v>
      </c>
      <c r="EC107" s="66" t="s">
        <v>282</v>
      </c>
      <c r="ED107" s="66" t="s">
        <v>282</v>
      </c>
      <c r="EE107" s="66" t="s">
        <v>282</v>
      </c>
      <c r="EF107" s="66" t="s">
        <v>282</v>
      </c>
      <c r="EG107" s="66" t="s">
        <v>282</v>
      </c>
      <c r="EH107" s="66" t="s">
        <v>282</v>
      </c>
      <c r="EI107" s="66" t="s">
        <v>282</v>
      </c>
      <c r="EJ107" s="66" t="s">
        <v>282</v>
      </c>
      <c r="EK107" s="66" t="s">
        <v>282</v>
      </c>
      <c r="EL107" s="66" t="s">
        <v>282</v>
      </c>
      <c r="EM107" s="66" t="s">
        <v>282</v>
      </c>
      <c r="EN107" s="66" t="s">
        <v>282</v>
      </c>
      <c r="EO107" s="66" t="s">
        <v>282</v>
      </c>
      <c r="EP107" s="66" t="s">
        <v>282</v>
      </c>
      <c r="EQ107" s="66" t="s">
        <v>282</v>
      </c>
      <c r="ER107" s="66" t="s">
        <v>282</v>
      </c>
      <c r="ES107" s="66" t="s">
        <v>282</v>
      </c>
      <c r="ET107" s="66" t="s">
        <v>282</v>
      </c>
      <c r="EU107" s="66" t="s">
        <v>282</v>
      </c>
      <c r="EV107" s="66" t="s">
        <v>282</v>
      </c>
      <c r="EW107" s="66" t="s">
        <v>282</v>
      </c>
      <c r="EX107" s="66" t="s">
        <v>282</v>
      </c>
      <c r="EY107" s="66" t="s">
        <v>282</v>
      </c>
      <c r="EZ107" s="66" t="s">
        <v>282</v>
      </c>
      <c r="FA107" s="66" t="s">
        <v>282</v>
      </c>
      <c r="FB107" s="66" t="s">
        <v>282</v>
      </c>
      <c r="FC107" s="66" t="s">
        <v>282</v>
      </c>
      <c r="FD107" s="66" t="s">
        <v>282</v>
      </c>
      <c r="FE107" s="66" t="s">
        <v>282</v>
      </c>
      <c r="FF107" s="66" t="s">
        <v>282</v>
      </c>
      <c r="FG107" s="66" t="s">
        <v>282</v>
      </c>
      <c r="FH107" s="66" t="s">
        <v>282</v>
      </c>
      <c r="FI107" s="66" t="s">
        <v>282</v>
      </c>
      <c r="FJ107" s="66" t="s">
        <v>282</v>
      </c>
      <c r="FK107" s="66" t="s">
        <v>282</v>
      </c>
      <c r="FL107" s="66" t="s">
        <v>282</v>
      </c>
      <c r="FM107" s="66" t="s">
        <v>282</v>
      </c>
      <c r="FN107" s="66" t="s">
        <v>282</v>
      </c>
      <c r="FO107" s="66" t="s">
        <v>282</v>
      </c>
      <c r="FP107" s="66" t="s">
        <v>282</v>
      </c>
      <c r="FQ107" s="66" t="s">
        <v>282</v>
      </c>
      <c r="FR107" s="66" t="s">
        <v>282</v>
      </c>
      <c r="FS107" s="66" t="s">
        <v>282</v>
      </c>
      <c r="FT107" s="66" t="s">
        <v>282</v>
      </c>
    </row>
    <row r="108" spans="1:176" x14ac:dyDescent="0.25">
      <c r="A108" s="212" t="s">
        <v>6729</v>
      </c>
      <c r="B108" s="159" t="s">
        <v>14966</v>
      </c>
      <c r="C108" s="66" t="str">
        <f>IF(ISNUMBER(Severity!H108)=FALSE,Severity!F108,IF(Severity!H108&gt;=0.5,"YES","NO"))</f>
        <v>YES</v>
      </c>
      <c r="D108" s="66" t="str">
        <f>IF(ISNUMBER(Severity!I108)=FALSE,Severity!G108,IF(Severity!I108&gt;0.5,"YES","NO"))</f>
        <v>NO</v>
      </c>
      <c r="E108" s="159">
        <v>8</v>
      </c>
      <c r="F108" s="159">
        <v>2</v>
      </c>
      <c r="G108" s="212" t="s">
        <v>261</v>
      </c>
      <c r="H108" s="159" t="s">
        <v>10507</v>
      </c>
      <c r="I108" s="159">
        <v>7</v>
      </c>
      <c r="J108" s="159">
        <v>37</v>
      </c>
      <c r="K108" s="159" t="s">
        <v>299</v>
      </c>
      <c r="L108" s="159">
        <v>17</v>
      </c>
      <c r="M108" s="159">
        <v>65</v>
      </c>
      <c r="N108" s="159">
        <v>7</v>
      </c>
      <c r="O108" s="159" t="s">
        <v>299</v>
      </c>
      <c r="P108" s="159">
        <v>17</v>
      </c>
      <c r="Q108" s="159">
        <v>90</v>
      </c>
      <c r="R108" s="159">
        <v>50</v>
      </c>
      <c r="S108" s="159" t="s">
        <v>299</v>
      </c>
      <c r="T108" s="159">
        <v>17</v>
      </c>
      <c r="U108" s="159">
        <v>23.3</v>
      </c>
      <c r="V108" s="159">
        <v>3.57</v>
      </c>
      <c r="W108" s="159">
        <v>142</v>
      </c>
      <c r="X108" s="159" t="s">
        <v>282</v>
      </c>
      <c r="Y108" s="159" t="s">
        <v>282</v>
      </c>
      <c r="Z108" s="159" t="s">
        <v>282</v>
      </c>
      <c r="AA108" s="159" t="s">
        <v>282</v>
      </c>
      <c r="AB108" s="159" t="s">
        <v>282</v>
      </c>
      <c r="AC108" s="159" t="s">
        <v>282</v>
      </c>
      <c r="AD108" s="159" t="s">
        <v>282</v>
      </c>
      <c r="AE108" s="159" t="s">
        <v>282</v>
      </c>
      <c r="AF108" s="159" t="s">
        <v>282</v>
      </c>
      <c r="AG108" s="159" t="s">
        <v>282</v>
      </c>
      <c r="AH108" s="159" t="s">
        <v>282</v>
      </c>
      <c r="AI108" s="159" t="s">
        <v>282</v>
      </c>
      <c r="AJ108" s="159">
        <v>-14.2</v>
      </c>
      <c r="AK108" s="159">
        <v>8.07</v>
      </c>
      <c r="AL108" s="159">
        <v>133</v>
      </c>
      <c r="AM108" s="159">
        <v>142</v>
      </c>
      <c r="AN108" s="159">
        <v>105</v>
      </c>
      <c r="AO108" s="212" t="s">
        <v>790</v>
      </c>
      <c r="AP108" s="159" t="s">
        <v>10507</v>
      </c>
      <c r="AQ108" s="159">
        <v>7</v>
      </c>
      <c r="AR108" s="159">
        <v>39</v>
      </c>
      <c r="AS108" s="159" t="s">
        <v>299</v>
      </c>
      <c r="AT108" s="159">
        <v>17</v>
      </c>
      <c r="AU108" s="159">
        <v>40</v>
      </c>
      <c r="AV108" s="159">
        <v>7</v>
      </c>
      <c r="AW108" s="159" t="s">
        <v>299</v>
      </c>
      <c r="AX108" s="159">
        <v>17</v>
      </c>
      <c r="AY108" s="159">
        <v>69</v>
      </c>
      <c r="AZ108" s="159">
        <v>50</v>
      </c>
      <c r="BA108" s="159" t="s">
        <v>299</v>
      </c>
      <c r="BB108" s="159">
        <v>17</v>
      </c>
      <c r="BC108" s="159">
        <v>23.3</v>
      </c>
      <c r="BD108" s="159">
        <v>2.37</v>
      </c>
      <c r="BE108" s="159">
        <v>141</v>
      </c>
      <c r="BF108" s="159" t="s">
        <v>282</v>
      </c>
      <c r="BG108" s="159" t="s">
        <v>282</v>
      </c>
      <c r="BH108" s="159" t="s">
        <v>282</v>
      </c>
      <c r="BI108" s="159" t="s">
        <v>282</v>
      </c>
      <c r="BJ108" s="159" t="s">
        <v>282</v>
      </c>
      <c r="BK108" s="159" t="s">
        <v>282</v>
      </c>
      <c r="BL108" s="159" t="s">
        <v>282</v>
      </c>
      <c r="BM108" s="159" t="s">
        <v>282</v>
      </c>
      <c r="BN108" s="159" t="s">
        <v>282</v>
      </c>
      <c r="BO108" s="159" t="s">
        <v>282</v>
      </c>
      <c r="BP108" s="159" t="s">
        <v>282</v>
      </c>
      <c r="BQ108" s="159" t="s">
        <v>282</v>
      </c>
      <c r="BR108" s="159">
        <v>-12.1</v>
      </c>
      <c r="BS108" s="159">
        <v>7.98</v>
      </c>
      <c r="BT108" s="159">
        <v>130</v>
      </c>
      <c r="BU108" s="159">
        <v>141</v>
      </c>
      <c r="BV108" s="159">
        <v>102</v>
      </c>
      <c r="BW108" s="66" t="s">
        <v>282</v>
      </c>
      <c r="BX108" s="66" t="s">
        <v>282</v>
      </c>
      <c r="BY108" s="66" t="s">
        <v>282</v>
      </c>
      <c r="BZ108" s="66" t="s">
        <v>282</v>
      </c>
      <c r="CA108" s="66" t="s">
        <v>282</v>
      </c>
      <c r="CB108" s="66" t="s">
        <v>282</v>
      </c>
      <c r="CC108" s="66" t="s">
        <v>282</v>
      </c>
      <c r="CD108" s="66" t="s">
        <v>282</v>
      </c>
      <c r="CE108" s="66" t="s">
        <v>282</v>
      </c>
      <c r="CF108" s="66" t="s">
        <v>282</v>
      </c>
      <c r="CG108" s="66" t="s">
        <v>282</v>
      </c>
      <c r="CH108" s="66" t="s">
        <v>282</v>
      </c>
      <c r="CI108" s="66" t="s">
        <v>282</v>
      </c>
      <c r="CJ108" s="66" t="s">
        <v>282</v>
      </c>
      <c r="CK108" s="66" t="s">
        <v>282</v>
      </c>
      <c r="CL108" s="66" t="s">
        <v>282</v>
      </c>
      <c r="CM108" s="66" t="s">
        <v>282</v>
      </c>
      <c r="CN108" s="66" t="s">
        <v>282</v>
      </c>
      <c r="CO108" s="66" t="s">
        <v>282</v>
      </c>
      <c r="CP108" s="66" t="s">
        <v>282</v>
      </c>
      <c r="CQ108" s="66" t="s">
        <v>282</v>
      </c>
      <c r="CR108" s="66" t="s">
        <v>282</v>
      </c>
      <c r="CS108" s="66" t="s">
        <v>282</v>
      </c>
      <c r="CT108" s="66" t="s">
        <v>282</v>
      </c>
      <c r="CU108" s="66" t="s">
        <v>282</v>
      </c>
      <c r="CV108" s="66" t="s">
        <v>282</v>
      </c>
      <c r="CW108" s="66" t="s">
        <v>282</v>
      </c>
      <c r="CX108" s="66" t="s">
        <v>282</v>
      </c>
      <c r="CY108" s="66" t="s">
        <v>282</v>
      </c>
      <c r="CZ108" s="66" t="s">
        <v>282</v>
      </c>
      <c r="DA108" s="66" t="s">
        <v>282</v>
      </c>
      <c r="DB108" s="66" t="s">
        <v>282</v>
      </c>
      <c r="DC108" s="66" t="s">
        <v>282</v>
      </c>
      <c r="DD108" s="66" t="s">
        <v>282</v>
      </c>
      <c r="DE108" s="66" t="s">
        <v>282</v>
      </c>
      <c r="DF108" s="66" t="s">
        <v>282</v>
      </c>
      <c r="DG108" s="66" t="s">
        <v>282</v>
      </c>
      <c r="DH108" s="66" t="s">
        <v>282</v>
      </c>
      <c r="DI108" s="66" t="s">
        <v>282</v>
      </c>
      <c r="DJ108" s="66" t="s">
        <v>282</v>
      </c>
      <c r="DK108" s="66" t="s">
        <v>282</v>
      </c>
      <c r="DL108" s="66" t="s">
        <v>282</v>
      </c>
      <c r="DM108" s="66" t="s">
        <v>282</v>
      </c>
      <c r="DN108" s="66" t="s">
        <v>282</v>
      </c>
      <c r="DO108" s="66" t="s">
        <v>282</v>
      </c>
      <c r="DP108" s="66" t="s">
        <v>282</v>
      </c>
      <c r="DQ108" s="66" t="s">
        <v>282</v>
      </c>
      <c r="DR108" s="66" t="s">
        <v>282</v>
      </c>
      <c r="DS108" s="66" t="s">
        <v>282</v>
      </c>
      <c r="DT108" s="66" t="s">
        <v>282</v>
      </c>
      <c r="DU108" s="66" t="s">
        <v>282</v>
      </c>
      <c r="DV108" s="66" t="s">
        <v>282</v>
      </c>
      <c r="DW108" s="66" t="s">
        <v>282</v>
      </c>
      <c r="DX108" s="66" t="s">
        <v>282</v>
      </c>
      <c r="DY108" s="66" t="s">
        <v>282</v>
      </c>
      <c r="DZ108" s="66" t="s">
        <v>282</v>
      </c>
      <c r="EA108" s="66" t="s">
        <v>282</v>
      </c>
      <c r="EB108" s="66" t="s">
        <v>282</v>
      </c>
      <c r="EC108" s="66" t="s">
        <v>282</v>
      </c>
      <c r="ED108" s="66" t="s">
        <v>282</v>
      </c>
      <c r="EE108" s="66" t="s">
        <v>282</v>
      </c>
      <c r="EF108" s="66" t="s">
        <v>282</v>
      </c>
      <c r="EG108" s="66" t="s">
        <v>282</v>
      </c>
      <c r="EH108" s="66" t="s">
        <v>282</v>
      </c>
      <c r="EI108" s="66" t="s">
        <v>282</v>
      </c>
      <c r="EJ108" s="66" t="s">
        <v>282</v>
      </c>
      <c r="EK108" s="66" t="s">
        <v>282</v>
      </c>
      <c r="EL108" s="66" t="s">
        <v>282</v>
      </c>
      <c r="EM108" s="66" t="s">
        <v>282</v>
      </c>
      <c r="EN108" s="66" t="s">
        <v>282</v>
      </c>
      <c r="EO108" s="66" t="s">
        <v>282</v>
      </c>
      <c r="EP108" s="66" t="s">
        <v>282</v>
      </c>
      <c r="EQ108" s="66" t="s">
        <v>282</v>
      </c>
      <c r="ER108" s="66" t="s">
        <v>282</v>
      </c>
      <c r="ES108" s="66" t="s">
        <v>282</v>
      </c>
      <c r="ET108" s="66" t="s">
        <v>282</v>
      </c>
      <c r="EU108" s="66" t="s">
        <v>282</v>
      </c>
      <c r="EV108" s="66" t="s">
        <v>282</v>
      </c>
      <c r="EW108" s="66" t="s">
        <v>282</v>
      </c>
      <c r="EX108" s="66" t="s">
        <v>282</v>
      </c>
      <c r="EY108" s="66" t="s">
        <v>282</v>
      </c>
      <c r="EZ108" s="66" t="s">
        <v>282</v>
      </c>
      <c r="FA108" s="66" t="s">
        <v>282</v>
      </c>
      <c r="FB108" s="66" t="s">
        <v>282</v>
      </c>
      <c r="FC108" s="66" t="s">
        <v>282</v>
      </c>
      <c r="FD108" s="66" t="s">
        <v>282</v>
      </c>
      <c r="FE108" s="66" t="s">
        <v>282</v>
      </c>
      <c r="FF108" s="66" t="s">
        <v>282</v>
      </c>
      <c r="FG108" s="66" t="s">
        <v>282</v>
      </c>
      <c r="FH108" s="66" t="s">
        <v>282</v>
      </c>
      <c r="FI108" s="66" t="s">
        <v>282</v>
      </c>
      <c r="FJ108" s="66" t="s">
        <v>282</v>
      </c>
      <c r="FK108" s="66" t="s">
        <v>282</v>
      </c>
      <c r="FL108" s="66" t="s">
        <v>282</v>
      </c>
      <c r="FM108" s="66" t="s">
        <v>282</v>
      </c>
      <c r="FN108" s="66" t="s">
        <v>282</v>
      </c>
      <c r="FO108" s="66" t="s">
        <v>282</v>
      </c>
      <c r="FP108" s="66" t="s">
        <v>282</v>
      </c>
      <c r="FQ108" s="66" t="s">
        <v>282</v>
      </c>
      <c r="FR108" s="66" t="s">
        <v>282</v>
      </c>
      <c r="FS108" s="66" t="s">
        <v>282</v>
      </c>
      <c r="FT108" s="66" t="s">
        <v>282</v>
      </c>
    </row>
    <row r="109" spans="1:176" x14ac:dyDescent="0.25">
      <c r="A109" s="212" t="s">
        <v>6730</v>
      </c>
      <c r="B109" s="159" t="s">
        <v>14967</v>
      </c>
      <c r="C109" s="66" t="str">
        <f>IF(ISNUMBER(Severity!H109)=FALSE,Severity!F109,IF(Severity!H109&gt;=0.5,"YES","NO"))</f>
        <v>YES</v>
      </c>
      <c r="D109" s="66" t="str">
        <f>IF(ISNUMBER(Severity!I109)=FALSE,Severity!G109,IF(Severity!I109&gt;0.5,"YES","NO"))</f>
        <v>NO</v>
      </c>
      <c r="E109" s="159">
        <v>8</v>
      </c>
      <c r="F109" s="159">
        <v>2</v>
      </c>
      <c r="G109" s="212" t="s">
        <v>261</v>
      </c>
      <c r="H109" s="159" t="s">
        <v>10507</v>
      </c>
      <c r="I109" s="159">
        <v>5</v>
      </c>
      <c r="J109" s="159">
        <v>44</v>
      </c>
      <c r="K109" s="159" t="s">
        <v>299</v>
      </c>
      <c r="L109" s="159">
        <v>17</v>
      </c>
      <c r="M109" s="159">
        <v>56</v>
      </c>
      <c r="N109" s="159">
        <v>7</v>
      </c>
      <c r="O109" s="159" t="s">
        <v>299</v>
      </c>
      <c r="P109" s="159">
        <v>17</v>
      </c>
      <c r="Q109" s="159">
        <v>82</v>
      </c>
      <c r="R109" s="159">
        <v>50</v>
      </c>
      <c r="S109" s="159" t="s">
        <v>299</v>
      </c>
      <c r="T109" s="159">
        <v>17</v>
      </c>
      <c r="U109" s="159">
        <v>23.3</v>
      </c>
      <c r="V109" s="159">
        <v>3.66</v>
      </c>
      <c r="W109" s="159">
        <v>149</v>
      </c>
      <c r="X109" s="159" t="s">
        <v>282</v>
      </c>
      <c r="Y109" s="159" t="s">
        <v>282</v>
      </c>
      <c r="Z109" s="159" t="s">
        <v>282</v>
      </c>
      <c r="AA109" s="159" t="s">
        <v>282</v>
      </c>
      <c r="AB109" s="159" t="s">
        <v>282</v>
      </c>
      <c r="AC109" s="159" t="s">
        <v>282</v>
      </c>
      <c r="AD109" s="159" t="s">
        <v>282</v>
      </c>
      <c r="AE109" s="159" t="s">
        <v>282</v>
      </c>
      <c r="AF109" s="159" t="s">
        <v>282</v>
      </c>
      <c r="AG109" s="159" t="s">
        <v>282</v>
      </c>
      <c r="AH109" s="159" t="s">
        <v>282</v>
      </c>
      <c r="AI109" s="159" t="s">
        <v>282</v>
      </c>
      <c r="AJ109" s="159">
        <v>-12.9</v>
      </c>
      <c r="AK109" s="159">
        <v>8.07</v>
      </c>
      <c r="AL109" s="159">
        <v>133</v>
      </c>
      <c r="AM109" s="159">
        <v>149</v>
      </c>
      <c r="AN109" s="159">
        <v>105</v>
      </c>
      <c r="AO109" s="212" t="s">
        <v>790</v>
      </c>
      <c r="AP109" s="159" t="s">
        <v>10507</v>
      </c>
      <c r="AQ109" s="159">
        <v>6</v>
      </c>
      <c r="AR109" s="159">
        <v>32</v>
      </c>
      <c r="AS109" s="159" t="s">
        <v>299</v>
      </c>
      <c r="AT109" s="159">
        <v>17</v>
      </c>
      <c r="AU109" s="159">
        <v>48</v>
      </c>
      <c r="AV109" s="159">
        <v>7</v>
      </c>
      <c r="AW109" s="159" t="s">
        <v>299</v>
      </c>
      <c r="AX109" s="159">
        <v>17</v>
      </c>
      <c r="AY109" s="159">
        <v>64</v>
      </c>
      <c r="AZ109" s="159">
        <v>50</v>
      </c>
      <c r="BA109" s="159" t="s">
        <v>299</v>
      </c>
      <c r="BB109" s="159">
        <v>17</v>
      </c>
      <c r="BC109" s="159">
        <v>23.3</v>
      </c>
      <c r="BD109" s="159">
        <v>3.51</v>
      </c>
      <c r="BE109" s="159">
        <v>137</v>
      </c>
      <c r="BF109" s="159" t="s">
        <v>282</v>
      </c>
      <c r="BG109" s="159" t="s">
        <v>282</v>
      </c>
      <c r="BH109" s="159" t="s">
        <v>282</v>
      </c>
      <c r="BI109" s="159" t="s">
        <v>282</v>
      </c>
      <c r="BJ109" s="159" t="s">
        <v>282</v>
      </c>
      <c r="BK109" s="159" t="s">
        <v>282</v>
      </c>
      <c r="BL109" s="159" t="s">
        <v>282</v>
      </c>
      <c r="BM109" s="159" t="s">
        <v>282</v>
      </c>
      <c r="BN109" s="159" t="s">
        <v>282</v>
      </c>
      <c r="BO109" s="159" t="s">
        <v>282</v>
      </c>
      <c r="BP109" s="159" t="s">
        <v>282</v>
      </c>
      <c r="BQ109" s="159" t="s">
        <v>282</v>
      </c>
      <c r="BR109" s="159">
        <v>-11.9</v>
      </c>
      <c r="BS109" s="159">
        <v>7.86</v>
      </c>
      <c r="BT109" s="159">
        <v>126</v>
      </c>
      <c r="BU109" s="159">
        <v>137</v>
      </c>
      <c r="BV109" s="159">
        <v>105</v>
      </c>
      <c r="BW109" s="66" t="s">
        <v>282</v>
      </c>
      <c r="BX109" s="66" t="s">
        <v>282</v>
      </c>
      <c r="BY109" s="66" t="s">
        <v>282</v>
      </c>
      <c r="BZ109" s="66" t="s">
        <v>282</v>
      </c>
      <c r="CA109" s="66" t="s">
        <v>282</v>
      </c>
      <c r="CB109" s="66" t="s">
        <v>282</v>
      </c>
      <c r="CC109" s="66" t="s">
        <v>282</v>
      </c>
      <c r="CD109" s="66" t="s">
        <v>282</v>
      </c>
      <c r="CE109" s="66" t="s">
        <v>282</v>
      </c>
      <c r="CF109" s="66" t="s">
        <v>282</v>
      </c>
      <c r="CG109" s="66" t="s">
        <v>282</v>
      </c>
      <c r="CH109" s="66" t="s">
        <v>282</v>
      </c>
      <c r="CI109" s="66" t="s">
        <v>282</v>
      </c>
      <c r="CJ109" s="66" t="s">
        <v>282</v>
      </c>
      <c r="CK109" s="66" t="s">
        <v>282</v>
      </c>
      <c r="CL109" s="66" t="s">
        <v>282</v>
      </c>
      <c r="CM109" s="66" t="s">
        <v>282</v>
      </c>
      <c r="CN109" s="66" t="s">
        <v>282</v>
      </c>
      <c r="CO109" s="66" t="s">
        <v>282</v>
      </c>
      <c r="CP109" s="66" t="s">
        <v>282</v>
      </c>
      <c r="CQ109" s="66" t="s">
        <v>282</v>
      </c>
      <c r="CR109" s="66" t="s">
        <v>282</v>
      </c>
      <c r="CS109" s="66" t="s">
        <v>282</v>
      </c>
      <c r="CT109" s="66" t="s">
        <v>282</v>
      </c>
      <c r="CU109" s="66" t="s">
        <v>282</v>
      </c>
      <c r="CV109" s="66" t="s">
        <v>282</v>
      </c>
      <c r="CW109" s="66" t="s">
        <v>282</v>
      </c>
      <c r="CX109" s="66" t="s">
        <v>282</v>
      </c>
      <c r="CY109" s="66" t="s">
        <v>282</v>
      </c>
      <c r="CZ109" s="66" t="s">
        <v>282</v>
      </c>
      <c r="DA109" s="66" t="s">
        <v>282</v>
      </c>
      <c r="DB109" s="66" t="s">
        <v>282</v>
      </c>
      <c r="DC109" s="66" t="s">
        <v>282</v>
      </c>
      <c r="DD109" s="66" t="s">
        <v>282</v>
      </c>
      <c r="DE109" s="66" t="s">
        <v>282</v>
      </c>
      <c r="DF109" s="66" t="s">
        <v>282</v>
      </c>
      <c r="DG109" s="66" t="s">
        <v>282</v>
      </c>
      <c r="DH109" s="66" t="s">
        <v>282</v>
      </c>
      <c r="DI109" s="66" t="s">
        <v>282</v>
      </c>
      <c r="DJ109" s="66" t="s">
        <v>282</v>
      </c>
      <c r="DK109" s="66" t="s">
        <v>282</v>
      </c>
      <c r="DL109" s="66" t="s">
        <v>282</v>
      </c>
      <c r="DM109" s="66" t="s">
        <v>282</v>
      </c>
      <c r="DN109" s="66" t="s">
        <v>282</v>
      </c>
      <c r="DO109" s="66" t="s">
        <v>282</v>
      </c>
      <c r="DP109" s="66" t="s">
        <v>282</v>
      </c>
      <c r="DQ109" s="66" t="s">
        <v>282</v>
      </c>
      <c r="DR109" s="66" t="s">
        <v>282</v>
      </c>
      <c r="DS109" s="66" t="s">
        <v>282</v>
      </c>
      <c r="DT109" s="66" t="s">
        <v>282</v>
      </c>
      <c r="DU109" s="66" t="s">
        <v>282</v>
      </c>
      <c r="DV109" s="66" t="s">
        <v>282</v>
      </c>
      <c r="DW109" s="66" t="s">
        <v>282</v>
      </c>
      <c r="DX109" s="66" t="s">
        <v>282</v>
      </c>
      <c r="DY109" s="66" t="s">
        <v>282</v>
      </c>
      <c r="DZ109" s="66" t="s">
        <v>282</v>
      </c>
      <c r="EA109" s="66" t="s">
        <v>282</v>
      </c>
      <c r="EB109" s="66" t="s">
        <v>282</v>
      </c>
      <c r="EC109" s="66" t="s">
        <v>282</v>
      </c>
      <c r="ED109" s="66" t="s">
        <v>282</v>
      </c>
      <c r="EE109" s="66" t="s">
        <v>282</v>
      </c>
      <c r="EF109" s="66" t="s">
        <v>282</v>
      </c>
      <c r="EG109" s="66" t="s">
        <v>282</v>
      </c>
      <c r="EH109" s="66" t="s">
        <v>282</v>
      </c>
      <c r="EI109" s="66" t="s">
        <v>282</v>
      </c>
      <c r="EJ109" s="66" t="s">
        <v>282</v>
      </c>
      <c r="EK109" s="66" t="s">
        <v>282</v>
      </c>
      <c r="EL109" s="66" t="s">
        <v>282</v>
      </c>
      <c r="EM109" s="66" t="s">
        <v>282</v>
      </c>
      <c r="EN109" s="66" t="s">
        <v>282</v>
      </c>
      <c r="EO109" s="66" t="s">
        <v>282</v>
      </c>
      <c r="EP109" s="66" t="s">
        <v>282</v>
      </c>
      <c r="EQ109" s="66" t="s">
        <v>282</v>
      </c>
      <c r="ER109" s="66" t="s">
        <v>282</v>
      </c>
      <c r="ES109" s="66" t="s">
        <v>282</v>
      </c>
      <c r="ET109" s="66" t="s">
        <v>282</v>
      </c>
      <c r="EU109" s="66" t="s">
        <v>282</v>
      </c>
      <c r="EV109" s="66" t="s">
        <v>282</v>
      </c>
      <c r="EW109" s="66" t="s">
        <v>282</v>
      </c>
      <c r="EX109" s="66" t="s">
        <v>282</v>
      </c>
      <c r="EY109" s="66" t="s">
        <v>282</v>
      </c>
      <c r="EZ109" s="66" t="s">
        <v>282</v>
      </c>
      <c r="FA109" s="66" t="s">
        <v>282</v>
      </c>
      <c r="FB109" s="66" t="s">
        <v>282</v>
      </c>
      <c r="FC109" s="66" t="s">
        <v>282</v>
      </c>
      <c r="FD109" s="66" t="s">
        <v>282</v>
      </c>
      <c r="FE109" s="66" t="s">
        <v>282</v>
      </c>
      <c r="FF109" s="66" t="s">
        <v>282</v>
      </c>
      <c r="FG109" s="66" t="s">
        <v>282</v>
      </c>
      <c r="FH109" s="66" t="s">
        <v>282</v>
      </c>
      <c r="FI109" s="66" t="s">
        <v>282</v>
      </c>
      <c r="FJ109" s="66" t="s">
        <v>282</v>
      </c>
      <c r="FK109" s="66" t="s">
        <v>282</v>
      </c>
      <c r="FL109" s="66" t="s">
        <v>282</v>
      </c>
      <c r="FM109" s="66" t="s">
        <v>282</v>
      </c>
      <c r="FN109" s="66" t="s">
        <v>282</v>
      </c>
      <c r="FO109" s="66" t="s">
        <v>282</v>
      </c>
      <c r="FP109" s="66" t="s">
        <v>282</v>
      </c>
      <c r="FQ109" s="66" t="s">
        <v>282</v>
      </c>
      <c r="FR109" s="66" t="s">
        <v>282</v>
      </c>
      <c r="FS109" s="66" t="s">
        <v>282</v>
      </c>
      <c r="FT109" s="66" t="s">
        <v>282</v>
      </c>
    </row>
    <row r="110" spans="1:176" x14ac:dyDescent="0.25">
      <c r="A110" s="212" t="s">
        <v>1895</v>
      </c>
      <c r="B110" s="159" t="s">
        <v>13474</v>
      </c>
      <c r="C110" s="66" t="str">
        <f>IF(ISNUMBER(Severity!H110)=FALSE,Severity!F110,IF(Severity!H110&gt;=0.5,"YES","NO"))</f>
        <v>YES</v>
      </c>
      <c r="D110" s="66" t="str">
        <f>IF(ISNUMBER(Severity!I110)=FALSE,Severity!G110,IF(Severity!I110&gt;0.5,"YES","NO"))</f>
        <v>NO</v>
      </c>
      <c r="E110" s="159">
        <v>6</v>
      </c>
      <c r="F110" s="159">
        <v>2</v>
      </c>
      <c r="G110" s="212" t="s">
        <v>258</v>
      </c>
      <c r="H110" s="159" t="s">
        <v>10507</v>
      </c>
      <c r="I110" s="159">
        <v>3</v>
      </c>
      <c r="J110" s="159">
        <v>6</v>
      </c>
      <c r="K110" s="159" t="s">
        <v>282</v>
      </c>
      <c r="L110" s="159" t="s">
        <v>282</v>
      </c>
      <c r="M110" s="159" t="s">
        <v>282</v>
      </c>
      <c r="N110" s="159" t="s">
        <v>282</v>
      </c>
      <c r="O110" s="159" t="s">
        <v>194</v>
      </c>
      <c r="P110" s="159">
        <v>10</v>
      </c>
      <c r="Q110" s="159">
        <v>23</v>
      </c>
      <c r="R110" s="159">
        <v>50</v>
      </c>
      <c r="S110" s="159" t="s">
        <v>194</v>
      </c>
      <c r="T110" s="159">
        <v>10</v>
      </c>
      <c r="U110" s="159">
        <v>34.799999999999997</v>
      </c>
      <c r="V110" s="159">
        <v>5</v>
      </c>
      <c r="W110" s="159">
        <v>33</v>
      </c>
      <c r="X110" s="159" t="s">
        <v>282</v>
      </c>
      <c r="Y110" s="159" t="s">
        <v>282</v>
      </c>
      <c r="Z110" s="159" t="s">
        <v>282</v>
      </c>
      <c r="AA110" s="159">
        <v>12</v>
      </c>
      <c r="AB110" s="159">
        <v>12.3</v>
      </c>
      <c r="AC110" s="159">
        <v>33</v>
      </c>
      <c r="AD110" s="159" t="s">
        <v>282</v>
      </c>
      <c r="AE110" s="159" t="s">
        <v>282</v>
      </c>
      <c r="AF110" s="159" t="s">
        <v>282</v>
      </c>
      <c r="AG110" s="159">
        <v>-22.8</v>
      </c>
      <c r="AH110" s="159" t="s">
        <v>282</v>
      </c>
      <c r="AI110" s="159">
        <v>33</v>
      </c>
      <c r="AJ110" s="159" t="s">
        <v>282</v>
      </c>
      <c r="AK110" s="159" t="s">
        <v>282</v>
      </c>
      <c r="AL110" s="159" t="s">
        <v>282</v>
      </c>
      <c r="AM110" s="159">
        <v>34</v>
      </c>
      <c r="AN110" s="159">
        <v>28</v>
      </c>
      <c r="AO110" s="212" t="s">
        <v>246</v>
      </c>
      <c r="AP110" s="159" t="s">
        <v>10507</v>
      </c>
      <c r="AQ110" s="159">
        <v>7</v>
      </c>
      <c r="AR110" s="159">
        <v>12</v>
      </c>
      <c r="AS110" s="159" t="s">
        <v>282</v>
      </c>
      <c r="AT110" s="159" t="s">
        <v>282</v>
      </c>
      <c r="AU110" s="159" t="s">
        <v>282</v>
      </c>
      <c r="AV110" s="159" t="s">
        <v>282</v>
      </c>
      <c r="AW110" s="159" t="s">
        <v>194</v>
      </c>
      <c r="AX110" s="159">
        <v>10</v>
      </c>
      <c r="AY110" s="159">
        <v>17</v>
      </c>
      <c r="AZ110" s="159">
        <v>50</v>
      </c>
      <c r="BA110" s="159" t="s">
        <v>194</v>
      </c>
      <c r="BB110" s="159">
        <v>10</v>
      </c>
      <c r="BC110" s="159">
        <v>35.700000000000003</v>
      </c>
      <c r="BD110" s="159">
        <v>5</v>
      </c>
      <c r="BE110" s="159">
        <v>34</v>
      </c>
      <c r="BF110" s="159" t="s">
        <v>282</v>
      </c>
      <c r="BG110" s="159" t="s">
        <v>282</v>
      </c>
      <c r="BH110" s="159" t="s">
        <v>282</v>
      </c>
      <c r="BI110" s="159">
        <v>20</v>
      </c>
      <c r="BJ110" s="159">
        <v>15</v>
      </c>
      <c r="BK110" s="159">
        <v>34</v>
      </c>
      <c r="BL110" s="159" t="s">
        <v>282</v>
      </c>
      <c r="BM110" s="159" t="s">
        <v>282</v>
      </c>
      <c r="BN110" s="159" t="s">
        <v>282</v>
      </c>
      <c r="BO110" s="159">
        <v>-15.7</v>
      </c>
      <c r="BP110" s="159" t="s">
        <v>282</v>
      </c>
      <c r="BQ110" s="159">
        <v>34</v>
      </c>
      <c r="BR110" s="159" t="s">
        <v>282</v>
      </c>
      <c r="BS110" s="159" t="s">
        <v>282</v>
      </c>
      <c r="BT110" s="159" t="s">
        <v>282</v>
      </c>
      <c r="BU110" s="159">
        <v>34</v>
      </c>
      <c r="BV110" s="159">
        <v>22</v>
      </c>
      <c r="BW110" s="66" t="s">
        <v>282</v>
      </c>
      <c r="BX110" s="66" t="s">
        <v>282</v>
      </c>
      <c r="BY110" s="66" t="s">
        <v>282</v>
      </c>
      <c r="BZ110" s="66" t="s">
        <v>282</v>
      </c>
      <c r="CA110" s="66" t="s">
        <v>282</v>
      </c>
      <c r="CB110" s="66" t="s">
        <v>282</v>
      </c>
      <c r="CC110" s="66" t="s">
        <v>282</v>
      </c>
      <c r="CD110" s="66" t="s">
        <v>282</v>
      </c>
      <c r="CE110" s="66" t="s">
        <v>282</v>
      </c>
      <c r="CF110" s="66" t="s">
        <v>282</v>
      </c>
      <c r="CG110" s="66" t="s">
        <v>282</v>
      </c>
      <c r="CH110" s="66" t="s">
        <v>282</v>
      </c>
      <c r="CI110" s="66" t="s">
        <v>282</v>
      </c>
      <c r="CJ110" s="66" t="s">
        <v>282</v>
      </c>
      <c r="CK110" s="66" t="s">
        <v>282</v>
      </c>
      <c r="CL110" s="66" t="s">
        <v>282</v>
      </c>
      <c r="CM110" s="66" t="s">
        <v>282</v>
      </c>
      <c r="CN110" s="66" t="s">
        <v>282</v>
      </c>
      <c r="CO110" s="66" t="s">
        <v>282</v>
      </c>
      <c r="CP110" s="66" t="s">
        <v>282</v>
      </c>
      <c r="CQ110" s="66" t="s">
        <v>282</v>
      </c>
      <c r="CR110" s="66" t="s">
        <v>282</v>
      </c>
      <c r="CS110" s="66" t="s">
        <v>282</v>
      </c>
      <c r="CT110" s="66" t="s">
        <v>282</v>
      </c>
      <c r="CU110" s="66" t="s">
        <v>282</v>
      </c>
      <c r="CV110" s="66" t="s">
        <v>282</v>
      </c>
      <c r="CW110" s="66" t="s">
        <v>282</v>
      </c>
      <c r="CX110" s="66" t="s">
        <v>282</v>
      </c>
      <c r="CY110" s="66" t="s">
        <v>282</v>
      </c>
      <c r="CZ110" s="66" t="s">
        <v>282</v>
      </c>
      <c r="DA110" s="66" t="s">
        <v>282</v>
      </c>
      <c r="DB110" s="66" t="s">
        <v>282</v>
      </c>
      <c r="DC110" s="66" t="s">
        <v>282</v>
      </c>
      <c r="DD110" s="66" t="s">
        <v>282</v>
      </c>
      <c r="DE110" s="66" t="s">
        <v>282</v>
      </c>
      <c r="DF110" s="66" t="s">
        <v>282</v>
      </c>
      <c r="DG110" s="66" t="s">
        <v>282</v>
      </c>
      <c r="DH110" s="66" t="s">
        <v>282</v>
      </c>
      <c r="DI110" s="66" t="s">
        <v>282</v>
      </c>
      <c r="DJ110" s="66" t="s">
        <v>282</v>
      </c>
      <c r="DK110" s="66" t="s">
        <v>282</v>
      </c>
      <c r="DL110" s="66" t="s">
        <v>282</v>
      </c>
      <c r="DM110" s="66" t="s">
        <v>282</v>
      </c>
      <c r="DN110" s="66" t="s">
        <v>282</v>
      </c>
      <c r="DO110" s="66" t="s">
        <v>282</v>
      </c>
      <c r="DP110" s="66" t="s">
        <v>282</v>
      </c>
      <c r="DQ110" s="66" t="s">
        <v>282</v>
      </c>
      <c r="DR110" s="66" t="s">
        <v>282</v>
      </c>
      <c r="DS110" s="66" t="s">
        <v>282</v>
      </c>
      <c r="DT110" s="66" t="s">
        <v>282</v>
      </c>
      <c r="DU110" s="66" t="s">
        <v>282</v>
      </c>
      <c r="DV110" s="66" t="s">
        <v>282</v>
      </c>
      <c r="DW110" s="66" t="s">
        <v>282</v>
      </c>
      <c r="DX110" s="66" t="s">
        <v>282</v>
      </c>
      <c r="DY110" s="66" t="s">
        <v>282</v>
      </c>
      <c r="DZ110" s="66" t="s">
        <v>282</v>
      </c>
      <c r="EA110" s="66" t="s">
        <v>282</v>
      </c>
      <c r="EB110" s="66" t="s">
        <v>282</v>
      </c>
      <c r="EC110" s="66" t="s">
        <v>282</v>
      </c>
      <c r="ED110" s="66" t="s">
        <v>282</v>
      </c>
      <c r="EE110" s="66" t="s">
        <v>282</v>
      </c>
      <c r="EF110" s="66" t="s">
        <v>282</v>
      </c>
      <c r="EG110" s="66" t="s">
        <v>282</v>
      </c>
      <c r="EH110" s="66" t="s">
        <v>282</v>
      </c>
      <c r="EI110" s="66" t="s">
        <v>282</v>
      </c>
      <c r="EJ110" s="66" t="s">
        <v>282</v>
      </c>
      <c r="EK110" s="66" t="s">
        <v>282</v>
      </c>
      <c r="EL110" s="66" t="s">
        <v>282</v>
      </c>
      <c r="EM110" s="66" t="s">
        <v>282</v>
      </c>
      <c r="EN110" s="66" t="s">
        <v>282</v>
      </c>
      <c r="EO110" s="66" t="s">
        <v>282</v>
      </c>
      <c r="EP110" s="66" t="s">
        <v>282</v>
      </c>
      <c r="EQ110" s="66" t="s">
        <v>282</v>
      </c>
      <c r="ER110" s="66" t="s">
        <v>282</v>
      </c>
      <c r="ES110" s="66" t="s">
        <v>282</v>
      </c>
      <c r="ET110" s="66" t="s">
        <v>282</v>
      </c>
      <c r="EU110" s="66" t="s">
        <v>282</v>
      </c>
      <c r="EV110" s="66" t="s">
        <v>282</v>
      </c>
      <c r="EW110" s="66" t="s">
        <v>282</v>
      </c>
      <c r="EX110" s="66" t="s">
        <v>282</v>
      </c>
      <c r="EY110" s="66" t="s">
        <v>282</v>
      </c>
      <c r="EZ110" s="66" t="s">
        <v>282</v>
      </c>
      <c r="FA110" s="66" t="s">
        <v>282</v>
      </c>
      <c r="FB110" s="66" t="s">
        <v>282</v>
      </c>
      <c r="FC110" s="66" t="s">
        <v>282</v>
      </c>
      <c r="FD110" s="66" t="s">
        <v>282</v>
      </c>
      <c r="FE110" s="66" t="s">
        <v>282</v>
      </c>
      <c r="FF110" s="66" t="s">
        <v>282</v>
      </c>
      <c r="FG110" s="66" t="s">
        <v>282</v>
      </c>
      <c r="FH110" s="66" t="s">
        <v>282</v>
      </c>
      <c r="FI110" s="66" t="s">
        <v>282</v>
      </c>
      <c r="FJ110" s="66" t="s">
        <v>282</v>
      </c>
      <c r="FK110" s="66" t="s">
        <v>282</v>
      </c>
      <c r="FL110" s="66" t="s">
        <v>282</v>
      </c>
      <c r="FM110" s="66" t="s">
        <v>282</v>
      </c>
      <c r="FN110" s="66" t="s">
        <v>282</v>
      </c>
      <c r="FO110" s="66" t="s">
        <v>282</v>
      </c>
      <c r="FP110" s="66" t="s">
        <v>282</v>
      </c>
      <c r="FQ110" s="66" t="s">
        <v>282</v>
      </c>
      <c r="FR110" s="66" t="s">
        <v>282</v>
      </c>
      <c r="FS110" s="66" t="s">
        <v>282</v>
      </c>
      <c r="FT110" s="66" t="s">
        <v>282</v>
      </c>
    </row>
    <row r="111" spans="1:176" x14ac:dyDescent="0.25">
      <c r="A111" s="212" t="s">
        <v>882</v>
      </c>
      <c r="B111" s="159" t="s">
        <v>14214</v>
      </c>
      <c r="C111" s="66" t="str">
        <f>IF(ISNUMBER(Severity!H111)=FALSE,Severity!F111,IF(Severity!H111&gt;=0.5,"YES","NO"))</f>
        <v>YES</v>
      </c>
      <c r="D111" s="66" t="str">
        <f>IF(ISNUMBER(Severity!I111)=FALSE,Severity!G111,IF(Severity!I111&gt;0.5,"YES","NO"))</f>
        <v>NO</v>
      </c>
      <c r="E111" s="159">
        <v>4</v>
      </c>
      <c r="F111" s="159">
        <v>2</v>
      </c>
      <c r="G111" s="212" t="s">
        <v>252</v>
      </c>
      <c r="H111" s="159" t="s">
        <v>10507</v>
      </c>
      <c r="I111" s="159">
        <v>3</v>
      </c>
      <c r="J111" s="159">
        <v>3</v>
      </c>
      <c r="K111" s="159" t="s">
        <v>282</v>
      </c>
      <c r="L111" s="159" t="s">
        <v>282</v>
      </c>
      <c r="M111" s="159" t="s">
        <v>282</v>
      </c>
      <c r="N111" s="159" t="s">
        <v>282</v>
      </c>
      <c r="O111" s="159" t="s">
        <v>282</v>
      </c>
      <c r="P111" s="159" t="s">
        <v>282</v>
      </c>
      <c r="Q111" s="159" t="s">
        <v>282</v>
      </c>
      <c r="R111" s="159" t="s">
        <v>282</v>
      </c>
      <c r="S111" s="159" t="s">
        <v>299</v>
      </c>
      <c r="T111" s="159">
        <v>21</v>
      </c>
      <c r="U111" s="159">
        <v>27</v>
      </c>
      <c r="V111" s="159" t="s">
        <v>282</v>
      </c>
      <c r="W111" s="159">
        <v>21</v>
      </c>
      <c r="X111" s="159" t="s">
        <v>282</v>
      </c>
      <c r="Y111" s="159" t="s">
        <v>282</v>
      </c>
      <c r="Z111" s="159" t="s">
        <v>282</v>
      </c>
      <c r="AA111" s="159" t="s">
        <v>282</v>
      </c>
      <c r="AB111" s="159" t="s">
        <v>282</v>
      </c>
      <c r="AC111" s="159" t="s">
        <v>282</v>
      </c>
      <c r="AD111" s="159" t="s">
        <v>282</v>
      </c>
      <c r="AE111" s="159" t="s">
        <v>282</v>
      </c>
      <c r="AF111" s="159" t="s">
        <v>282</v>
      </c>
      <c r="AG111" s="159" t="s">
        <v>282</v>
      </c>
      <c r="AH111" s="159" t="s">
        <v>282</v>
      </c>
      <c r="AI111" s="159" t="s">
        <v>282</v>
      </c>
      <c r="AJ111" s="159" t="s">
        <v>282</v>
      </c>
      <c r="AK111" s="159" t="s">
        <v>282</v>
      </c>
      <c r="AL111" s="159" t="s">
        <v>282</v>
      </c>
      <c r="AM111" s="159">
        <v>21</v>
      </c>
      <c r="AN111" s="159">
        <v>18</v>
      </c>
      <c r="AO111" s="212" t="s">
        <v>790</v>
      </c>
      <c r="AP111" s="159" t="s">
        <v>10507</v>
      </c>
      <c r="AQ111" s="159">
        <v>1</v>
      </c>
      <c r="AR111" s="159">
        <v>3</v>
      </c>
      <c r="AS111" s="159" t="s">
        <v>282</v>
      </c>
      <c r="AT111" s="159" t="s">
        <v>282</v>
      </c>
      <c r="AU111" s="159" t="s">
        <v>282</v>
      </c>
      <c r="AV111" s="159" t="s">
        <v>282</v>
      </c>
      <c r="AW111" s="159" t="s">
        <v>282</v>
      </c>
      <c r="AX111" s="159" t="s">
        <v>282</v>
      </c>
      <c r="AY111" s="159" t="s">
        <v>282</v>
      </c>
      <c r="AZ111" s="159" t="s">
        <v>282</v>
      </c>
      <c r="BA111" s="159" t="s">
        <v>299</v>
      </c>
      <c r="BB111" s="159">
        <v>21</v>
      </c>
      <c r="BC111" s="159">
        <v>28</v>
      </c>
      <c r="BD111" s="159" t="s">
        <v>282</v>
      </c>
      <c r="BE111" s="159">
        <v>21</v>
      </c>
      <c r="BF111" s="159" t="s">
        <v>282</v>
      </c>
      <c r="BG111" s="159" t="s">
        <v>282</v>
      </c>
      <c r="BH111" s="159" t="s">
        <v>282</v>
      </c>
      <c r="BI111" s="159" t="s">
        <v>282</v>
      </c>
      <c r="BJ111" s="159" t="s">
        <v>282</v>
      </c>
      <c r="BK111" s="159" t="s">
        <v>282</v>
      </c>
      <c r="BL111" s="159" t="s">
        <v>282</v>
      </c>
      <c r="BM111" s="159" t="s">
        <v>282</v>
      </c>
      <c r="BN111" s="159" t="s">
        <v>282</v>
      </c>
      <c r="BO111" s="159" t="s">
        <v>282</v>
      </c>
      <c r="BP111" s="159" t="s">
        <v>282</v>
      </c>
      <c r="BQ111" s="159" t="s">
        <v>282</v>
      </c>
      <c r="BR111" s="159" t="s">
        <v>282</v>
      </c>
      <c r="BS111" s="159" t="s">
        <v>282</v>
      </c>
      <c r="BT111" s="159" t="s">
        <v>282</v>
      </c>
      <c r="BU111" s="159">
        <v>21</v>
      </c>
      <c r="BV111" s="159">
        <v>18</v>
      </c>
      <c r="BW111" s="66" t="s">
        <v>282</v>
      </c>
      <c r="BX111" s="66" t="s">
        <v>282</v>
      </c>
      <c r="BY111" s="66" t="s">
        <v>282</v>
      </c>
      <c r="BZ111" s="66" t="s">
        <v>282</v>
      </c>
      <c r="CA111" s="66" t="s">
        <v>282</v>
      </c>
      <c r="CB111" s="66" t="s">
        <v>282</v>
      </c>
      <c r="CC111" s="66" t="s">
        <v>282</v>
      </c>
      <c r="CD111" s="66" t="s">
        <v>282</v>
      </c>
      <c r="CE111" s="66" t="s">
        <v>282</v>
      </c>
      <c r="CF111" s="66" t="s">
        <v>282</v>
      </c>
      <c r="CG111" s="66" t="s">
        <v>282</v>
      </c>
      <c r="CH111" s="66" t="s">
        <v>282</v>
      </c>
      <c r="CI111" s="66" t="s">
        <v>282</v>
      </c>
      <c r="CJ111" s="66" t="s">
        <v>282</v>
      </c>
      <c r="CK111" s="66" t="s">
        <v>282</v>
      </c>
      <c r="CL111" s="66" t="s">
        <v>282</v>
      </c>
      <c r="CM111" s="66" t="s">
        <v>282</v>
      </c>
      <c r="CN111" s="66" t="s">
        <v>282</v>
      </c>
      <c r="CO111" s="66" t="s">
        <v>282</v>
      </c>
      <c r="CP111" s="66" t="s">
        <v>282</v>
      </c>
      <c r="CQ111" s="66" t="s">
        <v>282</v>
      </c>
      <c r="CR111" s="66" t="s">
        <v>282</v>
      </c>
      <c r="CS111" s="66" t="s">
        <v>282</v>
      </c>
      <c r="CT111" s="66" t="s">
        <v>282</v>
      </c>
      <c r="CU111" s="66" t="s">
        <v>282</v>
      </c>
      <c r="CV111" s="66" t="s">
        <v>282</v>
      </c>
      <c r="CW111" s="66" t="s">
        <v>282</v>
      </c>
      <c r="CX111" s="66" t="s">
        <v>282</v>
      </c>
      <c r="CY111" s="66" t="s">
        <v>282</v>
      </c>
      <c r="CZ111" s="66" t="s">
        <v>282</v>
      </c>
      <c r="DA111" s="66" t="s">
        <v>282</v>
      </c>
      <c r="DB111" s="66" t="s">
        <v>282</v>
      </c>
      <c r="DC111" s="66" t="s">
        <v>282</v>
      </c>
      <c r="DD111" s="66" t="s">
        <v>282</v>
      </c>
      <c r="DE111" s="66" t="s">
        <v>282</v>
      </c>
      <c r="DF111" s="66" t="s">
        <v>282</v>
      </c>
      <c r="DG111" s="66" t="s">
        <v>282</v>
      </c>
      <c r="DH111" s="66" t="s">
        <v>282</v>
      </c>
      <c r="DI111" s="66" t="s">
        <v>282</v>
      </c>
      <c r="DJ111" s="66" t="s">
        <v>282</v>
      </c>
      <c r="DK111" s="66" t="s">
        <v>282</v>
      </c>
      <c r="DL111" s="66" t="s">
        <v>282</v>
      </c>
      <c r="DM111" s="66" t="s">
        <v>282</v>
      </c>
      <c r="DN111" s="66" t="s">
        <v>282</v>
      </c>
      <c r="DO111" s="66" t="s">
        <v>282</v>
      </c>
      <c r="DP111" s="66" t="s">
        <v>282</v>
      </c>
      <c r="DQ111" s="66" t="s">
        <v>282</v>
      </c>
      <c r="DR111" s="66" t="s">
        <v>282</v>
      </c>
      <c r="DS111" s="66" t="s">
        <v>282</v>
      </c>
      <c r="DT111" s="66" t="s">
        <v>282</v>
      </c>
      <c r="DU111" s="66" t="s">
        <v>282</v>
      </c>
      <c r="DV111" s="66" t="s">
        <v>282</v>
      </c>
      <c r="DW111" s="66" t="s">
        <v>282</v>
      </c>
      <c r="DX111" s="66" t="s">
        <v>282</v>
      </c>
      <c r="DY111" s="66" t="s">
        <v>282</v>
      </c>
      <c r="DZ111" s="66" t="s">
        <v>282</v>
      </c>
      <c r="EA111" s="66" t="s">
        <v>282</v>
      </c>
      <c r="EB111" s="66" t="s">
        <v>282</v>
      </c>
      <c r="EC111" s="66" t="s">
        <v>282</v>
      </c>
      <c r="ED111" s="66" t="s">
        <v>282</v>
      </c>
      <c r="EE111" s="66" t="s">
        <v>282</v>
      </c>
      <c r="EF111" s="66" t="s">
        <v>282</v>
      </c>
      <c r="EG111" s="66" t="s">
        <v>282</v>
      </c>
      <c r="EH111" s="66" t="s">
        <v>282</v>
      </c>
      <c r="EI111" s="66" t="s">
        <v>282</v>
      </c>
      <c r="EJ111" s="66" t="s">
        <v>282</v>
      </c>
      <c r="EK111" s="66" t="s">
        <v>282</v>
      </c>
      <c r="EL111" s="66" t="s">
        <v>282</v>
      </c>
      <c r="EM111" s="66" t="s">
        <v>282</v>
      </c>
      <c r="EN111" s="66" t="s">
        <v>282</v>
      </c>
      <c r="EO111" s="66" t="s">
        <v>282</v>
      </c>
      <c r="EP111" s="66" t="s">
        <v>282</v>
      </c>
      <c r="EQ111" s="66" t="s">
        <v>282</v>
      </c>
      <c r="ER111" s="66" t="s">
        <v>282</v>
      </c>
      <c r="ES111" s="66" t="s">
        <v>282</v>
      </c>
      <c r="ET111" s="66" t="s">
        <v>282</v>
      </c>
      <c r="EU111" s="66" t="s">
        <v>282</v>
      </c>
      <c r="EV111" s="66" t="s">
        <v>282</v>
      </c>
      <c r="EW111" s="66" t="s">
        <v>282</v>
      </c>
      <c r="EX111" s="66" t="s">
        <v>282</v>
      </c>
      <c r="EY111" s="66" t="s">
        <v>282</v>
      </c>
      <c r="EZ111" s="66" t="s">
        <v>282</v>
      </c>
      <c r="FA111" s="66" t="s">
        <v>282</v>
      </c>
      <c r="FB111" s="66" t="s">
        <v>282</v>
      </c>
      <c r="FC111" s="66" t="s">
        <v>282</v>
      </c>
      <c r="FD111" s="66" t="s">
        <v>282</v>
      </c>
      <c r="FE111" s="66" t="s">
        <v>282</v>
      </c>
      <c r="FF111" s="66" t="s">
        <v>282</v>
      </c>
      <c r="FG111" s="66" t="s">
        <v>282</v>
      </c>
      <c r="FH111" s="66" t="s">
        <v>282</v>
      </c>
      <c r="FI111" s="66" t="s">
        <v>282</v>
      </c>
      <c r="FJ111" s="66" t="s">
        <v>282</v>
      </c>
      <c r="FK111" s="66" t="s">
        <v>282</v>
      </c>
      <c r="FL111" s="66" t="s">
        <v>282</v>
      </c>
      <c r="FM111" s="66" t="s">
        <v>282</v>
      </c>
      <c r="FN111" s="66" t="s">
        <v>282</v>
      </c>
      <c r="FO111" s="66" t="s">
        <v>282</v>
      </c>
      <c r="FP111" s="66" t="s">
        <v>282</v>
      </c>
      <c r="FQ111" s="66" t="s">
        <v>282</v>
      </c>
      <c r="FR111" s="66" t="s">
        <v>282</v>
      </c>
      <c r="FS111" s="66" t="s">
        <v>282</v>
      </c>
      <c r="FT111" s="66" t="s">
        <v>282</v>
      </c>
    </row>
    <row r="112" spans="1:176" x14ac:dyDescent="0.25">
      <c r="A112" s="212" t="s">
        <v>1907</v>
      </c>
      <c r="B112" s="159" t="s">
        <v>14217</v>
      </c>
      <c r="C112" s="331" t="s">
        <v>793</v>
      </c>
      <c r="D112" s="331" t="s">
        <v>130</v>
      </c>
      <c r="E112" s="159">
        <v>6</v>
      </c>
      <c r="F112" s="159">
        <v>2</v>
      </c>
      <c r="G112" s="212" t="s">
        <v>246</v>
      </c>
      <c r="H112" s="159" t="s">
        <v>10507</v>
      </c>
      <c r="I112" s="159" t="s">
        <v>282</v>
      </c>
      <c r="J112" s="159" t="s">
        <v>282</v>
      </c>
      <c r="K112" s="159" t="s">
        <v>282</v>
      </c>
      <c r="L112" s="159" t="s">
        <v>282</v>
      </c>
      <c r="M112" s="159" t="s">
        <v>282</v>
      </c>
      <c r="N112" s="159" t="s">
        <v>282</v>
      </c>
      <c r="O112" s="159" t="s">
        <v>282</v>
      </c>
      <c r="P112" s="159" t="s">
        <v>282</v>
      </c>
      <c r="Q112" s="159" t="s">
        <v>282</v>
      </c>
      <c r="R112" s="159" t="s">
        <v>282</v>
      </c>
      <c r="S112" s="159" t="s">
        <v>299</v>
      </c>
      <c r="T112" s="159">
        <v>17</v>
      </c>
      <c r="U112" s="159" t="s">
        <v>282</v>
      </c>
      <c r="V112" s="159" t="s">
        <v>282</v>
      </c>
      <c r="W112" s="159" t="s">
        <v>282</v>
      </c>
      <c r="X112" s="159" t="s">
        <v>282</v>
      </c>
      <c r="Y112" s="159" t="s">
        <v>282</v>
      </c>
      <c r="Z112" s="159" t="s">
        <v>282</v>
      </c>
      <c r="AA112" s="159">
        <v>14.72</v>
      </c>
      <c r="AB112" s="159">
        <v>8.81</v>
      </c>
      <c r="AC112" s="159">
        <v>35</v>
      </c>
      <c r="AD112" s="159" t="s">
        <v>282</v>
      </c>
      <c r="AE112" s="159" t="s">
        <v>282</v>
      </c>
      <c r="AF112" s="159" t="s">
        <v>282</v>
      </c>
      <c r="AG112" s="159" t="s">
        <v>282</v>
      </c>
      <c r="AH112" s="159" t="s">
        <v>282</v>
      </c>
      <c r="AI112" s="159" t="s">
        <v>282</v>
      </c>
      <c r="AJ112" s="159" t="s">
        <v>282</v>
      </c>
      <c r="AK112" s="159" t="s">
        <v>282</v>
      </c>
      <c r="AL112" s="159" t="s">
        <v>282</v>
      </c>
      <c r="AM112" s="159">
        <v>35</v>
      </c>
      <c r="AN112" s="159" t="s">
        <v>282</v>
      </c>
      <c r="AO112" s="159" t="s">
        <v>252</v>
      </c>
      <c r="AP112" s="159" t="s">
        <v>10507</v>
      </c>
      <c r="AQ112" s="159" t="s">
        <v>282</v>
      </c>
      <c r="AR112" s="159" t="s">
        <v>282</v>
      </c>
      <c r="AS112" s="159" t="s">
        <v>282</v>
      </c>
      <c r="AT112" s="159" t="s">
        <v>282</v>
      </c>
      <c r="AU112" s="159" t="s">
        <v>282</v>
      </c>
      <c r="AV112" s="159" t="s">
        <v>282</v>
      </c>
      <c r="AW112" s="159" t="s">
        <v>282</v>
      </c>
      <c r="AX112" s="159" t="s">
        <v>282</v>
      </c>
      <c r="AY112" s="159" t="s">
        <v>282</v>
      </c>
      <c r="AZ112" s="159" t="s">
        <v>282</v>
      </c>
      <c r="BA112" s="159" t="s">
        <v>299</v>
      </c>
      <c r="BB112" s="159">
        <v>17</v>
      </c>
      <c r="BC112" s="159" t="s">
        <v>282</v>
      </c>
      <c r="BD112" s="159" t="s">
        <v>282</v>
      </c>
      <c r="BE112" s="159" t="s">
        <v>282</v>
      </c>
      <c r="BF112" s="159" t="s">
        <v>282</v>
      </c>
      <c r="BG112" s="159" t="s">
        <v>282</v>
      </c>
      <c r="BH112" s="159" t="s">
        <v>282</v>
      </c>
      <c r="BI112" s="159">
        <v>14.54</v>
      </c>
      <c r="BJ112" s="159">
        <v>8.85</v>
      </c>
      <c r="BK112" s="159">
        <v>31</v>
      </c>
      <c r="BL112" s="159" t="s">
        <v>282</v>
      </c>
      <c r="BM112" s="159" t="s">
        <v>282</v>
      </c>
      <c r="BN112" s="159" t="s">
        <v>282</v>
      </c>
      <c r="BO112" s="159" t="s">
        <v>282</v>
      </c>
      <c r="BP112" s="159" t="s">
        <v>282</v>
      </c>
      <c r="BQ112" s="159" t="s">
        <v>282</v>
      </c>
      <c r="BR112" s="159" t="s">
        <v>282</v>
      </c>
      <c r="BS112" s="159" t="s">
        <v>282</v>
      </c>
      <c r="BT112" s="159" t="s">
        <v>282</v>
      </c>
      <c r="BU112" s="159">
        <v>31</v>
      </c>
      <c r="BV112" s="159" t="s">
        <v>282</v>
      </c>
      <c r="BW112" s="66" t="s">
        <v>282</v>
      </c>
      <c r="BX112" s="66" t="s">
        <v>282</v>
      </c>
      <c r="BY112" s="66" t="s">
        <v>282</v>
      </c>
      <c r="BZ112" s="66" t="s">
        <v>282</v>
      </c>
      <c r="CA112" s="66" t="s">
        <v>282</v>
      </c>
      <c r="CB112" s="66" t="s">
        <v>282</v>
      </c>
      <c r="CC112" s="66" t="s">
        <v>282</v>
      </c>
      <c r="CD112" s="66" t="s">
        <v>282</v>
      </c>
      <c r="CE112" s="66" t="s">
        <v>282</v>
      </c>
      <c r="CF112" s="66" t="s">
        <v>282</v>
      </c>
      <c r="CG112" s="66" t="s">
        <v>282</v>
      </c>
      <c r="CH112" s="66" t="s">
        <v>282</v>
      </c>
      <c r="CI112" s="66" t="s">
        <v>282</v>
      </c>
      <c r="CJ112" s="66" t="s">
        <v>282</v>
      </c>
      <c r="CK112" s="66" t="s">
        <v>282</v>
      </c>
      <c r="CL112" s="66" t="s">
        <v>282</v>
      </c>
      <c r="CM112" s="66" t="s">
        <v>282</v>
      </c>
      <c r="CN112" s="66" t="s">
        <v>282</v>
      </c>
      <c r="CO112" s="66" t="s">
        <v>282</v>
      </c>
      <c r="CP112" s="66" t="s">
        <v>282</v>
      </c>
      <c r="CQ112" s="66" t="s">
        <v>282</v>
      </c>
      <c r="CR112" s="66" t="s">
        <v>282</v>
      </c>
      <c r="CS112" s="66" t="s">
        <v>282</v>
      </c>
      <c r="CT112" s="66" t="s">
        <v>282</v>
      </c>
      <c r="CU112" s="66" t="s">
        <v>282</v>
      </c>
      <c r="CV112" s="66" t="s">
        <v>282</v>
      </c>
      <c r="CW112" s="66" t="s">
        <v>282</v>
      </c>
      <c r="CX112" s="66" t="s">
        <v>282</v>
      </c>
      <c r="CY112" s="66" t="s">
        <v>282</v>
      </c>
      <c r="CZ112" s="66" t="s">
        <v>282</v>
      </c>
      <c r="DA112" s="66" t="s">
        <v>282</v>
      </c>
      <c r="DB112" s="66" t="s">
        <v>282</v>
      </c>
      <c r="DC112" s="66" t="s">
        <v>282</v>
      </c>
      <c r="DD112" s="66" t="s">
        <v>282</v>
      </c>
      <c r="DE112" s="66" t="s">
        <v>282</v>
      </c>
      <c r="DF112" s="66" t="s">
        <v>282</v>
      </c>
      <c r="DG112" s="66" t="s">
        <v>282</v>
      </c>
      <c r="DH112" s="66" t="s">
        <v>282</v>
      </c>
      <c r="DI112" s="66" t="s">
        <v>282</v>
      </c>
      <c r="DJ112" s="66" t="s">
        <v>282</v>
      </c>
      <c r="DK112" s="66" t="s">
        <v>282</v>
      </c>
      <c r="DL112" s="66" t="s">
        <v>282</v>
      </c>
      <c r="DM112" s="66" t="s">
        <v>282</v>
      </c>
      <c r="DN112" s="66" t="s">
        <v>282</v>
      </c>
      <c r="DO112" s="66" t="s">
        <v>282</v>
      </c>
      <c r="DP112" s="66" t="s">
        <v>282</v>
      </c>
      <c r="DQ112" s="66" t="s">
        <v>282</v>
      </c>
      <c r="DR112" s="66" t="s">
        <v>282</v>
      </c>
      <c r="DS112" s="66" t="s">
        <v>282</v>
      </c>
      <c r="DT112" s="66" t="s">
        <v>282</v>
      </c>
      <c r="DU112" s="66" t="s">
        <v>282</v>
      </c>
      <c r="DV112" s="66" t="s">
        <v>282</v>
      </c>
      <c r="DW112" s="66" t="s">
        <v>282</v>
      </c>
      <c r="DX112" s="66" t="s">
        <v>282</v>
      </c>
      <c r="DY112" s="66" t="s">
        <v>282</v>
      </c>
      <c r="DZ112" s="66" t="s">
        <v>282</v>
      </c>
      <c r="EA112" s="66" t="s">
        <v>282</v>
      </c>
      <c r="EB112" s="66" t="s">
        <v>282</v>
      </c>
      <c r="EC112" s="66" t="s">
        <v>282</v>
      </c>
      <c r="ED112" s="66" t="s">
        <v>282</v>
      </c>
      <c r="EE112" s="66" t="s">
        <v>282</v>
      </c>
      <c r="EF112" s="66" t="s">
        <v>282</v>
      </c>
      <c r="EG112" s="66" t="s">
        <v>282</v>
      </c>
      <c r="EH112" s="66" t="s">
        <v>282</v>
      </c>
      <c r="EI112" s="66" t="s">
        <v>282</v>
      </c>
      <c r="EJ112" s="66" t="s">
        <v>282</v>
      </c>
      <c r="EK112" s="66" t="s">
        <v>282</v>
      </c>
      <c r="EL112" s="66" t="s">
        <v>282</v>
      </c>
      <c r="EM112" s="66" t="s">
        <v>282</v>
      </c>
      <c r="EN112" s="66" t="s">
        <v>282</v>
      </c>
      <c r="EO112" s="66" t="s">
        <v>282</v>
      </c>
      <c r="EP112" s="66" t="s">
        <v>282</v>
      </c>
      <c r="EQ112" s="66" t="s">
        <v>282</v>
      </c>
      <c r="ER112" s="66" t="s">
        <v>282</v>
      </c>
      <c r="ES112" s="66" t="s">
        <v>282</v>
      </c>
      <c r="ET112" s="66" t="s">
        <v>282</v>
      </c>
      <c r="EU112" s="66" t="s">
        <v>282</v>
      </c>
      <c r="EV112" s="66" t="s">
        <v>282</v>
      </c>
      <c r="EW112" s="66" t="s">
        <v>282</v>
      </c>
      <c r="EX112" s="66" t="s">
        <v>282</v>
      </c>
      <c r="EY112" s="66" t="s">
        <v>282</v>
      </c>
      <c r="EZ112" s="66" t="s">
        <v>282</v>
      </c>
      <c r="FA112" s="66" t="s">
        <v>282</v>
      </c>
      <c r="FB112" s="66" t="s">
        <v>282</v>
      </c>
      <c r="FC112" s="66" t="s">
        <v>282</v>
      </c>
      <c r="FD112" s="66" t="s">
        <v>282</v>
      </c>
      <c r="FE112" s="66" t="s">
        <v>282</v>
      </c>
      <c r="FF112" s="66" t="s">
        <v>282</v>
      </c>
      <c r="FG112" s="66" t="s">
        <v>282</v>
      </c>
      <c r="FH112" s="66" t="s">
        <v>282</v>
      </c>
      <c r="FI112" s="66" t="s">
        <v>282</v>
      </c>
      <c r="FJ112" s="66" t="s">
        <v>282</v>
      </c>
      <c r="FK112" s="66" t="s">
        <v>282</v>
      </c>
      <c r="FL112" s="66" t="s">
        <v>282</v>
      </c>
      <c r="FM112" s="66" t="s">
        <v>282</v>
      </c>
      <c r="FN112" s="66" t="s">
        <v>282</v>
      </c>
      <c r="FO112" s="66" t="s">
        <v>282</v>
      </c>
      <c r="FP112" s="66" t="s">
        <v>282</v>
      </c>
      <c r="FQ112" s="66" t="s">
        <v>282</v>
      </c>
      <c r="FR112" s="66" t="s">
        <v>282</v>
      </c>
      <c r="FS112" s="66" t="s">
        <v>282</v>
      </c>
      <c r="FT112" s="66" t="s">
        <v>282</v>
      </c>
    </row>
    <row r="113" spans="1:176" x14ac:dyDescent="0.25">
      <c r="A113" s="212" t="s">
        <v>1916</v>
      </c>
      <c r="B113" s="159" t="s">
        <v>13636</v>
      </c>
      <c r="C113" s="66" t="str">
        <f>IF(ISNUMBER(Severity!H113)=FALSE,Severity!F113,IF(Severity!H113&gt;=0.5,"YES","NO"))</f>
        <v>YES</v>
      </c>
      <c r="D113" s="66" t="str">
        <f>IF(ISNUMBER(Severity!I113)=FALSE,Severity!G113,IF(Severity!I113&gt;0.5,"YES","NO"))</f>
        <v>NO</v>
      </c>
      <c r="E113" s="159">
        <v>8</v>
      </c>
      <c r="F113" s="159">
        <v>2</v>
      </c>
      <c r="G113" s="212" t="s">
        <v>255</v>
      </c>
      <c r="H113" s="159" t="s">
        <v>10507</v>
      </c>
      <c r="I113" s="159">
        <v>49</v>
      </c>
      <c r="J113" s="159">
        <v>79</v>
      </c>
      <c r="K113" s="159" t="s">
        <v>282</v>
      </c>
      <c r="L113" s="159" t="s">
        <v>282</v>
      </c>
      <c r="M113" s="159" t="s">
        <v>282</v>
      </c>
      <c r="N113" s="159" t="s">
        <v>282</v>
      </c>
      <c r="O113" s="159" t="s">
        <v>299</v>
      </c>
      <c r="P113" s="159">
        <v>17</v>
      </c>
      <c r="Q113" s="159">
        <v>84</v>
      </c>
      <c r="R113" s="159">
        <v>50</v>
      </c>
      <c r="S113" s="159" t="s">
        <v>299</v>
      </c>
      <c r="T113" s="159">
        <v>17</v>
      </c>
      <c r="U113" s="159" t="s">
        <v>282</v>
      </c>
      <c r="V113" s="159" t="s">
        <v>282</v>
      </c>
      <c r="W113" s="159" t="s">
        <v>282</v>
      </c>
      <c r="X113" s="159">
        <v>23.7</v>
      </c>
      <c r="Y113" s="159" t="s">
        <v>282</v>
      </c>
      <c r="Z113" s="159">
        <v>121</v>
      </c>
      <c r="AA113" s="159" t="s">
        <v>282</v>
      </c>
      <c r="AB113" s="159" t="s">
        <v>282</v>
      </c>
      <c r="AC113" s="159" t="s">
        <v>282</v>
      </c>
      <c r="AD113" s="159" t="s">
        <v>282</v>
      </c>
      <c r="AE113" s="159" t="s">
        <v>282</v>
      </c>
      <c r="AF113" s="159" t="s">
        <v>282</v>
      </c>
      <c r="AG113" s="159" t="s">
        <v>282</v>
      </c>
      <c r="AH113" s="159" t="s">
        <v>282</v>
      </c>
      <c r="AI113" s="159" t="s">
        <v>282</v>
      </c>
      <c r="AJ113" s="159">
        <v>-13.3</v>
      </c>
      <c r="AK113" s="159">
        <v>7.76</v>
      </c>
      <c r="AL113" s="159">
        <v>121</v>
      </c>
      <c r="AM113" s="159">
        <v>161</v>
      </c>
      <c r="AN113" s="159">
        <v>82</v>
      </c>
      <c r="AO113" s="212" t="s">
        <v>263</v>
      </c>
      <c r="AP113" s="159" t="s">
        <v>10507</v>
      </c>
      <c r="AQ113" s="159">
        <v>28</v>
      </c>
      <c r="AR113" s="159">
        <v>41</v>
      </c>
      <c r="AS113" s="159" t="s">
        <v>282</v>
      </c>
      <c r="AT113" s="159" t="s">
        <v>282</v>
      </c>
      <c r="AU113" s="159" t="s">
        <v>282</v>
      </c>
      <c r="AV113" s="159" t="s">
        <v>282</v>
      </c>
      <c r="AW113" s="159" t="s">
        <v>299</v>
      </c>
      <c r="AX113" s="159">
        <v>17</v>
      </c>
      <c r="AY113" s="159">
        <v>40</v>
      </c>
      <c r="AZ113" s="159">
        <v>50</v>
      </c>
      <c r="BA113" s="159" t="s">
        <v>299</v>
      </c>
      <c r="BB113" s="159">
        <v>17</v>
      </c>
      <c r="BC113" s="159" t="s">
        <v>282</v>
      </c>
      <c r="BD113" s="159" t="s">
        <v>282</v>
      </c>
      <c r="BE113" s="159" t="s">
        <v>282</v>
      </c>
      <c r="BF113" s="159">
        <v>25.2</v>
      </c>
      <c r="BG113" s="159" t="s">
        <v>282</v>
      </c>
      <c r="BH113" s="159">
        <v>64</v>
      </c>
      <c r="BI113" s="159" t="s">
        <v>282</v>
      </c>
      <c r="BJ113" s="159" t="s">
        <v>282</v>
      </c>
      <c r="BK113" s="159" t="s">
        <v>282</v>
      </c>
      <c r="BL113" s="159" t="s">
        <v>282</v>
      </c>
      <c r="BM113" s="159" t="s">
        <v>282</v>
      </c>
      <c r="BN113" s="159" t="s">
        <v>282</v>
      </c>
      <c r="BO113" s="159" t="s">
        <v>282</v>
      </c>
      <c r="BP113" s="159" t="s">
        <v>282</v>
      </c>
      <c r="BQ113" s="159" t="s">
        <v>282</v>
      </c>
      <c r="BR113" s="159">
        <v>-14.2</v>
      </c>
      <c r="BS113" s="159">
        <v>7.76</v>
      </c>
      <c r="BT113" s="159">
        <v>64</v>
      </c>
      <c r="BU113" s="159">
        <v>80</v>
      </c>
      <c r="BV113" s="159">
        <v>39</v>
      </c>
      <c r="BW113" s="66" t="s">
        <v>282</v>
      </c>
      <c r="BX113" s="66" t="s">
        <v>282</v>
      </c>
      <c r="BY113" s="66" t="s">
        <v>282</v>
      </c>
      <c r="BZ113" s="66" t="s">
        <v>282</v>
      </c>
      <c r="CA113" s="66" t="s">
        <v>282</v>
      </c>
      <c r="CB113" s="66" t="s">
        <v>282</v>
      </c>
      <c r="CC113" s="66" t="s">
        <v>282</v>
      </c>
      <c r="CD113" s="66" t="s">
        <v>282</v>
      </c>
      <c r="CE113" s="66" t="s">
        <v>282</v>
      </c>
      <c r="CF113" s="66" t="s">
        <v>282</v>
      </c>
      <c r="CG113" s="66" t="s">
        <v>282</v>
      </c>
      <c r="CH113" s="66" t="s">
        <v>282</v>
      </c>
      <c r="CI113" s="66" t="s">
        <v>282</v>
      </c>
      <c r="CJ113" s="66" t="s">
        <v>282</v>
      </c>
      <c r="CK113" s="66" t="s">
        <v>282</v>
      </c>
      <c r="CL113" s="66" t="s">
        <v>282</v>
      </c>
      <c r="CM113" s="66" t="s">
        <v>282</v>
      </c>
      <c r="CN113" s="66" t="s">
        <v>282</v>
      </c>
      <c r="CO113" s="66" t="s">
        <v>282</v>
      </c>
      <c r="CP113" s="66" t="s">
        <v>282</v>
      </c>
      <c r="CQ113" s="66" t="s">
        <v>282</v>
      </c>
      <c r="CR113" s="66" t="s">
        <v>282</v>
      </c>
      <c r="CS113" s="66" t="s">
        <v>282</v>
      </c>
      <c r="CT113" s="66" t="s">
        <v>282</v>
      </c>
      <c r="CU113" s="66" t="s">
        <v>282</v>
      </c>
      <c r="CV113" s="66" t="s">
        <v>282</v>
      </c>
      <c r="CW113" s="66" t="s">
        <v>282</v>
      </c>
      <c r="CX113" s="66" t="s">
        <v>282</v>
      </c>
      <c r="CY113" s="66" t="s">
        <v>282</v>
      </c>
      <c r="CZ113" s="66" t="s">
        <v>282</v>
      </c>
      <c r="DA113" s="66" t="s">
        <v>282</v>
      </c>
      <c r="DB113" s="66" t="s">
        <v>282</v>
      </c>
      <c r="DC113" s="66" t="s">
        <v>282</v>
      </c>
      <c r="DD113" s="66" t="s">
        <v>282</v>
      </c>
      <c r="DE113" s="66" t="s">
        <v>282</v>
      </c>
      <c r="DF113" s="66" t="s">
        <v>282</v>
      </c>
      <c r="DG113" s="66" t="s">
        <v>282</v>
      </c>
      <c r="DH113" s="66" t="s">
        <v>282</v>
      </c>
      <c r="DI113" s="66" t="s">
        <v>282</v>
      </c>
      <c r="DJ113" s="66" t="s">
        <v>282</v>
      </c>
      <c r="DK113" s="66" t="s">
        <v>282</v>
      </c>
      <c r="DL113" s="66" t="s">
        <v>282</v>
      </c>
      <c r="DM113" s="66" t="s">
        <v>282</v>
      </c>
      <c r="DN113" s="66" t="s">
        <v>282</v>
      </c>
      <c r="DO113" s="66" t="s">
        <v>282</v>
      </c>
      <c r="DP113" s="66" t="s">
        <v>282</v>
      </c>
      <c r="DQ113" s="66" t="s">
        <v>282</v>
      </c>
      <c r="DR113" s="66" t="s">
        <v>282</v>
      </c>
      <c r="DS113" s="66" t="s">
        <v>282</v>
      </c>
      <c r="DT113" s="66" t="s">
        <v>282</v>
      </c>
      <c r="DU113" s="66" t="s">
        <v>282</v>
      </c>
      <c r="DV113" s="66" t="s">
        <v>282</v>
      </c>
      <c r="DW113" s="66" t="s">
        <v>282</v>
      </c>
      <c r="DX113" s="66" t="s">
        <v>282</v>
      </c>
      <c r="DY113" s="66" t="s">
        <v>282</v>
      </c>
      <c r="DZ113" s="66" t="s">
        <v>282</v>
      </c>
      <c r="EA113" s="66" t="s">
        <v>282</v>
      </c>
      <c r="EB113" s="66" t="s">
        <v>282</v>
      </c>
      <c r="EC113" s="66" t="s">
        <v>282</v>
      </c>
      <c r="ED113" s="66" t="s">
        <v>282</v>
      </c>
      <c r="EE113" s="66" t="s">
        <v>282</v>
      </c>
      <c r="EF113" s="66" t="s">
        <v>282</v>
      </c>
      <c r="EG113" s="66" t="s">
        <v>282</v>
      </c>
      <c r="EH113" s="66" t="s">
        <v>282</v>
      </c>
      <c r="EI113" s="66" t="s">
        <v>282</v>
      </c>
      <c r="EJ113" s="66" t="s">
        <v>282</v>
      </c>
      <c r="EK113" s="66" t="s">
        <v>282</v>
      </c>
      <c r="EL113" s="66" t="s">
        <v>282</v>
      </c>
      <c r="EM113" s="66" t="s">
        <v>282</v>
      </c>
      <c r="EN113" s="66" t="s">
        <v>282</v>
      </c>
      <c r="EO113" s="66" t="s">
        <v>282</v>
      </c>
      <c r="EP113" s="66" t="s">
        <v>282</v>
      </c>
      <c r="EQ113" s="66" t="s">
        <v>282</v>
      </c>
      <c r="ER113" s="66" t="s">
        <v>282</v>
      </c>
      <c r="ES113" s="66" t="s">
        <v>282</v>
      </c>
      <c r="ET113" s="66" t="s">
        <v>282</v>
      </c>
      <c r="EU113" s="66" t="s">
        <v>282</v>
      </c>
      <c r="EV113" s="66" t="s">
        <v>282</v>
      </c>
      <c r="EW113" s="66" t="s">
        <v>282</v>
      </c>
      <c r="EX113" s="66" t="s">
        <v>282</v>
      </c>
      <c r="EY113" s="66" t="s">
        <v>282</v>
      </c>
      <c r="EZ113" s="66" t="s">
        <v>282</v>
      </c>
      <c r="FA113" s="66" t="s">
        <v>282</v>
      </c>
      <c r="FB113" s="66" t="s">
        <v>282</v>
      </c>
      <c r="FC113" s="66" t="s">
        <v>282</v>
      </c>
      <c r="FD113" s="66" t="s">
        <v>282</v>
      </c>
      <c r="FE113" s="66" t="s">
        <v>282</v>
      </c>
      <c r="FF113" s="66" t="s">
        <v>282</v>
      </c>
      <c r="FG113" s="66" t="s">
        <v>282</v>
      </c>
      <c r="FH113" s="66" t="s">
        <v>282</v>
      </c>
      <c r="FI113" s="66" t="s">
        <v>282</v>
      </c>
      <c r="FJ113" s="66" t="s">
        <v>282</v>
      </c>
      <c r="FK113" s="66" t="s">
        <v>282</v>
      </c>
      <c r="FL113" s="66" t="s">
        <v>282</v>
      </c>
      <c r="FM113" s="66" t="s">
        <v>282</v>
      </c>
      <c r="FN113" s="66" t="s">
        <v>282</v>
      </c>
      <c r="FO113" s="66" t="s">
        <v>282</v>
      </c>
      <c r="FP113" s="66" t="s">
        <v>282</v>
      </c>
      <c r="FQ113" s="66" t="s">
        <v>282</v>
      </c>
      <c r="FR113" s="66" t="s">
        <v>282</v>
      </c>
      <c r="FS113" s="66" t="s">
        <v>282</v>
      </c>
      <c r="FT113" s="66" t="s">
        <v>282</v>
      </c>
    </row>
    <row r="114" spans="1:176" x14ac:dyDescent="0.25">
      <c r="A114" s="212" t="s">
        <v>5922</v>
      </c>
      <c r="B114" s="159" t="s">
        <v>17649</v>
      </c>
      <c r="C114" s="66" t="str">
        <f>IF(ISNUMBER(Severity!H114)=FALSE,Severity!F114,IF(Severity!H114&gt;=0.5,"YES","NO"))</f>
        <v>YES</v>
      </c>
      <c r="D114" s="66" t="str">
        <f>IF(ISNUMBER(Severity!I114)=FALSE,Severity!G114,IF(Severity!I114&gt;0.5,"YES","NO"))</f>
        <v>NO</v>
      </c>
      <c r="E114" s="159">
        <v>8</v>
      </c>
      <c r="F114" s="159">
        <v>2</v>
      </c>
      <c r="G114" s="212" t="s">
        <v>252</v>
      </c>
      <c r="H114" s="159" t="s">
        <v>10507</v>
      </c>
      <c r="I114" s="159">
        <v>10</v>
      </c>
      <c r="J114" s="159" t="s">
        <v>282</v>
      </c>
      <c r="K114" s="159" t="s">
        <v>299</v>
      </c>
      <c r="L114" s="159">
        <v>17</v>
      </c>
      <c r="M114" s="159">
        <v>16</v>
      </c>
      <c r="N114" s="159">
        <v>10</v>
      </c>
      <c r="O114" s="159" t="s">
        <v>299</v>
      </c>
      <c r="P114" s="159">
        <v>17</v>
      </c>
      <c r="Q114" s="159">
        <v>18</v>
      </c>
      <c r="R114" s="159">
        <v>50</v>
      </c>
      <c r="S114" s="159" t="s">
        <v>299</v>
      </c>
      <c r="T114" s="159">
        <v>17</v>
      </c>
      <c r="U114" s="159" t="s">
        <v>282</v>
      </c>
      <c r="V114" s="159" t="s">
        <v>282</v>
      </c>
      <c r="W114" s="159" t="s">
        <v>282</v>
      </c>
      <c r="X114" s="159">
        <v>23.6</v>
      </c>
      <c r="Y114" s="159" t="s">
        <v>282</v>
      </c>
      <c r="Z114" s="159">
        <v>38</v>
      </c>
      <c r="AA114" s="159" t="s">
        <v>282</v>
      </c>
      <c r="AB114" s="159" t="s">
        <v>282</v>
      </c>
      <c r="AC114" s="159" t="s">
        <v>282</v>
      </c>
      <c r="AD114" s="159" t="s">
        <v>282</v>
      </c>
      <c r="AE114" s="159" t="s">
        <v>282</v>
      </c>
      <c r="AF114" s="159" t="s">
        <v>282</v>
      </c>
      <c r="AG114" s="159" t="s">
        <v>282</v>
      </c>
      <c r="AH114" s="159" t="s">
        <v>282</v>
      </c>
      <c r="AI114" s="159" t="s">
        <v>282</v>
      </c>
      <c r="AJ114" s="159">
        <v>-13</v>
      </c>
      <c r="AK114" s="159" t="s">
        <v>282</v>
      </c>
      <c r="AL114" s="159">
        <v>38</v>
      </c>
      <c r="AM114" s="159" t="s">
        <v>282</v>
      </c>
      <c r="AN114" s="159">
        <v>23</v>
      </c>
      <c r="AO114" s="212" t="s">
        <v>790</v>
      </c>
      <c r="AP114" s="159" t="s">
        <v>10507</v>
      </c>
      <c r="AQ114" s="159">
        <v>5</v>
      </c>
      <c r="AR114" s="159" t="s">
        <v>282</v>
      </c>
      <c r="AS114" s="159" t="s">
        <v>299</v>
      </c>
      <c r="AT114" s="159">
        <v>17</v>
      </c>
      <c r="AU114" s="159">
        <v>10</v>
      </c>
      <c r="AV114" s="159">
        <v>10</v>
      </c>
      <c r="AW114" s="159" t="s">
        <v>299</v>
      </c>
      <c r="AX114" s="159">
        <v>17</v>
      </c>
      <c r="AY114" s="159">
        <v>14</v>
      </c>
      <c r="AZ114" s="159">
        <v>50</v>
      </c>
      <c r="BA114" s="159" t="s">
        <v>299</v>
      </c>
      <c r="BB114" s="159">
        <v>17</v>
      </c>
      <c r="BC114" s="159" t="s">
        <v>282</v>
      </c>
      <c r="BD114" s="159" t="s">
        <v>282</v>
      </c>
      <c r="BE114" s="159" t="s">
        <v>282</v>
      </c>
      <c r="BF114" s="159">
        <v>23.4</v>
      </c>
      <c r="BG114" s="159" t="s">
        <v>282</v>
      </c>
      <c r="BH114" s="159">
        <v>42</v>
      </c>
      <c r="BI114" s="159" t="s">
        <v>282</v>
      </c>
      <c r="BJ114" s="159" t="s">
        <v>282</v>
      </c>
      <c r="BK114" s="159" t="s">
        <v>282</v>
      </c>
      <c r="BL114" s="159" t="s">
        <v>282</v>
      </c>
      <c r="BM114" s="159" t="s">
        <v>282</v>
      </c>
      <c r="BN114" s="159" t="s">
        <v>282</v>
      </c>
      <c r="BO114" s="159" t="s">
        <v>282</v>
      </c>
      <c r="BP114" s="159" t="s">
        <v>282</v>
      </c>
      <c r="BQ114" s="159" t="s">
        <v>282</v>
      </c>
      <c r="BR114" s="159">
        <v>-9.1999999999999993</v>
      </c>
      <c r="BS114" s="159" t="s">
        <v>282</v>
      </c>
      <c r="BT114" s="159">
        <v>42</v>
      </c>
      <c r="BU114" s="159" t="s">
        <v>282</v>
      </c>
      <c r="BV114" s="159">
        <v>31</v>
      </c>
      <c r="BW114" s="66" t="s">
        <v>282</v>
      </c>
      <c r="BX114" s="66" t="s">
        <v>282</v>
      </c>
      <c r="BY114" s="66" t="s">
        <v>282</v>
      </c>
      <c r="BZ114" s="66" t="s">
        <v>282</v>
      </c>
      <c r="CA114" s="66" t="s">
        <v>282</v>
      </c>
      <c r="CB114" s="66" t="s">
        <v>282</v>
      </c>
      <c r="CC114" s="66" t="s">
        <v>282</v>
      </c>
      <c r="CD114" s="66" t="s">
        <v>282</v>
      </c>
      <c r="CE114" s="66" t="s">
        <v>282</v>
      </c>
      <c r="CF114" s="66" t="s">
        <v>282</v>
      </c>
      <c r="CG114" s="66" t="s">
        <v>282</v>
      </c>
      <c r="CH114" s="66" t="s">
        <v>282</v>
      </c>
      <c r="CI114" s="66" t="s">
        <v>282</v>
      </c>
      <c r="CJ114" s="66" t="s">
        <v>282</v>
      </c>
      <c r="CK114" s="66" t="s">
        <v>282</v>
      </c>
      <c r="CL114" s="66" t="s">
        <v>282</v>
      </c>
      <c r="CM114" s="66" t="s">
        <v>282</v>
      </c>
      <c r="CN114" s="66" t="s">
        <v>282</v>
      </c>
      <c r="CO114" s="66" t="s">
        <v>282</v>
      </c>
      <c r="CP114" s="66" t="s">
        <v>282</v>
      </c>
      <c r="CQ114" s="66" t="s">
        <v>282</v>
      </c>
      <c r="CR114" s="66" t="s">
        <v>282</v>
      </c>
      <c r="CS114" s="66" t="s">
        <v>282</v>
      </c>
      <c r="CT114" s="66" t="s">
        <v>282</v>
      </c>
      <c r="CU114" s="66" t="s">
        <v>282</v>
      </c>
      <c r="CV114" s="66" t="s">
        <v>282</v>
      </c>
      <c r="CW114" s="66" t="s">
        <v>282</v>
      </c>
      <c r="CX114" s="66" t="s">
        <v>282</v>
      </c>
      <c r="CY114" s="66" t="s">
        <v>282</v>
      </c>
      <c r="CZ114" s="66" t="s">
        <v>282</v>
      </c>
      <c r="DA114" s="66" t="s">
        <v>282</v>
      </c>
      <c r="DB114" s="66" t="s">
        <v>282</v>
      </c>
      <c r="DC114" s="66" t="s">
        <v>282</v>
      </c>
      <c r="DD114" s="66" t="s">
        <v>282</v>
      </c>
      <c r="DE114" s="66" t="s">
        <v>282</v>
      </c>
      <c r="DF114" s="66" t="s">
        <v>282</v>
      </c>
      <c r="DG114" s="66" t="s">
        <v>282</v>
      </c>
      <c r="DH114" s="66" t="s">
        <v>282</v>
      </c>
      <c r="DI114" s="66" t="s">
        <v>282</v>
      </c>
      <c r="DJ114" s="66" t="s">
        <v>282</v>
      </c>
      <c r="DK114" s="66" t="s">
        <v>282</v>
      </c>
      <c r="DL114" s="66" t="s">
        <v>282</v>
      </c>
      <c r="DM114" s="66" t="s">
        <v>282</v>
      </c>
      <c r="DN114" s="66" t="s">
        <v>282</v>
      </c>
      <c r="DO114" s="66" t="s">
        <v>282</v>
      </c>
      <c r="DP114" s="66" t="s">
        <v>282</v>
      </c>
      <c r="DQ114" s="66" t="s">
        <v>282</v>
      </c>
      <c r="DR114" s="66" t="s">
        <v>282</v>
      </c>
      <c r="DS114" s="66" t="s">
        <v>282</v>
      </c>
      <c r="DT114" s="66" t="s">
        <v>282</v>
      </c>
      <c r="DU114" s="66" t="s">
        <v>282</v>
      </c>
      <c r="DV114" s="66" t="s">
        <v>282</v>
      </c>
      <c r="DW114" s="66" t="s">
        <v>282</v>
      </c>
      <c r="DX114" s="66" t="s">
        <v>282</v>
      </c>
      <c r="DY114" s="66" t="s">
        <v>282</v>
      </c>
      <c r="DZ114" s="66" t="s">
        <v>282</v>
      </c>
      <c r="EA114" s="66" t="s">
        <v>282</v>
      </c>
      <c r="EB114" s="66" t="s">
        <v>282</v>
      </c>
      <c r="EC114" s="66" t="s">
        <v>282</v>
      </c>
      <c r="ED114" s="66" t="s">
        <v>282</v>
      </c>
      <c r="EE114" s="66" t="s">
        <v>282</v>
      </c>
      <c r="EF114" s="66" t="s">
        <v>282</v>
      </c>
      <c r="EG114" s="66" t="s">
        <v>282</v>
      </c>
      <c r="EH114" s="66" t="s">
        <v>282</v>
      </c>
      <c r="EI114" s="66" t="s">
        <v>282</v>
      </c>
      <c r="EJ114" s="66" t="s">
        <v>282</v>
      </c>
      <c r="EK114" s="66" t="s">
        <v>282</v>
      </c>
      <c r="EL114" s="66" t="s">
        <v>282</v>
      </c>
      <c r="EM114" s="66" t="s">
        <v>282</v>
      </c>
      <c r="EN114" s="66" t="s">
        <v>282</v>
      </c>
      <c r="EO114" s="66" t="s">
        <v>282</v>
      </c>
      <c r="EP114" s="66" t="s">
        <v>282</v>
      </c>
      <c r="EQ114" s="66" t="s">
        <v>282</v>
      </c>
      <c r="ER114" s="66" t="s">
        <v>282</v>
      </c>
      <c r="ES114" s="66" t="s">
        <v>282</v>
      </c>
      <c r="ET114" s="66" t="s">
        <v>282</v>
      </c>
      <c r="EU114" s="66" t="s">
        <v>282</v>
      </c>
      <c r="EV114" s="66" t="s">
        <v>282</v>
      </c>
      <c r="EW114" s="66" t="s">
        <v>282</v>
      </c>
      <c r="EX114" s="66" t="s">
        <v>282</v>
      </c>
      <c r="EY114" s="66" t="s">
        <v>282</v>
      </c>
      <c r="EZ114" s="66" t="s">
        <v>282</v>
      </c>
      <c r="FA114" s="66" t="s">
        <v>282</v>
      </c>
      <c r="FB114" s="66" t="s">
        <v>282</v>
      </c>
      <c r="FC114" s="66" t="s">
        <v>282</v>
      </c>
      <c r="FD114" s="66" t="s">
        <v>282</v>
      </c>
      <c r="FE114" s="66" t="s">
        <v>282</v>
      </c>
      <c r="FF114" s="66" t="s">
        <v>282</v>
      </c>
      <c r="FG114" s="66" t="s">
        <v>282</v>
      </c>
      <c r="FH114" s="66" t="s">
        <v>282</v>
      </c>
      <c r="FI114" s="66" t="s">
        <v>282</v>
      </c>
      <c r="FJ114" s="66" t="s">
        <v>282</v>
      </c>
      <c r="FK114" s="66" t="s">
        <v>282</v>
      </c>
      <c r="FL114" s="66" t="s">
        <v>282</v>
      </c>
      <c r="FM114" s="66" t="s">
        <v>282</v>
      </c>
      <c r="FN114" s="66" t="s">
        <v>282</v>
      </c>
      <c r="FO114" s="66" t="s">
        <v>282</v>
      </c>
      <c r="FP114" s="66" t="s">
        <v>282</v>
      </c>
      <c r="FQ114" s="66" t="s">
        <v>282</v>
      </c>
      <c r="FR114" s="66" t="s">
        <v>282</v>
      </c>
      <c r="FS114" s="66" t="s">
        <v>282</v>
      </c>
      <c r="FT114" s="66" t="s">
        <v>282</v>
      </c>
    </row>
    <row r="115" spans="1:176" x14ac:dyDescent="0.25">
      <c r="A115" s="212" t="s">
        <v>238</v>
      </c>
      <c r="B115" s="159" t="s">
        <v>11992</v>
      </c>
      <c r="C115" s="66" t="str">
        <f>IF(ISNUMBER(Severity!H115)=FALSE,Severity!F115,IF(Severity!H115&gt;=0.5,"YES","NO"))</f>
        <v>YES</v>
      </c>
      <c r="D115" s="66" t="str">
        <f>IF(ISNUMBER(Severity!I115)=FALSE,Severity!G115,IF(Severity!I115&gt;0.5,"YES","NO"))</f>
        <v>NO</v>
      </c>
      <c r="E115" s="159">
        <v>8</v>
      </c>
      <c r="F115" s="159">
        <v>2</v>
      </c>
      <c r="G115" s="212" t="s">
        <v>246</v>
      </c>
      <c r="H115" s="159" t="s">
        <v>10507</v>
      </c>
      <c r="I115" s="159">
        <v>6</v>
      </c>
      <c r="J115" s="159">
        <v>57</v>
      </c>
      <c r="K115" s="159" t="s">
        <v>299</v>
      </c>
      <c r="L115" s="159">
        <v>21</v>
      </c>
      <c r="M115" s="159">
        <v>58</v>
      </c>
      <c r="N115" s="159">
        <v>7</v>
      </c>
      <c r="O115" s="159" t="s">
        <v>299</v>
      </c>
      <c r="P115" s="159">
        <v>21</v>
      </c>
      <c r="Q115" s="159">
        <v>83</v>
      </c>
      <c r="R115" s="159">
        <v>50</v>
      </c>
      <c r="S115" s="159" t="s">
        <v>299</v>
      </c>
      <c r="T115" s="159">
        <v>21</v>
      </c>
      <c r="U115" s="159">
        <v>24.5</v>
      </c>
      <c r="V115" s="66" t="s">
        <v>282</v>
      </c>
      <c r="W115" s="159">
        <v>146</v>
      </c>
      <c r="X115" s="159" t="s">
        <v>282</v>
      </c>
      <c r="Y115" s="159" t="s">
        <v>282</v>
      </c>
      <c r="Z115" s="159" t="s">
        <v>282</v>
      </c>
      <c r="AA115" s="159" t="s">
        <v>282</v>
      </c>
      <c r="AB115" s="159" t="s">
        <v>282</v>
      </c>
      <c r="AC115" s="159" t="s">
        <v>282</v>
      </c>
      <c r="AD115" s="159" t="s">
        <v>282</v>
      </c>
      <c r="AE115" s="159" t="s">
        <v>282</v>
      </c>
      <c r="AF115" s="159" t="s">
        <v>282</v>
      </c>
      <c r="AG115" s="159" t="s">
        <v>282</v>
      </c>
      <c r="AH115" s="159" t="s">
        <v>282</v>
      </c>
      <c r="AI115" s="159" t="s">
        <v>282</v>
      </c>
      <c r="AJ115" s="159" t="s">
        <v>282</v>
      </c>
      <c r="AK115" s="159" t="s">
        <v>282</v>
      </c>
      <c r="AL115" s="159" t="s">
        <v>282</v>
      </c>
      <c r="AM115" s="159">
        <v>154</v>
      </c>
      <c r="AN115" s="159">
        <v>97</v>
      </c>
      <c r="AO115" s="212" t="s">
        <v>790</v>
      </c>
      <c r="AP115" s="159" t="s">
        <v>10507</v>
      </c>
      <c r="AQ115" s="66">
        <v>5</v>
      </c>
      <c r="AR115" s="159">
        <v>50</v>
      </c>
      <c r="AS115" s="159" t="s">
        <v>299</v>
      </c>
      <c r="AT115" s="159">
        <v>21</v>
      </c>
      <c r="AU115" s="159">
        <v>46</v>
      </c>
      <c r="AV115" s="159">
        <v>7</v>
      </c>
      <c r="AW115" s="159" t="s">
        <v>299</v>
      </c>
      <c r="AX115" s="159">
        <v>21</v>
      </c>
      <c r="AY115" s="159">
        <v>73</v>
      </c>
      <c r="AZ115" s="159">
        <v>50</v>
      </c>
      <c r="BA115" s="159" t="s">
        <v>299</v>
      </c>
      <c r="BB115" s="159">
        <v>21</v>
      </c>
      <c r="BC115" s="159">
        <v>24.4</v>
      </c>
      <c r="BD115" s="66" t="s">
        <v>282</v>
      </c>
      <c r="BE115" s="159">
        <v>145</v>
      </c>
      <c r="BF115" s="159" t="s">
        <v>282</v>
      </c>
      <c r="BG115" s="159" t="s">
        <v>282</v>
      </c>
      <c r="BH115" s="159" t="s">
        <v>282</v>
      </c>
      <c r="BI115" s="159" t="s">
        <v>282</v>
      </c>
      <c r="BJ115" s="159" t="s">
        <v>282</v>
      </c>
      <c r="BK115" s="159" t="s">
        <v>282</v>
      </c>
      <c r="BL115" s="159" t="s">
        <v>282</v>
      </c>
      <c r="BM115" s="159" t="s">
        <v>282</v>
      </c>
      <c r="BN115" s="159" t="s">
        <v>282</v>
      </c>
      <c r="BO115" s="159" t="s">
        <v>282</v>
      </c>
      <c r="BP115" s="159" t="s">
        <v>282</v>
      </c>
      <c r="BQ115" s="159" t="s">
        <v>282</v>
      </c>
      <c r="BR115" s="159" t="s">
        <v>282</v>
      </c>
      <c r="BS115" s="159" t="s">
        <v>282</v>
      </c>
      <c r="BT115" s="159" t="s">
        <v>282</v>
      </c>
      <c r="BU115" s="159">
        <v>152</v>
      </c>
      <c r="BV115" s="159">
        <v>102</v>
      </c>
      <c r="BW115" s="66" t="s">
        <v>282</v>
      </c>
      <c r="BX115" s="66" t="s">
        <v>282</v>
      </c>
      <c r="BY115" s="66" t="s">
        <v>282</v>
      </c>
      <c r="BZ115" s="66" t="s">
        <v>282</v>
      </c>
      <c r="CA115" s="66" t="s">
        <v>282</v>
      </c>
      <c r="CB115" s="66" t="s">
        <v>282</v>
      </c>
      <c r="CC115" s="66" t="s">
        <v>282</v>
      </c>
      <c r="CD115" s="66" t="s">
        <v>282</v>
      </c>
      <c r="CE115" s="66" t="s">
        <v>282</v>
      </c>
      <c r="CF115" s="66" t="s">
        <v>282</v>
      </c>
      <c r="CG115" s="66" t="s">
        <v>282</v>
      </c>
      <c r="CH115" s="66" t="s">
        <v>282</v>
      </c>
      <c r="CI115" s="66" t="s">
        <v>282</v>
      </c>
      <c r="CJ115" s="66" t="s">
        <v>282</v>
      </c>
      <c r="CK115" s="66" t="s">
        <v>282</v>
      </c>
      <c r="CL115" s="66" t="s">
        <v>282</v>
      </c>
      <c r="CM115" s="66" t="s">
        <v>282</v>
      </c>
      <c r="CN115" s="66" t="s">
        <v>282</v>
      </c>
      <c r="CO115" s="66" t="s">
        <v>282</v>
      </c>
      <c r="CP115" s="66" t="s">
        <v>282</v>
      </c>
      <c r="CQ115" s="66" t="s">
        <v>282</v>
      </c>
      <c r="CR115" s="66" t="s">
        <v>282</v>
      </c>
      <c r="CS115" s="66" t="s">
        <v>282</v>
      </c>
      <c r="CT115" s="66" t="s">
        <v>282</v>
      </c>
      <c r="CU115" s="66" t="s">
        <v>282</v>
      </c>
      <c r="CV115" s="66" t="s">
        <v>282</v>
      </c>
      <c r="CW115" s="66" t="s">
        <v>282</v>
      </c>
      <c r="CX115" s="66" t="s">
        <v>282</v>
      </c>
      <c r="CY115" s="66" t="s">
        <v>282</v>
      </c>
      <c r="CZ115" s="66" t="s">
        <v>282</v>
      </c>
      <c r="DA115" s="66" t="s">
        <v>282</v>
      </c>
      <c r="DB115" s="66" t="s">
        <v>282</v>
      </c>
      <c r="DC115" s="66" t="s">
        <v>282</v>
      </c>
      <c r="DD115" s="66" t="s">
        <v>282</v>
      </c>
      <c r="DE115" s="66" t="s">
        <v>282</v>
      </c>
      <c r="DF115" s="66" t="s">
        <v>282</v>
      </c>
      <c r="DG115" s="66" t="s">
        <v>282</v>
      </c>
      <c r="DH115" s="66" t="s">
        <v>282</v>
      </c>
      <c r="DI115" s="66" t="s">
        <v>282</v>
      </c>
      <c r="DJ115" s="66" t="s">
        <v>282</v>
      </c>
      <c r="DK115" s="66" t="s">
        <v>282</v>
      </c>
      <c r="DL115" s="66" t="s">
        <v>282</v>
      </c>
      <c r="DM115" s="66" t="s">
        <v>282</v>
      </c>
      <c r="DN115" s="66" t="s">
        <v>282</v>
      </c>
      <c r="DO115" s="66" t="s">
        <v>282</v>
      </c>
      <c r="DP115" s="66" t="s">
        <v>282</v>
      </c>
      <c r="DQ115" s="66" t="s">
        <v>282</v>
      </c>
      <c r="DR115" s="66" t="s">
        <v>282</v>
      </c>
      <c r="DS115" s="66" t="s">
        <v>282</v>
      </c>
      <c r="DT115" s="66" t="s">
        <v>282</v>
      </c>
      <c r="DU115" s="66" t="s">
        <v>282</v>
      </c>
      <c r="DV115" s="66" t="s">
        <v>282</v>
      </c>
      <c r="DW115" s="66" t="s">
        <v>282</v>
      </c>
      <c r="DX115" s="66" t="s">
        <v>282</v>
      </c>
      <c r="DY115" s="66" t="s">
        <v>282</v>
      </c>
      <c r="DZ115" s="66" t="s">
        <v>282</v>
      </c>
      <c r="EA115" s="66" t="s">
        <v>282</v>
      </c>
      <c r="EB115" s="66" t="s">
        <v>282</v>
      </c>
      <c r="EC115" s="66" t="s">
        <v>282</v>
      </c>
      <c r="ED115" s="66" t="s">
        <v>282</v>
      </c>
      <c r="EE115" s="66" t="s">
        <v>282</v>
      </c>
      <c r="EF115" s="66" t="s">
        <v>282</v>
      </c>
      <c r="EG115" s="66" t="s">
        <v>282</v>
      </c>
      <c r="EH115" s="66" t="s">
        <v>282</v>
      </c>
      <c r="EI115" s="66" t="s">
        <v>282</v>
      </c>
      <c r="EJ115" s="66" t="s">
        <v>282</v>
      </c>
      <c r="EK115" s="66" t="s">
        <v>282</v>
      </c>
      <c r="EL115" s="66" t="s">
        <v>282</v>
      </c>
      <c r="EM115" s="66" t="s">
        <v>282</v>
      </c>
      <c r="EN115" s="66" t="s">
        <v>282</v>
      </c>
      <c r="EO115" s="66" t="s">
        <v>282</v>
      </c>
      <c r="EP115" s="66" t="s">
        <v>282</v>
      </c>
      <c r="EQ115" s="66" t="s">
        <v>282</v>
      </c>
      <c r="ER115" s="66" t="s">
        <v>282</v>
      </c>
      <c r="ES115" s="66" t="s">
        <v>282</v>
      </c>
      <c r="ET115" s="66" t="s">
        <v>282</v>
      </c>
      <c r="EU115" s="66" t="s">
        <v>282</v>
      </c>
      <c r="EV115" s="66" t="s">
        <v>282</v>
      </c>
      <c r="EW115" s="66" t="s">
        <v>282</v>
      </c>
      <c r="EX115" s="66" t="s">
        <v>282</v>
      </c>
      <c r="EY115" s="66" t="s">
        <v>282</v>
      </c>
      <c r="EZ115" s="66" t="s">
        <v>282</v>
      </c>
      <c r="FA115" s="66" t="s">
        <v>282</v>
      </c>
      <c r="FB115" s="66" t="s">
        <v>282</v>
      </c>
      <c r="FC115" s="66" t="s">
        <v>282</v>
      </c>
      <c r="FD115" s="66" t="s">
        <v>282</v>
      </c>
      <c r="FE115" s="66" t="s">
        <v>282</v>
      </c>
      <c r="FF115" s="66" t="s">
        <v>282</v>
      </c>
      <c r="FG115" s="66" t="s">
        <v>282</v>
      </c>
      <c r="FH115" s="66" t="s">
        <v>282</v>
      </c>
      <c r="FI115" s="66" t="s">
        <v>282</v>
      </c>
      <c r="FJ115" s="66" t="s">
        <v>282</v>
      </c>
      <c r="FK115" s="66" t="s">
        <v>282</v>
      </c>
      <c r="FL115" s="66" t="s">
        <v>282</v>
      </c>
      <c r="FM115" s="66" t="s">
        <v>282</v>
      </c>
      <c r="FN115" s="66" t="s">
        <v>282</v>
      </c>
      <c r="FO115" s="66" t="s">
        <v>282</v>
      </c>
      <c r="FP115" s="66" t="s">
        <v>282</v>
      </c>
      <c r="FQ115" s="66" t="s">
        <v>282</v>
      </c>
      <c r="FR115" s="66" t="s">
        <v>282</v>
      </c>
      <c r="FS115" s="66" t="s">
        <v>282</v>
      </c>
      <c r="FT115" s="66" t="s">
        <v>282</v>
      </c>
    </row>
    <row r="116" spans="1:176" x14ac:dyDescent="0.25">
      <c r="A116" s="164" t="s">
        <v>293</v>
      </c>
      <c r="B116" s="159" t="s">
        <v>17866</v>
      </c>
      <c r="C116" s="66" t="str">
        <f>IF(ISNUMBER(Severity!H116)=FALSE,Severity!F116,IF(Severity!H116&gt;=0.5,"YES","NO"))</f>
        <v>YES</v>
      </c>
      <c r="D116" s="66" t="str">
        <f>IF(ISNUMBER(Severity!I116)=FALSE,Severity!G116,IF(Severity!I116&gt;0.5,"YES","NO"))</f>
        <v>NO</v>
      </c>
      <c r="E116" s="159">
        <v>24</v>
      </c>
      <c r="F116" s="159">
        <v>2</v>
      </c>
      <c r="G116" s="159" t="s">
        <v>261</v>
      </c>
      <c r="H116" s="159" t="s">
        <v>10507</v>
      </c>
      <c r="I116" s="66">
        <v>10</v>
      </c>
      <c r="J116" s="66">
        <v>31</v>
      </c>
      <c r="K116" s="159" t="s">
        <v>194</v>
      </c>
      <c r="L116" s="66">
        <v>10</v>
      </c>
      <c r="M116" s="66">
        <v>120</v>
      </c>
      <c r="N116" s="159">
        <v>12</v>
      </c>
      <c r="O116" s="159" t="s">
        <v>194</v>
      </c>
      <c r="P116" s="159">
        <v>10</v>
      </c>
      <c r="Q116" s="66">
        <v>132</v>
      </c>
      <c r="R116" s="66">
        <v>50</v>
      </c>
      <c r="S116" s="159" t="s">
        <v>194</v>
      </c>
      <c r="T116" s="159">
        <v>10</v>
      </c>
      <c r="U116" s="159">
        <v>29.5</v>
      </c>
      <c r="V116" s="159">
        <v>4.3</v>
      </c>
      <c r="W116" s="159">
        <v>165</v>
      </c>
      <c r="X116" s="159" t="s">
        <v>282</v>
      </c>
      <c r="Y116" s="159" t="s">
        <v>282</v>
      </c>
      <c r="Z116" s="159" t="s">
        <v>282</v>
      </c>
      <c r="AA116" s="159" t="s">
        <v>282</v>
      </c>
      <c r="AB116" s="159" t="s">
        <v>282</v>
      </c>
      <c r="AC116" s="159" t="s">
        <v>282</v>
      </c>
      <c r="AD116" s="159" t="s">
        <v>282</v>
      </c>
      <c r="AE116" s="159" t="s">
        <v>282</v>
      </c>
      <c r="AF116" s="159" t="s">
        <v>282</v>
      </c>
      <c r="AG116" s="159" t="s">
        <v>282</v>
      </c>
      <c r="AH116" s="159" t="s">
        <v>282</v>
      </c>
      <c r="AI116" s="159" t="s">
        <v>282</v>
      </c>
      <c r="AJ116" s="159" t="s">
        <v>282</v>
      </c>
      <c r="AK116" s="159" t="s">
        <v>282</v>
      </c>
      <c r="AL116" s="159" t="s">
        <v>282</v>
      </c>
      <c r="AM116" s="159">
        <v>175</v>
      </c>
      <c r="AN116" s="159">
        <v>144</v>
      </c>
      <c r="AO116" s="159" t="s">
        <v>257</v>
      </c>
      <c r="AP116" s="159" t="s">
        <v>10507</v>
      </c>
      <c r="AQ116" s="66">
        <v>18</v>
      </c>
      <c r="AR116" s="66">
        <v>47</v>
      </c>
      <c r="AS116" s="159" t="s">
        <v>194</v>
      </c>
      <c r="AT116" s="66">
        <v>10</v>
      </c>
      <c r="AU116" s="66">
        <v>111</v>
      </c>
      <c r="AV116" s="159">
        <v>12</v>
      </c>
      <c r="AW116" s="159" t="s">
        <v>194</v>
      </c>
      <c r="AX116" s="159">
        <v>10</v>
      </c>
      <c r="AY116" s="66">
        <v>136</v>
      </c>
      <c r="AZ116" s="66">
        <v>50</v>
      </c>
      <c r="BA116" s="159" t="s">
        <v>194</v>
      </c>
      <c r="BB116" s="159">
        <v>10</v>
      </c>
      <c r="BC116" s="159">
        <v>30.2</v>
      </c>
      <c r="BD116" s="159">
        <v>4.7</v>
      </c>
      <c r="BE116" s="159">
        <v>174</v>
      </c>
      <c r="BF116" s="159" t="s">
        <v>282</v>
      </c>
      <c r="BG116" s="159" t="s">
        <v>282</v>
      </c>
      <c r="BH116" s="159" t="s">
        <v>282</v>
      </c>
      <c r="BI116" s="159" t="s">
        <v>282</v>
      </c>
      <c r="BJ116" s="159" t="s">
        <v>282</v>
      </c>
      <c r="BK116" s="159" t="s">
        <v>282</v>
      </c>
      <c r="BL116" s="159" t="s">
        <v>282</v>
      </c>
      <c r="BM116" s="159" t="s">
        <v>282</v>
      </c>
      <c r="BN116" s="159" t="s">
        <v>282</v>
      </c>
      <c r="BO116" s="159" t="s">
        <v>282</v>
      </c>
      <c r="BP116" s="159" t="s">
        <v>282</v>
      </c>
      <c r="BQ116" s="159" t="s">
        <v>282</v>
      </c>
      <c r="BR116" s="159" t="s">
        <v>282</v>
      </c>
      <c r="BS116" s="159" t="s">
        <v>282</v>
      </c>
      <c r="BT116" s="159" t="s">
        <v>282</v>
      </c>
      <c r="BU116" s="159">
        <v>182</v>
      </c>
      <c r="BV116" s="159">
        <v>135</v>
      </c>
      <c r="BW116" s="66" t="s">
        <v>282</v>
      </c>
      <c r="BX116" s="66" t="s">
        <v>282</v>
      </c>
      <c r="BY116" s="66" t="s">
        <v>282</v>
      </c>
      <c r="BZ116" s="66" t="s">
        <v>282</v>
      </c>
      <c r="CA116" s="66" t="s">
        <v>282</v>
      </c>
      <c r="CB116" s="66" t="s">
        <v>282</v>
      </c>
      <c r="CC116" s="66" t="s">
        <v>282</v>
      </c>
      <c r="CD116" s="66" t="s">
        <v>282</v>
      </c>
      <c r="CE116" s="66" t="s">
        <v>282</v>
      </c>
      <c r="CF116" s="66" t="s">
        <v>282</v>
      </c>
      <c r="CG116" s="66" t="s">
        <v>282</v>
      </c>
      <c r="CH116" s="66" t="s">
        <v>282</v>
      </c>
      <c r="CI116" s="66" t="s">
        <v>282</v>
      </c>
      <c r="CJ116" s="66" t="s">
        <v>282</v>
      </c>
      <c r="CK116" s="66" t="s">
        <v>282</v>
      </c>
      <c r="CL116" s="66" t="s">
        <v>282</v>
      </c>
      <c r="CM116" s="66" t="s">
        <v>282</v>
      </c>
      <c r="CN116" s="66" t="s">
        <v>282</v>
      </c>
      <c r="CO116" s="66" t="s">
        <v>282</v>
      </c>
      <c r="CP116" s="66" t="s">
        <v>282</v>
      </c>
      <c r="CQ116" s="66" t="s">
        <v>282</v>
      </c>
      <c r="CR116" s="66" t="s">
        <v>282</v>
      </c>
      <c r="CS116" s="66" t="s">
        <v>282</v>
      </c>
      <c r="CT116" s="66" t="s">
        <v>282</v>
      </c>
      <c r="CU116" s="66" t="s">
        <v>282</v>
      </c>
      <c r="CV116" s="66" t="s">
        <v>282</v>
      </c>
      <c r="CW116" s="66" t="s">
        <v>282</v>
      </c>
      <c r="CX116" s="66" t="s">
        <v>282</v>
      </c>
      <c r="CY116" s="66" t="s">
        <v>282</v>
      </c>
      <c r="CZ116" s="66" t="s">
        <v>282</v>
      </c>
      <c r="DA116" s="66" t="s">
        <v>282</v>
      </c>
      <c r="DB116" s="66" t="s">
        <v>282</v>
      </c>
      <c r="DC116" s="66" t="s">
        <v>282</v>
      </c>
      <c r="DD116" s="66" t="s">
        <v>282</v>
      </c>
      <c r="DE116" s="66" t="s">
        <v>282</v>
      </c>
      <c r="DF116" s="66" t="s">
        <v>282</v>
      </c>
      <c r="DG116" s="66" t="s">
        <v>282</v>
      </c>
      <c r="DH116" s="66" t="s">
        <v>282</v>
      </c>
      <c r="DI116" s="66" t="s">
        <v>282</v>
      </c>
      <c r="DJ116" s="66" t="s">
        <v>282</v>
      </c>
      <c r="DK116" s="66" t="s">
        <v>282</v>
      </c>
      <c r="DL116" s="66" t="s">
        <v>282</v>
      </c>
      <c r="DM116" s="66" t="s">
        <v>282</v>
      </c>
      <c r="DN116" s="66" t="s">
        <v>282</v>
      </c>
      <c r="DO116" s="66" t="s">
        <v>282</v>
      </c>
      <c r="DP116" s="66" t="s">
        <v>282</v>
      </c>
      <c r="DQ116" s="66" t="s">
        <v>282</v>
      </c>
      <c r="DR116" s="66" t="s">
        <v>282</v>
      </c>
      <c r="DS116" s="66" t="s">
        <v>282</v>
      </c>
      <c r="DT116" s="66" t="s">
        <v>282</v>
      </c>
      <c r="DU116" s="66" t="s">
        <v>282</v>
      </c>
      <c r="DV116" s="66" t="s">
        <v>282</v>
      </c>
      <c r="DW116" s="66" t="s">
        <v>282</v>
      </c>
      <c r="DX116" s="66" t="s">
        <v>282</v>
      </c>
      <c r="DY116" s="66" t="s">
        <v>282</v>
      </c>
      <c r="DZ116" s="66" t="s">
        <v>282</v>
      </c>
      <c r="EA116" s="66" t="s">
        <v>282</v>
      </c>
      <c r="EB116" s="66" t="s">
        <v>282</v>
      </c>
      <c r="EC116" s="66" t="s">
        <v>282</v>
      </c>
      <c r="ED116" s="66" t="s">
        <v>282</v>
      </c>
      <c r="EE116" s="66" t="s">
        <v>282</v>
      </c>
      <c r="EF116" s="66" t="s">
        <v>282</v>
      </c>
      <c r="EG116" s="66" t="s">
        <v>282</v>
      </c>
      <c r="EH116" s="66" t="s">
        <v>282</v>
      </c>
      <c r="EI116" s="66" t="s">
        <v>282</v>
      </c>
      <c r="EJ116" s="66" t="s">
        <v>282</v>
      </c>
      <c r="EK116" s="66" t="s">
        <v>282</v>
      </c>
      <c r="EL116" s="66" t="s">
        <v>282</v>
      </c>
      <c r="EM116" s="66" t="s">
        <v>282</v>
      </c>
      <c r="EN116" s="66" t="s">
        <v>282</v>
      </c>
      <c r="EO116" s="66" t="s">
        <v>282</v>
      </c>
      <c r="EP116" s="66" t="s">
        <v>282</v>
      </c>
      <c r="EQ116" s="66" t="s">
        <v>282</v>
      </c>
      <c r="ER116" s="66" t="s">
        <v>282</v>
      </c>
      <c r="ES116" s="66" t="s">
        <v>282</v>
      </c>
      <c r="ET116" s="66" t="s">
        <v>282</v>
      </c>
      <c r="EU116" s="66" t="s">
        <v>282</v>
      </c>
      <c r="EV116" s="66" t="s">
        <v>282</v>
      </c>
      <c r="EW116" s="66" t="s">
        <v>282</v>
      </c>
      <c r="EX116" s="66" t="s">
        <v>282</v>
      </c>
      <c r="EY116" s="66" t="s">
        <v>282</v>
      </c>
      <c r="EZ116" s="66" t="s">
        <v>282</v>
      </c>
      <c r="FA116" s="66" t="s">
        <v>282</v>
      </c>
      <c r="FB116" s="66" t="s">
        <v>282</v>
      </c>
      <c r="FC116" s="66" t="s">
        <v>282</v>
      </c>
      <c r="FD116" s="66" t="s">
        <v>282</v>
      </c>
      <c r="FE116" s="66" t="s">
        <v>282</v>
      </c>
      <c r="FF116" s="66" t="s">
        <v>282</v>
      </c>
      <c r="FG116" s="66" t="s">
        <v>282</v>
      </c>
      <c r="FH116" s="66" t="s">
        <v>282</v>
      </c>
      <c r="FI116" s="66" t="s">
        <v>282</v>
      </c>
      <c r="FJ116" s="66" t="s">
        <v>282</v>
      </c>
      <c r="FK116" s="66" t="s">
        <v>282</v>
      </c>
      <c r="FL116" s="66" t="s">
        <v>282</v>
      </c>
      <c r="FM116" s="66" t="s">
        <v>282</v>
      </c>
      <c r="FN116" s="66" t="s">
        <v>282</v>
      </c>
      <c r="FO116" s="66" t="s">
        <v>282</v>
      </c>
      <c r="FP116" s="66" t="s">
        <v>282</v>
      </c>
      <c r="FQ116" s="66" t="s">
        <v>282</v>
      </c>
      <c r="FR116" s="66" t="s">
        <v>282</v>
      </c>
      <c r="FS116" s="66" t="s">
        <v>282</v>
      </c>
      <c r="FT116" s="66" t="s">
        <v>282</v>
      </c>
    </row>
    <row r="117" spans="1:176" x14ac:dyDescent="0.25">
      <c r="A117" s="161" t="s">
        <v>11331</v>
      </c>
      <c r="B117" s="159" t="s">
        <v>11330</v>
      </c>
      <c r="C117" s="66" t="str">
        <f>IF(ISNUMBER(Severity!H117)=FALSE,Severity!F117,IF(Severity!H117&gt;=0.5,"YES","NO"))</f>
        <v>YES</v>
      </c>
      <c r="D117" s="66" t="str">
        <f>IF(ISNUMBER(Severity!I117)=FALSE,Severity!G117,IF(Severity!I117&gt;0.5,"YES","NO"))</f>
        <v>NO</v>
      </c>
      <c r="E117" s="159">
        <v>12</v>
      </c>
      <c r="F117" s="159">
        <v>2</v>
      </c>
      <c r="G117" s="66" t="s">
        <v>679</v>
      </c>
      <c r="H117" s="159" t="s">
        <v>183</v>
      </c>
      <c r="I117" s="159" t="s">
        <v>282</v>
      </c>
      <c r="J117" s="159">
        <v>5</v>
      </c>
      <c r="K117" s="159" t="s">
        <v>282</v>
      </c>
      <c r="L117" s="159" t="s">
        <v>282</v>
      </c>
      <c r="M117" s="159" t="s">
        <v>282</v>
      </c>
      <c r="N117" s="159" t="s">
        <v>282</v>
      </c>
      <c r="O117" s="159" t="s">
        <v>282</v>
      </c>
      <c r="P117" s="159" t="s">
        <v>282</v>
      </c>
      <c r="Q117" s="159" t="s">
        <v>282</v>
      </c>
      <c r="R117" s="159" t="s">
        <v>282</v>
      </c>
      <c r="S117" s="159" t="s">
        <v>299</v>
      </c>
      <c r="T117" s="159">
        <v>17</v>
      </c>
      <c r="U117" s="159" t="s">
        <v>282</v>
      </c>
      <c r="V117" s="159" t="s">
        <v>282</v>
      </c>
      <c r="W117" s="159" t="s">
        <v>282</v>
      </c>
      <c r="X117" s="66">
        <v>23</v>
      </c>
      <c r="Y117" s="66">
        <v>4.7300000000000004</v>
      </c>
      <c r="Z117" s="66">
        <v>16</v>
      </c>
      <c r="AA117" s="159" t="s">
        <v>282</v>
      </c>
      <c r="AB117" s="159" t="s">
        <v>282</v>
      </c>
      <c r="AC117" s="159" t="s">
        <v>282</v>
      </c>
      <c r="AD117" s="66">
        <v>16.600000000000001</v>
      </c>
      <c r="AE117" s="66">
        <v>6.5</v>
      </c>
      <c r="AF117" s="66">
        <v>16</v>
      </c>
      <c r="AG117" s="159" t="s">
        <v>282</v>
      </c>
      <c r="AH117" s="159" t="s">
        <v>282</v>
      </c>
      <c r="AI117" s="159" t="s">
        <v>282</v>
      </c>
      <c r="AJ117" s="159" t="s">
        <v>282</v>
      </c>
      <c r="AK117" s="159" t="s">
        <v>282</v>
      </c>
      <c r="AL117" s="159" t="s">
        <v>282</v>
      </c>
      <c r="AM117" s="159">
        <v>21</v>
      </c>
      <c r="AN117" s="159">
        <v>16</v>
      </c>
      <c r="AO117" s="159" t="s">
        <v>11325</v>
      </c>
      <c r="AP117" s="159" t="s">
        <v>183</v>
      </c>
      <c r="AQ117" s="159" t="s">
        <v>282</v>
      </c>
      <c r="AR117" s="159">
        <v>6</v>
      </c>
      <c r="AS117" s="159" t="s">
        <v>282</v>
      </c>
      <c r="AT117" s="159" t="s">
        <v>282</v>
      </c>
      <c r="AU117" s="159" t="s">
        <v>282</v>
      </c>
      <c r="AV117" s="159" t="s">
        <v>282</v>
      </c>
      <c r="AW117" s="159" t="s">
        <v>282</v>
      </c>
      <c r="AX117" s="159" t="s">
        <v>282</v>
      </c>
      <c r="AY117" s="159" t="s">
        <v>282</v>
      </c>
      <c r="AZ117" s="159" t="s">
        <v>282</v>
      </c>
      <c r="BA117" s="159" t="s">
        <v>299</v>
      </c>
      <c r="BB117" s="159">
        <v>17</v>
      </c>
      <c r="BC117" s="159" t="s">
        <v>282</v>
      </c>
      <c r="BD117" s="159" t="s">
        <v>282</v>
      </c>
      <c r="BE117" s="159" t="s">
        <v>282</v>
      </c>
      <c r="BF117" s="66">
        <v>19.7</v>
      </c>
      <c r="BG117" s="66">
        <v>3.4</v>
      </c>
      <c r="BH117" s="66">
        <v>15</v>
      </c>
      <c r="BI117" s="159" t="s">
        <v>282</v>
      </c>
      <c r="BJ117" s="159" t="s">
        <v>282</v>
      </c>
      <c r="BK117" s="159" t="s">
        <v>282</v>
      </c>
      <c r="BL117" s="66">
        <v>15.8</v>
      </c>
      <c r="BM117" s="66">
        <v>7.62</v>
      </c>
      <c r="BN117" s="66">
        <v>13</v>
      </c>
      <c r="BO117" s="159" t="s">
        <v>282</v>
      </c>
      <c r="BP117" s="159" t="s">
        <v>282</v>
      </c>
      <c r="BQ117" s="159" t="s">
        <v>282</v>
      </c>
      <c r="BR117" s="159" t="s">
        <v>282</v>
      </c>
      <c r="BS117" s="159" t="s">
        <v>282</v>
      </c>
      <c r="BT117" s="159" t="s">
        <v>282</v>
      </c>
      <c r="BU117" s="159">
        <v>19</v>
      </c>
      <c r="BV117" s="159">
        <v>13</v>
      </c>
      <c r="BW117" s="159" t="s">
        <v>282</v>
      </c>
      <c r="BX117" s="159" t="s">
        <v>282</v>
      </c>
      <c r="BY117" s="159" t="s">
        <v>282</v>
      </c>
      <c r="BZ117" s="159" t="s">
        <v>282</v>
      </c>
      <c r="CA117" s="159" t="s">
        <v>282</v>
      </c>
      <c r="CB117" s="159" t="s">
        <v>282</v>
      </c>
      <c r="CC117" s="159" t="s">
        <v>282</v>
      </c>
      <c r="CD117" s="159" t="s">
        <v>282</v>
      </c>
      <c r="CE117" s="159" t="s">
        <v>282</v>
      </c>
      <c r="CF117" s="159" t="s">
        <v>282</v>
      </c>
      <c r="CG117" s="159" t="s">
        <v>282</v>
      </c>
      <c r="CH117" s="159" t="s">
        <v>282</v>
      </c>
      <c r="CI117" s="159" t="s">
        <v>282</v>
      </c>
      <c r="CJ117" s="159" t="s">
        <v>282</v>
      </c>
      <c r="CK117" s="159" t="s">
        <v>282</v>
      </c>
      <c r="CL117" s="159" t="s">
        <v>282</v>
      </c>
      <c r="CM117" s="159" t="s">
        <v>282</v>
      </c>
      <c r="CN117" s="159" t="s">
        <v>282</v>
      </c>
      <c r="CO117" s="159" t="s">
        <v>282</v>
      </c>
      <c r="CP117" s="159" t="s">
        <v>282</v>
      </c>
      <c r="CQ117" s="159" t="s">
        <v>282</v>
      </c>
      <c r="CR117" s="159" t="s">
        <v>282</v>
      </c>
      <c r="CS117" s="159" t="s">
        <v>282</v>
      </c>
      <c r="CT117" s="159" t="s">
        <v>282</v>
      </c>
      <c r="CU117" s="159" t="s">
        <v>282</v>
      </c>
      <c r="CV117" s="159" t="s">
        <v>282</v>
      </c>
      <c r="CW117" s="159" t="s">
        <v>282</v>
      </c>
      <c r="CX117" s="159" t="s">
        <v>282</v>
      </c>
      <c r="CY117" s="159" t="s">
        <v>282</v>
      </c>
      <c r="CZ117" s="159" t="s">
        <v>282</v>
      </c>
      <c r="DA117" s="159" t="s">
        <v>282</v>
      </c>
      <c r="DB117" s="159" t="s">
        <v>282</v>
      </c>
      <c r="DC117" s="159" t="s">
        <v>282</v>
      </c>
      <c r="DD117" s="159" t="s">
        <v>282</v>
      </c>
      <c r="DE117" s="159" t="s">
        <v>282</v>
      </c>
      <c r="DF117" s="159" t="s">
        <v>282</v>
      </c>
      <c r="DG117" s="159" t="s">
        <v>282</v>
      </c>
      <c r="DH117" s="159" t="s">
        <v>282</v>
      </c>
      <c r="DI117" s="159" t="s">
        <v>282</v>
      </c>
      <c r="DJ117" s="159" t="s">
        <v>282</v>
      </c>
      <c r="DK117" s="159" t="s">
        <v>282</v>
      </c>
      <c r="DL117" s="159" t="s">
        <v>282</v>
      </c>
      <c r="DM117" s="159" t="s">
        <v>282</v>
      </c>
      <c r="DN117" s="159" t="s">
        <v>282</v>
      </c>
      <c r="DO117" s="159" t="s">
        <v>282</v>
      </c>
      <c r="DP117" s="159" t="s">
        <v>282</v>
      </c>
      <c r="DQ117" s="159" t="s">
        <v>282</v>
      </c>
      <c r="DR117" s="159" t="s">
        <v>282</v>
      </c>
      <c r="DS117" s="159" t="s">
        <v>282</v>
      </c>
      <c r="DT117" s="159" t="s">
        <v>282</v>
      </c>
      <c r="DU117" s="159" t="s">
        <v>282</v>
      </c>
      <c r="DV117" s="159" t="s">
        <v>282</v>
      </c>
      <c r="DW117" s="159" t="s">
        <v>282</v>
      </c>
      <c r="DX117" s="159" t="s">
        <v>282</v>
      </c>
      <c r="DY117" s="159" t="s">
        <v>282</v>
      </c>
      <c r="DZ117" s="159" t="s">
        <v>282</v>
      </c>
      <c r="EA117" s="159" t="s">
        <v>282</v>
      </c>
      <c r="EB117" s="159" t="s">
        <v>282</v>
      </c>
      <c r="EC117" s="159" t="s">
        <v>282</v>
      </c>
      <c r="ED117" s="159" t="s">
        <v>282</v>
      </c>
      <c r="EE117" s="159" t="s">
        <v>282</v>
      </c>
      <c r="EF117" s="159" t="s">
        <v>282</v>
      </c>
      <c r="EG117" s="159" t="s">
        <v>282</v>
      </c>
      <c r="EH117" s="159" t="s">
        <v>282</v>
      </c>
      <c r="EI117" s="159" t="s">
        <v>282</v>
      </c>
      <c r="EJ117" s="159" t="s">
        <v>282</v>
      </c>
      <c r="EK117" s="159" t="s">
        <v>282</v>
      </c>
      <c r="EL117" s="159" t="s">
        <v>282</v>
      </c>
      <c r="EM117" s="159" t="s">
        <v>282</v>
      </c>
      <c r="EN117" s="159" t="s">
        <v>282</v>
      </c>
      <c r="EO117" s="159" t="s">
        <v>282</v>
      </c>
      <c r="EP117" s="159" t="s">
        <v>282</v>
      </c>
      <c r="EQ117" s="159" t="s">
        <v>282</v>
      </c>
      <c r="ER117" s="159" t="s">
        <v>282</v>
      </c>
      <c r="ES117" s="159" t="s">
        <v>282</v>
      </c>
      <c r="ET117" s="159" t="s">
        <v>282</v>
      </c>
      <c r="EU117" s="159" t="s">
        <v>282</v>
      </c>
      <c r="EV117" s="159" t="s">
        <v>282</v>
      </c>
      <c r="EW117" s="159" t="s">
        <v>282</v>
      </c>
      <c r="EX117" s="159" t="s">
        <v>282</v>
      </c>
      <c r="EY117" s="159" t="s">
        <v>282</v>
      </c>
      <c r="EZ117" s="159" t="s">
        <v>282</v>
      </c>
      <c r="FA117" s="159" t="s">
        <v>282</v>
      </c>
      <c r="FB117" s="159" t="s">
        <v>282</v>
      </c>
      <c r="FC117" s="159" t="s">
        <v>282</v>
      </c>
      <c r="FD117" s="159" t="s">
        <v>282</v>
      </c>
      <c r="FE117" s="159" t="s">
        <v>282</v>
      </c>
      <c r="FF117" s="159" t="s">
        <v>282</v>
      </c>
      <c r="FG117" s="159" t="s">
        <v>282</v>
      </c>
      <c r="FH117" s="159" t="s">
        <v>282</v>
      </c>
      <c r="FI117" s="159" t="s">
        <v>282</v>
      </c>
      <c r="FJ117" s="159" t="s">
        <v>282</v>
      </c>
      <c r="FK117" s="159" t="s">
        <v>282</v>
      </c>
      <c r="FL117" s="159" t="s">
        <v>282</v>
      </c>
      <c r="FM117" s="159" t="s">
        <v>282</v>
      </c>
      <c r="FN117" s="159" t="s">
        <v>282</v>
      </c>
      <c r="FO117" s="159" t="s">
        <v>282</v>
      </c>
      <c r="FP117" s="159" t="s">
        <v>282</v>
      </c>
      <c r="FQ117" s="159" t="s">
        <v>282</v>
      </c>
      <c r="FR117" s="159" t="s">
        <v>282</v>
      </c>
      <c r="FS117" s="159" t="s">
        <v>282</v>
      </c>
      <c r="FT117" s="159" t="s">
        <v>282</v>
      </c>
    </row>
    <row r="118" spans="1:176" x14ac:dyDescent="0.25">
      <c r="A118" s="212" t="s">
        <v>14008</v>
      </c>
      <c r="B118" s="159" t="s">
        <v>282</v>
      </c>
      <c r="C118" s="66" t="str">
        <f>IF(ISNUMBER(Severity!H118)=FALSE,Severity!F118,IF(Severity!H118&gt;=0.5,"YES","NO"))</f>
        <v>YES</v>
      </c>
      <c r="D118" s="66" t="str">
        <f>IF(ISNUMBER(Severity!I118)=FALSE,Severity!G118,IF(Severity!I118&gt;0.5,"YES","NO"))</f>
        <v>NO</v>
      </c>
      <c r="E118" s="159">
        <v>22</v>
      </c>
      <c r="F118" s="159">
        <v>2</v>
      </c>
      <c r="G118" s="66" t="s">
        <v>679</v>
      </c>
      <c r="H118" s="159" t="s">
        <v>183</v>
      </c>
      <c r="I118" s="159" t="s">
        <v>282</v>
      </c>
      <c r="J118" s="159" t="s">
        <v>282</v>
      </c>
      <c r="K118" s="159" t="s">
        <v>282</v>
      </c>
      <c r="L118" s="159" t="s">
        <v>282</v>
      </c>
      <c r="M118" s="159" t="s">
        <v>282</v>
      </c>
      <c r="N118" s="159" t="s">
        <v>282</v>
      </c>
      <c r="O118" s="159" t="s">
        <v>282</v>
      </c>
      <c r="P118" s="159" t="s">
        <v>282</v>
      </c>
      <c r="Q118" s="159" t="s">
        <v>282</v>
      </c>
      <c r="R118" s="159" t="s">
        <v>282</v>
      </c>
      <c r="S118" s="159" t="s">
        <v>299</v>
      </c>
      <c r="T118" s="159">
        <v>17</v>
      </c>
      <c r="U118" s="159">
        <v>21.05</v>
      </c>
      <c r="V118" s="159">
        <v>5.93</v>
      </c>
      <c r="W118" s="159">
        <v>118</v>
      </c>
      <c r="X118" s="159" t="s">
        <v>282</v>
      </c>
      <c r="Y118" s="159" t="s">
        <v>282</v>
      </c>
      <c r="Z118" s="159" t="s">
        <v>282</v>
      </c>
      <c r="AA118" s="159">
        <v>16.89</v>
      </c>
      <c r="AB118" s="159">
        <v>4.3499999999999996</v>
      </c>
      <c r="AC118" s="159">
        <v>118</v>
      </c>
      <c r="AD118" s="159" t="s">
        <v>282</v>
      </c>
      <c r="AE118" s="159" t="s">
        <v>282</v>
      </c>
      <c r="AF118" s="159" t="s">
        <v>282</v>
      </c>
      <c r="AG118" s="159" t="s">
        <v>282</v>
      </c>
      <c r="AH118" s="159" t="s">
        <v>282</v>
      </c>
      <c r="AI118" s="159" t="s">
        <v>282</v>
      </c>
      <c r="AJ118" s="159" t="s">
        <v>282</v>
      </c>
      <c r="AK118" s="159" t="s">
        <v>282</v>
      </c>
      <c r="AL118" s="159" t="s">
        <v>282</v>
      </c>
      <c r="AM118" s="159">
        <v>118</v>
      </c>
      <c r="AN118" s="159" t="s">
        <v>282</v>
      </c>
      <c r="AO118" s="212" t="s">
        <v>10667</v>
      </c>
      <c r="AP118" s="159" t="s">
        <v>183</v>
      </c>
      <c r="AQ118" s="159" t="s">
        <v>282</v>
      </c>
      <c r="AR118" s="159" t="s">
        <v>282</v>
      </c>
      <c r="AS118" s="159" t="s">
        <v>282</v>
      </c>
      <c r="AT118" s="159" t="s">
        <v>282</v>
      </c>
      <c r="AU118" s="159" t="s">
        <v>282</v>
      </c>
      <c r="AV118" s="159" t="s">
        <v>282</v>
      </c>
      <c r="AW118" s="159" t="s">
        <v>282</v>
      </c>
      <c r="AX118" s="159" t="s">
        <v>282</v>
      </c>
      <c r="AY118" s="159" t="s">
        <v>282</v>
      </c>
      <c r="AZ118" s="159" t="s">
        <v>282</v>
      </c>
      <c r="BA118" s="159" t="s">
        <v>299</v>
      </c>
      <c r="BB118" s="159">
        <v>17</v>
      </c>
      <c r="BC118" s="159">
        <v>21.08</v>
      </c>
      <c r="BD118" s="159">
        <v>5.69</v>
      </c>
      <c r="BE118" s="159">
        <v>119</v>
      </c>
      <c r="BF118" s="159" t="s">
        <v>282</v>
      </c>
      <c r="BG118" s="159" t="s">
        <v>282</v>
      </c>
      <c r="BH118" s="159" t="s">
        <v>282</v>
      </c>
      <c r="BI118" s="159">
        <v>16.059999999999999</v>
      </c>
      <c r="BJ118" s="159">
        <v>4.2300000000000004</v>
      </c>
      <c r="BK118" s="159">
        <v>119</v>
      </c>
      <c r="BL118" s="159" t="s">
        <v>282</v>
      </c>
      <c r="BM118" s="159" t="s">
        <v>282</v>
      </c>
      <c r="BN118" s="159" t="s">
        <v>282</v>
      </c>
      <c r="BO118" s="159" t="s">
        <v>282</v>
      </c>
      <c r="BP118" s="159" t="s">
        <v>282</v>
      </c>
      <c r="BQ118" s="159" t="s">
        <v>282</v>
      </c>
      <c r="BR118" s="159" t="s">
        <v>282</v>
      </c>
      <c r="BS118" s="159" t="s">
        <v>282</v>
      </c>
      <c r="BT118" s="159" t="s">
        <v>282</v>
      </c>
      <c r="BU118" s="159">
        <v>119</v>
      </c>
      <c r="BV118" s="159" t="s">
        <v>282</v>
      </c>
      <c r="BW118" s="159" t="s">
        <v>282</v>
      </c>
      <c r="BX118" s="159" t="s">
        <v>282</v>
      </c>
      <c r="BY118" s="159" t="s">
        <v>282</v>
      </c>
      <c r="BZ118" s="159" t="s">
        <v>282</v>
      </c>
      <c r="CA118" s="159" t="s">
        <v>282</v>
      </c>
      <c r="CB118" s="159" t="s">
        <v>282</v>
      </c>
      <c r="CC118" s="159" t="s">
        <v>282</v>
      </c>
      <c r="CD118" s="159" t="s">
        <v>282</v>
      </c>
      <c r="CE118" s="159" t="s">
        <v>282</v>
      </c>
      <c r="CF118" s="159" t="s">
        <v>282</v>
      </c>
      <c r="CG118" s="159" t="s">
        <v>282</v>
      </c>
      <c r="CH118" s="159" t="s">
        <v>282</v>
      </c>
      <c r="CI118" s="159" t="s">
        <v>282</v>
      </c>
      <c r="CJ118" s="159" t="s">
        <v>282</v>
      </c>
      <c r="CK118" s="159" t="s">
        <v>282</v>
      </c>
      <c r="CL118" s="159" t="s">
        <v>282</v>
      </c>
      <c r="CM118" s="159" t="s">
        <v>282</v>
      </c>
      <c r="CN118" s="159" t="s">
        <v>282</v>
      </c>
      <c r="CO118" s="159" t="s">
        <v>282</v>
      </c>
      <c r="CP118" s="159" t="s">
        <v>282</v>
      </c>
      <c r="CQ118" s="159" t="s">
        <v>282</v>
      </c>
      <c r="CR118" s="159" t="s">
        <v>282</v>
      </c>
      <c r="CS118" s="159" t="s">
        <v>282</v>
      </c>
      <c r="CT118" s="159" t="s">
        <v>282</v>
      </c>
      <c r="CU118" s="159" t="s">
        <v>282</v>
      </c>
      <c r="CV118" s="159" t="s">
        <v>282</v>
      </c>
      <c r="CW118" s="159" t="s">
        <v>282</v>
      </c>
      <c r="CX118" s="159" t="s">
        <v>282</v>
      </c>
      <c r="CY118" s="159" t="s">
        <v>282</v>
      </c>
      <c r="CZ118" s="159" t="s">
        <v>282</v>
      </c>
      <c r="DA118" s="159" t="s">
        <v>282</v>
      </c>
      <c r="DB118" s="159" t="s">
        <v>282</v>
      </c>
      <c r="DC118" s="159" t="s">
        <v>282</v>
      </c>
      <c r="DD118" s="159" t="s">
        <v>282</v>
      </c>
      <c r="DE118" s="159" t="s">
        <v>282</v>
      </c>
      <c r="DF118" s="159" t="s">
        <v>282</v>
      </c>
      <c r="DG118" s="159" t="s">
        <v>282</v>
      </c>
      <c r="DH118" s="159" t="s">
        <v>282</v>
      </c>
      <c r="DI118" s="159" t="s">
        <v>282</v>
      </c>
      <c r="DJ118" s="159" t="s">
        <v>282</v>
      </c>
      <c r="DK118" s="159" t="s">
        <v>282</v>
      </c>
      <c r="DL118" s="159" t="s">
        <v>282</v>
      </c>
      <c r="DM118" s="159" t="s">
        <v>282</v>
      </c>
      <c r="DN118" s="159" t="s">
        <v>282</v>
      </c>
      <c r="DO118" s="159" t="s">
        <v>282</v>
      </c>
      <c r="DP118" s="159" t="s">
        <v>282</v>
      </c>
      <c r="DQ118" s="159" t="s">
        <v>282</v>
      </c>
      <c r="DR118" s="159" t="s">
        <v>282</v>
      </c>
      <c r="DS118" s="159" t="s">
        <v>282</v>
      </c>
      <c r="DT118" s="159" t="s">
        <v>282</v>
      </c>
      <c r="DU118" s="159" t="s">
        <v>282</v>
      </c>
      <c r="DV118" s="159" t="s">
        <v>282</v>
      </c>
      <c r="DW118" s="159" t="s">
        <v>282</v>
      </c>
      <c r="DX118" s="159" t="s">
        <v>282</v>
      </c>
      <c r="DY118" s="159" t="s">
        <v>282</v>
      </c>
      <c r="DZ118" s="159" t="s">
        <v>282</v>
      </c>
      <c r="EA118" s="159" t="s">
        <v>282</v>
      </c>
      <c r="EB118" s="159" t="s">
        <v>282</v>
      </c>
      <c r="EC118" s="159" t="s">
        <v>282</v>
      </c>
      <c r="ED118" s="159" t="s">
        <v>282</v>
      </c>
      <c r="EE118" s="159" t="s">
        <v>282</v>
      </c>
      <c r="EF118" s="159" t="s">
        <v>282</v>
      </c>
      <c r="EG118" s="159" t="s">
        <v>282</v>
      </c>
      <c r="EH118" s="159" t="s">
        <v>282</v>
      </c>
      <c r="EI118" s="159" t="s">
        <v>282</v>
      </c>
      <c r="EJ118" s="159" t="s">
        <v>282</v>
      </c>
      <c r="EK118" s="159" t="s">
        <v>282</v>
      </c>
      <c r="EL118" s="159" t="s">
        <v>282</v>
      </c>
      <c r="EM118" s="159" t="s">
        <v>282</v>
      </c>
      <c r="EN118" s="159" t="s">
        <v>282</v>
      </c>
      <c r="EO118" s="159" t="s">
        <v>282</v>
      </c>
      <c r="EP118" s="159" t="s">
        <v>282</v>
      </c>
      <c r="EQ118" s="159" t="s">
        <v>282</v>
      </c>
      <c r="ER118" s="159" t="s">
        <v>282</v>
      </c>
      <c r="ES118" s="159" t="s">
        <v>282</v>
      </c>
      <c r="ET118" s="159" t="s">
        <v>282</v>
      </c>
      <c r="EU118" s="159" t="s">
        <v>282</v>
      </c>
      <c r="EV118" s="159" t="s">
        <v>282</v>
      </c>
      <c r="EW118" s="159" t="s">
        <v>282</v>
      </c>
      <c r="EX118" s="159" t="s">
        <v>282</v>
      </c>
      <c r="EY118" s="159" t="s">
        <v>282</v>
      </c>
      <c r="EZ118" s="159" t="s">
        <v>282</v>
      </c>
      <c r="FA118" s="159" t="s">
        <v>282</v>
      </c>
      <c r="FB118" s="159" t="s">
        <v>282</v>
      </c>
      <c r="FC118" s="159" t="s">
        <v>282</v>
      </c>
      <c r="FD118" s="159" t="s">
        <v>282</v>
      </c>
      <c r="FE118" s="159" t="s">
        <v>282</v>
      </c>
      <c r="FF118" s="159" t="s">
        <v>282</v>
      </c>
      <c r="FG118" s="159" t="s">
        <v>282</v>
      </c>
      <c r="FH118" s="159" t="s">
        <v>282</v>
      </c>
      <c r="FI118" s="159" t="s">
        <v>282</v>
      </c>
      <c r="FJ118" s="159" t="s">
        <v>282</v>
      </c>
      <c r="FK118" s="159" t="s">
        <v>282</v>
      </c>
      <c r="FL118" s="159" t="s">
        <v>282</v>
      </c>
      <c r="FM118" s="159" t="s">
        <v>282</v>
      </c>
      <c r="FN118" s="159" t="s">
        <v>282</v>
      </c>
      <c r="FO118" s="159" t="s">
        <v>282</v>
      </c>
      <c r="FP118" s="159" t="s">
        <v>282</v>
      </c>
      <c r="FQ118" s="159" t="s">
        <v>282</v>
      </c>
      <c r="FR118" s="159" t="s">
        <v>282</v>
      </c>
      <c r="FS118" s="159" t="s">
        <v>282</v>
      </c>
      <c r="FT118" s="159" t="s">
        <v>282</v>
      </c>
    </row>
    <row r="119" spans="1:176" x14ac:dyDescent="0.25">
      <c r="A119" s="66" t="s">
        <v>666</v>
      </c>
      <c r="B119" s="159" t="s">
        <v>10949</v>
      </c>
      <c r="C119" s="66" t="str">
        <f>IF(ISNUMBER(Severity!H119)=FALSE,Severity!F119,IF(Severity!H119&gt;=0.5,"YES","NO"))</f>
        <v>YES</v>
      </c>
      <c r="D119" s="66" t="str">
        <f>IF(ISNUMBER(Severity!I119)=FALSE,Severity!G119,IF(Severity!I119&gt;0.5,"YES","NO"))</f>
        <v>NO</v>
      </c>
      <c r="E119" s="159">
        <v>8</v>
      </c>
      <c r="F119" s="159">
        <v>2</v>
      </c>
      <c r="G119" s="66" t="s">
        <v>10938</v>
      </c>
      <c r="H119" s="159" t="s">
        <v>10585</v>
      </c>
      <c r="I119" s="159" t="s">
        <v>282</v>
      </c>
      <c r="J119" s="159" t="s">
        <v>282</v>
      </c>
      <c r="K119" s="159" t="s">
        <v>299</v>
      </c>
      <c r="L119" s="159">
        <v>17</v>
      </c>
      <c r="M119" s="159">
        <v>7</v>
      </c>
      <c r="N119" s="159">
        <v>10</v>
      </c>
      <c r="O119" s="159" t="s">
        <v>282</v>
      </c>
      <c r="P119" s="66" t="s">
        <v>282</v>
      </c>
      <c r="Q119" s="66" t="s">
        <v>282</v>
      </c>
      <c r="R119" s="159" t="s">
        <v>282</v>
      </c>
      <c r="S119" s="159" t="s">
        <v>299</v>
      </c>
      <c r="T119" s="159">
        <v>17</v>
      </c>
      <c r="U119" s="159" t="s">
        <v>282</v>
      </c>
      <c r="V119" s="159" t="s">
        <v>282</v>
      </c>
      <c r="W119" s="159" t="s">
        <v>282</v>
      </c>
      <c r="X119" s="66">
        <v>22.85</v>
      </c>
      <c r="Y119" s="66">
        <v>4.49</v>
      </c>
      <c r="Z119" s="66">
        <v>13</v>
      </c>
      <c r="AA119" s="159" t="s">
        <v>282</v>
      </c>
      <c r="AB119" s="159" t="s">
        <v>282</v>
      </c>
      <c r="AC119" s="159" t="s">
        <v>282</v>
      </c>
      <c r="AD119" s="159" t="s">
        <v>282</v>
      </c>
      <c r="AE119" s="159" t="s">
        <v>282</v>
      </c>
      <c r="AF119" s="159" t="s">
        <v>282</v>
      </c>
      <c r="AG119" s="159" t="s">
        <v>282</v>
      </c>
      <c r="AH119" s="159" t="s">
        <v>282</v>
      </c>
      <c r="AI119" s="159" t="s">
        <v>282</v>
      </c>
      <c r="AJ119" s="159" t="s">
        <v>282</v>
      </c>
      <c r="AK119" s="159" t="s">
        <v>282</v>
      </c>
      <c r="AL119" s="159" t="s">
        <v>282</v>
      </c>
      <c r="AM119" s="66" t="s">
        <v>282</v>
      </c>
      <c r="AN119" s="159">
        <v>13</v>
      </c>
      <c r="AO119" s="66" t="s">
        <v>10939</v>
      </c>
      <c r="AP119" s="159" t="s">
        <v>10585</v>
      </c>
      <c r="AQ119" s="159" t="s">
        <v>282</v>
      </c>
      <c r="AR119" s="159" t="s">
        <v>282</v>
      </c>
      <c r="AS119" s="159" t="s">
        <v>299</v>
      </c>
      <c r="AT119" s="159">
        <v>17</v>
      </c>
      <c r="AU119" s="159">
        <v>6</v>
      </c>
      <c r="AV119" s="159">
        <v>10</v>
      </c>
      <c r="AW119" s="159" t="s">
        <v>282</v>
      </c>
      <c r="AX119" s="159" t="s">
        <v>282</v>
      </c>
      <c r="AY119" s="159" t="s">
        <v>282</v>
      </c>
      <c r="AZ119" s="159" t="s">
        <v>282</v>
      </c>
      <c r="BA119" s="159" t="s">
        <v>299</v>
      </c>
      <c r="BB119" s="159">
        <v>17</v>
      </c>
      <c r="BC119" s="159" t="s">
        <v>282</v>
      </c>
      <c r="BD119" s="159" t="s">
        <v>282</v>
      </c>
      <c r="BE119" s="159" t="s">
        <v>282</v>
      </c>
      <c r="BF119" s="66">
        <v>20.82</v>
      </c>
      <c r="BG119" s="66">
        <v>3.71</v>
      </c>
      <c r="BH119" s="66">
        <v>11</v>
      </c>
      <c r="BI119" s="159" t="s">
        <v>282</v>
      </c>
      <c r="BJ119" s="159" t="s">
        <v>282</v>
      </c>
      <c r="BK119" s="159" t="s">
        <v>282</v>
      </c>
      <c r="BL119" s="159" t="s">
        <v>282</v>
      </c>
      <c r="BM119" s="159" t="s">
        <v>282</v>
      </c>
      <c r="BN119" s="159" t="s">
        <v>282</v>
      </c>
      <c r="BO119" s="159" t="s">
        <v>282</v>
      </c>
      <c r="BP119" s="159" t="s">
        <v>282</v>
      </c>
      <c r="BQ119" s="159" t="s">
        <v>282</v>
      </c>
      <c r="BR119" s="159" t="s">
        <v>282</v>
      </c>
      <c r="BS119" s="159" t="s">
        <v>282</v>
      </c>
      <c r="BT119" s="159" t="s">
        <v>282</v>
      </c>
      <c r="BU119" s="66" t="s">
        <v>282</v>
      </c>
      <c r="BV119" s="159">
        <v>11</v>
      </c>
      <c r="BW119" s="159" t="s">
        <v>282</v>
      </c>
      <c r="BX119" s="159" t="s">
        <v>282</v>
      </c>
      <c r="BY119" s="159" t="s">
        <v>282</v>
      </c>
      <c r="BZ119" s="159" t="s">
        <v>282</v>
      </c>
      <c r="CA119" s="159" t="s">
        <v>282</v>
      </c>
      <c r="CB119" s="159" t="s">
        <v>282</v>
      </c>
      <c r="CC119" s="159" t="s">
        <v>282</v>
      </c>
      <c r="CD119" s="159" t="s">
        <v>282</v>
      </c>
      <c r="CE119" s="159" t="s">
        <v>282</v>
      </c>
      <c r="CF119" s="159" t="s">
        <v>282</v>
      </c>
      <c r="CG119" s="159" t="s">
        <v>282</v>
      </c>
      <c r="CH119" s="159" t="s">
        <v>282</v>
      </c>
      <c r="CI119" s="159" t="s">
        <v>282</v>
      </c>
      <c r="CJ119" s="159" t="s">
        <v>282</v>
      </c>
      <c r="CK119" s="159" t="s">
        <v>282</v>
      </c>
      <c r="CL119" s="159" t="s">
        <v>282</v>
      </c>
      <c r="CM119" s="159" t="s">
        <v>282</v>
      </c>
      <c r="CN119" s="159" t="s">
        <v>282</v>
      </c>
      <c r="CO119" s="159" t="s">
        <v>282</v>
      </c>
      <c r="CP119" s="159" t="s">
        <v>282</v>
      </c>
      <c r="CQ119" s="159" t="s">
        <v>282</v>
      </c>
      <c r="CR119" s="159" t="s">
        <v>282</v>
      </c>
      <c r="CS119" s="159" t="s">
        <v>282</v>
      </c>
      <c r="CT119" s="159" t="s">
        <v>282</v>
      </c>
      <c r="CU119" s="159" t="s">
        <v>282</v>
      </c>
      <c r="CV119" s="159" t="s">
        <v>282</v>
      </c>
      <c r="CW119" s="159" t="s">
        <v>282</v>
      </c>
      <c r="CX119" s="159" t="s">
        <v>282</v>
      </c>
      <c r="CY119" s="159" t="s">
        <v>282</v>
      </c>
      <c r="CZ119" s="159" t="s">
        <v>282</v>
      </c>
      <c r="DA119" s="159" t="s">
        <v>282</v>
      </c>
      <c r="DB119" s="159" t="s">
        <v>282</v>
      </c>
      <c r="DC119" s="159" t="s">
        <v>282</v>
      </c>
      <c r="DD119" s="159" t="s">
        <v>282</v>
      </c>
      <c r="DE119" s="159" t="s">
        <v>282</v>
      </c>
      <c r="DF119" s="159" t="s">
        <v>282</v>
      </c>
      <c r="DG119" s="159" t="s">
        <v>282</v>
      </c>
      <c r="DH119" s="159" t="s">
        <v>282</v>
      </c>
      <c r="DI119" s="159" t="s">
        <v>282</v>
      </c>
      <c r="DJ119" s="159" t="s">
        <v>282</v>
      </c>
      <c r="DK119" s="159" t="s">
        <v>282</v>
      </c>
      <c r="DL119" s="159" t="s">
        <v>282</v>
      </c>
      <c r="DM119" s="159" t="s">
        <v>282</v>
      </c>
      <c r="DN119" s="159" t="s">
        <v>282</v>
      </c>
      <c r="DO119" s="159" t="s">
        <v>282</v>
      </c>
      <c r="DP119" s="159" t="s">
        <v>282</v>
      </c>
      <c r="DQ119" s="159" t="s">
        <v>282</v>
      </c>
      <c r="DR119" s="159" t="s">
        <v>282</v>
      </c>
      <c r="DS119" s="159" t="s">
        <v>282</v>
      </c>
      <c r="DT119" s="159" t="s">
        <v>282</v>
      </c>
      <c r="DU119" s="159" t="s">
        <v>282</v>
      </c>
      <c r="DV119" s="159" t="s">
        <v>282</v>
      </c>
      <c r="DW119" s="159" t="s">
        <v>282</v>
      </c>
      <c r="DX119" s="159" t="s">
        <v>282</v>
      </c>
      <c r="DY119" s="159" t="s">
        <v>282</v>
      </c>
      <c r="DZ119" s="159" t="s">
        <v>282</v>
      </c>
      <c r="EA119" s="159" t="s">
        <v>282</v>
      </c>
      <c r="EB119" s="159" t="s">
        <v>282</v>
      </c>
      <c r="EC119" s="159" t="s">
        <v>282</v>
      </c>
      <c r="ED119" s="159" t="s">
        <v>282</v>
      </c>
      <c r="EE119" s="159" t="s">
        <v>282</v>
      </c>
      <c r="EF119" s="159" t="s">
        <v>282</v>
      </c>
      <c r="EG119" s="159" t="s">
        <v>282</v>
      </c>
      <c r="EH119" s="159" t="s">
        <v>282</v>
      </c>
      <c r="EI119" s="159" t="s">
        <v>282</v>
      </c>
      <c r="EJ119" s="159" t="s">
        <v>282</v>
      </c>
      <c r="EK119" s="159" t="s">
        <v>282</v>
      </c>
      <c r="EL119" s="159" t="s">
        <v>282</v>
      </c>
      <c r="EM119" s="159" t="s">
        <v>282</v>
      </c>
      <c r="EN119" s="159" t="s">
        <v>282</v>
      </c>
      <c r="EO119" s="159" t="s">
        <v>282</v>
      </c>
      <c r="EP119" s="159" t="s">
        <v>282</v>
      </c>
      <c r="EQ119" s="159" t="s">
        <v>282</v>
      </c>
      <c r="ER119" s="159" t="s">
        <v>282</v>
      </c>
      <c r="ES119" s="159" t="s">
        <v>282</v>
      </c>
      <c r="ET119" s="159" t="s">
        <v>282</v>
      </c>
      <c r="EU119" s="159" t="s">
        <v>282</v>
      </c>
      <c r="EV119" s="159" t="s">
        <v>282</v>
      </c>
      <c r="EW119" s="159" t="s">
        <v>282</v>
      </c>
      <c r="EX119" s="159" t="s">
        <v>282</v>
      </c>
      <c r="EY119" s="159" t="s">
        <v>282</v>
      </c>
      <c r="EZ119" s="159" t="s">
        <v>282</v>
      </c>
      <c r="FA119" s="159" t="s">
        <v>282</v>
      </c>
      <c r="FB119" s="159" t="s">
        <v>282</v>
      </c>
      <c r="FC119" s="159" t="s">
        <v>282</v>
      </c>
      <c r="FD119" s="159" t="s">
        <v>282</v>
      </c>
      <c r="FE119" s="159" t="s">
        <v>282</v>
      </c>
      <c r="FF119" s="159" t="s">
        <v>282</v>
      </c>
      <c r="FG119" s="159" t="s">
        <v>282</v>
      </c>
      <c r="FH119" s="159" t="s">
        <v>282</v>
      </c>
      <c r="FI119" s="159" t="s">
        <v>282</v>
      </c>
      <c r="FJ119" s="159" t="s">
        <v>282</v>
      </c>
      <c r="FK119" s="159" t="s">
        <v>282</v>
      </c>
      <c r="FL119" s="159" t="s">
        <v>282</v>
      </c>
      <c r="FM119" s="159" t="s">
        <v>282</v>
      </c>
      <c r="FN119" s="159" t="s">
        <v>282</v>
      </c>
      <c r="FO119" s="159" t="s">
        <v>282</v>
      </c>
      <c r="FP119" s="159" t="s">
        <v>282</v>
      </c>
      <c r="FQ119" s="159" t="s">
        <v>282</v>
      </c>
      <c r="FR119" s="159" t="s">
        <v>282</v>
      </c>
      <c r="FS119" s="159" t="s">
        <v>282</v>
      </c>
      <c r="FT119" s="159" t="s">
        <v>282</v>
      </c>
    </row>
    <row r="120" spans="1:176" x14ac:dyDescent="0.25">
      <c r="A120" s="66" t="s">
        <v>7265</v>
      </c>
      <c r="B120" s="159" t="s">
        <v>15805</v>
      </c>
      <c r="C120" s="66" t="str">
        <f>IF(ISNUMBER(Severity!H120)=FALSE,Severity!F120,IF(Severity!H120&gt;=0.5,"YES","NO"))</f>
        <v>YES</v>
      </c>
      <c r="D120" s="66" t="str">
        <f>IF(ISNUMBER(Severity!I120)=FALSE,Severity!G120,IF(Severity!I120&gt;0.5,"YES","NO"))</f>
        <v>NO</v>
      </c>
      <c r="E120" s="159">
        <v>12</v>
      </c>
      <c r="F120" s="159">
        <v>2</v>
      </c>
      <c r="G120" s="159" t="s">
        <v>10938</v>
      </c>
      <c r="H120" s="159" t="s">
        <v>10507</v>
      </c>
      <c r="I120" s="159">
        <v>0</v>
      </c>
      <c r="J120" s="159" t="s">
        <v>282</v>
      </c>
      <c r="K120" s="159" t="s">
        <v>282</v>
      </c>
      <c r="L120" s="159" t="s">
        <v>282</v>
      </c>
      <c r="M120" s="159" t="s">
        <v>282</v>
      </c>
      <c r="N120" s="159" t="s">
        <v>282</v>
      </c>
      <c r="O120" s="159" t="s">
        <v>282</v>
      </c>
      <c r="P120" s="159" t="s">
        <v>282</v>
      </c>
      <c r="Q120" s="159" t="s">
        <v>282</v>
      </c>
      <c r="R120" s="159" t="s">
        <v>282</v>
      </c>
      <c r="S120" s="159" t="s">
        <v>299</v>
      </c>
      <c r="T120" s="159">
        <v>24</v>
      </c>
      <c r="U120" s="159">
        <v>19.2</v>
      </c>
      <c r="V120" s="159">
        <v>8.1999999999999993</v>
      </c>
      <c r="W120" s="159">
        <v>25</v>
      </c>
      <c r="X120" s="159" t="s">
        <v>282</v>
      </c>
      <c r="Y120" s="159" t="s">
        <v>282</v>
      </c>
      <c r="Z120" s="159" t="s">
        <v>282</v>
      </c>
      <c r="AA120" s="159" t="s">
        <v>282</v>
      </c>
      <c r="AB120" s="159" t="s">
        <v>282</v>
      </c>
      <c r="AC120" s="159" t="s">
        <v>282</v>
      </c>
      <c r="AD120" s="159" t="s">
        <v>282</v>
      </c>
      <c r="AE120" s="159" t="s">
        <v>282</v>
      </c>
      <c r="AF120" s="159" t="s">
        <v>282</v>
      </c>
      <c r="AG120" s="159">
        <v>-6</v>
      </c>
      <c r="AH120" s="159">
        <v>9.6</v>
      </c>
      <c r="AI120" s="159">
        <v>25</v>
      </c>
      <c r="AJ120" s="159" t="s">
        <v>282</v>
      </c>
      <c r="AK120" s="159" t="s">
        <v>282</v>
      </c>
      <c r="AL120" s="159" t="s">
        <v>282</v>
      </c>
      <c r="AM120" s="159">
        <v>25</v>
      </c>
      <c r="AN120" s="159" t="s">
        <v>282</v>
      </c>
      <c r="AO120" s="159" t="s">
        <v>10939</v>
      </c>
      <c r="AP120" s="159" t="s">
        <v>10507</v>
      </c>
      <c r="AQ120" s="159">
        <v>0</v>
      </c>
      <c r="AR120" s="159" t="s">
        <v>282</v>
      </c>
      <c r="AS120" s="159" t="s">
        <v>282</v>
      </c>
      <c r="AT120" s="159" t="s">
        <v>282</v>
      </c>
      <c r="AU120" s="159" t="s">
        <v>282</v>
      </c>
      <c r="AV120" s="159" t="s">
        <v>282</v>
      </c>
      <c r="AW120" s="159" t="s">
        <v>282</v>
      </c>
      <c r="AX120" s="159" t="s">
        <v>282</v>
      </c>
      <c r="AY120" s="159" t="s">
        <v>282</v>
      </c>
      <c r="AZ120" s="159" t="s">
        <v>282</v>
      </c>
      <c r="BA120" s="159" t="s">
        <v>299</v>
      </c>
      <c r="BB120" s="159">
        <v>24</v>
      </c>
      <c r="BC120" s="159">
        <v>17.899999999999999</v>
      </c>
      <c r="BD120" s="159">
        <v>8.1</v>
      </c>
      <c r="BE120" s="159">
        <v>26</v>
      </c>
      <c r="BF120" s="159" t="s">
        <v>282</v>
      </c>
      <c r="BG120" s="159" t="s">
        <v>282</v>
      </c>
      <c r="BH120" s="159" t="s">
        <v>282</v>
      </c>
      <c r="BI120" s="159" t="s">
        <v>282</v>
      </c>
      <c r="BJ120" s="159" t="s">
        <v>282</v>
      </c>
      <c r="BK120" s="159" t="s">
        <v>282</v>
      </c>
      <c r="BL120" s="159" t="s">
        <v>282</v>
      </c>
      <c r="BM120" s="159" t="s">
        <v>282</v>
      </c>
      <c r="BN120" s="159" t="s">
        <v>282</v>
      </c>
      <c r="BO120" s="159">
        <v>-2</v>
      </c>
      <c r="BP120" s="159">
        <v>13.3</v>
      </c>
      <c r="BQ120" s="159">
        <v>26</v>
      </c>
      <c r="BR120" s="159" t="s">
        <v>282</v>
      </c>
      <c r="BS120" s="159" t="s">
        <v>282</v>
      </c>
      <c r="BT120" s="159" t="s">
        <v>282</v>
      </c>
      <c r="BU120" s="159">
        <v>26</v>
      </c>
      <c r="BV120" s="159" t="s">
        <v>282</v>
      </c>
      <c r="BW120" s="159" t="s">
        <v>282</v>
      </c>
      <c r="BX120" s="159" t="s">
        <v>282</v>
      </c>
      <c r="BY120" s="159" t="s">
        <v>282</v>
      </c>
      <c r="BZ120" s="159" t="s">
        <v>282</v>
      </c>
      <c r="CA120" s="159" t="s">
        <v>282</v>
      </c>
      <c r="CB120" s="159" t="s">
        <v>282</v>
      </c>
      <c r="CC120" s="159" t="s">
        <v>282</v>
      </c>
      <c r="CD120" s="159" t="s">
        <v>282</v>
      </c>
      <c r="CE120" s="159" t="s">
        <v>282</v>
      </c>
      <c r="CF120" s="159" t="s">
        <v>282</v>
      </c>
      <c r="CG120" s="159" t="s">
        <v>282</v>
      </c>
      <c r="CH120" s="159" t="s">
        <v>282</v>
      </c>
      <c r="CI120" s="159" t="s">
        <v>282</v>
      </c>
      <c r="CJ120" s="159" t="s">
        <v>282</v>
      </c>
      <c r="CK120" s="159" t="s">
        <v>282</v>
      </c>
      <c r="CL120" s="159" t="s">
        <v>282</v>
      </c>
      <c r="CM120" s="159" t="s">
        <v>282</v>
      </c>
      <c r="CN120" s="159" t="s">
        <v>282</v>
      </c>
      <c r="CO120" s="159" t="s">
        <v>282</v>
      </c>
      <c r="CP120" s="159" t="s">
        <v>282</v>
      </c>
      <c r="CQ120" s="159" t="s">
        <v>282</v>
      </c>
      <c r="CR120" s="159" t="s">
        <v>282</v>
      </c>
      <c r="CS120" s="159" t="s">
        <v>282</v>
      </c>
      <c r="CT120" s="159" t="s">
        <v>282</v>
      </c>
      <c r="CU120" s="159" t="s">
        <v>282</v>
      </c>
      <c r="CV120" s="159" t="s">
        <v>282</v>
      </c>
      <c r="CW120" s="159" t="s">
        <v>282</v>
      </c>
      <c r="CX120" s="159" t="s">
        <v>282</v>
      </c>
      <c r="CY120" s="159" t="s">
        <v>282</v>
      </c>
      <c r="CZ120" s="159" t="s">
        <v>282</v>
      </c>
      <c r="DA120" s="159" t="s">
        <v>282</v>
      </c>
      <c r="DB120" s="159" t="s">
        <v>282</v>
      </c>
      <c r="DC120" s="159" t="s">
        <v>282</v>
      </c>
      <c r="DD120" s="159" t="s">
        <v>282</v>
      </c>
      <c r="DE120" s="159" t="s">
        <v>282</v>
      </c>
      <c r="DF120" s="159" t="s">
        <v>282</v>
      </c>
      <c r="DG120" s="159" t="s">
        <v>282</v>
      </c>
      <c r="DH120" s="159" t="s">
        <v>282</v>
      </c>
      <c r="DI120" s="159" t="s">
        <v>282</v>
      </c>
      <c r="DJ120" s="159" t="s">
        <v>282</v>
      </c>
      <c r="DK120" s="159" t="s">
        <v>282</v>
      </c>
      <c r="DL120" s="159" t="s">
        <v>282</v>
      </c>
      <c r="DM120" s="159" t="s">
        <v>282</v>
      </c>
      <c r="DN120" s="159" t="s">
        <v>282</v>
      </c>
      <c r="DO120" s="159" t="s">
        <v>282</v>
      </c>
      <c r="DP120" s="159" t="s">
        <v>282</v>
      </c>
      <c r="DQ120" s="159" t="s">
        <v>282</v>
      </c>
      <c r="DR120" s="159" t="s">
        <v>282</v>
      </c>
      <c r="DS120" s="159" t="s">
        <v>282</v>
      </c>
      <c r="DT120" s="159" t="s">
        <v>282</v>
      </c>
      <c r="DU120" s="159" t="s">
        <v>282</v>
      </c>
      <c r="DV120" s="159" t="s">
        <v>282</v>
      </c>
      <c r="DW120" s="159" t="s">
        <v>282</v>
      </c>
      <c r="DX120" s="159" t="s">
        <v>282</v>
      </c>
      <c r="DY120" s="159" t="s">
        <v>282</v>
      </c>
      <c r="DZ120" s="159" t="s">
        <v>282</v>
      </c>
      <c r="EA120" s="159" t="s">
        <v>282</v>
      </c>
      <c r="EB120" s="159" t="s">
        <v>282</v>
      </c>
      <c r="EC120" s="159" t="s">
        <v>282</v>
      </c>
      <c r="ED120" s="159" t="s">
        <v>282</v>
      </c>
      <c r="EE120" s="159" t="s">
        <v>282</v>
      </c>
      <c r="EF120" s="159" t="s">
        <v>282</v>
      </c>
      <c r="EG120" s="159" t="s">
        <v>282</v>
      </c>
      <c r="EH120" s="159" t="s">
        <v>282</v>
      </c>
      <c r="EI120" s="159" t="s">
        <v>282</v>
      </c>
      <c r="EJ120" s="159" t="s">
        <v>282</v>
      </c>
      <c r="EK120" s="159" t="s">
        <v>282</v>
      </c>
      <c r="EL120" s="159" t="s">
        <v>282</v>
      </c>
      <c r="EM120" s="159" t="s">
        <v>282</v>
      </c>
      <c r="EN120" s="159" t="s">
        <v>282</v>
      </c>
      <c r="EO120" s="159" t="s">
        <v>282</v>
      </c>
      <c r="EP120" s="159" t="s">
        <v>282</v>
      </c>
      <c r="EQ120" s="159" t="s">
        <v>282</v>
      </c>
      <c r="ER120" s="159" t="s">
        <v>282</v>
      </c>
      <c r="ES120" s="159" t="s">
        <v>282</v>
      </c>
      <c r="ET120" s="159" t="s">
        <v>282</v>
      </c>
      <c r="EU120" s="159" t="s">
        <v>282</v>
      </c>
      <c r="EV120" s="159" t="s">
        <v>282</v>
      </c>
      <c r="EW120" s="159" t="s">
        <v>282</v>
      </c>
      <c r="EX120" s="159" t="s">
        <v>282</v>
      </c>
      <c r="EY120" s="159" t="s">
        <v>282</v>
      </c>
      <c r="EZ120" s="159" t="s">
        <v>282</v>
      </c>
      <c r="FA120" s="159" t="s">
        <v>282</v>
      </c>
      <c r="FB120" s="159" t="s">
        <v>282</v>
      </c>
      <c r="FC120" s="159" t="s">
        <v>282</v>
      </c>
      <c r="FD120" s="159" t="s">
        <v>282</v>
      </c>
      <c r="FE120" s="159" t="s">
        <v>282</v>
      </c>
      <c r="FF120" s="159" t="s">
        <v>282</v>
      </c>
      <c r="FG120" s="159" t="s">
        <v>282</v>
      </c>
      <c r="FH120" s="159" t="s">
        <v>282</v>
      </c>
      <c r="FI120" s="159" t="s">
        <v>282</v>
      </c>
      <c r="FJ120" s="159" t="s">
        <v>282</v>
      </c>
      <c r="FK120" s="159" t="s">
        <v>282</v>
      </c>
      <c r="FL120" s="159" t="s">
        <v>282</v>
      </c>
      <c r="FM120" s="159" t="s">
        <v>282</v>
      </c>
      <c r="FN120" s="159" t="s">
        <v>282</v>
      </c>
      <c r="FO120" s="159" t="s">
        <v>282</v>
      </c>
      <c r="FP120" s="159" t="s">
        <v>282</v>
      </c>
      <c r="FQ120" s="159" t="s">
        <v>282</v>
      </c>
      <c r="FR120" s="159" t="s">
        <v>282</v>
      </c>
      <c r="FS120" s="159" t="s">
        <v>282</v>
      </c>
      <c r="FT120" s="159" t="s">
        <v>282</v>
      </c>
    </row>
    <row r="121" spans="1:176" x14ac:dyDescent="0.25">
      <c r="A121" s="66" t="s">
        <v>667</v>
      </c>
      <c r="B121" s="159" t="s">
        <v>282</v>
      </c>
      <c r="C121" s="66" t="str">
        <f>IF(ISNUMBER(Severity!H121)=FALSE,Severity!F121,IF(Severity!H121&gt;=0.5,"YES","NO"))</f>
        <v>YES</v>
      </c>
      <c r="D121" s="66" t="str">
        <f>IF(ISNUMBER(Severity!I121)=FALSE,Severity!G121,IF(Severity!I121&gt;0.5,"YES","NO"))</f>
        <v>NO</v>
      </c>
      <c r="E121" s="159">
        <v>8</v>
      </c>
      <c r="F121" s="159">
        <v>2</v>
      </c>
      <c r="G121" s="159" t="s">
        <v>246</v>
      </c>
      <c r="H121" s="159" t="s">
        <v>10507</v>
      </c>
      <c r="I121" s="66">
        <v>1</v>
      </c>
      <c r="J121" s="159">
        <v>5</v>
      </c>
      <c r="K121" s="159" t="s">
        <v>282</v>
      </c>
      <c r="L121" s="159" t="s">
        <v>282</v>
      </c>
      <c r="M121" s="159" t="s">
        <v>282</v>
      </c>
      <c r="N121" s="159" t="s">
        <v>282</v>
      </c>
      <c r="O121" s="159" t="s">
        <v>194</v>
      </c>
      <c r="P121" s="66">
        <v>10</v>
      </c>
      <c r="Q121" s="66">
        <v>17</v>
      </c>
      <c r="R121" s="66">
        <v>50</v>
      </c>
      <c r="S121" s="159" t="s">
        <v>194</v>
      </c>
      <c r="T121" s="159">
        <v>10</v>
      </c>
      <c r="U121" s="159">
        <v>28.8</v>
      </c>
      <c r="V121" s="66" t="s">
        <v>282</v>
      </c>
      <c r="W121" s="159">
        <v>35</v>
      </c>
      <c r="X121" s="159" t="s">
        <v>282</v>
      </c>
      <c r="Y121" s="159" t="s">
        <v>282</v>
      </c>
      <c r="Z121" s="159" t="s">
        <v>282</v>
      </c>
      <c r="AA121" s="159" t="s">
        <v>282</v>
      </c>
      <c r="AB121" s="159" t="s">
        <v>282</v>
      </c>
      <c r="AC121" s="159" t="s">
        <v>282</v>
      </c>
      <c r="AD121" s="159" t="s">
        <v>282</v>
      </c>
      <c r="AE121" s="159" t="s">
        <v>282</v>
      </c>
      <c r="AF121" s="159" t="s">
        <v>282</v>
      </c>
      <c r="AG121" s="159" t="s">
        <v>282</v>
      </c>
      <c r="AH121" s="159" t="s">
        <v>282</v>
      </c>
      <c r="AI121" s="159" t="s">
        <v>282</v>
      </c>
      <c r="AJ121" s="159" t="s">
        <v>282</v>
      </c>
      <c r="AK121" s="159" t="s">
        <v>282</v>
      </c>
      <c r="AL121" s="159" t="s">
        <v>282</v>
      </c>
      <c r="AM121" s="159">
        <v>35</v>
      </c>
      <c r="AN121" s="159">
        <v>30</v>
      </c>
      <c r="AO121" s="159" t="s">
        <v>790</v>
      </c>
      <c r="AP121" s="159" t="s">
        <v>10507</v>
      </c>
      <c r="AQ121" s="66">
        <v>4</v>
      </c>
      <c r="AR121" s="159">
        <v>12</v>
      </c>
      <c r="AS121" s="159" t="s">
        <v>282</v>
      </c>
      <c r="AT121" s="159" t="s">
        <v>282</v>
      </c>
      <c r="AU121" s="159" t="s">
        <v>282</v>
      </c>
      <c r="AV121" s="159" t="s">
        <v>282</v>
      </c>
      <c r="AW121" s="159" t="s">
        <v>194</v>
      </c>
      <c r="AX121" s="159">
        <v>10</v>
      </c>
      <c r="AY121" s="66">
        <v>9</v>
      </c>
      <c r="AZ121" s="66">
        <v>50</v>
      </c>
      <c r="BA121" s="159" t="s">
        <v>194</v>
      </c>
      <c r="BB121" s="159">
        <v>10</v>
      </c>
      <c r="BC121" s="159">
        <v>26.8</v>
      </c>
      <c r="BD121" s="66" t="s">
        <v>282</v>
      </c>
      <c r="BE121" s="159">
        <v>35</v>
      </c>
      <c r="BF121" s="159" t="s">
        <v>282</v>
      </c>
      <c r="BG121" s="159" t="s">
        <v>282</v>
      </c>
      <c r="BH121" s="159" t="s">
        <v>282</v>
      </c>
      <c r="BI121" s="159" t="s">
        <v>282</v>
      </c>
      <c r="BJ121" s="159" t="s">
        <v>282</v>
      </c>
      <c r="BK121" s="159" t="s">
        <v>282</v>
      </c>
      <c r="BL121" s="159" t="s">
        <v>282</v>
      </c>
      <c r="BM121" s="159" t="s">
        <v>282</v>
      </c>
      <c r="BN121" s="159" t="s">
        <v>282</v>
      </c>
      <c r="BO121" s="159" t="s">
        <v>282</v>
      </c>
      <c r="BP121" s="159" t="s">
        <v>282</v>
      </c>
      <c r="BQ121" s="159" t="s">
        <v>282</v>
      </c>
      <c r="BR121" s="159" t="s">
        <v>282</v>
      </c>
      <c r="BS121" s="159" t="s">
        <v>282</v>
      </c>
      <c r="BT121" s="159" t="s">
        <v>282</v>
      </c>
      <c r="BU121" s="159">
        <v>35</v>
      </c>
      <c r="BV121" s="159">
        <v>23</v>
      </c>
      <c r="BW121" s="159" t="s">
        <v>282</v>
      </c>
      <c r="BX121" s="159" t="s">
        <v>282</v>
      </c>
      <c r="BY121" s="159" t="s">
        <v>282</v>
      </c>
      <c r="BZ121" s="159" t="s">
        <v>282</v>
      </c>
      <c r="CA121" s="159" t="s">
        <v>282</v>
      </c>
      <c r="CB121" s="159" t="s">
        <v>282</v>
      </c>
      <c r="CC121" s="159" t="s">
        <v>282</v>
      </c>
      <c r="CD121" s="159" t="s">
        <v>282</v>
      </c>
      <c r="CE121" s="159" t="s">
        <v>282</v>
      </c>
      <c r="CF121" s="159" t="s">
        <v>282</v>
      </c>
      <c r="CG121" s="159" t="s">
        <v>282</v>
      </c>
      <c r="CH121" s="159" t="s">
        <v>282</v>
      </c>
      <c r="CI121" s="159" t="s">
        <v>282</v>
      </c>
      <c r="CJ121" s="159" t="s">
        <v>282</v>
      </c>
      <c r="CK121" s="159" t="s">
        <v>282</v>
      </c>
      <c r="CL121" s="159" t="s">
        <v>282</v>
      </c>
      <c r="CM121" s="159" t="s">
        <v>282</v>
      </c>
      <c r="CN121" s="159" t="s">
        <v>282</v>
      </c>
      <c r="CO121" s="159" t="s">
        <v>282</v>
      </c>
      <c r="CP121" s="159" t="s">
        <v>282</v>
      </c>
      <c r="CQ121" s="159" t="s">
        <v>282</v>
      </c>
      <c r="CR121" s="159" t="s">
        <v>282</v>
      </c>
      <c r="CS121" s="159" t="s">
        <v>282</v>
      </c>
      <c r="CT121" s="159" t="s">
        <v>282</v>
      </c>
      <c r="CU121" s="159" t="s">
        <v>282</v>
      </c>
      <c r="CV121" s="159" t="s">
        <v>282</v>
      </c>
      <c r="CW121" s="159" t="s">
        <v>282</v>
      </c>
      <c r="CX121" s="159" t="s">
        <v>282</v>
      </c>
      <c r="CY121" s="159" t="s">
        <v>282</v>
      </c>
      <c r="CZ121" s="159" t="s">
        <v>282</v>
      </c>
      <c r="DA121" s="159" t="s">
        <v>282</v>
      </c>
      <c r="DB121" s="159" t="s">
        <v>282</v>
      </c>
      <c r="DC121" s="159" t="s">
        <v>282</v>
      </c>
      <c r="DD121" s="159" t="s">
        <v>282</v>
      </c>
      <c r="DE121" s="159" t="s">
        <v>282</v>
      </c>
      <c r="DF121" s="159" t="s">
        <v>282</v>
      </c>
      <c r="DG121" s="159" t="s">
        <v>282</v>
      </c>
      <c r="DH121" s="159" t="s">
        <v>282</v>
      </c>
      <c r="DI121" s="159" t="s">
        <v>282</v>
      </c>
      <c r="DJ121" s="159" t="s">
        <v>282</v>
      </c>
      <c r="DK121" s="159" t="s">
        <v>282</v>
      </c>
      <c r="DL121" s="159" t="s">
        <v>282</v>
      </c>
      <c r="DM121" s="159" t="s">
        <v>282</v>
      </c>
      <c r="DN121" s="159" t="s">
        <v>282</v>
      </c>
      <c r="DO121" s="159" t="s">
        <v>282</v>
      </c>
      <c r="DP121" s="159" t="s">
        <v>282</v>
      </c>
      <c r="DQ121" s="159" t="s">
        <v>282</v>
      </c>
      <c r="DR121" s="159" t="s">
        <v>282</v>
      </c>
      <c r="DS121" s="159" t="s">
        <v>282</v>
      </c>
      <c r="DT121" s="159" t="s">
        <v>282</v>
      </c>
      <c r="DU121" s="159" t="s">
        <v>282</v>
      </c>
      <c r="DV121" s="159" t="s">
        <v>282</v>
      </c>
      <c r="DW121" s="159" t="s">
        <v>282</v>
      </c>
      <c r="DX121" s="159" t="s">
        <v>282</v>
      </c>
      <c r="DY121" s="159" t="s">
        <v>282</v>
      </c>
      <c r="DZ121" s="159" t="s">
        <v>282</v>
      </c>
      <c r="EA121" s="159" t="s">
        <v>282</v>
      </c>
      <c r="EB121" s="159" t="s">
        <v>282</v>
      </c>
      <c r="EC121" s="159" t="s">
        <v>282</v>
      </c>
      <c r="ED121" s="159" t="s">
        <v>282</v>
      </c>
      <c r="EE121" s="159" t="s">
        <v>282</v>
      </c>
      <c r="EF121" s="159" t="s">
        <v>282</v>
      </c>
      <c r="EG121" s="159" t="s">
        <v>282</v>
      </c>
      <c r="EH121" s="159" t="s">
        <v>282</v>
      </c>
      <c r="EI121" s="159" t="s">
        <v>282</v>
      </c>
      <c r="EJ121" s="159" t="s">
        <v>282</v>
      </c>
      <c r="EK121" s="159" t="s">
        <v>282</v>
      </c>
      <c r="EL121" s="159" t="s">
        <v>282</v>
      </c>
      <c r="EM121" s="159" t="s">
        <v>282</v>
      </c>
      <c r="EN121" s="159" t="s">
        <v>282</v>
      </c>
      <c r="EO121" s="159" t="s">
        <v>282</v>
      </c>
      <c r="EP121" s="159" t="s">
        <v>282</v>
      </c>
      <c r="EQ121" s="159" t="s">
        <v>282</v>
      </c>
      <c r="ER121" s="159" t="s">
        <v>282</v>
      </c>
      <c r="ES121" s="159" t="s">
        <v>282</v>
      </c>
      <c r="ET121" s="159" t="s">
        <v>282</v>
      </c>
      <c r="EU121" s="159" t="s">
        <v>282</v>
      </c>
      <c r="EV121" s="159" t="s">
        <v>282</v>
      </c>
      <c r="EW121" s="159" t="s">
        <v>282</v>
      </c>
      <c r="EX121" s="159" t="s">
        <v>282</v>
      </c>
      <c r="EY121" s="159" t="s">
        <v>282</v>
      </c>
      <c r="EZ121" s="159" t="s">
        <v>282</v>
      </c>
      <c r="FA121" s="159" t="s">
        <v>282</v>
      </c>
      <c r="FB121" s="159" t="s">
        <v>282</v>
      </c>
      <c r="FC121" s="159" t="s">
        <v>282</v>
      </c>
      <c r="FD121" s="159" t="s">
        <v>282</v>
      </c>
      <c r="FE121" s="159" t="s">
        <v>282</v>
      </c>
      <c r="FF121" s="159" t="s">
        <v>282</v>
      </c>
      <c r="FG121" s="159" t="s">
        <v>282</v>
      </c>
      <c r="FH121" s="159" t="s">
        <v>282</v>
      </c>
      <c r="FI121" s="159" t="s">
        <v>282</v>
      </c>
      <c r="FJ121" s="159" t="s">
        <v>282</v>
      </c>
      <c r="FK121" s="159" t="s">
        <v>282</v>
      </c>
      <c r="FL121" s="159" t="s">
        <v>282</v>
      </c>
      <c r="FM121" s="159" t="s">
        <v>282</v>
      </c>
      <c r="FN121" s="159" t="s">
        <v>282</v>
      </c>
      <c r="FO121" s="159" t="s">
        <v>282</v>
      </c>
      <c r="FP121" s="159" t="s">
        <v>282</v>
      </c>
      <c r="FQ121" s="159" t="s">
        <v>282</v>
      </c>
      <c r="FR121" s="159" t="s">
        <v>282</v>
      </c>
      <c r="FS121" s="159" t="s">
        <v>282</v>
      </c>
      <c r="FT121" s="159" t="s">
        <v>282</v>
      </c>
    </row>
    <row r="122" spans="1:176" x14ac:dyDescent="0.25">
      <c r="A122" s="212" t="s">
        <v>1951</v>
      </c>
      <c r="B122" s="159" t="s">
        <v>17657</v>
      </c>
      <c r="C122" s="66" t="str">
        <f>IF(ISNUMBER(Severity!H122)=FALSE,Severity!F122,IF(Severity!H122&gt;=0.5,"YES","NO"))</f>
        <v>YES</v>
      </c>
      <c r="D122" s="66" t="str">
        <f>IF(ISNUMBER(Severity!I122)=FALSE,Severity!G122,IF(Severity!I122&gt;0.5,"YES","NO"))</f>
        <v>NO</v>
      </c>
      <c r="E122" s="159">
        <v>8</v>
      </c>
      <c r="F122" s="159">
        <v>2</v>
      </c>
      <c r="G122" s="159" t="s">
        <v>258</v>
      </c>
      <c r="H122" s="159" t="s">
        <v>10507</v>
      </c>
      <c r="I122" s="66">
        <v>14</v>
      </c>
      <c r="J122" s="159">
        <v>29</v>
      </c>
      <c r="K122" s="159" t="s">
        <v>299</v>
      </c>
      <c r="L122" s="159">
        <v>17</v>
      </c>
      <c r="M122" s="159">
        <v>118</v>
      </c>
      <c r="N122" s="159">
        <v>8</v>
      </c>
      <c r="O122" s="159" t="s">
        <v>10840</v>
      </c>
      <c r="P122" s="159">
        <v>1</v>
      </c>
      <c r="Q122" s="159">
        <v>158</v>
      </c>
      <c r="R122" s="159" t="s">
        <v>10841</v>
      </c>
      <c r="S122" s="159" t="s">
        <v>299</v>
      </c>
      <c r="T122" s="159">
        <v>21</v>
      </c>
      <c r="U122" s="159">
        <v>30.4</v>
      </c>
      <c r="V122" s="66">
        <v>6.2</v>
      </c>
      <c r="W122" s="159">
        <v>196</v>
      </c>
      <c r="X122" s="159" t="s">
        <v>282</v>
      </c>
      <c r="Y122" s="159" t="s">
        <v>282</v>
      </c>
      <c r="Z122" s="159" t="s">
        <v>282</v>
      </c>
      <c r="AA122" s="159">
        <v>9</v>
      </c>
      <c r="AB122" s="159">
        <v>8.4</v>
      </c>
      <c r="AC122" s="159">
        <v>196</v>
      </c>
      <c r="AD122" s="159" t="s">
        <v>282</v>
      </c>
      <c r="AE122" s="159" t="s">
        <v>282</v>
      </c>
      <c r="AF122" s="159" t="s">
        <v>282</v>
      </c>
      <c r="AG122" s="159" t="s">
        <v>282</v>
      </c>
      <c r="AH122" s="159" t="s">
        <v>282</v>
      </c>
      <c r="AI122" s="159" t="s">
        <v>282</v>
      </c>
      <c r="AJ122" s="159" t="s">
        <v>282</v>
      </c>
      <c r="AK122" s="159" t="s">
        <v>282</v>
      </c>
      <c r="AL122" s="159" t="s">
        <v>282</v>
      </c>
      <c r="AM122" s="159">
        <v>196</v>
      </c>
      <c r="AN122" s="159">
        <v>167</v>
      </c>
      <c r="AO122" s="159" t="s">
        <v>246</v>
      </c>
      <c r="AP122" s="159" t="s">
        <v>10507</v>
      </c>
      <c r="AQ122" s="66">
        <v>7</v>
      </c>
      <c r="AR122" s="159">
        <v>18</v>
      </c>
      <c r="AS122" s="159" t="s">
        <v>299</v>
      </c>
      <c r="AT122" s="159">
        <v>17</v>
      </c>
      <c r="AU122" s="159">
        <v>112</v>
      </c>
      <c r="AV122" s="159">
        <v>8</v>
      </c>
      <c r="AW122" s="159" t="s">
        <v>10840</v>
      </c>
      <c r="AX122" s="159">
        <v>1</v>
      </c>
      <c r="AY122" s="159">
        <v>156</v>
      </c>
      <c r="AZ122" s="159" t="s">
        <v>10841</v>
      </c>
      <c r="BA122" s="159" t="s">
        <v>299</v>
      </c>
      <c r="BB122" s="159">
        <v>21</v>
      </c>
      <c r="BC122" s="159">
        <v>29.7</v>
      </c>
      <c r="BD122" s="66">
        <v>5.3</v>
      </c>
      <c r="BE122" s="159">
        <v>186</v>
      </c>
      <c r="BF122" s="159" t="s">
        <v>282</v>
      </c>
      <c r="BG122" s="159" t="s">
        <v>282</v>
      </c>
      <c r="BH122" s="159" t="s">
        <v>282</v>
      </c>
      <c r="BI122" s="159">
        <v>9.1</v>
      </c>
      <c r="BJ122" s="159">
        <v>7.8</v>
      </c>
      <c r="BK122" s="159">
        <v>185</v>
      </c>
      <c r="BL122" s="159" t="s">
        <v>282</v>
      </c>
      <c r="BM122" s="159" t="s">
        <v>282</v>
      </c>
      <c r="BN122" s="159" t="s">
        <v>282</v>
      </c>
      <c r="BO122" s="159" t="s">
        <v>282</v>
      </c>
      <c r="BP122" s="159" t="s">
        <v>282</v>
      </c>
      <c r="BQ122" s="159" t="s">
        <v>282</v>
      </c>
      <c r="BR122" s="159" t="s">
        <v>282</v>
      </c>
      <c r="BS122" s="159" t="s">
        <v>282</v>
      </c>
      <c r="BT122" s="159" t="s">
        <v>282</v>
      </c>
      <c r="BU122" s="159">
        <v>186</v>
      </c>
      <c r="BV122" s="159">
        <v>168</v>
      </c>
      <c r="BW122" s="159" t="s">
        <v>282</v>
      </c>
      <c r="BX122" s="159" t="s">
        <v>282</v>
      </c>
      <c r="BY122" s="159" t="s">
        <v>282</v>
      </c>
      <c r="BZ122" s="159" t="s">
        <v>282</v>
      </c>
      <c r="CA122" s="159" t="s">
        <v>282</v>
      </c>
      <c r="CB122" s="159" t="s">
        <v>282</v>
      </c>
      <c r="CC122" s="159" t="s">
        <v>282</v>
      </c>
      <c r="CD122" s="159" t="s">
        <v>282</v>
      </c>
      <c r="CE122" s="159" t="s">
        <v>282</v>
      </c>
      <c r="CF122" s="159" t="s">
        <v>282</v>
      </c>
      <c r="CG122" s="159" t="s">
        <v>282</v>
      </c>
      <c r="CH122" s="159" t="s">
        <v>282</v>
      </c>
      <c r="CI122" s="159" t="s">
        <v>282</v>
      </c>
      <c r="CJ122" s="159" t="s">
        <v>282</v>
      </c>
      <c r="CK122" s="159" t="s">
        <v>282</v>
      </c>
      <c r="CL122" s="159" t="s">
        <v>282</v>
      </c>
      <c r="CM122" s="159" t="s">
        <v>282</v>
      </c>
      <c r="CN122" s="159" t="s">
        <v>282</v>
      </c>
      <c r="CO122" s="159" t="s">
        <v>282</v>
      </c>
      <c r="CP122" s="159" t="s">
        <v>282</v>
      </c>
      <c r="CQ122" s="159" t="s">
        <v>282</v>
      </c>
      <c r="CR122" s="159" t="s">
        <v>282</v>
      </c>
      <c r="CS122" s="159" t="s">
        <v>282</v>
      </c>
      <c r="CT122" s="159" t="s">
        <v>282</v>
      </c>
      <c r="CU122" s="159" t="s">
        <v>282</v>
      </c>
      <c r="CV122" s="159" t="s">
        <v>282</v>
      </c>
      <c r="CW122" s="159" t="s">
        <v>282</v>
      </c>
      <c r="CX122" s="159" t="s">
        <v>282</v>
      </c>
      <c r="CY122" s="159" t="s">
        <v>282</v>
      </c>
      <c r="CZ122" s="159" t="s">
        <v>282</v>
      </c>
      <c r="DA122" s="159" t="s">
        <v>282</v>
      </c>
      <c r="DB122" s="159" t="s">
        <v>282</v>
      </c>
      <c r="DC122" s="159" t="s">
        <v>282</v>
      </c>
      <c r="DD122" s="159" t="s">
        <v>282</v>
      </c>
      <c r="DE122" s="159" t="s">
        <v>282</v>
      </c>
      <c r="DF122" s="159" t="s">
        <v>282</v>
      </c>
      <c r="DG122" s="159" t="s">
        <v>282</v>
      </c>
      <c r="DH122" s="159" t="s">
        <v>282</v>
      </c>
      <c r="DI122" s="159" t="s">
        <v>282</v>
      </c>
      <c r="DJ122" s="159" t="s">
        <v>282</v>
      </c>
      <c r="DK122" s="159" t="s">
        <v>282</v>
      </c>
      <c r="DL122" s="159" t="s">
        <v>282</v>
      </c>
      <c r="DM122" s="159" t="s">
        <v>282</v>
      </c>
      <c r="DN122" s="159" t="s">
        <v>282</v>
      </c>
      <c r="DO122" s="159" t="s">
        <v>282</v>
      </c>
      <c r="DP122" s="159" t="s">
        <v>282</v>
      </c>
      <c r="DQ122" s="159" t="s">
        <v>282</v>
      </c>
      <c r="DR122" s="159" t="s">
        <v>282</v>
      </c>
      <c r="DS122" s="159" t="s">
        <v>282</v>
      </c>
      <c r="DT122" s="159" t="s">
        <v>282</v>
      </c>
      <c r="DU122" s="159" t="s">
        <v>282</v>
      </c>
      <c r="DV122" s="159" t="s">
        <v>282</v>
      </c>
      <c r="DW122" s="159" t="s">
        <v>282</v>
      </c>
      <c r="DX122" s="159" t="s">
        <v>282</v>
      </c>
      <c r="DY122" s="159" t="s">
        <v>282</v>
      </c>
      <c r="DZ122" s="159" t="s">
        <v>282</v>
      </c>
      <c r="EA122" s="159" t="s">
        <v>282</v>
      </c>
      <c r="EB122" s="159" t="s">
        <v>282</v>
      </c>
      <c r="EC122" s="159" t="s">
        <v>282</v>
      </c>
      <c r="ED122" s="159" t="s">
        <v>282</v>
      </c>
      <c r="EE122" s="159" t="s">
        <v>282</v>
      </c>
      <c r="EF122" s="159" t="s">
        <v>282</v>
      </c>
      <c r="EG122" s="159" t="s">
        <v>282</v>
      </c>
      <c r="EH122" s="159" t="s">
        <v>282</v>
      </c>
      <c r="EI122" s="159" t="s">
        <v>282</v>
      </c>
      <c r="EJ122" s="159" t="s">
        <v>282</v>
      </c>
      <c r="EK122" s="159" t="s">
        <v>282</v>
      </c>
      <c r="EL122" s="159" t="s">
        <v>282</v>
      </c>
      <c r="EM122" s="159" t="s">
        <v>282</v>
      </c>
      <c r="EN122" s="159" t="s">
        <v>282</v>
      </c>
      <c r="EO122" s="159" t="s">
        <v>282</v>
      </c>
      <c r="EP122" s="159" t="s">
        <v>282</v>
      </c>
      <c r="EQ122" s="159" t="s">
        <v>282</v>
      </c>
      <c r="ER122" s="159" t="s">
        <v>282</v>
      </c>
      <c r="ES122" s="159" t="s">
        <v>282</v>
      </c>
      <c r="ET122" s="159" t="s">
        <v>282</v>
      </c>
      <c r="EU122" s="159" t="s">
        <v>282</v>
      </c>
      <c r="EV122" s="159" t="s">
        <v>282</v>
      </c>
      <c r="EW122" s="159" t="s">
        <v>282</v>
      </c>
      <c r="EX122" s="159" t="s">
        <v>282</v>
      </c>
      <c r="EY122" s="159" t="s">
        <v>282</v>
      </c>
      <c r="EZ122" s="159" t="s">
        <v>282</v>
      </c>
      <c r="FA122" s="159" t="s">
        <v>282</v>
      </c>
      <c r="FB122" s="159" t="s">
        <v>282</v>
      </c>
      <c r="FC122" s="159" t="s">
        <v>282</v>
      </c>
      <c r="FD122" s="159" t="s">
        <v>282</v>
      </c>
      <c r="FE122" s="159" t="s">
        <v>282</v>
      </c>
      <c r="FF122" s="159" t="s">
        <v>282</v>
      </c>
      <c r="FG122" s="159" t="s">
        <v>282</v>
      </c>
      <c r="FH122" s="159" t="s">
        <v>282</v>
      </c>
      <c r="FI122" s="159" t="s">
        <v>282</v>
      </c>
      <c r="FJ122" s="159" t="s">
        <v>282</v>
      </c>
      <c r="FK122" s="159" t="s">
        <v>282</v>
      </c>
      <c r="FL122" s="159" t="s">
        <v>282</v>
      </c>
      <c r="FM122" s="159" t="s">
        <v>282</v>
      </c>
      <c r="FN122" s="159" t="s">
        <v>282</v>
      </c>
      <c r="FO122" s="159" t="s">
        <v>282</v>
      </c>
      <c r="FP122" s="159" t="s">
        <v>282</v>
      </c>
      <c r="FQ122" s="159" t="s">
        <v>282</v>
      </c>
      <c r="FR122" s="159" t="s">
        <v>282</v>
      </c>
      <c r="FS122" s="159" t="s">
        <v>282</v>
      </c>
      <c r="FT122" s="159" t="s">
        <v>282</v>
      </c>
    </row>
    <row r="123" spans="1:176" x14ac:dyDescent="0.25">
      <c r="A123" s="66" t="s">
        <v>8001</v>
      </c>
      <c r="B123" s="159" t="s">
        <v>17879</v>
      </c>
      <c r="C123" s="66" t="str">
        <f>IF(ISNUMBER(Severity!H123)=FALSE,Severity!F123,IF(Severity!H123&gt;=0.5,"YES","NO"))</f>
        <v>YES</v>
      </c>
      <c r="D123" s="66" t="str">
        <f>IF(ISNUMBER(Severity!I123)=FALSE,Severity!G123,IF(Severity!I123&gt;0.5,"YES","NO"))</f>
        <v>NO</v>
      </c>
      <c r="E123" s="159">
        <v>1</v>
      </c>
      <c r="F123" s="159">
        <v>2</v>
      </c>
      <c r="G123" s="159" t="s">
        <v>8002</v>
      </c>
      <c r="H123" s="159" t="s">
        <v>183</v>
      </c>
      <c r="I123" s="66" t="s">
        <v>282</v>
      </c>
      <c r="J123" s="159">
        <v>1</v>
      </c>
      <c r="K123" s="159" t="s">
        <v>282</v>
      </c>
      <c r="L123" s="159" t="s">
        <v>282</v>
      </c>
      <c r="M123" s="159" t="s">
        <v>282</v>
      </c>
      <c r="N123" s="159" t="s">
        <v>282</v>
      </c>
      <c r="O123" s="159" t="s">
        <v>282</v>
      </c>
      <c r="P123" s="159" t="s">
        <v>282</v>
      </c>
      <c r="Q123" s="159" t="s">
        <v>282</v>
      </c>
      <c r="R123" s="159" t="s">
        <v>282</v>
      </c>
      <c r="S123" s="159" t="s">
        <v>435</v>
      </c>
      <c r="T123" s="159">
        <v>21</v>
      </c>
      <c r="U123" s="159" t="s">
        <v>282</v>
      </c>
      <c r="V123" s="66" t="s">
        <v>282</v>
      </c>
      <c r="W123" s="159" t="s">
        <v>282</v>
      </c>
      <c r="X123" s="159">
        <v>30</v>
      </c>
      <c r="Y123" s="159">
        <v>9.1</v>
      </c>
      <c r="Z123" s="159">
        <v>19</v>
      </c>
      <c r="AA123" s="159" t="s">
        <v>282</v>
      </c>
      <c r="AB123" s="159" t="s">
        <v>282</v>
      </c>
      <c r="AC123" s="159" t="s">
        <v>282</v>
      </c>
      <c r="AD123" s="159">
        <v>20.399999999999999</v>
      </c>
      <c r="AE123" s="159">
        <v>12.3</v>
      </c>
      <c r="AF123" s="159">
        <v>19</v>
      </c>
      <c r="AG123" s="159" t="s">
        <v>282</v>
      </c>
      <c r="AH123" s="159" t="s">
        <v>282</v>
      </c>
      <c r="AI123" s="159" t="s">
        <v>282</v>
      </c>
      <c r="AJ123" s="159" t="s">
        <v>282</v>
      </c>
      <c r="AK123" s="159" t="s">
        <v>282</v>
      </c>
      <c r="AL123" s="159" t="s">
        <v>282</v>
      </c>
      <c r="AM123" s="159">
        <v>20</v>
      </c>
      <c r="AN123" s="159">
        <v>19</v>
      </c>
      <c r="AO123" s="159" t="s">
        <v>8003</v>
      </c>
      <c r="AP123" s="159" t="s">
        <v>183</v>
      </c>
      <c r="AQ123" s="66" t="s">
        <v>282</v>
      </c>
      <c r="AR123" s="159">
        <v>2</v>
      </c>
      <c r="AS123" s="159" t="s">
        <v>282</v>
      </c>
      <c r="AT123" s="159" t="s">
        <v>282</v>
      </c>
      <c r="AU123" s="159" t="s">
        <v>282</v>
      </c>
      <c r="AV123" s="159" t="s">
        <v>282</v>
      </c>
      <c r="AW123" s="159" t="s">
        <v>282</v>
      </c>
      <c r="AX123" s="159" t="s">
        <v>282</v>
      </c>
      <c r="AY123" s="159" t="s">
        <v>282</v>
      </c>
      <c r="AZ123" s="159" t="s">
        <v>282</v>
      </c>
      <c r="BA123" s="159" t="s">
        <v>435</v>
      </c>
      <c r="BB123" s="159">
        <v>21</v>
      </c>
      <c r="BC123" s="159" t="s">
        <v>282</v>
      </c>
      <c r="BD123" s="159" t="s">
        <v>282</v>
      </c>
      <c r="BE123" s="159" t="s">
        <v>282</v>
      </c>
      <c r="BF123" s="159">
        <v>30</v>
      </c>
      <c r="BG123" s="159">
        <v>6.4</v>
      </c>
      <c r="BH123" s="159">
        <v>18</v>
      </c>
      <c r="BI123" s="159" t="s">
        <v>282</v>
      </c>
      <c r="BJ123" s="159" t="s">
        <v>282</v>
      </c>
      <c r="BK123" s="159" t="s">
        <v>282</v>
      </c>
      <c r="BL123" s="159">
        <v>16.3</v>
      </c>
      <c r="BM123" s="159">
        <v>7.4</v>
      </c>
      <c r="BN123" s="159">
        <v>18</v>
      </c>
      <c r="BO123" s="159" t="s">
        <v>282</v>
      </c>
      <c r="BP123" s="159" t="s">
        <v>282</v>
      </c>
      <c r="BQ123" s="159" t="s">
        <v>282</v>
      </c>
      <c r="BR123" s="159" t="s">
        <v>282</v>
      </c>
      <c r="BS123" s="159" t="s">
        <v>282</v>
      </c>
      <c r="BT123" s="159" t="s">
        <v>282</v>
      </c>
      <c r="BU123" s="159">
        <v>20</v>
      </c>
      <c r="BV123" s="159">
        <v>18</v>
      </c>
      <c r="BW123" s="159" t="s">
        <v>282</v>
      </c>
      <c r="BX123" s="159" t="s">
        <v>282</v>
      </c>
      <c r="BY123" s="159" t="s">
        <v>282</v>
      </c>
      <c r="BZ123" s="159" t="s">
        <v>282</v>
      </c>
      <c r="CA123" s="159" t="s">
        <v>282</v>
      </c>
      <c r="CB123" s="159" t="s">
        <v>282</v>
      </c>
      <c r="CC123" s="159" t="s">
        <v>282</v>
      </c>
      <c r="CD123" s="159" t="s">
        <v>282</v>
      </c>
      <c r="CE123" s="159" t="s">
        <v>282</v>
      </c>
      <c r="CF123" s="159" t="s">
        <v>282</v>
      </c>
      <c r="CG123" s="159" t="s">
        <v>282</v>
      </c>
      <c r="CH123" s="159" t="s">
        <v>282</v>
      </c>
      <c r="CI123" s="159" t="s">
        <v>282</v>
      </c>
      <c r="CJ123" s="159" t="s">
        <v>282</v>
      </c>
      <c r="CK123" s="159" t="s">
        <v>282</v>
      </c>
      <c r="CL123" s="159" t="s">
        <v>282</v>
      </c>
      <c r="CM123" s="159" t="s">
        <v>282</v>
      </c>
      <c r="CN123" s="159" t="s">
        <v>282</v>
      </c>
      <c r="CO123" s="159" t="s">
        <v>282</v>
      </c>
      <c r="CP123" s="159" t="s">
        <v>282</v>
      </c>
      <c r="CQ123" s="159" t="s">
        <v>282</v>
      </c>
      <c r="CR123" s="159" t="s">
        <v>282</v>
      </c>
      <c r="CS123" s="159" t="s">
        <v>282</v>
      </c>
      <c r="CT123" s="159" t="s">
        <v>282</v>
      </c>
      <c r="CU123" s="159" t="s">
        <v>282</v>
      </c>
      <c r="CV123" s="159" t="s">
        <v>282</v>
      </c>
      <c r="CW123" s="159" t="s">
        <v>282</v>
      </c>
      <c r="CX123" s="159" t="s">
        <v>282</v>
      </c>
      <c r="CY123" s="159" t="s">
        <v>282</v>
      </c>
      <c r="CZ123" s="159" t="s">
        <v>282</v>
      </c>
      <c r="DA123" s="159" t="s">
        <v>282</v>
      </c>
      <c r="DB123" s="159" t="s">
        <v>282</v>
      </c>
      <c r="DC123" s="159" t="s">
        <v>282</v>
      </c>
      <c r="DD123" s="159" t="s">
        <v>282</v>
      </c>
      <c r="DE123" s="159" t="s">
        <v>282</v>
      </c>
      <c r="DF123" s="159" t="s">
        <v>282</v>
      </c>
      <c r="DG123" s="159" t="s">
        <v>282</v>
      </c>
      <c r="DH123" s="159" t="s">
        <v>282</v>
      </c>
      <c r="DI123" s="159" t="s">
        <v>282</v>
      </c>
      <c r="DJ123" s="159" t="s">
        <v>282</v>
      </c>
      <c r="DK123" s="159" t="s">
        <v>282</v>
      </c>
      <c r="DL123" s="159" t="s">
        <v>282</v>
      </c>
      <c r="DM123" s="159" t="s">
        <v>282</v>
      </c>
      <c r="DN123" s="159" t="s">
        <v>282</v>
      </c>
      <c r="DO123" s="159" t="s">
        <v>282</v>
      </c>
      <c r="DP123" s="159" t="s">
        <v>282</v>
      </c>
      <c r="DQ123" s="159" t="s">
        <v>282</v>
      </c>
      <c r="DR123" s="159" t="s">
        <v>282</v>
      </c>
      <c r="DS123" s="159" t="s">
        <v>282</v>
      </c>
      <c r="DT123" s="159" t="s">
        <v>282</v>
      </c>
      <c r="DU123" s="159" t="s">
        <v>282</v>
      </c>
      <c r="DV123" s="159" t="s">
        <v>282</v>
      </c>
      <c r="DW123" s="159" t="s">
        <v>282</v>
      </c>
      <c r="DX123" s="159" t="s">
        <v>282</v>
      </c>
      <c r="DY123" s="159" t="s">
        <v>282</v>
      </c>
      <c r="DZ123" s="159" t="s">
        <v>282</v>
      </c>
      <c r="EA123" s="159" t="s">
        <v>282</v>
      </c>
      <c r="EB123" s="159" t="s">
        <v>282</v>
      </c>
      <c r="EC123" s="159" t="s">
        <v>282</v>
      </c>
      <c r="ED123" s="159" t="s">
        <v>282</v>
      </c>
      <c r="EE123" s="159" t="s">
        <v>282</v>
      </c>
      <c r="EF123" s="159" t="s">
        <v>282</v>
      </c>
      <c r="EG123" s="159" t="s">
        <v>282</v>
      </c>
      <c r="EH123" s="159" t="s">
        <v>282</v>
      </c>
      <c r="EI123" s="159" t="s">
        <v>282</v>
      </c>
      <c r="EJ123" s="159" t="s">
        <v>282</v>
      </c>
      <c r="EK123" s="159" t="s">
        <v>282</v>
      </c>
      <c r="EL123" s="159" t="s">
        <v>282</v>
      </c>
      <c r="EM123" s="159" t="s">
        <v>282</v>
      </c>
      <c r="EN123" s="159" t="s">
        <v>282</v>
      </c>
      <c r="EO123" s="159" t="s">
        <v>282</v>
      </c>
      <c r="EP123" s="159" t="s">
        <v>282</v>
      </c>
      <c r="EQ123" s="159" t="s">
        <v>282</v>
      </c>
      <c r="ER123" s="159" t="s">
        <v>282</v>
      </c>
      <c r="ES123" s="159" t="s">
        <v>282</v>
      </c>
      <c r="ET123" s="159" t="s">
        <v>282</v>
      </c>
      <c r="EU123" s="159" t="s">
        <v>282</v>
      </c>
      <c r="EV123" s="159" t="s">
        <v>282</v>
      </c>
      <c r="EW123" s="159" t="s">
        <v>282</v>
      </c>
      <c r="EX123" s="159" t="s">
        <v>282</v>
      </c>
      <c r="EY123" s="159" t="s">
        <v>282</v>
      </c>
      <c r="EZ123" s="159" t="s">
        <v>282</v>
      </c>
      <c r="FA123" s="159" t="s">
        <v>282</v>
      </c>
      <c r="FB123" s="159" t="s">
        <v>282</v>
      </c>
      <c r="FC123" s="159" t="s">
        <v>282</v>
      </c>
      <c r="FD123" s="159" t="s">
        <v>282</v>
      </c>
      <c r="FE123" s="159" t="s">
        <v>282</v>
      </c>
      <c r="FF123" s="159" t="s">
        <v>282</v>
      </c>
      <c r="FG123" s="159" t="s">
        <v>282</v>
      </c>
      <c r="FH123" s="159" t="s">
        <v>282</v>
      </c>
      <c r="FI123" s="159" t="s">
        <v>282</v>
      </c>
      <c r="FJ123" s="159" t="s">
        <v>282</v>
      </c>
      <c r="FK123" s="159" t="s">
        <v>282</v>
      </c>
      <c r="FL123" s="159" t="s">
        <v>282</v>
      </c>
      <c r="FM123" s="159" t="s">
        <v>282</v>
      </c>
      <c r="FN123" s="159" t="s">
        <v>282</v>
      </c>
      <c r="FO123" s="159" t="s">
        <v>282</v>
      </c>
      <c r="FP123" s="159" t="s">
        <v>282</v>
      </c>
      <c r="FQ123" s="159" t="s">
        <v>282</v>
      </c>
      <c r="FR123" s="159" t="s">
        <v>282</v>
      </c>
      <c r="FS123" s="159" t="s">
        <v>282</v>
      </c>
      <c r="FT123" s="159" t="s">
        <v>282</v>
      </c>
    </row>
    <row r="124" spans="1:176" x14ac:dyDescent="0.25">
      <c r="A124" s="66" t="s">
        <v>466</v>
      </c>
      <c r="B124" s="159" t="s">
        <v>10979</v>
      </c>
      <c r="C124" s="331" t="s">
        <v>793</v>
      </c>
      <c r="D124" s="331" t="s">
        <v>130</v>
      </c>
      <c r="E124" s="159">
        <v>14</v>
      </c>
      <c r="F124" s="159">
        <v>3</v>
      </c>
      <c r="G124" s="66" t="s">
        <v>770</v>
      </c>
      <c r="H124" s="159" t="s">
        <v>182</v>
      </c>
      <c r="I124" s="159" t="s">
        <v>282</v>
      </c>
      <c r="J124" s="159" t="s">
        <v>282</v>
      </c>
      <c r="K124" s="159" t="s">
        <v>743</v>
      </c>
      <c r="L124" s="159">
        <v>21</v>
      </c>
      <c r="M124" s="159">
        <v>14</v>
      </c>
      <c r="N124" s="159">
        <v>9</v>
      </c>
      <c r="O124" s="159" t="s">
        <v>282</v>
      </c>
      <c r="P124" s="159" t="s">
        <v>282</v>
      </c>
      <c r="Q124" s="159" t="s">
        <v>282</v>
      </c>
      <c r="R124" s="159" t="s">
        <v>282</v>
      </c>
      <c r="S124" s="159" t="s">
        <v>282</v>
      </c>
      <c r="T124" s="159" t="s">
        <v>282</v>
      </c>
      <c r="U124" s="159" t="s">
        <v>282</v>
      </c>
      <c r="V124" s="159" t="s">
        <v>282</v>
      </c>
      <c r="W124" s="159" t="s">
        <v>282</v>
      </c>
      <c r="X124" s="159" t="s">
        <v>282</v>
      </c>
      <c r="Y124" s="159" t="s">
        <v>282</v>
      </c>
      <c r="Z124" s="159" t="s">
        <v>282</v>
      </c>
      <c r="AA124" s="159" t="s">
        <v>282</v>
      </c>
      <c r="AB124" s="159" t="s">
        <v>282</v>
      </c>
      <c r="AC124" s="159" t="s">
        <v>282</v>
      </c>
      <c r="AD124" s="159" t="s">
        <v>282</v>
      </c>
      <c r="AE124" s="159" t="s">
        <v>282</v>
      </c>
      <c r="AF124" s="159" t="s">
        <v>282</v>
      </c>
      <c r="AG124" s="159" t="s">
        <v>282</v>
      </c>
      <c r="AH124" s="159" t="s">
        <v>282</v>
      </c>
      <c r="AI124" s="159" t="s">
        <v>282</v>
      </c>
      <c r="AJ124" s="159" t="s">
        <v>282</v>
      </c>
      <c r="AK124" s="159" t="s">
        <v>282</v>
      </c>
      <c r="AL124" s="159" t="s">
        <v>282</v>
      </c>
      <c r="AM124" s="159">
        <v>32</v>
      </c>
      <c r="AN124" s="159" t="s">
        <v>282</v>
      </c>
      <c r="AO124" s="66" t="s">
        <v>774</v>
      </c>
      <c r="AP124" s="159" t="s">
        <v>10975</v>
      </c>
      <c r="AQ124" s="159" t="s">
        <v>282</v>
      </c>
      <c r="AR124" s="159" t="s">
        <v>282</v>
      </c>
      <c r="AS124" s="159" t="s">
        <v>743</v>
      </c>
      <c r="AT124" s="159">
        <v>21</v>
      </c>
      <c r="AU124" s="159">
        <v>14</v>
      </c>
      <c r="AV124" s="159">
        <v>9</v>
      </c>
      <c r="AW124" s="159" t="s">
        <v>282</v>
      </c>
      <c r="AX124" s="159" t="s">
        <v>282</v>
      </c>
      <c r="AY124" s="159" t="s">
        <v>282</v>
      </c>
      <c r="AZ124" s="159" t="s">
        <v>282</v>
      </c>
      <c r="BA124" s="159" t="s">
        <v>282</v>
      </c>
      <c r="BB124" s="159" t="s">
        <v>282</v>
      </c>
      <c r="BC124" s="159" t="s">
        <v>282</v>
      </c>
      <c r="BD124" s="159" t="s">
        <v>282</v>
      </c>
      <c r="BE124" s="159" t="s">
        <v>282</v>
      </c>
      <c r="BF124" s="159" t="s">
        <v>282</v>
      </c>
      <c r="BG124" s="159" t="s">
        <v>282</v>
      </c>
      <c r="BH124" s="159" t="s">
        <v>282</v>
      </c>
      <c r="BI124" s="159" t="s">
        <v>282</v>
      </c>
      <c r="BJ124" s="159" t="s">
        <v>282</v>
      </c>
      <c r="BK124" s="159" t="s">
        <v>282</v>
      </c>
      <c r="BL124" s="159" t="s">
        <v>282</v>
      </c>
      <c r="BM124" s="159" t="s">
        <v>282</v>
      </c>
      <c r="BN124" s="159" t="s">
        <v>282</v>
      </c>
      <c r="BO124" s="159" t="s">
        <v>282</v>
      </c>
      <c r="BP124" s="159" t="s">
        <v>282</v>
      </c>
      <c r="BQ124" s="159" t="s">
        <v>282</v>
      </c>
      <c r="BR124" s="159" t="s">
        <v>282</v>
      </c>
      <c r="BS124" s="159" t="s">
        <v>282</v>
      </c>
      <c r="BT124" s="159" t="s">
        <v>282</v>
      </c>
      <c r="BU124" s="159">
        <v>34</v>
      </c>
      <c r="BV124" s="159" t="s">
        <v>282</v>
      </c>
      <c r="BW124" s="66" t="s">
        <v>773</v>
      </c>
      <c r="BX124" s="159" t="s">
        <v>182</v>
      </c>
      <c r="BY124" s="159" t="s">
        <v>282</v>
      </c>
      <c r="BZ124" s="159" t="s">
        <v>282</v>
      </c>
      <c r="CA124" s="159" t="s">
        <v>743</v>
      </c>
      <c r="CB124" s="66">
        <v>21</v>
      </c>
      <c r="CC124" s="66">
        <v>1</v>
      </c>
      <c r="CD124" s="66">
        <v>9</v>
      </c>
      <c r="CE124" s="159" t="s">
        <v>282</v>
      </c>
      <c r="CF124" s="159" t="s">
        <v>282</v>
      </c>
      <c r="CG124" s="159" t="s">
        <v>282</v>
      </c>
      <c r="CH124" s="159" t="s">
        <v>282</v>
      </c>
      <c r="CI124" s="159" t="s">
        <v>282</v>
      </c>
      <c r="CJ124" s="159" t="s">
        <v>282</v>
      </c>
      <c r="CK124" s="159" t="s">
        <v>282</v>
      </c>
      <c r="CL124" s="159" t="s">
        <v>282</v>
      </c>
      <c r="CM124" s="159" t="s">
        <v>282</v>
      </c>
      <c r="CN124" s="159" t="s">
        <v>282</v>
      </c>
      <c r="CO124" s="159" t="s">
        <v>282</v>
      </c>
      <c r="CP124" s="159" t="s">
        <v>282</v>
      </c>
      <c r="CQ124" s="159" t="s">
        <v>282</v>
      </c>
      <c r="CR124" s="159" t="s">
        <v>282</v>
      </c>
      <c r="CS124" s="159" t="s">
        <v>282</v>
      </c>
      <c r="CT124" s="159" t="s">
        <v>282</v>
      </c>
      <c r="CU124" s="159" t="s">
        <v>282</v>
      </c>
      <c r="CV124" s="159" t="s">
        <v>282</v>
      </c>
      <c r="CW124" s="159" t="s">
        <v>282</v>
      </c>
      <c r="CX124" s="159" t="s">
        <v>282</v>
      </c>
      <c r="CY124" s="159" t="s">
        <v>282</v>
      </c>
      <c r="CZ124" s="159" t="s">
        <v>282</v>
      </c>
      <c r="DA124" s="159" t="s">
        <v>282</v>
      </c>
      <c r="DB124" s="159" t="s">
        <v>282</v>
      </c>
      <c r="DC124" s="66">
        <v>24</v>
      </c>
      <c r="DD124" s="159" t="s">
        <v>282</v>
      </c>
      <c r="DE124" s="159" t="s">
        <v>282</v>
      </c>
      <c r="DF124" s="159" t="s">
        <v>282</v>
      </c>
      <c r="DG124" s="159" t="s">
        <v>282</v>
      </c>
      <c r="DH124" s="159" t="s">
        <v>282</v>
      </c>
      <c r="DI124" s="159" t="s">
        <v>282</v>
      </c>
      <c r="DJ124" s="159" t="s">
        <v>282</v>
      </c>
      <c r="DK124" s="159" t="s">
        <v>282</v>
      </c>
      <c r="DL124" s="159" t="s">
        <v>282</v>
      </c>
      <c r="DM124" s="159" t="s">
        <v>282</v>
      </c>
      <c r="DN124" s="159" t="s">
        <v>282</v>
      </c>
      <c r="DO124" s="159" t="s">
        <v>282</v>
      </c>
      <c r="DP124" s="159" t="s">
        <v>282</v>
      </c>
      <c r="DQ124" s="159" t="s">
        <v>282</v>
      </c>
      <c r="DR124" s="159" t="s">
        <v>282</v>
      </c>
      <c r="DS124" s="159" t="s">
        <v>282</v>
      </c>
      <c r="DT124" s="159" t="s">
        <v>282</v>
      </c>
      <c r="DU124" s="159" t="s">
        <v>282</v>
      </c>
      <c r="DV124" s="159" t="s">
        <v>282</v>
      </c>
      <c r="DW124" s="159" t="s">
        <v>282</v>
      </c>
      <c r="DX124" s="159" t="s">
        <v>282</v>
      </c>
      <c r="DY124" s="159" t="s">
        <v>282</v>
      </c>
      <c r="DZ124" s="159" t="s">
        <v>282</v>
      </c>
      <c r="EA124" s="159" t="s">
        <v>282</v>
      </c>
      <c r="EB124" s="159" t="s">
        <v>282</v>
      </c>
      <c r="EC124" s="159" t="s">
        <v>282</v>
      </c>
      <c r="ED124" s="159" t="s">
        <v>282</v>
      </c>
      <c r="EE124" s="159" t="s">
        <v>282</v>
      </c>
      <c r="EF124" s="159" t="s">
        <v>282</v>
      </c>
      <c r="EG124" s="159" t="s">
        <v>282</v>
      </c>
      <c r="EH124" s="159" t="s">
        <v>282</v>
      </c>
      <c r="EI124" s="159" t="s">
        <v>282</v>
      </c>
      <c r="EJ124" s="159" t="s">
        <v>282</v>
      </c>
      <c r="EK124" s="159" t="s">
        <v>282</v>
      </c>
      <c r="EL124" s="159" t="s">
        <v>282</v>
      </c>
      <c r="EM124" s="159" t="s">
        <v>282</v>
      </c>
      <c r="EN124" s="159" t="s">
        <v>282</v>
      </c>
      <c r="EO124" s="159" t="s">
        <v>282</v>
      </c>
      <c r="EP124" s="159" t="s">
        <v>282</v>
      </c>
      <c r="EQ124" s="159" t="s">
        <v>282</v>
      </c>
      <c r="ER124" s="159" t="s">
        <v>282</v>
      </c>
      <c r="ES124" s="159" t="s">
        <v>282</v>
      </c>
      <c r="ET124" s="159" t="s">
        <v>282</v>
      </c>
      <c r="EU124" s="159" t="s">
        <v>282</v>
      </c>
      <c r="EV124" s="159" t="s">
        <v>282</v>
      </c>
      <c r="EW124" s="159" t="s">
        <v>282</v>
      </c>
      <c r="EX124" s="159" t="s">
        <v>282</v>
      </c>
      <c r="EY124" s="159" t="s">
        <v>282</v>
      </c>
      <c r="EZ124" s="159" t="s">
        <v>282</v>
      </c>
      <c r="FA124" s="159" t="s">
        <v>282</v>
      </c>
      <c r="FB124" s="159" t="s">
        <v>282</v>
      </c>
      <c r="FC124" s="159" t="s">
        <v>282</v>
      </c>
      <c r="FD124" s="159" t="s">
        <v>282</v>
      </c>
      <c r="FE124" s="159" t="s">
        <v>282</v>
      </c>
      <c r="FF124" s="159" t="s">
        <v>282</v>
      </c>
      <c r="FG124" s="159" t="s">
        <v>282</v>
      </c>
      <c r="FH124" s="159" t="s">
        <v>282</v>
      </c>
      <c r="FI124" s="159" t="s">
        <v>282</v>
      </c>
      <c r="FJ124" s="159" t="s">
        <v>282</v>
      </c>
      <c r="FK124" s="159" t="s">
        <v>282</v>
      </c>
      <c r="FL124" s="159" t="s">
        <v>282</v>
      </c>
      <c r="FM124" s="159" t="s">
        <v>282</v>
      </c>
      <c r="FN124" s="159" t="s">
        <v>282</v>
      </c>
      <c r="FO124" s="159" t="s">
        <v>282</v>
      </c>
      <c r="FP124" s="159" t="s">
        <v>282</v>
      </c>
      <c r="FQ124" s="159" t="s">
        <v>282</v>
      </c>
      <c r="FR124" s="159" t="s">
        <v>282</v>
      </c>
      <c r="FS124" s="159" t="s">
        <v>282</v>
      </c>
      <c r="FT124" s="159" t="s">
        <v>282</v>
      </c>
    </row>
    <row r="125" spans="1:176" x14ac:dyDescent="0.25">
      <c r="A125" s="66" t="s">
        <v>1968</v>
      </c>
      <c r="B125" s="159" t="s">
        <v>17857</v>
      </c>
      <c r="C125" s="66" t="str">
        <f>IF(ISNUMBER(Severity!H125)=FALSE,Severity!F125,IF(Severity!H125&gt;=0.5,"YES","NO"))</f>
        <v>YES</v>
      </c>
      <c r="D125" s="66" t="str">
        <f>IF(ISNUMBER(Severity!I125)=FALSE,Severity!G125,IF(Severity!I125&gt;0.5,"YES","NO"))</f>
        <v>NO</v>
      </c>
      <c r="E125" s="159">
        <v>6</v>
      </c>
      <c r="F125" s="159">
        <v>3</v>
      </c>
      <c r="G125" s="159" t="s">
        <v>258</v>
      </c>
      <c r="H125" s="159" t="s">
        <v>10507</v>
      </c>
      <c r="I125" s="159">
        <v>13</v>
      </c>
      <c r="J125" s="159">
        <v>25</v>
      </c>
      <c r="K125" s="159" t="s">
        <v>282</v>
      </c>
      <c r="L125" s="159" t="s">
        <v>282</v>
      </c>
      <c r="M125" s="159" t="s">
        <v>282</v>
      </c>
      <c r="N125" s="159" t="s">
        <v>282</v>
      </c>
      <c r="O125" s="159" t="s">
        <v>10840</v>
      </c>
      <c r="P125" s="159">
        <v>1</v>
      </c>
      <c r="Q125" s="159">
        <v>47</v>
      </c>
      <c r="R125" s="159" t="s">
        <v>10841</v>
      </c>
      <c r="S125" s="159" t="s">
        <v>194</v>
      </c>
      <c r="T125" s="159">
        <v>10</v>
      </c>
      <c r="U125" s="159">
        <v>28.26</v>
      </c>
      <c r="V125" s="159" t="s">
        <v>282</v>
      </c>
      <c r="W125" s="159">
        <v>65</v>
      </c>
      <c r="X125" s="159" t="s">
        <v>282</v>
      </c>
      <c r="Y125" s="159" t="s">
        <v>282</v>
      </c>
      <c r="Z125" s="159" t="s">
        <v>282</v>
      </c>
      <c r="AA125" s="159" t="s">
        <v>282</v>
      </c>
      <c r="AB125" s="159" t="s">
        <v>282</v>
      </c>
      <c r="AC125" s="159" t="s">
        <v>282</v>
      </c>
      <c r="AD125" s="159">
        <v>11.81</v>
      </c>
      <c r="AE125" s="159" t="s">
        <v>282</v>
      </c>
      <c r="AF125" s="159">
        <v>47</v>
      </c>
      <c r="AG125" s="159" t="s">
        <v>282</v>
      </c>
      <c r="AH125" s="159" t="s">
        <v>282</v>
      </c>
      <c r="AI125" s="159" t="s">
        <v>282</v>
      </c>
      <c r="AJ125" s="159" t="s">
        <v>282</v>
      </c>
      <c r="AK125" s="159" t="s">
        <v>282</v>
      </c>
      <c r="AL125" s="159" t="s">
        <v>282</v>
      </c>
      <c r="AM125" s="159">
        <v>72</v>
      </c>
      <c r="AN125" s="159">
        <v>47</v>
      </c>
      <c r="AO125" s="159" t="s">
        <v>274</v>
      </c>
      <c r="AP125" s="159" t="s">
        <v>10507</v>
      </c>
      <c r="AQ125" s="159">
        <v>18</v>
      </c>
      <c r="AR125" s="159">
        <v>35</v>
      </c>
      <c r="AS125" s="159" t="s">
        <v>282</v>
      </c>
      <c r="AT125" s="159" t="s">
        <v>282</v>
      </c>
      <c r="AU125" s="159" t="s">
        <v>282</v>
      </c>
      <c r="AV125" s="159" t="s">
        <v>282</v>
      </c>
      <c r="AW125" s="159" t="s">
        <v>10840</v>
      </c>
      <c r="AX125" s="159">
        <v>1</v>
      </c>
      <c r="AY125" s="159">
        <v>43</v>
      </c>
      <c r="AZ125" s="159" t="s">
        <v>10841</v>
      </c>
      <c r="BA125" s="159" t="s">
        <v>194</v>
      </c>
      <c r="BB125" s="159">
        <v>10</v>
      </c>
      <c r="BC125" s="159">
        <v>28</v>
      </c>
      <c r="BD125" s="159" t="s">
        <v>282</v>
      </c>
      <c r="BE125" s="159">
        <v>73</v>
      </c>
      <c r="BF125" s="159" t="s">
        <v>282</v>
      </c>
      <c r="BG125" s="159" t="s">
        <v>282</v>
      </c>
      <c r="BH125" s="159" t="s">
        <v>282</v>
      </c>
      <c r="BI125" s="159" t="s">
        <v>282</v>
      </c>
      <c r="BJ125" s="159" t="s">
        <v>282</v>
      </c>
      <c r="BK125" s="159" t="s">
        <v>282</v>
      </c>
      <c r="BL125" s="159">
        <v>12.5</v>
      </c>
      <c r="BM125" s="159" t="s">
        <v>282</v>
      </c>
      <c r="BN125" s="159">
        <v>42</v>
      </c>
      <c r="BO125" s="159" t="s">
        <v>282</v>
      </c>
      <c r="BP125" s="159" t="s">
        <v>282</v>
      </c>
      <c r="BQ125" s="159" t="s">
        <v>282</v>
      </c>
      <c r="BR125" s="159" t="s">
        <v>282</v>
      </c>
      <c r="BS125" s="159" t="s">
        <v>282</v>
      </c>
      <c r="BT125" s="159" t="s">
        <v>282</v>
      </c>
      <c r="BU125" s="159">
        <v>77</v>
      </c>
      <c r="BV125" s="159">
        <v>42</v>
      </c>
      <c r="BW125" s="159" t="s">
        <v>790</v>
      </c>
      <c r="BX125" s="159" t="s">
        <v>10507</v>
      </c>
      <c r="BY125" s="159">
        <v>3</v>
      </c>
      <c r="BZ125" s="159">
        <v>32</v>
      </c>
      <c r="CA125" s="159" t="s">
        <v>282</v>
      </c>
      <c r="CB125" s="159" t="s">
        <v>282</v>
      </c>
      <c r="CC125" s="159" t="s">
        <v>282</v>
      </c>
      <c r="CD125" s="159" t="s">
        <v>282</v>
      </c>
      <c r="CE125" s="159" t="s">
        <v>10840</v>
      </c>
      <c r="CF125" s="159">
        <v>1</v>
      </c>
      <c r="CG125" s="159">
        <v>41</v>
      </c>
      <c r="CH125" s="159" t="s">
        <v>10841</v>
      </c>
      <c r="CI125" s="159" t="s">
        <v>194</v>
      </c>
      <c r="CJ125" s="159">
        <v>10</v>
      </c>
      <c r="CK125" s="159">
        <v>27.4</v>
      </c>
      <c r="CL125" s="159" t="s">
        <v>282</v>
      </c>
      <c r="CM125" s="159">
        <v>75</v>
      </c>
      <c r="CN125" s="159" t="s">
        <v>282</v>
      </c>
      <c r="CO125" s="159" t="s">
        <v>282</v>
      </c>
      <c r="CP125" s="159" t="s">
        <v>282</v>
      </c>
      <c r="CQ125" s="159" t="s">
        <v>282</v>
      </c>
      <c r="CR125" s="159" t="s">
        <v>282</v>
      </c>
      <c r="CS125" s="159" t="s">
        <v>282</v>
      </c>
      <c r="CT125" s="159">
        <v>13.02</v>
      </c>
      <c r="CU125" s="159" t="s">
        <v>282</v>
      </c>
      <c r="CV125" s="159">
        <v>44</v>
      </c>
      <c r="CW125" s="159" t="s">
        <v>282</v>
      </c>
      <c r="CX125" s="159" t="s">
        <v>282</v>
      </c>
      <c r="CY125" s="159" t="s">
        <v>282</v>
      </c>
      <c r="CZ125" s="159" t="s">
        <v>282</v>
      </c>
      <c r="DA125" s="159" t="s">
        <v>282</v>
      </c>
      <c r="DB125" s="159" t="s">
        <v>282</v>
      </c>
      <c r="DC125" s="66">
        <v>76</v>
      </c>
      <c r="DD125" s="159">
        <v>44</v>
      </c>
      <c r="DE125" s="159" t="s">
        <v>282</v>
      </c>
      <c r="DF125" s="159" t="s">
        <v>282</v>
      </c>
      <c r="DG125" s="159" t="s">
        <v>282</v>
      </c>
      <c r="DH125" s="159" t="s">
        <v>282</v>
      </c>
      <c r="DI125" s="159" t="s">
        <v>282</v>
      </c>
      <c r="DJ125" s="159" t="s">
        <v>282</v>
      </c>
      <c r="DK125" s="159" t="s">
        <v>282</v>
      </c>
      <c r="DL125" s="159" t="s">
        <v>282</v>
      </c>
      <c r="DM125" s="159" t="s">
        <v>282</v>
      </c>
      <c r="DN125" s="159" t="s">
        <v>282</v>
      </c>
      <c r="DO125" s="159" t="s">
        <v>282</v>
      </c>
      <c r="DP125" s="159" t="s">
        <v>282</v>
      </c>
      <c r="DQ125" s="159" t="s">
        <v>282</v>
      </c>
      <c r="DR125" s="159" t="s">
        <v>282</v>
      </c>
      <c r="DS125" s="159" t="s">
        <v>282</v>
      </c>
      <c r="DT125" s="159" t="s">
        <v>282</v>
      </c>
      <c r="DU125" s="159" t="s">
        <v>282</v>
      </c>
      <c r="DV125" s="159" t="s">
        <v>282</v>
      </c>
      <c r="DW125" s="159" t="s">
        <v>282</v>
      </c>
      <c r="DX125" s="159" t="s">
        <v>282</v>
      </c>
      <c r="DY125" s="159" t="s">
        <v>282</v>
      </c>
      <c r="DZ125" s="159" t="s">
        <v>282</v>
      </c>
      <c r="EA125" s="159" t="s">
        <v>282</v>
      </c>
      <c r="EB125" s="159" t="s">
        <v>282</v>
      </c>
      <c r="EC125" s="159" t="s">
        <v>282</v>
      </c>
      <c r="ED125" s="159" t="s">
        <v>282</v>
      </c>
      <c r="EE125" s="159" t="s">
        <v>282</v>
      </c>
      <c r="EF125" s="159" t="s">
        <v>282</v>
      </c>
      <c r="EG125" s="159" t="s">
        <v>282</v>
      </c>
      <c r="EH125" s="159" t="s">
        <v>282</v>
      </c>
      <c r="EI125" s="159" t="s">
        <v>282</v>
      </c>
      <c r="EJ125" s="159" t="s">
        <v>282</v>
      </c>
      <c r="EK125" s="159" t="s">
        <v>282</v>
      </c>
      <c r="EL125" s="159" t="s">
        <v>282</v>
      </c>
      <c r="EM125" s="159" t="s">
        <v>282</v>
      </c>
      <c r="EN125" s="159" t="s">
        <v>282</v>
      </c>
      <c r="EO125" s="159" t="s">
        <v>282</v>
      </c>
      <c r="EP125" s="159" t="s">
        <v>282</v>
      </c>
      <c r="EQ125" s="159" t="s">
        <v>282</v>
      </c>
      <c r="ER125" s="159" t="s">
        <v>282</v>
      </c>
      <c r="ES125" s="159" t="s">
        <v>282</v>
      </c>
      <c r="ET125" s="159" t="s">
        <v>282</v>
      </c>
      <c r="EU125" s="159" t="s">
        <v>282</v>
      </c>
      <c r="EV125" s="159" t="s">
        <v>282</v>
      </c>
      <c r="EW125" s="159" t="s">
        <v>282</v>
      </c>
      <c r="EX125" s="159" t="s">
        <v>282</v>
      </c>
      <c r="EY125" s="159" t="s">
        <v>282</v>
      </c>
      <c r="EZ125" s="159" t="s">
        <v>282</v>
      </c>
      <c r="FA125" s="159" t="s">
        <v>282</v>
      </c>
      <c r="FB125" s="159" t="s">
        <v>282</v>
      </c>
      <c r="FC125" s="159" t="s">
        <v>282</v>
      </c>
      <c r="FD125" s="159" t="s">
        <v>282</v>
      </c>
      <c r="FE125" s="159" t="s">
        <v>282</v>
      </c>
      <c r="FF125" s="159" t="s">
        <v>282</v>
      </c>
      <c r="FG125" s="159" t="s">
        <v>282</v>
      </c>
      <c r="FH125" s="159" t="s">
        <v>282</v>
      </c>
      <c r="FI125" s="159" t="s">
        <v>282</v>
      </c>
      <c r="FJ125" s="159" t="s">
        <v>282</v>
      </c>
      <c r="FK125" s="159" t="s">
        <v>282</v>
      </c>
      <c r="FL125" s="159" t="s">
        <v>282</v>
      </c>
      <c r="FM125" s="159" t="s">
        <v>282</v>
      </c>
      <c r="FN125" s="159" t="s">
        <v>282</v>
      </c>
      <c r="FO125" s="159" t="s">
        <v>282</v>
      </c>
      <c r="FP125" s="159" t="s">
        <v>282</v>
      </c>
      <c r="FQ125" s="159" t="s">
        <v>282</v>
      </c>
      <c r="FR125" s="159" t="s">
        <v>282</v>
      </c>
      <c r="FS125" s="159" t="s">
        <v>282</v>
      </c>
      <c r="FT125" s="159" t="s">
        <v>282</v>
      </c>
    </row>
    <row r="126" spans="1:176" x14ac:dyDescent="0.25">
      <c r="A126" s="66" t="s">
        <v>1970</v>
      </c>
      <c r="B126" s="159" t="s">
        <v>17704</v>
      </c>
      <c r="C126" s="66" t="str">
        <f>IF(ISNUMBER(Severity!H126)=FALSE,Severity!F126,IF(Severity!H126&gt;=0.5,"YES","NO"))</f>
        <v>YES</v>
      </c>
      <c r="D126" s="66" t="str">
        <f>IF(ISNUMBER(Severity!I126)=FALSE,Severity!G126,IF(Severity!I126&gt;0.5,"YES","NO"))</f>
        <v>NO</v>
      </c>
      <c r="E126" s="159">
        <v>12</v>
      </c>
      <c r="F126" s="159">
        <v>3</v>
      </c>
      <c r="G126" s="159" t="s">
        <v>258</v>
      </c>
      <c r="H126" s="159" t="s">
        <v>10507</v>
      </c>
      <c r="I126" s="159">
        <v>11</v>
      </c>
      <c r="J126" s="159">
        <v>28</v>
      </c>
      <c r="K126" s="159" t="s">
        <v>282</v>
      </c>
      <c r="L126" s="159" t="s">
        <v>282</v>
      </c>
      <c r="M126" s="159" t="s">
        <v>282</v>
      </c>
      <c r="N126" s="159" t="s">
        <v>282</v>
      </c>
      <c r="O126" s="159" t="s">
        <v>282</v>
      </c>
      <c r="P126" s="159" t="s">
        <v>282</v>
      </c>
      <c r="Q126" s="159" t="s">
        <v>282</v>
      </c>
      <c r="R126" s="159" t="s">
        <v>282</v>
      </c>
      <c r="S126" s="159" t="s">
        <v>194</v>
      </c>
      <c r="T126" s="159">
        <v>10</v>
      </c>
      <c r="U126" s="159">
        <v>26.7</v>
      </c>
      <c r="V126" s="159" t="s">
        <v>282</v>
      </c>
      <c r="W126" s="159">
        <v>92</v>
      </c>
      <c r="X126" s="159" t="s">
        <v>282</v>
      </c>
      <c r="Y126" s="159" t="s">
        <v>282</v>
      </c>
      <c r="Z126" s="159" t="s">
        <v>282</v>
      </c>
      <c r="AA126" s="159">
        <v>10.6</v>
      </c>
      <c r="AB126" s="159" t="s">
        <v>282</v>
      </c>
      <c r="AC126" s="159">
        <v>92</v>
      </c>
      <c r="AD126" s="159" t="s">
        <v>282</v>
      </c>
      <c r="AE126" s="159" t="s">
        <v>282</v>
      </c>
      <c r="AF126" s="159" t="s">
        <v>282</v>
      </c>
      <c r="AG126" s="159" t="s">
        <v>282</v>
      </c>
      <c r="AH126" s="159" t="s">
        <v>282</v>
      </c>
      <c r="AI126" s="159" t="s">
        <v>282</v>
      </c>
      <c r="AJ126" s="159" t="s">
        <v>282</v>
      </c>
      <c r="AK126" s="159" t="s">
        <v>282</v>
      </c>
      <c r="AL126" s="159" t="s">
        <v>282</v>
      </c>
      <c r="AM126" s="159">
        <v>97</v>
      </c>
      <c r="AN126" s="159">
        <v>69</v>
      </c>
      <c r="AO126" s="159" t="s">
        <v>258</v>
      </c>
      <c r="AP126" s="159" t="s">
        <v>10507</v>
      </c>
      <c r="AQ126" s="159">
        <v>12</v>
      </c>
      <c r="AR126" s="159">
        <v>38</v>
      </c>
      <c r="AS126" s="159" t="s">
        <v>282</v>
      </c>
      <c r="AT126" s="159" t="s">
        <v>282</v>
      </c>
      <c r="AU126" s="159" t="s">
        <v>282</v>
      </c>
      <c r="AV126" s="159" t="s">
        <v>282</v>
      </c>
      <c r="AW126" s="159" t="s">
        <v>282</v>
      </c>
      <c r="AX126" s="159" t="s">
        <v>282</v>
      </c>
      <c r="AY126" s="159" t="s">
        <v>282</v>
      </c>
      <c r="AZ126" s="159" t="s">
        <v>282</v>
      </c>
      <c r="BA126" s="159" t="s">
        <v>194</v>
      </c>
      <c r="BB126" s="159">
        <v>10</v>
      </c>
      <c r="BC126" s="159">
        <v>26.5</v>
      </c>
      <c r="BD126" s="159" t="s">
        <v>282</v>
      </c>
      <c r="BE126" s="159">
        <v>87</v>
      </c>
      <c r="BF126" s="159" t="s">
        <v>282</v>
      </c>
      <c r="BG126" s="159" t="s">
        <v>282</v>
      </c>
      <c r="BH126" s="159" t="s">
        <v>282</v>
      </c>
      <c r="BI126" s="159">
        <v>13.3</v>
      </c>
      <c r="BJ126" s="159" t="s">
        <v>282</v>
      </c>
      <c r="BK126" s="159">
        <v>87</v>
      </c>
      <c r="BL126" s="159" t="s">
        <v>282</v>
      </c>
      <c r="BM126" s="159" t="s">
        <v>282</v>
      </c>
      <c r="BN126" s="159" t="s">
        <v>282</v>
      </c>
      <c r="BO126" s="159" t="s">
        <v>282</v>
      </c>
      <c r="BP126" s="159" t="s">
        <v>282</v>
      </c>
      <c r="BQ126" s="159" t="s">
        <v>282</v>
      </c>
      <c r="BR126" s="159" t="s">
        <v>282</v>
      </c>
      <c r="BS126" s="159" t="s">
        <v>282</v>
      </c>
      <c r="BT126" s="159" t="s">
        <v>282</v>
      </c>
      <c r="BU126" s="159">
        <v>96</v>
      </c>
      <c r="BV126" s="159">
        <v>58</v>
      </c>
      <c r="BW126" s="159" t="s">
        <v>790</v>
      </c>
      <c r="BX126" s="159" t="s">
        <v>10507</v>
      </c>
      <c r="BY126" s="159">
        <v>2</v>
      </c>
      <c r="BZ126" s="159">
        <v>41</v>
      </c>
      <c r="CA126" s="159" t="s">
        <v>282</v>
      </c>
      <c r="CB126" s="159" t="s">
        <v>282</v>
      </c>
      <c r="CC126" s="159" t="s">
        <v>282</v>
      </c>
      <c r="CD126" s="159" t="s">
        <v>282</v>
      </c>
      <c r="CE126" s="159" t="s">
        <v>282</v>
      </c>
      <c r="CF126" s="159" t="s">
        <v>282</v>
      </c>
      <c r="CG126" s="159" t="s">
        <v>282</v>
      </c>
      <c r="CH126" s="159" t="s">
        <v>282</v>
      </c>
      <c r="CI126" s="159" t="s">
        <v>194</v>
      </c>
      <c r="CJ126" s="159">
        <v>10</v>
      </c>
      <c r="CK126" s="159">
        <v>26.6</v>
      </c>
      <c r="CL126" s="159" t="s">
        <v>282</v>
      </c>
      <c r="CM126" s="159">
        <v>99</v>
      </c>
      <c r="CN126" s="159" t="s">
        <v>282</v>
      </c>
      <c r="CO126" s="159" t="s">
        <v>282</v>
      </c>
      <c r="CP126" s="159" t="s">
        <v>282</v>
      </c>
      <c r="CQ126" s="159">
        <v>18.3</v>
      </c>
      <c r="CR126" s="159" t="s">
        <v>282</v>
      </c>
      <c r="CS126" s="159">
        <v>99</v>
      </c>
      <c r="CT126" s="159" t="s">
        <v>282</v>
      </c>
      <c r="CU126" s="159" t="s">
        <v>282</v>
      </c>
      <c r="CV126" s="159" t="s">
        <v>282</v>
      </c>
      <c r="CW126" s="159" t="s">
        <v>282</v>
      </c>
      <c r="CX126" s="159" t="s">
        <v>282</v>
      </c>
      <c r="CY126" s="159" t="s">
        <v>282</v>
      </c>
      <c r="CZ126" s="159" t="s">
        <v>282</v>
      </c>
      <c r="DA126" s="159" t="s">
        <v>282</v>
      </c>
      <c r="DB126" s="159" t="s">
        <v>282</v>
      </c>
      <c r="DC126" s="66">
        <v>100</v>
      </c>
      <c r="DD126" s="159">
        <v>59</v>
      </c>
      <c r="DE126" s="159" t="s">
        <v>282</v>
      </c>
      <c r="DF126" s="159" t="s">
        <v>282</v>
      </c>
      <c r="DG126" s="159" t="s">
        <v>282</v>
      </c>
      <c r="DH126" s="159" t="s">
        <v>282</v>
      </c>
      <c r="DI126" s="159" t="s">
        <v>282</v>
      </c>
      <c r="DJ126" s="159" t="s">
        <v>282</v>
      </c>
      <c r="DK126" s="159" t="s">
        <v>282</v>
      </c>
      <c r="DL126" s="159" t="s">
        <v>282</v>
      </c>
      <c r="DM126" s="159" t="s">
        <v>282</v>
      </c>
      <c r="DN126" s="159" t="s">
        <v>282</v>
      </c>
      <c r="DO126" s="159" t="s">
        <v>282</v>
      </c>
      <c r="DP126" s="159" t="s">
        <v>282</v>
      </c>
      <c r="DQ126" s="159" t="s">
        <v>282</v>
      </c>
      <c r="DR126" s="159" t="s">
        <v>282</v>
      </c>
      <c r="DS126" s="159" t="s">
        <v>282</v>
      </c>
      <c r="DT126" s="159" t="s">
        <v>282</v>
      </c>
      <c r="DU126" s="159" t="s">
        <v>282</v>
      </c>
      <c r="DV126" s="159" t="s">
        <v>282</v>
      </c>
      <c r="DW126" s="159" t="s">
        <v>282</v>
      </c>
      <c r="DX126" s="159" t="s">
        <v>282</v>
      </c>
      <c r="DY126" s="159" t="s">
        <v>282</v>
      </c>
      <c r="DZ126" s="159" t="s">
        <v>282</v>
      </c>
      <c r="EA126" s="159" t="s">
        <v>282</v>
      </c>
      <c r="EB126" s="159" t="s">
        <v>282</v>
      </c>
      <c r="EC126" s="159" t="s">
        <v>282</v>
      </c>
      <c r="ED126" s="159" t="s">
        <v>282</v>
      </c>
      <c r="EE126" s="159" t="s">
        <v>282</v>
      </c>
      <c r="EF126" s="159" t="s">
        <v>282</v>
      </c>
      <c r="EG126" s="159" t="s">
        <v>282</v>
      </c>
      <c r="EH126" s="159" t="s">
        <v>282</v>
      </c>
      <c r="EI126" s="159" t="s">
        <v>282</v>
      </c>
      <c r="EJ126" s="159" t="s">
        <v>282</v>
      </c>
      <c r="EK126" s="159" t="s">
        <v>282</v>
      </c>
      <c r="EL126" s="159" t="s">
        <v>282</v>
      </c>
      <c r="EM126" s="159" t="s">
        <v>282</v>
      </c>
      <c r="EN126" s="159" t="s">
        <v>282</v>
      </c>
      <c r="EO126" s="159" t="s">
        <v>282</v>
      </c>
      <c r="EP126" s="159" t="s">
        <v>282</v>
      </c>
      <c r="EQ126" s="159" t="s">
        <v>282</v>
      </c>
      <c r="ER126" s="159" t="s">
        <v>282</v>
      </c>
      <c r="ES126" s="159" t="s">
        <v>282</v>
      </c>
      <c r="ET126" s="159" t="s">
        <v>282</v>
      </c>
      <c r="EU126" s="159" t="s">
        <v>282</v>
      </c>
      <c r="EV126" s="159" t="s">
        <v>282</v>
      </c>
      <c r="EW126" s="159" t="s">
        <v>282</v>
      </c>
      <c r="EX126" s="159" t="s">
        <v>282</v>
      </c>
      <c r="EY126" s="159" t="s">
        <v>282</v>
      </c>
      <c r="EZ126" s="159" t="s">
        <v>282</v>
      </c>
      <c r="FA126" s="159" t="s">
        <v>282</v>
      </c>
      <c r="FB126" s="159" t="s">
        <v>282</v>
      </c>
      <c r="FC126" s="159" t="s">
        <v>282</v>
      </c>
      <c r="FD126" s="159" t="s">
        <v>282</v>
      </c>
      <c r="FE126" s="159" t="s">
        <v>282</v>
      </c>
      <c r="FF126" s="159" t="s">
        <v>282</v>
      </c>
      <c r="FG126" s="159" t="s">
        <v>282</v>
      </c>
      <c r="FH126" s="159" t="s">
        <v>282</v>
      </c>
      <c r="FI126" s="159" t="s">
        <v>282</v>
      </c>
      <c r="FJ126" s="159" t="s">
        <v>282</v>
      </c>
      <c r="FK126" s="159" t="s">
        <v>282</v>
      </c>
      <c r="FL126" s="159" t="s">
        <v>282</v>
      </c>
      <c r="FM126" s="159" t="s">
        <v>282</v>
      </c>
      <c r="FN126" s="159" t="s">
        <v>282</v>
      </c>
      <c r="FO126" s="159" t="s">
        <v>282</v>
      </c>
      <c r="FP126" s="159" t="s">
        <v>282</v>
      </c>
      <c r="FQ126" s="159" t="s">
        <v>282</v>
      </c>
      <c r="FR126" s="159" t="s">
        <v>282</v>
      </c>
      <c r="FS126" s="159" t="s">
        <v>282</v>
      </c>
      <c r="FT126" s="159" t="s">
        <v>282</v>
      </c>
    </row>
    <row r="127" spans="1:176" x14ac:dyDescent="0.25">
      <c r="A127" s="212" t="s">
        <v>1972</v>
      </c>
      <c r="B127" s="159" t="s">
        <v>17710</v>
      </c>
      <c r="C127" s="66" t="str">
        <f>IF(ISNUMBER(Severity!H127)=FALSE,Severity!F127,IF(Severity!H127&gt;=0.5,"YES","NO"))</f>
        <v>YES</v>
      </c>
      <c r="D127" s="66" t="str">
        <f>IF(ISNUMBER(Severity!I127)=FALSE,Severity!G127,IF(Severity!I127&gt;0.5,"YES","NO"))</f>
        <v>NO</v>
      </c>
      <c r="E127" s="159">
        <v>6</v>
      </c>
      <c r="F127" s="159">
        <v>2</v>
      </c>
      <c r="G127" s="159" t="s">
        <v>272</v>
      </c>
      <c r="H127" s="159" t="s">
        <v>10507</v>
      </c>
      <c r="I127" s="159">
        <v>20</v>
      </c>
      <c r="J127" s="159">
        <v>46</v>
      </c>
      <c r="K127" s="159" t="s">
        <v>194</v>
      </c>
      <c r="L127" s="159">
        <v>10</v>
      </c>
      <c r="M127" s="159">
        <v>55</v>
      </c>
      <c r="N127" s="159">
        <v>10</v>
      </c>
      <c r="O127" s="159" t="s">
        <v>194</v>
      </c>
      <c r="P127" s="159">
        <v>10</v>
      </c>
      <c r="Q127" s="159">
        <v>70</v>
      </c>
      <c r="R127" s="159">
        <v>50</v>
      </c>
      <c r="S127" s="159" t="s">
        <v>194</v>
      </c>
      <c r="T127" s="159">
        <v>10</v>
      </c>
      <c r="U127" s="159">
        <v>30.4</v>
      </c>
      <c r="V127" s="159">
        <v>4.5</v>
      </c>
      <c r="W127" s="159">
        <v>141</v>
      </c>
      <c r="X127" s="159" t="s">
        <v>282</v>
      </c>
      <c r="Y127" s="159" t="s">
        <v>282</v>
      </c>
      <c r="Z127" s="159" t="s">
        <v>282</v>
      </c>
      <c r="AA127" s="159" t="s">
        <v>282</v>
      </c>
      <c r="AB127" s="159" t="s">
        <v>282</v>
      </c>
      <c r="AC127" s="159" t="s">
        <v>282</v>
      </c>
      <c r="AD127" s="159" t="s">
        <v>282</v>
      </c>
      <c r="AE127" s="159" t="s">
        <v>282</v>
      </c>
      <c r="AF127" s="159" t="s">
        <v>282</v>
      </c>
      <c r="AG127" s="301">
        <v>-14.64</v>
      </c>
      <c r="AH127" s="159" t="s">
        <v>282</v>
      </c>
      <c r="AI127" s="159">
        <v>141</v>
      </c>
      <c r="AJ127" s="159" t="s">
        <v>282</v>
      </c>
      <c r="AK127" s="159" t="s">
        <v>282</v>
      </c>
      <c r="AL127" s="159" t="s">
        <v>282</v>
      </c>
      <c r="AM127" s="159">
        <v>151</v>
      </c>
      <c r="AN127" s="159">
        <v>105</v>
      </c>
      <c r="AO127" s="159" t="s">
        <v>790</v>
      </c>
      <c r="AP127" s="159" t="s">
        <v>10507</v>
      </c>
      <c r="AQ127" s="159">
        <v>7</v>
      </c>
      <c r="AR127" s="159">
        <v>33</v>
      </c>
      <c r="AS127" s="159" t="s">
        <v>194</v>
      </c>
      <c r="AT127" s="159">
        <v>10</v>
      </c>
      <c r="AU127" s="159">
        <v>42</v>
      </c>
      <c r="AV127" s="159">
        <v>10</v>
      </c>
      <c r="AW127" s="159" t="s">
        <v>194</v>
      </c>
      <c r="AX127" s="159">
        <v>10</v>
      </c>
      <c r="AY127" s="159">
        <v>55</v>
      </c>
      <c r="AZ127" s="159">
        <v>50</v>
      </c>
      <c r="BA127" s="159" t="s">
        <v>194</v>
      </c>
      <c r="BB127" s="159">
        <v>10</v>
      </c>
      <c r="BC127" s="159">
        <v>30.3</v>
      </c>
      <c r="BD127" s="159">
        <v>5</v>
      </c>
      <c r="BE127" s="159">
        <v>152</v>
      </c>
      <c r="BF127" s="159" t="s">
        <v>282</v>
      </c>
      <c r="BG127" s="159" t="s">
        <v>282</v>
      </c>
      <c r="BH127" s="159" t="s">
        <v>282</v>
      </c>
      <c r="BI127" s="159" t="s">
        <v>282</v>
      </c>
      <c r="BJ127" s="159" t="s">
        <v>282</v>
      </c>
      <c r="BK127" s="159" t="s">
        <v>282</v>
      </c>
      <c r="BL127" s="159" t="s">
        <v>282</v>
      </c>
      <c r="BM127" s="159" t="s">
        <v>282</v>
      </c>
      <c r="BN127" s="159" t="s">
        <v>282</v>
      </c>
      <c r="BO127" s="301">
        <v>-11.18</v>
      </c>
      <c r="BP127" s="159" t="s">
        <v>282</v>
      </c>
      <c r="BQ127" s="159">
        <v>152</v>
      </c>
      <c r="BR127" s="159" t="s">
        <v>282</v>
      </c>
      <c r="BS127" s="159" t="s">
        <v>282</v>
      </c>
      <c r="BT127" s="159" t="s">
        <v>282</v>
      </c>
      <c r="BU127" s="159">
        <v>157</v>
      </c>
      <c r="BV127" s="159">
        <v>124</v>
      </c>
      <c r="BW127" s="159" t="s">
        <v>282</v>
      </c>
      <c r="BX127" s="159" t="s">
        <v>282</v>
      </c>
      <c r="BY127" s="159" t="s">
        <v>282</v>
      </c>
      <c r="BZ127" s="159" t="s">
        <v>282</v>
      </c>
      <c r="CA127" s="159" t="s">
        <v>282</v>
      </c>
      <c r="CB127" s="159" t="s">
        <v>282</v>
      </c>
      <c r="CC127" s="159" t="s">
        <v>282</v>
      </c>
      <c r="CD127" s="159" t="s">
        <v>282</v>
      </c>
      <c r="CE127" s="159" t="s">
        <v>282</v>
      </c>
      <c r="CF127" s="159" t="s">
        <v>282</v>
      </c>
      <c r="CG127" s="159" t="s">
        <v>282</v>
      </c>
      <c r="CH127" s="159" t="s">
        <v>282</v>
      </c>
      <c r="CI127" s="159" t="s">
        <v>282</v>
      </c>
      <c r="CJ127" s="159" t="s">
        <v>282</v>
      </c>
      <c r="CK127" s="159" t="s">
        <v>282</v>
      </c>
      <c r="CL127" s="159" t="s">
        <v>282</v>
      </c>
      <c r="CM127" s="159" t="s">
        <v>282</v>
      </c>
      <c r="CN127" s="159" t="s">
        <v>282</v>
      </c>
      <c r="CO127" s="159" t="s">
        <v>282</v>
      </c>
      <c r="CP127" s="159" t="s">
        <v>282</v>
      </c>
      <c r="CQ127" s="159" t="s">
        <v>282</v>
      </c>
      <c r="CR127" s="159" t="s">
        <v>282</v>
      </c>
      <c r="CS127" s="159" t="s">
        <v>282</v>
      </c>
      <c r="CT127" s="159" t="s">
        <v>282</v>
      </c>
      <c r="CU127" s="159" t="s">
        <v>282</v>
      </c>
      <c r="CV127" s="159" t="s">
        <v>282</v>
      </c>
      <c r="CW127" s="159" t="s">
        <v>282</v>
      </c>
      <c r="CX127" s="159" t="s">
        <v>282</v>
      </c>
      <c r="CY127" s="159" t="s">
        <v>282</v>
      </c>
      <c r="CZ127" s="159" t="s">
        <v>282</v>
      </c>
      <c r="DA127" s="159" t="s">
        <v>282</v>
      </c>
      <c r="DB127" s="159" t="s">
        <v>282</v>
      </c>
      <c r="DC127" s="159" t="s">
        <v>282</v>
      </c>
      <c r="DD127" s="159" t="s">
        <v>282</v>
      </c>
      <c r="DE127" s="159" t="s">
        <v>282</v>
      </c>
      <c r="DF127" s="159" t="s">
        <v>282</v>
      </c>
      <c r="DG127" s="159" t="s">
        <v>282</v>
      </c>
      <c r="DH127" s="159" t="s">
        <v>282</v>
      </c>
      <c r="DI127" s="159" t="s">
        <v>282</v>
      </c>
      <c r="DJ127" s="159" t="s">
        <v>282</v>
      </c>
      <c r="DK127" s="159" t="s">
        <v>282</v>
      </c>
      <c r="DL127" s="159" t="s">
        <v>282</v>
      </c>
      <c r="DM127" s="159" t="s">
        <v>282</v>
      </c>
      <c r="DN127" s="159" t="s">
        <v>282</v>
      </c>
      <c r="DO127" s="159" t="s">
        <v>282</v>
      </c>
      <c r="DP127" s="159" t="s">
        <v>282</v>
      </c>
      <c r="DQ127" s="159" t="s">
        <v>282</v>
      </c>
      <c r="DR127" s="159" t="s">
        <v>282</v>
      </c>
      <c r="DS127" s="159" t="s">
        <v>282</v>
      </c>
      <c r="DT127" s="159" t="s">
        <v>282</v>
      </c>
      <c r="DU127" s="159" t="s">
        <v>282</v>
      </c>
      <c r="DV127" s="159" t="s">
        <v>282</v>
      </c>
      <c r="DW127" s="159" t="s">
        <v>282</v>
      </c>
      <c r="DX127" s="159" t="s">
        <v>282</v>
      </c>
      <c r="DY127" s="159" t="s">
        <v>282</v>
      </c>
      <c r="DZ127" s="159" t="s">
        <v>282</v>
      </c>
      <c r="EA127" s="159" t="s">
        <v>282</v>
      </c>
      <c r="EB127" s="159" t="s">
        <v>282</v>
      </c>
      <c r="EC127" s="159" t="s">
        <v>282</v>
      </c>
      <c r="ED127" s="159" t="s">
        <v>282</v>
      </c>
      <c r="EE127" s="159" t="s">
        <v>282</v>
      </c>
      <c r="EF127" s="159" t="s">
        <v>282</v>
      </c>
      <c r="EG127" s="159" t="s">
        <v>282</v>
      </c>
      <c r="EH127" s="159" t="s">
        <v>282</v>
      </c>
      <c r="EI127" s="159" t="s">
        <v>282</v>
      </c>
      <c r="EJ127" s="159" t="s">
        <v>282</v>
      </c>
      <c r="EK127" s="159" t="s">
        <v>282</v>
      </c>
      <c r="EL127" s="159" t="s">
        <v>282</v>
      </c>
      <c r="EM127" s="159" t="s">
        <v>282</v>
      </c>
      <c r="EN127" s="159" t="s">
        <v>282</v>
      </c>
      <c r="EO127" s="159" t="s">
        <v>282</v>
      </c>
      <c r="EP127" s="159" t="s">
        <v>282</v>
      </c>
      <c r="EQ127" s="159" t="s">
        <v>282</v>
      </c>
      <c r="ER127" s="159" t="s">
        <v>282</v>
      </c>
      <c r="ES127" s="159" t="s">
        <v>282</v>
      </c>
      <c r="ET127" s="159" t="s">
        <v>282</v>
      </c>
      <c r="EU127" s="159" t="s">
        <v>282</v>
      </c>
      <c r="EV127" s="159" t="s">
        <v>282</v>
      </c>
      <c r="EW127" s="159" t="s">
        <v>282</v>
      </c>
      <c r="EX127" s="159" t="s">
        <v>282</v>
      </c>
      <c r="EY127" s="159" t="s">
        <v>282</v>
      </c>
      <c r="EZ127" s="159" t="s">
        <v>282</v>
      </c>
      <c r="FA127" s="159" t="s">
        <v>282</v>
      </c>
      <c r="FB127" s="159" t="s">
        <v>282</v>
      </c>
      <c r="FC127" s="159" t="s">
        <v>282</v>
      </c>
      <c r="FD127" s="159" t="s">
        <v>282</v>
      </c>
      <c r="FE127" s="159" t="s">
        <v>282</v>
      </c>
      <c r="FF127" s="159" t="s">
        <v>282</v>
      </c>
      <c r="FG127" s="159" t="s">
        <v>282</v>
      </c>
      <c r="FH127" s="159" t="s">
        <v>282</v>
      </c>
      <c r="FI127" s="159" t="s">
        <v>282</v>
      </c>
      <c r="FJ127" s="159" t="s">
        <v>282</v>
      </c>
      <c r="FK127" s="159" t="s">
        <v>282</v>
      </c>
      <c r="FL127" s="159" t="s">
        <v>282</v>
      </c>
      <c r="FM127" s="159" t="s">
        <v>282</v>
      </c>
      <c r="FN127" s="159" t="s">
        <v>282</v>
      </c>
      <c r="FO127" s="159" t="s">
        <v>282</v>
      </c>
      <c r="FP127" s="159" t="s">
        <v>282</v>
      </c>
      <c r="FQ127" s="159" t="s">
        <v>282</v>
      </c>
      <c r="FR127" s="159" t="s">
        <v>282</v>
      </c>
      <c r="FS127" s="159" t="s">
        <v>282</v>
      </c>
      <c r="FT127" s="159" t="s">
        <v>282</v>
      </c>
    </row>
    <row r="128" spans="1:176" x14ac:dyDescent="0.25">
      <c r="A128" s="212" t="s">
        <v>1993</v>
      </c>
      <c r="B128" s="159" t="s">
        <v>11616</v>
      </c>
      <c r="C128" s="331" t="s">
        <v>793</v>
      </c>
      <c r="D128" s="331" t="s">
        <v>130</v>
      </c>
      <c r="E128" s="159">
        <v>5</v>
      </c>
      <c r="F128" s="159">
        <v>2</v>
      </c>
      <c r="G128" s="159" t="s">
        <v>257</v>
      </c>
      <c r="H128" s="159" t="s">
        <v>10507</v>
      </c>
      <c r="I128" s="159">
        <v>0</v>
      </c>
      <c r="J128" s="159">
        <v>12</v>
      </c>
      <c r="K128" s="159" t="s">
        <v>299</v>
      </c>
      <c r="L128" s="159">
        <v>17</v>
      </c>
      <c r="M128" s="159">
        <v>14</v>
      </c>
      <c r="N128" s="159">
        <v>7</v>
      </c>
      <c r="O128" s="159" t="s">
        <v>282</v>
      </c>
      <c r="P128" s="159" t="s">
        <v>282</v>
      </c>
      <c r="Q128" s="159" t="s">
        <v>282</v>
      </c>
      <c r="R128" s="159" t="s">
        <v>282</v>
      </c>
      <c r="S128" s="159" t="s">
        <v>282</v>
      </c>
      <c r="T128" s="159" t="s">
        <v>282</v>
      </c>
      <c r="U128" s="159" t="s">
        <v>282</v>
      </c>
      <c r="V128" s="159" t="s">
        <v>282</v>
      </c>
      <c r="W128" s="159" t="s">
        <v>282</v>
      </c>
      <c r="X128" s="159" t="s">
        <v>282</v>
      </c>
      <c r="Y128" s="159" t="s">
        <v>282</v>
      </c>
      <c r="Z128" s="159" t="s">
        <v>282</v>
      </c>
      <c r="AA128" s="159" t="s">
        <v>282</v>
      </c>
      <c r="AB128" s="159" t="s">
        <v>282</v>
      </c>
      <c r="AC128" s="159" t="s">
        <v>282</v>
      </c>
      <c r="AD128" s="159" t="s">
        <v>282</v>
      </c>
      <c r="AE128" s="159" t="s">
        <v>282</v>
      </c>
      <c r="AF128" s="159" t="s">
        <v>282</v>
      </c>
      <c r="AG128" s="159" t="s">
        <v>282</v>
      </c>
      <c r="AH128" s="159" t="s">
        <v>282</v>
      </c>
      <c r="AI128" s="159" t="s">
        <v>282</v>
      </c>
      <c r="AJ128" s="159" t="s">
        <v>282</v>
      </c>
      <c r="AK128" s="159" t="s">
        <v>282</v>
      </c>
      <c r="AL128" s="159" t="s">
        <v>282</v>
      </c>
      <c r="AM128" s="159">
        <v>57</v>
      </c>
      <c r="AN128" s="159">
        <v>45</v>
      </c>
      <c r="AO128" s="159" t="s">
        <v>845</v>
      </c>
      <c r="AP128" s="159" t="s">
        <v>10507</v>
      </c>
      <c r="AQ128" s="159">
        <v>4</v>
      </c>
      <c r="AR128" s="159">
        <v>8</v>
      </c>
      <c r="AS128" s="159" t="s">
        <v>299</v>
      </c>
      <c r="AT128" s="159">
        <v>17</v>
      </c>
      <c r="AU128" s="159">
        <v>31</v>
      </c>
      <c r="AV128" s="159">
        <v>7</v>
      </c>
      <c r="AW128" s="159" t="s">
        <v>282</v>
      </c>
      <c r="AX128" s="159" t="s">
        <v>282</v>
      </c>
      <c r="AY128" s="159" t="s">
        <v>282</v>
      </c>
      <c r="AZ128" s="159" t="s">
        <v>282</v>
      </c>
      <c r="BA128" s="159" t="s">
        <v>282</v>
      </c>
      <c r="BB128" s="159" t="s">
        <v>282</v>
      </c>
      <c r="BC128" s="159" t="s">
        <v>282</v>
      </c>
      <c r="BD128" s="159" t="s">
        <v>282</v>
      </c>
      <c r="BE128" s="159" t="s">
        <v>282</v>
      </c>
      <c r="BF128" s="159" t="s">
        <v>282</v>
      </c>
      <c r="BG128" s="159" t="s">
        <v>282</v>
      </c>
      <c r="BH128" s="159" t="s">
        <v>282</v>
      </c>
      <c r="BI128" s="159" t="s">
        <v>282</v>
      </c>
      <c r="BJ128" s="159" t="s">
        <v>282</v>
      </c>
      <c r="BK128" s="159" t="s">
        <v>282</v>
      </c>
      <c r="BL128" s="159" t="s">
        <v>282</v>
      </c>
      <c r="BM128" s="159" t="s">
        <v>282</v>
      </c>
      <c r="BN128" s="159" t="s">
        <v>282</v>
      </c>
      <c r="BO128" s="159" t="s">
        <v>282</v>
      </c>
      <c r="BP128" s="159" t="s">
        <v>282</v>
      </c>
      <c r="BQ128" s="159" t="s">
        <v>282</v>
      </c>
      <c r="BR128" s="159" t="s">
        <v>282</v>
      </c>
      <c r="BS128" s="159" t="s">
        <v>282</v>
      </c>
      <c r="BT128" s="159" t="s">
        <v>282</v>
      </c>
      <c r="BU128" s="159">
        <v>57</v>
      </c>
      <c r="BV128" s="159">
        <v>49</v>
      </c>
      <c r="BW128" s="159" t="s">
        <v>282</v>
      </c>
      <c r="BX128" s="159" t="s">
        <v>282</v>
      </c>
      <c r="BY128" s="159" t="s">
        <v>282</v>
      </c>
      <c r="BZ128" s="159" t="s">
        <v>282</v>
      </c>
      <c r="CA128" s="159" t="s">
        <v>282</v>
      </c>
      <c r="CB128" s="159" t="s">
        <v>282</v>
      </c>
      <c r="CC128" s="159" t="s">
        <v>282</v>
      </c>
      <c r="CD128" s="159" t="s">
        <v>282</v>
      </c>
      <c r="CE128" s="159" t="s">
        <v>282</v>
      </c>
      <c r="CF128" s="159" t="s">
        <v>282</v>
      </c>
      <c r="CG128" s="159" t="s">
        <v>282</v>
      </c>
      <c r="CH128" s="159" t="s">
        <v>282</v>
      </c>
      <c r="CI128" s="159" t="s">
        <v>282</v>
      </c>
      <c r="CJ128" s="159" t="s">
        <v>282</v>
      </c>
      <c r="CK128" s="159" t="s">
        <v>282</v>
      </c>
      <c r="CL128" s="159" t="s">
        <v>282</v>
      </c>
      <c r="CM128" s="159" t="s">
        <v>282</v>
      </c>
      <c r="CN128" s="159" t="s">
        <v>282</v>
      </c>
      <c r="CO128" s="159" t="s">
        <v>282</v>
      </c>
      <c r="CP128" s="159" t="s">
        <v>282</v>
      </c>
      <c r="CQ128" s="159" t="s">
        <v>282</v>
      </c>
      <c r="CR128" s="159" t="s">
        <v>282</v>
      </c>
      <c r="CS128" s="159" t="s">
        <v>282</v>
      </c>
      <c r="CT128" s="159" t="s">
        <v>282</v>
      </c>
      <c r="CU128" s="159" t="s">
        <v>282</v>
      </c>
      <c r="CV128" s="159" t="s">
        <v>282</v>
      </c>
      <c r="CW128" s="159" t="s">
        <v>282</v>
      </c>
      <c r="CX128" s="159" t="s">
        <v>282</v>
      </c>
      <c r="CY128" s="159" t="s">
        <v>282</v>
      </c>
      <c r="CZ128" s="159" t="s">
        <v>282</v>
      </c>
      <c r="DA128" s="159" t="s">
        <v>282</v>
      </c>
      <c r="DB128" s="159" t="s">
        <v>282</v>
      </c>
      <c r="DC128" s="159" t="s">
        <v>282</v>
      </c>
      <c r="DD128" s="159" t="s">
        <v>282</v>
      </c>
      <c r="DE128" s="159" t="s">
        <v>282</v>
      </c>
      <c r="DF128" s="159" t="s">
        <v>282</v>
      </c>
      <c r="DG128" s="159" t="s">
        <v>282</v>
      </c>
      <c r="DH128" s="159" t="s">
        <v>282</v>
      </c>
      <c r="DI128" s="159" t="s">
        <v>282</v>
      </c>
      <c r="DJ128" s="159" t="s">
        <v>282</v>
      </c>
      <c r="DK128" s="159" t="s">
        <v>282</v>
      </c>
      <c r="DL128" s="159" t="s">
        <v>282</v>
      </c>
      <c r="DM128" s="159" t="s">
        <v>282</v>
      </c>
      <c r="DN128" s="159" t="s">
        <v>282</v>
      </c>
      <c r="DO128" s="159" t="s">
        <v>282</v>
      </c>
      <c r="DP128" s="159" t="s">
        <v>282</v>
      </c>
      <c r="DQ128" s="159" t="s">
        <v>282</v>
      </c>
      <c r="DR128" s="159" t="s">
        <v>282</v>
      </c>
      <c r="DS128" s="159" t="s">
        <v>282</v>
      </c>
      <c r="DT128" s="159" t="s">
        <v>282</v>
      </c>
      <c r="DU128" s="159" t="s">
        <v>282</v>
      </c>
      <c r="DV128" s="159" t="s">
        <v>282</v>
      </c>
      <c r="DW128" s="159" t="s">
        <v>282</v>
      </c>
      <c r="DX128" s="159" t="s">
        <v>282</v>
      </c>
      <c r="DY128" s="159" t="s">
        <v>282</v>
      </c>
      <c r="DZ128" s="159" t="s">
        <v>282</v>
      </c>
      <c r="EA128" s="159" t="s">
        <v>282</v>
      </c>
      <c r="EB128" s="159" t="s">
        <v>282</v>
      </c>
      <c r="EC128" s="159" t="s">
        <v>282</v>
      </c>
      <c r="ED128" s="159" t="s">
        <v>282</v>
      </c>
      <c r="EE128" s="159" t="s">
        <v>282</v>
      </c>
      <c r="EF128" s="159" t="s">
        <v>282</v>
      </c>
      <c r="EG128" s="159" t="s">
        <v>282</v>
      </c>
      <c r="EH128" s="159" t="s">
        <v>282</v>
      </c>
      <c r="EI128" s="159" t="s">
        <v>282</v>
      </c>
      <c r="EJ128" s="159" t="s">
        <v>282</v>
      </c>
      <c r="EK128" s="159" t="s">
        <v>282</v>
      </c>
      <c r="EL128" s="159" t="s">
        <v>282</v>
      </c>
      <c r="EM128" s="159" t="s">
        <v>282</v>
      </c>
      <c r="EN128" s="159" t="s">
        <v>282</v>
      </c>
      <c r="EO128" s="159" t="s">
        <v>282</v>
      </c>
      <c r="EP128" s="159" t="s">
        <v>282</v>
      </c>
      <c r="EQ128" s="159" t="s">
        <v>282</v>
      </c>
      <c r="ER128" s="159" t="s">
        <v>282</v>
      </c>
      <c r="ES128" s="159" t="s">
        <v>282</v>
      </c>
      <c r="ET128" s="159" t="s">
        <v>282</v>
      </c>
      <c r="EU128" s="159" t="s">
        <v>282</v>
      </c>
      <c r="EV128" s="159" t="s">
        <v>282</v>
      </c>
      <c r="EW128" s="159" t="s">
        <v>282</v>
      </c>
      <c r="EX128" s="159" t="s">
        <v>282</v>
      </c>
      <c r="EY128" s="159" t="s">
        <v>282</v>
      </c>
      <c r="EZ128" s="159" t="s">
        <v>282</v>
      </c>
      <c r="FA128" s="159" t="s">
        <v>282</v>
      </c>
      <c r="FB128" s="159" t="s">
        <v>282</v>
      </c>
      <c r="FC128" s="159" t="s">
        <v>282</v>
      </c>
      <c r="FD128" s="159" t="s">
        <v>282</v>
      </c>
      <c r="FE128" s="159" t="s">
        <v>282</v>
      </c>
      <c r="FF128" s="159" t="s">
        <v>282</v>
      </c>
      <c r="FG128" s="159" t="s">
        <v>282</v>
      </c>
      <c r="FH128" s="159" t="s">
        <v>282</v>
      </c>
      <c r="FI128" s="159" t="s">
        <v>282</v>
      </c>
      <c r="FJ128" s="159" t="s">
        <v>282</v>
      </c>
      <c r="FK128" s="159" t="s">
        <v>282</v>
      </c>
      <c r="FL128" s="159" t="s">
        <v>282</v>
      </c>
      <c r="FM128" s="159" t="s">
        <v>282</v>
      </c>
      <c r="FN128" s="159" t="s">
        <v>282</v>
      </c>
      <c r="FO128" s="159" t="s">
        <v>282</v>
      </c>
      <c r="FP128" s="159" t="s">
        <v>282</v>
      </c>
      <c r="FQ128" s="159" t="s">
        <v>282</v>
      </c>
      <c r="FR128" s="159" t="s">
        <v>282</v>
      </c>
      <c r="FS128" s="159" t="s">
        <v>282</v>
      </c>
      <c r="FT128" s="159" t="s">
        <v>282</v>
      </c>
    </row>
    <row r="129" spans="1:176" x14ac:dyDescent="0.25">
      <c r="A129" s="212" t="s">
        <v>4948</v>
      </c>
      <c r="B129" s="159" t="s">
        <v>11616</v>
      </c>
      <c r="C129" s="331" t="s">
        <v>793</v>
      </c>
      <c r="D129" s="331" t="s">
        <v>130</v>
      </c>
      <c r="E129" s="159">
        <v>6</v>
      </c>
      <c r="F129" s="159">
        <v>2</v>
      </c>
      <c r="G129" s="159" t="s">
        <v>256</v>
      </c>
      <c r="H129" s="159" t="s">
        <v>10507</v>
      </c>
      <c r="I129" s="159">
        <v>1</v>
      </c>
      <c r="J129" s="159">
        <v>12</v>
      </c>
      <c r="K129" s="159" t="s">
        <v>299</v>
      </c>
      <c r="L129" s="159">
        <v>17</v>
      </c>
      <c r="M129" s="159">
        <v>12</v>
      </c>
      <c r="N129" s="159">
        <v>7</v>
      </c>
      <c r="O129" s="159" t="s">
        <v>282</v>
      </c>
      <c r="P129" s="159" t="s">
        <v>282</v>
      </c>
      <c r="Q129" s="159" t="s">
        <v>282</v>
      </c>
      <c r="R129" s="159" t="s">
        <v>282</v>
      </c>
      <c r="S129" s="159" t="s">
        <v>282</v>
      </c>
      <c r="T129" s="159" t="s">
        <v>282</v>
      </c>
      <c r="U129" s="159" t="s">
        <v>282</v>
      </c>
      <c r="V129" s="159" t="s">
        <v>282</v>
      </c>
      <c r="W129" s="159" t="s">
        <v>282</v>
      </c>
      <c r="X129" s="159" t="s">
        <v>282</v>
      </c>
      <c r="Y129" s="159" t="s">
        <v>282</v>
      </c>
      <c r="Z129" s="159" t="s">
        <v>282</v>
      </c>
      <c r="AA129" s="159" t="s">
        <v>282</v>
      </c>
      <c r="AB129" s="159" t="s">
        <v>282</v>
      </c>
      <c r="AC129" s="159" t="s">
        <v>282</v>
      </c>
      <c r="AD129" s="159" t="s">
        <v>282</v>
      </c>
      <c r="AE129" s="159" t="s">
        <v>282</v>
      </c>
      <c r="AF129" s="159" t="s">
        <v>282</v>
      </c>
      <c r="AG129" s="159" t="s">
        <v>282</v>
      </c>
      <c r="AH129" s="159" t="s">
        <v>282</v>
      </c>
      <c r="AI129" s="159" t="s">
        <v>282</v>
      </c>
      <c r="AJ129" s="159" t="s">
        <v>282</v>
      </c>
      <c r="AK129" s="159" t="s">
        <v>282</v>
      </c>
      <c r="AL129" s="159" t="s">
        <v>282</v>
      </c>
      <c r="AM129" s="159">
        <v>62</v>
      </c>
      <c r="AN129" s="159">
        <v>50</v>
      </c>
      <c r="AO129" s="159" t="s">
        <v>845</v>
      </c>
      <c r="AP129" s="159" t="s">
        <v>10507</v>
      </c>
      <c r="AQ129" s="159">
        <v>10</v>
      </c>
      <c r="AR129" s="159">
        <v>19</v>
      </c>
      <c r="AS129" s="159" t="s">
        <v>299</v>
      </c>
      <c r="AT129" s="159">
        <v>17</v>
      </c>
      <c r="AU129" s="159">
        <v>26</v>
      </c>
      <c r="AV129" s="159">
        <v>7</v>
      </c>
      <c r="AW129" s="159" t="s">
        <v>282</v>
      </c>
      <c r="AX129" s="159" t="s">
        <v>282</v>
      </c>
      <c r="AY129" s="159" t="s">
        <v>282</v>
      </c>
      <c r="AZ129" s="159" t="s">
        <v>282</v>
      </c>
      <c r="BA129" s="159" t="s">
        <v>282</v>
      </c>
      <c r="BB129" s="159" t="s">
        <v>282</v>
      </c>
      <c r="BC129" s="159" t="s">
        <v>282</v>
      </c>
      <c r="BD129" s="159" t="s">
        <v>282</v>
      </c>
      <c r="BE129" s="159" t="s">
        <v>282</v>
      </c>
      <c r="BF129" s="159" t="s">
        <v>282</v>
      </c>
      <c r="BG129" s="159" t="s">
        <v>282</v>
      </c>
      <c r="BH129" s="159" t="s">
        <v>282</v>
      </c>
      <c r="BI129" s="159" t="s">
        <v>282</v>
      </c>
      <c r="BJ129" s="159" t="s">
        <v>282</v>
      </c>
      <c r="BK129" s="159" t="s">
        <v>282</v>
      </c>
      <c r="BL129" s="159" t="s">
        <v>282</v>
      </c>
      <c r="BM129" s="159" t="s">
        <v>282</v>
      </c>
      <c r="BN129" s="159" t="s">
        <v>282</v>
      </c>
      <c r="BO129" s="159" t="s">
        <v>282</v>
      </c>
      <c r="BP129" s="159" t="s">
        <v>282</v>
      </c>
      <c r="BQ129" s="159" t="s">
        <v>282</v>
      </c>
      <c r="BR129" s="159" t="s">
        <v>282</v>
      </c>
      <c r="BS129" s="159" t="s">
        <v>282</v>
      </c>
      <c r="BT129" s="159" t="s">
        <v>282</v>
      </c>
      <c r="BU129" s="159">
        <v>58</v>
      </c>
      <c r="BV129" s="159">
        <v>39</v>
      </c>
      <c r="BW129" s="159" t="s">
        <v>282</v>
      </c>
      <c r="BX129" s="159" t="s">
        <v>282</v>
      </c>
      <c r="BY129" s="159" t="s">
        <v>282</v>
      </c>
      <c r="BZ129" s="159" t="s">
        <v>282</v>
      </c>
      <c r="CA129" s="159" t="s">
        <v>282</v>
      </c>
      <c r="CB129" s="159" t="s">
        <v>282</v>
      </c>
      <c r="CC129" s="159" t="s">
        <v>282</v>
      </c>
      <c r="CD129" s="159" t="s">
        <v>282</v>
      </c>
      <c r="CE129" s="159" t="s">
        <v>282</v>
      </c>
      <c r="CF129" s="159" t="s">
        <v>282</v>
      </c>
      <c r="CG129" s="159" t="s">
        <v>282</v>
      </c>
      <c r="CH129" s="159" t="s">
        <v>282</v>
      </c>
      <c r="CI129" s="159" t="s">
        <v>282</v>
      </c>
      <c r="CJ129" s="159" t="s">
        <v>282</v>
      </c>
      <c r="CK129" s="159" t="s">
        <v>282</v>
      </c>
      <c r="CL129" s="159" t="s">
        <v>282</v>
      </c>
      <c r="CM129" s="159" t="s">
        <v>282</v>
      </c>
      <c r="CN129" s="159" t="s">
        <v>282</v>
      </c>
      <c r="CO129" s="159" t="s">
        <v>282</v>
      </c>
      <c r="CP129" s="159" t="s">
        <v>282</v>
      </c>
      <c r="CQ129" s="159" t="s">
        <v>282</v>
      </c>
      <c r="CR129" s="159" t="s">
        <v>282</v>
      </c>
      <c r="CS129" s="159" t="s">
        <v>282</v>
      </c>
      <c r="CT129" s="159" t="s">
        <v>282</v>
      </c>
      <c r="CU129" s="159" t="s">
        <v>282</v>
      </c>
      <c r="CV129" s="159" t="s">
        <v>282</v>
      </c>
      <c r="CW129" s="159" t="s">
        <v>282</v>
      </c>
      <c r="CX129" s="159" t="s">
        <v>282</v>
      </c>
      <c r="CY129" s="159" t="s">
        <v>282</v>
      </c>
      <c r="CZ129" s="159" t="s">
        <v>282</v>
      </c>
      <c r="DA129" s="159" t="s">
        <v>282</v>
      </c>
      <c r="DB129" s="159" t="s">
        <v>282</v>
      </c>
      <c r="DC129" s="159" t="s">
        <v>282</v>
      </c>
      <c r="DD129" s="159" t="s">
        <v>282</v>
      </c>
      <c r="DE129" s="159" t="s">
        <v>282</v>
      </c>
      <c r="DF129" s="159" t="s">
        <v>282</v>
      </c>
      <c r="DG129" s="159" t="s">
        <v>282</v>
      </c>
      <c r="DH129" s="159" t="s">
        <v>282</v>
      </c>
      <c r="DI129" s="159" t="s">
        <v>282</v>
      </c>
      <c r="DJ129" s="159" t="s">
        <v>282</v>
      </c>
      <c r="DK129" s="159" t="s">
        <v>282</v>
      </c>
      <c r="DL129" s="159" t="s">
        <v>282</v>
      </c>
      <c r="DM129" s="159" t="s">
        <v>282</v>
      </c>
      <c r="DN129" s="159" t="s">
        <v>282</v>
      </c>
      <c r="DO129" s="159" t="s">
        <v>282</v>
      </c>
      <c r="DP129" s="159" t="s">
        <v>282</v>
      </c>
      <c r="DQ129" s="159" t="s">
        <v>282</v>
      </c>
      <c r="DR129" s="159" t="s">
        <v>282</v>
      </c>
      <c r="DS129" s="159" t="s">
        <v>282</v>
      </c>
      <c r="DT129" s="159" t="s">
        <v>282</v>
      </c>
      <c r="DU129" s="159" t="s">
        <v>282</v>
      </c>
      <c r="DV129" s="159" t="s">
        <v>282</v>
      </c>
      <c r="DW129" s="159" t="s">
        <v>282</v>
      </c>
      <c r="DX129" s="159" t="s">
        <v>282</v>
      </c>
      <c r="DY129" s="159" t="s">
        <v>282</v>
      </c>
      <c r="DZ129" s="159" t="s">
        <v>282</v>
      </c>
      <c r="EA129" s="159" t="s">
        <v>282</v>
      </c>
      <c r="EB129" s="159" t="s">
        <v>282</v>
      </c>
      <c r="EC129" s="159" t="s">
        <v>282</v>
      </c>
      <c r="ED129" s="159" t="s">
        <v>282</v>
      </c>
      <c r="EE129" s="159" t="s">
        <v>282</v>
      </c>
      <c r="EF129" s="159" t="s">
        <v>282</v>
      </c>
      <c r="EG129" s="159" t="s">
        <v>282</v>
      </c>
      <c r="EH129" s="159" t="s">
        <v>282</v>
      </c>
      <c r="EI129" s="159" t="s">
        <v>282</v>
      </c>
      <c r="EJ129" s="159" t="s">
        <v>282</v>
      </c>
      <c r="EK129" s="159" t="s">
        <v>282</v>
      </c>
      <c r="EL129" s="159" t="s">
        <v>282</v>
      </c>
      <c r="EM129" s="159" t="s">
        <v>282</v>
      </c>
      <c r="EN129" s="159" t="s">
        <v>282</v>
      </c>
      <c r="EO129" s="159" t="s">
        <v>282</v>
      </c>
      <c r="EP129" s="159" t="s">
        <v>282</v>
      </c>
      <c r="EQ129" s="159" t="s">
        <v>282</v>
      </c>
      <c r="ER129" s="159" t="s">
        <v>282</v>
      </c>
      <c r="ES129" s="159" t="s">
        <v>282</v>
      </c>
      <c r="ET129" s="159" t="s">
        <v>282</v>
      </c>
      <c r="EU129" s="159" t="s">
        <v>282</v>
      </c>
      <c r="EV129" s="159" t="s">
        <v>282</v>
      </c>
      <c r="EW129" s="159" t="s">
        <v>282</v>
      </c>
      <c r="EX129" s="159" t="s">
        <v>282</v>
      </c>
      <c r="EY129" s="159" t="s">
        <v>282</v>
      </c>
      <c r="EZ129" s="159" t="s">
        <v>282</v>
      </c>
      <c r="FA129" s="159" t="s">
        <v>282</v>
      </c>
      <c r="FB129" s="159" t="s">
        <v>282</v>
      </c>
      <c r="FC129" s="159" t="s">
        <v>282</v>
      </c>
      <c r="FD129" s="159" t="s">
        <v>282</v>
      </c>
      <c r="FE129" s="159" t="s">
        <v>282</v>
      </c>
      <c r="FF129" s="159" t="s">
        <v>282</v>
      </c>
      <c r="FG129" s="159" t="s">
        <v>282</v>
      </c>
      <c r="FH129" s="159" t="s">
        <v>282</v>
      </c>
      <c r="FI129" s="159" t="s">
        <v>282</v>
      </c>
      <c r="FJ129" s="159" t="s">
        <v>282</v>
      </c>
      <c r="FK129" s="159" t="s">
        <v>282</v>
      </c>
      <c r="FL129" s="159" t="s">
        <v>282</v>
      </c>
      <c r="FM129" s="159" t="s">
        <v>282</v>
      </c>
      <c r="FN129" s="159" t="s">
        <v>282</v>
      </c>
      <c r="FO129" s="159" t="s">
        <v>282</v>
      </c>
      <c r="FP129" s="159" t="s">
        <v>282</v>
      </c>
      <c r="FQ129" s="159" t="s">
        <v>282</v>
      </c>
      <c r="FR129" s="159" t="s">
        <v>282</v>
      </c>
      <c r="FS129" s="159" t="s">
        <v>282</v>
      </c>
      <c r="FT129" s="159" t="s">
        <v>282</v>
      </c>
    </row>
    <row r="130" spans="1:176" x14ac:dyDescent="0.25">
      <c r="A130" s="212" t="s">
        <v>1995</v>
      </c>
      <c r="B130" s="159" t="s">
        <v>13520</v>
      </c>
      <c r="C130" s="331" t="s">
        <v>793</v>
      </c>
      <c r="D130" s="331" t="s">
        <v>130</v>
      </c>
      <c r="E130" s="159">
        <v>6</v>
      </c>
      <c r="F130" s="159">
        <v>5</v>
      </c>
      <c r="G130" s="159" t="s">
        <v>845</v>
      </c>
      <c r="H130" s="159" t="s">
        <v>10507</v>
      </c>
      <c r="I130" s="159">
        <v>1</v>
      </c>
      <c r="J130" s="159">
        <v>12</v>
      </c>
      <c r="K130" s="159" t="s">
        <v>299</v>
      </c>
      <c r="L130" s="159">
        <v>17</v>
      </c>
      <c r="M130" s="159">
        <v>5</v>
      </c>
      <c r="N130" s="159">
        <v>7</v>
      </c>
      <c r="O130" s="159" t="s">
        <v>282</v>
      </c>
      <c r="P130" s="159" t="s">
        <v>282</v>
      </c>
      <c r="Q130" s="159" t="s">
        <v>282</v>
      </c>
      <c r="R130" s="159" t="s">
        <v>282</v>
      </c>
      <c r="S130" s="159" t="s">
        <v>299</v>
      </c>
      <c r="T130" s="159">
        <v>17</v>
      </c>
      <c r="U130" s="159" t="s">
        <v>282</v>
      </c>
      <c r="V130" s="159" t="s">
        <v>282</v>
      </c>
      <c r="W130" s="159" t="s">
        <v>282</v>
      </c>
      <c r="X130" s="159" t="s">
        <v>282</v>
      </c>
      <c r="Y130" s="159" t="s">
        <v>282</v>
      </c>
      <c r="Z130" s="159" t="s">
        <v>282</v>
      </c>
      <c r="AA130" s="159">
        <v>17</v>
      </c>
      <c r="AB130" s="159" t="s">
        <v>282</v>
      </c>
      <c r="AC130" s="159">
        <v>30</v>
      </c>
      <c r="AD130" s="159">
        <v>16</v>
      </c>
      <c r="AE130" s="159" t="s">
        <v>282</v>
      </c>
      <c r="AF130" s="159">
        <v>18</v>
      </c>
      <c r="AG130" s="159" t="s">
        <v>282</v>
      </c>
      <c r="AH130" s="159" t="s">
        <v>282</v>
      </c>
      <c r="AI130" s="159" t="s">
        <v>282</v>
      </c>
      <c r="AJ130" s="159" t="s">
        <v>282</v>
      </c>
      <c r="AK130" s="159" t="s">
        <v>282</v>
      </c>
      <c r="AL130" s="159" t="s">
        <v>282</v>
      </c>
      <c r="AM130" s="159">
        <v>30</v>
      </c>
      <c r="AN130" s="159">
        <v>18</v>
      </c>
      <c r="AO130" s="159" t="s">
        <v>845</v>
      </c>
      <c r="AP130" s="159" t="s">
        <v>10507</v>
      </c>
      <c r="AQ130" s="159">
        <v>3</v>
      </c>
      <c r="AR130" s="159">
        <v>14</v>
      </c>
      <c r="AS130" s="159" t="s">
        <v>299</v>
      </c>
      <c r="AT130" s="159">
        <v>17</v>
      </c>
      <c r="AU130" s="159">
        <v>13</v>
      </c>
      <c r="AV130" s="159">
        <v>7</v>
      </c>
      <c r="AW130" s="159" t="s">
        <v>282</v>
      </c>
      <c r="AX130" s="159" t="s">
        <v>282</v>
      </c>
      <c r="AY130" s="159" t="s">
        <v>282</v>
      </c>
      <c r="AZ130" s="159" t="s">
        <v>282</v>
      </c>
      <c r="BA130" s="159" t="s">
        <v>299</v>
      </c>
      <c r="BB130" s="159">
        <v>17</v>
      </c>
      <c r="BC130" s="159" t="s">
        <v>282</v>
      </c>
      <c r="BD130" s="159" t="s">
        <v>282</v>
      </c>
      <c r="BE130" s="159" t="s">
        <v>282</v>
      </c>
      <c r="BF130" s="159" t="s">
        <v>282</v>
      </c>
      <c r="BG130" s="159" t="s">
        <v>282</v>
      </c>
      <c r="BH130" s="159" t="s">
        <v>282</v>
      </c>
      <c r="BI130" s="159">
        <v>11</v>
      </c>
      <c r="BJ130" s="159" t="s">
        <v>282</v>
      </c>
      <c r="BK130" s="159">
        <v>32</v>
      </c>
      <c r="BL130" s="159">
        <v>7</v>
      </c>
      <c r="BM130" s="159" t="s">
        <v>282</v>
      </c>
      <c r="BN130" s="159">
        <v>18</v>
      </c>
      <c r="BO130" s="159" t="s">
        <v>282</v>
      </c>
      <c r="BP130" s="159" t="s">
        <v>282</v>
      </c>
      <c r="BQ130" s="159" t="s">
        <v>282</v>
      </c>
      <c r="BR130" s="159" t="s">
        <v>282</v>
      </c>
      <c r="BS130" s="159" t="s">
        <v>282</v>
      </c>
      <c r="BT130" s="159" t="s">
        <v>282</v>
      </c>
      <c r="BU130" s="159">
        <v>32</v>
      </c>
      <c r="BV130" s="159">
        <v>18</v>
      </c>
      <c r="BW130" s="159" t="s">
        <v>845</v>
      </c>
      <c r="BX130" s="159" t="s">
        <v>10507</v>
      </c>
      <c r="BY130" s="159">
        <v>4</v>
      </c>
      <c r="BZ130" s="159">
        <v>14</v>
      </c>
      <c r="CA130" s="159" t="s">
        <v>299</v>
      </c>
      <c r="CB130" s="159">
        <v>17</v>
      </c>
      <c r="CC130" s="159">
        <v>7</v>
      </c>
      <c r="CD130" s="159">
        <v>7</v>
      </c>
      <c r="CE130" s="159" t="s">
        <v>282</v>
      </c>
      <c r="CF130" s="159" t="s">
        <v>282</v>
      </c>
      <c r="CG130" s="159" t="s">
        <v>282</v>
      </c>
      <c r="CH130" s="159" t="s">
        <v>282</v>
      </c>
      <c r="CI130" s="159" t="s">
        <v>299</v>
      </c>
      <c r="CJ130" s="159">
        <v>17</v>
      </c>
      <c r="CK130" s="159" t="s">
        <v>282</v>
      </c>
      <c r="CL130" s="159" t="s">
        <v>282</v>
      </c>
      <c r="CM130" s="159" t="s">
        <v>282</v>
      </c>
      <c r="CN130" s="159" t="s">
        <v>282</v>
      </c>
      <c r="CO130" s="159" t="s">
        <v>282</v>
      </c>
      <c r="CP130" s="159" t="s">
        <v>282</v>
      </c>
      <c r="CQ130" s="159">
        <v>14.5</v>
      </c>
      <c r="CR130" s="159" t="s">
        <v>282</v>
      </c>
      <c r="CS130" s="159">
        <v>29</v>
      </c>
      <c r="CT130" s="159">
        <v>13.5</v>
      </c>
      <c r="CU130" s="159" t="s">
        <v>282</v>
      </c>
      <c r="CV130" s="159">
        <v>15</v>
      </c>
      <c r="CW130" s="159" t="s">
        <v>282</v>
      </c>
      <c r="CX130" s="159" t="s">
        <v>282</v>
      </c>
      <c r="CY130" s="159" t="s">
        <v>282</v>
      </c>
      <c r="CZ130" s="159" t="s">
        <v>282</v>
      </c>
      <c r="DA130" s="159" t="s">
        <v>282</v>
      </c>
      <c r="DB130" s="159" t="s">
        <v>282</v>
      </c>
      <c r="DC130" s="159">
        <v>29</v>
      </c>
      <c r="DD130" s="159">
        <v>15</v>
      </c>
      <c r="DE130" s="159" t="s">
        <v>845</v>
      </c>
      <c r="DF130" s="159" t="s">
        <v>10507</v>
      </c>
      <c r="DG130" s="159">
        <v>7</v>
      </c>
      <c r="DH130" s="159">
        <v>16</v>
      </c>
      <c r="DI130" s="159" t="s">
        <v>299</v>
      </c>
      <c r="DJ130" s="159">
        <v>17</v>
      </c>
      <c r="DK130" s="159">
        <v>8</v>
      </c>
      <c r="DL130" s="159">
        <v>7</v>
      </c>
      <c r="DM130" s="159" t="s">
        <v>282</v>
      </c>
      <c r="DN130" s="159" t="s">
        <v>282</v>
      </c>
      <c r="DO130" s="159" t="s">
        <v>282</v>
      </c>
      <c r="DP130" s="159" t="s">
        <v>282</v>
      </c>
      <c r="DQ130" s="159" t="s">
        <v>299</v>
      </c>
      <c r="DR130" s="159">
        <v>17</v>
      </c>
      <c r="DS130" s="159" t="s">
        <v>282</v>
      </c>
      <c r="DT130" s="159" t="s">
        <v>282</v>
      </c>
      <c r="DU130" s="159" t="s">
        <v>282</v>
      </c>
      <c r="DV130" s="159" t="s">
        <v>282</v>
      </c>
      <c r="DW130" s="159" t="s">
        <v>282</v>
      </c>
      <c r="DX130" s="159" t="s">
        <v>282</v>
      </c>
      <c r="DY130" s="159">
        <v>14.5</v>
      </c>
      <c r="DZ130" s="159" t="s">
        <v>282</v>
      </c>
      <c r="EA130" s="159">
        <v>30</v>
      </c>
      <c r="EB130" s="159">
        <v>7.5</v>
      </c>
      <c r="EC130" s="159" t="s">
        <v>282</v>
      </c>
      <c r="ED130" s="159">
        <v>14</v>
      </c>
      <c r="EE130" s="159" t="s">
        <v>282</v>
      </c>
      <c r="EF130" s="159" t="s">
        <v>282</v>
      </c>
      <c r="EG130" s="159" t="s">
        <v>282</v>
      </c>
      <c r="EH130" s="159" t="s">
        <v>282</v>
      </c>
      <c r="EI130" s="159" t="s">
        <v>282</v>
      </c>
      <c r="EJ130" s="159" t="s">
        <v>282</v>
      </c>
      <c r="EK130" s="159">
        <v>30</v>
      </c>
      <c r="EL130" s="159">
        <v>14</v>
      </c>
      <c r="EM130" s="159" t="s">
        <v>845</v>
      </c>
      <c r="EN130" s="159" t="s">
        <v>10507</v>
      </c>
      <c r="EO130" s="159">
        <v>8</v>
      </c>
      <c r="EP130" s="159">
        <v>12</v>
      </c>
      <c r="EQ130" s="159" t="s">
        <v>299</v>
      </c>
      <c r="ER130" s="159">
        <v>17</v>
      </c>
      <c r="ES130" s="159">
        <v>9</v>
      </c>
      <c r="ET130" s="159">
        <v>7</v>
      </c>
      <c r="EU130" s="159" t="s">
        <v>282</v>
      </c>
      <c r="EV130" s="159" t="s">
        <v>282</v>
      </c>
      <c r="EW130" s="159" t="s">
        <v>282</v>
      </c>
      <c r="EX130" s="159" t="s">
        <v>282</v>
      </c>
      <c r="EY130" s="159" t="s">
        <v>299</v>
      </c>
      <c r="EZ130" s="159">
        <v>17</v>
      </c>
      <c r="FA130" s="159" t="s">
        <v>282</v>
      </c>
      <c r="FB130" s="159" t="s">
        <v>282</v>
      </c>
      <c r="FC130" s="159" t="s">
        <v>282</v>
      </c>
      <c r="FD130" s="159" t="s">
        <v>282</v>
      </c>
      <c r="FE130" s="159" t="s">
        <v>282</v>
      </c>
      <c r="FF130" s="159" t="s">
        <v>282</v>
      </c>
      <c r="FG130" s="159">
        <v>12.5</v>
      </c>
      <c r="FH130" s="159" t="s">
        <v>282</v>
      </c>
      <c r="FI130" s="159">
        <v>30</v>
      </c>
      <c r="FJ130" s="159">
        <v>7.5</v>
      </c>
      <c r="FK130" s="159" t="s">
        <v>282</v>
      </c>
      <c r="FL130" s="159">
        <v>18</v>
      </c>
      <c r="FM130" s="159" t="s">
        <v>282</v>
      </c>
      <c r="FN130" s="159" t="s">
        <v>282</v>
      </c>
      <c r="FO130" s="159" t="s">
        <v>282</v>
      </c>
      <c r="FP130" s="159" t="s">
        <v>282</v>
      </c>
      <c r="FQ130" s="159" t="s">
        <v>282</v>
      </c>
      <c r="FR130" s="159" t="s">
        <v>282</v>
      </c>
      <c r="FS130" s="159">
        <v>30</v>
      </c>
      <c r="FT130" s="159">
        <v>18</v>
      </c>
    </row>
    <row r="131" spans="1:176" x14ac:dyDescent="0.25">
      <c r="A131" s="212" t="s">
        <v>8383</v>
      </c>
      <c r="B131" s="159" t="s">
        <v>13534</v>
      </c>
      <c r="C131" s="66" t="str">
        <f>IF(ISNUMBER(Severity!H131)=FALSE,Severity!F131,IF(Severity!H131&gt;=0.5,"YES","NO"))</f>
        <v>NO</v>
      </c>
      <c r="D131" s="66" t="str">
        <f>IF(ISNUMBER(Severity!I131)=FALSE,Severity!G131,IF(Severity!I131&gt;0.5,"YES","NO"))</f>
        <v>YES</v>
      </c>
      <c r="E131" s="159">
        <v>7</v>
      </c>
      <c r="F131" s="159">
        <v>2</v>
      </c>
      <c r="G131" s="212" t="s">
        <v>763</v>
      </c>
      <c r="H131" s="159" t="s">
        <v>183</v>
      </c>
      <c r="I131" s="159" t="s">
        <v>282</v>
      </c>
      <c r="J131" s="159">
        <v>30</v>
      </c>
      <c r="K131" s="159" t="s">
        <v>282</v>
      </c>
      <c r="L131" s="159" t="s">
        <v>282</v>
      </c>
      <c r="M131" s="159" t="s">
        <v>282</v>
      </c>
      <c r="N131" s="159" t="s">
        <v>282</v>
      </c>
      <c r="O131" s="159" t="s">
        <v>282</v>
      </c>
      <c r="P131" s="159" t="s">
        <v>282</v>
      </c>
      <c r="Q131" s="159" t="s">
        <v>282</v>
      </c>
      <c r="R131" s="159" t="s">
        <v>282</v>
      </c>
      <c r="S131" s="159" t="s">
        <v>299</v>
      </c>
      <c r="T131" s="159">
        <v>17</v>
      </c>
      <c r="U131" s="159" t="s">
        <v>282</v>
      </c>
      <c r="V131" s="159" t="s">
        <v>282</v>
      </c>
      <c r="W131" s="159" t="s">
        <v>282</v>
      </c>
      <c r="X131" s="159">
        <v>11.87</v>
      </c>
      <c r="Y131" s="159">
        <v>3.89</v>
      </c>
      <c r="Z131" s="159">
        <v>46</v>
      </c>
      <c r="AA131" s="159" t="s">
        <v>282</v>
      </c>
      <c r="AB131" s="159" t="s">
        <v>282</v>
      </c>
      <c r="AC131" s="159" t="s">
        <v>282</v>
      </c>
      <c r="AD131" s="159">
        <v>4.2699999999999996</v>
      </c>
      <c r="AE131" s="159">
        <v>3.05</v>
      </c>
      <c r="AF131" s="159">
        <v>41</v>
      </c>
      <c r="AG131" s="159" t="s">
        <v>282</v>
      </c>
      <c r="AH131" s="159" t="s">
        <v>282</v>
      </c>
      <c r="AI131" s="159" t="s">
        <v>282</v>
      </c>
      <c r="AJ131" s="159" t="s">
        <v>282</v>
      </c>
      <c r="AK131" s="159" t="s">
        <v>282</v>
      </c>
      <c r="AL131" s="159" t="s">
        <v>282</v>
      </c>
      <c r="AM131" s="159">
        <v>60</v>
      </c>
      <c r="AN131" s="159">
        <v>30</v>
      </c>
      <c r="AO131" s="212" t="s">
        <v>763</v>
      </c>
      <c r="AP131" s="159" t="s">
        <v>183</v>
      </c>
      <c r="AQ131" s="159" t="s">
        <v>282</v>
      </c>
      <c r="AR131" s="159">
        <v>22</v>
      </c>
      <c r="AS131" s="159" t="s">
        <v>282</v>
      </c>
      <c r="AT131" s="159" t="s">
        <v>282</v>
      </c>
      <c r="AU131" s="159" t="s">
        <v>282</v>
      </c>
      <c r="AV131" s="159" t="s">
        <v>282</v>
      </c>
      <c r="AW131" s="159" t="s">
        <v>282</v>
      </c>
      <c r="AX131" s="159" t="s">
        <v>282</v>
      </c>
      <c r="AY131" s="159" t="s">
        <v>282</v>
      </c>
      <c r="AZ131" s="159" t="s">
        <v>282</v>
      </c>
      <c r="BA131" s="159" t="s">
        <v>299</v>
      </c>
      <c r="BB131" s="159">
        <v>17</v>
      </c>
      <c r="BC131" s="159" t="s">
        <v>282</v>
      </c>
      <c r="BD131" s="159" t="s">
        <v>282</v>
      </c>
      <c r="BE131" s="159" t="s">
        <v>282</v>
      </c>
      <c r="BF131" s="159">
        <v>12</v>
      </c>
      <c r="BG131" s="159">
        <v>3.25</v>
      </c>
      <c r="BH131" s="159">
        <v>51</v>
      </c>
      <c r="BI131" s="159" t="s">
        <v>282</v>
      </c>
      <c r="BJ131" s="159" t="s">
        <v>282</v>
      </c>
      <c r="BK131" s="159" t="s">
        <v>282</v>
      </c>
      <c r="BL131" s="159">
        <v>6.82</v>
      </c>
      <c r="BM131" s="159">
        <v>5.04</v>
      </c>
      <c r="BN131" s="159">
        <v>50</v>
      </c>
      <c r="BO131" s="159" t="s">
        <v>282</v>
      </c>
      <c r="BP131" s="159" t="s">
        <v>282</v>
      </c>
      <c r="BQ131" s="159" t="s">
        <v>282</v>
      </c>
      <c r="BR131" s="159" t="s">
        <v>282</v>
      </c>
      <c r="BS131" s="159" t="s">
        <v>282</v>
      </c>
      <c r="BT131" s="159" t="s">
        <v>282</v>
      </c>
      <c r="BU131" s="159">
        <v>60</v>
      </c>
      <c r="BV131" s="159">
        <v>38</v>
      </c>
      <c r="BW131" s="159" t="s">
        <v>282</v>
      </c>
      <c r="BX131" s="159" t="s">
        <v>282</v>
      </c>
      <c r="BY131" s="159" t="s">
        <v>282</v>
      </c>
      <c r="BZ131" s="159" t="s">
        <v>282</v>
      </c>
      <c r="CA131" s="159" t="s">
        <v>282</v>
      </c>
      <c r="CB131" s="159" t="s">
        <v>282</v>
      </c>
      <c r="CC131" s="159" t="s">
        <v>282</v>
      </c>
      <c r="CD131" s="159" t="s">
        <v>282</v>
      </c>
      <c r="CE131" s="159" t="s">
        <v>282</v>
      </c>
      <c r="CF131" s="159" t="s">
        <v>282</v>
      </c>
      <c r="CG131" s="159" t="s">
        <v>282</v>
      </c>
      <c r="CH131" s="159" t="s">
        <v>282</v>
      </c>
      <c r="CI131" s="159" t="s">
        <v>282</v>
      </c>
      <c r="CJ131" s="159" t="s">
        <v>282</v>
      </c>
      <c r="CK131" s="159" t="s">
        <v>282</v>
      </c>
      <c r="CL131" s="159" t="s">
        <v>282</v>
      </c>
      <c r="CM131" s="159" t="s">
        <v>282</v>
      </c>
      <c r="CN131" s="159" t="s">
        <v>282</v>
      </c>
      <c r="CO131" s="159" t="s">
        <v>282</v>
      </c>
      <c r="CP131" s="159" t="s">
        <v>282</v>
      </c>
      <c r="CQ131" s="159" t="s">
        <v>282</v>
      </c>
      <c r="CR131" s="159" t="s">
        <v>282</v>
      </c>
      <c r="CS131" s="159" t="s">
        <v>282</v>
      </c>
      <c r="CT131" s="159" t="s">
        <v>282</v>
      </c>
      <c r="CU131" s="159" t="s">
        <v>282</v>
      </c>
      <c r="CV131" s="159" t="s">
        <v>282</v>
      </c>
      <c r="CW131" s="159" t="s">
        <v>282</v>
      </c>
      <c r="CX131" s="159" t="s">
        <v>282</v>
      </c>
      <c r="CY131" s="159" t="s">
        <v>282</v>
      </c>
      <c r="CZ131" s="159" t="s">
        <v>282</v>
      </c>
      <c r="DA131" s="159" t="s">
        <v>282</v>
      </c>
      <c r="DB131" s="159" t="s">
        <v>282</v>
      </c>
      <c r="DC131" s="159" t="s">
        <v>282</v>
      </c>
      <c r="DD131" s="159" t="s">
        <v>282</v>
      </c>
      <c r="DE131" s="159" t="s">
        <v>282</v>
      </c>
      <c r="DF131" s="159" t="s">
        <v>282</v>
      </c>
      <c r="DG131" s="159" t="s">
        <v>282</v>
      </c>
      <c r="DH131" s="159" t="s">
        <v>282</v>
      </c>
      <c r="DI131" s="159" t="s">
        <v>282</v>
      </c>
      <c r="DJ131" s="159" t="s">
        <v>282</v>
      </c>
      <c r="DK131" s="159" t="s">
        <v>282</v>
      </c>
      <c r="DL131" s="159" t="s">
        <v>282</v>
      </c>
      <c r="DM131" s="159" t="s">
        <v>282</v>
      </c>
      <c r="DN131" s="159" t="s">
        <v>282</v>
      </c>
      <c r="DO131" s="159" t="s">
        <v>282</v>
      </c>
      <c r="DP131" s="159" t="s">
        <v>282</v>
      </c>
      <c r="DQ131" s="159" t="s">
        <v>282</v>
      </c>
      <c r="DR131" s="159" t="s">
        <v>282</v>
      </c>
      <c r="DS131" s="159" t="s">
        <v>282</v>
      </c>
      <c r="DT131" s="159" t="s">
        <v>282</v>
      </c>
      <c r="DU131" s="159" t="s">
        <v>282</v>
      </c>
      <c r="DV131" s="159" t="s">
        <v>282</v>
      </c>
      <c r="DW131" s="159" t="s">
        <v>282</v>
      </c>
      <c r="DX131" s="159" t="s">
        <v>282</v>
      </c>
      <c r="DY131" s="159" t="s">
        <v>282</v>
      </c>
      <c r="DZ131" s="159" t="s">
        <v>282</v>
      </c>
      <c r="EA131" s="159" t="s">
        <v>282</v>
      </c>
      <c r="EB131" s="159" t="s">
        <v>282</v>
      </c>
      <c r="EC131" s="159" t="s">
        <v>282</v>
      </c>
      <c r="ED131" s="159" t="s">
        <v>282</v>
      </c>
      <c r="EE131" s="159" t="s">
        <v>282</v>
      </c>
      <c r="EF131" s="159" t="s">
        <v>282</v>
      </c>
      <c r="EG131" s="159" t="s">
        <v>282</v>
      </c>
      <c r="EH131" s="159" t="s">
        <v>282</v>
      </c>
      <c r="EI131" s="159" t="s">
        <v>282</v>
      </c>
      <c r="EJ131" s="159" t="s">
        <v>282</v>
      </c>
      <c r="EK131" s="159" t="s">
        <v>282</v>
      </c>
      <c r="EL131" s="159" t="s">
        <v>282</v>
      </c>
      <c r="EM131" s="159" t="s">
        <v>282</v>
      </c>
      <c r="EN131" s="159" t="s">
        <v>282</v>
      </c>
      <c r="EO131" s="159" t="s">
        <v>282</v>
      </c>
      <c r="EP131" s="159" t="s">
        <v>282</v>
      </c>
      <c r="EQ131" s="159" t="s">
        <v>282</v>
      </c>
      <c r="ER131" s="159" t="s">
        <v>282</v>
      </c>
      <c r="ES131" s="159" t="s">
        <v>282</v>
      </c>
      <c r="ET131" s="159" t="s">
        <v>282</v>
      </c>
      <c r="EU131" s="159" t="s">
        <v>282</v>
      </c>
      <c r="EV131" s="159" t="s">
        <v>282</v>
      </c>
      <c r="EW131" s="159" t="s">
        <v>282</v>
      </c>
      <c r="EX131" s="159" t="s">
        <v>282</v>
      </c>
      <c r="EY131" s="159" t="s">
        <v>282</v>
      </c>
      <c r="EZ131" s="159" t="s">
        <v>282</v>
      </c>
      <c r="FA131" s="159" t="s">
        <v>282</v>
      </c>
      <c r="FB131" s="159" t="s">
        <v>282</v>
      </c>
      <c r="FC131" s="159" t="s">
        <v>282</v>
      </c>
      <c r="FD131" s="159" t="s">
        <v>282</v>
      </c>
      <c r="FE131" s="159" t="s">
        <v>282</v>
      </c>
      <c r="FF131" s="159" t="s">
        <v>282</v>
      </c>
      <c r="FG131" s="159" t="s">
        <v>282</v>
      </c>
      <c r="FH131" s="159" t="s">
        <v>282</v>
      </c>
      <c r="FI131" s="159" t="s">
        <v>282</v>
      </c>
      <c r="FJ131" s="159" t="s">
        <v>282</v>
      </c>
      <c r="FK131" s="159" t="s">
        <v>282</v>
      </c>
      <c r="FL131" s="159" t="s">
        <v>282</v>
      </c>
      <c r="FM131" s="159" t="s">
        <v>282</v>
      </c>
      <c r="FN131" s="159" t="s">
        <v>282</v>
      </c>
      <c r="FO131" s="159" t="s">
        <v>282</v>
      </c>
      <c r="FP131" s="159" t="s">
        <v>282</v>
      </c>
      <c r="FQ131" s="159" t="s">
        <v>282</v>
      </c>
      <c r="FR131" s="159" t="s">
        <v>282</v>
      </c>
      <c r="FS131" s="159" t="s">
        <v>282</v>
      </c>
      <c r="FT131" s="159" t="s">
        <v>282</v>
      </c>
    </row>
    <row r="132" spans="1:176" x14ac:dyDescent="0.25">
      <c r="A132" s="66" t="s">
        <v>8036</v>
      </c>
      <c r="B132" s="159" t="s">
        <v>17916</v>
      </c>
      <c r="C132" s="66" t="str">
        <f>IF(ISNUMBER(Severity!H132)=FALSE,Severity!F132,IF(Severity!H132&gt;=0.5,"YES","NO"))</f>
        <v>NO</v>
      </c>
      <c r="D132" s="66" t="str">
        <f>IF(ISNUMBER(Severity!I132)=FALSE,Severity!G132,IF(Severity!I132&gt;0.5,"YES","NO"))</f>
        <v>YES</v>
      </c>
      <c r="E132" s="159">
        <v>8</v>
      </c>
      <c r="F132" s="159">
        <v>2</v>
      </c>
      <c r="G132" s="212" t="s">
        <v>673</v>
      </c>
      <c r="H132" s="159" t="s">
        <v>183</v>
      </c>
      <c r="I132" s="159" t="s">
        <v>282</v>
      </c>
      <c r="J132" s="159">
        <v>5</v>
      </c>
      <c r="K132" s="159" t="s">
        <v>435</v>
      </c>
      <c r="L132" s="159">
        <v>21</v>
      </c>
      <c r="M132" s="66">
        <v>24</v>
      </c>
      <c r="N132" s="159">
        <v>11</v>
      </c>
      <c r="O132" s="159" t="s">
        <v>282</v>
      </c>
      <c r="P132" s="159" t="s">
        <v>282</v>
      </c>
      <c r="Q132" s="159" t="s">
        <v>282</v>
      </c>
      <c r="R132" s="159" t="s">
        <v>282</v>
      </c>
      <c r="S132" s="159" t="s">
        <v>435</v>
      </c>
      <c r="T132" s="159">
        <v>21</v>
      </c>
      <c r="U132" s="66">
        <v>28.2</v>
      </c>
      <c r="V132" s="66">
        <v>7.7</v>
      </c>
      <c r="W132" s="159">
        <v>100</v>
      </c>
      <c r="X132" s="159" t="s">
        <v>282</v>
      </c>
      <c r="Y132" s="159" t="s">
        <v>282</v>
      </c>
      <c r="Z132" s="159" t="s">
        <v>282</v>
      </c>
      <c r="AA132" s="159" t="s">
        <v>282</v>
      </c>
      <c r="AB132" s="159" t="s">
        <v>282</v>
      </c>
      <c r="AC132" s="159" t="s">
        <v>282</v>
      </c>
      <c r="AD132" s="66">
        <v>20.6</v>
      </c>
      <c r="AE132" s="66">
        <v>10.4</v>
      </c>
      <c r="AF132" s="66">
        <v>97</v>
      </c>
      <c r="AG132" s="159" t="s">
        <v>282</v>
      </c>
      <c r="AH132" s="159" t="s">
        <v>282</v>
      </c>
      <c r="AI132" s="159" t="s">
        <v>282</v>
      </c>
      <c r="AJ132" s="159" t="s">
        <v>282</v>
      </c>
      <c r="AK132" s="159" t="s">
        <v>282</v>
      </c>
      <c r="AL132" s="159" t="s">
        <v>282</v>
      </c>
      <c r="AM132" s="159">
        <v>100</v>
      </c>
      <c r="AN132" s="159">
        <v>95</v>
      </c>
      <c r="AO132" s="159" t="s">
        <v>310</v>
      </c>
      <c r="AP132" s="159" t="s">
        <v>282</v>
      </c>
      <c r="AQ132" s="159" t="s">
        <v>282</v>
      </c>
      <c r="AR132" s="66">
        <v>6</v>
      </c>
      <c r="AS132" s="159" t="s">
        <v>435</v>
      </c>
      <c r="AT132" s="66">
        <v>21</v>
      </c>
      <c r="AU132" s="66">
        <v>16</v>
      </c>
      <c r="AV132" s="159">
        <v>11</v>
      </c>
      <c r="AW132" s="159" t="s">
        <v>282</v>
      </c>
      <c r="AX132" s="159" t="s">
        <v>282</v>
      </c>
      <c r="AY132" s="159" t="s">
        <v>282</v>
      </c>
      <c r="AZ132" s="159" t="s">
        <v>282</v>
      </c>
      <c r="BA132" s="159" t="s">
        <v>435</v>
      </c>
      <c r="BB132" s="66">
        <v>21</v>
      </c>
      <c r="BC132" s="66">
        <v>27.9</v>
      </c>
      <c r="BD132" s="66">
        <v>7.5</v>
      </c>
      <c r="BE132" s="159">
        <v>103</v>
      </c>
      <c r="BF132" s="159" t="s">
        <v>282</v>
      </c>
      <c r="BG132" s="159" t="s">
        <v>282</v>
      </c>
      <c r="BH132" s="159" t="s">
        <v>282</v>
      </c>
      <c r="BI132" s="159" t="s">
        <v>282</v>
      </c>
      <c r="BJ132" s="159" t="s">
        <v>282</v>
      </c>
      <c r="BK132" s="159" t="s">
        <v>282</v>
      </c>
      <c r="BL132" s="66">
        <v>22.1</v>
      </c>
      <c r="BM132" s="66">
        <v>10.199999999999999</v>
      </c>
      <c r="BN132" s="66">
        <v>97</v>
      </c>
      <c r="BO132" s="159" t="s">
        <v>282</v>
      </c>
      <c r="BP132" s="159" t="s">
        <v>282</v>
      </c>
      <c r="BQ132" s="159" t="s">
        <v>282</v>
      </c>
      <c r="BR132" s="159" t="s">
        <v>282</v>
      </c>
      <c r="BS132" s="159" t="s">
        <v>282</v>
      </c>
      <c r="BT132" s="159" t="s">
        <v>282</v>
      </c>
      <c r="BU132" s="66">
        <v>103</v>
      </c>
      <c r="BV132" s="66">
        <v>97</v>
      </c>
      <c r="BW132" s="159" t="s">
        <v>282</v>
      </c>
      <c r="BX132" s="159" t="s">
        <v>282</v>
      </c>
      <c r="BY132" s="159" t="s">
        <v>282</v>
      </c>
      <c r="BZ132" s="159" t="s">
        <v>282</v>
      </c>
      <c r="CA132" s="159" t="s">
        <v>282</v>
      </c>
      <c r="CB132" s="159" t="s">
        <v>282</v>
      </c>
      <c r="CC132" s="159" t="s">
        <v>282</v>
      </c>
      <c r="CD132" s="159" t="s">
        <v>282</v>
      </c>
      <c r="CE132" s="159" t="s">
        <v>282</v>
      </c>
      <c r="CF132" s="159" t="s">
        <v>282</v>
      </c>
      <c r="CG132" s="159" t="s">
        <v>282</v>
      </c>
      <c r="CH132" s="159" t="s">
        <v>282</v>
      </c>
      <c r="CI132" s="159" t="s">
        <v>282</v>
      </c>
      <c r="CJ132" s="159" t="s">
        <v>282</v>
      </c>
      <c r="CK132" s="159" t="s">
        <v>282</v>
      </c>
      <c r="CL132" s="159" t="s">
        <v>282</v>
      </c>
      <c r="CM132" s="159" t="s">
        <v>282</v>
      </c>
      <c r="CN132" s="159" t="s">
        <v>282</v>
      </c>
      <c r="CO132" s="159" t="s">
        <v>282</v>
      </c>
      <c r="CP132" s="159" t="s">
        <v>282</v>
      </c>
      <c r="CQ132" s="159" t="s">
        <v>282</v>
      </c>
      <c r="CR132" s="159" t="s">
        <v>282</v>
      </c>
      <c r="CS132" s="159" t="s">
        <v>282</v>
      </c>
      <c r="CT132" s="159" t="s">
        <v>282</v>
      </c>
      <c r="CU132" s="159" t="s">
        <v>282</v>
      </c>
      <c r="CV132" s="159" t="s">
        <v>282</v>
      </c>
      <c r="CW132" s="159" t="s">
        <v>282</v>
      </c>
      <c r="CX132" s="159" t="s">
        <v>282</v>
      </c>
      <c r="CY132" s="159" t="s">
        <v>282</v>
      </c>
      <c r="CZ132" s="159" t="s">
        <v>282</v>
      </c>
      <c r="DA132" s="159" t="s">
        <v>282</v>
      </c>
      <c r="DB132" s="159" t="s">
        <v>282</v>
      </c>
      <c r="DC132" s="159" t="s">
        <v>282</v>
      </c>
      <c r="DD132" s="159" t="s">
        <v>282</v>
      </c>
      <c r="DE132" s="159" t="s">
        <v>282</v>
      </c>
      <c r="DF132" s="159" t="s">
        <v>282</v>
      </c>
      <c r="DG132" s="159" t="s">
        <v>282</v>
      </c>
      <c r="DH132" s="159" t="s">
        <v>282</v>
      </c>
      <c r="DI132" s="159" t="s">
        <v>282</v>
      </c>
      <c r="DJ132" s="159" t="s">
        <v>282</v>
      </c>
      <c r="DK132" s="159" t="s">
        <v>282</v>
      </c>
      <c r="DL132" s="159" t="s">
        <v>282</v>
      </c>
      <c r="DM132" s="159" t="s">
        <v>282</v>
      </c>
      <c r="DN132" s="159" t="s">
        <v>282</v>
      </c>
      <c r="DO132" s="159" t="s">
        <v>282</v>
      </c>
      <c r="DP132" s="159" t="s">
        <v>282</v>
      </c>
      <c r="DQ132" s="159" t="s">
        <v>282</v>
      </c>
      <c r="DR132" s="159" t="s">
        <v>282</v>
      </c>
      <c r="DS132" s="159" t="s">
        <v>282</v>
      </c>
      <c r="DT132" s="159" t="s">
        <v>282</v>
      </c>
      <c r="DU132" s="159" t="s">
        <v>282</v>
      </c>
      <c r="DV132" s="159" t="s">
        <v>282</v>
      </c>
      <c r="DW132" s="159" t="s">
        <v>282</v>
      </c>
      <c r="DX132" s="159" t="s">
        <v>282</v>
      </c>
      <c r="DY132" s="159" t="s">
        <v>282</v>
      </c>
      <c r="DZ132" s="159" t="s">
        <v>282</v>
      </c>
      <c r="EA132" s="159" t="s">
        <v>282</v>
      </c>
      <c r="EB132" s="159" t="s">
        <v>282</v>
      </c>
      <c r="EC132" s="159" t="s">
        <v>282</v>
      </c>
      <c r="ED132" s="159" t="s">
        <v>282</v>
      </c>
      <c r="EE132" s="159" t="s">
        <v>282</v>
      </c>
      <c r="EF132" s="159" t="s">
        <v>282</v>
      </c>
      <c r="EG132" s="159" t="s">
        <v>282</v>
      </c>
      <c r="EH132" s="159" t="s">
        <v>282</v>
      </c>
      <c r="EI132" s="159" t="s">
        <v>282</v>
      </c>
      <c r="EJ132" s="159" t="s">
        <v>282</v>
      </c>
      <c r="EK132" s="159" t="s">
        <v>282</v>
      </c>
      <c r="EL132" s="159" t="s">
        <v>282</v>
      </c>
      <c r="EM132" s="159" t="s">
        <v>282</v>
      </c>
      <c r="EN132" s="159" t="s">
        <v>282</v>
      </c>
      <c r="EO132" s="159" t="s">
        <v>282</v>
      </c>
      <c r="EP132" s="159" t="s">
        <v>282</v>
      </c>
      <c r="EQ132" s="159" t="s">
        <v>282</v>
      </c>
      <c r="ER132" s="159" t="s">
        <v>282</v>
      </c>
      <c r="ES132" s="159" t="s">
        <v>282</v>
      </c>
      <c r="ET132" s="159" t="s">
        <v>282</v>
      </c>
      <c r="EU132" s="159" t="s">
        <v>282</v>
      </c>
      <c r="EV132" s="159" t="s">
        <v>282</v>
      </c>
      <c r="EW132" s="159" t="s">
        <v>282</v>
      </c>
      <c r="EX132" s="159" t="s">
        <v>282</v>
      </c>
      <c r="EY132" s="159" t="s">
        <v>282</v>
      </c>
      <c r="EZ132" s="159" t="s">
        <v>282</v>
      </c>
      <c r="FA132" s="159" t="s">
        <v>282</v>
      </c>
      <c r="FB132" s="159" t="s">
        <v>282</v>
      </c>
      <c r="FC132" s="159" t="s">
        <v>282</v>
      </c>
      <c r="FD132" s="159" t="s">
        <v>282</v>
      </c>
      <c r="FE132" s="159" t="s">
        <v>282</v>
      </c>
      <c r="FF132" s="159" t="s">
        <v>282</v>
      </c>
      <c r="FG132" s="159" t="s">
        <v>282</v>
      </c>
      <c r="FH132" s="159" t="s">
        <v>282</v>
      </c>
      <c r="FI132" s="159" t="s">
        <v>282</v>
      </c>
      <c r="FJ132" s="159" t="s">
        <v>282</v>
      </c>
      <c r="FK132" s="159" t="s">
        <v>282</v>
      </c>
      <c r="FL132" s="159" t="s">
        <v>282</v>
      </c>
      <c r="FM132" s="159" t="s">
        <v>282</v>
      </c>
      <c r="FN132" s="159" t="s">
        <v>282</v>
      </c>
      <c r="FO132" s="159" t="s">
        <v>282</v>
      </c>
      <c r="FP132" s="159" t="s">
        <v>282</v>
      </c>
      <c r="FQ132" s="159" t="s">
        <v>282</v>
      </c>
      <c r="FR132" s="159" t="s">
        <v>282</v>
      </c>
      <c r="FS132" s="159" t="s">
        <v>282</v>
      </c>
      <c r="FT132" s="159" t="s">
        <v>282</v>
      </c>
    </row>
    <row r="133" spans="1:176" x14ac:dyDescent="0.25">
      <c r="A133" s="66" t="s">
        <v>656</v>
      </c>
      <c r="B133" s="159" t="s">
        <v>11005</v>
      </c>
      <c r="C133" s="66" t="str">
        <f>IF(ISNUMBER(Severity!H133)=FALSE,Severity!F133,IF(Severity!H133&gt;=0.5,"YES","NO"))</f>
        <v>YES</v>
      </c>
      <c r="D133" s="66" t="str">
        <f>IF(ISNUMBER(Severity!I133)=FALSE,Severity!G133,IF(Severity!I133&gt;0.5,"YES","NO"))</f>
        <v>NO</v>
      </c>
      <c r="E133" s="159">
        <v>10</v>
      </c>
      <c r="F133" s="159">
        <v>2</v>
      </c>
      <c r="G133" s="66" t="s">
        <v>246</v>
      </c>
      <c r="H133" s="159" t="s">
        <v>10507</v>
      </c>
      <c r="I133" s="66">
        <v>2</v>
      </c>
      <c r="J133" s="159">
        <v>9</v>
      </c>
      <c r="K133" s="159" t="s">
        <v>282</v>
      </c>
      <c r="L133" s="159" t="s">
        <v>282</v>
      </c>
      <c r="M133" s="159" t="s">
        <v>282</v>
      </c>
      <c r="N133" s="159" t="s">
        <v>282</v>
      </c>
      <c r="O133" s="159" t="s">
        <v>299</v>
      </c>
      <c r="P133" s="66">
        <v>17</v>
      </c>
      <c r="Q133" s="66">
        <v>16</v>
      </c>
      <c r="R133" s="66">
        <v>50</v>
      </c>
      <c r="S133" s="159" t="s">
        <v>299</v>
      </c>
      <c r="T133" s="159">
        <v>17</v>
      </c>
      <c r="U133" s="159">
        <v>25.6</v>
      </c>
      <c r="V133" s="159">
        <v>5.9</v>
      </c>
      <c r="W133" s="159">
        <v>32</v>
      </c>
      <c r="X133" s="159" t="s">
        <v>282</v>
      </c>
      <c r="Y133" s="159" t="s">
        <v>282</v>
      </c>
      <c r="Z133" s="159" t="s">
        <v>282</v>
      </c>
      <c r="AA133" s="66">
        <v>14.22</v>
      </c>
      <c r="AB133" s="66">
        <v>8.31</v>
      </c>
      <c r="AC133" s="66">
        <v>32</v>
      </c>
      <c r="AD133" s="159" t="s">
        <v>282</v>
      </c>
      <c r="AE133" s="159" t="s">
        <v>282</v>
      </c>
      <c r="AF133" s="159" t="s">
        <v>282</v>
      </c>
      <c r="AG133" s="66" t="s">
        <v>282</v>
      </c>
      <c r="AH133" s="66" t="s">
        <v>282</v>
      </c>
      <c r="AI133" s="66" t="s">
        <v>282</v>
      </c>
      <c r="AJ133" s="66" t="s">
        <v>282</v>
      </c>
      <c r="AK133" s="66" t="s">
        <v>282</v>
      </c>
      <c r="AL133" s="66" t="s">
        <v>282</v>
      </c>
      <c r="AM133" s="159">
        <v>32</v>
      </c>
      <c r="AN133" s="66">
        <v>23</v>
      </c>
      <c r="AO133" s="159" t="s">
        <v>263</v>
      </c>
      <c r="AP133" s="159" t="s">
        <v>10507</v>
      </c>
      <c r="AQ133" s="66">
        <v>5</v>
      </c>
      <c r="AR133" s="159">
        <v>11</v>
      </c>
      <c r="AS133" s="159" t="s">
        <v>282</v>
      </c>
      <c r="AT133" s="159" t="s">
        <v>282</v>
      </c>
      <c r="AU133" s="159" t="s">
        <v>282</v>
      </c>
      <c r="AV133" s="159" t="s">
        <v>282</v>
      </c>
      <c r="AW133" s="159" t="s">
        <v>299</v>
      </c>
      <c r="AX133" s="66">
        <v>17</v>
      </c>
      <c r="AY133" s="66">
        <v>18</v>
      </c>
      <c r="AZ133" s="66">
        <v>50</v>
      </c>
      <c r="BA133" s="159" t="s">
        <v>299</v>
      </c>
      <c r="BB133" s="159">
        <v>17</v>
      </c>
      <c r="BC133" s="159">
        <v>26.5</v>
      </c>
      <c r="BD133" s="159">
        <v>5.67</v>
      </c>
      <c r="BE133" s="159">
        <v>33</v>
      </c>
      <c r="BF133" s="159" t="s">
        <v>282</v>
      </c>
      <c r="BG133" s="159" t="s">
        <v>282</v>
      </c>
      <c r="BH133" s="159" t="s">
        <v>282</v>
      </c>
      <c r="BI133" s="66">
        <v>13.94</v>
      </c>
      <c r="BJ133" s="66">
        <v>9.4</v>
      </c>
      <c r="BK133" s="66">
        <v>33</v>
      </c>
      <c r="BL133" s="159" t="s">
        <v>282</v>
      </c>
      <c r="BM133" s="159" t="s">
        <v>282</v>
      </c>
      <c r="BN133" s="159" t="s">
        <v>282</v>
      </c>
      <c r="BO133" s="159" t="s">
        <v>282</v>
      </c>
      <c r="BP133" s="159" t="s">
        <v>282</v>
      </c>
      <c r="BQ133" s="159" t="s">
        <v>282</v>
      </c>
      <c r="BR133" s="159" t="s">
        <v>282</v>
      </c>
      <c r="BS133" s="159" t="s">
        <v>282</v>
      </c>
      <c r="BT133" s="159" t="s">
        <v>282</v>
      </c>
      <c r="BU133" s="159">
        <v>33</v>
      </c>
      <c r="BV133" s="66">
        <v>22</v>
      </c>
      <c r="BW133" s="159" t="s">
        <v>282</v>
      </c>
      <c r="BX133" s="159" t="s">
        <v>282</v>
      </c>
      <c r="BY133" s="159" t="s">
        <v>282</v>
      </c>
      <c r="BZ133" s="159" t="s">
        <v>282</v>
      </c>
      <c r="CA133" s="159" t="s">
        <v>282</v>
      </c>
      <c r="CB133" s="159" t="s">
        <v>282</v>
      </c>
      <c r="CC133" s="159" t="s">
        <v>282</v>
      </c>
      <c r="CD133" s="159" t="s">
        <v>282</v>
      </c>
      <c r="CE133" s="159" t="s">
        <v>282</v>
      </c>
      <c r="CF133" s="159" t="s">
        <v>282</v>
      </c>
      <c r="CG133" s="159" t="s">
        <v>282</v>
      </c>
      <c r="CH133" s="159" t="s">
        <v>282</v>
      </c>
      <c r="CI133" s="159" t="s">
        <v>282</v>
      </c>
      <c r="CJ133" s="159" t="s">
        <v>282</v>
      </c>
      <c r="CK133" s="159" t="s">
        <v>282</v>
      </c>
      <c r="CL133" s="159" t="s">
        <v>282</v>
      </c>
      <c r="CM133" s="159" t="s">
        <v>282</v>
      </c>
      <c r="CN133" s="159" t="s">
        <v>282</v>
      </c>
      <c r="CO133" s="159" t="s">
        <v>282</v>
      </c>
      <c r="CP133" s="159" t="s">
        <v>282</v>
      </c>
      <c r="CQ133" s="159" t="s">
        <v>282</v>
      </c>
      <c r="CR133" s="159" t="s">
        <v>282</v>
      </c>
      <c r="CS133" s="159" t="s">
        <v>282</v>
      </c>
      <c r="CT133" s="159" t="s">
        <v>282</v>
      </c>
      <c r="CU133" s="159" t="s">
        <v>282</v>
      </c>
      <c r="CV133" s="159" t="s">
        <v>282</v>
      </c>
      <c r="CW133" s="159" t="s">
        <v>282</v>
      </c>
      <c r="CX133" s="159" t="s">
        <v>282</v>
      </c>
      <c r="CY133" s="159" t="s">
        <v>282</v>
      </c>
      <c r="CZ133" s="159" t="s">
        <v>282</v>
      </c>
      <c r="DA133" s="159" t="s">
        <v>282</v>
      </c>
      <c r="DB133" s="159" t="s">
        <v>282</v>
      </c>
      <c r="DC133" s="159" t="s">
        <v>282</v>
      </c>
      <c r="DD133" s="159" t="s">
        <v>282</v>
      </c>
      <c r="DE133" s="159" t="s">
        <v>282</v>
      </c>
      <c r="DF133" s="159" t="s">
        <v>282</v>
      </c>
      <c r="DG133" s="159" t="s">
        <v>282</v>
      </c>
      <c r="DH133" s="159" t="s">
        <v>282</v>
      </c>
      <c r="DI133" s="159" t="s">
        <v>282</v>
      </c>
      <c r="DJ133" s="159" t="s">
        <v>282</v>
      </c>
      <c r="DK133" s="159" t="s">
        <v>282</v>
      </c>
      <c r="DL133" s="159" t="s">
        <v>282</v>
      </c>
      <c r="DM133" s="159" t="s">
        <v>282</v>
      </c>
      <c r="DN133" s="159" t="s">
        <v>282</v>
      </c>
      <c r="DO133" s="159" t="s">
        <v>282</v>
      </c>
      <c r="DP133" s="159" t="s">
        <v>282</v>
      </c>
      <c r="DQ133" s="159" t="s">
        <v>282</v>
      </c>
      <c r="DR133" s="159" t="s">
        <v>282</v>
      </c>
      <c r="DS133" s="159" t="s">
        <v>282</v>
      </c>
      <c r="DT133" s="159" t="s">
        <v>282</v>
      </c>
      <c r="DU133" s="159" t="s">
        <v>282</v>
      </c>
      <c r="DV133" s="159" t="s">
        <v>282</v>
      </c>
      <c r="DW133" s="159" t="s">
        <v>282</v>
      </c>
      <c r="DX133" s="159" t="s">
        <v>282</v>
      </c>
      <c r="DY133" s="159" t="s">
        <v>282</v>
      </c>
      <c r="DZ133" s="159" t="s">
        <v>282</v>
      </c>
      <c r="EA133" s="159" t="s">
        <v>282</v>
      </c>
      <c r="EB133" s="159" t="s">
        <v>282</v>
      </c>
      <c r="EC133" s="159" t="s">
        <v>282</v>
      </c>
      <c r="ED133" s="159" t="s">
        <v>282</v>
      </c>
      <c r="EE133" s="159" t="s">
        <v>282</v>
      </c>
      <c r="EF133" s="159" t="s">
        <v>282</v>
      </c>
      <c r="EG133" s="159" t="s">
        <v>282</v>
      </c>
      <c r="EH133" s="159" t="s">
        <v>282</v>
      </c>
      <c r="EI133" s="159" t="s">
        <v>282</v>
      </c>
      <c r="EJ133" s="159" t="s">
        <v>282</v>
      </c>
      <c r="EK133" s="159" t="s">
        <v>282</v>
      </c>
      <c r="EL133" s="159" t="s">
        <v>282</v>
      </c>
      <c r="EM133" s="159" t="s">
        <v>282</v>
      </c>
      <c r="EN133" s="159" t="s">
        <v>282</v>
      </c>
      <c r="EO133" s="159" t="s">
        <v>282</v>
      </c>
      <c r="EP133" s="159" t="s">
        <v>282</v>
      </c>
      <c r="EQ133" s="159" t="s">
        <v>282</v>
      </c>
      <c r="ER133" s="159" t="s">
        <v>282</v>
      </c>
      <c r="ES133" s="159" t="s">
        <v>282</v>
      </c>
      <c r="ET133" s="159" t="s">
        <v>282</v>
      </c>
      <c r="EU133" s="159" t="s">
        <v>282</v>
      </c>
      <c r="EV133" s="159" t="s">
        <v>282</v>
      </c>
      <c r="EW133" s="159" t="s">
        <v>282</v>
      </c>
      <c r="EX133" s="159" t="s">
        <v>282</v>
      </c>
      <c r="EY133" s="159" t="s">
        <v>282</v>
      </c>
      <c r="EZ133" s="159" t="s">
        <v>282</v>
      </c>
      <c r="FA133" s="159" t="s">
        <v>282</v>
      </c>
      <c r="FB133" s="159" t="s">
        <v>282</v>
      </c>
      <c r="FC133" s="159" t="s">
        <v>282</v>
      </c>
      <c r="FD133" s="159" t="s">
        <v>282</v>
      </c>
      <c r="FE133" s="159" t="s">
        <v>282</v>
      </c>
      <c r="FF133" s="159" t="s">
        <v>282</v>
      </c>
      <c r="FG133" s="159" t="s">
        <v>282</v>
      </c>
      <c r="FH133" s="159" t="s">
        <v>282</v>
      </c>
      <c r="FI133" s="159" t="s">
        <v>282</v>
      </c>
      <c r="FJ133" s="159" t="s">
        <v>282</v>
      </c>
      <c r="FK133" s="159" t="s">
        <v>282</v>
      </c>
      <c r="FL133" s="159" t="s">
        <v>282</v>
      </c>
      <c r="FM133" s="159" t="s">
        <v>282</v>
      </c>
      <c r="FN133" s="159" t="s">
        <v>282</v>
      </c>
      <c r="FO133" s="159" t="s">
        <v>282</v>
      </c>
      <c r="FP133" s="159" t="s">
        <v>282</v>
      </c>
      <c r="FQ133" s="159" t="s">
        <v>282</v>
      </c>
      <c r="FR133" s="159" t="s">
        <v>282</v>
      </c>
      <c r="FS133" s="159" t="s">
        <v>282</v>
      </c>
      <c r="FT133" s="159" t="s">
        <v>282</v>
      </c>
    </row>
    <row r="134" spans="1:176" x14ac:dyDescent="0.25">
      <c r="A134" s="66" t="s">
        <v>8051</v>
      </c>
      <c r="B134" s="159" t="s">
        <v>282</v>
      </c>
      <c r="C134" s="66" t="str">
        <f>IF(ISNUMBER(Severity!H134)=FALSE,Severity!F134,IF(Severity!H134&gt;=0.5,"YES","NO"))</f>
        <v>NO</v>
      </c>
      <c r="D134" s="66" t="str">
        <f>IF(ISNUMBER(Severity!I134)=FALSE,Severity!G134,IF(Severity!I134&gt;0.5,"YES","NO"))</f>
        <v>YES</v>
      </c>
      <c r="E134" s="159">
        <v>5</v>
      </c>
      <c r="F134" s="159">
        <v>2</v>
      </c>
      <c r="G134" s="66" t="s">
        <v>670</v>
      </c>
      <c r="H134" s="159" t="s">
        <v>183</v>
      </c>
      <c r="I134" s="66" t="s">
        <v>282</v>
      </c>
      <c r="J134" s="159">
        <v>30</v>
      </c>
      <c r="K134" s="159" t="s">
        <v>282</v>
      </c>
      <c r="L134" s="159" t="s">
        <v>282</v>
      </c>
      <c r="M134" s="159" t="s">
        <v>282</v>
      </c>
      <c r="N134" s="159" t="s">
        <v>282</v>
      </c>
      <c r="O134" s="159" t="s">
        <v>282</v>
      </c>
      <c r="P134" s="159" t="s">
        <v>282</v>
      </c>
      <c r="Q134" s="159" t="s">
        <v>282</v>
      </c>
      <c r="R134" s="159" t="s">
        <v>282</v>
      </c>
      <c r="S134" s="159" t="s">
        <v>192</v>
      </c>
      <c r="T134" s="159">
        <v>9</v>
      </c>
      <c r="U134" s="159">
        <v>12.04</v>
      </c>
      <c r="V134" s="159">
        <v>4.03</v>
      </c>
      <c r="W134" s="159">
        <v>110</v>
      </c>
      <c r="X134" s="159" t="s">
        <v>282</v>
      </c>
      <c r="Y134" s="159" t="s">
        <v>282</v>
      </c>
      <c r="Z134" s="159" t="s">
        <v>282</v>
      </c>
      <c r="AA134" s="66">
        <v>7.27</v>
      </c>
      <c r="AB134" s="66">
        <v>3.15</v>
      </c>
      <c r="AC134" s="66">
        <v>110</v>
      </c>
      <c r="AD134" s="159" t="s">
        <v>282</v>
      </c>
      <c r="AE134" s="159" t="s">
        <v>282</v>
      </c>
      <c r="AF134" s="159" t="s">
        <v>282</v>
      </c>
      <c r="AG134" s="159" t="s">
        <v>282</v>
      </c>
      <c r="AH134" s="159" t="s">
        <v>282</v>
      </c>
      <c r="AI134" s="159" t="s">
        <v>282</v>
      </c>
      <c r="AJ134" s="159" t="s">
        <v>282</v>
      </c>
      <c r="AK134" s="159" t="s">
        <v>282</v>
      </c>
      <c r="AL134" s="159" t="s">
        <v>282</v>
      </c>
      <c r="AM134" s="159">
        <v>110</v>
      </c>
      <c r="AN134" s="159">
        <v>80</v>
      </c>
      <c r="AO134" s="159" t="s">
        <v>673</v>
      </c>
      <c r="AP134" s="159" t="s">
        <v>183</v>
      </c>
      <c r="AQ134" s="66" t="s">
        <v>282</v>
      </c>
      <c r="AR134" s="159">
        <v>31</v>
      </c>
      <c r="AS134" s="159" t="s">
        <v>282</v>
      </c>
      <c r="AT134" s="159" t="s">
        <v>282</v>
      </c>
      <c r="AU134" s="159" t="s">
        <v>282</v>
      </c>
      <c r="AV134" s="159" t="s">
        <v>282</v>
      </c>
      <c r="AW134" s="159" t="s">
        <v>282</v>
      </c>
      <c r="AX134" s="159" t="s">
        <v>282</v>
      </c>
      <c r="AY134" s="159" t="s">
        <v>282</v>
      </c>
      <c r="AZ134" s="159" t="s">
        <v>282</v>
      </c>
      <c r="BA134" s="159" t="s">
        <v>192</v>
      </c>
      <c r="BB134" s="159">
        <v>9</v>
      </c>
      <c r="BC134" s="159">
        <v>11.83</v>
      </c>
      <c r="BD134" s="159">
        <v>4.33</v>
      </c>
      <c r="BE134" s="159">
        <v>107</v>
      </c>
      <c r="BF134" s="159" t="s">
        <v>282</v>
      </c>
      <c r="BG134" s="159" t="s">
        <v>282</v>
      </c>
      <c r="BH134" s="159" t="s">
        <v>282</v>
      </c>
      <c r="BI134" s="66">
        <v>8.0399999999999991</v>
      </c>
      <c r="BJ134" s="66">
        <v>4.1399999999999997</v>
      </c>
      <c r="BK134" s="66">
        <v>107</v>
      </c>
      <c r="BL134" s="159" t="s">
        <v>282</v>
      </c>
      <c r="BM134" s="159" t="s">
        <v>282</v>
      </c>
      <c r="BN134" s="159" t="s">
        <v>282</v>
      </c>
      <c r="BO134" s="159" t="s">
        <v>282</v>
      </c>
      <c r="BP134" s="159" t="s">
        <v>282</v>
      </c>
      <c r="BQ134" s="159" t="s">
        <v>282</v>
      </c>
      <c r="BR134" s="159" t="s">
        <v>282</v>
      </c>
      <c r="BS134" s="159" t="s">
        <v>282</v>
      </c>
      <c r="BT134" s="159" t="s">
        <v>282</v>
      </c>
      <c r="BU134" s="159">
        <v>107</v>
      </c>
      <c r="BV134" s="159">
        <v>76</v>
      </c>
      <c r="BW134" s="159" t="s">
        <v>282</v>
      </c>
      <c r="BX134" s="159" t="s">
        <v>282</v>
      </c>
      <c r="BY134" s="159" t="s">
        <v>282</v>
      </c>
      <c r="BZ134" s="159" t="s">
        <v>282</v>
      </c>
      <c r="CA134" s="159" t="s">
        <v>282</v>
      </c>
      <c r="CB134" s="159" t="s">
        <v>282</v>
      </c>
      <c r="CC134" s="159" t="s">
        <v>282</v>
      </c>
      <c r="CD134" s="159" t="s">
        <v>282</v>
      </c>
      <c r="CE134" s="159" t="s">
        <v>282</v>
      </c>
      <c r="CF134" s="159" t="s">
        <v>282</v>
      </c>
      <c r="CG134" s="159" t="s">
        <v>282</v>
      </c>
      <c r="CH134" s="159" t="s">
        <v>282</v>
      </c>
      <c r="CI134" s="159" t="s">
        <v>282</v>
      </c>
      <c r="CJ134" s="159" t="s">
        <v>282</v>
      </c>
      <c r="CK134" s="159" t="s">
        <v>282</v>
      </c>
      <c r="CL134" s="159" t="s">
        <v>282</v>
      </c>
      <c r="CM134" s="159" t="s">
        <v>282</v>
      </c>
      <c r="CN134" s="159" t="s">
        <v>282</v>
      </c>
      <c r="CO134" s="159" t="s">
        <v>282</v>
      </c>
      <c r="CP134" s="159" t="s">
        <v>282</v>
      </c>
      <c r="CQ134" s="159" t="s">
        <v>282</v>
      </c>
      <c r="CR134" s="159" t="s">
        <v>282</v>
      </c>
      <c r="CS134" s="159" t="s">
        <v>282</v>
      </c>
      <c r="CT134" s="159" t="s">
        <v>282</v>
      </c>
      <c r="CU134" s="159" t="s">
        <v>282</v>
      </c>
      <c r="CV134" s="159" t="s">
        <v>282</v>
      </c>
      <c r="CW134" s="159" t="s">
        <v>282</v>
      </c>
      <c r="CX134" s="159" t="s">
        <v>282</v>
      </c>
      <c r="CY134" s="159" t="s">
        <v>282</v>
      </c>
      <c r="CZ134" s="159" t="s">
        <v>282</v>
      </c>
      <c r="DA134" s="159" t="s">
        <v>282</v>
      </c>
      <c r="DB134" s="159" t="s">
        <v>282</v>
      </c>
      <c r="DC134" s="159" t="s">
        <v>282</v>
      </c>
      <c r="DD134" s="159" t="s">
        <v>282</v>
      </c>
      <c r="DE134" s="159" t="s">
        <v>282</v>
      </c>
      <c r="DF134" s="159" t="s">
        <v>282</v>
      </c>
      <c r="DG134" s="159" t="s">
        <v>282</v>
      </c>
      <c r="DH134" s="159" t="s">
        <v>282</v>
      </c>
      <c r="DI134" s="159" t="s">
        <v>282</v>
      </c>
      <c r="DJ134" s="159" t="s">
        <v>282</v>
      </c>
      <c r="DK134" s="159" t="s">
        <v>282</v>
      </c>
      <c r="DL134" s="159" t="s">
        <v>282</v>
      </c>
      <c r="DM134" s="159" t="s">
        <v>282</v>
      </c>
      <c r="DN134" s="159" t="s">
        <v>282</v>
      </c>
      <c r="DO134" s="159" t="s">
        <v>282</v>
      </c>
      <c r="DP134" s="159" t="s">
        <v>282</v>
      </c>
      <c r="DQ134" s="159" t="s">
        <v>282</v>
      </c>
      <c r="DR134" s="159" t="s">
        <v>282</v>
      </c>
      <c r="DS134" s="159" t="s">
        <v>282</v>
      </c>
      <c r="DT134" s="159" t="s">
        <v>282</v>
      </c>
      <c r="DU134" s="159" t="s">
        <v>282</v>
      </c>
      <c r="DV134" s="159" t="s">
        <v>282</v>
      </c>
      <c r="DW134" s="159" t="s">
        <v>282</v>
      </c>
      <c r="DX134" s="159" t="s">
        <v>282</v>
      </c>
      <c r="DY134" s="159" t="s">
        <v>282</v>
      </c>
      <c r="DZ134" s="159" t="s">
        <v>282</v>
      </c>
      <c r="EA134" s="159" t="s">
        <v>282</v>
      </c>
      <c r="EB134" s="159" t="s">
        <v>282</v>
      </c>
      <c r="EC134" s="159" t="s">
        <v>282</v>
      </c>
      <c r="ED134" s="159" t="s">
        <v>282</v>
      </c>
      <c r="EE134" s="159" t="s">
        <v>282</v>
      </c>
      <c r="EF134" s="159" t="s">
        <v>282</v>
      </c>
      <c r="EG134" s="159" t="s">
        <v>282</v>
      </c>
      <c r="EH134" s="159" t="s">
        <v>282</v>
      </c>
      <c r="EI134" s="159" t="s">
        <v>282</v>
      </c>
      <c r="EJ134" s="159" t="s">
        <v>282</v>
      </c>
      <c r="EK134" s="159" t="s">
        <v>282</v>
      </c>
      <c r="EL134" s="159" t="s">
        <v>282</v>
      </c>
      <c r="EM134" s="159" t="s">
        <v>282</v>
      </c>
      <c r="EN134" s="159" t="s">
        <v>282</v>
      </c>
      <c r="EO134" s="159" t="s">
        <v>282</v>
      </c>
      <c r="EP134" s="159" t="s">
        <v>282</v>
      </c>
      <c r="EQ134" s="159" t="s">
        <v>282</v>
      </c>
      <c r="ER134" s="159" t="s">
        <v>282</v>
      </c>
      <c r="ES134" s="159" t="s">
        <v>282</v>
      </c>
      <c r="ET134" s="159" t="s">
        <v>282</v>
      </c>
      <c r="EU134" s="159" t="s">
        <v>282</v>
      </c>
      <c r="EV134" s="159" t="s">
        <v>282</v>
      </c>
      <c r="EW134" s="159" t="s">
        <v>282</v>
      </c>
      <c r="EX134" s="159" t="s">
        <v>282</v>
      </c>
      <c r="EY134" s="159" t="s">
        <v>282</v>
      </c>
      <c r="EZ134" s="159" t="s">
        <v>282</v>
      </c>
      <c r="FA134" s="159" t="s">
        <v>282</v>
      </c>
      <c r="FB134" s="159" t="s">
        <v>282</v>
      </c>
      <c r="FC134" s="159" t="s">
        <v>282</v>
      </c>
      <c r="FD134" s="159" t="s">
        <v>282</v>
      </c>
      <c r="FE134" s="159" t="s">
        <v>282</v>
      </c>
      <c r="FF134" s="159" t="s">
        <v>282</v>
      </c>
      <c r="FG134" s="159" t="s">
        <v>282</v>
      </c>
      <c r="FH134" s="159" t="s">
        <v>282</v>
      </c>
      <c r="FI134" s="159" t="s">
        <v>282</v>
      </c>
      <c r="FJ134" s="159" t="s">
        <v>282</v>
      </c>
      <c r="FK134" s="159" t="s">
        <v>282</v>
      </c>
      <c r="FL134" s="159" t="s">
        <v>282</v>
      </c>
      <c r="FM134" s="159" t="s">
        <v>282</v>
      </c>
      <c r="FN134" s="159" t="s">
        <v>282</v>
      </c>
      <c r="FO134" s="159" t="s">
        <v>282</v>
      </c>
      <c r="FP134" s="159" t="s">
        <v>282</v>
      </c>
      <c r="FQ134" s="159" t="s">
        <v>282</v>
      </c>
      <c r="FR134" s="159" t="s">
        <v>282</v>
      </c>
      <c r="FS134" s="159" t="s">
        <v>282</v>
      </c>
      <c r="FT134" s="159" t="s">
        <v>282</v>
      </c>
    </row>
    <row r="135" spans="1:176" x14ac:dyDescent="0.25">
      <c r="A135" s="66" t="s">
        <v>10155</v>
      </c>
      <c r="B135" s="159" t="s">
        <v>282</v>
      </c>
      <c r="C135" s="66" t="str">
        <f>IF(ISNUMBER(Severity!H135)=FALSE,Severity!F135,IF(Severity!H135&gt;=0.5,"YES","NO"))</f>
        <v>NO</v>
      </c>
      <c r="D135" s="66" t="str">
        <f>IF(ISNUMBER(Severity!I135)=FALSE,Severity!G135,IF(Severity!I135&gt;0.5,"YES","NO"))</f>
        <v>YES</v>
      </c>
      <c r="E135" s="159">
        <v>10</v>
      </c>
      <c r="F135" s="159">
        <v>2</v>
      </c>
      <c r="G135" s="66" t="s">
        <v>10668</v>
      </c>
      <c r="H135" s="159" t="s">
        <v>182</v>
      </c>
      <c r="I135" s="159" t="s">
        <v>282</v>
      </c>
      <c r="J135" s="159" t="s">
        <v>282</v>
      </c>
      <c r="K135" s="159" t="s">
        <v>282</v>
      </c>
      <c r="L135" s="159" t="s">
        <v>282</v>
      </c>
      <c r="M135" s="159" t="s">
        <v>282</v>
      </c>
      <c r="N135" s="159" t="s">
        <v>282</v>
      </c>
      <c r="O135" s="159" t="s">
        <v>282</v>
      </c>
      <c r="P135" s="159" t="s">
        <v>282</v>
      </c>
      <c r="Q135" s="159" t="s">
        <v>282</v>
      </c>
      <c r="R135" s="159" t="s">
        <v>282</v>
      </c>
      <c r="S135" s="159" t="s">
        <v>743</v>
      </c>
      <c r="T135" s="159">
        <v>21</v>
      </c>
      <c r="U135" s="159">
        <v>15.2</v>
      </c>
      <c r="V135" s="159">
        <v>4</v>
      </c>
      <c r="W135" s="159">
        <v>10</v>
      </c>
      <c r="X135" s="159" t="s">
        <v>282</v>
      </c>
      <c r="Y135" s="159" t="s">
        <v>282</v>
      </c>
      <c r="Z135" s="159" t="s">
        <v>282</v>
      </c>
      <c r="AA135" s="159">
        <v>13.2</v>
      </c>
      <c r="AB135" s="66">
        <v>3.9</v>
      </c>
      <c r="AC135" s="159">
        <v>10</v>
      </c>
      <c r="AD135" s="159" t="s">
        <v>282</v>
      </c>
      <c r="AE135" s="159" t="s">
        <v>282</v>
      </c>
      <c r="AF135" s="159" t="s">
        <v>282</v>
      </c>
      <c r="AG135" s="159" t="s">
        <v>282</v>
      </c>
      <c r="AH135" s="159" t="s">
        <v>282</v>
      </c>
      <c r="AI135" s="159" t="s">
        <v>282</v>
      </c>
      <c r="AJ135" s="159" t="s">
        <v>282</v>
      </c>
      <c r="AK135" s="159" t="s">
        <v>282</v>
      </c>
      <c r="AL135" s="159" t="s">
        <v>282</v>
      </c>
      <c r="AM135" s="159">
        <v>10</v>
      </c>
      <c r="AN135" s="159" t="s">
        <v>282</v>
      </c>
      <c r="AO135" s="159" t="s">
        <v>15812</v>
      </c>
      <c r="AP135" s="159" t="s">
        <v>182</v>
      </c>
      <c r="AQ135" s="159" t="s">
        <v>282</v>
      </c>
      <c r="AR135" s="159" t="s">
        <v>282</v>
      </c>
      <c r="AS135" s="159" t="s">
        <v>282</v>
      </c>
      <c r="AT135" s="159" t="s">
        <v>282</v>
      </c>
      <c r="AU135" s="159" t="s">
        <v>282</v>
      </c>
      <c r="AV135" s="159" t="s">
        <v>282</v>
      </c>
      <c r="AW135" s="159" t="s">
        <v>282</v>
      </c>
      <c r="AX135" s="159" t="s">
        <v>282</v>
      </c>
      <c r="AY135" s="159" t="s">
        <v>282</v>
      </c>
      <c r="AZ135" s="159" t="s">
        <v>282</v>
      </c>
      <c r="BA135" s="159" t="s">
        <v>743</v>
      </c>
      <c r="BB135" s="159">
        <v>21</v>
      </c>
      <c r="BC135" s="159">
        <v>14.4</v>
      </c>
      <c r="BD135" s="159">
        <v>3.7</v>
      </c>
      <c r="BE135" s="159">
        <v>13</v>
      </c>
      <c r="BF135" s="159" t="s">
        <v>282</v>
      </c>
      <c r="BG135" s="159" t="s">
        <v>282</v>
      </c>
      <c r="BH135" s="159" t="s">
        <v>282</v>
      </c>
      <c r="BI135" s="159">
        <v>10.3</v>
      </c>
      <c r="BJ135" s="66">
        <v>3.2</v>
      </c>
      <c r="BK135" s="159">
        <v>13</v>
      </c>
      <c r="BL135" s="159" t="s">
        <v>282</v>
      </c>
      <c r="BM135" s="159" t="s">
        <v>282</v>
      </c>
      <c r="BN135" s="159" t="s">
        <v>282</v>
      </c>
      <c r="BO135" s="159" t="s">
        <v>282</v>
      </c>
      <c r="BP135" s="159" t="s">
        <v>282</v>
      </c>
      <c r="BQ135" s="159" t="s">
        <v>282</v>
      </c>
      <c r="BR135" s="159" t="s">
        <v>282</v>
      </c>
      <c r="BS135" s="159" t="s">
        <v>282</v>
      </c>
      <c r="BT135" s="159" t="s">
        <v>282</v>
      </c>
      <c r="BU135" s="159">
        <v>13</v>
      </c>
      <c r="BV135" s="159" t="s">
        <v>282</v>
      </c>
      <c r="BW135" s="159" t="s">
        <v>282</v>
      </c>
      <c r="BX135" s="159" t="s">
        <v>282</v>
      </c>
      <c r="BY135" s="159" t="s">
        <v>282</v>
      </c>
      <c r="BZ135" s="159" t="s">
        <v>282</v>
      </c>
      <c r="CA135" s="159" t="s">
        <v>282</v>
      </c>
      <c r="CB135" s="159" t="s">
        <v>282</v>
      </c>
      <c r="CC135" s="159" t="s">
        <v>282</v>
      </c>
      <c r="CD135" s="159" t="s">
        <v>282</v>
      </c>
      <c r="CE135" s="159" t="s">
        <v>282</v>
      </c>
      <c r="CF135" s="159" t="s">
        <v>282</v>
      </c>
      <c r="CG135" s="159" t="s">
        <v>282</v>
      </c>
      <c r="CH135" s="159" t="s">
        <v>282</v>
      </c>
      <c r="CI135" s="159" t="s">
        <v>282</v>
      </c>
      <c r="CJ135" s="159" t="s">
        <v>282</v>
      </c>
      <c r="CK135" s="159" t="s">
        <v>282</v>
      </c>
      <c r="CL135" s="159" t="s">
        <v>282</v>
      </c>
      <c r="CM135" s="159" t="s">
        <v>282</v>
      </c>
      <c r="CN135" s="159" t="s">
        <v>282</v>
      </c>
      <c r="CO135" s="159" t="s">
        <v>282</v>
      </c>
      <c r="CP135" s="159" t="s">
        <v>282</v>
      </c>
      <c r="CQ135" s="159" t="s">
        <v>282</v>
      </c>
      <c r="CR135" s="159" t="s">
        <v>282</v>
      </c>
      <c r="CS135" s="159" t="s">
        <v>282</v>
      </c>
      <c r="CT135" s="159" t="s">
        <v>282</v>
      </c>
      <c r="CU135" s="159" t="s">
        <v>282</v>
      </c>
      <c r="CV135" s="159" t="s">
        <v>282</v>
      </c>
      <c r="CW135" s="159" t="s">
        <v>282</v>
      </c>
      <c r="CX135" s="159" t="s">
        <v>282</v>
      </c>
      <c r="CY135" s="159" t="s">
        <v>282</v>
      </c>
      <c r="CZ135" s="159" t="s">
        <v>282</v>
      </c>
      <c r="DA135" s="159" t="s">
        <v>282</v>
      </c>
      <c r="DB135" s="159" t="s">
        <v>282</v>
      </c>
      <c r="DC135" s="159" t="s">
        <v>282</v>
      </c>
      <c r="DD135" s="159" t="s">
        <v>282</v>
      </c>
      <c r="DE135" s="159" t="s">
        <v>282</v>
      </c>
      <c r="DF135" s="159" t="s">
        <v>282</v>
      </c>
      <c r="DG135" s="159" t="s">
        <v>282</v>
      </c>
      <c r="DH135" s="159" t="s">
        <v>282</v>
      </c>
      <c r="DI135" s="159" t="s">
        <v>282</v>
      </c>
      <c r="DJ135" s="159" t="s">
        <v>282</v>
      </c>
      <c r="DK135" s="159" t="s">
        <v>282</v>
      </c>
      <c r="DL135" s="159" t="s">
        <v>282</v>
      </c>
      <c r="DM135" s="159" t="s">
        <v>282</v>
      </c>
      <c r="DN135" s="159" t="s">
        <v>282</v>
      </c>
      <c r="DO135" s="159" t="s">
        <v>282</v>
      </c>
      <c r="DP135" s="159" t="s">
        <v>282</v>
      </c>
      <c r="DQ135" s="159" t="s">
        <v>282</v>
      </c>
      <c r="DR135" s="159" t="s">
        <v>282</v>
      </c>
      <c r="DS135" s="159" t="s">
        <v>282</v>
      </c>
      <c r="DT135" s="159" t="s">
        <v>282</v>
      </c>
      <c r="DU135" s="159" t="s">
        <v>282</v>
      </c>
      <c r="DV135" s="159" t="s">
        <v>282</v>
      </c>
      <c r="DW135" s="159" t="s">
        <v>282</v>
      </c>
      <c r="DX135" s="159" t="s">
        <v>282</v>
      </c>
      <c r="DY135" s="159" t="s">
        <v>282</v>
      </c>
      <c r="DZ135" s="159" t="s">
        <v>282</v>
      </c>
      <c r="EA135" s="159" t="s">
        <v>282</v>
      </c>
      <c r="EB135" s="159" t="s">
        <v>282</v>
      </c>
      <c r="EC135" s="159" t="s">
        <v>282</v>
      </c>
      <c r="ED135" s="159" t="s">
        <v>282</v>
      </c>
      <c r="EE135" s="159" t="s">
        <v>282</v>
      </c>
      <c r="EF135" s="159" t="s">
        <v>282</v>
      </c>
      <c r="EG135" s="159" t="s">
        <v>282</v>
      </c>
      <c r="EH135" s="159" t="s">
        <v>282</v>
      </c>
      <c r="EI135" s="159" t="s">
        <v>282</v>
      </c>
      <c r="EJ135" s="159" t="s">
        <v>282</v>
      </c>
      <c r="EK135" s="159" t="s">
        <v>282</v>
      </c>
      <c r="EL135" s="159" t="s">
        <v>282</v>
      </c>
      <c r="EM135" s="159" t="s">
        <v>282</v>
      </c>
      <c r="EN135" s="159" t="s">
        <v>282</v>
      </c>
      <c r="EO135" s="159" t="s">
        <v>282</v>
      </c>
      <c r="EP135" s="159" t="s">
        <v>282</v>
      </c>
      <c r="EQ135" s="159" t="s">
        <v>282</v>
      </c>
      <c r="ER135" s="159" t="s">
        <v>282</v>
      </c>
      <c r="ES135" s="159" t="s">
        <v>282</v>
      </c>
      <c r="ET135" s="159" t="s">
        <v>282</v>
      </c>
      <c r="EU135" s="159" t="s">
        <v>282</v>
      </c>
      <c r="EV135" s="159" t="s">
        <v>282</v>
      </c>
      <c r="EW135" s="159" t="s">
        <v>282</v>
      </c>
      <c r="EX135" s="159" t="s">
        <v>282</v>
      </c>
      <c r="EY135" s="159" t="s">
        <v>282</v>
      </c>
      <c r="EZ135" s="159" t="s">
        <v>282</v>
      </c>
      <c r="FA135" s="159" t="s">
        <v>282</v>
      </c>
      <c r="FB135" s="159" t="s">
        <v>282</v>
      </c>
      <c r="FC135" s="159" t="s">
        <v>282</v>
      </c>
      <c r="FD135" s="159" t="s">
        <v>282</v>
      </c>
      <c r="FE135" s="159" t="s">
        <v>282</v>
      </c>
      <c r="FF135" s="159" t="s">
        <v>282</v>
      </c>
      <c r="FG135" s="159" t="s">
        <v>282</v>
      </c>
      <c r="FH135" s="159" t="s">
        <v>282</v>
      </c>
      <c r="FI135" s="159" t="s">
        <v>282</v>
      </c>
      <c r="FJ135" s="159" t="s">
        <v>282</v>
      </c>
      <c r="FK135" s="159" t="s">
        <v>282</v>
      </c>
      <c r="FL135" s="159" t="s">
        <v>282</v>
      </c>
      <c r="FM135" s="159" t="s">
        <v>282</v>
      </c>
      <c r="FN135" s="159" t="s">
        <v>282</v>
      </c>
      <c r="FO135" s="159" t="s">
        <v>282</v>
      </c>
      <c r="FP135" s="159" t="s">
        <v>282</v>
      </c>
      <c r="FQ135" s="159" t="s">
        <v>282</v>
      </c>
      <c r="FR135" s="159" t="s">
        <v>282</v>
      </c>
      <c r="FS135" s="159" t="s">
        <v>282</v>
      </c>
      <c r="FT135" s="159" t="s">
        <v>282</v>
      </c>
    </row>
    <row r="136" spans="1:176" x14ac:dyDescent="0.25">
      <c r="A136" s="66" t="s">
        <v>4620</v>
      </c>
      <c r="B136" s="159" t="s">
        <v>11022</v>
      </c>
      <c r="C136" s="66" t="str">
        <f>IF(ISNUMBER(Severity!H136)=FALSE,Severity!F136,IF(Severity!H136&gt;=0.5,"YES","NO"))</f>
        <v>YES</v>
      </c>
      <c r="D136" s="66" t="str">
        <f>IF(ISNUMBER(Severity!I136)=FALSE,Severity!G136,IF(Severity!I136&gt;0.5,"YES","NO"))</f>
        <v>NO</v>
      </c>
      <c r="E136" s="159">
        <v>24</v>
      </c>
      <c r="F136" s="159">
        <v>2</v>
      </c>
      <c r="G136" s="66" t="s">
        <v>12750</v>
      </c>
      <c r="H136" s="159" t="s">
        <v>10585</v>
      </c>
      <c r="I136" s="159" t="s">
        <v>282</v>
      </c>
      <c r="J136" s="159" t="s">
        <v>282</v>
      </c>
      <c r="K136" s="159" t="s">
        <v>299</v>
      </c>
      <c r="L136" s="159">
        <v>17</v>
      </c>
      <c r="M136" s="66">
        <v>8</v>
      </c>
      <c r="N136" s="159">
        <v>7</v>
      </c>
      <c r="O136" s="159" t="s">
        <v>282</v>
      </c>
      <c r="P136" s="159" t="s">
        <v>282</v>
      </c>
      <c r="Q136" s="159" t="s">
        <v>282</v>
      </c>
      <c r="R136" s="159" t="s">
        <v>282</v>
      </c>
      <c r="S136" s="159" t="s">
        <v>299</v>
      </c>
      <c r="T136" s="159">
        <v>17</v>
      </c>
      <c r="U136" s="66" t="s">
        <v>282</v>
      </c>
      <c r="V136" s="159" t="s">
        <v>282</v>
      </c>
      <c r="W136" s="159" t="s">
        <v>282</v>
      </c>
      <c r="X136" s="66">
        <v>19.7</v>
      </c>
      <c r="Y136" s="66">
        <v>4.8</v>
      </c>
      <c r="Z136" s="66">
        <v>23</v>
      </c>
      <c r="AA136" s="159" t="s">
        <v>282</v>
      </c>
      <c r="AB136" s="159" t="s">
        <v>282</v>
      </c>
      <c r="AC136" s="159" t="s">
        <v>282</v>
      </c>
      <c r="AD136" s="66">
        <v>11.09</v>
      </c>
      <c r="AE136" s="66">
        <v>6.52</v>
      </c>
      <c r="AF136" s="66">
        <v>23</v>
      </c>
      <c r="AG136" s="66" t="s">
        <v>282</v>
      </c>
      <c r="AH136" s="66" t="s">
        <v>282</v>
      </c>
      <c r="AI136" s="66" t="s">
        <v>282</v>
      </c>
      <c r="AJ136" s="66" t="s">
        <v>282</v>
      </c>
      <c r="AK136" s="66" t="s">
        <v>282</v>
      </c>
      <c r="AL136" s="66" t="s">
        <v>282</v>
      </c>
      <c r="AM136" s="66" t="s">
        <v>282</v>
      </c>
      <c r="AN136" s="159">
        <v>23</v>
      </c>
      <c r="AO136" s="159" t="s">
        <v>811</v>
      </c>
      <c r="AP136" s="159" t="s">
        <v>10507</v>
      </c>
      <c r="AQ136" s="159" t="s">
        <v>282</v>
      </c>
      <c r="AR136" s="159" t="s">
        <v>282</v>
      </c>
      <c r="AS136" s="159" t="s">
        <v>299</v>
      </c>
      <c r="AT136" s="159">
        <v>17</v>
      </c>
      <c r="AU136" s="66">
        <v>6</v>
      </c>
      <c r="AV136" s="159">
        <v>7</v>
      </c>
      <c r="AW136" s="159" t="s">
        <v>282</v>
      </c>
      <c r="AX136" s="159" t="s">
        <v>282</v>
      </c>
      <c r="AY136" s="159" t="s">
        <v>282</v>
      </c>
      <c r="AZ136" s="159" t="s">
        <v>282</v>
      </c>
      <c r="BA136" s="159" t="s">
        <v>299</v>
      </c>
      <c r="BB136" s="159">
        <v>17</v>
      </c>
      <c r="BC136" s="66" t="s">
        <v>282</v>
      </c>
      <c r="BD136" s="159" t="s">
        <v>282</v>
      </c>
      <c r="BE136" s="159" t="s">
        <v>282</v>
      </c>
      <c r="BF136" s="66">
        <v>21.2</v>
      </c>
      <c r="BG136" s="66">
        <v>5.64</v>
      </c>
      <c r="BH136" s="66">
        <v>20</v>
      </c>
      <c r="BI136" s="159" t="s">
        <v>282</v>
      </c>
      <c r="BJ136" s="159" t="s">
        <v>282</v>
      </c>
      <c r="BK136" s="159" t="s">
        <v>282</v>
      </c>
      <c r="BL136" s="66">
        <v>12.1</v>
      </c>
      <c r="BM136" s="66">
        <v>9.01</v>
      </c>
      <c r="BN136" s="66">
        <v>20</v>
      </c>
      <c r="BO136" s="159" t="s">
        <v>282</v>
      </c>
      <c r="BP136" s="159" t="s">
        <v>282</v>
      </c>
      <c r="BQ136" s="159" t="s">
        <v>282</v>
      </c>
      <c r="BR136" s="159" t="s">
        <v>282</v>
      </c>
      <c r="BS136" s="159" t="s">
        <v>282</v>
      </c>
      <c r="BT136" s="159" t="s">
        <v>282</v>
      </c>
      <c r="BU136" s="66" t="s">
        <v>282</v>
      </c>
      <c r="BV136" s="159">
        <v>20</v>
      </c>
      <c r="BW136" s="159" t="s">
        <v>282</v>
      </c>
      <c r="BX136" s="159" t="s">
        <v>282</v>
      </c>
      <c r="BY136" s="159" t="s">
        <v>282</v>
      </c>
      <c r="BZ136" s="159" t="s">
        <v>282</v>
      </c>
      <c r="CA136" s="159" t="s">
        <v>282</v>
      </c>
      <c r="CB136" s="159" t="s">
        <v>282</v>
      </c>
      <c r="CC136" s="159" t="s">
        <v>282</v>
      </c>
      <c r="CD136" s="159" t="s">
        <v>282</v>
      </c>
      <c r="CE136" s="159" t="s">
        <v>282</v>
      </c>
      <c r="CF136" s="159" t="s">
        <v>282</v>
      </c>
      <c r="CG136" s="159" t="s">
        <v>282</v>
      </c>
      <c r="CH136" s="159" t="s">
        <v>282</v>
      </c>
      <c r="CI136" s="159" t="s">
        <v>282</v>
      </c>
      <c r="CJ136" s="159" t="s">
        <v>282</v>
      </c>
      <c r="CK136" s="159" t="s">
        <v>282</v>
      </c>
      <c r="CL136" s="159" t="s">
        <v>282</v>
      </c>
      <c r="CM136" s="159" t="s">
        <v>282</v>
      </c>
      <c r="CN136" s="159" t="s">
        <v>282</v>
      </c>
      <c r="CO136" s="159" t="s">
        <v>282</v>
      </c>
      <c r="CP136" s="159" t="s">
        <v>282</v>
      </c>
      <c r="CQ136" s="159" t="s">
        <v>282</v>
      </c>
      <c r="CR136" s="159" t="s">
        <v>282</v>
      </c>
      <c r="CS136" s="159" t="s">
        <v>282</v>
      </c>
      <c r="CT136" s="159" t="s">
        <v>282</v>
      </c>
      <c r="CU136" s="159" t="s">
        <v>282</v>
      </c>
      <c r="CV136" s="159" t="s">
        <v>282</v>
      </c>
      <c r="CW136" s="159" t="s">
        <v>282</v>
      </c>
      <c r="CX136" s="159" t="s">
        <v>282</v>
      </c>
      <c r="CY136" s="159" t="s">
        <v>282</v>
      </c>
      <c r="CZ136" s="159" t="s">
        <v>282</v>
      </c>
      <c r="DA136" s="159" t="s">
        <v>282</v>
      </c>
      <c r="DB136" s="159" t="s">
        <v>282</v>
      </c>
      <c r="DC136" s="159" t="s">
        <v>282</v>
      </c>
      <c r="DD136" s="159" t="s">
        <v>282</v>
      </c>
      <c r="DE136" s="159" t="s">
        <v>282</v>
      </c>
      <c r="DF136" s="159" t="s">
        <v>282</v>
      </c>
      <c r="DG136" s="159" t="s">
        <v>282</v>
      </c>
      <c r="DH136" s="159" t="s">
        <v>282</v>
      </c>
      <c r="DI136" s="159" t="s">
        <v>282</v>
      </c>
      <c r="DJ136" s="159" t="s">
        <v>282</v>
      </c>
      <c r="DK136" s="159" t="s">
        <v>282</v>
      </c>
      <c r="DL136" s="159" t="s">
        <v>282</v>
      </c>
      <c r="DM136" s="159" t="s">
        <v>282</v>
      </c>
      <c r="DN136" s="159" t="s">
        <v>282</v>
      </c>
      <c r="DO136" s="159" t="s">
        <v>282</v>
      </c>
      <c r="DP136" s="159" t="s">
        <v>282</v>
      </c>
      <c r="DQ136" s="159" t="s">
        <v>282</v>
      </c>
      <c r="DR136" s="159" t="s">
        <v>282</v>
      </c>
      <c r="DS136" s="159" t="s">
        <v>282</v>
      </c>
      <c r="DT136" s="159" t="s">
        <v>282</v>
      </c>
      <c r="DU136" s="159" t="s">
        <v>282</v>
      </c>
      <c r="DV136" s="159" t="s">
        <v>282</v>
      </c>
      <c r="DW136" s="159" t="s">
        <v>282</v>
      </c>
      <c r="DX136" s="159" t="s">
        <v>282</v>
      </c>
      <c r="DY136" s="159" t="s">
        <v>282</v>
      </c>
      <c r="DZ136" s="159" t="s">
        <v>282</v>
      </c>
      <c r="EA136" s="159" t="s">
        <v>282</v>
      </c>
      <c r="EB136" s="159" t="s">
        <v>282</v>
      </c>
      <c r="EC136" s="159" t="s">
        <v>282</v>
      </c>
      <c r="ED136" s="159" t="s">
        <v>282</v>
      </c>
      <c r="EE136" s="159" t="s">
        <v>282</v>
      </c>
      <c r="EF136" s="159" t="s">
        <v>282</v>
      </c>
      <c r="EG136" s="159" t="s">
        <v>282</v>
      </c>
      <c r="EH136" s="159" t="s">
        <v>282</v>
      </c>
      <c r="EI136" s="159" t="s">
        <v>282</v>
      </c>
      <c r="EJ136" s="159" t="s">
        <v>282</v>
      </c>
      <c r="EK136" s="159" t="s">
        <v>282</v>
      </c>
      <c r="EL136" s="159" t="s">
        <v>282</v>
      </c>
      <c r="EM136" s="159" t="s">
        <v>282</v>
      </c>
      <c r="EN136" s="159" t="s">
        <v>282</v>
      </c>
      <c r="EO136" s="159" t="s">
        <v>282</v>
      </c>
      <c r="EP136" s="159" t="s">
        <v>282</v>
      </c>
      <c r="EQ136" s="159" t="s">
        <v>282</v>
      </c>
      <c r="ER136" s="159" t="s">
        <v>282</v>
      </c>
      <c r="ES136" s="159" t="s">
        <v>282</v>
      </c>
      <c r="ET136" s="159" t="s">
        <v>282</v>
      </c>
      <c r="EU136" s="159" t="s">
        <v>282</v>
      </c>
      <c r="EV136" s="159" t="s">
        <v>282</v>
      </c>
      <c r="EW136" s="159" t="s">
        <v>282</v>
      </c>
      <c r="EX136" s="159" t="s">
        <v>282</v>
      </c>
      <c r="EY136" s="159" t="s">
        <v>282</v>
      </c>
      <c r="EZ136" s="159" t="s">
        <v>282</v>
      </c>
      <c r="FA136" s="159" t="s">
        <v>282</v>
      </c>
      <c r="FB136" s="159" t="s">
        <v>282</v>
      </c>
      <c r="FC136" s="159" t="s">
        <v>282</v>
      </c>
      <c r="FD136" s="159" t="s">
        <v>282</v>
      </c>
      <c r="FE136" s="159" t="s">
        <v>282</v>
      </c>
      <c r="FF136" s="159" t="s">
        <v>282</v>
      </c>
      <c r="FG136" s="159" t="s">
        <v>282</v>
      </c>
      <c r="FH136" s="159" t="s">
        <v>282</v>
      </c>
      <c r="FI136" s="159" t="s">
        <v>282</v>
      </c>
      <c r="FJ136" s="159" t="s">
        <v>282</v>
      </c>
      <c r="FK136" s="159" t="s">
        <v>282</v>
      </c>
      <c r="FL136" s="159" t="s">
        <v>282</v>
      </c>
      <c r="FM136" s="159" t="s">
        <v>282</v>
      </c>
      <c r="FN136" s="159" t="s">
        <v>282</v>
      </c>
      <c r="FO136" s="159" t="s">
        <v>282</v>
      </c>
      <c r="FP136" s="159" t="s">
        <v>282</v>
      </c>
      <c r="FQ136" s="159" t="s">
        <v>282</v>
      </c>
      <c r="FR136" s="159" t="s">
        <v>282</v>
      </c>
      <c r="FS136" s="159" t="s">
        <v>282</v>
      </c>
      <c r="FT136" s="159" t="s">
        <v>282</v>
      </c>
    </row>
    <row r="137" spans="1:176" x14ac:dyDescent="0.25">
      <c r="A137" s="212" t="s">
        <v>905</v>
      </c>
      <c r="B137" s="159" t="s">
        <v>11035</v>
      </c>
      <c r="C137" s="66" t="str">
        <f>IF(ISNUMBER(Severity!H137)=FALSE,Severity!F137,IF(Severity!H137&gt;=0.5,"YES","NO"))</f>
        <v>YES</v>
      </c>
      <c r="D137" s="66" t="str">
        <f>IF(ISNUMBER(Severity!I137)=FALSE,Severity!G137,IF(Severity!I137&gt;0.5,"YES","NO"))</f>
        <v>NO</v>
      </c>
      <c r="E137" s="159">
        <v>24</v>
      </c>
      <c r="F137" s="159">
        <v>2</v>
      </c>
      <c r="G137" s="161" t="s">
        <v>12750</v>
      </c>
      <c r="H137" s="159" t="s">
        <v>183</v>
      </c>
      <c r="I137" s="159" t="s">
        <v>282</v>
      </c>
      <c r="J137" s="159" t="s">
        <v>282</v>
      </c>
      <c r="K137" s="159" t="s">
        <v>299</v>
      </c>
      <c r="L137" s="159">
        <v>17</v>
      </c>
      <c r="M137" s="159">
        <v>15</v>
      </c>
      <c r="N137" s="159">
        <v>7</v>
      </c>
      <c r="O137" s="159" t="s">
        <v>299</v>
      </c>
      <c r="P137" s="159">
        <v>17</v>
      </c>
      <c r="Q137" s="159">
        <v>19</v>
      </c>
      <c r="R137" s="66">
        <v>50</v>
      </c>
      <c r="S137" s="159" t="s">
        <v>299</v>
      </c>
      <c r="T137" s="159">
        <v>17</v>
      </c>
      <c r="U137" s="66" t="s">
        <v>282</v>
      </c>
      <c r="V137" s="159" t="s">
        <v>282</v>
      </c>
      <c r="W137" s="159" t="s">
        <v>282</v>
      </c>
      <c r="X137" s="66">
        <v>19.399999999999999</v>
      </c>
      <c r="Y137" s="66">
        <v>3.8</v>
      </c>
      <c r="Z137" s="66">
        <v>45</v>
      </c>
      <c r="AA137" s="159" t="s">
        <v>282</v>
      </c>
      <c r="AB137" s="159" t="s">
        <v>282</v>
      </c>
      <c r="AC137" s="159" t="s">
        <v>282</v>
      </c>
      <c r="AD137" s="66">
        <v>11.1</v>
      </c>
      <c r="AE137" s="66">
        <v>6.8</v>
      </c>
      <c r="AF137" s="66">
        <v>45</v>
      </c>
      <c r="AG137" s="159" t="s">
        <v>282</v>
      </c>
      <c r="AH137" s="159" t="s">
        <v>282</v>
      </c>
      <c r="AI137" s="159" t="s">
        <v>282</v>
      </c>
      <c r="AJ137" s="159" t="s">
        <v>282</v>
      </c>
      <c r="AK137" s="159" t="s">
        <v>282</v>
      </c>
      <c r="AL137" s="159" t="s">
        <v>282</v>
      </c>
      <c r="AM137" s="159">
        <v>49</v>
      </c>
      <c r="AN137" s="159" t="s">
        <v>282</v>
      </c>
      <c r="AO137" s="161" t="s">
        <v>12750</v>
      </c>
      <c r="AP137" s="159" t="s">
        <v>183</v>
      </c>
      <c r="AQ137" s="159" t="s">
        <v>282</v>
      </c>
      <c r="AR137" s="159" t="s">
        <v>282</v>
      </c>
      <c r="AS137" s="159" t="s">
        <v>299</v>
      </c>
      <c r="AT137" s="159">
        <v>17</v>
      </c>
      <c r="AU137" s="159">
        <v>13</v>
      </c>
      <c r="AV137" s="159">
        <v>7</v>
      </c>
      <c r="AW137" s="159" t="s">
        <v>299</v>
      </c>
      <c r="AX137" s="159">
        <v>17</v>
      </c>
      <c r="AY137" s="159">
        <v>19</v>
      </c>
      <c r="AZ137" s="159">
        <v>50</v>
      </c>
      <c r="BA137" s="159" t="s">
        <v>299</v>
      </c>
      <c r="BB137" s="159">
        <v>17</v>
      </c>
      <c r="BC137" s="66" t="s">
        <v>282</v>
      </c>
      <c r="BD137" s="159" t="s">
        <v>282</v>
      </c>
      <c r="BE137" s="159" t="s">
        <v>282</v>
      </c>
      <c r="BF137" s="66">
        <v>20.3</v>
      </c>
      <c r="BG137" s="66">
        <v>4.4000000000000004</v>
      </c>
      <c r="BH137" s="66">
        <v>45</v>
      </c>
      <c r="BI137" s="159" t="s">
        <v>282</v>
      </c>
      <c r="BJ137" s="159" t="s">
        <v>282</v>
      </c>
      <c r="BK137" s="159" t="s">
        <v>282</v>
      </c>
      <c r="BL137" s="66">
        <v>12.1</v>
      </c>
      <c r="BM137" s="66">
        <v>7.6</v>
      </c>
      <c r="BN137" s="66">
        <v>45</v>
      </c>
      <c r="BO137" s="159" t="s">
        <v>282</v>
      </c>
      <c r="BP137" s="159" t="s">
        <v>282</v>
      </c>
      <c r="BQ137" s="159" t="s">
        <v>282</v>
      </c>
      <c r="BR137" s="159" t="s">
        <v>282</v>
      </c>
      <c r="BS137" s="159" t="s">
        <v>282</v>
      </c>
      <c r="BT137" s="159" t="s">
        <v>282</v>
      </c>
      <c r="BU137" s="159">
        <v>54</v>
      </c>
      <c r="BV137" s="159" t="s">
        <v>282</v>
      </c>
      <c r="BW137" s="159" t="s">
        <v>282</v>
      </c>
      <c r="BX137" s="159" t="s">
        <v>282</v>
      </c>
      <c r="BY137" s="159" t="s">
        <v>282</v>
      </c>
      <c r="BZ137" s="159" t="s">
        <v>282</v>
      </c>
      <c r="CA137" s="159" t="s">
        <v>282</v>
      </c>
      <c r="CB137" s="159" t="s">
        <v>282</v>
      </c>
      <c r="CC137" s="159" t="s">
        <v>282</v>
      </c>
      <c r="CD137" s="159" t="s">
        <v>282</v>
      </c>
      <c r="CE137" s="159" t="s">
        <v>282</v>
      </c>
      <c r="CF137" s="159" t="s">
        <v>282</v>
      </c>
      <c r="CG137" s="159" t="s">
        <v>282</v>
      </c>
      <c r="CH137" s="159" t="s">
        <v>282</v>
      </c>
      <c r="CI137" s="159" t="s">
        <v>282</v>
      </c>
      <c r="CJ137" s="159" t="s">
        <v>282</v>
      </c>
      <c r="CK137" s="159" t="s">
        <v>282</v>
      </c>
      <c r="CL137" s="159" t="s">
        <v>282</v>
      </c>
      <c r="CM137" s="159" t="s">
        <v>282</v>
      </c>
      <c r="CN137" s="159" t="s">
        <v>282</v>
      </c>
      <c r="CO137" s="159" t="s">
        <v>282</v>
      </c>
      <c r="CP137" s="159" t="s">
        <v>282</v>
      </c>
      <c r="CQ137" s="159" t="s">
        <v>282</v>
      </c>
      <c r="CR137" s="159" t="s">
        <v>282</v>
      </c>
      <c r="CS137" s="159" t="s">
        <v>282</v>
      </c>
      <c r="CT137" s="159" t="s">
        <v>282</v>
      </c>
      <c r="CU137" s="159" t="s">
        <v>282</v>
      </c>
      <c r="CV137" s="159" t="s">
        <v>282</v>
      </c>
      <c r="CW137" s="159" t="s">
        <v>282</v>
      </c>
      <c r="CX137" s="159" t="s">
        <v>282</v>
      </c>
      <c r="CY137" s="159" t="s">
        <v>282</v>
      </c>
      <c r="CZ137" s="159" t="s">
        <v>282</v>
      </c>
      <c r="DA137" s="159" t="s">
        <v>282</v>
      </c>
      <c r="DB137" s="159" t="s">
        <v>282</v>
      </c>
      <c r="DC137" s="159" t="s">
        <v>282</v>
      </c>
      <c r="DD137" s="159" t="s">
        <v>282</v>
      </c>
      <c r="DE137" s="159" t="s">
        <v>282</v>
      </c>
      <c r="DF137" s="159" t="s">
        <v>282</v>
      </c>
      <c r="DG137" s="159" t="s">
        <v>282</v>
      </c>
      <c r="DH137" s="159" t="s">
        <v>282</v>
      </c>
      <c r="DI137" s="159" t="s">
        <v>282</v>
      </c>
      <c r="DJ137" s="159" t="s">
        <v>282</v>
      </c>
      <c r="DK137" s="159" t="s">
        <v>282</v>
      </c>
      <c r="DL137" s="159" t="s">
        <v>282</v>
      </c>
      <c r="DM137" s="159" t="s">
        <v>282</v>
      </c>
      <c r="DN137" s="159" t="s">
        <v>282</v>
      </c>
      <c r="DO137" s="159" t="s">
        <v>282</v>
      </c>
      <c r="DP137" s="159" t="s">
        <v>282</v>
      </c>
      <c r="DQ137" s="159" t="s">
        <v>282</v>
      </c>
      <c r="DR137" s="159" t="s">
        <v>282</v>
      </c>
      <c r="DS137" s="159" t="s">
        <v>282</v>
      </c>
      <c r="DT137" s="159" t="s">
        <v>282</v>
      </c>
      <c r="DU137" s="159" t="s">
        <v>282</v>
      </c>
      <c r="DV137" s="159" t="s">
        <v>282</v>
      </c>
      <c r="DW137" s="159" t="s">
        <v>282</v>
      </c>
      <c r="DX137" s="159" t="s">
        <v>282</v>
      </c>
      <c r="DY137" s="159" t="s">
        <v>282</v>
      </c>
      <c r="DZ137" s="159" t="s">
        <v>282</v>
      </c>
      <c r="EA137" s="159" t="s">
        <v>282</v>
      </c>
      <c r="EB137" s="159" t="s">
        <v>282</v>
      </c>
      <c r="EC137" s="159" t="s">
        <v>282</v>
      </c>
      <c r="ED137" s="159" t="s">
        <v>282</v>
      </c>
      <c r="EE137" s="159" t="s">
        <v>282</v>
      </c>
      <c r="EF137" s="159" t="s">
        <v>282</v>
      </c>
      <c r="EG137" s="159" t="s">
        <v>282</v>
      </c>
      <c r="EH137" s="159" t="s">
        <v>282</v>
      </c>
      <c r="EI137" s="159" t="s">
        <v>282</v>
      </c>
      <c r="EJ137" s="159" t="s">
        <v>282</v>
      </c>
      <c r="EK137" s="159" t="s">
        <v>282</v>
      </c>
      <c r="EL137" s="159" t="s">
        <v>282</v>
      </c>
      <c r="EM137" s="159" t="s">
        <v>282</v>
      </c>
      <c r="EN137" s="159" t="s">
        <v>282</v>
      </c>
      <c r="EO137" s="159" t="s">
        <v>282</v>
      </c>
      <c r="EP137" s="159" t="s">
        <v>282</v>
      </c>
      <c r="EQ137" s="159" t="s">
        <v>282</v>
      </c>
      <c r="ER137" s="159" t="s">
        <v>282</v>
      </c>
      <c r="ES137" s="159" t="s">
        <v>282</v>
      </c>
      <c r="ET137" s="159" t="s">
        <v>282</v>
      </c>
      <c r="EU137" s="159" t="s">
        <v>282</v>
      </c>
      <c r="EV137" s="159" t="s">
        <v>282</v>
      </c>
      <c r="EW137" s="159" t="s">
        <v>282</v>
      </c>
      <c r="EX137" s="159" t="s">
        <v>282</v>
      </c>
      <c r="EY137" s="159" t="s">
        <v>282</v>
      </c>
      <c r="EZ137" s="159" t="s">
        <v>282</v>
      </c>
      <c r="FA137" s="159" t="s">
        <v>282</v>
      </c>
      <c r="FB137" s="159" t="s">
        <v>282</v>
      </c>
      <c r="FC137" s="159" t="s">
        <v>282</v>
      </c>
      <c r="FD137" s="159" t="s">
        <v>282</v>
      </c>
      <c r="FE137" s="159" t="s">
        <v>282</v>
      </c>
      <c r="FF137" s="159" t="s">
        <v>282</v>
      </c>
      <c r="FG137" s="159" t="s">
        <v>282</v>
      </c>
      <c r="FH137" s="159" t="s">
        <v>282</v>
      </c>
      <c r="FI137" s="159" t="s">
        <v>282</v>
      </c>
      <c r="FJ137" s="159" t="s">
        <v>282</v>
      </c>
      <c r="FK137" s="159" t="s">
        <v>282</v>
      </c>
      <c r="FL137" s="159" t="s">
        <v>282</v>
      </c>
      <c r="FM137" s="159" t="s">
        <v>282</v>
      </c>
      <c r="FN137" s="159" t="s">
        <v>282</v>
      </c>
      <c r="FO137" s="159" t="s">
        <v>282</v>
      </c>
      <c r="FP137" s="159" t="s">
        <v>282</v>
      </c>
      <c r="FQ137" s="159" t="s">
        <v>282</v>
      </c>
      <c r="FR137" s="159" t="s">
        <v>282</v>
      </c>
      <c r="FS137" s="159" t="s">
        <v>282</v>
      </c>
      <c r="FT137" s="159" t="s">
        <v>282</v>
      </c>
    </row>
    <row r="138" spans="1:176" x14ac:dyDescent="0.25">
      <c r="A138" s="66" t="s">
        <v>658</v>
      </c>
      <c r="B138" s="159" t="s">
        <v>282</v>
      </c>
      <c r="C138" s="66" t="str">
        <f>IF(ISNUMBER(Severity!H138)=FALSE,Severity!F138,IF(Severity!H138&gt;=0.5,"YES","NO"))</f>
        <v>YES</v>
      </c>
      <c r="D138" s="66" t="str">
        <f>IF(ISNUMBER(Severity!I138)=FALSE,Severity!G138,IF(Severity!I138&gt;0.5,"YES","NO"))</f>
        <v>NO</v>
      </c>
      <c r="E138" s="159">
        <v>9</v>
      </c>
      <c r="F138" s="159">
        <v>2</v>
      </c>
      <c r="G138" s="161" t="s">
        <v>246</v>
      </c>
      <c r="H138" s="159" t="s">
        <v>10507</v>
      </c>
      <c r="I138" s="66">
        <v>2</v>
      </c>
      <c r="J138" s="66">
        <v>6</v>
      </c>
      <c r="K138" s="159" t="s">
        <v>282</v>
      </c>
      <c r="L138" s="159" t="s">
        <v>282</v>
      </c>
      <c r="M138" s="159" t="s">
        <v>282</v>
      </c>
      <c r="N138" s="159" t="s">
        <v>282</v>
      </c>
      <c r="O138" s="159" t="s">
        <v>299</v>
      </c>
      <c r="P138" s="66">
        <v>17</v>
      </c>
      <c r="Q138" s="66">
        <v>22</v>
      </c>
      <c r="R138" s="66">
        <v>50</v>
      </c>
      <c r="S138" s="159" t="s">
        <v>299</v>
      </c>
      <c r="T138" s="159">
        <v>17</v>
      </c>
      <c r="U138" s="66">
        <v>24.9</v>
      </c>
      <c r="V138" s="66">
        <v>4.0999999999999996</v>
      </c>
      <c r="W138" s="159">
        <v>35</v>
      </c>
      <c r="X138" s="159" t="s">
        <v>282</v>
      </c>
      <c r="Y138" s="159" t="s">
        <v>282</v>
      </c>
      <c r="Z138" s="159" t="s">
        <v>282</v>
      </c>
      <c r="AA138" s="66">
        <v>9.9</v>
      </c>
      <c r="AB138" s="66">
        <v>6.3</v>
      </c>
      <c r="AC138" s="66">
        <v>35</v>
      </c>
      <c r="AD138" s="66" t="s">
        <v>282</v>
      </c>
      <c r="AE138" s="66" t="s">
        <v>282</v>
      </c>
      <c r="AF138" s="66" t="s">
        <v>282</v>
      </c>
      <c r="AG138" s="66" t="s">
        <v>282</v>
      </c>
      <c r="AH138" s="66" t="s">
        <v>282</v>
      </c>
      <c r="AI138" s="66" t="s">
        <v>282</v>
      </c>
      <c r="AJ138" s="66" t="s">
        <v>282</v>
      </c>
      <c r="AK138" s="66" t="s">
        <v>282</v>
      </c>
      <c r="AL138" s="66" t="s">
        <v>282</v>
      </c>
      <c r="AM138" s="159">
        <v>35</v>
      </c>
      <c r="AN138" s="159">
        <v>29</v>
      </c>
      <c r="AO138" s="161" t="s">
        <v>263</v>
      </c>
      <c r="AP138" s="159" t="s">
        <v>10507</v>
      </c>
      <c r="AQ138" s="66">
        <v>11</v>
      </c>
      <c r="AR138" s="66">
        <v>14</v>
      </c>
      <c r="AS138" s="159" t="s">
        <v>282</v>
      </c>
      <c r="AT138" s="159" t="s">
        <v>282</v>
      </c>
      <c r="AU138" s="159" t="s">
        <v>282</v>
      </c>
      <c r="AV138" s="159" t="s">
        <v>282</v>
      </c>
      <c r="AW138" s="159" t="s">
        <v>299</v>
      </c>
      <c r="AX138" s="66">
        <v>17</v>
      </c>
      <c r="AY138" s="66">
        <v>17</v>
      </c>
      <c r="AZ138" s="66">
        <v>50</v>
      </c>
      <c r="BA138" s="159" t="s">
        <v>299</v>
      </c>
      <c r="BB138" s="159">
        <v>17</v>
      </c>
      <c r="BC138" s="66">
        <v>23.9</v>
      </c>
      <c r="BD138" s="66">
        <v>3.7</v>
      </c>
      <c r="BE138" s="159">
        <v>31</v>
      </c>
      <c r="BF138" s="159" t="s">
        <v>282</v>
      </c>
      <c r="BG138" s="159" t="s">
        <v>282</v>
      </c>
      <c r="BH138" s="159" t="s">
        <v>282</v>
      </c>
      <c r="BI138" s="66">
        <v>7.2</v>
      </c>
      <c r="BJ138" s="66">
        <v>4.5</v>
      </c>
      <c r="BK138" s="66">
        <v>31</v>
      </c>
      <c r="BL138" s="66" t="s">
        <v>282</v>
      </c>
      <c r="BM138" s="66" t="s">
        <v>282</v>
      </c>
      <c r="BN138" s="66" t="s">
        <v>282</v>
      </c>
      <c r="BO138" s="66" t="s">
        <v>282</v>
      </c>
      <c r="BP138" s="66" t="s">
        <v>282</v>
      </c>
      <c r="BQ138" s="66" t="s">
        <v>282</v>
      </c>
      <c r="BR138" s="66" t="s">
        <v>282</v>
      </c>
      <c r="BS138" s="66" t="s">
        <v>282</v>
      </c>
      <c r="BT138" s="66" t="s">
        <v>282</v>
      </c>
      <c r="BU138" s="159">
        <v>31</v>
      </c>
      <c r="BV138" s="159">
        <v>17</v>
      </c>
      <c r="BW138" s="159" t="s">
        <v>282</v>
      </c>
      <c r="BX138" s="159" t="s">
        <v>282</v>
      </c>
      <c r="BY138" s="159" t="s">
        <v>282</v>
      </c>
      <c r="BZ138" s="159" t="s">
        <v>282</v>
      </c>
      <c r="CA138" s="159" t="s">
        <v>282</v>
      </c>
      <c r="CB138" s="159" t="s">
        <v>282</v>
      </c>
      <c r="CC138" s="159" t="s">
        <v>282</v>
      </c>
      <c r="CD138" s="159" t="s">
        <v>282</v>
      </c>
      <c r="CE138" s="159" t="s">
        <v>282</v>
      </c>
      <c r="CF138" s="159" t="s">
        <v>282</v>
      </c>
      <c r="CG138" s="159" t="s">
        <v>282</v>
      </c>
      <c r="CH138" s="159" t="s">
        <v>282</v>
      </c>
      <c r="CI138" s="159" t="s">
        <v>282</v>
      </c>
      <c r="CJ138" s="159" t="s">
        <v>282</v>
      </c>
      <c r="CK138" s="159" t="s">
        <v>282</v>
      </c>
      <c r="CL138" s="159" t="s">
        <v>282</v>
      </c>
      <c r="CM138" s="159" t="s">
        <v>282</v>
      </c>
      <c r="CN138" s="159" t="s">
        <v>282</v>
      </c>
      <c r="CO138" s="159" t="s">
        <v>282</v>
      </c>
      <c r="CP138" s="159" t="s">
        <v>282</v>
      </c>
      <c r="CQ138" s="159" t="s">
        <v>282</v>
      </c>
      <c r="CR138" s="159" t="s">
        <v>282</v>
      </c>
      <c r="CS138" s="159" t="s">
        <v>282</v>
      </c>
      <c r="CT138" s="159" t="s">
        <v>282</v>
      </c>
      <c r="CU138" s="159" t="s">
        <v>282</v>
      </c>
      <c r="CV138" s="159" t="s">
        <v>282</v>
      </c>
      <c r="CW138" s="159" t="s">
        <v>282</v>
      </c>
      <c r="CX138" s="159" t="s">
        <v>282</v>
      </c>
      <c r="CY138" s="159" t="s">
        <v>282</v>
      </c>
      <c r="CZ138" s="159" t="s">
        <v>282</v>
      </c>
      <c r="DA138" s="159" t="s">
        <v>282</v>
      </c>
      <c r="DB138" s="159" t="s">
        <v>282</v>
      </c>
      <c r="DC138" s="159" t="s">
        <v>282</v>
      </c>
      <c r="DD138" s="159" t="s">
        <v>282</v>
      </c>
      <c r="DE138" s="159" t="s">
        <v>282</v>
      </c>
      <c r="DF138" s="159" t="s">
        <v>282</v>
      </c>
      <c r="DG138" s="159" t="s">
        <v>282</v>
      </c>
      <c r="DH138" s="159" t="s">
        <v>282</v>
      </c>
      <c r="DI138" s="159" t="s">
        <v>282</v>
      </c>
      <c r="DJ138" s="159" t="s">
        <v>282</v>
      </c>
      <c r="DK138" s="159" t="s">
        <v>282</v>
      </c>
      <c r="DL138" s="159" t="s">
        <v>282</v>
      </c>
      <c r="DM138" s="159" t="s">
        <v>282</v>
      </c>
      <c r="DN138" s="159" t="s">
        <v>282</v>
      </c>
      <c r="DO138" s="159" t="s">
        <v>282</v>
      </c>
      <c r="DP138" s="159" t="s">
        <v>282</v>
      </c>
      <c r="DQ138" s="159" t="s">
        <v>282</v>
      </c>
      <c r="DR138" s="159" t="s">
        <v>282</v>
      </c>
      <c r="DS138" s="159" t="s">
        <v>282</v>
      </c>
      <c r="DT138" s="159" t="s">
        <v>282</v>
      </c>
      <c r="DU138" s="159" t="s">
        <v>282</v>
      </c>
      <c r="DV138" s="159" t="s">
        <v>282</v>
      </c>
      <c r="DW138" s="159" t="s">
        <v>282</v>
      </c>
      <c r="DX138" s="159" t="s">
        <v>282</v>
      </c>
      <c r="DY138" s="159" t="s">
        <v>282</v>
      </c>
      <c r="DZ138" s="159" t="s">
        <v>282</v>
      </c>
      <c r="EA138" s="159" t="s">
        <v>282</v>
      </c>
      <c r="EB138" s="159" t="s">
        <v>282</v>
      </c>
      <c r="EC138" s="159" t="s">
        <v>282</v>
      </c>
      <c r="ED138" s="159" t="s">
        <v>282</v>
      </c>
      <c r="EE138" s="159" t="s">
        <v>282</v>
      </c>
      <c r="EF138" s="159" t="s">
        <v>282</v>
      </c>
      <c r="EG138" s="159" t="s">
        <v>282</v>
      </c>
      <c r="EH138" s="159" t="s">
        <v>282</v>
      </c>
      <c r="EI138" s="159" t="s">
        <v>282</v>
      </c>
      <c r="EJ138" s="159" t="s">
        <v>282</v>
      </c>
      <c r="EK138" s="159" t="s">
        <v>282</v>
      </c>
      <c r="EL138" s="159" t="s">
        <v>282</v>
      </c>
      <c r="EM138" s="159" t="s">
        <v>282</v>
      </c>
      <c r="EN138" s="159" t="s">
        <v>282</v>
      </c>
      <c r="EO138" s="159" t="s">
        <v>282</v>
      </c>
      <c r="EP138" s="159" t="s">
        <v>282</v>
      </c>
      <c r="EQ138" s="159" t="s">
        <v>282</v>
      </c>
      <c r="ER138" s="159" t="s">
        <v>282</v>
      </c>
      <c r="ES138" s="159" t="s">
        <v>282</v>
      </c>
      <c r="ET138" s="159" t="s">
        <v>282</v>
      </c>
      <c r="EU138" s="159" t="s">
        <v>282</v>
      </c>
      <c r="EV138" s="159" t="s">
        <v>282</v>
      </c>
      <c r="EW138" s="159" t="s">
        <v>282</v>
      </c>
      <c r="EX138" s="159" t="s">
        <v>282</v>
      </c>
      <c r="EY138" s="159" t="s">
        <v>282</v>
      </c>
      <c r="EZ138" s="159" t="s">
        <v>282</v>
      </c>
      <c r="FA138" s="159" t="s">
        <v>282</v>
      </c>
      <c r="FB138" s="159" t="s">
        <v>282</v>
      </c>
      <c r="FC138" s="159" t="s">
        <v>282</v>
      </c>
      <c r="FD138" s="159" t="s">
        <v>282</v>
      </c>
      <c r="FE138" s="159" t="s">
        <v>282</v>
      </c>
      <c r="FF138" s="159" t="s">
        <v>282</v>
      </c>
      <c r="FG138" s="159" t="s">
        <v>282</v>
      </c>
      <c r="FH138" s="159" t="s">
        <v>282</v>
      </c>
      <c r="FI138" s="159" t="s">
        <v>282</v>
      </c>
      <c r="FJ138" s="159" t="s">
        <v>282</v>
      </c>
      <c r="FK138" s="159" t="s">
        <v>282</v>
      </c>
      <c r="FL138" s="159" t="s">
        <v>282</v>
      </c>
      <c r="FM138" s="159" t="s">
        <v>282</v>
      </c>
      <c r="FN138" s="159" t="s">
        <v>282</v>
      </c>
      <c r="FO138" s="159" t="s">
        <v>282</v>
      </c>
      <c r="FP138" s="159" t="s">
        <v>282</v>
      </c>
      <c r="FQ138" s="159" t="s">
        <v>282</v>
      </c>
      <c r="FR138" s="159" t="s">
        <v>282</v>
      </c>
      <c r="FS138" s="159" t="s">
        <v>282</v>
      </c>
      <c r="FT138" s="159" t="s">
        <v>282</v>
      </c>
    </row>
    <row r="139" spans="1:176" x14ac:dyDescent="0.25">
      <c r="A139" s="212" t="s">
        <v>2081</v>
      </c>
      <c r="B139" s="159" t="s">
        <v>13561</v>
      </c>
      <c r="C139" s="66" t="str">
        <f>IF(ISNUMBER(Severity!H139)=FALSE,Severity!F139,IF(Severity!H139&gt;=0.5,"YES","NO"))</f>
        <v>YES</v>
      </c>
      <c r="D139" s="66" t="str">
        <f>IF(ISNUMBER(Severity!I139)=FALSE,Severity!G139,IF(Severity!I139&gt;0.5,"YES","NO"))</f>
        <v>NO</v>
      </c>
      <c r="E139" s="159">
        <v>12</v>
      </c>
      <c r="F139" s="159">
        <v>2</v>
      </c>
      <c r="G139" s="161" t="s">
        <v>258</v>
      </c>
      <c r="H139" s="159" t="s">
        <v>10507</v>
      </c>
      <c r="I139" s="66">
        <v>8</v>
      </c>
      <c r="J139" s="159">
        <v>24</v>
      </c>
      <c r="K139" s="159" t="s">
        <v>299</v>
      </c>
      <c r="L139" s="159">
        <v>21</v>
      </c>
      <c r="M139" s="159">
        <v>38</v>
      </c>
      <c r="N139" s="159">
        <v>8</v>
      </c>
      <c r="O139" s="159" t="s">
        <v>299</v>
      </c>
      <c r="P139" s="159">
        <v>21</v>
      </c>
      <c r="Q139" s="66">
        <v>37</v>
      </c>
      <c r="R139" s="159">
        <v>50</v>
      </c>
      <c r="S139" s="159" t="s">
        <v>299</v>
      </c>
      <c r="T139" s="159">
        <v>21</v>
      </c>
      <c r="U139" s="66" t="s">
        <v>282</v>
      </c>
      <c r="V139" s="66" t="s">
        <v>282</v>
      </c>
      <c r="W139" s="159" t="s">
        <v>282</v>
      </c>
      <c r="X139" s="159">
        <v>23</v>
      </c>
      <c r="Y139" s="159" t="s">
        <v>282</v>
      </c>
      <c r="Z139" s="159">
        <v>64</v>
      </c>
      <c r="AA139" s="159" t="s">
        <v>282</v>
      </c>
      <c r="AB139" s="159" t="s">
        <v>282</v>
      </c>
      <c r="AC139" s="159" t="s">
        <v>282</v>
      </c>
      <c r="AD139" s="159" t="s">
        <v>282</v>
      </c>
      <c r="AE139" s="159" t="s">
        <v>282</v>
      </c>
      <c r="AF139" s="159" t="s">
        <v>282</v>
      </c>
      <c r="AG139" s="159" t="s">
        <v>282</v>
      </c>
      <c r="AH139" s="159" t="s">
        <v>282</v>
      </c>
      <c r="AI139" s="159" t="s">
        <v>282</v>
      </c>
      <c r="AJ139" s="66">
        <v>-14.4</v>
      </c>
      <c r="AK139" s="66">
        <v>7.6</v>
      </c>
      <c r="AL139" s="66">
        <v>64</v>
      </c>
      <c r="AM139" s="159">
        <v>73</v>
      </c>
      <c r="AN139" s="159">
        <v>49</v>
      </c>
      <c r="AO139" s="161" t="s">
        <v>246</v>
      </c>
      <c r="AP139" s="159" t="s">
        <v>10507</v>
      </c>
      <c r="AQ139" s="66">
        <v>9</v>
      </c>
      <c r="AR139" s="159">
        <v>29</v>
      </c>
      <c r="AS139" s="159" t="s">
        <v>299</v>
      </c>
      <c r="AT139" s="159">
        <v>21</v>
      </c>
      <c r="AU139" s="159">
        <v>27</v>
      </c>
      <c r="AV139" s="159">
        <v>8</v>
      </c>
      <c r="AW139" s="159" t="s">
        <v>299</v>
      </c>
      <c r="AX139" s="159">
        <v>21</v>
      </c>
      <c r="AY139" s="66">
        <v>27</v>
      </c>
      <c r="AZ139" s="159">
        <v>50</v>
      </c>
      <c r="BA139" s="159" t="s">
        <v>299</v>
      </c>
      <c r="BB139" s="159">
        <v>21</v>
      </c>
      <c r="BC139" s="66" t="s">
        <v>282</v>
      </c>
      <c r="BD139" s="66" t="s">
        <v>282</v>
      </c>
      <c r="BE139" s="159" t="s">
        <v>282</v>
      </c>
      <c r="BF139" s="159">
        <v>23.1</v>
      </c>
      <c r="BG139" s="159" t="s">
        <v>282</v>
      </c>
      <c r="BH139" s="159">
        <v>67</v>
      </c>
      <c r="BI139" s="159" t="s">
        <v>282</v>
      </c>
      <c r="BJ139" s="159" t="s">
        <v>282</v>
      </c>
      <c r="BK139" s="159" t="s">
        <v>282</v>
      </c>
      <c r="BL139" s="159" t="s">
        <v>282</v>
      </c>
      <c r="BM139" s="159" t="s">
        <v>282</v>
      </c>
      <c r="BN139" s="159" t="s">
        <v>282</v>
      </c>
      <c r="BO139" s="159" t="s">
        <v>282</v>
      </c>
      <c r="BP139" s="159" t="s">
        <v>282</v>
      </c>
      <c r="BQ139" s="159" t="s">
        <v>282</v>
      </c>
      <c r="BR139" s="66">
        <v>-10.4</v>
      </c>
      <c r="BS139" s="66">
        <v>8.6</v>
      </c>
      <c r="BT139" s="66">
        <v>67</v>
      </c>
      <c r="BU139" s="159">
        <v>73</v>
      </c>
      <c r="BV139" s="159">
        <v>44</v>
      </c>
      <c r="BW139" s="159" t="s">
        <v>282</v>
      </c>
      <c r="BX139" s="159" t="s">
        <v>282</v>
      </c>
      <c r="BY139" s="159" t="s">
        <v>282</v>
      </c>
      <c r="BZ139" s="159" t="s">
        <v>282</v>
      </c>
      <c r="CA139" s="159" t="s">
        <v>282</v>
      </c>
      <c r="CB139" s="159" t="s">
        <v>282</v>
      </c>
      <c r="CC139" s="159" t="s">
        <v>282</v>
      </c>
      <c r="CD139" s="159" t="s">
        <v>282</v>
      </c>
      <c r="CE139" s="159" t="s">
        <v>282</v>
      </c>
      <c r="CF139" s="159" t="s">
        <v>282</v>
      </c>
      <c r="CG139" s="159" t="s">
        <v>282</v>
      </c>
      <c r="CH139" s="159" t="s">
        <v>282</v>
      </c>
      <c r="CI139" s="159" t="s">
        <v>282</v>
      </c>
      <c r="CJ139" s="159" t="s">
        <v>282</v>
      </c>
      <c r="CK139" s="159" t="s">
        <v>282</v>
      </c>
      <c r="CL139" s="159" t="s">
        <v>282</v>
      </c>
      <c r="CM139" s="159" t="s">
        <v>282</v>
      </c>
      <c r="CN139" s="159" t="s">
        <v>282</v>
      </c>
      <c r="CO139" s="159" t="s">
        <v>282</v>
      </c>
      <c r="CP139" s="159" t="s">
        <v>282</v>
      </c>
      <c r="CQ139" s="159" t="s">
        <v>282</v>
      </c>
      <c r="CR139" s="159" t="s">
        <v>282</v>
      </c>
      <c r="CS139" s="159" t="s">
        <v>282</v>
      </c>
      <c r="CT139" s="159" t="s">
        <v>282</v>
      </c>
      <c r="CU139" s="159" t="s">
        <v>282</v>
      </c>
      <c r="CV139" s="159" t="s">
        <v>282</v>
      </c>
      <c r="CW139" s="159" t="s">
        <v>282</v>
      </c>
      <c r="CX139" s="159" t="s">
        <v>282</v>
      </c>
      <c r="CY139" s="159" t="s">
        <v>282</v>
      </c>
      <c r="CZ139" s="159" t="s">
        <v>282</v>
      </c>
      <c r="DA139" s="159" t="s">
        <v>282</v>
      </c>
      <c r="DB139" s="159" t="s">
        <v>282</v>
      </c>
      <c r="DC139" s="159" t="s">
        <v>282</v>
      </c>
      <c r="DD139" s="159" t="s">
        <v>282</v>
      </c>
      <c r="DE139" s="159" t="s">
        <v>282</v>
      </c>
      <c r="DF139" s="159" t="s">
        <v>282</v>
      </c>
      <c r="DG139" s="159" t="s">
        <v>282</v>
      </c>
      <c r="DH139" s="159" t="s">
        <v>282</v>
      </c>
      <c r="DI139" s="159" t="s">
        <v>282</v>
      </c>
      <c r="DJ139" s="159" t="s">
        <v>282</v>
      </c>
      <c r="DK139" s="159" t="s">
        <v>282</v>
      </c>
      <c r="DL139" s="159" t="s">
        <v>282</v>
      </c>
      <c r="DM139" s="159" t="s">
        <v>282</v>
      </c>
      <c r="DN139" s="159" t="s">
        <v>282</v>
      </c>
      <c r="DO139" s="159" t="s">
        <v>282</v>
      </c>
      <c r="DP139" s="159" t="s">
        <v>282</v>
      </c>
      <c r="DQ139" s="159" t="s">
        <v>282</v>
      </c>
      <c r="DR139" s="159" t="s">
        <v>282</v>
      </c>
      <c r="DS139" s="159" t="s">
        <v>282</v>
      </c>
      <c r="DT139" s="159" t="s">
        <v>282</v>
      </c>
      <c r="DU139" s="159" t="s">
        <v>282</v>
      </c>
      <c r="DV139" s="159" t="s">
        <v>282</v>
      </c>
      <c r="DW139" s="159" t="s">
        <v>282</v>
      </c>
      <c r="DX139" s="159" t="s">
        <v>282</v>
      </c>
      <c r="DY139" s="159" t="s">
        <v>282</v>
      </c>
      <c r="DZ139" s="159" t="s">
        <v>282</v>
      </c>
      <c r="EA139" s="159" t="s">
        <v>282</v>
      </c>
      <c r="EB139" s="159" t="s">
        <v>282</v>
      </c>
      <c r="EC139" s="159" t="s">
        <v>282</v>
      </c>
      <c r="ED139" s="159" t="s">
        <v>282</v>
      </c>
      <c r="EE139" s="159" t="s">
        <v>282</v>
      </c>
      <c r="EF139" s="159" t="s">
        <v>282</v>
      </c>
      <c r="EG139" s="159" t="s">
        <v>282</v>
      </c>
      <c r="EH139" s="159" t="s">
        <v>282</v>
      </c>
      <c r="EI139" s="159" t="s">
        <v>282</v>
      </c>
      <c r="EJ139" s="159" t="s">
        <v>282</v>
      </c>
      <c r="EK139" s="159" t="s">
        <v>282</v>
      </c>
      <c r="EL139" s="159" t="s">
        <v>282</v>
      </c>
      <c r="EM139" s="159" t="s">
        <v>282</v>
      </c>
      <c r="EN139" s="159" t="s">
        <v>282</v>
      </c>
      <c r="EO139" s="159" t="s">
        <v>282</v>
      </c>
      <c r="EP139" s="159" t="s">
        <v>282</v>
      </c>
      <c r="EQ139" s="159" t="s">
        <v>282</v>
      </c>
      <c r="ER139" s="159" t="s">
        <v>282</v>
      </c>
      <c r="ES139" s="159" t="s">
        <v>282</v>
      </c>
      <c r="ET139" s="159" t="s">
        <v>282</v>
      </c>
      <c r="EU139" s="159" t="s">
        <v>282</v>
      </c>
      <c r="EV139" s="159" t="s">
        <v>282</v>
      </c>
      <c r="EW139" s="159" t="s">
        <v>282</v>
      </c>
      <c r="EX139" s="159" t="s">
        <v>282</v>
      </c>
      <c r="EY139" s="159" t="s">
        <v>282</v>
      </c>
      <c r="EZ139" s="159" t="s">
        <v>282</v>
      </c>
      <c r="FA139" s="159" t="s">
        <v>282</v>
      </c>
      <c r="FB139" s="159" t="s">
        <v>282</v>
      </c>
      <c r="FC139" s="159" t="s">
        <v>282</v>
      </c>
      <c r="FD139" s="159" t="s">
        <v>282</v>
      </c>
      <c r="FE139" s="159" t="s">
        <v>282</v>
      </c>
      <c r="FF139" s="159" t="s">
        <v>282</v>
      </c>
      <c r="FG139" s="159" t="s">
        <v>282</v>
      </c>
      <c r="FH139" s="159" t="s">
        <v>282</v>
      </c>
      <c r="FI139" s="159" t="s">
        <v>282</v>
      </c>
      <c r="FJ139" s="159" t="s">
        <v>282</v>
      </c>
      <c r="FK139" s="159" t="s">
        <v>282</v>
      </c>
      <c r="FL139" s="159" t="s">
        <v>282</v>
      </c>
      <c r="FM139" s="159" t="s">
        <v>282</v>
      </c>
      <c r="FN139" s="159" t="s">
        <v>282</v>
      </c>
      <c r="FO139" s="159" t="s">
        <v>282</v>
      </c>
      <c r="FP139" s="159" t="s">
        <v>282</v>
      </c>
      <c r="FQ139" s="159" t="s">
        <v>282</v>
      </c>
      <c r="FR139" s="159" t="s">
        <v>282</v>
      </c>
      <c r="FS139" s="159" t="s">
        <v>282</v>
      </c>
      <c r="FT139" s="159" t="s">
        <v>282</v>
      </c>
    </row>
    <row r="140" spans="1:176" x14ac:dyDescent="0.25">
      <c r="A140" s="212" t="s">
        <v>2085</v>
      </c>
      <c r="B140" s="159" t="s">
        <v>17858</v>
      </c>
      <c r="C140" s="66" t="str">
        <f>IF(ISNUMBER(Severity!H140)=FALSE,Severity!F140,IF(Severity!H140&gt;=0.5,"YES","NO"))</f>
        <v>YES</v>
      </c>
      <c r="D140" s="66" t="str">
        <f>IF(ISNUMBER(Severity!I140)=FALSE,Severity!G140,IF(Severity!I140&gt;0.5,"YES","NO"))</f>
        <v>NO</v>
      </c>
      <c r="E140" s="159">
        <v>9</v>
      </c>
      <c r="F140" s="159">
        <v>2</v>
      </c>
      <c r="G140" s="161" t="s">
        <v>272</v>
      </c>
      <c r="H140" s="159" t="s">
        <v>10507</v>
      </c>
      <c r="I140" s="66">
        <v>16</v>
      </c>
      <c r="J140" s="159">
        <v>50</v>
      </c>
      <c r="K140" s="159" t="s">
        <v>299</v>
      </c>
      <c r="L140" s="159">
        <v>17</v>
      </c>
      <c r="M140" s="159">
        <v>55</v>
      </c>
      <c r="N140" s="159">
        <v>7</v>
      </c>
      <c r="O140" s="159" t="s">
        <v>299</v>
      </c>
      <c r="P140" s="159">
        <v>17</v>
      </c>
      <c r="Q140" s="66">
        <v>83</v>
      </c>
      <c r="R140" s="159">
        <v>50</v>
      </c>
      <c r="S140" s="159" t="s">
        <v>299</v>
      </c>
      <c r="T140" s="159">
        <v>17</v>
      </c>
      <c r="U140" s="66">
        <v>20.329999999999998</v>
      </c>
      <c r="V140" s="66">
        <v>3.39</v>
      </c>
      <c r="W140" s="159">
        <v>128</v>
      </c>
      <c r="X140" s="159" t="s">
        <v>282</v>
      </c>
      <c r="Y140" s="159" t="s">
        <v>282</v>
      </c>
      <c r="Z140" s="159" t="s">
        <v>282</v>
      </c>
      <c r="AA140" s="159" t="s">
        <v>282</v>
      </c>
      <c r="AB140" s="159" t="s">
        <v>282</v>
      </c>
      <c r="AC140" s="159" t="s">
        <v>282</v>
      </c>
      <c r="AD140" s="159" t="s">
        <v>282</v>
      </c>
      <c r="AE140" s="159" t="s">
        <v>282</v>
      </c>
      <c r="AF140" s="159" t="s">
        <v>282</v>
      </c>
      <c r="AG140" s="159">
        <v>-10.46</v>
      </c>
      <c r="AH140" s="159" t="s">
        <v>282</v>
      </c>
      <c r="AI140" s="159">
        <v>128</v>
      </c>
      <c r="AJ140" s="159" t="s">
        <v>282</v>
      </c>
      <c r="AK140" s="159" t="s">
        <v>282</v>
      </c>
      <c r="AL140" s="159" t="s">
        <v>282</v>
      </c>
      <c r="AM140" s="159">
        <v>128</v>
      </c>
      <c r="AN140" s="159">
        <v>78</v>
      </c>
      <c r="AO140" s="161" t="s">
        <v>790</v>
      </c>
      <c r="AP140" s="159" t="s">
        <v>10507</v>
      </c>
      <c r="AQ140" s="66">
        <v>4</v>
      </c>
      <c r="AR140" s="159">
        <v>49</v>
      </c>
      <c r="AS140" s="159" t="s">
        <v>299</v>
      </c>
      <c r="AT140" s="159">
        <v>17</v>
      </c>
      <c r="AU140" s="159">
        <v>39</v>
      </c>
      <c r="AV140" s="159">
        <v>7</v>
      </c>
      <c r="AW140" s="159" t="s">
        <v>299</v>
      </c>
      <c r="AX140" s="159">
        <v>17</v>
      </c>
      <c r="AY140" s="66">
        <v>58</v>
      </c>
      <c r="AZ140" s="159">
        <v>50</v>
      </c>
      <c r="BA140" s="159" t="s">
        <v>299</v>
      </c>
      <c r="BB140" s="159">
        <v>17</v>
      </c>
      <c r="BC140" s="66">
        <v>20.46</v>
      </c>
      <c r="BD140" s="66">
        <v>3.39</v>
      </c>
      <c r="BE140" s="159">
        <v>139</v>
      </c>
      <c r="BF140" s="159" t="s">
        <v>282</v>
      </c>
      <c r="BG140" s="159" t="s">
        <v>282</v>
      </c>
      <c r="BH140" s="159" t="s">
        <v>282</v>
      </c>
      <c r="BI140" s="159" t="s">
        <v>282</v>
      </c>
      <c r="BJ140" s="159" t="s">
        <v>282</v>
      </c>
      <c r="BK140" s="159" t="s">
        <v>282</v>
      </c>
      <c r="BL140" s="159" t="s">
        <v>282</v>
      </c>
      <c r="BM140" s="159" t="s">
        <v>282</v>
      </c>
      <c r="BN140" s="159" t="s">
        <v>282</v>
      </c>
      <c r="BO140" s="159">
        <v>-8.2899999999999991</v>
      </c>
      <c r="BP140" s="159" t="s">
        <v>282</v>
      </c>
      <c r="BQ140" s="159">
        <v>139</v>
      </c>
      <c r="BR140" s="159" t="s">
        <v>282</v>
      </c>
      <c r="BS140" s="159" t="s">
        <v>282</v>
      </c>
      <c r="BT140" s="159" t="s">
        <v>282</v>
      </c>
      <c r="BU140" s="159">
        <v>139</v>
      </c>
      <c r="BV140" s="159">
        <v>90</v>
      </c>
      <c r="BW140" s="159" t="s">
        <v>282</v>
      </c>
      <c r="BX140" s="159" t="s">
        <v>282</v>
      </c>
      <c r="BY140" s="159" t="s">
        <v>282</v>
      </c>
      <c r="BZ140" s="159" t="s">
        <v>282</v>
      </c>
      <c r="CA140" s="159" t="s">
        <v>282</v>
      </c>
      <c r="CB140" s="159" t="s">
        <v>282</v>
      </c>
      <c r="CC140" s="159" t="s">
        <v>282</v>
      </c>
      <c r="CD140" s="159" t="s">
        <v>282</v>
      </c>
      <c r="CE140" s="159" t="s">
        <v>282</v>
      </c>
      <c r="CF140" s="159" t="s">
        <v>282</v>
      </c>
      <c r="CG140" s="159" t="s">
        <v>282</v>
      </c>
      <c r="CH140" s="159" t="s">
        <v>282</v>
      </c>
      <c r="CI140" s="159" t="s">
        <v>282</v>
      </c>
      <c r="CJ140" s="159" t="s">
        <v>282</v>
      </c>
      <c r="CK140" s="159" t="s">
        <v>282</v>
      </c>
      <c r="CL140" s="159" t="s">
        <v>282</v>
      </c>
      <c r="CM140" s="159" t="s">
        <v>282</v>
      </c>
      <c r="CN140" s="159" t="s">
        <v>282</v>
      </c>
      <c r="CO140" s="159" t="s">
        <v>282</v>
      </c>
      <c r="CP140" s="159" t="s">
        <v>282</v>
      </c>
      <c r="CQ140" s="159" t="s">
        <v>282</v>
      </c>
      <c r="CR140" s="159" t="s">
        <v>282</v>
      </c>
      <c r="CS140" s="159" t="s">
        <v>282</v>
      </c>
      <c r="CT140" s="159" t="s">
        <v>282</v>
      </c>
      <c r="CU140" s="159" t="s">
        <v>282</v>
      </c>
      <c r="CV140" s="159" t="s">
        <v>282</v>
      </c>
      <c r="CW140" s="159" t="s">
        <v>282</v>
      </c>
      <c r="CX140" s="159" t="s">
        <v>282</v>
      </c>
      <c r="CY140" s="159" t="s">
        <v>282</v>
      </c>
      <c r="CZ140" s="159" t="s">
        <v>282</v>
      </c>
      <c r="DA140" s="159" t="s">
        <v>282</v>
      </c>
      <c r="DB140" s="159" t="s">
        <v>282</v>
      </c>
      <c r="DC140" s="159" t="s">
        <v>282</v>
      </c>
      <c r="DD140" s="159" t="s">
        <v>282</v>
      </c>
      <c r="DE140" s="159" t="s">
        <v>282</v>
      </c>
      <c r="DF140" s="159" t="s">
        <v>282</v>
      </c>
      <c r="DG140" s="159" t="s">
        <v>282</v>
      </c>
      <c r="DH140" s="159" t="s">
        <v>282</v>
      </c>
      <c r="DI140" s="159" t="s">
        <v>282</v>
      </c>
      <c r="DJ140" s="159" t="s">
        <v>282</v>
      </c>
      <c r="DK140" s="159" t="s">
        <v>282</v>
      </c>
      <c r="DL140" s="159" t="s">
        <v>282</v>
      </c>
      <c r="DM140" s="159" t="s">
        <v>282</v>
      </c>
      <c r="DN140" s="159" t="s">
        <v>282</v>
      </c>
      <c r="DO140" s="159" t="s">
        <v>282</v>
      </c>
      <c r="DP140" s="159" t="s">
        <v>282</v>
      </c>
      <c r="DQ140" s="159" t="s">
        <v>282</v>
      </c>
      <c r="DR140" s="159" t="s">
        <v>282</v>
      </c>
      <c r="DS140" s="159" t="s">
        <v>282</v>
      </c>
      <c r="DT140" s="159" t="s">
        <v>282</v>
      </c>
      <c r="DU140" s="159" t="s">
        <v>282</v>
      </c>
      <c r="DV140" s="159" t="s">
        <v>282</v>
      </c>
      <c r="DW140" s="159" t="s">
        <v>282</v>
      </c>
      <c r="DX140" s="159" t="s">
        <v>282</v>
      </c>
      <c r="DY140" s="159" t="s">
        <v>282</v>
      </c>
      <c r="DZ140" s="159" t="s">
        <v>282</v>
      </c>
      <c r="EA140" s="159" t="s">
        <v>282</v>
      </c>
      <c r="EB140" s="159" t="s">
        <v>282</v>
      </c>
      <c r="EC140" s="159" t="s">
        <v>282</v>
      </c>
      <c r="ED140" s="159" t="s">
        <v>282</v>
      </c>
      <c r="EE140" s="159" t="s">
        <v>282</v>
      </c>
      <c r="EF140" s="159" t="s">
        <v>282</v>
      </c>
      <c r="EG140" s="159" t="s">
        <v>282</v>
      </c>
      <c r="EH140" s="159" t="s">
        <v>282</v>
      </c>
      <c r="EI140" s="159" t="s">
        <v>282</v>
      </c>
      <c r="EJ140" s="159" t="s">
        <v>282</v>
      </c>
      <c r="EK140" s="159" t="s">
        <v>282</v>
      </c>
      <c r="EL140" s="159" t="s">
        <v>282</v>
      </c>
      <c r="EM140" s="159" t="s">
        <v>282</v>
      </c>
      <c r="EN140" s="159" t="s">
        <v>282</v>
      </c>
      <c r="EO140" s="159" t="s">
        <v>282</v>
      </c>
      <c r="EP140" s="159" t="s">
        <v>282</v>
      </c>
      <c r="EQ140" s="159" t="s">
        <v>282</v>
      </c>
      <c r="ER140" s="159" t="s">
        <v>282</v>
      </c>
      <c r="ES140" s="159" t="s">
        <v>282</v>
      </c>
      <c r="ET140" s="159" t="s">
        <v>282</v>
      </c>
      <c r="EU140" s="159" t="s">
        <v>282</v>
      </c>
      <c r="EV140" s="159" t="s">
        <v>282</v>
      </c>
      <c r="EW140" s="159" t="s">
        <v>282</v>
      </c>
      <c r="EX140" s="159" t="s">
        <v>282</v>
      </c>
      <c r="EY140" s="159" t="s">
        <v>282</v>
      </c>
      <c r="EZ140" s="159" t="s">
        <v>282</v>
      </c>
      <c r="FA140" s="159" t="s">
        <v>282</v>
      </c>
      <c r="FB140" s="159" t="s">
        <v>282</v>
      </c>
      <c r="FC140" s="159" t="s">
        <v>282</v>
      </c>
      <c r="FD140" s="159" t="s">
        <v>282</v>
      </c>
      <c r="FE140" s="159" t="s">
        <v>282</v>
      </c>
      <c r="FF140" s="159" t="s">
        <v>282</v>
      </c>
      <c r="FG140" s="159" t="s">
        <v>282</v>
      </c>
      <c r="FH140" s="159" t="s">
        <v>282</v>
      </c>
      <c r="FI140" s="159" t="s">
        <v>282</v>
      </c>
      <c r="FJ140" s="159" t="s">
        <v>282</v>
      </c>
      <c r="FK140" s="159" t="s">
        <v>282</v>
      </c>
      <c r="FL140" s="159" t="s">
        <v>282</v>
      </c>
      <c r="FM140" s="159" t="s">
        <v>282</v>
      </c>
      <c r="FN140" s="159" t="s">
        <v>282</v>
      </c>
      <c r="FO140" s="159" t="s">
        <v>282</v>
      </c>
      <c r="FP140" s="159" t="s">
        <v>282</v>
      </c>
      <c r="FQ140" s="159" t="s">
        <v>282</v>
      </c>
      <c r="FR140" s="159" t="s">
        <v>282</v>
      </c>
      <c r="FS140" s="159" t="s">
        <v>282</v>
      </c>
      <c r="FT140" s="159" t="s">
        <v>282</v>
      </c>
    </row>
    <row r="141" spans="1:176" x14ac:dyDescent="0.25">
      <c r="A141" s="212" t="s">
        <v>2088</v>
      </c>
      <c r="B141" s="159" t="s">
        <v>17732</v>
      </c>
      <c r="C141" s="66" t="str">
        <f>IF(ISNUMBER(Severity!H141)=FALSE,Severity!F141,IF(Severity!H141&gt;=0.5,"YES","NO"))</f>
        <v>YES</v>
      </c>
      <c r="D141" s="66" t="str">
        <f>IF(ISNUMBER(Severity!I141)=FALSE,Severity!G141,IF(Severity!I141&gt;0.5,"YES","NO"))</f>
        <v>NO</v>
      </c>
      <c r="E141" s="159">
        <v>9</v>
      </c>
      <c r="F141" s="159">
        <v>2</v>
      </c>
      <c r="G141" s="161" t="s">
        <v>272</v>
      </c>
      <c r="H141" s="159" t="s">
        <v>10507</v>
      </c>
      <c r="I141" s="159">
        <v>17</v>
      </c>
      <c r="J141" s="159" t="s">
        <v>282</v>
      </c>
      <c r="K141" s="159" t="s">
        <v>299</v>
      </c>
      <c r="L141" s="159">
        <v>17</v>
      </c>
      <c r="M141" s="159">
        <v>53</v>
      </c>
      <c r="N141" s="159">
        <v>7</v>
      </c>
      <c r="O141" s="159" t="s">
        <v>299</v>
      </c>
      <c r="P141" s="159">
        <v>17</v>
      </c>
      <c r="Q141" s="159">
        <v>75</v>
      </c>
      <c r="R141" s="159">
        <v>50</v>
      </c>
      <c r="S141" s="159" t="s">
        <v>299</v>
      </c>
      <c r="T141" s="159">
        <v>17</v>
      </c>
      <c r="U141" s="66">
        <v>21.42</v>
      </c>
      <c r="V141" s="159">
        <v>4.1100000000000003</v>
      </c>
      <c r="W141" s="159">
        <v>123</v>
      </c>
      <c r="X141" s="159" t="s">
        <v>282</v>
      </c>
      <c r="Y141" s="159" t="s">
        <v>282</v>
      </c>
      <c r="Z141" s="159" t="s">
        <v>282</v>
      </c>
      <c r="AA141" s="159" t="s">
        <v>282</v>
      </c>
      <c r="AB141" s="159" t="s">
        <v>282</v>
      </c>
      <c r="AC141" s="159" t="s">
        <v>282</v>
      </c>
      <c r="AD141" s="159" t="s">
        <v>282</v>
      </c>
      <c r="AE141" s="159" t="s">
        <v>282</v>
      </c>
      <c r="AF141" s="159" t="s">
        <v>282</v>
      </c>
      <c r="AG141" s="159">
        <v>-10.91</v>
      </c>
      <c r="AH141" s="159" t="s">
        <v>282</v>
      </c>
      <c r="AI141" s="159">
        <v>121</v>
      </c>
      <c r="AJ141" s="159" t="s">
        <v>282</v>
      </c>
      <c r="AK141" s="159" t="s">
        <v>282</v>
      </c>
      <c r="AL141" s="159" t="s">
        <v>282</v>
      </c>
      <c r="AM141" s="159">
        <v>123</v>
      </c>
      <c r="AN141" s="159" t="s">
        <v>282</v>
      </c>
      <c r="AO141" s="161" t="s">
        <v>790</v>
      </c>
      <c r="AP141" s="161" t="s">
        <v>10507</v>
      </c>
      <c r="AQ141" s="159">
        <v>3</v>
      </c>
      <c r="AR141" s="159" t="s">
        <v>282</v>
      </c>
      <c r="AS141" s="159" t="s">
        <v>299</v>
      </c>
      <c r="AT141" s="159">
        <v>17</v>
      </c>
      <c r="AU141" s="159">
        <v>18</v>
      </c>
      <c r="AV141" s="159">
        <v>7</v>
      </c>
      <c r="AW141" s="159" t="s">
        <v>299</v>
      </c>
      <c r="AX141" s="159">
        <v>17</v>
      </c>
      <c r="AY141" s="159">
        <v>33</v>
      </c>
      <c r="AZ141" s="159">
        <v>50</v>
      </c>
      <c r="BA141" s="159" t="s">
        <v>299</v>
      </c>
      <c r="BB141" s="159">
        <v>17</v>
      </c>
      <c r="BC141" s="66">
        <v>21.14</v>
      </c>
      <c r="BD141" s="159">
        <v>3.72</v>
      </c>
      <c r="BE141" s="159">
        <v>122</v>
      </c>
      <c r="BF141" s="159" t="s">
        <v>282</v>
      </c>
      <c r="BG141" s="159" t="s">
        <v>282</v>
      </c>
      <c r="BH141" s="159" t="s">
        <v>282</v>
      </c>
      <c r="BI141" s="159" t="s">
        <v>282</v>
      </c>
      <c r="BJ141" s="159" t="s">
        <v>282</v>
      </c>
      <c r="BK141" s="159" t="s">
        <v>282</v>
      </c>
      <c r="BL141" s="159" t="s">
        <v>282</v>
      </c>
      <c r="BM141" s="159" t="s">
        <v>282</v>
      </c>
      <c r="BN141" s="159" t="s">
        <v>282</v>
      </c>
      <c r="BO141" s="159">
        <v>-6.05</v>
      </c>
      <c r="BP141" s="159" t="s">
        <v>282</v>
      </c>
      <c r="BQ141" s="159">
        <v>115</v>
      </c>
      <c r="BR141" s="159" t="s">
        <v>282</v>
      </c>
      <c r="BS141" s="159" t="s">
        <v>282</v>
      </c>
      <c r="BT141" s="159" t="s">
        <v>282</v>
      </c>
      <c r="BU141" s="159">
        <v>122</v>
      </c>
      <c r="BV141" s="159" t="s">
        <v>282</v>
      </c>
      <c r="BW141" s="159" t="s">
        <v>282</v>
      </c>
      <c r="BX141" s="159" t="s">
        <v>282</v>
      </c>
      <c r="BY141" s="159" t="s">
        <v>282</v>
      </c>
      <c r="BZ141" s="159" t="s">
        <v>282</v>
      </c>
      <c r="CA141" s="159" t="s">
        <v>282</v>
      </c>
      <c r="CB141" s="159" t="s">
        <v>282</v>
      </c>
      <c r="CC141" s="159" t="s">
        <v>282</v>
      </c>
      <c r="CD141" s="159" t="s">
        <v>282</v>
      </c>
      <c r="CE141" s="159" t="s">
        <v>282</v>
      </c>
      <c r="CF141" s="159" t="s">
        <v>282</v>
      </c>
      <c r="CG141" s="159" t="s">
        <v>282</v>
      </c>
      <c r="CH141" s="159" t="s">
        <v>282</v>
      </c>
      <c r="CI141" s="159" t="s">
        <v>282</v>
      </c>
      <c r="CJ141" s="159" t="s">
        <v>282</v>
      </c>
      <c r="CK141" s="159" t="s">
        <v>282</v>
      </c>
      <c r="CL141" s="159" t="s">
        <v>282</v>
      </c>
      <c r="CM141" s="159" t="s">
        <v>282</v>
      </c>
      <c r="CN141" s="159" t="s">
        <v>282</v>
      </c>
      <c r="CO141" s="159" t="s">
        <v>282</v>
      </c>
      <c r="CP141" s="159" t="s">
        <v>282</v>
      </c>
      <c r="CQ141" s="159" t="s">
        <v>282</v>
      </c>
      <c r="CR141" s="159" t="s">
        <v>282</v>
      </c>
      <c r="CS141" s="159" t="s">
        <v>282</v>
      </c>
      <c r="CT141" s="159" t="s">
        <v>282</v>
      </c>
      <c r="CU141" s="159" t="s">
        <v>282</v>
      </c>
      <c r="CV141" s="159" t="s">
        <v>282</v>
      </c>
      <c r="CW141" s="159" t="s">
        <v>282</v>
      </c>
      <c r="CX141" s="159" t="s">
        <v>282</v>
      </c>
      <c r="CY141" s="159" t="s">
        <v>282</v>
      </c>
      <c r="CZ141" s="159" t="s">
        <v>282</v>
      </c>
      <c r="DA141" s="159" t="s">
        <v>282</v>
      </c>
      <c r="DB141" s="159" t="s">
        <v>282</v>
      </c>
      <c r="DC141" s="159" t="s">
        <v>282</v>
      </c>
      <c r="DD141" s="159" t="s">
        <v>282</v>
      </c>
      <c r="DE141" s="159" t="s">
        <v>282</v>
      </c>
      <c r="DF141" s="159" t="s">
        <v>282</v>
      </c>
      <c r="DG141" s="159" t="s">
        <v>282</v>
      </c>
      <c r="DH141" s="159" t="s">
        <v>282</v>
      </c>
      <c r="DI141" s="159" t="s">
        <v>282</v>
      </c>
      <c r="DJ141" s="159" t="s">
        <v>282</v>
      </c>
      <c r="DK141" s="159" t="s">
        <v>282</v>
      </c>
      <c r="DL141" s="159" t="s">
        <v>282</v>
      </c>
      <c r="DM141" s="159" t="s">
        <v>282</v>
      </c>
      <c r="DN141" s="159" t="s">
        <v>282</v>
      </c>
      <c r="DO141" s="159" t="s">
        <v>282</v>
      </c>
      <c r="DP141" s="159" t="s">
        <v>282</v>
      </c>
      <c r="DQ141" s="159" t="s">
        <v>282</v>
      </c>
      <c r="DR141" s="159" t="s">
        <v>282</v>
      </c>
      <c r="DS141" s="159" t="s">
        <v>282</v>
      </c>
      <c r="DT141" s="159" t="s">
        <v>282</v>
      </c>
      <c r="DU141" s="159" t="s">
        <v>282</v>
      </c>
      <c r="DV141" s="159" t="s">
        <v>282</v>
      </c>
      <c r="DW141" s="159" t="s">
        <v>282</v>
      </c>
      <c r="DX141" s="159" t="s">
        <v>282</v>
      </c>
      <c r="DY141" s="159" t="s">
        <v>282</v>
      </c>
      <c r="DZ141" s="159" t="s">
        <v>282</v>
      </c>
      <c r="EA141" s="159" t="s">
        <v>282</v>
      </c>
      <c r="EB141" s="159" t="s">
        <v>282</v>
      </c>
      <c r="EC141" s="159" t="s">
        <v>282</v>
      </c>
      <c r="ED141" s="159" t="s">
        <v>282</v>
      </c>
      <c r="EE141" s="159" t="s">
        <v>282</v>
      </c>
      <c r="EF141" s="159" t="s">
        <v>282</v>
      </c>
      <c r="EG141" s="159" t="s">
        <v>282</v>
      </c>
      <c r="EH141" s="159" t="s">
        <v>282</v>
      </c>
      <c r="EI141" s="159" t="s">
        <v>282</v>
      </c>
      <c r="EJ141" s="159" t="s">
        <v>282</v>
      </c>
      <c r="EK141" s="159" t="s">
        <v>282</v>
      </c>
      <c r="EL141" s="159" t="s">
        <v>282</v>
      </c>
      <c r="EM141" s="159" t="s">
        <v>282</v>
      </c>
      <c r="EN141" s="159" t="s">
        <v>282</v>
      </c>
      <c r="EO141" s="159" t="s">
        <v>282</v>
      </c>
      <c r="EP141" s="159" t="s">
        <v>282</v>
      </c>
      <c r="EQ141" s="159" t="s">
        <v>282</v>
      </c>
      <c r="ER141" s="159" t="s">
        <v>282</v>
      </c>
      <c r="ES141" s="159" t="s">
        <v>282</v>
      </c>
      <c r="ET141" s="159" t="s">
        <v>282</v>
      </c>
      <c r="EU141" s="159" t="s">
        <v>282</v>
      </c>
      <c r="EV141" s="159" t="s">
        <v>282</v>
      </c>
      <c r="EW141" s="159" t="s">
        <v>282</v>
      </c>
      <c r="EX141" s="159" t="s">
        <v>282</v>
      </c>
      <c r="EY141" s="159" t="s">
        <v>282</v>
      </c>
      <c r="EZ141" s="159" t="s">
        <v>282</v>
      </c>
      <c r="FA141" s="159" t="s">
        <v>282</v>
      </c>
      <c r="FB141" s="159" t="s">
        <v>282</v>
      </c>
      <c r="FC141" s="159" t="s">
        <v>282</v>
      </c>
      <c r="FD141" s="159" t="s">
        <v>282</v>
      </c>
      <c r="FE141" s="159" t="s">
        <v>282</v>
      </c>
      <c r="FF141" s="159" t="s">
        <v>282</v>
      </c>
      <c r="FG141" s="159" t="s">
        <v>282</v>
      </c>
      <c r="FH141" s="159" t="s">
        <v>282</v>
      </c>
      <c r="FI141" s="159" t="s">
        <v>282</v>
      </c>
      <c r="FJ141" s="159" t="s">
        <v>282</v>
      </c>
      <c r="FK141" s="159" t="s">
        <v>282</v>
      </c>
      <c r="FL141" s="159" t="s">
        <v>282</v>
      </c>
      <c r="FM141" s="159" t="s">
        <v>282</v>
      </c>
      <c r="FN141" s="159" t="s">
        <v>282</v>
      </c>
      <c r="FO141" s="159" t="s">
        <v>282</v>
      </c>
      <c r="FP141" s="159" t="s">
        <v>282</v>
      </c>
      <c r="FQ141" s="159" t="s">
        <v>282</v>
      </c>
      <c r="FR141" s="159" t="s">
        <v>282</v>
      </c>
      <c r="FS141" s="159" t="s">
        <v>282</v>
      </c>
      <c r="FT141" s="159" t="s">
        <v>282</v>
      </c>
    </row>
    <row r="142" spans="1:176" x14ac:dyDescent="0.25">
      <c r="A142" s="212" t="s">
        <v>2089</v>
      </c>
      <c r="B142" s="159" t="s">
        <v>13576</v>
      </c>
      <c r="C142" s="66" t="str">
        <f>IF(ISNUMBER(Severity!H142)=FALSE,Severity!F142,IF(Severity!H142&gt;=0.5,"YES","NO"))</f>
        <v>YES</v>
      </c>
      <c r="D142" s="66" t="str">
        <f>IF(ISNUMBER(Severity!I142)=FALSE,Severity!G142,IF(Severity!I142&gt;0.5,"YES","NO"))</f>
        <v>NO</v>
      </c>
      <c r="E142" s="159">
        <v>8</v>
      </c>
      <c r="F142" s="159">
        <v>4</v>
      </c>
      <c r="G142" s="161" t="s">
        <v>272</v>
      </c>
      <c r="H142" s="159" t="s">
        <v>10507</v>
      </c>
      <c r="I142" s="66">
        <v>4</v>
      </c>
      <c r="J142" s="159">
        <v>12</v>
      </c>
      <c r="K142" s="159" t="s">
        <v>299</v>
      </c>
      <c r="L142" s="159">
        <v>17</v>
      </c>
      <c r="M142" s="159">
        <v>44</v>
      </c>
      <c r="N142" s="159">
        <v>7</v>
      </c>
      <c r="O142" s="159" t="s">
        <v>299</v>
      </c>
      <c r="P142" s="159">
        <v>17</v>
      </c>
      <c r="Q142" s="66">
        <v>62</v>
      </c>
      <c r="R142" s="159">
        <v>50</v>
      </c>
      <c r="S142" s="159" t="s">
        <v>299</v>
      </c>
      <c r="T142" s="159">
        <v>17</v>
      </c>
      <c r="U142" s="159">
        <v>19.899999999999999</v>
      </c>
      <c r="V142" s="159">
        <v>3.6</v>
      </c>
      <c r="W142" s="159">
        <v>95</v>
      </c>
      <c r="X142" s="159" t="s">
        <v>282</v>
      </c>
      <c r="Y142" s="159" t="s">
        <v>282</v>
      </c>
      <c r="Z142" s="159" t="s">
        <v>282</v>
      </c>
      <c r="AA142" s="159" t="s">
        <v>282</v>
      </c>
      <c r="AB142" s="159" t="s">
        <v>282</v>
      </c>
      <c r="AC142" s="159" t="s">
        <v>282</v>
      </c>
      <c r="AD142" s="159" t="s">
        <v>282</v>
      </c>
      <c r="AE142" s="159" t="s">
        <v>282</v>
      </c>
      <c r="AF142" s="159" t="s">
        <v>282</v>
      </c>
      <c r="AG142" s="159">
        <v>-11</v>
      </c>
      <c r="AH142" s="159">
        <v>4.82</v>
      </c>
      <c r="AI142" s="159">
        <v>93</v>
      </c>
      <c r="AJ142" s="159" t="s">
        <v>282</v>
      </c>
      <c r="AK142" s="159" t="s">
        <v>282</v>
      </c>
      <c r="AL142" s="159" t="s">
        <v>282</v>
      </c>
      <c r="AM142" s="159">
        <v>95</v>
      </c>
      <c r="AN142" s="159">
        <v>83</v>
      </c>
      <c r="AO142" s="161" t="s">
        <v>272</v>
      </c>
      <c r="AP142" s="159" t="s">
        <v>10507</v>
      </c>
      <c r="AQ142" s="66">
        <v>3</v>
      </c>
      <c r="AR142" s="159">
        <v>9</v>
      </c>
      <c r="AS142" s="159" t="s">
        <v>299</v>
      </c>
      <c r="AT142" s="159">
        <v>17</v>
      </c>
      <c r="AU142" s="159">
        <v>48</v>
      </c>
      <c r="AV142" s="159">
        <v>7</v>
      </c>
      <c r="AW142" s="159" t="s">
        <v>299</v>
      </c>
      <c r="AX142" s="159">
        <v>17</v>
      </c>
      <c r="AY142" s="66">
        <v>66</v>
      </c>
      <c r="AZ142" s="159">
        <v>50</v>
      </c>
      <c r="BA142" s="159" t="s">
        <v>299</v>
      </c>
      <c r="BB142" s="159">
        <v>17</v>
      </c>
      <c r="BC142" s="159">
        <v>20.2</v>
      </c>
      <c r="BD142" s="159">
        <v>3.4</v>
      </c>
      <c r="BE142" s="159">
        <v>93</v>
      </c>
      <c r="BF142" s="159" t="s">
        <v>282</v>
      </c>
      <c r="BG142" s="159" t="s">
        <v>282</v>
      </c>
      <c r="BH142" s="159" t="s">
        <v>282</v>
      </c>
      <c r="BI142" s="159" t="s">
        <v>282</v>
      </c>
      <c r="BJ142" s="159" t="s">
        <v>282</v>
      </c>
      <c r="BK142" s="159" t="s">
        <v>282</v>
      </c>
      <c r="BL142" s="159" t="s">
        <v>282</v>
      </c>
      <c r="BM142" s="159" t="s">
        <v>282</v>
      </c>
      <c r="BN142" s="159" t="s">
        <v>282</v>
      </c>
      <c r="BO142" s="159">
        <v>-12.1</v>
      </c>
      <c r="BP142" s="159">
        <v>4.82</v>
      </c>
      <c r="BQ142" s="159">
        <v>93</v>
      </c>
      <c r="BR142" s="159" t="s">
        <v>282</v>
      </c>
      <c r="BS142" s="159" t="s">
        <v>282</v>
      </c>
      <c r="BT142" s="159" t="s">
        <v>282</v>
      </c>
      <c r="BU142" s="159">
        <v>93</v>
      </c>
      <c r="BV142" s="159">
        <v>84</v>
      </c>
      <c r="BW142" s="159" t="s">
        <v>256</v>
      </c>
      <c r="BX142" s="159" t="s">
        <v>10507</v>
      </c>
      <c r="BY142" s="159">
        <v>3</v>
      </c>
      <c r="BZ142" s="159">
        <v>10</v>
      </c>
      <c r="CA142" s="159" t="s">
        <v>299</v>
      </c>
      <c r="CB142" s="159">
        <v>17</v>
      </c>
      <c r="CC142" s="159">
        <v>38</v>
      </c>
      <c r="CD142" s="159">
        <v>7</v>
      </c>
      <c r="CE142" s="159" t="s">
        <v>299</v>
      </c>
      <c r="CF142" s="159">
        <v>17</v>
      </c>
      <c r="CG142" s="159">
        <v>64</v>
      </c>
      <c r="CH142" s="159">
        <v>50</v>
      </c>
      <c r="CI142" s="159" t="s">
        <v>299</v>
      </c>
      <c r="CJ142" s="159">
        <v>17</v>
      </c>
      <c r="CK142" s="159">
        <v>20.3</v>
      </c>
      <c r="CL142" s="159">
        <v>4.0999999999999996</v>
      </c>
      <c r="CM142" s="159">
        <v>86</v>
      </c>
      <c r="CN142" s="159" t="s">
        <v>282</v>
      </c>
      <c r="CO142" s="159" t="s">
        <v>282</v>
      </c>
      <c r="CP142" s="159" t="s">
        <v>282</v>
      </c>
      <c r="CQ142" s="159" t="s">
        <v>282</v>
      </c>
      <c r="CR142" s="159" t="s">
        <v>282</v>
      </c>
      <c r="CS142" s="159" t="s">
        <v>282</v>
      </c>
      <c r="CT142" s="159" t="s">
        <v>282</v>
      </c>
      <c r="CU142" s="159" t="s">
        <v>282</v>
      </c>
      <c r="CV142" s="159" t="s">
        <v>282</v>
      </c>
      <c r="CW142" s="159">
        <v>-11.7</v>
      </c>
      <c r="CX142" s="159">
        <v>4.6100000000000003</v>
      </c>
      <c r="CY142" s="159">
        <v>85</v>
      </c>
      <c r="CZ142" s="159" t="s">
        <v>282</v>
      </c>
      <c r="DA142" s="159" t="s">
        <v>282</v>
      </c>
      <c r="DB142" s="159" t="s">
        <v>282</v>
      </c>
      <c r="DC142" s="159">
        <v>86</v>
      </c>
      <c r="DD142" s="159">
        <v>76</v>
      </c>
      <c r="DE142" s="159" t="s">
        <v>790</v>
      </c>
      <c r="DF142" s="159" t="s">
        <v>10507</v>
      </c>
      <c r="DG142" s="159">
        <v>3</v>
      </c>
      <c r="DH142" s="159">
        <v>18</v>
      </c>
      <c r="DI142" s="159" t="s">
        <v>299</v>
      </c>
      <c r="DJ142" s="159">
        <v>17</v>
      </c>
      <c r="DK142" s="159">
        <v>28</v>
      </c>
      <c r="DL142" s="159">
        <v>7</v>
      </c>
      <c r="DM142" s="159" t="s">
        <v>299</v>
      </c>
      <c r="DN142" s="159">
        <v>17</v>
      </c>
      <c r="DO142" s="159">
        <v>41</v>
      </c>
      <c r="DP142" s="159">
        <v>50</v>
      </c>
      <c r="DQ142" s="159" t="s">
        <v>299</v>
      </c>
      <c r="DR142" s="159">
        <v>17</v>
      </c>
      <c r="DS142" s="159">
        <v>19.899999999999999</v>
      </c>
      <c r="DT142" s="159">
        <v>3.6</v>
      </c>
      <c r="DU142" s="159">
        <v>93</v>
      </c>
      <c r="DV142" s="159" t="s">
        <v>282</v>
      </c>
      <c r="DW142" s="159" t="s">
        <v>282</v>
      </c>
      <c r="DX142" s="159" t="s">
        <v>282</v>
      </c>
      <c r="DY142" s="159" t="s">
        <v>282</v>
      </c>
      <c r="DZ142" s="159" t="s">
        <v>282</v>
      </c>
      <c r="EA142" s="159" t="s">
        <v>282</v>
      </c>
      <c r="EB142" s="159" t="s">
        <v>282</v>
      </c>
      <c r="EC142" s="159" t="s">
        <v>282</v>
      </c>
      <c r="ED142" s="159" t="s">
        <v>282</v>
      </c>
      <c r="EE142" s="159">
        <v>-8.8000000000000007</v>
      </c>
      <c r="EF142" s="159">
        <v>4.82</v>
      </c>
      <c r="EG142" s="159">
        <v>93</v>
      </c>
      <c r="EH142" s="159" t="s">
        <v>282</v>
      </c>
      <c r="EI142" s="159" t="s">
        <v>282</v>
      </c>
      <c r="EJ142" s="159" t="s">
        <v>282</v>
      </c>
      <c r="EK142" s="159">
        <v>93</v>
      </c>
      <c r="EL142" s="159">
        <v>75</v>
      </c>
      <c r="EM142" s="159" t="s">
        <v>282</v>
      </c>
      <c r="EN142" s="159" t="s">
        <v>282</v>
      </c>
      <c r="EO142" s="159" t="s">
        <v>282</v>
      </c>
      <c r="EP142" s="159" t="s">
        <v>282</v>
      </c>
      <c r="EQ142" s="159" t="s">
        <v>282</v>
      </c>
      <c r="ER142" s="159" t="s">
        <v>282</v>
      </c>
      <c r="ES142" s="159" t="s">
        <v>282</v>
      </c>
      <c r="ET142" s="159" t="s">
        <v>282</v>
      </c>
      <c r="EU142" s="159" t="s">
        <v>282</v>
      </c>
      <c r="EV142" s="159" t="s">
        <v>282</v>
      </c>
      <c r="EW142" s="159" t="s">
        <v>282</v>
      </c>
      <c r="EX142" s="159" t="s">
        <v>282</v>
      </c>
      <c r="EY142" s="159" t="s">
        <v>282</v>
      </c>
      <c r="EZ142" s="159" t="s">
        <v>282</v>
      </c>
      <c r="FA142" s="159" t="s">
        <v>282</v>
      </c>
      <c r="FB142" s="159" t="s">
        <v>282</v>
      </c>
      <c r="FC142" s="159" t="s">
        <v>282</v>
      </c>
      <c r="FD142" s="159" t="s">
        <v>282</v>
      </c>
      <c r="FE142" s="159" t="s">
        <v>282</v>
      </c>
      <c r="FF142" s="159" t="s">
        <v>282</v>
      </c>
      <c r="FG142" s="159" t="s">
        <v>282</v>
      </c>
      <c r="FH142" s="159" t="s">
        <v>282</v>
      </c>
      <c r="FI142" s="159" t="s">
        <v>282</v>
      </c>
      <c r="FJ142" s="159" t="s">
        <v>282</v>
      </c>
      <c r="FK142" s="159" t="s">
        <v>282</v>
      </c>
      <c r="FL142" s="159" t="s">
        <v>282</v>
      </c>
      <c r="FM142" s="159" t="s">
        <v>282</v>
      </c>
      <c r="FN142" s="159" t="s">
        <v>282</v>
      </c>
      <c r="FO142" s="159" t="s">
        <v>282</v>
      </c>
      <c r="FP142" s="159" t="s">
        <v>282</v>
      </c>
      <c r="FQ142" s="159" t="s">
        <v>282</v>
      </c>
      <c r="FR142" s="159" t="s">
        <v>282</v>
      </c>
      <c r="FS142" s="159" t="s">
        <v>282</v>
      </c>
      <c r="FT142" s="159" t="s">
        <v>282</v>
      </c>
    </row>
    <row r="143" spans="1:176" x14ac:dyDescent="0.25">
      <c r="A143" s="212" t="s">
        <v>7433</v>
      </c>
      <c r="B143" s="159" t="s">
        <v>13582</v>
      </c>
      <c r="C143" s="66" t="str">
        <f>IF(ISNUMBER(Severity!H143)=FALSE,Severity!F143,IF(Severity!H143&gt;=0.5,"YES","NO"))</f>
        <v>YES</v>
      </c>
      <c r="D143" s="66" t="str">
        <f>IF(ISNUMBER(Severity!I143)=FALSE,Severity!G143,IF(Severity!I143&gt;0.5,"YES","NO"))</f>
        <v>NO</v>
      </c>
      <c r="E143" s="159">
        <v>5</v>
      </c>
      <c r="F143" s="159">
        <v>2</v>
      </c>
      <c r="G143" s="161" t="s">
        <v>256</v>
      </c>
      <c r="H143" s="159" t="s">
        <v>10507</v>
      </c>
      <c r="I143" s="159">
        <v>0</v>
      </c>
      <c r="J143" s="159" t="s">
        <v>282</v>
      </c>
      <c r="K143" s="159" t="s">
        <v>282</v>
      </c>
      <c r="L143" s="159" t="s">
        <v>282</v>
      </c>
      <c r="M143" s="159" t="s">
        <v>282</v>
      </c>
      <c r="N143" s="159" t="s">
        <v>282</v>
      </c>
      <c r="O143" s="159" t="s">
        <v>282</v>
      </c>
      <c r="P143" s="159" t="s">
        <v>282</v>
      </c>
      <c r="Q143" s="159" t="s">
        <v>282</v>
      </c>
      <c r="R143" s="159" t="s">
        <v>282</v>
      </c>
      <c r="S143" s="159" t="s">
        <v>299</v>
      </c>
      <c r="T143" s="159">
        <v>21</v>
      </c>
      <c r="U143" s="159" t="s">
        <v>282</v>
      </c>
      <c r="V143" s="159" t="s">
        <v>282</v>
      </c>
      <c r="W143" s="159" t="s">
        <v>282</v>
      </c>
      <c r="X143" s="159">
        <v>23.6</v>
      </c>
      <c r="Y143" s="159">
        <v>3.6</v>
      </c>
      <c r="Z143" s="159">
        <v>40</v>
      </c>
      <c r="AA143" s="159" t="s">
        <v>282</v>
      </c>
      <c r="AB143" s="159" t="s">
        <v>282</v>
      </c>
      <c r="AC143" s="159" t="s">
        <v>282</v>
      </c>
      <c r="AD143" s="159">
        <v>12.7</v>
      </c>
      <c r="AE143" s="159">
        <v>8.1999999999999993</v>
      </c>
      <c r="AF143" s="159">
        <v>40</v>
      </c>
      <c r="AG143" s="159" t="s">
        <v>282</v>
      </c>
      <c r="AH143" s="159" t="s">
        <v>282</v>
      </c>
      <c r="AI143" s="159" t="s">
        <v>282</v>
      </c>
      <c r="AJ143" s="159" t="s">
        <v>282</v>
      </c>
      <c r="AK143" s="159" t="s">
        <v>282</v>
      </c>
      <c r="AL143" s="159" t="s">
        <v>282</v>
      </c>
      <c r="AM143" s="159" t="s">
        <v>282</v>
      </c>
      <c r="AN143" s="159">
        <v>40</v>
      </c>
      <c r="AO143" s="161" t="s">
        <v>263</v>
      </c>
      <c r="AP143" s="159" t="s">
        <v>10507</v>
      </c>
      <c r="AQ143" s="159">
        <v>4</v>
      </c>
      <c r="AR143" s="159" t="s">
        <v>282</v>
      </c>
      <c r="AS143" s="159" t="s">
        <v>282</v>
      </c>
      <c r="AT143" s="159" t="s">
        <v>282</v>
      </c>
      <c r="AU143" s="159" t="s">
        <v>282</v>
      </c>
      <c r="AV143" s="159" t="s">
        <v>282</v>
      </c>
      <c r="AW143" s="159" t="s">
        <v>282</v>
      </c>
      <c r="AX143" s="159" t="s">
        <v>282</v>
      </c>
      <c r="AY143" s="159" t="s">
        <v>282</v>
      </c>
      <c r="AZ143" s="159" t="s">
        <v>282</v>
      </c>
      <c r="BA143" s="159" t="s">
        <v>299</v>
      </c>
      <c r="BB143" s="159">
        <v>21</v>
      </c>
      <c r="BC143" s="159" t="s">
        <v>282</v>
      </c>
      <c r="BD143" s="159" t="s">
        <v>282</v>
      </c>
      <c r="BE143" s="159" t="s">
        <v>282</v>
      </c>
      <c r="BF143" s="159">
        <v>24</v>
      </c>
      <c r="BG143" s="159">
        <v>5.6</v>
      </c>
      <c r="BH143" s="159">
        <v>40</v>
      </c>
      <c r="BI143" s="159" t="s">
        <v>282</v>
      </c>
      <c r="BJ143" s="159" t="s">
        <v>282</v>
      </c>
      <c r="BK143" s="159" t="s">
        <v>282</v>
      </c>
      <c r="BL143" s="159">
        <v>10.5</v>
      </c>
      <c r="BM143" s="159">
        <v>7.1</v>
      </c>
      <c r="BN143" s="159">
        <v>40</v>
      </c>
      <c r="BO143" s="159" t="s">
        <v>282</v>
      </c>
      <c r="BP143" s="159" t="s">
        <v>282</v>
      </c>
      <c r="BQ143" s="159" t="s">
        <v>282</v>
      </c>
      <c r="BR143" s="159" t="s">
        <v>282</v>
      </c>
      <c r="BS143" s="159" t="s">
        <v>282</v>
      </c>
      <c r="BT143" s="159" t="s">
        <v>282</v>
      </c>
      <c r="BU143" s="159" t="s">
        <v>282</v>
      </c>
      <c r="BV143" s="159">
        <v>40</v>
      </c>
      <c r="BW143" s="159" t="s">
        <v>282</v>
      </c>
      <c r="BX143" s="159" t="s">
        <v>282</v>
      </c>
      <c r="BY143" s="159" t="s">
        <v>282</v>
      </c>
      <c r="BZ143" s="159" t="s">
        <v>282</v>
      </c>
      <c r="CA143" s="159" t="s">
        <v>282</v>
      </c>
      <c r="CB143" s="159" t="s">
        <v>282</v>
      </c>
      <c r="CC143" s="159" t="s">
        <v>282</v>
      </c>
      <c r="CD143" s="159" t="s">
        <v>282</v>
      </c>
      <c r="CE143" s="159" t="s">
        <v>282</v>
      </c>
      <c r="CF143" s="159" t="s">
        <v>282</v>
      </c>
      <c r="CG143" s="159" t="s">
        <v>282</v>
      </c>
      <c r="CH143" s="159" t="s">
        <v>282</v>
      </c>
      <c r="CI143" s="159" t="s">
        <v>282</v>
      </c>
      <c r="CJ143" s="159" t="s">
        <v>282</v>
      </c>
      <c r="CK143" s="159" t="s">
        <v>282</v>
      </c>
      <c r="CL143" s="159" t="s">
        <v>282</v>
      </c>
      <c r="CM143" s="159" t="s">
        <v>282</v>
      </c>
      <c r="CN143" s="159" t="s">
        <v>282</v>
      </c>
      <c r="CO143" s="159" t="s">
        <v>282</v>
      </c>
      <c r="CP143" s="159" t="s">
        <v>282</v>
      </c>
      <c r="CQ143" s="159" t="s">
        <v>282</v>
      </c>
      <c r="CR143" s="159" t="s">
        <v>282</v>
      </c>
      <c r="CS143" s="159" t="s">
        <v>282</v>
      </c>
      <c r="CT143" s="159" t="s">
        <v>282</v>
      </c>
      <c r="CU143" s="159" t="s">
        <v>282</v>
      </c>
      <c r="CV143" s="159" t="s">
        <v>282</v>
      </c>
      <c r="CW143" s="159" t="s">
        <v>282</v>
      </c>
      <c r="CX143" s="159" t="s">
        <v>282</v>
      </c>
      <c r="CY143" s="159" t="s">
        <v>282</v>
      </c>
      <c r="CZ143" s="159" t="s">
        <v>282</v>
      </c>
      <c r="DA143" s="159" t="s">
        <v>282</v>
      </c>
      <c r="DB143" s="159" t="s">
        <v>282</v>
      </c>
      <c r="DC143" s="159" t="s">
        <v>282</v>
      </c>
      <c r="DD143" s="159" t="s">
        <v>282</v>
      </c>
      <c r="DE143" s="159" t="s">
        <v>282</v>
      </c>
      <c r="DF143" s="159" t="s">
        <v>282</v>
      </c>
      <c r="DG143" s="159" t="s">
        <v>282</v>
      </c>
      <c r="DH143" s="159" t="s">
        <v>282</v>
      </c>
      <c r="DI143" s="159" t="s">
        <v>282</v>
      </c>
      <c r="DJ143" s="159" t="s">
        <v>282</v>
      </c>
      <c r="DK143" s="159" t="s">
        <v>282</v>
      </c>
      <c r="DL143" s="159" t="s">
        <v>282</v>
      </c>
      <c r="DM143" s="159" t="s">
        <v>282</v>
      </c>
      <c r="DN143" s="159" t="s">
        <v>282</v>
      </c>
      <c r="DO143" s="159" t="s">
        <v>282</v>
      </c>
      <c r="DP143" s="159" t="s">
        <v>282</v>
      </c>
      <c r="DQ143" s="159" t="s">
        <v>282</v>
      </c>
      <c r="DR143" s="159" t="s">
        <v>282</v>
      </c>
      <c r="DS143" s="159" t="s">
        <v>282</v>
      </c>
      <c r="DT143" s="159" t="s">
        <v>282</v>
      </c>
      <c r="DU143" s="159" t="s">
        <v>282</v>
      </c>
      <c r="DV143" s="159" t="s">
        <v>282</v>
      </c>
      <c r="DW143" s="159" t="s">
        <v>282</v>
      </c>
      <c r="DX143" s="159" t="s">
        <v>282</v>
      </c>
      <c r="DY143" s="159" t="s">
        <v>282</v>
      </c>
      <c r="DZ143" s="159" t="s">
        <v>282</v>
      </c>
      <c r="EA143" s="159" t="s">
        <v>282</v>
      </c>
      <c r="EB143" s="159" t="s">
        <v>282</v>
      </c>
      <c r="EC143" s="159" t="s">
        <v>282</v>
      </c>
      <c r="ED143" s="159" t="s">
        <v>282</v>
      </c>
      <c r="EE143" s="159" t="s">
        <v>282</v>
      </c>
      <c r="EF143" s="159" t="s">
        <v>282</v>
      </c>
      <c r="EG143" s="159" t="s">
        <v>282</v>
      </c>
      <c r="EH143" s="159" t="s">
        <v>282</v>
      </c>
      <c r="EI143" s="159" t="s">
        <v>282</v>
      </c>
      <c r="EJ143" s="159" t="s">
        <v>282</v>
      </c>
      <c r="EK143" s="159" t="s">
        <v>282</v>
      </c>
      <c r="EL143" s="159" t="s">
        <v>282</v>
      </c>
      <c r="EM143" s="159" t="s">
        <v>282</v>
      </c>
      <c r="EN143" s="159" t="s">
        <v>282</v>
      </c>
      <c r="EO143" s="159" t="s">
        <v>282</v>
      </c>
      <c r="EP143" s="159" t="s">
        <v>282</v>
      </c>
      <c r="EQ143" s="159" t="s">
        <v>282</v>
      </c>
      <c r="ER143" s="159" t="s">
        <v>282</v>
      </c>
      <c r="ES143" s="159" t="s">
        <v>282</v>
      </c>
      <c r="ET143" s="159" t="s">
        <v>282</v>
      </c>
      <c r="EU143" s="159" t="s">
        <v>282</v>
      </c>
      <c r="EV143" s="159" t="s">
        <v>282</v>
      </c>
      <c r="EW143" s="159" t="s">
        <v>282</v>
      </c>
      <c r="EX143" s="159" t="s">
        <v>282</v>
      </c>
      <c r="EY143" s="159" t="s">
        <v>282</v>
      </c>
      <c r="EZ143" s="159" t="s">
        <v>282</v>
      </c>
      <c r="FA143" s="159" t="s">
        <v>282</v>
      </c>
      <c r="FB143" s="159" t="s">
        <v>282</v>
      </c>
      <c r="FC143" s="159" t="s">
        <v>282</v>
      </c>
      <c r="FD143" s="159" t="s">
        <v>282</v>
      </c>
      <c r="FE143" s="159" t="s">
        <v>282</v>
      </c>
      <c r="FF143" s="159" t="s">
        <v>282</v>
      </c>
      <c r="FG143" s="159" t="s">
        <v>282</v>
      </c>
      <c r="FH143" s="159" t="s">
        <v>282</v>
      </c>
      <c r="FI143" s="159" t="s">
        <v>282</v>
      </c>
      <c r="FJ143" s="159" t="s">
        <v>282</v>
      </c>
      <c r="FK143" s="159" t="s">
        <v>282</v>
      </c>
      <c r="FL143" s="159" t="s">
        <v>282</v>
      </c>
      <c r="FM143" s="159" t="s">
        <v>282</v>
      </c>
      <c r="FN143" s="159" t="s">
        <v>282</v>
      </c>
      <c r="FO143" s="159" t="s">
        <v>282</v>
      </c>
      <c r="FP143" s="159" t="s">
        <v>282</v>
      </c>
      <c r="FQ143" s="159" t="s">
        <v>282</v>
      </c>
      <c r="FR143" s="159" t="s">
        <v>282</v>
      </c>
      <c r="FS143" s="159" t="s">
        <v>282</v>
      </c>
      <c r="FT143" s="159" t="s">
        <v>282</v>
      </c>
    </row>
    <row r="144" spans="1:176" x14ac:dyDescent="0.25">
      <c r="A144" s="135" t="s">
        <v>7435</v>
      </c>
      <c r="B144" s="159" t="s">
        <v>13590</v>
      </c>
      <c r="C144" s="66" t="str">
        <f>IF(ISNUMBER(Severity!H144)=FALSE,Severity!F144,IF(Severity!H144&gt;=0.5,"YES","NO"))</f>
        <v>YES</v>
      </c>
      <c r="D144" s="66" t="str">
        <f>IF(ISNUMBER(Severity!I144)=FALSE,Severity!G144,IF(Severity!I144&gt;0.5,"YES","NO"))</f>
        <v>NO</v>
      </c>
      <c r="E144" s="159">
        <v>6</v>
      </c>
      <c r="F144" s="159">
        <v>2</v>
      </c>
      <c r="G144" s="161" t="s">
        <v>256</v>
      </c>
      <c r="H144" s="159" t="s">
        <v>10507</v>
      </c>
      <c r="I144" s="159">
        <v>2</v>
      </c>
      <c r="J144" s="159">
        <v>7</v>
      </c>
      <c r="K144" s="159" t="s">
        <v>299</v>
      </c>
      <c r="L144" s="159">
        <v>21</v>
      </c>
      <c r="M144" s="159">
        <v>25</v>
      </c>
      <c r="N144" s="159">
        <v>14</v>
      </c>
      <c r="O144" s="159" t="s">
        <v>299</v>
      </c>
      <c r="P144" s="159">
        <v>21</v>
      </c>
      <c r="Q144" s="159">
        <v>25</v>
      </c>
      <c r="R144" s="159">
        <v>50</v>
      </c>
      <c r="S144" s="159" t="s">
        <v>299</v>
      </c>
      <c r="T144" s="159">
        <v>21</v>
      </c>
      <c r="U144" s="159" t="s">
        <v>282</v>
      </c>
      <c r="V144" s="159" t="s">
        <v>282</v>
      </c>
      <c r="W144" s="159" t="s">
        <v>282</v>
      </c>
      <c r="X144" s="159">
        <v>27</v>
      </c>
      <c r="Y144" s="159">
        <v>4.8</v>
      </c>
      <c r="Z144" s="159">
        <v>37</v>
      </c>
      <c r="AA144" s="159" t="s">
        <v>282</v>
      </c>
      <c r="AB144" s="159" t="s">
        <v>282</v>
      </c>
      <c r="AC144" s="159" t="s">
        <v>282</v>
      </c>
      <c r="AD144" s="159" t="s">
        <v>282</v>
      </c>
      <c r="AE144" s="159" t="s">
        <v>282</v>
      </c>
      <c r="AF144" s="159" t="s">
        <v>282</v>
      </c>
      <c r="AG144" s="159" t="s">
        <v>282</v>
      </c>
      <c r="AH144" s="159" t="s">
        <v>282</v>
      </c>
      <c r="AI144" s="159" t="s">
        <v>282</v>
      </c>
      <c r="AJ144" s="159">
        <v>-17.3</v>
      </c>
      <c r="AK144" s="159">
        <v>9.5</v>
      </c>
      <c r="AL144" s="159">
        <v>37</v>
      </c>
      <c r="AM144" s="159">
        <v>50</v>
      </c>
      <c r="AN144" s="159">
        <v>43</v>
      </c>
      <c r="AO144" s="161" t="s">
        <v>246</v>
      </c>
      <c r="AP144" s="159" t="s">
        <v>10507</v>
      </c>
      <c r="AQ144" s="159">
        <v>4</v>
      </c>
      <c r="AR144" s="159">
        <v>9</v>
      </c>
      <c r="AS144" s="159" t="s">
        <v>299</v>
      </c>
      <c r="AT144" s="159">
        <v>21</v>
      </c>
      <c r="AU144" s="159">
        <v>25</v>
      </c>
      <c r="AV144" s="159">
        <v>14</v>
      </c>
      <c r="AW144" s="159" t="s">
        <v>299</v>
      </c>
      <c r="AX144" s="159">
        <v>21</v>
      </c>
      <c r="AY144" s="159">
        <v>26</v>
      </c>
      <c r="AZ144" s="159">
        <v>50</v>
      </c>
      <c r="BA144" s="159" t="s">
        <v>299</v>
      </c>
      <c r="BB144" s="159">
        <v>21</v>
      </c>
      <c r="BC144" s="159" t="s">
        <v>282</v>
      </c>
      <c r="BD144" s="159" t="s">
        <v>282</v>
      </c>
      <c r="BE144" s="159" t="s">
        <v>282</v>
      </c>
      <c r="BF144" s="159">
        <v>28.2</v>
      </c>
      <c r="BG144" s="159">
        <v>5.3</v>
      </c>
      <c r="BH144" s="159">
        <v>41</v>
      </c>
      <c r="BI144" s="159" t="s">
        <v>282</v>
      </c>
      <c r="BJ144" s="159" t="s">
        <v>282</v>
      </c>
      <c r="BK144" s="159" t="s">
        <v>282</v>
      </c>
      <c r="BL144" s="159" t="s">
        <v>282</v>
      </c>
      <c r="BM144" s="159" t="s">
        <v>282</v>
      </c>
      <c r="BN144" s="159" t="s">
        <v>282</v>
      </c>
      <c r="BO144" s="159" t="s">
        <v>282</v>
      </c>
      <c r="BP144" s="159" t="s">
        <v>282</v>
      </c>
      <c r="BQ144" s="159" t="s">
        <v>282</v>
      </c>
      <c r="BR144" s="159">
        <v>-15</v>
      </c>
      <c r="BS144" s="159">
        <v>10.3</v>
      </c>
      <c r="BT144" s="159">
        <v>41</v>
      </c>
      <c r="BU144" s="159">
        <v>50</v>
      </c>
      <c r="BV144" s="159">
        <v>41</v>
      </c>
      <c r="BW144" s="159" t="s">
        <v>282</v>
      </c>
      <c r="BX144" s="159" t="s">
        <v>282</v>
      </c>
      <c r="BY144" s="159" t="s">
        <v>282</v>
      </c>
      <c r="BZ144" s="159" t="s">
        <v>282</v>
      </c>
      <c r="CA144" s="159" t="s">
        <v>282</v>
      </c>
      <c r="CB144" s="159" t="s">
        <v>282</v>
      </c>
      <c r="CC144" s="159" t="s">
        <v>282</v>
      </c>
      <c r="CD144" s="159" t="s">
        <v>282</v>
      </c>
      <c r="CE144" s="159" t="s">
        <v>282</v>
      </c>
      <c r="CF144" s="159" t="s">
        <v>282</v>
      </c>
      <c r="CG144" s="159" t="s">
        <v>282</v>
      </c>
      <c r="CH144" s="159" t="s">
        <v>282</v>
      </c>
      <c r="CI144" s="159" t="s">
        <v>282</v>
      </c>
      <c r="CJ144" s="159" t="s">
        <v>282</v>
      </c>
      <c r="CK144" s="159" t="s">
        <v>282</v>
      </c>
      <c r="CL144" s="159" t="s">
        <v>282</v>
      </c>
      <c r="CM144" s="159" t="s">
        <v>282</v>
      </c>
      <c r="CN144" s="159" t="s">
        <v>282</v>
      </c>
      <c r="CO144" s="159" t="s">
        <v>282</v>
      </c>
      <c r="CP144" s="159" t="s">
        <v>282</v>
      </c>
      <c r="CQ144" s="159" t="s">
        <v>282</v>
      </c>
      <c r="CR144" s="159" t="s">
        <v>282</v>
      </c>
      <c r="CS144" s="159" t="s">
        <v>282</v>
      </c>
      <c r="CT144" s="159" t="s">
        <v>282</v>
      </c>
      <c r="CU144" s="159" t="s">
        <v>282</v>
      </c>
      <c r="CV144" s="159" t="s">
        <v>282</v>
      </c>
      <c r="CW144" s="159" t="s">
        <v>282</v>
      </c>
      <c r="CX144" s="159" t="s">
        <v>282</v>
      </c>
      <c r="CY144" s="159" t="s">
        <v>282</v>
      </c>
      <c r="CZ144" s="159" t="s">
        <v>282</v>
      </c>
      <c r="DA144" s="159" t="s">
        <v>282</v>
      </c>
      <c r="DB144" s="159" t="s">
        <v>282</v>
      </c>
      <c r="DC144" s="159" t="s">
        <v>282</v>
      </c>
      <c r="DD144" s="159" t="s">
        <v>282</v>
      </c>
      <c r="DE144" s="159" t="s">
        <v>282</v>
      </c>
      <c r="DF144" s="159" t="s">
        <v>282</v>
      </c>
      <c r="DG144" s="159" t="s">
        <v>282</v>
      </c>
      <c r="DH144" s="159" t="s">
        <v>282</v>
      </c>
      <c r="DI144" s="159" t="s">
        <v>282</v>
      </c>
      <c r="DJ144" s="159" t="s">
        <v>282</v>
      </c>
      <c r="DK144" s="159" t="s">
        <v>282</v>
      </c>
      <c r="DL144" s="159" t="s">
        <v>282</v>
      </c>
      <c r="DM144" s="159" t="s">
        <v>282</v>
      </c>
      <c r="DN144" s="159" t="s">
        <v>282</v>
      </c>
      <c r="DO144" s="159" t="s">
        <v>282</v>
      </c>
      <c r="DP144" s="159" t="s">
        <v>282</v>
      </c>
      <c r="DQ144" s="159" t="s">
        <v>282</v>
      </c>
      <c r="DR144" s="159" t="s">
        <v>282</v>
      </c>
      <c r="DS144" s="159" t="s">
        <v>282</v>
      </c>
      <c r="DT144" s="159" t="s">
        <v>282</v>
      </c>
      <c r="DU144" s="159" t="s">
        <v>282</v>
      </c>
      <c r="DV144" s="159" t="s">
        <v>282</v>
      </c>
      <c r="DW144" s="159" t="s">
        <v>282</v>
      </c>
      <c r="DX144" s="159" t="s">
        <v>282</v>
      </c>
      <c r="DY144" s="159" t="s">
        <v>282</v>
      </c>
      <c r="DZ144" s="159" t="s">
        <v>282</v>
      </c>
      <c r="EA144" s="159" t="s">
        <v>282</v>
      </c>
      <c r="EB144" s="159" t="s">
        <v>282</v>
      </c>
      <c r="EC144" s="159" t="s">
        <v>282</v>
      </c>
      <c r="ED144" s="159" t="s">
        <v>282</v>
      </c>
      <c r="EE144" s="159" t="s">
        <v>282</v>
      </c>
      <c r="EF144" s="159" t="s">
        <v>282</v>
      </c>
      <c r="EG144" s="159" t="s">
        <v>282</v>
      </c>
      <c r="EH144" s="159" t="s">
        <v>282</v>
      </c>
      <c r="EI144" s="159" t="s">
        <v>282</v>
      </c>
      <c r="EJ144" s="159" t="s">
        <v>282</v>
      </c>
      <c r="EK144" s="159" t="s">
        <v>282</v>
      </c>
      <c r="EL144" s="159" t="s">
        <v>282</v>
      </c>
      <c r="EM144" s="159" t="s">
        <v>282</v>
      </c>
      <c r="EN144" s="159" t="s">
        <v>282</v>
      </c>
      <c r="EO144" s="159" t="s">
        <v>282</v>
      </c>
      <c r="EP144" s="159" t="s">
        <v>282</v>
      </c>
      <c r="EQ144" s="159" t="s">
        <v>282</v>
      </c>
      <c r="ER144" s="159" t="s">
        <v>282</v>
      </c>
      <c r="ES144" s="159" t="s">
        <v>282</v>
      </c>
      <c r="ET144" s="159" t="s">
        <v>282</v>
      </c>
      <c r="EU144" s="159" t="s">
        <v>282</v>
      </c>
      <c r="EV144" s="159" t="s">
        <v>282</v>
      </c>
      <c r="EW144" s="159" t="s">
        <v>282</v>
      </c>
      <c r="EX144" s="159" t="s">
        <v>282</v>
      </c>
      <c r="EY144" s="159" t="s">
        <v>282</v>
      </c>
      <c r="EZ144" s="159" t="s">
        <v>282</v>
      </c>
      <c r="FA144" s="159" t="s">
        <v>282</v>
      </c>
      <c r="FB144" s="159" t="s">
        <v>282</v>
      </c>
      <c r="FC144" s="159" t="s">
        <v>282</v>
      </c>
      <c r="FD144" s="159" t="s">
        <v>282</v>
      </c>
      <c r="FE144" s="159" t="s">
        <v>282</v>
      </c>
      <c r="FF144" s="159" t="s">
        <v>282</v>
      </c>
      <c r="FG144" s="159" t="s">
        <v>282</v>
      </c>
      <c r="FH144" s="159" t="s">
        <v>282</v>
      </c>
      <c r="FI144" s="159" t="s">
        <v>282</v>
      </c>
      <c r="FJ144" s="159" t="s">
        <v>282</v>
      </c>
      <c r="FK144" s="159" t="s">
        <v>282</v>
      </c>
      <c r="FL144" s="159" t="s">
        <v>282</v>
      </c>
      <c r="FM144" s="159" t="s">
        <v>282</v>
      </c>
      <c r="FN144" s="159" t="s">
        <v>282</v>
      </c>
      <c r="FO144" s="159" t="s">
        <v>282</v>
      </c>
      <c r="FP144" s="159" t="s">
        <v>282</v>
      </c>
      <c r="FQ144" s="159" t="s">
        <v>282</v>
      </c>
      <c r="FR144" s="159" t="s">
        <v>282</v>
      </c>
      <c r="FS144" s="159" t="s">
        <v>282</v>
      </c>
      <c r="FT144" s="159" t="s">
        <v>282</v>
      </c>
    </row>
    <row r="145" spans="1:176" x14ac:dyDescent="0.25">
      <c r="A145" s="135" t="s">
        <v>2101</v>
      </c>
      <c r="B145" s="159" t="s">
        <v>13595</v>
      </c>
      <c r="C145" s="66" t="str">
        <f>IF(ISNUMBER(Severity!H145)=FALSE,Severity!F145,IF(Severity!H145&gt;=0.5,"YES","NO"))</f>
        <v>YES</v>
      </c>
      <c r="D145" s="66" t="str">
        <f>IF(ISNUMBER(Severity!I145)=FALSE,Severity!G145,IF(Severity!I145&gt;0.5,"YES","NO"))</f>
        <v>NO</v>
      </c>
      <c r="E145" s="159">
        <v>8</v>
      </c>
      <c r="F145" s="159">
        <v>2</v>
      </c>
      <c r="G145" s="161" t="s">
        <v>258</v>
      </c>
      <c r="H145" s="159" t="s">
        <v>10507</v>
      </c>
      <c r="I145" s="159">
        <v>8</v>
      </c>
      <c r="J145" s="159">
        <v>15</v>
      </c>
      <c r="K145" s="159" t="s">
        <v>282</v>
      </c>
      <c r="L145" s="159" t="s">
        <v>282</v>
      </c>
      <c r="M145" s="159" t="s">
        <v>282</v>
      </c>
      <c r="N145" s="159" t="s">
        <v>282</v>
      </c>
      <c r="O145" s="159" t="s">
        <v>10840</v>
      </c>
      <c r="P145" s="159">
        <v>1</v>
      </c>
      <c r="Q145" s="159">
        <v>37</v>
      </c>
      <c r="R145" s="159" t="s">
        <v>10841</v>
      </c>
      <c r="S145" s="159" t="s">
        <v>194</v>
      </c>
      <c r="T145" s="159">
        <v>10</v>
      </c>
      <c r="U145" s="159" t="s">
        <v>282</v>
      </c>
      <c r="V145" s="159" t="s">
        <v>282</v>
      </c>
      <c r="W145" s="159" t="s">
        <v>282</v>
      </c>
      <c r="X145" s="159">
        <v>31.4</v>
      </c>
      <c r="Y145" s="159">
        <v>6.1</v>
      </c>
      <c r="Z145" s="159">
        <v>55</v>
      </c>
      <c r="AA145" s="159" t="s">
        <v>282</v>
      </c>
      <c r="AB145" s="159" t="s">
        <v>282</v>
      </c>
      <c r="AC145" s="159" t="s">
        <v>282</v>
      </c>
      <c r="AD145" s="159">
        <v>8.3000000000000007</v>
      </c>
      <c r="AE145" s="159" t="s">
        <v>282</v>
      </c>
      <c r="AF145" s="159">
        <v>55</v>
      </c>
      <c r="AG145" s="159" t="s">
        <v>282</v>
      </c>
      <c r="AH145" s="159" t="s">
        <v>282</v>
      </c>
      <c r="AI145" s="159" t="s">
        <v>282</v>
      </c>
      <c r="AJ145" s="159" t="s">
        <v>282</v>
      </c>
      <c r="AK145" s="159" t="s">
        <v>282</v>
      </c>
      <c r="AL145" s="159" t="s">
        <v>282</v>
      </c>
      <c r="AM145" s="159">
        <v>70</v>
      </c>
      <c r="AN145" s="159">
        <v>55</v>
      </c>
      <c r="AO145" s="161" t="s">
        <v>246</v>
      </c>
      <c r="AP145" s="159" t="s">
        <v>10507</v>
      </c>
      <c r="AQ145" s="159">
        <v>6</v>
      </c>
      <c r="AR145" s="159">
        <v>20</v>
      </c>
      <c r="AS145" s="159" t="s">
        <v>282</v>
      </c>
      <c r="AT145" s="159" t="s">
        <v>282</v>
      </c>
      <c r="AU145" s="159" t="s">
        <v>282</v>
      </c>
      <c r="AV145" s="159" t="s">
        <v>282</v>
      </c>
      <c r="AW145" s="159" t="s">
        <v>10840</v>
      </c>
      <c r="AX145" s="159">
        <v>1</v>
      </c>
      <c r="AY145" s="159">
        <v>45</v>
      </c>
      <c r="AZ145" s="159" t="s">
        <v>10841</v>
      </c>
      <c r="BA145" s="159" t="s">
        <v>194</v>
      </c>
      <c r="BB145" s="159">
        <v>10</v>
      </c>
      <c r="BC145" s="159" t="s">
        <v>282</v>
      </c>
      <c r="BD145" s="159" t="s">
        <v>282</v>
      </c>
      <c r="BE145" s="159" t="s">
        <v>282</v>
      </c>
      <c r="BF145" s="159">
        <v>31.6</v>
      </c>
      <c r="BG145" s="159">
        <v>6.2</v>
      </c>
      <c r="BH145" s="159">
        <v>55</v>
      </c>
      <c r="BI145" s="159" t="s">
        <v>282</v>
      </c>
      <c r="BJ145" s="159" t="s">
        <v>282</v>
      </c>
      <c r="BK145" s="159" t="s">
        <v>282</v>
      </c>
      <c r="BL145" s="159">
        <v>7.6</v>
      </c>
      <c r="BM145" s="159" t="s">
        <v>282</v>
      </c>
      <c r="BN145" s="159">
        <v>55</v>
      </c>
      <c r="BO145" s="159" t="s">
        <v>282</v>
      </c>
      <c r="BP145" s="159" t="s">
        <v>282</v>
      </c>
      <c r="BQ145" s="159" t="s">
        <v>282</v>
      </c>
      <c r="BR145" s="159" t="s">
        <v>282</v>
      </c>
      <c r="BS145" s="159" t="s">
        <v>282</v>
      </c>
      <c r="BT145" s="159" t="s">
        <v>282</v>
      </c>
      <c r="BU145" s="159">
        <v>75</v>
      </c>
      <c r="BV145" s="159">
        <v>55</v>
      </c>
      <c r="BW145" s="159" t="s">
        <v>282</v>
      </c>
      <c r="BX145" s="159" t="s">
        <v>282</v>
      </c>
      <c r="BY145" s="159" t="s">
        <v>282</v>
      </c>
      <c r="BZ145" s="159" t="s">
        <v>282</v>
      </c>
      <c r="CA145" s="159" t="s">
        <v>282</v>
      </c>
      <c r="CB145" s="159" t="s">
        <v>282</v>
      </c>
      <c r="CC145" s="159" t="s">
        <v>282</v>
      </c>
      <c r="CD145" s="159" t="s">
        <v>282</v>
      </c>
      <c r="CE145" s="159" t="s">
        <v>282</v>
      </c>
      <c r="CF145" s="159" t="s">
        <v>282</v>
      </c>
      <c r="CG145" s="159" t="s">
        <v>282</v>
      </c>
      <c r="CH145" s="159" t="s">
        <v>282</v>
      </c>
      <c r="CI145" s="159" t="s">
        <v>282</v>
      </c>
      <c r="CJ145" s="159" t="s">
        <v>282</v>
      </c>
      <c r="CK145" s="159" t="s">
        <v>282</v>
      </c>
      <c r="CL145" s="159" t="s">
        <v>282</v>
      </c>
      <c r="CM145" s="159" t="s">
        <v>282</v>
      </c>
      <c r="CN145" s="159" t="s">
        <v>282</v>
      </c>
      <c r="CO145" s="159" t="s">
        <v>282</v>
      </c>
      <c r="CP145" s="159" t="s">
        <v>282</v>
      </c>
      <c r="CQ145" s="159" t="s">
        <v>282</v>
      </c>
      <c r="CR145" s="159" t="s">
        <v>282</v>
      </c>
      <c r="CS145" s="159" t="s">
        <v>282</v>
      </c>
      <c r="CT145" s="159" t="s">
        <v>282</v>
      </c>
      <c r="CU145" s="159" t="s">
        <v>282</v>
      </c>
      <c r="CV145" s="159" t="s">
        <v>282</v>
      </c>
      <c r="CW145" s="159" t="s">
        <v>282</v>
      </c>
      <c r="CX145" s="159" t="s">
        <v>282</v>
      </c>
      <c r="CY145" s="159" t="s">
        <v>282</v>
      </c>
      <c r="CZ145" s="159" t="s">
        <v>282</v>
      </c>
      <c r="DA145" s="159" t="s">
        <v>282</v>
      </c>
      <c r="DB145" s="159" t="s">
        <v>282</v>
      </c>
      <c r="DC145" s="159" t="s">
        <v>282</v>
      </c>
      <c r="DD145" s="159" t="s">
        <v>282</v>
      </c>
      <c r="DE145" s="159" t="s">
        <v>282</v>
      </c>
      <c r="DF145" s="159" t="s">
        <v>282</v>
      </c>
      <c r="DG145" s="159" t="s">
        <v>282</v>
      </c>
      <c r="DH145" s="159" t="s">
        <v>282</v>
      </c>
      <c r="DI145" s="159" t="s">
        <v>282</v>
      </c>
      <c r="DJ145" s="159" t="s">
        <v>282</v>
      </c>
      <c r="DK145" s="159" t="s">
        <v>282</v>
      </c>
      <c r="DL145" s="159" t="s">
        <v>282</v>
      </c>
      <c r="DM145" s="159" t="s">
        <v>282</v>
      </c>
      <c r="DN145" s="159" t="s">
        <v>282</v>
      </c>
      <c r="DO145" s="159" t="s">
        <v>282</v>
      </c>
      <c r="DP145" s="159" t="s">
        <v>282</v>
      </c>
      <c r="DQ145" s="159" t="s">
        <v>282</v>
      </c>
      <c r="DR145" s="159" t="s">
        <v>282</v>
      </c>
      <c r="DS145" s="159" t="s">
        <v>282</v>
      </c>
      <c r="DT145" s="159" t="s">
        <v>282</v>
      </c>
      <c r="DU145" s="159" t="s">
        <v>282</v>
      </c>
      <c r="DV145" s="159" t="s">
        <v>282</v>
      </c>
      <c r="DW145" s="159" t="s">
        <v>282</v>
      </c>
      <c r="DX145" s="159" t="s">
        <v>282</v>
      </c>
      <c r="DY145" s="159" t="s">
        <v>282</v>
      </c>
      <c r="DZ145" s="159" t="s">
        <v>282</v>
      </c>
      <c r="EA145" s="159" t="s">
        <v>282</v>
      </c>
      <c r="EB145" s="159" t="s">
        <v>282</v>
      </c>
      <c r="EC145" s="159" t="s">
        <v>282</v>
      </c>
      <c r="ED145" s="159" t="s">
        <v>282</v>
      </c>
      <c r="EE145" s="159" t="s">
        <v>282</v>
      </c>
      <c r="EF145" s="159" t="s">
        <v>282</v>
      </c>
      <c r="EG145" s="159" t="s">
        <v>282</v>
      </c>
      <c r="EH145" s="159" t="s">
        <v>282</v>
      </c>
      <c r="EI145" s="159" t="s">
        <v>282</v>
      </c>
      <c r="EJ145" s="159" t="s">
        <v>282</v>
      </c>
      <c r="EK145" s="159" t="s">
        <v>282</v>
      </c>
      <c r="EL145" s="159" t="s">
        <v>282</v>
      </c>
      <c r="EM145" s="159" t="s">
        <v>282</v>
      </c>
      <c r="EN145" s="159" t="s">
        <v>282</v>
      </c>
      <c r="EO145" s="159" t="s">
        <v>282</v>
      </c>
      <c r="EP145" s="159" t="s">
        <v>282</v>
      </c>
      <c r="EQ145" s="159" t="s">
        <v>282</v>
      </c>
      <c r="ER145" s="159" t="s">
        <v>282</v>
      </c>
      <c r="ES145" s="159" t="s">
        <v>282</v>
      </c>
      <c r="ET145" s="159" t="s">
        <v>282</v>
      </c>
      <c r="EU145" s="159" t="s">
        <v>282</v>
      </c>
      <c r="EV145" s="159" t="s">
        <v>282</v>
      </c>
      <c r="EW145" s="159" t="s">
        <v>282</v>
      </c>
      <c r="EX145" s="159" t="s">
        <v>282</v>
      </c>
      <c r="EY145" s="159" t="s">
        <v>282</v>
      </c>
      <c r="EZ145" s="159" t="s">
        <v>282</v>
      </c>
      <c r="FA145" s="159" t="s">
        <v>282</v>
      </c>
      <c r="FB145" s="159" t="s">
        <v>282</v>
      </c>
      <c r="FC145" s="159" t="s">
        <v>282</v>
      </c>
      <c r="FD145" s="159" t="s">
        <v>282</v>
      </c>
      <c r="FE145" s="159" t="s">
        <v>282</v>
      </c>
      <c r="FF145" s="159" t="s">
        <v>282</v>
      </c>
      <c r="FG145" s="159" t="s">
        <v>282</v>
      </c>
      <c r="FH145" s="159" t="s">
        <v>282</v>
      </c>
      <c r="FI145" s="159" t="s">
        <v>282</v>
      </c>
      <c r="FJ145" s="159" t="s">
        <v>282</v>
      </c>
      <c r="FK145" s="159" t="s">
        <v>282</v>
      </c>
      <c r="FL145" s="159" t="s">
        <v>282</v>
      </c>
      <c r="FM145" s="159" t="s">
        <v>282</v>
      </c>
      <c r="FN145" s="159" t="s">
        <v>282</v>
      </c>
      <c r="FO145" s="159" t="s">
        <v>282</v>
      </c>
      <c r="FP145" s="159" t="s">
        <v>282</v>
      </c>
      <c r="FQ145" s="159" t="s">
        <v>282</v>
      </c>
      <c r="FR145" s="159" t="s">
        <v>282</v>
      </c>
      <c r="FS145" s="159" t="s">
        <v>282</v>
      </c>
      <c r="FT145" s="159" t="s">
        <v>282</v>
      </c>
    </row>
    <row r="146" spans="1:176" x14ac:dyDescent="0.25">
      <c r="A146" s="135" t="s">
        <v>2112</v>
      </c>
      <c r="B146" s="159" t="s">
        <v>13605</v>
      </c>
      <c r="C146" s="66" t="str">
        <f>IF(ISNUMBER(Severity!H146)=FALSE,Severity!F146,IF(Severity!H146&gt;=0.5,"YES","NO"))</f>
        <v>YES</v>
      </c>
      <c r="D146" s="66" t="str">
        <f>IF(ISNUMBER(Severity!I146)=FALSE,Severity!G146,IF(Severity!I146&gt;0.5,"YES","NO"))</f>
        <v>NO</v>
      </c>
      <c r="E146" s="159">
        <v>8</v>
      </c>
      <c r="F146" s="159">
        <v>2</v>
      </c>
      <c r="G146" s="161" t="s">
        <v>258</v>
      </c>
      <c r="H146" s="159" t="s">
        <v>10507</v>
      </c>
      <c r="I146" s="159">
        <v>14</v>
      </c>
      <c r="J146" s="159">
        <v>38</v>
      </c>
      <c r="K146" s="159" t="s">
        <v>282</v>
      </c>
      <c r="L146" s="159" t="s">
        <v>282</v>
      </c>
      <c r="M146" s="159" t="s">
        <v>282</v>
      </c>
      <c r="N146" s="159" t="s">
        <v>282</v>
      </c>
      <c r="O146" s="159" t="s">
        <v>299</v>
      </c>
      <c r="P146" s="159">
        <v>21</v>
      </c>
      <c r="Q146" s="159">
        <v>107</v>
      </c>
      <c r="R146" s="159">
        <v>50</v>
      </c>
      <c r="S146" s="159" t="s">
        <v>299</v>
      </c>
      <c r="T146" s="159">
        <v>21</v>
      </c>
      <c r="U146" s="159">
        <v>27</v>
      </c>
      <c r="V146" s="159">
        <v>4.2</v>
      </c>
      <c r="W146" s="159">
        <v>153</v>
      </c>
      <c r="X146" s="159" t="s">
        <v>282</v>
      </c>
      <c r="Y146" s="159" t="s">
        <v>282</v>
      </c>
      <c r="Z146" s="159" t="s">
        <v>282</v>
      </c>
      <c r="AA146" s="159">
        <v>10.7</v>
      </c>
      <c r="AB146" s="159">
        <v>9.9</v>
      </c>
      <c r="AC146" s="159">
        <v>153</v>
      </c>
      <c r="AD146" s="159" t="s">
        <v>282</v>
      </c>
      <c r="AE146" s="159" t="s">
        <v>282</v>
      </c>
      <c r="AF146" s="159" t="s">
        <v>282</v>
      </c>
      <c r="AG146" s="159" t="s">
        <v>282</v>
      </c>
      <c r="AH146" s="159" t="s">
        <v>282</v>
      </c>
      <c r="AI146" s="159" t="s">
        <v>282</v>
      </c>
      <c r="AJ146" s="159" t="s">
        <v>282</v>
      </c>
      <c r="AK146" s="159" t="s">
        <v>282</v>
      </c>
      <c r="AL146" s="159" t="s">
        <v>282</v>
      </c>
      <c r="AM146" s="159">
        <v>153</v>
      </c>
      <c r="AN146" s="159">
        <v>115</v>
      </c>
      <c r="AO146" s="161" t="s">
        <v>246</v>
      </c>
      <c r="AP146" s="159" t="s">
        <v>10507</v>
      </c>
      <c r="AQ146" s="159">
        <v>7</v>
      </c>
      <c r="AR146" s="159">
        <v>40</v>
      </c>
      <c r="AS146" s="159" t="s">
        <v>282</v>
      </c>
      <c r="AT146" s="159" t="s">
        <v>282</v>
      </c>
      <c r="AU146" s="159" t="s">
        <v>282</v>
      </c>
      <c r="AV146" s="159" t="s">
        <v>282</v>
      </c>
      <c r="AW146" s="159" t="s">
        <v>299</v>
      </c>
      <c r="AX146" s="159">
        <v>21</v>
      </c>
      <c r="AY146" s="159">
        <v>95</v>
      </c>
      <c r="AZ146" s="159">
        <v>50</v>
      </c>
      <c r="BA146" s="159" t="s">
        <v>299</v>
      </c>
      <c r="BB146" s="159">
        <v>21</v>
      </c>
      <c r="BC146" s="159">
        <v>26.6</v>
      </c>
      <c r="BD146" s="159">
        <v>4.0999999999999996</v>
      </c>
      <c r="BE146" s="159">
        <v>161</v>
      </c>
      <c r="BF146" s="159" t="s">
        <v>282</v>
      </c>
      <c r="BG146" s="159" t="s">
        <v>282</v>
      </c>
      <c r="BH146" s="159" t="s">
        <v>282</v>
      </c>
      <c r="BI146" s="159">
        <v>12.4</v>
      </c>
      <c r="BJ146" s="159">
        <v>8.8800000000000008</v>
      </c>
      <c r="BK146" s="159">
        <v>161</v>
      </c>
      <c r="BL146" s="159" t="s">
        <v>282</v>
      </c>
      <c r="BM146" s="159" t="s">
        <v>282</v>
      </c>
      <c r="BN146" s="159" t="s">
        <v>282</v>
      </c>
      <c r="BO146" s="159" t="s">
        <v>282</v>
      </c>
      <c r="BP146" s="159" t="s">
        <v>282</v>
      </c>
      <c r="BQ146" s="159" t="s">
        <v>282</v>
      </c>
      <c r="BR146" s="159" t="s">
        <v>282</v>
      </c>
      <c r="BS146" s="159" t="s">
        <v>282</v>
      </c>
      <c r="BT146" s="159" t="s">
        <v>282</v>
      </c>
      <c r="BU146" s="159">
        <v>161</v>
      </c>
      <c r="BV146" s="159">
        <v>121</v>
      </c>
      <c r="BW146" s="159" t="s">
        <v>282</v>
      </c>
      <c r="BX146" s="159" t="s">
        <v>282</v>
      </c>
      <c r="BY146" s="159" t="s">
        <v>282</v>
      </c>
      <c r="BZ146" s="159" t="s">
        <v>282</v>
      </c>
      <c r="CA146" s="159" t="s">
        <v>282</v>
      </c>
      <c r="CB146" s="159" t="s">
        <v>282</v>
      </c>
      <c r="CC146" s="159" t="s">
        <v>282</v>
      </c>
      <c r="CD146" s="159" t="s">
        <v>282</v>
      </c>
      <c r="CE146" s="159" t="s">
        <v>282</v>
      </c>
      <c r="CF146" s="159" t="s">
        <v>282</v>
      </c>
      <c r="CG146" s="159" t="s">
        <v>282</v>
      </c>
      <c r="CH146" s="159" t="s">
        <v>282</v>
      </c>
      <c r="CI146" s="159" t="s">
        <v>282</v>
      </c>
      <c r="CJ146" s="159" t="s">
        <v>282</v>
      </c>
      <c r="CK146" s="159" t="s">
        <v>282</v>
      </c>
      <c r="CL146" s="159" t="s">
        <v>282</v>
      </c>
      <c r="CM146" s="159" t="s">
        <v>282</v>
      </c>
      <c r="CN146" s="159" t="s">
        <v>282</v>
      </c>
      <c r="CO146" s="159" t="s">
        <v>282</v>
      </c>
      <c r="CP146" s="159" t="s">
        <v>282</v>
      </c>
      <c r="CQ146" s="159" t="s">
        <v>282</v>
      </c>
      <c r="CR146" s="159" t="s">
        <v>282</v>
      </c>
      <c r="CS146" s="159" t="s">
        <v>282</v>
      </c>
      <c r="CT146" s="159" t="s">
        <v>282</v>
      </c>
      <c r="CU146" s="159" t="s">
        <v>282</v>
      </c>
      <c r="CV146" s="159" t="s">
        <v>282</v>
      </c>
      <c r="CW146" s="159" t="s">
        <v>282</v>
      </c>
      <c r="CX146" s="159" t="s">
        <v>282</v>
      </c>
      <c r="CY146" s="159" t="s">
        <v>282</v>
      </c>
      <c r="CZ146" s="159" t="s">
        <v>282</v>
      </c>
      <c r="DA146" s="159" t="s">
        <v>282</v>
      </c>
      <c r="DB146" s="159" t="s">
        <v>282</v>
      </c>
      <c r="DC146" s="159" t="s">
        <v>282</v>
      </c>
      <c r="DD146" s="159" t="s">
        <v>282</v>
      </c>
      <c r="DE146" s="159" t="s">
        <v>282</v>
      </c>
      <c r="DF146" s="159" t="s">
        <v>282</v>
      </c>
      <c r="DG146" s="159" t="s">
        <v>282</v>
      </c>
      <c r="DH146" s="159" t="s">
        <v>282</v>
      </c>
      <c r="DI146" s="159" t="s">
        <v>282</v>
      </c>
      <c r="DJ146" s="159" t="s">
        <v>282</v>
      </c>
      <c r="DK146" s="159" t="s">
        <v>282</v>
      </c>
      <c r="DL146" s="159" t="s">
        <v>282</v>
      </c>
      <c r="DM146" s="159" t="s">
        <v>282</v>
      </c>
      <c r="DN146" s="159" t="s">
        <v>282</v>
      </c>
      <c r="DO146" s="159" t="s">
        <v>282</v>
      </c>
      <c r="DP146" s="159" t="s">
        <v>282</v>
      </c>
      <c r="DQ146" s="159" t="s">
        <v>282</v>
      </c>
      <c r="DR146" s="159" t="s">
        <v>282</v>
      </c>
      <c r="DS146" s="159" t="s">
        <v>282</v>
      </c>
      <c r="DT146" s="159" t="s">
        <v>282</v>
      </c>
      <c r="DU146" s="159" t="s">
        <v>282</v>
      </c>
      <c r="DV146" s="159" t="s">
        <v>282</v>
      </c>
      <c r="DW146" s="159" t="s">
        <v>282</v>
      </c>
      <c r="DX146" s="159" t="s">
        <v>282</v>
      </c>
      <c r="DY146" s="159" t="s">
        <v>282</v>
      </c>
      <c r="DZ146" s="159" t="s">
        <v>282</v>
      </c>
      <c r="EA146" s="159" t="s">
        <v>282</v>
      </c>
      <c r="EB146" s="159" t="s">
        <v>282</v>
      </c>
      <c r="EC146" s="159" t="s">
        <v>282</v>
      </c>
      <c r="ED146" s="159" t="s">
        <v>282</v>
      </c>
      <c r="EE146" s="159" t="s">
        <v>282</v>
      </c>
      <c r="EF146" s="159" t="s">
        <v>282</v>
      </c>
      <c r="EG146" s="159" t="s">
        <v>282</v>
      </c>
      <c r="EH146" s="159" t="s">
        <v>282</v>
      </c>
      <c r="EI146" s="159" t="s">
        <v>282</v>
      </c>
      <c r="EJ146" s="159" t="s">
        <v>282</v>
      </c>
      <c r="EK146" s="159" t="s">
        <v>282</v>
      </c>
      <c r="EL146" s="159" t="s">
        <v>282</v>
      </c>
      <c r="EM146" s="159" t="s">
        <v>282</v>
      </c>
      <c r="EN146" s="159" t="s">
        <v>282</v>
      </c>
      <c r="EO146" s="159" t="s">
        <v>282</v>
      </c>
      <c r="EP146" s="159" t="s">
        <v>282</v>
      </c>
      <c r="EQ146" s="159" t="s">
        <v>282</v>
      </c>
      <c r="ER146" s="159" t="s">
        <v>282</v>
      </c>
      <c r="ES146" s="159" t="s">
        <v>282</v>
      </c>
      <c r="ET146" s="159" t="s">
        <v>282</v>
      </c>
      <c r="EU146" s="159" t="s">
        <v>282</v>
      </c>
      <c r="EV146" s="159" t="s">
        <v>282</v>
      </c>
      <c r="EW146" s="159" t="s">
        <v>282</v>
      </c>
      <c r="EX146" s="159" t="s">
        <v>282</v>
      </c>
      <c r="EY146" s="159" t="s">
        <v>282</v>
      </c>
      <c r="EZ146" s="159" t="s">
        <v>282</v>
      </c>
      <c r="FA146" s="159" t="s">
        <v>282</v>
      </c>
      <c r="FB146" s="159" t="s">
        <v>282</v>
      </c>
      <c r="FC146" s="159" t="s">
        <v>282</v>
      </c>
      <c r="FD146" s="159" t="s">
        <v>282</v>
      </c>
      <c r="FE146" s="159" t="s">
        <v>282</v>
      </c>
      <c r="FF146" s="159" t="s">
        <v>282</v>
      </c>
      <c r="FG146" s="159" t="s">
        <v>282</v>
      </c>
      <c r="FH146" s="159" t="s">
        <v>282</v>
      </c>
      <c r="FI146" s="159" t="s">
        <v>282</v>
      </c>
      <c r="FJ146" s="159" t="s">
        <v>282</v>
      </c>
      <c r="FK146" s="159" t="s">
        <v>282</v>
      </c>
      <c r="FL146" s="159" t="s">
        <v>282</v>
      </c>
      <c r="FM146" s="159" t="s">
        <v>282</v>
      </c>
      <c r="FN146" s="159" t="s">
        <v>282</v>
      </c>
      <c r="FO146" s="159" t="s">
        <v>282</v>
      </c>
      <c r="FP146" s="159" t="s">
        <v>282</v>
      </c>
      <c r="FQ146" s="159" t="s">
        <v>282</v>
      </c>
      <c r="FR146" s="159" t="s">
        <v>282</v>
      </c>
      <c r="FS146" s="159" t="s">
        <v>282</v>
      </c>
      <c r="FT146" s="159" t="s">
        <v>282</v>
      </c>
    </row>
    <row r="147" spans="1:176" x14ac:dyDescent="0.25">
      <c r="A147" s="66" t="s">
        <v>660</v>
      </c>
      <c r="B147" s="159" t="s">
        <v>12005</v>
      </c>
      <c r="C147" s="66" t="str">
        <f>IF(ISNUMBER(Severity!H147)=FALSE,Severity!F147,IF(Severity!H147&gt;=0.5,"YES","NO"))</f>
        <v>YES</v>
      </c>
      <c r="D147" s="66" t="str">
        <f>IF(ISNUMBER(Severity!I147)=FALSE,Severity!G147,IF(Severity!I147&gt;0.5,"YES","NO"))</f>
        <v>NO</v>
      </c>
      <c r="E147" s="159">
        <v>6</v>
      </c>
      <c r="F147" s="159">
        <v>2</v>
      </c>
      <c r="G147" s="161" t="s">
        <v>255</v>
      </c>
      <c r="H147" s="159" t="s">
        <v>10507</v>
      </c>
      <c r="I147" s="66">
        <v>5</v>
      </c>
      <c r="J147" s="159">
        <v>16</v>
      </c>
      <c r="K147" s="159" t="s">
        <v>282</v>
      </c>
      <c r="L147" s="159" t="s">
        <v>282</v>
      </c>
      <c r="M147" s="159" t="s">
        <v>282</v>
      </c>
      <c r="N147" s="159" t="s">
        <v>282</v>
      </c>
      <c r="O147" s="159" t="s">
        <v>194</v>
      </c>
      <c r="P147" s="159">
        <v>10</v>
      </c>
      <c r="Q147" s="66">
        <v>50</v>
      </c>
      <c r="R147" s="159">
        <v>50</v>
      </c>
      <c r="S147" s="159" t="s">
        <v>194</v>
      </c>
      <c r="T147" s="159">
        <v>10</v>
      </c>
      <c r="U147" s="66" t="s">
        <v>282</v>
      </c>
      <c r="V147" s="66" t="s">
        <v>282</v>
      </c>
      <c r="W147" s="159" t="s">
        <v>282</v>
      </c>
      <c r="X147" s="159">
        <v>27.9</v>
      </c>
      <c r="Y147" s="159">
        <v>3.4</v>
      </c>
      <c r="Z147" s="159">
        <v>83</v>
      </c>
      <c r="AA147" s="159" t="s">
        <v>282</v>
      </c>
      <c r="AB147" s="159" t="s">
        <v>282</v>
      </c>
      <c r="AC147" s="159" t="s">
        <v>282</v>
      </c>
      <c r="AD147" s="159" t="s">
        <v>282</v>
      </c>
      <c r="AE147" s="159" t="s">
        <v>282</v>
      </c>
      <c r="AF147" s="159" t="s">
        <v>282</v>
      </c>
      <c r="AG147" s="159" t="s">
        <v>282</v>
      </c>
      <c r="AH147" s="159" t="s">
        <v>282</v>
      </c>
      <c r="AI147" s="159" t="s">
        <v>282</v>
      </c>
      <c r="AJ147" s="66">
        <v>-15.4</v>
      </c>
      <c r="AK147" s="159" t="s">
        <v>282</v>
      </c>
      <c r="AL147" s="66">
        <v>83</v>
      </c>
      <c r="AM147" s="159">
        <v>99</v>
      </c>
      <c r="AN147" s="159">
        <v>83</v>
      </c>
      <c r="AO147" s="161" t="s">
        <v>790</v>
      </c>
      <c r="AP147" s="159" t="s">
        <v>10507</v>
      </c>
      <c r="AQ147" s="159">
        <v>3</v>
      </c>
      <c r="AR147" s="159">
        <v>11</v>
      </c>
      <c r="AS147" s="159" t="s">
        <v>282</v>
      </c>
      <c r="AT147" s="159" t="s">
        <v>282</v>
      </c>
      <c r="AU147" s="159" t="s">
        <v>282</v>
      </c>
      <c r="AV147" s="159" t="s">
        <v>282</v>
      </c>
      <c r="AW147" s="159" t="s">
        <v>194</v>
      </c>
      <c r="AX147" s="159">
        <v>10</v>
      </c>
      <c r="AY147" s="66">
        <v>40</v>
      </c>
      <c r="AZ147" s="159">
        <v>50</v>
      </c>
      <c r="BA147" s="159" t="s">
        <v>194</v>
      </c>
      <c r="BB147" s="159">
        <v>10</v>
      </c>
      <c r="BC147" s="66" t="s">
        <v>282</v>
      </c>
      <c r="BD147" s="66" t="s">
        <v>282</v>
      </c>
      <c r="BE147" s="159" t="s">
        <v>282</v>
      </c>
      <c r="BF147" s="159">
        <v>27.3</v>
      </c>
      <c r="BG147" s="159">
        <v>3.4</v>
      </c>
      <c r="BH147" s="159">
        <v>90</v>
      </c>
      <c r="BI147" s="159" t="s">
        <v>282</v>
      </c>
      <c r="BJ147" s="159" t="s">
        <v>282</v>
      </c>
      <c r="BK147" s="159" t="s">
        <v>282</v>
      </c>
      <c r="BL147" s="159" t="s">
        <v>282</v>
      </c>
      <c r="BM147" s="159" t="s">
        <v>282</v>
      </c>
      <c r="BN147" s="159" t="s">
        <v>282</v>
      </c>
      <c r="BO147" s="159" t="s">
        <v>282</v>
      </c>
      <c r="BP147" s="159" t="s">
        <v>282</v>
      </c>
      <c r="BQ147" s="159" t="s">
        <v>282</v>
      </c>
      <c r="BR147" s="66">
        <v>-12.1</v>
      </c>
      <c r="BS147" s="159" t="s">
        <v>282</v>
      </c>
      <c r="BT147" s="66">
        <v>90</v>
      </c>
      <c r="BU147" s="159">
        <v>101</v>
      </c>
      <c r="BV147" s="159">
        <v>90</v>
      </c>
      <c r="BW147" s="159" t="s">
        <v>282</v>
      </c>
      <c r="BX147" s="159" t="s">
        <v>282</v>
      </c>
      <c r="BY147" s="159" t="s">
        <v>282</v>
      </c>
      <c r="BZ147" s="159" t="s">
        <v>282</v>
      </c>
      <c r="CA147" s="159" t="s">
        <v>282</v>
      </c>
      <c r="CB147" s="159" t="s">
        <v>282</v>
      </c>
      <c r="CC147" s="159" t="s">
        <v>282</v>
      </c>
      <c r="CD147" s="159" t="s">
        <v>282</v>
      </c>
      <c r="CE147" s="159" t="s">
        <v>282</v>
      </c>
      <c r="CF147" s="159" t="s">
        <v>282</v>
      </c>
      <c r="CG147" s="159" t="s">
        <v>282</v>
      </c>
      <c r="CH147" s="159" t="s">
        <v>282</v>
      </c>
      <c r="CI147" s="159" t="s">
        <v>282</v>
      </c>
      <c r="CJ147" s="159" t="s">
        <v>282</v>
      </c>
      <c r="CK147" s="159" t="s">
        <v>282</v>
      </c>
      <c r="CL147" s="159" t="s">
        <v>282</v>
      </c>
      <c r="CM147" s="159" t="s">
        <v>282</v>
      </c>
      <c r="CN147" s="159" t="s">
        <v>282</v>
      </c>
      <c r="CO147" s="159" t="s">
        <v>282</v>
      </c>
      <c r="CP147" s="159" t="s">
        <v>282</v>
      </c>
      <c r="CQ147" s="159" t="s">
        <v>282</v>
      </c>
      <c r="CR147" s="159" t="s">
        <v>282</v>
      </c>
      <c r="CS147" s="159" t="s">
        <v>282</v>
      </c>
      <c r="CT147" s="159" t="s">
        <v>282</v>
      </c>
      <c r="CU147" s="159" t="s">
        <v>282</v>
      </c>
      <c r="CV147" s="159" t="s">
        <v>282</v>
      </c>
      <c r="CW147" s="159" t="s">
        <v>282</v>
      </c>
      <c r="CX147" s="159" t="s">
        <v>282</v>
      </c>
      <c r="CY147" s="159" t="s">
        <v>282</v>
      </c>
      <c r="CZ147" s="159" t="s">
        <v>282</v>
      </c>
      <c r="DA147" s="159" t="s">
        <v>282</v>
      </c>
      <c r="DB147" s="159" t="s">
        <v>282</v>
      </c>
      <c r="DC147" s="159" t="s">
        <v>282</v>
      </c>
      <c r="DD147" s="159" t="s">
        <v>282</v>
      </c>
      <c r="DE147" s="159" t="s">
        <v>282</v>
      </c>
      <c r="DF147" s="159" t="s">
        <v>282</v>
      </c>
      <c r="DG147" s="159" t="s">
        <v>282</v>
      </c>
      <c r="DH147" s="159" t="s">
        <v>282</v>
      </c>
      <c r="DI147" s="159" t="s">
        <v>282</v>
      </c>
      <c r="DJ147" s="159" t="s">
        <v>282</v>
      </c>
      <c r="DK147" s="159" t="s">
        <v>282</v>
      </c>
      <c r="DL147" s="159" t="s">
        <v>282</v>
      </c>
      <c r="DM147" s="159" t="s">
        <v>282</v>
      </c>
      <c r="DN147" s="159" t="s">
        <v>282</v>
      </c>
      <c r="DO147" s="159" t="s">
        <v>282</v>
      </c>
      <c r="DP147" s="159" t="s">
        <v>282</v>
      </c>
      <c r="DQ147" s="159" t="s">
        <v>282</v>
      </c>
      <c r="DR147" s="159" t="s">
        <v>282</v>
      </c>
      <c r="DS147" s="159" t="s">
        <v>282</v>
      </c>
      <c r="DT147" s="159" t="s">
        <v>282</v>
      </c>
      <c r="DU147" s="159" t="s">
        <v>282</v>
      </c>
      <c r="DV147" s="159" t="s">
        <v>282</v>
      </c>
      <c r="DW147" s="159" t="s">
        <v>282</v>
      </c>
      <c r="DX147" s="159" t="s">
        <v>282</v>
      </c>
      <c r="DY147" s="159" t="s">
        <v>282</v>
      </c>
      <c r="DZ147" s="159" t="s">
        <v>282</v>
      </c>
      <c r="EA147" s="159" t="s">
        <v>282</v>
      </c>
      <c r="EB147" s="159" t="s">
        <v>282</v>
      </c>
      <c r="EC147" s="159" t="s">
        <v>282</v>
      </c>
      <c r="ED147" s="159" t="s">
        <v>282</v>
      </c>
      <c r="EE147" s="159" t="s">
        <v>282</v>
      </c>
      <c r="EF147" s="159" t="s">
        <v>282</v>
      </c>
      <c r="EG147" s="159" t="s">
        <v>282</v>
      </c>
      <c r="EH147" s="159" t="s">
        <v>282</v>
      </c>
      <c r="EI147" s="159" t="s">
        <v>282</v>
      </c>
      <c r="EJ147" s="159" t="s">
        <v>282</v>
      </c>
      <c r="EK147" s="159" t="s">
        <v>282</v>
      </c>
      <c r="EL147" s="159" t="s">
        <v>282</v>
      </c>
      <c r="EM147" s="159" t="s">
        <v>282</v>
      </c>
      <c r="EN147" s="159" t="s">
        <v>282</v>
      </c>
      <c r="EO147" s="159" t="s">
        <v>282</v>
      </c>
      <c r="EP147" s="159" t="s">
        <v>282</v>
      </c>
      <c r="EQ147" s="159" t="s">
        <v>282</v>
      </c>
      <c r="ER147" s="159" t="s">
        <v>282</v>
      </c>
      <c r="ES147" s="159" t="s">
        <v>282</v>
      </c>
      <c r="ET147" s="159" t="s">
        <v>282</v>
      </c>
      <c r="EU147" s="159" t="s">
        <v>282</v>
      </c>
      <c r="EV147" s="159" t="s">
        <v>282</v>
      </c>
      <c r="EW147" s="159" t="s">
        <v>282</v>
      </c>
      <c r="EX147" s="159" t="s">
        <v>282</v>
      </c>
      <c r="EY147" s="159" t="s">
        <v>282</v>
      </c>
      <c r="EZ147" s="159" t="s">
        <v>282</v>
      </c>
      <c r="FA147" s="159" t="s">
        <v>282</v>
      </c>
      <c r="FB147" s="159" t="s">
        <v>282</v>
      </c>
      <c r="FC147" s="159" t="s">
        <v>282</v>
      </c>
      <c r="FD147" s="159" t="s">
        <v>282</v>
      </c>
      <c r="FE147" s="159" t="s">
        <v>282</v>
      </c>
      <c r="FF147" s="159" t="s">
        <v>282</v>
      </c>
      <c r="FG147" s="159" t="s">
        <v>282</v>
      </c>
      <c r="FH147" s="159" t="s">
        <v>282</v>
      </c>
      <c r="FI147" s="159" t="s">
        <v>282</v>
      </c>
      <c r="FJ147" s="159" t="s">
        <v>282</v>
      </c>
      <c r="FK147" s="159" t="s">
        <v>282</v>
      </c>
      <c r="FL147" s="159" t="s">
        <v>282</v>
      </c>
      <c r="FM147" s="159" t="s">
        <v>282</v>
      </c>
      <c r="FN147" s="159" t="s">
        <v>282</v>
      </c>
      <c r="FO147" s="159" t="s">
        <v>282</v>
      </c>
      <c r="FP147" s="159" t="s">
        <v>282</v>
      </c>
      <c r="FQ147" s="159" t="s">
        <v>282</v>
      </c>
      <c r="FR147" s="159" t="s">
        <v>282</v>
      </c>
      <c r="FS147" s="159" t="s">
        <v>282</v>
      </c>
      <c r="FT147" s="159" t="s">
        <v>282</v>
      </c>
    </row>
    <row r="148" spans="1:176" x14ac:dyDescent="0.25">
      <c r="A148" s="66" t="s">
        <v>301</v>
      </c>
      <c r="B148" s="159" t="s">
        <v>10725</v>
      </c>
      <c r="C148" s="66" t="str">
        <f>IF(ISNUMBER(Severity!H148)=FALSE,Severity!F148,IF(Severity!H148&gt;=0.5,"YES","NO"))</f>
        <v>YES</v>
      </c>
      <c r="D148" s="66" t="str">
        <f>IF(ISNUMBER(Severity!I148)=FALSE,Severity!G148,IF(Severity!I148&gt;0.5,"YES","NO"))</f>
        <v>NO</v>
      </c>
      <c r="E148" s="159">
        <v>6</v>
      </c>
      <c r="F148" s="159">
        <v>2</v>
      </c>
      <c r="G148" s="161" t="s">
        <v>302</v>
      </c>
      <c r="H148" s="159" t="s">
        <v>10507</v>
      </c>
      <c r="I148" s="66">
        <v>1</v>
      </c>
      <c r="J148" s="159">
        <v>16</v>
      </c>
      <c r="K148" s="159" t="s">
        <v>282</v>
      </c>
      <c r="L148" s="159" t="s">
        <v>282</v>
      </c>
      <c r="M148" s="159" t="s">
        <v>282</v>
      </c>
      <c r="N148" s="159" t="s">
        <v>282</v>
      </c>
      <c r="O148" s="159" t="s">
        <v>10840</v>
      </c>
      <c r="P148" s="159">
        <v>1</v>
      </c>
      <c r="Q148" s="66">
        <v>51</v>
      </c>
      <c r="R148" s="286" t="s">
        <v>10841</v>
      </c>
      <c r="S148" s="159" t="s">
        <v>299</v>
      </c>
      <c r="T148" s="159">
        <v>17</v>
      </c>
      <c r="U148" s="66" t="s">
        <v>282</v>
      </c>
      <c r="V148" s="66" t="s">
        <v>282</v>
      </c>
      <c r="W148" s="159" t="s">
        <v>282</v>
      </c>
      <c r="X148" s="66">
        <v>25.6</v>
      </c>
      <c r="Y148" s="66">
        <v>5.56</v>
      </c>
      <c r="Z148" s="66">
        <v>63</v>
      </c>
      <c r="AA148" s="159" t="s">
        <v>282</v>
      </c>
      <c r="AB148" s="159" t="s">
        <v>282</v>
      </c>
      <c r="AC148" s="159" t="s">
        <v>282</v>
      </c>
      <c r="AD148" s="159" t="s">
        <v>282</v>
      </c>
      <c r="AE148" s="159" t="s">
        <v>282</v>
      </c>
      <c r="AF148" s="159" t="s">
        <v>282</v>
      </c>
      <c r="AG148" s="159" t="s">
        <v>282</v>
      </c>
      <c r="AH148" s="159" t="s">
        <v>282</v>
      </c>
      <c r="AI148" s="159" t="s">
        <v>282</v>
      </c>
      <c r="AJ148" s="66">
        <v>-7.4</v>
      </c>
      <c r="AK148" s="66">
        <v>3.97</v>
      </c>
      <c r="AL148" s="66">
        <v>63</v>
      </c>
      <c r="AM148" s="159">
        <v>79</v>
      </c>
      <c r="AN148" s="159">
        <v>63</v>
      </c>
      <c r="AO148" s="161" t="s">
        <v>263</v>
      </c>
      <c r="AP148" s="159" t="s">
        <v>10507</v>
      </c>
      <c r="AQ148" s="66">
        <v>5</v>
      </c>
      <c r="AR148" s="159">
        <v>14</v>
      </c>
      <c r="AS148" s="159" t="s">
        <v>282</v>
      </c>
      <c r="AT148" s="159" t="s">
        <v>282</v>
      </c>
      <c r="AU148" s="159" t="s">
        <v>282</v>
      </c>
      <c r="AV148" s="159" t="s">
        <v>282</v>
      </c>
      <c r="AW148" s="159" t="s">
        <v>10840</v>
      </c>
      <c r="AX148" s="159">
        <v>1</v>
      </c>
      <c r="AY148" s="159">
        <v>47</v>
      </c>
      <c r="AZ148" s="66" t="s">
        <v>10841</v>
      </c>
      <c r="BA148" s="159" t="s">
        <v>299</v>
      </c>
      <c r="BB148" s="159">
        <v>17</v>
      </c>
      <c r="BC148" s="66" t="s">
        <v>282</v>
      </c>
      <c r="BD148" s="66" t="s">
        <v>282</v>
      </c>
      <c r="BE148" s="159" t="s">
        <v>282</v>
      </c>
      <c r="BF148" s="66">
        <v>25.8</v>
      </c>
      <c r="BG148" s="66">
        <v>7.94</v>
      </c>
      <c r="BH148" s="66">
        <v>63</v>
      </c>
      <c r="BI148" s="159" t="s">
        <v>282</v>
      </c>
      <c r="BJ148" s="159" t="s">
        <v>282</v>
      </c>
      <c r="BK148" s="159" t="s">
        <v>282</v>
      </c>
      <c r="BL148" s="159" t="s">
        <v>282</v>
      </c>
      <c r="BM148" s="159" t="s">
        <v>282</v>
      </c>
      <c r="BN148" s="159" t="s">
        <v>282</v>
      </c>
      <c r="BO148" s="159" t="s">
        <v>282</v>
      </c>
      <c r="BP148" s="159" t="s">
        <v>282</v>
      </c>
      <c r="BQ148" s="159" t="s">
        <v>282</v>
      </c>
      <c r="BR148" s="66">
        <v>-7.5</v>
      </c>
      <c r="BS148" s="66">
        <v>5.56</v>
      </c>
      <c r="BT148" s="66">
        <v>63</v>
      </c>
      <c r="BU148" s="159">
        <v>77</v>
      </c>
      <c r="BV148" s="159">
        <v>63</v>
      </c>
      <c r="BW148" s="159" t="s">
        <v>282</v>
      </c>
      <c r="BX148" s="159" t="s">
        <v>282</v>
      </c>
      <c r="BY148" s="159" t="s">
        <v>282</v>
      </c>
      <c r="BZ148" s="159" t="s">
        <v>282</v>
      </c>
      <c r="CA148" s="159" t="s">
        <v>282</v>
      </c>
      <c r="CB148" s="159" t="s">
        <v>282</v>
      </c>
      <c r="CC148" s="159" t="s">
        <v>282</v>
      </c>
      <c r="CD148" s="159" t="s">
        <v>282</v>
      </c>
      <c r="CE148" s="159" t="s">
        <v>282</v>
      </c>
      <c r="CF148" s="159" t="s">
        <v>282</v>
      </c>
      <c r="CG148" s="159" t="s">
        <v>282</v>
      </c>
      <c r="CH148" s="159" t="s">
        <v>282</v>
      </c>
      <c r="CI148" s="159" t="s">
        <v>282</v>
      </c>
      <c r="CJ148" s="159" t="s">
        <v>282</v>
      </c>
      <c r="CK148" s="159" t="s">
        <v>282</v>
      </c>
      <c r="CL148" s="159" t="s">
        <v>282</v>
      </c>
      <c r="CM148" s="159" t="s">
        <v>282</v>
      </c>
      <c r="CN148" s="159" t="s">
        <v>282</v>
      </c>
      <c r="CO148" s="159" t="s">
        <v>282</v>
      </c>
      <c r="CP148" s="159" t="s">
        <v>282</v>
      </c>
      <c r="CQ148" s="159" t="s">
        <v>282</v>
      </c>
      <c r="CR148" s="159" t="s">
        <v>282</v>
      </c>
      <c r="CS148" s="159" t="s">
        <v>282</v>
      </c>
      <c r="CT148" s="159" t="s">
        <v>282</v>
      </c>
      <c r="CU148" s="159" t="s">
        <v>282</v>
      </c>
      <c r="CV148" s="159" t="s">
        <v>282</v>
      </c>
      <c r="CW148" s="159" t="s">
        <v>282</v>
      </c>
      <c r="CX148" s="159" t="s">
        <v>282</v>
      </c>
      <c r="CY148" s="159" t="s">
        <v>282</v>
      </c>
      <c r="CZ148" s="159" t="s">
        <v>282</v>
      </c>
      <c r="DA148" s="159" t="s">
        <v>282</v>
      </c>
      <c r="DB148" s="159" t="s">
        <v>282</v>
      </c>
      <c r="DC148" s="159" t="s">
        <v>282</v>
      </c>
      <c r="DD148" s="159" t="s">
        <v>282</v>
      </c>
      <c r="DE148" s="159" t="s">
        <v>282</v>
      </c>
      <c r="DF148" s="159" t="s">
        <v>282</v>
      </c>
      <c r="DG148" s="159" t="s">
        <v>282</v>
      </c>
      <c r="DH148" s="159" t="s">
        <v>282</v>
      </c>
      <c r="DI148" s="159" t="s">
        <v>282</v>
      </c>
      <c r="DJ148" s="159" t="s">
        <v>282</v>
      </c>
      <c r="DK148" s="159" t="s">
        <v>282</v>
      </c>
      <c r="DL148" s="159" t="s">
        <v>282</v>
      </c>
      <c r="DM148" s="159" t="s">
        <v>282</v>
      </c>
      <c r="DN148" s="159" t="s">
        <v>282</v>
      </c>
      <c r="DO148" s="159" t="s">
        <v>282</v>
      </c>
      <c r="DP148" s="159" t="s">
        <v>282</v>
      </c>
      <c r="DQ148" s="159" t="s">
        <v>282</v>
      </c>
      <c r="DR148" s="159" t="s">
        <v>282</v>
      </c>
      <c r="DS148" s="159" t="s">
        <v>282</v>
      </c>
      <c r="DT148" s="159" t="s">
        <v>282</v>
      </c>
      <c r="DU148" s="159" t="s">
        <v>282</v>
      </c>
      <c r="DV148" s="159" t="s">
        <v>282</v>
      </c>
      <c r="DW148" s="159" t="s">
        <v>282</v>
      </c>
      <c r="DX148" s="159" t="s">
        <v>282</v>
      </c>
      <c r="DY148" s="159" t="s">
        <v>282</v>
      </c>
      <c r="DZ148" s="159" t="s">
        <v>282</v>
      </c>
      <c r="EA148" s="159" t="s">
        <v>282</v>
      </c>
      <c r="EB148" s="159" t="s">
        <v>282</v>
      </c>
      <c r="EC148" s="159" t="s">
        <v>282</v>
      </c>
      <c r="ED148" s="159" t="s">
        <v>282</v>
      </c>
      <c r="EE148" s="159" t="s">
        <v>282</v>
      </c>
      <c r="EF148" s="159" t="s">
        <v>282</v>
      </c>
      <c r="EG148" s="159" t="s">
        <v>282</v>
      </c>
      <c r="EH148" s="159" t="s">
        <v>282</v>
      </c>
      <c r="EI148" s="159" t="s">
        <v>282</v>
      </c>
      <c r="EJ148" s="159" t="s">
        <v>282</v>
      </c>
      <c r="EK148" s="159" t="s">
        <v>282</v>
      </c>
      <c r="EL148" s="159" t="s">
        <v>282</v>
      </c>
      <c r="EM148" s="159" t="s">
        <v>282</v>
      </c>
      <c r="EN148" s="159" t="s">
        <v>282</v>
      </c>
      <c r="EO148" s="159" t="s">
        <v>282</v>
      </c>
      <c r="EP148" s="159" t="s">
        <v>282</v>
      </c>
      <c r="EQ148" s="159" t="s">
        <v>282</v>
      </c>
      <c r="ER148" s="159" t="s">
        <v>282</v>
      </c>
      <c r="ES148" s="159" t="s">
        <v>282</v>
      </c>
      <c r="ET148" s="159" t="s">
        <v>282</v>
      </c>
      <c r="EU148" s="159" t="s">
        <v>282</v>
      </c>
      <c r="EV148" s="159" t="s">
        <v>282</v>
      </c>
      <c r="EW148" s="159" t="s">
        <v>282</v>
      </c>
      <c r="EX148" s="159" t="s">
        <v>282</v>
      </c>
      <c r="EY148" s="159" t="s">
        <v>282</v>
      </c>
      <c r="EZ148" s="159" t="s">
        <v>282</v>
      </c>
      <c r="FA148" s="159" t="s">
        <v>282</v>
      </c>
      <c r="FB148" s="159" t="s">
        <v>282</v>
      </c>
      <c r="FC148" s="159" t="s">
        <v>282</v>
      </c>
      <c r="FD148" s="159" t="s">
        <v>282</v>
      </c>
      <c r="FE148" s="159" t="s">
        <v>282</v>
      </c>
      <c r="FF148" s="159" t="s">
        <v>282</v>
      </c>
      <c r="FG148" s="159" t="s">
        <v>282</v>
      </c>
      <c r="FH148" s="159" t="s">
        <v>282</v>
      </c>
      <c r="FI148" s="159" t="s">
        <v>282</v>
      </c>
      <c r="FJ148" s="159" t="s">
        <v>282</v>
      </c>
      <c r="FK148" s="159" t="s">
        <v>282</v>
      </c>
      <c r="FL148" s="159" t="s">
        <v>282</v>
      </c>
      <c r="FM148" s="159" t="s">
        <v>282</v>
      </c>
      <c r="FN148" s="159" t="s">
        <v>282</v>
      </c>
      <c r="FO148" s="159" t="s">
        <v>282</v>
      </c>
      <c r="FP148" s="159" t="s">
        <v>282</v>
      </c>
      <c r="FQ148" s="159" t="s">
        <v>282</v>
      </c>
      <c r="FR148" s="159" t="s">
        <v>282</v>
      </c>
      <c r="FS148" s="159" t="s">
        <v>282</v>
      </c>
      <c r="FT148" s="159" t="s">
        <v>282</v>
      </c>
    </row>
    <row r="149" spans="1:176" x14ac:dyDescent="0.25">
      <c r="A149" s="66" t="s">
        <v>419</v>
      </c>
      <c r="B149" s="159" t="s">
        <v>13613</v>
      </c>
      <c r="C149" s="66" t="str">
        <f>IF(ISNUMBER(Severity!H149)=FALSE,Severity!F149,IF(Severity!H149&gt;=0.5,"YES","NO"))</f>
        <v>NO</v>
      </c>
      <c r="D149" s="66" t="str">
        <f>IF(ISNUMBER(Severity!I149)=FALSE,Severity!G149,IF(Severity!I149&gt;0.5,"YES","NO"))</f>
        <v>YES</v>
      </c>
      <c r="E149" s="159">
        <v>8</v>
      </c>
      <c r="F149" s="159">
        <v>3</v>
      </c>
      <c r="G149" s="161" t="s">
        <v>10471</v>
      </c>
      <c r="H149" s="159" t="s">
        <v>183</v>
      </c>
      <c r="I149" s="66" t="s">
        <v>282</v>
      </c>
      <c r="J149" s="159" t="s">
        <v>282</v>
      </c>
      <c r="K149" s="159" t="s">
        <v>743</v>
      </c>
      <c r="L149" s="159">
        <v>21</v>
      </c>
      <c r="M149" s="159">
        <v>9</v>
      </c>
      <c r="N149" s="159">
        <v>8</v>
      </c>
      <c r="O149" s="159" t="s">
        <v>282</v>
      </c>
      <c r="P149" s="159" t="s">
        <v>282</v>
      </c>
      <c r="Q149" s="159" t="s">
        <v>282</v>
      </c>
      <c r="R149" s="159" t="s">
        <v>282</v>
      </c>
      <c r="S149" s="159" t="s">
        <v>743</v>
      </c>
      <c r="T149" s="159">
        <v>21</v>
      </c>
      <c r="U149" s="159" t="s">
        <v>282</v>
      </c>
      <c r="V149" s="159" t="s">
        <v>282</v>
      </c>
      <c r="W149" s="159" t="s">
        <v>282</v>
      </c>
      <c r="X149" s="159">
        <v>19.27</v>
      </c>
      <c r="Y149" s="159">
        <v>5.61</v>
      </c>
      <c r="Z149" s="159">
        <v>14</v>
      </c>
      <c r="AA149" s="159" t="s">
        <v>282</v>
      </c>
      <c r="AB149" s="159" t="s">
        <v>282</v>
      </c>
      <c r="AC149" s="159" t="s">
        <v>282</v>
      </c>
      <c r="AD149" s="159">
        <v>8.18</v>
      </c>
      <c r="AE149" s="159">
        <v>5.27</v>
      </c>
      <c r="AF149" s="159">
        <v>14</v>
      </c>
      <c r="AG149" s="159" t="s">
        <v>282</v>
      </c>
      <c r="AH149" s="159" t="s">
        <v>282</v>
      </c>
      <c r="AI149" s="159" t="s">
        <v>282</v>
      </c>
      <c r="AJ149" s="159" t="s">
        <v>282</v>
      </c>
      <c r="AK149" s="159" t="s">
        <v>282</v>
      </c>
      <c r="AL149" s="159" t="s">
        <v>282</v>
      </c>
      <c r="AM149" s="159" t="s">
        <v>282</v>
      </c>
      <c r="AN149" s="159">
        <v>14</v>
      </c>
      <c r="AO149" s="212" t="s">
        <v>10470</v>
      </c>
      <c r="AP149" s="159" t="s">
        <v>183</v>
      </c>
      <c r="AQ149" s="159" t="s">
        <v>282</v>
      </c>
      <c r="AR149" s="159" t="s">
        <v>282</v>
      </c>
      <c r="AS149" s="159" t="s">
        <v>743</v>
      </c>
      <c r="AT149" s="159">
        <v>21</v>
      </c>
      <c r="AU149" s="159">
        <v>12</v>
      </c>
      <c r="AV149" s="159">
        <v>8</v>
      </c>
      <c r="AW149" s="159" t="s">
        <v>282</v>
      </c>
      <c r="AX149" s="159" t="s">
        <v>282</v>
      </c>
      <c r="AY149" s="159" t="s">
        <v>282</v>
      </c>
      <c r="AZ149" s="159" t="s">
        <v>282</v>
      </c>
      <c r="BA149" s="159" t="s">
        <v>743</v>
      </c>
      <c r="BB149" s="159">
        <v>21</v>
      </c>
      <c r="BC149" s="159" t="s">
        <v>282</v>
      </c>
      <c r="BD149" s="159" t="s">
        <v>282</v>
      </c>
      <c r="BE149" s="159" t="s">
        <v>282</v>
      </c>
      <c r="BF149" s="159">
        <v>19.5</v>
      </c>
      <c r="BG149" s="159">
        <v>9.18</v>
      </c>
      <c r="BH149" s="159">
        <v>15</v>
      </c>
      <c r="BI149" s="159" t="s">
        <v>282</v>
      </c>
      <c r="BJ149" s="159" t="s">
        <v>282</v>
      </c>
      <c r="BK149" s="159" t="s">
        <v>282</v>
      </c>
      <c r="BL149" s="159">
        <v>5.93</v>
      </c>
      <c r="BM149" s="159">
        <v>8.44</v>
      </c>
      <c r="BN149" s="159">
        <v>15</v>
      </c>
      <c r="BO149" s="159" t="s">
        <v>282</v>
      </c>
      <c r="BP149" s="159" t="s">
        <v>282</v>
      </c>
      <c r="BQ149" s="159" t="s">
        <v>282</v>
      </c>
      <c r="BR149" s="159" t="s">
        <v>282</v>
      </c>
      <c r="BS149" s="159" t="s">
        <v>282</v>
      </c>
      <c r="BT149" s="159" t="s">
        <v>282</v>
      </c>
      <c r="BU149" s="159" t="s">
        <v>282</v>
      </c>
      <c r="BV149" s="159">
        <v>15</v>
      </c>
      <c r="BW149" s="159" t="s">
        <v>636</v>
      </c>
      <c r="BX149" s="159" t="s">
        <v>282</v>
      </c>
      <c r="BY149" s="159" t="s">
        <v>282</v>
      </c>
      <c r="BZ149" s="159" t="s">
        <v>282</v>
      </c>
      <c r="CA149" s="159" t="s">
        <v>743</v>
      </c>
      <c r="CB149" s="159">
        <v>21</v>
      </c>
      <c r="CC149" s="159">
        <v>2</v>
      </c>
      <c r="CD149" s="159">
        <v>8</v>
      </c>
      <c r="CE149" s="159" t="s">
        <v>282</v>
      </c>
      <c r="CF149" s="159" t="s">
        <v>282</v>
      </c>
      <c r="CG149" s="159" t="s">
        <v>282</v>
      </c>
      <c r="CH149" s="159" t="s">
        <v>282</v>
      </c>
      <c r="CI149" s="159" t="s">
        <v>743</v>
      </c>
      <c r="CJ149" s="159">
        <v>21</v>
      </c>
      <c r="CK149" s="159" t="s">
        <v>282</v>
      </c>
      <c r="CL149" s="159" t="s">
        <v>282</v>
      </c>
      <c r="CM149" s="159" t="s">
        <v>282</v>
      </c>
      <c r="CN149" s="159">
        <v>16.059999999999999</v>
      </c>
      <c r="CO149" s="159">
        <v>5.12</v>
      </c>
      <c r="CP149" s="159">
        <v>11</v>
      </c>
      <c r="CQ149" s="159" t="s">
        <v>282</v>
      </c>
      <c r="CR149" s="159" t="s">
        <v>282</v>
      </c>
      <c r="CS149" s="159" t="s">
        <v>282</v>
      </c>
      <c r="CT149" s="159">
        <v>15.25</v>
      </c>
      <c r="CU149" s="159">
        <v>6.3</v>
      </c>
      <c r="CV149" s="159">
        <v>11</v>
      </c>
      <c r="CW149" s="159" t="s">
        <v>282</v>
      </c>
      <c r="CX149" s="159" t="s">
        <v>282</v>
      </c>
      <c r="CY149" s="159" t="s">
        <v>282</v>
      </c>
      <c r="CZ149" s="159" t="s">
        <v>282</v>
      </c>
      <c r="DA149" s="159" t="s">
        <v>282</v>
      </c>
      <c r="DB149" s="159" t="s">
        <v>282</v>
      </c>
      <c r="DC149" s="159" t="s">
        <v>282</v>
      </c>
      <c r="DD149" s="159">
        <v>11</v>
      </c>
      <c r="DE149" s="159" t="s">
        <v>282</v>
      </c>
      <c r="DF149" s="159" t="s">
        <v>282</v>
      </c>
      <c r="DG149" s="159" t="s">
        <v>282</v>
      </c>
      <c r="DH149" s="159" t="s">
        <v>282</v>
      </c>
      <c r="DI149" s="159" t="s">
        <v>282</v>
      </c>
      <c r="DJ149" s="159" t="s">
        <v>282</v>
      </c>
      <c r="DK149" s="159" t="s">
        <v>282</v>
      </c>
      <c r="DL149" s="159" t="s">
        <v>282</v>
      </c>
      <c r="DM149" s="159" t="s">
        <v>282</v>
      </c>
      <c r="DN149" s="159" t="s">
        <v>282</v>
      </c>
      <c r="DO149" s="159" t="s">
        <v>282</v>
      </c>
      <c r="DP149" s="159" t="s">
        <v>282</v>
      </c>
      <c r="DQ149" s="159" t="s">
        <v>282</v>
      </c>
      <c r="DR149" s="159" t="s">
        <v>282</v>
      </c>
      <c r="DS149" s="159" t="s">
        <v>282</v>
      </c>
      <c r="DT149" s="159" t="s">
        <v>282</v>
      </c>
      <c r="DU149" s="159" t="s">
        <v>282</v>
      </c>
      <c r="DV149" s="159" t="s">
        <v>282</v>
      </c>
      <c r="DW149" s="159" t="s">
        <v>282</v>
      </c>
      <c r="DX149" s="159" t="s">
        <v>282</v>
      </c>
      <c r="DY149" s="159" t="s">
        <v>282</v>
      </c>
      <c r="DZ149" s="159" t="s">
        <v>282</v>
      </c>
      <c r="EA149" s="159" t="s">
        <v>282</v>
      </c>
      <c r="EB149" s="159" t="s">
        <v>282</v>
      </c>
      <c r="EC149" s="159" t="s">
        <v>282</v>
      </c>
      <c r="ED149" s="159" t="s">
        <v>282</v>
      </c>
      <c r="EE149" s="159" t="s">
        <v>282</v>
      </c>
      <c r="EF149" s="159" t="s">
        <v>282</v>
      </c>
      <c r="EG149" s="159" t="s">
        <v>282</v>
      </c>
      <c r="EH149" s="159" t="s">
        <v>282</v>
      </c>
      <c r="EI149" s="159" t="s">
        <v>282</v>
      </c>
      <c r="EJ149" s="159" t="s">
        <v>282</v>
      </c>
      <c r="EK149" s="159" t="s">
        <v>282</v>
      </c>
      <c r="EL149" s="159" t="s">
        <v>282</v>
      </c>
      <c r="EM149" s="159" t="s">
        <v>282</v>
      </c>
      <c r="EN149" s="159" t="s">
        <v>282</v>
      </c>
      <c r="EO149" s="159" t="s">
        <v>282</v>
      </c>
      <c r="EP149" s="159" t="s">
        <v>282</v>
      </c>
      <c r="EQ149" s="159" t="s">
        <v>282</v>
      </c>
      <c r="ER149" s="159" t="s">
        <v>282</v>
      </c>
      <c r="ES149" s="159" t="s">
        <v>282</v>
      </c>
      <c r="ET149" s="159" t="s">
        <v>282</v>
      </c>
      <c r="EU149" s="159" t="s">
        <v>282</v>
      </c>
      <c r="EV149" s="159" t="s">
        <v>282</v>
      </c>
      <c r="EW149" s="159" t="s">
        <v>282</v>
      </c>
      <c r="EX149" s="159" t="s">
        <v>282</v>
      </c>
      <c r="EY149" s="159" t="s">
        <v>282</v>
      </c>
      <c r="EZ149" s="159" t="s">
        <v>282</v>
      </c>
      <c r="FA149" s="159" t="s">
        <v>282</v>
      </c>
      <c r="FB149" s="159" t="s">
        <v>282</v>
      </c>
      <c r="FC149" s="159" t="s">
        <v>282</v>
      </c>
      <c r="FD149" s="159" t="s">
        <v>282</v>
      </c>
      <c r="FE149" s="159" t="s">
        <v>282</v>
      </c>
      <c r="FF149" s="159" t="s">
        <v>282</v>
      </c>
      <c r="FG149" s="159" t="s">
        <v>282</v>
      </c>
      <c r="FH149" s="159" t="s">
        <v>282</v>
      </c>
      <c r="FI149" s="159" t="s">
        <v>282</v>
      </c>
      <c r="FJ149" s="159" t="s">
        <v>282</v>
      </c>
      <c r="FK149" s="159" t="s">
        <v>282</v>
      </c>
      <c r="FL149" s="159" t="s">
        <v>282</v>
      </c>
      <c r="FM149" s="159" t="s">
        <v>282</v>
      </c>
      <c r="FN149" s="159" t="s">
        <v>282</v>
      </c>
      <c r="FO149" s="159" t="s">
        <v>282</v>
      </c>
      <c r="FP149" s="159" t="s">
        <v>282</v>
      </c>
      <c r="FQ149" s="159" t="s">
        <v>282</v>
      </c>
      <c r="FR149" s="159" t="s">
        <v>282</v>
      </c>
      <c r="FS149" s="159" t="s">
        <v>282</v>
      </c>
      <c r="FT149" s="159" t="s">
        <v>282</v>
      </c>
    </row>
    <row r="150" spans="1:176" x14ac:dyDescent="0.25">
      <c r="A150" s="161" t="s">
        <v>9836</v>
      </c>
      <c r="B150" s="159" t="s">
        <v>13629</v>
      </c>
      <c r="C150" s="66" t="str">
        <f>IF(ISNUMBER(Severity!H150)=FALSE,Severity!F150,IF(Severity!H150&gt;=0.5,"YES","NO"))</f>
        <v>NO</v>
      </c>
      <c r="D150" s="66" t="str">
        <f>IF(ISNUMBER(Severity!I150)=FALSE,Severity!G150,IF(Severity!I150&gt;0.5,"YES","NO"))</f>
        <v>YES</v>
      </c>
      <c r="E150" s="159" t="s">
        <v>282</v>
      </c>
      <c r="F150" s="159">
        <v>2</v>
      </c>
      <c r="G150" s="212" t="s">
        <v>12307</v>
      </c>
      <c r="H150" s="159" t="s">
        <v>183</v>
      </c>
      <c r="I150" s="66" t="s">
        <v>282</v>
      </c>
      <c r="J150" s="159">
        <v>16</v>
      </c>
      <c r="K150" s="159" t="s">
        <v>282</v>
      </c>
      <c r="L150" s="159" t="s">
        <v>282</v>
      </c>
      <c r="M150" s="159" t="s">
        <v>282</v>
      </c>
      <c r="N150" s="159" t="s">
        <v>282</v>
      </c>
      <c r="O150" s="159" t="s">
        <v>282</v>
      </c>
      <c r="P150" s="159" t="s">
        <v>282</v>
      </c>
      <c r="Q150" s="159" t="s">
        <v>282</v>
      </c>
      <c r="R150" s="159" t="s">
        <v>282</v>
      </c>
      <c r="S150" s="159" t="s">
        <v>220</v>
      </c>
      <c r="T150" s="159">
        <v>20</v>
      </c>
      <c r="U150" s="159">
        <v>15.6</v>
      </c>
      <c r="V150" s="159">
        <v>5.7</v>
      </c>
      <c r="W150" s="159">
        <v>67</v>
      </c>
      <c r="X150" s="159" t="s">
        <v>282</v>
      </c>
      <c r="Y150" s="159" t="s">
        <v>282</v>
      </c>
      <c r="Z150" s="159" t="s">
        <v>282</v>
      </c>
      <c r="AA150" s="159">
        <v>13.5</v>
      </c>
      <c r="AB150" s="159">
        <v>5.4</v>
      </c>
      <c r="AC150" s="159">
        <v>67</v>
      </c>
      <c r="AD150" s="159" t="s">
        <v>282</v>
      </c>
      <c r="AE150" s="159" t="s">
        <v>282</v>
      </c>
      <c r="AF150" s="159" t="s">
        <v>282</v>
      </c>
      <c r="AG150" s="159" t="s">
        <v>282</v>
      </c>
      <c r="AH150" s="159" t="s">
        <v>282</v>
      </c>
      <c r="AI150" s="159" t="s">
        <v>282</v>
      </c>
      <c r="AJ150" s="159" t="s">
        <v>282</v>
      </c>
      <c r="AK150" s="159" t="s">
        <v>282</v>
      </c>
      <c r="AL150" s="159" t="s">
        <v>282</v>
      </c>
      <c r="AM150" s="159">
        <v>67</v>
      </c>
      <c r="AN150" s="159">
        <v>51</v>
      </c>
      <c r="AO150" s="212" t="s">
        <v>306</v>
      </c>
      <c r="AP150" s="159" t="s">
        <v>282</v>
      </c>
      <c r="AQ150" s="159" t="s">
        <v>282</v>
      </c>
      <c r="AR150" s="159">
        <v>6</v>
      </c>
      <c r="AS150" s="159" t="s">
        <v>282</v>
      </c>
      <c r="AT150" s="159" t="s">
        <v>282</v>
      </c>
      <c r="AU150" s="159" t="s">
        <v>282</v>
      </c>
      <c r="AV150" s="159" t="s">
        <v>282</v>
      </c>
      <c r="AW150" s="159" t="s">
        <v>282</v>
      </c>
      <c r="AX150" s="159" t="s">
        <v>282</v>
      </c>
      <c r="AY150" s="159" t="s">
        <v>282</v>
      </c>
      <c r="AZ150" s="159" t="s">
        <v>282</v>
      </c>
      <c r="BA150" s="159" t="s">
        <v>220</v>
      </c>
      <c r="BB150" s="159">
        <v>20</v>
      </c>
      <c r="BC150" s="159">
        <v>14.5</v>
      </c>
      <c r="BD150" s="159">
        <v>4.9000000000000004</v>
      </c>
      <c r="BE150" s="159">
        <v>62</v>
      </c>
      <c r="BF150" s="159" t="s">
        <v>282</v>
      </c>
      <c r="BG150" s="159" t="s">
        <v>282</v>
      </c>
      <c r="BH150" s="159" t="s">
        <v>282</v>
      </c>
      <c r="BI150" s="159">
        <v>13.8</v>
      </c>
      <c r="BJ150" s="159">
        <v>7.6</v>
      </c>
      <c r="BK150" s="159">
        <v>62</v>
      </c>
      <c r="BL150" s="159" t="s">
        <v>282</v>
      </c>
      <c r="BM150" s="159" t="s">
        <v>282</v>
      </c>
      <c r="BN150" s="159" t="s">
        <v>282</v>
      </c>
      <c r="BO150" s="159" t="s">
        <v>282</v>
      </c>
      <c r="BP150" s="159" t="s">
        <v>282</v>
      </c>
      <c r="BQ150" s="159" t="s">
        <v>282</v>
      </c>
      <c r="BR150" s="159" t="s">
        <v>282</v>
      </c>
      <c r="BS150" s="159" t="s">
        <v>282</v>
      </c>
      <c r="BT150" s="159" t="s">
        <v>282</v>
      </c>
      <c r="BU150" s="159">
        <v>62</v>
      </c>
      <c r="BV150" s="159">
        <v>56</v>
      </c>
      <c r="BW150" s="159" t="s">
        <v>282</v>
      </c>
      <c r="BX150" s="159" t="s">
        <v>282</v>
      </c>
      <c r="BY150" s="159" t="s">
        <v>282</v>
      </c>
      <c r="BZ150" s="159" t="s">
        <v>282</v>
      </c>
      <c r="CA150" s="159" t="s">
        <v>282</v>
      </c>
      <c r="CB150" s="159" t="s">
        <v>282</v>
      </c>
      <c r="CC150" s="159" t="s">
        <v>282</v>
      </c>
      <c r="CD150" s="159" t="s">
        <v>282</v>
      </c>
      <c r="CE150" s="159" t="s">
        <v>282</v>
      </c>
      <c r="CF150" s="159" t="s">
        <v>282</v>
      </c>
      <c r="CG150" s="159" t="s">
        <v>282</v>
      </c>
      <c r="CH150" s="159" t="s">
        <v>282</v>
      </c>
      <c r="CI150" s="159" t="s">
        <v>282</v>
      </c>
      <c r="CJ150" s="159" t="s">
        <v>282</v>
      </c>
      <c r="CK150" s="159" t="s">
        <v>282</v>
      </c>
      <c r="CL150" s="159" t="s">
        <v>282</v>
      </c>
      <c r="CM150" s="159" t="s">
        <v>282</v>
      </c>
      <c r="CN150" s="159" t="s">
        <v>282</v>
      </c>
      <c r="CO150" s="159" t="s">
        <v>282</v>
      </c>
      <c r="CP150" s="159" t="s">
        <v>282</v>
      </c>
      <c r="CQ150" s="159" t="s">
        <v>282</v>
      </c>
      <c r="CR150" s="159" t="s">
        <v>282</v>
      </c>
      <c r="CS150" s="159" t="s">
        <v>282</v>
      </c>
      <c r="CT150" s="159" t="s">
        <v>282</v>
      </c>
      <c r="CU150" s="159" t="s">
        <v>282</v>
      </c>
      <c r="CV150" s="159" t="s">
        <v>282</v>
      </c>
      <c r="CW150" s="159" t="s">
        <v>282</v>
      </c>
      <c r="CX150" s="159" t="s">
        <v>282</v>
      </c>
      <c r="CY150" s="159" t="s">
        <v>282</v>
      </c>
      <c r="CZ150" s="159" t="s">
        <v>282</v>
      </c>
      <c r="DA150" s="159" t="s">
        <v>282</v>
      </c>
      <c r="DB150" s="159" t="s">
        <v>282</v>
      </c>
      <c r="DC150" s="159" t="s">
        <v>282</v>
      </c>
      <c r="DD150" s="159" t="s">
        <v>282</v>
      </c>
      <c r="DE150" s="159" t="s">
        <v>282</v>
      </c>
      <c r="DF150" s="159" t="s">
        <v>282</v>
      </c>
      <c r="DG150" s="159" t="s">
        <v>282</v>
      </c>
      <c r="DH150" s="159" t="s">
        <v>282</v>
      </c>
      <c r="DI150" s="159" t="s">
        <v>282</v>
      </c>
      <c r="DJ150" s="159" t="s">
        <v>282</v>
      </c>
      <c r="DK150" s="159" t="s">
        <v>282</v>
      </c>
      <c r="DL150" s="159" t="s">
        <v>282</v>
      </c>
      <c r="DM150" s="159" t="s">
        <v>282</v>
      </c>
      <c r="DN150" s="159" t="s">
        <v>282</v>
      </c>
      <c r="DO150" s="159" t="s">
        <v>282</v>
      </c>
      <c r="DP150" s="159" t="s">
        <v>282</v>
      </c>
      <c r="DQ150" s="159" t="s">
        <v>282</v>
      </c>
      <c r="DR150" s="159" t="s">
        <v>282</v>
      </c>
      <c r="DS150" s="159" t="s">
        <v>282</v>
      </c>
      <c r="DT150" s="159" t="s">
        <v>282</v>
      </c>
      <c r="DU150" s="159" t="s">
        <v>282</v>
      </c>
      <c r="DV150" s="159" t="s">
        <v>282</v>
      </c>
      <c r="DW150" s="159" t="s">
        <v>282</v>
      </c>
      <c r="DX150" s="159" t="s">
        <v>282</v>
      </c>
      <c r="DY150" s="159" t="s">
        <v>282</v>
      </c>
      <c r="DZ150" s="159" t="s">
        <v>282</v>
      </c>
      <c r="EA150" s="159" t="s">
        <v>282</v>
      </c>
      <c r="EB150" s="159" t="s">
        <v>282</v>
      </c>
      <c r="EC150" s="159" t="s">
        <v>282</v>
      </c>
      <c r="ED150" s="159" t="s">
        <v>282</v>
      </c>
      <c r="EE150" s="159" t="s">
        <v>282</v>
      </c>
      <c r="EF150" s="159" t="s">
        <v>282</v>
      </c>
      <c r="EG150" s="159" t="s">
        <v>282</v>
      </c>
      <c r="EH150" s="159" t="s">
        <v>282</v>
      </c>
      <c r="EI150" s="159" t="s">
        <v>282</v>
      </c>
      <c r="EJ150" s="159" t="s">
        <v>282</v>
      </c>
      <c r="EK150" s="159" t="s">
        <v>282</v>
      </c>
      <c r="EL150" s="159" t="s">
        <v>282</v>
      </c>
      <c r="EM150" s="159" t="s">
        <v>282</v>
      </c>
      <c r="EN150" s="159" t="s">
        <v>282</v>
      </c>
      <c r="EO150" s="159" t="s">
        <v>282</v>
      </c>
      <c r="EP150" s="159" t="s">
        <v>282</v>
      </c>
      <c r="EQ150" s="159" t="s">
        <v>282</v>
      </c>
      <c r="ER150" s="159" t="s">
        <v>282</v>
      </c>
      <c r="ES150" s="159" t="s">
        <v>282</v>
      </c>
      <c r="ET150" s="159" t="s">
        <v>282</v>
      </c>
      <c r="EU150" s="159" t="s">
        <v>282</v>
      </c>
      <c r="EV150" s="159" t="s">
        <v>282</v>
      </c>
      <c r="EW150" s="159" t="s">
        <v>282</v>
      </c>
      <c r="EX150" s="159" t="s">
        <v>282</v>
      </c>
      <c r="EY150" s="159" t="s">
        <v>282</v>
      </c>
      <c r="EZ150" s="159" t="s">
        <v>282</v>
      </c>
      <c r="FA150" s="159" t="s">
        <v>282</v>
      </c>
      <c r="FB150" s="159" t="s">
        <v>282</v>
      </c>
      <c r="FC150" s="159" t="s">
        <v>282</v>
      </c>
      <c r="FD150" s="159" t="s">
        <v>282</v>
      </c>
      <c r="FE150" s="159" t="s">
        <v>282</v>
      </c>
      <c r="FF150" s="159" t="s">
        <v>282</v>
      </c>
      <c r="FG150" s="159" t="s">
        <v>282</v>
      </c>
      <c r="FH150" s="159" t="s">
        <v>282</v>
      </c>
      <c r="FI150" s="159" t="s">
        <v>282</v>
      </c>
      <c r="FJ150" s="159" t="s">
        <v>282</v>
      </c>
      <c r="FK150" s="159" t="s">
        <v>282</v>
      </c>
      <c r="FL150" s="159" t="s">
        <v>282</v>
      </c>
      <c r="FM150" s="159" t="s">
        <v>282</v>
      </c>
      <c r="FN150" s="159" t="s">
        <v>282</v>
      </c>
      <c r="FO150" s="159" t="s">
        <v>282</v>
      </c>
      <c r="FP150" s="159" t="s">
        <v>282</v>
      </c>
      <c r="FQ150" s="159" t="s">
        <v>282</v>
      </c>
      <c r="FR150" s="159" t="s">
        <v>282</v>
      </c>
      <c r="FS150" s="159" t="s">
        <v>282</v>
      </c>
      <c r="FT150" s="159" t="s">
        <v>282</v>
      </c>
    </row>
    <row r="151" spans="1:176" x14ac:dyDescent="0.25">
      <c r="A151" s="161" t="s">
        <v>10026</v>
      </c>
      <c r="B151" s="159" t="s">
        <v>13643</v>
      </c>
      <c r="C151" s="331" t="s">
        <v>793</v>
      </c>
      <c r="D151" s="331" t="s">
        <v>130</v>
      </c>
      <c r="E151" s="159">
        <v>6</v>
      </c>
      <c r="F151" s="159">
        <v>2</v>
      </c>
      <c r="G151" s="212" t="s">
        <v>17960</v>
      </c>
      <c r="H151" s="159" t="s">
        <v>183</v>
      </c>
      <c r="I151" s="66" t="s">
        <v>282</v>
      </c>
      <c r="J151" s="159" t="s">
        <v>282</v>
      </c>
      <c r="K151" s="159" t="s">
        <v>282</v>
      </c>
      <c r="L151" s="159" t="s">
        <v>282</v>
      </c>
      <c r="M151" s="159" t="s">
        <v>282</v>
      </c>
      <c r="N151" s="159" t="s">
        <v>282</v>
      </c>
      <c r="O151" s="159" t="s">
        <v>282</v>
      </c>
      <c r="P151" s="159" t="s">
        <v>282</v>
      </c>
      <c r="Q151" s="159" t="s">
        <v>282</v>
      </c>
      <c r="R151" s="159" t="s">
        <v>282</v>
      </c>
      <c r="S151" s="159" t="s">
        <v>299</v>
      </c>
      <c r="T151" s="159">
        <v>17</v>
      </c>
      <c r="U151" s="159" t="s">
        <v>282</v>
      </c>
      <c r="V151" s="159" t="s">
        <v>282</v>
      </c>
      <c r="W151" s="159" t="s">
        <v>282</v>
      </c>
      <c r="X151" s="159" t="s">
        <v>282</v>
      </c>
      <c r="Y151" s="159" t="s">
        <v>282</v>
      </c>
      <c r="Z151" s="159" t="s">
        <v>282</v>
      </c>
      <c r="AA151" s="159">
        <v>17</v>
      </c>
      <c r="AB151" s="159">
        <v>6.7</v>
      </c>
      <c r="AC151" s="159">
        <v>78</v>
      </c>
      <c r="AD151" s="159" t="s">
        <v>282</v>
      </c>
      <c r="AE151" s="159" t="s">
        <v>282</v>
      </c>
      <c r="AF151" s="159" t="s">
        <v>282</v>
      </c>
      <c r="AG151" s="159" t="s">
        <v>282</v>
      </c>
      <c r="AH151" s="159" t="s">
        <v>282</v>
      </c>
      <c r="AI151" s="159" t="s">
        <v>282</v>
      </c>
      <c r="AJ151" s="159" t="s">
        <v>282</v>
      </c>
      <c r="AK151" s="159" t="s">
        <v>282</v>
      </c>
      <c r="AL151" s="159" t="s">
        <v>282</v>
      </c>
      <c r="AM151" s="159">
        <v>78</v>
      </c>
      <c r="AN151" s="159" t="s">
        <v>282</v>
      </c>
      <c r="AO151" s="159" t="s">
        <v>246</v>
      </c>
      <c r="AP151" s="159" t="s">
        <v>10507</v>
      </c>
      <c r="AQ151" s="159" t="s">
        <v>282</v>
      </c>
      <c r="AR151" s="159" t="s">
        <v>282</v>
      </c>
      <c r="AS151" s="159" t="s">
        <v>282</v>
      </c>
      <c r="AT151" s="159" t="s">
        <v>282</v>
      </c>
      <c r="AU151" s="159" t="s">
        <v>282</v>
      </c>
      <c r="AV151" s="159" t="s">
        <v>282</v>
      </c>
      <c r="AW151" s="159" t="s">
        <v>282</v>
      </c>
      <c r="AX151" s="159" t="s">
        <v>282</v>
      </c>
      <c r="AY151" s="159" t="s">
        <v>282</v>
      </c>
      <c r="AZ151" s="159" t="s">
        <v>282</v>
      </c>
      <c r="BA151" s="159" t="s">
        <v>299</v>
      </c>
      <c r="BB151" s="159">
        <v>17</v>
      </c>
      <c r="BC151" s="159" t="s">
        <v>282</v>
      </c>
      <c r="BD151" s="159" t="s">
        <v>282</v>
      </c>
      <c r="BE151" s="159" t="s">
        <v>282</v>
      </c>
      <c r="BF151" s="159" t="s">
        <v>282</v>
      </c>
      <c r="BG151" s="159" t="s">
        <v>282</v>
      </c>
      <c r="BH151" s="159" t="s">
        <v>282</v>
      </c>
      <c r="BI151" s="159">
        <v>15.7</v>
      </c>
      <c r="BJ151" s="159">
        <v>5.8</v>
      </c>
      <c r="BK151" s="159">
        <v>25</v>
      </c>
      <c r="BL151" s="159" t="s">
        <v>282</v>
      </c>
      <c r="BM151" s="159" t="s">
        <v>282</v>
      </c>
      <c r="BN151" s="159" t="s">
        <v>282</v>
      </c>
      <c r="BO151" s="159" t="s">
        <v>282</v>
      </c>
      <c r="BP151" s="159" t="s">
        <v>282</v>
      </c>
      <c r="BQ151" s="159" t="s">
        <v>282</v>
      </c>
      <c r="BR151" s="159" t="s">
        <v>282</v>
      </c>
      <c r="BS151" s="159" t="s">
        <v>282</v>
      </c>
      <c r="BT151" s="159" t="s">
        <v>282</v>
      </c>
      <c r="BU151" s="159">
        <v>25</v>
      </c>
      <c r="BV151" s="159" t="s">
        <v>282</v>
      </c>
      <c r="BW151" s="159" t="s">
        <v>282</v>
      </c>
      <c r="BX151" s="159" t="s">
        <v>282</v>
      </c>
      <c r="BY151" s="159" t="s">
        <v>282</v>
      </c>
      <c r="BZ151" s="159" t="s">
        <v>282</v>
      </c>
      <c r="CA151" s="159" t="s">
        <v>282</v>
      </c>
      <c r="CB151" s="159" t="s">
        <v>282</v>
      </c>
      <c r="CC151" s="159" t="s">
        <v>282</v>
      </c>
      <c r="CD151" s="159" t="s">
        <v>282</v>
      </c>
      <c r="CE151" s="159" t="s">
        <v>282</v>
      </c>
      <c r="CF151" s="159" t="s">
        <v>282</v>
      </c>
      <c r="CG151" s="159" t="s">
        <v>282</v>
      </c>
      <c r="CH151" s="159" t="s">
        <v>282</v>
      </c>
      <c r="CI151" s="159" t="s">
        <v>282</v>
      </c>
      <c r="CJ151" s="159" t="s">
        <v>282</v>
      </c>
      <c r="CK151" s="159" t="s">
        <v>282</v>
      </c>
      <c r="CL151" s="159" t="s">
        <v>282</v>
      </c>
      <c r="CM151" s="159" t="s">
        <v>282</v>
      </c>
      <c r="CN151" s="159" t="s">
        <v>282</v>
      </c>
      <c r="CO151" s="159" t="s">
        <v>282</v>
      </c>
      <c r="CP151" s="159" t="s">
        <v>282</v>
      </c>
      <c r="CQ151" s="159" t="s">
        <v>282</v>
      </c>
      <c r="CR151" s="159" t="s">
        <v>282</v>
      </c>
      <c r="CS151" s="159" t="s">
        <v>282</v>
      </c>
      <c r="CT151" s="159" t="s">
        <v>282</v>
      </c>
      <c r="CU151" s="159" t="s">
        <v>282</v>
      </c>
      <c r="CV151" s="159" t="s">
        <v>282</v>
      </c>
      <c r="CW151" s="159" t="s">
        <v>282</v>
      </c>
      <c r="CX151" s="159" t="s">
        <v>282</v>
      </c>
      <c r="CY151" s="159" t="s">
        <v>282</v>
      </c>
      <c r="CZ151" s="159" t="s">
        <v>282</v>
      </c>
      <c r="DA151" s="159" t="s">
        <v>282</v>
      </c>
      <c r="DB151" s="159" t="s">
        <v>282</v>
      </c>
      <c r="DC151" s="159" t="s">
        <v>282</v>
      </c>
      <c r="DD151" s="159" t="s">
        <v>282</v>
      </c>
      <c r="DE151" s="159" t="s">
        <v>282</v>
      </c>
      <c r="DF151" s="159" t="s">
        <v>282</v>
      </c>
      <c r="DG151" s="159" t="s">
        <v>282</v>
      </c>
      <c r="DH151" s="159" t="s">
        <v>282</v>
      </c>
      <c r="DI151" s="159" t="s">
        <v>282</v>
      </c>
      <c r="DJ151" s="159" t="s">
        <v>282</v>
      </c>
      <c r="DK151" s="159" t="s">
        <v>282</v>
      </c>
      <c r="DL151" s="159" t="s">
        <v>282</v>
      </c>
      <c r="DM151" s="159" t="s">
        <v>282</v>
      </c>
      <c r="DN151" s="159" t="s">
        <v>282</v>
      </c>
      <c r="DO151" s="159" t="s">
        <v>282</v>
      </c>
      <c r="DP151" s="159" t="s">
        <v>282</v>
      </c>
      <c r="DQ151" s="159" t="s">
        <v>282</v>
      </c>
      <c r="DR151" s="159" t="s">
        <v>282</v>
      </c>
      <c r="DS151" s="159" t="s">
        <v>282</v>
      </c>
      <c r="DT151" s="159" t="s">
        <v>282</v>
      </c>
      <c r="DU151" s="159" t="s">
        <v>282</v>
      </c>
      <c r="DV151" s="159" t="s">
        <v>282</v>
      </c>
      <c r="DW151" s="159" t="s">
        <v>282</v>
      </c>
      <c r="DX151" s="159" t="s">
        <v>282</v>
      </c>
      <c r="DY151" s="159" t="s">
        <v>282</v>
      </c>
      <c r="DZ151" s="159" t="s">
        <v>282</v>
      </c>
      <c r="EA151" s="159" t="s">
        <v>282</v>
      </c>
      <c r="EB151" s="159" t="s">
        <v>282</v>
      </c>
      <c r="EC151" s="159" t="s">
        <v>282</v>
      </c>
      <c r="ED151" s="159" t="s">
        <v>282</v>
      </c>
      <c r="EE151" s="159" t="s">
        <v>282</v>
      </c>
      <c r="EF151" s="159" t="s">
        <v>282</v>
      </c>
      <c r="EG151" s="159" t="s">
        <v>282</v>
      </c>
      <c r="EH151" s="159" t="s">
        <v>282</v>
      </c>
      <c r="EI151" s="159" t="s">
        <v>282</v>
      </c>
      <c r="EJ151" s="159" t="s">
        <v>282</v>
      </c>
      <c r="EK151" s="159" t="s">
        <v>282</v>
      </c>
      <c r="EL151" s="159" t="s">
        <v>282</v>
      </c>
      <c r="EM151" s="159" t="s">
        <v>282</v>
      </c>
      <c r="EN151" s="159" t="s">
        <v>282</v>
      </c>
      <c r="EO151" s="159" t="s">
        <v>282</v>
      </c>
      <c r="EP151" s="159" t="s">
        <v>282</v>
      </c>
      <c r="EQ151" s="159" t="s">
        <v>282</v>
      </c>
      <c r="ER151" s="159" t="s">
        <v>282</v>
      </c>
      <c r="ES151" s="159" t="s">
        <v>282</v>
      </c>
      <c r="ET151" s="159" t="s">
        <v>282</v>
      </c>
      <c r="EU151" s="159" t="s">
        <v>282</v>
      </c>
      <c r="EV151" s="159" t="s">
        <v>282</v>
      </c>
      <c r="EW151" s="159" t="s">
        <v>282</v>
      </c>
      <c r="EX151" s="159" t="s">
        <v>282</v>
      </c>
      <c r="EY151" s="159" t="s">
        <v>282</v>
      </c>
      <c r="EZ151" s="159" t="s">
        <v>282</v>
      </c>
      <c r="FA151" s="159" t="s">
        <v>282</v>
      </c>
      <c r="FB151" s="159" t="s">
        <v>282</v>
      </c>
      <c r="FC151" s="159" t="s">
        <v>282</v>
      </c>
      <c r="FD151" s="159" t="s">
        <v>282</v>
      </c>
      <c r="FE151" s="159" t="s">
        <v>282</v>
      </c>
      <c r="FF151" s="159" t="s">
        <v>282</v>
      </c>
      <c r="FG151" s="159" t="s">
        <v>282</v>
      </c>
      <c r="FH151" s="159" t="s">
        <v>282</v>
      </c>
      <c r="FI151" s="159" t="s">
        <v>282</v>
      </c>
      <c r="FJ151" s="159" t="s">
        <v>282</v>
      </c>
      <c r="FK151" s="159" t="s">
        <v>282</v>
      </c>
      <c r="FL151" s="159" t="s">
        <v>282</v>
      </c>
      <c r="FM151" s="159" t="s">
        <v>282</v>
      </c>
      <c r="FN151" s="159" t="s">
        <v>282</v>
      </c>
      <c r="FO151" s="159" t="s">
        <v>282</v>
      </c>
      <c r="FP151" s="159" t="s">
        <v>282</v>
      </c>
      <c r="FQ151" s="159" t="s">
        <v>282</v>
      </c>
      <c r="FR151" s="159" t="s">
        <v>282</v>
      </c>
      <c r="FS151" s="159" t="s">
        <v>282</v>
      </c>
      <c r="FT151" s="159" t="s">
        <v>282</v>
      </c>
    </row>
    <row r="152" spans="1:176" x14ac:dyDescent="0.25">
      <c r="A152" s="161" t="s">
        <v>7042</v>
      </c>
      <c r="B152" s="159" t="s">
        <v>282</v>
      </c>
      <c r="C152" s="66" t="str">
        <f>IF(ISNUMBER(Severity!H152)=FALSE,Severity!F152,IF(Severity!H152&gt;=0.5,"YES","NO"))</f>
        <v>YES</v>
      </c>
      <c r="D152" s="66" t="str">
        <f>IF(ISNUMBER(Severity!I152)=FALSE,Severity!G152,IF(Severity!I152&gt;0.5,"YES","NO"))</f>
        <v>NO</v>
      </c>
      <c r="E152" s="159">
        <v>6</v>
      </c>
      <c r="F152" s="159">
        <v>2</v>
      </c>
      <c r="G152" s="212" t="s">
        <v>17964</v>
      </c>
      <c r="H152" s="159" t="s">
        <v>183</v>
      </c>
      <c r="I152" s="66">
        <v>2</v>
      </c>
      <c r="J152" s="159">
        <v>2</v>
      </c>
      <c r="K152" s="159" t="s">
        <v>282</v>
      </c>
      <c r="L152" s="159" t="s">
        <v>282</v>
      </c>
      <c r="M152" s="159" t="s">
        <v>282</v>
      </c>
      <c r="N152" s="159" t="s">
        <v>282</v>
      </c>
      <c r="O152" s="159" t="s">
        <v>299</v>
      </c>
      <c r="P152" s="159">
        <v>17</v>
      </c>
      <c r="Q152" s="159">
        <v>26</v>
      </c>
      <c r="R152" s="159">
        <v>50</v>
      </c>
      <c r="S152" s="159" t="s">
        <v>299</v>
      </c>
      <c r="T152" s="159">
        <v>17</v>
      </c>
      <c r="U152" s="159">
        <v>22.9</v>
      </c>
      <c r="V152" s="159">
        <v>4.0999999999999996</v>
      </c>
      <c r="W152" s="159">
        <v>48</v>
      </c>
      <c r="X152" s="159">
        <v>23.8</v>
      </c>
      <c r="Y152" s="159">
        <v>4</v>
      </c>
      <c r="Z152" s="159">
        <v>46</v>
      </c>
      <c r="AA152" s="159" t="s">
        <v>282</v>
      </c>
      <c r="AB152" s="159" t="s">
        <v>282</v>
      </c>
      <c r="AC152" s="159" t="s">
        <v>282</v>
      </c>
      <c r="AD152" s="159">
        <v>10.1</v>
      </c>
      <c r="AE152" s="159">
        <v>5.0999999999999996</v>
      </c>
      <c r="AF152" s="159">
        <v>46</v>
      </c>
      <c r="AG152" s="159" t="s">
        <v>282</v>
      </c>
      <c r="AH152" s="159" t="s">
        <v>282</v>
      </c>
      <c r="AI152" s="159" t="s">
        <v>282</v>
      </c>
      <c r="AJ152" s="159" t="s">
        <v>282</v>
      </c>
      <c r="AK152" s="159" t="s">
        <v>282</v>
      </c>
      <c r="AL152" s="159" t="s">
        <v>282</v>
      </c>
      <c r="AM152" s="159">
        <v>48</v>
      </c>
      <c r="AN152" s="159">
        <v>46</v>
      </c>
      <c r="AO152" s="159" t="s">
        <v>246</v>
      </c>
      <c r="AP152" s="159" t="s">
        <v>10507</v>
      </c>
      <c r="AQ152" s="159">
        <v>2</v>
      </c>
      <c r="AR152" s="159">
        <v>3</v>
      </c>
      <c r="AS152" s="159" t="s">
        <v>282</v>
      </c>
      <c r="AT152" s="159" t="s">
        <v>282</v>
      </c>
      <c r="AU152" s="159" t="s">
        <v>282</v>
      </c>
      <c r="AV152" s="159" t="s">
        <v>282</v>
      </c>
      <c r="AW152" s="159" t="s">
        <v>299</v>
      </c>
      <c r="AX152" s="159">
        <v>17</v>
      </c>
      <c r="AY152" s="159">
        <v>23</v>
      </c>
      <c r="AZ152" s="159">
        <v>50</v>
      </c>
      <c r="BA152" s="159" t="s">
        <v>299</v>
      </c>
      <c r="BB152" s="159">
        <v>17</v>
      </c>
      <c r="BC152" s="159">
        <v>25.2</v>
      </c>
      <c r="BD152" s="159">
        <v>3.5</v>
      </c>
      <c r="BE152" s="159">
        <v>47</v>
      </c>
      <c r="BF152" s="159">
        <v>25.1</v>
      </c>
      <c r="BG152" s="159">
        <v>3.7</v>
      </c>
      <c r="BH152" s="159">
        <v>44</v>
      </c>
      <c r="BI152" s="159" t="s">
        <v>282</v>
      </c>
      <c r="BJ152" s="159" t="s">
        <v>282</v>
      </c>
      <c r="BK152" s="159" t="s">
        <v>282</v>
      </c>
      <c r="BL152" s="159">
        <v>12.7</v>
      </c>
      <c r="BM152" s="159">
        <v>5.5</v>
      </c>
      <c r="BN152" s="159">
        <v>44</v>
      </c>
      <c r="BO152" s="159" t="s">
        <v>282</v>
      </c>
      <c r="BP152" s="159" t="s">
        <v>282</v>
      </c>
      <c r="BQ152" s="159" t="s">
        <v>282</v>
      </c>
      <c r="BR152" s="159" t="s">
        <v>282</v>
      </c>
      <c r="BS152" s="159" t="s">
        <v>282</v>
      </c>
      <c r="BT152" s="159" t="s">
        <v>282</v>
      </c>
      <c r="BU152" s="159">
        <v>47</v>
      </c>
      <c r="BV152" s="159">
        <v>44</v>
      </c>
      <c r="BW152" s="159" t="s">
        <v>282</v>
      </c>
      <c r="BX152" s="159" t="s">
        <v>282</v>
      </c>
      <c r="BY152" s="159" t="s">
        <v>282</v>
      </c>
      <c r="BZ152" s="159" t="s">
        <v>282</v>
      </c>
      <c r="CA152" s="159" t="s">
        <v>282</v>
      </c>
      <c r="CB152" s="159" t="s">
        <v>282</v>
      </c>
      <c r="CC152" s="159" t="s">
        <v>282</v>
      </c>
      <c r="CD152" s="159" t="s">
        <v>282</v>
      </c>
      <c r="CE152" s="159" t="s">
        <v>282</v>
      </c>
      <c r="CF152" s="159" t="s">
        <v>282</v>
      </c>
      <c r="CG152" s="159" t="s">
        <v>282</v>
      </c>
      <c r="CH152" s="159" t="s">
        <v>282</v>
      </c>
      <c r="CI152" s="159" t="s">
        <v>282</v>
      </c>
      <c r="CJ152" s="159" t="s">
        <v>282</v>
      </c>
      <c r="CK152" s="159" t="s">
        <v>282</v>
      </c>
      <c r="CL152" s="159" t="s">
        <v>282</v>
      </c>
      <c r="CM152" s="159" t="s">
        <v>282</v>
      </c>
      <c r="CN152" s="159" t="s">
        <v>282</v>
      </c>
      <c r="CO152" s="159" t="s">
        <v>282</v>
      </c>
      <c r="CP152" s="159" t="s">
        <v>282</v>
      </c>
      <c r="CQ152" s="159" t="s">
        <v>282</v>
      </c>
      <c r="CR152" s="159" t="s">
        <v>282</v>
      </c>
      <c r="CS152" s="159" t="s">
        <v>282</v>
      </c>
      <c r="CT152" s="159" t="s">
        <v>282</v>
      </c>
      <c r="CU152" s="159" t="s">
        <v>282</v>
      </c>
      <c r="CV152" s="159" t="s">
        <v>282</v>
      </c>
      <c r="CW152" s="159" t="s">
        <v>282</v>
      </c>
      <c r="CX152" s="159" t="s">
        <v>282</v>
      </c>
      <c r="CY152" s="159" t="s">
        <v>282</v>
      </c>
      <c r="CZ152" s="159" t="s">
        <v>282</v>
      </c>
      <c r="DA152" s="159" t="s">
        <v>282</v>
      </c>
      <c r="DB152" s="159" t="s">
        <v>282</v>
      </c>
      <c r="DC152" s="159" t="s">
        <v>282</v>
      </c>
      <c r="DD152" s="159" t="s">
        <v>282</v>
      </c>
      <c r="DE152" s="159" t="s">
        <v>282</v>
      </c>
      <c r="DF152" s="159" t="s">
        <v>282</v>
      </c>
      <c r="DG152" s="159" t="s">
        <v>282</v>
      </c>
      <c r="DH152" s="159" t="s">
        <v>282</v>
      </c>
      <c r="DI152" s="159" t="s">
        <v>282</v>
      </c>
      <c r="DJ152" s="159" t="s">
        <v>282</v>
      </c>
      <c r="DK152" s="159" t="s">
        <v>282</v>
      </c>
      <c r="DL152" s="159" t="s">
        <v>282</v>
      </c>
      <c r="DM152" s="159" t="s">
        <v>282</v>
      </c>
      <c r="DN152" s="159" t="s">
        <v>282</v>
      </c>
      <c r="DO152" s="159" t="s">
        <v>282</v>
      </c>
      <c r="DP152" s="159" t="s">
        <v>282</v>
      </c>
      <c r="DQ152" s="159" t="s">
        <v>282</v>
      </c>
      <c r="DR152" s="159" t="s">
        <v>282</v>
      </c>
      <c r="DS152" s="159" t="s">
        <v>282</v>
      </c>
      <c r="DT152" s="159" t="s">
        <v>282</v>
      </c>
      <c r="DU152" s="159" t="s">
        <v>282</v>
      </c>
      <c r="DV152" s="159" t="s">
        <v>282</v>
      </c>
      <c r="DW152" s="159" t="s">
        <v>282</v>
      </c>
      <c r="DX152" s="159" t="s">
        <v>282</v>
      </c>
      <c r="DY152" s="159" t="s">
        <v>282</v>
      </c>
      <c r="DZ152" s="159" t="s">
        <v>282</v>
      </c>
      <c r="EA152" s="159" t="s">
        <v>282</v>
      </c>
      <c r="EB152" s="159" t="s">
        <v>282</v>
      </c>
      <c r="EC152" s="159" t="s">
        <v>282</v>
      </c>
      <c r="ED152" s="159" t="s">
        <v>282</v>
      </c>
      <c r="EE152" s="159" t="s">
        <v>282</v>
      </c>
      <c r="EF152" s="159" t="s">
        <v>282</v>
      </c>
      <c r="EG152" s="159" t="s">
        <v>282</v>
      </c>
      <c r="EH152" s="159" t="s">
        <v>282</v>
      </c>
      <c r="EI152" s="159" t="s">
        <v>282</v>
      </c>
      <c r="EJ152" s="159" t="s">
        <v>282</v>
      </c>
      <c r="EK152" s="159" t="s">
        <v>282</v>
      </c>
      <c r="EL152" s="159" t="s">
        <v>282</v>
      </c>
      <c r="EM152" s="159" t="s">
        <v>282</v>
      </c>
      <c r="EN152" s="159" t="s">
        <v>282</v>
      </c>
      <c r="EO152" s="159" t="s">
        <v>282</v>
      </c>
      <c r="EP152" s="159" t="s">
        <v>282</v>
      </c>
      <c r="EQ152" s="159" t="s">
        <v>282</v>
      </c>
      <c r="ER152" s="159" t="s">
        <v>282</v>
      </c>
      <c r="ES152" s="159" t="s">
        <v>282</v>
      </c>
      <c r="ET152" s="159" t="s">
        <v>282</v>
      </c>
      <c r="EU152" s="159" t="s">
        <v>282</v>
      </c>
      <c r="EV152" s="159" t="s">
        <v>282</v>
      </c>
      <c r="EW152" s="159" t="s">
        <v>282</v>
      </c>
      <c r="EX152" s="159" t="s">
        <v>282</v>
      </c>
      <c r="EY152" s="159" t="s">
        <v>282</v>
      </c>
      <c r="EZ152" s="159" t="s">
        <v>282</v>
      </c>
      <c r="FA152" s="159" t="s">
        <v>282</v>
      </c>
      <c r="FB152" s="159" t="s">
        <v>282</v>
      </c>
      <c r="FC152" s="159" t="s">
        <v>282</v>
      </c>
      <c r="FD152" s="159" t="s">
        <v>282</v>
      </c>
      <c r="FE152" s="159" t="s">
        <v>282</v>
      </c>
      <c r="FF152" s="159" t="s">
        <v>282</v>
      </c>
      <c r="FG152" s="159" t="s">
        <v>282</v>
      </c>
      <c r="FH152" s="159" t="s">
        <v>282</v>
      </c>
      <c r="FI152" s="159" t="s">
        <v>282</v>
      </c>
      <c r="FJ152" s="159" t="s">
        <v>282</v>
      </c>
      <c r="FK152" s="159" t="s">
        <v>282</v>
      </c>
      <c r="FL152" s="159" t="s">
        <v>282</v>
      </c>
      <c r="FM152" s="159" t="s">
        <v>282</v>
      </c>
      <c r="FN152" s="159" t="s">
        <v>282</v>
      </c>
      <c r="FO152" s="159" t="s">
        <v>282</v>
      </c>
      <c r="FP152" s="159" t="s">
        <v>282</v>
      </c>
      <c r="FQ152" s="159" t="s">
        <v>282</v>
      </c>
      <c r="FR152" s="159" t="s">
        <v>282</v>
      </c>
      <c r="FS152" s="159" t="s">
        <v>282</v>
      </c>
      <c r="FT152" s="159" t="s">
        <v>282</v>
      </c>
    </row>
    <row r="153" spans="1:176" x14ac:dyDescent="0.25">
      <c r="A153" s="161" t="s">
        <v>7219</v>
      </c>
      <c r="B153" s="159" t="s">
        <v>13661</v>
      </c>
      <c r="C153" s="331" t="s">
        <v>793</v>
      </c>
      <c r="D153" s="331" t="s">
        <v>130</v>
      </c>
      <c r="E153" s="159">
        <v>8</v>
      </c>
      <c r="F153" s="159">
        <v>2</v>
      </c>
      <c r="G153" s="212" t="s">
        <v>261</v>
      </c>
      <c r="H153" s="159" t="s">
        <v>10507</v>
      </c>
      <c r="I153" s="66">
        <v>1</v>
      </c>
      <c r="J153" s="159">
        <v>31</v>
      </c>
      <c r="K153" s="159" t="s">
        <v>299</v>
      </c>
      <c r="L153" s="159">
        <v>17</v>
      </c>
      <c r="M153" s="159">
        <v>23</v>
      </c>
      <c r="N153" s="159">
        <v>7</v>
      </c>
      <c r="O153" s="159" t="s">
        <v>299</v>
      </c>
      <c r="P153" s="159">
        <v>17</v>
      </c>
      <c r="Q153" s="159">
        <v>29</v>
      </c>
      <c r="R153" s="159">
        <v>50</v>
      </c>
      <c r="S153" s="159" t="s">
        <v>299</v>
      </c>
      <c r="T153" s="159">
        <v>21</v>
      </c>
      <c r="U153" s="159" t="s">
        <v>282</v>
      </c>
      <c r="V153" s="159" t="s">
        <v>282</v>
      </c>
      <c r="W153" s="159" t="s">
        <v>282</v>
      </c>
      <c r="X153" s="159" t="s">
        <v>282</v>
      </c>
      <c r="Y153" s="159" t="s">
        <v>282</v>
      </c>
      <c r="Z153" s="159" t="s">
        <v>282</v>
      </c>
      <c r="AA153" s="159" t="s">
        <v>282</v>
      </c>
      <c r="AB153" s="159" t="s">
        <v>282</v>
      </c>
      <c r="AC153" s="159" t="s">
        <v>282</v>
      </c>
      <c r="AD153" s="159" t="s">
        <v>282</v>
      </c>
      <c r="AE153" s="159" t="s">
        <v>282</v>
      </c>
      <c r="AF153" s="159" t="s">
        <v>282</v>
      </c>
      <c r="AG153" s="159" t="s">
        <v>282</v>
      </c>
      <c r="AH153" s="159" t="s">
        <v>282</v>
      </c>
      <c r="AI153" s="159" t="s">
        <v>282</v>
      </c>
      <c r="AJ153" s="159">
        <v>-15</v>
      </c>
      <c r="AK153" s="159">
        <v>8.82</v>
      </c>
      <c r="AL153" s="159">
        <v>54</v>
      </c>
      <c r="AM153" s="159">
        <v>62</v>
      </c>
      <c r="AN153" s="159">
        <v>31</v>
      </c>
      <c r="AO153" s="159" t="s">
        <v>790</v>
      </c>
      <c r="AP153" s="159" t="s">
        <v>10507</v>
      </c>
      <c r="AQ153" s="159">
        <v>1</v>
      </c>
      <c r="AR153" s="159">
        <v>68</v>
      </c>
      <c r="AS153" s="159" t="s">
        <v>299</v>
      </c>
      <c r="AT153" s="159">
        <v>17</v>
      </c>
      <c r="AU153" s="159">
        <v>38</v>
      </c>
      <c r="AV153" s="159">
        <v>7</v>
      </c>
      <c r="AW153" s="159" t="s">
        <v>299</v>
      </c>
      <c r="AX153" s="159">
        <v>17</v>
      </c>
      <c r="AY153" s="159">
        <v>59</v>
      </c>
      <c r="AZ153" s="159">
        <v>50</v>
      </c>
      <c r="BA153" s="159" t="s">
        <v>299</v>
      </c>
      <c r="BB153" s="159">
        <v>21</v>
      </c>
      <c r="BC153" s="159" t="s">
        <v>282</v>
      </c>
      <c r="BD153" s="159" t="s">
        <v>282</v>
      </c>
      <c r="BE153" s="159" t="s">
        <v>282</v>
      </c>
      <c r="BF153" s="159" t="s">
        <v>282</v>
      </c>
      <c r="BG153" s="159" t="s">
        <v>282</v>
      </c>
      <c r="BH153" s="159" t="s">
        <v>282</v>
      </c>
      <c r="BI153" s="159" t="s">
        <v>282</v>
      </c>
      <c r="BJ153" s="159" t="s">
        <v>282</v>
      </c>
      <c r="BK153" s="159" t="s">
        <v>282</v>
      </c>
      <c r="BL153" s="159" t="s">
        <v>282</v>
      </c>
      <c r="BM153" s="159" t="s">
        <v>282</v>
      </c>
      <c r="BN153" s="159" t="s">
        <v>282</v>
      </c>
      <c r="BO153" s="159" t="s">
        <v>282</v>
      </c>
      <c r="BP153" s="159" t="s">
        <v>282</v>
      </c>
      <c r="BQ153" s="159" t="s">
        <v>282</v>
      </c>
      <c r="BR153" s="159">
        <v>-13</v>
      </c>
      <c r="BS153" s="159">
        <v>8.84</v>
      </c>
      <c r="BT153" s="159">
        <v>122</v>
      </c>
      <c r="BU153" s="159">
        <v>138</v>
      </c>
      <c r="BV153" s="159">
        <v>70</v>
      </c>
      <c r="BW153" s="159" t="s">
        <v>282</v>
      </c>
      <c r="BX153" s="159" t="s">
        <v>282</v>
      </c>
      <c r="BY153" s="159" t="s">
        <v>282</v>
      </c>
      <c r="BZ153" s="159" t="s">
        <v>282</v>
      </c>
      <c r="CA153" s="159" t="s">
        <v>282</v>
      </c>
      <c r="CB153" s="159" t="s">
        <v>282</v>
      </c>
      <c r="CC153" s="159" t="s">
        <v>282</v>
      </c>
      <c r="CD153" s="159" t="s">
        <v>282</v>
      </c>
      <c r="CE153" s="159" t="s">
        <v>282</v>
      </c>
      <c r="CF153" s="159" t="s">
        <v>282</v>
      </c>
      <c r="CG153" s="159" t="s">
        <v>282</v>
      </c>
      <c r="CH153" s="159" t="s">
        <v>282</v>
      </c>
      <c r="CI153" s="159" t="s">
        <v>282</v>
      </c>
      <c r="CJ153" s="159" t="s">
        <v>282</v>
      </c>
      <c r="CK153" s="159" t="s">
        <v>282</v>
      </c>
      <c r="CL153" s="159" t="s">
        <v>282</v>
      </c>
      <c r="CM153" s="159" t="s">
        <v>282</v>
      </c>
      <c r="CN153" s="159" t="s">
        <v>282</v>
      </c>
      <c r="CO153" s="159" t="s">
        <v>282</v>
      </c>
      <c r="CP153" s="159" t="s">
        <v>282</v>
      </c>
      <c r="CQ153" s="159" t="s">
        <v>282</v>
      </c>
      <c r="CR153" s="159" t="s">
        <v>282</v>
      </c>
      <c r="CS153" s="159" t="s">
        <v>282</v>
      </c>
      <c r="CT153" s="159" t="s">
        <v>282</v>
      </c>
      <c r="CU153" s="159" t="s">
        <v>282</v>
      </c>
      <c r="CV153" s="159" t="s">
        <v>282</v>
      </c>
      <c r="CW153" s="159" t="s">
        <v>282</v>
      </c>
      <c r="CX153" s="159" t="s">
        <v>282</v>
      </c>
      <c r="CY153" s="159" t="s">
        <v>282</v>
      </c>
      <c r="CZ153" s="159" t="s">
        <v>282</v>
      </c>
      <c r="DA153" s="159" t="s">
        <v>282</v>
      </c>
      <c r="DB153" s="159" t="s">
        <v>282</v>
      </c>
      <c r="DC153" s="159" t="s">
        <v>282</v>
      </c>
      <c r="DD153" s="159" t="s">
        <v>282</v>
      </c>
      <c r="DE153" s="159" t="s">
        <v>282</v>
      </c>
      <c r="DF153" s="159" t="s">
        <v>282</v>
      </c>
      <c r="DG153" s="159" t="s">
        <v>282</v>
      </c>
      <c r="DH153" s="159" t="s">
        <v>282</v>
      </c>
      <c r="DI153" s="159" t="s">
        <v>282</v>
      </c>
      <c r="DJ153" s="159" t="s">
        <v>282</v>
      </c>
      <c r="DK153" s="159" t="s">
        <v>282</v>
      </c>
      <c r="DL153" s="159" t="s">
        <v>282</v>
      </c>
      <c r="DM153" s="159" t="s">
        <v>282</v>
      </c>
      <c r="DN153" s="159" t="s">
        <v>282</v>
      </c>
      <c r="DO153" s="159" t="s">
        <v>282</v>
      </c>
      <c r="DP153" s="159" t="s">
        <v>282</v>
      </c>
      <c r="DQ153" s="159" t="s">
        <v>282</v>
      </c>
      <c r="DR153" s="159" t="s">
        <v>282</v>
      </c>
      <c r="DS153" s="159" t="s">
        <v>282</v>
      </c>
      <c r="DT153" s="159" t="s">
        <v>282</v>
      </c>
      <c r="DU153" s="159" t="s">
        <v>282</v>
      </c>
      <c r="DV153" s="159" t="s">
        <v>282</v>
      </c>
      <c r="DW153" s="159" t="s">
        <v>282</v>
      </c>
      <c r="DX153" s="159" t="s">
        <v>282</v>
      </c>
      <c r="DY153" s="159" t="s">
        <v>282</v>
      </c>
      <c r="DZ153" s="159" t="s">
        <v>282</v>
      </c>
      <c r="EA153" s="159" t="s">
        <v>282</v>
      </c>
      <c r="EB153" s="159" t="s">
        <v>282</v>
      </c>
      <c r="EC153" s="159" t="s">
        <v>282</v>
      </c>
      <c r="ED153" s="159" t="s">
        <v>282</v>
      </c>
      <c r="EE153" s="159" t="s">
        <v>282</v>
      </c>
      <c r="EF153" s="159" t="s">
        <v>282</v>
      </c>
      <c r="EG153" s="159" t="s">
        <v>282</v>
      </c>
      <c r="EH153" s="159" t="s">
        <v>282</v>
      </c>
      <c r="EI153" s="159" t="s">
        <v>282</v>
      </c>
      <c r="EJ153" s="159" t="s">
        <v>282</v>
      </c>
      <c r="EK153" s="159" t="s">
        <v>282</v>
      </c>
      <c r="EL153" s="159" t="s">
        <v>282</v>
      </c>
      <c r="EM153" s="159" t="s">
        <v>282</v>
      </c>
      <c r="EN153" s="159" t="s">
        <v>282</v>
      </c>
      <c r="EO153" s="159" t="s">
        <v>282</v>
      </c>
      <c r="EP153" s="159" t="s">
        <v>282</v>
      </c>
      <c r="EQ153" s="159" t="s">
        <v>282</v>
      </c>
      <c r="ER153" s="159" t="s">
        <v>282</v>
      </c>
      <c r="ES153" s="159" t="s">
        <v>282</v>
      </c>
      <c r="ET153" s="159" t="s">
        <v>282</v>
      </c>
      <c r="EU153" s="159" t="s">
        <v>282</v>
      </c>
      <c r="EV153" s="159" t="s">
        <v>282</v>
      </c>
      <c r="EW153" s="159" t="s">
        <v>282</v>
      </c>
      <c r="EX153" s="159" t="s">
        <v>282</v>
      </c>
      <c r="EY153" s="159" t="s">
        <v>282</v>
      </c>
      <c r="EZ153" s="159" t="s">
        <v>282</v>
      </c>
      <c r="FA153" s="159" t="s">
        <v>282</v>
      </c>
      <c r="FB153" s="159" t="s">
        <v>282</v>
      </c>
      <c r="FC153" s="159" t="s">
        <v>282</v>
      </c>
      <c r="FD153" s="159" t="s">
        <v>282</v>
      </c>
      <c r="FE153" s="159" t="s">
        <v>282</v>
      </c>
      <c r="FF153" s="159" t="s">
        <v>282</v>
      </c>
      <c r="FG153" s="159" t="s">
        <v>282</v>
      </c>
      <c r="FH153" s="159" t="s">
        <v>282</v>
      </c>
      <c r="FI153" s="159" t="s">
        <v>282</v>
      </c>
      <c r="FJ153" s="159" t="s">
        <v>282</v>
      </c>
      <c r="FK153" s="159" t="s">
        <v>282</v>
      </c>
      <c r="FL153" s="159" t="s">
        <v>282</v>
      </c>
      <c r="FM153" s="159" t="s">
        <v>282</v>
      </c>
      <c r="FN153" s="159" t="s">
        <v>282</v>
      </c>
      <c r="FO153" s="159" t="s">
        <v>282</v>
      </c>
      <c r="FP153" s="159" t="s">
        <v>282</v>
      </c>
      <c r="FQ153" s="159" t="s">
        <v>282</v>
      </c>
      <c r="FR153" s="159" t="s">
        <v>282</v>
      </c>
      <c r="FS153" s="159" t="s">
        <v>282</v>
      </c>
      <c r="FT153" s="159" t="s">
        <v>282</v>
      </c>
    </row>
    <row r="154" spans="1:176" x14ac:dyDescent="0.25">
      <c r="A154" s="161" t="s">
        <v>2171</v>
      </c>
      <c r="B154" s="159" t="s">
        <v>13268</v>
      </c>
      <c r="C154" s="66" t="str">
        <f>IF(ISNUMBER(Severity!H154)=FALSE,Severity!F154,IF(Severity!H154&gt;=0.5,"YES","NO"))</f>
        <v>YES</v>
      </c>
      <c r="D154" s="66" t="str">
        <f>IF(ISNUMBER(Severity!I154)=FALSE,Severity!G154,IF(Severity!I154&gt;0.5,"YES","NO"))</f>
        <v>NO</v>
      </c>
      <c r="E154" s="159">
        <v>6</v>
      </c>
      <c r="F154" s="159">
        <v>2</v>
      </c>
      <c r="G154" s="212" t="s">
        <v>272</v>
      </c>
      <c r="H154" s="159" t="s">
        <v>10507</v>
      </c>
      <c r="I154" s="66">
        <v>1</v>
      </c>
      <c r="J154" s="159">
        <v>6</v>
      </c>
      <c r="K154" s="159" t="s">
        <v>299</v>
      </c>
      <c r="L154" s="159">
        <v>21</v>
      </c>
      <c r="M154" s="159">
        <v>8</v>
      </c>
      <c r="N154" s="159">
        <v>7</v>
      </c>
      <c r="O154" s="159" t="s">
        <v>299</v>
      </c>
      <c r="P154" s="159">
        <v>21</v>
      </c>
      <c r="Q154" s="159">
        <v>22</v>
      </c>
      <c r="R154" s="159">
        <v>50</v>
      </c>
      <c r="S154" s="159" t="s">
        <v>299</v>
      </c>
      <c r="T154" s="159">
        <v>21</v>
      </c>
      <c r="U154" s="159" t="s">
        <v>282</v>
      </c>
      <c r="V154" s="159" t="s">
        <v>282</v>
      </c>
      <c r="W154" s="159" t="s">
        <v>282</v>
      </c>
      <c r="X154" s="159">
        <v>33.53</v>
      </c>
      <c r="Y154" s="159">
        <v>4.99</v>
      </c>
      <c r="Z154" s="159">
        <v>30</v>
      </c>
      <c r="AA154" s="159" t="s">
        <v>282</v>
      </c>
      <c r="AB154" s="159" t="s">
        <v>282</v>
      </c>
      <c r="AC154" s="159" t="s">
        <v>282</v>
      </c>
      <c r="AD154" s="159">
        <v>13.3</v>
      </c>
      <c r="AE154" s="159" t="s">
        <v>282</v>
      </c>
      <c r="AF154" s="159">
        <v>30</v>
      </c>
      <c r="AG154" s="159" t="s">
        <v>282</v>
      </c>
      <c r="AH154" s="159" t="s">
        <v>282</v>
      </c>
      <c r="AI154" s="159" t="s">
        <v>282</v>
      </c>
      <c r="AJ154" s="159">
        <v>-20.27</v>
      </c>
      <c r="AK154" s="159">
        <v>7.04</v>
      </c>
      <c r="AL154" s="159">
        <v>30</v>
      </c>
      <c r="AM154" s="159">
        <v>36</v>
      </c>
      <c r="AN154" s="159">
        <v>30</v>
      </c>
      <c r="AO154" s="159" t="s">
        <v>252</v>
      </c>
      <c r="AP154" s="159" t="s">
        <v>10507</v>
      </c>
      <c r="AQ154" s="159">
        <v>4</v>
      </c>
      <c r="AR154" s="159">
        <v>14</v>
      </c>
      <c r="AS154" s="159" t="s">
        <v>299</v>
      </c>
      <c r="AT154" s="159">
        <v>21</v>
      </c>
      <c r="AU154" s="159">
        <v>9</v>
      </c>
      <c r="AV154" s="159">
        <v>7</v>
      </c>
      <c r="AW154" s="159" t="s">
        <v>299</v>
      </c>
      <c r="AX154" s="159">
        <v>21</v>
      </c>
      <c r="AY154" s="159">
        <v>24</v>
      </c>
      <c r="AZ154" s="159">
        <v>50</v>
      </c>
      <c r="BA154" s="159" t="s">
        <v>299</v>
      </c>
      <c r="BB154" s="159">
        <v>21</v>
      </c>
      <c r="BC154" s="159" t="s">
        <v>282</v>
      </c>
      <c r="BD154" s="159" t="s">
        <v>282</v>
      </c>
      <c r="BE154" s="159" t="s">
        <v>282</v>
      </c>
      <c r="BF154" s="159">
        <v>37.799999999999997</v>
      </c>
      <c r="BG154" s="159">
        <v>4.3</v>
      </c>
      <c r="BH154" s="159">
        <v>30</v>
      </c>
      <c r="BI154" s="159" t="s">
        <v>282</v>
      </c>
      <c r="BJ154" s="159" t="s">
        <v>282</v>
      </c>
      <c r="BK154" s="159" t="s">
        <v>282</v>
      </c>
      <c r="BL154" s="159">
        <v>12.3</v>
      </c>
      <c r="BM154" s="159" t="s">
        <v>282</v>
      </c>
      <c r="BN154" s="159">
        <v>30</v>
      </c>
      <c r="BO154" s="159" t="s">
        <v>282</v>
      </c>
      <c r="BP154" s="159" t="s">
        <v>282</v>
      </c>
      <c r="BQ154" s="159" t="s">
        <v>282</v>
      </c>
      <c r="BR154" s="159">
        <v>-25.53</v>
      </c>
      <c r="BS154" s="159">
        <v>7.82</v>
      </c>
      <c r="BT154" s="159">
        <v>30</v>
      </c>
      <c r="BU154" s="159">
        <v>44</v>
      </c>
      <c r="BV154" s="159">
        <v>30</v>
      </c>
      <c r="BW154" s="159" t="s">
        <v>282</v>
      </c>
      <c r="BX154" s="159" t="s">
        <v>282</v>
      </c>
      <c r="BY154" s="159" t="s">
        <v>282</v>
      </c>
      <c r="BZ154" s="159" t="s">
        <v>282</v>
      </c>
      <c r="CA154" s="159" t="s">
        <v>282</v>
      </c>
      <c r="CB154" s="159" t="s">
        <v>282</v>
      </c>
      <c r="CC154" s="159" t="s">
        <v>282</v>
      </c>
      <c r="CD154" s="159" t="s">
        <v>282</v>
      </c>
      <c r="CE154" s="159" t="s">
        <v>282</v>
      </c>
      <c r="CF154" s="159" t="s">
        <v>282</v>
      </c>
      <c r="CG154" s="159" t="s">
        <v>282</v>
      </c>
      <c r="CH154" s="159" t="s">
        <v>282</v>
      </c>
      <c r="CI154" s="159" t="s">
        <v>282</v>
      </c>
      <c r="CJ154" s="159" t="s">
        <v>282</v>
      </c>
      <c r="CK154" s="159" t="s">
        <v>282</v>
      </c>
      <c r="CL154" s="159" t="s">
        <v>282</v>
      </c>
      <c r="CM154" s="159" t="s">
        <v>282</v>
      </c>
      <c r="CN154" s="159" t="s">
        <v>282</v>
      </c>
      <c r="CO154" s="159" t="s">
        <v>282</v>
      </c>
      <c r="CP154" s="159" t="s">
        <v>282</v>
      </c>
      <c r="CQ154" s="159" t="s">
        <v>282</v>
      </c>
      <c r="CR154" s="159" t="s">
        <v>282</v>
      </c>
      <c r="CS154" s="159" t="s">
        <v>282</v>
      </c>
      <c r="CT154" s="159" t="s">
        <v>282</v>
      </c>
      <c r="CU154" s="159" t="s">
        <v>282</v>
      </c>
      <c r="CV154" s="159" t="s">
        <v>282</v>
      </c>
      <c r="CW154" s="159" t="s">
        <v>282</v>
      </c>
      <c r="CX154" s="159" t="s">
        <v>282</v>
      </c>
      <c r="CY154" s="159" t="s">
        <v>282</v>
      </c>
      <c r="CZ154" s="159" t="s">
        <v>282</v>
      </c>
      <c r="DA154" s="159" t="s">
        <v>282</v>
      </c>
      <c r="DB154" s="159" t="s">
        <v>282</v>
      </c>
      <c r="DC154" s="159" t="s">
        <v>282</v>
      </c>
      <c r="DD154" s="159" t="s">
        <v>282</v>
      </c>
      <c r="DE154" s="159" t="s">
        <v>282</v>
      </c>
      <c r="DF154" s="159" t="s">
        <v>282</v>
      </c>
      <c r="DG154" s="159" t="s">
        <v>282</v>
      </c>
      <c r="DH154" s="159" t="s">
        <v>282</v>
      </c>
      <c r="DI154" s="159" t="s">
        <v>282</v>
      </c>
      <c r="DJ154" s="159" t="s">
        <v>282</v>
      </c>
      <c r="DK154" s="159" t="s">
        <v>282</v>
      </c>
      <c r="DL154" s="159" t="s">
        <v>282</v>
      </c>
      <c r="DM154" s="159" t="s">
        <v>282</v>
      </c>
      <c r="DN154" s="159" t="s">
        <v>282</v>
      </c>
      <c r="DO154" s="159" t="s">
        <v>282</v>
      </c>
      <c r="DP154" s="159" t="s">
        <v>282</v>
      </c>
      <c r="DQ154" s="159" t="s">
        <v>282</v>
      </c>
      <c r="DR154" s="159" t="s">
        <v>282</v>
      </c>
      <c r="DS154" s="159" t="s">
        <v>282</v>
      </c>
      <c r="DT154" s="159" t="s">
        <v>282</v>
      </c>
      <c r="DU154" s="159" t="s">
        <v>282</v>
      </c>
      <c r="DV154" s="159" t="s">
        <v>282</v>
      </c>
      <c r="DW154" s="159" t="s">
        <v>282</v>
      </c>
      <c r="DX154" s="159" t="s">
        <v>282</v>
      </c>
      <c r="DY154" s="159" t="s">
        <v>282</v>
      </c>
      <c r="DZ154" s="159" t="s">
        <v>282</v>
      </c>
      <c r="EA154" s="159" t="s">
        <v>282</v>
      </c>
      <c r="EB154" s="159" t="s">
        <v>282</v>
      </c>
      <c r="EC154" s="159" t="s">
        <v>282</v>
      </c>
      <c r="ED154" s="159" t="s">
        <v>282</v>
      </c>
      <c r="EE154" s="159" t="s">
        <v>282</v>
      </c>
      <c r="EF154" s="159" t="s">
        <v>282</v>
      </c>
      <c r="EG154" s="159" t="s">
        <v>282</v>
      </c>
      <c r="EH154" s="159" t="s">
        <v>282</v>
      </c>
      <c r="EI154" s="159" t="s">
        <v>282</v>
      </c>
      <c r="EJ154" s="159" t="s">
        <v>282</v>
      </c>
      <c r="EK154" s="159" t="s">
        <v>282</v>
      </c>
      <c r="EL154" s="159" t="s">
        <v>282</v>
      </c>
      <c r="EM154" s="159" t="s">
        <v>282</v>
      </c>
      <c r="EN154" s="159" t="s">
        <v>282</v>
      </c>
      <c r="EO154" s="159" t="s">
        <v>282</v>
      </c>
      <c r="EP154" s="159" t="s">
        <v>282</v>
      </c>
      <c r="EQ154" s="159" t="s">
        <v>282</v>
      </c>
      <c r="ER154" s="159" t="s">
        <v>282</v>
      </c>
      <c r="ES154" s="159" t="s">
        <v>282</v>
      </c>
      <c r="ET154" s="159" t="s">
        <v>282</v>
      </c>
      <c r="EU154" s="159" t="s">
        <v>282</v>
      </c>
      <c r="EV154" s="159" t="s">
        <v>282</v>
      </c>
      <c r="EW154" s="159" t="s">
        <v>282</v>
      </c>
      <c r="EX154" s="159" t="s">
        <v>282</v>
      </c>
      <c r="EY154" s="159" t="s">
        <v>282</v>
      </c>
      <c r="EZ154" s="159" t="s">
        <v>282</v>
      </c>
      <c r="FA154" s="159" t="s">
        <v>282</v>
      </c>
      <c r="FB154" s="159" t="s">
        <v>282</v>
      </c>
      <c r="FC154" s="159" t="s">
        <v>282</v>
      </c>
      <c r="FD154" s="159" t="s">
        <v>282</v>
      </c>
      <c r="FE154" s="159" t="s">
        <v>282</v>
      </c>
      <c r="FF154" s="159" t="s">
        <v>282</v>
      </c>
      <c r="FG154" s="159" t="s">
        <v>282</v>
      </c>
      <c r="FH154" s="159" t="s">
        <v>282</v>
      </c>
      <c r="FI154" s="159" t="s">
        <v>282</v>
      </c>
      <c r="FJ154" s="159" t="s">
        <v>282</v>
      </c>
      <c r="FK154" s="159" t="s">
        <v>282</v>
      </c>
      <c r="FL154" s="159" t="s">
        <v>282</v>
      </c>
      <c r="FM154" s="159" t="s">
        <v>282</v>
      </c>
      <c r="FN154" s="159" t="s">
        <v>282</v>
      </c>
      <c r="FO154" s="159" t="s">
        <v>282</v>
      </c>
      <c r="FP154" s="159" t="s">
        <v>282</v>
      </c>
      <c r="FQ154" s="159" t="s">
        <v>282</v>
      </c>
      <c r="FR154" s="159" t="s">
        <v>282</v>
      </c>
      <c r="FS154" s="159" t="s">
        <v>282</v>
      </c>
      <c r="FT154" s="159" t="s">
        <v>282</v>
      </c>
    </row>
    <row r="155" spans="1:176" x14ac:dyDescent="0.25">
      <c r="A155" s="161" t="s">
        <v>7437</v>
      </c>
      <c r="B155" s="159" t="s">
        <v>13673</v>
      </c>
      <c r="C155" s="66" t="str">
        <f>IF(ISNUMBER(Severity!H155)=FALSE,Severity!F155,IF(Severity!H155&gt;=0.5,"YES","NO"))</f>
        <v>YES</v>
      </c>
      <c r="D155" s="66" t="str">
        <f>IF(ISNUMBER(Severity!I155)=FALSE,Severity!G155,IF(Severity!I155&gt;0.5,"YES","NO"))</f>
        <v>NO</v>
      </c>
      <c r="E155" s="159">
        <v>6</v>
      </c>
      <c r="F155" s="159">
        <v>2</v>
      </c>
      <c r="G155" s="212" t="s">
        <v>256</v>
      </c>
      <c r="H155" s="159" t="s">
        <v>10507</v>
      </c>
      <c r="I155" s="159">
        <v>17</v>
      </c>
      <c r="J155" s="159">
        <v>61</v>
      </c>
      <c r="K155" s="159" t="s">
        <v>282</v>
      </c>
      <c r="L155" s="159" t="s">
        <v>282</v>
      </c>
      <c r="M155" s="159" t="s">
        <v>282</v>
      </c>
      <c r="N155" s="159" t="s">
        <v>282</v>
      </c>
      <c r="O155" s="159" t="s">
        <v>299</v>
      </c>
      <c r="P155" s="159">
        <v>17</v>
      </c>
      <c r="Q155" s="159">
        <v>72</v>
      </c>
      <c r="R155" s="159">
        <v>50</v>
      </c>
      <c r="S155" s="159" t="s">
        <v>299</v>
      </c>
      <c r="T155" s="159">
        <v>17</v>
      </c>
      <c r="U155" s="159" t="s">
        <v>282</v>
      </c>
      <c r="V155" s="159" t="s">
        <v>282</v>
      </c>
      <c r="W155" s="159" t="s">
        <v>282</v>
      </c>
      <c r="X155" s="159">
        <v>27.3</v>
      </c>
      <c r="Y155" s="159" t="s">
        <v>282</v>
      </c>
      <c r="Z155" s="159">
        <v>138</v>
      </c>
      <c r="AA155" s="159" t="s">
        <v>282</v>
      </c>
      <c r="AB155" s="159" t="s">
        <v>282</v>
      </c>
      <c r="AC155" s="159" t="s">
        <v>282</v>
      </c>
      <c r="AD155" s="159" t="s">
        <v>282</v>
      </c>
      <c r="AE155" s="159" t="s">
        <v>282</v>
      </c>
      <c r="AF155" s="159" t="s">
        <v>282</v>
      </c>
      <c r="AG155" s="159" t="s">
        <v>282</v>
      </c>
      <c r="AH155" s="159" t="s">
        <v>282</v>
      </c>
      <c r="AI155" s="159" t="s">
        <v>282</v>
      </c>
      <c r="AJ155" s="159">
        <v>-12.7</v>
      </c>
      <c r="AK155" s="159" t="s">
        <v>282</v>
      </c>
      <c r="AL155" s="159">
        <v>138</v>
      </c>
      <c r="AM155" s="159">
        <v>170</v>
      </c>
      <c r="AN155" s="159">
        <v>109</v>
      </c>
      <c r="AO155" s="159" t="s">
        <v>790</v>
      </c>
      <c r="AP155" s="159" t="s">
        <v>10507</v>
      </c>
      <c r="AQ155" s="159">
        <v>11</v>
      </c>
      <c r="AR155" s="159">
        <v>76</v>
      </c>
      <c r="AS155" s="159" t="s">
        <v>282</v>
      </c>
      <c r="AT155" s="159" t="s">
        <v>282</v>
      </c>
      <c r="AU155" s="159" t="s">
        <v>282</v>
      </c>
      <c r="AV155" s="159" t="s">
        <v>282</v>
      </c>
      <c r="AW155" s="159" t="s">
        <v>299</v>
      </c>
      <c r="AX155" s="159">
        <v>17</v>
      </c>
      <c r="AY155" s="159">
        <v>30</v>
      </c>
      <c r="AZ155" s="159">
        <v>50</v>
      </c>
      <c r="BA155" s="159" t="s">
        <v>299</v>
      </c>
      <c r="BB155" s="159">
        <v>17</v>
      </c>
      <c r="BC155" s="159" t="s">
        <v>282</v>
      </c>
      <c r="BD155" s="159" t="s">
        <v>282</v>
      </c>
      <c r="BE155" s="159" t="s">
        <v>282</v>
      </c>
      <c r="BF155" s="159">
        <v>26.8</v>
      </c>
      <c r="BG155" s="159" t="s">
        <v>282</v>
      </c>
      <c r="BH155" s="159">
        <v>135</v>
      </c>
      <c r="BI155" s="159" t="s">
        <v>282</v>
      </c>
      <c r="BJ155" s="159" t="s">
        <v>282</v>
      </c>
      <c r="BK155" s="159" t="s">
        <v>282</v>
      </c>
      <c r="BL155" s="159" t="s">
        <v>282</v>
      </c>
      <c r="BM155" s="159" t="s">
        <v>282</v>
      </c>
      <c r="BN155" s="159" t="s">
        <v>282</v>
      </c>
      <c r="BO155" s="159" t="s">
        <v>282</v>
      </c>
      <c r="BP155" s="159" t="s">
        <v>282</v>
      </c>
      <c r="BQ155" s="159" t="s">
        <v>282</v>
      </c>
      <c r="BR155" s="159">
        <v>-7.3</v>
      </c>
      <c r="BS155" s="159" t="s">
        <v>282</v>
      </c>
      <c r="BT155" s="159">
        <v>135</v>
      </c>
      <c r="BU155" s="159">
        <v>171</v>
      </c>
      <c r="BV155" s="159">
        <v>95</v>
      </c>
      <c r="BW155" s="159" t="s">
        <v>282</v>
      </c>
      <c r="BX155" s="159" t="s">
        <v>282</v>
      </c>
      <c r="BY155" s="159" t="s">
        <v>282</v>
      </c>
      <c r="BZ155" s="159" t="s">
        <v>282</v>
      </c>
      <c r="CA155" s="159" t="s">
        <v>282</v>
      </c>
      <c r="CB155" s="159" t="s">
        <v>282</v>
      </c>
      <c r="CC155" s="159" t="s">
        <v>282</v>
      </c>
      <c r="CD155" s="159" t="s">
        <v>282</v>
      </c>
      <c r="CE155" s="159" t="s">
        <v>282</v>
      </c>
      <c r="CF155" s="159" t="s">
        <v>282</v>
      </c>
      <c r="CG155" s="159" t="s">
        <v>282</v>
      </c>
      <c r="CH155" s="159" t="s">
        <v>282</v>
      </c>
      <c r="CI155" s="159" t="s">
        <v>282</v>
      </c>
      <c r="CJ155" s="159" t="s">
        <v>282</v>
      </c>
      <c r="CK155" s="159" t="s">
        <v>282</v>
      </c>
      <c r="CL155" s="159" t="s">
        <v>282</v>
      </c>
      <c r="CM155" s="159" t="s">
        <v>282</v>
      </c>
      <c r="CN155" s="159" t="s">
        <v>282</v>
      </c>
      <c r="CO155" s="159" t="s">
        <v>282</v>
      </c>
      <c r="CP155" s="159" t="s">
        <v>282</v>
      </c>
      <c r="CQ155" s="159" t="s">
        <v>282</v>
      </c>
      <c r="CR155" s="159" t="s">
        <v>282</v>
      </c>
      <c r="CS155" s="159" t="s">
        <v>282</v>
      </c>
      <c r="CT155" s="159" t="s">
        <v>282</v>
      </c>
      <c r="CU155" s="159" t="s">
        <v>282</v>
      </c>
      <c r="CV155" s="159" t="s">
        <v>282</v>
      </c>
      <c r="CW155" s="159" t="s">
        <v>282</v>
      </c>
      <c r="CX155" s="159" t="s">
        <v>282</v>
      </c>
      <c r="CY155" s="159" t="s">
        <v>282</v>
      </c>
      <c r="CZ155" s="159" t="s">
        <v>282</v>
      </c>
      <c r="DA155" s="159" t="s">
        <v>282</v>
      </c>
      <c r="DB155" s="159" t="s">
        <v>282</v>
      </c>
      <c r="DC155" s="159" t="s">
        <v>282</v>
      </c>
      <c r="DD155" s="159" t="s">
        <v>282</v>
      </c>
      <c r="DE155" s="159" t="s">
        <v>282</v>
      </c>
      <c r="DF155" s="159" t="s">
        <v>282</v>
      </c>
      <c r="DG155" s="159" t="s">
        <v>282</v>
      </c>
      <c r="DH155" s="159" t="s">
        <v>282</v>
      </c>
      <c r="DI155" s="159" t="s">
        <v>282</v>
      </c>
      <c r="DJ155" s="159" t="s">
        <v>282</v>
      </c>
      <c r="DK155" s="159" t="s">
        <v>282</v>
      </c>
      <c r="DL155" s="159" t="s">
        <v>282</v>
      </c>
      <c r="DM155" s="159" t="s">
        <v>282</v>
      </c>
      <c r="DN155" s="159" t="s">
        <v>282</v>
      </c>
      <c r="DO155" s="159" t="s">
        <v>282</v>
      </c>
      <c r="DP155" s="159" t="s">
        <v>282</v>
      </c>
      <c r="DQ155" s="159" t="s">
        <v>282</v>
      </c>
      <c r="DR155" s="159" t="s">
        <v>282</v>
      </c>
      <c r="DS155" s="159" t="s">
        <v>282</v>
      </c>
      <c r="DT155" s="159" t="s">
        <v>282</v>
      </c>
      <c r="DU155" s="159" t="s">
        <v>282</v>
      </c>
      <c r="DV155" s="159" t="s">
        <v>282</v>
      </c>
      <c r="DW155" s="159" t="s">
        <v>282</v>
      </c>
      <c r="DX155" s="159" t="s">
        <v>282</v>
      </c>
      <c r="DY155" s="159" t="s">
        <v>282</v>
      </c>
      <c r="DZ155" s="159" t="s">
        <v>282</v>
      </c>
      <c r="EA155" s="159" t="s">
        <v>282</v>
      </c>
      <c r="EB155" s="159" t="s">
        <v>282</v>
      </c>
      <c r="EC155" s="159" t="s">
        <v>282</v>
      </c>
      <c r="ED155" s="159" t="s">
        <v>282</v>
      </c>
      <c r="EE155" s="159" t="s">
        <v>282</v>
      </c>
      <c r="EF155" s="159" t="s">
        <v>282</v>
      </c>
      <c r="EG155" s="159" t="s">
        <v>282</v>
      </c>
      <c r="EH155" s="159" t="s">
        <v>282</v>
      </c>
      <c r="EI155" s="159" t="s">
        <v>282</v>
      </c>
      <c r="EJ155" s="159" t="s">
        <v>282</v>
      </c>
      <c r="EK155" s="159" t="s">
        <v>282</v>
      </c>
      <c r="EL155" s="159" t="s">
        <v>282</v>
      </c>
      <c r="EM155" s="159" t="s">
        <v>282</v>
      </c>
      <c r="EN155" s="159" t="s">
        <v>282</v>
      </c>
      <c r="EO155" s="159" t="s">
        <v>282</v>
      </c>
      <c r="EP155" s="159" t="s">
        <v>282</v>
      </c>
      <c r="EQ155" s="159" t="s">
        <v>282</v>
      </c>
      <c r="ER155" s="159" t="s">
        <v>282</v>
      </c>
      <c r="ES155" s="159" t="s">
        <v>282</v>
      </c>
      <c r="ET155" s="159" t="s">
        <v>282</v>
      </c>
      <c r="EU155" s="159" t="s">
        <v>282</v>
      </c>
      <c r="EV155" s="159" t="s">
        <v>282</v>
      </c>
      <c r="EW155" s="159" t="s">
        <v>282</v>
      </c>
      <c r="EX155" s="159" t="s">
        <v>282</v>
      </c>
      <c r="EY155" s="159" t="s">
        <v>282</v>
      </c>
      <c r="EZ155" s="159" t="s">
        <v>282</v>
      </c>
      <c r="FA155" s="159" t="s">
        <v>282</v>
      </c>
      <c r="FB155" s="159" t="s">
        <v>282</v>
      </c>
      <c r="FC155" s="159" t="s">
        <v>282</v>
      </c>
      <c r="FD155" s="159" t="s">
        <v>282</v>
      </c>
      <c r="FE155" s="159" t="s">
        <v>282</v>
      </c>
      <c r="FF155" s="159" t="s">
        <v>282</v>
      </c>
      <c r="FG155" s="159" t="s">
        <v>282</v>
      </c>
      <c r="FH155" s="159" t="s">
        <v>282</v>
      </c>
      <c r="FI155" s="159" t="s">
        <v>282</v>
      </c>
      <c r="FJ155" s="159" t="s">
        <v>282</v>
      </c>
      <c r="FK155" s="159" t="s">
        <v>282</v>
      </c>
      <c r="FL155" s="159" t="s">
        <v>282</v>
      </c>
      <c r="FM155" s="159" t="s">
        <v>282</v>
      </c>
      <c r="FN155" s="159" t="s">
        <v>282</v>
      </c>
      <c r="FO155" s="159" t="s">
        <v>282</v>
      </c>
      <c r="FP155" s="159" t="s">
        <v>282</v>
      </c>
      <c r="FQ155" s="159" t="s">
        <v>282</v>
      </c>
      <c r="FR155" s="159" t="s">
        <v>282</v>
      </c>
      <c r="FS155" s="159" t="s">
        <v>282</v>
      </c>
      <c r="FT155" s="159" t="s">
        <v>282</v>
      </c>
    </row>
    <row r="156" spans="1:176" x14ac:dyDescent="0.25">
      <c r="A156" s="159" t="s">
        <v>420</v>
      </c>
      <c r="B156" s="66" t="s">
        <v>11069</v>
      </c>
      <c r="C156" s="66" t="str">
        <f>IF(ISNUMBER(Severity!H156)=FALSE,Severity!F156,IF(Severity!H156&gt;=0.5,"YES","NO"))</f>
        <v>YES</v>
      </c>
      <c r="D156" s="66" t="str">
        <f>IF(ISNUMBER(Severity!I156)=FALSE,Severity!G156,IF(Severity!I156&gt;0.5,"YES","NO"))</f>
        <v>NO</v>
      </c>
      <c r="E156" s="159">
        <v>12</v>
      </c>
      <c r="F156" s="159">
        <v>5</v>
      </c>
      <c r="G156" s="161" t="s">
        <v>10470</v>
      </c>
      <c r="H156" s="159" t="s">
        <v>183</v>
      </c>
      <c r="I156" s="66" t="s">
        <v>282</v>
      </c>
      <c r="J156" s="159">
        <v>2</v>
      </c>
      <c r="K156" s="159" t="s">
        <v>299</v>
      </c>
      <c r="L156" s="66">
        <v>17</v>
      </c>
      <c r="M156" s="66">
        <v>4</v>
      </c>
      <c r="N156" s="66">
        <v>7</v>
      </c>
      <c r="O156" s="159" t="s">
        <v>299</v>
      </c>
      <c r="P156" s="159">
        <v>17</v>
      </c>
      <c r="Q156" s="66">
        <v>6</v>
      </c>
      <c r="R156" s="159">
        <v>50</v>
      </c>
      <c r="S156" s="159" t="s">
        <v>299</v>
      </c>
      <c r="T156" s="159">
        <v>17</v>
      </c>
      <c r="U156" s="66">
        <v>19.3</v>
      </c>
      <c r="V156" s="66">
        <v>2.6</v>
      </c>
      <c r="W156" s="159">
        <v>16</v>
      </c>
      <c r="X156" s="66" t="s">
        <v>282</v>
      </c>
      <c r="Y156" s="66" t="s">
        <v>282</v>
      </c>
      <c r="Z156" s="66" t="s">
        <v>282</v>
      </c>
      <c r="AA156" s="66">
        <v>11.7</v>
      </c>
      <c r="AB156" s="66">
        <v>5.8</v>
      </c>
      <c r="AC156" s="66">
        <v>16</v>
      </c>
      <c r="AD156" s="159" t="s">
        <v>282</v>
      </c>
      <c r="AE156" s="159" t="s">
        <v>282</v>
      </c>
      <c r="AF156" s="159" t="s">
        <v>282</v>
      </c>
      <c r="AG156" s="159" t="s">
        <v>282</v>
      </c>
      <c r="AH156" s="159" t="s">
        <v>282</v>
      </c>
      <c r="AI156" s="159" t="s">
        <v>282</v>
      </c>
      <c r="AJ156" s="159" t="s">
        <v>282</v>
      </c>
      <c r="AK156" s="159" t="s">
        <v>282</v>
      </c>
      <c r="AL156" s="159" t="s">
        <v>282</v>
      </c>
      <c r="AM156" s="159">
        <v>16</v>
      </c>
      <c r="AN156" s="159">
        <v>14</v>
      </c>
      <c r="AO156" s="66" t="s">
        <v>10470</v>
      </c>
      <c r="AP156" s="159" t="s">
        <v>183</v>
      </c>
      <c r="AQ156" s="66" t="s">
        <v>282</v>
      </c>
      <c r="AR156" s="159">
        <v>7</v>
      </c>
      <c r="AS156" s="159" t="s">
        <v>299</v>
      </c>
      <c r="AT156" s="66">
        <v>17</v>
      </c>
      <c r="AU156" s="66">
        <v>2</v>
      </c>
      <c r="AV156" s="66">
        <v>7</v>
      </c>
      <c r="AW156" s="159" t="s">
        <v>299</v>
      </c>
      <c r="AX156" s="159">
        <v>17</v>
      </c>
      <c r="AY156" s="66">
        <v>1</v>
      </c>
      <c r="AZ156" s="159">
        <v>50</v>
      </c>
      <c r="BA156" s="159" t="s">
        <v>299</v>
      </c>
      <c r="BB156" s="159">
        <v>17</v>
      </c>
      <c r="BC156" s="66">
        <v>19.2</v>
      </c>
      <c r="BD156" s="66">
        <v>2.2999999999999998</v>
      </c>
      <c r="BE156" s="159">
        <v>18</v>
      </c>
      <c r="BF156" s="66" t="s">
        <v>282</v>
      </c>
      <c r="BG156" s="66" t="s">
        <v>282</v>
      </c>
      <c r="BH156" s="66" t="s">
        <v>282</v>
      </c>
      <c r="BI156" s="66">
        <v>12.8</v>
      </c>
      <c r="BJ156" s="66">
        <v>5</v>
      </c>
      <c r="BK156" s="66">
        <v>18</v>
      </c>
      <c r="BL156" s="159" t="s">
        <v>282</v>
      </c>
      <c r="BM156" s="159" t="s">
        <v>282</v>
      </c>
      <c r="BN156" s="159" t="s">
        <v>282</v>
      </c>
      <c r="BO156" s="159" t="s">
        <v>282</v>
      </c>
      <c r="BP156" s="159" t="s">
        <v>282</v>
      </c>
      <c r="BQ156" s="159" t="s">
        <v>282</v>
      </c>
      <c r="BR156" s="159" t="s">
        <v>282</v>
      </c>
      <c r="BS156" s="159" t="s">
        <v>282</v>
      </c>
      <c r="BT156" s="159" t="s">
        <v>282</v>
      </c>
      <c r="BU156" s="159">
        <v>18</v>
      </c>
      <c r="BV156" s="159">
        <v>11</v>
      </c>
      <c r="BW156" s="66" t="s">
        <v>10471</v>
      </c>
      <c r="BX156" s="159" t="s">
        <v>183</v>
      </c>
      <c r="BY156" s="159" t="s">
        <v>282</v>
      </c>
      <c r="BZ156" s="66">
        <v>6</v>
      </c>
      <c r="CA156" s="159" t="s">
        <v>299</v>
      </c>
      <c r="CB156" s="66">
        <v>17</v>
      </c>
      <c r="CC156" s="66">
        <v>7</v>
      </c>
      <c r="CD156" s="66">
        <v>7</v>
      </c>
      <c r="CE156" s="159" t="s">
        <v>299</v>
      </c>
      <c r="CF156" s="159">
        <v>17</v>
      </c>
      <c r="CG156" s="66">
        <v>7</v>
      </c>
      <c r="CH156" s="159">
        <v>50</v>
      </c>
      <c r="CI156" s="159" t="s">
        <v>299</v>
      </c>
      <c r="CJ156" s="66">
        <v>17</v>
      </c>
      <c r="CK156" s="66">
        <v>19.100000000000001</v>
      </c>
      <c r="CL156" s="66">
        <v>1.8</v>
      </c>
      <c r="CM156" s="159">
        <v>17</v>
      </c>
      <c r="CN156" s="159" t="s">
        <v>282</v>
      </c>
      <c r="CO156" s="159" t="s">
        <v>282</v>
      </c>
      <c r="CP156" s="159" t="s">
        <v>282</v>
      </c>
      <c r="CQ156" s="66">
        <v>9</v>
      </c>
      <c r="CR156" s="66">
        <v>3.6</v>
      </c>
      <c r="CS156" s="66">
        <v>17</v>
      </c>
      <c r="CT156" s="159" t="s">
        <v>282</v>
      </c>
      <c r="CU156" s="159" t="s">
        <v>282</v>
      </c>
      <c r="CV156" s="159" t="s">
        <v>282</v>
      </c>
      <c r="CW156" s="159" t="s">
        <v>282</v>
      </c>
      <c r="CX156" s="159" t="s">
        <v>282</v>
      </c>
      <c r="CY156" s="159" t="s">
        <v>282</v>
      </c>
      <c r="CZ156" s="159" t="s">
        <v>282</v>
      </c>
      <c r="DA156" s="159" t="s">
        <v>282</v>
      </c>
      <c r="DB156" s="159" t="s">
        <v>282</v>
      </c>
      <c r="DC156" s="66">
        <v>17</v>
      </c>
      <c r="DD156" s="66">
        <v>11</v>
      </c>
      <c r="DE156" s="66" t="s">
        <v>10471</v>
      </c>
      <c r="DF156" s="159" t="s">
        <v>183</v>
      </c>
      <c r="DG156" s="159" t="s">
        <v>282</v>
      </c>
      <c r="DH156" s="66">
        <v>4</v>
      </c>
      <c r="DI156" s="159" t="s">
        <v>299</v>
      </c>
      <c r="DJ156" s="66">
        <v>17</v>
      </c>
      <c r="DK156" s="66">
        <v>5</v>
      </c>
      <c r="DL156" s="66">
        <v>7</v>
      </c>
      <c r="DM156" s="159" t="s">
        <v>299</v>
      </c>
      <c r="DN156" s="159">
        <v>17</v>
      </c>
      <c r="DO156" s="66">
        <v>7</v>
      </c>
      <c r="DP156" s="159">
        <v>50</v>
      </c>
      <c r="DQ156" s="159" t="s">
        <v>299</v>
      </c>
      <c r="DR156" s="66">
        <v>17</v>
      </c>
      <c r="DS156" s="66">
        <v>19.100000000000001</v>
      </c>
      <c r="DT156" s="66">
        <v>2.2000000000000002</v>
      </c>
      <c r="DU156" s="159">
        <v>16</v>
      </c>
      <c r="DV156" s="159" t="s">
        <v>282</v>
      </c>
      <c r="DW156" s="159" t="s">
        <v>282</v>
      </c>
      <c r="DX156" s="159" t="s">
        <v>282</v>
      </c>
      <c r="DY156" s="66">
        <v>10</v>
      </c>
      <c r="DZ156" s="66">
        <v>5.5</v>
      </c>
      <c r="EA156" s="66">
        <v>16</v>
      </c>
      <c r="EB156" s="159" t="s">
        <v>282</v>
      </c>
      <c r="EC156" s="159" t="s">
        <v>282</v>
      </c>
      <c r="ED156" s="159" t="s">
        <v>282</v>
      </c>
      <c r="EE156" s="159" t="s">
        <v>282</v>
      </c>
      <c r="EF156" s="159" t="s">
        <v>282</v>
      </c>
      <c r="EG156" s="159" t="s">
        <v>282</v>
      </c>
      <c r="EH156" s="159" t="s">
        <v>282</v>
      </c>
      <c r="EI156" s="159" t="s">
        <v>282</v>
      </c>
      <c r="EJ156" s="159" t="s">
        <v>282</v>
      </c>
      <c r="EK156" s="66">
        <v>16</v>
      </c>
      <c r="EL156" s="66">
        <v>12</v>
      </c>
      <c r="EM156" s="66" t="s">
        <v>10470</v>
      </c>
      <c r="EN156" s="159" t="s">
        <v>183</v>
      </c>
      <c r="EO156" s="159" t="s">
        <v>282</v>
      </c>
      <c r="EP156" s="66">
        <v>8</v>
      </c>
      <c r="EQ156" s="159" t="s">
        <v>299</v>
      </c>
      <c r="ER156" s="66">
        <v>17</v>
      </c>
      <c r="ES156" s="66">
        <v>2</v>
      </c>
      <c r="ET156" s="66">
        <v>7</v>
      </c>
      <c r="EU156" s="159" t="s">
        <v>299</v>
      </c>
      <c r="EV156" s="159">
        <v>17</v>
      </c>
      <c r="EW156" s="66">
        <v>3</v>
      </c>
      <c r="EX156" s="159">
        <v>50</v>
      </c>
      <c r="EY156" s="159" t="s">
        <v>299</v>
      </c>
      <c r="EZ156" s="66">
        <v>17</v>
      </c>
      <c r="FA156" s="66">
        <v>20.5</v>
      </c>
      <c r="FB156" s="66">
        <v>2.4</v>
      </c>
      <c r="FC156" s="159">
        <v>13</v>
      </c>
      <c r="FD156" s="159" t="s">
        <v>282</v>
      </c>
      <c r="FE156" s="159" t="s">
        <v>282</v>
      </c>
      <c r="FF156" s="159" t="s">
        <v>282</v>
      </c>
      <c r="FG156" s="66">
        <v>14</v>
      </c>
      <c r="FH156" s="66">
        <v>4.9000000000000004</v>
      </c>
      <c r="FI156" s="66">
        <v>13</v>
      </c>
      <c r="FJ156" s="159" t="s">
        <v>282</v>
      </c>
      <c r="FK156" s="159" t="s">
        <v>282</v>
      </c>
      <c r="FL156" s="159" t="s">
        <v>282</v>
      </c>
      <c r="FM156" s="159" t="s">
        <v>282</v>
      </c>
      <c r="FN156" s="159" t="s">
        <v>282</v>
      </c>
      <c r="FO156" s="159" t="s">
        <v>282</v>
      </c>
      <c r="FP156" s="159" t="s">
        <v>282</v>
      </c>
      <c r="FQ156" s="159" t="s">
        <v>282</v>
      </c>
      <c r="FR156" s="159" t="s">
        <v>282</v>
      </c>
      <c r="FS156" s="66">
        <v>13</v>
      </c>
      <c r="FT156" s="66">
        <v>5</v>
      </c>
    </row>
    <row r="157" spans="1:176" x14ac:dyDescent="0.25">
      <c r="A157" s="159" t="s">
        <v>7439</v>
      </c>
      <c r="B157" s="159" t="s">
        <v>13680</v>
      </c>
      <c r="C157" s="66" t="str">
        <f>IF(ISNUMBER(Severity!H157)=FALSE,Severity!F157,IF(Severity!H157&gt;=0.5,"YES","NO"))</f>
        <v>YES</v>
      </c>
      <c r="D157" s="66" t="str">
        <f>IF(ISNUMBER(Severity!I157)=FALSE,Severity!G157,IF(Severity!I157&gt;0.5,"YES","NO"))</f>
        <v>NO</v>
      </c>
      <c r="E157" s="159">
        <v>6</v>
      </c>
      <c r="F157" s="159">
        <v>2</v>
      </c>
      <c r="G157" s="161" t="s">
        <v>266</v>
      </c>
      <c r="H157" s="159" t="s">
        <v>10507</v>
      </c>
      <c r="I157" s="159">
        <v>5</v>
      </c>
      <c r="J157" s="159">
        <v>9</v>
      </c>
      <c r="K157" s="159" t="s">
        <v>299</v>
      </c>
      <c r="L157" s="159">
        <v>17</v>
      </c>
      <c r="M157" s="159">
        <v>24</v>
      </c>
      <c r="N157" s="159">
        <v>7</v>
      </c>
      <c r="O157" s="159" t="s">
        <v>299</v>
      </c>
      <c r="P157" s="159">
        <v>17</v>
      </c>
      <c r="Q157" s="159">
        <v>40</v>
      </c>
      <c r="R157" s="159">
        <v>50</v>
      </c>
      <c r="S157" s="159" t="s">
        <v>299</v>
      </c>
      <c r="T157" s="159">
        <v>17</v>
      </c>
      <c r="U157" s="159">
        <v>24.6</v>
      </c>
      <c r="V157" s="159" t="s">
        <v>282</v>
      </c>
      <c r="W157" s="159">
        <v>72</v>
      </c>
      <c r="X157" s="66" t="s">
        <v>282</v>
      </c>
      <c r="Y157" s="159" t="s">
        <v>282</v>
      </c>
      <c r="Z157" s="159" t="s">
        <v>282</v>
      </c>
      <c r="AA157" s="159" t="s">
        <v>282</v>
      </c>
      <c r="AB157" s="159" t="s">
        <v>282</v>
      </c>
      <c r="AC157" s="159" t="s">
        <v>282</v>
      </c>
      <c r="AD157" s="159" t="s">
        <v>282</v>
      </c>
      <c r="AE157" s="159" t="s">
        <v>282</v>
      </c>
      <c r="AF157" s="159" t="s">
        <v>282</v>
      </c>
      <c r="AG157" s="159">
        <v>-12.2</v>
      </c>
      <c r="AH157" s="159">
        <v>7.5</v>
      </c>
      <c r="AI157" s="159">
        <v>72</v>
      </c>
      <c r="AJ157" s="159" t="s">
        <v>282</v>
      </c>
      <c r="AK157" s="159" t="s">
        <v>282</v>
      </c>
      <c r="AL157" s="159" t="s">
        <v>282</v>
      </c>
      <c r="AM157" s="159">
        <v>73</v>
      </c>
      <c r="AN157" s="159">
        <v>64</v>
      </c>
      <c r="AO157" s="159" t="s">
        <v>256</v>
      </c>
      <c r="AP157" s="159" t="s">
        <v>10507</v>
      </c>
      <c r="AQ157" s="159">
        <v>6</v>
      </c>
      <c r="AR157" s="159">
        <v>7</v>
      </c>
      <c r="AS157" s="159" t="s">
        <v>299</v>
      </c>
      <c r="AT157" s="159">
        <v>17</v>
      </c>
      <c r="AU157" s="159">
        <v>27</v>
      </c>
      <c r="AV157" s="159">
        <v>7</v>
      </c>
      <c r="AW157" s="159" t="s">
        <v>299</v>
      </c>
      <c r="AX157" s="159">
        <v>17</v>
      </c>
      <c r="AY157" s="159">
        <v>48</v>
      </c>
      <c r="AZ157" s="159">
        <v>50</v>
      </c>
      <c r="BA157" s="159" t="s">
        <v>299</v>
      </c>
      <c r="BB157" s="159">
        <v>17</v>
      </c>
      <c r="BC157" s="159">
        <v>25.7</v>
      </c>
      <c r="BD157" s="159" t="s">
        <v>282</v>
      </c>
      <c r="BE157" s="159">
        <v>72</v>
      </c>
      <c r="BF157" s="66" t="s">
        <v>282</v>
      </c>
      <c r="BG157" s="66" t="s">
        <v>282</v>
      </c>
      <c r="BH157" s="66" t="s">
        <v>282</v>
      </c>
      <c r="BI157" s="66" t="s">
        <v>282</v>
      </c>
      <c r="BJ157" s="66" t="s">
        <v>282</v>
      </c>
      <c r="BK157" s="66" t="s">
        <v>282</v>
      </c>
      <c r="BL157" s="66" t="s">
        <v>282</v>
      </c>
      <c r="BM157" s="66" t="s">
        <v>282</v>
      </c>
      <c r="BN157" s="66" t="s">
        <v>282</v>
      </c>
      <c r="BO157" s="159">
        <v>-15</v>
      </c>
      <c r="BP157" s="159">
        <v>6.6</v>
      </c>
      <c r="BQ157" s="159">
        <v>72</v>
      </c>
      <c r="BR157" s="159" t="s">
        <v>282</v>
      </c>
      <c r="BS157" s="159" t="s">
        <v>282</v>
      </c>
      <c r="BT157" s="159" t="s">
        <v>282</v>
      </c>
      <c r="BU157" s="159">
        <v>75</v>
      </c>
      <c r="BV157" s="159">
        <v>68</v>
      </c>
      <c r="BW157" s="159" t="s">
        <v>282</v>
      </c>
      <c r="BX157" s="159" t="s">
        <v>282</v>
      </c>
      <c r="BY157" s="159" t="s">
        <v>282</v>
      </c>
      <c r="BZ157" s="159" t="s">
        <v>282</v>
      </c>
      <c r="CA157" s="159" t="s">
        <v>282</v>
      </c>
      <c r="CB157" s="159" t="s">
        <v>282</v>
      </c>
      <c r="CC157" s="159" t="s">
        <v>282</v>
      </c>
      <c r="CD157" s="159" t="s">
        <v>282</v>
      </c>
      <c r="CE157" s="159" t="s">
        <v>282</v>
      </c>
      <c r="CF157" s="159" t="s">
        <v>282</v>
      </c>
      <c r="CG157" s="159" t="s">
        <v>282</v>
      </c>
      <c r="CH157" s="159" t="s">
        <v>282</v>
      </c>
      <c r="CI157" s="159" t="s">
        <v>282</v>
      </c>
      <c r="CJ157" s="159" t="s">
        <v>282</v>
      </c>
      <c r="CK157" s="159" t="s">
        <v>282</v>
      </c>
      <c r="CL157" s="159" t="s">
        <v>282</v>
      </c>
      <c r="CM157" s="159" t="s">
        <v>282</v>
      </c>
      <c r="CN157" s="159" t="s">
        <v>282</v>
      </c>
      <c r="CO157" s="159" t="s">
        <v>282</v>
      </c>
      <c r="CP157" s="159" t="s">
        <v>282</v>
      </c>
      <c r="CQ157" s="159" t="s">
        <v>282</v>
      </c>
      <c r="CR157" s="159" t="s">
        <v>282</v>
      </c>
      <c r="CS157" s="159" t="s">
        <v>282</v>
      </c>
      <c r="CT157" s="159" t="s">
        <v>282</v>
      </c>
      <c r="CU157" s="159" t="s">
        <v>282</v>
      </c>
      <c r="CV157" s="159" t="s">
        <v>282</v>
      </c>
      <c r="CW157" s="159" t="s">
        <v>282</v>
      </c>
      <c r="CX157" s="159" t="s">
        <v>282</v>
      </c>
      <c r="CY157" s="159" t="s">
        <v>282</v>
      </c>
      <c r="CZ157" s="159" t="s">
        <v>282</v>
      </c>
      <c r="DA157" s="159" t="s">
        <v>282</v>
      </c>
      <c r="DB157" s="159" t="s">
        <v>282</v>
      </c>
      <c r="DC157" s="159" t="s">
        <v>282</v>
      </c>
      <c r="DD157" s="159" t="s">
        <v>282</v>
      </c>
      <c r="DE157" s="159" t="s">
        <v>282</v>
      </c>
      <c r="DF157" s="159" t="s">
        <v>282</v>
      </c>
      <c r="DG157" s="159" t="s">
        <v>282</v>
      </c>
      <c r="DH157" s="159" t="s">
        <v>282</v>
      </c>
      <c r="DI157" s="159" t="s">
        <v>282</v>
      </c>
      <c r="DJ157" s="159" t="s">
        <v>282</v>
      </c>
      <c r="DK157" s="159" t="s">
        <v>282</v>
      </c>
      <c r="DL157" s="159" t="s">
        <v>282</v>
      </c>
      <c r="DM157" s="159" t="s">
        <v>282</v>
      </c>
      <c r="DN157" s="159" t="s">
        <v>282</v>
      </c>
      <c r="DO157" s="159" t="s">
        <v>282</v>
      </c>
      <c r="DP157" s="159" t="s">
        <v>282</v>
      </c>
      <c r="DQ157" s="159" t="s">
        <v>282</v>
      </c>
      <c r="DR157" s="159" t="s">
        <v>282</v>
      </c>
      <c r="DS157" s="159" t="s">
        <v>282</v>
      </c>
      <c r="DT157" s="159" t="s">
        <v>282</v>
      </c>
      <c r="DU157" s="159" t="s">
        <v>282</v>
      </c>
      <c r="DV157" s="159" t="s">
        <v>282</v>
      </c>
      <c r="DW157" s="159" t="s">
        <v>282</v>
      </c>
      <c r="DX157" s="159" t="s">
        <v>282</v>
      </c>
      <c r="DY157" s="159" t="s">
        <v>282</v>
      </c>
      <c r="DZ157" s="159" t="s">
        <v>282</v>
      </c>
      <c r="EA157" s="159" t="s">
        <v>282</v>
      </c>
      <c r="EB157" s="159" t="s">
        <v>282</v>
      </c>
      <c r="EC157" s="159" t="s">
        <v>282</v>
      </c>
      <c r="ED157" s="159" t="s">
        <v>282</v>
      </c>
      <c r="EE157" s="159" t="s">
        <v>282</v>
      </c>
      <c r="EF157" s="159" t="s">
        <v>282</v>
      </c>
      <c r="EG157" s="159" t="s">
        <v>282</v>
      </c>
      <c r="EH157" s="159" t="s">
        <v>282</v>
      </c>
      <c r="EI157" s="159" t="s">
        <v>282</v>
      </c>
      <c r="EJ157" s="159" t="s">
        <v>282</v>
      </c>
      <c r="EK157" s="159" t="s">
        <v>282</v>
      </c>
      <c r="EL157" s="159" t="s">
        <v>282</v>
      </c>
      <c r="EM157" s="159" t="s">
        <v>282</v>
      </c>
      <c r="EN157" s="159" t="s">
        <v>282</v>
      </c>
      <c r="EO157" s="159" t="s">
        <v>282</v>
      </c>
      <c r="EP157" s="159" t="s">
        <v>282</v>
      </c>
      <c r="EQ157" s="159" t="s">
        <v>282</v>
      </c>
      <c r="ER157" s="159" t="s">
        <v>282</v>
      </c>
      <c r="ES157" s="159" t="s">
        <v>282</v>
      </c>
      <c r="ET157" s="159" t="s">
        <v>282</v>
      </c>
      <c r="EU157" s="159" t="s">
        <v>282</v>
      </c>
      <c r="EV157" s="159" t="s">
        <v>282</v>
      </c>
      <c r="EW157" s="159" t="s">
        <v>282</v>
      </c>
      <c r="EX157" s="159" t="s">
        <v>282</v>
      </c>
      <c r="EY157" s="159" t="s">
        <v>282</v>
      </c>
      <c r="EZ157" s="159" t="s">
        <v>282</v>
      </c>
      <c r="FA157" s="159" t="s">
        <v>282</v>
      </c>
      <c r="FB157" s="159" t="s">
        <v>282</v>
      </c>
      <c r="FC157" s="159" t="s">
        <v>282</v>
      </c>
      <c r="FD157" s="159" t="s">
        <v>282</v>
      </c>
      <c r="FE157" s="159" t="s">
        <v>282</v>
      </c>
      <c r="FF157" s="159" t="s">
        <v>282</v>
      </c>
      <c r="FG157" s="159" t="s">
        <v>282</v>
      </c>
      <c r="FH157" s="159" t="s">
        <v>282</v>
      </c>
      <c r="FI157" s="159" t="s">
        <v>282</v>
      </c>
      <c r="FJ157" s="159" t="s">
        <v>282</v>
      </c>
      <c r="FK157" s="159" t="s">
        <v>282</v>
      </c>
      <c r="FL157" s="159" t="s">
        <v>282</v>
      </c>
      <c r="FM157" s="159" t="s">
        <v>282</v>
      </c>
      <c r="FN157" s="159" t="s">
        <v>282</v>
      </c>
      <c r="FO157" s="159" t="s">
        <v>282</v>
      </c>
      <c r="FP157" s="159" t="s">
        <v>282</v>
      </c>
      <c r="FQ157" s="159" t="s">
        <v>282</v>
      </c>
      <c r="FR157" s="159" t="s">
        <v>282</v>
      </c>
      <c r="FS157" s="159" t="s">
        <v>282</v>
      </c>
      <c r="FT157" s="159" t="s">
        <v>282</v>
      </c>
    </row>
    <row r="158" spans="1:176" x14ac:dyDescent="0.25">
      <c r="A158" s="212" t="s">
        <v>9238</v>
      </c>
      <c r="B158" s="159" t="s">
        <v>282</v>
      </c>
      <c r="C158" s="66" t="str">
        <f>IF(ISNUMBER(Severity!H158)=FALSE,Severity!F158,IF(Severity!H158&gt;=0.5,"YES","NO"))</f>
        <v>NO</v>
      </c>
      <c r="D158" s="66" t="str">
        <f>IF(ISNUMBER(Severity!I158)=FALSE,Severity!G158,IF(Severity!I158&gt;0.5,"YES","NO"))</f>
        <v>YES</v>
      </c>
      <c r="E158" s="159">
        <v>7</v>
      </c>
      <c r="F158" s="159">
        <v>2</v>
      </c>
      <c r="G158" s="161" t="s">
        <v>11507</v>
      </c>
      <c r="H158" s="159" t="s">
        <v>183</v>
      </c>
      <c r="I158" s="159" t="s">
        <v>282</v>
      </c>
      <c r="J158" s="159">
        <v>11</v>
      </c>
      <c r="K158" s="159" t="s">
        <v>220</v>
      </c>
      <c r="L158" s="159">
        <v>20</v>
      </c>
      <c r="M158" s="159">
        <v>44</v>
      </c>
      <c r="N158" s="159">
        <v>15</v>
      </c>
      <c r="O158" s="159" t="s">
        <v>282</v>
      </c>
      <c r="P158" s="159" t="s">
        <v>282</v>
      </c>
      <c r="Q158" s="159" t="s">
        <v>282</v>
      </c>
      <c r="R158" s="159" t="s">
        <v>282</v>
      </c>
      <c r="S158" s="159" t="s">
        <v>220</v>
      </c>
      <c r="T158" s="159">
        <v>20</v>
      </c>
      <c r="U158" s="159">
        <v>22.76</v>
      </c>
      <c r="V158" s="159">
        <v>9.24</v>
      </c>
      <c r="W158" s="159">
        <v>75</v>
      </c>
      <c r="X158" s="159" t="s">
        <v>282</v>
      </c>
      <c r="Y158" s="159" t="s">
        <v>282</v>
      </c>
      <c r="Z158" s="159" t="s">
        <v>282</v>
      </c>
      <c r="AA158" s="159">
        <v>15.37</v>
      </c>
      <c r="AB158" s="159">
        <v>8.43</v>
      </c>
      <c r="AC158" s="159">
        <v>75</v>
      </c>
      <c r="AD158" s="159" t="s">
        <v>282</v>
      </c>
      <c r="AE158" s="159" t="s">
        <v>282</v>
      </c>
      <c r="AF158" s="159" t="s">
        <v>282</v>
      </c>
      <c r="AG158" s="159" t="s">
        <v>282</v>
      </c>
      <c r="AH158" s="159" t="s">
        <v>282</v>
      </c>
      <c r="AI158" s="159" t="s">
        <v>282</v>
      </c>
      <c r="AJ158" s="159" t="s">
        <v>282</v>
      </c>
      <c r="AK158" s="159" t="s">
        <v>282</v>
      </c>
      <c r="AL158" s="159" t="s">
        <v>282</v>
      </c>
      <c r="AM158" s="159">
        <v>75</v>
      </c>
      <c r="AN158" s="159">
        <v>64</v>
      </c>
      <c r="AO158" s="159" t="s">
        <v>636</v>
      </c>
      <c r="AP158" s="159" t="s">
        <v>282</v>
      </c>
      <c r="AQ158" s="159" t="s">
        <v>282</v>
      </c>
      <c r="AR158" s="159">
        <v>6</v>
      </c>
      <c r="AS158" s="159" t="s">
        <v>220</v>
      </c>
      <c r="AT158" s="159">
        <v>20</v>
      </c>
      <c r="AU158" s="159">
        <v>16</v>
      </c>
      <c r="AV158" s="159">
        <v>15</v>
      </c>
      <c r="AW158" s="159" t="s">
        <v>282</v>
      </c>
      <c r="AX158" s="159" t="s">
        <v>282</v>
      </c>
      <c r="AY158" s="159" t="s">
        <v>282</v>
      </c>
      <c r="AZ158" s="159" t="s">
        <v>282</v>
      </c>
      <c r="BA158" s="159" t="s">
        <v>220</v>
      </c>
      <c r="BB158" s="159">
        <v>20</v>
      </c>
      <c r="BC158" s="159">
        <v>22.81</v>
      </c>
      <c r="BD158" s="159">
        <v>9.15</v>
      </c>
      <c r="BE158" s="159">
        <v>75</v>
      </c>
      <c r="BF158" s="159" t="s">
        <v>282</v>
      </c>
      <c r="BG158" s="159" t="s">
        <v>282</v>
      </c>
      <c r="BH158" s="159" t="s">
        <v>282</v>
      </c>
      <c r="BI158" s="66">
        <v>21.2</v>
      </c>
      <c r="BJ158" s="66">
        <v>8.3699999999999992</v>
      </c>
      <c r="BK158" s="66">
        <v>75</v>
      </c>
      <c r="BL158" s="159" t="s">
        <v>282</v>
      </c>
      <c r="BM158" s="159" t="s">
        <v>282</v>
      </c>
      <c r="BN158" s="159" t="s">
        <v>282</v>
      </c>
      <c r="BO158" s="159" t="s">
        <v>282</v>
      </c>
      <c r="BP158" s="159" t="s">
        <v>282</v>
      </c>
      <c r="BQ158" s="159" t="s">
        <v>282</v>
      </c>
      <c r="BR158" s="159" t="s">
        <v>282</v>
      </c>
      <c r="BS158" s="159" t="s">
        <v>282</v>
      </c>
      <c r="BT158" s="159" t="s">
        <v>282</v>
      </c>
      <c r="BU158" s="159">
        <v>75</v>
      </c>
      <c r="BV158" s="159">
        <v>69</v>
      </c>
      <c r="BW158" s="159" t="s">
        <v>282</v>
      </c>
      <c r="BX158" s="159" t="s">
        <v>282</v>
      </c>
      <c r="BY158" s="159" t="s">
        <v>282</v>
      </c>
      <c r="BZ158" s="159" t="s">
        <v>282</v>
      </c>
      <c r="CA158" s="159" t="s">
        <v>282</v>
      </c>
      <c r="CB158" s="159" t="s">
        <v>282</v>
      </c>
      <c r="CC158" s="159" t="s">
        <v>282</v>
      </c>
      <c r="CD158" s="159" t="s">
        <v>282</v>
      </c>
      <c r="CE158" s="159" t="s">
        <v>282</v>
      </c>
      <c r="CF158" s="159" t="s">
        <v>282</v>
      </c>
      <c r="CG158" s="159" t="s">
        <v>282</v>
      </c>
      <c r="CH158" s="159" t="s">
        <v>282</v>
      </c>
      <c r="CI158" s="159" t="s">
        <v>282</v>
      </c>
      <c r="CJ158" s="159" t="s">
        <v>282</v>
      </c>
      <c r="CK158" s="159" t="s">
        <v>282</v>
      </c>
      <c r="CL158" s="159" t="s">
        <v>282</v>
      </c>
      <c r="CM158" s="159" t="s">
        <v>282</v>
      </c>
      <c r="CN158" s="159" t="s">
        <v>282</v>
      </c>
      <c r="CO158" s="159" t="s">
        <v>282</v>
      </c>
      <c r="CP158" s="159" t="s">
        <v>282</v>
      </c>
      <c r="CQ158" s="159" t="s">
        <v>282</v>
      </c>
      <c r="CR158" s="159" t="s">
        <v>282</v>
      </c>
      <c r="CS158" s="159" t="s">
        <v>282</v>
      </c>
      <c r="CT158" s="159" t="s">
        <v>282</v>
      </c>
      <c r="CU158" s="159" t="s">
        <v>282</v>
      </c>
      <c r="CV158" s="159" t="s">
        <v>282</v>
      </c>
      <c r="CW158" s="159" t="s">
        <v>282</v>
      </c>
      <c r="CX158" s="159" t="s">
        <v>282</v>
      </c>
      <c r="CY158" s="159" t="s">
        <v>282</v>
      </c>
      <c r="CZ158" s="159" t="s">
        <v>282</v>
      </c>
      <c r="DA158" s="159" t="s">
        <v>282</v>
      </c>
      <c r="DB158" s="159" t="s">
        <v>282</v>
      </c>
      <c r="DC158" s="159" t="s">
        <v>282</v>
      </c>
      <c r="DD158" s="159" t="s">
        <v>282</v>
      </c>
      <c r="DE158" s="159" t="s">
        <v>282</v>
      </c>
      <c r="DF158" s="159" t="s">
        <v>282</v>
      </c>
      <c r="DG158" s="159" t="s">
        <v>282</v>
      </c>
      <c r="DH158" s="159" t="s">
        <v>282</v>
      </c>
      <c r="DI158" s="159" t="s">
        <v>282</v>
      </c>
      <c r="DJ158" s="159" t="s">
        <v>282</v>
      </c>
      <c r="DK158" s="159" t="s">
        <v>282</v>
      </c>
      <c r="DL158" s="159" t="s">
        <v>282</v>
      </c>
      <c r="DM158" s="159" t="s">
        <v>282</v>
      </c>
      <c r="DN158" s="159" t="s">
        <v>282</v>
      </c>
      <c r="DO158" s="159" t="s">
        <v>282</v>
      </c>
      <c r="DP158" s="159" t="s">
        <v>282</v>
      </c>
      <c r="DQ158" s="159" t="s">
        <v>282</v>
      </c>
      <c r="DR158" s="159" t="s">
        <v>282</v>
      </c>
      <c r="DS158" s="159" t="s">
        <v>282</v>
      </c>
      <c r="DT158" s="159" t="s">
        <v>282</v>
      </c>
      <c r="DU158" s="159" t="s">
        <v>282</v>
      </c>
      <c r="DV158" s="159" t="s">
        <v>282</v>
      </c>
      <c r="DW158" s="159" t="s">
        <v>282</v>
      </c>
      <c r="DX158" s="159" t="s">
        <v>282</v>
      </c>
      <c r="DY158" s="159" t="s">
        <v>282</v>
      </c>
      <c r="DZ158" s="159" t="s">
        <v>282</v>
      </c>
      <c r="EA158" s="159" t="s">
        <v>282</v>
      </c>
      <c r="EB158" s="159" t="s">
        <v>282</v>
      </c>
      <c r="EC158" s="159" t="s">
        <v>282</v>
      </c>
      <c r="ED158" s="159" t="s">
        <v>282</v>
      </c>
      <c r="EE158" s="159" t="s">
        <v>282</v>
      </c>
      <c r="EF158" s="159" t="s">
        <v>282</v>
      </c>
      <c r="EG158" s="159" t="s">
        <v>282</v>
      </c>
      <c r="EH158" s="159" t="s">
        <v>282</v>
      </c>
      <c r="EI158" s="159" t="s">
        <v>282</v>
      </c>
      <c r="EJ158" s="159" t="s">
        <v>282</v>
      </c>
      <c r="EK158" s="159" t="s">
        <v>282</v>
      </c>
      <c r="EL158" s="159" t="s">
        <v>282</v>
      </c>
      <c r="EM158" s="159" t="s">
        <v>282</v>
      </c>
      <c r="EN158" s="159" t="s">
        <v>282</v>
      </c>
      <c r="EO158" s="159" t="s">
        <v>282</v>
      </c>
      <c r="EP158" s="159" t="s">
        <v>282</v>
      </c>
      <c r="EQ158" s="159" t="s">
        <v>282</v>
      </c>
      <c r="ER158" s="159" t="s">
        <v>282</v>
      </c>
      <c r="ES158" s="159" t="s">
        <v>282</v>
      </c>
      <c r="ET158" s="159" t="s">
        <v>282</v>
      </c>
      <c r="EU158" s="159" t="s">
        <v>282</v>
      </c>
      <c r="EV158" s="159" t="s">
        <v>282</v>
      </c>
      <c r="EW158" s="159" t="s">
        <v>282</v>
      </c>
      <c r="EX158" s="159" t="s">
        <v>282</v>
      </c>
      <c r="EY158" s="159" t="s">
        <v>282</v>
      </c>
      <c r="EZ158" s="159" t="s">
        <v>282</v>
      </c>
      <c r="FA158" s="159" t="s">
        <v>282</v>
      </c>
      <c r="FB158" s="159" t="s">
        <v>282</v>
      </c>
      <c r="FC158" s="159" t="s">
        <v>282</v>
      </c>
      <c r="FD158" s="159" t="s">
        <v>282</v>
      </c>
      <c r="FE158" s="159" t="s">
        <v>282</v>
      </c>
      <c r="FF158" s="159" t="s">
        <v>282</v>
      </c>
      <c r="FG158" s="159" t="s">
        <v>282</v>
      </c>
      <c r="FH158" s="159" t="s">
        <v>282</v>
      </c>
      <c r="FI158" s="159" t="s">
        <v>282</v>
      </c>
      <c r="FJ158" s="159" t="s">
        <v>282</v>
      </c>
      <c r="FK158" s="159" t="s">
        <v>282</v>
      </c>
      <c r="FL158" s="159" t="s">
        <v>282</v>
      </c>
      <c r="FM158" s="159" t="s">
        <v>282</v>
      </c>
      <c r="FN158" s="159" t="s">
        <v>282</v>
      </c>
      <c r="FO158" s="159" t="s">
        <v>282</v>
      </c>
      <c r="FP158" s="159" t="s">
        <v>282</v>
      </c>
      <c r="FQ158" s="159" t="s">
        <v>282</v>
      </c>
      <c r="FR158" s="159" t="s">
        <v>282</v>
      </c>
      <c r="FS158" s="159" t="s">
        <v>282</v>
      </c>
      <c r="FT158" s="159" t="s">
        <v>282</v>
      </c>
    </row>
    <row r="159" spans="1:176" x14ac:dyDescent="0.25">
      <c r="A159" s="212" t="s">
        <v>8108</v>
      </c>
      <c r="B159" s="159" t="s">
        <v>11318</v>
      </c>
      <c r="C159" s="66" t="str">
        <f>IF(ISNUMBER(Severity!H159)=FALSE,Severity!F159,IF(Severity!H159&gt;=0.5,"YES","NO"))</f>
        <v>NO</v>
      </c>
      <c r="D159" s="66" t="str">
        <f>IF(ISNUMBER(Severity!I159)=FALSE,Severity!G159,IF(Severity!I159&gt;0.5,"YES","NO"))</f>
        <v>YES</v>
      </c>
      <c r="E159" s="159">
        <v>7</v>
      </c>
      <c r="F159" s="159">
        <v>2</v>
      </c>
      <c r="G159" s="212" t="s">
        <v>673</v>
      </c>
      <c r="H159" s="159" t="s">
        <v>183</v>
      </c>
      <c r="I159" s="159" t="s">
        <v>282</v>
      </c>
      <c r="J159" s="159">
        <v>25</v>
      </c>
      <c r="K159" s="159" t="s">
        <v>299</v>
      </c>
      <c r="L159" s="159">
        <v>24</v>
      </c>
      <c r="M159" s="159">
        <v>31</v>
      </c>
      <c r="N159" s="159">
        <v>9</v>
      </c>
      <c r="O159" s="159" t="s">
        <v>299</v>
      </c>
      <c r="P159" s="159">
        <v>24</v>
      </c>
      <c r="Q159" s="159">
        <v>34</v>
      </c>
      <c r="R159" s="159">
        <v>50</v>
      </c>
      <c r="S159" s="159" t="s">
        <v>299</v>
      </c>
      <c r="T159" s="159">
        <v>24</v>
      </c>
      <c r="U159" s="159">
        <v>13.72</v>
      </c>
      <c r="V159" s="159">
        <v>6.21</v>
      </c>
      <c r="W159" s="159">
        <v>102</v>
      </c>
      <c r="X159" s="159" t="s">
        <v>282</v>
      </c>
      <c r="Y159" s="159" t="s">
        <v>282</v>
      </c>
      <c r="Z159" s="159" t="s">
        <v>282</v>
      </c>
      <c r="AA159" s="159">
        <v>9.6</v>
      </c>
      <c r="AB159" s="159">
        <v>5.6</v>
      </c>
      <c r="AC159" s="159">
        <v>102</v>
      </c>
      <c r="AD159" s="159" t="s">
        <v>282</v>
      </c>
      <c r="AE159" s="159" t="s">
        <v>282</v>
      </c>
      <c r="AF159" s="159" t="s">
        <v>282</v>
      </c>
      <c r="AG159" s="159" t="s">
        <v>282</v>
      </c>
      <c r="AH159" s="159" t="s">
        <v>282</v>
      </c>
      <c r="AI159" s="159" t="s">
        <v>282</v>
      </c>
      <c r="AJ159" s="159" t="s">
        <v>282</v>
      </c>
      <c r="AK159" s="159" t="s">
        <v>282</v>
      </c>
      <c r="AL159" s="159" t="s">
        <v>282</v>
      </c>
      <c r="AM159" s="159">
        <v>102</v>
      </c>
      <c r="AN159" s="159">
        <v>77</v>
      </c>
      <c r="AO159" s="159" t="s">
        <v>636</v>
      </c>
      <c r="AP159" s="159" t="s">
        <v>282</v>
      </c>
      <c r="AQ159" s="159" t="s">
        <v>282</v>
      </c>
      <c r="AR159" s="159">
        <v>10</v>
      </c>
      <c r="AS159" s="159" t="s">
        <v>299</v>
      </c>
      <c r="AT159" s="159">
        <v>24</v>
      </c>
      <c r="AU159" s="159">
        <v>22</v>
      </c>
      <c r="AV159" s="159">
        <v>9</v>
      </c>
      <c r="AW159" s="159" t="s">
        <v>299</v>
      </c>
      <c r="AX159" s="159">
        <v>24</v>
      </c>
      <c r="AY159" s="159">
        <v>19</v>
      </c>
      <c r="AZ159" s="159">
        <v>50</v>
      </c>
      <c r="BA159" s="159" t="s">
        <v>299</v>
      </c>
      <c r="BB159" s="159">
        <v>24</v>
      </c>
      <c r="BC159" s="159">
        <v>14.62</v>
      </c>
      <c r="BD159" s="159">
        <v>6.81</v>
      </c>
      <c r="BE159" s="159">
        <v>102</v>
      </c>
      <c r="BF159" s="159" t="s">
        <v>282</v>
      </c>
      <c r="BG159" s="159" t="s">
        <v>282</v>
      </c>
      <c r="BH159" s="159" t="s">
        <v>282</v>
      </c>
      <c r="BI159" s="66">
        <v>11.59</v>
      </c>
      <c r="BJ159" s="66">
        <v>5.86</v>
      </c>
      <c r="BK159" s="66">
        <v>102</v>
      </c>
      <c r="BL159" s="159" t="s">
        <v>282</v>
      </c>
      <c r="BM159" s="159" t="s">
        <v>282</v>
      </c>
      <c r="BN159" s="159" t="s">
        <v>282</v>
      </c>
      <c r="BO159" s="159" t="s">
        <v>282</v>
      </c>
      <c r="BP159" s="159" t="s">
        <v>282</v>
      </c>
      <c r="BQ159" s="159" t="s">
        <v>282</v>
      </c>
      <c r="BR159" s="159" t="s">
        <v>282</v>
      </c>
      <c r="BS159" s="159" t="s">
        <v>282</v>
      </c>
      <c r="BT159" s="159" t="s">
        <v>282</v>
      </c>
      <c r="BU159" s="159">
        <v>102</v>
      </c>
      <c r="BV159" s="159">
        <v>92</v>
      </c>
      <c r="BW159" s="159" t="s">
        <v>282</v>
      </c>
      <c r="BX159" s="159" t="s">
        <v>282</v>
      </c>
      <c r="BY159" s="159" t="s">
        <v>282</v>
      </c>
      <c r="BZ159" s="159" t="s">
        <v>282</v>
      </c>
      <c r="CA159" s="159" t="s">
        <v>282</v>
      </c>
      <c r="CB159" s="159" t="s">
        <v>282</v>
      </c>
      <c r="CC159" s="159" t="s">
        <v>282</v>
      </c>
      <c r="CD159" s="159" t="s">
        <v>282</v>
      </c>
      <c r="CE159" s="159" t="s">
        <v>282</v>
      </c>
      <c r="CF159" s="159" t="s">
        <v>282</v>
      </c>
      <c r="CG159" s="159" t="s">
        <v>282</v>
      </c>
      <c r="CH159" s="159" t="s">
        <v>282</v>
      </c>
      <c r="CI159" s="159" t="s">
        <v>282</v>
      </c>
      <c r="CJ159" s="159" t="s">
        <v>282</v>
      </c>
      <c r="CK159" s="159" t="s">
        <v>282</v>
      </c>
      <c r="CL159" s="159" t="s">
        <v>282</v>
      </c>
      <c r="CM159" s="159" t="s">
        <v>282</v>
      </c>
      <c r="CN159" s="159" t="s">
        <v>282</v>
      </c>
      <c r="CO159" s="159" t="s">
        <v>282</v>
      </c>
      <c r="CP159" s="159" t="s">
        <v>282</v>
      </c>
      <c r="CQ159" s="159" t="s">
        <v>282</v>
      </c>
      <c r="CR159" s="159" t="s">
        <v>282</v>
      </c>
      <c r="CS159" s="159" t="s">
        <v>282</v>
      </c>
      <c r="CT159" s="159" t="s">
        <v>282</v>
      </c>
      <c r="CU159" s="159" t="s">
        <v>282</v>
      </c>
      <c r="CV159" s="159" t="s">
        <v>282</v>
      </c>
      <c r="CW159" s="159" t="s">
        <v>282</v>
      </c>
      <c r="CX159" s="159" t="s">
        <v>282</v>
      </c>
      <c r="CY159" s="159" t="s">
        <v>282</v>
      </c>
      <c r="CZ159" s="159" t="s">
        <v>282</v>
      </c>
      <c r="DA159" s="159" t="s">
        <v>282</v>
      </c>
      <c r="DB159" s="159" t="s">
        <v>282</v>
      </c>
      <c r="DC159" s="159" t="s">
        <v>282</v>
      </c>
      <c r="DD159" s="159" t="s">
        <v>282</v>
      </c>
      <c r="DE159" s="159" t="s">
        <v>282</v>
      </c>
      <c r="DF159" s="159" t="s">
        <v>282</v>
      </c>
      <c r="DG159" s="159" t="s">
        <v>282</v>
      </c>
      <c r="DH159" s="159" t="s">
        <v>282</v>
      </c>
      <c r="DI159" s="159" t="s">
        <v>282</v>
      </c>
      <c r="DJ159" s="159" t="s">
        <v>282</v>
      </c>
      <c r="DK159" s="159" t="s">
        <v>282</v>
      </c>
      <c r="DL159" s="159" t="s">
        <v>282</v>
      </c>
      <c r="DM159" s="159" t="s">
        <v>282</v>
      </c>
      <c r="DN159" s="159" t="s">
        <v>282</v>
      </c>
      <c r="DO159" s="159" t="s">
        <v>282</v>
      </c>
      <c r="DP159" s="159" t="s">
        <v>282</v>
      </c>
      <c r="DQ159" s="159" t="s">
        <v>282</v>
      </c>
      <c r="DR159" s="159" t="s">
        <v>282</v>
      </c>
      <c r="DS159" s="159" t="s">
        <v>282</v>
      </c>
      <c r="DT159" s="159" t="s">
        <v>282</v>
      </c>
      <c r="DU159" s="159" t="s">
        <v>282</v>
      </c>
      <c r="DV159" s="159" t="s">
        <v>282</v>
      </c>
      <c r="DW159" s="159" t="s">
        <v>282</v>
      </c>
      <c r="DX159" s="159" t="s">
        <v>282</v>
      </c>
      <c r="DY159" s="159" t="s">
        <v>282</v>
      </c>
      <c r="DZ159" s="159" t="s">
        <v>282</v>
      </c>
      <c r="EA159" s="159" t="s">
        <v>282</v>
      </c>
      <c r="EB159" s="159" t="s">
        <v>282</v>
      </c>
      <c r="EC159" s="159" t="s">
        <v>282</v>
      </c>
      <c r="ED159" s="159" t="s">
        <v>282</v>
      </c>
      <c r="EE159" s="159" t="s">
        <v>282</v>
      </c>
      <c r="EF159" s="159" t="s">
        <v>282</v>
      </c>
      <c r="EG159" s="159" t="s">
        <v>282</v>
      </c>
      <c r="EH159" s="159" t="s">
        <v>282</v>
      </c>
      <c r="EI159" s="159" t="s">
        <v>282</v>
      </c>
      <c r="EJ159" s="159" t="s">
        <v>282</v>
      </c>
      <c r="EK159" s="159" t="s">
        <v>282</v>
      </c>
      <c r="EL159" s="159" t="s">
        <v>282</v>
      </c>
      <c r="EM159" s="159" t="s">
        <v>282</v>
      </c>
      <c r="EN159" s="159" t="s">
        <v>282</v>
      </c>
      <c r="EO159" s="159" t="s">
        <v>282</v>
      </c>
      <c r="EP159" s="159" t="s">
        <v>282</v>
      </c>
      <c r="EQ159" s="159" t="s">
        <v>282</v>
      </c>
      <c r="ER159" s="159" t="s">
        <v>282</v>
      </c>
      <c r="ES159" s="159" t="s">
        <v>282</v>
      </c>
      <c r="ET159" s="159" t="s">
        <v>282</v>
      </c>
      <c r="EU159" s="159" t="s">
        <v>282</v>
      </c>
      <c r="EV159" s="159" t="s">
        <v>282</v>
      </c>
      <c r="EW159" s="159" t="s">
        <v>282</v>
      </c>
      <c r="EX159" s="159" t="s">
        <v>282</v>
      </c>
      <c r="EY159" s="159" t="s">
        <v>282</v>
      </c>
      <c r="EZ159" s="159" t="s">
        <v>282</v>
      </c>
      <c r="FA159" s="159" t="s">
        <v>282</v>
      </c>
      <c r="FB159" s="159" t="s">
        <v>282</v>
      </c>
      <c r="FC159" s="159" t="s">
        <v>282</v>
      </c>
      <c r="FD159" s="159" t="s">
        <v>282</v>
      </c>
      <c r="FE159" s="159" t="s">
        <v>282</v>
      </c>
      <c r="FF159" s="159" t="s">
        <v>282</v>
      </c>
      <c r="FG159" s="159" t="s">
        <v>282</v>
      </c>
      <c r="FH159" s="159" t="s">
        <v>282</v>
      </c>
      <c r="FI159" s="159" t="s">
        <v>282</v>
      </c>
      <c r="FJ159" s="159" t="s">
        <v>282</v>
      </c>
      <c r="FK159" s="159" t="s">
        <v>282</v>
      </c>
      <c r="FL159" s="159" t="s">
        <v>282</v>
      </c>
      <c r="FM159" s="159" t="s">
        <v>282</v>
      </c>
      <c r="FN159" s="159" t="s">
        <v>282</v>
      </c>
      <c r="FO159" s="159" t="s">
        <v>282</v>
      </c>
      <c r="FP159" s="159" t="s">
        <v>282</v>
      </c>
      <c r="FQ159" s="159" t="s">
        <v>282</v>
      </c>
      <c r="FR159" s="159" t="s">
        <v>282</v>
      </c>
      <c r="FS159" s="159" t="s">
        <v>282</v>
      </c>
      <c r="FT159" s="159" t="s">
        <v>282</v>
      </c>
    </row>
    <row r="160" spans="1:176" x14ac:dyDescent="0.25">
      <c r="A160" s="212" t="s">
        <v>9053</v>
      </c>
      <c r="B160" s="159" t="s">
        <v>13718</v>
      </c>
      <c r="C160" s="66" t="str">
        <f>IF(ISNUMBER(Severity!H160)=FALSE,Severity!F160,IF(Severity!H160&gt;=0.5,"YES","NO"))</f>
        <v>YES</v>
      </c>
      <c r="D160" s="66" t="str">
        <f>IF(ISNUMBER(Severity!I160)=FALSE,Severity!G160,IF(Severity!I160&gt;0.5,"YES","NO"))</f>
        <v>NO</v>
      </c>
      <c r="E160" s="159">
        <v>8</v>
      </c>
      <c r="F160" s="159">
        <v>2</v>
      </c>
      <c r="G160" s="212" t="s">
        <v>10458</v>
      </c>
      <c r="H160" s="159" t="s">
        <v>183</v>
      </c>
      <c r="I160" s="159" t="s">
        <v>282</v>
      </c>
      <c r="J160" s="159">
        <v>17</v>
      </c>
      <c r="K160" s="159" t="s">
        <v>282</v>
      </c>
      <c r="L160" s="159" t="s">
        <v>282</v>
      </c>
      <c r="M160" s="159" t="s">
        <v>282</v>
      </c>
      <c r="N160" s="159" t="s">
        <v>282</v>
      </c>
      <c r="O160" s="159" t="s">
        <v>743</v>
      </c>
      <c r="P160" s="159">
        <v>21</v>
      </c>
      <c r="Q160" s="159">
        <v>23</v>
      </c>
      <c r="R160" s="159">
        <v>50</v>
      </c>
      <c r="S160" s="159" t="s">
        <v>743</v>
      </c>
      <c r="T160" s="159">
        <v>21</v>
      </c>
      <c r="U160" s="159">
        <v>26.8</v>
      </c>
      <c r="V160" s="159">
        <v>10.3</v>
      </c>
      <c r="W160" s="159">
        <v>121</v>
      </c>
      <c r="X160" s="159" t="s">
        <v>282</v>
      </c>
      <c r="Y160" s="159" t="s">
        <v>282</v>
      </c>
      <c r="Z160" s="159" t="s">
        <v>282</v>
      </c>
      <c r="AA160" s="159" t="s">
        <v>282</v>
      </c>
      <c r="AB160" s="159" t="s">
        <v>282</v>
      </c>
      <c r="AC160" s="159" t="s">
        <v>282</v>
      </c>
      <c r="AD160" s="159" t="s">
        <v>282</v>
      </c>
      <c r="AE160" s="159" t="s">
        <v>282</v>
      </c>
      <c r="AF160" s="159" t="s">
        <v>282</v>
      </c>
      <c r="AG160" s="159" t="s">
        <v>282</v>
      </c>
      <c r="AH160" s="159" t="s">
        <v>282</v>
      </c>
      <c r="AI160" s="159" t="s">
        <v>282</v>
      </c>
      <c r="AJ160" s="159" t="s">
        <v>282</v>
      </c>
      <c r="AK160" s="159" t="s">
        <v>282</v>
      </c>
      <c r="AL160" s="159" t="s">
        <v>282</v>
      </c>
      <c r="AM160" s="159">
        <v>121</v>
      </c>
      <c r="AN160" s="159">
        <v>104</v>
      </c>
      <c r="AO160" s="212" t="s">
        <v>10458</v>
      </c>
      <c r="AP160" s="159" t="s">
        <v>183</v>
      </c>
      <c r="AQ160" s="159" t="s">
        <v>282</v>
      </c>
      <c r="AR160" s="159">
        <v>20</v>
      </c>
      <c r="AS160" s="159" t="s">
        <v>282</v>
      </c>
      <c r="AT160" s="159" t="s">
        <v>282</v>
      </c>
      <c r="AU160" s="159" t="s">
        <v>282</v>
      </c>
      <c r="AV160" s="159" t="s">
        <v>282</v>
      </c>
      <c r="AW160" s="159" t="s">
        <v>743</v>
      </c>
      <c r="AX160" s="159">
        <v>21</v>
      </c>
      <c r="AY160" s="159">
        <v>19</v>
      </c>
      <c r="AZ160" s="159">
        <v>50</v>
      </c>
      <c r="BA160" s="159" t="s">
        <v>743</v>
      </c>
      <c r="BB160" s="159">
        <v>21</v>
      </c>
      <c r="BC160" s="159">
        <v>26.7</v>
      </c>
      <c r="BD160" s="159">
        <v>9.8000000000000007</v>
      </c>
      <c r="BE160" s="159">
        <v>120</v>
      </c>
      <c r="BF160" s="159" t="s">
        <v>282</v>
      </c>
      <c r="BG160" s="159" t="s">
        <v>282</v>
      </c>
      <c r="BH160" s="159" t="s">
        <v>282</v>
      </c>
      <c r="BI160" s="159" t="s">
        <v>282</v>
      </c>
      <c r="BJ160" s="159" t="s">
        <v>282</v>
      </c>
      <c r="BK160" s="159" t="s">
        <v>282</v>
      </c>
      <c r="BL160" s="159" t="s">
        <v>282</v>
      </c>
      <c r="BM160" s="159" t="s">
        <v>282</v>
      </c>
      <c r="BN160" s="159" t="s">
        <v>282</v>
      </c>
      <c r="BO160" s="159" t="s">
        <v>282</v>
      </c>
      <c r="BP160" s="159" t="s">
        <v>282</v>
      </c>
      <c r="BQ160" s="159" t="s">
        <v>282</v>
      </c>
      <c r="BR160" s="159" t="s">
        <v>282</v>
      </c>
      <c r="BS160" s="159" t="s">
        <v>282</v>
      </c>
      <c r="BT160" s="159" t="s">
        <v>282</v>
      </c>
      <c r="BU160" s="159">
        <v>120</v>
      </c>
      <c r="BV160" s="159">
        <v>100</v>
      </c>
      <c r="BW160" s="159" t="s">
        <v>282</v>
      </c>
      <c r="BX160" s="159" t="s">
        <v>282</v>
      </c>
      <c r="BY160" s="159" t="s">
        <v>282</v>
      </c>
      <c r="BZ160" s="159" t="s">
        <v>282</v>
      </c>
      <c r="CA160" s="159" t="s">
        <v>282</v>
      </c>
      <c r="CB160" s="159" t="s">
        <v>282</v>
      </c>
      <c r="CC160" s="159" t="s">
        <v>282</v>
      </c>
      <c r="CD160" s="159" t="s">
        <v>282</v>
      </c>
      <c r="CE160" s="159" t="s">
        <v>282</v>
      </c>
      <c r="CF160" s="159" t="s">
        <v>282</v>
      </c>
      <c r="CG160" s="159" t="s">
        <v>282</v>
      </c>
      <c r="CH160" s="159" t="s">
        <v>282</v>
      </c>
      <c r="CI160" s="159" t="s">
        <v>282</v>
      </c>
      <c r="CJ160" s="159" t="s">
        <v>282</v>
      </c>
      <c r="CK160" s="159" t="s">
        <v>282</v>
      </c>
      <c r="CL160" s="159" t="s">
        <v>282</v>
      </c>
      <c r="CM160" s="159" t="s">
        <v>282</v>
      </c>
      <c r="CN160" s="159" t="s">
        <v>282</v>
      </c>
      <c r="CO160" s="159" t="s">
        <v>282</v>
      </c>
      <c r="CP160" s="159" t="s">
        <v>282</v>
      </c>
      <c r="CQ160" s="159" t="s">
        <v>282</v>
      </c>
      <c r="CR160" s="159" t="s">
        <v>282</v>
      </c>
      <c r="CS160" s="159" t="s">
        <v>282</v>
      </c>
      <c r="CT160" s="159" t="s">
        <v>282</v>
      </c>
      <c r="CU160" s="159" t="s">
        <v>282</v>
      </c>
      <c r="CV160" s="159" t="s">
        <v>282</v>
      </c>
      <c r="CW160" s="159" t="s">
        <v>282</v>
      </c>
      <c r="CX160" s="159" t="s">
        <v>282</v>
      </c>
      <c r="CY160" s="159" t="s">
        <v>282</v>
      </c>
      <c r="CZ160" s="159" t="s">
        <v>282</v>
      </c>
      <c r="DA160" s="159" t="s">
        <v>282</v>
      </c>
      <c r="DB160" s="159" t="s">
        <v>282</v>
      </c>
      <c r="DC160" s="159" t="s">
        <v>282</v>
      </c>
      <c r="DD160" s="159" t="s">
        <v>282</v>
      </c>
      <c r="DE160" s="159" t="s">
        <v>282</v>
      </c>
      <c r="DF160" s="159" t="s">
        <v>282</v>
      </c>
      <c r="DG160" s="159" t="s">
        <v>282</v>
      </c>
      <c r="DH160" s="159" t="s">
        <v>282</v>
      </c>
      <c r="DI160" s="159" t="s">
        <v>282</v>
      </c>
      <c r="DJ160" s="159" t="s">
        <v>282</v>
      </c>
      <c r="DK160" s="159" t="s">
        <v>282</v>
      </c>
      <c r="DL160" s="159" t="s">
        <v>282</v>
      </c>
      <c r="DM160" s="159" t="s">
        <v>282</v>
      </c>
      <c r="DN160" s="159" t="s">
        <v>282</v>
      </c>
      <c r="DO160" s="159" t="s">
        <v>282</v>
      </c>
      <c r="DP160" s="159" t="s">
        <v>282</v>
      </c>
      <c r="DQ160" s="159" t="s">
        <v>282</v>
      </c>
      <c r="DR160" s="159" t="s">
        <v>282</v>
      </c>
      <c r="DS160" s="159" t="s">
        <v>282</v>
      </c>
      <c r="DT160" s="159" t="s">
        <v>282</v>
      </c>
      <c r="DU160" s="159" t="s">
        <v>282</v>
      </c>
      <c r="DV160" s="159" t="s">
        <v>282</v>
      </c>
      <c r="DW160" s="159" t="s">
        <v>282</v>
      </c>
      <c r="DX160" s="159" t="s">
        <v>282</v>
      </c>
      <c r="DY160" s="159" t="s">
        <v>282</v>
      </c>
      <c r="DZ160" s="159" t="s">
        <v>282</v>
      </c>
      <c r="EA160" s="159" t="s">
        <v>282</v>
      </c>
      <c r="EB160" s="159" t="s">
        <v>282</v>
      </c>
      <c r="EC160" s="159" t="s">
        <v>282</v>
      </c>
      <c r="ED160" s="159" t="s">
        <v>282</v>
      </c>
      <c r="EE160" s="159" t="s">
        <v>282</v>
      </c>
      <c r="EF160" s="159" t="s">
        <v>282</v>
      </c>
      <c r="EG160" s="159" t="s">
        <v>282</v>
      </c>
      <c r="EH160" s="159" t="s">
        <v>282</v>
      </c>
      <c r="EI160" s="159" t="s">
        <v>282</v>
      </c>
      <c r="EJ160" s="159" t="s">
        <v>282</v>
      </c>
      <c r="EK160" s="159" t="s">
        <v>282</v>
      </c>
      <c r="EL160" s="159" t="s">
        <v>282</v>
      </c>
      <c r="EM160" s="159" t="s">
        <v>282</v>
      </c>
      <c r="EN160" s="159" t="s">
        <v>282</v>
      </c>
      <c r="EO160" s="159" t="s">
        <v>282</v>
      </c>
      <c r="EP160" s="159" t="s">
        <v>282</v>
      </c>
      <c r="EQ160" s="159" t="s">
        <v>282</v>
      </c>
      <c r="ER160" s="159" t="s">
        <v>282</v>
      </c>
      <c r="ES160" s="159" t="s">
        <v>282</v>
      </c>
      <c r="ET160" s="159" t="s">
        <v>282</v>
      </c>
      <c r="EU160" s="159" t="s">
        <v>282</v>
      </c>
      <c r="EV160" s="159" t="s">
        <v>282</v>
      </c>
      <c r="EW160" s="159" t="s">
        <v>282</v>
      </c>
      <c r="EX160" s="159" t="s">
        <v>282</v>
      </c>
      <c r="EY160" s="159" t="s">
        <v>282</v>
      </c>
      <c r="EZ160" s="159" t="s">
        <v>282</v>
      </c>
      <c r="FA160" s="159" t="s">
        <v>282</v>
      </c>
      <c r="FB160" s="159" t="s">
        <v>282</v>
      </c>
      <c r="FC160" s="159" t="s">
        <v>282</v>
      </c>
      <c r="FD160" s="159" t="s">
        <v>282</v>
      </c>
      <c r="FE160" s="159" t="s">
        <v>282</v>
      </c>
      <c r="FF160" s="159" t="s">
        <v>282</v>
      </c>
      <c r="FG160" s="159" t="s">
        <v>282</v>
      </c>
      <c r="FH160" s="159" t="s">
        <v>282</v>
      </c>
      <c r="FI160" s="159" t="s">
        <v>282</v>
      </c>
      <c r="FJ160" s="159" t="s">
        <v>282</v>
      </c>
      <c r="FK160" s="159" t="s">
        <v>282</v>
      </c>
      <c r="FL160" s="159" t="s">
        <v>282</v>
      </c>
      <c r="FM160" s="159" t="s">
        <v>282</v>
      </c>
      <c r="FN160" s="159" t="s">
        <v>282</v>
      </c>
      <c r="FO160" s="159" t="s">
        <v>282</v>
      </c>
      <c r="FP160" s="159" t="s">
        <v>282</v>
      </c>
      <c r="FQ160" s="159" t="s">
        <v>282</v>
      </c>
      <c r="FR160" s="159" t="s">
        <v>282</v>
      </c>
      <c r="FS160" s="159" t="s">
        <v>282</v>
      </c>
      <c r="FT160" s="159" t="s">
        <v>282</v>
      </c>
    </row>
    <row r="161" spans="1:176" x14ac:dyDescent="0.25">
      <c r="A161" s="212" t="s">
        <v>15141</v>
      </c>
      <c r="B161" s="159" t="s">
        <v>17859</v>
      </c>
      <c r="C161" s="66" t="str">
        <f>IF(ISNUMBER(Severity!H161)=FALSE,Severity!F161,IF(Severity!H161&gt;=0.5,"YES","NO"))</f>
        <v>YES</v>
      </c>
      <c r="D161" s="66" t="str">
        <f>IF(ISNUMBER(Severity!I161)=FALSE,Severity!G161,IF(Severity!I161&gt;0.5,"YES","NO"))</f>
        <v>NO</v>
      </c>
      <c r="E161" s="159">
        <v>24</v>
      </c>
      <c r="F161" s="159">
        <v>2</v>
      </c>
      <c r="G161" s="212" t="s">
        <v>255</v>
      </c>
      <c r="H161" s="159" t="s">
        <v>10507</v>
      </c>
      <c r="I161" s="159">
        <v>25</v>
      </c>
      <c r="J161" s="159">
        <v>55</v>
      </c>
      <c r="K161" s="159" t="s">
        <v>282</v>
      </c>
      <c r="L161" s="159" t="s">
        <v>282</v>
      </c>
      <c r="M161" s="159" t="s">
        <v>282</v>
      </c>
      <c r="N161" s="159" t="s">
        <v>282</v>
      </c>
      <c r="O161" s="159" t="s">
        <v>194</v>
      </c>
      <c r="P161" s="159">
        <v>10</v>
      </c>
      <c r="Q161" s="159">
        <v>151</v>
      </c>
      <c r="R161" s="159">
        <v>50</v>
      </c>
      <c r="S161" s="159" t="s">
        <v>194</v>
      </c>
      <c r="T161" s="159">
        <v>10</v>
      </c>
      <c r="U161" s="159">
        <v>28.3</v>
      </c>
      <c r="V161" s="159" t="s">
        <v>282</v>
      </c>
      <c r="W161" s="159">
        <v>200</v>
      </c>
      <c r="X161" s="159" t="s">
        <v>282</v>
      </c>
      <c r="Y161" s="159" t="s">
        <v>282</v>
      </c>
      <c r="Z161" s="159" t="s">
        <v>282</v>
      </c>
      <c r="AA161" s="159">
        <v>8.5</v>
      </c>
      <c r="AB161" s="159" t="s">
        <v>282</v>
      </c>
      <c r="AC161" s="159">
        <v>200</v>
      </c>
      <c r="AD161" s="159" t="s">
        <v>282</v>
      </c>
      <c r="AE161" s="159" t="s">
        <v>282</v>
      </c>
      <c r="AF161" s="159" t="s">
        <v>282</v>
      </c>
      <c r="AG161" s="159" t="s">
        <v>282</v>
      </c>
      <c r="AH161" s="159" t="s">
        <v>282</v>
      </c>
      <c r="AI161" s="159" t="s">
        <v>282</v>
      </c>
      <c r="AJ161" s="159" t="s">
        <v>282</v>
      </c>
      <c r="AK161" s="159" t="s">
        <v>282</v>
      </c>
      <c r="AL161" s="159" t="s">
        <v>282</v>
      </c>
      <c r="AM161" s="159">
        <v>200</v>
      </c>
      <c r="AN161" s="159">
        <v>145</v>
      </c>
      <c r="AO161" s="212" t="s">
        <v>257</v>
      </c>
      <c r="AP161" s="159" t="s">
        <v>10507</v>
      </c>
      <c r="AQ161" s="159">
        <v>18</v>
      </c>
      <c r="AR161" s="159">
        <v>37</v>
      </c>
      <c r="AS161" s="159" t="s">
        <v>282</v>
      </c>
      <c r="AT161" s="159" t="s">
        <v>282</v>
      </c>
      <c r="AU161" s="159" t="s">
        <v>282</v>
      </c>
      <c r="AV161" s="159" t="s">
        <v>282</v>
      </c>
      <c r="AW161" s="159" t="s">
        <v>194</v>
      </c>
      <c r="AX161" s="159">
        <v>10</v>
      </c>
      <c r="AY161" s="159">
        <v>162</v>
      </c>
      <c r="AZ161" s="159">
        <v>50</v>
      </c>
      <c r="BA161" s="159" t="s">
        <v>194</v>
      </c>
      <c r="BB161" s="159">
        <v>10</v>
      </c>
      <c r="BC161" s="159">
        <v>28.3</v>
      </c>
      <c r="BD161" s="159" t="s">
        <v>282</v>
      </c>
      <c r="BE161" s="159">
        <v>200</v>
      </c>
      <c r="BF161" s="159" t="s">
        <v>282</v>
      </c>
      <c r="BG161" s="159" t="s">
        <v>282</v>
      </c>
      <c r="BH161" s="159" t="s">
        <v>282</v>
      </c>
      <c r="BI161" s="159">
        <v>7.6</v>
      </c>
      <c r="BJ161" s="159" t="s">
        <v>282</v>
      </c>
      <c r="BK161" s="159">
        <v>200</v>
      </c>
      <c r="BL161" s="159" t="s">
        <v>282</v>
      </c>
      <c r="BM161" s="159" t="s">
        <v>282</v>
      </c>
      <c r="BN161" s="159" t="s">
        <v>282</v>
      </c>
      <c r="BO161" s="159" t="s">
        <v>282</v>
      </c>
      <c r="BP161" s="159" t="s">
        <v>282</v>
      </c>
      <c r="BQ161" s="159" t="s">
        <v>282</v>
      </c>
      <c r="BR161" s="159" t="s">
        <v>282</v>
      </c>
      <c r="BS161" s="159" t="s">
        <v>282</v>
      </c>
      <c r="BT161" s="159" t="s">
        <v>282</v>
      </c>
      <c r="BU161" s="159">
        <v>200</v>
      </c>
      <c r="BV161" s="159">
        <v>163</v>
      </c>
      <c r="BW161" s="159" t="s">
        <v>282</v>
      </c>
      <c r="BX161" s="159" t="s">
        <v>282</v>
      </c>
      <c r="BY161" s="159" t="s">
        <v>282</v>
      </c>
      <c r="BZ161" s="159" t="s">
        <v>282</v>
      </c>
      <c r="CA161" s="159" t="s">
        <v>282</v>
      </c>
      <c r="CB161" s="159" t="s">
        <v>282</v>
      </c>
      <c r="CC161" s="159" t="s">
        <v>282</v>
      </c>
      <c r="CD161" s="159" t="s">
        <v>282</v>
      </c>
      <c r="CE161" s="159" t="s">
        <v>282</v>
      </c>
      <c r="CF161" s="159" t="s">
        <v>282</v>
      </c>
      <c r="CG161" s="159" t="s">
        <v>282</v>
      </c>
      <c r="CH161" s="159" t="s">
        <v>282</v>
      </c>
      <c r="CI161" s="159" t="s">
        <v>282</v>
      </c>
      <c r="CJ161" s="159" t="s">
        <v>282</v>
      </c>
      <c r="CK161" s="159" t="s">
        <v>282</v>
      </c>
      <c r="CL161" s="159" t="s">
        <v>282</v>
      </c>
      <c r="CM161" s="159" t="s">
        <v>282</v>
      </c>
      <c r="CN161" s="159" t="s">
        <v>282</v>
      </c>
      <c r="CO161" s="159" t="s">
        <v>282</v>
      </c>
      <c r="CP161" s="159" t="s">
        <v>282</v>
      </c>
      <c r="CQ161" s="159" t="s">
        <v>282</v>
      </c>
      <c r="CR161" s="159" t="s">
        <v>282</v>
      </c>
      <c r="CS161" s="159" t="s">
        <v>282</v>
      </c>
      <c r="CT161" s="159" t="s">
        <v>282</v>
      </c>
      <c r="CU161" s="159" t="s">
        <v>282</v>
      </c>
      <c r="CV161" s="159" t="s">
        <v>282</v>
      </c>
      <c r="CW161" s="159" t="s">
        <v>282</v>
      </c>
      <c r="CX161" s="159" t="s">
        <v>282</v>
      </c>
      <c r="CY161" s="159" t="s">
        <v>282</v>
      </c>
      <c r="CZ161" s="159" t="s">
        <v>282</v>
      </c>
      <c r="DA161" s="159" t="s">
        <v>282</v>
      </c>
      <c r="DB161" s="159" t="s">
        <v>282</v>
      </c>
      <c r="DC161" s="159" t="s">
        <v>282</v>
      </c>
      <c r="DD161" s="159" t="s">
        <v>282</v>
      </c>
      <c r="DE161" s="159" t="s">
        <v>282</v>
      </c>
      <c r="DF161" s="159" t="s">
        <v>282</v>
      </c>
      <c r="DG161" s="159" t="s">
        <v>282</v>
      </c>
      <c r="DH161" s="159" t="s">
        <v>282</v>
      </c>
      <c r="DI161" s="159" t="s">
        <v>282</v>
      </c>
      <c r="DJ161" s="159" t="s">
        <v>282</v>
      </c>
      <c r="DK161" s="159" t="s">
        <v>282</v>
      </c>
      <c r="DL161" s="159" t="s">
        <v>282</v>
      </c>
      <c r="DM161" s="159" t="s">
        <v>282</v>
      </c>
      <c r="DN161" s="159" t="s">
        <v>282</v>
      </c>
      <c r="DO161" s="159" t="s">
        <v>282</v>
      </c>
      <c r="DP161" s="159" t="s">
        <v>282</v>
      </c>
      <c r="DQ161" s="159" t="s">
        <v>282</v>
      </c>
      <c r="DR161" s="159" t="s">
        <v>282</v>
      </c>
      <c r="DS161" s="159" t="s">
        <v>282</v>
      </c>
      <c r="DT161" s="159" t="s">
        <v>282</v>
      </c>
      <c r="DU161" s="159" t="s">
        <v>282</v>
      </c>
      <c r="DV161" s="159" t="s">
        <v>282</v>
      </c>
      <c r="DW161" s="159" t="s">
        <v>282</v>
      </c>
      <c r="DX161" s="159" t="s">
        <v>282</v>
      </c>
      <c r="DY161" s="159" t="s">
        <v>282</v>
      </c>
      <c r="DZ161" s="159" t="s">
        <v>282</v>
      </c>
      <c r="EA161" s="159" t="s">
        <v>282</v>
      </c>
      <c r="EB161" s="159" t="s">
        <v>282</v>
      </c>
      <c r="EC161" s="159" t="s">
        <v>282</v>
      </c>
      <c r="ED161" s="159" t="s">
        <v>282</v>
      </c>
      <c r="EE161" s="159" t="s">
        <v>282</v>
      </c>
      <c r="EF161" s="159" t="s">
        <v>282</v>
      </c>
      <c r="EG161" s="159" t="s">
        <v>282</v>
      </c>
      <c r="EH161" s="159" t="s">
        <v>282</v>
      </c>
      <c r="EI161" s="159" t="s">
        <v>282</v>
      </c>
      <c r="EJ161" s="159" t="s">
        <v>282</v>
      </c>
      <c r="EK161" s="159" t="s">
        <v>282</v>
      </c>
      <c r="EL161" s="159" t="s">
        <v>282</v>
      </c>
      <c r="EM161" s="159" t="s">
        <v>282</v>
      </c>
      <c r="EN161" s="159" t="s">
        <v>282</v>
      </c>
      <c r="EO161" s="159" t="s">
        <v>282</v>
      </c>
      <c r="EP161" s="159" t="s">
        <v>282</v>
      </c>
      <c r="EQ161" s="159" t="s">
        <v>282</v>
      </c>
      <c r="ER161" s="159" t="s">
        <v>282</v>
      </c>
      <c r="ES161" s="159" t="s">
        <v>282</v>
      </c>
      <c r="ET161" s="159" t="s">
        <v>282</v>
      </c>
      <c r="EU161" s="159" t="s">
        <v>282</v>
      </c>
      <c r="EV161" s="159" t="s">
        <v>282</v>
      </c>
      <c r="EW161" s="159" t="s">
        <v>282</v>
      </c>
      <c r="EX161" s="159" t="s">
        <v>282</v>
      </c>
      <c r="EY161" s="159" t="s">
        <v>282</v>
      </c>
      <c r="EZ161" s="159" t="s">
        <v>282</v>
      </c>
      <c r="FA161" s="159" t="s">
        <v>282</v>
      </c>
      <c r="FB161" s="159" t="s">
        <v>282</v>
      </c>
      <c r="FC161" s="159" t="s">
        <v>282</v>
      </c>
      <c r="FD161" s="159" t="s">
        <v>282</v>
      </c>
      <c r="FE161" s="159" t="s">
        <v>282</v>
      </c>
      <c r="FF161" s="159" t="s">
        <v>282</v>
      </c>
      <c r="FG161" s="159" t="s">
        <v>282</v>
      </c>
      <c r="FH161" s="159" t="s">
        <v>282</v>
      </c>
      <c r="FI161" s="159" t="s">
        <v>282</v>
      </c>
      <c r="FJ161" s="159" t="s">
        <v>282</v>
      </c>
      <c r="FK161" s="159" t="s">
        <v>282</v>
      </c>
      <c r="FL161" s="159" t="s">
        <v>282</v>
      </c>
      <c r="FM161" s="159" t="s">
        <v>282</v>
      </c>
      <c r="FN161" s="159" t="s">
        <v>282</v>
      </c>
      <c r="FO161" s="159" t="s">
        <v>282</v>
      </c>
      <c r="FP161" s="159" t="s">
        <v>282</v>
      </c>
      <c r="FQ161" s="159" t="s">
        <v>282</v>
      </c>
      <c r="FR161" s="159" t="s">
        <v>282</v>
      </c>
      <c r="FS161" s="159" t="s">
        <v>282</v>
      </c>
      <c r="FT161" s="159" t="s">
        <v>282</v>
      </c>
    </row>
    <row r="162" spans="1:176" x14ac:dyDescent="0.25">
      <c r="A162" s="212" t="s">
        <v>6827</v>
      </c>
      <c r="B162" s="159" t="s">
        <v>13731</v>
      </c>
      <c r="C162" s="66" t="str">
        <f>IF(ISNUMBER(Severity!H162)=FALSE,Severity!F162,IF(Severity!H162&gt;=0.5,"YES","NO"))</f>
        <v>YES</v>
      </c>
      <c r="D162" s="66" t="str">
        <f>IF(ISNUMBER(Severity!I162)=FALSE,Severity!G162,IF(Severity!I162&gt;0.5,"YES","NO"))</f>
        <v>NO</v>
      </c>
      <c r="E162" s="159">
        <v>8</v>
      </c>
      <c r="F162" s="159">
        <v>3</v>
      </c>
      <c r="G162" s="212" t="s">
        <v>272</v>
      </c>
      <c r="H162" s="159" t="s">
        <v>10507</v>
      </c>
      <c r="I162" s="159">
        <v>13</v>
      </c>
      <c r="J162" s="159">
        <v>44</v>
      </c>
      <c r="K162" s="159" t="s">
        <v>299</v>
      </c>
      <c r="L162" s="159">
        <v>17</v>
      </c>
      <c r="M162" s="159">
        <v>23</v>
      </c>
      <c r="N162" s="159">
        <v>6</v>
      </c>
      <c r="O162" s="159" t="s">
        <v>299</v>
      </c>
      <c r="P162" s="159">
        <v>17</v>
      </c>
      <c r="Q162" s="159">
        <v>28</v>
      </c>
      <c r="R162" s="159">
        <v>50</v>
      </c>
      <c r="S162" s="159" t="s">
        <v>299</v>
      </c>
      <c r="T162" s="159">
        <v>17</v>
      </c>
      <c r="U162" s="159">
        <v>17.440000000000001</v>
      </c>
      <c r="V162" s="159">
        <v>5.16</v>
      </c>
      <c r="W162" s="159">
        <v>84</v>
      </c>
      <c r="X162" s="159" t="s">
        <v>282</v>
      </c>
      <c r="Y162" s="159" t="s">
        <v>282</v>
      </c>
      <c r="Z162" s="159" t="s">
        <v>282</v>
      </c>
      <c r="AA162" s="159" t="s">
        <v>282</v>
      </c>
      <c r="AB162" s="159" t="s">
        <v>282</v>
      </c>
      <c r="AC162" s="159" t="s">
        <v>282</v>
      </c>
      <c r="AD162" s="159" t="s">
        <v>282</v>
      </c>
      <c r="AE162" s="159" t="s">
        <v>282</v>
      </c>
      <c r="AF162" s="159" t="s">
        <v>282</v>
      </c>
      <c r="AG162" s="159">
        <v>-6.31</v>
      </c>
      <c r="AH162" s="159">
        <v>6.3</v>
      </c>
      <c r="AI162" s="159">
        <v>81</v>
      </c>
      <c r="AJ162" s="159" t="s">
        <v>282</v>
      </c>
      <c r="AK162" s="159" t="s">
        <v>282</v>
      </c>
      <c r="AL162" s="159" t="s">
        <v>282</v>
      </c>
      <c r="AM162" s="159">
        <v>84</v>
      </c>
      <c r="AN162" s="159">
        <v>40</v>
      </c>
      <c r="AO162" s="212" t="s">
        <v>256</v>
      </c>
      <c r="AP162" s="159" t="s">
        <v>10507</v>
      </c>
      <c r="AQ162" s="159">
        <v>10</v>
      </c>
      <c r="AR162" s="159">
        <v>31</v>
      </c>
      <c r="AS162" s="159" t="s">
        <v>299</v>
      </c>
      <c r="AT162" s="159">
        <v>17</v>
      </c>
      <c r="AU162" s="159">
        <v>31</v>
      </c>
      <c r="AV162" s="159">
        <v>6</v>
      </c>
      <c r="AW162" s="159" t="s">
        <v>299</v>
      </c>
      <c r="AX162" s="159">
        <v>17</v>
      </c>
      <c r="AY162" s="159">
        <v>38</v>
      </c>
      <c r="AZ162" s="159">
        <v>50</v>
      </c>
      <c r="BA162" s="159" t="s">
        <v>299</v>
      </c>
      <c r="BB162" s="159">
        <v>17</v>
      </c>
      <c r="BC162" s="159">
        <v>17.97</v>
      </c>
      <c r="BD162" s="159">
        <v>5.87</v>
      </c>
      <c r="BE162" s="159">
        <v>89</v>
      </c>
      <c r="BF162" s="159" t="s">
        <v>282</v>
      </c>
      <c r="BG162" s="159" t="s">
        <v>282</v>
      </c>
      <c r="BH162" s="159" t="s">
        <v>282</v>
      </c>
      <c r="BI162" s="159" t="s">
        <v>282</v>
      </c>
      <c r="BJ162" s="159" t="s">
        <v>282</v>
      </c>
      <c r="BK162" s="159" t="s">
        <v>282</v>
      </c>
      <c r="BL162" s="159" t="s">
        <v>282</v>
      </c>
      <c r="BM162" s="159" t="s">
        <v>282</v>
      </c>
      <c r="BN162" s="159" t="s">
        <v>282</v>
      </c>
      <c r="BO162" s="159">
        <v>-7.4</v>
      </c>
      <c r="BP162" s="159">
        <v>6.44</v>
      </c>
      <c r="BQ162" s="159">
        <v>87</v>
      </c>
      <c r="BR162" s="159" t="s">
        <v>282</v>
      </c>
      <c r="BS162" s="159" t="s">
        <v>282</v>
      </c>
      <c r="BT162" s="159" t="s">
        <v>282</v>
      </c>
      <c r="BU162" s="159">
        <v>89</v>
      </c>
      <c r="BV162" s="159">
        <v>58</v>
      </c>
      <c r="BW162" s="159" t="s">
        <v>790</v>
      </c>
      <c r="BX162" s="159" t="s">
        <v>10507</v>
      </c>
      <c r="BY162" s="159">
        <v>3</v>
      </c>
      <c r="BZ162" s="159">
        <v>29</v>
      </c>
      <c r="CA162" s="159" t="s">
        <v>299</v>
      </c>
      <c r="CB162" s="159">
        <v>17</v>
      </c>
      <c r="CC162" s="159">
        <v>18</v>
      </c>
      <c r="CD162" s="159">
        <v>6</v>
      </c>
      <c r="CE162" s="159" t="s">
        <v>299</v>
      </c>
      <c r="CF162" s="159">
        <v>17</v>
      </c>
      <c r="CG162" s="159">
        <v>24</v>
      </c>
      <c r="CH162" s="159">
        <v>50</v>
      </c>
      <c r="CI162" s="159" t="s">
        <v>299</v>
      </c>
      <c r="CJ162" s="159">
        <v>17</v>
      </c>
      <c r="CK162" s="159">
        <v>17.79</v>
      </c>
      <c r="CL162" s="159">
        <v>4.7300000000000004</v>
      </c>
      <c r="CM162" s="159">
        <v>90</v>
      </c>
      <c r="CN162" s="159" t="s">
        <v>282</v>
      </c>
      <c r="CO162" s="159" t="s">
        <v>282</v>
      </c>
      <c r="CP162" s="159" t="s">
        <v>282</v>
      </c>
      <c r="CQ162" s="159" t="s">
        <v>282</v>
      </c>
      <c r="CR162" s="159" t="s">
        <v>282</v>
      </c>
      <c r="CS162" s="159" t="s">
        <v>282</v>
      </c>
      <c r="CT162" s="159" t="s">
        <v>282</v>
      </c>
      <c r="CU162" s="159" t="s">
        <v>282</v>
      </c>
      <c r="CV162" s="159" t="s">
        <v>282</v>
      </c>
      <c r="CW162" s="159">
        <v>-4.78</v>
      </c>
      <c r="CX162" s="159">
        <v>6.42</v>
      </c>
      <c r="CY162" s="159">
        <v>89</v>
      </c>
      <c r="CZ162" s="159" t="s">
        <v>282</v>
      </c>
      <c r="DA162" s="159" t="s">
        <v>282</v>
      </c>
      <c r="DB162" s="159" t="s">
        <v>282</v>
      </c>
      <c r="DC162" s="159">
        <v>90</v>
      </c>
      <c r="DD162" s="159">
        <v>61</v>
      </c>
      <c r="DE162" s="159" t="s">
        <v>282</v>
      </c>
      <c r="DF162" s="159" t="s">
        <v>282</v>
      </c>
      <c r="DG162" s="159" t="s">
        <v>282</v>
      </c>
      <c r="DH162" s="159" t="s">
        <v>282</v>
      </c>
      <c r="DI162" s="159" t="s">
        <v>282</v>
      </c>
      <c r="DJ162" s="159" t="s">
        <v>282</v>
      </c>
      <c r="DK162" s="159" t="s">
        <v>282</v>
      </c>
      <c r="DL162" s="159" t="s">
        <v>282</v>
      </c>
      <c r="DM162" s="159" t="s">
        <v>282</v>
      </c>
      <c r="DN162" s="159" t="s">
        <v>282</v>
      </c>
      <c r="DO162" s="159" t="s">
        <v>282</v>
      </c>
      <c r="DP162" s="159" t="s">
        <v>282</v>
      </c>
      <c r="DQ162" s="159" t="s">
        <v>282</v>
      </c>
      <c r="DR162" s="159" t="s">
        <v>282</v>
      </c>
      <c r="DS162" s="159" t="s">
        <v>282</v>
      </c>
      <c r="DT162" s="159" t="s">
        <v>282</v>
      </c>
      <c r="DU162" s="159" t="s">
        <v>282</v>
      </c>
      <c r="DV162" s="159" t="s">
        <v>282</v>
      </c>
      <c r="DW162" s="159" t="s">
        <v>282</v>
      </c>
      <c r="DX162" s="159" t="s">
        <v>282</v>
      </c>
      <c r="DY162" s="159" t="s">
        <v>282</v>
      </c>
      <c r="DZ162" s="159" t="s">
        <v>282</v>
      </c>
      <c r="EA162" s="159" t="s">
        <v>282</v>
      </c>
      <c r="EB162" s="159" t="s">
        <v>282</v>
      </c>
      <c r="EC162" s="159" t="s">
        <v>282</v>
      </c>
      <c r="ED162" s="159" t="s">
        <v>282</v>
      </c>
      <c r="EE162" s="159" t="s">
        <v>282</v>
      </c>
      <c r="EF162" s="159" t="s">
        <v>282</v>
      </c>
      <c r="EG162" s="159" t="s">
        <v>282</v>
      </c>
      <c r="EH162" s="159" t="s">
        <v>282</v>
      </c>
      <c r="EI162" s="159" t="s">
        <v>282</v>
      </c>
      <c r="EJ162" s="159" t="s">
        <v>282</v>
      </c>
      <c r="EK162" s="159" t="s">
        <v>282</v>
      </c>
      <c r="EL162" s="159" t="s">
        <v>282</v>
      </c>
      <c r="EM162" s="159" t="s">
        <v>282</v>
      </c>
      <c r="EN162" s="159" t="s">
        <v>282</v>
      </c>
      <c r="EO162" s="159" t="s">
        <v>282</v>
      </c>
      <c r="EP162" s="159" t="s">
        <v>282</v>
      </c>
      <c r="EQ162" s="159" t="s">
        <v>282</v>
      </c>
      <c r="ER162" s="159" t="s">
        <v>282</v>
      </c>
      <c r="ES162" s="159" t="s">
        <v>282</v>
      </c>
      <c r="ET162" s="159" t="s">
        <v>282</v>
      </c>
      <c r="EU162" s="159" t="s">
        <v>282</v>
      </c>
      <c r="EV162" s="159" t="s">
        <v>282</v>
      </c>
      <c r="EW162" s="159" t="s">
        <v>282</v>
      </c>
      <c r="EX162" s="159" t="s">
        <v>282</v>
      </c>
      <c r="EY162" s="159" t="s">
        <v>282</v>
      </c>
      <c r="EZ162" s="159" t="s">
        <v>282</v>
      </c>
      <c r="FA162" s="159" t="s">
        <v>282</v>
      </c>
      <c r="FB162" s="159" t="s">
        <v>282</v>
      </c>
      <c r="FC162" s="159" t="s">
        <v>282</v>
      </c>
      <c r="FD162" s="159" t="s">
        <v>282</v>
      </c>
      <c r="FE162" s="159" t="s">
        <v>282</v>
      </c>
      <c r="FF162" s="159" t="s">
        <v>282</v>
      </c>
      <c r="FG162" s="159" t="s">
        <v>282</v>
      </c>
      <c r="FH162" s="159" t="s">
        <v>282</v>
      </c>
      <c r="FI162" s="159" t="s">
        <v>282</v>
      </c>
      <c r="FJ162" s="159" t="s">
        <v>282</v>
      </c>
      <c r="FK162" s="159" t="s">
        <v>282</v>
      </c>
      <c r="FL162" s="159" t="s">
        <v>282</v>
      </c>
      <c r="FM162" s="159" t="s">
        <v>282</v>
      </c>
      <c r="FN162" s="159" t="s">
        <v>282</v>
      </c>
      <c r="FO162" s="159" t="s">
        <v>282</v>
      </c>
      <c r="FP162" s="159" t="s">
        <v>282</v>
      </c>
      <c r="FQ162" s="159" t="s">
        <v>282</v>
      </c>
      <c r="FR162" s="159" t="s">
        <v>282</v>
      </c>
      <c r="FS162" s="159" t="s">
        <v>282</v>
      </c>
      <c r="FT162" s="159" t="s">
        <v>282</v>
      </c>
    </row>
    <row r="163" spans="1:176" x14ac:dyDescent="0.25">
      <c r="A163" s="66" t="s">
        <v>6134</v>
      </c>
      <c r="B163" s="159" t="s">
        <v>11095</v>
      </c>
      <c r="C163" s="66" t="str">
        <f>IF(ISNUMBER(Severity!H163)=FALSE,Severity!F163,IF(Severity!H163&gt;=0.5,"YES","NO"))</f>
        <v>YES</v>
      </c>
      <c r="D163" s="66" t="str">
        <f>IF(ISNUMBER(Severity!I163)=FALSE,Severity!G163,IF(Severity!I163&gt;0.5,"YES","NO"))</f>
        <v>NO</v>
      </c>
      <c r="E163" s="159">
        <v>16</v>
      </c>
      <c r="F163" s="159">
        <v>4</v>
      </c>
      <c r="G163" s="212" t="s">
        <v>10667</v>
      </c>
      <c r="H163" s="159" t="s">
        <v>183</v>
      </c>
      <c r="I163" s="159" t="s">
        <v>282</v>
      </c>
      <c r="J163" s="159">
        <v>22</v>
      </c>
      <c r="K163" s="159" t="s">
        <v>299</v>
      </c>
      <c r="L163" s="159">
        <v>17</v>
      </c>
      <c r="M163" s="159">
        <v>19</v>
      </c>
      <c r="N163" s="159">
        <v>6</v>
      </c>
      <c r="O163" s="159" t="s">
        <v>282</v>
      </c>
      <c r="P163" s="66" t="s">
        <v>282</v>
      </c>
      <c r="Q163" s="66" t="s">
        <v>282</v>
      </c>
      <c r="R163" s="159" t="s">
        <v>282</v>
      </c>
      <c r="S163" s="159" t="s">
        <v>299</v>
      </c>
      <c r="T163" s="159">
        <v>17</v>
      </c>
      <c r="U163" s="66">
        <v>19.600000000000001</v>
      </c>
      <c r="V163" s="66">
        <v>3.9</v>
      </c>
      <c r="W163" s="159">
        <v>59</v>
      </c>
      <c r="X163" s="159">
        <v>19.2</v>
      </c>
      <c r="Y163" s="159">
        <v>3.6</v>
      </c>
      <c r="Z163" s="159">
        <v>37</v>
      </c>
      <c r="AA163" s="159">
        <v>10.7</v>
      </c>
      <c r="AB163" s="159">
        <v>7.9</v>
      </c>
      <c r="AC163" s="159">
        <v>59</v>
      </c>
      <c r="AD163" s="66">
        <v>7.6</v>
      </c>
      <c r="AE163" s="66">
        <v>5.8</v>
      </c>
      <c r="AF163" s="66">
        <v>37</v>
      </c>
      <c r="AG163" s="159" t="s">
        <v>282</v>
      </c>
      <c r="AH163" s="159" t="s">
        <v>282</v>
      </c>
      <c r="AI163" s="159" t="s">
        <v>282</v>
      </c>
      <c r="AJ163" s="159" t="s">
        <v>282</v>
      </c>
      <c r="AK163" s="159" t="s">
        <v>282</v>
      </c>
      <c r="AL163" s="159" t="s">
        <v>282</v>
      </c>
      <c r="AM163" s="159">
        <v>62</v>
      </c>
      <c r="AN163" s="159">
        <v>40</v>
      </c>
      <c r="AO163" s="66" t="s">
        <v>10461</v>
      </c>
      <c r="AP163" s="159" t="s">
        <v>183</v>
      </c>
      <c r="AQ163" s="159" t="s">
        <v>282</v>
      </c>
      <c r="AR163" s="159">
        <v>16</v>
      </c>
      <c r="AS163" s="159" t="s">
        <v>299</v>
      </c>
      <c r="AT163" s="159">
        <v>17</v>
      </c>
      <c r="AU163" s="159">
        <v>26</v>
      </c>
      <c r="AV163" s="159">
        <v>6</v>
      </c>
      <c r="AW163" s="159" t="s">
        <v>282</v>
      </c>
      <c r="AX163" s="66" t="s">
        <v>282</v>
      </c>
      <c r="AY163" s="66" t="s">
        <v>282</v>
      </c>
      <c r="AZ163" s="159" t="s">
        <v>282</v>
      </c>
      <c r="BA163" s="159" t="s">
        <v>299</v>
      </c>
      <c r="BB163" s="159">
        <v>17</v>
      </c>
      <c r="BC163" s="66">
        <v>19.600000000000001</v>
      </c>
      <c r="BD163" s="66">
        <v>4.5999999999999996</v>
      </c>
      <c r="BE163" s="159">
        <v>61</v>
      </c>
      <c r="BF163" s="159">
        <v>18.899999999999999</v>
      </c>
      <c r="BG163" s="159">
        <v>3.9</v>
      </c>
      <c r="BH163" s="159">
        <v>47</v>
      </c>
      <c r="BI163" s="159">
        <v>9.8000000000000007</v>
      </c>
      <c r="BJ163" s="159">
        <v>7.9</v>
      </c>
      <c r="BK163" s="159">
        <v>61</v>
      </c>
      <c r="BL163" s="66">
        <v>6.9</v>
      </c>
      <c r="BM163" s="66">
        <v>5.8</v>
      </c>
      <c r="BN163" s="66">
        <v>47</v>
      </c>
      <c r="BO163" s="159" t="s">
        <v>282</v>
      </c>
      <c r="BP163" s="159" t="s">
        <v>282</v>
      </c>
      <c r="BQ163" s="159" t="s">
        <v>282</v>
      </c>
      <c r="BR163" s="159" t="s">
        <v>282</v>
      </c>
      <c r="BS163" s="159" t="s">
        <v>282</v>
      </c>
      <c r="BT163" s="159" t="s">
        <v>282</v>
      </c>
      <c r="BU163" s="159">
        <v>63</v>
      </c>
      <c r="BV163" s="66">
        <v>47</v>
      </c>
      <c r="BW163" s="159" t="s">
        <v>252</v>
      </c>
      <c r="BX163" s="159" t="s">
        <v>10507</v>
      </c>
      <c r="BY163" s="159" t="s">
        <v>282</v>
      </c>
      <c r="BZ163" s="66">
        <v>25</v>
      </c>
      <c r="CA163" s="159" t="s">
        <v>299</v>
      </c>
      <c r="CB163" s="66">
        <v>17</v>
      </c>
      <c r="CC163" s="66">
        <v>21</v>
      </c>
      <c r="CD163" s="66">
        <v>6</v>
      </c>
      <c r="CE163" s="159" t="s">
        <v>282</v>
      </c>
      <c r="CF163" s="159" t="s">
        <v>282</v>
      </c>
      <c r="CG163" s="159" t="s">
        <v>282</v>
      </c>
      <c r="CH163" s="159" t="s">
        <v>282</v>
      </c>
      <c r="CI163" s="159" t="s">
        <v>299</v>
      </c>
      <c r="CJ163" s="159">
        <v>17</v>
      </c>
      <c r="CK163" s="66">
        <v>19.5</v>
      </c>
      <c r="CL163" s="66">
        <v>4.5999999999999996</v>
      </c>
      <c r="CM163" s="159">
        <v>57</v>
      </c>
      <c r="CN163" s="66">
        <v>19.2</v>
      </c>
      <c r="CO163" s="66">
        <v>5</v>
      </c>
      <c r="CP163" s="66">
        <v>37</v>
      </c>
      <c r="CQ163" s="159">
        <v>9.8000000000000007</v>
      </c>
      <c r="CR163" s="159">
        <v>7.8</v>
      </c>
      <c r="CS163" s="159">
        <v>57</v>
      </c>
      <c r="CT163" s="66">
        <v>7</v>
      </c>
      <c r="CU163" s="66">
        <v>5.7</v>
      </c>
      <c r="CV163" s="66">
        <v>37</v>
      </c>
      <c r="CW163" s="159" t="s">
        <v>282</v>
      </c>
      <c r="CX163" s="159" t="s">
        <v>282</v>
      </c>
      <c r="CY163" s="159" t="s">
        <v>282</v>
      </c>
      <c r="CZ163" s="159" t="s">
        <v>282</v>
      </c>
      <c r="DA163" s="159" t="s">
        <v>282</v>
      </c>
      <c r="DB163" s="159" t="s">
        <v>282</v>
      </c>
      <c r="DC163" s="66">
        <v>63</v>
      </c>
      <c r="DD163" s="66">
        <v>38</v>
      </c>
      <c r="DE163" s="159" t="s">
        <v>790</v>
      </c>
      <c r="DF163" s="159" t="s">
        <v>282</v>
      </c>
      <c r="DG163" s="66" t="s">
        <v>282</v>
      </c>
      <c r="DH163" s="159">
        <v>25</v>
      </c>
      <c r="DI163" s="159" t="s">
        <v>299</v>
      </c>
      <c r="DJ163" s="66">
        <v>17</v>
      </c>
      <c r="DK163" s="66">
        <v>10</v>
      </c>
      <c r="DL163" s="66">
        <v>6</v>
      </c>
      <c r="DM163" s="159" t="s">
        <v>282</v>
      </c>
      <c r="DN163" s="159" t="s">
        <v>282</v>
      </c>
      <c r="DO163" s="159" t="s">
        <v>282</v>
      </c>
      <c r="DP163" s="159" t="s">
        <v>282</v>
      </c>
      <c r="DQ163" s="159" t="s">
        <v>299</v>
      </c>
      <c r="DR163" s="66">
        <v>17</v>
      </c>
      <c r="DS163" s="66">
        <v>19.5</v>
      </c>
      <c r="DT163" s="66">
        <v>4.5999999999999996</v>
      </c>
      <c r="DU163" s="159">
        <v>62</v>
      </c>
      <c r="DV163" s="66">
        <v>19.100000000000001</v>
      </c>
      <c r="DW163" s="66">
        <v>3.7</v>
      </c>
      <c r="DX163" s="66">
        <v>34</v>
      </c>
      <c r="DY163" s="159">
        <v>13.2</v>
      </c>
      <c r="DZ163" s="159">
        <v>7.8</v>
      </c>
      <c r="EA163" s="159">
        <v>62</v>
      </c>
      <c r="EB163" s="66">
        <v>8.8000000000000007</v>
      </c>
      <c r="EC163" s="66">
        <v>5.7</v>
      </c>
      <c r="ED163" s="66">
        <v>34</v>
      </c>
      <c r="EE163" s="159" t="s">
        <v>282</v>
      </c>
      <c r="EF163" s="159" t="s">
        <v>282</v>
      </c>
      <c r="EG163" s="159" t="s">
        <v>282</v>
      </c>
      <c r="EH163" s="159" t="s">
        <v>282</v>
      </c>
      <c r="EI163" s="159" t="s">
        <v>282</v>
      </c>
      <c r="EJ163" s="159" t="s">
        <v>282</v>
      </c>
      <c r="EK163" s="66">
        <v>62</v>
      </c>
      <c r="EL163" s="66">
        <v>37</v>
      </c>
      <c r="EM163" s="159" t="s">
        <v>282</v>
      </c>
      <c r="EN163" s="159" t="s">
        <v>282</v>
      </c>
      <c r="EO163" s="159" t="s">
        <v>282</v>
      </c>
      <c r="EP163" s="159" t="s">
        <v>282</v>
      </c>
      <c r="EQ163" s="159" t="s">
        <v>282</v>
      </c>
      <c r="ER163" s="159" t="s">
        <v>282</v>
      </c>
      <c r="ES163" s="159" t="s">
        <v>282</v>
      </c>
      <c r="ET163" s="159" t="s">
        <v>282</v>
      </c>
      <c r="EU163" s="159" t="s">
        <v>282</v>
      </c>
      <c r="EV163" s="159" t="s">
        <v>282</v>
      </c>
      <c r="EW163" s="159" t="s">
        <v>282</v>
      </c>
      <c r="EX163" s="159" t="s">
        <v>282</v>
      </c>
      <c r="EY163" s="159" t="s">
        <v>282</v>
      </c>
      <c r="EZ163" s="159" t="s">
        <v>282</v>
      </c>
      <c r="FA163" s="159" t="s">
        <v>282</v>
      </c>
      <c r="FB163" s="159" t="s">
        <v>282</v>
      </c>
      <c r="FC163" s="159" t="s">
        <v>282</v>
      </c>
      <c r="FD163" s="159" t="s">
        <v>282</v>
      </c>
      <c r="FE163" s="159" t="s">
        <v>282</v>
      </c>
      <c r="FF163" s="159" t="s">
        <v>282</v>
      </c>
      <c r="FG163" s="159" t="s">
        <v>282</v>
      </c>
      <c r="FH163" s="159" t="s">
        <v>282</v>
      </c>
      <c r="FI163" s="159" t="s">
        <v>282</v>
      </c>
      <c r="FJ163" s="159" t="s">
        <v>282</v>
      </c>
      <c r="FK163" s="159" t="s">
        <v>282</v>
      </c>
      <c r="FL163" s="159" t="s">
        <v>282</v>
      </c>
      <c r="FM163" s="159" t="s">
        <v>282</v>
      </c>
      <c r="FN163" s="159" t="s">
        <v>282</v>
      </c>
      <c r="FO163" s="159" t="s">
        <v>282</v>
      </c>
      <c r="FP163" s="159" t="s">
        <v>282</v>
      </c>
      <c r="FQ163" s="159" t="s">
        <v>282</v>
      </c>
      <c r="FR163" s="159" t="s">
        <v>282</v>
      </c>
      <c r="FS163" s="159" t="s">
        <v>282</v>
      </c>
      <c r="FT163" s="159" t="s">
        <v>282</v>
      </c>
    </row>
    <row r="164" spans="1:176" x14ac:dyDescent="0.25">
      <c r="A164" s="212" t="s">
        <v>8120</v>
      </c>
      <c r="B164" s="159" t="s">
        <v>13739</v>
      </c>
      <c r="C164" s="66" t="str">
        <f>IF(ISNUMBER(Severity!H164)=FALSE,Severity!F164,IF(Severity!H164&gt;=0.5,"YES","NO"))</f>
        <v>YES</v>
      </c>
      <c r="D164" s="66" t="str">
        <f>IF(ISNUMBER(Severity!I164)=FALSE,Severity!G164,IF(Severity!I164&gt;0.5,"YES","NO"))</f>
        <v>NO</v>
      </c>
      <c r="E164" s="159">
        <v>8</v>
      </c>
      <c r="F164" s="159">
        <v>2</v>
      </c>
      <c r="G164" s="212" t="s">
        <v>261</v>
      </c>
      <c r="H164" s="159" t="s">
        <v>10507</v>
      </c>
      <c r="I164" s="159">
        <v>6</v>
      </c>
      <c r="J164" s="159">
        <v>11</v>
      </c>
      <c r="K164" s="159" t="s">
        <v>282</v>
      </c>
      <c r="L164" s="159" t="s">
        <v>282</v>
      </c>
      <c r="M164" s="159" t="s">
        <v>282</v>
      </c>
      <c r="N164" s="159" t="s">
        <v>282</v>
      </c>
      <c r="O164" s="159" t="s">
        <v>299</v>
      </c>
      <c r="P164" s="159">
        <v>17</v>
      </c>
      <c r="Q164" s="66">
        <v>54</v>
      </c>
      <c r="R164" s="159">
        <v>50</v>
      </c>
      <c r="S164" s="159" t="s">
        <v>299</v>
      </c>
      <c r="T164" s="159">
        <v>17</v>
      </c>
      <c r="U164" s="159">
        <v>26.7</v>
      </c>
      <c r="V164" s="159">
        <v>3.2</v>
      </c>
      <c r="W164" s="159">
        <v>98</v>
      </c>
      <c r="X164" s="159" t="s">
        <v>282</v>
      </c>
      <c r="Y164" s="159" t="s">
        <v>282</v>
      </c>
      <c r="Z164" s="159" t="s">
        <v>282</v>
      </c>
      <c r="AA164" s="159">
        <v>13.1</v>
      </c>
      <c r="AB164" s="159">
        <v>6.6</v>
      </c>
      <c r="AC164" s="159">
        <v>98</v>
      </c>
      <c r="AD164" s="159" t="s">
        <v>282</v>
      </c>
      <c r="AE164" s="159" t="s">
        <v>282</v>
      </c>
      <c r="AF164" s="159" t="s">
        <v>282</v>
      </c>
      <c r="AG164" s="159" t="s">
        <v>282</v>
      </c>
      <c r="AH164" s="159" t="s">
        <v>282</v>
      </c>
      <c r="AI164" s="159" t="s">
        <v>282</v>
      </c>
      <c r="AJ164" s="159" t="s">
        <v>282</v>
      </c>
      <c r="AK164" s="159" t="s">
        <v>282</v>
      </c>
      <c r="AL164" s="159" t="s">
        <v>282</v>
      </c>
      <c r="AM164" s="159">
        <v>99</v>
      </c>
      <c r="AN164" s="159">
        <v>88</v>
      </c>
      <c r="AO164" s="159" t="s">
        <v>790</v>
      </c>
      <c r="AP164" s="159" t="s">
        <v>10507</v>
      </c>
      <c r="AQ164" s="159">
        <v>6</v>
      </c>
      <c r="AR164" s="159">
        <v>16</v>
      </c>
      <c r="AS164" s="159" t="s">
        <v>282</v>
      </c>
      <c r="AT164" s="159" t="s">
        <v>282</v>
      </c>
      <c r="AU164" s="159" t="s">
        <v>282</v>
      </c>
      <c r="AV164" s="159" t="s">
        <v>282</v>
      </c>
      <c r="AW164" s="159" t="s">
        <v>299</v>
      </c>
      <c r="AX164" s="159">
        <v>17</v>
      </c>
      <c r="AY164" s="66">
        <v>36</v>
      </c>
      <c r="AZ164" s="159">
        <v>50</v>
      </c>
      <c r="BA164" s="159" t="s">
        <v>299</v>
      </c>
      <c r="BB164" s="159">
        <v>17</v>
      </c>
      <c r="BC164" s="159">
        <v>26.6</v>
      </c>
      <c r="BD164" s="159">
        <v>3.6</v>
      </c>
      <c r="BE164" s="159">
        <v>106</v>
      </c>
      <c r="BF164" s="159" t="s">
        <v>282</v>
      </c>
      <c r="BG164" s="159" t="s">
        <v>282</v>
      </c>
      <c r="BH164" s="159" t="s">
        <v>282</v>
      </c>
      <c r="BI164" s="159">
        <v>17.100000000000001</v>
      </c>
      <c r="BJ164" s="159">
        <v>6.9</v>
      </c>
      <c r="BK164" s="159">
        <v>106</v>
      </c>
      <c r="BL164" s="159" t="s">
        <v>282</v>
      </c>
      <c r="BM164" s="159" t="s">
        <v>282</v>
      </c>
      <c r="BN164" s="159" t="s">
        <v>282</v>
      </c>
      <c r="BO164" s="159" t="s">
        <v>282</v>
      </c>
      <c r="BP164" s="159" t="s">
        <v>282</v>
      </c>
      <c r="BQ164" s="159" t="s">
        <v>282</v>
      </c>
      <c r="BR164" s="159" t="s">
        <v>282</v>
      </c>
      <c r="BS164" s="159" t="s">
        <v>282</v>
      </c>
      <c r="BT164" s="159" t="s">
        <v>282</v>
      </c>
      <c r="BU164" s="159">
        <v>107</v>
      </c>
      <c r="BV164" s="159">
        <v>91</v>
      </c>
      <c r="BW164" s="159" t="s">
        <v>282</v>
      </c>
      <c r="BX164" s="159" t="s">
        <v>282</v>
      </c>
      <c r="BY164" s="159" t="s">
        <v>282</v>
      </c>
      <c r="BZ164" s="159" t="s">
        <v>282</v>
      </c>
      <c r="CA164" s="159" t="s">
        <v>282</v>
      </c>
      <c r="CB164" s="159" t="s">
        <v>282</v>
      </c>
      <c r="CC164" s="159" t="s">
        <v>282</v>
      </c>
      <c r="CD164" s="159" t="s">
        <v>282</v>
      </c>
      <c r="CE164" s="159" t="s">
        <v>282</v>
      </c>
      <c r="CF164" s="159" t="s">
        <v>282</v>
      </c>
      <c r="CG164" s="159" t="s">
        <v>282</v>
      </c>
      <c r="CH164" s="159" t="s">
        <v>282</v>
      </c>
      <c r="CI164" s="159" t="s">
        <v>282</v>
      </c>
      <c r="CJ164" s="159" t="s">
        <v>282</v>
      </c>
      <c r="CK164" s="159" t="s">
        <v>282</v>
      </c>
      <c r="CL164" s="159" t="s">
        <v>282</v>
      </c>
      <c r="CM164" s="159" t="s">
        <v>282</v>
      </c>
      <c r="CN164" s="159" t="s">
        <v>282</v>
      </c>
      <c r="CO164" s="159" t="s">
        <v>282</v>
      </c>
      <c r="CP164" s="159" t="s">
        <v>282</v>
      </c>
      <c r="CQ164" s="159" t="s">
        <v>282</v>
      </c>
      <c r="CR164" s="159" t="s">
        <v>282</v>
      </c>
      <c r="CS164" s="159" t="s">
        <v>282</v>
      </c>
      <c r="CT164" s="159" t="s">
        <v>282</v>
      </c>
      <c r="CU164" s="159" t="s">
        <v>282</v>
      </c>
      <c r="CV164" s="159" t="s">
        <v>282</v>
      </c>
      <c r="CW164" s="159" t="s">
        <v>282</v>
      </c>
      <c r="CX164" s="159" t="s">
        <v>282</v>
      </c>
      <c r="CY164" s="159" t="s">
        <v>282</v>
      </c>
      <c r="CZ164" s="159" t="s">
        <v>282</v>
      </c>
      <c r="DA164" s="159" t="s">
        <v>282</v>
      </c>
      <c r="DB164" s="159" t="s">
        <v>282</v>
      </c>
      <c r="DC164" s="159" t="s">
        <v>282</v>
      </c>
      <c r="DD164" s="159" t="s">
        <v>282</v>
      </c>
      <c r="DE164" s="159" t="s">
        <v>282</v>
      </c>
      <c r="DF164" s="159" t="s">
        <v>282</v>
      </c>
      <c r="DG164" s="159" t="s">
        <v>282</v>
      </c>
      <c r="DH164" s="159" t="s">
        <v>282</v>
      </c>
      <c r="DI164" s="159" t="s">
        <v>282</v>
      </c>
      <c r="DJ164" s="159" t="s">
        <v>282</v>
      </c>
      <c r="DK164" s="159" t="s">
        <v>282</v>
      </c>
      <c r="DL164" s="159" t="s">
        <v>282</v>
      </c>
      <c r="DM164" s="159" t="s">
        <v>282</v>
      </c>
      <c r="DN164" s="159" t="s">
        <v>282</v>
      </c>
      <c r="DO164" s="159" t="s">
        <v>282</v>
      </c>
      <c r="DP164" s="159" t="s">
        <v>282</v>
      </c>
      <c r="DQ164" s="159" t="s">
        <v>282</v>
      </c>
      <c r="DR164" s="159" t="s">
        <v>282</v>
      </c>
      <c r="DS164" s="159" t="s">
        <v>282</v>
      </c>
      <c r="DT164" s="159" t="s">
        <v>282</v>
      </c>
      <c r="DU164" s="159" t="s">
        <v>282</v>
      </c>
      <c r="DV164" s="159" t="s">
        <v>282</v>
      </c>
      <c r="DW164" s="159" t="s">
        <v>282</v>
      </c>
      <c r="DX164" s="159" t="s">
        <v>282</v>
      </c>
      <c r="DY164" s="159" t="s">
        <v>282</v>
      </c>
      <c r="DZ164" s="159" t="s">
        <v>282</v>
      </c>
      <c r="EA164" s="159" t="s">
        <v>282</v>
      </c>
      <c r="EB164" s="159" t="s">
        <v>282</v>
      </c>
      <c r="EC164" s="159" t="s">
        <v>282</v>
      </c>
      <c r="ED164" s="159" t="s">
        <v>282</v>
      </c>
      <c r="EE164" s="159" t="s">
        <v>282</v>
      </c>
      <c r="EF164" s="159" t="s">
        <v>282</v>
      </c>
      <c r="EG164" s="159" t="s">
        <v>282</v>
      </c>
      <c r="EH164" s="159" t="s">
        <v>282</v>
      </c>
      <c r="EI164" s="159" t="s">
        <v>282</v>
      </c>
      <c r="EJ164" s="159" t="s">
        <v>282</v>
      </c>
      <c r="EK164" s="159" t="s">
        <v>282</v>
      </c>
      <c r="EL164" s="159" t="s">
        <v>282</v>
      </c>
      <c r="EM164" s="159" t="s">
        <v>282</v>
      </c>
      <c r="EN164" s="159" t="s">
        <v>282</v>
      </c>
      <c r="EO164" s="159" t="s">
        <v>282</v>
      </c>
      <c r="EP164" s="159" t="s">
        <v>282</v>
      </c>
      <c r="EQ164" s="159" t="s">
        <v>282</v>
      </c>
      <c r="ER164" s="159" t="s">
        <v>282</v>
      </c>
      <c r="ES164" s="159" t="s">
        <v>282</v>
      </c>
      <c r="ET164" s="159" t="s">
        <v>282</v>
      </c>
      <c r="EU164" s="159" t="s">
        <v>282</v>
      </c>
      <c r="EV164" s="159" t="s">
        <v>282</v>
      </c>
      <c r="EW164" s="159" t="s">
        <v>282</v>
      </c>
      <c r="EX164" s="159" t="s">
        <v>282</v>
      </c>
      <c r="EY164" s="159" t="s">
        <v>282</v>
      </c>
      <c r="EZ164" s="159" t="s">
        <v>282</v>
      </c>
      <c r="FA164" s="159" t="s">
        <v>282</v>
      </c>
      <c r="FB164" s="159" t="s">
        <v>282</v>
      </c>
      <c r="FC164" s="159" t="s">
        <v>282</v>
      </c>
      <c r="FD164" s="159" t="s">
        <v>282</v>
      </c>
      <c r="FE164" s="159" t="s">
        <v>282</v>
      </c>
      <c r="FF164" s="159" t="s">
        <v>282</v>
      </c>
      <c r="FG164" s="159" t="s">
        <v>282</v>
      </c>
      <c r="FH164" s="159" t="s">
        <v>282</v>
      </c>
      <c r="FI164" s="159" t="s">
        <v>282</v>
      </c>
      <c r="FJ164" s="159" t="s">
        <v>282</v>
      </c>
      <c r="FK164" s="159" t="s">
        <v>282</v>
      </c>
      <c r="FL164" s="159" t="s">
        <v>282</v>
      </c>
      <c r="FM164" s="159" t="s">
        <v>282</v>
      </c>
      <c r="FN164" s="159" t="s">
        <v>282</v>
      </c>
      <c r="FO164" s="159" t="s">
        <v>282</v>
      </c>
      <c r="FP164" s="159" t="s">
        <v>282</v>
      </c>
      <c r="FQ164" s="159" t="s">
        <v>282</v>
      </c>
      <c r="FR164" s="159" t="s">
        <v>282</v>
      </c>
      <c r="FS164" s="159" t="s">
        <v>282</v>
      </c>
      <c r="FT164" s="159" t="s">
        <v>282</v>
      </c>
    </row>
    <row r="165" spans="1:176" x14ac:dyDescent="0.25">
      <c r="A165" s="212" t="s">
        <v>2246</v>
      </c>
      <c r="B165" s="159" t="s">
        <v>13753</v>
      </c>
      <c r="C165" s="66" t="str">
        <f>IF(ISNUMBER(Severity!H165)=FALSE,Severity!F165,IF(Severity!H165&gt;=0.5,"YES","NO"))</f>
        <v>YES</v>
      </c>
      <c r="D165" s="66" t="str">
        <f>IF(ISNUMBER(Severity!I165)=FALSE,Severity!G165,IF(Severity!I165&gt;0.5,"YES","NO"))</f>
        <v>NO</v>
      </c>
      <c r="E165" s="159">
        <v>4</v>
      </c>
      <c r="F165" s="159">
        <v>3</v>
      </c>
      <c r="G165" s="212" t="s">
        <v>274</v>
      </c>
      <c r="H165" s="159" t="s">
        <v>10507</v>
      </c>
      <c r="I165" s="159">
        <v>0</v>
      </c>
      <c r="J165" s="159">
        <v>2</v>
      </c>
      <c r="K165" s="159" t="s">
        <v>282</v>
      </c>
      <c r="L165" s="159" t="s">
        <v>282</v>
      </c>
      <c r="M165" s="159" t="s">
        <v>282</v>
      </c>
      <c r="N165" s="159" t="s">
        <v>282</v>
      </c>
      <c r="O165" s="159" t="s">
        <v>299</v>
      </c>
      <c r="P165" s="159">
        <v>21</v>
      </c>
      <c r="Q165" s="66">
        <v>8</v>
      </c>
      <c r="R165" s="159">
        <v>50</v>
      </c>
      <c r="S165" s="159" t="s">
        <v>299</v>
      </c>
      <c r="T165" s="159">
        <v>21</v>
      </c>
      <c r="U165" s="159">
        <v>30.8</v>
      </c>
      <c r="V165" s="159" t="s">
        <v>282</v>
      </c>
      <c r="W165" s="159">
        <v>13</v>
      </c>
      <c r="X165" s="159" t="s">
        <v>282</v>
      </c>
      <c r="Y165" s="159" t="s">
        <v>282</v>
      </c>
      <c r="Z165" s="159" t="s">
        <v>282</v>
      </c>
      <c r="AA165" s="159" t="s">
        <v>282</v>
      </c>
      <c r="AB165" s="159" t="s">
        <v>282</v>
      </c>
      <c r="AC165" s="159" t="s">
        <v>282</v>
      </c>
      <c r="AD165" s="159" t="s">
        <v>282</v>
      </c>
      <c r="AE165" s="159" t="s">
        <v>282</v>
      </c>
      <c r="AF165" s="159" t="s">
        <v>282</v>
      </c>
      <c r="AG165" s="159" t="s">
        <v>282</v>
      </c>
      <c r="AH165" s="159" t="s">
        <v>282</v>
      </c>
      <c r="AI165" s="159" t="s">
        <v>282</v>
      </c>
      <c r="AJ165" s="159" t="s">
        <v>282</v>
      </c>
      <c r="AK165" s="159" t="s">
        <v>282</v>
      </c>
      <c r="AL165" s="159" t="s">
        <v>282</v>
      </c>
      <c r="AM165" s="159">
        <v>13</v>
      </c>
      <c r="AN165" s="159">
        <v>11</v>
      </c>
      <c r="AO165" s="159" t="s">
        <v>252</v>
      </c>
      <c r="AP165" s="159" t="s">
        <v>10507</v>
      </c>
      <c r="AQ165" s="159">
        <v>0</v>
      </c>
      <c r="AR165" s="159">
        <v>0</v>
      </c>
      <c r="AS165" s="159" t="s">
        <v>282</v>
      </c>
      <c r="AT165" s="159" t="s">
        <v>282</v>
      </c>
      <c r="AU165" s="159" t="s">
        <v>282</v>
      </c>
      <c r="AV165" s="159" t="s">
        <v>282</v>
      </c>
      <c r="AW165" s="159" t="s">
        <v>299</v>
      </c>
      <c r="AX165" s="159">
        <v>21</v>
      </c>
      <c r="AY165" s="66">
        <v>14</v>
      </c>
      <c r="AZ165" s="159">
        <v>50</v>
      </c>
      <c r="BA165" s="159" t="s">
        <v>299</v>
      </c>
      <c r="BB165" s="159">
        <v>21</v>
      </c>
      <c r="BC165" s="159">
        <v>31.3</v>
      </c>
      <c r="BD165" s="159" t="s">
        <v>282</v>
      </c>
      <c r="BE165" s="159">
        <v>15</v>
      </c>
      <c r="BF165" s="159" t="s">
        <v>282</v>
      </c>
      <c r="BG165" s="159" t="s">
        <v>282</v>
      </c>
      <c r="BH165" s="159" t="s">
        <v>282</v>
      </c>
      <c r="BI165" s="159" t="s">
        <v>282</v>
      </c>
      <c r="BJ165" s="159" t="s">
        <v>282</v>
      </c>
      <c r="BK165" s="159" t="s">
        <v>282</v>
      </c>
      <c r="BL165" s="159" t="s">
        <v>282</v>
      </c>
      <c r="BM165" s="159" t="s">
        <v>282</v>
      </c>
      <c r="BN165" s="159" t="s">
        <v>282</v>
      </c>
      <c r="BO165" s="159" t="s">
        <v>282</v>
      </c>
      <c r="BP165" s="159" t="s">
        <v>282</v>
      </c>
      <c r="BQ165" s="159" t="s">
        <v>282</v>
      </c>
      <c r="BR165" s="159" t="s">
        <v>282</v>
      </c>
      <c r="BS165" s="159" t="s">
        <v>282</v>
      </c>
      <c r="BT165" s="159" t="s">
        <v>282</v>
      </c>
      <c r="BU165" s="159">
        <v>15</v>
      </c>
      <c r="BV165" s="159">
        <v>15</v>
      </c>
      <c r="BW165" s="159" t="s">
        <v>790</v>
      </c>
      <c r="BX165" s="159" t="s">
        <v>10507</v>
      </c>
      <c r="BY165" s="159">
        <v>0</v>
      </c>
      <c r="BZ165" s="159">
        <v>5</v>
      </c>
      <c r="CA165" s="159" t="s">
        <v>282</v>
      </c>
      <c r="CB165" s="159" t="s">
        <v>282</v>
      </c>
      <c r="CC165" s="159" t="s">
        <v>282</v>
      </c>
      <c r="CD165" s="159" t="s">
        <v>282</v>
      </c>
      <c r="CE165" s="159" t="s">
        <v>299</v>
      </c>
      <c r="CF165" s="159">
        <v>21</v>
      </c>
      <c r="CG165" s="159">
        <v>6</v>
      </c>
      <c r="CH165" s="159">
        <v>50</v>
      </c>
      <c r="CI165" s="159" t="s">
        <v>299</v>
      </c>
      <c r="CJ165" s="159">
        <v>21</v>
      </c>
      <c r="CK165" s="159">
        <v>30.9</v>
      </c>
      <c r="CL165" s="159" t="s">
        <v>282</v>
      </c>
      <c r="CM165" s="159">
        <v>12</v>
      </c>
      <c r="CN165" s="159" t="s">
        <v>282</v>
      </c>
      <c r="CO165" s="159" t="s">
        <v>282</v>
      </c>
      <c r="CP165" s="159" t="s">
        <v>282</v>
      </c>
      <c r="CQ165" s="159" t="s">
        <v>282</v>
      </c>
      <c r="CR165" s="159" t="s">
        <v>282</v>
      </c>
      <c r="CS165" s="159" t="s">
        <v>282</v>
      </c>
      <c r="CT165" s="159" t="s">
        <v>282</v>
      </c>
      <c r="CU165" s="159" t="s">
        <v>282</v>
      </c>
      <c r="CV165" s="159" t="s">
        <v>282</v>
      </c>
      <c r="CW165" s="159" t="s">
        <v>282</v>
      </c>
      <c r="CX165" s="159" t="s">
        <v>282</v>
      </c>
      <c r="CY165" s="159" t="s">
        <v>282</v>
      </c>
      <c r="CZ165" s="159" t="s">
        <v>282</v>
      </c>
      <c r="DA165" s="159" t="s">
        <v>282</v>
      </c>
      <c r="DB165" s="159" t="s">
        <v>282</v>
      </c>
      <c r="DC165" s="159">
        <v>12</v>
      </c>
      <c r="DD165" s="159">
        <v>7</v>
      </c>
      <c r="DE165" s="159" t="s">
        <v>282</v>
      </c>
      <c r="DF165" s="159" t="s">
        <v>282</v>
      </c>
      <c r="DG165" s="159" t="s">
        <v>282</v>
      </c>
      <c r="DH165" s="159" t="s">
        <v>282</v>
      </c>
      <c r="DI165" s="159" t="s">
        <v>282</v>
      </c>
      <c r="DJ165" s="159" t="s">
        <v>282</v>
      </c>
      <c r="DK165" s="159" t="s">
        <v>282</v>
      </c>
      <c r="DL165" s="159" t="s">
        <v>282</v>
      </c>
      <c r="DM165" s="159" t="s">
        <v>282</v>
      </c>
      <c r="DN165" s="159" t="s">
        <v>282</v>
      </c>
      <c r="DO165" s="159" t="s">
        <v>282</v>
      </c>
      <c r="DP165" s="159" t="s">
        <v>282</v>
      </c>
      <c r="DQ165" s="159" t="s">
        <v>282</v>
      </c>
      <c r="DR165" s="159" t="s">
        <v>282</v>
      </c>
      <c r="DS165" s="159" t="s">
        <v>282</v>
      </c>
      <c r="DT165" s="159" t="s">
        <v>282</v>
      </c>
      <c r="DU165" s="159" t="s">
        <v>282</v>
      </c>
      <c r="DV165" s="159" t="s">
        <v>282</v>
      </c>
      <c r="DW165" s="159" t="s">
        <v>282</v>
      </c>
      <c r="DX165" s="159" t="s">
        <v>282</v>
      </c>
      <c r="DY165" s="159" t="s">
        <v>282</v>
      </c>
      <c r="DZ165" s="159" t="s">
        <v>282</v>
      </c>
      <c r="EA165" s="159" t="s">
        <v>282</v>
      </c>
      <c r="EB165" s="159" t="s">
        <v>282</v>
      </c>
      <c r="EC165" s="159" t="s">
        <v>282</v>
      </c>
      <c r="ED165" s="159" t="s">
        <v>282</v>
      </c>
      <c r="EE165" s="159" t="s">
        <v>282</v>
      </c>
      <c r="EF165" s="159" t="s">
        <v>282</v>
      </c>
      <c r="EG165" s="159" t="s">
        <v>282</v>
      </c>
      <c r="EH165" s="159" t="s">
        <v>282</v>
      </c>
      <c r="EI165" s="159" t="s">
        <v>282</v>
      </c>
      <c r="EJ165" s="159" t="s">
        <v>282</v>
      </c>
      <c r="EK165" s="159" t="s">
        <v>282</v>
      </c>
      <c r="EL165" s="159" t="s">
        <v>282</v>
      </c>
      <c r="EM165" s="159" t="s">
        <v>282</v>
      </c>
      <c r="EN165" s="159" t="s">
        <v>282</v>
      </c>
      <c r="EO165" s="159" t="s">
        <v>282</v>
      </c>
      <c r="EP165" s="159" t="s">
        <v>282</v>
      </c>
      <c r="EQ165" s="159" t="s">
        <v>282</v>
      </c>
      <c r="ER165" s="159" t="s">
        <v>282</v>
      </c>
      <c r="ES165" s="159" t="s">
        <v>282</v>
      </c>
      <c r="ET165" s="159" t="s">
        <v>282</v>
      </c>
      <c r="EU165" s="159" t="s">
        <v>282</v>
      </c>
      <c r="EV165" s="159" t="s">
        <v>282</v>
      </c>
      <c r="EW165" s="159" t="s">
        <v>282</v>
      </c>
      <c r="EX165" s="159" t="s">
        <v>282</v>
      </c>
      <c r="EY165" s="159" t="s">
        <v>282</v>
      </c>
      <c r="EZ165" s="159" t="s">
        <v>282</v>
      </c>
      <c r="FA165" s="159" t="s">
        <v>282</v>
      </c>
      <c r="FB165" s="159" t="s">
        <v>282</v>
      </c>
      <c r="FC165" s="159" t="s">
        <v>282</v>
      </c>
      <c r="FD165" s="159" t="s">
        <v>282</v>
      </c>
      <c r="FE165" s="159" t="s">
        <v>282</v>
      </c>
      <c r="FF165" s="159" t="s">
        <v>282</v>
      </c>
      <c r="FG165" s="159" t="s">
        <v>282</v>
      </c>
      <c r="FH165" s="159" t="s">
        <v>282</v>
      </c>
      <c r="FI165" s="159" t="s">
        <v>282</v>
      </c>
      <c r="FJ165" s="159" t="s">
        <v>282</v>
      </c>
      <c r="FK165" s="159" t="s">
        <v>282</v>
      </c>
      <c r="FL165" s="159" t="s">
        <v>282</v>
      </c>
      <c r="FM165" s="159" t="s">
        <v>282</v>
      </c>
      <c r="FN165" s="159" t="s">
        <v>282</v>
      </c>
      <c r="FO165" s="159" t="s">
        <v>282</v>
      </c>
      <c r="FP165" s="159" t="s">
        <v>282</v>
      </c>
      <c r="FQ165" s="159" t="s">
        <v>282</v>
      </c>
      <c r="FR165" s="159" t="s">
        <v>282</v>
      </c>
      <c r="FS165" s="159" t="s">
        <v>282</v>
      </c>
      <c r="FT165" s="159" t="s">
        <v>282</v>
      </c>
    </row>
    <row r="166" spans="1:176" x14ac:dyDescent="0.25">
      <c r="A166" s="212" t="s">
        <v>400</v>
      </c>
      <c r="B166" s="159" t="s">
        <v>11132</v>
      </c>
      <c r="C166" s="331" t="s">
        <v>793</v>
      </c>
      <c r="D166" s="331" t="s">
        <v>130</v>
      </c>
      <c r="E166" s="159">
        <v>6</v>
      </c>
      <c r="F166" s="159">
        <v>2</v>
      </c>
      <c r="G166" s="159" t="s">
        <v>252</v>
      </c>
      <c r="H166" s="159" t="s">
        <v>10507</v>
      </c>
      <c r="I166" s="159" t="s">
        <v>282</v>
      </c>
      <c r="J166" s="159">
        <v>18</v>
      </c>
      <c r="K166" s="159" t="s">
        <v>282</v>
      </c>
      <c r="L166" s="159" t="s">
        <v>282</v>
      </c>
      <c r="M166" s="159" t="s">
        <v>282</v>
      </c>
      <c r="N166" s="159" t="s">
        <v>282</v>
      </c>
      <c r="O166" s="159" t="s">
        <v>282</v>
      </c>
      <c r="P166" s="159" t="s">
        <v>282</v>
      </c>
      <c r="Q166" s="159" t="s">
        <v>282</v>
      </c>
      <c r="R166" s="159" t="s">
        <v>282</v>
      </c>
      <c r="S166" s="159" t="s">
        <v>282</v>
      </c>
      <c r="T166" s="159" t="s">
        <v>282</v>
      </c>
      <c r="U166" s="159" t="s">
        <v>282</v>
      </c>
      <c r="V166" s="159" t="s">
        <v>282</v>
      </c>
      <c r="W166" s="159" t="s">
        <v>282</v>
      </c>
      <c r="X166" s="159" t="s">
        <v>282</v>
      </c>
      <c r="Y166" s="159" t="s">
        <v>282</v>
      </c>
      <c r="Z166" s="159" t="s">
        <v>282</v>
      </c>
      <c r="AA166" s="159" t="s">
        <v>282</v>
      </c>
      <c r="AB166" s="159" t="s">
        <v>282</v>
      </c>
      <c r="AC166" s="159" t="s">
        <v>282</v>
      </c>
      <c r="AD166" s="159" t="s">
        <v>282</v>
      </c>
      <c r="AE166" s="159" t="s">
        <v>282</v>
      </c>
      <c r="AF166" s="159" t="s">
        <v>282</v>
      </c>
      <c r="AG166" s="159" t="s">
        <v>282</v>
      </c>
      <c r="AH166" s="159" t="s">
        <v>282</v>
      </c>
      <c r="AI166" s="159" t="s">
        <v>282</v>
      </c>
      <c r="AJ166" s="159" t="s">
        <v>282</v>
      </c>
      <c r="AK166" s="159" t="s">
        <v>282</v>
      </c>
      <c r="AL166" s="159" t="s">
        <v>282</v>
      </c>
      <c r="AM166" s="159">
        <v>52</v>
      </c>
      <c r="AN166" s="159">
        <v>34</v>
      </c>
      <c r="AO166" s="159" t="s">
        <v>790</v>
      </c>
      <c r="AP166" s="159" t="s">
        <v>10507</v>
      </c>
      <c r="AQ166" s="159" t="s">
        <v>282</v>
      </c>
      <c r="AR166" s="159">
        <v>36</v>
      </c>
      <c r="AS166" s="159" t="s">
        <v>282</v>
      </c>
      <c r="AT166" s="159" t="s">
        <v>282</v>
      </c>
      <c r="AU166" s="159" t="s">
        <v>282</v>
      </c>
      <c r="AV166" s="159" t="s">
        <v>282</v>
      </c>
      <c r="AW166" s="159" t="s">
        <v>282</v>
      </c>
      <c r="AX166" s="159" t="s">
        <v>282</v>
      </c>
      <c r="AY166" s="159" t="s">
        <v>282</v>
      </c>
      <c r="AZ166" s="159" t="s">
        <v>282</v>
      </c>
      <c r="BA166" s="159" t="s">
        <v>282</v>
      </c>
      <c r="BB166" s="159" t="s">
        <v>282</v>
      </c>
      <c r="BC166" s="159" t="s">
        <v>282</v>
      </c>
      <c r="BD166" s="159" t="s">
        <v>282</v>
      </c>
      <c r="BE166" s="159" t="s">
        <v>282</v>
      </c>
      <c r="BF166" s="159" t="s">
        <v>282</v>
      </c>
      <c r="BG166" s="159" t="s">
        <v>282</v>
      </c>
      <c r="BH166" s="159" t="s">
        <v>282</v>
      </c>
      <c r="BI166" s="159" t="s">
        <v>282</v>
      </c>
      <c r="BJ166" s="159" t="s">
        <v>282</v>
      </c>
      <c r="BK166" s="159" t="s">
        <v>282</v>
      </c>
      <c r="BL166" s="159" t="s">
        <v>282</v>
      </c>
      <c r="BM166" s="159" t="s">
        <v>282</v>
      </c>
      <c r="BN166" s="159" t="s">
        <v>282</v>
      </c>
      <c r="BO166" s="159" t="s">
        <v>282</v>
      </c>
      <c r="BP166" s="159" t="s">
        <v>282</v>
      </c>
      <c r="BQ166" s="159" t="s">
        <v>282</v>
      </c>
      <c r="BR166" s="159" t="s">
        <v>282</v>
      </c>
      <c r="BS166" s="159" t="s">
        <v>282</v>
      </c>
      <c r="BT166" s="159" t="s">
        <v>282</v>
      </c>
      <c r="BU166" s="159">
        <v>51</v>
      </c>
      <c r="BV166" s="159">
        <v>15</v>
      </c>
      <c r="BW166" s="159" t="s">
        <v>282</v>
      </c>
      <c r="BX166" s="159" t="s">
        <v>282</v>
      </c>
      <c r="BY166" s="159" t="s">
        <v>282</v>
      </c>
      <c r="BZ166" s="159" t="s">
        <v>282</v>
      </c>
      <c r="CA166" s="159" t="s">
        <v>282</v>
      </c>
      <c r="CB166" s="159" t="s">
        <v>282</v>
      </c>
      <c r="CC166" s="159" t="s">
        <v>282</v>
      </c>
      <c r="CD166" s="159" t="s">
        <v>282</v>
      </c>
      <c r="CE166" s="159" t="s">
        <v>282</v>
      </c>
      <c r="CF166" s="159" t="s">
        <v>282</v>
      </c>
      <c r="CG166" s="159" t="s">
        <v>282</v>
      </c>
      <c r="CH166" s="159" t="s">
        <v>282</v>
      </c>
      <c r="CI166" s="159" t="s">
        <v>282</v>
      </c>
      <c r="CJ166" s="159" t="s">
        <v>282</v>
      </c>
      <c r="CK166" s="159" t="s">
        <v>282</v>
      </c>
      <c r="CL166" s="159" t="s">
        <v>282</v>
      </c>
      <c r="CM166" s="159" t="s">
        <v>282</v>
      </c>
      <c r="CN166" s="159" t="s">
        <v>282</v>
      </c>
      <c r="CO166" s="159" t="s">
        <v>282</v>
      </c>
      <c r="CP166" s="159" t="s">
        <v>282</v>
      </c>
      <c r="CQ166" s="159" t="s">
        <v>282</v>
      </c>
      <c r="CR166" s="159" t="s">
        <v>282</v>
      </c>
      <c r="CS166" s="159" t="s">
        <v>282</v>
      </c>
      <c r="CT166" s="159" t="s">
        <v>282</v>
      </c>
      <c r="CU166" s="159" t="s">
        <v>282</v>
      </c>
      <c r="CV166" s="159" t="s">
        <v>282</v>
      </c>
      <c r="CW166" s="159" t="s">
        <v>282</v>
      </c>
      <c r="CX166" s="159" t="s">
        <v>282</v>
      </c>
      <c r="CY166" s="159" t="s">
        <v>282</v>
      </c>
      <c r="CZ166" s="159" t="s">
        <v>282</v>
      </c>
      <c r="DA166" s="159" t="s">
        <v>282</v>
      </c>
      <c r="DB166" s="159" t="s">
        <v>282</v>
      </c>
      <c r="DC166" s="159" t="s">
        <v>282</v>
      </c>
      <c r="DD166" s="159" t="s">
        <v>282</v>
      </c>
      <c r="DE166" s="159" t="s">
        <v>282</v>
      </c>
      <c r="DF166" s="159" t="s">
        <v>282</v>
      </c>
      <c r="DG166" s="159" t="s">
        <v>282</v>
      </c>
      <c r="DH166" s="159" t="s">
        <v>282</v>
      </c>
      <c r="DI166" s="159" t="s">
        <v>282</v>
      </c>
      <c r="DJ166" s="159" t="s">
        <v>282</v>
      </c>
      <c r="DK166" s="159" t="s">
        <v>282</v>
      </c>
      <c r="DL166" s="159" t="s">
        <v>282</v>
      </c>
      <c r="DM166" s="159" t="s">
        <v>282</v>
      </c>
      <c r="DN166" s="159" t="s">
        <v>282</v>
      </c>
      <c r="DO166" s="159" t="s">
        <v>282</v>
      </c>
      <c r="DP166" s="159" t="s">
        <v>282</v>
      </c>
      <c r="DQ166" s="159" t="s">
        <v>282</v>
      </c>
      <c r="DR166" s="159" t="s">
        <v>282</v>
      </c>
      <c r="DS166" s="159" t="s">
        <v>282</v>
      </c>
      <c r="DT166" s="159" t="s">
        <v>282</v>
      </c>
      <c r="DU166" s="159" t="s">
        <v>282</v>
      </c>
      <c r="DV166" s="159" t="s">
        <v>282</v>
      </c>
      <c r="DW166" s="159" t="s">
        <v>282</v>
      </c>
      <c r="DX166" s="159" t="s">
        <v>282</v>
      </c>
      <c r="DY166" s="159" t="s">
        <v>282</v>
      </c>
      <c r="DZ166" s="159" t="s">
        <v>282</v>
      </c>
      <c r="EA166" s="159" t="s">
        <v>282</v>
      </c>
      <c r="EB166" s="159" t="s">
        <v>282</v>
      </c>
      <c r="EC166" s="159" t="s">
        <v>282</v>
      </c>
      <c r="ED166" s="159" t="s">
        <v>282</v>
      </c>
      <c r="EE166" s="159" t="s">
        <v>282</v>
      </c>
      <c r="EF166" s="159" t="s">
        <v>282</v>
      </c>
      <c r="EG166" s="159" t="s">
        <v>282</v>
      </c>
      <c r="EH166" s="159" t="s">
        <v>282</v>
      </c>
      <c r="EI166" s="159" t="s">
        <v>282</v>
      </c>
      <c r="EJ166" s="159" t="s">
        <v>282</v>
      </c>
      <c r="EK166" s="159" t="s">
        <v>282</v>
      </c>
      <c r="EL166" s="159" t="s">
        <v>282</v>
      </c>
      <c r="EM166" s="159" t="s">
        <v>282</v>
      </c>
      <c r="EN166" s="159" t="s">
        <v>282</v>
      </c>
      <c r="EO166" s="159" t="s">
        <v>282</v>
      </c>
      <c r="EP166" s="159" t="s">
        <v>282</v>
      </c>
      <c r="EQ166" s="159" t="s">
        <v>282</v>
      </c>
      <c r="ER166" s="159" t="s">
        <v>282</v>
      </c>
      <c r="ES166" s="159" t="s">
        <v>282</v>
      </c>
      <c r="ET166" s="159" t="s">
        <v>282</v>
      </c>
      <c r="EU166" s="159" t="s">
        <v>282</v>
      </c>
      <c r="EV166" s="159" t="s">
        <v>282</v>
      </c>
      <c r="EW166" s="159" t="s">
        <v>282</v>
      </c>
      <c r="EX166" s="159" t="s">
        <v>282</v>
      </c>
      <c r="EY166" s="159" t="s">
        <v>282</v>
      </c>
      <c r="EZ166" s="159" t="s">
        <v>282</v>
      </c>
      <c r="FA166" s="159" t="s">
        <v>282</v>
      </c>
      <c r="FB166" s="159" t="s">
        <v>282</v>
      </c>
      <c r="FC166" s="159" t="s">
        <v>282</v>
      </c>
      <c r="FD166" s="159" t="s">
        <v>282</v>
      </c>
      <c r="FE166" s="159" t="s">
        <v>282</v>
      </c>
      <c r="FF166" s="159" t="s">
        <v>282</v>
      </c>
      <c r="FG166" s="159" t="s">
        <v>282</v>
      </c>
      <c r="FH166" s="159" t="s">
        <v>282</v>
      </c>
      <c r="FI166" s="159" t="s">
        <v>282</v>
      </c>
      <c r="FJ166" s="159" t="s">
        <v>282</v>
      </c>
      <c r="FK166" s="159" t="s">
        <v>282</v>
      </c>
      <c r="FL166" s="159" t="s">
        <v>282</v>
      </c>
      <c r="FM166" s="159" t="s">
        <v>282</v>
      </c>
      <c r="FN166" s="159" t="s">
        <v>282</v>
      </c>
      <c r="FO166" s="159" t="s">
        <v>282</v>
      </c>
      <c r="FP166" s="159" t="s">
        <v>282</v>
      </c>
      <c r="FQ166" s="159" t="s">
        <v>282</v>
      </c>
      <c r="FR166" s="159" t="s">
        <v>282</v>
      </c>
      <c r="FS166" s="159" t="s">
        <v>282</v>
      </c>
      <c r="FT166" s="159" t="s">
        <v>282</v>
      </c>
    </row>
    <row r="167" spans="1:176" x14ac:dyDescent="0.25">
      <c r="A167" s="212" t="s">
        <v>643</v>
      </c>
      <c r="B167" s="159" t="s">
        <v>11142</v>
      </c>
      <c r="C167" s="66" t="str">
        <f>IF(ISNUMBER(Severity!H167)=FALSE,Severity!F167,IF(Severity!H167&gt;=0.5,"YES","NO"))</f>
        <v>YES</v>
      </c>
      <c r="D167" s="66" t="str">
        <f>IF(ISNUMBER(Severity!I167)=FALSE,Severity!G167,IF(Severity!I167&gt;0.5,"YES","NO"))</f>
        <v>NO</v>
      </c>
      <c r="E167" s="159">
        <v>5</v>
      </c>
      <c r="F167" s="159">
        <v>2</v>
      </c>
      <c r="G167" s="159" t="s">
        <v>246</v>
      </c>
      <c r="H167" s="159" t="s">
        <v>10507</v>
      </c>
      <c r="I167" s="159">
        <v>2</v>
      </c>
      <c r="J167" s="159">
        <v>11</v>
      </c>
      <c r="K167" s="159" t="s">
        <v>282</v>
      </c>
      <c r="L167" s="159" t="s">
        <v>282</v>
      </c>
      <c r="M167" s="159" t="s">
        <v>282</v>
      </c>
      <c r="N167" s="159" t="s">
        <v>282</v>
      </c>
      <c r="O167" s="159" t="s">
        <v>282</v>
      </c>
      <c r="P167" s="159" t="s">
        <v>282</v>
      </c>
      <c r="Q167" s="159" t="s">
        <v>282</v>
      </c>
      <c r="R167" s="159" t="s">
        <v>282</v>
      </c>
      <c r="S167" s="159" t="s">
        <v>299</v>
      </c>
      <c r="T167" s="159">
        <v>21</v>
      </c>
      <c r="U167" s="159" t="s">
        <v>282</v>
      </c>
      <c r="V167" s="159" t="s">
        <v>282</v>
      </c>
      <c r="W167" s="159" t="s">
        <v>282</v>
      </c>
      <c r="X167" s="159">
        <v>28.88</v>
      </c>
      <c r="Y167" s="159" t="s">
        <v>282</v>
      </c>
      <c r="Z167" s="159">
        <v>16</v>
      </c>
      <c r="AA167" s="159" t="s">
        <v>282</v>
      </c>
      <c r="AB167" s="159" t="s">
        <v>282</v>
      </c>
      <c r="AC167" s="159" t="s">
        <v>282</v>
      </c>
      <c r="AD167" s="159">
        <v>12.75</v>
      </c>
      <c r="AE167" s="159" t="s">
        <v>282</v>
      </c>
      <c r="AF167" s="159">
        <v>16</v>
      </c>
      <c r="AG167" s="159" t="s">
        <v>282</v>
      </c>
      <c r="AH167" s="159" t="s">
        <v>282</v>
      </c>
      <c r="AI167" s="159" t="s">
        <v>282</v>
      </c>
      <c r="AJ167" s="159" t="s">
        <v>282</v>
      </c>
      <c r="AK167" s="159" t="s">
        <v>282</v>
      </c>
      <c r="AL167" s="159" t="s">
        <v>282</v>
      </c>
      <c r="AM167" s="159">
        <v>22</v>
      </c>
      <c r="AN167" s="159">
        <v>11</v>
      </c>
      <c r="AO167" s="159" t="s">
        <v>790</v>
      </c>
      <c r="AP167" s="159" t="s">
        <v>10507</v>
      </c>
      <c r="AQ167" s="159">
        <v>0</v>
      </c>
      <c r="AR167" s="159">
        <v>12</v>
      </c>
      <c r="AS167" s="159" t="s">
        <v>282</v>
      </c>
      <c r="AT167" s="159" t="s">
        <v>282</v>
      </c>
      <c r="AU167" s="159" t="s">
        <v>282</v>
      </c>
      <c r="AV167" s="159" t="s">
        <v>282</v>
      </c>
      <c r="AW167" s="159" t="s">
        <v>282</v>
      </c>
      <c r="AX167" s="159" t="s">
        <v>282</v>
      </c>
      <c r="AY167" s="159" t="s">
        <v>282</v>
      </c>
      <c r="AZ167" s="159" t="s">
        <v>282</v>
      </c>
      <c r="BA167" s="159" t="s">
        <v>299</v>
      </c>
      <c r="BB167" s="159">
        <v>21</v>
      </c>
      <c r="BC167" s="159" t="s">
        <v>282</v>
      </c>
      <c r="BD167" s="159" t="s">
        <v>282</v>
      </c>
      <c r="BE167" s="159" t="s">
        <v>282</v>
      </c>
      <c r="BF167" s="159">
        <v>27.4</v>
      </c>
      <c r="BG167" s="159" t="s">
        <v>282</v>
      </c>
      <c r="BH167" s="159">
        <v>21</v>
      </c>
      <c r="BI167" s="159" t="s">
        <v>282</v>
      </c>
      <c r="BJ167" s="159" t="s">
        <v>282</v>
      </c>
      <c r="BK167" s="159" t="s">
        <v>282</v>
      </c>
      <c r="BL167" s="159">
        <v>18.559999999999999</v>
      </c>
      <c r="BM167" s="159" t="s">
        <v>282</v>
      </c>
      <c r="BN167" s="159">
        <v>21</v>
      </c>
      <c r="BO167" s="159" t="s">
        <v>282</v>
      </c>
      <c r="BP167" s="159" t="s">
        <v>282</v>
      </c>
      <c r="BQ167" s="159" t="s">
        <v>282</v>
      </c>
      <c r="BR167" s="159" t="s">
        <v>282</v>
      </c>
      <c r="BS167" s="159" t="s">
        <v>282</v>
      </c>
      <c r="BT167" s="159" t="s">
        <v>282</v>
      </c>
      <c r="BU167" s="159">
        <v>26</v>
      </c>
      <c r="BV167" s="159">
        <v>14</v>
      </c>
      <c r="BW167" s="159" t="s">
        <v>282</v>
      </c>
      <c r="BX167" s="159" t="s">
        <v>282</v>
      </c>
      <c r="BY167" s="159" t="s">
        <v>282</v>
      </c>
      <c r="BZ167" s="159" t="s">
        <v>282</v>
      </c>
      <c r="CA167" s="159" t="s">
        <v>282</v>
      </c>
      <c r="CB167" s="159" t="s">
        <v>282</v>
      </c>
      <c r="CC167" s="159" t="s">
        <v>282</v>
      </c>
      <c r="CD167" s="159" t="s">
        <v>282</v>
      </c>
      <c r="CE167" s="159" t="s">
        <v>282</v>
      </c>
      <c r="CF167" s="159" t="s">
        <v>282</v>
      </c>
      <c r="CG167" s="159" t="s">
        <v>282</v>
      </c>
      <c r="CH167" s="159" t="s">
        <v>282</v>
      </c>
      <c r="CI167" s="159" t="s">
        <v>282</v>
      </c>
      <c r="CJ167" s="159" t="s">
        <v>282</v>
      </c>
      <c r="CK167" s="159" t="s">
        <v>282</v>
      </c>
      <c r="CL167" s="159" t="s">
        <v>282</v>
      </c>
      <c r="CM167" s="159" t="s">
        <v>282</v>
      </c>
      <c r="CN167" s="159" t="s">
        <v>282</v>
      </c>
      <c r="CO167" s="159" t="s">
        <v>282</v>
      </c>
      <c r="CP167" s="159" t="s">
        <v>282</v>
      </c>
      <c r="CQ167" s="159" t="s">
        <v>282</v>
      </c>
      <c r="CR167" s="159" t="s">
        <v>282</v>
      </c>
      <c r="CS167" s="159" t="s">
        <v>282</v>
      </c>
      <c r="CT167" s="159" t="s">
        <v>282</v>
      </c>
      <c r="CU167" s="159" t="s">
        <v>282</v>
      </c>
      <c r="CV167" s="159" t="s">
        <v>282</v>
      </c>
      <c r="CW167" s="159" t="s">
        <v>282</v>
      </c>
      <c r="CX167" s="159" t="s">
        <v>282</v>
      </c>
      <c r="CY167" s="159" t="s">
        <v>282</v>
      </c>
      <c r="CZ167" s="159" t="s">
        <v>282</v>
      </c>
      <c r="DA167" s="159" t="s">
        <v>282</v>
      </c>
      <c r="DB167" s="159" t="s">
        <v>282</v>
      </c>
      <c r="DC167" s="159" t="s">
        <v>282</v>
      </c>
      <c r="DD167" s="159" t="s">
        <v>282</v>
      </c>
      <c r="DE167" s="159" t="s">
        <v>282</v>
      </c>
      <c r="DF167" s="159" t="s">
        <v>282</v>
      </c>
      <c r="DG167" s="159" t="s">
        <v>282</v>
      </c>
      <c r="DH167" s="159" t="s">
        <v>282</v>
      </c>
      <c r="DI167" s="159" t="s">
        <v>282</v>
      </c>
      <c r="DJ167" s="159" t="s">
        <v>282</v>
      </c>
      <c r="DK167" s="159" t="s">
        <v>282</v>
      </c>
      <c r="DL167" s="159" t="s">
        <v>282</v>
      </c>
      <c r="DM167" s="159" t="s">
        <v>282</v>
      </c>
      <c r="DN167" s="159" t="s">
        <v>282</v>
      </c>
      <c r="DO167" s="159" t="s">
        <v>282</v>
      </c>
      <c r="DP167" s="159" t="s">
        <v>282</v>
      </c>
      <c r="DQ167" s="159" t="s">
        <v>282</v>
      </c>
      <c r="DR167" s="159" t="s">
        <v>282</v>
      </c>
      <c r="DS167" s="159" t="s">
        <v>282</v>
      </c>
      <c r="DT167" s="159" t="s">
        <v>282</v>
      </c>
      <c r="DU167" s="159" t="s">
        <v>282</v>
      </c>
      <c r="DV167" s="159" t="s">
        <v>282</v>
      </c>
      <c r="DW167" s="159" t="s">
        <v>282</v>
      </c>
      <c r="DX167" s="159" t="s">
        <v>282</v>
      </c>
      <c r="DY167" s="159" t="s">
        <v>282</v>
      </c>
      <c r="DZ167" s="159" t="s">
        <v>282</v>
      </c>
      <c r="EA167" s="159" t="s">
        <v>282</v>
      </c>
      <c r="EB167" s="159" t="s">
        <v>282</v>
      </c>
      <c r="EC167" s="159" t="s">
        <v>282</v>
      </c>
      <c r="ED167" s="159" t="s">
        <v>282</v>
      </c>
      <c r="EE167" s="159" t="s">
        <v>282</v>
      </c>
      <c r="EF167" s="159" t="s">
        <v>282</v>
      </c>
      <c r="EG167" s="159" t="s">
        <v>282</v>
      </c>
      <c r="EH167" s="159" t="s">
        <v>282</v>
      </c>
      <c r="EI167" s="159" t="s">
        <v>282</v>
      </c>
      <c r="EJ167" s="159" t="s">
        <v>282</v>
      </c>
      <c r="EK167" s="159" t="s">
        <v>282</v>
      </c>
      <c r="EL167" s="159" t="s">
        <v>282</v>
      </c>
      <c r="EM167" s="159" t="s">
        <v>282</v>
      </c>
      <c r="EN167" s="159" t="s">
        <v>282</v>
      </c>
      <c r="EO167" s="159" t="s">
        <v>282</v>
      </c>
      <c r="EP167" s="159" t="s">
        <v>282</v>
      </c>
      <c r="EQ167" s="159" t="s">
        <v>282</v>
      </c>
      <c r="ER167" s="159" t="s">
        <v>282</v>
      </c>
      <c r="ES167" s="159" t="s">
        <v>282</v>
      </c>
      <c r="ET167" s="159" t="s">
        <v>282</v>
      </c>
      <c r="EU167" s="159" t="s">
        <v>282</v>
      </c>
      <c r="EV167" s="159" t="s">
        <v>282</v>
      </c>
      <c r="EW167" s="159" t="s">
        <v>282</v>
      </c>
      <c r="EX167" s="159" t="s">
        <v>282</v>
      </c>
      <c r="EY167" s="159" t="s">
        <v>282</v>
      </c>
      <c r="EZ167" s="159" t="s">
        <v>282</v>
      </c>
      <c r="FA167" s="159" t="s">
        <v>282</v>
      </c>
      <c r="FB167" s="159" t="s">
        <v>282</v>
      </c>
      <c r="FC167" s="159" t="s">
        <v>282</v>
      </c>
      <c r="FD167" s="159" t="s">
        <v>282</v>
      </c>
      <c r="FE167" s="159" t="s">
        <v>282</v>
      </c>
      <c r="FF167" s="159" t="s">
        <v>282</v>
      </c>
      <c r="FG167" s="159" t="s">
        <v>282</v>
      </c>
      <c r="FH167" s="159" t="s">
        <v>282</v>
      </c>
      <c r="FI167" s="159" t="s">
        <v>282</v>
      </c>
      <c r="FJ167" s="159" t="s">
        <v>282</v>
      </c>
      <c r="FK167" s="159" t="s">
        <v>282</v>
      </c>
      <c r="FL167" s="159" t="s">
        <v>282</v>
      </c>
      <c r="FM167" s="159" t="s">
        <v>282</v>
      </c>
      <c r="FN167" s="159" t="s">
        <v>282</v>
      </c>
      <c r="FO167" s="159" t="s">
        <v>282</v>
      </c>
      <c r="FP167" s="159" t="s">
        <v>282</v>
      </c>
      <c r="FQ167" s="159" t="s">
        <v>282</v>
      </c>
      <c r="FR167" s="159" t="s">
        <v>282</v>
      </c>
      <c r="FS167" s="159" t="s">
        <v>282</v>
      </c>
      <c r="FT167" s="159" t="s">
        <v>282</v>
      </c>
    </row>
    <row r="168" spans="1:176" x14ac:dyDescent="0.25">
      <c r="A168" s="212" t="s">
        <v>4961</v>
      </c>
      <c r="B168" s="159" t="s">
        <v>17739</v>
      </c>
      <c r="C168" s="331" t="s">
        <v>793</v>
      </c>
      <c r="D168" s="331" t="s">
        <v>130</v>
      </c>
      <c r="E168" s="159">
        <v>5</v>
      </c>
      <c r="F168" s="159">
        <v>2</v>
      </c>
      <c r="G168" s="159" t="s">
        <v>246</v>
      </c>
      <c r="H168" s="159" t="s">
        <v>10507</v>
      </c>
      <c r="I168" s="159">
        <v>17</v>
      </c>
      <c r="J168" s="159">
        <v>39</v>
      </c>
      <c r="K168" s="159" t="s">
        <v>282</v>
      </c>
      <c r="L168" s="159" t="s">
        <v>282</v>
      </c>
      <c r="M168" s="159" t="s">
        <v>282</v>
      </c>
      <c r="N168" s="159" t="s">
        <v>282</v>
      </c>
      <c r="O168" s="159" t="s">
        <v>10840</v>
      </c>
      <c r="P168" s="159">
        <v>1</v>
      </c>
      <c r="Q168" s="159">
        <v>42</v>
      </c>
      <c r="R168" s="159" t="s">
        <v>10841</v>
      </c>
      <c r="S168" s="159" t="s">
        <v>282</v>
      </c>
      <c r="T168" s="159" t="s">
        <v>282</v>
      </c>
      <c r="U168" s="159" t="s">
        <v>282</v>
      </c>
      <c r="V168" s="159" t="s">
        <v>282</v>
      </c>
      <c r="W168" s="159" t="s">
        <v>282</v>
      </c>
      <c r="X168" s="159" t="s">
        <v>282</v>
      </c>
      <c r="Y168" s="159" t="s">
        <v>282</v>
      </c>
      <c r="Z168" s="159" t="s">
        <v>282</v>
      </c>
      <c r="AA168" s="159" t="s">
        <v>282</v>
      </c>
      <c r="AB168" s="159" t="s">
        <v>282</v>
      </c>
      <c r="AC168" s="159" t="s">
        <v>282</v>
      </c>
      <c r="AD168" s="159" t="s">
        <v>282</v>
      </c>
      <c r="AE168" s="159" t="s">
        <v>282</v>
      </c>
      <c r="AF168" s="159" t="s">
        <v>282</v>
      </c>
      <c r="AG168" s="159" t="s">
        <v>282</v>
      </c>
      <c r="AH168" s="159" t="s">
        <v>282</v>
      </c>
      <c r="AI168" s="159" t="s">
        <v>282</v>
      </c>
      <c r="AJ168" s="159" t="s">
        <v>282</v>
      </c>
      <c r="AK168" s="159" t="s">
        <v>282</v>
      </c>
      <c r="AL168" s="159" t="s">
        <v>282</v>
      </c>
      <c r="AM168" s="159">
        <v>103</v>
      </c>
      <c r="AN168" s="159">
        <v>64</v>
      </c>
      <c r="AO168" s="159" t="s">
        <v>270</v>
      </c>
      <c r="AP168" s="159" t="s">
        <v>10507</v>
      </c>
      <c r="AQ168" s="159">
        <v>29</v>
      </c>
      <c r="AR168" s="159">
        <v>45</v>
      </c>
      <c r="AS168" s="159" t="s">
        <v>282</v>
      </c>
      <c r="AT168" s="159" t="s">
        <v>282</v>
      </c>
      <c r="AU168" s="159" t="s">
        <v>282</v>
      </c>
      <c r="AV168" s="159" t="s">
        <v>282</v>
      </c>
      <c r="AW168" s="159" t="s">
        <v>10840</v>
      </c>
      <c r="AX168" s="159">
        <v>1</v>
      </c>
      <c r="AY168" s="159">
        <v>41</v>
      </c>
      <c r="AZ168" s="159" t="s">
        <v>10841</v>
      </c>
      <c r="BA168" s="159" t="s">
        <v>282</v>
      </c>
      <c r="BB168" s="159" t="s">
        <v>282</v>
      </c>
      <c r="BC168" s="159" t="s">
        <v>282</v>
      </c>
      <c r="BD168" s="159" t="s">
        <v>282</v>
      </c>
      <c r="BE168" s="159" t="s">
        <v>282</v>
      </c>
      <c r="BF168" s="159" t="s">
        <v>282</v>
      </c>
      <c r="BG168" s="159" t="s">
        <v>282</v>
      </c>
      <c r="BH168" s="159" t="s">
        <v>282</v>
      </c>
      <c r="BI168" s="159" t="s">
        <v>282</v>
      </c>
      <c r="BJ168" s="159" t="s">
        <v>282</v>
      </c>
      <c r="BK168" s="159" t="s">
        <v>282</v>
      </c>
      <c r="BL168" s="159" t="s">
        <v>282</v>
      </c>
      <c r="BM168" s="159" t="s">
        <v>282</v>
      </c>
      <c r="BN168" s="159" t="s">
        <v>282</v>
      </c>
      <c r="BO168" s="159" t="s">
        <v>282</v>
      </c>
      <c r="BP168" s="159" t="s">
        <v>282</v>
      </c>
      <c r="BQ168" s="159" t="s">
        <v>282</v>
      </c>
      <c r="BR168" s="159" t="s">
        <v>282</v>
      </c>
      <c r="BS168" s="159" t="s">
        <v>282</v>
      </c>
      <c r="BT168" s="159" t="s">
        <v>282</v>
      </c>
      <c r="BU168" s="159">
        <v>102</v>
      </c>
      <c r="BV168" s="159">
        <v>57</v>
      </c>
      <c r="BW168" s="159" t="s">
        <v>282</v>
      </c>
      <c r="BX168" s="159" t="s">
        <v>282</v>
      </c>
      <c r="BY168" s="159" t="s">
        <v>282</v>
      </c>
      <c r="BZ168" s="159" t="s">
        <v>282</v>
      </c>
      <c r="CA168" s="159" t="s">
        <v>282</v>
      </c>
      <c r="CB168" s="159" t="s">
        <v>282</v>
      </c>
      <c r="CC168" s="159" t="s">
        <v>282</v>
      </c>
      <c r="CD168" s="159" t="s">
        <v>282</v>
      </c>
      <c r="CE168" s="159" t="s">
        <v>282</v>
      </c>
      <c r="CF168" s="159" t="s">
        <v>282</v>
      </c>
      <c r="CG168" s="159" t="s">
        <v>282</v>
      </c>
      <c r="CH168" s="159" t="s">
        <v>282</v>
      </c>
      <c r="CI168" s="159" t="s">
        <v>282</v>
      </c>
      <c r="CJ168" s="159" t="s">
        <v>282</v>
      </c>
      <c r="CK168" s="159" t="s">
        <v>282</v>
      </c>
      <c r="CL168" s="159" t="s">
        <v>282</v>
      </c>
      <c r="CM168" s="159" t="s">
        <v>282</v>
      </c>
      <c r="CN168" s="159" t="s">
        <v>282</v>
      </c>
      <c r="CO168" s="159" t="s">
        <v>282</v>
      </c>
      <c r="CP168" s="159" t="s">
        <v>282</v>
      </c>
      <c r="CQ168" s="159" t="s">
        <v>282</v>
      </c>
      <c r="CR168" s="159" t="s">
        <v>282</v>
      </c>
      <c r="CS168" s="159" t="s">
        <v>282</v>
      </c>
      <c r="CT168" s="159" t="s">
        <v>282</v>
      </c>
      <c r="CU168" s="159" t="s">
        <v>282</v>
      </c>
      <c r="CV168" s="159" t="s">
        <v>282</v>
      </c>
      <c r="CW168" s="159" t="s">
        <v>282</v>
      </c>
      <c r="CX168" s="159" t="s">
        <v>282</v>
      </c>
      <c r="CY168" s="159" t="s">
        <v>282</v>
      </c>
      <c r="CZ168" s="159" t="s">
        <v>282</v>
      </c>
      <c r="DA168" s="159" t="s">
        <v>282</v>
      </c>
      <c r="DB168" s="159" t="s">
        <v>282</v>
      </c>
      <c r="DC168" s="159" t="s">
        <v>282</v>
      </c>
      <c r="DD168" s="159" t="s">
        <v>282</v>
      </c>
      <c r="DE168" s="159" t="s">
        <v>282</v>
      </c>
      <c r="DF168" s="159" t="s">
        <v>282</v>
      </c>
      <c r="DG168" s="159" t="s">
        <v>282</v>
      </c>
      <c r="DH168" s="159" t="s">
        <v>282</v>
      </c>
      <c r="DI168" s="159" t="s">
        <v>282</v>
      </c>
      <c r="DJ168" s="159" t="s">
        <v>282</v>
      </c>
      <c r="DK168" s="159" t="s">
        <v>282</v>
      </c>
      <c r="DL168" s="159" t="s">
        <v>282</v>
      </c>
      <c r="DM168" s="159" t="s">
        <v>282</v>
      </c>
      <c r="DN168" s="159" t="s">
        <v>282</v>
      </c>
      <c r="DO168" s="159" t="s">
        <v>282</v>
      </c>
      <c r="DP168" s="159" t="s">
        <v>282</v>
      </c>
      <c r="DQ168" s="159" t="s">
        <v>282</v>
      </c>
      <c r="DR168" s="159" t="s">
        <v>282</v>
      </c>
      <c r="DS168" s="159" t="s">
        <v>282</v>
      </c>
      <c r="DT168" s="159" t="s">
        <v>282</v>
      </c>
      <c r="DU168" s="159" t="s">
        <v>282</v>
      </c>
      <c r="DV168" s="159" t="s">
        <v>282</v>
      </c>
      <c r="DW168" s="159" t="s">
        <v>282</v>
      </c>
      <c r="DX168" s="159" t="s">
        <v>282</v>
      </c>
      <c r="DY168" s="159" t="s">
        <v>282</v>
      </c>
      <c r="DZ168" s="159" t="s">
        <v>282</v>
      </c>
      <c r="EA168" s="159" t="s">
        <v>282</v>
      </c>
      <c r="EB168" s="159" t="s">
        <v>282</v>
      </c>
      <c r="EC168" s="159" t="s">
        <v>282</v>
      </c>
      <c r="ED168" s="159" t="s">
        <v>282</v>
      </c>
      <c r="EE168" s="159" t="s">
        <v>282</v>
      </c>
      <c r="EF168" s="159" t="s">
        <v>282</v>
      </c>
      <c r="EG168" s="159" t="s">
        <v>282</v>
      </c>
      <c r="EH168" s="159" t="s">
        <v>282</v>
      </c>
      <c r="EI168" s="159" t="s">
        <v>282</v>
      </c>
      <c r="EJ168" s="159" t="s">
        <v>282</v>
      </c>
      <c r="EK168" s="159" t="s">
        <v>282</v>
      </c>
      <c r="EL168" s="159" t="s">
        <v>282</v>
      </c>
      <c r="EM168" s="159" t="s">
        <v>282</v>
      </c>
      <c r="EN168" s="159" t="s">
        <v>282</v>
      </c>
      <c r="EO168" s="159" t="s">
        <v>282</v>
      </c>
      <c r="EP168" s="159" t="s">
        <v>282</v>
      </c>
      <c r="EQ168" s="159" t="s">
        <v>282</v>
      </c>
      <c r="ER168" s="159" t="s">
        <v>282</v>
      </c>
      <c r="ES168" s="159" t="s">
        <v>282</v>
      </c>
      <c r="ET168" s="159" t="s">
        <v>282</v>
      </c>
      <c r="EU168" s="159" t="s">
        <v>282</v>
      </c>
      <c r="EV168" s="159" t="s">
        <v>282</v>
      </c>
      <c r="EW168" s="159" t="s">
        <v>282</v>
      </c>
      <c r="EX168" s="159" t="s">
        <v>282</v>
      </c>
      <c r="EY168" s="159" t="s">
        <v>282</v>
      </c>
      <c r="EZ168" s="159" t="s">
        <v>282</v>
      </c>
      <c r="FA168" s="159" t="s">
        <v>282</v>
      </c>
      <c r="FB168" s="159" t="s">
        <v>282</v>
      </c>
      <c r="FC168" s="159" t="s">
        <v>282</v>
      </c>
      <c r="FD168" s="159" t="s">
        <v>282</v>
      </c>
      <c r="FE168" s="159" t="s">
        <v>282</v>
      </c>
      <c r="FF168" s="159" t="s">
        <v>282</v>
      </c>
      <c r="FG168" s="159" t="s">
        <v>282</v>
      </c>
      <c r="FH168" s="159" t="s">
        <v>282</v>
      </c>
      <c r="FI168" s="159" t="s">
        <v>282</v>
      </c>
      <c r="FJ168" s="159" t="s">
        <v>282</v>
      </c>
      <c r="FK168" s="159" t="s">
        <v>282</v>
      </c>
      <c r="FL168" s="159" t="s">
        <v>282</v>
      </c>
      <c r="FM168" s="159" t="s">
        <v>282</v>
      </c>
      <c r="FN168" s="159" t="s">
        <v>282</v>
      </c>
      <c r="FO168" s="159" t="s">
        <v>282</v>
      </c>
      <c r="FP168" s="159" t="s">
        <v>282</v>
      </c>
      <c r="FQ168" s="159" t="s">
        <v>282</v>
      </c>
      <c r="FR168" s="159" t="s">
        <v>282</v>
      </c>
      <c r="FS168" s="159" t="s">
        <v>282</v>
      </c>
      <c r="FT168" s="159" t="s">
        <v>282</v>
      </c>
    </row>
    <row r="169" spans="1:176" x14ac:dyDescent="0.25">
      <c r="A169" s="212" t="s">
        <v>401</v>
      </c>
      <c r="B169" s="159" t="s">
        <v>18039</v>
      </c>
      <c r="C169" s="66" t="str">
        <f>IF(ISNUMBER(Severity!H169)=FALSE,Severity!F169,IF(Severity!H169&gt;=0.5,"YES","NO"))</f>
        <v>YES</v>
      </c>
      <c r="D169" s="66" t="str">
        <f>IF(ISNUMBER(Severity!I169)=FALSE,Severity!G169,IF(Severity!I169&gt;0.5,"YES","NO"))</f>
        <v>NO</v>
      </c>
      <c r="E169" s="159">
        <v>6</v>
      </c>
      <c r="F169" s="159">
        <v>3</v>
      </c>
      <c r="G169" s="159" t="s">
        <v>256</v>
      </c>
      <c r="H169" s="159" t="s">
        <v>10507</v>
      </c>
      <c r="I169" s="159" t="s">
        <v>282</v>
      </c>
      <c r="J169" s="159">
        <v>9</v>
      </c>
      <c r="K169" s="159" t="s">
        <v>282</v>
      </c>
      <c r="L169" s="159" t="s">
        <v>282</v>
      </c>
      <c r="M169" s="159" t="s">
        <v>282</v>
      </c>
      <c r="N169" s="159" t="s">
        <v>282</v>
      </c>
      <c r="O169" s="159" t="s">
        <v>282</v>
      </c>
      <c r="P169" s="159" t="s">
        <v>282</v>
      </c>
      <c r="Q169" s="159" t="s">
        <v>282</v>
      </c>
      <c r="R169" s="159" t="s">
        <v>282</v>
      </c>
      <c r="S169" s="159" t="s">
        <v>299</v>
      </c>
      <c r="T169" s="159">
        <v>21</v>
      </c>
      <c r="U169" s="159" t="s">
        <v>282</v>
      </c>
      <c r="V169" s="159" t="s">
        <v>282</v>
      </c>
      <c r="W169" s="159" t="s">
        <v>282</v>
      </c>
      <c r="X169" s="159">
        <v>29.7</v>
      </c>
      <c r="Y169" s="159">
        <v>3.95</v>
      </c>
      <c r="Z169" s="159">
        <v>38</v>
      </c>
      <c r="AA169" s="159" t="s">
        <v>282</v>
      </c>
      <c r="AB169" s="159" t="s">
        <v>282</v>
      </c>
      <c r="AC169" s="159" t="s">
        <v>282</v>
      </c>
      <c r="AD169" s="159" t="s">
        <v>282</v>
      </c>
      <c r="AE169" s="159" t="s">
        <v>282</v>
      </c>
      <c r="AF169" s="159" t="s">
        <v>282</v>
      </c>
      <c r="AG169" s="159" t="s">
        <v>282</v>
      </c>
      <c r="AH169" s="159" t="s">
        <v>282</v>
      </c>
      <c r="AI169" s="159" t="s">
        <v>282</v>
      </c>
      <c r="AJ169" s="159">
        <v>-9.1300000000000008</v>
      </c>
      <c r="AK169" s="159">
        <v>8.14</v>
      </c>
      <c r="AL169" s="159">
        <v>38</v>
      </c>
      <c r="AM169" s="159">
        <v>40</v>
      </c>
      <c r="AN169" s="159">
        <v>31</v>
      </c>
      <c r="AO169" s="159" t="s">
        <v>252</v>
      </c>
      <c r="AP169" s="159" t="s">
        <v>10507</v>
      </c>
      <c r="AQ169" s="159" t="s">
        <v>282</v>
      </c>
      <c r="AR169" s="159">
        <v>9</v>
      </c>
      <c r="AS169" s="159" t="s">
        <v>282</v>
      </c>
      <c r="AT169" s="159" t="s">
        <v>282</v>
      </c>
      <c r="AU169" s="159" t="s">
        <v>282</v>
      </c>
      <c r="AV169" s="159" t="s">
        <v>282</v>
      </c>
      <c r="AW169" s="159" t="s">
        <v>282</v>
      </c>
      <c r="AX169" s="159" t="s">
        <v>282</v>
      </c>
      <c r="AY169" s="159" t="s">
        <v>282</v>
      </c>
      <c r="AZ169" s="159" t="s">
        <v>282</v>
      </c>
      <c r="BA169" s="159" t="s">
        <v>299</v>
      </c>
      <c r="BB169" s="159">
        <v>21</v>
      </c>
      <c r="BC169" s="159" t="s">
        <v>282</v>
      </c>
      <c r="BD169" s="159" t="s">
        <v>282</v>
      </c>
      <c r="BE169" s="159" t="s">
        <v>282</v>
      </c>
      <c r="BF169" s="159">
        <v>27.8</v>
      </c>
      <c r="BG169" s="159">
        <v>3.95</v>
      </c>
      <c r="BH169" s="159">
        <v>37</v>
      </c>
      <c r="BI169" s="159" t="s">
        <v>282</v>
      </c>
      <c r="BJ169" s="159" t="s">
        <v>282</v>
      </c>
      <c r="BK169" s="159" t="s">
        <v>282</v>
      </c>
      <c r="BL169" s="159" t="s">
        <v>282</v>
      </c>
      <c r="BM169" s="159" t="s">
        <v>282</v>
      </c>
      <c r="BN169" s="159" t="s">
        <v>282</v>
      </c>
      <c r="BO169" s="159" t="s">
        <v>282</v>
      </c>
      <c r="BP169" s="159" t="s">
        <v>282</v>
      </c>
      <c r="BQ169" s="159" t="s">
        <v>282</v>
      </c>
      <c r="BR169" s="159">
        <v>-7.62</v>
      </c>
      <c r="BS169" s="159">
        <v>8.09</v>
      </c>
      <c r="BT169" s="159">
        <v>37</v>
      </c>
      <c r="BU169" s="159">
        <v>40</v>
      </c>
      <c r="BV169" s="159">
        <v>31</v>
      </c>
      <c r="BW169" s="159" t="s">
        <v>790</v>
      </c>
      <c r="BX169" s="159" t="s">
        <v>10507</v>
      </c>
      <c r="BY169" s="159" t="s">
        <v>282</v>
      </c>
      <c r="BZ169" s="159">
        <v>22</v>
      </c>
      <c r="CA169" s="159" t="s">
        <v>282</v>
      </c>
      <c r="CB169" s="159" t="s">
        <v>282</v>
      </c>
      <c r="CC169" s="159" t="s">
        <v>282</v>
      </c>
      <c r="CD169" s="159" t="s">
        <v>282</v>
      </c>
      <c r="CE169" s="159" t="s">
        <v>282</v>
      </c>
      <c r="CF169" s="159" t="s">
        <v>282</v>
      </c>
      <c r="CG169" s="159" t="s">
        <v>282</v>
      </c>
      <c r="CH169" s="159" t="s">
        <v>282</v>
      </c>
      <c r="CI169" s="159" t="s">
        <v>299</v>
      </c>
      <c r="CJ169" s="159">
        <v>21</v>
      </c>
      <c r="CK169" s="159" t="s">
        <v>282</v>
      </c>
      <c r="CL169" s="159" t="s">
        <v>282</v>
      </c>
      <c r="CM169" s="159" t="s">
        <v>282</v>
      </c>
      <c r="CN169" s="159">
        <v>28.8</v>
      </c>
      <c r="CO169" s="159">
        <v>3.96</v>
      </c>
      <c r="CP169" s="159">
        <v>36</v>
      </c>
      <c r="CQ169" s="159" t="s">
        <v>282</v>
      </c>
      <c r="CR169" s="159" t="s">
        <v>282</v>
      </c>
      <c r="CS169" s="159" t="s">
        <v>282</v>
      </c>
      <c r="CT169" s="159" t="s">
        <v>282</v>
      </c>
      <c r="CU169" s="159" t="s">
        <v>282</v>
      </c>
      <c r="CV169" s="159" t="s">
        <v>282</v>
      </c>
      <c r="CW169" s="159" t="s">
        <v>282</v>
      </c>
      <c r="CX169" s="159" t="s">
        <v>282</v>
      </c>
      <c r="CY169" s="159" t="s">
        <v>282</v>
      </c>
      <c r="CZ169" s="159">
        <v>-3.06</v>
      </c>
      <c r="DA169" s="159">
        <v>8.1</v>
      </c>
      <c r="DB169" s="159">
        <v>36</v>
      </c>
      <c r="DC169" s="159">
        <v>40</v>
      </c>
      <c r="DD169" s="159">
        <v>18</v>
      </c>
      <c r="DE169" s="159" t="s">
        <v>282</v>
      </c>
      <c r="DF169" s="159" t="s">
        <v>282</v>
      </c>
      <c r="DG169" s="159" t="s">
        <v>282</v>
      </c>
      <c r="DH169" s="159" t="s">
        <v>282</v>
      </c>
      <c r="DI169" s="159" t="s">
        <v>282</v>
      </c>
      <c r="DJ169" s="159" t="s">
        <v>282</v>
      </c>
      <c r="DK169" s="159" t="s">
        <v>282</v>
      </c>
      <c r="DL169" s="159" t="s">
        <v>282</v>
      </c>
      <c r="DM169" s="159" t="s">
        <v>282</v>
      </c>
      <c r="DN169" s="159" t="s">
        <v>282</v>
      </c>
      <c r="DO169" s="159" t="s">
        <v>282</v>
      </c>
      <c r="DP169" s="159" t="s">
        <v>282</v>
      </c>
      <c r="DQ169" s="159" t="s">
        <v>282</v>
      </c>
      <c r="DR169" s="159" t="s">
        <v>282</v>
      </c>
      <c r="DS169" s="159" t="s">
        <v>282</v>
      </c>
      <c r="DT169" s="159" t="s">
        <v>282</v>
      </c>
      <c r="DU169" s="159" t="s">
        <v>282</v>
      </c>
      <c r="DV169" s="159" t="s">
        <v>282</v>
      </c>
      <c r="DW169" s="159" t="s">
        <v>282</v>
      </c>
      <c r="DX169" s="159" t="s">
        <v>282</v>
      </c>
      <c r="DY169" s="159" t="s">
        <v>282</v>
      </c>
      <c r="DZ169" s="159" t="s">
        <v>282</v>
      </c>
      <c r="EA169" s="159" t="s">
        <v>282</v>
      </c>
      <c r="EB169" s="159" t="s">
        <v>282</v>
      </c>
      <c r="EC169" s="159" t="s">
        <v>282</v>
      </c>
      <c r="ED169" s="159" t="s">
        <v>282</v>
      </c>
      <c r="EE169" s="159" t="s">
        <v>282</v>
      </c>
      <c r="EF169" s="159" t="s">
        <v>282</v>
      </c>
      <c r="EG169" s="159" t="s">
        <v>282</v>
      </c>
      <c r="EH169" s="159" t="s">
        <v>282</v>
      </c>
      <c r="EI169" s="159" t="s">
        <v>282</v>
      </c>
      <c r="EJ169" s="159" t="s">
        <v>282</v>
      </c>
      <c r="EK169" s="159" t="s">
        <v>282</v>
      </c>
      <c r="EL169" s="159" t="s">
        <v>282</v>
      </c>
      <c r="EM169" s="159" t="s">
        <v>282</v>
      </c>
      <c r="EN169" s="159" t="s">
        <v>282</v>
      </c>
      <c r="EO169" s="159" t="s">
        <v>282</v>
      </c>
      <c r="EP169" s="159" t="s">
        <v>282</v>
      </c>
      <c r="EQ169" s="159" t="s">
        <v>282</v>
      </c>
      <c r="ER169" s="159" t="s">
        <v>282</v>
      </c>
      <c r="ES169" s="159" t="s">
        <v>282</v>
      </c>
      <c r="ET169" s="159" t="s">
        <v>282</v>
      </c>
      <c r="EU169" s="159" t="s">
        <v>282</v>
      </c>
      <c r="EV169" s="159" t="s">
        <v>282</v>
      </c>
      <c r="EW169" s="159" t="s">
        <v>282</v>
      </c>
      <c r="EX169" s="159" t="s">
        <v>282</v>
      </c>
      <c r="EY169" s="159" t="s">
        <v>282</v>
      </c>
      <c r="EZ169" s="159" t="s">
        <v>282</v>
      </c>
      <c r="FA169" s="159" t="s">
        <v>282</v>
      </c>
      <c r="FB169" s="159" t="s">
        <v>282</v>
      </c>
      <c r="FC169" s="159" t="s">
        <v>282</v>
      </c>
      <c r="FD169" s="159" t="s">
        <v>282</v>
      </c>
      <c r="FE169" s="159" t="s">
        <v>282</v>
      </c>
      <c r="FF169" s="159" t="s">
        <v>282</v>
      </c>
      <c r="FG169" s="159" t="s">
        <v>282</v>
      </c>
      <c r="FH169" s="159" t="s">
        <v>282</v>
      </c>
      <c r="FI169" s="159" t="s">
        <v>282</v>
      </c>
      <c r="FJ169" s="159" t="s">
        <v>282</v>
      </c>
      <c r="FK169" s="159" t="s">
        <v>282</v>
      </c>
      <c r="FL169" s="159" t="s">
        <v>282</v>
      </c>
      <c r="FM169" s="159" t="s">
        <v>282</v>
      </c>
      <c r="FN169" s="159" t="s">
        <v>282</v>
      </c>
      <c r="FO169" s="159" t="s">
        <v>282</v>
      </c>
      <c r="FP169" s="159" t="s">
        <v>282</v>
      </c>
      <c r="FQ169" s="159" t="s">
        <v>282</v>
      </c>
      <c r="FR169" s="159" t="s">
        <v>282</v>
      </c>
      <c r="FS169" s="159" t="s">
        <v>282</v>
      </c>
      <c r="FT169" s="159" t="s">
        <v>282</v>
      </c>
    </row>
    <row r="170" spans="1:176" x14ac:dyDescent="0.25">
      <c r="A170" s="161" t="s">
        <v>7155</v>
      </c>
      <c r="B170" s="159" t="s">
        <v>17867</v>
      </c>
      <c r="C170" s="66" t="str">
        <f>IF(ISNUMBER(Severity!H170)=FALSE,Severity!F170,IF(Severity!H170&gt;=0.5,"YES","NO"))</f>
        <v>YES</v>
      </c>
      <c r="D170" s="66" t="str">
        <f>IF(ISNUMBER(Severity!I170)=FALSE,Severity!G170,IF(Severity!I170&gt;0.5,"YES","NO"))</f>
        <v>NO</v>
      </c>
      <c r="E170" s="159">
        <v>6</v>
      </c>
      <c r="F170" s="159">
        <v>4</v>
      </c>
      <c r="G170" s="159" t="s">
        <v>255</v>
      </c>
      <c r="H170" s="159" t="s">
        <v>10507</v>
      </c>
      <c r="I170" s="159">
        <v>10</v>
      </c>
      <c r="J170" s="159">
        <v>36</v>
      </c>
      <c r="K170" s="159" t="s">
        <v>282</v>
      </c>
      <c r="L170" s="159" t="s">
        <v>282</v>
      </c>
      <c r="M170" s="159" t="s">
        <v>282</v>
      </c>
      <c r="N170" s="159" t="s">
        <v>282</v>
      </c>
      <c r="O170" s="159" t="s">
        <v>10840</v>
      </c>
      <c r="P170" s="159">
        <v>1</v>
      </c>
      <c r="Q170" s="159">
        <v>48</v>
      </c>
      <c r="R170" s="159" t="s">
        <v>10841</v>
      </c>
      <c r="S170" s="159" t="s">
        <v>299</v>
      </c>
      <c r="T170" s="159">
        <v>17</v>
      </c>
      <c r="U170" s="159" t="s">
        <v>282</v>
      </c>
      <c r="V170" s="159" t="s">
        <v>282</v>
      </c>
      <c r="W170" s="159" t="s">
        <v>282</v>
      </c>
      <c r="X170" s="159">
        <v>24.8</v>
      </c>
      <c r="Y170" s="159">
        <v>3</v>
      </c>
      <c r="Z170" s="159">
        <v>90</v>
      </c>
      <c r="AA170" s="159" t="s">
        <v>282</v>
      </c>
      <c r="AB170" s="159" t="s">
        <v>282</v>
      </c>
      <c r="AC170" s="159" t="s">
        <v>282</v>
      </c>
      <c r="AD170" s="159" t="s">
        <v>282</v>
      </c>
      <c r="AE170" s="159" t="s">
        <v>282</v>
      </c>
      <c r="AF170" s="159" t="s">
        <v>282</v>
      </c>
      <c r="AG170" s="159" t="s">
        <v>282</v>
      </c>
      <c r="AH170" s="159" t="s">
        <v>282</v>
      </c>
      <c r="AI170" s="159" t="s">
        <v>282</v>
      </c>
      <c r="AJ170" s="159">
        <v>-10.6</v>
      </c>
      <c r="AK170" s="159">
        <v>8.6</v>
      </c>
      <c r="AL170" s="159">
        <v>90</v>
      </c>
      <c r="AM170" s="159">
        <v>95</v>
      </c>
      <c r="AN170" s="159">
        <v>59</v>
      </c>
      <c r="AO170" s="159" t="s">
        <v>255</v>
      </c>
      <c r="AP170" s="159" t="s">
        <v>10507</v>
      </c>
      <c r="AQ170" s="159">
        <v>15</v>
      </c>
      <c r="AR170" s="159">
        <v>46</v>
      </c>
      <c r="AS170" s="159" t="s">
        <v>282</v>
      </c>
      <c r="AT170" s="159" t="s">
        <v>282</v>
      </c>
      <c r="AU170" s="159" t="s">
        <v>282</v>
      </c>
      <c r="AV170" s="159" t="s">
        <v>282</v>
      </c>
      <c r="AW170" s="159" t="s">
        <v>10840</v>
      </c>
      <c r="AX170" s="159">
        <v>1</v>
      </c>
      <c r="AY170" s="159">
        <v>47</v>
      </c>
      <c r="AZ170" s="159" t="s">
        <v>10841</v>
      </c>
      <c r="BA170" s="159" t="s">
        <v>299</v>
      </c>
      <c r="BB170" s="159">
        <v>17</v>
      </c>
      <c r="BC170" s="159" t="s">
        <v>282</v>
      </c>
      <c r="BD170" s="159" t="s">
        <v>282</v>
      </c>
      <c r="BE170" s="159" t="s">
        <v>282</v>
      </c>
      <c r="BF170" s="159">
        <v>24.9</v>
      </c>
      <c r="BG170" s="159">
        <v>3</v>
      </c>
      <c r="BH170" s="159">
        <v>89</v>
      </c>
      <c r="BI170" s="159" t="s">
        <v>282</v>
      </c>
      <c r="BJ170" s="159" t="s">
        <v>282</v>
      </c>
      <c r="BK170" s="159" t="s">
        <v>282</v>
      </c>
      <c r="BL170" s="159" t="s">
        <v>282</v>
      </c>
      <c r="BM170" s="159" t="s">
        <v>282</v>
      </c>
      <c r="BN170" s="159" t="s">
        <v>282</v>
      </c>
      <c r="BO170" s="159" t="s">
        <v>282</v>
      </c>
      <c r="BP170" s="159" t="s">
        <v>282</v>
      </c>
      <c r="BQ170" s="159" t="s">
        <v>282</v>
      </c>
      <c r="BR170" s="159">
        <v>-9.8000000000000007</v>
      </c>
      <c r="BS170" s="159">
        <v>8.9</v>
      </c>
      <c r="BT170" s="159">
        <v>89</v>
      </c>
      <c r="BU170" s="159">
        <v>92</v>
      </c>
      <c r="BV170" s="159">
        <v>46</v>
      </c>
      <c r="BW170" s="159" t="s">
        <v>255</v>
      </c>
      <c r="BX170" s="159" t="s">
        <v>10507</v>
      </c>
      <c r="BY170" s="159">
        <v>33</v>
      </c>
      <c r="BZ170" s="159">
        <v>53</v>
      </c>
      <c r="CA170" s="159" t="s">
        <v>282</v>
      </c>
      <c r="CB170" s="159" t="s">
        <v>282</v>
      </c>
      <c r="CC170" s="159" t="s">
        <v>282</v>
      </c>
      <c r="CD170" s="159" t="s">
        <v>282</v>
      </c>
      <c r="CE170" s="159" t="s">
        <v>10840</v>
      </c>
      <c r="CF170" s="159">
        <v>1</v>
      </c>
      <c r="CG170" s="159">
        <v>33</v>
      </c>
      <c r="CH170" s="159" t="s">
        <v>10841</v>
      </c>
      <c r="CI170" s="159" t="s">
        <v>299</v>
      </c>
      <c r="CJ170" s="159">
        <v>17</v>
      </c>
      <c r="CK170" s="159" t="s">
        <v>282</v>
      </c>
      <c r="CL170" s="159" t="s">
        <v>282</v>
      </c>
      <c r="CM170" s="159" t="s">
        <v>282</v>
      </c>
      <c r="CN170" s="159">
        <v>25.7</v>
      </c>
      <c r="CO170" s="159">
        <v>3.2</v>
      </c>
      <c r="CP170" s="159">
        <v>82</v>
      </c>
      <c r="CQ170" s="159" t="s">
        <v>282</v>
      </c>
      <c r="CR170" s="159" t="s">
        <v>282</v>
      </c>
      <c r="CS170" s="159" t="s">
        <v>282</v>
      </c>
      <c r="CT170" s="159" t="s">
        <v>282</v>
      </c>
      <c r="CU170" s="159" t="s">
        <v>282</v>
      </c>
      <c r="CV170" s="159" t="s">
        <v>282</v>
      </c>
      <c r="CW170" s="159" t="s">
        <v>282</v>
      </c>
      <c r="CX170" s="159" t="s">
        <v>282</v>
      </c>
      <c r="CY170" s="159" t="s">
        <v>282</v>
      </c>
      <c r="CZ170" s="159">
        <v>-9.1999999999999993</v>
      </c>
      <c r="DA170" s="159">
        <v>8.1999999999999993</v>
      </c>
      <c r="DB170" s="159">
        <v>82</v>
      </c>
      <c r="DC170" s="159">
        <v>91</v>
      </c>
      <c r="DD170" s="159">
        <v>38</v>
      </c>
      <c r="DE170" s="159" t="s">
        <v>790</v>
      </c>
      <c r="DF170" s="159" t="s">
        <v>10507</v>
      </c>
      <c r="DG170" s="159">
        <v>4</v>
      </c>
      <c r="DH170" s="159">
        <v>43</v>
      </c>
      <c r="DI170" s="159" t="s">
        <v>282</v>
      </c>
      <c r="DJ170" s="159" t="s">
        <v>282</v>
      </c>
      <c r="DK170" s="159" t="s">
        <v>282</v>
      </c>
      <c r="DL170" s="159" t="s">
        <v>282</v>
      </c>
      <c r="DM170" s="159" t="s">
        <v>10840</v>
      </c>
      <c r="DN170" s="159">
        <v>1</v>
      </c>
      <c r="DO170" s="159">
        <v>32</v>
      </c>
      <c r="DP170" s="159" t="s">
        <v>10841</v>
      </c>
      <c r="DQ170" s="159" t="s">
        <v>299</v>
      </c>
      <c r="DR170" s="159">
        <v>17</v>
      </c>
      <c r="DS170" s="159" t="s">
        <v>282</v>
      </c>
      <c r="DT170" s="159" t="s">
        <v>282</v>
      </c>
      <c r="DU170" s="159" t="s">
        <v>282</v>
      </c>
      <c r="DV170" s="159">
        <v>25.3</v>
      </c>
      <c r="DW170" s="159">
        <v>2.9</v>
      </c>
      <c r="DX170" s="159">
        <v>86</v>
      </c>
      <c r="DY170" s="159" t="s">
        <v>282</v>
      </c>
      <c r="DZ170" s="159" t="s">
        <v>282</v>
      </c>
      <c r="EA170" s="159" t="s">
        <v>282</v>
      </c>
      <c r="EB170" s="159" t="s">
        <v>282</v>
      </c>
      <c r="EC170" s="159" t="s">
        <v>282</v>
      </c>
      <c r="ED170" s="159" t="s">
        <v>282</v>
      </c>
      <c r="EE170" s="159" t="s">
        <v>282</v>
      </c>
      <c r="EF170" s="159" t="s">
        <v>282</v>
      </c>
      <c r="EG170" s="159" t="s">
        <v>282</v>
      </c>
      <c r="EH170" s="159">
        <v>-7.6</v>
      </c>
      <c r="EI170" s="159">
        <v>7.5</v>
      </c>
      <c r="EJ170" s="159">
        <v>86</v>
      </c>
      <c r="EK170" s="159">
        <v>91</v>
      </c>
      <c r="EL170" s="159">
        <v>48</v>
      </c>
      <c r="EM170" s="159" t="s">
        <v>282</v>
      </c>
      <c r="EN170" s="159" t="s">
        <v>282</v>
      </c>
      <c r="EO170" s="159" t="s">
        <v>282</v>
      </c>
      <c r="EP170" s="159" t="s">
        <v>282</v>
      </c>
      <c r="EQ170" s="159" t="s">
        <v>282</v>
      </c>
      <c r="ER170" s="159" t="s">
        <v>282</v>
      </c>
      <c r="ES170" s="159" t="s">
        <v>282</v>
      </c>
      <c r="ET170" s="159" t="s">
        <v>282</v>
      </c>
      <c r="EU170" s="159" t="s">
        <v>282</v>
      </c>
      <c r="EV170" s="159" t="s">
        <v>282</v>
      </c>
      <c r="EW170" s="159" t="s">
        <v>282</v>
      </c>
      <c r="EX170" s="159" t="s">
        <v>282</v>
      </c>
      <c r="EY170" s="159" t="s">
        <v>282</v>
      </c>
      <c r="EZ170" s="159" t="s">
        <v>282</v>
      </c>
      <c r="FA170" s="159" t="s">
        <v>282</v>
      </c>
      <c r="FB170" s="159" t="s">
        <v>282</v>
      </c>
      <c r="FC170" s="159" t="s">
        <v>282</v>
      </c>
      <c r="FD170" s="159" t="s">
        <v>282</v>
      </c>
      <c r="FE170" s="159" t="s">
        <v>282</v>
      </c>
      <c r="FF170" s="159" t="s">
        <v>282</v>
      </c>
      <c r="FG170" s="159" t="s">
        <v>282</v>
      </c>
      <c r="FH170" s="159" t="s">
        <v>282</v>
      </c>
      <c r="FI170" s="159" t="s">
        <v>282</v>
      </c>
      <c r="FJ170" s="159" t="s">
        <v>282</v>
      </c>
      <c r="FK170" s="159" t="s">
        <v>282</v>
      </c>
      <c r="FL170" s="159" t="s">
        <v>282</v>
      </c>
      <c r="FM170" s="159" t="s">
        <v>282</v>
      </c>
      <c r="FN170" s="159" t="s">
        <v>282</v>
      </c>
      <c r="FO170" s="159" t="s">
        <v>282</v>
      </c>
      <c r="FP170" s="159" t="s">
        <v>282</v>
      </c>
      <c r="FQ170" s="159" t="s">
        <v>282</v>
      </c>
      <c r="FR170" s="159" t="s">
        <v>282</v>
      </c>
      <c r="FS170" s="159" t="s">
        <v>282</v>
      </c>
      <c r="FT170" s="159" t="s">
        <v>282</v>
      </c>
    </row>
    <row r="171" spans="1:176" x14ac:dyDescent="0.25">
      <c r="A171" s="161" t="s">
        <v>16759</v>
      </c>
      <c r="B171" s="159" t="s">
        <v>14355</v>
      </c>
      <c r="C171" s="66" t="str">
        <f>IF(ISNUMBER(Severity!H171)=FALSE,Severity!F171,IF(Severity!H171&gt;=0.5,"YES","NO"))</f>
        <v>YES</v>
      </c>
      <c r="D171" s="66" t="str">
        <f>IF(ISNUMBER(Severity!I171)=FALSE,Severity!G171,IF(Severity!I171&gt;0.5,"YES","NO"))</f>
        <v>NO</v>
      </c>
      <c r="E171" s="159">
        <v>8</v>
      </c>
      <c r="F171" s="159">
        <v>2</v>
      </c>
      <c r="G171" s="159" t="s">
        <v>274</v>
      </c>
      <c r="H171" s="159" t="s">
        <v>10507</v>
      </c>
      <c r="I171" s="159">
        <v>25</v>
      </c>
      <c r="J171" s="159">
        <v>48</v>
      </c>
      <c r="K171" s="159" t="s">
        <v>299</v>
      </c>
      <c r="L171" s="159">
        <v>17</v>
      </c>
      <c r="M171" s="159">
        <v>59</v>
      </c>
      <c r="N171" s="159">
        <v>7</v>
      </c>
      <c r="O171" s="159" t="s">
        <v>299</v>
      </c>
      <c r="P171" s="159">
        <v>17</v>
      </c>
      <c r="Q171" s="159">
        <v>101</v>
      </c>
      <c r="R171" s="159">
        <v>50</v>
      </c>
      <c r="S171" s="159" t="s">
        <v>299</v>
      </c>
      <c r="T171" s="159">
        <v>17</v>
      </c>
      <c r="U171" s="159">
        <v>23.7</v>
      </c>
      <c r="V171" s="159">
        <v>3.42</v>
      </c>
      <c r="W171" s="159">
        <v>165</v>
      </c>
      <c r="X171" s="159" t="s">
        <v>282</v>
      </c>
      <c r="Y171" s="159" t="s">
        <v>282</v>
      </c>
      <c r="Z171" s="159" t="s">
        <v>282</v>
      </c>
      <c r="AA171" s="159">
        <v>10.8</v>
      </c>
      <c r="AB171" s="159">
        <v>6.49</v>
      </c>
      <c r="AC171" s="159">
        <v>165</v>
      </c>
      <c r="AD171" s="159" t="s">
        <v>282</v>
      </c>
      <c r="AE171" s="159" t="s">
        <v>282</v>
      </c>
      <c r="AF171" s="159" t="s">
        <v>282</v>
      </c>
      <c r="AG171" s="159">
        <v>-12.9</v>
      </c>
      <c r="AH171" s="159">
        <v>6.82</v>
      </c>
      <c r="AI171" s="159">
        <v>165</v>
      </c>
      <c r="AJ171" s="159" t="s">
        <v>282</v>
      </c>
      <c r="AK171" s="159" t="s">
        <v>282</v>
      </c>
      <c r="AL171" s="159" t="s">
        <v>282</v>
      </c>
      <c r="AM171" s="159">
        <v>166</v>
      </c>
      <c r="AN171" s="159">
        <v>118</v>
      </c>
      <c r="AO171" s="159" t="s">
        <v>258</v>
      </c>
      <c r="AP171" s="159" t="s">
        <v>10507</v>
      </c>
      <c r="AQ171" s="159">
        <v>15</v>
      </c>
      <c r="AR171" s="159">
        <v>35</v>
      </c>
      <c r="AS171" s="159" t="s">
        <v>299</v>
      </c>
      <c r="AT171" s="159">
        <v>17</v>
      </c>
      <c r="AU171" s="159">
        <v>77</v>
      </c>
      <c r="AV171" s="159">
        <v>7</v>
      </c>
      <c r="AW171" s="159" t="s">
        <v>299</v>
      </c>
      <c r="AX171" s="159">
        <v>17</v>
      </c>
      <c r="AY171" s="159">
        <v>111</v>
      </c>
      <c r="AZ171" s="159">
        <v>50</v>
      </c>
      <c r="BA171" s="159" t="s">
        <v>299</v>
      </c>
      <c r="BB171" s="159">
        <v>17</v>
      </c>
      <c r="BC171" s="159">
        <v>23.8</v>
      </c>
      <c r="BD171" s="159">
        <v>3.93</v>
      </c>
      <c r="BE171" s="159">
        <v>152</v>
      </c>
      <c r="BF171" s="159" t="s">
        <v>282</v>
      </c>
      <c r="BG171" s="159" t="s">
        <v>282</v>
      </c>
      <c r="BH171" s="159" t="s">
        <v>282</v>
      </c>
      <c r="BI171" s="159">
        <v>9.1</v>
      </c>
      <c r="BJ171" s="159">
        <v>6</v>
      </c>
      <c r="BK171" s="159">
        <v>152</v>
      </c>
      <c r="BL171" s="159" t="s">
        <v>282</v>
      </c>
      <c r="BM171" s="159" t="s">
        <v>282</v>
      </c>
      <c r="BN171" s="159" t="s">
        <v>282</v>
      </c>
      <c r="BO171" s="159">
        <v>-14.7</v>
      </c>
      <c r="BP171" s="159">
        <v>6.56</v>
      </c>
      <c r="BQ171" s="159">
        <v>152</v>
      </c>
      <c r="BR171" s="159" t="s">
        <v>282</v>
      </c>
      <c r="BS171" s="159" t="s">
        <v>282</v>
      </c>
      <c r="BT171" s="159" t="s">
        <v>282</v>
      </c>
      <c r="BU171" s="159">
        <v>158</v>
      </c>
      <c r="BV171" s="159">
        <v>123</v>
      </c>
      <c r="BW171" s="159" t="s">
        <v>282</v>
      </c>
      <c r="BX171" s="159" t="s">
        <v>282</v>
      </c>
      <c r="BY171" s="159" t="s">
        <v>282</v>
      </c>
      <c r="BZ171" s="159" t="s">
        <v>282</v>
      </c>
      <c r="CA171" s="159" t="s">
        <v>282</v>
      </c>
      <c r="CB171" s="159" t="s">
        <v>282</v>
      </c>
      <c r="CC171" s="159" t="s">
        <v>282</v>
      </c>
      <c r="CD171" s="159" t="s">
        <v>282</v>
      </c>
      <c r="CE171" s="159" t="s">
        <v>282</v>
      </c>
      <c r="CF171" s="159" t="s">
        <v>282</v>
      </c>
      <c r="CG171" s="159" t="s">
        <v>282</v>
      </c>
      <c r="CH171" s="159" t="s">
        <v>282</v>
      </c>
      <c r="CI171" s="159" t="s">
        <v>282</v>
      </c>
      <c r="CJ171" s="159" t="s">
        <v>282</v>
      </c>
      <c r="CK171" s="159" t="s">
        <v>282</v>
      </c>
      <c r="CL171" s="159" t="s">
        <v>282</v>
      </c>
      <c r="CM171" s="159" t="s">
        <v>282</v>
      </c>
      <c r="CN171" s="159" t="s">
        <v>282</v>
      </c>
      <c r="CO171" s="159" t="s">
        <v>282</v>
      </c>
      <c r="CP171" s="159" t="s">
        <v>282</v>
      </c>
      <c r="CQ171" s="159" t="s">
        <v>282</v>
      </c>
      <c r="CR171" s="159" t="s">
        <v>282</v>
      </c>
      <c r="CS171" s="159" t="s">
        <v>282</v>
      </c>
      <c r="CT171" s="159" t="s">
        <v>282</v>
      </c>
      <c r="CU171" s="159" t="s">
        <v>282</v>
      </c>
      <c r="CV171" s="159" t="s">
        <v>282</v>
      </c>
      <c r="CW171" s="159" t="s">
        <v>282</v>
      </c>
      <c r="CX171" s="159" t="s">
        <v>282</v>
      </c>
      <c r="CY171" s="159" t="s">
        <v>282</v>
      </c>
      <c r="CZ171" s="159" t="s">
        <v>282</v>
      </c>
      <c r="DA171" s="159" t="s">
        <v>282</v>
      </c>
      <c r="DB171" s="159" t="s">
        <v>282</v>
      </c>
      <c r="DC171" s="159" t="s">
        <v>282</v>
      </c>
      <c r="DD171" s="159" t="s">
        <v>282</v>
      </c>
      <c r="DE171" s="159" t="s">
        <v>282</v>
      </c>
      <c r="DF171" s="159" t="s">
        <v>282</v>
      </c>
      <c r="DG171" s="159" t="s">
        <v>282</v>
      </c>
      <c r="DH171" s="159" t="s">
        <v>282</v>
      </c>
      <c r="DI171" s="159" t="s">
        <v>282</v>
      </c>
      <c r="DJ171" s="159" t="s">
        <v>282</v>
      </c>
      <c r="DK171" s="159" t="s">
        <v>282</v>
      </c>
      <c r="DL171" s="159" t="s">
        <v>282</v>
      </c>
      <c r="DM171" s="159" t="s">
        <v>282</v>
      </c>
      <c r="DN171" s="159" t="s">
        <v>282</v>
      </c>
      <c r="DO171" s="159" t="s">
        <v>282</v>
      </c>
      <c r="DP171" s="159" t="s">
        <v>282</v>
      </c>
      <c r="DQ171" s="159" t="s">
        <v>282</v>
      </c>
      <c r="DR171" s="159" t="s">
        <v>282</v>
      </c>
      <c r="DS171" s="159" t="s">
        <v>282</v>
      </c>
      <c r="DT171" s="159" t="s">
        <v>282</v>
      </c>
      <c r="DU171" s="159" t="s">
        <v>282</v>
      </c>
      <c r="DV171" s="159" t="s">
        <v>282</v>
      </c>
      <c r="DW171" s="159" t="s">
        <v>282</v>
      </c>
      <c r="DX171" s="159" t="s">
        <v>282</v>
      </c>
      <c r="DY171" s="159" t="s">
        <v>282</v>
      </c>
      <c r="DZ171" s="159" t="s">
        <v>282</v>
      </c>
      <c r="EA171" s="159" t="s">
        <v>282</v>
      </c>
      <c r="EB171" s="159" t="s">
        <v>282</v>
      </c>
      <c r="EC171" s="159" t="s">
        <v>282</v>
      </c>
      <c r="ED171" s="159" t="s">
        <v>282</v>
      </c>
      <c r="EE171" s="159" t="s">
        <v>282</v>
      </c>
      <c r="EF171" s="159" t="s">
        <v>282</v>
      </c>
      <c r="EG171" s="159" t="s">
        <v>282</v>
      </c>
      <c r="EH171" s="159" t="s">
        <v>282</v>
      </c>
      <c r="EI171" s="159" t="s">
        <v>282</v>
      </c>
      <c r="EJ171" s="159" t="s">
        <v>282</v>
      </c>
      <c r="EK171" s="159" t="s">
        <v>282</v>
      </c>
      <c r="EL171" s="159" t="s">
        <v>282</v>
      </c>
      <c r="EM171" s="159" t="s">
        <v>282</v>
      </c>
      <c r="EN171" s="159" t="s">
        <v>282</v>
      </c>
      <c r="EO171" s="159" t="s">
        <v>282</v>
      </c>
      <c r="EP171" s="159" t="s">
        <v>282</v>
      </c>
      <c r="EQ171" s="159" t="s">
        <v>282</v>
      </c>
      <c r="ER171" s="159" t="s">
        <v>282</v>
      </c>
      <c r="ES171" s="159" t="s">
        <v>282</v>
      </c>
      <c r="ET171" s="159" t="s">
        <v>282</v>
      </c>
      <c r="EU171" s="159" t="s">
        <v>282</v>
      </c>
      <c r="EV171" s="159" t="s">
        <v>282</v>
      </c>
      <c r="EW171" s="159" t="s">
        <v>282</v>
      </c>
      <c r="EX171" s="159" t="s">
        <v>282</v>
      </c>
      <c r="EY171" s="159" t="s">
        <v>282</v>
      </c>
      <c r="EZ171" s="159" t="s">
        <v>282</v>
      </c>
      <c r="FA171" s="159" t="s">
        <v>282</v>
      </c>
      <c r="FB171" s="159" t="s">
        <v>282</v>
      </c>
      <c r="FC171" s="159" t="s">
        <v>282</v>
      </c>
      <c r="FD171" s="159" t="s">
        <v>282</v>
      </c>
      <c r="FE171" s="159" t="s">
        <v>282</v>
      </c>
      <c r="FF171" s="159" t="s">
        <v>282</v>
      </c>
      <c r="FG171" s="159" t="s">
        <v>282</v>
      </c>
      <c r="FH171" s="159" t="s">
        <v>282</v>
      </c>
      <c r="FI171" s="159" t="s">
        <v>282</v>
      </c>
      <c r="FJ171" s="159" t="s">
        <v>282</v>
      </c>
      <c r="FK171" s="159" t="s">
        <v>282</v>
      </c>
      <c r="FL171" s="159" t="s">
        <v>282</v>
      </c>
      <c r="FM171" s="159" t="s">
        <v>282</v>
      </c>
      <c r="FN171" s="159" t="s">
        <v>282</v>
      </c>
      <c r="FO171" s="159" t="s">
        <v>282</v>
      </c>
      <c r="FP171" s="159" t="s">
        <v>282</v>
      </c>
      <c r="FQ171" s="159" t="s">
        <v>282</v>
      </c>
      <c r="FR171" s="159" t="s">
        <v>282</v>
      </c>
      <c r="FS171" s="159" t="s">
        <v>282</v>
      </c>
      <c r="FT171" s="159" t="s">
        <v>282</v>
      </c>
    </row>
    <row r="172" spans="1:176" x14ac:dyDescent="0.25">
      <c r="A172" s="161" t="s">
        <v>2275</v>
      </c>
      <c r="B172" s="159" t="s">
        <v>17374</v>
      </c>
      <c r="C172" s="66" t="str">
        <f>IF(ISNUMBER(Severity!H172)=FALSE,Severity!F172,IF(Severity!H172&gt;=0.5,"YES","NO"))</f>
        <v>YES</v>
      </c>
      <c r="D172" s="66" t="str">
        <f>IF(ISNUMBER(Severity!I172)=FALSE,Severity!G172,IF(Severity!I172&gt;0.5,"YES","NO"))</f>
        <v>NO</v>
      </c>
      <c r="E172" s="159">
        <v>12</v>
      </c>
      <c r="F172" s="159">
        <v>2</v>
      </c>
      <c r="G172" s="159" t="s">
        <v>763</v>
      </c>
      <c r="H172" s="159" t="s">
        <v>183</v>
      </c>
      <c r="I172" s="159" t="s">
        <v>282</v>
      </c>
      <c r="J172" s="159" t="s">
        <v>282</v>
      </c>
      <c r="K172" s="159" t="s">
        <v>282</v>
      </c>
      <c r="L172" s="159" t="s">
        <v>282</v>
      </c>
      <c r="M172" s="159" t="s">
        <v>282</v>
      </c>
      <c r="N172" s="159" t="s">
        <v>282</v>
      </c>
      <c r="O172" s="159" t="s">
        <v>282</v>
      </c>
      <c r="P172" s="159" t="s">
        <v>282</v>
      </c>
      <c r="Q172" s="159" t="s">
        <v>282</v>
      </c>
      <c r="R172" s="159" t="s">
        <v>282</v>
      </c>
      <c r="S172" s="159" t="s">
        <v>299</v>
      </c>
      <c r="T172" s="159">
        <v>17</v>
      </c>
      <c r="U172" s="159" t="s">
        <v>282</v>
      </c>
      <c r="V172" s="159" t="s">
        <v>282</v>
      </c>
      <c r="W172" s="159" t="s">
        <v>282</v>
      </c>
      <c r="X172" s="159">
        <v>19.2</v>
      </c>
      <c r="Y172" s="159">
        <v>4.51</v>
      </c>
      <c r="Z172" s="159">
        <v>15</v>
      </c>
      <c r="AA172" s="159" t="s">
        <v>282</v>
      </c>
      <c r="AB172" s="159" t="s">
        <v>282</v>
      </c>
      <c r="AC172" s="159" t="s">
        <v>282</v>
      </c>
      <c r="AD172" s="159">
        <v>10.4</v>
      </c>
      <c r="AE172" s="159">
        <v>6.28</v>
      </c>
      <c r="AF172" s="159">
        <v>15</v>
      </c>
      <c r="AG172" s="159" t="s">
        <v>282</v>
      </c>
      <c r="AH172" s="159" t="s">
        <v>282</v>
      </c>
      <c r="AI172" s="159" t="s">
        <v>282</v>
      </c>
      <c r="AJ172" s="159" t="s">
        <v>282</v>
      </c>
      <c r="AK172" s="159" t="s">
        <v>282</v>
      </c>
      <c r="AL172" s="159" t="s">
        <v>282</v>
      </c>
      <c r="AM172" s="159" t="s">
        <v>282</v>
      </c>
      <c r="AN172" s="159">
        <v>15</v>
      </c>
      <c r="AO172" s="159" t="s">
        <v>261</v>
      </c>
      <c r="AP172" s="159" t="s">
        <v>10507</v>
      </c>
      <c r="AQ172" s="159" t="s">
        <v>282</v>
      </c>
      <c r="AR172" s="159" t="s">
        <v>282</v>
      </c>
      <c r="AS172" s="159" t="s">
        <v>282</v>
      </c>
      <c r="AT172" s="159" t="s">
        <v>282</v>
      </c>
      <c r="AU172" s="159" t="s">
        <v>282</v>
      </c>
      <c r="AV172" s="159" t="s">
        <v>282</v>
      </c>
      <c r="AW172" s="159" t="s">
        <v>282</v>
      </c>
      <c r="AX172" s="159" t="s">
        <v>282</v>
      </c>
      <c r="AY172" s="159" t="s">
        <v>282</v>
      </c>
      <c r="AZ172" s="159" t="s">
        <v>282</v>
      </c>
      <c r="BA172" s="159" t="s">
        <v>299</v>
      </c>
      <c r="BB172" s="159">
        <v>17</v>
      </c>
      <c r="BC172" s="159" t="s">
        <v>282</v>
      </c>
      <c r="BD172" s="159" t="s">
        <v>282</v>
      </c>
      <c r="BE172" s="159" t="s">
        <v>282</v>
      </c>
      <c r="BF172" s="159">
        <v>18</v>
      </c>
      <c r="BG172" s="159">
        <v>5.12</v>
      </c>
      <c r="BH172" s="159">
        <v>11</v>
      </c>
      <c r="BI172" s="159" t="s">
        <v>282</v>
      </c>
      <c r="BJ172" s="159" t="s">
        <v>282</v>
      </c>
      <c r="BK172" s="159" t="s">
        <v>282</v>
      </c>
      <c r="BL172" s="159">
        <v>12.55</v>
      </c>
      <c r="BM172" s="159">
        <v>9.25</v>
      </c>
      <c r="BN172" s="159">
        <v>11</v>
      </c>
      <c r="BO172" s="159" t="s">
        <v>282</v>
      </c>
      <c r="BP172" s="159" t="s">
        <v>282</v>
      </c>
      <c r="BQ172" s="159" t="s">
        <v>282</v>
      </c>
      <c r="BR172" s="159" t="s">
        <v>282</v>
      </c>
      <c r="BS172" s="159" t="s">
        <v>282</v>
      </c>
      <c r="BT172" s="159" t="s">
        <v>282</v>
      </c>
      <c r="BU172" s="159" t="s">
        <v>282</v>
      </c>
      <c r="BV172" s="159">
        <v>11</v>
      </c>
      <c r="BW172" s="159" t="s">
        <v>282</v>
      </c>
      <c r="BX172" s="159" t="s">
        <v>282</v>
      </c>
      <c r="BY172" s="159" t="s">
        <v>282</v>
      </c>
      <c r="BZ172" s="159" t="s">
        <v>282</v>
      </c>
      <c r="CA172" s="159" t="s">
        <v>282</v>
      </c>
      <c r="CB172" s="159" t="s">
        <v>282</v>
      </c>
      <c r="CC172" s="159" t="s">
        <v>282</v>
      </c>
      <c r="CD172" s="159" t="s">
        <v>282</v>
      </c>
      <c r="CE172" s="159" t="s">
        <v>282</v>
      </c>
      <c r="CF172" s="159" t="s">
        <v>282</v>
      </c>
      <c r="CG172" s="159" t="s">
        <v>282</v>
      </c>
      <c r="CH172" s="159" t="s">
        <v>282</v>
      </c>
      <c r="CI172" s="159" t="s">
        <v>282</v>
      </c>
      <c r="CJ172" s="159" t="s">
        <v>282</v>
      </c>
      <c r="CK172" s="159" t="s">
        <v>282</v>
      </c>
      <c r="CL172" s="159" t="s">
        <v>282</v>
      </c>
      <c r="CM172" s="159" t="s">
        <v>282</v>
      </c>
      <c r="CN172" s="159" t="s">
        <v>282</v>
      </c>
      <c r="CO172" s="159" t="s">
        <v>282</v>
      </c>
      <c r="CP172" s="159" t="s">
        <v>282</v>
      </c>
      <c r="CQ172" s="159" t="s">
        <v>282</v>
      </c>
      <c r="CR172" s="159" t="s">
        <v>282</v>
      </c>
      <c r="CS172" s="159" t="s">
        <v>282</v>
      </c>
      <c r="CT172" s="159" t="s">
        <v>282</v>
      </c>
      <c r="CU172" s="159" t="s">
        <v>282</v>
      </c>
      <c r="CV172" s="159" t="s">
        <v>282</v>
      </c>
      <c r="CW172" s="159" t="s">
        <v>282</v>
      </c>
      <c r="CX172" s="159" t="s">
        <v>282</v>
      </c>
      <c r="CY172" s="159" t="s">
        <v>282</v>
      </c>
      <c r="CZ172" s="159" t="s">
        <v>282</v>
      </c>
      <c r="DA172" s="159" t="s">
        <v>282</v>
      </c>
      <c r="DB172" s="159" t="s">
        <v>282</v>
      </c>
      <c r="DC172" s="159" t="s">
        <v>282</v>
      </c>
      <c r="DD172" s="159" t="s">
        <v>282</v>
      </c>
      <c r="DE172" s="159" t="s">
        <v>282</v>
      </c>
      <c r="DF172" s="159" t="s">
        <v>282</v>
      </c>
      <c r="DG172" s="159" t="s">
        <v>282</v>
      </c>
      <c r="DH172" s="159" t="s">
        <v>282</v>
      </c>
      <c r="DI172" s="159" t="s">
        <v>282</v>
      </c>
      <c r="DJ172" s="159" t="s">
        <v>282</v>
      </c>
      <c r="DK172" s="159" t="s">
        <v>282</v>
      </c>
      <c r="DL172" s="159" t="s">
        <v>282</v>
      </c>
      <c r="DM172" s="159" t="s">
        <v>282</v>
      </c>
      <c r="DN172" s="159" t="s">
        <v>282</v>
      </c>
      <c r="DO172" s="159" t="s">
        <v>282</v>
      </c>
      <c r="DP172" s="159" t="s">
        <v>282</v>
      </c>
      <c r="DQ172" s="159" t="s">
        <v>282</v>
      </c>
      <c r="DR172" s="159" t="s">
        <v>282</v>
      </c>
      <c r="DS172" s="159" t="s">
        <v>282</v>
      </c>
      <c r="DT172" s="159" t="s">
        <v>282</v>
      </c>
      <c r="DU172" s="159" t="s">
        <v>282</v>
      </c>
      <c r="DV172" s="159" t="s">
        <v>282</v>
      </c>
      <c r="DW172" s="159" t="s">
        <v>282</v>
      </c>
      <c r="DX172" s="159" t="s">
        <v>282</v>
      </c>
      <c r="DY172" s="159" t="s">
        <v>282</v>
      </c>
      <c r="DZ172" s="159" t="s">
        <v>282</v>
      </c>
      <c r="EA172" s="159" t="s">
        <v>282</v>
      </c>
      <c r="EB172" s="159" t="s">
        <v>282</v>
      </c>
      <c r="EC172" s="159" t="s">
        <v>282</v>
      </c>
      <c r="ED172" s="159" t="s">
        <v>282</v>
      </c>
      <c r="EE172" s="159" t="s">
        <v>282</v>
      </c>
      <c r="EF172" s="159" t="s">
        <v>282</v>
      </c>
      <c r="EG172" s="159" t="s">
        <v>282</v>
      </c>
      <c r="EH172" s="159" t="s">
        <v>282</v>
      </c>
      <c r="EI172" s="159" t="s">
        <v>282</v>
      </c>
      <c r="EJ172" s="159" t="s">
        <v>282</v>
      </c>
      <c r="EK172" s="159" t="s">
        <v>282</v>
      </c>
      <c r="EL172" s="159" t="s">
        <v>282</v>
      </c>
      <c r="EM172" s="159" t="s">
        <v>282</v>
      </c>
      <c r="EN172" s="159" t="s">
        <v>282</v>
      </c>
      <c r="EO172" s="159" t="s">
        <v>282</v>
      </c>
      <c r="EP172" s="159" t="s">
        <v>282</v>
      </c>
      <c r="EQ172" s="159" t="s">
        <v>282</v>
      </c>
      <c r="ER172" s="159" t="s">
        <v>282</v>
      </c>
      <c r="ES172" s="159" t="s">
        <v>282</v>
      </c>
      <c r="ET172" s="159" t="s">
        <v>282</v>
      </c>
      <c r="EU172" s="159" t="s">
        <v>282</v>
      </c>
      <c r="EV172" s="159" t="s">
        <v>282</v>
      </c>
      <c r="EW172" s="159" t="s">
        <v>282</v>
      </c>
      <c r="EX172" s="159" t="s">
        <v>282</v>
      </c>
      <c r="EY172" s="159" t="s">
        <v>282</v>
      </c>
      <c r="EZ172" s="159" t="s">
        <v>282</v>
      </c>
      <c r="FA172" s="159" t="s">
        <v>282</v>
      </c>
      <c r="FB172" s="159" t="s">
        <v>282</v>
      </c>
      <c r="FC172" s="159" t="s">
        <v>282</v>
      </c>
      <c r="FD172" s="159" t="s">
        <v>282</v>
      </c>
      <c r="FE172" s="159" t="s">
        <v>282</v>
      </c>
      <c r="FF172" s="159" t="s">
        <v>282</v>
      </c>
      <c r="FG172" s="159" t="s">
        <v>282</v>
      </c>
      <c r="FH172" s="159" t="s">
        <v>282</v>
      </c>
      <c r="FI172" s="159" t="s">
        <v>282</v>
      </c>
      <c r="FJ172" s="159" t="s">
        <v>282</v>
      </c>
      <c r="FK172" s="159" t="s">
        <v>282</v>
      </c>
      <c r="FL172" s="159" t="s">
        <v>282</v>
      </c>
      <c r="FM172" s="159" t="s">
        <v>282</v>
      </c>
      <c r="FN172" s="159" t="s">
        <v>282</v>
      </c>
      <c r="FO172" s="159" t="s">
        <v>282</v>
      </c>
      <c r="FP172" s="159" t="s">
        <v>282</v>
      </c>
      <c r="FQ172" s="159" t="s">
        <v>282</v>
      </c>
      <c r="FR172" s="159" t="s">
        <v>282</v>
      </c>
      <c r="FS172" s="159" t="s">
        <v>282</v>
      </c>
      <c r="FT172" s="159" t="s">
        <v>282</v>
      </c>
    </row>
    <row r="173" spans="1:176" x14ac:dyDescent="0.25">
      <c r="A173" s="161" t="s">
        <v>14468</v>
      </c>
      <c r="B173" s="159" t="s">
        <v>11309</v>
      </c>
      <c r="C173" s="66" t="str">
        <f>IF(ISNUMBER(Severity!H173)=FALSE,Severity!F173,IF(Severity!H173&gt;=0.5,"YES","NO"))</f>
        <v>YES</v>
      </c>
      <c r="D173" s="66" t="str">
        <f>IF(ISNUMBER(Severity!I173)=FALSE,Severity!G173,IF(Severity!I173&gt;0.5,"YES","NO"))</f>
        <v>NO</v>
      </c>
      <c r="E173" s="159">
        <v>6</v>
      </c>
      <c r="F173" s="159">
        <v>4</v>
      </c>
      <c r="G173" s="66" t="s">
        <v>673</v>
      </c>
      <c r="H173" s="159" t="s">
        <v>183</v>
      </c>
      <c r="I173" s="159" t="s">
        <v>282</v>
      </c>
      <c r="J173" s="159">
        <v>11</v>
      </c>
      <c r="K173" s="159" t="s">
        <v>282</v>
      </c>
      <c r="L173" s="159" t="s">
        <v>282</v>
      </c>
      <c r="M173" s="159" t="s">
        <v>282</v>
      </c>
      <c r="N173" s="159" t="s">
        <v>282</v>
      </c>
      <c r="O173" s="159" t="s">
        <v>282</v>
      </c>
      <c r="P173" s="159" t="s">
        <v>282</v>
      </c>
      <c r="Q173" s="159" t="s">
        <v>282</v>
      </c>
      <c r="R173" s="159" t="s">
        <v>282</v>
      </c>
      <c r="S173" s="159" t="s">
        <v>220</v>
      </c>
      <c r="T173" s="159">
        <v>20</v>
      </c>
      <c r="U173" s="66">
        <v>35</v>
      </c>
      <c r="V173" s="66">
        <v>10.8</v>
      </c>
      <c r="W173" s="159">
        <v>38</v>
      </c>
      <c r="X173" s="66" t="s">
        <v>282</v>
      </c>
      <c r="Y173" s="66" t="s">
        <v>282</v>
      </c>
      <c r="Z173" s="66" t="s">
        <v>282</v>
      </c>
      <c r="AA173" s="159" t="s">
        <v>282</v>
      </c>
      <c r="AB173" s="159" t="s">
        <v>282</v>
      </c>
      <c r="AC173" s="159" t="s">
        <v>282</v>
      </c>
      <c r="AD173" s="66">
        <v>24.4</v>
      </c>
      <c r="AE173" s="66">
        <v>13.6</v>
      </c>
      <c r="AF173" s="159">
        <v>27</v>
      </c>
      <c r="AG173" s="159" t="s">
        <v>282</v>
      </c>
      <c r="AH173" s="159" t="s">
        <v>282</v>
      </c>
      <c r="AI173" s="159" t="s">
        <v>282</v>
      </c>
      <c r="AJ173" s="159" t="s">
        <v>282</v>
      </c>
      <c r="AK173" s="159" t="s">
        <v>282</v>
      </c>
      <c r="AL173" s="159" t="s">
        <v>282</v>
      </c>
      <c r="AM173" s="159">
        <v>38</v>
      </c>
      <c r="AN173" s="159">
        <v>27</v>
      </c>
      <c r="AO173" s="66" t="s">
        <v>673</v>
      </c>
      <c r="AP173" s="159" t="s">
        <v>183</v>
      </c>
      <c r="AQ173" s="159" t="s">
        <v>282</v>
      </c>
      <c r="AR173" s="159">
        <v>25</v>
      </c>
      <c r="AS173" s="159" t="s">
        <v>282</v>
      </c>
      <c r="AT173" s="159" t="s">
        <v>282</v>
      </c>
      <c r="AU173" s="159" t="s">
        <v>282</v>
      </c>
      <c r="AV173" s="159" t="s">
        <v>282</v>
      </c>
      <c r="AW173" s="159" t="s">
        <v>282</v>
      </c>
      <c r="AX173" s="159" t="s">
        <v>282</v>
      </c>
      <c r="AY173" s="159" t="s">
        <v>282</v>
      </c>
      <c r="AZ173" s="159" t="s">
        <v>282</v>
      </c>
      <c r="BA173" s="159" t="s">
        <v>220</v>
      </c>
      <c r="BB173" s="159">
        <v>20</v>
      </c>
      <c r="BC173" s="66">
        <v>34.9</v>
      </c>
      <c r="BD173" s="66">
        <v>10.1</v>
      </c>
      <c r="BE173" s="159">
        <v>41</v>
      </c>
      <c r="BF173" s="66" t="s">
        <v>282</v>
      </c>
      <c r="BG173" s="66" t="s">
        <v>282</v>
      </c>
      <c r="BH173" s="66" t="s">
        <v>282</v>
      </c>
      <c r="BI173" s="159" t="s">
        <v>282</v>
      </c>
      <c r="BJ173" s="159" t="s">
        <v>282</v>
      </c>
      <c r="BK173" s="159" t="s">
        <v>282</v>
      </c>
      <c r="BL173" s="66">
        <v>21</v>
      </c>
      <c r="BM173" s="66">
        <v>12.4</v>
      </c>
      <c r="BN173" s="66">
        <v>18</v>
      </c>
      <c r="BO173" s="159" t="s">
        <v>282</v>
      </c>
      <c r="BP173" s="159" t="s">
        <v>282</v>
      </c>
      <c r="BQ173" s="159" t="s">
        <v>282</v>
      </c>
      <c r="BR173" s="159" t="s">
        <v>282</v>
      </c>
      <c r="BS173" s="159" t="s">
        <v>282</v>
      </c>
      <c r="BT173" s="159" t="s">
        <v>282</v>
      </c>
      <c r="BU173" s="159">
        <v>45</v>
      </c>
      <c r="BV173" s="159">
        <v>20</v>
      </c>
      <c r="BW173" s="159" t="s">
        <v>671</v>
      </c>
      <c r="BX173" s="159" t="s">
        <v>282</v>
      </c>
      <c r="BY173" s="159" t="s">
        <v>282</v>
      </c>
      <c r="BZ173" s="66">
        <v>4</v>
      </c>
      <c r="CA173" s="159" t="s">
        <v>282</v>
      </c>
      <c r="CB173" s="159" t="s">
        <v>282</v>
      </c>
      <c r="CC173" s="159" t="s">
        <v>282</v>
      </c>
      <c r="CD173" s="159" t="s">
        <v>282</v>
      </c>
      <c r="CE173" s="159" t="s">
        <v>282</v>
      </c>
      <c r="CF173" s="159" t="s">
        <v>282</v>
      </c>
      <c r="CG173" s="159" t="s">
        <v>282</v>
      </c>
      <c r="CH173" s="159" t="s">
        <v>282</v>
      </c>
      <c r="CI173" s="159" t="s">
        <v>220</v>
      </c>
      <c r="CJ173" s="66">
        <v>20</v>
      </c>
      <c r="CK173" s="66">
        <v>37.6</v>
      </c>
      <c r="CL173" s="66">
        <v>10.7</v>
      </c>
      <c r="CM173" s="159">
        <v>36</v>
      </c>
      <c r="CN173" s="159" t="s">
        <v>282</v>
      </c>
      <c r="CO173" s="159" t="s">
        <v>282</v>
      </c>
      <c r="CP173" s="159" t="s">
        <v>282</v>
      </c>
      <c r="CQ173" s="159" t="s">
        <v>282</v>
      </c>
      <c r="CR173" s="159" t="s">
        <v>282</v>
      </c>
      <c r="CS173" s="159" t="s">
        <v>282</v>
      </c>
      <c r="CT173" s="66">
        <v>29.6</v>
      </c>
      <c r="CU173" s="66">
        <v>13.2</v>
      </c>
      <c r="CV173" s="66">
        <v>33</v>
      </c>
      <c r="CW173" s="159" t="s">
        <v>282</v>
      </c>
      <c r="CX173" s="159" t="s">
        <v>282</v>
      </c>
      <c r="CY173" s="159" t="s">
        <v>282</v>
      </c>
      <c r="CZ173" s="159" t="s">
        <v>282</v>
      </c>
      <c r="DA173" s="159" t="s">
        <v>282</v>
      </c>
      <c r="DB173" s="159" t="s">
        <v>282</v>
      </c>
      <c r="DC173" s="66">
        <v>37</v>
      </c>
      <c r="DD173" s="66">
        <v>33</v>
      </c>
      <c r="DE173" s="159" t="s">
        <v>306</v>
      </c>
      <c r="DF173" s="159" t="s">
        <v>282</v>
      </c>
      <c r="DG173" s="159" t="s">
        <v>282</v>
      </c>
      <c r="DH173" s="66">
        <v>8</v>
      </c>
      <c r="DI173" s="159" t="s">
        <v>282</v>
      </c>
      <c r="DJ173" s="159" t="s">
        <v>282</v>
      </c>
      <c r="DK173" s="159" t="s">
        <v>282</v>
      </c>
      <c r="DL173" s="159" t="s">
        <v>282</v>
      </c>
      <c r="DM173" s="159" t="s">
        <v>282</v>
      </c>
      <c r="DN173" s="159" t="s">
        <v>282</v>
      </c>
      <c r="DO173" s="159" t="s">
        <v>282</v>
      </c>
      <c r="DP173" s="159" t="s">
        <v>282</v>
      </c>
      <c r="DQ173" s="159" t="s">
        <v>220</v>
      </c>
      <c r="DR173" s="66">
        <v>20</v>
      </c>
      <c r="DS173" s="66">
        <v>38.6</v>
      </c>
      <c r="DT173" s="66">
        <v>8.8000000000000007</v>
      </c>
      <c r="DU173" s="159">
        <v>35</v>
      </c>
      <c r="DV173" s="159" t="s">
        <v>282</v>
      </c>
      <c r="DW173" s="159" t="s">
        <v>282</v>
      </c>
      <c r="DX173" s="159" t="s">
        <v>282</v>
      </c>
      <c r="DY173" s="159" t="s">
        <v>282</v>
      </c>
      <c r="DZ173" s="159" t="s">
        <v>282</v>
      </c>
      <c r="EA173" s="159" t="s">
        <v>282</v>
      </c>
      <c r="EB173" s="66">
        <v>35.1</v>
      </c>
      <c r="EC173" s="66">
        <v>13.9</v>
      </c>
      <c r="ED173" s="66">
        <v>27</v>
      </c>
      <c r="EE173" s="159" t="s">
        <v>282</v>
      </c>
      <c r="EF173" s="159" t="s">
        <v>282</v>
      </c>
      <c r="EG173" s="159" t="s">
        <v>282</v>
      </c>
      <c r="EH173" s="159" t="s">
        <v>282</v>
      </c>
      <c r="EI173" s="159" t="s">
        <v>282</v>
      </c>
      <c r="EJ173" s="159" t="s">
        <v>282</v>
      </c>
      <c r="EK173" s="66">
        <v>35</v>
      </c>
      <c r="EL173" s="66">
        <v>27</v>
      </c>
      <c r="EM173" s="159" t="s">
        <v>282</v>
      </c>
      <c r="EN173" s="159" t="s">
        <v>282</v>
      </c>
      <c r="EO173" s="159" t="s">
        <v>282</v>
      </c>
      <c r="EP173" s="159" t="s">
        <v>282</v>
      </c>
      <c r="EQ173" s="159" t="s">
        <v>282</v>
      </c>
      <c r="ER173" s="159" t="s">
        <v>282</v>
      </c>
      <c r="ES173" s="159" t="s">
        <v>282</v>
      </c>
      <c r="ET173" s="159" t="s">
        <v>282</v>
      </c>
      <c r="EU173" s="159" t="s">
        <v>282</v>
      </c>
      <c r="EV173" s="159" t="s">
        <v>282</v>
      </c>
      <c r="EW173" s="159" t="s">
        <v>282</v>
      </c>
      <c r="EX173" s="159" t="s">
        <v>282</v>
      </c>
      <c r="EY173" s="159" t="s">
        <v>282</v>
      </c>
      <c r="EZ173" s="159" t="s">
        <v>282</v>
      </c>
      <c r="FA173" s="159" t="s">
        <v>282</v>
      </c>
      <c r="FB173" s="159" t="s">
        <v>282</v>
      </c>
      <c r="FC173" s="159" t="s">
        <v>282</v>
      </c>
      <c r="FD173" s="159" t="s">
        <v>282</v>
      </c>
      <c r="FE173" s="159" t="s">
        <v>282</v>
      </c>
      <c r="FF173" s="159" t="s">
        <v>282</v>
      </c>
      <c r="FG173" s="159" t="s">
        <v>282</v>
      </c>
      <c r="FH173" s="159" t="s">
        <v>282</v>
      </c>
      <c r="FI173" s="159" t="s">
        <v>282</v>
      </c>
      <c r="FJ173" s="159" t="s">
        <v>282</v>
      </c>
      <c r="FK173" s="159" t="s">
        <v>282</v>
      </c>
      <c r="FL173" s="159" t="s">
        <v>282</v>
      </c>
      <c r="FM173" s="159" t="s">
        <v>282</v>
      </c>
      <c r="FN173" s="159" t="s">
        <v>282</v>
      </c>
      <c r="FO173" s="159" t="s">
        <v>282</v>
      </c>
      <c r="FP173" s="159" t="s">
        <v>282</v>
      </c>
      <c r="FQ173" s="159" t="s">
        <v>282</v>
      </c>
      <c r="FR173" s="159" t="s">
        <v>282</v>
      </c>
      <c r="FS173" s="159" t="s">
        <v>282</v>
      </c>
      <c r="FT173" s="159" t="s">
        <v>282</v>
      </c>
    </row>
    <row r="174" spans="1:176" x14ac:dyDescent="0.25">
      <c r="A174" s="66" t="s">
        <v>5509</v>
      </c>
      <c r="B174" s="159" t="s">
        <v>282</v>
      </c>
      <c r="C174" s="66" t="str">
        <f>IF(ISNUMBER(Severity!H174)=FALSE,Severity!F174,IF(Severity!H174&gt;=0.5,"YES","NO"))</f>
        <v>YES</v>
      </c>
      <c r="D174" s="66" t="str">
        <f>IF(ISNUMBER(Severity!I174)=FALSE,Severity!G174,IF(Severity!I174&gt;0.5,"YES","NO"))</f>
        <v>NO</v>
      </c>
      <c r="E174" s="159">
        <v>12</v>
      </c>
      <c r="F174" s="159">
        <v>3</v>
      </c>
      <c r="G174" s="159" t="s">
        <v>256</v>
      </c>
      <c r="H174" s="159" t="s">
        <v>10507</v>
      </c>
      <c r="I174" s="159">
        <v>9</v>
      </c>
      <c r="J174" s="159">
        <v>16</v>
      </c>
      <c r="K174" s="159" t="s">
        <v>282</v>
      </c>
      <c r="L174" s="159" t="s">
        <v>282</v>
      </c>
      <c r="M174" s="159" t="s">
        <v>282</v>
      </c>
      <c r="N174" s="159" t="s">
        <v>282</v>
      </c>
      <c r="O174" s="159" t="s">
        <v>299</v>
      </c>
      <c r="P174" s="159">
        <v>21</v>
      </c>
      <c r="Q174" s="159">
        <v>32</v>
      </c>
      <c r="R174" s="159">
        <v>50</v>
      </c>
      <c r="S174" s="159" t="s">
        <v>299</v>
      </c>
      <c r="T174" s="159">
        <v>21</v>
      </c>
      <c r="U174" s="66">
        <v>23.1</v>
      </c>
      <c r="V174" s="66">
        <v>3.4</v>
      </c>
      <c r="W174" s="159">
        <v>55</v>
      </c>
      <c r="X174" s="66" t="s">
        <v>282</v>
      </c>
      <c r="Y174" s="159" t="s">
        <v>282</v>
      </c>
      <c r="Z174" s="66" t="s">
        <v>282</v>
      </c>
      <c r="AA174" s="159">
        <v>12.1</v>
      </c>
      <c r="AB174" s="159">
        <v>10</v>
      </c>
      <c r="AC174" s="159">
        <v>55</v>
      </c>
      <c r="AD174" s="159" t="s">
        <v>282</v>
      </c>
      <c r="AE174" s="159" t="s">
        <v>282</v>
      </c>
      <c r="AF174" s="159" t="s">
        <v>282</v>
      </c>
      <c r="AG174" s="159">
        <v>-11.1</v>
      </c>
      <c r="AH174" s="159">
        <v>9.4</v>
      </c>
      <c r="AI174" s="159">
        <v>55</v>
      </c>
      <c r="AJ174" s="159" t="s">
        <v>282</v>
      </c>
      <c r="AK174" s="159" t="s">
        <v>282</v>
      </c>
      <c r="AL174" s="159" t="s">
        <v>282</v>
      </c>
      <c r="AM174" s="159">
        <v>55</v>
      </c>
      <c r="AN174" s="159">
        <v>39</v>
      </c>
      <c r="AO174" s="159" t="s">
        <v>246</v>
      </c>
      <c r="AP174" s="159" t="s">
        <v>10507</v>
      </c>
      <c r="AQ174" s="159">
        <v>6</v>
      </c>
      <c r="AR174" s="159">
        <v>16</v>
      </c>
      <c r="AS174" s="159" t="s">
        <v>282</v>
      </c>
      <c r="AT174" s="159" t="s">
        <v>282</v>
      </c>
      <c r="AU174" s="159" t="s">
        <v>282</v>
      </c>
      <c r="AV174" s="159" t="s">
        <v>282</v>
      </c>
      <c r="AW174" s="159" t="s">
        <v>299</v>
      </c>
      <c r="AX174" s="159">
        <v>21</v>
      </c>
      <c r="AY174" s="159">
        <v>31</v>
      </c>
      <c r="AZ174" s="159">
        <v>50</v>
      </c>
      <c r="BA174" s="159" t="s">
        <v>299</v>
      </c>
      <c r="BB174" s="159">
        <v>21</v>
      </c>
      <c r="BC174" s="66">
        <v>23.9</v>
      </c>
      <c r="BD174" s="66">
        <v>3.8</v>
      </c>
      <c r="BE174" s="159">
        <v>54</v>
      </c>
      <c r="BF174" s="66" t="s">
        <v>282</v>
      </c>
      <c r="BG174" s="159" t="s">
        <v>282</v>
      </c>
      <c r="BH174" s="66" t="s">
        <v>282</v>
      </c>
      <c r="BI174" s="159">
        <v>13.1</v>
      </c>
      <c r="BJ174" s="159">
        <v>10.3</v>
      </c>
      <c r="BK174" s="159">
        <v>54</v>
      </c>
      <c r="BL174" s="159" t="s">
        <v>282</v>
      </c>
      <c r="BM174" s="159" t="s">
        <v>282</v>
      </c>
      <c r="BN174" s="159" t="s">
        <v>282</v>
      </c>
      <c r="BO174" s="159">
        <v>-10.8</v>
      </c>
      <c r="BP174" s="159">
        <v>9.5</v>
      </c>
      <c r="BQ174" s="159">
        <v>54</v>
      </c>
      <c r="BR174" s="159" t="s">
        <v>282</v>
      </c>
      <c r="BS174" s="159" t="s">
        <v>282</v>
      </c>
      <c r="BT174" s="159" t="s">
        <v>282</v>
      </c>
      <c r="BU174" s="159">
        <v>54</v>
      </c>
      <c r="BV174" s="159">
        <v>38</v>
      </c>
      <c r="BW174" s="159" t="s">
        <v>790</v>
      </c>
      <c r="BX174" s="159" t="s">
        <v>10507</v>
      </c>
      <c r="BY174" s="159">
        <v>0</v>
      </c>
      <c r="BZ174" s="159">
        <v>4</v>
      </c>
      <c r="CA174" s="159" t="s">
        <v>282</v>
      </c>
      <c r="CB174" s="159" t="s">
        <v>282</v>
      </c>
      <c r="CC174" s="159" t="s">
        <v>282</v>
      </c>
      <c r="CD174" s="159" t="s">
        <v>282</v>
      </c>
      <c r="CE174" s="159" t="s">
        <v>299</v>
      </c>
      <c r="CF174" s="159">
        <v>21</v>
      </c>
      <c r="CG174" s="159">
        <v>10</v>
      </c>
      <c r="CH174" s="159">
        <v>50</v>
      </c>
      <c r="CI174" s="159" t="s">
        <v>299</v>
      </c>
      <c r="CJ174" s="159">
        <v>21</v>
      </c>
      <c r="CK174" s="66">
        <v>23.7</v>
      </c>
      <c r="CL174" s="66">
        <v>2.7</v>
      </c>
      <c r="CM174" s="159">
        <v>19</v>
      </c>
      <c r="CN174" s="159" t="s">
        <v>282</v>
      </c>
      <c r="CO174" s="159" t="s">
        <v>282</v>
      </c>
      <c r="CP174" s="159" t="s">
        <v>282</v>
      </c>
      <c r="CQ174" s="159">
        <v>12.2</v>
      </c>
      <c r="CR174" s="159">
        <v>9</v>
      </c>
      <c r="CS174" s="159">
        <v>19</v>
      </c>
      <c r="CT174" s="159" t="s">
        <v>282</v>
      </c>
      <c r="CU174" s="159" t="s">
        <v>282</v>
      </c>
      <c r="CV174" s="159" t="s">
        <v>282</v>
      </c>
      <c r="CW174" s="159">
        <v>-11.6</v>
      </c>
      <c r="CX174" s="159">
        <v>8.9</v>
      </c>
      <c r="CY174" s="159">
        <v>19</v>
      </c>
      <c r="CZ174" s="159" t="s">
        <v>282</v>
      </c>
      <c r="DA174" s="159" t="s">
        <v>282</v>
      </c>
      <c r="DB174" s="159" t="s">
        <v>282</v>
      </c>
      <c r="DC174" s="159">
        <v>19</v>
      </c>
      <c r="DD174" s="159">
        <v>15</v>
      </c>
      <c r="DE174" s="159" t="s">
        <v>282</v>
      </c>
      <c r="DF174" s="159" t="s">
        <v>282</v>
      </c>
      <c r="DG174" s="159" t="s">
        <v>282</v>
      </c>
      <c r="DH174" s="159" t="s">
        <v>282</v>
      </c>
      <c r="DI174" s="159" t="s">
        <v>282</v>
      </c>
      <c r="DJ174" s="159" t="s">
        <v>282</v>
      </c>
      <c r="DK174" s="159" t="s">
        <v>282</v>
      </c>
      <c r="DL174" s="159" t="s">
        <v>282</v>
      </c>
      <c r="DM174" s="159" t="s">
        <v>282</v>
      </c>
      <c r="DN174" s="159" t="s">
        <v>282</v>
      </c>
      <c r="DO174" s="159" t="s">
        <v>282</v>
      </c>
      <c r="DP174" s="159" t="s">
        <v>282</v>
      </c>
      <c r="DQ174" s="159" t="s">
        <v>282</v>
      </c>
      <c r="DR174" s="159" t="s">
        <v>282</v>
      </c>
      <c r="DS174" s="159" t="s">
        <v>282</v>
      </c>
      <c r="DT174" s="159" t="s">
        <v>282</v>
      </c>
      <c r="DU174" s="159" t="s">
        <v>282</v>
      </c>
      <c r="DV174" s="159" t="s">
        <v>282</v>
      </c>
      <c r="DW174" s="159" t="s">
        <v>282</v>
      </c>
      <c r="DX174" s="159" t="s">
        <v>282</v>
      </c>
      <c r="DY174" s="159" t="s">
        <v>282</v>
      </c>
      <c r="DZ174" s="159" t="s">
        <v>282</v>
      </c>
      <c r="EA174" s="159" t="s">
        <v>282</v>
      </c>
      <c r="EB174" s="159" t="s">
        <v>282</v>
      </c>
      <c r="EC174" s="159" t="s">
        <v>282</v>
      </c>
      <c r="ED174" s="159" t="s">
        <v>282</v>
      </c>
      <c r="EE174" s="159" t="s">
        <v>282</v>
      </c>
      <c r="EF174" s="159" t="s">
        <v>282</v>
      </c>
      <c r="EG174" s="159" t="s">
        <v>282</v>
      </c>
      <c r="EH174" s="159" t="s">
        <v>282</v>
      </c>
      <c r="EI174" s="159" t="s">
        <v>282</v>
      </c>
      <c r="EJ174" s="159" t="s">
        <v>282</v>
      </c>
      <c r="EK174" s="159" t="s">
        <v>282</v>
      </c>
      <c r="EL174" s="159" t="s">
        <v>282</v>
      </c>
      <c r="EM174" s="159" t="s">
        <v>282</v>
      </c>
      <c r="EN174" s="159" t="s">
        <v>282</v>
      </c>
      <c r="EO174" s="159" t="s">
        <v>282</v>
      </c>
      <c r="EP174" s="159" t="s">
        <v>282</v>
      </c>
      <c r="EQ174" s="159" t="s">
        <v>282</v>
      </c>
      <c r="ER174" s="159" t="s">
        <v>282</v>
      </c>
      <c r="ES174" s="159" t="s">
        <v>282</v>
      </c>
      <c r="ET174" s="159" t="s">
        <v>282</v>
      </c>
      <c r="EU174" s="159" t="s">
        <v>282</v>
      </c>
      <c r="EV174" s="159" t="s">
        <v>282</v>
      </c>
      <c r="EW174" s="159" t="s">
        <v>282</v>
      </c>
      <c r="EX174" s="159" t="s">
        <v>282</v>
      </c>
      <c r="EY174" s="159" t="s">
        <v>282</v>
      </c>
      <c r="EZ174" s="159" t="s">
        <v>282</v>
      </c>
      <c r="FA174" s="159" t="s">
        <v>282</v>
      </c>
      <c r="FB174" s="159" t="s">
        <v>282</v>
      </c>
      <c r="FC174" s="159" t="s">
        <v>282</v>
      </c>
      <c r="FD174" s="159" t="s">
        <v>282</v>
      </c>
      <c r="FE174" s="159" t="s">
        <v>282</v>
      </c>
      <c r="FF174" s="159" t="s">
        <v>282</v>
      </c>
      <c r="FG174" s="159" t="s">
        <v>282</v>
      </c>
      <c r="FH174" s="159" t="s">
        <v>282</v>
      </c>
      <c r="FI174" s="159" t="s">
        <v>282</v>
      </c>
      <c r="FJ174" s="159" t="s">
        <v>282</v>
      </c>
      <c r="FK174" s="159" t="s">
        <v>282</v>
      </c>
      <c r="FL174" s="159" t="s">
        <v>282</v>
      </c>
      <c r="FM174" s="159" t="s">
        <v>282</v>
      </c>
      <c r="FN174" s="159" t="s">
        <v>282</v>
      </c>
      <c r="FO174" s="159" t="s">
        <v>282</v>
      </c>
      <c r="FP174" s="159" t="s">
        <v>282</v>
      </c>
      <c r="FQ174" s="159" t="s">
        <v>282</v>
      </c>
      <c r="FR174" s="159" t="s">
        <v>282</v>
      </c>
      <c r="FS174" s="159" t="s">
        <v>282</v>
      </c>
      <c r="FT174" s="159" t="s">
        <v>282</v>
      </c>
    </row>
    <row r="175" spans="1:176" x14ac:dyDescent="0.25">
      <c r="A175" s="161" t="s">
        <v>7449</v>
      </c>
      <c r="B175" s="159" t="s">
        <v>18071</v>
      </c>
      <c r="C175" s="66" t="str">
        <f>IF(ISNUMBER(Severity!H175)=FALSE,Severity!F175,IF(Severity!H175&gt;=0.5,"YES","NO"))</f>
        <v>YES</v>
      </c>
      <c r="D175" s="66" t="str">
        <f>IF(ISNUMBER(Severity!I175)=FALSE,Severity!G175,IF(Severity!I175&gt;0.5,"YES","NO"))</f>
        <v>NO</v>
      </c>
      <c r="E175" s="159">
        <v>4</v>
      </c>
      <c r="F175" s="159">
        <v>3</v>
      </c>
      <c r="G175" s="159" t="s">
        <v>246</v>
      </c>
      <c r="H175" s="159" t="s">
        <v>10507</v>
      </c>
      <c r="I175" s="159">
        <v>8</v>
      </c>
      <c r="J175" s="159">
        <v>28</v>
      </c>
      <c r="K175" s="159" t="s">
        <v>299</v>
      </c>
      <c r="L175" s="159">
        <v>17</v>
      </c>
      <c r="M175" s="159">
        <v>48</v>
      </c>
      <c r="N175" s="159">
        <v>7</v>
      </c>
      <c r="O175" s="159" t="s">
        <v>299</v>
      </c>
      <c r="P175" s="159">
        <v>17</v>
      </c>
      <c r="Q175" s="159">
        <v>57</v>
      </c>
      <c r="R175" s="159">
        <v>50</v>
      </c>
      <c r="S175" s="159" t="s">
        <v>299</v>
      </c>
      <c r="T175" s="159">
        <v>17</v>
      </c>
      <c r="U175" s="66">
        <v>20.22</v>
      </c>
      <c r="V175" s="66">
        <v>4.24</v>
      </c>
      <c r="W175" s="159">
        <v>88</v>
      </c>
      <c r="X175" s="66">
        <v>19.86</v>
      </c>
      <c r="Y175" s="159">
        <v>3.89</v>
      </c>
      <c r="Z175" s="159">
        <v>64</v>
      </c>
      <c r="AA175" s="159">
        <v>8.73</v>
      </c>
      <c r="AB175" s="159">
        <v>7.18</v>
      </c>
      <c r="AC175" s="159">
        <v>88</v>
      </c>
      <c r="AD175" s="159">
        <v>6.4</v>
      </c>
      <c r="AE175" s="159">
        <v>5.52</v>
      </c>
      <c r="AF175" s="159">
        <v>64</v>
      </c>
      <c r="AG175" s="159">
        <v>-11.48</v>
      </c>
      <c r="AH175" s="159">
        <v>7.62</v>
      </c>
      <c r="AI175" s="159">
        <v>88</v>
      </c>
      <c r="AJ175" s="159">
        <v>-13.46</v>
      </c>
      <c r="AK175" s="159">
        <v>6.4</v>
      </c>
      <c r="AL175" s="159">
        <v>64</v>
      </c>
      <c r="AM175" s="159">
        <v>92</v>
      </c>
      <c r="AN175" s="159">
        <v>64</v>
      </c>
      <c r="AO175" s="159" t="s">
        <v>255</v>
      </c>
      <c r="AP175" s="159" t="s">
        <v>10507</v>
      </c>
      <c r="AQ175" s="159">
        <v>6</v>
      </c>
      <c r="AR175" s="159">
        <v>26</v>
      </c>
      <c r="AS175" s="159" t="s">
        <v>299</v>
      </c>
      <c r="AT175" s="159">
        <v>17</v>
      </c>
      <c r="AU175" s="159">
        <v>57</v>
      </c>
      <c r="AV175" s="159">
        <v>7</v>
      </c>
      <c r="AW175" s="159" t="s">
        <v>299</v>
      </c>
      <c r="AX175" s="159">
        <v>17</v>
      </c>
      <c r="AY175" s="159">
        <v>70</v>
      </c>
      <c r="AZ175" s="159">
        <v>50</v>
      </c>
      <c r="BA175" s="159" t="s">
        <v>299</v>
      </c>
      <c r="BB175" s="159">
        <v>17</v>
      </c>
      <c r="BC175" s="66">
        <v>21.04</v>
      </c>
      <c r="BD175" s="66">
        <v>4.38</v>
      </c>
      <c r="BE175" s="159">
        <v>96</v>
      </c>
      <c r="BF175" s="66">
        <v>20.95</v>
      </c>
      <c r="BG175" s="159">
        <v>4.5999999999999996</v>
      </c>
      <c r="BH175" s="159">
        <v>70</v>
      </c>
      <c r="BI175" s="159">
        <v>8.11</v>
      </c>
      <c r="BJ175" s="159">
        <v>7.28</v>
      </c>
      <c r="BK175" s="159">
        <v>96</v>
      </c>
      <c r="BL175" s="159">
        <v>5.25</v>
      </c>
      <c r="BM175" s="159">
        <v>5.15</v>
      </c>
      <c r="BN175" s="159">
        <v>70</v>
      </c>
      <c r="BO175" s="159">
        <v>-12.93</v>
      </c>
      <c r="BP175" s="159">
        <v>8.19</v>
      </c>
      <c r="BQ175" s="159">
        <v>96</v>
      </c>
      <c r="BR175" s="159">
        <v>-15.69</v>
      </c>
      <c r="BS175" s="159">
        <v>6.37</v>
      </c>
      <c r="BT175" s="159">
        <v>70</v>
      </c>
      <c r="BU175" s="159">
        <v>96</v>
      </c>
      <c r="BV175" s="159">
        <v>70</v>
      </c>
      <c r="BW175" s="159" t="s">
        <v>256</v>
      </c>
      <c r="BX175" s="159" t="s">
        <v>10507</v>
      </c>
      <c r="BY175" s="159">
        <v>11</v>
      </c>
      <c r="BZ175" s="159">
        <v>30</v>
      </c>
      <c r="CA175" s="159" t="s">
        <v>299</v>
      </c>
      <c r="CB175" s="159">
        <v>17</v>
      </c>
      <c r="CC175" s="159">
        <v>53</v>
      </c>
      <c r="CD175" s="159">
        <v>7</v>
      </c>
      <c r="CE175" s="159" t="s">
        <v>299</v>
      </c>
      <c r="CF175" s="159">
        <v>17</v>
      </c>
      <c r="CG175" s="159">
        <v>64</v>
      </c>
      <c r="CH175" s="159">
        <v>50</v>
      </c>
      <c r="CI175" s="159" t="s">
        <v>299</v>
      </c>
      <c r="CJ175" s="159">
        <v>17</v>
      </c>
      <c r="CK175" s="66">
        <v>20.65</v>
      </c>
      <c r="CL175" s="66">
        <v>4.3899999999999997</v>
      </c>
      <c r="CM175" s="159">
        <v>93</v>
      </c>
      <c r="CN175" s="159">
        <v>20.32</v>
      </c>
      <c r="CO175" s="159">
        <v>4.43</v>
      </c>
      <c r="CP175" s="159">
        <v>66</v>
      </c>
      <c r="CQ175" s="159">
        <v>8.33</v>
      </c>
      <c r="CR175" s="159">
        <v>6.98</v>
      </c>
      <c r="CS175" s="159">
        <v>93</v>
      </c>
      <c r="CT175" s="159">
        <v>5.82</v>
      </c>
      <c r="CU175" s="159">
        <v>4.47</v>
      </c>
      <c r="CV175" s="159">
        <v>66</v>
      </c>
      <c r="CW175" s="159">
        <v>-12.32</v>
      </c>
      <c r="CX175" s="159">
        <v>7.63</v>
      </c>
      <c r="CY175" s="159">
        <v>93</v>
      </c>
      <c r="CZ175" s="159">
        <v>-14.5</v>
      </c>
      <c r="DA175" s="159">
        <v>6.02</v>
      </c>
      <c r="DB175" s="159">
        <v>66</v>
      </c>
      <c r="DC175" s="159">
        <v>96</v>
      </c>
      <c r="DD175" s="159">
        <v>66</v>
      </c>
      <c r="DE175" s="159" t="s">
        <v>282</v>
      </c>
      <c r="DF175" s="159" t="s">
        <v>282</v>
      </c>
      <c r="DG175" s="159" t="s">
        <v>282</v>
      </c>
      <c r="DH175" s="159" t="s">
        <v>282</v>
      </c>
      <c r="DI175" s="159" t="s">
        <v>282</v>
      </c>
      <c r="DJ175" s="159" t="s">
        <v>282</v>
      </c>
      <c r="DK175" s="159" t="s">
        <v>282</v>
      </c>
      <c r="DL175" s="159" t="s">
        <v>282</v>
      </c>
      <c r="DM175" s="159" t="s">
        <v>282</v>
      </c>
      <c r="DN175" s="159" t="s">
        <v>282</v>
      </c>
      <c r="DO175" s="159" t="s">
        <v>282</v>
      </c>
      <c r="DP175" s="159" t="s">
        <v>282</v>
      </c>
      <c r="DQ175" s="159" t="s">
        <v>282</v>
      </c>
      <c r="DR175" s="159" t="s">
        <v>282</v>
      </c>
      <c r="DS175" s="159" t="s">
        <v>282</v>
      </c>
      <c r="DT175" s="159" t="s">
        <v>282</v>
      </c>
      <c r="DU175" s="159" t="s">
        <v>282</v>
      </c>
      <c r="DV175" s="159" t="s">
        <v>282</v>
      </c>
      <c r="DW175" s="159" t="s">
        <v>282</v>
      </c>
      <c r="DX175" s="159" t="s">
        <v>282</v>
      </c>
      <c r="DY175" s="159" t="s">
        <v>282</v>
      </c>
      <c r="DZ175" s="159" t="s">
        <v>282</v>
      </c>
      <c r="EA175" s="159" t="s">
        <v>282</v>
      </c>
      <c r="EB175" s="159" t="s">
        <v>282</v>
      </c>
      <c r="EC175" s="159" t="s">
        <v>282</v>
      </c>
      <c r="ED175" s="159" t="s">
        <v>282</v>
      </c>
      <c r="EE175" s="159" t="s">
        <v>282</v>
      </c>
      <c r="EF175" s="159" t="s">
        <v>282</v>
      </c>
      <c r="EG175" s="159" t="s">
        <v>282</v>
      </c>
      <c r="EH175" s="159" t="s">
        <v>282</v>
      </c>
      <c r="EI175" s="159" t="s">
        <v>282</v>
      </c>
      <c r="EJ175" s="159" t="s">
        <v>282</v>
      </c>
      <c r="EK175" s="159" t="s">
        <v>282</v>
      </c>
      <c r="EL175" s="159" t="s">
        <v>282</v>
      </c>
      <c r="EM175" s="159" t="s">
        <v>282</v>
      </c>
      <c r="EN175" s="159" t="s">
        <v>282</v>
      </c>
      <c r="EO175" s="159" t="s">
        <v>282</v>
      </c>
      <c r="EP175" s="159" t="s">
        <v>282</v>
      </c>
      <c r="EQ175" s="159" t="s">
        <v>282</v>
      </c>
      <c r="ER175" s="159" t="s">
        <v>282</v>
      </c>
      <c r="ES175" s="159" t="s">
        <v>282</v>
      </c>
      <c r="ET175" s="159" t="s">
        <v>282</v>
      </c>
      <c r="EU175" s="159" t="s">
        <v>282</v>
      </c>
      <c r="EV175" s="159" t="s">
        <v>282</v>
      </c>
      <c r="EW175" s="159" t="s">
        <v>282</v>
      </c>
      <c r="EX175" s="159" t="s">
        <v>282</v>
      </c>
      <c r="EY175" s="159" t="s">
        <v>282</v>
      </c>
      <c r="EZ175" s="159" t="s">
        <v>282</v>
      </c>
      <c r="FA175" s="159" t="s">
        <v>282</v>
      </c>
      <c r="FB175" s="159" t="s">
        <v>282</v>
      </c>
      <c r="FC175" s="159" t="s">
        <v>282</v>
      </c>
      <c r="FD175" s="159" t="s">
        <v>282</v>
      </c>
      <c r="FE175" s="159" t="s">
        <v>282</v>
      </c>
      <c r="FF175" s="159" t="s">
        <v>282</v>
      </c>
      <c r="FG175" s="159" t="s">
        <v>282</v>
      </c>
      <c r="FH175" s="159" t="s">
        <v>282</v>
      </c>
      <c r="FI175" s="159" t="s">
        <v>282</v>
      </c>
      <c r="FJ175" s="159" t="s">
        <v>282</v>
      </c>
      <c r="FK175" s="159" t="s">
        <v>282</v>
      </c>
      <c r="FL175" s="159" t="s">
        <v>282</v>
      </c>
      <c r="FM175" s="159" t="s">
        <v>282</v>
      </c>
      <c r="FN175" s="159" t="s">
        <v>282</v>
      </c>
      <c r="FO175" s="159" t="s">
        <v>282</v>
      </c>
      <c r="FP175" s="159" t="s">
        <v>282</v>
      </c>
      <c r="FQ175" s="159" t="s">
        <v>282</v>
      </c>
      <c r="FR175" s="159" t="s">
        <v>282</v>
      </c>
      <c r="FS175" s="159" t="s">
        <v>282</v>
      </c>
      <c r="FT175" s="159" t="s">
        <v>282</v>
      </c>
    </row>
    <row r="176" spans="1:176" x14ac:dyDescent="0.25">
      <c r="A176" s="161" t="s">
        <v>4734</v>
      </c>
      <c r="B176" s="159" t="s">
        <v>13779</v>
      </c>
      <c r="C176" s="66" t="str">
        <f>IF(ISNUMBER(Severity!H176)=FALSE,Severity!F176,IF(Severity!H176&gt;=0.5,"YES","NO"))</f>
        <v>YES</v>
      </c>
      <c r="D176" s="66" t="str">
        <f>IF(ISNUMBER(Severity!I176)=FALSE,Severity!G176,IF(Severity!I176&gt;0.5,"YES","NO"))</f>
        <v>NO</v>
      </c>
      <c r="E176" s="159">
        <v>12</v>
      </c>
      <c r="F176" s="159">
        <v>2</v>
      </c>
      <c r="G176" s="159" t="s">
        <v>246</v>
      </c>
      <c r="H176" s="159" t="s">
        <v>10507</v>
      </c>
      <c r="I176" s="159">
        <v>2</v>
      </c>
      <c r="J176" s="159">
        <v>23</v>
      </c>
      <c r="K176" s="159" t="s">
        <v>299</v>
      </c>
      <c r="L176" s="159">
        <v>17</v>
      </c>
      <c r="M176" s="159">
        <v>14</v>
      </c>
      <c r="N176" s="159">
        <v>7</v>
      </c>
      <c r="O176" s="159" t="s">
        <v>282</v>
      </c>
      <c r="P176" s="159" t="s">
        <v>282</v>
      </c>
      <c r="Q176" s="159" t="s">
        <v>282</v>
      </c>
      <c r="R176" s="159" t="s">
        <v>282</v>
      </c>
      <c r="S176" s="159" t="s">
        <v>299</v>
      </c>
      <c r="T176" s="159">
        <v>17</v>
      </c>
      <c r="U176" s="159">
        <v>19.600000000000001</v>
      </c>
      <c r="V176" s="159">
        <v>3.1</v>
      </c>
      <c r="W176" s="159">
        <v>47</v>
      </c>
      <c r="X176" s="66" t="s">
        <v>282</v>
      </c>
      <c r="Y176" s="159" t="s">
        <v>282</v>
      </c>
      <c r="Z176" s="159" t="s">
        <v>282</v>
      </c>
      <c r="AA176" s="159">
        <v>13.3</v>
      </c>
      <c r="AB176" s="159">
        <v>7.3</v>
      </c>
      <c r="AC176" s="159">
        <v>47</v>
      </c>
      <c r="AD176" s="159" t="s">
        <v>282</v>
      </c>
      <c r="AE176" s="159" t="s">
        <v>282</v>
      </c>
      <c r="AF176" s="159" t="s">
        <v>282</v>
      </c>
      <c r="AG176" s="159" t="s">
        <v>282</v>
      </c>
      <c r="AH176" s="159" t="s">
        <v>282</v>
      </c>
      <c r="AI176" s="159" t="s">
        <v>282</v>
      </c>
      <c r="AJ176" s="159" t="s">
        <v>282</v>
      </c>
      <c r="AK176" s="159" t="s">
        <v>282</v>
      </c>
      <c r="AL176" s="159" t="s">
        <v>282</v>
      </c>
      <c r="AM176" s="159">
        <v>47</v>
      </c>
      <c r="AN176" s="159">
        <v>24</v>
      </c>
      <c r="AO176" s="159" t="s">
        <v>790</v>
      </c>
      <c r="AP176" s="159" t="s">
        <v>10507</v>
      </c>
      <c r="AQ176" s="159">
        <v>0</v>
      </c>
      <c r="AR176" s="159">
        <v>22</v>
      </c>
      <c r="AS176" s="159" t="s">
        <v>299</v>
      </c>
      <c r="AT176" s="159">
        <v>17</v>
      </c>
      <c r="AU176" s="159">
        <v>9</v>
      </c>
      <c r="AV176" s="159">
        <v>7</v>
      </c>
      <c r="AW176" s="159" t="s">
        <v>282</v>
      </c>
      <c r="AX176" s="159" t="s">
        <v>282</v>
      </c>
      <c r="AY176" s="159" t="s">
        <v>282</v>
      </c>
      <c r="AZ176" s="159" t="s">
        <v>282</v>
      </c>
      <c r="BA176" s="159" t="s">
        <v>299</v>
      </c>
      <c r="BB176" s="159">
        <v>17</v>
      </c>
      <c r="BC176" s="159">
        <v>19.899999999999999</v>
      </c>
      <c r="BD176" s="159">
        <v>2.9</v>
      </c>
      <c r="BE176" s="159">
        <v>43</v>
      </c>
      <c r="BF176" s="66" t="s">
        <v>282</v>
      </c>
      <c r="BG176" s="159" t="s">
        <v>282</v>
      </c>
      <c r="BH176" s="159" t="s">
        <v>282</v>
      </c>
      <c r="BI176" s="159">
        <v>12.6</v>
      </c>
      <c r="BJ176" s="159">
        <v>6.4</v>
      </c>
      <c r="BK176" s="159">
        <v>43</v>
      </c>
      <c r="BL176" s="159" t="s">
        <v>282</v>
      </c>
      <c r="BM176" s="159" t="s">
        <v>282</v>
      </c>
      <c r="BN176" s="159" t="s">
        <v>282</v>
      </c>
      <c r="BO176" s="159" t="s">
        <v>282</v>
      </c>
      <c r="BP176" s="159" t="s">
        <v>282</v>
      </c>
      <c r="BQ176" s="159" t="s">
        <v>282</v>
      </c>
      <c r="BR176" s="159" t="s">
        <v>282</v>
      </c>
      <c r="BS176" s="159" t="s">
        <v>282</v>
      </c>
      <c r="BT176" s="159" t="s">
        <v>282</v>
      </c>
      <c r="BU176" s="159">
        <v>43</v>
      </c>
      <c r="BV176" s="159">
        <v>21</v>
      </c>
      <c r="BW176" s="159" t="s">
        <v>282</v>
      </c>
      <c r="BX176" s="159" t="s">
        <v>282</v>
      </c>
      <c r="BY176" s="159" t="s">
        <v>282</v>
      </c>
      <c r="BZ176" s="159" t="s">
        <v>282</v>
      </c>
      <c r="CA176" s="159" t="s">
        <v>282</v>
      </c>
      <c r="CB176" s="159" t="s">
        <v>282</v>
      </c>
      <c r="CC176" s="159" t="s">
        <v>282</v>
      </c>
      <c r="CD176" s="159" t="s">
        <v>282</v>
      </c>
      <c r="CE176" s="159" t="s">
        <v>282</v>
      </c>
      <c r="CF176" s="159" t="s">
        <v>282</v>
      </c>
      <c r="CG176" s="159" t="s">
        <v>282</v>
      </c>
      <c r="CH176" s="159" t="s">
        <v>282</v>
      </c>
      <c r="CI176" s="159" t="s">
        <v>282</v>
      </c>
      <c r="CJ176" s="159" t="s">
        <v>282</v>
      </c>
      <c r="CK176" s="159" t="s">
        <v>282</v>
      </c>
      <c r="CL176" s="159" t="s">
        <v>282</v>
      </c>
      <c r="CM176" s="159" t="s">
        <v>282</v>
      </c>
      <c r="CN176" s="159" t="s">
        <v>282</v>
      </c>
      <c r="CO176" s="159" t="s">
        <v>282</v>
      </c>
      <c r="CP176" s="159" t="s">
        <v>282</v>
      </c>
      <c r="CQ176" s="159" t="s">
        <v>282</v>
      </c>
      <c r="CR176" s="159" t="s">
        <v>282</v>
      </c>
      <c r="CS176" s="159" t="s">
        <v>282</v>
      </c>
      <c r="CT176" s="159" t="s">
        <v>282</v>
      </c>
      <c r="CU176" s="159" t="s">
        <v>282</v>
      </c>
      <c r="CV176" s="159" t="s">
        <v>282</v>
      </c>
      <c r="CW176" s="159" t="s">
        <v>282</v>
      </c>
      <c r="CX176" s="159" t="s">
        <v>282</v>
      </c>
      <c r="CY176" s="159" t="s">
        <v>282</v>
      </c>
      <c r="CZ176" s="159" t="s">
        <v>282</v>
      </c>
      <c r="DA176" s="159" t="s">
        <v>282</v>
      </c>
      <c r="DB176" s="159" t="s">
        <v>282</v>
      </c>
      <c r="DC176" s="159" t="s">
        <v>282</v>
      </c>
      <c r="DD176" s="159" t="s">
        <v>282</v>
      </c>
      <c r="DE176" s="159" t="s">
        <v>282</v>
      </c>
      <c r="DF176" s="159" t="s">
        <v>282</v>
      </c>
      <c r="DG176" s="159" t="s">
        <v>282</v>
      </c>
      <c r="DH176" s="159" t="s">
        <v>282</v>
      </c>
      <c r="DI176" s="159" t="s">
        <v>282</v>
      </c>
      <c r="DJ176" s="159" t="s">
        <v>282</v>
      </c>
      <c r="DK176" s="159" t="s">
        <v>282</v>
      </c>
      <c r="DL176" s="159" t="s">
        <v>282</v>
      </c>
      <c r="DM176" s="159" t="s">
        <v>282</v>
      </c>
      <c r="DN176" s="159" t="s">
        <v>282</v>
      </c>
      <c r="DO176" s="159" t="s">
        <v>282</v>
      </c>
      <c r="DP176" s="159" t="s">
        <v>282</v>
      </c>
      <c r="DQ176" s="159" t="s">
        <v>282</v>
      </c>
      <c r="DR176" s="159" t="s">
        <v>282</v>
      </c>
      <c r="DS176" s="159" t="s">
        <v>282</v>
      </c>
      <c r="DT176" s="159" t="s">
        <v>282</v>
      </c>
      <c r="DU176" s="159" t="s">
        <v>282</v>
      </c>
      <c r="DV176" s="159" t="s">
        <v>282</v>
      </c>
      <c r="DW176" s="159" t="s">
        <v>282</v>
      </c>
      <c r="DX176" s="159" t="s">
        <v>282</v>
      </c>
      <c r="DY176" s="159" t="s">
        <v>282</v>
      </c>
      <c r="DZ176" s="159" t="s">
        <v>282</v>
      </c>
      <c r="EA176" s="159" t="s">
        <v>282</v>
      </c>
      <c r="EB176" s="159" t="s">
        <v>282</v>
      </c>
      <c r="EC176" s="159" t="s">
        <v>282</v>
      </c>
      <c r="ED176" s="159" t="s">
        <v>282</v>
      </c>
      <c r="EE176" s="159" t="s">
        <v>282</v>
      </c>
      <c r="EF176" s="159" t="s">
        <v>282</v>
      </c>
      <c r="EG176" s="159" t="s">
        <v>282</v>
      </c>
      <c r="EH176" s="159" t="s">
        <v>282</v>
      </c>
      <c r="EI176" s="159" t="s">
        <v>282</v>
      </c>
      <c r="EJ176" s="159" t="s">
        <v>282</v>
      </c>
      <c r="EK176" s="159" t="s">
        <v>282</v>
      </c>
      <c r="EL176" s="159" t="s">
        <v>282</v>
      </c>
      <c r="EM176" s="159" t="s">
        <v>282</v>
      </c>
      <c r="EN176" s="159" t="s">
        <v>282</v>
      </c>
      <c r="EO176" s="159" t="s">
        <v>282</v>
      </c>
      <c r="EP176" s="159" t="s">
        <v>282</v>
      </c>
      <c r="EQ176" s="159" t="s">
        <v>282</v>
      </c>
      <c r="ER176" s="159" t="s">
        <v>282</v>
      </c>
      <c r="ES176" s="159" t="s">
        <v>282</v>
      </c>
      <c r="ET176" s="159" t="s">
        <v>282</v>
      </c>
      <c r="EU176" s="159" t="s">
        <v>282</v>
      </c>
      <c r="EV176" s="159" t="s">
        <v>282</v>
      </c>
      <c r="EW176" s="159" t="s">
        <v>282</v>
      </c>
      <c r="EX176" s="159" t="s">
        <v>282</v>
      </c>
      <c r="EY176" s="159" t="s">
        <v>282</v>
      </c>
      <c r="EZ176" s="159" t="s">
        <v>282</v>
      </c>
      <c r="FA176" s="159" t="s">
        <v>282</v>
      </c>
      <c r="FB176" s="159" t="s">
        <v>282</v>
      </c>
      <c r="FC176" s="159" t="s">
        <v>282</v>
      </c>
      <c r="FD176" s="159" t="s">
        <v>282</v>
      </c>
      <c r="FE176" s="159" t="s">
        <v>282</v>
      </c>
      <c r="FF176" s="159" t="s">
        <v>282</v>
      </c>
      <c r="FG176" s="159" t="s">
        <v>282</v>
      </c>
      <c r="FH176" s="159" t="s">
        <v>282</v>
      </c>
      <c r="FI176" s="159" t="s">
        <v>282</v>
      </c>
      <c r="FJ176" s="159" t="s">
        <v>282</v>
      </c>
      <c r="FK176" s="159" t="s">
        <v>282</v>
      </c>
      <c r="FL176" s="159" t="s">
        <v>282</v>
      </c>
      <c r="FM176" s="159" t="s">
        <v>282</v>
      </c>
      <c r="FN176" s="159" t="s">
        <v>282</v>
      </c>
      <c r="FO176" s="159" t="s">
        <v>282</v>
      </c>
      <c r="FP176" s="159" t="s">
        <v>282</v>
      </c>
      <c r="FQ176" s="159" t="s">
        <v>282</v>
      </c>
      <c r="FR176" s="159" t="s">
        <v>282</v>
      </c>
      <c r="FS176" s="159" t="s">
        <v>282</v>
      </c>
      <c r="FT176" s="159" t="s">
        <v>282</v>
      </c>
    </row>
    <row r="177" spans="1:176" x14ac:dyDescent="0.25">
      <c r="A177" s="161" t="s">
        <v>2292</v>
      </c>
      <c r="B177" s="159" t="s">
        <v>17745</v>
      </c>
      <c r="C177" s="66" t="str">
        <f>IF(ISNUMBER(Severity!H177)=FALSE,Severity!F177,IF(Severity!H177&gt;=0.5,"YES","NO"))</f>
        <v>YES</v>
      </c>
      <c r="D177" s="66" t="str">
        <f>IF(ISNUMBER(Severity!I177)=FALSE,Severity!G177,IF(Severity!I177&gt;0.5,"YES","NO"))</f>
        <v>NO</v>
      </c>
      <c r="E177" s="159">
        <v>6</v>
      </c>
      <c r="F177" s="159">
        <v>2</v>
      </c>
      <c r="G177" s="159" t="s">
        <v>246</v>
      </c>
      <c r="H177" s="159" t="s">
        <v>10507</v>
      </c>
      <c r="I177" s="159">
        <v>4</v>
      </c>
      <c r="J177" s="159">
        <v>8</v>
      </c>
      <c r="K177" s="159" t="s">
        <v>299</v>
      </c>
      <c r="L177" s="159">
        <v>17</v>
      </c>
      <c r="M177" s="159">
        <v>4</v>
      </c>
      <c r="N177" s="159">
        <v>7</v>
      </c>
      <c r="O177" s="159" t="s">
        <v>299</v>
      </c>
      <c r="P177" s="159">
        <v>17</v>
      </c>
      <c r="Q177" s="159">
        <v>9</v>
      </c>
      <c r="R177" s="159">
        <v>50</v>
      </c>
      <c r="S177" s="159" t="s">
        <v>299</v>
      </c>
      <c r="T177" s="159">
        <v>17</v>
      </c>
      <c r="U177" s="159">
        <v>23.6</v>
      </c>
      <c r="V177" s="159">
        <v>3</v>
      </c>
      <c r="W177" s="159">
        <v>19</v>
      </c>
      <c r="X177" s="159">
        <v>24</v>
      </c>
      <c r="Y177" s="159">
        <v>3.4</v>
      </c>
      <c r="Z177" s="159">
        <v>12</v>
      </c>
      <c r="AA177" s="159">
        <v>12.8</v>
      </c>
      <c r="AB177" s="159">
        <v>6.5</v>
      </c>
      <c r="AC177" s="159">
        <v>19</v>
      </c>
      <c r="AD177" s="159">
        <v>10.199999999999999</v>
      </c>
      <c r="AE177" s="159">
        <v>6.4</v>
      </c>
      <c r="AF177" s="159">
        <v>12</v>
      </c>
      <c r="AG177" s="159" t="s">
        <v>282</v>
      </c>
      <c r="AH177" s="159" t="s">
        <v>282</v>
      </c>
      <c r="AI177" s="159" t="s">
        <v>282</v>
      </c>
      <c r="AJ177" s="159" t="s">
        <v>282</v>
      </c>
      <c r="AK177" s="159" t="s">
        <v>282</v>
      </c>
      <c r="AL177" s="159" t="s">
        <v>282</v>
      </c>
      <c r="AM177" s="159">
        <v>20</v>
      </c>
      <c r="AN177" s="159">
        <v>12</v>
      </c>
      <c r="AO177" s="159" t="s">
        <v>263</v>
      </c>
      <c r="AP177" s="159" t="s">
        <v>10507</v>
      </c>
      <c r="AQ177" s="159">
        <v>10</v>
      </c>
      <c r="AR177" s="159">
        <v>11</v>
      </c>
      <c r="AS177" s="159" t="s">
        <v>299</v>
      </c>
      <c r="AT177" s="159">
        <v>17</v>
      </c>
      <c r="AU177" s="159">
        <v>5</v>
      </c>
      <c r="AV177" s="159">
        <v>7</v>
      </c>
      <c r="AW177" s="159" t="s">
        <v>299</v>
      </c>
      <c r="AX177" s="159">
        <v>17</v>
      </c>
      <c r="AY177" s="159">
        <v>7</v>
      </c>
      <c r="AZ177" s="159">
        <v>50</v>
      </c>
      <c r="BA177" s="159" t="s">
        <v>299</v>
      </c>
      <c r="BB177" s="159">
        <v>17</v>
      </c>
      <c r="BC177" s="159">
        <v>23.5</v>
      </c>
      <c r="BD177" s="159">
        <v>3.1</v>
      </c>
      <c r="BE177" s="159">
        <v>19</v>
      </c>
      <c r="BF177" s="159">
        <v>22.9</v>
      </c>
      <c r="BG177" s="159">
        <v>2.2000000000000002</v>
      </c>
      <c r="BH177" s="159">
        <v>9</v>
      </c>
      <c r="BI177" s="159">
        <v>14.6</v>
      </c>
      <c r="BJ177" s="159">
        <v>7.9</v>
      </c>
      <c r="BK177" s="159">
        <v>19</v>
      </c>
      <c r="BL177" s="159">
        <v>8.9</v>
      </c>
      <c r="BM177" s="159">
        <v>5.9</v>
      </c>
      <c r="BN177" s="159">
        <v>9</v>
      </c>
      <c r="BO177" s="159" t="s">
        <v>282</v>
      </c>
      <c r="BP177" s="159" t="s">
        <v>282</v>
      </c>
      <c r="BQ177" s="159" t="s">
        <v>282</v>
      </c>
      <c r="BR177" s="159" t="s">
        <v>282</v>
      </c>
      <c r="BS177" s="159" t="s">
        <v>282</v>
      </c>
      <c r="BT177" s="159" t="s">
        <v>282</v>
      </c>
      <c r="BU177" s="159">
        <v>20</v>
      </c>
      <c r="BV177" s="159">
        <v>9</v>
      </c>
      <c r="BW177" s="159" t="s">
        <v>282</v>
      </c>
      <c r="BX177" s="159" t="s">
        <v>282</v>
      </c>
      <c r="BY177" s="159" t="s">
        <v>282</v>
      </c>
      <c r="BZ177" s="159" t="s">
        <v>282</v>
      </c>
      <c r="CA177" s="159" t="s">
        <v>282</v>
      </c>
      <c r="CB177" s="159" t="s">
        <v>282</v>
      </c>
      <c r="CC177" s="159" t="s">
        <v>282</v>
      </c>
      <c r="CD177" s="159" t="s">
        <v>282</v>
      </c>
      <c r="CE177" s="159" t="s">
        <v>282</v>
      </c>
      <c r="CF177" s="159" t="s">
        <v>282</v>
      </c>
      <c r="CG177" s="159" t="s">
        <v>282</v>
      </c>
      <c r="CH177" s="159" t="s">
        <v>282</v>
      </c>
      <c r="CI177" s="159" t="s">
        <v>282</v>
      </c>
      <c r="CJ177" s="159" t="s">
        <v>282</v>
      </c>
      <c r="CK177" s="159" t="s">
        <v>282</v>
      </c>
      <c r="CL177" s="159" t="s">
        <v>282</v>
      </c>
      <c r="CM177" s="159" t="s">
        <v>282</v>
      </c>
      <c r="CN177" s="159" t="s">
        <v>282</v>
      </c>
      <c r="CO177" s="159" t="s">
        <v>282</v>
      </c>
      <c r="CP177" s="159" t="s">
        <v>282</v>
      </c>
      <c r="CQ177" s="159" t="s">
        <v>282</v>
      </c>
      <c r="CR177" s="159" t="s">
        <v>282</v>
      </c>
      <c r="CS177" s="159" t="s">
        <v>282</v>
      </c>
      <c r="CT177" s="159" t="s">
        <v>282</v>
      </c>
      <c r="CU177" s="159" t="s">
        <v>282</v>
      </c>
      <c r="CV177" s="159" t="s">
        <v>282</v>
      </c>
      <c r="CW177" s="159" t="s">
        <v>282</v>
      </c>
      <c r="CX177" s="159" t="s">
        <v>282</v>
      </c>
      <c r="CY177" s="159" t="s">
        <v>282</v>
      </c>
      <c r="CZ177" s="159" t="s">
        <v>282</v>
      </c>
      <c r="DA177" s="159" t="s">
        <v>282</v>
      </c>
      <c r="DB177" s="159" t="s">
        <v>282</v>
      </c>
      <c r="DC177" s="159" t="s">
        <v>282</v>
      </c>
      <c r="DD177" s="159" t="s">
        <v>282</v>
      </c>
      <c r="DE177" s="159" t="s">
        <v>282</v>
      </c>
      <c r="DF177" s="159" t="s">
        <v>282</v>
      </c>
      <c r="DG177" s="159" t="s">
        <v>282</v>
      </c>
      <c r="DH177" s="159" t="s">
        <v>282</v>
      </c>
      <c r="DI177" s="159" t="s">
        <v>282</v>
      </c>
      <c r="DJ177" s="159" t="s">
        <v>282</v>
      </c>
      <c r="DK177" s="159" t="s">
        <v>282</v>
      </c>
      <c r="DL177" s="159" t="s">
        <v>282</v>
      </c>
      <c r="DM177" s="159" t="s">
        <v>282</v>
      </c>
      <c r="DN177" s="159" t="s">
        <v>282</v>
      </c>
      <c r="DO177" s="159" t="s">
        <v>282</v>
      </c>
      <c r="DP177" s="159" t="s">
        <v>282</v>
      </c>
      <c r="DQ177" s="159" t="s">
        <v>282</v>
      </c>
      <c r="DR177" s="159" t="s">
        <v>282</v>
      </c>
      <c r="DS177" s="159" t="s">
        <v>282</v>
      </c>
      <c r="DT177" s="159" t="s">
        <v>282</v>
      </c>
      <c r="DU177" s="159" t="s">
        <v>282</v>
      </c>
      <c r="DV177" s="159" t="s">
        <v>282</v>
      </c>
      <c r="DW177" s="159" t="s">
        <v>282</v>
      </c>
      <c r="DX177" s="159" t="s">
        <v>282</v>
      </c>
      <c r="DY177" s="159" t="s">
        <v>282</v>
      </c>
      <c r="DZ177" s="159" t="s">
        <v>282</v>
      </c>
      <c r="EA177" s="159" t="s">
        <v>282</v>
      </c>
      <c r="EB177" s="159" t="s">
        <v>282</v>
      </c>
      <c r="EC177" s="159" t="s">
        <v>282</v>
      </c>
      <c r="ED177" s="159" t="s">
        <v>282</v>
      </c>
      <c r="EE177" s="159" t="s">
        <v>282</v>
      </c>
      <c r="EF177" s="159" t="s">
        <v>282</v>
      </c>
      <c r="EG177" s="159" t="s">
        <v>282</v>
      </c>
      <c r="EH177" s="159" t="s">
        <v>282</v>
      </c>
      <c r="EI177" s="159" t="s">
        <v>282</v>
      </c>
      <c r="EJ177" s="159" t="s">
        <v>282</v>
      </c>
      <c r="EK177" s="159" t="s">
        <v>282</v>
      </c>
      <c r="EL177" s="159" t="s">
        <v>282</v>
      </c>
      <c r="EM177" s="159" t="s">
        <v>282</v>
      </c>
      <c r="EN177" s="159" t="s">
        <v>282</v>
      </c>
      <c r="EO177" s="159" t="s">
        <v>282</v>
      </c>
      <c r="EP177" s="159" t="s">
        <v>282</v>
      </c>
      <c r="EQ177" s="159" t="s">
        <v>282</v>
      </c>
      <c r="ER177" s="159" t="s">
        <v>282</v>
      </c>
      <c r="ES177" s="159" t="s">
        <v>282</v>
      </c>
      <c r="ET177" s="159" t="s">
        <v>282</v>
      </c>
      <c r="EU177" s="159" t="s">
        <v>282</v>
      </c>
      <c r="EV177" s="159" t="s">
        <v>282</v>
      </c>
      <c r="EW177" s="159" t="s">
        <v>282</v>
      </c>
      <c r="EX177" s="159" t="s">
        <v>282</v>
      </c>
      <c r="EY177" s="159" t="s">
        <v>282</v>
      </c>
      <c r="EZ177" s="159" t="s">
        <v>282</v>
      </c>
      <c r="FA177" s="159" t="s">
        <v>282</v>
      </c>
      <c r="FB177" s="159" t="s">
        <v>282</v>
      </c>
      <c r="FC177" s="159" t="s">
        <v>282</v>
      </c>
      <c r="FD177" s="159" t="s">
        <v>282</v>
      </c>
      <c r="FE177" s="159" t="s">
        <v>282</v>
      </c>
      <c r="FF177" s="159" t="s">
        <v>282</v>
      </c>
      <c r="FG177" s="159" t="s">
        <v>282</v>
      </c>
      <c r="FH177" s="159" t="s">
        <v>282</v>
      </c>
      <c r="FI177" s="159" t="s">
        <v>282</v>
      </c>
      <c r="FJ177" s="159" t="s">
        <v>282</v>
      </c>
      <c r="FK177" s="159" t="s">
        <v>282</v>
      </c>
      <c r="FL177" s="159" t="s">
        <v>282</v>
      </c>
      <c r="FM177" s="159" t="s">
        <v>282</v>
      </c>
      <c r="FN177" s="159" t="s">
        <v>282</v>
      </c>
      <c r="FO177" s="159" t="s">
        <v>282</v>
      </c>
      <c r="FP177" s="159" t="s">
        <v>282</v>
      </c>
      <c r="FQ177" s="159" t="s">
        <v>282</v>
      </c>
      <c r="FR177" s="159" t="s">
        <v>282</v>
      </c>
      <c r="FS177" s="159" t="s">
        <v>282</v>
      </c>
      <c r="FT177" s="159" t="s">
        <v>282</v>
      </c>
    </row>
    <row r="178" spans="1:176" x14ac:dyDescent="0.25">
      <c r="A178" s="161" t="s">
        <v>7812</v>
      </c>
      <c r="B178" s="159" t="s">
        <v>13782</v>
      </c>
      <c r="C178" s="66" t="str">
        <f>IF(ISNUMBER(Severity!H178)=FALSE,Severity!F178,IF(Severity!H178&gt;=0.5,"YES","NO"))</f>
        <v>YES</v>
      </c>
      <c r="D178" s="66" t="str">
        <f>IF(ISNUMBER(Severity!I178)=FALSE,Severity!G178,IF(Severity!I178&gt;0.5,"YES","NO"))</f>
        <v>NO</v>
      </c>
      <c r="E178" s="159">
        <v>8</v>
      </c>
      <c r="F178" s="159">
        <v>2</v>
      </c>
      <c r="G178" s="159" t="s">
        <v>246</v>
      </c>
      <c r="H178" s="159" t="s">
        <v>10507</v>
      </c>
      <c r="I178" s="159" t="s">
        <v>282</v>
      </c>
      <c r="J178" s="159" t="s">
        <v>282</v>
      </c>
      <c r="K178" s="159" t="s">
        <v>282</v>
      </c>
      <c r="L178" s="159" t="s">
        <v>282</v>
      </c>
      <c r="M178" s="159" t="s">
        <v>282</v>
      </c>
      <c r="N178" s="159" t="s">
        <v>282</v>
      </c>
      <c r="O178" s="159" t="s">
        <v>282</v>
      </c>
      <c r="P178" s="159" t="s">
        <v>282</v>
      </c>
      <c r="Q178" s="159" t="s">
        <v>282</v>
      </c>
      <c r="R178" s="159" t="s">
        <v>282</v>
      </c>
      <c r="S178" s="159" t="s">
        <v>299</v>
      </c>
      <c r="T178" s="159">
        <v>17</v>
      </c>
      <c r="U178" s="159">
        <v>24.4</v>
      </c>
      <c r="V178" s="159" t="s">
        <v>282</v>
      </c>
      <c r="W178" s="159">
        <v>89</v>
      </c>
      <c r="X178" s="159" t="s">
        <v>282</v>
      </c>
      <c r="Y178" s="159" t="s">
        <v>282</v>
      </c>
      <c r="Z178" s="159" t="s">
        <v>282</v>
      </c>
      <c r="AA178" s="159" t="s">
        <v>282</v>
      </c>
      <c r="AB178" s="159" t="s">
        <v>282</v>
      </c>
      <c r="AC178" s="159" t="s">
        <v>282</v>
      </c>
      <c r="AD178" s="159" t="s">
        <v>282</v>
      </c>
      <c r="AE178" s="159" t="s">
        <v>282</v>
      </c>
      <c r="AF178" s="159" t="s">
        <v>282</v>
      </c>
      <c r="AG178" s="159">
        <v>-9.1</v>
      </c>
      <c r="AH178" s="159">
        <v>7.4</v>
      </c>
      <c r="AI178" s="159">
        <v>89</v>
      </c>
      <c r="AJ178" s="159" t="s">
        <v>282</v>
      </c>
      <c r="AK178" s="159" t="s">
        <v>282</v>
      </c>
      <c r="AL178" s="159" t="s">
        <v>282</v>
      </c>
      <c r="AM178" s="159">
        <v>89</v>
      </c>
      <c r="AN178" s="159" t="s">
        <v>282</v>
      </c>
      <c r="AO178" s="159" t="s">
        <v>790</v>
      </c>
      <c r="AP178" s="159" t="s">
        <v>10507</v>
      </c>
      <c r="AQ178" s="159" t="s">
        <v>282</v>
      </c>
      <c r="AR178" s="159" t="s">
        <v>282</v>
      </c>
      <c r="AS178" s="159" t="s">
        <v>282</v>
      </c>
      <c r="AT178" s="159" t="s">
        <v>282</v>
      </c>
      <c r="AU178" s="159" t="s">
        <v>282</v>
      </c>
      <c r="AV178" s="159" t="s">
        <v>282</v>
      </c>
      <c r="AW178" s="159" t="s">
        <v>282</v>
      </c>
      <c r="AX178" s="159" t="s">
        <v>282</v>
      </c>
      <c r="AY178" s="159" t="s">
        <v>282</v>
      </c>
      <c r="AZ178" s="159" t="s">
        <v>282</v>
      </c>
      <c r="BA178" s="159" t="s">
        <v>299</v>
      </c>
      <c r="BB178" s="159">
        <v>17</v>
      </c>
      <c r="BC178" s="159">
        <v>24</v>
      </c>
      <c r="BD178" s="159" t="s">
        <v>282</v>
      </c>
      <c r="BE178" s="159">
        <v>95</v>
      </c>
      <c r="BF178" s="159" t="s">
        <v>282</v>
      </c>
      <c r="BG178" s="159" t="s">
        <v>282</v>
      </c>
      <c r="BH178" s="159" t="s">
        <v>282</v>
      </c>
      <c r="BI178" s="159" t="s">
        <v>282</v>
      </c>
      <c r="BJ178" s="159" t="s">
        <v>282</v>
      </c>
      <c r="BK178" s="159" t="s">
        <v>282</v>
      </c>
      <c r="BL178" s="159" t="s">
        <v>282</v>
      </c>
      <c r="BM178" s="159" t="s">
        <v>282</v>
      </c>
      <c r="BN178" s="159" t="s">
        <v>282</v>
      </c>
      <c r="BO178" s="159">
        <v>-9.3000000000000007</v>
      </c>
      <c r="BP178" s="159">
        <v>7.8</v>
      </c>
      <c r="BQ178" s="159">
        <v>95</v>
      </c>
      <c r="BR178" s="159" t="s">
        <v>282</v>
      </c>
      <c r="BS178" s="159" t="s">
        <v>282</v>
      </c>
      <c r="BT178" s="159" t="s">
        <v>282</v>
      </c>
      <c r="BU178" s="159">
        <v>95</v>
      </c>
      <c r="BV178" s="159" t="s">
        <v>282</v>
      </c>
      <c r="BW178" s="159" t="s">
        <v>282</v>
      </c>
      <c r="BX178" s="159" t="s">
        <v>282</v>
      </c>
      <c r="BY178" s="159" t="s">
        <v>282</v>
      </c>
      <c r="BZ178" s="159" t="s">
        <v>282</v>
      </c>
      <c r="CA178" s="159" t="s">
        <v>282</v>
      </c>
      <c r="CB178" s="159" t="s">
        <v>282</v>
      </c>
      <c r="CC178" s="159" t="s">
        <v>282</v>
      </c>
      <c r="CD178" s="159" t="s">
        <v>282</v>
      </c>
      <c r="CE178" s="159" t="s">
        <v>282</v>
      </c>
      <c r="CF178" s="159" t="s">
        <v>282</v>
      </c>
      <c r="CG178" s="159" t="s">
        <v>282</v>
      </c>
      <c r="CH178" s="159" t="s">
        <v>282</v>
      </c>
      <c r="CI178" s="159" t="s">
        <v>282</v>
      </c>
      <c r="CJ178" s="159" t="s">
        <v>282</v>
      </c>
      <c r="CK178" s="159" t="s">
        <v>282</v>
      </c>
      <c r="CL178" s="159" t="s">
        <v>282</v>
      </c>
      <c r="CM178" s="159" t="s">
        <v>282</v>
      </c>
      <c r="CN178" s="159" t="s">
        <v>282</v>
      </c>
      <c r="CO178" s="159" t="s">
        <v>282</v>
      </c>
      <c r="CP178" s="159" t="s">
        <v>282</v>
      </c>
      <c r="CQ178" s="159" t="s">
        <v>282</v>
      </c>
      <c r="CR178" s="159" t="s">
        <v>282</v>
      </c>
      <c r="CS178" s="159" t="s">
        <v>282</v>
      </c>
      <c r="CT178" s="159" t="s">
        <v>282</v>
      </c>
      <c r="CU178" s="159" t="s">
        <v>282</v>
      </c>
      <c r="CV178" s="159" t="s">
        <v>282</v>
      </c>
      <c r="CW178" s="159" t="s">
        <v>282</v>
      </c>
      <c r="CX178" s="159" t="s">
        <v>282</v>
      </c>
      <c r="CY178" s="159" t="s">
        <v>282</v>
      </c>
      <c r="CZ178" s="159" t="s">
        <v>282</v>
      </c>
      <c r="DA178" s="159" t="s">
        <v>282</v>
      </c>
      <c r="DB178" s="159" t="s">
        <v>282</v>
      </c>
      <c r="DC178" s="159" t="s">
        <v>282</v>
      </c>
      <c r="DD178" s="159" t="s">
        <v>282</v>
      </c>
      <c r="DE178" s="159" t="s">
        <v>282</v>
      </c>
      <c r="DF178" s="159" t="s">
        <v>282</v>
      </c>
      <c r="DG178" s="159" t="s">
        <v>282</v>
      </c>
      <c r="DH178" s="159" t="s">
        <v>282</v>
      </c>
      <c r="DI178" s="159" t="s">
        <v>282</v>
      </c>
      <c r="DJ178" s="159" t="s">
        <v>282</v>
      </c>
      <c r="DK178" s="159" t="s">
        <v>282</v>
      </c>
      <c r="DL178" s="159" t="s">
        <v>282</v>
      </c>
      <c r="DM178" s="159" t="s">
        <v>282</v>
      </c>
      <c r="DN178" s="159" t="s">
        <v>282</v>
      </c>
      <c r="DO178" s="159" t="s">
        <v>282</v>
      </c>
      <c r="DP178" s="159" t="s">
        <v>282</v>
      </c>
      <c r="DQ178" s="159" t="s">
        <v>282</v>
      </c>
      <c r="DR178" s="159" t="s">
        <v>282</v>
      </c>
      <c r="DS178" s="159" t="s">
        <v>282</v>
      </c>
      <c r="DT178" s="159" t="s">
        <v>282</v>
      </c>
      <c r="DU178" s="159" t="s">
        <v>282</v>
      </c>
      <c r="DV178" s="159" t="s">
        <v>282</v>
      </c>
      <c r="DW178" s="159" t="s">
        <v>282</v>
      </c>
      <c r="DX178" s="159" t="s">
        <v>282</v>
      </c>
      <c r="DY178" s="159" t="s">
        <v>282</v>
      </c>
      <c r="DZ178" s="159" t="s">
        <v>282</v>
      </c>
      <c r="EA178" s="159" t="s">
        <v>282</v>
      </c>
      <c r="EB178" s="159" t="s">
        <v>282</v>
      </c>
      <c r="EC178" s="159" t="s">
        <v>282</v>
      </c>
      <c r="ED178" s="159" t="s">
        <v>282</v>
      </c>
      <c r="EE178" s="159" t="s">
        <v>282</v>
      </c>
      <c r="EF178" s="159" t="s">
        <v>282</v>
      </c>
      <c r="EG178" s="159" t="s">
        <v>282</v>
      </c>
      <c r="EH178" s="159" t="s">
        <v>282</v>
      </c>
      <c r="EI178" s="159" t="s">
        <v>282</v>
      </c>
      <c r="EJ178" s="159" t="s">
        <v>282</v>
      </c>
      <c r="EK178" s="159" t="s">
        <v>282</v>
      </c>
      <c r="EL178" s="159" t="s">
        <v>282</v>
      </c>
      <c r="EM178" s="159" t="s">
        <v>282</v>
      </c>
      <c r="EN178" s="159" t="s">
        <v>282</v>
      </c>
      <c r="EO178" s="159" t="s">
        <v>282</v>
      </c>
      <c r="EP178" s="159" t="s">
        <v>282</v>
      </c>
      <c r="EQ178" s="159" t="s">
        <v>282</v>
      </c>
      <c r="ER178" s="159" t="s">
        <v>282</v>
      </c>
      <c r="ES178" s="159" t="s">
        <v>282</v>
      </c>
      <c r="ET178" s="159" t="s">
        <v>282</v>
      </c>
      <c r="EU178" s="159" t="s">
        <v>282</v>
      </c>
      <c r="EV178" s="159" t="s">
        <v>282</v>
      </c>
      <c r="EW178" s="159" t="s">
        <v>282</v>
      </c>
      <c r="EX178" s="159" t="s">
        <v>282</v>
      </c>
      <c r="EY178" s="159" t="s">
        <v>282</v>
      </c>
      <c r="EZ178" s="159" t="s">
        <v>282</v>
      </c>
      <c r="FA178" s="159" t="s">
        <v>282</v>
      </c>
      <c r="FB178" s="159" t="s">
        <v>282</v>
      </c>
      <c r="FC178" s="159" t="s">
        <v>282</v>
      </c>
      <c r="FD178" s="159" t="s">
        <v>282</v>
      </c>
      <c r="FE178" s="159" t="s">
        <v>282</v>
      </c>
      <c r="FF178" s="159" t="s">
        <v>282</v>
      </c>
      <c r="FG178" s="159" t="s">
        <v>282</v>
      </c>
      <c r="FH178" s="159" t="s">
        <v>282</v>
      </c>
      <c r="FI178" s="159" t="s">
        <v>282</v>
      </c>
      <c r="FJ178" s="159" t="s">
        <v>282</v>
      </c>
      <c r="FK178" s="159" t="s">
        <v>282</v>
      </c>
      <c r="FL178" s="159" t="s">
        <v>282</v>
      </c>
      <c r="FM178" s="159" t="s">
        <v>282</v>
      </c>
      <c r="FN178" s="159" t="s">
        <v>282</v>
      </c>
      <c r="FO178" s="159" t="s">
        <v>282</v>
      </c>
      <c r="FP178" s="159" t="s">
        <v>282</v>
      </c>
      <c r="FQ178" s="159" t="s">
        <v>282</v>
      </c>
      <c r="FR178" s="159" t="s">
        <v>282</v>
      </c>
      <c r="FS178" s="159" t="s">
        <v>282</v>
      </c>
      <c r="FT178" s="159" t="s">
        <v>282</v>
      </c>
    </row>
    <row r="179" spans="1:176" x14ac:dyDescent="0.25">
      <c r="A179" s="161" t="s">
        <v>7814</v>
      </c>
      <c r="B179" s="159" t="s">
        <v>13782</v>
      </c>
      <c r="C179" s="66" t="str">
        <f>IF(ISNUMBER(Severity!H179)=FALSE,Severity!F179,IF(Severity!H179&gt;=0.5,"YES","NO"))</f>
        <v>YES</v>
      </c>
      <c r="D179" s="66" t="str">
        <f>IF(ISNUMBER(Severity!I179)=FALSE,Severity!G179,IF(Severity!I179&gt;0.5,"YES","NO"))</f>
        <v>NO</v>
      </c>
      <c r="E179" s="159">
        <v>8</v>
      </c>
      <c r="F179" s="159">
        <v>2</v>
      </c>
      <c r="G179" s="159" t="s">
        <v>246</v>
      </c>
      <c r="H179" s="159" t="s">
        <v>10507</v>
      </c>
      <c r="I179" s="159" t="s">
        <v>282</v>
      </c>
      <c r="J179" s="159" t="s">
        <v>282</v>
      </c>
      <c r="K179" s="159" t="s">
        <v>282</v>
      </c>
      <c r="L179" s="159" t="s">
        <v>282</v>
      </c>
      <c r="M179" s="159" t="s">
        <v>282</v>
      </c>
      <c r="N179" s="159" t="s">
        <v>282</v>
      </c>
      <c r="O179" s="159" t="s">
        <v>282</v>
      </c>
      <c r="P179" s="159" t="s">
        <v>282</v>
      </c>
      <c r="Q179" s="159" t="s">
        <v>282</v>
      </c>
      <c r="R179" s="159" t="s">
        <v>282</v>
      </c>
      <c r="S179" s="159" t="s">
        <v>299</v>
      </c>
      <c r="T179" s="159">
        <v>17</v>
      </c>
      <c r="U179" s="159">
        <v>23.5</v>
      </c>
      <c r="V179" s="159" t="s">
        <v>282</v>
      </c>
      <c r="W179" s="159">
        <v>92</v>
      </c>
      <c r="X179" s="159" t="s">
        <v>282</v>
      </c>
      <c r="Y179" s="159" t="s">
        <v>282</v>
      </c>
      <c r="Z179" s="159" t="s">
        <v>282</v>
      </c>
      <c r="AA179" s="159" t="s">
        <v>282</v>
      </c>
      <c r="AB179" s="159" t="s">
        <v>282</v>
      </c>
      <c r="AC179" s="159" t="s">
        <v>282</v>
      </c>
      <c r="AD179" s="159" t="s">
        <v>282</v>
      </c>
      <c r="AE179" s="159" t="s">
        <v>282</v>
      </c>
      <c r="AF179" s="159" t="s">
        <v>282</v>
      </c>
      <c r="AG179" s="159">
        <v>-11.1</v>
      </c>
      <c r="AH179" s="159">
        <v>7.67</v>
      </c>
      <c r="AI179" s="159">
        <v>92</v>
      </c>
      <c r="AJ179" s="159" t="s">
        <v>282</v>
      </c>
      <c r="AK179" s="159" t="s">
        <v>282</v>
      </c>
      <c r="AL179" s="159" t="s">
        <v>282</v>
      </c>
      <c r="AM179" s="159">
        <v>92</v>
      </c>
      <c r="AN179" s="159" t="s">
        <v>282</v>
      </c>
      <c r="AO179" s="159" t="s">
        <v>790</v>
      </c>
      <c r="AP179" s="159" t="s">
        <v>10507</v>
      </c>
      <c r="AQ179" s="159" t="s">
        <v>282</v>
      </c>
      <c r="AR179" s="159" t="s">
        <v>282</v>
      </c>
      <c r="AS179" s="159" t="s">
        <v>282</v>
      </c>
      <c r="AT179" s="159" t="s">
        <v>282</v>
      </c>
      <c r="AU179" s="159" t="s">
        <v>282</v>
      </c>
      <c r="AV179" s="159" t="s">
        <v>282</v>
      </c>
      <c r="AW179" s="159" t="s">
        <v>282</v>
      </c>
      <c r="AX179" s="159" t="s">
        <v>282</v>
      </c>
      <c r="AY179" s="159" t="s">
        <v>282</v>
      </c>
      <c r="AZ179" s="159" t="s">
        <v>282</v>
      </c>
      <c r="BA179" s="159" t="s">
        <v>299</v>
      </c>
      <c r="BB179" s="159">
        <v>17</v>
      </c>
      <c r="BC179" s="159">
        <v>23.4</v>
      </c>
      <c r="BD179" s="159" t="s">
        <v>282</v>
      </c>
      <c r="BE179" s="159">
        <v>99</v>
      </c>
      <c r="BF179" s="159" t="s">
        <v>282</v>
      </c>
      <c r="BG179" s="159" t="s">
        <v>282</v>
      </c>
      <c r="BH179" s="159" t="s">
        <v>282</v>
      </c>
      <c r="BI179" s="159" t="s">
        <v>282</v>
      </c>
      <c r="BJ179" s="159" t="s">
        <v>282</v>
      </c>
      <c r="BK179" s="159" t="s">
        <v>282</v>
      </c>
      <c r="BL179" s="159" t="s">
        <v>282</v>
      </c>
      <c r="BM179" s="159" t="s">
        <v>282</v>
      </c>
      <c r="BN179" s="159" t="s">
        <v>282</v>
      </c>
      <c r="BO179" s="159">
        <v>-10.199999999999999</v>
      </c>
      <c r="BP179" s="159">
        <v>7.96</v>
      </c>
      <c r="BQ179" s="159">
        <v>99</v>
      </c>
      <c r="BR179" s="159" t="s">
        <v>282</v>
      </c>
      <c r="BS179" s="159" t="s">
        <v>282</v>
      </c>
      <c r="BT179" s="159" t="s">
        <v>282</v>
      </c>
      <c r="BU179" s="159">
        <v>99</v>
      </c>
      <c r="BV179" s="159" t="s">
        <v>282</v>
      </c>
      <c r="BW179" s="159" t="s">
        <v>282</v>
      </c>
      <c r="BX179" s="159" t="s">
        <v>282</v>
      </c>
      <c r="BY179" s="159" t="s">
        <v>282</v>
      </c>
      <c r="BZ179" s="159" t="s">
        <v>282</v>
      </c>
      <c r="CA179" s="159" t="s">
        <v>282</v>
      </c>
      <c r="CB179" s="159" t="s">
        <v>282</v>
      </c>
      <c r="CC179" s="159" t="s">
        <v>282</v>
      </c>
      <c r="CD179" s="159" t="s">
        <v>282</v>
      </c>
      <c r="CE179" s="159" t="s">
        <v>282</v>
      </c>
      <c r="CF179" s="159" t="s">
        <v>282</v>
      </c>
      <c r="CG179" s="159" t="s">
        <v>282</v>
      </c>
      <c r="CH179" s="159" t="s">
        <v>282</v>
      </c>
      <c r="CI179" s="159" t="s">
        <v>282</v>
      </c>
      <c r="CJ179" s="159" t="s">
        <v>282</v>
      </c>
      <c r="CK179" s="159" t="s">
        <v>282</v>
      </c>
      <c r="CL179" s="159" t="s">
        <v>282</v>
      </c>
      <c r="CM179" s="159" t="s">
        <v>282</v>
      </c>
      <c r="CN179" s="159" t="s">
        <v>282</v>
      </c>
      <c r="CO179" s="159" t="s">
        <v>282</v>
      </c>
      <c r="CP179" s="159" t="s">
        <v>282</v>
      </c>
      <c r="CQ179" s="159" t="s">
        <v>282</v>
      </c>
      <c r="CR179" s="159" t="s">
        <v>282</v>
      </c>
      <c r="CS179" s="159" t="s">
        <v>282</v>
      </c>
      <c r="CT179" s="159" t="s">
        <v>282</v>
      </c>
      <c r="CU179" s="159" t="s">
        <v>282</v>
      </c>
      <c r="CV179" s="159" t="s">
        <v>282</v>
      </c>
      <c r="CW179" s="159" t="s">
        <v>282</v>
      </c>
      <c r="CX179" s="159" t="s">
        <v>282</v>
      </c>
      <c r="CY179" s="159" t="s">
        <v>282</v>
      </c>
      <c r="CZ179" s="159" t="s">
        <v>282</v>
      </c>
      <c r="DA179" s="159" t="s">
        <v>282</v>
      </c>
      <c r="DB179" s="159" t="s">
        <v>282</v>
      </c>
      <c r="DC179" s="159" t="s">
        <v>282</v>
      </c>
      <c r="DD179" s="159" t="s">
        <v>282</v>
      </c>
      <c r="DE179" s="159" t="s">
        <v>282</v>
      </c>
      <c r="DF179" s="159" t="s">
        <v>282</v>
      </c>
      <c r="DG179" s="159" t="s">
        <v>282</v>
      </c>
      <c r="DH179" s="159" t="s">
        <v>282</v>
      </c>
      <c r="DI179" s="159" t="s">
        <v>282</v>
      </c>
      <c r="DJ179" s="159" t="s">
        <v>282</v>
      </c>
      <c r="DK179" s="159" t="s">
        <v>282</v>
      </c>
      <c r="DL179" s="159" t="s">
        <v>282</v>
      </c>
      <c r="DM179" s="159" t="s">
        <v>282</v>
      </c>
      <c r="DN179" s="159" t="s">
        <v>282</v>
      </c>
      <c r="DO179" s="159" t="s">
        <v>282</v>
      </c>
      <c r="DP179" s="159" t="s">
        <v>282</v>
      </c>
      <c r="DQ179" s="159" t="s">
        <v>282</v>
      </c>
      <c r="DR179" s="159" t="s">
        <v>282</v>
      </c>
      <c r="DS179" s="159" t="s">
        <v>282</v>
      </c>
      <c r="DT179" s="159" t="s">
        <v>282</v>
      </c>
      <c r="DU179" s="159" t="s">
        <v>282</v>
      </c>
      <c r="DV179" s="159" t="s">
        <v>282</v>
      </c>
      <c r="DW179" s="159" t="s">
        <v>282</v>
      </c>
      <c r="DX179" s="159" t="s">
        <v>282</v>
      </c>
      <c r="DY179" s="159" t="s">
        <v>282</v>
      </c>
      <c r="DZ179" s="159" t="s">
        <v>282</v>
      </c>
      <c r="EA179" s="159" t="s">
        <v>282</v>
      </c>
      <c r="EB179" s="159" t="s">
        <v>282</v>
      </c>
      <c r="EC179" s="159" t="s">
        <v>282</v>
      </c>
      <c r="ED179" s="159" t="s">
        <v>282</v>
      </c>
      <c r="EE179" s="159" t="s">
        <v>282</v>
      </c>
      <c r="EF179" s="159" t="s">
        <v>282</v>
      </c>
      <c r="EG179" s="159" t="s">
        <v>282</v>
      </c>
      <c r="EH179" s="159" t="s">
        <v>282</v>
      </c>
      <c r="EI179" s="159" t="s">
        <v>282</v>
      </c>
      <c r="EJ179" s="159" t="s">
        <v>282</v>
      </c>
      <c r="EK179" s="159" t="s">
        <v>282</v>
      </c>
      <c r="EL179" s="159" t="s">
        <v>282</v>
      </c>
      <c r="EM179" s="159" t="s">
        <v>282</v>
      </c>
      <c r="EN179" s="159" t="s">
        <v>282</v>
      </c>
      <c r="EO179" s="159" t="s">
        <v>282</v>
      </c>
      <c r="EP179" s="159" t="s">
        <v>282</v>
      </c>
      <c r="EQ179" s="159" t="s">
        <v>282</v>
      </c>
      <c r="ER179" s="159" t="s">
        <v>282</v>
      </c>
      <c r="ES179" s="159" t="s">
        <v>282</v>
      </c>
      <c r="ET179" s="159" t="s">
        <v>282</v>
      </c>
      <c r="EU179" s="159" t="s">
        <v>282</v>
      </c>
      <c r="EV179" s="159" t="s">
        <v>282</v>
      </c>
      <c r="EW179" s="159" t="s">
        <v>282</v>
      </c>
      <c r="EX179" s="159" t="s">
        <v>282</v>
      </c>
      <c r="EY179" s="159" t="s">
        <v>282</v>
      </c>
      <c r="EZ179" s="159" t="s">
        <v>282</v>
      </c>
      <c r="FA179" s="159" t="s">
        <v>282</v>
      </c>
      <c r="FB179" s="159" t="s">
        <v>282</v>
      </c>
      <c r="FC179" s="159" t="s">
        <v>282</v>
      </c>
      <c r="FD179" s="159" t="s">
        <v>282</v>
      </c>
      <c r="FE179" s="159" t="s">
        <v>282</v>
      </c>
      <c r="FF179" s="159" t="s">
        <v>282</v>
      </c>
      <c r="FG179" s="159" t="s">
        <v>282</v>
      </c>
      <c r="FH179" s="159" t="s">
        <v>282</v>
      </c>
      <c r="FI179" s="159" t="s">
        <v>282</v>
      </c>
      <c r="FJ179" s="159" t="s">
        <v>282</v>
      </c>
      <c r="FK179" s="159" t="s">
        <v>282</v>
      </c>
      <c r="FL179" s="159" t="s">
        <v>282</v>
      </c>
      <c r="FM179" s="159" t="s">
        <v>282</v>
      </c>
      <c r="FN179" s="159" t="s">
        <v>282</v>
      </c>
      <c r="FO179" s="159" t="s">
        <v>282</v>
      </c>
      <c r="FP179" s="159" t="s">
        <v>282</v>
      </c>
      <c r="FQ179" s="159" t="s">
        <v>282</v>
      </c>
      <c r="FR179" s="159" t="s">
        <v>282</v>
      </c>
      <c r="FS179" s="159" t="s">
        <v>282</v>
      </c>
      <c r="FT179" s="159" t="s">
        <v>282</v>
      </c>
    </row>
    <row r="180" spans="1:176" x14ac:dyDescent="0.25">
      <c r="A180" s="161" t="s">
        <v>7815</v>
      </c>
      <c r="B180" s="159" t="s">
        <v>13785</v>
      </c>
      <c r="C180" s="66" t="str">
        <f>IF(ISNUMBER(Severity!H180)=FALSE,Severity!F180,IF(Severity!H180&gt;=0.5,"YES","NO"))</f>
        <v>YES</v>
      </c>
      <c r="D180" s="66" t="str">
        <f>IF(ISNUMBER(Severity!I180)=FALSE,Severity!G180,IF(Severity!I180&gt;0.5,"YES","NO"))</f>
        <v>NO</v>
      </c>
      <c r="E180" s="159">
        <v>8</v>
      </c>
      <c r="F180" s="159">
        <v>2</v>
      </c>
      <c r="G180" s="159" t="s">
        <v>257</v>
      </c>
      <c r="H180" s="159" t="s">
        <v>10507</v>
      </c>
      <c r="I180" s="159" t="s">
        <v>282</v>
      </c>
      <c r="J180" s="159" t="s">
        <v>282</v>
      </c>
      <c r="K180" s="159" t="s">
        <v>282</v>
      </c>
      <c r="L180" s="159" t="s">
        <v>282</v>
      </c>
      <c r="M180" s="159" t="s">
        <v>282</v>
      </c>
      <c r="N180" s="159" t="s">
        <v>282</v>
      </c>
      <c r="O180" s="159" t="s">
        <v>282</v>
      </c>
      <c r="P180" s="159" t="s">
        <v>282</v>
      </c>
      <c r="Q180" s="159" t="s">
        <v>282</v>
      </c>
      <c r="R180" s="159" t="s">
        <v>282</v>
      </c>
      <c r="S180" s="159" t="s">
        <v>299</v>
      </c>
      <c r="T180" s="159">
        <v>17</v>
      </c>
      <c r="U180" s="159">
        <v>23.1</v>
      </c>
      <c r="V180" s="159" t="s">
        <v>282</v>
      </c>
      <c r="W180" s="159">
        <v>115</v>
      </c>
      <c r="X180" s="159" t="s">
        <v>282</v>
      </c>
      <c r="Y180" s="159" t="s">
        <v>282</v>
      </c>
      <c r="Z180" s="159" t="s">
        <v>282</v>
      </c>
      <c r="AA180" s="159">
        <v>12.3</v>
      </c>
      <c r="AB180" s="159">
        <v>7.52</v>
      </c>
      <c r="AC180" s="159">
        <v>115</v>
      </c>
      <c r="AD180" s="159" t="s">
        <v>282</v>
      </c>
      <c r="AE180" s="159" t="s">
        <v>282</v>
      </c>
      <c r="AF180" s="159" t="s">
        <v>282</v>
      </c>
      <c r="AG180" s="159" t="s">
        <v>282</v>
      </c>
      <c r="AH180" s="159" t="s">
        <v>282</v>
      </c>
      <c r="AI180" s="159" t="s">
        <v>282</v>
      </c>
      <c r="AJ180" s="159" t="s">
        <v>282</v>
      </c>
      <c r="AK180" s="159" t="s">
        <v>282</v>
      </c>
      <c r="AL180" s="159" t="s">
        <v>282</v>
      </c>
      <c r="AM180" s="159">
        <v>117</v>
      </c>
      <c r="AN180" s="159" t="s">
        <v>282</v>
      </c>
      <c r="AO180" s="159" t="s">
        <v>790</v>
      </c>
      <c r="AP180" s="159" t="s">
        <v>10507</v>
      </c>
      <c r="AQ180" s="159" t="s">
        <v>282</v>
      </c>
      <c r="AR180" s="159" t="s">
        <v>282</v>
      </c>
      <c r="AS180" s="159" t="s">
        <v>282</v>
      </c>
      <c r="AT180" s="159" t="s">
        <v>282</v>
      </c>
      <c r="AU180" s="159" t="s">
        <v>282</v>
      </c>
      <c r="AV180" s="159" t="s">
        <v>282</v>
      </c>
      <c r="AW180" s="159" t="s">
        <v>282</v>
      </c>
      <c r="AX180" s="159" t="s">
        <v>282</v>
      </c>
      <c r="AY180" s="159" t="s">
        <v>282</v>
      </c>
      <c r="AZ180" s="159" t="s">
        <v>282</v>
      </c>
      <c r="BA180" s="159" t="s">
        <v>299</v>
      </c>
      <c r="BB180" s="159">
        <v>17</v>
      </c>
      <c r="BC180" s="159">
        <v>23.3</v>
      </c>
      <c r="BD180" s="159" t="s">
        <v>282</v>
      </c>
      <c r="BE180" s="159">
        <v>128</v>
      </c>
      <c r="BF180" s="159" t="s">
        <v>282</v>
      </c>
      <c r="BG180" s="159" t="s">
        <v>282</v>
      </c>
      <c r="BH180" s="159" t="s">
        <v>282</v>
      </c>
      <c r="BI180" s="159">
        <v>13.1</v>
      </c>
      <c r="BJ180" s="159">
        <v>7.52</v>
      </c>
      <c r="BK180" s="159">
        <v>128</v>
      </c>
      <c r="BL180" s="159" t="s">
        <v>282</v>
      </c>
      <c r="BM180" s="159" t="s">
        <v>282</v>
      </c>
      <c r="BN180" s="159" t="s">
        <v>282</v>
      </c>
      <c r="BO180" s="159" t="s">
        <v>282</v>
      </c>
      <c r="BP180" s="159" t="s">
        <v>282</v>
      </c>
      <c r="BQ180" s="159" t="s">
        <v>282</v>
      </c>
      <c r="BR180" s="159" t="s">
        <v>282</v>
      </c>
      <c r="BS180" s="159" t="s">
        <v>282</v>
      </c>
      <c r="BT180" s="159" t="s">
        <v>282</v>
      </c>
      <c r="BU180" s="159">
        <v>129</v>
      </c>
      <c r="BV180" s="159" t="s">
        <v>282</v>
      </c>
      <c r="BW180" s="159" t="s">
        <v>282</v>
      </c>
      <c r="BX180" s="159" t="s">
        <v>282</v>
      </c>
      <c r="BY180" s="159" t="s">
        <v>282</v>
      </c>
      <c r="BZ180" s="159" t="s">
        <v>282</v>
      </c>
      <c r="CA180" s="159" t="s">
        <v>282</v>
      </c>
      <c r="CB180" s="159" t="s">
        <v>282</v>
      </c>
      <c r="CC180" s="159" t="s">
        <v>282</v>
      </c>
      <c r="CD180" s="159" t="s">
        <v>282</v>
      </c>
      <c r="CE180" s="159" t="s">
        <v>282</v>
      </c>
      <c r="CF180" s="159" t="s">
        <v>282</v>
      </c>
      <c r="CG180" s="159" t="s">
        <v>282</v>
      </c>
      <c r="CH180" s="159" t="s">
        <v>282</v>
      </c>
      <c r="CI180" s="159" t="s">
        <v>282</v>
      </c>
      <c r="CJ180" s="159" t="s">
        <v>282</v>
      </c>
      <c r="CK180" s="159" t="s">
        <v>282</v>
      </c>
      <c r="CL180" s="159" t="s">
        <v>282</v>
      </c>
      <c r="CM180" s="159" t="s">
        <v>282</v>
      </c>
      <c r="CN180" s="159" t="s">
        <v>282</v>
      </c>
      <c r="CO180" s="159" t="s">
        <v>282</v>
      </c>
      <c r="CP180" s="159" t="s">
        <v>282</v>
      </c>
      <c r="CQ180" s="159" t="s">
        <v>282</v>
      </c>
      <c r="CR180" s="159" t="s">
        <v>282</v>
      </c>
      <c r="CS180" s="159" t="s">
        <v>282</v>
      </c>
      <c r="CT180" s="159" t="s">
        <v>282</v>
      </c>
      <c r="CU180" s="159" t="s">
        <v>282</v>
      </c>
      <c r="CV180" s="159" t="s">
        <v>282</v>
      </c>
      <c r="CW180" s="159" t="s">
        <v>282</v>
      </c>
      <c r="CX180" s="159" t="s">
        <v>282</v>
      </c>
      <c r="CY180" s="159" t="s">
        <v>282</v>
      </c>
      <c r="CZ180" s="159" t="s">
        <v>282</v>
      </c>
      <c r="DA180" s="159" t="s">
        <v>282</v>
      </c>
      <c r="DB180" s="159" t="s">
        <v>282</v>
      </c>
      <c r="DC180" s="159" t="s">
        <v>282</v>
      </c>
      <c r="DD180" s="159" t="s">
        <v>282</v>
      </c>
      <c r="DE180" s="159" t="s">
        <v>282</v>
      </c>
      <c r="DF180" s="159" t="s">
        <v>282</v>
      </c>
      <c r="DG180" s="159" t="s">
        <v>282</v>
      </c>
      <c r="DH180" s="159" t="s">
        <v>282</v>
      </c>
      <c r="DI180" s="159" t="s">
        <v>282</v>
      </c>
      <c r="DJ180" s="159" t="s">
        <v>282</v>
      </c>
      <c r="DK180" s="159" t="s">
        <v>282</v>
      </c>
      <c r="DL180" s="159" t="s">
        <v>282</v>
      </c>
      <c r="DM180" s="159" t="s">
        <v>282</v>
      </c>
      <c r="DN180" s="159" t="s">
        <v>282</v>
      </c>
      <c r="DO180" s="159" t="s">
        <v>282</v>
      </c>
      <c r="DP180" s="159" t="s">
        <v>282</v>
      </c>
      <c r="DQ180" s="159" t="s">
        <v>282</v>
      </c>
      <c r="DR180" s="159" t="s">
        <v>282</v>
      </c>
      <c r="DS180" s="159" t="s">
        <v>282</v>
      </c>
      <c r="DT180" s="159" t="s">
        <v>282</v>
      </c>
      <c r="DU180" s="159" t="s">
        <v>282</v>
      </c>
      <c r="DV180" s="159" t="s">
        <v>282</v>
      </c>
      <c r="DW180" s="159" t="s">
        <v>282</v>
      </c>
      <c r="DX180" s="159" t="s">
        <v>282</v>
      </c>
      <c r="DY180" s="159" t="s">
        <v>282</v>
      </c>
      <c r="DZ180" s="159" t="s">
        <v>282</v>
      </c>
      <c r="EA180" s="159" t="s">
        <v>282</v>
      </c>
      <c r="EB180" s="159" t="s">
        <v>282</v>
      </c>
      <c r="EC180" s="159" t="s">
        <v>282</v>
      </c>
      <c r="ED180" s="159" t="s">
        <v>282</v>
      </c>
      <c r="EE180" s="159" t="s">
        <v>282</v>
      </c>
      <c r="EF180" s="159" t="s">
        <v>282</v>
      </c>
      <c r="EG180" s="159" t="s">
        <v>282</v>
      </c>
      <c r="EH180" s="159" t="s">
        <v>282</v>
      </c>
      <c r="EI180" s="159" t="s">
        <v>282</v>
      </c>
      <c r="EJ180" s="159" t="s">
        <v>282</v>
      </c>
      <c r="EK180" s="159" t="s">
        <v>282</v>
      </c>
      <c r="EL180" s="159" t="s">
        <v>282</v>
      </c>
      <c r="EM180" s="159" t="s">
        <v>282</v>
      </c>
      <c r="EN180" s="159" t="s">
        <v>282</v>
      </c>
      <c r="EO180" s="159" t="s">
        <v>282</v>
      </c>
      <c r="EP180" s="159" t="s">
        <v>282</v>
      </c>
      <c r="EQ180" s="159" t="s">
        <v>282</v>
      </c>
      <c r="ER180" s="159" t="s">
        <v>282</v>
      </c>
      <c r="ES180" s="159" t="s">
        <v>282</v>
      </c>
      <c r="ET180" s="159" t="s">
        <v>282</v>
      </c>
      <c r="EU180" s="159" t="s">
        <v>282</v>
      </c>
      <c r="EV180" s="159" t="s">
        <v>282</v>
      </c>
      <c r="EW180" s="159" t="s">
        <v>282</v>
      </c>
      <c r="EX180" s="159" t="s">
        <v>282</v>
      </c>
      <c r="EY180" s="159" t="s">
        <v>282</v>
      </c>
      <c r="EZ180" s="159" t="s">
        <v>282</v>
      </c>
      <c r="FA180" s="159" t="s">
        <v>282</v>
      </c>
      <c r="FB180" s="159" t="s">
        <v>282</v>
      </c>
      <c r="FC180" s="159" t="s">
        <v>282</v>
      </c>
      <c r="FD180" s="159" t="s">
        <v>282</v>
      </c>
      <c r="FE180" s="159" t="s">
        <v>282</v>
      </c>
      <c r="FF180" s="159" t="s">
        <v>282</v>
      </c>
      <c r="FG180" s="159" t="s">
        <v>282</v>
      </c>
      <c r="FH180" s="159" t="s">
        <v>282</v>
      </c>
      <c r="FI180" s="159" t="s">
        <v>282</v>
      </c>
      <c r="FJ180" s="159" t="s">
        <v>282</v>
      </c>
      <c r="FK180" s="159" t="s">
        <v>282</v>
      </c>
      <c r="FL180" s="159" t="s">
        <v>282</v>
      </c>
      <c r="FM180" s="159" t="s">
        <v>282</v>
      </c>
      <c r="FN180" s="159" t="s">
        <v>282</v>
      </c>
      <c r="FO180" s="159" t="s">
        <v>282</v>
      </c>
      <c r="FP180" s="159" t="s">
        <v>282</v>
      </c>
      <c r="FQ180" s="159" t="s">
        <v>282</v>
      </c>
      <c r="FR180" s="159" t="s">
        <v>282</v>
      </c>
      <c r="FS180" s="159" t="s">
        <v>282</v>
      </c>
      <c r="FT180" s="159" t="s">
        <v>282</v>
      </c>
    </row>
    <row r="181" spans="1:176" x14ac:dyDescent="0.25">
      <c r="A181" s="66" t="s">
        <v>397</v>
      </c>
      <c r="B181" s="159" t="s">
        <v>11161</v>
      </c>
      <c r="C181" s="66" t="str">
        <f>IF(ISNUMBER(Severity!H181)=FALSE,Severity!F181,IF(Severity!H181&gt;=0.5,"YES","NO"))</f>
        <v>YES</v>
      </c>
      <c r="D181" s="66" t="str">
        <f>IF(ISNUMBER(Severity!I181)=FALSE,Severity!G181,IF(Severity!I181&gt;0.5,"YES","NO"))</f>
        <v>NO</v>
      </c>
      <c r="E181" s="159">
        <v>8</v>
      </c>
      <c r="F181" s="159">
        <v>2</v>
      </c>
      <c r="G181" s="159" t="s">
        <v>252</v>
      </c>
      <c r="H181" s="159" t="s">
        <v>10507</v>
      </c>
      <c r="I181" s="159">
        <v>12</v>
      </c>
      <c r="J181" s="159">
        <v>15</v>
      </c>
      <c r="K181" s="159" t="s">
        <v>282</v>
      </c>
      <c r="L181" s="159" t="s">
        <v>282</v>
      </c>
      <c r="M181" s="159" t="s">
        <v>282</v>
      </c>
      <c r="N181" s="159" t="s">
        <v>282</v>
      </c>
      <c r="O181" s="159" t="s">
        <v>10840</v>
      </c>
      <c r="P181" s="159">
        <v>1</v>
      </c>
      <c r="Q181" s="159">
        <v>25</v>
      </c>
      <c r="R181" s="286" t="s">
        <v>10841</v>
      </c>
      <c r="S181" s="159" t="s">
        <v>194</v>
      </c>
      <c r="T181" s="159">
        <v>10</v>
      </c>
      <c r="U181" s="159">
        <v>28.26</v>
      </c>
      <c r="V181" s="159" t="s">
        <v>282</v>
      </c>
      <c r="W181" s="159">
        <v>39</v>
      </c>
      <c r="X181" s="66" t="s">
        <v>282</v>
      </c>
      <c r="Y181" s="159" t="s">
        <v>282</v>
      </c>
      <c r="Z181" s="159" t="s">
        <v>282</v>
      </c>
      <c r="AA181" s="159">
        <v>14.87</v>
      </c>
      <c r="AB181" s="159" t="s">
        <v>282</v>
      </c>
      <c r="AC181" s="159">
        <v>39</v>
      </c>
      <c r="AD181" s="159" t="s">
        <v>282</v>
      </c>
      <c r="AE181" s="159" t="s">
        <v>282</v>
      </c>
      <c r="AF181" s="159" t="s">
        <v>282</v>
      </c>
      <c r="AG181" s="159" t="s">
        <v>282</v>
      </c>
      <c r="AH181" s="159" t="s">
        <v>282</v>
      </c>
      <c r="AI181" s="159" t="s">
        <v>282</v>
      </c>
      <c r="AJ181" s="159" t="s">
        <v>282</v>
      </c>
      <c r="AK181" s="159" t="s">
        <v>282</v>
      </c>
      <c r="AL181" s="159" t="s">
        <v>282</v>
      </c>
      <c r="AM181" s="159">
        <v>41</v>
      </c>
      <c r="AN181" s="159">
        <v>26</v>
      </c>
      <c r="AO181" s="159" t="s">
        <v>790</v>
      </c>
      <c r="AP181" s="159" t="s">
        <v>10507</v>
      </c>
      <c r="AQ181" s="159">
        <v>0</v>
      </c>
      <c r="AR181" s="159">
        <v>22</v>
      </c>
      <c r="AS181" s="159" t="s">
        <v>282</v>
      </c>
      <c r="AT181" s="159" t="s">
        <v>282</v>
      </c>
      <c r="AU181" s="159" t="s">
        <v>282</v>
      </c>
      <c r="AV181" s="159" t="s">
        <v>282</v>
      </c>
      <c r="AW181" s="159" t="s">
        <v>10840</v>
      </c>
      <c r="AX181" s="159">
        <v>1</v>
      </c>
      <c r="AY181" s="159">
        <v>12</v>
      </c>
      <c r="AZ181" s="66" t="s">
        <v>10841</v>
      </c>
      <c r="BA181" s="159" t="s">
        <v>194</v>
      </c>
      <c r="BB181" s="159">
        <v>10</v>
      </c>
      <c r="BC181" s="159">
        <v>26.88</v>
      </c>
      <c r="BD181" s="159" t="s">
        <v>282</v>
      </c>
      <c r="BE181" s="159">
        <v>40</v>
      </c>
      <c r="BF181" s="66" t="s">
        <v>282</v>
      </c>
      <c r="BG181" s="159" t="s">
        <v>282</v>
      </c>
      <c r="BH181" s="159" t="s">
        <v>282</v>
      </c>
      <c r="BI181" s="159">
        <v>19.22</v>
      </c>
      <c r="BJ181" s="159" t="s">
        <v>282</v>
      </c>
      <c r="BK181" s="159">
        <v>40</v>
      </c>
      <c r="BL181" s="159" t="s">
        <v>282</v>
      </c>
      <c r="BM181" s="159" t="s">
        <v>282</v>
      </c>
      <c r="BN181" s="159" t="s">
        <v>282</v>
      </c>
      <c r="BO181" s="159" t="s">
        <v>282</v>
      </c>
      <c r="BP181" s="159" t="s">
        <v>282</v>
      </c>
      <c r="BQ181" s="159" t="s">
        <v>282</v>
      </c>
      <c r="BR181" s="159" t="s">
        <v>282</v>
      </c>
      <c r="BS181" s="159" t="s">
        <v>282</v>
      </c>
      <c r="BT181" s="159" t="s">
        <v>282</v>
      </c>
      <c r="BU181" s="159">
        <v>40</v>
      </c>
      <c r="BV181" s="159">
        <v>18</v>
      </c>
      <c r="BW181" s="159" t="s">
        <v>282</v>
      </c>
      <c r="BX181" s="159" t="s">
        <v>282</v>
      </c>
      <c r="BY181" s="159" t="s">
        <v>282</v>
      </c>
      <c r="BZ181" s="159" t="s">
        <v>282</v>
      </c>
      <c r="CA181" s="159" t="s">
        <v>282</v>
      </c>
      <c r="CB181" s="159" t="s">
        <v>282</v>
      </c>
      <c r="CC181" s="159" t="s">
        <v>282</v>
      </c>
      <c r="CD181" s="159" t="s">
        <v>282</v>
      </c>
      <c r="CE181" s="159" t="s">
        <v>282</v>
      </c>
      <c r="CF181" s="159" t="s">
        <v>282</v>
      </c>
      <c r="CG181" s="159" t="s">
        <v>282</v>
      </c>
      <c r="CH181" s="159" t="s">
        <v>282</v>
      </c>
      <c r="CI181" s="159" t="s">
        <v>282</v>
      </c>
      <c r="CJ181" s="159" t="s">
        <v>282</v>
      </c>
      <c r="CK181" s="159" t="s">
        <v>282</v>
      </c>
      <c r="CL181" s="159" t="s">
        <v>282</v>
      </c>
      <c r="CM181" s="159" t="s">
        <v>282</v>
      </c>
      <c r="CN181" s="159" t="s">
        <v>282</v>
      </c>
      <c r="CO181" s="159" t="s">
        <v>282</v>
      </c>
      <c r="CP181" s="159" t="s">
        <v>282</v>
      </c>
      <c r="CQ181" s="159" t="s">
        <v>282</v>
      </c>
      <c r="CR181" s="159" t="s">
        <v>282</v>
      </c>
      <c r="CS181" s="159" t="s">
        <v>282</v>
      </c>
      <c r="CT181" s="159" t="s">
        <v>282</v>
      </c>
      <c r="CU181" s="159" t="s">
        <v>282</v>
      </c>
      <c r="CV181" s="159" t="s">
        <v>282</v>
      </c>
      <c r="CW181" s="159" t="s">
        <v>282</v>
      </c>
      <c r="CX181" s="159" t="s">
        <v>282</v>
      </c>
      <c r="CY181" s="159" t="s">
        <v>282</v>
      </c>
      <c r="CZ181" s="159" t="s">
        <v>282</v>
      </c>
      <c r="DA181" s="159" t="s">
        <v>282</v>
      </c>
      <c r="DB181" s="159" t="s">
        <v>282</v>
      </c>
      <c r="DC181" s="159" t="s">
        <v>282</v>
      </c>
      <c r="DD181" s="159" t="s">
        <v>282</v>
      </c>
      <c r="DE181" s="159" t="s">
        <v>282</v>
      </c>
      <c r="DF181" s="159" t="s">
        <v>282</v>
      </c>
      <c r="DG181" s="159" t="s">
        <v>282</v>
      </c>
      <c r="DH181" s="159" t="s">
        <v>282</v>
      </c>
      <c r="DI181" s="159" t="s">
        <v>282</v>
      </c>
      <c r="DJ181" s="159" t="s">
        <v>282</v>
      </c>
      <c r="DK181" s="159" t="s">
        <v>282</v>
      </c>
      <c r="DL181" s="159" t="s">
        <v>282</v>
      </c>
      <c r="DM181" s="159" t="s">
        <v>282</v>
      </c>
      <c r="DN181" s="159" t="s">
        <v>282</v>
      </c>
      <c r="DO181" s="159" t="s">
        <v>282</v>
      </c>
      <c r="DP181" s="159" t="s">
        <v>282</v>
      </c>
      <c r="DQ181" s="159" t="s">
        <v>282</v>
      </c>
      <c r="DR181" s="159" t="s">
        <v>282</v>
      </c>
      <c r="DS181" s="159" t="s">
        <v>282</v>
      </c>
      <c r="DT181" s="159" t="s">
        <v>282</v>
      </c>
      <c r="DU181" s="159" t="s">
        <v>282</v>
      </c>
      <c r="DV181" s="159" t="s">
        <v>282</v>
      </c>
      <c r="DW181" s="159" t="s">
        <v>282</v>
      </c>
      <c r="DX181" s="159" t="s">
        <v>282</v>
      </c>
      <c r="DY181" s="159" t="s">
        <v>282</v>
      </c>
      <c r="DZ181" s="159" t="s">
        <v>282</v>
      </c>
      <c r="EA181" s="159" t="s">
        <v>282</v>
      </c>
      <c r="EB181" s="159" t="s">
        <v>282</v>
      </c>
      <c r="EC181" s="159" t="s">
        <v>282</v>
      </c>
      <c r="ED181" s="159" t="s">
        <v>282</v>
      </c>
      <c r="EE181" s="159" t="s">
        <v>282</v>
      </c>
      <c r="EF181" s="159" t="s">
        <v>282</v>
      </c>
      <c r="EG181" s="159" t="s">
        <v>282</v>
      </c>
      <c r="EH181" s="159" t="s">
        <v>282</v>
      </c>
      <c r="EI181" s="159" t="s">
        <v>282</v>
      </c>
      <c r="EJ181" s="159" t="s">
        <v>282</v>
      </c>
      <c r="EK181" s="159" t="s">
        <v>282</v>
      </c>
      <c r="EL181" s="159" t="s">
        <v>282</v>
      </c>
      <c r="EM181" s="159" t="s">
        <v>282</v>
      </c>
      <c r="EN181" s="159" t="s">
        <v>282</v>
      </c>
      <c r="EO181" s="159" t="s">
        <v>282</v>
      </c>
      <c r="EP181" s="159" t="s">
        <v>282</v>
      </c>
      <c r="EQ181" s="159" t="s">
        <v>282</v>
      </c>
      <c r="ER181" s="159" t="s">
        <v>282</v>
      </c>
      <c r="ES181" s="159" t="s">
        <v>282</v>
      </c>
      <c r="ET181" s="159" t="s">
        <v>282</v>
      </c>
      <c r="EU181" s="159" t="s">
        <v>282</v>
      </c>
      <c r="EV181" s="159" t="s">
        <v>282</v>
      </c>
      <c r="EW181" s="159" t="s">
        <v>282</v>
      </c>
      <c r="EX181" s="159" t="s">
        <v>282</v>
      </c>
      <c r="EY181" s="159" t="s">
        <v>282</v>
      </c>
      <c r="EZ181" s="159" t="s">
        <v>282</v>
      </c>
      <c r="FA181" s="159" t="s">
        <v>282</v>
      </c>
      <c r="FB181" s="159" t="s">
        <v>282</v>
      </c>
      <c r="FC181" s="159" t="s">
        <v>282</v>
      </c>
      <c r="FD181" s="159" t="s">
        <v>282</v>
      </c>
      <c r="FE181" s="159" t="s">
        <v>282</v>
      </c>
      <c r="FF181" s="159" t="s">
        <v>282</v>
      </c>
      <c r="FG181" s="159" t="s">
        <v>282</v>
      </c>
      <c r="FH181" s="159" t="s">
        <v>282</v>
      </c>
      <c r="FI181" s="159" t="s">
        <v>282</v>
      </c>
      <c r="FJ181" s="159" t="s">
        <v>282</v>
      </c>
      <c r="FK181" s="159" t="s">
        <v>282</v>
      </c>
      <c r="FL181" s="159" t="s">
        <v>282</v>
      </c>
      <c r="FM181" s="159" t="s">
        <v>282</v>
      </c>
      <c r="FN181" s="159" t="s">
        <v>282</v>
      </c>
      <c r="FO181" s="159" t="s">
        <v>282</v>
      </c>
      <c r="FP181" s="159" t="s">
        <v>282</v>
      </c>
      <c r="FQ181" s="159" t="s">
        <v>282</v>
      </c>
      <c r="FR181" s="159" t="s">
        <v>282</v>
      </c>
      <c r="FS181" s="159" t="s">
        <v>282</v>
      </c>
      <c r="FT181" s="159" t="s">
        <v>282</v>
      </c>
    </row>
    <row r="182" spans="1:176" x14ac:dyDescent="0.25">
      <c r="A182" s="161" t="s">
        <v>496</v>
      </c>
      <c r="B182" s="159" t="s">
        <v>11167</v>
      </c>
      <c r="C182" s="66" t="str">
        <f>IF(ISNUMBER(Severity!H182)=FALSE,Severity!F182,IF(Severity!H182&gt;=0.5,"YES","NO"))</f>
        <v>YES</v>
      </c>
      <c r="D182" s="66" t="str">
        <f>IF(ISNUMBER(Severity!I182)=FALSE,Severity!G182,IF(Severity!I182&gt;0.5,"YES","NO"))</f>
        <v>NO</v>
      </c>
      <c r="E182" s="159">
        <v>4</v>
      </c>
      <c r="F182" s="159">
        <v>2</v>
      </c>
      <c r="G182" s="159" t="s">
        <v>263</v>
      </c>
      <c r="H182" s="159" t="s">
        <v>10507</v>
      </c>
      <c r="I182" s="159">
        <v>12</v>
      </c>
      <c r="J182" s="159">
        <v>40</v>
      </c>
      <c r="K182" s="159" t="s">
        <v>282</v>
      </c>
      <c r="L182" s="159" t="s">
        <v>282</v>
      </c>
      <c r="M182" s="159" t="s">
        <v>282</v>
      </c>
      <c r="N182" s="159" t="s">
        <v>282</v>
      </c>
      <c r="O182" s="159" t="s">
        <v>282</v>
      </c>
      <c r="P182" s="159" t="s">
        <v>282</v>
      </c>
      <c r="Q182" s="159" t="s">
        <v>282</v>
      </c>
      <c r="R182" s="159" t="s">
        <v>282</v>
      </c>
      <c r="S182" s="159" t="s">
        <v>299</v>
      </c>
      <c r="T182" s="159">
        <v>24</v>
      </c>
      <c r="U182" s="159">
        <v>36</v>
      </c>
      <c r="V182" s="159" t="s">
        <v>282</v>
      </c>
      <c r="W182" s="159">
        <v>93</v>
      </c>
      <c r="X182" s="159">
        <v>36</v>
      </c>
      <c r="Y182" s="159" t="s">
        <v>282</v>
      </c>
      <c r="Z182" s="159">
        <v>71</v>
      </c>
      <c r="AA182" s="159" t="s">
        <v>282</v>
      </c>
      <c r="AB182" s="159" t="s">
        <v>282</v>
      </c>
      <c r="AC182" s="159" t="s">
        <v>282</v>
      </c>
      <c r="AD182" s="159">
        <v>19</v>
      </c>
      <c r="AE182" s="159" t="s">
        <v>282</v>
      </c>
      <c r="AF182" s="159">
        <v>71</v>
      </c>
      <c r="AG182" s="159" t="s">
        <v>282</v>
      </c>
      <c r="AH182" s="159" t="s">
        <v>282</v>
      </c>
      <c r="AI182" s="159" t="s">
        <v>282</v>
      </c>
      <c r="AJ182" s="159">
        <v>-17</v>
      </c>
      <c r="AK182" s="159" t="s">
        <v>282</v>
      </c>
      <c r="AL182" s="159">
        <v>71</v>
      </c>
      <c r="AM182" s="159">
        <v>93</v>
      </c>
      <c r="AN182" s="159">
        <v>53</v>
      </c>
      <c r="AO182" s="159" t="s">
        <v>790</v>
      </c>
      <c r="AP182" s="159" t="s">
        <v>10507</v>
      </c>
      <c r="AQ182" s="159">
        <v>3</v>
      </c>
      <c r="AR182" s="159">
        <v>20</v>
      </c>
      <c r="AS182" s="159" t="s">
        <v>282</v>
      </c>
      <c r="AT182" s="159" t="s">
        <v>282</v>
      </c>
      <c r="AU182" s="159" t="s">
        <v>282</v>
      </c>
      <c r="AV182" s="159" t="s">
        <v>282</v>
      </c>
      <c r="AW182" s="159" t="s">
        <v>282</v>
      </c>
      <c r="AX182" s="159" t="s">
        <v>282</v>
      </c>
      <c r="AY182" s="159" t="s">
        <v>282</v>
      </c>
      <c r="AZ182" s="159" t="s">
        <v>282</v>
      </c>
      <c r="BA182" s="159" t="s">
        <v>299</v>
      </c>
      <c r="BB182" s="159">
        <v>24</v>
      </c>
      <c r="BC182" s="159">
        <v>34.700000000000003</v>
      </c>
      <c r="BD182" s="159" t="s">
        <v>282</v>
      </c>
      <c r="BE182" s="159">
        <v>50</v>
      </c>
      <c r="BF182" s="159">
        <v>34.700000000000003</v>
      </c>
      <c r="BG182" s="159" t="s">
        <v>282</v>
      </c>
      <c r="BH182" s="159">
        <v>41</v>
      </c>
      <c r="BI182" s="159" t="s">
        <v>282</v>
      </c>
      <c r="BJ182" s="159" t="s">
        <v>282</v>
      </c>
      <c r="BK182" s="159" t="s">
        <v>282</v>
      </c>
      <c r="BL182" s="159">
        <v>24.2</v>
      </c>
      <c r="BM182" s="159" t="s">
        <v>282</v>
      </c>
      <c r="BN182" s="159">
        <v>41</v>
      </c>
      <c r="BO182" s="159" t="s">
        <v>282</v>
      </c>
      <c r="BP182" s="159" t="s">
        <v>282</v>
      </c>
      <c r="BQ182" s="159" t="s">
        <v>282</v>
      </c>
      <c r="BR182" s="159">
        <v>-10.5</v>
      </c>
      <c r="BS182" s="159" t="s">
        <v>282</v>
      </c>
      <c r="BT182" s="159">
        <v>41</v>
      </c>
      <c r="BU182" s="159">
        <v>50</v>
      </c>
      <c r="BV182" s="159">
        <v>30</v>
      </c>
      <c r="BW182" s="159" t="s">
        <v>282</v>
      </c>
      <c r="BX182" s="159" t="s">
        <v>282</v>
      </c>
      <c r="BY182" s="159" t="s">
        <v>282</v>
      </c>
      <c r="BZ182" s="159" t="s">
        <v>282</v>
      </c>
      <c r="CA182" s="159" t="s">
        <v>282</v>
      </c>
      <c r="CB182" s="159" t="s">
        <v>282</v>
      </c>
      <c r="CC182" s="159" t="s">
        <v>282</v>
      </c>
      <c r="CD182" s="159" t="s">
        <v>282</v>
      </c>
      <c r="CE182" s="159" t="s">
        <v>282</v>
      </c>
      <c r="CF182" s="159" t="s">
        <v>282</v>
      </c>
      <c r="CG182" s="159" t="s">
        <v>282</v>
      </c>
      <c r="CH182" s="159" t="s">
        <v>282</v>
      </c>
      <c r="CI182" s="159" t="s">
        <v>282</v>
      </c>
      <c r="CJ182" s="159" t="s">
        <v>282</v>
      </c>
      <c r="CK182" s="159" t="s">
        <v>282</v>
      </c>
      <c r="CL182" s="159" t="s">
        <v>282</v>
      </c>
      <c r="CM182" s="159" t="s">
        <v>282</v>
      </c>
      <c r="CN182" s="159" t="s">
        <v>282</v>
      </c>
      <c r="CO182" s="159" t="s">
        <v>282</v>
      </c>
      <c r="CP182" s="159" t="s">
        <v>282</v>
      </c>
      <c r="CQ182" s="159" t="s">
        <v>282</v>
      </c>
      <c r="CR182" s="159" t="s">
        <v>282</v>
      </c>
      <c r="CS182" s="159" t="s">
        <v>282</v>
      </c>
      <c r="CT182" s="159" t="s">
        <v>282</v>
      </c>
      <c r="CU182" s="159" t="s">
        <v>282</v>
      </c>
      <c r="CV182" s="159" t="s">
        <v>282</v>
      </c>
      <c r="CW182" s="159" t="s">
        <v>282</v>
      </c>
      <c r="CX182" s="159" t="s">
        <v>282</v>
      </c>
      <c r="CY182" s="159" t="s">
        <v>282</v>
      </c>
      <c r="CZ182" s="159" t="s">
        <v>282</v>
      </c>
      <c r="DA182" s="159" t="s">
        <v>282</v>
      </c>
      <c r="DB182" s="159" t="s">
        <v>282</v>
      </c>
      <c r="DC182" s="159" t="s">
        <v>282</v>
      </c>
      <c r="DD182" s="159" t="s">
        <v>282</v>
      </c>
      <c r="DE182" s="159" t="s">
        <v>282</v>
      </c>
      <c r="DF182" s="159" t="s">
        <v>282</v>
      </c>
      <c r="DG182" s="159" t="s">
        <v>282</v>
      </c>
      <c r="DH182" s="159" t="s">
        <v>282</v>
      </c>
      <c r="DI182" s="159" t="s">
        <v>282</v>
      </c>
      <c r="DJ182" s="159" t="s">
        <v>282</v>
      </c>
      <c r="DK182" s="159" t="s">
        <v>282</v>
      </c>
      <c r="DL182" s="159" t="s">
        <v>282</v>
      </c>
      <c r="DM182" s="159" t="s">
        <v>282</v>
      </c>
      <c r="DN182" s="159" t="s">
        <v>282</v>
      </c>
      <c r="DO182" s="159" t="s">
        <v>282</v>
      </c>
      <c r="DP182" s="159" t="s">
        <v>282</v>
      </c>
      <c r="DQ182" s="159" t="s">
        <v>282</v>
      </c>
      <c r="DR182" s="159" t="s">
        <v>282</v>
      </c>
      <c r="DS182" s="159" t="s">
        <v>282</v>
      </c>
      <c r="DT182" s="159" t="s">
        <v>282</v>
      </c>
      <c r="DU182" s="159" t="s">
        <v>282</v>
      </c>
      <c r="DV182" s="159" t="s">
        <v>282</v>
      </c>
      <c r="DW182" s="159" t="s">
        <v>282</v>
      </c>
      <c r="DX182" s="159" t="s">
        <v>282</v>
      </c>
      <c r="DY182" s="159" t="s">
        <v>282</v>
      </c>
      <c r="DZ182" s="159" t="s">
        <v>282</v>
      </c>
      <c r="EA182" s="159" t="s">
        <v>282</v>
      </c>
      <c r="EB182" s="159" t="s">
        <v>282</v>
      </c>
      <c r="EC182" s="159" t="s">
        <v>282</v>
      </c>
      <c r="ED182" s="159" t="s">
        <v>282</v>
      </c>
      <c r="EE182" s="159" t="s">
        <v>282</v>
      </c>
      <c r="EF182" s="159" t="s">
        <v>282</v>
      </c>
      <c r="EG182" s="159" t="s">
        <v>282</v>
      </c>
      <c r="EH182" s="159" t="s">
        <v>282</v>
      </c>
      <c r="EI182" s="159" t="s">
        <v>282</v>
      </c>
      <c r="EJ182" s="159" t="s">
        <v>282</v>
      </c>
      <c r="EK182" s="159" t="s">
        <v>282</v>
      </c>
      <c r="EL182" s="159" t="s">
        <v>282</v>
      </c>
      <c r="EM182" s="159" t="s">
        <v>282</v>
      </c>
      <c r="EN182" s="159" t="s">
        <v>282</v>
      </c>
      <c r="EO182" s="159" t="s">
        <v>282</v>
      </c>
      <c r="EP182" s="159" t="s">
        <v>282</v>
      </c>
      <c r="EQ182" s="159" t="s">
        <v>282</v>
      </c>
      <c r="ER182" s="159" t="s">
        <v>282</v>
      </c>
      <c r="ES182" s="159" t="s">
        <v>282</v>
      </c>
      <c r="ET182" s="159" t="s">
        <v>282</v>
      </c>
      <c r="EU182" s="159" t="s">
        <v>282</v>
      </c>
      <c r="EV182" s="159" t="s">
        <v>282</v>
      </c>
      <c r="EW182" s="159" t="s">
        <v>282</v>
      </c>
      <c r="EX182" s="159" t="s">
        <v>282</v>
      </c>
      <c r="EY182" s="159" t="s">
        <v>282</v>
      </c>
      <c r="EZ182" s="159" t="s">
        <v>282</v>
      </c>
      <c r="FA182" s="159" t="s">
        <v>282</v>
      </c>
      <c r="FB182" s="159" t="s">
        <v>282</v>
      </c>
      <c r="FC182" s="159" t="s">
        <v>282</v>
      </c>
      <c r="FD182" s="159" t="s">
        <v>282</v>
      </c>
      <c r="FE182" s="159" t="s">
        <v>282</v>
      </c>
      <c r="FF182" s="159" t="s">
        <v>282</v>
      </c>
      <c r="FG182" s="159" t="s">
        <v>282</v>
      </c>
      <c r="FH182" s="159" t="s">
        <v>282</v>
      </c>
      <c r="FI182" s="159" t="s">
        <v>282</v>
      </c>
      <c r="FJ182" s="159" t="s">
        <v>282</v>
      </c>
      <c r="FK182" s="159" t="s">
        <v>282</v>
      </c>
      <c r="FL182" s="159" t="s">
        <v>282</v>
      </c>
      <c r="FM182" s="159" t="s">
        <v>282</v>
      </c>
      <c r="FN182" s="159" t="s">
        <v>282</v>
      </c>
      <c r="FO182" s="159" t="s">
        <v>282</v>
      </c>
      <c r="FP182" s="159" t="s">
        <v>282</v>
      </c>
      <c r="FQ182" s="159" t="s">
        <v>282</v>
      </c>
      <c r="FR182" s="159" t="s">
        <v>282</v>
      </c>
      <c r="FS182" s="159" t="s">
        <v>282</v>
      </c>
      <c r="FT182" s="159" t="s">
        <v>282</v>
      </c>
    </row>
    <row r="183" spans="1:176" x14ac:dyDescent="0.25">
      <c r="A183" s="164" t="s">
        <v>398</v>
      </c>
      <c r="B183" s="159" t="s">
        <v>10725</v>
      </c>
      <c r="C183" s="66" t="str">
        <f>IF(ISNUMBER(Severity!H183)=FALSE,Severity!F183,IF(Severity!H183&gt;=0.5,"YES","NO"))</f>
        <v>YES</v>
      </c>
      <c r="D183" s="66" t="str">
        <f>IF(ISNUMBER(Severity!I183)=FALSE,Severity!G183,IF(Severity!I183&gt;0.5,"YES","NO"))</f>
        <v>NO</v>
      </c>
      <c r="E183" s="159">
        <v>6</v>
      </c>
      <c r="F183" s="159">
        <v>3</v>
      </c>
      <c r="G183" s="159" t="s">
        <v>302</v>
      </c>
      <c r="H183" s="159" t="s">
        <v>10507</v>
      </c>
      <c r="I183" s="66">
        <v>4</v>
      </c>
      <c r="J183" s="159">
        <v>12</v>
      </c>
      <c r="K183" s="159" t="s">
        <v>282</v>
      </c>
      <c r="L183" s="159" t="s">
        <v>282</v>
      </c>
      <c r="M183" s="159" t="s">
        <v>282</v>
      </c>
      <c r="N183" s="159" t="s">
        <v>282</v>
      </c>
      <c r="O183" s="159" t="s">
        <v>299</v>
      </c>
      <c r="P183" s="159">
        <v>21</v>
      </c>
      <c r="Q183" s="159">
        <v>28</v>
      </c>
      <c r="R183" s="66">
        <v>40</v>
      </c>
      <c r="S183" s="159" t="s">
        <v>299</v>
      </c>
      <c r="T183" s="159">
        <v>21</v>
      </c>
      <c r="U183" s="66">
        <v>26.98</v>
      </c>
      <c r="V183" s="159">
        <v>4</v>
      </c>
      <c r="W183" s="159">
        <v>46</v>
      </c>
      <c r="X183" s="159" t="s">
        <v>282</v>
      </c>
      <c r="Y183" s="159" t="s">
        <v>282</v>
      </c>
      <c r="Z183" s="159" t="s">
        <v>282</v>
      </c>
      <c r="AA183" s="159" t="s">
        <v>282</v>
      </c>
      <c r="AB183" s="159" t="s">
        <v>282</v>
      </c>
      <c r="AC183" s="159" t="s">
        <v>282</v>
      </c>
      <c r="AD183" s="66">
        <v>11</v>
      </c>
      <c r="AE183" s="66">
        <v>6.12</v>
      </c>
      <c r="AF183" s="66">
        <v>34</v>
      </c>
      <c r="AG183" s="159" t="s">
        <v>282</v>
      </c>
      <c r="AH183" s="159" t="s">
        <v>282</v>
      </c>
      <c r="AI183" s="159" t="s">
        <v>282</v>
      </c>
      <c r="AJ183" s="159" t="s">
        <v>282</v>
      </c>
      <c r="AK183" s="159" t="s">
        <v>282</v>
      </c>
      <c r="AL183" s="159" t="s">
        <v>282</v>
      </c>
      <c r="AM183" s="159">
        <v>46</v>
      </c>
      <c r="AN183" s="159">
        <v>34</v>
      </c>
      <c r="AO183" s="159" t="s">
        <v>252</v>
      </c>
      <c r="AP183" s="159" t="s">
        <v>10507</v>
      </c>
      <c r="AQ183" s="66">
        <v>6</v>
      </c>
      <c r="AR183" s="159">
        <v>14</v>
      </c>
      <c r="AS183" s="159" t="s">
        <v>282</v>
      </c>
      <c r="AT183" s="159" t="s">
        <v>282</v>
      </c>
      <c r="AU183" s="159" t="s">
        <v>282</v>
      </c>
      <c r="AV183" s="159" t="s">
        <v>282</v>
      </c>
      <c r="AW183" s="159" t="s">
        <v>299</v>
      </c>
      <c r="AX183" s="159">
        <v>21</v>
      </c>
      <c r="AY183" s="159">
        <v>25</v>
      </c>
      <c r="AZ183" s="66">
        <v>40</v>
      </c>
      <c r="BA183" s="159" t="s">
        <v>299</v>
      </c>
      <c r="BB183" s="159">
        <v>21</v>
      </c>
      <c r="BC183" s="66">
        <v>26.94</v>
      </c>
      <c r="BD183" s="159">
        <v>4.43</v>
      </c>
      <c r="BE183" s="159">
        <v>48</v>
      </c>
      <c r="BF183" s="159" t="s">
        <v>282</v>
      </c>
      <c r="BG183" s="159" t="s">
        <v>282</v>
      </c>
      <c r="BH183" s="159" t="s">
        <v>282</v>
      </c>
      <c r="BI183" s="159" t="s">
        <v>282</v>
      </c>
      <c r="BJ183" s="159" t="s">
        <v>282</v>
      </c>
      <c r="BK183" s="159" t="s">
        <v>282</v>
      </c>
      <c r="BL183" s="66">
        <v>12.71</v>
      </c>
      <c r="BM183" s="66">
        <v>8.2200000000000006</v>
      </c>
      <c r="BN183" s="66">
        <v>34</v>
      </c>
      <c r="BO183" s="159" t="s">
        <v>282</v>
      </c>
      <c r="BP183" s="159" t="s">
        <v>282</v>
      </c>
      <c r="BQ183" s="159" t="s">
        <v>282</v>
      </c>
      <c r="BR183" s="159" t="s">
        <v>282</v>
      </c>
      <c r="BS183" s="159" t="s">
        <v>282</v>
      </c>
      <c r="BT183" s="159" t="s">
        <v>282</v>
      </c>
      <c r="BU183" s="159">
        <v>48</v>
      </c>
      <c r="BV183" s="159">
        <v>34</v>
      </c>
      <c r="BW183" s="159" t="s">
        <v>790</v>
      </c>
      <c r="BX183" s="159" t="s">
        <v>10507</v>
      </c>
      <c r="BY183" s="66" t="s">
        <v>282</v>
      </c>
      <c r="BZ183" s="159">
        <v>24</v>
      </c>
      <c r="CA183" s="159" t="s">
        <v>282</v>
      </c>
      <c r="CB183" s="159" t="s">
        <v>282</v>
      </c>
      <c r="CC183" s="159" t="s">
        <v>282</v>
      </c>
      <c r="CD183" s="159" t="s">
        <v>282</v>
      </c>
      <c r="CE183" s="159" t="s">
        <v>299</v>
      </c>
      <c r="CF183" s="66">
        <v>21</v>
      </c>
      <c r="CG183" s="66">
        <v>9</v>
      </c>
      <c r="CH183" s="66">
        <v>40</v>
      </c>
      <c r="CI183" s="159" t="s">
        <v>299</v>
      </c>
      <c r="CJ183" s="159">
        <v>21</v>
      </c>
      <c r="CK183" s="159">
        <v>27.36</v>
      </c>
      <c r="CL183" s="66">
        <v>3.96</v>
      </c>
      <c r="CM183" s="159">
        <v>45</v>
      </c>
      <c r="CN183" s="159" t="s">
        <v>282</v>
      </c>
      <c r="CO183" s="159" t="s">
        <v>282</v>
      </c>
      <c r="CP183" s="159" t="s">
        <v>282</v>
      </c>
      <c r="CQ183" s="159" t="s">
        <v>282</v>
      </c>
      <c r="CR183" s="159" t="s">
        <v>282</v>
      </c>
      <c r="CS183" s="159" t="s">
        <v>282</v>
      </c>
      <c r="CT183" s="66">
        <v>15.86</v>
      </c>
      <c r="CU183" s="66">
        <v>8.43</v>
      </c>
      <c r="CV183" s="66">
        <v>21</v>
      </c>
      <c r="CW183" s="159" t="s">
        <v>282</v>
      </c>
      <c r="CX183" s="159" t="s">
        <v>282</v>
      </c>
      <c r="CY183" s="159" t="s">
        <v>282</v>
      </c>
      <c r="CZ183" s="159" t="s">
        <v>282</v>
      </c>
      <c r="DA183" s="159" t="s">
        <v>282</v>
      </c>
      <c r="DB183" s="159" t="s">
        <v>282</v>
      </c>
      <c r="DC183" s="159">
        <v>45</v>
      </c>
      <c r="DD183" s="159">
        <v>21</v>
      </c>
      <c r="DE183" s="159" t="s">
        <v>282</v>
      </c>
      <c r="DF183" s="159" t="s">
        <v>282</v>
      </c>
      <c r="DG183" s="159" t="s">
        <v>282</v>
      </c>
      <c r="DH183" s="159" t="s">
        <v>282</v>
      </c>
      <c r="DI183" s="159" t="s">
        <v>282</v>
      </c>
      <c r="DJ183" s="159" t="s">
        <v>282</v>
      </c>
      <c r="DK183" s="159" t="s">
        <v>282</v>
      </c>
      <c r="DL183" s="159" t="s">
        <v>282</v>
      </c>
      <c r="DM183" s="159" t="s">
        <v>282</v>
      </c>
      <c r="DN183" s="159" t="s">
        <v>282</v>
      </c>
      <c r="DO183" s="159" t="s">
        <v>282</v>
      </c>
      <c r="DP183" s="159" t="s">
        <v>282</v>
      </c>
      <c r="DQ183" s="159" t="s">
        <v>282</v>
      </c>
      <c r="DR183" s="159" t="s">
        <v>282</v>
      </c>
      <c r="DS183" s="159" t="s">
        <v>282</v>
      </c>
      <c r="DT183" s="159" t="s">
        <v>282</v>
      </c>
      <c r="DU183" s="159" t="s">
        <v>282</v>
      </c>
      <c r="DV183" s="159" t="s">
        <v>282</v>
      </c>
      <c r="DW183" s="159" t="s">
        <v>282</v>
      </c>
      <c r="DX183" s="159" t="s">
        <v>282</v>
      </c>
      <c r="DY183" s="159" t="s">
        <v>282</v>
      </c>
      <c r="DZ183" s="159" t="s">
        <v>282</v>
      </c>
      <c r="EA183" s="159" t="s">
        <v>282</v>
      </c>
      <c r="EB183" s="159" t="s">
        <v>282</v>
      </c>
      <c r="EC183" s="159" t="s">
        <v>282</v>
      </c>
      <c r="ED183" s="159" t="s">
        <v>282</v>
      </c>
      <c r="EE183" s="159" t="s">
        <v>282</v>
      </c>
      <c r="EF183" s="159" t="s">
        <v>282</v>
      </c>
      <c r="EG183" s="159" t="s">
        <v>282</v>
      </c>
      <c r="EH183" s="159" t="s">
        <v>282</v>
      </c>
      <c r="EI183" s="159" t="s">
        <v>282</v>
      </c>
      <c r="EJ183" s="159" t="s">
        <v>282</v>
      </c>
      <c r="EK183" s="159" t="s">
        <v>282</v>
      </c>
      <c r="EL183" s="159" t="s">
        <v>282</v>
      </c>
      <c r="EM183" s="159" t="s">
        <v>282</v>
      </c>
      <c r="EN183" s="159" t="s">
        <v>282</v>
      </c>
      <c r="EO183" s="159" t="s">
        <v>282</v>
      </c>
      <c r="EP183" s="159" t="s">
        <v>282</v>
      </c>
      <c r="EQ183" s="159" t="s">
        <v>282</v>
      </c>
      <c r="ER183" s="159" t="s">
        <v>282</v>
      </c>
      <c r="ES183" s="159" t="s">
        <v>282</v>
      </c>
      <c r="ET183" s="159" t="s">
        <v>282</v>
      </c>
      <c r="EU183" s="159" t="s">
        <v>282</v>
      </c>
      <c r="EV183" s="159" t="s">
        <v>282</v>
      </c>
      <c r="EW183" s="159" t="s">
        <v>282</v>
      </c>
      <c r="EX183" s="159" t="s">
        <v>282</v>
      </c>
      <c r="EY183" s="159" t="s">
        <v>282</v>
      </c>
      <c r="EZ183" s="159" t="s">
        <v>282</v>
      </c>
      <c r="FA183" s="159" t="s">
        <v>282</v>
      </c>
      <c r="FB183" s="159" t="s">
        <v>282</v>
      </c>
      <c r="FC183" s="159" t="s">
        <v>282</v>
      </c>
      <c r="FD183" s="159" t="s">
        <v>282</v>
      </c>
      <c r="FE183" s="159" t="s">
        <v>282</v>
      </c>
      <c r="FF183" s="159" t="s">
        <v>282</v>
      </c>
      <c r="FG183" s="159" t="s">
        <v>282</v>
      </c>
      <c r="FH183" s="159" t="s">
        <v>282</v>
      </c>
      <c r="FI183" s="159" t="s">
        <v>282</v>
      </c>
      <c r="FJ183" s="159" t="s">
        <v>282</v>
      </c>
      <c r="FK183" s="159" t="s">
        <v>282</v>
      </c>
      <c r="FL183" s="159" t="s">
        <v>282</v>
      </c>
      <c r="FM183" s="159" t="s">
        <v>282</v>
      </c>
      <c r="FN183" s="159" t="s">
        <v>282</v>
      </c>
      <c r="FO183" s="159" t="s">
        <v>282</v>
      </c>
      <c r="FP183" s="159" t="s">
        <v>282</v>
      </c>
      <c r="FQ183" s="159" t="s">
        <v>282</v>
      </c>
      <c r="FR183" s="159" t="s">
        <v>282</v>
      </c>
      <c r="FS183" s="159" t="s">
        <v>282</v>
      </c>
      <c r="FT183" s="159" t="s">
        <v>282</v>
      </c>
    </row>
    <row r="184" spans="1:176" x14ac:dyDescent="0.25">
      <c r="A184" s="66" t="s">
        <v>526</v>
      </c>
      <c r="B184" s="66" t="s">
        <v>11129</v>
      </c>
      <c r="C184" s="66" t="str">
        <f>IF(ISNUMBER(Severity!H184)=FALSE,Severity!F184,IF(Severity!H184&gt;=0.5,"YES","NO"))</f>
        <v>YES</v>
      </c>
      <c r="D184" s="66" t="str">
        <f>IF(ISNUMBER(Severity!I184)=FALSE,Severity!G184,IF(Severity!I184&gt;0.5,"YES","NO"))</f>
        <v>NO</v>
      </c>
      <c r="E184" s="159">
        <v>6</v>
      </c>
      <c r="F184" s="159">
        <v>2</v>
      </c>
      <c r="G184" s="159" t="s">
        <v>252</v>
      </c>
      <c r="H184" s="159" t="s">
        <v>10507</v>
      </c>
      <c r="I184" s="159" t="s">
        <v>282</v>
      </c>
      <c r="J184" s="159" t="s">
        <v>282</v>
      </c>
      <c r="K184" s="159" t="s">
        <v>282</v>
      </c>
      <c r="L184" s="159" t="s">
        <v>282</v>
      </c>
      <c r="M184" s="159" t="s">
        <v>282</v>
      </c>
      <c r="N184" s="159" t="s">
        <v>282</v>
      </c>
      <c r="O184" s="159" t="s">
        <v>10840</v>
      </c>
      <c r="P184" s="159">
        <v>1</v>
      </c>
      <c r="Q184" s="159">
        <v>26</v>
      </c>
      <c r="R184" s="286" t="s">
        <v>10841</v>
      </c>
      <c r="S184" s="159" t="s">
        <v>299</v>
      </c>
      <c r="T184" s="159">
        <v>21</v>
      </c>
      <c r="U184" s="66" t="s">
        <v>282</v>
      </c>
      <c r="V184" s="66" t="s">
        <v>282</v>
      </c>
      <c r="W184" s="159" t="s">
        <v>282</v>
      </c>
      <c r="X184" s="159">
        <v>30.4</v>
      </c>
      <c r="Y184" s="159" t="s">
        <v>282</v>
      </c>
      <c r="Z184" s="66">
        <v>43</v>
      </c>
      <c r="AA184" s="159" t="s">
        <v>282</v>
      </c>
      <c r="AB184" s="159" t="s">
        <v>282</v>
      </c>
      <c r="AC184" s="159" t="s">
        <v>282</v>
      </c>
      <c r="AD184" s="159" t="s">
        <v>282</v>
      </c>
      <c r="AE184" s="159" t="s">
        <v>282</v>
      </c>
      <c r="AF184" s="159" t="s">
        <v>282</v>
      </c>
      <c r="AG184" s="159" t="s">
        <v>282</v>
      </c>
      <c r="AH184" s="159" t="s">
        <v>282</v>
      </c>
      <c r="AI184" s="159" t="s">
        <v>282</v>
      </c>
      <c r="AJ184" s="159" t="s">
        <v>282</v>
      </c>
      <c r="AK184" s="159" t="s">
        <v>282</v>
      </c>
      <c r="AL184" s="159" t="s">
        <v>282</v>
      </c>
      <c r="AM184" s="159" t="s">
        <v>282</v>
      </c>
      <c r="AN184" s="66" t="s">
        <v>282</v>
      </c>
      <c r="AO184" s="159" t="s">
        <v>790</v>
      </c>
      <c r="AP184" s="159" t="s">
        <v>10507</v>
      </c>
      <c r="AQ184" s="159" t="s">
        <v>282</v>
      </c>
      <c r="AR184" s="159" t="s">
        <v>282</v>
      </c>
      <c r="AS184" s="159" t="s">
        <v>282</v>
      </c>
      <c r="AT184" s="159" t="s">
        <v>282</v>
      </c>
      <c r="AU184" s="159" t="s">
        <v>282</v>
      </c>
      <c r="AV184" s="159" t="s">
        <v>282</v>
      </c>
      <c r="AW184" s="159" t="s">
        <v>10840</v>
      </c>
      <c r="AX184" s="159">
        <v>1</v>
      </c>
      <c r="AY184" s="159">
        <v>8</v>
      </c>
      <c r="AZ184" s="66" t="s">
        <v>10841</v>
      </c>
      <c r="BA184" s="159" t="s">
        <v>299</v>
      </c>
      <c r="BB184" s="159">
        <v>21</v>
      </c>
      <c r="BC184" s="66" t="s">
        <v>282</v>
      </c>
      <c r="BD184" s="66" t="s">
        <v>282</v>
      </c>
      <c r="BE184" s="159" t="s">
        <v>282</v>
      </c>
      <c r="BF184" s="159">
        <v>30</v>
      </c>
      <c r="BG184" s="66" t="s">
        <v>282</v>
      </c>
      <c r="BH184" s="159">
        <v>45</v>
      </c>
      <c r="BI184" s="159" t="s">
        <v>282</v>
      </c>
      <c r="BJ184" s="159" t="s">
        <v>282</v>
      </c>
      <c r="BK184" s="159" t="s">
        <v>282</v>
      </c>
      <c r="BL184" s="159" t="s">
        <v>282</v>
      </c>
      <c r="BM184" s="159" t="s">
        <v>282</v>
      </c>
      <c r="BN184" s="159" t="s">
        <v>282</v>
      </c>
      <c r="BO184" s="159" t="s">
        <v>282</v>
      </c>
      <c r="BP184" s="159" t="s">
        <v>282</v>
      </c>
      <c r="BQ184" s="159" t="s">
        <v>282</v>
      </c>
      <c r="BR184" s="159" t="s">
        <v>282</v>
      </c>
      <c r="BS184" s="159" t="s">
        <v>282</v>
      </c>
      <c r="BT184" s="159" t="s">
        <v>282</v>
      </c>
      <c r="BU184" s="159" t="s">
        <v>282</v>
      </c>
      <c r="BV184" s="159" t="s">
        <v>282</v>
      </c>
      <c r="BW184" s="159" t="s">
        <v>282</v>
      </c>
      <c r="BX184" s="159" t="s">
        <v>282</v>
      </c>
      <c r="BY184" s="159" t="s">
        <v>282</v>
      </c>
      <c r="BZ184" s="159" t="s">
        <v>282</v>
      </c>
      <c r="CA184" s="159" t="s">
        <v>282</v>
      </c>
      <c r="CB184" s="159" t="s">
        <v>282</v>
      </c>
      <c r="CC184" s="159" t="s">
        <v>282</v>
      </c>
      <c r="CD184" s="159" t="s">
        <v>282</v>
      </c>
      <c r="CE184" s="159" t="s">
        <v>282</v>
      </c>
      <c r="CF184" s="159" t="s">
        <v>282</v>
      </c>
      <c r="CG184" s="159" t="s">
        <v>282</v>
      </c>
      <c r="CH184" s="159" t="s">
        <v>282</v>
      </c>
      <c r="CI184" s="159" t="s">
        <v>282</v>
      </c>
      <c r="CJ184" s="159" t="s">
        <v>282</v>
      </c>
      <c r="CK184" s="159" t="s">
        <v>282</v>
      </c>
      <c r="CL184" s="159" t="s">
        <v>282</v>
      </c>
      <c r="CM184" s="159" t="s">
        <v>282</v>
      </c>
      <c r="CN184" s="159" t="s">
        <v>282</v>
      </c>
      <c r="CO184" s="159" t="s">
        <v>282</v>
      </c>
      <c r="CP184" s="159" t="s">
        <v>282</v>
      </c>
      <c r="CQ184" s="159" t="s">
        <v>282</v>
      </c>
      <c r="CR184" s="159" t="s">
        <v>282</v>
      </c>
      <c r="CS184" s="159" t="s">
        <v>282</v>
      </c>
      <c r="CT184" s="159" t="s">
        <v>282</v>
      </c>
      <c r="CU184" s="159" t="s">
        <v>282</v>
      </c>
      <c r="CV184" s="159" t="s">
        <v>282</v>
      </c>
      <c r="CW184" s="159" t="s">
        <v>282</v>
      </c>
      <c r="CX184" s="159" t="s">
        <v>282</v>
      </c>
      <c r="CY184" s="159" t="s">
        <v>282</v>
      </c>
      <c r="CZ184" s="159" t="s">
        <v>282</v>
      </c>
      <c r="DA184" s="159" t="s">
        <v>282</v>
      </c>
      <c r="DB184" s="159" t="s">
        <v>282</v>
      </c>
      <c r="DC184" s="159" t="s">
        <v>282</v>
      </c>
      <c r="DD184" s="159" t="s">
        <v>282</v>
      </c>
      <c r="DE184" s="159" t="s">
        <v>282</v>
      </c>
      <c r="DF184" s="159" t="s">
        <v>282</v>
      </c>
      <c r="DG184" s="159" t="s">
        <v>282</v>
      </c>
      <c r="DH184" s="159" t="s">
        <v>282</v>
      </c>
      <c r="DI184" s="159" t="s">
        <v>282</v>
      </c>
      <c r="DJ184" s="159" t="s">
        <v>282</v>
      </c>
      <c r="DK184" s="159" t="s">
        <v>282</v>
      </c>
      <c r="DL184" s="159" t="s">
        <v>282</v>
      </c>
      <c r="DM184" s="159" t="s">
        <v>282</v>
      </c>
      <c r="DN184" s="159" t="s">
        <v>282</v>
      </c>
      <c r="DO184" s="159" t="s">
        <v>282</v>
      </c>
      <c r="DP184" s="159" t="s">
        <v>282</v>
      </c>
      <c r="DQ184" s="159" t="s">
        <v>282</v>
      </c>
      <c r="DR184" s="159" t="s">
        <v>282</v>
      </c>
      <c r="DS184" s="159" t="s">
        <v>282</v>
      </c>
      <c r="DT184" s="159" t="s">
        <v>282</v>
      </c>
      <c r="DU184" s="159" t="s">
        <v>282</v>
      </c>
      <c r="DV184" s="159" t="s">
        <v>282</v>
      </c>
      <c r="DW184" s="159" t="s">
        <v>282</v>
      </c>
      <c r="DX184" s="159" t="s">
        <v>282</v>
      </c>
      <c r="DY184" s="159" t="s">
        <v>282</v>
      </c>
      <c r="DZ184" s="159" t="s">
        <v>282</v>
      </c>
      <c r="EA184" s="159" t="s">
        <v>282</v>
      </c>
      <c r="EB184" s="159" t="s">
        <v>282</v>
      </c>
      <c r="EC184" s="159" t="s">
        <v>282</v>
      </c>
      <c r="ED184" s="159" t="s">
        <v>282</v>
      </c>
      <c r="EE184" s="159" t="s">
        <v>282</v>
      </c>
      <c r="EF184" s="159" t="s">
        <v>282</v>
      </c>
      <c r="EG184" s="159" t="s">
        <v>282</v>
      </c>
      <c r="EH184" s="159" t="s">
        <v>282</v>
      </c>
      <c r="EI184" s="159" t="s">
        <v>282</v>
      </c>
      <c r="EJ184" s="159" t="s">
        <v>282</v>
      </c>
      <c r="EK184" s="159" t="s">
        <v>282</v>
      </c>
      <c r="EL184" s="159" t="s">
        <v>282</v>
      </c>
      <c r="EM184" s="159" t="s">
        <v>282</v>
      </c>
      <c r="EN184" s="159" t="s">
        <v>282</v>
      </c>
      <c r="EO184" s="159" t="s">
        <v>282</v>
      </c>
      <c r="EP184" s="159" t="s">
        <v>282</v>
      </c>
      <c r="EQ184" s="159" t="s">
        <v>282</v>
      </c>
      <c r="ER184" s="159" t="s">
        <v>282</v>
      </c>
      <c r="ES184" s="159" t="s">
        <v>282</v>
      </c>
      <c r="ET184" s="159" t="s">
        <v>282</v>
      </c>
      <c r="EU184" s="159" t="s">
        <v>282</v>
      </c>
      <c r="EV184" s="159" t="s">
        <v>282</v>
      </c>
      <c r="EW184" s="159" t="s">
        <v>282</v>
      </c>
      <c r="EX184" s="159" t="s">
        <v>282</v>
      </c>
      <c r="EY184" s="159" t="s">
        <v>282</v>
      </c>
      <c r="EZ184" s="159" t="s">
        <v>282</v>
      </c>
      <c r="FA184" s="159" t="s">
        <v>282</v>
      </c>
      <c r="FB184" s="159" t="s">
        <v>282</v>
      </c>
      <c r="FC184" s="159" t="s">
        <v>282</v>
      </c>
      <c r="FD184" s="159" t="s">
        <v>282</v>
      </c>
      <c r="FE184" s="159" t="s">
        <v>282</v>
      </c>
      <c r="FF184" s="159" t="s">
        <v>282</v>
      </c>
      <c r="FG184" s="159" t="s">
        <v>282</v>
      </c>
      <c r="FH184" s="159" t="s">
        <v>282</v>
      </c>
      <c r="FI184" s="159" t="s">
        <v>282</v>
      </c>
      <c r="FJ184" s="159" t="s">
        <v>282</v>
      </c>
      <c r="FK184" s="159" t="s">
        <v>282</v>
      </c>
      <c r="FL184" s="159" t="s">
        <v>282</v>
      </c>
      <c r="FM184" s="159" t="s">
        <v>282</v>
      </c>
      <c r="FN184" s="159" t="s">
        <v>282</v>
      </c>
      <c r="FO184" s="159" t="s">
        <v>282</v>
      </c>
      <c r="FP184" s="159" t="s">
        <v>282</v>
      </c>
      <c r="FQ184" s="159" t="s">
        <v>282</v>
      </c>
      <c r="FR184" s="159" t="s">
        <v>282</v>
      </c>
      <c r="FS184" s="159" t="s">
        <v>282</v>
      </c>
      <c r="FT184" s="159" t="s">
        <v>282</v>
      </c>
    </row>
    <row r="185" spans="1:176" x14ac:dyDescent="0.25">
      <c r="A185" s="66" t="s">
        <v>2325</v>
      </c>
      <c r="B185" s="159" t="s">
        <v>17860</v>
      </c>
      <c r="C185" s="331" t="s">
        <v>793</v>
      </c>
      <c r="D185" s="331" t="s">
        <v>130</v>
      </c>
      <c r="E185" s="159">
        <v>6</v>
      </c>
      <c r="F185" s="159">
        <v>2</v>
      </c>
      <c r="G185" s="159" t="s">
        <v>252</v>
      </c>
      <c r="H185" s="159" t="s">
        <v>10507</v>
      </c>
      <c r="I185" s="159">
        <v>5</v>
      </c>
      <c r="J185" s="159">
        <v>8</v>
      </c>
      <c r="K185" s="159" t="s">
        <v>282</v>
      </c>
      <c r="L185" s="159" t="s">
        <v>282</v>
      </c>
      <c r="M185" s="159" t="s">
        <v>282</v>
      </c>
      <c r="N185" s="159" t="s">
        <v>282</v>
      </c>
      <c r="O185" s="159" t="s">
        <v>10840</v>
      </c>
      <c r="P185" s="159">
        <v>1</v>
      </c>
      <c r="Q185" s="159">
        <v>8</v>
      </c>
      <c r="R185" s="286" t="s">
        <v>10841</v>
      </c>
      <c r="S185" s="159" t="s">
        <v>282</v>
      </c>
      <c r="T185" s="159" t="s">
        <v>282</v>
      </c>
      <c r="U185" s="159" t="s">
        <v>282</v>
      </c>
      <c r="V185" s="159" t="s">
        <v>282</v>
      </c>
      <c r="W185" s="159" t="s">
        <v>282</v>
      </c>
      <c r="X185" s="159" t="s">
        <v>282</v>
      </c>
      <c r="Y185" s="159" t="s">
        <v>282</v>
      </c>
      <c r="Z185" s="159" t="s">
        <v>282</v>
      </c>
      <c r="AA185" s="159" t="s">
        <v>282</v>
      </c>
      <c r="AB185" s="159" t="s">
        <v>282</v>
      </c>
      <c r="AC185" s="159" t="s">
        <v>282</v>
      </c>
      <c r="AD185" s="159" t="s">
        <v>282</v>
      </c>
      <c r="AE185" s="159" t="s">
        <v>282</v>
      </c>
      <c r="AF185" s="159" t="s">
        <v>282</v>
      </c>
      <c r="AG185" s="159" t="s">
        <v>282</v>
      </c>
      <c r="AH185" s="159" t="s">
        <v>282</v>
      </c>
      <c r="AI185" s="159" t="s">
        <v>282</v>
      </c>
      <c r="AJ185" s="159" t="s">
        <v>282</v>
      </c>
      <c r="AK185" s="159" t="s">
        <v>282</v>
      </c>
      <c r="AL185" s="159" t="s">
        <v>282</v>
      </c>
      <c r="AM185" s="159">
        <v>15</v>
      </c>
      <c r="AN185" s="159">
        <v>7</v>
      </c>
      <c r="AO185" s="159" t="s">
        <v>790</v>
      </c>
      <c r="AP185" s="159" t="s">
        <v>10507</v>
      </c>
      <c r="AQ185" s="159">
        <v>0</v>
      </c>
      <c r="AR185" s="159">
        <v>5</v>
      </c>
      <c r="AS185" s="159" t="s">
        <v>282</v>
      </c>
      <c r="AT185" s="159" t="s">
        <v>282</v>
      </c>
      <c r="AU185" s="159" t="s">
        <v>282</v>
      </c>
      <c r="AV185" s="159" t="s">
        <v>282</v>
      </c>
      <c r="AW185" s="159" t="s">
        <v>10840</v>
      </c>
      <c r="AX185" s="159">
        <v>1</v>
      </c>
      <c r="AY185" s="159">
        <v>5</v>
      </c>
      <c r="AZ185" s="159" t="s">
        <v>10841</v>
      </c>
      <c r="BA185" s="159" t="s">
        <v>282</v>
      </c>
      <c r="BB185" s="159" t="s">
        <v>282</v>
      </c>
      <c r="BC185" s="159" t="s">
        <v>282</v>
      </c>
      <c r="BD185" s="159" t="s">
        <v>282</v>
      </c>
      <c r="BE185" s="159" t="s">
        <v>282</v>
      </c>
      <c r="BF185" s="159" t="s">
        <v>282</v>
      </c>
      <c r="BG185" s="159" t="s">
        <v>282</v>
      </c>
      <c r="BH185" s="159" t="s">
        <v>282</v>
      </c>
      <c r="BI185" s="159" t="s">
        <v>282</v>
      </c>
      <c r="BJ185" s="159" t="s">
        <v>282</v>
      </c>
      <c r="BK185" s="159" t="s">
        <v>282</v>
      </c>
      <c r="BL185" s="159" t="s">
        <v>282</v>
      </c>
      <c r="BM185" s="159" t="s">
        <v>282</v>
      </c>
      <c r="BN185" s="159" t="s">
        <v>282</v>
      </c>
      <c r="BO185" s="159" t="s">
        <v>282</v>
      </c>
      <c r="BP185" s="159" t="s">
        <v>282</v>
      </c>
      <c r="BQ185" s="159" t="s">
        <v>282</v>
      </c>
      <c r="BR185" s="159" t="s">
        <v>282</v>
      </c>
      <c r="BS185" s="159" t="s">
        <v>282</v>
      </c>
      <c r="BT185" s="159" t="s">
        <v>282</v>
      </c>
      <c r="BU185" s="159">
        <v>15</v>
      </c>
      <c r="BV185" s="159">
        <v>10</v>
      </c>
      <c r="BW185" s="159" t="s">
        <v>282</v>
      </c>
      <c r="BX185" s="159" t="s">
        <v>282</v>
      </c>
      <c r="BY185" s="159" t="s">
        <v>282</v>
      </c>
      <c r="BZ185" s="159" t="s">
        <v>282</v>
      </c>
      <c r="CA185" s="159" t="s">
        <v>282</v>
      </c>
      <c r="CB185" s="159" t="s">
        <v>282</v>
      </c>
      <c r="CC185" s="159" t="s">
        <v>282</v>
      </c>
      <c r="CD185" s="159" t="s">
        <v>282</v>
      </c>
      <c r="CE185" s="159" t="s">
        <v>282</v>
      </c>
      <c r="CF185" s="159" t="s">
        <v>282</v>
      </c>
      <c r="CG185" s="159" t="s">
        <v>282</v>
      </c>
      <c r="CH185" s="159" t="s">
        <v>282</v>
      </c>
      <c r="CI185" s="159" t="s">
        <v>282</v>
      </c>
      <c r="CJ185" s="159" t="s">
        <v>282</v>
      </c>
      <c r="CK185" s="159" t="s">
        <v>282</v>
      </c>
      <c r="CL185" s="159" t="s">
        <v>282</v>
      </c>
      <c r="CM185" s="159" t="s">
        <v>282</v>
      </c>
      <c r="CN185" s="159" t="s">
        <v>282</v>
      </c>
      <c r="CO185" s="159" t="s">
        <v>282</v>
      </c>
      <c r="CP185" s="159" t="s">
        <v>282</v>
      </c>
      <c r="CQ185" s="159" t="s">
        <v>282</v>
      </c>
      <c r="CR185" s="159" t="s">
        <v>282</v>
      </c>
      <c r="CS185" s="159" t="s">
        <v>282</v>
      </c>
      <c r="CT185" s="159" t="s">
        <v>282</v>
      </c>
      <c r="CU185" s="159" t="s">
        <v>282</v>
      </c>
      <c r="CV185" s="159" t="s">
        <v>282</v>
      </c>
      <c r="CW185" s="159" t="s">
        <v>282</v>
      </c>
      <c r="CX185" s="159" t="s">
        <v>282</v>
      </c>
      <c r="CY185" s="159" t="s">
        <v>282</v>
      </c>
      <c r="CZ185" s="159" t="s">
        <v>282</v>
      </c>
      <c r="DA185" s="159" t="s">
        <v>282</v>
      </c>
      <c r="DB185" s="159" t="s">
        <v>282</v>
      </c>
      <c r="DC185" s="159" t="s">
        <v>282</v>
      </c>
      <c r="DD185" s="159" t="s">
        <v>282</v>
      </c>
      <c r="DE185" s="159" t="s">
        <v>282</v>
      </c>
      <c r="DF185" s="159" t="s">
        <v>282</v>
      </c>
      <c r="DG185" s="159" t="s">
        <v>282</v>
      </c>
      <c r="DH185" s="159" t="s">
        <v>282</v>
      </c>
      <c r="DI185" s="159" t="s">
        <v>282</v>
      </c>
      <c r="DJ185" s="159" t="s">
        <v>282</v>
      </c>
      <c r="DK185" s="159" t="s">
        <v>282</v>
      </c>
      <c r="DL185" s="159" t="s">
        <v>282</v>
      </c>
      <c r="DM185" s="159" t="s">
        <v>282</v>
      </c>
      <c r="DN185" s="159" t="s">
        <v>282</v>
      </c>
      <c r="DO185" s="159" t="s">
        <v>282</v>
      </c>
      <c r="DP185" s="159" t="s">
        <v>282</v>
      </c>
      <c r="DQ185" s="159" t="s">
        <v>282</v>
      </c>
      <c r="DR185" s="159" t="s">
        <v>282</v>
      </c>
      <c r="DS185" s="159" t="s">
        <v>282</v>
      </c>
      <c r="DT185" s="159" t="s">
        <v>282</v>
      </c>
      <c r="DU185" s="159" t="s">
        <v>282</v>
      </c>
      <c r="DV185" s="159" t="s">
        <v>282</v>
      </c>
      <c r="DW185" s="159" t="s">
        <v>282</v>
      </c>
      <c r="DX185" s="159" t="s">
        <v>282</v>
      </c>
      <c r="DY185" s="159" t="s">
        <v>282</v>
      </c>
      <c r="DZ185" s="159" t="s">
        <v>282</v>
      </c>
      <c r="EA185" s="159" t="s">
        <v>282</v>
      </c>
      <c r="EB185" s="159" t="s">
        <v>282</v>
      </c>
      <c r="EC185" s="159" t="s">
        <v>282</v>
      </c>
      <c r="ED185" s="159" t="s">
        <v>282</v>
      </c>
      <c r="EE185" s="159" t="s">
        <v>282</v>
      </c>
      <c r="EF185" s="159" t="s">
        <v>282</v>
      </c>
      <c r="EG185" s="159" t="s">
        <v>282</v>
      </c>
      <c r="EH185" s="159" t="s">
        <v>282</v>
      </c>
      <c r="EI185" s="159" t="s">
        <v>282</v>
      </c>
      <c r="EJ185" s="159" t="s">
        <v>282</v>
      </c>
      <c r="EK185" s="159" t="s">
        <v>282</v>
      </c>
      <c r="EL185" s="159" t="s">
        <v>282</v>
      </c>
      <c r="EM185" s="159" t="s">
        <v>282</v>
      </c>
      <c r="EN185" s="159" t="s">
        <v>282</v>
      </c>
      <c r="EO185" s="159" t="s">
        <v>282</v>
      </c>
      <c r="EP185" s="159" t="s">
        <v>282</v>
      </c>
      <c r="EQ185" s="159" t="s">
        <v>282</v>
      </c>
      <c r="ER185" s="159" t="s">
        <v>282</v>
      </c>
      <c r="ES185" s="159" t="s">
        <v>282</v>
      </c>
      <c r="ET185" s="159" t="s">
        <v>282</v>
      </c>
      <c r="EU185" s="159" t="s">
        <v>282</v>
      </c>
      <c r="EV185" s="159" t="s">
        <v>282</v>
      </c>
      <c r="EW185" s="159" t="s">
        <v>282</v>
      </c>
      <c r="EX185" s="159" t="s">
        <v>282</v>
      </c>
      <c r="EY185" s="159" t="s">
        <v>282</v>
      </c>
      <c r="EZ185" s="159" t="s">
        <v>282</v>
      </c>
      <c r="FA185" s="159" t="s">
        <v>282</v>
      </c>
      <c r="FB185" s="159" t="s">
        <v>282</v>
      </c>
      <c r="FC185" s="159" t="s">
        <v>282</v>
      </c>
      <c r="FD185" s="159" t="s">
        <v>282</v>
      </c>
      <c r="FE185" s="159" t="s">
        <v>282</v>
      </c>
      <c r="FF185" s="159" t="s">
        <v>282</v>
      </c>
      <c r="FG185" s="159" t="s">
        <v>282</v>
      </c>
      <c r="FH185" s="159" t="s">
        <v>282</v>
      </c>
      <c r="FI185" s="159" t="s">
        <v>282</v>
      </c>
      <c r="FJ185" s="159" t="s">
        <v>282</v>
      </c>
      <c r="FK185" s="159" t="s">
        <v>282</v>
      </c>
      <c r="FL185" s="159" t="s">
        <v>282</v>
      </c>
      <c r="FM185" s="159" t="s">
        <v>282</v>
      </c>
      <c r="FN185" s="159" t="s">
        <v>282</v>
      </c>
      <c r="FO185" s="159" t="s">
        <v>282</v>
      </c>
      <c r="FP185" s="159" t="s">
        <v>282</v>
      </c>
      <c r="FQ185" s="159" t="s">
        <v>282</v>
      </c>
      <c r="FR185" s="159" t="s">
        <v>282</v>
      </c>
      <c r="FS185" s="159" t="s">
        <v>282</v>
      </c>
      <c r="FT185" s="159" t="s">
        <v>282</v>
      </c>
    </row>
    <row r="186" spans="1:176" x14ac:dyDescent="0.25">
      <c r="A186" s="212" t="s">
        <v>407</v>
      </c>
      <c r="B186" s="159" t="s">
        <v>11176</v>
      </c>
      <c r="C186" s="66" t="str">
        <f>IF(ISNUMBER(Severity!H186)=FALSE,Severity!F186,IF(Severity!H186&gt;=0.5,"YES","NO"))</f>
        <v>YES</v>
      </c>
      <c r="D186" s="66" t="str">
        <f>IF(ISNUMBER(Severity!I186)=FALSE,Severity!G186,IF(Severity!I186&gt;0.5,"YES","NO"))</f>
        <v>NO</v>
      </c>
      <c r="E186" s="159">
        <v>6</v>
      </c>
      <c r="F186" s="159">
        <v>3</v>
      </c>
      <c r="G186" s="159" t="s">
        <v>256</v>
      </c>
      <c r="H186" s="159" t="s">
        <v>10507</v>
      </c>
      <c r="I186" s="159">
        <v>55</v>
      </c>
      <c r="J186" s="66">
        <v>103</v>
      </c>
      <c r="K186" s="159" t="s">
        <v>299</v>
      </c>
      <c r="L186" s="66">
        <v>17</v>
      </c>
      <c r="M186" s="66">
        <v>59</v>
      </c>
      <c r="N186" s="159">
        <v>9</v>
      </c>
      <c r="O186" s="159" t="s">
        <v>282</v>
      </c>
      <c r="P186" s="66" t="s">
        <v>282</v>
      </c>
      <c r="Q186" s="66" t="s">
        <v>282</v>
      </c>
      <c r="R186" s="159" t="s">
        <v>282</v>
      </c>
      <c r="S186" s="159" t="s">
        <v>299</v>
      </c>
      <c r="T186" s="159">
        <v>17</v>
      </c>
      <c r="U186" s="159">
        <v>26.4</v>
      </c>
      <c r="V186" s="159" t="s">
        <v>282</v>
      </c>
      <c r="W186" s="159">
        <v>240</v>
      </c>
      <c r="X186" s="159" t="s">
        <v>282</v>
      </c>
      <c r="Y186" s="159" t="s">
        <v>282</v>
      </c>
      <c r="Z186" s="159" t="s">
        <v>282</v>
      </c>
      <c r="AA186" s="159" t="s">
        <v>282</v>
      </c>
      <c r="AB186" s="159" t="s">
        <v>282</v>
      </c>
      <c r="AC186" s="159" t="s">
        <v>282</v>
      </c>
      <c r="AD186" s="159" t="s">
        <v>282</v>
      </c>
      <c r="AE186" s="159" t="s">
        <v>282</v>
      </c>
      <c r="AF186" s="159" t="s">
        <v>282</v>
      </c>
      <c r="AG186" s="66">
        <v>-10</v>
      </c>
      <c r="AH186" s="159" t="s">
        <v>282</v>
      </c>
      <c r="AI186" s="66">
        <v>240</v>
      </c>
      <c r="AJ186" s="159" t="s">
        <v>282</v>
      </c>
      <c r="AK186" s="159" t="s">
        <v>282</v>
      </c>
      <c r="AL186" s="159" t="s">
        <v>282</v>
      </c>
      <c r="AM186" s="159">
        <v>241</v>
      </c>
      <c r="AN186" s="66">
        <v>138</v>
      </c>
      <c r="AO186" s="159" t="s">
        <v>252</v>
      </c>
      <c r="AP186" s="159" t="s">
        <v>10507</v>
      </c>
      <c r="AQ186" s="159">
        <v>85</v>
      </c>
      <c r="AR186" s="66">
        <v>131</v>
      </c>
      <c r="AS186" s="159" t="s">
        <v>299</v>
      </c>
      <c r="AT186" s="66">
        <v>17</v>
      </c>
      <c r="AU186" s="66">
        <v>63</v>
      </c>
      <c r="AV186" s="159">
        <v>9</v>
      </c>
      <c r="AW186" s="159" t="s">
        <v>282</v>
      </c>
      <c r="AX186" s="66" t="s">
        <v>282</v>
      </c>
      <c r="AY186" s="66" t="s">
        <v>282</v>
      </c>
      <c r="AZ186" s="159" t="s">
        <v>282</v>
      </c>
      <c r="BA186" s="159" t="s">
        <v>299</v>
      </c>
      <c r="BB186" s="159">
        <v>17</v>
      </c>
      <c r="BC186" s="159">
        <v>26.2</v>
      </c>
      <c r="BD186" s="159" t="s">
        <v>282</v>
      </c>
      <c r="BE186" s="159">
        <v>237</v>
      </c>
      <c r="BF186" s="159" t="s">
        <v>282</v>
      </c>
      <c r="BG186" s="159" t="s">
        <v>282</v>
      </c>
      <c r="BH186" s="159" t="s">
        <v>282</v>
      </c>
      <c r="BI186" s="159" t="s">
        <v>282</v>
      </c>
      <c r="BJ186" s="159" t="s">
        <v>282</v>
      </c>
      <c r="BK186" s="159" t="s">
        <v>282</v>
      </c>
      <c r="BL186" s="159" t="s">
        <v>282</v>
      </c>
      <c r="BM186" s="159" t="s">
        <v>282</v>
      </c>
      <c r="BN186" s="159" t="s">
        <v>282</v>
      </c>
      <c r="BO186" s="159" t="s">
        <v>282</v>
      </c>
      <c r="BP186" s="159" t="s">
        <v>282</v>
      </c>
      <c r="BQ186" s="159" t="s">
        <v>282</v>
      </c>
      <c r="BR186" s="66">
        <v>-9.1999999999999993</v>
      </c>
      <c r="BS186" s="159" t="s">
        <v>282</v>
      </c>
      <c r="BT186" s="66">
        <v>237</v>
      </c>
      <c r="BU186" s="159">
        <v>241</v>
      </c>
      <c r="BV186" s="66">
        <v>110</v>
      </c>
      <c r="BW186" s="159" t="s">
        <v>790</v>
      </c>
      <c r="BX186" s="159" t="s">
        <v>10507</v>
      </c>
      <c r="BY186" s="66">
        <v>21</v>
      </c>
      <c r="BZ186" s="66">
        <v>132</v>
      </c>
      <c r="CA186" s="159" t="s">
        <v>299</v>
      </c>
      <c r="CB186" s="66">
        <v>17</v>
      </c>
      <c r="CC186" s="66">
        <v>31</v>
      </c>
      <c r="CD186" s="159">
        <v>9</v>
      </c>
      <c r="CE186" s="159" t="s">
        <v>282</v>
      </c>
      <c r="CF186" s="159" t="s">
        <v>282</v>
      </c>
      <c r="CG186" s="159" t="s">
        <v>282</v>
      </c>
      <c r="CH186" s="159" t="s">
        <v>282</v>
      </c>
      <c r="CI186" s="159" t="s">
        <v>299</v>
      </c>
      <c r="CJ186" s="66">
        <v>17</v>
      </c>
      <c r="CK186" s="66">
        <v>26.6</v>
      </c>
      <c r="CL186" s="159" t="s">
        <v>282</v>
      </c>
      <c r="CM186" s="66">
        <v>240</v>
      </c>
      <c r="CN186" s="159" t="s">
        <v>282</v>
      </c>
      <c r="CO186" s="159" t="s">
        <v>282</v>
      </c>
      <c r="CP186" s="159" t="s">
        <v>282</v>
      </c>
      <c r="CQ186" s="159" t="s">
        <v>282</v>
      </c>
      <c r="CR186" s="159" t="s">
        <v>282</v>
      </c>
      <c r="CS186" s="159" t="s">
        <v>282</v>
      </c>
      <c r="CT186" s="159" t="s">
        <v>282</v>
      </c>
      <c r="CU186" s="159" t="s">
        <v>282</v>
      </c>
      <c r="CV186" s="159" t="s">
        <v>282</v>
      </c>
      <c r="CW186" s="66">
        <v>-5.8</v>
      </c>
      <c r="CX186" s="159" t="s">
        <v>282</v>
      </c>
      <c r="CY186" s="66">
        <v>240</v>
      </c>
      <c r="CZ186" s="159" t="s">
        <v>282</v>
      </c>
      <c r="DA186" s="159" t="s">
        <v>282</v>
      </c>
      <c r="DB186" s="159" t="s">
        <v>282</v>
      </c>
      <c r="DC186" s="66">
        <v>244</v>
      </c>
      <c r="DD186" s="66">
        <v>112</v>
      </c>
      <c r="DE186" s="159" t="s">
        <v>282</v>
      </c>
      <c r="DF186" s="159" t="s">
        <v>282</v>
      </c>
      <c r="DG186" s="159" t="s">
        <v>282</v>
      </c>
      <c r="DH186" s="159" t="s">
        <v>282</v>
      </c>
      <c r="DI186" s="159" t="s">
        <v>282</v>
      </c>
      <c r="DJ186" s="159" t="s">
        <v>282</v>
      </c>
      <c r="DK186" s="159" t="s">
        <v>282</v>
      </c>
      <c r="DL186" s="159" t="s">
        <v>282</v>
      </c>
      <c r="DM186" s="159" t="s">
        <v>282</v>
      </c>
      <c r="DN186" s="159" t="s">
        <v>282</v>
      </c>
      <c r="DO186" s="159" t="s">
        <v>282</v>
      </c>
      <c r="DP186" s="159" t="s">
        <v>282</v>
      </c>
      <c r="DQ186" s="159" t="s">
        <v>282</v>
      </c>
      <c r="DR186" s="159" t="s">
        <v>282</v>
      </c>
      <c r="DS186" s="159" t="s">
        <v>282</v>
      </c>
      <c r="DT186" s="159" t="s">
        <v>282</v>
      </c>
      <c r="DU186" s="159" t="s">
        <v>282</v>
      </c>
      <c r="DV186" s="159" t="s">
        <v>282</v>
      </c>
      <c r="DW186" s="159" t="s">
        <v>282</v>
      </c>
      <c r="DX186" s="159" t="s">
        <v>282</v>
      </c>
      <c r="DY186" s="159" t="s">
        <v>282</v>
      </c>
      <c r="DZ186" s="159" t="s">
        <v>282</v>
      </c>
      <c r="EA186" s="159" t="s">
        <v>282</v>
      </c>
      <c r="EB186" s="159" t="s">
        <v>282</v>
      </c>
      <c r="EC186" s="159" t="s">
        <v>282</v>
      </c>
      <c r="ED186" s="159" t="s">
        <v>282</v>
      </c>
      <c r="EE186" s="159" t="s">
        <v>282</v>
      </c>
      <c r="EF186" s="159" t="s">
        <v>282</v>
      </c>
      <c r="EG186" s="159" t="s">
        <v>282</v>
      </c>
      <c r="EH186" s="159" t="s">
        <v>282</v>
      </c>
      <c r="EI186" s="159" t="s">
        <v>282</v>
      </c>
      <c r="EJ186" s="159" t="s">
        <v>282</v>
      </c>
      <c r="EK186" s="159" t="s">
        <v>282</v>
      </c>
      <c r="EL186" s="159" t="s">
        <v>282</v>
      </c>
      <c r="EM186" s="159" t="s">
        <v>282</v>
      </c>
      <c r="EN186" s="159" t="s">
        <v>282</v>
      </c>
      <c r="EO186" s="159" t="s">
        <v>282</v>
      </c>
      <c r="EP186" s="159" t="s">
        <v>282</v>
      </c>
      <c r="EQ186" s="159" t="s">
        <v>282</v>
      </c>
      <c r="ER186" s="159" t="s">
        <v>282</v>
      </c>
      <c r="ES186" s="159" t="s">
        <v>282</v>
      </c>
      <c r="ET186" s="159" t="s">
        <v>282</v>
      </c>
      <c r="EU186" s="159" t="s">
        <v>282</v>
      </c>
      <c r="EV186" s="159" t="s">
        <v>282</v>
      </c>
      <c r="EW186" s="159" t="s">
        <v>282</v>
      </c>
      <c r="EX186" s="159" t="s">
        <v>282</v>
      </c>
      <c r="EY186" s="159" t="s">
        <v>282</v>
      </c>
      <c r="EZ186" s="159" t="s">
        <v>282</v>
      </c>
      <c r="FA186" s="159" t="s">
        <v>282</v>
      </c>
      <c r="FB186" s="159" t="s">
        <v>282</v>
      </c>
      <c r="FC186" s="159" t="s">
        <v>282</v>
      </c>
      <c r="FD186" s="159" t="s">
        <v>282</v>
      </c>
      <c r="FE186" s="159" t="s">
        <v>282</v>
      </c>
      <c r="FF186" s="159" t="s">
        <v>282</v>
      </c>
      <c r="FG186" s="159" t="s">
        <v>282</v>
      </c>
      <c r="FH186" s="159" t="s">
        <v>282</v>
      </c>
      <c r="FI186" s="159" t="s">
        <v>282</v>
      </c>
      <c r="FJ186" s="159" t="s">
        <v>282</v>
      </c>
      <c r="FK186" s="159" t="s">
        <v>282</v>
      </c>
      <c r="FL186" s="159" t="s">
        <v>282</v>
      </c>
      <c r="FM186" s="159" t="s">
        <v>282</v>
      </c>
      <c r="FN186" s="159" t="s">
        <v>282</v>
      </c>
      <c r="FO186" s="159" t="s">
        <v>282</v>
      </c>
      <c r="FP186" s="159" t="s">
        <v>282</v>
      </c>
      <c r="FQ186" s="159" t="s">
        <v>282</v>
      </c>
      <c r="FR186" s="159" t="s">
        <v>282</v>
      </c>
      <c r="FS186" s="159" t="s">
        <v>282</v>
      </c>
      <c r="FT186" s="159" t="s">
        <v>282</v>
      </c>
    </row>
    <row r="187" spans="1:176" x14ac:dyDescent="0.25">
      <c r="A187" s="66" t="s">
        <v>525</v>
      </c>
      <c r="B187" s="159" t="s">
        <v>11185</v>
      </c>
      <c r="C187" s="331" t="s">
        <v>793</v>
      </c>
      <c r="D187" s="331" t="s">
        <v>130</v>
      </c>
      <c r="E187" s="159">
        <v>6</v>
      </c>
      <c r="F187" s="159">
        <v>3</v>
      </c>
      <c r="G187" s="159" t="s">
        <v>257</v>
      </c>
      <c r="H187" s="159" t="s">
        <v>10507</v>
      </c>
      <c r="I187" s="66" t="s">
        <v>282</v>
      </c>
      <c r="J187" s="66">
        <v>42</v>
      </c>
      <c r="K187" s="159" t="s">
        <v>282</v>
      </c>
      <c r="L187" s="159" t="s">
        <v>282</v>
      </c>
      <c r="M187" s="159" t="s">
        <v>282</v>
      </c>
      <c r="N187" s="159" t="s">
        <v>282</v>
      </c>
      <c r="O187" s="159" t="s">
        <v>282</v>
      </c>
      <c r="P187" s="159" t="s">
        <v>282</v>
      </c>
      <c r="Q187" s="159" t="s">
        <v>282</v>
      </c>
      <c r="R187" s="159" t="s">
        <v>282</v>
      </c>
      <c r="S187" s="159" t="s">
        <v>282</v>
      </c>
      <c r="T187" s="159" t="s">
        <v>282</v>
      </c>
      <c r="U187" s="159" t="s">
        <v>282</v>
      </c>
      <c r="V187" s="159" t="s">
        <v>282</v>
      </c>
      <c r="W187" s="159" t="s">
        <v>282</v>
      </c>
      <c r="X187" s="159" t="s">
        <v>282</v>
      </c>
      <c r="Y187" s="159" t="s">
        <v>282</v>
      </c>
      <c r="Z187" s="159" t="s">
        <v>282</v>
      </c>
      <c r="AA187" s="159" t="s">
        <v>282</v>
      </c>
      <c r="AB187" s="159" t="s">
        <v>282</v>
      </c>
      <c r="AC187" s="159" t="s">
        <v>282</v>
      </c>
      <c r="AD187" s="159" t="s">
        <v>282</v>
      </c>
      <c r="AE187" s="159" t="s">
        <v>282</v>
      </c>
      <c r="AF187" s="159" t="s">
        <v>282</v>
      </c>
      <c r="AG187" s="159" t="s">
        <v>282</v>
      </c>
      <c r="AH187" s="159" t="s">
        <v>282</v>
      </c>
      <c r="AI187" s="159" t="s">
        <v>282</v>
      </c>
      <c r="AJ187" s="159" t="s">
        <v>282</v>
      </c>
      <c r="AK187" s="159" t="s">
        <v>282</v>
      </c>
      <c r="AL187" s="159" t="s">
        <v>282</v>
      </c>
      <c r="AM187" s="159">
        <v>130</v>
      </c>
      <c r="AN187" s="66">
        <v>88</v>
      </c>
      <c r="AO187" s="159" t="s">
        <v>257</v>
      </c>
      <c r="AP187" s="159" t="s">
        <v>10507</v>
      </c>
      <c r="AQ187" s="66" t="s">
        <v>282</v>
      </c>
      <c r="AR187" s="66">
        <v>41</v>
      </c>
      <c r="AS187" s="159" t="s">
        <v>282</v>
      </c>
      <c r="AT187" s="159" t="s">
        <v>282</v>
      </c>
      <c r="AU187" s="159" t="s">
        <v>282</v>
      </c>
      <c r="AV187" s="159" t="s">
        <v>282</v>
      </c>
      <c r="AW187" s="159" t="s">
        <v>282</v>
      </c>
      <c r="AX187" s="159" t="s">
        <v>282</v>
      </c>
      <c r="AY187" s="159" t="s">
        <v>282</v>
      </c>
      <c r="AZ187" s="159" t="s">
        <v>282</v>
      </c>
      <c r="BA187" s="159" t="s">
        <v>282</v>
      </c>
      <c r="BB187" s="159" t="s">
        <v>282</v>
      </c>
      <c r="BC187" s="159" t="s">
        <v>282</v>
      </c>
      <c r="BD187" s="159" t="s">
        <v>282</v>
      </c>
      <c r="BE187" s="159" t="s">
        <v>282</v>
      </c>
      <c r="BF187" s="159" t="s">
        <v>282</v>
      </c>
      <c r="BG187" s="159" t="s">
        <v>282</v>
      </c>
      <c r="BH187" s="159" t="s">
        <v>282</v>
      </c>
      <c r="BI187" s="159" t="s">
        <v>282</v>
      </c>
      <c r="BJ187" s="159" t="s">
        <v>282</v>
      </c>
      <c r="BK187" s="159" t="s">
        <v>282</v>
      </c>
      <c r="BL187" s="159" t="s">
        <v>282</v>
      </c>
      <c r="BM187" s="159" t="s">
        <v>282</v>
      </c>
      <c r="BN187" s="159" t="s">
        <v>282</v>
      </c>
      <c r="BO187" s="159" t="s">
        <v>282</v>
      </c>
      <c r="BP187" s="159" t="s">
        <v>282</v>
      </c>
      <c r="BQ187" s="159" t="s">
        <v>282</v>
      </c>
      <c r="BR187" s="159" t="s">
        <v>282</v>
      </c>
      <c r="BS187" s="159" t="s">
        <v>282</v>
      </c>
      <c r="BT187" s="159" t="s">
        <v>282</v>
      </c>
      <c r="BU187" s="159">
        <v>131</v>
      </c>
      <c r="BV187" s="66">
        <v>90</v>
      </c>
      <c r="BW187" s="159" t="s">
        <v>790</v>
      </c>
      <c r="BX187" s="159" t="s">
        <v>10507</v>
      </c>
      <c r="BY187" s="159" t="s">
        <v>282</v>
      </c>
      <c r="BZ187" s="66">
        <v>43</v>
      </c>
      <c r="CA187" s="159" t="s">
        <v>282</v>
      </c>
      <c r="CB187" s="159" t="s">
        <v>282</v>
      </c>
      <c r="CC187" s="159" t="s">
        <v>282</v>
      </c>
      <c r="CD187" s="159" t="s">
        <v>282</v>
      </c>
      <c r="CE187" s="159" t="s">
        <v>282</v>
      </c>
      <c r="CF187" s="159" t="s">
        <v>282</v>
      </c>
      <c r="CG187" s="159" t="s">
        <v>282</v>
      </c>
      <c r="CH187" s="159" t="s">
        <v>282</v>
      </c>
      <c r="CI187" s="159" t="s">
        <v>282</v>
      </c>
      <c r="CJ187" s="159" t="s">
        <v>282</v>
      </c>
      <c r="CK187" s="159" t="s">
        <v>282</v>
      </c>
      <c r="CL187" s="159" t="s">
        <v>282</v>
      </c>
      <c r="CM187" s="159" t="s">
        <v>282</v>
      </c>
      <c r="CN187" s="159" t="s">
        <v>282</v>
      </c>
      <c r="CO187" s="159" t="s">
        <v>282</v>
      </c>
      <c r="CP187" s="159" t="s">
        <v>282</v>
      </c>
      <c r="CQ187" s="159" t="s">
        <v>282</v>
      </c>
      <c r="CR187" s="159" t="s">
        <v>282</v>
      </c>
      <c r="CS187" s="159" t="s">
        <v>282</v>
      </c>
      <c r="CT187" s="159" t="s">
        <v>282</v>
      </c>
      <c r="CU187" s="159" t="s">
        <v>282</v>
      </c>
      <c r="CV187" s="159" t="s">
        <v>282</v>
      </c>
      <c r="CW187" s="159" t="s">
        <v>282</v>
      </c>
      <c r="CX187" s="159" t="s">
        <v>282</v>
      </c>
      <c r="CY187" s="159" t="s">
        <v>282</v>
      </c>
      <c r="CZ187" s="159" t="s">
        <v>282</v>
      </c>
      <c r="DA187" s="159" t="s">
        <v>282</v>
      </c>
      <c r="DB187" s="159" t="s">
        <v>282</v>
      </c>
      <c r="DC187" s="66">
        <v>129</v>
      </c>
      <c r="DD187" s="66">
        <v>86</v>
      </c>
      <c r="DE187" s="159" t="s">
        <v>282</v>
      </c>
      <c r="DF187" s="159" t="s">
        <v>282</v>
      </c>
      <c r="DG187" s="159" t="s">
        <v>282</v>
      </c>
      <c r="DH187" s="159" t="s">
        <v>282</v>
      </c>
      <c r="DI187" s="159" t="s">
        <v>282</v>
      </c>
      <c r="DJ187" s="159" t="s">
        <v>282</v>
      </c>
      <c r="DK187" s="159" t="s">
        <v>282</v>
      </c>
      <c r="DL187" s="159" t="s">
        <v>282</v>
      </c>
      <c r="DM187" s="159" t="s">
        <v>282</v>
      </c>
      <c r="DN187" s="159" t="s">
        <v>282</v>
      </c>
      <c r="DO187" s="159" t="s">
        <v>282</v>
      </c>
      <c r="DP187" s="159" t="s">
        <v>282</v>
      </c>
      <c r="DQ187" s="159" t="s">
        <v>282</v>
      </c>
      <c r="DR187" s="159" t="s">
        <v>282</v>
      </c>
      <c r="DS187" s="159" t="s">
        <v>282</v>
      </c>
      <c r="DT187" s="159" t="s">
        <v>282</v>
      </c>
      <c r="DU187" s="159" t="s">
        <v>282</v>
      </c>
      <c r="DV187" s="159" t="s">
        <v>282</v>
      </c>
      <c r="DW187" s="159" t="s">
        <v>282</v>
      </c>
      <c r="DX187" s="159" t="s">
        <v>282</v>
      </c>
      <c r="DY187" s="159" t="s">
        <v>282</v>
      </c>
      <c r="DZ187" s="159" t="s">
        <v>282</v>
      </c>
      <c r="EA187" s="159" t="s">
        <v>282</v>
      </c>
      <c r="EB187" s="159" t="s">
        <v>282</v>
      </c>
      <c r="EC187" s="159" t="s">
        <v>282</v>
      </c>
      <c r="ED187" s="159" t="s">
        <v>282</v>
      </c>
      <c r="EE187" s="159" t="s">
        <v>282</v>
      </c>
      <c r="EF187" s="159" t="s">
        <v>282</v>
      </c>
      <c r="EG187" s="159" t="s">
        <v>282</v>
      </c>
      <c r="EH187" s="159" t="s">
        <v>282</v>
      </c>
      <c r="EI187" s="159" t="s">
        <v>282</v>
      </c>
      <c r="EJ187" s="159" t="s">
        <v>282</v>
      </c>
      <c r="EK187" s="159" t="s">
        <v>282</v>
      </c>
      <c r="EL187" s="159" t="s">
        <v>282</v>
      </c>
      <c r="EM187" s="159" t="s">
        <v>282</v>
      </c>
      <c r="EN187" s="159" t="s">
        <v>282</v>
      </c>
      <c r="EO187" s="159" t="s">
        <v>282</v>
      </c>
      <c r="EP187" s="159" t="s">
        <v>282</v>
      </c>
      <c r="EQ187" s="159" t="s">
        <v>282</v>
      </c>
      <c r="ER187" s="159" t="s">
        <v>282</v>
      </c>
      <c r="ES187" s="159" t="s">
        <v>282</v>
      </c>
      <c r="ET187" s="159" t="s">
        <v>282</v>
      </c>
      <c r="EU187" s="159" t="s">
        <v>282</v>
      </c>
      <c r="EV187" s="159" t="s">
        <v>282</v>
      </c>
      <c r="EW187" s="159" t="s">
        <v>282</v>
      </c>
      <c r="EX187" s="159" t="s">
        <v>282</v>
      </c>
      <c r="EY187" s="159" t="s">
        <v>282</v>
      </c>
      <c r="EZ187" s="159" t="s">
        <v>282</v>
      </c>
      <c r="FA187" s="159" t="s">
        <v>282</v>
      </c>
      <c r="FB187" s="159" t="s">
        <v>282</v>
      </c>
      <c r="FC187" s="159" t="s">
        <v>282</v>
      </c>
      <c r="FD187" s="159" t="s">
        <v>282</v>
      </c>
      <c r="FE187" s="159" t="s">
        <v>282</v>
      </c>
      <c r="FF187" s="159" t="s">
        <v>282</v>
      </c>
      <c r="FG187" s="159" t="s">
        <v>282</v>
      </c>
      <c r="FH187" s="159" t="s">
        <v>282</v>
      </c>
      <c r="FI187" s="159" t="s">
        <v>282</v>
      </c>
      <c r="FJ187" s="159" t="s">
        <v>282</v>
      </c>
      <c r="FK187" s="159" t="s">
        <v>282</v>
      </c>
      <c r="FL187" s="159" t="s">
        <v>282</v>
      </c>
      <c r="FM187" s="159" t="s">
        <v>282</v>
      </c>
      <c r="FN187" s="159" t="s">
        <v>282</v>
      </c>
      <c r="FO187" s="159" t="s">
        <v>282</v>
      </c>
      <c r="FP187" s="159" t="s">
        <v>282</v>
      </c>
      <c r="FQ187" s="159" t="s">
        <v>282</v>
      </c>
      <c r="FR187" s="159" t="s">
        <v>282</v>
      </c>
      <c r="FS187" s="159" t="s">
        <v>282</v>
      </c>
      <c r="FT187" s="159" t="s">
        <v>282</v>
      </c>
    </row>
    <row r="188" spans="1:176" x14ac:dyDescent="0.25">
      <c r="A188" s="66" t="s">
        <v>14474</v>
      </c>
      <c r="B188" s="159" t="s">
        <v>14621</v>
      </c>
      <c r="C188" s="66" t="str">
        <f>IF(ISNUMBER(Severity!H188)=FALSE,Severity!F188,IF(Severity!H188&gt;=0.5,"YES","NO"))</f>
        <v>YES</v>
      </c>
      <c r="D188" s="66" t="str">
        <f>IF(ISNUMBER(Severity!I188)=FALSE,Severity!G188,IF(Severity!I188&gt;0.5,"YES","NO"))</f>
        <v>NO</v>
      </c>
      <c r="E188" s="159">
        <v>12</v>
      </c>
      <c r="F188" s="159">
        <v>2</v>
      </c>
      <c r="G188" s="159" t="s">
        <v>255</v>
      </c>
      <c r="H188" s="159" t="s">
        <v>10507</v>
      </c>
      <c r="I188" s="159">
        <v>8</v>
      </c>
      <c r="J188" s="66">
        <v>15</v>
      </c>
      <c r="K188" s="159" t="s">
        <v>299</v>
      </c>
      <c r="L188" s="159">
        <v>24</v>
      </c>
      <c r="M188" s="159">
        <v>9</v>
      </c>
      <c r="N188" s="159">
        <v>7</v>
      </c>
      <c r="O188" s="159" t="s">
        <v>299</v>
      </c>
      <c r="P188" s="159">
        <v>24</v>
      </c>
      <c r="Q188" s="159">
        <v>22</v>
      </c>
      <c r="R188" s="159">
        <v>50</v>
      </c>
      <c r="S188" s="159" t="s">
        <v>299</v>
      </c>
      <c r="T188" s="159">
        <v>24</v>
      </c>
      <c r="U188" s="159">
        <v>24.2</v>
      </c>
      <c r="V188" s="159">
        <v>4.4000000000000004</v>
      </c>
      <c r="W188" s="159">
        <v>42</v>
      </c>
      <c r="X188" s="159" t="s">
        <v>282</v>
      </c>
      <c r="Y188" s="159" t="s">
        <v>282</v>
      </c>
      <c r="Z188" s="159" t="s">
        <v>282</v>
      </c>
      <c r="AA188" s="159" t="s">
        <v>282</v>
      </c>
      <c r="AB188" s="159" t="s">
        <v>282</v>
      </c>
      <c r="AC188" s="159" t="s">
        <v>282</v>
      </c>
      <c r="AD188" s="159" t="s">
        <v>282</v>
      </c>
      <c r="AE188" s="159" t="s">
        <v>282</v>
      </c>
      <c r="AF188" s="159" t="s">
        <v>282</v>
      </c>
      <c r="AG188" s="159" t="s">
        <v>282</v>
      </c>
      <c r="AH188" s="159" t="s">
        <v>282</v>
      </c>
      <c r="AI188" s="159" t="s">
        <v>282</v>
      </c>
      <c r="AJ188" s="159" t="s">
        <v>282</v>
      </c>
      <c r="AK188" s="159" t="s">
        <v>282</v>
      </c>
      <c r="AL188" s="159" t="s">
        <v>282</v>
      </c>
      <c r="AM188" s="159">
        <v>42</v>
      </c>
      <c r="AN188" s="159">
        <v>27</v>
      </c>
      <c r="AO188" s="159" t="s">
        <v>246</v>
      </c>
      <c r="AP188" s="159" t="s">
        <v>10507</v>
      </c>
      <c r="AQ188" s="159">
        <v>10</v>
      </c>
      <c r="AR188" s="159">
        <v>13</v>
      </c>
      <c r="AS188" s="159" t="s">
        <v>299</v>
      </c>
      <c r="AT188" s="159">
        <v>24</v>
      </c>
      <c r="AU188" s="159">
        <v>4</v>
      </c>
      <c r="AV188" s="159">
        <v>7</v>
      </c>
      <c r="AW188" s="159" t="s">
        <v>299</v>
      </c>
      <c r="AX188" s="159">
        <v>24</v>
      </c>
      <c r="AY188" s="159">
        <v>13</v>
      </c>
      <c r="AZ188" s="159">
        <v>50</v>
      </c>
      <c r="BA188" s="159" t="s">
        <v>299</v>
      </c>
      <c r="BB188" s="159">
        <v>24</v>
      </c>
      <c r="BC188" s="159">
        <v>25.4</v>
      </c>
      <c r="BD188" s="159">
        <v>5</v>
      </c>
      <c r="BE188" s="159">
        <v>33</v>
      </c>
      <c r="BF188" s="159" t="s">
        <v>282</v>
      </c>
      <c r="BG188" s="159" t="s">
        <v>282</v>
      </c>
      <c r="BH188" s="159" t="s">
        <v>282</v>
      </c>
      <c r="BI188" s="159" t="s">
        <v>282</v>
      </c>
      <c r="BJ188" s="159" t="s">
        <v>282</v>
      </c>
      <c r="BK188" s="159" t="s">
        <v>282</v>
      </c>
      <c r="BL188" s="159" t="s">
        <v>282</v>
      </c>
      <c r="BM188" s="159" t="s">
        <v>282</v>
      </c>
      <c r="BN188" s="159" t="s">
        <v>282</v>
      </c>
      <c r="BO188" s="159" t="s">
        <v>282</v>
      </c>
      <c r="BP188" s="159" t="s">
        <v>282</v>
      </c>
      <c r="BQ188" s="159" t="s">
        <v>282</v>
      </c>
      <c r="BR188" s="159" t="s">
        <v>282</v>
      </c>
      <c r="BS188" s="159" t="s">
        <v>282</v>
      </c>
      <c r="BT188" s="159" t="s">
        <v>282</v>
      </c>
      <c r="BU188" s="159">
        <v>33</v>
      </c>
      <c r="BV188" s="159">
        <v>20</v>
      </c>
      <c r="BW188" s="159" t="s">
        <v>282</v>
      </c>
      <c r="BX188" s="159" t="s">
        <v>282</v>
      </c>
      <c r="BY188" s="159" t="s">
        <v>282</v>
      </c>
      <c r="BZ188" s="159" t="s">
        <v>282</v>
      </c>
      <c r="CA188" s="159" t="s">
        <v>282</v>
      </c>
      <c r="CB188" s="159" t="s">
        <v>282</v>
      </c>
      <c r="CC188" s="159" t="s">
        <v>282</v>
      </c>
      <c r="CD188" s="159" t="s">
        <v>282</v>
      </c>
      <c r="CE188" s="159" t="s">
        <v>282</v>
      </c>
      <c r="CF188" s="159" t="s">
        <v>282</v>
      </c>
      <c r="CG188" s="159" t="s">
        <v>282</v>
      </c>
      <c r="CH188" s="159" t="s">
        <v>282</v>
      </c>
      <c r="CI188" s="159" t="s">
        <v>282</v>
      </c>
      <c r="CJ188" s="159" t="s">
        <v>282</v>
      </c>
      <c r="CK188" s="159" t="s">
        <v>282</v>
      </c>
      <c r="CL188" s="159" t="s">
        <v>282</v>
      </c>
      <c r="CM188" s="159" t="s">
        <v>282</v>
      </c>
      <c r="CN188" s="159" t="s">
        <v>282</v>
      </c>
      <c r="CO188" s="159" t="s">
        <v>282</v>
      </c>
      <c r="CP188" s="159" t="s">
        <v>282</v>
      </c>
      <c r="CQ188" s="159" t="s">
        <v>282</v>
      </c>
      <c r="CR188" s="159" t="s">
        <v>282</v>
      </c>
      <c r="CS188" s="159" t="s">
        <v>282</v>
      </c>
      <c r="CT188" s="159" t="s">
        <v>282</v>
      </c>
      <c r="CU188" s="159" t="s">
        <v>282</v>
      </c>
      <c r="CV188" s="159" t="s">
        <v>282</v>
      </c>
      <c r="CW188" s="159" t="s">
        <v>282</v>
      </c>
      <c r="CX188" s="159" t="s">
        <v>282</v>
      </c>
      <c r="CY188" s="159" t="s">
        <v>282</v>
      </c>
      <c r="CZ188" s="159" t="s">
        <v>282</v>
      </c>
      <c r="DA188" s="159" t="s">
        <v>282</v>
      </c>
      <c r="DB188" s="159" t="s">
        <v>282</v>
      </c>
      <c r="DC188" s="159" t="s">
        <v>282</v>
      </c>
      <c r="DD188" s="159" t="s">
        <v>282</v>
      </c>
      <c r="DE188" s="159" t="s">
        <v>282</v>
      </c>
      <c r="DF188" s="159" t="s">
        <v>282</v>
      </c>
      <c r="DG188" s="159" t="s">
        <v>282</v>
      </c>
      <c r="DH188" s="159" t="s">
        <v>282</v>
      </c>
      <c r="DI188" s="159" t="s">
        <v>282</v>
      </c>
      <c r="DJ188" s="159" t="s">
        <v>282</v>
      </c>
      <c r="DK188" s="159" t="s">
        <v>282</v>
      </c>
      <c r="DL188" s="159" t="s">
        <v>282</v>
      </c>
      <c r="DM188" s="159" t="s">
        <v>282</v>
      </c>
      <c r="DN188" s="159" t="s">
        <v>282</v>
      </c>
      <c r="DO188" s="159" t="s">
        <v>282</v>
      </c>
      <c r="DP188" s="159" t="s">
        <v>282</v>
      </c>
      <c r="DQ188" s="159" t="s">
        <v>282</v>
      </c>
      <c r="DR188" s="159" t="s">
        <v>282</v>
      </c>
      <c r="DS188" s="159" t="s">
        <v>282</v>
      </c>
      <c r="DT188" s="159" t="s">
        <v>282</v>
      </c>
      <c r="DU188" s="159" t="s">
        <v>282</v>
      </c>
      <c r="DV188" s="159" t="s">
        <v>282</v>
      </c>
      <c r="DW188" s="159" t="s">
        <v>282</v>
      </c>
      <c r="DX188" s="159" t="s">
        <v>282</v>
      </c>
      <c r="DY188" s="159" t="s">
        <v>282</v>
      </c>
      <c r="DZ188" s="159" t="s">
        <v>282</v>
      </c>
      <c r="EA188" s="159" t="s">
        <v>282</v>
      </c>
      <c r="EB188" s="159" t="s">
        <v>282</v>
      </c>
      <c r="EC188" s="159" t="s">
        <v>282</v>
      </c>
      <c r="ED188" s="159" t="s">
        <v>282</v>
      </c>
      <c r="EE188" s="159" t="s">
        <v>282</v>
      </c>
      <c r="EF188" s="159" t="s">
        <v>282</v>
      </c>
      <c r="EG188" s="159" t="s">
        <v>282</v>
      </c>
      <c r="EH188" s="159" t="s">
        <v>282</v>
      </c>
      <c r="EI188" s="159" t="s">
        <v>282</v>
      </c>
      <c r="EJ188" s="159" t="s">
        <v>282</v>
      </c>
      <c r="EK188" s="159" t="s">
        <v>282</v>
      </c>
      <c r="EL188" s="159" t="s">
        <v>282</v>
      </c>
      <c r="EM188" s="159" t="s">
        <v>282</v>
      </c>
      <c r="EN188" s="159" t="s">
        <v>282</v>
      </c>
      <c r="EO188" s="159" t="s">
        <v>282</v>
      </c>
      <c r="EP188" s="159" t="s">
        <v>282</v>
      </c>
      <c r="EQ188" s="159" t="s">
        <v>282</v>
      </c>
      <c r="ER188" s="159" t="s">
        <v>282</v>
      </c>
      <c r="ES188" s="159" t="s">
        <v>282</v>
      </c>
      <c r="ET188" s="159" t="s">
        <v>282</v>
      </c>
      <c r="EU188" s="159" t="s">
        <v>282</v>
      </c>
      <c r="EV188" s="159" t="s">
        <v>282</v>
      </c>
      <c r="EW188" s="159" t="s">
        <v>282</v>
      </c>
      <c r="EX188" s="159" t="s">
        <v>282</v>
      </c>
      <c r="EY188" s="159" t="s">
        <v>282</v>
      </c>
      <c r="EZ188" s="159" t="s">
        <v>282</v>
      </c>
      <c r="FA188" s="159" t="s">
        <v>282</v>
      </c>
      <c r="FB188" s="159" t="s">
        <v>282</v>
      </c>
      <c r="FC188" s="159" t="s">
        <v>282</v>
      </c>
      <c r="FD188" s="159" t="s">
        <v>282</v>
      </c>
      <c r="FE188" s="159" t="s">
        <v>282</v>
      </c>
      <c r="FF188" s="159" t="s">
        <v>282</v>
      </c>
      <c r="FG188" s="159" t="s">
        <v>282</v>
      </c>
      <c r="FH188" s="159" t="s">
        <v>282</v>
      </c>
      <c r="FI188" s="159" t="s">
        <v>282</v>
      </c>
      <c r="FJ188" s="159" t="s">
        <v>282</v>
      </c>
      <c r="FK188" s="159" t="s">
        <v>282</v>
      </c>
      <c r="FL188" s="159" t="s">
        <v>282</v>
      </c>
      <c r="FM188" s="159" t="s">
        <v>282</v>
      </c>
      <c r="FN188" s="159" t="s">
        <v>282</v>
      </c>
      <c r="FO188" s="159" t="s">
        <v>282</v>
      </c>
      <c r="FP188" s="159" t="s">
        <v>282</v>
      </c>
      <c r="FQ188" s="159" t="s">
        <v>282</v>
      </c>
      <c r="FR188" s="159" t="s">
        <v>282</v>
      </c>
      <c r="FS188" s="159" t="s">
        <v>282</v>
      </c>
      <c r="FT188" s="159" t="s">
        <v>282</v>
      </c>
    </row>
    <row r="189" spans="1:176" x14ac:dyDescent="0.25">
      <c r="A189" s="66" t="s">
        <v>8152</v>
      </c>
      <c r="B189" s="159" t="s">
        <v>13605</v>
      </c>
      <c r="C189" s="66" t="str">
        <f>IF(ISNUMBER(Severity!H189)=FALSE,Severity!F189,IF(Severity!H189&gt;=0.5,"YES","NO"))</f>
        <v>NO</v>
      </c>
      <c r="D189" s="66" t="str">
        <f>IF(ISNUMBER(Severity!I189)=FALSE,Severity!G189,IF(Severity!I189&gt;0.5,"YES","NO"))</f>
        <v>YES</v>
      </c>
      <c r="E189" s="159">
        <v>2</v>
      </c>
      <c r="F189" s="159">
        <v>2</v>
      </c>
      <c r="G189" s="212" t="s">
        <v>673</v>
      </c>
      <c r="H189" s="159" t="s">
        <v>183</v>
      </c>
      <c r="I189" s="66" t="s">
        <v>282</v>
      </c>
      <c r="J189" s="66">
        <v>3</v>
      </c>
      <c r="K189" s="159" t="s">
        <v>282</v>
      </c>
      <c r="L189" s="159" t="s">
        <v>282</v>
      </c>
      <c r="M189" s="159" t="s">
        <v>282</v>
      </c>
      <c r="N189" s="159" t="s">
        <v>282</v>
      </c>
      <c r="O189" s="159" t="s">
        <v>282</v>
      </c>
      <c r="P189" s="159" t="s">
        <v>282</v>
      </c>
      <c r="Q189" s="159" t="s">
        <v>282</v>
      </c>
      <c r="R189" s="159" t="s">
        <v>282</v>
      </c>
      <c r="S189" s="159" t="s">
        <v>192</v>
      </c>
      <c r="T189" s="159">
        <v>9</v>
      </c>
      <c r="U189" s="159">
        <v>14.3</v>
      </c>
      <c r="V189" s="159">
        <v>6.65</v>
      </c>
      <c r="W189" s="159">
        <v>34</v>
      </c>
      <c r="X189" s="159" t="s">
        <v>282</v>
      </c>
      <c r="Y189" s="159" t="s">
        <v>282</v>
      </c>
      <c r="Z189" s="159" t="s">
        <v>282</v>
      </c>
      <c r="AA189" s="159">
        <v>11.14</v>
      </c>
      <c r="AB189" s="159">
        <v>4.1399999999999997</v>
      </c>
      <c r="AC189" s="159">
        <v>34</v>
      </c>
      <c r="AD189" s="159" t="s">
        <v>282</v>
      </c>
      <c r="AE189" s="159" t="s">
        <v>282</v>
      </c>
      <c r="AF189" s="159" t="s">
        <v>282</v>
      </c>
      <c r="AG189" s="159" t="s">
        <v>282</v>
      </c>
      <c r="AH189" s="159" t="s">
        <v>282</v>
      </c>
      <c r="AI189" s="159" t="s">
        <v>282</v>
      </c>
      <c r="AJ189" s="159" t="s">
        <v>282</v>
      </c>
      <c r="AK189" s="159" t="s">
        <v>282</v>
      </c>
      <c r="AL189" s="159" t="s">
        <v>282</v>
      </c>
      <c r="AM189" s="159">
        <v>34</v>
      </c>
      <c r="AN189" s="159">
        <v>31</v>
      </c>
      <c r="AO189" s="159" t="s">
        <v>671</v>
      </c>
      <c r="AP189" s="159" t="s">
        <v>282</v>
      </c>
      <c r="AQ189" s="66" t="s">
        <v>282</v>
      </c>
      <c r="AR189" s="66">
        <v>11</v>
      </c>
      <c r="AS189" s="159" t="s">
        <v>282</v>
      </c>
      <c r="AT189" s="159" t="s">
        <v>282</v>
      </c>
      <c r="AU189" s="159" t="s">
        <v>282</v>
      </c>
      <c r="AV189" s="159" t="s">
        <v>282</v>
      </c>
      <c r="AW189" s="159" t="s">
        <v>282</v>
      </c>
      <c r="AX189" s="159" t="s">
        <v>282</v>
      </c>
      <c r="AY189" s="159" t="s">
        <v>282</v>
      </c>
      <c r="AZ189" s="159" t="s">
        <v>282</v>
      </c>
      <c r="BA189" s="159" t="s">
        <v>192</v>
      </c>
      <c r="BB189" s="159">
        <v>9</v>
      </c>
      <c r="BC189" s="159">
        <v>13.25</v>
      </c>
      <c r="BD189" s="159">
        <v>5.17</v>
      </c>
      <c r="BE189" s="159">
        <v>36</v>
      </c>
      <c r="BF189" s="159" t="s">
        <v>282</v>
      </c>
      <c r="BG189" s="159" t="s">
        <v>282</v>
      </c>
      <c r="BH189" s="159" t="s">
        <v>282</v>
      </c>
      <c r="BI189" s="159">
        <v>13.67</v>
      </c>
      <c r="BJ189" s="159">
        <v>4.8600000000000003</v>
      </c>
      <c r="BK189" s="159">
        <v>36</v>
      </c>
      <c r="BL189" s="159" t="s">
        <v>282</v>
      </c>
      <c r="BM189" s="159" t="s">
        <v>282</v>
      </c>
      <c r="BN189" s="159" t="s">
        <v>282</v>
      </c>
      <c r="BO189" s="159" t="s">
        <v>282</v>
      </c>
      <c r="BP189" s="159" t="s">
        <v>282</v>
      </c>
      <c r="BQ189" s="159" t="s">
        <v>282</v>
      </c>
      <c r="BR189" s="159" t="s">
        <v>282</v>
      </c>
      <c r="BS189" s="159" t="s">
        <v>282</v>
      </c>
      <c r="BT189" s="159" t="s">
        <v>282</v>
      </c>
      <c r="BU189" s="159">
        <v>36</v>
      </c>
      <c r="BV189" s="66">
        <v>25</v>
      </c>
      <c r="BW189" s="159" t="s">
        <v>282</v>
      </c>
      <c r="BX189" s="159" t="s">
        <v>282</v>
      </c>
      <c r="BY189" s="159" t="s">
        <v>282</v>
      </c>
      <c r="BZ189" s="159" t="s">
        <v>282</v>
      </c>
      <c r="CA189" s="159" t="s">
        <v>282</v>
      </c>
      <c r="CB189" s="159" t="s">
        <v>282</v>
      </c>
      <c r="CC189" s="159" t="s">
        <v>282</v>
      </c>
      <c r="CD189" s="159" t="s">
        <v>282</v>
      </c>
      <c r="CE189" s="159" t="s">
        <v>282</v>
      </c>
      <c r="CF189" s="159" t="s">
        <v>282</v>
      </c>
      <c r="CG189" s="159" t="s">
        <v>282</v>
      </c>
      <c r="CH189" s="159" t="s">
        <v>282</v>
      </c>
      <c r="CI189" s="159" t="s">
        <v>282</v>
      </c>
      <c r="CJ189" s="159" t="s">
        <v>282</v>
      </c>
      <c r="CK189" s="159" t="s">
        <v>282</v>
      </c>
      <c r="CL189" s="159" t="s">
        <v>282</v>
      </c>
      <c r="CM189" s="159" t="s">
        <v>282</v>
      </c>
      <c r="CN189" s="159" t="s">
        <v>282</v>
      </c>
      <c r="CO189" s="159" t="s">
        <v>282</v>
      </c>
      <c r="CP189" s="159" t="s">
        <v>282</v>
      </c>
      <c r="CQ189" s="159" t="s">
        <v>282</v>
      </c>
      <c r="CR189" s="159" t="s">
        <v>282</v>
      </c>
      <c r="CS189" s="159" t="s">
        <v>282</v>
      </c>
      <c r="CT189" s="159" t="s">
        <v>282</v>
      </c>
      <c r="CU189" s="159" t="s">
        <v>282</v>
      </c>
      <c r="CV189" s="159" t="s">
        <v>282</v>
      </c>
      <c r="CW189" s="159" t="s">
        <v>282</v>
      </c>
      <c r="CX189" s="159" t="s">
        <v>282</v>
      </c>
      <c r="CY189" s="159" t="s">
        <v>282</v>
      </c>
      <c r="CZ189" s="159" t="s">
        <v>282</v>
      </c>
      <c r="DA189" s="159" t="s">
        <v>282</v>
      </c>
      <c r="DB189" s="159" t="s">
        <v>282</v>
      </c>
      <c r="DC189" s="159" t="s">
        <v>282</v>
      </c>
      <c r="DD189" s="159" t="s">
        <v>282</v>
      </c>
      <c r="DE189" s="159" t="s">
        <v>282</v>
      </c>
      <c r="DF189" s="159" t="s">
        <v>282</v>
      </c>
      <c r="DG189" s="159" t="s">
        <v>282</v>
      </c>
      <c r="DH189" s="159" t="s">
        <v>282</v>
      </c>
      <c r="DI189" s="159" t="s">
        <v>282</v>
      </c>
      <c r="DJ189" s="159" t="s">
        <v>282</v>
      </c>
      <c r="DK189" s="159" t="s">
        <v>282</v>
      </c>
      <c r="DL189" s="159" t="s">
        <v>282</v>
      </c>
      <c r="DM189" s="159" t="s">
        <v>282</v>
      </c>
      <c r="DN189" s="159" t="s">
        <v>282</v>
      </c>
      <c r="DO189" s="159" t="s">
        <v>282</v>
      </c>
      <c r="DP189" s="159" t="s">
        <v>282</v>
      </c>
      <c r="DQ189" s="159" t="s">
        <v>282</v>
      </c>
      <c r="DR189" s="159" t="s">
        <v>282</v>
      </c>
      <c r="DS189" s="159" t="s">
        <v>282</v>
      </c>
      <c r="DT189" s="159" t="s">
        <v>282</v>
      </c>
      <c r="DU189" s="159" t="s">
        <v>282</v>
      </c>
      <c r="DV189" s="159" t="s">
        <v>282</v>
      </c>
      <c r="DW189" s="159" t="s">
        <v>282</v>
      </c>
      <c r="DX189" s="159" t="s">
        <v>282</v>
      </c>
      <c r="DY189" s="159" t="s">
        <v>282</v>
      </c>
      <c r="DZ189" s="159" t="s">
        <v>282</v>
      </c>
      <c r="EA189" s="159" t="s">
        <v>282</v>
      </c>
      <c r="EB189" s="159" t="s">
        <v>282</v>
      </c>
      <c r="EC189" s="159" t="s">
        <v>282</v>
      </c>
      <c r="ED189" s="159" t="s">
        <v>282</v>
      </c>
      <c r="EE189" s="159" t="s">
        <v>282</v>
      </c>
      <c r="EF189" s="159" t="s">
        <v>282</v>
      </c>
      <c r="EG189" s="159" t="s">
        <v>282</v>
      </c>
      <c r="EH189" s="159" t="s">
        <v>282</v>
      </c>
      <c r="EI189" s="159" t="s">
        <v>282</v>
      </c>
      <c r="EJ189" s="159" t="s">
        <v>282</v>
      </c>
      <c r="EK189" s="159" t="s">
        <v>282</v>
      </c>
      <c r="EL189" s="159" t="s">
        <v>282</v>
      </c>
      <c r="EM189" s="159" t="s">
        <v>282</v>
      </c>
      <c r="EN189" s="159" t="s">
        <v>282</v>
      </c>
      <c r="EO189" s="159" t="s">
        <v>282</v>
      </c>
      <c r="EP189" s="159" t="s">
        <v>282</v>
      </c>
      <c r="EQ189" s="159" t="s">
        <v>282</v>
      </c>
      <c r="ER189" s="159" t="s">
        <v>282</v>
      </c>
      <c r="ES189" s="159" t="s">
        <v>282</v>
      </c>
      <c r="ET189" s="159" t="s">
        <v>282</v>
      </c>
      <c r="EU189" s="159" t="s">
        <v>282</v>
      </c>
      <c r="EV189" s="159" t="s">
        <v>282</v>
      </c>
      <c r="EW189" s="159" t="s">
        <v>282</v>
      </c>
      <c r="EX189" s="159" t="s">
        <v>282</v>
      </c>
      <c r="EY189" s="159" t="s">
        <v>282</v>
      </c>
      <c r="EZ189" s="159" t="s">
        <v>282</v>
      </c>
      <c r="FA189" s="159" t="s">
        <v>282</v>
      </c>
      <c r="FB189" s="159" t="s">
        <v>282</v>
      </c>
      <c r="FC189" s="159" t="s">
        <v>282</v>
      </c>
      <c r="FD189" s="159" t="s">
        <v>282</v>
      </c>
      <c r="FE189" s="159" t="s">
        <v>282</v>
      </c>
      <c r="FF189" s="159" t="s">
        <v>282</v>
      </c>
      <c r="FG189" s="159" t="s">
        <v>282</v>
      </c>
      <c r="FH189" s="159" t="s">
        <v>282</v>
      </c>
      <c r="FI189" s="159" t="s">
        <v>282</v>
      </c>
      <c r="FJ189" s="159" t="s">
        <v>282</v>
      </c>
      <c r="FK189" s="159" t="s">
        <v>282</v>
      </c>
      <c r="FL189" s="159" t="s">
        <v>282</v>
      </c>
      <c r="FM189" s="159" t="s">
        <v>282</v>
      </c>
      <c r="FN189" s="159" t="s">
        <v>282</v>
      </c>
      <c r="FO189" s="159" t="s">
        <v>282</v>
      </c>
      <c r="FP189" s="159" t="s">
        <v>282</v>
      </c>
      <c r="FQ189" s="159" t="s">
        <v>282</v>
      </c>
      <c r="FR189" s="159" t="s">
        <v>282</v>
      </c>
      <c r="FS189" s="159" t="s">
        <v>282</v>
      </c>
      <c r="FT189" s="159" t="s">
        <v>282</v>
      </c>
    </row>
    <row r="190" spans="1:176" x14ac:dyDescent="0.25">
      <c r="A190" s="66" t="s">
        <v>592</v>
      </c>
      <c r="B190" s="159" t="s">
        <v>282</v>
      </c>
      <c r="C190" s="66" t="str">
        <f>IF(ISNUMBER(Severity!H190)=FALSE,Severity!F190,IF(Severity!H190&gt;=0.5,"YES","NO"))</f>
        <v>NO</v>
      </c>
      <c r="D190" s="66" t="str">
        <f>IF(ISNUMBER(Severity!I190)=FALSE,Severity!G190,IF(Severity!I190&gt;0.5,"YES","NO"))</f>
        <v>YES</v>
      </c>
      <c r="E190" s="159">
        <v>9</v>
      </c>
      <c r="F190" s="159">
        <v>3</v>
      </c>
      <c r="G190" s="66" t="s">
        <v>681</v>
      </c>
      <c r="H190" s="159" t="s">
        <v>183</v>
      </c>
      <c r="I190" s="66" t="s">
        <v>282</v>
      </c>
      <c r="J190" s="159">
        <v>28</v>
      </c>
      <c r="K190" s="159" t="s">
        <v>282</v>
      </c>
      <c r="L190" s="159" t="s">
        <v>282</v>
      </c>
      <c r="M190" s="159" t="s">
        <v>282</v>
      </c>
      <c r="N190" s="159" t="s">
        <v>282</v>
      </c>
      <c r="O190" s="159" t="s">
        <v>282</v>
      </c>
      <c r="P190" s="159" t="s">
        <v>282</v>
      </c>
      <c r="Q190" s="159" t="s">
        <v>282</v>
      </c>
      <c r="R190" s="159" t="s">
        <v>282</v>
      </c>
      <c r="S190" s="159" t="s">
        <v>220</v>
      </c>
      <c r="T190" s="159">
        <v>20</v>
      </c>
      <c r="U190" s="66">
        <v>23.14</v>
      </c>
      <c r="V190" s="66">
        <v>6.48</v>
      </c>
      <c r="W190" s="159">
        <v>125</v>
      </c>
      <c r="X190" s="159" t="s">
        <v>282</v>
      </c>
      <c r="Y190" s="159" t="s">
        <v>282</v>
      </c>
      <c r="Z190" s="159" t="s">
        <v>282</v>
      </c>
      <c r="AA190" s="66">
        <v>13.84</v>
      </c>
      <c r="AB190" s="66">
        <v>7.55</v>
      </c>
      <c r="AC190" s="66">
        <v>125</v>
      </c>
      <c r="AD190" s="159" t="s">
        <v>282</v>
      </c>
      <c r="AE190" s="159" t="s">
        <v>282</v>
      </c>
      <c r="AF190" s="159" t="s">
        <v>282</v>
      </c>
      <c r="AG190" s="159" t="s">
        <v>282</v>
      </c>
      <c r="AH190" s="159" t="s">
        <v>282</v>
      </c>
      <c r="AI190" s="159" t="s">
        <v>282</v>
      </c>
      <c r="AJ190" s="159" t="s">
        <v>282</v>
      </c>
      <c r="AK190" s="159" t="s">
        <v>282</v>
      </c>
      <c r="AL190" s="159" t="s">
        <v>282</v>
      </c>
      <c r="AM190" s="159">
        <v>125</v>
      </c>
      <c r="AN190" s="66">
        <v>97</v>
      </c>
      <c r="AO190" s="66" t="s">
        <v>313</v>
      </c>
      <c r="AP190" s="159" t="s">
        <v>183</v>
      </c>
      <c r="AQ190" s="66" t="s">
        <v>282</v>
      </c>
      <c r="AR190" s="159">
        <v>22</v>
      </c>
      <c r="AS190" s="159" t="s">
        <v>282</v>
      </c>
      <c r="AT190" s="159" t="s">
        <v>282</v>
      </c>
      <c r="AU190" s="159" t="s">
        <v>282</v>
      </c>
      <c r="AV190" s="159" t="s">
        <v>282</v>
      </c>
      <c r="AW190" s="159" t="s">
        <v>282</v>
      </c>
      <c r="AX190" s="159" t="s">
        <v>282</v>
      </c>
      <c r="AY190" s="159" t="s">
        <v>282</v>
      </c>
      <c r="AZ190" s="159" t="s">
        <v>282</v>
      </c>
      <c r="BA190" s="159" t="s">
        <v>220</v>
      </c>
      <c r="BB190" s="159">
        <v>20</v>
      </c>
      <c r="BC190" s="66">
        <v>22.43</v>
      </c>
      <c r="BD190" s="66">
        <v>6.65</v>
      </c>
      <c r="BE190" s="159">
        <v>125</v>
      </c>
      <c r="BF190" s="159" t="s">
        <v>282</v>
      </c>
      <c r="BG190" s="159" t="s">
        <v>282</v>
      </c>
      <c r="BH190" s="159" t="s">
        <v>282</v>
      </c>
      <c r="BI190" s="66">
        <v>12.82</v>
      </c>
      <c r="BJ190" s="66">
        <v>6.99</v>
      </c>
      <c r="BK190" s="66">
        <v>125</v>
      </c>
      <c r="BL190" s="159" t="s">
        <v>282</v>
      </c>
      <c r="BM190" s="159" t="s">
        <v>282</v>
      </c>
      <c r="BN190" s="159" t="s">
        <v>282</v>
      </c>
      <c r="BO190" s="159" t="s">
        <v>282</v>
      </c>
      <c r="BP190" s="159" t="s">
        <v>282</v>
      </c>
      <c r="BQ190" s="159" t="s">
        <v>282</v>
      </c>
      <c r="BR190" s="159" t="s">
        <v>282</v>
      </c>
      <c r="BS190" s="159" t="s">
        <v>282</v>
      </c>
      <c r="BT190" s="159" t="s">
        <v>282</v>
      </c>
      <c r="BU190" s="159">
        <v>125</v>
      </c>
      <c r="BV190" s="159">
        <v>103</v>
      </c>
      <c r="BW190" s="159" t="s">
        <v>636</v>
      </c>
      <c r="BX190" s="159" t="s">
        <v>282</v>
      </c>
      <c r="BY190" s="159" t="s">
        <v>282</v>
      </c>
      <c r="BZ190" s="159">
        <v>3</v>
      </c>
      <c r="CA190" s="159" t="s">
        <v>282</v>
      </c>
      <c r="CB190" s="159" t="s">
        <v>282</v>
      </c>
      <c r="CC190" s="159" t="s">
        <v>282</v>
      </c>
      <c r="CD190" s="159" t="s">
        <v>282</v>
      </c>
      <c r="CE190" s="159" t="s">
        <v>282</v>
      </c>
      <c r="CF190" s="159" t="s">
        <v>282</v>
      </c>
      <c r="CG190" s="159" t="s">
        <v>282</v>
      </c>
      <c r="CH190" s="159" t="s">
        <v>282</v>
      </c>
      <c r="CI190" s="159" t="s">
        <v>220</v>
      </c>
      <c r="CJ190" s="66">
        <v>20</v>
      </c>
      <c r="CK190" s="66">
        <v>22.45</v>
      </c>
      <c r="CL190" s="66">
        <v>6.68</v>
      </c>
      <c r="CM190" s="159">
        <v>126</v>
      </c>
      <c r="CN190" s="159" t="s">
        <v>282</v>
      </c>
      <c r="CO190" s="159" t="s">
        <v>282</v>
      </c>
      <c r="CP190" s="159" t="s">
        <v>282</v>
      </c>
      <c r="CQ190" s="66">
        <v>19.760000000000002</v>
      </c>
      <c r="CR190" s="66">
        <v>8.48</v>
      </c>
      <c r="CS190" s="66">
        <v>126</v>
      </c>
      <c r="CT190" s="159" t="s">
        <v>282</v>
      </c>
      <c r="CU190" s="159" t="s">
        <v>282</v>
      </c>
      <c r="CV190" s="159" t="s">
        <v>282</v>
      </c>
      <c r="CW190" s="159" t="s">
        <v>282</v>
      </c>
      <c r="CX190" s="159" t="s">
        <v>282</v>
      </c>
      <c r="CY190" s="159" t="s">
        <v>282</v>
      </c>
      <c r="CZ190" s="159" t="s">
        <v>282</v>
      </c>
      <c r="DA190" s="159" t="s">
        <v>282</v>
      </c>
      <c r="DB190" s="159" t="s">
        <v>282</v>
      </c>
      <c r="DC190" s="159">
        <v>126</v>
      </c>
      <c r="DD190" s="159">
        <v>123</v>
      </c>
      <c r="DE190" s="159" t="s">
        <v>282</v>
      </c>
      <c r="DF190" s="159" t="s">
        <v>282</v>
      </c>
      <c r="DG190" s="159" t="s">
        <v>282</v>
      </c>
      <c r="DH190" s="159" t="s">
        <v>282</v>
      </c>
      <c r="DI190" s="159" t="s">
        <v>282</v>
      </c>
      <c r="DJ190" s="159" t="s">
        <v>282</v>
      </c>
      <c r="DK190" s="159" t="s">
        <v>282</v>
      </c>
      <c r="DL190" s="159" t="s">
        <v>282</v>
      </c>
      <c r="DM190" s="159" t="s">
        <v>282</v>
      </c>
      <c r="DN190" s="159" t="s">
        <v>282</v>
      </c>
      <c r="DO190" s="159" t="s">
        <v>282</v>
      </c>
      <c r="DP190" s="159" t="s">
        <v>282</v>
      </c>
      <c r="DQ190" s="159" t="s">
        <v>282</v>
      </c>
      <c r="DR190" s="159" t="s">
        <v>282</v>
      </c>
      <c r="DS190" s="159" t="s">
        <v>282</v>
      </c>
      <c r="DT190" s="159" t="s">
        <v>282</v>
      </c>
      <c r="DU190" s="159" t="s">
        <v>282</v>
      </c>
      <c r="DV190" s="159" t="s">
        <v>282</v>
      </c>
      <c r="DW190" s="159" t="s">
        <v>282</v>
      </c>
      <c r="DX190" s="159" t="s">
        <v>282</v>
      </c>
      <c r="DY190" s="159" t="s">
        <v>282</v>
      </c>
      <c r="DZ190" s="159" t="s">
        <v>282</v>
      </c>
      <c r="EA190" s="159" t="s">
        <v>282</v>
      </c>
      <c r="EB190" s="159" t="s">
        <v>282</v>
      </c>
      <c r="EC190" s="159" t="s">
        <v>282</v>
      </c>
      <c r="ED190" s="159" t="s">
        <v>282</v>
      </c>
      <c r="EE190" s="159" t="s">
        <v>282</v>
      </c>
      <c r="EF190" s="159" t="s">
        <v>282</v>
      </c>
      <c r="EG190" s="159" t="s">
        <v>282</v>
      </c>
      <c r="EH190" s="159" t="s">
        <v>282</v>
      </c>
      <c r="EI190" s="159" t="s">
        <v>282</v>
      </c>
      <c r="EJ190" s="159" t="s">
        <v>282</v>
      </c>
      <c r="EK190" s="159" t="s">
        <v>282</v>
      </c>
      <c r="EL190" s="159" t="s">
        <v>282</v>
      </c>
      <c r="EM190" s="159" t="s">
        <v>282</v>
      </c>
      <c r="EN190" s="159" t="s">
        <v>282</v>
      </c>
      <c r="EO190" s="159" t="s">
        <v>282</v>
      </c>
      <c r="EP190" s="159" t="s">
        <v>282</v>
      </c>
      <c r="EQ190" s="159" t="s">
        <v>282</v>
      </c>
      <c r="ER190" s="159" t="s">
        <v>282</v>
      </c>
      <c r="ES190" s="159" t="s">
        <v>282</v>
      </c>
      <c r="ET190" s="159" t="s">
        <v>282</v>
      </c>
      <c r="EU190" s="159" t="s">
        <v>282</v>
      </c>
      <c r="EV190" s="159" t="s">
        <v>282</v>
      </c>
      <c r="EW190" s="159" t="s">
        <v>282</v>
      </c>
      <c r="EX190" s="159" t="s">
        <v>282</v>
      </c>
      <c r="EY190" s="159" t="s">
        <v>282</v>
      </c>
      <c r="EZ190" s="159" t="s">
        <v>282</v>
      </c>
      <c r="FA190" s="159" t="s">
        <v>282</v>
      </c>
      <c r="FB190" s="159" t="s">
        <v>282</v>
      </c>
      <c r="FC190" s="159" t="s">
        <v>282</v>
      </c>
      <c r="FD190" s="159" t="s">
        <v>282</v>
      </c>
      <c r="FE190" s="159" t="s">
        <v>282</v>
      </c>
      <c r="FF190" s="159" t="s">
        <v>282</v>
      </c>
      <c r="FG190" s="159" t="s">
        <v>282</v>
      </c>
      <c r="FH190" s="159" t="s">
        <v>282</v>
      </c>
      <c r="FI190" s="159" t="s">
        <v>282</v>
      </c>
      <c r="FJ190" s="159" t="s">
        <v>282</v>
      </c>
      <c r="FK190" s="159" t="s">
        <v>282</v>
      </c>
      <c r="FL190" s="159" t="s">
        <v>282</v>
      </c>
      <c r="FM190" s="159" t="s">
        <v>282</v>
      </c>
      <c r="FN190" s="159" t="s">
        <v>282</v>
      </c>
      <c r="FO190" s="159" t="s">
        <v>282</v>
      </c>
      <c r="FP190" s="159" t="s">
        <v>282</v>
      </c>
      <c r="FQ190" s="159" t="s">
        <v>282</v>
      </c>
      <c r="FR190" s="159" t="s">
        <v>282</v>
      </c>
      <c r="FS190" s="159" t="s">
        <v>282</v>
      </c>
      <c r="FT190" s="159" t="s">
        <v>282</v>
      </c>
    </row>
    <row r="191" spans="1:176" x14ac:dyDescent="0.25">
      <c r="A191" s="66" t="s">
        <v>5157</v>
      </c>
      <c r="B191" s="159" t="s">
        <v>282</v>
      </c>
      <c r="C191" s="66" t="str">
        <f>IF(ISNUMBER(Severity!H191)=FALSE,Severity!F191,IF(Severity!H191&gt;=0.5,"YES","NO"))</f>
        <v>NO</v>
      </c>
      <c r="D191" s="66" t="str">
        <f>IF(ISNUMBER(Severity!I191)=FALSE,Severity!G191,IF(Severity!I191&gt;0.5,"YES","NO"))</f>
        <v>YES</v>
      </c>
      <c r="E191" s="159">
        <v>12</v>
      </c>
      <c r="F191" s="159">
        <v>2</v>
      </c>
      <c r="G191" s="212" t="s">
        <v>313</v>
      </c>
      <c r="H191" s="159" t="s">
        <v>183</v>
      </c>
      <c r="I191" s="159" t="s">
        <v>282</v>
      </c>
      <c r="J191" s="159">
        <v>4</v>
      </c>
      <c r="K191" s="159" t="s">
        <v>282</v>
      </c>
      <c r="L191" s="159" t="s">
        <v>282</v>
      </c>
      <c r="M191" s="159" t="s">
        <v>282</v>
      </c>
      <c r="N191" s="159" t="s">
        <v>282</v>
      </c>
      <c r="O191" s="159" t="s">
        <v>282</v>
      </c>
      <c r="P191" s="159" t="s">
        <v>282</v>
      </c>
      <c r="Q191" s="159" t="s">
        <v>282</v>
      </c>
      <c r="R191" s="159" t="s">
        <v>282</v>
      </c>
      <c r="S191" s="159" t="s">
        <v>221</v>
      </c>
      <c r="T191" s="159">
        <v>7</v>
      </c>
      <c r="U191" s="159">
        <v>8.9</v>
      </c>
      <c r="V191" s="66">
        <v>2.19</v>
      </c>
      <c r="W191" s="159">
        <v>15</v>
      </c>
      <c r="X191" s="159" t="s">
        <v>282</v>
      </c>
      <c r="Y191" s="159" t="s">
        <v>282</v>
      </c>
      <c r="Z191" s="159" t="s">
        <v>282</v>
      </c>
      <c r="AA191" s="66">
        <v>7.47</v>
      </c>
      <c r="AB191" s="66">
        <v>3.85</v>
      </c>
      <c r="AC191" s="66">
        <v>15</v>
      </c>
      <c r="AD191" s="159" t="s">
        <v>282</v>
      </c>
      <c r="AE191" s="159" t="s">
        <v>282</v>
      </c>
      <c r="AF191" s="159" t="s">
        <v>282</v>
      </c>
      <c r="AG191" s="159" t="s">
        <v>282</v>
      </c>
      <c r="AH191" s="159" t="s">
        <v>282</v>
      </c>
      <c r="AI191" s="159" t="s">
        <v>282</v>
      </c>
      <c r="AJ191" s="159" t="s">
        <v>282</v>
      </c>
      <c r="AK191" s="159" t="s">
        <v>282</v>
      </c>
      <c r="AL191" s="159" t="s">
        <v>282</v>
      </c>
      <c r="AM191" s="159">
        <v>15</v>
      </c>
      <c r="AN191" s="159">
        <v>11</v>
      </c>
      <c r="AO191" s="159" t="s">
        <v>636</v>
      </c>
      <c r="AP191" s="159" t="s">
        <v>282</v>
      </c>
      <c r="AQ191" s="159" t="s">
        <v>282</v>
      </c>
      <c r="AR191" s="159">
        <v>0</v>
      </c>
      <c r="AS191" s="159" t="s">
        <v>282</v>
      </c>
      <c r="AT191" s="159" t="s">
        <v>282</v>
      </c>
      <c r="AU191" s="159" t="s">
        <v>282</v>
      </c>
      <c r="AV191" s="159" t="s">
        <v>282</v>
      </c>
      <c r="AW191" s="159" t="s">
        <v>282</v>
      </c>
      <c r="AX191" s="159" t="s">
        <v>282</v>
      </c>
      <c r="AY191" s="159" t="s">
        <v>282</v>
      </c>
      <c r="AZ191" s="159" t="s">
        <v>282</v>
      </c>
      <c r="BA191" s="159" t="s">
        <v>221</v>
      </c>
      <c r="BB191" s="159">
        <v>7</v>
      </c>
      <c r="BC191" s="159">
        <v>7.9</v>
      </c>
      <c r="BD191" s="66">
        <v>3</v>
      </c>
      <c r="BE191" s="159">
        <v>15</v>
      </c>
      <c r="BF191" s="159" t="s">
        <v>282</v>
      </c>
      <c r="BG191" s="159" t="s">
        <v>282</v>
      </c>
      <c r="BH191" s="159" t="s">
        <v>282</v>
      </c>
      <c r="BI191" s="66">
        <v>6.27</v>
      </c>
      <c r="BJ191" s="66">
        <v>2.99</v>
      </c>
      <c r="BK191" s="66">
        <v>15</v>
      </c>
      <c r="BL191" s="159" t="s">
        <v>282</v>
      </c>
      <c r="BM191" s="159" t="s">
        <v>282</v>
      </c>
      <c r="BN191" s="159" t="s">
        <v>282</v>
      </c>
      <c r="BO191" s="159" t="s">
        <v>282</v>
      </c>
      <c r="BP191" s="159" t="s">
        <v>282</v>
      </c>
      <c r="BQ191" s="159" t="s">
        <v>282</v>
      </c>
      <c r="BR191" s="159" t="s">
        <v>282</v>
      </c>
      <c r="BS191" s="159" t="s">
        <v>282</v>
      </c>
      <c r="BT191" s="159" t="s">
        <v>282</v>
      </c>
      <c r="BU191" s="159">
        <v>15</v>
      </c>
      <c r="BV191" s="159">
        <v>15</v>
      </c>
      <c r="BW191" s="159" t="s">
        <v>282</v>
      </c>
      <c r="BX191" s="159" t="s">
        <v>282</v>
      </c>
      <c r="BY191" s="159" t="s">
        <v>282</v>
      </c>
      <c r="BZ191" s="159" t="s">
        <v>282</v>
      </c>
      <c r="CA191" s="159" t="s">
        <v>282</v>
      </c>
      <c r="CB191" s="159" t="s">
        <v>282</v>
      </c>
      <c r="CC191" s="159" t="s">
        <v>282</v>
      </c>
      <c r="CD191" s="159" t="s">
        <v>282</v>
      </c>
      <c r="CE191" s="159" t="s">
        <v>282</v>
      </c>
      <c r="CF191" s="159" t="s">
        <v>282</v>
      </c>
      <c r="CG191" s="159" t="s">
        <v>282</v>
      </c>
      <c r="CH191" s="159" t="s">
        <v>282</v>
      </c>
      <c r="CI191" s="159" t="s">
        <v>282</v>
      </c>
      <c r="CJ191" s="159" t="s">
        <v>282</v>
      </c>
      <c r="CK191" s="159" t="s">
        <v>282</v>
      </c>
      <c r="CL191" s="159" t="s">
        <v>282</v>
      </c>
      <c r="CM191" s="159" t="s">
        <v>282</v>
      </c>
      <c r="CN191" s="159" t="s">
        <v>282</v>
      </c>
      <c r="CO191" s="159" t="s">
        <v>282</v>
      </c>
      <c r="CP191" s="159" t="s">
        <v>282</v>
      </c>
      <c r="CQ191" s="159" t="s">
        <v>282</v>
      </c>
      <c r="CR191" s="159" t="s">
        <v>282</v>
      </c>
      <c r="CS191" s="159" t="s">
        <v>282</v>
      </c>
      <c r="CT191" s="159" t="s">
        <v>282</v>
      </c>
      <c r="CU191" s="159" t="s">
        <v>282</v>
      </c>
      <c r="CV191" s="159" t="s">
        <v>282</v>
      </c>
      <c r="CW191" s="159" t="s">
        <v>282</v>
      </c>
      <c r="CX191" s="159" t="s">
        <v>282</v>
      </c>
      <c r="CY191" s="159" t="s">
        <v>282</v>
      </c>
      <c r="CZ191" s="159" t="s">
        <v>282</v>
      </c>
      <c r="DA191" s="159" t="s">
        <v>282</v>
      </c>
      <c r="DB191" s="159" t="s">
        <v>282</v>
      </c>
      <c r="DC191" s="159" t="s">
        <v>282</v>
      </c>
      <c r="DD191" s="159" t="s">
        <v>282</v>
      </c>
      <c r="DE191" s="159" t="s">
        <v>282</v>
      </c>
      <c r="DF191" s="159" t="s">
        <v>282</v>
      </c>
      <c r="DG191" s="159" t="s">
        <v>282</v>
      </c>
      <c r="DH191" s="159" t="s">
        <v>282</v>
      </c>
      <c r="DI191" s="159" t="s">
        <v>282</v>
      </c>
      <c r="DJ191" s="159" t="s">
        <v>282</v>
      </c>
      <c r="DK191" s="159" t="s">
        <v>282</v>
      </c>
      <c r="DL191" s="159" t="s">
        <v>282</v>
      </c>
      <c r="DM191" s="159" t="s">
        <v>282</v>
      </c>
      <c r="DN191" s="159" t="s">
        <v>282</v>
      </c>
      <c r="DO191" s="159" t="s">
        <v>282</v>
      </c>
      <c r="DP191" s="159" t="s">
        <v>282</v>
      </c>
      <c r="DQ191" s="159" t="s">
        <v>282</v>
      </c>
      <c r="DR191" s="159" t="s">
        <v>282</v>
      </c>
      <c r="DS191" s="159" t="s">
        <v>282</v>
      </c>
      <c r="DT191" s="159" t="s">
        <v>282</v>
      </c>
      <c r="DU191" s="159" t="s">
        <v>282</v>
      </c>
      <c r="DV191" s="159" t="s">
        <v>282</v>
      </c>
      <c r="DW191" s="159" t="s">
        <v>282</v>
      </c>
      <c r="DX191" s="159" t="s">
        <v>282</v>
      </c>
      <c r="DY191" s="159" t="s">
        <v>282</v>
      </c>
      <c r="DZ191" s="159" t="s">
        <v>282</v>
      </c>
      <c r="EA191" s="159" t="s">
        <v>282</v>
      </c>
      <c r="EB191" s="159" t="s">
        <v>282</v>
      </c>
      <c r="EC191" s="159" t="s">
        <v>282</v>
      </c>
      <c r="ED191" s="159" t="s">
        <v>282</v>
      </c>
      <c r="EE191" s="159" t="s">
        <v>282</v>
      </c>
      <c r="EF191" s="159" t="s">
        <v>282</v>
      </c>
      <c r="EG191" s="159" t="s">
        <v>282</v>
      </c>
      <c r="EH191" s="159" t="s">
        <v>282</v>
      </c>
      <c r="EI191" s="159" t="s">
        <v>282</v>
      </c>
      <c r="EJ191" s="159" t="s">
        <v>282</v>
      </c>
      <c r="EK191" s="159" t="s">
        <v>282</v>
      </c>
      <c r="EL191" s="159" t="s">
        <v>282</v>
      </c>
      <c r="EM191" s="159" t="s">
        <v>282</v>
      </c>
      <c r="EN191" s="159" t="s">
        <v>282</v>
      </c>
      <c r="EO191" s="159" t="s">
        <v>282</v>
      </c>
      <c r="EP191" s="159" t="s">
        <v>282</v>
      </c>
      <c r="EQ191" s="159" t="s">
        <v>282</v>
      </c>
      <c r="ER191" s="159" t="s">
        <v>282</v>
      </c>
      <c r="ES191" s="159" t="s">
        <v>282</v>
      </c>
      <c r="ET191" s="159" t="s">
        <v>282</v>
      </c>
      <c r="EU191" s="159" t="s">
        <v>282</v>
      </c>
      <c r="EV191" s="159" t="s">
        <v>282</v>
      </c>
      <c r="EW191" s="159" t="s">
        <v>282</v>
      </c>
      <c r="EX191" s="159" t="s">
        <v>282</v>
      </c>
      <c r="EY191" s="159" t="s">
        <v>282</v>
      </c>
      <c r="EZ191" s="159" t="s">
        <v>282</v>
      </c>
      <c r="FA191" s="159" t="s">
        <v>282</v>
      </c>
      <c r="FB191" s="159" t="s">
        <v>282</v>
      </c>
      <c r="FC191" s="159" t="s">
        <v>282</v>
      </c>
      <c r="FD191" s="159" t="s">
        <v>282</v>
      </c>
      <c r="FE191" s="159" t="s">
        <v>282</v>
      </c>
      <c r="FF191" s="159" t="s">
        <v>282</v>
      </c>
      <c r="FG191" s="159" t="s">
        <v>282</v>
      </c>
      <c r="FH191" s="159" t="s">
        <v>282</v>
      </c>
      <c r="FI191" s="159" t="s">
        <v>282</v>
      </c>
      <c r="FJ191" s="159" t="s">
        <v>282</v>
      </c>
      <c r="FK191" s="159" t="s">
        <v>282</v>
      </c>
      <c r="FL191" s="159" t="s">
        <v>282</v>
      </c>
      <c r="FM191" s="159" t="s">
        <v>282</v>
      </c>
      <c r="FN191" s="159" t="s">
        <v>282</v>
      </c>
      <c r="FO191" s="159" t="s">
        <v>282</v>
      </c>
      <c r="FP191" s="159" t="s">
        <v>282</v>
      </c>
      <c r="FQ191" s="159" t="s">
        <v>282</v>
      </c>
      <c r="FR191" s="159" t="s">
        <v>282</v>
      </c>
      <c r="FS191" s="159" t="s">
        <v>282</v>
      </c>
      <c r="FT191" s="159" t="s">
        <v>282</v>
      </c>
    </row>
    <row r="192" spans="1:176" x14ac:dyDescent="0.25">
      <c r="A192" s="66" t="s">
        <v>8154</v>
      </c>
      <c r="B192" s="159" t="s">
        <v>10725</v>
      </c>
      <c r="C192" s="66" t="str">
        <f>IF(ISNUMBER(Severity!H192)=FALSE,Severity!F192,IF(Severity!H192&gt;=0.5,"YES","NO"))</f>
        <v>YES</v>
      </c>
      <c r="D192" s="66" t="str">
        <f>IF(ISNUMBER(Severity!I192)=FALSE,Severity!G192,IF(Severity!I192&gt;0.5,"YES","NO"))</f>
        <v>NO</v>
      </c>
      <c r="E192" s="159">
        <v>26</v>
      </c>
      <c r="F192" s="159">
        <v>3</v>
      </c>
      <c r="G192" s="66" t="s">
        <v>13808</v>
      </c>
      <c r="H192" s="159" t="s">
        <v>183</v>
      </c>
      <c r="I192" s="159" t="s">
        <v>282</v>
      </c>
      <c r="J192" s="159">
        <v>14</v>
      </c>
      <c r="K192" s="159" t="s">
        <v>299</v>
      </c>
      <c r="L192" s="159">
        <v>17</v>
      </c>
      <c r="M192" s="159">
        <v>37</v>
      </c>
      <c r="N192" s="159">
        <v>7</v>
      </c>
      <c r="O192" s="159" t="s">
        <v>282</v>
      </c>
      <c r="P192" s="159" t="s">
        <v>282</v>
      </c>
      <c r="Q192" s="159" t="s">
        <v>282</v>
      </c>
      <c r="R192" s="159" t="s">
        <v>282</v>
      </c>
      <c r="S192" s="159" t="s">
        <v>299</v>
      </c>
      <c r="T192" s="159">
        <v>17</v>
      </c>
      <c r="U192" s="159">
        <v>18.11</v>
      </c>
      <c r="V192" s="159">
        <v>4.87</v>
      </c>
      <c r="W192" s="159">
        <v>73</v>
      </c>
      <c r="X192" s="159" t="s">
        <v>282</v>
      </c>
      <c r="Y192" s="159" t="s">
        <v>282</v>
      </c>
      <c r="Z192" s="159" t="s">
        <v>282</v>
      </c>
      <c r="AA192" s="159">
        <v>9.9600000000000009</v>
      </c>
      <c r="AB192" s="159">
        <v>7.95</v>
      </c>
      <c r="AC192" s="159">
        <v>73</v>
      </c>
      <c r="AD192" s="159" t="s">
        <v>282</v>
      </c>
      <c r="AE192" s="159" t="s">
        <v>282</v>
      </c>
      <c r="AF192" s="159" t="s">
        <v>282</v>
      </c>
      <c r="AG192" s="159" t="s">
        <v>282</v>
      </c>
      <c r="AH192" s="159" t="s">
        <v>282</v>
      </c>
      <c r="AI192" s="159" t="s">
        <v>282</v>
      </c>
      <c r="AJ192" s="159" t="s">
        <v>282</v>
      </c>
      <c r="AK192" s="159" t="s">
        <v>282</v>
      </c>
      <c r="AL192" s="159" t="s">
        <v>282</v>
      </c>
      <c r="AM192" s="159">
        <v>73</v>
      </c>
      <c r="AN192" s="159">
        <v>59</v>
      </c>
      <c r="AO192" s="159" t="s">
        <v>10667</v>
      </c>
      <c r="AP192" s="159" t="s">
        <v>183</v>
      </c>
      <c r="AQ192" s="159" t="s">
        <v>282</v>
      </c>
      <c r="AR192" s="159">
        <v>3</v>
      </c>
      <c r="AS192" s="159" t="s">
        <v>299</v>
      </c>
      <c r="AT192" s="159">
        <v>17</v>
      </c>
      <c r="AU192" s="159">
        <v>4</v>
      </c>
      <c r="AV192" s="159">
        <v>7</v>
      </c>
      <c r="AW192" s="159" t="s">
        <v>282</v>
      </c>
      <c r="AX192" s="159" t="s">
        <v>282</v>
      </c>
      <c r="AY192" s="159" t="s">
        <v>282</v>
      </c>
      <c r="AZ192" s="159" t="s">
        <v>282</v>
      </c>
      <c r="BA192" s="159" t="s">
        <v>299</v>
      </c>
      <c r="BB192" s="159">
        <v>17</v>
      </c>
      <c r="BC192" s="159">
        <v>19.14</v>
      </c>
      <c r="BD192" s="159">
        <v>4.6100000000000003</v>
      </c>
      <c r="BE192" s="159">
        <v>20</v>
      </c>
      <c r="BF192" s="159" t="s">
        <v>282</v>
      </c>
      <c r="BG192" s="159" t="s">
        <v>282</v>
      </c>
      <c r="BH192" s="159" t="s">
        <v>282</v>
      </c>
      <c r="BI192" s="159">
        <v>13.22</v>
      </c>
      <c r="BJ192" s="159">
        <v>7.6</v>
      </c>
      <c r="BK192" s="159">
        <v>20</v>
      </c>
      <c r="BL192" s="159" t="s">
        <v>282</v>
      </c>
      <c r="BM192" s="159" t="s">
        <v>282</v>
      </c>
      <c r="BN192" s="159" t="s">
        <v>282</v>
      </c>
      <c r="BO192" s="159" t="s">
        <v>282</v>
      </c>
      <c r="BP192" s="159" t="s">
        <v>282</v>
      </c>
      <c r="BQ192" s="159" t="s">
        <v>282</v>
      </c>
      <c r="BR192" s="159" t="s">
        <v>282</v>
      </c>
      <c r="BS192" s="159" t="s">
        <v>282</v>
      </c>
      <c r="BT192" s="159" t="s">
        <v>282</v>
      </c>
      <c r="BU192" s="159">
        <v>20</v>
      </c>
      <c r="BV192" s="159">
        <v>17</v>
      </c>
      <c r="BW192" s="212" t="s">
        <v>681</v>
      </c>
      <c r="BX192" s="159" t="s">
        <v>183</v>
      </c>
      <c r="BY192" s="159" t="s">
        <v>282</v>
      </c>
      <c r="BZ192" s="159">
        <v>16</v>
      </c>
      <c r="CA192" s="159" t="s">
        <v>299</v>
      </c>
      <c r="CB192" s="159">
        <v>17</v>
      </c>
      <c r="CC192" s="159">
        <v>5</v>
      </c>
      <c r="CD192" s="159">
        <v>7</v>
      </c>
      <c r="CE192" s="159" t="s">
        <v>282</v>
      </c>
      <c r="CF192" s="159" t="s">
        <v>282</v>
      </c>
      <c r="CG192" s="159" t="s">
        <v>282</v>
      </c>
      <c r="CH192" s="159" t="s">
        <v>282</v>
      </c>
      <c r="CI192" s="159" t="s">
        <v>299</v>
      </c>
      <c r="CJ192" s="159">
        <v>17</v>
      </c>
      <c r="CK192" s="159">
        <v>18.920000000000002</v>
      </c>
      <c r="CL192" s="159">
        <v>5.14</v>
      </c>
      <c r="CM192" s="159">
        <v>54</v>
      </c>
      <c r="CN192" s="159" t="s">
        <v>282</v>
      </c>
      <c r="CO192" s="159" t="s">
        <v>282</v>
      </c>
      <c r="CP192" s="159" t="s">
        <v>282</v>
      </c>
      <c r="CQ192" s="159">
        <v>14.84</v>
      </c>
      <c r="CR192" s="159">
        <v>10.210000000000001</v>
      </c>
      <c r="CS192" s="159">
        <v>54</v>
      </c>
      <c r="CT192" s="159" t="s">
        <v>282</v>
      </c>
      <c r="CU192" s="159" t="s">
        <v>282</v>
      </c>
      <c r="CV192" s="159" t="s">
        <v>282</v>
      </c>
      <c r="CW192" s="159" t="s">
        <v>282</v>
      </c>
      <c r="CX192" s="159" t="s">
        <v>282</v>
      </c>
      <c r="CY192" s="159" t="s">
        <v>282</v>
      </c>
      <c r="CZ192" s="159" t="s">
        <v>282</v>
      </c>
      <c r="DA192" s="159" t="s">
        <v>282</v>
      </c>
      <c r="DB192" s="159" t="s">
        <v>282</v>
      </c>
      <c r="DC192" s="159">
        <v>54</v>
      </c>
      <c r="DD192" s="159">
        <v>38</v>
      </c>
      <c r="DE192" s="159" t="s">
        <v>282</v>
      </c>
      <c r="DF192" s="159" t="s">
        <v>282</v>
      </c>
      <c r="DG192" s="159" t="s">
        <v>282</v>
      </c>
      <c r="DH192" s="159" t="s">
        <v>282</v>
      </c>
      <c r="DI192" s="159" t="s">
        <v>282</v>
      </c>
      <c r="DJ192" s="159" t="s">
        <v>282</v>
      </c>
      <c r="DK192" s="159" t="s">
        <v>282</v>
      </c>
      <c r="DL192" s="159" t="s">
        <v>282</v>
      </c>
      <c r="DM192" s="159" t="s">
        <v>282</v>
      </c>
      <c r="DN192" s="159" t="s">
        <v>282</v>
      </c>
      <c r="DO192" s="159" t="s">
        <v>282</v>
      </c>
      <c r="DP192" s="159" t="s">
        <v>282</v>
      </c>
      <c r="DQ192" s="159" t="s">
        <v>282</v>
      </c>
      <c r="DR192" s="159" t="s">
        <v>282</v>
      </c>
      <c r="DS192" s="159" t="s">
        <v>282</v>
      </c>
      <c r="DT192" s="159" t="s">
        <v>282</v>
      </c>
      <c r="DU192" s="159" t="s">
        <v>282</v>
      </c>
      <c r="DV192" s="159" t="s">
        <v>282</v>
      </c>
      <c r="DW192" s="159" t="s">
        <v>282</v>
      </c>
      <c r="DX192" s="159" t="s">
        <v>282</v>
      </c>
      <c r="DY192" s="159" t="s">
        <v>282</v>
      </c>
      <c r="DZ192" s="159" t="s">
        <v>282</v>
      </c>
      <c r="EA192" s="159" t="s">
        <v>282</v>
      </c>
      <c r="EB192" s="159" t="s">
        <v>282</v>
      </c>
      <c r="EC192" s="159" t="s">
        <v>282</v>
      </c>
      <c r="ED192" s="159" t="s">
        <v>282</v>
      </c>
      <c r="EE192" s="159" t="s">
        <v>282</v>
      </c>
      <c r="EF192" s="159" t="s">
        <v>282</v>
      </c>
      <c r="EG192" s="159" t="s">
        <v>282</v>
      </c>
      <c r="EH192" s="159" t="s">
        <v>282</v>
      </c>
      <c r="EI192" s="159" t="s">
        <v>282</v>
      </c>
      <c r="EJ192" s="159" t="s">
        <v>282</v>
      </c>
      <c r="EK192" s="159" t="s">
        <v>282</v>
      </c>
      <c r="EL192" s="159" t="s">
        <v>282</v>
      </c>
      <c r="EM192" s="159" t="s">
        <v>282</v>
      </c>
      <c r="EN192" s="159" t="s">
        <v>282</v>
      </c>
      <c r="EO192" s="159" t="s">
        <v>282</v>
      </c>
      <c r="EP192" s="159" t="s">
        <v>282</v>
      </c>
      <c r="EQ192" s="159" t="s">
        <v>282</v>
      </c>
      <c r="ER192" s="159" t="s">
        <v>282</v>
      </c>
      <c r="ES192" s="159" t="s">
        <v>282</v>
      </c>
      <c r="ET192" s="159" t="s">
        <v>282</v>
      </c>
      <c r="EU192" s="159" t="s">
        <v>282</v>
      </c>
      <c r="EV192" s="159" t="s">
        <v>282</v>
      </c>
      <c r="EW192" s="159" t="s">
        <v>282</v>
      </c>
      <c r="EX192" s="159" t="s">
        <v>282</v>
      </c>
      <c r="EY192" s="159" t="s">
        <v>282</v>
      </c>
      <c r="EZ192" s="159" t="s">
        <v>282</v>
      </c>
      <c r="FA192" s="159" t="s">
        <v>282</v>
      </c>
      <c r="FB192" s="159" t="s">
        <v>282</v>
      </c>
      <c r="FC192" s="159" t="s">
        <v>282</v>
      </c>
      <c r="FD192" s="159" t="s">
        <v>282</v>
      </c>
      <c r="FE192" s="159" t="s">
        <v>282</v>
      </c>
      <c r="FF192" s="159" t="s">
        <v>282</v>
      </c>
      <c r="FG192" s="159" t="s">
        <v>282</v>
      </c>
      <c r="FH192" s="159" t="s">
        <v>282</v>
      </c>
      <c r="FI192" s="159" t="s">
        <v>282</v>
      </c>
      <c r="FJ192" s="159" t="s">
        <v>282</v>
      </c>
      <c r="FK192" s="159" t="s">
        <v>282</v>
      </c>
      <c r="FL192" s="159" t="s">
        <v>282</v>
      </c>
      <c r="FM192" s="159" t="s">
        <v>282</v>
      </c>
      <c r="FN192" s="159" t="s">
        <v>282</v>
      </c>
      <c r="FO192" s="159" t="s">
        <v>282</v>
      </c>
      <c r="FP192" s="159" t="s">
        <v>282</v>
      </c>
      <c r="FQ192" s="159" t="s">
        <v>282</v>
      </c>
      <c r="FR192" s="159" t="s">
        <v>282</v>
      </c>
      <c r="FS192" s="159" t="s">
        <v>282</v>
      </c>
      <c r="FT192" s="159" t="s">
        <v>282</v>
      </c>
    </row>
    <row r="193" spans="1:176" x14ac:dyDescent="0.25">
      <c r="A193" s="66" t="s">
        <v>402</v>
      </c>
      <c r="B193" s="159" t="s">
        <v>11166</v>
      </c>
      <c r="C193" s="66" t="str">
        <f>IF(ISNUMBER(Severity!H193)=FALSE,Severity!F193,IF(Severity!H193&gt;=0.5,"YES","NO"))</f>
        <v>YES</v>
      </c>
      <c r="D193" s="66" t="str">
        <f>IF(ISNUMBER(Severity!I193)=FALSE,Severity!G193,IF(Severity!I193&gt;0.5,"YES","NO"))</f>
        <v>NO</v>
      </c>
      <c r="E193" s="159">
        <v>6</v>
      </c>
      <c r="F193" s="159">
        <v>2</v>
      </c>
      <c r="G193" s="159" t="s">
        <v>252</v>
      </c>
      <c r="H193" s="159" t="s">
        <v>10507</v>
      </c>
      <c r="I193" s="66">
        <v>6</v>
      </c>
      <c r="J193" s="66">
        <v>19</v>
      </c>
      <c r="K193" s="159" t="s">
        <v>282</v>
      </c>
      <c r="L193" s="159" t="s">
        <v>282</v>
      </c>
      <c r="M193" s="159" t="s">
        <v>282</v>
      </c>
      <c r="N193" s="159" t="s">
        <v>282</v>
      </c>
      <c r="O193" s="159" t="s">
        <v>299</v>
      </c>
      <c r="P193" s="66">
        <v>17</v>
      </c>
      <c r="Q193" s="66">
        <v>22</v>
      </c>
      <c r="R193" s="66">
        <v>50</v>
      </c>
      <c r="S193" s="159" t="s">
        <v>299</v>
      </c>
      <c r="T193" s="159">
        <v>17</v>
      </c>
      <c r="U193" s="159">
        <v>25.8</v>
      </c>
      <c r="V193" s="159" t="s">
        <v>282</v>
      </c>
      <c r="W193" s="159">
        <v>45</v>
      </c>
      <c r="X193" s="159" t="s">
        <v>282</v>
      </c>
      <c r="Y193" s="159" t="s">
        <v>282</v>
      </c>
      <c r="Z193" s="159" t="s">
        <v>282</v>
      </c>
      <c r="AA193" s="159" t="s">
        <v>282</v>
      </c>
      <c r="AB193" s="159" t="s">
        <v>282</v>
      </c>
      <c r="AC193" s="159" t="s">
        <v>282</v>
      </c>
      <c r="AD193" s="159" t="s">
        <v>282</v>
      </c>
      <c r="AE193" s="159" t="s">
        <v>282</v>
      </c>
      <c r="AF193" s="159" t="s">
        <v>282</v>
      </c>
      <c r="AG193" s="66">
        <v>-10.8</v>
      </c>
      <c r="AH193" s="159" t="s">
        <v>282</v>
      </c>
      <c r="AI193" s="66">
        <v>45</v>
      </c>
      <c r="AJ193" s="159" t="s">
        <v>282</v>
      </c>
      <c r="AK193" s="159" t="s">
        <v>282</v>
      </c>
      <c r="AL193" s="159" t="s">
        <v>282</v>
      </c>
      <c r="AM193" s="159">
        <v>45</v>
      </c>
      <c r="AN193" s="66">
        <v>26</v>
      </c>
      <c r="AO193" s="159" t="s">
        <v>790</v>
      </c>
      <c r="AP193" s="159" t="s">
        <v>10507</v>
      </c>
      <c r="AQ193" s="66">
        <v>1</v>
      </c>
      <c r="AR193" s="66">
        <v>21</v>
      </c>
      <c r="AS193" s="159" t="s">
        <v>282</v>
      </c>
      <c r="AT193" s="159" t="s">
        <v>282</v>
      </c>
      <c r="AU193" s="159" t="s">
        <v>282</v>
      </c>
      <c r="AV193" s="159" t="s">
        <v>282</v>
      </c>
      <c r="AW193" s="159" t="s">
        <v>299</v>
      </c>
      <c r="AX193" s="66">
        <v>17</v>
      </c>
      <c r="AY193" s="159">
        <v>14</v>
      </c>
      <c r="AZ193" s="66">
        <v>50</v>
      </c>
      <c r="BA193" s="159" t="s">
        <v>299</v>
      </c>
      <c r="BB193" s="159">
        <v>17</v>
      </c>
      <c r="BC193" s="159">
        <v>25.9</v>
      </c>
      <c r="BD193" s="159" t="s">
        <v>282</v>
      </c>
      <c r="BE193" s="159">
        <v>45</v>
      </c>
      <c r="BF193" s="159" t="s">
        <v>282</v>
      </c>
      <c r="BG193" s="159" t="s">
        <v>282</v>
      </c>
      <c r="BH193" s="159" t="s">
        <v>282</v>
      </c>
      <c r="BI193" s="159" t="s">
        <v>282</v>
      </c>
      <c r="BJ193" s="159" t="s">
        <v>282</v>
      </c>
      <c r="BK193" s="159" t="s">
        <v>282</v>
      </c>
      <c r="BL193" s="159" t="s">
        <v>282</v>
      </c>
      <c r="BM193" s="159" t="s">
        <v>282</v>
      </c>
      <c r="BN193" s="159" t="s">
        <v>282</v>
      </c>
      <c r="BO193" s="66">
        <v>-6.8</v>
      </c>
      <c r="BP193" s="159" t="s">
        <v>282</v>
      </c>
      <c r="BQ193" s="66">
        <v>45</v>
      </c>
      <c r="BR193" s="159" t="s">
        <v>282</v>
      </c>
      <c r="BS193" s="159" t="s">
        <v>282</v>
      </c>
      <c r="BT193" s="159" t="s">
        <v>282</v>
      </c>
      <c r="BU193" s="159">
        <v>45</v>
      </c>
      <c r="BV193" s="66">
        <v>24</v>
      </c>
      <c r="BW193" s="159" t="s">
        <v>282</v>
      </c>
      <c r="BX193" s="159" t="s">
        <v>282</v>
      </c>
      <c r="BY193" s="159" t="s">
        <v>282</v>
      </c>
      <c r="BZ193" s="159" t="s">
        <v>282</v>
      </c>
      <c r="CA193" s="159" t="s">
        <v>282</v>
      </c>
      <c r="CB193" s="159" t="s">
        <v>282</v>
      </c>
      <c r="CC193" s="159" t="s">
        <v>282</v>
      </c>
      <c r="CD193" s="159" t="s">
        <v>282</v>
      </c>
      <c r="CE193" s="159" t="s">
        <v>282</v>
      </c>
      <c r="CF193" s="159" t="s">
        <v>282</v>
      </c>
      <c r="CG193" s="159" t="s">
        <v>282</v>
      </c>
      <c r="CH193" s="159" t="s">
        <v>282</v>
      </c>
      <c r="CI193" s="159" t="s">
        <v>282</v>
      </c>
      <c r="CJ193" s="159" t="s">
        <v>282</v>
      </c>
      <c r="CK193" s="159" t="s">
        <v>282</v>
      </c>
      <c r="CL193" s="159" t="s">
        <v>282</v>
      </c>
      <c r="CM193" s="159" t="s">
        <v>282</v>
      </c>
      <c r="CN193" s="159" t="s">
        <v>282</v>
      </c>
      <c r="CO193" s="159" t="s">
        <v>282</v>
      </c>
      <c r="CP193" s="159" t="s">
        <v>282</v>
      </c>
      <c r="CQ193" s="159" t="s">
        <v>282</v>
      </c>
      <c r="CR193" s="159" t="s">
        <v>282</v>
      </c>
      <c r="CS193" s="159" t="s">
        <v>282</v>
      </c>
      <c r="CT193" s="159" t="s">
        <v>282</v>
      </c>
      <c r="CU193" s="159" t="s">
        <v>282</v>
      </c>
      <c r="CV193" s="159" t="s">
        <v>282</v>
      </c>
      <c r="CW193" s="159" t="s">
        <v>282</v>
      </c>
      <c r="CX193" s="159" t="s">
        <v>282</v>
      </c>
      <c r="CY193" s="159" t="s">
        <v>282</v>
      </c>
      <c r="CZ193" s="159" t="s">
        <v>282</v>
      </c>
      <c r="DA193" s="159" t="s">
        <v>282</v>
      </c>
      <c r="DB193" s="159" t="s">
        <v>282</v>
      </c>
      <c r="DC193" s="159" t="s">
        <v>282</v>
      </c>
      <c r="DD193" s="159" t="s">
        <v>282</v>
      </c>
      <c r="DE193" s="159" t="s">
        <v>282</v>
      </c>
      <c r="DF193" s="159" t="s">
        <v>282</v>
      </c>
      <c r="DG193" s="159" t="s">
        <v>282</v>
      </c>
      <c r="DH193" s="159" t="s">
        <v>282</v>
      </c>
      <c r="DI193" s="159" t="s">
        <v>282</v>
      </c>
      <c r="DJ193" s="159" t="s">
        <v>282</v>
      </c>
      <c r="DK193" s="159" t="s">
        <v>282</v>
      </c>
      <c r="DL193" s="159" t="s">
        <v>282</v>
      </c>
      <c r="DM193" s="159" t="s">
        <v>282</v>
      </c>
      <c r="DN193" s="159" t="s">
        <v>282</v>
      </c>
      <c r="DO193" s="159" t="s">
        <v>282</v>
      </c>
      <c r="DP193" s="159" t="s">
        <v>282</v>
      </c>
      <c r="DQ193" s="159" t="s">
        <v>282</v>
      </c>
      <c r="DR193" s="159" t="s">
        <v>282</v>
      </c>
      <c r="DS193" s="159" t="s">
        <v>282</v>
      </c>
      <c r="DT193" s="159" t="s">
        <v>282</v>
      </c>
      <c r="DU193" s="159" t="s">
        <v>282</v>
      </c>
      <c r="DV193" s="159" t="s">
        <v>282</v>
      </c>
      <c r="DW193" s="159" t="s">
        <v>282</v>
      </c>
      <c r="DX193" s="159" t="s">
        <v>282</v>
      </c>
      <c r="DY193" s="159" t="s">
        <v>282</v>
      </c>
      <c r="DZ193" s="159" t="s">
        <v>282</v>
      </c>
      <c r="EA193" s="159" t="s">
        <v>282</v>
      </c>
      <c r="EB193" s="159" t="s">
        <v>282</v>
      </c>
      <c r="EC193" s="159" t="s">
        <v>282</v>
      </c>
      <c r="ED193" s="159" t="s">
        <v>282</v>
      </c>
      <c r="EE193" s="159" t="s">
        <v>282</v>
      </c>
      <c r="EF193" s="159" t="s">
        <v>282</v>
      </c>
      <c r="EG193" s="159" t="s">
        <v>282</v>
      </c>
      <c r="EH193" s="159" t="s">
        <v>282</v>
      </c>
      <c r="EI193" s="159" t="s">
        <v>282</v>
      </c>
      <c r="EJ193" s="159" t="s">
        <v>282</v>
      </c>
      <c r="EK193" s="159" t="s">
        <v>282</v>
      </c>
      <c r="EL193" s="159" t="s">
        <v>282</v>
      </c>
      <c r="EM193" s="159" t="s">
        <v>282</v>
      </c>
      <c r="EN193" s="159" t="s">
        <v>282</v>
      </c>
      <c r="EO193" s="159" t="s">
        <v>282</v>
      </c>
      <c r="EP193" s="159" t="s">
        <v>282</v>
      </c>
      <c r="EQ193" s="159" t="s">
        <v>282</v>
      </c>
      <c r="ER193" s="159" t="s">
        <v>282</v>
      </c>
      <c r="ES193" s="159" t="s">
        <v>282</v>
      </c>
      <c r="ET193" s="159" t="s">
        <v>282</v>
      </c>
      <c r="EU193" s="159" t="s">
        <v>282</v>
      </c>
      <c r="EV193" s="159" t="s">
        <v>282</v>
      </c>
      <c r="EW193" s="159" t="s">
        <v>282</v>
      </c>
      <c r="EX193" s="159" t="s">
        <v>282</v>
      </c>
      <c r="EY193" s="159" t="s">
        <v>282</v>
      </c>
      <c r="EZ193" s="159" t="s">
        <v>282</v>
      </c>
      <c r="FA193" s="159" t="s">
        <v>282</v>
      </c>
      <c r="FB193" s="159" t="s">
        <v>282</v>
      </c>
      <c r="FC193" s="159" t="s">
        <v>282</v>
      </c>
      <c r="FD193" s="159" t="s">
        <v>282</v>
      </c>
      <c r="FE193" s="159" t="s">
        <v>282</v>
      </c>
      <c r="FF193" s="159" t="s">
        <v>282</v>
      </c>
      <c r="FG193" s="159" t="s">
        <v>282</v>
      </c>
      <c r="FH193" s="159" t="s">
        <v>282</v>
      </c>
      <c r="FI193" s="159" t="s">
        <v>282</v>
      </c>
      <c r="FJ193" s="159" t="s">
        <v>282</v>
      </c>
      <c r="FK193" s="159" t="s">
        <v>282</v>
      </c>
      <c r="FL193" s="159" t="s">
        <v>282</v>
      </c>
      <c r="FM193" s="159" t="s">
        <v>282</v>
      </c>
      <c r="FN193" s="159" t="s">
        <v>282</v>
      </c>
      <c r="FO193" s="159" t="s">
        <v>282</v>
      </c>
      <c r="FP193" s="159" t="s">
        <v>282</v>
      </c>
      <c r="FQ193" s="159" t="s">
        <v>282</v>
      </c>
      <c r="FR193" s="159" t="s">
        <v>282</v>
      </c>
      <c r="FS193" s="159" t="s">
        <v>282</v>
      </c>
      <c r="FT193" s="159" t="s">
        <v>282</v>
      </c>
    </row>
    <row r="194" spans="1:176" x14ac:dyDescent="0.25">
      <c r="A194" s="66" t="s">
        <v>528</v>
      </c>
      <c r="B194" s="159" t="s">
        <v>11220</v>
      </c>
      <c r="C194" s="66" t="str">
        <f>IF(ISNUMBER(Severity!H194)=FALSE,Severity!F194,IF(Severity!H194&gt;=0.5,"YES","NO"))</f>
        <v>YES</v>
      </c>
      <c r="D194" s="66" t="str">
        <f>IF(ISNUMBER(Severity!I194)=FALSE,Severity!G194,IF(Severity!I194&gt;0.5,"YES","NO"))</f>
        <v>NO</v>
      </c>
      <c r="E194" s="66">
        <v>8</v>
      </c>
      <c r="F194" s="159">
        <v>3</v>
      </c>
      <c r="G194" s="159" t="s">
        <v>261</v>
      </c>
      <c r="H194" s="159" t="s">
        <v>10507</v>
      </c>
      <c r="I194" s="66">
        <v>11</v>
      </c>
      <c r="J194" s="159">
        <v>33</v>
      </c>
      <c r="K194" s="159" t="s">
        <v>282</v>
      </c>
      <c r="L194" s="159" t="s">
        <v>282</v>
      </c>
      <c r="M194" s="159" t="s">
        <v>282</v>
      </c>
      <c r="N194" s="159" t="s">
        <v>282</v>
      </c>
      <c r="O194" s="159" t="s">
        <v>194</v>
      </c>
      <c r="P194" s="66">
        <v>10</v>
      </c>
      <c r="Q194" s="66">
        <v>57</v>
      </c>
      <c r="R194" s="66">
        <v>50</v>
      </c>
      <c r="S194" s="159" t="s">
        <v>194</v>
      </c>
      <c r="T194" s="159">
        <v>10</v>
      </c>
      <c r="U194" s="66">
        <v>28.7</v>
      </c>
      <c r="V194" s="66">
        <v>4.3</v>
      </c>
      <c r="W194" s="159">
        <v>129</v>
      </c>
      <c r="X194" s="159" t="s">
        <v>282</v>
      </c>
      <c r="Y194" s="159" t="s">
        <v>282</v>
      </c>
      <c r="Z194" s="159" t="s">
        <v>282</v>
      </c>
      <c r="AA194" s="66">
        <v>15.9</v>
      </c>
      <c r="AB194" s="66">
        <v>9.74</v>
      </c>
      <c r="AC194" s="66">
        <v>124</v>
      </c>
      <c r="AD194" s="159" t="s">
        <v>282</v>
      </c>
      <c r="AE194" s="159" t="s">
        <v>282</v>
      </c>
      <c r="AF194" s="159" t="s">
        <v>282</v>
      </c>
      <c r="AG194" s="66">
        <v>-12.9</v>
      </c>
      <c r="AH194" s="66">
        <v>10.029999999999999</v>
      </c>
      <c r="AI194" s="66">
        <v>124</v>
      </c>
      <c r="AJ194" s="159" t="s">
        <v>282</v>
      </c>
      <c r="AK194" s="159" t="s">
        <v>282</v>
      </c>
      <c r="AL194" s="159" t="s">
        <v>282</v>
      </c>
      <c r="AM194" s="159">
        <v>129</v>
      </c>
      <c r="AN194" s="66">
        <v>96</v>
      </c>
      <c r="AO194" s="159" t="s">
        <v>257</v>
      </c>
      <c r="AP194" s="159" t="s">
        <v>10507</v>
      </c>
      <c r="AQ194" s="66">
        <v>5</v>
      </c>
      <c r="AR194" s="159">
        <v>29</v>
      </c>
      <c r="AS194" s="159" t="s">
        <v>282</v>
      </c>
      <c r="AT194" s="159" t="s">
        <v>282</v>
      </c>
      <c r="AU194" s="159" t="s">
        <v>282</v>
      </c>
      <c r="AV194" s="159" t="s">
        <v>282</v>
      </c>
      <c r="AW194" s="159" t="s">
        <v>194</v>
      </c>
      <c r="AX194" s="66">
        <v>10</v>
      </c>
      <c r="AY194" s="66">
        <v>61</v>
      </c>
      <c r="AZ194" s="66">
        <v>50</v>
      </c>
      <c r="BA194" s="159" t="s">
        <v>194</v>
      </c>
      <c r="BB194" s="159">
        <v>10</v>
      </c>
      <c r="BC194" s="66">
        <v>28.3</v>
      </c>
      <c r="BD194" s="66">
        <v>5</v>
      </c>
      <c r="BE194" s="159">
        <v>128</v>
      </c>
      <c r="BF194" s="159" t="s">
        <v>282</v>
      </c>
      <c r="BG194" s="159" t="s">
        <v>282</v>
      </c>
      <c r="BH194" s="159" t="s">
        <v>282</v>
      </c>
      <c r="BI194" s="66">
        <v>15.3</v>
      </c>
      <c r="BJ194" s="66">
        <v>11.05</v>
      </c>
      <c r="BK194" s="66">
        <v>119</v>
      </c>
      <c r="BL194" s="159" t="s">
        <v>282</v>
      </c>
      <c r="BM194" s="159" t="s">
        <v>282</v>
      </c>
      <c r="BN194" s="159" t="s">
        <v>282</v>
      </c>
      <c r="BO194" s="66">
        <v>-13</v>
      </c>
      <c r="BP194" s="66">
        <v>9.7899999999999991</v>
      </c>
      <c r="BQ194" s="66">
        <v>119</v>
      </c>
      <c r="BR194" s="159" t="s">
        <v>282</v>
      </c>
      <c r="BS194" s="159" t="s">
        <v>282</v>
      </c>
      <c r="BT194" s="159" t="s">
        <v>282</v>
      </c>
      <c r="BU194" s="159">
        <v>128</v>
      </c>
      <c r="BV194" s="66">
        <v>99</v>
      </c>
      <c r="BW194" s="159" t="s">
        <v>790</v>
      </c>
      <c r="BX194" s="159" t="s">
        <v>10507</v>
      </c>
      <c r="BY194" s="66">
        <v>4</v>
      </c>
      <c r="BZ194" s="159">
        <v>24</v>
      </c>
      <c r="CA194" s="159" t="s">
        <v>282</v>
      </c>
      <c r="CB194" s="159" t="s">
        <v>282</v>
      </c>
      <c r="CC194" s="159" t="s">
        <v>282</v>
      </c>
      <c r="CD194" s="159" t="s">
        <v>282</v>
      </c>
      <c r="CE194" s="159" t="s">
        <v>194</v>
      </c>
      <c r="CF194" s="66">
        <v>10</v>
      </c>
      <c r="CG194" s="66">
        <v>51</v>
      </c>
      <c r="CH194" s="66">
        <v>50</v>
      </c>
      <c r="CI194" s="159" t="s">
        <v>194</v>
      </c>
      <c r="CJ194" s="66">
        <v>10</v>
      </c>
      <c r="CK194" s="66">
        <v>28.8</v>
      </c>
      <c r="CL194" s="66">
        <v>5</v>
      </c>
      <c r="CM194" s="159">
        <v>129</v>
      </c>
      <c r="CN194" s="159" t="s">
        <v>282</v>
      </c>
      <c r="CO194" s="159" t="s">
        <v>282</v>
      </c>
      <c r="CP194" s="159" t="s">
        <v>282</v>
      </c>
      <c r="CQ194" s="66">
        <v>17.5</v>
      </c>
      <c r="CR194" s="66">
        <v>10.86</v>
      </c>
      <c r="CS194" s="66">
        <v>125</v>
      </c>
      <c r="CT194" s="159" t="s">
        <v>282</v>
      </c>
      <c r="CU194" s="159" t="s">
        <v>282</v>
      </c>
      <c r="CV194" s="159" t="s">
        <v>282</v>
      </c>
      <c r="CW194" s="66">
        <v>-11.2</v>
      </c>
      <c r="CX194" s="66">
        <v>10.35</v>
      </c>
      <c r="CY194" s="66">
        <v>125</v>
      </c>
      <c r="CZ194" s="159" t="s">
        <v>282</v>
      </c>
      <c r="DA194" s="159" t="s">
        <v>282</v>
      </c>
      <c r="DB194" s="159" t="s">
        <v>282</v>
      </c>
      <c r="DC194" s="159">
        <v>129</v>
      </c>
      <c r="DD194" s="66">
        <v>105</v>
      </c>
      <c r="DE194" s="159" t="s">
        <v>282</v>
      </c>
      <c r="DF194" s="159" t="s">
        <v>282</v>
      </c>
      <c r="DG194" s="159" t="s">
        <v>282</v>
      </c>
      <c r="DH194" s="159" t="s">
        <v>282</v>
      </c>
      <c r="DI194" s="159" t="s">
        <v>282</v>
      </c>
      <c r="DJ194" s="159" t="s">
        <v>282</v>
      </c>
      <c r="DK194" s="159" t="s">
        <v>282</v>
      </c>
      <c r="DL194" s="159" t="s">
        <v>282</v>
      </c>
      <c r="DM194" s="159" t="s">
        <v>282</v>
      </c>
      <c r="DN194" s="159" t="s">
        <v>282</v>
      </c>
      <c r="DO194" s="159" t="s">
        <v>282</v>
      </c>
      <c r="DP194" s="159" t="s">
        <v>282</v>
      </c>
      <c r="DQ194" s="159" t="s">
        <v>282</v>
      </c>
      <c r="DR194" s="159" t="s">
        <v>282</v>
      </c>
      <c r="DS194" s="159" t="s">
        <v>282</v>
      </c>
      <c r="DT194" s="159" t="s">
        <v>282</v>
      </c>
      <c r="DU194" s="159" t="s">
        <v>282</v>
      </c>
      <c r="DV194" s="159" t="s">
        <v>282</v>
      </c>
      <c r="DW194" s="159" t="s">
        <v>282</v>
      </c>
      <c r="DX194" s="159" t="s">
        <v>282</v>
      </c>
      <c r="DY194" s="159" t="s">
        <v>282</v>
      </c>
      <c r="DZ194" s="159" t="s">
        <v>282</v>
      </c>
      <c r="EA194" s="159" t="s">
        <v>282</v>
      </c>
      <c r="EB194" s="159" t="s">
        <v>282</v>
      </c>
      <c r="EC194" s="159" t="s">
        <v>282</v>
      </c>
      <c r="ED194" s="159" t="s">
        <v>282</v>
      </c>
      <c r="EE194" s="159" t="s">
        <v>282</v>
      </c>
      <c r="EF194" s="159" t="s">
        <v>282</v>
      </c>
      <c r="EG194" s="159" t="s">
        <v>282</v>
      </c>
      <c r="EH194" s="159" t="s">
        <v>282</v>
      </c>
      <c r="EI194" s="159" t="s">
        <v>282</v>
      </c>
      <c r="EJ194" s="159" t="s">
        <v>282</v>
      </c>
      <c r="EK194" s="159" t="s">
        <v>282</v>
      </c>
      <c r="EL194" s="159" t="s">
        <v>282</v>
      </c>
      <c r="EM194" s="159" t="s">
        <v>282</v>
      </c>
      <c r="EN194" s="159" t="s">
        <v>282</v>
      </c>
      <c r="EO194" s="159" t="s">
        <v>282</v>
      </c>
      <c r="EP194" s="159" t="s">
        <v>282</v>
      </c>
      <c r="EQ194" s="159" t="s">
        <v>282</v>
      </c>
      <c r="ER194" s="159" t="s">
        <v>282</v>
      </c>
      <c r="ES194" s="159" t="s">
        <v>282</v>
      </c>
      <c r="ET194" s="159" t="s">
        <v>282</v>
      </c>
      <c r="EU194" s="159" t="s">
        <v>282</v>
      </c>
      <c r="EV194" s="159" t="s">
        <v>282</v>
      </c>
      <c r="EW194" s="159" t="s">
        <v>282</v>
      </c>
      <c r="EX194" s="159" t="s">
        <v>282</v>
      </c>
      <c r="EY194" s="159" t="s">
        <v>282</v>
      </c>
      <c r="EZ194" s="159" t="s">
        <v>282</v>
      </c>
      <c r="FA194" s="159" t="s">
        <v>282</v>
      </c>
      <c r="FB194" s="159" t="s">
        <v>282</v>
      </c>
      <c r="FC194" s="159" t="s">
        <v>282</v>
      </c>
      <c r="FD194" s="159" t="s">
        <v>282</v>
      </c>
      <c r="FE194" s="159" t="s">
        <v>282</v>
      </c>
      <c r="FF194" s="159" t="s">
        <v>282</v>
      </c>
      <c r="FG194" s="159" t="s">
        <v>282</v>
      </c>
      <c r="FH194" s="159" t="s">
        <v>282</v>
      </c>
      <c r="FI194" s="159" t="s">
        <v>282</v>
      </c>
      <c r="FJ194" s="159" t="s">
        <v>282</v>
      </c>
      <c r="FK194" s="159" t="s">
        <v>282</v>
      </c>
      <c r="FL194" s="159" t="s">
        <v>282</v>
      </c>
      <c r="FM194" s="159" t="s">
        <v>282</v>
      </c>
      <c r="FN194" s="159" t="s">
        <v>282</v>
      </c>
      <c r="FO194" s="159" t="s">
        <v>282</v>
      </c>
      <c r="FP194" s="159" t="s">
        <v>282</v>
      </c>
      <c r="FQ194" s="159" t="s">
        <v>282</v>
      </c>
      <c r="FR194" s="159" t="s">
        <v>282</v>
      </c>
      <c r="FS194" s="159" t="s">
        <v>282</v>
      </c>
      <c r="FT194" s="159" t="s">
        <v>282</v>
      </c>
    </row>
    <row r="195" spans="1:176" x14ac:dyDescent="0.25">
      <c r="A195" s="66" t="s">
        <v>7693</v>
      </c>
      <c r="B195" s="159" t="s">
        <v>13833</v>
      </c>
      <c r="C195" s="66" t="str">
        <f>IF(ISNUMBER(Severity!H195)=FALSE,Severity!F195,IF(Severity!H195&gt;=0.5,"YES","NO"))</f>
        <v>YES</v>
      </c>
      <c r="D195" s="66" t="str">
        <f>IF(ISNUMBER(Severity!I195)=FALSE,Severity!G195,IF(Severity!I195&gt;0.5,"YES","NO"))</f>
        <v>NO</v>
      </c>
      <c r="E195" s="159">
        <v>8</v>
      </c>
      <c r="F195" s="159">
        <v>3</v>
      </c>
      <c r="G195" s="159" t="s">
        <v>261</v>
      </c>
      <c r="H195" s="159" t="s">
        <v>10507</v>
      </c>
      <c r="I195" s="66">
        <v>16</v>
      </c>
      <c r="J195" s="159">
        <v>77</v>
      </c>
      <c r="K195" s="159" t="s">
        <v>282</v>
      </c>
      <c r="L195" s="159" t="s">
        <v>282</v>
      </c>
      <c r="M195" s="159" t="s">
        <v>282</v>
      </c>
      <c r="N195" s="159" t="s">
        <v>282</v>
      </c>
      <c r="O195" s="159" t="s">
        <v>282</v>
      </c>
      <c r="P195" s="159" t="s">
        <v>282</v>
      </c>
      <c r="Q195" s="159" t="s">
        <v>282</v>
      </c>
      <c r="R195" s="159" t="s">
        <v>282</v>
      </c>
      <c r="S195" s="159" t="s">
        <v>299</v>
      </c>
      <c r="T195" s="159">
        <v>24</v>
      </c>
      <c r="U195" s="159">
        <v>29.3</v>
      </c>
      <c r="V195" s="159" t="s">
        <v>282</v>
      </c>
      <c r="W195" s="159">
        <v>319</v>
      </c>
      <c r="X195" s="159" t="s">
        <v>282</v>
      </c>
      <c r="Y195" s="159" t="s">
        <v>282</v>
      </c>
      <c r="Z195" s="159" t="s">
        <v>282</v>
      </c>
      <c r="AA195" s="159" t="s">
        <v>282</v>
      </c>
      <c r="AB195" s="159" t="s">
        <v>282</v>
      </c>
      <c r="AC195" s="159" t="s">
        <v>282</v>
      </c>
      <c r="AD195" s="159" t="s">
        <v>282</v>
      </c>
      <c r="AE195" s="159" t="s">
        <v>282</v>
      </c>
      <c r="AF195" s="159" t="s">
        <v>282</v>
      </c>
      <c r="AG195" s="293">
        <v>-11.5</v>
      </c>
      <c r="AH195" s="66">
        <v>8.93</v>
      </c>
      <c r="AI195" s="66">
        <v>319</v>
      </c>
      <c r="AJ195" s="159" t="s">
        <v>282</v>
      </c>
      <c r="AK195" s="159" t="s">
        <v>282</v>
      </c>
      <c r="AL195" s="159" t="s">
        <v>282</v>
      </c>
      <c r="AM195" s="159">
        <v>325</v>
      </c>
      <c r="AN195" s="66">
        <v>248</v>
      </c>
      <c r="AO195" s="159" t="s">
        <v>261</v>
      </c>
      <c r="AP195" s="159" t="s">
        <v>10507</v>
      </c>
      <c r="AQ195" s="66">
        <v>23</v>
      </c>
      <c r="AR195" s="159">
        <v>93</v>
      </c>
      <c r="AS195" s="159" t="s">
        <v>282</v>
      </c>
      <c r="AT195" s="159" t="s">
        <v>282</v>
      </c>
      <c r="AU195" s="159" t="s">
        <v>282</v>
      </c>
      <c r="AV195" s="159" t="s">
        <v>282</v>
      </c>
      <c r="AW195" s="159" t="s">
        <v>282</v>
      </c>
      <c r="AX195" s="159" t="s">
        <v>282</v>
      </c>
      <c r="AY195" s="159" t="s">
        <v>282</v>
      </c>
      <c r="AZ195" s="159" t="s">
        <v>282</v>
      </c>
      <c r="BA195" s="159" t="s">
        <v>299</v>
      </c>
      <c r="BB195" s="159">
        <v>24</v>
      </c>
      <c r="BC195" s="159">
        <v>29.3</v>
      </c>
      <c r="BD195" s="159" t="s">
        <v>282</v>
      </c>
      <c r="BE195" s="159">
        <v>318</v>
      </c>
      <c r="BF195" s="159" t="s">
        <v>282</v>
      </c>
      <c r="BG195" s="159" t="s">
        <v>282</v>
      </c>
      <c r="BH195" s="159" t="s">
        <v>282</v>
      </c>
      <c r="BI195" s="159" t="s">
        <v>282</v>
      </c>
      <c r="BJ195" s="159" t="s">
        <v>282</v>
      </c>
      <c r="BK195" s="159" t="s">
        <v>282</v>
      </c>
      <c r="BL195" s="159" t="s">
        <v>282</v>
      </c>
      <c r="BM195" s="159" t="s">
        <v>282</v>
      </c>
      <c r="BN195" s="159" t="s">
        <v>282</v>
      </c>
      <c r="BO195" s="293">
        <v>-11.6</v>
      </c>
      <c r="BP195" s="66">
        <v>10.7</v>
      </c>
      <c r="BQ195" s="66">
        <v>318</v>
      </c>
      <c r="BR195" s="159" t="s">
        <v>282</v>
      </c>
      <c r="BS195" s="159" t="s">
        <v>282</v>
      </c>
      <c r="BT195" s="159" t="s">
        <v>282</v>
      </c>
      <c r="BU195" s="159">
        <v>332</v>
      </c>
      <c r="BV195" s="66">
        <v>239</v>
      </c>
      <c r="BW195" s="159" t="s">
        <v>790</v>
      </c>
      <c r="BX195" s="159" t="s">
        <v>10507</v>
      </c>
      <c r="BY195" s="66">
        <v>7</v>
      </c>
      <c r="BZ195" s="159">
        <v>53</v>
      </c>
      <c r="CA195" s="159" t="s">
        <v>282</v>
      </c>
      <c r="CB195" s="159" t="s">
        <v>282</v>
      </c>
      <c r="CC195" s="159" t="s">
        <v>282</v>
      </c>
      <c r="CD195" s="159" t="s">
        <v>282</v>
      </c>
      <c r="CE195" s="159" t="s">
        <v>282</v>
      </c>
      <c r="CF195" s="159" t="s">
        <v>282</v>
      </c>
      <c r="CG195" s="159" t="s">
        <v>282</v>
      </c>
      <c r="CH195" s="159" t="s">
        <v>282</v>
      </c>
      <c r="CI195" s="159" t="s">
        <v>299</v>
      </c>
      <c r="CJ195" s="159">
        <v>24</v>
      </c>
      <c r="CK195" s="159">
        <v>28.9</v>
      </c>
      <c r="CL195" s="159" t="s">
        <v>282</v>
      </c>
      <c r="CM195" s="159">
        <v>215</v>
      </c>
      <c r="CN195" s="159" t="s">
        <v>282</v>
      </c>
      <c r="CO195" s="159" t="s">
        <v>282</v>
      </c>
      <c r="CP195" s="159" t="s">
        <v>282</v>
      </c>
      <c r="CQ195" s="159" t="s">
        <v>282</v>
      </c>
      <c r="CR195" s="159" t="s">
        <v>282</v>
      </c>
      <c r="CS195" s="159" t="s">
        <v>282</v>
      </c>
      <c r="CT195" s="159" t="s">
        <v>282</v>
      </c>
      <c r="CU195" s="159" t="s">
        <v>282</v>
      </c>
      <c r="CV195" s="159" t="s">
        <v>282</v>
      </c>
      <c r="CW195" s="293">
        <v>-8.5</v>
      </c>
      <c r="CX195" s="66">
        <v>8.8000000000000007</v>
      </c>
      <c r="CY195" s="66">
        <v>215</v>
      </c>
      <c r="CZ195" s="159" t="s">
        <v>282</v>
      </c>
      <c r="DA195" s="159" t="s">
        <v>282</v>
      </c>
      <c r="DB195" s="159" t="s">
        <v>282</v>
      </c>
      <c r="DC195" s="159">
        <v>220</v>
      </c>
      <c r="DD195" s="66">
        <v>167</v>
      </c>
      <c r="DE195" s="159" t="s">
        <v>282</v>
      </c>
      <c r="DF195" s="159" t="s">
        <v>282</v>
      </c>
      <c r="DG195" s="159" t="s">
        <v>282</v>
      </c>
      <c r="DH195" s="159" t="s">
        <v>282</v>
      </c>
      <c r="DI195" s="159" t="s">
        <v>282</v>
      </c>
      <c r="DJ195" s="159" t="s">
        <v>282</v>
      </c>
      <c r="DK195" s="159" t="s">
        <v>282</v>
      </c>
      <c r="DL195" s="159" t="s">
        <v>282</v>
      </c>
      <c r="DM195" s="159" t="s">
        <v>282</v>
      </c>
      <c r="DN195" s="159" t="s">
        <v>282</v>
      </c>
      <c r="DO195" s="159" t="s">
        <v>282</v>
      </c>
      <c r="DP195" s="159" t="s">
        <v>282</v>
      </c>
      <c r="DQ195" s="159" t="s">
        <v>282</v>
      </c>
      <c r="DR195" s="159" t="s">
        <v>282</v>
      </c>
      <c r="DS195" s="159" t="s">
        <v>282</v>
      </c>
      <c r="DT195" s="159" t="s">
        <v>282</v>
      </c>
      <c r="DU195" s="159" t="s">
        <v>282</v>
      </c>
      <c r="DV195" s="159" t="s">
        <v>282</v>
      </c>
      <c r="DW195" s="159" t="s">
        <v>282</v>
      </c>
      <c r="DX195" s="159" t="s">
        <v>282</v>
      </c>
      <c r="DY195" s="159" t="s">
        <v>282</v>
      </c>
      <c r="DZ195" s="159" t="s">
        <v>282</v>
      </c>
      <c r="EA195" s="159" t="s">
        <v>282</v>
      </c>
      <c r="EB195" s="159" t="s">
        <v>282</v>
      </c>
      <c r="EC195" s="159" t="s">
        <v>282</v>
      </c>
      <c r="ED195" s="159" t="s">
        <v>282</v>
      </c>
      <c r="EE195" s="159" t="s">
        <v>282</v>
      </c>
      <c r="EF195" s="159" t="s">
        <v>282</v>
      </c>
      <c r="EG195" s="159" t="s">
        <v>282</v>
      </c>
      <c r="EH195" s="159" t="s">
        <v>282</v>
      </c>
      <c r="EI195" s="159" t="s">
        <v>282</v>
      </c>
      <c r="EJ195" s="159" t="s">
        <v>282</v>
      </c>
      <c r="EK195" s="159" t="s">
        <v>282</v>
      </c>
      <c r="EL195" s="159" t="s">
        <v>282</v>
      </c>
      <c r="EM195" s="159" t="s">
        <v>282</v>
      </c>
      <c r="EN195" s="159" t="s">
        <v>282</v>
      </c>
      <c r="EO195" s="159" t="s">
        <v>282</v>
      </c>
      <c r="EP195" s="159" t="s">
        <v>282</v>
      </c>
      <c r="EQ195" s="159" t="s">
        <v>282</v>
      </c>
      <c r="ER195" s="159" t="s">
        <v>282</v>
      </c>
      <c r="ES195" s="159" t="s">
        <v>282</v>
      </c>
      <c r="ET195" s="159" t="s">
        <v>282</v>
      </c>
      <c r="EU195" s="159" t="s">
        <v>282</v>
      </c>
      <c r="EV195" s="159" t="s">
        <v>282</v>
      </c>
      <c r="EW195" s="159" t="s">
        <v>282</v>
      </c>
      <c r="EX195" s="159" t="s">
        <v>282</v>
      </c>
      <c r="EY195" s="159" t="s">
        <v>282</v>
      </c>
      <c r="EZ195" s="159" t="s">
        <v>282</v>
      </c>
      <c r="FA195" s="159" t="s">
        <v>282</v>
      </c>
      <c r="FB195" s="159" t="s">
        <v>282</v>
      </c>
      <c r="FC195" s="159" t="s">
        <v>282</v>
      </c>
      <c r="FD195" s="159" t="s">
        <v>282</v>
      </c>
      <c r="FE195" s="159" t="s">
        <v>282</v>
      </c>
      <c r="FF195" s="159" t="s">
        <v>282</v>
      </c>
      <c r="FG195" s="159" t="s">
        <v>282</v>
      </c>
      <c r="FH195" s="159" t="s">
        <v>282</v>
      </c>
      <c r="FI195" s="159" t="s">
        <v>282</v>
      </c>
      <c r="FJ195" s="159" t="s">
        <v>282</v>
      </c>
      <c r="FK195" s="159" t="s">
        <v>282</v>
      </c>
      <c r="FL195" s="159" t="s">
        <v>282</v>
      </c>
      <c r="FM195" s="159" t="s">
        <v>282</v>
      </c>
      <c r="FN195" s="159" t="s">
        <v>282</v>
      </c>
      <c r="FO195" s="159" t="s">
        <v>282</v>
      </c>
      <c r="FP195" s="159" t="s">
        <v>282</v>
      </c>
      <c r="FQ195" s="159" t="s">
        <v>282</v>
      </c>
      <c r="FR195" s="159" t="s">
        <v>282</v>
      </c>
      <c r="FS195" s="159" t="s">
        <v>282</v>
      </c>
      <c r="FT195" s="159" t="s">
        <v>282</v>
      </c>
    </row>
    <row r="196" spans="1:176" x14ac:dyDescent="0.25">
      <c r="A196" s="66" t="s">
        <v>531</v>
      </c>
      <c r="B196" s="159" t="s">
        <v>11220</v>
      </c>
      <c r="C196" s="66" t="str">
        <f>IF(ISNUMBER(Severity!H196)=FALSE,Severity!F196,IF(Severity!H196&gt;=0.5,"YES","NO"))</f>
        <v>YES</v>
      </c>
      <c r="D196" s="66" t="str">
        <f>IF(ISNUMBER(Severity!I196)=FALSE,Severity!G196,IF(Severity!I196&gt;0.5,"YES","NO"))</f>
        <v>NO</v>
      </c>
      <c r="E196" s="159">
        <v>8</v>
      </c>
      <c r="F196" s="159">
        <v>2</v>
      </c>
      <c r="G196" s="159" t="s">
        <v>261</v>
      </c>
      <c r="H196" s="159" t="s">
        <v>10507</v>
      </c>
      <c r="I196" s="159">
        <v>10</v>
      </c>
      <c r="J196" s="159">
        <v>38</v>
      </c>
      <c r="K196" s="159" t="s">
        <v>299</v>
      </c>
      <c r="L196" s="66">
        <v>17</v>
      </c>
      <c r="M196" s="66">
        <v>42</v>
      </c>
      <c r="N196" s="66">
        <v>7</v>
      </c>
      <c r="O196" s="159" t="s">
        <v>299</v>
      </c>
      <c r="P196" s="66">
        <v>17</v>
      </c>
      <c r="Q196" s="66">
        <v>70</v>
      </c>
      <c r="R196" s="66">
        <v>50</v>
      </c>
      <c r="S196" s="159" t="s">
        <v>299</v>
      </c>
      <c r="T196" s="159">
        <v>17</v>
      </c>
      <c r="U196" s="66">
        <v>30.4</v>
      </c>
      <c r="V196" s="66">
        <v>4.0999999999999996</v>
      </c>
      <c r="W196" s="159">
        <v>147</v>
      </c>
      <c r="X196" s="159" t="s">
        <v>282</v>
      </c>
      <c r="Y196" s="159" t="s">
        <v>282</v>
      </c>
      <c r="Z196" s="159" t="s">
        <v>282</v>
      </c>
      <c r="AA196" s="66">
        <v>17.2</v>
      </c>
      <c r="AB196" s="66">
        <v>10.89</v>
      </c>
      <c r="AC196" s="66">
        <v>143</v>
      </c>
      <c r="AD196" s="159" t="s">
        <v>282</v>
      </c>
      <c r="AE196" s="159" t="s">
        <v>282</v>
      </c>
      <c r="AF196" s="159" t="s">
        <v>282</v>
      </c>
      <c r="AG196" s="159">
        <v>-13.3</v>
      </c>
      <c r="AH196" s="66">
        <v>10.62</v>
      </c>
      <c r="AI196" s="159">
        <v>143</v>
      </c>
      <c r="AJ196" s="159" t="s">
        <v>282</v>
      </c>
      <c r="AK196" s="159" t="s">
        <v>282</v>
      </c>
      <c r="AL196" s="159" t="s">
        <v>282</v>
      </c>
      <c r="AM196" s="159">
        <v>154</v>
      </c>
      <c r="AN196" s="66">
        <v>116</v>
      </c>
      <c r="AO196" s="159" t="s">
        <v>790</v>
      </c>
      <c r="AP196" s="159" t="s">
        <v>10507</v>
      </c>
      <c r="AQ196" s="159">
        <v>0</v>
      </c>
      <c r="AR196" s="159">
        <v>24</v>
      </c>
      <c r="AS196" s="159" t="s">
        <v>299</v>
      </c>
      <c r="AT196" s="66">
        <v>17</v>
      </c>
      <c r="AU196" s="66">
        <v>27</v>
      </c>
      <c r="AV196" s="66">
        <v>7</v>
      </c>
      <c r="AW196" s="159" t="s">
        <v>299</v>
      </c>
      <c r="AX196" s="66">
        <v>17</v>
      </c>
      <c r="AY196" s="66">
        <v>45</v>
      </c>
      <c r="AZ196" s="66">
        <v>50</v>
      </c>
      <c r="BA196" s="159" t="s">
        <v>299</v>
      </c>
      <c r="BB196" s="159">
        <v>17</v>
      </c>
      <c r="BC196" s="66">
        <v>29.7</v>
      </c>
      <c r="BD196" s="66">
        <v>3.61</v>
      </c>
      <c r="BE196" s="159">
        <v>153</v>
      </c>
      <c r="BF196" s="159" t="s">
        <v>282</v>
      </c>
      <c r="BG196" s="159" t="s">
        <v>282</v>
      </c>
      <c r="BH196" s="159" t="s">
        <v>282</v>
      </c>
      <c r="BI196" s="66">
        <v>20.5</v>
      </c>
      <c r="BJ196" s="66">
        <v>10.69</v>
      </c>
      <c r="BK196" s="66">
        <v>151</v>
      </c>
      <c r="BL196" s="159" t="s">
        <v>282</v>
      </c>
      <c r="BM196" s="159" t="s">
        <v>282</v>
      </c>
      <c r="BN196" s="159" t="s">
        <v>282</v>
      </c>
      <c r="BO196" s="66">
        <v>-10</v>
      </c>
      <c r="BP196" s="66">
        <v>10.57</v>
      </c>
      <c r="BQ196" s="66">
        <v>151</v>
      </c>
      <c r="BR196" s="159" t="s">
        <v>282</v>
      </c>
      <c r="BS196" s="159" t="s">
        <v>282</v>
      </c>
      <c r="BT196" s="159" t="s">
        <v>282</v>
      </c>
      <c r="BU196" s="159">
        <v>155</v>
      </c>
      <c r="BV196" s="66">
        <v>131</v>
      </c>
      <c r="BW196" s="159" t="s">
        <v>282</v>
      </c>
      <c r="BX196" s="159" t="s">
        <v>282</v>
      </c>
      <c r="BY196" s="159" t="s">
        <v>282</v>
      </c>
      <c r="BZ196" s="159" t="s">
        <v>282</v>
      </c>
      <c r="CA196" s="159" t="s">
        <v>282</v>
      </c>
      <c r="CB196" s="159" t="s">
        <v>282</v>
      </c>
      <c r="CC196" s="159" t="s">
        <v>282</v>
      </c>
      <c r="CD196" s="159" t="s">
        <v>282</v>
      </c>
      <c r="CE196" s="159" t="s">
        <v>282</v>
      </c>
      <c r="CF196" s="159" t="s">
        <v>282</v>
      </c>
      <c r="CG196" s="159" t="s">
        <v>282</v>
      </c>
      <c r="CH196" s="159" t="s">
        <v>282</v>
      </c>
      <c r="CI196" s="159" t="s">
        <v>282</v>
      </c>
      <c r="CJ196" s="159" t="s">
        <v>282</v>
      </c>
      <c r="CK196" s="159" t="s">
        <v>282</v>
      </c>
      <c r="CL196" s="159" t="s">
        <v>282</v>
      </c>
      <c r="CM196" s="159" t="s">
        <v>282</v>
      </c>
      <c r="CN196" s="159" t="s">
        <v>282</v>
      </c>
      <c r="CO196" s="159" t="s">
        <v>282</v>
      </c>
      <c r="CP196" s="159" t="s">
        <v>282</v>
      </c>
      <c r="CQ196" s="159" t="s">
        <v>282</v>
      </c>
      <c r="CR196" s="159" t="s">
        <v>282</v>
      </c>
      <c r="CS196" s="159" t="s">
        <v>282</v>
      </c>
      <c r="CT196" s="159" t="s">
        <v>282</v>
      </c>
      <c r="CU196" s="159" t="s">
        <v>282</v>
      </c>
      <c r="CV196" s="159" t="s">
        <v>282</v>
      </c>
      <c r="CW196" s="159" t="s">
        <v>282</v>
      </c>
      <c r="CX196" s="159" t="s">
        <v>282</v>
      </c>
      <c r="CY196" s="159" t="s">
        <v>282</v>
      </c>
      <c r="CZ196" s="159" t="s">
        <v>282</v>
      </c>
      <c r="DA196" s="159" t="s">
        <v>282</v>
      </c>
      <c r="DB196" s="159" t="s">
        <v>282</v>
      </c>
      <c r="DC196" s="159" t="s">
        <v>282</v>
      </c>
      <c r="DD196" s="159" t="s">
        <v>282</v>
      </c>
      <c r="DE196" s="159" t="s">
        <v>282</v>
      </c>
      <c r="DF196" s="159" t="s">
        <v>282</v>
      </c>
      <c r="DG196" s="159" t="s">
        <v>282</v>
      </c>
      <c r="DH196" s="159" t="s">
        <v>282</v>
      </c>
      <c r="DI196" s="159" t="s">
        <v>282</v>
      </c>
      <c r="DJ196" s="159" t="s">
        <v>282</v>
      </c>
      <c r="DK196" s="159" t="s">
        <v>282</v>
      </c>
      <c r="DL196" s="159" t="s">
        <v>282</v>
      </c>
      <c r="DM196" s="159" t="s">
        <v>282</v>
      </c>
      <c r="DN196" s="159" t="s">
        <v>282</v>
      </c>
      <c r="DO196" s="159" t="s">
        <v>282</v>
      </c>
      <c r="DP196" s="159" t="s">
        <v>282</v>
      </c>
      <c r="DQ196" s="159" t="s">
        <v>282</v>
      </c>
      <c r="DR196" s="159" t="s">
        <v>282</v>
      </c>
      <c r="DS196" s="159" t="s">
        <v>282</v>
      </c>
      <c r="DT196" s="159" t="s">
        <v>282</v>
      </c>
      <c r="DU196" s="159" t="s">
        <v>282</v>
      </c>
      <c r="DV196" s="159" t="s">
        <v>282</v>
      </c>
      <c r="DW196" s="159" t="s">
        <v>282</v>
      </c>
      <c r="DX196" s="159" t="s">
        <v>282</v>
      </c>
      <c r="DY196" s="159" t="s">
        <v>282</v>
      </c>
      <c r="DZ196" s="159" t="s">
        <v>282</v>
      </c>
      <c r="EA196" s="159" t="s">
        <v>282</v>
      </c>
      <c r="EB196" s="159" t="s">
        <v>282</v>
      </c>
      <c r="EC196" s="159" t="s">
        <v>282</v>
      </c>
      <c r="ED196" s="159" t="s">
        <v>282</v>
      </c>
      <c r="EE196" s="159" t="s">
        <v>282</v>
      </c>
      <c r="EF196" s="159" t="s">
        <v>282</v>
      </c>
      <c r="EG196" s="159" t="s">
        <v>282</v>
      </c>
      <c r="EH196" s="159" t="s">
        <v>282</v>
      </c>
      <c r="EI196" s="159" t="s">
        <v>282</v>
      </c>
      <c r="EJ196" s="159" t="s">
        <v>282</v>
      </c>
      <c r="EK196" s="159" t="s">
        <v>282</v>
      </c>
      <c r="EL196" s="159" t="s">
        <v>282</v>
      </c>
      <c r="EM196" s="159" t="s">
        <v>282</v>
      </c>
      <c r="EN196" s="159" t="s">
        <v>282</v>
      </c>
      <c r="EO196" s="159" t="s">
        <v>282</v>
      </c>
      <c r="EP196" s="159" t="s">
        <v>282</v>
      </c>
      <c r="EQ196" s="159" t="s">
        <v>282</v>
      </c>
      <c r="ER196" s="159" t="s">
        <v>282</v>
      </c>
      <c r="ES196" s="159" t="s">
        <v>282</v>
      </c>
      <c r="ET196" s="159" t="s">
        <v>282</v>
      </c>
      <c r="EU196" s="159" t="s">
        <v>282</v>
      </c>
      <c r="EV196" s="159" t="s">
        <v>282</v>
      </c>
      <c r="EW196" s="159" t="s">
        <v>282</v>
      </c>
      <c r="EX196" s="159" t="s">
        <v>282</v>
      </c>
      <c r="EY196" s="159" t="s">
        <v>282</v>
      </c>
      <c r="EZ196" s="159" t="s">
        <v>282</v>
      </c>
      <c r="FA196" s="159" t="s">
        <v>282</v>
      </c>
      <c r="FB196" s="159" t="s">
        <v>282</v>
      </c>
      <c r="FC196" s="159" t="s">
        <v>282</v>
      </c>
      <c r="FD196" s="159" t="s">
        <v>282</v>
      </c>
      <c r="FE196" s="159" t="s">
        <v>282</v>
      </c>
      <c r="FF196" s="159" t="s">
        <v>282</v>
      </c>
      <c r="FG196" s="159" t="s">
        <v>282</v>
      </c>
      <c r="FH196" s="159" t="s">
        <v>282</v>
      </c>
      <c r="FI196" s="159" t="s">
        <v>282</v>
      </c>
      <c r="FJ196" s="159" t="s">
        <v>282</v>
      </c>
      <c r="FK196" s="159" t="s">
        <v>282</v>
      </c>
      <c r="FL196" s="159" t="s">
        <v>282</v>
      </c>
      <c r="FM196" s="159" t="s">
        <v>282</v>
      </c>
      <c r="FN196" s="159" t="s">
        <v>282</v>
      </c>
      <c r="FO196" s="159" t="s">
        <v>282</v>
      </c>
      <c r="FP196" s="159" t="s">
        <v>282</v>
      </c>
      <c r="FQ196" s="159" t="s">
        <v>282</v>
      </c>
      <c r="FR196" s="159" t="s">
        <v>282</v>
      </c>
      <c r="FS196" s="159" t="s">
        <v>282</v>
      </c>
      <c r="FT196" s="159" t="s">
        <v>282</v>
      </c>
    </row>
    <row r="197" spans="1:176" x14ac:dyDescent="0.25">
      <c r="A197" s="66" t="s">
        <v>529</v>
      </c>
      <c r="B197" s="159" t="s">
        <v>11220</v>
      </c>
      <c r="C197" s="66" t="str">
        <f>IF(ISNUMBER(Severity!H197)=FALSE,Severity!F197,IF(Severity!H197&gt;=0.5,"YES","NO"))</f>
        <v>YES</v>
      </c>
      <c r="D197" s="66" t="str">
        <f>IF(ISNUMBER(Severity!I197)=FALSE,Severity!G197,IF(Severity!I197&gt;0.5,"YES","NO"))</f>
        <v>NO</v>
      </c>
      <c r="E197" s="66">
        <v>8</v>
      </c>
      <c r="F197" s="159">
        <v>2</v>
      </c>
      <c r="G197" s="159" t="s">
        <v>261</v>
      </c>
      <c r="H197" s="159" t="s">
        <v>10507</v>
      </c>
      <c r="I197" s="159">
        <v>3</v>
      </c>
      <c r="J197" s="159">
        <v>36</v>
      </c>
      <c r="K197" s="159" t="s">
        <v>194</v>
      </c>
      <c r="L197" s="66">
        <v>10</v>
      </c>
      <c r="M197" s="66">
        <v>59</v>
      </c>
      <c r="N197" s="66">
        <v>10</v>
      </c>
      <c r="O197" s="159" t="s">
        <v>194</v>
      </c>
      <c r="P197" s="159">
        <v>10</v>
      </c>
      <c r="Q197" s="66">
        <v>64</v>
      </c>
      <c r="R197" s="159">
        <v>50</v>
      </c>
      <c r="S197" s="159" t="s">
        <v>194</v>
      </c>
      <c r="T197" s="159">
        <v>10</v>
      </c>
      <c r="U197" s="159">
        <v>30.4</v>
      </c>
      <c r="V197" s="159">
        <v>4.3099999999999996</v>
      </c>
      <c r="W197" s="159">
        <v>98</v>
      </c>
      <c r="X197" s="159" t="s">
        <v>282</v>
      </c>
      <c r="Y197" s="159" t="s">
        <v>282</v>
      </c>
      <c r="Z197" s="159" t="s">
        <v>282</v>
      </c>
      <c r="AA197" s="159">
        <v>10.96</v>
      </c>
      <c r="AB197" s="159">
        <v>9.34</v>
      </c>
      <c r="AC197" s="159">
        <v>96</v>
      </c>
      <c r="AD197" s="159" t="s">
        <v>282</v>
      </c>
      <c r="AE197" s="159" t="s">
        <v>282</v>
      </c>
      <c r="AF197" s="159" t="s">
        <v>282</v>
      </c>
      <c r="AG197" s="159">
        <v>-19.399999999999999</v>
      </c>
      <c r="AH197" s="66">
        <v>9.01</v>
      </c>
      <c r="AI197" s="159">
        <v>96</v>
      </c>
      <c r="AJ197" s="159" t="s">
        <v>282</v>
      </c>
      <c r="AK197" s="159" t="s">
        <v>282</v>
      </c>
      <c r="AL197" s="159" t="s">
        <v>282</v>
      </c>
      <c r="AM197" s="159">
        <v>102</v>
      </c>
      <c r="AN197" s="66">
        <v>66</v>
      </c>
      <c r="AO197" s="159" t="s">
        <v>246</v>
      </c>
      <c r="AP197" s="159" t="s">
        <v>10507</v>
      </c>
      <c r="AQ197" s="159">
        <v>8</v>
      </c>
      <c r="AR197" s="159">
        <v>26</v>
      </c>
      <c r="AS197" s="159" t="s">
        <v>194</v>
      </c>
      <c r="AT197" s="66">
        <v>10</v>
      </c>
      <c r="AU197" s="66">
        <v>61</v>
      </c>
      <c r="AV197" s="66">
        <v>10</v>
      </c>
      <c r="AW197" s="159" t="s">
        <v>194</v>
      </c>
      <c r="AX197" s="159">
        <v>10</v>
      </c>
      <c r="AY197" s="66">
        <v>66</v>
      </c>
      <c r="AZ197" s="159">
        <v>50</v>
      </c>
      <c r="BA197" s="159" t="s">
        <v>194</v>
      </c>
      <c r="BB197" s="159">
        <v>10</v>
      </c>
      <c r="BC197" s="159">
        <v>30.2</v>
      </c>
      <c r="BD197" s="159">
        <v>5.15</v>
      </c>
      <c r="BE197" s="159">
        <v>99</v>
      </c>
      <c r="BF197" s="159" t="s">
        <v>282</v>
      </c>
      <c r="BG197" s="159" t="s">
        <v>282</v>
      </c>
      <c r="BH197" s="159" t="s">
        <v>282</v>
      </c>
      <c r="BI197" s="159">
        <v>11.24</v>
      </c>
      <c r="BJ197" s="159">
        <v>10.82</v>
      </c>
      <c r="BK197" s="159">
        <v>98</v>
      </c>
      <c r="BL197" s="159" t="s">
        <v>282</v>
      </c>
      <c r="BM197" s="159" t="s">
        <v>282</v>
      </c>
      <c r="BN197" s="159" t="s">
        <v>282</v>
      </c>
      <c r="BO197" s="159">
        <v>-19</v>
      </c>
      <c r="BP197" s="66">
        <v>10.39</v>
      </c>
      <c r="BQ197" s="159">
        <v>98</v>
      </c>
      <c r="BR197" s="159" t="s">
        <v>282</v>
      </c>
      <c r="BS197" s="159" t="s">
        <v>282</v>
      </c>
      <c r="BT197" s="159" t="s">
        <v>282</v>
      </c>
      <c r="BU197" s="159">
        <v>103</v>
      </c>
      <c r="BV197" s="66">
        <v>77</v>
      </c>
      <c r="BW197" s="159" t="s">
        <v>282</v>
      </c>
      <c r="BX197" s="159" t="s">
        <v>282</v>
      </c>
      <c r="BY197" s="159" t="s">
        <v>282</v>
      </c>
      <c r="BZ197" s="159" t="s">
        <v>282</v>
      </c>
      <c r="CA197" s="159" t="s">
        <v>282</v>
      </c>
      <c r="CB197" s="159" t="s">
        <v>282</v>
      </c>
      <c r="CC197" s="159" t="s">
        <v>282</v>
      </c>
      <c r="CD197" s="159" t="s">
        <v>282</v>
      </c>
      <c r="CE197" s="159" t="s">
        <v>282</v>
      </c>
      <c r="CF197" s="159" t="s">
        <v>282</v>
      </c>
      <c r="CG197" s="159" t="s">
        <v>282</v>
      </c>
      <c r="CH197" s="159" t="s">
        <v>282</v>
      </c>
      <c r="CI197" s="159" t="s">
        <v>282</v>
      </c>
      <c r="CJ197" s="159" t="s">
        <v>282</v>
      </c>
      <c r="CK197" s="159" t="s">
        <v>282</v>
      </c>
      <c r="CL197" s="159" t="s">
        <v>282</v>
      </c>
      <c r="CM197" s="159" t="s">
        <v>282</v>
      </c>
      <c r="CN197" s="159" t="s">
        <v>282</v>
      </c>
      <c r="CO197" s="159" t="s">
        <v>282</v>
      </c>
      <c r="CP197" s="159" t="s">
        <v>282</v>
      </c>
      <c r="CQ197" s="159" t="s">
        <v>282</v>
      </c>
      <c r="CR197" s="159" t="s">
        <v>282</v>
      </c>
      <c r="CS197" s="159" t="s">
        <v>282</v>
      </c>
      <c r="CT197" s="159" t="s">
        <v>282</v>
      </c>
      <c r="CU197" s="159" t="s">
        <v>282</v>
      </c>
      <c r="CV197" s="159" t="s">
        <v>282</v>
      </c>
      <c r="CW197" s="159" t="s">
        <v>282</v>
      </c>
      <c r="CX197" s="159" t="s">
        <v>282</v>
      </c>
      <c r="CY197" s="159" t="s">
        <v>282</v>
      </c>
      <c r="CZ197" s="159" t="s">
        <v>282</v>
      </c>
      <c r="DA197" s="159" t="s">
        <v>282</v>
      </c>
      <c r="DB197" s="159" t="s">
        <v>282</v>
      </c>
      <c r="DC197" s="159" t="s">
        <v>282</v>
      </c>
      <c r="DD197" s="159" t="s">
        <v>282</v>
      </c>
      <c r="DE197" s="159" t="s">
        <v>282</v>
      </c>
      <c r="DF197" s="159" t="s">
        <v>282</v>
      </c>
      <c r="DG197" s="159" t="s">
        <v>282</v>
      </c>
      <c r="DH197" s="159" t="s">
        <v>282</v>
      </c>
      <c r="DI197" s="159" t="s">
        <v>282</v>
      </c>
      <c r="DJ197" s="159" t="s">
        <v>282</v>
      </c>
      <c r="DK197" s="159" t="s">
        <v>282</v>
      </c>
      <c r="DL197" s="159" t="s">
        <v>282</v>
      </c>
      <c r="DM197" s="159" t="s">
        <v>282</v>
      </c>
      <c r="DN197" s="159" t="s">
        <v>282</v>
      </c>
      <c r="DO197" s="159" t="s">
        <v>282</v>
      </c>
      <c r="DP197" s="159" t="s">
        <v>282</v>
      </c>
      <c r="DQ197" s="159" t="s">
        <v>282</v>
      </c>
      <c r="DR197" s="159" t="s">
        <v>282</v>
      </c>
      <c r="DS197" s="159" t="s">
        <v>282</v>
      </c>
      <c r="DT197" s="159" t="s">
        <v>282</v>
      </c>
      <c r="DU197" s="159" t="s">
        <v>282</v>
      </c>
      <c r="DV197" s="159" t="s">
        <v>282</v>
      </c>
      <c r="DW197" s="159" t="s">
        <v>282</v>
      </c>
      <c r="DX197" s="159" t="s">
        <v>282</v>
      </c>
      <c r="DY197" s="159" t="s">
        <v>282</v>
      </c>
      <c r="DZ197" s="159" t="s">
        <v>282</v>
      </c>
      <c r="EA197" s="159" t="s">
        <v>282</v>
      </c>
      <c r="EB197" s="159" t="s">
        <v>282</v>
      </c>
      <c r="EC197" s="159" t="s">
        <v>282</v>
      </c>
      <c r="ED197" s="159" t="s">
        <v>282</v>
      </c>
      <c r="EE197" s="159" t="s">
        <v>282</v>
      </c>
      <c r="EF197" s="159" t="s">
        <v>282</v>
      </c>
      <c r="EG197" s="159" t="s">
        <v>282</v>
      </c>
      <c r="EH197" s="159" t="s">
        <v>282</v>
      </c>
      <c r="EI197" s="159" t="s">
        <v>282</v>
      </c>
      <c r="EJ197" s="159" t="s">
        <v>282</v>
      </c>
      <c r="EK197" s="159" t="s">
        <v>282</v>
      </c>
      <c r="EL197" s="159" t="s">
        <v>282</v>
      </c>
      <c r="EM197" s="159" t="s">
        <v>282</v>
      </c>
      <c r="EN197" s="159" t="s">
        <v>282</v>
      </c>
      <c r="EO197" s="159" t="s">
        <v>282</v>
      </c>
      <c r="EP197" s="159" t="s">
        <v>282</v>
      </c>
      <c r="EQ197" s="159" t="s">
        <v>282</v>
      </c>
      <c r="ER197" s="159" t="s">
        <v>282</v>
      </c>
      <c r="ES197" s="159" t="s">
        <v>282</v>
      </c>
      <c r="ET197" s="159" t="s">
        <v>282</v>
      </c>
      <c r="EU197" s="159" t="s">
        <v>282</v>
      </c>
      <c r="EV197" s="159" t="s">
        <v>282</v>
      </c>
      <c r="EW197" s="159" t="s">
        <v>282</v>
      </c>
      <c r="EX197" s="159" t="s">
        <v>282</v>
      </c>
      <c r="EY197" s="159" t="s">
        <v>282</v>
      </c>
      <c r="EZ197" s="159" t="s">
        <v>282</v>
      </c>
      <c r="FA197" s="159" t="s">
        <v>282</v>
      </c>
      <c r="FB197" s="159" t="s">
        <v>282</v>
      </c>
      <c r="FC197" s="159" t="s">
        <v>282</v>
      </c>
      <c r="FD197" s="159" t="s">
        <v>282</v>
      </c>
      <c r="FE197" s="159" t="s">
        <v>282</v>
      </c>
      <c r="FF197" s="159" t="s">
        <v>282</v>
      </c>
      <c r="FG197" s="159" t="s">
        <v>282</v>
      </c>
      <c r="FH197" s="159" t="s">
        <v>282</v>
      </c>
      <c r="FI197" s="159" t="s">
        <v>282</v>
      </c>
      <c r="FJ197" s="159" t="s">
        <v>282</v>
      </c>
      <c r="FK197" s="159" t="s">
        <v>282</v>
      </c>
      <c r="FL197" s="159" t="s">
        <v>282</v>
      </c>
      <c r="FM197" s="159" t="s">
        <v>282</v>
      </c>
      <c r="FN197" s="159" t="s">
        <v>282</v>
      </c>
      <c r="FO197" s="159" t="s">
        <v>282</v>
      </c>
      <c r="FP197" s="159" t="s">
        <v>282</v>
      </c>
      <c r="FQ197" s="159" t="s">
        <v>282</v>
      </c>
      <c r="FR197" s="159" t="s">
        <v>282</v>
      </c>
      <c r="FS197" s="159" t="s">
        <v>282</v>
      </c>
      <c r="FT197" s="159" t="s">
        <v>282</v>
      </c>
    </row>
    <row r="198" spans="1:176" x14ac:dyDescent="0.25">
      <c r="A198" s="66" t="s">
        <v>6733</v>
      </c>
      <c r="B198" s="159" t="s">
        <v>13836</v>
      </c>
      <c r="C198" s="66" t="str">
        <f>IF(ISNUMBER(Severity!H198)=FALSE,Severity!F198,IF(Severity!H198&gt;=0.5,"YES","NO"))</f>
        <v>YES</v>
      </c>
      <c r="D198" s="66" t="str">
        <f>IF(ISNUMBER(Severity!I198)=FALSE,Severity!G198,IF(Severity!I198&gt;0.5,"YES","NO"))</f>
        <v>NO</v>
      </c>
      <c r="E198" s="159">
        <v>8</v>
      </c>
      <c r="F198" s="159">
        <v>3</v>
      </c>
      <c r="G198" s="159" t="s">
        <v>261</v>
      </c>
      <c r="H198" s="159" t="s">
        <v>10507</v>
      </c>
      <c r="I198" s="159">
        <v>8</v>
      </c>
      <c r="J198" s="159">
        <v>28</v>
      </c>
      <c r="K198" s="159" t="s">
        <v>194</v>
      </c>
      <c r="L198" s="66">
        <v>10</v>
      </c>
      <c r="M198" s="66">
        <v>60</v>
      </c>
      <c r="N198" s="66">
        <v>10</v>
      </c>
      <c r="O198" s="159" t="s">
        <v>194</v>
      </c>
      <c r="P198" s="159">
        <v>10</v>
      </c>
      <c r="Q198" s="66">
        <v>78</v>
      </c>
      <c r="R198" s="159">
        <v>50</v>
      </c>
      <c r="S198" s="159" t="s">
        <v>194</v>
      </c>
      <c r="T198" s="159">
        <v>10</v>
      </c>
      <c r="U198" s="159">
        <v>30.4</v>
      </c>
      <c r="V198" s="159">
        <v>4.58</v>
      </c>
      <c r="W198" s="159">
        <v>131</v>
      </c>
      <c r="X198" s="159" t="s">
        <v>282</v>
      </c>
      <c r="Y198" s="159" t="s">
        <v>282</v>
      </c>
      <c r="Z198" s="159" t="s">
        <v>282</v>
      </c>
      <c r="AA198" s="159" t="s">
        <v>282</v>
      </c>
      <c r="AB198" s="159" t="s">
        <v>282</v>
      </c>
      <c r="AC198" s="159" t="s">
        <v>282</v>
      </c>
      <c r="AD198" s="159" t="s">
        <v>282</v>
      </c>
      <c r="AE198" s="159" t="s">
        <v>282</v>
      </c>
      <c r="AF198" s="159" t="s">
        <v>282</v>
      </c>
      <c r="AG198" s="159">
        <v>-15.8</v>
      </c>
      <c r="AH198" s="159">
        <v>10.3</v>
      </c>
      <c r="AI198" s="159">
        <v>131</v>
      </c>
      <c r="AJ198" s="159" t="s">
        <v>282</v>
      </c>
      <c r="AK198" s="159" t="s">
        <v>282</v>
      </c>
      <c r="AL198" s="159" t="s">
        <v>282</v>
      </c>
      <c r="AM198" s="159">
        <v>136</v>
      </c>
      <c r="AN198" s="66">
        <v>108</v>
      </c>
      <c r="AO198" s="159" t="s">
        <v>255</v>
      </c>
      <c r="AP198" s="159" t="s">
        <v>10507</v>
      </c>
      <c r="AQ198" s="159">
        <v>5</v>
      </c>
      <c r="AR198" s="159">
        <v>25</v>
      </c>
      <c r="AS198" s="159" t="s">
        <v>194</v>
      </c>
      <c r="AT198" s="66">
        <v>10</v>
      </c>
      <c r="AU198" s="66">
        <v>62</v>
      </c>
      <c r="AV198" s="66">
        <v>10</v>
      </c>
      <c r="AW198" s="159" t="s">
        <v>194</v>
      </c>
      <c r="AX198" s="159">
        <v>10</v>
      </c>
      <c r="AY198" s="66">
        <v>84</v>
      </c>
      <c r="AZ198" s="159">
        <v>50</v>
      </c>
      <c r="BA198" s="159" t="s">
        <v>194</v>
      </c>
      <c r="BB198" s="159">
        <v>10</v>
      </c>
      <c r="BC198" s="159">
        <v>30.1</v>
      </c>
      <c r="BD198" s="159">
        <v>4.6500000000000004</v>
      </c>
      <c r="BE198" s="159">
        <v>135</v>
      </c>
      <c r="BF198" s="159" t="s">
        <v>282</v>
      </c>
      <c r="BG198" s="159" t="s">
        <v>282</v>
      </c>
      <c r="BH198" s="159" t="s">
        <v>282</v>
      </c>
      <c r="BI198" s="159" t="s">
        <v>282</v>
      </c>
      <c r="BJ198" s="159" t="s">
        <v>282</v>
      </c>
      <c r="BK198" s="159" t="s">
        <v>282</v>
      </c>
      <c r="BL198" s="159" t="s">
        <v>282</v>
      </c>
      <c r="BM198" s="159" t="s">
        <v>282</v>
      </c>
      <c r="BN198" s="159" t="s">
        <v>282</v>
      </c>
      <c r="BO198" s="159">
        <v>-16.7</v>
      </c>
      <c r="BP198" s="159">
        <v>10.46</v>
      </c>
      <c r="BQ198" s="159">
        <v>135</v>
      </c>
      <c r="BR198" s="159" t="s">
        <v>282</v>
      </c>
      <c r="BS198" s="159" t="s">
        <v>282</v>
      </c>
      <c r="BT198" s="159" t="s">
        <v>282</v>
      </c>
      <c r="BU198" s="159">
        <v>138</v>
      </c>
      <c r="BV198" s="66">
        <v>113</v>
      </c>
      <c r="BW198" s="159" t="s">
        <v>790</v>
      </c>
      <c r="BX198" s="159" t="s">
        <v>10507</v>
      </c>
      <c r="BY198" s="159">
        <v>4</v>
      </c>
      <c r="BZ198" s="159">
        <v>30</v>
      </c>
      <c r="CA198" s="159" t="s">
        <v>194</v>
      </c>
      <c r="CB198" s="159">
        <v>10</v>
      </c>
      <c r="CC198" s="159">
        <v>36</v>
      </c>
      <c r="CD198" s="159">
        <v>10</v>
      </c>
      <c r="CE198" s="159" t="s">
        <v>194</v>
      </c>
      <c r="CF198" s="159">
        <v>10</v>
      </c>
      <c r="CG198" s="159">
        <v>56</v>
      </c>
      <c r="CH198" s="159">
        <v>50</v>
      </c>
      <c r="CI198" s="159" t="s">
        <v>194</v>
      </c>
      <c r="CJ198" s="159">
        <v>10</v>
      </c>
      <c r="CK198" s="159">
        <v>30.7</v>
      </c>
      <c r="CL198" s="159">
        <v>4.5999999999999996</v>
      </c>
      <c r="CM198" s="159">
        <v>132</v>
      </c>
      <c r="CN198" s="159" t="s">
        <v>282</v>
      </c>
      <c r="CO198" s="159" t="s">
        <v>282</v>
      </c>
      <c r="CP198" s="159" t="s">
        <v>282</v>
      </c>
      <c r="CQ198" s="159" t="s">
        <v>282</v>
      </c>
      <c r="CR198" s="159" t="s">
        <v>282</v>
      </c>
      <c r="CS198" s="159" t="s">
        <v>282</v>
      </c>
      <c r="CT198" s="159" t="s">
        <v>282</v>
      </c>
      <c r="CU198" s="159" t="s">
        <v>282</v>
      </c>
      <c r="CV198" s="159" t="s">
        <v>282</v>
      </c>
      <c r="CW198" s="159">
        <v>-12.4</v>
      </c>
      <c r="CX198" s="159">
        <v>10.34</v>
      </c>
      <c r="CY198" s="159">
        <v>132</v>
      </c>
      <c r="CZ198" s="159" t="s">
        <v>282</v>
      </c>
      <c r="DA198" s="159" t="s">
        <v>282</v>
      </c>
      <c r="DB198" s="159" t="s">
        <v>282</v>
      </c>
      <c r="DC198" s="159">
        <v>135</v>
      </c>
      <c r="DD198" s="159">
        <v>105</v>
      </c>
      <c r="DE198" s="159" t="s">
        <v>282</v>
      </c>
      <c r="DF198" s="159" t="s">
        <v>282</v>
      </c>
      <c r="DG198" s="159" t="s">
        <v>282</v>
      </c>
      <c r="DH198" s="159" t="s">
        <v>282</v>
      </c>
      <c r="DI198" s="159" t="s">
        <v>282</v>
      </c>
      <c r="DJ198" s="159" t="s">
        <v>282</v>
      </c>
      <c r="DK198" s="159" t="s">
        <v>282</v>
      </c>
      <c r="DL198" s="159" t="s">
        <v>282</v>
      </c>
      <c r="DM198" s="159" t="s">
        <v>282</v>
      </c>
      <c r="DN198" s="159" t="s">
        <v>282</v>
      </c>
      <c r="DO198" s="159" t="s">
        <v>282</v>
      </c>
      <c r="DP198" s="159" t="s">
        <v>282</v>
      </c>
      <c r="DQ198" s="159" t="s">
        <v>282</v>
      </c>
      <c r="DR198" s="159" t="s">
        <v>282</v>
      </c>
      <c r="DS198" s="159" t="s">
        <v>282</v>
      </c>
      <c r="DT198" s="159" t="s">
        <v>282</v>
      </c>
      <c r="DU198" s="159" t="s">
        <v>282</v>
      </c>
      <c r="DV198" s="159" t="s">
        <v>282</v>
      </c>
      <c r="DW198" s="159" t="s">
        <v>282</v>
      </c>
      <c r="DX198" s="159" t="s">
        <v>282</v>
      </c>
      <c r="DY198" s="159" t="s">
        <v>282</v>
      </c>
      <c r="DZ198" s="159" t="s">
        <v>282</v>
      </c>
      <c r="EA198" s="159" t="s">
        <v>282</v>
      </c>
      <c r="EB198" s="159" t="s">
        <v>282</v>
      </c>
      <c r="EC198" s="159" t="s">
        <v>282</v>
      </c>
      <c r="ED198" s="159" t="s">
        <v>282</v>
      </c>
      <c r="EE198" s="159" t="s">
        <v>282</v>
      </c>
      <c r="EF198" s="159" t="s">
        <v>282</v>
      </c>
      <c r="EG198" s="159" t="s">
        <v>282</v>
      </c>
      <c r="EH198" s="159" t="s">
        <v>282</v>
      </c>
      <c r="EI198" s="159" t="s">
        <v>282</v>
      </c>
      <c r="EJ198" s="159" t="s">
        <v>282</v>
      </c>
      <c r="EK198" s="159" t="s">
        <v>282</v>
      </c>
      <c r="EL198" s="159" t="s">
        <v>282</v>
      </c>
      <c r="EM198" s="159" t="s">
        <v>282</v>
      </c>
      <c r="EN198" s="159" t="s">
        <v>282</v>
      </c>
      <c r="EO198" s="159" t="s">
        <v>282</v>
      </c>
      <c r="EP198" s="159" t="s">
        <v>282</v>
      </c>
      <c r="EQ198" s="159" t="s">
        <v>282</v>
      </c>
      <c r="ER198" s="159" t="s">
        <v>282</v>
      </c>
      <c r="ES198" s="159" t="s">
        <v>282</v>
      </c>
      <c r="ET198" s="159" t="s">
        <v>282</v>
      </c>
      <c r="EU198" s="159" t="s">
        <v>282</v>
      </c>
      <c r="EV198" s="159" t="s">
        <v>282</v>
      </c>
      <c r="EW198" s="159" t="s">
        <v>282</v>
      </c>
      <c r="EX198" s="159" t="s">
        <v>282</v>
      </c>
      <c r="EY198" s="159" t="s">
        <v>282</v>
      </c>
      <c r="EZ198" s="159" t="s">
        <v>282</v>
      </c>
      <c r="FA198" s="159" t="s">
        <v>282</v>
      </c>
      <c r="FB198" s="159" t="s">
        <v>282</v>
      </c>
      <c r="FC198" s="159" t="s">
        <v>282</v>
      </c>
      <c r="FD198" s="159" t="s">
        <v>282</v>
      </c>
      <c r="FE198" s="159" t="s">
        <v>282</v>
      </c>
      <c r="FF198" s="159" t="s">
        <v>282</v>
      </c>
      <c r="FG198" s="159" t="s">
        <v>282</v>
      </c>
      <c r="FH198" s="159" t="s">
        <v>282</v>
      </c>
      <c r="FI198" s="159" t="s">
        <v>282</v>
      </c>
      <c r="FJ198" s="159" t="s">
        <v>282</v>
      </c>
      <c r="FK198" s="159" t="s">
        <v>282</v>
      </c>
      <c r="FL198" s="159" t="s">
        <v>282</v>
      </c>
      <c r="FM198" s="159" t="s">
        <v>282</v>
      </c>
      <c r="FN198" s="159" t="s">
        <v>282</v>
      </c>
      <c r="FO198" s="159" t="s">
        <v>282</v>
      </c>
      <c r="FP198" s="159" t="s">
        <v>282</v>
      </c>
      <c r="FQ198" s="159" t="s">
        <v>282</v>
      </c>
      <c r="FR198" s="159" t="s">
        <v>282</v>
      </c>
      <c r="FS198" s="159" t="s">
        <v>282</v>
      </c>
      <c r="FT198" s="159" t="s">
        <v>282</v>
      </c>
    </row>
    <row r="199" spans="1:176" x14ac:dyDescent="0.25">
      <c r="A199" s="161" t="s">
        <v>9037</v>
      </c>
      <c r="B199" s="159" t="s">
        <v>13842</v>
      </c>
      <c r="C199" s="66" t="str">
        <f>IF(ISNUMBER(Severity!H199)=FALSE,Severity!F199,IF(Severity!H199&gt;=0.5,"YES","NO"))</f>
        <v>YES</v>
      </c>
      <c r="D199" s="66" t="str">
        <f>IF(ISNUMBER(Severity!I199)=FALSE,Severity!G199,IF(Severity!I199&gt;0.5,"YES","NO"))</f>
        <v>NO</v>
      </c>
      <c r="E199" s="159">
        <v>8</v>
      </c>
      <c r="F199" s="159">
        <v>2</v>
      </c>
      <c r="G199" s="159" t="s">
        <v>255</v>
      </c>
      <c r="H199" s="159" t="s">
        <v>10507</v>
      </c>
      <c r="I199" s="159">
        <v>5</v>
      </c>
      <c r="J199" s="159">
        <v>8</v>
      </c>
      <c r="K199" s="159" t="s">
        <v>194</v>
      </c>
      <c r="L199" s="159">
        <v>10</v>
      </c>
      <c r="M199" s="66">
        <v>13</v>
      </c>
      <c r="N199" s="159">
        <v>9</v>
      </c>
      <c r="O199" s="159" t="s">
        <v>194</v>
      </c>
      <c r="P199" s="159">
        <v>10</v>
      </c>
      <c r="Q199" s="66">
        <v>14</v>
      </c>
      <c r="R199" s="159">
        <v>50</v>
      </c>
      <c r="S199" s="159" t="s">
        <v>194</v>
      </c>
      <c r="T199" s="159">
        <v>10</v>
      </c>
      <c r="U199" s="159">
        <v>30.3</v>
      </c>
      <c r="V199" s="159">
        <v>5.14</v>
      </c>
      <c r="W199" s="159">
        <v>27</v>
      </c>
      <c r="X199" s="159" t="s">
        <v>282</v>
      </c>
      <c r="Y199" s="159" t="s">
        <v>282</v>
      </c>
      <c r="Z199" s="159" t="s">
        <v>282</v>
      </c>
      <c r="AA199" s="159">
        <v>14.44</v>
      </c>
      <c r="AB199" s="159">
        <v>12.35</v>
      </c>
      <c r="AC199" s="159">
        <v>27</v>
      </c>
      <c r="AD199" s="159">
        <v>9.0500000000000007</v>
      </c>
      <c r="AE199" s="159">
        <v>8.5299999999999994</v>
      </c>
      <c r="AF199" s="159">
        <v>19</v>
      </c>
      <c r="AG199" s="159">
        <v>-15.85</v>
      </c>
      <c r="AH199" s="159">
        <v>11.89</v>
      </c>
      <c r="AI199" s="159">
        <v>27</v>
      </c>
      <c r="AJ199" s="159">
        <v>-21.53</v>
      </c>
      <c r="AK199" s="159">
        <v>8.43</v>
      </c>
      <c r="AL199" s="159">
        <v>19</v>
      </c>
      <c r="AM199" s="159">
        <v>27</v>
      </c>
      <c r="AN199" s="159">
        <v>19</v>
      </c>
      <c r="AO199" s="159" t="s">
        <v>252</v>
      </c>
      <c r="AP199" s="159" t="s">
        <v>10507</v>
      </c>
      <c r="AQ199" s="159">
        <v>8</v>
      </c>
      <c r="AR199" s="159">
        <v>13</v>
      </c>
      <c r="AS199" s="159" t="s">
        <v>194</v>
      </c>
      <c r="AT199" s="159">
        <v>10</v>
      </c>
      <c r="AU199" s="66">
        <v>11</v>
      </c>
      <c r="AV199" s="159">
        <v>9</v>
      </c>
      <c r="AW199" s="159" t="s">
        <v>194</v>
      </c>
      <c r="AX199" s="159">
        <v>10</v>
      </c>
      <c r="AY199" s="66">
        <v>14</v>
      </c>
      <c r="AZ199" s="159">
        <v>50</v>
      </c>
      <c r="BA199" s="159" t="s">
        <v>194</v>
      </c>
      <c r="BB199" s="159">
        <v>10</v>
      </c>
      <c r="BC199" s="159">
        <v>27.75</v>
      </c>
      <c r="BD199" s="159">
        <v>4.67</v>
      </c>
      <c r="BE199" s="159">
        <v>28</v>
      </c>
      <c r="BF199" s="159" t="s">
        <v>282</v>
      </c>
      <c r="BG199" s="159" t="s">
        <v>282</v>
      </c>
      <c r="BH199" s="159" t="s">
        <v>282</v>
      </c>
      <c r="BI199" s="159">
        <v>12.71</v>
      </c>
      <c r="BJ199" s="159">
        <v>11.8</v>
      </c>
      <c r="BK199" s="159">
        <v>28</v>
      </c>
      <c r="BL199" s="159">
        <v>5.2</v>
      </c>
      <c r="BM199" s="159">
        <v>5.18</v>
      </c>
      <c r="BN199" s="159">
        <v>15</v>
      </c>
      <c r="BO199" s="159">
        <v>-15.03</v>
      </c>
      <c r="BP199" s="159">
        <v>10.46</v>
      </c>
      <c r="BQ199" s="159">
        <v>28</v>
      </c>
      <c r="BR199" s="159">
        <v>-22.07</v>
      </c>
      <c r="BS199" s="159">
        <v>6</v>
      </c>
      <c r="BT199" s="159">
        <v>15</v>
      </c>
      <c r="BU199" s="159">
        <v>28</v>
      </c>
      <c r="BV199" s="159">
        <v>15</v>
      </c>
      <c r="BW199" s="159" t="s">
        <v>282</v>
      </c>
      <c r="BX199" s="159" t="s">
        <v>282</v>
      </c>
      <c r="BY199" s="159" t="s">
        <v>282</v>
      </c>
      <c r="BZ199" s="159" t="s">
        <v>282</v>
      </c>
      <c r="CA199" s="159" t="s">
        <v>282</v>
      </c>
      <c r="CB199" s="159" t="s">
        <v>282</v>
      </c>
      <c r="CC199" s="159" t="s">
        <v>282</v>
      </c>
      <c r="CD199" s="159" t="s">
        <v>282</v>
      </c>
      <c r="CE199" s="159" t="s">
        <v>282</v>
      </c>
      <c r="CF199" s="159" t="s">
        <v>282</v>
      </c>
      <c r="CG199" s="159" t="s">
        <v>282</v>
      </c>
      <c r="CH199" s="159" t="s">
        <v>282</v>
      </c>
      <c r="CI199" s="159" t="s">
        <v>282</v>
      </c>
      <c r="CJ199" s="159" t="s">
        <v>282</v>
      </c>
      <c r="CK199" s="159" t="s">
        <v>282</v>
      </c>
      <c r="CL199" s="159" t="s">
        <v>282</v>
      </c>
      <c r="CM199" s="159" t="s">
        <v>282</v>
      </c>
      <c r="CN199" s="159" t="s">
        <v>282</v>
      </c>
      <c r="CO199" s="159" t="s">
        <v>282</v>
      </c>
      <c r="CP199" s="159" t="s">
        <v>282</v>
      </c>
      <c r="CQ199" s="159" t="s">
        <v>282</v>
      </c>
      <c r="CR199" s="159" t="s">
        <v>282</v>
      </c>
      <c r="CS199" s="159" t="s">
        <v>282</v>
      </c>
      <c r="CT199" s="159" t="s">
        <v>282</v>
      </c>
      <c r="CU199" s="159" t="s">
        <v>282</v>
      </c>
      <c r="CV199" s="159" t="s">
        <v>282</v>
      </c>
      <c r="CW199" s="159" t="s">
        <v>282</v>
      </c>
      <c r="CX199" s="159" t="s">
        <v>282</v>
      </c>
      <c r="CY199" s="159" t="s">
        <v>282</v>
      </c>
      <c r="CZ199" s="159" t="s">
        <v>282</v>
      </c>
      <c r="DA199" s="159" t="s">
        <v>282</v>
      </c>
      <c r="DB199" s="159" t="s">
        <v>282</v>
      </c>
      <c r="DC199" s="159" t="s">
        <v>282</v>
      </c>
      <c r="DD199" s="159" t="s">
        <v>282</v>
      </c>
      <c r="DE199" s="159" t="s">
        <v>282</v>
      </c>
      <c r="DF199" s="159" t="s">
        <v>282</v>
      </c>
      <c r="DG199" s="159" t="s">
        <v>282</v>
      </c>
      <c r="DH199" s="159" t="s">
        <v>282</v>
      </c>
      <c r="DI199" s="159" t="s">
        <v>282</v>
      </c>
      <c r="DJ199" s="159" t="s">
        <v>282</v>
      </c>
      <c r="DK199" s="159" t="s">
        <v>282</v>
      </c>
      <c r="DL199" s="159" t="s">
        <v>282</v>
      </c>
      <c r="DM199" s="159" t="s">
        <v>282</v>
      </c>
      <c r="DN199" s="159" t="s">
        <v>282</v>
      </c>
      <c r="DO199" s="159" t="s">
        <v>282</v>
      </c>
      <c r="DP199" s="159" t="s">
        <v>282</v>
      </c>
      <c r="DQ199" s="159" t="s">
        <v>282</v>
      </c>
      <c r="DR199" s="159" t="s">
        <v>282</v>
      </c>
      <c r="DS199" s="159" t="s">
        <v>282</v>
      </c>
      <c r="DT199" s="159" t="s">
        <v>282</v>
      </c>
      <c r="DU199" s="159" t="s">
        <v>282</v>
      </c>
      <c r="DV199" s="159" t="s">
        <v>282</v>
      </c>
      <c r="DW199" s="159" t="s">
        <v>282</v>
      </c>
      <c r="DX199" s="159" t="s">
        <v>282</v>
      </c>
      <c r="DY199" s="159" t="s">
        <v>282</v>
      </c>
      <c r="DZ199" s="159" t="s">
        <v>282</v>
      </c>
      <c r="EA199" s="159" t="s">
        <v>282</v>
      </c>
      <c r="EB199" s="159" t="s">
        <v>282</v>
      </c>
      <c r="EC199" s="159" t="s">
        <v>282</v>
      </c>
      <c r="ED199" s="159" t="s">
        <v>282</v>
      </c>
      <c r="EE199" s="159" t="s">
        <v>282</v>
      </c>
      <c r="EF199" s="159" t="s">
        <v>282</v>
      </c>
      <c r="EG199" s="159" t="s">
        <v>282</v>
      </c>
      <c r="EH199" s="159" t="s">
        <v>282</v>
      </c>
      <c r="EI199" s="159" t="s">
        <v>282</v>
      </c>
      <c r="EJ199" s="159" t="s">
        <v>282</v>
      </c>
      <c r="EK199" s="159" t="s">
        <v>282</v>
      </c>
      <c r="EL199" s="159" t="s">
        <v>282</v>
      </c>
      <c r="EM199" s="159" t="s">
        <v>282</v>
      </c>
      <c r="EN199" s="159" t="s">
        <v>282</v>
      </c>
      <c r="EO199" s="159" t="s">
        <v>282</v>
      </c>
      <c r="EP199" s="159" t="s">
        <v>282</v>
      </c>
      <c r="EQ199" s="159" t="s">
        <v>282</v>
      </c>
      <c r="ER199" s="159" t="s">
        <v>282</v>
      </c>
      <c r="ES199" s="159" t="s">
        <v>282</v>
      </c>
      <c r="ET199" s="159" t="s">
        <v>282</v>
      </c>
      <c r="EU199" s="159" t="s">
        <v>282</v>
      </c>
      <c r="EV199" s="159" t="s">
        <v>282</v>
      </c>
      <c r="EW199" s="159" t="s">
        <v>282</v>
      </c>
      <c r="EX199" s="159" t="s">
        <v>282</v>
      </c>
      <c r="EY199" s="159" t="s">
        <v>282</v>
      </c>
      <c r="EZ199" s="159" t="s">
        <v>282</v>
      </c>
      <c r="FA199" s="159" t="s">
        <v>282</v>
      </c>
      <c r="FB199" s="159" t="s">
        <v>282</v>
      </c>
      <c r="FC199" s="159" t="s">
        <v>282</v>
      </c>
      <c r="FD199" s="159" t="s">
        <v>282</v>
      </c>
      <c r="FE199" s="159" t="s">
        <v>282</v>
      </c>
      <c r="FF199" s="159" t="s">
        <v>282</v>
      </c>
      <c r="FG199" s="159" t="s">
        <v>282</v>
      </c>
      <c r="FH199" s="159" t="s">
        <v>282</v>
      </c>
      <c r="FI199" s="159" t="s">
        <v>282</v>
      </c>
      <c r="FJ199" s="159" t="s">
        <v>282</v>
      </c>
      <c r="FK199" s="159" t="s">
        <v>282</v>
      </c>
      <c r="FL199" s="159" t="s">
        <v>282</v>
      </c>
      <c r="FM199" s="159" t="s">
        <v>282</v>
      </c>
      <c r="FN199" s="159" t="s">
        <v>282</v>
      </c>
      <c r="FO199" s="159" t="s">
        <v>282</v>
      </c>
      <c r="FP199" s="159" t="s">
        <v>282</v>
      </c>
      <c r="FQ199" s="159" t="s">
        <v>282</v>
      </c>
      <c r="FR199" s="159" t="s">
        <v>282</v>
      </c>
      <c r="FS199" s="159" t="s">
        <v>282</v>
      </c>
      <c r="FT199" s="159" t="s">
        <v>282</v>
      </c>
    </row>
    <row r="200" spans="1:176" x14ac:dyDescent="0.25">
      <c r="A200" s="161" t="s">
        <v>9493</v>
      </c>
      <c r="B200" s="159" t="s">
        <v>13857</v>
      </c>
      <c r="C200" s="66" t="str">
        <f>IF(ISNUMBER(Severity!H200)=FALSE,Severity!F200,IF(Severity!H200&gt;=0.5,"YES","NO"))</f>
        <v>NO</v>
      </c>
      <c r="D200" s="66" t="str">
        <f>IF(ISNUMBER(Severity!I200)=FALSE,Severity!G200,IF(Severity!I200&gt;0.5,"YES","NO"))</f>
        <v>YES</v>
      </c>
      <c r="E200" s="159" t="s">
        <v>282</v>
      </c>
      <c r="F200" s="159">
        <v>2</v>
      </c>
      <c r="G200" s="159" t="s">
        <v>10667</v>
      </c>
      <c r="H200" s="159" t="s">
        <v>183</v>
      </c>
      <c r="I200" s="159" t="s">
        <v>282</v>
      </c>
      <c r="J200" s="159">
        <v>19</v>
      </c>
      <c r="K200" s="159" t="s">
        <v>282</v>
      </c>
      <c r="L200" s="159" t="s">
        <v>282</v>
      </c>
      <c r="M200" s="159" t="s">
        <v>282</v>
      </c>
      <c r="N200" s="159" t="s">
        <v>282</v>
      </c>
      <c r="O200" s="159" t="s">
        <v>282</v>
      </c>
      <c r="P200" s="159" t="s">
        <v>282</v>
      </c>
      <c r="Q200" s="159" t="s">
        <v>282</v>
      </c>
      <c r="R200" s="159" t="s">
        <v>282</v>
      </c>
      <c r="S200" s="159" t="s">
        <v>435</v>
      </c>
      <c r="T200" s="159">
        <v>21</v>
      </c>
      <c r="U200" s="159">
        <v>18.760000000000002</v>
      </c>
      <c r="V200" s="159">
        <v>8.19</v>
      </c>
      <c r="W200" s="159">
        <v>44</v>
      </c>
      <c r="X200" s="159" t="s">
        <v>282</v>
      </c>
      <c r="Y200" s="159" t="s">
        <v>282</v>
      </c>
      <c r="Z200" s="159" t="s">
        <v>282</v>
      </c>
      <c r="AA200" s="159">
        <v>12.75</v>
      </c>
      <c r="AB200" s="159">
        <v>9.99</v>
      </c>
      <c r="AC200" s="159">
        <v>44</v>
      </c>
      <c r="AD200" s="159" t="s">
        <v>282</v>
      </c>
      <c r="AE200" s="159" t="s">
        <v>282</v>
      </c>
      <c r="AF200" s="159" t="s">
        <v>282</v>
      </c>
      <c r="AG200" s="159" t="s">
        <v>282</v>
      </c>
      <c r="AH200" s="159" t="s">
        <v>282</v>
      </c>
      <c r="AI200" s="159" t="s">
        <v>282</v>
      </c>
      <c r="AJ200" s="159" t="s">
        <v>282</v>
      </c>
      <c r="AK200" s="159" t="s">
        <v>282</v>
      </c>
      <c r="AL200" s="159" t="s">
        <v>282</v>
      </c>
      <c r="AM200" s="159">
        <v>44</v>
      </c>
      <c r="AN200" s="159">
        <v>25</v>
      </c>
      <c r="AO200" s="159" t="s">
        <v>764</v>
      </c>
      <c r="AP200" s="159" t="s">
        <v>183</v>
      </c>
      <c r="AQ200" s="159" t="s">
        <v>282</v>
      </c>
      <c r="AR200" s="159">
        <v>19</v>
      </c>
      <c r="AS200" s="159" t="s">
        <v>282</v>
      </c>
      <c r="AT200" s="159" t="s">
        <v>282</v>
      </c>
      <c r="AU200" s="159" t="s">
        <v>282</v>
      </c>
      <c r="AV200" s="159" t="s">
        <v>282</v>
      </c>
      <c r="AW200" s="159" t="s">
        <v>282</v>
      </c>
      <c r="AX200" s="159" t="s">
        <v>282</v>
      </c>
      <c r="AY200" s="159" t="s">
        <v>282</v>
      </c>
      <c r="AZ200" s="159" t="s">
        <v>282</v>
      </c>
      <c r="BA200" s="159" t="s">
        <v>435</v>
      </c>
      <c r="BB200" s="159">
        <v>21</v>
      </c>
      <c r="BC200" s="159">
        <v>19.23</v>
      </c>
      <c r="BD200" s="159">
        <v>10.15</v>
      </c>
      <c r="BE200" s="159">
        <v>55</v>
      </c>
      <c r="BF200" s="159" t="s">
        <v>282</v>
      </c>
      <c r="BG200" s="159" t="s">
        <v>282</v>
      </c>
      <c r="BH200" s="159" t="s">
        <v>282</v>
      </c>
      <c r="BI200" s="159">
        <v>12.84</v>
      </c>
      <c r="BJ200" s="159">
        <v>9.33</v>
      </c>
      <c r="BK200" s="159">
        <v>55</v>
      </c>
      <c r="BL200" s="159" t="s">
        <v>282</v>
      </c>
      <c r="BM200" s="159" t="s">
        <v>282</v>
      </c>
      <c r="BN200" s="159" t="s">
        <v>282</v>
      </c>
      <c r="BO200" s="159" t="s">
        <v>282</v>
      </c>
      <c r="BP200" s="159" t="s">
        <v>282</v>
      </c>
      <c r="BQ200" s="159" t="s">
        <v>282</v>
      </c>
      <c r="BR200" s="159" t="s">
        <v>282</v>
      </c>
      <c r="BS200" s="159" t="s">
        <v>282</v>
      </c>
      <c r="BT200" s="159" t="s">
        <v>282</v>
      </c>
      <c r="BU200" s="159">
        <v>55</v>
      </c>
      <c r="BV200" s="159">
        <v>36</v>
      </c>
      <c r="BW200" s="159" t="s">
        <v>282</v>
      </c>
      <c r="BX200" s="159" t="s">
        <v>282</v>
      </c>
      <c r="BY200" s="159" t="s">
        <v>282</v>
      </c>
      <c r="BZ200" s="159" t="s">
        <v>282</v>
      </c>
      <c r="CA200" s="159" t="s">
        <v>282</v>
      </c>
      <c r="CB200" s="159" t="s">
        <v>282</v>
      </c>
      <c r="CC200" s="159" t="s">
        <v>282</v>
      </c>
      <c r="CD200" s="159" t="s">
        <v>282</v>
      </c>
      <c r="CE200" s="159" t="s">
        <v>282</v>
      </c>
      <c r="CF200" s="159" t="s">
        <v>282</v>
      </c>
      <c r="CG200" s="159" t="s">
        <v>282</v>
      </c>
      <c r="CH200" s="159" t="s">
        <v>282</v>
      </c>
      <c r="CI200" s="159" t="s">
        <v>282</v>
      </c>
      <c r="CJ200" s="159" t="s">
        <v>282</v>
      </c>
      <c r="CK200" s="159" t="s">
        <v>282</v>
      </c>
      <c r="CL200" s="159" t="s">
        <v>282</v>
      </c>
      <c r="CM200" s="159" t="s">
        <v>282</v>
      </c>
      <c r="CN200" s="159" t="s">
        <v>282</v>
      </c>
      <c r="CO200" s="159" t="s">
        <v>282</v>
      </c>
      <c r="CP200" s="159" t="s">
        <v>282</v>
      </c>
      <c r="CQ200" s="159" t="s">
        <v>282</v>
      </c>
      <c r="CR200" s="159" t="s">
        <v>282</v>
      </c>
      <c r="CS200" s="159" t="s">
        <v>282</v>
      </c>
      <c r="CT200" s="159" t="s">
        <v>282</v>
      </c>
      <c r="CU200" s="159" t="s">
        <v>282</v>
      </c>
      <c r="CV200" s="159" t="s">
        <v>282</v>
      </c>
      <c r="CW200" s="159" t="s">
        <v>282</v>
      </c>
      <c r="CX200" s="159" t="s">
        <v>282</v>
      </c>
      <c r="CY200" s="159" t="s">
        <v>282</v>
      </c>
      <c r="CZ200" s="159" t="s">
        <v>282</v>
      </c>
      <c r="DA200" s="159" t="s">
        <v>282</v>
      </c>
      <c r="DB200" s="159" t="s">
        <v>282</v>
      </c>
      <c r="DC200" s="159" t="s">
        <v>282</v>
      </c>
      <c r="DD200" s="159" t="s">
        <v>282</v>
      </c>
      <c r="DE200" s="159" t="s">
        <v>282</v>
      </c>
      <c r="DF200" s="159" t="s">
        <v>282</v>
      </c>
      <c r="DG200" s="159" t="s">
        <v>282</v>
      </c>
      <c r="DH200" s="159" t="s">
        <v>282</v>
      </c>
      <c r="DI200" s="159" t="s">
        <v>282</v>
      </c>
      <c r="DJ200" s="159" t="s">
        <v>282</v>
      </c>
      <c r="DK200" s="159" t="s">
        <v>282</v>
      </c>
      <c r="DL200" s="159" t="s">
        <v>282</v>
      </c>
      <c r="DM200" s="159" t="s">
        <v>282</v>
      </c>
      <c r="DN200" s="159" t="s">
        <v>282</v>
      </c>
      <c r="DO200" s="159" t="s">
        <v>282</v>
      </c>
      <c r="DP200" s="159" t="s">
        <v>282</v>
      </c>
      <c r="DQ200" s="159" t="s">
        <v>282</v>
      </c>
      <c r="DR200" s="159" t="s">
        <v>282</v>
      </c>
      <c r="DS200" s="159" t="s">
        <v>282</v>
      </c>
      <c r="DT200" s="159" t="s">
        <v>282</v>
      </c>
      <c r="DU200" s="159" t="s">
        <v>282</v>
      </c>
      <c r="DV200" s="159" t="s">
        <v>282</v>
      </c>
      <c r="DW200" s="159" t="s">
        <v>282</v>
      </c>
      <c r="DX200" s="159" t="s">
        <v>282</v>
      </c>
      <c r="DY200" s="159" t="s">
        <v>282</v>
      </c>
      <c r="DZ200" s="159" t="s">
        <v>282</v>
      </c>
      <c r="EA200" s="159" t="s">
        <v>282</v>
      </c>
      <c r="EB200" s="159" t="s">
        <v>282</v>
      </c>
      <c r="EC200" s="159" t="s">
        <v>282</v>
      </c>
      <c r="ED200" s="159" t="s">
        <v>282</v>
      </c>
      <c r="EE200" s="159" t="s">
        <v>282</v>
      </c>
      <c r="EF200" s="159" t="s">
        <v>282</v>
      </c>
      <c r="EG200" s="159" t="s">
        <v>282</v>
      </c>
      <c r="EH200" s="159" t="s">
        <v>282</v>
      </c>
      <c r="EI200" s="159" t="s">
        <v>282</v>
      </c>
      <c r="EJ200" s="159" t="s">
        <v>282</v>
      </c>
      <c r="EK200" s="159" t="s">
        <v>282</v>
      </c>
      <c r="EL200" s="159" t="s">
        <v>282</v>
      </c>
      <c r="EM200" s="159" t="s">
        <v>282</v>
      </c>
      <c r="EN200" s="159" t="s">
        <v>282</v>
      </c>
      <c r="EO200" s="159" t="s">
        <v>282</v>
      </c>
      <c r="EP200" s="159" t="s">
        <v>282</v>
      </c>
      <c r="EQ200" s="159" t="s">
        <v>282</v>
      </c>
      <c r="ER200" s="159" t="s">
        <v>282</v>
      </c>
      <c r="ES200" s="159" t="s">
        <v>282</v>
      </c>
      <c r="ET200" s="159" t="s">
        <v>282</v>
      </c>
      <c r="EU200" s="159" t="s">
        <v>282</v>
      </c>
      <c r="EV200" s="159" t="s">
        <v>282</v>
      </c>
      <c r="EW200" s="159" t="s">
        <v>282</v>
      </c>
      <c r="EX200" s="159" t="s">
        <v>282</v>
      </c>
      <c r="EY200" s="159" t="s">
        <v>282</v>
      </c>
      <c r="EZ200" s="159" t="s">
        <v>282</v>
      </c>
      <c r="FA200" s="159" t="s">
        <v>282</v>
      </c>
      <c r="FB200" s="159" t="s">
        <v>282</v>
      </c>
      <c r="FC200" s="159" t="s">
        <v>282</v>
      </c>
      <c r="FD200" s="159" t="s">
        <v>282</v>
      </c>
      <c r="FE200" s="159" t="s">
        <v>282</v>
      </c>
      <c r="FF200" s="159" t="s">
        <v>282</v>
      </c>
      <c r="FG200" s="159" t="s">
        <v>282</v>
      </c>
      <c r="FH200" s="159" t="s">
        <v>282</v>
      </c>
      <c r="FI200" s="159" t="s">
        <v>282</v>
      </c>
      <c r="FJ200" s="159" t="s">
        <v>282</v>
      </c>
      <c r="FK200" s="159" t="s">
        <v>282</v>
      </c>
      <c r="FL200" s="159" t="s">
        <v>282</v>
      </c>
      <c r="FM200" s="159" t="s">
        <v>282</v>
      </c>
      <c r="FN200" s="159" t="s">
        <v>282</v>
      </c>
      <c r="FO200" s="159" t="s">
        <v>282</v>
      </c>
      <c r="FP200" s="159" t="s">
        <v>282</v>
      </c>
      <c r="FQ200" s="159" t="s">
        <v>282</v>
      </c>
      <c r="FR200" s="159" t="s">
        <v>282</v>
      </c>
      <c r="FS200" s="159" t="s">
        <v>282</v>
      </c>
      <c r="FT200" s="159" t="s">
        <v>282</v>
      </c>
    </row>
    <row r="201" spans="1:176" x14ac:dyDescent="0.25">
      <c r="A201" s="161" t="s">
        <v>2368</v>
      </c>
      <c r="B201" s="159" t="s">
        <v>13862</v>
      </c>
      <c r="C201" s="66" t="str">
        <f>IF(ISNUMBER(Severity!H201)=FALSE,Severity!F201,IF(Severity!H201&gt;=0.5,"YES","NO"))</f>
        <v>YES</v>
      </c>
      <c r="D201" s="66" t="str">
        <f>IF(ISNUMBER(Severity!I201)=FALSE,Severity!G201,IF(Severity!I201&gt;0.5,"YES","NO"))</f>
        <v>NO</v>
      </c>
      <c r="E201" s="159">
        <v>9</v>
      </c>
      <c r="F201" s="159">
        <v>2</v>
      </c>
      <c r="G201" s="159" t="s">
        <v>256</v>
      </c>
      <c r="H201" s="159" t="s">
        <v>10507</v>
      </c>
      <c r="I201" s="159">
        <v>23</v>
      </c>
      <c r="J201" s="159">
        <v>78</v>
      </c>
      <c r="K201" s="159" t="s">
        <v>282</v>
      </c>
      <c r="L201" s="159" t="s">
        <v>282</v>
      </c>
      <c r="M201" s="159" t="s">
        <v>282</v>
      </c>
      <c r="N201" s="159" t="s">
        <v>282</v>
      </c>
      <c r="O201" s="159" t="s">
        <v>282</v>
      </c>
      <c r="P201" s="159" t="s">
        <v>282</v>
      </c>
      <c r="Q201" s="159" t="s">
        <v>282</v>
      </c>
      <c r="R201" s="159" t="s">
        <v>282</v>
      </c>
      <c r="S201" s="159" t="s">
        <v>194</v>
      </c>
      <c r="T201" s="159">
        <v>10</v>
      </c>
      <c r="U201" s="159" t="s">
        <v>282</v>
      </c>
      <c r="V201" s="159" t="s">
        <v>282</v>
      </c>
      <c r="W201" s="159" t="s">
        <v>282</v>
      </c>
      <c r="X201" s="159">
        <v>31.4</v>
      </c>
      <c r="Y201" s="159">
        <v>6.93</v>
      </c>
      <c r="Z201" s="159">
        <v>149</v>
      </c>
      <c r="AA201" s="159" t="s">
        <v>282</v>
      </c>
      <c r="AB201" s="159" t="s">
        <v>282</v>
      </c>
      <c r="AC201" s="159" t="s">
        <v>282</v>
      </c>
      <c r="AD201" s="159">
        <v>13.7</v>
      </c>
      <c r="AE201" s="159">
        <v>10.24</v>
      </c>
      <c r="AF201" s="159">
        <v>149</v>
      </c>
      <c r="AG201" s="159" t="s">
        <v>282</v>
      </c>
      <c r="AH201" s="159" t="s">
        <v>282</v>
      </c>
      <c r="AI201" s="159" t="s">
        <v>282</v>
      </c>
      <c r="AJ201" s="159" t="s">
        <v>282</v>
      </c>
      <c r="AK201" s="159" t="s">
        <v>282</v>
      </c>
      <c r="AL201" s="159" t="s">
        <v>282</v>
      </c>
      <c r="AM201" s="159">
        <v>184</v>
      </c>
      <c r="AN201" s="159">
        <v>106</v>
      </c>
      <c r="AO201" s="159" t="s">
        <v>263</v>
      </c>
      <c r="AP201" s="159" t="s">
        <v>10507</v>
      </c>
      <c r="AQ201" s="159">
        <v>38</v>
      </c>
      <c r="AR201" s="159">
        <v>103</v>
      </c>
      <c r="AS201" s="159" t="s">
        <v>282</v>
      </c>
      <c r="AT201" s="159" t="s">
        <v>282</v>
      </c>
      <c r="AU201" s="159" t="s">
        <v>282</v>
      </c>
      <c r="AV201" s="159" t="s">
        <v>282</v>
      </c>
      <c r="AW201" s="159" t="s">
        <v>282</v>
      </c>
      <c r="AX201" s="159" t="s">
        <v>282</v>
      </c>
      <c r="AY201" s="159" t="s">
        <v>282</v>
      </c>
      <c r="AZ201" s="159" t="s">
        <v>282</v>
      </c>
      <c r="BA201" s="159" t="s">
        <v>194</v>
      </c>
      <c r="BB201" s="159">
        <v>10</v>
      </c>
      <c r="BC201" s="159" t="s">
        <v>282</v>
      </c>
      <c r="BD201" s="159" t="s">
        <v>282</v>
      </c>
      <c r="BE201" s="159" t="s">
        <v>282</v>
      </c>
      <c r="BF201" s="159">
        <v>31.66</v>
      </c>
      <c r="BG201" s="159">
        <v>5.71</v>
      </c>
      <c r="BH201" s="159">
        <v>157</v>
      </c>
      <c r="BI201" s="159" t="s">
        <v>282</v>
      </c>
      <c r="BJ201" s="159" t="s">
        <v>282</v>
      </c>
      <c r="BK201" s="159" t="s">
        <v>282</v>
      </c>
      <c r="BL201" s="159">
        <v>16.579999999999998</v>
      </c>
      <c r="BM201" s="159">
        <v>10.89</v>
      </c>
      <c r="BN201" s="159">
        <v>157</v>
      </c>
      <c r="BO201" s="159" t="s">
        <v>282</v>
      </c>
      <c r="BP201" s="159" t="s">
        <v>282</v>
      </c>
      <c r="BQ201" s="159" t="s">
        <v>282</v>
      </c>
      <c r="BR201" s="159" t="s">
        <v>282</v>
      </c>
      <c r="BS201" s="159" t="s">
        <v>282</v>
      </c>
      <c r="BT201" s="159" t="s">
        <v>282</v>
      </c>
      <c r="BU201" s="159">
        <v>191</v>
      </c>
      <c r="BV201" s="159">
        <v>88</v>
      </c>
      <c r="BW201" s="159" t="s">
        <v>282</v>
      </c>
      <c r="BX201" s="159" t="s">
        <v>282</v>
      </c>
      <c r="BY201" s="159" t="s">
        <v>282</v>
      </c>
      <c r="BZ201" s="159" t="s">
        <v>282</v>
      </c>
      <c r="CA201" s="159" t="s">
        <v>282</v>
      </c>
      <c r="CB201" s="159" t="s">
        <v>282</v>
      </c>
      <c r="CC201" s="159" t="s">
        <v>282</v>
      </c>
      <c r="CD201" s="159" t="s">
        <v>282</v>
      </c>
      <c r="CE201" s="159" t="s">
        <v>282</v>
      </c>
      <c r="CF201" s="159" t="s">
        <v>282</v>
      </c>
      <c r="CG201" s="159" t="s">
        <v>282</v>
      </c>
      <c r="CH201" s="159" t="s">
        <v>282</v>
      </c>
      <c r="CI201" s="159" t="s">
        <v>282</v>
      </c>
      <c r="CJ201" s="159" t="s">
        <v>282</v>
      </c>
      <c r="CK201" s="159" t="s">
        <v>282</v>
      </c>
      <c r="CL201" s="159" t="s">
        <v>282</v>
      </c>
      <c r="CM201" s="159" t="s">
        <v>282</v>
      </c>
      <c r="CN201" s="159" t="s">
        <v>282</v>
      </c>
      <c r="CO201" s="159" t="s">
        <v>282</v>
      </c>
      <c r="CP201" s="159" t="s">
        <v>282</v>
      </c>
      <c r="CQ201" s="159" t="s">
        <v>282</v>
      </c>
      <c r="CR201" s="159" t="s">
        <v>282</v>
      </c>
      <c r="CS201" s="159" t="s">
        <v>282</v>
      </c>
      <c r="CT201" s="159" t="s">
        <v>282</v>
      </c>
      <c r="CU201" s="159" t="s">
        <v>282</v>
      </c>
      <c r="CV201" s="159" t="s">
        <v>282</v>
      </c>
      <c r="CW201" s="159" t="s">
        <v>282</v>
      </c>
      <c r="CX201" s="159" t="s">
        <v>282</v>
      </c>
      <c r="CY201" s="159" t="s">
        <v>282</v>
      </c>
      <c r="CZ201" s="159" t="s">
        <v>282</v>
      </c>
      <c r="DA201" s="159" t="s">
        <v>282</v>
      </c>
      <c r="DB201" s="159" t="s">
        <v>282</v>
      </c>
      <c r="DC201" s="159" t="s">
        <v>282</v>
      </c>
      <c r="DD201" s="159" t="s">
        <v>282</v>
      </c>
      <c r="DE201" s="159" t="s">
        <v>282</v>
      </c>
      <c r="DF201" s="159" t="s">
        <v>282</v>
      </c>
      <c r="DG201" s="159" t="s">
        <v>282</v>
      </c>
      <c r="DH201" s="159" t="s">
        <v>282</v>
      </c>
      <c r="DI201" s="159" t="s">
        <v>282</v>
      </c>
      <c r="DJ201" s="159" t="s">
        <v>282</v>
      </c>
      <c r="DK201" s="159" t="s">
        <v>282</v>
      </c>
      <c r="DL201" s="159" t="s">
        <v>282</v>
      </c>
      <c r="DM201" s="159" t="s">
        <v>282</v>
      </c>
      <c r="DN201" s="159" t="s">
        <v>282</v>
      </c>
      <c r="DO201" s="159" t="s">
        <v>282</v>
      </c>
      <c r="DP201" s="159" t="s">
        <v>282</v>
      </c>
      <c r="DQ201" s="159" t="s">
        <v>282</v>
      </c>
      <c r="DR201" s="159" t="s">
        <v>282</v>
      </c>
      <c r="DS201" s="159" t="s">
        <v>282</v>
      </c>
      <c r="DT201" s="159" t="s">
        <v>282</v>
      </c>
      <c r="DU201" s="159" t="s">
        <v>282</v>
      </c>
      <c r="DV201" s="159" t="s">
        <v>282</v>
      </c>
      <c r="DW201" s="159" t="s">
        <v>282</v>
      </c>
      <c r="DX201" s="159" t="s">
        <v>282</v>
      </c>
      <c r="DY201" s="159" t="s">
        <v>282</v>
      </c>
      <c r="DZ201" s="159" t="s">
        <v>282</v>
      </c>
      <c r="EA201" s="159" t="s">
        <v>282</v>
      </c>
      <c r="EB201" s="159" t="s">
        <v>282</v>
      </c>
      <c r="EC201" s="159" t="s">
        <v>282</v>
      </c>
      <c r="ED201" s="159" t="s">
        <v>282</v>
      </c>
      <c r="EE201" s="159" t="s">
        <v>282</v>
      </c>
      <c r="EF201" s="159" t="s">
        <v>282</v>
      </c>
      <c r="EG201" s="159" t="s">
        <v>282</v>
      </c>
      <c r="EH201" s="159" t="s">
        <v>282</v>
      </c>
      <c r="EI201" s="159" t="s">
        <v>282</v>
      </c>
      <c r="EJ201" s="159" t="s">
        <v>282</v>
      </c>
      <c r="EK201" s="159" t="s">
        <v>282</v>
      </c>
      <c r="EL201" s="159" t="s">
        <v>282</v>
      </c>
      <c r="EM201" s="159" t="s">
        <v>282</v>
      </c>
      <c r="EN201" s="159" t="s">
        <v>282</v>
      </c>
      <c r="EO201" s="159" t="s">
        <v>282</v>
      </c>
      <c r="EP201" s="159" t="s">
        <v>282</v>
      </c>
      <c r="EQ201" s="159" t="s">
        <v>282</v>
      </c>
      <c r="ER201" s="159" t="s">
        <v>282</v>
      </c>
      <c r="ES201" s="159" t="s">
        <v>282</v>
      </c>
      <c r="ET201" s="159" t="s">
        <v>282</v>
      </c>
      <c r="EU201" s="159" t="s">
        <v>282</v>
      </c>
      <c r="EV201" s="159" t="s">
        <v>282</v>
      </c>
      <c r="EW201" s="159" t="s">
        <v>282</v>
      </c>
      <c r="EX201" s="159" t="s">
        <v>282</v>
      </c>
      <c r="EY201" s="159" t="s">
        <v>282</v>
      </c>
      <c r="EZ201" s="159" t="s">
        <v>282</v>
      </c>
      <c r="FA201" s="159" t="s">
        <v>282</v>
      </c>
      <c r="FB201" s="159" t="s">
        <v>282</v>
      </c>
      <c r="FC201" s="159" t="s">
        <v>282</v>
      </c>
      <c r="FD201" s="159" t="s">
        <v>282</v>
      </c>
      <c r="FE201" s="159" t="s">
        <v>282</v>
      </c>
      <c r="FF201" s="159" t="s">
        <v>282</v>
      </c>
      <c r="FG201" s="159" t="s">
        <v>282</v>
      </c>
      <c r="FH201" s="159" t="s">
        <v>282</v>
      </c>
      <c r="FI201" s="159" t="s">
        <v>282</v>
      </c>
      <c r="FJ201" s="159" t="s">
        <v>282</v>
      </c>
      <c r="FK201" s="159" t="s">
        <v>282</v>
      </c>
      <c r="FL201" s="159" t="s">
        <v>282</v>
      </c>
      <c r="FM201" s="159" t="s">
        <v>282</v>
      </c>
      <c r="FN201" s="159" t="s">
        <v>282</v>
      </c>
      <c r="FO201" s="159" t="s">
        <v>282</v>
      </c>
      <c r="FP201" s="159" t="s">
        <v>282</v>
      </c>
      <c r="FQ201" s="159" t="s">
        <v>282</v>
      </c>
      <c r="FR201" s="159" t="s">
        <v>282</v>
      </c>
      <c r="FS201" s="159" t="s">
        <v>282</v>
      </c>
      <c r="FT201" s="159" t="s">
        <v>282</v>
      </c>
    </row>
    <row r="202" spans="1:176" x14ac:dyDescent="0.25">
      <c r="A202" s="66" t="s">
        <v>307</v>
      </c>
      <c r="B202" s="159" t="s">
        <v>282</v>
      </c>
      <c r="C202" s="66" t="str">
        <f>IF(ISNUMBER(Severity!H202)=FALSE,Severity!F202,IF(Severity!H202&gt;=0.5,"YES","NO"))</f>
        <v>NO</v>
      </c>
      <c r="D202" s="66" t="str">
        <f>IF(ISNUMBER(Severity!I202)=FALSE,Severity!G202,IF(Severity!I202&gt;0.5,"YES","NO"))</f>
        <v>YES</v>
      </c>
      <c r="E202" s="159">
        <v>10</v>
      </c>
      <c r="F202" s="159">
        <v>3</v>
      </c>
      <c r="G202" s="66" t="s">
        <v>10475</v>
      </c>
      <c r="H202" s="159" t="s">
        <v>182</v>
      </c>
      <c r="I202" s="66" t="s">
        <v>282</v>
      </c>
      <c r="J202" s="159">
        <v>6</v>
      </c>
      <c r="K202" s="159" t="s">
        <v>282</v>
      </c>
      <c r="L202" s="159" t="s">
        <v>282</v>
      </c>
      <c r="M202" s="159" t="s">
        <v>282</v>
      </c>
      <c r="N202" s="159" t="s">
        <v>282</v>
      </c>
      <c r="O202" s="159" t="s">
        <v>282</v>
      </c>
      <c r="P202" s="159" t="s">
        <v>282</v>
      </c>
      <c r="Q202" s="159" t="s">
        <v>282</v>
      </c>
      <c r="R202" s="159" t="s">
        <v>282</v>
      </c>
      <c r="S202" s="159" t="s">
        <v>743</v>
      </c>
      <c r="T202" s="159">
        <v>21</v>
      </c>
      <c r="U202" s="66" t="s">
        <v>282</v>
      </c>
      <c r="V202" s="66" t="s">
        <v>282</v>
      </c>
      <c r="W202" s="159" t="s">
        <v>282</v>
      </c>
      <c r="X202" s="66">
        <v>17</v>
      </c>
      <c r="Y202" s="66">
        <v>6.2</v>
      </c>
      <c r="Z202" s="66">
        <v>15</v>
      </c>
      <c r="AA202" s="66" t="s">
        <v>282</v>
      </c>
      <c r="AB202" s="66" t="s">
        <v>282</v>
      </c>
      <c r="AC202" s="66" t="s">
        <v>282</v>
      </c>
      <c r="AD202" s="66">
        <v>6.1</v>
      </c>
      <c r="AE202" s="66">
        <v>6.6</v>
      </c>
      <c r="AF202" s="66">
        <v>15</v>
      </c>
      <c r="AG202" s="66" t="s">
        <v>282</v>
      </c>
      <c r="AH202" s="66" t="s">
        <v>282</v>
      </c>
      <c r="AI202" s="66" t="s">
        <v>282</v>
      </c>
      <c r="AJ202" s="66" t="s">
        <v>282</v>
      </c>
      <c r="AK202" s="66" t="s">
        <v>282</v>
      </c>
      <c r="AL202" s="66" t="s">
        <v>282</v>
      </c>
      <c r="AM202" s="159">
        <v>21</v>
      </c>
      <c r="AN202" s="159">
        <v>15</v>
      </c>
      <c r="AO202" s="66" t="s">
        <v>763</v>
      </c>
      <c r="AP202" s="159" t="s">
        <v>183</v>
      </c>
      <c r="AQ202" s="159" t="s">
        <v>282</v>
      </c>
      <c r="AR202" s="159">
        <v>3</v>
      </c>
      <c r="AS202" s="159" t="s">
        <v>282</v>
      </c>
      <c r="AT202" s="159" t="s">
        <v>282</v>
      </c>
      <c r="AU202" s="159" t="s">
        <v>282</v>
      </c>
      <c r="AV202" s="159" t="s">
        <v>282</v>
      </c>
      <c r="AW202" s="159" t="s">
        <v>282</v>
      </c>
      <c r="AX202" s="159" t="s">
        <v>282</v>
      </c>
      <c r="AY202" s="159" t="s">
        <v>282</v>
      </c>
      <c r="AZ202" s="159" t="s">
        <v>282</v>
      </c>
      <c r="BA202" s="159" t="s">
        <v>743</v>
      </c>
      <c r="BB202" s="159">
        <v>21</v>
      </c>
      <c r="BC202" s="66" t="s">
        <v>282</v>
      </c>
      <c r="BD202" s="66" t="s">
        <v>282</v>
      </c>
      <c r="BE202" s="159" t="s">
        <v>282</v>
      </c>
      <c r="BF202" s="159">
        <v>19</v>
      </c>
      <c r="BG202" s="159">
        <v>7.8</v>
      </c>
      <c r="BH202" s="159">
        <v>16</v>
      </c>
      <c r="BI202" s="66" t="s">
        <v>282</v>
      </c>
      <c r="BJ202" s="66" t="s">
        <v>282</v>
      </c>
      <c r="BK202" s="66" t="s">
        <v>282</v>
      </c>
      <c r="BL202" s="159">
        <v>8</v>
      </c>
      <c r="BM202" s="159">
        <v>7.1</v>
      </c>
      <c r="BN202" s="159">
        <v>16</v>
      </c>
      <c r="BO202" s="159" t="s">
        <v>282</v>
      </c>
      <c r="BP202" s="159" t="s">
        <v>282</v>
      </c>
      <c r="BQ202" s="159" t="s">
        <v>282</v>
      </c>
      <c r="BR202" s="159" t="s">
        <v>282</v>
      </c>
      <c r="BS202" s="159" t="s">
        <v>282</v>
      </c>
      <c r="BT202" s="159" t="s">
        <v>282</v>
      </c>
      <c r="BU202" s="159">
        <v>19</v>
      </c>
      <c r="BV202" s="159">
        <v>16</v>
      </c>
      <c r="BW202" s="66" t="s">
        <v>11234</v>
      </c>
      <c r="BX202" s="159" t="s">
        <v>11237</v>
      </c>
      <c r="BY202" s="159" t="s">
        <v>282</v>
      </c>
      <c r="BZ202" s="66">
        <v>3</v>
      </c>
      <c r="CA202" s="159" t="s">
        <v>282</v>
      </c>
      <c r="CB202" s="159" t="s">
        <v>282</v>
      </c>
      <c r="CC202" s="159" t="s">
        <v>282</v>
      </c>
      <c r="CD202" s="159" t="s">
        <v>282</v>
      </c>
      <c r="CE202" s="159" t="s">
        <v>282</v>
      </c>
      <c r="CF202" s="159" t="s">
        <v>282</v>
      </c>
      <c r="CG202" s="159" t="s">
        <v>282</v>
      </c>
      <c r="CH202" s="159" t="s">
        <v>282</v>
      </c>
      <c r="CI202" s="159" t="s">
        <v>743</v>
      </c>
      <c r="CJ202" s="66">
        <v>21</v>
      </c>
      <c r="CK202" s="66" t="s">
        <v>282</v>
      </c>
      <c r="CL202" s="159" t="s">
        <v>282</v>
      </c>
      <c r="CM202" s="159" t="s">
        <v>282</v>
      </c>
      <c r="CN202" s="66">
        <v>17.7</v>
      </c>
      <c r="CO202" s="66">
        <v>7.5</v>
      </c>
      <c r="CP202" s="66">
        <v>18</v>
      </c>
      <c r="CQ202" s="159" t="s">
        <v>282</v>
      </c>
      <c r="CR202" s="159" t="s">
        <v>282</v>
      </c>
      <c r="CS202" s="159" t="s">
        <v>282</v>
      </c>
      <c r="CT202" s="66">
        <v>10</v>
      </c>
      <c r="CU202" s="66">
        <v>9.8000000000000007</v>
      </c>
      <c r="CV202" s="66">
        <v>18</v>
      </c>
      <c r="CW202" s="159" t="s">
        <v>282</v>
      </c>
      <c r="CX202" s="159" t="s">
        <v>282</v>
      </c>
      <c r="CY202" s="159" t="s">
        <v>282</v>
      </c>
      <c r="CZ202" s="159" t="s">
        <v>282</v>
      </c>
      <c r="DA202" s="159" t="s">
        <v>282</v>
      </c>
      <c r="DB202" s="159" t="s">
        <v>282</v>
      </c>
      <c r="DC202" s="66">
        <v>21</v>
      </c>
      <c r="DD202" s="66">
        <v>18</v>
      </c>
      <c r="DE202" s="159" t="s">
        <v>282</v>
      </c>
      <c r="DF202" s="159" t="s">
        <v>282</v>
      </c>
      <c r="DG202" s="159" t="s">
        <v>282</v>
      </c>
      <c r="DH202" s="159" t="s">
        <v>282</v>
      </c>
      <c r="DI202" s="159" t="s">
        <v>282</v>
      </c>
      <c r="DJ202" s="159" t="s">
        <v>282</v>
      </c>
      <c r="DK202" s="159" t="s">
        <v>282</v>
      </c>
      <c r="DL202" s="159" t="s">
        <v>282</v>
      </c>
      <c r="DM202" s="159" t="s">
        <v>282</v>
      </c>
      <c r="DN202" s="159" t="s">
        <v>282</v>
      </c>
      <c r="DO202" s="159" t="s">
        <v>282</v>
      </c>
      <c r="DP202" s="159" t="s">
        <v>282</v>
      </c>
      <c r="DQ202" s="159" t="s">
        <v>282</v>
      </c>
      <c r="DR202" s="159" t="s">
        <v>282</v>
      </c>
      <c r="DS202" s="159" t="s">
        <v>282</v>
      </c>
      <c r="DT202" s="159" t="s">
        <v>282</v>
      </c>
      <c r="DU202" s="159" t="s">
        <v>282</v>
      </c>
      <c r="DV202" s="159" t="s">
        <v>282</v>
      </c>
      <c r="DW202" s="159" t="s">
        <v>282</v>
      </c>
      <c r="DX202" s="159" t="s">
        <v>282</v>
      </c>
      <c r="DY202" s="159" t="s">
        <v>282</v>
      </c>
      <c r="DZ202" s="159" t="s">
        <v>282</v>
      </c>
      <c r="EA202" s="159" t="s">
        <v>282</v>
      </c>
      <c r="EB202" s="159" t="s">
        <v>282</v>
      </c>
      <c r="EC202" s="159" t="s">
        <v>282</v>
      </c>
      <c r="ED202" s="159" t="s">
        <v>282</v>
      </c>
      <c r="EE202" s="159" t="s">
        <v>282</v>
      </c>
      <c r="EF202" s="159" t="s">
        <v>282</v>
      </c>
      <c r="EG202" s="159" t="s">
        <v>282</v>
      </c>
      <c r="EH202" s="159" t="s">
        <v>282</v>
      </c>
      <c r="EI202" s="159" t="s">
        <v>282</v>
      </c>
      <c r="EJ202" s="159" t="s">
        <v>282</v>
      </c>
      <c r="EK202" s="159" t="s">
        <v>282</v>
      </c>
      <c r="EL202" s="159" t="s">
        <v>282</v>
      </c>
      <c r="EM202" s="159" t="s">
        <v>282</v>
      </c>
      <c r="EN202" s="159" t="s">
        <v>282</v>
      </c>
      <c r="EO202" s="159" t="s">
        <v>282</v>
      </c>
      <c r="EP202" s="159" t="s">
        <v>282</v>
      </c>
      <c r="EQ202" s="159" t="s">
        <v>282</v>
      </c>
      <c r="ER202" s="159" t="s">
        <v>282</v>
      </c>
      <c r="ES202" s="159" t="s">
        <v>282</v>
      </c>
      <c r="ET202" s="159" t="s">
        <v>282</v>
      </c>
      <c r="EU202" s="159" t="s">
        <v>282</v>
      </c>
      <c r="EV202" s="159" t="s">
        <v>282</v>
      </c>
      <c r="EW202" s="159" t="s">
        <v>282</v>
      </c>
      <c r="EX202" s="159" t="s">
        <v>282</v>
      </c>
      <c r="EY202" s="159" t="s">
        <v>282</v>
      </c>
      <c r="EZ202" s="159" t="s">
        <v>282</v>
      </c>
      <c r="FA202" s="159" t="s">
        <v>282</v>
      </c>
      <c r="FB202" s="159" t="s">
        <v>282</v>
      </c>
      <c r="FC202" s="159" t="s">
        <v>282</v>
      </c>
      <c r="FD202" s="159" t="s">
        <v>282</v>
      </c>
      <c r="FE202" s="159" t="s">
        <v>282</v>
      </c>
      <c r="FF202" s="159" t="s">
        <v>282</v>
      </c>
      <c r="FG202" s="159" t="s">
        <v>282</v>
      </c>
      <c r="FH202" s="159" t="s">
        <v>282</v>
      </c>
      <c r="FI202" s="159" t="s">
        <v>282</v>
      </c>
      <c r="FJ202" s="159" t="s">
        <v>282</v>
      </c>
      <c r="FK202" s="159" t="s">
        <v>282</v>
      </c>
      <c r="FL202" s="159" t="s">
        <v>282</v>
      </c>
      <c r="FM202" s="159" t="s">
        <v>282</v>
      </c>
      <c r="FN202" s="159" t="s">
        <v>282</v>
      </c>
      <c r="FO202" s="159" t="s">
        <v>282</v>
      </c>
      <c r="FP202" s="159" t="s">
        <v>282</v>
      </c>
      <c r="FQ202" s="159" t="s">
        <v>282</v>
      </c>
      <c r="FR202" s="159" t="s">
        <v>282</v>
      </c>
      <c r="FS202" s="159" t="s">
        <v>282</v>
      </c>
      <c r="FT202" s="159" t="s">
        <v>282</v>
      </c>
    </row>
    <row r="203" spans="1:176" x14ac:dyDescent="0.25">
      <c r="A203" s="212" t="s">
        <v>4873</v>
      </c>
      <c r="B203" s="159" t="s">
        <v>11318</v>
      </c>
      <c r="C203" s="66" t="str">
        <f>IF(ISNUMBER(Severity!H203)=FALSE,Severity!F203,IF(Severity!H203&gt;=0.5,"YES","NO"))</f>
        <v>NO</v>
      </c>
      <c r="D203" s="66" t="str">
        <f>IF(ISNUMBER(Severity!I203)=FALSE,Severity!G203,IF(Severity!I203&gt;0.5,"YES","NO"))</f>
        <v>YES</v>
      </c>
      <c r="E203" s="159">
        <v>12</v>
      </c>
      <c r="F203" s="159">
        <v>2</v>
      </c>
      <c r="G203" s="212" t="s">
        <v>10937</v>
      </c>
      <c r="H203" s="159" t="s">
        <v>183</v>
      </c>
      <c r="I203" s="66" t="s">
        <v>282</v>
      </c>
      <c r="J203" s="159">
        <v>11</v>
      </c>
      <c r="K203" s="159" t="s">
        <v>282</v>
      </c>
      <c r="L203" s="159" t="s">
        <v>282</v>
      </c>
      <c r="M203" s="159" t="s">
        <v>282</v>
      </c>
      <c r="N203" s="159" t="s">
        <v>282</v>
      </c>
      <c r="O203" s="159" t="s">
        <v>282</v>
      </c>
      <c r="P203" s="159" t="s">
        <v>282</v>
      </c>
      <c r="Q203" s="159" t="s">
        <v>282</v>
      </c>
      <c r="R203" s="159" t="s">
        <v>282</v>
      </c>
      <c r="S203" s="159" t="s">
        <v>743</v>
      </c>
      <c r="T203" s="159">
        <v>21</v>
      </c>
      <c r="U203" s="159">
        <v>19.3</v>
      </c>
      <c r="V203" s="159">
        <v>8.9</v>
      </c>
      <c r="W203" s="159">
        <v>70</v>
      </c>
      <c r="X203" s="159" t="s">
        <v>282</v>
      </c>
      <c r="Y203" s="159" t="s">
        <v>282</v>
      </c>
      <c r="Z203" s="159" t="s">
        <v>282</v>
      </c>
      <c r="AA203" s="159" t="s">
        <v>282</v>
      </c>
      <c r="AB203" s="159" t="s">
        <v>282</v>
      </c>
      <c r="AC203" s="159" t="s">
        <v>282</v>
      </c>
      <c r="AD203" s="159">
        <v>11.7</v>
      </c>
      <c r="AE203" s="159">
        <v>7.7</v>
      </c>
      <c r="AF203" s="159">
        <v>59</v>
      </c>
      <c r="AG203" s="159" t="s">
        <v>282</v>
      </c>
      <c r="AH203" s="159" t="s">
        <v>282</v>
      </c>
      <c r="AI203" s="159" t="s">
        <v>282</v>
      </c>
      <c r="AJ203" s="159" t="s">
        <v>282</v>
      </c>
      <c r="AK203" s="159" t="s">
        <v>282</v>
      </c>
      <c r="AL203" s="159" t="s">
        <v>282</v>
      </c>
      <c r="AM203" s="159">
        <v>70</v>
      </c>
      <c r="AN203" s="159">
        <v>59</v>
      </c>
      <c r="AO203" s="159" t="s">
        <v>306</v>
      </c>
      <c r="AP203" s="159" t="s">
        <v>282</v>
      </c>
      <c r="AQ203" s="159" t="s">
        <v>282</v>
      </c>
      <c r="AR203" s="159">
        <v>15</v>
      </c>
      <c r="AS203" s="159" t="s">
        <v>282</v>
      </c>
      <c r="AT203" s="159" t="s">
        <v>282</v>
      </c>
      <c r="AU203" s="159" t="s">
        <v>282</v>
      </c>
      <c r="AV203" s="159" t="s">
        <v>282</v>
      </c>
      <c r="AW203" s="159" t="s">
        <v>282</v>
      </c>
      <c r="AX203" s="159" t="s">
        <v>282</v>
      </c>
      <c r="AY203" s="159" t="s">
        <v>282</v>
      </c>
      <c r="AZ203" s="159" t="s">
        <v>282</v>
      </c>
      <c r="BA203" s="159" t="s">
        <v>743</v>
      </c>
      <c r="BB203" s="159">
        <v>21</v>
      </c>
      <c r="BC203" s="159">
        <v>21.8</v>
      </c>
      <c r="BD203" s="159">
        <v>9.3000000000000007</v>
      </c>
      <c r="BE203" s="159">
        <v>66</v>
      </c>
      <c r="BF203" s="159" t="s">
        <v>282</v>
      </c>
      <c r="BG203" s="159" t="s">
        <v>282</v>
      </c>
      <c r="BH203" s="159" t="s">
        <v>282</v>
      </c>
      <c r="BI203" s="159" t="s">
        <v>282</v>
      </c>
      <c r="BJ203" s="159" t="s">
        <v>282</v>
      </c>
      <c r="BK203" s="159" t="s">
        <v>282</v>
      </c>
      <c r="BL203" s="159">
        <v>15.6</v>
      </c>
      <c r="BM203" s="159">
        <v>10.5</v>
      </c>
      <c r="BN203" s="159">
        <v>51</v>
      </c>
      <c r="BO203" s="159" t="s">
        <v>282</v>
      </c>
      <c r="BP203" s="159" t="s">
        <v>282</v>
      </c>
      <c r="BQ203" s="159" t="s">
        <v>282</v>
      </c>
      <c r="BR203" s="159" t="s">
        <v>282</v>
      </c>
      <c r="BS203" s="159" t="s">
        <v>282</v>
      </c>
      <c r="BT203" s="159" t="s">
        <v>282</v>
      </c>
      <c r="BU203" s="159">
        <v>66</v>
      </c>
      <c r="BV203" s="159">
        <v>51</v>
      </c>
      <c r="BW203" s="159" t="s">
        <v>282</v>
      </c>
      <c r="BX203" s="159" t="s">
        <v>282</v>
      </c>
      <c r="BY203" s="159" t="s">
        <v>282</v>
      </c>
      <c r="BZ203" s="159" t="s">
        <v>282</v>
      </c>
      <c r="CA203" s="159" t="s">
        <v>282</v>
      </c>
      <c r="CB203" s="159" t="s">
        <v>282</v>
      </c>
      <c r="CC203" s="159" t="s">
        <v>282</v>
      </c>
      <c r="CD203" s="159" t="s">
        <v>282</v>
      </c>
      <c r="CE203" s="159" t="s">
        <v>282</v>
      </c>
      <c r="CF203" s="159" t="s">
        <v>282</v>
      </c>
      <c r="CG203" s="159" t="s">
        <v>282</v>
      </c>
      <c r="CH203" s="159" t="s">
        <v>282</v>
      </c>
      <c r="CI203" s="159" t="s">
        <v>282</v>
      </c>
      <c r="CJ203" s="159" t="s">
        <v>282</v>
      </c>
      <c r="CK203" s="159" t="s">
        <v>282</v>
      </c>
      <c r="CL203" s="159" t="s">
        <v>282</v>
      </c>
      <c r="CM203" s="159" t="s">
        <v>282</v>
      </c>
      <c r="CN203" s="159" t="s">
        <v>282</v>
      </c>
      <c r="CO203" s="159" t="s">
        <v>282</v>
      </c>
      <c r="CP203" s="159" t="s">
        <v>282</v>
      </c>
      <c r="CQ203" s="159" t="s">
        <v>282</v>
      </c>
      <c r="CR203" s="159" t="s">
        <v>282</v>
      </c>
      <c r="CS203" s="159" t="s">
        <v>282</v>
      </c>
      <c r="CT203" s="159" t="s">
        <v>282</v>
      </c>
      <c r="CU203" s="159" t="s">
        <v>282</v>
      </c>
      <c r="CV203" s="159" t="s">
        <v>282</v>
      </c>
      <c r="CW203" s="159" t="s">
        <v>282</v>
      </c>
      <c r="CX203" s="159" t="s">
        <v>282</v>
      </c>
      <c r="CY203" s="159" t="s">
        <v>282</v>
      </c>
      <c r="CZ203" s="159" t="s">
        <v>282</v>
      </c>
      <c r="DA203" s="159" t="s">
        <v>282</v>
      </c>
      <c r="DB203" s="159" t="s">
        <v>282</v>
      </c>
      <c r="DC203" s="159" t="s">
        <v>282</v>
      </c>
      <c r="DD203" s="159" t="s">
        <v>282</v>
      </c>
      <c r="DE203" s="159" t="s">
        <v>282</v>
      </c>
      <c r="DF203" s="159" t="s">
        <v>282</v>
      </c>
      <c r="DG203" s="159" t="s">
        <v>282</v>
      </c>
      <c r="DH203" s="159" t="s">
        <v>282</v>
      </c>
      <c r="DI203" s="159" t="s">
        <v>282</v>
      </c>
      <c r="DJ203" s="159" t="s">
        <v>282</v>
      </c>
      <c r="DK203" s="159" t="s">
        <v>282</v>
      </c>
      <c r="DL203" s="159" t="s">
        <v>282</v>
      </c>
      <c r="DM203" s="159" t="s">
        <v>282</v>
      </c>
      <c r="DN203" s="159" t="s">
        <v>282</v>
      </c>
      <c r="DO203" s="159" t="s">
        <v>282</v>
      </c>
      <c r="DP203" s="159" t="s">
        <v>282</v>
      </c>
      <c r="DQ203" s="159" t="s">
        <v>282</v>
      </c>
      <c r="DR203" s="159" t="s">
        <v>282</v>
      </c>
      <c r="DS203" s="159" t="s">
        <v>282</v>
      </c>
      <c r="DT203" s="159" t="s">
        <v>282</v>
      </c>
      <c r="DU203" s="159" t="s">
        <v>282</v>
      </c>
      <c r="DV203" s="159" t="s">
        <v>282</v>
      </c>
      <c r="DW203" s="159" t="s">
        <v>282</v>
      </c>
      <c r="DX203" s="159" t="s">
        <v>282</v>
      </c>
      <c r="DY203" s="159" t="s">
        <v>282</v>
      </c>
      <c r="DZ203" s="159" t="s">
        <v>282</v>
      </c>
      <c r="EA203" s="159" t="s">
        <v>282</v>
      </c>
      <c r="EB203" s="159" t="s">
        <v>282</v>
      </c>
      <c r="EC203" s="159" t="s">
        <v>282</v>
      </c>
      <c r="ED203" s="159" t="s">
        <v>282</v>
      </c>
      <c r="EE203" s="159" t="s">
        <v>282</v>
      </c>
      <c r="EF203" s="159" t="s">
        <v>282</v>
      </c>
      <c r="EG203" s="159" t="s">
        <v>282</v>
      </c>
      <c r="EH203" s="159" t="s">
        <v>282</v>
      </c>
      <c r="EI203" s="159" t="s">
        <v>282</v>
      </c>
      <c r="EJ203" s="159" t="s">
        <v>282</v>
      </c>
      <c r="EK203" s="159" t="s">
        <v>282</v>
      </c>
      <c r="EL203" s="159" t="s">
        <v>282</v>
      </c>
      <c r="EM203" s="159" t="s">
        <v>282</v>
      </c>
      <c r="EN203" s="159" t="s">
        <v>282</v>
      </c>
      <c r="EO203" s="159" t="s">
        <v>282</v>
      </c>
      <c r="EP203" s="159" t="s">
        <v>282</v>
      </c>
      <c r="EQ203" s="159" t="s">
        <v>282</v>
      </c>
      <c r="ER203" s="159" t="s">
        <v>282</v>
      </c>
      <c r="ES203" s="159" t="s">
        <v>282</v>
      </c>
      <c r="ET203" s="159" t="s">
        <v>282</v>
      </c>
      <c r="EU203" s="159" t="s">
        <v>282</v>
      </c>
      <c r="EV203" s="159" t="s">
        <v>282</v>
      </c>
      <c r="EW203" s="159" t="s">
        <v>282</v>
      </c>
      <c r="EX203" s="159" t="s">
        <v>282</v>
      </c>
      <c r="EY203" s="159" t="s">
        <v>282</v>
      </c>
      <c r="EZ203" s="159" t="s">
        <v>282</v>
      </c>
      <c r="FA203" s="159" t="s">
        <v>282</v>
      </c>
      <c r="FB203" s="159" t="s">
        <v>282</v>
      </c>
      <c r="FC203" s="159" t="s">
        <v>282</v>
      </c>
      <c r="FD203" s="159" t="s">
        <v>282</v>
      </c>
      <c r="FE203" s="159" t="s">
        <v>282</v>
      </c>
      <c r="FF203" s="159" t="s">
        <v>282</v>
      </c>
      <c r="FG203" s="159" t="s">
        <v>282</v>
      </c>
      <c r="FH203" s="159" t="s">
        <v>282</v>
      </c>
      <c r="FI203" s="159" t="s">
        <v>282</v>
      </c>
      <c r="FJ203" s="159" t="s">
        <v>282</v>
      </c>
      <c r="FK203" s="159" t="s">
        <v>282</v>
      </c>
      <c r="FL203" s="159" t="s">
        <v>282</v>
      </c>
      <c r="FM203" s="159" t="s">
        <v>282</v>
      </c>
      <c r="FN203" s="159" t="s">
        <v>282</v>
      </c>
      <c r="FO203" s="159" t="s">
        <v>282</v>
      </c>
      <c r="FP203" s="159" t="s">
        <v>282</v>
      </c>
      <c r="FQ203" s="159" t="s">
        <v>282</v>
      </c>
      <c r="FR203" s="159" t="s">
        <v>282</v>
      </c>
      <c r="FS203" s="159" t="s">
        <v>282</v>
      </c>
      <c r="FT203" s="159" t="s">
        <v>282</v>
      </c>
    </row>
    <row r="204" spans="1:176" x14ac:dyDescent="0.25">
      <c r="A204" s="212" t="s">
        <v>10099</v>
      </c>
      <c r="B204" s="159" t="s">
        <v>13888</v>
      </c>
      <c r="C204" s="66" t="str">
        <f>IF(ISNUMBER(Severity!H204)=FALSE,Severity!F204,IF(Severity!H204&gt;=0.5,"YES","NO"))</f>
        <v>YES</v>
      </c>
      <c r="D204" s="66" t="str">
        <f>IF(ISNUMBER(Severity!I204)=FALSE,Severity!G204,IF(Severity!I204&gt;0.5,"YES","NO"))</f>
        <v>NO</v>
      </c>
      <c r="E204" s="159">
        <v>8</v>
      </c>
      <c r="F204" s="159">
        <v>2</v>
      </c>
      <c r="G204" s="212" t="s">
        <v>17960</v>
      </c>
      <c r="H204" s="159" t="s">
        <v>183</v>
      </c>
      <c r="I204" s="159" t="s">
        <v>282</v>
      </c>
      <c r="J204" s="159" t="s">
        <v>282</v>
      </c>
      <c r="K204" s="159" t="s">
        <v>282</v>
      </c>
      <c r="L204" s="159" t="s">
        <v>282</v>
      </c>
      <c r="M204" s="159" t="s">
        <v>282</v>
      </c>
      <c r="N204" s="159" t="s">
        <v>282</v>
      </c>
      <c r="O204" s="159" t="s">
        <v>299</v>
      </c>
      <c r="P204" s="159">
        <v>17</v>
      </c>
      <c r="Q204" s="159">
        <v>14</v>
      </c>
      <c r="R204" s="159">
        <v>50</v>
      </c>
      <c r="S204" s="159" t="s">
        <v>299</v>
      </c>
      <c r="T204" s="159">
        <v>17</v>
      </c>
      <c r="U204" s="159">
        <v>31.5</v>
      </c>
      <c r="V204" s="159">
        <v>4.5999999999999996</v>
      </c>
      <c r="W204" s="159">
        <v>32</v>
      </c>
      <c r="X204" s="159" t="s">
        <v>282</v>
      </c>
      <c r="Y204" s="159" t="s">
        <v>282</v>
      </c>
      <c r="Z204" s="159" t="s">
        <v>282</v>
      </c>
      <c r="AA204" s="159">
        <v>7.6</v>
      </c>
      <c r="AB204" s="159">
        <v>7.3</v>
      </c>
      <c r="AC204" s="159">
        <v>32</v>
      </c>
      <c r="AD204" s="159" t="s">
        <v>282</v>
      </c>
      <c r="AE204" s="159" t="s">
        <v>282</v>
      </c>
      <c r="AF204" s="159" t="s">
        <v>282</v>
      </c>
      <c r="AG204" s="159" t="s">
        <v>282</v>
      </c>
      <c r="AH204" s="159" t="s">
        <v>282</v>
      </c>
      <c r="AI204" s="159" t="s">
        <v>282</v>
      </c>
      <c r="AJ204" s="159" t="s">
        <v>282</v>
      </c>
      <c r="AK204" s="159" t="s">
        <v>282</v>
      </c>
      <c r="AL204" s="159" t="s">
        <v>282</v>
      </c>
      <c r="AM204" s="159">
        <v>32</v>
      </c>
      <c r="AN204" s="159" t="s">
        <v>282</v>
      </c>
      <c r="AO204" s="159" t="s">
        <v>246</v>
      </c>
      <c r="AP204" s="159" t="s">
        <v>10507</v>
      </c>
      <c r="AQ204" s="159" t="s">
        <v>282</v>
      </c>
      <c r="AR204" s="159" t="s">
        <v>282</v>
      </c>
      <c r="AS204" s="159" t="s">
        <v>282</v>
      </c>
      <c r="AT204" s="159" t="s">
        <v>282</v>
      </c>
      <c r="AU204" s="159" t="s">
        <v>282</v>
      </c>
      <c r="AV204" s="159" t="s">
        <v>282</v>
      </c>
      <c r="AW204" s="159" t="s">
        <v>299</v>
      </c>
      <c r="AX204" s="159">
        <v>17</v>
      </c>
      <c r="AY204" s="159">
        <v>14</v>
      </c>
      <c r="AZ204" s="159">
        <v>50</v>
      </c>
      <c r="BA204" s="159" t="s">
        <v>299</v>
      </c>
      <c r="BB204" s="159">
        <v>17</v>
      </c>
      <c r="BC204" s="159">
        <v>29.6</v>
      </c>
      <c r="BD204" s="159">
        <v>5.0999999999999996</v>
      </c>
      <c r="BE204" s="159">
        <v>30</v>
      </c>
      <c r="BF204" s="159" t="s">
        <v>282</v>
      </c>
      <c r="BG204" s="159" t="s">
        <v>282</v>
      </c>
      <c r="BH204" s="159" t="s">
        <v>282</v>
      </c>
      <c r="BI204" s="159">
        <v>8.6999999999999993</v>
      </c>
      <c r="BJ204" s="159">
        <v>6.9</v>
      </c>
      <c r="BK204" s="159">
        <v>30</v>
      </c>
      <c r="BL204" s="159" t="s">
        <v>282</v>
      </c>
      <c r="BM204" s="159" t="s">
        <v>282</v>
      </c>
      <c r="BN204" s="159" t="s">
        <v>282</v>
      </c>
      <c r="BO204" s="159" t="s">
        <v>282</v>
      </c>
      <c r="BP204" s="159" t="s">
        <v>282</v>
      </c>
      <c r="BQ204" s="159" t="s">
        <v>282</v>
      </c>
      <c r="BR204" s="159" t="s">
        <v>282</v>
      </c>
      <c r="BS204" s="159" t="s">
        <v>282</v>
      </c>
      <c r="BT204" s="159" t="s">
        <v>282</v>
      </c>
      <c r="BU204" s="159">
        <v>30</v>
      </c>
      <c r="BV204" s="159" t="s">
        <v>282</v>
      </c>
      <c r="BW204" s="159" t="s">
        <v>282</v>
      </c>
      <c r="BX204" s="159" t="s">
        <v>282</v>
      </c>
      <c r="BY204" s="159" t="s">
        <v>282</v>
      </c>
      <c r="BZ204" s="159" t="s">
        <v>282</v>
      </c>
      <c r="CA204" s="159" t="s">
        <v>282</v>
      </c>
      <c r="CB204" s="159" t="s">
        <v>282</v>
      </c>
      <c r="CC204" s="159" t="s">
        <v>282</v>
      </c>
      <c r="CD204" s="159" t="s">
        <v>282</v>
      </c>
      <c r="CE204" s="159" t="s">
        <v>282</v>
      </c>
      <c r="CF204" s="159" t="s">
        <v>282</v>
      </c>
      <c r="CG204" s="159" t="s">
        <v>282</v>
      </c>
      <c r="CH204" s="159" t="s">
        <v>282</v>
      </c>
      <c r="CI204" s="159" t="s">
        <v>282</v>
      </c>
      <c r="CJ204" s="159" t="s">
        <v>282</v>
      </c>
      <c r="CK204" s="159" t="s">
        <v>282</v>
      </c>
      <c r="CL204" s="159" t="s">
        <v>282</v>
      </c>
      <c r="CM204" s="159" t="s">
        <v>282</v>
      </c>
      <c r="CN204" s="159" t="s">
        <v>282</v>
      </c>
      <c r="CO204" s="159" t="s">
        <v>282</v>
      </c>
      <c r="CP204" s="159" t="s">
        <v>282</v>
      </c>
      <c r="CQ204" s="159" t="s">
        <v>282</v>
      </c>
      <c r="CR204" s="159" t="s">
        <v>282</v>
      </c>
      <c r="CS204" s="159" t="s">
        <v>282</v>
      </c>
      <c r="CT204" s="159" t="s">
        <v>282</v>
      </c>
      <c r="CU204" s="159" t="s">
        <v>282</v>
      </c>
      <c r="CV204" s="159" t="s">
        <v>282</v>
      </c>
      <c r="CW204" s="159" t="s">
        <v>282</v>
      </c>
      <c r="CX204" s="159" t="s">
        <v>282</v>
      </c>
      <c r="CY204" s="159" t="s">
        <v>282</v>
      </c>
      <c r="CZ204" s="159" t="s">
        <v>282</v>
      </c>
      <c r="DA204" s="159" t="s">
        <v>282</v>
      </c>
      <c r="DB204" s="159" t="s">
        <v>282</v>
      </c>
      <c r="DC204" s="159" t="s">
        <v>282</v>
      </c>
      <c r="DD204" s="159" t="s">
        <v>282</v>
      </c>
      <c r="DE204" s="159" t="s">
        <v>282</v>
      </c>
      <c r="DF204" s="159" t="s">
        <v>282</v>
      </c>
      <c r="DG204" s="159" t="s">
        <v>282</v>
      </c>
      <c r="DH204" s="159" t="s">
        <v>282</v>
      </c>
      <c r="DI204" s="159" t="s">
        <v>282</v>
      </c>
      <c r="DJ204" s="159" t="s">
        <v>282</v>
      </c>
      <c r="DK204" s="159" t="s">
        <v>282</v>
      </c>
      <c r="DL204" s="159" t="s">
        <v>282</v>
      </c>
      <c r="DM204" s="159" t="s">
        <v>282</v>
      </c>
      <c r="DN204" s="159" t="s">
        <v>282</v>
      </c>
      <c r="DO204" s="159" t="s">
        <v>282</v>
      </c>
      <c r="DP204" s="159" t="s">
        <v>282</v>
      </c>
      <c r="DQ204" s="159" t="s">
        <v>282</v>
      </c>
      <c r="DR204" s="159" t="s">
        <v>282</v>
      </c>
      <c r="DS204" s="159" t="s">
        <v>282</v>
      </c>
      <c r="DT204" s="159" t="s">
        <v>282</v>
      </c>
      <c r="DU204" s="159" t="s">
        <v>282</v>
      </c>
      <c r="DV204" s="159" t="s">
        <v>282</v>
      </c>
      <c r="DW204" s="159" t="s">
        <v>282</v>
      </c>
      <c r="DX204" s="159" t="s">
        <v>282</v>
      </c>
      <c r="DY204" s="159" t="s">
        <v>282</v>
      </c>
      <c r="DZ204" s="159" t="s">
        <v>282</v>
      </c>
      <c r="EA204" s="159" t="s">
        <v>282</v>
      </c>
      <c r="EB204" s="159" t="s">
        <v>282</v>
      </c>
      <c r="EC204" s="159" t="s">
        <v>282</v>
      </c>
      <c r="ED204" s="159" t="s">
        <v>282</v>
      </c>
      <c r="EE204" s="159" t="s">
        <v>282</v>
      </c>
      <c r="EF204" s="159" t="s">
        <v>282</v>
      </c>
      <c r="EG204" s="159" t="s">
        <v>282</v>
      </c>
      <c r="EH204" s="159" t="s">
        <v>282</v>
      </c>
      <c r="EI204" s="159" t="s">
        <v>282</v>
      </c>
      <c r="EJ204" s="159" t="s">
        <v>282</v>
      </c>
      <c r="EK204" s="159" t="s">
        <v>282</v>
      </c>
      <c r="EL204" s="159" t="s">
        <v>282</v>
      </c>
      <c r="EM204" s="159" t="s">
        <v>282</v>
      </c>
      <c r="EN204" s="159" t="s">
        <v>282</v>
      </c>
      <c r="EO204" s="159" t="s">
        <v>282</v>
      </c>
      <c r="EP204" s="159" t="s">
        <v>282</v>
      </c>
      <c r="EQ204" s="159" t="s">
        <v>282</v>
      </c>
      <c r="ER204" s="159" t="s">
        <v>282</v>
      </c>
      <c r="ES204" s="159" t="s">
        <v>282</v>
      </c>
      <c r="ET204" s="159" t="s">
        <v>282</v>
      </c>
      <c r="EU204" s="159" t="s">
        <v>282</v>
      </c>
      <c r="EV204" s="159" t="s">
        <v>282</v>
      </c>
      <c r="EW204" s="159" t="s">
        <v>282</v>
      </c>
      <c r="EX204" s="159" t="s">
        <v>282</v>
      </c>
      <c r="EY204" s="159" t="s">
        <v>282</v>
      </c>
      <c r="EZ204" s="159" t="s">
        <v>282</v>
      </c>
      <c r="FA204" s="159" t="s">
        <v>282</v>
      </c>
      <c r="FB204" s="159" t="s">
        <v>282</v>
      </c>
      <c r="FC204" s="159" t="s">
        <v>282</v>
      </c>
      <c r="FD204" s="159" t="s">
        <v>282</v>
      </c>
      <c r="FE204" s="159" t="s">
        <v>282</v>
      </c>
      <c r="FF204" s="159" t="s">
        <v>282</v>
      </c>
      <c r="FG204" s="159" t="s">
        <v>282</v>
      </c>
      <c r="FH204" s="159" t="s">
        <v>282</v>
      </c>
      <c r="FI204" s="159" t="s">
        <v>282</v>
      </c>
      <c r="FJ204" s="159" t="s">
        <v>282</v>
      </c>
      <c r="FK204" s="159" t="s">
        <v>282</v>
      </c>
      <c r="FL204" s="159" t="s">
        <v>282</v>
      </c>
      <c r="FM204" s="159" t="s">
        <v>282</v>
      </c>
      <c r="FN204" s="159" t="s">
        <v>282</v>
      </c>
      <c r="FO204" s="159" t="s">
        <v>282</v>
      </c>
      <c r="FP204" s="159" t="s">
        <v>282</v>
      </c>
      <c r="FQ204" s="159" t="s">
        <v>282</v>
      </c>
      <c r="FR204" s="159" t="s">
        <v>282</v>
      </c>
      <c r="FS204" s="159" t="s">
        <v>282</v>
      </c>
      <c r="FT204" s="159" t="s">
        <v>282</v>
      </c>
    </row>
    <row r="205" spans="1:176" x14ac:dyDescent="0.25">
      <c r="A205" s="212" t="s">
        <v>10015</v>
      </c>
      <c r="B205" s="159" t="s">
        <v>13895</v>
      </c>
      <c r="C205" s="331" t="s">
        <v>793</v>
      </c>
      <c r="D205" s="331" t="s">
        <v>130</v>
      </c>
      <c r="E205" s="159">
        <v>12</v>
      </c>
      <c r="F205" s="159">
        <v>3</v>
      </c>
      <c r="G205" s="212" t="s">
        <v>17960</v>
      </c>
      <c r="H205" s="159" t="s">
        <v>183</v>
      </c>
      <c r="I205" s="159" t="s">
        <v>282</v>
      </c>
      <c r="J205" s="159" t="s">
        <v>282</v>
      </c>
      <c r="K205" s="159" t="s">
        <v>282</v>
      </c>
      <c r="L205" s="159" t="s">
        <v>282</v>
      </c>
      <c r="M205" s="159" t="s">
        <v>282</v>
      </c>
      <c r="N205" s="159" t="s">
        <v>282</v>
      </c>
      <c r="O205" s="159" t="s">
        <v>299</v>
      </c>
      <c r="P205" s="159">
        <v>17</v>
      </c>
      <c r="Q205" s="159">
        <v>5</v>
      </c>
      <c r="R205" s="159">
        <v>75</v>
      </c>
      <c r="S205" s="159" t="s">
        <v>299</v>
      </c>
      <c r="T205" s="159">
        <v>17</v>
      </c>
      <c r="U205" s="159" t="s">
        <v>282</v>
      </c>
      <c r="V205" s="159" t="s">
        <v>282</v>
      </c>
      <c r="W205" s="159" t="s">
        <v>282</v>
      </c>
      <c r="X205" s="159" t="s">
        <v>282</v>
      </c>
      <c r="Y205" s="159" t="s">
        <v>282</v>
      </c>
      <c r="Z205" s="159" t="s">
        <v>282</v>
      </c>
      <c r="AA205" s="159" t="s">
        <v>282</v>
      </c>
      <c r="AB205" s="159" t="s">
        <v>282</v>
      </c>
      <c r="AC205" s="159" t="s">
        <v>282</v>
      </c>
      <c r="AD205" s="159">
        <v>13.8</v>
      </c>
      <c r="AE205" s="159">
        <v>5.6</v>
      </c>
      <c r="AF205" s="159">
        <v>88</v>
      </c>
      <c r="AG205" s="159" t="s">
        <v>282</v>
      </c>
      <c r="AH205" s="159" t="s">
        <v>282</v>
      </c>
      <c r="AI205" s="159" t="s">
        <v>282</v>
      </c>
      <c r="AJ205" s="159" t="s">
        <v>282</v>
      </c>
      <c r="AK205" s="159" t="s">
        <v>282</v>
      </c>
      <c r="AL205" s="159" t="s">
        <v>282</v>
      </c>
      <c r="AM205" s="159" t="s">
        <v>282</v>
      </c>
      <c r="AN205" s="159">
        <v>88</v>
      </c>
      <c r="AO205" s="159" t="s">
        <v>17961</v>
      </c>
      <c r="AP205" s="159" t="s">
        <v>183</v>
      </c>
      <c r="AQ205" s="159" t="s">
        <v>282</v>
      </c>
      <c r="AR205" s="159" t="s">
        <v>282</v>
      </c>
      <c r="AS205" s="159" t="s">
        <v>282</v>
      </c>
      <c r="AT205" s="159" t="s">
        <v>282</v>
      </c>
      <c r="AU205" s="159" t="s">
        <v>282</v>
      </c>
      <c r="AV205" s="159" t="s">
        <v>282</v>
      </c>
      <c r="AW205" s="159" t="s">
        <v>299</v>
      </c>
      <c r="AX205" s="159">
        <v>17</v>
      </c>
      <c r="AY205" s="159">
        <v>2</v>
      </c>
      <c r="AZ205" s="159">
        <v>75</v>
      </c>
      <c r="BA205" s="159" t="s">
        <v>299</v>
      </c>
      <c r="BB205" s="159">
        <v>17</v>
      </c>
      <c r="BC205" s="159" t="s">
        <v>282</v>
      </c>
      <c r="BD205" s="159" t="s">
        <v>282</v>
      </c>
      <c r="BE205" s="159" t="s">
        <v>282</v>
      </c>
      <c r="BF205" s="159" t="s">
        <v>282</v>
      </c>
      <c r="BG205" s="159" t="s">
        <v>282</v>
      </c>
      <c r="BH205" s="159" t="s">
        <v>282</v>
      </c>
      <c r="BI205" s="159" t="s">
        <v>282</v>
      </c>
      <c r="BJ205" s="159" t="s">
        <v>282</v>
      </c>
      <c r="BK205" s="159" t="s">
        <v>282</v>
      </c>
      <c r="BL205" s="159">
        <v>18.600000000000001</v>
      </c>
      <c r="BM205" s="159">
        <v>6.6</v>
      </c>
      <c r="BN205" s="159">
        <v>88</v>
      </c>
      <c r="BO205" s="159" t="s">
        <v>282</v>
      </c>
      <c r="BP205" s="159" t="s">
        <v>282</v>
      </c>
      <c r="BQ205" s="159" t="s">
        <v>282</v>
      </c>
      <c r="BR205" s="159" t="s">
        <v>282</v>
      </c>
      <c r="BS205" s="159" t="s">
        <v>282</v>
      </c>
      <c r="BT205" s="159" t="s">
        <v>282</v>
      </c>
      <c r="BU205" s="159" t="s">
        <v>282</v>
      </c>
      <c r="BV205" s="159">
        <v>88</v>
      </c>
      <c r="BW205" s="159" t="s">
        <v>246</v>
      </c>
      <c r="BX205" s="159" t="s">
        <v>10507</v>
      </c>
      <c r="BY205" s="159" t="s">
        <v>282</v>
      </c>
      <c r="BZ205" s="159" t="s">
        <v>282</v>
      </c>
      <c r="CA205" s="159" t="s">
        <v>282</v>
      </c>
      <c r="CB205" s="159" t="s">
        <v>282</v>
      </c>
      <c r="CC205" s="159" t="s">
        <v>282</v>
      </c>
      <c r="CD205" s="159" t="s">
        <v>282</v>
      </c>
      <c r="CE205" s="159" t="s">
        <v>299</v>
      </c>
      <c r="CF205" s="159">
        <v>17</v>
      </c>
      <c r="CG205" s="159">
        <v>17</v>
      </c>
      <c r="CH205" s="159">
        <v>75</v>
      </c>
      <c r="CI205" s="159" t="s">
        <v>299</v>
      </c>
      <c r="CJ205" s="159">
        <v>17</v>
      </c>
      <c r="CK205" s="159" t="s">
        <v>282</v>
      </c>
      <c r="CL205" s="159" t="s">
        <v>282</v>
      </c>
      <c r="CM205" s="159" t="s">
        <v>282</v>
      </c>
      <c r="CN205" s="159" t="s">
        <v>282</v>
      </c>
      <c r="CO205" s="159" t="s">
        <v>282</v>
      </c>
      <c r="CP205" s="159" t="s">
        <v>282</v>
      </c>
      <c r="CQ205" s="159" t="s">
        <v>282</v>
      </c>
      <c r="CR205" s="159" t="s">
        <v>282</v>
      </c>
      <c r="CS205" s="159" t="s">
        <v>282</v>
      </c>
      <c r="CT205" s="159">
        <v>14.9</v>
      </c>
      <c r="CU205" s="159">
        <v>6.8</v>
      </c>
      <c r="CV205" s="159">
        <v>176</v>
      </c>
      <c r="CW205" s="159" t="s">
        <v>282</v>
      </c>
      <c r="CX205" s="159" t="s">
        <v>282</v>
      </c>
      <c r="CY205" s="159" t="s">
        <v>282</v>
      </c>
      <c r="CZ205" s="159" t="s">
        <v>282</v>
      </c>
      <c r="DA205" s="159" t="s">
        <v>282</v>
      </c>
      <c r="DB205" s="159" t="s">
        <v>282</v>
      </c>
      <c r="DC205" s="159" t="s">
        <v>282</v>
      </c>
      <c r="DD205" s="159">
        <v>176</v>
      </c>
      <c r="DE205" s="159" t="s">
        <v>282</v>
      </c>
      <c r="DF205" s="159" t="s">
        <v>282</v>
      </c>
      <c r="DG205" s="159" t="s">
        <v>282</v>
      </c>
      <c r="DH205" s="159" t="s">
        <v>282</v>
      </c>
      <c r="DI205" s="159" t="s">
        <v>282</v>
      </c>
      <c r="DJ205" s="159" t="s">
        <v>282</v>
      </c>
      <c r="DK205" s="159" t="s">
        <v>282</v>
      </c>
      <c r="DL205" s="159" t="s">
        <v>282</v>
      </c>
      <c r="DM205" s="159" t="s">
        <v>282</v>
      </c>
      <c r="DN205" s="159" t="s">
        <v>282</v>
      </c>
      <c r="DO205" s="159" t="s">
        <v>282</v>
      </c>
      <c r="DP205" s="159" t="s">
        <v>282</v>
      </c>
      <c r="DQ205" s="159" t="s">
        <v>282</v>
      </c>
      <c r="DR205" s="159" t="s">
        <v>282</v>
      </c>
      <c r="DS205" s="159" t="s">
        <v>282</v>
      </c>
      <c r="DT205" s="159" t="s">
        <v>282</v>
      </c>
      <c r="DU205" s="159" t="s">
        <v>282</v>
      </c>
      <c r="DV205" s="159" t="s">
        <v>282</v>
      </c>
      <c r="DW205" s="159" t="s">
        <v>282</v>
      </c>
      <c r="DX205" s="159" t="s">
        <v>282</v>
      </c>
      <c r="DY205" s="159" t="s">
        <v>282</v>
      </c>
      <c r="DZ205" s="159" t="s">
        <v>282</v>
      </c>
      <c r="EA205" s="159" t="s">
        <v>282</v>
      </c>
      <c r="EB205" s="159" t="s">
        <v>282</v>
      </c>
      <c r="EC205" s="159" t="s">
        <v>282</v>
      </c>
      <c r="ED205" s="159" t="s">
        <v>282</v>
      </c>
      <c r="EE205" s="159" t="s">
        <v>282</v>
      </c>
      <c r="EF205" s="159" t="s">
        <v>282</v>
      </c>
      <c r="EG205" s="159" t="s">
        <v>282</v>
      </c>
      <c r="EH205" s="159" t="s">
        <v>282</v>
      </c>
      <c r="EI205" s="159" t="s">
        <v>282</v>
      </c>
      <c r="EJ205" s="159" t="s">
        <v>282</v>
      </c>
      <c r="EK205" s="159" t="s">
        <v>282</v>
      </c>
      <c r="EL205" s="159" t="s">
        <v>282</v>
      </c>
      <c r="EM205" s="159" t="s">
        <v>282</v>
      </c>
      <c r="EN205" s="159" t="s">
        <v>282</v>
      </c>
      <c r="EO205" s="159" t="s">
        <v>282</v>
      </c>
      <c r="EP205" s="159" t="s">
        <v>282</v>
      </c>
      <c r="EQ205" s="159" t="s">
        <v>282</v>
      </c>
      <c r="ER205" s="159" t="s">
        <v>282</v>
      </c>
      <c r="ES205" s="159" t="s">
        <v>282</v>
      </c>
      <c r="ET205" s="159" t="s">
        <v>282</v>
      </c>
      <c r="EU205" s="159" t="s">
        <v>282</v>
      </c>
      <c r="EV205" s="159" t="s">
        <v>282</v>
      </c>
      <c r="EW205" s="159" t="s">
        <v>282</v>
      </c>
      <c r="EX205" s="159" t="s">
        <v>282</v>
      </c>
      <c r="EY205" s="159" t="s">
        <v>282</v>
      </c>
      <c r="EZ205" s="159" t="s">
        <v>282</v>
      </c>
      <c r="FA205" s="159" t="s">
        <v>282</v>
      </c>
      <c r="FB205" s="159" t="s">
        <v>282</v>
      </c>
      <c r="FC205" s="159" t="s">
        <v>282</v>
      </c>
      <c r="FD205" s="159" t="s">
        <v>282</v>
      </c>
      <c r="FE205" s="159" t="s">
        <v>282</v>
      </c>
      <c r="FF205" s="159" t="s">
        <v>282</v>
      </c>
      <c r="FG205" s="159" t="s">
        <v>282</v>
      </c>
      <c r="FH205" s="159" t="s">
        <v>282</v>
      </c>
      <c r="FI205" s="159" t="s">
        <v>282</v>
      </c>
      <c r="FJ205" s="159" t="s">
        <v>282</v>
      </c>
      <c r="FK205" s="159" t="s">
        <v>282</v>
      </c>
      <c r="FL205" s="159" t="s">
        <v>282</v>
      </c>
      <c r="FM205" s="159" t="s">
        <v>282</v>
      </c>
      <c r="FN205" s="159" t="s">
        <v>282</v>
      </c>
      <c r="FO205" s="159" t="s">
        <v>282</v>
      </c>
      <c r="FP205" s="159" t="s">
        <v>282</v>
      </c>
      <c r="FQ205" s="159" t="s">
        <v>282</v>
      </c>
      <c r="FR205" s="159" t="s">
        <v>282</v>
      </c>
      <c r="FS205" s="159" t="s">
        <v>282</v>
      </c>
      <c r="FT205" s="159" t="s">
        <v>282</v>
      </c>
    </row>
    <row r="206" spans="1:176" x14ac:dyDescent="0.25">
      <c r="A206" s="212" t="s">
        <v>2391</v>
      </c>
      <c r="B206" s="159" t="s">
        <v>13902</v>
      </c>
      <c r="C206" s="66" t="str">
        <f>IF(ISNUMBER(Severity!H206)=FALSE,Severity!F206,IF(Severity!H206&gt;=0.5,"YES","NO"))</f>
        <v>YES</v>
      </c>
      <c r="D206" s="66" t="str">
        <f>IF(ISNUMBER(Severity!I206)=FALSE,Severity!G206,IF(Severity!I206&gt;0.5,"YES","NO"))</f>
        <v>NO</v>
      </c>
      <c r="E206" s="159">
        <v>6</v>
      </c>
      <c r="F206" s="159">
        <v>2</v>
      </c>
      <c r="G206" s="212" t="s">
        <v>274</v>
      </c>
      <c r="H206" s="159" t="s">
        <v>10507</v>
      </c>
      <c r="I206" s="159" t="s">
        <v>282</v>
      </c>
      <c r="J206" s="159">
        <v>2</v>
      </c>
      <c r="K206" s="159" t="s">
        <v>282</v>
      </c>
      <c r="L206" s="159" t="s">
        <v>282</v>
      </c>
      <c r="M206" s="159" t="s">
        <v>282</v>
      </c>
      <c r="N206" s="159" t="s">
        <v>282</v>
      </c>
      <c r="O206" s="159" t="s">
        <v>282</v>
      </c>
      <c r="P206" s="159" t="s">
        <v>282</v>
      </c>
      <c r="Q206" s="159" t="s">
        <v>282</v>
      </c>
      <c r="R206" s="159" t="s">
        <v>282</v>
      </c>
      <c r="S206" s="159" t="s">
        <v>299</v>
      </c>
      <c r="T206" s="159">
        <v>17</v>
      </c>
      <c r="U206" s="159" t="s">
        <v>282</v>
      </c>
      <c r="V206" s="159" t="s">
        <v>282</v>
      </c>
      <c r="W206" s="159" t="s">
        <v>282</v>
      </c>
      <c r="X206" s="159">
        <v>23.6</v>
      </c>
      <c r="Y206" s="159">
        <v>3</v>
      </c>
      <c r="Z206" s="159">
        <v>15</v>
      </c>
      <c r="AA206" s="159" t="s">
        <v>282</v>
      </c>
      <c r="AB206" s="159" t="s">
        <v>282</v>
      </c>
      <c r="AC206" s="159" t="s">
        <v>282</v>
      </c>
      <c r="AD206" s="159">
        <v>6.5</v>
      </c>
      <c r="AE206" s="159">
        <v>5.0999999999999996</v>
      </c>
      <c r="AF206" s="159">
        <v>15</v>
      </c>
      <c r="AG206" s="159" t="s">
        <v>282</v>
      </c>
      <c r="AH206" s="159" t="s">
        <v>282</v>
      </c>
      <c r="AI206" s="159" t="s">
        <v>282</v>
      </c>
      <c r="AJ206" s="159" t="s">
        <v>282</v>
      </c>
      <c r="AK206" s="159" t="s">
        <v>282</v>
      </c>
      <c r="AL206" s="159" t="s">
        <v>282</v>
      </c>
      <c r="AM206" s="159">
        <v>17</v>
      </c>
      <c r="AN206" s="159">
        <v>15</v>
      </c>
      <c r="AO206" s="159" t="s">
        <v>246</v>
      </c>
      <c r="AP206" s="159" t="s">
        <v>10507</v>
      </c>
      <c r="AQ206" s="159" t="s">
        <v>282</v>
      </c>
      <c r="AR206" s="159">
        <v>4</v>
      </c>
      <c r="AS206" s="159" t="s">
        <v>282</v>
      </c>
      <c r="AT206" s="159" t="s">
        <v>282</v>
      </c>
      <c r="AU206" s="159" t="s">
        <v>282</v>
      </c>
      <c r="AV206" s="159" t="s">
        <v>282</v>
      </c>
      <c r="AW206" s="159" t="s">
        <v>282</v>
      </c>
      <c r="AX206" s="159" t="s">
        <v>282</v>
      </c>
      <c r="AY206" s="159" t="s">
        <v>282</v>
      </c>
      <c r="AZ206" s="159" t="s">
        <v>282</v>
      </c>
      <c r="BA206" s="159" t="s">
        <v>299</v>
      </c>
      <c r="BB206" s="159">
        <v>17</v>
      </c>
      <c r="BC206" s="159" t="s">
        <v>282</v>
      </c>
      <c r="BD206" s="159" t="s">
        <v>282</v>
      </c>
      <c r="BE206" s="159" t="s">
        <v>282</v>
      </c>
      <c r="BF206" s="159">
        <v>23.2</v>
      </c>
      <c r="BG206" s="159">
        <v>2.8</v>
      </c>
      <c r="BH206" s="159">
        <v>17</v>
      </c>
      <c r="BI206" s="159" t="s">
        <v>282</v>
      </c>
      <c r="BJ206" s="159" t="s">
        <v>282</v>
      </c>
      <c r="BK206" s="159" t="s">
        <v>282</v>
      </c>
      <c r="BL206" s="159">
        <v>8.4</v>
      </c>
      <c r="BM206" s="159">
        <v>9</v>
      </c>
      <c r="BN206" s="159">
        <v>17</v>
      </c>
      <c r="BO206" s="159" t="s">
        <v>282</v>
      </c>
      <c r="BP206" s="159" t="s">
        <v>282</v>
      </c>
      <c r="BQ206" s="159" t="s">
        <v>282</v>
      </c>
      <c r="BR206" s="159" t="s">
        <v>282</v>
      </c>
      <c r="BS206" s="159" t="s">
        <v>282</v>
      </c>
      <c r="BT206" s="159" t="s">
        <v>282</v>
      </c>
      <c r="BU206" s="159">
        <v>21</v>
      </c>
      <c r="BV206" s="159">
        <v>17</v>
      </c>
      <c r="BW206" s="159" t="s">
        <v>282</v>
      </c>
      <c r="BX206" s="159" t="s">
        <v>282</v>
      </c>
      <c r="BY206" s="159" t="s">
        <v>282</v>
      </c>
      <c r="BZ206" s="159" t="s">
        <v>282</v>
      </c>
      <c r="CA206" s="159" t="s">
        <v>282</v>
      </c>
      <c r="CB206" s="159" t="s">
        <v>282</v>
      </c>
      <c r="CC206" s="159" t="s">
        <v>282</v>
      </c>
      <c r="CD206" s="159" t="s">
        <v>282</v>
      </c>
      <c r="CE206" s="159" t="s">
        <v>282</v>
      </c>
      <c r="CF206" s="159" t="s">
        <v>282</v>
      </c>
      <c r="CG206" s="159" t="s">
        <v>282</v>
      </c>
      <c r="CH206" s="159" t="s">
        <v>282</v>
      </c>
      <c r="CI206" s="159" t="s">
        <v>282</v>
      </c>
      <c r="CJ206" s="159" t="s">
        <v>282</v>
      </c>
      <c r="CK206" s="159" t="s">
        <v>282</v>
      </c>
      <c r="CL206" s="159" t="s">
        <v>282</v>
      </c>
      <c r="CM206" s="159" t="s">
        <v>282</v>
      </c>
      <c r="CN206" s="159" t="s">
        <v>282</v>
      </c>
      <c r="CO206" s="159" t="s">
        <v>282</v>
      </c>
      <c r="CP206" s="159" t="s">
        <v>282</v>
      </c>
      <c r="CQ206" s="159" t="s">
        <v>282</v>
      </c>
      <c r="CR206" s="159" t="s">
        <v>282</v>
      </c>
      <c r="CS206" s="159" t="s">
        <v>282</v>
      </c>
      <c r="CT206" s="159" t="s">
        <v>282</v>
      </c>
      <c r="CU206" s="159" t="s">
        <v>282</v>
      </c>
      <c r="CV206" s="159" t="s">
        <v>282</v>
      </c>
      <c r="CW206" s="159" t="s">
        <v>282</v>
      </c>
      <c r="CX206" s="159" t="s">
        <v>282</v>
      </c>
      <c r="CY206" s="159" t="s">
        <v>282</v>
      </c>
      <c r="CZ206" s="159" t="s">
        <v>282</v>
      </c>
      <c r="DA206" s="159" t="s">
        <v>282</v>
      </c>
      <c r="DB206" s="159" t="s">
        <v>282</v>
      </c>
      <c r="DC206" s="159" t="s">
        <v>282</v>
      </c>
      <c r="DD206" s="159" t="s">
        <v>282</v>
      </c>
      <c r="DE206" s="159" t="s">
        <v>282</v>
      </c>
      <c r="DF206" s="159" t="s">
        <v>282</v>
      </c>
      <c r="DG206" s="159" t="s">
        <v>282</v>
      </c>
      <c r="DH206" s="159" t="s">
        <v>282</v>
      </c>
      <c r="DI206" s="159" t="s">
        <v>282</v>
      </c>
      <c r="DJ206" s="159" t="s">
        <v>282</v>
      </c>
      <c r="DK206" s="159" t="s">
        <v>282</v>
      </c>
      <c r="DL206" s="159" t="s">
        <v>282</v>
      </c>
      <c r="DM206" s="159" t="s">
        <v>282</v>
      </c>
      <c r="DN206" s="159" t="s">
        <v>282</v>
      </c>
      <c r="DO206" s="159" t="s">
        <v>282</v>
      </c>
      <c r="DP206" s="159" t="s">
        <v>282</v>
      </c>
      <c r="DQ206" s="159" t="s">
        <v>282</v>
      </c>
      <c r="DR206" s="159" t="s">
        <v>282</v>
      </c>
      <c r="DS206" s="159" t="s">
        <v>282</v>
      </c>
      <c r="DT206" s="159" t="s">
        <v>282</v>
      </c>
      <c r="DU206" s="159" t="s">
        <v>282</v>
      </c>
      <c r="DV206" s="159" t="s">
        <v>282</v>
      </c>
      <c r="DW206" s="159" t="s">
        <v>282</v>
      </c>
      <c r="DX206" s="159" t="s">
        <v>282</v>
      </c>
      <c r="DY206" s="159" t="s">
        <v>282</v>
      </c>
      <c r="DZ206" s="159" t="s">
        <v>282</v>
      </c>
      <c r="EA206" s="159" t="s">
        <v>282</v>
      </c>
      <c r="EB206" s="159" t="s">
        <v>282</v>
      </c>
      <c r="EC206" s="159" t="s">
        <v>282</v>
      </c>
      <c r="ED206" s="159" t="s">
        <v>282</v>
      </c>
      <c r="EE206" s="159" t="s">
        <v>282</v>
      </c>
      <c r="EF206" s="159" t="s">
        <v>282</v>
      </c>
      <c r="EG206" s="159" t="s">
        <v>282</v>
      </c>
      <c r="EH206" s="159" t="s">
        <v>282</v>
      </c>
      <c r="EI206" s="159" t="s">
        <v>282</v>
      </c>
      <c r="EJ206" s="159" t="s">
        <v>282</v>
      </c>
      <c r="EK206" s="159" t="s">
        <v>282</v>
      </c>
      <c r="EL206" s="159" t="s">
        <v>282</v>
      </c>
      <c r="EM206" s="159" t="s">
        <v>282</v>
      </c>
      <c r="EN206" s="159" t="s">
        <v>282</v>
      </c>
      <c r="EO206" s="159" t="s">
        <v>282</v>
      </c>
      <c r="EP206" s="159" t="s">
        <v>282</v>
      </c>
      <c r="EQ206" s="159" t="s">
        <v>282</v>
      </c>
      <c r="ER206" s="159" t="s">
        <v>282</v>
      </c>
      <c r="ES206" s="159" t="s">
        <v>282</v>
      </c>
      <c r="ET206" s="159" t="s">
        <v>282</v>
      </c>
      <c r="EU206" s="159" t="s">
        <v>282</v>
      </c>
      <c r="EV206" s="159" t="s">
        <v>282</v>
      </c>
      <c r="EW206" s="159" t="s">
        <v>282</v>
      </c>
      <c r="EX206" s="159" t="s">
        <v>282</v>
      </c>
      <c r="EY206" s="159" t="s">
        <v>282</v>
      </c>
      <c r="EZ206" s="159" t="s">
        <v>282</v>
      </c>
      <c r="FA206" s="159" t="s">
        <v>282</v>
      </c>
      <c r="FB206" s="159" t="s">
        <v>282</v>
      </c>
      <c r="FC206" s="159" t="s">
        <v>282</v>
      </c>
      <c r="FD206" s="159" t="s">
        <v>282</v>
      </c>
      <c r="FE206" s="159" t="s">
        <v>282</v>
      </c>
      <c r="FF206" s="159" t="s">
        <v>282</v>
      </c>
      <c r="FG206" s="159" t="s">
        <v>282</v>
      </c>
      <c r="FH206" s="159" t="s">
        <v>282</v>
      </c>
      <c r="FI206" s="159" t="s">
        <v>282</v>
      </c>
      <c r="FJ206" s="159" t="s">
        <v>282</v>
      </c>
      <c r="FK206" s="159" t="s">
        <v>282</v>
      </c>
      <c r="FL206" s="159" t="s">
        <v>282</v>
      </c>
      <c r="FM206" s="159" t="s">
        <v>282</v>
      </c>
      <c r="FN206" s="159" t="s">
        <v>282</v>
      </c>
      <c r="FO206" s="159" t="s">
        <v>282</v>
      </c>
      <c r="FP206" s="159" t="s">
        <v>282</v>
      </c>
      <c r="FQ206" s="159" t="s">
        <v>282</v>
      </c>
      <c r="FR206" s="159" t="s">
        <v>282</v>
      </c>
      <c r="FS206" s="159" t="s">
        <v>282</v>
      </c>
      <c r="FT206" s="159" t="s">
        <v>282</v>
      </c>
    </row>
    <row r="207" spans="1:176" x14ac:dyDescent="0.25">
      <c r="A207" s="212" t="s">
        <v>7454</v>
      </c>
      <c r="B207" s="159" t="s">
        <v>17752</v>
      </c>
      <c r="C207" s="66" t="str">
        <f>IF(ISNUMBER(Severity!H207)=FALSE,Severity!F207,IF(Severity!H207&gt;=0.5,"YES","NO"))</f>
        <v>YES</v>
      </c>
      <c r="D207" s="66" t="str">
        <f>IF(ISNUMBER(Severity!I207)=FALSE,Severity!G207,IF(Severity!I207&gt;0.5,"YES","NO"))</f>
        <v>NO</v>
      </c>
      <c r="E207" s="159">
        <v>6</v>
      </c>
      <c r="F207" s="159">
        <v>2</v>
      </c>
      <c r="G207" s="212" t="s">
        <v>256</v>
      </c>
      <c r="H207" s="159" t="s">
        <v>10507</v>
      </c>
      <c r="I207" s="159">
        <v>3</v>
      </c>
      <c r="J207" s="159">
        <v>8</v>
      </c>
      <c r="K207" s="159" t="s">
        <v>299</v>
      </c>
      <c r="L207" s="159">
        <v>21</v>
      </c>
      <c r="M207" s="159">
        <v>32</v>
      </c>
      <c r="N207" s="159">
        <v>14</v>
      </c>
      <c r="O207" s="159" t="s">
        <v>299</v>
      </c>
      <c r="P207" s="159">
        <v>21</v>
      </c>
      <c r="Q207" s="159">
        <v>30</v>
      </c>
      <c r="R207" s="159">
        <v>50</v>
      </c>
      <c r="S207" s="159" t="s">
        <v>299</v>
      </c>
      <c r="T207" s="159">
        <v>21</v>
      </c>
      <c r="U207" s="159">
        <v>25</v>
      </c>
      <c r="V207" s="159">
        <v>4.7</v>
      </c>
      <c r="W207" s="159">
        <v>45</v>
      </c>
      <c r="X207" s="159" t="s">
        <v>282</v>
      </c>
      <c r="Y207" s="159" t="s">
        <v>282</v>
      </c>
      <c r="Z207" s="159" t="s">
        <v>282</v>
      </c>
      <c r="AA207" s="159" t="s">
        <v>282</v>
      </c>
      <c r="AB207" s="159" t="s">
        <v>282</v>
      </c>
      <c r="AC207" s="159" t="s">
        <v>282</v>
      </c>
      <c r="AD207" s="159" t="s">
        <v>282</v>
      </c>
      <c r="AE207" s="159" t="s">
        <v>282</v>
      </c>
      <c r="AF207" s="159" t="s">
        <v>282</v>
      </c>
      <c r="AG207" s="159" t="s">
        <v>282</v>
      </c>
      <c r="AH207" s="159" t="s">
        <v>282</v>
      </c>
      <c r="AI207" s="159" t="s">
        <v>282</v>
      </c>
      <c r="AJ207" s="159" t="s">
        <v>282</v>
      </c>
      <c r="AK207" s="159" t="s">
        <v>282</v>
      </c>
      <c r="AL207" s="159" t="s">
        <v>282</v>
      </c>
      <c r="AM207" s="159">
        <v>45</v>
      </c>
      <c r="AN207" s="159">
        <v>37</v>
      </c>
      <c r="AO207" s="159" t="s">
        <v>246</v>
      </c>
      <c r="AP207" s="159" t="s">
        <v>10507</v>
      </c>
      <c r="AQ207" s="159">
        <v>3</v>
      </c>
      <c r="AR207" s="159">
        <v>10</v>
      </c>
      <c r="AS207" s="159" t="s">
        <v>299</v>
      </c>
      <c r="AT207" s="159">
        <v>21</v>
      </c>
      <c r="AU207" s="159">
        <v>32</v>
      </c>
      <c r="AV207" s="159">
        <v>14</v>
      </c>
      <c r="AW207" s="159" t="s">
        <v>299</v>
      </c>
      <c r="AX207" s="159">
        <v>21</v>
      </c>
      <c r="AY207" s="159">
        <v>27</v>
      </c>
      <c r="AZ207" s="159">
        <v>50</v>
      </c>
      <c r="BA207" s="159" t="s">
        <v>299</v>
      </c>
      <c r="BB207" s="159">
        <v>21</v>
      </c>
      <c r="BC207" s="159">
        <v>24.5</v>
      </c>
      <c r="BD207" s="159">
        <v>5</v>
      </c>
      <c r="BE207" s="159">
        <v>45</v>
      </c>
      <c r="BF207" s="159" t="s">
        <v>282</v>
      </c>
      <c r="BG207" s="159" t="s">
        <v>282</v>
      </c>
      <c r="BH207" s="159" t="s">
        <v>282</v>
      </c>
      <c r="BI207" s="159" t="s">
        <v>282</v>
      </c>
      <c r="BJ207" s="159" t="s">
        <v>282</v>
      </c>
      <c r="BK207" s="159" t="s">
        <v>282</v>
      </c>
      <c r="BL207" s="159" t="s">
        <v>282</v>
      </c>
      <c r="BM207" s="159" t="s">
        <v>282</v>
      </c>
      <c r="BN207" s="159" t="s">
        <v>282</v>
      </c>
      <c r="BO207" s="159" t="s">
        <v>282</v>
      </c>
      <c r="BP207" s="159" t="s">
        <v>282</v>
      </c>
      <c r="BQ207" s="159" t="s">
        <v>282</v>
      </c>
      <c r="BR207" s="159" t="s">
        <v>282</v>
      </c>
      <c r="BS207" s="159" t="s">
        <v>282</v>
      </c>
      <c r="BT207" s="159" t="s">
        <v>282</v>
      </c>
      <c r="BU207" s="159">
        <v>45</v>
      </c>
      <c r="BV207" s="159">
        <v>35</v>
      </c>
      <c r="BW207" s="159" t="s">
        <v>282</v>
      </c>
      <c r="BX207" s="159" t="s">
        <v>282</v>
      </c>
      <c r="BY207" s="159" t="s">
        <v>282</v>
      </c>
      <c r="BZ207" s="159" t="s">
        <v>282</v>
      </c>
      <c r="CA207" s="159" t="s">
        <v>282</v>
      </c>
      <c r="CB207" s="159" t="s">
        <v>282</v>
      </c>
      <c r="CC207" s="159" t="s">
        <v>282</v>
      </c>
      <c r="CD207" s="159" t="s">
        <v>282</v>
      </c>
      <c r="CE207" s="159" t="s">
        <v>282</v>
      </c>
      <c r="CF207" s="159" t="s">
        <v>282</v>
      </c>
      <c r="CG207" s="159" t="s">
        <v>282</v>
      </c>
      <c r="CH207" s="159" t="s">
        <v>282</v>
      </c>
      <c r="CI207" s="159" t="s">
        <v>282</v>
      </c>
      <c r="CJ207" s="159" t="s">
        <v>282</v>
      </c>
      <c r="CK207" s="159" t="s">
        <v>282</v>
      </c>
      <c r="CL207" s="159" t="s">
        <v>282</v>
      </c>
      <c r="CM207" s="159" t="s">
        <v>282</v>
      </c>
      <c r="CN207" s="159" t="s">
        <v>282</v>
      </c>
      <c r="CO207" s="159" t="s">
        <v>282</v>
      </c>
      <c r="CP207" s="159" t="s">
        <v>282</v>
      </c>
      <c r="CQ207" s="159" t="s">
        <v>282</v>
      </c>
      <c r="CR207" s="159" t="s">
        <v>282</v>
      </c>
      <c r="CS207" s="159" t="s">
        <v>282</v>
      </c>
      <c r="CT207" s="159" t="s">
        <v>282</v>
      </c>
      <c r="CU207" s="159" t="s">
        <v>282</v>
      </c>
      <c r="CV207" s="159" t="s">
        <v>282</v>
      </c>
      <c r="CW207" s="159" t="s">
        <v>282</v>
      </c>
      <c r="CX207" s="159" t="s">
        <v>282</v>
      </c>
      <c r="CY207" s="159" t="s">
        <v>282</v>
      </c>
      <c r="CZ207" s="159" t="s">
        <v>282</v>
      </c>
      <c r="DA207" s="159" t="s">
        <v>282</v>
      </c>
      <c r="DB207" s="159" t="s">
        <v>282</v>
      </c>
      <c r="DC207" s="159" t="s">
        <v>282</v>
      </c>
      <c r="DD207" s="159" t="s">
        <v>282</v>
      </c>
      <c r="DE207" s="159" t="s">
        <v>282</v>
      </c>
      <c r="DF207" s="159" t="s">
        <v>282</v>
      </c>
      <c r="DG207" s="159" t="s">
        <v>282</v>
      </c>
      <c r="DH207" s="159" t="s">
        <v>282</v>
      </c>
      <c r="DI207" s="159" t="s">
        <v>282</v>
      </c>
      <c r="DJ207" s="159" t="s">
        <v>282</v>
      </c>
      <c r="DK207" s="159" t="s">
        <v>282</v>
      </c>
      <c r="DL207" s="159" t="s">
        <v>282</v>
      </c>
      <c r="DM207" s="159" t="s">
        <v>282</v>
      </c>
      <c r="DN207" s="159" t="s">
        <v>282</v>
      </c>
      <c r="DO207" s="159" t="s">
        <v>282</v>
      </c>
      <c r="DP207" s="159" t="s">
        <v>282</v>
      </c>
      <c r="DQ207" s="159" t="s">
        <v>282</v>
      </c>
      <c r="DR207" s="159" t="s">
        <v>282</v>
      </c>
      <c r="DS207" s="159" t="s">
        <v>282</v>
      </c>
      <c r="DT207" s="159" t="s">
        <v>282</v>
      </c>
      <c r="DU207" s="159" t="s">
        <v>282</v>
      </c>
      <c r="DV207" s="159" t="s">
        <v>282</v>
      </c>
      <c r="DW207" s="159" t="s">
        <v>282</v>
      </c>
      <c r="DX207" s="159" t="s">
        <v>282</v>
      </c>
      <c r="DY207" s="159" t="s">
        <v>282</v>
      </c>
      <c r="DZ207" s="159" t="s">
        <v>282</v>
      </c>
      <c r="EA207" s="159" t="s">
        <v>282</v>
      </c>
      <c r="EB207" s="159" t="s">
        <v>282</v>
      </c>
      <c r="EC207" s="159" t="s">
        <v>282</v>
      </c>
      <c r="ED207" s="159" t="s">
        <v>282</v>
      </c>
      <c r="EE207" s="159" t="s">
        <v>282</v>
      </c>
      <c r="EF207" s="159" t="s">
        <v>282</v>
      </c>
      <c r="EG207" s="159" t="s">
        <v>282</v>
      </c>
      <c r="EH207" s="159" t="s">
        <v>282</v>
      </c>
      <c r="EI207" s="159" t="s">
        <v>282</v>
      </c>
      <c r="EJ207" s="159" t="s">
        <v>282</v>
      </c>
      <c r="EK207" s="159" t="s">
        <v>282</v>
      </c>
      <c r="EL207" s="159" t="s">
        <v>282</v>
      </c>
      <c r="EM207" s="159" t="s">
        <v>282</v>
      </c>
      <c r="EN207" s="159" t="s">
        <v>282</v>
      </c>
      <c r="EO207" s="159" t="s">
        <v>282</v>
      </c>
      <c r="EP207" s="159" t="s">
        <v>282</v>
      </c>
      <c r="EQ207" s="159" t="s">
        <v>282</v>
      </c>
      <c r="ER207" s="159" t="s">
        <v>282</v>
      </c>
      <c r="ES207" s="159" t="s">
        <v>282</v>
      </c>
      <c r="ET207" s="159" t="s">
        <v>282</v>
      </c>
      <c r="EU207" s="159" t="s">
        <v>282</v>
      </c>
      <c r="EV207" s="159" t="s">
        <v>282</v>
      </c>
      <c r="EW207" s="159" t="s">
        <v>282</v>
      </c>
      <c r="EX207" s="159" t="s">
        <v>282</v>
      </c>
      <c r="EY207" s="159" t="s">
        <v>282</v>
      </c>
      <c r="EZ207" s="159" t="s">
        <v>282</v>
      </c>
      <c r="FA207" s="159" t="s">
        <v>282</v>
      </c>
      <c r="FB207" s="159" t="s">
        <v>282</v>
      </c>
      <c r="FC207" s="159" t="s">
        <v>282</v>
      </c>
      <c r="FD207" s="159" t="s">
        <v>282</v>
      </c>
      <c r="FE207" s="159" t="s">
        <v>282</v>
      </c>
      <c r="FF207" s="159" t="s">
        <v>282</v>
      </c>
      <c r="FG207" s="159" t="s">
        <v>282</v>
      </c>
      <c r="FH207" s="159" t="s">
        <v>282</v>
      </c>
      <c r="FI207" s="159" t="s">
        <v>282</v>
      </c>
      <c r="FJ207" s="159" t="s">
        <v>282</v>
      </c>
      <c r="FK207" s="159" t="s">
        <v>282</v>
      </c>
      <c r="FL207" s="159" t="s">
        <v>282</v>
      </c>
      <c r="FM207" s="159" t="s">
        <v>282</v>
      </c>
      <c r="FN207" s="159" t="s">
        <v>282</v>
      </c>
      <c r="FO207" s="159" t="s">
        <v>282</v>
      </c>
      <c r="FP207" s="159" t="s">
        <v>282</v>
      </c>
      <c r="FQ207" s="159" t="s">
        <v>282</v>
      </c>
      <c r="FR207" s="159" t="s">
        <v>282</v>
      </c>
      <c r="FS207" s="159" t="s">
        <v>282</v>
      </c>
      <c r="FT207" s="159" t="s">
        <v>282</v>
      </c>
    </row>
    <row r="208" spans="1:176" x14ac:dyDescent="0.25">
      <c r="A208" s="66" t="s">
        <v>638</v>
      </c>
      <c r="B208" s="159" t="s">
        <v>17878</v>
      </c>
      <c r="C208" s="331" t="s">
        <v>793</v>
      </c>
      <c r="D208" s="331" t="s">
        <v>130</v>
      </c>
      <c r="E208" s="159">
        <v>16</v>
      </c>
      <c r="F208" s="159">
        <v>2</v>
      </c>
      <c r="G208" s="164" t="s">
        <v>10667</v>
      </c>
      <c r="H208" s="159" t="s">
        <v>183</v>
      </c>
      <c r="I208" s="66" t="s">
        <v>282</v>
      </c>
      <c r="J208" s="159">
        <v>5</v>
      </c>
      <c r="K208" s="159" t="s">
        <v>923</v>
      </c>
      <c r="L208" s="159" t="s">
        <v>282</v>
      </c>
      <c r="M208" s="66">
        <v>24</v>
      </c>
      <c r="N208" s="159" t="s">
        <v>282</v>
      </c>
      <c r="O208" s="159" t="s">
        <v>282</v>
      </c>
      <c r="P208" s="159" t="s">
        <v>282</v>
      </c>
      <c r="Q208" s="159" t="s">
        <v>282</v>
      </c>
      <c r="R208" s="159" t="s">
        <v>282</v>
      </c>
      <c r="S208" s="159" t="s">
        <v>282</v>
      </c>
      <c r="T208" s="159" t="s">
        <v>282</v>
      </c>
      <c r="U208" s="159" t="s">
        <v>282</v>
      </c>
      <c r="V208" s="159" t="s">
        <v>282</v>
      </c>
      <c r="W208" s="159" t="s">
        <v>282</v>
      </c>
      <c r="X208" s="159" t="s">
        <v>282</v>
      </c>
      <c r="Y208" s="159" t="s">
        <v>282</v>
      </c>
      <c r="Z208" s="159" t="s">
        <v>282</v>
      </c>
      <c r="AA208" s="159" t="s">
        <v>282</v>
      </c>
      <c r="AB208" s="159" t="s">
        <v>282</v>
      </c>
      <c r="AC208" s="159" t="s">
        <v>282</v>
      </c>
      <c r="AD208" s="159" t="s">
        <v>282</v>
      </c>
      <c r="AE208" s="159" t="s">
        <v>282</v>
      </c>
      <c r="AF208" s="159" t="s">
        <v>282</v>
      </c>
      <c r="AG208" s="159" t="s">
        <v>282</v>
      </c>
      <c r="AH208" s="159" t="s">
        <v>282</v>
      </c>
      <c r="AI208" s="159" t="s">
        <v>282</v>
      </c>
      <c r="AJ208" s="159" t="s">
        <v>282</v>
      </c>
      <c r="AK208" s="159" t="s">
        <v>282</v>
      </c>
      <c r="AL208" s="159" t="s">
        <v>282</v>
      </c>
      <c r="AM208" s="159">
        <v>36</v>
      </c>
      <c r="AN208" s="159">
        <v>31</v>
      </c>
      <c r="AO208" s="66" t="s">
        <v>679</v>
      </c>
      <c r="AP208" s="159" t="s">
        <v>183</v>
      </c>
      <c r="AQ208" s="66" t="s">
        <v>282</v>
      </c>
      <c r="AR208" s="159">
        <v>9</v>
      </c>
      <c r="AS208" s="159" t="s">
        <v>923</v>
      </c>
      <c r="AT208" s="159" t="s">
        <v>282</v>
      </c>
      <c r="AU208" s="66">
        <v>13</v>
      </c>
      <c r="AV208" s="159" t="s">
        <v>282</v>
      </c>
      <c r="AW208" s="159" t="s">
        <v>282</v>
      </c>
      <c r="AX208" s="159" t="s">
        <v>282</v>
      </c>
      <c r="AY208" s="159" t="s">
        <v>282</v>
      </c>
      <c r="AZ208" s="159" t="s">
        <v>282</v>
      </c>
      <c r="BA208" s="159" t="s">
        <v>282</v>
      </c>
      <c r="BB208" s="159" t="s">
        <v>282</v>
      </c>
      <c r="BC208" s="159" t="s">
        <v>282</v>
      </c>
      <c r="BD208" s="159" t="s">
        <v>282</v>
      </c>
      <c r="BE208" s="159" t="s">
        <v>282</v>
      </c>
      <c r="BF208" s="159" t="s">
        <v>282</v>
      </c>
      <c r="BG208" s="159" t="s">
        <v>282</v>
      </c>
      <c r="BH208" s="159" t="s">
        <v>282</v>
      </c>
      <c r="BI208" s="159" t="s">
        <v>282</v>
      </c>
      <c r="BJ208" s="159" t="s">
        <v>282</v>
      </c>
      <c r="BK208" s="159" t="s">
        <v>282</v>
      </c>
      <c r="BL208" s="159" t="s">
        <v>282</v>
      </c>
      <c r="BM208" s="159" t="s">
        <v>282</v>
      </c>
      <c r="BN208" s="159" t="s">
        <v>282</v>
      </c>
      <c r="BO208" s="159" t="s">
        <v>282</v>
      </c>
      <c r="BP208" s="159" t="s">
        <v>282</v>
      </c>
      <c r="BQ208" s="159" t="s">
        <v>282</v>
      </c>
      <c r="BR208" s="159" t="s">
        <v>282</v>
      </c>
      <c r="BS208" s="159" t="s">
        <v>282</v>
      </c>
      <c r="BT208" s="159" t="s">
        <v>282</v>
      </c>
      <c r="BU208" s="159">
        <v>30</v>
      </c>
      <c r="BV208" s="159">
        <v>21</v>
      </c>
      <c r="BW208" s="159" t="s">
        <v>282</v>
      </c>
      <c r="BX208" s="159" t="s">
        <v>282</v>
      </c>
      <c r="BY208" s="159" t="s">
        <v>282</v>
      </c>
      <c r="BZ208" s="159" t="s">
        <v>282</v>
      </c>
      <c r="CA208" s="159" t="s">
        <v>282</v>
      </c>
      <c r="CB208" s="159" t="s">
        <v>282</v>
      </c>
      <c r="CC208" s="159" t="s">
        <v>282</v>
      </c>
      <c r="CD208" s="159" t="s">
        <v>282</v>
      </c>
      <c r="CE208" s="159" t="s">
        <v>282</v>
      </c>
      <c r="CF208" s="159" t="s">
        <v>282</v>
      </c>
      <c r="CG208" s="159" t="s">
        <v>282</v>
      </c>
      <c r="CH208" s="159" t="s">
        <v>282</v>
      </c>
      <c r="CI208" s="159" t="s">
        <v>282</v>
      </c>
      <c r="CJ208" s="159" t="s">
        <v>282</v>
      </c>
      <c r="CK208" s="159" t="s">
        <v>282</v>
      </c>
      <c r="CL208" s="159" t="s">
        <v>282</v>
      </c>
      <c r="CM208" s="159" t="s">
        <v>282</v>
      </c>
      <c r="CN208" s="159" t="s">
        <v>282</v>
      </c>
      <c r="CO208" s="159" t="s">
        <v>282</v>
      </c>
      <c r="CP208" s="159" t="s">
        <v>282</v>
      </c>
      <c r="CQ208" s="159" t="s">
        <v>282</v>
      </c>
      <c r="CR208" s="159" t="s">
        <v>282</v>
      </c>
      <c r="CS208" s="159" t="s">
        <v>282</v>
      </c>
      <c r="CT208" s="159" t="s">
        <v>282</v>
      </c>
      <c r="CU208" s="159" t="s">
        <v>282</v>
      </c>
      <c r="CV208" s="159" t="s">
        <v>282</v>
      </c>
      <c r="CW208" s="159" t="s">
        <v>282</v>
      </c>
      <c r="CX208" s="159" t="s">
        <v>282</v>
      </c>
      <c r="CY208" s="159" t="s">
        <v>282</v>
      </c>
      <c r="CZ208" s="159" t="s">
        <v>282</v>
      </c>
      <c r="DA208" s="159" t="s">
        <v>282</v>
      </c>
      <c r="DB208" s="159" t="s">
        <v>282</v>
      </c>
      <c r="DC208" s="159" t="s">
        <v>282</v>
      </c>
      <c r="DD208" s="159" t="s">
        <v>282</v>
      </c>
      <c r="DE208" s="159" t="s">
        <v>282</v>
      </c>
      <c r="DF208" s="159" t="s">
        <v>282</v>
      </c>
      <c r="DG208" s="159" t="s">
        <v>282</v>
      </c>
      <c r="DH208" s="159" t="s">
        <v>282</v>
      </c>
      <c r="DI208" s="159" t="s">
        <v>282</v>
      </c>
      <c r="DJ208" s="159" t="s">
        <v>282</v>
      </c>
      <c r="DK208" s="159" t="s">
        <v>282</v>
      </c>
      <c r="DL208" s="159" t="s">
        <v>282</v>
      </c>
      <c r="DM208" s="159" t="s">
        <v>282</v>
      </c>
      <c r="DN208" s="159" t="s">
        <v>282</v>
      </c>
      <c r="DO208" s="159" t="s">
        <v>282</v>
      </c>
      <c r="DP208" s="159" t="s">
        <v>282</v>
      </c>
      <c r="DQ208" s="159" t="s">
        <v>282</v>
      </c>
      <c r="DR208" s="159" t="s">
        <v>282</v>
      </c>
      <c r="DS208" s="159" t="s">
        <v>282</v>
      </c>
      <c r="DT208" s="159" t="s">
        <v>282</v>
      </c>
      <c r="DU208" s="159" t="s">
        <v>282</v>
      </c>
      <c r="DV208" s="159" t="s">
        <v>282</v>
      </c>
      <c r="DW208" s="159" t="s">
        <v>282</v>
      </c>
      <c r="DX208" s="159" t="s">
        <v>282</v>
      </c>
      <c r="DY208" s="159" t="s">
        <v>282</v>
      </c>
      <c r="DZ208" s="159" t="s">
        <v>282</v>
      </c>
      <c r="EA208" s="159" t="s">
        <v>282</v>
      </c>
      <c r="EB208" s="159" t="s">
        <v>282</v>
      </c>
      <c r="EC208" s="159" t="s">
        <v>282</v>
      </c>
      <c r="ED208" s="159" t="s">
        <v>282</v>
      </c>
      <c r="EE208" s="159" t="s">
        <v>282</v>
      </c>
      <c r="EF208" s="159" t="s">
        <v>282</v>
      </c>
      <c r="EG208" s="159" t="s">
        <v>282</v>
      </c>
      <c r="EH208" s="159" t="s">
        <v>282</v>
      </c>
      <c r="EI208" s="159" t="s">
        <v>282</v>
      </c>
      <c r="EJ208" s="159" t="s">
        <v>282</v>
      </c>
      <c r="EK208" s="159" t="s">
        <v>282</v>
      </c>
      <c r="EL208" s="159" t="s">
        <v>282</v>
      </c>
      <c r="EM208" s="159" t="s">
        <v>282</v>
      </c>
      <c r="EN208" s="159" t="s">
        <v>282</v>
      </c>
      <c r="EO208" s="159" t="s">
        <v>282</v>
      </c>
      <c r="EP208" s="159" t="s">
        <v>282</v>
      </c>
      <c r="EQ208" s="159" t="s">
        <v>282</v>
      </c>
      <c r="ER208" s="159" t="s">
        <v>282</v>
      </c>
      <c r="ES208" s="159" t="s">
        <v>282</v>
      </c>
      <c r="ET208" s="159" t="s">
        <v>282</v>
      </c>
      <c r="EU208" s="159" t="s">
        <v>282</v>
      </c>
      <c r="EV208" s="159" t="s">
        <v>282</v>
      </c>
      <c r="EW208" s="159" t="s">
        <v>282</v>
      </c>
      <c r="EX208" s="159" t="s">
        <v>282</v>
      </c>
      <c r="EY208" s="159" t="s">
        <v>282</v>
      </c>
      <c r="EZ208" s="159" t="s">
        <v>282</v>
      </c>
      <c r="FA208" s="159" t="s">
        <v>282</v>
      </c>
      <c r="FB208" s="159" t="s">
        <v>282</v>
      </c>
      <c r="FC208" s="159" t="s">
        <v>282</v>
      </c>
      <c r="FD208" s="159" t="s">
        <v>282</v>
      </c>
      <c r="FE208" s="159" t="s">
        <v>282</v>
      </c>
      <c r="FF208" s="159" t="s">
        <v>282</v>
      </c>
      <c r="FG208" s="159" t="s">
        <v>282</v>
      </c>
      <c r="FH208" s="159" t="s">
        <v>282</v>
      </c>
      <c r="FI208" s="159" t="s">
        <v>282</v>
      </c>
      <c r="FJ208" s="159" t="s">
        <v>282</v>
      </c>
      <c r="FK208" s="159" t="s">
        <v>282</v>
      </c>
      <c r="FL208" s="159" t="s">
        <v>282</v>
      </c>
      <c r="FM208" s="159" t="s">
        <v>282</v>
      </c>
      <c r="FN208" s="159" t="s">
        <v>282</v>
      </c>
      <c r="FO208" s="159" t="s">
        <v>282</v>
      </c>
      <c r="FP208" s="159" t="s">
        <v>282</v>
      </c>
      <c r="FQ208" s="159" t="s">
        <v>282</v>
      </c>
      <c r="FR208" s="159" t="s">
        <v>282</v>
      </c>
      <c r="FS208" s="159" t="s">
        <v>282</v>
      </c>
      <c r="FT208" s="159" t="s">
        <v>282</v>
      </c>
    </row>
    <row r="209" spans="1:176" x14ac:dyDescent="0.25">
      <c r="A209" s="66" t="s">
        <v>9823</v>
      </c>
      <c r="B209" s="159" t="s">
        <v>282</v>
      </c>
      <c r="C209" s="66" t="str">
        <f>IF(ISNUMBER(Severity!H209)=FALSE,Severity!F209,IF(Severity!H209&gt;=0.5,"YES","NO"))</f>
        <v>NO</v>
      </c>
      <c r="D209" s="66" t="str">
        <f>IF(ISNUMBER(Severity!I209)=FALSE,Severity!G209,IF(Severity!I209&gt;0.5,"YES","NO"))</f>
        <v>YES</v>
      </c>
      <c r="E209" s="159">
        <v>16</v>
      </c>
      <c r="F209" s="159">
        <v>2</v>
      </c>
      <c r="G209" s="164" t="s">
        <v>763</v>
      </c>
      <c r="H209" s="159" t="s">
        <v>183</v>
      </c>
      <c r="I209" s="159" t="s">
        <v>282</v>
      </c>
      <c r="J209" s="159">
        <v>5</v>
      </c>
      <c r="K209" s="159" t="s">
        <v>282</v>
      </c>
      <c r="L209" s="159" t="s">
        <v>282</v>
      </c>
      <c r="M209" s="159" t="s">
        <v>282</v>
      </c>
      <c r="N209" s="159" t="s">
        <v>282</v>
      </c>
      <c r="O209" s="159" t="s">
        <v>282</v>
      </c>
      <c r="P209" s="159" t="s">
        <v>282</v>
      </c>
      <c r="Q209" s="159" t="s">
        <v>282</v>
      </c>
      <c r="R209" s="159" t="s">
        <v>282</v>
      </c>
      <c r="S209" s="159" t="s">
        <v>220</v>
      </c>
      <c r="T209" s="159">
        <v>20</v>
      </c>
      <c r="U209" s="159" t="s">
        <v>282</v>
      </c>
      <c r="V209" s="159" t="s">
        <v>282</v>
      </c>
      <c r="W209" s="159" t="s">
        <v>282</v>
      </c>
      <c r="X209" s="159">
        <v>16.68</v>
      </c>
      <c r="Y209" s="159">
        <v>10.81</v>
      </c>
      <c r="Z209" s="159">
        <v>22</v>
      </c>
      <c r="AA209" s="159" t="s">
        <v>282</v>
      </c>
      <c r="AB209" s="159" t="s">
        <v>282</v>
      </c>
      <c r="AC209" s="159" t="s">
        <v>282</v>
      </c>
      <c r="AD209" s="159">
        <v>10.79</v>
      </c>
      <c r="AE209" s="159">
        <v>11.05</v>
      </c>
      <c r="AF209" s="159">
        <v>22</v>
      </c>
      <c r="AG209" s="159" t="s">
        <v>282</v>
      </c>
      <c r="AH209" s="159" t="s">
        <v>282</v>
      </c>
      <c r="AI209" s="159" t="s">
        <v>282</v>
      </c>
      <c r="AJ209" s="159" t="s">
        <v>282</v>
      </c>
      <c r="AK209" s="159" t="s">
        <v>282</v>
      </c>
      <c r="AL209" s="159" t="s">
        <v>282</v>
      </c>
      <c r="AM209" s="159">
        <v>27</v>
      </c>
      <c r="AN209" s="159">
        <v>22</v>
      </c>
      <c r="AO209" s="159" t="s">
        <v>682</v>
      </c>
      <c r="AP209" s="159" t="s">
        <v>10507</v>
      </c>
      <c r="AQ209" s="159" t="s">
        <v>282</v>
      </c>
      <c r="AR209" s="159">
        <v>5</v>
      </c>
      <c r="AS209" s="159" t="s">
        <v>282</v>
      </c>
      <c r="AT209" s="159" t="s">
        <v>282</v>
      </c>
      <c r="AU209" s="159" t="s">
        <v>282</v>
      </c>
      <c r="AV209" s="159" t="s">
        <v>282</v>
      </c>
      <c r="AW209" s="159" t="s">
        <v>282</v>
      </c>
      <c r="AX209" s="159" t="s">
        <v>282</v>
      </c>
      <c r="AY209" s="159" t="s">
        <v>282</v>
      </c>
      <c r="AZ209" s="159" t="s">
        <v>282</v>
      </c>
      <c r="BA209" s="159" t="s">
        <v>220</v>
      </c>
      <c r="BB209" s="159">
        <v>20</v>
      </c>
      <c r="BC209" s="159" t="s">
        <v>282</v>
      </c>
      <c r="BD209" s="159" t="s">
        <v>282</v>
      </c>
      <c r="BE209" s="159" t="s">
        <v>282</v>
      </c>
      <c r="BF209" s="159">
        <v>12.49</v>
      </c>
      <c r="BG209" s="159">
        <v>7.97</v>
      </c>
      <c r="BH209" s="159">
        <v>23</v>
      </c>
      <c r="BI209" s="159" t="s">
        <v>282</v>
      </c>
      <c r="BJ209" s="159" t="s">
        <v>282</v>
      </c>
      <c r="BK209" s="159" t="s">
        <v>282</v>
      </c>
      <c r="BL209" s="159">
        <v>12</v>
      </c>
      <c r="BM209" s="159">
        <v>11.28</v>
      </c>
      <c r="BN209" s="159">
        <v>23</v>
      </c>
      <c r="BO209" s="159" t="s">
        <v>282</v>
      </c>
      <c r="BP209" s="159" t="s">
        <v>282</v>
      </c>
      <c r="BQ209" s="159" t="s">
        <v>282</v>
      </c>
      <c r="BR209" s="159" t="s">
        <v>282</v>
      </c>
      <c r="BS209" s="159" t="s">
        <v>282</v>
      </c>
      <c r="BT209" s="159" t="s">
        <v>282</v>
      </c>
      <c r="BU209" s="159">
        <v>28</v>
      </c>
      <c r="BV209" s="159">
        <v>23</v>
      </c>
      <c r="BW209" s="159" t="s">
        <v>282</v>
      </c>
      <c r="BX209" s="159" t="s">
        <v>282</v>
      </c>
      <c r="BY209" s="159" t="s">
        <v>282</v>
      </c>
      <c r="BZ209" s="159" t="s">
        <v>282</v>
      </c>
      <c r="CA209" s="159" t="s">
        <v>282</v>
      </c>
      <c r="CB209" s="159" t="s">
        <v>282</v>
      </c>
      <c r="CC209" s="159" t="s">
        <v>282</v>
      </c>
      <c r="CD209" s="159" t="s">
        <v>282</v>
      </c>
      <c r="CE209" s="159" t="s">
        <v>282</v>
      </c>
      <c r="CF209" s="159" t="s">
        <v>282</v>
      </c>
      <c r="CG209" s="159" t="s">
        <v>282</v>
      </c>
      <c r="CH209" s="159" t="s">
        <v>282</v>
      </c>
      <c r="CI209" s="159" t="s">
        <v>282</v>
      </c>
      <c r="CJ209" s="159" t="s">
        <v>282</v>
      </c>
      <c r="CK209" s="159" t="s">
        <v>282</v>
      </c>
      <c r="CL209" s="159" t="s">
        <v>282</v>
      </c>
      <c r="CM209" s="159" t="s">
        <v>282</v>
      </c>
      <c r="CN209" s="159" t="s">
        <v>282</v>
      </c>
      <c r="CO209" s="159" t="s">
        <v>282</v>
      </c>
      <c r="CP209" s="159" t="s">
        <v>282</v>
      </c>
      <c r="CQ209" s="159" t="s">
        <v>282</v>
      </c>
      <c r="CR209" s="159" t="s">
        <v>282</v>
      </c>
      <c r="CS209" s="159" t="s">
        <v>282</v>
      </c>
      <c r="CT209" s="159" t="s">
        <v>282</v>
      </c>
      <c r="CU209" s="159" t="s">
        <v>282</v>
      </c>
      <c r="CV209" s="159" t="s">
        <v>282</v>
      </c>
      <c r="CW209" s="159" t="s">
        <v>282</v>
      </c>
      <c r="CX209" s="159" t="s">
        <v>282</v>
      </c>
      <c r="CY209" s="159" t="s">
        <v>282</v>
      </c>
      <c r="CZ209" s="159" t="s">
        <v>282</v>
      </c>
      <c r="DA209" s="159" t="s">
        <v>282</v>
      </c>
      <c r="DB209" s="159" t="s">
        <v>282</v>
      </c>
      <c r="DC209" s="159" t="s">
        <v>282</v>
      </c>
      <c r="DD209" s="159" t="s">
        <v>282</v>
      </c>
      <c r="DE209" s="159" t="s">
        <v>282</v>
      </c>
      <c r="DF209" s="159" t="s">
        <v>282</v>
      </c>
      <c r="DG209" s="159" t="s">
        <v>282</v>
      </c>
      <c r="DH209" s="159" t="s">
        <v>282</v>
      </c>
      <c r="DI209" s="159" t="s">
        <v>282</v>
      </c>
      <c r="DJ209" s="159" t="s">
        <v>282</v>
      </c>
      <c r="DK209" s="159" t="s">
        <v>282</v>
      </c>
      <c r="DL209" s="159" t="s">
        <v>282</v>
      </c>
      <c r="DM209" s="159" t="s">
        <v>282</v>
      </c>
      <c r="DN209" s="159" t="s">
        <v>282</v>
      </c>
      <c r="DO209" s="159" t="s">
        <v>282</v>
      </c>
      <c r="DP209" s="159" t="s">
        <v>282</v>
      </c>
      <c r="DQ209" s="159" t="s">
        <v>282</v>
      </c>
      <c r="DR209" s="159" t="s">
        <v>282</v>
      </c>
      <c r="DS209" s="159" t="s">
        <v>282</v>
      </c>
      <c r="DT209" s="159" t="s">
        <v>282</v>
      </c>
      <c r="DU209" s="159" t="s">
        <v>282</v>
      </c>
      <c r="DV209" s="159" t="s">
        <v>282</v>
      </c>
      <c r="DW209" s="159" t="s">
        <v>282</v>
      </c>
      <c r="DX209" s="159" t="s">
        <v>282</v>
      </c>
      <c r="DY209" s="159" t="s">
        <v>282</v>
      </c>
      <c r="DZ209" s="159" t="s">
        <v>282</v>
      </c>
      <c r="EA209" s="159" t="s">
        <v>282</v>
      </c>
      <c r="EB209" s="159" t="s">
        <v>282</v>
      </c>
      <c r="EC209" s="159" t="s">
        <v>282</v>
      </c>
      <c r="ED209" s="159" t="s">
        <v>282</v>
      </c>
      <c r="EE209" s="159" t="s">
        <v>282</v>
      </c>
      <c r="EF209" s="159" t="s">
        <v>282</v>
      </c>
      <c r="EG209" s="159" t="s">
        <v>282</v>
      </c>
      <c r="EH209" s="159" t="s">
        <v>282</v>
      </c>
      <c r="EI209" s="159" t="s">
        <v>282</v>
      </c>
      <c r="EJ209" s="159" t="s">
        <v>282</v>
      </c>
      <c r="EK209" s="159" t="s">
        <v>282</v>
      </c>
      <c r="EL209" s="159" t="s">
        <v>282</v>
      </c>
      <c r="EM209" s="159" t="s">
        <v>282</v>
      </c>
      <c r="EN209" s="159" t="s">
        <v>282</v>
      </c>
      <c r="EO209" s="159" t="s">
        <v>282</v>
      </c>
      <c r="EP209" s="159" t="s">
        <v>282</v>
      </c>
      <c r="EQ209" s="159" t="s">
        <v>282</v>
      </c>
      <c r="ER209" s="159" t="s">
        <v>282</v>
      </c>
      <c r="ES209" s="159" t="s">
        <v>282</v>
      </c>
      <c r="ET209" s="159" t="s">
        <v>282</v>
      </c>
      <c r="EU209" s="159" t="s">
        <v>282</v>
      </c>
      <c r="EV209" s="159" t="s">
        <v>282</v>
      </c>
      <c r="EW209" s="159" t="s">
        <v>282</v>
      </c>
      <c r="EX209" s="159" t="s">
        <v>282</v>
      </c>
      <c r="EY209" s="159" t="s">
        <v>282</v>
      </c>
      <c r="EZ209" s="159" t="s">
        <v>282</v>
      </c>
      <c r="FA209" s="159" t="s">
        <v>282</v>
      </c>
      <c r="FB209" s="159" t="s">
        <v>282</v>
      </c>
      <c r="FC209" s="159" t="s">
        <v>282</v>
      </c>
      <c r="FD209" s="159" t="s">
        <v>282</v>
      </c>
      <c r="FE209" s="159" t="s">
        <v>282</v>
      </c>
      <c r="FF209" s="159" t="s">
        <v>282</v>
      </c>
      <c r="FG209" s="159" t="s">
        <v>282</v>
      </c>
      <c r="FH209" s="159" t="s">
        <v>282</v>
      </c>
      <c r="FI209" s="159" t="s">
        <v>282</v>
      </c>
      <c r="FJ209" s="159" t="s">
        <v>282</v>
      </c>
      <c r="FK209" s="159" t="s">
        <v>282</v>
      </c>
      <c r="FL209" s="159" t="s">
        <v>282</v>
      </c>
      <c r="FM209" s="159" t="s">
        <v>282</v>
      </c>
      <c r="FN209" s="159" t="s">
        <v>282</v>
      </c>
      <c r="FO209" s="159" t="s">
        <v>282</v>
      </c>
      <c r="FP209" s="159" t="s">
        <v>282</v>
      </c>
      <c r="FQ209" s="159" t="s">
        <v>282</v>
      </c>
      <c r="FR209" s="159" t="s">
        <v>282</v>
      </c>
      <c r="FS209" s="159" t="s">
        <v>282</v>
      </c>
      <c r="FT209" s="159" t="s">
        <v>282</v>
      </c>
    </row>
    <row r="210" spans="1:176" x14ac:dyDescent="0.25">
      <c r="A210" s="66" t="s">
        <v>9032</v>
      </c>
      <c r="B210" s="159" t="s">
        <v>282</v>
      </c>
      <c r="C210" s="66" t="str">
        <f>IF(ISNUMBER(Severity!H210)=FALSE,Severity!F210,IF(Severity!H210&gt;=0.5,"YES","NO"))</f>
        <v>YES</v>
      </c>
      <c r="D210" s="66" t="str">
        <f>IF(ISNUMBER(Severity!I210)=FALSE,Severity!G210,IF(Severity!I210&gt;0.5,"YES","NO"))</f>
        <v>NO</v>
      </c>
      <c r="E210" s="159">
        <v>24</v>
      </c>
      <c r="F210" s="159">
        <v>2</v>
      </c>
      <c r="G210" s="161" t="s">
        <v>258</v>
      </c>
      <c r="H210" s="159" t="s">
        <v>10507</v>
      </c>
      <c r="I210" s="159">
        <v>1</v>
      </c>
      <c r="J210" s="159">
        <v>5</v>
      </c>
      <c r="K210" s="159" t="s">
        <v>299</v>
      </c>
      <c r="L210" s="159">
        <v>17</v>
      </c>
      <c r="M210" s="159">
        <v>22</v>
      </c>
      <c r="N210" s="159">
        <v>7</v>
      </c>
      <c r="O210" s="159" t="s">
        <v>282</v>
      </c>
      <c r="P210" s="159" t="s">
        <v>282</v>
      </c>
      <c r="Q210" s="159" t="s">
        <v>282</v>
      </c>
      <c r="R210" s="159" t="s">
        <v>282</v>
      </c>
      <c r="S210" s="159" t="s">
        <v>299</v>
      </c>
      <c r="T210" s="159">
        <v>17</v>
      </c>
      <c r="U210" s="159">
        <v>27.18</v>
      </c>
      <c r="V210" s="159">
        <v>4.16</v>
      </c>
      <c r="W210" s="159">
        <v>34</v>
      </c>
      <c r="X210" s="159" t="s">
        <v>282</v>
      </c>
      <c r="Y210" s="159" t="s">
        <v>282</v>
      </c>
      <c r="Z210" s="159" t="s">
        <v>282</v>
      </c>
      <c r="AA210" s="159" t="s">
        <v>282</v>
      </c>
      <c r="AB210" s="159" t="s">
        <v>282</v>
      </c>
      <c r="AC210" s="159" t="s">
        <v>282</v>
      </c>
      <c r="AD210" s="159" t="s">
        <v>282</v>
      </c>
      <c r="AE210" s="159" t="s">
        <v>282</v>
      </c>
      <c r="AF210" s="159" t="s">
        <v>282</v>
      </c>
      <c r="AG210" s="159" t="s">
        <v>282</v>
      </c>
      <c r="AH210" s="159" t="s">
        <v>282</v>
      </c>
      <c r="AI210" s="159" t="s">
        <v>282</v>
      </c>
      <c r="AJ210" s="159" t="s">
        <v>282</v>
      </c>
      <c r="AK210" s="159" t="s">
        <v>282</v>
      </c>
      <c r="AL210" s="159" t="s">
        <v>282</v>
      </c>
      <c r="AM210" s="159">
        <v>34</v>
      </c>
      <c r="AN210" s="159">
        <v>29</v>
      </c>
      <c r="AO210" s="159" t="s">
        <v>270</v>
      </c>
      <c r="AP210" s="159" t="s">
        <v>10507</v>
      </c>
      <c r="AQ210" s="159">
        <v>1</v>
      </c>
      <c r="AR210" s="159">
        <v>6</v>
      </c>
      <c r="AS210" s="159" t="s">
        <v>299</v>
      </c>
      <c r="AT210" s="159">
        <v>17</v>
      </c>
      <c r="AU210" s="159">
        <v>21</v>
      </c>
      <c r="AV210" s="159">
        <v>7</v>
      </c>
      <c r="AW210" s="159" t="s">
        <v>282</v>
      </c>
      <c r="AX210" s="159" t="s">
        <v>282</v>
      </c>
      <c r="AY210" s="159" t="s">
        <v>282</v>
      </c>
      <c r="AZ210" s="159" t="s">
        <v>282</v>
      </c>
      <c r="BA210" s="159" t="s">
        <v>299</v>
      </c>
      <c r="BB210" s="159">
        <v>17</v>
      </c>
      <c r="BC210" s="159">
        <v>25.85</v>
      </c>
      <c r="BD210" s="159">
        <v>3.91</v>
      </c>
      <c r="BE210" s="159">
        <v>34</v>
      </c>
      <c r="BF210" s="159" t="s">
        <v>282</v>
      </c>
      <c r="BG210" s="159" t="s">
        <v>282</v>
      </c>
      <c r="BH210" s="159" t="s">
        <v>282</v>
      </c>
      <c r="BI210" s="159" t="s">
        <v>282</v>
      </c>
      <c r="BJ210" s="159" t="s">
        <v>282</v>
      </c>
      <c r="BK210" s="159" t="s">
        <v>282</v>
      </c>
      <c r="BL210" s="159" t="s">
        <v>282</v>
      </c>
      <c r="BM210" s="159" t="s">
        <v>282</v>
      </c>
      <c r="BN210" s="159" t="s">
        <v>282</v>
      </c>
      <c r="BO210" s="159" t="s">
        <v>282</v>
      </c>
      <c r="BP210" s="159" t="s">
        <v>282</v>
      </c>
      <c r="BQ210" s="159" t="s">
        <v>282</v>
      </c>
      <c r="BR210" s="159" t="s">
        <v>282</v>
      </c>
      <c r="BS210" s="159" t="s">
        <v>282</v>
      </c>
      <c r="BT210" s="159" t="s">
        <v>282</v>
      </c>
      <c r="BU210" s="159">
        <v>34</v>
      </c>
      <c r="BV210" s="159">
        <v>28</v>
      </c>
      <c r="BW210" s="159" t="s">
        <v>282</v>
      </c>
      <c r="BX210" s="159" t="s">
        <v>282</v>
      </c>
      <c r="BY210" s="159" t="s">
        <v>282</v>
      </c>
      <c r="BZ210" s="159" t="s">
        <v>282</v>
      </c>
      <c r="CA210" s="159" t="s">
        <v>282</v>
      </c>
      <c r="CB210" s="159" t="s">
        <v>282</v>
      </c>
      <c r="CC210" s="159" t="s">
        <v>282</v>
      </c>
      <c r="CD210" s="159" t="s">
        <v>282</v>
      </c>
      <c r="CE210" s="159" t="s">
        <v>282</v>
      </c>
      <c r="CF210" s="159" t="s">
        <v>282</v>
      </c>
      <c r="CG210" s="159" t="s">
        <v>282</v>
      </c>
      <c r="CH210" s="159" t="s">
        <v>282</v>
      </c>
      <c r="CI210" s="159" t="s">
        <v>282</v>
      </c>
      <c r="CJ210" s="159" t="s">
        <v>282</v>
      </c>
      <c r="CK210" s="159" t="s">
        <v>282</v>
      </c>
      <c r="CL210" s="159" t="s">
        <v>282</v>
      </c>
      <c r="CM210" s="159" t="s">
        <v>282</v>
      </c>
      <c r="CN210" s="159" t="s">
        <v>282</v>
      </c>
      <c r="CO210" s="159" t="s">
        <v>282</v>
      </c>
      <c r="CP210" s="159" t="s">
        <v>282</v>
      </c>
      <c r="CQ210" s="159" t="s">
        <v>282</v>
      </c>
      <c r="CR210" s="159" t="s">
        <v>282</v>
      </c>
      <c r="CS210" s="159" t="s">
        <v>282</v>
      </c>
      <c r="CT210" s="159" t="s">
        <v>282</v>
      </c>
      <c r="CU210" s="159" t="s">
        <v>282</v>
      </c>
      <c r="CV210" s="159" t="s">
        <v>282</v>
      </c>
      <c r="CW210" s="159" t="s">
        <v>282</v>
      </c>
      <c r="CX210" s="159" t="s">
        <v>282</v>
      </c>
      <c r="CY210" s="159" t="s">
        <v>282</v>
      </c>
      <c r="CZ210" s="159" t="s">
        <v>282</v>
      </c>
      <c r="DA210" s="159" t="s">
        <v>282</v>
      </c>
      <c r="DB210" s="159" t="s">
        <v>282</v>
      </c>
      <c r="DC210" s="159" t="s">
        <v>282</v>
      </c>
      <c r="DD210" s="159" t="s">
        <v>282</v>
      </c>
      <c r="DE210" s="159" t="s">
        <v>282</v>
      </c>
      <c r="DF210" s="159" t="s">
        <v>282</v>
      </c>
      <c r="DG210" s="159" t="s">
        <v>282</v>
      </c>
      <c r="DH210" s="159" t="s">
        <v>282</v>
      </c>
      <c r="DI210" s="159" t="s">
        <v>282</v>
      </c>
      <c r="DJ210" s="159" t="s">
        <v>282</v>
      </c>
      <c r="DK210" s="159" t="s">
        <v>282</v>
      </c>
      <c r="DL210" s="159" t="s">
        <v>282</v>
      </c>
      <c r="DM210" s="159" t="s">
        <v>282</v>
      </c>
      <c r="DN210" s="159" t="s">
        <v>282</v>
      </c>
      <c r="DO210" s="159" t="s">
        <v>282</v>
      </c>
      <c r="DP210" s="159" t="s">
        <v>282</v>
      </c>
      <c r="DQ210" s="159" t="s">
        <v>282</v>
      </c>
      <c r="DR210" s="159" t="s">
        <v>282</v>
      </c>
      <c r="DS210" s="159" t="s">
        <v>282</v>
      </c>
      <c r="DT210" s="159" t="s">
        <v>282</v>
      </c>
      <c r="DU210" s="159" t="s">
        <v>282</v>
      </c>
      <c r="DV210" s="159" t="s">
        <v>282</v>
      </c>
      <c r="DW210" s="159" t="s">
        <v>282</v>
      </c>
      <c r="DX210" s="159" t="s">
        <v>282</v>
      </c>
      <c r="DY210" s="159" t="s">
        <v>282</v>
      </c>
      <c r="DZ210" s="159" t="s">
        <v>282</v>
      </c>
      <c r="EA210" s="159" t="s">
        <v>282</v>
      </c>
      <c r="EB210" s="159" t="s">
        <v>282</v>
      </c>
      <c r="EC210" s="159" t="s">
        <v>282</v>
      </c>
      <c r="ED210" s="159" t="s">
        <v>282</v>
      </c>
      <c r="EE210" s="159" t="s">
        <v>282</v>
      </c>
      <c r="EF210" s="159" t="s">
        <v>282</v>
      </c>
      <c r="EG210" s="159" t="s">
        <v>282</v>
      </c>
      <c r="EH210" s="159" t="s">
        <v>282</v>
      </c>
      <c r="EI210" s="159" t="s">
        <v>282</v>
      </c>
      <c r="EJ210" s="159" t="s">
        <v>282</v>
      </c>
      <c r="EK210" s="159" t="s">
        <v>282</v>
      </c>
      <c r="EL210" s="159" t="s">
        <v>282</v>
      </c>
      <c r="EM210" s="159" t="s">
        <v>282</v>
      </c>
      <c r="EN210" s="159" t="s">
        <v>282</v>
      </c>
      <c r="EO210" s="159" t="s">
        <v>282</v>
      </c>
      <c r="EP210" s="159" t="s">
        <v>282</v>
      </c>
      <c r="EQ210" s="159" t="s">
        <v>282</v>
      </c>
      <c r="ER210" s="159" t="s">
        <v>282</v>
      </c>
      <c r="ES210" s="159" t="s">
        <v>282</v>
      </c>
      <c r="ET210" s="159" t="s">
        <v>282</v>
      </c>
      <c r="EU210" s="159" t="s">
        <v>282</v>
      </c>
      <c r="EV210" s="159" t="s">
        <v>282</v>
      </c>
      <c r="EW210" s="159" t="s">
        <v>282</v>
      </c>
      <c r="EX210" s="159" t="s">
        <v>282</v>
      </c>
      <c r="EY210" s="159" t="s">
        <v>282</v>
      </c>
      <c r="EZ210" s="159" t="s">
        <v>282</v>
      </c>
      <c r="FA210" s="159" t="s">
        <v>282</v>
      </c>
      <c r="FB210" s="159" t="s">
        <v>282</v>
      </c>
      <c r="FC210" s="159" t="s">
        <v>282</v>
      </c>
      <c r="FD210" s="159" t="s">
        <v>282</v>
      </c>
      <c r="FE210" s="159" t="s">
        <v>282</v>
      </c>
      <c r="FF210" s="159" t="s">
        <v>282</v>
      </c>
      <c r="FG210" s="159" t="s">
        <v>282</v>
      </c>
      <c r="FH210" s="159" t="s">
        <v>282</v>
      </c>
      <c r="FI210" s="159" t="s">
        <v>282</v>
      </c>
      <c r="FJ210" s="159" t="s">
        <v>282</v>
      </c>
      <c r="FK210" s="159" t="s">
        <v>282</v>
      </c>
      <c r="FL210" s="159" t="s">
        <v>282</v>
      </c>
      <c r="FM210" s="159" t="s">
        <v>282</v>
      </c>
      <c r="FN210" s="159" t="s">
        <v>282</v>
      </c>
      <c r="FO210" s="159" t="s">
        <v>282</v>
      </c>
      <c r="FP210" s="159" t="s">
        <v>282</v>
      </c>
      <c r="FQ210" s="159" t="s">
        <v>282</v>
      </c>
      <c r="FR210" s="159" t="s">
        <v>282</v>
      </c>
      <c r="FS210" s="159" t="s">
        <v>282</v>
      </c>
      <c r="FT210" s="159" t="s">
        <v>282</v>
      </c>
    </row>
    <row r="211" spans="1:176" x14ac:dyDescent="0.25">
      <c r="A211" s="66" t="s">
        <v>7045</v>
      </c>
      <c r="B211" s="159" t="s">
        <v>282</v>
      </c>
      <c r="C211" s="66" t="str">
        <f>IF(ISNUMBER(Severity!H211)=FALSE,Severity!F211,IF(Severity!H211&gt;=0.5,"YES","NO"))</f>
        <v>YES</v>
      </c>
      <c r="D211" s="66" t="str">
        <f>IF(ISNUMBER(Severity!I211)=FALSE,Severity!G211,IF(Severity!I211&gt;0.5,"YES","NO"))</f>
        <v>NO</v>
      </c>
      <c r="E211" s="159">
        <v>12</v>
      </c>
      <c r="F211" s="159">
        <v>3</v>
      </c>
      <c r="G211" s="161" t="s">
        <v>5126</v>
      </c>
      <c r="H211" s="159" t="s">
        <v>182</v>
      </c>
      <c r="I211" s="159" t="s">
        <v>282</v>
      </c>
      <c r="J211" s="159">
        <v>6</v>
      </c>
      <c r="K211" s="159" t="s">
        <v>299</v>
      </c>
      <c r="L211" s="159">
        <v>17</v>
      </c>
      <c r="M211" s="159">
        <v>0</v>
      </c>
      <c r="N211" s="159">
        <v>7</v>
      </c>
      <c r="O211" s="159" t="s">
        <v>282</v>
      </c>
      <c r="P211" s="159" t="s">
        <v>282</v>
      </c>
      <c r="Q211" s="159" t="s">
        <v>282</v>
      </c>
      <c r="R211" s="159" t="s">
        <v>282</v>
      </c>
      <c r="S211" s="159" t="s">
        <v>299</v>
      </c>
      <c r="T211" s="159">
        <v>17</v>
      </c>
      <c r="U211" s="159">
        <v>19.3</v>
      </c>
      <c r="V211" s="159">
        <v>5</v>
      </c>
      <c r="W211" s="159">
        <v>39</v>
      </c>
      <c r="X211" s="159" t="s">
        <v>282</v>
      </c>
      <c r="Y211" s="159" t="s">
        <v>282</v>
      </c>
      <c r="Z211" s="159" t="s">
        <v>282</v>
      </c>
      <c r="AA211" s="159">
        <v>14.3</v>
      </c>
      <c r="AB211" s="159">
        <v>4</v>
      </c>
      <c r="AC211" s="159">
        <v>33</v>
      </c>
      <c r="AD211" s="159" t="s">
        <v>282</v>
      </c>
      <c r="AE211" s="159" t="s">
        <v>282</v>
      </c>
      <c r="AF211" s="159" t="s">
        <v>282</v>
      </c>
      <c r="AG211" s="159" t="s">
        <v>282</v>
      </c>
      <c r="AH211" s="159" t="s">
        <v>282</v>
      </c>
      <c r="AI211" s="159" t="s">
        <v>282</v>
      </c>
      <c r="AJ211" s="159" t="s">
        <v>282</v>
      </c>
      <c r="AK211" s="159" t="s">
        <v>282</v>
      </c>
      <c r="AL211" s="159" t="s">
        <v>282</v>
      </c>
      <c r="AM211" s="159">
        <v>39</v>
      </c>
      <c r="AN211" s="159">
        <v>33</v>
      </c>
      <c r="AO211" s="159" t="s">
        <v>811</v>
      </c>
      <c r="AP211" s="159" t="s">
        <v>10507</v>
      </c>
      <c r="AQ211" s="159" t="s">
        <v>282</v>
      </c>
      <c r="AR211" s="159">
        <v>7</v>
      </c>
      <c r="AS211" s="159" t="s">
        <v>299</v>
      </c>
      <c r="AT211" s="159">
        <v>17</v>
      </c>
      <c r="AU211" s="159">
        <v>4</v>
      </c>
      <c r="AV211" s="159">
        <v>7</v>
      </c>
      <c r="AW211" s="159" t="s">
        <v>282</v>
      </c>
      <c r="AX211" s="159" t="s">
        <v>282</v>
      </c>
      <c r="AY211" s="159" t="s">
        <v>282</v>
      </c>
      <c r="AZ211" s="159" t="s">
        <v>282</v>
      </c>
      <c r="BA211" s="159" t="s">
        <v>299</v>
      </c>
      <c r="BB211" s="159">
        <v>17</v>
      </c>
      <c r="BC211" s="159">
        <v>17.899999999999999</v>
      </c>
      <c r="BD211" s="159">
        <v>6.9</v>
      </c>
      <c r="BE211" s="159">
        <v>42</v>
      </c>
      <c r="BF211" s="159" t="s">
        <v>282</v>
      </c>
      <c r="BG211" s="159" t="s">
        <v>282</v>
      </c>
      <c r="BH211" s="159" t="s">
        <v>282</v>
      </c>
      <c r="BI211" s="159">
        <v>16.899999999999999</v>
      </c>
      <c r="BJ211" s="159">
        <v>7</v>
      </c>
      <c r="BK211" s="159">
        <v>35</v>
      </c>
      <c r="BL211" s="159" t="s">
        <v>282</v>
      </c>
      <c r="BM211" s="159" t="s">
        <v>282</v>
      </c>
      <c r="BN211" s="159" t="s">
        <v>282</v>
      </c>
      <c r="BO211" s="159" t="s">
        <v>282</v>
      </c>
      <c r="BP211" s="159" t="s">
        <v>282</v>
      </c>
      <c r="BQ211" s="159" t="s">
        <v>282</v>
      </c>
      <c r="BR211" s="159" t="s">
        <v>282</v>
      </c>
      <c r="BS211" s="159" t="s">
        <v>282</v>
      </c>
      <c r="BT211" s="159" t="s">
        <v>282</v>
      </c>
      <c r="BU211" s="159">
        <v>42</v>
      </c>
      <c r="BV211" s="159">
        <v>35</v>
      </c>
      <c r="BW211" s="212" t="s">
        <v>7046</v>
      </c>
      <c r="BX211" s="159" t="s">
        <v>10975</v>
      </c>
      <c r="BY211" s="159" t="s">
        <v>282</v>
      </c>
      <c r="BZ211" s="159">
        <v>6</v>
      </c>
      <c r="CA211" s="159" t="s">
        <v>299</v>
      </c>
      <c r="CB211" s="159">
        <v>17</v>
      </c>
      <c r="CC211" s="159">
        <v>4</v>
      </c>
      <c r="CD211" s="159">
        <v>7</v>
      </c>
      <c r="CE211" s="159" t="s">
        <v>282</v>
      </c>
      <c r="CF211" s="159" t="s">
        <v>282</v>
      </c>
      <c r="CG211" s="159" t="s">
        <v>282</v>
      </c>
      <c r="CH211" s="159" t="s">
        <v>282</v>
      </c>
      <c r="CI211" s="159" t="s">
        <v>299</v>
      </c>
      <c r="CJ211" s="159">
        <v>17</v>
      </c>
      <c r="CK211" s="159">
        <v>20.2</v>
      </c>
      <c r="CL211" s="159">
        <v>5.6</v>
      </c>
      <c r="CM211" s="159">
        <v>42</v>
      </c>
      <c r="CN211" s="159" t="s">
        <v>282</v>
      </c>
      <c r="CO211" s="159" t="s">
        <v>282</v>
      </c>
      <c r="CP211" s="159" t="s">
        <v>282</v>
      </c>
      <c r="CQ211" s="159">
        <v>14.5</v>
      </c>
      <c r="CR211" s="159">
        <v>5.4</v>
      </c>
      <c r="CS211" s="159">
        <v>36</v>
      </c>
      <c r="CT211" s="159" t="s">
        <v>282</v>
      </c>
      <c r="CU211" s="159" t="s">
        <v>282</v>
      </c>
      <c r="CV211" s="159" t="s">
        <v>282</v>
      </c>
      <c r="CW211" s="159" t="s">
        <v>282</v>
      </c>
      <c r="CX211" s="159" t="s">
        <v>282</v>
      </c>
      <c r="CY211" s="159" t="s">
        <v>282</v>
      </c>
      <c r="CZ211" s="159" t="s">
        <v>282</v>
      </c>
      <c r="DA211" s="159" t="s">
        <v>282</v>
      </c>
      <c r="DB211" s="159" t="s">
        <v>282</v>
      </c>
      <c r="DC211" s="159">
        <v>42</v>
      </c>
      <c r="DD211" s="159">
        <v>36</v>
      </c>
      <c r="DE211" s="159" t="s">
        <v>282</v>
      </c>
      <c r="DF211" s="159" t="s">
        <v>282</v>
      </c>
      <c r="DG211" s="159" t="s">
        <v>282</v>
      </c>
      <c r="DH211" s="159" t="s">
        <v>282</v>
      </c>
      <c r="DI211" s="159" t="s">
        <v>282</v>
      </c>
      <c r="DJ211" s="159" t="s">
        <v>282</v>
      </c>
      <c r="DK211" s="159" t="s">
        <v>282</v>
      </c>
      <c r="DL211" s="159" t="s">
        <v>282</v>
      </c>
      <c r="DM211" s="159" t="s">
        <v>282</v>
      </c>
      <c r="DN211" s="159" t="s">
        <v>282</v>
      </c>
      <c r="DO211" s="159" t="s">
        <v>282</v>
      </c>
      <c r="DP211" s="159" t="s">
        <v>282</v>
      </c>
      <c r="DQ211" s="159" t="s">
        <v>282</v>
      </c>
      <c r="DR211" s="159" t="s">
        <v>282</v>
      </c>
      <c r="DS211" s="159" t="s">
        <v>282</v>
      </c>
      <c r="DT211" s="159" t="s">
        <v>282</v>
      </c>
      <c r="DU211" s="159" t="s">
        <v>282</v>
      </c>
      <c r="DV211" s="159" t="s">
        <v>282</v>
      </c>
      <c r="DW211" s="159" t="s">
        <v>282</v>
      </c>
      <c r="DX211" s="159" t="s">
        <v>282</v>
      </c>
      <c r="DY211" s="159" t="s">
        <v>282</v>
      </c>
      <c r="DZ211" s="159" t="s">
        <v>282</v>
      </c>
      <c r="EA211" s="159" t="s">
        <v>282</v>
      </c>
      <c r="EB211" s="159" t="s">
        <v>282</v>
      </c>
      <c r="EC211" s="159" t="s">
        <v>282</v>
      </c>
      <c r="ED211" s="159" t="s">
        <v>282</v>
      </c>
      <c r="EE211" s="159" t="s">
        <v>282</v>
      </c>
      <c r="EF211" s="159" t="s">
        <v>282</v>
      </c>
      <c r="EG211" s="159" t="s">
        <v>282</v>
      </c>
      <c r="EH211" s="159" t="s">
        <v>282</v>
      </c>
      <c r="EI211" s="159" t="s">
        <v>282</v>
      </c>
      <c r="EJ211" s="159" t="s">
        <v>282</v>
      </c>
      <c r="EK211" s="159" t="s">
        <v>282</v>
      </c>
      <c r="EL211" s="159" t="s">
        <v>282</v>
      </c>
      <c r="EM211" s="159" t="s">
        <v>282</v>
      </c>
      <c r="EN211" s="159" t="s">
        <v>282</v>
      </c>
      <c r="EO211" s="159" t="s">
        <v>282</v>
      </c>
      <c r="EP211" s="159" t="s">
        <v>282</v>
      </c>
      <c r="EQ211" s="159" t="s">
        <v>282</v>
      </c>
      <c r="ER211" s="159" t="s">
        <v>282</v>
      </c>
      <c r="ES211" s="159" t="s">
        <v>282</v>
      </c>
      <c r="ET211" s="159" t="s">
        <v>282</v>
      </c>
      <c r="EU211" s="159" t="s">
        <v>282</v>
      </c>
      <c r="EV211" s="159" t="s">
        <v>282</v>
      </c>
      <c r="EW211" s="159" t="s">
        <v>282</v>
      </c>
      <c r="EX211" s="159" t="s">
        <v>282</v>
      </c>
      <c r="EY211" s="159" t="s">
        <v>282</v>
      </c>
      <c r="EZ211" s="159" t="s">
        <v>282</v>
      </c>
      <c r="FA211" s="159" t="s">
        <v>282</v>
      </c>
      <c r="FB211" s="159" t="s">
        <v>282</v>
      </c>
      <c r="FC211" s="159" t="s">
        <v>282</v>
      </c>
      <c r="FD211" s="159" t="s">
        <v>282</v>
      </c>
      <c r="FE211" s="159" t="s">
        <v>282</v>
      </c>
      <c r="FF211" s="159" t="s">
        <v>282</v>
      </c>
      <c r="FG211" s="159" t="s">
        <v>282</v>
      </c>
      <c r="FH211" s="159" t="s">
        <v>282</v>
      </c>
      <c r="FI211" s="159" t="s">
        <v>282</v>
      </c>
      <c r="FJ211" s="159" t="s">
        <v>282</v>
      </c>
      <c r="FK211" s="159" t="s">
        <v>282</v>
      </c>
      <c r="FL211" s="159" t="s">
        <v>282</v>
      </c>
      <c r="FM211" s="159" t="s">
        <v>282</v>
      </c>
      <c r="FN211" s="159" t="s">
        <v>282</v>
      </c>
      <c r="FO211" s="159" t="s">
        <v>282</v>
      </c>
      <c r="FP211" s="159" t="s">
        <v>282</v>
      </c>
      <c r="FQ211" s="159" t="s">
        <v>282</v>
      </c>
      <c r="FR211" s="159" t="s">
        <v>282</v>
      </c>
      <c r="FS211" s="159" t="s">
        <v>282</v>
      </c>
      <c r="FT211" s="159" t="s">
        <v>282</v>
      </c>
    </row>
    <row r="212" spans="1:176" x14ac:dyDescent="0.25">
      <c r="A212" s="66" t="s">
        <v>572</v>
      </c>
      <c r="B212" s="159" t="s">
        <v>282</v>
      </c>
      <c r="C212" s="66" t="str">
        <f>IF(ISNUMBER(Severity!H212)=FALSE,Severity!F212,IF(Severity!H212&gt;=0.5,"YES","NO"))</f>
        <v>NO</v>
      </c>
      <c r="D212" s="66" t="str">
        <f>IF(ISNUMBER(Severity!I212)=FALSE,Severity!G212,IF(Severity!I212&gt;0.5,"YES","NO"))</f>
        <v>YES</v>
      </c>
      <c r="E212" s="159">
        <v>2</v>
      </c>
      <c r="F212" s="159">
        <v>2</v>
      </c>
      <c r="G212" s="66" t="s">
        <v>10458</v>
      </c>
      <c r="H212" s="159" t="s">
        <v>183</v>
      </c>
      <c r="I212" s="66" t="s">
        <v>282</v>
      </c>
      <c r="J212" s="159">
        <v>0</v>
      </c>
      <c r="K212" s="159" t="s">
        <v>282</v>
      </c>
      <c r="L212" s="159" t="s">
        <v>282</v>
      </c>
      <c r="M212" s="159" t="s">
        <v>282</v>
      </c>
      <c r="N212" s="159" t="s">
        <v>282</v>
      </c>
      <c r="O212" s="159" t="s">
        <v>282</v>
      </c>
      <c r="P212" s="159" t="s">
        <v>282</v>
      </c>
      <c r="Q212" s="159" t="s">
        <v>282</v>
      </c>
      <c r="R212" s="159" t="s">
        <v>282</v>
      </c>
      <c r="S212" s="159" t="s">
        <v>435</v>
      </c>
      <c r="T212" s="159">
        <v>21</v>
      </c>
      <c r="U212" s="66">
        <v>21</v>
      </c>
      <c r="V212" s="159">
        <v>6.6</v>
      </c>
      <c r="W212" s="159">
        <v>14</v>
      </c>
      <c r="X212" s="66">
        <v>21</v>
      </c>
      <c r="Y212" s="159">
        <v>6.6</v>
      </c>
      <c r="Z212" s="159">
        <v>14</v>
      </c>
      <c r="AA212" s="66">
        <v>8.1</v>
      </c>
      <c r="AB212" s="159">
        <v>3</v>
      </c>
      <c r="AC212" s="159">
        <v>14</v>
      </c>
      <c r="AD212" s="66">
        <v>8.1</v>
      </c>
      <c r="AE212" s="159">
        <v>3</v>
      </c>
      <c r="AF212" s="159">
        <v>14</v>
      </c>
      <c r="AG212" s="159" t="s">
        <v>282</v>
      </c>
      <c r="AH212" s="159" t="s">
        <v>282</v>
      </c>
      <c r="AI212" s="159" t="s">
        <v>282</v>
      </c>
      <c r="AJ212" s="159" t="s">
        <v>282</v>
      </c>
      <c r="AK212" s="159" t="s">
        <v>282</v>
      </c>
      <c r="AL212" s="159" t="s">
        <v>282</v>
      </c>
      <c r="AM212" s="159">
        <v>14</v>
      </c>
      <c r="AN212" s="159">
        <v>14</v>
      </c>
      <c r="AO212" s="159" t="s">
        <v>306</v>
      </c>
      <c r="AP212" s="159" t="s">
        <v>282</v>
      </c>
      <c r="AQ212" s="66" t="s">
        <v>282</v>
      </c>
      <c r="AR212" s="159">
        <v>0</v>
      </c>
      <c r="AS212" s="159" t="s">
        <v>282</v>
      </c>
      <c r="AT212" s="159" t="s">
        <v>282</v>
      </c>
      <c r="AU212" s="159" t="s">
        <v>282</v>
      </c>
      <c r="AV212" s="159" t="s">
        <v>282</v>
      </c>
      <c r="AW212" s="159" t="s">
        <v>282</v>
      </c>
      <c r="AX212" s="159" t="s">
        <v>282</v>
      </c>
      <c r="AY212" s="159" t="s">
        <v>282</v>
      </c>
      <c r="AZ212" s="159" t="s">
        <v>282</v>
      </c>
      <c r="BA212" s="159" t="s">
        <v>435</v>
      </c>
      <c r="BB212" s="159">
        <v>21</v>
      </c>
      <c r="BC212" s="66">
        <v>19.8</v>
      </c>
      <c r="BD212" s="66">
        <v>4.7</v>
      </c>
      <c r="BE212" s="159">
        <v>16</v>
      </c>
      <c r="BF212" s="66">
        <v>19.8</v>
      </c>
      <c r="BG212" s="66">
        <v>4.7</v>
      </c>
      <c r="BH212" s="159">
        <v>16</v>
      </c>
      <c r="BI212" s="66">
        <v>14.7</v>
      </c>
      <c r="BJ212" s="66">
        <v>4.5</v>
      </c>
      <c r="BK212" s="159">
        <v>16</v>
      </c>
      <c r="BL212" s="66">
        <v>14.7</v>
      </c>
      <c r="BM212" s="66">
        <v>4.5</v>
      </c>
      <c r="BN212" s="159">
        <v>16</v>
      </c>
      <c r="BO212" s="159" t="s">
        <v>282</v>
      </c>
      <c r="BP212" s="159" t="s">
        <v>282</v>
      </c>
      <c r="BQ212" s="159" t="s">
        <v>282</v>
      </c>
      <c r="BR212" s="159" t="s">
        <v>282</v>
      </c>
      <c r="BS212" s="159" t="s">
        <v>282</v>
      </c>
      <c r="BT212" s="159" t="s">
        <v>282</v>
      </c>
      <c r="BU212" s="159">
        <v>16</v>
      </c>
      <c r="BV212" s="159">
        <v>16</v>
      </c>
      <c r="BW212" s="159" t="s">
        <v>282</v>
      </c>
      <c r="BX212" s="159" t="s">
        <v>282</v>
      </c>
      <c r="BY212" s="159" t="s">
        <v>282</v>
      </c>
      <c r="BZ212" s="159" t="s">
        <v>282</v>
      </c>
      <c r="CA212" s="159" t="s">
        <v>282</v>
      </c>
      <c r="CB212" s="159" t="s">
        <v>282</v>
      </c>
      <c r="CC212" s="159" t="s">
        <v>282</v>
      </c>
      <c r="CD212" s="159" t="s">
        <v>282</v>
      </c>
      <c r="CE212" s="159" t="s">
        <v>282</v>
      </c>
      <c r="CF212" s="159" t="s">
        <v>282</v>
      </c>
      <c r="CG212" s="159" t="s">
        <v>282</v>
      </c>
      <c r="CH212" s="159" t="s">
        <v>282</v>
      </c>
      <c r="CI212" s="159" t="s">
        <v>282</v>
      </c>
      <c r="CJ212" s="159" t="s">
        <v>282</v>
      </c>
      <c r="CK212" s="159" t="s">
        <v>282</v>
      </c>
      <c r="CL212" s="159" t="s">
        <v>282</v>
      </c>
      <c r="CM212" s="159" t="s">
        <v>282</v>
      </c>
      <c r="CN212" s="159" t="s">
        <v>282</v>
      </c>
      <c r="CO212" s="159" t="s">
        <v>282</v>
      </c>
      <c r="CP212" s="159" t="s">
        <v>282</v>
      </c>
      <c r="CQ212" s="159" t="s">
        <v>282</v>
      </c>
      <c r="CR212" s="159" t="s">
        <v>282</v>
      </c>
      <c r="CS212" s="159" t="s">
        <v>282</v>
      </c>
      <c r="CT212" s="159" t="s">
        <v>282</v>
      </c>
      <c r="CU212" s="159" t="s">
        <v>282</v>
      </c>
      <c r="CV212" s="159" t="s">
        <v>282</v>
      </c>
      <c r="CW212" s="159" t="s">
        <v>282</v>
      </c>
      <c r="CX212" s="159" t="s">
        <v>282</v>
      </c>
      <c r="CY212" s="159" t="s">
        <v>282</v>
      </c>
      <c r="CZ212" s="159" t="s">
        <v>282</v>
      </c>
      <c r="DA212" s="159" t="s">
        <v>282</v>
      </c>
      <c r="DB212" s="159" t="s">
        <v>282</v>
      </c>
      <c r="DC212" s="159" t="s">
        <v>282</v>
      </c>
      <c r="DD212" s="159" t="s">
        <v>282</v>
      </c>
      <c r="DE212" s="159" t="s">
        <v>282</v>
      </c>
      <c r="DF212" s="159" t="s">
        <v>282</v>
      </c>
      <c r="DG212" s="159" t="s">
        <v>282</v>
      </c>
      <c r="DH212" s="159" t="s">
        <v>282</v>
      </c>
      <c r="DI212" s="159" t="s">
        <v>282</v>
      </c>
      <c r="DJ212" s="159" t="s">
        <v>282</v>
      </c>
      <c r="DK212" s="159" t="s">
        <v>282</v>
      </c>
      <c r="DL212" s="159" t="s">
        <v>282</v>
      </c>
      <c r="DM212" s="159" t="s">
        <v>282</v>
      </c>
      <c r="DN212" s="159" t="s">
        <v>282</v>
      </c>
      <c r="DO212" s="159" t="s">
        <v>282</v>
      </c>
      <c r="DP212" s="159" t="s">
        <v>282</v>
      </c>
      <c r="DQ212" s="159" t="s">
        <v>282</v>
      </c>
      <c r="DR212" s="159" t="s">
        <v>282</v>
      </c>
      <c r="DS212" s="159" t="s">
        <v>282</v>
      </c>
      <c r="DT212" s="159" t="s">
        <v>282</v>
      </c>
      <c r="DU212" s="159" t="s">
        <v>282</v>
      </c>
      <c r="DV212" s="159" t="s">
        <v>282</v>
      </c>
      <c r="DW212" s="159" t="s">
        <v>282</v>
      </c>
      <c r="DX212" s="159" t="s">
        <v>282</v>
      </c>
      <c r="DY212" s="159" t="s">
        <v>282</v>
      </c>
      <c r="DZ212" s="159" t="s">
        <v>282</v>
      </c>
      <c r="EA212" s="159" t="s">
        <v>282</v>
      </c>
      <c r="EB212" s="159" t="s">
        <v>282</v>
      </c>
      <c r="EC212" s="159" t="s">
        <v>282</v>
      </c>
      <c r="ED212" s="159" t="s">
        <v>282</v>
      </c>
      <c r="EE212" s="159" t="s">
        <v>282</v>
      </c>
      <c r="EF212" s="159" t="s">
        <v>282</v>
      </c>
      <c r="EG212" s="159" t="s">
        <v>282</v>
      </c>
      <c r="EH212" s="159" t="s">
        <v>282</v>
      </c>
      <c r="EI212" s="159" t="s">
        <v>282</v>
      </c>
      <c r="EJ212" s="159" t="s">
        <v>282</v>
      </c>
      <c r="EK212" s="159" t="s">
        <v>282</v>
      </c>
      <c r="EL212" s="159" t="s">
        <v>282</v>
      </c>
      <c r="EM212" s="159" t="s">
        <v>282</v>
      </c>
      <c r="EN212" s="159" t="s">
        <v>282</v>
      </c>
      <c r="EO212" s="159" t="s">
        <v>282</v>
      </c>
      <c r="EP212" s="159" t="s">
        <v>282</v>
      </c>
      <c r="EQ212" s="159" t="s">
        <v>282</v>
      </c>
      <c r="ER212" s="159" t="s">
        <v>282</v>
      </c>
      <c r="ES212" s="159" t="s">
        <v>282</v>
      </c>
      <c r="ET212" s="159" t="s">
        <v>282</v>
      </c>
      <c r="EU212" s="159" t="s">
        <v>282</v>
      </c>
      <c r="EV212" s="159" t="s">
        <v>282</v>
      </c>
      <c r="EW212" s="159" t="s">
        <v>282</v>
      </c>
      <c r="EX212" s="159" t="s">
        <v>282</v>
      </c>
      <c r="EY212" s="159" t="s">
        <v>282</v>
      </c>
      <c r="EZ212" s="159" t="s">
        <v>282</v>
      </c>
      <c r="FA212" s="159" t="s">
        <v>282</v>
      </c>
      <c r="FB212" s="159" t="s">
        <v>282</v>
      </c>
      <c r="FC212" s="159" t="s">
        <v>282</v>
      </c>
      <c r="FD212" s="159" t="s">
        <v>282</v>
      </c>
      <c r="FE212" s="159" t="s">
        <v>282</v>
      </c>
      <c r="FF212" s="159" t="s">
        <v>282</v>
      </c>
      <c r="FG212" s="159" t="s">
        <v>282</v>
      </c>
      <c r="FH212" s="159" t="s">
        <v>282</v>
      </c>
      <c r="FI212" s="159" t="s">
        <v>282</v>
      </c>
      <c r="FJ212" s="159" t="s">
        <v>282</v>
      </c>
      <c r="FK212" s="159" t="s">
        <v>282</v>
      </c>
      <c r="FL212" s="159" t="s">
        <v>282</v>
      </c>
      <c r="FM212" s="159" t="s">
        <v>282</v>
      </c>
      <c r="FN212" s="159" t="s">
        <v>282</v>
      </c>
      <c r="FO212" s="159" t="s">
        <v>282</v>
      </c>
      <c r="FP212" s="159" t="s">
        <v>282</v>
      </c>
      <c r="FQ212" s="159" t="s">
        <v>282</v>
      </c>
      <c r="FR212" s="159" t="s">
        <v>282</v>
      </c>
      <c r="FS212" s="159" t="s">
        <v>282</v>
      </c>
      <c r="FT212" s="159" t="s">
        <v>282</v>
      </c>
    </row>
    <row r="213" spans="1:176" x14ac:dyDescent="0.25">
      <c r="A213" s="66" t="s">
        <v>462</v>
      </c>
      <c r="B213" s="159" t="s">
        <v>10573</v>
      </c>
      <c r="C213" s="66" t="str">
        <f>IF(ISNUMBER(Severity!H213)=FALSE,Severity!F213,IF(Severity!H213&gt;=0.5,"YES","NO"))</f>
        <v>NO</v>
      </c>
      <c r="D213" s="66" t="str">
        <f>IF(ISNUMBER(Severity!I213)=FALSE,Severity!G213,IF(Severity!I213&gt;0.5,"YES","NO"))</f>
        <v>YES</v>
      </c>
      <c r="E213" s="159">
        <v>2</v>
      </c>
      <c r="F213" s="159">
        <v>4</v>
      </c>
      <c r="G213" s="212" t="s">
        <v>313</v>
      </c>
      <c r="H213" s="159" t="s">
        <v>183</v>
      </c>
      <c r="I213" s="159" t="s">
        <v>282</v>
      </c>
      <c r="J213" s="159" t="s">
        <v>282</v>
      </c>
      <c r="K213" s="159" t="s">
        <v>282</v>
      </c>
      <c r="L213" s="159" t="s">
        <v>282</v>
      </c>
      <c r="M213" s="159" t="s">
        <v>282</v>
      </c>
      <c r="N213" s="159" t="s">
        <v>282</v>
      </c>
      <c r="O213" s="159" t="s">
        <v>282</v>
      </c>
      <c r="P213" s="159" t="s">
        <v>282</v>
      </c>
      <c r="Q213" s="159" t="s">
        <v>282</v>
      </c>
      <c r="R213" s="159" t="s">
        <v>282</v>
      </c>
      <c r="S213" s="159" t="s">
        <v>435</v>
      </c>
      <c r="T213" s="159">
        <v>21</v>
      </c>
      <c r="U213" s="66">
        <v>18.809999999999999</v>
      </c>
      <c r="V213" s="66">
        <v>7.43</v>
      </c>
      <c r="W213" s="159">
        <v>89</v>
      </c>
      <c r="X213" s="159" t="s">
        <v>282</v>
      </c>
      <c r="Y213" s="159" t="s">
        <v>282</v>
      </c>
      <c r="Z213" s="159" t="s">
        <v>282</v>
      </c>
      <c r="AA213" s="66">
        <v>16.18</v>
      </c>
      <c r="AB213" s="66">
        <v>9.0399999999999991</v>
      </c>
      <c r="AC213" s="159">
        <v>89</v>
      </c>
      <c r="AD213" s="159" t="s">
        <v>282</v>
      </c>
      <c r="AE213" s="159" t="s">
        <v>282</v>
      </c>
      <c r="AF213" s="159" t="s">
        <v>282</v>
      </c>
      <c r="AG213" s="159" t="s">
        <v>282</v>
      </c>
      <c r="AH213" s="159" t="s">
        <v>282</v>
      </c>
      <c r="AI213" s="159" t="s">
        <v>282</v>
      </c>
      <c r="AJ213" s="159" t="s">
        <v>282</v>
      </c>
      <c r="AK213" s="159" t="s">
        <v>282</v>
      </c>
      <c r="AL213" s="159" t="s">
        <v>282</v>
      </c>
      <c r="AM213" s="159">
        <v>89</v>
      </c>
      <c r="AN213" s="159" t="s">
        <v>282</v>
      </c>
      <c r="AO213" s="66" t="s">
        <v>682</v>
      </c>
      <c r="AP213" s="159" t="s">
        <v>183</v>
      </c>
      <c r="AQ213" s="159" t="s">
        <v>282</v>
      </c>
      <c r="AR213" s="159" t="s">
        <v>282</v>
      </c>
      <c r="AS213" s="159" t="s">
        <v>282</v>
      </c>
      <c r="AT213" s="159" t="s">
        <v>282</v>
      </c>
      <c r="AU213" s="159" t="s">
        <v>282</v>
      </c>
      <c r="AV213" s="159" t="s">
        <v>282</v>
      </c>
      <c r="AW213" s="159" t="s">
        <v>282</v>
      </c>
      <c r="AX213" s="159" t="s">
        <v>282</v>
      </c>
      <c r="AY213" s="159" t="s">
        <v>282</v>
      </c>
      <c r="AZ213" s="159" t="s">
        <v>282</v>
      </c>
      <c r="BA213" s="159" t="s">
        <v>435</v>
      </c>
      <c r="BB213" s="159">
        <v>21</v>
      </c>
      <c r="BC213" s="66">
        <v>18.28</v>
      </c>
      <c r="BD213" s="66">
        <v>7.09</v>
      </c>
      <c r="BE213" s="159">
        <v>88</v>
      </c>
      <c r="BF213" s="159" t="s">
        <v>282</v>
      </c>
      <c r="BG213" s="159" t="s">
        <v>282</v>
      </c>
      <c r="BH213" s="159" t="s">
        <v>282</v>
      </c>
      <c r="BI213" s="66">
        <v>16.8</v>
      </c>
      <c r="BJ213" s="66">
        <v>8.64</v>
      </c>
      <c r="BK213" s="159">
        <v>88</v>
      </c>
      <c r="BL213" s="159" t="s">
        <v>282</v>
      </c>
      <c r="BM213" s="159" t="s">
        <v>282</v>
      </c>
      <c r="BN213" s="159" t="s">
        <v>282</v>
      </c>
      <c r="BO213" s="159" t="s">
        <v>282</v>
      </c>
      <c r="BP213" s="159" t="s">
        <v>282</v>
      </c>
      <c r="BQ213" s="159" t="s">
        <v>282</v>
      </c>
      <c r="BR213" s="159" t="s">
        <v>282</v>
      </c>
      <c r="BS213" s="159" t="s">
        <v>282</v>
      </c>
      <c r="BT213" s="159" t="s">
        <v>282</v>
      </c>
      <c r="BU213" s="159">
        <v>88</v>
      </c>
      <c r="BV213" s="159" t="s">
        <v>282</v>
      </c>
      <c r="BW213" s="159" t="s">
        <v>282</v>
      </c>
      <c r="BX213" s="159" t="s">
        <v>282</v>
      </c>
      <c r="BY213" s="159" t="s">
        <v>282</v>
      </c>
      <c r="BZ213" s="159" t="s">
        <v>282</v>
      </c>
      <c r="CA213" s="159" t="s">
        <v>282</v>
      </c>
      <c r="CB213" s="159" t="s">
        <v>282</v>
      </c>
      <c r="CC213" s="159" t="s">
        <v>282</v>
      </c>
      <c r="CD213" s="159" t="s">
        <v>282</v>
      </c>
      <c r="CE213" s="159" t="s">
        <v>282</v>
      </c>
      <c r="CF213" s="159" t="s">
        <v>282</v>
      </c>
      <c r="CG213" s="159" t="s">
        <v>282</v>
      </c>
      <c r="CH213" s="159" t="s">
        <v>282</v>
      </c>
      <c r="CI213" s="159" t="s">
        <v>282</v>
      </c>
      <c r="CJ213" s="159" t="s">
        <v>282</v>
      </c>
      <c r="CK213" s="159" t="s">
        <v>282</v>
      </c>
      <c r="CL213" s="159" t="s">
        <v>282</v>
      </c>
      <c r="CM213" s="159" t="s">
        <v>282</v>
      </c>
      <c r="CN213" s="159" t="s">
        <v>282</v>
      </c>
      <c r="CO213" s="159" t="s">
        <v>282</v>
      </c>
      <c r="CP213" s="159" t="s">
        <v>282</v>
      </c>
      <c r="CQ213" s="159" t="s">
        <v>282</v>
      </c>
      <c r="CR213" s="159" t="s">
        <v>282</v>
      </c>
      <c r="CS213" s="159" t="s">
        <v>282</v>
      </c>
      <c r="CT213" s="159" t="s">
        <v>282</v>
      </c>
      <c r="CU213" s="159" t="s">
        <v>282</v>
      </c>
      <c r="CV213" s="159" t="s">
        <v>282</v>
      </c>
      <c r="CW213" s="159" t="s">
        <v>282</v>
      </c>
      <c r="CX213" s="159" t="s">
        <v>282</v>
      </c>
      <c r="CY213" s="159" t="s">
        <v>282</v>
      </c>
      <c r="CZ213" s="159" t="s">
        <v>282</v>
      </c>
      <c r="DA213" s="159" t="s">
        <v>282</v>
      </c>
      <c r="DB213" s="159" t="s">
        <v>282</v>
      </c>
      <c r="DC213" s="159" t="s">
        <v>282</v>
      </c>
      <c r="DD213" s="159" t="s">
        <v>282</v>
      </c>
      <c r="DE213" s="159" t="s">
        <v>282</v>
      </c>
      <c r="DF213" s="159" t="s">
        <v>282</v>
      </c>
      <c r="DG213" s="159" t="s">
        <v>282</v>
      </c>
      <c r="DH213" s="159" t="s">
        <v>282</v>
      </c>
      <c r="DI213" s="159" t="s">
        <v>282</v>
      </c>
      <c r="DJ213" s="159" t="s">
        <v>282</v>
      </c>
      <c r="DK213" s="159" t="s">
        <v>282</v>
      </c>
      <c r="DL213" s="159" t="s">
        <v>282</v>
      </c>
      <c r="DM213" s="159" t="s">
        <v>282</v>
      </c>
      <c r="DN213" s="159" t="s">
        <v>282</v>
      </c>
      <c r="DO213" s="159" t="s">
        <v>282</v>
      </c>
      <c r="DP213" s="159" t="s">
        <v>282</v>
      </c>
      <c r="DQ213" s="159" t="s">
        <v>282</v>
      </c>
      <c r="DR213" s="159" t="s">
        <v>282</v>
      </c>
      <c r="DS213" s="159" t="s">
        <v>282</v>
      </c>
      <c r="DT213" s="159" t="s">
        <v>282</v>
      </c>
      <c r="DU213" s="159" t="s">
        <v>282</v>
      </c>
      <c r="DV213" s="159" t="s">
        <v>282</v>
      </c>
      <c r="DW213" s="159" t="s">
        <v>282</v>
      </c>
      <c r="DX213" s="159" t="s">
        <v>282</v>
      </c>
      <c r="DY213" s="159" t="s">
        <v>282</v>
      </c>
      <c r="DZ213" s="159" t="s">
        <v>282</v>
      </c>
      <c r="EA213" s="159" t="s">
        <v>282</v>
      </c>
      <c r="EB213" s="159" t="s">
        <v>282</v>
      </c>
      <c r="EC213" s="159" t="s">
        <v>282</v>
      </c>
      <c r="ED213" s="159" t="s">
        <v>282</v>
      </c>
      <c r="EE213" s="159" t="s">
        <v>282</v>
      </c>
      <c r="EF213" s="159" t="s">
        <v>282</v>
      </c>
      <c r="EG213" s="159" t="s">
        <v>282</v>
      </c>
      <c r="EH213" s="159" t="s">
        <v>282</v>
      </c>
      <c r="EI213" s="159" t="s">
        <v>282</v>
      </c>
      <c r="EJ213" s="159" t="s">
        <v>282</v>
      </c>
      <c r="EK213" s="159" t="s">
        <v>282</v>
      </c>
      <c r="EL213" s="159" t="s">
        <v>282</v>
      </c>
      <c r="EM213" s="159" t="s">
        <v>282</v>
      </c>
      <c r="EN213" s="159" t="s">
        <v>282</v>
      </c>
      <c r="EO213" s="159" t="s">
        <v>282</v>
      </c>
      <c r="EP213" s="159" t="s">
        <v>282</v>
      </c>
      <c r="EQ213" s="159" t="s">
        <v>282</v>
      </c>
      <c r="ER213" s="159" t="s">
        <v>282</v>
      </c>
      <c r="ES213" s="159" t="s">
        <v>282</v>
      </c>
      <c r="ET213" s="159" t="s">
        <v>282</v>
      </c>
      <c r="EU213" s="159" t="s">
        <v>282</v>
      </c>
      <c r="EV213" s="159" t="s">
        <v>282</v>
      </c>
      <c r="EW213" s="159" t="s">
        <v>282</v>
      </c>
      <c r="EX213" s="159" t="s">
        <v>282</v>
      </c>
      <c r="EY213" s="159" t="s">
        <v>282</v>
      </c>
      <c r="EZ213" s="159" t="s">
        <v>282</v>
      </c>
      <c r="FA213" s="159" t="s">
        <v>282</v>
      </c>
      <c r="FB213" s="159" t="s">
        <v>282</v>
      </c>
      <c r="FC213" s="159" t="s">
        <v>282</v>
      </c>
      <c r="FD213" s="159" t="s">
        <v>282</v>
      </c>
      <c r="FE213" s="159" t="s">
        <v>282</v>
      </c>
      <c r="FF213" s="159" t="s">
        <v>282</v>
      </c>
      <c r="FG213" s="159" t="s">
        <v>282</v>
      </c>
      <c r="FH213" s="159" t="s">
        <v>282</v>
      </c>
      <c r="FI213" s="159" t="s">
        <v>282</v>
      </c>
      <c r="FJ213" s="159" t="s">
        <v>282</v>
      </c>
      <c r="FK213" s="159" t="s">
        <v>282</v>
      </c>
      <c r="FL213" s="159" t="s">
        <v>282</v>
      </c>
      <c r="FM213" s="159" t="s">
        <v>282</v>
      </c>
      <c r="FN213" s="159" t="s">
        <v>282</v>
      </c>
      <c r="FO213" s="159" t="s">
        <v>282</v>
      </c>
      <c r="FP213" s="159" t="s">
        <v>282</v>
      </c>
      <c r="FQ213" s="159" t="s">
        <v>282</v>
      </c>
      <c r="FR213" s="159" t="s">
        <v>282</v>
      </c>
      <c r="FS213" s="159" t="s">
        <v>282</v>
      </c>
      <c r="FT213" s="159" t="s">
        <v>282</v>
      </c>
    </row>
    <row r="214" spans="1:176" x14ac:dyDescent="0.25">
      <c r="A214" s="66" t="s">
        <v>497</v>
      </c>
      <c r="B214" s="159" t="s">
        <v>11293</v>
      </c>
      <c r="C214" s="331" t="s">
        <v>793</v>
      </c>
      <c r="D214" s="331" t="s">
        <v>130</v>
      </c>
      <c r="E214" s="159">
        <v>6</v>
      </c>
      <c r="F214" s="159">
        <v>2</v>
      </c>
      <c r="G214" s="159" t="s">
        <v>263</v>
      </c>
      <c r="H214" s="159" t="s">
        <v>10507</v>
      </c>
      <c r="I214" s="66">
        <v>8</v>
      </c>
      <c r="J214" s="159">
        <v>11</v>
      </c>
      <c r="K214" s="159" t="s">
        <v>282</v>
      </c>
      <c r="L214" s="159" t="s">
        <v>282</v>
      </c>
      <c r="M214" s="159" t="s">
        <v>282</v>
      </c>
      <c r="N214" s="159" t="s">
        <v>282</v>
      </c>
      <c r="O214" s="159" t="s">
        <v>299</v>
      </c>
      <c r="P214" s="66">
        <v>17</v>
      </c>
      <c r="Q214" s="66">
        <v>6</v>
      </c>
      <c r="R214" s="66">
        <v>50</v>
      </c>
      <c r="S214" s="159" t="s">
        <v>282</v>
      </c>
      <c r="T214" s="159" t="s">
        <v>282</v>
      </c>
      <c r="U214" s="159" t="s">
        <v>282</v>
      </c>
      <c r="V214" s="159" t="s">
        <v>282</v>
      </c>
      <c r="W214" s="159" t="s">
        <v>282</v>
      </c>
      <c r="X214" s="159" t="s">
        <v>282</v>
      </c>
      <c r="Y214" s="159" t="s">
        <v>282</v>
      </c>
      <c r="Z214" s="159" t="s">
        <v>282</v>
      </c>
      <c r="AA214" s="159" t="s">
        <v>282</v>
      </c>
      <c r="AB214" s="159" t="s">
        <v>282</v>
      </c>
      <c r="AC214" s="159" t="s">
        <v>282</v>
      </c>
      <c r="AD214" s="159" t="s">
        <v>282</v>
      </c>
      <c r="AE214" s="159" t="s">
        <v>282</v>
      </c>
      <c r="AF214" s="159" t="s">
        <v>282</v>
      </c>
      <c r="AG214" s="159" t="s">
        <v>282</v>
      </c>
      <c r="AH214" s="159" t="s">
        <v>282</v>
      </c>
      <c r="AI214" s="159" t="s">
        <v>282</v>
      </c>
      <c r="AJ214" s="159" t="s">
        <v>282</v>
      </c>
      <c r="AK214" s="159" t="s">
        <v>282</v>
      </c>
      <c r="AL214" s="159" t="s">
        <v>282</v>
      </c>
      <c r="AM214" s="159">
        <v>19</v>
      </c>
      <c r="AN214" s="159">
        <v>8</v>
      </c>
      <c r="AO214" s="159" t="s">
        <v>790</v>
      </c>
      <c r="AP214" s="159" t="s">
        <v>10507</v>
      </c>
      <c r="AQ214" s="66">
        <v>6</v>
      </c>
      <c r="AR214" s="159">
        <v>9</v>
      </c>
      <c r="AS214" s="159" t="s">
        <v>282</v>
      </c>
      <c r="AT214" s="159" t="s">
        <v>282</v>
      </c>
      <c r="AU214" s="159" t="s">
        <v>282</v>
      </c>
      <c r="AV214" s="159" t="s">
        <v>282</v>
      </c>
      <c r="AW214" s="159" t="s">
        <v>299</v>
      </c>
      <c r="AX214" s="66">
        <v>17</v>
      </c>
      <c r="AY214" s="66">
        <v>6</v>
      </c>
      <c r="AZ214" s="66">
        <v>50</v>
      </c>
      <c r="BA214" s="159" t="s">
        <v>282</v>
      </c>
      <c r="BB214" s="159" t="s">
        <v>282</v>
      </c>
      <c r="BC214" s="159" t="s">
        <v>282</v>
      </c>
      <c r="BD214" s="159" t="s">
        <v>282</v>
      </c>
      <c r="BE214" s="159" t="s">
        <v>282</v>
      </c>
      <c r="BF214" s="159" t="s">
        <v>282</v>
      </c>
      <c r="BG214" s="159" t="s">
        <v>282</v>
      </c>
      <c r="BH214" s="159" t="s">
        <v>282</v>
      </c>
      <c r="BI214" s="159" t="s">
        <v>282</v>
      </c>
      <c r="BJ214" s="159" t="s">
        <v>282</v>
      </c>
      <c r="BK214" s="159" t="s">
        <v>282</v>
      </c>
      <c r="BL214" s="159" t="s">
        <v>282</v>
      </c>
      <c r="BM214" s="159" t="s">
        <v>282</v>
      </c>
      <c r="BN214" s="159" t="s">
        <v>282</v>
      </c>
      <c r="BO214" s="159" t="s">
        <v>282</v>
      </c>
      <c r="BP214" s="159" t="s">
        <v>282</v>
      </c>
      <c r="BQ214" s="159" t="s">
        <v>282</v>
      </c>
      <c r="BR214" s="159" t="s">
        <v>282</v>
      </c>
      <c r="BS214" s="159" t="s">
        <v>282</v>
      </c>
      <c r="BT214" s="159" t="s">
        <v>282</v>
      </c>
      <c r="BU214" s="159">
        <v>22</v>
      </c>
      <c r="BV214" s="66">
        <v>13</v>
      </c>
      <c r="BW214" s="159" t="s">
        <v>282</v>
      </c>
      <c r="BX214" s="159" t="s">
        <v>282</v>
      </c>
      <c r="BY214" s="159" t="s">
        <v>282</v>
      </c>
      <c r="BZ214" s="159" t="s">
        <v>282</v>
      </c>
      <c r="CA214" s="159" t="s">
        <v>282</v>
      </c>
      <c r="CB214" s="159" t="s">
        <v>282</v>
      </c>
      <c r="CC214" s="159" t="s">
        <v>282</v>
      </c>
      <c r="CD214" s="159" t="s">
        <v>282</v>
      </c>
      <c r="CE214" s="159" t="s">
        <v>282</v>
      </c>
      <c r="CF214" s="159" t="s">
        <v>282</v>
      </c>
      <c r="CG214" s="159" t="s">
        <v>282</v>
      </c>
      <c r="CH214" s="159" t="s">
        <v>282</v>
      </c>
      <c r="CI214" s="159" t="s">
        <v>282</v>
      </c>
      <c r="CJ214" s="159" t="s">
        <v>282</v>
      </c>
      <c r="CK214" s="159" t="s">
        <v>282</v>
      </c>
      <c r="CL214" s="159" t="s">
        <v>282</v>
      </c>
      <c r="CM214" s="159" t="s">
        <v>282</v>
      </c>
      <c r="CN214" s="159" t="s">
        <v>282</v>
      </c>
      <c r="CO214" s="159" t="s">
        <v>282</v>
      </c>
      <c r="CP214" s="159" t="s">
        <v>282</v>
      </c>
      <c r="CQ214" s="159" t="s">
        <v>282</v>
      </c>
      <c r="CR214" s="159" t="s">
        <v>282</v>
      </c>
      <c r="CS214" s="159" t="s">
        <v>282</v>
      </c>
      <c r="CT214" s="159" t="s">
        <v>282</v>
      </c>
      <c r="CU214" s="159" t="s">
        <v>282</v>
      </c>
      <c r="CV214" s="159" t="s">
        <v>282</v>
      </c>
      <c r="CW214" s="159" t="s">
        <v>282</v>
      </c>
      <c r="CX214" s="159" t="s">
        <v>282</v>
      </c>
      <c r="CY214" s="159" t="s">
        <v>282</v>
      </c>
      <c r="CZ214" s="159" t="s">
        <v>282</v>
      </c>
      <c r="DA214" s="159" t="s">
        <v>282</v>
      </c>
      <c r="DB214" s="159" t="s">
        <v>282</v>
      </c>
      <c r="DC214" s="159" t="s">
        <v>282</v>
      </c>
      <c r="DD214" s="159" t="s">
        <v>282</v>
      </c>
      <c r="DE214" s="159" t="s">
        <v>282</v>
      </c>
      <c r="DF214" s="159" t="s">
        <v>282</v>
      </c>
      <c r="DG214" s="159" t="s">
        <v>282</v>
      </c>
      <c r="DH214" s="159" t="s">
        <v>282</v>
      </c>
      <c r="DI214" s="159" t="s">
        <v>282</v>
      </c>
      <c r="DJ214" s="159" t="s">
        <v>282</v>
      </c>
      <c r="DK214" s="159" t="s">
        <v>282</v>
      </c>
      <c r="DL214" s="159" t="s">
        <v>282</v>
      </c>
      <c r="DM214" s="159" t="s">
        <v>282</v>
      </c>
      <c r="DN214" s="159" t="s">
        <v>282</v>
      </c>
      <c r="DO214" s="159" t="s">
        <v>282</v>
      </c>
      <c r="DP214" s="159" t="s">
        <v>282</v>
      </c>
      <c r="DQ214" s="159" t="s">
        <v>282</v>
      </c>
      <c r="DR214" s="159" t="s">
        <v>282</v>
      </c>
      <c r="DS214" s="159" t="s">
        <v>282</v>
      </c>
      <c r="DT214" s="159" t="s">
        <v>282</v>
      </c>
      <c r="DU214" s="159" t="s">
        <v>282</v>
      </c>
      <c r="DV214" s="159" t="s">
        <v>282</v>
      </c>
      <c r="DW214" s="159" t="s">
        <v>282</v>
      </c>
      <c r="DX214" s="159" t="s">
        <v>282</v>
      </c>
      <c r="DY214" s="159" t="s">
        <v>282</v>
      </c>
      <c r="DZ214" s="159" t="s">
        <v>282</v>
      </c>
      <c r="EA214" s="159" t="s">
        <v>282</v>
      </c>
      <c r="EB214" s="159" t="s">
        <v>282</v>
      </c>
      <c r="EC214" s="159" t="s">
        <v>282</v>
      </c>
      <c r="ED214" s="159" t="s">
        <v>282</v>
      </c>
      <c r="EE214" s="159" t="s">
        <v>282</v>
      </c>
      <c r="EF214" s="159" t="s">
        <v>282</v>
      </c>
      <c r="EG214" s="159" t="s">
        <v>282</v>
      </c>
      <c r="EH214" s="159" t="s">
        <v>282</v>
      </c>
      <c r="EI214" s="159" t="s">
        <v>282</v>
      </c>
      <c r="EJ214" s="159" t="s">
        <v>282</v>
      </c>
      <c r="EK214" s="159" t="s">
        <v>282</v>
      </c>
      <c r="EL214" s="159" t="s">
        <v>282</v>
      </c>
      <c r="EM214" s="159" t="s">
        <v>282</v>
      </c>
      <c r="EN214" s="159" t="s">
        <v>282</v>
      </c>
      <c r="EO214" s="159" t="s">
        <v>282</v>
      </c>
      <c r="EP214" s="159" t="s">
        <v>282</v>
      </c>
      <c r="EQ214" s="159" t="s">
        <v>282</v>
      </c>
      <c r="ER214" s="159" t="s">
        <v>282</v>
      </c>
      <c r="ES214" s="159" t="s">
        <v>282</v>
      </c>
      <c r="ET214" s="159" t="s">
        <v>282</v>
      </c>
      <c r="EU214" s="159" t="s">
        <v>282</v>
      </c>
      <c r="EV214" s="159" t="s">
        <v>282</v>
      </c>
      <c r="EW214" s="159" t="s">
        <v>282</v>
      </c>
      <c r="EX214" s="159" t="s">
        <v>282</v>
      </c>
      <c r="EY214" s="159" t="s">
        <v>282</v>
      </c>
      <c r="EZ214" s="159" t="s">
        <v>282</v>
      </c>
      <c r="FA214" s="159" t="s">
        <v>282</v>
      </c>
      <c r="FB214" s="159" t="s">
        <v>282</v>
      </c>
      <c r="FC214" s="159" t="s">
        <v>282</v>
      </c>
      <c r="FD214" s="159" t="s">
        <v>282</v>
      </c>
      <c r="FE214" s="159" t="s">
        <v>282</v>
      </c>
      <c r="FF214" s="159" t="s">
        <v>282</v>
      </c>
      <c r="FG214" s="159" t="s">
        <v>282</v>
      </c>
      <c r="FH214" s="159" t="s">
        <v>282</v>
      </c>
      <c r="FI214" s="159" t="s">
        <v>282</v>
      </c>
      <c r="FJ214" s="159" t="s">
        <v>282</v>
      </c>
      <c r="FK214" s="159" t="s">
        <v>282</v>
      </c>
      <c r="FL214" s="159" t="s">
        <v>282</v>
      </c>
      <c r="FM214" s="159" t="s">
        <v>282</v>
      </c>
      <c r="FN214" s="159" t="s">
        <v>282</v>
      </c>
      <c r="FO214" s="159" t="s">
        <v>282</v>
      </c>
      <c r="FP214" s="159" t="s">
        <v>282</v>
      </c>
      <c r="FQ214" s="159" t="s">
        <v>282</v>
      </c>
      <c r="FR214" s="159" t="s">
        <v>282</v>
      </c>
      <c r="FS214" s="159" t="s">
        <v>282</v>
      </c>
      <c r="FT214" s="159" t="s">
        <v>282</v>
      </c>
    </row>
    <row r="215" spans="1:176" x14ac:dyDescent="0.25">
      <c r="A215" s="212" t="s">
        <v>2438</v>
      </c>
      <c r="B215" s="159" t="s">
        <v>13974</v>
      </c>
      <c r="C215" s="66" t="str">
        <f>IF(ISNUMBER(Severity!H215)=FALSE,Severity!F215,IF(Severity!H215&gt;=0.5,"YES","NO"))</f>
        <v>YES</v>
      </c>
      <c r="D215" s="66" t="str">
        <f>IF(ISNUMBER(Severity!I215)=FALSE,Severity!G215,IF(Severity!I215&gt;0.5,"YES","NO"))</f>
        <v>NO</v>
      </c>
      <c r="E215" s="159">
        <v>8</v>
      </c>
      <c r="F215" s="159">
        <v>2</v>
      </c>
      <c r="G215" s="159" t="s">
        <v>258</v>
      </c>
      <c r="H215" s="159" t="s">
        <v>10507</v>
      </c>
      <c r="I215" s="66">
        <v>6</v>
      </c>
      <c r="J215" s="159">
        <v>9</v>
      </c>
      <c r="K215" s="159" t="s">
        <v>299</v>
      </c>
      <c r="L215" s="159">
        <v>21</v>
      </c>
      <c r="M215" s="159">
        <v>33</v>
      </c>
      <c r="N215" s="159">
        <v>7</v>
      </c>
      <c r="O215" s="159" t="s">
        <v>299</v>
      </c>
      <c r="P215" s="159">
        <v>21</v>
      </c>
      <c r="Q215" s="159">
        <v>43</v>
      </c>
      <c r="R215" s="159">
        <v>50</v>
      </c>
      <c r="S215" s="159" t="s">
        <v>299</v>
      </c>
      <c r="T215" s="159">
        <v>21</v>
      </c>
      <c r="U215" s="159">
        <v>23.9</v>
      </c>
      <c r="V215" s="159">
        <v>3</v>
      </c>
      <c r="W215" s="159">
        <v>57</v>
      </c>
      <c r="X215" s="159" t="s">
        <v>282</v>
      </c>
      <c r="Y215" s="159" t="s">
        <v>282</v>
      </c>
      <c r="Z215" s="159" t="s">
        <v>282</v>
      </c>
      <c r="AA215" s="159" t="s">
        <v>282</v>
      </c>
      <c r="AB215" s="159" t="s">
        <v>282</v>
      </c>
      <c r="AC215" s="159" t="s">
        <v>282</v>
      </c>
      <c r="AD215" s="159" t="s">
        <v>282</v>
      </c>
      <c r="AE215" s="159" t="s">
        <v>282</v>
      </c>
      <c r="AF215" s="159" t="s">
        <v>282</v>
      </c>
      <c r="AG215" s="159" t="s">
        <v>282</v>
      </c>
      <c r="AH215" s="159" t="s">
        <v>282</v>
      </c>
      <c r="AI215" s="159" t="s">
        <v>282</v>
      </c>
      <c r="AJ215" s="159" t="s">
        <v>282</v>
      </c>
      <c r="AK215" s="159" t="s">
        <v>282</v>
      </c>
      <c r="AL215" s="159" t="s">
        <v>282</v>
      </c>
      <c r="AM215" s="159">
        <v>57</v>
      </c>
      <c r="AN215" s="66">
        <v>48</v>
      </c>
      <c r="AO215" s="159" t="s">
        <v>263</v>
      </c>
      <c r="AP215" s="159" t="s">
        <v>10507</v>
      </c>
      <c r="AQ215" s="66">
        <v>3</v>
      </c>
      <c r="AR215" s="159">
        <v>8</v>
      </c>
      <c r="AS215" s="159" t="s">
        <v>299</v>
      </c>
      <c r="AT215" s="159">
        <v>21</v>
      </c>
      <c r="AU215" s="159">
        <v>32</v>
      </c>
      <c r="AV215" s="159">
        <v>7</v>
      </c>
      <c r="AW215" s="159" t="s">
        <v>299</v>
      </c>
      <c r="AX215" s="159">
        <v>21</v>
      </c>
      <c r="AY215" s="159">
        <v>44</v>
      </c>
      <c r="AZ215" s="159">
        <v>50</v>
      </c>
      <c r="BA215" s="159" t="s">
        <v>299</v>
      </c>
      <c r="BB215" s="159">
        <v>21</v>
      </c>
      <c r="BC215" s="159">
        <v>24.5</v>
      </c>
      <c r="BD215" s="159">
        <v>3.2</v>
      </c>
      <c r="BE215" s="159">
        <v>59</v>
      </c>
      <c r="BF215" s="159" t="s">
        <v>282</v>
      </c>
      <c r="BG215" s="159" t="s">
        <v>282</v>
      </c>
      <c r="BH215" s="159" t="s">
        <v>282</v>
      </c>
      <c r="BI215" s="159" t="s">
        <v>282</v>
      </c>
      <c r="BJ215" s="159" t="s">
        <v>282</v>
      </c>
      <c r="BK215" s="159" t="s">
        <v>282</v>
      </c>
      <c r="BL215" s="159" t="s">
        <v>282</v>
      </c>
      <c r="BM215" s="159" t="s">
        <v>282</v>
      </c>
      <c r="BN215" s="159" t="s">
        <v>282</v>
      </c>
      <c r="BO215" s="159" t="s">
        <v>282</v>
      </c>
      <c r="BP215" s="159" t="s">
        <v>282</v>
      </c>
      <c r="BQ215" s="159" t="s">
        <v>282</v>
      </c>
      <c r="BR215" s="159" t="s">
        <v>282</v>
      </c>
      <c r="BS215" s="159" t="s">
        <v>282</v>
      </c>
      <c r="BT215" s="159" t="s">
        <v>282</v>
      </c>
      <c r="BU215" s="159">
        <v>59</v>
      </c>
      <c r="BV215" s="159">
        <v>51</v>
      </c>
      <c r="BW215" s="159" t="s">
        <v>282</v>
      </c>
      <c r="BX215" s="159" t="s">
        <v>282</v>
      </c>
      <c r="BY215" s="159" t="s">
        <v>282</v>
      </c>
      <c r="BZ215" s="159" t="s">
        <v>282</v>
      </c>
      <c r="CA215" s="159" t="s">
        <v>282</v>
      </c>
      <c r="CB215" s="159" t="s">
        <v>282</v>
      </c>
      <c r="CC215" s="159" t="s">
        <v>282</v>
      </c>
      <c r="CD215" s="159" t="s">
        <v>282</v>
      </c>
      <c r="CE215" s="159" t="s">
        <v>282</v>
      </c>
      <c r="CF215" s="159" t="s">
        <v>282</v>
      </c>
      <c r="CG215" s="159" t="s">
        <v>282</v>
      </c>
      <c r="CH215" s="159" t="s">
        <v>282</v>
      </c>
      <c r="CI215" s="159" t="s">
        <v>282</v>
      </c>
      <c r="CJ215" s="159" t="s">
        <v>282</v>
      </c>
      <c r="CK215" s="159" t="s">
        <v>282</v>
      </c>
      <c r="CL215" s="159" t="s">
        <v>282</v>
      </c>
      <c r="CM215" s="159" t="s">
        <v>282</v>
      </c>
      <c r="CN215" s="159" t="s">
        <v>282</v>
      </c>
      <c r="CO215" s="159" t="s">
        <v>282</v>
      </c>
      <c r="CP215" s="159" t="s">
        <v>282</v>
      </c>
      <c r="CQ215" s="159" t="s">
        <v>282</v>
      </c>
      <c r="CR215" s="159" t="s">
        <v>282</v>
      </c>
      <c r="CS215" s="159" t="s">
        <v>282</v>
      </c>
      <c r="CT215" s="159" t="s">
        <v>282</v>
      </c>
      <c r="CU215" s="159" t="s">
        <v>282</v>
      </c>
      <c r="CV215" s="159" t="s">
        <v>282</v>
      </c>
      <c r="CW215" s="159" t="s">
        <v>282</v>
      </c>
      <c r="CX215" s="159" t="s">
        <v>282</v>
      </c>
      <c r="CY215" s="159" t="s">
        <v>282</v>
      </c>
      <c r="CZ215" s="159" t="s">
        <v>282</v>
      </c>
      <c r="DA215" s="159" t="s">
        <v>282</v>
      </c>
      <c r="DB215" s="159" t="s">
        <v>282</v>
      </c>
      <c r="DC215" s="159" t="s">
        <v>282</v>
      </c>
      <c r="DD215" s="159" t="s">
        <v>282</v>
      </c>
      <c r="DE215" s="159" t="s">
        <v>282</v>
      </c>
      <c r="DF215" s="159" t="s">
        <v>282</v>
      </c>
      <c r="DG215" s="159" t="s">
        <v>282</v>
      </c>
      <c r="DH215" s="159" t="s">
        <v>282</v>
      </c>
      <c r="DI215" s="159" t="s">
        <v>282</v>
      </c>
      <c r="DJ215" s="159" t="s">
        <v>282</v>
      </c>
      <c r="DK215" s="159" t="s">
        <v>282</v>
      </c>
      <c r="DL215" s="159" t="s">
        <v>282</v>
      </c>
      <c r="DM215" s="159" t="s">
        <v>282</v>
      </c>
      <c r="DN215" s="159" t="s">
        <v>282</v>
      </c>
      <c r="DO215" s="159" t="s">
        <v>282</v>
      </c>
      <c r="DP215" s="159" t="s">
        <v>282</v>
      </c>
      <c r="DQ215" s="159" t="s">
        <v>282</v>
      </c>
      <c r="DR215" s="159" t="s">
        <v>282</v>
      </c>
      <c r="DS215" s="159" t="s">
        <v>282</v>
      </c>
      <c r="DT215" s="159" t="s">
        <v>282</v>
      </c>
      <c r="DU215" s="159" t="s">
        <v>282</v>
      </c>
      <c r="DV215" s="159" t="s">
        <v>282</v>
      </c>
      <c r="DW215" s="159" t="s">
        <v>282</v>
      </c>
      <c r="DX215" s="159" t="s">
        <v>282</v>
      </c>
      <c r="DY215" s="159" t="s">
        <v>282</v>
      </c>
      <c r="DZ215" s="159" t="s">
        <v>282</v>
      </c>
      <c r="EA215" s="159" t="s">
        <v>282</v>
      </c>
      <c r="EB215" s="159" t="s">
        <v>282</v>
      </c>
      <c r="EC215" s="159" t="s">
        <v>282</v>
      </c>
      <c r="ED215" s="159" t="s">
        <v>282</v>
      </c>
      <c r="EE215" s="159" t="s">
        <v>282</v>
      </c>
      <c r="EF215" s="159" t="s">
        <v>282</v>
      </c>
      <c r="EG215" s="159" t="s">
        <v>282</v>
      </c>
      <c r="EH215" s="159" t="s">
        <v>282</v>
      </c>
      <c r="EI215" s="159" t="s">
        <v>282</v>
      </c>
      <c r="EJ215" s="159" t="s">
        <v>282</v>
      </c>
      <c r="EK215" s="159" t="s">
        <v>282</v>
      </c>
      <c r="EL215" s="159" t="s">
        <v>282</v>
      </c>
      <c r="EM215" s="159" t="s">
        <v>282</v>
      </c>
      <c r="EN215" s="159" t="s">
        <v>282</v>
      </c>
      <c r="EO215" s="159" t="s">
        <v>282</v>
      </c>
      <c r="EP215" s="159" t="s">
        <v>282</v>
      </c>
      <c r="EQ215" s="159" t="s">
        <v>282</v>
      </c>
      <c r="ER215" s="159" t="s">
        <v>282</v>
      </c>
      <c r="ES215" s="159" t="s">
        <v>282</v>
      </c>
      <c r="ET215" s="159" t="s">
        <v>282</v>
      </c>
      <c r="EU215" s="159" t="s">
        <v>282</v>
      </c>
      <c r="EV215" s="159" t="s">
        <v>282</v>
      </c>
      <c r="EW215" s="159" t="s">
        <v>282</v>
      </c>
      <c r="EX215" s="159" t="s">
        <v>282</v>
      </c>
      <c r="EY215" s="159" t="s">
        <v>282</v>
      </c>
      <c r="EZ215" s="159" t="s">
        <v>282</v>
      </c>
      <c r="FA215" s="159" t="s">
        <v>282</v>
      </c>
      <c r="FB215" s="159" t="s">
        <v>282</v>
      </c>
      <c r="FC215" s="159" t="s">
        <v>282</v>
      </c>
      <c r="FD215" s="159" t="s">
        <v>282</v>
      </c>
      <c r="FE215" s="159" t="s">
        <v>282</v>
      </c>
      <c r="FF215" s="159" t="s">
        <v>282</v>
      </c>
      <c r="FG215" s="159" t="s">
        <v>282</v>
      </c>
      <c r="FH215" s="159" t="s">
        <v>282</v>
      </c>
      <c r="FI215" s="159" t="s">
        <v>282</v>
      </c>
      <c r="FJ215" s="159" t="s">
        <v>282</v>
      </c>
      <c r="FK215" s="159" t="s">
        <v>282</v>
      </c>
      <c r="FL215" s="159" t="s">
        <v>282</v>
      </c>
      <c r="FM215" s="159" t="s">
        <v>282</v>
      </c>
      <c r="FN215" s="159" t="s">
        <v>282</v>
      </c>
      <c r="FO215" s="159" t="s">
        <v>282</v>
      </c>
      <c r="FP215" s="159" t="s">
        <v>282</v>
      </c>
      <c r="FQ215" s="159" t="s">
        <v>282</v>
      </c>
      <c r="FR215" s="159" t="s">
        <v>282</v>
      </c>
      <c r="FS215" s="159" t="s">
        <v>282</v>
      </c>
      <c r="FT215" s="159" t="s">
        <v>282</v>
      </c>
    </row>
    <row r="216" spans="1:176" x14ac:dyDescent="0.25">
      <c r="A216" s="66" t="s">
        <v>498</v>
      </c>
      <c r="B216" s="159" t="s">
        <v>11305</v>
      </c>
      <c r="C216" s="66" t="str">
        <f>IF(ISNUMBER(Severity!H216)=FALSE,Severity!F216,IF(Severity!H216&gt;=0.5,"YES","NO"))</f>
        <v>YES</v>
      </c>
      <c r="D216" s="66" t="str">
        <f>IF(ISNUMBER(Severity!I216)=FALSE,Severity!G216,IF(Severity!I216&gt;0.5,"YES","NO"))</f>
        <v>NO</v>
      </c>
      <c r="E216" s="159">
        <v>4</v>
      </c>
      <c r="F216" s="159">
        <v>2</v>
      </c>
      <c r="G216" s="159" t="s">
        <v>263</v>
      </c>
      <c r="H216" s="159" t="s">
        <v>10507</v>
      </c>
      <c r="I216" s="159" t="s">
        <v>282</v>
      </c>
      <c r="J216" s="159" t="s">
        <v>282</v>
      </c>
      <c r="K216" s="159" t="s">
        <v>282</v>
      </c>
      <c r="L216" s="159" t="s">
        <v>282</v>
      </c>
      <c r="M216" s="159" t="s">
        <v>282</v>
      </c>
      <c r="N216" s="159" t="s">
        <v>282</v>
      </c>
      <c r="O216" s="159" t="s">
        <v>282</v>
      </c>
      <c r="P216" s="159" t="s">
        <v>282</v>
      </c>
      <c r="Q216" s="159" t="s">
        <v>282</v>
      </c>
      <c r="R216" s="159" t="s">
        <v>282</v>
      </c>
      <c r="S216" s="159" t="s">
        <v>299</v>
      </c>
      <c r="T216" s="159">
        <v>21</v>
      </c>
      <c r="U216" s="159" t="s">
        <v>282</v>
      </c>
      <c r="V216" s="159" t="s">
        <v>282</v>
      </c>
      <c r="W216" s="159" t="s">
        <v>282</v>
      </c>
      <c r="X216" s="66">
        <v>28.5</v>
      </c>
      <c r="Y216" s="66">
        <v>5.81</v>
      </c>
      <c r="Z216" s="66">
        <v>15</v>
      </c>
      <c r="AA216" s="159" t="s">
        <v>282</v>
      </c>
      <c r="AB216" s="159" t="s">
        <v>282</v>
      </c>
      <c r="AC216" s="159" t="s">
        <v>282</v>
      </c>
      <c r="AD216" s="66">
        <v>8.5</v>
      </c>
      <c r="AE216" s="66">
        <v>8.1300000000000008</v>
      </c>
      <c r="AF216" s="66">
        <v>15</v>
      </c>
      <c r="AG216" s="159" t="s">
        <v>282</v>
      </c>
      <c r="AH216" s="159" t="s">
        <v>282</v>
      </c>
      <c r="AI216" s="159" t="s">
        <v>282</v>
      </c>
      <c r="AJ216" s="159" t="s">
        <v>282</v>
      </c>
      <c r="AK216" s="159" t="s">
        <v>282</v>
      </c>
      <c r="AL216" s="159" t="s">
        <v>282</v>
      </c>
      <c r="AM216" s="159" t="s">
        <v>282</v>
      </c>
      <c r="AN216" s="159">
        <v>15</v>
      </c>
      <c r="AO216" s="159" t="s">
        <v>790</v>
      </c>
      <c r="AP216" s="159" t="s">
        <v>10507</v>
      </c>
      <c r="AQ216" s="159" t="s">
        <v>282</v>
      </c>
      <c r="AR216" s="159" t="s">
        <v>282</v>
      </c>
      <c r="AS216" s="159" t="s">
        <v>282</v>
      </c>
      <c r="AT216" s="159" t="s">
        <v>282</v>
      </c>
      <c r="AU216" s="159" t="s">
        <v>282</v>
      </c>
      <c r="AV216" s="159" t="s">
        <v>282</v>
      </c>
      <c r="AW216" s="159" t="s">
        <v>282</v>
      </c>
      <c r="AX216" s="159" t="s">
        <v>282</v>
      </c>
      <c r="AY216" s="159" t="s">
        <v>282</v>
      </c>
      <c r="AZ216" s="159" t="s">
        <v>282</v>
      </c>
      <c r="BA216" s="159" t="s">
        <v>299</v>
      </c>
      <c r="BB216" s="159">
        <v>21</v>
      </c>
      <c r="BC216" s="159" t="s">
        <v>282</v>
      </c>
      <c r="BD216" s="159" t="s">
        <v>282</v>
      </c>
      <c r="BE216" s="159" t="s">
        <v>282</v>
      </c>
      <c r="BF216" s="159">
        <v>28.6</v>
      </c>
      <c r="BG216" s="66">
        <v>5.52</v>
      </c>
      <c r="BH216" s="66">
        <v>18</v>
      </c>
      <c r="BI216" s="159" t="s">
        <v>282</v>
      </c>
      <c r="BJ216" s="159" t="s">
        <v>282</v>
      </c>
      <c r="BK216" s="159" t="s">
        <v>282</v>
      </c>
      <c r="BL216" s="66">
        <v>17.399999999999999</v>
      </c>
      <c r="BM216" s="66">
        <v>10.18</v>
      </c>
      <c r="BN216" s="66">
        <v>18</v>
      </c>
      <c r="BO216" s="159" t="s">
        <v>282</v>
      </c>
      <c r="BP216" s="159" t="s">
        <v>282</v>
      </c>
      <c r="BQ216" s="159" t="s">
        <v>282</v>
      </c>
      <c r="BR216" s="159" t="s">
        <v>282</v>
      </c>
      <c r="BS216" s="159" t="s">
        <v>282</v>
      </c>
      <c r="BT216" s="159" t="s">
        <v>282</v>
      </c>
      <c r="BU216" s="159" t="s">
        <v>282</v>
      </c>
      <c r="BV216" s="159">
        <v>18</v>
      </c>
      <c r="BW216" s="159" t="s">
        <v>282</v>
      </c>
      <c r="BX216" s="159" t="s">
        <v>282</v>
      </c>
      <c r="BY216" s="159" t="s">
        <v>282</v>
      </c>
      <c r="BZ216" s="159" t="s">
        <v>282</v>
      </c>
      <c r="CA216" s="159" t="s">
        <v>282</v>
      </c>
      <c r="CB216" s="159" t="s">
        <v>282</v>
      </c>
      <c r="CC216" s="159" t="s">
        <v>282</v>
      </c>
      <c r="CD216" s="159" t="s">
        <v>282</v>
      </c>
      <c r="CE216" s="159" t="s">
        <v>282</v>
      </c>
      <c r="CF216" s="159" t="s">
        <v>282</v>
      </c>
      <c r="CG216" s="159" t="s">
        <v>282</v>
      </c>
      <c r="CH216" s="159" t="s">
        <v>282</v>
      </c>
      <c r="CI216" s="159" t="s">
        <v>282</v>
      </c>
      <c r="CJ216" s="159" t="s">
        <v>282</v>
      </c>
      <c r="CK216" s="159" t="s">
        <v>282</v>
      </c>
      <c r="CL216" s="159" t="s">
        <v>282</v>
      </c>
      <c r="CM216" s="159" t="s">
        <v>282</v>
      </c>
      <c r="CN216" s="159" t="s">
        <v>282</v>
      </c>
      <c r="CO216" s="159" t="s">
        <v>282</v>
      </c>
      <c r="CP216" s="159" t="s">
        <v>282</v>
      </c>
      <c r="CQ216" s="159" t="s">
        <v>282</v>
      </c>
      <c r="CR216" s="159" t="s">
        <v>282</v>
      </c>
      <c r="CS216" s="159" t="s">
        <v>282</v>
      </c>
      <c r="CT216" s="159" t="s">
        <v>282</v>
      </c>
      <c r="CU216" s="159" t="s">
        <v>282</v>
      </c>
      <c r="CV216" s="159" t="s">
        <v>282</v>
      </c>
      <c r="CW216" s="159" t="s">
        <v>282</v>
      </c>
      <c r="CX216" s="159" t="s">
        <v>282</v>
      </c>
      <c r="CY216" s="159" t="s">
        <v>282</v>
      </c>
      <c r="CZ216" s="159" t="s">
        <v>282</v>
      </c>
      <c r="DA216" s="159" t="s">
        <v>282</v>
      </c>
      <c r="DB216" s="159" t="s">
        <v>282</v>
      </c>
      <c r="DC216" s="159" t="s">
        <v>282</v>
      </c>
      <c r="DD216" s="159" t="s">
        <v>282</v>
      </c>
      <c r="DE216" s="159" t="s">
        <v>282</v>
      </c>
      <c r="DF216" s="159" t="s">
        <v>282</v>
      </c>
      <c r="DG216" s="159" t="s">
        <v>282</v>
      </c>
      <c r="DH216" s="159" t="s">
        <v>282</v>
      </c>
      <c r="DI216" s="159" t="s">
        <v>282</v>
      </c>
      <c r="DJ216" s="159" t="s">
        <v>282</v>
      </c>
      <c r="DK216" s="159" t="s">
        <v>282</v>
      </c>
      <c r="DL216" s="159" t="s">
        <v>282</v>
      </c>
      <c r="DM216" s="159" t="s">
        <v>282</v>
      </c>
      <c r="DN216" s="159" t="s">
        <v>282</v>
      </c>
      <c r="DO216" s="159" t="s">
        <v>282</v>
      </c>
      <c r="DP216" s="159" t="s">
        <v>282</v>
      </c>
      <c r="DQ216" s="159" t="s">
        <v>282</v>
      </c>
      <c r="DR216" s="159" t="s">
        <v>282</v>
      </c>
      <c r="DS216" s="159" t="s">
        <v>282</v>
      </c>
      <c r="DT216" s="159" t="s">
        <v>282</v>
      </c>
      <c r="DU216" s="159" t="s">
        <v>282</v>
      </c>
      <c r="DV216" s="159" t="s">
        <v>282</v>
      </c>
      <c r="DW216" s="159" t="s">
        <v>282</v>
      </c>
      <c r="DX216" s="159" t="s">
        <v>282</v>
      </c>
      <c r="DY216" s="159" t="s">
        <v>282</v>
      </c>
      <c r="DZ216" s="159" t="s">
        <v>282</v>
      </c>
      <c r="EA216" s="159" t="s">
        <v>282</v>
      </c>
      <c r="EB216" s="159" t="s">
        <v>282</v>
      </c>
      <c r="EC216" s="159" t="s">
        <v>282</v>
      </c>
      <c r="ED216" s="159" t="s">
        <v>282</v>
      </c>
      <c r="EE216" s="159" t="s">
        <v>282</v>
      </c>
      <c r="EF216" s="159" t="s">
        <v>282</v>
      </c>
      <c r="EG216" s="159" t="s">
        <v>282</v>
      </c>
      <c r="EH216" s="159" t="s">
        <v>282</v>
      </c>
      <c r="EI216" s="159" t="s">
        <v>282</v>
      </c>
      <c r="EJ216" s="159" t="s">
        <v>282</v>
      </c>
      <c r="EK216" s="159" t="s">
        <v>282</v>
      </c>
      <c r="EL216" s="159" t="s">
        <v>282</v>
      </c>
      <c r="EM216" s="159" t="s">
        <v>282</v>
      </c>
      <c r="EN216" s="159" t="s">
        <v>282</v>
      </c>
      <c r="EO216" s="159" t="s">
        <v>282</v>
      </c>
      <c r="EP216" s="159" t="s">
        <v>282</v>
      </c>
      <c r="EQ216" s="159" t="s">
        <v>282</v>
      </c>
      <c r="ER216" s="159" t="s">
        <v>282</v>
      </c>
      <c r="ES216" s="159" t="s">
        <v>282</v>
      </c>
      <c r="ET216" s="159" t="s">
        <v>282</v>
      </c>
      <c r="EU216" s="159" t="s">
        <v>282</v>
      </c>
      <c r="EV216" s="159" t="s">
        <v>282</v>
      </c>
      <c r="EW216" s="159" t="s">
        <v>282</v>
      </c>
      <c r="EX216" s="159" t="s">
        <v>282</v>
      </c>
      <c r="EY216" s="159" t="s">
        <v>282</v>
      </c>
      <c r="EZ216" s="159" t="s">
        <v>282</v>
      </c>
      <c r="FA216" s="159" t="s">
        <v>282</v>
      </c>
      <c r="FB216" s="159" t="s">
        <v>282</v>
      </c>
      <c r="FC216" s="159" t="s">
        <v>282</v>
      </c>
      <c r="FD216" s="159" t="s">
        <v>282</v>
      </c>
      <c r="FE216" s="159" t="s">
        <v>282</v>
      </c>
      <c r="FF216" s="159" t="s">
        <v>282</v>
      </c>
      <c r="FG216" s="159" t="s">
        <v>282</v>
      </c>
      <c r="FH216" s="159" t="s">
        <v>282</v>
      </c>
      <c r="FI216" s="159" t="s">
        <v>282</v>
      </c>
      <c r="FJ216" s="159" t="s">
        <v>282</v>
      </c>
      <c r="FK216" s="159" t="s">
        <v>282</v>
      </c>
      <c r="FL216" s="159" t="s">
        <v>282</v>
      </c>
      <c r="FM216" s="159" t="s">
        <v>282</v>
      </c>
      <c r="FN216" s="159" t="s">
        <v>282</v>
      </c>
      <c r="FO216" s="159" t="s">
        <v>282</v>
      </c>
      <c r="FP216" s="159" t="s">
        <v>282</v>
      </c>
      <c r="FQ216" s="159" t="s">
        <v>282</v>
      </c>
      <c r="FR216" s="159" t="s">
        <v>282</v>
      </c>
      <c r="FS216" s="159" t="s">
        <v>282</v>
      </c>
      <c r="FT216" s="159" t="s">
        <v>282</v>
      </c>
    </row>
    <row r="217" spans="1:176" x14ac:dyDescent="0.25">
      <c r="A217" s="212" t="s">
        <v>4970</v>
      </c>
      <c r="B217" s="159" t="s">
        <v>13984</v>
      </c>
      <c r="C217" s="66" t="str">
        <f>IF(ISNUMBER(Severity!H217)=FALSE,Severity!F217,IF(Severity!H217&gt;=0.5,"YES","NO"))</f>
        <v>YES</v>
      </c>
      <c r="D217" s="66" t="str">
        <f>IF(ISNUMBER(Severity!I217)=FALSE,Severity!G217,IF(Severity!I217&gt;0.5,"YES","NO"))</f>
        <v>NO</v>
      </c>
      <c r="E217" s="159">
        <v>7</v>
      </c>
      <c r="F217" s="159">
        <v>2</v>
      </c>
      <c r="G217" s="159" t="s">
        <v>270</v>
      </c>
      <c r="H217" s="159" t="s">
        <v>10507</v>
      </c>
      <c r="I217" s="159">
        <v>2</v>
      </c>
      <c r="J217" s="159">
        <v>6</v>
      </c>
      <c r="K217" s="159" t="s">
        <v>299</v>
      </c>
      <c r="L217" s="159">
        <v>21</v>
      </c>
      <c r="M217" s="159">
        <v>13</v>
      </c>
      <c r="N217" s="159">
        <v>10</v>
      </c>
      <c r="O217" s="159" t="s">
        <v>282</v>
      </c>
      <c r="P217" s="159" t="s">
        <v>282</v>
      </c>
      <c r="Q217" s="159" t="s">
        <v>282</v>
      </c>
      <c r="R217" s="159" t="s">
        <v>282</v>
      </c>
      <c r="S217" s="159" t="s">
        <v>299</v>
      </c>
      <c r="T217" s="159">
        <v>21</v>
      </c>
      <c r="U217" s="159" t="s">
        <v>282</v>
      </c>
      <c r="V217" s="159" t="s">
        <v>282</v>
      </c>
      <c r="W217" s="159" t="s">
        <v>282</v>
      </c>
      <c r="X217" s="66">
        <v>23.58</v>
      </c>
      <c r="Y217" s="159" t="s">
        <v>282</v>
      </c>
      <c r="Z217" s="66">
        <v>25</v>
      </c>
      <c r="AA217" s="159" t="s">
        <v>282</v>
      </c>
      <c r="AB217" s="159" t="s">
        <v>282</v>
      </c>
      <c r="AC217" s="159" t="s">
        <v>282</v>
      </c>
      <c r="AD217" s="66">
        <v>10.119999999999999</v>
      </c>
      <c r="AE217" s="159" t="s">
        <v>282</v>
      </c>
      <c r="AF217" s="66">
        <v>25</v>
      </c>
      <c r="AG217" s="159" t="s">
        <v>282</v>
      </c>
      <c r="AH217" s="159" t="s">
        <v>282</v>
      </c>
      <c r="AI217" s="159" t="s">
        <v>282</v>
      </c>
      <c r="AJ217" s="159" t="s">
        <v>282</v>
      </c>
      <c r="AK217" s="159" t="s">
        <v>282</v>
      </c>
      <c r="AL217" s="159" t="s">
        <v>282</v>
      </c>
      <c r="AM217" s="159">
        <v>28</v>
      </c>
      <c r="AN217" s="159">
        <v>22</v>
      </c>
      <c r="AO217" s="159" t="s">
        <v>790</v>
      </c>
      <c r="AP217" s="159" t="s">
        <v>10507</v>
      </c>
      <c r="AQ217" s="159">
        <v>0</v>
      </c>
      <c r="AR217" s="159">
        <v>14</v>
      </c>
      <c r="AS217" s="159" t="s">
        <v>299</v>
      </c>
      <c r="AT217" s="159">
        <v>21</v>
      </c>
      <c r="AU217" s="159">
        <v>2</v>
      </c>
      <c r="AV217" s="159">
        <v>10</v>
      </c>
      <c r="AW217" s="159" t="s">
        <v>282</v>
      </c>
      <c r="AX217" s="159" t="s">
        <v>282</v>
      </c>
      <c r="AY217" s="159" t="s">
        <v>282</v>
      </c>
      <c r="AZ217" s="159" t="s">
        <v>282</v>
      </c>
      <c r="BA217" s="159" t="s">
        <v>299</v>
      </c>
      <c r="BB217" s="159">
        <v>21</v>
      </c>
      <c r="BC217" s="159" t="s">
        <v>282</v>
      </c>
      <c r="BD217" s="159" t="s">
        <v>282</v>
      </c>
      <c r="BE217" s="159" t="s">
        <v>282</v>
      </c>
      <c r="BF217" s="159">
        <v>23.07</v>
      </c>
      <c r="BG217" s="159" t="s">
        <v>282</v>
      </c>
      <c r="BH217" s="66">
        <v>28</v>
      </c>
      <c r="BI217" s="159" t="s">
        <v>282</v>
      </c>
      <c r="BJ217" s="159" t="s">
        <v>282</v>
      </c>
      <c r="BK217" s="159" t="s">
        <v>282</v>
      </c>
      <c r="BL217" s="66">
        <v>20.32</v>
      </c>
      <c r="BM217" s="159" t="s">
        <v>282</v>
      </c>
      <c r="BN217" s="66">
        <v>28</v>
      </c>
      <c r="BO217" s="159" t="s">
        <v>282</v>
      </c>
      <c r="BP217" s="159" t="s">
        <v>282</v>
      </c>
      <c r="BQ217" s="159" t="s">
        <v>282</v>
      </c>
      <c r="BR217" s="159" t="s">
        <v>282</v>
      </c>
      <c r="BS217" s="159" t="s">
        <v>282</v>
      </c>
      <c r="BT217" s="159" t="s">
        <v>282</v>
      </c>
      <c r="BU217" s="159">
        <v>30</v>
      </c>
      <c r="BV217" s="159">
        <v>16</v>
      </c>
      <c r="BW217" s="159" t="s">
        <v>282</v>
      </c>
      <c r="BX217" s="159" t="s">
        <v>282</v>
      </c>
      <c r="BY217" s="159" t="s">
        <v>282</v>
      </c>
      <c r="BZ217" s="159" t="s">
        <v>282</v>
      </c>
      <c r="CA217" s="159" t="s">
        <v>282</v>
      </c>
      <c r="CB217" s="159" t="s">
        <v>282</v>
      </c>
      <c r="CC217" s="159" t="s">
        <v>282</v>
      </c>
      <c r="CD217" s="159" t="s">
        <v>282</v>
      </c>
      <c r="CE217" s="159" t="s">
        <v>282</v>
      </c>
      <c r="CF217" s="159" t="s">
        <v>282</v>
      </c>
      <c r="CG217" s="159" t="s">
        <v>282</v>
      </c>
      <c r="CH217" s="159" t="s">
        <v>282</v>
      </c>
      <c r="CI217" s="159" t="s">
        <v>282</v>
      </c>
      <c r="CJ217" s="159" t="s">
        <v>282</v>
      </c>
      <c r="CK217" s="159" t="s">
        <v>282</v>
      </c>
      <c r="CL217" s="159" t="s">
        <v>282</v>
      </c>
      <c r="CM217" s="159" t="s">
        <v>282</v>
      </c>
      <c r="CN217" s="159" t="s">
        <v>282</v>
      </c>
      <c r="CO217" s="159" t="s">
        <v>282</v>
      </c>
      <c r="CP217" s="159" t="s">
        <v>282</v>
      </c>
      <c r="CQ217" s="159" t="s">
        <v>282</v>
      </c>
      <c r="CR217" s="159" t="s">
        <v>282</v>
      </c>
      <c r="CS217" s="159" t="s">
        <v>282</v>
      </c>
      <c r="CT217" s="159" t="s">
        <v>282</v>
      </c>
      <c r="CU217" s="159" t="s">
        <v>282</v>
      </c>
      <c r="CV217" s="159" t="s">
        <v>282</v>
      </c>
      <c r="CW217" s="159" t="s">
        <v>282</v>
      </c>
      <c r="CX217" s="159" t="s">
        <v>282</v>
      </c>
      <c r="CY217" s="159" t="s">
        <v>282</v>
      </c>
      <c r="CZ217" s="159" t="s">
        <v>282</v>
      </c>
      <c r="DA217" s="159" t="s">
        <v>282</v>
      </c>
      <c r="DB217" s="159" t="s">
        <v>282</v>
      </c>
      <c r="DC217" s="159" t="s">
        <v>282</v>
      </c>
      <c r="DD217" s="159" t="s">
        <v>282</v>
      </c>
      <c r="DE217" s="159" t="s">
        <v>282</v>
      </c>
      <c r="DF217" s="159" t="s">
        <v>282</v>
      </c>
      <c r="DG217" s="159" t="s">
        <v>282</v>
      </c>
      <c r="DH217" s="159" t="s">
        <v>282</v>
      </c>
      <c r="DI217" s="159" t="s">
        <v>282</v>
      </c>
      <c r="DJ217" s="159" t="s">
        <v>282</v>
      </c>
      <c r="DK217" s="159" t="s">
        <v>282</v>
      </c>
      <c r="DL217" s="159" t="s">
        <v>282</v>
      </c>
      <c r="DM217" s="159" t="s">
        <v>282</v>
      </c>
      <c r="DN217" s="159" t="s">
        <v>282</v>
      </c>
      <c r="DO217" s="159" t="s">
        <v>282</v>
      </c>
      <c r="DP217" s="159" t="s">
        <v>282</v>
      </c>
      <c r="DQ217" s="159" t="s">
        <v>282</v>
      </c>
      <c r="DR217" s="159" t="s">
        <v>282</v>
      </c>
      <c r="DS217" s="159" t="s">
        <v>282</v>
      </c>
      <c r="DT217" s="159" t="s">
        <v>282</v>
      </c>
      <c r="DU217" s="159" t="s">
        <v>282</v>
      </c>
      <c r="DV217" s="159" t="s">
        <v>282</v>
      </c>
      <c r="DW217" s="159" t="s">
        <v>282</v>
      </c>
      <c r="DX217" s="159" t="s">
        <v>282</v>
      </c>
      <c r="DY217" s="159" t="s">
        <v>282</v>
      </c>
      <c r="DZ217" s="159" t="s">
        <v>282</v>
      </c>
      <c r="EA217" s="159" t="s">
        <v>282</v>
      </c>
      <c r="EB217" s="159" t="s">
        <v>282</v>
      </c>
      <c r="EC217" s="159" t="s">
        <v>282</v>
      </c>
      <c r="ED217" s="159" t="s">
        <v>282</v>
      </c>
      <c r="EE217" s="159" t="s">
        <v>282</v>
      </c>
      <c r="EF217" s="159" t="s">
        <v>282</v>
      </c>
      <c r="EG217" s="159" t="s">
        <v>282</v>
      </c>
      <c r="EH217" s="159" t="s">
        <v>282</v>
      </c>
      <c r="EI217" s="159" t="s">
        <v>282</v>
      </c>
      <c r="EJ217" s="159" t="s">
        <v>282</v>
      </c>
      <c r="EK217" s="159" t="s">
        <v>282</v>
      </c>
      <c r="EL217" s="159" t="s">
        <v>282</v>
      </c>
      <c r="EM217" s="159" t="s">
        <v>282</v>
      </c>
      <c r="EN217" s="159" t="s">
        <v>282</v>
      </c>
      <c r="EO217" s="159" t="s">
        <v>282</v>
      </c>
      <c r="EP217" s="159" t="s">
        <v>282</v>
      </c>
      <c r="EQ217" s="159" t="s">
        <v>282</v>
      </c>
      <c r="ER217" s="159" t="s">
        <v>282</v>
      </c>
      <c r="ES217" s="159" t="s">
        <v>282</v>
      </c>
      <c r="ET217" s="159" t="s">
        <v>282</v>
      </c>
      <c r="EU217" s="159" t="s">
        <v>282</v>
      </c>
      <c r="EV217" s="159" t="s">
        <v>282</v>
      </c>
      <c r="EW217" s="159" t="s">
        <v>282</v>
      </c>
      <c r="EX217" s="159" t="s">
        <v>282</v>
      </c>
      <c r="EY217" s="159" t="s">
        <v>282</v>
      </c>
      <c r="EZ217" s="159" t="s">
        <v>282</v>
      </c>
      <c r="FA217" s="159" t="s">
        <v>282</v>
      </c>
      <c r="FB217" s="159" t="s">
        <v>282</v>
      </c>
      <c r="FC217" s="159" t="s">
        <v>282</v>
      </c>
      <c r="FD217" s="159" t="s">
        <v>282</v>
      </c>
      <c r="FE217" s="159" t="s">
        <v>282</v>
      </c>
      <c r="FF217" s="159" t="s">
        <v>282</v>
      </c>
      <c r="FG217" s="159" t="s">
        <v>282</v>
      </c>
      <c r="FH217" s="159" t="s">
        <v>282</v>
      </c>
      <c r="FI217" s="159" t="s">
        <v>282</v>
      </c>
      <c r="FJ217" s="159" t="s">
        <v>282</v>
      </c>
      <c r="FK217" s="159" t="s">
        <v>282</v>
      </c>
      <c r="FL217" s="159" t="s">
        <v>282</v>
      </c>
      <c r="FM217" s="159" t="s">
        <v>282</v>
      </c>
      <c r="FN217" s="159" t="s">
        <v>282</v>
      </c>
      <c r="FO217" s="159" t="s">
        <v>282</v>
      </c>
      <c r="FP217" s="159" t="s">
        <v>282</v>
      </c>
      <c r="FQ217" s="159" t="s">
        <v>282</v>
      </c>
      <c r="FR217" s="159" t="s">
        <v>282</v>
      </c>
      <c r="FS217" s="159" t="s">
        <v>282</v>
      </c>
      <c r="FT217" s="159" t="s">
        <v>282</v>
      </c>
    </row>
    <row r="218" spans="1:176" x14ac:dyDescent="0.25">
      <c r="A218" s="66" t="s">
        <v>11307</v>
      </c>
      <c r="B218" s="159" t="s">
        <v>11318</v>
      </c>
      <c r="C218" s="66" t="str">
        <f>IF(ISNUMBER(Severity!H218)=FALSE,Severity!F218,IF(Severity!H218&gt;=0.5,"YES","NO"))</f>
        <v>NO</v>
      </c>
      <c r="D218" s="66" t="str">
        <f>IF(ISNUMBER(Severity!I218)=FALSE,Severity!G218,IF(Severity!I218&gt;0.5,"YES","NO"))</f>
        <v>YES</v>
      </c>
      <c r="E218" s="159">
        <v>8</v>
      </c>
      <c r="F218" s="159">
        <v>2</v>
      </c>
      <c r="G218" s="66" t="s">
        <v>670</v>
      </c>
      <c r="H218" s="159" t="s">
        <v>183</v>
      </c>
      <c r="I218" s="159" t="s">
        <v>282</v>
      </c>
      <c r="J218" s="159">
        <v>41</v>
      </c>
      <c r="K218" s="159" t="s">
        <v>220</v>
      </c>
      <c r="L218" s="66">
        <v>20</v>
      </c>
      <c r="M218" s="66">
        <v>56</v>
      </c>
      <c r="N218" s="66">
        <v>15</v>
      </c>
      <c r="O218" s="159" t="s">
        <v>282</v>
      </c>
      <c r="P218" s="159" t="s">
        <v>282</v>
      </c>
      <c r="Q218" s="159" t="s">
        <v>282</v>
      </c>
      <c r="R218" s="159" t="s">
        <v>282</v>
      </c>
      <c r="S218" s="159" t="s">
        <v>220</v>
      </c>
      <c r="T218" s="159">
        <v>20</v>
      </c>
      <c r="U218" s="66">
        <v>25.7</v>
      </c>
      <c r="V218" s="66">
        <v>7.5</v>
      </c>
      <c r="W218" s="159">
        <v>116</v>
      </c>
      <c r="X218" s="159" t="s">
        <v>282</v>
      </c>
      <c r="Y218" s="159" t="s">
        <v>282</v>
      </c>
      <c r="Z218" s="159" t="s">
        <v>282</v>
      </c>
      <c r="AA218" s="66">
        <v>15.8</v>
      </c>
      <c r="AB218" s="66">
        <v>10.6</v>
      </c>
      <c r="AC218" s="66">
        <v>116</v>
      </c>
      <c r="AD218" s="159">
        <v>15.8</v>
      </c>
      <c r="AE218" s="159">
        <v>10.6</v>
      </c>
      <c r="AF218" s="159">
        <v>75</v>
      </c>
      <c r="AG218" s="159" t="s">
        <v>282</v>
      </c>
      <c r="AH218" s="159" t="s">
        <v>282</v>
      </c>
      <c r="AI218" s="159" t="s">
        <v>282</v>
      </c>
      <c r="AJ218" s="159" t="s">
        <v>282</v>
      </c>
      <c r="AK218" s="159" t="s">
        <v>282</v>
      </c>
      <c r="AL218" s="159" t="s">
        <v>282</v>
      </c>
      <c r="AM218" s="159">
        <v>116</v>
      </c>
      <c r="AN218" s="66">
        <v>75</v>
      </c>
      <c r="AO218" s="159" t="s">
        <v>306</v>
      </c>
      <c r="AP218" s="159" t="s">
        <v>282</v>
      </c>
      <c r="AQ218" s="159" t="s">
        <v>282</v>
      </c>
      <c r="AR218" s="159">
        <v>19</v>
      </c>
      <c r="AS218" s="159" t="s">
        <v>220</v>
      </c>
      <c r="AT218" s="66">
        <v>20</v>
      </c>
      <c r="AU218" s="66">
        <v>49</v>
      </c>
      <c r="AV218" s="66">
        <v>15</v>
      </c>
      <c r="AW218" s="159" t="s">
        <v>282</v>
      </c>
      <c r="AX218" s="159" t="s">
        <v>282</v>
      </c>
      <c r="AY218" s="159" t="s">
        <v>282</v>
      </c>
      <c r="AZ218" s="159" t="s">
        <v>282</v>
      </c>
      <c r="BA218" s="159" t="s">
        <v>220</v>
      </c>
      <c r="BB218" s="159">
        <v>20</v>
      </c>
      <c r="BC218" s="66">
        <v>26.1</v>
      </c>
      <c r="BD218" s="66">
        <v>7</v>
      </c>
      <c r="BE218" s="159">
        <v>115</v>
      </c>
      <c r="BF218" s="159" t="s">
        <v>282</v>
      </c>
      <c r="BG218" s="159" t="s">
        <v>282</v>
      </c>
      <c r="BH218" s="159" t="s">
        <v>282</v>
      </c>
      <c r="BI218" s="66">
        <v>18.3</v>
      </c>
      <c r="BJ218" s="66">
        <v>9.1</v>
      </c>
      <c r="BK218" s="66">
        <v>115</v>
      </c>
      <c r="BL218" s="159">
        <v>18.3</v>
      </c>
      <c r="BM218" s="159">
        <v>9.1</v>
      </c>
      <c r="BN218" s="159">
        <v>96</v>
      </c>
      <c r="BO218" s="159" t="s">
        <v>282</v>
      </c>
      <c r="BP218" s="159" t="s">
        <v>282</v>
      </c>
      <c r="BQ218" s="159" t="s">
        <v>282</v>
      </c>
      <c r="BR218" s="159" t="s">
        <v>282</v>
      </c>
      <c r="BS218" s="159" t="s">
        <v>282</v>
      </c>
      <c r="BT218" s="159" t="s">
        <v>282</v>
      </c>
      <c r="BU218" s="159">
        <v>115</v>
      </c>
      <c r="BV218" s="66">
        <v>96</v>
      </c>
      <c r="BW218" s="159" t="s">
        <v>282</v>
      </c>
      <c r="BX218" s="159" t="s">
        <v>282</v>
      </c>
      <c r="BY218" s="159" t="s">
        <v>282</v>
      </c>
      <c r="BZ218" s="159" t="s">
        <v>282</v>
      </c>
      <c r="CA218" s="159" t="s">
        <v>282</v>
      </c>
      <c r="CB218" s="159" t="s">
        <v>282</v>
      </c>
      <c r="CC218" s="159" t="s">
        <v>282</v>
      </c>
      <c r="CD218" s="159" t="s">
        <v>282</v>
      </c>
      <c r="CE218" s="159" t="s">
        <v>282</v>
      </c>
      <c r="CF218" s="159" t="s">
        <v>282</v>
      </c>
      <c r="CG218" s="159" t="s">
        <v>282</v>
      </c>
      <c r="CH218" s="159" t="s">
        <v>282</v>
      </c>
      <c r="CI218" s="159" t="s">
        <v>282</v>
      </c>
      <c r="CJ218" s="159" t="s">
        <v>282</v>
      </c>
      <c r="CK218" s="159" t="s">
        <v>282</v>
      </c>
      <c r="CL218" s="159" t="s">
        <v>282</v>
      </c>
      <c r="CM218" s="159" t="s">
        <v>282</v>
      </c>
      <c r="CN218" s="159" t="s">
        <v>282</v>
      </c>
      <c r="CO218" s="159" t="s">
        <v>282</v>
      </c>
      <c r="CP218" s="159" t="s">
        <v>282</v>
      </c>
      <c r="CQ218" s="159" t="s">
        <v>282</v>
      </c>
      <c r="CR218" s="159" t="s">
        <v>282</v>
      </c>
      <c r="CS218" s="159" t="s">
        <v>282</v>
      </c>
      <c r="CT218" s="159" t="s">
        <v>282</v>
      </c>
      <c r="CU218" s="159" t="s">
        <v>282</v>
      </c>
      <c r="CV218" s="159" t="s">
        <v>282</v>
      </c>
      <c r="CW218" s="159" t="s">
        <v>282</v>
      </c>
      <c r="CX218" s="159" t="s">
        <v>282</v>
      </c>
      <c r="CY218" s="159" t="s">
        <v>282</v>
      </c>
      <c r="CZ218" s="159" t="s">
        <v>282</v>
      </c>
      <c r="DA218" s="159" t="s">
        <v>282</v>
      </c>
      <c r="DB218" s="159" t="s">
        <v>282</v>
      </c>
      <c r="DC218" s="159" t="s">
        <v>282</v>
      </c>
      <c r="DD218" s="159" t="s">
        <v>282</v>
      </c>
      <c r="DE218" s="159" t="s">
        <v>282</v>
      </c>
      <c r="DF218" s="159" t="s">
        <v>282</v>
      </c>
      <c r="DG218" s="159" t="s">
        <v>282</v>
      </c>
      <c r="DH218" s="159" t="s">
        <v>282</v>
      </c>
      <c r="DI218" s="159" t="s">
        <v>282</v>
      </c>
      <c r="DJ218" s="159" t="s">
        <v>282</v>
      </c>
      <c r="DK218" s="159" t="s">
        <v>282</v>
      </c>
      <c r="DL218" s="159" t="s">
        <v>282</v>
      </c>
      <c r="DM218" s="159" t="s">
        <v>282</v>
      </c>
      <c r="DN218" s="159" t="s">
        <v>282</v>
      </c>
      <c r="DO218" s="159" t="s">
        <v>282</v>
      </c>
      <c r="DP218" s="159" t="s">
        <v>282</v>
      </c>
      <c r="DQ218" s="159" t="s">
        <v>282</v>
      </c>
      <c r="DR218" s="159" t="s">
        <v>282</v>
      </c>
      <c r="DS218" s="159" t="s">
        <v>282</v>
      </c>
      <c r="DT218" s="159" t="s">
        <v>282</v>
      </c>
      <c r="DU218" s="159" t="s">
        <v>282</v>
      </c>
      <c r="DV218" s="159" t="s">
        <v>282</v>
      </c>
      <c r="DW218" s="159" t="s">
        <v>282</v>
      </c>
      <c r="DX218" s="159" t="s">
        <v>282</v>
      </c>
      <c r="DY218" s="159" t="s">
        <v>282</v>
      </c>
      <c r="DZ218" s="159" t="s">
        <v>282</v>
      </c>
      <c r="EA218" s="159" t="s">
        <v>282</v>
      </c>
      <c r="EB218" s="159" t="s">
        <v>282</v>
      </c>
      <c r="EC218" s="159" t="s">
        <v>282</v>
      </c>
      <c r="ED218" s="159" t="s">
        <v>282</v>
      </c>
      <c r="EE218" s="159" t="s">
        <v>282</v>
      </c>
      <c r="EF218" s="159" t="s">
        <v>282</v>
      </c>
      <c r="EG218" s="159" t="s">
        <v>282</v>
      </c>
      <c r="EH218" s="159" t="s">
        <v>282</v>
      </c>
      <c r="EI218" s="159" t="s">
        <v>282</v>
      </c>
      <c r="EJ218" s="159" t="s">
        <v>282</v>
      </c>
      <c r="EK218" s="159" t="s">
        <v>282</v>
      </c>
      <c r="EL218" s="159" t="s">
        <v>282</v>
      </c>
      <c r="EM218" s="159" t="s">
        <v>282</v>
      </c>
      <c r="EN218" s="159" t="s">
        <v>282</v>
      </c>
      <c r="EO218" s="159" t="s">
        <v>282</v>
      </c>
      <c r="EP218" s="159" t="s">
        <v>282</v>
      </c>
      <c r="EQ218" s="159" t="s">
        <v>282</v>
      </c>
      <c r="ER218" s="159" t="s">
        <v>282</v>
      </c>
      <c r="ES218" s="159" t="s">
        <v>282</v>
      </c>
      <c r="ET218" s="159" t="s">
        <v>282</v>
      </c>
      <c r="EU218" s="159" t="s">
        <v>282</v>
      </c>
      <c r="EV218" s="159" t="s">
        <v>282</v>
      </c>
      <c r="EW218" s="159" t="s">
        <v>282</v>
      </c>
      <c r="EX218" s="159" t="s">
        <v>282</v>
      </c>
      <c r="EY218" s="159" t="s">
        <v>282</v>
      </c>
      <c r="EZ218" s="159" t="s">
        <v>282</v>
      </c>
      <c r="FA218" s="159" t="s">
        <v>282</v>
      </c>
      <c r="FB218" s="159" t="s">
        <v>282</v>
      </c>
      <c r="FC218" s="159" t="s">
        <v>282</v>
      </c>
      <c r="FD218" s="159" t="s">
        <v>282</v>
      </c>
      <c r="FE218" s="159" t="s">
        <v>282</v>
      </c>
      <c r="FF218" s="159" t="s">
        <v>282</v>
      </c>
      <c r="FG218" s="159" t="s">
        <v>282</v>
      </c>
      <c r="FH218" s="159" t="s">
        <v>282</v>
      </c>
      <c r="FI218" s="159" t="s">
        <v>282</v>
      </c>
      <c r="FJ218" s="159" t="s">
        <v>282</v>
      </c>
      <c r="FK218" s="159" t="s">
        <v>282</v>
      </c>
      <c r="FL218" s="159" t="s">
        <v>282</v>
      </c>
      <c r="FM218" s="159" t="s">
        <v>282</v>
      </c>
      <c r="FN218" s="159" t="s">
        <v>282</v>
      </c>
      <c r="FO218" s="159" t="s">
        <v>282</v>
      </c>
      <c r="FP218" s="159" t="s">
        <v>282</v>
      </c>
      <c r="FQ218" s="159" t="s">
        <v>282</v>
      </c>
      <c r="FR218" s="159" t="s">
        <v>282</v>
      </c>
      <c r="FS218" s="159" t="s">
        <v>282</v>
      </c>
      <c r="FT218" s="159" t="s">
        <v>282</v>
      </c>
    </row>
    <row r="219" spans="1:176" x14ac:dyDescent="0.25">
      <c r="A219" s="66" t="s">
        <v>16775</v>
      </c>
      <c r="B219" s="159" t="s">
        <v>17349</v>
      </c>
      <c r="C219" s="66" t="str">
        <f>IF(ISNUMBER(Severity!H219)=FALSE,Severity!F219,IF(Severity!H219&gt;=0.5,"YES","NO"))</f>
        <v>YES</v>
      </c>
      <c r="D219" s="66" t="str">
        <f>IF(ISNUMBER(Severity!I219)=FALSE,Severity!G219,IF(Severity!I219&gt;0.5,"YES","NO"))</f>
        <v>NO</v>
      </c>
      <c r="E219" s="159">
        <v>6</v>
      </c>
      <c r="F219" s="159">
        <v>2</v>
      </c>
      <c r="G219" s="66" t="s">
        <v>10471</v>
      </c>
      <c r="H219" s="159" t="s">
        <v>183</v>
      </c>
      <c r="I219" s="159" t="s">
        <v>282</v>
      </c>
      <c r="J219" s="159">
        <v>6</v>
      </c>
      <c r="K219" s="159" t="s">
        <v>282</v>
      </c>
      <c r="L219" s="159" t="s">
        <v>282</v>
      </c>
      <c r="M219" s="159" t="s">
        <v>282</v>
      </c>
      <c r="N219" s="159" t="s">
        <v>282</v>
      </c>
      <c r="O219" s="159" t="s">
        <v>282</v>
      </c>
      <c r="P219" s="159" t="s">
        <v>282</v>
      </c>
      <c r="Q219" s="159" t="s">
        <v>282</v>
      </c>
      <c r="R219" s="159" t="s">
        <v>282</v>
      </c>
      <c r="S219" s="159" t="s">
        <v>743</v>
      </c>
      <c r="T219" s="159">
        <v>21</v>
      </c>
      <c r="U219" s="66" t="s">
        <v>282</v>
      </c>
      <c r="V219" s="159" t="s">
        <v>282</v>
      </c>
      <c r="W219" s="159" t="s">
        <v>282</v>
      </c>
      <c r="X219" s="159">
        <v>27.6</v>
      </c>
      <c r="Y219" s="159">
        <v>10</v>
      </c>
      <c r="Z219" s="159">
        <v>14</v>
      </c>
      <c r="AA219" s="159" t="s">
        <v>282</v>
      </c>
      <c r="AB219" s="159" t="s">
        <v>282</v>
      </c>
      <c r="AC219" s="159" t="s">
        <v>282</v>
      </c>
      <c r="AD219" s="159">
        <v>17.100000000000001</v>
      </c>
      <c r="AE219" s="159">
        <v>12.5</v>
      </c>
      <c r="AF219" s="159">
        <v>14</v>
      </c>
      <c r="AG219" s="159" t="s">
        <v>282</v>
      </c>
      <c r="AH219" s="159" t="s">
        <v>282</v>
      </c>
      <c r="AI219" s="159" t="s">
        <v>282</v>
      </c>
      <c r="AJ219" s="159" t="s">
        <v>282</v>
      </c>
      <c r="AK219" s="159" t="s">
        <v>282</v>
      </c>
      <c r="AL219" s="159" t="s">
        <v>282</v>
      </c>
      <c r="AM219" s="159">
        <v>20</v>
      </c>
      <c r="AN219" s="159">
        <v>14</v>
      </c>
      <c r="AO219" s="159" t="s">
        <v>10470</v>
      </c>
      <c r="AP219" s="159" t="s">
        <v>183</v>
      </c>
      <c r="AQ219" s="159" t="s">
        <v>282</v>
      </c>
      <c r="AR219" s="159">
        <v>4</v>
      </c>
      <c r="AS219" s="159" t="s">
        <v>282</v>
      </c>
      <c r="AT219" s="159" t="s">
        <v>282</v>
      </c>
      <c r="AU219" s="159" t="s">
        <v>282</v>
      </c>
      <c r="AV219" s="159" t="s">
        <v>282</v>
      </c>
      <c r="AW219" s="159" t="s">
        <v>282</v>
      </c>
      <c r="AX219" s="159" t="s">
        <v>282</v>
      </c>
      <c r="AY219" s="159" t="s">
        <v>282</v>
      </c>
      <c r="AZ219" s="159" t="s">
        <v>282</v>
      </c>
      <c r="BA219" s="159" t="s">
        <v>743</v>
      </c>
      <c r="BB219" s="159">
        <v>21</v>
      </c>
      <c r="BC219" s="66" t="s">
        <v>282</v>
      </c>
      <c r="BD219" s="159" t="s">
        <v>282</v>
      </c>
      <c r="BE219" s="159" t="s">
        <v>282</v>
      </c>
      <c r="BF219" s="159">
        <v>24.9</v>
      </c>
      <c r="BG219" s="159">
        <v>6.6</v>
      </c>
      <c r="BH219" s="159">
        <v>11</v>
      </c>
      <c r="BI219" s="159" t="s">
        <v>282</v>
      </c>
      <c r="BJ219" s="159" t="s">
        <v>282</v>
      </c>
      <c r="BK219" s="159" t="s">
        <v>282</v>
      </c>
      <c r="BL219" s="159">
        <v>14</v>
      </c>
      <c r="BM219" s="159">
        <v>9.1999999999999993</v>
      </c>
      <c r="BN219" s="159">
        <v>11</v>
      </c>
      <c r="BO219" s="159" t="s">
        <v>282</v>
      </c>
      <c r="BP219" s="159" t="s">
        <v>282</v>
      </c>
      <c r="BQ219" s="159" t="s">
        <v>282</v>
      </c>
      <c r="BR219" s="159" t="s">
        <v>282</v>
      </c>
      <c r="BS219" s="159" t="s">
        <v>282</v>
      </c>
      <c r="BT219" s="159" t="s">
        <v>282</v>
      </c>
      <c r="BU219" s="159">
        <v>15</v>
      </c>
      <c r="BV219" s="159">
        <v>11</v>
      </c>
      <c r="BW219" s="159" t="s">
        <v>282</v>
      </c>
      <c r="BX219" s="159" t="s">
        <v>282</v>
      </c>
      <c r="BY219" s="159" t="s">
        <v>282</v>
      </c>
      <c r="BZ219" s="159" t="s">
        <v>282</v>
      </c>
      <c r="CA219" s="159" t="s">
        <v>282</v>
      </c>
      <c r="CB219" s="159" t="s">
        <v>282</v>
      </c>
      <c r="CC219" s="159" t="s">
        <v>282</v>
      </c>
      <c r="CD219" s="159" t="s">
        <v>282</v>
      </c>
      <c r="CE219" s="159" t="s">
        <v>282</v>
      </c>
      <c r="CF219" s="159" t="s">
        <v>282</v>
      </c>
      <c r="CG219" s="159" t="s">
        <v>282</v>
      </c>
      <c r="CH219" s="159" t="s">
        <v>282</v>
      </c>
      <c r="CI219" s="159" t="s">
        <v>282</v>
      </c>
      <c r="CJ219" s="159" t="s">
        <v>282</v>
      </c>
      <c r="CK219" s="159" t="s">
        <v>282</v>
      </c>
      <c r="CL219" s="159" t="s">
        <v>282</v>
      </c>
      <c r="CM219" s="159" t="s">
        <v>282</v>
      </c>
      <c r="CN219" s="159" t="s">
        <v>282</v>
      </c>
      <c r="CO219" s="159" t="s">
        <v>282</v>
      </c>
      <c r="CP219" s="159" t="s">
        <v>282</v>
      </c>
      <c r="CQ219" s="159" t="s">
        <v>282</v>
      </c>
      <c r="CR219" s="159" t="s">
        <v>282</v>
      </c>
      <c r="CS219" s="159" t="s">
        <v>282</v>
      </c>
      <c r="CT219" s="159" t="s">
        <v>282</v>
      </c>
      <c r="CU219" s="159" t="s">
        <v>282</v>
      </c>
      <c r="CV219" s="159" t="s">
        <v>282</v>
      </c>
      <c r="CW219" s="159" t="s">
        <v>282</v>
      </c>
      <c r="CX219" s="159" t="s">
        <v>282</v>
      </c>
      <c r="CY219" s="159" t="s">
        <v>282</v>
      </c>
      <c r="CZ219" s="159" t="s">
        <v>282</v>
      </c>
      <c r="DA219" s="159" t="s">
        <v>282</v>
      </c>
      <c r="DB219" s="159" t="s">
        <v>282</v>
      </c>
      <c r="DC219" s="159" t="s">
        <v>282</v>
      </c>
      <c r="DD219" s="159" t="s">
        <v>282</v>
      </c>
      <c r="DE219" s="159" t="s">
        <v>282</v>
      </c>
      <c r="DF219" s="159" t="s">
        <v>282</v>
      </c>
      <c r="DG219" s="159" t="s">
        <v>282</v>
      </c>
      <c r="DH219" s="159" t="s">
        <v>282</v>
      </c>
      <c r="DI219" s="159" t="s">
        <v>282</v>
      </c>
      <c r="DJ219" s="159" t="s">
        <v>282</v>
      </c>
      <c r="DK219" s="159" t="s">
        <v>282</v>
      </c>
      <c r="DL219" s="159" t="s">
        <v>282</v>
      </c>
      <c r="DM219" s="159" t="s">
        <v>282</v>
      </c>
      <c r="DN219" s="159" t="s">
        <v>282</v>
      </c>
      <c r="DO219" s="159" t="s">
        <v>282</v>
      </c>
      <c r="DP219" s="159" t="s">
        <v>282</v>
      </c>
      <c r="DQ219" s="159" t="s">
        <v>282</v>
      </c>
      <c r="DR219" s="159" t="s">
        <v>282</v>
      </c>
      <c r="DS219" s="159" t="s">
        <v>282</v>
      </c>
      <c r="DT219" s="159" t="s">
        <v>282</v>
      </c>
      <c r="DU219" s="159" t="s">
        <v>282</v>
      </c>
      <c r="DV219" s="159" t="s">
        <v>282</v>
      </c>
      <c r="DW219" s="159" t="s">
        <v>282</v>
      </c>
      <c r="DX219" s="159" t="s">
        <v>282</v>
      </c>
      <c r="DY219" s="159" t="s">
        <v>282</v>
      </c>
      <c r="DZ219" s="159" t="s">
        <v>282</v>
      </c>
      <c r="EA219" s="159" t="s">
        <v>282</v>
      </c>
      <c r="EB219" s="159" t="s">
        <v>282</v>
      </c>
      <c r="EC219" s="159" t="s">
        <v>282</v>
      </c>
      <c r="ED219" s="159" t="s">
        <v>282</v>
      </c>
      <c r="EE219" s="159" t="s">
        <v>282</v>
      </c>
      <c r="EF219" s="159" t="s">
        <v>282</v>
      </c>
      <c r="EG219" s="159" t="s">
        <v>282</v>
      </c>
      <c r="EH219" s="159" t="s">
        <v>282</v>
      </c>
      <c r="EI219" s="159" t="s">
        <v>282</v>
      </c>
      <c r="EJ219" s="159" t="s">
        <v>282</v>
      </c>
      <c r="EK219" s="159" t="s">
        <v>282</v>
      </c>
      <c r="EL219" s="159" t="s">
        <v>282</v>
      </c>
      <c r="EM219" s="159" t="s">
        <v>282</v>
      </c>
      <c r="EN219" s="159" t="s">
        <v>282</v>
      </c>
      <c r="EO219" s="159" t="s">
        <v>282</v>
      </c>
      <c r="EP219" s="159" t="s">
        <v>282</v>
      </c>
      <c r="EQ219" s="159" t="s">
        <v>282</v>
      </c>
      <c r="ER219" s="159" t="s">
        <v>282</v>
      </c>
      <c r="ES219" s="159" t="s">
        <v>282</v>
      </c>
      <c r="ET219" s="159" t="s">
        <v>282</v>
      </c>
      <c r="EU219" s="159" t="s">
        <v>282</v>
      </c>
      <c r="EV219" s="159" t="s">
        <v>282</v>
      </c>
      <c r="EW219" s="159" t="s">
        <v>282</v>
      </c>
      <c r="EX219" s="159" t="s">
        <v>282</v>
      </c>
      <c r="EY219" s="159" t="s">
        <v>282</v>
      </c>
      <c r="EZ219" s="159" t="s">
        <v>282</v>
      </c>
      <c r="FA219" s="159" t="s">
        <v>282</v>
      </c>
      <c r="FB219" s="159" t="s">
        <v>282</v>
      </c>
      <c r="FC219" s="159" t="s">
        <v>282</v>
      </c>
      <c r="FD219" s="159" t="s">
        <v>282</v>
      </c>
      <c r="FE219" s="159" t="s">
        <v>282</v>
      </c>
      <c r="FF219" s="159" t="s">
        <v>282</v>
      </c>
      <c r="FG219" s="159" t="s">
        <v>282</v>
      </c>
      <c r="FH219" s="159" t="s">
        <v>282</v>
      </c>
      <c r="FI219" s="159" t="s">
        <v>282</v>
      </c>
      <c r="FJ219" s="159" t="s">
        <v>282</v>
      </c>
      <c r="FK219" s="159" t="s">
        <v>282</v>
      </c>
      <c r="FL219" s="159" t="s">
        <v>282</v>
      </c>
      <c r="FM219" s="159" t="s">
        <v>282</v>
      </c>
      <c r="FN219" s="159" t="s">
        <v>282</v>
      </c>
      <c r="FO219" s="159" t="s">
        <v>282</v>
      </c>
      <c r="FP219" s="159" t="s">
        <v>282</v>
      </c>
      <c r="FQ219" s="159" t="s">
        <v>282</v>
      </c>
      <c r="FR219" s="159" t="s">
        <v>282</v>
      </c>
      <c r="FS219" s="159" t="s">
        <v>282</v>
      </c>
      <c r="FT219" s="159" t="s">
        <v>282</v>
      </c>
    </row>
    <row r="220" spans="1:176" x14ac:dyDescent="0.25">
      <c r="A220" s="212" t="s">
        <v>9956</v>
      </c>
      <c r="B220" s="159" t="s">
        <v>15731</v>
      </c>
      <c r="C220" s="331" t="s">
        <v>793</v>
      </c>
      <c r="D220" s="331" t="s">
        <v>130</v>
      </c>
      <c r="E220" s="159">
        <v>6</v>
      </c>
      <c r="F220" s="159">
        <v>2</v>
      </c>
      <c r="G220" s="159" t="s">
        <v>256</v>
      </c>
      <c r="H220" s="159" t="s">
        <v>10507</v>
      </c>
      <c r="I220" s="159">
        <v>6</v>
      </c>
      <c r="J220" s="159">
        <v>9</v>
      </c>
      <c r="K220" s="159" t="s">
        <v>282</v>
      </c>
      <c r="L220" s="159" t="s">
        <v>282</v>
      </c>
      <c r="M220" s="159" t="s">
        <v>282</v>
      </c>
      <c r="N220" s="159" t="s">
        <v>282</v>
      </c>
      <c r="O220" s="159" t="s">
        <v>282</v>
      </c>
      <c r="P220" s="159" t="s">
        <v>282</v>
      </c>
      <c r="Q220" s="159" t="s">
        <v>282</v>
      </c>
      <c r="R220" s="159" t="s">
        <v>282</v>
      </c>
      <c r="S220" s="159" t="s">
        <v>282</v>
      </c>
      <c r="T220" s="159" t="s">
        <v>282</v>
      </c>
      <c r="U220" s="159" t="s">
        <v>282</v>
      </c>
      <c r="V220" s="159" t="s">
        <v>282</v>
      </c>
      <c r="W220" s="159" t="s">
        <v>282</v>
      </c>
      <c r="X220" s="159" t="s">
        <v>282</v>
      </c>
      <c r="Y220" s="159" t="s">
        <v>282</v>
      </c>
      <c r="Z220" s="159" t="s">
        <v>282</v>
      </c>
      <c r="AA220" s="159" t="s">
        <v>282</v>
      </c>
      <c r="AB220" s="159" t="s">
        <v>282</v>
      </c>
      <c r="AC220" s="159" t="s">
        <v>282</v>
      </c>
      <c r="AD220" s="159" t="s">
        <v>282</v>
      </c>
      <c r="AE220" s="159" t="s">
        <v>282</v>
      </c>
      <c r="AF220" s="159" t="s">
        <v>282</v>
      </c>
      <c r="AG220" s="159" t="s">
        <v>282</v>
      </c>
      <c r="AH220" s="159" t="s">
        <v>282</v>
      </c>
      <c r="AI220" s="159" t="s">
        <v>282</v>
      </c>
      <c r="AJ220" s="159" t="s">
        <v>282</v>
      </c>
      <c r="AK220" s="159" t="s">
        <v>282</v>
      </c>
      <c r="AL220" s="159" t="s">
        <v>282</v>
      </c>
      <c r="AM220" s="159">
        <v>54</v>
      </c>
      <c r="AN220" s="66">
        <v>45</v>
      </c>
      <c r="AO220" s="159" t="s">
        <v>246</v>
      </c>
      <c r="AP220" s="159" t="s">
        <v>10507</v>
      </c>
      <c r="AQ220" s="159">
        <v>7</v>
      </c>
      <c r="AR220" s="159">
        <v>9</v>
      </c>
      <c r="AS220" s="159" t="s">
        <v>282</v>
      </c>
      <c r="AT220" s="159" t="s">
        <v>282</v>
      </c>
      <c r="AU220" s="159" t="s">
        <v>282</v>
      </c>
      <c r="AV220" s="159" t="s">
        <v>282</v>
      </c>
      <c r="AW220" s="159" t="s">
        <v>282</v>
      </c>
      <c r="AX220" s="159" t="s">
        <v>282</v>
      </c>
      <c r="AY220" s="159" t="s">
        <v>282</v>
      </c>
      <c r="AZ220" s="159" t="s">
        <v>282</v>
      </c>
      <c r="BA220" s="159" t="s">
        <v>282</v>
      </c>
      <c r="BB220" s="159" t="s">
        <v>282</v>
      </c>
      <c r="BC220" s="159" t="s">
        <v>282</v>
      </c>
      <c r="BD220" s="159" t="s">
        <v>282</v>
      </c>
      <c r="BE220" s="159" t="s">
        <v>282</v>
      </c>
      <c r="BF220" s="159" t="s">
        <v>282</v>
      </c>
      <c r="BG220" s="159" t="s">
        <v>282</v>
      </c>
      <c r="BH220" s="159" t="s">
        <v>282</v>
      </c>
      <c r="BI220" s="159" t="s">
        <v>282</v>
      </c>
      <c r="BJ220" s="159" t="s">
        <v>282</v>
      </c>
      <c r="BK220" s="159" t="s">
        <v>282</v>
      </c>
      <c r="BL220" s="159" t="s">
        <v>282</v>
      </c>
      <c r="BM220" s="159" t="s">
        <v>282</v>
      </c>
      <c r="BN220" s="159" t="s">
        <v>282</v>
      </c>
      <c r="BO220" s="159" t="s">
        <v>282</v>
      </c>
      <c r="BP220" s="159" t="s">
        <v>282</v>
      </c>
      <c r="BQ220" s="159" t="s">
        <v>282</v>
      </c>
      <c r="BR220" s="159" t="s">
        <v>282</v>
      </c>
      <c r="BS220" s="159" t="s">
        <v>282</v>
      </c>
      <c r="BT220" s="159" t="s">
        <v>282</v>
      </c>
      <c r="BU220" s="159">
        <v>52</v>
      </c>
      <c r="BV220" s="66">
        <v>43</v>
      </c>
      <c r="BW220" s="159" t="s">
        <v>282</v>
      </c>
      <c r="BX220" s="159" t="s">
        <v>282</v>
      </c>
      <c r="BY220" s="159" t="s">
        <v>282</v>
      </c>
      <c r="BZ220" s="159" t="s">
        <v>282</v>
      </c>
      <c r="CA220" s="159" t="s">
        <v>282</v>
      </c>
      <c r="CB220" s="159" t="s">
        <v>282</v>
      </c>
      <c r="CC220" s="159" t="s">
        <v>282</v>
      </c>
      <c r="CD220" s="159" t="s">
        <v>282</v>
      </c>
      <c r="CE220" s="159" t="s">
        <v>282</v>
      </c>
      <c r="CF220" s="159" t="s">
        <v>282</v>
      </c>
      <c r="CG220" s="159" t="s">
        <v>282</v>
      </c>
      <c r="CH220" s="159" t="s">
        <v>282</v>
      </c>
      <c r="CI220" s="159" t="s">
        <v>282</v>
      </c>
      <c r="CJ220" s="159" t="s">
        <v>282</v>
      </c>
      <c r="CK220" s="159" t="s">
        <v>282</v>
      </c>
      <c r="CL220" s="159" t="s">
        <v>282</v>
      </c>
      <c r="CM220" s="159" t="s">
        <v>282</v>
      </c>
      <c r="CN220" s="159" t="s">
        <v>282</v>
      </c>
      <c r="CO220" s="159" t="s">
        <v>282</v>
      </c>
      <c r="CP220" s="159" t="s">
        <v>282</v>
      </c>
      <c r="CQ220" s="159" t="s">
        <v>282</v>
      </c>
      <c r="CR220" s="159" t="s">
        <v>282</v>
      </c>
      <c r="CS220" s="159" t="s">
        <v>282</v>
      </c>
      <c r="CT220" s="159" t="s">
        <v>282</v>
      </c>
      <c r="CU220" s="159" t="s">
        <v>282</v>
      </c>
      <c r="CV220" s="159" t="s">
        <v>282</v>
      </c>
      <c r="CW220" s="159" t="s">
        <v>282</v>
      </c>
      <c r="CX220" s="159" t="s">
        <v>282</v>
      </c>
      <c r="CY220" s="159" t="s">
        <v>282</v>
      </c>
      <c r="CZ220" s="159" t="s">
        <v>282</v>
      </c>
      <c r="DA220" s="159" t="s">
        <v>282</v>
      </c>
      <c r="DB220" s="159" t="s">
        <v>282</v>
      </c>
      <c r="DC220" s="159" t="s">
        <v>282</v>
      </c>
      <c r="DD220" s="159" t="s">
        <v>282</v>
      </c>
      <c r="DE220" s="159" t="s">
        <v>282</v>
      </c>
      <c r="DF220" s="159" t="s">
        <v>282</v>
      </c>
      <c r="DG220" s="159" t="s">
        <v>282</v>
      </c>
      <c r="DH220" s="159" t="s">
        <v>282</v>
      </c>
      <c r="DI220" s="159" t="s">
        <v>282</v>
      </c>
      <c r="DJ220" s="159" t="s">
        <v>282</v>
      </c>
      <c r="DK220" s="159" t="s">
        <v>282</v>
      </c>
      <c r="DL220" s="159" t="s">
        <v>282</v>
      </c>
      <c r="DM220" s="159" t="s">
        <v>282</v>
      </c>
      <c r="DN220" s="159" t="s">
        <v>282</v>
      </c>
      <c r="DO220" s="159" t="s">
        <v>282</v>
      </c>
      <c r="DP220" s="159" t="s">
        <v>282</v>
      </c>
      <c r="DQ220" s="159" t="s">
        <v>282</v>
      </c>
      <c r="DR220" s="159" t="s">
        <v>282</v>
      </c>
      <c r="DS220" s="159" t="s">
        <v>282</v>
      </c>
      <c r="DT220" s="159" t="s">
        <v>282</v>
      </c>
      <c r="DU220" s="159" t="s">
        <v>282</v>
      </c>
      <c r="DV220" s="159" t="s">
        <v>282</v>
      </c>
      <c r="DW220" s="159" t="s">
        <v>282</v>
      </c>
      <c r="DX220" s="159" t="s">
        <v>282</v>
      </c>
      <c r="DY220" s="159" t="s">
        <v>282</v>
      </c>
      <c r="DZ220" s="159" t="s">
        <v>282</v>
      </c>
      <c r="EA220" s="159" t="s">
        <v>282</v>
      </c>
      <c r="EB220" s="159" t="s">
        <v>282</v>
      </c>
      <c r="EC220" s="159" t="s">
        <v>282</v>
      </c>
      <c r="ED220" s="159" t="s">
        <v>282</v>
      </c>
      <c r="EE220" s="159" t="s">
        <v>282</v>
      </c>
      <c r="EF220" s="159" t="s">
        <v>282</v>
      </c>
      <c r="EG220" s="159" t="s">
        <v>282</v>
      </c>
      <c r="EH220" s="159" t="s">
        <v>282</v>
      </c>
      <c r="EI220" s="159" t="s">
        <v>282</v>
      </c>
      <c r="EJ220" s="159" t="s">
        <v>282</v>
      </c>
      <c r="EK220" s="159" t="s">
        <v>282</v>
      </c>
      <c r="EL220" s="159" t="s">
        <v>282</v>
      </c>
      <c r="EM220" s="159" t="s">
        <v>282</v>
      </c>
      <c r="EN220" s="159" t="s">
        <v>282</v>
      </c>
      <c r="EO220" s="159" t="s">
        <v>282</v>
      </c>
      <c r="EP220" s="159" t="s">
        <v>282</v>
      </c>
      <c r="EQ220" s="159" t="s">
        <v>282</v>
      </c>
      <c r="ER220" s="159" t="s">
        <v>282</v>
      </c>
      <c r="ES220" s="159" t="s">
        <v>282</v>
      </c>
      <c r="ET220" s="159" t="s">
        <v>282</v>
      </c>
      <c r="EU220" s="159" t="s">
        <v>282</v>
      </c>
      <c r="EV220" s="159" t="s">
        <v>282</v>
      </c>
      <c r="EW220" s="159" t="s">
        <v>282</v>
      </c>
      <c r="EX220" s="159" t="s">
        <v>282</v>
      </c>
      <c r="EY220" s="159" t="s">
        <v>282</v>
      </c>
      <c r="EZ220" s="159" t="s">
        <v>282</v>
      </c>
      <c r="FA220" s="159" t="s">
        <v>282</v>
      </c>
      <c r="FB220" s="159" t="s">
        <v>282</v>
      </c>
      <c r="FC220" s="159" t="s">
        <v>282</v>
      </c>
      <c r="FD220" s="159" t="s">
        <v>282</v>
      </c>
      <c r="FE220" s="159" t="s">
        <v>282</v>
      </c>
      <c r="FF220" s="159" t="s">
        <v>282</v>
      </c>
      <c r="FG220" s="159" t="s">
        <v>282</v>
      </c>
      <c r="FH220" s="159" t="s">
        <v>282</v>
      </c>
      <c r="FI220" s="159" t="s">
        <v>282</v>
      </c>
      <c r="FJ220" s="159" t="s">
        <v>282</v>
      </c>
      <c r="FK220" s="159" t="s">
        <v>282</v>
      </c>
      <c r="FL220" s="159" t="s">
        <v>282</v>
      </c>
      <c r="FM220" s="159" t="s">
        <v>282</v>
      </c>
      <c r="FN220" s="159" t="s">
        <v>282</v>
      </c>
      <c r="FO220" s="159" t="s">
        <v>282</v>
      </c>
      <c r="FP220" s="159" t="s">
        <v>282</v>
      </c>
      <c r="FQ220" s="159" t="s">
        <v>282</v>
      </c>
      <c r="FR220" s="159" t="s">
        <v>282</v>
      </c>
      <c r="FS220" s="159" t="s">
        <v>282</v>
      </c>
      <c r="FT220" s="159" t="s">
        <v>282</v>
      </c>
    </row>
    <row r="221" spans="1:176" x14ac:dyDescent="0.25">
      <c r="A221" s="212" t="s">
        <v>2440</v>
      </c>
      <c r="B221" s="159" t="s">
        <v>13999</v>
      </c>
      <c r="C221" s="331" t="s">
        <v>793</v>
      </c>
      <c r="D221" s="331" t="s">
        <v>130</v>
      </c>
      <c r="E221" s="159">
        <v>6</v>
      </c>
      <c r="F221" s="159">
        <v>2</v>
      </c>
      <c r="G221" s="159" t="s">
        <v>256</v>
      </c>
      <c r="H221" s="159" t="s">
        <v>10507</v>
      </c>
      <c r="I221" s="159">
        <v>9</v>
      </c>
      <c r="J221" s="159">
        <v>10</v>
      </c>
      <c r="K221" s="159" t="s">
        <v>299</v>
      </c>
      <c r="L221" s="159">
        <v>17</v>
      </c>
      <c r="M221" s="159">
        <v>22</v>
      </c>
      <c r="N221" s="159">
        <v>14</v>
      </c>
      <c r="O221" s="159" t="s">
        <v>299</v>
      </c>
      <c r="P221" s="159">
        <v>17</v>
      </c>
      <c r="Q221" s="159">
        <v>18</v>
      </c>
      <c r="R221" s="159">
        <v>50</v>
      </c>
      <c r="S221" s="159" t="s">
        <v>282</v>
      </c>
      <c r="T221" s="159" t="s">
        <v>282</v>
      </c>
      <c r="U221" s="159" t="s">
        <v>282</v>
      </c>
      <c r="V221" s="159" t="s">
        <v>282</v>
      </c>
      <c r="W221" s="159" t="s">
        <v>282</v>
      </c>
      <c r="X221" s="159" t="s">
        <v>282</v>
      </c>
      <c r="Y221" s="159" t="s">
        <v>282</v>
      </c>
      <c r="Z221" s="159" t="s">
        <v>282</v>
      </c>
      <c r="AA221" s="159" t="s">
        <v>282</v>
      </c>
      <c r="AB221" s="159" t="s">
        <v>282</v>
      </c>
      <c r="AC221" s="159" t="s">
        <v>282</v>
      </c>
      <c r="AD221" s="159" t="s">
        <v>282</v>
      </c>
      <c r="AE221" s="159" t="s">
        <v>282</v>
      </c>
      <c r="AF221" s="159" t="s">
        <v>282</v>
      </c>
      <c r="AG221" s="159" t="s">
        <v>282</v>
      </c>
      <c r="AH221" s="159" t="s">
        <v>282</v>
      </c>
      <c r="AI221" s="159" t="s">
        <v>282</v>
      </c>
      <c r="AJ221" s="159" t="s">
        <v>282</v>
      </c>
      <c r="AK221" s="159" t="s">
        <v>282</v>
      </c>
      <c r="AL221" s="159" t="s">
        <v>282</v>
      </c>
      <c r="AM221" s="159">
        <v>44</v>
      </c>
      <c r="AN221" s="159">
        <v>34</v>
      </c>
      <c r="AO221" s="159" t="s">
        <v>263</v>
      </c>
      <c r="AP221" s="159" t="s">
        <v>10507</v>
      </c>
      <c r="AQ221" s="159">
        <v>7</v>
      </c>
      <c r="AR221" s="159">
        <v>12</v>
      </c>
      <c r="AS221" s="159" t="s">
        <v>299</v>
      </c>
      <c r="AT221" s="159">
        <v>17</v>
      </c>
      <c r="AU221" s="159">
        <v>18</v>
      </c>
      <c r="AV221" s="159">
        <v>14</v>
      </c>
      <c r="AW221" s="159" t="s">
        <v>299</v>
      </c>
      <c r="AX221" s="159">
        <v>17</v>
      </c>
      <c r="AY221" s="159">
        <v>18</v>
      </c>
      <c r="AZ221" s="159">
        <v>50</v>
      </c>
      <c r="BA221" s="159" t="s">
        <v>282</v>
      </c>
      <c r="BB221" s="159" t="s">
        <v>282</v>
      </c>
      <c r="BC221" s="159" t="s">
        <v>282</v>
      </c>
      <c r="BD221" s="159" t="s">
        <v>282</v>
      </c>
      <c r="BE221" s="159" t="s">
        <v>282</v>
      </c>
      <c r="BF221" s="159" t="s">
        <v>282</v>
      </c>
      <c r="BG221" s="159" t="s">
        <v>282</v>
      </c>
      <c r="BH221" s="159" t="s">
        <v>282</v>
      </c>
      <c r="BI221" s="159" t="s">
        <v>282</v>
      </c>
      <c r="BJ221" s="159" t="s">
        <v>282</v>
      </c>
      <c r="BK221" s="159" t="s">
        <v>282</v>
      </c>
      <c r="BL221" s="159" t="s">
        <v>282</v>
      </c>
      <c r="BM221" s="159" t="s">
        <v>282</v>
      </c>
      <c r="BN221" s="159" t="s">
        <v>282</v>
      </c>
      <c r="BO221" s="159" t="s">
        <v>282</v>
      </c>
      <c r="BP221" s="159" t="s">
        <v>282</v>
      </c>
      <c r="BQ221" s="159" t="s">
        <v>282</v>
      </c>
      <c r="BR221" s="159" t="s">
        <v>282</v>
      </c>
      <c r="BS221" s="159" t="s">
        <v>282</v>
      </c>
      <c r="BT221" s="159" t="s">
        <v>282</v>
      </c>
      <c r="BU221" s="159">
        <v>47</v>
      </c>
      <c r="BV221" s="159">
        <v>35</v>
      </c>
      <c r="BW221" s="159" t="s">
        <v>282</v>
      </c>
      <c r="BX221" s="159" t="s">
        <v>282</v>
      </c>
      <c r="BY221" s="159" t="s">
        <v>282</v>
      </c>
      <c r="BZ221" s="159" t="s">
        <v>282</v>
      </c>
      <c r="CA221" s="159" t="s">
        <v>282</v>
      </c>
      <c r="CB221" s="159" t="s">
        <v>282</v>
      </c>
      <c r="CC221" s="159" t="s">
        <v>282</v>
      </c>
      <c r="CD221" s="159" t="s">
        <v>282</v>
      </c>
      <c r="CE221" s="159" t="s">
        <v>282</v>
      </c>
      <c r="CF221" s="159" t="s">
        <v>282</v>
      </c>
      <c r="CG221" s="159" t="s">
        <v>282</v>
      </c>
      <c r="CH221" s="159" t="s">
        <v>282</v>
      </c>
      <c r="CI221" s="159" t="s">
        <v>282</v>
      </c>
      <c r="CJ221" s="159" t="s">
        <v>282</v>
      </c>
      <c r="CK221" s="159" t="s">
        <v>282</v>
      </c>
      <c r="CL221" s="159" t="s">
        <v>282</v>
      </c>
      <c r="CM221" s="159" t="s">
        <v>282</v>
      </c>
      <c r="CN221" s="159" t="s">
        <v>282</v>
      </c>
      <c r="CO221" s="159" t="s">
        <v>282</v>
      </c>
      <c r="CP221" s="159" t="s">
        <v>282</v>
      </c>
      <c r="CQ221" s="159" t="s">
        <v>282</v>
      </c>
      <c r="CR221" s="159" t="s">
        <v>282</v>
      </c>
      <c r="CS221" s="159" t="s">
        <v>282</v>
      </c>
      <c r="CT221" s="159" t="s">
        <v>282</v>
      </c>
      <c r="CU221" s="159" t="s">
        <v>282</v>
      </c>
      <c r="CV221" s="159" t="s">
        <v>282</v>
      </c>
      <c r="CW221" s="159" t="s">
        <v>282</v>
      </c>
      <c r="CX221" s="159" t="s">
        <v>282</v>
      </c>
      <c r="CY221" s="159" t="s">
        <v>282</v>
      </c>
      <c r="CZ221" s="159" t="s">
        <v>282</v>
      </c>
      <c r="DA221" s="159" t="s">
        <v>282</v>
      </c>
      <c r="DB221" s="159" t="s">
        <v>282</v>
      </c>
      <c r="DC221" s="159" t="s">
        <v>282</v>
      </c>
      <c r="DD221" s="159" t="s">
        <v>282</v>
      </c>
      <c r="DE221" s="159" t="s">
        <v>282</v>
      </c>
      <c r="DF221" s="159" t="s">
        <v>282</v>
      </c>
      <c r="DG221" s="159" t="s">
        <v>282</v>
      </c>
      <c r="DH221" s="159" t="s">
        <v>282</v>
      </c>
      <c r="DI221" s="159" t="s">
        <v>282</v>
      </c>
      <c r="DJ221" s="159" t="s">
        <v>282</v>
      </c>
      <c r="DK221" s="159" t="s">
        <v>282</v>
      </c>
      <c r="DL221" s="159" t="s">
        <v>282</v>
      </c>
      <c r="DM221" s="159" t="s">
        <v>282</v>
      </c>
      <c r="DN221" s="159" t="s">
        <v>282</v>
      </c>
      <c r="DO221" s="159" t="s">
        <v>282</v>
      </c>
      <c r="DP221" s="159" t="s">
        <v>282</v>
      </c>
      <c r="DQ221" s="159" t="s">
        <v>282</v>
      </c>
      <c r="DR221" s="159" t="s">
        <v>282</v>
      </c>
      <c r="DS221" s="159" t="s">
        <v>282</v>
      </c>
      <c r="DT221" s="159" t="s">
        <v>282</v>
      </c>
      <c r="DU221" s="159" t="s">
        <v>282</v>
      </c>
      <c r="DV221" s="159" t="s">
        <v>282</v>
      </c>
      <c r="DW221" s="159" t="s">
        <v>282</v>
      </c>
      <c r="DX221" s="159" t="s">
        <v>282</v>
      </c>
      <c r="DY221" s="159" t="s">
        <v>282</v>
      </c>
      <c r="DZ221" s="159" t="s">
        <v>282</v>
      </c>
      <c r="EA221" s="159" t="s">
        <v>282</v>
      </c>
      <c r="EB221" s="159" t="s">
        <v>282</v>
      </c>
      <c r="EC221" s="159" t="s">
        <v>282</v>
      </c>
      <c r="ED221" s="159" t="s">
        <v>282</v>
      </c>
      <c r="EE221" s="159" t="s">
        <v>282</v>
      </c>
      <c r="EF221" s="159" t="s">
        <v>282</v>
      </c>
      <c r="EG221" s="159" t="s">
        <v>282</v>
      </c>
      <c r="EH221" s="159" t="s">
        <v>282</v>
      </c>
      <c r="EI221" s="159" t="s">
        <v>282</v>
      </c>
      <c r="EJ221" s="159" t="s">
        <v>282</v>
      </c>
      <c r="EK221" s="159" t="s">
        <v>282</v>
      </c>
      <c r="EL221" s="159" t="s">
        <v>282</v>
      </c>
      <c r="EM221" s="159" t="s">
        <v>282</v>
      </c>
      <c r="EN221" s="159" t="s">
        <v>282</v>
      </c>
      <c r="EO221" s="159" t="s">
        <v>282</v>
      </c>
      <c r="EP221" s="159" t="s">
        <v>282</v>
      </c>
      <c r="EQ221" s="159" t="s">
        <v>282</v>
      </c>
      <c r="ER221" s="159" t="s">
        <v>282</v>
      </c>
      <c r="ES221" s="159" t="s">
        <v>282</v>
      </c>
      <c r="ET221" s="159" t="s">
        <v>282</v>
      </c>
      <c r="EU221" s="159" t="s">
        <v>282</v>
      </c>
      <c r="EV221" s="159" t="s">
        <v>282</v>
      </c>
      <c r="EW221" s="159" t="s">
        <v>282</v>
      </c>
      <c r="EX221" s="159" t="s">
        <v>282</v>
      </c>
      <c r="EY221" s="159" t="s">
        <v>282</v>
      </c>
      <c r="EZ221" s="159" t="s">
        <v>282</v>
      </c>
      <c r="FA221" s="159" t="s">
        <v>282</v>
      </c>
      <c r="FB221" s="159" t="s">
        <v>282</v>
      </c>
      <c r="FC221" s="159" t="s">
        <v>282</v>
      </c>
      <c r="FD221" s="159" t="s">
        <v>282</v>
      </c>
      <c r="FE221" s="159" t="s">
        <v>282</v>
      </c>
      <c r="FF221" s="159" t="s">
        <v>282</v>
      </c>
      <c r="FG221" s="159" t="s">
        <v>282</v>
      </c>
      <c r="FH221" s="159" t="s">
        <v>282</v>
      </c>
      <c r="FI221" s="159" t="s">
        <v>282</v>
      </c>
      <c r="FJ221" s="159" t="s">
        <v>282</v>
      </c>
      <c r="FK221" s="159" t="s">
        <v>282</v>
      </c>
      <c r="FL221" s="159" t="s">
        <v>282</v>
      </c>
      <c r="FM221" s="159" t="s">
        <v>282</v>
      </c>
      <c r="FN221" s="159" t="s">
        <v>282</v>
      </c>
      <c r="FO221" s="159" t="s">
        <v>282</v>
      </c>
      <c r="FP221" s="159" t="s">
        <v>282</v>
      </c>
      <c r="FQ221" s="159" t="s">
        <v>282</v>
      </c>
      <c r="FR221" s="159" t="s">
        <v>282</v>
      </c>
      <c r="FS221" s="159" t="s">
        <v>282</v>
      </c>
      <c r="FT221" s="159" t="s">
        <v>282</v>
      </c>
    </row>
    <row r="222" spans="1:176" x14ac:dyDescent="0.25">
      <c r="A222" s="212" t="s">
        <v>15135</v>
      </c>
      <c r="B222" s="159" t="s">
        <v>15223</v>
      </c>
      <c r="C222" s="331" t="s">
        <v>793</v>
      </c>
      <c r="D222" s="331" t="s">
        <v>130</v>
      </c>
      <c r="E222" s="159">
        <v>4</v>
      </c>
      <c r="F222" s="159">
        <v>3</v>
      </c>
      <c r="G222" s="159" t="s">
        <v>274</v>
      </c>
      <c r="H222" s="159" t="s">
        <v>10507</v>
      </c>
      <c r="I222" s="159" t="s">
        <v>282</v>
      </c>
      <c r="J222" s="159" t="s">
        <v>282</v>
      </c>
      <c r="K222" s="159" t="s">
        <v>282</v>
      </c>
      <c r="L222" s="159" t="s">
        <v>282</v>
      </c>
      <c r="M222" s="159" t="s">
        <v>282</v>
      </c>
      <c r="N222" s="159" t="s">
        <v>282</v>
      </c>
      <c r="O222" s="159" t="s">
        <v>299</v>
      </c>
      <c r="P222" s="159">
        <v>17</v>
      </c>
      <c r="Q222" s="159">
        <v>43</v>
      </c>
      <c r="R222" s="159">
        <v>50</v>
      </c>
      <c r="S222" s="159" t="s">
        <v>282</v>
      </c>
      <c r="T222" s="159" t="s">
        <v>282</v>
      </c>
      <c r="U222" s="159" t="s">
        <v>282</v>
      </c>
      <c r="V222" s="159" t="s">
        <v>282</v>
      </c>
      <c r="W222" s="159" t="s">
        <v>282</v>
      </c>
      <c r="X222" s="159" t="s">
        <v>282</v>
      </c>
      <c r="Y222" s="159" t="s">
        <v>282</v>
      </c>
      <c r="Z222" s="159" t="s">
        <v>282</v>
      </c>
      <c r="AA222" s="159" t="s">
        <v>282</v>
      </c>
      <c r="AB222" s="159" t="s">
        <v>282</v>
      </c>
      <c r="AC222" s="159" t="s">
        <v>282</v>
      </c>
      <c r="AD222" s="159" t="s">
        <v>282</v>
      </c>
      <c r="AE222" s="159" t="s">
        <v>282</v>
      </c>
      <c r="AF222" s="159" t="s">
        <v>282</v>
      </c>
      <c r="AG222" s="159" t="s">
        <v>282</v>
      </c>
      <c r="AH222" s="159" t="s">
        <v>282</v>
      </c>
      <c r="AI222" s="159" t="s">
        <v>282</v>
      </c>
      <c r="AJ222" s="159" t="s">
        <v>282</v>
      </c>
      <c r="AK222" s="159" t="s">
        <v>282</v>
      </c>
      <c r="AL222" s="159" t="s">
        <v>282</v>
      </c>
      <c r="AM222" s="159" t="s">
        <v>282</v>
      </c>
      <c r="AN222" s="159">
        <v>57</v>
      </c>
      <c r="AO222" s="159" t="s">
        <v>252</v>
      </c>
      <c r="AP222" s="159" t="s">
        <v>10507</v>
      </c>
      <c r="AQ222" s="159" t="s">
        <v>282</v>
      </c>
      <c r="AR222" s="159" t="s">
        <v>282</v>
      </c>
      <c r="AS222" s="159" t="s">
        <v>282</v>
      </c>
      <c r="AT222" s="159" t="s">
        <v>282</v>
      </c>
      <c r="AU222" s="159" t="s">
        <v>282</v>
      </c>
      <c r="AV222" s="159" t="s">
        <v>282</v>
      </c>
      <c r="AW222" s="159" t="s">
        <v>299</v>
      </c>
      <c r="AX222" s="159">
        <v>17</v>
      </c>
      <c r="AY222" s="159">
        <v>57</v>
      </c>
      <c r="AZ222" s="159">
        <v>50</v>
      </c>
      <c r="BA222" s="159" t="s">
        <v>282</v>
      </c>
      <c r="BB222" s="159" t="s">
        <v>282</v>
      </c>
      <c r="BC222" s="159" t="s">
        <v>282</v>
      </c>
      <c r="BD222" s="159" t="s">
        <v>282</v>
      </c>
      <c r="BE222" s="159" t="s">
        <v>282</v>
      </c>
      <c r="BF222" s="159" t="s">
        <v>282</v>
      </c>
      <c r="BG222" s="159" t="s">
        <v>282</v>
      </c>
      <c r="BH222" s="159" t="s">
        <v>282</v>
      </c>
      <c r="BI222" s="159" t="s">
        <v>282</v>
      </c>
      <c r="BJ222" s="159" t="s">
        <v>282</v>
      </c>
      <c r="BK222" s="159" t="s">
        <v>282</v>
      </c>
      <c r="BL222" s="159" t="s">
        <v>282</v>
      </c>
      <c r="BM222" s="159" t="s">
        <v>282</v>
      </c>
      <c r="BN222" s="159" t="s">
        <v>282</v>
      </c>
      <c r="BO222" s="159" t="s">
        <v>282</v>
      </c>
      <c r="BP222" s="159" t="s">
        <v>282</v>
      </c>
      <c r="BQ222" s="159" t="s">
        <v>282</v>
      </c>
      <c r="BR222" s="159" t="s">
        <v>282</v>
      </c>
      <c r="BS222" s="159" t="s">
        <v>282</v>
      </c>
      <c r="BT222" s="159" t="s">
        <v>282</v>
      </c>
      <c r="BU222" s="159" t="s">
        <v>282</v>
      </c>
      <c r="BV222" s="159">
        <v>63</v>
      </c>
      <c r="BW222" s="159" t="s">
        <v>790</v>
      </c>
      <c r="BX222" s="159" t="s">
        <v>10507</v>
      </c>
      <c r="BY222" s="159" t="s">
        <v>282</v>
      </c>
      <c r="BZ222" s="159" t="s">
        <v>282</v>
      </c>
      <c r="CA222" s="159" t="s">
        <v>282</v>
      </c>
      <c r="CB222" s="159" t="s">
        <v>282</v>
      </c>
      <c r="CC222" s="159" t="s">
        <v>282</v>
      </c>
      <c r="CD222" s="159" t="s">
        <v>282</v>
      </c>
      <c r="CE222" s="159" t="s">
        <v>299</v>
      </c>
      <c r="CF222" s="159">
        <v>17</v>
      </c>
      <c r="CG222" s="159">
        <v>18</v>
      </c>
      <c r="CH222" s="159">
        <v>50</v>
      </c>
      <c r="CI222" s="159" t="s">
        <v>282</v>
      </c>
      <c r="CJ222" s="159" t="s">
        <v>282</v>
      </c>
      <c r="CK222" s="159" t="s">
        <v>282</v>
      </c>
      <c r="CL222" s="159" t="s">
        <v>282</v>
      </c>
      <c r="CM222" s="159" t="s">
        <v>282</v>
      </c>
      <c r="CN222" s="159" t="s">
        <v>282</v>
      </c>
      <c r="CO222" s="159" t="s">
        <v>282</v>
      </c>
      <c r="CP222" s="159" t="s">
        <v>282</v>
      </c>
      <c r="CQ222" s="159" t="s">
        <v>282</v>
      </c>
      <c r="CR222" s="159" t="s">
        <v>282</v>
      </c>
      <c r="CS222" s="159" t="s">
        <v>282</v>
      </c>
      <c r="CT222" s="159" t="s">
        <v>282</v>
      </c>
      <c r="CU222" s="159" t="s">
        <v>282</v>
      </c>
      <c r="CV222" s="159" t="s">
        <v>282</v>
      </c>
      <c r="CW222" s="159" t="s">
        <v>282</v>
      </c>
      <c r="CX222" s="159" t="s">
        <v>282</v>
      </c>
      <c r="CY222" s="159" t="s">
        <v>282</v>
      </c>
      <c r="CZ222" s="159" t="s">
        <v>282</v>
      </c>
      <c r="DA222" s="159" t="s">
        <v>282</v>
      </c>
      <c r="DB222" s="159" t="s">
        <v>282</v>
      </c>
      <c r="DC222" s="159" t="s">
        <v>282</v>
      </c>
      <c r="DD222" s="159">
        <v>30</v>
      </c>
      <c r="DE222" s="159" t="s">
        <v>282</v>
      </c>
      <c r="DF222" s="159" t="s">
        <v>282</v>
      </c>
      <c r="DG222" s="159" t="s">
        <v>282</v>
      </c>
      <c r="DH222" s="159" t="s">
        <v>282</v>
      </c>
      <c r="DI222" s="159" t="s">
        <v>282</v>
      </c>
      <c r="DJ222" s="159" t="s">
        <v>282</v>
      </c>
      <c r="DK222" s="159" t="s">
        <v>282</v>
      </c>
      <c r="DL222" s="159" t="s">
        <v>282</v>
      </c>
      <c r="DM222" s="159" t="s">
        <v>282</v>
      </c>
      <c r="DN222" s="159" t="s">
        <v>282</v>
      </c>
      <c r="DO222" s="159" t="s">
        <v>282</v>
      </c>
      <c r="DP222" s="159" t="s">
        <v>282</v>
      </c>
      <c r="DQ222" s="159" t="s">
        <v>282</v>
      </c>
      <c r="DR222" s="159" t="s">
        <v>282</v>
      </c>
      <c r="DS222" s="159" t="s">
        <v>282</v>
      </c>
      <c r="DT222" s="159" t="s">
        <v>282</v>
      </c>
      <c r="DU222" s="159" t="s">
        <v>282</v>
      </c>
      <c r="DV222" s="159" t="s">
        <v>282</v>
      </c>
      <c r="DW222" s="159" t="s">
        <v>282</v>
      </c>
      <c r="DX222" s="159" t="s">
        <v>282</v>
      </c>
      <c r="DY222" s="159" t="s">
        <v>282</v>
      </c>
      <c r="DZ222" s="159" t="s">
        <v>282</v>
      </c>
      <c r="EA222" s="159" t="s">
        <v>282</v>
      </c>
      <c r="EB222" s="159" t="s">
        <v>282</v>
      </c>
      <c r="EC222" s="159" t="s">
        <v>282</v>
      </c>
      <c r="ED222" s="159" t="s">
        <v>282</v>
      </c>
      <c r="EE222" s="159" t="s">
        <v>282</v>
      </c>
      <c r="EF222" s="159" t="s">
        <v>282</v>
      </c>
      <c r="EG222" s="159" t="s">
        <v>282</v>
      </c>
      <c r="EH222" s="159" t="s">
        <v>282</v>
      </c>
      <c r="EI222" s="159" t="s">
        <v>282</v>
      </c>
      <c r="EJ222" s="159" t="s">
        <v>282</v>
      </c>
      <c r="EK222" s="159" t="s">
        <v>282</v>
      </c>
      <c r="EL222" s="159" t="s">
        <v>282</v>
      </c>
      <c r="EM222" s="159" t="s">
        <v>282</v>
      </c>
      <c r="EN222" s="159" t="s">
        <v>282</v>
      </c>
      <c r="EO222" s="159" t="s">
        <v>282</v>
      </c>
      <c r="EP222" s="159" t="s">
        <v>282</v>
      </c>
      <c r="EQ222" s="159" t="s">
        <v>282</v>
      </c>
      <c r="ER222" s="159" t="s">
        <v>282</v>
      </c>
      <c r="ES222" s="159" t="s">
        <v>282</v>
      </c>
      <c r="ET222" s="159" t="s">
        <v>282</v>
      </c>
      <c r="EU222" s="159" t="s">
        <v>282</v>
      </c>
      <c r="EV222" s="159" t="s">
        <v>282</v>
      </c>
      <c r="EW222" s="159" t="s">
        <v>282</v>
      </c>
      <c r="EX222" s="159" t="s">
        <v>282</v>
      </c>
      <c r="EY222" s="159" t="s">
        <v>282</v>
      </c>
      <c r="EZ222" s="159" t="s">
        <v>282</v>
      </c>
      <c r="FA222" s="159" t="s">
        <v>282</v>
      </c>
      <c r="FB222" s="159" t="s">
        <v>282</v>
      </c>
      <c r="FC222" s="159" t="s">
        <v>282</v>
      </c>
      <c r="FD222" s="159" t="s">
        <v>282</v>
      </c>
      <c r="FE222" s="159" t="s">
        <v>282</v>
      </c>
      <c r="FF222" s="159" t="s">
        <v>282</v>
      </c>
      <c r="FG222" s="159" t="s">
        <v>282</v>
      </c>
      <c r="FH222" s="159" t="s">
        <v>282</v>
      </c>
      <c r="FI222" s="159" t="s">
        <v>282</v>
      </c>
      <c r="FJ222" s="159" t="s">
        <v>282</v>
      </c>
      <c r="FK222" s="159" t="s">
        <v>282</v>
      </c>
      <c r="FL222" s="159" t="s">
        <v>282</v>
      </c>
      <c r="FM222" s="159" t="s">
        <v>282</v>
      </c>
      <c r="FN222" s="159" t="s">
        <v>282</v>
      </c>
      <c r="FO222" s="159" t="s">
        <v>282</v>
      </c>
      <c r="FP222" s="159" t="s">
        <v>282</v>
      </c>
      <c r="FQ222" s="159" t="s">
        <v>282</v>
      </c>
      <c r="FR222" s="159" t="s">
        <v>282</v>
      </c>
      <c r="FS222" s="159" t="s">
        <v>282</v>
      </c>
      <c r="FT222" s="159" t="s">
        <v>282</v>
      </c>
    </row>
    <row r="223" spans="1:176" x14ac:dyDescent="0.25">
      <c r="A223" s="66" t="s">
        <v>8974</v>
      </c>
      <c r="B223" s="159" t="s">
        <v>11347</v>
      </c>
      <c r="C223" s="66" t="str">
        <f>IF(ISNUMBER(Severity!H223)=FALSE,Severity!F223,IF(Severity!H223&gt;=0.5,"YES","NO"))</f>
        <v>YES</v>
      </c>
      <c r="D223" s="66" t="str">
        <f>IF(ISNUMBER(Severity!I223)=FALSE,Severity!G223,IF(Severity!I223&gt;0.5,"YES","NO"))</f>
        <v>NO</v>
      </c>
      <c r="E223" s="159">
        <v>16</v>
      </c>
      <c r="F223" s="159">
        <v>3</v>
      </c>
      <c r="G223" s="66" t="s">
        <v>11342</v>
      </c>
      <c r="H223" s="159" t="s">
        <v>183</v>
      </c>
      <c r="I223" s="159" t="s">
        <v>282</v>
      </c>
      <c r="J223" s="66">
        <v>45</v>
      </c>
      <c r="K223" s="159" t="s">
        <v>192</v>
      </c>
      <c r="L223" s="66">
        <v>9</v>
      </c>
      <c r="M223" s="66">
        <v>82</v>
      </c>
      <c r="N223" s="66">
        <v>9</v>
      </c>
      <c r="O223" s="159" t="s">
        <v>282</v>
      </c>
      <c r="P223" s="159" t="s">
        <v>282</v>
      </c>
      <c r="Q223" s="159" t="s">
        <v>282</v>
      </c>
      <c r="R223" s="159" t="s">
        <v>282</v>
      </c>
      <c r="S223" s="159" t="s">
        <v>192</v>
      </c>
      <c r="T223" s="159">
        <v>9</v>
      </c>
      <c r="U223" s="159">
        <v>16.78</v>
      </c>
      <c r="V223" s="66">
        <v>4.21</v>
      </c>
      <c r="W223" s="159">
        <v>210</v>
      </c>
      <c r="X223" s="159" t="s">
        <v>282</v>
      </c>
      <c r="Y223" s="159" t="s">
        <v>282</v>
      </c>
      <c r="Z223" s="159" t="s">
        <v>282</v>
      </c>
      <c r="AA223" s="159" t="s">
        <v>282</v>
      </c>
      <c r="AB223" s="159" t="s">
        <v>282</v>
      </c>
      <c r="AC223" s="159" t="s">
        <v>282</v>
      </c>
      <c r="AD223" s="66">
        <v>10.3</v>
      </c>
      <c r="AE223" s="66">
        <v>6.35</v>
      </c>
      <c r="AF223" s="66">
        <v>165</v>
      </c>
      <c r="AG223" s="159" t="s">
        <v>282</v>
      </c>
      <c r="AH223" s="159" t="s">
        <v>282</v>
      </c>
      <c r="AI223" s="159" t="s">
        <v>282</v>
      </c>
      <c r="AJ223" s="159" t="s">
        <v>282</v>
      </c>
      <c r="AK223" s="159" t="s">
        <v>282</v>
      </c>
      <c r="AL223" s="159" t="s">
        <v>282</v>
      </c>
      <c r="AM223" s="159">
        <v>210</v>
      </c>
      <c r="AN223" s="159">
        <v>165</v>
      </c>
      <c r="AO223" s="66" t="s">
        <v>11342</v>
      </c>
      <c r="AP223" s="159" t="s">
        <v>183</v>
      </c>
      <c r="AQ223" s="159" t="s">
        <v>282</v>
      </c>
      <c r="AR223" s="66">
        <v>60</v>
      </c>
      <c r="AS223" s="159" t="s">
        <v>192</v>
      </c>
      <c r="AT223" s="66">
        <v>9</v>
      </c>
      <c r="AU223" s="66">
        <v>93</v>
      </c>
      <c r="AV223" s="66">
        <v>9</v>
      </c>
      <c r="AW223" s="159" t="s">
        <v>282</v>
      </c>
      <c r="AX223" s="159" t="s">
        <v>282</v>
      </c>
      <c r="AY223" s="159" t="s">
        <v>282</v>
      </c>
      <c r="AZ223" s="159" t="s">
        <v>282</v>
      </c>
      <c r="BA223" s="159" t="s">
        <v>192</v>
      </c>
      <c r="BB223" s="159">
        <v>9</v>
      </c>
      <c r="BC223" s="159">
        <v>16.87</v>
      </c>
      <c r="BD223" s="66">
        <v>3.99</v>
      </c>
      <c r="BE223" s="159">
        <v>242</v>
      </c>
      <c r="BF223" s="159" t="s">
        <v>282</v>
      </c>
      <c r="BG223" s="159" t="s">
        <v>282</v>
      </c>
      <c r="BH223" s="159" t="s">
        <v>282</v>
      </c>
      <c r="BI223" s="159" t="s">
        <v>282</v>
      </c>
      <c r="BJ223" s="159" t="s">
        <v>282</v>
      </c>
      <c r="BK223" s="159" t="s">
        <v>282</v>
      </c>
      <c r="BL223" s="66">
        <v>9.6999999999999993</v>
      </c>
      <c r="BM223" s="66">
        <v>6.36</v>
      </c>
      <c r="BN223" s="66">
        <v>182</v>
      </c>
      <c r="BO223" s="159" t="s">
        <v>282</v>
      </c>
      <c r="BP223" s="159" t="s">
        <v>282</v>
      </c>
      <c r="BQ223" s="159" t="s">
        <v>282</v>
      </c>
      <c r="BR223" s="159" t="s">
        <v>282</v>
      </c>
      <c r="BS223" s="159" t="s">
        <v>282</v>
      </c>
      <c r="BT223" s="159" t="s">
        <v>282</v>
      </c>
      <c r="BU223" s="159">
        <v>242</v>
      </c>
      <c r="BV223" s="159">
        <v>182</v>
      </c>
      <c r="BW223" s="159" t="s">
        <v>811</v>
      </c>
      <c r="BX223" s="159" t="s">
        <v>282</v>
      </c>
      <c r="BY223" s="159" t="s">
        <v>282</v>
      </c>
      <c r="BZ223" s="66">
        <v>60</v>
      </c>
      <c r="CA223" s="159" t="s">
        <v>192</v>
      </c>
      <c r="CB223" s="66">
        <v>9</v>
      </c>
      <c r="CC223" s="66">
        <v>101</v>
      </c>
      <c r="CD223" s="66">
        <v>9</v>
      </c>
      <c r="CE223" s="159" t="s">
        <v>282</v>
      </c>
      <c r="CF223" s="159" t="s">
        <v>282</v>
      </c>
      <c r="CG223" s="159" t="s">
        <v>282</v>
      </c>
      <c r="CH223" s="159" t="s">
        <v>282</v>
      </c>
      <c r="CI223" s="159" t="s">
        <v>192</v>
      </c>
      <c r="CJ223" s="66">
        <v>9</v>
      </c>
      <c r="CK223" s="66">
        <v>16.32</v>
      </c>
      <c r="CL223" s="66">
        <v>4.5199999999999996</v>
      </c>
      <c r="CM223" s="159">
        <v>239</v>
      </c>
      <c r="CN223" s="159" t="s">
        <v>282</v>
      </c>
      <c r="CO223" s="159" t="s">
        <v>282</v>
      </c>
      <c r="CP223" s="159" t="s">
        <v>282</v>
      </c>
      <c r="CQ223" s="159" t="s">
        <v>282</v>
      </c>
      <c r="CR223" s="159" t="s">
        <v>282</v>
      </c>
      <c r="CS223" s="159" t="s">
        <v>282</v>
      </c>
      <c r="CT223" s="66">
        <v>9.17</v>
      </c>
      <c r="CU223" s="66">
        <v>6.34</v>
      </c>
      <c r="CV223" s="66">
        <v>179</v>
      </c>
      <c r="CW223" s="159" t="s">
        <v>282</v>
      </c>
      <c r="CX223" s="159" t="s">
        <v>282</v>
      </c>
      <c r="CY223" s="159" t="s">
        <v>282</v>
      </c>
      <c r="CZ223" s="159" t="s">
        <v>282</v>
      </c>
      <c r="DA223" s="159" t="s">
        <v>282</v>
      </c>
      <c r="DB223" s="159" t="s">
        <v>282</v>
      </c>
      <c r="DC223" s="66">
        <v>239</v>
      </c>
      <c r="DD223" s="66">
        <v>179</v>
      </c>
      <c r="DE223" s="159" t="s">
        <v>282</v>
      </c>
      <c r="DF223" s="159" t="s">
        <v>282</v>
      </c>
      <c r="DG223" s="159" t="s">
        <v>282</v>
      </c>
      <c r="DH223" s="159" t="s">
        <v>282</v>
      </c>
      <c r="DI223" s="159" t="s">
        <v>282</v>
      </c>
      <c r="DJ223" s="159" t="s">
        <v>282</v>
      </c>
      <c r="DK223" s="159" t="s">
        <v>282</v>
      </c>
      <c r="DL223" s="159" t="s">
        <v>282</v>
      </c>
      <c r="DM223" s="159" t="s">
        <v>282</v>
      </c>
      <c r="DN223" s="159" t="s">
        <v>282</v>
      </c>
      <c r="DO223" s="159" t="s">
        <v>282</v>
      </c>
      <c r="DP223" s="159" t="s">
        <v>282</v>
      </c>
      <c r="DQ223" s="159" t="s">
        <v>282</v>
      </c>
      <c r="DR223" s="159" t="s">
        <v>282</v>
      </c>
      <c r="DS223" s="159" t="s">
        <v>282</v>
      </c>
      <c r="DT223" s="159" t="s">
        <v>282</v>
      </c>
      <c r="DU223" s="159" t="s">
        <v>282</v>
      </c>
      <c r="DV223" s="159" t="s">
        <v>282</v>
      </c>
      <c r="DW223" s="159" t="s">
        <v>282</v>
      </c>
      <c r="DX223" s="159" t="s">
        <v>282</v>
      </c>
      <c r="DY223" s="159" t="s">
        <v>282</v>
      </c>
      <c r="DZ223" s="159" t="s">
        <v>282</v>
      </c>
      <c r="EA223" s="159" t="s">
        <v>282</v>
      </c>
      <c r="EB223" s="159" t="s">
        <v>282</v>
      </c>
      <c r="EC223" s="159" t="s">
        <v>282</v>
      </c>
      <c r="ED223" s="159" t="s">
        <v>282</v>
      </c>
      <c r="EE223" s="159" t="s">
        <v>282</v>
      </c>
      <c r="EF223" s="159" t="s">
        <v>282</v>
      </c>
      <c r="EG223" s="159" t="s">
        <v>282</v>
      </c>
      <c r="EH223" s="159" t="s">
        <v>282</v>
      </c>
      <c r="EI223" s="159" t="s">
        <v>282</v>
      </c>
      <c r="EJ223" s="159" t="s">
        <v>282</v>
      </c>
      <c r="EK223" s="159" t="s">
        <v>282</v>
      </c>
      <c r="EL223" s="159" t="s">
        <v>282</v>
      </c>
      <c r="EM223" s="159" t="s">
        <v>282</v>
      </c>
      <c r="EN223" s="159" t="s">
        <v>282</v>
      </c>
      <c r="EO223" s="159" t="s">
        <v>282</v>
      </c>
      <c r="EP223" s="159" t="s">
        <v>282</v>
      </c>
      <c r="EQ223" s="159" t="s">
        <v>282</v>
      </c>
      <c r="ER223" s="159" t="s">
        <v>282</v>
      </c>
      <c r="ES223" s="159" t="s">
        <v>282</v>
      </c>
      <c r="ET223" s="159" t="s">
        <v>282</v>
      </c>
      <c r="EU223" s="159" t="s">
        <v>282</v>
      </c>
      <c r="EV223" s="159" t="s">
        <v>282</v>
      </c>
      <c r="EW223" s="159" t="s">
        <v>282</v>
      </c>
      <c r="EX223" s="159" t="s">
        <v>282</v>
      </c>
      <c r="EY223" s="159" t="s">
        <v>282</v>
      </c>
      <c r="EZ223" s="159" t="s">
        <v>282</v>
      </c>
      <c r="FA223" s="159" t="s">
        <v>282</v>
      </c>
      <c r="FB223" s="159" t="s">
        <v>282</v>
      </c>
      <c r="FC223" s="159" t="s">
        <v>282</v>
      </c>
      <c r="FD223" s="159" t="s">
        <v>282</v>
      </c>
      <c r="FE223" s="159" t="s">
        <v>282</v>
      </c>
      <c r="FF223" s="159" t="s">
        <v>282</v>
      </c>
      <c r="FG223" s="159" t="s">
        <v>282</v>
      </c>
      <c r="FH223" s="159" t="s">
        <v>282</v>
      </c>
      <c r="FI223" s="159" t="s">
        <v>282</v>
      </c>
      <c r="FJ223" s="159" t="s">
        <v>282</v>
      </c>
      <c r="FK223" s="159" t="s">
        <v>282</v>
      </c>
      <c r="FL223" s="159" t="s">
        <v>282</v>
      </c>
      <c r="FM223" s="159" t="s">
        <v>282</v>
      </c>
      <c r="FN223" s="159" t="s">
        <v>282</v>
      </c>
      <c r="FO223" s="159" t="s">
        <v>282</v>
      </c>
      <c r="FP223" s="159" t="s">
        <v>282</v>
      </c>
      <c r="FQ223" s="159" t="s">
        <v>282</v>
      </c>
      <c r="FR223" s="159" t="s">
        <v>282</v>
      </c>
      <c r="FS223" s="159" t="s">
        <v>282</v>
      </c>
      <c r="FT223" s="159" t="s">
        <v>282</v>
      </c>
    </row>
    <row r="224" spans="1:176" x14ac:dyDescent="0.25">
      <c r="A224" s="212" t="s">
        <v>7204</v>
      </c>
      <c r="B224" s="159" t="s">
        <v>282</v>
      </c>
      <c r="C224" s="66" t="str">
        <f>IF(ISNUMBER(Severity!H224)=FALSE,Severity!F224,IF(Severity!H224&gt;=0.5,"YES","NO"))</f>
        <v>YES</v>
      </c>
      <c r="D224" s="66" t="str">
        <f>IF(ISNUMBER(Severity!I224)=FALSE,Severity!G224,IF(Severity!I224&gt;0.5,"YES","NO"))</f>
        <v>NO</v>
      </c>
      <c r="E224" s="159">
        <v>1</v>
      </c>
      <c r="F224" s="159">
        <v>2</v>
      </c>
      <c r="G224" s="159" t="s">
        <v>261</v>
      </c>
      <c r="H224" s="159" t="s">
        <v>10507</v>
      </c>
      <c r="I224" s="159" t="s">
        <v>282</v>
      </c>
      <c r="J224" s="159" t="s">
        <v>282</v>
      </c>
      <c r="K224" s="159" t="s">
        <v>282</v>
      </c>
      <c r="L224" s="159" t="s">
        <v>282</v>
      </c>
      <c r="M224" s="159" t="s">
        <v>282</v>
      </c>
      <c r="N224" s="159" t="s">
        <v>282</v>
      </c>
      <c r="O224" s="159" t="s">
        <v>282</v>
      </c>
      <c r="P224" s="159" t="s">
        <v>282</v>
      </c>
      <c r="Q224" s="159" t="s">
        <v>282</v>
      </c>
      <c r="R224" s="159" t="s">
        <v>282</v>
      </c>
      <c r="S224" s="159" t="s">
        <v>299</v>
      </c>
      <c r="T224" s="159">
        <v>17</v>
      </c>
      <c r="U224" s="159">
        <v>24.2</v>
      </c>
      <c r="V224" s="66">
        <v>5.7</v>
      </c>
      <c r="W224" s="159">
        <v>21</v>
      </c>
      <c r="X224" s="159" t="s">
        <v>282</v>
      </c>
      <c r="Y224" s="159" t="s">
        <v>282</v>
      </c>
      <c r="Z224" s="159" t="s">
        <v>282</v>
      </c>
      <c r="AA224" s="159">
        <v>19.8</v>
      </c>
      <c r="AB224" s="159">
        <v>7.8</v>
      </c>
      <c r="AC224" s="159">
        <v>21</v>
      </c>
      <c r="AD224" s="66" t="s">
        <v>282</v>
      </c>
      <c r="AE224" s="66" t="s">
        <v>282</v>
      </c>
      <c r="AF224" s="66" t="s">
        <v>282</v>
      </c>
      <c r="AG224" s="66" t="s">
        <v>282</v>
      </c>
      <c r="AH224" s="66" t="s">
        <v>282</v>
      </c>
      <c r="AI224" s="66" t="s">
        <v>282</v>
      </c>
      <c r="AJ224" s="66" t="s">
        <v>282</v>
      </c>
      <c r="AK224" s="66" t="s">
        <v>282</v>
      </c>
      <c r="AL224" s="66" t="s">
        <v>282</v>
      </c>
      <c r="AM224" s="159">
        <v>21</v>
      </c>
      <c r="AN224" s="159" t="s">
        <v>282</v>
      </c>
      <c r="AO224" s="159" t="s">
        <v>790</v>
      </c>
      <c r="AP224" s="159" t="s">
        <v>10507</v>
      </c>
      <c r="AQ224" s="159" t="s">
        <v>282</v>
      </c>
      <c r="AR224" s="159" t="s">
        <v>282</v>
      </c>
      <c r="AS224" s="159" t="s">
        <v>282</v>
      </c>
      <c r="AT224" s="159" t="s">
        <v>282</v>
      </c>
      <c r="AU224" s="159" t="s">
        <v>282</v>
      </c>
      <c r="AV224" s="159" t="s">
        <v>282</v>
      </c>
      <c r="AW224" s="159" t="s">
        <v>282</v>
      </c>
      <c r="AX224" s="159" t="s">
        <v>282</v>
      </c>
      <c r="AY224" s="159" t="s">
        <v>282</v>
      </c>
      <c r="AZ224" s="159" t="s">
        <v>282</v>
      </c>
      <c r="BA224" s="159" t="s">
        <v>299</v>
      </c>
      <c r="BB224" s="159">
        <v>17</v>
      </c>
      <c r="BC224" s="159">
        <v>23.3</v>
      </c>
      <c r="BD224" s="66">
        <v>4.5</v>
      </c>
      <c r="BE224" s="159">
        <v>21</v>
      </c>
      <c r="BF224" s="159" t="s">
        <v>282</v>
      </c>
      <c r="BG224" s="159" t="s">
        <v>282</v>
      </c>
      <c r="BH224" s="159" t="s">
        <v>282</v>
      </c>
      <c r="BI224" s="159">
        <v>20</v>
      </c>
      <c r="BJ224" s="159">
        <v>4.3</v>
      </c>
      <c r="BK224" s="159">
        <v>21</v>
      </c>
      <c r="BL224" s="66" t="s">
        <v>282</v>
      </c>
      <c r="BM224" s="66" t="s">
        <v>282</v>
      </c>
      <c r="BN224" s="66" t="s">
        <v>282</v>
      </c>
      <c r="BO224" s="66" t="s">
        <v>282</v>
      </c>
      <c r="BP224" s="66" t="s">
        <v>282</v>
      </c>
      <c r="BQ224" s="66" t="s">
        <v>282</v>
      </c>
      <c r="BR224" s="66" t="s">
        <v>282</v>
      </c>
      <c r="BS224" s="66" t="s">
        <v>282</v>
      </c>
      <c r="BT224" s="66" t="s">
        <v>282</v>
      </c>
      <c r="BU224" s="159">
        <v>21</v>
      </c>
      <c r="BV224" s="159" t="s">
        <v>282</v>
      </c>
      <c r="BW224" s="159" t="s">
        <v>282</v>
      </c>
      <c r="BX224" s="159" t="s">
        <v>282</v>
      </c>
      <c r="BY224" s="159" t="s">
        <v>282</v>
      </c>
      <c r="BZ224" s="159" t="s">
        <v>282</v>
      </c>
      <c r="CA224" s="159" t="s">
        <v>282</v>
      </c>
      <c r="CB224" s="159" t="s">
        <v>282</v>
      </c>
      <c r="CC224" s="159" t="s">
        <v>282</v>
      </c>
      <c r="CD224" s="159" t="s">
        <v>282</v>
      </c>
      <c r="CE224" s="159" t="s">
        <v>282</v>
      </c>
      <c r="CF224" s="159" t="s">
        <v>282</v>
      </c>
      <c r="CG224" s="159" t="s">
        <v>282</v>
      </c>
      <c r="CH224" s="159" t="s">
        <v>282</v>
      </c>
      <c r="CI224" s="159" t="s">
        <v>282</v>
      </c>
      <c r="CJ224" s="159" t="s">
        <v>282</v>
      </c>
      <c r="CK224" s="159" t="s">
        <v>282</v>
      </c>
      <c r="CL224" s="159" t="s">
        <v>282</v>
      </c>
      <c r="CM224" s="159" t="s">
        <v>282</v>
      </c>
      <c r="CN224" s="159" t="s">
        <v>282</v>
      </c>
      <c r="CO224" s="159" t="s">
        <v>282</v>
      </c>
      <c r="CP224" s="159" t="s">
        <v>282</v>
      </c>
      <c r="CQ224" s="159" t="s">
        <v>282</v>
      </c>
      <c r="CR224" s="159" t="s">
        <v>282</v>
      </c>
      <c r="CS224" s="159" t="s">
        <v>282</v>
      </c>
      <c r="CT224" s="159" t="s">
        <v>282</v>
      </c>
      <c r="CU224" s="159" t="s">
        <v>282</v>
      </c>
      <c r="CV224" s="159" t="s">
        <v>282</v>
      </c>
      <c r="CW224" s="159" t="s">
        <v>282</v>
      </c>
      <c r="CX224" s="159" t="s">
        <v>282</v>
      </c>
      <c r="CY224" s="159" t="s">
        <v>282</v>
      </c>
      <c r="CZ224" s="159" t="s">
        <v>282</v>
      </c>
      <c r="DA224" s="159" t="s">
        <v>282</v>
      </c>
      <c r="DB224" s="159" t="s">
        <v>282</v>
      </c>
      <c r="DC224" s="159" t="s">
        <v>282</v>
      </c>
      <c r="DD224" s="159" t="s">
        <v>282</v>
      </c>
      <c r="DE224" s="159" t="s">
        <v>282</v>
      </c>
      <c r="DF224" s="159" t="s">
        <v>282</v>
      </c>
      <c r="DG224" s="159" t="s">
        <v>282</v>
      </c>
      <c r="DH224" s="159" t="s">
        <v>282</v>
      </c>
      <c r="DI224" s="159" t="s">
        <v>282</v>
      </c>
      <c r="DJ224" s="159" t="s">
        <v>282</v>
      </c>
      <c r="DK224" s="159" t="s">
        <v>282</v>
      </c>
      <c r="DL224" s="159" t="s">
        <v>282</v>
      </c>
      <c r="DM224" s="159" t="s">
        <v>282</v>
      </c>
      <c r="DN224" s="159" t="s">
        <v>282</v>
      </c>
      <c r="DO224" s="159" t="s">
        <v>282</v>
      </c>
      <c r="DP224" s="159" t="s">
        <v>282</v>
      </c>
      <c r="DQ224" s="159" t="s">
        <v>282</v>
      </c>
      <c r="DR224" s="159" t="s">
        <v>282</v>
      </c>
      <c r="DS224" s="159" t="s">
        <v>282</v>
      </c>
      <c r="DT224" s="159" t="s">
        <v>282</v>
      </c>
      <c r="DU224" s="159" t="s">
        <v>282</v>
      </c>
      <c r="DV224" s="159" t="s">
        <v>282</v>
      </c>
      <c r="DW224" s="159" t="s">
        <v>282</v>
      </c>
      <c r="DX224" s="159" t="s">
        <v>282</v>
      </c>
      <c r="DY224" s="159" t="s">
        <v>282</v>
      </c>
      <c r="DZ224" s="159" t="s">
        <v>282</v>
      </c>
      <c r="EA224" s="159" t="s">
        <v>282</v>
      </c>
      <c r="EB224" s="159" t="s">
        <v>282</v>
      </c>
      <c r="EC224" s="159" t="s">
        <v>282</v>
      </c>
      <c r="ED224" s="159" t="s">
        <v>282</v>
      </c>
      <c r="EE224" s="159" t="s">
        <v>282</v>
      </c>
      <c r="EF224" s="159" t="s">
        <v>282</v>
      </c>
      <c r="EG224" s="159" t="s">
        <v>282</v>
      </c>
      <c r="EH224" s="159" t="s">
        <v>282</v>
      </c>
      <c r="EI224" s="159" t="s">
        <v>282</v>
      </c>
      <c r="EJ224" s="159" t="s">
        <v>282</v>
      </c>
      <c r="EK224" s="159" t="s">
        <v>282</v>
      </c>
      <c r="EL224" s="159" t="s">
        <v>282</v>
      </c>
      <c r="EM224" s="159" t="s">
        <v>282</v>
      </c>
      <c r="EN224" s="159" t="s">
        <v>282</v>
      </c>
      <c r="EO224" s="159" t="s">
        <v>282</v>
      </c>
      <c r="EP224" s="159" t="s">
        <v>282</v>
      </c>
      <c r="EQ224" s="159" t="s">
        <v>282</v>
      </c>
      <c r="ER224" s="159" t="s">
        <v>282</v>
      </c>
      <c r="ES224" s="159" t="s">
        <v>282</v>
      </c>
      <c r="ET224" s="159" t="s">
        <v>282</v>
      </c>
      <c r="EU224" s="159" t="s">
        <v>282</v>
      </c>
      <c r="EV224" s="159" t="s">
        <v>282</v>
      </c>
      <c r="EW224" s="159" t="s">
        <v>282</v>
      </c>
      <c r="EX224" s="159" t="s">
        <v>282</v>
      </c>
      <c r="EY224" s="159" t="s">
        <v>282</v>
      </c>
      <c r="EZ224" s="159" t="s">
        <v>282</v>
      </c>
      <c r="FA224" s="159" t="s">
        <v>282</v>
      </c>
      <c r="FB224" s="159" t="s">
        <v>282</v>
      </c>
      <c r="FC224" s="159" t="s">
        <v>282</v>
      </c>
      <c r="FD224" s="159" t="s">
        <v>282</v>
      </c>
      <c r="FE224" s="159" t="s">
        <v>282</v>
      </c>
      <c r="FF224" s="159" t="s">
        <v>282</v>
      </c>
      <c r="FG224" s="159" t="s">
        <v>282</v>
      </c>
      <c r="FH224" s="159" t="s">
        <v>282</v>
      </c>
      <c r="FI224" s="159" t="s">
        <v>282</v>
      </c>
      <c r="FJ224" s="159" t="s">
        <v>282</v>
      </c>
      <c r="FK224" s="159" t="s">
        <v>282</v>
      </c>
      <c r="FL224" s="159" t="s">
        <v>282</v>
      </c>
      <c r="FM224" s="159" t="s">
        <v>282</v>
      </c>
      <c r="FN224" s="159" t="s">
        <v>282</v>
      </c>
      <c r="FO224" s="159" t="s">
        <v>282</v>
      </c>
      <c r="FP224" s="159" t="s">
        <v>282</v>
      </c>
      <c r="FQ224" s="159" t="s">
        <v>282</v>
      </c>
      <c r="FR224" s="159" t="s">
        <v>282</v>
      </c>
      <c r="FS224" s="159" t="s">
        <v>282</v>
      </c>
      <c r="FT224" s="159" t="s">
        <v>282</v>
      </c>
    </row>
    <row r="225" spans="1:176" x14ac:dyDescent="0.25">
      <c r="A225" s="212" t="s">
        <v>760</v>
      </c>
      <c r="B225" s="159" t="s">
        <v>14592</v>
      </c>
      <c r="C225" s="331" t="s">
        <v>793</v>
      </c>
      <c r="D225" s="331" t="s">
        <v>130</v>
      </c>
      <c r="E225" s="159">
        <v>6</v>
      </c>
      <c r="F225" s="159">
        <v>3</v>
      </c>
      <c r="G225" s="159" t="s">
        <v>274</v>
      </c>
      <c r="H225" s="159" t="s">
        <v>10507</v>
      </c>
      <c r="I225" s="159">
        <v>2</v>
      </c>
      <c r="J225" s="159">
        <v>12</v>
      </c>
      <c r="K225" s="159" t="s">
        <v>282</v>
      </c>
      <c r="L225" s="159" t="s">
        <v>282</v>
      </c>
      <c r="M225" s="159" t="s">
        <v>282</v>
      </c>
      <c r="N225" s="159" t="s">
        <v>282</v>
      </c>
      <c r="O225" s="159" t="s">
        <v>299</v>
      </c>
      <c r="P225" s="159">
        <v>21</v>
      </c>
      <c r="Q225" s="159">
        <v>36</v>
      </c>
      <c r="R225" s="159">
        <v>50</v>
      </c>
      <c r="S225" s="159" t="s">
        <v>282</v>
      </c>
      <c r="T225" s="159" t="s">
        <v>282</v>
      </c>
      <c r="U225" s="159" t="s">
        <v>282</v>
      </c>
      <c r="V225" s="159" t="s">
        <v>282</v>
      </c>
      <c r="W225" s="159" t="s">
        <v>282</v>
      </c>
      <c r="X225" s="159" t="s">
        <v>282</v>
      </c>
      <c r="Y225" s="159" t="s">
        <v>282</v>
      </c>
      <c r="Z225" s="159" t="s">
        <v>282</v>
      </c>
      <c r="AA225" s="159" t="s">
        <v>282</v>
      </c>
      <c r="AB225" s="159" t="s">
        <v>282</v>
      </c>
      <c r="AC225" s="159" t="s">
        <v>282</v>
      </c>
      <c r="AD225" s="159" t="s">
        <v>282</v>
      </c>
      <c r="AE225" s="159" t="s">
        <v>282</v>
      </c>
      <c r="AF225" s="159" t="s">
        <v>282</v>
      </c>
      <c r="AG225" s="159" t="s">
        <v>282</v>
      </c>
      <c r="AH225" s="159" t="s">
        <v>282</v>
      </c>
      <c r="AI225" s="159" t="s">
        <v>282</v>
      </c>
      <c r="AJ225" s="159" t="s">
        <v>282</v>
      </c>
      <c r="AK225" s="159" t="s">
        <v>282</v>
      </c>
      <c r="AL225" s="159" t="s">
        <v>282</v>
      </c>
      <c r="AM225" s="159">
        <v>62</v>
      </c>
      <c r="AN225" s="159">
        <v>50</v>
      </c>
      <c r="AO225" s="159" t="s">
        <v>263</v>
      </c>
      <c r="AP225" s="159" t="s">
        <v>10507</v>
      </c>
      <c r="AQ225" s="159">
        <v>2</v>
      </c>
      <c r="AR225" s="159">
        <v>7</v>
      </c>
      <c r="AS225" s="159" t="s">
        <v>282</v>
      </c>
      <c r="AT225" s="159" t="s">
        <v>282</v>
      </c>
      <c r="AU225" s="159" t="s">
        <v>282</v>
      </c>
      <c r="AV225" s="159" t="s">
        <v>282</v>
      </c>
      <c r="AW225" s="159" t="s">
        <v>299</v>
      </c>
      <c r="AX225" s="159">
        <v>21</v>
      </c>
      <c r="AY225" s="159">
        <v>27</v>
      </c>
      <c r="AZ225" s="159">
        <v>50</v>
      </c>
      <c r="BA225" s="159" t="s">
        <v>282</v>
      </c>
      <c r="BB225" s="159" t="s">
        <v>282</v>
      </c>
      <c r="BC225" s="159" t="s">
        <v>282</v>
      </c>
      <c r="BD225" s="159" t="s">
        <v>282</v>
      </c>
      <c r="BE225" s="159" t="s">
        <v>282</v>
      </c>
      <c r="BF225" s="159" t="s">
        <v>282</v>
      </c>
      <c r="BG225" s="159" t="s">
        <v>282</v>
      </c>
      <c r="BH225" s="159" t="s">
        <v>282</v>
      </c>
      <c r="BI225" s="159" t="s">
        <v>282</v>
      </c>
      <c r="BJ225" s="159" t="s">
        <v>282</v>
      </c>
      <c r="BK225" s="159" t="s">
        <v>282</v>
      </c>
      <c r="BL225" s="159" t="s">
        <v>282</v>
      </c>
      <c r="BM225" s="159" t="s">
        <v>282</v>
      </c>
      <c r="BN225" s="159" t="s">
        <v>282</v>
      </c>
      <c r="BO225" s="159" t="s">
        <v>282</v>
      </c>
      <c r="BP225" s="159" t="s">
        <v>282</v>
      </c>
      <c r="BQ225" s="159" t="s">
        <v>282</v>
      </c>
      <c r="BR225" s="159" t="s">
        <v>282</v>
      </c>
      <c r="BS225" s="159" t="s">
        <v>282</v>
      </c>
      <c r="BT225" s="159" t="s">
        <v>282</v>
      </c>
      <c r="BU225" s="159">
        <v>60</v>
      </c>
      <c r="BV225" s="159">
        <v>53</v>
      </c>
      <c r="BW225" s="159" t="s">
        <v>790</v>
      </c>
      <c r="BX225" s="159" t="s">
        <v>10507</v>
      </c>
      <c r="BY225" s="159">
        <v>2</v>
      </c>
      <c r="BZ225" s="159">
        <v>11</v>
      </c>
      <c r="CA225" s="159" t="s">
        <v>282</v>
      </c>
      <c r="CB225" s="159" t="s">
        <v>282</v>
      </c>
      <c r="CC225" s="159" t="s">
        <v>282</v>
      </c>
      <c r="CD225" s="159" t="s">
        <v>282</v>
      </c>
      <c r="CE225" s="159" t="s">
        <v>299</v>
      </c>
      <c r="CF225" s="159">
        <v>21</v>
      </c>
      <c r="CG225" s="159">
        <v>27</v>
      </c>
      <c r="CH225" s="159">
        <v>50</v>
      </c>
      <c r="CI225" s="159" t="s">
        <v>282</v>
      </c>
      <c r="CJ225" s="159" t="s">
        <v>282</v>
      </c>
      <c r="CK225" s="159" t="s">
        <v>282</v>
      </c>
      <c r="CL225" s="159" t="s">
        <v>282</v>
      </c>
      <c r="CM225" s="159" t="s">
        <v>282</v>
      </c>
      <c r="CN225" s="159" t="s">
        <v>282</v>
      </c>
      <c r="CO225" s="159" t="s">
        <v>282</v>
      </c>
      <c r="CP225" s="159" t="s">
        <v>282</v>
      </c>
      <c r="CQ225" s="159" t="s">
        <v>282</v>
      </c>
      <c r="CR225" s="159" t="s">
        <v>282</v>
      </c>
      <c r="CS225" s="159" t="s">
        <v>282</v>
      </c>
      <c r="CT225" s="159" t="s">
        <v>282</v>
      </c>
      <c r="CU225" s="159" t="s">
        <v>282</v>
      </c>
      <c r="CV225" s="159" t="s">
        <v>282</v>
      </c>
      <c r="CW225" s="159" t="s">
        <v>282</v>
      </c>
      <c r="CX225" s="159" t="s">
        <v>282</v>
      </c>
      <c r="CY225" s="159" t="s">
        <v>282</v>
      </c>
      <c r="CZ225" s="159" t="s">
        <v>282</v>
      </c>
      <c r="DA225" s="159" t="s">
        <v>282</v>
      </c>
      <c r="DB225" s="159" t="s">
        <v>282</v>
      </c>
      <c r="DC225" s="159">
        <v>62</v>
      </c>
      <c r="DD225" s="159">
        <v>51</v>
      </c>
      <c r="DE225" s="159" t="s">
        <v>282</v>
      </c>
      <c r="DF225" s="159" t="s">
        <v>282</v>
      </c>
      <c r="DG225" s="159" t="s">
        <v>282</v>
      </c>
      <c r="DH225" s="159" t="s">
        <v>282</v>
      </c>
      <c r="DI225" s="159" t="s">
        <v>282</v>
      </c>
      <c r="DJ225" s="159" t="s">
        <v>282</v>
      </c>
      <c r="DK225" s="159" t="s">
        <v>282</v>
      </c>
      <c r="DL225" s="159" t="s">
        <v>282</v>
      </c>
      <c r="DM225" s="159" t="s">
        <v>282</v>
      </c>
      <c r="DN225" s="159" t="s">
        <v>282</v>
      </c>
      <c r="DO225" s="159" t="s">
        <v>282</v>
      </c>
      <c r="DP225" s="159" t="s">
        <v>282</v>
      </c>
      <c r="DQ225" s="159" t="s">
        <v>282</v>
      </c>
      <c r="DR225" s="159" t="s">
        <v>282</v>
      </c>
      <c r="DS225" s="159" t="s">
        <v>282</v>
      </c>
      <c r="DT225" s="159" t="s">
        <v>282</v>
      </c>
      <c r="DU225" s="159" t="s">
        <v>282</v>
      </c>
      <c r="DV225" s="159" t="s">
        <v>282</v>
      </c>
      <c r="DW225" s="159" t="s">
        <v>282</v>
      </c>
      <c r="DX225" s="159" t="s">
        <v>282</v>
      </c>
      <c r="DY225" s="159" t="s">
        <v>282</v>
      </c>
      <c r="DZ225" s="159" t="s">
        <v>282</v>
      </c>
      <c r="EA225" s="159" t="s">
        <v>282</v>
      </c>
      <c r="EB225" s="159" t="s">
        <v>282</v>
      </c>
      <c r="EC225" s="159" t="s">
        <v>282</v>
      </c>
      <c r="ED225" s="159" t="s">
        <v>282</v>
      </c>
      <c r="EE225" s="159" t="s">
        <v>282</v>
      </c>
      <c r="EF225" s="159" t="s">
        <v>282</v>
      </c>
      <c r="EG225" s="159" t="s">
        <v>282</v>
      </c>
      <c r="EH225" s="159" t="s">
        <v>282</v>
      </c>
      <c r="EI225" s="159" t="s">
        <v>282</v>
      </c>
      <c r="EJ225" s="159" t="s">
        <v>282</v>
      </c>
      <c r="EK225" s="159" t="s">
        <v>282</v>
      </c>
      <c r="EL225" s="159" t="s">
        <v>282</v>
      </c>
      <c r="EM225" s="159" t="s">
        <v>282</v>
      </c>
      <c r="EN225" s="159" t="s">
        <v>282</v>
      </c>
      <c r="EO225" s="159" t="s">
        <v>282</v>
      </c>
      <c r="EP225" s="159" t="s">
        <v>282</v>
      </c>
      <c r="EQ225" s="159" t="s">
        <v>282</v>
      </c>
      <c r="ER225" s="159" t="s">
        <v>282</v>
      </c>
      <c r="ES225" s="159" t="s">
        <v>282</v>
      </c>
      <c r="ET225" s="159" t="s">
        <v>282</v>
      </c>
      <c r="EU225" s="159" t="s">
        <v>282</v>
      </c>
      <c r="EV225" s="159" t="s">
        <v>282</v>
      </c>
      <c r="EW225" s="159" t="s">
        <v>282</v>
      </c>
      <c r="EX225" s="159" t="s">
        <v>282</v>
      </c>
      <c r="EY225" s="159" t="s">
        <v>282</v>
      </c>
      <c r="EZ225" s="159" t="s">
        <v>282</v>
      </c>
      <c r="FA225" s="159" t="s">
        <v>282</v>
      </c>
      <c r="FB225" s="159" t="s">
        <v>282</v>
      </c>
      <c r="FC225" s="159" t="s">
        <v>282</v>
      </c>
      <c r="FD225" s="159" t="s">
        <v>282</v>
      </c>
      <c r="FE225" s="159" t="s">
        <v>282</v>
      </c>
      <c r="FF225" s="159" t="s">
        <v>282</v>
      </c>
      <c r="FG225" s="159" t="s">
        <v>282</v>
      </c>
      <c r="FH225" s="159" t="s">
        <v>282</v>
      </c>
      <c r="FI225" s="159" t="s">
        <v>282</v>
      </c>
      <c r="FJ225" s="159" t="s">
        <v>282</v>
      </c>
      <c r="FK225" s="159" t="s">
        <v>282</v>
      </c>
      <c r="FL225" s="159" t="s">
        <v>282</v>
      </c>
      <c r="FM225" s="159" t="s">
        <v>282</v>
      </c>
      <c r="FN225" s="159" t="s">
        <v>282</v>
      </c>
      <c r="FO225" s="159" t="s">
        <v>282</v>
      </c>
      <c r="FP225" s="159" t="s">
        <v>282</v>
      </c>
      <c r="FQ225" s="159" t="s">
        <v>282</v>
      </c>
      <c r="FR225" s="159" t="s">
        <v>282</v>
      </c>
      <c r="FS225" s="159" t="s">
        <v>282</v>
      </c>
      <c r="FT225" s="159" t="s">
        <v>282</v>
      </c>
    </row>
    <row r="226" spans="1:176" x14ac:dyDescent="0.25">
      <c r="A226" s="212" t="s">
        <v>14232</v>
      </c>
      <c r="B226" s="159" t="s">
        <v>17753</v>
      </c>
      <c r="C226" s="66" t="str">
        <f>IF(ISNUMBER(Severity!H226)=FALSE,Severity!F226,IF(Severity!H226&gt;=0.5,"YES","NO"))</f>
        <v>YES</v>
      </c>
      <c r="D226" s="66" t="str">
        <f>IF(ISNUMBER(Severity!I226)=FALSE,Severity!G226,IF(Severity!I226&gt;0.5,"YES","NO"))</f>
        <v>NO</v>
      </c>
      <c r="E226" s="159">
        <v>12</v>
      </c>
      <c r="F226" s="159">
        <v>3</v>
      </c>
      <c r="G226" s="159" t="s">
        <v>256</v>
      </c>
      <c r="H226" s="159" t="s">
        <v>10507</v>
      </c>
      <c r="I226" s="159">
        <v>13</v>
      </c>
      <c r="J226" s="159">
        <v>34</v>
      </c>
      <c r="K226" s="159" t="s">
        <v>299</v>
      </c>
      <c r="L226" s="159">
        <v>17</v>
      </c>
      <c r="M226" s="159">
        <v>49</v>
      </c>
      <c r="N226" s="159">
        <v>7</v>
      </c>
      <c r="O226" s="159" t="s">
        <v>282</v>
      </c>
      <c r="P226" s="159" t="s">
        <v>282</v>
      </c>
      <c r="Q226" s="159" t="s">
        <v>282</v>
      </c>
      <c r="R226" s="159" t="s">
        <v>282</v>
      </c>
      <c r="S226" s="159" t="s">
        <v>299</v>
      </c>
      <c r="T226" s="159">
        <v>17</v>
      </c>
      <c r="U226" s="159">
        <v>23</v>
      </c>
      <c r="V226" s="159" t="s">
        <v>282</v>
      </c>
      <c r="W226" s="159">
        <v>102</v>
      </c>
      <c r="X226" s="159" t="s">
        <v>282</v>
      </c>
      <c r="Y226" s="159" t="s">
        <v>282</v>
      </c>
      <c r="Z226" s="159" t="s">
        <v>282</v>
      </c>
      <c r="AA226" s="159" t="s">
        <v>282</v>
      </c>
      <c r="AB226" s="159" t="s">
        <v>282</v>
      </c>
      <c r="AC226" s="159" t="s">
        <v>282</v>
      </c>
      <c r="AD226" s="159" t="s">
        <v>282</v>
      </c>
      <c r="AE226" s="159" t="s">
        <v>282</v>
      </c>
      <c r="AF226" s="159" t="s">
        <v>282</v>
      </c>
      <c r="AG226" s="66">
        <v>-12.7</v>
      </c>
      <c r="AH226" s="66">
        <v>8.08</v>
      </c>
      <c r="AI226" s="66">
        <v>102</v>
      </c>
      <c r="AJ226" s="159" t="s">
        <v>282</v>
      </c>
      <c r="AK226" s="159" t="s">
        <v>282</v>
      </c>
      <c r="AL226" s="159" t="s">
        <v>282</v>
      </c>
      <c r="AM226" s="159">
        <v>106</v>
      </c>
      <c r="AN226" s="159">
        <v>72</v>
      </c>
      <c r="AO226" s="159" t="s">
        <v>256</v>
      </c>
      <c r="AP226" s="159" t="s">
        <v>10507</v>
      </c>
      <c r="AQ226" s="159">
        <v>16</v>
      </c>
      <c r="AR226" s="159">
        <v>36</v>
      </c>
      <c r="AS226" s="159" t="s">
        <v>299</v>
      </c>
      <c r="AT226" s="159">
        <v>17</v>
      </c>
      <c r="AU226" s="159">
        <v>45</v>
      </c>
      <c r="AV226" s="159">
        <v>7</v>
      </c>
      <c r="AW226" s="159" t="s">
        <v>282</v>
      </c>
      <c r="AX226" s="159" t="s">
        <v>282</v>
      </c>
      <c r="AY226" s="159" t="s">
        <v>282</v>
      </c>
      <c r="AZ226" s="159" t="s">
        <v>282</v>
      </c>
      <c r="BA226" s="159" t="s">
        <v>299</v>
      </c>
      <c r="BB226" s="159">
        <v>17</v>
      </c>
      <c r="BC226" s="159">
        <v>23.3</v>
      </c>
      <c r="BD226" s="159" t="s">
        <v>282</v>
      </c>
      <c r="BE226" s="159">
        <v>104</v>
      </c>
      <c r="BF226" s="159" t="s">
        <v>282</v>
      </c>
      <c r="BG226" s="159" t="s">
        <v>282</v>
      </c>
      <c r="BH226" s="159" t="s">
        <v>282</v>
      </c>
      <c r="BI226" s="159" t="s">
        <v>282</v>
      </c>
      <c r="BJ226" s="159" t="s">
        <v>282</v>
      </c>
      <c r="BK226" s="159" t="s">
        <v>282</v>
      </c>
      <c r="BL226" s="159" t="s">
        <v>282</v>
      </c>
      <c r="BM226" s="159" t="s">
        <v>282</v>
      </c>
      <c r="BN226" s="159" t="s">
        <v>282</v>
      </c>
      <c r="BO226" s="66">
        <v>-11.1</v>
      </c>
      <c r="BP226" s="66">
        <v>8.26</v>
      </c>
      <c r="BQ226" s="66">
        <v>104</v>
      </c>
      <c r="BR226" s="159" t="s">
        <v>282</v>
      </c>
      <c r="BS226" s="159" t="s">
        <v>282</v>
      </c>
      <c r="BT226" s="159" t="s">
        <v>282</v>
      </c>
      <c r="BU226" s="159">
        <v>106</v>
      </c>
      <c r="BV226" s="159">
        <v>70</v>
      </c>
      <c r="BW226" s="159" t="s">
        <v>790</v>
      </c>
      <c r="BX226" s="159" t="s">
        <v>10507</v>
      </c>
      <c r="BY226" s="159">
        <v>6</v>
      </c>
      <c r="BZ226" s="159">
        <v>29</v>
      </c>
      <c r="CA226" s="159" t="s">
        <v>299</v>
      </c>
      <c r="CB226" s="159">
        <v>17</v>
      </c>
      <c r="CC226" s="159">
        <v>38</v>
      </c>
      <c r="CD226" s="159">
        <v>7</v>
      </c>
      <c r="CE226" s="159" t="s">
        <v>282</v>
      </c>
      <c r="CF226" s="159" t="s">
        <v>282</v>
      </c>
      <c r="CG226" s="159" t="s">
        <v>282</v>
      </c>
      <c r="CH226" s="159" t="s">
        <v>282</v>
      </c>
      <c r="CI226" s="159" t="s">
        <v>299</v>
      </c>
      <c r="CJ226" s="159">
        <v>17</v>
      </c>
      <c r="CK226" s="159">
        <v>23.4</v>
      </c>
      <c r="CL226" s="159" t="s">
        <v>282</v>
      </c>
      <c r="CM226" s="159">
        <v>101</v>
      </c>
      <c r="CN226" s="159" t="s">
        <v>282</v>
      </c>
      <c r="CO226" s="159" t="s">
        <v>282</v>
      </c>
      <c r="CP226" s="159" t="s">
        <v>282</v>
      </c>
      <c r="CQ226" s="159" t="s">
        <v>282</v>
      </c>
      <c r="CR226" s="159" t="s">
        <v>282</v>
      </c>
      <c r="CS226" s="159" t="s">
        <v>282</v>
      </c>
      <c r="CT226" s="159" t="s">
        <v>282</v>
      </c>
      <c r="CU226" s="159" t="s">
        <v>282</v>
      </c>
      <c r="CV226" s="159" t="s">
        <v>282</v>
      </c>
      <c r="CW226" s="159">
        <v>-9.9</v>
      </c>
      <c r="CX226" s="159">
        <v>8.0399999999999991</v>
      </c>
      <c r="CY226" s="159">
        <v>101</v>
      </c>
      <c r="CZ226" s="159" t="s">
        <v>282</v>
      </c>
      <c r="DA226" s="159" t="s">
        <v>282</v>
      </c>
      <c r="DB226" s="159" t="s">
        <v>282</v>
      </c>
      <c r="DC226" s="159">
        <v>103</v>
      </c>
      <c r="DD226" s="159">
        <v>74</v>
      </c>
      <c r="DE226" s="159" t="s">
        <v>282</v>
      </c>
      <c r="DF226" s="159" t="s">
        <v>282</v>
      </c>
      <c r="DG226" s="159" t="s">
        <v>282</v>
      </c>
      <c r="DH226" s="159" t="s">
        <v>282</v>
      </c>
      <c r="DI226" s="159" t="s">
        <v>282</v>
      </c>
      <c r="DJ226" s="159" t="s">
        <v>282</v>
      </c>
      <c r="DK226" s="159" t="s">
        <v>282</v>
      </c>
      <c r="DL226" s="159" t="s">
        <v>282</v>
      </c>
      <c r="DM226" s="159" t="s">
        <v>282</v>
      </c>
      <c r="DN226" s="159" t="s">
        <v>282</v>
      </c>
      <c r="DO226" s="159" t="s">
        <v>282</v>
      </c>
      <c r="DP226" s="159" t="s">
        <v>282</v>
      </c>
      <c r="DQ226" s="159" t="s">
        <v>282</v>
      </c>
      <c r="DR226" s="159" t="s">
        <v>282</v>
      </c>
      <c r="DS226" s="159" t="s">
        <v>282</v>
      </c>
      <c r="DT226" s="159" t="s">
        <v>282</v>
      </c>
      <c r="DU226" s="159" t="s">
        <v>282</v>
      </c>
      <c r="DV226" s="159" t="s">
        <v>282</v>
      </c>
      <c r="DW226" s="159" t="s">
        <v>282</v>
      </c>
      <c r="DX226" s="159" t="s">
        <v>282</v>
      </c>
      <c r="DY226" s="159" t="s">
        <v>282</v>
      </c>
      <c r="DZ226" s="159" t="s">
        <v>282</v>
      </c>
      <c r="EA226" s="159" t="s">
        <v>282</v>
      </c>
      <c r="EB226" s="159" t="s">
        <v>282</v>
      </c>
      <c r="EC226" s="159" t="s">
        <v>282</v>
      </c>
      <c r="ED226" s="159" t="s">
        <v>282</v>
      </c>
      <c r="EE226" s="159" t="s">
        <v>282</v>
      </c>
      <c r="EF226" s="159" t="s">
        <v>282</v>
      </c>
      <c r="EG226" s="159" t="s">
        <v>282</v>
      </c>
      <c r="EH226" s="159" t="s">
        <v>282</v>
      </c>
      <c r="EI226" s="159" t="s">
        <v>282</v>
      </c>
      <c r="EJ226" s="159" t="s">
        <v>282</v>
      </c>
      <c r="EK226" s="159" t="s">
        <v>282</v>
      </c>
      <c r="EL226" s="159" t="s">
        <v>282</v>
      </c>
      <c r="EM226" s="159" t="s">
        <v>282</v>
      </c>
      <c r="EN226" s="159" t="s">
        <v>282</v>
      </c>
      <c r="EO226" s="159" t="s">
        <v>282</v>
      </c>
      <c r="EP226" s="159" t="s">
        <v>282</v>
      </c>
      <c r="EQ226" s="159" t="s">
        <v>282</v>
      </c>
      <c r="ER226" s="159" t="s">
        <v>282</v>
      </c>
      <c r="ES226" s="159" t="s">
        <v>282</v>
      </c>
      <c r="ET226" s="159" t="s">
        <v>282</v>
      </c>
      <c r="EU226" s="159" t="s">
        <v>282</v>
      </c>
      <c r="EV226" s="159" t="s">
        <v>282</v>
      </c>
      <c r="EW226" s="159" t="s">
        <v>282</v>
      </c>
      <c r="EX226" s="159" t="s">
        <v>282</v>
      </c>
      <c r="EY226" s="159" t="s">
        <v>282</v>
      </c>
      <c r="EZ226" s="159" t="s">
        <v>282</v>
      </c>
      <c r="FA226" s="159" t="s">
        <v>282</v>
      </c>
      <c r="FB226" s="159" t="s">
        <v>282</v>
      </c>
      <c r="FC226" s="159" t="s">
        <v>282</v>
      </c>
      <c r="FD226" s="159" t="s">
        <v>282</v>
      </c>
      <c r="FE226" s="159" t="s">
        <v>282</v>
      </c>
      <c r="FF226" s="159" t="s">
        <v>282</v>
      </c>
      <c r="FG226" s="159" t="s">
        <v>282</v>
      </c>
      <c r="FH226" s="159" t="s">
        <v>282</v>
      </c>
      <c r="FI226" s="159" t="s">
        <v>282</v>
      </c>
      <c r="FJ226" s="159" t="s">
        <v>282</v>
      </c>
      <c r="FK226" s="159" t="s">
        <v>282</v>
      </c>
      <c r="FL226" s="159" t="s">
        <v>282</v>
      </c>
      <c r="FM226" s="159" t="s">
        <v>282</v>
      </c>
      <c r="FN226" s="159" t="s">
        <v>282</v>
      </c>
      <c r="FO226" s="159" t="s">
        <v>282</v>
      </c>
      <c r="FP226" s="159" t="s">
        <v>282</v>
      </c>
      <c r="FQ226" s="159" t="s">
        <v>282</v>
      </c>
      <c r="FR226" s="159" t="s">
        <v>282</v>
      </c>
      <c r="FS226" s="159" t="s">
        <v>282</v>
      </c>
      <c r="FT226" s="159" t="s">
        <v>282</v>
      </c>
    </row>
    <row r="227" spans="1:176" x14ac:dyDescent="0.25">
      <c r="A227" s="212" t="s">
        <v>14233</v>
      </c>
      <c r="B227" s="159" t="s">
        <v>17754</v>
      </c>
      <c r="C227" s="66" t="str">
        <f>IF(ISNUMBER(Severity!H227)=FALSE,Severity!F227,IF(Severity!H227&gt;=0.5,"YES","NO"))</f>
        <v>YES</v>
      </c>
      <c r="D227" s="66" t="str">
        <f>IF(ISNUMBER(Severity!I227)=FALSE,Severity!G227,IF(Severity!I227&gt;0.5,"YES","NO"))</f>
        <v>NO</v>
      </c>
      <c r="E227" s="159">
        <v>12</v>
      </c>
      <c r="F227" s="159">
        <v>3</v>
      </c>
      <c r="G227" s="159" t="s">
        <v>256</v>
      </c>
      <c r="H227" s="159" t="s">
        <v>10507</v>
      </c>
      <c r="I227" s="159">
        <v>9</v>
      </c>
      <c r="J227" s="159">
        <v>27</v>
      </c>
      <c r="K227" s="159" t="s">
        <v>299</v>
      </c>
      <c r="L227" s="159">
        <v>17</v>
      </c>
      <c r="M227" s="159">
        <v>55</v>
      </c>
      <c r="N227" s="159">
        <v>7</v>
      </c>
      <c r="O227" s="159" t="s">
        <v>282</v>
      </c>
      <c r="P227" s="159" t="s">
        <v>282</v>
      </c>
      <c r="Q227" s="159" t="s">
        <v>282</v>
      </c>
      <c r="R227" s="159" t="s">
        <v>282</v>
      </c>
      <c r="S227" s="159" t="s">
        <v>299</v>
      </c>
      <c r="T227" s="159">
        <v>17</v>
      </c>
      <c r="U227" s="159">
        <v>23.8</v>
      </c>
      <c r="V227" s="159" t="s">
        <v>282</v>
      </c>
      <c r="W227" s="159">
        <v>108</v>
      </c>
      <c r="X227" s="159" t="s">
        <v>282</v>
      </c>
      <c r="Y227" s="159" t="s">
        <v>282</v>
      </c>
      <c r="Z227" s="159" t="s">
        <v>282</v>
      </c>
      <c r="AA227" s="159" t="s">
        <v>282</v>
      </c>
      <c r="AB227" s="159" t="s">
        <v>282</v>
      </c>
      <c r="AC227" s="159" t="s">
        <v>282</v>
      </c>
      <c r="AD227" s="159" t="s">
        <v>282</v>
      </c>
      <c r="AE227" s="159" t="s">
        <v>282</v>
      </c>
      <c r="AF227" s="159" t="s">
        <v>282</v>
      </c>
      <c r="AG227" s="66">
        <v>-13.3</v>
      </c>
      <c r="AH227" s="66">
        <v>8.2100000000000009</v>
      </c>
      <c r="AI227" s="66">
        <v>108</v>
      </c>
      <c r="AJ227" s="159" t="s">
        <v>282</v>
      </c>
      <c r="AK227" s="159" t="s">
        <v>282</v>
      </c>
      <c r="AL227" s="159" t="s">
        <v>282</v>
      </c>
      <c r="AM227" s="159">
        <v>108</v>
      </c>
      <c r="AN227" s="159">
        <v>81</v>
      </c>
      <c r="AO227" s="159" t="s">
        <v>256</v>
      </c>
      <c r="AP227" s="159" t="s">
        <v>10507</v>
      </c>
      <c r="AQ227" s="159">
        <v>18</v>
      </c>
      <c r="AR227" s="159">
        <v>37</v>
      </c>
      <c r="AS227" s="159" t="s">
        <v>299</v>
      </c>
      <c r="AT227" s="159">
        <v>17</v>
      </c>
      <c r="AU227" s="159">
        <v>50</v>
      </c>
      <c r="AV227" s="159">
        <v>7</v>
      </c>
      <c r="AW227" s="159" t="s">
        <v>282</v>
      </c>
      <c r="AX227" s="159" t="s">
        <v>282</v>
      </c>
      <c r="AY227" s="159" t="s">
        <v>282</v>
      </c>
      <c r="AZ227" s="159" t="s">
        <v>282</v>
      </c>
      <c r="BA227" s="159" t="s">
        <v>299</v>
      </c>
      <c r="BB227" s="159">
        <v>17</v>
      </c>
      <c r="BC227" s="159">
        <v>23.7</v>
      </c>
      <c r="BD227" s="159" t="s">
        <v>282</v>
      </c>
      <c r="BE227" s="159">
        <v>110</v>
      </c>
      <c r="BF227" s="159" t="s">
        <v>282</v>
      </c>
      <c r="BG227" s="159" t="s">
        <v>282</v>
      </c>
      <c r="BH227" s="159" t="s">
        <v>282</v>
      </c>
      <c r="BI227" s="159" t="s">
        <v>282</v>
      </c>
      <c r="BJ227" s="159" t="s">
        <v>282</v>
      </c>
      <c r="BK227" s="159" t="s">
        <v>282</v>
      </c>
      <c r="BL227" s="159" t="s">
        <v>282</v>
      </c>
      <c r="BM227" s="159" t="s">
        <v>282</v>
      </c>
      <c r="BN227" s="159" t="s">
        <v>282</v>
      </c>
      <c r="BO227" s="66">
        <v>-12.1</v>
      </c>
      <c r="BP227" s="66">
        <v>8.18</v>
      </c>
      <c r="BQ227" s="66">
        <v>110</v>
      </c>
      <c r="BR227" s="159" t="s">
        <v>282</v>
      </c>
      <c r="BS227" s="159" t="s">
        <v>282</v>
      </c>
      <c r="BT227" s="159" t="s">
        <v>282</v>
      </c>
      <c r="BU227" s="159">
        <v>112</v>
      </c>
      <c r="BV227" s="159">
        <v>75</v>
      </c>
      <c r="BW227" s="159" t="s">
        <v>790</v>
      </c>
      <c r="BX227" s="159" t="s">
        <v>10507</v>
      </c>
      <c r="BY227" s="159">
        <v>6</v>
      </c>
      <c r="BZ227" s="159">
        <v>33</v>
      </c>
      <c r="CA227" s="159" t="s">
        <v>299</v>
      </c>
      <c r="CB227" s="159">
        <v>17</v>
      </c>
      <c r="CC227" s="159">
        <v>37</v>
      </c>
      <c r="CD227" s="159">
        <v>7</v>
      </c>
      <c r="CE227" s="159" t="s">
        <v>282</v>
      </c>
      <c r="CF227" s="159" t="s">
        <v>282</v>
      </c>
      <c r="CG227" s="159" t="s">
        <v>282</v>
      </c>
      <c r="CH227" s="159" t="s">
        <v>282</v>
      </c>
      <c r="CI227" s="159" t="s">
        <v>299</v>
      </c>
      <c r="CJ227" s="159">
        <v>17</v>
      </c>
      <c r="CK227" s="159">
        <v>23.5</v>
      </c>
      <c r="CL227" s="159" t="s">
        <v>282</v>
      </c>
      <c r="CM227" s="159">
        <v>110</v>
      </c>
      <c r="CN227" s="159" t="s">
        <v>282</v>
      </c>
      <c r="CO227" s="159" t="s">
        <v>282</v>
      </c>
      <c r="CP227" s="159" t="s">
        <v>282</v>
      </c>
      <c r="CQ227" s="159" t="s">
        <v>282</v>
      </c>
      <c r="CR227" s="159" t="s">
        <v>282</v>
      </c>
      <c r="CS227" s="159" t="s">
        <v>282</v>
      </c>
      <c r="CT227" s="159" t="s">
        <v>282</v>
      </c>
      <c r="CU227" s="159" t="s">
        <v>282</v>
      </c>
      <c r="CV227" s="159" t="s">
        <v>282</v>
      </c>
      <c r="CW227" s="159">
        <v>-10.199999999999999</v>
      </c>
      <c r="CX227" s="159">
        <v>8.18</v>
      </c>
      <c r="CY227" s="159">
        <v>110</v>
      </c>
      <c r="CZ227" s="159" t="s">
        <v>282</v>
      </c>
      <c r="DA227" s="159" t="s">
        <v>282</v>
      </c>
      <c r="DB227" s="159" t="s">
        <v>282</v>
      </c>
      <c r="DC227" s="159">
        <v>110</v>
      </c>
      <c r="DD227" s="159">
        <v>77</v>
      </c>
      <c r="DE227" s="159" t="s">
        <v>282</v>
      </c>
      <c r="DF227" s="159" t="s">
        <v>282</v>
      </c>
      <c r="DG227" s="159" t="s">
        <v>282</v>
      </c>
      <c r="DH227" s="159" t="s">
        <v>282</v>
      </c>
      <c r="DI227" s="159" t="s">
        <v>282</v>
      </c>
      <c r="DJ227" s="159" t="s">
        <v>282</v>
      </c>
      <c r="DK227" s="159" t="s">
        <v>282</v>
      </c>
      <c r="DL227" s="159" t="s">
        <v>282</v>
      </c>
      <c r="DM227" s="159" t="s">
        <v>282</v>
      </c>
      <c r="DN227" s="159" t="s">
        <v>282</v>
      </c>
      <c r="DO227" s="159" t="s">
        <v>282</v>
      </c>
      <c r="DP227" s="159" t="s">
        <v>282</v>
      </c>
      <c r="DQ227" s="159" t="s">
        <v>282</v>
      </c>
      <c r="DR227" s="159" t="s">
        <v>282</v>
      </c>
      <c r="DS227" s="159" t="s">
        <v>282</v>
      </c>
      <c r="DT227" s="159" t="s">
        <v>282</v>
      </c>
      <c r="DU227" s="159" t="s">
        <v>282</v>
      </c>
      <c r="DV227" s="159" t="s">
        <v>282</v>
      </c>
      <c r="DW227" s="159" t="s">
        <v>282</v>
      </c>
      <c r="DX227" s="159" t="s">
        <v>282</v>
      </c>
      <c r="DY227" s="159" t="s">
        <v>282</v>
      </c>
      <c r="DZ227" s="159" t="s">
        <v>282</v>
      </c>
      <c r="EA227" s="159" t="s">
        <v>282</v>
      </c>
      <c r="EB227" s="159" t="s">
        <v>282</v>
      </c>
      <c r="EC227" s="159" t="s">
        <v>282</v>
      </c>
      <c r="ED227" s="159" t="s">
        <v>282</v>
      </c>
      <c r="EE227" s="159" t="s">
        <v>282</v>
      </c>
      <c r="EF227" s="159" t="s">
        <v>282</v>
      </c>
      <c r="EG227" s="159" t="s">
        <v>282</v>
      </c>
      <c r="EH227" s="159" t="s">
        <v>282</v>
      </c>
      <c r="EI227" s="159" t="s">
        <v>282</v>
      </c>
      <c r="EJ227" s="159" t="s">
        <v>282</v>
      </c>
      <c r="EK227" s="159" t="s">
        <v>282</v>
      </c>
      <c r="EL227" s="159" t="s">
        <v>282</v>
      </c>
      <c r="EM227" s="159" t="s">
        <v>282</v>
      </c>
      <c r="EN227" s="159" t="s">
        <v>282</v>
      </c>
      <c r="EO227" s="159" t="s">
        <v>282</v>
      </c>
      <c r="EP227" s="159" t="s">
        <v>282</v>
      </c>
      <c r="EQ227" s="159" t="s">
        <v>282</v>
      </c>
      <c r="ER227" s="159" t="s">
        <v>282</v>
      </c>
      <c r="ES227" s="159" t="s">
        <v>282</v>
      </c>
      <c r="ET227" s="159" t="s">
        <v>282</v>
      </c>
      <c r="EU227" s="159" t="s">
        <v>282</v>
      </c>
      <c r="EV227" s="159" t="s">
        <v>282</v>
      </c>
      <c r="EW227" s="159" t="s">
        <v>282</v>
      </c>
      <c r="EX227" s="159" t="s">
        <v>282</v>
      </c>
      <c r="EY227" s="159" t="s">
        <v>282</v>
      </c>
      <c r="EZ227" s="159" t="s">
        <v>282</v>
      </c>
      <c r="FA227" s="159" t="s">
        <v>282</v>
      </c>
      <c r="FB227" s="159" t="s">
        <v>282</v>
      </c>
      <c r="FC227" s="159" t="s">
        <v>282</v>
      </c>
      <c r="FD227" s="159" t="s">
        <v>282</v>
      </c>
      <c r="FE227" s="159" t="s">
        <v>282</v>
      </c>
      <c r="FF227" s="159" t="s">
        <v>282</v>
      </c>
      <c r="FG227" s="159" t="s">
        <v>282</v>
      </c>
      <c r="FH227" s="159" t="s">
        <v>282</v>
      </c>
      <c r="FI227" s="159" t="s">
        <v>282</v>
      </c>
      <c r="FJ227" s="159" t="s">
        <v>282</v>
      </c>
      <c r="FK227" s="159" t="s">
        <v>282</v>
      </c>
      <c r="FL227" s="159" t="s">
        <v>282</v>
      </c>
      <c r="FM227" s="159" t="s">
        <v>282</v>
      </c>
      <c r="FN227" s="159" t="s">
        <v>282</v>
      </c>
      <c r="FO227" s="159" t="s">
        <v>282</v>
      </c>
      <c r="FP227" s="159" t="s">
        <v>282</v>
      </c>
      <c r="FQ227" s="159" t="s">
        <v>282</v>
      </c>
      <c r="FR227" s="159" t="s">
        <v>282</v>
      </c>
      <c r="FS227" s="159" t="s">
        <v>282</v>
      </c>
      <c r="FT227" s="159" t="s">
        <v>282</v>
      </c>
    </row>
    <row r="228" spans="1:176" x14ac:dyDescent="0.25">
      <c r="A228" s="212" t="s">
        <v>2476</v>
      </c>
      <c r="B228" s="159" t="s">
        <v>17759</v>
      </c>
      <c r="C228" s="66" t="str">
        <f>IF(ISNUMBER(Severity!H228)=FALSE,Severity!F228,IF(Severity!H228&gt;=0.5,"YES","NO"))</f>
        <v>YES</v>
      </c>
      <c r="D228" s="66" t="str">
        <f>IF(ISNUMBER(Severity!I228)=FALSE,Severity!G228,IF(Severity!I228&gt;0.5,"YES","NO"))</f>
        <v>NO</v>
      </c>
      <c r="E228" s="159">
        <v>8</v>
      </c>
      <c r="F228" s="159">
        <v>3</v>
      </c>
      <c r="G228" s="159" t="s">
        <v>272</v>
      </c>
      <c r="H228" s="159" t="s">
        <v>10507</v>
      </c>
      <c r="I228" s="159">
        <v>7</v>
      </c>
      <c r="J228" s="159">
        <v>24</v>
      </c>
      <c r="K228" s="159" t="s">
        <v>299</v>
      </c>
      <c r="L228" s="159">
        <v>17</v>
      </c>
      <c r="M228" s="159">
        <v>37</v>
      </c>
      <c r="N228" s="159">
        <v>7</v>
      </c>
      <c r="O228" s="159" t="s">
        <v>299</v>
      </c>
      <c r="P228" s="159">
        <v>17</v>
      </c>
      <c r="Q228" s="159">
        <v>42</v>
      </c>
      <c r="R228" s="159">
        <v>50</v>
      </c>
      <c r="S228" s="159" t="s">
        <v>299</v>
      </c>
      <c r="T228" s="159">
        <v>17</v>
      </c>
      <c r="U228" s="159">
        <v>18.399999999999999</v>
      </c>
      <c r="V228" s="159">
        <v>4</v>
      </c>
      <c r="W228" s="159">
        <v>70</v>
      </c>
      <c r="X228" s="159" t="s">
        <v>282</v>
      </c>
      <c r="Y228" s="159" t="s">
        <v>282</v>
      </c>
      <c r="Z228" s="159" t="s">
        <v>282</v>
      </c>
      <c r="AA228" s="159" t="s">
        <v>282</v>
      </c>
      <c r="AB228" s="159" t="s">
        <v>282</v>
      </c>
      <c r="AC228" s="159" t="s">
        <v>282</v>
      </c>
      <c r="AD228" s="159" t="s">
        <v>282</v>
      </c>
      <c r="AE228" s="159" t="s">
        <v>282</v>
      </c>
      <c r="AF228" s="159" t="s">
        <v>282</v>
      </c>
      <c r="AG228" s="66">
        <v>-9.73</v>
      </c>
      <c r="AH228" s="159" t="s">
        <v>282</v>
      </c>
      <c r="AI228" s="66">
        <v>66</v>
      </c>
      <c r="AJ228" s="159" t="s">
        <v>282</v>
      </c>
      <c r="AK228" s="159" t="s">
        <v>282</v>
      </c>
      <c r="AL228" s="159" t="s">
        <v>282</v>
      </c>
      <c r="AM228" s="159">
        <v>70</v>
      </c>
      <c r="AN228" s="159">
        <v>46</v>
      </c>
      <c r="AO228" s="159" t="s">
        <v>246</v>
      </c>
      <c r="AP228" s="159" t="s">
        <v>10507</v>
      </c>
      <c r="AQ228" s="159">
        <v>1</v>
      </c>
      <c r="AR228" s="159">
        <v>12</v>
      </c>
      <c r="AS228" s="159" t="s">
        <v>299</v>
      </c>
      <c r="AT228" s="159">
        <v>17</v>
      </c>
      <c r="AU228" s="159">
        <v>10</v>
      </c>
      <c r="AV228" s="159">
        <v>7</v>
      </c>
      <c r="AW228" s="159" t="s">
        <v>299</v>
      </c>
      <c r="AX228" s="159">
        <v>17</v>
      </c>
      <c r="AY228" s="159">
        <v>17</v>
      </c>
      <c r="AZ228" s="159">
        <v>50</v>
      </c>
      <c r="BA228" s="159" t="s">
        <v>299</v>
      </c>
      <c r="BB228" s="159">
        <v>17</v>
      </c>
      <c r="BC228" s="159">
        <v>17.899999999999999</v>
      </c>
      <c r="BD228" s="159">
        <v>4.3</v>
      </c>
      <c r="BE228" s="159">
        <v>33</v>
      </c>
      <c r="BF228" s="159" t="s">
        <v>282</v>
      </c>
      <c r="BG228" s="159" t="s">
        <v>282</v>
      </c>
      <c r="BH228" s="159" t="s">
        <v>282</v>
      </c>
      <c r="BI228" s="159" t="s">
        <v>282</v>
      </c>
      <c r="BJ228" s="159" t="s">
        <v>282</v>
      </c>
      <c r="BK228" s="159" t="s">
        <v>282</v>
      </c>
      <c r="BL228" s="159" t="s">
        <v>282</v>
      </c>
      <c r="BM228" s="159" t="s">
        <v>282</v>
      </c>
      <c r="BN228" s="159" t="s">
        <v>282</v>
      </c>
      <c r="BO228" s="66">
        <v>-7.75</v>
      </c>
      <c r="BP228" s="66" t="s">
        <v>282</v>
      </c>
      <c r="BQ228" s="66">
        <v>33</v>
      </c>
      <c r="BR228" s="159" t="s">
        <v>282</v>
      </c>
      <c r="BS228" s="159" t="s">
        <v>282</v>
      </c>
      <c r="BT228" s="159" t="s">
        <v>282</v>
      </c>
      <c r="BU228" s="159">
        <v>33</v>
      </c>
      <c r="BV228" s="159">
        <v>21</v>
      </c>
      <c r="BW228" s="159" t="s">
        <v>790</v>
      </c>
      <c r="BX228" s="159" t="s">
        <v>10507</v>
      </c>
      <c r="BY228" s="159">
        <v>3</v>
      </c>
      <c r="BZ228" s="159">
        <v>24</v>
      </c>
      <c r="CA228" s="159" t="s">
        <v>299</v>
      </c>
      <c r="CB228" s="159">
        <v>17</v>
      </c>
      <c r="CC228" s="159">
        <v>22</v>
      </c>
      <c r="CD228" s="159">
        <v>7</v>
      </c>
      <c r="CE228" s="159" t="s">
        <v>299</v>
      </c>
      <c r="CF228" s="159">
        <v>17</v>
      </c>
      <c r="CG228" s="159">
        <v>33</v>
      </c>
      <c r="CH228" s="159">
        <v>50</v>
      </c>
      <c r="CI228" s="159" t="s">
        <v>299</v>
      </c>
      <c r="CJ228" s="159">
        <v>17</v>
      </c>
      <c r="CK228" s="159">
        <v>19.2</v>
      </c>
      <c r="CL228" s="159">
        <v>5</v>
      </c>
      <c r="CM228" s="159">
        <v>70</v>
      </c>
      <c r="CN228" s="159" t="s">
        <v>282</v>
      </c>
      <c r="CO228" s="159" t="s">
        <v>282</v>
      </c>
      <c r="CP228" s="159" t="s">
        <v>282</v>
      </c>
      <c r="CQ228" s="159" t="s">
        <v>282</v>
      </c>
      <c r="CR228" s="159" t="s">
        <v>282</v>
      </c>
      <c r="CS228" s="159" t="s">
        <v>282</v>
      </c>
      <c r="CT228" s="159" t="s">
        <v>282</v>
      </c>
      <c r="CU228" s="159" t="s">
        <v>282</v>
      </c>
      <c r="CV228" s="159" t="s">
        <v>282</v>
      </c>
      <c r="CW228" s="159">
        <v>-6.61</v>
      </c>
      <c r="CX228" s="159" t="s">
        <v>282</v>
      </c>
      <c r="CY228" s="159">
        <v>68</v>
      </c>
      <c r="CZ228" s="159" t="s">
        <v>282</v>
      </c>
      <c r="DA228" s="159" t="s">
        <v>282</v>
      </c>
      <c r="DB228" s="159" t="s">
        <v>282</v>
      </c>
      <c r="DC228" s="159">
        <v>70</v>
      </c>
      <c r="DD228" s="159">
        <v>46</v>
      </c>
      <c r="DE228" s="159" t="s">
        <v>282</v>
      </c>
      <c r="DF228" s="159" t="s">
        <v>282</v>
      </c>
      <c r="DG228" s="159" t="s">
        <v>282</v>
      </c>
      <c r="DH228" s="159" t="s">
        <v>282</v>
      </c>
      <c r="DI228" s="159" t="s">
        <v>282</v>
      </c>
      <c r="DJ228" s="159" t="s">
        <v>282</v>
      </c>
      <c r="DK228" s="159" t="s">
        <v>282</v>
      </c>
      <c r="DL228" s="159" t="s">
        <v>282</v>
      </c>
      <c r="DM228" s="159" t="s">
        <v>282</v>
      </c>
      <c r="DN228" s="159" t="s">
        <v>282</v>
      </c>
      <c r="DO228" s="159" t="s">
        <v>282</v>
      </c>
      <c r="DP228" s="159" t="s">
        <v>282</v>
      </c>
      <c r="DQ228" s="159" t="s">
        <v>282</v>
      </c>
      <c r="DR228" s="159" t="s">
        <v>282</v>
      </c>
      <c r="DS228" s="159" t="s">
        <v>282</v>
      </c>
      <c r="DT228" s="159" t="s">
        <v>282</v>
      </c>
      <c r="DU228" s="159" t="s">
        <v>282</v>
      </c>
      <c r="DV228" s="159" t="s">
        <v>282</v>
      </c>
      <c r="DW228" s="159" t="s">
        <v>282</v>
      </c>
      <c r="DX228" s="159" t="s">
        <v>282</v>
      </c>
      <c r="DY228" s="159" t="s">
        <v>282</v>
      </c>
      <c r="DZ228" s="159" t="s">
        <v>282</v>
      </c>
      <c r="EA228" s="159" t="s">
        <v>282</v>
      </c>
      <c r="EB228" s="159" t="s">
        <v>282</v>
      </c>
      <c r="EC228" s="159" t="s">
        <v>282</v>
      </c>
      <c r="ED228" s="159" t="s">
        <v>282</v>
      </c>
      <c r="EE228" s="159" t="s">
        <v>282</v>
      </c>
      <c r="EF228" s="159" t="s">
        <v>282</v>
      </c>
      <c r="EG228" s="159" t="s">
        <v>282</v>
      </c>
      <c r="EH228" s="159" t="s">
        <v>282</v>
      </c>
      <c r="EI228" s="159" t="s">
        <v>282</v>
      </c>
      <c r="EJ228" s="159" t="s">
        <v>282</v>
      </c>
      <c r="EK228" s="159" t="s">
        <v>282</v>
      </c>
      <c r="EL228" s="159" t="s">
        <v>282</v>
      </c>
      <c r="EM228" s="159" t="s">
        <v>282</v>
      </c>
      <c r="EN228" s="159" t="s">
        <v>282</v>
      </c>
      <c r="EO228" s="159" t="s">
        <v>282</v>
      </c>
      <c r="EP228" s="159" t="s">
        <v>282</v>
      </c>
      <c r="EQ228" s="159" t="s">
        <v>282</v>
      </c>
      <c r="ER228" s="159" t="s">
        <v>282</v>
      </c>
      <c r="ES228" s="159" t="s">
        <v>282</v>
      </c>
      <c r="ET228" s="159" t="s">
        <v>282</v>
      </c>
      <c r="EU228" s="159" t="s">
        <v>282</v>
      </c>
      <c r="EV228" s="159" t="s">
        <v>282</v>
      </c>
      <c r="EW228" s="159" t="s">
        <v>282</v>
      </c>
      <c r="EX228" s="159" t="s">
        <v>282</v>
      </c>
      <c r="EY228" s="159" t="s">
        <v>282</v>
      </c>
      <c r="EZ228" s="159" t="s">
        <v>282</v>
      </c>
      <c r="FA228" s="159" t="s">
        <v>282</v>
      </c>
      <c r="FB228" s="159" t="s">
        <v>282</v>
      </c>
      <c r="FC228" s="159" t="s">
        <v>282</v>
      </c>
      <c r="FD228" s="159" t="s">
        <v>282</v>
      </c>
      <c r="FE228" s="159" t="s">
        <v>282</v>
      </c>
      <c r="FF228" s="159" t="s">
        <v>282</v>
      </c>
      <c r="FG228" s="159" t="s">
        <v>282</v>
      </c>
      <c r="FH228" s="159" t="s">
        <v>282</v>
      </c>
      <c r="FI228" s="159" t="s">
        <v>282</v>
      </c>
      <c r="FJ228" s="159" t="s">
        <v>282</v>
      </c>
      <c r="FK228" s="159" t="s">
        <v>282</v>
      </c>
      <c r="FL228" s="159" t="s">
        <v>282</v>
      </c>
      <c r="FM228" s="159" t="s">
        <v>282</v>
      </c>
      <c r="FN228" s="159" t="s">
        <v>282</v>
      </c>
      <c r="FO228" s="159" t="s">
        <v>282</v>
      </c>
      <c r="FP228" s="159" t="s">
        <v>282</v>
      </c>
      <c r="FQ228" s="159" t="s">
        <v>282</v>
      </c>
      <c r="FR228" s="159" t="s">
        <v>282</v>
      </c>
      <c r="FS228" s="159" t="s">
        <v>282</v>
      </c>
      <c r="FT228" s="159" t="s">
        <v>282</v>
      </c>
    </row>
    <row r="229" spans="1:176" x14ac:dyDescent="0.25">
      <c r="A229" s="161" t="s">
        <v>2479</v>
      </c>
      <c r="B229" s="159" t="s">
        <v>17999</v>
      </c>
      <c r="C229" s="66" t="str">
        <f>IF(ISNUMBER(Severity!H229)=FALSE,Severity!F229,IF(Severity!H229&gt;=0.5,"YES","NO"))</f>
        <v>YES</v>
      </c>
      <c r="D229" s="66" t="str">
        <f>IF(ISNUMBER(Severity!I229)=FALSE,Severity!G229,IF(Severity!I229&gt;0.5,"YES","NO"))</f>
        <v>NO</v>
      </c>
      <c r="E229" s="159">
        <v>8</v>
      </c>
      <c r="F229" s="159">
        <v>3</v>
      </c>
      <c r="G229" s="159" t="s">
        <v>272</v>
      </c>
      <c r="H229" s="159" t="s">
        <v>10507</v>
      </c>
      <c r="I229" s="159">
        <v>14</v>
      </c>
      <c r="J229" s="159">
        <v>38</v>
      </c>
      <c r="K229" s="159" t="s">
        <v>299</v>
      </c>
      <c r="L229" s="159">
        <v>17</v>
      </c>
      <c r="M229" s="159">
        <v>46</v>
      </c>
      <c r="N229" s="159">
        <v>7</v>
      </c>
      <c r="O229" s="159" t="s">
        <v>299</v>
      </c>
      <c r="P229" s="159">
        <v>17</v>
      </c>
      <c r="Q229" s="159">
        <v>46</v>
      </c>
      <c r="R229" s="159">
        <v>50</v>
      </c>
      <c r="S229" s="159" t="s">
        <v>299</v>
      </c>
      <c r="T229" s="159">
        <v>17</v>
      </c>
      <c r="U229" s="159">
        <v>17.86</v>
      </c>
      <c r="V229" s="159">
        <v>4.66</v>
      </c>
      <c r="W229" s="159">
        <v>91</v>
      </c>
      <c r="X229" s="159" t="s">
        <v>282</v>
      </c>
      <c r="Y229" s="159" t="s">
        <v>282</v>
      </c>
      <c r="Z229" s="159" t="s">
        <v>282</v>
      </c>
      <c r="AA229" s="159" t="s">
        <v>282</v>
      </c>
      <c r="AB229" s="159" t="s">
        <v>282</v>
      </c>
      <c r="AC229" s="159" t="s">
        <v>282</v>
      </c>
      <c r="AD229" s="159" t="s">
        <v>282</v>
      </c>
      <c r="AE229" s="159" t="s">
        <v>282</v>
      </c>
      <c r="AF229" s="159" t="s">
        <v>282</v>
      </c>
      <c r="AG229" s="159" t="s">
        <v>282</v>
      </c>
      <c r="AH229" s="159" t="s">
        <v>282</v>
      </c>
      <c r="AI229" s="159" t="s">
        <v>282</v>
      </c>
      <c r="AJ229" s="159" t="s">
        <v>282</v>
      </c>
      <c r="AK229" s="159" t="s">
        <v>282</v>
      </c>
      <c r="AL229" s="159" t="s">
        <v>282</v>
      </c>
      <c r="AM229" s="159">
        <v>91</v>
      </c>
      <c r="AN229" s="159">
        <v>53</v>
      </c>
      <c r="AO229" s="159" t="s">
        <v>256</v>
      </c>
      <c r="AP229" s="159" t="s">
        <v>10507</v>
      </c>
      <c r="AQ229" s="159">
        <v>8</v>
      </c>
      <c r="AR229" s="159">
        <v>38</v>
      </c>
      <c r="AS229" s="159" t="s">
        <v>299</v>
      </c>
      <c r="AT229" s="159">
        <v>17</v>
      </c>
      <c r="AU229" s="159">
        <v>32</v>
      </c>
      <c r="AV229" s="159">
        <v>7</v>
      </c>
      <c r="AW229" s="159" t="s">
        <v>299</v>
      </c>
      <c r="AX229" s="159">
        <v>17</v>
      </c>
      <c r="AY229" s="159">
        <v>35</v>
      </c>
      <c r="AZ229" s="159">
        <v>50</v>
      </c>
      <c r="BA229" s="159" t="s">
        <v>299</v>
      </c>
      <c r="BB229" s="159">
        <v>17</v>
      </c>
      <c r="BC229" s="159">
        <v>17.829999999999998</v>
      </c>
      <c r="BD229" s="159">
        <v>5.19</v>
      </c>
      <c r="BE229" s="159">
        <v>87</v>
      </c>
      <c r="BF229" s="159" t="s">
        <v>282</v>
      </c>
      <c r="BG229" s="159" t="s">
        <v>282</v>
      </c>
      <c r="BH229" s="159" t="s">
        <v>282</v>
      </c>
      <c r="BI229" s="159" t="s">
        <v>282</v>
      </c>
      <c r="BJ229" s="159" t="s">
        <v>282</v>
      </c>
      <c r="BK229" s="159" t="s">
        <v>282</v>
      </c>
      <c r="BL229" s="159" t="s">
        <v>282</v>
      </c>
      <c r="BM229" s="159" t="s">
        <v>282</v>
      </c>
      <c r="BN229" s="159" t="s">
        <v>282</v>
      </c>
      <c r="BO229" s="159" t="s">
        <v>282</v>
      </c>
      <c r="BP229" s="159" t="s">
        <v>282</v>
      </c>
      <c r="BQ229" s="159" t="s">
        <v>282</v>
      </c>
      <c r="BR229" s="159" t="s">
        <v>282</v>
      </c>
      <c r="BS229" s="159" t="s">
        <v>282</v>
      </c>
      <c r="BT229" s="159" t="s">
        <v>282</v>
      </c>
      <c r="BU229" s="159">
        <v>87</v>
      </c>
      <c r="BV229" s="159">
        <v>49</v>
      </c>
      <c r="BW229" s="159" t="s">
        <v>790</v>
      </c>
      <c r="BX229" s="159" t="s">
        <v>10507</v>
      </c>
      <c r="BY229" s="159">
        <v>8</v>
      </c>
      <c r="BZ229" s="159">
        <v>37</v>
      </c>
      <c r="CA229" s="159" t="s">
        <v>299</v>
      </c>
      <c r="CB229" s="159">
        <v>17</v>
      </c>
      <c r="CC229" s="159">
        <v>27</v>
      </c>
      <c r="CD229" s="159">
        <v>7</v>
      </c>
      <c r="CE229" s="159" t="s">
        <v>299</v>
      </c>
      <c r="CF229" s="159">
        <v>17</v>
      </c>
      <c r="CG229" s="159">
        <v>28</v>
      </c>
      <c r="CH229" s="159">
        <v>50</v>
      </c>
      <c r="CI229" s="159" t="s">
        <v>299</v>
      </c>
      <c r="CJ229" s="159">
        <v>17</v>
      </c>
      <c r="CK229" s="159">
        <v>17.2</v>
      </c>
      <c r="CL229" s="159">
        <v>5.08</v>
      </c>
      <c r="CM229" s="159">
        <v>89</v>
      </c>
      <c r="CN229" s="159" t="s">
        <v>282</v>
      </c>
      <c r="CO229" s="159" t="s">
        <v>282</v>
      </c>
      <c r="CP229" s="159" t="s">
        <v>282</v>
      </c>
      <c r="CQ229" s="159" t="s">
        <v>282</v>
      </c>
      <c r="CR229" s="159" t="s">
        <v>282</v>
      </c>
      <c r="CS229" s="159" t="s">
        <v>282</v>
      </c>
      <c r="CT229" s="159" t="s">
        <v>282</v>
      </c>
      <c r="CU229" s="159" t="s">
        <v>282</v>
      </c>
      <c r="CV229" s="159" t="s">
        <v>282</v>
      </c>
      <c r="CW229" s="159" t="s">
        <v>282</v>
      </c>
      <c r="CX229" s="159" t="s">
        <v>282</v>
      </c>
      <c r="CY229" s="159" t="s">
        <v>282</v>
      </c>
      <c r="CZ229" s="159" t="s">
        <v>282</v>
      </c>
      <c r="DA229" s="159" t="s">
        <v>282</v>
      </c>
      <c r="DB229" s="159" t="s">
        <v>282</v>
      </c>
      <c r="DC229" s="159">
        <v>89</v>
      </c>
      <c r="DD229" s="159">
        <v>52</v>
      </c>
      <c r="DE229" s="159" t="s">
        <v>282</v>
      </c>
      <c r="DF229" s="159" t="s">
        <v>282</v>
      </c>
      <c r="DG229" s="159" t="s">
        <v>282</v>
      </c>
      <c r="DH229" s="159" t="s">
        <v>282</v>
      </c>
      <c r="DI229" s="159" t="s">
        <v>282</v>
      </c>
      <c r="DJ229" s="159" t="s">
        <v>282</v>
      </c>
      <c r="DK229" s="159" t="s">
        <v>282</v>
      </c>
      <c r="DL229" s="159" t="s">
        <v>282</v>
      </c>
      <c r="DM229" s="159" t="s">
        <v>282</v>
      </c>
      <c r="DN229" s="159" t="s">
        <v>282</v>
      </c>
      <c r="DO229" s="159" t="s">
        <v>282</v>
      </c>
      <c r="DP229" s="159" t="s">
        <v>282</v>
      </c>
      <c r="DQ229" s="159" t="s">
        <v>282</v>
      </c>
      <c r="DR229" s="159" t="s">
        <v>282</v>
      </c>
      <c r="DS229" s="159" t="s">
        <v>282</v>
      </c>
      <c r="DT229" s="159" t="s">
        <v>282</v>
      </c>
      <c r="DU229" s="159" t="s">
        <v>282</v>
      </c>
      <c r="DV229" s="159" t="s">
        <v>282</v>
      </c>
      <c r="DW229" s="159" t="s">
        <v>282</v>
      </c>
      <c r="DX229" s="159" t="s">
        <v>282</v>
      </c>
      <c r="DY229" s="159" t="s">
        <v>282</v>
      </c>
      <c r="DZ229" s="159" t="s">
        <v>282</v>
      </c>
      <c r="EA229" s="159" t="s">
        <v>282</v>
      </c>
      <c r="EB229" s="159" t="s">
        <v>282</v>
      </c>
      <c r="EC229" s="159" t="s">
        <v>282</v>
      </c>
      <c r="ED229" s="159" t="s">
        <v>282</v>
      </c>
      <c r="EE229" s="159" t="s">
        <v>282</v>
      </c>
      <c r="EF229" s="159" t="s">
        <v>282</v>
      </c>
      <c r="EG229" s="159" t="s">
        <v>282</v>
      </c>
      <c r="EH229" s="159" t="s">
        <v>282</v>
      </c>
      <c r="EI229" s="159" t="s">
        <v>282</v>
      </c>
      <c r="EJ229" s="159" t="s">
        <v>282</v>
      </c>
      <c r="EK229" s="159" t="s">
        <v>282</v>
      </c>
      <c r="EL229" s="159" t="s">
        <v>282</v>
      </c>
      <c r="EM229" s="159" t="s">
        <v>282</v>
      </c>
      <c r="EN229" s="159" t="s">
        <v>282</v>
      </c>
      <c r="EO229" s="159" t="s">
        <v>282</v>
      </c>
      <c r="EP229" s="159" t="s">
        <v>282</v>
      </c>
      <c r="EQ229" s="159" t="s">
        <v>282</v>
      </c>
      <c r="ER229" s="159" t="s">
        <v>282</v>
      </c>
      <c r="ES229" s="159" t="s">
        <v>282</v>
      </c>
      <c r="ET229" s="159" t="s">
        <v>282</v>
      </c>
      <c r="EU229" s="159" t="s">
        <v>282</v>
      </c>
      <c r="EV229" s="159" t="s">
        <v>282</v>
      </c>
      <c r="EW229" s="159" t="s">
        <v>282</v>
      </c>
      <c r="EX229" s="159" t="s">
        <v>282</v>
      </c>
      <c r="EY229" s="159" t="s">
        <v>282</v>
      </c>
      <c r="EZ229" s="159" t="s">
        <v>282</v>
      </c>
      <c r="FA229" s="159" t="s">
        <v>282</v>
      </c>
      <c r="FB229" s="159" t="s">
        <v>282</v>
      </c>
      <c r="FC229" s="159" t="s">
        <v>282</v>
      </c>
      <c r="FD229" s="159" t="s">
        <v>282</v>
      </c>
      <c r="FE229" s="159" t="s">
        <v>282</v>
      </c>
      <c r="FF229" s="159" t="s">
        <v>282</v>
      </c>
      <c r="FG229" s="159" t="s">
        <v>282</v>
      </c>
      <c r="FH229" s="159" t="s">
        <v>282</v>
      </c>
      <c r="FI229" s="159" t="s">
        <v>282</v>
      </c>
      <c r="FJ229" s="159" t="s">
        <v>282</v>
      </c>
      <c r="FK229" s="159" t="s">
        <v>282</v>
      </c>
      <c r="FL229" s="159" t="s">
        <v>282</v>
      </c>
      <c r="FM229" s="159" t="s">
        <v>282</v>
      </c>
      <c r="FN229" s="159" t="s">
        <v>282</v>
      </c>
      <c r="FO229" s="159" t="s">
        <v>282</v>
      </c>
      <c r="FP229" s="159" t="s">
        <v>282</v>
      </c>
      <c r="FQ229" s="159" t="s">
        <v>282</v>
      </c>
      <c r="FR229" s="159" t="s">
        <v>282</v>
      </c>
      <c r="FS229" s="159" t="s">
        <v>282</v>
      </c>
      <c r="FT229" s="159" t="s">
        <v>282</v>
      </c>
    </row>
    <row r="230" spans="1:176" x14ac:dyDescent="0.25">
      <c r="A230" s="161" t="s">
        <v>7462</v>
      </c>
      <c r="B230" s="159" t="s">
        <v>14032</v>
      </c>
      <c r="C230" s="66" t="str">
        <f>IF(ISNUMBER(Severity!H230)=FALSE,Severity!F230,IF(Severity!H230&gt;=0.5,"YES","NO"))</f>
        <v>YES</v>
      </c>
      <c r="D230" s="66" t="str">
        <f>IF(ISNUMBER(Severity!I230)=FALSE,Severity!G230,IF(Severity!I230&gt;0.5,"YES","NO"))</f>
        <v>NO</v>
      </c>
      <c r="E230" s="159">
        <v>8</v>
      </c>
      <c r="F230" s="159">
        <v>2</v>
      </c>
      <c r="G230" s="159" t="s">
        <v>266</v>
      </c>
      <c r="H230" s="159" t="s">
        <v>10507</v>
      </c>
      <c r="I230" s="159" t="s">
        <v>282</v>
      </c>
      <c r="J230" s="159" t="s">
        <v>282</v>
      </c>
      <c r="K230" s="159" t="s">
        <v>282</v>
      </c>
      <c r="L230" s="159" t="s">
        <v>282</v>
      </c>
      <c r="M230" s="159" t="s">
        <v>282</v>
      </c>
      <c r="N230" s="159" t="s">
        <v>282</v>
      </c>
      <c r="O230" s="159" t="s">
        <v>282</v>
      </c>
      <c r="P230" s="159" t="s">
        <v>282</v>
      </c>
      <c r="Q230" s="159" t="s">
        <v>282</v>
      </c>
      <c r="R230" s="159" t="s">
        <v>282</v>
      </c>
      <c r="S230" s="159" t="s">
        <v>299</v>
      </c>
      <c r="T230" s="159">
        <v>17</v>
      </c>
      <c r="U230" s="159">
        <v>30.58</v>
      </c>
      <c r="V230" s="159" t="s">
        <v>282</v>
      </c>
      <c r="W230" s="159">
        <v>24</v>
      </c>
      <c r="X230" s="159" t="s">
        <v>282</v>
      </c>
      <c r="Y230" s="159" t="s">
        <v>282</v>
      </c>
      <c r="Z230" s="159" t="s">
        <v>282</v>
      </c>
      <c r="AA230" s="159">
        <v>17.25</v>
      </c>
      <c r="AB230" s="159">
        <v>3.03</v>
      </c>
      <c r="AC230" s="159">
        <v>24</v>
      </c>
      <c r="AD230" s="159" t="s">
        <v>282</v>
      </c>
      <c r="AE230" s="159" t="s">
        <v>282</v>
      </c>
      <c r="AF230" s="159" t="s">
        <v>282</v>
      </c>
      <c r="AG230" s="159" t="s">
        <v>282</v>
      </c>
      <c r="AH230" s="159" t="s">
        <v>282</v>
      </c>
      <c r="AI230" s="159" t="s">
        <v>282</v>
      </c>
      <c r="AJ230" s="159" t="s">
        <v>282</v>
      </c>
      <c r="AK230" s="159" t="s">
        <v>282</v>
      </c>
      <c r="AL230" s="159" t="s">
        <v>282</v>
      </c>
      <c r="AM230" s="159">
        <v>24</v>
      </c>
      <c r="AN230" s="159" t="s">
        <v>282</v>
      </c>
      <c r="AO230" s="159" t="s">
        <v>257</v>
      </c>
      <c r="AP230" s="159" t="s">
        <v>10507</v>
      </c>
      <c r="AQ230" s="159" t="s">
        <v>282</v>
      </c>
      <c r="AR230" s="159" t="s">
        <v>282</v>
      </c>
      <c r="AS230" s="159" t="s">
        <v>282</v>
      </c>
      <c r="AT230" s="159" t="s">
        <v>282</v>
      </c>
      <c r="AU230" s="159" t="s">
        <v>282</v>
      </c>
      <c r="AV230" s="159" t="s">
        <v>282</v>
      </c>
      <c r="AW230" s="159" t="s">
        <v>282</v>
      </c>
      <c r="AX230" s="159" t="s">
        <v>282</v>
      </c>
      <c r="AY230" s="159" t="s">
        <v>282</v>
      </c>
      <c r="AZ230" s="159" t="s">
        <v>282</v>
      </c>
      <c r="BA230" s="159" t="s">
        <v>299</v>
      </c>
      <c r="BB230" s="159">
        <v>17</v>
      </c>
      <c r="BC230" s="159">
        <v>28.85</v>
      </c>
      <c r="BD230" s="159" t="s">
        <v>282</v>
      </c>
      <c r="BE230" s="159">
        <v>28</v>
      </c>
      <c r="BF230" s="159" t="s">
        <v>282</v>
      </c>
      <c r="BG230" s="159" t="s">
        <v>282</v>
      </c>
      <c r="BH230" s="159" t="s">
        <v>282</v>
      </c>
      <c r="BI230" s="301">
        <v>20.64</v>
      </c>
      <c r="BJ230" s="159">
        <v>3</v>
      </c>
      <c r="BK230" s="159">
        <v>28</v>
      </c>
      <c r="BL230" s="159" t="s">
        <v>282</v>
      </c>
      <c r="BM230" s="159" t="s">
        <v>282</v>
      </c>
      <c r="BN230" s="159" t="s">
        <v>282</v>
      </c>
      <c r="BO230" s="159" t="s">
        <v>282</v>
      </c>
      <c r="BP230" s="159" t="s">
        <v>282</v>
      </c>
      <c r="BQ230" s="159" t="s">
        <v>282</v>
      </c>
      <c r="BR230" s="159" t="s">
        <v>282</v>
      </c>
      <c r="BS230" s="159" t="s">
        <v>282</v>
      </c>
      <c r="BT230" s="159" t="s">
        <v>282</v>
      </c>
      <c r="BU230" s="159">
        <v>28</v>
      </c>
      <c r="BV230" s="159" t="s">
        <v>282</v>
      </c>
      <c r="BW230" s="159" t="s">
        <v>282</v>
      </c>
      <c r="BX230" s="159" t="s">
        <v>282</v>
      </c>
      <c r="BY230" s="159" t="s">
        <v>282</v>
      </c>
      <c r="BZ230" s="159" t="s">
        <v>282</v>
      </c>
      <c r="CA230" s="159" t="s">
        <v>282</v>
      </c>
      <c r="CB230" s="159" t="s">
        <v>282</v>
      </c>
      <c r="CC230" s="159" t="s">
        <v>282</v>
      </c>
      <c r="CD230" s="159" t="s">
        <v>282</v>
      </c>
      <c r="CE230" s="159" t="s">
        <v>282</v>
      </c>
      <c r="CF230" s="159" t="s">
        <v>282</v>
      </c>
      <c r="CG230" s="159" t="s">
        <v>282</v>
      </c>
      <c r="CH230" s="159" t="s">
        <v>282</v>
      </c>
      <c r="CI230" s="159" t="s">
        <v>282</v>
      </c>
      <c r="CJ230" s="159" t="s">
        <v>282</v>
      </c>
      <c r="CK230" s="159" t="s">
        <v>282</v>
      </c>
      <c r="CL230" s="159" t="s">
        <v>282</v>
      </c>
      <c r="CM230" s="159" t="s">
        <v>282</v>
      </c>
      <c r="CN230" s="159" t="s">
        <v>282</v>
      </c>
      <c r="CO230" s="159" t="s">
        <v>282</v>
      </c>
      <c r="CP230" s="159" t="s">
        <v>282</v>
      </c>
      <c r="CQ230" s="159" t="s">
        <v>282</v>
      </c>
      <c r="CR230" s="159" t="s">
        <v>282</v>
      </c>
      <c r="CS230" s="159" t="s">
        <v>282</v>
      </c>
      <c r="CT230" s="159" t="s">
        <v>282</v>
      </c>
      <c r="CU230" s="159" t="s">
        <v>282</v>
      </c>
      <c r="CV230" s="159" t="s">
        <v>282</v>
      </c>
      <c r="CW230" s="159" t="s">
        <v>282</v>
      </c>
      <c r="CX230" s="159" t="s">
        <v>282</v>
      </c>
      <c r="CY230" s="159" t="s">
        <v>282</v>
      </c>
      <c r="CZ230" s="159" t="s">
        <v>282</v>
      </c>
      <c r="DA230" s="159" t="s">
        <v>282</v>
      </c>
      <c r="DB230" s="159" t="s">
        <v>282</v>
      </c>
      <c r="DC230" s="159" t="s">
        <v>282</v>
      </c>
      <c r="DD230" s="159" t="s">
        <v>282</v>
      </c>
      <c r="DE230" s="159" t="s">
        <v>282</v>
      </c>
      <c r="DF230" s="159" t="s">
        <v>282</v>
      </c>
      <c r="DG230" s="159" t="s">
        <v>282</v>
      </c>
      <c r="DH230" s="159" t="s">
        <v>282</v>
      </c>
      <c r="DI230" s="159" t="s">
        <v>282</v>
      </c>
      <c r="DJ230" s="159" t="s">
        <v>282</v>
      </c>
      <c r="DK230" s="159" t="s">
        <v>282</v>
      </c>
      <c r="DL230" s="159" t="s">
        <v>282</v>
      </c>
      <c r="DM230" s="159" t="s">
        <v>282</v>
      </c>
      <c r="DN230" s="159" t="s">
        <v>282</v>
      </c>
      <c r="DO230" s="159" t="s">
        <v>282</v>
      </c>
      <c r="DP230" s="159" t="s">
        <v>282</v>
      </c>
      <c r="DQ230" s="159" t="s">
        <v>282</v>
      </c>
      <c r="DR230" s="159" t="s">
        <v>282</v>
      </c>
      <c r="DS230" s="159" t="s">
        <v>282</v>
      </c>
      <c r="DT230" s="159" t="s">
        <v>282</v>
      </c>
      <c r="DU230" s="159" t="s">
        <v>282</v>
      </c>
      <c r="DV230" s="159" t="s">
        <v>282</v>
      </c>
      <c r="DW230" s="159" t="s">
        <v>282</v>
      </c>
      <c r="DX230" s="159" t="s">
        <v>282</v>
      </c>
      <c r="DY230" s="159" t="s">
        <v>282</v>
      </c>
      <c r="DZ230" s="159" t="s">
        <v>282</v>
      </c>
      <c r="EA230" s="159" t="s">
        <v>282</v>
      </c>
      <c r="EB230" s="159" t="s">
        <v>282</v>
      </c>
      <c r="EC230" s="159" t="s">
        <v>282</v>
      </c>
      <c r="ED230" s="159" t="s">
        <v>282</v>
      </c>
      <c r="EE230" s="159" t="s">
        <v>282</v>
      </c>
      <c r="EF230" s="159" t="s">
        <v>282</v>
      </c>
      <c r="EG230" s="159" t="s">
        <v>282</v>
      </c>
      <c r="EH230" s="159" t="s">
        <v>282</v>
      </c>
      <c r="EI230" s="159" t="s">
        <v>282</v>
      </c>
      <c r="EJ230" s="159" t="s">
        <v>282</v>
      </c>
      <c r="EK230" s="159" t="s">
        <v>282</v>
      </c>
      <c r="EL230" s="159" t="s">
        <v>282</v>
      </c>
      <c r="EM230" s="159" t="s">
        <v>282</v>
      </c>
      <c r="EN230" s="159" t="s">
        <v>282</v>
      </c>
      <c r="EO230" s="159" t="s">
        <v>282</v>
      </c>
      <c r="EP230" s="159" t="s">
        <v>282</v>
      </c>
      <c r="EQ230" s="159" t="s">
        <v>282</v>
      </c>
      <c r="ER230" s="159" t="s">
        <v>282</v>
      </c>
      <c r="ES230" s="159" t="s">
        <v>282</v>
      </c>
      <c r="ET230" s="159" t="s">
        <v>282</v>
      </c>
      <c r="EU230" s="159" t="s">
        <v>282</v>
      </c>
      <c r="EV230" s="159" t="s">
        <v>282</v>
      </c>
      <c r="EW230" s="159" t="s">
        <v>282</v>
      </c>
      <c r="EX230" s="159" t="s">
        <v>282</v>
      </c>
      <c r="EY230" s="159" t="s">
        <v>282</v>
      </c>
      <c r="EZ230" s="159" t="s">
        <v>282</v>
      </c>
      <c r="FA230" s="159" t="s">
        <v>282</v>
      </c>
      <c r="FB230" s="159" t="s">
        <v>282</v>
      </c>
      <c r="FC230" s="159" t="s">
        <v>282</v>
      </c>
      <c r="FD230" s="159" t="s">
        <v>282</v>
      </c>
      <c r="FE230" s="159" t="s">
        <v>282</v>
      </c>
      <c r="FF230" s="159" t="s">
        <v>282</v>
      </c>
      <c r="FG230" s="159" t="s">
        <v>282</v>
      </c>
      <c r="FH230" s="159" t="s">
        <v>282</v>
      </c>
      <c r="FI230" s="159" t="s">
        <v>282</v>
      </c>
      <c r="FJ230" s="159" t="s">
        <v>282</v>
      </c>
      <c r="FK230" s="159" t="s">
        <v>282</v>
      </c>
      <c r="FL230" s="159" t="s">
        <v>282</v>
      </c>
      <c r="FM230" s="159" t="s">
        <v>282</v>
      </c>
      <c r="FN230" s="159" t="s">
        <v>282</v>
      </c>
      <c r="FO230" s="159" t="s">
        <v>282</v>
      </c>
      <c r="FP230" s="159" t="s">
        <v>282</v>
      </c>
      <c r="FQ230" s="159" t="s">
        <v>282</v>
      </c>
      <c r="FR230" s="159" t="s">
        <v>282</v>
      </c>
      <c r="FS230" s="159" t="s">
        <v>282</v>
      </c>
      <c r="FT230" s="159" t="s">
        <v>282</v>
      </c>
    </row>
    <row r="231" spans="1:176" x14ac:dyDescent="0.25">
      <c r="A231" s="161" t="s">
        <v>4882</v>
      </c>
      <c r="B231" s="159" t="s">
        <v>282</v>
      </c>
      <c r="C231" s="66" t="str">
        <f>IF(ISNUMBER(Severity!H231)=FALSE,Severity!F231,IF(Severity!H231&gt;=0.5,"YES","NO"))</f>
        <v>NO</v>
      </c>
      <c r="D231" s="66" t="str">
        <f>IF(ISNUMBER(Severity!I231)=FALSE,Severity!G231,IF(Severity!I231&gt;0.5,"YES","NO"))</f>
        <v>YES</v>
      </c>
      <c r="E231" s="159">
        <v>14</v>
      </c>
      <c r="F231" s="159">
        <v>2</v>
      </c>
      <c r="G231" s="212" t="s">
        <v>770</v>
      </c>
      <c r="H231" s="159" t="s">
        <v>182</v>
      </c>
      <c r="I231" s="159" t="s">
        <v>282</v>
      </c>
      <c r="J231" s="159">
        <v>0</v>
      </c>
      <c r="K231" s="159" t="s">
        <v>282</v>
      </c>
      <c r="L231" s="159" t="s">
        <v>282</v>
      </c>
      <c r="M231" s="159" t="s">
        <v>282</v>
      </c>
      <c r="N231" s="159" t="s">
        <v>282</v>
      </c>
      <c r="O231" s="159" t="s">
        <v>282</v>
      </c>
      <c r="P231" s="159" t="s">
        <v>282</v>
      </c>
      <c r="Q231" s="159" t="s">
        <v>282</v>
      </c>
      <c r="R231" s="159" t="s">
        <v>282</v>
      </c>
      <c r="S231" s="159" t="s">
        <v>743</v>
      </c>
      <c r="T231" s="159">
        <v>21</v>
      </c>
      <c r="U231" s="159">
        <v>19.899999999999999</v>
      </c>
      <c r="V231" s="159">
        <v>3.9</v>
      </c>
      <c r="W231" s="159">
        <v>10</v>
      </c>
      <c r="X231" s="159">
        <v>19.899999999999999</v>
      </c>
      <c r="Y231" s="159">
        <v>3.9</v>
      </c>
      <c r="Z231" s="159">
        <v>10</v>
      </c>
      <c r="AA231" s="159">
        <v>10.3</v>
      </c>
      <c r="AB231" s="159">
        <v>4.37</v>
      </c>
      <c r="AC231" s="159">
        <v>10</v>
      </c>
      <c r="AD231" s="159">
        <v>10.3</v>
      </c>
      <c r="AE231" s="159">
        <v>4.37</v>
      </c>
      <c r="AF231" s="159">
        <v>10</v>
      </c>
      <c r="AG231" s="159" t="s">
        <v>282</v>
      </c>
      <c r="AH231" s="159" t="s">
        <v>282</v>
      </c>
      <c r="AI231" s="159" t="s">
        <v>282</v>
      </c>
      <c r="AJ231" s="159" t="s">
        <v>282</v>
      </c>
      <c r="AK231" s="159" t="s">
        <v>282</v>
      </c>
      <c r="AL231" s="159" t="s">
        <v>282</v>
      </c>
      <c r="AM231" s="159">
        <v>10</v>
      </c>
      <c r="AN231" s="159">
        <v>10</v>
      </c>
      <c r="AO231" s="159" t="s">
        <v>306</v>
      </c>
      <c r="AP231" s="159" t="s">
        <v>282</v>
      </c>
      <c r="AQ231" s="159" t="s">
        <v>282</v>
      </c>
      <c r="AR231" s="159">
        <v>0</v>
      </c>
      <c r="AS231" s="159" t="s">
        <v>282</v>
      </c>
      <c r="AT231" s="159" t="s">
        <v>282</v>
      </c>
      <c r="AU231" s="159" t="s">
        <v>282</v>
      </c>
      <c r="AV231" s="159" t="s">
        <v>282</v>
      </c>
      <c r="AW231" s="159" t="s">
        <v>282</v>
      </c>
      <c r="AX231" s="159" t="s">
        <v>282</v>
      </c>
      <c r="AY231" s="159" t="s">
        <v>282</v>
      </c>
      <c r="AZ231" s="159" t="s">
        <v>282</v>
      </c>
      <c r="BA231" s="159" t="s">
        <v>743</v>
      </c>
      <c r="BB231" s="159">
        <v>21</v>
      </c>
      <c r="BC231" s="159">
        <v>20</v>
      </c>
      <c r="BD231" s="159">
        <v>3.74</v>
      </c>
      <c r="BE231" s="159">
        <v>10</v>
      </c>
      <c r="BF231" s="159">
        <v>20</v>
      </c>
      <c r="BG231" s="159">
        <v>3.74</v>
      </c>
      <c r="BH231" s="159">
        <v>10</v>
      </c>
      <c r="BI231" s="301">
        <v>16.3</v>
      </c>
      <c r="BJ231" s="301">
        <v>5.91</v>
      </c>
      <c r="BK231" s="301">
        <v>10</v>
      </c>
      <c r="BL231" s="301">
        <v>16.3</v>
      </c>
      <c r="BM231" s="301">
        <v>5.91</v>
      </c>
      <c r="BN231" s="301">
        <v>10</v>
      </c>
      <c r="BO231" s="159" t="s">
        <v>282</v>
      </c>
      <c r="BP231" s="159" t="s">
        <v>282</v>
      </c>
      <c r="BQ231" s="159" t="s">
        <v>282</v>
      </c>
      <c r="BR231" s="159" t="s">
        <v>282</v>
      </c>
      <c r="BS231" s="159" t="s">
        <v>282</v>
      </c>
      <c r="BT231" s="159" t="s">
        <v>282</v>
      </c>
      <c r="BU231" s="159">
        <v>10</v>
      </c>
      <c r="BV231" s="159">
        <v>10</v>
      </c>
      <c r="BW231" s="159" t="s">
        <v>282</v>
      </c>
      <c r="BX231" s="159" t="s">
        <v>282</v>
      </c>
      <c r="BY231" s="159" t="s">
        <v>282</v>
      </c>
      <c r="BZ231" s="159" t="s">
        <v>282</v>
      </c>
      <c r="CA231" s="159" t="s">
        <v>282</v>
      </c>
      <c r="CB231" s="159" t="s">
        <v>282</v>
      </c>
      <c r="CC231" s="159" t="s">
        <v>282</v>
      </c>
      <c r="CD231" s="159" t="s">
        <v>282</v>
      </c>
      <c r="CE231" s="159" t="s">
        <v>282</v>
      </c>
      <c r="CF231" s="159" t="s">
        <v>282</v>
      </c>
      <c r="CG231" s="159" t="s">
        <v>282</v>
      </c>
      <c r="CH231" s="159" t="s">
        <v>282</v>
      </c>
      <c r="CI231" s="159" t="s">
        <v>282</v>
      </c>
      <c r="CJ231" s="159" t="s">
        <v>282</v>
      </c>
      <c r="CK231" s="159" t="s">
        <v>282</v>
      </c>
      <c r="CL231" s="159" t="s">
        <v>282</v>
      </c>
      <c r="CM231" s="159" t="s">
        <v>282</v>
      </c>
      <c r="CN231" s="159" t="s">
        <v>282</v>
      </c>
      <c r="CO231" s="159" t="s">
        <v>282</v>
      </c>
      <c r="CP231" s="159" t="s">
        <v>282</v>
      </c>
      <c r="CQ231" s="159" t="s">
        <v>282</v>
      </c>
      <c r="CR231" s="159" t="s">
        <v>282</v>
      </c>
      <c r="CS231" s="159" t="s">
        <v>282</v>
      </c>
      <c r="CT231" s="159" t="s">
        <v>282</v>
      </c>
      <c r="CU231" s="159" t="s">
        <v>282</v>
      </c>
      <c r="CV231" s="159" t="s">
        <v>282</v>
      </c>
      <c r="CW231" s="159" t="s">
        <v>282</v>
      </c>
      <c r="CX231" s="159" t="s">
        <v>282</v>
      </c>
      <c r="CY231" s="159" t="s">
        <v>282</v>
      </c>
      <c r="CZ231" s="159" t="s">
        <v>282</v>
      </c>
      <c r="DA231" s="159" t="s">
        <v>282</v>
      </c>
      <c r="DB231" s="159" t="s">
        <v>282</v>
      </c>
      <c r="DC231" s="159" t="s">
        <v>282</v>
      </c>
      <c r="DD231" s="159" t="s">
        <v>282</v>
      </c>
      <c r="DE231" s="159" t="s">
        <v>282</v>
      </c>
      <c r="DF231" s="159" t="s">
        <v>282</v>
      </c>
      <c r="DG231" s="159" t="s">
        <v>282</v>
      </c>
      <c r="DH231" s="159" t="s">
        <v>282</v>
      </c>
      <c r="DI231" s="159" t="s">
        <v>282</v>
      </c>
      <c r="DJ231" s="159" t="s">
        <v>282</v>
      </c>
      <c r="DK231" s="159" t="s">
        <v>282</v>
      </c>
      <c r="DL231" s="159" t="s">
        <v>282</v>
      </c>
      <c r="DM231" s="159" t="s">
        <v>282</v>
      </c>
      <c r="DN231" s="159" t="s">
        <v>282</v>
      </c>
      <c r="DO231" s="159" t="s">
        <v>282</v>
      </c>
      <c r="DP231" s="159" t="s">
        <v>282</v>
      </c>
      <c r="DQ231" s="159" t="s">
        <v>282</v>
      </c>
      <c r="DR231" s="159" t="s">
        <v>282</v>
      </c>
      <c r="DS231" s="159" t="s">
        <v>282</v>
      </c>
      <c r="DT231" s="159" t="s">
        <v>282</v>
      </c>
      <c r="DU231" s="159" t="s">
        <v>282</v>
      </c>
      <c r="DV231" s="159" t="s">
        <v>282</v>
      </c>
      <c r="DW231" s="159" t="s">
        <v>282</v>
      </c>
      <c r="DX231" s="159" t="s">
        <v>282</v>
      </c>
      <c r="DY231" s="159" t="s">
        <v>282</v>
      </c>
      <c r="DZ231" s="159" t="s">
        <v>282</v>
      </c>
      <c r="EA231" s="159" t="s">
        <v>282</v>
      </c>
      <c r="EB231" s="159" t="s">
        <v>282</v>
      </c>
      <c r="EC231" s="159" t="s">
        <v>282</v>
      </c>
      <c r="ED231" s="159" t="s">
        <v>282</v>
      </c>
      <c r="EE231" s="159" t="s">
        <v>282</v>
      </c>
      <c r="EF231" s="159" t="s">
        <v>282</v>
      </c>
      <c r="EG231" s="159" t="s">
        <v>282</v>
      </c>
      <c r="EH231" s="159" t="s">
        <v>282</v>
      </c>
      <c r="EI231" s="159" t="s">
        <v>282</v>
      </c>
      <c r="EJ231" s="159" t="s">
        <v>282</v>
      </c>
      <c r="EK231" s="159" t="s">
        <v>282</v>
      </c>
      <c r="EL231" s="159" t="s">
        <v>282</v>
      </c>
      <c r="EM231" s="159" t="s">
        <v>282</v>
      </c>
      <c r="EN231" s="159" t="s">
        <v>282</v>
      </c>
      <c r="EO231" s="159" t="s">
        <v>282</v>
      </c>
      <c r="EP231" s="159" t="s">
        <v>282</v>
      </c>
      <c r="EQ231" s="159" t="s">
        <v>282</v>
      </c>
      <c r="ER231" s="159" t="s">
        <v>282</v>
      </c>
      <c r="ES231" s="159" t="s">
        <v>282</v>
      </c>
      <c r="ET231" s="159" t="s">
        <v>282</v>
      </c>
      <c r="EU231" s="159" t="s">
        <v>282</v>
      </c>
      <c r="EV231" s="159" t="s">
        <v>282</v>
      </c>
      <c r="EW231" s="159" t="s">
        <v>282</v>
      </c>
      <c r="EX231" s="159" t="s">
        <v>282</v>
      </c>
      <c r="EY231" s="159" t="s">
        <v>282</v>
      </c>
      <c r="EZ231" s="159" t="s">
        <v>282</v>
      </c>
      <c r="FA231" s="159" t="s">
        <v>282</v>
      </c>
      <c r="FB231" s="159" t="s">
        <v>282</v>
      </c>
      <c r="FC231" s="159" t="s">
        <v>282</v>
      </c>
      <c r="FD231" s="159" t="s">
        <v>282</v>
      </c>
      <c r="FE231" s="159" t="s">
        <v>282</v>
      </c>
      <c r="FF231" s="159" t="s">
        <v>282</v>
      </c>
      <c r="FG231" s="159" t="s">
        <v>282</v>
      </c>
      <c r="FH231" s="159" t="s">
        <v>282</v>
      </c>
      <c r="FI231" s="159" t="s">
        <v>282</v>
      </c>
      <c r="FJ231" s="159" t="s">
        <v>282</v>
      </c>
      <c r="FK231" s="159" t="s">
        <v>282</v>
      </c>
      <c r="FL231" s="159" t="s">
        <v>282</v>
      </c>
      <c r="FM231" s="159" t="s">
        <v>282</v>
      </c>
      <c r="FN231" s="159" t="s">
        <v>282</v>
      </c>
      <c r="FO231" s="159" t="s">
        <v>282</v>
      </c>
      <c r="FP231" s="159" t="s">
        <v>282</v>
      </c>
      <c r="FQ231" s="159" t="s">
        <v>282</v>
      </c>
      <c r="FR231" s="159" t="s">
        <v>282</v>
      </c>
      <c r="FS231" s="159" t="s">
        <v>282</v>
      </c>
      <c r="FT231" s="159" t="s">
        <v>282</v>
      </c>
    </row>
    <row r="232" spans="1:176" x14ac:dyDescent="0.25">
      <c r="A232" s="161" t="s">
        <v>7158</v>
      </c>
      <c r="B232" s="159" t="s">
        <v>5856</v>
      </c>
      <c r="C232" s="66" t="str">
        <f>IF(ISNUMBER(Severity!H232)=FALSE,Severity!F232,IF(Severity!H232&gt;=0.5,"YES","NO"))</f>
        <v>YES</v>
      </c>
      <c r="D232" s="66" t="str">
        <f>IF(ISNUMBER(Severity!I232)=FALSE,Severity!G232,IF(Severity!I232&gt;0.5,"YES","NO"))</f>
        <v>NO</v>
      </c>
      <c r="E232" s="159">
        <v>8</v>
      </c>
      <c r="F232" s="159">
        <v>2</v>
      </c>
      <c r="G232" s="159" t="s">
        <v>261</v>
      </c>
      <c r="H232" s="159" t="s">
        <v>10507</v>
      </c>
      <c r="I232" s="159">
        <v>3</v>
      </c>
      <c r="J232" s="159">
        <v>24</v>
      </c>
      <c r="K232" s="159" t="s">
        <v>282</v>
      </c>
      <c r="L232" s="159" t="s">
        <v>282</v>
      </c>
      <c r="M232" s="159" t="s">
        <v>282</v>
      </c>
      <c r="N232" s="159" t="s">
        <v>282</v>
      </c>
      <c r="O232" s="159" t="s">
        <v>282</v>
      </c>
      <c r="P232" s="159" t="s">
        <v>282</v>
      </c>
      <c r="Q232" s="159" t="s">
        <v>282</v>
      </c>
      <c r="R232" s="159" t="s">
        <v>282</v>
      </c>
      <c r="S232" s="159" t="s">
        <v>194</v>
      </c>
      <c r="T232" s="159">
        <v>10</v>
      </c>
      <c r="U232" s="159">
        <v>30.3</v>
      </c>
      <c r="V232" s="159">
        <v>4.0999999999999996</v>
      </c>
      <c r="W232" s="159">
        <v>81</v>
      </c>
      <c r="X232" s="159" t="s">
        <v>282</v>
      </c>
      <c r="Y232" s="159" t="s">
        <v>282</v>
      </c>
      <c r="Z232" s="159" t="s">
        <v>282</v>
      </c>
      <c r="AA232" s="159" t="s">
        <v>282</v>
      </c>
      <c r="AB232" s="159" t="s">
        <v>282</v>
      </c>
      <c r="AC232" s="159" t="s">
        <v>282</v>
      </c>
      <c r="AD232" s="159" t="s">
        <v>282</v>
      </c>
      <c r="AE232" s="159" t="s">
        <v>282</v>
      </c>
      <c r="AF232" s="159" t="s">
        <v>282</v>
      </c>
      <c r="AG232" s="159" t="s">
        <v>282</v>
      </c>
      <c r="AH232" s="159" t="s">
        <v>282</v>
      </c>
      <c r="AI232" s="159" t="s">
        <v>282</v>
      </c>
      <c r="AJ232" s="159" t="s">
        <v>282</v>
      </c>
      <c r="AK232" s="159" t="s">
        <v>282</v>
      </c>
      <c r="AL232" s="159" t="s">
        <v>282</v>
      </c>
      <c r="AM232" s="159">
        <v>84</v>
      </c>
      <c r="AN232" s="159">
        <v>60</v>
      </c>
      <c r="AO232" s="159" t="s">
        <v>790</v>
      </c>
      <c r="AP232" s="159" t="s">
        <v>10507</v>
      </c>
      <c r="AQ232" s="159">
        <v>4</v>
      </c>
      <c r="AR232" s="159">
        <v>26</v>
      </c>
      <c r="AS232" s="159" t="s">
        <v>282</v>
      </c>
      <c r="AT232" s="159" t="s">
        <v>282</v>
      </c>
      <c r="AU232" s="159" t="s">
        <v>282</v>
      </c>
      <c r="AV232" s="159" t="s">
        <v>282</v>
      </c>
      <c r="AW232" s="159" t="s">
        <v>282</v>
      </c>
      <c r="AX232" s="159" t="s">
        <v>282</v>
      </c>
      <c r="AY232" s="159" t="s">
        <v>282</v>
      </c>
      <c r="AZ232" s="159" t="s">
        <v>282</v>
      </c>
      <c r="BA232" s="159" t="s">
        <v>194</v>
      </c>
      <c r="BB232" s="159">
        <v>10</v>
      </c>
      <c r="BC232" s="159">
        <v>29.6</v>
      </c>
      <c r="BD232" s="159">
        <v>4.0999999999999996</v>
      </c>
      <c r="BE232" s="159">
        <v>71</v>
      </c>
      <c r="BF232" s="159" t="s">
        <v>282</v>
      </c>
      <c r="BG232" s="159" t="s">
        <v>282</v>
      </c>
      <c r="BH232" s="159" t="s">
        <v>282</v>
      </c>
      <c r="BI232" s="159" t="s">
        <v>282</v>
      </c>
      <c r="BJ232" s="159" t="s">
        <v>282</v>
      </c>
      <c r="BK232" s="159" t="s">
        <v>282</v>
      </c>
      <c r="BL232" s="159" t="s">
        <v>282</v>
      </c>
      <c r="BM232" s="159" t="s">
        <v>282</v>
      </c>
      <c r="BN232" s="159" t="s">
        <v>282</v>
      </c>
      <c r="BO232" s="159" t="s">
        <v>282</v>
      </c>
      <c r="BP232" s="159" t="s">
        <v>282</v>
      </c>
      <c r="BQ232" s="159" t="s">
        <v>282</v>
      </c>
      <c r="BR232" s="159" t="s">
        <v>282</v>
      </c>
      <c r="BS232" s="159" t="s">
        <v>282</v>
      </c>
      <c r="BT232" s="159" t="s">
        <v>282</v>
      </c>
      <c r="BU232" s="159">
        <v>75</v>
      </c>
      <c r="BV232" s="159">
        <v>49</v>
      </c>
      <c r="BW232" s="159" t="s">
        <v>282</v>
      </c>
      <c r="BX232" s="159" t="s">
        <v>282</v>
      </c>
      <c r="BY232" s="159" t="s">
        <v>282</v>
      </c>
      <c r="BZ232" s="159" t="s">
        <v>282</v>
      </c>
      <c r="CA232" s="159" t="s">
        <v>282</v>
      </c>
      <c r="CB232" s="159" t="s">
        <v>282</v>
      </c>
      <c r="CC232" s="159" t="s">
        <v>282</v>
      </c>
      <c r="CD232" s="159" t="s">
        <v>282</v>
      </c>
      <c r="CE232" s="159" t="s">
        <v>282</v>
      </c>
      <c r="CF232" s="159" t="s">
        <v>282</v>
      </c>
      <c r="CG232" s="159" t="s">
        <v>282</v>
      </c>
      <c r="CH232" s="159" t="s">
        <v>282</v>
      </c>
      <c r="CI232" s="159" t="s">
        <v>282</v>
      </c>
      <c r="CJ232" s="159" t="s">
        <v>282</v>
      </c>
      <c r="CK232" s="159" t="s">
        <v>282</v>
      </c>
      <c r="CL232" s="159" t="s">
        <v>282</v>
      </c>
      <c r="CM232" s="159" t="s">
        <v>282</v>
      </c>
      <c r="CN232" s="159" t="s">
        <v>282</v>
      </c>
      <c r="CO232" s="159" t="s">
        <v>282</v>
      </c>
      <c r="CP232" s="159" t="s">
        <v>282</v>
      </c>
      <c r="CQ232" s="159" t="s">
        <v>282</v>
      </c>
      <c r="CR232" s="159" t="s">
        <v>282</v>
      </c>
      <c r="CS232" s="159" t="s">
        <v>282</v>
      </c>
      <c r="CT232" s="159" t="s">
        <v>282</v>
      </c>
      <c r="CU232" s="159" t="s">
        <v>282</v>
      </c>
      <c r="CV232" s="159" t="s">
        <v>282</v>
      </c>
      <c r="CW232" s="159" t="s">
        <v>282</v>
      </c>
      <c r="CX232" s="159" t="s">
        <v>282</v>
      </c>
      <c r="CY232" s="159" t="s">
        <v>282</v>
      </c>
      <c r="CZ232" s="159" t="s">
        <v>282</v>
      </c>
      <c r="DA232" s="159" t="s">
        <v>282</v>
      </c>
      <c r="DB232" s="159" t="s">
        <v>282</v>
      </c>
      <c r="DC232" s="159" t="s">
        <v>282</v>
      </c>
      <c r="DD232" s="159" t="s">
        <v>282</v>
      </c>
      <c r="DE232" s="159" t="s">
        <v>282</v>
      </c>
      <c r="DF232" s="159" t="s">
        <v>282</v>
      </c>
      <c r="DG232" s="159" t="s">
        <v>282</v>
      </c>
      <c r="DH232" s="159" t="s">
        <v>282</v>
      </c>
      <c r="DI232" s="159" t="s">
        <v>282</v>
      </c>
      <c r="DJ232" s="159" t="s">
        <v>282</v>
      </c>
      <c r="DK232" s="159" t="s">
        <v>282</v>
      </c>
      <c r="DL232" s="159" t="s">
        <v>282</v>
      </c>
      <c r="DM232" s="159" t="s">
        <v>282</v>
      </c>
      <c r="DN232" s="159" t="s">
        <v>282</v>
      </c>
      <c r="DO232" s="159" t="s">
        <v>282</v>
      </c>
      <c r="DP232" s="159" t="s">
        <v>282</v>
      </c>
      <c r="DQ232" s="159" t="s">
        <v>282</v>
      </c>
      <c r="DR232" s="159" t="s">
        <v>282</v>
      </c>
      <c r="DS232" s="159" t="s">
        <v>282</v>
      </c>
      <c r="DT232" s="159" t="s">
        <v>282</v>
      </c>
      <c r="DU232" s="159" t="s">
        <v>282</v>
      </c>
      <c r="DV232" s="159" t="s">
        <v>282</v>
      </c>
      <c r="DW232" s="159" t="s">
        <v>282</v>
      </c>
      <c r="DX232" s="159" t="s">
        <v>282</v>
      </c>
      <c r="DY232" s="159" t="s">
        <v>282</v>
      </c>
      <c r="DZ232" s="159" t="s">
        <v>282</v>
      </c>
      <c r="EA232" s="159" t="s">
        <v>282</v>
      </c>
      <c r="EB232" s="159" t="s">
        <v>282</v>
      </c>
      <c r="EC232" s="159" t="s">
        <v>282</v>
      </c>
      <c r="ED232" s="159" t="s">
        <v>282</v>
      </c>
      <c r="EE232" s="159" t="s">
        <v>282</v>
      </c>
      <c r="EF232" s="159" t="s">
        <v>282</v>
      </c>
      <c r="EG232" s="159" t="s">
        <v>282</v>
      </c>
      <c r="EH232" s="159" t="s">
        <v>282</v>
      </c>
      <c r="EI232" s="159" t="s">
        <v>282</v>
      </c>
      <c r="EJ232" s="159" t="s">
        <v>282</v>
      </c>
      <c r="EK232" s="159" t="s">
        <v>282</v>
      </c>
      <c r="EL232" s="159" t="s">
        <v>282</v>
      </c>
      <c r="EM232" s="159" t="s">
        <v>282</v>
      </c>
      <c r="EN232" s="159" t="s">
        <v>282</v>
      </c>
      <c r="EO232" s="159" t="s">
        <v>282</v>
      </c>
      <c r="EP232" s="159" t="s">
        <v>282</v>
      </c>
      <c r="EQ232" s="159" t="s">
        <v>282</v>
      </c>
      <c r="ER232" s="159" t="s">
        <v>282</v>
      </c>
      <c r="ES232" s="159" t="s">
        <v>282</v>
      </c>
      <c r="ET232" s="159" t="s">
        <v>282</v>
      </c>
      <c r="EU232" s="159" t="s">
        <v>282</v>
      </c>
      <c r="EV232" s="159" t="s">
        <v>282</v>
      </c>
      <c r="EW232" s="159" t="s">
        <v>282</v>
      </c>
      <c r="EX232" s="159" t="s">
        <v>282</v>
      </c>
      <c r="EY232" s="159" t="s">
        <v>282</v>
      </c>
      <c r="EZ232" s="159" t="s">
        <v>282</v>
      </c>
      <c r="FA232" s="159" t="s">
        <v>282</v>
      </c>
      <c r="FB232" s="159" t="s">
        <v>282</v>
      </c>
      <c r="FC232" s="159" t="s">
        <v>282</v>
      </c>
      <c r="FD232" s="159" t="s">
        <v>282</v>
      </c>
      <c r="FE232" s="159" t="s">
        <v>282</v>
      </c>
      <c r="FF232" s="159" t="s">
        <v>282</v>
      </c>
      <c r="FG232" s="159" t="s">
        <v>282</v>
      </c>
      <c r="FH232" s="159" t="s">
        <v>282</v>
      </c>
      <c r="FI232" s="159" t="s">
        <v>282</v>
      </c>
      <c r="FJ232" s="159" t="s">
        <v>282</v>
      </c>
      <c r="FK232" s="159" t="s">
        <v>282</v>
      </c>
      <c r="FL232" s="159" t="s">
        <v>282</v>
      </c>
      <c r="FM232" s="159" t="s">
        <v>282</v>
      </c>
      <c r="FN232" s="159" t="s">
        <v>282</v>
      </c>
      <c r="FO232" s="159" t="s">
        <v>282</v>
      </c>
      <c r="FP232" s="159" t="s">
        <v>282</v>
      </c>
      <c r="FQ232" s="159" t="s">
        <v>282</v>
      </c>
      <c r="FR232" s="159" t="s">
        <v>282</v>
      </c>
      <c r="FS232" s="159" t="s">
        <v>282</v>
      </c>
      <c r="FT232" s="159" t="s">
        <v>282</v>
      </c>
    </row>
    <row r="233" spans="1:176" x14ac:dyDescent="0.25">
      <c r="A233" s="161" t="s">
        <v>7160</v>
      </c>
      <c r="B233" s="159" t="s">
        <v>5856</v>
      </c>
      <c r="C233" s="66" t="str">
        <f>IF(ISNUMBER(Severity!H233)=FALSE,Severity!F233,IF(Severity!H233&gt;=0.5,"YES","NO"))</f>
        <v>YES</v>
      </c>
      <c r="D233" s="66" t="str">
        <f>IF(ISNUMBER(Severity!I233)=FALSE,Severity!G233,IF(Severity!I233&gt;0.5,"YES","NO"))</f>
        <v>NO</v>
      </c>
      <c r="E233" s="159">
        <v>8</v>
      </c>
      <c r="F233" s="159">
        <v>2</v>
      </c>
      <c r="G233" s="159" t="s">
        <v>256</v>
      </c>
      <c r="H233" s="159" t="s">
        <v>10507</v>
      </c>
      <c r="I233" s="159">
        <v>7</v>
      </c>
      <c r="J233" s="159">
        <v>16</v>
      </c>
      <c r="K233" s="159" t="s">
        <v>282</v>
      </c>
      <c r="L233" s="159" t="s">
        <v>282</v>
      </c>
      <c r="M233" s="159" t="s">
        <v>282</v>
      </c>
      <c r="N233" s="159" t="s">
        <v>282</v>
      </c>
      <c r="O233" s="159" t="s">
        <v>282</v>
      </c>
      <c r="P233" s="159" t="s">
        <v>282</v>
      </c>
      <c r="Q233" s="159" t="s">
        <v>282</v>
      </c>
      <c r="R233" s="159" t="s">
        <v>282</v>
      </c>
      <c r="S233" s="159" t="s">
        <v>194</v>
      </c>
      <c r="T233" s="159">
        <v>10</v>
      </c>
      <c r="U233" s="159">
        <v>30.7</v>
      </c>
      <c r="V233" s="159">
        <v>4.3</v>
      </c>
      <c r="W233" s="159">
        <v>79</v>
      </c>
      <c r="X233" s="159" t="s">
        <v>282</v>
      </c>
      <c r="Y233" s="159" t="s">
        <v>282</v>
      </c>
      <c r="Z233" s="159" t="s">
        <v>282</v>
      </c>
      <c r="AA233" s="159" t="s">
        <v>282</v>
      </c>
      <c r="AB233" s="159" t="s">
        <v>282</v>
      </c>
      <c r="AC233" s="159" t="s">
        <v>282</v>
      </c>
      <c r="AD233" s="159" t="s">
        <v>282</v>
      </c>
      <c r="AE233" s="159" t="s">
        <v>282</v>
      </c>
      <c r="AF233" s="159" t="s">
        <v>282</v>
      </c>
      <c r="AG233" s="159" t="s">
        <v>282</v>
      </c>
      <c r="AH233" s="159" t="s">
        <v>282</v>
      </c>
      <c r="AI233" s="159" t="s">
        <v>282</v>
      </c>
      <c r="AJ233" s="159" t="s">
        <v>282</v>
      </c>
      <c r="AK233" s="159" t="s">
        <v>282</v>
      </c>
      <c r="AL233" s="159" t="s">
        <v>282</v>
      </c>
      <c r="AM233" s="159">
        <v>80</v>
      </c>
      <c r="AN233" s="159">
        <v>64</v>
      </c>
      <c r="AO233" s="159" t="s">
        <v>790</v>
      </c>
      <c r="AP233" s="159" t="s">
        <v>10507</v>
      </c>
      <c r="AQ233" s="159">
        <v>5</v>
      </c>
      <c r="AR233" s="159">
        <v>22</v>
      </c>
      <c r="AS233" s="159" t="s">
        <v>282</v>
      </c>
      <c r="AT233" s="159" t="s">
        <v>282</v>
      </c>
      <c r="AU233" s="159" t="s">
        <v>282</v>
      </c>
      <c r="AV233" s="159" t="s">
        <v>282</v>
      </c>
      <c r="AW233" s="159" t="s">
        <v>282</v>
      </c>
      <c r="AX233" s="159" t="s">
        <v>282</v>
      </c>
      <c r="AY233" s="159" t="s">
        <v>282</v>
      </c>
      <c r="AZ233" s="159" t="s">
        <v>282</v>
      </c>
      <c r="BA233" s="159" t="s">
        <v>194</v>
      </c>
      <c r="BB233" s="159">
        <v>10</v>
      </c>
      <c r="BC233" s="159">
        <v>30.6</v>
      </c>
      <c r="BD233" s="159">
        <v>3.9</v>
      </c>
      <c r="BE233" s="159">
        <v>76</v>
      </c>
      <c r="BF233" s="159" t="s">
        <v>282</v>
      </c>
      <c r="BG233" s="159" t="s">
        <v>282</v>
      </c>
      <c r="BH233" s="159" t="s">
        <v>282</v>
      </c>
      <c r="BI233" s="159" t="s">
        <v>282</v>
      </c>
      <c r="BJ233" s="159" t="s">
        <v>282</v>
      </c>
      <c r="BK233" s="159" t="s">
        <v>282</v>
      </c>
      <c r="BL233" s="159" t="s">
        <v>282</v>
      </c>
      <c r="BM233" s="159" t="s">
        <v>282</v>
      </c>
      <c r="BN233" s="159" t="s">
        <v>282</v>
      </c>
      <c r="BO233" s="159" t="s">
        <v>282</v>
      </c>
      <c r="BP233" s="159" t="s">
        <v>282</v>
      </c>
      <c r="BQ233" s="159" t="s">
        <v>282</v>
      </c>
      <c r="BR233" s="159" t="s">
        <v>282</v>
      </c>
      <c r="BS233" s="159" t="s">
        <v>282</v>
      </c>
      <c r="BT233" s="159" t="s">
        <v>282</v>
      </c>
      <c r="BU233" s="159">
        <v>77</v>
      </c>
      <c r="BV233" s="159">
        <v>55</v>
      </c>
      <c r="BW233" s="159" t="s">
        <v>282</v>
      </c>
      <c r="BX233" s="159" t="s">
        <v>282</v>
      </c>
      <c r="BY233" s="159" t="s">
        <v>282</v>
      </c>
      <c r="BZ233" s="159" t="s">
        <v>282</v>
      </c>
      <c r="CA233" s="159" t="s">
        <v>282</v>
      </c>
      <c r="CB233" s="159" t="s">
        <v>282</v>
      </c>
      <c r="CC233" s="159" t="s">
        <v>282</v>
      </c>
      <c r="CD233" s="159" t="s">
        <v>282</v>
      </c>
      <c r="CE233" s="159" t="s">
        <v>282</v>
      </c>
      <c r="CF233" s="159" t="s">
        <v>282</v>
      </c>
      <c r="CG233" s="159" t="s">
        <v>282</v>
      </c>
      <c r="CH233" s="159" t="s">
        <v>282</v>
      </c>
      <c r="CI233" s="159" t="s">
        <v>282</v>
      </c>
      <c r="CJ233" s="159" t="s">
        <v>282</v>
      </c>
      <c r="CK233" s="159" t="s">
        <v>282</v>
      </c>
      <c r="CL233" s="159" t="s">
        <v>282</v>
      </c>
      <c r="CM233" s="159" t="s">
        <v>282</v>
      </c>
      <c r="CN233" s="159" t="s">
        <v>282</v>
      </c>
      <c r="CO233" s="159" t="s">
        <v>282</v>
      </c>
      <c r="CP233" s="159" t="s">
        <v>282</v>
      </c>
      <c r="CQ233" s="159" t="s">
        <v>282</v>
      </c>
      <c r="CR233" s="159" t="s">
        <v>282</v>
      </c>
      <c r="CS233" s="159" t="s">
        <v>282</v>
      </c>
      <c r="CT233" s="159" t="s">
        <v>282</v>
      </c>
      <c r="CU233" s="159" t="s">
        <v>282</v>
      </c>
      <c r="CV233" s="159" t="s">
        <v>282</v>
      </c>
      <c r="CW233" s="159" t="s">
        <v>282</v>
      </c>
      <c r="CX233" s="159" t="s">
        <v>282</v>
      </c>
      <c r="CY233" s="159" t="s">
        <v>282</v>
      </c>
      <c r="CZ233" s="159" t="s">
        <v>282</v>
      </c>
      <c r="DA233" s="159" t="s">
        <v>282</v>
      </c>
      <c r="DB233" s="159" t="s">
        <v>282</v>
      </c>
      <c r="DC233" s="159" t="s">
        <v>282</v>
      </c>
      <c r="DD233" s="159" t="s">
        <v>282</v>
      </c>
      <c r="DE233" s="159" t="s">
        <v>282</v>
      </c>
      <c r="DF233" s="159" t="s">
        <v>282</v>
      </c>
      <c r="DG233" s="159" t="s">
        <v>282</v>
      </c>
      <c r="DH233" s="159" t="s">
        <v>282</v>
      </c>
      <c r="DI233" s="159" t="s">
        <v>282</v>
      </c>
      <c r="DJ233" s="159" t="s">
        <v>282</v>
      </c>
      <c r="DK233" s="159" t="s">
        <v>282</v>
      </c>
      <c r="DL233" s="159" t="s">
        <v>282</v>
      </c>
      <c r="DM233" s="159" t="s">
        <v>282</v>
      </c>
      <c r="DN233" s="159" t="s">
        <v>282</v>
      </c>
      <c r="DO233" s="159" t="s">
        <v>282</v>
      </c>
      <c r="DP233" s="159" t="s">
        <v>282</v>
      </c>
      <c r="DQ233" s="159" t="s">
        <v>282</v>
      </c>
      <c r="DR233" s="159" t="s">
        <v>282</v>
      </c>
      <c r="DS233" s="159" t="s">
        <v>282</v>
      </c>
      <c r="DT233" s="159" t="s">
        <v>282</v>
      </c>
      <c r="DU233" s="159" t="s">
        <v>282</v>
      </c>
      <c r="DV233" s="159" t="s">
        <v>282</v>
      </c>
      <c r="DW233" s="159" t="s">
        <v>282</v>
      </c>
      <c r="DX233" s="159" t="s">
        <v>282</v>
      </c>
      <c r="DY233" s="159" t="s">
        <v>282</v>
      </c>
      <c r="DZ233" s="159" t="s">
        <v>282</v>
      </c>
      <c r="EA233" s="159" t="s">
        <v>282</v>
      </c>
      <c r="EB233" s="159" t="s">
        <v>282</v>
      </c>
      <c r="EC233" s="159" t="s">
        <v>282</v>
      </c>
      <c r="ED233" s="159" t="s">
        <v>282</v>
      </c>
      <c r="EE233" s="159" t="s">
        <v>282</v>
      </c>
      <c r="EF233" s="159" t="s">
        <v>282</v>
      </c>
      <c r="EG233" s="159" t="s">
        <v>282</v>
      </c>
      <c r="EH233" s="159" t="s">
        <v>282</v>
      </c>
      <c r="EI233" s="159" t="s">
        <v>282</v>
      </c>
      <c r="EJ233" s="159" t="s">
        <v>282</v>
      </c>
      <c r="EK233" s="159" t="s">
        <v>282</v>
      </c>
      <c r="EL233" s="159" t="s">
        <v>282</v>
      </c>
      <c r="EM233" s="159" t="s">
        <v>282</v>
      </c>
      <c r="EN233" s="159" t="s">
        <v>282</v>
      </c>
      <c r="EO233" s="159" t="s">
        <v>282</v>
      </c>
      <c r="EP233" s="159" t="s">
        <v>282</v>
      </c>
      <c r="EQ233" s="159" t="s">
        <v>282</v>
      </c>
      <c r="ER233" s="159" t="s">
        <v>282</v>
      </c>
      <c r="ES233" s="159" t="s">
        <v>282</v>
      </c>
      <c r="ET233" s="159" t="s">
        <v>282</v>
      </c>
      <c r="EU233" s="159" t="s">
        <v>282</v>
      </c>
      <c r="EV233" s="159" t="s">
        <v>282</v>
      </c>
      <c r="EW233" s="159" t="s">
        <v>282</v>
      </c>
      <c r="EX233" s="159" t="s">
        <v>282</v>
      </c>
      <c r="EY233" s="159" t="s">
        <v>282</v>
      </c>
      <c r="EZ233" s="159" t="s">
        <v>282</v>
      </c>
      <c r="FA233" s="159" t="s">
        <v>282</v>
      </c>
      <c r="FB233" s="159" t="s">
        <v>282</v>
      </c>
      <c r="FC233" s="159" t="s">
        <v>282</v>
      </c>
      <c r="FD233" s="159" t="s">
        <v>282</v>
      </c>
      <c r="FE233" s="159" t="s">
        <v>282</v>
      </c>
      <c r="FF233" s="159" t="s">
        <v>282</v>
      </c>
      <c r="FG233" s="159" t="s">
        <v>282</v>
      </c>
      <c r="FH233" s="159" t="s">
        <v>282</v>
      </c>
      <c r="FI233" s="159" t="s">
        <v>282</v>
      </c>
      <c r="FJ233" s="159" t="s">
        <v>282</v>
      </c>
      <c r="FK233" s="159" t="s">
        <v>282</v>
      </c>
      <c r="FL233" s="159" t="s">
        <v>282</v>
      </c>
      <c r="FM233" s="159" t="s">
        <v>282</v>
      </c>
      <c r="FN233" s="159" t="s">
        <v>282</v>
      </c>
      <c r="FO233" s="159" t="s">
        <v>282</v>
      </c>
      <c r="FP233" s="159" t="s">
        <v>282</v>
      </c>
      <c r="FQ233" s="159" t="s">
        <v>282</v>
      </c>
      <c r="FR233" s="159" t="s">
        <v>282</v>
      </c>
      <c r="FS233" s="159" t="s">
        <v>282</v>
      </c>
      <c r="FT233" s="159" t="s">
        <v>282</v>
      </c>
    </row>
    <row r="234" spans="1:176" x14ac:dyDescent="0.25">
      <c r="A234" s="161" t="s">
        <v>15143</v>
      </c>
      <c r="B234" s="159" t="s">
        <v>15229</v>
      </c>
      <c r="C234" s="66" t="str">
        <f>IF(ISNUMBER(Severity!H234)=FALSE,Severity!F234,IF(Severity!H234&gt;=0.5,"YES","NO"))</f>
        <v>YES</v>
      </c>
      <c r="D234" s="66" t="str">
        <f>IF(ISNUMBER(Severity!I234)=FALSE,Severity!G234,IF(Severity!I234&gt;0.5,"YES","NO"))</f>
        <v>NO</v>
      </c>
      <c r="E234" s="159">
        <v>8</v>
      </c>
      <c r="F234" s="159">
        <v>2</v>
      </c>
      <c r="G234" s="159" t="s">
        <v>256</v>
      </c>
      <c r="H234" s="159" t="s">
        <v>10507</v>
      </c>
      <c r="I234" s="159">
        <v>5</v>
      </c>
      <c r="J234" s="159">
        <v>12</v>
      </c>
      <c r="K234" s="159" t="s">
        <v>282</v>
      </c>
      <c r="L234" s="159" t="s">
        <v>282</v>
      </c>
      <c r="M234" s="159" t="s">
        <v>282</v>
      </c>
      <c r="N234" s="159" t="s">
        <v>282</v>
      </c>
      <c r="O234" s="159" t="s">
        <v>10840</v>
      </c>
      <c r="P234" s="159">
        <v>1</v>
      </c>
      <c r="Q234" s="159">
        <v>26</v>
      </c>
      <c r="R234" s="159" t="s">
        <v>10841</v>
      </c>
      <c r="S234" s="159" t="s">
        <v>194</v>
      </c>
      <c r="T234" s="159">
        <v>10</v>
      </c>
      <c r="U234" s="159" t="s">
        <v>282</v>
      </c>
      <c r="V234" s="159" t="s">
        <v>282</v>
      </c>
      <c r="W234" s="159" t="s">
        <v>282</v>
      </c>
      <c r="X234" s="159">
        <v>31.7</v>
      </c>
      <c r="Y234" s="159">
        <v>6.3</v>
      </c>
      <c r="Z234" s="159">
        <v>49</v>
      </c>
      <c r="AA234" s="159" t="s">
        <v>282</v>
      </c>
      <c r="AB234" s="159" t="s">
        <v>282</v>
      </c>
      <c r="AC234" s="159" t="s">
        <v>282</v>
      </c>
      <c r="AD234" s="159">
        <v>13.5</v>
      </c>
      <c r="AE234" s="159">
        <v>11.4</v>
      </c>
      <c r="AF234" s="159">
        <v>45</v>
      </c>
      <c r="AG234" s="159" t="s">
        <v>282</v>
      </c>
      <c r="AH234" s="159" t="s">
        <v>282</v>
      </c>
      <c r="AI234" s="159" t="s">
        <v>282</v>
      </c>
      <c r="AJ234" s="159">
        <v>-17.8</v>
      </c>
      <c r="AK234" s="159">
        <v>10.73</v>
      </c>
      <c r="AL234" s="159">
        <v>45</v>
      </c>
      <c r="AM234" s="159">
        <v>57</v>
      </c>
      <c r="AN234" s="159">
        <v>45</v>
      </c>
      <c r="AO234" s="159" t="s">
        <v>302</v>
      </c>
      <c r="AP234" s="159" t="s">
        <v>10507</v>
      </c>
      <c r="AQ234" s="159">
        <v>4</v>
      </c>
      <c r="AR234" s="159">
        <v>13</v>
      </c>
      <c r="AS234" s="159" t="s">
        <v>282</v>
      </c>
      <c r="AT234" s="159" t="s">
        <v>282</v>
      </c>
      <c r="AU234" s="159" t="s">
        <v>282</v>
      </c>
      <c r="AV234" s="159" t="s">
        <v>282</v>
      </c>
      <c r="AW234" s="159" t="s">
        <v>10840</v>
      </c>
      <c r="AX234" s="159">
        <v>1</v>
      </c>
      <c r="AY234" s="159">
        <v>22</v>
      </c>
      <c r="AZ234" s="159" t="s">
        <v>10841</v>
      </c>
      <c r="BA234" s="159" t="s">
        <v>194</v>
      </c>
      <c r="BB234" s="159">
        <v>10</v>
      </c>
      <c r="BC234" s="159" t="s">
        <v>282</v>
      </c>
      <c r="BD234" s="159" t="s">
        <v>282</v>
      </c>
      <c r="BE234" s="159" t="s">
        <v>282</v>
      </c>
      <c r="BF234" s="159">
        <v>30.7</v>
      </c>
      <c r="BG234" s="159">
        <v>5.25</v>
      </c>
      <c r="BH234" s="159">
        <v>43</v>
      </c>
      <c r="BI234" s="159" t="s">
        <v>282</v>
      </c>
      <c r="BJ234" s="159" t="s">
        <v>282</v>
      </c>
      <c r="BK234" s="159" t="s">
        <v>282</v>
      </c>
      <c r="BL234" s="159">
        <v>13.8</v>
      </c>
      <c r="BM234" s="159">
        <v>8.4</v>
      </c>
      <c r="BN234" s="159">
        <v>36</v>
      </c>
      <c r="BO234" s="159" t="s">
        <v>282</v>
      </c>
      <c r="BP234" s="159" t="s">
        <v>282</v>
      </c>
      <c r="BQ234" s="159" t="s">
        <v>282</v>
      </c>
      <c r="BR234" s="159">
        <v>-17.100000000000001</v>
      </c>
      <c r="BS234" s="159">
        <v>9.6</v>
      </c>
      <c r="BT234" s="159">
        <v>36</v>
      </c>
      <c r="BU234" s="159">
        <v>49</v>
      </c>
      <c r="BV234" s="159">
        <v>36</v>
      </c>
      <c r="BW234" s="159" t="s">
        <v>282</v>
      </c>
      <c r="BX234" s="159" t="s">
        <v>282</v>
      </c>
      <c r="BY234" s="159" t="s">
        <v>282</v>
      </c>
      <c r="BZ234" s="159" t="s">
        <v>282</v>
      </c>
      <c r="CA234" s="159" t="s">
        <v>282</v>
      </c>
      <c r="CB234" s="159" t="s">
        <v>282</v>
      </c>
      <c r="CC234" s="159" t="s">
        <v>282</v>
      </c>
      <c r="CD234" s="159" t="s">
        <v>282</v>
      </c>
      <c r="CE234" s="159" t="s">
        <v>282</v>
      </c>
      <c r="CF234" s="159" t="s">
        <v>282</v>
      </c>
      <c r="CG234" s="159" t="s">
        <v>282</v>
      </c>
      <c r="CH234" s="159" t="s">
        <v>282</v>
      </c>
      <c r="CI234" s="159" t="s">
        <v>282</v>
      </c>
      <c r="CJ234" s="159" t="s">
        <v>282</v>
      </c>
      <c r="CK234" s="159" t="s">
        <v>282</v>
      </c>
      <c r="CL234" s="159" t="s">
        <v>282</v>
      </c>
      <c r="CM234" s="159" t="s">
        <v>282</v>
      </c>
      <c r="CN234" s="159" t="s">
        <v>282</v>
      </c>
      <c r="CO234" s="159" t="s">
        <v>282</v>
      </c>
      <c r="CP234" s="159" t="s">
        <v>282</v>
      </c>
      <c r="CQ234" s="159" t="s">
        <v>282</v>
      </c>
      <c r="CR234" s="159" t="s">
        <v>282</v>
      </c>
      <c r="CS234" s="159" t="s">
        <v>282</v>
      </c>
      <c r="CT234" s="159" t="s">
        <v>282</v>
      </c>
      <c r="CU234" s="159" t="s">
        <v>282</v>
      </c>
      <c r="CV234" s="159" t="s">
        <v>282</v>
      </c>
      <c r="CW234" s="159" t="s">
        <v>282</v>
      </c>
      <c r="CX234" s="159" t="s">
        <v>282</v>
      </c>
      <c r="CY234" s="159" t="s">
        <v>282</v>
      </c>
      <c r="CZ234" s="159" t="s">
        <v>282</v>
      </c>
      <c r="DA234" s="159" t="s">
        <v>282</v>
      </c>
      <c r="DB234" s="159" t="s">
        <v>282</v>
      </c>
      <c r="DC234" s="159" t="s">
        <v>282</v>
      </c>
      <c r="DD234" s="159" t="s">
        <v>282</v>
      </c>
      <c r="DE234" s="159" t="s">
        <v>282</v>
      </c>
      <c r="DF234" s="159" t="s">
        <v>282</v>
      </c>
      <c r="DG234" s="159" t="s">
        <v>282</v>
      </c>
      <c r="DH234" s="159" t="s">
        <v>282</v>
      </c>
      <c r="DI234" s="159" t="s">
        <v>282</v>
      </c>
      <c r="DJ234" s="159" t="s">
        <v>282</v>
      </c>
      <c r="DK234" s="159" t="s">
        <v>282</v>
      </c>
      <c r="DL234" s="159" t="s">
        <v>282</v>
      </c>
      <c r="DM234" s="159" t="s">
        <v>282</v>
      </c>
      <c r="DN234" s="159" t="s">
        <v>282</v>
      </c>
      <c r="DO234" s="159" t="s">
        <v>282</v>
      </c>
      <c r="DP234" s="159" t="s">
        <v>282</v>
      </c>
      <c r="DQ234" s="159" t="s">
        <v>282</v>
      </c>
      <c r="DR234" s="159" t="s">
        <v>282</v>
      </c>
      <c r="DS234" s="159" t="s">
        <v>282</v>
      </c>
      <c r="DT234" s="159" t="s">
        <v>282</v>
      </c>
      <c r="DU234" s="159" t="s">
        <v>282</v>
      </c>
      <c r="DV234" s="159" t="s">
        <v>282</v>
      </c>
      <c r="DW234" s="159" t="s">
        <v>282</v>
      </c>
      <c r="DX234" s="159" t="s">
        <v>282</v>
      </c>
      <c r="DY234" s="159" t="s">
        <v>282</v>
      </c>
      <c r="DZ234" s="159" t="s">
        <v>282</v>
      </c>
      <c r="EA234" s="159" t="s">
        <v>282</v>
      </c>
      <c r="EB234" s="159" t="s">
        <v>282</v>
      </c>
      <c r="EC234" s="159" t="s">
        <v>282</v>
      </c>
      <c r="ED234" s="159" t="s">
        <v>282</v>
      </c>
      <c r="EE234" s="159" t="s">
        <v>282</v>
      </c>
      <c r="EF234" s="159" t="s">
        <v>282</v>
      </c>
      <c r="EG234" s="159" t="s">
        <v>282</v>
      </c>
      <c r="EH234" s="159" t="s">
        <v>282</v>
      </c>
      <c r="EI234" s="159" t="s">
        <v>282</v>
      </c>
      <c r="EJ234" s="159" t="s">
        <v>282</v>
      </c>
      <c r="EK234" s="159" t="s">
        <v>282</v>
      </c>
      <c r="EL234" s="159" t="s">
        <v>282</v>
      </c>
      <c r="EM234" s="159" t="s">
        <v>282</v>
      </c>
      <c r="EN234" s="159" t="s">
        <v>282</v>
      </c>
      <c r="EO234" s="159" t="s">
        <v>282</v>
      </c>
      <c r="EP234" s="159" t="s">
        <v>282</v>
      </c>
      <c r="EQ234" s="159" t="s">
        <v>282</v>
      </c>
      <c r="ER234" s="159" t="s">
        <v>282</v>
      </c>
      <c r="ES234" s="159" t="s">
        <v>282</v>
      </c>
      <c r="ET234" s="159" t="s">
        <v>282</v>
      </c>
      <c r="EU234" s="159" t="s">
        <v>282</v>
      </c>
      <c r="EV234" s="159" t="s">
        <v>282</v>
      </c>
      <c r="EW234" s="159" t="s">
        <v>282</v>
      </c>
      <c r="EX234" s="159" t="s">
        <v>282</v>
      </c>
      <c r="EY234" s="159" t="s">
        <v>282</v>
      </c>
      <c r="EZ234" s="159" t="s">
        <v>282</v>
      </c>
      <c r="FA234" s="159" t="s">
        <v>282</v>
      </c>
      <c r="FB234" s="159" t="s">
        <v>282</v>
      </c>
      <c r="FC234" s="159" t="s">
        <v>282</v>
      </c>
      <c r="FD234" s="159" t="s">
        <v>282</v>
      </c>
      <c r="FE234" s="159" t="s">
        <v>282</v>
      </c>
      <c r="FF234" s="159" t="s">
        <v>282</v>
      </c>
      <c r="FG234" s="159" t="s">
        <v>282</v>
      </c>
      <c r="FH234" s="159" t="s">
        <v>282</v>
      </c>
      <c r="FI234" s="159" t="s">
        <v>282</v>
      </c>
      <c r="FJ234" s="159" t="s">
        <v>282</v>
      </c>
      <c r="FK234" s="159" t="s">
        <v>282</v>
      </c>
      <c r="FL234" s="159" t="s">
        <v>282</v>
      </c>
      <c r="FM234" s="159" t="s">
        <v>282</v>
      </c>
      <c r="FN234" s="159" t="s">
        <v>282</v>
      </c>
      <c r="FO234" s="159" t="s">
        <v>282</v>
      </c>
      <c r="FP234" s="159" t="s">
        <v>282</v>
      </c>
      <c r="FQ234" s="159" t="s">
        <v>282</v>
      </c>
      <c r="FR234" s="159" t="s">
        <v>282</v>
      </c>
      <c r="FS234" s="159" t="s">
        <v>282</v>
      </c>
      <c r="FT234" s="159" t="s">
        <v>282</v>
      </c>
    </row>
    <row r="235" spans="1:176" x14ac:dyDescent="0.25">
      <c r="A235" s="161" t="s">
        <v>8236</v>
      </c>
      <c r="B235" s="159" t="s">
        <v>282</v>
      </c>
      <c r="C235" s="66" t="str">
        <f>IF(ISNUMBER(Severity!H235)=FALSE,Severity!F235,IF(Severity!H235&gt;=0.5,"YES","NO"))</f>
        <v>YES</v>
      </c>
      <c r="D235" s="66" t="str">
        <f>IF(ISNUMBER(Severity!I235)=FALSE,Severity!G235,IF(Severity!I235&gt;0.5,"YES","NO"))</f>
        <v>NO</v>
      </c>
      <c r="E235" s="159">
        <v>24</v>
      </c>
      <c r="F235" s="159">
        <v>2</v>
      </c>
      <c r="G235" s="159" t="s">
        <v>255</v>
      </c>
      <c r="H235" s="159" t="s">
        <v>10507</v>
      </c>
      <c r="I235" s="159" t="s">
        <v>282</v>
      </c>
      <c r="J235" s="159">
        <v>20</v>
      </c>
      <c r="K235" s="159" t="s">
        <v>282</v>
      </c>
      <c r="L235" s="159" t="s">
        <v>282</v>
      </c>
      <c r="M235" s="159" t="s">
        <v>282</v>
      </c>
      <c r="N235" s="159" t="s">
        <v>282</v>
      </c>
      <c r="O235" s="159" t="s">
        <v>194</v>
      </c>
      <c r="P235" s="159">
        <v>10</v>
      </c>
      <c r="Q235" s="159">
        <v>19</v>
      </c>
      <c r="R235" s="159">
        <v>50</v>
      </c>
      <c r="S235" s="159" t="s">
        <v>194</v>
      </c>
      <c r="T235" s="159">
        <v>10</v>
      </c>
      <c r="U235" s="159">
        <v>22.7</v>
      </c>
      <c r="V235" s="159">
        <v>6.9</v>
      </c>
      <c r="W235" s="159">
        <v>44</v>
      </c>
      <c r="X235" s="159" t="s">
        <v>282</v>
      </c>
      <c r="Y235" s="159" t="s">
        <v>282</v>
      </c>
      <c r="Z235" s="159" t="s">
        <v>282</v>
      </c>
      <c r="AA235" s="159" t="s">
        <v>282</v>
      </c>
      <c r="AB235" s="159" t="s">
        <v>282</v>
      </c>
      <c r="AC235" s="159" t="s">
        <v>282</v>
      </c>
      <c r="AD235" s="159" t="s">
        <v>282</v>
      </c>
      <c r="AE235" s="159" t="s">
        <v>282</v>
      </c>
      <c r="AF235" s="159" t="s">
        <v>282</v>
      </c>
      <c r="AG235" s="159" t="s">
        <v>282</v>
      </c>
      <c r="AH235" s="159" t="s">
        <v>282</v>
      </c>
      <c r="AI235" s="159" t="s">
        <v>282</v>
      </c>
      <c r="AJ235" s="159" t="s">
        <v>282</v>
      </c>
      <c r="AK235" s="159" t="s">
        <v>282</v>
      </c>
      <c r="AL235" s="159" t="s">
        <v>282</v>
      </c>
      <c r="AM235" s="159">
        <v>44</v>
      </c>
      <c r="AN235" s="159">
        <v>24</v>
      </c>
      <c r="AO235" s="159" t="s">
        <v>790</v>
      </c>
      <c r="AP235" s="159" t="s">
        <v>10507</v>
      </c>
      <c r="AQ235" s="159" t="s">
        <v>282</v>
      </c>
      <c r="AR235" s="159">
        <v>17</v>
      </c>
      <c r="AS235" s="159" t="s">
        <v>282</v>
      </c>
      <c r="AT235" s="159" t="s">
        <v>282</v>
      </c>
      <c r="AU235" s="159" t="s">
        <v>282</v>
      </c>
      <c r="AV235" s="159" t="s">
        <v>282</v>
      </c>
      <c r="AW235" s="159" t="s">
        <v>194</v>
      </c>
      <c r="AX235" s="159">
        <v>10</v>
      </c>
      <c r="AY235" s="159">
        <v>15</v>
      </c>
      <c r="AZ235" s="159">
        <v>50</v>
      </c>
      <c r="BA235" s="159" t="s">
        <v>194</v>
      </c>
      <c r="BB235" s="159">
        <v>10</v>
      </c>
      <c r="BC235" s="159">
        <v>22.4</v>
      </c>
      <c r="BD235" s="159">
        <v>8</v>
      </c>
      <c r="BE235" s="159">
        <v>39</v>
      </c>
      <c r="BF235" s="159" t="s">
        <v>282</v>
      </c>
      <c r="BG235" s="159" t="s">
        <v>282</v>
      </c>
      <c r="BH235" s="159" t="s">
        <v>282</v>
      </c>
      <c r="BI235" s="159" t="s">
        <v>282</v>
      </c>
      <c r="BJ235" s="159" t="s">
        <v>282</v>
      </c>
      <c r="BK235" s="159" t="s">
        <v>282</v>
      </c>
      <c r="BL235" s="159" t="s">
        <v>282</v>
      </c>
      <c r="BM235" s="159" t="s">
        <v>282</v>
      </c>
      <c r="BN235" s="159" t="s">
        <v>282</v>
      </c>
      <c r="BO235" s="159" t="s">
        <v>282</v>
      </c>
      <c r="BP235" s="159" t="s">
        <v>282</v>
      </c>
      <c r="BQ235" s="159" t="s">
        <v>282</v>
      </c>
      <c r="BR235" s="159" t="s">
        <v>282</v>
      </c>
      <c r="BS235" s="159" t="s">
        <v>282</v>
      </c>
      <c r="BT235" s="159" t="s">
        <v>282</v>
      </c>
      <c r="BU235" s="159">
        <v>39</v>
      </c>
      <c r="BV235" s="159">
        <v>22</v>
      </c>
      <c r="BW235" s="159" t="s">
        <v>282</v>
      </c>
      <c r="BX235" s="159" t="s">
        <v>282</v>
      </c>
      <c r="BY235" s="159" t="s">
        <v>282</v>
      </c>
      <c r="BZ235" s="159" t="s">
        <v>282</v>
      </c>
      <c r="CA235" s="159" t="s">
        <v>282</v>
      </c>
      <c r="CB235" s="159" t="s">
        <v>282</v>
      </c>
      <c r="CC235" s="159" t="s">
        <v>282</v>
      </c>
      <c r="CD235" s="159" t="s">
        <v>282</v>
      </c>
      <c r="CE235" s="159" t="s">
        <v>282</v>
      </c>
      <c r="CF235" s="159" t="s">
        <v>282</v>
      </c>
      <c r="CG235" s="159" t="s">
        <v>282</v>
      </c>
      <c r="CH235" s="159" t="s">
        <v>282</v>
      </c>
      <c r="CI235" s="159" t="s">
        <v>282</v>
      </c>
      <c r="CJ235" s="159" t="s">
        <v>282</v>
      </c>
      <c r="CK235" s="159" t="s">
        <v>282</v>
      </c>
      <c r="CL235" s="159" t="s">
        <v>282</v>
      </c>
      <c r="CM235" s="159" t="s">
        <v>282</v>
      </c>
      <c r="CN235" s="159" t="s">
        <v>282</v>
      </c>
      <c r="CO235" s="159" t="s">
        <v>282</v>
      </c>
      <c r="CP235" s="159" t="s">
        <v>282</v>
      </c>
      <c r="CQ235" s="159" t="s">
        <v>282</v>
      </c>
      <c r="CR235" s="159" t="s">
        <v>282</v>
      </c>
      <c r="CS235" s="159" t="s">
        <v>282</v>
      </c>
      <c r="CT235" s="159" t="s">
        <v>282</v>
      </c>
      <c r="CU235" s="159" t="s">
        <v>282</v>
      </c>
      <c r="CV235" s="159" t="s">
        <v>282</v>
      </c>
      <c r="CW235" s="159" t="s">
        <v>282</v>
      </c>
      <c r="CX235" s="159" t="s">
        <v>282</v>
      </c>
      <c r="CY235" s="159" t="s">
        <v>282</v>
      </c>
      <c r="CZ235" s="159" t="s">
        <v>282</v>
      </c>
      <c r="DA235" s="159" t="s">
        <v>282</v>
      </c>
      <c r="DB235" s="159" t="s">
        <v>282</v>
      </c>
      <c r="DC235" s="159" t="s">
        <v>282</v>
      </c>
      <c r="DD235" s="159" t="s">
        <v>282</v>
      </c>
      <c r="DE235" s="159" t="s">
        <v>282</v>
      </c>
      <c r="DF235" s="159" t="s">
        <v>282</v>
      </c>
      <c r="DG235" s="159" t="s">
        <v>282</v>
      </c>
      <c r="DH235" s="159" t="s">
        <v>282</v>
      </c>
      <c r="DI235" s="159" t="s">
        <v>282</v>
      </c>
      <c r="DJ235" s="159" t="s">
        <v>282</v>
      </c>
      <c r="DK235" s="159" t="s">
        <v>282</v>
      </c>
      <c r="DL235" s="159" t="s">
        <v>282</v>
      </c>
      <c r="DM235" s="159" t="s">
        <v>282</v>
      </c>
      <c r="DN235" s="159" t="s">
        <v>282</v>
      </c>
      <c r="DO235" s="159" t="s">
        <v>282</v>
      </c>
      <c r="DP235" s="159" t="s">
        <v>282</v>
      </c>
      <c r="DQ235" s="159" t="s">
        <v>282</v>
      </c>
      <c r="DR235" s="159" t="s">
        <v>282</v>
      </c>
      <c r="DS235" s="159" t="s">
        <v>282</v>
      </c>
      <c r="DT235" s="159" t="s">
        <v>282</v>
      </c>
      <c r="DU235" s="159" t="s">
        <v>282</v>
      </c>
      <c r="DV235" s="159" t="s">
        <v>282</v>
      </c>
      <c r="DW235" s="159" t="s">
        <v>282</v>
      </c>
      <c r="DX235" s="159" t="s">
        <v>282</v>
      </c>
      <c r="DY235" s="159" t="s">
        <v>282</v>
      </c>
      <c r="DZ235" s="159" t="s">
        <v>282</v>
      </c>
      <c r="EA235" s="159" t="s">
        <v>282</v>
      </c>
      <c r="EB235" s="159" t="s">
        <v>282</v>
      </c>
      <c r="EC235" s="159" t="s">
        <v>282</v>
      </c>
      <c r="ED235" s="159" t="s">
        <v>282</v>
      </c>
      <c r="EE235" s="159" t="s">
        <v>282</v>
      </c>
      <c r="EF235" s="159" t="s">
        <v>282</v>
      </c>
      <c r="EG235" s="159" t="s">
        <v>282</v>
      </c>
      <c r="EH235" s="159" t="s">
        <v>282</v>
      </c>
      <c r="EI235" s="159" t="s">
        <v>282</v>
      </c>
      <c r="EJ235" s="159" t="s">
        <v>282</v>
      </c>
      <c r="EK235" s="159" t="s">
        <v>282</v>
      </c>
      <c r="EL235" s="159" t="s">
        <v>282</v>
      </c>
      <c r="EM235" s="159" t="s">
        <v>282</v>
      </c>
      <c r="EN235" s="159" t="s">
        <v>282</v>
      </c>
      <c r="EO235" s="159" t="s">
        <v>282</v>
      </c>
      <c r="EP235" s="159" t="s">
        <v>282</v>
      </c>
      <c r="EQ235" s="159" t="s">
        <v>282</v>
      </c>
      <c r="ER235" s="159" t="s">
        <v>282</v>
      </c>
      <c r="ES235" s="159" t="s">
        <v>282</v>
      </c>
      <c r="ET235" s="159" t="s">
        <v>282</v>
      </c>
      <c r="EU235" s="159" t="s">
        <v>282</v>
      </c>
      <c r="EV235" s="159" t="s">
        <v>282</v>
      </c>
      <c r="EW235" s="159" t="s">
        <v>282</v>
      </c>
      <c r="EX235" s="159" t="s">
        <v>282</v>
      </c>
      <c r="EY235" s="159" t="s">
        <v>282</v>
      </c>
      <c r="EZ235" s="159" t="s">
        <v>282</v>
      </c>
      <c r="FA235" s="159" t="s">
        <v>282</v>
      </c>
      <c r="FB235" s="159" t="s">
        <v>282</v>
      </c>
      <c r="FC235" s="159" t="s">
        <v>282</v>
      </c>
      <c r="FD235" s="159" t="s">
        <v>282</v>
      </c>
      <c r="FE235" s="159" t="s">
        <v>282</v>
      </c>
      <c r="FF235" s="159" t="s">
        <v>282</v>
      </c>
      <c r="FG235" s="159" t="s">
        <v>282</v>
      </c>
      <c r="FH235" s="159" t="s">
        <v>282</v>
      </c>
      <c r="FI235" s="159" t="s">
        <v>282</v>
      </c>
      <c r="FJ235" s="159" t="s">
        <v>282</v>
      </c>
      <c r="FK235" s="159" t="s">
        <v>282</v>
      </c>
      <c r="FL235" s="159" t="s">
        <v>282</v>
      </c>
      <c r="FM235" s="159" t="s">
        <v>282</v>
      </c>
      <c r="FN235" s="159" t="s">
        <v>282</v>
      </c>
      <c r="FO235" s="159" t="s">
        <v>282</v>
      </c>
      <c r="FP235" s="159" t="s">
        <v>282</v>
      </c>
      <c r="FQ235" s="159" t="s">
        <v>282</v>
      </c>
      <c r="FR235" s="159" t="s">
        <v>282</v>
      </c>
      <c r="FS235" s="159" t="s">
        <v>282</v>
      </c>
      <c r="FT235" s="159" t="s">
        <v>282</v>
      </c>
    </row>
    <row r="236" spans="1:176" x14ac:dyDescent="0.25">
      <c r="A236" s="161" t="s">
        <v>2518</v>
      </c>
      <c r="B236" s="159" t="s">
        <v>282</v>
      </c>
      <c r="C236" s="66" t="str">
        <f>IF(ISNUMBER(Severity!H236)=FALSE,Severity!F236,IF(Severity!H236&gt;=0.5,"YES","NO"))</f>
        <v>YES</v>
      </c>
      <c r="D236" s="66" t="str">
        <f>IF(ISNUMBER(Severity!I236)=FALSE,Severity!G236,IF(Severity!I236&gt;0.5,"YES","NO"))</f>
        <v>NO</v>
      </c>
      <c r="E236" s="159">
        <v>4</v>
      </c>
      <c r="F236" s="159">
        <v>2</v>
      </c>
      <c r="G236" s="159" t="s">
        <v>258</v>
      </c>
      <c r="H236" s="159" t="s">
        <v>10507</v>
      </c>
      <c r="I236" s="159">
        <v>4</v>
      </c>
      <c r="J236" s="159">
        <v>11</v>
      </c>
      <c r="K236" s="159" t="s">
        <v>299</v>
      </c>
      <c r="L236" s="159">
        <v>21</v>
      </c>
      <c r="M236" s="159">
        <v>12</v>
      </c>
      <c r="N236" s="159">
        <v>7</v>
      </c>
      <c r="O236" s="159" t="s">
        <v>282</v>
      </c>
      <c r="P236" s="159" t="s">
        <v>282</v>
      </c>
      <c r="Q236" s="159" t="s">
        <v>282</v>
      </c>
      <c r="R236" s="159" t="s">
        <v>282</v>
      </c>
      <c r="S236" s="159" t="s">
        <v>299</v>
      </c>
      <c r="T236" s="159">
        <v>21</v>
      </c>
      <c r="U236" s="159">
        <v>28.2</v>
      </c>
      <c r="V236" s="159">
        <v>4.0999999999999996</v>
      </c>
      <c r="W236" s="159">
        <v>46</v>
      </c>
      <c r="X236" s="159" t="s">
        <v>282</v>
      </c>
      <c r="Y236" s="159" t="s">
        <v>282</v>
      </c>
      <c r="Z236" s="159" t="s">
        <v>282</v>
      </c>
      <c r="AA236" s="301">
        <v>14</v>
      </c>
      <c r="AB236" s="159">
        <v>9.1999999999999993</v>
      </c>
      <c r="AC236" s="159">
        <v>46</v>
      </c>
      <c r="AD236" s="159" t="s">
        <v>282</v>
      </c>
      <c r="AE236" s="159" t="s">
        <v>282</v>
      </c>
      <c r="AF236" s="159" t="s">
        <v>282</v>
      </c>
      <c r="AG236" s="159">
        <v>-14.2</v>
      </c>
      <c r="AH236" s="159">
        <v>9.6</v>
      </c>
      <c r="AI236" s="159">
        <v>46</v>
      </c>
      <c r="AJ236" s="159" t="s">
        <v>282</v>
      </c>
      <c r="AK236" s="159" t="s">
        <v>282</v>
      </c>
      <c r="AL236" s="159" t="s">
        <v>282</v>
      </c>
      <c r="AM236" s="159">
        <v>46</v>
      </c>
      <c r="AN236" s="159">
        <v>35</v>
      </c>
      <c r="AO236" s="159" t="s">
        <v>790</v>
      </c>
      <c r="AP236" s="159" t="s">
        <v>10507</v>
      </c>
      <c r="AQ236" s="159">
        <v>3</v>
      </c>
      <c r="AR236" s="159">
        <v>27</v>
      </c>
      <c r="AS236" s="159" t="s">
        <v>299</v>
      </c>
      <c r="AT236" s="159">
        <v>21</v>
      </c>
      <c r="AU236" s="159">
        <v>6</v>
      </c>
      <c r="AV236" s="159">
        <v>7</v>
      </c>
      <c r="AW236" s="159" t="s">
        <v>282</v>
      </c>
      <c r="AX236" s="159" t="s">
        <v>282</v>
      </c>
      <c r="AY236" s="159" t="s">
        <v>282</v>
      </c>
      <c r="AZ236" s="159" t="s">
        <v>282</v>
      </c>
      <c r="BA236" s="159" t="s">
        <v>299</v>
      </c>
      <c r="BB236" s="159">
        <v>21</v>
      </c>
      <c r="BC236" s="159">
        <v>28.6</v>
      </c>
      <c r="BD236" s="159">
        <v>3.7</v>
      </c>
      <c r="BE236" s="159">
        <v>47</v>
      </c>
      <c r="BF236" s="159" t="s">
        <v>282</v>
      </c>
      <c r="BG236" s="159" t="s">
        <v>282</v>
      </c>
      <c r="BH236" s="159" t="s">
        <v>282</v>
      </c>
      <c r="BI236" s="301">
        <v>23.8</v>
      </c>
      <c r="BJ236" s="159">
        <v>11.4</v>
      </c>
      <c r="BK236" s="159">
        <v>47</v>
      </c>
      <c r="BL236" s="159" t="s">
        <v>282</v>
      </c>
      <c r="BM236" s="159" t="s">
        <v>282</v>
      </c>
      <c r="BN236" s="159" t="s">
        <v>282</v>
      </c>
      <c r="BO236" s="159">
        <v>-4.8</v>
      </c>
      <c r="BP236" s="159">
        <v>11</v>
      </c>
      <c r="BQ236" s="159">
        <v>47</v>
      </c>
      <c r="BR236" s="159" t="s">
        <v>282</v>
      </c>
      <c r="BS236" s="159" t="s">
        <v>282</v>
      </c>
      <c r="BT236" s="159" t="s">
        <v>282</v>
      </c>
      <c r="BU236" s="159">
        <v>47</v>
      </c>
      <c r="BV236" s="159">
        <v>20</v>
      </c>
      <c r="BW236" s="159" t="s">
        <v>282</v>
      </c>
      <c r="BX236" s="159" t="s">
        <v>282</v>
      </c>
      <c r="BY236" s="159" t="s">
        <v>282</v>
      </c>
      <c r="BZ236" s="159" t="s">
        <v>282</v>
      </c>
      <c r="CA236" s="159" t="s">
        <v>282</v>
      </c>
      <c r="CB236" s="159" t="s">
        <v>282</v>
      </c>
      <c r="CC236" s="159" t="s">
        <v>282</v>
      </c>
      <c r="CD236" s="159" t="s">
        <v>282</v>
      </c>
      <c r="CE236" s="159" t="s">
        <v>282</v>
      </c>
      <c r="CF236" s="159" t="s">
        <v>282</v>
      </c>
      <c r="CG236" s="159" t="s">
        <v>282</v>
      </c>
      <c r="CH236" s="159" t="s">
        <v>282</v>
      </c>
      <c r="CI236" s="159" t="s">
        <v>282</v>
      </c>
      <c r="CJ236" s="159" t="s">
        <v>282</v>
      </c>
      <c r="CK236" s="159" t="s">
        <v>282</v>
      </c>
      <c r="CL236" s="159" t="s">
        <v>282</v>
      </c>
      <c r="CM236" s="159" t="s">
        <v>282</v>
      </c>
      <c r="CN236" s="159" t="s">
        <v>282</v>
      </c>
      <c r="CO236" s="159" t="s">
        <v>282</v>
      </c>
      <c r="CP236" s="159" t="s">
        <v>282</v>
      </c>
      <c r="CQ236" s="159" t="s">
        <v>282</v>
      </c>
      <c r="CR236" s="159" t="s">
        <v>282</v>
      </c>
      <c r="CS236" s="159" t="s">
        <v>282</v>
      </c>
      <c r="CT236" s="159" t="s">
        <v>282</v>
      </c>
      <c r="CU236" s="159" t="s">
        <v>282</v>
      </c>
      <c r="CV236" s="159" t="s">
        <v>282</v>
      </c>
      <c r="CW236" s="159" t="s">
        <v>282</v>
      </c>
      <c r="CX236" s="159" t="s">
        <v>282</v>
      </c>
      <c r="CY236" s="159" t="s">
        <v>282</v>
      </c>
      <c r="CZ236" s="159" t="s">
        <v>282</v>
      </c>
      <c r="DA236" s="159" t="s">
        <v>282</v>
      </c>
      <c r="DB236" s="159" t="s">
        <v>282</v>
      </c>
      <c r="DC236" s="159" t="s">
        <v>282</v>
      </c>
      <c r="DD236" s="159" t="s">
        <v>282</v>
      </c>
      <c r="DE236" s="159" t="s">
        <v>282</v>
      </c>
      <c r="DF236" s="159" t="s">
        <v>282</v>
      </c>
      <c r="DG236" s="159" t="s">
        <v>282</v>
      </c>
      <c r="DH236" s="159" t="s">
        <v>282</v>
      </c>
      <c r="DI236" s="159" t="s">
        <v>282</v>
      </c>
      <c r="DJ236" s="159" t="s">
        <v>282</v>
      </c>
      <c r="DK236" s="159" t="s">
        <v>282</v>
      </c>
      <c r="DL236" s="159" t="s">
        <v>282</v>
      </c>
      <c r="DM236" s="159" t="s">
        <v>282</v>
      </c>
      <c r="DN236" s="159" t="s">
        <v>282</v>
      </c>
      <c r="DO236" s="159" t="s">
        <v>282</v>
      </c>
      <c r="DP236" s="159" t="s">
        <v>282</v>
      </c>
      <c r="DQ236" s="159" t="s">
        <v>282</v>
      </c>
      <c r="DR236" s="159" t="s">
        <v>282</v>
      </c>
      <c r="DS236" s="159" t="s">
        <v>282</v>
      </c>
      <c r="DT236" s="159" t="s">
        <v>282</v>
      </c>
      <c r="DU236" s="159" t="s">
        <v>282</v>
      </c>
      <c r="DV236" s="159" t="s">
        <v>282</v>
      </c>
      <c r="DW236" s="159" t="s">
        <v>282</v>
      </c>
      <c r="DX236" s="159" t="s">
        <v>282</v>
      </c>
      <c r="DY236" s="159" t="s">
        <v>282</v>
      </c>
      <c r="DZ236" s="159" t="s">
        <v>282</v>
      </c>
      <c r="EA236" s="159" t="s">
        <v>282</v>
      </c>
      <c r="EB236" s="159" t="s">
        <v>282</v>
      </c>
      <c r="EC236" s="159" t="s">
        <v>282</v>
      </c>
      <c r="ED236" s="159" t="s">
        <v>282</v>
      </c>
      <c r="EE236" s="159" t="s">
        <v>282</v>
      </c>
      <c r="EF236" s="159" t="s">
        <v>282</v>
      </c>
      <c r="EG236" s="159" t="s">
        <v>282</v>
      </c>
      <c r="EH236" s="159" t="s">
        <v>282</v>
      </c>
      <c r="EI236" s="159" t="s">
        <v>282</v>
      </c>
      <c r="EJ236" s="159" t="s">
        <v>282</v>
      </c>
      <c r="EK236" s="159" t="s">
        <v>282</v>
      </c>
      <c r="EL236" s="159" t="s">
        <v>282</v>
      </c>
      <c r="EM236" s="159" t="s">
        <v>282</v>
      </c>
      <c r="EN236" s="159" t="s">
        <v>282</v>
      </c>
      <c r="EO236" s="159" t="s">
        <v>282</v>
      </c>
      <c r="EP236" s="159" t="s">
        <v>282</v>
      </c>
      <c r="EQ236" s="159" t="s">
        <v>282</v>
      </c>
      <c r="ER236" s="159" t="s">
        <v>282</v>
      </c>
      <c r="ES236" s="159" t="s">
        <v>282</v>
      </c>
      <c r="ET236" s="159" t="s">
        <v>282</v>
      </c>
      <c r="EU236" s="159" t="s">
        <v>282</v>
      </c>
      <c r="EV236" s="159" t="s">
        <v>282</v>
      </c>
      <c r="EW236" s="159" t="s">
        <v>282</v>
      </c>
      <c r="EX236" s="159" t="s">
        <v>282</v>
      </c>
      <c r="EY236" s="159" t="s">
        <v>282</v>
      </c>
      <c r="EZ236" s="159" t="s">
        <v>282</v>
      </c>
      <c r="FA236" s="159" t="s">
        <v>282</v>
      </c>
      <c r="FB236" s="159" t="s">
        <v>282</v>
      </c>
      <c r="FC236" s="159" t="s">
        <v>282</v>
      </c>
      <c r="FD236" s="159" t="s">
        <v>282</v>
      </c>
      <c r="FE236" s="159" t="s">
        <v>282</v>
      </c>
      <c r="FF236" s="159" t="s">
        <v>282</v>
      </c>
      <c r="FG236" s="159" t="s">
        <v>282</v>
      </c>
      <c r="FH236" s="159" t="s">
        <v>282</v>
      </c>
      <c r="FI236" s="159" t="s">
        <v>282</v>
      </c>
      <c r="FJ236" s="159" t="s">
        <v>282</v>
      </c>
      <c r="FK236" s="159" t="s">
        <v>282</v>
      </c>
      <c r="FL236" s="159" t="s">
        <v>282</v>
      </c>
      <c r="FM236" s="159" t="s">
        <v>282</v>
      </c>
      <c r="FN236" s="159" t="s">
        <v>282</v>
      </c>
      <c r="FO236" s="159" t="s">
        <v>282</v>
      </c>
      <c r="FP236" s="159" t="s">
        <v>282</v>
      </c>
      <c r="FQ236" s="159" t="s">
        <v>282</v>
      </c>
      <c r="FR236" s="159" t="s">
        <v>282</v>
      </c>
      <c r="FS236" s="159" t="s">
        <v>282</v>
      </c>
      <c r="FT236" s="159" t="s">
        <v>282</v>
      </c>
    </row>
    <row r="237" spans="1:176" x14ac:dyDescent="0.25">
      <c r="A237" s="161" t="s">
        <v>2520</v>
      </c>
      <c r="B237" s="159" t="s">
        <v>14063</v>
      </c>
      <c r="C237" s="66" t="str">
        <f>IF(ISNUMBER(Severity!H237)=FALSE,Severity!F237,IF(Severity!H237&gt;=0.5,"YES","NO"))</f>
        <v>YES</v>
      </c>
      <c r="D237" s="66" t="str">
        <f>IF(ISNUMBER(Severity!I237)=FALSE,Severity!G237,IF(Severity!I237&gt;0.5,"YES","NO"))</f>
        <v>NO</v>
      </c>
      <c r="E237" s="159">
        <v>8</v>
      </c>
      <c r="F237" s="159">
        <v>2</v>
      </c>
      <c r="G237" s="159" t="s">
        <v>266</v>
      </c>
      <c r="H237" s="159" t="s">
        <v>10507</v>
      </c>
      <c r="I237" s="159">
        <v>4</v>
      </c>
      <c r="J237" s="159">
        <v>18</v>
      </c>
      <c r="K237" s="159" t="s">
        <v>282</v>
      </c>
      <c r="L237" s="159" t="s">
        <v>282</v>
      </c>
      <c r="M237" s="159" t="s">
        <v>282</v>
      </c>
      <c r="N237" s="159" t="s">
        <v>282</v>
      </c>
      <c r="O237" s="159" t="s">
        <v>194</v>
      </c>
      <c r="P237" s="159">
        <v>10</v>
      </c>
      <c r="Q237" s="159">
        <v>49</v>
      </c>
      <c r="R237" s="159">
        <v>50</v>
      </c>
      <c r="S237" s="159" t="s">
        <v>194</v>
      </c>
      <c r="T237" s="159">
        <v>10</v>
      </c>
      <c r="U237" s="159">
        <v>34.6</v>
      </c>
      <c r="V237" s="159">
        <v>5.3</v>
      </c>
      <c r="W237" s="159">
        <v>78</v>
      </c>
      <c r="X237" s="159" t="s">
        <v>282</v>
      </c>
      <c r="Y237" s="159" t="s">
        <v>282</v>
      </c>
      <c r="Z237" s="159" t="s">
        <v>282</v>
      </c>
      <c r="AA237" s="159" t="s">
        <v>282</v>
      </c>
      <c r="AB237" s="159" t="s">
        <v>282</v>
      </c>
      <c r="AC237" s="159" t="s">
        <v>282</v>
      </c>
      <c r="AD237" s="159" t="s">
        <v>282</v>
      </c>
      <c r="AE237" s="159" t="s">
        <v>282</v>
      </c>
      <c r="AF237" s="159" t="s">
        <v>282</v>
      </c>
      <c r="AG237" s="159">
        <v>-20.100000000000001</v>
      </c>
      <c r="AH237" s="159" t="s">
        <v>282</v>
      </c>
      <c r="AI237" s="159">
        <v>77</v>
      </c>
      <c r="AJ237" s="159" t="s">
        <v>282</v>
      </c>
      <c r="AK237" s="159" t="s">
        <v>282</v>
      </c>
      <c r="AL237" s="159" t="s">
        <v>282</v>
      </c>
      <c r="AM237" s="159">
        <v>78</v>
      </c>
      <c r="AN237" s="159">
        <v>60</v>
      </c>
      <c r="AO237" s="159" t="s">
        <v>258</v>
      </c>
      <c r="AP237" s="159" t="s">
        <v>10507</v>
      </c>
      <c r="AQ237" s="159">
        <v>12</v>
      </c>
      <c r="AR237" s="159">
        <v>28</v>
      </c>
      <c r="AS237" s="159" t="s">
        <v>282</v>
      </c>
      <c r="AT237" s="159" t="s">
        <v>282</v>
      </c>
      <c r="AU237" s="159" t="s">
        <v>282</v>
      </c>
      <c r="AV237" s="159" t="s">
        <v>282</v>
      </c>
      <c r="AW237" s="159" t="s">
        <v>194</v>
      </c>
      <c r="AX237" s="159">
        <v>10</v>
      </c>
      <c r="AY237" s="159">
        <v>44</v>
      </c>
      <c r="AZ237" s="159">
        <v>50</v>
      </c>
      <c r="BA237" s="159" t="s">
        <v>194</v>
      </c>
      <c r="BB237" s="159">
        <v>10</v>
      </c>
      <c r="BC237" s="159">
        <v>34.1</v>
      </c>
      <c r="BD237" s="159">
        <v>5.7</v>
      </c>
      <c r="BE237" s="159">
        <v>79</v>
      </c>
      <c r="BF237" s="159" t="s">
        <v>282</v>
      </c>
      <c r="BG237" s="159" t="s">
        <v>282</v>
      </c>
      <c r="BH237" s="159" t="s">
        <v>282</v>
      </c>
      <c r="BI237" s="159" t="s">
        <v>282</v>
      </c>
      <c r="BJ237" s="159" t="s">
        <v>282</v>
      </c>
      <c r="BK237" s="159" t="s">
        <v>282</v>
      </c>
      <c r="BL237" s="159" t="s">
        <v>282</v>
      </c>
      <c r="BM237" s="159" t="s">
        <v>282</v>
      </c>
      <c r="BN237" s="159" t="s">
        <v>282</v>
      </c>
      <c r="BO237" s="159">
        <v>-17.5</v>
      </c>
      <c r="BP237" s="159" t="s">
        <v>282</v>
      </c>
      <c r="BQ237" s="159">
        <v>75</v>
      </c>
      <c r="BR237" s="159" t="s">
        <v>282</v>
      </c>
      <c r="BS237" s="159" t="s">
        <v>282</v>
      </c>
      <c r="BT237" s="159" t="s">
        <v>282</v>
      </c>
      <c r="BU237" s="159">
        <v>79</v>
      </c>
      <c r="BV237" s="159">
        <v>51</v>
      </c>
      <c r="BW237" s="159" t="s">
        <v>282</v>
      </c>
      <c r="BX237" s="159" t="s">
        <v>282</v>
      </c>
      <c r="BY237" s="159" t="s">
        <v>282</v>
      </c>
      <c r="BZ237" s="159" t="s">
        <v>282</v>
      </c>
      <c r="CA237" s="159" t="s">
        <v>282</v>
      </c>
      <c r="CB237" s="159" t="s">
        <v>282</v>
      </c>
      <c r="CC237" s="159" t="s">
        <v>282</v>
      </c>
      <c r="CD237" s="159" t="s">
        <v>282</v>
      </c>
      <c r="CE237" s="159" t="s">
        <v>282</v>
      </c>
      <c r="CF237" s="159" t="s">
        <v>282</v>
      </c>
      <c r="CG237" s="159" t="s">
        <v>282</v>
      </c>
      <c r="CH237" s="159" t="s">
        <v>282</v>
      </c>
      <c r="CI237" s="159" t="s">
        <v>282</v>
      </c>
      <c r="CJ237" s="159" t="s">
        <v>282</v>
      </c>
      <c r="CK237" s="159" t="s">
        <v>282</v>
      </c>
      <c r="CL237" s="159" t="s">
        <v>282</v>
      </c>
      <c r="CM237" s="159" t="s">
        <v>282</v>
      </c>
      <c r="CN237" s="159" t="s">
        <v>282</v>
      </c>
      <c r="CO237" s="159" t="s">
        <v>282</v>
      </c>
      <c r="CP237" s="159" t="s">
        <v>282</v>
      </c>
      <c r="CQ237" s="159" t="s">
        <v>282</v>
      </c>
      <c r="CR237" s="159" t="s">
        <v>282</v>
      </c>
      <c r="CS237" s="159" t="s">
        <v>282</v>
      </c>
      <c r="CT237" s="159" t="s">
        <v>282</v>
      </c>
      <c r="CU237" s="159" t="s">
        <v>282</v>
      </c>
      <c r="CV237" s="159" t="s">
        <v>282</v>
      </c>
      <c r="CW237" s="159" t="s">
        <v>282</v>
      </c>
      <c r="CX237" s="159" t="s">
        <v>282</v>
      </c>
      <c r="CY237" s="159" t="s">
        <v>282</v>
      </c>
      <c r="CZ237" s="159" t="s">
        <v>282</v>
      </c>
      <c r="DA237" s="159" t="s">
        <v>282</v>
      </c>
      <c r="DB237" s="159" t="s">
        <v>282</v>
      </c>
      <c r="DC237" s="159" t="s">
        <v>282</v>
      </c>
      <c r="DD237" s="159" t="s">
        <v>282</v>
      </c>
      <c r="DE237" s="159" t="s">
        <v>282</v>
      </c>
      <c r="DF237" s="159" t="s">
        <v>282</v>
      </c>
      <c r="DG237" s="159" t="s">
        <v>282</v>
      </c>
      <c r="DH237" s="159" t="s">
        <v>282</v>
      </c>
      <c r="DI237" s="159" t="s">
        <v>282</v>
      </c>
      <c r="DJ237" s="159" t="s">
        <v>282</v>
      </c>
      <c r="DK237" s="159" t="s">
        <v>282</v>
      </c>
      <c r="DL237" s="159" t="s">
        <v>282</v>
      </c>
      <c r="DM237" s="159" t="s">
        <v>282</v>
      </c>
      <c r="DN237" s="159" t="s">
        <v>282</v>
      </c>
      <c r="DO237" s="159" t="s">
        <v>282</v>
      </c>
      <c r="DP237" s="159" t="s">
        <v>282</v>
      </c>
      <c r="DQ237" s="159" t="s">
        <v>282</v>
      </c>
      <c r="DR237" s="159" t="s">
        <v>282</v>
      </c>
      <c r="DS237" s="159" t="s">
        <v>282</v>
      </c>
      <c r="DT237" s="159" t="s">
        <v>282</v>
      </c>
      <c r="DU237" s="159" t="s">
        <v>282</v>
      </c>
      <c r="DV237" s="159" t="s">
        <v>282</v>
      </c>
      <c r="DW237" s="159" t="s">
        <v>282</v>
      </c>
      <c r="DX237" s="159" t="s">
        <v>282</v>
      </c>
      <c r="DY237" s="159" t="s">
        <v>282</v>
      </c>
      <c r="DZ237" s="159" t="s">
        <v>282</v>
      </c>
      <c r="EA237" s="159" t="s">
        <v>282</v>
      </c>
      <c r="EB237" s="159" t="s">
        <v>282</v>
      </c>
      <c r="EC237" s="159" t="s">
        <v>282</v>
      </c>
      <c r="ED237" s="159" t="s">
        <v>282</v>
      </c>
      <c r="EE237" s="159" t="s">
        <v>282</v>
      </c>
      <c r="EF237" s="159" t="s">
        <v>282</v>
      </c>
      <c r="EG237" s="159" t="s">
        <v>282</v>
      </c>
      <c r="EH237" s="159" t="s">
        <v>282</v>
      </c>
      <c r="EI237" s="159" t="s">
        <v>282</v>
      </c>
      <c r="EJ237" s="159" t="s">
        <v>282</v>
      </c>
      <c r="EK237" s="159" t="s">
        <v>282</v>
      </c>
      <c r="EL237" s="159" t="s">
        <v>282</v>
      </c>
      <c r="EM237" s="159" t="s">
        <v>282</v>
      </c>
      <c r="EN237" s="159" t="s">
        <v>282</v>
      </c>
      <c r="EO237" s="159" t="s">
        <v>282</v>
      </c>
      <c r="EP237" s="159" t="s">
        <v>282</v>
      </c>
      <c r="EQ237" s="159" t="s">
        <v>282</v>
      </c>
      <c r="ER237" s="159" t="s">
        <v>282</v>
      </c>
      <c r="ES237" s="159" t="s">
        <v>282</v>
      </c>
      <c r="ET237" s="159" t="s">
        <v>282</v>
      </c>
      <c r="EU237" s="159" t="s">
        <v>282</v>
      </c>
      <c r="EV237" s="159" t="s">
        <v>282</v>
      </c>
      <c r="EW237" s="159" t="s">
        <v>282</v>
      </c>
      <c r="EX237" s="159" t="s">
        <v>282</v>
      </c>
      <c r="EY237" s="159" t="s">
        <v>282</v>
      </c>
      <c r="EZ237" s="159" t="s">
        <v>282</v>
      </c>
      <c r="FA237" s="159" t="s">
        <v>282</v>
      </c>
      <c r="FB237" s="159" t="s">
        <v>282</v>
      </c>
      <c r="FC237" s="159" t="s">
        <v>282</v>
      </c>
      <c r="FD237" s="159" t="s">
        <v>282</v>
      </c>
      <c r="FE237" s="159" t="s">
        <v>282</v>
      </c>
      <c r="FF237" s="159" t="s">
        <v>282</v>
      </c>
      <c r="FG237" s="159" t="s">
        <v>282</v>
      </c>
      <c r="FH237" s="159" t="s">
        <v>282</v>
      </c>
      <c r="FI237" s="159" t="s">
        <v>282</v>
      </c>
      <c r="FJ237" s="159" t="s">
        <v>282</v>
      </c>
      <c r="FK237" s="159" t="s">
        <v>282</v>
      </c>
      <c r="FL237" s="159" t="s">
        <v>282</v>
      </c>
      <c r="FM237" s="159" t="s">
        <v>282</v>
      </c>
      <c r="FN237" s="159" t="s">
        <v>282</v>
      </c>
      <c r="FO237" s="159" t="s">
        <v>282</v>
      </c>
      <c r="FP237" s="159" t="s">
        <v>282</v>
      </c>
      <c r="FQ237" s="159" t="s">
        <v>282</v>
      </c>
      <c r="FR237" s="159" t="s">
        <v>282</v>
      </c>
      <c r="FS237" s="159" t="s">
        <v>282</v>
      </c>
      <c r="FT237" s="159" t="s">
        <v>282</v>
      </c>
    </row>
    <row r="238" spans="1:176" x14ac:dyDescent="0.25">
      <c r="A238" s="161" t="s">
        <v>9701</v>
      </c>
      <c r="B238" s="159" t="s">
        <v>17769</v>
      </c>
      <c r="C238" s="331" t="s">
        <v>793</v>
      </c>
      <c r="D238" s="331" t="s">
        <v>130</v>
      </c>
      <c r="E238" s="159">
        <v>8</v>
      </c>
      <c r="F238" s="159">
        <v>2</v>
      </c>
      <c r="G238" s="159" t="s">
        <v>10475</v>
      </c>
      <c r="H238" s="159" t="s">
        <v>182</v>
      </c>
      <c r="I238" s="159" t="s">
        <v>282</v>
      </c>
      <c r="J238" s="159" t="s">
        <v>282</v>
      </c>
      <c r="K238" s="159" t="s">
        <v>282</v>
      </c>
      <c r="L238" s="159" t="s">
        <v>282</v>
      </c>
      <c r="M238" s="159" t="s">
        <v>282</v>
      </c>
      <c r="N238" s="159" t="s">
        <v>282</v>
      </c>
      <c r="O238" s="159" t="s">
        <v>299</v>
      </c>
      <c r="P238" s="159">
        <v>24</v>
      </c>
      <c r="Q238" s="159">
        <v>13</v>
      </c>
      <c r="R238" s="159">
        <v>75</v>
      </c>
      <c r="S238" s="159" t="s">
        <v>299</v>
      </c>
      <c r="T238" s="159">
        <v>24</v>
      </c>
      <c r="U238" s="159" t="s">
        <v>282</v>
      </c>
      <c r="V238" s="159" t="s">
        <v>282</v>
      </c>
      <c r="W238" s="159" t="s">
        <v>282</v>
      </c>
      <c r="X238" s="159" t="s">
        <v>282</v>
      </c>
      <c r="Y238" s="159" t="s">
        <v>282</v>
      </c>
      <c r="Z238" s="159" t="s">
        <v>282</v>
      </c>
      <c r="AA238" s="159">
        <v>5.63</v>
      </c>
      <c r="AB238" s="159">
        <v>1.17</v>
      </c>
      <c r="AC238" s="159">
        <v>35</v>
      </c>
      <c r="AD238" s="159" t="s">
        <v>282</v>
      </c>
      <c r="AE238" s="159" t="s">
        <v>282</v>
      </c>
      <c r="AF238" s="159" t="s">
        <v>282</v>
      </c>
      <c r="AG238" s="159" t="s">
        <v>282</v>
      </c>
      <c r="AH238" s="159" t="s">
        <v>282</v>
      </c>
      <c r="AI238" s="159" t="s">
        <v>282</v>
      </c>
      <c r="AJ238" s="159" t="s">
        <v>282</v>
      </c>
      <c r="AK238" s="159" t="s">
        <v>282</v>
      </c>
      <c r="AL238" s="159" t="s">
        <v>282</v>
      </c>
      <c r="AM238" s="159">
        <v>35</v>
      </c>
      <c r="AN238" s="159" t="s">
        <v>282</v>
      </c>
      <c r="AO238" s="159" t="s">
        <v>306</v>
      </c>
      <c r="AP238" s="159" t="s">
        <v>282</v>
      </c>
      <c r="AQ238" s="159" t="s">
        <v>282</v>
      </c>
      <c r="AR238" s="159" t="s">
        <v>282</v>
      </c>
      <c r="AS238" s="159" t="s">
        <v>282</v>
      </c>
      <c r="AT238" s="159" t="s">
        <v>282</v>
      </c>
      <c r="AU238" s="159" t="s">
        <v>282</v>
      </c>
      <c r="AV238" s="159" t="s">
        <v>282</v>
      </c>
      <c r="AW238" s="159" t="s">
        <v>299</v>
      </c>
      <c r="AX238" s="159">
        <v>24</v>
      </c>
      <c r="AY238" s="159">
        <v>6</v>
      </c>
      <c r="AZ238" s="159">
        <v>75</v>
      </c>
      <c r="BA238" s="159" t="s">
        <v>299</v>
      </c>
      <c r="BB238" s="159">
        <v>24</v>
      </c>
      <c r="BC238" s="159" t="s">
        <v>282</v>
      </c>
      <c r="BD238" s="159" t="s">
        <v>282</v>
      </c>
      <c r="BE238" s="159" t="s">
        <v>282</v>
      </c>
      <c r="BF238" s="159" t="s">
        <v>282</v>
      </c>
      <c r="BG238" s="159" t="s">
        <v>282</v>
      </c>
      <c r="BH238" s="159" t="s">
        <v>282</v>
      </c>
      <c r="BI238" s="159">
        <v>8.2200000000000006</v>
      </c>
      <c r="BJ238" s="159">
        <v>2.69</v>
      </c>
      <c r="BK238" s="159">
        <v>35</v>
      </c>
      <c r="BL238" s="159" t="s">
        <v>282</v>
      </c>
      <c r="BM238" s="159" t="s">
        <v>282</v>
      </c>
      <c r="BN238" s="159" t="s">
        <v>282</v>
      </c>
      <c r="BO238" s="159" t="s">
        <v>282</v>
      </c>
      <c r="BP238" s="159" t="s">
        <v>282</v>
      </c>
      <c r="BQ238" s="159" t="s">
        <v>282</v>
      </c>
      <c r="BR238" s="159" t="s">
        <v>282</v>
      </c>
      <c r="BS238" s="159" t="s">
        <v>282</v>
      </c>
      <c r="BT238" s="159" t="s">
        <v>282</v>
      </c>
      <c r="BU238" s="159">
        <v>35</v>
      </c>
      <c r="BV238" s="159" t="s">
        <v>282</v>
      </c>
      <c r="BW238" s="159" t="s">
        <v>282</v>
      </c>
      <c r="BX238" s="159" t="s">
        <v>282</v>
      </c>
      <c r="BY238" s="159" t="s">
        <v>282</v>
      </c>
      <c r="BZ238" s="159" t="s">
        <v>282</v>
      </c>
      <c r="CA238" s="159" t="s">
        <v>282</v>
      </c>
      <c r="CB238" s="159" t="s">
        <v>282</v>
      </c>
      <c r="CC238" s="159" t="s">
        <v>282</v>
      </c>
      <c r="CD238" s="159" t="s">
        <v>282</v>
      </c>
      <c r="CE238" s="159" t="s">
        <v>282</v>
      </c>
      <c r="CF238" s="159" t="s">
        <v>282</v>
      </c>
      <c r="CG238" s="159" t="s">
        <v>282</v>
      </c>
      <c r="CH238" s="159" t="s">
        <v>282</v>
      </c>
      <c r="CI238" s="159" t="s">
        <v>282</v>
      </c>
      <c r="CJ238" s="159" t="s">
        <v>282</v>
      </c>
      <c r="CK238" s="159" t="s">
        <v>282</v>
      </c>
      <c r="CL238" s="159" t="s">
        <v>282</v>
      </c>
      <c r="CM238" s="159" t="s">
        <v>282</v>
      </c>
      <c r="CN238" s="159" t="s">
        <v>282</v>
      </c>
      <c r="CO238" s="159" t="s">
        <v>282</v>
      </c>
      <c r="CP238" s="159" t="s">
        <v>282</v>
      </c>
      <c r="CQ238" s="159" t="s">
        <v>282</v>
      </c>
      <c r="CR238" s="159" t="s">
        <v>282</v>
      </c>
      <c r="CS238" s="159" t="s">
        <v>282</v>
      </c>
      <c r="CT238" s="159" t="s">
        <v>282</v>
      </c>
      <c r="CU238" s="159" t="s">
        <v>282</v>
      </c>
      <c r="CV238" s="159" t="s">
        <v>282</v>
      </c>
      <c r="CW238" s="159" t="s">
        <v>282</v>
      </c>
      <c r="CX238" s="159" t="s">
        <v>282</v>
      </c>
      <c r="CY238" s="159" t="s">
        <v>282</v>
      </c>
      <c r="CZ238" s="159" t="s">
        <v>282</v>
      </c>
      <c r="DA238" s="159" t="s">
        <v>282</v>
      </c>
      <c r="DB238" s="159" t="s">
        <v>282</v>
      </c>
      <c r="DC238" s="159" t="s">
        <v>282</v>
      </c>
      <c r="DD238" s="159" t="s">
        <v>282</v>
      </c>
      <c r="DE238" s="159" t="s">
        <v>282</v>
      </c>
      <c r="DF238" s="159" t="s">
        <v>282</v>
      </c>
      <c r="DG238" s="159" t="s">
        <v>282</v>
      </c>
      <c r="DH238" s="159" t="s">
        <v>282</v>
      </c>
      <c r="DI238" s="159" t="s">
        <v>282</v>
      </c>
      <c r="DJ238" s="159" t="s">
        <v>282</v>
      </c>
      <c r="DK238" s="159" t="s">
        <v>282</v>
      </c>
      <c r="DL238" s="159" t="s">
        <v>282</v>
      </c>
      <c r="DM238" s="159" t="s">
        <v>282</v>
      </c>
      <c r="DN238" s="159" t="s">
        <v>282</v>
      </c>
      <c r="DO238" s="159" t="s">
        <v>282</v>
      </c>
      <c r="DP238" s="159" t="s">
        <v>282</v>
      </c>
      <c r="DQ238" s="159" t="s">
        <v>282</v>
      </c>
      <c r="DR238" s="159" t="s">
        <v>282</v>
      </c>
      <c r="DS238" s="159" t="s">
        <v>282</v>
      </c>
      <c r="DT238" s="159" t="s">
        <v>282</v>
      </c>
      <c r="DU238" s="159" t="s">
        <v>282</v>
      </c>
      <c r="DV238" s="159" t="s">
        <v>282</v>
      </c>
      <c r="DW238" s="159" t="s">
        <v>282</v>
      </c>
      <c r="DX238" s="159" t="s">
        <v>282</v>
      </c>
      <c r="DY238" s="159" t="s">
        <v>282</v>
      </c>
      <c r="DZ238" s="159" t="s">
        <v>282</v>
      </c>
      <c r="EA238" s="159" t="s">
        <v>282</v>
      </c>
      <c r="EB238" s="159" t="s">
        <v>282</v>
      </c>
      <c r="EC238" s="159" t="s">
        <v>282</v>
      </c>
      <c r="ED238" s="159" t="s">
        <v>282</v>
      </c>
      <c r="EE238" s="159" t="s">
        <v>282</v>
      </c>
      <c r="EF238" s="159" t="s">
        <v>282</v>
      </c>
      <c r="EG238" s="159" t="s">
        <v>282</v>
      </c>
      <c r="EH238" s="159" t="s">
        <v>282</v>
      </c>
      <c r="EI238" s="159" t="s">
        <v>282</v>
      </c>
      <c r="EJ238" s="159" t="s">
        <v>282</v>
      </c>
      <c r="EK238" s="159" t="s">
        <v>282</v>
      </c>
      <c r="EL238" s="159" t="s">
        <v>282</v>
      </c>
      <c r="EM238" s="159" t="s">
        <v>282</v>
      </c>
      <c r="EN238" s="159" t="s">
        <v>282</v>
      </c>
      <c r="EO238" s="159" t="s">
        <v>282</v>
      </c>
      <c r="EP238" s="159" t="s">
        <v>282</v>
      </c>
      <c r="EQ238" s="159" t="s">
        <v>282</v>
      </c>
      <c r="ER238" s="159" t="s">
        <v>282</v>
      </c>
      <c r="ES238" s="159" t="s">
        <v>282</v>
      </c>
      <c r="ET238" s="159" t="s">
        <v>282</v>
      </c>
      <c r="EU238" s="159" t="s">
        <v>282</v>
      </c>
      <c r="EV238" s="159" t="s">
        <v>282</v>
      </c>
      <c r="EW238" s="159" t="s">
        <v>282</v>
      </c>
      <c r="EX238" s="159" t="s">
        <v>282</v>
      </c>
      <c r="EY238" s="159" t="s">
        <v>282</v>
      </c>
      <c r="EZ238" s="159" t="s">
        <v>282</v>
      </c>
      <c r="FA238" s="159" t="s">
        <v>282</v>
      </c>
      <c r="FB238" s="159" t="s">
        <v>282</v>
      </c>
      <c r="FC238" s="159" t="s">
        <v>282</v>
      </c>
      <c r="FD238" s="159" t="s">
        <v>282</v>
      </c>
      <c r="FE238" s="159" t="s">
        <v>282</v>
      </c>
      <c r="FF238" s="159" t="s">
        <v>282</v>
      </c>
      <c r="FG238" s="159" t="s">
        <v>282</v>
      </c>
      <c r="FH238" s="159" t="s">
        <v>282</v>
      </c>
      <c r="FI238" s="159" t="s">
        <v>282</v>
      </c>
      <c r="FJ238" s="159" t="s">
        <v>282</v>
      </c>
      <c r="FK238" s="159" t="s">
        <v>282</v>
      </c>
      <c r="FL238" s="159" t="s">
        <v>282</v>
      </c>
      <c r="FM238" s="159" t="s">
        <v>282</v>
      </c>
      <c r="FN238" s="159" t="s">
        <v>282</v>
      </c>
      <c r="FO238" s="159" t="s">
        <v>282</v>
      </c>
      <c r="FP238" s="159" t="s">
        <v>282</v>
      </c>
      <c r="FQ238" s="159" t="s">
        <v>282</v>
      </c>
      <c r="FR238" s="159" t="s">
        <v>282</v>
      </c>
      <c r="FS238" s="159" t="s">
        <v>282</v>
      </c>
      <c r="FT238" s="159" t="s">
        <v>282</v>
      </c>
    </row>
    <row r="239" spans="1:176" x14ac:dyDescent="0.25">
      <c r="A239" s="161" t="s">
        <v>2525</v>
      </c>
      <c r="B239" s="159" t="s">
        <v>14075</v>
      </c>
      <c r="C239" s="66" t="str">
        <f>IF(ISNUMBER(Severity!H239)=FALSE,Severity!F239,IF(Severity!H239&gt;=0.5,"YES","NO"))</f>
        <v>YES</v>
      </c>
      <c r="D239" s="66" t="str">
        <f>IF(ISNUMBER(Severity!I239)=FALSE,Severity!G239,IF(Severity!I239&gt;0.5,"YES","NO"))</f>
        <v>NO</v>
      </c>
      <c r="E239" s="159">
        <v>6</v>
      </c>
      <c r="F239" s="159">
        <v>2</v>
      </c>
      <c r="G239" s="159" t="s">
        <v>256</v>
      </c>
      <c r="H239" s="159" t="s">
        <v>10507</v>
      </c>
      <c r="I239" s="159">
        <v>3</v>
      </c>
      <c r="J239" s="159">
        <v>9</v>
      </c>
      <c r="K239" s="159" t="s">
        <v>299</v>
      </c>
      <c r="L239" s="159">
        <v>21</v>
      </c>
      <c r="M239" s="159">
        <v>20</v>
      </c>
      <c r="N239" s="159">
        <v>13</v>
      </c>
      <c r="O239" s="159" t="s">
        <v>299</v>
      </c>
      <c r="P239" s="159">
        <v>21</v>
      </c>
      <c r="Q239" s="159">
        <v>20</v>
      </c>
      <c r="R239" s="159">
        <v>50</v>
      </c>
      <c r="S239" s="159" t="s">
        <v>299</v>
      </c>
      <c r="T239" s="159">
        <v>21</v>
      </c>
      <c r="U239" s="159">
        <v>27.9</v>
      </c>
      <c r="V239" s="159" t="s">
        <v>282</v>
      </c>
      <c r="W239" s="159">
        <v>40</v>
      </c>
      <c r="X239" s="159" t="s">
        <v>282</v>
      </c>
      <c r="Y239" s="159" t="s">
        <v>282</v>
      </c>
      <c r="Z239" s="159" t="s">
        <v>282</v>
      </c>
      <c r="AA239" s="159">
        <v>8.4</v>
      </c>
      <c r="AB239" s="159" t="s">
        <v>282</v>
      </c>
      <c r="AC239" s="159">
        <v>40</v>
      </c>
      <c r="AD239" s="159" t="s">
        <v>282</v>
      </c>
      <c r="AE239" s="159" t="s">
        <v>282</v>
      </c>
      <c r="AF239" s="159" t="s">
        <v>282</v>
      </c>
      <c r="AG239" s="159" t="s">
        <v>282</v>
      </c>
      <c r="AH239" s="159" t="s">
        <v>282</v>
      </c>
      <c r="AI239" s="159" t="s">
        <v>282</v>
      </c>
      <c r="AJ239" s="159" t="s">
        <v>282</v>
      </c>
      <c r="AK239" s="159" t="s">
        <v>282</v>
      </c>
      <c r="AL239" s="159" t="s">
        <v>282</v>
      </c>
      <c r="AM239" s="159">
        <v>40</v>
      </c>
      <c r="AN239" s="159">
        <v>31</v>
      </c>
      <c r="AO239" s="159" t="s">
        <v>845</v>
      </c>
      <c r="AP239" s="159" t="s">
        <v>10507</v>
      </c>
      <c r="AQ239" s="159">
        <v>5</v>
      </c>
      <c r="AR239" s="159">
        <v>12</v>
      </c>
      <c r="AS239" s="159" t="s">
        <v>299</v>
      </c>
      <c r="AT239" s="159">
        <v>21</v>
      </c>
      <c r="AU239" s="159">
        <v>19</v>
      </c>
      <c r="AV239" s="159">
        <v>13</v>
      </c>
      <c r="AW239" s="159" t="s">
        <v>299</v>
      </c>
      <c r="AX239" s="159">
        <v>21</v>
      </c>
      <c r="AY239" s="159">
        <v>19</v>
      </c>
      <c r="AZ239" s="159">
        <v>50</v>
      </c>
      <c r="BA239" s="159" t="s">
        <v>299</v>
      </c>
      <c r="BB239" s="159">
        <v>21</v>
      </c>
      <c r="BC239" s="159">
        <v>27.5</v>
      </c>
      <c r="BD239" s="159" t="s">
        <v>282</v>
      </c>
      <c r="BE239" s="159">
        <v>39</v>
      </c>
      <c r="BF239" s="159" t="s">
        <v>282</v>
      </c>
      <c r="BG239" s="159" t="s">
        <v>282</v>
      </c>
      <c r="BH239" s="159" t="s">
        <v>282</v>
      </c>
      <c r="BI239" s="159">
        <v>8.1999999999999993</v>
      </c>
      <c r="BJ239" s="159" t="s">
        <v>282</v>
      </c>
      <c r="BK239" s="159">
        <v>39</v>
      </c>
      <c r="BL239" s="159" t="s">
        <v>282</v>
      </c>
      <c r="BM239" s="159" t="s">
        <v>282</v>
      </c>
      <c r="BN239" s="159" t="s">
        <v>282</v>
      </c>
      <c r="BO239" s="159" t="s">
        <v>282</v>
      </c>
      <c r="BP239" s="159" t="s">
        <v>282</v>
      </c>
      <c r="BQ239" s="159" t="s">
        <v>282</v>
      </c>
      <c r="BR239" s="159" t="s">
        <v>282</v>
      </c>
      <c r="BS239" s="159" t="s">
        <v>282</v>
      </c>
      <c r="BT239" s="159" t="s">
        <v>282</v>
      </c>
      <c r="BU239" s="159">
        <v>39</v>
      </c>
      <c r="BV239" s="159">
        <v>27</v>
      </c>
      <c r="BW239" s="159" t="s">
        <v>282</v>
      </c>
      <c r="BX239" s="159" t="s">
        <v>282</v>
      </c>
      <c r="BY239" s="159" t="s">
        <v>282</v>
      </c>
      <c r="BZ239" s="159" t="s">
        <v>282</v>
      </c>
      <c r="CA239" s="159" t="s">
        <v>282</v>
      </c>
      <c r="CB239" s="159" t="s">
        <v>282</v>
      </c>
      <c r="CC239" s="159" t="s">
        <v>282</v>
      </c>
      <c r="CD239" s="159" t="s">
        <v>282</v>
      </c>
      <c r="CE239" s="159" t="s">
        <v>282</v>
      </c>
      <c r="CF239" s="159" t="s">
        <v>282</v>
      </c>
      <c r="CG239" s="159" t="s">
        <v>282</v>
      </c>
      <c r="CH239" s="159" t="s">
        <v>282</v>
      </c>
      <c r="CI239" s="159" t="s">
        <v>282</v>
      </c>
      <c r="CJ239" s="159" t="s">
        <v>282</v>
      </c>
      <c r="CK239" s="159" t="s">
        <v>282</v>
      </c>
      <c r="CL239" s="159" t="s">
        <v>282</v>
      </c>
      <c r="CM239" s="159" t="s">
        <v>282</v>
      </c>
      <c r="CN239" s="159" t="s">
        <v>282</v>
      </c>
      <c r="CO239" s="159" t="s">
        <v>282</v>
      </c>
      <c r="CP239" s="159" t="s">
        <v>282</v>
      </c>
      <c r="CQ239" s="159" t="s">
        <v>282</v>
      </c>
      <c r="CR239" s="159" t="s">
        <v>282</v>
      </c>
      <c r="CS239" s="159" t="s">
        <v>282</v>
      </c>
      <c r="CT239" s="159" t="s">
        <v>282</v>
      </c>
      <c r="CU239" s="159" t="s">
        <v>282</v>
      </c>
      <c r="CV239" s="159" t="s">
        <v>282</v>
      </c>
      <c r="CW239" s="159" t="s">
        <v>282</v>
      </c>
      <c r="CX239" s="159" t="s">
        <v>282</v>
      </c>
      <c r="CY239" s="159" t="s">
        <v>282</v>
      </c>
      <c r="CZ239" s="159" t="s">
        <v>282</v>
      </c>
      <c r="DA239" s="159" t="s">
        <v>282</v>
      </c>
      <c r="DB239" s="159" t="s">
        <v>282</v>
      </c>
      <c r="DC239" s="159" t="s">
        <v>282</v>
      </c>
      <c r="DD239" s="159" t="s">
        <v>282</v>
      </c>
      <c r="DE239" s="159" t="s">
        <v>282</v>
      </c>
      <c r="DF239" s="159" t="s">
        <v>282</v>
      </c>
      <c r="DG239" s="159" t="s">
        <v>282</v>
      </c>
      <c r="DH239" s="159" t="s">
        <v>282</v>
      </c>
      <c r="DI239" s="159" t="s">
        <v>282</v>
      </c>
      <c r="DJ239" s="159" t="s">
        <v>282</v>
      </c>
      <c r="DK239" s="159" t="s">
        <v>282</v>
      </c>
      <c r="DL239" s="159" t="s">
        <v>282</v>
      </c>
      <c r="DM239" s="159" t="s">
        <v>282</v>
      </c>
      <c r="DN239" s="159" t="s">
        <v>282</v>
      </c>
      <c r="DO239" s="159" t="s">
        <v>282</v>
      </c>
      <c r="DP239" s="159" t="s">
        <v>282</v>
      </c>
      <c r="DQ239" s="159" t="s">
        <v>282</v>
      </c>
      <c r="DR239" s="159" t="s">
        <v>282</v>
      </c>
      <c r="DS239" s="159" t="s">
        <v>282</v>
      </c>
      <c r="DT239" s="159" t="s">
        <v>282</v>
      </c>
      <c r="DU239" s="159" t="s">
        <v>282</v>
      </c>
      <c r="DV239" s="159" t="s">
        <v>282</v>
      </c>
      <c r="DW239" s="159" t="s">
        <v>282</v>
      </c>
      <c r="DX239" s="159" t="s">
        <v>282</v>
      </c>
      <c r="DY239" s="159" t="s">
        <v>282</v>
      </c>
      <c r="DZ239" s="159" t="s">
        <v>282</v>
      </c>
      <c r="EA239" s="159" t="s">
        <v>282</v>
      </c>
      <c r="EB239" s="159" t="s">
        <v>282</v>
      </c>
      <c r="EC239" s="159" t="s">
        <v>282</v>
      </c>
      <c r="ED239" s="159" t="s">
        <v>282</v>
      </c>
      <c r="EE239" s="159" t="s">
        <v>282</v>
      </c>
      <c r="EF239" s="159" t="s">
        <v>282</v>
      </c>
      <c r="EG239" s="159" t="s">
        <v>282</v>
      </c>
      <c r="EH239" s="159" t="s">
        <v>282</v>
      </c>
      <c r="EI239" s="159" t="s">
        <v>282</v>
      </c>
      <c r="EJ239" s="159" t="s">
        <v>282</v>
      </c>
      <c r="EK239" s="159" t="s">
        <v>282</v>
      </c>
      <c r="EL239" s="159" t="s">
        <v>282</v>
      </c>
      <c r="EM239" s="159" t="s">
        <v>282</v>
      </c>
      <c r="EN239" s="159" t="s">
        <v>282</v>
      </c>
      <c r="EO239" s="159" t="s">
        <v>282</v>
      </c>
      <c r="EP239" s="159" t="s">
        <v>282</v>
      </c>
      <c r="EQ239" s="159" t="s">
        <v>282</v>
      </c>
      <c r="ER239" s="159" t="s">
        <v>282</v>
      </c>
      <c r="ES239" s="159" t="s">
        <v>282</v>
      </c>
      <c r="ET239" s="159" t="s">
        <v>282</v>
      </c>
      <c r="EU239" s="159" t="s">
        <v>282</v>
      </c>
      <c r="EV239" s="159" t="s">
        <v>282</v>
      </c>
      <c r="EW239" s="159" t="s">
        <v>282</v>
      </c>
      <c r="EX239" s="159" t="s">
        <v>282</v>
      </c>
      <c r="EY239" s="159" t="s">
        <v>282</v>
      </c>
      <c r="EZ239" s="159" t="s">
        <v>282</v>
      </c>
      <c r="FA239" s="159" t="s">
        <v>282</v>
      </c>
      <c r="FB239" s="159" t="s">
        <v>282</v>
      </c>
      <c r="FC239" s="159" t="s">
        <v>282</v>
      </c>
      <c r="FD239" s="159" t="s">
        <v>282</v>
      </c>
      <c r="FE239" s="159" t="s">
        <v>282</v>
      </c>
      <c r="FF239" s="159" t="s">
        <v>282</v>
      </c>
      <c r="FG239" s="159" t="s">
        <v>282</v>
      </c>
      <c r="FH239" s="159" t="s">
        <v>282</v>
      </c>
      <c r="FI239" s="159" t="s">
        <v>282</v>
      </c>
      <c r="FJ239" s="159" t="s">
        <v>282</v>
      </c>
      <c r="FK239" s="159" t="s">
        <v>282</v>
      </c>
      <c r="FL239" s="159" t="s">
        <v>282</v>
      </c>
      <c r="FM239" s="159" t="s">
        <v>282</v>
      </c>
      <c r="FN239" s="159" t="s">
        <v>282</v>
      </c>
      <c r="FO239" s="159" t="s">
        <v>282</v>
      </c>
      <c r="FP239" s="159" t="s">
        <v>282</v>
      </c>
      <c r="FQ239" s="159" t="s">
        <v>282</v>
      </c>
      <c r="FR239" s="159" t="s">
        <v>282</v>
      </c>
      <c r="FS239" s="159" t="s">
        <v>282</v>
      </c>
      <c r="FT239" s="159" t="s">
        <v>282</v>
      </c>
    </row>
    <row r="240" spans="1:176" x14ac:dyDescent="0.25">
      <c r="A240" s="161" t="s">
        <v>8242</v>
      </c>
      <c r="B240" s="159" t="s">
        <v>282</v>
      </c>
      <c r="C240" s="66" t="str">
        <f>IF(ISNUMBER(Severity!H240)=FALSE,Severity!F240,IF(Severity!H240&gt;=0.5,"YES","NO"))</f>
        <v>NO</v>
      </c>
      <c r="D240" s="66" t="str">
        <f>IF(ISNUMBER(Severity!I240)=FALSE,Severity!G240,IF(Severity!I240&gt;0.5,"YES","NO"))</f>
        <v>YES</v>
      </c>
      <c r="E240" s="159">
        <v>8</v>
      </c>
      <c r="F240" s="159">
        <v>2</v>
      </c>
      <c r="G240" s="159" t="s">
        <v>9642</v>
      </c>
      <c r="H240" s="159" t="s">
        <v>182</v>
      </c>
      <c r="I240" s="159" t="s">
        <v>282</v>
      </c>
      <c r="J240" s="159">
        <v>8</v>
      </c>
      <c r="K240" s="159" t="s">
        <v>282</v>
      </c>
      <c r="L240" s="159" t="s">
        <v>282</v>
      </c>
      <c r="M240" s="159" t="s">
        <v>282</v>
      </c>
      <c r="N240" s="159" t="s">
        <v>282</v>
      </c>
      <c r="O240" s="159" t="s">
        <v>282</v>
      </c>
      <c r="P240" s="159" t="s">
        <v>282</v>
      </c>
      <c r="Q240" s="159" t="s">
        <v>282</v>
      </c>
      <c r="R240" s="159" t="s">
        <v>282</v>
      </c>
      <c r="S240" s="159" t="s">
        <v>435</v>
      </c>
      <c r="T240" s="159">
        <v>21</v>
      </c>
      <c r="U240" s="159" t="s">
        <v>282</v>
      </c>
      <c r="V240" s="159" t="s">
        <v>282</v>
      </c>
      <c r="W240" s="159" t="s">
        <v>282</v>
      </c>
      <c r="X240" s="159">
        <v>15.41</v>
      </c>
      <c r="Y240" s="159">
        <v>5.38</v>
      </c>
      <c r="Z240" s="159">
        <v>34</v>
      </c>
      <c r="AA240" s="159" t="s">
        <v>282</v>
      </c>
      <c r="AB240" s="159" t="s">
        <v>282</v>
      </c>
      <c r="AC240" s="159" t="s">
        <v>282</v>
      </c>
      <c r="AD240" s="159">
        <v>7.44</v>
      </c>
      <c r="AE240" s="159">
        <v>1.83</v>
      </c>
      <c r="AF240" s="159">
        <v>34</v>
      </c>
      <c r="AG240" s="159" t="s">
        <v>282</v>
      </c>
      <c r="AH240" s="159" t="s">
        <v>282</v>
      </c>
      <c r="AI240" s="159" t="s">
        <v>282</v>
      </c>
      <c r="AJ240" s="159" t="s">
        <v>282</v>
      </c>
      <c r="AK240" s="159" t="s">
        <v>282</v>
      </c>
      <c r="AL240" s="159" t="s">
        <v>282</v>
      </c>
      <c r="AM240" s="159">
        <v>42</v>
      </c>
      <c r="AN240" s="159">
        <v>34</v>
      </c>
      <c r="AO240" s="159" t="s">
        <v>310</v>
      </c>
      <c r="AP240" s="159" t="s">
        <v>282</v>
      </c>
      <c r="AQ240" s="159" t="s">
        <v>282</v>
      </c>
      <c r="AR240" s="159">
        <v>1</v>
      </c>
      <c r="AS240" s="159" t="s">
        <v>282</v>
      </c>
      <c r="AT240" s="159" t="s">
        <v>282</v>
      </c>
      <c r="AU240" s="159" t="s">
        <v>282</v>
      </c>
      <c r="AV240" s="159" t="s">
        <v>282</v>
      </c>
      <c r="AW240" s="159" t="s">
        <v>282</v>
      </c>
      <c r="AX240" s="159" t="s">
        <v>282</v>
      </c>
      <c r="AY240" s="159" t="s">
        <v>282</v>
      </c>
      <c r="AZ240" s="159" t="s">
        <v>282</v>
      </c>
      <c r="BA240" s="159" t="s">
        <v>435</v>
      </c>
      <c r="BB240" s="159">
        <v>21</v>
      </c>
      <c r="BC240" s="159" t="s">
        <v>282</v>
      </c>
      <c r="BD240" s="159" t="s">
        <v>282</v>
      </c>
      <c r="BE240" s="159" t="s">
        <v>282</v>
      </c>
      <c r="BF240" s="159">
        <v>17.14</v>
      </c>
      <c r="BG240" s="159">
        <v>3.41</v>
      </c>
      <c r="BH240" s="159">
        <v>42</v>
      </c>
      <c r="BI240" s="159" t="s">
        <v>282</v>
      </c>
      <c r="BJ240" s="159" t="s">
        <v>282</v>
      </c>
      <c r="BK240" s="159" t="s">
        <v>282</v>
      </c>
      <c r="BL240" s="159">
        <v>15.64</v>
      </c>
      <c r="BM240" s="159">
        <v>4.13</v>
      </c>
      <c r="BN240" s="159">
        <v>42</v>
      </c>
      <c r="BO240" s="159" t="s">
        <v>282</v>
      </c>
      <c r="BP240" s="159" t="s">
        <v>282</v>
      </c>
      <c r="BQ240" s="159" t="s">
        <v>282</v>
      </c>
      <c r="BR240" s="159" t="s">
        <v>282</v>
      </c>
      <c r="BS240" s="159" t="s">
        <v>282</v>
      </c>
      <c r="BT240" s="159" t="s">
        <v>282</v>
      </c>
      <c r="BU240" s="159">
        <v>43</v>
      </c>
      <c r="BV240" s="159">
        <v>42</v>
      </c>
      <c r="BW240" s="159" t="s">
        <v>282</v>
      </c>
      <c r="BX240" s="159" t="s">
        <v>282</v>
      </c>
      <c r="BY240" s="159" t="s">
        <v>282</v>
      </c>
      <c r="BZ240" s="159" t="s">
        <v>282</v>
      </c>
      <c r="CA240" s="159" t="s">
        <v>282</v>
      </c>
      <c r="CB240" s="159" t="s">
        <v>282</v>
      </c>
      <c r="CC240" s="159" t="s">
        <v>282</v>
      </c>
      <c r="CD240" s="159" t="s">
        <v>282</v>
      </c>
      <c r="CE240" s="159" t="s">
        <v>282</v>
      </c>
      <c r="CF240" s="159" t="s">
        <v>282</v>
      </c>
      <c r="CG240" s="159" t="s">
        <v>282</v>
      </c>
      <c r="CH240" s="159" t="s">
        <v>282</v>
      </c>
      <c r="CI240" s="159" t="s">
        <v>282</v>
      </c>
      <c r="CJ240" s="159" t="s">
        <v>282</v>
      </c>
      <c r="CK240" s="159" t="s">
        <v>282</v>
      </c>
      <c r="CL240" s="159" t="s">
        <v>282</v>
      </c>
      <c r="CM240" s="159" t="s">
        <v>282</v>
      </c>
      <c r="CN240" s="159" t="s">
        <v>282</v>
      </c>
      <c r="CO240" s="159" t="s">
        <v>282</v>
      </c>
      <c r="CP240" s="159" t="s">
        <v>282</v>
      </c>
      <c r="CQ240" s="159" t="s">
        <v>282</v>
      </c>
      <c r="CR240" s="159" t="s">
        <v>282</v>
      </c>
      <c r="CS240" s="159" t="s">
        <v>282</v>
      </c>
      <c r="CT240" s="159" t="s">
        <v>282</v>
      </c>
      <c r="CU240" s="159" t="s">
        <v>282</v>
      </c>
      <c r="CV240" s="159" t="s">
        <v>282</v>
      </c>
      <c r="CW240" s="159" t="s">
        <v>282</v>
      </c>
      <c r="CX240" s="159" t="s">
        <v>282</v>
      </c>
      <c r="CY240" s="159" t="s">
        <v>282</v>
      </c>
      <c r="CZ240" s="159" t="s">
        <v>282</v>
      </c>
      <c r="DA240" s="159" t="s">
        <v>282</v>
      </c>
      <c r="DB240" s="159" t="s">
        <v>282</v>
      </c>
      <c r="DC240" s="159" t="s">
        <v>282</v>
      </c>
      <c r="DD240" s="159" t="s">
        <v>282</v>
      </c>
      <c r="DE240" s="159" t="s">
        <v>282</v>
      </c>
      <c r="DF240" s="159" t="s">
        <v>282</v>
      </c>
      <c r="DG240" s="159" t="s">
        <v>282</v>
      </c>
      <c r="DH240" s="159" t="s">
        <v>282</v>
      </c>
      <c r="DI240" s="159" t="s">
        <v>282</v>
      </c>
      <c r="DJ240" s="159" t="s">
        <v>282</v>
      </c>
      <c r="DK240" s="159" t="s">
        <v>282</v>
      </c>
      <c r="DL240" s="159" t="s">
        <v>282</v>
      </c>
      <c r="DM240" s="159" t="s">
        <v>282</v>
      </c>
      <c r="DN240" s="159" t="s">
        <v>282</v>
      </c>
      <c r="DO240" s="159" t="s">
        <v>282</v>
      </c>
      <c r="DP240" s="159" t="s">
        <v>282</v>
      </c>
      <c r="DQ240" s="159" t="s">
        <v>282</v>
      </c>
      <c r="DR240" s="159" t="s">
        <v>282</v>
      </c>
      <c r="DS240" s="159" t="s">
        <v>282</v>
      </c>
      <c r="DT240" s="159" t="s">
        <v>282</v>
      </c>
      <c r="DU240" s="159" t="s">
        <v>282</v>
      </c>
      <c r="DV240" s="159" t="s">
        <v>282</v>
      </c>
      <c r="DW240" s="159" t="s">
        <v>282</v>
      </c>
      <c r="DX240" s="159" t="s">
        <v>282</v>
      </c>
      <c r="DY240" s="159" t="s">
        <v>282</v>
      </c>
      <c r="DZ240" s="159" t="s">
        <v>282</v>
      </c>
      <c r="EA240" s="159" t="s">
        <v>282</v>
      </c>
      <c r="EB240" s="159" t="s">
        <v>282</v>
      </c>
      <c r="EC240" s="159" t="s">
        <v>282</v>
      </c>
      <c r="ED240" s="159" t="s">
        <v>282</v>
      </c>
      <c r="EE240" s="159" t="s">
        <v>282</v>
      </c>
      <c r="EF240" s="159" t="s">
        <v>282</v>
      </c>
      <c r="EG240" s="159" t="s">
        <v>282</v>
      </c>
      <c r="EH240" s="159" t="s">
        <v>282</v>
      </c>
      <c r="EI240" s="159" t="s">
        <v>282</v>
      </c>
      <c r="EJ240" s="159" t="s">
        <v>282</v>
      </c>
      <c r="EK240" s="159" t="s">
        <v>282</v>
      </c>
      <c r="EL240" s="159" t="s">
        <v>282</v>
      </c>
      <c r="EM240" s="159" t="s">
        <v>282</v>
      </c>
      <c r="EN240" s="159" t="s">
        <v>282</v>
      </c>
      <c r="EO240" s="159" t="s">
        <v>282</v>
      </c>
      <c r="EP240" s="159" t="s">
        <v>282</v>
      </c>
      <c r="EQ240" s="159" t="s">
        <v>282</v>
      </c>
      <c r="ER240" s="159" t="s">
        <v>282</v>
      </c>
      <c r="ES240" s="159" t="s">
        <v>282</v>
      </c>
      <c r="ET240" s="159" t="s">
        <v>282</v>
      </c>
      <c r="EU240" s="159" t="s">
        <v>282</v>
      </c>
      <c r="EV240" s="159" t="s">
        <v>282</v>
      </c>
      <c r="EW240" s="159" t="s">
        <v>282</v>
      </c>
      <c r="EX240" s="159" t="s">
        <v>282</v>
      </c>
      <c r="EY240" s="159" t="s">
        <v>282</v>
      </c>
      <c r="EZ240" s="159" t="s">
        <v>282</v>
      </c>
      <c r="FA240" s="159" t="s">
        <v>282</v>
      </c>
      <c r="FB240" s="159" t="s">
        <v>282</v>
      </c>
      <c r="FC240" s="159" t="s">
        <v>282</v>
      </c>
      <c r="FD240" s="159" t="s">
        <v>282</v>
      </c>
      <c r="FE240" s="159" t="s">
        <v>282</v>
      </c>
      <c r="FF240" s="159" t="s">
        <v>282</v>
      </c>
      <c r="FG240" s="159" t="s">
        <v>282</v>
      </c>
      <c r="FH240" s="159" t="s">
        <v>282</v>
      </c>
      <c r="FI240" s="159" t="s">
        <v>282</v>
      </c>
      <c r="FJ240" s="159" t="s">
        <v>282</v>
      </c>
      <c r="FK240" s="159" t="s">
        <v>282</v>
      </c>
      <c r="FL240" s="159" t="s">
        <v>282</v>
      </c>
      <c r="FM240" s="159" t="s">
        <v>282</v>
      </c>
      <c r="FN240" s="159" t="s">
        <v>282</v>
      </c>
      <c r="FO240" s="159" t="s">
        <v>282</v>
      </c>
      <c r="FP240" s="159" t="s">
        <v>282</v>
      </c>
      <c r="FQ240" s="159" t="s">
        <v>282</v>
      </c>
      <c r="FR240" s="159" t="s">
        <v>282</v>
      </c>
      <c r="FS240" s="159" t="s">
        <v>282</v>
      </c>
      <c r="FT240" s="159" t="s">
        <v>282</v>
      </c>
    </row>
    <row r="241" spans="1:176" x14ac:dyDescent="0.25">
      <c r="A241" s="161" t="s">
        <v>2551</v>
      </c>
      <c r="B241" s="159" t="s">
        <v>14083</v>
      </c>
      <c r="C241" s="331" t="s">
        <v>793</v>
      </c>
      <c r="D241" s="331" t="s">
        <v>130</v>
      </c>
      <c r="E241" s="159">
        <v>8</v>
      </c>
      <c r="F241" s="159">
        <v>2</v>
      </c>
      <c r="G241" s="159" t="s">
        <v>258</v>
      </c>
      <c r="H241" s="159" t="s">
        <v>10507</v>
      </c>
      <c r="I241" s="159" t="s">
        <v>282</v>
      </c>
      <c r="J241" s="159" t="s">
        <v>282</v>
      </c>
      <c r="K241" s="159" t="s">
        <v>282</v>
      </c>
      <c r="L241" s="159" t="s">
        <v>282</v>
      </c>
      <c r="M241" s="159" t="s">
        <v>282</v>
      </c>
      <c r="N241" s="159" t="s">
        <v>282</v>
      </c>
      <c r="O241" s="159" t="s">
        <v>282</v>
      </c>
      <c r="P241" s="159" t="s">
        <v>282</v>
      </c>
      <c r="Q241" s="159" t="s">
        <v>282</v>
      </c>
      <c r="R241" s="159" t="s">
        <v>282</v>
      </c>
      <c r="S241" s="159" t="s">
        <v>299</v>
      </c>
      <c r="T241" s="159">
        <v>21</v>
      </c>
      <c r="U241" s="159" t="s">
        <v>282</v>
      </c>
      <c r="V241" s="159" t="s">
        <v>282</v>
      </c>
      <c r="W241" s="159" t="s">
        <v>282</v>
      </c>
      <c r="X241" s="159" t="s">
        <v>282</v>
      </c>
      <c r="Y241" s="159" t="s">
        <v>282</v>
      </c>
      <c r="Z241" s="159" t="s">
        <v>282</v>
      </c>
      <c r="AA241" s="159">
        <v>10.74</v>
      </c>
      <c r="AB241" s="159">
        <v>10.19</v>
      </c>
      <c r="AC241" s="159">
        <v>161</v>
      </c>
      <c r="AD241" s="159" t="s">
        <v>282</v>
      </c>
      <c r="AE241" s="159" t="s">
        <v>282</v>
      </c>
      <c r="AF241" s="159" t="s">
        <v>282</v>
      </c>
      <c r="AG241" s="159" t="s">
        <v>282</v>
      </c>
      <c r="AH241" s="159" t="s">
        <v>282</v>
      </c>
      <c r="AI241" s="159" t="s">
        <v>282</v>
      </c>
      <c r="AJ241" s="159" t="s">
        <v>282</v>
      </c>
      <c r="AK241" s="159" t="s">
        <v>282</v>
      </c>
      <c r="AL241" s="159" t="s">
        <v>282</v>
      </c>
      <c r="AM241" s="159">
        <v>161</v>
      </c>
      <c r="AN241" s="159" t="s">
        <v>282</v>
      </c>
      <c r="AO241" s="159" t="s">
        <v>256</v>
      </c>
      <c r="AP241" s="159" t="s">
        <v>10507</v>
      </c>
      <c r="AQ241" s="159" t="s">
        <v>282</v>
      </c>
      <c r="AR241" s="159" t="s">
        <v>282</v>
      </c>
      <c r="AS241" s="159" t="s">
        <v>282</v>
      </c>
      <c r="AT241" s="159" t="s">
        <v>282</v>
      </c>
      <c r="AU241" s="159" t="s">
        <v>282</v>
      </c>
      <c r="AV241" s="159" t="s">
        <v>282</v>
      </c>
      <c r="AW241" s="159" t="s">
        <v>282</v>
      </c>
      <c r="AX241" s="159" t="s">
        <v>282</v>
      </c>
      <c r="AY241" s="159" t="s">
        <v>282</v>
      </c>
      <c r="AZ241" s="159" t="s">
        <v>282</v>
      </c>
      <c r="BA241" s="159" t="s">
        <v>299</v>
      </c>
      <c r="BB241" s="159">
        <v>21</v>
      </c>
      <c r="BC241" s="159" t="s">
        <v>282</v>
      </c>
      <c r="BD241" s="159" t="s">
        <v>282</v>
      </c>
      <c r="BE241" s="159" t="s">
        <v>282</v>
      </c>
      <c r="BF241" s="159" t="s">
        <v>282</v>
      </c>
      <c r="BG241" s="159" t="s">
        <v>282</v>
      </c>
      <c r="BH241" s="159" t="s">
        <v>282</v>
      </c>
      <c r="BI241" s="159">
        <v>13.45</v>
      </c>
      <c r="BJ241" s="159">
        <v>10.48</v>
      </c>
      <c r="BK241" s="159">
        <v>80</v>
      </c>
      <c r="BL241" s="159" t="s">
        <v>282</v>
      </c>
      <c r="BM241" s="159" t="s">
        <v>282</v>
      </c>
      <c r="BN241" s="159" t="s">
        <v>282</v>
      </c>
      <c r="BO241" s="159" t="s">
        <v>282</v>
      </c>
      <c r="BP241" s="159" t="s">
        <v>282</v>
      </c>
      <c r="BQ241" s="159" t="s">
        <v>282</v>
      </c>
      <c r="BR241" s="159" t="s">
        <v>282</v>
      </c>
      <c r="BS241" s="159" t="s">
        <v>282</v>
      </c>
      <c r="BT241" s="159" t="s">
        <v>282</v>
      </c>
      <c r="BU241" s="159">
        <v>80</v>
      </c>
      <c r="BV241" s="159" t="s">
        <v>282</v>
      </c>
      <c r="BW241" s="159" t="s">
        <v>282</v>
      </c>
      <c r="BX241" s="159" t="s">
        <v>282</v>
      </c>
      <c r="BY241" s="159" t="s">
        <v>282</v>
      </c>
      <c r="BZ241" s="159" t="s">
        <v>282</v>
      </c>
      <c r="CA241" s="159" t="s">
        <v>282</v>
      </c>
      <c r="CB241" s="159" t="s">
        <v>282</v>
      </c>
      <c r="CC241" s="159" t="s">
        <v>282</v>
      </c>
      <c r="CD241" s="159" t="s">
        <v>282</v>
      </c>
      <c r="CE241" s="159" t="s">
        <v>282</v>
      </c>
      <c r="CF241" s="159" t="s">
        <v>282</v>
      </c>
      <c r="CG241" s="159" t="s">
        <v>282</v>
      </c>
      <c r="CH241" s="159" t="s">
        <v>282</v>
      </c>
      <c r="CI241" s="159" t="s">
        <v>282</v>
      </c>
      <c r="CJ241" s="159" t="s">
        <v>282</v>
      </c>
      <c r="CK241" s="159" t="s">
        <v>282</v>
      </c>
      <c r="CL241" s="159" t="s">
        <v>282</v>
      </c>
      <c r="CM241" s="159" t="s">
        <v>282</v>
      </c>
      <c r="CN241" s="159" t="s">
        <v>282</v>
      </c>
      <c r="CO241" s="159" t="s">
        <v>282</v>
      </c>
      <c r="CP241" s="159" t="s">
        <v>282</v>
      </c>
      <c r="CQ241" s="159" t="s">
        <v>282</v>
      </c>
      <c r="CR241" s="159" t="s">
        <v>282</v>
      </c>
      <c r="CS241" s="159" t="s">
        <v>282</v>
      </c>
      <c r="CT241" s="159" t="s">
        <v>282</v>
      </c>
      <c r="CU241" s="159" t="s">
        <v>282</v>
      </c>
      <c r="CV241" s="159" t="s">
        <v>282</v>
      </c>
      <c r="CW241" s="159" t="s">
        <v>282</v>
      </c>
      <c r="CX241" s="159" t="s">
        <v>282</v>
      </c>
      <c r="CY241" s="159" t="s">
        <v>282</v>
      </c>
      <c r="CZ241" s="159" t="s">
        <v>282</v>
      </c>
      <c r="DA241" s="159" t="s">
        <v>282</v>
      </c>
      <c r="DB241" s="159" t="s">
        <v>282</v>
      </c>
      <c r="DC241" s="159" t="s">
        <v>282</v>
      </c>
      <c r="DD241" s="159" t="s">
        <v>282</v>
      </c>
      <c r="DE241" s="159" t="s">
        <v>282</v>
      </c>
      <c r="DF241" s="159" t="s">
        <v>282</v>
      </c>
      <c r="DG241" s="159" t="s">
        <v>282</v>
      </c>
      <c r="DH241" s="159" t="s">
        <v>282</v>
      </c>
      <c r="DI241" s="159" t="s">
        <v>282</v>
      </c>
      <c r="DJ241" s="159" t="s">
        <v>282</v>
      </c>
      <c r="DK241" s="159" t="s">
        <v>282</v>
      </c>
      <c r="DL241" s="159" t="s">
        <v>282</v>
      </c>
      <c r="DM241" s="159" t="s">
        <v>282</v>
      </c>
      <c r="DN241" s="159" t="s">
        <v>282</v>
      </c>
      <c r="DO241" s="159" t="s">
        <v>282</v>
      </c>
      <c r="DP241" s="159" t="s">
        <v>282</v>
      </c>
      <c r="DQ241" s="159" t="s">
        <v>282</v>
      </c>
      <c r="DR241" s="159" t="s">
        <v>282</v>
      </c>
      <c r="DS241" s="159" t="s">
        <v>282</v>
      </c>
      <c r="DT241" s="159" t="s">
        <v>282</v>
      </c>
      <c r="DU241" s="159" t="s">
        <v>282</v>
      </c>
      <c r="DV241" s="159" t="s">
        <v>282</v>
      </c>
      <c r="DW241" s="159" t="s">
        <v>282</v>
      </c>
      <c r="DX241" s="159" t="s">
        <v>282</v>
      </c>
      <c r="DY241" s="159" t="s">
        <v>282</v>
      </c>
      <c r="DZ241" s="159" t="s">
        <v>282</v>
      </c>
      <c r="EA241" s="159" t="s">
        <v>282</v>
      </c>
      <c r="EB241" s="159" t="s">
        <v>282</v>
      </c>
      <c r="EC241" s="159" t="s">
        <v>282</v>
      </c>
      <c r="ED241" s="159" t="s">
        <v>282</v>
      </c>
      <c r="EE241" s="159" t="s">
        <v>282</v>
      </c>
      <c r="EF241" s="159" t="s">
        <v>282</v>
      </c>
      <c r="EG241" s="159" t="s">
        <v>282</v>
      </c>
      <c r="EH241" s="159" t="s">
        <v>282</v>
      </c>
      <c r="EI241" s="159" t="s">
        <v>282</v>
      </c>
      <c r="EJ241" s="159" t="s">
        <v>282</v>
      </c>
      <c r="EK241" s="159" t="s">
        <v>282</v>
      </c>
      <c r="EL241" s="159" t="s">
        <v>282</v>
      </c>
      <c r="EM241" s="159" t="s">
        <v>282</v>
      </c>
      <c r="EN241" s="159" t="s">
        <v>282</v>
      </c>
      <c r="EO241" s="159" t="s">
        <v>282</v>
      </c>
      <c r="EP241" s="159" t="s">
        <v>282</v>
      </c>
      <c r="EQ241" s="159" t="s">
        <v>282</v>
      </c>
      <c r="ER241" s="159" t="s">
        <v>282</v>
      </c>
      <c r="ES241" s="159" t="s">
        <v>282</v>
      </c>
      <c r="ET241" s="159" t="s">
        <v>282</v>
      </c>
      <c r="EU241" s="159" t="s">
        <v>282</v>
      </c>
      <c r="EV241" s="159" t="s">
        <v>282</v>
      </c>
      <c r="EW241" s="159" t="s">
        <v>282</v>
      </c>
      <c r="EX241" s="159" t="s">
        <v>282</v>
      </c>
      <c r="EY241" s="159" t="s">
        <v>282</v>
      </c>
      <c r="EZ241" s="159" t="s">
        <v>282</v>
      </c>
      <c r="FA241" s="159" t="s">
        <v>282</v>
      </c>
      <c r="FB241" s="159" t="s">
        <v>282</v>
      </c>
      <c r="FC241" s="159" t="s">
        <v>282</v>
      </c>
      <c r="FD241" s="159" t="s">
        <v>282</v>
      </c>
      <c r="FE241" s="159" t="s">
        <v>282</v>
      </c>
      <c r="FF241" s="159" t="s">
        <v>282</v>
      </c>
      <c r="FG241" s="159" t="s">
        <v>282</v>
      </c>
      <c r="FH241" s="159" t="s">
        <v>282</v>
      </c>
      <c r="FI241" s="159" t="s">
        <v>282</v>
      </c>
      <c r="FJ241" s="159" t="s">
        <v>282</v>
      </c>
      <c r="FK241" s="159" t="s">
        <v>282</v>
      </c>
      <c r="FL241" s="159" t="s">
        <v>282</v>
      </c>
      <c r="FM241" s="159" t="s">
        <v>282</v>
      </c>
      <c r="FN241" s="159" t="s">
        <v>282</v>
      </c>
      <c r="FO241" s="159" t="s">
        <v>282</v>
      </c>
      <c r="FP241" s="159" t="s">
        <v>282</v>
      </c>
      <c r="FQ241" s="159" t="s">
        <v>282</v>
      </c>
      <c r="FR241" s="159" t="s">
        <v>282</v>
      </c>
      <c r="FS241" s="159" t="s">
        <v>282</v>
      </c>
      <c r="FT241" s="159" t="s">
        <v>282</v>
      </c>
    </row>
    <row r="242" spans="1:176" x14ac:dyDescent="0.25">
      <c r="A242" s="164" t="s">
        <v>776</v>
      </c>
      <c r="B242" s="159" t="s">
        <v>11369</v>
      </c>
      <c r="C242" s="66" t="str">
        <f>IF(ISNUMBER(Severity!H242)=FALSE,Severity!F242,IF(Severity!H242&gt;=0.5,"YES","NO"))</f>
        <v>YES</v>
      </c>
      <c r="D242" s="66" t="str">
        <f>IF(ISNUMBER(Severity!I242)=FALSE,Severity!G242,IF(Severity!I242&gt;0.5,"YES","NO"))</f>
        <v>NO</v>
      </c>
      <c r="E242" s="159">
        <v>6</v>
      </c>
      <c r="F242" s="159">
        <v>3</v>
      </c>
      <c r="G242" s="159" t="s">
        <v>266</v>
      </c>
      <c r="H242" s="159" t="s">
        <v>10507</v>
      </c>
      <c r="I242" s="66">
        <v>7</v>
      </c>
      <c r="J242" s="159">
        <v>11</v>
      </c>
      <c r="K242" s="159" t="s">
        <v>282</v>
      </c>
      <c r="L242" s="159" t="s">
        <v>282</v>
      </c>
      <c r="M242" s="159" t="s">
        <v>282</v>
      </c>
      <c r="N242" s="159" t="s">
        <v>282</v>
      </c>
      <c r="O242" s="159" t="s">
        <v>299</v>
      </c>
      <c r="P242" s="66">
        <v>21</v>
      </c>
      <c r="Q242" s="66">
        <v>25</v>
      </c>
      <c r="R242" s="66">
        <v>50</v>
      </c>
      <c r="S242" s="159" t="s">
        <v>299</v>
      </c>
      <c r="T242" s="159">
        <v>21</v>
      </c>
      <c r="U242" s="159">
        <v>24.6</v>
      </c>
      <c r="V242" s="159" t="s">
        <v>282</v>
      </c>
      <c r="W242" s="159">
        <v>49</v>
      </c>
      <c r="X242" s="159" t="s">
        <v>282</v>
      </c>
      <c r="Y242" s="159" t="s">
        <v>282</v>
      </c>
      <c r="Z242" s="159" t="s">
        <v>282</v>
      </c>
      <c r="AA242" s="159" t="s">
        <v>282</v>
      </c>
      <c r="AB242" s="159" t="s">
        <v>282</v>
      </c>
      <c r="AC242" s="159" t="s">
        <v>282</v>
      </c>
      <c r="AD242" s="159" t="s">
        <v>282</v>
      </c>
      <c r="AE242" s="159" t="s">
        <v>282</v>
      </c>
      <c r="AF242" s="159" t="s">
        <v>282</v>
      </c>
      <c r="AG242" s="159" t="s">
        <v>282</v>
      </c>
      <c r="AH242" s="159" t="s">
        <v>282</v>
      </c>
      <c r="AI242" s="159" t="s">
        <v>282</v>
      </c>
      <c r="AJ242" s="159" t="s">
        <v>282</v>
      </c>
      <c r="AK242" s="159" t="s">
        <v>282</v>
      </c>
      <c r="AL242" s="159" t="s">
        <v>282</v>
      </c>
      <c r="AM242" s="159">
        <v>50</v>
      </c>
      <c r="AN242" s="66">
        <v>39</v>
      </c>
      <c r="AO242" s="159" t="s">
        <v>274</v>
      </c>
      <c r="AP242" s="159" t="s">
        <v>10507</v>
      </c>
      <c r="AQ242" s="66">
        <v>9</v>
      </c>
      <c r="AR242" s="159">
        <v>16</v>
      </c>
      <c r="AS242" s="159" t="s">
        <v>282</v>
      </c>
      <c r="AT242" s="159" t="s">
        <v>282</v>
      </c>
      <c r="AU242" s="159" t="s">
        <v>282</v>
      </c>
      <c r="AV242" s="159" t="s">
        <v>282</v>
      </c>
      <c r="AW242" s="159" t="s">
        <v>299</v>
      </c>
      <c r="AX242" s="66">
        <v>21</v>
      </c>
      <c r="AY242" s="66">
        <v>20</v>
      </c>
      <c r="AZ242" s="66">
        <v>50</v>
      </c>
      <c r="BA242" s="159" t="s">
        <v>299</v>
      </c>
      <c r="BB242" s="159">
        <v>21</v>
      </c>
      <c r="BC242" s="159">
        <v>24.6</v>
      </c>
      <c r="BD242" s="159" t="s">
        <v>282</v>
      </c>
      <c r="BE242" s="159">
        <v>48</v>
      </c>
      <c r="BF242" s="159" t="s">
        <v>282</v>
      </c>
      <c r="BG242" s="159" t="s">
        <v>282</v>
      </c>
      <c r="BH242" s="159" t="s">
        <v>282</v>
      </c>
      <c r="BI242" s="159" t="s">
        <v>282</v>
      </c>
      <c r="BJ242" s="159" t="s">
        <v>282</v>
      </c>
      <c r="BK242" s="159" t="s">
        <v>282</v>
      </c>
      <c r="BL242" s="159" t="s">
        <v>282</v>
      </c>
      <c r="BM242" s="159" t="s">
        <v>282</v>
      </c>
      <c r="BN242" s="159" t="s">
        <v>282</v>
      </c>
      <c r="BO242" s="159" t="s">
        <v>282</v>
      </c>
      <c r="BP242" s="159" t="s">
        <v>282</v>
      </c>
      <c r="BQ242" s="159" t="s">
        <v>282</v>
      </c>
      <c r="BR242" s="159" t="s">
        <v>282</v>
      </c>
      <c r="BS242" s="159" t="s">
        <v>282</v>
      </c>
      <c r="BT242" s="159" t="s">
        <v>282</v>
      </c>
      <c r="BU242" s="159">
        <v>50</v>
      </c>
      <c r="BV242" s="66">
        <v>34</v>
      </c>
      <c r="BW242" s="159" t="s">
        <v>790</v>
      </c>
      <c r="BX242" s="159" t="s">
        <v>10507</v>
      </c>
      <c r="BY242" s="66">
        <v>3</v>
      </c>
      <c r="BZ242" s="66">
        <v>14</v>
      </c>
      <c r="CA242" s="159" t="s">
        <v>282</v>
      </c>
      <c r="CB242" s="159" t="s">
        <v>282</v>
      </c>
      <c r="CC242" s="159" t="s">
        <v>282</v>
      </c>
      <c r="CD242" s="159" t="s">
        <v>282</v>
      </c>
      <c r="CE242" s="159" t="s">
        <v>299</v>
      </c>
      <c r="CF242" s="66">
        <v>21</v>
      </c>
      <c r="CG242" s="66">
        <v>17</v>
      </c>
      <c r="CH242" s="66">
        <v>50</v>
      </c>
      <c r="CI242" s="159" t="s">
        <v>299</v>
      </c>
      <c r="CJ242" s="66">
        <v>21</v>
      </c>
      <c r="CK242" s="66">
        <v>23.5</v>
      </c>
      <c r="CL242" s="159" t="s">
        <v>282</v>
      </c>
      <c r="CM242" s="66">
        <v>49</v>
      </c>
      <c r="CN242" s="159" t="s">
        <v>282</v>
      </c>
      <c r="CO242" s="159" t="s">
        <v>282</v>
      </c>
      <c r="CP242" s="159" t="s">
        <v>282</v>
      </c>
      <c r="CQ242" s="159" t="s">
        <v>282</v>
      </c>
      <c r="CR242" s="159" t="s">
        <v>282</v>
      </c>
      <c r="CS242" s="159" t="s">
        <v>282</v>
      </c>
      <c r="CT242" s="159" t="s">
        <v>282</v>
      </c>
      <c r="CU242" s="159" t="s">
        <v>282</v>
      </c>
      <c r="CV242" s="159" t="s">
        <v>282</v>
      </c>
      <c r="CW242" s="159" t="s">
        <v>282</v>
      </c>
      <c r="CX242" s="159" t="s">
        <v>282</v>
      </c>
      <c r="CY242" s="159" t="s">
        <v>282</v>
      </c>
      <c r="CZ242" s="159" t="s">
        <v>282</v>
      </c>
      <c r="DA242" s="159" t="s">
        <v>282</v>
      </c>
      <c r="DB242" s="159" t="s">
        <v>282</v>
      </c>
      <c r="DC242" s="66">
        <v>50</v>
      </c>
      <c r="DD242" s="66">
        <v>36</v>
      </c>
      <c r="DE242" s="159" t="s">
        <v>282</v>
      </c>
      <c r="DF242" s="159" t="s">
        <v>282</v>
      </c>
      <c r="DG242" s="159" t="s">
        <v>282</v>
      </c>
      <c r="DH242" s="159" t="s">
        <v>282</v>
      </c>
      <c r="DI242" s="159" t="s">
        <v>282</v>
      </c>
      <c r="DJ242" s="159" t="s">
        <v>282</v>
      </c>
      <c r="DK242" s="159" t="s">
        <v>282</v>
      </c>
      <c r="DL242" s="159" t="s">
        <v>282</v>
      </c>
      <c r="DM242" s="159" t="s">
        <v>282</v>
      </c>
      <c r="DN242" s="159" t="s">
        <v>282</v>
      </c>
      <c r="DO242" s="159" t="s">
        <v>282</v>
      </c>
      <c r="DP242" s="159" t="s">
        <v>282</v>
      </c>
      <c r="DQ242" s="159" t="s">
        <v>282</v>
      </c>
      <c r="DR242" s="159" t="s">
        <v>282</v>
      </c>
      <c r="DS242" s="159" t="s">
        <v>282</v>
      </c>
      <c r="DT242" s="159" t="s">
        <v>282</v>
      </c>
      <c r="DU242" s="159" t="s">
        <v>282</v>
      </c>
      <c r="DV242" s="159" t="s">
        <v>282</v>
      </c>
      <c r="DW242" s="159" t="s">
        <v>282</v>
      </c>
      <c r="DX242" s="159" t="s">
        <v>282</v>
      </c>
      <c r="DY242" s="159" t="s">
        <v>282</v>
      </c>
      <c r="DZ242" s="159" t="s">
        <v>282</v>
      </c>
      <c r="EA242" s="159" t="s">
        <v>282</v>
      </c>
      <c r="EB242" s="159" t="s">
        <v>282</v>
      </c>
      <c r="EC242" s="159" t="s">
        <v>282</v>
      </c>
      <c r="ED242" s="159" t="s">
        <v>282</v>
      </c>
      <c r="EE242" s="159" t="s">
        <v>282</v>
      </c>
      <c r="EF242" s="159" t="s">
        <v>282</v>
      </c>
      <c r="EG242" s="159" t="s">
        <v>282</v>
      </c>
      <c r="EH242" s="159" t="s">
        <v>282</v>
      </c>
      <c r="EI242" s="159" t="s">
        <v>282</v>
      </c>
      <c r="EJ242" s="159" t="s">
        <v>282</v>
      </c>
      <c r="EK242" s="159" t="s">
        <v>282</v>
      </c>
      <c r="EL242" s="159" t="s">
        <v>282</v>
      </c>
      <c r="EM242" s="159" t="s">
        <v>282</v>
      </c>
      <c r="EN242" s="159" t="s">
        <v>282</v>
      </c>
      <c r="EO242" s="159" t="s">
        <v>282</v>
      </c>
      <c r="EP242" s="159" t="s">
        <v>282</v>
      </c>
      <c r="EQ242" s="159" t="s">
        <v>282</v>
      </c>
      <c r="ER242" s="159" t="s">
        <v>282</v>
      </c>
      <c r="ES242" s="159" t="s">
        <v>282</v>
      </c>
      <c r="ET242" s="159" t="s">
        <v>282</v>
      </c>
      <c r="EU242" s="159" t="s">
        <v>282</v>
      </c>
      <c r="EV242" s="159" t="s">
        <v>282</v>
      </c>
      <c r="EW242" s="159" t="s">
        <v>282</v>
      </c>
      <c r="EX242" s="159" t="s">
        <v>282</v>
      </c>
      <c r="EY242" s="159" t="s">
        <v>282</v>
      </c>
      <c r="EZ242" s="159" t="s">
        <v>282</v>
      </c>
      <c r="FA242" s="159" t="s">
        <v>282</v>
      </c>
      <c r="FB242" s="159" t="s">
        <v>282</v>
      </c>
      <c r="FC242" s="159" t="s">
        <v>282</v>
      </c>
      <c r="FD242" s="159" t="s">
        <v>282</v>
      </c>
      <c r="FE242" s="159" t="s">
        <v>282</v>
      </c>
      <c r="FF242" s="159" t="s">
        <v>282</v>
      </c>
      <c r="FG242" s="159" t="s">
        <v>282</v>
      </c>
      <c r="FH242" s="159" t="s">
        <v>282</v>
      </c>
      <c r="FI242" s="159" t="s">
        <v>282</v>
      </c>
      <c r="FJ242" s="159" t="s">
        <v>282</v>
      </c>
      <c r="FK242" s="159" t="s">
        <v>282</v>
      </c>
      <c r="FL242" s="159" t="s">
        <v>282</v>
      </c>
      <c r="FM242" s="159" t="s">
        <v>282</v>
      </c>
      <c r="FN242" s="159" t="s">
        <v>282</v>
      </c>
      <c r="FO242" s="159" t="s">
        <v>282</v>
      </c>
      <c r="FP242" s="159" t="s">
        <v>282</v>
      </c>
      <c r="FQ242" s="159" t="s">
        <v>282</v>
      </c>
      <c r="FR242" s="159" t="s">
        <v>282</v>
      </c>
      <c r="FS242" s="159" t="s">
        <v>282</v>
      </c>
      <c r="FT242" s="159" t="s">
        <v>282</v>
      </c>
    </row>
    <row r="243" spans="1:176" x14ac:dyDescent="0.25">
      <c r="A243" s="66" t="s">
        <v>4664</v>
      </c>
      <c r="B243" s="159" t="s">
        <v>10598</v>
      </c>
      <c r="C243" s="66" t="str">
        <f>IF(ISNUMBER(Severity!H243)=FALSE,Severity!F243,IF(Severity!H243&gt;=0.5,"YES","NO"))</f>
        <v>YES</v>
      </c>
      <c r="D243" s="66" t="str">
        <f>IF(ISNUMBER(Severity!I243)=FALSE,Severity!G243,IF(Severity!I243&gt;0.5,"YES","NO"))</f>
        <v>NO</v>
      </c>
      <c r="E243" s="159">
        <v>12</v>
      </c>
      <c r="F243" s="159">
        <v>2</v>
      </c>
      <c r="G243" s="66" t="s">
        <v>770</v>
      </c>
      <c r="H243" s="159" t="s">
        <v>182</v>
      </c>
      <c r="I243" s="159" t="s">
        <v>282</v>
      </c>
      <c r="J243" s="159" t="s">
        <v>282</v>
      </c>
      <c r="K243" s="159" t="s">
        <v>282</v>
      </c>
      <c r="L243" s="159" t="s">
        <v>282</v>
      </c>
      <c r="M243" s="159" t="s">
        <v>282</v>
      </c>
      <c r="N243" s="159" t="s">
        <v>282</v>
      </c>
      <c r="O243" s="159" t="s">
        <v>282</v>
      </c>
      <c r="P243" s="159" t="s">
        <v>282</v>
      </c>
      <c r="Q243" s="159" t="s">
        <v>282</v>
      </c>
      <c r="R243" s="159" t="s">
        <v>282</v>
      </c>
      <c r="S243" s="159" t="s">
        <v>743</v>
      </c>
      <c r="T243" s="159">
        <v>21</v>
      </c>
      <c r="U243" s="159" t="s">
        <v>282</v>
      </c>
      <c r="V243" s="159" t="s">
        <v>282</v>
      </c>
      <c r="W243" s="159" t="s">
        <v>282</v>
      </c>
      <c r="X243" s="66">
        <v>27.1</v>
      </c>
      <c r="Y243" s="66">
        <v>7.32</v>
      </c>
      <c r="Z243" s="66">
        <v>10</v>
      </c>
      <c r="AA243" s="159" t="s">
        <v>282</v>
      </c>
      <c r="AB243" s="159" t="s">
        <v>282</v>
      </c>
      <c r="AC243" s="159" t="s">
        <v>282</v>
      </c>
      <c r="AD243" s="66">
        <v>10.3</v>
      </c>
      <c r="AE243" s="66">
        <v>8.09</v>
      </c>
      <c r="AF243" s="159">
        <v>10</v>
      </c>
      <c r="AG243" s="159" t="s">
        <v>282</v>
      </c>
      <c r="AH243" s="159" t="s">
        <v>282</v>
      </c>
      <c r="AI243" s="159" t="s">
        <v>282</v>
      </c>
      <c r="AJ243" s="159" t="s">
        <v>282</v>
      </c>
      <c r="AK243" s="159" t="s">
        <v>282</v>
      </c>
      <c r="AL243" s="159" t="s">
        <v>282</v>
      </c>
      <c r="AM243" s="159" t="s">
        <v>282</v>
      </c>
      <c r="AN243" s="159">
        <v>10</v>
      </c>
      <c r="AO243" s="159" t="s">
        <v>306</v>
      </c>
      <c r="AP243" s="159" t="s">
        <v>282</v>
      </c>
      <c r="AQ243" s="159" t="s">
        <v>282</v>
      </c>
      <c r="AR243" s="159" t="s">
        <v>282</v>
      </c>
      <c r="AS243" s="159" t="s">
        <v>282</v>
      </c>
      <c r="AT243" s="159" t="s">
        <v>282</v>
      </c>
      <c r="AU243" s="159" t="s">
        <v>282</v>
      </c>
      <c r="AV243" s="159" t="s">
        <v>282</v>
      </c>
      <c r="AW243" s="159" t="s">
        <v>282</v>
      </c>
      <c r="AX243" s="159" t="s">
        <v>282</v>
      </c>
      <c r="AY243" s="159" t="s">
        <v>282</v>
      </c>
      <c r="AZ243" s="159" t="s">
        <v>282</v>
      </c>
      <c r="BA243" s="159" t="s">
        <v>743</v>
      </c>
      <c r="BB243" s="159">
        <v>21</v>
      </c>
      <c r="BC243" s="159" t="s">
        <v>282</v>
      </c>
      <c r="BD243" s="159" t="s">
        <v>282</v>
      </c>
      <c r="BE243" s="159" t="s">
        <v>282</v>
      </c>
      <c r="BF243" s="66">
        <v>29.87</v>
      </c>
      <c r="BG243" s="164">
        <v>8.5</v>
      </c>
      <c r="BH243" s="66">
        <v>11</v>
      </c>
      <c r="BI243" s="159" t="s">
        <v>282</v>
      </c>
      <c r="BJ243" s="159" t="s">
        <v>282</v>
      </c>
      <c r="BK243" s="159" t="s">
        <v>282</v>
      </c>
      <c r="BL243" s="66">
        <v>23.18</v>
      </c>
      <c r="BM243" s="66">
        <v>9.36</v>
      </c>
      <c r="BN243" s="159">
        <v>11</v>
      </c>
      <c r="BO243" s="159" t="s">
        <v>282</v>
      </c>
      <c r="BP243" s="159" t="s">
        <v>282</v>
      </c>
      <c r="BQ243" s="159" t="s">
        <v>282</v>
      </c>
      <c r="BR243" s="159" t="s">
        <v>282</v>
      </c>
      <c r="BS243" s="159" t="s">
        <v>282</v>
      </c>
      <c r="BT243" s="159" t="s">
        <v>282</v>
      </c>
      <c r="BU243" s="159" t="s">
        <v>282</v>
      </c>
      <c r="BV243" s="159">
        <v>11</v>
      </c>
      <c r="BW243" s="159" t="s">
        <v>282</v>
      </c>
      <c r="BX243" s="159" t="s">
        <v>282</v>
      </c>
      <c r="BY243" s="159" t="s">
        <v>282</v>
      </c>
      <c r="BZ243" s="159" t="s">
        <v>282</v>
      </c>
      <c r="CA243" s="159" t="s">
        <v>282</v>
      </c>
      <c r="CB243" s="159" t="s">
        <v>282</v>
      </c>
      <c r="CC243" s="159" t="s">
        <v>282</v>
      </c>
      <c r="CD243" s="159" t="s">
        <v>282</v>
      </c>
      <c r="CE243" s="159" t="s">
        <v>282</v>
      </c>
      <c r="CF243" s="159" t="s">
        <v>282</v>
      </c>
      <c r="CG243" s="159" t="s">
        <v>282</v>
      </c>
      <c r="CH243" s="159" t="s">
        <v>282</v>
      </c>
      <c r="CI243" s="159" t="s">
        <v>282</v>
      </c>
      <c r="CJ243" s="159" t="s">
        <v>282</v>
      </c>
      <c r="CK243" s="159" t="s">
        <v>282</v>
      </c>
      <c r="CL243" s="159" t="s">
        <v>282</v>
      </c>
      <c r="CM243" s="159" t="s">
        <v>282</v>
      </c>
      <c r="CN243" s="159" t="s">
        <v>282</v>
      </c>
      <c r="CO243" s="159" t="s">
        <v>282</v>
      </c>
      <c r="CP243" s="159" t="s">
        <v>282</v>
      </c>
      <c r="CQ243" s="159" t="s">
        <v>282</v>
      </c>
      <c r="CR243" s="159" t="s">
        <v>282</v>
      </c>
      <c r="CS243" s="159" t="s">
        <v>282</v>
      </c>
      <c r="CT243" s="159" t="s">
        <v>282</v>
      </c>
      <c r="CU243" s="159" t="s">
        <v>282</v>
      </c>
      <c r="CV243" s="159" t="s">
        <v>282</v>
      </c>
      <c r="CW243" s="159" t="s">
        <v>282</v>
      </c>
      <c r="CX243" s="159" t="s">
        <v>282</v>
      </c>
      <c r="CY243" s="159" t="s">
        <v>282</v>
      </c>
      <c r="CZ243" s="159" t="s">
        <v>282</v>
      </c>
      <c r="DA243" s="159" t="s">
        <v>282</v>
      </c>
      <c r="DB243" s="159" t="s">
        <v>282</v>
      </c>
      <c r="DC243" s="159" t="s">
        <v>282</v>
      </c>
      <c r="DD243" s="159" t="s">
        <v>282</v>
      </c>
      <c r="DE243" s="159" t="s">
        <v>282</v>
      </c>
      <c r="DF243" s="159" t="s">
        <v>282</v>
      </c>
      <c r="DG243" s="159" t="s">
        <v>282</v>
      </c>
      <c r="DH243" s="159" t="s">
        <v>282</v>
      </c>
      <c r="DI243" s="159" t="s">
        <v>282</v>
      </c>
      <c r="DJ243" s="159" t="s">
        <v>282</v>
      </c>
      <c r="DK243" s="159" t="s">
        <v>282</v>
      </c>
      <c r="DL243" s="159" t="s">
        <v>282</v>
      </c>
      <c r="DM243" s="159" t="s">
        <v>282</v>
      </c>
      <c r="DN243" s="159" t="s">
        <v>282</v>
      </c>
      <c r="DO243" s="159" t="s">
        <v>282</v>
      </c>
      <c r="DP243" s="159" t="s">
        <v>282</v>
      </c>
      <c r="DQ243" s="159" t="s">
        <v>282</v>
      </c>
      <c r="DR243" s="159" t="s">
        <v>282</v>
      </c>
      <c r="DS243" s="159" t="s">
        <v>282</v>
      </c>
      <c r="DT243" s="159" t="s">
        <v>282</v>
      </c>
      <c r="DU243" s="159" t="s">
        <v>282</v>
      </c>
      <c r="DV243" s="159" t="s">
        <v>282</v>
      </c>
      <c r="DW243" s="159" t="s">
        <v>282</v>
      </c>
      <c r="DX243" s="159" t="s">
        <v>282</v>
      </c>
      <c r="DY243" s="159" t="s">
        <v>282</v>
      </c>
      <c r="DZ243" s="159" t="s">
        <v>282</v>
      </c>
      <c r="EA243" s="159" t="s">
        <v>282</v>
      </c>
      <c r="EB243" s="159" t="s">
        <v>282</v>
      </c>
      <c r="EC243" s="159" t="s">
        <v>282</v>
      </c>
      <c r="ED243" s="159" t="s">
        <v>282</v>
      </c>
      <c r="EE243" s="159" t="s">
        <v>282</v>
      </c>
      <c r="EF243" s="159" t="s">
        <v>282</v>
      </c>
      <c r="EG243" s="159" t="s">
        <v>282</v>
      </c>
      <c r="EH243" s="159" t="s">
        <v>282</v>
      </c>
      <c r="EI243" s="159" t="s">
        <v>282</v>
      </c>
      <c r="EJ243" s="159" t="s">
        <v>282</v>
      </c>
      <c r="EK243" s="159" t="s">
        <v>282</v>
      </c>
      <c r="EL243" s="159" t="s">
        <v>282</v>
      </c>
      <c r="EM243" s="159" t="s">
        <v>282</v>
      </c>
      <c r="EN243" s="159" t="s">
        <v>282</v>
      </c>
      <c r="EO243" s="159" t="s">
        <v>282</v>
      </c>
      <c r="EP243" s="159" t="s">
        <v>282</v>
      </c>
      <c r="EQ243" s="159" t="s">
        <v>282</v>
      </c>
      <c r="ER243" s="159" t="s">
        <v>282</v>
      </c>
      <c r="ES243" s="159" t="s">
        <v>282</v>
      </c>
      <c r="ET243" s="159" t="s">
        <v>282</v>
      </c>
      <c r="EU243" s="159" t="s">
        <v>282</v>
      </c>
      <c r="EV243" s="159" t="s">
        <v>282</v>
      </c>
      <c r="EW243" s="159" t="s">
        <v>282</v>
      </c>
      <c r="EX243" s="159" t="s">
        <v>282</v>
      </c>
      <c r="EY243" s="159" t="s">
        <v>282</v>
      </c>
      <c r="EZ243" s="159" t="s">
        <v>282</v>
      </c>
      <c r="FA243" s="159" t="s">
        <v>282</v>
      </c>
      <c r="FB243" s="159" t="s">
        <v>282</v>
      </c>
      <c r="FC243" s="159" t="s">
        <v>282</v>
      </c>
      <c r="FD243" s="159" t="s">
        <v>282</v>
      </c>
      <c r="FE243" s="159" t="s">
        <v>282</v>
      </c>
      <c r="FF243" s="159" t="s">
        <v>282</v>
      </c>
      <c r="FG243" s="159" t="s">
        <v>282</v>
      </c>
      <c r="FH243" s="159" t="s">
        <v>282</v>
      </c>
      <c r="FI243" s="159" t="s">
        <v>282</v>
      </c>
      <c r="FJ243" s="159" t="s">
        <v>282</v>
      </c>
      <c r="FK243" s="159" t="s">
        <v>282</v>
      </c>
      <c r="FL243" s="159" t="s">
        <v>282</v>
      </c>
      <c r="FM243" s="159" t="s">
        <v>282</v>
      </c>
      <c r="FN243" s="159" t="s">
        <v>282</v>
      </c>
      <c r="FO243" s="159" t="s">
        <v>282</v>
      </c>
      <c r="FP243" s="159" t="s">
        <v>282</v>
      </c>
      <c r="FQ243" s="159" t="s">
        <v>282</v>
      </c>
      <c r="FR243" s="159" t="s">
        <v>282</v>
      </c>
      <c r="FS243" s="159" t="s">
        <v>282</v>
      </c>
      <c r="FT243" s="159" t="s">
        <v>282</v>
      </c>
    </row>
    <row r="244" spans="1:176" x14ac:dyDescent="0.25">
      <c r="A244" s="66" t="s">
        <v>734</v>
      </c>
      <c r="B244" s="159" t="s">
        <v>282</v>
      </c>
      <c r="C244" s="66" t="str">
        <f>IF(ISNUMBER(Severity!H244)=FALSE,Severity!F244,IF(Severity!H244&gt;=0.5,"YES","NO"))</f>
        <v>YES</v>
      </c>
      <c r="D244" s="66" t="str">
        <f>IF(ISNUMBER(Severity!I244)=FALSE,Severity!G244,IF(Severity!I244&gt;0.5,"YES","NO"))</f>
        <v>NO</v>
      </c>
      <c r="E244" s="159">
        <v>10</v>
      </c>
      <c r="F244" s="159">
        <v>2</v>
      </c>
      <c r="G244" s="66" t="s">
        <v>669</v>
      </c>
      <c r="H244" s="159" t="s">
        <v>182</v>
      </c>
      <c r="I244" s="159" t="s">
        <v>282</v>
      </c>
      <c r="J244" s="159">
        <v>0</v>
      </c>
      <c r="K244" s="159" t="s">
        <v>282</v>
      </c>
      <c r="L244" s="159" t="s">
        <v>282</v>
      </c>
      <c r="M244" s="159" t="s">
        <v>282</v>
      </c>
      <c r="N244" s="159" t="s">
        <v>282</v>
      </c>
      <c r="O244" s="159" t="s">
        <v>282</v>
      </c>
      <c r="P244" s="159" t="s">
        <v>282</v>
      </c>
      <c r="Q244" s="159" t="s">
        <v>282</v>
      </c>
      <c r="R244" s="159" t="s">
        <v>282</v>
      </c>
      <c r="S244" s="159" t="s">
        <v>743</v>
      </c>
      <c r="T244" s="159">
        <v>21</v>
      </c>
      <c r="U244" s="66">
        <v>26.8</v>
      </c>
      <c r="V244" s="66">
        <v>8.3000000000000007</v>
      </c>
      <c r="W244" s="159">
        <v>44</v>
      </c>
      <c r="X244" s="66">
        <v>26.8</v>
      </c>
      <c r="Y244" s="66">
        <v>8.3000000000000007</v>
      </c>
      <c r="Z244" s="159">
        <v>44</v>
      </c>
      <c r="AA244" s="66">
        <v>13.5</v>
      </c>
      <c r="AB244" s="66">
        <v>7.1</v>
      </c>
      <c r="AC244" s="159">
        <v>44</v>
      </c>
      <c r="AD244" s="66">
        <v>13.5</v>
      </c>
      <c r="AE244" s="66">
        <v>7.1</v>
      </c>
      <c r="AF244" s="159">
        <v>44</v>
      </c>
      <c r="AG244" s="159" t="s">
        <v>282</v>
      </c>
      <c r="AH244" s="159" t="s">
        <v>282</v>
      </c>
      <c r="AI244" s="159" t="s">
        <v>282</v>
      </c>
      <c r="AJ244" s="159" t="s">
        <v>282</v>
      </c>
      <c r="AK244" s="159" t="s">
        <v>282</v>
      </c>
      <c r="AL244" s="159" t="s">
        <v>282</v>
      </c>
      <c r="AM244" s="159">
        <v>44</v>
      </c>
      <c r="AN244" s="159">
        <v>44</v>
      </c>
      <c r="AO244" s="159" t="s">
        <v>306</v>
      </c>
      <c r="AP244" s="159" t="s">
        <v>282</v>
      </c>
      <c r="AQ244" s="159" t="s">
        <v>282</v>
      </c>
      <c r="AR244" s="159">
        <v>4</v>
      </c>
      <c r="AS244" s="159" t="s">
        <v>282</v>
      </c>
      <c r="AT244" s="159" t="s">
        <v>282</v>
      </c>
      <c r="AU244" s="159" t="s">
        <v>282</v>
      </c>
      <c r="AV244" s="159" t="s">
        <v>282</v>
      </c>
      <c r="AW244" s="159" t="s">
        <v>282</v>
      </c>
      <c r="AX244" s="159" t="s">
        <v>282</v>
      </c>
      <c r="AY244" s="159" t="s">
        <v>282</v>
      </c>
      <c r="AZ244" s="159" t="s">
        <v>282</v>
      </c>
      <c r="BA244" s="159" t="s">
        <v>743</v>
      </c>
      <c r="BB244" s="159">
        <v>21</v>
      </c>
      <c r="BC244" s="66" t="s">
        <v>282</v>
      </c>
      <c r="BD244" s="159" t="s">
        <v>282</v>
      </c>
      <c r="BE244" s="159" t="s">
        <v>282</v>
      </c>
      <c r="BF244" s="66">
        <v>21.1</v>
      </c>
      <c r="BG244" s="66">
        <v>9.9</v>
      </c>
      <c r="BH244" s="66">
        <v>36</v>
      </c>
      <c r="BI244" s="159" t="s">
        <v>282</v>
      </c>
      <c r="BJ244" s="159" t="s">
        <v>282</v>
      </c>
      <c r="BK244" s="159" t="s">
        <v>282</v>
      </c>
      <c r="BL244" s="66">
        <v>18</v>
      </c>
      <c r="BM244" s="66">
        <v>7</v>
      </c>
      <c r="BN244" s="159">
        <v>36</v>
      </c>
      <c r="BO244" s="159" t="s">
        <v>282</v>
      </c>
      <c r="BP244" s="159" t="s">
        <v>282</v>
      </c>
      <c r="BQ244" s="159" t="s">
        <v>282</v>
      </c>
      <c r="BR244" s="159" t="s">
        <v>282</v>
      </c>
      <c r="BS244" s="159" t="s">
        <v>282</v>
      </c>
      <c r="BT244" s="159" t="s">
        <v>282</v>
      </c>
      <c r="BU244" s="159">
        <v>40</v>
      </c>
      <c r="BV244" s="159">
        <v>36</v>
      </c>
      <c r="BW244" s="159" t="s">
        <v>282</v>
      </c>
      <c r="BX244" s="159" t="s">
        <v>282</v>
      </c>
      <c r="BY244" s="159" t="s">
        <v>282</v>
      </c>
      <c r="BZ244" s="159" t="s">
        <v>282</v>
      </c>
      <c r="CA244" s="159" t="s">
        <v>282</v>
      </c>
      <c r="CB244" s="159" t="s">
        <v>282</v>
      </c>
      <c r="CC244" s="159" t="s">
        <v>282</v>
      </c>
      <c r="CD244" s="159" t="s">
        <v>282</v>
      </c>
      <c r="CE244" s="159" t="s">
        <v>282</v>
      </c>
      <c r="CF244" s="159" t="s">
        <v>282</v>
      </c>
      <c r="CG244" s="159" t="s">
        <v>282</v>
      </c>
      <c r="CH244" s="159" t="s">
        <v>282</v>
      </c>
      <c r="CI244" s="159" t="s">
        <v>282</v>
      </c>
      <c r="CJ244" s="159" t="s">
        <v>282</v>
      </c>
      <c r="CK244" s="159" t="s">
        <v>282</v>
      </c>
      <c r="CL244" s="159" t="s">
        <v>282</v>
      </c>
      <c r="CM244" s="159" t="s">
        <v>282</v>
      </c>
      <c r="CN244" s="159" t="s">
        <v>282</v>
      </c>
      <c r="CO244" s="159" t="s">
        <v>282</v>
      </c>
      <c r="CP244" s="159" t="s">
        <v>282</v>
      </c>
      <c r="CQ244" s="159" t="s">
        <v>282</v>
      </c>
      <c r="CR244" s="159" t="s">
        <v>282</v>
      </c>
      <c r="CS244" s="159" t="s">
        <v>282</v>
      </c>
      <c r="CT244" s="159" t="s">
        <v>282</v>
      </c>
      <c r="CU244" s="159" t="s">
        <v>282</v>
      </c>
      <c r="CV244" s="159" t="s">
        <v>282</v>
      </c>
      <c r="CW244" s="159" t="s">
        <v>282</v>
      </c>
      <c r="CX244" s="159" t="s">
        <v>282</v>
      </c>
      <c r="CY244" s="159" t="s">
        <v>282</v>
      </c>
      <c r="CZ244" s="159" t="s">
        <v>282</v>
      </c>
      <c r="DA244" s="159" t="s">
        <v>282</v>
      </c>
      <c r="DB244" s="159" t="s">
        <v>282</v>
      </c>
      <c r="DC244" s="159" t="s">
        <v>282</v>
      </c>
      <c r="DD244" s="159" t="s">
        <v>282</v>
      </c>
      <c r="DE244" s="159" t="s">
        <v>282</v>
      </c>
      <c r="DF244" s="159" t="s">
        <v>282</v>
      </c>
      <c r="DG244" s="159" t="s">
        <v>282</v>
      </c>
      <c r="DH244" s="159" t="s">
        <v>282</v>
      </c>
      <c r="DI244" s="159" t="s">
        <v>282</v>
      </c>
      <c r="DJ244" s="159" t="s">
        <v>282</v>
      </c>
      <c r="DK244" s="159" t="s">
        <v>282</v>
      </c>
      <c r="DL244" s="159" t="s">
        <v>282</v>
      </c>
      <c r="DM244" s="159" t="s">
        <v>282</v>
      </c>
      <c r="DN244" s="159" t="s">
        <v>282</v>
      </c>
      <c r="DO244" s="159" t="s">
        <v>282</v>
      </c>
      <c r="DP244" s="159" t="s">
        <v>282</v>
      </c>
      <c r="DQ244" s="159" t="s">
        <v>282</v>
      </c>
      <c r="DR244" s="159" t="s">
        <v>282</v>
      </c>
      <c r="DS244" s="159" t="s">
        <v>282</v>
      </c>
      <c r="DT244" s="159" t="s">
        <v>282</v>
      </c>
      <c r="DU244" s="159" t="s">
        <v>282</v>
      </c>
      <c r="DV244" s="159" t="s">
        <v>282</v>
      </c>
      <c r="DW244" s="159" t="s">
        <v>282</v>
      </c>
      <c r="DX244" s="159" t="s">
        <v>282</v>
      </c>
      <c r="DY244" s="159" t="s">
        <v>282</v>
      </c>
      <c r="DZ244" s="159" t="s">
        <v>282</v>
      </c>
      <c r="EA244" s="159" t="s">
        <v>282</v>
      </c>
      <c r="EB244" s="159" t="s">
        <v>282</v>
      </c>
      <c r="EC244" s="159" t="s">
        <v>282</v>
      </c>
      <c r="ED244" s="159" t="s">
        <v>282</v>
      </c>
      <c r="EE244" s="159" t="s">
        <v>282</v>
      </c>
      <c r="EF244" s="159" t="s">
        <v>282</v>
      </c>
      <c r="EG244" s="159" t="s">
        <v>282</v>
      </c>
      <c r="EH244" s="159" t="s">
        <v>282</v>
      </c>
      <c r="EI244" s="159" t="s">
        <v>282</v>
      </c>
      <c r="EJ244" s="159" t="s">
        <v>282</v>
      </c>
      <c r="EK244" s="159" t="s">
        <v>282</v>
      </c>
      <c r="EL244" s="159" t="s">
        <v>282</v>
      </c>
      <c r="EM244" s="159" t="s">
        <v>282</v>
      </c>
      <c r="EN244" s="159" t="s">
        <v>282</v>
      </c>
      <c r="EO244" s="159" t="s">
        <v>282</v>
      </c>
      <c r="EP244" s="159" t="s">
        <v>282</v>
      </c>
      <c r="EQ244" s="159" t="s">
        <v>282</v>
      </c>
      <c r="ER244" s="159" t="s">
        <v>282</v>
      </c>
      <c r="ES244" s="159" t="s">
        <v>282</v>
      </c>
      <c r="ET244" s="159" t="s">
        <v>282</v>
      </c>
      <c r="EU244" s="159" t="s">
        <v>282</v>
      </c>
      <c r="EV244" s="159" t="s">
        <v>282</v>
      </c>
      <c r="EW244" s="159" t="s">
        <v>282</v>
      </c>
      <c r="EX244" s="159" t="s">
        <v>282</v>
      </c>
      <c r="EY244" s="159" t="s">
        <v>282</v>
      </c>
      <c r="EZ244" s="159" t="s">
        <v>282</v>
      </c>
      <c r="FA244" s="159" t="s">
        <v>282</v>
      </c>
      <c r="FB244" s="159" t="s">
        <v>282</v>
      </c>
      <c r="FC244" s="159" t="s">
        <v>282</v>
      </c>
      <c r="FD244" s="159" t="s">
        <v>282</v>
      </c>
      <c r="FE244" s="159" t="s">
        <v>282</v>
      </c>
      <c r="FF244" s="159" t="s">
        <v>282</v>
      </c>
      <c r="FG244" s="159" t="s">
        <v>282</v>
      </c>
      <c r="FH244" s="159" t="s">
        <v>282</v>
      </c>
      <c r="FI244" s="159" t="s">
        <v>282</v>
      </c>
      <c r="FJ244" s="159" t="s">
        <v>282</v>
      </c>
      <c r="FK244" s="159" t="s">
        <v>282</v>
      </c>
      <c r="FL244" s="159" t="s">
        <v>282</v>
      </c>
      <c r="FM244" s="159" t="s">
        <v>282</v>
      </c>
      <c r="FN244" s="159" t="s">
        <v>282</v>
      </c>
      <c r="FO244" s="159" t="s">
        <v>282</v>
      </c>
      <c r="FP244" s="159" t="s">
        <v>282</v>
      </c>
      <c r="FQ244" s="159" t="s">
        <v>282</v>
      </c>
      <c r="FR244" s="159" t="s">
        <v>282</v>
      </c>
      <c r="FS244" s="159" t="s">
        <v>282</v>
      </c>
      <c r="FT244" s="159" t="s">
        <v>282</v>
      </c>
    </row>
    <row r="245" spans="1:176" x14ac:dyDescent="0.25">
      <c r="A245" s="212" t="s">
        <v>7475</v>
      </c>
      <c r="B245" s="159" t="s">
        <v>17771</v>
      </c>
      <c r="C245" s="66" t="str">
        <f>IF(ISNUMBER(Severity!H245)=FALSE,Severity!F245,IF(Severity!H245&gt;=0.5,"YES","NO"))</f>
        <v>YES</v>
      </c>
      <c r="D245" s="66" t="str">
        <f>IF(ISNUMBER(Severity!I245)=FALSE,Severity!G245,IF(Severity!I245&gt;0.5,"YES","NO"))</f>
        <v>NO</v>
      </c>
      <c r="E245" s="159">
        <v>6</v>
      </c>
      <c r="F245" s="159">
        <v>2</v>
      </c>
      <c r="G245" s="159" t="s">
        <v>272</v>
      </c>
      <c r="H245" s="159" t="s">
        <v>10507</v>
      </c>
      <c r="I245" s="159" t="s">
        <v>282</v>
      </c>
      <c r="J245" s="159">
        <v>32</v>
      </c>
      <c r="K245" s="159" t="s">
        <v>299</v>
      </c>
      <c r="L245" s="159">
        <v>17</v>
      </c>
      <c r="M245" s="159">
        <v>51</v>
      </c>
      <c r="N245" s="159">
        <v>7</v>
      </c>
      <c r="O245" s="159" t="s">
        <v>299</v>
      </c>
      <c r="P245" s="159">
        <v>17</v>
      </c>
      <c r="Q245" s="159">
        <v>86</v>
      </c>
      <c r="R245" s="159">
        <v>50</v>
      </c>
      <c r="S245" s="159" t="s">
        <v>299</v>
      </c>
      <c r="T245" s="159">
        <v>17</v>
      </c>
      <c r="U245" s="159" t="s">
        <v>282</v>
      </c>
      <c r="V245" s="159" t="s">
        <v>282</v>
      </c>
      <c r="W245" s="159" t="s">
        <v>282</v>
      </c>
      <c r="X245" s="159">
        <v>23.7</v>
      </c>
      <c r="Y245" s="159" t="s">
        <v>282</v>
      </c>
      <c r="Z245" s="159">
        <v>127</v>
      </c>
      <c r="AA245" s="159" t="s">
        <v>282</v>
      </c>
      <c r="AB245" s="159" t="s">
        <v>282</v>
      </c>
      <c r="AC245" s="159" t="s">
        <v>282</v>
      </c>
      <c r="AD245" s="159" t="s">
        <v>282</v>
      </c>
      <c r="AE245" s="159" t="s">
        <v>282</v>
      </c>
      <c r="AF245" s="159" t="s">
        <v>282</v>
      </c>
      <c r="AG245" s="159" t="s">
        <v>282</v>
      </c>
      <c r="AH245" s="159" t="s">
        <v>282</v>
      </c>
      <c r="AI245" s="159" t="s">
        <v>282</v>
      </c>
      <c r="AJ245" s="301">
        <v>-13.8</v>
      </c>
      <c r="AK245" s="159">
        <v>6.6</v>
      </c>
      <c r="AL245" s="159">
        <v>127</v>
      </c>
      <c r="AM245" s="159">
        <v>140</v>
      </c>
      <c r="AN245" s="159">
        <v>108</v>
      </c>
      <c r="AO245" s="159" t="s">
        <v>256</v>
      </c>
      <c r="AP245" s="159" t="s">
        <v>10507</v>
      </c>
      <c r="AQ245" s="159" t="s">
        <v>282</v>
      </c>
      <c r="AR245" s="159">
        <v>36</v>
      </c>
      <c r="AS245" s="159" t="s">
        <v>299</v>
      </c>
      <c r="AT245" s="159">
        <v>17</v>
      </c>
      <c r="AU245" s="159">
        <v>42</v>
      </c>
      <c r="AV245" s="159">
        <v>7</v>
      </c>
      <c r="AW245" s="159" t="s">
        <v>299</v>
      </c>
      <c r="AX245" s="159">
        <v>17</v>
      </c>
      <c r="AY245" s="159">
        <v>74</v>
      </c>
      <c r="AZ245" s="159">
        <v>50</v>
      </c>
      <c r="BA245" s="159" t="s">
        <v>299</v>
      </c>
      <c r="BB245" s="159">
        <v>17</v>
      </c>
      <c r="BC245" s="159" t="s">
        <v>282</v>
      </c>
      <c r="BD245" s="159" t="s">
        <v>282</v>
      </c>
      <c r="BE245" s="159" t="s">
        <v>282</v>
      </c>
      <c r="BF245" s="159">
        <v>23.7</v>
      </c>
      <c r="BG245" s="159" t="s">
        <v>282</v>
      </c>
      <c r="BH245" s="159">
        <v>132</v>
      </c>
      <c r="BI245" s="159" t="s">
        <v>282</v>
      </c>
      <c r="BJ245" s="159" t="s">
        <v>282</v>
      </c>
      <c r="BK245" s="159" t="s">
        <v>282</v>
      </c>
      <c r="BL245" s="159" t="s">
        <v>282</v>
      </c>
      <c r="BM245" s="159" t="s">
        <v>282</v>
      </c>
      <c r="BN245" s="159" t="s">
        <v>282</v>
      </c>
      <c r="BO245" s="159" t="s">
        <v>282</v>
      </c>
      <c r="BP245" s="159" t="s">
        <v>282</v>
      </c>
      <c r="BQ245" s="159" t="s">
        <v>282</v>
      </c>
      <c r="BR245" s="301">
        <v>-12</v>
      </c>
      <c r="BS245" s="159">
        <v>7.1</v>
      </c>
      <c r="BT245" s="159">
        <v>132</v>
      </c>
      <c r="BU245" s="159">
        <v>141</v>
      </c>
      <c r="BV245" s="159">
        <v>105</v>
      </c>
      <c r="BW245" s="159" t="s">
        <v>282</v>
      </c>
      <c r="BX245" s="159" t="s">
        <v>282</v>
      </c>
      <c r="BY245" s="159" t="s">
        <v>282</v>
      </c>
      <c r="BZ245" s="159" t="s">
        <v>282</v>
      </c>
      <c r="CA245" s="159" t="s">
        <v>282</v>
      </c>
      <c r="CB245" s="159" t="s">
        <v>282</v>
      </c>
      <c r="CC245" s="159" t="s">
        <v>282</v>
      </c>
      <c r="CD245" s="159" t="s">
        <v>282</v>
      </c>
      <c r="CE245" s="159" t="s">
        <v>282</v>
      </c>
      <c r="CF245" s="159" t="s">
        <v>282</v>
      </c>
      <c r="CG245" s="159" t="s">
        <v>282</v>
      </c>
      <c r="CH245" s="159" t="s">
        <v>282</v>
      </c>
      <c r="CI245" s="159" t="s">
        <v>282</v>
      </c>
      <c r="CJ245" s="159" t="s">
        <v>282</v>
      </c>
      <c r="CK245" s="159" t="s">
        <v>282</v>
      </c>
      <c r="CL245" s="159" t="s">
        <v>282</v>
      </c>
      <c r="CM245" s="159" t="s">
        <v>282</v>
      </c>
      <c r="CN245" s="159" t="s">
        <v>282</v>
      </c>
      <c r="CO245" s="159" t="s">
        <v>282</v>
      </c>
      <c r="CP245" s="159" t="s">
        <v>282</v>
      </c>
      <c r="CQ245" s="159" t="s">
        <v>282</v>
      </c>
      <c r="CR245" s="159" t="s">
        <v>282</v>
      </c>
      <c r="CS245" s="159" t="s">
        <v>282</v>
      </c>
      <c r="CT245" s="159" t="s">
        <v>282</v>
      </c>
      <c r="CU245" s="159" t="s">
        <v>282</v>
      </c>
      <c r="CV245" s="159" t="s">
        <v>282</v>
      </c>
      <c r="CW245" s="159" t="s">
        <v>282</v>
      </c>
      <c r="CX245" s="159" t="s">
        <v>282</v>
      </c>
      <c r="CY245" s="159" t="s">
        <v>282</v>
      </c>
      <c r="CZ245" s="159" t="s">
        <v>282</v>
      </c>
      <c r="DA245" s="159" t="s">
        <v>282</v>
      </c>
      <c r="DB245" s="159" t="s">
        <v>282</v>
      </c>
      <c r="DC245" s="159" t="s">
        <v>282</v>
      </c>
      <c r="DD245" s="159" t="s">
        <v>282</v>
      </c>
      <c r="DE245" s="159" t="s">
        <v>282</v>
      </c>
      <c r="DF245" s="159" t="s">
        <v>282</v>
      </c>
      <c r="DG245" s="159" t="s">
        <v>282</v>
      </c>
      <c r="DH245" s="159" t="s">
        <v>282</v>
      </c>
      <c r="DI245" s="159" t="s">
        <v>282</v>
      </c>
      <c r="DJ245" s="159" t="s">
        <v>282</v>
      </c>
      <c r="DK245" s="159" t="s">
        <v>282</v>
      </c>
      <c r="DL245" s="159" t="s">
        <v>282</v>
      </c>
      <c r="DM245" s="159" t="s">
        <v>282</v>
      </c>
      <c r="DN245" s="159" t="s">
        <v>282</v>
      </c>
      <c r="DO245" s="159" t="s">
        <v>282</v>
      </c>
      <c r="DP245" s="159" t="s">
        <v>282</v>
      </c>
      <c r="DQ245" s="159" t="s">
        <v>282</v>
      </c>
      <c r="DR245" s="159" t="s">
        <v>282</v>
      </c>
      <c r="DS245" s="159" t="s">
        <v>282</v>
      </c>
      <c r="DT245" s="159" t="s">
        <v>282</v>
      </c>
      <c r="DU245" s="159" t="s">
        <v>282</v>
      </c>
      <c r="DV245" s="159" t="s">
        <v>282</v>
      </c>
      <c r="DW245" s="159" t="s">
        <v>282</v>
      </c>
      <c r="DX245" s="159" t="s">
        <v>282</v>
      </c>
      <c r="DY245" s="159" t="s">
        <v>282</v>
      </c>
      <c r="DZ245" s="159" t="s">
        <v>282</v>
      </c>
      <c r="EA245" s="159" t="s">
        <v>282</v>
      </c>
      <c r="EB245" s="159" t="s">
        <v>282</v>
      </c>
      <c r="EC245" s="159" t="s">
        <v>282</v>
      </c>
      <c r="ED245" s="159" t="s">
        <v>282</v>
      </c>
      <c r="EE245" s="159" t="s">
        <v>282</v>
      </c>
      <c r="EF245" s="159" t="s">
        <v>282</v>
      </c>
      <c r="EG245" s="159" t="s">
        <v>282</v>
      </c>
      <c r="EH245" s="159" t="s">
        <v>282</v>
      </c>
      <c r="EI245" s="159" t="s">
        <v>282</v>
      </c>
      <c r="EJ245" s="159" t="s">
        <v>282</v>
      </c>
      <c r="EK245" s="159" t="s">
        <v>282</v>
      </c>
      <c r="EL245" s="159" t="s">
        <v>282</v>
      </c>
      <c r="EM245" s="159" t="s">
        <v>282</v>
      </c>
      <c r="EN245" s="159" t="s">
        <v>282</v>
      </c>
      <c r="EO245" s="159" t="s">
        <v>282</v>
      </c>
      <c r="EP245" s="159" t="s">
        <v>282</v>
      </c>
      <c r="EQ245" s="159" t="s">
        <v>282</v>
      </c>
      <c r="ER245" s="159" t="s">
        <v>282</v>
      </c>
      <c r="ES245" s="159" t="s">
        <v>282</v>
      </c>
      <c r="ET245" s="159" t="s">
        <v>282</v>
      </c>
      <c r="EU245" s="159" t="s">
        <v>282</v>
      </c>
      <c r="EV245" s="159" t="s">
        <v>282</v>
      </c>
      <c r="EW245" s="159" t="s">
        <v>282</v>
      </c>
      <c r="EX245" s="159" t="s">
        <v>282</v>
      </c>
      <c r="EY245" s="159" t="s">
        <v>282</v>
      </c>
      <c r="EZ245" s="159" t="s">
        <v>282</v>
      </c>
      <c r="FA245" s="159" t="s">
        <v>282</v>
      </c>
      <c r="FB245" s="159" t="s">
        <v>282</v>
      </c>
      <c r="FC245" s="159" t="s">
        <v>282</v>
      </c>
      <c r="FD245" s="159" t="s">
        <v>282</v>
      </c>
      <c r="FE245" s="159" t="s">
        <v>282</v>
      </c>
      <c r="FF245" s="159" t="s">
        <v>282</v>
      </c>
      <c r="FG245" s="159" t="s">
        <v>282</v>
      </c>
      <c r="FH245" s="159" t="s">
        <v>282</v>
      </c>
      <c r="FI245" s="159" t="s">
        <v>282</v>
      </c>
      <c r="FJ245" s="159" t="s">
        <v>282</v>
      </c>
      <c r="FK245" s="159" t="s">
        <v>282</v>
      </c>
      <c r="FL245" s="159" t="s">
        <v>282</v>
      </c>
      <c r="FM245" s="159" t="s">
        <v>282</v>
      </c>
      <c r="FN245" s="159" t="s">
        <v>282</v>
      </c>
      <c r="FO245" s="159" t="s">
        <v>282</v>
      </c>
      <c r="FP245" s="159" t="s">
        <v>282</v>
      </c>
      <c r="FQ245" s="159" t="s">
        <v>282</v>
      </c>
      <c r="FR245" s="159" t="s">
        <v>282</v>
      </c>
      <c r="FS245" s="159" t="s">
        <v>282</v>
      </c>
      <c r="FT245" s="159" t="s">
        <v>282</v>
      </c>
    </row>
    <row r="246" spans="1:176" x14ac:dyDescent="0.25">
      <c r="A246" s="212" t="s">
        <v>2599</v>
      </c>
      <c r="B246" s="159" t="s">
        <v>13214</v>
      </c>
      <c r="C246" s="66" t="str">
        <f>IF(ISNUMBER(Severity!H246)=FALSE,Severity!F246,IF(Severity!H246&gt;=0.5,"YES","NO"))</f>
        <v>YES</v>
      </c>
      <c r="D246" s="66" t="str">
        <f>IF(ISNUMBER(Severity!I246)=FALSE,Severity!G246,IF(Severity!I246&gt;0.5,"YES","NO"))</f>
        <v>NO</v>
      </c>
      <c r="E246" s="159">
        <v>26</v>
      </c>
      <c r="F246" s="159">
        <v>2</v>
      </c>
      <c r="G246" s="159" t="s">
        <v>270</v>
      </c>
      <c r="H246" s="159" t="s">
        <v>10507</v>
      </c>
      <c r="I246" s="159" t="s">
        <v>282</v>
      </c>
      <c r="J246" s="159" t="s">
        <v>282</v>
      </c>
      <c r="K246" s="159" t="s">
        <v>282</v>
      </c>
      <c r="L246" s="159" t="s">
        <v>282</v>
      </c>
      <c r="M246" s="159" t="s">
        <v>282</v>
      </c>
      <c r="N246" s="159" t="s">
        <v>282</v>
      </c>
      <c r="O246" s="159" t="s">
        <v>282</v>
      </c>
      <c r="P246" s="159" t="s">
        <v>282</v>
      </c>
      <c r="Q246" s="159" t="s">
        <v>282</v>
      </c>
      <c r="R246" s="159" t="s">
        <v>282</v>
      </c>
      <c r="S246" s="159" t="s">
        <v>743</v>
      </c>
      <c r="T246" s="159">
        <v>21</v>
      </c>
      <c r="U246" s="159" t="s">
        <v>282</v>
      </c>
      <c r="V246" s="159" t="s">
        <v>282</v>
      </c>
      <c r="W246" s="159" t="s">
        <v>282</v>
      </c>
      <c r="X246" s="159">
        <v>32.85</v>
      </c>
      <c r="Y246" s="159">
        <v>6.23</v>
      </c>
      <c r="Z246" s="159">
        <v>49</v>
      </c>
      <c r="AA246" s="159" t="s">
        <v>282</v>
      </c>
      <c r="AB246" s="159" t="s">
        <v>282</v>
      </c>
      <c r="AC246" s="159" t="s">
        <v>282</v>
      </c>
      <c r="AD246" s="159">
        <v>19.71</v>
      </c>
      <c r="AE246" s="159">
        <v>4.21</v>
      </c>
      <c r="AF246" s="159">
        <v>49</v>
      </c>
      <c r="AG246" s="159" t="s">
        <v>282</v>
      </c>
      <c r="AH246" s="159" t="s">
        <v>282</v>
      </c>
      <c r="AI246" s="159" t="s">
        <v>282</v>
      </c>
      <c r="AJ246" s="301">
        <v>-13.14</v>
      </c>
      <c r="AK246" s="159">
        <v>4.68</v>
      </c>
      <c r="AL246" s="159">
        <v>49</v>
      </c>
      <c r="AM246" s="159" t="s">
        <v>282</v>
      </c>
      <c r="AN246" s="159">
        <v>49</v>
      </c>
      <c r="AO246" s="159" t="s">
        <v>246</v>
      </c>
      <c r="AP246" s="159" t="s">
        <v>10507</v>
      </c>
      <c r="AQ246" s="159" t="s">
        <v>282</v>
      </c>
      <c r="AR246" s="159" t="s">
        <v>282</v>
      </c>
      <c r="AS246" s="159" t="s">
        <v>282</v>
      </c>
      <c r="AT246" s="159" t="s">
        <v>282</v>
      </c>
      <c r="AU246" s="159" t="s">
        <v>282</v>
      </c>
      <c r="AV246" s="159" t="s">
        <v>282</v>
      </c>
      <c r="AW246" s="159" t="s">
        <v>282</v>
      </c>
      <c r="AX246" s="159" t="s">
        <v>282</v>
      </c>
      <c r="AY246" s="159" t="s">
        <v>282</v>
      </c>
      <c r="AZ246" s="159" t="s">
        <v>282</v>
      </c>
      <c r="BA246" s="159" t="s">
        <v>743</v>
      </c>
      <c r="BB246" s="159">
        <v>21</v>
      </c>
      <c r="BC246" s="159" t="s">
        <v>282</v>
      </c>
      <c r="BD246" s="159" t="s">
        <v>282</v>
      </c>
      <c r="BE246" s="159" t="s">
        <v>282</v>
      </c>
      <c r="BF246" s="159">
        <v>33.119999999999997</v>
      </c>
      <c r="BG246" s="159">
        <v>6.5</v>
      </c>
      <c r="BH246" s="159">
        <v>48</v>
      </c>
      <c r="BI246" s="159" t="s">
        <v>282</v>
      </c>
      <c r="BJ246" s="159" t="s">
        <v>282</v>
      </c>
      <c r="BK246" s="159" t="s">
        <v>282</v>
      </c>
      <c r="BL246" s="159">
        <v>16.16</v>
      </c>
      <c r="BM246" s="159">
        <v>4.0199999999999996</v>
      </c>
      <c r="BN246" s="159">
        <v>48</v>
      </c>
      <c r="BO246" s="159" t="s">
        <v>282</v>
      </c>
      <c r="BP246" s="159" t="s">
        <v>282</v>
      </c>
      <c r="BQ246" s="159" t="s">
        <v>282</v>
      </c>
      <c r="BR246" s="301">
        <v>-16.96</v>
      </c>
      <c r="BS246" s="159">
        <v>4.96</v>
      </c>
      <c r="BT246" s="159">
        <v>48</v>
      </c>
      <c r="BU246" s="159" t="s">
        <v>282</v>
      </c>
      <c r="BV246" s="159">
        <v>48</v>
      </c>
      <c r="BW246" s="159" t="s">
        <v>282</v>
      </c>
      <c r="BX246" s="159" t="s">
        <v>282</v>
      </c>
      <c r="BY246" s="159" t="s">
        <v>282</v>
      </c>
      <c r="BZ246" s="159" t="s">
        <v>282</v>
      </c>
      <c r="CA246" s="159" t="s">
        <v>282</v>
      </c>
      <c r="CB246" s="159" t="s">
        <v>282</v>
      </c>
      <c r="CC246" s="159" t="s">
        <v>282</v>
      </c>
      <c r="CD246" s="159" t="s">
        <v>282</v>
      </c>
      <c r="CE246" s="159" t="s">
        <v>282</v>
      </c>
      <c r="CF246" s="159" t="s">
        <v>282</v>
      </c>
      <c r="CG246" s="159" t="s">
        <v>282</v>
      </c>
      <c r="CH246" s="159" t="s">
        <v>282</v>
      </c>
      <c r="CI246" s="159" t="s">
        <v>282</v>
      </c>
      <c r="CJ246" s="159" t="s">
        <v>282</v>
      </c>
      <c r="CK246" s="159" t="s">
        <v>282</v>
      </c>
      <c r="CL246" s="159" t="s">
        <v>282</v>
      </c>
      <c r="CM246" s="159" t="s">
        <v>282</v>
      </c>
      <c r="CN246" s="159" t="s">
        <v>282</v>
      </c>
      <c r="CO246" s="159" t="s">
        <v>282</v>
      </c>
      <c r="CP246" s="159" t="s">
        <v>282</v>
      </c>
      <c r="CQ246" s="159" t="s">
        <v>282</v>
      </c>
      <c r="CR246" s="159" t="s">
        <v>282</v>
      </c>
      <c r="CS246" s="159" t="s">
        <v>282</v>
      </c>
      <c r="CT246" s="159" t="s">
        <v>282</v>
      </c>
      <c r="CU246" s="159" t="s">
        <v>282</v>
      </c>
      <c r="CV246" s="159" t="s">
        <v>282</v>
      </c>
      <c r="CW246" s="159" t="s">
        <v>282</v>
      </c>
      <c r="CX246" s="159" t="s">
        <v>282</v>
      </c>
      <c r="CY246" s="159" t="s">
        <v>282</v>
      </c>
      <c r="CZ246" s="159" t="s">
        <v>282</v>
      </c>
      <c r="DA246" s="159" t="s">
        <v>282</v>
      </c>
      <c r="DB246" s="159" t="s">
        <v>282</v>
      </c>
      <c r="DC246" s="159" t="s">
        <v>282</v>
      </c>
      <c r="DD246" s="159" t="s">
        <v>282</v>
      </c>
      <c r="DE246" s="159" t="s">
        <v>282</v>
      </c>
      <c r="DF246" s="159" t="s">
        <v>282</v>
      </c>
      <c r="DG246" s="159" t="s">
        <v>282</v>
      </c>
      <c r="DH246" s="159" t="s">
        <v>282</v>
      </c>
      <c r="DI246" s="159" t="s">
        <v>282</v>
      </c>
      <c r="DJ246" s="159" t="s">
        <v>282</v>
      </c>
      <c r="DK246" s="159" t="s">
        <v>282</v>
      </c>
      <c r="DL246" s="159" t="s">
        <v>282</v>
      </c>
      <c r="DM246" s="159" t="s">
        <v>282</v>
      </c>
      <c r="DN246" s="159" t="s">
        <v>282</v>
      </c>
      <c r="DO246" s="159" t="s">
        <v>282</v>
      </c>
      <c r="DP246" s="159" t="s">
        <v>282</v>
      </c>
      <c r="DQ246" s="159" t="s">
        <v>282</v>
      </c>
      <c r="DR246" s="159" t="s">
        <v>282</v>
      </c>
      <c r="DS246" s="159" t="s">
        <v>282</v>
      </c>
      <c r="DT246" s="159" t="s">
        <v>282</v>
      </c>
      <c r="DU246" s="159" t="s">
        <v>282</v>
      </c>
      <c r="DV246" s="159" t="s">
        <v>282</v>
      </c>
      <c r="DW246" s="159" t="s">
        <v>282</v>
      </c>
      <c r="DX246" s="159" t="s">
        <v>282</v>
      </c>
      <c r="DY246" s="159" t="s">
        <v>282</v>
      </c>
      <c r="DZ246" s="159" t="s">
        <v>282</v>
      </c>
      <c r="EA246" s="159" t="s">
        <v>282</v>
      </c>
      <c r="EB246" s="159" t="s">
        <v>282</v>
      </c>
      <c r="EC246" s="159" t="s">
        <v>282</v>
      </c>
      <c r="ED246" s="159" t="s">
        <v>282</v>
      </c>
      <c r="EE246" s="159" t="s">
        <v>282</v>
      </c>
      <c r="EF246" s="159" t="s">
        <v>282</v>
      </c>
      <c r="EG246" s="159" t="s">
        <v>282</v>
      </c>
      <c r="EH246" s="159" t="s">
        <v>282</v>
      </c>
      <c r="EI246" s="159" t="s">
        <v>282</v>
      </c>
      <c r="EJ246" s="159" t="s">
        <v>282</v>
      </c>
      <c r="EK246" s="159" t="s">
        <v>282</v>
      </c>
      <c r="EL246" s="159" t="s">
        <v>282</v>
      </c>
      <c r="EM246" s="159" t="s">
        <v>282</v>
      </c>
      <c r="EN246" s="159" t="s">
        <v>282</v>
      </c>
      <c r="EO246" s="159" t="s">
        <v>282</v>
      </c>
      <c r="EP246" s="159" t="s">
        <v>282</v>
      </c>
      <c r="EQ246" s="159" t="s">
        <v>282</v>
      </c>
      <c r="ER246" s="159" t="s">
        <v>282</v>
      </c>
      <c r="ES246" s="159" t="s">
        <v>282</v>
      </c>
      <c r="ET246" s="159" t="s">
        <v>282</v>
      </c>
      <c r="EU246" s="159" t="s">
        <v>282</v>
      </c>
      <c r="EV246" s="159" t="s">
        <v>282</v>
      </c>
      <c r="EW246" s="159" t="s">
        <v>282</v>
      </c>
      <c r="EX246" s="159" t="s">
        <v>282</v>
      </c>
      <c r="EY246" s="159" t="s">
        <v>282</v>
      </c>
      <c r="EZ246" s="159" t="s">
        <v>282</v>
      </c>
      <c r="FA246" s="159" t="s">
        <v>282</v>
      </c>
      <c r="FB246" s="159" t="s">
        <v>282</v>
      </c>
      <c r="FC246" s="159" t="s">
        <v>282</v>
      </c>
      <c r="FD246" s="159" t="s">
        <v>282</v>
      </c>
      <c r="FE246" s="159" t="s">
        <v>282</v>
      </c>
      <c r="FF246" s="159" t="s">
        <v>282</v>
      </c>
      <c r="FG246" s="159" t="s">
        <v>282</v>
      </c>
      <c r="FH246" s="159" t="s">
        <v>282</v>
      </c>
      <c r="FI246" s="159" t="s">
        <v>282</v>
      </c>
      <c r="FJ246" s="159" t="s">
        <v>282</v>
      </c>
      <c r="FK246" s="159" t="s">
        <v>282</v>
      </c>
      <c r="FL246" s="159" t="s">
        <v>282</v>
      </c>
      <c r="FM246" s="159" t="s">
        <v>282</v>
      </c>
      <c r="FN246" s="159" t="s">
        <v>282</v>
      </c>
      <c r="FO246" s="159" t="s">
        <v>282</v>
      </c>
      <c r="FP246" s="159" t="s">
        <v>282</v>
      </c>
      <c r="FQ246" s="159" t="s">
        <v>282</v>
      </c>
      <c r="FR246" s="159" t="s">
        <v>282</v>
      </c>
      <c r="FS246" s="159" t="s">
        <v>282</v>
      </c>
      <c r="FT246" s="159" t="s">
        <v>282</v>
      </c>
    </row>
    <row r="247" spans="1:176" x14ac:dyDescent="0.25">
      <c r="A247" s="212" t="s">
        <v>8274</v>
      </c>
      <c r="B247" s="159" t="s">
        <v>11318</v>
      </c>
      <c r="C247" s="66" t="str">
        <f>IF(ISNUMBER(Severity!H247)=FALSE,Severity!F247,IF(Severity!H247&gt;=0.5,"YES","NO"))</f>
        <v>YES</v>
      </c>
      <c r="D247" s="66" t="str">
        <f>IF(ISNUMBER(Severity!I247)=FALSE,Severity!G247,IF(Severity!I247&gt;0.5,"YES","NO"))</f>
        <v>NO</v>
      </c>
      <c r="E247" s="159">
        <v>12</v>
      </c>
      <c r="F247" s="159">
        <v>2</v>
      </c>
      <c r="G247" s="212" t="s">
        <v>670</v>
      </c>
      <c r="H247" s="159" t="s">
        <v>183</v>
      </c>
      <c r="I247" s="159" t="s">
        <v>282</v>
      </c>
      <c r="J247" s="159">
        <v>13</v>
      </c>
      <c r="K247" s="159" t="s">
        <v>192</v>
      </c>
      <c r="L247" s="159">
        <v>9</v>
      </c>
      <c r="M247" s="159">
        <v>16</v>
      </c>
      <c r="N247" s="159">
        <v>9</v>
      </c>
      <c r="O247" s="159" t="s">
        <v>282</v>
      </c>
      <c r="P247" s="159" t="s">
        <v>282</v>
      </c>
      <c r="Q247" s="159" t="s">
        <v>282</v>
      </c>
      <c r="R247" s="159" t="s">
        <v>282</v>
      </c>
      <c r="S247" s="159" t="s">
        <v>192</v>
      </c>
      <c r="T247" s="159">
        <v>9</v>
      </c>
      <c r="U247" s="159">
        <v>17.100000000000001</v>
      </c>
      <c r="V247" s="159">
        <v>5.2</v>
      </c>
      <c r="W247" s="159">
        <v>35</v>
      </c>
      <c r="X247" s="159" t="s">
        <v>282</v>
      </c>
      <c r="Y247" s="159" t="s">
        <v>282</v>
      </c>
      <c r="Z247" s="159" t="s">
        <v>282</v>
      </c>
      <c r="AA247" s="159" t="s">
        <v>282</v>
      </c>
      <c r="AB247" s="159" t="s">
        <v>282</v>
      </c>
      <c r="AC247" s="159" t="s">
        <v>282</v>
      </c>
      <c r="AD247" s="159">
        <v>7.3</v>
      </c>
      <c r="AE247" s="159">
        <v>4.9000000000000004</v>
      </c>
      <c r="AF247" s="159">
        <v>22</v>
      </c>
      <c r="AG247" s="159" t="s">
        <v>282</v>
      </c>
      <c r="AH247" s="159" t="s">
        <v>282</v>
      </c>
      <c r="AI247" s="159" t="s">
        <v>282</v>
      </c>
      <c r="AJ247" s="301">
        <v>-9.4</v>
      </c>
      <c r="AK247" s="159">
        <v>6.7</v>
      </c>
      <c r="AL247" s="159">
        <v>22</v>
      </c>
      <c r="AM247" s="159">
        <v>35</v>
      </c>
      <c r="AN247" s="159">
        <v>22</v>
      </c>
      <c r="AO247" s="159" t="s">
        <v>306</v>
      </c>
      <c r="AP247" s="159" t="s">
        <v>282</v>
      </c>
      <c r="AQ247" s="159" t="s">
        <v>282</v>
      </c>
      <c r="AR247" s="159">
        <v>6</v>
      </c>
      <c r="AS247" s="159" t="s">
        <v>192</v>
      </c>
      <c r="AT247" s="159">
        <v>9</v>
      </c>
      <c r="AU247" s="159">
        <v>12</v>
      </c>
      <c r="AV247" s="159">
        <v>9</v>
      </c>
      <c r="AW247" s="159" t="s">
        <v>282</v>
      </c>
      <c r="AX247" s="159" t="s">
        <v>282</v>
      </c>
      <c r="AY247" s="159" t="s">
        <v>282</v>
      </c>
      <c r="AZ247" s="159" t="s">
        <v>282</v>
      </c>
      <c r="BA247" s="159" t="s">
        <v>192</v>
      </c>
      <c r="BB247" s="159">
        <v>9</v>
      </c>
      <c r="BC247" s="159">
        <v>18</v>
      </c>
      <c r="BD247" s="159">
        <v>5.7</v>
      </c>
      <c r="BE247" s="159">
        <v>28</v>
      </c>
      <c r="BF247" s="159" t="s">
        <v>282</v>
      </c>
      <c r="BG247" s="159" t="s">
        <v>282</v>
      </c>
      <c r="BH247" s="159" t="s">
        <v>282</v>
      </c>
      <c r="BI247" s="159" t="s">
        <v>282</v>
      </c>
      <c r="BJ247" s="159" t="s">
        <v>282</v>
      </c>
      <c r="BK247" s="159" t="s">
        <v>282</v>
      </c>
      <c r="BL247" s="159">
        <v>10.4</v>
      </c>
      <c r="BM247" s="159">
        <v>7.7</v>
      </c>
      <c r="BN247" s="159">
        <v>22</v>
      </c>
      <c r="BO247" s="159" t="s">
        <v>282</v>
      </c>
      <c r="BP247" s="159" t="s">
        <v>282</v>
      </c>
      <c r="BQ247" s="159" t="s">
        <v>282</v>
      </c>
      <c r="BR247" s="301">
        <v>-7.1</v>
      </c>
      <c r="BS247" s="159">
        <v>7.5</v>
      </c>
      <c r="BT247" s="159">
        <v>22</v>
      </c>
      <c r="BU247" s="159">
        <v>28</v>
      </c>
      <c r="BV247" s="159">
        <v>22</v>
      </c>
      <c r="BW247" s="159" t="s">
        <v>282</v>
      </c>
      <c r="BX247" s="159" t="s">
        <v>282</v>
      </c>
      <c r="BY247" s="159" t="s">
        <v>282</v>
      </c>
      <c r="BZ247" s="159" t="s">
        <v>282</v>
      </c>
      <c r="CA247" s="159" t="s">
        <v>282</v>
      </c>
      <c r="CB247" s="159" t="s">
        <v>282</v>
      </c>
      <c r="CC247" s="159" t="s">
        <v>282</v>
      </c>
      <c r="CD247" s="159" t="s">
        <v>282</v>
      </c>
      <c r="CE247" s="159" t="s">
        <v>282</v>
      </c>
      <c r="CF247" s="159" t="s">
        <v>282</v>
      </c>
      <c r="CG247" s="159" t="s">
        <v>282</v>
      </c>
      <c r="CH247" s="159" t="s">
        <v>282</v>
      </c>
      <c r="CI247" s="159" t="s">
        <v>282</v>
      </c>
      <c r="CJ247" s="159" t="s">
        <v>282</v>
      </c>
      <c r="CK247" s="159" t="s">
        <v>282</v>
      </c>
      <c r="CL247" s="159" t="s">
        <v>282</v>
      </c>
      <c r="CM247" s="159" t="s">
        <v>282</v>
      </c>
      <c r="CN247" s="159" t="s">
        <v>282</v>
      </c>
      <c r="CO247" s="159" t="s">
        <v>282</v>
      </c>
      <c r="CP247" s="159" t="s">
        <v>282</v>
      </c>
      <c r="CQ247" s="159" t="s">
        <v>282</v>
      </c>
      <c r="CR247" s="159" t="s">
        <v>282</v>
      </c>
      <c r="CS247" s="159" t="s">
        <v>282</v>
      </c>
      <c r="CT247" s="159" t="s">
        <v>282</v>
      </c>
      <c r="CU247" s="159" t="s">
        <v>282</v>
      </c>
      <c r="CV247" s="159" t="s">
        <v>282</v>
      </c>
      <c r="CW247" s="159" t="s">
        <v>282</v>
      </c>
      <c r="CX247" s="159" t="s">
        <v>282</v>
      </c>
      <c r="CY247" s="159" t="s">
        <v>282</v>
      </c>
      <c r="CZ247" s="159" t="s">
        <v>282</v>
      </c>
      <c r="DA247" s="159" t="s">
        <v>282</v>
      </c>
      <c r="DB247" s="159" t="s">
        <v>282</v>
      </c>
      <c r="DC247" s="159" t="s">
        <v>282</v>
      </c>
      <c r="DD247" s="159" t="s">
        <v>282</v>
      </c>
      <c r="DE247" s="159" t="s">
        <v>282</v>
      </c>
      <c r="DF247" s="159" t="s">
        <v>282</v>
      </c>
      <c r="DG247" s="159" t="s">
        <v>282</v>
      </c>
      <c r="DH247" s="159" t="s">
        <v>282</v>
      </c>
      <c r="DI247" s="159" t="s">
        <v>282</v>
      </c>
      <c r="DJ247" s="159" t="s">
        <v>282</v>
      </c>
      <c r="DK247" s="159" t="s">
        <v>282</v>
      </c>
      <c r="DL247" s="159" t="s">
        <v>282</v>
      </c>
      <c r="DM247" s="159" t="s">
        <v>282</v>
      </c>
      <c r="DN247" s="159" t="s">
        <v>282</v>
      </c>
      <c r="DO247" s="159" t="s">
        <v>282</v>
      </c>
      <c r="DP247" s="159" t="s">
        <v>282</v>
      </c>
      <c r="DQ247" s="159" t="s">
        <v>282</v>
      </c>
      <c r="DR247" s="159" t="s">
        <v>282</v>
      </c>
      <c r="DS247" s="159" t="s">
        <v>282</v>
      </c>
      <c r="DT247" s="159" t="s">
        <v>282</v>
      </c>
      <c r="DU247" s="159" t="s">
        <v>282</v>
      </c>
      <c r="DV247" s="159" t="s">
        <v>282</v>
      </c>
      <c r="DW247" s="159" t="s">
        <v>282</v>
      </c>
      <c r="DX247" s="159" t="s">
        <v>282</v>
      </c>
      <c r="DY247" s="159" t="s">
        <v>282</v>
      </c>
      <c r="DZ247" s="159" t="s">
        <v>282</v>
      </c>
      <c r="EA247" s="159" t="s">
        <v>282</v>
      </c>
      <c r="EB247" s="159" t="s">
        <v>282</v>
      </c>
      <c r="EC247" s="159" t="s">
        <v>282</v>
      </c>
      <c r="ED247" s="159" t="s">
        <v>282</v>
      </c>
      <c r="EE247" s="159" t="s">
        <v>282</v>
      </c>
      <c r="EF247" s="159" t="s">
        <v>282</v>
      </c>
      <c r="EG247" s="159" t="s">
        <v>282</v>
      </c>
      <c r="EH247" s="159" t="s">
        <v>282</v>
      </c>
      <c r="EI247" s="159" t="s">
        <v>282</v>
      </c>
      <c r="EJ247" s="159" t="s">
        <v>282</v>
      </c>
      <c r="EK247" s="159" t="s">
        <v>282</v>
      </c>
      <c r="EL247" s="159" t="s">
        <v>282</v>
      </c>
      <c r="EM247" s="159" t="s">
        <v>282</v>
      </c>
      <c r="EN247" s="159" t="s">
        <v>282</v>
      </c>
      <c r="EO247" s="159" t="s">
        <v>282</v>
      </c>
      <c r="EP247" s="159" t="s">
        <v>282</v>
      </c>
      <c r="EQ247" s="159" t="s">
        <v>282</v>
      </c>
      <c r="ER247" s="159" t="s">
        <v>282</v>
      </c>
      <c r="ES247" s="159" t="s">
        <v>282</v>
      </c>
      <c r="ET247" s="159" t="s">
        <v>282</v>
      </c>
      <c r="EU247" s="159" t="s">
        <v>282</v>
      </c>
      <c r="EV247" s="159" t="s">
        <v>282</v>
      </c>
      <c r="EW247" s="159" t="s">
        <v>282</v>
      </c>
      <c r="EX247" s="159" t="s">
        <v>282</v>
      </c>
      <c r="EY247" s="159" t="s">
        <v>282</v>
      </c>
      <c r="EZ247" s="159" t="s">
        <v>282</v>
      </c>
      <c r="FA247" s="159" t="s">
        <v>282</v>
      </c>
      <c r="FB247" s="159" t="s">
        <v>282</v>
      </c>
      <c r="FC247" s="159" t="s">
        <v>282</v>
      </c>
      <c r="FD247" s="159" t="s">
        <v>282</v>
      </c>
      <c r="FE247" s="159" t="s">
        <v>282</v>
      </c>
      <c r="FF247" s="159" t="s">
        <v>282</v>
      </c>
      <c r="FG247" s="159" t="s">
        <v>282</v>
      </c>
      <c r="FH247" s="159" t="s">
        <v>282</v>
      </c>
      <c r="FI247" s="159" t="s">
        <v>282</v>
      </c>
      <c r="FJ247" s="159" t="s">
        <v>282</v>
      </c>
      <c r="FK247" s="159" t="s">
        <v>282</v>
      </c>
      <c r="FL247" s="159" t="s">
        <v>282</v>
      </c>
      <c r="FM247" s="159" t="s">
        <v>282</v>
      </c>
      <c r="FN247" s="159" t="s">
        <v>282</v>
      </c>
      <c r="FO247" s="159" t="s">
        <v>282</v>
      </c>
      <c r="FP247" s="159" t="s">
        <v>282</v>
      </c>
      <c r="FQ247" s="159" t="s">
        <v>282</v>
      </c>
      <c r="FR247" s="159" t="s">
        <v>282</v>
      </c>
      <c r="FS247" s="159" t="s">
        <v>282</v>
      </c>
      <c r="FT247" s="159" t="s">
        <v>282</v>
      </c>
    </row>
    <row r="248" spans="1:176" x14ac:dyDescent="0.25">
      <c r="A248" s="212" t="s">
        <v>5318</v>
      </c>
      <c r="B248" s="159" t="s">
        <v>14117</v>
      </c>
      <c r="C248" s="331" t="s">
        <v>793</v>
      </c>
      <c r="D248" s="331" t="s">
        <v>130</v>
      </c>
      <c r="E248" s="159">
        <v>8</v>
      </c>
      <c r="F248" s="159">
        <v>3</v>
      </c>
      <c r="G248" s="212" t="s">
        <v>10667</v>
      </c>
      <c r="H248" s="159" t="s">
        <v>183</v>
      </c>
      <c r="I248" s="159" t="s">
        <v>282</v>
      </c>
      <c r="J248" s="159">
        <v>10</v>
      </c>
      <c r="K248" s="159" t="s">
        <v>282</v>
      </c>
      <c r="L248" s="159" t="s">
        <v>282</v>
      </c>
      <c r="M248" s="159" t="s">
        <v>282</v>
      </c>
      <c r="N248" s="159" t="s">
        <v>282</v>
      </c>
      <c r="O248" s="159" t="s">
        <v>282</v>
      </c>
      <c r="P248" s="159" t="s">
        <v>282</v>
      </c>
      <c r="Q248" s="159" t="s">
        <v>282</v>
      </c>
      <c r="R248" s="159" t="s">
        <v>282</v>
      </c>
      <c r="S248" s="159" t="s">
        <v>299</v>
      </c>
      <c r="T248" s="159">
        <v>17</v>
      </c>
      <c r="U248" s="159" t="s">
        <v>282</v>
      </c>
      <c r="V248" s="159" t="s">
        <v>282</v>
      </c>
      <c r="W248" s="159" t="s">
        <v>282</v>
      </c>
      <c r="X248" s="159" t="s">
        <v>282</v>
      </c>
      <c r="Y248" s="159" t="s">
        <v>282</v>
      </c>
      <c r="Z248" s="159" t="s">
        <v>282</v>
      </c>
      <c r="AA248" s="159" t="s">
        <v>282</v>
      </c>
      <c r="AB248" s="159" t="s">
        <v>282</v>
      </c>
      <c r="AC248" s="159" t="s">
        <v>282</v>
      </c>
      <c r="AD248" s="159">
        <v>8.5</v>
      </c>
      <c r="AE248" s="159">
        <v>5.8</v>
      </c>
      <c r="AF248" s="159">
        <v>33</v>
      </c>
      <c r="AG248" s="159" t="s">
        <v>282</v>
      </c>
      <c r="AH248" s="159" t="s">
        <v>282</v>
      </c>
      <c r="AI248" s="159" t="s">
        <v>282</v>
      </c>
      <c r="AJ248" s="159" t="s">
        <v>282</v>
      </c>
      <c r="AK248" s="159" t="s">
        <v>282</v>
      </c>
      <c r="AL248" s="159" t="s">
        <v>282</v>
      </c>
      <c r="AM248" s="159">
        <v>40</v>
      </c>
      <c r="AN248" s="159">
        <v>30</v>
      </c>
      <c r="AO248" s="159" t="s">
        <v>263</v>
      </c>
      <c r="AP248" s="159" t="s">
        <v>10507</v>
      </c>
      <c r="AQ248" s="159" t="s">
        <v>282</v>
      </c>
      <c r="AR248" s="159">
        <v>18</v>
      </c>
      <c r="AS248" s="159" t="s">
        <v>282</v>
      </c>
      <c r="AT248" s="159" t="s">
        <v>282</v>
      </c>
      <c r="AU248" s="159" t="s">
        <v>282</v>
      </c>
      <c r="AV248" s="159" t="s">
        <v>282</v>
      </c>
      <c r="AW248" s="159" t="s">
        <v>282</v>
      </c>
      <c r="AX248" s="159" t="s">
        <v>282</v>
      </c>
      <c r="AY248" s="159" t="s">
        <v>282</v>
      </c>
      <c r="AZ248" s="159" t="s">
        <v>282</v>
      </c>
      <c r="BA248" s="159" t="s">
        <v>299</v>
      </c>
      <c r="BB248" s="159">
        <v>17</v>
      </c>
      <c r="BC248" s="159" t="s">
        <v>282</v>
      </c>
      <c r="BD248" s="159" t="s">
        <v>282</v>
      </c>
      <c r="BE248" s="159" t="s">
        <v>282</v>
      </c>
      <c r="BF248" s="159" t="s">
        <v>282</v>
      </c>
      <c r="BG248" s="159" t="s">
        <v>282</v>
      </c>
      <c r="BH248" s="159" t="s">
        <v>282</v>
      </c>
      <c r="BI248" s="159" t="s">
        <v>282</v>
      </c>
      <c r="BJ248" s="159" t="s">
        <v>282</v>
      </c>
      <c r="BK248" s="159" t="s">
        <v>282</v>
      </c>
      <c r="BL248" s="159">
        <v>8.8000000000000007</v>
      </c>
      <c r="BM248" s="159">
        <v>6.8</v>
      </c>
      <c r="BN248" s="159">
        <v>24</v>
      </c>
      <c r="BO248" s="159" t="s">
        <v>282</v>
      </c>
      <c r="BP248" s="159" t="s">
        <v>282</v>
      </c>
      <c r="BQ248" s="159" t="s">
        <v>282</v>
      </c>
      <c r="BR248" s="301" t="s">
        <v>282</v>
      </c>
      <c r="BS248" s="301" t="s">
        <v>282</v>
      </c>
      <c r="BT248" s="301" t="s">
        <v>282</v>
      </c>
      <c r="BU248" s="159">
        <v>38</v>
      </c>
      <c r="BV248" s="159">
        <v>20</v>
      </c>
      <c r="BW248" s="212" t="s">
        <v>14109</v>
      </c>
      <c r="BX248" s="159" t="s">
        <v>10585</v>
      </c>
      <c r="BY248" s="159" t="s">
        <v>282</v>
      </c>
      <c r="BZ248" s="159">
        <v>12</v>
      </c>
      <c r="CA248" s="159" t="s">
        <v>282</v>
      </c>
      <c r="CB248" s="159" t="s">
        <v>282</v>
      </c>
      <c r="CC248" s="159" t="s">
        <v>282</v>
      </c>
      <c r="CD248" s="159" t="s">
        <v>282</v>
      </c>
      <c r="CE248" s="159" t="s">
        <v>282</v>
      </c>
      <c r="CF248" s="159" t="s">
        <v>282</v>
      </c>
      <c r="CG248" s="159" t="s">
        <v>282</v>
      </c>
      <c r="CH248" s="159" t="s">
        <v>282</v>
      </c>
      <c r="CI248" s="159" t="s">
        <v>299</v>
      </c>
      <c r="CJ248" s="159">
        <v>17</v>
      </c>
      <c r="CK248" s="159" t="s">
        <v>282</v>
      </c>
      <c r="CL248" s="159" t="s">
        <v>282</v>
      </c>
      <c r="CM248" s="159" t="s">
        <v>282</v>
      </c>
      <c r="CN248" s="159" t="s">
        <v>282</v>
      </c>
      <c r="CO248" s="159" t="s">
        <v>282</v>
      </c>
      <c r="CP248" s="159" t="s">
        <v>282</v>
      </c>
      <c r="CQ248" s="159" t="s">
        <v>282</v>
      </c>
      <c r="CR248" s="159" t="s">
        <v>282</v>
      </c>
      <c r="CS248" s="159" t="s">
        <v>282</v>
      </c>
      <c r="CT248" s="159">
        <v>8</v>
      </c>
      <c r="CU248" s="159">
        <v>5.5</v>
      </c>
      <c r="CV248" s="159">
        <v>32</v>
      </c>
      <c r="CW248" s="159" t="s">
        <v>282</v>
      </c>
      <c r="CX248" s="159" t="s">
        <v>282</v>
      </c>
      <c r="CY248" s="159" t="s">
        <v>282</v>
      </c>
      <c r="CZ248" s="159" t="s">
        <v>282</v>
      </c>
      <c r="DA248" s="159" t="s">
        <v>282</v>
      </c>
      <c r="DB248" s="159" t="s">
        <v>282</v>
      </c>
      <c r="DC248" s="159">
        <v>38</v>
      </c>
      <c r="DD248" s="159">
        <v>26</v>
      </c>
      <c r="DE248" s="159" t="s">
        <v>282</v>
      </c>
      <c r="DF248" s="159" t="s">
        <v>282</v>
      </c>
      <c r="DG248" s="159" t="s">
        <v>282</v>
      </c>
      <c r="DH248" s="159" t="s">
        <v>282</v>
      </c>
      <c r="DI248" s="159" t="s">
        <v>282</v>
      </c>
      <c r="DJ248" s="159" t="s">
        <v>282</v>
      </c>
      <c r="DK248" s="159" t="s">
        <v>282</v>
      </c>
      <c r="DL248" s="159" t="s">
        <v>282</v>
      </c>
      <c r="DM248" s="159" t="s">
        <v>282</v>
      </c>
      <c r="DN248" s="159" t="s">
        <v>282</v>
      </c>
      <c r="DO248" s="159" t="s">
        <v>282</v>
      </c>
      <c r="DP248" s="159" t="s">
        <v>282</v>
      </c>
      <c r="DQ248" s="159" t="s">
        <v>282</v>
      </c>
      <c r="DR248" s="159" t="s">
        <v>282</v>
      </c>
      <c r="DS248" s="159" t="s">
        <v>282</v>
      </c>
      <c r="DT248" s="159" t="s">
        <v>282</v>
      </c>
      <c r="DU248" s="159" t="s">
        <v>282</v>
      </c>
      <c r="DV248" s="159" t="s">
        <v>282</v>
      </c>
      <c r="DW248" s="159" t="s">
        <v>282</v>
      </c>
      <c r="DX248" s="159" t="s">
        <v>282</v>
      </c>
      <c r="DY248" s="159" t="s">
        <v>282</v>
      </c>
      <c r="DZ248" s="159" t="s">
        <v>282</v>
      </c>
      <c r="EA248" s="159" t="s">
        <v>282</v>
      </c>
      <c r="EB248" s="159" t="s">
        <v>282</v>
      </c>
      <c r="EC248" s="159" t="s">
        <v>282</v>
      </c>
      <c r="ED248" s="159" t="s">
        <v>282</v>
      </c>
      <c r="EE248" s="159" t="s">
        <v>282</v>
      </c>
      <c r="EF248" s="159" t="s">
        <v>282</v>
      </c>
      <c r="EG248" s="159" t="s">
        <v>282</v>
      </c>
      <c r="EH248" s="159" t="s">
        <v>282</v>
      </c>
      <c r="EI248" s="159" t="s">
        <v>282</v>
      </c>
      <c r="EJ248" s="159" t="s">
        <v>282</v>
      </c>
      <c r="EK248" s="159" t="s">
        <v>282</v>
      </c>
      <c r="EL248" s="159" t="s">
        <v>282</v>
      </c>
      <c r="EM248" s="159" t="s">
        <v>282</v>
      </c>
      <c r="EN248" s="159" t="s">
        <v>282</v>
      </c>
      <c r="EO248" s="159" t="s">
        <v>282</v>
      </c>
      <c r="EP248" s="159" t="s">
        <v>282</v>
      </c>
      <c r="EQ248" s="159" t="s">
        <v>282</v>
      </c>
      <c r="ER248" s="159" t="s">
        <v>282</v>
      </c>
      <c r="ES248" s="159" t="s">
        <v>282</v>
      </c>
      <c r="ET248" s="159" t="s">
        <v>282</v>
      </c>
      <c r="EU248" s="159" t="s">
        <v>282</v>
      </c>
      <c r="EV248" s="159" t="s">
        <v>282</v>
      </c>
      <c r="EW248" s="159" t="s">
        <v>282</v>
      </c>
      <c r="EX248" s="159" t="s">
        <v>282</v>
      </c>
      <c r="EY248" s="159" t="s">
        <v>282</v>
      </c>
      <c r="EZ248" s="159" t="s">
        <v>282</v>
      </c>
      <c r="FA248" s="159" t="s">
        <v>282</v>
      </c>
      <c r="FB248" s="159" t="s">
        <v>282</v>
      </c>
      <c r="FC248" s="159" t="s">
        <v>282</v>
      </c>
      <c r="FD248" s="159" t="s">
        <v>282</v>
      </c>
      <c r="FE248" s="159" t="s">
        <v>282</v>
      </c>
      <c r="FF248" s="159" t="s">
        <v>282</v>
      </c>
      <c r="FG248" s="159" t="s">
        <v>282</v>
      </c>
      <c r="FH248" s="159" t="s">
        <v>282</v>
      </c>
      <c r="FI248" s="159" t="s">
        <v>282</v>
      </c>
      <c r="FJ248" s="159" t="s">
        <v>282</v>
      </c>
      <c r="FK248" s="159" t="s">
        <v>282</v>
      </c>
      <c r="FL248" s="159" t="s">
        <v>282</v>
      </c>
      <c r="FM248" s="159" t="s">
        <v>282</v>
      </c>
      <c r="FN248" s="159" t="s">
        <v>282</v>
      </c>
      <c r="FO248" s="159" t="s">
        <v>282</v>
      </c>
      <c r="FP248" s="159" t="s">
        <v>282</v>
      </c>
      <c r="FQ248" s="159" t="s">
        <v>282</v>
      </c>
      <c r="FR248" s="159" t="s">
        <v>282</v>
      </c>
      <c r="FS248" s="159" t="s">
        <v>282</v>
      </c>
      <c r="FT248" s="159" t="s">
        <v>282</v>
      </c>
    </row>
    <row r="249" spans="1:176" x14ac:dyDescent="0.25">
      <c r="A249" s="212" t="s">
        <v>16803</v>
      </c>
      <c r="B249" s="159" t="s">
        <v>11318</v>
      </c>
      <c r="C249" s="66" t="str">
        <f>IF(ISNUMBER(Severity!H249)=FALSE,Severity!F249,IF(Severity!H249&gt;=0.5,"YES","NO"))</f>
        <v>NO</v>
      </c>
      <c r="D249" s="66" t="str">
        <f>IF(ISNUMBER(Severity!I249)=FALSE,Severity!G249,IF(Severity!I249&gt;0.5,"YES","NO"))</f>
        <v>YES</v>
      </c>
      <c r="E249" s="159">
        <v>6</v>
      </c>
      <c r="F249" s="159">
        <v>2</v>
      </c>
      <c r="G249" s="212" t="s">
        <v>10759</v>
      </c>
      <c r="H249" s="159" t="s">
        <v>183</v>
      </c>
      <c r="I249" s="159" t="s">
        <v>282</v>
      </c>
      <c r="J249" s="159">
        <v>42</v>
      </c>
      <c r="K249" s="159" t="s">
        <v>282</v>
      </c>
      <c r="L249" s="159" t="s">
        <v>282</v>
      </c>
      <c r="M249" s="159" t="s">
        <v>282</v>
      </c>
      <c r="N249" s="159" t="s">
        <v>282</v>
      </c>
      <c r="O249" s="159" t="s">
        <v>282</v>
      </c>
      <c r="P249" s="159" t="s">
        <v>282</v>
      </c>
      <c r="Q249" s="159" t="s">
        <v>282</v>
      </c>
      <c r="R249" s="159" t="s">
        <v>282</v>
      </c>
      <c r="S249" s="159" t="s">
        <v>220</v>
      </c>
      <c r="T249" s="159">
        <v>20</v>
      </c>
      <c r="U249" s="159">
        <v>21.8</v>
      </c>
      <c r="V249" s="159">
        <v>9.3000000000000007</v>
      </c>
      <c r="W249" s="159">
        <v>132</v>
      </c>
      <c r="X249" s="159" t="s">
        <v>282</v>
      </c>
      <c r="Y249" s="159" t="s">
        <v>282</v>
      </c>
      <c r="Z249" s="159" t="s">
        <v>282</v>
      </c>
      <c r="AA249" s="159">
        <v>16.7</v>
      </c>
      <c r="AB249" s="159">
        <v>11.5</v>
      </c>
      <c r="AC249" s="159">
        <v>132</v>
      </c>
      <c r="AD249" s="159" t="s">
        <v>282</v>
      </c>
      <c r="AE249" s="159" t="s">
        <v>282</v>
      </c>
      <c r="AF249" s="159" t="s">
        <v>282</v>
      </c>
      <c r="AG249" s="159" t="s">
        <v>282</v>
      </c>
      <c r="AH249" s="159" t="s">
        <v>282</v>
      </c>
      <c r="AI249" s="159" t="s">
        <v>282</v>
      </c>
      <c r="AJ249" s="159" t="s">
        <v>282</v>
      </c>
      <c r="AK249" s="159" t="s">
        <v>282</v>
      </c>
      <c r="AL249" s="159" t="s">
        <v>282</v>
      </c>
      <c r="AM249" s="159">
        <v>132</v>
      </c>
      <c r="AN249" s="159">
        <v>90</v>
      </c>
      <c r="AO249" s="159" t="s">
        <v>636</v>
      </c>
      <c r="AP249" s="159" t="s">
        <v>282</v>
      </c>
      <c r="AQ249" s="159" t="s">
        <v>282</v>
      </c>
      <c r="AR249" s="159">
        <v>10</v>
      </c>
      <c r="AS249" s="159" t="s">
        <v>282</v>
      </c>
      <c r="AT249" s="159" t="s">
        <v>282</v>
      </c>
      <c r="AU249" s="159" t="s">
        <v>282</v>
      </c>
      <c r="AV249" s="159" t="s">
        <v>282</v>
      </c>
      <c r="AW249" s="159" t="s">
        <v>282</v>
      </c>
      <c r="AX249" s="159" t="s">
        <v>282</v>
      </c>
      <c r="AY249" s="159" t="s">
        <v>282</v>
      </c>
      <c r="AZ249" s="159" t="s">
        <v>282</v>
      </c>
      <c r="BA249" s="159" t="s">
        <v>220</v>
      </c>
      <c r="BB249" s="159">
        <v>20</v>
      </c>
      <c r="BC249" s="159">
        <v>22.3</v>
      </c>
      <c r="BD249" s="159">
        <v>9.4</v>
      </c>
      <c r="BE249" s="159">
        <v>130</v>
      </c>
      <c r="BF249" s="159" t="s">
        <v>282</v>
      </c>
      <c r="BG249" s="159" t="s">
        <v>282</v>
      </c>
      <c r="BH249" s="159" t="s">
        <v>282</v>
      </c>
      <c r="BI249" s="159">
        <v>20.8</v>
      </c>
      <c r="BJ249" s="159">
        <v>10</v>
      </c>
      <c r="BK249" s="159">
        <v>130</v>
      </c>
      <c r="BL249" s="159" t="s">
        <v>282</v>
      </c>
      <c r="BM249" s="159" t="s">
        <v>282</v>
      </c>
      <c r="BN249" s="159" t="s">
        <v>282</v>
      </c>
      <c r="BO249" s="159" t="s">
        <v>282</v>
      </c>
      <c r="BP249" s="159" t="s">
        <v>282</v>
      </c>
      <c r="BQ249" s="159" t="s">
        <v>282</v>
      </c>
      <c r="BR249" s="159" t="s">
        <v>282</v>
      </c>
      <c r="BS249" s="159" t="s">
        <v>282</v>
      </c>
      <c r="BT249" s="159" t="s">
        <v>282</v>
      </c>
      <c r="BU249" s="159">
        <v>130</v>
      </c>
      <c r="BV249" s="159">
        <v>120</v>
      </c>
      <c r="BW249" s="159" t="s">
        <v>282</v>
      </c>
      <c r="BX249" s="159" t="s">
        <v>282</v>
      </c>
      <c r="BY249" s="159" t="s">
        <v>282</v>
      </c>
      <c r="BZ249" s="159" t="s">
        <v>282</v>
      </c>
      <c r="CA249" s="159" t="s">
        <v>282</v>
      </c>
      <c r="CB249" s="159" t="s">
        <v>282</v>
      </c>
      <c r="CC249" s="159" t="s">
        <v>282</v>
      </c>
      <c r="CD249" s="159" t="s">
        <v>282</v>
      </c>
      <c r="CE249" s="159" t="s">
        <v>282</v>
      </c>
      <c r="CF249" s="159" t="s">
        <v>282</v>
      </c>
      <c r="CG249" s="159" t="s">
        <v>282</v>
      </c>
      <c r="CH249" s="159" t="s">
        <v>282</v>
      </c>
      <c r="CI249" s="159" t="s">
        <v>282</v>
      </c>
      <c r="CJ249" s="159" t="s">
        <v>282</v>
      </c>
      <c r="CK249" s="159" t="s">
        <v>282</v>
      </c>
      <c r="CL249" s="159" t="s">
        <v>282</v>
      </c>
      <c r="CM249" s="159" t="s">
        <v>282</v>
      </c>
      <c r="CN249" s="159" t="s">
        <v>282</v>
      </c>
      <c r="CO249" s="159" t="s">
        <v>282</v>
      </c>
      <c r="CP249" s="159" t="s">
        <v>282</v>
      </c>
      <c r="CQ249" s="159" t="s">
        <v>282</v>
      </c>
      <c r="CR249" s="159" t="s">
        <v>282</v>
      </c>
      <c r="CS249" s="159" t="s">
        <v>282</v>
      </c>
      <c r="CT249" s="159" t="s">
        <v>282</v>
      </c>
      <c r="CU249" s="159" t="s">
        <v>282</v>
      </c>
      <c r="CV249" s="159" t="s">
        <v>282</v>
      </c>
      <c r="CW249" s="159" t="s">
        <v>282</v>
      </c>
      <c r="CX249" s="159" t="s">
        <v>282</v>
      </c>
      <c r="CY249" s="159" t="s">
        <v>282</v>
      </c>
      <c r="CZ249" s="159" t="s">
        <v>282</v>
      </c>
      <c r="DA249" s="159" t="s">
        <v>282</v>
      </c>
      <c r="DB249" s="159" t="s">
        <v>282</v>
      </c>
      <c r="DC249" s="159" t="s">
        <v>282</v>
      </c>
      <c r="DD249" s="159" t="s">
        <v>282</v>
      </c>
      <c r="DE249" s="159" t="s">
        <v>282</v>
      </c>
      <c r="DF249" s="159" t="s">
        <v>282</v>
      </c>
      <c r="DG249" s="159" t="s">
        <v>282</v>
      </c>
      <c r="DH249" s="159" t="s">
        <v>282</v>
      </c>
      <c r="DI249" s="159" t="s">
        <v>282</v>
      </c>
      <c r="DJ249" s="159" t="s">
        <v>282</v>
      </c>
      <c r="DK249" s="159" t="s">
        <v>282</v>
      </c>
      <c r="DL249" s="159" t="s">
        <v>282</v>
      </c>
      <c r="DM249" s="159" t="s">
        <v>282</v>
      </c>
      <c r="DN249" s="159" t="s">
        <v>282</v>
      </c>
      <c r="DO249" s="159" t="s">
        <v>282</v>
      </c>
      <c r="DP249" s="159" t="s">
        <v>282</v>
      </c>
      <c r="DQ249" s="159" t="s">
        <v>282</v>
      </c>
      <c r="DR249" s="159" t="s">
        <v>282</v>
      </c>
      <c r="DS249" s="159" t="s">
        <v>282</v>
      </c>
      <c r="DT249" s="159" t="s">
        <v>282</v>
      </c>
      <c r="DU249" s="159" t="s">
        <v>282</v>
      </c>
      <c r="DV249" s="159" t="s">
        <v>282</v>
      </c>
      <c r="DW249" s="159" t="s">
        <v>282</v>
      </c>
      <c r="DX249" s="159" t="s">
        <v>282</v>
      </c>
      <c r="DY249" s="159" t="s">
        <v>282</v>
      </c>
      <c r="DZ249" s="159" t="s">
        <v>282</v>
      </c>
      <c r="EA249" s="159" t="s">
        <v>282</v>
      </c>
      <c r="EB249" s="159" t="s">
        <v>282</v>
      </c>
      <c r="EC249" s="159" t="s">
        <v>282</v>
      </c>
      <c r="ED249" s="159" t="s">
        <v>282</v>
      </c>
      <c r="EE249" s="159" t="s">
        <v>282</v>
      </c>
      <c r="EF249" s="159" t="s">
        <v>282</v>
      </c>
      <c r="EG249" s="159" t="s">
        <v>282</v>
      </c>
      <c r="EH249" s="159" t="s">
        <v>282</v>
      </c>
      <c r="EI249" s="159" t="s">
        <v>282</v>
      </c>
      <c r="EJ249" s="159" t="s">
        <v>282</v>
      </c>
      <c r="EK249" s="159" t="s">
        <v>282</v>
      </c>
      <c r="EL249" s="159" t="s">
        <v>282</v>
      </c>
      <c r="EM249" s="159" t="s">
        <v>282</v>
      </c>
      <c r="EN249" s="159" t="s">
        <v>282</v>
      </c>
      <c r="EO249" s="159" t="s">
        <v>282</v>
      </c>
      <c r="EP249" s="159" t="s">
        <v>282</v>
      </c>
      <c r="EQ249" s="159" t="s">
        <v>282</v>
      </c>
      <c r="ER249" s="159" t="s">
        <v>282</v>
      </c>
      <c r="ES249" s="159" t="s">
        <v>282</v>
      </c>
      <c r="ET249" s="159" t="s">
        <v>282</v>
      </c>
      <c r="EU249" s="159" t="s">
        <v>282</v>
      </c>
      <c r="EV249" s="159" t="s">
        <v>282</v>
      </c>
      <c r="EW249" s="159" t="s">
        <v>282</v>
      </c>
      <c r="EX249" s="159" t="s">
        <v>282</v>
      </c>
      <c r="EY249" s="159" t="s">
        <v>282</v>
      </c>
      <c r="EZ249" s="159" t="s">
        <v>282</v>
      </c>
      <c r="FA249" s="159" t="s">
        <v>282</v>
      </c>
      <c r="FB249" s="159" t="s">
        <v>282</v>
      </c>
      <c r="FC249" s="159" t="s">
        <v>282</v>
      </c>
      <c r="FD249" s="159" t="s">
        <v>282</v>
      </c>
      <c r="FE249" s="159" t="s">
        <v>282</v>
      </c>
      <c r="FF249" s="159" t="s">
        <v>282</v>
      </c>
      <c r="FG249" s="159" t="s">
        <v>282</v>
      </c>
      <c r="FH249" s="159" t="s">
        <v>282</v>
      </c>
      <c r="FI249" s="159" t="s">
        <v>282</v>
      </c>
      <c r="FJ249" s="159" t="s">
        <v>282</v>
      </c>
      <c r="FK249" s="159" t="s">
        <v>282</v>
      </c>
      <c r="FL249" s="159" t="s">
        <v>282</v>
      </c>
      <c r="FM249" s="159" t="s">
        <v>282</v>
      </c>
      <c r="FN249" s="159" t="s">
        <v>282</v>
      </c>
      <c r="FO249" s="159" t="s">
        <v>282</v>
      </c>
      <c r="FP249" s="159" t="s">
        <v>282</v>
      </c>
      <c r="FQ249" s="159" t="s">
        <v>282</v>
      </c>
      <c r="FR249" s="159" t="s">
        <v>282</v>
      </c>
      <c r="FS249" s="159" t="s">
        <v>282</v>
      </c>
      <c r="FT249" s="159" t="s">
        <v>282</v>
      </c>
    </row>
    <row r="250" spans="1:176" x14ac:dyDescent="0.25">
      <c r="A250" s="212" t="s">
        <v>7477</v>
      </c>
      <c r="B250" s="159" t="s">
        <v>14127</v>
      </c>
      <c r="C250" s="66" t="str">
        <f>IF(ISNUMBER(Severity!H250)=FALSE,Severity!F250,IF(Severity!H250&gt;=0.5,"YES","NO"))</f>
        <v>YES</v>
      </c>
      <c r="D250" s="66" t="str">
        <f>IF(ISNUMBER(Severity!I250)=FALSE,Severity!G250,IF(Severity!I250&gt;0.5,"YES","NO"))</f>
        <v>NO</v>
      </c>
      <c r="E250" s="159">
        <v>26</v>
      </c>
      <c r="F250" s="159">
        <v>2</v>
      </c>
      <c r="G250" s="212" t="s">
        <v>258</v>
      </c>
      <c r="H250" s="159" t="s">
        <v>10507</v>
      </c>
      <c r="I250" s="159">
        <v>0</v>
      </c>
      <c r="J250" s="159">
        <v>3</v>
      </c>
      <c r="K250" s="159" t="s">
        <v>282</v>
      </c>
      <c r="L250" s="159" t="s">
        <v>282</v>
      </c>
      <c r="M250" s="159" t="s">
        <v>282</v>
      </c>
      <c r="N250" s="159" t="s">
        <v>282</v>
      </c>
      <c r="O250" s="159" t="s">
        <v>282</v>
      </c>
      <c r="P250" s="159" t="s">
        <v>282</v>
      </c>
      <c r="Q250" s="159" t="s">
        <v>282</v>
      </c>
      <c r="R250" s="159" t="s">
        <v>282</v>
      </c>
      <c r="S250" s="159" t="s">
        <v>299</v>
      </c>
      <c r="T250" s="159">
        <v>17</v>
      </c>
      <c r="U250" s="159">
        <v>20.07</v>
      </c>
      <c r="V250" s="159">
        <v>1.94</v>
      </c>
      <c r="W250" s="159">
        <v>15</v>
      </c>
      <c r="X250" s="159" t="s">
        <v>282</v>
      </c>
      <c r="Y250" s="159" t="s">
        <v>282</v>
      </c>
      <c r="Z250" s="159" t="s">
        <v>282</v>
      </c>
      <c r="AA250" s="159">
        <v>5</v>
      </c>
      <c r="AB250" s="159">
        <v>3.67</v>
      </c>
      <c r="AC250" s="159">
        <v>15</v>
      </c>
      <c r="AD250" s="159" t="s">
        <v>282</v>
      </c>
      <c r="AE250" s="159" t="s">
        <v>282</v>
      </c>
      <c r="AF250" s="159" t="s">
        <v>282</v>
      </c>
      <c r="AG250" s="159" t="s">
        <v>282</v>
      </c>
      <c r="AH250" s="159" t="s">
        <v>282</v>
      </c>
      <c r="AI250" s="159" t="s">
        <v>282</v>
      </c>
      <c r="AJ250" s="159" t="s">
        <v>282</v>
      </c>
      <c r="AK250" s="159" t="s">
        <v>282</v>
      </c>
      <c r="AL250" s="159" t="s">
        <v>282</v>
      </c>
      <c r="AM250" s="159">
        <v>15</v>
      </c>
      <c r="AN250" s="159">
        <v>12</v>
      </c>
      <c r="AO250" s="159" t="s">
        <v>246</v>
      </c>
      <c r="AP250" s="159" t="s">
        <v>10507</v>
      </c>
      <c r="AQ250" s="159">
        <v>0</v>
      </c>
      <c r="AR250" s="159">
        <v>5</v>
      </c>
      <c r="AS250" s="159" t="s">
        <v>282</v>
      </c>
      <c r="AT250" s="159" t="s">
        <v>282</v>
      </c>
      <c r="AU250" s="159" t="s">
        <v>282</v>
      </c>
      <c r="AV250" s="159" t="s">
        <v>282</v>
      </c>
      <c r="AW250" s="159" t="s">
        <v>282</v>
      </c>
      <c r="AX250" s="159" t="s">
        <v>282</v>
      </c>
      <c r="AY250" s="159" t="s">
        <v>282</v>
      </c>
      <c r="AZ250" s="159" t="s">
        <v>282</v>
      </c>
      <c r="BA250" s="159" t="s">
        <v>299</v>
      </c>
      <c r="BB250" s="159">
        <v>17</v>
      </c>
      <c r="BC250" s="159">
        <v>21.36</v>
      </c>
      <c r="BD250" s="159">
        <v>2.71</v>
      </c>
      <c r="BE250" s="159">
        <v>14</v>
      </c>
      <c r="BF250" s="159" t="s">
        <v>282</v>
      </c>
      <c r="BG250" s="159" t="s">
        <v>282</v>
      </c>
      <c r="BH250" s="159" t="s">
        <v>282</v>
      </c>
      <c r="BI250" s="159">
        <v>7.33</v>
      </c>
      <c r="BJ250" s="159">
        <v>4.92</v>
      </c>
      <c r="BK250" s="159">
        <v>14</v>
      </c>
      <c r="BL250" s="159" t="s">
        <v>282</v>
      </c>
      <c r="BM250" s="159" t="s">
        <v>282</v>
      </c>
      <c r="BN250" s="159" t="s">
        <v>282</v>
      </c>
      <c r="BO250" s="159" t="s">
        <v>282</v>
      </c>
      <c r="BP250" s="159" t="s">
        <v>282</v>
      </c>
      <c r="BQ250" s="159" t="s">
        <v>282</v>
      </c>
      <c r="BR250" s="159" t="s">
        <v>282</v>
      </c>
      <c r="BS250" s="159" t="s">
        <v>282</v>
      </c>
      <c r="BT250" s="159" t="s">
        <v>282</v>
      </c>
      <c r="BU250" s="159">
        <v>14</v>
      </c>
      <c r="BV250" s="159">
        <v>9</v>
      </c>
      <c r="BW250" s="159" t="s">
        <v>282</v>
      </c>
      <c r="BX250" s="159" t="s">
        <v>282</v>
      </c>
      <c r="BY250" s="159" t="s">
        <v>282</v>
      </c>
      <c r="BZ250" s="159" t="s">
        <v>282</v>
      </c>
      <c r="CA250" s="159" t="s">
        <v>282</v>
      </c>
      <c r="CB250" s="159" t="s">
        <v>282</v>
      </c>
      <c r="CC250" s="159" t="s">
        <v>282</v>
      </c>
      <c r="CD250" s="159" t="s">
        <v>282</v>
      </c>
      <c r="CE250" s="159" t="s">
        <v>282</v>
      </c>
      <c r="CF250" s="159" t="s">
        <v>282</v>
      </c>
      <c r="CG250" s="159" t="s">
        <v>282</v>
      </c>
      <c r="CH250" s="159" t="s">
        <v>282</v>
      </c>
      <c r="CI250" s="159" t="s">
        <v>282</v>
      </c>
      <c r="CJ250" s="159" t="s">
        <v>282</v>
      </c>
      <c r="CK250" s="159" t="s">
        <v>282</v>
      </c>
      <c r="CL250" s="159" t="s">
        <v>282</v>
      </c>
      <c r="CM250" s="159" t="s">
        <v>282</v>
      </c>
      <c r="CN250" s="159" t="s">
        <v>282</v>
      </c>
      <c r="CO250" s="159" t="s">
        <v>282</v>
      </c>
      <c r="CP250" s="159" t="s">
        <v>282</v>
      </c>
      <c r="CQ250" s="159" t="s">
        <v>282</v>
      </c>
      <c r="CR250" s="159" t="s">
        <v>282</v>
      </c>
      <c r="CS250" s="159" t="s">
        <v>282</v>
      </c>
      <c r="CT250" s="159" t="s">
        <v>282</v>
      </c>
      <c r="CU250" s="159" t="s">
        <v>282</v>
      </c>
      <c r="CV250" s="159" t="s">
        <v>282</v>
      </c>
      <c r="CW250" s="159" t="s">
        <v>282</v>
      </c>
      <c r="CX250" s="159" t="s">
        <v>282</v>
      </c>
      <c r="CY250" s="159" t="s">
        <v>282</v>
      </c>
      <c r="CZ250" s="159" t="s">
        <v>282</v>
      </c>
      <c r="DA250" s="159" t="s">
        <v>282</v>
      </c>
      <c r="DB250" s="159" t="s">
        <v>282</v>
      </c>
      <c r="DC250" s="159" t="s">
        <v>282</v>
      </c>
      <c r="DD250" s="159" t="s">
        <v>282</v>
      </c>
      <c r="DE250" s="159" t="s">
        <v>282</v>
      </c>
      <c r="DF250" s="159" t="s">
        <v>282</v>
      </c>
      <c r="DG250" s="159" t="s">
        <v>282</v>
      </c>
      <c r="DH250" s="159" t="s">
        <v>282</v>
      </c>
      <c r="DI250" s="159" t="s">
        <v>282</v>
      </c>
      <c r="DJ250" s="159" t="s">
        <v>282</v>
      </c>
      <c r="DK250" s="159" t="s">
        <v>282</v>
      </c>
      <c r="DL250" s="159" t="s">
        <v>282</v>
      </c>
      <c r="DM250" s="159" t="s">
        <v>282</v>
      </c>
      <c r="DN250" s="159" t="s">
        <v>282</v>
      </c>
      <c r="DO250" s="159" t="s">
        <v>282</v>
      </c>
      <c r="DP250" s="159" t="s">
        <v>282</v>
      </c>
      <c r="DQ250" s="159" t="s">
        <v>282</v>
      </c>
      <c r="DR250" s="159" t="s">
        <v>282</v>
      </c>
      <c r="DS250" s="159" t="s">
        <v>282</v>
      </c>
      <c r="DT250" s="159" t="s">
        <v>282</v>
      </c>
      <c r="DU250" s="159" t="s">
        <v>282</v>
      </c>
      <c r="DV250" s="159" t="s">
        <v>282</v>
      </c>
      <c r="DW250" s="159" t="s">
        <v>282</v>
      </c>
      <c r="DX250" s="159" t="s">
        <v>282</v>
      </c>
      <c r="DY250" s="159" t="s">
        <v>282</v>
      </c>
      <c r="DZ250" s="159" t="s">
        <v>282</v>
      </c>
      <c r="EA250" s="159" t="s">
        <v>282</v>
      </c>
      <c r="EB250" s="159" t="s">
        <v>282</v>
      </c>
      <c r="EC250" s="159" t="s">
        <v>282</v>
      </c>
      <c r="ED250" s="159" t="s">
        <v>282</v>
      </c>
      <c r="EE250" s="159" t="s">
        <v>282</v>
      </c>
      <c r="EF250" s="159" t="s">
        <v>282</v>
      </c>
      <c r="EG250" s="159" t="s">
        <v>282</v>
      </c>
      <c r="EH250" s="159" t="s">
        <v>282</v>
      </c>
      <c r="EI250" s="159" t="s">
        <v>282</v>
      </c>
      <c r="EJ250" s="159" t="s">
        <v>282</v>
      </c>
      <c r="EK250" s="159" t="s">
        <v>282</v>
      </c>
      <c r="EL250" s="159" t="s">
        <v>282</v>
      </c>
      <c r="EM250" s="159" t="s">
        <v>282</v>
      </c>
      <c r="EN250" s="159" t="s">
        <v>282</v>
      </c>
      <c r="EO250" s="159" t="s">
        <v>282</v>
      </c>
      <c r="EP250" s="159" t="s">
        <v>282</v>
      </c>
      <c r="EQ250" s="159" t="s">
        <v>282</v>
      </c>
      <c r="ER250" s="159" t="s">
        <v>282</v>
      </c>
      <c r="ES250" s="159" t="s">
        <v>282</v>
      </c>
      <c r="ET250" s="159" t="s">
        <v>282</v>
      </c>
      <c r="EU250" s="159" t="s">
        <v>282</v>
      </c>
      <c r="EV250" s="159" t="s">
        <v>282</v>
      </c>
      <c r="EW250" s="159" t="s">
        <v>282</v>
      </c>
      <c r="EX250" s="159" t="s">
        <v>282</v>
      </c>
      <c r="EY250" s="159" t="s">
        <v>282</v>
      </c>
      <c r="EZ250" s="159" t="s">
        <v>282</v>
      </c>
      <c r="FA250" s="159" t="s">
        <v>282</v>
      </c>
      <c r="FB250" s="159" t="s">
        <v>282</v>
      </c>
      <c r="FC250" s="159" t="s">
        <v>282</v>
      </c>
      <c r="FD250" s="159" t="s">
        <v>282</v>
      </c>
      <c r="FE250" s="159" t="s">
        <v>282</v>
      </c>
      <c r="FF250" s="159" t="s">
        <v>282</v>
      </c>
      <c r="FG250" s="159" t="s">
        <v>282</v>
      </c>
      <c r="FH250" s="159" t="s">
        <v>282</v>
      </c>
      <c r="FI250" s="159" t="s">
        <v>282</v>
      </c>
      <c r="FJ250" s="159" t="s">
        <v>282</v>
      </c>
      <c r="FK250" s="159" t="s">
        <v>282</v>
      </c>
      <c r="FL250" s="159" t="s">
        <v>282</v>
      </c>
      <c r="FM250" s="159" t="s">
        <v>282</v>
      </c>
      <c r="FN250" s="159" t="s">
        <v>282</v>
      </c>
      <c r="FO250" s="159" t="s">
        <v>282</v>
      </c>
      <c r="FP250" s="159" t="s">
        <v>282</v>
      </c>
      <c r="FQ250" s="159" t="s">
        <v>282</v>
      </c>
      <c r="FR250" s="159" t="s">
        <v>282</v>
      </c>
      <c r="FS250" s="159" t="s">
        <v>282</v>
      </c>
      <c r="FT250" s="159" t="s">
        <v>282</v>
      </c>
    </row>
    <row r="251" spans="1:176" x14ac:dyDescent="0.25">
      <c r="A251" s="66" t="s">
        <v>422</v>
      </c>
      <c r="B251" s="159" t="s">
        <v>282</v>
      </c>
      <c r="C251" s="66" t="str">
        <f>IF(ISNUMBER(Severity!H251)=FALSE,Severity!F251,IF(Severity!H251&gt;=0.5,"YES","NO"))</f>
        <v>YES</v>
      </c>
      <c r="D251" s="66" t="str">
        <f>IF(ISNUMBER(Severity!I251)=FALSE,Severity!G251,IF(Severity!I251&gt;0.5,"YES","NO"))</f>
        <v>NO</v>
      </c>
      <c r="E251" s="159">
        <v>8</v>
      </c>
      <c r="F251" s="159">
        <v>2</v>
      </c>
      <c r="G251" s="66" t="s">
        <v>10471</v>
      </c>
      <c r="H251" s="159" t="s">
        <v>183</v>
      </c>
      <c r="I251" s="159" t="s">
        <v>282</v>
      </c>
      <c r="J251" s="159">
        <v>0</v>
      </c>
      <c r="K251" s="159" t="s">
        <v>282</v>
      </c>
      <c r="L251" s="159" t="s">
        <v>282</v>
      </c>
      <c r="M251" s="159" t="s">
        <v>282</v>
      </c>
      <c r="N251" s="159" t="s">
        <v>282</v>
      </c>
      <c r="O251" s="159" t="s">
        <v>282</v>
      </c>
      <c r="P251" s="159" t="s">
        <v>282</v>
      </c>
      <c r="Q251" s="159" t="s">
        <v>282</v>
      </c>
      <c r="R251" s="159" t="s">
        <v>282</v>
      </c>
      <c r="S251" s="159" t="s">
        <v>743</v>
      </c>
      <c r="T251" s="159">
        <v>21</v>
      </c>
      <c r="U251" s="159">
        <v>25</v>
      </c>
      <c r="V251" s="159">
        <v>5.3</v>
      </c>
      <c r="W251" s="159">
        <v>10</v>
      </c>
      <c r="X251" s="159">
        <v>25</v>
      </c>
      <c r="Y251" s="159">
        <v>5.3</v>
      </c>
      <c r="Z251" s="159">
        <v>10</v>
      </c>
      <c r="AA251" s="159">
        <v>16.600000000000001</v>
      </c>
      <c r="AB251" s="159">
        <v>6.9</v>
      </c>
      <c r="AC251" s="159">
        <v>10</v>
      </c>
      <c r="AD251" s="159">
        <v>16.600000000000001</v>
      </c>
      <c r="AE251" s="159">
        <v>6.9</v>
      </c>
      <c r="AF251" s="159">
        <v>10</v>
      </c>
      <c r="AG251" s="159" t="s">
        <v>282</v>
      </c>
      <c r="AH251" s="159" t="s">
        <v>282</v>
      </c>
      <c r="AI251" s="159" t="s">
        <v>282</v>
      </c>
      <c r="AJ251" s="159" t="s">
        <v>282</v>
      </c>
      <c r="AK251" s="159" t="s">
        <v>282</v>
      </c>
      <c r="AL251" s="159" t="s">
        <v>282</v>
      </c>
      <c r="AM251" s="159">
        <v>10</v>
      </c>
      <c r="AN251" s="159">
        <v>10</v>
      </c>
      <c r="AO251" s="159" t="s">
        <v>306</v>
      </c>
      <c r="AP251" s="159" t="s">
        <v>282</v>
      </c>
      <c r="AQ251" s="159" t="s">
        <v>282</v>
      </c>
      <c r="AR251" s="159">
        <v>0</v>
      </c>
      <c r="AS251" s="159" t="s">
        <v>282</v>
      </c>
      <c r="AT251" s="159" t="s">
        <v>282</v>
      </c>
      <c r="AU251" s="159" t="s">
        <v>282</v>
      </c>
      <c r="AV251" s="159" t="s">
        <v>282</v>
      </c>
      <c r="AW251" s="159" t="s">
        <v>282</v>
      </c>
      <c r="AX251" s="159" t="s">
        <v>282</v>
      </c>
      <c r="AY251" s="159" t="s">
        <v>282</v>
      </c>
      <c r="AZ251" s="159" t="s">
        <v>282</v>
      </c>
      <c r="BA251" s="159" t="s">
        <v>743</v>
      </c>
      <c r="BB251" s="159">
        <v>21</v>
      </c>
      <c r="BC251" s="159">
        <v>23.8</v>
      </c>
      <c r="BD251" s="66">
        <v>4.7</v>
      </c>
      <c r="BE251" s="159">
        <v>10</v>
      </c>
      <c r="BF251" s="159">
        <v>23.8</v>
      </c>
      <c r="BG251" s="66">
        <v>4.7</v>
      </c>
      <c r="BH251" s="159">
        <v>10</v>
      </c>
      <c r="BI251" s="159">
        <v>22.8</v>
      </c>
      <c r="BJ251" s="159">
        <v>4.9000000000000004</v>
      </c>
      <c r="BK251" s="159">
        <v>10</v>
      </c>
      <c r="BL251" s="159">
        <v>22.8</v>
      </c>
      <c r="BM251" s="159">
        <v>4.9000000000000004</v>
      </c>
      <c r="BN251" s="159">
        <v>10</v>
      </c>
      <c r="BO251" s="159" t="s">
        <v>282</v>
      </c>
      <c r="BP251" s="159" t="s">
        <v>282</v>
      </c>
      <c r="BQ251" s="159" t="s">
        <v>282</v>
      </c>
      <c r="BR251" s="159" t="s">
        <v>282</v>
      </c>
      <c r="BS251" s="159" t="s">
        <v>282</v>
      </c>
      <c r="BT251" s="159" t="s">
        <v>282</v>
      </c>
      <c r="BU251" s="159">
        <v>10</v>
      </c>
      <c r="BV251" s="159">
        <v>10</v>
      </c>
      <c r="BW251" s="159" t="s">
        <v>282</v>
      </c>
      <c r="BX251" s="159" t="s">
        <v>282</v>
      </c>
      <c r="BY251" s="159" t="s">
        <v>282</v>
      </c>
      <c r="BZ251" s="159" t="s">
        <v>282</v>
      </c>
      <c r="CA251" s="159" t="s">
        <v>282</v>
      </c>
      <c r="CB251" s="159" t="s">
        <v>282</v>
      </c>
      <c r="CC251" s="159" t="s">
        <v>282</v>
      </c>
      <c r="CD251" s="159" t="s">
        <v>282</v>
      </c>
      <c r="CE251" s="159" t="s">
        <v>282</v>
      </c>
      <c r="CF251" s="159" t="s">
        <v>282</v>
      </c>
      <c r="CG251" s="159" t="s">
        <v>282</v>
      </c>
      <c r="CH251" s="159" t="s">
        <v>282</v>
      </c>
      <c r="CI251" s="159" t="s">
        <v>282</v>
      </c>
      <c r="CJ251" s="159" t="s">
        <v>282</v>
      </c>
      <c r="CK251" s="159" t="s">
        <v>282</v>
      </c>
      <c r="CL251" s="159" t="s">
        <v>282</v>
      </c>
      <c r="CM251" s="159" t="s">
        <v>282</v>
      </c>
      <c r="CN251" s="159" t="s">
        <v>282</v>
      </c>
      <c r="CO251" s="159" t="s">
        <v>282</v>
      </c>
      <c r="CP251" s="159" t="s">
        <v>282</v>
      </c>
      <c r="CQ251" s="159" t="s">
        <v>282</v>
      </c>
      <c r="CR251" s="159" t="s">
        <v>282</v>
      </c>
      <c r="CS251" s="159" t="s">
        <v>282</v>
      </c>
      <c r="CT251" s="159" t="s">
        <v>282</v>
      </c>
      <c r="CU251" s="159" t="s">
        <v>282</v>
      </c>
      <c r="CV251" s="159" t="s">
        <v>282</v>
      </c>
      <c r="CW251" s="159" t="s">
        <v>282</v>
      </c>
      <c r="CX251" s="159" t="s">
        <v>282</v>
      </c>
      <c r="CY251" s="159" t="s">
        <v>282</v>
      </c>
      <c r="CZ251" s="159" t="s">
        <v>282</v>
      </c>
      <c r="DA251" s="159" t="s">
        <v>282</v>
      </c>
      <c r="DB251" s="159" t="s">
        <v>282</v>
      </c>
      <c r="DC251" s="159" t="s">
        <v>282</v>
      </c>
      <c r="DD251" s="159" t="s">
        <v>282</v>
      </c>
      <c r="DE251" s="159" t="s">
        <v>282</v>
      </c>
      <c r="DF251" s="159" t="s">
        <v>282</v>
      </c>
      <c r="DG251" s="159" t="s">
        <v>282</v>
      </c>
      <c r="DH251" s="159" t="s">
        <v>282</v>
      </c>
      <c r="DI251" s="159" t="s">
        <v>282</v>
      </c>
      <c r="DJ251" s="159" t="s">
        <v>282</v>
      </c>
      <c r="DK251" s="159" t="s">
        <v>282</v>
      </c>
      <c r="DL251" s="159" t="s">
        <v>282</v>
      </c>
      <c r="DM251" s="159" t="s">
        <v>282</v>
      </c>
      <c r="DN251" s="159" t="s">
        <v>282</v>
      </c>
      <c r="DO251" s="159" t="s">
        <v>282</v>
      </c>
      <c r="DP251" s="159" t="s">
        <v>282</v>
      </c>
      <c r="DQ251" s="159" t="s">
        <v>282</v>
      </c>
      <c r="DR251" s="159" t="s">
        <v>282</v>
      </c>
      <c r="DS251" s="159" t="s">
        <v>282</v>
      </c>
      <c r="DT251" s="159" t="s">
        <v>282</v>
      </c>
      <c r="DU251" s="159" t="s">
        <v>282</v>
      </c>
      <c r="DV251" s="159" t="s">
        <v>282</v>
      </c>
      <c r="DW251" s="159" t="s">
        <v>282</v>
      </c>
      <c r="DX251" s="159" t="s">
        <v>282</v>
      </c>
      <c r="DY251" s="159" t="s">
        <v>282</v>
      </c>
      <c r="DZ251" s="159" t="s">
        <v>282</v>
      </c>
      <c r="EA251" s="159" t="s">
        <v>282</v>
      </c>
      <c r="EB251" s="159" t="s">
        <v>282</v>
      </c>
      <c r="EC251" s="159" t="s">
        <v>282</v>
      </c>
      <c r="ED251" s="159" t="s">
        <v>282</v>
      </c>
      <c r="EE251" s="159" t="s">
        <v>282</v>
      </c>
      <c r="EF251" s="159" t="s">
        <v>282</v>
      </c>
      <c r="EG251" s="159" t="s">
        <v>282</v>
      </c>
      <c r="EH251" s="159" t="s">
        <v>282</v>
      </c>
      <c r="EI251" s="159" t="s">
        <v>282</v>
      </c>
      <c r="EJ251" s="159" t="s">
        <v>282</v>
      </c>
      <c r="EK251" s="159" t="s">
        <v>282</v>
      </c>
      <c r="EL251" s="159" t="s">
        <v>282</v>
      </c>
      <c r="EM251" s="159" t="s">
        <v>282</v>
      </c>
      <c r="EN251" s="159" t="s">
        <v>282</v>
      </c>
      <c r="EO251" s="159" t="s">
        <v>282</v>
      </c>
      <c r="EP251" s="159" t="s">
        <v>282</v>
      </c>
      <c r="EQ251" s="159" t="s">
        <v>282</v>
      </c>
      <c r="ER251" s="159" t="s">
        <v>282</v>
      </c>
      <c r="ES251" s="159" t="s">
        <v>282</v>
      </c>
      <c r="ET251" s="159" t="s">
        <v>282</v>
      </c>
      <c r="EU251" s="159" t="s">
        <v>282</v>
      </c>
      <c r="EV251" s="159" t="s">
        <v>282</v>
      </c>
      <c r="EW251" s="159" t="s">
        <v>282</v>
      </c>
      <c r="EX251" s="159" t="s">
        <v>282</v>
      </c>
      <c r="EY251" s="159" t="s">
        <v>282</v>
      </c>
      <c r="EZ251" s="159" t="s">
        <v>282</v>
      </c>
      <c r="FA251" s="159" t="s">
        <v>282</v>
      </c>
      <c r="FB251" s="159" t="s">
        <v>282</v>
      </c>
      <c r="FC251" s="159" t="s">
        <v>282</v>
      </c>
      <c r="FD251" s="159" t="s">
        <v>282</v>
      </c>
      <c r="FE251" s="159" t="s">
        <v>282</v>
      </c>
      <c r="FF251" s="159" t="s">
        <v>282</v>
      </c>
      <c r="FG251" s="159" t="s">
        <v>282</v>
      </c>
      <c r="FH251" s="159" t="s">
        <v>282</v>
      </c>
      <c r="FI251" s="159" t="s">
        <v>282</v>
      </c>
      <c r="FJ251" s="159" t="s">
        <v>282</v>
      </c>
      <c r="FK251" s="159" t="s">
        <v>282</v>
      </c>
      <c r="FL251" s="159" t="s">
        <v>282</v>
      </c>
      <c r="FM251" s="159" t="s">
        <v>282</v>
      </c>
      <c r="FN251" s="159" t="s">
        <v>282</v>
      </c>
      <c r="FO251" s="159" t="s">
        <v>282</v>
      </c>
      <c r="FP251" s="159" t="s">
        <v>282</v>
      </c>
      <c r="FQ251" s="159" t="s">
        <v>282</v>
      </c>
      <c r="FR251" s="159" t="s">
        <v>282</v>
      </c>
      <c r="FS251" s="159" t="s">
        <v>282</v>
      </c>
      <c r="FT251" s="159" t="s">
        <v>282</v>
      </c>
    </row>
    <row r="252" spans="1:176" x14ac:dyDescent="0.25">
      <c r="A252" s="66" t="s">
        <v>490</v>
      </c>
      <c r="B252" s="159" t="s">
        <v>11411</v>
      </c>
      <c r="C252" s="66" t="str">
        <f>IF(ISNUMBER(Severity!H252)=FALSE,Severity!F252,IF(Severity!H252&gt;=0.5,"YES","NO"))</f>
        <v>YES</v>
      </c>
      <c r="D252" s="66" t="str">
        <f>IF(ISNUMBER(Severity!I252)=FALSE,Severity!G252,IF(Severity!I252&gt;0.5,"YES","NO"))</f>
        <v>NO</v>
      </c>
      <c r="E252" s="159">
        <v>16</v>
      </c>
      <c r="F252" s="159">
        <v>3</v>
      </c>
      <c r="G252" s="66" t="s">
        <v>10475</v>
      </c>
      <c r="H252" s="159" t="s">
        <v>182</v>
      </c>
      <c r="I252" s="159" t="s">
        <v>282</v>
      </c>
      <c r="J252" s="159">
        <v>14</v>
      </c>
      <c r="K252" s="159" t="s">
        <v>299</v>
      </c>
      <c r="L252" s="66">
        <v>17</v>
      </c>
      <c r="M252" s="66">
        <v>25</v>
      </c>
      <c r="N252" s="66">
        <v>7</v>
      </c>
      <c r="O252" s="159" t="s">
        <v>282</v>
      </c>
      <c r="P252" s="159" t="s">
        <v>282</v>
      </c>
      <c r="Q252" s="159" t="s">
        <v>282</v>
      </c>
      <c r="R252" s="159" t="s">
        <v>282</v>
      </c>
      <c r="S252" s="159" t="s">
        <v>299</v>
      </c>
      <c r="T252" s="159">
        <v>17</v>
      </c>
      <c r="U252" s="66">
        <v>17.43</v>
      </c>
      <c r="V252" s="66">
        <v>3.18</v>
      </c>
      <c r="W252" s="159">
        <v>53</v>
      </c>
      <c r="X252" s="159">
        <v>17.3</v>
      </c>
      <c r="Y252" s="159">
        <v>3.2</v>
      </c>
      <c r="Z252" s="159">
        <v>39</v>
      </c>
      <c r="AA252" s="159" t="s">
        <v>282</v>
      </c>
      <c r="AB252" s="159" t="s">
        <v>282</v>
      </c>
      <c r="AC252" s="159" t="s">
        <v>282</v>
      </c>
      <c r="AD252" s="159" t="s">
        <v>282</v>
      </c>
      <c r="AE252" s="159" t="s">
        <v>282</v>
      </c>
      <c r="AF252" s="159" t="s">
        <v>282</v>
      </c>
      <c r="AG252" s="159" t="s">
        <v>282</v>
      </c>
      <c r="AH252" s="159" t="s">
        <v>282</v>
      </c>
      <c r="AI252" s="159" t="s">
        <v>282</v>
      </c>
      <c r="AJ252" s="159" t="s">
        <v>282</v>
      </c>
      <c r="AK252" s="159" t="s">
        <v>282</v>
      </c>
      <c r="AL252" s="159" t="s">
        <v>282</v>
      </c>
      <c r="AM252" s="159">
        <v>53</v>
      </c>
      <c r="AN252" s="66">
        <v>39</v>
      </c>
      <c r="AO252" s="159" t="s">
        <v>255</v>
      </c>
      <c r="AP252" s="159" t="s">
        <v>10507</v>
      </c>
      <c r="AQ252" s="159" t="s">
        <v>282</v>
      </c>
      <c r="AR252" s="159">
        <v>7</v>
      </c>
      <c r="AS252" s="159" t="s">
        <v>299</v>
      </c>
      <c r="AT252" s="66">
        <v>17</v>
      </c>
      <c r="AU252" s="66">
        <v>29</v>
      </c>
      <c r="AV252" s="66">
        <v>7</v>
      </c>
      <c r="AW252" s="159" t="s">
        <v>282</v>
      </c>
      <c r="AX252" s="159" t="s">
        <v>282</v>
      </c>
      <c r="AY252" s="159" t="s">
        <v>282</v>
      </c>
      <c r="AZ252" s="159" t="s">
        <v>282</v>
      </c>
      <c r="BA252" s="159" t="s">
        <v>299</v>
      </c>
      <c r="BB252" s="159">
        <v>17</v>
      </c>
      <c r="BC252" s="66">
        <v>18.46</v>
      </c>
      <c r="BD252" s="66">
        <v>4.01</v>
      </c>
      <c r="BE252" s="159">
        <v>48</v>
      </c>
      <c r="BF252" s="159">
        <v>18.399999999999999</v>
      </c>
      <c r="BG252" s="159">
        <v>4.0999999999999996</v>
      </c>
      <c r="BH252" s="159">
        <v>41</v>
      </c>
      <c r="BI252" s="159" t="s">
        <v>282</v>
      </c>
      <c r="BJ252" s="159" t="s">
        <v>282</v>
      </c>
      <c r="BK252" s="159" t="s">
        <v>282</v>
      </c>
      <c r="BL252" s="159" t="s">
        <v>282</v>
      </c>
      <c r="BM252" s="159" t="s">
        <v>282</v>
      </c>
      <c r="BN252" s="159" t="s">
        <v>282</v>
      </c>
      <c r="BO252" s="159" t="s">
        <v>282</v>
      </c>
      <c r="BP252" s="159" t="s">
        <v>282</v>
      </c>
      <c r="BQ252" s="159" t="s">
        <v>282</v>
      </c>
      <c r="BR252" s="159" t="s">
        <v>282</v>
      </c>
      <c r="BS252" s="159" t="s">
        <v>282</v>
      </c>
      <c r="BT252" s="159" t="s">
        <v>282</v>
      </c>
      <c r="BU252" s="159">
        <v>48</v>
      </c>
      <c r="BV252" s="159">
        <v>41</v>
      </c>
      <c r="BW252" s="66" t="s">
        <v>11400</v>
      </c>
      <c r="BX252" s="159" t="s">
        <v>10975</v>
      </c>
      <c r="BY252" s="159" t="s">
        <v>282</v>
      </c>
      <c r="BZ252" s="66">
        <v>11</v>
      </c>
      <c r="CA252" s="159" t="s">
        <v>299</v>
      </c>
      <c r="CB252" s="66">
        <v>17</v>
      </c>
      <c r="CC252" s="66">
        <v>29</v>
      </c>
      <c r="CD252" s="66">
        <v>7</v>
      </c>
      <c r="CE252" s="159" t="s">
        <v>282</v>
      </c>
      <c r="CF252" s="159" t="s">
        <v>282</v>
      </c>
      <c r="CG252" s="159" t="s">
        <v>282</v>
      </c>
      <c r="CH252" s="159" t="s">
        <v>282</v>
      </c>
      <c r="CI252" s="159" t="s">
        <v>299</v>
      </c>
      <c r="CJ252" s="66">
        <v>17</v>
      </c>
      <c r="CK252" s="66">
        <v>17.799999999999997</v>
      </c>
      <c r="CL252" s="66">
        <v>3.6</v>
      </c>
      <c r="CM252" s="159">
        <v>55</v>
      </c>
      <c r="CN252" s="159">
        <v>17.399999999999999</v>
      </c>
      <c r="CO252" s="159">
        <v>3.4</v>
      </c>
      <c r="CP252" s="159">
        <v>44</v>
      </c>
      <c r="CQ252" s="159" t="s">
        <v>282</v>
      </c>
      <c r="CR252" s="159" t="s">
        <v>282</v>
      </c>
      <c r="CS252" s="159" t="s">
        <v>282</v>
      </c>
      <c r="CT252" s="159" t="s">
        <v>282</v>
      </c>
      <c r="CU252" s="159" t="s">
        <v>282</v>
      </c>
      <c r="CV252" s="159" t="s">
        <v>282</v>
      </c>
      <c r="CW252" s="159" t="s">
        <v>282</v>
      </c>
      <c r="CX252" s="159" t="s">
        <v>282</v>
      </c>
      <c r="CY252" s="159" t="s">
        <v>282</v>
      </c>
      <c r="CZ252" s="159" t="s">
        <v>282</v>
      </c>
      <c r="DA252" s="159" t="s">
        <v>282</v>
      </c>
      <c r="DB252" s="159" t="s">
        <v>282</v>
      </c>
      <c r="DC252" s="66">
        <v>55</v>
      </c>
      <c r="DD252" s="66">
        <v>44</v>
      </c>
      <c r="DE252" s="159" t="s">
        <v>282</v>
      </c>
      <c r="DF252" s="159" t="s">
        <v>282</v>
      </c>
      <c r="DG252" s="159" t="s">
        <v>282</v>
      </c>
      <c r="DH252" s="159" t="s">
        <v>282</v>
      </c>
      <c r="DI252" s="159" t="s">
        <v>282</v>
      </c>
      <c r="DJ252" s="159" t="s">
        <v>282</v>
      </c>
      <c r="DK252" s="159" t="s">
        <v>282</v>
      </c>
      <c r="DL252" s="159" t="s">
        <v>282</v>
      </c>
      <c r="DM252" s="159" t="s">
        <v>282</v>
      </c>
      <c r="DN252" s="159" t="s">
        <v>282</v>
      </c>
      <c r="DO252" s="159" t="s">
        <v>282</v>
      </c>
      <c r="DP252" s="159" t="s">
        <v>282</v>
      </c>
      <c r="DQ252" s="159" t="s">
        <v>282</v>
      </c>
      <c r="DR252" s="159" t="s">
        <v>282</v>
      </c>
      <c r="DS252" s="159" t="s">
        <v>282</v>
      </c>
      <c r="DT252" s="159" t="s">
        <v>282</v>
      </c>
      <c r="DU252" s="159" t="s">
        <v>282</v>
      </c>
      <c r="DV252" s="159" t="s">
        <v>282</v>
      </c>
      <c r="DW252" s="159" t="s">
        <v>282</v>
      </c>
      <c r="DX252" s="159" t="s">
        <v>282</v>
      </c>
      <c r="DY252" s="159" t="s">
        <v>282</v>
      </c>
      <c r="DZ252" s="159" t="s">
        <v>282</v>
      </c>
      <c r="EA252" s="159" t="s">
        <v>282</v>
      </c>
      <c r="EB252" s="159" t="s">
        <v>282</v>
      </c>
      <c r="EC252" s="159" t="s">
        <v>282</v>
      </c>
      <c r="ED252" s="159" t="s">
        <v>282</v>
      </c>
      <c r="EE252" s="159" t="s">
        <v>282</v>
      </c>
      <c r="EF252" s="159" t="s">
        <v>282</v>
      </c>
      <c r="EG252" s="159" t="s">
        <v>282</v>
      </c>
      <c r="EH252" s="159" t="s">
        <v>282</v>
      </c>
      <c r="EI252" s="159" t="s">
        <v>282</v>
      </c>
      <c r="EJ252" s="159" t="s">
        <v>282</v>
      </c>
      <c r="EK252" s="159" t="s">
        <v>282</v>
      </c>
      <c r="EL252" s="159" t="s">
        <v>282</v>
      </c>
      <c r="EM252" s="159" t="s">
        <v>282</v>
      </c>
      <c r="EN252" s="159" t="s">
        <v>282</v>
      </c>
      <c r="EO252" s="159" t="s">
        <v>282</v>
      </c>
      <c r="EP252" s="159" t="s">
        <v>282</v>
      </c>
      <c r="EQ252" s="159" t="s">
        <v>282</v>
      </c>
      <c r="ER252" s="159" t="s">
        <v>282</v>
      </c>
      <c r="ES252" s="159" t="s">
        <v>282</v>
      </c>
      <c r="ET252" s="159" t="s">
        <v>282</v>
      </c>
      <c r="EU252" s="159" t="s">
        <v>282</v>
      </c>
      <c r="EV252" s="159" t="s">
        <v>282</v>
      </c>
      <c r="EW252" s="159" t="s">
        <v>282</v>
      </c>
      <c r="EX252" s="159" t="s">
        <v>282</v>
      </c>
      <c r="EY252" s="159" t="s">
        <v>282</v>
      </c>
      <c r="EZ252" s="159" t="s">
        <v>282</v>
      </c>
      <c r="FA252" s="159" t="s">
        <v>282</v>
      </c>
      <c r="FB252" s="159" t="s">
        <v>282</v>
      </c>
      <c r="FC252" s="159" t="s">
        <v>282</v>
      </c>
      <c r="FD252" s="159" t="s">
        <v>282</v>
      </c>
      <c r="FE252" s="159" t="s">
        <v>282</v>
      </c>
      <c r="FF252" s="159" t="s">
        <v>282</v>
      </c>
      <c r="FG252" s="159" t="s">
        <v>282</v>
      </c>
      <c r="FH252" s="159" t="s">
        <v>282</v>
      </c>
      <c r="FI252" s="159" t="s">
        <v>282</v>
      </c>
      <c r="FJ252" s="159" t="s">
        <v>282</v>
      </c>
      <c r="FK252" s="159" t="s">
        <v>282</v>
      </c>
      <c r="FL252" s="159" t="s">
        <v>282</v>
      </c>
      <c r="FM252" s="159" t="s">
        <v>282</v>
      </c>
      <c r="FN252" s="159" t="s">
        <v>282</v>
      </c>
      <c r="FO252" s="159" t="s">
        <v>282</v>
      </c>
      <c r="FP252" s="159" t="s">
        <v>282</v>
      </c>
      <c r="FQ252" s="159" t="s">
        <v>282</v>
      </c>
      <c r="FR252" s="159" t="s">
        <v>282</v>
      </c>
      <c r="FS252" s="159" t="s">
        <v>282</v>
      </c>
      <c r="FT252" s="159" t="s">
        <v>282</v>
      </c>
    </row>
    <row r="253" spans="1:176" x14ac:dyDescent="0.25">
      <c r="A253" s="212" t="s">
        <v>9603</v>
      </c>
      <c r="B253" s="159" t="s">
        <v>14135</v>
      </c>
      <c r="C253" s="66" t="str">
        <f>IF(ISNUMBER(Severity!H253)=FALSE,Severity!F253,IF(Severity!H253&gt;=0.5,"YES","NO"))</f>
        <v>YES</v>
      </c>
      <c r="D253" s="66" t="str">
        <f>IF(ISNUMBER(Severity!I253)=FALSE,Severity!G253,IF(Severity!I253&gt;0.5,"YES","NO"))</f>
        <v>NO</v>
      </c>
      <c r="E253" s="159">
        <v>13</v>
      </c>
      <c r="F253" s="159">
        <v>2</v>
      </c>
      <c r="G253" s="159" t="s">
        <v>256</v>
      </c>
      <c r="H253" s="159" t="s">
        <v>10507</v>
      </c>
      <c r="I253" s="159" t="s">
        <v>282</v>
      </c>
      <c r="J253" s="159">
        <v>8</v>
      </c>
      <c r="K253" s="159" t="s">
        <v>282</v>
      </c>
      <c r="L253" s="159" t="s">
        <v>282</v>
      </c>
      <c r="M253" s="159" t="s">
        <v>282</v>
      </c>
      <c r="N253" s="159" t="s">
        <v>282</v>
      </c>
      <c r="O253" s="159" t="s">
        <v>282</v>
      </c>
      <c r="P253" s="159" t="s">
        <v>282</v>
      </c>
      <c r="Q253" s="159" t="s">
        <v>282</v>
      </c>
      <c r="R253" s="159" t="s">
        <v>282</v>
      </c>
      <c r="S253" s="159" t="s">
        <v>194</v>
      </c>
      <c r="T253" s="159">
        <v>10</v>
      </c>
      <c r="U253" s="159">
        <v>23.7</v>
      </c>
      <c r="V253" s="159">
        <v>10.4</v>
      </c>
      <c r="W253" s="159">
        <v>85</v>
      </c>
      <c r="X253" s="159" t="s">
        <v>282</v>
      </c>
      <c r="Y253" s="159" t="s">
        <v>282</v>
      </c>
      <c r="Z253" s="159" t="s">
        <v>282</v>
      </c>
      <c r="AA253" s="159" t="s">
        <v>282</v>
      </c>
      <c r="AB253" s="159" t="s">
        <v>282</v>
      </c>
      <c r="AC253" s="159" t="s">
        <v>282</v>
      </c>
      <c r="AD253" s="159" t="s">
        <v>282</v>
      </c>
      <c r="AE253" s="159" t="s">
        <v>282</v>
      </c>
      <c r="AF253" s="159" t="s">
        <v>282</v>
      </c>
      <c r="AG253" s="159">
        <v>-10.199999999999999</v>
      </c>
      <c r="AH253" s="159" t="s">
        <v>282</v>
      </c>
      <c r="AI253" s="159">
        <v>85</v>
      </c>
      <c r="AJ253" s="159" t="s">
        <v>282</v>
      </c>
      <c r="AK253" s="159" t="s">
        <v>282</v>
      </c>
      <c r="AL253" s="159" t="s">
        <v>282</v>
      </c>
      <c r="AM253" s="159">
        <v>85</v>
      </c>
      <c r="AN253" s="159">
        <v>77</v>
      </c>
      <c r="AO253" s="159" t="s">
        <v>306</v>
      </c>
      <c r="AP253" s="159" t="s">
        <v>282</v>
      </c>
      <c r="AQ253" s="159" t="s">
        <v>282</v>
      </c>
      <c r="AR253" s="159">
        <v>13</v>
      </c>
      <c r="AS253" s="159" t="s">
        <v>282</v>
      </c>
      <c r="AT253" s="159" t="s">
        <v>282</v>
      </c>
      <c r="AU253" s="159" t="s">
        <v>282</v>
      </c>
      <c r="AV253" s="159" t="s">
        <v>282</v>
      </c>
      <c r="AW253" s="159" t="s">
        <v>282</v>
      </c>
      <c r="AX253" s="159" t="s">
        <v>282</v>
      </c>
      <c r="AY253" s="159" t="s">
        <v>282</v>
      </c>
      <c r="AZ253" s="159" t="s">
        <v>282</v>
      </c>
      <c r="BA253" s="159" t="s">
        <v>194</v>
      </c>
      <c r="BB253" s="159">
        <v>10</v>
      </c>
      <c r="BC253" s="159">
        <v>24.1</v>
      </c>
      <c r="BD253" s="159">
        <v>10.7</v>
      </c>
      <c r="BE253" s="159">
        <v>96</v>
      </c>
      <c r="BF253" s="159" t="s">
        <v>282</v>
      </c>
      <c r="BG253" s="159" t="s">
        <v>282</v>
      </c>
      <c r="BH253" s="159" t="s">
        <v>282</v>
      </c>
      <c r="BI253" s="159" t="s">
        <v>282</v>
      </c>
      <c r="BJ253" s="159" t="s">
        <v>282</v>
      </c>
      <c r="BK253" s="159" t="s">
        <v>282</v>
      </c>
      <c r="BL253" s="159" t="s">
        <v>282</v>
      </c>
      <c r="BM253" s="159" t="s">
        <v>282</v>
      </c>
      <c r="BN253" s="159" t="s">
        <v>282</v>
      </c>
      <c r="BO253" s="159">
        <v>-8.6999999999999993</v>
      </c>
      <c r="BP253" s="159" t="s">
        <v>282</v>
      </c>
      <c r="BQ253" s="159">
        <v>96</v>
      </c>
      <c r="BR253" s="159" t="s">
        <v>282</v>
      </c>
      <c r="BS253" s="159" t="s">
        <v>282</v>
      </c>
      <c r="BT253" s="159" t="s">
        <v>282</v>
      </c>
      <c r="BU253" s="159">
        <v>96</v>
      </c>
      <c r="BV253" s="159">
        <v>83</v>
      </c>
      <c r="BW253" s="159" t="s">
        <v>282</v>
      </c>
      <c r="BX253" s="159" t="s">
        <v>282</v>
      </c>
      <c r="BY253" s="159" t="s">
        <v>282</v>
      </c>
      <c r="BZ253" s="159" t="s">
        <v>282</v>
      </c>
      <c r="CA253" s="159" t="s">
        <v>282</v>
      </c>
      <c r="CB253" s="159" t="s">
        <v>282</v>
      </c>
      <c r="CC253" s="159" t="s">
        <v>282</v>
      </c>
      <c r="CD253" s="159" t="s">
        <v>282</v>
      </c>
      <c r="CE253" s="159" t="s">
        <v>282</v>
      </c>
      <c r="CF253" s="159" t="s">
        <v>282</v>
      </c>
      <c r="CG253" s="159" t="s">
        <v>282</v>
      </c>
      <c r="CH253" s="159" t="s">
        <v>282</v>
      </c>
      <c r="CI253" s="159" t="s">
        <v>282</v>
      </c>
      <c r="CJ253" s="159" t="s">
        <v>282</v>
      </c>
      <c r="CK253" s="159" t="s">
        <v>282</v>
      </c>
      <c r="CL253" s="159" t="s">
        <v>282</v>
      </c>
      <c r="CM253" s="159" t="s">
        <v>282</v>
      </c>
      <c r="CN253" s="159" t="s">
        <v>282</v>
      </c>
      <c r="CO253" s="159" t="s">
        <v>282</v>
      </c>
      <c r="CP253" s="159" t="s">
        <v>282</v>
      </c>
      <c r="CQ253" s="159" t="s">
        <v>282</v>
      </c>
      <c r="CR253" s="159" t="s">
        <v>282</v>
      </c>
      <c r="CS253" s="159" t="s">
        <v>282</v>
      </c>
      <c r="CT253" s="159" t="s">
        <v>282</v>
      </c>
      <c r="CU253" s="159" t="s">
        <v>282</v>
      </c>
      <c r="CV253" s="159" t="s">
        <v>282</v>
      </c>
      <c r="CW253" s="159" t="s">
        <v>282</v>
      </c>
      <c r="CX253" s="159" t="s">
        <v>282</v>
      </c>
      <c r="CY253" s="159" t="s">
        <v>282</v>
      </c>
      <c r="CZ253" s="159" t="s">
        <v>282</v>
      </c>
      <c r="DA253" s="159" t="s">
        <v>282</v>
      </c>
      <c r="DB253" s="159" t="s">
        <v>282</v>
      </c>
      <c r="DC253" s="159" t="s">
        <v>282</v>
      </c>
      <c r="DD253" s="159" t="s">
        <v>282</v>
      </c>
      <c r="DE253" s="159" t="s">
        <v>282</v>
      </c>
      <c r="DF253" s="159" t="s">
        <v>282</v>
      </c>
      <c r="DG253" s="159" t="s">
        <v>282</v>
      </c>
      <c r="DH253" s="159" t="s">
        <v>282</v>
      </c>
      <c r="DI253" s="159" t="s">
        <v>282</v>
      </c>
      <c r="DJ253" s="159" t="s">
        <v>282</v>
      </c>
      <c r="DK253" s="159" t="s">
        <v>282</v>
      </c>
      <c r="DL253" s="159" t="s">
        <v>282</v>
      </c>
      <c r="DM253" s="159" t="s">
        <v>282</v>
      </c>
      <c r="DN253" s="159" t="s">
        <v>282</v>
      </c>
      <c r="DO253" s="159" t="s">
        <v>282</v>
      </c>
      <c r="DP253" s="159" t="s">
        <v>282</v>
      </c>
      <c r="DQ253" s="159" t="s">
        <v>282</v>
      </c>
      <c r="DR253" s="159" t="s">
        <v>282</v>
      </c>
      <c r="DS253" s="159" t="s">
        <v>282</v>
      </c>
      <c r="DT253" s="159" t="s">
        <v>282</v>
      </c>
      <c r="DU253" s="159" t="s">
        <v>282</v>
      </c>
      <c r="DV253" s="159" t="s">
        <v>282</v>
      </c>
      <c r="DW253" s="159" t="s">
        <v>282</v>
      </c>
      <c r="DX253" s="159" t="s">
        <v>282</v>
      </c>
      <c r="DY253" s="159" t="s">
        <v>282</v>
      </c>
      <c r="DZ253" s="159" t="s">
        <v>282</v>
      </c>
      <c r="EA253" s="159" t="s">
        <v>282</v>
      </c>
      <c r="EB253" s="159" t="s">
        <v>282</v>
      </c>
      <c r="EC253" s="159" t="s">
        <v>282</v>
      </c>
      <c r="ED253" s="159" t="s">
        <v>282</v>
      </c>
      <c r="EE253" s="159" t="s">
        <v>282</v>
      </c>
      <c r="EF253" s="159" t="s">
        <v>282</v>
      </c>
      <c r="EG253" s="159" t="s">
        <v>282</v>
      </c>
      <c r="EH253" s="159" t="s">
        <v>282</v>
      </c>
      <c r="EI253" s="159" t="s">
        <v>282</v>
      </c>
      <c r="EJ253" s="159" t="s">
        <v>282</v>
      </c>
      <c r="EK253" s="159" t="s">
        <v>282</v>
      </c>
      <c r="EL253" s="159" t="s">
        <v>282</v>
      </c>
      <c r="EM253" s="159" t="s">
        <v>282</v>
      </c>
      <c r="EN253" s="159" t="s">
        <v>282</v>
      </c>
      <c r="EO253" s="159" t="s">
        <v>282</v>
      </c>
      <c r="EP253" s="159" t="s">
        <v>282</v>
      </c>
      <c r="EQ253" s="159" t="s">
        <v>282</v>
      </c>
      <c r="ER253" s="159" t="s">
        <v>282</v>
      </c>
      <c r="ES253" s="159" t="s">
        <v>282</v>
      </c>
      <c r="ET253" s="159" t="s">
        <v>282</v>
      </c>
      <c r="EU253" s="159" t="s">
        <v>282</v>
      </c>
      <c r="EV253" s="159" t="s">
        <v>282</v>
      </c>
      <c r="EW253" s="159" t="s">
        <v>282</v>
      </c>
      <c r="EX253" s="159" t="s">
        <v>282</v>
      </c>
      <c r="EY253" s="159" t="s">
        <v>282</v>
      </c>
      <c r="EZ253" s="159" t="s">
        <v>282</v>
      </c>
      <c r="FA253" s="159" t="s">
        <v>282</v>
      </c>
      <c r="FB253" s="159" t="s">
        <v>282</v>
      </c>
      <c r="FC253" s="159" t="s">
        <v>282</v>
      </c>
      <c r="FD253" s="159" t="s">
        <v>282</v>
      </c>
      <c r="FE253" s="159" t="s">
        <v>282</v>
      </c>
      <c r="FF253" s="159" t="s">
        <v>282</v>
      </c>
      <c r="FG253" s="159" t="s">
        <v>282</v>
      </c>
      <c r="FH253" s="159" t="s">
        <v>282</v>
      </c>
      <c r="FI253" s="159" t="s">
        <v>282</v>
      </c>
      <c r="FJ253" s="159" t="s">
        <v>282</v>
      </c>
      <c r="FK253" s="159" t="s">
        <v>282</v>
      </c>
      <c r="FL253" s="159" t="s">
        <v>282</v>
      </c>
      <c r="FM253" s="159" t="s">
        <v>282</v>
      </c>
      <c r="FN253" s="159" t="s">
        <v>282</v>
      </c>
      <c r="FO253" s="159" t="s">
        <v>282</v>
      </c>
      <c r="FP253" s="159" t="s">
        <v>282</v>
      </c>
      <c r="FQ253" s="159" t="s">
        <v>282</v>
      </c>
      <c r="FR253" s="159" t="s">
        <v>282</v>
      </c>
      <c r="FS253" s="159" t="s">
        <v>282</v>
      </c>
      <c r="FT253" s="159" t="s">
        <v>282</v>
      </c>
    </row>
    <row r="254" spans="1:176" x14ac:dyDescent="0.25">
      <c r="A254" s="159" t="s">
        <v>907</v>
      </c>
      <c r="B254" s="159" t="s">
        <v>11418</v>
      </c>
      <c r="C254" s="66" t="str">
        <f>IF(ISNUMBER(Severity!H254)=FALSE,Severity!F254,IF(Severity!H254&gt;=0.5,"YES","NO"))</f>
        <v>YES</v>
      </c>
      <c r="D254" s="66" t="str">
        <f>IF(ISNUMBER(Severity!I254)=FALSE,Severity!G254,IF(Severity!I254&gt;0.5,"YES","NO"))</f>
        <v>NO</v>
      </c>
      <c r="E254" s="159">
        <v>12</v>
      </c>
      <c r="F254" s="159">
        <v>2</v>
      </c>
      <c r="G254" s="159" t="s">
        <v>263</v>
      </c>
      <c r="H254" s="159" t="s">
        <v>10507</v>
      </c>
      <c r="I254" s="159" t="s">
        <v>282</v>
      </c>
      <c r="J254" s="159">
        <v>16</v>
      </c>
      <c r="K254" s="159" t="s">
        <v>299</v>
      </c>
      <c r="L254" s="66">
        <v>24</v>
      </c>
      <c r="M254" s="66">
        <v>6</v>
      </c>
      <c r="N254" s="66">
        <v>10</v>
      </c>
      <c r="O254" s="159" t="s">
        <v>282</v>
      </c>
      <c r="P254" s="159" t="s">
        <v>282</v>
      </c>
      <c r="Q254" s="159" t="s">
        <v>282</v>
      </c>
      <c r="R254" s="159" t="s">
        <v>282</v>
      </c>
      <c r="S254" s="159" t="s">
        <v>299</v>
      </c>
      <c r="T254" s="159">
        <v>24</v>
      </c>
      <c r="U254" s="66" t="s">
        <v>282</v>
      </c>
      <c r="V254" s="66" t="s">
        <v>282</v>
      </c>
      <c r="W254" s="159" t="s">
        <v>282</v>
      </c>
      <c r="X254" s="159">
        <v>25.5</v>
      </c>
      <c r="Y254" s="159">
        <v>5.81</v>
      </c>
      <c r="Z254" s="159">
        <v>14</v>
      </c>
      <c r="AA254" s="159" t="s">
        <v>282</v>
      </c>
      <c r="AB254" s="159" t="s">
        <v>282</v>
      </c>
      <c r="AC254" s="159" t="s">
        <v>282</v>
      </c>
      <c r="AD254" s="159">
        <v>8.2100000000000009</v>
      </c>
      <c r="AE254" s="159">
        <v>8.31</v>
      </c>
      <c r="AF254" s="159">
        <v>14</v>
      </c>
      <c r="AG254" s="159" t="s">
        <v>282</v>
      </c>
      <c r="AH254" s="159" t="s">
        <v>282</v>
      </c>
      <c r="AI254" s="159" t="s">
        <v>282</v>
      </c>
      <c r="AJ254" s="159" t="s">
        <v>282</v>
      </c>
      <c r="AK254" s="159" t="s">
        <v>282</v>
      </c>
      <c r="AL254" s="159" t="s">
        <v>282</v>
      </c>
      <c r="AM254" s="159">
        <v>30</v>
      </c>
      <c r="AN254" s="159">
        <v>14</v>
      </c>
      <c r="AO254" s="66" t="s">
        <v>10691</v>
      </c>
      <c r="AP254" s="159" t="s">
        <v>10585</v>
      </c>
      <c r="AQ254" s="159" t="s">
        <v>282</v>
      </c>
      <c r="AR254" s="159">
        <v>9</v>
      </c>
      <c r="AS254" s="159" t="s">
        <v>299</v>
      </c>
      <c r="AT254" s="66">
        <v>24</v>
      </c>
      <c r="AU254" s="66">
        <v>10</v>
      </c>
      <c r="AV254" s="66">
        <v>10</v>
      </c>
      <c r="AW254" s="159" t="s">
        <v>282</v>
      </c>
      <c r="AX254" s="159" t="s">
        <v>282</v>
      </c>
      <c r="AY254" s="159" t="s">
        <v>282</v>
      </c>
      <c r="AZ254" s="159" t="s">
        <v>282</v>
      </c>
      <c r="BA254" s="159" t="s">
        <v>299</v>
      </c>
      <c r="BB254" s="159">
        <v>24</v>
      </c>
      <c r="BC254" s="66" t="s">
        <v>282</v>
      </c>
      <c r="BD254" s="159" t="s">
        <v>282</v>
      </c>
      <c r="BE254" s="159" t="s">
        <v>282</v>
      </c>
      <c r="BF254" s="159">
        <v>21.54</v>
      </c>
      <c r="BG254" s="159">
        <v>5.71</v>
      </c>
      <c r="BH254" s="159">
        <v>22</v>
      </c>
      <c r="BI254" s="159" t="s">
        <v>282</v>
      </c>
      <c r="BJ254" s="159" t="s">
        <v>282</v>
      </c>
      <c r="BK254" s="159" t="s">
        <v>282</v>
      </c>
      <c r="BL254" s="159">
        <v>8.9499999999999993</v>
      </c>
      <c r="BM254" s="159">
        <v>7.42</v>
      </c>
      <c r="BN254" s="159">
        <v>22</v>
      </c>
      <c r="BO254" s="159" t="s">
        <v>282</v>
      </c>
      <c r="BP254" s="159" t="s">
        <v>282</v>
      </c>
      <c r="BQ254" s="159" t="s">
        <v>282</v>
      </c>
      <c r="BR254" s="159" t="s">
        <v>282</v>
      </c>
      <c r="BS254" s="159" t="s">
        <v>282</v>
      </c>
      <c r="BT254" s="159" t="s">
        <v>282</v>
      </c>
      <c r="BU254" s="159">
        <v>31</v>
      </c>
      <c r="BV254" s="159">
        <v>22</v>
      </c>
      <c r="BW254" s="159" t="s">
        <v>282</v>
      </c>
      <c r="BX254" s="159" t="s">
        <v>282</v>
      </c>
      <c r="BY254" s="159" t="s">
        <v>282</v>
      </c>
      <c r="BZ254" s="159" t="s">
        <v>282</v>
      </c>
      <c r="CA254" s="159" t="s">
        <v>282</v>
      </c>
      <c r="CB254" s="159" t="s">
        <v>282</v>
      </c>
      <c r="CC254" s="159" t="s">
        <v>282</v>
      </c>
      <c r="CD254" s="159" t="s">
        <v>282</v>
      </c>
      <c r="CE254" s="159" t="s">
        <v>282</v>
      </c>
      <c r="CF254" s="159" t="s">
        <v>282</v>
      </c>
      <c r="CG254" s="159" t="s">
        <v>282</v>
      </c>
      <c r="CH254" s="159" t="s">
        <v>282</v>
      </c>
      <c r="CI254" s="159" t="s">
        <v>282</v>
      </c>
      <c r="CJ254" s="159" t="s">
        <v>282</v>
      </c>
      <c r="CK254" s="159" t="s">
        <v>282</v>
      </c>
      <c r="CL254" s="159" t="s">
        <v>282</v>
      </c>
      <c r="CM254" s="159" t="s">
        <v>282</v>
      </c>
      <c r="CN254" s="159" t="s">
        <v>282</v>
      </c>
      <c r="CO254" s="159" t="s">
        <v>282</v>
      </c>
      <c r="CP254" s="159" t="s">
        <v>282</v>
      </c>
      <c r="CQ254" s="159" t="s">
        <v>282</v>
      </c>
      <c r="CR254" s="159" t="s">
        <v>282</v>
      </c>
      <c r="CS254" s="159" t="s">
        <v>282</v>
      </c>
      <c r="CT254" s="159" t="s">
        <v>282</v>
      </c>
      <c r="CU254" s="159" t="s">
        <v>282</v>
      </c>
      <c r="CV254" s="159" t="s">
        <v>282</v>
      </c>
      <c r="CW254" s="159" t="s">
        <v>282</v>
      </c>
      <c r="CX254" s="159" t="s">
        <v>282</v>
      </c>
      <c r="CY254" s="159" t="s">
        <v>282</v>
      </c>
      <c r="CZ254" s="159" t="s">
        <v>282</v>
      </c>
      <c r="DA254" s="159" t="s">
        <v>282</v>
      </c>
      <c r="DB254" s="159" t="s">
        <v>282</v>
      </c>
      <c r="DC254" s="159" t="s">
        <v>282</v>
      </c>
      <c r="DD254" s="159" t="s">
        <v>282</v>
      </c>
      <c r="DE254" s="159" t="s">
        <v>282</v>
      </c>
      <c r="DF254" s="159" t="s">
        <v>282</v>
      </c>
      <c r="DG254" s="159" t="s">
        <v>282</v>
      </c>
      <c r="DH254" s="159" t="s">
        <v>282</v>
      </c>
      <c r="DI254" s="159" t="s">
        <v>282</v>
      </c>
      <c r="DJ254" s="159" t="s">
        <v>282</v>
      </c>
      <c r="DK254" s="159" t="s">
        <v>282</v>
      </c>
      <c r="DL254" s="159" t="s">
        <v>282</v>
      </c>
      <c r="DM254" s="159" t="s">
        <v>282</v>
      </c>
      <c r="DN254" s="159" t="s">
        <v>282</v>
      </c>
      <c r="DO254" s="159" t="s">
        <v>282</v>
      </c>
      <c r="DP254" s="159" t="s">
        <v>282</v>
      </c>
      <c r="DQ254" s="159" t="s">
        <v>282</v>
      </c>
      <c r="DR254" s="159" t="s">
        <v>282</v>
      </c>
      <c r="DS254" s="159" t="s">
        <v>282</v>
      </c>
      <c r="DT254" s="159" t="s">
        <v>282</v>
      </c>
      <c r="DU254" s="159" t="s">
        <v>282</v>
      </c>
      <c r="DV254" s="159" t="s">
        <v>282</v>
      </c>
      <c r="DW254" s="159" t="s">
        <v>282</v>
      </c>
      <c r="DX254" s="159" t="s">
        <v>282</v>
      </c>
      <c r="DY254" s="159" t="s">
        <v>282</v>
      </c>
      <c r="DZ254" s="159" t="s">
        <v>282</v>
      </c>
      <c r="EA254" s="159" t="s">
        <v>282</v>
      </c>
      <c r="EB254" s="159" t="s">
        <v>282</v>
      </c>
      <c r="EC254" s="159" t="s">
        <v>282</v>
      </c>
      <c r="ED254" s="159" t="s">
        <v>282</v>
      </c>
      <c r="EE254" s="159" t="s">
        <v>282</v>
      </c>
      <c r="EF254" s="159" t="s">
        <v>282</v>
      </c>
      <c r="EG254" s="159" t="s">
        <v>282</v>
      </c>
      <c r="EH254" s="159" t="s">
        <v>282</v>
      </c>
      <c r="EI254" s="159" t="s">
        <v>282</v>
      </c>
      <c r="EJ254" s="159" t="s">
        <v>282</v>
      </c>
      <c r="EK254" s="159" t="s">
        <v>282</v>
      </c>
      <c r="EL254" s="159" t="s">
        <v>282</v>
      </c>
      <c r="EM254" s="159" t="s">
        <v>282</v>
      </c>
      <c r="EN254" s="159" t="s">
        <v>282</v>
      </c>
      <c r="EO254" s="159" t="s">
        <v>282</v>
      </c>
      <c r="EP254" s="159" t="s">
        <v>282</v>
      </c>
      <c r="EQ254" s="159" t="s">
        <v>282</v>
      </c>
      <c r="ER254" s="159" t="s">
        <v>282</v>
      </c>
      <c r="ES254" s="159" t="s">
        <v>282</v>
      </c>
      <c r="ET254" s="159" t="s">
        <v>282</v>
      </c>
      <c r="EU254" s="159" t="s">
        <v>282</v>
      </c>
      <c r="EV254" s="159" t="s">
        <v>282</v>
      </c>
      <c r="EW254" s="159" t="s">
        <v>282</v>
      </c>
      <c r="EX254" s="159" t="s">
        <v>282</v>
      </c>
      <c r="EY254" s="159" t="s">
        <v>282</v>
      </c>
      <c r="EZ254" s="159" t="s">
        <v>282</v>
      </c>
      <c r="FA254" s="159" t="s">
        <v>282</v>
      </c>
      <c r="FB254" s="159" t="s">
        <v>282</v>
      </c>
      <c r="FC254" s="159" t="s">
        <v>282</v>
      </c>
      <c r="FD254" s="159" t="s">
        <v>282</v>
      </c>
      <c r="FE254" s="159" t="s">
        <v>282</v>
      </c>
      <c r="FF254" s="159" t="s">
        <v>282</v>
      </c>
      <c r="FG254" s="159" t="s">
        <v>282</v>
      </c>
      <c r="FH254" s="159" t="s">
        <v>282</v>
      </c>
      <c r="FI254" s="159" t="s">
        <v>282</v>
      </c>
      <c r="FJ254" s="159" t="s">
        <v>282</v>
      </c>
      <c r="FK254" s="159" t="s">
        <v>282</v>
      </c>
      <c r="FL254" s="159" t="s">
        <v>282</v>
      </c>
      <c r="FM254" s="159" t="s">
        <v>282</v>
      </c>
      <c r="FN254" s="159" t="s">
        <v>282</v>
      </c>
      <c r="FO254" s="159" t="s">
        <v>282</v>
      </c>
      <c r="FP254" s="159" t="s">
        <v>282</v>
      </c>
      <c r="FQ254" s="159" t="s">
        <v>282</v>
      </c>
      <c r="FR254" s="159" t="s">
        <v>282</v>
      </c>
      <c r="FS254" s="159" t="s">
        <v>282</v>
      </c>
      <c r="FT254" s="159" t="s">
        <v>282</v>
      </c>
    </row>
    <row r="255" spans="1:176" x14ac:dyDescent="0.25">
      <c r="A255" s="212" t="s">
        <v>2634</v>
      </c>
      <c r="B255" s="159" t="s">
        <v>14149</v>
      </c>
      <c r="C255" s="66" t="str">
        <f>IF(ISNUMBER(Severity!H255)=FALSE,Severity!F255,IF(Severity!H255&gt;=0.5,"YES","NO"))</f>
        <v>YES</v>
      </c>
      <c r="D255" s="66" t="str">
        <f>IF(ISNUMBER(Severity!I255)=FALSE,Severity!G255,IF(Severity!I255&gt;0.5,"YES","NO"))</f>
        <v>NO</v>
      </c>
      <c r="E255" s="159">
        <v>8</v>
      </c>
      <c r="F255" s="159">
        <v>2</v>
      </c>
      <c r="G255" s="159" t="s">
        <v>258</v>
      </c>
      <c r="H255" s="159" t="s">
        <v>10507</v>
      </c>
      <c r="I255" s="159">
        <v>6</v>
      </c>
      <c r="J255" s="159">
        <v>23</v>
      </c>
      <c r="K255" s="159" t="s">
        <v>194</v>
      </c>
      <c r="L255" s="66">
        <v>10</v>
      </c>
      <c r="M255" s="66">
        <v>94</v>
      </c>
      <c r="N255" s="66">
        <v>11</v>
      </c>
      <c r="O255" s="159" t="s">
        <v>194</v>
      </c>
      <c r="P255" s="159">
        <v>10</v>
      </c>
      <c r="Q255" s="159">
        <v>120</v>
      </c>
      <c r="R255" s="159">
        <v>50</v>
      </c>
      <c r="S255" s="159" t="s">
        <v>194</v>
      </c>
      <c r="T255" s="159">
        <v>10</v>
      </c>
      <c r="U255" s="159">
        <v>30</v>
      </c>
      <c r="V255" s="159">
        <v>4.6500000000000004</v>
      </c>
      <c r="W255" s="159">
        <v>187</v>
      </c>
      <c r="X255" s="159" t="s">
        <v>282</v>
      </c>
      <c r="Y255" s="159" t="s">
        <v>282</v>
      </c>
      <c r="Z255" s="159" t="s">
        <v>282</v>
      </c>
      <c r="AA255" s="159" t="s">
        <v>282</v>
      </c>
      <c r="AB255" s="159" t="s">
        <v>282</v>
      </c>
      <c r="AC255" s="159" t="s">
        <v>282</v>
      </c>
      <c r="AD255" s="159" t="s">
        <v>282</v>
      </c>
      <c r="AE255" s="159" t="s">
        <v>282</v>
      </c>
      <c r="AF255" s="159" t="s">
        <v>282</v>
      </c>
      <c r="AG255" s="159" t="s">
        <v>282</v>
      </c>
      <c r="AH255" s="159" t="s">
        <v>282</v>
      </c>
      <c r="AI255" s="159" t="s">
        <v>282</v>
      </c>
      <c r="AJ255" s="159" t="s">
        <v>282</v>
      </c>
      <c r="AK255" s="159" t="s">
        <v>282</v>
      </c>
      <c r="AL255" s="159" t="s">
        <v>282</v>
      </c>
      <c r="AM255" s="159">
        <v>187</v>
      </c>
      <c r="AN255" s="159">
        <v>164</v>
      </c>
      <c r="AO255" s="159" t="s">
        <v>790</v>
      </c>
      <c r="AP255" s="159" t="s">
        <v>10507</v>
      </c>
      <c r="AQ255" s="159">
        <v>9</v>
      </c>
      <c r="AR255" s="159">
        <v>30</v>
      </c>
      <c r="AS255" s="159" t="s">
        <v>194</v>
      </c>
      <c r="AT255" s="66">
        <v>10</v>
      </c>
      <c r="AU255" s="66">
        <v>63</v>
      </c>
      <c r="AV255" s="66">
        <v>11</v>
      </c>
      <c r="AW255" s="159" t="s">
        <v>194</v>
      </c>
      <c r="AX255" s="159">
        <v>10</v>
      </c>
      <c r="AY255" s="159">
        <v>91</v>
      </c>
      <c r="AZ255" s="159">
        <v>50</v>
      </c>
      <c r="BA255" s="159" t="s">
        <v>194</v>
      </c>
      <c r="BB255" s="159">
        <v>10</v>
      </c>
      <c r="BC255" s="159">
        <v>30.4</v>
      </c>
      <c r="BD255" s="159">
        <v>4.7699999999999996</v>
      </c>
      <c r="BE255" s="159">
        <v>197</v>
      </c>
      <c r="BF255" s="159" t="s">
        <v>282</v>
      </c>
      <c r="BG255" s="159" t="s">
        <v>282</v>
      </c>
      <c r="BH255" s="159" t="s">
        <v>282</v>
      </c>
      <c r="BI255" s="159" t="s">
        <v>282</v>
      </c>
      <c r="BJ255" s="159" t="s">
        <v>282</v>
      </c>
      <c r="BK255" s="159" t="s">
        <v>282</v>
      </c>
      <c r="BL255" s="159" t="s">
        <v>282</v>
      </c>
      <c r="BM255" s="159" t="s">
        <v>282</v>
      </c>
      <c r="BN255" s="159" t="s">
        <v>282</v>
      </c>
      <c r="BO255" s="159" t="s">
        <v>282</v>
      </c>
      <c r="BP255" s="159" t="s">
        <v>282</v>
      </c>
      <c r="BQ255" s="159" t="s">
        <v>282</v>
      </c>
      <c r="BR255" s="159" t="s">
        <v>282</v>
      </c>
      <c r="BS255" s="159" t="s">
        <v>282</v>
      </c>
      <c r="BT255" s="159" t="s">
        <v>282</v>
      </c>
      <c r="BU255" s="159">
        <v>197</v>
      </c>
      <c r="BV255" s="159">
        <v>167</v>
      </c>
      <c r="BW255" s="159" t="s">
        <v>282</v>
      </c>
      <c r="BX255" s="159" t="s">
        <v>282</v>
      </c>
      <c r="BY255" s="159" t="s">
        <v>282</v>
      </c>
      <c r="BZ255" s="159" t="s">
        <v>282</v>
      </c>
      <c r="CA255" s="159" t="s">
        <v>282</v>
      </c>
      <c r="CB255" s="159" t="s">
        <v>282</v>
      </c>
      <c r="CC255" s="159" t="s">
        <v>282</v>
      </c>
      <c r="CD255" s="159" t="s">
        <v>282</v>
      </c>
      <c r="CE255" s="159" t="s">
        <v>282</v>
      </c>
      <c r="CF255" s="159" t="s">
        <v>282</v>
      </c>
      <c r="CG255" s="159" t="s">
        <v>282</v>
      </c>
      <c r="CH255" s="159" t="s">
        <v>282</v>
      </c>
      <c r="CI255" s="159" t="s">
        <v>282</v>
      </c>
      <c r="CJ255" s="159" t="s">
        <v>282</v>
      </c>
      <c r="CK255" s="159" t="s">
        <v>282</v>
      </c>
      <c r="CL255" s="159" t="s">
        <v>282</v>
      </c>
      <c r="CM255" s="159" t="s">
        <v>282</v>
      </c>
      <c r="CN255" s="159" t="s">
        <v>282</v>
      </c>
      <c r="CO255" s="159" t="s">
        <v>282</v>
      </c>
      <c r="CP255" s="159" t="s">
        <v>282</v>
      </c>
      <c r="CQ255" s="159" t="s">
        <v>282</v>
      </c>
      <c r="CR255" s="159" t="s">
        <v>282</v>
      </c>
      <c r="CS255" s="159" t="s">
        <v>282</v>
      </c>
      <c r="CT255" s="159" t="s">
        <v>282</v>
      </c>
      <c r="CU255" s="159" t="s">
        <v>282</v>
      </c>
      <c r="CV255" s="159" t="s">
        <v>282</v>
      </c>
      <c r="CW255" s="159" t="s">
        <v>282</v>
      </c>
      <c r="CX255" s="159" t="s">
        <v>282</v>
      </c>
      <c r="CY255" s="159" t="s">
        <v>282</v>
      </c>
      <c r="CZ255" s="159" t="s">
        <v>282</v>
      </c>
      <c r="DA255" s="159" t="s">
        <v>282</v>
      </c>
      <c r="DB255" s="159" t="s">
        <v>282</v>
      </c>
      <c r="DC255" s="159" t="s">
        <v>282</v>
      </c>
      <c r="DD255" s="159" t="s">
        <v>282</v>
      </c>
      <c r="DE255" s="159" t="s">
        <v>282</v>
      </c>
      <c r="DF255" s="159" t="s">
        <v>282</v>
      </c>
      <c r="DG255" s="159" t="s">
        <v>282</v>
      </c>
      <c r="DH255" s="159" t="s">
        <v>282</v>
      </c>
      <c r="DI255" s="159" t="s">
        <v>282</v>
      </c>
      <c r="DJ255" s="159" t="s">
        <v>282</v>
      </c>
      <c r="DK255" s="159" t="s">
        <v>282</v>
      </c>
      <c r="DL255" s="159" t="s">
        <v>282</v>
      </c>
      <c r="DM255" s="159" t="s">
        <v>282</v>
      </c>
      <c r="DN255" s="159" t="s">
        <v>282</v>
      </c>
      <c r="DO255" s="159" t="s">
        <v>282</v>
      </c>
      <c r="DP255" s="159" t="s">
        <v>282</v>
      </c>
      <c r="DQ255" s="159" t="s">
        <v>282</v>
      </c>
      <c r="DR255" s="159" t="s">
        <v>282</v>
      </c>
      <c r="DS255" s="159" t="s">
        <v>282</v>
      </c>
      <c r="DT255" s="159" t="s">
        <v>282</v>
      </c>
      <c r="DU255" s="159" t="s">
        <v>282</v>
      </c>
      <c r="DV255" s="159" t="s">
        <v>282</v>
      </c>
      <c r="DW255" s="159" t="s">
        <v>282</v>
      </c>
      <c r="DX255" s="159" t="s">
        <v>282</v>
      </c>
      <c r="DY255" s="159" t="s">
        <v>282</v>
      </c>
      <c r="DZ255" s="159" t="s">
        <v>282</v>
      </c>
      <c r="EA255" s="159" t="s">
        <v>282</v>
      </c>
      <c r="EB255" s="159" t="s">
        <v>282</v>
      </c>
      <c r="EC255" s="159" t="s">
        <v>282</v>
      </c>
      <c r="ED255" s="159" t="s">
        <v>282</v>
      </c>
      <c r="EE255" s="159" t="s">
        <v>282</v>
      </c>
      <c r="EF255" s="159" t="s">
        <v>282</v>
      </c>
      <c r="EG255" s="159" t="s">
        <v>282</v>
      </c>
      <c r="EH255" s="159" t="s">
        <v>282</v>
      </c>
      <c r="EI255" s="159" t="s">
        <v>282</v>
      </c>
      <c r="EJ255" s="159" t="s">
        <v>282</v>
      </c>
      <c r="EK255" s="159" t="s">
        <v>282</v>
      </c>
      <c r="EL255" s="159" t="s">
        <v>282</v>
      </c>
      <c r="EM255" s="159" t="s">
        <v>282</v>
      </c>
      <c r="EN255" s="159" t="s">
        <v>282</v>
      </c>
      <c r="EO255" s="159" t="s">
        <v>282</v>
      </c>
      <c r="EP255" s="159" t="s">
        <v>282</v>
      </c>
      <c r="EQ255" s="159" t="s">
        <v>282</v>
      </c>
      <c r="ER255" s="159" t="s">
        <v>282</v>
      </c>
      <c r="ES255" s="159" t="s">
        <v>282</v>
      </c>
      <c r="ET255" s="159" t="s">
        <v>282</v>
      </c>
      <c r="EU255" s="159" t="s">
        <v>282</v>
      </c>
      <c r="EV255" s="159" t="s">
        <v>282</v>
      </c>
      <c r="EW255" s="159" t="s">
        <v>282</v>
      </c>
      <c r="EX255" s="159" t="s">
        <v>282</v>
      </c>
      <c r="EY255" s="159" t="s">
        <v>282</v>
      </c>
      <c r="EZ255" s="159" t="s">
        <v>282</v>
      </c>
      <c r="FA255" s="159" t="s">
        <v>282</v>
      </c>
      <c r="FB255" s="159" t="s">
        <v>282</v>
      </c>
      <c r="FC255" s="159" t="s">
        <v>282</v>
      </c>
      <c r="FD255" s="159" t="s">
        <v>282</v>
      </c>
      <c r="FE255" s="159" t="s">
        <v>282</v>
      </c>
      <c r="FF255" s="159" t="s">
        <v>282</v>
      </c>
      <c r="FG255" s="159" t="s">
        <v>282</v>
      </c>
      <c r="FH255" s="159" t="s">
        <v>282</v>
      </c>
      <c r="FI255" s="159" t="s">
        <v>282</v>
      </c>
      <c r="FJ255" s="159" t="s">
        <v>282</v>
      </c>
      <c r="FK255" s="159" t="s">
        <v>282</v>
      </c>
      <c r="FL255" s="159" t="s">
        <v>282</v>
      </c>
      <c r="FM255" s="159" t="s">
        <v>282</v>
      </c>
      <c r="FN255" s="159" t="s">
        <v>282</v>
      </c>
      <c r="FO255" s="159" t="s">
        <v>282</v>
      </c>
      <c r="FP255" s="159" t="s">
        <v>282</v>
      </c>
      <c r="FQ255" s="159" t="s">
        <v>282</v>
      </c>
      <c r="FR255" s="159" t="s">
        <v>282</v>
      </c>
      <c r="FS255" s="159" t="s">
        <v>282</v>
      </c>
      <c r="FT255" s="159" t="s">
        <v>282</v>
      </c>
    </row>
    <row r="256" spans="1:176" x14ac:dyDescent="0.25">
      <c r="A256" s="212" t="s">
        <v>12529</v>
      </c>
      <c r="B256" s="159" t="s">
        <v>14155</v>
      </c>
      <c r="C256" s="66" t="str">
        <f>IF(ISNUMBER(Severity!H256)=FALSE,Severity!F256,IF(Severity!H256&gt;=0.5,"YES","NO"))</f>
        <v>YES</v>
      </c>
      <c r="D256" s="66" t="str">
        <f>IF(ISNUMBER(Severity!I256)=FALSE,Severity!G256,IF(Severity!I256&gt;0.5,"YES","NO"))</f>
        <v>NO</v>
      </c>
      <c r="E256" s="159">
        <v>8</v>
      </c>
      <c r="F256" s="159">
        <v>2</v>
      </c>
      <c r="G256" s="159" t="s">
        <v>258</v>
      </c>
      <c r="H256" s="159" t="s">
        <v>10507</v>
      </c>
      <c r="I256" s="159">
        <v>16</v>
      </c>
      <c r="J256" s="159">
        <v>46</v>
      </c>
      <c r="K256" s="159" t="s">
        <v>194</v>
      </c>
      <c r="L256" s="159">
        <v>10</v>
      </c>
      <c r="M256" s="66">
        <v>108</v>
      </c>
      <c r="N256" s="159">
        <v>11</v>
      </c>
      <c r="O256" s="159" t="s">
        <v>194</v>
      </c>
      <c r="P256" s="159">
        <v>10</v>
      </c>
      <c r="Q256" s="159">
        <v>127</v>
      </c>
      <c r="R256" s="159">
        <v>50</v>
      </c>
      <c r="S256" s="159" t="s">
        <v>194</v>
      </c>
      <c r="T256" s="159">
        <v>10</v>
      </c>
      <c r="U256" s="159">
        <v>30.1</v>
      </c>
      <c r="V256" s="159">
        <v>5.14</v>
      </c>
      <c r="W256" s="159">
        <v>193</v>
      </c>
      <c r="X256" s="159" t="s">
        <v>282</v>
      </c>
      <c r="Y256" s="159" t="s">
        <v>282</v>
      </c>
      <c r="Z256" s="159" t="s">
        <v>282</v>
      </c>
      <c r="AA256" s="159" t="s">
        <v>282</v>
      </c>
      <c r="AB256" s="159" t="s">
        <v>282</v>
      </c>
      <c r="AC256" s="159" t="s">
        <v>282</v>
      </c>
      <c r="AD256" s="159" t="s">
        <v>282</v>
      </c>
      <c r="AE256" s="159" t="s">
        <v>282</v>
      </c>
      <c r="AF256" s="159" t="s">
        <v>282</v>
      </c>
      <c r="AG256" s="159">
        <v>-17</v>
      </c>
      <c r="AH256" s="159">
        <v>10.56</v>
      </c>
      <c r="AI256" s="159">
        <v>193</v>
      </c>
      <c r="AJ256" s="159" t="s">
        <v>282</v>
      </c>
      <c r="AK256" s="159" t="s">
        <v>282</v>
      </c>
      <c r="AL256" s="159" t="s">
        <v>282</v>
      </c>
      <c r="AM256" s="159">
        <v>198</v>
      </c>
      <c r="AN256" s="159">
        <v>152</v>
      </c>
      <c r="AO256" s="159" t="s">
        <v>790</v>
      </c>
      <c r="AP256" s="159" t="s">
        <v>10507</v>
      </c>
      <c r="AQ256" s="159">
        <v>11</v>
      </c>
      <c r="AR256" s="159">
        <v>41</v>
      </c>
      <c r="AS256" s="159" t="s">
        <v>194</v>
      </c>
      <c r="AT256" s="159">
        <v>10</v>
      </c>
      <c r="AU256" s="66">
        <v>71</v>
      </c>
      <c r="AV256" s="159">
        <v>11</v>
      </c>
      <c r="AW256" s="159" t="s">
        <v>194</v>
      </c>
      <c r="AX256" s="159">
        <v>10</v>
      </c>
      <c r="AY256" s="159">
        <v>91</v>
      </c>
      <c r="AZ256" s="159">
        <v>50</v>
      </c>
      <c r="BA256" s="159" t="s">
        <v>194</v>
      </c>
      <c r="BB256" s="159">
        <v>10</v>
      </c>
      <c r="BC256" s="159">
        <v>30.6</v>
      </c>
      <c r="BD256" s="159">
        <v>5.18</v>
      </c>
      <c r="BE256" s="159">
        <v>186</v>
      </c>
      <c r="BF256" s="159" t="s">
        <v>282</v>
      </c>
      <c r="BG256" s="159" t="s">
        <v>282</v>
      </c>
      <c r="BH256" s="159" t="s">
        <v>282</v>
      </c>
      <c r="BI256" s="159" t="s">
        <v>282</v>
      </c>
      <c r="BJ256" s="159" t="s">
        <v>282</v>
      </c>
      <c r="BK256" s="159" t="s">
        <v>282</v>
      </c>
      <c r="BL256" s="159" t="s">
        <v>282</v>
      </c>
      <c r="BM256" s="159" t="s">
        <v>282</v>
      </c>
      <c r="BN256" s="159" t="s">
        <v>282</v>
      </c>
      <c r="BO256" s="159">
        <v>-13.2</v>
      </c>
      <c r="BP256" s="159">
        <v>10.64</v>
      </c>
      <c r="BQ256" s="159">
        <v>186</v>
      </c>
      <c r="BR256" s="159" t="s">
        <v>282</v>
      </c>
      <c r="BS256" s="159" t="s">
        <v>282</v>
      </c>
      <c r="BT256" s="159" t="s">
        <v>282</v>
      </c>
      <c r="BU256" s="159">
        <v>187</v>
      </c>
      <c r="BV256" s="159">
        <v>146</v>
      </c>
      <c r="BW256" s="159" t="s">
        <v>282</v>
      </c>
      <c r="BX256" s="159" t="s">
        <v>282</v>
      </c>
      <c r="BY256" s="159" t="s">
        <v>282</v>
      </c>
      <c r="BZ256" s="159" t="s">
        <v>282</v>
      </c>
      <c r="CA256" s="159" t="s">
        <v>282</v>
      </c>
      <c r="CB256" s="159" t="s">
        <v>282</v>
      </c>
      <c r="CC256" s="159" t="s">
        <v>282</v>
      </c>
      <c r="CD256" s="159" t="s">
        <v>282</v>
      </c>
      <c r="CE256" s="159" t="s">
        <v>282</v>
      </c>
      <c r="CF256" s="159" t="s">
        <v>282</v>
      </c>
      <c r="CG256" s="159" t="s">
        <v>282</v>
      </c>
      <c r="CH256" s="159" t="s">
        <v>282</v>
      </c>
      <c r="CI256" s="159" t="s">
        <v>282</v>
      </c>
      <c r="CJ256" s="159" t="s">
        <v>282</v>
      </c>
      <c r="CK256" s="159" t="s">
        <v>282</v>
      </c>
      <c r="CL256" s="159" t="s">
        <v>282</v>
      </c>
      <c r="CM256" s="159" t="s">
        <v>282</v>
      </c>
      <c r="CN256" s="159" t="s">
        <v>282</v>
      </c>
      <c r="CO256" s="159" t="s">
        <v>282</v>
      </c>
      <c r="CP256" s="159" t="s">
        <v>282</v>
      </c>
      <c r="CQ256" s="159" t="s">
        <v>282</v>
      </c>
      <c r="CR256" s="159" t="s">
        <v>282</v>
      </c>
      <c r="CS256" s="159" t="s">
        <v>282</v>
      </c>
      <c r="CT256" s="159" t="s">
        <v>282</v>
      </c>
      <c r="CU256" s="159" t="s">
        <v>282</v>
      </c>
      <c r="CV256" s="159" t="s">
        <v>282</v>
      </c>
      <c r="CW256" s="159" t="s">
        <v>282</v>
      </c>
      <c r="CX256" s="159" t="s">
        <v>282</v>
      </c>
      <c r="CY256" s="159" t="s">
        <v>282</v>
      </c>
      <c r="CZ256" s="159" t="s">
        <v>282</v>
      </c>
      <c r="DA256" s="159" t="s">
        <v>282</v>
      </c>
      <c r="DB256" s="159" t="s">
        <v>282</v>
      </c>
      <c r="DC256" s="159" t="s">
        <v>282</v>
      </c>
      <c r="DD256" s="159" t="s">
        <v>282</v>
      </c>
      <c r="DE256" s="159" t="s">
        <v>282</v>
      </c>
      <c r="DF256" s="159" t="s">
        <v>282</v>
      </c>
      <c r="DG256" s="159" t="s">
        <v>282</v>
      </c>
      <c r="DH256" s="159" t="s">
        <v>282</v>
      </c>
      <c r="DI256" s="159" t="s">
        <v>282</v>
      </c>
      <c r="DJ256" s="159" t="s">
        <v>282</v>
      </c>
      <c r="DK256" s="159" t="s">
        <v>282</v>
      </c>
      <c r="DL256" s="159" t="s">
        <v>282</v>
      </c>
      <c r="DM256" s="159" t="s">
        <v>282</v>
      </c>
      <c r="DN256" s="159" t="s">
        <v>282</v>
      </c>
      <c r="DO256" s="159" t="s">
        <v>282</v>
      </c>
      <c r="DP256" s="159" t="s">
        <v>282</v>
      </c>
      <c r="DQ256" s="159" t="s">
        <v>282</v>
      </c>
      <c r="DR256" s="159" t="s">
        <v>282</v>
      </c>
      <c r="DS256" s="159" t="s">
        <v>282</v>
      </c>
      <c r="DT256" s="159" t="s">
        <v>282</v>
      </c>
      <c r="DU256" s="159" t="s">
        <v>282</v>
      </c>
      <c r="DV256" s="159" t="s">
        <v>282</v>
      </c>
      <c r="DW256" s="159" t="s">
        <v>282</v>
      </c>
      <c r="DX256" s="159" t="s">
        <v>282</v>
      </c>
      <c r="DY256" s="159" t="s">
        <v>282</v>
      </c>
      <c r="DZ256" s="159" t="s">
        <v>282</v>
      </c>
      <c r="EA256" s="159" t="s">
        <v>282</v>
      </c>
      <c r="EB256" s="159" t="s">
        <v>282</v>
      </c>
      <c r="EC256" s="159" t="s">
        <v>282</v>
      </c>
      <c r="ED256" s="159" t="s">
        <v>282</v>
      </c>
      <c r="EE256" s="159" t="s">
        <v>282</v>
      </c>
      <c r="EF256" s="159" t="s">
        <v>282</v>
      </c>
      <c r="EG256" s="159" t="s">
        <v>282</v>
      </c>
      <c r="EH256" s="159" t="s">
        <v>282</v>
      </c>
      <c r="EI256" s="159" t="s">
        <v>282</v>
      </c>
      <c r="EJ256" s="159" t="s">
        <v>282</v>
      </c>
      <c r="EK256" s="159" t="s">
        <v>282</v>
      </c>
      <c r="EL256" s="159" t="s">
        <v>282</v>
      </c>
      <c r="EM256" s="159" t="s">
        <v>282</v>
      </c>
      <c r="EN256" s="159" t="s">
        <v>282</v>
      </c>
      <c r="EO256" s="159" t="s">
        <v>282</v>
      </c>
      <c r="EP256" s="159" t="s">
        <v>282</v>
      </c>
      <c r="EQ256" s="159" t="s">
        <v>282</v>
      </c>
      <c r="ER256" s="159" t="s">
        <v>282</v>
      </c>
      <c r="ES256" s="159" t="s">
        <v>282</v>
      </c>
      <c r="ET256" s="159" t="s">
        <v>282</v>
      </c>
      <c r="EU256" s="159" t="s">
        <v>282</v>
      </c>
      <c r="EV256" s="159" t="s">
        <v>282</v>
      </c>
      <c r="EW256" s="159" t="s">
        <v>282</v>
      </c>
      <c r="EX256" s="159" t="s">
        <v>282</v>
      </c>
      <c r="EY256" s="159" t="s">
        <v>282</v>
      </c>
      <c r="EZ256" s="159" t="s">
        <v>282</v>
      </c>
      <c r="FA256" s="159" t="s">
        <v>282</v>
      </c>
      <c r="FB256" s="159" t="s">
        <v>282</v>
      </c>
      <c r="FC256" s="159" t="s">
        <v>282</v>
      </c>
      <c r="FD256" s="159" t="s">
        <v>282</v>
      </c>
      <c r="FE256" s="159" t="s">
        <v>282</v>
      </c>
      <c r="FF256" s="159" t="s">
        <v>282</v>
      </c>
      <c r="FG256" s="159" t="s">
        <v>282</v>
      </c>
      <c r="FH256" s="159" t="s">
        <v>282</v>
      </c>
      <c r="FI256" s="159" t="s">
        <v>282</v>
      </c>
      <c r="FJ256" s="159" t="s">
        <v>282</v>
      </c>
      <c r="FK256" s="159" t="s">
        <v>282</v>
      </c>
      <c r="FL256" s="159" t="s">
        <v>282</v>
      </c>
      <c r="FM256" s="159" t="s">
        <v>282</v>
      </c>
      <c r="FN256" s="159" t="s">
        <v>282</v>
      </c>
      <c r="FO256" s="159" t="s">
        <v>282</v>
      </c>
      <c r="FP256" s="159" t="s">
        <v>282</v>
      </c>
      <c r="FQ256" s="159" t="s">
        <v>282</v>
      </c>
      <c r="FR256" s="159" t="s">
        <v>282</v>
      </c>
      <c r="FS256" s="159" t="s">
        <v>282</v>
      </c>
      <c r="FT256" s="159" t="s">
        <v>282</v>
      </c>
    </row>
    <row r="257" spans="1:176" x14ac:dyDescent="0.25">
      <c r="A257" s="66" t="s">
        <v>506</v>
      </c>
      <c r="B257" s="159" t="s">
        <v>11428</v>
      </c>
      <c r="C257" s="66" t="str">
        <f>IF(ISNUMBER(Severity!H257)=FALSE,Severity!F257,IF(Severity!H257&gt;=0.5,"YES","NO"))</f>
        <v>YES</v>
      </c>
      <c r="D257" s="66" t="str">
        <f>IF(ISNUMBER(Severity!I257)=FALSE,Severity!G257,IF(Severity!I257&gt;0.5,"YES","NO"))</f>
        <v>NO</v>
      </c>
      <c r="E257" s="159">
        <v>6</v>
      </c>
      <c r="F257" s="159">
        <v>2</v>
      </c>
      <c r="G257" s="159" t="s">
        <v>263</v>
      </c>
      <c r="H257" s="159" t="s">
        <v>10507</v>
      </c>
      <c r="I257" s="159">
        <v>0</v>
      </c>
      <c r="J257" s="159">
        <v>2</v>
      </c>
      <c r="K257" s="159" t="s">
        <v>282</v>
      </c>
      <c r="L257" s="159" t="s">
        <v>282</v>
      </c>
      <c r="M257" s="159" t="s">
        <v>282</v>
      </c>
      <c r="N257" s="159" t="s">
        <v>282</v>
      </c>
      <c r="O257" s="159" t="s">
        <v>282</v>
      </c>
      <c r="P257" s="159" t="s">
        <v>282</v>
      </c>
      <c r="Q257" s="159" t="s">
        <v>282</v>
      </c>
      <c r="R257" s="159" t="s">
        <v>282</v>
      </c>
      <c r="S257" s="159" t="s">
        <v>299</v>
      </c>
      <c r="T257" s="159">
        <v>17</v>
      </c>
      <c r="U257" s="159">
        <v>30.8</v>
      </c>
      <c r="V257" s="66" t="s">
        <v>282</v>
      </c>
      <c r="W257" s="159">
        <v>16</v>
      </c>
      <c r="X257" s="66" t="s">
        <v>282</v>
      </c>
      <c r="Y257" s="66" t="s">
        <v>282</v>
      </c>
      <c r="Z257" s="66" t="s">
        <v>282</v>
      </c>
      <c r="AA257" s="66" t="s">
        <v>282</v>
      </c>
      <c r="AB257" s="66" t="s">
        <v>282</v>
      </c>
      <c r="AC257" s="66" t="s">
        <v>282</v>
      </c>
      <c r="AD257" s="66" t="s">
        <v>282</v>
      </c>
      <c r="AE257" s="66" t="s">
        <v>282</v>
      </c>
      <c r="AF257" s="66" t="s">
        <v>282</v>
      </c>
      <c r="AG257" s="66" t="s">
        <v>282</v>
      </c>
      <c r="AH257" s="66" t="s">
        <v>282</v>
      </c>
      <c r="AI257" s="66" t="s">
        <v>282</v>
      </c>
      <c r="AJ257" s="66" t="s">
        <v>282</v>
      </c>
      <c r="AK257" s="66" t="s">
        <v>282</v>
      </c>
      <c r="AL257" s="66" t="s">
        <v>282</v>
      </c>
      <c r="AM257" s="159">
        <v>16</v>
      </c>
      <c r="AN257" s="159">
        <v>14</v>
      </c>
      <c r="AO257" s="159" t="s">
        <v>790</v>
      </c>
      <c r="AP257" s="159" t="s">
        <v>10507</v>
      </c>
      <c r="AQ257" s="66">
        <v>0</v>
      </c>
      <c r="AR257" s="159">
        <v>6</v>
      </c>
      <c r="AS257" s="159" t="s">
        <v>282</v>
      </c>
      <c r="AT257" s="159" t="s">
        <v>282</v>
      </c>
      <c r="AU257" s="159" t="s">
        <v>282</v>
      </c>
      <c r="AV257" s="159" t="s">
        <v>282</v>
      </c>
      <c r="AW257" s="159" t="s">
        <v>282</v>
      </c>
      <c r="AX257" s="159" t="s">
        <v>282</v>
      </c>
      <c r="AY257" s="159" t="s">
        <v>282</v>
      </c>
      <c r="AZ257" s="159" t="s">
        <v>282</v>
      </c>
      <c r="BA257" s="159" t="s">
        <v>299</v>
      </c>
      <c r="BB257" s="159">
        <v>17</v>
      </c>
      <c r="BC257" s="66">
        <v>29.4</v>
      </c>
      <c r="BD257" s="159" t="s">
        <v>282</v>
      </c>
      <c r="BE257" s="66">
        <v>15</v>
      </c>
      <c r="BF257" s="66" t="s">
        <v>282</v>
      </c>
      <c r="BG257" s="66" t="s">
        <v>282</v>
      </c>
      <c r="BH257" s="66" t="s">
        <v>282</v>
      </c>
      <c r="BI257" s="66" t="s">
        <v>282</v>
      </c>
      <c r="BJ257" s="66" t="s">
        <v>282</v>
      </c>
      <c r="BK257" s="66" t="s">
        <v>282</v>
      </c>
      <c r="BL257" s="66" t="s">
        <v>282</v>
      </c>
      <c r="BM257" s="66" t="s">
        <v>282</v>
      </c>
      <c r="BN257" s="66" t="s">
        <v>282</v>
      </c>
      <c r="BO257" s="66" t="s">
        <v>282</v>
      </c>
      <c r="BP257" s="66" t="s">
        <v>282</v>
      </c>
      <c r="BQ257" s="66" t="s">
        <v>282</v>
      </c>
      <c r="BR257" s="66" t="s">
        <v>282</v>
      </c>
      <c r="BS257" s="66" t="s">
        <v>282</v>
      </c>
      <c r="BT257" s="66" t="s">
        <v>282</v>
      </c>
      <c r="BU257" s="159">
        <v>15</v>
      </c>
      <c r="BV257" s="159">
        <v>9</v>
      </c>
      <c r="BW257" s="159" t="s">
        <v>282</v>
      </c>
      <c r="BX257" s="159" t="s">
        <v>282</v>
      </c>
      <c r="BY257" s="159" t="s">
        <v>282</v>
      </c>
      <c r="BZ257" s="159" t="s">
        <v>282</v>
      </c>
      <c r="CA257" s="159" t="s">
        <v>282</v>
      </c>
      <c r="CB257" s="159" t="s">
        <v>282</v>
      </c>
      <c r="CC257" s="159" t="s">
        <v>282</v>
      </c>
      <c r="CD257" s="159" t="s">
        <v>282</v>
      </c>
      <c r="CE257" s="159" t="s">
        <v>282</v>
      </c>
      <c r="CF257" s="159" t="s">
        <v>282</v>
      </c>
      <c r="CG257" s="159" t="s">
        <v>282</v>
      </c>
      <c r="CH257" s="159" t="s">
        <v>282</v>
      </c>
      <c r="CI257" s="159" t="s">
        <v>282</v>
      </c>
      <c r="CJ257" s="159" t="s">
        <v>282</v>
      </c>
      <c r="CK257" s="159" t="s">
        <v>282</v>
      </c>
      <c r="CL257" s="159" t="s">
        <v>282</v>
      </c>
      <c r="CM257" s="159" t="s">
        <v>282</v>
      </c>
      <c r="CN257" s="159" t="s">
        <v>282</v>
      </c>
      <c r="CO257" s="159" t="s">
        <v>282</v>
      </c>
      <c r="CP257" s="159" t="s">
        <v>282</v>
      </c>
      <c r="CQ257" s="159" t="s">
        <v>282</v>
      </c>
      <c r="CR257" s="159" t="s">
        <v>282</v>
      </c>
      <c r="CS257" s="159" t="s">
        <v>282</v>
      </c>
      <c r="CT257" s="159" t="s">
        <v>282</v>
      </c>
      <c r="CU257" s="159" t="s">
        <v>282</v>
      </c>
      <c r="CV257" s="159" t="s">
        <v>282</v>
      </c>
      <c r="CW257" s="159" t="s">
        <v>282</v>
      </c>
      <c r="CX257" s="159" t="s">
        <v>282</v>
      </c>
      <c r="CY257" s="159" t="s">
        <v>282</v>
      </c>
      <c r="CZ257" s="159" t="s">
        <v>282</v>
      </c>
      <c r="DA257" s="159" t="s">
        <v>282</v>
      </c>
      <c r="DB257" s="159" t="s">
        <v>282</v>
      </c>
      <c r="DC257" s="159" t="s">
        <v>282</v>
      </c>
      <c r="DD257" s="159" t="s">
        <v>282</v>
      </c>
      <c r="DE257" s="159" t="s">
        <v>282</v>
      </c>
      <c r="DF257" s="159" t="s">
        <v>282</v>
      </c>
      <c r="DG257" s="159" t="s">
        <v>282</v>
      </c>
      <c r="DH257" s="159" t="s">
        <v>282</v>
      </c>
      <c r="DI257" s="159" t="s">
        <v>282</v>
      </c>
      <c r="DJ257" s="159" t="s">
        <v>282</v>
      </c>
      <c r="DK257" s="159" t="s">
        <v>282</v>
      </c>
      <c r="DL257" s="159" t="s">
        <v>282</v>
      </c>
      <c r="DM257" s="159" t="s">
        <v>282</v>
      </c>
      <c r="DN257" s="159" t="s">
        <v>282</v>
      </c>
      <c r="DO257" s="159" t="s">
        <v>282</v>
      </c>
      <c r="DP257" s="159" t="s">
        <v>282</v>
      </c>
      <c r="DQ257" s="159" t="s">
        <v>282</v>
      </c>
      <c r="DR257" s="159" t="s">
        <v>282</v>
      </c>
      <c r="DS257" s="159" t="s">
        <v>282</v>
      </c>
      <c r="DT257" s="159" t="s">
        <v>282</v>
      </c>
      <c r="DU257" s="159" t="s">
        <v>282</v>
      </c>
      <c r="DV257" s="159" t="s">
        <v>282</v>
      </c>
      <c r="DW257" s="159" t="s">
        <v>282</v>
      </c>
      <c r="DX257" s="159" t="s">
        <v>282</v>
      </c>
      <c r="DY257" s="159" t="s">
        <v>282</v>
      </c>
      <c r="DZ257" s="159" t="s">
        <v>282</v>
      </c>
      <c r="EA257" s="159" t="s">
        <v>282</v>
      </c>
      <c r="EB257" s="159" t="s">
        <v>282</v>
      </c>
      <c r="EC257" s="159" t="s">
        <v>282</v>
      </c>
      <c r="ED257" s="159" t="s">
        <v>282</v>
      </c>
      <c r="EE257" s="159" t="s">
        <v>282</v>
      </c>
      <c r="EF257" s="159" t="s">
        <v>282</v>
      </c>
      <c r="EG257" s="159" t="s">
        <v>282</v>
      </c>
      <c r="EH257" s="159" t="s">
        <v>282</v>
      </c>
      <c r="EI257" s="159" t="s">
        <v>282</v>
      </c>
      <c r="EJ257" s="159" t="s">
        <v>282</v>
      </c>
      <c r="EK257" s="159" t="s">
        <v>282</v>
      </c>
      <c r="EL257" s="159" t="s">
        <v>282</v>
      </c>
      <c r="EM257" s="159" t="s">
        <v>282</v>
      </c>
      <c r="EN257" s="159" t="s">
        <v>282</v>
      </c>
      <c r="EO257" s="159" t="s">
        <v>282</v>
      </c>
      <c r="EP257" s="159" t="s">
        <v>282</v>
      </c>
      <c r="EQ257" s="159" t="s">
        <v>282</v>
      </c>
      <c r="ER257" s="159" t="s">
        <v>282</v>
      </c>
      <c r="ES257" s="159" t="s">
        <v>282</v>
      </c>
      <c r="ET257" s="159" t="s">
        <v>282</v>
      </c>
      <c r="EU257" s="159" t="s">
        <v>282</v>
      </c>
      <c r="EV257" s="159" t="s">
        <v>282</v>
      </c>
      <c r="EW257" s="159" t="s">
        <v>282</v>
      </c>
      <c r="EX257" s="159" t="s">
        <v>282</v>
      </c>
      <c r="EY257" s="159" t="s">
        <v>282</v>
      </c>
      <c r="EZ257" s="159" t="s">
        <v>282</v>
      </c>
      <c r="FA257" s="159" t="s">
        <v>282</v>
      </c>
      <c r="FB257" s="159" t="s">
        <v>282</v>
      </c>
      <c r="FC257" s="159" t="s">
        <v>282</v>
      </c>
      <c r="FD257" s="159" t="s">
        <v>282</v>
      </c>
      <c r="FE257" s="159" t="s">
        <v>282</v>
      </c>
      <c r="FF257" s="159" t="s">
        <v>282</v>
      </c>
      <c r="FG257" s="159" t="s">
        <v>282</v>
      </c>
      <c r="FH257" s="159" t="s">
        <v>282</v>
      </c>
      <c r="FI257" s="159" t="s">
        <v>282</v>
      </c>
      <c r="FJ257" s="159" t="s">
        <v>282</v>
      </c>
      <c r="FK257" s="159" t="s">
        <v>282</v>
      </c>
      <c r="FL257" s="159" t="s">
        <v>282</v>
      </c>
      <c r="FM257" s="159" t="s">
        <v>282</v>
      </c>
      <c r="FN257" s="159" t="s">
        <v>282</v>
      </c>
      <c r="FO257" s="159" t="s">
        <v>282</v>
      </c>
      <c r="FP257" s="159" t="s">
        <v>282</v>
      </c>
      <c r="FQ257" s="159" t="s">
        <v>282</v>
      </c>
      <c r="FR257" s="159" t="s">
        <v>282</v>
      </c>
      <c r="FS257" s="159" t="s">
        <v>282</v>
      </c>
      <c r="FT257" s="159" t="s">
        <v>282</v>
      </c>
    </row>
    <row r="258" spans="1:176" x14ac:dyDescent="0.25">
      <c r="A258" s="66" t="s">
        <v>7657</v>
      </c>
      <c r="B258" s="159" t="s">
        <v>14161</v>
      </c>
      <c r="C258" s="66" t="str">
        <f>IF(ISNUMBER(Severity!H258)=FALSE,Severity!F258,IF(Severity!H258&gt;=0.5,"YES","NO"))</f>
        <v>YES</v>
      </c>
      <c r="D258" s="66" t="str">
        <f>IF(ISNUMBER(Severity!I258)=FALSE,Severity!G258,IF(Severity!I258&gt;0.5,"YES","NO"))</f>
        <v>NO</v>
      </c>
      <c r="E258" s="159">
        <v>8</v>
      </c>
      <c r="F258" s="159">
        <v>2</v>
      </c>
      <c r="G258" s="159" t="s">
        <v>255</v>
      </c>
      <c r="H258" s="159" t="s">
        <v>10507</v>
      </c>
      <c r="I258" s="159" t="s">
        <v>282</v>
      </c>
      <c r="J258" s="159">
        <v>37</v>
      </c>
      <c r="K258" s="159" t="s">
        <v>282</v>
      </c>
      <c r="L258" s="159" t="s">
        <v>282</v>
      </c>
      <c r="M258" s="159" t="s">
        <v>282</v>
      </c>
      <c r="N258" s="159" t="s">
        <v>282</v>
      </c>
      <c r="O258" s="159" t="s">
        <v>282</v>
      </c>
      <c r="P258" s="159" t="s">
        <v>282</v>
      </c>
      <c r="Q258" s="159" t="s">
        <v>282</v>
      </c>
      <c r="R258" s="159" t="s">
        <v>282</v>
      </c>
      <c r="S258" s="159" t="s">
        <v>299</v>
      </c>
      <c r="T258" s="159">
        <v>17</v>
      </c>
      <c r="U258" s="159">
        <v>22</v>
      </c>
      <c r="V258" s="159">
        <v>3.4</v>
      </c>
      <c r="W258" s="159">
        <v>104</v>
      </c>
      <c r="X258" s="159" t="s">
        <v>282</v>
      </c>
      <c r="Y258" s="159" t="s">
        <v>282</v>
      </c>
      <c r="Z258" s="159" t="s">
        <v>282</v>
      </c>
      <c r="AA258" s="66">
        <v>13.3</v>
      </c>
      <c r="AB258" s="66">
        <v>7.8</v>
      </c>
      <c r="AC258" s="66">
        <v>104</v>
      </c>
      <c r="AD258" s="159" t="s">
        <v>282</v>
      </c>
      <c r="AE258" s="159" t="s">
        <v>282</v>
      </c>
      <c r="AF258" s="159" t="s">
        <v>282</v>
      </c>
      <c r="AG258" s="159" t="s">
        <v>282</v>
      </c>
      <c r="AH258" s="159" t="s">
        <v>282</v>
      </c>
      <c r="AI258" s="159" t="s">
        <v>282</v>
      </c>
      <c r="AJ258" s="159" t="s">
        <v>282</v>
      </c>
      <c r="AK258" s="159" t="s">
        <v>282</v>
      </c>
      <c r="AL258" s="159" t="s">
        <v>282</v>
      </c>
      <c r="AM258" s="159">
        <v>104</v>
      </c>
      <c r="AN258" s="159">
        <v>67</v>
      </c>
      <c r="AO258" s="159" t="s">
        <v>790</v>
      </c>
      <c r="AP258" s="159" t="s">
        <v>10507</v>
      </c>
      <c r="AQ258" s="159" t="s">
        <v>282</v>
      </c>
      <c r="AR258" s="159">
        <v>40</v>
      </c>
      <c r="AS258" s="159" t="s">
        <v>282</v>
      </c>
      <c r="AT258" s="159" t="s">
        <v>282</v>
      </c>
      <c r="AU258" s="159" t="s">
        <v>282</v>
      </c>
      <c r="AV258" s="159" t="s">
        <v>282</v>
      </c>
      <c r="AW258" s="159" t="s">
        <v>282</v>
      </c>
      <c r="AX258" s="159" t="s">
        <v>282</v>
      </c>
      <c r="AY258" s="159" t="s">
        <v>282</v>
      </c>
      <c r="AZ258" s="159" t="s">
        <v>282</v>
      </c>
      <c r="BA258" s="159" t="s">
        <v>299</v>
      </c>
      <c r="BB258" s="159">
        <v>17</v>
      </c>
      <c r="BC258" s="159">
        <v>21.5</v>
      </c>
      <c r="BD258" s="159">
        <v>3.4</v>
      </c>
      <c r="BE258" s="159">
        <v>103</v>
      </c>
      <c r="BF258" s="159" t="s">
        <v>282</v>
      </c>
      <c r="BG258" s="159" t="s">
        <v>282</v>
      </c>
      <c r="BH258" s="159" t="s">
        <v>282</v>
      </c>
      <c r="BI258" s="66">
        <v>13.6</v>
      </c>
      <c r="BJ258" s="66">
        <v>8</v>
      </c>
      <c r="BK258" s="66">
        <v>103</v>
      </c>
      <c r="BL258" s="159" t="s">
        <v>282</v>
      </c>
      <c r="BM258" s="159" t="s">
        <v>282</v>
      </c>
      <c r="BN258" s="159" t="s">
        <v>282</v>
      </c>
      <c r="BO258" s="159" t="s">
        <v>282</v>
      </c>
      <c r="BP258" s="159" t="s">
        <v>282</v>
      </c>
      <c r="BQ258" s="159" t="s">
        <v>282</v>
      </c>
      <c r="BR258" s="159" t="s">
        <v>282</v>
      </c>
      <c r="BS258" s="159" t="s">
        <v>282</v>
      </c>
      <c r="BT258" s="159" t="s">
        <v>282</v>
      </c>
      <c r="BU258" s="159">
        <v>103</v>
      </c>
      <c r="BV258" s="159">
        <v>63</v>
      </c>
      <c r="BW258" s="159" t="s">
        <v>282</v>
      </c>
      <c r="BX258" s="159" t="s">
        <v>282</v>
      </c>
      <c r="BY258" s="159" t="s">
        <v>282</v>
      </c>
      <c r="BZ258" s="159" t="s">
        <v>282</v>
      </c>
      <c r="CA258" s="159" t="s">
        <v>282</v>
      </c>
      <c r="CB258" s="159" t="s">
        <v>282</v>
      </c>
      <c r="CC258" s="159" t="s">
        <v>282</v>
      </c>
      <c r="CD258" s="159" t="s">
        <v>282</v>
      </c>
      <c r="CE258" s="159" t="s">
        <v>282</v>
      </c>
      <c r="CF258" s="159" t="s">
        <v>282</v>
      </c>
      <c r="CG258" s="159" t="s">
        <v>282</v>
      </c>
      <c r="CH258" s="159" t="s">
        <v>282</v>
      </c>
      <c r="CI258" s="159" t="s">
        <v>282</v>
      </c>
      <c r="CJ258" s="159" t="s">
        <v>282</v>
      </c>
      <c r="CK258" s="159" t="s">
        <v>282</v>
      </c>
      <c r="CL258" s="159" t="s">
        <v>282</v>
      </c>
      <c r="CM258" s="159" t="s">
        <v>282</v>
      </c>
      <c r="CN258" s="159" t="s">
        <v>282</v>
      </c>
      <c r="CO258" s="159" t="s">
        <v>282</v>
      </c>
      <c r="CP258" s="159" t="s">
        <v>282</v>
      </c>
      <c r="CQ258" s="159" t="s">
        <v>282</v>
      </c>
      <c r="CR258" s="159" t="s">
        <v>282</v>
      </c>
      <c r="CS258" s="159" t="s">
        <v>282</v>
      </c>
      <c r="CT258" s="159" t="s">
        <v>282</v>
      </c>
      <c r="CU258" s="159" t="s">
        <v>282</v>
      </c>
      <c r="CV258" s="159" t="s">
        <v>282</v>
      </c>
      <c r="CW258" s="159" t="s">
        <v>282</v>
      </c>
      <c r="CX258" s="159" t="s">
        <v>282</v>
      </c>
      <c r="CY258" s="159" t="s">
        <v>282</v>
      </c>
      <c r="CZ258" s="159" t="s">
        <v>282</v>
      </c>
      <c r="DA258" s="159" t="s">
        <v>282</v>
      </c>
      <c r="DB258" s="159" t="s">
        <v>282</v>
      </c>
      <c r="DC258" s="159" t="s">
        <v>282</v>
      </c>
      <c r="DD258" s="159" t="s">
        <v>282</v>
      </c>
      <c r="DE258" s="159" t="s">
        <v>282</v>
      </c>
      <c r="DF258" s="159" t="s">
        <v>282</v>
      </c>
      <c r="DG258" s="159" t="s">
        <v>282</v>
      </c>
      <c r="DH258" s="159" t="s">
        <v>282</v>
      </c>
      <c r="DI258" s="159" t="s">
        <v>282</v>
      </c>
      <c r="DJ258" s="159" t="s">
        <v>282</v>
      </c>
      <c r="DK258" s="159" t="s">
        <v>282</v>
      </c>
      <c r="DL258" s="159" t="s">
        <v>282</v>
      </c>
      <c r="DM258" s="159" t="s">
        <v>282</v>
      </c>
      <c r="DN258" s="159" t="s">
        <v>282</v>
      </c>
      <c r="DO258" s="159" t="s">
        <v>282</v>
      </c>
      <c r="DP258" s="159" t="s">
        <v>282</v>
      </c>
      <c r="DQ258" s="159" t="s">
        <v>282</v>
      </c>
      <c r="DR258" s="159" t="s">
        <v>282</v>
      </c>
      <c r="DS258" s="159" t="s">
        <v>282</v>
      </c>
      <c r="DT258" s="159" t="s">
        <v>282</v>
      </c>
      <c r="DU258" s="159" t="s">
        <v>282</v>
      </c>
      <c r="DV258" s="159" t="s">
        <v>282</v>
      </c>
      <c r="DW258" s="159" t="s">
        <v>282</v>
      </c>
      <c r="DX258" s="159" t="s">
        <v>282</v>
      </c>
      <c r="DY258" s="159" t="s">
        <v>282</v>
      </c>
      <c r="DZ258" s="159" t="s">
        <v>282</v>
      </c>
      <c r="EA258" s="159" t="s">
        <v>282</v>
      </c>
      <c r="EB258" s="159" t="s">
        <v>282</v>
      </c>
      <c r="EC258" s="159" t="s">
        <v>282</v>
      </c>
      <c r="ED258" s="159" t="s">
        <v>282</v>
      </c>
      <c r="EE258" s="159" t="s">
        <v>282</v>
      </c>
      <c r="EF258" s="159" t="s">
        <v>282</v>
      </c>
      <c r="EG258" s="159" t="s">
        <v>282</v>
      </c>
      <c r="EH258" s="159" t="s">
        <v>282</v>
      </c>
      <c r="EI258" s="159" t="s">
        <v>282</v>
      </c>
      <c r="EJ258" s="159" t="s">
        <v>282</v>
      </c>
      <c r="EK258" s="159" t="s">
        <v>282</v>
      </c>
      <c r="EL258" s="159" t="s">
        <v>282</v>
      </c>
      <c r="EM258" s="159" t="s">
        <v>282</v>
      </c>
      <c r="EN258" s="159" t="s">
        <v>282</v>
      </c>
      <c r="EO258" s="159" t="s">
        <v>282</v>
      </c>
      <c r="EP258" s="159" t="s">
        <v>282</v>
      </c>
      <c r="EQ258" s="159" t="s">
        <v>282</v>
      </c>
      <c r="ER258" s="159" t="s">
        <v>282</v>
      </c>
      <c r="ES258" s="159" t="s">
        <v>282</v>
      </c>
      <c r="ET258" s="159" t="s">
        <v>282</v>
      </c>
      <c r="EU258" s="159" t="s">
        <v>282</v>
      </c>
      <c r="EV258" s="159" t="s">
        <v>282</v>
      </c>
      <c r="EW258" s="159" t="s">
        <v>282</v>
      </c>
      <c r="EX258" s="159" t="s">
        <v>282</v>
      </c>
      <c r="EY258" s="159" t="s">
        <v>282</v>
      </c>
      <c r="EZ258" s="159" t="s">
        <v>282</v>
      </c>
      <c r="FA258" s="159" t="s">
        <v>282</v>
      </c>
      <c r="FB258" s="159" t="s">
        <v>282</v>
      </c>
      <c r="FC258" s="159" t="s">
        <v>282</v>
      </c>
      <c r="FD258" s="159" t="s">
        <v>282</v>
      </c>
      <c r="FE258" s="159" t="s">
        <v>282</v>
      </c>
      <c r="FF258" s="159" t="s">
        <v>282</v>
      </c>
      <c r="FG258" s="159" t="s">
        <v>282</v>
      </c>
      <c r="FH258" s="159" t="s">
        <v>282</v>
      </c>
      <c r="FI258" s="159" t="s">
        <v>282</v>
      </c>
      <c r="FJ258" s="159" t="s">
        <v>282</v>
      </c>
      <c r="FK258" s="159" t="s">
        <v>282</v>
      </c>
      <c r="FL258" s="159" t="s">
        <v>282</v>
      </c>
      <c r="FM258" s="159" t="s">
        <v>282</v>
      </c>
      <c r="FN258" s="159" t="s">
        <v>282</v>
      </c>
      <c r="FO258" s="159" t="s">
        <v>282</v>
      </c>
      <c r="FP258" s="159" t="s">
        <v>282</v>
      </c>
      <c r="FQ258" s="159" t="s">
        <v>282</v>
      </c>
      <c r="FR258" s="159" t="s">
        <v>282</v>
      </c>
      <c r="FS258" s="159" t="s">
        <v>282</v>
      </c>
      <c r="FT258" s="159" t="s">
        <v>282</v>
      </c>
    </row>
    <row r="259" spans="1:176" x14ac:dyDescent="0.25">
      <c r="A259" s="66" t="s">
        <v>7659</v>
      </c>
      <c r="B259" s="159" t="s">
        <v>14161</v>
      </c>
      <c r="C259" s="66" t="str">
        <f>IF(ISNUMBER(Severity!H259)=FALSE,Severity!F259,IF(Severity!H259&gt;=0.5,"YES","NO"))</f>
        <v>YES</v>
      </c>
      <c r="D259" s="66" t="str">
        <f>IF(ISNUMBER(Severity!I259)=FALSE,Severity!G259,IF(Severity!I259&gt;0.5,"YES","NO"))</f>
        <v>NO</v>
      </c>
      <c r="E259" s="159">
        <v>8</v>
      </c>
      <c r="F259" s="159">
        <v>3</v>
      </c>
      <c r="G259" s="159" t="s">
        <v>246</v>
      </c>
      <c r="H259" s="159" t="s">
        <v>10507</v>
      </c>
      <c r="I259" s="159" t="s">
        <v>282</v>
      </c>
      <c r="J259" s="159">
        <v>28</v>
      </c>
      <c r="K259" s="159" t="s">
        <v>282</v>
      </c>
      <c r="L259" s="159" t="s">
        <v>282</v>
      </c>
      <c r="M259" s="159" t="s">
        <v>282</v>
      </c>
      <c r="N259" s="159" t="s">
        <v>282</v>
      </c>
      <c r="O259" s="159" t="s">
        <v>282</v>
      </c>
      <c r="P259" s="159" t="s">
        <v>282</v>
      </c>
      <c r="Q259" s="159" t="s">
        <v>282</v>
      </c>
      <c r="R259" s="159" t="s">
        <v>282</v>
      </c>
      <c r="S259" s="159" t="s">
        <v>299</v>
      </c>
      <c r="T259" s="159">
        <v>17</v>
      </c>
      <c r="U259" s="159">
        <v>24.4</v>
      </c>
      <c r="V259" s="159">
        <v>2.4</v>
      </c>
      <c r="W259" s="159">
        <v>108</v>
      </c>
      <c r="X259" s="159" t="s">
        <v>282</v>
      </c>
      <c r="Y259" s="159" t="s">
        <v>282</v>
      </c>
      <c r="Z259" s="159" t="s">
        <v>282</v>
      </c>
      <c r="AA259" s="66">
        <v>13.4</v>
      </c>
      <c r="AB259" s="66">
        <v>7</v>
      </c>
      <c r="AC259" s="66">
        <v>108</v>
      </c>
      <c r="AD259" s="159" t="s">
        <v>282</v>
      </c>
      <c r="AE259" s="159" t="s">
        <v>282</v>
      </c>
      <c r="AF259" s="159" t="s">
        <v>282</v>
      </c>
      <c r="AG259" s="159" t="s">
        <v>282</v>
      </c>
      <c r="AH259" s="159" t="s">
        <v>282</v>
      </c>
      <c r="AI259" s="159" t="s">
        <v>282</v>
      </c>
      <c r="AJ259" s="159" t="s">
        <v>282</v>
      </c>
      <c r="AK259" s="159" t="s">
        <v>282</v>
      </c>
      <c r="AL259" s="159" t="s">
        <v>282</v>
      </c>
      <c r="AM259" s="159">
        <v>108</v>
      </c>
      <c r="AN259" s="159">
        <v>80</v>
      </c>
      <c r="AO259" s="159" t="s">
        <v>255</v>
      </c>
      <c r="AP259" s="159" t="s">
        <v>10507</v>
      </c>
      <c r="AQ259" s="159" t="s">
        <v>282</v>
      </c>
      <c r="AR259" s="159">
        <v>38</v>
      </c>
      <c r="AS259" s="159" t="s">
        <v>282</v>
      </c>
      <c r="AT259" s="159" t="s">
        <v>282</v>
      </c>
      <c r="AU259" s="159" t="s">
        <v>282</v>
      </c>
      <c r="AV259" s="159" t="s">
        <v>282</v>
      </c>
      <c r="AW259" s="159" t="s">
        <v>282</v>
      </c>
      <c r="AX259" s="159" t="s">
        <v>282</v>
      </c>
      <c r="AY259" s="159" t="s">
        <v>282</v>
      </c>
      <c r="AZ259" s="159" t="s">
        <v>282</v>
      </c>
      <c r="BA259" s="159" t="s">
        <v>299</v>
      </c>
      <c r="BB259" s="159">
        <v>17</v>
      </c>
      <c r="BC259" s="159">
        <v>24.1</v>
      </c>
      <c r="BD259" s="159">
        <v>1.9</v>
      </c>
      <c r="BE259" s="159">
        <v>106</v>
      </c>
      <c r="BF259" s="159" t="s">
        <v>282</v>
      </c>
      <c r="BG259" s="159" t="s">
        <v>282</v>
      </c>
      <c r="BH259" s="159" t="s">
        <v>282</v>
      </c>
      <c r="BI259" s="66">
        <v>12.8</v>
      </c>
      <c r="BJ259" s="66">
        <v>6.9</v>
      </c>
      <c r="BK259" s="66">
        <v>106</v>
      </c>
      <c r="BL259" s="159" t="s">
        <v>282</v>
      </c>
      <c r="BM259" s="159" t="s">
        <v>282</v>
      </c>
      <c r="BN259" s="159" t="s">
        <v>282</v>
      </c>
      <c r="BO259" s="159" t="s">
        <v>282</v>
      </c>
      <c r="BP259" s="159" t="s">
        <v>282</v>
      </c>
      <c r="BQ259" s="159" t="s">
        <v>282</v>
      </c>
      <c r="BR259" s="159" t="s">
        <v>282</v>
      </c>
      <c r="BS259" s="159" t="s">
        <v>282</v>
      </c>
      <c r="BT259" s="159" t="s">
        <v>282</v>
      </c>
      <c r="BU259" s="159">
        <v>106</v>
      </c>
      <c r="BV259" s="159">
        <v>68</v>
      </c>
      <c r="BW259" s="159" t="s">
        <v>790</v>
      </c>
      <c r="BX259" s="159" t="s">
        <v>10507</v>
      </c>
      <c r="BY259" s="159" t="s">
        <v>282</v>
      </c>
      <c r="BZ259" s="159">
        <v>37</v>
      </c>
      <c r="CA259" s="159" t="s">
        <v>282</v>
      </c>
      <c r="CB259" s="159" t="s">
        <v>282</v>
      </c>
      <c r="CC259" s="159" t="s">
        <v>282</v>
      </c>
      <c r="CD259" s="159" t="s">
        <v>282</v>
      </c>
      <c r="CE259" s="159" t="s">
        <v>282</v>
      </c>
      <c r="CF259" s="159" t="s">
        <v>282</v>
      </c>
      <c r="CG259" s="159" t="s">
        <v>282</v>
      </c>
      <c r="CH259" s="159" t="s">
        <v>282</v>
      </c>
      <c r="CI259" s="159" t="s">
        <v>299</v>
      </c>
      <c r="CJ259" s="159">
        <v>17</v>
      </c>
      <c r="CK259" s="159">
        <v>24.2</v>
      </c>
      <c r="CL259" s="159">
        <v>2.2000000000000002</v>
      </c>
      <c r="CM259" s="159">
        <v>105</v>
      </c>
      <c r="CN259" s="159" t="s">
        <v>282</v>
      </c>
      <c r="CO259" s="159" t="s">
        <v>282</v>
      </c>
      <c r="CP259" s="159" t="s">
        <v>282</v>
      </c>
      <c r="CQ259" s="159" t="s">
        <v>282</v>
      </c>
      <c r="CR259" s="159" t="s">
        <v>282</v>
      </c>
      <c r="CS259" s="159" t="s">
        <v>282</v>
      </c>
      <c r="CT259" s="159">
        <v>13.8</v>
      </c>
      <c r="CU259" s="159">
        <v>7.5</v>
      </c>
      <c r="CV259" s="159">
        <v>105</v>
      </c>
      <c r="CW259" s="159" t="s">
        <v>282</v>
      </c>
      <c r="CX259" s="159" t="s">
        <v>282</v>
      </c>
      <c r="CY259" s="159" t="s">
        <v>282</v>
      </c>
      <c r="CZ259" s="159" t="s">
        <v>282</v>
      </c>
      <c r="DA259" s="159" t="s">
        <v>282</v>
      </c>
      <c r="DB259" s="159" t="s">
        <v>282</v>
      </c>
      <c r="DC259" s="159">
        <v>105</v>
      </c>
      <c r="DD259" s="159">
        <v>68</v>
      </c>
      <c r="DE259" s="159" t="s">
        <v>282</v>
      </c>
      <c r="DF259" s="159" t="s">
        <v>282</v>
      </c>
      <c r="DG259" s="159" t="s">
        <v>282</v>
      </c>
      <c r="DH259" s="159" t="s">
        <v>282</v>
      </c>
      <c r="DI259" s="159" t="s">
        <v>282</v>
      </c>
      <c r="DJ259" s="159" t="s">
        <v>282</v>
      </c>
      <c r="DK259" s="159" t="s">
        <v>282</v>
      </c>
      <c r="DL259" s="159" t="s">
        <v>282</v>
      </c>
      <c r="DM259" s="159" t="s">
        <v>282</v>
      </c>
      <c r="DN259" s="159" t="s">
        <v>282</v>
      </c>
      <c r="DO259" s="159" t="s">
        <v>282</v>
      </c>
      <c r="DP259" s="159" t="s">
        <v>282</v>
      </c>
      <c r="DQ259" s="159" t="s">
        <v>282</v>
      </c>
      <c r="DR259" s="159" t="s">
        <v>282</v>
      </c>
      <c r="DS259" s="159" t="s">
        <v>282</v>
      </c>
      <c r="DT259" s="159" t="s">
        <v>282</v>
      </c>
      <c r="DU259" s="159" t="s">
        <v>282</v>
      </c>
      <c r="DV259" s="159" t="s">
        <v>282</v>
      </c>
      <c r="DW259" s="159" t="s">
        <v>282</v>
      </c>
      <c r="DX259" s="159" t="s">
        <v>282</v>
      </c>
      <c r="DY259" s="159" t="s">
        <v>282</v>
      </c>
      <c r="DZ259" s="159" t="s">
        <v>282</v>
      </c>
      <c r="EA259" s="159" t="s">
        <v>282</v>
      </c>
      <c r="EB259" s="159" t="s">
        <v>282</v>
      </c>
      <c r="EC259" s="159" t="s">
        <v>282</v>
      </c>
      <c r="ED259" s="159" t="s">
        <v>282</v>
      </c>
      <c r="EE259" s="159" t="s">
        <v>282</v>
      </c>
      <c r="EF259" s="159" t="s">
        <v>282</v>
      </c>
      <c r="EG259" s="159" t="s">
        <v>282</v>
      </c>
      <c r="EH259" s="159" t="s">
        <v>282</v>
      </c>
      <c r="EI259" s="159" t="s">
        <v>282</v>
      </c>
      <c r="EJ259" s="159" t="s">
        <v>282</v>
      </c>
      <c r="EK259" s="159" t="s">
        <v>282</v>
      </c>
      <c r="EL259" s="159" t="s">
        <v>282</v>
      </c>
      <c r="EM259" s="159" t="s">
        <v>282</v>
      </c>
      <c r="EN259" s="159" t="s">
        <v>282</v>
      </c>
      <c r="EO259" s="159" t="s">
        <v>282</v>
      </c>
      <c r="EP259" s="159" t="s">
        <v>282</v>
      </c>
      <c r="EQ259" s="159" t="s">
        <v>282</v>
      </c>
      <c r="ER259" s="159" t="s">
        <v>282</v>
      </c>
      <c r="ES259" s="159" t="s">
        <v>282</v>
      </c>
      <c r="ET259" s="159" t="s">
        <v>282</v>
      </c>
      <c r="EU259" s="159" t="s">
        <v>282</v>
      </c>
      <c r="EV259" s="159" t="s">
        <v>282</v>
      </c>
      <c r="EW259" s="159" t="s">
        <v>282</v>
      </c>
      <c r="EX259" s="159" t="s">
        <v>282</v>
      </c>
      <c r="EY259" s="159" t="s">
        <v>282</v>
      </c>
      <c r="EZ259" s="159" t="s">
        <v>282</v>
      </c>
      <c r="FA259" s="159" t="s">
        <v>282</v>
      </c>
      <c r="FB259" s="159" t="s">
        <v>282</v>
      </c>
      <c r="FC259" s="159" t="s">
        <v>282</v>
      </c>
      <c r="FD259" s="159" t="s">
        <v>282</v>
      </c>
      <c r="FE259" s="159" t="s">
        <v>282</v>
      </c>
      <c r="FF259" s="159" t="s">
        <v>282</v>
      </c>
      <c r="FG259" s="159" t="s">
        <v>282</v>
      </c>
      <c r="FH259" s="159" t="s">
        <v>282</v>
      </c>
      <c r="FI259" s="159" t="s">
        <v>282</v>
      </c>
      <c r="FJ259" s="159" t="s">
        <v>282</v>
      </c>
      <c r="FK259" s="159" t="s">
        <v>282</v>
      </c>
      <c r="FL259" s="159" t="s">
        <v>282</v>
      </c>
      <c r="FM259" s="159" t="s">
        <v>282</v>
      </c>
      <c r="FN259" s="159" t="s">
        <v>282</v>
      </c>
      <c r="FO259" s="159" t="s">
        <v>282</v>
      </c>
      <c r="FP259" s="159" t="s">
        <v>282</v>
      </c>
      <c r="FQ259" s="159" t="s">
        <v>282</v>
      </c>
      <c r="FR259" s="159" t="s">
        <v>282</v>
      </c>
      <c r="FS259" s="159" t="s">
        <v>282</v>
      </c>
      <c r="FT259" s="159" t="s">
        <v>282</v>
      </c>
    </row>
    <row r="260" spans="1:176" x14ac:dyDescent="0.25">
      <c r="A260" s="212" t="s">
        <v>2637</v>
      </c>
      <c r="B260" s="159" t="s">
        <v>14165</v>
      </c>
      <c r="C260" s="66" t="str">
        <f>IF(ISNUMBER(Severity!H260)=FALSE,Severity!F260,IF(Severity!H260&gt;=0.5,"YES","NO"))</f>
        <v>YES</v>
      </c>
      <c r="D260" s="66" t="str">
        <f>IF(ISNUMBER(Severity!I260)=FALSE,Severity!G260,IF(Severity!I260&gt;0.5,"YES","NO"))</f>
        <v>NO</v>
      </c>
      <c r="E260" s="159">
        <v>6</v>
      </c>
      <c r="F260" s="159">
        <v>3</v>
      </c>
      <c r="G260" s="159" t="s">
        <v>272</v>
      </c>
      <c r="H260" s="159" t="s">
        <v>10507</v>
      </c>
      <c r="I260" s="159">
        <v>3</v>
      </c>
      <c r="J260" s="159">
        <v>9</v>
      </c>
      <c r="K260" s="159" t="s">
        <v>299</v>
      </c>
      <c r="L260" s="159">
        <v>17</v>
      </c>
      <c r="M260" s="159">
        <v>26</v>
      </c>
      <c r="N260" s="159">
        <v>50</v>
      </c>
      <c r="O260" s="159" t="s">
        <v>299</v>
      </c>
      <c r="P260" s="159">
        <v>17</v>
      </c>
      <c r="Q260" s="159">
        <v>38</v>
      </c>
      <c r="R260" s="159">
        <v>7</v>
      </c>
      <c r="S260" s="159" t="s">
        <v>299</v>
      </c>
      <c r="T260" s="159">
        <v>17</v>
      </c>
      <c r="U260" s="159">
        <v>20.399999999999999</v>
      </c>
      <c r="V260" s="159" t="s">
        <v>282</v>
      </c>
      <c r="W260" s="159">
        <v>74</v>
      </c>
      <c r="X260" s="159" t="s">
        <v>282</v>
      </c>
      <c r="Y260" s="159" t="s">
        <v>282</v>
      </c>
      <c r="Z260" s="159" t="s">
        <v>282</v>
      </c>
      <c r="AA260" s="159" t="s">
        <v>282</v>
      </c>
      <c r="AB260" s="159" t="s">
        <v>282</v>
      </c>
      <c r="AC260" s="159" t="s">
        <v>282</v>
      </c>
      <c r="AD260" s="159" t="s">
        <v>282</v>
      </c>
      <c r="AE260" s="159" t="s">
        <v>282</v>
      </c>
      <c r="AF260" s="159" t="s">
        <v>282</v>
      </c>
      <c r="AG260" s="159">
        <v>-10</v>
      </c>
      <c r="AH260" s="159">
        <v>6.4</v>
      </c>
      <c r="AI260" s="159">
        <v>74</v>
      </c>
      <c r="AJ260" s="159" t="s">
        <v>282</v>
      </c>
      <c r="AK260" s="159" t="s">
        <v>282</v>
      </c>
      <c r="AL260" s="159" t="s">
        <v>282</v>
      </c>
      <c r="AM260" s="159">
        <v>75</v>
      </c>
      <c r="AN260" s="159">
        <v>66</v>
      </c>
      <c r="AO260" s="159" t="s">
        <v>256</v>
      </c>
      <c r="AP260" s="159" t="s">
        <v>10507</v>
      </c>
      <c r="AQ260" s="159">
        <v>12</v>
      </c>
      <c r="AR260" s="159">
        <v>22</v>
      </c>
      <c r="AS260" s="159" t="s">
        <v>299</v>
      </c>
      <c r="AT260" s="159">
        <v>17</v>
      </c>
      <c r="AU260" s="159">
        <v>49</v>
      </c>
      <c r="AV260" s="159">
        <v>7</v>
      </c>
      <c r="AW260" s="159" t="s">
        <v>299</v>
      </c>
      <c r="AX260" s="159">
        <v>17</v>
      </c>
      <c r="AY260" s="159">
        <v>78</v>
      </c>
      <c r="AZ260" s="159">
        <v>50</v>
      </c>
      <c r="BA260" s="159" t="s">
        <v>299</v>
      </c>
      <c r="BB260" s="159">
        <v>17</v>
      </c>
      <c r="BC260" s="159">
        <v>20.399999999999999</v>
      </c>
      <c r="BD260" s="159" t="s">
        <v>282</v>
      </c>
      <c r="BE260" s="159">
        <v>148</v>
      </c>
      <c r="BF260" s="159" t="s">
        <v>282</v>
      </c>
      <c r="BG260" s="159" t="s">
        <v>282</v>
      </c>
      <c r="BH260" s="159" t="s">
        <v>282</v>
      </c>
      <c r="BI260" s="159" t="s">
        <v>282</v>
      </c>
      <c r="BJ260" s="159" t="s">
        <v>282</v>
      </c>
      <c r="BK260" s="159" t="s">
        <v>282</v>
      </c>
      <c r="BL260" s="159" t="s">
        <v>282</v>
      </c>
      <c r="BM260" s="159" t="s">
        <v>282</v>
      </c>
      <c r="BN260" s="159" t="s">
        <v>282</v>
      </c>
      <c r="BO260" s="159">
        <v>-9.4</v>
      </c>
      <c r="BP260" s="159">
        <v>6.9</v>
      </c>
      <c r="BQ260" s="159">
        <v>148</v>
      </c>
      <c r="BR260" s="159" t="s">
        <v>282</v>
      </c>
      <c r="BS260" s="159" t="s">
        <v>282</v>
      </c>
      <c r="BT260" s="159" t="s">
        <v>282</v>
      </c>
      <c r="BU260" s="159">
        <v>148</v>
      </c>
      <c r="BV260" s="159">
        <v>126</v>
      </c>
      <c r="BW260" s="159" t="s">
        <v>790</v>
      </c>
      <c r="BX260" s="159" t="s">
        <v>10507</v>
      </c>
      <c r="BY260" s="159">
        <v>5</v>
      </c>
      <c r="BZ260" s="159">
        <v>15</v>
      </c>
      <c r="CA260" s="159" t="s">
        <v>299</v>
      </c>
      <c r="CB260" s="159">
        <v>17</v>
      </c>
      <c r="CC260" s="159">
        <v>32</v>
      </c>
      <c r="CD260" s="159">
        <v>7</v>
      </c>
      <c r="CE260" s="159" t="s">
        <v>299</v>
      </c>
      <c r="CF260" s="159">
        <v>17</v>
      </c>
      <c r="CG260" s="159">
        <v>56</v>
      </c>
      <c r="CH260" s="159">
        <v>50</v>
      </c>
      <c r="CI260" s="159" t="s">
        <v>299</v>
      </c>
      <c r="CJ260" s="159">
        <v>17</v>
      </c>
      <c r="CK260" s="159">
        <v>20.399999999999999</v>
      </c>
      <c r="CL260" s="159" t="s">
        <v>282</v>
      </c>
      <c r="CM260" s="159">
        <v>145</v>
      </c>
      <c r="CN260" s="159" t="s">
        <v>282</v>
      </c>
      <c r="CO260" s="159" t="s">
        <v>282</v>
      </c>
      <c r="CP260" s="159" t="s">
        <v>282</v>
      </c>
      <c r="CQ260" s="159" t="s">
        <v>282</v>
      </c>
      <c r="CR260" s="159" t="s">
        <v>282</v>
      </c>
      <c r="CS260" s="159" t="s">
        <v>282</v>
      </c>
      <c r="CT260" s="159" t="s">
        <v>282</v>
      </c>
      <c r="CU260" s="159" t="s">
        <v>282</v>
      </c>
      <c r="CV260" s="159" t="s">
        <v>282</v>
      </c>
      <c r="CW260" s="159">
        <v>-8.3000000000000007</v>
      </c>
      <c r="CX260" s="159">
        <v>5.8</v>
      </c>
      <c r="CY260" s="159">
        <v>145</v>
      </c>
      <c r="CZ260" s="159" t="s">
        <v>282</v>
      </c>
      <c r="DA260" s="159" t="s">
        <v>282</v>
      </c>
      <c r="DB260" s="159" t="s">
        <v>282</v>
      </c>
      <c r="DC260" s="159">
        <v>146</v>
      </c>
      <c r="DD260" s="159">
        <v>131</v>
      </c>
      <c r="DE260" s="159" t="s">
        <v>282</v>
      </c>
      <c r="DF260" s="159" t="s">
        <v>282</v>
      </c>
      <c r="DG260" s="159" t="s">
        <v>282</v>
      </c>
      <c r="DH260" s="159" t="s">
        <v>282</v>
      </c>
      <c r="DI260" s="159" t="s">
        <v>282</v>
      </c>
      <c r="DJ260" s="159" t="s">
        <v>282</v>
      </c>
      <c r="DK260" s="159" t="s">
        <v>282</v>
      </c>
      <c r="DL260" s="159" t="s">
        <v>282</v>
      </c>
      <c r="DM260" s="159" t="s">
        <v>282</v>
      </c>
      <c r="DN260" s="159" t="s">
        <v>282</v>
      </c>
      <c r="DO260" s="159" t="s">
        <v>282</v>
      </c>
      <c r="DP260" s="159" t="s">
        <v>282</v>
      </c>
      <c r="DQ260" s="159" t="s">
        <v>282</v>
      </c>
      <c r="DR260" s="159" t="s">
        <v>282</v>
      </c>
      <c r="DS260" s="159" t="s">
        <v>282</v>
      </c>
      <c r="DT260" s="159" t="s">
        <v>282</v>
      </c>
      <c r="DU260" s="159" t="s">
        <v>282</v>
      </c>
      <c r="DV260" s="159" t="s">
        <v>282</v>
      </c>
      <c r="DW260" s="159" t="s">
        <v>282</v>
      </c>
      <c r="DX260" s="159" t="s">
        <v>282</v>
      </c>
      <c r="DY260" s="159" t="s">
        <v>282</v>
      </c>
      <c r="DZ260" s="159" t="s">
        <v>282</v>
      </c>
      <c r="EA260" s="159" t="s">
        <v>282</v>
      </c>
      <c r="EB260" s="159" t="s">
        <v>282</v>
      </c>
      <c r="EC260" s="159" t="s">
        <v>282</v>
      </c>
      <c r="ED260" s="159" t="s">
        <v>282</v>
      </c>
      <c r="EE260" s="159" t="s">
        <v>282</v>
      </c>
      <c r="EF260" s="159" t="s">
        <v>282</v>
      </c>
      <c r="EG260" s="159" t="s">
        <v>282</v>
      </c>
      <c r="EH260" s="159" t="s">
        <v>282</v>
      </c>
      <c r="EI260" s="159" t="s">
        <v>282</v>
      </c>
      <c r="EJ260" s="159" t="s">
        <v>282</v>
      </c>
      <c r="EK260" s="159" t="s">
        <v>282</v>
      </c>
      <c r="EL260" s="159" t="s">
        <v>282</v>
      </c>
      <c r="EM260" s="159" t="s">
        <v>282</v>
      </c>
      <c r="EN260" s="159" t="s">
        <v>282</v>
      </c>
      <c r="EO260" s="159" t="s">
        <v>282</v>
      </c>
      <c r="EP260" s="159" t="s">
        <v>282</v>
      </c>
      <c r="EQ260" s="159" t="s">
        <v>282</v>
      </c>
      <c r="ER260" s="159" t="s">
        <v>282</v>
      </c>
      <c r="ES260" s="159" t="s">
        <v>282</v>
      </c>
      <c r="ET260" s="159" t="s">
        <v>282</v>
      </c>
      <c r="EU260" s="159" t="s">
        <v>282</v>
      </c>
      <c r="EV260" s="159" t="s">
        <v>282</v>
      </c>
      <c r="EW260" s="159" t="s">
        <v>282</v>
      </c>
      <c r="EX260" s="159" t="s">
        <v>282</v>
      </c>
      <c r="EY260" s="159" t="s">
        <v>282</v>
      </c>
      <c r="EZ260" s="159" t="s">
        <v>282</v>
      </c>
      <c r="FA260" s="159" t="s">
        <v>282</v>
      </c>
      <c r="FB260" s="159" t="s">
        <v>282</v>
      </c>
      <c r="FC260" s="159" t="s">
        <v>282</v>
      </c>
      <c r="FD260" s="159" t="s">
        <v>282</v>
      </c>
      <c r="FE260" s="159" t="s">
        <v>282</v>
      </c>
      <c r="FF260" s="159" t="s">
        <v>282</v>
      </c>
      <c r="FG260" s="159" t="s">
        <v>282</v>
      </c>
      <c r="FH260" s="159" t="s">
        <v>282</v>
      </c>
      <c r="FI260" s="159" t="s">
        <v>282</v>
      </c>
      <c r="FJ260" s="159" t="s">
        <v>282</v>
      </c>
      <c r="FK260" s="159" t="s">
        <v>282</v>
      </c>
      <c r="FL260" s="159" t="s">
        <v>282</v>
      </c>
      <c r="FM260" s="159" t="s">
        <v>282</v>
      </c>
      <c r="FN260" s="159" t="s">
        <v>282</v>
      </c>
      <c r="FO260" s="159" t="s">
        <v>282</v>
      </c>
      <c r="FP260" s="159" t="s">
        <v>282</v>
      </c>
      <c r="FQ260" s="159" t="s">
        <v>282</v>
      </c>
      <c r="FR260" s="159" t="s">
        <v>282</v>
      </c>
      <c r="FS260" s="159" t="s">
        <v>282</v>
      </c>
      <c r="FT260" s="159" t="s">
        <v>282</v>
      </c>
    </row>
    <row r="261" spans="1:176" x14ac:dyDescent="0.25">
      <c r="A261" s="212" t="s">
        <v>2639</v>
      </c>
      <c r="B261" s="159" t="s">
        <v>14174</v>
      </c>
      <c r="C261" s="66" t="str">
        <f>IF(ISNUMBER(Severity!H261)=FALSE,Severity!F261,IF(Severity!H261&gt;=0.5,"YES","NO"))</f>
        <v>YES</v>
      </c>
      <c r="D261" s="66" t="str">
        <f>IF(ISNUMBER(Severity!I261)=FALSE,Severity!G261,IF(Severity!I261&gt;0.5,"YES","NO"))</f>
        <v>NO</v>
      </c>
      <c r="E261" s="159">
        <v>8</v>
      </c>
      <c r="F261" s="159">
        <v>3</v>
      </c>
      <c r="G261" s="159" t="s">
        <v>256</v>
      </c>
      <c r="H261" s="159" t="s">
        <v>10507</v>
      </c>
      <c r="I261" s="159">
        <v>13</v>
      </c>
      <c r="J261" s="159">
        <v>20</v>
      </c>
      <c r="K261" s="159" t="s">
        <v>299</v>
      </c>
      <c r="L261" s="159">
        <v>17</v>
      </c>
      <c r="M261" s="159">
        <v>56</v>
      </c>
      <c r="N261" s="159">
        <v>7</v>
      </c>
      <c r="O261" s="159" t="s">
        <v>299</v>
      </c>
      <c r="P261" s="159">
        <v>17</v>
      </c>
      <c r="Q261" s="159">
        <v>99</v>
      </c>
      <c r="R261" s="159">
        <v>50</v>
      </c>
      <c r="S261" s="159" t="s">
        <v>299</v>
      </c>
      <c r="T261" s="159">
        <v>17</v>
      </c>
      <c r="U261" s="159">
        <v>22.7</v>
      </c>
      <c r="V261" s="159">
        <v>2.62</v>
      </c>
      <c r="W261" s="159">
        <v>158</v>
      </c>
      <c r="X261" s="159" t="s">
        <v>282</v>
      </c>
      <c r="Y261" s="159" t="s">
        <v>282</v>
      </c>
      <c r="Z261" s="159" t="s">
        <v>282</v>
      </c>
      <c r="AA261" s="159" t="s">
        <v>282</v>
      </c>
      <c r="AB261" s="159" t="s">
        <v>282</v>
      </c>
      <c r="AC261" s="159" t="s">
        <v>282</v>
      </c>
      <c r="AD261" s="159" t="s">
        <v>282</v>
      </c>
      <c r="AE261" s="159" t="s">
        <v>282</v>
      </c>
      <c r="AF261" s="159" t="s">
        <v>282</v>
      </c>
      <c r="AG261" s="159">
        <v>-12.8</v>
      </c>
      <c r="AH261" s="159">
        <v>7.67</v>
      </c>
      <c r="AI261" s="159">
        <v>158</v>
      </c>
      <c r="AJ261" s="159" t="s">
        <v>282</v>
      </c>
      <c r="AK261" s="159" t="s">
        <v>282</v>
      </c>
      <c r="AL261" s="159" t="s">
        <v>282</v>
      </c>
      <c r="AM261" s="159">
        <v>161</v>
      </c>
      <c r="AN261" s="159">
        <v>141</v>
      </c>
      <c r="AO261" s="159" t="s">
        <v>256</v>
      </c>
      <c r="AP261" s="159" t="s">
        <v>10507</v>
      </c>
      <c r="AQ261" s="159">
        <v>9</v>
      </c>
      <c r="AR261" s="159">
        <v>11</v>
      </c>
      <c r="AS261" s="159" t="s">
        <v>299</v>
      </c>
      <c r="AT261" s="159">
        <v>17</v>
      </c>
      <c r="AU261" s="159">
        <v>30</v>
      </c>
      <c r="AV261" s="159">
        <v>7</v>
      </c>
      <c r="AW261" s="159" t="s">
        <v>299</v>
      </c>
      <c r="AX261" s="159">
        <v>17</v>
      </c>
      <c r="AY261" s="159">
        <v>47</v>
      </c>
      <c r="AZ261" s="159">
        <v>50</v>
      </c>
      <c r="BA261" s="159" t="s">
        <v>299</v>
      </c>
      <c r="BB261" s="159">
        <v>17</v>
      </c>
      <c r="BC261" s="159">
        <v>22.7</v>
      </c>
      <c r="BD261" s="159">
        <v>2.64</v>
      </c>
      <c r="BE261" s="159">
        <v>83</v>
      </c>
      <c r="BF261" s="159" t="s">
        <v>282</v>
      </c>
      <c r="BG261" s="159" t="s">
        <v>282</v>
      </c>
      <c r="BH261" s="159" t="s">
        <v>282</v>
      </c>
      <c r="BI261" s="159" t="s">
        <v>282</v>
      </c>
      <c r="BJ261" s="159" t="s">
        <v>282</v>
      </c>
      <c r="BK261" s="159" t="s">
        <v>282</v>
      </c>
      <c r="BL261" s="159" t="s">
        <v>282</v>
      </c>
      <c r="BM261" s="159" t="s">
        <v>282</v>
      </c>
      <c r="BN261" s="159" t="s">
        <v>282</v>
      </c>
      <c r="BO261" s="159">
        <v>-12.5</v>
      </c>
      <c r="BP261" s="159">
        <v>7.11</v>
      </c>
      <c r="BQ261" s="159">
        <v>83</v>
      </c>
      <c r="BR261" s="159" t="s">
        <v>282</v>
      </c>
      <c r="BS261" s="159" t="s">
        <v>282</v>
      </c>
      <c r="BT261" s="159" t="s">
        <v>282</v>
      </c>
      <c r="BU261" s="159">
        <v>83</v>
      </c>
      <c r="BV261" s="159">
        <v>72</v>
      </c>
      <c r="BW261" s="159" t="s">
        <v>790</v>
      </c>
      <c r="BX261" s="159" t="s">
        <v>10507</v>
      </c>
      <c r="BY261" s="159">
        <v>12</v>
      </c>
      <c r="BZ261" s="159">
        <v>33</v>
      </c>
      <c r="CA261" s="159" t="s">
        <v>299</v>
      </c>
      <c r="CB261" s="159">
        <v>17</v>
      </c>
      <c r="CC261" s="159">
        <v>40</v>
      </c>
      <c r="CD261" s="159">
        <v>7</v>
      </c>
      <c r="CE261" s="159" t="s">
        <v>299</v>
      </c>
      <c r="CF261" s="159">
        <v>17</v>
      </c>
      <c r="CG261" s="159">
        <v>78</v>
      </c>
      <c r="CH261" s="159">
        <v>50</v>
      </c>
      <c r="CI261" s="159" t="s">
        <v>299</v>
      </c>
      <c r="CJ261" s="159">
        <v>17</v>
      </c>
      <c r="CK261" s="159">
        <v>22.6</v>
      </c>
      <c r="CL261" s="159">
        <v>2.75</v>
      </c>
      <c r="CM261" s="159">
        <v>171</v>
      </c>
      <c r="CN261" s="159" t="s">
        <v>282</v>
      </c>
      <c r="CO261" s="159" t="s">
        <v>282</v>
      </c>
      <c r="CP261" s="159" t="s">
        <v>282</v>
      </c>
      <c r="CQ261" s="159" t="s">
        <v>282</v>
      </c>
      <c r="CR261" s="159" t="s">
        <v>282</v>
      </c>
      <c r="CS261" s="159" t="s">
        <v>282</v>
      </c>
      <c r="CT261" s="159" t="s">
        <v>282</v>
      </c>
      <c r="CU261" s="159" t="s">
        <v>282</v>
      </c>
      <c r="CV261" s="159" t="s">
        <v>282</v>
      </c>
      <c r="CW261" s="159">
        <v>-10.4</v>
      </c>
      <c r="CX261" s="159">
        <v>8.11</v>
      </c>
      <c r="CY261" s="159">
        <v>171</v>
      </c>
      <c r="CZ261" s="159" t="s">
        <v>282</v>
      </c>
      <c r="DA261" s="159" t="s">
        <v>282</v>
      </c>
      <c r="DB261" s="159" t="s">
        <v>282</v>
      </c>
      <c r="DC261" s="159">
        <v>172</v>
      </c>
      <c r="DD261" s="159">
        <v>139</v>
      </c>
      <c r="DE261" s="159" t="s">
        <v>282</v>
      </c>
      <c r="DF261" s="159" t="s">
        <v>282</v>
      </c>
      <c r="DG261" s="159" t="s">
        <v>282</v>
      </c>
      <c r="DH261" s="159" t="s">
        <v>282</v>
      </c>
      <c r="DI261" s="159" t="s">
        <v>282</v>
      </c>
      <c r="DJ261" s="159" t="s">
        <v>282</v>
      </c>
      <c r="DK261" s="159" t="s">
        <v>282</v>
      </c>
      <c r="DL261" s="159" t="s">
        <v>282</v>
      </c>
      <c r="DM261" s="159" t="s">
        <v>282</v>
      </c>
      <c r="DN261" s="159" t="s">
        <v>282</v>
      </c>
      <c r="DO261" s="159" t="s">
        <v>282</v>
      </c>
      <c r="DP261" s="159" t="s">
        <v>282</v>
      </c>
      <c r="DQ261" s="159" t="s">
        <v>282</v>
      </c>
      <c r="DR261" s="159" t="s">
        <v>282</v>
      </c>
      <c r="DS261" s="159" t="s">
        <v>282</v>
      </c>
      <c r="DT261" s="159" t="s">
        <v>282</v>
      </c>
      <c r="DU261" s="159" t="s">
        <v>282</v>
      </c>
      <c r="DV261" s="159" t="s">
        <v>282</v>
      </c>
      <c r="DW261" s="159" t="s">
        <v>282</v>
      </c>
      <c r="DX261" s="159" t="s">
        <v>282</v>
      </c>
      <c r="DY261" s="159" t="s">
        <v>282</v>
      </c>
      <c r="DZ261" s="159" t="s">
        <v>282</v>
      </c>
      <c r="EA261" s="159" t="s">
        <v>282</v>
      </c>
      <c r="EB261" s="159" t="s">
        <v>282</v>
      </c>
      <c r="EC261" s="159" t="s">
        <v>282</v>
      </c>
      <c r="ED261" s="159" t="s">
        <v>282</v>
      </c>
      <c r="EE261" s="159" t="s">
        <v>282</v>
      </c>
      <c r="EF261" s="159" t="s">
        <v>282</v>
      </c>
      <c r="EG261" s="159" t="s">
        <v>282</v>
      </c>
      <c r="EH261" s="159" t="s">
        <v>282</v>
      </c>
      <c r="EI261" s="159" t="s">
        <v>282</v>
      </c>
      <c r="EJ261" s="159" t="s">
        <v>282</v>
      </c>
      <c r="EK261" s="159" t="s">
        <v>282</v>
      </c>
      <c r="EL261" s="159" t="s">
        <v>282</v>
      </c>
      <c r="EM261" s="159" t="s">
        <v>282</v>
      </c>
      <c r="EN261" s="159" t="s">
        <v>282</v>
      </c>
      <c r="EO261" s="159" t="s">
        <v>282</v>
      </c>
      <c r="EP261" s="159" t="s">
        <v>282</v>
      </c>
      <c r="EQ261" s="159" t="s">
        <v>282</v>
      </c>
      <c r="ER261" s="159" t="s">
        <v>282</v>
      </c>
      <c r="ES261" s="159" t="s">
        <v>282</v>
      </c>
      <c r="ET261" s="159" t="s">
        <v>282</v>
      </c>
      <c r="EU261" s="159" t="s">
        <v>282</v>
      </c>
      <c r="EV261" s="159" t="s">
        <v>282</v>
      </c>
      <c r="EW261" s="159" t="s">
        <v>282</v>
      </c>
      <c r="EX261" s="159" t="s">
        <v>282</v>
      </c>
      <c r="EY261" s="159" t="s">
        <v>282</v>
      </c>
      <c r="EZ261" s="159" t="s">
        <v>282</v>
      </c>
      <c r="FA261" s="159" t="s">
        <v>282</v>
      </c>
      <c r="FB261" s="159" t="s">
        <v>282</v>
      </c>
      <c r="FC261" s="159" t="s">
        <v>282</v>
      </c>
      <c r="FD261" s="159" t="s">
        <v>282</v>
      </c>
      <c r="FE261" s="159" t="s">
        <v>282</v>
      </c>
      <c r="FF261" s="159" t="s">
        <v>282</v>
      </c>
      <c r="FG261" s="159" t="s">
        <v>282</v>
      </c>
      <c r="FH261" s="159" t="s">
        <v>282</v>
      </c>
      <c r="FI261" s="159" t="s">
        <v>282</v>
      </c>
      <c r="FJ261" s="159" t="s">
        <v>282</v>
      </c>
      <c r="FK261" s="159" t="s">
        <v>282</v>
      </c>
      <c r="FL261" s="159" t="s">
        <v>282</v>
      </c>
      <c r="FM261" s="159" t="s">
        <v>282</v>
      </c>
      <c r="FN261" s="159" t="s">
        <v>282</v>
      </c>
      <c r="FO261" s="159" t="s">
        <v>282</v>
      </c>
      <c r="FP261" s="159" t="s">
        <v>282</v>
      </c>
      <c r="FQ261" s="159" t="s">
        <v>282</v>
      </c>
      <c r="FR261" s="159" t="s">
        <v>282</v>
      </c>
      <c r="FS261" s="159" t="s">
        <v>282</v>
      </c>
      <c r="FT261" s="159" t="s">
        <v>282</v>
      </c>
    </row>
    <row r="262" spans="1:176" x14ac:dyDescent="0.25">
      <c r="A262" s="212" t="s">
        <v>2641</v>
      </c>
      <c r="B262" s="159" t="s">
        <v>14174</v>
      </c>
      <c r="C262" s="66" t="str">
        <f>IF(ISNUMBER(Severity!H262)=FALSE,Severity!F262,IF(Severity!H262&gt;=0.5,"YES","NO"))</f>
        <v>YES</v>
      </c>
      <c r="D262" s="66" t="str">
        <f>IF(ISNUMBER(Severity!I262)=FALSE,Severity!G262,IF(Severity!I262&gt;0.5,"YES","NO"))</f>
        <v>NO</v>
      </c>
      <c r="E262" s="159">
        <v>8</v>
      </c>
      <c r="F262" s="159">
        <v>3</v>
      </c>
      <c r="G262" s="159" t="s">
        <v>258</v>
      </c>
      <c r="H262" s="159" t="s">
        <v>10507</v>
      </c>
      <c r="I262" s="159">
        <v>9</v>
      </c>
      <c r="J262" s="159">
        <v>23</v>
      </c>
      <c r="K262" s="159" t="s">
        <v>282</v>
      </c>
      <c r="L262" s="159" t="s">
        <v>282</v>
      </c>
      <c r="M262" s="159" t="s">
        <v>282</v>
      </c>
      <c r="N262" s="159" t="s">
        <v>282</v>
      </c>
      <c r="O262" s="159" t="s">
        <v>282</v>
      </c>
      <c r="P262" s="159" t="s">
        <v>282</v>
      </c>
      <c r="Q262" s="159" t="s">
        <v>282</v>
      </c>
      <c r="R262" s="159" t="s">
        <v>282</v>
      </c>
      <c r="S262" s="159" t="s">
        <v>194</v>
      </c>
      <c r="T262" s="159">
        <v>10</v>
      </c>
      <c r="U262" s="159">
        <v>32.6</v>
      </c>
      <c r="V262" s="159">
        <v>4.4000000000000004</v>
      </c>
      <c r="W262" s="159">
        <v>174</v>
      </c>
      <c r="X262" s="159" t="s">
        <v>282</v>
      </c>
      <c r="Y262" s="159" t="s">
        <v>282</v>
      </c>
      <c r="Z262" s="159" t="s">
        <v>282</v>
      </c>
      <c r="AA262" s="159" t="s">
        <v>282</v>
      </c>
      <c r="AB262" s="159" t="s">
        <v>282</v>
      </c>
      <c r="AC262" s="159" t="s">
        <v>282</v>
      </c>
      <c r="AD262" s="159" t="s">
        <v>282</v>
      </c>
      <c r="AE262" s="159" t="s">
        <v>282</v>
      </c>
      <c r="AF262" s="159" t="s">
        <v>282</v>
      </c>
      <c r="AG262" s="159">
        <v>-15.3</v>
      </c>
      <c r="AH262" s="159">
        <v>10.1</v>
      </c>
      <c r="AI262" s="159">
        <v>172</v>
      </c>
      <c r="AJ262" s="159" t="s">
        <v>282</v>
      </c>
      <c r="AK262" s="159" t="s">
        <v>282</v>
      </c>
      <c r="AL262" s="159" t="s">
        <v>282</v>
      </c>
      <c r="AM262" s="159">
        <v>174</v>
      </c>
      <c r="AN262" s="159">
        <v>151</v>
      </c>
      <c r="AO262" s="159" t="s">
        <v>258</v>
      </c>
      <c r="AP262" s="159" t="s">
        <v>10507</v>
      </c>
      <c r="AQ262" s="159">
        <v>9</v>
      </c>
      <c r="AR262" s="159">
        <v>22</v>
      </c>
      <c r="AS262" s="159" t="s">
        <v>282</v>
      </c>
      <c r="AT262" s="159" t="s">
        <v>282</v>
      </c>
      <c r="AU262" s="159" t="s">
        <v>282</v>
      </c>
      <c r="AV262" s="159" t="s">
        <v>282</v>
      </c>
      <c r="AW262" s="159" t="s">
        <v>282</v>
      </c>
      <c r="AX262" s="159" t="s">
        <v>282</v>
      </c>
      <c r="AY262" s="159" t="s">
        <v>282</v>
      </c>
      <c r="AZ262" s="159" t="s">
        <v>282</v>
      </c>
      <c r="BA262" s="159" t="s">
        <v>194</v>
      </c>
      <c r="BB262" s="159">
        <v>10</v>
      </c>
      <c r="BC262" s="159">
        <v>32.9</v>
      </c>
      <c r="BD262" s="159">
        <v>4.8</v>
      </c>
      <c r="BE262" s="159">
        <v>179</v>
      </c>
      <c r="BF262" s="159" t="s">
        <v>282</v>
      </c>
      <c r="BG262" s="159" t="s">
        <v>282</v>
      </c>
      <c r="BH262" s="159" t="s">
        <v>282</v>
      </c>
      <c r="BI262" s="159" t="s">
        <v>282</v>
      </c>
      <c r="BJ262" s="159" t="s">
        <v>282</v>
      </c>
      <c r="BK262" s="159" t="s">
        <v>282</v>
      </c>
      <c r="BL262" s="159" t="s">
        <v>282</v>
      </c>
      <c r="BM262" s="159" t="s">
        <v>282</v>
      </c>
      <c r="BN262" s="159" t="s">
        <v>282</v>
      </c>
      <c r="BO262" s="159">
        <v>-15.05</v>
      </c>
      <c r="BP262" s="159">
        <v>10.08</v>
      </c>
      <c r="BQ262" s="159">
        <v>176</v>
      </c>
      <c r="BR262" s="159" t="s">
        <v>282</v>
      </c>
      <c r="BS262" s="159" t="s">
        <v>282</v>
      </c>
      <c r="BT262" s="159" t="s">
        <v>282</v>
      </c>
      <c r="BU262" s="159">
        <v>180</v>
      </c>
      <c r="BV262" s="159">
        <v>158</v>
      </c>
      <c r="BW262" s="159" t="s">
        <v>790</v>
      </c>
      <c r="BX262" s="159" t="s">
        <v>10507</v>
      </c>
      <c r="BY262" s="159">
        <v>2</v>
      </c>
      <c r="BZ262" s="159">
        <v>18</v>
      </c>
      <c r="CA262" s="159" t="s">
        <v>282</v>
      </c>
      <c r="CB262" s="159" t="s">
        <v>282</v>
      </c>
      <c r="CC262" s="159" t="s">
        <v>282</v>
      </c>
      <c r="CD262" s="159" t="s">
        <v>282</v>
      </c>
      <c r="CE262" s="159" t="s">
        <v>282</v>
      </c>
      <c r="CF262" s="159" t="s">
        <v>282</v>
      </c>
      <c r="CG262" s="159" t="s">
        <v>282</v>
      </c>
      <c r="CH262" s="159" t="s">
        <v>282</v>
      </c>
      <c r="CI262" s="159" t="s">
        <v>194</v>
      </c>
      <c r="CJ262" s="159">
        <v>10</v>
      </c>
      <c r="CK262" s="159">
        <v>33.200000000000003</v>
      </c>
      <c r="CL262" s="159">
        <v>5.0999999999999996</v>
      </c>
      <c r="CM262" s="159">
        <v>184</v>
      </c>
      <c r="CN262" s="159" t="s">
        <v>282</v>
      </c>
      <c r="CO262" s="159" t="s">
        <v>282</v>
      </c>
      <c r="CP262" s="159" t="s">
        <v>282</v>
      </c>
      <c r="CQ262" s="159" t="s">
        <v>282</v>
      </c>
      <c r="CR262" s="159" t="s">
        <v>282</v>
      </c>
      <c r="CS262" s="159" t="s">
        <v>282</v>
      </c>
      <c r="CT262" s="159" t="s">
        <v>282</v>
      </c>
      <c r="CU262" s="159" t="s">
        <v>282</v>
      </c>
      <c r="CV262" s="159" t="s">
        <v>282</v>
      </c>
      <c r="CW262" s="159">
        <v>-12.41</v>
      </c>
      <c r="CX262" s="159">
        <v>10.119999999999999</v>
      </c>
      <c r="CY262" s="159">
        <v>182</v>
      </c>
      <c r="CZ262" s="159" t="s">
        <v>282</v>
      </c>
      <c r="DA262" s="159" t="s">
        <v>282</v>
      </c>
      <c r="DB262" s="159" t="s">
        <v>282</v>
      </c>
      <c r="DC262" s="159">
        <v>184</v>
      </c>
      <c r="DD262" s="159">
        <v>166</v>
      </c>
      <c r="DE262" s="159" t="s">
        <v>282</v>
      </c>
      <c r="DF262" s="159" t="s">
        <v>282</v>
      </c>
      <c r="DG262" s="159" t="s">
        <v>282</v>
      </c>
      <c r="DH262" s="159" t="s">
        <v>282</v>
      </c>
      <c r="DI262" s="159" t="s">
        <v>282</v>
      </c>
      <c r="DJ262" s="159" t="s">
        <v>282</v>
      </c>
      <c r="DK262" s="159" t="s">
        <v>282</v>
      </c>
      <c r="DL262" s="159" t="s">
        <v>282</v>
      </c>
      <c r="DM262" s="159" t="s">
        <v>282</v>
      </c>
      <c r="DN262" s="159" t="s">
        <v>282</v>
      </c>
      <c r="DO262" s="159" t="s">
        <v>282</v>
      </c>
      <c r="DP262" s="159" t="s">
        <v>282</v>
      </c>
      <c r="DQ262" s="159" t="s">
        <v>282</v>
      </c>
      <c r="DR262" s="159" t="s">
        <v>282</v>
      </c>
      <c r="DS262" s="159" t="s">
        <v>282</v>
      </c>
      <c r="DT262" s="159" t="s">
        <v>282</v>
      </c>
      <c r="DU262" s="159" t="s">
        <v>282</v>
      </c>
      <c r="DV262" s="159" t="s">
        <v>282</v>
      </c>
      <c r="DW262" s="159" t="s">
        <v>282</v>
      </c>
      <c r="DX262" s="159" t="s">
        <v>282</v>
      </c>
      <c r="DY262" s="159" t="s">
        <v>282</v>
      </c>
      <c r="DZ262" s="159" t="s">
        <v>282</v>
      </c>
      <c r="EA262" s="159" t="s">
        <v>282</v>
      </c>
      <c r="EB262" s="159" t="s">
        <v>282</v>
      </c>
      <c r="EC262" s="159" t="s">
        <v>282</v>
      </c>
      <c r="ED262" s="159" t="s">
        <v>282</v>
      </c>
      <c r="EE262" s="159" t="s">
        <v>282</v>
      </c>
      <c r="EF262" s="159" t="s">
        <v>282</v>
      </c>
      <c r="EG262" s="159" t="s">
        <v>282</v>
      </c>
      <c r="EH262" s="159" t="s">
        <v>282</v>
      </c>
      <c r="EI262" s="159" t="s">
        <v>282</v>
      </c>
      <c r="EJ262" s="159" t="s">
        <v>282</v>
      </c>
      <c r="EK262" s="159" t="s">
        <v>282</v>
      </c>
      <c r="EL262" s="159" t="s">
        <v>282</v>
      </c>
      <c r="EM262" s="159" t="s">
        <v>282</v>
      </c>
      <c r="EN262" s="159" t="s">
        <v>282</v>
      </c>
      <c r="EO262" s="159" t="s">
        <v>282</v>
      </c>
      <c r="EP262" s="159" t="s">
        <v>282</v>
      </c>
      <c r="EQ262" s="159" t="s">
        <v>282</v>
      </c>
      <c r="ER262" s="159" t="s">
        <v>282</v>
      </c>
      <c r="ES262" s="159" t="s">
        <v>282</v>
      </c>
      <c r="ET262" s="159" t="s">
        <v>282</v>
      </c>
      <c r="EU262" s="159" t="s">
        <v>282</v>
      </c>
      <c r="EV262" s="159" t="s">
        <v>282</v>
      </c>
      <c r="EW262" s="159" t="s">
        <v>282</v>
      </c>
      <c r="EX262" s="159" t="s">
        <v>282</v>
      </c>
      <c r="EY262" s="159" t="s">
        <v>282</v>
      </c>
      <c r="EZ262" s="159" t="s">
        <v>282</v>
      </c>
      <c r="FA262" s="159" t="s">
        <v>282</v>
      </c>
      <c r="FB262" s="159" t="s">
        <v>282</v>
      </c>
      <c r="FC262" s="159" t="s">
        <v>282</v>
      </c>
      <c r="FD262" s="159" t="s">
        <v>282</v>
      </c>
      <c r="FE262" s="159" t="s">
        <v>282</v>
      </c>
      <c r="FF262" s="159" t="s">
        <v>282</v>
      </c>
      <c r="FG262" s="159" t="s">
        <v>282</v>
      </c>
      <c r="FH262" s="159" t="s">
        <v>282</v>
      </c>
      <c r="FI262" s="159" t="s">
        <v>282</v>
      </c>
      <c r="FJ262" s="159" t="s">
        <v>282</v>
      </c>
      <c r="FK262" s="159" t="s">
        <v>282</v>
      </c>
      <c r="FL262" s="159" t="s">
        <v>282</v>
      </c>
      <c r="FM262" s="159" t="s">
        <v>282</v>
      </c>
      <c r="FN262" s="159" t="s">
        <v>282</v>
      </c>
      <c r="FO262" s="159" t="s">
        <v>282</v>
      </c>
      <c r="FP262" s="159" t="s">
        <v>282</v>
      </c>
      <c r="FQ262" s="159" t="s">
        <v>282</v>
      </c>
      <c r="FR262" s="159" t="s">
        <v>282</v>
      </c>
      <c r="FS262" s="159" t="s">
        <v>282</v>
      </c>
      <c r="FT262" s="159" t="s">
        <v>282</v>
      </c>
    </row>
    <row r="263" spans="1:176" x14ac:dyDescent="0.25">
      <c r="A263" s="212" t="s">
        <v>9489</v>
      </c>
      <c r="B263" s="159" t="s">
        <v>282</v>
      </c>
      <c r="C263" s="66" t="str">
        <f>IF(ISNUMBER(Severity!H263)=FALSE,Severity!F263,IF(Severity!H263&gt;=0.5,"YES","NO"))</f>
        <v>NO</v>
      </c>
      <c r="D263" s="66" t="str">
        <f>IF(ISNUMBER(Severity!I263)=FALSE,Severity!G263,IF(Severity!I263&gt;0.5,"YES","NO"))</f>
        <v>YES</v>
      </c>
      <c r="E263" s="159">
        <v>3</v>
      </c>
      <c r="F263" s="159">
        <v>2</v>
      </c>
      <c r="G263" s="212" t="s">
        <v>764</v>
      </c>
      <c r="H263" s="159" t="s">
        <v>183</v>
      </c>
      <c r="I263" s="159" t="s">
        <v>282</v>
      </c>
      <c r="J263" s="159">
        <v>2</v>
      </c>
      <c r="K263" s="159" t="s">
        <v>282</v>
      </c>
      <c r="L263" s="159" t="s">
        <v>282</v>
      </c>
      <c r="M263" s="159" t="s">
        <v>282</v>
      </c>
      <c r="N263" s="159" t="s">
        <v>282</v>
      </c>
      <c r="O263" s="159" t="s">
        <v>282</v>
      </c>
      <c r="P263" s="159" t="s">
        <v>282</v>
      </c>
      <c r="Q263" s="159" t="s">
        <v>282</v>
      </c>
      <c r="R263" s="159" t="s">
        <v>282</v>
      </c>
      <c r="S263" s="159" t="s">
        <v>435</v>
      </c>
      <c r="T263" s="159">
        <v>21</v>
      </c>
      <c r="U263" s="159">
        <v>19.8</v>
      </c>
      <c r="V263" s="159">
        <v>6.54</v>
      </c>
      <c r="W263" s="159">
        <v>10</v>
      </c>
      <c r="X263" s="159" t="s">
        <v>282</v>
      </c>
      <c r="Y263" s="159" t="s">
        <v>282</v>
      </c>
      <c r="Z263" s="159" t="s">
        <v>282</v>
      </c>
      <c r="AA263" s="159">
        <v>11.6</v>
      </c>
      <c r="AB263" s="159">
        <v>7.26</v>
      </c>
      <c r="AC263" s="159">
        <v>10</v>
      </c>
      <c r="AD263" s="159" t="s">
        <v>282</v>
      </c>
      <c r="AE263" s="159" t="s">
        <v>282</v>
      </c>
      <c r="AF263" s="159" t="s">
        <v>282</v>
      </c>
      <c r="AG263" s="159" t="s">
        <v>282</v>
      </c>
      <c r="AH263" s="159" t="s">
        <v>282</v>
      </c>
      <c r="AI263" s="159" t="s">
        <v>282</v>
      </c>
      <c r="AJ263" s="159" t="s">
        <v>282</v>
      </c>
      <c r="AK263" s="159" t="s">
        <v>282</v>
      </c>
      <c r="AL263" s="159" t="s">
        <v>282</v>
      </c>
      <c r="AM263" s="159">
        <v>10</v>
      </c>
      <c r="AN263" s="159">
        <v>8</v>
      </c>
      <c r="AO263" s="159" t="s">
        <v>636</v>
      </c>
      <c r="AP263" s="159" t="s">
        <v>282</v>
      </c>
      <c r="AQ263" s="159" t="s">
        <v>282</v>
      </c>
      <c r="AR263" s="159">
        <v>2</v>
      </c>
      <c r="AS263" s="159" t="s">
        <v>282</v>
      </c>
      <c r="AT263" s="159" t="s">
        <v>282</v>
      </c>
      <c r="AU263" s="159" t="s">
        <v>282</v>
      </c>
      <c r="AV263" s="159" t="s">
        <v>282</v>
      </c>
      <c r="AW263" s="159" t="s">
        <v>282</v>
      </c>
      <c r="AX263" s="159" t="s">
        <v>282</v>
      </c>
      <c r="AY263" s="159" t="s">
        <v>282</v>
      </c>
      <c r="AZ263" s="159" t="s">
        <v>282</v>
      </c>
      <c r="BA263" s="159" t="s">
        <v>435</v>
      </c>
      <c r="BB263" s="159">
        <v>21</v>
      </c>
      <c r="BC263" s="159">
        <v>24.2</v>
      </c>
      <c r="BD263" s="159">
        <v>6.54</v>
      </c>
      <c r="BE263" s="159">
        <v>12</v>
      </c>
      <c r="BF263" s="159" t="s">
        <v>282</v>
      </c>
      <c r="BG263" s="159" t="s">
        <v>282</v>
      </c>
      <c r="BH263" s="159" t="s">
        <v>282</v>
      </c>
      <c r="BI263" s="159">
        <v>22.4</v>
      </c>
      <c r="BJ263" s="159">
        <v>7.12</v>
      </c>
      <c r="BK263" s="159">
        <v>12</v>
      </c>
      <c r="BL263" s="159" t="s">
        <v>282</v>
      </c>
      <c r="BM263" s="159" t="s">
        <v>282</v>
      </c>
      <c r="BN263" s="159" t="s">
        <v>282</v>
      </c>
      <c r="BO263" s="159" t="s">
        <v>282</v>
      </c>
      <c r="BP263" s="159" t="s">
        <v>282</v>
      </c>
      <c r="BQ263" s="159" t="s">
        <v>282</v>
      </c>
      <c r="BR263" s="159" t="s">
        <v>282</v>
      </c>
      <c r="BS263" s="159" t="s">
        <v>282</v>
      </c>
      <c r="BT263" s="159" t="s">
        <v>282</v>
      </c>
      <c r="BU263" s="159">
        <v>12</v>
      </c>
      <c r="BV263" s="159">
        <v>10</v>
      </c>
      <c r="BW263" s="159" t="s">
        <v>282</v>
      </c>
      <c r="BX263" s="159" t="s">
        <v>282</v>
      </c>
      <c r="BY263" s="159" t="s">
        <v>282</v>
      </c>
      <c r="BZ263" s="159" t="s">
        <v>282</v>
      </c>
      <c r="CA263" s="159" t="s">
        <v>282</v>
      </c>
      <c r="CB263" s="159" t="s">
        <v>282</v>
      </c>
      <c r="CC263" s="159" t="s">
        <v>282</v>
      </c>
      <c r="CD263" s="159" t="s">
        <v>282</v>
      </c>
      <c r="CE263" s="159" t="s">
        <v>282</v>
      </c>
      <c r="CF263" s="159" t="s">
        <v>282</v>
      </c>
      <c r="CG263" s="159" t="s">
        <v>282</v>
      </c>
      <c r="CH263" s="159" t="s">
        <v>282</v>
      </c>
      <c r="CI263" s="159" t="s">
        <v>282</v>
      </c>
      <c r="CJ263" s="159" t="s">
        <v>282</v>
      </c>
      <c r="CK263" s="159" t="s">
        <v>282</v>
      </c>
      <c r="CL263" s="159" t="s">
        <v>282</v>
      </c>
      <c r="CM263" s="159" t="s">
        <v>282</v>
      </c>
      <c r="CN263" s="159" t="s">
        <v>282</v>
      </c>
      <c r="CO263" s="159" t="s">
        <v>282</v>
      </c>
      <c r="CP263" s="159" t="s">
        <v>282</v>
      </c>
      <c r="CQ263" s="159" t="s">
        <v>282</v>
      </c>
      <c r="CR263" s="159" t="s">
        <v>282</v>
      </c>
      <c r="CS263" s="159" t="s">
        <v>282</v>
      </c>
      <c r="CT263" s="159" t="s">
        <v>282</v>
      </c>
      <c r="CU263" s="159" t="s">
        <v>282</v>
      </c>
      <c r="CV263" s="159" t="s">
        <v>282</v>
      </c>
      <c r="CW263" s="159" t="s">
        <v>282</v>
      </c>
      <c r="CX263" s="159" t="s">
        <v>282</v>
      </c>
      <c r="CY263" s="159" t="s">
        <v>282</v>
      </c>
      <c r="CZ263" s="159" t="s">
        <v>282</v>
      </c>
      <c r="DA263" s="159" t="s">
        <v>282</v>
      </c>
      <c r="DB263" s="159" t="s">
        <v>282</v>
      </c>
      <c r="DC263" s="159" t="s">
        <v>282</v>
      </c>
      <c r="DD263" s="159" t="s">
        <v>282</v>
      </c>
      <c r="DE263" s="159" t="s">
        <v>282</v>
      </c>
      <c r="DF263" s="159" t="s">
        <v>282</v>
      </c>
      <c r="DG263" s="159" t="s">
        <v>282</v>
      </c>
      <c r="DH263" s="159" t="s">
        <v>282</v>
      </c>
      <c r="DI263" s="159" t="s">
        <v>282</v>
      </c>
      <c r="DJ263" s="159" t="s">
        <v>282</v>
      </c>
      <c r="DK263" s="159" t="s">
        <v>282</v>
      </c>
      <c r="DL263" s="159" t="s">
        <v>282</v>
      </c>
      <c r="DM263" s="159" t="s">
        <v>282</v>
      </c>
      <c r="DN263" s="159" t="s">
        <v>282</v>
      </c>
      <c r="DO263" s="159" t="s">
        <v>282</v>
      </c>
      <c r="DP263" s="159" t="s">
        <v>282</v>
      </c>
      <c r="DQ263" s="159" t="s">
        <v>282</v>
      </c>
      <c r="DR263" s="159" t="s">
        <v>282</v>
      </c>
      <c r="DS263" s="159" t="s">
        <v>282</v>
      </c>
      <c r="DT263" s="159" t="s">
        <v>282</v>
      </c>
      <c r="DU263" s="159" t="s">
        <v>282</v>
      </c>
      <c r="DV263" s="159" t="s">
        <v>282</v>
      </c>
      <c r="DW263" s="159" t="s">
        <v>282</v>
      </c>
      <c r="DX263" s="159" t="s">
        <v>282</v>
      </c>
      <c r="DY263" s="159" t="s">
        <v>282</v>
      </c>
      <c r="DZ263" s="159" t="s">
        <v>282</v>
      </c>
      <c r="EA263" s="159" t="s">
        <v>282</v>
      </c>
      <c r="EB263" s="159" t="s">
        <v>282</v>
      </c>
      <c r="EC263" s="159" t="s">
        <v>282</v>
      </c>
      <c r="ED263" s="159" t="s">
        <v>282</v>
      </c>
      <c r="EE263" s="159" t="s">
        <v>282</v>
      </c>
      <c r="EF263" s="159" t="s">
        <v>282</v>
      </c>
      <c r="EG263" s="159" t="s">
        <v>282</v>
      </c>
      <c r="EH263" s="159" t="s">
        <v>282</v>
      </c>
      <c r="EI263" s="159" t="s">
        <v>282</v>
      </c>
      <c r="EJ263" s="159" t="s">
        <v>282</v>
      </c>
      <c r="EK263" s="159" t="s">
        <v>282</v>
      </c>
      <c r="EL263" s="159" t="s">
        <v>282</v>
      </c>
      <c r="EM263" s="159" t="s">
        <v>282</v>
      </c>
      <c r="EN263" s="159" t="s">
        <v>282</v>
      </c>
      <c r="EO263" s="159" t="s">
        <v>282</v>
      </c>
      <c r="EP263" s="159" t="s">
        <v>282</v>
      </c>
      <c r="EQ263" s="159" t="s">
        <v>282</v>
      </c>
      <c r="ER263" s="159" t="s">
        <v>282</v>
      </c>
      <c r="ES263" s="159" t="s">
        <v>282</v>
      </c>
      <c r="ET263" s="159" t="s">
        <v>282</v>
      </c>
      <c r="EU263" s="159" t="s">
        <v>282</v>
      </c>
      <c r="EV263" s="159" t="s">
        <v>282</v>
      </c>
      <c r="EW263" s="159" t="s">
        <v>282</v>
      </c>
      <c r="EX263" s="159" t="s">
        <v>282</v>
      </c>
      <c r="EY263" s="159" t="s">
        <v>282</v>
      </c>
      <c r="EZ263" s="159" t="s">
        <v>282</v>
      </c>
      <c r="FA263" s="159" t="s">
        <v>282</v>
      </c>
      <c r="FB263" s="159" t="s">
        <v>282</v>
      </c>
      <c r="FC263" s="159" t="s">
        <v>282</v>
      </c>
      <c r="FD263" s="159" t="s">
        <v>282</v>
      </c>
      <c r="FE263" s="159" t="s">
        <v>282</v>
      </c>
      <c r="FF263" s="159" t="s">
        <v>282</v>
      </c>
      <c r="FG263" s="159" t="s">
        <v>282</v>
      </c>
      <c r="FH263" s="159" t="s">
        <v>282</v>
      </c>
      <c r="FI263" s="159" t="s">
        <v>282</v>
      </c>
      <c r="FJ263" s="159" t="s">
        <v>282</v>
      </c>
      <c r="FK263" s="159" t="s">
        <v>282</v>
      </c>
      <c r="FL263" s="159" t="s">
        <v>282</v>
      </c>
      <c r="FM263" s="159" t="s">
        <v>282</v>
      </c>
      <c r="FN263" s="159" t="s">
        <v>282</v>
      </c>
      <c r="FO263" s="159" t="s">
        <v>282</v>
      </c>
      <c r="FP263" s="159" t="s">
        <v>282</v>
      </c>
      <c r="FQ263" s="159" t="s">
        <v>282</v>
      </c>
      <c r="FR263" s="159" t="s">
        <v>282</v>
      </c>
      <c r="FS263" s="159" t="s">
        <v>282</v>
      </c>
      <c r="FT263" s="159" t="s">
        <v>282</v>
      </c>
    </row>
    <row r="264" spans="1:176" x14ac:dyDescent="0.25">
      <c r="A264" s="212" t="s">
        <v>7164</v>
      </c>
      <c r="B264" s="159" t="s">
        <v>14195</v>
      </c>
      <c r="C264" s="66" t="str">
        <f>IF(ISNUMBER(Severity!H264)=FALSE,Severity!F264,IF(Severity!H264&gt;=0.5,"YES","NO"))</f>
        <v>YES</v>
      </c>
      <c r="D264" s="66" t="str">
        <f>IF(ISNUMBER(Severity!I264)=FALSE,Severity!G264,IF(Severity!I264&gt;0.5,"YES","NO"))</f>
        <v>NO</v>
      </c>
      <c r="E264" s="159">
        <v>8</v>
      </c>
      <c r="F264" s="159">
        <v>3</v>
      </c>
      <c r="G264" s="212" t="s">
        <v>261</v>
      </c>
      <c r="H264" s="159" t="s">
        <v>10507</v>
      </c>
      <c r="I264" s="159">
        <v>2</v>
      </c>
      <c r="J264" s="159">
        <v>13</v>
      </c>
      <c r="K264" s="159" t="s">
        <v>282</v>
      </c>
      <c r="L264" s="159" t="s">
        <v>282</v>
      </c>
      <c r="M264" s="159" t="s">
        <v>282</v>
      </c>
      <c r="N264" s="159" t="s">
        <v>282</v>
      </c>
      <c r="O264" s="159" t="s">
        <v>299</v>
      </c>
      <c r="P264" s="159">
        <v>17</v>
      </c>
      <c r="Q264" s="159">
        <v>68</v>
      </c>
      <c r="R264" s="159">
        <v>50</v>
      </c>
      <c r="S264" s="159" t="s">
        <v>299</v>
      </c>
      <c r="T264" s="159">
        <v>17</v>
      </c>
      <c r="U264" s="159">
        <v>22.3</v>
      </c>
      <c r="V264" s="159" t="s">
        <v>282</v>
      </c>
      <c r="W264" s="159">
        <v>96</v>
      </c>
      <c r="X264" s="159" t="s">
        <v>282</v>
      </c>
      <c r="Y264" s="159" t="s">
        <v>282</v>
      </c>
      <c r="Z264" s="159" t="s">
        <v>282</v>
      </c>
      <c r="AA264" s="159">
        <v>8.6999999999999993</v>
      </c>
      <c r="AB264" s="159">
        <v>6.5</v>
      </c>
      <c r="AC264" s="159">
        <v>96</v>
      </c>
      <c r="AD264" s="159" t="s">
        <v>282</v>
      </c>
      <c r="AE264" s="159" t="s">
        <v>282</v>
      </c>
      <c r="AF264" s="159" t="s">
        <v>282</v>
      </c>
      <c r="AG264" s="159" t="s">
        <v>282</v>
      </c>
      <c r="AH264" s="159" t="s">
        <v>282</v>
      </c>
      <c r="AI264" s="159" t="s">
        <v>282</v>
      </c>
      <c r="AJ264" s="159" t="s">
        <v>282</v>
      </c>
      <c r="AK264" s="159" t="s">
        <v>282</v>
      </c>
      <c r="AL264" s="159" t="s">
        <v>282</v>
      </c>
      <c r="AM264" s="159">
        <v>100</v>
      </c>
      <c r="AN264" s="159">
        <v>87</v>
      </c>
      <c r="AO264" s="159" t="s">
        <v>261</v>
      </c>
      <c r="AP264" s="159" t="s">
        <v>10507</v>
      </c>
      <c r="AQ264" s="159">
        <v>14</v>
      </c>
      <c r="AR264" s="159">
        <v>23</v>
      </c>
      <c r="AS264" s="159" t="s">
        <v>282</v>
      </c>
      <c r="AT264" s="159" t="s">
        <v>282</v>
      </c>
      <c r="AU264" s="159" t="s">
        <v>282</v>
      </c>
      <c r="AV264" s="159" t="s">
        <v>282</v>
      </c>
      <c r="AW264" s="159" t="s">
        <v>299</v>
      </c>
      <c r="AX264" s="159">
        <v>17</v>
      </c>
      <c r="AY264" s="159">
        <v>65</v>
      </c>
      <c r="AZ264" s="159">
        <v>50</v>
      </c>
      <c r="BA264" s="159" t="s">
        <v>299</v>
      </c>
      <c r="BB264" s="159">
        <v>17</v>
      </c>
      <c r="BC264" s="159">
        <v>22.2</v>
      </c>
      <c r="BD264" s="159" t="s">
        <v>282</v>
      </c>
      <c r="BE264" s="159">
        <v>101</v>
      </c>
      <c r="BF264" s="159" t="s">
        <v>282</v>
      </c>
      <c r="BG264" s="159" t="s">
        <v>282</v>
      </c>
      <c r="BH264" s="159" t="s">
        <v>282</v>
      </c>
      <c r="BI264" s="159">
        <v>9.9</v>
      </c>
      <c r="BJ264" s="159">
        <v>7.7</v>
      </c>
      <c r="BK264" s="159">
        <v>101</v>
      </c>
      <c r="BL264" s="159" t="s">
        <v>282</v>
      </c>
      <c r="BM264" s="159" t="s">
        <v>282</v>
      </c>
      <c r="BN264" s="159" t="s">
        <v>282</v>
      </c>
      <c r="BO264" s="159" t="s">
        <v>282</v>
      </c>
      <c r="BP264" s="159" t="s">
        <v>282</v>
      </c>
      <c r="BQ264" s="159" t="s">
        <v>282</v>
      </c>
      <c r="BR264" s="159" t="s">
        <v>282</v>
      </c>
      <c r="BS264" s="159" t="s">
        <v>282</v>
      </c>
      <c r="BT264" s="159" t="s">
        <v>282</v>
      </c>
      <c r="BU264" s="159">
        <v>105</v>
      </c>
      <c r="BV264" s="159">
        <v>82</v>
      </c>
      <c r="BW264" s="159" t="s">
        <v>790</v>
      </c>
      <c r="BX264" s="159" t="s">
        <v>10507</v>
      </c>
      <c r="BY264" s="159">
        <v>5</v>
      </c>
      <c r="BZ264" s="159">
        <v>19</v>
      </c>
      <c r="CA264" s="159" t="s">
        <v>282</v>
      </c>
      <c r="CB264" s="159" t="s">
        <v>282</v>
      </c>
      <c r="CC264" s="159" t="s">
        <v>282</v>
      </c>
      <c r="CD264" s="159" t="s">
        <v>282</v>
      </c>
      <c r="CE264" s="159" t="s">
        <v>299</v>
      </c>
      <c r="CF264" s="159">
        <v>17</v>
      </c>
      <c r="CG264" s="159">
        <v>66</v>
      </c>
      <c r="CH264" s="159">
        <v>50</v>
      </c>
      <c r="CI264" s="159" t="s">
        <v>299</v>
      </c>
      <c r="CJ264" s="159">
        <v>17</v>
      </c>
      <c r="CK264" s="159">
        <v>22.5</v>
      </c>
      <c r="CL264" s="159" t="s">
        <v>282</v>
      </c>
      <c r="CM264" s="159">
        <v>100</v>
      </c>
      <c r="CN264" s="159" t="s">
        <v>282</v>
      </c>
      <c r="CO264" s="159" t="s">
        <v>282</v>
      </c>
      <c r="CP264" s="159" t="s">
        <v>282</v>
      </c>
      <c r="CQ264" s="159">
        <v>9.3000000000000007</v>
      </c>
      <c r="CR264" s="159">
        <v>6.6</v>
      </c>
      <c r="CS264" s="159">
        <v>100</v>
      </c>
      <c r="CT264" s="159" t="s">
        <v>282</v>
      </c>
      <c r="CU264" s="159" t="s">
        <v>282</v>
      </c>
      <c r="CV264" s="159" t="s">
        <v>282</v>
      </c>
      <c r="CW264" s="159" t="s">
        <v>282</v>
      </c>
      <c r="CX264" s="159" t="s">
        <v>282</v>
      </c>
      <c r="CY264" s="159" t="s">
        <v>282</v>
      </c>
      <c r="CZ264" s="159" t="s">
        <v>282</v>
      </c>
      <c r="DA264" s="159" t="s">
        <v>282</v>
      </c>
      <c r="DB264" s="159" t="s">
        <v>282</v>
      </c>
      <c r="DC264" s="159">
        <v>105</v>
      </c>
      <c r="DD264" s="159">
        <v>86</v>
      </c>
      <c r="DE264" s="159" t="s">
        <v>282</v>
      </c>
      <c r="DF264" s="159" t="s">
        <v>282</v>
      </c>
      <c r="DG264" s="159" t="s">
        <v>282</v>
      </c>
      <c r="DH264" s="159" t="s">
        <v>282</v>
      </c>
      <c r="DI264" s="159" t="s">
        <v>282</v>
      </c>
      <c r="DJ264" s="159" t="s">
        <v>282</v>
      </c>
      <c r="DK264" s="159" t="s">
        <v>282</v>
      </c>
      <c r="DL264" s="159" t="s">
        <v>282</v>
      </c>
      <c r="DM264" s="159" t="s">
        <v>282</v>
      </c>
      <c r="DN264" s="159" t="s">
        <v>282</v>
      </c>
      <c r="DO264" s="159" t="s">
        <v>282</v>
      </c>
      <c r="DP264" s="159" t="s">
        <v>282</v>
      </c>
      <c r="DQ264" s="159" t="s">
        <v>282</v>
      </c>
      <c r="DR264" s="159" t="s">
        <v>282</v>
      </c>
      <c r="DS264" s="159" t="s">
        <v>282</v>
      </c>
      <c r="DT264" s="159" t="s">
        <v>282</v>
      </c>
      <c r="DU264" s="159" t="s">
        <v>282</v>
      </c>
      <c r="DV264" s="159" t="s">
        <v>282</v>
      </c>
      <c r="DW264" s="159" t="s">
        <v>282</v>
      </c>
      <c r="DX264" s="159" t="s">
        <v>282</v>
      </c>
      <c r="DY264" s="159" t="s">
        <v>282</v>
      </c>
      <c r="DZ264" s="159" t="s">
        <v>282</v>
      </c>
      <c r="EA264" s="159" t="s">
        <v>282</v>
      </c>
      <c r="EB264" s="159" t="s">
        <v>282</v>
      </c>
      <c r="EC264" s="159" t="s">
        <v>282</v>
      </c>
      <c r="ED264" s="159" t="s">
        <v>282</v>
      </c>
      <c r="EE264" s="159" t="s">
        <v>282</v>
      </c>
      <c r="EF264" s="159" t="s">
        <v>282</v>
      </c>
      <c r="EG264" s="159" t="s">
        <v>282</v>
      </c>
      <c r="EH264" s="159" t="s">
        <v>282</v>
      </c>
      <c r="EI264" s="159" t="s">
        <v>282</v>
      </c>
      <c r="EJ264" s="159" t="s">
        <v>282</v>
      </c>
      <c r="EK264" s="159" t="s">
        <v>282</v>
      </c>
      <c r="EL264" s="159" t="s">
        <v>282</v>
      </c>
      <c r="EM264" s="159" t="s">
        <v>282</v>
      </c>
      <c r="EN264" s="159" t="s">
        <v>282</v>
      </c>
      <c r="EO264" s="159" t="s">
        <v>282</v>
      </c>
      <c r="EP264" s="159" t="s">
        <v>282</v>
      </c>
      <c r="EQ264" s="159" t="s">
        <v>282</v>
      </c>
      <c r="ER264" s="159" t="s">
        <v>282</v>
      </c>
      <c r="ES264" s="159" t="s">
        <v>282</v>
      </c>
      <c r="ET264" s="159" t="s">
        <v>282</v>
      </c>
      <c r="EU264" s="159" t="s">
        <v>282</v>
      </c>
      <c r="EV264" s="159" t="s">
        <v>282</v>
      </c>
      <c r="EW264" s="159" t="s">
        <v>282</v>
      </c>
      <c r="EX264" s="159" t="s">
        <v>282</v>
      </c>
      <c r="EY264" s="159" t="s">
        <v>282</v>
      </c>
      <c r="EZ264" s="159" t="s">
        <v>282</v>
      </c>
      <c r="FA264" s="159" t="s">
        <v>282</v>
      </c>
      <c r="FB264" s="159" t="s">
        <v>282</v>
      </c>
      <c r="FC264" s="159" t="s">
        <v>282</v>
      </c>
      <c r="FD264" s="159" t="s">
        <v>282</v>
      </c>
      <c r="FE264" s="159" t="s">
        <v>282</v>
      </c>
      <c r="FF264" s="159" t="s">
        <v>282</v>
      </c>
      <c r="FG264" s="159" t="s">
        <v>282</v>
      </c>
      <c r="FH264" s="159" t="s">
        <v>282</v>
      </c>
      <c r="FI264" s="159" t="s">
        <v>282</v>
      </c>
      <c r="FJ264" s="159" t="s">
        <v>282</v>
      </c>
      <c r="FK264" s="159" t="s">
        <v>282</v>
      </c>
      <c r="FL264" s="159" t="s">
        <v>282</v>
      </c>
      <c r="FM264" s="159" t="s">
        <v>282</v>
      </c>
      <c r="FN264" s="159" t="s">
        <v>282</v>
      </c>
      <c r="FO264" s="159" t="s">
        <v>282</v>
      </c>
      <c r="FP264" s="159" t="s">
        <v>282</v>
      </c>
      <c r="FQ264" s="159" t="s">
        <v>282</v>
      </c>
      <c r="FR264" s="159" t="s">
        <v>282</v>
      </c>
      <c r="FS264" s="159" t="s">
        <v>282</v>
      </c>
      <c r="FT264" s="159" t="s">
        <v>282</v>
      </c>
    </row>
    <row r="265" spans="1:176" x14ac:dyDescent="0.25">
      <c r="A265" s="212" t="s">
        <v>7166</v>
      </c>
      <c r="B265" s="159" t="s">
        <v>14196</v>
      </c>
      <c r="C265" s="66" t="str">
        <f>IF(ISNUMBER(Severity!H265)=FALSE,Severity!F265,IF(Severity!H265&gt;=0.5,"YES","NO"))</f>
        <v>YES</v>
      </c>
      <c r="D265" s="66" t="str">
        <f>IF(ISNUMBER(Severity!I265)=FALSE,Severity!G265,IF(Severity!I265&gt;0.5,"YES","NO"))</f>
        <v>NO</v>
      </c>
      <c r="E265" s="159">
        <v>8</v>
      </c>
      <c r="F265" s="159">
        <v>4</v>
      </c>
      <c r="G265" s="212" t="s">
        <v>261</v>
      </c>
      <c r="H265" s="159" t="s">
        <v>10507</v>
      </c>
      <c r="I265" s="159">
        <v>5</v>
      </c>
      <c r="J265" s="159">
        <v>16</v>
      </c>
      <c r="K265" s="159" t="s">
        <v>282</v>
      </c>
      <c r="L265" s="159" t="s">
        <v>282</v>
      </c>
      <c r="M265" s="159" t="s">
        <v>282</v>
      </c>
      <c r="N265" s="159" t="s">
        <v>282</v>
      </c>
      <c r="O265" s="159" t="s">
        <v>194</v>
      </c>
      <c r="P265" s="159">
        <v>10</v>
      </c>
      <c r="Q265" s="159">
        <v>60</v>
      </c>
      <c r="R265" s="159">
        <v>50</v>
      </c>
      <c r="S265" s="159" t="s">
        <v>194</v>
      </c>
      <c r="T265" s="159">
        <v>10</v>
      </c>
      <c r="U265" s="159">
        <v>29.4</v>
      </c>
      <c r="V265" s="159" t="s">
        <v>282</v>
      </c>
      <c r="W265" s="159">
        <v>120</v>
      </c>
      <c r="X265" s="159" t="s">
        <v>282</v>
      </c>
      <c r="Y265" s="159" t="s">
        <v>282</v>
      </c>
      <c r="Z265" s="159" t="s">
        <v>282</v>
      </c>
      <c r="AA265" s="159">
        <v>15.6</v>
      </c>
      <c r="AB265" s="159">
        <v>11</v>
      </c>
      <c r="AC265" s="159">
        <v>120</v>
      </c>
      <c r="AD265" s="159" t="s">
        <v>282</v>
      </c>
      <c r="AE265" s="159" t="s">
        <v>282</v>
      </c>
      <c r="AF265" s="159" t="s">
        <v>282</v>
      </c>
      <c r="AG265" s="159" t="s">
        <v>282</v>
      </c>
      <c r="AH265" s="159" t="s">
        <v>282</v>
      </c>
      <c r="AI265" s="159" t="s">
        <v>282</v>
      </c>
      <c r="AJ265" s="159" t="s">
        <v>282</v>
      </c>
      <c r="AK265" s="159" t="s">
        <v>282</v>
      </c>
      <c r="AL265" s="159" t="s">
        <v>282</v>
      </c>
      <c r="AM265" s="159">
        <v>121</v>
      </c>
      <c r="AN265" s="159">
        <v>105</v>
      </c>
      <c r="AO265" s="159" t="s">
        <v>261</v>
      </c>
      <c r="AP265" s="159" t="s">
        <v>10507</v>
      </c>
      <c r="AQ265" s="159">
        <v>7</v>
      </c>
      <c r="AR265" s="159">
        <v>16</v>
      </c>
      <c r="AS265" s="159" t="s">
        <v>282</v>
      </c>
      <c r="AT265" s="159" t="s">
        <v>282</v>
      </c>
      <c r="AU265" s="159" t="s">
        <v>282</v>
      </c>
      <c r="AV265" s="159" t="s">
        <v>282</v>
      </c>
      <c r="AW265" s="159" t="s">
        <v>194</v>
      </c>
      <c r="AX265" s="159">
        <v>10</v>
      </c>
      <c r="AY265" s="159">
        <v>55</v>
      </c>
      <c r="AZ265" s="159">
        <v>50</v>
      </c>
      <c r="BA265" s="159" t="s">
        <v>194</v>
      </c>
      <c r="BB265" s="159">
        <v>10</v>
      </c>
      <c r="BC265" s="159">
        <v>29.8</v>
      </c>
      <c r="BD265" s="159" t="s">
        <v>282</v>
      </c>
      <c r="BE265" s="159">
        <v>119</v>
      </c>
      <c r="BF265" s="159" t="s">
        <v>282</v>
      </c>
      <c r="BG265" s="159" t="s">
        <v>282</v>
      </c>
      <c r="BH265" s="159" t="s">
        <v>282</v>
      </c>
      <c r="BI265" s="159">
        <v>16.2</v>
      </c>
      <c r="BJ265" s="159">
        <v>10.1</v>
      </c>
      <c r="BK265" s="159">
        <v>119</v>
      </c>
      <c r="BL265" s="159" t="s">
        <v>282</v>
      </c>
      <c r="BM265" s="159" t="s">
        <v>282</v>
      </c>
      <c r="BN265" s="159" t="s">
        <v>282</v>
      </c>
      <c r="BO265" s="159" t="s">
        <v>282</v>
      </c>
      <c r="BP265" s="159" t="s">
        <v>282</v>
      </c>
      <c r="BQ265" s="159" t="s">
        <v>282</v>
      </c>
      <c r="BR265" s="159" t="s">
        <v>282</v>
      </c>
      <c r="BS265" s="159" t="s">
        <v>282</v>
      </c>
      <c r="BT265" s="159" t="s">
        <v>282</v>
      </c>
      <c r="BU265" s="159">
        <v>119</v>
      </c>
      <c r="BV265" s="159">
        <v>103</v>
      </c>
      <c r="BW265" s="159" t="s">
        <v>256</v>
      </c>
      <c r="BX265" s="159" t="s">
        <v>10507</v>
      </c>
      <c r="BY265" s="159">
        <v>5</v>
      </c>
      <c r="BZ265" s="159">
        <v>13</v>
      </c>
      <c r="CA265" s="159" t="s">
        <v>282</v>
      </c>
      <c r="CB265" s="159" t="s">
        <v>282</v>
      </c>
      <c r="CC265" s="159" t="s">
        <v>282</v>
      </c>
      <c r="CD265" s="159" t="s">
        <v>282</v>
      </c>
      <c r="CE265" s="159" t="s">
        <v>194</v>
      </c>
      <c r="CF265" s="159">
        <v>10</v>
      </c>
      <c r="CG265" s="159">
        <v>64</v>
      </c>
      <c r="CH265" s="159">
        <v>50</v>
      </c>
      <c r="CI265" s="159" t="s">
        <v>194</v>
      </c>
      <c r="CJ265" s="159">
        <v>10</v>
      </c>
      <c r="CK265" s="159">
        <v>29.8</v>
      </c>
      <c r="CL265" s="159" t="s">
        <v>282</v>
      </c>
      <c r="CM265" s="159">
        <v>121</v>
      </c>
      <c r="CN265" s="159" t="s">
        <v>282</v>
      </c>
      <c r="CO265" s="159" t="s">
        <v>282</v>
      </c>
      <c r="CP265" s="159" t="s">
        <v>282</v>
      </c>
      <c r="CQ265" s="159">
        <v>15.6</v>
      </c>
      <c r="CR265" s="159">
        <v>10</v>
      </c>
      <c r="CS265" s="159">
        <v>121</v>
      </c>
      <c r="CT265" s="159" t="s">
        <v>282</v>
      </c>
      <c r="CU265" s="159" t="s">
        <v>282</v>
      </c>
      <c r="CV265" s="159" t="s">
        <v>282</v>
      </c>
      <c r="CW265" s="159" t="s">
        <v>282</v>
      </c>
      <c r="CX265" s="159" t="s">
        <v>282</v>
      </c>
      <c r="CY265" s="159" t="s">
        <v>282</v>
      </c>
      <c r="CZ265" s="159" t="s">
        <v>282</v>
      </c>
      <c r="DA265" s="159" t="s">
        <v>282</v>
      </c>
      <c r="DB265" s="159" t="s">
        <v>282</v>
      </c>
      <c r="DC265" s="159">
        <v>121</v>
      </c>
      <c r="DD265" s="159">
        <v>108</v>
      </c>
      <c r="DE265" s="159" t="s">
        <v>790</v>
      </c>
      <c r="DF265" s="159" t="s">
        <v>10507</v>
      </c>
      <c r="DG265" s="159">
        <v>3</v>
      </c>
      <c r="DH265" s="159">
        <v>21</v>
      </c>
      <c r="DI265" s="159" t="s">
        <v>282</v>
      </c>
      <c r="DJ265" s="159" t="s">
        <v>282</v>
      </c>
      <c r="DK265" s="159" t="s">
        <v>282</v>
      </c>
      <c r="DL265" s="159" t="s">
        <v>282</v>
      </c>
      <c r="DM265" s="159" t="s">
        <v>194</v>
      </c>
      <c r="DN265" s="159">
        <v>10</v>
      </c>
      <c r="DO265" s="159">
        <v>45</v>
      </c>
      <c r="DP265" s="159">
        <v>50</v>
      </c>
      <c r="DQ265" s="159" t="s">
        <v>194</v>
      </c>
      <c r="DR265" s="159">
        <v>10</v>
      </c>
      <c r="DS265" s="159">
        <v>29</v>
      </c>
      <c r="DT265" s="159" t="s">
        <v>282</v>
      </c>
      <c r="DU265" s="159">
        <v>124</v>
      </c>
      <c r="DV265" s="159" t="s">
        <v>282</v>
      </c>
      <c r="DW265" s="159" t="s">
        <v>282</v>
      </c>
      <c r="DX265" s="159" t="s">
        <v>282</v>
      </c>
      <c r="DY265" s="159">
        <v>18.3</v>
      </c>
      <c r="DZ265" s="159">
        <v>10.1</v>
      </c>
      <c r="EA265" s="159">
        <v>124</v>
      </c>
      <c r="EB265" s="159" t="s">
        <v>282</v>
      </c>
      <c r="EC265" s="159" t="s">
        <v>282</v>
      </c>
      <c r="ED265" s="159" t="s">
        <v>282</v>
      </c>
      <c r="EE265" s="159" t="s">
        <v>282</v>
      </c>
      <c r="EF265" s="159" t="s">
        <v>282</v>
      </c>
      <c r="EG265" s="159" t="s">
        <v>282</v>
      </c>
      <c r="EH265" s="159" t="s">
        <v>282</v>
      </c>
      <c r="EI265" s="159" t="s">
        <v>282</v>
      </c>
      <c r="EJ265" s="159" t="s">
        <v>282</v>
      </c>
      <c r="EK265" s="159">
        <v>124</v>
      </c>
      <c r="EL265" s="159">
        <v>103</v>
      </c>
      <c r="EM265" s="159" t="s">
        <v>282</v>
      </c>
      <c r="EN265" s="159" t="s">
        <v>282</v>
      </c>
      <c r="EO265" s="159" t="s">
        <v>282</v>
      </c>
      <c r="EP265" s="159" t="s">
        <v>282</v>
      </c>
      <c r="EQ265" s="159" t="s">
        <v>282</v>
      </c>
      <c r="ER265" s="159" t="s">
        <v>282</v>
      </c>
      <c r="ES265" s="159" t="s">
        <v>282</v>
      </c>
      <c r="ET265" s="159" t="s">
        <v>282</v>
      </c>
      <c r="EU265" s="159" t="s">
        <v>282</v>
      </c>
      <c r="EV265" s="159" t="s">
        <v>282</v>
      </c>
      <c r="EW265" s="159" t="s">
        <v>282</v>
      </c>
      <c r="EX265" s="159" t="s">
        <v>282</v>
      </c>
      <c r="EY265" s="159" t="s">
        <v>282</v>
      </c>
      <c r="EZ265" s="159" t="s">
        <v>282</v>
      </c>
      <c r="FA265" s="159" t="s">
        <v>282</v>
      </c>
      <c r="FB265" s="159" t="s">
        <v>282</v>
      </c>
      <c r="FC265" s="159" t="s">
        <v>282</v>
      </c>
      <c r="FD265" s="159" t="s">
        <v>282</v>
      </c>
      <c r="FE265" s="159" t="s">
        <v>282</v>
      </c>
      <c r="FF265" s="159" t="s">
        <v>282</v>
      </c>
      <c r="FG265" s="159" t="s">
        <v>282</v>
      </c>
      <c r="FH265" s="159" t="s">
        <v>282</v>
      </c>
      <c r="FI265" s="159" t="s">
        <v>282</v>
      </c>
      <c r="FJ265" s="159" t="s">
        <v>282</v>
      </c>
      <c r="FK265" s="159" t="s">
        <v>282</v>
      </c>
      <c r="FL265" s="159" t="s">
        <v>282</v>
      </c>
      <c r="FM265" s="159" t="s">
        <v>282</v>
      </c>
      <c r="FN265" s="159" t="s">
        <v>282</v>
      </c>
      <c r="FO265" s="159" t="s">
        <v>282</v>
      </c>
      <c r="FP265" s="159" t="s">
        <v>282</v>
      </c>
      <c r="FQ265" s="159" t="s">
        <v>282</v>
      </c>
      <c r="FR265" s="159" t="s">
        <v>282</v>
      </c>
      <c r="FS265" s="159" t="s">
        <v>282</v>
      </c>
      <c r="FT265" s="159" t="s">
        <v>282</v>
      </c>
    </row>
    <row r="266" spans="1:176" x14ac:dyDescent="0.25">
      <c r="A266" s="212" t="s">
        <v>8294</v>
      </c>
      <c r="B266" s="159" t="s">
        <v>282</v>
      </c>
      <c r="C266" s="66" t="str">
        <f>IF(ISNUMBER(Severity!H266)=FALSE,Severity!F266,IF(Severity!H266&gt;=0.5,"YES","NO"))</f>
        <v>YES</v>
      </c>
      <c r="D266" s="66" t="str">
        <f>IF(ISNUMBER(Severity!I266)=FALSE,Severity!G266,IF(Severity!I266&gt;0.5,"YES","NO"))</f>
        <v>NO</v>
      </c>
      <c r="E266" s="159">
        <v>8</v>
      </c>
      <c r="F266" s="159">
        <v>2</v>
      </c>
      <c r="G266" s="212" t="s">
        <v>9093</v>
      </c>
      <c r="H266" s="159" t="s">
        <v>182</v>
      </c>
      <c r="I266" s="159" t="s">
        <v>282</v>
      </c>
      <c r="J266" s="159" t="s">
        <v>282</v>
      </c>
      <c r="K266" s="159" t="s">
        <v>282</v>
      </c>
      <c r="L266" s="159" t="s">
        <v>282</v>
      </c>
      <c r="M266" s="159" t="s">
        <v>282</v>
      </c>
      <c r="N266" s="159" t="s">
        <v>282</v>
      </c>
      <c r="O266" s="159" t="s">
        <v>282</v>
      </c>
      <c r="P266" s="159" t="s">
        <v>282</v>
      </c>
      <c r="Q266" s="159" t="s">
        <v>282</v>
      </c>
      <c r="R266" s="159" t="s">
        <v>282</v>
      </c>
      <c r="S266" s="159" t="s">
        <v>435</v>
      </c>
      <c r="T266" s="159">
        <v>21</v>
      </c>
      <c r="U266" s="159">
        <v>46.4</v>
      </c>
      <c r="V266" s="159">
        <v>11.74</v>
      </c>
      <c r="W266" s="159">
        <v>15</v>
      </c>
      <c r="X266" s="159" t="s">
        <v>282</v>
      </c>
      <c r="Y266" s="159" t="s">
        <v>282</v>
      </c>
      <c r="Z266" s="159" t="s">
        <v>282</v>
      </c>
      <c r="AA266" s="159">
        <v>9.6</v>
      </c>
      <c r="AB266" s="159">
        <v>9.02</v>
      </c>
      <c r="AC266" s="159">
        <v>15</v>
      </c>
      <c r="AD266" s="159" t="s">
        <v>282</v>
      </c>
      <c r="AE266" s="159" t="s">
        <v>282</v>
      </c>
      <c r="AF266" s="159" t="s">
        <v>282</v>
      </c>
      <c r="AG266" s="159" t="s">
        <v>282</v>
      </c>
      <c r="AH266" s="159" t="s">
        <v>282</v>
      </c>
      <c r="AI266" s="159" t="s">
        <v>282</v>
      </c>
      <c r="AJ266" s="159" t="s">
        <v>282</v>
      </c>
      <c r="AK266" s="159" t="s">
        <v>282</v>
      </c>
      <c r="AL266" s="159" t="s">
        <v>282</v>
      </c>
      <c r="AM266" s="159">
        <v>15</v>
      </c>
      <c r="AN266" s="159" t="s">
        <v>282</v>
      </c>
      <c r="AO266" s="159" t="s">
        <v>306</v>
      </c>
      <c r="AP266" s="159" t="s">
        <v>282</v>
      </c>
      <c r="AQ266" s="159" t="s">
        <v>282</v>
      </c>
      <c r="AR266" s="159" t="s">
        <v>282</v>
      </c>
      <c r="AS266" s="159" t="s">
        <v>282</v>
      </c>
      <c r="AT266" s="159" t="s">
        <v>282</v>
      </c>
      <c r="AU266" s="159" t="s">
        <v>282</v>
      </c>
      <c r="AV266" s="159" t="s">
        <v>282</v>
      </c>
      <c r="AW266" s="159" t="s">
        <v>282</v>
      </c>
      <c r="AX266" s="159" t="s">
        <v>282</v>
      </c>
      <c r="AY266" s="159" t="s">
        <v>282</v>
      </c>
      <c r="AZ266" s="159" t="s">
        <v>282</v>
      </c>
      <c r="BA266" s="159" t="s">
        <v>435</v>
      </c>
      <c r="BB266" s="159">
        <v>21</v>
      </c>
      <c r="BC266" s="159">
        <v>43.07</v>
      </c>
      <c r="BD266" s="159">
        <v>4.87</v>
      </c>
      <c r="BE266" s="159">
        <v>15</v>
      </c>
      <c r="BF266" s="159" t="s">
        <v>282</v>
      </c>
      <c r="BG266" s="159" t="s">
        <v>282</v>
      </c>
      <c r="BH266" s="159" t="s">
        <v>282</v>
      </c>
      <c r="BI266" s="159">
        <v>40.07</v>
      </c>
      <c r="BJ266" s="159">
        <v>4.1100000000000003</v>
      </c>
      <c r="BK266" s="159">
        <v>15</v>
      </c>
      <c r="BL266" s="159" t="s">
        <v>282</v>
      </c>
      <c r="BM266" s="159" t="s">
        <v>282</v>
      </c>
      <c r="BN266" s="159" t="s">
        <v>282</v>
      </c>
      <c r="BO266" s="159" t="s">
        <v>282</v>
      </c>
      <c r="BP266" s="159" t="s">
        <v>282</v>
      </c>
      <c r="BQ266" s="159" t="s">
        <v>282</v>
      </c>
      <c r="BR266" s="159" t="s">
        <v>282</v>
      </c>
      <c r="BS266" s="159" t="s">
        <v>282</v>
      </c>
      <c r="BT266" s="159" t="s">
        <v>282</v>
      </c>
      <c r="BU266" s="159">
        <v>15</v>
      </c>
      <c r="BV266" s="159" t="s">
        <v>282</v>
      </c>
      <c r="BW266" s="159" t="s">
        <v>282</v>
      </c>
      <c r="BX266" s="159" t="s">
        <v>282</v>
      </c>
      <c r="BY266" s="159" t="s">
        <v>282</v>
      </c>
      <c r="BZ266" s="159" t="s">
        <v>282</v>
      </c>
      <c r="CA266" s="159" t="s">
        <v>282</v>
      </c>
      <c r="CB266" s="159" t="s">
        <v>282</v>
      </c>
      <c r="CC266" s="159" t="s">
        <v>282</v>
      </c>
      <c r="CD266" s="159" t="s">
        <v>282</v>
      </c>
      <c r="CE266" s="159" t="s">
        <v>282</v>
      </c>
      <c r="CF266" s="159" t="s">
        <v>282</v>
      </c>
      <c r="CG266" s="159" t="s">
        <v>282</v>
      </c>
      <c r="CH266" s="159" t="s">
        <v>282</v>
      </c>
      <c r="CI266" s="159" t="s">
        <v>282</v>
      </c>
      <c r="CJ266" s="159" t="s">
        <v>282</v>
      </c>
      <c r="CK266" s="159" t="s">
        <v>282</v>
      </c>
      <c r="CL266" s="159" t="s">
        <v>282</v>
      </c>
      <c r="CM266" s="159" t="s">
        <v>282</v>
      </c>
      <c r="CN266" s="159" t="s">
        <v>282</v>
      </c>
      <c r="CO266" s="159" t="s">
        <v>282</v>
      </c>
      <c r="CP266" s="159" t="s">
        <v>282</v>
      </c>
      <c r="CQ266" s="159" t="s">
        <v>282</v>
      </c>
      <c r="CR266" s="159" t="s">
        <v>282</v>
      </c>
      <c r="CS266" s="159" t="s">
        <v>282</v>
      </c>
      <c r="CT266" s="159" t="s">
        <v>282</v>
      </c>
      <c r="CU266" s="159" t="s">
        <v>282</v>
      </c>
      <c r="CV266" s="159" t="s">
        <v>282</v>
      </c>
      <c r="CW266" s="159" t="s">
        <v>282</v>
      </c>
      <c r="CX266" s="159" t="s">
        <v>282</v>
      </c>
      <c r="CY266" s="159" t="s">
        <v>282</v>
      </c>
      <c r="CZ266" s="159" t="s">
        <v>282</v>
      </c>
      <c r="DA266" s="159" t="s">
        <v>282</v>
      </c>
      <c r="DB266" s="159" t="s">
        <v>282</v>
      </c>
      <c r="DC266" s="159" t="s">
        <v>282</v>
      </c>
      <c r="DD266" s="159" t="s">
        <v>282</v>
      </c>
      <c r="DE266" s="159" t="s">
        <v>282</v>
      </c>
      <c r="DF266" s="159" t="s">
        <v>282</v>
      </c>
      <c r="DG266" s="159" t="s">
        <v>282</v>
      </c>
      <c r="DH266" s="159" t="s">
        <v>282</v>
      </c>
      <c r="DI266" s="159" t="s">
        <v>282</v>
      </c>
      <c r="DJ266" s="159" t="s">
        <v>282</v>
      </c>
      <c r="DK266" s="159" t="s">
        <v>282</v>
      </c>
      <c r="DL266" s="159" t="s">
        <v>282</v>
      </c>
      <c r="DM266" s="159" t="s">
        <v>282</v>
      </c>
      <c r="DN266" s="159" t="s">
        <v>282</v>
      </c>
      <c r="DO266" s="159" t="s">
        <v>282</v>
      </c>
      <c r="DP266" s="159" t="s">
        <v>282</v>
      </c>
      <c r="DQ266" s="159" t="s">
        <v>282</v>
      </c>
      <c r="DR266" s="159" t="s">
        <v>282</v>
      </c>
      <c r="DS266" s="159" t="s">
        <v>282</v>
      </c>
      <c r="DT266" s="159" t="s">
        <v>282</v>
      </c>
      <c r="DU266" s="159" t="s">
        <v>282</v>
      </c>
      <c r="DV266" s="159" t="s">
        <v>282</v>
      </c>
      <c r="DW266" s="159" t="s">
        <v>282</v>
      </c>
      <c r="DX266" s="159" t="s">
        <v>282</v>
      </c>
      <c r="DY266" s="159" t="s">
        <v>282</v>
      </c>
      <c r="DZ266" s="159" t="s">
        <v>282</v>
      </c>
      <c r="EA266" s="159" t="s">
        <v>282</v>
      </c>
      <c r="EB266" s="159" t="s">
        <v>282</v>
      </c>
      <c r="EC266" s="159" t="s">
        <v>282</v>
      </c>
      <c r="ED266" s="159" t="s">
        <v>282</v>
      </c>
      <c r="EE266" s="159" t="s">
        <v>282</v>
      </c>
      <c r="EF266" s="159" t="s">
        <v>282</v>
      </c>
      <c r="EG266" s="159" t="s">
        <v>282</v>
      </c>
      <c r="EH266" s="159" t="s">
        <v>282</v>
      </c>
      <c r="EI266" s="159" t="s">
        <v>282</v>
      </c>
      <c r="EJ266" s="159" t="s">
        <v>282</v>
      </c>
      <c r="EK266" s="159" t="s">
        <v>282</v>
      </c>
      <c r="EL266" s="159" t="s">
        <v>282</v>
      </c>
      <c r="EM266" s="159" t="s">
        <v>282</v>
      </c>
      <c r="EN266" s="159" t="s">
        <v>282</v>
      </c>
      <c r="EO266" s="159" t="s">
        <v>282</v>
      </c>
      <c r="EP266" s="159" t="s">
        <v>282</v>
      </c>
      <c r="EQ266" s="159" t="s">
        <v>282</v>
      </c>
      <c r="ER266" s="159" t="s">
        <v>282</v>
      </c>
      <c r="ES266" s="159" t="s">
        <v>282</v>
      </c>
      <c r="ET266" s="159" t="s">
        <v>282</v>
      </c>
      <c r="EU266" s="159" t="s">
        <v>282</v>
      </c>
      <c r="EV266" s="159" t="s">
        <v>282</v>
      </c>
      <c r="EW266" s="159" t="s">
        <v>282</v>
      </c>
      <c r="EX266" s="159" t="s">
        <v>282</v>
      </c>
      <c r="EY266" s="159" t="s">
        <v>282</v>
      </c>
      <c r="EZ266" s="159" t="s">
        <v>282</v>
      </c>
      <c r="FA266" s="159" t="s">
        <v>282</v>
      </c>
      <c r="FB266" s="159" t="s">
        <v>282</v>
      </c>
      <c r="FC266" s="159" t="s">
        <v>282</v>
      </c>
      <c r="FD266" s="159" t="s">
        <v>282</v>
      </c>
      <c r="FE266" s="159" t="s">
        <v>282</v>
      </c>
      <c r="FF266" s="159" t="s">
        <v>282</v>
      </c>
      <c r="FG266" s="159" t="s">
        <v>282</v>
      </c>
      <c r="FH266" s="159" t="s">
        <v>282</v>
      </c>
      <c r="FI266" s="159" t="s">
        <v>282</v>
      </c>
      <c r="FJ266" s="159" t="s">
        <v>282</v>
      </c>
      <c r="FK266" s="159" t="s">
        <v>282</v>
      </c>
      <c r="FL266" s="159" t="s">
        <v>282</v>
      </c>
      <c r="FM266" s="159" t="s">
        <v>282</v>
      </c>
      <c r="FN266" s="159" t="s">
        <v>282</v>
      </c>
      <c r="FO266" s="159" t="s">
        <v>282</v>
      </c>
      <c r="FP266" s="159" t="s">
        <v>282</v>
      </c>
      <c r="FQ266" s="159" t="s">
        <v>282</v>
      </c>
      <c r="FR266" s="159" t="s">
        <v>282</v>
      </c>
      <c r="FS266" s="159" t="s">
        <v>282</v>
      </c>
      <c r="FT266" s="159" t="s">
        <v>282</v>
      </c>
    </row>
    <row r="267" spans="1:176" x14ac:dyDescent="0.25">
      <c r="A267" s="66" t="s">
        <v>805</v>
      </c>
      <c r="B267" s="159" t="s">
        <v>282</v>
      </c>
      <c r="C267" s="66" t="str">
        <f>IF(ISNUMBER(Severity!H267)=FALSE,Severity!F267,IF(Severity!H267&gt;=0.5,"YES","NO"))</f>
        <v>YES</v>
      </c>
      <c r="D267" s="66" t="str">
        <f>IF(ISNUMBER(Severity!I267)=FALSE,Severity!G267,IF(Severity!I267&gt;0.5,"YES","NO"))</f>
        <v>NO</v>
      </c>
      <c r="E267" s="159">
        <v>12</v>
      </c>
      <c r="F267" s="159">
        <v>3</v>
      </c>
      <c r="G267" s="66" t="s">
        <v>10667</v>
      </c>
      <c r="H267" s="159" t="s">
        <v>183</v>
      </c>
      <c r="I267" s="159" t="s">
        <v>282</v>
      </c>
      <c r="J267" s="159">
        <v>9</v>
      </c>
      <c r="K267" s="159" t="s">
        <v>299</v>
      </c>
      <c r="L267" s="66">
        <v>17</v>
      </c>
      <c r="M267" s="66">
        <v>8</v>
      </c>
      <c r="N267" s="66">
        <v>6</v>
      </c>
      <c r="O267" s="159" t="s">
        <v>282</v>
      </c>
      <c r="P267" s="159" t="s">
        <v>282</v>
      </c>
      <c r="Q267" s="159" t="s">
        <v>282</v>
      </c>
      <c r="R267" s="159" t="s">
        <v>282</v>
      </c>
      <c r="S267" s="159" t="s">
        <v>299</v>
      </c>
      <c r="T267" s="159">
        <v>17</v>
      </c>
      <c r="U267" s="159">
        <v>24.1</v>
      </c>
      <c r="V267" s="159">
        <v>4.3</v>
      </c>
      <c r="W267" s="159">
        <v>25</v>
      </c>
      <c r="X267" s="159">
        <v>24.8</v>
      </c>
      <c r="Y267" s="159">
        <v>3.9</v>
      </c>
      <c r="Z267" s="159">
        <v>16</v>
      </c>
      <c r="AA267" s="159">
        <v>13.3</v>
      </c>
      <c r="AB267" s="159">
        <v>10</v>
      </c>
      <c r="AC267" s="159">
        <v>25</v>
      </c>
      <c r="AD267" s="159">
        <v>8.8000000000000007</v>
      </c>
      <c r="AE267" s="159">
        <v>7.8</v>
      </c>
      <c r="AF267" s="159">
        <v>16</v>
      </c>
      <c r="AG267" s="66" t="s">
        <v>282</v>
      </c>
      <c r="AH267" s="66" t="s">
        <v>282</v>
      </c>
      <c r="AI267" s="66" t="s">
        <v>282</v>
      </c>
      <c r="AJ267" s="66" t="s">
        <v>282</v>
      </c>
      <c r="AK267" s="66" t="s">
        <v>282</v>
      </c>
      <c r="AL267" s="66" t="s">
        <v>282</v>
      </c>
      <c r="AM267" s="159">
        <v>25</v>
      </c>
      <c r="AN267" s="66">
        <v>16</v>
      </c>
      <c r="AO267" s="159" t="s">
        <v>252</v>
      </c>
      <c r="AP267" s="159" t="s">
        <v>10507</v>
      </c>
      <c r="AQ267" s="66">
        <v>10</v>
      </c>
      <c r="AR267" s="159">
        <v>25</v>
      </c>
      <c r="AS267" s="159" t="s">
        <v>299</v>
      </c>
      <c r="AT267" s="66">
        <v>17</v>
      </c>
      <c r="AU267" s="159">
        <v>17</v>
      </c>
      <c r="AV267" s="159">
        <v>6</v>
      </c>
      <c r="AW267" s="159" t="s">
        <v>282</v>
      </c>
      <c r="AX267" s="159" t="s">
        <v>282</v>
      </c>
      <c r="AY267" s="159" t="s">
        <v>282</v>
      </c>
      <c r="AZ267" s="159" t="s">
        <v>282</v>
      </c>
      <c r="BA267" s="159" t="s">
        <v>299</v>
      </c>
      <c r="BB267" s="159">
        <v>17</v>
      </c>
      <c r="BC267" s="159">
        <v>23.8</v>
      </c>
      <c r="BD267" s="66">
        <v>5</v>
      </c>
      <c r="BE267" s="159">
        <v>57</v>
      </c>
      <c r="BF267" s="159">
        <v>24</v>
      </c>
      <c r="BG267" s="159">
        <v>5.4</v>
      </c>
      <c r="BH267" s="159">
        <v>32</v>
      </c>
      <c r="BI267" s="159">
        <v>14.2</v>
      </c>
      <c r="BJ267" s="159">
        <v>10</v>
      </c>
      <c r="BK267" s="159">
        <v>57</v>
      </c>
      <c r="BL267" s="159">
        <v>8.4</v>
      </c>
      <c r="BM267" s="159">
        <v>7.7</v>
      </c>
      <c r="BN267" s="159">
        <v>31</v>
      </c>
      <c r="BO267" s="66" t="s">
        <v>282</v>
      </c>
      <c r="BP267" s="66" t="s">
        <v>282</v>
      </c>
      <c r="BQ267" s="66" t="s">
        <v>282</v>
      </c>
      <c r="BR267" s="66" t="s">
        <v>282</v>
      </c>
      <c r="BS267" s="66" t="s">
        <v>282</v>
      </c>
      <c r="BT267" s="66" t="s">
        <v>282</v>
      </c>
      <c r="BU267" s="159">
        <v>57</v>
      </c>
      <c r="BV267" s="159">
        <v>32</v>
      </c>
      <c r="BW267" s="212" t="s">
        <v>11432</v>
      </c>
      <c r="BX267" s="159" t="s">
        <v>10585</v>
      </c>
      <c r="BY267" s="66">
        <v>0</v>
      </c>
      <c r="BZ267" s="159">
        <v>9</v>
      </c>
      <c r="CA267" s="159" t="s">
        <v>299</v>
      </c>
      <c r="CB267" s="66">
        <v>17</v>
      </c>
      <c r="CC267" s="159">
        <v>12</v>
      </c>
      <c r="CD267" s="159">
        <v>6</v>
      </c>
      <c r="CE267" s="159" t="s">
        <v>282</v>
      </c>
      <c r="CF267" s="159" t="s">
        <v>282</v>
      </c>
      <c r="CG267" s="159" t="s">
        <v>282</v>
      </c>
      <c r="CH267" s="159" t="s">
        <v>282</v>
      </c>
      <c r="CI267" s="159" t="s">
        <v>299</v>
      </c>
      <c r="CJ267" s="66">
        <v>17</v>
      </c>
      <c r="CK267" s="66">
        <v>23.7</v>
      </c>
      <c r="CL267" s="66">
        <v>5.2</v>
      </c>
      <c r="CM267" s="159">
        <v>25</v>
      </c>
      <c r="CN267" s="66">
        <v>23.5</v>
      </c>
      <c r="CO267" s="66">
        <v>4.5</v>
      </c>
      <c r="CP267" s="66">
        <v>16</v>
      </c>
      <c r="CQ267" s="159">
        <v>10.5</v>
      </c>
      <c r="CR267" s="159">
        <v>10</v>
      </c>
      <c r="CS267" s="159">
        <v>25</v>
      </c>
      <c r="CT267" s="66">
        <v>4.2</v>
      </c>
      <c r="CU267" s="66">
        <v>7.7</v>
      </c>
      <c r="CV267" s="66">
        <v>16</v>
      </c>
      <c r="CW267" s="159" t="s">
        <v>282</v>
      </c>
      <c r="CX267" s="159" t="s">
        <v>282</v>
      </c>
      <c r="CY267" s="159" t="s">
        <v>282</v>
      </c>
      <c r="CZ267" s="159" t="s">
        <v>282</v>
      </c>
      <c r="DA267" s="159" t="s">
        <v>282</v>
      </c>
      <c r="DB267" s="159" t="s">
        <v>282</v>
      </c>
      <c r="DC267" s="66">
        <v>25</v>
      </c>
      <c r="DD267" s="66">
        <v>16</v>
      </c>
      <c r="DE267" s="159" t="s">
        <v>282</v>
      </c>
      <c r="DF267" s="159" t="s">
        <v>282</v>
      </c>
      <c r="DG267" s="159" t="s">
        <v>282</v>
      </c>
      <c r="DH267" s="159" t="s">
        <v>282</v>
      </c>
      <c r="DI267" s="159" t="s">
        <v>282</v>
      </c>
      <c r="DJ267" s="159" t="s">
        <v>282</v>
      </c>
      <c r="DK267" s="159" t="s">
        <v>282</v>
      </c>
      <c r="DL267" s="159" t="s">
        <v>282</v>
      </c>
      <c r="DM267" s="159" t="s">
        <v>282</v>
      </c>
      <c r="DN267" s="159" t="s">
        <v>282</v>
      </c>
      <c r="DO267" s="159" t="s">
        <v>282</v>
      </c>
      <c r="DP267" s="159" t="s">
        <v>282</v>
      </c>
      <c r="DQ267" s="159" t="s">
        <v>282</v>
      </c>
      <c r="DR267" s="159" t="s">
        <v>282</v>
      </c>
      <c r="DS267" s="159" t="s">
        <v>282</v>
      </c>
      <c r="DT267" s="159" t="s">
        <v>282</v>
      </c>
      <c r="DU267" s="159" t="s">
        <v>282</v>
      </c>
      <c r="DV267" s="159" t="s">
        <v>282</v>
      </c>
      <c r="DW267" s="159" t="s">
        <v>282</v>
      </c>
      <c r="DX267" s="159" t="s">
        <v>282</v>
      </c>
      <c r="DY267" s="159" t="s">
        <v>282</v>
      </c>
      <c r="DZ267" s="159" t="s">
        <v>282</v>
      </c>
      <c r="EA267" s="159" t="s">
        <v>282</v>
      </c>
      <c r="EB267" s="159" t="s">
        <v>282</v>
      </c>
      <c r="EC267" s="159" t="s">
        <v>282</v>
      </c>
      <c r="ED267" s="159" t="s">
        <v>282</v>
      </c>
      <c r="EE267" s="159" t="s">
        <v>282</v>
      </c>
      <c r="EF267" s="159" t="s">
        <v>282</v>
      </c>
      <c r="EG267" s="159" t="s">
        <v>282</v>
      </c>
      <c r="EH267" s="159" t="s">
        <v>282</v>
      </c>
      <c r="EI267" s="159" t="s">
        <v>282</v>
      </c>
      <c r="EJ267" s="159" t="s">
        <v>282</v>
      </c>
      <c r="EK267" s="159" t="s">
        <v>282</v>
      </c>
      <c r="EL267" s="159" t="s">
        <v>282</v>
      </c>
      <c r="EM267" s="159" t="s">
        <v>282</v>
      </c>
      <c r="EN267" s="159" t="s">
        <v>282</v>
      </c>
      <c r="EO267" s="159" t="s">
        <v>282</v>
      </c>
      <c r="EP267" s="159" t="s">
        <v>282</v>
      </c>
      <c r="EQ267" s="159" t="s">
        <v>282</v>
      </c>
      <c r="ER267" s="159" t="s">
        <v>282</v>
      </c>
      <c r="ES267" s="159" t="s">
        <v>282</v>
      </c>
      <c r="ET267" s="159" t="s">
        <v>282</v>
      </c>
      <c r="EU267" s="159" t="s">
        <v>282</v>
      </c>
      <c r="EV267" s="159" t="s">
        <v>282</v>
      </c>
      <c r="EW267" s="159" t="s">
        <v>282</v>
      </c>
      <c r="EX267" s="159" t="s">
        <v>282</v>
      </c>
      <c r="EY267" s="159" t="s">
        <v>282</v>
      </c>
      <c r="EZ267" s="159" t="s">
        <v>282</v>
      </c>
      <c r="FA267" s="159" t="s">
        <v>282</v>
      </c>
      <c r="FB267" s="159" t="s">
        <v>282</v>
      </c>
      <c r="FC267" s="159" t="s">
        <v>282</v>
      </c>
      <c r="FD267" s="159" t="s">
        <v>282</v>
      </c>
      <c r="FE267" s="159" t="s">
        <v>282</v>
      </c>
      <c r="FF267" s="159" t="s">
        <v>282</v>
      </c>
      <c r="FG267" s="159" t="s">
        <v>282</v>
      </c>
      <c r="FH267" s="159" t="s">
        <v>282</v>
      </c>
      <c r="FI267" s="159" t="s">
        <v>282</v>
      </c>
      <c r="FJ267" s="159" t="s">
        <v>282</v>
      </c>
      <c r="FK267" s="159" t="s">
        <v>282</v>
      </c>
      <c r="FL267" s="159" t="s">
        <v>282</v>
      </c>
      <c r="FM267" s="159" t="s">
        <v>282</v>
      </c>
      <c r="FN267" s="159" t="s">
        <v>282</v>
      </c>
      <c r="FO267" s="159" t="s">
        <v>282</v>
      </c>
      <c r="FP267" s="159" t="s">
        <v>282</v>
      </c>
      <c r="FQ267" s="159" t="s">
        <v>282</v>
      </c>
      <c r="FR267" s="159" t="s">
        <v>282</v>
      </c>
      <c r="FS267" s="159" t="s">
        <v>282</v>
      </c>
      <c r="FT267" s="159" t="s">
        <v>282</v>
      </c>
    </row>
    <row r="268" spans="1:176" x14ac:dyDescent="0.25">
      <c r="A268" s="66" t="s">
        <v>499</v>
      </c>
      <c r="B268" s="159" t="s">
        <v>11457</v>
      </c>
      <c r="C268" s="66" t="str">
        <f>IF(ISNUMBER(Severity!H268)=FALSE,Severity!F268,IF(Severity!H268&gt;=0.5,"YES","NO"))</f>
        <v>NO</v>
      </c>
      <c r="D268" s="66" t="str">
        <f>IF(ISNUMBER(Severity!I268)=FALSE,Severity!G268,IF(Severity!I268&gt;0.5,"YES","NO"))</f>
        <v>YES</v>
      </c>
      <c r="E268" s="159">
        <v>6</v>
      </c>
      <c r="F268" s="159">
        <v>2</v>
      </c>
      <c r="G268" s="159" t="s">
        <v>263</v>
      </c>
      <c r="H268" s="159" t="s">
        <v>10507</v>
      </c>
      <c r="I268" s="66">
        <v>18</v>
      </c>
      <c r="J268" s="159">
        <v>28</v>
      </c>
      <c r="K268" s="159" t="s">
        <v>282</v>
      </c>
      <c r="L268" s="159" t="s">
        <v>282</v>
      </c>
      <c r="M268" s="159" t="s">
        <v>282</v>
      </c>
      <c r="N268" s="159" t="s">
        <v>282</v>
      </c>
      <c r="O268" s="159" t="s">
        <v>10840</v>
      </c>
      <c r="P268" s="159">
        <v>1</v>
      </c>
      <c r="Q268" s="66">
        <v>53</v>
      </c>
      <c r="R268" s="286" t="s">
        <v>10841</v>
      </c>
      <c r="S268" s="159" t="s">
        <v>299</v>
      </c>
      <c r="T268" s="159">
        <v>17</v>
      </c>
      <c r="U268" s="66" t="s">
        <v>282</v>
      </c>
      <c r="V268" s="66" t="s">
        <v>282</v>
      </c>
      <c r="W268" s="159" t="s">
        <v>282</v>
      </c>
      <c r="X268" s="159">
        <v>14.7</v>
      </c>
      <c r="Y268" s="159">
        <v>3.8</v>
      </c>
      <c r="Z268" s="159">
        <v>67</v>
      </c>
      <c r="AA268" s="159" t="s">
        <v>282</v>
      </c>
      <c r="AB268" s="159" t="s">
        <v>282</v>
      </c>
      <c r="AC268" s="159" t="s">
        <v>282</v>
      </c>
      <c r="AD268" s="159" t="s">
        <v>282</v>
      </c>
      <c r="AE268" s="159" t="s">
        <v>282</v>
      </c>
      <c r="AF268" s="159" t="s">
        <v>282</v>
      </c>
      <c r="AG268" s="159" t="s">
        <v>282</v>
      </c>
      <c r="AH268" s="159" t="s">
        <v>282</v>
      </c>
      <c r="AI268" s="159" t="s">
        <v>282</v>
      </c>
      <c r="AJ268" s="66">
        <v>-9.3000000000000007</v>
      </c>
      <c r="AK268" s="159" t="s">
        <v>282</v>
      </c>
      <c r="AL268" s="66">
        <v>67</v>
      </c>
      <c r="AM268" s="159">
        <v>90</v>
      </c>
      <c r="AN268" s="66">
        <v>62</v>
      </c>
      <c r="AO268" s="159" t="s">
        <v>790</v>
      </c>
      <c r="AP268" s="159" t="s">
        <v>10507</v>
      </c>
      <c r="AQ268" s="66">
        <v>0</v>
      </c>
      <c r="AR268" s="159">
        <v>24</v>
      </c>
      <c r="AS268" s="159" t="s">
        <v>282</v>
      </c>
      <c r="AT268" s="159" t="s">
        <v>282</v>
      </c>
      <c r="AU268" s="159" t="s">
        <v>282</v>
      </c>
      <c r="AV268" s="159" t="s">
        <v>282</v>
      </c>
      <c r="AW268" s="159" t="s">
        <v>10840</v>
      </c>
      <c r="AX268" s="159">
        <v>1</v>
      </c>
      <c r="AY268" s="66">
        <v>39</v>
      </c>
      <c r="AZ268" s="66" t="s">
        <v>10841</v>
      </c>
      <c r="BA268" s="159" t="s">
        <v>299</v>
      </c>
      <c r="BB268" s="159">
        <v>17</v>
      </c>
      <c r="BC268" s="66" t="s">
        <v>282</v>
      </c>
      <c r="BD268" s="66" t="s">
        <v>282</v>
      </c>
      <c r="BE268" s="159" t="s">
        <v>282</v>
      </c>
      <c r="BF268" s="159">
        <v>14.8</v>
      </c>
      <c r="BG268" s="159">
        <v>3.5</v>
      </c>
      <c r="BH268" s="159">
        <v>74</v>
      </c>
      <c r="BI268" s="159" t="s">
        <v>282</v>
      </c>
      <c r="BJ268" s="159" t="s">
        <v>282</v>
      </c>
      <c r="BK268" s="159" t="s">
        <v>282</v>
      </c>
      <c r="BL268" s="159" t="s">
        <v>282</v>
      </c>
      <c r="BM268" s="159" t="s">
        <v>282</v>
      </c>
      <c r="BN268" s="159" t="s">
        <v>282</v>
      </c>
      <c r="BO268" s="159" t="s">
        <v>282</v>
      </c>
      <c r="BP268" s="159" t="s">
        <v>282</v>
      </c>
      <c r="BQ268" s="159" t="s">
        <v>282</v>
      </c>
      <c r="BR268" s="66">
        <v>-6.1</v>
      </c>
      <c r="BS268" s="159" t="s">
        <v>282</v>
      </c>
      <c r="BT268" s="66">
        <v>74</v>
      </c>
      <c r="BU268" s="159">
        <v>88</v>
      </c>
      <c r="BV268" s="66">
        <v>64</v>
      </c>
      <c r="BW268" s="159" t="s">
        <v>282</v>
      </c>
      <c r="BX268" s="159" t="s">
        <v>282</v>
      </c>
      <c r="BY268" s="159" t="s">
        <v>282</v>
      </c>
      <c r="BZ268" s="159" t="s">
        <v>282</v>
      </c>
      <c r="CA268" s="159" t="s">
        <v>282</v>
      </c>
      <c r="CB268" s="159" t="s">
        <v>282</v>
      </c>
      <c r="CC268" s="159" t="s">
        <v>282</v>
      </c>
      <c r="CD268" s="159" t="s">
        <v>282</v>
      </c>
      <c r="CE268" s="159" t="s">
        <v>282</v>
      </c>
      <c r="CF268" s="159" t="s">
        <v>282</v>
      </c>
      <c r="CG268" s="159" t="s">
        <v>282</v>
      </c>
      <c r="CH268" s="159" t="s">
        <v>282</v>
      </c>
      <c r="CI268" s="159" t="s">
        <v>282</v>
      </c>
      <c r="CJ268" s="159" t="s">
        <v>282</v>
      </c>
      <c r="CK268" s="159" t="s">
        <v>282</v>
      </c>
      <c r="CL268" s="159" t="s">
        <v>282</v>
      </c>
      <c r="CM268" s="159" t="s">
        <v>282</v>
      </c>
      <c r="CN268" s="159" t="s">
        <v>282</v>
      </c>
      <c r="CO268" s="159" t="s">
        <v>282</v>
      </c>
      <c r="CP268" s="159" t="s">
        <v>282</v>
      </c>
      <c r="CQ268" s="159" t="s">
        <v>282</v>
      </c>
      <c r="CR268" s="159" t="s">
        <v>282</v>
      </c>
      <c r="CS268" s="159" t="s">
        <v>282</v>
      </c>
      <c r="CT268" s="159" t="s">
        <v>282</v>
      </c>
      <c r="CU268" s="159" t="s">
        <v>282</v>
      </c>
      <c r="CV268" s="159" t="s">
        <v>282</v>
      </c>
      <c r="CW268" s="159" t="s">
        <v>282</v>
      </c>
      <c r="CX268" s="159" t="s">
        <v>282</v>
      </c>
      <c r="CY268" s="159" t="s">
        <v>282</v>
      </c>
      <c r="CZ268" s="159" t="s">
        <v>282</v>
      </c>
      <c r="DA268" s="159" t="s">
        <v>282</v>
      </c>
      <c r="DB268" s="159" t="s">
        <v>282</v>
      </c>
      <c r="DC268" s="159" t="s">
        <v>282</v>
      </c>
      <c r="DD268" s="159" t="s">
        <v>282</v>
      </c>
      <c r="DE268" s="159" t="s">
        <v>282</v>
      </c>
      <c r="DF268" s="159" t="s">
        <v>282</v>
      </c>
      <c r="DG268" s="159" t="s">
        <v>282</v>
      </c>
      <c r="DH268" s="159" t="s">
        <v>282</v>
      </c>
      <c r="DI268" s="159" t="s">
        <v>282</v>
      </c>
      <c r="DJ268" s="159" t="s">
        <v>282</v>
      </c>
      <c r="DK268" s="159" t="s">
        <v>282</v>
      </c>
      <c r="DL268" s="159" t="s">
        <v>282</v>
      </c>
      <c r="DM268" s="159" t="s">
        <v>282</v>
      </c>
      <c r="DN268" s="159" t="s">
        <v>282</v>
      </c>
      <c r="DO268" s="159" t="s">
        <v>282</v>
      </c>
      <c r="DP268" s="159" t="s">
        <v>282</v>
      </c>
      <c r="DQ268" s="159" t="s">
        <v>282</v>
      </c>
      <c r="DR268" s="159" t="s">
        <v>282</v>
      </c>
      <c r="DS268" s="159" t="s">
        <v>282</v>
      </c>
      <c r="DT268" s="159" t="s">
        <v>282</v>
      </c>
      <c r="DU268" s="159" t="s">
        <v>282</v>
      </c>
      <c r="DV268" s="159" t="s">
        <v>282</v>
      </c>
      <c r="DW268" s="159" t="s">
        <v>282</v>
      </c>
      <c r="DX268" s="159" t="s">
        <v>282</v>
      </c>
      <c r="DY268" s="159" t="s">
        <v>282</v>
      </c>
      <c r="DZ268" s="159" t="s">
        <v>282</v>
      </c>
      <c r="EA268" s="159" t="s">
        <v>282</v>
      </c>
      <c r="EB268" s="159" t="s">
        <v>282</v>
      </c>
      <c r="EC268" s="159" t="s">
        <v>282</v>
      </c>
      <c r="ED268" s="159" t="s">
        <v>282</v>
      </c>
      <c r="EE268" s="159" t="s">
        <v>282</v>
      </c>
      <c r="EF268" s="159" t="s">
        <v>282</v>
      </c>
      <c r="EG268" s="159" t="s">
        <v>282</v>
      </c>
      <c r="EH268" s="159" t="s">
        <v>282</v>
      </c>
      <c r="EI268" s="159" t="s">
        <v>282</v>
      </c>
      <c r="EJ268" s="159" t="s">
        <v>282</v>
      </c>
      <c r="EK268" s="159" t="s">
        <v>282</v>
      </c>
      <c r="EL268" s="159" t="s">
        <v>282</v>
      </c>
      <c r="EM268" s="159" t="s">
        <v>282</v>
      </c>
      <c r="EN268" s="159" t="s">
        <v>282</v>
      </c>
      <c r="EO268" s="159" t="s">
        <v>282</v>
      </c>
      <c r="EP268" s="159" t="s">
        <v>282</v>
      </c>
      <c r="EQ268" s="159" t="s">
        <v>282</v>
      </c>
      <c r="ER268" s="159" t="s">
        <v>282</v>
      </c>
      <c r="ES268" s="159" t="s">
        <v>282</v>
      </c>
      <c r="ET268" s="159" t="s">
        <v>282</v>
      </c>
      <c r="EU268" s="159" t="s">
        <v>282</v>
      </c>
      <c r="EV268" s="159" t="s">
        <v>282</v>
      </c>
      <c r="EW268" s="159" t="s">
        <v>282</v>
      </c>
      <c r="EX268" s="159" t="s">
        <v>282</v>
      </c>
      <c r="EY268" s="159" t="s">
        <v>282</v>
      </c>
      <c r="EZ268" s="159" t="s">
        <v>282</v>
      </c>
      <c r="FA268" s="159" t="s">
        <v>282</v>
      </c>
      <c r="FB268" s="159" t="s">
        <v>282</v>
      </c>
      <c r="FC268" s="159" t="s">
        <v>282</v>
      </c>
      <c r="FD268" s="159" t="s">
        <v>282</v>
      </c>
      <c r="FE268" s="159" t="s">
        <v>282</v>
      </c>
      <c r="FF268" s="159" t="s">
        <v>282</v>
      </c>
      <c r="FG268" s="159" t="s">
        <v>282</v>
      </c>
      <c r="FH268" s="159" t="s">
        <v>282</v>
      </c>
      <c r="FI268" s="159" t="s">
        <v>282</v>
      </c>
      <c r="FJ268" s="159" t="s">
        <v>282</v>
      </c>
      <c r="FK268" s="159" t="s">
        <v>282</v>
      </c>
      <c r="FL268" s="159" t="s">
        <v>282</v>
      </c>
      <c r="FM268" s="159" t="s">
        <v>282</v>
      </c>
      <c r="FN268" s="159" t="s">
        <v>282</v>
      </c>
      <c r="FO268" s="159" t="s">
        <v>282</v>
      </c>
      <c r="FP268" s="159" t="s">
        <v>282</v>
      </c>
      <c r="FQ268" s="159" t="s">
        <v>282</v>
      </c>
      <c r="FR268" s="159" t="s">
        <v>282</v>
      </c>
      <c r="FS268" s="159" t="s">
        <v>282</v>
      </c>
      <c r="FT268" s="159" t="s">
        <v>282</v>
      </c>
    </row>
    <row r="269" spans="1:176" x14ac:dyDescent="0.25">
      <c r="A269" s="212" t="s">
        <v>7484</v>
      </c>
      <c r="B269" s="159" t="s">
        <v>17789</v>
      </c>
      <c r="C269" s="66" t="str">
        <f>IF(ISNUMBER(Severity!H269)=FALSE,Severity!F269,IF(Severity!H269&gt;=0.5,"YES","NO"))</f>
        <v>YES</v>
      </c>
      <c r="D269" s="66" t="str">
        <f>IF(ISNUMBER(Severity!I269)=FALSE,Severity!G269,IF(Severity!I269&gt;0.5,"YES","NO"))</f>
        <v>NO</v>
      </c>
      <c r="E269" s="159">
        <v>6</v>
      </c>
      <c r="F269" s="159">
        <v>2</v>
      </c>
      <c r="G269" s="159" t="s">
        <v>266</v>
      </c>
      <c r="H269" s="159" t="s">
        <v>10507</v>
      </c>
      <c r="I269" s="159">
        <v>13</v>
      </c>
      <c r="J269" s="159">
        <v>30</v>
      </c>
      <c r="K269" s="159" t="s">
        <v>299</v>
      </c>
      <c r="L269" s="159">
        <v>17</v>
      </c>
      <c r="M269" s="159">
        <v>21</v>
      </c>
      <c r="N269" s="159">
        <v>7</v>
      </c>
      <c r="O269" s="159" t="s">
        <v>299</v>
      </c>
      <c r="P269" s="159">
        <v>17</v>
      </c>
      <c r="Q269" s="159">
        <v>35</v>
      </c>
      <c r="R269" s="293">
        <v>50</v>
      </c>
      <c r="S269" s="159" t="s">
        <v>299</v>
      </c>
      <c r="T269" s="159">
        <v>17</v>
      </c>
      <c r="U269" s="66">
        <v>23.1</v>
      </c>
      <c r="V269" s="159">
        <v>5.0999999999999996</v>
      </c>
      <c r="W269" s="159">
        <v>66</v>
      </c>
      <c r="X269" s="159">
        <v>23.1</v>
      </c>
      <c r="Y269" s="159" t="s">
        <v>282</v>
      </c>
      <c r="Z269" s="159">
        <v>60</v>
      </c>
      <c r="AA269" s="159" t="s">
        <v>282</v>
      </c>
      <c r="AB269" s="159" t="s">
        <v>282</v>
      </c>
      <c r="AC269" s="159" t="s">
        <v>282</v>
      </c>
      <c r="AD269" s="301" t="s">
        <v>282</v>
      </c>
      <c r="AE269" s="159" t="s">
        <v>282</v>
      </c>
      <c r="AF269" s="159" t="s">
        <v>282</v>
      </c>
      <c r="AG269" s="159" t="s">
        <v>282</v>
      </c>
      <c r="AH269" s="159" t="s">
        <v>282</v>
      </c>
      <c r="AI269" s="159" t="s">
        <v>282</v>
      </c>
      <c r="AJ269" s="159">
        <v>-11.8</v>
      </c>
      <c r="AK269" s="159" t="s">
        <v>282</v>
      </c>
      <c r="AL269" s="159">
        <v>60</v>
      </c>
      <c r="AM269" s="159">
        <v>66</v>
      </c>
      <c r="AN269" s="66">
        <v>36</v>
      </c>
      <c r="AO269" s="159" t="s">
        <v>246</v>
      </c>
      <c r="AP269" s="159" t="s">
        <v>10507</v>
      </c>
      <c r="AQ269" s="159">
        <v>8</v>
      </c>
      <c r="AR269" s="159">
        <v>22</v>
      </c>
      <c r="AS269" s="159" t="s">
        <v>299</v>
      </c>
      <c r="AT269" s="159">
        <v>17</v>
      </c>
      <c r="AU269" s="159">
        <v>16</v>
      </c>
      <c r="AV269" s="159">
        <v>7</v>
      </c>
      <c r="AW269" s="159" t="s">
        <v>299</v>
      </c>
      <c r="AX269" s="159">
        <v>17</v>
      </c>
      <c r="AY269" s="159">
        <v>30</v>
      </c>
      <c r="AZ269" s="159">
        <v>50</v>
      </c>
      <c r="BA269" s="159" t="s">
        <v>299</v>
      </c>
      <c r="BB269" s="159">
        <v>17</v>
      </c>
      <c r="BC269" s="66">
        <v>24.3</v>
      </c>
      <c r="BD269" s="159">
        <v>5.2</v>
      </c>
      <c r="BE269" s="159">
        <v>66</v>
      </c>
      <c r="BF269" s="159">
        <v>24.6</v>
      </c>
      <c r="BG269" s="159" t="s">
        <v>282</v>
      </c>
      <c r="BH269" s="159">
        <v>59</v>
      </c>
      <c r="BI269" s="159" t="s">
        <v>282</v>
      </c>
      <c r="BJ269" s="159" t="s">
        <v>282</v>
      </c>
      <c r="BK269" s="159" t="s">
        <v>282</v>
      </c>
      <c r="BL269" s="301" t="s">
        <v>282</v>
      </c>
      <c r="BM269" s="159" t="s">
        <v>282</v>
      </c>
      <c r="BN269" s="159" t="s">
        <v>282</v>
      </c>
      <c r="BO269" s="159" t="s">
        <v>282</v>
      </c>
      <c r="BP269" s="159" t="s">
        <v>282</v>
      </c>
      <c r="BQ269" s="159" t="s">
        <v>282</v>
      </c>
      <c r="BR269" s="159">
        <v>-10.6</v>
      </c>
      <c r="BS269" s="159" t="s">
        <v>282</v>
      </c>
      <c r="BT269" s="159">
        <v>59</v>
      </c>
      <c r="BU269" s="159">
        <v>66</v>
      </c>
      <c r="BV269" s="66">
        <v>44</v>
      </c>
      <c r="BW269" s="159" t="s">
        <v>282</v>
      </c>
      <c r="BX269" s="159" t="s">
        <v>282</v>
      </c>
      <c r="BY269" s="159" t="s">
        <v>282</v>
      </c>
      <c r="BZ269" s="159" t="s">
        <v>282</v>
      </c>
      <c r="CA269" s="159" t="s">
        <v>282</v>
      </c>
      <c r="CB269" s="159" t="s">
        <v>282</v>
      </c>
      <c r="CC269" s="159" t="s">
        <v>282</v>
      </c>
      <c r="CD269" s="159" t="s">
        <v>282</v>
      </c>
      <c r="CE269" s="159" t="s">
        <v>282</v>
      </c>
      <c r="CF269" s="159" t="s">
        <v>282</v>
      </c>
      <c r="CG269" s="159" t="s">
        <v>282</v>
      </c>
      <c r="CH269" s="159" t="s">
        <v>282</v>
      </c>
      <c r="CI269" s="159" t="s">
        <v>282</v>
      </c>
      <c r="CJ269" s="159" t="s">
        <v>282</v>
      </c>
      <c r="CK269" s="159" t="s">
        <v>282</v>
      </c>
      <c r="CL269" s="159" t="s">
        <v>282</v>
      </c>
      <c r="CM269" s="159" t="s">
        <v>282</v>
      </c>
      <c r="CN269" s="159" t="s">
        <v>282</v>
      </c>
      <c r="CO269" s="159" t="s">
        <v>282</v>
      </c>
      <c r="CP269" s="159" t="s">
        <v>282</v>
      </c>
      <c r="CQ269" s="159" t="s">
        <v>282</v>
      </c>
      <c r="CR269" s="159" t="s">
        <v>282</v>
      </c>
      <c r="CS269" s="159" t="s">
        <v>282</v>
      </c>
      <c r="CT269" s="159" t="s">
        <v>282</v>
      </c>
      <c r="CU269" s="159" t="s">
        <v>282</v>
      </c>
      <c r="CV269" s="159" t="s">
        <v>282</v>
      </c>
      <c r="CW269" s="159" t="s">
        <v>282</v>
      </c>
      <c r="CX269" s="159" t="s">
        <v>282</v>
      </c>
      <c r="CY269" s="159" t="s">
        <v>282</v>
      </c>
      <c r="CZ269" s="159" t="s">
        <v>282</v>
      </c>
      <c r="DA269" s="159" t="s">
        <v>282</v>
      </c>
      <c r="DB269" s="159" t="s">
        <v>282</v>
      </c>
      <c r="DC269" s="159" t="s">
        <v>282</v>
      </c>
      <c r="DD269" s="159" t="s">
        <v>282</v>
      </c>
      <c r="DE269" s="159" t="s">
        <v>282</v>
      </c>
      <c r="DF269" s="159" t="s">
        <v>282</v>
      </c>
      <c r="DG269" s="159" t="s">
        <v>282</v>
      </c>
      <c r="DH269" s="159" t="s">
        <v>282</v>
      </c>
      <c r="DI269" s="159" t="s">
        <v>282</v>
      </c>
      <c r="DJ269" s="159" t="s">
        <v>282</v>
      </c>
      <c r="DK269" s="159" t="s">
        <v>282</v>
      </c>
      <c r="DL269" s="159" t="s">
        <v>282</v>
      </c>
      <c r="DM269" s="159" t="s">
        <v>282</v>
      </c>
      <c r="DN269" s="159" t="s">
        <v>282</v>
      </c>
      <c r="DO269" s="159" t="s">
        <v>282</v>
      </c>
      <c r="DP269" s="159" t="s">
        <v>282</v>
      </c>
      <c r="DQ269" s="159" t="s">
        <v>282</v>
      </c>
      <c r="DR269" s="159" t="s">
        <v>282</v>
      </c>
      <c r="DS269" s="159" t="s">
        <v>282</v>
      </c>
      <c r="DT269" s="159" t="s">
        <v>282</v>
      </c>
      <c r="DU269" s="159" t="s">
        <v>282</v>
      </c>
      <c r="DV269" s="159" t="s">
        <v>282</v>
      </c>
      <c r="DW269" s="159" t="s">
        <v>282</v>
      </c>
      <c r="DX269" s="159" t="s">
        <v>282</v>
      </c>
      <c r="DY269" s="159" t="s">
        <v>282</v>
      </c>
      <c r="DZ269" s="159" t="s">
        <v>282</v>
      </c>
      <c r="EA269" s="159" t="s">
        <v>282</v>
      </c>
      <c r="EB269" s="159" t="s">
        <v>282</v>
      </c>
      <c r="EC269" s="159" t="s">
        <v>282</v>
      </c>
      <c r="ED269" s="159" t="s">
        <v>282</v>
      </c>
      <c r="EE269" s="159" t="s">
        <v>282</v>
      </c>
      <c r="EF269" s="159" t="s">
        <v>282</v>
      </c>
      <c r="EG269" s="159" t="s">
        <v>282</v>
      </c>
      <c r="EH269" s="159" t="s">
        <v>282</v>
      </c>
      <c r="EI269" s="159" t="s">
        <v>282</v>
      </c>
      <c r="EJ269" s="159" t="s">
        <v>282</v>
      </c>
      <c r="EK269" s="159" t="s">
        <v>282</v>
      </c>
      <c r="EL269" s="159" t="s">
        <v>282</v>
      </c>
      <c r="EM269" s="159" t="s">
        <v>282</v>
      </c>
      <c r="EN269" s="159" t="s">
        <v>282</v>
      </c>
      <c r="EO269" s="159" t="s">
        <v>282</v>
      </c>
      <c r="EP269" s="159" t="s">
        <v>282</v>
      </c>
      <c r="EQ269" s="159" t="s">
        <v>282</v>
      </c>
      <c r="ER269" s="159" t="s">
        <v>282</v>
      </c>
      <c r="ES269" s="159" t="s">
        <v>282</v>
      </c>
      <c r="ET269" s="159" t="s">
        <v>282</v>
      </c>
      <c r="EU269" s="159" t="s">
        <v>282</v>
      </c>
      <c r="EV269" s="159" t="s">
        <v>282</v>
      </c>
      <c r="EW269" s="159" t="s">
        <v>282</v>
      </c>
      <c r="EX269" s="159" t="s">
        <v>282</v>
      </c>
      <c r="EY269" s="159" t="s">
        <v>282</v>
      </c>
      <c r="EZ269" s="159" t="s">
        <v>282</v>
      </c>
      <c r="FA269" s="159" t="s">
        <v>282</v>
      </c>
      <c r="FB269" s="159" t="s">
        <v>282</v>
      </c>
      <c r="FC269" s="159" t="s">
        <v>282</v>
      </c>
      <c r="FD269" s="159" t="s">
        <v>282</v>
      </c>
      <c r="FE269" s="159" t="s">
        <v>282</v>
      </c>
      <c r="FF269" s="159" t="s">
        <v>282</v>
      </c>
      <c r="FG269" s="159" t="s">
        <v>282</v>
      </c>
      <c r="FH269" s="159" t="s">
        <v>282</v>
      </c>
      <c r="FI269" s="159" t="s">
        <v>282</v>
      </c>
      <c r="FJ269" s="159" t="s">
        <v>282</v>
      </c>
      <c r="FK269" s="159" t="s">
        <v>282</v>
      </c>
      <c r="FL269" s="159" t="s">
        <v>282</v>
      </c>
      <c r="FM269" s="159" t="s">
        <v>282</v>
      </c>
      <c r="FN269" s="159" t="s">
        <v>282</v>
      </c>
      <c r="FO269" s="159" t="s">
        <v>282</v>
      </c>
      <c r="FP269" s="159" t="s">
        <v>282</v>
      </c>
      <c r="FQ269" s="159" t="s">
        <v>282</v>
      </c>
      <c r="FR269" s="159" t="s">
        <v>282</v>
      </c>
      <c r="FS269" s="159" t="s">
        <v>282</v>
      </c>
      <c r="FT269" s="159" t="s">
        <v>282</v>
      </c>
    </row>
    <row r="270" spans="1:176" x14ac:dyDescent="0.25">
      <c r="A270" s="66" t="s">
        <v>819</v>
      </c>
      <c r="B270" s="159" t="s">
        <v>282</v>
      </c>
      <c r="C270" s="66" t="str">
        <f>IF(ISNUMBER(Severity!H270)=FALSE,Severity!F270,IF(Severity!H270&gt;=0.5,"YES","NO"))</f>
        <v>YES</v>
      </c>
      <c r="D270" s="66" t="str">
        <f>IF(ISNUMBER(Severity!I270)=FALSE,Severity!G270,IF(Severity!I270&gt;0.5,"YES","NO"))</f>
        <v>NO</v>
      </c>
      <c r="E270" s="159">
        <v>2</v>
      </c>
      <c r="F270" s="159">
        <v>2</v>
      </c>
      <c r="G270" s="66" t="s">
        <v>11460</v>
      </c>
      <c r="H270" s="159" t="s">
        <v>183</v>
      </c>
      <c r="I270" s="159" t="s">
        <v>282</v>
      </c>
      <c r="J270" s="159">
        <v>0</v>
      </c>
      <c r="K270" s="159" t="s">
        <v>282</v>
      </c>
      <c r="L270" s="159" t="s">
        <v>282</v>
      </c>
      <c r="M270" s="159" t="s">
        <v>282</v>
      </c>
      <c r="N270" s="159" t="s">
        <v>282</v>
      </c>
      <c r="O270" s="159" t="s">
        <v>282</v>
      </c>
      <c r="P270" s="159" t="s">
        <v>282</v>
      </c>
      <c r="Q270" s="159" t="s">
        <v>282</v>
      </c>
      <c r="R270" s="159" t="s">
        <v>282</v>
      </c>
      <c r="S270" s="159" t="s">
        <v>743</v>
      </c>
      <c r="T270" s="159">
        <v>21</v>
      </c>
      <c r="U270" s="66">
        <v>35.1</v>
      </c>
      <c r="V270" s="66">
        <v>7.4</v>
      </c>
      <c r="W270" s="159">
        <v>10</v>
      </c>
      <c r="X270" s="66">
        <v>35.1</v>
      </c>
      <c r="Y270" s="66">
        <v>7.4</v>
      </c>
      <c r="Z270" s="159">
        <v>10</v>
      </c>
      <c r="AA270" s="66">
        <v>19.100000000000001</v>
      </c>
      <c r="AB270" s="159">
        <v>13.1</v>
      </c>
      <c r="AC270" s="159">
        <v>10</v>
      </c>
      <c r="AD270" s="66">
        <v>19.100000000000001</v>
      </c>
      <c r="AE270" s="159">
        <v>13.1</v>
      </c>
      <c r="AF270" s="159">
        <v>10</v>
      </c>
      <c r="AG270" s="159" t="s">
        <v>282</v>
      </c>
      <c r="AH270" s="159" t="s">
        <v>282</v>
      </c>
      <c r="AI270" s="159" t="s">
        <v>282</v>
      </c>
      <c r="AJ270" s="159" t="s">
        <v>282</v>
      </c>
      <c r="AK270" s="159" t="s">
        <v>282</v>
      </c>
      <c r="AL270" s="159" t="s">
        <v>282</v>
      </c>
      <c r="AM270" s="159">
        <v>10</v>
      </c>
      <c r="AN270" s="159">
        <v>10</v>
      </c>
      <c r="AO270" s="66" t="s">
        <v>11461</v>
      </c>
      <c r="AP270" s="159" t="s">
        <v>183</v>
      </c>
      <c r="AQ270" s="66" t="s">
        <v>282</v>
      </c>
      <c r="AR270" s="159">
        <v>0</v>
      </c>
      <c r="AS270" s="159" t="s">
        <v>282</v>
      </c>
      <c r="AT270" s="159" t="s">
        <v>282</v>
      </c>
      <c r="AU270" s="159" t="s">
        <v>282</v>
      </c>
      <c r="AV270" s="159" t="s">
        <v>282</v>
      </c>
      <c r="AW270" s="159" t="s">
        <v>282</v>
      </c>
      <c r="AX270" s="159" t="s">
        <v>282</v>
      </c>
      <c r="AY270" s="159" t="s">
        <v>282</v>
      </c>
      <c r="AZ270" s="159" t="s">
        <v>282</v>
      </c>
      <c r="BA270" s="159" t="s">
        <v>743</v>
      </c>
      <c r="BB270" s="159">
        <v>21</v>
      </c>
      <c r="BC270" s="159">
        <v>37.1</v>
      </c>
      <c r="BD270" s="66">
        <v>13.4</v>
      </c>
      <c r="BE270" s="159">
        <v>15</v>
      </c>
      <c r="BF270" s="159">
        <v>37.1</v>
      </c>
      <c r="BG270" s="66">
        <v>13.4</v>
      </c>
      <c r="BH270" s="159">
        <v>15</v>
      </c>
      <c r="BI270" s="159">
        <v>30.2</v>
      </c>
      <c r="BJ270" s="159">
        <v>17</v>
      </c>
      <c r="BK270" s="159">
        <v>15</v>
      </c>
      <c r="BL270" s="159">
        <v>30.2</v>
      </c>
      <c r="BM270" s="159">
        <v>17</v>
      </c>
      <c r="BN270" s="159">
        <v>15</v>
      </c>
      <c r="BO270" s="159" t="s">
        <v>282</v>
      </c>
      <c r="BP270" s="159" t="s">
        <v>282</v>
      </c>
      <c r="BQ270" s="159" t="s">
        <v>282</v>
      </c>
      <c r="BR270" s="159" t="s">
        <v>282</v>
      </c>
      <c r="BS270" s="159" t="s">
        <v>282</v>
      </c>
      <c r="BT270" s="159" t="s">
        <v>282</v>
      </c>
      <c r="BU270" s="159">
        <v>15</v>
      </c>
      <c r="BV270" s="159">
        <v>15</v>
      </c>
      <c r="BW270" s="159" t="s">
        <v>282</v>
      </c>
      <c r="BX270" s="159" t="s">
        <v>282</v>
      </c>
      <c r="BY270" s="159" t="s">
        <v>282</v>
      </c>
      <c r="BZ270" s="159" t="s">
        <v>282</v>
      </c>
      <c r="CA270" s="159" t="s">
        <v>282</v>
      </c>
      <c r="CB270" s="159" t="s">
        <v>282</v>
      </c>
      <c r="CC270" s="159" t="s">
        <v>282</v>
      </c>
      <c r="CD270" s="159" t="s">
        <v>282</v>
      </c>
      <c r="CE270" s="159" t="s">
        <v>282</v>
      </c>
      <c r="CF270" s="159" t="s">
        <v>282</v>
      </c>
      <c r="CG270" s="159" t="s">
        <v>282</v>
      </c>
      <c r="CH270" s="159" t="s">
        <v>282</v>
      </c>
      <c r="CI270" s="159" t="s">
        <v>282</v>
      </c>
      <c r="CJ270" s="159" t="s">
        <v>282</v>
      </c>
      <c r="CK270" s="159" t="s">
        <v>282</v>
      </c>
      <c r="CL270" s="159" t="s">
        <v>282</v>
      </c>
      <c r="CM270" s="159" t="s">
        <v>282</v>
      </c>
      <c r="CN270" s="159" t="s">
        <v>282</v>
      </c>
      <c r="CO270" s="159" t="s">
        <v>282</v>
      </c>
      <c r="CP270" s="159" t="s">
        <v>282</v>
      </c>
      <c r="CQ270" s="159" t="s">
        <v>282</v>
      </c>
      <c r="CR270" s="159" t="s">
        <v>282</v>
      </c>
      <c r="CS270" s="159" t="s">
        <v>282</v>
      </c>
      <c r="CT270" s="159" t="s">
        <v>282</v>
      </c>
      <c r="CU270" s="159" t="s">
        <v>282</v>
      </c>
      <c r="CV270" s="159" t="s">
        <v>282</v>
      </c>
      <c r="CW270" s="159" t="s">
        <v>282</v>
      </c>
      <c r="CX270" s="159" t="s">
        <v>282</v>
      </c>
      <c r="CY270" s="159" t="s">
        <v>282</v>
      </c>
      <c r="CZ270" s="159" t="s">
        <v>282</v>
      </c>
      <c r="DA270" s="159" t="s">
        <v>282</v>
      </c>
      <c r="DB270" s="159" t="s">
        <v>282</v>
      </c>
      <c r="DC270" s="159" t="s">
        <v>282</v>
      </c>
      <c r="DD270" s="159" t="s">
        <v>282</v>
      </c>
      <c r="DE270" s="159" t="s">
        <v>282</v>
      </c>
      <c r="DF270" s="159" t="s">
        <v>282</v>
      </c>
      <c r="DG270" s="159" t="s">
        <v>282</v>
      </c>
      <c r="DH270" s="159" t="s">
        <v>282</v>
      </c>
      <c r="DI270" s="159" t="s">
        <v>282</v>
      </c>
      <c r="DJ270" s="159" t="s">
        <v>282</v>
      </c>
      <c r="DK270" s="159" t="s">
        <v>282</v>
      </c>
      <c r="DL270" s="159" t="s">
        <v>282</v>
      </c>
      <c r="DM270" s="159" t="s">
        <v>282</v>
      </c>
      <c r="DN270" s="159" t="s">
        <v>282</v>
      </c>
      <c r="DO270" s="159" t="s">
        <v>282</v>
      </c>
      <c r="DP270" s="159" t="s">
        <v>282</v>
      </c>
      <c r="DQ270" s="159" t="s">
        <v>282</v>
      </c>
      <c r="DR270" s="159" t="s">
        <v>282</v>
      </c>
      <c r="DS270" s="159" t="s">
        <v>282</v>
      </c>
      <c r="DT270" s="159" t="s">
        <v>282</v>
      </c>
      <c r="DU270" s="159" t="s">
        <v>282</v>
      </c>
      <c r="DV270" s="159" t="s">
        <v>282</v>
      </c>
      <c r="DW270" s="159" t="s">
        <v>282</v>
      </c>
      <c r="DX270" s="159" t="s">
        <v>282</v>
      </c>
      <c r="DY270" s="159" t="s">
        <v>282</v>
      </c>
      <c r="DZ270" s="159" t="s">
        <v>282</v>
      </c>
      <c r="EA270" s="159" t="s">
        <v>282</v>
      </c>
      <c r="EB270" s="159" t="s">
        <v>282</v>
      </c>
      <c r="EC270" s="159" t="s">
        <v>282</v>
      </c>
      <c r="ED270" s="159" t="s">
        <v>282</v>
      </c>
      <c r="EE270" s="159" t="s">
        <v>282</v>
      </c>
      <c r="EF270" s="159" t="s">
        <v>282</v>
      </c>
      <c r="EG270" s="159" t="s">
        <v>282</v>
      </c>
      <c r="EH270" s="159" t="s">
        <v>282</v>
      </c>
      <c r="EI270" s="159" t="s">
        <v>282</v>
      </c>
      <c r="EJ270" s="159" t="s">
        <v>282</v>
      </c>
      <c r="EK270" s="159" t="s">
        <v>282</v>
      </c>
      <c r="EL270" s="159" t="s">
        <v>282</v>
      </c>
      <c r="EM270" s="159" t="s">
        <v>282</v>
      </c>
      <c r="EN270" s="159" t="s">
        <v>282</v>
      </c>
      <c r="EO270" s="159" t="s">
        <v>282</v>
      </c>
      <c r="EP270" s="159" t="s">
        <v>282</v>
      </c>
      <c r="EQ270" s="159" t="s">
        <v>282</v>
      </c>
      <c r="ER270" s="159" t="s">
        <v>282</v>
      </c>
      <c r="ES270" s="159" t="s">
        <v>282</v>
      </c>
      <c r="ET270" s="159" t="s">
        <v>282</v>
      </c>
      <c r="EU270" s="159" t="s">
        <v>282</v>
      </c>
      <c r="EV270" s="159" t="s">
        <v>282</v>
      </c>
      <c r="EW270" s="159" t="s">
        <v>282</v>
      </c>
      <c r="EX270" s="159" t="s">
        <v>282</v>
      </c>
      <c r="EY270" s="159" t="s">
        <v>282</v>
      </c>
      <c r="EZ270" s="159" t="s">
        <v>282</v>
      </c>
      <c r="FA270" s="159" t="s">
        <v>282</v>
      </c>
      <c r="FB270" s="159" t="s">
        <v>282</v>
      </c>
      <c r="FC270" s="159" t="s">
        <v>282</v>
      </c>
      <c r="FD270" s="159" t="s">
        <v>282</v>
      </c>
      <c r="FE270" s="159" t="s">
        <v>282</v>
      </c>
      <c r="FF270" s="159" t="s">
        <v>282</v>
      </c>
      <c r="FG270" s="159" t="s">
        <v>282</v>
      </c>
      <c r="FH270" s="159" t="s">
        <v>282</v>
      </c>
      <c r="FI270" s="159" t="s">
        <v>282</v>
      </c>
      <c r="FJ270" s="159" t="s">
        <v>282</v>
      </c>
      <c r="FK270" s="159" t="s">
        <v>282</v>
      </c>
      <c r="FL270" s="159" t="s">
        <v>282</v>
      </c>
      <c r="FM270" s="159" t="s">
        <v>282</v>
      </c>
      <c r="FN270" s="159" t="s">
        <v>282</v>
      </c>
      <c r="FO270" s="159" t="s">
        <v>282</v>
      </c>
      <c r="FP270" s="159" t="s">
        <v>282</v>
      </c>
      <c r="FQ270" s="159" t="s">
        <v>282</v>
      </c>
      <c r="FR270" s="159" t="s">
        <v>282</v>
      </c>
      <c r="FS270" s="159" t="s">
        <v>282</v>
      </c>
      <c r="FT270" s="159" t="s">
        <v>282</v>
      </c>
    </row>
    <row r="271" spans="1:176" x14ac:dyDescent="0.25">
      <c r="A271" s="212" t="s">
        <v>2672</v>
      </c>
      <c r="B271" s="159" t="s">
        <v>282</v>
      </c>
      <c r="C271" s="66" t="str">
        <f>IF(ISNUMBER(Severity!H271)=FALSE,Severity!F271,IF(Severity!H271&gt;=0.5,"YES","NO"))</f>
        <v>NO</v>
      </c>
      <c r="D271" s="66" t="str">
        <f>IF(ISNUMBER(Severity!I271)=FALSE,Severity!G271,IF(Severity!I271&gt;0.5,"YES","NO"))</f>
        <v>YES</v>
      </c>
      <c r="E271" s="159">
        <v>8</v>
      </c>
      <c r="F271" s="159">
        <v>2</v>
      </c>
      <c r="G271" s="212" t="s">
        <v>14274</v>
      </c>
      <c r="H271" s="159" t="s">
        <v>182</v>
      </c>
      <c r="I271" s="159" t="s">
        <v>282</v>
      </c>
      <c r="J271" s="159">
        <v>6</v>
      </c>
      <c r="K271" s="159" t="s">
        <v>282</v>
      </c>
      <c r="L271" s="159" t="s">
        <v>282</v>
      </c>
      <c r="M271" s="159" t="s">
        <v>282</v>
      </c>
      <c r="N271" s="159" t="s">
        <v>282</v>
      </c>
      <c r="O271" s="159" t="s">
        <v>282</v>
      </c>
      <c r="P271" s="159" t="s">
        <v>282</v>
      </c>
      <c r="Q271" s="159" t="s">
        <v>282</v>
      </c>
      <c r="R271" s="159" t="s">
        <v>282</v>
      </c>
      <c r="S271" s="159" t="s">
        <v>220</v>
      </c>
      <c r="T271" s="159">
        <v>20</v>
      </c>
      <c r="U271" s="159">
        <v>16.91</v>
      </c>
      <c r="V271" s="66">
        <v>8.9700000000000006</v>
      </c>
      <c r="W271" s="159">
        <v>70</v>
      </c>
      <c r="X271" s="66" t="s">
        <v>282</v>
      </c>
      <c r="Y271" s="66" t="s">
        <v>282</v>
      </c>
      <c r="Z271" s="159" t="s">
        <v>282</v>
      </c>
      <c r="AA271" s="159">
        <v>11.78</v>
      </c>
      <c r="AB271" s="159">
        <v>7</v>
      </c>
      <c r="AC271" s="159">
        <v>70</v>
      </c>
      <c r="AD271" s="66" t="s">
        <v>282</v>
      </c>
      <c r="AE271" s="66" t="s">
        <v>282</v>
      </c>
      <c r="AF271" s="66" t="s">
        <v>282</v>
      </c>
      <c r="AG271" s="66" t="s">
        <v>282</v>
      </c>
      <c r="AH271" s="66" t="s">
        <v>282</v>
      </c>
      <c r="AI271" s="66" t="s">
        <v>282</v>
      </c>
      <c r="AJ271" s="66" t="s">
        <v>282</v>
      </c>
      <c r="AK271" s="66" t="s">
        <v>282</v>
      </c>
      <c r="AL271" s="66" t="s">
        <v>282</v>
      </c>
      <c r="AM271" s="159">
        <v>70</v>
      </c>
      <c r="AN271" s="159">
        <v>64</v>
      </c>
      <c r="AO271" s="159" t="s">
        <v>682</v>
      </c>
      <c r="AP271" s="159" t="s">
        <v>183</v>
      </c>
      <c r="AQ271" s="66" t="s">
        <v>282</v>
      </c>
      <c r="AR271" s="159">
        <v>14</v>
      </c>
      <c r="AS271" s="159" t="s">
        <v>282</v>
      </c>
      <c r="AT271" s="159" t="s">
        <v>282</v>
      </c>
      <c r="AU271" s="159" t="s">
        <v>282</v>
      </c>
      <c r="AV271" s="159" t="s">
        <v>282</v>
      </c>
      <c r="AW271" s="159" t="s">
        <v>282</v>
      </c>
      <c r="AX271" s="159" t="s">
        <v>282</v>
      </c>
      <c r="AY271" s="159" t="s">
        <v>282</v>
      </c>
      <c r="AZ271" s="159" t="s">
        <v>282</v>
      </c>
      <c r="BA271" s="159" t="s">
        <v>220</v>
      </c>
      <c r="BB271" s="159">
        <v>20</v>
      </c>
      <c r="BC271" s="159">
        <v>17.55</v>
      </c>
      <c r="BD271" s="66">
        <v>8.92</v>
      </c>
      <c r="BE271" s="159">
        <v>71</v>
      </c>
      <c r="BF271" s="159" t="s">
        <v>282</v>
      </c>
      <c r="BG271" s="66" t="s">
        <v>282</v>
      </c>
      <c r="BH271" s="159" t="s">
        <v>282</v>
      </c>
      <c r="BI271" s="159">
        <v>14.8</v>
      </c>
      <c r="BJ271" s="159">
        <v>7.55</v>
      </c>
      <c r="BK271" s="159">
        <v>71</v>
      </c>
      <c r="BL271" s="159" t="s">
        <v>282</v>
      </c>
      <c r="BM271" s="159" t="s">
        <v>282</v>
      </c>
      <c r="BN271" s="159" t="s">
        <v>282</v>
      </c>
      <c r="BO271" s="159" t="s">
        <v>282</v>
      </c>
      <c r="BP271" s="159" t="s">
        <v>282</v>
      </c>
      <c r="BQ271" s="159" t="s">
        <v>282</v>
      </c>
      <c r="BR271" s="159" t="s">
        <v>282</v>
      </c>
      <c r="BS271" s="159" t="s">
        <v>282</v>
      </c>
      <c r="BT271" s="159" t="s">
        <v>282</v>
      </c>
      <c r="BU271" s="159">
        <v>71</v>
      </c>
      <c r="BV271" s="159">
        <v>57</v>
      </c>
      <c r="BW271" s="159" t="s">
        <v>282</v>
      </c>
      <c r="BX271" s="159" t="s">
        <v>282</v>
      </c>
      <c r="BY271" s="159" t="s">
        <v>282</v>
      </c>
      <c r="BZ271" s="159" t="s">
        <v>282</v>
      </c>
      <c r="CA271" s="159" t="s">
        <v>282</v>
      </c>
      <c r="CB271" s="159" t="s">
        <v>282</v>
      </c>
      <c r="CC271" s="159" t="s">
        <v>282</v>
      </c>
      <c r="CD271" s="159" t="s">
        <v>282</v>
      </c>
      <c r="CE271" s="159" t="s">
        <v>282</v>
      </c>
      <c r="CF271" s="159" t="s">
        <v>282</v>
      </c>
      <c r="CG271" s="159" t="s">
        <v>282</v>
      </c>
      <c r="CH271" s="159" t="s">
        <v>282</v>
      </c>
      <c r="CI271" s="159" t="s">
        <v>282</v>
      </c>
      <c r="CJ271" s="159" t="s">
        <v>282</v>
      </c>
      <c r="CK271" s="159" t="s">
        <v>282</v>
      </c>
      <c r="CL271" s="159" t="s">
        <v>282</v>
      </c>
      <c r="CM271" s="159" t="s">
        <v>282</v>
      </c>
      <c r="CN271" s="159" t="s">
        <v>282</v>
      </c>
      <c r="CO271" s="159" t="s">
        <v>282</v>
      </c>
      <c r="CP271" s="159" t="s">
        <v>282</v>
      </c>
      <c r="CQ271" s="159" t="s">
        <v>282</v>
      </c>
      <c r="CR271" s="159" t="s">
        <v>282</v>
      </c>
      <c r="CS271" s="159" t="s">
        <v>282</v>
      </c>
      <c r="CT271" s="159" t="s">
        <v>282</v>
      </c>
      <c r="CU271" s="159" t="s">
        <v>282</v>
      </c>
      <c r="CV271" s="159" t="s">
        <v>282</v>
      </c>
      <c r="CW271" s="159" t="s">
        <v>282</v>
      </c>
      <c r="CX271" s="159" t="s">
        <v>282</v>
      </c>
      <c r="CY271" s="159" t="s">
        <v>282</v>
      </c>
      <c r="CZ271" s="159" t="s">
        <v>282</v>
      </c>
      <c r="DA271" s="159" t="s">
        <v>282</v>
      </c>
      <c r="DB271" s="159" t="s">
        <v>282</v>
      </c>
      <c r="DC271" s="159" t="s">
        <v>282</v>
      </c>
      <c r="DD271" s="159" t="s">
        <v>282</v>
      </c>
      <c r="DE271" s="159" t="s">
        <v>282</v>
      </c>
      <c r="DF271" s="159" t="s">
        <v>282</v>
      </c>
      <c r="DG271" s="159" t="s">
        <v>282</v>
      </c>
      <c r="DH271" s="159" t="s">
        <v>282</v>
      </c>
      <c r="DI271" s="159" t="s">
        <v>282</v>
      </c>
      <c r="DJ271" s="159" t="s">
        <v>282</v>
      </c>
      <c r="DK271" s="159" t="s">
        <v>282</v>
      </c>
      <c r="DL271" s="159" t="s">
        <v>282</v>
      </c>
      <c r="DM271" s="159" t="s">
        <v>282</v>
      </c>
      <c r="DN271" s="159" t="s">
        <v>282</v>
      </c>
      <c r="DO271" s="159" t="s">
        <v>282</v>
      </c>
      <c r="DP271" s="159" t="s">
        <v>282</v>
      </c>
      <c r="DQ271" s="159" t="s">
        <v>282</v>
      </c>
      <c r="DR271" s="159" t="s">
        <v>282</v>
      </c>
      <c r="DS271" s="159" t="s">
        <v>282</v>
      </c>
      <c r="DT271" s="159" t="s">
        <v>282</v>
      </c>
      <c r="DU271" s="159" t="s">
        <v>282</v>
      </c>
      <c r="DV271" s="159" t="s">
        <v>282</v>
      </c>
      <c r="DW271" s="159" t="s">
        <v>282</v>
      </c>
      <c r="DX271" s="159" t="s">
        <v>282</v>
      </c>
      <c r="DY271" s="159" t="s">
        <v>282</v>
      </c>
      <c r="DZ271" s="159" t="s">
        <v>282</v>
      </c>
      <c r="EA271" s="159" t="s">
        <v>282</v>
      </c>
      <c r="EB271" s="159" t="s">
        <v>282</v>
      </c>
      <c r="EC271" s="159" t="s">
        <v>282</v>
      </c>
      <c r="ED271" s="159" t="s">
        <v>282</v>
      </c>
      <c r="EE271" s="159" t="s">
        <v>282</v>
      </c>
      <c r="EF271" s="159" t="s">
        <v>282</v>
      </c>
      <c r="EG271" s="159" t="s">
        <v>282</v>
      </c>
      <c r="EH271" s="159" t="s">
        <v>282</v>
      </c>
      <c r="EI271" s="159" t="s">
        <v>282</v>
      </c>
      <c r="EJ271" s="159" t="s">
        <v>282</v>
      </c>
      <c r="EK271" s="159" t="s">
        <v>282</v>
      </c>
      <c r="EL271" s="159" t="s">
        <v>282</v>
      </c>
      <c r="EM271" s="159" t="s">
        <v>282</v>
      </c>
      <c r="EN271" s="159" t="s">
        <v>282</v>
      </c>
      <c r="EO271" s="159" t="s">
        <v>282</v>
      </c>
      <c r="EP271" s="159" t="s">
        <v>282</v>
      </c>
      <c r="EQ271" s="159" t="s">
        <v>282</v>
      </c>
      <c r="ER271" s="159" t="s">
        <v>282</v>
      </c>
      <c r="ES271" s="159" t="s">
        <v>282</v>
      </c>
      <c r="ET271" s="159" t="s">
        <v>282</v>
      </c>
      <c r="EU271" s="159" t="s">
        <v>282</v>
      </c>
      <c r="EV271" s="159" t="s">
        <v>282</v>
      </c>
      <c r="EW271" s="159" t="s">
        <v>282</v>
      </c>
      <c r="EX271" s="159" t="s">
        <v>282</v>
      </c>
      <c r="EY271" s="159" t="s">
        <v>282</v>
      </c>
      <c r="EZ271" s="159" t="s">
        <v>282</v>
      </c>
      <c r="FA271" s="159" t="s">
        <v>282</v>
      </c>
      <c r="FB271" s="159" t="s">
        <v>282</v>
      </c>
      <c r="FC271" s="159" t="s">
        <v>282</v>
      </c>
      <c r="FD271" s="159" t="s">
        <v>282</v>
      </c>
      <c r="FE271" s="159" t="s">
        <v>282</v>
      </c>
      <c r="FF271" s="159" t="s">
        <v>282</v>
      </c>
      <c r="FG271" s="159" t="s">
        <v>282</v>
      </c>
      <c r="FH271" s="159" t="s">
        <v>282</v>
      </c>
      <c r="FI271" s="159" t="s">
        <v>282</v>
      </c>
      <c r="FJ271" s="159" t="s">
        <v>282</v>
      </c>
      <c r="FK271" s="159" t="s">
        <v>282</v>
      </c>
      <c r="FL271" s="159" t="s">
        <v>282</v>
      </c>
      <c r="FM271" s="159" t="s">
        <v>282</v>
      </c>
      <c r="FN271" s="159" t="s">
        <v>282</v>
      </c>
      <c r="FO271" s="159" t="s">
        <v>282</v>
      </c>
      <c r="FP271" s="159" t="s">
        <v>282</v>
      </c>
      <c r="FQ271" s="159" t="s">
        <v>282</v>
      </c>
      <c r="FR271" s="159" t="s">
        <v>282</v>
      </c>
      <c r="FS271" s="159" t="s">
        <v>282</v>
      </c>
      <c r="FT271" s="159" t="s">
        <v>282</v>
      </c>
    </row>
    <row r="272" spans="1:176" x14ac:dyDescent="0.25">
      <c r="A272" s="212" t="s">
        <v>9071</v>
      </c>
      <c r="B272" s="159" t="s">
        <v>14658</v>
      </c>
      <c r="C272" s="66" t="str">
        <f>IF(ISNUMBER(Severity!H272)=FALSE,Severity!F272,IF(Severity!H272&gt;=0.5,"YES","NO"))</f>
        <v>NO</v>
      </c>
      <c r="D272" s="66" t="str">
        <f>IF(ISNUMBER(Severity!I272)=FALSE,Severity!G272,IF(Severity!I272&gt;0.5,"YES","NO"))</f>
        <v>YES</v>
      </c>
      <c r="E272" s="159">
        <v>1.4</v>
      </c>
      <c r="F272" s="159">
        <v>2</v>
      </c>
      <c r="G272" s="212" t="s">
        <v>4504</v>
      </c>
      <c r="H272" s="159" t="s">
        <v>183</v>
      </c>
      <c r="I272" s="159" t="s">
        <v>282</v>
      </c>
      <c r="J272" s="159">
        <v>40</v>
      </c>
      <c r="K272" s="159" t="s">
        <v>282</v>
      </c>
      <c r="L272" s="159" t="s">
        <v>282</v>
      </c>
      <c r="M272" s="159" t="s">
        <v>282</v>
      </c>
      <c r="N272" s="159" t="s">
        <v>282</v>
      </c>
      <c r="O272" s="159" t="s">
        <v>282</v>
      </c>
      <c r="P272" s="159" t="s">
        <v>282</v>
      </c>
      <c r="Q272" s="159" t="s">
        <v>282</v>
      </c>
      <c r="R272" s="159" t="s">
        <v>282</v>
      </c>
      <c r="S272" s="159" t="s">
        <v>220</v>
      </c>
      <c r="T272" s="159">
        <v>20</v>
      </c>
      <c r="U272" s="159">
        <v>15.54</v>
      </c>
      <c r="V272" s="159">
        <v>12.4</v>
      </c>
      <c r="W272" s="159">
        <v>97</v>
      </c>
      <c r="X272" s="159">
        <v>14.09</v>
      </c>
      <c r="Y272" s="159">
        <v>11.58</v>
      </c>
      <c r="Z272" s="159">
        <v>57</v>
      </c>
      <c r="AA272" s="159" t="s">
        <v>282</v>
      </c>
      <c r="AB272" s="159" t="s">
        <v>282</v>
      </c>
      <c r="AC272" s="159" t="s">
        <v>282</v>
      </c>
      <c r="AD272" s="159">
        <v>10.050000000000001</v>
      </c>
      <c r="AE272" s="159">
        <v>9.1300000000000008</v>
      </c>
      <c r="AF272" s="159">
        <v>57</v>
      </c>
      <c r="AG272" s="159" t="s">
        <v>282</v>
      </c>
      <c r="AH272" s="159" t="s">
        <v>282</v>
      </c>
      <c r="AI272" s="159" t="s">
        <v>282</v>
      </c>
      <c r="AJ272" s="159" t="s">
        <v>282</v>
      </c>
      <c r="AK272" s="159" t="s">
        <v>282</v>
      </c>
      <c r="AL272" s="159" t="s">
        <v>282</v>
      </c>
      <c r="AM272" s="159">
        <v>97</v>
      </c>
      <c r="AN272" s="159">
        <v>57</v>
      </c>
      <c r="AO272" s="159" t="s">
        <v>682</v>
      </c>
      <c r="AP272" s="159" t="s">
        <v>183</v>
      </c>
      <c r="AQ272" s="66" t="s">
        <v>282</v>
      </c>
      <c r="AR272" s="159">
        <v>33</v>
      </c>
      <c r="AS272" s="159" t="s">
        <v>282</v>
      </c>
      <c r="AT272" s="159" t="s">
        <v>282</v>
      </c>
      <c r="AU272" s="159" t="s">
        <v>282</v>
      </c>
      <c r="AV272" s="159" t="s">
        <v>282</v>
      </c>
      <c r="AW272" s="159" t="s">
        <v>282</v>
      </c>
      <c r="AX272" s="159" t="s">
        <v>282</v>
      </c>
      <c r="AY272" s="159" t="s">
        <v>282</v>
      </c>
      <c r="AZ272" s="159" t="s">
        <v>282</v>
      </c>
      <c r="BA272" s="159" t="s">
        <v>220</v>
      </c>
      <c r="BB272" s="159">
        <v>20</v>
      </c>
      <c r="BC272" s="159">
        <v>15.3</v>
      </c>
      <c r="BD272" s="159">
        <v>12.37</v>
      </c>
      <c r="BE272" s="159">
        <v>97</v>
      </c>
      <c r="BF272" s="159">
        <v>14.31</v>
      </c>
      <c r="BG272" s="159">
        <v>10.97</v>
      </c>
      <c r="BH272" s="159">
        <v>64</v>
      </c>
      <c r="BI272" s="159" t="s">
        <v>282</v>
      </c>
      <c r="BJ272" s="159" t="s">
        <v>282</v>
      </c>
      <c r="BK272" s="159" t="s">
        <v>282</v>
      </c>
      <c r="BL272" s="159">
        <v>13.39</v>
      </c>
      <c r="BM272" s="159">
        <v>9.59</v>
      </c>
      <c r="BN272" s="159">
        <v>64</v>
      </c>
      <c r="BO272" s="159" t="s">
        <v>282</v>
      </c>
      <c r="BP272" s="159" t="s">
        <v>282</v>
      </c>
      <c r="BQ272" s="159" t="s">
        <v>282</v>
      </c>
      <c r="BR272" s="159" t="s">
        <v>282</v>
      </c>
      <c r="BS272" s="159" t="s">
        <v>282</v>
      </c>
      <c r="BT272" s="159" t="s">
        <v>282</v>
      </c>
      <c r="BU272" s="159">
        <v>97</v>
      </c>
      <c r="BV272" s="159">
        <v>64</v>
      </c>
      <c r="BW272" s="159" t="s">
        <v>282</v>
      </c>
      <c r="BX272" s="159" t="s">
        <v>282</v>
      </c>
      <c r="BY272" s="159" t="s">
        <v>282</v>
      </c>
      <c r="BZ272" s="159" t="s">
        <v>282</v>
      </c>
      <c r="CA272" s="159" t="s">
        <v>282</v>
      </c>
      <c r="CB272" s="159" t="s">
        <v>282</v>
      </c>
      <c r="CC272" s="159" t="s">
        <v>282</v>
      </c>
      <c r="CD272" s="159" t="s">
        <v>282</v>
      </c>
      <c r="CE272" s="159" t="s">
        <v>282</v>
      </c>
      <c r="CF272" s="159" t="s">
        <v>282</v>
      </c>
      <c r="CG272" s="159" t="s">
        <v>282</v>
      </c>
      <c r="CH272" s="159" t="s">
        <v>282</v>
      </c>
      <c r="CI272" s="159" t="s">
        <v>282</v>
      </c>
      <c r="CJ272" s="159" t="s">
        <v>282</v>
      </c>
      <c r="CK272" s="159" t="s">
        <v>282</v>
      </c>
      <c r="CL272" s="159" t="s">
        <v>282</v>
      </c>
      <c r="CM272" s="159" t="s">
        <v>282</v>
      </c>
      <c r="CN272" s="159" t="s">
        <v>282</v>
      </c>
      <c r="CO272" s="159" t="s">
        <v>282</v>
      </c>
      <c r="CP272" s="159" t="s">
        <v>282</v>
      </c>
      <c r="CQ272" s="159" t="s">
        <v>282</v>
      </c>
      <c r="CR272" s="159" t="s">
        <v>282</v>
      </c>
      <c r="CS272" s="159" t="s">
        <v>282</v>
      </c>
      <c r="CT272" s="159" t="s">
        <v>282</v>
      </c>
      <c r="CU272" s="159" t="s">
        <v>282</v>
      </c>
      <c r="CV272" s="159" t="s">
        <v>282</v>
      </c>
      <c r="CW272" s="159" t="s">
        <v>282</v>
      </c>
      <c r="CX272" s="159" t="s">
        <v>282</v>
      </c>
      <c r="CY272" s="159" t="s">
        <v>282</v>
      </c>
      <c r="CZ272" s="159" t="s">
        <v>282</v>
      </c>
      <c r="DA272" s="159" t="s">
        <v>282</v>
      </c>
      <c r="DB272" s="159" t="s">
        <v>282</v>
      </c>
      <c r="DC272" s="159" t="s">
        <v>282</v>
      </c>
      <c r="DD272" s="159" t="s">
        <v>282</v>
      </c>
      <c r="DE272" s="159" t="s">
        <v>282</v>
      </c>
      <c r="DF272" s="159" t="s">
        <v>282</v>
      </c>
      <c r="DG272" s="159" t="s">
        <v>282</v>
      </c>
      <c r="DH272" s="159" t="s">
        <v>282</v>
      </c>
      <c r="DI272" s="159" t="s">
        <v>282</v>
      </c>
      <c r="DJ272" s="159" t="s">
        <v>282</v>
      </c>
      <c r="DK272" s="159" t="s">
        <v>282</v>
      </c>
      <c r="DL272" s="159" t="s">
        <v>282</v>
      </c>
      <c r="DM272" s="159" t="s">
        <v>282</v>
      </c>
      <c r="DN272" s="159" t="s">
        <v>282</v>
      </c>
      <c r="DO272" s="159" t="s">
        <v>282</v>
      </c>
      <c r="DP272" s="159" t="s">
        <v>282</v>
      </c>
      <c r="DQ272" s="159" t="s">
        <v>282</v>
      </c>
      <c r="DR272" s="159" t="s">
        <v>282</v>
      </c>
      <c r="DS272" s="159" t="s">
        <v>282</v>
      </c>
      <c r="DT272" s="159" t="s">
        <v>282</v>
      </c>
      <c r="DU272" s="159" t="s">
        <v>282</v>
      </c>
      <c r="DV272" s="159" t="s">
        <v>282</v>
      </c>
      <c r="DW272" s="159" t="s">
        <v>282</v>
      </c>
      <c r="DX272" s="159" t="s">
        <v>282</v>
      </c>
      <c r="DY272" s="159" t="s">
        <v>282</v>
      </c>
      <c r="DZ272" s="159" t="s">
        <v>282</v>
      </c>
      <c r="EA272" s="159" t="s">
        <v>282</v>
      </c>
      <c r="EB272" s="159" t="s">
        <v>282</v>
      </c>
      <c r="EC272" s="159" t="s">
        <v>282</v>
      </c>
      <c r="ED272" s="159" t="s">
        <v>282</v>
      </c>
      <c r="EE272" s="159" t="s">
        <v>282</v>
      </c>
      <c r="EF272" s="159" t="s">
        <v>282</v>
      </c>
      <c r="EG272" s="159" t="s">
        <v>282</v>
      </c>
      <c r="EH272" s="159" t="s">
        <v>282</v>
      </c>
      <c r="EI272" s="159" t="s">
        <v>282</v>
      </c>
      <c r="EJ272" s="159" t="s">
        <v>282</v>
      </c>
      <c r="EK272" s="159" t="s">
        <v>282</v>
      </c>
      <c r="EL272" s="159" t="s">
        <v>282</v>
      </c>
      <c r="EM272" s="159" t="s">
        <v>282</v>
      </c>
      <c r="EN272" s="159" t="s">
        <v>282</v>
      </c>
      <c r="EO272" s="159" t="s">
        <v>282</v>
      </c>
      <c r="EP272" s="159" t="s">
        <v>282</v>
      </c>
      <c r="EQ272" s="159" t="s">
        <v>282</v>
      </c>
      <c r="ER272" s="159" t="s">
        <v>282</v>
      </c>
      <c r="ES272" s="159" t="s">
        <v>282</v>
      </c>
      <c r="ET272" s="159" t="s">
        <v>282</v>
      </c>
      <c r="EU272" s="159" t="s">
        <v>282</v>
      </c>
      <c r="EV272" s="159" t="s">
        <v>282</v>
      </c>
      <c r="EW272" s="159" t="s">
        <v>282</v>
      </c>
      <c r="EX272" s="159" t="s">
        <v>282</v>
      </c>
      <c r="EY272" s="159" t="s">
        <v>282</v>
      </c>
      <c r="EZ272" s="159" t="s">
        <v>282</v>
      </c>
      <c r="FA272" s="159" t="s">
        <v>282</v>
      </c>
      <c r="FB272" s="159" t="s">
        <v>282</v>
      </c>
      <c r="FC272" s="159" t="s">
        <v>282</v>
      </c>
      <c r="FD272" s="159" t="s">
        <v>282</v>
      </c>
      <c r="FE272" s="159" t="s">
        <v>282</v>
      </c>
      <c r="FF272" s="159" t="s">
        <v>282</v>
      </c>
      <c r="FG272" s="159" t="s">
        <v>282</v>
      </c>
      <c r="FH272" s="159" t="s">
        <v>282</v>
      </c>
      <c r="FI272" s="159" t="s">
        <v>282</v>
      </c>
      <c r="FJ272" s="159" t="s">
        <v>282</v>
      </c>
      <c r="FK272" s="159" t="s">
        <v>282</v>
      </c>
      <c r="FL272" s="159" t="s">
        <v>282</v>
      </c>
      <c r="FM272" s="159" t="s">
        <v>282</v>
      </c>
      <c r="FN272" s="159" t="s">
        <v>282</v>
      </c>
      <c r="FO272" s="159" t="s">
        <v>282</v>
      </c>
      <c r="FP272" s="159" t="s">
        <v>282</v>
      </c>
      <c r="FQ272" s="159" t="s">
        <v>282</v>
      </c>
      <c r="FR272" s="159" t="s">
        <v>282</v>
      </c>
      <c r="FS272" s="159" t="s">
        <v>282</v>
      </c>
      <c r="FT272" s="159" t="s">
        <v>282</v>
      </c>
    </row>
    <row r="273" spans="1:176" x14ac:dyDescent="0.25">
      <c r="A273" s="66" t="s">
        <v>876</v>
      </c>
      <c r="B273" s="159" t="s">
        <v>282</v>
      </c>
      <c r="C273" s="66" t="str">
        <f>IF(ISNUMBER(Severity!H273)=FALSE,Severity!F273,IF(Severity!H273&gt;=0.5,"YES","NO"))</f>
        <v>YES</v>
      </c>
      <c r="D273" s="66" t="str">
        <f>IF(ISNUMBER(Severity!I273)=FALSE,Severity!G273,IF(Severity!I273&gt;0.5,"YES","NO"))</f>
        <v>NO</v>
      </c>
      <c r="E273" s="159">
        <v>6</v>
      </c>
      <c r="F273" s="159">
        <v>2</v>
      </c>
      <c r="G273" s="159" t="s">
        <v>266</v>
      </c>
      <c r="H273" s="159" t="s">
        <v>10507</v>
      </c>
      <c r="I273" s="66">
        <v>0</v>
      </c>
      <c r="J273" s="159">
        <v>13</v>
      </c>
      <c r="K273" s="159" t="s">
        <v>282</v>
      </c>
      <c r="L273" s="159" t="s">
        <v>282</v>
      </c>
      <c r="M273" s="159" t="s">
        <v>282</v>
      </c>
      <c r="N273" s="159" t="s">
        <v>282</v>
      </c>
      <c r="O273" s="159" t="s">
        <v>10840</v>
      </c>
      <c r="P273" s="159">
        <v>1</v>
      </c>
      <c r="Q273" s="66">
        <v>32</v>
      </c>
      <c r="R273" s="286" t="s">
        <v>10841</v>
      </c>
      <c r="S273" s="159" t="s">
        <v>194</v>
      </c>
      <c r="T273" s="159">
        <v>10</v>
      </c>
      <c r="U273" s="159">
        <v>32.5</v>
      </c>
      <c r="V273" s="159">
        <v>6.1</v>
      </c>
      <c r="W273" s="159">
        <v>56</v>
      </c>
      <c r="X273" s="66" t="s">
        <v>282</v>
      </c>
      <c r="Y273" s="66" t="s">
        <v>282</v>
      </c>
      <c r="Z273" s="66" t="s">
        <v>282</v>
      </c>
      <c r="AA273" s="66">
        <v>17.2</v>
      </c>
      <c r="AB273" s="66">
        <v>11.7</v>
      </c>
      <c r="AC273" s="66">
        <v>56</v>
      </c>
      <c r="AD273" s="159">
        <v>14.2</v>
      </c>
      <c r="AE273" s="159">
        <v>9.8000000000000007</v>
      </c>
      <c r="AF273" s="159">
        <v>43</v>
      </c>
      <c r="AG273" s="159" t="s">
        <v>282</v>
      </c>
      <c r="AH273" s="159" t="s">
        <v>282</v>
      </c>
      <c r="AI273" s="159" t="s">
        <v>282</v>
      </c>
      <c r="AJ273" s="159" t="s">
        <v>282</v>
      </c>
      <c r="AK273" s="159" t="s">
        <v>282</v>
      </c>
      <c r="AL273" s="159" t="s">
        <v>282</v>
      </c>
      <c r="AM273" s="159">
        <v>56</v>
      </c>
      <c r="AN273" s="66">
        <v>43</v>
      </c>
      <c r="AO273" s="159" t="s">
        <v>263</v>
      </c>
      <c r="AP273" s="159" t="s">
        <v>10507</v>
      </c>
      <c r="AQ273" s="159">
        <v>0</v>
      </c>
      <c r="AR273" s="159">
        <v>11</v>
      </c>
      <c r="AS273" s="159" t="s">
        <v>282</v>
      </c>
      <c r="AT273" s="159" t="s">
        <v>282</v>
      </c>
      <c r="AU273" s="159" t="s">
        <v>282</v>
      </c>
      <c r="AV273" s="159" t="s">
        <v>282</v>
      </c>
      <c r="AW273" s="159" t="s">
        <v>10840</v>
      </c>
      <c r="AX273" s="159">
        <v>1</v>
      </c>
      <c r="AY273" s="66">
        <v>39</v>
      </c>
      <c r="AZ273" s="66" t="s">
        <v>10841</v>
      </c>
      <c r="BA273" s="159" t="s">
        <v>194</v>
      </c>
      <c r="BB273" s="159">
        <v>10</v>
      </c>
      <c r="BC273" s="159">
        <v>30.3</v>
      </c>
      <c r="BD273" s="159">
        <v>6.6</v>
      </c>
      <c r="BE273" s="159">
        <v>59</v>
      </c>
      <c r="BF273" s="66" t="s">
        <v>282</v>
      </c>
      <c r="BG273" s="66" t="s">
        <v>282</v>
      </c>
      <c r="BH273" s="66" t="s">
        <v>282</v>
      </c>
      <c r="BI273" s="66">
        <v>13</v>
      </c>
      <c r="BJ273" s="66">
        <v>9.3000000000000007</v>
      </c>
      <c r="BK273" s="66">
        <v>59</v>
      </c>
      <c r="BL273" s="159">
        <v>10.9</v>
      </c>
      <c r="BM273" s="159">
        <v>7.4</v>
      </c>
      <c r="BN273" s="159">
        <v>48</v>
      </c>
      <c r="BO273" s="159" t="s">
        <v>282</v>
      </c>
      <c r="BP273" s="159" t="s">
        <v>282</v>
      </c>
      <c r="BQ273" s="159" t="s">
        <v>282</v>
      </c>
      <c r="BR273" s="159" t="s">
        <v>282</v>
      </c>
      <c r="BS273" s="159" t="s">
        <v>282</v>
      </c>
      <c r="BT273" s="159" t="s">
        <v>282</v>
      </c>
      <c r="BU273" s="159">
        <v>59</v>
      </c>
      <c r="BV273" s="66">
        <v>48</v>
      </c>
      <c r="BW273" s="159" t="s">
        <v>282</v>
      </c>
      <c r="BX273" s="159" t="s">
        <v>282</v>
      </c>
      <c r="BY273" s="159" t="s">
        <v>282</v>
      </c>
      <c r="BZ273" s="159" t="s">
        <v>282</v>
      </c>
      <c r="CA273" s="159" t="s">
        <v>282</v>
      </c>
      <c r="CB273" s="159" t="s">
        <v>282</v>
      </c>
      <c r="CC273" s="159" t="s">
        <v>282</v>
      </c>
      <c r="CD273" s="159" t="s">
        <v>282</v>
      </c>
      <c r="CE273" s="159" t="s">
        <v>282</v>
      </c>
      <c r="CF273" s="159" t="s">
        <v>282</v>
      </c>
      <c r="CG273" s="159" t="s">
        <v>282</v>
      </c>
      <c r="CH273" s="159" t="s">
        <v>282</v>
      </c>
      <c r="CI273" s="159" t="s">
        <v>282</v>
      </c>
      <c r="CJ273" s="159" t="s">
        <v>282</v>
      </c>
      <c r="CK273" s="159" t="s">
        <v>282</v>
      </c>
      <c r="CL273" s="159" t="s">
        <v>282</v>
      </c>
      <c r="CM273" s="159" t="s">
        <v>282</v>
      </c>
      <c r="CN273" s="159" t="s">
        <v>282</v>
      </c>
      <c r="CO273" s="159" t="s">
        <v>282</v>
      </c>
      <c r="CP273" s="159" t="s">
        <v>282</v>
      </c>
      <c r="CQ273" s="159" t="s">
        <v>282</v>
      </c>
      <c r="CR273" s="159" t="s">
        <v>282</v>
      </c>
      <c r="CS273" s="159" t="s">
        <v>282</v>
      </c>
      <c r="CT273" s="159" t="s">
        <v>282</v>
      </c>
      <c r="CU273" s="159" t="s">
        <v>282</v>
      </c>
      <c r="CV273" s="159" t="s">
        <v>282</v>
      </c>
      <c r="CW273" s="159" t="s">
        <v>282</v>
      </c>
      <c r="CX273" s="159" t="s">
        <v>282</v>
      </c>
      <c r="CY273" s="159" t="s">
        <v>282</v>
      </c>
      <c r="CZ273" s="159" t="s">
        <v>282</v>
      </c>
      <c r="DA273" s="159" t="s">
        <v>282</v>
      </c>
      <c r="DB273" s="159" t="s">
        <v>282</v>
      </c>
      <c r="DC273" s="159" t="s">
        <v>282</v>
      </c>
      <c r="DD273" s="159" t="s">
        <v>282</v>
      </c>
      <c r="DE273" s="159" t="s">
        <v>282</v>
      </c>
      <c r="DF273" s="159" t="s">
        <v>282</v>
      </c>
      <c r="DG273" s="159" t="s">
        <v>282</v>
      </c>
      <c r="DH273" s="159" t="s">
        <v>282</v>
      </c>
      <c r="DI273" s="159" t="s">
        <v>282</v>
      </c>
      <c r="DJ273" s="159" t="s">
        <v>282</v>
      </c>
      <c r="DK273" s="159" t="s">
        <v>282</v>
      </c>
      <c r="DL273" s="159" t="s">
        <v>282</v>
      </c>
      <c r="DM273" s="159" t="s">
        <v>282</v>
      </c>
      <c r="DN273" s="159" t="s">
        <v>282</v>
      </c>
      <c r="DO273" s="159" t="s">
        <v>282</v>
      </c>
      <c r="DP273" s="159" t="s">
        <v>282</v>
      </c>
      <c r="DQ273" s="159" t="s">
        <v>282</v>
      </c>
      <c r="DR273" s="159" t="s">
        <v>282</v>
      </c>
      <c r="DS273" s="159" t="s">
        <v>282</v>
      </c>
      <c r="DT273" s="159" t="s">
        <v>282</v>
      </c>
      <c r="DU273" s="159" t="s">
        <v>282</v>
      </c>
      <c r="DV273" s="159" t="s">
        <v>282</v>
      </c>
      <c r="DW273" s="159" t="s">
        <v>282</v>
      </c>
      <c r="DX273" s="159" t="s">
        <v>282</v>
      </c>
      <c r="DY273" s="159" t="s">
        <v>282</v>
      </c>
      <c r="DZ273" s="159" t="s">
        <v>282</v>
      </c>
      <c r="EA273" s="159" t="s">
        <v>282</v>
      </c>
      <c r="EB273" s="159" t="s">
        <v>282</v>
      </c>
      <c r="EC273" s="159" t="s">
        <v>282</v>
      </c>
      <c r="ED273" s="159" t="s">
        <v>282</v>
      </c>
      <c r="EE273" s="159" t="s">
        <v>282</v>
      </c>
      <c r="EF273" s="159" t="s">
        <v>282</v>
      </c>
      <c r="EG273" s="159" t="s">
        <v>282</v>
      </c>
      <c r="EH273" s="159" t="s">
        <v>282</v>
      </c>
      <c r="EI273" s="159" t="s">
        <v>282</v>
      </c>
      <c r="EJ273" s="159" t="s">
        <v>282</v>
      </c>
      <c r="EK273" s="159" t="s">
        <v>282</v>
      </c>
      <c r="EL273" s="159" t="s">
        <v>282</v>
      </c>
      <c r="EM273" s="159" t="s">
        <v>282</v>
      </c>
      <c r="EN273" s="159" t="s">
        <v>282</v>
      </c>
      <c r="EO273" s="159" t="s">
        <v>282</v>
      </c>
      <c r="EP273" s="159" t="s">
        <v>282</v>
      </c>
      <c r="EQ273" s="159" t="s">
        <v>282</v>
      </c>
      <c r="ER273" s="159" t="s">
        <v>282</v>
      </c>
      <c r="ES273" s="159" t="s">
        <v>282</v>
      </c>
      <c r="ET273" s="159" t="s">
        <v>282</v>
      </c>
      <c r="EU273" s="159" t="s">
        <v>282</v>
      </c>
      <c r="EV273" s="159" t="s">
        <v>282</v>
      </c>
      <c r="EW273" s="159" t="s">
        <v>282</v>
      </c>
      <c r="EX273" s="159" t="s">
        <v>282</v>
      </c>
      <c r="EY273" s="159" t="s">
        <v>282</v>
      </c>
      <c r="EZ273" s="159" t="s">
        <v>282</v>
      </c>
      <c r="FA273" s="159" t="s">
        <v>282</v>
      </c>
      <c r="FB273" s="159" t="s">
        <v>282</v>
      </c>
      <c r="FC273" s="159" t="s">
        <v>282</v>
      </c>
      <c r="FD273" s="159" t="s">
        <v>282</v>
      </c>
      <c r="FE273" s="159" t="s">
        <v>282</v>
      </c>
      <c r="FF273" s="159" t="s">
        <v>282</v>
      </c>
      <c r="FG273" s="159" t="s">
        <v>282</v>
      </c>
      <c r="FH273" s="159" t="s">
        <v>282</v>
      </c>
      <c r="FI273" s="159" t="s">
        <v>282</v>
      </c>
      <c r="FJ273" s="159" t="s">
        <v>282</v>
      </c>
      <c r="FK273" s="159" t="s">
        <v>282</v>
      </c>
      <c r="FL273" s="159" t="s">
        <v>282</v>
      </c>
      <c r="FM273" s="159" t="s">
        <v>282</v>
      </c>
      <c r="FN273" s="159" t="s">
        <v>282</v>
      </c>
      <c r="FO273" s="159" t="s">
        <v>282</v>
      </c>
      <c r="FP273" s="159" t="s">
        <v>282</v>
      </c>
      <c r="FQ273" s="159" t="s">
        <v>282</v>
      </c>
      <c r="FR273" s="159" t="s">
        <v>282</v>
      </c>
      <c r="FS273" s="159" t="s">
        <v>282</v>
      </c>
      <c r="FT273" s="159" t="s">
        <v>282</v>
      </c>
    </row>
    <row r="274" spans="1:176" x14ac:dyDescent="0.25">
      <c r="A274" s="212" t="s">
        <v>2676</v>
      </c>
      <c r="B274" s="159" t="s">
        <v>282</v>
      </c>
      <c r="C274" s="66" t="str">
        <f>IF(ISNUMBER(Severity!H274)=FALSE,Severity!F274,IF(Severity!H274&gt;=0.5,"YES","NO"))</f>
        <v>NO</v>
      </c>
      <c r="D274" s="66" t="str">
        <f>IF(ISNUMBER(Severity!I274)=FALSE,Severity!G274,IF(Severity!I274&gt;0.5,"YES","NO"))</f>
        <v>YES</v>
      </c>
      <c r="E274" s="159">
        <v>8</v>
      </c>
      <c r="F274" s="159">
        <v>2</v>
      </c>
      <c r="G274" s="212" t="s">
        <v>6916</v>
      </c>
      <c r="H274" s="159" t="s">
        <v>182</v>
      </c>
      <c r="I274" s="66">
        <v>0</v>
      </c>
      <c r="J274" s="159">
        <v>5</v>
      </c>
      <c r="K274" s="159" t="s">
        <v>282</v>
      </c>
      <c r="L274" s="159" t="s">
        <v>282</v>
      </c>
      <c r="M274" s="159" t="s">
        <v>282</v>
      </c>
      <c r="N274" s="159" t="s">
        <v>282</v>
      </c>
      <c r="O274" s="159" t="s">
        <v>282</v>
      </c>
      <c r="P274" s="159" t="s">
        <v>282</v>
      </c>
      <c r="Q274" s="159" t="s">
        <v>282</v>
      </c>
      <c r="R274" s="159" t="s">
        <v>282</v>
      </c>
      <c r="S274" s="159" t="s">
        <v>435</v>
      </c>
      <c r="T274" s="159">
        <v>21</v>
      </c>
      <c r="U274" s="159">
        <v>28.1</v>
      </c>
      <c r="V274" s="159">
        <v>13.2</v>
      </c>
      <c r="W274" s="159">
        <v>29</v>
      </c>
      <c r="X274" s="66" t="s">
        <v>282</v>
      </c>
      <c r="Y274" s="159" t="s">
        <v>282</v>
      </c>
      <c r="Z274" s="66" t="s">
        <v>282</v>
      </c>
      <c r="AA274" s="159" t="s">
        <v>282</v>
      </c>
      <c r="AB274" s="159" t="s">
        <v>282</v>
      </c>
      <c r="AC274" s="159" t="s">
        <v>282</v>
      </c>
      <c r="AD274" s="159">
        <v>16.2</v>
      </c>
      <c r="AE274" s="159">
        <v>12.1</v>
      </c>
      <c r="AF274" s="159">
        <v>24</v>
      </c>
      <c r="AG274" s="159" t="s">
        <v>282</v>
      </c>
      <c r="AH274" s="159" t="s">
        <v>282</v>
      </c>
      <c r="AI274" s="159" t="s">
        <v>282</v>
      </c>
      <c r="AJ274" s="159" t="s">
        <v>282</v>
      </c>
      <c r="AK274" s="159" t="s">
        <v>282</v>
      </c>
      <c r="AL274" s="159" t="s">
        <v>282</v>
      </c>
      <c r="AM274" s="159">
        <v>29</v>
      </c>
      <c r="AN274" s="159">
        <v>24</v>
      </c>
      <c r="AO274" s="159" t="s">
        <v>811</v>
      </c>
      <c r="AP274" s="159" t="s">
        <v>10507</v>
      </c>
      <c r="AQ274" s="159">
        <v>0</v>
      </c>
      <c r="AR274" s="159">
        <v>8</v>
      </c>
      <c r="AS274" s="159" t="s">
        <v>282</v>
      </c>
      <c r="AT274" s="159" t="s">
        <v>282</v>
      </c>
      <c r="AU274" s="159" t="s">
        <v>282</v>
      </c>
      <c r="AV274" s="159" t="s">
        <v>282</v>
      </c>
      <c r="AW274" s="159" t="s">
        <v>282</v>
      </c>
      <c r="AX274" s="159" t="s">
        <v>282</v>
      </c>
      <c r="AY274" s="159" t="s">
        <v>282</v>
      </c>
      <c r="AZ274" s="159" t="s">
        <v>282</v>
      </c>
      <c r="BA274" s="159" t="s">
        <v>435</v>
      </c>
      <c r="BB274" s="159">
        <v>21</v>
      </c>
      <c r="BC274" s="159">
        <v>29.7</v>
      </c>
      <c r="BD274" s="159">
        <v>12.6</v>
      </c>
      <c r="BE274" s="159">
        <v>34</v>
      </c>
      <c r="BF274" s="66" t="s">
        <v>282</v>
      </c>
      <c r="BG274" s="159" t="s">
        <v>282</v>
      </c>
      <c r="BH274" s="66" t="s">
        <v>282</v>
      </c>
      <c r="BI274" s="159" t="s">
        <v>282</v>
      </c>
      <c r="BJ274" s="159" t="s">
        <v>282</v>
      </c>
      <c r="BK274" s="159" t="s">
        <v>282</v>
      </c>
      <c r="BL274" s="159">
        <v>20.399999999999999</v>
      </c>
      <c r="BM274" s="159">
        <v>12.4</v>
      </c>
      <c r="BN274" s="159">
        <v>26</v>
      </c>
      <c r="BO274" s="159" t="s">
        <v>282</v>
      </c>
      <c r="BP274" s="159" t="s">
        <v>282</v>
      </c>
      <c r="BQ274" s="159" t="s">
        <v>282</v>
      </c>
      <c r="BR274" s="159" t="s">
        <v>282</v>
      </c>
      <c r="BS274" s="159" t="s">
        <v>282</v>
      </c>
      <c r="BT274" s="159" t="s">
        <v>282</v>
      </c>
      <c r="BU274" s="159">
        <v>34</v>
      </c>
      <c r="BV274" s="66">
        <v>26</v>
      </c>
      <c r="BW274" s="159" t="s">
        <v>282</v>
      </c>
      <c r="BX274" s="159" t="s">
        <v>282</v>
      </c>
      <c r="BY274" s="159" t="s">
        <v>282</v>
      </c>
      <c r="BZ274" s="159" t="s">
        <v>282</v>
      </c>
      <c r="CA274" s="159" t="s">
        <v>282</v>
      </c>
      <c r="CB274" s="159" t="s">
        <v>282</v>
      </c>
      <c r="CC274" s="159" t="s">
        <v>282</v>
      </c>
      <c r="CD274" s="159" t="s">
        <v>282</v>
      </c>
      <c r="CE274" s="159" t="s">
        <v>282</v>
      </c>
      <c r="CF274" s="159" t="s">
        <v>282</v>
      </c>
      <c r="CG274" s="159" t="s">
        <v>282</v>
      </c>
      <c r="CH274" s="159" t="s">
        <v>282</v>
      </c>
      <c r="CI274" s="159" t="s">
        <v>282</v>
      </c>
      <c r="CJ274" s="159" t="s">
        <v>282</v>
      </c>
      <c r="CK274" s="159" t="s">
        <v>282</v>
      </c>
      <c r="CL274" s="159" t="s">
        <v>282</v>
      </c>
      <c r="CM274" s="159" t="s">
        <v>282</v>
      </c>
      <c r="CN274" s="159" t="s">
        <v>282</v>
      </c>
      <c r="CO274" s="159" t="s">
        <v>282</v>
      </c>
      <c r="CP274" s="159" t="s">
        <v>282</v>
      </c>
      <c r="CQ274" s="159" t="s">
        <v>282</v>
      </c>
      <c r="CR274" s="159" t="s">
        <v>282</v>
      </c>
      <c r="CS274" s="159" t="s">
        <v>282</v>
      </c>
      <c r="CT274" s="159" t="s">
        <v>282</v>
      </c>
      <c r="CU274" s="159" t="s">
        <v>282</v>
      </c>
      <c r="CV274" s="159" t="s">
        <v>282</v>
      </c>
      <c r="CW274" s="159" t="s">
        <v>282</v>
      </c>
      <c r="CX274" s="159" t="s">
        <v>282</v>
      </c>
      <c r="CY274" s="159" t="s">
        <v>282</v>
      </c>
      <c r="CZ274" s="159" t="s">
        <v>282</v>
      </c>
      <c r="DA274" s="159" t="s">
        <v>282</v>
      </c>
      <c r="DB274" s="159" t="s">
        <v>282</v>
      </c>
      <c r="DC274" s="159" t="s">
        <v>282</v>
      </c>
      <c r="DD274" s="159" t="s">
        <v>282</v>
      </c>
      <c r="DE274" s="159" t="s">
        <v>282</v>
      </c>
      <c r="DF274" s="159" t="s">
        <v>282</v>
      </c>
      <c r="DG274" s="159" t="s">
        <v>282</v>
      </c>
      <c r="DH274" s="159" t="s">
        <v>282</v>
      </c>
      <c r="DI274" s="159" t="s">
        <v>282</v>
      </c>
      <c r="DJ274" s="159" t="s">
        <v>282</v>
      </c>
      <c r="DK274" s="159" t="s">
        <v>282</v>
      </c>
      <c r="DL274" s="159" t="s">
        <v>282</v>
      </c>
      <c r="DM274" s="159" t="s">
        <v>282</v>
      </c>
      <c r="DN274" s="159" t="s">
        <v>282</v>
      </c>
      <c r="DO274" s="159" t="s">
        <v>282</v>
      </c>
      <c r="DP274" s="159" t="s">
        <v>282</v>
      </c>
      <c r="DQ274" s="159" t="s">
        <v>282</v>
      </c>
      <c r="DR274" s="159" t="s">
        <v>282</v>
      </c>
      <c r="DS274" s="159" t="s">
        <v>282</v>
      </c>
      <c r="DT274" s="159" t="s">
        <v>282</v>
      </c>
      <c r="DU274" s="159" t="s">
        <v>282</v>
      </c>
      <c r="DV274" s="159" t="s">
        <v>282</v>
      </c>
      <c r="DW274" s="159" t="s">
        <v>282</v>
      </c>
      <c r="DX274" s="159" t="s">
        <v>282</v>
      </c>
      <c r="DY274" s="159" t="s">
        <v>282</v>
      </c>
      <c r="DZ274" s="159" t="s">
        <v>282</v>
      </c>
      <c r="EA274" s="159" t="s">
        <v>282</v>
      </c>
      <c r="EB274" s="159" t="s">
        <v>282</v>
      </c>
      <c r="EC274" s="159" t="s">
        <v>282</v>
      </c>
      <c r="ED274" s="159" t="s">
        <v>282</v>
      </c>
      <c r="EE274" s="159" t="s">
        <v>282</v>
      </c>
      <c r="EF274" s="159" t="s">
        <v>282</v>
      </c>
      <c r="EG274" s="159" t="s">
        <v>282</v>
      </c>
      <c r="EH274" s="159" t="s">
        <v>282</v>
      </c>
      <c r="EI274" s="159" t="s">
        <v>282</v>
      </c>
      <c r="EJ274" s="159" t="s">
        <v>282</v>
      </c>
      <c r="EK274" s="159" t="s">
        <v>282</v>
      </c>
      <c r="EL274" s="159" t="s">
        <v>282</v>
      </c>
      <c r="EM274" s="159" t="s">
        <v>282</v>
      </c>
      <c r="EN274" s="159" t="s">
        <v>282</v>
      </c>
      <c r="EO274" s="159" t="s">
        <v>282</v>
      </c>
      <c r="EP274" s="159" t="s">
        <v>282</v>
      </c>
      <c r="EQ274" s="159" t="s">
        <v>282</v>
      </c>
      <c r="ER274" s="159" t="s">
        <v>282</v>
      </c>
      <c r="ES274" s="159" t="s">
        <v>282</v>
      </c>
      <c r="ET274" s="159" t="s">
        <v>282</v>
      </c>
      <c r="EU274" s="159" t="s">
        <v>282</v>
      </c>
      <c r="EV274" s="159" t="s">
        <v>282</v>
      </c>
      <c r="EW274" s="159" t="s">
        <v>282</v>
      </c>
      <c r="EX274" s="159" t="s">
        <v>282</v>
      </c>
      <c r="EY274" s="159" t="s">
        <v>282</v>
      </c>
      <c r="EZ274" s="159" t="s">
        <v>282</v>
      </c>
      <c r="FA274" s="159" t="s">
        <v>282</v>
      </c>
      <c r="FB274" s="159" t="s">
        <v>282</v>
      </c>
      <c r="FC274" s="159" t="s">
        <v>282</v>
      </c>
      <c r="FD274" s="159" t="s">
        <v>282</v>
      </c>
      <c r="FE274" s="159" t="s">
        <v>282</v>
      </c>
      <c r="FF274" s="159" t="s">
        <v>282</v>
      </c>
      <c r="FG274" s="159" t="s">
        <v>282</v>
      </c>
      <c r="FH274" s="159" t="s">
        <v>282</v>
      </c>
      <c r="FI274" s="159" t="s">
        <v>282</v>
      </c>
      <c r="FJ274" s="159" t="s">
        <v>282</v>
      </c>
      <c r="FK274" s="159" t="s">
        <v>282</v>
      </c>
      <c r="FL274" s="159" t="s">
        <v>282</v>
      </c>
      <c r="FM274" s="159" t="s">
        <v>282</v>
      </c>
      <c r="FN274" s="159" t="s">
        <v>282</v>
      </c>
      <c r="FO274" s="159" t="s">
        <v>282</v>
      </c>
      <c r="FP274" s="159" t="s">
        <v>282</v>
      </c>
      <c r="FQ274" s="159" t="s">
        <v>282</v>
      </c>
      <c r="FR274" s="159" t="s">
        <v>282</v>
      </c>
      <c r="FS274" s="159" t="s">
        <v>282</v>
      </c>
      <c r="FT274" s="159" t="s">
        <v>282</v>
      </c>
    </row>
    <row r="275" spans="1:176" x14ac:dyDescent="0.25">
      <c r="A275" s="66" t="s">
        <v>291</v>
      </c>
      <c r="B275" s="159" t="s">
        <v>12010</v>
      </c>
      <c r="C275" s="66" t="str">
        <f>IF(ISNUMBER(Severity!H275)=FALSE,Severity!F275,IF(Severity!H275&gt;=0.5,"YES","NO"))</f>
        <v>YES</v>
      </c>
      <c r="D275" s="66" t="str">
        <f>IF(ISNUMBER(Severity!I275)=FALSE,Severity!G275,IF(Severity!I275&gt;0.5,"YES","NO"))</f>
        <v>NO</v>
      </c>
      <c r="E275" s="159">
        <v>6</v>
      </c>
      <c r="F275" s="159">
        <v>2</v>
      </c>
      <c r="G275" s="159" t="s">
        <v>257</v>
      </c>
      <c r="H275" s="159" t="s">
        <v>10507</v>
      </c>
      <c r="I275" s="66" t="s">
        <v>282</v>
      </c>
      <c r="J275" s="159">
        <v>7</v>
      </c>
      <c r="K275" s="159" t="s">
        <v>194</v>
      </c>
      <c r="L275" s="159">
        <v>10</v>
      </c>
      <c r="M275" s="159">
        <v>6</v>
      </c>
      <c r="N275" s="159">
        <v>10</v>
      </c>
      <c r="O275" s="159" t="s">
        <v>194</v>
      </c>
      <c r="P275" s="159">
        <v>10</v>
      </c>
      <c r="Q275" s="66">
        <v>9</v>
      </c>
      <c r="R275" s="293">
        <v>50</v>
      </c>
      <c r="S275" s="159" t="s">
        <v>194</v>
      </c>
      <c r="T275" s="159">
        <v>10</v>
      </c>
      <c r="U275" s="159" t="s">
        <v>282</v>
      </c>
      <c r="V275" s="159" t="s">
        <v>282</v>
      </c>
      <c r="W275" s="159" t="s">
        <v>282</v>
      </c>
      <c r="X275" s="159">
        <v>36.6</v>
      </c>
      <c r="Y275" s="159">
        <v>5.5</v>
      </c>
      <c r="Z275" s="159">
        <v>21</v>
      </c>
      <c r="AA275" s="66" t="s">
        <v>282</v>
      </c>
      <c r="AB275" s="66" t="s">
        <v>282</v>
      </c>
      <c r="AC275" s="66" t="s">
        <v>282</v>
      </c>
      <c r="AD275" s="159">
        <v>10.8</v>
      </c>
      <c r="AE275" s="159">
        <v>10</v>
      </c>
      <c r="AF275" s="159">
        <v>21</v>
      </c>
      <c r="AG275" s="159" t="s">
        <v>282</v>
      </c>
      <c r="AH275" s="159" t="s">
        <v>282</v>
      </c>
      <c r="AI275" s="159" t="s">
        <v>282</v>
      </c>
      <c r="AJ275" s="159" t="s">
        <v>282</v>
      </c>
      <c r="AK275" s="159" t="s">
        <v>282</v>
      </c>
      <c r="AL275" s="159" t="s">
        <v>282</v>
      </c>
      <c r="AM275" s="159">
        <v>25</v>
      </c>
      <c r="AN275" s="66">
        <v>18</v>
      </c>
      <c r="AO275" s="159" t="s">
        <v>255</v>
      </c>
      <c r="AP275" s="159" t="s">
        <v>10507</v>
      </c>
      <c r="AQ275" s="159" t="s">
        <v>282</v>
      </c>
      <c r="AR275" s="159">
        <v>9</v>
      </c>
      <c r="AS275" s="159" t="s">
        <v>194</v>
      </c>
      <c r="AT275" s="159">
        <v>10</v>
      </c>
      <c r="AU275" s="159">
        <v>4</v>
      </c>
      <c r="AV275" s="159">
        <v>10</v>
      </c>
      <c r="AW275" s="159" t="s">
        <v>194</v>
      </c>
      <c r="AX275" s="159">
        <v>10</v>
      </c>
      <c r="AY275" s="66">
        <v>6</v>
      </c>
      <c r="AZ275" s="66">
        <v>50</v>
      </c>
      <c r="BA275" s="159" t="s">
        <v>194</v>
      </c>
      <c r="BB275" s="159">
        <v>10</v>
      </c>
      <c r="BC275" s="159" t="s">
        <v>282</v>
      </c>
      <c r="BD275" s="159" t="s">
        <v>282</v>
      </c>
      <c r="BE275" s="159" t="s">
        <v>282</v>
      </c>
      <c r="BF275" s="159">
        <v>38.200000000000003</v>
      </c>
      <c r="BG275" s="159">
        <v>4.9000000000000004</v>
      </c>
      <c r="BH275" s="159">
        <v>21</v>
      </c>
      <c r="BI275" s="66" t="s">
        <v>282</v>
      </c>
      <c r="BJ275" s="66" t="s">
        <v>282</v>
      </c>
      <c r="BK275" s="66" t="s">
        <v>282</v>
      </c>
      <c r="BL275" s="159">
        <v>16.7</v>
      </c>
      <c r="BM275" s="159">
        <v>11.3</v>
      </c>
      <c r="BN275" s="159">
        <v>21</v>
      </c>
      <c r="BO275" s="159" t="s">
        <v>282</v>
      </c>
      <c r="BP275" s="159" t="s">
        <v>282</v>
      </c>
      <c r="BQ275" s="159" t="s">
        <v>282</v>
      </c>
      <c r="BR275" s="159" t="s">
        <v>282</v>
      </c>
      <c r="BS275" s="159" t="s">
        <v>282</v>
      </c>
      <c r="BT275" s="159" t="s">
        <v>282</v>
      </c>
      <c r="BU275" s="159">
        <v>26</v>
      </c>
      <c r="BV275" s="66">
        <v>17</v>
      </c>
      <c r="BW275" s="159" t="s">
        <v>282</v>
      </c>
      <c r="BX275" s="159" t="s">
        <v>282</v>
      </c>
      <c r="BY275" s="159" t="s">
        <v>282</v>
      </c>
      <c r="BZ275" s="159" t="s">
        <v>282</v>
      </c>
      <c r="CA275" s="159" t="s">
        <v>282</v>
      </c>
      <c r="CB275" s="159" t="s">
        <v>282</v>
      </c>
      <c r="CC275" s="159" t="s">
        <v>282</v>
      </c>
      <c r="CD275" s="159" t="s">
        <v>282</v>
      </c>
      <c r="CE275" s="159" t="s">
        <v>282</v>
      </c>
      <c r="CF275" s="159" t="s">
        <v>282</v>
      </c>
      <c r="CG275" s="159" t="s">
        <v>282</v>
      </c>
      <c r="CH275" s="159" t="s">
        <v>282</v>
      </c>
      <c r="CI275" s="159" t="s">
        <v>282</v>
      </c>
      <c r="CJ275" s="159" t="s">
        <v>282</v>
      </c>
      <c r="CK275" s="159" t="s">
        <v>282</v>
      </c>
      <c r="CL275" s="159" t="s">
        <v>282</v>
      </c>
      <c r="CM275" s="159" t="s">
        <v>282</v>
      </c>
      <c r="CN275" s="159" t="s">
        <v>282</v>
      </c>
      <c r="CO275" s="159" t="s">
        <v>282</v>
      </c>
      <c r="CP275" s="159" t="s">
        <v>282</v>
      </c>
      <c r="CQ275" s="159" t="s">
        <v>282</v>
      </c>
      <c r="CR275" s="159" t="s">
        <v>282</v>
      </c>
      <c r="CS275" s="159" t="s">
        <v>282</v>
      </c>
      <c r="CT275" s="159" t="s">
        <v>282</v>
      </c>
      <c r="CU275" s="159" t="s">
        <v>282</v>
      </c>
      <c r="CV275" s="159" t="s">
        <v>282</v>
      </c>
      <c r="CW275" s="159" t="s">
        <v>282</v>
      </c>
      <c r="CX275" s="159" t="s">
        <v>282</v>
      </c>
      <c r="CY275" s="159" t="s">
        <v>282</v>
      </c>
      <c r="CZ275" s="159" t="s">
        <v>282</v>
      </c>
      <c r="DA275" s="159" t="s">
        <v>282</v>
      </c>
      <c r="DB275" s="159" t="s">
        <v>282</v>
      </c>
      <c r="DC275" s="159" t="s">
        <v>282</v>
      </c>
      <c r="DD275" s="159" t="s">
        <v>282</v>
      </c>
      <c r="DE275" s="159" t="s">
        <v>282</v>
      </c>
      <c r="DF275" s="159" t="s">
        <v>282</v>
      </c>
      <c r="DG275" s="159" t="s">
        <v>282</v>
      </c>
      <c r="DH275" s="159" t="s">
        <v>282</v>
      </c>
      <c r="DI275" s="159" t="s">
        <v>282</v>
      </c>
      <c r="DJ275" s="159" t="s">
        <v>282</v>
      </c>
      <c r="DK275" s="159" t="s">
        <v>282</v>
      </c>
      <c r="DL275" s="159" t="s">
        <v>282</v>
      </c>
      <c r="DM275" s="159" t="s">
        <v>282</v>
      </c>
      <c r="DN275" s="159" t="s">
        <v>282</v>
      </c>
      <c r="DO275" s="159" t="s">
        <v>282</v>
      </c>
      <c r="DP275" s="159" t="s">
        <v>282</v>
      </c>
      <c r="DQ275" s="159" t="s">
        <v>282</v>
      </c>
      <c r="DR275" s="159" t="s">
        <v>282</v>
      </c>
      <c r="DS275" s="159" t="s">
        <v>282</v>
      </c>
      <c r="DT275" s="159" t="s">
        <v>282</v>
      </c>
      <c r="DU275" s="159" t="s">
        <v>282</v>
      </c>
      <c r="DV275" s="159" t="s">
        <v>282</v>
      </c>
      <c r="DW275" s="159" t="s">
        <v>282</v>
      </c>
      <c r="DX275" s="159" t="s">
        <v>282</v>
      </c>
      <c r="DY275" s="159" t="s">
        <v>282</v>
      </c>
      <c r="DZ275" s="159" t="s">
        <v>282</v>
      </c>
      <c r="EA275" s="159" t="s">
        <v>282</v>
      </c>
      <c r="EB275" s="159" t="s">
        <v>282</v>
      </c>
      <c r="EC275" s="159" t="s">
        <v>282</v>
      </c>
      <c r="ED275" s="159" t="s">
        <v>282</v>
      </c>
      <c r="EE275" s="159" t="s">
        <v>282</v>
      </c>
      <c r="EF275" s="159" t="s">
        <v>282</v>
      </c>
      <c r="EG275" s="159" t="s">
        <v>282</v>
      </c>
      <c r="EH275" s="159" t="s">
        <v>282</v>
      </c>
      <c r="EI275" s="159" t="s">
        <v>282</v>
      </c>
      <c r="EJ275" s="159" t="s">
        <v>282</v>
      </c>
      <c r="EK275" s="159" t="s">
        <v>282</v>
      </c>
      <c r="EL275" s="159" t="s">
        <v>282</v>
      </c>
      <c r="EM275" s="159" t="s">
        <v>282</v>
      </c>
      <c r="EN275" s="159" t="s">
        <v>282</v>
      </c>
      <c r="EO275" s="159" t="s">
        <v>282</v>
      </c>
      <c r="EP275" s="159" t="s">
        <v>282</v>
      </c>
      <c r="EQ275" s="159" t="s">
        <v>282</v>
      </c>
      <c r="ER275" s="159" t="s">
        <v>282</v>
      </c>
      <c r="ES275" s="159" t="s">
        <v>282</v>
      </c>
      <c r="ET275" s="159" t="s">
        <v>282</v>
      </c>
      <c r="EU275" s="159" t="s">
        <v>282</v>
      </c>
      <c r="EV275" s="159" t="s">
        <v>282</v>
      </c>
      <c r="EW275" s="159" t="s">
        <v>282</v>
      </c>
      <c r="EX275" s="159" t="s">
        <v>282</v>
      </c>
      <c r="EY275" s="159" t="s">
        <v>282</v>
      </c>
      <c r="EZ275" s="159" t="s">
        <v>282</v>
      </c>
      <c r="FA275" s="159" t="s">
        <v>282</v>
      </c>
      <c r="FB275" s="159" t="s">
        <v>282</v>
      </c>
      <c r="FC275" s="159" t="s">
        <v>282</v>
      </c>
      <c r="FD275" s="159" t="s">
        <v>282</v>
      </c>
      <c r="FE275" s="159" t="s">
        <v>282</v>
      </c>
      <c r="FF275" s="159" t="s">
        <v>282</v>
      </c>
      <c r="FG275" s="159" t="s">
        <v>282</v>
      </c>
      <c r="FH275" s="159" t="s">
        <v>282</v>
      </c>
      <c r="FI275" s="159" t="s">
        <v>282</v>
      </c>
      <c r="FJ275" s="159" t="s">
        <v>282</v>
      </c>
      <c r="FK275" s="159" t="s">
        <v>282</v>
      </c>
      <c r="FL275" s="159" t="s">
        <v>282</v>
      </c>
      <c r="FM275" s="159" t="s">
        <v>282</v>
      </c>
      <c r="FN275" s="159" t="s">
        <v>282</v>
      </c>
      <c r="FO275" s="159" t="s">
        <v>282</v>
      </c>
      <c r="FP275" s="159" t="s">
        <v>282</v>
      </c>
      <c r="FQ275" s="159" t="s">
        <v>282</v>
      </c>
      <c r="FR275" s="159" t="s">
        <v>282</v>
      </c>
      <c r="FS275" s="159" t="s">
        <v>282</v>
      </c>
      <c r="FT275" s="159" t="s">
        <v>282</v>
      </c>
    </row>
    <row r="276" spans="1:176" x14ac:dyDescent="0.25">
      <c r="A276" s="212" t="s">
        <v>7486</v>
      </c>
      <c r="B276" s="159" t="s">
        <v>14830</v>
      </c>
      <c r="C276" s="66" t="str">
        <f>IF(ISNUMBER(Severity!H276)=FALSE,Severity!F276,IF(Severity!H276&gt;=0.5,"YES","NO"))</f>
        <v>YES</v>
      </c>
      <c r="D276" s="66" t="str">
        <f>IF(ISNUMBER(Severity!I276)=FALSE,Severity!G276,IF(Severity!I276&gt;0.5,"YES","NO"))</f>
        <v>NO</v>
      </c>
      <c r="E276" s="159">
        <v>6</v>
      </c>
      <c r="F276" s="159">
        <v>2</v>
      </c>
      <c r="G276" s="159" t="s">
        <v>261</v>
      </c>
      <c r="H276" s="159" t="s">
        <v>10507</v>
      </c>
      <c r="I276" s="66" t="s">
        <v>282</v>
      </c>
      <c r="J276" s="159" t="s">
        <v>282</v>
      </c>
      <c r="K276" s="159" t="s">
        <v>299</v>
      </c>
      <c r="L276" s="159">
        <v>17</v>
      </c>
      <c r="M276" s="159">
        <v>13</v>
      </c>
      <c r="N276" s="159">
        <v>7</v>
      </c>
      <c r="O276" s="159" t="s">
        <v>299</v>
      </c>
      <c r="P276" s="159">
        <v>17</v>
      </c>
      <c r="Q276" s="159">
        <v>21</v>
      </c>
      <c r="R276" s="293">
        <v>50</v>
      </c>
      <c r="S276" s="159" t="s">
        <v>299</v>
      </c>
      <c r="T276" s="159">
        <v>17</v>
      </c>
      <c r="U276" s="159">
        <v>21.3</v>
      </c>
      <c r="V276" s="159" t="s">
        <v>282</v>
      </c>
      <c r="W276" s="159">
        <v>25</v>
      </c>
      <c r="X276" s="159" t="s">
        <v>282</v>
      </c>
      <c r="Y276" s="159" t="s">
        <v>282</v>
      </c>
      <c r="Z276" s="159" t="s">
        <v>282</v>
      </c>
      <c r="AA276" s="66">
        <v>6.76</v>
      </c>
      <c r="AB276" s="66">
        <v>3.1</v>
      </c>
      <c r="AC276" s="66">
        <v>25</v>
      </c>
      <c r="AD276" s="159" t="s">
        <v>282</v>
      </c>
      <c r="AE276" s="159" t="s">
        <v>282</v>
      </c>
      <c r="AF276" s="159" t="s">
        <v>282</v>
      </c>
      <c r="AG276" s="159" t="s">
        <v>282</v>
      </c>
      <c r="AH276" s="159" t="s">
        <v>282</v>
      </c>
      <c r="AI276" s="159" t="s">
        <v>282</v>
      </c>
      <c r="AJ276" s="159" t="s">
        <v>282</v>
      </c>
      <c r="AK276" s="159" t="s">
        <v>282</v>
      </c>
      <c r="AL276" s="159" t="s">
        <v>282</v>
      </c>
      <c r="AM276" s="159">
        <v>25</v>
      </c>
      <c r="AN276" s="159" t="s">
        <v>282</v>
      </c>
      <c r="AO276" s="159" t="s">
        <v>257</v>
      </c>
      <c r="AP276" s="159" t="s">
        <v>10507</v>
      </c>
      <c r="AQ276" s="159" t="s">
        <v>282</v>
      </c>
      <c r="AR276" s="159" t="s">
        <v>282</v>
      </c>
      <c r="AS276" s="159" t="s">
        <v>299</v>
      </c>
      <c r="AT276" s="159">
        <v>17</v>
      </c>
      <c r="AU276" s="159">
        <v>11</v>
      </c>
      <c r="AV276" s="159">
        <v>7</v>
      </c>
      <c r="AW276" s="159" t="s">
        <v>299</v>
      </c>
      <c r="AX276" s="159">
        <v>17</v>
      </c>
      <c r="AY276" s="159">
        <v>19</v>
      </c>
      <c r="AZ276" s="159">
        <v>50</v>
      </c>
      <c r="BA276" s="159" t="s">
        <v>299</v>
      </c>
      <c r="BB276" s="159">
        <v>17</v>
      </c>
      <c r="BC276" s="159">
        <v>20.78</v>
      </c>
      <c r="BD276" s="159" t="s">
        <v>282</v>
      </c>
      <c r="BE276" s="159">
        <v>23</v>
      </c>
      <c r="BF276" s="159" t="s">
        <v>282</v>
      </c>
      <c r="BG276" s="159" t="s">
        <v>282</v>
      </c>
      <c r="BH276" s="159" t="s">
        <v>282</v>
      </c>
      <c r="BI276" s="66">
        <v>6.91</v>
      </c>
      <c r="BJ276" s="66">
        <v>4.7</v>
      </c>
      <c r="BK276" s="66">
        <v>23</v>
      </c>
      <c r="BL276" s="159" t="s">
        <v>282</v>
      </c>
      <c r="BM276" s="159" t="s">
        <v>282</v>
      </c>
      <c r="BN276" s="159" t="s">
        <v>282</v>
      </c>
      <c r="BO276" s="159" t="s">
        <v>282</v>
      </c>
      <c r="BP276" s="159" t="s">
        <v>282</v>
      </c>
      <c r="BQ276" s="159" t="s">
        <v>282</v>
      </c>
      <c r="BR276" s="159" t="s">
        <v>282</v>
      </c>
      <c r="BS276" s="159" t="s">
        <v>282</v>
      </c>
      <c r="BT276" s="159" t="s">
        <v>282</v>
      </c>
      <c r="BU276" s="159">
        <v>23</v>
      </c>
      <c r="BV276" s="159" t="s">
        <v>282</v>
      </c>
      <c r="BW276" s="159" t="s">
        <v>282</v>
      </c>
      <c r="BX276" s="159" t="s">
        <v>282</v>
      </c>
      <c r="BY276" s="159" t="s">
        <v>282</v>
      </c>
      <c r="BZ276" s="159" t="s">
        <v>282</v>
      </c>
      <c r="CA276" s="159" t="s">
        <v>282</v>
      </c>
      <c r="CB276" s="159" t="s">
        <v>282</v>
      </c>
      <c r="CC276" s="159" t="s">
        <v>282</v>
      </c>
      <c r="CD276" s="159" t="s">
        <v>282</v>
      </c>
      <c r="CE276" s="159" t="s">
        <v>282</v>
      </c>
      <c r="CF276" s="159" t="s">
        <v>282</v>
      </c>
      <c r="CG276" s="159" t="s">
        <v>282</v>
      </c>
      <c r="CH276" s="159" t="s">
        <v>282</v>
      </c>
      <c r="CI276" s="159" t="s">
        <v>282</v>
      </c>
      <c r="CJ276" s="159" t="s">
        <v>282</v>
      </c>
      <c r="CK276" s="159" t="s">
        <v>282</v>
      </c>
      <c r="CL276" s="159" t="s">
        <v>282</v>
      </c>
      <c r="CM276" s="159" t="s">
        <v>282</v>
      </c>
      <c r="CN276" s="159" t="s">
        <v>282</v>
      </c>
      <c r="CO276" s="159" t="s">
        <v>282</v>
      </c>
      <c r="CP276" s="159" t="s">
        <v>282</v>
      </c>
      <c r="CQ276" s="159" t="s">
        <v>282</v>
      </c>
      <c r="CR276" s="159" t="s">
        <v>282</v>
      </c>
      <c r="CS276" s="159" t="s">
        <v>282</v>
      </c>
      <c r="CT276" s="159" t="s">
        <v>282</v>
      </c>
      <c r="CU276" s="159" t="s">
        <v>282</v>
      </c>
      <c r="CV276" s="159" t="s">
        <v>282</v>
      </c>
      <c r="CW276" s="159" t="s">
        <v>282</v>
      </c>
      <c r="CX276" s="159" t="s">
        <v>282</v>
      </c>
      <c r="CY276" s="159" t="s">
        <v>282</v>
      </c>
      <c r="CZ276" s="159" t="s">
        <v>282</v>
      </c>
      <c r="DA276" s="159" t="s">
        <v>282</v>
      </c>
      <c r="DB276" s="159" t="s">
        <v>282</v>
      </c>
      <c r="DC276" s="159" t="s">
        <v>282</v>
      </c>
      <c r="DD276" s="159" t="s">
        <v>282</v>
      </c>
      <c r="DE276" s="159" t="s">
        <v>282</v>
      </c>
      <c r="DF276" s="159" t="s">
        <v>282</v>
      </c>
      <c r="DG276" s="159" t="s">
        <v>282</v>
      </c>
      <c r="DH276" s="159" t="s">
        <v>282</v>
      </c>
      <c r="DI276" s="159" t="s">
        <v>282</v>
      </c>
      <c r="DJ276" s="159" t="s">
        <v>282</v>
      </c>
      <c r="DK276" s="159" t="s">
        <v>282</v>
      </c>
      <c r="DL276" s="159" t="s">
        <v>282</v>
      </c>
      <c r="DM276" s="159" t="s">
        <v>282</v>
      </c>
      <c r="DN276" s="159" t="s">
        <v>282</v>
      </c>
      <c r="DO276" s="159" t="s">
        <v>282</v>
      </c>
      <c r="DP276" s="159" t="s">
        <v>282</v>
      </c>
      <c r="DQ276" s="159" t="s">
        <v>282</v>
      </c>
      <c r="DR276" s="159" t="s">
        <v>282</v>
      </c>
      <c r="DS276" s="159" t="s">
        <v>282</v>
      </c>
      <c r="DT276" s="159" t="s">
        <v>282</v>
      </c>
      <c r="DU276" s="159" t="s">
        <v>282</v>
      </c>
      <c r="DV276" s="159" t="s">
        <v>282</v>
      </c>
      <c r="DW276" s="159" t="s">
        <v>282</v>
      </c>
      <c r="DX276" s="159" t="s">
        <v>282</v>
      </c>
      <c r="DY276" s="159" t="s">
        <v>282</v>
      </c>
      <c r="DZ276" s="159" t="s">
        <v>282</v>
      </c>
      <c r="EA276" s="159" t="s">
        <v>282</v>
      </c>
      <c r="EB276" s="159" t="s">
        <v>282</v>
      </c>
      <c r="EC276" s="159" t="s">
        <v>282</v>
      </c>
      <c r="ED276" s="159" t="s">
        <v>282</v>
      </c>
      <c r="EE276" s="159" t="s">
        <v>282</v>
      </c>
      <c r="EF276" s="159" t="s">
        <v>282</v>
      </c>
      <c r="EG276" s="159" t="s">
        <v>282</v>
      </c>
      <c r="EH276" s="159" t="s">
        <v>282</v>
      </c>
      <c r="EI276" s="159" t="s">
        <v>282</v>
      </c>
      <c r="EJ276" s="159" t="s">
        <v>282</v>
      </c>
      <c r="EK276" s="159" t="s">
        <v>282</v>
      </c>
      <c r="EL276" s="159" t="s">
        <v>282</v>
      </c>
      <c r="EM276" s="159" t="s">
        <v>282</v>
      </c>
      <c r="EN276" s="159" t="s">
        <v>282</v>
      </c>
      <c r="EO276" s="159" t="s">
        <v>282</v>
      </c>
      <c r="EP276" s="159" t="s">
        <v>282</v>
      </c>
      <c r="EQ276" s="159" t="s">
        <v>282</v>
      </c>
      <c r="ER276" s="159" t="s">
        <v>282</v>
      </c>
      <c r="ES276" s="159" t="s">
        <v>282</v>
      </c>
      <c r="ET276" s="159" t="s">
        <v>282</v>
      </c>
      <c r="EU276" s="159" t="s">
        <v>282</v>
      </c>
      <c r="EV276" s="159" t="s">
        <v>282</v>
      </c>
      <c r="EW276" s="159" t="s">
        <v>282</v>
      </c>
      <c r="EX276" s="159" t="s">
        <v>282</v>
      </c>
      <c r="EY276" s="159" t="s">
        <v>282</v>
      </c>
      <c r="EZ276" s="159" t="s">
        <v>282</v>
      </c>
      <c r="FA276" s="159" t="s">
        <v>282</v>
      </c>
      <c r="FB276" s="159" t="s">
        <v>282</v>
      </c>
      <c r="FC276" s="159" t="s">
        <v>282</v>
      </c>
      <c r="FD276" s="159" t="s">
        <v>282</v>
      </c>
      <c r="FE276" s="159" t="s">
        <v>282</v>
      </c>
      <c r="FF276" s="159" t="s">
        <v>282</v>
      </c>
      <c r="FG276" s="159" t="s">
        <v>282</v>
      </c>
      <c r="FH276" s="159" t="s">
        <v>282</v>
      </c>
      <c r="FI276" s="159" t="s">
        <v>282</v>
      </c>
      <c r="FJ276" s="159" t="s">
        <v>282</v>
      </c>
      <c r="FK276" s="159" t="s">
        <v>282</v>
      </c>
      <c r="FL276" s="159" t="s">
        <v>282</v>
      </c>
      <c r="FM276" s="159" t="s">
        <v>282</v>
      </c>
      <c r="FN276" s="159" t="s">
        <v>282</v>
      </c>
      <c r="FO276" s="159" t="s">
        <v>282</v>
      </c>
      <c r="FP276" s="159" t="s">
        <v>282</v>
      </c>
      <c r="FQ276" s="159" t="s">
        <v>282</v>
      </c>
      <c r="FR276" s="159" t="s">
        <v>282</v>
      </c>
      <c r="FS276" s="159" t="s">
        <v>282</v>
      </c>
      <c r="FT276" s="159" t="s">
        <v>282</v>
      </c>
    </row>
    <row r="277" spans="1:176" x14ac:dyDescent="0.25">
      <c r="A277" s="212" t="s">
        <v>9696</v>
      </c>
      <c r="B277" s="159" t="s">
        <v>14832</v>
      </c>
      <c r="C277" s="331" t="s">
        <v>793</v>
      </c>
      <c r="D277" s="331" t="s">
        <v>130</v>
      </c>
      <c r="E277" s="159">
        <v>6</v>
      </c>
      <c r="F277" s="159">
        <v>2</v>
      </c>
      <c r="G277" s="159" t="s">
        <v>10471</v>
      </c>
      <c r="H277" s="159" t="s">
        <v>183</v>
      </c>
      <c r="I277" s="159" t="s">
        <v>282</v>
      </c>
      <c r="J277" s="159" t="s">
        <v>282</v>
      </c>
      <c r="K277" s="159" t="s">
        <v>299</v>
      </c>
      <c r="L277" s="159">
        <v>17</v>
      </c>
      <c r="M277" s="159">
        <v>16</v>
      </c>
      <c r="N277" s="159">
        <v>7</v>
      </c>
      <c r="O277" s="159" t="s">
        <v>282</v>
      </c>
      <c r="P277" s="159" t="s">
        <v>282</v>
      </c>
      <c r="Q277" s="159" t="s">
        <v>282</v>
      </c>
      <c r="R277" s="301" t="s">
        <v>282</v>
      </c>
      <c r="S277" s="159" t="s">
        <v>299</v>
      </c>
      <c r="T277" s="159">
        <v>17</v>
      </c>
      <c r="U277" s="159" t="s">
        <v>282</v>
      </c>
      <c r="V277" s="159" t="s">
        <v>282</v>
      </c>
      <c r="W277" s="159" t="s">
        <v>282</v>
      </c>
      <c r="X277" s="159" t="s">
        <v>282</v>
      </c>
      <c r="Y277" s="159" t="s">
        <v>282</v>
      </c>
      <c r="Z277" s="159" t="s">
        <v>282</v>
      </c>
      <c r="AA277" s="159">
        <v>8.6999999999999993</v>
      </c>
      <c r="AB277" s="159">
        <v>4.4000000000000004</v>
      </c>
      <c r="AC277" s="159">
        <v>35</v>
      </c>
      <c r="AD277" s="159" t="s">
        <v>282</v>
      </c>
      <c r="AE277" s="159" t="s">
        <v>282</v>
      </c>
      <c r="AF277" s="159" t="s">
        <v>282</v>
      </c>
      <c r="AG277" s="159" t="s">
        <v>282</v>
      </c>
      <c r="AH277" s="159" t="s">
        <v>282</v>
      </c>
      <c r="AI277" s="159" t="s">
        <v>282</v>
      </c>
      <c r="AJ277" s="159" t="s">
        <v>282</v>
      </c>
      <c r="AK277" s="159" t="s">
        <v>282</v>
      </c>
      <c r="AL277" s="159" t="s">
        <v>282</v>
      </c>
      <c r="AM277" s="159">
        <v>35</v>
      </c>
      <c r="AN277" s="159" t="s">
        <v>282</v>
      </c>
      <c r="AO277" s="159" t="s">
        <v>306</v>
      </c>
      <c r="AP277" s="159" t="s">
        <v>282</v>
      </c>
      <c r="AQ277" s="159" t="s">
        <v>282</v>
      </c>
      <c r="AR277" s="159" t="s">
        <v>282</v>
      </c>
      <c r="AS277" s="159" t="s">
        <v>299</v>
      </c>
      <c r="AT277" s="159">
        <v>17</v>
      </c>
      <c r="AU277" s="159">
        <v>9</v>
      </c>
      <c r="AV277" s="159">
        <v>7</v>
      </c>
      <c r="AW277" s="159" t="s">
        <v>282</v>
      </c>
      <c r="AX277" s="159" t="s">
        <v>282</v>
      </c>
      <c r="AY277" s="159" t="s">
        <v>282</v>
      </c>
      <c r="AZ277" s="159" t="s">
        <v>282</v>
      </c>
      <c r="BA277" s="159" t="s">
        <v>299</v>
      </c>
      <c r="BB277" s="159">
        <v>17</v>
      </c>
      <c r="BC277" s="159" t="s">
        <v>282</v>
      </c>
      <c r="BD277" s="159" t="s">
        <v>282</v>
      </c>
      <c r="BE277" s="159" t="s">
        <v>282</v>
      </c>
      <c r="BF277" s="159" t="s">
        <v>282</v>
      </c>
      <c r="BG277" s="159" t="s">
        <v>282</v>
      </c>
      <c r="BH277" s="159" t="s">
        <v>282</v>
      </c>
      <c r="BI277" s="159">
        <v>11.8</v>
      </c>
      <c r="BJ277" s="159">
        <v>3.8</v>
      </c>
      <c r="BK277" s="159">
        <v>33</v>
      </c>
      <c r="BL277" s="159" t="s">
        <v>282</v>
      </c>
      <c r="BM277" s="159" t="s">
        <v>282</v>
      </c>
      <c r="BN277" s="159" t="s">
        <v>282</v>
      </c>
      <c r="BO277" s="159" t="s">
        <v>282</v>
      </c>
      <c r="BP277" s="159" t="s">
        <v>282</v>
      </c>
      <c r="BQ277" s="159" t="s">
        <v>282</v>
      </c>
      <c r="BR277" s="159" t="s">
        <v>282</v>
      </c>
      <c r="BS277" s="159" t="s">
        <v>282</v>
      </c>
      <c r="BT277" s="159" t="s">
        <v>282</v>
      </c>
      <c r="BU277" s="159">
        <v>33</v>
      </c>
      <c r="BV277" s="159" t="s">
        <v>282</v>
      </c>
      <c r="BW277" s="159" t="s">
        <v>282</v>
      </c>
      <c r="BX277" s="159" t="s">
        <v>282</v>
      </c>
      <c r="BY277" s="159" t="s">
        <v>282</v>
      </c>
      <c r="BZ277" s="159" t="s">
        <v>282</v>
      </c>
      <c r="CA277" s="159" t="s">
        <v>282</v>
      </c>
      <c r="CB277" s="159" t="s">
        <v>282</v>
      </c>
      <c r="CC277" s="159" t="s">
        <v>282</v>
      </c>
      <c r="CD277" s="159" t="s">
        <v>282</v>
      </c>
      <c r="CE277" s="159" t="s">
        <v>282</v>
      </c>
      <c r="CF277" s="159" t="s">
        <v>282</v>
      </c>
      <c r="CG277" s="159" t="s">
        <v>282</v>
      </c>
      <c r="CH277" s="159" t="s">
        <v>282</v>
      </c>
      <c r="CI277" s="159" t="s">
        <v>282</v>
      </c>
      <c r="CJ277" s="159" t="s">
        <v>282</v>
      </c>
      <c r="CK277" s="159" t="s">
        <v>282</v>
      </c>
      <c r="CL277" s="159" t="s">
        <v>282</v>
      </c>
      <c r="CM277" s="159" t="s">
        <v>282</v>
      </c>
      <c r="CN277" s="159" t="s">
        <v>282</v>
      </c>
      <c r="CO277" s="159" t="s">
        <v>282</v>
      </c>
      <c r="CP277" s="159" t="s">
        <v>282</v>
      </c>
      <c r="CQ277" s="159" t="s">
        <v>282</v>
      </c>
      <c r="CR277" s="159" t="s">
        <v>282</v>
      </c>
      <c r="CS277" s="159" t="s">
        <v>282</v>
      </c>
      <c r="CT277" s="159" t="s">
        <v>282</v>
      </c>
      <c r="CU277" s="159" t="s">
        <v>282</v>
      </c>
      <c r="CV277" s="159" t="s">
        <v>282</v>
      </c>
      <c r="CW277" s="159" t="s">
        <v>282</v>
      </c>
      <c r="CX277" s="159" t="s">
        <v>282</v>
      </c>
      <c r="CY277" s="159" t="s">
        <v>282</v>
      </c>
      <c r="CZ277" s="159" t="s">
        <v>282</v>
      </c>
      <c r="DA277" s="159" t="s">
        <v>282</v>
      </c>
      <c r="DB277" s="159" t="s">
        <v>282</v>
      </c>
      <c r="DC277" s="159" t="s">
        <v>282</v>
      </c>
      <c r="DD277" s="159" t="s">
        <v>282</v>
      </c>
      <c r="DE277" s="159" t="s">
        <v>282</v>
      </c>
      <c r="DF277" s="159" t="s">
        <v>282</v>
      </c>
      <c r="DG277" s="159" t="s">
        <v>282</v>
      </c>
      <c r="DH277" s="159" t="s">
        <v>282</v>
      </c>
      <c r="DI277" s="159" t="s">
        <v>282</v>
      </c>
      <c r="DJ277" s="159" t="s">
        <v>282</v>
      </c>
      <c r="DK277" s="159" t="s">
        <v>282</v>
      </c>
      <c r="DL277" s="159" t="s">
        <v>282</v>
      </c>
      <c r="DM277" s="159" t="s">
        <v>282</v>
      </c>
      <c r="DN277" s="159" t="s">
        <v>282</v>
      </c>
      <c r="DO277" s="159" t="s">
        <v>282</v>
      </c>
      <c r="DP277" s="159" t="s">
        <v>282</v>
      </c>
      <c r="DQ277" s="159" t="s">
        <v>282</v>
      </c>
      <c r="DR277" s="159" t="s">
        <v>282</v>
      </c>
      <c r="DS277" s="159" t="s">
        <v>282</v>
      </c>
      <c r="DT277" s="159" t="s">
        <v>282</v>
      </c>
      <c r="DU277" s="159" t="s">
        <v>282</v>
      </c>
      <c r="DV277" s="159" t="s">
        <v>282</v>
      </c>
      <c r="DW277" s="159" t="s">
        <v>282</v>
      </c>
      <c r="DX277" s="159" t="s">
        <v>282</v>
      </c>
      <c r="DY277" s="159" t="s">
        <v>282</v>
      </c>
      <c r="DZ277" s="159" t="s">
        <v>282</v>
      </c>
      <c r="EA277" s="159" t="s">
        <v>282</v>
      </c>
      <c r="EB277" s="159" t="s">
        <v>282</v>
      </c>
      <c r="EC277" s="159" t="s">
        <v>282</v>
      </c>
      <c r="ED277" s="159" t="s">
        <v>282</v>
      </c>
      <c r="EE277" s="159" t="s">
        <v>282</v>
      </c>
      <c r="EF277" s="159" t="s">
        <v>282</v>
      </c>
      <c r="EG277" s="159" t="s">
        <v>282</v>
      </c>
      <c r="EH277" s="159" t="s">
        <v>282</v>
      </c>
      <c r="EI277" s="159" t="s">
        <v>282</v>
      </c>
      <c r="EJ277" s="159" t="s">
        <v>282</v>
      </c>
      <c r="EK277" s="159" t="s">
        <v>282</v>
      </c>
      <c r="EL277" s="159" t="s">
        <v>282</v>
      </c>
      <c r="EM277" s="159" t="s">
        <v>282</v>
      </c>
      <c r="EN277" s="159" t="s">
        <v>282</v>
      </c>
      <c r="EO277" s="159" t="s">
        <v>282</v>
      </c>
      <c r="EP277" s="159" t="s">
        <v>282</v>
      </c>
      <c r="EQ277" s="159" t="s">
        <v>282</v>
      </c>
      <c r="ER277" s="159" t="s">
        <v>282</v>
      </c>
      <c r="ES277" s="159" t="s">
        <v>282</v>
      </c>
      <c r="ET277" s="159" t="s">
        <v>282</v>
      </c>
      <c r="EU277" s="159" t="s">
        <v>282</v>
      </c>
      <c r="EV277" s="159" t="s">
        <v>282</v>
      </c>
      <c r="EW277" s="159" t="s">
        <v>282</v>
      </c>
      <c r="EX277" s="159" t="s">
        <v>282</v>
      </c>
      <c r="EY277" s="159" t="s">
        <v>282</v>
      </c>
      <c r="EZ277" s="159" t="s">
        <v>282</v>
      </c>
      <c r="FA277" s="159" t="s">
        <v>282</v>
      </c>
      <c r="FB277" s="159" t="s">
        <v>282</v>
      </c>
      <c r="FC277" s="159" t="s">
        <v>282</v>
      </c>
      <c r="FD277" s="159" t="s">
        <v>282</v>
      </c>
      <c r="FE277" s="159" t="s">
        <v>282</v>
      </c>
      <c r="FF277" s="159" t="s">
        <v>282</v>
      </c>
      <c r="FG277" s="159" t="s">
        <v>282</v>
      </c>
      <c r="FH277" s="159" t="s">
        <v>282</v>
      </c>
      <c r="FI277" s="159" t="s">
        <v>282</v>
      </c>
      <c r="FJ277" s="159" t="s">
        <v>282</v>
      </c>
      <c r="FK277" s="159" t="s">
        <v>282</v>
      </c>
      <c r="FL277" s="159" t="s">
        <v>282</v>
      </c>
      <c r="FM277" s="159" t="s">
        <v>282</v>
      </c>
      <c r="FN277" s="159" t="s">
        <v>282</v>
      </c>
      <c r="FO277" s="159" t="s">
        <v>282</v>
      </c>
      <c r="FP277" s="159" t="s">
        <v>282</v>
      </c>
      <c r="FQ277" s="159" t="s">
        <v>282</v>
      </c>
      <c r="FR277" s="159" t="s">
        <v>282</v>
      </c>
      <c r="FS277" s="159" t="s">
        <v>282</v>
      </c>
      <c r="FT277" s="159" t="s">
        <v>282</v>
      </c>
    </row>
    <row r="278" spans="1:176" x14ac:dyDescent="0.25">
      <c r="A278" s="212" t="s">
        <v>7168</v>
      </c>
      <c r="B278" s="159" t="s">
        <v>14306</v>
      </c>
      <c r="C278" s="331" t="s">
        <v>793</v>
      </c>
      <c r="D278" s="331" t="s">
        <v>130</v>
      </c>
      <c r="E278" s="159">
        <v>8</v>
      </c>
      <c r="F278" s="159">
        <v>2</v>
      </c>
      <c r="G278" s="159" t="s">
        <v>246</v>
      </c>
      <c r="H278" s="159" t="s">
        <v>10507</v>
      </c>
      <c r="I278" s="159" t="s">
        <v>282</v>
      </c>
      <c r="J278" s="159" t="s">
        <v>282</v>
      </c>
      <c r="K278" s="159" t="s">
        <v>282</v>
      </c>
      <c r="L278" s="159" t="s">
        <v>282</v>
      </c>
      <c r="M278" s="159" t="s">
        <v>282</v>
      </c>
      <c r="N278" s="159" t="s">
        <v>282</v>
      </c>
      <c r="O278" s="159" t="s">
        <v>299</v>
      </c>
      <c r="P278" s="159">
        <v>17</v>
      </c>
      <c r="Q278" s="159">
        <v>6</v>
      </c>
      <c r="R278" s="301">
        <v>50</v>
      </c>
      <c r="S278" s="159" t="s">
        <v>282</v>
      </c>
      <c r="T278" s="159" t="s">
        <v>282</v>
      </c>
      <c r="U278" s="159" t="s">
        <v>282</v>
      </c>
      <c r="V278" s="159" t="s">
        <v>282</v>
      </c>
      <c r="W278" s="159" t="s">
        <v>282</v>
      </c>
      <c r="X278" s="159" t="s">
        <v>282</v>
      </c>
      <c r="Y278" s="159" t="s">
        <v>282</v>
      </c>
      <c r="Z278" s="159" t="s">
        <v>282</v>
      </c>
      <c r="AA278" s="159" t="s">
        <v>282</v>
      </c>
      <c r="AB278" s="159" t="s">
        <v>282</v>
      </c>
      <c r="AC278" s="159" t="s">
        <v>282</v>
      </c>
      <c r="AD278" s="159" t="s">
        <v>282</v>
      </c>
      <c r="AE278" s="159" t="s">
        <v>282</v>
      </c>
      <c r="AF278" s="159" t="s">
        <v>282</v>
      </c>
      <c r="AG278" s="159" t="s">
        <v>282</v>
      </c>
      <c r="AH278" s="159" t="s">
        <v>282</v>
      </c>
      <c r="AI278" s="159" t="s">
        <v>282</v>
      </c>
      <c r="AJ278" s="159" t="s">
        <v>282</v>
      </c>
      <c r="AK278" s="159" t="s">
        <v>282</v>
      </c>
      <c r="AL278" s="159" t="s">
        <v>282</v>
      </c>
      <c r="AM278" s="159">
        <v>14</v>
      </c>
      <c r="AN278" s="159" t="s">
        <v>282</v>
      </c>
      <c r="AO278" s="159" t="s">
        <v>790</v>
      </c>
      <c r="AP278" s="159" t="s">
        <v>10507</v>
      </c>
      <c r="AQ278" s="159" t="s">
        <v>282</v>
      </c>
      <c r="AR278" s="159" t="s">
        <v>282</v>
      </c>
      <c r="AS278" s="159" t="s">
        <v>282</v>
      </c>
      <c r="AT278" s="159" t="s">
        <v>282</v>
      </c>
      <c r="AU278" s="159" t="s">
        <v>282</v>
      </c>
      <c r="AV278" s="159" t="s">
        <v>282</v>
      </c>
      <c r="AW278" s="159" t="s">
        <v>299</v>
      </c>
      <c r="AX278" s="159">
        <v>17</v>
      </c>
      <c r="AY278" s="159">
        <v>6</v>
      </c>
      <c r="AZ278" s="159">
        <v>50</v>
      </c>
      <c r="BA278" s="159" t="s">
        <v>282</v>
      </c>
      <c r="BB278" s="159" t="s">
        <v>282</v>
      </c>
      <c r="BC278" s="159" t="s">
        <v>282</v>
      </c>
      <c r="BD278" s="159" t="s">
        <v>282</v>
      </c>
      <c r="BE278" s="159" t="s">
        <v>282</v>
      </c>
      <c r="BF278" s="159" t="s">
        <v>282</v>
      </c>
      <c r="BG278" s="159" t="s">
        <v>282</v>
      </c>
      <c r="BH278" s="159" t="s">
        <v>282</v>
      </c>
      <c r="BI278" s="159" t="s">
        <v>282</v>
      </c>
      <c r="BJ278" s="159" t="s">
        <v>282</v>
      </c>
      <c r="BK278" s="159" t="s">
        <v>282</v>
      </c>
      <c r="BL278" s="159" t="s">
        <v>282</v>
      </c>
      <c r="BM278" s="159" t="s">
        <v>282</v>
      </c>
      <c r="BN278" s="159" t="s">
        <v>282</v>
      </c>
      <c r="BO278" s="159" t="s">
        <v>282</v>
      </c>
      <c r="BP278" s="159" t="s">
        <v>282</v>
      </c>
      <c r="BQ278" s="159" t="s">
        <v>282</v>
      </c>
      <c r="BR278" s="159" t="s">
        <v>282</v>
      </c>
      <c r="BS278" s="159" t="s">
        <v>282</v>
      </c>
      <c r="BT278" s="159" t="s">
        <v>282</v>
      </c>
      <c r="BU278" s="159">
        <v>14</v>
      </c>
      <c r="BV278" s="159" t="s">
        <v>282</v>
      </c>
      <c r="BW278" s="159" t="s">
        <v>282</v>
      </c>
      <c r="BX278" s="159" t="s">
        <v>282</v>
      </c>
      <c r="BY278" s="159" t="s">
        <v>282</v>
      </c>
      <c r="BZ278" s="159" t="s">
        <v>282</v>
      </c>
      <c r="CA278" s="159" t="s">
        <v>282</v>
      </c>
      <c r="CB278" s="159" t="s">
        <v>282</v>
      </c>
      <c r="CC278" s="159" t="s">
        <v>282</v>
      </c>
      <c r="CD278" s="159" t="s">
        <v>282</v>
      </c>
      <c r="CE278" s="159" t="s">
        <v>282</v>
      </c>
      <c r="CF278" s="159" t="s">
        <v>282</v>
      </c>
      <c r="CG278" s="159" t="s">
        <v>282</v>
      </c>
      <c r="CH278" s="159" t="s">
        <v>282</v>
      </c>
      <c r="CI278" s="159" t="s">
        <v>282</v>
      </c>
      <c r="CJ278" s="159" t="s">
        <v>282</v>
      </c>
      <c r="CK278" s="159" t="s">
        <v>282</v>
      </c>
      <c r="CL278" s="159" t="s">
        <v>282</v>
      </c>
      <c r="CM278" s="159" t="s">
        <v>282</v>
      </c>
      <c r="CN278" s="159" t="s">
        <v>282</v>
      </c>
      <c r="CO278" s="159" t="s">
        <v>282</v>
      </c>
      <c r="CP278" s="159" t="s">
        <v>282</v>
      </c>
      <c r="CQ278" s="159" t="s">
        <v>282</v>
      </c>
      <c r="CR278" s="159" t="s">
        <v>282</v>
      </c>
      <c r="CS278" s="159" t="s">
        <v>282</v>
      </c>
      <c r="CT278" s="159" t="s">
        <v>282</v>
      </c>
      <c r="CU278" s="159" t="s">
        <v>282</v>
      </c>
      <c r="CV278" s="159" t="s">
        <v>282</v>
      </c>
      <c r="CW278" s="159" t="s">
        <v>282</v>
      </c>
      <c r="CX278" s="159" t="s">
        <v>282</v>
      </c>
      <c r="CY278" s="159" t="s">
        <v>282</v>
      </c>
      <c r="CZ278" s="159" t="s">
        <v>282</v>
      </c>
      <c r="DA278" s="159" t="s">
        <v>282</v>
      </c>
      <c r="DB278" s="159" t="s">
        <v>282</v>
      </c>
      <c r="DC278" s="159" t="s">
        <v>282</v>
      </c>
      <c r="DD278" s="159" t="s">
        <v>282</v>
      </c>
      <c r="DE278" s="159" t="s">
        <v>282</v>
      </c>
      <c r="DF278" s="159" t="s">
        <v>282</v>
      </c>
      <c r="DG278" s="159" t="s">
        <v>282</v>
      </c>
      <c r="DH278" s="159" t="s">
        <v>282</v>
      </c>
      <c r="DI278" s="159" t="s">
        <v>282</v>
      </c>
      <c r="DJ278" s="159" t="s">
        <v>282</v>
      </c>
      <c r="DK278" s="159" t="s">
        <v>282</v>
      </c>
      <c r="DL278" s="159" t="s">
        <v>282</v>
      </c>
      <c r="DM278" s="159" t="s">
        <v>282</v>
      </c>
      <c r="DN278" s="159" t="s">
        <v>282</v>
      </c>
      <c r="DO278" s="159" t="s">
        <v>282</v>
      </c>
      <c r="DP278" s="159" t="s">
        <v>282</v>
      </c>
      <c r="DQ278" s="159" t="s">
        <v>282</v>
      </c>
      <c r="DR278" s="159" t="s">
        <v>282</v>
      </c>
      <c r="DS278" s="159" t="s">
        <v>282</v>
      </c>
      <c r="DT278" s="159" t="s">
        <v>282</v>
      </c>
      <c r="DU278" s="159" t="s">
        <v>282</v>
      </c>
      <c r="DV278" s="159" t="s">
        <v>282</v>
      </c>
      <c r="DW278" s="159" t="s">
        <v>282</v>
      </c>
      <c r="DX278" s="159" t="s">
        <v>282</v>
      </c>
      <c r="DY278" s="159" t="s">
        <v>282</v>
      </c>
      <c r="DZ278" s="159" t="s">
        <v>282</v>
      </c>
      <c r="EA278" s="159" t="s">
        <v>282</v>
      </c>
      <c r="EB278" s="159" t="s">
        <v>282</v>
      </c>
      <c r="EC278" s="159" t="s">
        <v>282</v>
      </c>
      <c r="ED278" s="159" t="s">
        <v>282</v>
      </c>
      <c r="EE278" s="159" t="s">
        <v>282</v>
      </c>
      <c r="EF278" s="159" t="s">
        <v>282</v>
      </c>
      <c r="EG278" s="159" t="s">
        <v>282</v>
      </c>
      <c r="EH278" s="159" t="s">
        <v>282</v>
      </c>
      <c r="EI278" s="159" t="s">
        <v>282</v>
      </c>
      <c r="EJ278" s="159" t="s">
        <v>282</v>
      </c>
      <c r="EK278" s="159" t="s">
        <v>282</v>
      </c>
      <c r="EL278" s="159" t="s">
        <v>282</v>
      </c>
      <c r="EM278" s="159" t="s">
        <v>282</v>
      </c>
      <c r="EN278" s="159" t="s">
        <v>282</v>
      </c>
      <c r="EO278" s="159" t="s">
        <v>282</v>
      </c>
      <c r="EP278" s="159" t="s">
        <v>282</v>
      </c>
      <c r="EQ278" s="159" t="s">
        <v>282</v>
      </c>
      <c r="ER278" s="159" t="s">
        <v>282</v>
      </c>
      <c r="ES278" s="159" t="s">
        <v>282</v>
      </c>
      <c r="ET278" s="159" t="s">
        <v>282</v>
      </c>
      <c r="EU278" s="159" t="s">
        <v>282</v>
      </c>
      <c r="EV278" s="159" t="s">
        <v>282</v>
      </c>
      <c r="EW278" s="159" t="s">
        <v>282</v>
      </c>
      <c r="EX278" s="159" t="s">
        <v>282</v>
      </c>
      <c r="EY278" s="159" t="s">
        <v>282</v>
      </c>
      <c r="EZ278" s="159" t="s">
        <v>282</v>
      </c>
      <c r="FA278" s="159" t="s">
        <v>282</v>
      </c>
      <c r="FB278" s="159" t="s">
        <v>282</v>
      </c>
      <c r="FC278" s="159" t="s">
        <v>282</v>
      </c>
      <c r="FD278" s="159" t="s">
        <v>282</v>
      </c>
      <c r="FE278" s="159" t="s">
        <v>282</v>
      </c>
      <c r="FF278" s="159" t="s">
        <v>282</v>
      </c>
      <c r="FG278" s="159" t="s">
        <v>282</v>
      </c>
      <c r="FH278" s="159" t="s">
        <v>282</v>
      </c>
      <c r="FI278" s="159" t="s">
        <v>282</v>
      </c>
      <c r="FJ278" s="159" t="s">
        <v>282</v>
      </c>
      <c r="FK278" s="159" t="s">
        <v>282</v>
      </c>
      <c r="FL278" s="159" t="s">
        <v>282</v>
      </c>
      <c r="FM278" s="159" t="s">
        <v>282</v>
      </c>
      <c r="FN278" s="159" t="s">
        <v>282</v>
      </c>
      <c r="FO278" s="159" t="s">
        <v>282</v>
      </c>
      <c r="FP278" s="159" t="s">
        <v>282</v>
      </c>
      <c r="FQ278" s="159" t="s">
        <v>282</v>
      </c>
      <c r="FR278" s="159" t="s">
        <v>282</v>
      </c>
      <c r="FS278" s="159" t="s">
        <v>282</v>
      </c>
      <c r="FT278" s="159" t="s">
        <v>282</v>
      </c>
    </row>
    <row r="279" spans="1:176" x14ac:dyDescent="0.25">
      <c r="A279" s="212" t="s">
        <v>7171</v>
      </c>
      <c r="B279" s="159" t="s">
        <v>14306</v>
      </c>
      <c r="C279" s="331" t="s">
        <v>793</v>
      </c>
      <c r="D279" s="331" t="s">
        <v>130</v>
      </c>
      <c r="E279" s="159">
        <v>8</v>
      </c>
      <c r="F279" s="159">
        <v>2</v>
      </c>
      <c r="G279" s="159" t="s">
        <v>258</v>
      </c>
      <c r="H279" s="159" t="s">
        <v>10507</v>
      </c>
      <c r="I279" s="159" t="s">
        <v>282</v>
      </c>
      <c r="J279" s="159" t="s">
        <v>282</v>
      </c>
      <c r="K279" s="159" t="s">
        <v>282</v>
      </c>
      <c r="L279" s="159" t="s">
        <v>282</v>
      </c>
      <c r="M279" s="159" t="s">
        <v>282</v>
      </c>
      <c r="N279" s="159" t="s">
        <v>282</v>
      </c>
      <c r="O279" s="159" t="s">
        <v>299</v>
      </c>
      <c r="P279" s="159">
        <v>17</v>
      </c>
      <c r="Q279" s="159">
        <v>5</v>
      </c>
      <c r="R279" s="301">
        <v>50</v>
      </c>
      <c r="S279" s="159" t="s">
        <v>282</v>
      </c>
      <c r="T279" s="159" t="s">
        <v>282</v>
      </c>
      <c r="U279" s="159" t="s">
        <v>282</v>
      </c>
      <c r="V279" s="159" t="s">
        <v>282</v>
      </c>
      <c r="W279" s="159" t="s">
        <v>282</v>
      </c>
      <c r="X279" s="159" t="s">
        <v>282</v>
      </c>
      <c r="Y279" s="159" t="s">
        <v>282</v>
      </c>
      <c r="Z279" s="159" t="s">
        <v>282</v>
      </c>
      <c r="AA279" s="159" t="s">
        <v>282</v>
      </c>
      <c r="AB279" s="159" t="s">
        <v>282</v>
      </c>
      <c r="AC279" s="159" t="s">
        <v>282</v>
      </c>
      <c r="AD279" s="159" t="s">
        <v>282</v>
      </c>
      <c r="AE279" s="159" t="s">
        <v>282</v>
      </c>
      <c r="AF279" s="159" t="s">
        <v>282</v>
      </c>
      <c r="AG279" s="159" t="s">
        <v>282</v>
      </c>
      <c r="AH279" s="159" t="s">
        <v>282</v>
      </c>
      <c r="AI279" s="159" t="s">
        <v>282</v>
      </c>
      <c r="AJ279" s="159" t="s">
        <v>282</v>
      </c>
      <c r="AK279" s="159" t="s">
        <v>282</v>
      </c>
      <c r="AL279" s="159" t="s">
        <v>282</v>
      </c>
      <c r="AM279" s="159">
        <v>17</v>
      </c>
      <c r="AN279" s="159" t="s">
        <v>282</v>
      </c>
      <c r="AO279" s="159" t="s">
        <v>790</v>
      </c>
      <c r="AP279" s="159" t="s">
        <v>10507</v>
      </c>
      <c r="AQ279" s="159" t="s">
        <v>282</v>
      </c>
      <c r="AR279" s="159" t="s">
        <v>282</v>
      </c>
      <c r="AS279" s="159" t="s">
        <v>282</v>
      </c>
      <c r="AT279" s="159" t="s">
        <v>282</v>
      </c>
      <c r="AU279" s="159" t="s">
        <v>282</v>
      </c>
      <c r="AV279" s="159" t="s">
        <v>282</v>
      </c>
      <c r="AW279" s="159" t="s">
        <v>299</v>
      </c>
      <c r="AX279" s="159">
        <v>17</v>
      </c>
      <c r="AY279" s="159">
        <v>5</v>
      </c>
      <c r="AZ279" s="159">
        <v>50</v>
      </c>
      <c r="BA279" s="159" t="s">
        <v>282</v>
      </c>
      <c r="BB279" s="159" t="s">
        <v>282</v>
      </c>
      <c r="BC279" s="159" t="s">
        <v>282</v>
      </c>
      <c r="BD279" s="159" t="s">
        <v>282</v>
      </c>
      <c r="BE279" s="159" t="s">
        <v>282</v>
      </c>
      <c r="BF279" s="159" t="s">
        <v>282</v>
      </c>
      <c r="BG279" s="159" t="s">
        <v>282</v>
      </c>
      <c r="BH279" s="159" t="s">
        <v>282</v>
      </c>
      <c r="BI279" s="159" t="s">
        <v>282</v>
      </c>
      <c r="BJ279" s="159" t="s">
        <v>282</v>
      </c>
      <c r="BK279" s="159" t="s">
        <v>282</v>
      </c>
      <c r="BL279" s="159" t="s">
        <v>282</v>
      </c>
      <c r="BM279" s="159" t="s">
        <v>282</v>
      </c>
      <c r="BN279" s="159" t="s">
        <v>282</v>
      </c>
      <c r="BO279" s="159" t="s">
        <v>282</v>
      </c>
      <c r="BP279" s="159" t="s">
        <v>282</v>
      </c>
      <c r="BQ279" s="159" t="s">
        <v>282</v>
      </c>
      <c r="BR279" s="159" t="s">
        <v>282</v>
      </c>
      <c r="BS279" s="159" t="s">
        <v>282</v>
      </c>
      <c r="BT279" s="159" t="s">
        <v>282</v>
      </c>
      <c r="BU279" s="159">
        <v>16</v>
      </c>
      <c r="BV279" s="159" t="s">
        <v>282</v>
      </c>
      <c r="BW279" s="159" t="s">
        <v>282</v>
      </c>
      <c r="BX279" s="159" t="s">
        <v>282</v>
      </c>
      <c r="BY279" s="159" t="s">
        <v>282</v>
      </c>
      <c r="BZ279" s="159" t="s">
        <v>282</v>
      </c>
      <c r="CA279" s="159" t="s">
        <v>282</v>
      </c>
      <c r="CB279" s="159" t="s">
        <v>282</v>
      </c>
      <c r="CC279" s="159" t="s">
        <v>282</v>
      </c>
      <c r="CD279" s="159" t="s">
        <v>282</v>
      </c>
      <c r="CE279" s="159" t="s">
        <v>282</v>
      </c>
      <c r="CF279" s="159" t="s">
        <v>282</v>
      </c>
      <c r="CG279" s="159" t="s">
        <v>282</v>
      </c>
      <c r="CH279" s="159" t="s">
        <v>282</v>
      </c>
      <c r="CI279" s="159" t="s">
        <v>282</v>
      </c>
      <c r="CJ279" s="159" t="s">
        <v>282</v>
      </c>
      <c r="CK279" s="159" t="s">
        <v>282</v>
      </c>
      <c r="CL279" s="159" t="s">
        <v>282</v>
      </c>
      <c r="CM279" s="159" t="s">
        <v>282</v>
      </c>
      <c r="CN279" s="159" t="s">
        <v>282</v>
      </c>
      <c r="CO279" s="159" t="s">
        <v>282</v>
      </c>
      <c r="CP279" s="159" t="s">
        <v>282</v>
      </c>
      <c r="CQ279" s="159" t="s">
        <v>282</v>
      </c>
      <c r="CR279" s="159" t="s">
        <v>282</v>
      </c>
      <c r="CS279" s="159" t="s">
        <v>282</v>
      </c>
      <c r="CT279" s="159" t="s">
        <v>282</v>
      </c>
      <c r="CU279" s="159" t="s">
        <v>282</v>
      </c>
      <c r="CV279" s="159" t="s">
        <v>282</v>
      </c>
      <c r="CW279" s="159" t="s">
        <v>282</v>
      </c>
      <c r="CX279" s="159" t="s">
        <v>282</v>
      </c>
      <c r="CY279" s="159" t="s">
        <v>282</v>
      </c>
      <c r="CZ279" s="159" t="s">
        <v>282</v>
      </c>
      <c r="DA279" s="159" t="s">
        <v>282</v>
      </c>
      <c r="DB279" s="159" t="s">
        <v>282</v>
      </c>
      <c r="DC279" s="159" t="s">
        <v>282</v>
      </c>
      <c r="DD279" s="159" t="s">
        <v>282</v>
      </c>
      <c r="DE279" s="159" t="s">
        <v>282</v>
      </c>
      <c r="DF279" s="159" t="s">
        <v>282</v>
      </c>
      <c r="DG279" s="159" t="s">
        <v>282</v>
      </c>
      <c r="DH279" s="159" t="s">
        <v>282</v>
      </c>
      <c r="DI279" s="159" t="s">
        <v>282</v>
      </c>
      <c r="DJ279" s="159" t="s">
        <v>282</v>
      </c>
      <c r="DK279" s="159" t="s">
        <v>282</v>
      </c>
      <c r="DL279" s="159" t="s">
        <v>282</v>
      </c>
      <c r="DM279" s="159" t="s">
        <v>282</v>
      </c>
      <c r="DN279" s="159" t="s">
        <v>282</v>
      </c>
      <c r="DO279" s="159" t="s">
        <v>282</v>
      </c>
      <c r="DP279" s="159" t="s">
        <v>282</v>
      </c>
      <c r="DQ279" s="159" t="s">
        <v>282</v>
      </c>
      <c r="DR279" s="159" t="s">
        <v>282</v>
      </c>
      <c r="DS279" s="159" t="s">
        <v>282</v>
      </c>
      <c r="DT279" s="159" t="s">
        <v>282</v>
      </c>
      <c r="DU279" s="159" t="s">
        <v>282</v>
      </c>
      <c r="DV279" s="159" t="s">
        <v>282</v>
      </c>
      <c r="DW279" s="159" t="s">
        <v>282</v>
      </c>
      <c r="DX279" s="159" t="s">
        <v>282</v>
      </c>
      <c r="DY279" s="159" t="s">
        <v>282</v>
      </c>
      <c r="DZ279" s="159" t="s">
        <v>282</v>
      </c>
      <c r="EA279" s="159" t="s">
        <v>282</v>
      </c>
      <c r="EB279" s="159" t="s">
        <v>282</v>
      </c>
      <c r="EC279" s="159" t="s">
        <v>282</v>
      </c>
      <c r="ED279" s="159" t="s">
        <v>282</v>
      </c>
      <c r="EE279" s="159" t="s">
        <v>282</v>
      </c>
      <c r="EF279" s="159" t="s">
        <v>282</v>
      </c>
      <c r="EG279" s="159" t="s">
        <v>282</v>
      </c>
      <c r="EH279" s="159" t="s">
        <v>282</v>
      </c>
      <c r="EI279" s="159" t="s">
        <v>282</v>
      </c>
      <c r="EJ279" s="159" t="s">
        <v>282</v>
      </c>
      <c r="EK279" s="159" t="s">
        <v>282</v>
      </c>
      <c r="EL279" s="159" t="s">
        <v>282</v>
      </c>
      <c r="EM279" s="159" t="s">
        <v>282</v>
      </c>
      <c r="EN279" s="159" t="s">
        <v>282</v>
      </c>
      <c r="EO279" s="159" t="s">
        <v>282</v>
      </c>
      <c r="EP279" s="159" t="s">
        <v>282</v>
      </c>
      <c r="EQ279" s="159" t="s">
        <v>282</v>
      </c>
      <c r="ER279" s="159" t="s">
        <v>282</v>
      </c>
      <c r="ES279" s="159" t="s">
        <v>282</v>
      </c>
      <c r="ET279" s="159" t="s">
        <v>282</v>
      </c>
      <c r="EU279" s="159" t="s">
        <v>282</v>
      </c>
      <c r="EV279" s="159" t="s">
        <v>282</v>
      </c>
      <c r="EW279" s="159" t="s">
        <v>282</v>
      </c>
      <c r="EX279" s="159" t="s">
        <v>282</v>
      </c>
      <c r="EY279" s="159" t="s">
        <v>282</v>
      </c>
      <c r="EZ279" s="159" t="s">
        <v>282</v>
      </c>
      <c r="FA279" s="159" t="s">
        <v>282</v>
      </c>
      <c r="FB279" s="159" t="s">
        <v>282</v>
      </c>
      <c r="FC279" s="159" t="s">
        <v>282</v>
      </c>
      <c r="FD279" s="159" t="s">
        <v>282</v>
      </c>
      <c r="FE279" s="159" t="s">
        <v>282</v>
      </c>
      <c r="FF279" s="159" t="s">
        <v>282</v>
      </c>
      <c r="FG279" s="159" t="s">
        <v>282</v>
      </c>
      <c r="FH279" s="159" t="s">
        <v>282</v>
      </c>
      <c r="FI279" s="159" t="s">
        <v>282</v>
      </c>
      <c r="FJ279" s="159" t="s">
        <v>282</v>
      </c>
      <c r="FK279" s="159" t="s">
        <v>282</v>
      </c>
      <c r="FL279" s="159" t="s">
        <v>282</v>
      </c>
      <c r="FM279" s="159" t="s">
        <v>282</v>
      </c>
      <c r="FN279" s="159" t="s">
        <v>282</v>
      </c>
      <c r="FO279" s="159" t="s">
        <v>282</v>
      </c>
      <c r="FP279" s="159" t="s">
        <v>282</v>
      </c>
      <c r="FQ279" s="159" t="s">
        <v>282</v>
      </c>
      <c r="FR279" s="159" t="s">
        <v>282</v>
      </c>
      <c r="FS279" s="159" t="s">
        <v>282</v>
      </c>
      <c r="FT279" s="159" t="s">
        <v>282</v>
      </c>
    </row>
    <row r="280" spans="1:176" x14ac:dyDescent="0.25">
      <c r="A280" s="212" t="s">
        <v>7172</v>
      </c>
      <c r="B280" s="159" t="s">
        <v>14306</v>
      </c>
      <c r="C280" s="331" t="s">
        <v>793</v>
      </c>
      <c r="D280" s="331" t="s">
        <v>130</v>
      </c>
      <c r="E280" s="159">
        <v>8</v>
      </c>
      <c r="F280" s="159">
        <v>2</v>
      </c>
      <c r="G280" s="159" t="s">
        <v>258</v>
      </c>
      <c r="H280" s="159" t="s">
        <v>10507</v>
      </c>
      <c r="I280" s="159" t="s">
        <v>282</v>
      </c>
      <c r="J280" s="159" t="s">
        <v>282</v>
      </c>
      <c r="K280" s="159" t="s">
        <v>282</v>
      </c>
      <c r="L280" s="159" t="s">
        <v>282</v>
      </c>
      <c r="M280" s="159" t="s">
        <v>282</v>
      </c>
      <c r="N280" s="159" t="s">
        <v>282</v>
      </c>
      <c r="O280" s="159" t="s">
        <v>299</v>
      </c>
      <c r="P280" s="159">
        <v>17</v>
      </c>
      <c r="Q280" s="159">
        <v>9</v>
      </c>
      <c r="R280" s="301">
        <v>50</v>
      </c>
      <c r="S280" s="159" t="s">
        <v>282</v>
      </c>
      <c r="T280" s="159" t="s">
        <v>282</v>
      </c>
      <c r="U280" s="159" t="s">
        <v>282</v>
      </c>
      <c r="V280" s="159" t="s">
        <v>282</v>
      </c>
      <c r="W280" s="159" t="s">
        <v>282</v>
      </c>
      <c r="X280" s="159" t="s">
        <v>282</v>
      </c>
      <c r="Y280" s="159" t="s">
        <v>282</v>
      </c>
      <c r="Z280" s="159" t="s">
        <v>282</v>
      </c>
      <c r="AA280" s="159" t="s">
        <v>282</v>
      </c>
      <c r="AB280" s="159" t="s">
        <v>282</v>
      </c>
      <c r="AC280" s="159" t="s">
        <v>282</v>
      </c>
      <c r="AD280" s="159" t="s">
        <v>282</v>
      </c>
      <c r="AE280" s="159" t="s">
        <v>282</v>
      </c>
      <c r="AF280" s="159" t="s">
        <v>282</v>
      </c>
      <c r="AG280" s="159" t="s">
        <v>282</v>
      </c>
      <c r="AH280" s="159" t="s">
        <v>282</v>
      </c>
      <c r="AI280" s="159" t="s">
        <v>282</v>
      </c>
      <c r="AJ280" s="159" t="s">
        <v>282</v>
      </c>
      <c r="AK280" s="159" t="s">
        <v>282</v>
      </c>
      <c r="AL280" s="159" t="s">
        <v>282</v>
      </c>
      <c r="AM280" s="159">
        <v>18</v>
      </c>
      <c r="AN280" s="159" t="s">
        <v>282</v>
      </c>
      <c r="AO280" s="159" t="s">
        <v>790</v>
      </c>
      <c r="AP280" s="159" t="s">
        <v>10507</v>
      </c>
      <c r="AQ280" s="159" t="s">
        <v>282</v>
      </c>
      <c r="AR280" s="159" t="s">
        <v>282</v>
      </c>
      <c r="AS280" s="159" t="s">
        <v>282</v>
      </c>
      <c r="AT280" s="159" t="s">
        <v>282</v>
      </c>
      <c r="AU280" s="159" t="s">
        <v>282</v>
      </c>
      <c r="AV280" s="159" t="s">
        <v>282</v>
      </c>
      <c r="AW280" s="159" t="s">
        <v>299</v>
      </c>
      <c r="AX280" s="159">
        <v>17</v>
      </c>
      <c r="AY280" s="159">
        <v>5</v>
      </c>
      <c r="AZ280" s="159">
        <v>50</v>
      </c>
      <c r="BA280" s="159" t="s">
        <v>282</v>
      </c>
      <c r="BB280" s="159" t="s">
        <v>282</v>
      </c>
      <c r="BC280" s="159" t="s">
        <v>282</v>
      </c>
      <c r="BD280" s="159" t="s">
        <v>282</v>
      </c>
      <c r="BE280" s="159" t="s">
        <v>282</v>
      </c>
      <c r="BF280" s="159" t="s">
        <v>282</v>
      </c>
      <c r="BG280" s="159" t="s">
        <v>282</v>
      </c>
      <c r="BH280" s="159" t="s">
        <v>282</v>
      </c>
      <c r="BI280" s="159" t="s">
        <v>282</v>
      </c>
      <c r="BJ280" s="159" t="s">
        <v>282</v>
      </c>
      <c r="BK280" s="159" t="s">
        <v>282</v>
      </c>
      <c r="BL280" s="159" t="s">
        <v>282</v>
      </c>
      <c r="BM280" s="159" t="s">
        <v>282</v>
      </c>
      <c r="BN280" s="159" t="s">
        <v>282</v>
      </c>
      <c r="BO280" s="159" t="s">
        <v>282</v>
      </c>
      <c r="BP280" s="159" t="s">
        <v>282</v>
      </c>
      <c r="BQ280" s="159" t="s">
        <v>282</v>
      </c>
      <c r="BR280" s="159" t="s">
        <v>282</v>
      </c>
      <c r="BS280" s="159" t="s">
        <v>282</v>
      </c>
      <c r="BT280" s="159" t="s">
        <v>282</v>
      </c>
      <c r="BU280" s="159">
        <v>15</v>
      </c>
      <c r="BV280" s="159" t="s">
        <v>282</v>
      </c>
      <c r="BW280" s="159" t="s">
        <v>282</v>
      </c>
      <c r="BX280" s="159" t="s">
        <v>282</v>
      </c>
      <c r="BY280" s="159" t="s">
        <v>282</v>
      </c>
      <c r="BZ280" s="159" t="s">
        <v>282</v>
      </c>
      <c r="CA280" s="159" t="s">
        <v>282</v>
      </c>
      <c r="CB280" s="159" t="s">
        <v>282</v>
      </c>
      <c r="CC280" s="159" t="s">
        <v>282</v>
      </c>
      <c r="CD280" s="159" t="s">
        <v>282</v>
      </c>
      <c r="CE280" s="159" t="s">
        <v>282</v>
      </c>
      <c r="CF280" s="159" t="s">
        <v>282</v>
      </c>
      <c r="CG280" s="159" t="s">
        <v>282</v>
      </c>
      <c r="CH280" s="159" t="s">
        <v>282</v>
      </c>
      <c r="CI280" s="159" t="s">
        <v>282</v>
      </c>
      <c r="CJ280" s="159" t="s">
        <v>282</v>
      </c>
      <c r="CK280" s="159" t="s">
        <v>282</v>
      </c>
      <c r="CL280" s="159" t="s">
        <v>282</v>
      </c>
      <c r="CM280" s="159" t="s">
        <v>282</v>
      </c>
      <c r="CN280" s="159" t="s">
        <v>282</v>
      </c>
      <c r="CO280" s="159" t="s">
        <v>282</v>
      </c>
      <c r="CP280" s="159" t="s">
        <v>282</v>
      </c>
      <c r="CQ280" s="159" t="s">
        <v>282</v>
      </c>
      <c r="CR280" s="159" t="s">
        <v>282</v>
      </c>
      <c r="CS280" s="159" t="s">
        <v>282</v>
      </c>
      <c r="CT280" s="159" t="s">
        <v>282</v>
      </c>
      <c r="CU280" s="159" t="s">
        <v>282</v>
      </c>
      <c r="CV280" s="159" t="s">
        <v>282</v>
      </c>
      <c r="CW280" s="159" t="s">
        <v>282</v>
      </c>
      <c r="CX280" s="159" t="s">
        <v>282</v>
      </c>
      <c r="CY280" s="159" t="s">
        <v>282</v>
      </c>
      <c r="CZ280" s="159" t="s">
        <v>282</v>
      </c>
      <c r="DA280" s="159" t="s">
        <v>282</v>
      </c>
      <c r="DB280" s="159" t="s">
        <v>282</v>
      </c>
      <c r="DC280" s="159" t="s">
        <v>282</v>
      </c>
      <c r="DD280" s="159" t="s">
        <v>282</v>
      </c>
      <c r="DE280" s="159" t="s">
        <v>282</v>
      </c>
      <c r="DF280" s="159" t="s">
        <v>282</v>
      </c>
      <c r="DG280" s="159" t="s">
        <v>282</v>
      </c>
      <c r="DH280" s="159" t="s">
        <v>282</v>
      </c>
      <c r="DI280" s="159" t="s">
        <v>282</v>
      </c>
      <c r="DJ280" s="159" t="s">
        <v>282</v>
      </c>
      <c r="DK280" s="159" t="s">
        <v>282</v>
      </c>
      <c r="DL280" s="159" t="s">
        <v>282</v>
      </c>
      <c r="DM280" s="159" t="s">
        <v>282</v>
      </c>
      <c r="DN280" s="159" t="s">
        <v>282</v>
      </c>
      <c r="DO280" s="159" t="s">
        <v>282</v>
      </c>
      <c r="DP280" s="159" t="s">
        <v>282</v>
      </c>
      <c r="DQ280" s="159" t="s">
        <v>282</v>
      </c>
      <c r="DR280" s="159" t="s">
        <v>282</v>
      </c>
      <c r="DS280" s="159" t="s">
        <v>282</v>
      </c>
      <c r="DT280" s="159" t="s">
        <v>282</v>
      </c>
      <c r="DU280" s="159" t="s">
        <v>282</v>
      </c>
      <c r="DV280" s="159" t="s">
        <v>282</v>
      </c>
      <c r="DW280" s="159" t="s">
        <v>282</v>
      </c>
      <c r="DX280" s="159" t="s">
        <v>282</v>
      </c>
      <c r="DY280" s="159" t="s">
        <v>282</v>
      </c>
      <c r="DZ280" s="159" t="s">
        <v>282</v>
      </c>
      <c r="EA280" s="159" t="s">
        <v>282</v>
      </c>
      <c r="EB280" s="159" t="s">
        <v>282</v>
      </c>
      <c r="EC280" s="159" t="s">
        <v>282</v>
      </c>
      <c r="ED280" s="159" t="s">
        <v>282</v>
      </c>
      <c r="EE280" s="159" t="s">
        <v>282</v>
      </c>
      <c r="EF280" s="159" t="s">
        <v>282</v>
      </c>
      <c r="EG280" s="159" t="s">
        <v>282</v>
      </c>
      <c r="EH280" s="159" t="s">
        <v>282</v>
      </c>
      <c r="EI280" s="159" t="s">
        <v>282</v>
      </c>
      <c r="EJ280" s="159" t="s">
        <v>282</v>
      </c>
      <c r="EK280" s="159" t="s">
        <v>282</v>
      </c>
      <c r="EL280" s="159" t="s">
        <v>282</v>
      </c>
      <c r="EM280" s="159" t="s">
        <v>282</v>
      </c>
      <c r="EN280" s="159" t="s">
        <v>282</v>
      </c>
      <c r="EO280" s="159" t="s">
        <v>282</v>
      </c>
      <c r="EP280" s="159" t="s">
        <v>282</v>
      </c>
      <c r="EQ280" s="159" t="s">
        <v>282</v>
      </c>
      <c r="ER280" s="159" t="s">
        <v>282</v>
      </c>
      <c r="ES280" s="159" t="s">
        <v>282</v>
      </c>
      <c r="ET280" s="159" t="s">
        <v>282</v>
      </c>
      <c r="EU280" s="159" t="s">
        <v>282</v>
      </c>
      <c r="EV280" s="159" t="s">
        <v>282</v>
      </c>
      <c r="EW280" s="159" t="s">
        <v>282</v>
      </c>
      <c r="EX280" s="159" t="s">
        <v>282</v>
      </c>
      <c r="EY280" s="159" t="s">
        <v>282</v>
      </c>
      <c r="EZ280" s="159" t="s">
        <v>282</v>
      </c>
      <c r="FA280" s="159" t="s">
        <v>282</v>
      </c>
      <c r="FB280" s="159" t="s">
        <v>282</v>
      </c>
      <c r="FC280" s="159" t="s">
        <v>282</v>
      </c>
      <c r="FD280" s="159" t="s">
        <v>282</v>
      </c>
      <c r="FE280" s="159" t="s">
        <v>282</v>
      </c>
      <c r="FF280" s="159" t="s">
        <v>282</v>
      </c>
      <c r="FG280" s="159" t="s">
        <v>282</v>
      </c>
      <c r="FH280" s="159" t="s">
        <v>282</v>
      </c>
      <c r="FI280" s="159" t="s">
        <v>282</v>
      </c>
      <c r="FJ280" s="159" t="s">
        <v>282</v>
      </c>
      <c r="FK280" s="159" t="s">
        <v>282</v>
      </c>
      <c r="FL280" s="159" t="s">
        <v>282</v>
      </c>
      <c r="FM280" s="159" t="s">
        <v>282</v>
      </c>
      <c r="FN280" s="159" t="s">
        <v>282</v>
      </c>
      <c r="FO280" s="159" t="s">
        <v>282</v>
      </c>
      <c r="FP280" s="159" t="s">
        <v>282</v>
      </c>
      <c r="FQ280" s="159" t="s">
        <v>282</v>
      </c>
      <c r="FR280" s="159" t="s">
        <v>282</v>
      </c>
      <c r="FS280" s="159" t="s">
        <v>282</v>
      </c>
      <c r="FT280" s="159" t="s">
        <v>282</v>
      </c>
    </row>
    <row r="281" spans="1:176" x14ac:dyDescent="0.25">
      <c r="A281" s="212" t="s">
        <v>7206</v>
      </c>
      <c r="B281" s="159" t="s">
        <v>282</v>
      </c>
      <c r="C281" s="66" t="str">
        <f>IF(ISNUMBER(Severity!H281)=FALSE,Severity!F281,IF(Severity!H281&gt;=0.5,"YES","NO"))</f>
        <v>YES</v>
      </c>
      <c r="D281" s="66" t="str">
        <f>IF(ISNUMBER(Severity!I281)=FALSE,Severity!G281,IF(Severity!I281&gt;0.5,"YES","NO"))</f>
        <v>NO</v>
      </c>
      <c r="E281" s="159">
        <v>8</v>
      </c>
      <c r="F281" s="159">
        <v>2</v>
      </c>
      <c r="G281" s="159" t="s">
        <v>246</v>
      </c>
      <c r="H281" s="159" t="s">
        <v>10507</v>
      </c>
      <c r="I281" s="159" t="s">
        <v>282</v>
      </c>
      <c r="J281" s="159">
        <v>1</v>
      </c>
      <c r="K281" s="159" t="s">
        <v>299</v>
      </c>
      <c r="L281" s="159">
        <v>17</v>
      </c>
      <c r="M281" s="159">
        <v>3</v>
      </c>
      <c r="N281" s="159">
        <v>7</v>
      </c>
      <c r="O281" s="159" t="s">
        <v>299</v>
      </c>
      <c r="P281" s="159">
        <v>17</v>
      </c>
      <c r="Q281" s="159">
        <v>6</v>
      </c>
      <c r="R281" s="301">
        <v>50</v>
      </c>
      <c r="S281" s="159" t="s">
        <v>299</v>
      </c>
      <c r="T281" s="159">
        <v>17</v>
      </c>
      <c r="U281" s="159" t="s">
        <v>282</v>
      </c>
      <c r="V281" s="159" t="s">
        <v>282</v>
      </c>
      <c r="W281" s="159" t="s">
        <v>282</v>
      </c>
      <c r="X281" s="159">
        <v>23.17</v>
      </c>
      <c r="Y281" s="159">
        <v>4.26</v>
      </c>
      <c r="Z281" s="159">
        <v>12</v>
      </c>
      <c r="AA281" s="159" t="s">
        <v>282</v>
      </c>
      <c r="AB281" s="159" t="s">
        <v>282</v>
      </c>
      <c r="AC281" s="159" t="s">
        <v>282</v>
      </c>
      <c r="AD281" s="159">
        <v>13.5</v>
      </c>
      <c r="AE281" s="159">
        <v>8.25</v>
      </c>
      <c r="AF281" s="159">
        <v>12</v>
      </c>
      <c r="AG281" s="159" t="s">
        <v>282</v>
      </c>
      <c r="AH281" s="159" t="s">
        <v>282</v>
      </c>
      <c r="AI281" s="159" t="s">
        <v>282</v>
      </c>
      <c r="AJ281" s="159" t="s">
        <v>282</v>
      </c>
      <c r="AK281" s="159" t="s">
        <v>282</v>
      </c>
      <c r="AL281" s="159" t="s">
        <v>282</v>
      </c>
      <c r="AM281" s="159">
        <v>13</v>
      </c>
      <c r="AN281" s="159">
        <v>12</v>
      </c>
      <c r="AO281" s="159" t="s">
        <v>790</v>
      </c>
      <c r="AP281" s="159" t="s">
        <v>10507</v>
      </c>
      <c r="AQ281" s="159">
        <v>0</v>
      </c>
      <c r="AR281" s="159">
        <v>0</v>
      </c>
      <c r="AS281" s="159" t="s">
        <v>299</v>
      </c>
      <c r="AT281" s="159">
        <v>17</v>
      </c>
      <c r="AU281" s="159">
        <v>3</v>
      </c>
      <c r="AV281" s="159">
        <v>7</v>
      </c>
      <c r="AW281" s="159" t="s">
        <v>299</v>
      </c>
      <c r="AX281" s="159">
        <v>17</v>
      </c>
      <c r="AY281" s="159">
        <v>6</v>
      </c>
      <c r="AZ281" s="159">
        <v>50</v>
      </c>
      <c r="BA281" s="159" t="s">
        <v>299</v>
      </c>
      <c r="BB281" s="159">
        <v>17</v>
      </c>
      <c r="BC281" s="159">
        <v>20.73</v>
      </c>
      <c r="BD281" s="159">
        <v>3.66</v>
      </c>
      <c r="BE281" s="159">
        <v>11</v>
      </c>
      <c r="BF281" s="159">
        <v>20.73</v>
      </c>
      <c r="BG281" s="159">
        <v>3.66</v>
      </c>
      <c r="BH281" s="159">
        <v>11</v>
      </c>
      <c r="BI281" s="159">
        <v>12.09</v>
      </c>
      <c r="BJ281" s="159">
        <v>8.23</v>
      </c>
      <c r="BK281" s="159">
        <v>11</v>
      </c>
      <c r="BL281" s="159">
        <v>12.09</v>
      </c>
      <c r="BM281" s="159">
        <v>8.23</v>
      </c>
      <c r="BN281" s="159">
        <v>11</v>
      </c>
      <c r="BO281" s="159" t="s">
        <v>282</v>
      </c>
      <c r="BP281" s="159" t="s">
        <v>282</v>
      </c>
      <c r="BQ281" s="159" t="s">
        <v>282</v>
      </c>
      <c r="BR281" s="159" t="s">
        <v>282</v>
      </c>
      <c r="BS281" s="159" t="s">
        <v>282</v>
      </c>
      <c r="BT281" s="159" t="s">
        <v>282</v>
      </c>
      <c r="BU281" s="159">
        <v>11</v>
      </c>
      <c r="BV281" s="159">
        <v>11</v>
      </c>
      <c r="BW281" s="159" t="s">
        <v>282</v>
      </c>
      <c r="BX281" s="159" t="s">
        <v>282</v>
      </c>
      <c r="BY281" s="159" t="s">
        <v>282</v>
      </c>
      <c r="BZ281" s="159" t="s">
        <v>282</v>
      </c>
      <c r="CA281" s="159" t="s">
        <v>282</v>
      </c>
      <c r="CB281" s="159" t="s">
        <v>282</v>
      </c>
      <c r="CC281" s="159" t="s">
        <v>282</v>
      </c>
      <c r="CD281" s="159" t="s">
        <v>282</v>
      </c>
      <c r="CE281" s="159" t="s">
        <v>282</v>
      </c>
      <c r="CF281" s="159" t="s">
        <v>282</v>
      </c>
      <c r="CG281" s="159" t="s">
        <v>282</v>
      </c>
      <c r="CH281" s="159" t="s">
        <v>282</v>
      </c>
      <c r="CI281" s="159" t="s">
        <v>282</v>
      </c>
      <c r="CJ281" s="159" t="s">
        <v>282</v>
      </c>
      <c r="CK281" s="159" t="s">
        <v>282</v>
      </c>
      <c r="CL281" s="159" t="s">
        <v>282</v>
      </c>
      <c r="CM281" s="159" t="s">
        <v>282</v>
      </c>
      <c r="CN281" s="159" t="s">
        <v>282</v>
      </c>
      <c r="CO281" s="159" t="s">
        <v>282</v>
      </c>
      <c r="CP281" s="159" t="s">
        <v>282</v>
      </c>
      <c r="CQ281" s="159" t="s">
        <v>282</v>
      </c>
      <c r="CR281" s="159" t="s">
        <v>282</v>
      </c>
      <c r="CS281" s="159" t="s">
        <v>282</v>
      </c>
      <c r="CT281" s="159" t="s">
        <v>282</v>
      </c>
      <c r="CU281" s="159" t="s">
        <v>282</v>
      </c>
      <c r="CV281" s="159" t="s">
        <v>282</v>
      </c>
      <c r="CW281" s="159" t="s">
        <v>282</v>
      </c>
      <c r="CX281" s="159" t="s">
        <v>282</v>
      </c>
      <c r="CY281" s="159" t="s">
        <v>282</v>
      </c>
      <c r="CZ281" s="159" t="s">
        <v>282</v>
      </c>
      <c r="DA281" s="159" t="s">
        <v>282</v>
      </c>
      <c r="DB281" s="159" t="s">
        <v>282</v>
      </c>
      <c r="DC281" s="159" t="s">
        <v>282</v>
      </c>
      <c r="DD281" s="159" t="s">
        <v>282</v>
      </c>
      <c r="DE281" s="159" t="s">
        <v>282</v>
      </c>
      <c r="DF281" s="159" t="s">
        <v>282</v>
      </c>
      <c r="DG281" s="159" t="s">
        <v>282</v>
      </c>
      <c r="DH281" s="159" t="s">
        <v>282</v>
      </c>
      <c r="DI281" s="159" t="s">
        <v>282</v>
      </c>
      <c r="DJ281" s="159" t="s">
        <v>282</v>
      </c>
      <c r="DK281" s="159" t="s">
        <v>282</v>
      </c>
      <c r="DL281" s="159" t="s">
        <v>282</v>
      </c>
      <c r="DM281" s="159" t="s">
        <v>282</v>
      </c>
      <c r="DN281" s="159" t="s">
        <v>282</v>
      </c>
      <c r="DO281" s="159" t="s">
        <v>282</v>
      </c>
      <c r="DP281" s="159" t="s">
        <v>282</v>
      </c>
      <c r="DQ281" s="159" t="s">
        <v>282</v>
      </c>
      <c r="DR281" s="159" t="s">
        <v>282</v>
      </c>
      <c r="DS281" s="159" t="s">
        <v>282</v>
      </c>
      <c r="DT281" s="159" t="s">
        <v>282</v>
      </c>
      <c r="DU281" s="159" t="s">
        <v>282</v>
      </c>
      <c r="DV281" s="159" t="s">
        <v>282</v>
      </c>
      <c r="DW281" s="159" t="s">
        <v>282</v>
      </c>
      <c r="DX281" s="159" t="s">
        <v>282</v>
      </c>
      <c r="DY281" s="159" t="s">
        <v>282</v>
      </c>
      <c r="DZ281" s="159" t="s">
        <v>282</v>
      </c>
      <c r="EA281" s="159" t="s">
        <v>282</v>
      </c>
      <c r="EB281" s="159" t="s">
        <v>282</v>
      </c>
      <c r="EC281" s="159" t="s">
        <v>282</v>
      </c>
      <c r="ED281" s="159" t="s">
        <v>282</v>
      </c>
      <c r="EE281" s="159" t="s">
        <v>282</v>
      </c>
      <c r="EF281" s="159" t="s">
        <v>282</v>
      </c>
      <c r="EG281" s="159" t="s">
        <v>282</v>
      </c>
      <c r="EH281" s="159" t="s">
        <v>282</v>
      </c>
      <c r="EI281" s="159" t="s">
        <v>282</v>
      </c>
      <c r="EJ281" s="159" t="s">
        <v>282</v>
      </c>
      <c r="EK281" s="159" t="s">
        <v>282</v>
      </c>
      <c r="EL281" s="159" t="s">
        <v>282</v>
      </c>
      <c r="EM281" s="159" t="s">
        <v>282</v>
      </c>
      <c r="EN281" s="159" t="s">
        <v>282</v>
      </c>
      <c r="EO281" s="159" t="s">
        <v>282</v>
      </c>
      <c r="EP281" s="159" t="s">
        <v>282</v>
      </c>
      <c r="EQ281" s="159" t="s">
        <v>282</v>
      </c>
      <c r="ER281" s="159" t="s">
        <v>282</v>
      </c>
      <c r="ES281" s="159" t="s">
        <v>282</v>
      </c>
      <c r="ET281" s="159" t="s">
        <v>282</v>
      </c>
      <c r="EU281" s="159" t="s">
        <v>282</v>
      </c>
      <c r="EV281" s="159" t="s">
        <v>282</v>
      </c>
      <c r="EW281" s="159" t="s">
        <v>282</v>
      </c>
      <c r="EX281" s="159" t="s">
        <v>282</v>
      </c>
      <c r="EY281" s="159" t="s">
        <v>282</v>
      </c>
      <c r="EZ281" s="159" t="s">
        <v>282</v>
      </c>
      <c r="FA281" s="159" t="s">
        <v>282</v>
      </c>
      <c r="FB281" s="159" t="s">
        <v>282</v>
      </c>
      <c r="FC281" s="159" t="s">
        <v>282</v>
      </c>
      <c r="FD281" s="159" t="s">
        <v>282</v>
      </c>
      <c r="FE281" s="159" t="s">
        <v>282</v>
      </c>
      <c r="FF281" s="159" t="s">
        <v>282</v>
      </c>
      <c r="FG281" s="159" t="s">
        <v>282</v>
      </c>
      <c r="FH281" s="159" t="s">
        <v>282</v>
      </c>
      <c r="FI281" s="159" t="s">
        <v>282</v>
      </c>
      <c r="FJ281" s="159" t="s">
        <v>282</v>
      </c>
      <c r="FK281" s="159" t="s">
        <v>282</v>
      </c>
      <c r="FL281" s="159" t="s">
        <v>282</v>
      </c>
      <c r="FM281" s="159" t="s">
        <v>282</v>
      </c>
      <c r="FN281" s="159" t="s">
        <v>282</v>
      </c>
      <c r="FO281" s="159" t="s">
        <v>282</v>
      </c>
      <c r="FP281" s="159" t="s">
        <v>282</v>
      </c>
      <c r="FQ281" s="159" t="s">
        <v>282</v>
      </c>
      <c r="FR281" s="159" t="s">
        <v>282</v>
      </c>
      <c r="FS281" s="159" t="s">
        <v>282</v>
      </c>
      <c r="FT281" s="159" t="s">
        <v>282</v>
      </c>
    </row>
    <row r="282" spans="1:176" x14ac:dyDescent="0.25">
      <c r="A282" s="66" t="s">
        <v>4666</v>
      </c>
      <c r="B282" s="159" t="s">
        <v>11486</v>
      </c>
      <c r="C282" s="66" t="str">
        <f>IF(ISNUMBER(Severity!H282)=FALSE,Severity!F282,IF(Severity!H282&gt;=0.5,"YES","NO"))</f>
        <v>NO</v>
      </c>
      <c r="D282" s="66" t="str">
        <f>IF(ISNUMBER(Severity!I282)=FALSE,Severity!G282,IF(Severity!I282&gt;0.5,"YES","NO"))</f>
        <v>YES</v>
      </c>
      <c r="E282" s="159">
        <v>9</v>
      </c>
      <c r="F282" s="159">
        <v>2</v>
      </c>
      <c r="G282" s="66" t="s">
        <v>10668</v>
      </c>
      <c r="H282" s="159" t="s">
        <v>182</v>
      </c>
      <c r="I282" s="66" t="s">
        <v>282</v>
      </c>
      <c r="J282" s="159">
        <v>5</v>
      </c>
      <c r="K282" s="159" t="s">
        <v>435</v>
      </c>
      <c r="L282" s="66">
        <v>21</v>
      </c>
      <c r="M282" s="66">
        <v>27</v>
      </c>
      <c r="N282" s="66">
        <v>13</v>
      </c>
      <c r="O282" s="159" t="s">
        <v>282</v>
      </c>
      <c r="P282" s="159" t="s">
        <v>282</v>
      </c>
      <c r="Q282" s="159" t="s">
        <v>282</v>
      </c>
      <c r="R282" s="159" t="s">
        <v>282</v>
      </c>
      <c r="S282" s="159" t="s">
        <v>435</v>
      </c>
      <c r="T282" s="159">
        <v>21</v>
      </c>
      <c r="U282" s="159">
        <v>27.8</v>
      </c>
      <c r="V282" s="159">
        <v>9.3000000000000007</v>
      </c>
      <c r="W282" s="159">
        <v>47</v>
      </c>
      <c r="X282" s="66" t="s">
        <v>282</v>
      </c>
      <c r="Y282" s="66" t="s">
        <v>282</v>
      </c>
      <c r="Z282" s="66" t="s">
        <v>282</v>
      </c>
      <c r="AA282" s="66" t="s">
        <v>282</v>
      </c>
      <c r="AB282" s="66" t="s">
        <v>282</v>
      </c>
      <c r="AC282" s="66" t="s">
        <v>282</v>
      </c>
      <c r="AD282" s="66" t="s">
        <v>282</v>
      </c>
      <c r="AE282" s="66" t="s">
        <v>282</v>
      </c>
      <c r="AF282" s="66" t="s">
        <v>282</v>
      </c>
      <c r="AG282" s="66" t="s">
        <v>282</v>
      </c>
      <c r="AH282" s="66" t="s">
        <v>282</v>
      </c>
      <c r="AI282" s="66" t="s">
        <v>282</v>
      </c>
      <c r="AJ282" s="66" t="s">
        <v>282</v>
      </c>
      <c r="AK282" s="66" t="s">
        <v>282</v>
      </c>
      <c r="AL282" s="66" t="s">
        <v>282</v>
      </c>
      <c r="AM282" s="159">
        <v>47</v>
      </c>
      <c r="AN282" s="159">
        <v>42</v>
      </c>
      <c r="AO282" s="159" t="s">
        <v>306</v>
      </c>
      <c r="AP282" s="159" t="s">
        <v>282</v>
      </c>
      <c r="AQ282" s="66" t="s">
        <v>282</v>
      </c>
      <c r="AR282" s="159">
        <v>4</v>
      </c>
      <c r="AS282" s="159" t="s">
        <v>435</v>
      </c>
      <c r="AT282" s="66">
        <v>21</v>
      </c>
      <c r="AU282" s="66">
        <v>10</v>
      </c>
      <c r="AV282" s="66">
        <v>13</v>
      </c>
      <c r="AW282" s="159" t="s">
        <v>282</v>
      </c>
      <c r="AX282" s="159" t="s">
        <v>282</v>
      </c>
      <c r="AY282" s="159" t="s">
        <v>282</v>
      </c>
      <c r="AZ282" s="159" t="s">
        <v>282</v>
      </c>
      <c r="BA282" s="159" t="s">
        <v>435</v>
      </c>
      <c r="BB282" s="159">
        <v>21</v>
      </c>
      <c r="BC282" s="159">
        <v>28.7</v>
      </c>
      <c r="BD282" s="159">
        <v>8.5</v>
      </c>
      <c r="BE282" s="159">
        <v>26</v>
      </c>
      <c r="BF282" s="66" t="s">
        <v>282</v>
      </c>
      <c r="BG282" s="66" t="s">
        <v>282</v>
      </c>
      <c r="BH282" s="66" t="s">
        <v>282</v>
      </c>
      <c r="BI282" s="66" t="s">
        <v>282</v>
      </c>
      <c r="BJ282" s="66" t="s">
        <v>282</v>
      </c>
      <c r="BK282" s="66" t="s">
        <v>282</v>
      </c>
      <c r="BL282" s="66" t="s">
        <v>282</v>
      </c>
      <c r="BM282" s="66" t="s">
        <v>282</v>
      </c>
      <c r="BN282" s="66" t="s">
        <v>282</v>
      </c>
      <c r="BO282" s="66" t="s">
        <v>282</v>
      </c>
      <c r="BP282" s="66" t="s">
        <v>282</v>
      </c>
      <c r="BQ282" s="66" t="s">
        <v>282</v>
      </c>
      <c r="BR282" s="66" t="s">
        <v>282</v>
      </c>
      <c r="BS282" s="66" t="s">
        <v>282</v>
      </c>
      <c r="BT282" s="66" t="s">
        <v>282</v>
      </c>
      <c r="BU282" s="159">
        <v>26</v>
      </c>
      <c r="BV282" s="159">
        <v>22</v>
      </c>
      <c r="BW282" s="159" t="s">
        <v>282</v>
      </c>
      <c r="BX282" s="159" t="s">
        <v>282</v>
      </c>
      <c r="BY282" s="159" t="s">
        <v>282</v>
      </c>
      <c r="BZ282" s="159" t="s">
        <v>282</v>
      </c>
      <c r="CA282" s="159" t="s">
        <v>282</v>
      </c>
      <c r="CB282" s="159" t="s">
        <v>282</v>
      </c>
      <c r="CC282" s="159" t="s">
        <v>282</v>
      </c>
      <c r="CD282" s="159" t="s">
        <v>282</v>
      </c>
      <c r="CE282" s="159" t="s">
        <v>282</v>
      </c>
      <c r="CF282" s="159" t="s">
        <v>282</v>
      </c>
      <c r="CG282" s="159" t="s">
        <v>282</v>
      </c>
      <c r="CH282" s="159" t="s">
        <v>282</v>
      </c>
      <c r="CI282" s="159" t="s">
        <v>282</v>
      </c>
      <c r="CJ282" s="159" t="s">
        <v>282</v>
      </c>
      <c r="CK282" s="159" t="s">
        <v>282</v>
      </c>
      <c r="CL282" s="159" t="s">
        <v>282</v>
      </c>
      <c r="CM282" s="159" t="s">
        <v>282</v>
      </c>
      <c r="CN282" s="159" t="s">
        <v>282</v>
      </c>
      <c r="CO282" s="159" t="s">
        <v>282</v>
      </c>
      <c r="CP282" s="159" t="s">
        <v>282</v>
      </c>
      <c r="CQ282" s="159" t="s">
        <v>282</v>
      </c>
      <c r="CR282" s="159" t="s">
        <v>282</v>
      </c>
      <c r="CS282" s="159" t="s">
        <v>282</v>
      </c>
      <c r="CT282" s="159" t="s">
        <v>282</v>
      </c>
      <c r="CU282" s="159" t="s">
        <v>282</v>
      </c>
      <c r="CV282" s="159" t="s">
        <v>282</v>
      </c>
      <c r="CW282" s="159" t="s">
        <v>282</v>
      </c>
      <c r="CX282" s="159" t="s">
        <v>282</v>
      </c>
      <c r="CY282" s="159" t="s">
        <v>282</v>
      </c>
      <c r="CZ282" s="159" t="s">
        <v>282</v>
      </c>
      <c r="DA282" s="159" t="s">
        <v>282</v>
      </c>
      <c r="DB282" s="159" t="s">
        <v>282</v>
      </c>
      <c r="DC282" s="159" t="s">
        <v>282</v>
      </c>
      <c r="DD282" s="159" t="s">
        <v>282</v>
      </c>
      <c r="DE282" s="159" t="s">
        <v>282</v>
      </c>
      <c r="DF282" s="159" t="s">
        <v>282</v>
      </c>
      <c r="DG282" s="159" t="s">
        <v>282</v>
      </c>
      <c r="DH282" s="159" t="s">
        <v>282</v>
      </c>
      <c r="DI282" s="159" t="s">
        <v>282</v>
      </c>
      <c r="DJ282" s="159" t="s">
        <v>282</v>
      </c>
      <c r="DK282" s="159" t="s">
        <v>282</v>
      </c>
      <c r="DL282" s="159" t="s">
        <v>282</v>
      </c>
      <c r="DM282" s="159" t="s">
        <v>282</v>
      </c>
      <c r="DN282" s="159" t="s">
        <v>282</v>
      </c>
      <c r="DO282" s="159" t="s">
        <v>282</v>
      </c>
      <c r="DP282" s="159" t="s">
        <v>282</v>
      </c>
      <c r="DQ282" s="159" t="s">
        <v>282</v>
      </c>
      <c r="DR282" s="159" t="s">
        <v>282</v>
      </c>
      <c r="DS282" s="159" t="s">
        <v>282</v>
      </c>
      <c r="DT282" s="159" t="s">
        <v>282</v>
      </c>
      <c r="DU282" s="159" t="s">
        <v>282</v>
      </c>
      <c r="DV282" s="159" t="s">
        <v>282</v>
      </c>
      <c r="DW282" s="159" t="s">
        <v>282</v>
      </c>
      <c r="DX282" s="159" t="s">
        <v>282</v>
      </c>
      <c r="DY282" s="159" t="s">
        <v>282</v>
      </c>
      <c r="DZ282" s="159" t="s">
        <v>282</v>
      </c>
      <c r="EA282" s="159" t="s">
        <v>282</v>
      </c>
      <c r="EB282" s="159" t="s">
        <v>282</v>
      </c>
      <c r="EC282" s="159" t="s">
        <v>282</v>
      </c>
      <c r="ED282" s="159" t="s">
        <v>282</v>
      </c>
      <c r="EE282" s="159" t="s">
        <v>282</v>
      </c>
      <c r="EF282" s="159" t="s">
        <v>282</v>
      </c>
      <c r="EG282" s="159" t="s">
        <v>282</v>
      </c>
      <c r="EH282" s="159" t="s">
        <v>282</v>
      </c>
      <c r="EI282" s="159" t="s">
        <v>282</v>
      </c>
      <c r="EJ282" s="159" t="s">
        <v>282</v>
      </c>
      <c r="EK282" s="159" t="s">
        <v>282</v>
      </c>
      <c r="EL282" s="159" t="s">
        <v>282</v>
      </c>
      <c r="EM282" s="159" t="s">
        <v>282</v>
      </c>
      <c r="EN282" s="159" t="s">
        <v>282</v>
      </c>
      <c r="EO282" s="159" t="s">
        <v>282</v>
      </c>
      <c r="EP282" s="159" t="s">
        <v>282</v>
      </c>
      <c r="EQ282" s="159" t="s">
        <v>282</v>
      </c>
      <c r="ER282" s="159" t="s">
        <v>282</v>
      </c>
      <c r="ES282" s="159" t="s">
        <v>282</v>
      </c>
      <c r="ET282" s="159" t="s">
        <v>282</v>
      </c>
      <c r="EU282" s="159" t="s">
        <v>282</v>
      </c>
      <c r="EV282" s="159" t="s">
        <v>282</v>
      </c>
      <c r="EW282" s="159" t="s">
        <v>282</v>
      </c>
      <c r="EX282" s="159" t="s">
        <v>282</v>
      </c>
      <c r="EY282" s="159" t="s">
        <v>282</v>
      </c>
      <c r="EZ282" s="159" t="s">
        <v>282</v>
      </c>
      <c r="FA282" s="159" t="s">
        <v>282</v>
      </c>
      <c r="FB282" s="159" t="s">
        <v>282</v>
      </c>
      <c r="FC282" s="159" t="s">
        <v>282</v>
      </c>
      <c r="FD282" s="159" t="s">
        <v>282</v>
      </c>
      <c r="FE282" s="159" t="s">
        <v>282</v>
      </c>
      <c r="FF282" s="159" t="s">
        <v>282</v>
      </c>
      <c r="FG282" s="159" t="s">
        <v>282</v>
      </c>
      <c r="FH282" s="159" t="s">
        <v>282</v>
      </c>
      <c r="FI282" s="159" t="s">
        <v>282</v>
      </c>
      <c r="FJ282" s="159" t="s">
        <v>282</v>
      </c>
      <c r="FK282" s="159" t="s">
        <v>282</v>
      </c>
      <c r="FL282" s="159" t="s">
        <v>282</v>
      </c>
      <c r="FM282" s="159" t="s">
        <v>282</v>
      </c>
      <c r="FN282" s="159" t="s">
        <v>282</v>
      </c>
      <c r="FO282" s="159" t="s">
        <v>282</v>
      </c>
      <c r="FP282" s="159" t="s">
        <v>282</v>
      </c>
      <c r="FQ282" s="159" t="s">
        <v>282</v>
      </c>
      <c r="FR282" s="159" t="s">
        <v>282</v>
      </c>
      <c r="FS282" s="159" t="s">
        <v>282</v>
      </c>
      <c r="FT282" s="159" t="s">
        <v>282</v>
      </c>
    </row>
    <row r="283" spans="1:176" x14ac:dyDescent="0.25">
      <c r="A283" s="66" t="s">
        <v>8303</v>
      </c>
      <c r="B283" s="159" t="s">
        <v>282</v>
      </c>
      <c r="C283" s="66" t="str">
        <f>IF(ISNUMBER(Severity!H283)=FALSE,Severity!F283,IF(Severity!H283&gt;=0.5,"YES","NO"))</f>
        <v>NO</v>
      </c>
      <c r="D283" s="66" t="str">
        <f>IF(ISNUMBER(Severity!I283)=FALSE,Severity!G283,IF(Severity!I283&gt;0.5,"YES","NO"))</f>
        <v>YES</v>
      </c>
      <c r="E283" s="159">
        <v>3</v>
      </c>
      <c r="F283" s="159">
        <v>2</v>
      </c>
      <c r="G283" s="212" t="s">
        <v>673</v>
      </c>
      <c r="H283" s="159" t="s">
        <v>183</v>
      </c>
      <c r="I283" s="159" t="s">
        <v>282</v>
      </c>
      <c r="J283" s="159">
        <v>7</v>
      </c>
      <c r="K283" s="159" t="s">
        <v>282</v>
      </c>
      <c r="L283" s="159" t="s">
        <v>282</v>
      </c>
      <c r="M283" s="159" t="s">
        <v>282</v>
      </c>
      <c r="N283" s="159" t="s">
        <v>282</v>
      </c>
      <c r="O283" s="159" t="s">
        <v>282</v>
      </c>
      <c r="P283" s="159" t="s">
        <v>282</v>
      </c>
      <c r="Q283" s="159" t="s">
        <v>282</v>
      </c>
      <c r="R283" s="159" t="s">
        <v>282</v>
      </c>
      <c r="S283" s="159" t="s">
        <v>435</v>
      </c>
      <c r="T283" s="159">
        <v>21</v>
      </c>
      <c r="U283" s="159" t="s">
        <v>282</v>
      </c>
      <c r="V283" s="159" t="s">
        <v>282</v>
      </c>
      <c r="W283" s="159" t="s">
        <v>282</v>
      </c>
      <c r="X283" s="66">
        <v>22.65</v>
      </c>
      <c r="Y283" s="66">
        <v>7.94</v>
      </c>
      <c r="Z283" s="66">
        <v>17</v>
      </c>
      <c r="AA283" s="159" t="s">
        <v>282</v>
      </c>
      <c r="AB283" s="159" t="s">
        <v>282</v>
      </c>
      <c r="AC283" s="159" t="s">
        <v>282</v>
      </c>
      <c r="AD283" s="66">
        <v>10</v>
      </c>
      <c r="AE283" s="66">
        <v>7.09</v>
      </c>
      <c r="AF283" s="66">
        <v>17</v>
      </c>
      <c r="AG283" s="159" t="s">
        <v>282</v>
      </c>
      <c r="AH283" s="159" t="s">
        <v>282</v>
      </c>
      <c r="AI283" s="159" t="s">
        <v>282</v>
      </c>
      <c r="AJ283" s="159" t="s">
        <v>282</v>
      </c>
      <c r="AK283" s="159" t="s">
        <v>282</v>
      </c>
      <c r="AL283" s="159" t="s">
        <v>282</v>
      </c>
      <c r="AM283" s="159">
        <v>24</v>
      </c>
      <c r="AN283" s="159">
        <v>17</v>
      </c>
      <c r="AO283" s="159" t="s">
        <v>682</v>
      </c>
      <c r="AP283" s="159" t="s">
        <v>183</v>
      </c>
      <c r="AQ283" s="159" t="s">
        <v>282</v>
      </c>
      <c r="AR283" s="159">
        <v>7</v>
      </c>
      <c r="AS283" s="159" t="s">
        <v>282</v>
      </c>
      <c r="AT283" s="159" t="s">
        <v>282</v>
      </c>
      <c r="AU283" s="159" t="s">
        <v>282</v>
      </c>
      <c r="AV283" s="159" t="s">
        <v>282</v>
      </c>
      <c r="AW283" s="159" t="s">
        <v>282</v>
      </c>
      <c r="AX283" s="159" t="s">
        <v>282</v>
      </c>
      <c r="AY283" s="159" t="s">
        <v>282</v>
      </c>
      <c r="AZ283" s="159" t="s">
        <v>282</v>
      </c>
      <c r="BA283" s="159" t="s">
        <v>435</v>
      </c>
      <c r="BB283" s="159">
        <v>21</v>
      </c>
      <c r="BC283" s="159" t="s">
        <v>282</v>
      </c>
      <c r="BD283" s="159" t="s">
        <v>282</v>
      </c>
      <c r="BE283" s="159" t="s">
        <v>282</v>
      </c>
      <c r="BF283" s="66">
        <v>25.59</v>
      </c>
      <c r="BG283" s="66">
        <v>7.93</v>
      </c>
      <c r="BH283" s="66">
        <v>17</v>
      </c>
      <c r="BI283" s="159" t="s">
        <v>282</v>
      </c>
      <c r="BJ283" s="159" t="s">
        <v>282</v>
      </c>
      <c r="BK283" s="159" t="s">
        <v>282</v>
      </c>
      <c r="BL283" s="66">
        <v>16</v>
      </c>
      <c r="BM283" s="66">
        <v>10.32</v>
      </c>
      <c r="BN283" s="66">
        <v>17</v>
      </c>
      <c r="BO283" s="159" t="s">
        <v>282</v>
      </c>
      <c r="BP283" s="159" t="s">
        <v>282</v>
      </c>
      <c r="BQ283" s="159" t="s">
        <v>282</v>
      </c>
      <c r="BR283" s="159" t="s">
        <v>282</v>
      </c>
      <c r="BS283" s="159" t="s">
        <v>282</v>
      </c>
      <c r="BT283" s="159" t="s">
        <v>282</v>
      </c>
      <c r="BU283" s="159">
        <v>24</v>
      </c>
      <c r="BV283" s="159">
        <v>17</v>
      </c>
      <c r="BW283" s="159" t="s">
        <v>282</v>
      </c>
      <c r="BX283" s="159" t="s">
        <v>282</v>
      </c>
      <c r="BY283" s="159" t="s">
        <v>282</v>
      </c>
      <c r="BZ283" s="159" t="s">
        <v>282</v>
      </c>
      <c r="CA283" s="159" t="s">
        <v>282</v>
      </c>
      <c r="CB283" s="159" t="s">
        <v>282</v>
      </c>
      <c r="CC283" s="159" t="s">
        <v>282</v>
      </c>
      <c r="CD283" s="159" t="s">
        <v>282</v>
      </c>
      <c r="CE283" s="159" t="s">
        <v>282</v>
      </c>
      <c r="CF283" s="159" t="s">
        <v>282</v>
      </c>
      <c r="CG283" s="159" t="s">
        <v>282</v>
      </c>
      <c r="CH283" s="159" t="s">
        <v>282</v>
      </c>
      <c r="CI283" s="159" t="s">
        <v>282</v>
      </c>
      <c r="CJ283" s="159" t="s">
        <v>282</v>
      </c>
      <c r="CK283" s="159" t="s">
        <v>282</v>
      </c>
      <c r="CL283" s="159" t="s">
        <v>282</v>
      </c>
      <c r="CM283" s="159" t="s">
        <v>282</v>
      </c>
      <c r="CN283" s="159" t="s">
        <v>282</v>
      </c>
      <c r="CO283" s="159" t="s">
        <v>282</v>
      </c>
      <c r="CP283" s="159" t="s">
        <v>282</v>
      </c>
      <c r="CQ283" s="159" t="s">
        <v>282</v>
      </c>
      <c r="CR283" s="159" t="s">
        <v>282</v>
      </c>
      <c r="CS283" s="159" t="s">
        <v>282</v>
      </c>
      <c r="CT283" s="159" t="s">
        <v>282</v>
      </c>
      <c r="CU283" s="159" t="s">
        <v>282</v>
      </c>
      <c r="CV283" s="159" t="s">
        <v>282</v>
      </c>
      <c r="CW283" s="159" t="s">
        <v>282</v>
      </c>
      <c r="CX283" s="159" t="s">
        <v>282</v>
      </c>
      <c r="CY283" s="159" t="s">
        <v>282</v>
      </c>
      <c r="CZ283" s="159" t="s">
        <v>282</v>
      </c>
      <c r="DA283" s="159" t="s">
        <v>282</v>
      </c>
      <c r="DB283" s="159" t="s">
        <v>282</v>
      </c>
      <c r="DC283" s="159" t="s">
        <v>282</v>
      </c>
      <c r="DD283" s="159" t="s">
        <v>282</v>
      </c>
      <c r="DE283" s="159" t="s">
        <v>282</v>
      </c>
      <c r="DF283" s="159" t="s">
        <v>282</v>
      </c>
      <c r="DG283" s="159" t="s">
        <v>282</v>
      </c>
      <c r="DH283" s="159" t="s">
        <v>282</v>
      </c>
      <c r="DI283" s="159" t="s">
        <v>282</v>
      </c>
      <c r="DJ283" s="159" t="s">
        <v>282</v>
      </c>
      <c r="DK283" s="159" t="s">
        <v>282</v>
      </c>
      <c r="DL283" s="159" t="s">
        <v>282</v>
      </c>
      <c r="DM283" s="159" t="s">
        <v>282</v>
      </c>
      <c r="DN283" s="159" t="s">
        <v>282</v>
      </c>
      <c r="DO283" s="159" t="s">
        <v>282</v>
      </c>
      <c r="DP283" s="159" t="s">
        <v>282</v>
      </c>
      <c r="DQ283" s="159" t="s">
        <v>282</v>
      </c>
      <c r="DR283" s="159" t="s">
        <v>282</v>
      </c>
      <c r="DS283" s="159" t="s">
        <v>282</v>
      </c>
      <c r="DT283" s="159" t="s">
        <v>282</v>
      </c>
      <c r="DU283" s="159" t="s">
        <v>282</v>
      </c>
      <c r="DV283" s="159" t="s">
        <v>282</v>
      </c>
      <c r="DW283" s="159" t="s">
        <v>282</v>
      </c>
      <c r="DX283" s="159" t="s">
        <v>282</v>
      </c>
      <c r="DY283" s="159" t="s">
        <v>282</v>
      </c>
      <c r="DZ283" s="159" t="s">
        <v>282</v>
      </c>
      <c r="EA283" s="159" t="s">
        <v>282</v>
      </c>
      <c r="EB283" s="159" t="s">
        <v>282</v>
      </c>
      <c r="EC283" s="159" t="s">
        <v>282</v>
      </c>
      <c r="ED283" s="159" t="s">
        <v>282</v>
      </c>
      <c r="EE283" s="159" t="s">
        <v>282</v>
      </c>
      <c r="EF283" s="159" t="s">
        <v>282</v>
      </c>
      <c r="EG283" s="159" t="s">
        <v>282</v>
      </c>
      <c r="EH283" s="159" t="s">
        <v>282</v>
      </c>
      <c r="EI283" s="159" t="s">
        <v>282</v>
      </c>
      <c r="EJ283" s="159" t="s">
        <v>282</v>
      </c>
      <c r="EK283" s="159" t="s">
        <v>282</v>
      </c>
      <c r="EL283" s="159" t="s">
        <v>282</v>
      </c>
      <c r="EM283" s="159" t="s">
        <v>282</v>
      </c>
      <c r="EN283" s="159" t="s">
        <v>282</v>
      </c>
      <c r="EO283" s="159" t="s">
        <v>282</v>
      </c>
      <c r="EP283" s="159" t="s">
        <v>282</v>
      </c>
      <c r="EQ283" s="159" t="s">
        <v>282</v>
      </c>
      <c r="ER283" s="159" t="s">
        <v>282</v>
      </c>
      <c r="ES283" s="159" t="s">
        <v>282</v>
      </c>
      <c r="ET283" s="159" t="s">
        <v>282</v>
      </c>
      <c r="EU283" s="159" t="s">
        <v>282</v>
      </c>
      <c r="EV283" s="159" t="s">
        <v>282</v>
      </c>
      <c r="EW283" s="159" t="s">
        <v>282</v>
      </c>
      <c r="EX283" s="159" t="s">
        <v>282</v>
      </c>
      <c r="EY283" s="159" t="s">
        <v>282</v>
      </c>
      <c r="EZ283" s="159" t="s">
        <v>282</v>
      </c>
      <c r="FA283" s="159" t="s">
        <v>282</v>
      </c>
      <c r="FB283" s="159" t="s">
        <v>282</v>
      </c>
      <c r="FC283" s="159" t="s">
        <v>282</v>
      </c>
      <c r="FD283" s="159" t="s">
        <v>282</v>
      </c>
      <c r="FE283" s="159" t="s">
        <v>282</v>
      </c>
      <c r="FF283" s="159" t="s">
        <v>282</v>
      </c>
      <c r="FG283" s="159" t="s">
        <v>282</v>
      </c>
      <c r="FH283" s="159" t="s">
        <v>282</v>
      </c>
      <c r="FI283" s="159" t="s">
        <v>282</v>
      </c>
      <c r="FJ283" s="159" t="s">
        <v>282</v>
      </c>
      <c r="FK283" s="159" t="s">
        <v>282</v>
      </c>
      <c r="FL283" s="159" t="s">
        <v>282</v>
      </c>
      <c r="FM283" s="159" t="s">
        <v>282</v>
      </c>
      <c r="FN283" s="159" t="s">
        <v>282</v>
      </c>
      <c r="FO283" s="159" t="s">
        <v>282</v>
      </c>
      <c r="FP283" s="159" t="s">
        <v>282</v>
      </c>
      <c r="FQ283" s="159" t="s">
        <v>282</v>
      </c>
      <c r="FR283" s="159" t="s">
        <v>282</v>
      </c>
      <c r="FS283" s="159" t="s">
        <v>282</v>
      </c>
      <c r="FT283" s="159" t="s">
        <v>282</v>
      </c>
    </row>
    <row r="284" spans="1:176" x14ac:dyDescent="0.25">
      <c r="A284" s="66" t="s">
        <v>4461</v>
      </c>
      <c r="B284" s="159" t="s">
        <v>282</v>
      </c>
      <c r="C284" s="66" t="str">
        <f>IF(ISNUMBER(Severity!H284)=FALSE,Severity!F284,IF(Severity!H284&gt;=0.5,"YES","NO"))</f>
        <v>YES</v>
      </c>
      <c r="D284" s="66" t="str">
        <f>IF(ISNUMBER(Severity!I284)=FALSE,Severity!G284,IF(Severity!I284&gt;0.5,"YES","NO"))</f>
        <v>NO</v>
      </c>
      <c r="E284" s="159">
        <v>12</v>
      </c>
      <c r="F284" s="159">
        <v>2</v>
      </c>
      <c r="G284" s="66" t="s">
        <v>770</v>
      </c>
      <c r="H284" s="159" t="s">
        <v>182</v>
      </c>
      <c r="I284" s="159" t="s">
        <v>282</v>
      </c>
      <c r="J284" s="159">
        <v>1</v>
      </c>
      <c r="K284" s="159" t="s">
        <v>299</v>
      </c>
      <c r="L284" s="66">
        <v>17</v>
      </c>
      <c r="M284" s="66">
        <v>11</v>
      </c>
      <c r="N284" s="66">
        <v>7</v>
      </c>
      <c r="O284" s="159" t="s">
        <v>299</v>
      </c>
      <c r="P284" s="66">
        <v>17</v>
      </c>
      <c r="Q284" s="66">
        <v>18</v>
      </c>
      <c r="R284" s="66">
        <v>50</v>
      </c>
      <c r="S284" s="159" t="s">
        <v>299</v>
      </c>
      <c r="T284" s="159">
        <v>17</v>
      </c>
      <c r="U284" s="159">
        <v>19.8</v>
      </c>
      <c r="V284" s="159">
        <v>4.0999999999999996</v>
      </c>
      <c r="W284" s="159">
        <v>33</v>
      </c>
      <c r="X284" s="66" t="s">
        <v>282</v>
      </c>
      <c r="Y284" s="66" t="s">
        <v>282</v>
      </c>
      <c r="Z284" s="66" t="s">
        <v>282</v>
      </c>
      <c r="AA284" s="159" t="s">
        <v>282</v>
      </c>
      <c r="AB284" s="159" t="s">
        <v>282</v>
      </c>
      <c r="AC284" s="159" t="s">
        <v>282</v>
      </c>
      <c r="AD284" s="159">
        <v>10</v>
      </c>
      <c r="AE284" s="159">
        <v>6</v>
      </c>
      <c r="AF284" s="159">
        <v>32</v>
      </c>
      <c r="AG284" s="159" t="s">
        <v>282</v>
      </c>
      <c r="AH284" s="159" t="s">
        <v>282</v>
      </c>
      <c r="AI284" s="159" t="s">
        <v>282</v>
      </c>
      <c r="AJ284" s="159" t="s">
        <v>282</v>
      </c>
      <c r="AK284" s="159" t="s">
        <v>282</v>
      </c>
      <c r="AL284" s="159" t="s">
        <v>282</v>
      </c>
      <c r="AM284" s="159">
        <v>33</v>
      </c>
      <c r="AN284" s="159">
        <v>32</v>
      </c>
      <c r="AO284" s="159" t="s">
        <v>246</v>
      </c>
      <c r="AP284" s="159" t="s">
        <v>10507</v>
      </c>
      <c r="AQ284" s="159" t="s">
        <v>282</v>
      </c>
      <c r="AR284" s="159">
        <v>1</v>
      </c>
      <c r="AS284" s="159" t="s">
        <v>299</v>
      </c>
      <c r="AT284" s="66">
        <v>17</v>
      </c>
      <c r="AU284" s="66">
        <v>12</v>
      </c>
      <c r="AV284" s="66">
        <v>7</v>
      </c>
      <c r="AW284" s="159" t="s">
        <v>299</v>
      </c>
      <c r="AX284" s="66">
        <v>17</v>
      </c>
      <c r="AY284" s="66">
        <v>19</v>
      </c>
      <c r="AZ284" s="66">
        <v>50</v>
      </c>
      <c r="BA284" s="159" t="s">
        <v>299</v>
      </c>
      <c r="BB284" s="159">
        <v>17</v>
      </c>
      <c r="BC284" s="159">
        <v>21.2</v>
      </c>
      <c r="BD284" s="159">
        <v>3.7</v>
      </c>
      <c r="BE284" s="159">
        <v>33</v>
      </c>
      <c r="BF284" s="66" t="s">
        <v>282</v>
      </c>
      <c r="BG284" s="66" t="s">
        <v>282</v>
      </c>
      <c r="BH284" s="66" t="s">
        <v>282</v>
      </c>
      <c r="BI284" s="159" t="s">
        <v>282</v>
      </c>
      <c r="BJ284" s="159" t="s">
        <v>282</v>
      </c>
      <c r="BK284" s="159" t="s">
        <v>282</v>
      </c>
      <c r="BL284" s="159">
        <v>10</v>
      </c>
      <c r="BM284" s="159">
        <v>6.2</v>
      </c>
      <c r="BN284" s="159">
        <v>32</v>
      </c>
      <c r="BO284" s="159" t="s">
        <v>282</v>
      </c>
      <c r="BP284" s="159" t="s">
        <v>282</v>
      </c>
      <c r="BQ284" s="159" t="s">
        <v>282</v>
      </c>
      <c r="BR284" s="159" t="s">
        <v>282</v>
      </c>
      <c r="BS284" s="159" t="s">
        <v>282</v>
      </c>
      <c r="BT284" s="159" t="s">
        <v>282</v>
      </c>
      <c r="BU284" s="159">
        <v>33</v>
      </c>
      <c r="BV284" s="159">
        <v>32</v>
      </c>
      <c r="BW284" s="159" t="s">
        <v>282</v>
      </c>
      <c r="BX284" s="159" t="s">
        <v>282</v>
      </c>
      <c r="BY284" s="159" t="s">
        <v>282</v>
      </c>
      <c r="BZ284" s="159" t="s">
        <v>282</v>
      </c>
      <c r="CA284" s="159" t="s">
        <v>282</v>
      </c>
      <c r="CB284" s="159" t="s">
        <v>282</v>
      </c>
      <c r="CC284" s="159" t="s">
        <v>282</v>
      </c>
      <c r="CD284" s="159" t="s">
        <v>282</v>
      </c>
      <c r="CE284" s="159" t="s">
        <v>282</v>
      </c>
      <c r="CF284" s="159" t="s">
        <v>282</v>
      </c>
      <c r="CG284" s="159" t="s">
        <v>282</v>
      </c>
      <c r="CH284" s="159" t="s">
        <v>282</v>
      </c>
      <c r="CI284" s="159" t="s">
        <v>282</v>
      </c>
      <c r="CJ284" s="159" t="s">
        <v>282</v>
      </c>
      <c r="CK284" s="159" t="s">
        <v>282</v>
      </c>
      <c r="CL284" s="159" t="s">
        <v>282</v>
      </c>
      <c r="CM284" s="159" t="s">
        <v>282</v>
      </c>
      <c r="CN284" s="159" t="s">
        <v>282</v>
      </c>
      <c r="CO284" s="159" t="s">
        <v>282</v>
      </c>
      <c r="CP284" s="159" t="s">
        <v>282</v>
      </c>
      <c r="CQ284" s="159" t="s">
        <v>282</v>
      </c>
      <c r="CR284" s="159" t="s">
        <v>282</v>
      </c>
      <c r="CS284" s="159" t="s">
        <v>282</v>
      </c>
      <c r="CT284" s="159" t="s">
        <v>282</v>
      </c>
      <c r="CU284" s="159" t="s">
        <v>282</v>
      </c>
      <c r="CV284" s="159" t="s">
        <v>282</v>
      </c>
      <c r="CW284" s="159" t="s">
        <v>282</v>
      </c>
      <c r="CX284" s="159" t="s">
        <v>282</v>
      </c>
      <c r="CY284" s="159" t="s">
        <v>282</v>
      </c>
      <c r="CZ284" s="159" t="s">
        <v>282</v>
      </c>
      <c r="DA284" s="159" t="s">
        <v>282</v>
      </c>
      <c r="DB284" s="159" t="s">
        <v>282</v>
      </c>
      <c r="DC284" s="159" t="s">
        <v>282</v>
      </c>
      <c r="DD284" s="159" t="s">
        <v>282</v>
      </c>
      <c r="DE284" s="159" t="s">
        <v>282</v>
      </c>
      <c r="DF284" s="159" t="s">
        <v>282</v>
      </c>
      <c r="DG284" s="159" t="s">
        <v>282</v>
      </c>
      <c r="DH284" s="159" t="s">
        <v>282</v>
      </c>
      <c r="DI284" s="159" t="s">
        <v>282</v>
      </c>
      <c r="DJ284" s="159" t="s">
        <v>282</v>
      </c>
      <c r="DK284" s="159" t="s">
        <v>282</v>
      </c>
      <c r="DL284" s="159" t="s">
        <v>282</v>
      </c>
      <c r="DM284" s="159" t="s">
        <v>282</v>
      </c>
      <c r="DN284" s="159" t="s">
        <v>282</v>
      </c>
      <c r="DO284" s="159" t="s">
        <v>282</v>
      </c>
      <c r="DP284" s="159" t="s">
        <v>282</v>
      </c>
      <c r="DQ284" s="159" t="s">
        <v>282</v>
      </c>
      <c r="DR284" s="159" t="s">
        <v>282</v>
      </c>
      <c r="DS284" s="159" t="s">
        <v>282</v>
      </c>
      <c r="DT284" s="159" t="s">
        <v>282</v>
      </c>
      <c r="DU284" s="159" t="s">
        <v>282</v>
      </c>
      <c r="DV284" s="159" t="s">
        <v>282</v>
      </c>
      <c r="DW284" s="159" t="s">
        <v>282</v>
      </c>
      <c r="DX284" s="159" t="s">
        <v>282</v>
      </c>
      <c r="DY284" s="159" t="s">
        <v>282</v>
      </c>
      <c r="DZ284" s="159" t="s">
        <v>282</v>
      </c>
      <c r="EA284" s="159" t="s">
        <v>282</v>
      </c>
      <c r="EB284" s="159" t="s">
        <v>282</v>
      </c>
      <c r="EC284" s="159" t="s">
        <v>282</v>
      </c>
      <c r="ED284" s="159" t="s">
        <v>282</v>
      </c>
      <c r="EE284" s="159" t="s">
        <v>282</v>
      </c>
      <c r="EF284" s="159" t="s">
        <v>282</v>
      </c>
      <c r="EG284" s="159" t="s">
        <v>282</v>
      </c>
      <c r="EH284" s="159" t="s">
        <v>282</v>
      </c>
      <c r="EI284" s="159" t="s">
        <v>282</v>
      </c>
      <c r="EJ284" s="159" t="s">
        <v>282</v>
      </c>
      <c r="EK284" s="159" t="s">
        <v>282</v>
      </c>
      <c r="EL284" s="159" t="s">
        <v>282</v>
      </c>
      <c r="EM284" s="159" t="s">
        <v>282</v>
      </c>
      <c r="EN284" s="159" t="s">
        <v>282</v>
      </c>
      <c r="EO284" s="159" t="s">
        <v>282</v>
      </c>
      <c r="EP284" s="159" t="s">
        <v>282</v>
      </c>
      <c r="EQ284" s="159" t="s">
        <v>282</v>
      </c>
      <c r="ER284" s="159" t="s">
        <v>282</v>
      </c>
      <c r="ES284" s="159" t="s">
        <v>282</v>
      </c>
      <c r="ET284" s="159" t="s">
        <v>282</v>
      </c>
      <c r="EU284" s="159" t="s">
        <v>282</v>
      </c>
      <c r="EV284" s="159" t="s">
        <v>282</v>
      </c>
      <c r="EW284" s="159" t="s">
        <v>282</v>
      </c>
      <c r="EX284" s="159" t="s">
        <v>282</v>
      </c>
      <c r="EY284" s="159" t="s">
        <v>282</v>
      </c>
      <c r="EZ284" s="159" t="s">
        <v>282</v>
      </c>
      <c r="FA284" s="159" t="s">
        <v>282</v>
      </c>
      <c r="FB284" s="159" t="s">
        <v>282</v>
      </c>
      <c r="FC284" s="159" t="s">
        <v>282</v>
      </c>
      <c r="FD284" s="159" t="s">
        <v>282</v>
      </c>
      <c r="FE284" s="159" t="s">
        <v>282</v>
      </c>
      <c r="FF284" s="159" t="s">
        <v>282</v>
      </c>
      <c r="FG284" s="159" t="s">
        <v>282</v>
      </c>
      <c r="FH284" s="159" t="s">
        <v>282</v>
      </c>
      <c r="FI284" s="159" t="s">
        <v>282</v>
      </c>
      <c r="FJ284" s="159" t="s">
        <v>282</v>
      </c>
      <c r="FK284" s="159" t="s">
        <v>282</v>
      </c>
      <c r="FL284" s="159" t="s">
        <v>282</v>
      </c>
      <c r="FM284" s="159" t="s">
        <v>282</v>
      </c>
      <c r="FN284" s="159" t="s">
        <v>282</v>
      </c>
      <c r="FO284" s="159" t="s">
        <v>282</v>
      </c>
      <c r="FP284" s="159" t="s">
        <v>282</v>
      </c>
      <c r="FQ284" s="159" t="s">
        <v>282</v>
      </c>
      <c r="FR284" s="159" t="s">
        <v>282</v>
      </c>
      <c r="FS284" s="159" t="s">
        <v>282</v>
      </c>
      <c r="FT284" s="159" t="s">
        <v>282</v>
      </c>
    </row>
    <row r="285" spans="1:176" x14ac:dyDescent="0.25">
      <c r="A285" s="212" t="s">
        <v>2694</v>
      </c>
      <c r="B285" s="159" t="s">
        <v>14316</v>
      </c>
      <c r="C285" s="331" t="s">
        <v>793</v>
      </c>
      <c r="D285" s="331" t="s">
        <v>130</v>
      </c>
      <c r="E285" s="159">
        <v>6</v>
      </c>
      <c r="F285" s="159">
        <v>2</v>
      </c>
      <c r="G285" s="159" t="s">
        <v>256</v>
      </c>
      <c r="H285" s="159" t="s">
        <v>10507</v>
      </c>
      <c r="I285" s="159">
        <v>8</v>
      </c>
      <c r="J285" s="159">
        <v>12</v>
      </c>
      <c r="K285" s="159" t="s">
        <v>299</v>
      </c>
      <c r="L285" s="159">
        <v>21</v>
      </c>
      <c r="M285" s="66">
        <v>38</v>
      </c>
      <c r="N285" s="159">
        <v>14</v>
      </c>
      <c r="O285" s="159" t="s">
        <v>299</v>
      </c>
      <c r="P285" s="159">
        <v>21</v>
      </c>
      <c r="Q285" s="66">
        <v>35</v>
      </c>
      <c r="R285" s="159">
        <v>50</v>
      </c>
      <c r="S285" s="159" t="s">
        <v>282</v>
      </c>
      <c r="T285" s="159" t="s">
        <v>282</v>
      </c>
      <c r="U285" s="159" t="s">
        <v>282</v>
      </c>
      <c r="V285" s="159" t="s">
        <v>282</v>
      </c>
      <c r="W285" s="159" t="s">
        <v>282</v>
      </c>
      <c r="X285" s="159" t="s">
        <v>282</v>
      </c>
      <c r="Y285" s="159" t="s">
        <v>282</v>
      </c>
      <c r="Z285" s="159" t="s">
        <v>282</v>
      </c>
      <c r="AA285" s="159" t="s">
        <v>282</v>
      </c>
      <c r="AB285" s="159" t="s">
        <v>282</v>
      </c>
      <c r="AC285" s="159" t="s">
        <v>282</v>
      </c>
      <c r="AD285" s="159" t="s">
        <v>282</v>
      </c>
      <c r="AE285" s="159" t="s">
        <v>282</v>
      </c>
      <c r="AF285" s="159" t="s">
        <v>282</v>
      </c>
      <c r="AG285" s="159" t="s">
        <v>282</v>
      </c>
      <c r="AH285" s="159" t="s">
        <v>282</v>
      </c>
      <c r="AI285" s="159" t="s">
        <v>282</v>
      </c>
      <c r="AJ285" s="159" t="s">
        <v>282</v>
      </c>
      <c r="AK285" s="159" t="s">
        <v>282</v>
      </c>
      <c r="AL285" s="159" t="s">
        <v>282</v>
      </c>
      <c r="AM285" s="159">
        <v>58</v>
      </c>
      <c r="AN285" s="159">
        <v>46</v>
      </c>
      <c r="AO285" s="159" t="s">
        <v>263</v>
      </c>
      <c r="AP285" s="159" t="s">
        <v>10507</v>
      </c>
      <c r="AQ285" s="159">
        <v>6</v>
      </c>
      <c r="AR285" s="159">
        <v>11</v>
      </c>
      <c r="AS285" s="159" t="s">
        <v>299</v>
      </c>
      <c r="AT285" s="159">
        <v>21</v>
      </c>
      <c r="AU285" s="66">
        <v>18</v>
      </c>
      <c r="AV285" s="159">
        <v>14</v>
      </c>
      <c r="AW285" s="159" t="s">
        <v>299</v>
      </c>
      <c r="AX285" s="159">
        <v>21</v>
      </c>
      <c r="AY285" s="66">
        <v>18</v>
      </c>
      <c r="AZ285" s="159">
        <v>50</v>
      </c>
      <c r="BA285" s="159" t="s">
        <v>282</v>
      </c>
      <c r="BB285" s="159" t="s">
        <v>282</v>
      </c>
      <c r="BC285" s="159" t="s">
        <v>282</v>
      </c>
      <c r="BD285" s="159" t="s">
        <v>282</v>
      </c>
      <c r="BE285" s="159" t="s">
        <v>282</v>
      </c>
      <c r="BF285" s="159" t="s">
        <v>282</v>
      </c>
      <c r="BG285" s="159" t="s">
        <v>282</v>
      </c>
      <c r="BH285" s="159" t="s">
        <v>282</v>
      </c>
      <c r="BI285" s="159" t="s">
        <v>282</v>
      </c>
      <c r="BJ285" s="159" t="s">
        <v>282</v>
      </c>
      <c r="BK285" s="159" t="s">
        <v>282</v>
      </c>
      <c r="BL285" s="159" t="s">
        <v>282</v>
      </c>
      <c r="BM285" s="159" t="s">
        <v>282</v>
      </c>
      <c r="BN285" s="159" t="s">
        <v>282</v>
      </c>
      <c r="BO285" s="159" t="s">
        <v>282</v>
      </c>
      <c r="BP285" s="159" t="s">
        <v>282</v>
      </c>
      <c r="BQ285" s="159" t="s">
        <v>282</v>
      </c>
      <c r="BR285" s="159" t="s">
        <v>282</v>
      </c>
      <c r="BS285" s="159" t="s">
        <v>282</v>
      </c>
      <c r="BT285" s="159" t="s">
        <v>282</v>
      </c>
      <c r="BU285" s="159">
        <v>32</v>
      </c>
      <c r="BV285" s="159">
        <v>21</v>
      </c>
      <c r="BW285" s="159" t="s">
        <v>282</v>
      </c>
      <c r="BX285" s="159" t="s">
        <v>282</v>
      </c>
      <c r="BY285" s="159" t="s">
        <v>282</v>
      </c>
      <c r="BZ285" s="159" t="s">
        <v>282</v>
      </c>
      <c r="CA285" s="159" t="s">
        <v>282</v>
      </c>
      <c r="CB285" s="159" t="s">
        <v>282</v>
      </c>
      <c r="CC285" s="159" t="s">
        <v>282</v>
      </c>
      <c r="CD285" s="159" t="s">
        <v>282</v>
      </c>
      <c r="CE285" s="159" t="s">
        <v>282</v>
      </c>
      <c r="CF285" s="159" t="s">
        <v>282</v>
      </c>
      <c r="CG285" s="159" t="s">
        <v>282</v>
      </c>
      <c r="CH285" s="159" t="s">
        <v>282</v>
      </c>
      <c r="CI285" s="159" t="s">
        <v>282</v>
      </c>
      <c r="CJ285" s="159" t="s">
        <v>282</v>
      </c>
      <c r="CK285" s="159" t="s">
        <v>282</v>
      </c>
      <c r="CL285" s="159" t="s">
        <v>282</v>
      </c>
      <c r="CM285" s="159" t="s">
        <v>282</v>
      </c>
      <c r="CN285" s="159" t="s">
        <v>282</v>
      </c>
      <c r="CO285" s="159" t="s">
        <v>282</v>
      </c>
      <c r="CP285" s="159" t="s">
        <v>282</v>
      </c>
      <c r="CQ285" s="159" t="s">
        <v>282</v>
      </c>
      <c r="CR285" s="159" t="s">
        <v>282</v>
      </c>
      <c r="CS285" s="159" t="s">
        <v>282</v>
      </c>
      <c r="CT285" s="159" t="s">
        <v>282</v>
      </c>
      <c r="CU285" s="159" t="s">
        <v>282</v>
      </c>
      <c r="CV285" s="159" t="s">
        <v>282</v>
      </c>
      <c r="CW285" s="159" t="s">
        <v>282</v>
      </c>
      <c r="CX285" s="159" t="s">
        <v>282</v>
      </c>
      <c r="CY285" s="159" t="s">
        <v>282</v>
      </c>
      <c r="CZ285" s="159" t="s">
        <v>282</v>
      </c>
      <c r="DA285" s="159" t="s">
        <v>282</v>
      </c>
      <c r="DB285" s="159" t="s">
        <v>282</v>
      </c>
      <c r="DC285" s="159" t="s">
        <v>282</v>
      </c>
      <c r="DD285" s="159" t="s">
        <v>282</v>
      </c>
      <c r="DE285" s="159" t="s">
        <v>282</v>
      </c>
      <c r="DF285" s="159" t="s">
        <v>282</v>
      </c>
      <c r="DG285" s="159" t="s">
        <v>282</v>
      </c>
      <c r="DH285" s="159" t="s">
        <v>282</v>
      </c>
      <c r="DI285" s="159" t="s">
        <v>282</v>
      </c>
      <c r="DJ285" s="159" t="s">
        <v>282</v>
      </c>
      <c r="DK285" s="159" t="s">
        <v>282</v>
      </c>
      <c r="DL285" s="159" t="s">
        <v>282</v>
      </c>
      <c r="DM285" s="159" t="s">
        <v>282</v>
      </c>
      <c r="DN285" s="159" t="s">
        <v>282</v>
      </c>
      <c r="DO285" s="159" t="s">
        <v>282</v>
      </c>
      <c r="DP285" s="159" t="s">
        <v>282</v>
      </c>
      <c r="DQ285" s="159" t="s">
        <v>282</v>
      </c>
      <c r="DR285" s="159" t="s">
        <v>282</v>
      </c>
      <c r="DS285" s="159" t="s">
        <v>282</v>
      </c>
      <c r="DT285" s="159" t="s">
        <v>282</v>
      </c>
      <c r="DU285" s="159" t="s">
        <v>282</v>
      </c>
      <c r="DV285" s="159" t="s">
        <v>282</v>
      </c>
      <c r="DW285" s="159" t="s">
        <v>282</v>
      </c>
      <c r="DX285" s="159" t="s">
        <v>282</v>
      </c>
      <c r="DY285" s="159" t="s">
        <v>282</v>
      </c>
      <c r="DZ285" s="159" t="s">
        <v>282</v>
      </c>
      <c r="EA285" s="159" t="s">
        <v>282</v>
      </c>
      <c r="EB285" s="159" t="s">
        <v>282</v>
      </c>
      <c r="EC285" s="159" t="s">
        <v>282</v>
      </c>
      <c r="ED285" s="159" t="s">
        <v>282</v>
      </c>
      <c r="EE285" s="159" t="s">
        <v>282</v>
      </c>
      <c r="EF285" s="159" t="s">
        <v>282</v>
      </c>
      <c r="EG285" s="159" t="s">
        <v>282</v>
      </c>
      <c r="EH285" s="159" t="s">
        <v>282</v>
      </c>
      <c r="EI285" s="159" t="s">
        <v>282</v>
      </c>
      <c r="EJ285" s="159" t="s">
        <v>282</v>
      </c>
      <c r="EK285" s="159" t="s">
        <v>282</v>
      </c>
      <c r="EL285" s="159" t="s">
        <v>282</v>
      </c>
      <c r="EM285" s="159" t="s">
        <v>282</v>
      </c>
      <c r="EN285" s="159" t="s">
        <v>282</v>
      </c>
      <c r="EO285" s="159" t="s">
        <v>282</v>
      </c>
      <c r="EP285" s="159" t="s">
        <v>282</v>
      </c>
      <c r="EQ285" s="159" t="s">
        <v>282</v>
      </c>
      <c r="ER285" s="159" t="s">
        <v>282</v>
      </c>
      <c r="ES285" s="159" t="s">
        <v>282</v>
      </c>
      <c r="ET285" s="159" t="s">
        <v>282</v>
      </c>
      <c r="EU285" s="159" t="s">
        <v>282</v>
      </c>
      <c r="EV285" s="159" t="s">
        <v>282</v>
      </c>
      <c r="EW285" s="159" t="s">
        <v>282</v>
      </c>
      <c r="EX285" s="159" t="s">
        <v>282</v>
      </c>
      <c r="EY285" s="159" t="s">
        <v>282</v>
      </c>
      <c r="EZ285" s="159" t="s">
        <v>282</v>
      </c>
      <c r="FA285" s="159" t="s">
        <v>282</v>
      </c>
      <c r="FB285" s="159" t="s">
        <v>282</v>
      </c>
      <c r="FC285" s="159" t="s">
        <v>282</v>
      </c>
      <c r="FD285" s="159" t="s">
        <v>282</v>
      </c>
      <c r="FE285" s="159" t="s">
        <v>282</v>
      </c>
      <c r="FF285" s="159" t="s">
        <v>282</v>
      </c>
      <c r="FG285" s="159" t="s">
        <v>282</v>
      </c>
      <c r="FH285" s="159" t="s">
        <v>282</v>
      </c>
      <c r="FI285" s="159" t="s">
        <v>282</v>
      </c>
      <c r="FJ285" s="159" t="s">
        <v>282</v>
      </c>
      <c r="FK285" s="159" t="s">
        <v>282</v>
      </c>
      <c r="FL285" s="159" t="s">
        <v>282</v>
      </c>
      <c r="FM285" s="159" t="s">
        <v>282</v>
      </c>
      <c r="FN285" s="159" t="s">
        <v>282</v>
      </c>
      <c r="FO285" s="159" t="s">
        <v>282</v>
      </c>
      <c r="FP285" s="159" t="s">
        <v>282</v>
      </c>
      <c r="FQ285" s="159" t="s">
        <v>282</v>
      </c>
      <c r="FR285" s="159" t="s">
        <v>282</v>
      </c>
      <c r="FS285" s="159" t="s">
        <v>282</v>
      </c>
      <c r="FT285" s="159" t="s">
        <v>282</v>
      </c>
    </row>
    <row r="286" spans="1:176" x14ac:dyDescent="0.25">
      <c r="A286" s="212" t="s">
        <v>9027</v>
      </c>
      <c r="B286" s="159" t="s">
        <v>282</v>
      </c>
      <c r="C286" s="66" t="str">
        <f>IF(ISNUMBER(Severity!H286)=FALSE,Severity!F286,IF(Severity!H286&gt;=0.5,"YES","NO"))</f>
        <v>YES</v>
      </c>
      <c r="D286" s="66" t="str">
        <f>IF(ISNUMBER(Severity!I286)=FALSE,Severity!G286,IF(Severity!I286&gt;0.5,"YES","NO"))</f>
        <v>NO</v>
      </c>
      <c r="E286" s="159">
        <v>4</v>
      </c>
      <c r="F286" s="159">
        <v>2</v>
      </c>
      <c r="G286" s="159" t="s">
        <v>258</v>
      </c>
      <c r="H286" s="159" t="s">
        <v>10507</v>
      </c>
      <c r="I286" s="159" t="s">
        <v>282</v>
      </c>
      <c r="J286" s="159">
        <v>3</v>
      </c>
      <c r="K286" s="159" t="s">
        <v>282</v>
      </c>
      <c r="L286" s="159" t="s">
        <v>282</v>
      </c>
      <c r="M286" s="159" t="s">
        <v>282</v>
      </c>
      <c r="N286" s="159" t="s">
        <v>282</v>
      </c>
      <c r="O286" s="159" t="s">
        <v>299</v>
      </c>
      <c r="P286" s="159">
        <v>17</v>
      </c>
      <c r="Q286" s="66">
        <v>43</v>
      </c>
      <c r="R286" s="159">
        <v>50</v>
      </c>
      <c r="S286" s="159" t="s">
        <v>299</v>
      </c>
      <c r="T286" s="159">
        <v>17</v>
      </c>
      <c r="U286" s="159">
        <v>26.9</v>
      </c>
      <c r="V286" s="159">
        <v>5.8</v>
      </c>
      <c r="W286" s="159">
        <v>52</v>
      </c>
      <c r="X286" s="159" t="s">
        <v>282</v>
      </c>
      <c r="Y286" s="159" t="s">
        <v>282</v>
      </c>
      <c r="Z286" s="159" t="s">
        <v>282</v>
      </c>
      <c r="AA286" s="159" t="s">
        <v>282</v>
      </c>
      <c r="AB286" s="159" t="s">
        <v>282</v>
      </c>
      <c r="AC286" s="159" t="s">
        <v>282</v>
      </c>
      <c r="AD286" s="159" t="s">
        <v>282</v>
      </c>
      <c r="AE286" s="159" t="s">
        <v>282</v>
      </c>
      <c r="AF286" s="159" t="s">
        <v>282</v>
      </c>
      <c r="AG286" s="159" t="s">
        <v>282</v>
      </c>
      <c r="AH286" s="159" t="s">
        <v>282</v>
      </c>
      <c r="AI286" s="159" t="s">
        <v>282</v>
      </c>
      <c r="AJ286" s="159" t="s">
        <v>282</v>
      </c>
      <c r="AK286" s="159" t="s">
        <v>282</v>
      </c>
      <c r="AL286" s="159" t="s">
        <v>282</v>
      </c>
      <c r="AM286" s="159">
        <v>52</v>
      </c>
      <c r="AN286" s="159">
        <v>49</v>
      </c>
      <c r="AO286" s="159" t="s">
        <v>256</v>
      </c>
      <c r="AP286" s="159" t="s">
        <v>10507</v>
      </c>
      <c r="AQ286" s="159" t="s">
        <v>282</v>
      </c>
      <c r="AR286" s="159">
        <v>3</v>
      </c>
      <c r="AS286" s="159" t="s">
        <v>282</v>
      </c>
      <c r="AT286" s="159" t="s">
        <v>282</v>
      </c>
      <c r="AU286" s="159" t="s">
        <v>282</v>
      </c>
      <c r="AV286" s="159" t="s">
        <v>282</v>
      </c>
      <c r="AW286" s="159" t="s">
        <v>299</v>
      </c>
      <c r="AX286" s="159">
        <v>17</v>
      </c>
      <c r="AY286" s="66">
        <v>48</v>
      </c>
      <c r="AZ286" s="159">
        <v>50</v>
      </c>
      <c r="BA286" s="159" t="s">
        <v>299</v>
      </c>
      <c r="BB286" s="159">
        <v>17</v>
      </c>
      <c r="BC286" s="159">
        <v>27.3</v>
      </c>
      <c r="BD286" s="159">
        <v>5.9</v>
      </c>
      <c r="BE286" s="159">
        <v>53</v>
      </c>
      <c r="BF286" s="159" t="s">
        <v>282</v>
      </c>
      <c r="BG286" s="159" t="s">
        <v>282</v>
      </c>
      <c r="BH286" s="159" t="s">
        <v>282</v>
      </c>
      <c r="BI286" s="159" t="s">
        <v>282</v>
      </c>
      <c r="BJ286" s="159" t="s">
        <v>282</v>
      </c>
      <c r="BK286" s="159" t="s">
        <v>282</v>
      </c>
      <c r="BL286" s="159" t="s">
        <v>282</v>
      </c>
      <c r="BM286" s="159" t="s">
        <v>282</v>
      </c>
      <c r="BN286" s="159" t="s">
        <v>282</v>
      </c>
      <c r="BO286" s="159" t="s">
        <v>282</v>
      </c>
      <c r="BP286" s="159" t="s">
        <v>282</v>
      </c>
      <c r="BQ286" s="159" t="s">
        <v>282</v>
      </c>
      <c r="BR286" s="159" t="s">
        <v>282</v>
      </c>
      <c r="BS286" s="159" t="s">
        <v>282</v>
      </c>
      <c r="BT286" s="159" t="s">
        <v>282</v>
      </c>
      <c r="BU286" s="159">
        <v>53</v>
      </c>
      <c r="BV286" s="159">
        <v>50</v>
      </c>
      <c r="BW286" s="159" t="s">
        <v>282</v>
      </c>
      <c r="BX286" s="159" t="s">
        <v>282</v>
      </c>
      <c r="BY286" s="159" t="s">
        <v>282</v>
      </c>
      <c r="BZ286" s="159" t="s">
        <v>282</v>
      </c>
      <c r="CA286" s="159" t="s">
        <v>282</v>
      </c>
      <c r="CB286" s="159" t="s">
        <v>282</v>
      </c>
      <c r="CC286" s="159" t="s">
        <v>282</v>
      </c>
      <c r="CD286" s="159" t="s">
        <v>282</v>
      </c>
      <c r="CE286" s="159" t="s">
        <v>282</v>
      </c>
      <c r="CF286" s="159" t="s">
        <v>282</v>
      </c>
      <c r="CG286" s="159" t="s">
        <v>282</v>
      </c>
      <c r="CH286" s="159" t="s">
        <v>282</v>
      </c>
      <c r="CI286" s="159" t="s">
        <v>282</v>
      </c>
      <c r="CJ286" s="159" t="s">
        <v>282</v>
      </c>
      <c r="CK286" s="159" t="s">
        <v>282</v>
      </c>
      <c r="CL286" s="159" t="s">
        <v>282</v>
      </c>
      <c r="CM286" s="159" t="s">
        <v>282</v>
      </c>
      <c r="CN286" s="159" t="s">
        <v>282</v>
      </c>
      <c r="CO286" s="159" t="s">
        <v>282</v>
      </c>
      <c r="CP286" s="159" t="s">
        <v>282</v>
      </c>
      <c r="CQ286" s="159" t="s">
        <v>282</v>
      </c>
      <c r="CR286" s="159" t="s">
        <v>282</v>
      </c>
      <c r="CS286" s="159" t="s">
        <v>282</v>
      </c>
      <c r="CT286" s="159" t="s">
        <v>282</v>
      </c>
      <c r="CU286" s="159" t="s">
        <v>282</v>
      </c>
      <c r="CV286" s="159" t="s">
        <v>282</v>
      </c>
      <c r="CW286" s="159" t="s">
        <v>282</v>
      </c>
      <c r="CX286" s="159" t="s">
        <v>282</v>
      </c>
      <c r="CY286" s="159" t="s">
        <v>282</v>
      </c>
      <c r="CZ286" s="159" t="s">
        <v>282</v>
      </c>
      <c r="DA286" s="159" t="s">
        <v>282</v>
      </c>
      <c r="DB286" s="159" t="s">
        <v>282</v>
      </c>
      <c r="DC286" s="159" t="s">
        <v>282</v>
      </c>
      <c r="DD286" s="159" t="s">
        <v>282</v>
      </c>
      <c r="DE286" s="159" t="s">
        <v>282</v>
      </c>
      <c r="DF286" s="159" t="s">
        <v>282</v>
      </c>
      <c r="DG286" s="159" t="s">
        <v>282</v>
      </c>
      <c r="DH286" s="159" t="s">
        <v>282</v>
      </c>
      <c r="DI286" s="159" t="s">
        <v>282</v>
      </c>
      <c r="DJ286" s="159" t="s">
        <v>282</v>
      </c>
      <c r="DK286" s="159" t="s">
        <v>282</v>
      </c>
      <c r="DL286" s="159" t="s">
        <v>282</v>
      </c>
      <c r="DM286" s="159" t="s">
        <v>282</v>
      </c>
      <c r="DN286" s="159" t="s">
        <v>282</v>
      </c>
      <c r="DO286" s="159" t="s">
        <v>282</v>
      </c>
      <c r="DP286" s="159" t="s">
        <v>282</v>
      </c>
      <c r="DQ286" s="159" t="s">
        <v>282</v>
      </c>
      <c r="DR286" s="159" t="s">
        <v>282</v>
      </c>
      <c r="DS286" s="159" t="s">
        <v>282</v>
      </c>
      <c r="DT286" s="159" t="s">
        <v>282</v>
      </c>
      <c r="DU286" s="159" t="s">
        <v>282</v>
      </c>
      <c r="DV286" s="159" t="s">
        <v>282</v>
      </c>
      <c r="DW286" s="159" t="s">
        <v>282</v>
      </c>
      <c r="DX286" s="159" t="s">
        <v>282</v>
      </c>
      <c r="DY286" s="159" t="s">
        <v>282</v>
      </c>
      <c r="DZ286" s="159" t="s">
        <v>282</v>
      </c>
      <c r="EA286" s="159" t="s">
        <v>282</v>
      </c>
      <c r="EB286" s="159" t="s">
        <v>282</v>
      </c>
      <c r="EC286" s="159" t="s">
        <v>282</v>
      </c>
      <c r="ED286" s="159" t="s">
        <v>282</v>
      </c>
      <c r="EE286" s="159" t="s">
        <v>282</v>
      </c>
      <c r="EF286" s="159" t="s">
        <v>282</v>
      </c>
      <c r="EG286" s="159" t="s">
        <v>282</v>
      </c>
      <c r="EH286" s="159" t="s">
        <v>282</v>
      </c>
      <c r="EI286" s="159" t="s">
        <v>282</v>
      </c>
      <c r="EJ286" s="159" t="s">
        <v>282</v>
      </c>
      <c r="EK286" s="159" t="s">
        <v>282</v>
      </c>
      <c r="EL286" s="159" t="s">
        <v>282</v>
      </c>
      <c r="EM286" s="159" t="s">
        <v>282</v>
      </c>
      <c r="EN286" s="159" t="s">
        <v>282</v>
      </c>
      <c r="EO286" s="159" t="s">
        <v>282</v>
      </c>
      <c r="EP286" s="159" t="s">
        <v>282</v>
      </c>
      <c r="EQ286" s="159" t="s">
        <v>282</v>
      </c>
      <c r="ER286" s="159" t="s">
        <v>282</v>
      </c>
      <c r="ES286" s="159" t="s">
        <v>282</v>
      </c>
      <c r="ET286" s="159" t="s">
        <v>282</v>
      </c>
      <c r="EU286" s="159" t="s">
        <v>282</v>
      </c>
      <c r="EV286" s="159" t="s">
        <v>282</v>
      </c>
      <c r="EW286" s="159" t="s">
        <v>282</v>
      </c>
      <c r="EX286" s="159" t="s">
        <v>282</v>
      </c>
      <c r="EY286" s="159" t="s">
        <v>282</v>
      </c>
      <c r="EZ286" s="159" t="s">
        <v>282</v>
      </c>
      <c r="FA286" s="159" t="s">
        <v>282</v>
      </c>
      <c r="FB286" s="159" t="s">
        <v>282</v>
      </c>
      <c r="FC286" s="159" t="s">
        <v>282</v>
      </c>
      <c r="FD286" s="159" t="s">
        <v>282</v>
      </c>
      <c r="FE286" s="159" t="s">
        <v>282</v>
      </c>
      <c r="FF286" s="159" t="s">
        <v>282</v>
      </c>
      <c r="FG286" s="159" t="s">
        <v>282</v>
      </c>
      <c r="FH286" s="159" t="s">
        <v>282</v>
      </c>
      <c r="FI286" s="159" t="s">
        <v>282</v>
      </c>
      <c r="FJ286" s="159" t="s">
        <v>282</v>
      </c>
      <c r="FK286" s="159" t="s">
        <v>282</v>
      </c>
      <c r="FL286" s="159" t="s">
        <v>282</v>
      </c>
      <c r="FM286" s="159" t="s">
        <v>282</v>
      </c>
      <c r="FN286" s="159" t="s">
        <v>282</v>
      </c>
      <c r="FO286" s="159" t="s">
        <v>282</v>
      </c>
      <c r="FP286" s="159" t="s">
        <v>282</v>
      </c>
      <c r="FQ286" s="159" t="s">
        <v>282</v>
      </c>
      <c r="FR286" s="159" t="s">
        <v>282</v>
      </c>
      <c r="FS286" s="159" t="s">
        <v>282</v>
      </c>
      <c r="FT286" s="159" t="s">
        <v>282</v>
      </c>
    </row>
    <row r="287" spans="1:176" x14ac:dyDescent="0.25">
      <c r="A287" s="212" t="s">
        <v>14489</v>
      </c>
      <c r="B287" s="159" t="s">
        <v>14633</v>
      </c>
      <c r="C287" s="66" t="str">
        <f>IF(ISNUMBER(Severity!H287)=FALSE,Severity!F287,IF(Severity!H287&gt;=0.5,"YES","NO"))</f>
        <v>YES</v>
      </c>
      <c r="D287" s="66" t="str">
        <f>IF(ISNUMBER(Severity!I287)=FALSE,Severity!G287,IF(Severity!I287&gt;0.5,"YES","NO"))</f>
        <v>NO</v>
      </c>
      <c r="E287" s="159">
        <v>12</v>
      </c>
      <c r="F287" s="159">
        <v>2</v>
      </c>
      <c r="G287" s="212" t="s">
        <v>763</v>
      </c>
      <c r="H287" s="159" t="s">
        <v>183</v>
      </c>
      <c r="I287" s="159" t="s">
        <v>282</v>
      </c>
      <c r="J287" s="159">
        <v>6</v>
      </c>
      <c r="K287" s="159" t="s">
        <v>282</v>
      </c>
      <c r="L287" s="159" t="s">
        <v>282</v>
      </c>
      <c r="M287" s="159" t="s">
        <v>282</v>
      </c>
      <c r="N287" s="159" t="s">
        <v>282</v>
      </c>
      <c r="O287" s="159" t="s">
        <v>282</v>
      </c>
      <c r="P287" s="159" t="s">
        <v>282</v>
      </c>
      <c r="Q287" s="159" t="s">
        <v>282</v>
      </c>
      <c r="R287" s="159" t="s">
        <v>282</v>
      </c>
      <c r="S287" s="159" t="s">
        <v>299</v>
      </c>
      <c r="T287" s="159">
        <v>17</v>
      </c>
      <c r="U287" s="159">
        <v>24.3</v>
      </c>
      <c r="V287" s="159">
        <v>6.3</v>
      </c>
      <c r="W287" s="159">
        <v>23</v>
      </c>
      <c r="X287" s="159" t="s">
        <v>282</v>
      </c>
      <c r="Y287" s="159" t="s">
        <v>282</v>
      </c>
      <c r="Z287" s="159" t="s">
        <v>282</v>
      </c>
      <c r="AA287" s="159" t="s">
        <v>282</v>
      </c>
      <c r="AB287" s="159" t="s">
        <v>282</v>
      </c>
      <c r="AC287" s="159" t="s">
        <v>282</v>
      </c>
      <c r="AD287" s="159">
        <v>17.7</v>
      </c>
      <c r="AE287" s="159">
        <v>5.93</v>
      </c>
      <c r="AF287" s="159">
        <v>17</v>
      </c>
      <c r="AG287" s="159" t="s">
        <v>282</v>
      </c>
      <c r="AH287" s="159" t="s">
        <v>282</v>
      </c>
      <c r="AI287" s="159" t="s">
        <v>282</v>
      </c>
      <c r="AJ287" s="159" t="s">
        <v>282</v>
      </c>
      <c r="AK287" s="159" t="s">
        <v>282</v>
      </c>
      <c r="AL287" s="159" t="s">
        <v>282</v>
      </c>
      <c r="AM287" s="159">
        <v>23</v>
      </c>
      <c r="AN287" s="159">
        <v>17</v>
      </c>
      <c r="AO287" s="212" t="s">
        <v>763</v>
      </c>
      <c r="AP287" s="159" t="s">
        <v>183</v>
      </c>
      <c r="AQ287" s="159" t="s">
        <v>282</v>
      </c>
      <c r="AR287" s="159">
        <v>2</v>
      </c>
      <c r="AS287" s="159" t="s">
        <v>282</v>
      </c>
      <c r="AT287" s="159" t="s">
        <v>282</v>
      </c>
      <c r="AU287" s="159" t="s">
        <v>282</v>
      </c>
      <c r="AV287" s="159" t="s">
        <v>282</v>
      </c>
      <c r="AW287" s="159" t="s">
        <v>282</v>
      </c>
      <c r="AX287" s="159" t="s">
        <v>282</v>
      </c>
      <c r="AY287" s="159" t="s">
        <v>282</v>
      </c>
      <c r="AZ287" s="159" t="s">
        <v>282</v>
      </c>
      <c r="BA287" s="159" t="s">
        <v>299</v>
      </c>
      <c r="BB287" s="159">
        <v>17</v>
      </c>
      <c r="BC287" s="159">
        <v>27.3</v>
      </c>
      <c r="BD287" s="159">
        <v>5.7</v>
      </c>
      <c r="BE287" s="159">
        <v>27</v>
      </c>
      <c r="BF287" s="159" t="s">
        <v>282</v>
      </c>
      <c r="BG287" s="159" t="s">
        <v>282</v>
      </c>
      <c r="BH287" s="159" t="s">
        <v>282</v>
      </c>
      <c r="BI287" s="159" t="s">
        <v>282</v>
      </c>
      <c r="BJ287" s="159" t="s">
        <v>282</v>
      </c>
      <c r="BK287" s="159" t="s">
        <v>282</v>
      </c>
      <c r="BL287" s="159">
        <v>15.8</v>
      </c>
      <c r="BM287" s="159">
        <v>6.78</v>
      </c>
      <c r="BN287" s="159">
        <v>25</v>
      </c>
      <c r="BO287" s="159" t="s">
        <v>282</v>
      </c>
      <c r="BP287" s="159" t="s">
        <v>282</v>
      </c>
      <c r="BQ287" s="159" t="s">
        <v>282</v>
      </c>
      <c r="BR287" s="159" t="s">
        <v>282</v>
      </c>
      <c r="BS287" s="159" t="s">
        <v>282</v>
      </c>
      <c r="BT287" s="159" t="s">
        <v>282</v>
      </c>
      <c r="BU287" s="159">
        <v>27</v>
      </c>
      <c r="BV287" s="159">
        <v>25</v>
      </c>
      <c r="BW287" s="159" t="s">
        <v>282</v>
      </c>
      <c r="BX287" s="159" t="s">
        <v>282</v>
      </c>
      <c r="BY287" s="159" t="s">
        <v>282</v>
      </c>
      <c r="BZ287" s="159" t="s">
        <v>282</v>
      </c>
      <c r="CA287" s="159" t="s">
        <v>282</v>
      </c>
      <c r="CB287" s="159" t="s">
        <v>282</v>
      </c>
      <c r="CC287" s="159" t="s">
        <v>282</v>
      </c>
      <c r="CD287" s="159" t="s">
        <v>282</v>
      </c>
      <c r="CE287" s="159" t="s">
        <v>282</v>
      </c>
      <c r="CF287" s="159" t="s">
        <v>282</v>
      </c>
      <c r="CG287" s="159" t="s">
        <v>282</v>
      </c>
      <c r="CH287" s="159" t="s">
        <v>282</v>
      </c>
      <c r="CI287" s="159" t="s">
        <v>282</v>
      </c>
      <c r="CJ287" s="159" t="s">
        <v>282</v>
      </c>
      <c r="CK287" s="159" t="s">
        <v>282</v>
      </c>
      <c r="CL287" s="159" t="s">
        <v>282</v>
      </c>
      <c r="CM287" s="159" t="s">
        <v>282</v>
      </c>
      <c r="CN287" s="159" t="s">
        <v>282</v>
      </c>
      <c r="CO287" s="159" t="s">
        <v>282</v>
      </c>
      <c r="CP287" s="159" t="s">
        <v>282</v>
      </c>
      <c r="CQ287" s="159" t="s">
        <v>282</v>
      </c>
      <c r="CR287" s="159" t="s">
        <v>282</v>
      </c>
      <c r="CS287" s="159" t="s">
        <v>282</v>
      </c>
      <c r="CT287" s="159" t="s">
        <v>282</v>
      </c>
      <c r="CU287" s="159" t="s">
        <v>282</v>
      </c>
      <c r="CV287" s="159" t="s">
        <v>282</v>
      </c>
      <c r="CW287" s="159" t="s">
        <v>282</v>
      </c>
      <c r="CX287" s="159" t="s">
        <v>282</v>
      </c>
      <c r="CY287" s="159" t="s">
        <v>282</v>
      </c>
      <c r="CZ287" s="159" t="s">
        <v>282</v>
      </c>
      <c r="DA287" s="159" t="s">
        <v>282</v>
      </c>
      <c r="DB287" s="159" t="s">
        <v>282</v>
      </c>
      <c r="DC287" s="159" t="s">
        <v>282</v>
      </c>
      <c r="DD287" s="159" t="s">
        <v>282</v>
      </c>
      <c r="DE287" s="159" t="s">
        <v>282</v>
      </c>
      <c r="DF287" s="159" t="s">
        <v>282</v>
      </c>
      <c r="DG287" s="159" t="s">
        <v>282</v>
      </c>
      <c r="DH287" s="159" t="s">
        <v>282</v>
      </c>
      <c r="DI287" s="159" t="s">
        <v>282</v>
      </c>
      <c r="DJ287" s="159" t="s">
        <v>282</v>
      </c>
      <c r="DK287" s="159" t="s">
        <v>282</v>
      </c>
      <c r="DL287" s="159" t="s">
        <v>282</v>
      </c>
      <c r="DM287" s="159" t="s">
        <v>282</v>
      </c>
      <c r="DN287" s="159" t="s">
        <v>282</v>
      </c>
      <c r="DO287" s="159" t="s">
        <v>282</v>
      </c>
      <c r="DP287" s="159" t="s">
        <v>282</v>
      </c>
      <c r="DQ287" s="159" t="s">
        <v>282</v>
      </c>
      <c r="DR287" s="159" t="s">
        <v>282</v>
      </c>
      <c r="DS287" s="159" t="s">
        <v>282</v>
      </c>
      <c r="DT287" s="159" t="s">
        <v>282</v>
      </c>
      <c r="DU287" s="159" t="s">
        <v>282</v>
      </c>
      <c r="DV287" s="159" t="s">
        <v>282</v>
      </c>
      <c r="DW287" s="159" t="s">
        <v>282</v>
      </c>
      <c r="DX287" s="159" t="s">
        <v>282</v>
      </c>
      <c r="DY287" s="159" t="s">
        <v>282</v>
      </c>
      <c r="DZ287" s="159" t="s">
        <v>282</v>
      </c>
      <c r="EA287" s="159" t="s">
        <v>282</v>
      </c>
      <c r="EB287" s="159" t="s">
        <v>282</v>
      </c>
      <c r="EC287" s="159" t="s">
        <v>282</v>
      </c>
      <c r="ED287" s="159" t="s">
        <v>282</v>
      </c>
      <c r="EE287" s="159" t="s">
        <v>282</v>
      </c>
      <c r="EF287" s="159" t="s">
        <v>282</v>
      </c>
      <c r="EG287" s="159" t="s">
        <v>282</v>
      </c>
      <c r="EH287" s="159" t="s">
        <v>282</v>
      </c>
      <c r="EI287" s="159" t="s">
        <v>282</v>
      </c>
      <c r="EJ287" s="159" t="s">
        <v>282</v>
      </c>
      <c r="EK287" s="159" t="s">
        <v>282</v>
      </c>
      <c r="EL287" s="159" t="s">
        <v>282</v>
      </c>
      <c r="EM287" s="159" t="s">
        <v>282</v>
      </c>
      <c r="EN287" s="159" t="s">
        <v>282</v>
      </c>
      <c r="EO287" s="159" t="s">
        <v>282</v>
      </c>
      <c r="EP287" s="159" t="s">
        <v>282</v>
      </c>
      <c r="EQ287" s="159" t="s">
        <v>282</v>
      </c>
      <c r="ER287" s="159" t="s">
        <v>282</v>
      </c>
      <c r="ES287" s="159" t="s">
        <v>282</v>
      </c>
      <c r="ET287" s="159" t="s">
        <v>282</v>
      </c>
      <c r="EU287" s="159" t="s">
        <v>282</v>
      </c>
      <c r="EV287" s="159" t="s">
        <v>282</v>
      </c>
      <c r="EW287" s="159" t="s">
        <v>282</v>
      </c>
      <c r="EX287" s="159" t="s">
        <v>282</v>
      </c>
      <c r="EY287" s="159" t="s">
        <v>282</v>
      </c>
      <c r="EZ287" s="159" t="s">
        <v>282</v>
      </c>
      <c r="FA287" s="159" t="s">
        <v>282</v>
      </c>
      <c r="FB287" s="159" t="s">
        <v>282</v>
      </c>
      <c r="FC287" s="159" t="s">
        <v>282</v>
      </c>
      <c r="FD287" s="159" t="s">
        <v>282</v>
      </c>
      <c r="FE287" s="159" t="s">
        <v>282</v>
      </c>
      <c r="FF287" s="159" t="s">
        <v>282</v>
      </c>
      <c r="FG287" s="159" t="s">
        <v>282</v>
      </c>
      <c r="FH287" s="159" t="s">
        <v>282</v>
      </c>
      <c r="FI287" s="159" t="s">
        <v>282</v>
      </c>
      <c r="FJ287" s="159" t="s">
        <v>282</v>
      </c>
      <c r="FK287" s="159" t="s">
        <v>282</v>
      </c>
      <c r="FL287" s="159" t="s">
        <v>282</v>
      </c>
      <c r="FM287" s="159" t="s">
        <v>282</v>
      </c>
      <c r="FN287" s="159" t="s">
        <v>282</v>
      </c>
      <c r="FO287" s="159" t="s">
        <v>282</v>
      </c>
      <c r="FP287" s="159" t="s">
        <v>282</v>
      </c>
      <c r="FQ287" s="159" t="s">
        <v>282</v>
      </c>
      <c r="FR287" s="159" t="s">
        <v>282</v>
      </c>
      <c r="FS287" s="159" t="s">
        <v>282</v>
      </c>
      <c r="FT287" s="159" t="s">
        <v>282</v>
      </c>
    </row>
    <row r="288" spans="1:176" x14ac:dyDescent="0.25">
      <c r="A288" s="148" t="s">
        <v>598</v>
      </c>
      <c r="B288" s="159" t="s">
        <v>11516</v>
      </c>
      <c r="C288" s="66" t="str">
        <f>IF(ISNUMBER(Severity!H288)=FALSE,Severity!F288,IF(Severity!H288&gt;=0.5,"YES","NO"))</f>
        <v>NO</v>
      </c>
      <c r="D288" s="66" t="str">
        <f>IF(ISNUMBER(Severity!I288)=FALSE,Severity!G288,IF(Severity!I288&gt;0.5,"YES","NO"))</f>
        <v>YES</v>
      </c>
      <c r="E288" s="159">
        <v>8</v>
      </c>
      <c r="F288" s="159">
        <v>2</v>
      </c>
      <c r="G288" s="212" t="s">
        <v>11507</v>
      </c>
      <c r="H288" s="159" t="s">
        <v>183</v>
      </c>
      <c r="I288" s="159" t="s">
        <v>282</v>
      </c>
      <c r="J288" s="159">
        <v>23</v>
      </c>
      <c r="K288" s="159" t="s">
        <v>220</v>
      </c>
      <c r="L288" s="66">
        <v>20</v>
      </c>
      <c r="M288" s="66">
        <v>10</v>
      </c>
      <c r="N288" s="66">
        <v>15</v>
      </c>
      <c r="O288" s="159" t="s">
        <v>282</v>
      </c>
      <c r="P288" s="66" t="s">
        <v>282</v>
      </c>
      <c r="Q288" s="66" t="s">
        <v>282</v>
      </c>
      <c r="R288" s="159" t="s">
        <v>282</v>
      </c>
      <c r="S288" s="159" t="s">
        <v>220</v>
      </c>
      <c r="T288" s="159">
        <v>20</v>
      </c>
      <c r="U288" s="66">
        <v>29.6</v>
      </c>
      <c r="V288" s="159">
        <v>9.1999999999999993</v>
      </c>
      <c r="W288" s="159">
        <v>49</v>
      </c>
      <c r="X288" s="159" t="s">
        <v>282</v>
      </c>
      <c r="Y288" s="159" t="s">
        <v>282</v>
      </c>
      <c r="Z288" s="159" t="s">
        <v>282</v>
      </c>
      <c r="AA288" s="66">
        <v>23</v>
      </c>
      <c r="AB288" s="159" t="s">
        <v>282</v>
      </c>
      <c r="AC288" s="66">
        <v>49</v>
      </c>
      <c r="AD288" s="159">
        <v>21.38</v>
      </c>
      <c r="AE288" s="159">
        <v>10.5</v>
      </c>
      <c r="AF288" s="159">
        <v>26</v>
      </c>
      <c r="AG288" s="159" t="s">
        <v>282</v>
      </c>
      <c r="AH288" s="159" t="s">
        <v>282</v>
      </c>
      <c r="AI288" s="159" t="s">
        <v>282</v>
      </c>
      <c r="AJ288" s="159" t="s">
        <v>282</v>
      </c>
      <c r="AK288" s="159" t="s">
        <v>282</v>
      </c>
      <c r="AL288" s="159" t="s">
        <v>282</v>
      </c>
      <c r="AM288" s="159">
        <v>49</v>
      </c>
      <c r="AN288" s="66">
        <v>26</v>
      </c>
      <c r="AO288" s="159" t="s">
        <v>636</v>
      </c>
      <c r="AP288" s="159" t="s">
        <v>282</v>
      </c>
      <c r="AQ288" s="159" t="s">
        <v>282</v>
      </c>
      <c r="AR288" s="159">
        <v>17</v>
      </c>
      <c r="AS288" s="159" t="s">
        <v>220</v>
      </c>
      <c r="AT288" s="66">
        <v>20</v>
      </c>
      <c r="AU288" s="66">
        <v>1</v>
      </c>
      <c r="AV288" s="66">
        <v>15</v>
      </c>
      <c r="AW288" s="159" t="s">
        <v>282</v>
      </c>
      <c r="AX288" s="66" t="s">
        <v>282</v>
      </c>
      <c r="AY288" s="66" t="s">
        <v>282</v>
      </c>
      <c r="AZ288" s="159" t="s">
        <v>282</v>
      </c>
      <c r="BA288" s="159" t="s">
        <v>220</v>
      </c>
      <c r="BB288" s="159">
        <v>20</v>
      </c>
      <c r="BC288" s="66">
        <v>30.1</v>
      </c>
      <c r="BD288" s="159">
        <v>10.1</v>
      </c>
      <c r="BE288" s="159">
        <v>47</v>
      </c>
      <c r="BF288" s="159" t="s">
        <v>282</v>
      </c>
      <c r="BG288" s="159" t="s">
        <v>282</v>
      </c>
      <c r="BH288" s="159" t="s">
        <v>282</v>
      </c>
      <c r="BI288" s="66">
        <v>27.2</v>
      </c>
      <c r="BJ288" s="159" t="s">
        <v>282</v>
      </c>
      <c r="BK288" s="66">
        <v>47</v>
      </c>
      <c r="BL288" s="66">
        <v>28.27</v>
      </c>
      <c r="BM288" s="159">
        <v>8.7100000000000009</v>
      </c>
      <c r="BN288" s="159">
        <v>30</v>
      </c>
      <c r="BO288" s="159" t="s">
        <v>282</v>
      </c>
      <c r="BP288" s="159" t="s">
        <v>282</v>
      </c>
      <c r="BQ288" s="159" t="s">
        <v>282</v>
      </c>
      <c r="BR288" s="159" t="s">
        <v>282</v>
      </c>
      <c r="BS288" s="159" t="s">
        <v>282</v>
      </c>
      <c r="BT288" s="159" t="s">
        <v>282</v>
      </c>
      <c r="BU288" s="159">
        <v>47</v>
      </c>
      <c r="BV288" s="159">
        <v>30</v>
      </c>
      <c r="BW288" s="159" t="s">
        <v>282</v>
      </c>
      <c r="BX288" s="159" t="s">
        <v>282</v>
      </c>
      <c r="BY288" s="159" t="s">
        <v>282</v>
      </c>
      <c r="BZ288" s="159" t="s">
        <v>282</v>
      </c>
      <c r="CA288" s="159" t="s">
        <v>282</v>
      </c>
      <c r="CB288" s="159" t="s">
        <v>282</v>
      </c>
      <c r="CC288" s="159" t="s">
        <v>282</v>
      </c>
      <c r="CD288" s="159" t="s">
        <v>282</v>
      </c>
      <c r="CE288" s="159" t="s">
        <v>282</v>
      </c>
      <c r="CF288" s="159" t="s">
        <v>282</v>
      </c>
      <c r="CG288" s="159" t="s">
        <v>282</v>
      </c>
      <c r="CH288" s="159" t="s">
        <v>282</v>
      </c>
      <c r="CI288" s="159" t="s">
        <v>282</v>
      </c>
      <c r="CJ288" s="159" t="s">
        <v>282</v>
      </c>
      <c r="CK288" s="159" t="s">
        <v>282</v>
      </c>
      <c r="CL288" s="159" t="s">
        <v>282</v>
      </c>
      <c r="CM288" s="159" t="s">
        <v>282</v>
      </c>
      <c r="CN288" s="159" t="s">
        <v>282</v>
      </c>
      <c r="CO288" s="159" t="s">
        <v>282</v>
      </c>
      <c r="CP288" s="159" t="s">
        <v>282</v>
      </c>
      <c r="CQ288" s="159" t="s">
        <v>282</v>
      </c>
      <c r="CR288" s="159" t="s">
        <v>282</v>
      </c>
      <c r="CS288" s="159" t="s">
        <v>282</v>
      </c>
      <c r="CT288" s="159" t="s">
        <v>282</v>
      </c>
      <c r="CU288" s="159" t="s">
        <v>282</v>
      </c>
      <c r="CV288" s="159" t="s">
        <v>282</v>
      </c>
      <c r="CW288" s="159" t="s">
        <v>282</v>
      </c>
      <c r="CX288" s="159" t="s">
        <v>282</v>
      </c>
      <c r="CY288" s="159" t="s">
        <v>282</v>
      </c>
      <c r="CZ288" s="159" t="s">
        <v>282</v>
      </c>
      <c r="DA288" s="159" t="s">
        <v>282</v>
      </c>
      <c r="DB288" s="159" t="s">
        <v>282</v>
      </c>
      <c r="DC288" s="159" t="s">
        <v>282</v>
      </c>
      <c r="DD288" s="159" t="s">
        <v>282</v>
      </c>
      <c r="DE288" s="159" t="s">
        <v>282</v>
      </c>
      <c r="DF288" s="159" t="s">
        <v>282</v>
      </c>
      <c r="DG288" s="159" t="s">
        <v>282</v>
      </c>
      <c r="DH288" s="159" t="s">
        <v>282</v>
      </c>
      <c r="DI288" s="159" t="s">
        <v>282</v>
      </c>
      <c r="DJ288" s="159" t="s">
        <v>282</v>
      </c>
      <c r="DK288" s="159" t="s">
        <v>282</v>
      </c>
      <c r="DL288" s="159" t="s">
        <v>282</v>
      </c>
      <c r="DM288" s="159" t="s">
        <v>282</v>
      </c>
      <c r="DN288" s="159" t="s">
        <v>282</v>
      </c>
      <c r="DO288" s="159" t="s">
        <v>282</v>
      </c>
      <c r="DP288" s="159" t="s">
        <v>282</v>
      </c>
      <c r="DQ288" s="159" t="s">
        <v>282</v>
      </c>
      <c r="DR288" s="159" t="s">
        <v>282</v>
      </c>
      <c r="DS288" s="159" t="s">
        <v>282</v>
      </c>
      <c r="DT288" s="159" t="s">
        <v>282</v>
      </c>
      <c r="DU288" s="159" t="s">
        <v>282</v>
      </c>
      <c r="DV288" s="159" t="s">
        <v>282</v>
      </c>
      <c r="DW288" s="159" t="s">
        <v>282</v>
      </c>
      <c r="DX288" s="159" t="s">
        <v>282</v>
      </c>
      <c r="DY288" s="159" t="s">
        <v>282</v>
      </c>
      <c r="DZ288" s="159" t="s">
        <v>282</v>
      </c>
      <c r="EA288" s="159" t="s">
        <v>282</v>
      </c>
      <c r="EB288" s="159" t="s">
        <v>282</v>
      </c>
      <c r="EC288" s="159" t="s">
        <v>282</v>
      </c>
      <c r="ED288" s="159" t="s">
        <v>282</v>
      </c>
      <c r="EE288" s="159" t="s">
        <v>282</v>
      </c>
      <c r="EF288" s="159" t="s">
        <v>282</v>
      </c>
      <c r="EG288" s="159" t="s">
        <v>282</v>
      </c>
      <c r="EH288" s="159" t="s">
        <v>282</v>
      </c>
      <c r="EI288" s="159" t="s">
        <v>282</v>
      </c>
      <c r="EJ288" s="159" t="s">
        <v>282</v>
      </c>
      <c r="EK288" s="159" t="s">
        <v>282</v>
      </c>
      <c r="EL288" s="159" t="s">
        <v>282</v>
      </c>
      <c r="EM288" s="159" t="s">
        <v>282</v>
      </c>
      <c r="EN288" s="159" t="s">
        <v>282</v>
      </c>
      <c r="EO288" s="159" t="s">
        <v>282</v>
      </c>
      <c r="EP288" s="159" t="s">
        <v>282</v>
      </c>
      <c r="EQ288" s="159" t="s">
        <v>282</v>
      </c>
      <c r="ER288" s="159" t="s">
        <v>282</v>
      </c>
      <c r="ES288" s="159" t="s">
        <v>282</v>
      </c>
      <c r="ET288" s="159" t="s">
        <v>282</v>
      </c>
      <c r="EU288" s="159" t="s">
        <v>282</v>
      </c>
      <c r="EV288" s="159" t="s">
        <v>282</v>
      </c>
      <c r="EW288" s="159" t="s">
        <v>282</v>
      </c>
      <c r="EX288" s="159" t="s">
        <v>282</v>
      </c>
      <c r="EY288" s="159" t="s">
        <v>282</v>
      </c>
      <c r="EZ288" s="159" t="s">
        <v>282</v>
      </c>
      <c r="FA288" s="159" t="s">
        <v>282</v>
      </c>
      <c r="FB288" s="159" t="s">
        <v>282</v>
      </c>
      <c r="FC288" s="159" t="s">
        <v>282</v>
      </c>
      <c r="FD288" s="159" t="s">
        <v>282</v>
      </c>
      <c r="FE288" s="159" t="s">
        <v>282</v>
      </c>
      <c r="FF288" s="159" t="s">
        <v>282</v>
      </c>
      <c r="FG288" s="159" t="s">
        <v>282</v>
      </c>
      <c r="FH288" s="159" t="s">
        <v>282</v>
      </c>
      <c r="FI288" s="159" t="s">
        <v>282</v>
      </c>
      <c r="FJ288" s="159" t="s">
        <v>282</v>
      </c>
      <c r="FK288" s="159" t="s">
        <v>282</v>
      </c>
      <c r="FL288" s="159" t="s">
        <v>282</v>
      </c>
      <c r="FM288" s="159" t="s">
        <v>282</v>
      </c>
      <c r="FN288" s="159" t="s">
        <v>282</v>
      </c>
      <c r="FO288" s="159" t="s">
        <v>282</v>
      </c>
      <c r="FP288" s="159" t="s">
        <v>282</v>
      </c>
      <c r="FQ288" s="159" t="s">
        <v>282</v>
      </c>
      <c r="FR288" s="159" t="s">
        <v>282</v>
      </c>
      <c r="FS288" s="159" t="s">
        <v>282</v>
      </c>
      <c r="FT288" s="159" t="s">
        <v>282</v>
      </c>
    </row>
    <row r="289" spans="1:176" x14ac:dyDescent="0.25">
      <c r="A289" s="148" t="s">
        <v>8306</v>
      </c>
      <c r="B289" s="159" t="s">
        <v>282</v>
      </c>
      <c r="C289" s="66" t="str">
        <f>IF(ISNUMBER(Severity!H289)=FALSE,Severity!F289,IF(Severity!H289&gt;=0.5,"YES","NO"))</f>
        <v>YES</v>
      </c>
      <c r="D289" s="66" t="str">
        <f>IF(ISNUMBER(Severity!I289)=FALSE,Severity!G289,IF(Severity!I289&gt;0.5,"YES","NO"))</f>
        <v>NO</v>
      </c>
      <c r="E289" s="159">
        <v>8</v>
      </c>
      <c r="F289" s="159">
        <v>2</v>
      </c>
      <c r="G289" s="212" t="s">
        <v>14278</v>
      </c>
      <c r="H289" s="159" t="s">
        <v>183</v>
      </c>
      <c r="I289" s="159" t="s">
        <v>282</v>
      </c>
      <c r="J289" s="159">
        <v>8</v>
      </c>
      <c r="K289" s="159" t="s">
        <v>282</v>
      </c>
      <c r="L289" s="159" t="s">
        <v>282</v>
      </c>
      <c r="M289" s="159" t="s">
        <v>282</v>
      </c>
      <c r="N289" s="159" t="s">
        <v>282</v>
      </c>
      <c r="O289" s="159" t="s">
        <v>282</v>
      </c>
      <c r="P289" s="159" t="s">
        <v>282</v>
      </c>
      <c r="Q289" s="159" t="s">
        <v>282</v>
      </c>
      <c r="R289" s="159" t="s">
        <v>282</v>
      </c>
      <c r="S289" s="159" t="s">
        <v>194</v>
      </c>
      <c r="T289" s="159">
        <v>10</v>
      </c>
      <c r="U289" s="159">
        <v>32.299999999999997</v>
      </c>
      <c r="V289" s="159">
        <v>9.1</v>
      </c>
      <c r="W289" s="159">
        <v>30</v>
      </c>
      <c r="X289" s="159" t="s">
        <v>282</v>
      </c>
      <c r="Y289" s="159" t="s">
        <v>282</v>
      </c>
      <c r="Z289" s="159" t="s">
        <v>282</v>
      </c>
      <c r="AA289" s="159" t="s">
        <v>282</v>
      </c>
      <c r="AB289" s="159" t="s">
        <v>282</v>
      </c>
      <c r="AC289" s="159" t="s">
        <v>282</v>
      </c>
      <c r="AD289" s="159">
        <v>13</v>
      </c>
      <c r="AE289" s="159">
        <v>12</v>
      </c>
      <c r="AF289" s="159">
        <v>22</v>
      </c>
      <c r="AG289" s="159" t="s">
        <v>282</v>
      </c>
      <c r="AH289" s="159" t="s">
        <v>282</v>
      </c>
      <c r="AI289" s="159" t="s">
        <v>282</v>
      </c>
      <c r="AJ289" s="159" t="s">
        <v>282</v>
      </c>
      <c r="AK289" s="159" t="s">
        <v>282</v>
      </c>
      <c r="AL289" s="159" t="s">
        <v>282</v>
      </c>
      <c r="AM289" s="159">
        <v>30</v>
      </c>
      <c r="AN289" s="159">
        <v>22</v>
      </c>
      <c r="AO289" s="159" t="s">
        <v>310</v>
      </c>
      <c r="AP289" s="159" t="s">
        <v>282</v>
      </c>
      <c r="AQ289" s="159" t="s">
        <v>282</v>
      </c>
      <c r="AR289" s="159">
        <v>14</v>
      </c>
      <c r="AS289" s="159" t="s">
        <v>282</v>
      </c>
      <c r="AT289" s="159" t="s">
        <v>282</v>
      </c>
      <c r="AU289" s="159" t="s">
        <v>282</v>
      </c>
      <c r="AV289" s="159" t="s">
        <v>282</v>
      </c>
      <c r="AW289" s="159" t="s">
        <v>282</v>
      </c>
      <c r="AX289" s="159" t="s">
        <v>282</v>
      </c>
      <c r="AY289" s="159" t="s">
        <v>282</v>
      </c>
      <c r="AZ289" s="159" t="s">
        <v>282</v>
      </c>
      <c r="BA289" s="159" t="s">
        <v>194</v>
      </c>
      <c r="BB289" s="159">
        <v>10</v>
      </c>
      <c r="BC289" s="159">
        <v>32.299999999999997</v>
      </c>
      <c r="BD289" s="159">
        <v>8.6999999999999993</v>
      </c>
      <c r="BE289" s="159">
        <v>30</v>
      </c>
      <c r="BF289" s="159" t="s">
        <v>282</v>
      </c>
      <c r="BG289" s="159" t="s">
        <v>282</v>
      </c>
      <c r="BH289" s="159" t="s">
        <v>282</v>
      </c>
      <c r="BI289" s="159" t="s">
        <v>282</v>
      </c>
      <c r="BJ289" s="159" t="s">
        <v>282</v>
      </c>
      <c r="BK289" s="159" t="s">
        <v>282</v>
      </c>
      <c r="BL289" s="159">
        <v>22</v>
      </c>
      <c r="BM289" s="159">
        <v>15.6</v>
      </c>
      <c r="BN289" s="159">
        <v>16</v>
      </c>
      <c r="BO289" s="159" t="s">
        <v>282</v>
      </c>
      <c r="BP289" s="159" t="s">
        <v>282</v>
      </c>
      <c r="BQ289" s="159" t="s">
        <v>282</v>
      </c>
      <c r="BR289" s="159" t="s">
        <v>282</v>
      </c>
      <c r="BS289" s="159" t="s">
        <v>282</v>
      </c>
      <c r="BT289" s="159" t="s">
        <v>282</v>
      </c>
      <c r="BU289" s="159">
        <v>30</v>
      </c>
      <c r="BV289" s="159">
        <v>16</v>
      </c>
      <c r="BW289" s="159" t="s">
        <v>282</v>
      </c>
      <c r="BX289" s="159" t="s">
        <v>282</v>
      </c>
      <c r="BY289" s="159" t="s">
        <v>282</v>
      </c>
      <c r="BZ289" s="159" t="s">
        <v>282</v>
      </c>
      <c r="CA289" s="159" t="s">
        <v>282</v>
      </c>
      <c r="CB289" s="159" t="s">
        <v>282</v>
      </c>
      <c r="CC289" s="159" t="s">
        <v>282</v>
      </c>
      <c r="CD289" s="159" t="s">
        <v>282</v>
      </c>
      <c r="CE289" s="159" t="s">
        <v>282</v>
      </c>
      <c r="CF289" s="159" t="s">
        <v>282</v>
      </c>
      <c r="CG289" s="159" t="s">
        <v>282</v>
      </c>
      <c r="CH289" s="159" t="s">
        <v>282</v>
      </c>
      <c r="CI289" s="159" t="s">
        <v>282</v>
      </c>
      <c r="CJ289" s="159" t="s">
        <v>282</v>
      </c>
      <c r="CK289" s="159" t="s">
        <v>282</v>
      </c>
      <c r="CL289" s="159" t="s">
        <v>282</v>
      </c>
      <c r="CM289" s="159" t="s">
        <v>282</v>
      </c>
      <c r="CN289" s="159" t="s">
        <v>282</v>
      </c>
      <c r="CO289" s="159" t="s">
        <v>282</v>
      </c>
      <c r="CP289" s="159" t="s">
        <v>282</v>
      </c>
      <c r="CQ289" s="159" t="s">
        <v>282</v>
      </c>
      <c r="CR289" s="159" t="s">
        <v>282</v>
      </c>
      <c r="CS289" s="159" t="s">
        <v>282</v>
      </c>
      <c r="CT289" s="159" t="s">
        <v>282</v>
      </c>
      <c r="CU289" s="159" t="s">
        <v>282</v>
      </c>
      <c r="CV289" s="159" t="s">
        <v>282</v>
      </c>
      <c r="CW289" s="159" t="s">
        <v>282</v>
      </c>
      <c r="CX289" s="159" t="s">
        <v>282</v>
      </c>
      <c r="CY289" s="159" t="s">
        <v>282</v>
      </c>
      <c r="CZ289" s="159" t="s">
        <v>282</v>
      </c>
      <c r="DA289" s="159" t="s">
        <v>282</v>
      </c>
      <c r="DB289" s="159" t="s">
        <v>282</v>
      </c>
      <c r="DC289" s="159" t="s">
        <v>282</v>
      </c>
      <c r="DD289" s="159" t="s">
        <v>282</v>
      </c>
      <c r="DE289" s="159" t="s">
        <v>282</v>
      </c>
      <c r="DF289" s="159" t="s">
        <v>282</v>
      </c>
      <c r="DG289" s="159" t="s">
        <v>282</v>
      </c>
      <c r="DH289" s="159" t="s">
        <v>282</v>
      </c>
      <c r="DI289" s="159" t="s">
        <v>282</v>
      </c>
      <c r="DJ289" s="159" t="s">
        <v>282</v>
      </c>
      <c r="DK289" s="159" t="s">
        <v>282</v>
      </c>
      <c r="DL289" s="159" t="s">
        <v>282</v>
      </c>
      <c r="DM289" s="159" t="s">
        <v>282</v>
      </c>
      <c r="DN289" s="159" t="s">
        <v>282</v>
      </c>
      <c r="DO289" s="159" t="s">
        <v>282</v>
      </c>
      <c r="DP289" s="159" t="s">
        <v>282</v>
      </c>
      <c r="DQ289" s="159" t="s">
        <v>282</v>
      </c>
      <c r="DR289" s="159" t="s">
        <v>282</v>
      </c>
      <c r="DS289" s="159" t="s">
        <v>282</v>
      </c>
      <c r="DT289" s="159" t="s">
        <v>282</v>
      </c>
      <c r="DU289" s="159" t="s">
        <v>282</v>
      </c>
      <c r="DV289" s="159" t="s">
        <v>282</v>
      </c>
      <c r="DW289" s="159" t="s">
        <v>282</v>
      </c>
      <c r="DX289" s="159" t="s">
        <v>282</v>
      </c>
      <c r="DY289" s="159" t="s">
        <v>282</v>
      </c>
      <c r="DZ289" s="159" t="s">
        <v>282</v>
      </c>
      <c r="EA289" s="159" t="s">
        <v>282</v>
      </c>
      <c r="EB289" s="159" t="s">
        <v>282</v>
      </c>
      <c r="EC289" s="159" t="s">
        <v>282</v>
      </c>
      <c r="ED289" s="159" t="s">
        <v>282</v>
      </c>
      <c r="EE289" s="159" t="s">
        <v>282</v>
      </c>
      <c r="EF289" s="159" t="s">
        <v>282</v>
      </c>
      <c r="EG289" s="159" t="s">
        <v>282</v>
      </c>
      <c r="EH289" s="159" t="s">
        <v>282</v>
      </c>
      <c r="EI289" s="159" t="s">
        <v>282</v>
      </c>
      <c r="EJ289" s="159" t="s">
        <v>282</v>
      </c>
      <c r="EK289" s="159" t="s">
        <v>282</v>
      </c>
      <c r="EL289" s="159" t="s">
        <v>282</v>
      </c>
      <c r="EM289" s="159" t="s">
        <v>282</v>
      </c>
      <c r="EN289" s="159" t="s">
        <v>282</v>
      </c>
      <c r="EO289" s="159" t="s">
        <v>282</v>
      </c>
      <c r="EP289" s="159" t="s">
        <v>282</v>
      </c>
      <c r="EQ289" s="159" t="s">
        <v>282</v>
      </c>
      <c r="ER289" s="159" t="s">
        <v>282</v>
      </c>
      <c r="ES289" s="159" t="s">
        <v>282</v>
      </c>
      <c r="ET289" s="159" t="s">
        <v>282</v>
      </c>
      <c r="EU289" s="159" t="s">
        <v>282</v>
      </c>
      <c r="EV289" s="159" t="s">
        <v>282</v>
      </c>
      <c r="EW289" s="159" t="s">
        <v>282</v>
      </c>
      <c r="EX289" s="159" t="s">
        <v>282</v>
      </c>
      <c r="EY289" s="159" t="s">
        <v>282</v>
      </c>
      <c r="EZ289" s="159" t="s">
        <v>282</v>
      </c>
      <c r="FA289" s="159" t="s">
        <v>282</v>
      </c>
      <c r="FB289" s="159" t="s">
        <v>282</v>
      </c>
      <c r="FC289" s="159" t="s">
        <v>282</v>
      </c>
      <c r="FD289" s="159" t="s">
        <v>282</v>
      </c>
      <c r="FE289" s="159" t="s">
        <v>282</v>
      </c>
      <c r="FF289" s="159" t="s">
        <v>282</v>
      </c>
      <c r="FG289" s="159" t="s">
        <v>282</v>
      </c>
      <c r="FH289" s="159" t="s">
        <v>282</v>
      </c>
      <c r="FI289" s="159" t="s">
        <v>282</v>
      </c>
      <c r="FJ289" s="159" t="s">
        <v>282</v>
      </c>
      <c r="FK289" s="159" t="s">
        <v>282</v>
      </c>
      <c r="FL289" s="159" t="s">
        <v>282</v>
      </c>
      <c r="FM289" s="159" t="s">
        <v>282</v>
      </c>
      <c r="FN289" s="159" t="s">
        <v>282</v>
      </c>
      <c r="FO289" s="159" t="s">
        <v>282</v>
      </c>
      <c r="FP289" s="159" t="s">
        <v>282</v>
      </c>
      <c r="FQ289" s="159" t="s">
        <v>282</v>
      </c>
      <c r="FR289" s="159" t="s">
        <v>282</v>
      </c>
      <c r="FS289" s="159" t="s">
        <v>282</v>
      </c>
      <c r="FT289" s="159" t="s">
        <v>282</v>
      </c>
    </row>
    <row r="290" spans="1:176" x14ac:dyDescent="0.25">
      <c r="A290" s="66" t="s">
        <v>890</v>
      </c>
      <c r="B290" s="159" t="s">
        <v>18069</v>
      </c>
      <c r="C290" s="66" t="str">
        <f>IF(ISNUMBER(Severity!H290)=FALSE,Severity!F290,IF(Severity!H290&gt;=0.5,"YES","NO"))</f>
        <v>YES</v>
      </c>
      <c r="D290" s="66" t="str">
        <f>IF(ISNUMBER(Severity!I290)=FALSE,Severity!G290,IF(Severity!I290&gt;0.5,"YES","NO"))</f>
        <v>NO</v>
      </c>
      <c r="E290" s="66" t="s">
        <v>282</v>
      </c>
      <c r="F290" s="159">
        <v>3</v>
      </c>
      <c r="G290" s="66" t="s">
        <v>10458</v>
      </c>
      <c r="H290" s="159" t="s">
        <v>183</v>
      </c>
      <c r="I290" s="159" t="s">
        <v>282</v>
      </c>
      <c r="J290" s="159">
        <v>7</v>
      </c>
      <c r="K290" s="159" t="s">
        <v>743</v>
      </c>
      <c r="L290" s="159">
        <v>21</v>
      </c>
      <c r="M290" s="159">
        <v>25</v>
      </c>
      <c r="N290" s="159">
        <v>8</v>
      </c>
      <c r="O290" s="159" t="s">
        <v>282</v>
      </c>
      <c r="P290" s="159" t="s">
        <v>282</v>
      </c>
      <c r="Q290" s="159" t="s">
        <v>282</v>
      </c>
      <c r="R290" s="159" t="s">
        <v>282</v>
      </c>
      <c r="S290" s="159" t="s">
        <v>743</v>
      </c>
      <c r="T290" s="159">
        <v>21</v>
      </c>
      <c r="U290" s="159">
        <v>29.3</v>
      </c>
      <c r="V290" s="159">
        <v>6.6</v>
      </c>
      <c r="W290" s="159">
        <v>56</v>
      </c>
      <c r="X290" s="159">
        <v>29.2</v>
      </c>
      <c r="Y290" s="159">
        <v>7.1</v>
      </c>
      <c r="Z290" s="159">
        <v>50</v>
      </c>
      <c r="AA290" s="159">
        <v>9.1</v>
      </c>
      <c r="AB290" s="66">
        <v>7.9</v>
      </c>
      <c r="AC290" s="159">
        <v>56</v>
      </c>
      <c r="AD290" s="66">
        <v>8.4</v>
      </c>
      <c r="AE290" s="159">
        <v>7.8</v>
      </c>
      <c r="AF290" s="159">
        <v>50</v>
      </c>
      <c r="AG290" s="159" t="s">
        <v>282</v>
      </c>
      <c r="AH290" s="159" t="s">
        <v>282</v>
      </c>
      <c r="AI290" s="159" t="s">
        <v>282</v>
      </c>
      <c r="AJ290" s="159" t="s">
        <v>282</v>
      </c>
      <c r="AK290" s="159" t="s">
        <v>282</v>
      </c>
      <c r="AL290" s="159" t="s">
        <v>282</v>
      </c>
      <c r="AM290" s="159">
        <v>57</v>
      </c>
      <c r="AN290" s="159">
        <v>50</v>
      </c>
      <c r="AO290" s="66" t="s">
        <v>10667</v>
      </c>
      <c r="AP290" s="159" t="s">
        <v>183</v>
      </c>
      <c r="AQ290" s="159" t="s">
        <v>282</v>
      </c>
      <c r="AR290" s="159">
        <v>5</v>
      </c>
      <c r="AS290" s="159" t="s">
        <v>743</v>
      </c>
      <c r="AT290" s="159">
        <v>21</v>
      </c>
      <c r="AU290" s="159">
        <v>22</v>
      </c>
      <c r="AV290" s="159">
        <v>8</v>
      </c>
      <c r="AW290" s="159" t="s">
        <v>282</v>
      </c>
      <c r="AX290" s="159" t="s">
        <v>282</v>
      </c>
      <c r="AY290" s="159" t="s">
        <v>282</v>
      </c>
      <c r="AZ290" s="159" t="s">
        <v>282</v>
      </c>
      <c r="BA290" s="159" t="s">
        <v>743</v>
      </c>
      <c r="BB290" s="159">
        <v>21</v>
      </c>
      <c r="BC290" s="159">
        <v>29.1</v>
      </c>
      <c r="BD290" s="159">
        <v>6.6</v>
      </c>
      <c r="BE290" s="159">
        <v>43</v>
      </c>
      <c r="BF290" s="66">
        <v>29</v>
      </c>
      <c r="BG290" s="159">
        <v>6.9</v>
      </c>
      <c r="BH290" s="159">
        <v>39</v>
      </c>
      <c r="BI290" s="159">
        <v>10.6</v>
      </c>
      <c r="BJ290" s="66">
        <v>9.3000000000000007</v>
      </c>
      <c r="BK290" s="159">
        <v>43</v>
      </c>
      <c r="BL290" s="66">
        <v>9.3000000000000007</v>
      </c>
      <c r="BM290" s="159">
        <v>8.6</v>
      </c>
      <c r="BN290" s="159">
        <v>39</v>
      </c>
      <c r="BO290" s="159" t="s">
        <v>282</v>
      </c>
      <c r="BP290" s="159" t="s">
        <v>282</v>
      </c>
      <c r="BQ290" s="159" t="s">
        <v>282</v>
      </c>
      <c r="BR290" s="159" t="s">
        <v>282</v>
      </c>
      <c r="BS290" s="159" t="s">
        <v>282</v>
      </c>
      <c r="BT290" s="159" t="s">
        <v>282</v>
      </c>
      <c r="BU290" s="159">
        <v>44</v>
      </c>
      <c r="BV290" s="159">
        <v>39</v>
      </c>
      <c r="BW290" s="66" t="s">
        <v>10667</v>
      </c>
      <c r="BX290" s="159" t="s">
        <v>183</v>
      </c>
      <c r="BY290" s="159" t="s">
        <v>282</v>
      </c>
      <c r="BZ290" s="66">
        <v>2</v>
      </c>
      <c r="CA290" s="159" t="s">
        <v>743</v>
      </c>
      <c r="CB290" s="66">
        <v>21</v>
      </c>
      <c r="CC290" s="66">
        <v>28</v>
      </c>
      <c r="CD290" s="66">
        <v>8</v>
      </c>
      <c r="CE290" s="159" t="s">
        <v>282</v>
      </c>
      <c r="CF290" s="159" t="s">
        <v>282</v>
      </c>
      <c r="CG290" s="159" t="s">
        <v>282</v>
      </c>
      <c r="CH290" s="159" t="s">
        <v>282</v>
      </c>
      <c r="CI290" s="159" t="s">
        <v>743</v>
      </c>
      <c r="CJ290" s="66">
        <v>21</v>
      </c>
      <c r="CK290" s="66">
        <v>29.8</v>
      </c>
      <c r="CL290" s="66">
        <v>6.3</v>
      </c>
      <c r="CM290" s="159">
        <v>50</v>
      </c>
      <c r="CN290" s="66">
        <v>29.5</v>
      </c>
      <c r="CO290" s="159">
        <v>6.2</v>
      </c>
      <c r="CP290" s="159">
        <v>48</v>
      </c>
      <c r="CQ290" s="66">
        <v>10.1</v>
      </c>
      <c r="CR290" s="66">
        <v>9.6</v>
      </c>
      <c r="CS290" s="66">
        <v>50</v>
      </c>
      <c r="CT290" s="66">
        <v>9.3000000000000007</v>
      </c>
      <c r="CU290" s="159">
        <v>9</v>
      </c>
      <c r="CV290" s="159">
        <v>48</v>
      </c>
      <c r="CW290" s="159" t="s">
        <v>282</v>
      </c>
      <c r="CX290" s="159" t="s">
        <v>282</v>
      </c>
      <c r="CY290" s="159" t="s">
        <v>282</v>
      </c>
      <c r="CZ290" s="159" t="s">
        <v>282</v>
      </c>
      <c r="DA290" s="159" t="s">
        <v>282</v>
      </c>
      <c r="DB290" s="159" t="s">
        <v>282</v>
      </c>
      <c r="DC290" s="66">
        <v>50</v>
      </c>
      <c r="DD290" s="66">
        <v>48</v>
      </c>
      <c r="DE290" s="159" t="s">
        <v>282</v>
      </c>
      <c r="DF290" s="159" t="s">
        <v>282</v>
      </c>
      <c r="DG290" s="159" t="s">
        <v>282</v>
      </c>
      <c r="DH290" s="159" t="s">
        <v>282</v>
      </c>
      <c r="DI290" s="159" t="s">
        <v>282</v>
      </c>
      <c r="DJ290" s="159" t="s">
        <v>282</v>
      </c>
      <c r="DK290" s="159" t="s">
        <v>282</v>
      </c>
      <c r="DL290" s="159" t="s">
        <v>282</v>
      </c>
      <c r="DM290" s="159" t="s">
        <v>282</v>
      </c>
      <c r="DN290" s="159" t="s">
        <v>282</v>
      </c>
      <c r="DO290" s="159" t="s">
        <v>282</v>
      </c>
      <c r="DP290" s="159" t="s">
        <v>282</v>
      </c>
      <c r="DQ290" s="159" t="s">
        <v>282</v>
      </c>
      <c r="DR290" s="159" t="s">
        <v>282</v>
      </c>
      <c r="DS290" s="159" t="s">
        <v>282</v>
      </c>
      <c r="DT290" s="159" t="s">
        <v>282</v>
      </c>
      <c r="DU290" s="159" t="s">
        <v>282</v>
      </c>
      <c r="DV290" s="159" t="s">
        <v>282</v>
      </c>
      <c r="DW290" s="159" t="s">
        <v>282</v>
      </c>
      <c r="DX290" s="159" t="s">
        <v>282</v>
      </c>
      <c r="DY290" s="159" t="s">
        <v>282</v>
      </c>
      <c r="DZ290" s="159" t="s">
        <v>282</v>
      </c>
      <c r="EA290" s="159" t="s">
        <v>282</v>
      </c>
      <c r="EB290" s="159" t="s">
        <v>282</v>
      </c>
      <c r="EC290" s="159" t="s">
        <v>282</v>
      </c>
      <c r="ED290" s="159" t="s">
        <v>282</v>
      </c>
      <c r="EE290" s="159" t="s">
        <v>282</v>
      </c>
      <c r="EF290" s="159" t="s">
        <v>282</v>
      </c>
      <c r="EG290" s="159" t="s">
        <v>282</v>
      </c>
      <c r="EH290" s="159" t="s">
        <v>282</v>
      </c>
      <c r="EI290" s="159" t="s">
        <v>282</v>
      </c>
      <c r="EJ290" s="159" t="s">
        <v>282</v>
      </c>
      <c r="EK290" s="159" t="s">
        <v>282</v>
      </c>
      <c r="EL290" s="159" t="s">
        <v>282</v>
      </c>
      <c r="EM290" s="159" t="s">
        <v>282</v>
      </c>
      <c r="EN290" s="159" t="s">
        <v>282</v>
      </c>
      <c r="EO290" s="159" t="s">
        <v>282</v>
      </c>
      <c r="EP290" s="159" t="s">
        <v>282</v>
      </c>
      <c r="EQ290" s="159" t="s">
        <v>282</v>
      </c>
      <c r="ER290" s="159" t="s">
        <v>282</v>
      </c>
      <c r="ES290" s="159" t="s">
        <v>282</v>
      </c>
      <c r="ET290" s="159" t="s">
        <v>282</v>
      </c>
      <c r="EU290" s="159" t="s">
        <v>282</v>
      </c>
      <c r="EV290" s="159" t="s">
        <v>282</v>
      </c>
      <c r="EW290" s="159" t="s">
        <v>282</v>
      </c>
      <c r="EX290" s="159" t="s">
        <v>282</v>
      </c>
      <c r="EY290" s="159" t="s">
        <v>282</v>
      </c>
      <c r="EZ290" s="159" t="s">
        <v>282</v>
      </c>
      <c r="FA290" s="159" t="s">
        <v>282</v>
      </c>
      <c r="FB290" s="159" t="s">
        <v>282</v>
      </c>
      <c r="FC290" s="159" t="s">
        <v>282</v>
      </c>
      <c r="FD290" s="159" t="s">
        <v>282</v>
      </c>
      <c r="FE290" s="159" t="s">
        <v>282</v>
      </c>
      <c r="FF290" s="159" t="s">
        <v>282</v>
      </c>
      <c r="FG290" s="159" t="s">
        <v>282</v>
      </c>
      <c r="FH290" s="159" t="s">
        <v>282</v>
      </c>
      <c r="FI290" s="159" t="s">
        <v>282</v>
      </c>
      <c r="FJ290" s="159" t="s">
        <v>282</v>
      </c>
      <c r="FK290" s="159" t="s">
        <v>282</v>
      </c>
      <c r="FL290" s="159" t="s">
        <v>282</v>
      </c>
      <c r="FM290" s="159" t="s">
        <v>282</v>
      </c>
      <c r="FN290" s="159" t="s">
        <v>282</v>
      </c>
      <c r="FO290" s="159" t="s">
        <v>282</v>
      </c>
      <c r="FP290" s="159" t="s">
        <v>282</v>
      </c>
      <c r="FQ290" s="159" t="s">
        <v>282</v>
      </c>
      <c r="FR290" s="159" t="s">
        <v>282</v>
      </c>
      <c r="FS290" s="159" t="s">
        <v>282</v>
      </c>
      <c r="FT290" s="159" t="s">
        <v>282</v>
      </c>
    </row>
    <row r="291" spans="1:176" x14ac:dyDescent="0.25">
      <c r="A291" s="161" t="s">
        <v>312</v>
      </c>
      <c r="B291" s="159" t="s">
        <v>282</v>
      </c>
      <c r="C291" s="66" t="str">
        <f>IF(ISNUMBER(Severity!H291)=FALSE,Severity!F291,IF(Severity!H291&gt;=0.5,"YES","NO"))</f>
        <v>YES</v>
      </c>
      <c r="D291" s="66" t="str">
        <f>IF(ISNUMBER(Severity!I291)=FALSE,Severity!G291,IF(Severity!I291&gt;0.5,"YES","NO"))</f>
        <v>NO</v>
      </c>
      <c r="E291" s="159">
        <v>4</v>
      </c>
      <c r="F291" s="159">
        <v>2</v>
      </c>
      <c r="G291" s="212" t="s">
        <v>313</v>
      </c>
      <c r="H291" s="159" t="s">
        <v>183</v>
      </c>
      <c r="I291" s="159" t="s">
        <v>282</v>
      </c>
      <c r="J291" s="159">
        <v>7</v>
      </c>
      <c r="K291" s="159" t="s">
        <v>299</v>
      </c>
      <c r="L291" s="159">
        <v>21</v>
      </c>
      <c r="M291" s="66">
        <v>20</v>
      </c>
      <c r="N291" s="159">
        <v>12</v>
      </c>
      <c r="O291" s="159" t="s">
        <v>282</v>
      </c>
      <c r="P291" s="159" t="s">
        <v>282</v>
      </c>
      <c r="Q291" s="159" t="s">
        <v>282</v>
      </c>
      <c r="R291" s="159" t="s">
        <v>282</v>
      </c>
      <c r="S291" s="159" t="s">
        <v>299</v>
      </c>
      <c r="T291" s="159">
        <v>21</v>
      </c>
      <c r="U291" s="66">
        <v>20</v>
      </c>
      <c r="V291" s="159">
        <v>4.7</v>
      </c>
      <c r="W291" s="159">
        <v>40</v>
      </c>
      <c r="X291" s="66">
        <v>20.2</v>
      </c>
      <c r="Y291" s="159">
        <v>4.4000000000000004</v>
      </c>
      <c r="Z291" s="159">
        <v>33</v>
      </c>
      <c r="AA291" s="66" t="s">
        <v>282</v>
      </c>
      <c r="AB291" s="159" t="s">
        <v>282</v>
      </c>
      <c r="AC291" s="66" t="s">
        <v>282</v>
      </c>
      <c r="AD291" s="66">
        <v>9.6</v>
      </c>
      <c r="AE291" s="159">
        <v>5.5</v>
      </c>
      <c r="AF291" s="159">
        <v>33</v>
      </c>
      <c r="AG291" s="159" t="s">
        <v>282</v>
      </c>
      <c r="AH291" s="159" t="s">
        <v>282</v>
      </c>
      <c r="AI291" s="159" t="s">
        <v>282</v>
      </c>
      <c r="AJ291" s="159" t="s">
        <v>282</v>
      </c>
      <c r="AK291" s="159" t="s">
        <v>282</v>
      </c>
      <c r="AL291" s="159" t="s">
        <v>282</v>
      </c>
      <c r="AM291" s="159">
        <v>40</v>
      </c>
      <c r="AN291" s="159">
        <v>33</v>
      </c>
      <c r="AO291" s="159" t="s">
        <v>636</v>
      </c>
      <c r="AP291" s="159" t="s">
        <v>282</v>
      </c>
      <c r="AQ291" s="159" t="s">
        <v>282</v>
      </c>
      <c r="AR291" s="159">
        <v>1</v>
      </c>
      <c r="AS291" s="159" t="s">
        <v>299</v>
      </c>
      <c r="AT291" s="159">
        <v>21</v>
      </c>
      <c r="AU291" s="66">
        <v>1</v>
      </c>
      <c r="AV291" s="159">
        <v>12</v>
      </c>
      <c r="AW291" s="159" t="s">
        <v>282</v>
      </c>
      <c r="AX291" s="159" t="s">
        <v>282</v>
      </c>
      <c r="AY291" s="159" t="s">
        <v>282</v>
      </c>
      <c r="AZ291" s="159" t="s">
        <v>282</v>
      </c>
      <c r="BA291" s="159" t="s">
        <v>299</v>
      </c>
      <c r="BB291" s="159">
        <v>21</v>
      </c>
      <c r="BC291" s="66">
        <v>19.600000000000001</v>
      </c>
      <c r="BD291" s="159">
        <v>3.6</v>
      </c>
      <c r="BE291" s="159">
        <v>40</v>
      </c>
      <c r="BF291" s="66">
        <v>19.600000000000001</v>
      </c>
      <c r="BG291" s="159">
        <v>3.7</v>
      </c>
      <c r="BH291" s="159">
        <v>39</v>
      </c>
      <c r="BI291" s="66" t="s">
        <v>282</v>
      </c>
      <c r="BJ291" s="159" t="s">
        <v>282</v>
      </c>
      <c r="BK291" s="66" t="s">
        <v>282</v>
      </c>
      <c r="BL291" s="66">
        <v>19</v>
      </c>
      <c r="BM291" s="159">
        <v>4.5</v>
      </c>
      <c r="BN291" s="159">
        <v>39</v>
      </c>
      <c r="BO291" s="159" t="s">
        <v>282</v>
      </c>
      <c r="BP291" s="159" t="s">
        <v>282</v>
      </c>
      <c r="BQ291" s="159" t="s">
        <v>282</v>
      </c>
      <c r="BR291" s="159" t="s">
        <v>282</v>
      </c>
      <c r="BS291" s="159" t="s">
        <v>282</v>
      </c>
      <c r="BT291" s="159" t="s">
        <v>282</v>
      </c>
      <c r="BU291" s="159">
        <v>40</v>
      </c>
      <c r="BV291" s="159">
        <v>39</v>
      </c>
      <c r="BW291" s="159" t="s">
        <v>282</v>
      </c>
      <c r="BX291" s="159" t="s">
        <v>282</v>
      </c>
      <c r="BY291" s="159" t="s">
        <v>282</v>
      </c>
      <c r="BZ291" s="159" t="s">
        <v>282</v>
      </c>
      <c r="CA291" s="159" t="s">
        <v>282</v>
      </c>
      <c r="CB291" s="159" t="s">
        <v>282</v>
      </c>
      <c r="CC291" s="159" t="s">
        <v>282</v>
      </c>
      <c r="CD291" s="159" t="s">
        <v>282</v>
      </c>
      <c r="CE291" s="159" t="s">
        <v>282</v>
      </c>
      <c r="CF291" s="159" t="s">
        <v>282</v>
      </c>
      <c r="CG291" s="159" t="s">
        <v>282</v>
      </c>
      <c r="CH291" s="159" t="s">
        <v>282</v>
      </c>
      <c r="CI291" s="159" t="s">
        <v>282</v>
      </c>
      <c r="CJ291" s="159" t="s">
        <v>282</v>
      </c>
      <c r="CK291" s="159" t="s">
        <v>282</v>
      </c>
      <c r="CL291" s="159" t="s">
        <v>282</v>
      </c>
      <c r="CM291" s="159" t="s">
        <v>282</v>
      </c>
      <c r="CN291" s="159" t="s">
        <v>282</v>
      </c>
      <c r="CO291" s="159" t="s">
        <v>282</v>
      </c>
      <c r="CP291" s="159" t="s">
        <v>282</v>
      </c>
      <c r="CQ291" s="159" t="s">
        <v>282</v>
      </c>
      <c r="CR291" s="159" t="s">
        <v>282</v>
      </c>
      <c r="CS291" s="159" t="s">
        <v>282</v>
      </c>
      <c r="CT291" s="159" t="s">
        <v>282</v>
      </c>
      <c r="CU291" s="159" t="s">
        <v>282</v>
      </c>
      <c r="CV291" s="159" t="s">
        <v>282</v>
      </c>
      <c r="CW291" s="159" t="s">
        <v>282</v>
      </c>
      <c r="CX291" s="159" t="s">
        <v>282</v>
      </c>
      <c r="CY291" s="159" t="s">
        <v>282</v>
      </c>
      <c r="CZ291" s="159" t="s">
        <v>282</v>
      </c>
      <c r="DA291" s="159" t="s">
        <v>282</v>
      </c>
      <c r="DB291" s="159" t="s">
        <v>282</v>
      </c>
      <c r="DC291" s="159" t="s">
        <v>282</v>
      </c>
      <c r="DD291" s="159" t="s">
        <v>282</v>
      </c>
      <c r="DE291" s="159" t="s">
        <v>282</v>
      </c>
      <c r="DF291" s="159" t="s">
        <v>282</v>
      </c>
      <c r="DG291" s="159" t="s">
        <v>282</v>
      </c>
      <c r="DH291" s="159" t="s">
        <v>282</v>
      </c>
      <c r="DI291" s="159" t="s">
        <v>282</v>
      </c>
      <c r="DJ291" s="159" t="s">
        <v>282</v>
      </c>
      <c r="DK291" s="159" t="s">
        <v>282</v>
      </c>
      <c r="DL291" s="159" t="s">
        <v>282</v>
      </c>
      <c r="DM291" s="159" t="s">
        <v>282</v>
      </c>
      <c r="DN291" s="159" t="s">
        <v>282</v>
      </c>
      <c r="DO291" s="159" t="s">
        <v>282</v>
      </c>
      <c r="DP291" s="159" t="s">
        <v>282</v>
      </c>
      <c r="DQ291" s="159" t="s">
        <v>282</v>
      </c>
      <c r="DR291" s="159" t="s">
        <v>282</v>
      </c>
      <c r="DS291" s="159" t="s">
        <v>282</v>
      </c>
      <c r="DT291" s="159" t="s">
        <v>282</v>
      </c>
      <c r="DU291" s="159" t="s">
        <v>282</v>
      </c>
      <c r="DV291" s="159" t="s">
        <v>282</v>
      </c>
      <c r="DW291" s="159" t="s">
        <v>282</v>
      </c>
      <c r="DX291" s="159" t="s">
        <v>282</v>
      </c>
      <c r="DY291" s="159" t="s">
        <v>282</v>
      </c>
      <c r="DZ291" s="159" t="s">
        <v>282</v>
      </c>
      <c r="EA291" s="159" t="s">
        <v>282</v>
      </c>
      <c r="EB291" s="159" t="s">
        <v>282</v>
      </c>
      <c r="EC291" s="159" t="s">
        <v>282</v>
      </c>
      <c r="ED291" s="159" t="s">
        <v>282</v>
      </c>
      <c r="EE291" s="159" t="s">
        <v>282</v>
      </c>
      <c r="EF291" s="159" t="s">
        <v>282</v>
      </c>
      <c r="EG291" s="159" t="s">
        <v>282</v>
      </c>
      <c r="EH291" s="159" t="s">
        <v>282</v>
      </c>
      <c r="EI291" s="159" t="s">
        <v>282</v>
      </c>
      <c r="EJ291" s="159" t="s">
        <v>282</v>
      </c>
      <c r="EK291" s="159" t="s">
        <v>282</v>
      </c>
      <c r="EL291" s="159" t="s">
        <v>282</v>
      </c>
      <c r="EM291" s="159" t="s">
        <v>282</v>
      </c>
      <c r="EN291" s="159" t="s">
        <v>282</v>
      </c>
      <c r="EO291" s="159" t="s">
        <v>282</v>
      </c>
      <c r="EP291" s="159" t="s">
        <v>282</v>
      </c>
      <c r="EQ291" s="159" t="s">
        <v>282</v>
      </c>
      <c r="ER291" s="159" t="s">
        <v>282</v>
      </c>
      <c r="ES291" s="159" t="s">
        <v>282</v>
      </c>
      <c r="ET291" s="159" t="s">
        <v>282</v>
      </c>
      <c r="EU291" s="159" t="s">
        <v>282</v>
      </c>
      <c r="EV291" s="159" t="s">
        <v>282</v>
      </c>
      <c r="EW291" s="159" t="s">
        <v>282</v>
      </c>
      <c r="EX291" s="159" t="s">
        <v>282</v>
      </c>
      <c r="EY291" s="159" t="s">
        <v>282</v>
      </c>
      <c r="EZ291" s="159" t="s">
        <v>282</v>
      </c>
      <c r="FA291" s="159" t="s">
        <v>282</v>
      </c>
      <c r="FB291" s="159" t="s">
        <v>282</v>
      </c>
      <c r="FC291" s="159" t="s">
        <v>282</v>
      </c>
      <c r="FD291" s="159" t="s">
        <v>282</v>
      </c>
      <c r="FE291" s="159" t="s">
        <v>282</v>
      </c>
      <c r="FF291" s="159" t="s">
        <v>282</v>
      </c>
      <c r="FG291" s="159" t="s">
        <v>282</v>
      </c>
      <c r="FH291" s="159" t="s">
        <v>282</v>
      </c>
      <c r="FI291" s="159" t="s">
        <v>282</v>
      </c>
      <c r="FJ291" s="159" t="s">
        <v>282</v>
      </c>
      <c r="FK291" s="159" t="s">
        <v>282</v>
      </c>
      <c r="FL291" s="159" t="s">
        <v>282</v>
      </c>
      <c r="FM291" s="159" t="s">
        <v>282</v>
      </c>
      <c r="FN291" s="159" t="s">
        <v>282</v>
      </c>
      <c r="FO291" s="159" t="s">
        <v>282</v>
      </c>
      <c r="FP291" s="159" t="s">
        <v>282</v>
      </c>
      <c r="FQ291" s="159" t="s">
        <v>282</v>
      </c>
      <c r="FR291" s="159" t="s">
        <v>282</v>
      </c>
      <c r="FS291" s="159" t="s">
        <v>282</v>
      </c>
      <c r="FT291" s="159" t="s">
        <v>282</v>
      </c>
    </row>
    <row r="292" spans="1:176" x14ac:dyDescent="0.25">
      <c r="A292" s="161" t="s">
        <v>9179</v>
      </c>
      <c r="B292" s="159" t="s">
        <v>282</v>
      </c>
      <c r="C292" s="66" t="str">
        <f>IF(ISNUMBER(Severity!H292)=FALSE,Severity!F292,IF(Severity!H292&gt;=0.5,"YES","NO"))</f>
        <v>YES</v>
      </c>
      <c r="D292" s="66" t="str">
        <f>IF(ISNUMBER(Severity!I292)=FALSE,Severity!G292,IF(Severity!I292&gt;0.5,"YES","NO"))</f>
        <v>NO</v>
      </c>
      <c r="E292" s="159">
        <v>4</v>
      </c>
      <c r="F292" s="159">
        <v>2</v>
      </c>
      <c r="G292" s="66" t="s">
        <v>10476</v>
      </c>
      <c r="H292" s="159" t="s">
        <v>182</v>
      </c>
      <c r="I292" s="159" t="s">
        <v>282</v>
      </c>
      <c r="J292" s="159" t="s">
        <v>282</v>
      </c>
      <c r="K292" s="159" t="s">
        <v>299</v>
      </c>
      <c r="L292" s="159">
        <v>17</v>
      </c>
      <c r="M292" s="159">
        <v>10</v>
      </c>
      <c r="N292" s="159">
        <v>7</v>
      </c>
      <c r="O292" s="159" t="s">
        <v>282</v>
      </c>
      <c r="P292" s="159" t="s">
        <v>282</v>
      </c>
      <c r="Q292" s="159" t="s">
        <v>282</v>
      </c>
      <c r="R292" s="159" t="s">
        <v>282</v>
      </c>
      <c r="S292" s="159" t="s">
        <v>299</v>
      </c>
      <c r="T292" s="159">
        <v>17</v>
      </c>
      <c r="U292" s="159">
        <v>25.1</v>
      </c>
      <c r="V292" s="159">
        <v>6.5</v>
      </c>
      <c r="W292" s="159">
        <v>15</v>
      </c>
      <c r="X292" s="159" t="s">
        <v>282</v>
      </c>
      <c r="Y292" s="159" t="s">
        <v>282</v>
      </c>
      <c r="Z292" s="159" t="s">
        <v>282</v>
      </c>
      <c r="AA292" s="66">
        <v>8.3000000000000007</v>
      </c>
      <c r="AB292" s="159">
        <v>8.6</v>
      </c>
      <c r="AC292" s="66">
        <v>15</v>
      </c>
      <c r="AD292" s="66" t="s">
        <v>282</v>
      </c>
      <c r="AE292" s="66" t="s">
        <v>282</v>
      </c>
      <c r="AF292" s="66" t="s">
        <v>282</v>
      </c>
      <c r="AG292" s="66" t="s">
        <v>282</v>
      </c>
      <c r="AH292" s="66" t="s">
        <v>282</v>
      </c>
      <c r="AI292" s="66" t="s">
        <v>282</v>
      </c>
      <c r="AJ292" s="66" t="s">
        <v>282</v>
      </c>
      <c r="AK292" s="66" t="s">
        <v>282</v>
      </c>
      <c r="AL292" s="66" t="s">
        <v>282</v>
      </c>
      <c r="AM292" s="159">
        <v>15</v>
      </c>
      <c r="AN292" s="159" t="s">
        <v>282</v>
      </c>
      <c r="AO292" s="159" t="s">
        <v>252</v>
      </c>
      <c r="AP292" s="159" t="s">
        <v>10507</v>
      </c>
      <c r="AQ292" s="159" t="s">
        <v>282</v>
      </c>
      <c r="AR292" s="159" t="s">
        <v>282</v>
      </c>
      <c r="AS292" s="159" t="s">
        <v>299</v>
      </c>
      <c r="AT292" s="159">
        <v>17</v>
      </c>
      <c r="AU292" s="159">
        <v>11</v>
      </c>
      <c r="AV292" s="159">
        <v>7</v>
      </c>
      <c r="AW292" s="159" t="s">
        <v>282</v>
      </c>
      <c r="AX292" s="159" t="s">
        <v>282</v>
      </c>
      <c r="AY292" s="159" t="s">
        <v>282</v>
      </c>
      <c r="AZ292" s="159" t="s">
        <v>282</v>
      </c>
      <c r="BA292" s="159" t="s">
        <v>299</v>
      </c>
      <c r="BB292" s="159">
        <v>17</v>
      </c>
      <c r="BC292" s="159">
        <v>22.7</v>
      </c>
      <c r="BD292" s="159">
        <v>5.7</v>
      </c>
      <c r="BE292" s="159">
        <v>15</v>
      </c>
      <c r="BF292" s="159" t="s">
        <v>282</v>
      </c>
      <c r="BG292" s="159" t="s">
        <v>282</v>
      </c>
      <c r="BH292" s="159" t="s">
        <v>282</v>
      </c>
      <c r="BI292" s="66">
        <v>6.3</v>
      </c>
      <c r="BJ292" s="159">
        <v>7.9</v>
      </c>
      <c r="BK292" s="66">
        <v>15</v>
      </c>
      <c r="BL292" s="66" t="s">
        <v>282</v>
      </c>
      <c r="BM292" s="66" t="s">
        <v>282</v>
      </c>
      <c r="BN292" s="66" t="s">
        <v>282</v>
      </c>
      <c r="BO292" s="66" t="s">
        <v>282</v>
      </c>
      <c r="BP292" s="66" t="s">
        <v>282</v>
      </c>
      <c r="BQ292" s="66" t="s">
        <v>282</v>
      </c>
      <c r="BR292" s="66" t="s">
        <v>282</v>
      </c>
      <c r="BS292" s="66" t="s">
        <v>282</v>
      </c>
      <c r="BT292" s="66" t="s">
        <v>282</v>
      </c>
      <c r="BU292" s="159">
        <v>15</v>
      </c>
      <c r="BV292" s="159" t="s">
        <v>282</v>
      </c>
      <c r="BW292" s="159" t="s">
        <v>282</v>
      </c>
      <c r="BX292" s="159" t="s">
        <v>282</v>
      </c>
      <c r="BY292" s="159" t="s">
        <v>282</v>
      </c>
      <c r="BZ292" s="159" t="s">
        <v>282</v>
      </c>
      <c r="CA292" s="159" t="s">
        <v>282</v>
      </c>
      <c r="CB292" s="159" t="s">
        <v>282</v>
      </c>
      <c r="CC292" s="159" t="s">
        <v>282</v>
      </c>
      <c r="CD292" s="159" t="s">
        <v>282</v>
      </c>
      <c r="CE292" s="159" t="s">
        <v>282</v>
      </c>
      <c r="CF292" s="159" t="s">
        <v>282</v>
      </c>
      <c r="CG292" s="159" t="s">
        <v>282</v>
      </c>
      <c r="CH292" s="159" t="s">
        <v>282</v>
      </c>
      <c r="CI292" s="159" t="s">
        <v>282</v>
      </c>
      <c r="CJ292" s="159" t="s">
        <v>282</v>
      </c>
      <c r="CK292" s="159" t="s">
        <v>282</v>
      </c>
      <c r="CL292" s="159" t="s">
        <v>282</v>
      </c>
      <c r="CM292" s="159" t="s">
        <v>282</v>
      </c>
      <c r="CN292" s="159" t="s">
        <v>282</v>
      </c>
      <c r="CO292" s="159" t="s">
        <v>282</v>
      </c>
      <c r="CP292" s="159" t="s">
        <v>282</v>
      </c>
      <c r="CQ292" s="159" t="s">
        <v>282</v>
      </c>
      <c r="CR292" s="159" t="s">
        <v>282</v>
      </c>
      <c r="CS292" s="159" t="s">
        <v>282</v>
      </c>
      <c r="CT292" s="159" t="s">
        <v>282</v>
      </c>
      <c r="CU292" s="159" t="s">
        <v>282</v>
      </c>
      <c r="CV292" s="159" t="s">
        <v>282</v>
      </c>
      <c r="CW292" s="159" t="s">
        <v>282</v>
      </c>
      <c r="CX292" s="159" t="s">
        <v>282</v>
      </c>
      <c r="CY292" s="159" t="s">
        <v>282</v>
      </c>
      <c r="CZ292" s="159" t="s">
        <v>282</v>
      </c>
      <c r="DA292" s="159" t="s">
        <v>282</v>
      </c>
      <c r="DB292" s="159" t="s">
        <v>282</v>
      </c>
      <c r="DC292" s="159" t="s">
        <v>282</v>
      </c>
      <c r="DD292" s="159" t="s">
        <v>282</v>
      </c>
      <c r="DE292" s="159" t="s">
        <v>282</v>
      </c>
      <c r="DF292" s="159" t="s">
        <v>282</v>
      </c>
      <c r="DG292" s="159" t="s">
        <v>282</v>
      </c>
      <c r="DH292" s="159" t="s">
        <v>282</v>
      </c>
      <c r="DI292" s="159" t="s">
        <v>282</v>
      </c>
      <c r="DJ292" s="159" t="s">
        <v>282</v>
      </c>
      <c r="DK292" s="159" t="s">
        <v>282</v>
      </c>
      <c r="DL292" s="159" t="s">
        <v>282</v>
      </c>
      <c r="DM292" s="159" t="s">
        <v>282</v>
      </c>
      <c r="DN292" s="159" t="s">
        <v>282</v>
      </c>
      <c r="DO292" s="159" t="s">
        <v>282</v>
      </c>
      <c r="DP292" s="159" t="s">
        <v>282</v>
      </c>
      <c r="DQ292" s="159" t="s">
        <v>282</v>
      </c>
      <c r="DR292" s="159" t="s">
        <v>282</v>
      </c>
      <c r="DS292" s="159" t="s">
        <v>282</v>
      </c>
      <c r="DT292" s="159" t="s">
        <v>282</v>
      </c>
      <c r="DU292" s="159" t="s">
        <v>282</v>
      </c>
      <c r="DV292" s="159" t="s">
        <v>282</v>
      </c>
      <c r="DW292" s="159" t="s">
        <v>282</v>
      </c>
      <c r="DX292" s="159" t="s">
        <v>282</v>
      </c>
      <c r="DY292" s="159" t="s">
        <v>282</v>
      </c>
      <c r="DZ292" s="159" t="s">
        <v>282</v>
      </c>
      <c r="EA292" s="159" t="s">
        <v>282</v>
      </c>
      <c r="EB292" s="159" t="s">
        <v>282</v>
      </c>
      <c r="EC292" s="159" t="s">
        <v>282</v>
      </c>
      <c r="ED292" s="159" t="s">
        <v>282</v>
      </c>
      <c r="EE292" s="159" t="s">
        <v>282</v>
      </c>
      <c r="EF292" s="159" t="s">
        <v>282</v>
      </c>
      <c r="EG292" s="159" t="s">
        <v>282</v>
      </c>
      <c r="EH292" s="159" t="s">
        <v>282</v>
      </c>
      <c r="EI292" s="159" t="s">
        <v>282</v>
      </c>
      <c r="EJ292" s="159" t="s">
        <v>282</v>
      </c>
      <c r="EK292" s="159" t="s">
        <v>282</v>
      </c>
      <c r="EL292" s="159" t="s">
        <v>282</v>
      </c>
      <c r="EM292" s="159" t="s">
        <v>282</v>
      </c>
      <c r="EN292" s="159" t="s">
        <v>282</v>
      </c>
      <c r="EO292" s="159" t="s">
        <v>282</v>
      </c>
      <c r="EP292" s="159" t="s">
        <v>282</v>
      </c>
      <c r="EQ292" s="159" t="s">
        <v>282</v>
      </c>
      <c r="ER292" s="159" t="s">
        <v>282</v>
      </c>
      <c r="ES292" s="159" t="s">
        <v>282</v>
      </c>
      <c r="ET292" s="159" t="s">
        <v>282</v>
      </c>
      <c r="EU292" s="159" t="s">
        <v>282</v>
      </c>
      <c r="EV292" s="159" t="s">
        <v>282</v>
      </c>
      <c r="EW292" s="159" t="s">
        <v>282</v>
      </c>
      <c r="EX292" s="159" t="s">
        <v>282</v>
      </c>
      <c r="EY292" s="159" t="s">
        <v>282</v>
      </c>
      <c r="EZ292" s="159" t="s">
        <v>282</v>
      </c>
      <c r="FA292" s="159" t="s">
        <v>282</v>
      </c>
      <c r="FB292" s="159" t="s">
        <v>282</v>
      </c>
      <c r="FC292" s="159" t="s">
        <v>282</v>
      </c>
      <c r="FD292" s="159" t="s">
        <v>282</v>
      </c>
      <c r="FE292" s="159" t="s">
        <v>282</v>
      </c>
      <c r="FF292" s="159" t="s">
        <v>282</v>
      </c>
      <c r="FG292" s="159" t="s">
        <v>282</v>
      </c>
      <c r="FH292" s="159" t="s">
        <v>282</v>
      </c>
      <c r="FI292" s="159" t="s">
        <v>282</v>
      </c>
      <c r="FJ292" s="159" t="s">
        <v>282</v>
      </c>
      <c r="FK292" s="159" t="s">
        <v>282</v>
      </c>
      <c r="FL292" s="159" t="s">
        <v>282</v>
      </c>
      <c r="FM292" s="159" t="s">
        <v>282</v>
      </c>
      <c r="FN292" s="159" t="s">
        <v>282</v>
      </c>
      <c r="FO292" s="159" t="s">
        <v>282</v>
      </c>
      <c r="FP292" s="159" t="s">
        <v>282</v>
      </c>
      <c r="FQ292" s="159" t="s">
        <v>282</v>
      </c>
      <c r="FR292" s="159" t="s">
        <v>282</v>
      </c>
      <c r="FS292" s="159" t="s">
        <v>282</v>
      </c>
      <c r="FT292" s="159" t="s">
        <v>282</v>
      </c>
    </row>
    <row r="293" spans="1:176" x14ac:dyDescent="0.25">
      <c r="A293" s="161" t="s">
        <v>7173</v>
      </c>
      <c r="B293" s="159" t="s">
        <v>14334</v>
      </c>
      <c r="C293" s="66" t="str">
        <f>IF(ISNUMBER(Severity!H293)=FALSE,Severity!F293,IF(Severity!H293&gt;=0.5,"YES","NO"))</f>
        <v>YES</v>
      </c>
      <c r="D293" s="66" t="str">
        <f>IF(ISNUMBER(Severity!I293)=FALSE,Severity!G293,IF(Severity!I293&gt;0.5,"YES","NO"))</f>
        <v>NO</v>
      </c>
      <c r="E293" s="159">
        <v>6</v>
      </c>
      <c r="F293" s="159">
        <v>4</v>
      </c>
      <c r="G293" s="159" t="s">
        <v>256</v>
      </c>
      <c r="H293" s="159" t="s">
        <v>10507</v>
      </c>
      <c r="I293" s="159">
        <v>9</v>
      </c>
      <c r="J293" s="159">
        <v>23</v>
      </c>
      <c r="K293" s="159" t="s">
        <v>194</v>
      </c>
      <c r="L293" s="159">
        <v>10</v>
      </c>
      <c r="M293" s="159">
        <v>23</v>
      </c>
      <c r="N293" s="159">
        <v>10</v>
      </c>
      <c r="O293" s="159" t="s">
        <v>194</v>
      </c>
      <c r="P293" s="159">
        <v>10</v>
      </c>
      <c r="Q293" s="159">
        <v>43</v>
      </c>
      <c r="R293" s="159">
        <v>50</v>
      </c>
      <c r="S293" s="159" t="s">
        <v>194</v>
      </c>
      <c r="T293" s="159">
        <v>10</v>
      </c>
      <c r="U293" s="159">
        <v>31.4</v>
      </c>
      <c r="V293" s="159" t="s">
        <v>282</v>
      </c>
      <c r="W293" s="159">
        <v>97</v>
      </c>
      <c r="X293" s="159" t="s">
        <v>282</v>
      </c>
      <c r="Y293" s="159" t="s">
        <v>282</v>
      </c>
      <c r="Z293" s="159" t="s">
        <v>282</v>
      </c>
      <c r="AA293" s="159" t="s">
        <v>282</v>
      </c>
      <c r="AB293" s="159" t="s">
        <v>282</v>
      </c>
      <c r="AC293" s="159" t="s">
        <v>282</v>
      </c>
      <c r="AD293" s="159" t="s">
        <v>282</v>
      </c>
      <c r="AE293" s="159" t="s">
        <v>282</v>
      </c>
      <c r="AF293" s="159" t="s">
        <v>282</v>
      </c>
      <c r="AG293" s="159">
        <v>-13.8</v>
      </c>
      <c r="AH293" s="159">
        <v>10.83</v>
      </c>
      <c r="AI293" s="159">
        <v>97</v>
      </c>
      <c r="AJ293" s="159" t="s">
        <v>282</v>
      </c>
      <c r="AK293" s="159" t="s">
        <v>282</v>
      </c>
      <c r="AL293" s="159" t="s">
        <v>282</v>
      </c>
      <c r="AM293" s="159">
        <v>103</v>
      </c>
      <c r="AN293" s="159">
        <v>80</v>
      </c>
      <c r="AO293" s="159" t="s">
        <v>257</v>
      </c>
      <c r="AP293" s="159" t="s">
        <v>10507</v>
      </c>
      <c r="AQ293" s="159">
        <v>5</v>
      </c>
      <c r="AR293" s="159">
        <v>17</v>
      </c>
      <c r="AS293" s="159" t="s">
        <v>194</v>
      </c>
      <c r="AT293" s="159">
        <v>10</v>
      </c>
      <c r="AU293" s="159">
        <v>28</v>
      </c>
      <c r="AV293" s="159">
        <v>10</v>
      </c>
      <c r="AW293" s="159" t="s">
        <v>194</v>
      </c>
      <c r="AX293" s="159">
        <v>10</v>
      </c>
      <c r="AY293" s="159">
        <v>54</v>
      </c>
      <c r="AZ293" s="159">
        <v>50</v>
      </c>
      <c r="BA293" s="159" t="s">
        <v>194</v>
      </c>
      <c r="BB293" s="159">
        <v>10</v>
      </c>
      <c r="BC293" s="159">
        <v>31.4</v>
      </c>
      <c r="BD293" s="159" t="s">
        <v>282</v>
      </c>
      <c r="BE293" s="159">
        <v>104</v>
      </c>
      <c r="BF293" s="159" t="s">
        <v>282</v>
      </c>
      <c r="BG293" s="159" t="s">
        <v>282</v>
      </c>
      <c r="BH293" s="159" t="s">
        <v>282</v>
      </c>
      <c r="BI293" s="159" t="s">
        <v>282</v>
      </c>
      <c r="BJ293" s="159" t="s">
        <v>282</v>
      </c>
      <c r="BK293" s="159" t="s">
        <v>282</v>
      </c>
      <c r="BL293" s="159" t="s">
        <v>282</v>
      </c>
      <c r="BM293" s="159" t="s">
        <v>282</v>
      </c>
      <c r="BN293" s="159" t="s">
        <v>282</v>
      </c>
      <c r="BO293" s="159">
        <v>-15</v>
      </c>
      <c r="BP293" s="159">
        <v>10.199999999999999</v>
      </c>
      <c r="BQ293" s="159">
        <v>104</v>
      </c>
      <c r="BR293" s="159" t="s">
        <v>282</v>
      </c>
      <c r="BS293" s="159" t="s">
        <v>282</v>
      </c>
      <c r="BT293" s="159" t="s">
        <v>282</v>
      </c>
      <c r="BU293" s="159">
        <v>107</v>
      </c>
      <c r="BV293" s="159">
        <v>90</v>
      </c>
      <c r="BW293" s="159" t="s">
        <v>257</v>
      </c>
      <c r="BX293" s="159" t="s">
        <v>10507</v>
      </c>
      <c r="BY293" s="159">
        <v>5</v>
      </c>
      <c r="BZ293" s="159">
        <v>26</v>
      </c>
      <c r="CA293" s="159" t="s">
        <v>194</v>
      </c>
      <c r="CB293" s="159">
        <v>10</v>
      </c>
      <c r="CC293" s="159">
        <v>28</v>
      </c>
      <c r="CD293" s="159">
        <v>10</v>
      </c>
      <c r="CE293" s="159" t="s">
        <v>194</v>
      </c>
      <c r="CF293" s="159">
        <v>10</v>
      </c>
      <c r="CG293" s="159">
        <v>48</v>
      </c>
      <c r="CH293" s="159">
        <v>50</v>
      </c>
      <c r="CI293" s="159" t="s">
        <v>194</v>
      </c>
      <c r="CJ293" s="159">
        <v>10</v>
      </c>
      <c r="CK293" s="159">
        <v>31</v>
      </c>
      <c r="CL293" s="159" t="s">
        <v>282</v>
      </c>
      <c r="CM293" s="159">
        <v>95</v>
      </c>
      <c r="CN293" s="159" t="s">
        <v>282</v>
      </c>
      <c r="CO293" s="159" t="s">
        <v>282</v>
      </c>
      <c r="CP293" s="159" t="s">
        <v>282</v>
      </c>
      <c r="CQ293" s="159" t="s">
        <v>282</v>
      </c>
      <c r="CR293" s="159" t="s">
        <v>282</v>
      </c>
      <c r="CS293" s="159" t="s">
        <v>282</v>
      </c>
      <c r="CT293" s="159" t="s">
        <v>282</v>
      </c>
      <c r="CU293" s="159" t="s">
        <v>282</v>
      </c>
      <c r="CV293" s="159" t="s">
        <v>282</v>
      </c>
      <c r="CW293" s="159">
        <v>-15.3</v>
      </c>
      <c r="CX293" s="159">
        <v>10.72</v>
      </c>
      <c r="CY293" s="159">
        <v>95</v>
      </c>
      <c r="CZ293" s="159" t="s">
        <v>282</v>
      </c>
      <c r="DA293" s="159" t="s">
        <v>282</v>
      </c>
      <c r="DB293" s="159" t="s">
        <v>282</v>
      </c>
      <c r="DC293" s="159">
        <v>100</v>
      </c>
      <c r="DD293" s="159">
        <v>74</v>
      </c>
      <c r="DE293" s="159" t="s">
        <v>790</v>
      </c>
      <c r="DF293" s="159" t="s">
        <v>10507</v>
      </c>
      <c r="DG293" s="159">
        <v>2</v>
      </c>
      <c r="DH293" s="159">
        <v>18</v>
      </c>
      <c r="DI293" s="159" t="s">
        <v>194</v>
      </c>
      <c r="DJ293" s="159">
        <v>10</v>
      </c>
      <c r="DK293" s="159">
        <v>19</v>
      </c>
      <c r="DL293" s="159">
        <v>10</v>
      </c>
      <c r="DM293" s="159" t="s">
        <v>194</v>
      </c>
      <c r="DN293" s="159">
        <v>10</v>
      </c>
      <c r="DO293" s="159">
        <v>36</v>
      </c>
      <c r="DP293" s="159">
        <v>50</v>
      </c>
      <c r="DQ293" s="159" t="s">
        <v>194</v>
      </c>
      <c r="DR293" s="159">
        <v>10</v>
      </c>
      <c r="DS293" s="159">
        <v>31.7</v>
      </c>
      <c r="DT293" s="159" t="s">
        <v>282</v>
      </c>
      <c r="DU293" s="159">
        <v>101</v>
      </c>
      <c r="DV293" s="159" t="s">
        <v>282</v>
      </c>
      <c r="DW293" s="159" t="s">
        <v>282</v>
      </c>
      <c r="DX293" s="159" t="s">
        <v>282</v>
      </c>
      <c r="DY293" s="159" t="s">
        <v>282</v>
      </c>
      <c r="DZ293" s="159" t="s">
        <v>282</v>
      </c>
      <c r="EA293" s="159" t="s">
        <v>282</v>
      </c>
      <c r="EB293" s="159" t="s">
        <v>282</v>
      </c>
      <c r="EC293" s="159" t="s">
        <v>282</v>
      </c>
      <c r="ED293" s="159" t="s">
        <v>282</v>
      </c>
      <c r="EE293" s="159">
        <v>-12.1</v>
      </c>
      <c r="EF293" s="159">
        <v>11.05</v>
      </c>
      <c r="EG293" s="159">
        <v>101</v>
      </c>
      <c r="EH293" s="159" t="s">
        <v>282</v>
      </c>
      <c r="EI293" s="159" t="s">
        <v>282</v>
      </c>
      <c r="EJ293" s="159" t="s">
        <v>282</v>
      </c>
      <c r="EK293" s="159">
        <v>105</v>
      </c>
      <c r="EL293" s="159">
        <v>87</v>
      </c>
      <c r="EM293" s="159" t="s">
        <v>282</v>
      </c>
      <c r="EN293" s="159" t="s">
        <v>282</v>
      </c>
      <c r="EO293" s="159" t="s">
        <v>282</v>
      </c>
      <c r="EP293" s="159" t="s">
        <v>282</v>
      </c>
      <c r="EQ293" s="159" t="s">
        <v>282</v>
      </c>
      <c r="ER293" s="159" t="s">
        <v>282</v>
      </c>
      <c r="ES293" s="159" t="s">
        <v>282</v>
      </c>
      <c r="ET293" s="159" t="s">
        <v>282</v>
      </c>
      <c r="EU293" s="159" t="s">
        <v>282</v>
      </c>
      <c r="EV293" s="159" t="s">
        <v>282</v>
      </c>
      <c r="EW293" s="159" t="s">
        <v>282</v>
      </c>
      <c r="EX293" s="159" t="s">
        <v>282</v>
      </c>
      <c r="EY293" s="159" t="s">
        <v>282</v>
      </c>
      <c r="EZ293" s="159" t="s">
        <v>282</v>
      </c>
      <c r="FA293" s="159" t="s">
        <v>282</v>
      </c>
      <c r="FB293" s="159" t="s">
        <v>282</v>
      </c>
      <c r="FC293" s="159" t="s">
        <v>282</v>
      </c>
      <c r="FD293" s="159" t="s">
        <v>282</v>
      </c>
      <c r="FE293" s="159" t="s">
        <v>282</v>
      </c>
      <c r="FF293" s="159" t="s">
        <v>282</v>
      </c>
      <c r="FG293" s="159" t="s">
        <v>282</v>
      </c>
      <c r="FH293" s="159" t="s">
        <v>282</v>
      </c>
      <c r="FI293" s="159" t="s">
        <v>282</v>
      </c>
      <c r="FJ293" s="159" t="s">
        <v>282</v>
      </c>
      <c r="FK293" s="159" t="s">
        <v>282</v>
      </c>
      <c r="FL293" s="159" t="s">
        <v>282</v>
      </c>
      <c r="FM293" s="159" t="s">
        <v>282</v>
      </c>
      <c r="FN293" s="159" t="s">
        <v>282</v>
      </c>
      <c r="FO293" s="159" t="s">
        <v>282</v>
      </c>
      <c r="FP293" s="159" t="s">
        <v>282</v>
      </c>
      <c r="FQ293" s="159" t="s">
        <v>282</v>
      </c>
      <c r="FR293" s="159" t="s">
        <v>282</v>
      </c>
      <c r="FS293" s="159" t="s">
        <v>282</v>
      </c>
      <c r="FT293" s="159" t="s">
        <v>282</v>
      </c>
    </row>
    <row r="294" spans="1:176" x14ac:dyDescent="0.25">
      <c r="A294" s="161" t="s">
        <v>16839</v>
      </c>
      <c r="B294" s="159" t="s">
        <v>15935</v>
      </c>
      <c r="C294" s="66" t="str">
        <f>IF(ISNUMBER(Severity!H294)=FALSE,Severity!F294,IF(Severity!H294&gt;=0.5,"YES","NO"))</f>
        <v>NO</v>
      </c>
      <c r="D294" s="66" t="str">
        <f>IF(ISNUMBER(Severity!I294)=FALSE,Severity!G294,IF(Severity!I294&gt;0.5,"YES","NO"))</f>
        <v>YES</v>
      </c>
      <c r="E294" s="159">
        <v>2</v>
      </c>
      <c r="F294" s="159">
        <v>3</v>
      </c>
      <c r="G294" s="159" t="s">
        <v>8597</v>
      </c>
      <c r="H294" s="159" t="s">
        <v>183</v>
      </c>
      <c r="I294" s="159" t="s">
        <v>282</v>
      </c>
      <c r="J294" s="159">
        <v>8</v>
      </c>
      <c r="K294" s="159" t="s">
        <v>282</v>
      </c>
      <c r="L294" s="159" t="s">
        <v>282</v>
      </c>
      <c r="M294" s="159" t="s">
        <v>282</v>
      </c>
      <c r="N294" s="159" t="s">
        <v>282</v>
      </c>
      <c r="O294" s="159" t="s">
        <v>282</v>
      </c>
      <c r="P294" s="159" t="s">
        <v>282</v>
      </c>
      <c r="Q294" s="159" t="s">
        <v>282</v>
      </c>
      <c r="R294" s="159" t="s">
        <v>282</v>
      </c>
      <c r="S294" s="159" t="s">
        <v>192</v>
      </c>
      <c r="T294" s="159">
        <v>9</v>
      </c>
      <c r="U294" s="159">
        <v>10.46</v>
      </c>
      <c r="V294" s="159">
        <v>4.32</v>
      </c>
      <c r="W294" s="159">
        <v>37</v>
      </c>
      <c r="X294" s="159" t="s">
        <v>282</v>
      </c>
      <c r="Y294" s="159" t="s">
        <v>282</v>
      </c>
      <c r="Z294" s="159" t="s">
        <v>282</v>
      </c>
      <c r="AA294" s="159" t="s">
        <v>282</v>
      </c>
      <c r="AB294" s="159" t="s">
        <v>282</v>
      </c>
      <c r="AC294" s="159" t="s">
        <v>282</v>
      </c>
      <c r="AD294" s="159">
        <v>9.73</v>
      </c>
      <c r="AE294" s="159">
        <v>5.46</v>
      </c>
      <c r="AF294" s="159">
        <v>29</v>
      </c>
      <c r="AG294" s="159" t="s">
        <v>282</v>
      </c>
      <c r="AH294" s="159" t="s">
        <v>282</v>
      </c>
      <c r="AI294" s="159" t="s">
        <v>282</v>
      </c>
      <c r="AJ294" s="159" t="s">
        <v>282</v>
      </c>
      <c r="AK294" s="159" t="s">
        <v>282</v>
      </c>
      <c r="AL294" s="159" t="s">
        <v>282</v>
      </c>
      <c r="AM294" s="159">
        <v>37</v>
      </c>
      <c r="AN294" s="159">
        <v>29</v>
      </c>
      <c r="AO294" s="159" t="s">
        <v>4504</v>
      </c>
      <c r="AP294" s="159" t="s">
        <v>183</v>
      </c>
      <c r="AQ294" s="159" t="s">
        <v>282</v>
      </c>
      <c r="AR294" s="159">
        <v>5</v>
      </c>
      <c r="AS294" s="159" t="s">
        <v>282</v>
      </c>
      <c r="AT294" s="159" t="s">
        <v>282</v>
      </c>
      <c r="AU294" s="159" t="s">
        <v>282</v>
      </c>
      <c r="AV294" s="159" t="s">
        <v>282</v>
      </c>
      <c r="AW294" s="159" t="s">
        <v>282</v>
      </c>
      <c r="AX294" s="159" t="s">
        <v>282</v>
      </c>
      <c r="AY294" s="159" t="s">
        <v>282</v>
      </c>
      <c r="AZ294" s="159" t="s">
        <v>282</v>
      </c>
      <c r="BA294" s="159" t="s">
        <v>192</v>
      </c>
      <c r="BB294" s="159">
        <v>9</v>
      </c>
      <c r="BC294" s="159">
        <v>12.5</v>
      </c>
      <c r="BD294" s="159">
        <v>5.04</v>
      </c>
      <c r="BE294" s="159">
        <v>32</v>
      </c>
      <c r="BF294" s="159" t="s">
        <v>282</v>
      </c>
      <c r="BG294" s="159" t="s">
        <v>282</v>
      </c>
      <c r="BH294" s="159" t="s">
        <v>282</v>
      </c>
      <c r="BI294" s="159" t="s">
        <v>282</v>
      </c>
      <c r="BJ294" s="159" t="s">
        <v>282</v>
      </c>
      <c r="BK294" s="159" t="s">
        <v>282</v>
      </c>
      <c r="BL294" s="159">
        <v>11.37</v>
      </c>
      <c r="BM294" s="159">
        <v>6.15</v>
      </c>
      <c r="BN294" s="159">
        <v>27</v>
      </c>
      <c r="BO294" s="159" t="s">
        <v>282</v>
      </c>
      <c r="BP294" s="159" t="s">
        <v>282</v>
      </c>
      <c r="BQ294" s="159" t="s">
        <v>282</v>
      </c>
      <c r="BR294" s="159" t="s">
        <v>282</v>
      </c>
      <c r="BS294" s="159" t="s">
        <v>282</v>
      </c>
      <c r="BT294" s="159" t="s">
        <v>282</v>
      </c>
      <c r="BU294" s="159">
        <v>32</v>
      </c>
      <c r="BV294" s="159">
        <v>27</v>
      </c>
      <c r="BW294" s="159" t="s">
        <v>306</v>
      </c>
      <c r="BX294" s="159" t="s">
        <v>282</v>
      </c>
      <c r="BY294" s="159" t="s">
        <v>282</v>
      </c>
      <c r="BZ294" s="159">
        <v>3</v>
      </c>
      <c r="CA294" s="159" t="s">
        <v>282</v>
      </c>
      <c r="CB294" s="159" t="s">
        <v>282</v>
      </c>
      <c r="CC294" s="159" t="s">
        <v>282</v>
      </c>
      <c r="CD294" s="159" t="s">
        <v>282</v>
      </c>
      <c r="CE294" s="159" t="s">
        <v>282</v>
      </c>
      <c r="CF294" s="159" t="s">
        <v>282</v>
      </c>
      <c r="CG294" s="159" t="s">
        <v>282</v>
      </c>
      <c r="CH294" s="159" t="s">
        <v>282</v>
      </c>
      <c r="CI294" s="159" t="s">
        <v>192</v>
      </c>
      <c r="CJ294" s="159">
        <v>9</v>
      </c>
      <c r="CK294" s="159">
        <v>11</v>
      </c>
      <c r="CL294" s="159">
        <v>4.2699999999999996</v>
      </c>
      <c r="CM294" s="159">
        <v>35</v>
      </c>
      <c r="CN294" s="159" t="s">
        <v>282</v>
      </c>
      <c r="CO294" s="159" t="s">
        <v>282</v>
      </c>
      <c r="CP294" s="159" t="s">
        <v>282</v>
      </c>
      <c r="CQ294" s="159" t="s">
        <v>282</v>
      </c>
      <c r="CR294" s="159" t="s">
        <v>282</v>
      </c>
      <c r="CS294" s="159" t="s">
        <v>282</v>
      </c>
      <c r="CT294" s="159">
        <v>9.9</v>
      </c>
      <c r="CU294" s="159">
        <v>3.14</v>
      </c>
      <c r="CV294" s="159">
        <v>32</v>
      </c>
      <c r="CW294" s="159" t="s">
        <v>282</v>
      </c>
      <c r="CX294" s="159" t="s">
        <v>282</v>
      </c>
      <c r="CY294" s="159" t="s">
        <v>282</v>
      </c>
      <c r="CZ294" s="159" t="s">
        <v>282</v>
      </c>
      <c r="DA294" s="159" t="s">
        <v>282</v>
      </c>
      <c r="DB294" s="159" t="s">
        <v>282</v>
      </c>
      <c r="DC294" s="159">
        <v>35</v>
      </c>
      <c r="DD294" s="159">
        <v>32</v>
      </c>
      <c r="DE294" s="159" t="s">
        <v>282</v>
      </c>
      <c r="DF294" s="159" t="s">
        <v>282</v>
      </c>
      <c r="DG294" s="159" t="s">
        <v>282</v>
      </c>
      <c r="DH294" s="159" t="s">
        <v>282</v>
      </c>
      <c r="DI294" s="159" t="s">
        <v>282</v>
      </c>
      <c r="DJ294" s="159" t="s">
        <v>282</v>
      </c>
      <c r="DK294" s="159" t="s">
        <v>282</v>
      </c>
      <c r="DL294" s="159" t="s">
        <v>282</v>
      </c>
      <c r="DM294" s="159" t="s">
        <v>282</v>
      </c>
      <c r="DN294" s="159" t="s">
        <v>282</v>
      </c>
      <c r="DO294" s="159" t="s">
        <v>282</v>
      </c>
      <c r="DP294" s="159" t="s">
        <v>282</v>
      </c>
      <c r="DQ294" s="159" t="s">
        <v>282</v>
      </c>
      <c r="DR294" s="159" t="s">
        <v>282</v>
      </c>
      <c r="DS294" s="159" t="s">
        <v>282</v>
      </c>
      <c r="DT294" s="159" t="s">
        <v>282</v>
      </c>
      <c r="DU294" s="159" t="s">
        <v>282</v>
      </c>
      <c r="DV294" s="159" t="s">
        <v>282</v>
      </c>
      <c r="DW294" s="159" t="s">
        <v>282</v>
      </c>
      <c r="DX294" s="159" t="s">
        <v>282</v>
      </c>
      <c r="DY294" s="159" t="s">
        <v>282</v>
      </c>
      <c r="DZ294" s="159" t="s">
        <v>282</v>
      </c>
      <c r="EA294" s="159" t="s">
        <v>282</v>
      </c>
      <c r="EB294" s="159" t="s">
        <v>282</v>
      </c>
      <c r="EC294" s="159" t="s">
        <v>282</v>
      </c>
      <c r="ED294" s="159" t="s">
        <v>282</v>
      </c>
      <c r="EE294" s="159" t="s">
        <v>282</v>
      </c>
      <c r="EF294" s="159" t="s">
        <v>282</v>
      </c>
      <c r="EG294" s="159" t="s">
        <v>282</v>
      </c>
      <c r="EH294" s="159" t="s">
        <v>282</v>
      </c>
      <c r="EI294" s="159" t="s">
        <v>282</v>
      </c>
      <c r="EJ294" s="159" t="s">
        <v>282</v>
      </c>
      <c r="EK294" s="159" t="s">
        <v>282</v>
      </c>
      <c r="EL294" s="159" t="s">
        <v>282</v>
      </c>
      <c r="EM294" s="159" t="s">
        <v>282</v>
      </c>
      <c r="EN294" s="159" t="s">
        <v>282</v>
      </c>
      <c r="EO294" s="159" t="s">
        <v>282</v>
      </c>
      <c r="EP294" s="159" t="s">
        <v>282</v>
      </c>
      <c r="EQ294" s="159" t="s">
        <v>282</v>
      </c>
      <c r="ER294" s="159" t="s">
        <v>282</v>
      </c>
      <c r="ES294" s="159" t="s">
        <v>282</v>
      </c>
      <c r="ET294" s="159" t="s">
        <v>282</v>
      </c>
      <c r="EU294" s="159" t="s">
        <v>282</v>
      </c>
      <c r="EV294" s="159" t="s">
        <v>282</v>
      </c>
      <c r="EW294" s="159" t="s">
        <v>282</v>
      </c>
      <c r="EX294" s="159" t="s">
        <v>282</v>
      </c>
      <c r="EY294" s="159" t="s">
        <v>282</v>
      </c>
      <c r="EZ294" s="159" t="s">
        <v>282</v>
      </c>
      <c r="FA294" s="159" t="s">
        <v>282</v>
      </c>
      <c r="FB294" s="159" t="s">
        <v>282</v>
      </c>
      <c r="FC294" s="159" t="s">
        <v>282</v>
      </c>
      <c r="FD294" s="159" t="s">
        <v>282</v>
      </c>
      <c r="FE294" s="159" t="s">
        <v>282</v>
      </c>
      <c r="FF294" s="159" t="s">
        <v>282</v>
      </c>
      <c r="FG294" s="159" t="s">
        <v>282</v>
      </c>
      <c r="FH294" s="159" t="s">
        <v>282</v>
      </c>
      <c r="FI294" s="159" t="s">
        <v>282</v>
      </c>
      <c r="FJ294" s="159" t="s">
        <v>282</v>
      </c>
      <c r="FK294" s="159" t="s">
        <v>282</v>
      </c>
      <c r="FL294" s="159" t="s">
        <v>282</v>
      </c>
      <c r="FM294" s="159" t="s">
        <v>282</v>
      </c>
      <c r="FN294" s="159" t="s">
        <v>282</v>
      </c>
      <c r="FO294" s="159" t="s">
        <v>282</v>
      </c>
      <c r="FP294" s="159" t="s">
        <v>282</v>
      </c>
      <c r="FQ294" s="159" t="s">
        <v>282</v>
      </c>
      <c r="FR294" s="159" t="s">
        <v>282</v>
      </c>
      <c r="FS294" s="159" t="s">
        <v>282</v>
      </c>
      <c r="FT294" s="159" t="s">
        <v>282</v>
      </c>
    </row>
    <row r="295" spans="1:176" x14ac:dyDescent="0.25">
      <c r="A295" s="135" t="s">
        <v>504</v>
      </c>
      <c r="B295" s="159" t="s">
        <v>11541</v>
      </c>
      <c r="C295" s="66" t="str">
        <f>IF(ISNUMBER(Severity!H295)=FALSE,Severity!F295,IF(Severity!H295&gt;=0.5,"YES","NO"))</f>
        <v>YES</v>
      </c>
      <c r="D295" s="66" t="str">
        <f>IF(ISNUMBER(Severity!I295)=FALSE,Severity!G295,IF(Severity!I295&gt;0.5,"YES","NO"))</f>
        <v>NO</v>
      </c>
      <c r="E295" s="159">
        <v>6</v>
      </c>
      <c r="F295" s="159">
        <v>2</v>
      </c>
      <c r="G295" s="159" t="s">
        <v>261</v>
      </c>
      <c r="H295" s="159" t="s">
        <v>10507</v>
      </c>
      <c r="I295" s="159" t="s">
        <v>282</v>
      </c>
      <c r="J295" s="159">
        <v>28</v>
      </c>
      <c r="K295" s="159" t="s">
        <v>194</v>
      </c>
      <c r="L295" s="159">
        <v>10</v>
      </c>
      <c r="M295" s="159">
        <v>28</v>
      </c>
      <c r="N295" s="159">
        <v>10</v>
      </c>
      <c r="O295" s="159" t="s">
        <v>194</v>
      </c>
      <c r="P295" s="66">
        <v>10</v>
      </c>
      <c r="Q295" s="66">
        <v>35</v>
      </c>
      <c r="R295" s="66">
        <v>50</v>
      </c>
      <c r="S295" s="159" t="s">
        <v>194</v>
      </c>
      <c r="T295" s="159">
        <v>10</v>
      </c>
      <c r="U295" s="66">
        <v>30.8</v>
      </c>
      <c r="V295" s="66">
        <v>4.9000000000000004</v>
      </c>
      <c r="W295" s="159">
        <v>80</v>
      </c>
      <c r="X295" s="66">
        <v>30.8</v>
      </c>
      <c r="Y295" s="159">
        <v>4.9000000000000004</v>
      </c>
      <c r="Z295" s="159">
        <v>52</v>
      </c>
      <c r="AA295" s="159" t="s">
        <v>282</v>
      </c>
      <c r="AB295" s="159" t="s">
        <v>282</v>
      </c>
      <c r="AC295" s="159" t="s">
        <v>282</v>
      </c>
      <c r="AD295" s="66">
        <v>11.3</v>
      </c>
      <c r="AE295" s="159">
        <v>7.3</v>
      </c>
      <c r="AF295" s="159">
        <v>52</v>
      </c>
      <c r="AG295" s="159" t="s">
        <v>282</v>
      </c>
      <c r="AH295" s="159" t="s">
        <v>282</v>
      </c>
      <c r="AI295" s="159" t="s">
        <v>282</v>
      </c>
      <c r="AJ295" s="159" t="s">
        <v>282</v>
      </c>
      <c r="AK295" s="159" t="s">
        <v>282</v>
      </c>
      <c r="AL295" s="159" t="s">
        <v>282</v>
      </c>
      <c r="AM295" s="159">
        <v>80</v>
      </c>
      <c r="AN295" s="66">
        <v>52</v>
      </c>
      <c r="AO295" s="159" t="s">
        <v>261</v>
      </c>
      <c r="AP295" s="159" t="s">
        <v>10507</v>
      </c>
      <c r="AQ295" s="159" t="s">
        <v>282</v>
      </c>
      <c r="AR295" s="159">
        <v>29</v>
      </c>
      <c r="AS295" s="159" t="s">
        <v>194</v>
      </c>
      <c r="AT295" s="159">
        <v>10</v>
      </c>
      <c r="AU295" s="159">
        <v>21</v>
      </c>
      <c r="AV295" s="159">
        <v>10</v>
      </c>
      <c r="AW295" s="159" t="s">
        <v>194</v>
      </c>
      <c r="AX295" s="66">
        <v>10</v>
      </c>
      <c r="AY295" s="66">
        <v>28</v>
      </c>
      <c r="AZ295" s="66">
        <v>50</v>
      </c>
      <c r="BA295" s="159" t="s">
        <v>194</v>
      </c>
      <c r="BB295" s="159">
        <v>10</v>
      </c>
      <c r="BC295" s="66">
        <v>30.7</v>
      </c>
      <c r="BD295" s="159">
        <v>5.9</v>
      </c>
      <c r="BE295" s="159">
        <v>78</v>
      </c>
      <c r="BF295" s="66">
        <v>30.7</v>
      </c>
      <c r="BG295" s="159">
        <v>5.9</v>
      </c>
      <c r="BH295" s="159">
        <v>49</v>
      </c>
      <c r="BI295" s="159" t="s">
        <v>282</v>
      </c>
      <c r="BJ295" s="159" t="s">
        <v>282</v>
      </c>
      <c r="BK295" s="159" t="s">
        <v>282</v>
      </c>
      <c r="BL295" s="66">
        <v>13.5</v>
      </c>
      <c r="BM295" s="159">
        <v>8.8000000000000007</v>
      </c>
      <c r="BN295" s="159">
        <v>49</v>
      </c>
      <c r="BO295" s="159" t="s">
        <v>282</v>
      </c>
      <c r="BP295" s="159" t="s">
        <v>282</v>
      </c>
      <c r="BQ295" s="159" t="s">
        <v>282</v>
      </c>
      <c r="BR295" s="159" t="s">
        <v>282</v>
      </c>
      <c r="BS295" s="159" t="s">
        <v>282</v>
      </c>
      <c r="BT295" s="159" t="s">
        <v>282</v>
      </c>
      <c r="BU295" s="159">
        <v>78</v>
      </c>
      <c r="BV295" s="66">
        <v>49</v>
      </c>
      <c r="BW295" s="159" t="s">
        <v>282</v>
      </c>
      <c r="BX295" s="159" t="s">
        <v>282</v>
      </c>
      <c r="BY295" s="159" t="s">
        <v>282</v>
      </c>
      <c r="BZ295" s="159" t="s">
        <v>282</v>
      </c>
      <c r="CA295" s="159" t="s">
        <v>282</v>
      </c>
      <c r="CB295" s="159" t="s">
        <v>282</v>
      </c>
      <c r="CC295" s="159" t="s">
        <v>282</v>
      </c>
      <c r="CD295" s="159" t="s">
        <v>282</v>
      </c>
      <c r="CE295" s="159" t="s">
        <v>282</v>
      </c>
      <c r="CF295" s="159" t="s">
        <v>282</v>
      </c>
      <c r="CG295" s="159" t="s">
        <v>282</v>
      </c>
      <c r="CH295" s="159" t="s">
        <v>282</v>
      </c>
      <c r="CI295" s="159" t="s">
        <v>282</v>
      </c>
      <c r="CJ295" s="159" t="s">
        <v>282</v>
      </c>
      <c r="CK295" s="159" t="s">
        <v>282</v>
      </c>
      <c r="CL295" s="159" t="s">
        <v>282</v>
      </c>
      <c r="CM295" s="159" t="s">
        <v>282</v>
      </c>
      <c r="CN295" s="159" t="s">
        <v>282</v>
      </c>
      <c r="CO295" s="159" t="s">
        <v>282</v>
      </c>
      <c r="CP295" s="159" t="s">
        <v>282</v>
      </c>
      <c r="CQ295" s="159" t="s">
        <v>282</v>
      </c>
      <c r="CR295" s="159" t="s">
        <v>282</v>
      </c>
      <c r="CS295" s="159" t="s">
        <v>282</v>
      </c>
      <c r="CT295" s="159" t="s">
        <v>282</v>
      </c>
      <c r="CU295" s="159" t="s">
        <v>282</v>
      </c>
      <c r="CV295" s="159" t="s">
        <v>282</v>
      </c>
      <c r="CW295" s="159" t="s">
        <v>282</v>
      </c>
      <c r="CX295" s="159" t="s">
        <v>282</v>
      </c>
      <c r="CY295" s="159" t="s">
        <v>282</v>
      </c>
      <c r="CZ295" s="159" t="s">
        <v>282</v>
      </c>
      <c r="DA295" s="159" t="s">
        <v>282</v>
      </c>
      <c r="DB295" s="159" t="s">
        <v>282</v>
      </c>
      <c r="DC295" s="159" t="s">
        <v>282</v>
      </c>
      <c r="DD295" s="159" t="s">
        <v>282</v>
      </c>
      <c r="DE295" s="159" t="s">
        <v>282</v>
      </c>
      <c r="DF295" s="159" t="s">
        <v>282</v>
      </c>
      <c r="DG295" s="159" t="s">
        <v>282</v>
      </c>
      <c r="DH295" s="159" t="s">
        <v>282</v>
      </c>
      <c r="DI295" s="159" t="s">
        <v>282</v>
      </c>
      <c r="DJ295" s="159" t="s">
        <v>282</v>
      </c>
      <c r="DK295" s="159" t="s">
        <v>282</v>
      </c>
      <c r="DL295" s="159" t="s">
        <v>282</v>
      </c>
      <c r="DM295" s="159" t="s">
        <v>282</v>
      </c>
      <c r="DN295" s="159" t="s">
        <v>282</v>
      </c>
      <c r="DO295" s="159" t="s">
        <v>282</v>
      </c>
      <c r="DP295" s="159" t="s">
        <v>282</v>
      </c>
      <c r="DQ295" s="159" t="s">
        <v>282</v>
      </c>
      <c r="DR295" s="159" t="s">
        <v>282</v>
      </c>
      <c r="DS295" s="159" t="s">
        <v>282</v>
      </c>
      <c r="DT295" s="159" t="s">
        <v>282</v>
      </c>
      <c r="DU295" s="159" t="s">
        <v>282</v>
      </c>
      <c r="DV295" s="159" t="s">
        <v>282</v>
      </c>
      <c r="DW295" s="159" t="s">
        <v>282</v>
      </c>
      <c r="DX295" s="159" t="s">
        <v>282</v>
      </c>
      <c r="DY295" s="159" t="s">
        <v>282</v>
      </c>
      <c r="DZ295" s="159" t="s">
        <v>282</v>
      </c>
      <c r="EA295" s="159" t="s">
        <v>282</v>
      </c>
      <c r="EB295" s="159" t="s">
        <v>282</v>
      </c>
      <c r="EC295" s="159" t="s">
        <v>282</v>
      </c>
      <c r="ED295" s="159" t="s">
        <v>282</v>
      </c>
      <c r="EE295" s="159" t="s">
        <v>282</v>
      </c>
      <c r="EF295" s="159" t="s">
        <v>282</v>
      </c>
      <c r="EG295" s="159" t="s">
        <v>282</v>
      </c>
      <c r="EH295" s="159" t="s">
        <v>282</v>
      </c>
      <c r="EI295" s="159" t="s">
        <v>282</v>
      </c>
      <c r="EJ295" s="159" t="s">
        <v>282</v>
      </c>
      <c r="EK295" s="159" t="s">
        <v>282</v>
      </c>
      <c r="EL295" s="159" t="s">
        <v>282</v>
      </c>
      <c r="EM295" s="159" t="s">
        <v>282</v>
      </c>
      <c r="EN295" s="159" t="s">
        <v>282</v>
      </c>
      <c r="EO295" s="159" t="s">
        <v>282</v>
      </c>
      <c r="EP295" s="159" t="s">
        <v>282</v>
      </c>
      <c r="EQ295" s="159" t="s">
        <v>282</v>
      </c>
      <c r="ER295" s="159" t="s">
        <v>282</v>
      </c>
      <c r="ES295" s="159" t="s">
        <v>282</v>
      </c>
      <c r="ET295" s="159" t="s">
        <v>282</v>
      </c>
      <c r="EU295" s="159" t="s">
        <v>282</v>
      </c>
      <c r="EV295" s="159" t="s">
        <v>282</v>
      </c>
      <c r="EW295" s="159" t="s">
        <v>282</v>
      </c>
      <c r="EX295" s="159" t="s">
        <v>282</v>
      </c>
      <c r="EY295" s="159" t="s">
        <v>282</v>
      </c>
      <c r="EZ295" s="159" t="s">
        <v>282</v>
      </c>
      <c r="FA295" s="159" t="s">
        <v>282</v>
      </c>
      <c r="FB295" s="159" t="s">
        <v>282</v>
      </c>
      <c r="FC295" s="159" t="s">
        <v>282</v>
      </c>
      <c r="FD295" s="159" t="s">
        <v>282</v>
      </c>
      <c r="FE295" s="159" t="s">
        <v>282</v>
      </c>
      <c r="FF295" s="159" t="s">
        <v>282</v>
      </c>
      <c r="FG295" s="159" t="s">
        <v>282</v>
      </c>
      <c r="FH295" s="159" t="s">
        <v>282</v>
      </c>
      <c r="FI295" s="159" t="s">
        <v>282</v>
      </c>
      <c r="FJ295" s="159" t="s">
        <v>282</v>
      </c>
      <c r="FK295" s="159" t="s">
        <v>282</v>
      </c>
      <c r="FL295" s="159" t="s">
        <v>282</v>
      </c>
      <c r="FM295" s="159" t="s">
        <v>282</v>
      </c>
      <c r="FN295" s="159" t="s">
        <v>282</v>
      </c>
      <c r="FO295" s="159" t="s">
        <v>282</v>
      </c>
      <c r="FP295" s="159" t="s">
        <v>282</v>
      </c>
      <c r="FQ295" s="159" t="s">
        <v>282</v>
      </c>
      <c r="FR295" s="159" t="s">
        <v>282</v>
      </c>
      <c r="FS295" s="159" t="s">
        <v>282</v>
      </c>
      <c r="FT295" s="159" t="s">
        <v>282</v>
      </c>
    </row>
    <row r="296" spans="1:176" x14ac:dyDescent="0.25">
      <c r="A296" s="135" t="s">
        <v>10117</v>
      </c>
      <c r="B296" s="159" t="s">
        <v>282</v>
      </c>
      <c r="C296" s="66" t="str">
        <f>IF(ISNUMBER(Severity!H296)=FALSE,Severity!F296,IF(Severity!H296&gt;=0.5,"YES","NO"))</f>
        <v>YES</v>
      </c>
      <c r="D296" s="66" t="str">
        <f>IF(ISNUMBER(Severity!I296)=FALSE,Severity!G296,IF(Severity!I296&gt;0.5,"YES","NO"))</f>
        <v>NO</v>
      </c>
      <c r="E296" s="159">
        <v>4</v>
      </c>
      <c r="F296" s="159">
        <v>2</v>
      </c>
      <c r="G296" s="212" t="s">
        <v>17960</v>
      </c>
      <c r="H296" s="159" t="s">
        <v>183</v>
      </c>
      <c r="I296" s="159" t="s">
        <v>282</v>
      </c>
      <c r="J296" s="159" t="s">
        <v>282</v>
      </c>
      <c r="K296" s="159" t="s">
        <v>282</v>
      </c>
      <c r="L296" s="159" t="s">
        <v>282</v>
      </c>
      <c r="M296" s="159" t="s">
        <v>282</v>
      </c>
      <c r="N296" s="159" t="s">
        <v>282</v>
      </c>
      <c r="O296" s="159" t="s">
        <v>299</v>
      </c>
      <c r="P296" s="66">
        <v>24</v>
      </c>
      <c r="Q296" s="66">
        <v>22</v>
      </c>
      <c r="R296" s="66">
        <v>50</v>
      </c>
      <c r="S296" s="159" t="s">
        <v>299</v>
      </c>
      <c r="T296" s="159">
        <v>24</v>
      </c>
      <c r="U296" s="159">
        <v>35.36</v>
      </c>
      <c r="V296" s="159">
        <v>11.27</v>
      </c>
      <c r="W296" s="159">
        <v>30</v>
      </c>
      <c r="X296" s="66" t="s">
        <v>282</v>
      </c>
      <c r="Y296" s="159" t="s">
        <v>282</v>
      </c>
      <c r="Z296" s="159" t="s">
        <v>282</v>
      </c>
      <c r="AA296" s="159">
        <v>17.7</v>
      </c>
      <c r="AB296" s="159">
        <v>4.57</v>
      </c>
      <c r="AC296" s="159">
        <v>30</v>
      </c>
      <c r="AD296" s="66" t="s">
        <v>282</v>
      </c>
      <c r="AE296" s="66" t="s">
        <v>282</v>
      </c>
      <c r="AF296" s="66" t="s">
        <v>282</v>
      </c>
      <c r="AG296" s="66" t="s">
        <v>282</v>
      </c>
      <c r="AH296" s="66" t="s">
        <v>282</v>
      </c>
      <c r="AI296" s="66" t="s">
        <v>282</v>
      </c>
      <c r="AJ296" s="66" t="s">
        <v>282</v>
      </c>
      <c r="AK296" s="66" t="s">
        <v>282</v>
      </c>
      <c r="AL296" s="66" t="s">
        <v>282</v>
      </c>
      <c r="AM296" s="159">
        <v>30</v>
      </c>
      <c r="AN296" s="66" t="s">
        <v>282</v>
      </c>
      <c r="AO296" s="159" t="s">
        <v>246</v>
      </c>
      <c r="AP296" s="159" t="s">
        <v>10507</v>
      </c>
      <c r="AQ296" s="159" t="s">
        <v>282</v>
      </c>
      <c r="AR296" s="159" t="s">
        <v>282</v>
      </c>
      <c r="AS296" s="159" t="s">
        <v>282</v>
      </c>
      <c r="AT296" s="159" t="s">
        <v>282</v>
      </c>
      <c r="AU296" s="159" t="s">
        <v>282</v>
      </c>
      <c r="AV296" s="159" t="s">
        <v>282</v>
      </c>
      <c r="AW296" s="159" t="s">
        <v>299</v>
      </c>
      <c r="AX296" s="66">
        <v>24</v>
      </c>
      <c r="AY296" s="66">
        <v>22</v>
      </c>
      <c r="AZ296" s="66">
        <v>50</v>
      </c>
      <c r="BA296" s="159" t="s">
        <v>299</v>
      </c>
      <c r="BB296" s="159">
        <v>24</v>
      </c>
      <c r="BC296" s="159">
        <v>36.08</v>
      </c>
      <c r="BD296" s="159">
        <v>11.52</v>
      </c>
      <c r="BE296" s="159">
        <v>30</v>
      </c>
      <c r="BF296" s="66" t="s">
        <v>282</v>
      </c>
      <c r="BG296" s="159" t="s">
        <v>282</v>
      </c>
      <c r="BH296" s="159" t="s">
        <v>282</v>
      </c>
      <c r="BI296" s="159">
        <v>18.96</v>
      </c>
      <c r="BJ296" s="159">
        <v>4.6100000000000003</v>
      </c>
      <c r="BK296" s="159">
        <v>30</v>
      </c>
      <c r="BL296" s="66" t="s">
        <v>282</v>
      </c>
      <c r="BM296" s="66" t="s">
        <v>282</v>
      </c>
      <c r="BN296" s="66" t="s">
        <v>282</v>
      </c>
      <c r="BO296" s="66" t="s">
        <v>282</v>
      </c>
      <c r="BP296" s="66" t="s">
        <v>282</v>
      </c>
      <c r="BQ296" s="66" t="s">
        <v>282</v>
      </c>
      <c r="BR296" s="66" t="s">
        <v>282</v>
      </c>
      <c r="BS296" s="66" t="s">
        <v>282</v>
      </c>
      <c r="BT296" s="66" t="s">
        <v>282</v>
      </c>
      <c r="BU296" s="159">
        <v>30</v>
      </c>
      <c r="BV296" s="66" t="s">
        <v>282</v>
      </c>
      <c r="BW296" s="159" t="s">
        <v>282</v>
      </c>
      <c r="BX296" s="159" t="s">
        <v>282</v>
      </c>
      <c r="BY296" s="159" t="s">
        <v>282</v>
      </c>
      <c r="BZ296" s="159" t="s">
        <v>282</v>
      </c>
      <c r="CA296" s="159" t="s">
        <v>282</v>
      </c>
      <c r="CB296" s="159" t="s">
        <v>282</v>
      </c>
      <c r="CC296" s="159" t="s">
        <v>282</v>
      </c>
      <c r="CD296" s="159" t="s">
        <v>282</v>
      </c>
      <c r="CE296" s="159" t="s">
        <v>282</v>
      </c>
      <c r="CF296" s="159" t="s">
        <v>282</v>
      </c>
      <c r="CG296" s="159" t="s">
        <v>282</v>
      </c>
      <c r="CH296" s="159" t="s">
        <v>282</v>
      </c>
      <c r="CI296" s="159" t="s">
        <v>282</v>
      </c>
      <c r="CJ296" s="159" t="s">
        <v>282</v>
      </c>
      <c r="CK296" s="159" t="s">
        <v>282</v>
      </c>
      <c r="CL296" s="159" t="s">
        <v>282</v>
      </c>
      <c r="CM296" s="159" t="s">
        <v>282</v>
      </c>
      <c r="CN296" s="159" t="s">
        <v>282</v>
      </c>
      <c r="CO296" s="159" t="s">
        <v>282</v>
      </c>
      <c r="CP296" s="159" t="s">
        <v>282</v>
      </c>
      <c r="CQ296" s="159" t="s">
        <v>282</v>
      </c>
      <c r="CR296" s="159" t="s">
        <v>282</v>
      </c>
      <c r="CS296" s="159" t="s">
        <v>282</v>
      </c>
      <c r="CT296" s="159" t="s">
        <v>282</v>
      </c>
      <c r="CU296" s="159" t="s">
        <v>282</v>
      </c>
      <c r="CV296" s="159" t="s">
        <v>282</v>
      </c>
      <c r="CW296" s="159" t="s">
        <v>282</v>
      </c>
      <c r="CX296" s="159" t="s">
        <v>282</v>
      </c>
      <c r="CY296" s="159" t="s">
        <v>282</v>
      </c>
      <c r="CZ296" s="159" t="s">
        <v>282</v>
      </c>
      <c r="DA296" s="159" t="s">
        <v>282</v>
      </c>
      <c r="DB296" s="159" t="s">
        <v>282</v>
      </c>
      <c r="DC296" s="159" t="s">
        <v>282</v>
      </c>
      <c r="DD296" s="159" t="s">
        <v>282</v>
      </c>
      <c r="DE296" s="159" t="s">
        <v>282</v>
      </c>
      <c r="DF296" s="159" t="s">
        <v>282</v>
      </c>
      <c r="DG296" s="159" t="s">
        <v>282</v>
      </c>
      <c r="DH296" s="159" t="s">
        <v>282</v>
      </c>
      <c r="DI296" s="159" t="s">
        <v>282</v>
      </c>
      <c r="DJ296" s="159" t="s">
        <v>282</v>
      </c>
      <c r="DK296" s="159" t="s">
        <v>282</v>
      </c>
      <c r="DL296" s="159" t="s">
        <v>282</v>
      </c>
      <c r="DM296" s="159" t="s">
        <v>282</v>
      </c>
      <c r="DN296" s="159" t="s">
        <v>282</v>
      </c>
      <c r="DO296" s="159" t="s">
        <v>282</v>
      </c>
      <c r="DP296" s="159" t="s">
        <v>282</v>
      </c>
      <c r="DQ296" s="159" t="s">
        <v>282</v>
      </c>
      <c r="DR296" s="159" t="s">
        <v>282</v>
      </c>
      <c r="DS296" s="159" t="s">
        <v>282</v>
      </c>
      <c r="DT296" s="159" t="s">
        <v>282</v>
      </c>
      <c r="DU296" s="159" t="s">
        <v>282</v>
      </c>
      <c r="DV296" s="159" t="s">
        <v>282</v>
      </c>
      <c r="DW296" s="159" t="s">
        <v>282</v>
      </c>
      <c r="DX296" s="159" t="s">
        <v>282</v>
      </c>
      <c r="DY296" s="159" t="s">
        <v>282</v>
      </c>
      <c r="DZ296" s="159" t="s">
        <v>282</v>
      </c>
      <c r="EA296" s="159" t="s">
        <v>282</v>
      </c>
      <c r="EB296" s="159" t="s">
        <v>282</v>
      </c>
      <c r="EC296" s="159" t="s">
        <v>282</v>
      </c>
      <c r="ED296" s="159" t="s">
        <v>282</v>
      </c>
      <c r="EE296" s="159" t="s">
        <v>282</v>
      </c>
      <c r="EF296" s="159" t="s">
        <v>282</v>
      </c>
      <c r="EG296" s="159" t="s">
        <v>282</v>
      </c>
      <c r="EH296" s="159" t="s">
        <v>282</v>
      </c>
      <c r="EI296" s="159" t="s">
        <v>282</v>
      </c>
      <c r="EJ296" s="159" t="s">
        <v>282</v>
      </c>
      <c r="EK296" s="159" t="s">
        <v>282</v>
      </c>
      <c r="EL296" s="159" t="s">
        <v>282</v>
      </c>
      <c r="EM296" s="159" t="s">
        <v>282</v>
      </c>
      <c r="EN296" s="159" t="s">
        <v>282</v>
      </c>
      <c r="EO296" s="159" t="s">
        <v>282</v>
      </c>
      <c r="EP296" s="159" t="s">
        <v>282</v>
      </c>
      <c r="EQ296" s="159" t="s">
        <v>282</v>
      </c>
      <c r="ER296" s="159" t="s">
        <v>282</v>
      </c>
      <c r="ES296" s="159" t="s">
        <v>282</v>
      </c>
      <c r="ET296" s="159" t="s">
        <v>282</v>
      </c>
      <c r="EU296" s="159" t="s">
        <v>282</v>
      </c>
      <c r="EV296" s="159" t="s">
        <v>282</v>
      </c>
      <c r="EW296" s="159" t="s">
        <v>282</v>
      </c>
      <c r="EX296" s="159" t="s">
        <v>282</v>
      </c>
      <c r="EY296" s="159" t="s">
        <v>282</v>
      </c>
      <c r="EZ296" s="159" t="s">
        <v>282</v>
      </c>
      <c r="FA296" s="159" t="s">
        <v>282</v>
      </c>
      <c r="FB296" s="159" t="s">
        <v>282</v>
      </c>
      <c r="FC296" s="159" t="s">
        <v>282</v>
      </c>
      <c r="FD296" s="159" t="s">
        <v>282</v>
      </c>
      <c r="FE296" s="159" t="s">
        <v>282</v>
      </c>
      <c r="FF296" s="159" t="s">
        <v>282</v>
      </c>
      <c r="FG296" s="159" t="s">
        <v>282</v>
      </c>
      <c r="FH296" s="159" t="s">
        <v>282</v>
      </c>
      <c r="FI296" s="159" t="s">
        <v>282</v>
      </c>
      <c r="FJ296" s="159" t="s">
        <v>282</v>
      </c>
      <c r="FK296" s="159" t="s">
        <v>282</v>
      </c>
      <c r="FL296" s="159" t="s">
        <v>282</v>
      </c>
      <c r="FM296" s="159" t="s">
        <v>282</v>
      </c>
      <c r="FN296" s="159" t="s">
        <v>282</v>
      </c>
      <c r="FO296" s="159" t="s">
        <v>282</v>
      </c>
      <c r="FP296" s="159" t="s">
        <v>282</v>
      </c>
      <c r="FQ296" s="159" t="s">
        <v>282</v>
      </c>
      <c r="FR296" s="159" t="s">
        <v>282</v>
      </c>
      <c r="FS296" s="159" t="s">
        <v>282</v>
      </c>
      <c r="FT296" s="159" t="s">
        <v>282</v>
      </c>
    </row>
    <row r="297" spans="1:176" x14ac:dyDescent="0.25">
      <c r="A297" s="135" t="s">
        <v>7497</v>
      </c>
      <c r="B297" s="159" t="s">
        <v>14336</v>
      </c>
      <c r="C297" s="66" t="str">
        <f>IF(ISNUMBER(Severity!H297)=FALSE,Severity!F297,IF(Severity!H297&gt;=0.5,"YES","NO"))</f>
        <v>YES</v>
      </c>
      <c r="D297" s="66" t="str">
        <f>IF(ISNUMBER(Severity!I297)=FALSE,Severity!G297,IF(Severity!I297&gt;0.5,"YES","NO"))</f>
        <v>NO</v>
      </c>
      <c r="E297" s="159">
        <v>6</v>
      </c>
      <c r="F297" s="159">
        <v>2</v>
      </c>
      <c r="G297" s="159" t="s">
        <v>261</v>
      </c>
      <c r="H297" s="159" t="s">
        <v>10507</v>
      </c>
      <c r="I297" s="159">
        <v>1</v>
      </c>
      <c r="J297" s="159">
        <v>1</v>
      </c>
      <c r="K297" s="159" t="s">
        <v>282</v>
      </c>
      <c r="L297" s="159" t="s">
        <v>282</v>
      </c>
      <c r="M297" s="159" t="s">
        <v>282</v>
      </c>
      <c r="N297" s="159" t="s">
        <v>282</v>
      </c>
      <c r="O297" s="159" t="s">
        <v>299</v>
      </c>
      <c r="P297" s="66">
        <v>17</v>
      </c>
      <c r="Q297" s="66">
        <v>30</v>
      </c>
      <c r="R297" s="66">
        <v>50</v>
      </c>
      <c r="S297" s="159" t="s">
        <v>299</v>
      </c>
      <c r="T297" s="66">
        <v>17</v>
      </c>
      <c r="U297" s="66">
        <v>23.82</v>
      </c>
      <c r="V297" s="159" t="s">
        <v>282</v>
      </c>
      <c r="W297" s="159">
        <v>32</v>
      </c>
      <c r="X297" s="66" t="s">
        <v>282</v>
      </c>
      <c r="Y297" s="66" t="s">
        <v>282</v>
      </c>
      <c r="Z297" s="66" t="s">
        <v>282</v>
      </c>
      <c r="AA297" s="66" t="s">
        <v>282</v>
      </c>
      <c r="AB297" s="66" t="s">
        <v>282</v>
      </c>
      <c r="AC297" s="66" t="s">
        <v>282</v>
      </c>
      <c r="AD297" s="66" t="s">
        <v>282</v>
      </c>
      <c r="AE297" s="66" t="s">
        <v>282</v>
      </c>
      <c r="AF297" s="66" t="s">
        <v>282</v>
      </c>
      <c r="AG297" s="66" t="s">
        <v>282</v>
      </c>
      <c r="AH297" s="66" t="s">
        <v>282</v>
      </c>
      <c r="AI297" s="66" t="s">
        <v>282</v>
      </c>
      <c r="AJ297" s="66" t="s">
        <v>282</v>
      </c>
      <c r="AK297" s="66" t="s">
        <v>282</v>
      </c>
      <c r="AL297" s="66" t="s">
        <v>282</v>
      </c>
      <c r="AM297" s="159">
        <v>32</v>
      </c>
      <c r="AN297" s="159">
        <v>31</v>
      </c>
      <c r="AO297" s="159" t="s">
        <v>257</v>
      </c>
      <c r="AP297" s="159" t="s">
        <v>10507</v>
      </c>
      <c r="AQ297" s="159">
        <v>0</v>
      </c>
      <c r="AR297" s="159">
        <v>2</v>
      </c>
      <c r="AS297" s="159" t="s">
        <v>282</v>
      </c>
      <c r="AT297" s="159" t="s">
        <v>282</v>
      </c>
      <c r="AU297" s="159" t="s">
        <v>282</v>
      </c>
      <c r="AV297" s="159" t="s">
        <v>282</v>
      </c>
      <c r="AW297" s="159" t="s">
        <v>299</v>
      </c>
      <c r="AX297" s="66">
        <v>17</v>
      </c>
      <c r="AY297" s="66">
        <v>31</v>
      </c>
      <c r="AZ297" s="66">
        <v>50</v>
      </c>
      <c r="BA297" s="159" t="s">
        <v>299</v>
      </c>
      <c r="BB297" s="159">
        <v>17</v>
      </c>
      <c r="BC297" s="159">
        <v>23.46</v>
      </c>
      <c r="BD297" s="159" t="s">
        <v>282</v>
      </c>
      <c r="BE297" s="159">
        <v>32</v>
      </c>
      <c r="BF297" s="66" t="s">
        <v>282</v>
      </c>
      <c r="BG297" s="66" t="s">
        <v>282</v>
      </c>
      <c r="BH297" s="66" t="s">
        <v>282</v>
      </c>
      <c r="BI297" s="66" t="s">
        <v>282</v>
      </c>
      <c r="BJ297" s="66" t="s">
        <v>282</v>
      </c>
      <c r="BK297" s="66" t="s">
        <v>282</v>
      </c>
      <c r="BL297" s="66" t="s">
        <v>282</v>
      </c>
      <c r="BM297" s="66" t="s">
        <v>282</v>
      </c>
      <c r="BN297" s="66" t="s">
        <v>282</v>
      </c>
      <c r="BO297" s="66" t="s">
        <v>282</v>
      </c>
      <c r="BP297" s="66" t="s">
        <v>282</v>
      </c>
      <c r="BQ297" s="66" t="s">
        <v>282</v>
      </c>
      <c r="BR297" s="66" t="s">
        <v>282</v>
      </c>
      <c r="BS297" s="66" t="s">
        <v>282</v>
      </c>
      <c r="BT297" s="66" t="s">
        <v>282</v>
      </c>
      <c r="BU297" s="159">
        <v>32</v>
      </c>
      <c r="BV297" s="159">
        <v>30</v>
      </c>
      <c r="BW297" s="159" t="s">
        <v>282</v>
      </c>
      <c r="BX297" s="159" t="s">
        <v>282</v>
      </c>
      <c r="BY297" s="159" t="s">
        <v>282</v>
      </c>
      <c r="BZ297" s="159" t="s">
        <v>282</v>
      </c>
      <c r="CA297" s="159" t="s">
        <v>282</v>
      </c>
      <c r="CB297" s="159" t="s">
        <v>282</v>
      </c>
      <c r="CC297" s="159" t="s">
        <v>282</v>
      </c>
      <c r="CD297" s="159" t="s">
        <v>282</v>
      </c>
      <c r="CE297" s="159" t="s">
        <v>282</v>
      </c>
      <c r="CF297" s="159" t="s">
        <v>282</v>
      </c>
      <c r="CG297" s="159" t="s">
        <v>282</v>
      </c>
      <c r="CH297" s="159" t="s">
        <v>282</v>
      </c>
      <c r="CI297" s="159" t="s">
        <v>282</v>
      </c>
      <c r="CJ297" s="159" t="s">
        <v>282</v>
      </c>
      <c r="CK297" s="159" t="s">
        <v>282</v>
      </c>
      <c r="CL297" s="159" t="s">
        <v>282</v>
      </c>
      <c r="CM297" s="159" t="s">
        <v>282</v>
      </c>
      <c r="CN297" s="159" t="s">
        <v>282</v>
      </c>
      <c r="CO297" s="159" t="s">
        <v>282</v>
      </c>
      <c r="CP297" s="159" t="s">
        <v>282</v>
      </c>
      <c r="CQ297" s="159" t="s">
        <v>282</v>
      </c>
      <c r="CR297" s="159" t="s">
        <v>282</v>
      </c>
      <c r="CS297" s="159" t="s">
        <v>282</v>
      </c>
      <c r="CT297" s="159" t="s">
        <v>282</v>
      </c>
      <c r="CU297" s="159" t="s">
        <v>282</v>
      </c>
      <c r="CV297" s="159" t="s">
        <v>282</v>
      </c>
      <c r="CW297" s="159" t="s">
        <v>282</v>
      </c>
      <c r="CX297" s="159" t="s">
        <v>282</v>
      </c>
      <c r="CY297" s="159" t="s">
        <v>282</v>
      </c>
      <c r="CZ297" s="159" t="s">
        <v>282</v>
      </c>
      <c r="DA297" s="159" t="s">
        <v>282</v>
      </c>
      <c r="DB297" s="159" t="s">
        <v>282</v>
      </c>
      <c r="DC297" s="159" t="s">
        <v>282</v>
      </c>
      <c r="DD297" s="159" t="s">
        <v>282</v>
      </c>
      <c r="DE297" s="159" t="s">
        <v>282</v>
      </c>
      <c r="DF297" s="159" t="s">
        <v>282</v>
      </c>
      <c r="DG297" s="159" t="s">
        <v>282</v>
      </c>
      <c r="DH297" s="159" t="s">
        <v>282</v>
      </c>
      <c r="DI297" s="159" t="s">
        <v>282</v>
      </c>
      <c r="DJ297" s="159" t="s">
        <v>282</v>
      </c>
      <c r="DK297" s="159" t="s">
        <v>282</v>
      </c>
      <c r="DL297" s="159" t="s">
        <v>282</v>
      </c>
      <c r="DM297" s="159" t="s">
        <v>282</v>
      </c>
      <c r="DN297" s="159" t="s">
        <v>282</v>
      </c>
      <c r="DO297" s="159" t="s">
        <v>282</v>
      </c>
      <c r="DP297" s="159" t="s">
        <v>282</v>
      </c>
      <c r="DQ297" s="159" t="s">
        <v>282</v>
      </c>
      <c r="DR297" s="159" t="s">
        <v>282</v>
      </c>
      <c r="DS297" s="159" t="s">
        <v>282</v>
      </c>
      <c r="DT297" s="159" t="s">
        <v>282</v>
      </c>
      <c r="DU297" s="159" t="s">
        <v>282</v>
      </c>
      <c r="DV297" s="159" t="s">
        <v>282</v>
      </c>
      <c r="DW297" s="159" t="s">
        <v>282</v>
      </c>
      <c r="DX297" s="159" t="s">
        <v>282</v>
      </c>
      <c r="DY297" s="159" t="s">
        <v>282</v>
      </c>
      <c r="DZ297" s="159" t="s">
        <v>282</v>
      </c>
      <c r="EA297" s="159" t="s">
        <v>282</v>
      </c>
      <c r="EB297" s="159" t="s">
        <v>282</v>
      </c>
      <c r="EC297" s="159" t="s">
        <v>282</v>
      </c>
      <c r="ED297" s="159" t="s">
        <v>282</v>
      </c>
      <c r="EE297" s="159" t="s">
        <v>282</v>
      </c>
      <c r="EF297" s="159" t="s">
        <v>282</v>
      </c>
      <c r="EG297" s="159" t="s">
        <v>282</v>
      </c>
      <c r="EH297" s="159" t="s">
        <v>282</v>
      </c>
      <c r="EI297" s="159" t="s">
        <v>282</v>
      </c>
      <c r="EJ297" s="159" t="s">
        <v>282</v>
      </c>
      <c r="EK297" s="159" t="s">
        <v>282</v>
      </c>
      <c r="EL297" s="159" t="s">
        <v>282</v>
      </c>
      <c r="EM297" s="159" t="s">
        <v>282</v>
      </c>
      <c r="EN297" s="159" t="s">
        <v>282</v>
      </c>
      <c r="EO297" s="159" t="s">
        <v>282</v>
      </c>
      <c r="EP297" s="159" t="s">
        <v>282</v>
      </c>
      <c r="EQ297" s="159" t="s">
        <v>282</v>
      </c>
      <c r="ER297" s="159" t="s">
        <v>282</v>
      </c>
      <c r="ES297" s="159" t="s">
        <v>282</v>
      </c>
      <c r="ET297" s="159" t="s">
        <v>282</v>
      </c>
      <c r="EU297" s="159" t="s">
        <v>282</v>
      </c>
      <c r="EV297" s="159" t="s">
        <v>282</v>
      </c>
      <c r="EW297" s="159" t="s">
        <v>282</v>
      </c>
      <c r="EX297" s="159" t="s">
        <v>282</v>
      </c>
      <c r="EY297" s="159" t="s">
        <v>282</v>
      </c>
      <c r="EZ297" s="159" t="s">
        <v>282</v>
      </c>
      <c r="FA297" s="159" t="s">
        <v>282</v>
      </c>
      <c r="FB297" s="159" t="s">
        <v>282</v>
      </c>
      <c r="FC297" s="159" t="s">
        <v>282</v>
      </c>
      <c r="FD297" s="159" t="s">
        <v>282</v>
      </c>
      <c r="FE297" s="159" t="s">
        <v>282</v>
      </c>
      <c r="FF297" s="159" t="s">
        <v>282</v>
      </c>
      <c r="FG297" s="159" t="s">
        <v>282</v>
      </c>
      <c r="FH297" s="159" t="s">
        <v>282</v>
      </c>
      <c r="FI297" s="159" t="s">
        <v>282</v>
      </c>
      <c r="FJ297" s="159" t="s">
        <v>282</v>
      </c>
      <c r="FK297" s="159" t="s">
        <v>282</v>
      </c>
      <c r="FL297" s="159" t="s">
        <v>282</v>
      </c>
      <c r="FM297" s="159" t="s">
        <v>282</v>
      </c>
      <c r="FN297" s="159" t="s">
        <v>282</v>
      </c>
      <c r="FO297" s="159" t="s">
        <v>282</v>
      </c>
      <c r="FP297" s="159" t="s">
        <v>282</v>
      </c>
      <c r="FQ297" s="159" t="s">
        <v>282</v>
      </c>
      <c r="FR297" s="159" t="s">
        <v>282</v>
      </c>
      <c r="FS297" s="159" t="s">
        <v>282</v>
      </c>
      <c r="FT297" s="159" t="s">
        <v>282</v>
      </c>
    </row>
    <row r="298" spans="1:176" x14ac:dyDescent="0.25">
      <c r="A298" s="135" t="s">
        <v>8322</v>
      </c>
      <c r="B298" s="159" t="s">
        <v>14342</v>
      </c>
      <c r="C298" s="331" t="s">
        <v>793</v>
      </c>
      <c r="D298" s="331" t="s">
        <v>130</v>
      </c>
      <c r="E298" s="159">
        <v>8</v>
      </c>
      <c r="F298" s="159">
        <v>2</v>
      </c>
      <c r="G298" s="159" t="s">
        <v>261</v>
      </c>
      <c r="H298" s="159" t="s">
        <v>10507</v>
      </c>
      <c r="I298" s="159" t="s">
        <v>282</v>
      </c>
      <c r="J298" s="159" t="s">
        <v>282</v>
      </c>
      <c r="K298" s="159" t="s">
        <v>282</v>
      </c>
      <c r="L298" s="159" t="s">
        <v>282</v>
      </c>
      <c r="M298" s="159" t="s">
        <v>282</v>
      </c>
      <c r="N298" s="159" t="s">
        <v>282</v>
      </c>
      <c r="O298" s="159" t="s">
        <v>299</v>
      </c>
      <c r="P298" s="159">
        <v>17</v>
      </c>
      <c r="Q298" s="159">
        <v>16</v>
      </c>
      <c r="R298" s="159">
        <v>50</v>
      </c>
      <c r="S298" s="159" t="s">
        <v>282</v>
      </c>
      <c r="T298" s="159" t="s">
        <v>282</v>
      </c>
      <c r="U298" s="159" t="s">
        <v>282</v>
      </c>
      <c r="V298" s="159" t="s">
        <v>282</v>
      </c>
      <c r="W298" s="159" t="s">
        <v>282</v>
      </c>
      <c r="X298" s="159" t="s">
        <v>282</v>
      </c>
      <c r="Y298" s="159" t="s">
        <v>282</v>
      </c>
      <c r="Z298" s="159" t="s">
        <v>282</v>
      </c>
      <c r="AA298" s="159" t="s">
        <v>282</v>
      </c>
      <c r="AB298" s="159" t="s">
        <v>282</v>
      </c>
      <c r="AC298" s="159" t="s">
        <v>282</v>
      </c>
      <c r="AD298" s="159" t="s">
        <v>282</v>
      </c>
      <c r="AE298" s="159" t="s">
        <v>282</v>
      </c>
      <c r="AF298" s="159" t="s">
        <v>282</v>
      </c>
      <c r="AG298" s="159" t="s">
        <v>282</v>
      </c>
      <c r="AH298" s="159" t="s">
        <v>282</v>
      </c>
      <c r="AI298" s="159" t="s">
        <v>282</v>
      </c>
      <c r="AJ298" s="159" t="s">
        <v>282</v>
      </c>
      <c r="AK298" s="159" t="s">
        <v>282</v>
      </c>
      <c r="AL298" s="159" t="s">
        <v>282</v>
      </c>
      <c r="AM298" s="159">
        <v>16</v>
      </c>
      <c r="AN298" s="159" t="s">
        <v>282</v>
      </c>
      <c r="AO298" s="159" t="s">
        <v>272</v>
      </c>
      <c r="AP298" s="159" t="s">
        <v>10507</v>
      </c>
      <c r="AQ298" s="159" t="s">
        <v>282</v>
      </c>
      <c r="AR298" s="159" t="s">
        <v>282</v>
      </c>
      <c r="AS298" s="159" t="s">
        <v>282</v>
      </c>
      <c r="AT298" s="159" t="s">
        <v>282</v>
      </c>
      <c r="AU298" s="159" t="s">
        <v>282</v>
      </c>
      <c r="AV298" s="159" t="s">
        <v>282</v>
      </c>
      <c r="AW298" s="159" t="s">
        <v>299</v>
      </c>
      <c r="AX298" s="159">
        <v>17</v>
      </c>
      <c r="AY298" s="159">
        <v>10</v>
      </c>
      <c r="AZ298" s="159">
        <v>50</v>
      </c>
      <c r="BA298" s="159" t="s">
        <v>282</v>
      </c>
      <c r="BB298" s="159" t="s">
        <v>282</v>
      </c>
      <c r="BC298" s="159" t="s">
        <v>282</v>
      </c>
      <c r="BD298" s="159" t="s">
        <v>282</v>
      </c>
      <c r="BE298" s="159" t="s">
        <v>282</v>
      </c>
      <c r="BF298" s="159" t="s">
        <v>282</v>
      </c>
      <c r="BG298" s="159" t="s">
        <v>282</v>
      </c>
      <c r="BH298" s="159" t="s">
        <v>282</v>
      </c>
      <c r="BI298" s="159" t="s">
        <v>282</v>
      </c>
      <c r="BJ298" s="159" t="s">
        <v>282</v>
      </c>
      <c r="BK298" s="159" t="s">
        <v>282</v>
      </c>
      <c r="BL298" s="159" t="s">
        <v>282</v>
      </c>
      <c r="BM298" s="159" t="s">
        <v>282</v>
      </c>
      <c r="BN298" s="159" t="s">
        <v>282</v>
      </c>
      <c r="BO298" s="159" t="s">
        <v>282</v>
      </c>
      <c r="BP298" s="159" t="s">
        <v>282</v>
      </c>
      <c r="BQ298" s="159" t="s">
        <v>282</v>
      </c>
      <c r="BR298" s="159" t="s">
        <v>282</v>
      </c>
      <c r="BS298" s="159" t="s">
        <v>282</v>
      </c>
      <c r="BT298" s="159" t="s">
        <v>282</v>
      </c>
      <c r="BU298" s="159">
        <v>10</v>
      </c>
      <c r="BV298" s="159" t="s">
        <v>282</v>
      </c>
      <c r="BW298" s="159" t="s">
        <v>282</v>
      </c>
      <c r="BX298" s="159" t="s">
        <v>282</v>
      </c>
      <c r="BY298" s="159" t="s">
        <v>282</v>
      </c>
      <c r="BZ298" s="159" t="s">
        <v>282</v>
      </c>
      <c r="CA298" s="159" t="s">
        <v>282</v>
      </c>
      <c r="CB298" s="159" t="s">
        <v>282</v>
      </c>
      <c r="CC298" s="159" t="s">
        <v>282</v>
      </c>
      <c r="CD298" s="159" t="s">
        <v>282</v>
      </c>
      <c r="CE298" s="159" t="s">
        <v>282</v>
      </c>
      <c r="CF298" s="159" t="s">
        <v>282</v>
      </c>
      <c r="CG298" s="159" t="s">
        <v>282</v>
      </c>
      <c r="CH298" s="159" t="s">
        <v>282</v>
      </c>
      <c r="CI298" s="159" t="s">
        <v>282</v>
      </c>
      <c r="CJ298" s="159" t="s">
        <v>282</v>
      </c>
      <c r="CK298" s="159" t="s">
        <v>282</v>
      </c>
      <c r="CL298" s="159" t="s">
        <v>282</v>
      </c>
      <c r="CM298" s="159" t="s">
        <v>282</v>
      </c>
      <c r="CN298" s="159" t="s">
        <v>282</v>
      </c>
      <c r="CO298" s="159" t="s">
        <v>282</v>
      </c>
      <c r="CP298" s="159" t="s">
        <v>282</v>
      </c>
      <c r="CQ298" s="159" t="s">
        <v>282</v>
      </c>
      <c r="CR298" s="159" t="s">
        <v>282</v>
      </c>
      <c r="CS298" s="159" t="s">
        <v>282</v>
      </c>
      <c r="CT298" s="159" t="s">
        <v>282</v>
      </c>
      <c r="CU298" s="159" t="s">
        <v>282</v>
      </c>
      <c r="CV298" s="159" t="s">
        <v>282</v>
      </c>
      <c r="CW298" s="159" t="s">
        <v>282</v>
      </c>
      <c r="CX298" s="159" t="s">
        <v>282</v>
      </c>
      <c r="CY298" s="159" t="s">
        <v>282</v>
      </c>
      <c r="CZ298" s="159" t="s">
        <v>282</v>
      </c>
      <c r="DA298" s="159" t="s">
        <v>282</v>
      </c>
      <c r="DB298" s="159" t="s">
        <v>282</v>
      </c>
      <c r="DC298" s="159" t="s">
        <v>282</v>
      </c>
      <c r="DD298" s="159" t="s">
        <v>282</v>
      </c>
      <c r="DE298" s="159" t="s">
        <v>282</v>
      </c>
      <c r="DF298" s="159" t="s">
        <v>282</v>
      </c>
      <c r="DG298" s="159" t="s">
        <v>282</v>
      </c>
      <c r="DH298" s="159" t="s">
        <v>282</v>
      </c>
      <c r="DI298" s="159" t="s">
        <v>282</v>
      </c>
      <c r="DJ298" s="159" t="s">
        <v>282</v>
      </c>
      <c r="DK298" s="159" t="s">
        <v>282</v>
      </c>
      <c r="DL298" s="159" t="s">
        <v>282</v>
      </c>
      <c r="DM298" s="159" t="s">
        <v>282</v>
      </c>
      <c r="DN298" s="159" t="s">
        <v>282</v>
      </c>
      <c r="DO298" s="159" t="s">
        <v>282</v>
      </c>
      <c r="DP298" s="159" t="s">
        <v>282</v>
      </c>
      <c r="DQ298" s="159" t="s">
        <v>282</v>
      </c>
      <c r="DR298" s="159" t="s">
        <v>282</v>
      </c>
      <c r="DS298" s="159" t="s">
        <v>282</v>
      </c>
      <c r="DT298" s="159" t="s">
        <v>282</v>
      </c>
      <c r="DU298" s="159" t="s">
        <v>282</v>
      </c>
      <c r="DV298" s="159" t="s">
        <v>282</v>
      </c>
      <c r="DW298" s="159" t="s">
        <v>282</v>
      </c>
      <c r="DX298" s="159" t="s">
        <v>282</v>
      </c>
      <c r="DY298" s="159" t="s">
        <v>282</v>
      </c>
      <c r="DZ298" s="159" t="s">
        <v>282</v>
      </c>
      <c r="EA298" s="159" t="s">
        <v>282</v>
      </c>
      <c r="EB298" s="159" t="s">
        <v>282</v>
      </c>
      <c r="EC298" s="159" t="s">
        <v>282</v>
      </c>
      <c r="ED298" s="159" t="s">
        <v>282</v>
      </c>
      <c r="EE298" s="159" t="s">
        <v>282</v>
      </c>
      <c r="EF298" s="159" t="s">
        <v>282</v>
      </c>
      <c r="EG298" s="159" t="s">
        <v>282</v>
      </c>
      <c r="EH298" s="159" t="s">
        <v>282</v>
      </c>
      <c r="EI298" s="159" t="s">
        <v>282</v>
      </c>
      <c r="EJ298" s="159" t="s">
        <v>282</v>
      </c>
      <c r="EK298" s="159" t="s">
        <v>282</v>
      </c>
      <c r="EL298" s="159" t="s">
        <v>282</v>
      </c>
      <c r="EM298" s="159" t="s">
        <v>282</v>
      </c>
      <c r="EN298" s="159" t="s">
        <v>282</v>
      </c>
      <c r="EO298" s="159" t="s">
        <v>282</v>
      </c>
      <c r="EP298" s="159" t="s">
        <v>282</v>
      </c>
      <c r="EQ298" s="159" t="s">
        <v>282</v>
      </c>
      <c r="ER298" s="159" t="s">
        <v>282</v>
      </c>
      <c r="ES298" s="159" t="s">
        <v>282</v>
      </c>
      <c r="ET298" s="159" t="s">
        <v>282</v>
      </c>
      <c r="EU298" s="159" t="s">
        <v>282</v>
      </c>
      <c r="EV298" s="159" t="s">
        <v>282</v>
      </c>
      <c r="EW298" s="159" t="s">
        <v>282</v>
      </c>
      <c r="EX298" s="159" t="s">
        <v>282</v>
      </c>
      <c r="EY298" s="159" t="s">
        <v>282</v>
      </c>
      <c r="EZ298" s="159" t="s">
        <v>282</v>
      </c>
      <c r="FA298" s="159" t="s">
        <v>282</v>
      </c>
      <c r="FB298" s="159" t="s">
        <v>282</v>
      </c>
      <c r="FC298" s="159" t="s">
        <v>282</v>
      </c>
      <c r="FD298" s="159" t="s">
        <v>282</v>
      </c>
      <c r="FE298" s="159" t="s">
        <v>282</v>
      </c>
      <c r="FF298" s="159" t="s">
        <v>282</v>
      </c>
      <c r="FG298" s="159" t="s">
        <v>282</v>
      </c>
      <c r="FH298" s="159" t="s">
        <v>282</v>
      </c>
      <c r="FI298" s="159" t="s">
        <v>282</v>
      </c>
      <c r="FJ298" s="159" t="s">
        <v>282</v>
      </c>
      <c r="FK298" s="159" t="s">
        <v>282</v>
      </c>
      <c r="FL298" s="159" t="s">
        <v>282</v>
      </c>
      <c r="FM298" s="159" t="s">
        <v>282</v>
      </c>
      <c r="FN298" s="159" t="s">
        <v>282</v>
      </c>
      <c r="FO298" s="159" t="s">
        <v>282</v>
      </c>
      <c r="FP298" s="159" t="s">
        <v>282</v>
      </c>
      <c r="FQ298" s="159" t="s">
        <v>282</v>
      </c>
      <c r="FR298" s="159" t="s">
        <v>282</v>
      </c>
      <c r="FS298" s="159" t="s">
        <v>282</v>
      </c>
      <c r="FT298" s="159" t="s">
        <v>282</v>
      </c>
    </row>
    <row r="299" spans="1:176" x14ac:dyDescent="0.25">
      <c r="A299" s="135" t="s">
        <v>9703</v>
      </c>
      <c r="B299" s="159" t="s">
        <v>14836</v>
      </c>
      <c r="C299" s="331" t="s">
        <v>793</v>
      </c>
      <c r="D299" s="331" t="s">
        <v>130</v>
      </c>
      <c r="E299" s="159">
        <v>8</v>
      </c>
      <c r="F299" s="159">
        <v>2</v>
      </c>
      <c r="G299" s="159" t="s">
        <v>10471</v>
      </c>
      <c r="H299" s="159" t="s">
        <v>183</v>
      </c>
      <c r="I299" s="159" t="s">
        <v>282</v>
      </c>
      <c r="J299" s="159" t="s">
        <v>282</v>
      </c>
      <c r="K299" s="159" t="s">
        <v>282</v>
      </c>
      <c r="L299" s="159" t="s">
        <v>282</v>
      </c>
      <c r="M299" s="159" t="s">
        <v>282</v>
      </c>
      <c r="N299" s="159" t="s">
        <v>282</v>
      </c>
      <c r="O299" s="159" t="s">
        <v>282</v>
      </c>
      <c r="P299" s="159" t="s">
        <v>282</v>
      </c>
      <c r="Q299" s="159" t="s">
        <v>282</v>
      </c>
      <c r="R299" s="159" t="s">
        <v>282</v>
      </c>
      <c r="S299" s="159" t="s">
        <v>299</v>
      </c>
      <c r="T299" s="159">
        <v>17</v>
      </c>
      <c r="U299" s="159" t="s">
        <v>282</v>
      </c>
      <c r="V299" s="159" t="s">
        <v>282</v>
      </c>
      <c r="W299" s="159" t="s">
        <v>282</v>
      </c>
      <c r="X299" s="159" t="s">
        <v>282</v>
      </c>
      <c r="Y299" s="159" t="s">
        <v>282</v>
      </c>
      <c r="Z299" s="159" t="s">
        <v>282</v>
      </c>
      <c r="AA299" s="159">
        <v>5.01</v>
      </c>
      <c r="AB299" s="159">
        <v>3.31</v>
      </c>
      <c r="AC299" s="159">
        <v>35</v>
      </c>
      <c r="AD299" s="159" t="s">
        <v>282</v>
      </c>
      <c r="AE299" s="159" t="s">
        <v>282</v>
      </c>
      <c r="AF299" s="159" t="s">
        <v>282</v>
      </c>
      <c r="AG299" s="159" t="s">
        <v>282</v>
      </c>
      <c r="AH299" s="159" t="s">
        <v>282</v>
      </c>
      <c r="AI299" s="159" t="s">
        <v>282</v>
      </c>
      <c r="AJ299" s="159" t="s">
        <v>282</v>
      </c>
      <c r="AK299" s="159" t="s">
        <v>282</v>
      </c>
      <c r="AL299" s="159" t="s">
        <v>282</v>
      </c>
      <c r="AM299" s="159">
        <v>35</v>
      </c>
      <c r="AN299" s="159" t="s">
        <v>282</v>
      </c>
      <c r="AO299" s="159" t="s">
        <v>306</v>
      </c>
      <c r="AP299" s="159" t="s">
        <v>282</v>
      </c>
      <c r="AQ299" s="159" t="s">
        <v>282</v>
      </c>
      <c r="AR299" s="159" t="s">
        <v>282</v>
      </c>
      <c r="AS299" s="159" t="s">
        <v>282</v>
      </c>
      <c r="AT299" s="159" t="s">
        <v>282</v>
      </c>
      <c r="AU299" s="159" t="s">
        <v>282</v>
      </c>
      <c r="AV299" s="159" t="s">
        <v>282</v>
      </c>
      <c r="AW299" s="159" t="s">
        <v>282</v>
      </c>
      <c r="AX299" s="159" t="s">
        <v>282</v>
      </c>
      <c r="AY299" s="159" t="s">
        <v>282</v>
      </c>
      <c r="AZ299" s="159" t="s">
        <v>282</v>
      </c>
      <c r="BA299" s="159" t="s">
        <v>299</v>
      </c>
      <c r="BB299" s="159">
        <v>17</v>
      </c>
      <c r="BC299" s="159" t="s">
        <v>282</v>
      </c>
      <c r="BD299" s="159" t="s">
        <v>282</v>
      </c>
      <c r="BE299" s="159" t="s">
        <v>282</v>
      </c>
      <c r="BF299" s="159" t="s">
        <v>282</v>
      </c>
      <c r="BG299" s="159" t="s">
        <v>282</v>
      </c>
      <c r="BH299" s="159" t="s">
        <v>282</v>
      </c>
      <c r="BI299" s="159">
        <v>7.26</v>
      </c>
      <c r="BJ299" s="159">
        <v>4.42</v>
      </c>
      <c r="BK299" s="159">
        <v>35</v>
      </c>
      <c r="BL299" s="159" t="s">
        <v>282</v>
      </c>
      <c r="BM299" s="159" t="s">
        <v>282</v>
      </c>
      <c r="BN299" s="159" t="s">
        <v>282</v>
      </c>
      <c r="BO299" s="159" t="s">
        <v>282</v>
      </c>
      <c r="BP299" s="159" t="s">
        <v>282</v>
      </c>
      <c r="BQ299" s="159" t="s">
        <v>282</v>
      </c>
      <c r="BR299" s="159" t="s">
        <v>282</v>
      </c>
      <c r="BS299" s="159" t="s">
        <v>282</v>
      </c>
      <c r="BT299" s="159" t="s">
        <v>282</v>
      </c>
      <c r="BU299" s="159">
        <v>35</v>
      </c>
      <c r="BV299" s="159" t="s">
        <v>282</v>
      </c>
      <c r="BW299" s="159" t="s">
        <v>282</v>
      </c>
      <c r="BX299" s="159" t="s">
        <v>282</v>
      </c>
      <c r="BY299" s="159" t="s">
        <v>282</v>
      </c>
      <c r="BZ299" s="159" t="s">
        <v>282</v>
      </c>
      <c r="CA299" s="159" t="s">
        <v>282</v>
      </c>
      <c r="CB299" s="159" t="s">
        <v>282</v>
      </c>
      <c r="CC299" s="159" t="s">
        <v>282</v>
      </c>
      <c r="CD299" s="159" t="s">
        <v>282</v>
      </c>
      <c r="CE299" s="159" t="s">
        <v>282</v>
      </c>
      <c r="CF299" s="159" t="s">
        <v>282</v>
      </c>
      <c r="CG299" s="159" t="s">
        <v>282</v>
      </c>
      <c r="CH299" s="159" t="s">
        <v>282</v>
      </c>
      <c r="CI299" s="159" t="s">
        <v>282</v>
      </c>
      <c r="CJ299" s="159" t="s">
        <v>282</v>
      </c>
      <c r="CK299" s="159" t="s">
        <v>282</v>
      </c>
      <c r="CL299" s="159" t="s">
        <v>282</v>
      </c>
      <c r="CM299" s="159" t="s">
        <v>282</v>
      </c>
      <c r="CN299" s="159" t="s">
        <v>282</v>
      </c>
      <c r="CO299" s="159" t="s">
        <v>282</v>
      </c>
      <c r="CP299" s="159" t="s">
        <v>282</v>
      </c>
      <c r="CQ299" s="159" t="s">
        <v>282</v>
      </c>
      <c r="CR299" s="159" t="s">
        <v>282</v>
      </c>
      <c r="CS299" s="159" t="s">
        <v>282</v>
      </c>
      <c r="CT299" s="159" t="s">
        <v>282</v>
      </c>
      <c r="CU299" s="159" t="s">
        <v>282</v>
      </c>
      <c r="CV299" s="159" t="s">
        <v>282</v>
      </c>
      <c r="CW299" s="159" t="s">
        <v>282</v>
      </c>
      <c r="CX299" s="159" t="s">
        <v>282</v>
      </c>
      <c r="CY299" s="159" t="s">
        <v>282</v>
      </c>
      <c r="CZ299" s="159" t="s">
        <v>282</v>
      </c>
      <c r="DA299" s="159" t="s">
        <v>282</v>
      </c>
      <c r="DB299" s="159" t="s">
        <v>282</v>
      </c>
      <c r="DC299" s="159" t="s">
        <v>282</v>
      </c>
      <c r="DD299" s="159" t="s">
        <v>282</v>
      </c>
      <c r="DE299" s="159" t="s">
        <v>282</v>
      </c>
      <c r="DF299" s="159" t="s">
        <v>282</v>
      </c>
      <c r="DG299" s="159" t="s">
        <v>282</v>
      </c>
      <c r="DH299" s="159" t="s">
        <v>282</v>
      </c>
      <c r="DI299" s="159" t="s">
        <v>282</v>
      </c>
      <c r="DJ299" s="159" t="s">
        <v>282</v>
      </c>
      <c r="DK299" s="159" t="s">
        <v>282</v>
      </c>
      <c r="DL299" s="159" t="s">
        <v>282</v>
      </c>
      <c r="DM299" s="159" t="s">
        <v>282</v>
      </c>
      <c r="DN299" s="159" t="s">
        <v>282</v>
      </c>
      <c r="DO299" s="159" t="s">
        <v>282</v>
      </c>
      <c r="DP299" s="159" t="s">
        <v>282</v>
      </c>
      <c r="DQ299" s="159" t="s">
        <v>282</v>
      </c>
      <c r="DR299" s="159" t="s">
        <v>282</v>
      </c>
      <c r="DS299" s="159" t="s">
        <v>282</v>
      </c>
      <c r="DT299" s="159" t="s">
        <v>282</v>
      </c>
      <c r="DU299" s="159" t="s">
        <v>282</v>
      </c>
      <c r="DV299" s="159" t="s">
        <v>282</v>
      </c>
      <c r="DW299" s="159" t="s">
        <v>282</v>
      </c>
      <c r="DX299" s="159" t="s">
        <v>282</v>
      </c>
      <c r="DY299" s="159" t="s">
        <v>282</v>
      </c>
      <c r="DZ299" s="159" t="s">
        <v>282</v>
      </c>
      <c r="EA299" s="159" t="s">
        <v>282</v>
      </c>
      <c r="EB299" s="159" t="s">
        <v>282</v>
      </c>
      <c r="EC299" s="159" t="s">
        <v>282</v>
      </c>
      <c r="ED299" s="159" t="s">
        <v>282</v>
      </c>
      <c r="EE299" s="159" t="s">
        <v>282</v>
      </c>
      <c r="EF299" s="159" t="s">
        <v>282</v>
      </c>
      <c r="EG299" s="159" t="s">
        <v>282</v>
      </c>
      <c r="EH299" s="159" t="s">
        <v>282</v>
      </c>
      <c r="EI299" s="159" t="s">
        <v>282</v>
      </c>
      <c r="EJ299" s="159" t="s">
        <v>282</v>
      </c>
      <c r="EK299" s="159" t="s">
        <v>282</v>
      </c>
      <c r="EL299" s="159" t="s">
        <v>282</v>
      </c>
      <c r="EM299" s="159" t="s">
        <v>282</v>
      </c>
      <c r="EN299" s="159" t="s">
        <v>282</v>
      </c>
      <c r="EO299" s="159" t="s">
        <v>282</v>
      </c>
      <c r="EP299" s="159" t="s">
        <v>282</v>
      </c>
      <c r="EQ299" s="159" t="s">
        <v>282</v>
      </c>
      <c r="ER299" s="159" t="s">
        <v>282</v>
      </c>
      <c r="ES299" s="159" t="s">
        <v>282</v>
      </c>
      <c r="ET299" s="159" t="s">
        <v>282</v>
      </c>
      <c r="EU299" s="159" t="s">
        <v>282</v>
      </c>
      <c r="EV299" s="159" t="s">
        <v>282</v>
      </c>
      <c r="EW299" s="159" t="s">
        <v>282</v>
      </c>
      <c r="EX299" s="159" t="s">
        <v>282</v>
      </c>
      <c r="EY299" s="159" t="s">
        <v>282</v>
      </c>
      <c r="EZ299" s="159" t="s">
        <v>282</v>
      </c>
      <c r="FA299" s="159" t="s">
        <v>282</v>
      </c>
      <c r="FB299" s="159" t="s">
        <v>282</v>
      </c>
      <c r="FC299" s="159" t="s">
        <v>282</v>
      </c>
      <c r="FD299" s="159" t="s">
        <v>282</v>
      </c>
      <c r="FE299" s="159" t="s">
        <v>282</v>
      </c>
      <c r="FF299" s="159" t="s">
        <v>282</v>
      </c>
      <c r="FG299" s="159" t="s">
        <v>282</v>
      </c>
      <c r="FH299" s="159" t="s">
        <v>282</v>
      </c>
      <c r="FI299" s="159" t="s">
        <v>282</v>
      </c>
      <c r="FJ299" s="159" t="s">
        <v>282</v>
      </c>
      <c r="FK299" s="159" t="s">
        <v>282</v>
      </c>
      <c r="FL299" s="159" t="s">
        <v>282</v>
      </c>
      <c r="FM299" s="159" t="s">
        <v>282</v>
      </c>
      <c r="FN299" s="159" t="s">
        <v>282</v>
      </c>
      <c r="FO299" s="159" t="s">
        <v>282</v>
      </c>
      <c r="FP299" s="159" t="s">
        <v>282</v>
      </c>
      <c r="FQ299" s="159" t="s">
        <v>282</v>
      </c>
      <c r="FR299" s="159" t="s">
        <v>282</v>
      </c>
      <c r="FS299" s="159" t="s">
        <v>282</v>
      </c>
      <c r="FT299" s="159" t="s">
        <v>282</v>
      </c>
    </row>
    <row r="300" spans="1:176" x14ac:dyDescent="0.25">
      <c r="A300" s="161" t="s">
        <v>603</v>
      </c>
      <c r="B300" s="159" t="s">
        <v>11560</v>
      </c>
      <c r="C300" s="66" t="str">
        <f>IF(ISNUMBER(Severity!H300)=FALSE,Severity!F300,IF(Severity!H300&gt;=0.5,"YES","NO"))</f>
        <v>NO</v>
      </c>
      <c r="D300" s="66" t="str">
        <f>IF(ISNUMBER(Severity!I300)=FALSE,Severity!G300,IF(Severity!I300&gt;0.5,"YES","NO"))</f>
        <v>YES</v>
      </c>
      <c r="E300" s="159">
        <v>12</v>
      </c>
      <c r="F300" s="159">
        <v>2</v>
      </c>
      <c r="G300" s="212" t="s">
        <v>313</v>
      </c>
      <c r="H300" s="159" t="s">
        <v>183</v>
      </c>
      <c r="I300" s="159" t="s">
        <v>282</v>
      </c>
      <c r="J300" s="159">
        <v>18</v>
      </c>
      <c r="K300" s="159" t="s">
        <v>220</v>
      </c>
      <c r="L300" s="159">
        <v>20</v>
      </c>
      <c r="M300" s="159">
        <v>31</v>
      </c>
      <c r="N300" s="159">
        <v>15</v>
      </c>
      <c r="O300" s="159" t="s">
        <v>282</v>
      </c>
      <c r="P300" s="159" t="s">
        <v>282</v>
      </c>
      <c r="Q300" s="159" t="s">
        <v>282</v>
      </c>
      <c r="R300" s="159" t="s">
        <v>282</v>
      </c>
      <c r="S300" s="159" t="s">
        <v>220</v>
      </c>
      <c r="T300" s="159">
        <v>20</v>
      </c>
      <c r="U300" s="66">
        <v>21.17</v>
      </c>
      <c r="V300" s="159">
        <v>4.95</v>
      </c>
      <c r="W300" s="159">
        <v>86</v>
      </c>
      <c r="X300" s="66" t="s">
        <v>282</v>
      </c>
      <c r="Y300" s="66" t="s">
        <v>282</v>
      </c>
      <c r="Z300" s="66" t="s">
        <v>282</v>
      </c>
      <c r="AA300" s="66">
        <v>16.600000000000001</v>
      </c>
      <c r="AB300" s="66">
        <v>6.41</v>
      </c>
      <c r="AC300" s="66">
        <v>86</v>
      </c>
      <c r="AD300" s="66" t="s">
        <v>282</v>
      </c>
      <c r="AE300" s="66" t="s">
        <v>282</v>
      </c>
      <c r="AF300" s="66" t="s">
        <v>282</v>
      </c>
      <c r="AG300" s="66" t="s">
        <v>282</v>
      </c>
      <c r="AH300" s="66" t="s">
        <v>282</v>
      </c>
      <c r="AI300" s="66" t="s">
        <v>282</v>
      </c>
      <c r="AJ300" s="66" t="s">
        <v>282</v>
      </c>
      <c r="AK300" s="66" t="s">
        <v>282</v>
      </c>
      <c r="AL300" s="66" t="s">
        <v>282</v>
      </c>
      <c r="AM300" s="159">
        <v>86</v>
      </c>
      <c r="AN300" s="66">
        <v>68</v>
      </c>
      <c r="AO300" s="159" t="s">
        <v>306</v>
      </c>
      <c r="AP300" s="159" t="s">
        <v>282</v>
      </c>
      <c r="AQ300" s="159" t="s">
        <v>282</v>
      </c>
      <c r="AR300" s="159">
        <v>6</v>
      </c>
      <c r="AS300" s="159" t="s">
        <v>220</v>
      </c>
      <c r="AT300" s="159">
        <v>20</v>
      </c>
      <c r="AU300" s="159">
        <v>25</v>
      </c>
      <c r="AV300" s="159">
        <v>15</v>
      </c>
      <c r="AW300" s="159" t="s">
        <v>282</v>
      </c>
      <c r="AX300" s="159" t="s">
        <v>282</v>
      </c>
      <c r="AY300" s="159" t="s">
        <v>282</v>
      </c>
      <c r="AZ300" s="159" t="s">
        <v>282</v>
      </c>
      <c r="BA300" s="159" t="s">
        <v>220</v>
      </c>
      <c r="BB300" s="159">
        <v>20</v>
      </c>
      <c r="BC300" s="66">
        <v>22.05</v>
      </c>
      <c r="BD300" s="159">
        <v>5.24</v>
      </c>
      <c r="BE300" s="159">
        <v>84</v>
      </c>
      <c r="BF300" s="66" t="s">
        <v>282</v>
      </c>
      <c r="BG300" s="66" t="s">
        <v>282</v>
      </c>
      <c r="BH300" s="66" t="s">
        <v>282</v>
      </c>
      <c r="BI300" s="66">
        <v>17.27</v>
      </c>
      <c r="BJ300" s="66">
        <v>6.53</v>
      </c>
      <c r="BK300" s="66">
        <v>84</v>
      </c>
      <c r="BL300" s="66" t="s">
        <v>282</v>
      </c>
      <c r="BM300" s="66" t="s">
        <v>282</v>
      </c>
      <c r="BN300" s="66" t="s">
        <v>282</v>
      </c>
      <c r="BO300" s="66" t="s">
        <v>282</v>
      </c>
      <c r="BP300" s="66" t="s">
        <v>282</v>
      </c>
      <c r="BQ300" s="66" t="s">
        <v>282</v>
      </c>
      <c r="BR300" s="66" t="s">
        <v>282</v>
      </c>
      <c r="BS300" s="66" t="s">
        <v>282</v>
      </c>
      <c r="BT300" s="66" t="s">
        <v>282</v>
      </c>
      <c r="BU300" s="159">
        <v>84</v>
      </c>
      <c r="BV300" s="66">
        <v>78</v>
      </c>
      <c r="BW300" s="159" t="s">
        <v>282</v>
      </c>
      <c r="BX300" s="159" t="s">
        <v>282</v>
      </c>
      <c r="BY300" s="159" t="s">
        <v>282</v>
      </c>
      <c r="BZ300" s="159" t="s">
        <v>282</v>
      </c>
      <c r="CA300" s="159" t="s">
        <v>282</v>
      </c>
      <c r="CB300" s="159" t="s">
        <v>282</v>
      </c>
      <c r="CC300" s="159" t="s">
        <v>282</v>
      </c>
      <c r="CD300" s="159" t="s">
        <v>282</v>
      </c>
      <c r="CE300" s="159" t="s">
        <v>282</v>
      </c>
      <c r="CF300" s="159" t="s">
        <v>282</v>
      </c>
      <c r="CG300" s="159" t="s">
        <v>282</v>
      </c>
      <c r="CH300" s="159" t="s">
        <v>282</v>
      </c>
      <c r="CI300" s="159" t="s">
        <v>282</v>
      </c>
      <c r="CJ300" s="159" t="s">
        <v>282</v>
      </c>
      <c r="CK300" s="159" t="s">
        <v>282</v>
      </c>
      <c r="CL300" s="159" t="s">
        <v>282</v>
      </c>
      <c r="CM300" s="159" t="s">
        <v>282</v>
      </c>
      <c r="CN300" s="159" t="s">
        <v>282</v>
      </c>
      <c r="CO300" s="159" t="s">
        <v>282</v>
      </c>
      <c r="CP300" s="159" t="s">
        <v>282</v>
      </c>
      <c r="CQ300" s="159" t="s">
        <v>282</v>
      </c>
      <c r="CR300" s="159" t="s">
        <v>282</v>
      </c>
      <c r="CS300" s="159" t="s">
        <v>282</v>
      </c>
      <c r="CT300" s="159" t="s">
        <v>282</v>
      </c>
      <c r="CU300" s="159" t="s">
        <v>282</v>
      </c>
      <c r="CV300" s="159" t="s">
        <v>282</v>
      </c>
      <c r="CW300" s="159" t="s">
        <v>282</v>
      </c>
      <c r="CX300" s="159" t="s">
        <v>282</v>
      </c>
      <c r="CY300" s="159" t="s">
        <v>282</v>
      </c>
      <c r="CZ300" s="159" t="s">
        <v>282</v>
      </c>
      <c r="DA300" s="159" t="s">
        <v>282</v>
      </c>
      <c r="DB300" s="159" t="s">
        <v>282</v>
      </c>
      <c r="DC300" s="159" t="s">
        <v>282</v>
      </c>
      <c r="DD300" s="159" t="s">
        <v>282</v>
      </c>
      <c r="DE300" s="159" t="s">
        <v>282</v>
      </c>
      <c r="DF300" s="159" t="s">
        <v>282</v>
      </c>
      <c r="DG300" s="159" t="s">
        <v>282</v>
      </c>
      <c r="DH300" s="159" t="s">
        <v>282</v>
      </c>
      <c r="DI300" s="159" t="s">
        <v>282</v>
      </c>
      <c r="DJ300" s="159" t="s">
        <v>282</v>
      </c>
      <c r="DK300" s="159" t="s">
        <v>282</v>
      </c>
      <c r="DL300" s="159" t="s">
        <v>282</v>
      </c>
      <c r="DM300" s="159" t="s">
        <v>282</v>
      </c>
      <c r="DN300" s="159" t="s">
        <v>282</v>
      </c>
      <c r="DO300" s="159" t="s">
        <v>282</v>
      </c>
      <c r="DP300" s="159" t="s">
        <v>282</v>
      </c>
      <c r="DQ300" s="159" t="s">
        <v>282</v>
      </c>
      <c r="DR300" s="159" t="s">
        <v>282</v>
      </c>
      <c r="DS300" s="159" t="s">
        <v>282</v>
      </c>
      <c r="DT300" s="159" t="s">
        <v>282</v>
      </c>
      <c r="DU300" s="159" t="s">
        <v>282</v>
      </c>
      <c r="DV300" s="159" t="s">
        <v>282</v>
      </c>
      <c r="DW300" s="159" t="s">
        <v>282</v>
      </c>
      <c r="DX300" s="159" t="s">
        <v>282</v>
      </c>
      <c r="DY300" s="159" t="s">
        <v>282</v>
      </c>
      <c r="DZ300" s="159" t="s">
        <v>282</v>
      </c>
      <c r="EA300" s="159" t="s">
        <v>282</v>
      </c>
      <c r="EB300" s="159" t="s">
        <v>282</v>
      </c>
      <c r="EC300" s="159" t="s">
        <v>282</v>
      </c>
      <c r="ED300" s="159" t="s">
        <v>282</v>
      </c>
      <c r="EE300" s="159" t="s">
        <v>282</v>
      </c>
      <c r="EF300" s="159" t="s">
        <v>282</v>
      </c>
      <c r="EG300" s="159" t="s">
        <v>282</v>
      </c>
      <c r="EH300" s="159" t="s">
        <v>282</v>
      </c>
      <c r="EI300" s="159" t="s">
        <v>282</v>
      </c>
      <c r="EJ300" s="159" t="s">
        <v>282</v>
      </c>
      <c r="EK300" s="159" t="s">
        <v>282</v>
      </c>
      <c r="EL300" s="159" t="s">
        <v>282</v>
      </c>
      <c r="EM300" s="159" t="s">
        <v>282</v>
      </c>
      <c r="EN300" s="159" t="s">
        <v>282</v>
      </c>
      <c r="EO300" s="159" t="s">
        <v>282</v>
      </c>
      <c r="EP300" s="159" t="s">
        <v>282</v>
      </c>
      <c r="EQ300" s="159" t="s">
        <v>282</v>
      </c>
      <c r="ER300" s="159" t="s">
        <v>282</v>
      </c>
      <c r="ES300" s="159" t="s">
        <v>282</v>
      </c>
      <c r="ET300" s="159" t="s">
        <v>282</v>
      </c>
      <c r="EU300" s="159" t="s">
        <v>282</v>
      </c>
      <c r="EV300" s="159" t="s">
        <v>282</v>
      </c>
      <c r="EW300" s="159" t="s">
        <v>282</v>
      </c>
      <c r="EX300" s="159" t="s">
        <v>282</v>
      </c>
      <c r="EY300" s="159" t="s">
        <v>282</v>
      </c>
      <c r="EZ300" s="159" t="s">
        <v>282</v>
      </c>
      <c r="FA300" s="159" t="s">
        <v>282</v>
      </c>
      <c r="FB300" s="159" t="s">
        <v>282</v>
      </c>
      <c r="FC300" s="159" t="s">
        <v>282</v>
      </c>
      <c r="FD300" s="159" t="s">
        <v>282</v>
      </c>
      <c r="FE300" s="159" t="s">
        <v>282</v>
      </c>
      <c r="FF300" s="159" t="s">
        <v>282</v>
      </c>
      <c r="FG300" s="159" t="s">
        <v>282</v>
      </c>
      <c r="FH300" s="159" t="s">
        <v>282</v>
      </c>
      <c r="FI300" s="159" t="s">
        <v>282</v>
      </c>
      <c r="FJ300" s="159" t="s">
        <v>282</v>
      </c>
      <c r="FK300" s="159" t="s">
        <v>282</v>
      </c>
      <c r="FL300" s="159" t="s">
        <v>282</v>
      </c>
      <c r="FM300" s="159" t="s">
        <v>282</v>
      </c>
      <c r="FN300" s="159" t="s">
        <v>282</v>
      </c>
      <c r="FO300" s="159" t="s">
        <v>282</v>
      </c>
      <c r="FP300" s="159" t="s">
        <v>282</v>
      </c>
      <c r="FQ300" s="159" t="s">
        <v>282</v>
      </c>
      <c r="FR300" s="159" t="s">
        <v>282</v>
      </c>
      <c r="FS300" s="159" t="s">
        <v>282</v>
      </c>
      <c r="FT300" s="159" t="s">
        <v>282</v>
      </c>
    </row>
    <row r="301" spans="1:176" x14ac:dyDescent="0.25">
      <c r="A301" s="161" t="s">
        <v>9456</v>
      </c>
      <c r="B301" s="159" t="s">
        <v>282</v>
      </c>
      <c r="C301" s="66" t="str">
        <f>IF(ISNUMBER(Severity!H301)=FALSE,Severity!F301,IF(Severity!H301&gt;=0.5,"YES","NO"))</f>
        <v>NO</v>
      </c>
      <c r="D301" s="66" t="str">
        <f>IF(ISNUMBER(Severity!I301)=FALSE,Severity!G301,IF(Severity!I301&gt;0.5,"YES","NO"))</f>
        <v>YES</v>
      </c>
      <c r="E301" s="159">
        <v>10</v>
      </c>
      <c r="F301" s="159">
        <v>2</v>
      </c>
      <c r="G301" s="212" t="s">
        <v>770</v>
      </c>
      <c r="H301" s="159" t="s">
        <v>182</v>
      </c>
      <c r="I301" s="159" t="s">
        <v>282</v>
      </c>
      <c r="J301" s="159" t="s">
        <v>282</v>
      </c>
      <c r="K301" s="159" t="s">
        <v>282</v>
      </c>
      <c r="L301" s="159" t="s">
        <v>282</v>
      </c>
      <c r="M301" s="159" t="s">
        <v>282</v>
      </c>
      <c r="N301" s="159" t="s">
        <v>282</v>
      </c>
      <c r="O301" s="159" t="s">
        <v>282</v>
      </c>
      <c r="P301" s="159" t="s">
        <v>282</v>
      </c>
      <c r="Q301" s="159" t="s">
        <v>282</v>
      </c>
      <c r="R301" s="159" t="s">
        <v>282</v>
      </c>
      <c r="S301" s="159" t="s">
        <v>435</v>
      </c>
      <c r="T301" s="159">
        <v>21</v>
      </c>
      <c r="U301" s="159">
        <v>16.3</v>
      </c>
      <c r="V301" s="159">
        <v>8.6</v>
      </c>
      <c r="W301" s="159">
        <v>30</v>
      </c>
      <c r="X301" s="159" t="s">
        <v>282</v>
      </c>
      <c r="Y301" s="159" t="s">
        <v>282</v>
      </c>
      <c r="Z301" s="159" t="s">
        <v>282</v>
      </c>
      <c r="AA301" s="159">
        <v>7.8</v>
      </c>
      <c r="AB301" s="159">
        <v>4.9000000000000004</v>
      </c>
      <c r="AC301" s="159">
        <v>30</v>
      </c>
      <c r="AD301" s="159" t="s">
        <v>282</v>
      </c>
      <c r="AE301" s="159" t="s">
        <v>282</v>
      </c>
      <c r="AF301" s="159" t="s">
        <v>282</v>
      </c>
      <c r="AG301" s="159" t="s">
        <v>282</v>
      </c>
      <c r="AH301" s="159" t="s">
        <v>282</v>
      </c>
      <c r="AI301" s="159" t="s">
        <v>282</v>
      </c>
      <c r="AJ301" s="159" t="s">
        <v>282</v>
      </c>
      <c r="AK301" s="159" t="s">
        <v>282</v>
      </c>
      <c r="AL301" s="159" t="s">
        <v>282</v>
      </c>
      <c r="AM301" s="159">
        <v>30</v>
      </c>
      <c r="AN301" s="159" t="s">
        <v>282</v>
      </c>
      <c r="AO301" s="159" t="s">
        <v>636</v>
      </c>
      <c r="AP301" s="159" t="s">
        <v>282</v>
      </c>
      <c r="AQ301" s="159" t="s">
        <v>282</v>
      </c>
      <c r="AR301" s="159" t="s">
        <v>282</v>
      </c>
      <c r="AS301" s="159" t="s">
        <v>282</v>
      </c>
      <c r="AT301" s="159" t="s">
        <v>282</v>
      </c>
      <c r="AU301" s="159" t="s">
        <v>282</v>
      </c>
      <c r="AV301" s="159" t="s">
        <v>282</v>
      </c>
      <c r="AW301" s="159" t="s">
        <v>282</v>
      </c>
      <c r="AX301" s="159" t="s">
        <v>282</v>
      </c>
      <c r="AY301" s="159" t="s">
        <v>282</v>
      </c>
      <c r="AZ301" s="159" t="s">
        <v>282</v>
      </c>
      <c r="BA301" s="159" t="s">
        <v>435</v>
      </c>
      <c r="BB301" s="159">
        <v>21</v>
      </c>
      <c r="BC301" s="159">
        <v>16.399999999999999</v>
      </c>
      <c r="BD301" s="159">
        <v>10.7</v>
      </c>
      <c r="BE301" s="159">
        <v>28</v>
      </c>
      <c r="BF301" s="159" t="s">
        <v>282</v>
      </c>
      <c r="BG301" s="159" t="s">
        <v>282</v>
      </c>
      <c r="BH301" s="159" t="s">
        <v>282</v>
      </c>
      <c r="BI301" s="159">
        <v>17</v>
      </c>
      <c r="BJ301" s="159">
        <v>8.4</v>
      </c>
      <c r="BK301" s="159">
        <v>28</v>
      </c>
      <c r="BL301" s="159" t="s">
        <v>282</v>
      </c>
      <c r="BM301" s="159" t="s">
        <v>282</v>
      </c>
      <c r="BN301" s="159" t="s">
        <v>282</v>
      </c>
      <c r="BO301" s="159" t="s">
        <v>282</v>
      </c>
      <c r="BP301" s="159" t="s">
        <v>282</v>
      </c>
      <c r="BQ301" s="159" t="s">
        <v>282</v>
      </c>
      <c r="BR301" s="159" t="s">
        <v>282</v>
      </c>
      <c r="BS301" s="159" t="s">
        <v>282</v>
      </c>
      <c r="BT301" s="159" t="s">
        <v>282</v>
      </c>
      <c r="BU301" s="159">
        <v>28</v>
      </c>
      <c r="BV301" s="159" t="s">
        <v>282</v>
      </c>
      <c r="BW301" s="159" t="s">
        <v>282</v>
      </c>
      <c r="BX301" s="159" t="s">
        <v>282</v>
      </c>
      <c r="BY301" s="159" t="s">
        <v>282</v>
      </c>
      <c r="BZ301" s="159" t="s">
        <v>282</v>
      </c>
      <c r="CA301" s="159" t="s">
        <v>282</v>
      </c>
      <c r="CB301" s="159" t="s">
        <v>282</v>
      </c>
      <c r="CC301" s="159" t="s">
        <v>282</v>
      </c>
      <c r="CD301" s="159" t="s">
        <v>282</v>
      </c>
      <c r="CE301" s="159" t="s">
        <v>282</v>
      </c>
      <c r="CF301" s="159" t="s">
        <v>282</v>
      </c>
      <c r="CG301" s="159" t="s">
        <v>282</v>
      </c>
      <c r="CH301" s="159" t="s">
        <v>282</v>
      </c>
      <c r="CI301" s="159" t="s">
        <v>282</v>
      </c>
      <c r="CJ301" s="159" t="s">
        <v>282</v>
      </c>
      <c r="CK301" s="159" t="s">
        <v>282</v>
      </c>
      <c r="CL301" s="159" t="s">
        <v>282</v>
      </c>
      <c r="CM301" s="159" t="s">
        <v>282</v>
      </c>
      <c r="CN301" s="159" t="s">
        <v>282</v>
      </c>
      <c r="CO301" s="159" t="s">
        <v>282</v>
      </c>
      <c r="CP301" s="159" t="s">
        <v>282</v>
      </c>
      <c r="CQ301" s="159" t="s">
        <v>282</v>
      </c>
      <c r="CR301" s="159" t="s">
        <v>282</v>
      </c>
      <c r="CS301" s="159" t="s">
        <v>282</v>
      </c>
      <c r="CT301" s="159" t="s">
        <v>282</v>
      </c>
      <c r="CU301" s="159" t="s">
        <v>282</v>
      </c>
      <c r="CV301" s="159" t="s">
        <v>282</v>
      </c>
      <c r="CW301" s="159" t="s">
        <v>282</v>
      </c>
      <c r="CX301" s="159" t="s">
        <v>282</v>
      </c>
      <c r="CY301" s="159" t="s">
        <v>282</v>
      </c>
      <c r="CZ301" s="159" t="s">
        <v>282</v>
      </c>
      <c r="DA301" s="159" t="s">
        <v>282</v>
      </c>
      <c r="DB301" s="159" t="s">
        <v>282</v>
      </c>
      <c r="DC301" s="159" t="s">
        <v>282</v>
      </c>
      <c r="DD301" s="159" t="s">
        <v>282</v>
      </c>
      <c r="DE301" s="159" t="s">
        <v>282</v>
      </c>
      <c r="DF301" s="159" t="s">
        <v>282</v>
      </c>
      <c r="DG301" s="159" t="s">
        <v>282</v>
      </c>
      <c r="DH301" s="159" t="s">
        <v>282</v>
      </c>
      <c r="DI301" s="159" t="s">
        <v>282</v>
      </c>
      <c r="DJ301" s="159" t="s">
        <v>282</v>
      </c>
      <c r="DK301" s="159" t="s">
        <v>282</v>
      </c>
      <c r="DL301" s="159" t="s">
        <v>282</v>
      </c>
      <c r="DM301" s="159" t="s">
        <v>282</v>
      </c>
      <c r="DN301" s="159" t="s">
        <v>282</v>
      </c>
      <c r="DO301" s="159" t="s">
        <v>282</v>
      </c>
      <c r="DP301" s="159" t="s">
        <v>282</v>
      </c>
      <c r="DQ301" s="159" t="s">
        <v>282</v>
      </c>
      <c r="DR301" s="159" t="s">
        <v>282</v>
      </c>
      <c r="DS301" s="159" t="s">
        <v>282</v>
      </c>
      <c r="DT301" s="159" t="s">
        <v>282</v>
      </c>
      <c r="DU301" s="159" t="s">
        <v>282</v>
      </c>
      <c r="DV301" s="159" t="s">
        <v>282</v>
      </c>
      <c r="DW301" s="159" t="s">
        <v>282</v>
      </c>
      <c r="DX301" s="159" t="s">
        <v>282</v>
      </c>
      <c r="DY301" s="159" t="s">
        <v>282</v>
      </c>
      <c r="DZ301" s="159" t="s">
        <v>282</v>
      </c>
      <c r="EA301" s="159" t="s">
        <v>282</v>
      </c>
      <c r="EB301" s="159" t="s">
        <v>282</v>
      </c>
      <c r="EC301" s="159" t="s">
        <v>282</v>
      </c>
      <c r="ED301" s="159" t="s">
        <v>282</v>
      </c>
      <c r="EE301" s="159" t="s">
        <v>282</v>
      </c>
      <c r="EF301" s="159" t="s">
        <v>282</v>
      </c>
      <c r="EG301" s="159" t="s">
        <v>282</v>
      </c>
      <c r="EH301" s="159" t="s">
        <v>282</v>
      </c>
      <c r="EI301" s="159" t="s">
        <v>282</v>
      </c>
      <c r="EJ301" s="159" t="s">
        <v>282</v>
      </c>
      <c r="EK301" s="159" t="s">
        <v>282</v>
      </c>
      <c r="EL301" s="159" t="s">
        <v>282</v>
      </c>
      <c r="EM301" s="159" t="s">
        <v>282</v>
      </c>
      <c r="EN301" s="159" t="s">
        <v>282</v>
      </c>
      <c r="EO301" s="159" t="s">
        <v>282</v>
      </c>
      <c r="EP301" s="159" t="s">
        <v>282</v>
      </c>
      <c r="EQ301" s="159" t="s">
        <v>282</v>
      </c>
      <c r="ER301" s="159" t="s">
        <v>282</v>
      </c>
      <c r="ES301" s="159" t="s">
        <v>282</v>
      </c>
      <c r="ET301" s="159" t="s">
        <v>282</v>
      </c>
      <c r="EU301" s="159" t="s">
        <v>282</v>
      </c>
      <c r="EV301" s="159" t="s">
        <v>282</v>
      </c>
      <c r="EW301" s="159" t="s">
        <v>282</v>
      </c>
      <c r="EX301" s="159" t="s">
        <v>282</v>
      </c>
      <c r="EY301" s="159" t="s">
        <v>282</v>
      </c>
      <c r="EZ301" s="159" t="s">
        <v>282</v>
      </c>
      <c r="FA301" s="159" t="s">
        <v>282</v>
      </c>
      <c r="FB301" s="159" t="s">
        <v>282</v>
      </c>
      <c r="FC301" s="159" t="s">
        <v>282</v>
      </c>
      <c r="FD301" s="159" t="s">
        <v>282</v>
      </c>
      <c r="FE301" s="159" t="s">
        <v>282</v>
      </c>
      <c r="FF301" s="159" t="s">
        <v>282</v>
      </c>
      <c r="FG301" s="159" t="s">
        <v>282</v>
      </c>
      <c r="FH301" s="159" t="s">
        <v>282</v>
      </c>
      <c r="FI301" s="159" t="s">
        <v>282</v>
      </c>
      <c r="FJ301" s="159" t="s">
        <v>282</v>
      </c>
      <c r="FK301" s="159" t="s">
        <v>282</v>
      </c>
      <c r="FL301" s="159" t="s">
        <v>282</v>
      </c>
      <c r="FM301" s="159" t="s">
        <v>282</v>
      </c>
      <c r="FN301" s="159" t="s">
        <v>282</v>
      </c>
      <c r="FO301" s="159" t="s">
        <v>282</v>
      </c>
      <c r="FP301" s="159" t="s">
        <v>282</v>
      </c>
      <c r="FQ301" s="159" t="s">
        <v>282</v>
      </c>
      <c r="FR301" s="159" t="s">
        <v>282</v>
      </c>
      <c r="FS301" s="159" t="s">
        <v>282</v>
      </c>
      <c r="FT301" s="159" t="s">
        <v>282</v>
      </c>
    </row>
    <row r="302" spans="1:176" x14ac:dyDescent="0.25">
      <c r="A302" s="212" t="s">
        <v>706</v>
      </c>
      <c r="B302" s="159" t="s">
        <v>282</v>
      </c>
      <c r="C302" s="66" t="str">
        <f>IF(ISNUMBER(Severity!H302)=FALSE,Severity!F302,IF(Severity!H302&gt;=0.5,"YES","NO"))</f>
        <v>YES</v>
      </c>
      <c r="D302" s="66" t="str">
        <f>IF(ISNUMBER(Severity!I302)=FALSE,Severity!G302,IF(Severity!I302&gt;0.5,"YES","NO"))</f>
        <v>NO</v>
      </c>
      <c r="E302" s="159">
        <v>12</v>
      </c>
      <c r="F302" s="159">
        <v>2</v>
      </c>
      <c r="G302" s="212" t="s">
        <v>764</v>
      </c>
      <c r="H302" s="159" t="s">
        <v>183</v>
      </c>
      <c r="I302" s="159" t="s">
        <v>282</v>
      </c>
      <c r="J302" s="159">
        <v>5</v>
      </c>
      <c r="K302" s="159" t="s">
        <v>282</v>
      </c>
      <c r="L302" s="159" t="s">
        <v>282</v>
      </c>
      <c r="M302" s="159" t="s">
        <v>282</v>
      </c>
      <c r="N302" s="159" t="s">
        <v>282</v>
      </c>
      <c r="O302" s="159" t="s">
        <v>194</v>
      </c>
      <c r="P302" s="66">
        <v>10</v>
      </c>
      <c r="Q302" s="66">
        <v>12</v>
      </c>
      <c r="R302" s="66">
        <v>60</v>
      </c>
      <c r="S302" s="159" t="s">
        <v>194</v>
      </c>
      <c r="T302" s="159">
        <v>10</v>
      </c>
      <c r="U302" s="66">
        <v>24.7</v>
      </c>
      <c r="V302" s="159">
        <v>7.7</v>
      </c>
      <c r="W302" s="159">
        <v>23</v>
      </c>
      <c r="X302" s="66" t="s">
        <v>282</v>
      </c>
      <c r="Y302" s="66" t="s">
        <v>282</v>
      </c>
      <c r="Z302" s="66" t="s">
        <v>282</v>
      </c>
      <c r="AA302" s="66" t="s">
        <v>282</v>
      </c>
      <c r="AB302" s="66" t="s">
        <v>282</v>
      </c>
      <c r="AC302" s="66" t="s">
        <v>282</v>
      </c>
      <c r="AD302" s="66" t="s">
        <v>282</v>
      </c>
      <c r="AE302" s="66" t="s">
        <v>282</v>
      </c>
      <c r="AF302" s="66" t="s">
        <v>282</v>
      </c>
      <c r="AG302" s="66" t="s">
        <v>282</v>
      </c>
      <c r="AH302" s="66" t="s">
        <v>282</v>
      </c>
      <c r="AI302" s="66" t="s">
        <v>282</v>
      </c>
      <c r="AJ302" s="66" t="s">
        <v>282</v>
      </c>
      <c r="AK302" s="66" t="s">
        <v>282</v>
      </c>
      <c r="AL302" s="66" t="s">
        <v>282</v>
      </c>
      <c r="AM302" s="159">
        <v>23</v>
      </c>
      <c r="AN302" s="159">
        <v>18</v>
      </c>
      <c r="AO302" s="212" t="s">
        <v>763</v>
      </c>
      <c r="AP302" s="159" t="s">
        <v>183</v>
      </c>
      <c r="AQ302" s="159" t="s">
        <v>282</v>
      </c>
      <c r="AR302" s="159">
        <v>6</v>
      </c>
      <c r="AS302" s="159" t="s">
        <v>282</v>
      </c>
      <c r="AT302" s="159" t="s">
        <v>282</v>
      </c>
      <c r="AU302" s="159" t="s">
        <v>282</v>
      </c>
      <c r="AV302" s="159" t="s">
        <v>282</v>
      </c>
      <c r="AW302" s="159" t="s">
        <v>194</v>
      </c>
      <c r="AX302" s="66">
        <v>10</v>
      </c>
      <c r="AY302" s="66">
        <v>11</v>
      </c>
      <c r="AZ302" s="66">
        <v>60</v>
      </c>
      <c r="BA302" s="159" t="s">
        <v>194</v>
      </c>
      <c r="BB302" s="159">
        <v>10</v>
      </c>
      <c r="BC302" s="66">
        <v>22.6</v>
      </c>
      <c r="BD302" s="159">
        <v>7.2</v>
      </c>
      <c r="BE302" s="159">
        <v>25</v>
      </c>
      <c r="BF302" s="66" t="s">
        <v>282</v>
      </c>
      <c r="BG302" s="66" t="s">
        <v>282</v>
      </c>
      <c r="BH302" s="66" t="s">
        <v>282</v>
      </c>
      <c r="BI302" s="66" t="s">
        <v>282</v>
      </c>
      <c r="BJ302" s="66" t="s">
        <v>282</v>
      </c>
      <c r="BK302" s="66" t="s">
        <v>282</v>
      </c>
      <c r="BL302" s="66" t="s">
        <v>282</v>
      </c>
      <c r="BM302" s="66" t="s">
        <v>282</v>
      </c>
      <c r="BN302" s="66" t="s">
        <v>282</v>
      </c>
      <c r="BO302" s="66" t="s">
        <v>282</v>
      </c>
      <c r="BP302" s="66" t="s">
        <v>282</v>
      </c>
      <c r="BQ302" s="66" t="s">
        <v>282</v>
      </c>
      <c r="BR302" s="66" t="s">
        <v>282</v>
      </c>
      <c r="BS302" s="66" t="s">
        <v>282</v>
      </c>
      <c r="BT302" s="66" t="s">
        <v>282</v>
      </c>
      <c r="BU302" s="159">
        <v>25</v>
      </c>
      <c r="BV302" s="159">
        <v>19</v>
      </c>
      <c r="BW302" s="159" t="s">
        <v>282</v>
      </c>
      <c r="BX302" s="159" t="s">
        <v>282</v>
      </c>
      <c r="BY302" s="159" t="s">
        <v>282</v>
      </c>
      <c r="BZ302" s="159" t="s">
        <v>282</v>
      </c>
      <c r="CA302" s="159" t="s">
        <v>282</v>
      </c>
      <c r="CB302" s="159" t="s">
        <v>282</v>
      </c>
      <c r="CC302" s="159" t="s">
        <v>282</v>
      </c>
      <c r="CD302" s="159" t="s">
        <v>282</v>
      </c>
      <c r="CE302" s="159" t="s">
        <v>282</v>
      </c>
      <c r="CF302" s="159" t="s">
        <v>282</v>
      </c>
      <c r="CG302" s="159" t="s">
        <v>282</v>
      </c>
      <c r="CH302" s="159" t="s">
        <v>282</v>
      </c>
      <c r="CI302" s="159" t="s">
        <v>282</v>
      </c>
      <c r="CJ302" s="159" t="s">
        <v>282</v>
      </c>
      <c r="CK302" s="159" t="s">
        <v>282</v>
      </c>
      <c r="CL302" s="159" t="s">
        <v>282</v>
      </c>
      <c r="CM302" s="159" t="s">
        <v>282</v>
      </c>
      <c r="CN302" s="159" t="s">
        <v>282</v>
      </c>
      <c r="CO302" s="159" t="s">
        <v>282</v>
      </c>
      <c r="CP302" s="159" t="s">
        <v>282</v>
      </c>
      <c r="CQ302" s="159" t="s">
        <v>282</v>
      </c>
      <c r="CR302" s="159" t="s">
        <v>282</v>
      </c>
      <c r="CS302" s="159" t="s">
        <v>282</v>
      </c>
      <c r="CT302" s="159" t="s">
        <v>282</v>
      </c>
      <c r="CU302" s="159" t="s">
        <v>282</v>
      </c>
      <c r="CV302" s="159" t="s">
        <v>282</v>
      </c>
      <c r="CW302" s="159" t="s">
        <v>282</v>
      </c>
      <c r="CX302" s="159" t="s">
        <v>282</v>
      </c>
      <c r="CY302" s="159" t="s">
        <v>282</v>
      </c>
      <c r="CZ302" s="159" t="s">
        <v>282</v>
      </c>
      <c r="DA302" s="159" t="s">
        <v>282</v>
      </c>
      <c r="DB302" s="159" t="s">
        <v>282</v>
      </c>
      <c r="DC302" s="159" t="s">
        <v>282</v>
      </c>
      <c r="DD302" s="159" t="s">
        <v>282</v>
      </c>
      <c r="DE302" s="159" t="s">
        <v>282</v>
      </c>
      <c r="DF302" s="159" t="s">
        <v>282</v>
      </c>
      <c r="DG302" s="159" t="s">
        <v>282</v>
      </c>
      <c r="DH302" s="159" t="s">
        <v>282</v>
      </c>
      <c r="DI302" s="159" t="s">
        <v>282</v>
      </c>
      <c r="DJ302" s="159" t="s">
        <v>282</v>
      </c>
      <c r="DK302" s="159" t="s">
        <v>282</v>
      </c>
      <c r="DL302" s="159" t="s">
        <v>282</v>
      </c>
      <c r="DM302" s="159" t="s">
        <v>282</v>
      </c>
      <c r="DN302" s="159" t="s">
        <v>282</v>
      </c>
      <c r="DO302" s="159" t="s">
        <v>282</v>
      </c>
      <c r="DP302" s="159" t="s">
        <v>282</v>
      </c>
      <c r="DQ302" s="159" t="s">
        <v>282</v>
      </c>
      <c r="DR302" s="159" t="s">
        <v>282</v>
      </c>
      <c r="DS302" s="159" t="s">
        <v>282</v>
      </c>
      <c r="DT302" s="159" t="s">
        <v>282</v>
      </c>
      <c r="DU302" s="159" t="s">
        <v>282</v>
      </c>
      <c r="DV302" s="159" t="s">
        <v>282</v>
      </c>
      <c r="DW302" s="159" t="s">
        <v>282</v>
      </c>
      <c r="DX302" s="159" t="s">
        <v>282</v>
      </c>
      <c r="DY302" s="159" t="s">
        <v>282</v>
      </c>
      <c r="DZ302" s="159" t="s">
        <v>282</v>
      </c>
      <c r="EA302" s="159" t="s">
        <v>282</v>
      </c>
      <c r="EB302" s="159" t="s">
        <v>282</v>
      </c>
      <c r="EC302" s="159" t="s">
        <v>282</v>
      </c>
      <c r="ED302" s="159" t="s">
        <v>282</v>
      </c>
      <c r="EE302" s="159" t="s">
        <v>282</v>
      </c>
      <c r="EF302" s="159" t="s">
        <v>282</v>
      </c>
      <c r="EG302" s="159" t="s">
        <v>282</v>
      </c>
      <c r="EH302" s="159" t="s">
        <v>282</v>
      </c>
      <c r="EI302" s="159" t="s">
        <v>282</v>
      </c>
      <c r="EJ302" s="159" t="s">
        <v>282</v>
      </c>
      <c r="EK302" s="159" t="s">
        <v>282</v>
      </c>
      <c r="EL302" s="159" t="s">
        <v>282</v>
      </c>
      <c r="EM302" s="159" t="s">
        <v>282</v>
      </c>
      <c r="EN302" s="159" t="s">
        <v>282</v>
      </c>
      <c r="EO302" s="159" t="s">
        <v>282</v>
      </c>
      <c r="EP302" s="159" t="s">
        <v>282</v>
      </c>
      <c r="EQ302" s="159" t="s">
        <v>282</v>
      </c>
      <c r="ER302" s="159" t="s">
        <v>282</v>
      </c>
      <c r="ES302" s="159" t="s">
        <v>282</v>
      </c>
      <c r="ET302" s="159" t="s">
        <v>282</v>
      </c>
      <c r="EU302" s="159" t="s">
        <v>282</v>
      </c>
      <c r="EV302" s="159" t="s">
        <v>282</v>
      </c>
      <c r="EW302" s="159" t="s">
        <v>282</v>
      </c>
      <c r="EX302" s="159" t="s">
        <v>282</v>
      </c>
      <c r="EY302" s="159" t="s">
        <v>282</v>
      </c>
      <c r="EZ302" s="159" t="s">
        <v>282</v>
      </c>
      <c r="FA302" s="159" t="s">
        <v>282</v>
      </c>
      <c r="FB302" s="159" t="s">
        <v>282</v>
      </c>
      <c r="FC302" s="159" t="s">
        <v>282</v>
      </c>
      <c r="FD302" s="159" t="s">
        <v>282</v>
      </c>
      <c r="FE302" s="159" t="s">
        <v>282</v>
      </c>
      <c r="FF302" s="159" t="s">
        <v>282</v>
      </c>
      <c r="FG302" s="159" t="s">
        <v>282</v>
      </c>
      <c r="FH302" s="159" t="s">
        <v>282</v>
      </c>
      <c r="FI302" s="159" t="s">
        <v>282</v>
      </c>
      <c r="FJ302" s="159" t="s">
        <v>282</v>
      </c>
      <c r="FK302" s="159" t="s">
        <v>282</v>
      </c>
      <c r="FL302" s="159" t="s">
        <v>282</v>
      </c>
      <c r="FM302" s="159" t="s">
        <v>282</v>
      </c>
      <c r="FN302" s="159" t="s">
        <v>282</v>
      </c>
      <c r="FO302" s="159" t="s">
        <v>282</v>
      </c>
      <c r="FP302" s="159" t="s">
        <v>282</v>
      </c>
      <c r="FQ302" s="159" t="s">
        <v>282</v>
      </c>
      <c r="FR302" s="159" t="s">
        <v>282</v>
      </c>
      <c r="FS302" s="159" t="s">
        <v>282</v>
      </c>
      <c r="FT302" s="159" t="s">
        <v>282</v>
      </c>
    </row>
    <row r="303" spans="1:176" x14ac:dyDescent="0.25">
      <c r="A303" s="212" t="s">
        <v>441</v>
      </c>
      <c r="B303" s="159" t="s">
        <v>11982</v>
      </c>
      <c r="C303" s="66" t="str">
        <f>IF(ISNUMBER(Severity!H303)=FALSE,Severity!F303,IF(Severity!H303&gt;=0.5,"YES","NO"))</f>
        <v>YES</v>
      </c>
      <c r="D303" s="66" t="str">
        <f>IF(ISNUMBER(Severity!I303)=FALSE,Severity!G303,IF(Severity!I303&gt;0.5,"YES","NO"))</f>
        <v>NO</v>
      </c>
      <c r="E303" s="159">
        <v>6</v>
      </c>
      <c r="F303" s="159">
        <v>2</v>
      </c>
      <c r="G303" s="212" t="s">
        <v>246</v>
      </c>
      <c r="H303" s="159" t="s">
        <v>10507</v>
      </c>
      <c r="I303" s="159">
        <v>1</v>
      </c>
      <c r="J303" s="159">
        <v>7</v>
      </c>
      <c r="K303" s="159" t="s">
        <v>282</v>
      </c>
      <c r="L303" s="159" t="s">
        <v>282</v>
      </c>
      <c r="M303" s="159" t="s">
        <v>282</v>
      </c>
      <c r="N303" s="159" t="s">
        <v>282</v>
      </c>
      <c r="O303" s="159" t="s">
        <v>282</v>
      </c>
      <c r="P303" s="159" t="s">
        <v>282</v>
      </c>
      <c r="Q303" s="159" t="s">
        <v>282</v>
      </c>
      <c r="R303" s="159" t="s">
        <v>282</v>
      </c>
      <c r="S303" s="159" t="s">
        <v>299</v>
      </c>
      <c r="T303" s="159">
        <v>17</v>
      </c>
      <c r="U303" s="159">
        <v>24.4</v>
      </c>
      <c r="V303" s="159">
        <v>4.7</v>
      </c>
      <c r="W303" s="159">
        <v>30</v>
      </c>
      <c r="X303" s="66" t="s">
        <v>282</v>
      </c>
      <c r="Y303" s="66" t="s">
        <v>282</v>
      </c>
      <c r="Z303" s="66" t="s">
        <v>282</v>
      </c>
      <c r="AA303" s="66" t="s">
        <v>282</v>
      </c>
      <c r="AB303" s="66" t="s">
        <v>282</v>
      </c>
      <c r="AC303" s="66" t="s">
        <v>282</v>
      </c>
      <c r="AD303" s="159">
        <v>9.6</v>
      </c>
      <c r="AE303" s="159">
        <v>6.2</v>
      </c>
      <c r="AF303" s="159">
        <v>23</v>
      </c>
      <c r="AG303" s="159" t="s">
        <v>282</v>
      </c>
      <c r="AH303" s="159" t="s">
        <v>282</v>
      </c>
      <c r="AI303" s="159" t="s">
        <v>282</v>
      </c>
      <c r="AJ303" s="159" t="s">
        <v>282</v>
      </c>
      <c r="AK303" s="159" t="s">
        <v>282</v>
      </c>
      <c r="AL303" s="159" t="s">
        <v>282</v>
      </c>
      <c r="AM303" s="159">
        <v>30</v>
      </c>
      <c r="AN303" s="159">
        <v>23</v>
      </c>
      <c r="AO303" s="212" t="s">
        <v>263</v>
      </c>
      <c r="AP303" s="159" t="s">
        <v>10507</v>
      </c>
      <c r="AQ303" s="159">
        <v>0</v>
      </c>
      <c r="AR303" s="159">
        <v>5</v>
      </c>
      <c r="AS303" s="159" t="s">
        <v>282</v>
      </c>
      <c r="AT303" s="159" t="s">
        <v>282</v>
      </c>
      <c r="AU303" s="159" t="s">
        <v>282</v>
      </c>
      <c r="AV303" s="159" t="s">
        <v>282</v>
      </c>
      <c r="AW303" s="159" t="s">
        <v>282</v>
      </c>
      <c r="AX303" s="159" t="s">
        <v>282</v>
      </c>
      <c r="AY303" s="159" t="s">
        <v>282</v>
      </c>
      <c r="AZ303" s="159" t="s">
        <v>282</v>
      </c>
      <c r="BA303" s="159" t="s">
        <v>299</v>
      </c>
      <c r="BB303" s="159">
        <v>17</v>
      </c>
      <c r="BC303" s="159">
        <v>23.7</v>
      </c>
      <c r="BD303" s="159">
        <v>3.7</v>
      </c>
      <c r="BE303" s="159">
        <v>28</v>
      </c>
      <c r="BF303" s="66" t="s">
        <v>282</v>
      </c>
      <c r="BG303" s="66" t="s">
        <v>282</v>
      </c>
      <c r="BH303" s="66" t="s">
        <v>282</v>
      </c>
      <c r="BI303" s="66" t="s">
        <v>282</v>
      </c>
      <c r="BJ303" s="66" t="s">
        <v>282</v>
      </c>
      <c r="BK303" s="66" t="s">
        <v>282</v>
      </c>
      <c r="BL303" s="159">
        <v>11.6</v>
      </c>
      <c r="BM303" s="159">
        <v>6</v>
      </c>
      <c r="BN303" s="159">
        <v>23</v>
      </c>
      <c r="BO303" s="159" t="s">
        <v>282</v>
      </c>
      <c r="BP303" s="159" t="s">
        <v>282</v>
      </c>
      <c r="BQ303" s="159" t="s">
        <v>282</v>
      </c>
      <c r="BR303" s="159" t="s">
        <v>282</v>
      </c>
      <c r="BS303" s="159" t="s">
        <v>282</v>
      </c>
      <c r="BT303" s="159" t="s">
        <v>282</v>
      </c>
      <c r="BU303" s="159">
        <v>28</v>
      </c>
      <c r="BV303" s="159">
        <v>23</v>
      </c>
      <c r="BW303" s="159" t="s">
        <v>282</v>
      </c>
      <c r="BX303" s="159" t="s">
        <v>282</v>
      </c>
      <c r="BY303" s="159" t="s">
        <v>282</v>
      </c>
      <c r="BZ303" s="159" t="s">
        <v>282</v>
      </c>
      <c r="CA303" s="159" t="s">
        <v>282</v>
      </c>
      <c r="CB303" s="159" t="s">
        <v>282</v>
      </c>
      <c r="CC303" s="159" t="s">
        <v>282</v>
      </c>
      <c r="CD303" s="159" t="s">
        <v>282</v>
      </c>
      <c r="CE303" s="159" t="s">
        <v>282</v>
      </c>
      <c r="CF303" s="159" t="s">
        <v>282</v>
      </c>
      <c r="CG303" s="159" t="s">
        <v>282</v>
      </c>
      <c r="CH303" s="159" t="s">
        <v>282</v>
      </c>
      <c r="CI303" s="159" t="s">
        <v>282</v>
      </c>
      <c r="CJ303" s="159" t="s">
        <v>282</v>
      </c>
      <c r="CK303" s="159" t="s">
        <v>282</v>
      </c>
      <c r="CL303" s="159" t="s">
        <v>282</v>
      </c>
      <c r="CM303" s="159" t="s">
        <v>282</v>
      </c>
      <c r="CN303" s="159" t="s">
        <v>282</v>
      </c>
      <c r="CO303" s="159" t="s">
        <v>282</v>
      </c>
      <c r="CP303" s="159" t="s">
        <v>282</v>
      </c>
      <c r="CQ303" s="159" t="s">
        <v>282</v>
      </c>
      <c r="CR303" s="159" t="s">
        <v>282</v>
      </c>
      <c r="CS303" s="159" t="s">
        <v>282</v>
      </c>
      <c r="CT303" s="159" t="s">
        <v>282</v>
      </c>
      <c r="CU303" s="159" t="s">
        <v>282</v>
      </c>
      <c r="CV303" s="159" t="s">
        <v>282</v>
      </c>
      <c r="CW303" s="159" t="s">
        <v>282</v>
      </c>
      <c r="CX303" s="159" t="s">
        <v>282</v>
      </c>
      <c r="CY303" s="159" t="s">
        <v>282</v>
      </c>
      <c r="CZ303" s="159" t="s">
        <v>282</v>
      </c>
      <c r="DA303" s="159" t="s">
        <v>282</v>
      </c>
      <c r="DB303" s="159" t="s">
        <v>282</v>
      </c>
      <c r="DC303" s="159" t="s">
        <v>282</v>
      </c>
      <c r="DD303" s="159" t="s">
        <v>282</v>
      </c>
      <c r="DE303" s="159" t="s">
        <v>282</v>
      </c>
      <c r="DF303" s="159" t="s">
        <v>282</v>
      </c>
      <c r="DG303" s="159" t="s">
        <v>282</v>
      </c>
      <c r="DH303" s="159" t="s">
        <v>282</v>
      </c>
      <c r="DI303" s="159" t="s">
        <v>282</v>
      </c>
      <c r="DJ303" s="159" t="s">
        <v>282</v>
      </c>
      <c r="DK303" s="159" t="s">
        <v>282</v>
      </c>
      <c r="DL303" s="159" t="s">
        <v>282</v>
      </c>
      <c r="DM303" s="159" t="s">
        <v>282</v>
      </c>
      <c r="DN303" s="159" t="s">
        <v>282</v>
      </c>
      <c r="DO303" s="159" t="s">
        <v>282</v>
      </c>
      <c r="DP303" s="159" t="s">
        <v>282</v>
      </c>
      <c r="DQ303" s="159" t="s">
        <v>282</v>
      </c>
      <c r="DR303" s="159" t="s">
        <v>282</v>
      </c>
      <c r="DS303" s="159" t="s">
        <v>282</v>
      </c>
      <c r="DT303" s="159" t="s">
        <v>282</v>
      </c>
      <c r="DU303" s="159" t="s">
        <v>282</v>
      </c>
      <c r="DV303" s="159" t="s">
        <v>282</v>
      </c>
      <c r="DW303" s="159" t="s">
        <v>282</v>
      </c>
      <c r="DX303" s="159" t="s">
        <v>282</v>
      </c>
      <c r="DY303" s="159" t="s">
        <v>282</v>
      </c>
      <c r="DZ303" s="159" t="s">
        <v>282</v>
      </c>
      <c r="EA303" s="159" t="s">
        <v>282</v>
      </c>
      <c r="EB303" s="159" t="s">
        <v>282</v>
      </c>
      <c r="EC303" s="159" t="s">
        <v>282</v>
      </c>
      <c r="ED303" s="159" t="s">
        <v>282</v>
      </c>
      <c r="EE303" s="159" t="s">
        <v>282</v>
      </c>
      <c r="EF303" s="159" t="s">
        <v>282</v>
      </c>
      <c r="EG303" s="159" t="s">
        <v>282</v>
      </c>
      <c r="EH303" s="159" t="s">
        <v>282</v>
      </c>
      <c r="EI303" s="159" t="s">
        <v>282</v>
      </c>
      <c r="EJ303" s="159" t="s">
        <v>282</v>
      </c>
      <c r="EK303" s="159" t="s">
        <v>282</v>
      </c>
      <c r="EL303" s="159" t="s">
        <v>282</v>
      </c>
      <c r="EM303" s="159" t="s">
        <v>282</v>
      </c>
      <c r="EN303" s="159" t="s">
        <v>282</v>
      </c>
      <c r="EO303" s="159" t="s">
        <v>282</v>
      </c>
      <c r="EP303" s="159" t="s">
        <v>282</v>
      </c>
      <c r="EQ303" s="159" t="s">
        <v>282</v>
      </c>
      <c r="ER303" s="159" t="s">
        <v>282</v>
      </c>
      <c r="ES303" s="159" t="s">
        <v>282</v>
      </c>
      <c r="ET303" s="159" t="s">
        <v>282</v>
      </c>
      <c r="EU303" s="159" t="s">
        <v>282</v>
      </c>
      <c r="EV303" s="159" t="s">
        <v>282</v>
      </c>
      <c r="EW303" s="159" t="s">
        <v>282</v>
      </c>
      <c r="EX303" s="159" t="s">
        <v>282</v>
      </c>
      <c r="EY303" s="159" t="s">
        <v>282</v>
      </c>
      <c r="EZ303" s="159" t="s">
        <v>282</v>
      </c>
      <c r="FA303" s="159" t="s">
        <v>282</v>
      </c>
      <c r="FB303" s="159" t="s">
        <v>282</v>
      </c>
      <c r="FC303" s="159" t="s">
        <v>282</v>
      </c>
      <c r="FD303" s="159" t="s">
        <v>282</v>
      </c>
      <c r="FE303" s="159" t="s">
        <v>282</v>
      </c>
      <c r="FF303" s="159" t="s">
        <v>282</v>
      </c>
      <c r="FG303" s="159" t="s">
        <v>282</v>
      </c>
      <c r="FH303" s="159" t="s">
        <v>282</v>
      </c>
      <c r="FI303" s="159" t="s">
        <v>282</v>
      </c>
      <c r="FJ303" s="159" t="s">
        <v>282</v>
      </c>
      <c r="FK303" s="159" t="s">
        <v>282</v>
      </c>
      <c r="FL303" s="159" t="s">
        <v>282</v>
      </c>
      <c r="FM303" s="159" t="s">
        <v>282</v>
      </c>
      <c r="FN303" s="159" t="s">
        <v>282</v>
      </c>
      <c r="FO303" s="159" t="s">
        <v>282</v>
      </c>
      <c r="FP303" s="159" t="s">
        <v>282</v>
      </c>
      <c r="FQ303" s="159" t="s">
        <v>282</v>
      </c>
      <c r="FR303" s="159" t="s">
        <v>282</v>
      </c>
      <c r="FS303" s="159" t="s">
        <v>282</v>
      </c>
      <c r="FT303" s="159" t="s">
        <v>282</v>
      </c>
    </row>
    <row r="304" spans="1:176" x14ac:dyDescent="0.25">
      <c r="A304" s="212" t="s">
        <v>9632</v>
      </c>
      <c r="B304" s="159" t="s">
        <v>15257</v>
      </c>
      <c r="C304" s="66" t="str">
        <f>IF(ISNUMBER(Severity!H304)=FALSE,Severity!F304,IF(Severity!H304&gt;=0.5,"YES","NO"))</f>
        <v>YES</v>
      </c>
      <c r="D304" s="66" t="str">
        <f>IF(ISNUMBER(Severity!I304)=FALSE,Severity!G304,IF(Severity!I304&gt;0.5,"YES","NO"))</f>
        <v>NO</v>
      </c>
      <c r="E304" s="159">
        <v>12</v>
      </c>
      <c r="F304" s="159">
        <v>2</v>
      </c>
      <c r="G304" s="212" t="s">
        <v>14279</v>
      </c>
      <c r="H304" s="159" t="s">
        <v>10585</v>
      </c>
      <c r="I304" s="159">
        <v>0</v>
      </c>
      <c r="J304" s="159">
        <v>2</v>
      </c>
      <c r="K304" s="159" t="s">
        <v>743</v>
      </c>
      <c r="L304" s="159">
        <v>21</v>
      </c>
      <c r="M304" s="159">
        <v>7</v>
      </c>
      <c r="N304" s="159">
        <v>10</v>
      </c>
      <c r="O304" s="159" t="s">
        <v>282</v>
      </c>
      <c r="P304" s="159" t="s">
        <v>282</v>
      </c>
      <c r="Q304" s="159" t="s">
        <v>282</v>
      </c>
      <c r="R304" s="159" t="s">
        <v>282</v>
      </c>
      <c r="S304" s="159" t="s">
        <v>743</v>
      </c>
      <c r="T304" s="159">
        <v>21</v>
      </c>
      <c r="U304" s="159">
        <v>33.5</v>
      </c>
      <c r="V304" s="159">
        <v>10.3</v>
      </c>
      <c r="W304" s="159">
        <v>12</v>
      </c>
      <c r="X304" s="159" t="s">
        <v>282</v>
      </c>
      <c r="Y304" s="159" t="s">
        <v>282</v>
      </c>
      <c r="Z304" s="159" t="s">
        <v>282</v>
      </c>
      <c r="AA304" s="159">
        <v>9.6999999999999993</v>
      </c>
      <c r="AB304" s="159">
        <v>9.4</v>
      </c>
      <c r="AC304" s="159">
        <v>12</v>
      </c>
      <c r="AD304" s="159" t="s">
        <v>282</v>
      </c>
      <c r="AE304" s="159" t="s">
        <v>282</v>
      </c>
      <c r="AF304" s="159" t="s">
        <v>282</v>
      </c>
      <c r="AG304" s="159" t="s">
        <v>282</v>
      </c>
      <c r="AH304" s="159" t="s">
        <v>282</v>
      </c>
      <c r="AI304" s="159" t="s">
        <v>282</v>
      </c>
      <c r="AJ304" s="159" t="s">
        <v>282</v>
      </c>
      <c r="AK304" s="159" t="s">
        <v>282</v>
      </c>
      <c r="AL304" s="159" t="s">
        <v>282</v>
      </c>
      <c r="AM304" s="159">
        <v>13</v>
      </c>
      <c r="AN304" s="159">
        <v>11</v>
      </c>
      <c r="AO304" s="212" t="s">
        <v>258</v>
      </c>
      <c r="AP304" s="159" t="s">
        <v>10507</v>
      </c>
      <c r="AQ304" s="159">
        <v>0</v>
      </c>
      <c r="AR304" s="159">
        <v>2</v>
      </c>
      <c r="AS304" s="159" t="s">
        <v>743</v>
      </c>
      <c r="AT304" s="159">
        <v>21</v>
      </c>
      <c r="AU304" s="159">
        <v>9</v>
      </c>
      <c r="AV304" s="159">
        <v>10</v>
      </c>
      <c r="AW304" s="159" t="s">
        <v>282</v>
      </c>
      <c r="AX304" s="159" t="s">
        <v>282</v>
      </c>
      <c r="AY304" s="159" t="s">
        <v>282</v>
      </c>
      <c r="AZ304" s="159" t="s">
        <v>282</v>
      </c>
      <c r="BA304" s="159" t="s">
        <v>743</v>
      </c>
      <c r="BB304" s="159">
        <v>21</v>
      </c>
      <c r="BC304" s="159">
        <v>32.6</v>
      </c>
      <c r="BD304" s="159">
        <v>8.5</v>
      </c>
      <c r="BE304" s="159">
        <v>19</v>
      </c>
      <c r="BF304" s="159" t="s">
        <v>282</v>
      </c>
      <c r="BG304" s="159" t="s">
        <v>282</v>
      </c>
      <c r="BH304" s="159" t="s">
        <v>282</v>
      </c>
      <c r="BI304" s="159">
        <v>12.9</v>
      </c>
      <c r="BJ304" s="159">
        <v>12.9</v>
      </c>
      <c r="BK304" s="159">
        <v>19</v>
      </c>
      <c r="BL304" s="159" t="s">
        <v>282</v>
      </c>
      <c r="BM304" s="159" t="s">
        <v>282</v>
      </c>
      <c r="BN304" s="159" t="s">
        <v>282</v>
      </c>
      <c r="BO304" s="159" t="s">
        <v>282</v>
      </c>
      <c r="BP304" s="159" t="s">
        <v>282</v>
      </c>
      <c r="BQ304" s="159" t="s">
        <v>282</v>
      </c>
      <c r="BR304" s="159" t="s">
        <v>282</v>
      </c>
      <c r="BS304" s="159" t="s">
        <v>282</v>
      </c>
      <c r="BT304" s="159" t="s">
        <v>282</v>
      </c>
      <c r="BU304" s="159">
        <v>19</v>
      </c>
      <c r="BV304" s="159">
        <v>17</v>
      </c>
      <c r="BW304" s="159" t="s">
        <v>282</v>
      </c>
      <c r="BX304" s="159" t="s">
        <v>282</v>
      </c>
      <c r="BY304" s="159" t="s">
        <v>282</v>
      </c>
      <c r="BZ304" s="159" t="s">
        <v>282</v>
      </c>
      <c r="CA304" s="159" t="s">
        <v>282</v>
      </c>
      <c r="CB304" s="159" t="s">
        <v>282</v>
      </c>
      <c r="CC304" s="159" t="s">
        <v>282</v>
      </c>
      <c r="CD304" s="159" t="s">
        <v>282</v>
      </c>
      <c r="CE304" s="159" t="s">
        <v>282</v>
      </c>
      <c r="CF304" s="159" t="s">
        <v>282</v>
      </c>
      <c r="CG304" s="159" t="s">
        <v>282</v>
      </c>
      <c r="CH304" s="159" t="s">
        <v>282</v>
      </c>
      <c r="CI304" s="159" t="s">
        <v>282</v>
      </c>
      <c r="CJ304" s="159" t="s">
        <v>282</v>
      </c>
      <c r="CK304" s="159" t="s">
        <v>282</v>
      </c>
      <c r="CL304" s="159" t="s">
        <v>282</v>
      </c>
      <c r="CM304" s="159" t="s">
        <v>282</v>
      </c>
      <c r="CN304" s="159" t="s">
        <v>282</v>
      </c>
      <c r="CO304" s="159" t="s">
        <v>282</v>
      </c>
      <c r="CP304" s="159" t="s">
        <v>282</v>
      </c>
      <c r="CQ304" s="159" t="s">
        <v>282</v>
      </c>
      <c r="CR304" s="159" t="s">
        <v>282</v>
      </c>
      <c r="CS304" s="159" t="s">
        <v>282</v>
      </c>
      <c r="CT304" s="159" t="s">
        <v>282</v>
      </c>
      <c r="CU304" s="159" t="s">
        <v>282</v>
      </c>
      <c r="CV304" s="159" t="s">
        <v>282</v>
      </c>
      <c r="CW304" s="159" t="s">
        <v>282</v>
      </c>
      <c r="CX304" s="159" t="s">
        <v>282</v>
      </c>
      <c r="CY304" s="159" t="s">
        <v>282</v>
      </c>
      <c r="CZ304" s="159" t="s">
        <v>282</v>
      </c>
      <c r="DA304" s="159" t="s">
        <v>282</v>
      </c>
      <c r="DB304" s="159" t="s">
        <v>282</v>
      </c>
      <c r="DC304" s="159" t="s">
        <v>282</v>
      </c>
      <c r="DD304" s="159" t="s">
        <v>282</v>
      </c>
      <c r="DE304" s="159" t="s">
        <v>282</v>
      </c>
      <c r="DF304" s="159" t="s">
        <v>282</v>
      </c>
      <c r="DG304" s="159" t="s">
        <v>282</v>
      </c>
      <c r="DH304" s="159" t="s">
        <v>282</v>
      </c>
      <c r="DI304" s="159" t="s">
        <v>282</v>
      </c>
      <c r="DJ304" s="159" t="s">
        <v>282</v>
      </c>
      <c r="DK304" s="159" t="s">
        <v>282</v>
      </c>
      <c r="DL304" s="159" t="s">
        <v>282</v>
      </c>
      <c r="DM304" s="159" t="s">
        <v>282</v>
      </c>
      <c r="DN304" s="159" t="s">
        <v>282</v>
      </c>
      <c r="DO304" s="159" t="s">
        <v>282</v>
      </c>
      <c r="DP304" s="159" t="s">
        <v>282</v>
      </c>
      <c r="DQ304" s="159" t="s">
        <v>282</v>
      </c>
      <c r="DR304" s="159" t="s">
        <v>282</v>
      </c>
      <c r="DS304" s="159" t="s">
        <v>282</v>
      </c>
      <c r="DT304" s="159" t="s">
        <v>282</v>
      </c>
      <c r="DU304" s="159" t="s">
        <v>282</v>
      </c>
      <c r="DV304" s="159" t="s">
        <v>282</v>
      </c>
      <c r="DW304" s="159" t="s">
        <v>282</v>
      </c>
      <c r="DX304" s="159" t="s">
        <v>282</v>
      </c>
      <c r="DY304" s="159" t="s">
        <v>282</v>
      </c>
      <c r="DZ304" s="159" t="s">
        <v>282</v>
      </c>
      <c r="EA304" s="159" t="s">
        <v>282</v>
      </c>
      <c r="EB304" s="159" t="s">
        <v>282</v>
      </c>
      <c r="EC304" s="159" t="s">
        <v>282</v>
      </c>
      <c r="ED304" s="159" t="s">
        <v>282</v>
      </c>
      <c r="EE304" s="159" t="s">
        <v>282</v>
      </c>
      <c r="EF304" s="159" t="s">
        <v>282</v>
      </c>
      <c r="EG304" s="159" t="s">
        <v>282</v>
      </c>
      <c r="EH304" s="159" t="s">
        <v>282</v>
      </c>
      <c r="EI304" s="159" t="s">
        <v>282</v>
      </c>
      <c r="EJ304" s="159" t="s">
        <v>282</v>
      </c>
      <c r="EK304" s="159" t="s">
        <v>282</v>
      </c>
      <c r="EL304" s="159" t="s">
        <v>282</v>
      </c>
      <c r="EM304" s="159" t="s">
        <v>282</v>
      </c>
      <c r="EN304" s="159" t="s">
        <v>282</v>
      </c>
      <c r="EO304" s="159" t="s">
        <v>282</v>
      </c>
      <c r="EP304" s="159" t="s">
        <v>282</v>
      </c>
      <c r="EQ304" s="159" t="s">
        <v>282</v>
      </c>
      <c r="ER304" s="159" t="s">
        <v>282</v>
      </c>
      <c r="ES304" s="159" t="s">
        <v>282</v>
      </c>
      <c r="ET304" s="159" t="s">
        <v>282</v>
      </c>
      <c r="EU304" s="159" t="s">
        <v>282</v>
      </c>
      <c r="EV304" s="159" t="s">
        <v>282</v>
      </c>
      <c r="EW304" s="159" t="s">
        <v>282</v>
      </c>
      <c r="EX304" s="159" t="s">
        <v>282</v>
      </c>
      <c r="EY304" s="159" t="s">
        <v>282</v>
      </c>
      <c r="EZ304" s="159" t="s">
        <v>282</v>
      </c>
      <c r="FA304" s="159" t="s">
        <v>282</v>
      </c>
      <c r="FB304" s="159" t="s">
        <v>282</v>
      </c>
      <c r="FC304" s="159" t="s">
        <v>282</v>
      </c>
      <c r="FD304" s="159" t="s">
        <v>282</v>
      </c>
      <c r="FE304" s="159" t="s">
        <v>282</v>
      </c>
      <c r="FF304" s="159" t="s">
        <v>282</v>
      </c>
      <c r="FG304" s="159" t="s">
        <v>282</v>
      </c>
      <c r="FH304" s="159" t="s">
        <v>282</v>
      </c>
      <c r="FI304" s="159" t="s">
        <v>282</v>
      </c>
      <c r="FJ304" s="159" t="s">
        <v>282</v>
      </c>
      <c r="FK304" s="159" t="s">
        <v>282</v>
      </c>
      <c r="FL304" s="159" t="s">
        <v>282</v>
      </c>
      <c r="FM304" s="159" t="s">
        <v>282</v>
      </c>
      <c r="FN304" s="159" t="s">
        <v>282</v>
      </c>
      <c r="FO304" s="159" t="s">
        <v>282</v>
      </c>
      <c r="FP304" s="159" t="s">
        <v>282</v>
      </c>
      <c r="FQ304" s="159" t="s">
        <v>282</v>
      </c>
      <c r="FR304" s="159" t="s">
        <v>282</v>
      </c>
      <c r="FS304" s="159" t="s">
        <v>282</v>
      </c>
      <c r="FT304" s="159" t="s">
        <v>282</v>
      </c>
    </row>
    <row r="305" spans="1:176" x14ac:dyDescent="0.25">
      <c r="A305" s="212" t="s">
        <v>9635</v>
      </c>
      <c r="B305" s="159" t="s">
        <v>14355</v>
      </c>
      <c r="C305" s="66" t="str">
        <f>IF(ISNUMBER(Severity!H305)=FALSE,Severity!F305,IF(Severity!H305&gt;=0.5,"YES","NO"))</f>
        <v>NO</v>
      </c>
      <c r="D305" s="66" t="str">
        <f>IF(ISNUMBER(Severity!I305)=FALSE,Severity!G305,IF(Severity!I305&gt;0.5,"YES","NO"))</f>
        <v>YES</v>
      </c>
      <c r="E305" s="159">
        <v>12</v>
      </c>
      <c r="F305" s="159">
        <v>2</v>
      </c>
      <c r="G305" s="212" t="s">
        <v>246</v>
      </c>
      <c r="H305" s="159" t="s">
        <v>10507</v>
      </c>
      <c r="I305" s="159">
        <v>3</v>
      </c>
      <c r="J305" s="159">
        <v>22</v>
      </c>
      <c r="K305" s="159" t="s">
        <v>282</v>
      </c>
      <c r="L305" s="159" t="s">
        <v>282</v>
      </c>
      <c r="M305" s="159" t="s">
        <v>282</v>
      </c>
      <c r="N305" s="159" t="s">
        <v>282</v>
      </c>
      <c r="O305" s="159" t="s">
        <v>282</v>
      </c>
      <c r="P305" s="159" t="s">
        <v>282</v>
      </c>
      <c r="Q305" s="159" t="s">
        <v>282</v>
      </c>
      <c r="R305" s="159" t="s">
        <v>282</v>
      </c>
      <c r="S305" s="159" t="s">
        <v>299</v>
      </c>
      <c r="T305" s="159">
        <v>17</v>
      </c>
      <c r="U305" s="159">
        <v>11.2</v>
      </c>
      <c r="V305" s="159">
        <v>3.7</v>
      </c>
      <c r="W305" s="159">
        <v>78</v>
      </c>
      <c r="X305" s="159" t="s">
        <v>282</v>
      </c>
      <c r="Y305" s="159" t="s">
        <v>282</v>
      </c>
      <c r="Z305" s="159" t="s">
        <v>282</v>
      </c>
      <c r="AA305" s="66">
        <v>7.1</v>
      </c>
      <c r="AB305" s="66">
        <v>5</v>
      </c>
      <c r="AC305" s="66">
        <v>78</v>
      </c>
      <c r="AD305" s="159" t="s">
        <v>282</v>
      </c>
      <c r="AE305" s="159" t="s">
        <v>282</v>
      </c>
      <c r="AF305" s="159" t="s">
        <v>282</v>
      </c>
      <c r="AG305" s="159" t="s">
        <v>282</v>
      </c>
      <c r="AH305" s="159" t="s">
        <v>282</v>
      </c>
      <c r="AI305" s="159" t="s">
        <v>282</v>
      </c>
      <c r="AJ305" s="159" t="s">
        <v>282</v>
      </c>
      <c r="AK305" s="159" t="s">
        <v>282</v>
      </c>
      <c r="AL305" s="159" t="s">
        <v>282</v>
      </c>
      <c r="AM305" s="159">
        <v>81</v>
      </c>
      <c r="AN305" s="159">
        <v>59</v>
      </c>
      <c r="AO305" s="212" t="s">
        <v>790</v>
      </c>
      <c r="AP305" s="159" t="s">
        <v>10507</v>
      </c>
      <c r="AQ305" s="159">
        <v>4</v>
      </c>
      <c r="AR305" s="159">
        <v>22</v>
      </c>
      <c r="AS305" s="159" t="s">
        <v>282</v>
      </c>
      <c r="AT305" s="159" t="s">
        <v>282</v>
      </c>
      <c r="AU305" s="159" t="s">
        <v>282</v>
      </c>
      <c r="AV305" s="159" t="s">
        <v>282</v>
      </c>
      <c r="AW305" s="159" t="s">
        <v>282</v>
      </c>
      <c r="AX305" s="159" t="s">
        <v>282</v>
      </c>
      <c r="AY305" s="159" t="s">
        <v>282</v>
      </c>
      <c r="AZ305" s="159" t="s">
        <v>282</v>
      </c>
      <c r="BA305" s="159" t="s">
        <v>299</v>
      </c>
      <c r="BB305" s="159">
        <v>17</v>
      </c>
      <c r="BC305" s="159">
        <v>10.5</v>
      </c>
      <c r="BD305" s="159">
        <v>3.7</v>
      </c>
      <c r="BE305" s="159">
        <v>79</v>
      </c>
      <c r="BF305" s="159" t="s">
        <v>282</v>
      </c>
      <c r="BG305" s="159" t="s">
        <v>282</v>
      </c>
      <c r="BH305" s="159" t="s">
        <v>282</v>
      </c>
      <c r="BI305" s="66">
        <v>8.1</v>
      </c>
      <c r="BJ305" s="66">
        <v>5</v>
      </c>
      <c r="BK305" s="66">
        <v>79</v>
      </c>
      <c r="BL305" s="159" t="s">
        <v>282</v>
      </c>
      <c r="BM305" s="159" t="s">
        <v>282</v>
      </c>
      <c r="BN305" s="159" t="s">
        <v>282</v>
      </c>
      <c r="BO305" s="159" t="s">
        <v>282</v>
      </c>
      <c r="BP305" s="159" t="s">
        <v>282</v>
      </c>
      <c r="BQ305" s="159" t="s">
        <v>282</v>
      </c>
      <c r="BR305" s="159" t="s">
        <v>282</v>
      </c>
      <c r="BS305" s="159" t="s">
        <v>282</v>
      </c>
      <c r="BT305" s="159" t="s">
        <v>282</v>
      </c>
      <c r="BU305" s="159">
        <v>81</v>
      </c>
      <c r="BV305" s="159">
        <v>59</v>
      </c>
      <c r="BW305" s="159" t="s">
        <v>282</v>
      </c>
      <c r="BX305" s="159" t="s">
        <v>282</v>
      </c>
      <c r="BY305" s="159" t="s">
        <v>282</v>
      </c>
      <c r="BZ305" s="159" t="s">
        <v>282</v>
      </c>
      <c r="CA305" s="159" t="s">
        <v>282</v>
      </c>
      <c r="CB305" s="159" t="s">
        <v>282</v>
      </c>
      <c r="CC305" s="159" t="s">
        <v>282</v>
      </c>
      <c r="CD305" s="159" t="s">
        <v>282</v>
      </c>
      <c r="CE305" s="159" t="s">
        <v>282</v>
      </c>
      <c r="CF305" s="159" t="s">
        <v>282</v>
      </c>
      <c r="CG305" s="159" t="s">
        <v>282</v>
      </c>
      <c r="CH305" s="159" t="s">
        <v>282</v>
      </c>
      <c r="CI305" s="159" t="s">
        <v>282</v>
      </c>
      <c r="CJ305" s="159" t="s">
        <v>282</v>
      </c>
      <c r="CK305" s="159" t="s">
        <v>282</v>
      </c>
      <c r="CL305" s="159" t="s">
        <v>282</v>
      </c>
      <c r="CM305" s="159" t="s">
        <v>282</v>
      </c>
      <c r="CN305" s="159" t="s">
        <v>282</v>
      </c>
      <c r="CO305" s="159" t="s">
        <v>282</v>
      </c>
      <c r="CP305" s="159" t="s">
        <v>282</v>
      </c>
      <c r="CQ305" s="159" t="s">
        <v>282</v>
      </c>
      <c r="CR305" s="159" t="s">
        <v>282</v>
      </c>
      <c r="CS305" s="159" t="s">
        <v>282</v>
      </c>
      <c r="CT305" s="159" t="s">
        <v>282</v>
      </c>
      <c r="CU305" s="159" t="s">
        <v>282</v>
      </c>
      <c r="CV305" s="159" t="s">
        <v>282</v>
      </c>
      <c r="CW305" s="159" t="s">
        <v>282</v>
      </c>
      <c r="CX305" s="159" t="s">
        <v>282</v>
      </c>
      <c r="CY305" s="159" t="s">
        <v>282</v>
      </c>
      <c r="CZ305" s="159" t="s">
        <v>282</v>
      </c>
      <c r="DA305" s="159" t="s">
        <v>282</v>
      </c>
      <c r="DB305" s="159" t="s">
        <v>282</v>
      </c>
      <c r="DC305" s="159" t="s">
        <v>282</v>
      </c>
      <c r="DD305" s="159" t="s">
        <v>282</v>
      </c>
      <c r="DE305" s="159" t="s">
        <v>282</v>
      </c>
      <c r="DF305" s="159" t="s">
        <v>282</v>
      </c>
      <c r="DG305" s="159" t="s">
        <v>282</v>
      </c>
      <c r="DH305" s="159" t="s">
        <v>282</v>
      </c>
      <c r="DI305" s="159" t="s">
        <v>282</v>
      </c>
      <c r="DJ305" s="159" t="s">
        <v>282</v>
      </c>
      <c r="DK305" s="159" t="s">
        <v>282</v>
      </c>
      <c r="DL305" s="159" t="s">
        <v>282</v>
      </c>
      <c r="DM305" s="159" t="s">
        <v>282</v>
      </c>
      <c r="DN305" s="159" t="s">
        <v>282</v>
      </c>
      <c r="DO305" s="159" t="s">
        <v>282</v>
      </c>
      <c r="DP305" s="159" t="s">
        <v>282</v>
      </c>
      <c r="DQ305" s="159" t="s">
        <v>282</v>
      </c>
      <c r="DR305" s="159" t="s">
        <v>282</v>
      </c>
      <c r="DS305" s="159" t="s">
        <v>282</v>
      </c>
      <c r="DT305" s="159" t="s">
        <v>282</v>
      </c>
      <c r="DU305" s="159" t="s">
        <v>282</v>
      </c>
      <c r="DV305" s="159" t="s">
        <v>282</v>
      </c>
      <c r="DW305" s="159" t="s">
        <v>282</v>
      </c>
      <c r="DX305" s="159" t="s">
        <v>282</v>
      </c>
      <c r="DY305" s="159" t="s">
        <v>282</v>
      </c>
      <c r="DZ305" s="159" t="s">
        <v>282</v>
      </c>
      <c r="EA305" s="159" t="s">
        <v>282</v>
      </c>
      <c r="EB305" s="159" t="s">
        <v>282</v>
      </c>
      <c r="EC305" s="159" t="s">
        <v>282</v>
      </c>
      <c r="ED305" s="159" t="s">
        <v>282</v>
      </c>
      <c r="EE305" s="159" t="s">
        <v>282</v>
      </c>
      <c r="EF305" s="159" t="s">
        <v>282</v>
      </c>
      <c r="EG305" s="159" t="s">
        <v>282</v>
      </c>
      <c r="EH305" s="159" t="s">
        <v>282</v>
      </c>
      <c r="EI305" s="159" t="s">
        <v>282</v>
      </c>
      <c r="EJ305" s="159" t="s">
        <v>282</v>
      </c>
      <c r="EK305" s="159" t="s">
        <v>282</v>
      </c>
      <c r="EL305" s="159" t="s">
        <v>282</v>
      </c>
      <c r="EM305" s="159" t="s">
        <v>282</v>
      </c>
      <c r="EN305" s="159" t="s">
        <v>282</v>
      </c>
      <c r="EO305" s="159" t="s">
        <v>282</v>
      </c>
      <c r="EP305" s="159" t="s">
        <v>282</v>
      </c>
      <c r="EQ305" s="159" t="s">
        <v>282</v>
      </c>
      <c r="ER305" s="159" t="s">
        <v>282</v>
      </c>
      <c r="ES305" s="159" t="s">
        <v>282</v>
      </c>
      <c r="ET305" s="159" t="s">
        <v>282</v>
      </c>
      <c r="EU305" s="159" t="s">
        <v>282</v>
      </c>
      <c r="EV305" s="159" t="s">
        <v>282</v>
      </c>
      <c r="EW305" s="159" t="s">
        <v>282</v>
      </c>
      <c r="EX305" s="159" t="s">
        <v>282</v>
      </c>
      <c r="EY305" s="159" t="s">
        <v>282</v>
      </c>
      <c r="EZ305" s="159" t="s">
        <v>282</v>
      </c>
      <c r="FA305" s="159" t="s">
        <v>282</v>
      </c>
      <c r="FB305" s="159" t="s">
        <v>282</v>
      </c>
      <c r="FC305" s="159" t="s">
        <v>282</v>
      </c>
      <c r="FD305" s="159" t="s">
        <v>282</v>
      </c>
      <c r="FE305" s="159" t="s">
        <v>282</v>
      </c>
      <c r="FF305" s="159" t="s">
        <v>282</v>
      </c>
      <c r="FG305" s="159" t="s">
        <v>282</v>
      </c>
      <c r="FH305" s="159" t="s">
        <v>282</v>
      </c>
      <c r="FI305" s="159" t="s">
        <v>282</v>
      </c>
      <c r="FJ305" s="159" t="s">
        <v>282</v>
      </c>
      <c r="FK305" s="159" t="s">
        <v>282</v>
      </c>
      <c r="FL305" s="159" t="s">
        <v>282</v>
      </c>
      <c r="FM305" s="159" t="s">
        <v>282</v>
      </c>
      <c r="FN305" s="159" t="s">
        <v>282</v>
      </c>
      <c r="FO305" s="159" t="s">
        <v>282</v>
      </c>
      <c r="FP305" s="159" t="s">
        <v>282</v>
      </c>
      <c r="FQ305" s="159" t="s">
        <v>282</v>
      </c>
      <c r="FR305" s="159" t="s">
        <v>282</v>
      </c>
      <c r="FS305" s="159" t="s">
        <v>282</v>
      </c>
      <c r="FT305" s="159" t="s">
        <v>282</v>
      </c>
    </row>
    <row r="306" spans="1:176" x14ac:dyDescent="0.25">
      <c r="A306" s="212" t="s">
        <v>9375</v>
      </c>
      <c r="B306" s="159" t="s">
        <v>282</v>
      </c>
      <c r="C306" s="66" t="str">
        <f>IF(ISNUMBER(Severity!H306)=FALSE,Severity!F306,IF(Severity!H306&gt;=0.5,"YES","NO"))</f>
        <v>NO</v>
      </c>
      <c r="D306" s="66" t="str">
        <f>IF(ISNUMBER(Severity!I306)=FALSE,Severity!G306,IF(Severity!I306&gt;0.5,"YES","NO"))</f>
        <v>YES</v>
      </c>
      <c r="E306" s="159">
        <v>16</v>
      </c>
      <c r="F306" s="159">
        <v>2</v>
      </c>
      <c r="G306" s="212" t="s">
        <v>4504</v>
      </c>
      <c r="H306" s="159" t="s">
        <v>183</v>
      </c>
      <c r="I306" s="159" t="s">
        <v>282</v>
      </c>
      <c r="J306" s="159">
        <v>1</v>
      </c>
      <c r="K306" s="159" t="s">
        <v>282</v>
      </c>
      <c r="L306" s="159" t="s">
        <v>282</v>
      </c>
      <c r="M306" s="159" t="s">
        <v>282</v>
      </c>
      <c r="N306" s="159" t="s">
        <v>282</v>
      </c>
      <c r="O306" s="159" t="s">
        <v>282</v>
      </c>
      <c r="P306" s="159" t="s">
        <v>282</v>
      </c>
      <c r="Q306" s="159" t="s">
        <v>282</v>
      </c>
      <c r="R306" s="159" t="s">
        <v>282</v>
      </c>
      <c r="S306" s="159" t="s">
        <v>743</v>
      </c>
      <c r="T306" s="159">
        <v>21</v>
      </c>
      <c r="U306" s="159">
        <v>14.5</v>
      </c>
      <c r="V306" s="159">
        <v>10.8</v>
      </c>
      <c r="W306" s="159">
        <v>45</v>
      </c>
      <c r="X306" s="159" t="s">
        <v>282</v>
      </c>
      <c r="Y306" s="159" t="s">
        <v>282</v>
      </c>
      <c r="Z306" s="159" t="s">
        <v>282</v>
      </c>
      <c r="AA306" s="159" t="s">
        <v>282</v>
      </c>
      <c r="AB306" s="159" t="s">
        <v>282</v>
      </c>
      <c r="AC306" s="159" t="s">
        <v>282</v>
      </c>
      <c r="AD306" s="159">
        <v>8.6999999999999993</v>
      </c>
      <c r="AE306" s="159">
        <v>12.5</v>
      </c>
      <c r="AF306" s="159">
        <v>44</v>
      </c>
      <c r="AG306" s="159" t="s">
        <v>282</v>
      </c>
      <c r="AH306" s="159" t="s">
        <v>282</v>
      </c>
      <c r="AI306" s="159" t="s">
        <v>282</v>
      </c>
      <c r="AJ306" s="159" t="s">
        <v>282</v>
      </c>
      <c r="AK306" s="159" t="s">
        <v>282</v>
      </c>
      <c r="AL306" s="159" t="s">
        <v>282</v>
      </c>
      <c r="AM306" s="159">
        <v>45</v>
      </c>
      <c r="AN306" s="159">
        <v>44</v>
      </c>
      <c r="AO306" s="212" t="s">
        <v>636</v>
      </c>
      <c r="AP306" s="159" t="s">
        <v>282</v>
      </c>
      <c r="AQ306" s="159" t="s">
        <v>282</v>
      </c>
      <c r="AR306" s="159">
        <v>2</v>
      </c>
      <c r="AS306" s="159" t="s">
        <v>282</v>
      </c>
      <c r="AT306" s="159" t="s">
        <v>282</v>
      </c>
      <c r="AU306" s="159" t="s">
        <v>282</v>
      </c>
      <c r="AV306" s="159" t="s">
        <v>282</v>
      </c>
      <c r="AW306" s="159" t="s">
        <v>282</v>
      </c>
      <c r="AX306" s="159" t="s">
        <v>282</v>
      </c>
      <c r="AY306" s="159" t="s">
        <v>282</v>
      </c>
      <c r="AZ306" s="159" t="s">
        <v>282</v>
      </c>
      <c r="BA306" s="159" t="s">
        <v>743</v>
      </c>
      <c r="BB306" s="159">
        <v>21</v>
      </c>
      <c r="BC306" s="159">
        <v>16.8</v>
      </c>
      <c r="BD306" s="159">
        <v>12.7</v>
      </c>
      <c r="BE306" s="159">
        <v>48</v>
      </c>
      <c r="BF306" s="159" t="s">
        <v>282</v>
      </c>
      <c r="BG306" s="159" t="s">
        <v>282</v>
      </c>
      <c r="BH306" s="159" t="s">
        <v>282</v>
      </c>
      <c r="BI306" s="159" t="s">
        <v>282</v>
      </c>
      <c r="BJ306" s="159" t="s">
        <v>282</v>
      </c>
      <c r="BK306" s="159" t="s">
        <v>282</v>
      </c>
      <c r="BL306" s="159">
        <v>14.7</v>
      </c>
      <c r="BM306" s="159">
        <v>13.1</v>
      </c>
      <c r="BN306" s="159">
        <v>46</v>
      </c>
      <c r="BO306" s="159" t="s">
        <v>282</v>
      </c>
      <c r="BP306" s="159" t="s">
        <v>282</v>
      </c>
      <c r="BQ306" s="159" t="s">
        <v>282</v>
      </c>
      <c r="BR306" s="159" t="s">
        <v>282</v>
      </c>
      <c r="BS306" s="159" t="s">
        <v>282</v>
      </c>
      <c r="BT306" s="159" t="s">
        <v>282</v>
      </c>
      <c r="BU306" s="159">
        <v>48</v>
      </c>
      <c r="BV306" s="159">
        <v>46</v>
      </c>
      <c r="BW306" s="159" t="s">
        <v>282</v>
      </c>
      <c r="BX306" s="159" t="s">
        <v>282</v>
      </c>
      <c r="BY306" s="159" t="s">
        <v>282</v>
      </c>
      <c r="BZ306" s="159" t="s">
        <v>282</v>
      </c>
      <c r="CA306" s="159" t="s">
        <v>282</v>
      </c>
      <c r="CB306" s="159" t="s">
        <v>282</v>
      </c>
      <c r="CC306" s="159" t="s">
        <v>282</v>
      </c>
      <c r="CD306" s="159" t="s">
        <v>282</v>
      </c>
      <c r="CE306" s="159" t="s">
        <v>282</v>
      </c>
      <c r="CF306" s="159" t="s">
        <v>282</v>
      </c>
      <c r="CG306" s="159" t="s">
        <v>282</v>
      </c>
      <c r="CH306" s="159" t="s">
        <v>282</v>
      </c>
      <c r="CI306" s="159" t="s">
        <v>282</v>
      </c>
      <c r="CJ306" s="159" t="s">
        <v>282</v>
      </c>
      <c r="CK306" s="159" t="s">
        <v>282</v>
      </c>
      <c r="CL306" s="159" t="s">
        <v>282</v>
      </c>
      <c r="CM306" s="159" t="s">
        <v>282</v>
      </c>
      <c r="CN306" s="159" t="s">
        <v>282</v>
      </c>
      <c r="CO306" s="159" t="s">
        <v>282</v>
      </c>
      <c r="CP306" s="159" t="s">
        <v>282</v>
      </c>
      <c r="CQ306" s="159" t="s">
        <v>282</v>
      </c>
      <c r="CR306" s="159" t="s">
        <v>282</v>
      </c>
      <c r="CS306" s="159" t="s">
        <v>282</v>
      </c>
      <c r="CT306" s="159" t="s">
        <v>282</v>
      </c>
      <c r="CU306" s="159" t="s">
        <v>282</v>
      </c>
      <c r="CV306" s="159" t="s">
        <v>282</v>
      </c>
      <c r="CW306" s="159" t="s">
        <v>282</v>
      </c>
      <c r="CX306" s="159" t="s">
        <v>282</v>
      </c>
      <c r="CY306" s="159" t="s">
        <v>282</v>
      </c>
      <c r="CZ306" s="159" t="s">
        <v>282</v>
      </c>
      <c r="DA306" s="159" t="s">
        <v>282</v>
      </c>
      <c r="DB306" s="159" t="s">
        <v>282</v>
      </c>
      <c r="DC306" s="159" t="s">
        <v>282</v>
      </c>
      <c r="DD306" s="159" t="s">
        <v>282</v>
      </c>
      <c r="DE306" s="159" t="s">
        <v>282</v>
      </c>
      <c r="DF306" s="159" t="s">
        <v>282</v>
      </c>
      <c r="DG306" s="159" t="s">
        <v>282</v>
      </c>
      <c r="DH306" s="159" t="s">
        <v>282</v>
      </c>
      <c r="DI306" s="159" t="s">
        <v>282</v>
      </c>
      <c r="DJ306" s="159" t="s">
        <v>282</v>
      </c>
      <c r="DK306" s="159" t="s">
        <v>282</v>
      </c>
      <c r="DL306" s="159" t="s">
        <v>282</v>
      </c>
      <c r="DM306" s="159" t="s">
        <v>282</v>
      </c>
      <c r="DN306" s="159" t="s">
        <v>282</v>
      </c>
      <c r="DO306" s="159" t="s">
        <v>282</v>
      </c>
      <c r="DP306" s="159" t="s">
        <v>282</v>
      </c>
      <c r="DQ306" s="159" t="s">
        <v>282</v>
      </c>
      <c r="DR306" s="159" t="s">
        <v>282</v>
      </c>
      <c r="DS306" s="159" t="s">
        <v>282</v>
      </c>
      <c r="DT306" s="159" t="s">
        <v>282</v>
      </c>
      <c r="DU306" s="159" t="s">
        <v>282</v>
      </c>
      <c r="DV306" s="159" t="s">
        <v>282</v>
      </c>
      <c r="DW306" s="159" t="s">
        <v>282</v>
      </c>
      <c r="DX306" s="159" t="s">
        <v>282</v>
      </c>
      <c r="DY306" s="159" t="s">
        <v>282</v>
      </c>
      <c r="DZ306" s="159" t="s">
        <v>282</v>
      </c>
      <c r="EA306" s="159" t="s">
        <v>282</v>
      </c>
      <c r="EB306" s="159" t="s">
        <v>282</v>
      </c>
      <c r="EC306" s="159" t="s">
        <v>282</v>
      </c>
      <c r="ED306" s="159" t="s">
        <v>282</v>
      </c>
      <c r="EE306" s="159" t="s">
        <v>282</v>
      </c>
      <c r="EF306" s="159" t="s">
        <v>282</v>
      </c>
      <c r="EG306" s="159" t="s">
        <v>282</v>
      </c>
      <c r="EH306" s="159" t="s">
        <v>282</v>
      </c>
      <c r="EI306" s="159" t="s">
        <v>282</v>
      </c>
      <c r="EJ306" s="159" t="s">
        <v>282</v>
      </c>
      <c r="EK306" s="159" t="s">
        <v>282</v>
      </c>
      <c r="EL306" s="159" t="s">
        <v>282</v>
      </c>
      <c r="EM306" s="159" t="s">
        <v>282</v>
      </c>
      <c r="EN306" s="159" t="s">
        <v>282</v>
      </c>
      <c r="EO306" s="159" t="s">
        <v>282</v>
      </c>
      <c r="EP306" s="159" t="s">
        <v>282</v>
      </c>
      <c r="EQ306" s="159" t="s">
        <v>282</v>
      </c>
      <c r="ER306" s="159" t="s">
        <v>282</v>
      </c>
      <c r="ES306" s="159" t="s">
        <v>282</v>
      </c>
      <c r="ET306" s="159" t="s">
        <v>282</v>
      </c>
      <c r="EU306" s="159" t="s">
        <v>282</v>
      </c>
      <c r="EV306" s="159" t="s">
        <v>282</v>
      </c>
      <c r="EW306" s="159" t="s">
        <v>282</v>
      </c>
      <c r="EX306" s="159" t="s">
        <v>282</v>
      </c>
      <c r="EY306" s="159" t="s">
        <v>282</v>
      </c>
      <c r="EZ306" s="159" t="s">
        <v>282</v>
      </c>
      <c r="FA306" s="159" t="s">
        <v>282</v>
      </c>
      <c r="FB306" s="159" t="s">
        <v>282</v>
      </c>
      <c r="FC306" s="159" t="s">
        <v>282</v>
      </c>
      <c r="FD306" s="159" t="s">
        <v>282</v>
      </c>
      <c r="FE306" s="159" t="s">
        <v>282</v>
      </c>
      <c r="FF306" s="159" t="s">
        <v>282</v>
      </c>
      <c r="FG306" s="159" t="s">
        <v>282</v>
      </c>
      <c r="FH306" s="159" t="s">
        <v>282</v>
      </c>
      <c r="FI306" s="159" t="s">
        <v>282</v>
      </c>
      <c r="FJ306" s="159" t="s">
        <v>282</v>
      </c>
      <c r="FK306" s="159" t="s">
        <v>282</v>
      </c>
      <c r="FL306" s="159" t="s">
        <v>282</v>
      </c>
      <c r="FM306" s="159" t="s">
        <v>282</v>
      </c>
      <c r="FN306" s="159" t="s">
        <v>282</v>
      </c>
      <c r="FO306" s="159" t="s">
        <v>282</v>
      </c>
      <c r="FP306" s="159" t="s">
        <v>282</v>
      </c>
      <c r="FQ306" s="159" t="s">
        <v>282</v>
      </c>
      <c r="FR306" s="159" t="s">
        <v>282</v>
      </c>
      <c r="FS306" s="159" t="s">
        <v>282</v>
      </c>
      <c r="FT306" s="159" t="s">
        <v>282</v>
      </c>
    </row>
    <row r="307" spans="1:176" x14ac:dyDescent="0.25">
      <c r="A307" s="212" t="s">
        <v>2760</v>
      </c>
      <c r="B307" s="159" t="s">
        <v>14370</v>
      </c>
      <c r="C307" s="66" t="str">
        <f>IF(ISNUMBER(Severity!H307)=FALSE,Severity!F307,IF(Severity!H307&gt;=0.5,"YES","NO"))</f>
        <v>YES</v>
      </c>
      <c r="D307" s="66" t="str">
        <f>IF(ISNUMBER(Severity!I307)=FALSE,Severity!G307,IF(Severity!I307&gt;0.5,"YES","NO"))</f>
        <v>NO</v>
      </c>
      <c r="E307" s="159">
        <v>9</v>
      </c>
      <c r="F307" s="159">
        <v>2</v>
      </c>
      <c r="G307" s="212" t="s">
        <v>845</v>
      </c>
      <c r="H307" s="159" t="s">
        <v>10507</v>
      </c>
      <c r="I307" s="159">
        <v>1</v>
      </c>
      <c r="J307" s="159">
        <v>7</v>
      </c>
      <c r="K307" s="159" t="s">
        <v>282</v>
      </c>
      <c r="L307" s="159" t="s">
        <v>282</v>
      </c>
      <c r="M307" s="159" t="s">
        <v>282</v>
      </c>
      <c r="N307" s="159" t="s">
        <v>282</v>
      </c>
      <c r="O307" s="159" t="s">
        <v>10840</v>
      </c>
      <c r="P307" s="159">
        <v>1</v>
      </c>
      <c r="Q307" s="159">
        <v>20</v>
      </c>
      <c r="R307" s="159" t="s">
        <v>10841</v>
      </c>
      <c r="S307" s="159" t="s">
        <v>299</v>
      </c>
      <c r="T307" s="159">
        <v>17</v>
      </c>
      <c r="U307" s="159" t="s">
        <v>282</v>
      </c>
      <c r="V307" s="159" t="s">
        <v>282</v>
      </c>
      <c r="W307" s="159" t="s">
        <v>282</v>
      </c>
      <c r="X307" s="159">
        <v>27.1</v>
      </c>
      <c r="Y307" s="159">
        <v>6.35</v>
      </c>
      <c r="Z307" s="159">
        <v>28</v>
      </c>
      <c r="AA307" s="159" t="s">
        <v>282</v>
      </c>
      <c r="AB307" s="159" t="s">
        <v>282</v>
      </c>
      <c r="AC307" s="159" t="s">
        <v>282</v>
      </c>
      <c r="AD307" s="159">
        <v>10.4</v>
      </c>
      <c r="AE307" s="159">
        <v>7.94</v>
      </c>
      <c r="AF307" s="159">
        <v>28</v>
      </c>
      <c r="AG307" s="159" t="s">
        <v>282</v>
      </c>
      <c r="AH307" s="159" t="s">
        <v>282</v>
      </c>
      <c r="AI307" s="159" t="s">
        <v>282</v>
      </c>
      <c r="AJ307" s="159" t="s">
        <v>282</v>
      </c>
      <c r="AK307" s="159" t="s">
        <v>282</v>
      </c>
      <c r="AL307" s="159" t="s">
        <v>282</v>
      </c>
      <c r="AM307" s="159">
        <v>35</v>
      </c>
      <c r="AN307" s="159">
        <v>28</v>
      </c>
      <c r="AO307" s="212" t="s">
        <v>263</v>
      </c>
      <c r="AP307" s="159" t="s">
        <v>10507</v>
      </c>
      <c r="AQ307" s="159">
        <v>1</v>
      </c>
      <c r="AR307" s="159">
        <v>12</v>
      </c>
      <c r="AS307" s="159" t="s">
        <v>282</v>
      </c>
      <c r="AT307" s="159" t="s">
        <v>282</v>
      </c>
      <c r="AU307" s="159" t="s">
        <v>282</v>
      </c>
      <c r="AV307" s="159" t="s">
        <v>282</v>
      </c>
      <c r="AW307" s="159" t="s">
        <v>10840</v>
      </c>
      <c r="AX307" s="159">
        <v>1</v>
      </c>
      <c r="AY307" s="159">
        <v>13</v>
      </c>
      <c r="AZ307" s="159" t="s">
        <v>10841</v>
      </c>
      <c r="BA307" s="159" t="s">
        <v>299</v>
      </c>
      <c r="BB307" s="159">
        <v>17</v>
      </c>
      <c r="BC307" s="159" t="s">
        <v>282</v>
      </c>
      <c r="BD307" s="159" t="s">
        <v>282</v>
      </c>
      <c r="BE307" s="159" t="s">
        <v>282</v>
      </c>
      <c r="BF307" s="159">
        <v>25.7</v>
      </c>
      <c r="BG307" s="159">
        <v>5</v>
      </c>
      <c r="BH307" s="159">
        <v>25</v>
      </c>
      <c r="BI307" s="159" t="s">
        <v>282</v>
      </c>
      <c r="BJ307" s="159" t="s">
        <v>282</v>
      </c>
      <c r="BK307" s="159" t="s">
        <v>282</v>
      </c>
      <c r="BL307" s="159">
        <v>12.4</v>
      </c>
      <c r="BM307" s="159">
        <v>6.5</v>
      </c>
      <c r="BN307" s="159">
        <v>25</v>
      </c>
      <c r="BO307" s="159" t="s">
        <v>282</v>
      </c>
      <c r="BP307" s="159" t="s">
        <v>282</v>
      </c>
      <c r="BQ307" s="159" t="s">
        <v>282</v>
      </c>
      <c r="BR307" s="159" t="s">
        <v>282</v>
      </c>
      <c r="BS307" s="159" t="s">
        <v>282</v>
      </c>
      <c r="BT307" s="159" t="s">
        <v>282</v>
      </c>
      <c r="BU307" s="159">
        <v>37</v>
      </c>
      <c r="BV307" s="159">
        <v>25</v>
      </c>
      <c r="BW307" s="159" t="s">
        <v>282</v>
      </c>
      <c r="BX307" s="159" t="s">
        <v>282</v>
      </c>
      <c r="BY307" s="159" t="s">
        <v>282</v>
      </c>
      <c r="BZ307" s="159" t="s">
        <v>282</v>
      </c>
      <c r="CA307" s="159" t="s">
        <v>282</v>
      </c>
      <c r="CB307" s="159" t="s">
        <v>282</v>
      </c>
      <c r="CC307" s="159" t="s">
        <v>282</v>
      </c>
      <c r="CD307" s="159" t="s">
        <v>282</v>
      </c>
      <c r="CE307" s="159" t="s">
        <v>282</v>
      </c>
      <c r="CF307" s="159" t="s">
        <v>282</v>
      </c>
      <c r="CG307" s="159" t="s">
        <v>282</v>
      </c>
      <c r="CH307" s="159" t="s">
        <v>282</v>
      </c>
      <c r="CI307" s="159" t="s">
        <v>282</v>
      </c>
      <c r="CJ307" s="159" t="s">
        <v>282</v>
      </c>
      <c r="CK307" s="159" t="s">
        <v>282</v>
      </c>
      <c r="CL307" s="159" t="s">
        <v>282</v>
      </c>
      <c r="CM307" s="159" t="s">
        <v>282</v>
      </c>
      <c r="CN307" s="159" t="s">
        <v>282</v>
      </c>
      <c r="CO307" s="159" t="s">
        <v>282</v>
      </c>
      <c r="CP307" s="159" t="s">
        <v>282</v>
      </c>
      <c r="CQ307" s="159" t="s">
        <v>282</v>
      </c>
      <c r="CR307" s="159" t="s">
        <v>282</v>
      </c>
      <c r="CS307" s="159" t="s">
        <v>282</v>
      </c>
      <c r="CT307" s="159" t="s">
        <v>282</v>
      </c>
      <c r="CU307" s="159" t="s">
        <v>282</v>
      </c>
      <c r="CV307" s="159" t="s">
        <v>282</v>
      </c>
      <c r="CW307" s="159" t="s">
        <v>282</v>
      </c>
      <c r="CX307" s="159" t="s">
        <v>282</v>
      </c>
      <c r="CY307" s="159" t="s">
        <v>282</v>
      </c>
      <c r="CZ307" s="159" t="s">
        <v>282</v>
      </c>
      <c r="DA307" s="159" t="s">
        <v>282</v>
      </c>
      <c r="DB307" s="159" t="s">
        <v>282</v>
      </c>
      <c r="DC307" s="159" t="s">
        <v>282</v>
      </c>
      <c r="DD307" s="159" t="s">
        <v>282</v>
      </c>
      <c r="DE307" s="159" t="s">
        <v>282</v>
      </c>
      <c r="DF307" s="159" t="s">
        <v>282</v>
      </c>
      <c r="DG307" s="159" t="s">
        <v>282</v>
      </c>
      <c r="DH307" s="159" t="s">
        <v>282</v>
      </c>
      <c r="DI307" s="159" t="s">
        <v>282</v>
      </c>
      <c r="DJ307" s="159" t="s">
        <v>282</v>
      </c>
      <c r="DK307" s="159" t="s">
        <v>282</v>
      </c>
      <c r="DL307" s="159" t="s">
        <v>282</v>
      </c>
      <c r="DM307" s="159" t="s">
        <v>282</v>
      </c>
      <c r="DN307" s="159" t="s">
        <v>282</v>
      </c>
      <c r="DO307" s="159" t="s">
        <v>282</v>
      </c>
      <c r="DP307" s="159" t="s">
        <v>282</v>
      </c>
      <c r="DQ307" s="159" t="s">
        <v>282</v>
      </c>
      <c r="DR307" s="159" t="s">
        <v>282</v>
      </c>
      <c r="DS307" s="159" t="s">
        <v>282</v>
      </c>
      <c r="DT307" s="159" t="s">
        <v>282</v>
      </c>
      <c r="DU307" s="159" t="s">
        <v>282</v>
      </c>
      <c r="DV307" s="159" t="s">
        <v>282</v>
      </c>
      <c r="DW307" s="159" t="s">
        <v>282</v>
      </c>
      <c r="DX307" s="159" t="s">
        <v>282</v>
      </c>
      <c r="DY307" s="159" t="s">
        <v>282</v>
      </c>
      <c r="DZ307" s="159" t="s">
        <v>282</v>
      </c>
      <c r="EA307" s="159" t="s">
        <v>282</v>
      </c>
      <c r="EB307" s="159" t="s">
        <v>282</v>
      </c>
      <c r="EC307" s="159" t="s">
        <v>282</v>
      </c>
      <c r="ED307" s="159" t="s">
        <v>282</v>
      </c>
      <c r="EE307" s="159" t="s">
        <v>282</v>
      </c>
      <c r="EF307" s="159" t="s">
        <v>282</v>
      </c>
      <c r="EG307" s="159" t="s">
        <v>282</v>
      </c>
      <c r="EH307" s="159" t="s">
        <v>282</v>
      </c>
      <c r="EI307" s="159" t="s">
        <v>282</v>
      </c>
      <c r="EJ307" s="159" t="s">
        <v>282</v>
      </c>
      <c r="EK307" s="159" t="s">
        <v>282</v>
      </c>
      <c r="EL307" s="159" t="s">
        <v>282</v>
      </c>
      <c r="EM307" s="159" t="s">
        <v>282</v>
      </c>
      <c r="EN307" s="159" t="s">
        <v>282</v>
      </c>
      <c r="EO307" s="159" t="s">
        <v>282</v>
      </c>
      <c r="EP307" s="159" t="s">
        <v>282</v>
      </c>
      <c r="EQ307" s="159" t="s">
        <v>282</v>
      </c>
      <c r="ER307" s="159" t="s">
        <v>282</v>
      </c>
      <c r="ES307" s="159" t="s">
        <v>282</v>
      </c>
      <c r="ET307" s="159" t="s">
        <v>282</v>
      </c>
      <c r="EU307" s="159" t="s">
        <v>282</v>
      </c>
      <c r="EV307" s="159" t="s">
        <v>282</v>
      </c>
      <c r="EW307" s="159" t="s">
        <v>282</v>
      </c>
      <c r="EX307" s="159" t="s">
        <v>282</v>
      </c>
      <c r="EY307" s="159" t="s">
        <v>282</v>
      </c>
      <c r="EZ307" s="159" t="s">
        <v>282</v>
      </c>
      <c r="FA307" s="159" t="s">
        <v>282</v>
      </c>
      <c r="FB307" s="159" t="s">
        <v>282</v>
      </c>
      <c r="FC307" s="159" t="s">
        <v>282</v>
      </c>
      <c r="FD307" s="159" t="s">
        <v>282</v>
      </c>
      <c r="FE307" s="159" t="s">
        <v>282</v>
      </c>
      <c r="FF307" s="159" t="s">
        <v>282</v>
      </c>
      <c r="FG307" s="159" t="s">
        <v>282</v>
      </c>
      <c r="FH307" s="159" t="s">
        <v>282</v>
      </c>
      <c r="FI307" s="159" t="s">
        <v>282</v>
      </c>
      <c r="FJ307" s="159" t="s">
        <v>282</v>
      </c>
      <c r="FK307" s="159" t="s">
        <v>282</v>
      </c>
      <c r="FL307" s="159" t="s">
        <v>282</v>
      </c>
      <c r="FM307" s="159" t="s">
        <v>282</v>
      </c>
      <c r="FN307" s="159" t="s">
        <v>282</v>
      </c>
      <c r="FO307" s="159" t="s">
        <v>282</v>
      </c>
      <c r="FP307" s="159" t="s">
        <v>282</v>
      </c>
      <c r="FQ307" s="159" t="s">
        <v>282</v>
      </c>
      <c r="FR307" s="159" t="s">
        <v>282</v>
      </c>
      <c r="FS307" s="159" t="s">
        <v>282</v>
      </c>
      <c r="FT307" s="159" t="s">
        <v>282</v>
      </c>
    </row>
    <row r="308" spans="1:176" x14ac:dyDescent="0.25">
      <c r="A308" s="212" t="s">
        <v>2763</v>
      </c>
      <c r="B308" s="159" t="s">
        <v>14384</v>
      </c>
      <c r="C308" s="66" t="str">
        <f>IF(ISNUMBER(Severity!H308)=FALSE,Severity!F308,IF(Severity!H308&gt;=0.5,"YES","NO"))</f>
        <v>YES</v>
      </c>
      <c r="D308" s="66" t="str">
        <f>IF(ISNUMBER(Severity!I308)=FALSE,Severity!G308,IF(Severity!I308&gt;0.5,"YES","NO"))</f>
        <v>NO</v>
      </c>
      <c r="E308" s="159">
        <v>8</v>
      </c>
      <c r="F308" s="159">
        <v>2</v>
      </c>
      <c r="G308" s="212" t="s">
        <v>266</v>
      </c>
      <c r="H308" s="159" t="s">
        <v>10507</v>
      </c>
      <c r="I308" s="159">
        <v>3</v>
      </c>
      <c r="J308" s="159">
        <v>35</v>
      </c>
      <c r="K308" s="159" t="s">
        <v>299</v>
      </c>
      <c r="L308" s="159">
        <v>17</v>
      </c>
      <c r="M308" s="159">
        <v>18</v>
      </c>
      <c r="N308" s="159">
        <v>7</v>
      </c>
      <c r="O308" s="159" t="s">
        <v>299</v>
      </c>
      <c r="P308" s="159">
        <v>17</v>
      </c>
      <c r="Q308" s="159">
        <v>34</v>
      </c>
      <c r="R308" s="159">
        <v>50</v>
      </c>
      <c r="S308" s="159" t="s">
        <v>299</v>
      </c>
      <c r="T308" s="159">
        <v>17</v>
      </c>
      <c r="U308" s="66" t="s">
        <v>282</v>
      </c>
      <c r="V308" s="66" t="s">
        <v>282</v>
      </c>
      <c r="W308" s="159" t="s">
        <v>282</v>
      </c>
      <c r="X308" s="159">
        <v>26.3</v>
      </c>
      <c r="Y308" s="159">
        <v>5.5</v>
      </c>
      <c r="Z308" s="159">
        <v>73</v>
      </c>
      <c r="AA308" s="159" t="s">
        <v>282</v>
      </c>
      <c r="AB308" s="159" t="s">
        <v>282</v>
      </c>
      <c r="AC308" s="159" t="s">
        <v>282</v>
      </c>
      <c r="AD308" s="159" t="s">
        <v>282</v>
      </c>
      <c r="AE308" s="159" t="s">
        <v>282</v>
      </c>
      <c r="AF308" s="159" t="s">
        <v>282</v>
      </c>
      <c r="AG308" s="159" t="s">
        <v>282</v>
      </c>
      <c r="AH308" s="159" t="s">
        <v>282</v>
      </c>
      <c r="AI308" s="159" t="s">
        <v>282</v>
      </c>
      <c r="AJ308" s="159">
        <v>-12</v>
      </c>
      <c r="AK308" s="159">
        <v>10.9</v>
      </c>
      <c r="AL308" s="159">
        <v>73</v>
      </c>
      <c r="AM308" s="159">
        <v>86</v>
      </c>
      <c r="AN308" s="159">
        <v>51</v>
      </c>
      <c r="AO308" s="212" t="s">
        <v>258</v>
      </c>
      <c r="AP308" s="159" t="s">
        <v>10507</v>
      </c>
      <c r="AQ308" s="159">
        <v>3</v>
      </c>
      <c r="AR308" s="159">
        <v>46</v>
      </c>
      <c r="AS308" s="159" t="s">
        <v>299</v>
      </c>
      <c r="AT308" s="159">
        <v>17</v>
      </c>
      <c r="AU308" s="159">
        <v>8</v>
      </c>
      <c r="AV308" s="159">
        <v>7</v>
      </c>
      <c r="AW308" s="159" t="s">
        <v>299</v>
      </c>
      <c r="AX308" s="159">
        <v>17</v>
      </c>
      <c r="AY308" s="159">
        <v>21</v>
      </c>
      <c r="AZ308" s="159">
        <v>50</v>
      </c>
      <c r="BA308" s="159" t="s">
        <v>299</v>
      </c>
      <c r="BB308" s="159">
        <v>17</v>
      </c>
      <c r="BC308" s="66" t="s">
        <v>282</v>
      </c>
      <c r="BD308" s="66" t="s">
        <v>282</v>
      </c>
      <c r="BE308" s="159" t="s">
        <v>282</v>
      </c>
      <c r="BF308" s="159">
        <v>25.5</v>
      </c>
      <c r="BG308" s="159">
        <v>4.0999999999999996</v>
      </c>
      <c r="BH308" s="159">
        <v>53</v>
      </c>
      <c r="BI308" s="159" t="s">
        <v>282</v>
      </c>
      <c r="BJ308" s="159" t="s">
        <v>282</v>
      </c>
      <c r="BK308" s="159" t="s">
        <v>282</v>
      </c>
      <c r="BL308" s="159" t="s">
        <v>282</v>
      </c>
      <c r="BM308" s="159" t="s">
        <v>282</v>
      </c>
      <c r="BN308" s="159" t="s">
        <v>282</v>
      </c>
      <c r="BO308" s="159" t="s">
        <v>282</v>
      </c>
      <c r="BP308" s="159" t="s">
        <v>282</v>
      </c>
      <c r="BQ308" s="159" t="s">
        <v>282</v>
      </c>
      <c r="BR308" s="159">
        <v>-10.9</v>
      </c>
      <c r="BS308" s="159">
        <v>6</v>
      </c>
      <c r="BT308" s="159">
        <v>53</v>
      </c>
      <c r="BU308" s="159">
        <v>83</v>
      </c>
      <c r="BV308" s="159">
        <v>37</v>
      </c>
      <c r="BW308" s="159" t="s">
        <v>282</v>
      </c>
      <c r="BX308" s="159" t="s">
        <v>282</v>
      </c>
      <c r="BY308" s="159" t="s">
        <v>282</v>
      </c>
      <c r="BZ308" s="159" t="s">
        <v>282</v>
      </c>
      <c r="CA308" s="159" t="s">
        <v>282</v>
      </c>
      <c r="CB308" s="159" t="s">
        <v>282</v>
      </c>
      <c r="CC308" s="159" t="s">
        <v>282</v>
      </c>
      <c r="CD308" s="159" t="s">
        <v>282</v>
      </c>
      <c r="CE308" s="159" t="s">
        <v>282</v>
      </c>
      <c r="CF308" s="159" t="s">
        <v>282</v>
      </c>
      <c r="CG308" s="159" t="s">
        <v>282</v>
      </c>
      <c r="CH308" s="159" t="s">
        <v>282</v>
      </c>
      <c r="CI308" s="159" t="s">
        <v>282</v>
      </c>
      <c r="CJ308" s="159" t="s">
        <v>282</v>
      </c>
      <c r="CK308" s="159" t="s">
        <v>282</v>
      </c>
      <c r="CL308" s="159" t="s">
        <v>282</v>
      </c>
      <c r="CM308" s="159" t="s">
        <v>282</v>
      </c>
      <c r="CN308" s="159" t="s">
        <v>282</v>
      </c>
      <c r="CO308" s="159" t="s">
        <v>282</v>
      </c>
      <c r="CP308" s="159" t="s">
        <v>282</v>
      </c>
      <c r="CQ308" s="159" t="s">
        <v>282</v>
      </c>
      <c r="CR308" s="159" t="s">
        <v>282</v>
      </c>
      <c r="CS308" s="159" t="s">
        <v>282</v>
      </c>
      <c r="CT308" s="159" t="s">
        <v>282</v>
      </c>
      <c r="CU308" s="159" t="s">
        <v>282</v>
      </c>
      <c r="CV308" s="159" t="s">
        <v>282</v>
      </c>
      <c r="CW308" s="159" t="s">
        <v>282</v>
      </c>
      <c r="CX308" s="159" t="s">
        <v>282</v>
      </c>
      <c r="CY308" s="159" t="s">
        <v>282</v>
      </c>
      <c r="CZ308" s="159" t="s">
        <v>282</v>
      </c>
      <c r="DA308" s="159" t="s">
        <v>282</v>
      </c>
      <c r="DB308" s="159" t="s">
        <v>282</v>
      </c>
      <c r="DC308" s="159" t="s">
        <v>282</v>
      </c>
      <c r="DD308" s="159" t="s">
        <v>282</v>
      </c>
      <c r="DE308" s="159" t="s">
        <v>282</v>
      </c>
      <c r="DF308" s="159" t="s">
        <v>282</v>
      </c>
      <c r="DG308" s="159" t="s">
        <v>282</v>
      </c>
      <c r="DH308" s="159" t="s">
        <v>282</v>
      </c>
      <c r="DI308" s="159" t="s">
        <v>282</v>
      </c>
      <c r="DJ308" s="159" t="s">
        <v>282</v>
      </c>
      <c r="DK308" s="159" t="s">
        <v>282</v>
      </c>
      <c r="DL308" s="159" t="s">
        <v>282</v>
      </c>
      <c r="DM308" s="159" t="s">
        <v>282</v>
      </c>
      <c r="DN308" s="159" t="s">
        <v>282</v>
      </c>
      <c r="DO308" s="159" t="s">
        <v>282</v>
      </c>
      <c r="DP308" s="159" t="s">
        <v>282</v>
      </c>
      <c r="DQ308" s="159" t="s">
        <v>282</v>
      </c>
      <c r="DR308" s="159" t="s">
        <v>282</v>
      </c>
      <c r="DS308" s="159" t="s">
        <v>282</v>
      </c>
      <c r="DT308" s="159" t="s">
        <v>282</v>
      </c>
      <c r="DU308" s="159" t="s">
        <v>282</v>
      </c>
      <c r="DV308" s="159" t="s">
        <v>282</v>
      </c>
      <c r="DW308" s="159" t="s">
        <v>282</v>
      </c>
      <c r="DX308" s="159" t="s">
        <v>282</v>
      </c>
      <c r="DY308" s="159" t="s">
        <v>282</v>
      </c>
      <c r="DZ308" s="159" t="s">
        <v>282</v>
      </c>
      <c r="EA308" s="159" t="s">
        <v>282</v>
      </c>
      <c r="EB308" s="159" t="s">
        <v>282</v>
      </c>
      <c r="EC308" s="159" t="s">
        <v>282</v>
      </c>
      <c r="ED308" s="159" t="s">
        <v>282</v>
      </c>
      <c r="EE308" s="159" t="s">
        <v>282</v>
      </c>
      <c r="EF308" s="159" t="s">
        <v>282</v>
      </c>
      <c r="EG308" s="159" t="s">
        <v>282</v>
      </c>
      <c r="EH308" s="159" t="s">
        <v>282</v>
      </c>
      <c r="EI308" s="159" t="s">
        <v>282</v>
      </c>
      <c r="EJ308" s="159" t="s">
        <v>282</v>
      </c>
      <c r="EK308" s="159" t="s">
        <v>282</v>
      </c>
      <c r="EL308" s="159" t="s">
        <v>282</v>
      </c>
      <c r="EM308" s="159" t="s">
        <v>282</v>
      </c>
      <c r="EN308" s="159" t="s">
        <v>282</v>
      </c>
      <c r="EO308" s="159" t="s">
        <v>282</v>
      </c>
      <c r="EP308" s="159" t="s">
        <v>282</v>
      </c>
      <c r="EQ308" s="159" t="s">
        <v>282</v>
      </c>
      <c r="ER308" s="159" t="s">
        <v>282</v>
      </c>
      <c r="ES308" s="159" t="s">
        <v>282</v>
      </c>
      <c r="ET308" s="159" t="s">
        <v>282</v>
      </c>
      <c r="EU308" s="159" t="s">
        <v>282</v>
      </c>
      <c r="EV308" s="159" t="s">
        <v>282</v>
      </c>
      <c r="EW308" s="159" t="s">
        <v>282</v>
      </c>
      <c r="EX308" s="159" t="s">
        <v>282</v>
      </c>
      <c r="EY308" s="159" t="s">
        <v>282</v>
      </c>
      <c r="EZ308" s="159" t="s">
        <v>282</v>
      </c>
      <c r="FA308" s="159" t="s">
        <v>282</v>
      </c>
      <c r="FB308" s="159" t="s">
        <v>282</v>
      </c>
      <c r="FC308" s="159" t="s">
        <v>282</v>
      </c>
      <c r="FD308" s="159" t="s">
        <v>282</v>
      </c>
      <c r="FE308" s="159" t="s">
        <v>282</v>
      </c>
      <c r="FF308" s="159" t="s">
        <v>282</v>
      </c>
      <c r="FG308" s="159" t="s">
        <v>282</v>
      </c>
      <c r="FH308" s="159" t="s">
        <v>282</v>
      </c>
      <c r="FI308" s="159" t="s">
        <v>282</v>
      </c>
      <c r="FJ308" s="159" t="s">
        <v>282</v>
      </c>
      <c r="FK308" s="159" t="s">
        <v>282</v>
      </c>
      <c r="FL308" s="159" t="s">
        <v>282</v>
      </c>
      <c r="FM308" s="159" t="s">
        <v>282</v>
      </c>
      <c r="FN308" s="159" t="s">
        <v>282</v>
      </c>
      <c r="FO308" s="159" t="s">
        <v>282</v>
      </c>
      <c r="FP308" s="159" t="s">
        <v>282</v>
      </c>
      <c r="FQ308" s="159" t="s">
        <v>282</v>
      </c>
      <c r="FR308" s="159" t="s">
        <v>282</v>
      </c>
      <c r="FS308" s="159" t="s">
        <v>282</v>
      </c>
      <c r="FT308" s="159" t="s">
        <v>282</v>
      </c>
    </row>
    <row r="309" spans="1:176" x14ac:dyDescent="0.25">
      <c r="A309" s="159" t="s">
        <v>4476</v>
      </c>
      <c r="B309" s="159" t="s">
        <v>11587</v>
      </c>
      <c r="C309" s="66" t="str">
        <f>IF(ISNUMBER(Severity!H309)=FALSE,Severity!F309,IF(Severity!H309&gt;=0.5,"YES","NO"))</f>
        <v>YES</v>
      </c>
      <c r="D309" s="66" t="str">
        <f>IF(ISNUMBER(Severity!I309)=FALSE,Severity!G309,IF(Severity!I309&gt;0.5,"YES","NO"))</f>
        <v>NO</v>
      </c>
      <c r="E309" s="159">
        <v>12</v>
      </c>
      <c r="F309" s="159">
        <v>2</v>
      </c>
      <c r="G309" s="66" t="s">
        <v>10458</v>
      </c>
      <c r="H309" s="159" t="s">
        <v>183</v>
      </c>
      <c r="I309" s="159" t="s">
        <v>282</v>
      </c>
      <c r="J309" s="159">
        <v>5</v>
      </c>
      <c r="K309" s="159" t="s">
        <v>299</v>
      </c>
      <c r="L309" s="159">
        <v>17</v>
      </c>
      <c r="M309" s="159">
        <v>9</v>
      </c>
      <c r="N309" s="159">
        <v>7</v>
      </c>
      <c r="O309" s="159" t="s">
        <v>299</v>
      </c>
      <c r="P309" s="159">
        <v>17</v>
      </c>
      <c r="Q309" s="159">
        <v>9</v>
      </c>
      <c r="R309" s="159">
        <v>50</v>
      </c>
      <c r="S309" s="159" t="s">
        <v>299</v>
      </c>
      <c r="T309" s="159">
        <v>17</v>
      </c>
      <c r="U309" s="66">
        <v>21.05</v>
      </c>
      <c r="V309" s="159">
        <v>3.75</v>
      </c>
      <c r="W309" s="159">
        <v>21</v>
      </c>
      <c r="X309" s="66" t="s">
        <v>282</v>
      </c>
      <c r="Y309" s="66" t="s">
        <v>282</v>
      </c>
      <c r="Z309" s="66" t="s">
        <v>282</v>
      </c>
      <c r="AA309" s="66">
        <v>11</v>
      </c>
      <c r="AB309" s="66">
        <v>9.14</v>
      </c>
      <c r="AC309" s="66">
        <v>21</v>
      </c>
      <c r="AD309" s="66" t="s">
        <v>282</v>
      </c>
      <c r="AE309" s="66" t="s">
        <v>282</v>
      </c>
      <c r="AF309" s="66" t="s">
        <v>282</v>
      </c>
      <c r="AG309" s="66" t="s">
        <v>282</v>
      </c>
      <c r="AH309" s="66" t="s">
        <v>282</v>
      </c>
      <c r="AI309" s="66" t="s">
        <v>282</v>
      </c>
      <c r="AJ309" s="66" t="s">
        <v>282</v>
      </c>
      <c r="AK309" s="66" t="s">
        <v>282</v>
      </c>
      <c r="AL309" s="66" t="s">
        <v>282</v>
      </c>
      <c r="AM309" s="159">
        <v>21</v>
      </c>
      <c r="AN309" s="159">
        <v>16</v>
      </c>
      <c r="AO309" s="66" t="s">
        <v>11325</v>
      </c>
      <c r="AP309" s="159" t="s">
        <v>282</v>
      </c>
      <c r="AQ309" s="159" t="s">
        <v>282</v>
      </c>
      <c r="AR309" s="159">
        <v>10</v>
      </c>
      <c r="AS309" s="159" t="s">
        <v>299</v>
      </c>
      <c r="AT309" s="159">
        <v>17</v>
      </c>
      <c r="AU309" s="159">
        <v>4</v>
      </c>
      <c r="AV309" s="159">
        <v>7</v>
      </c>
      <c r="AW309" s="159" t="s">
        <v>299</v>
      </c>
      <c r="AX309" s="159">
        <v>17</v>
      </c>
      <c r="AY309" s="159">
        <v>4</v>
      </c>
      <c r="AZ309" s="159">
        <v>50</v>
      </c>
      <c r="BA309" s="159" t="s">
        <v>299</v>
      </c>
      <c r="BB309" s="159">
        <v>17</v>
      </c>
      <c r="BC309" s="66">
        <v>20.82</v>
      </c>
      <c r="BD309" s="66">
        <v>5.21</v>
      </c>
      <c r="BE309" s="159">
        <v>22</v>
      </c>
      <c r="BF309" s="66" t="s">
        <v>282</v>
      </c>
      <c r="BG309" s="66" t="s">
        <v>282</v>
      </c>
      <c r="BH309" s="66" t="s">
        <v>282</v>
      </c>
      <c r="BI309" s="66">
        <v>12.83</v>
      </c>
      <c r="BJ309" s="66">
        <v>9.6999999999999993</v>
      </c>
      <c r="BK309" s="66">
        <v>22</v>
      </c>
      <c r="BL309" s="66" t="s">
        <v>282</v>
      </c>
      <c r="BM309" s="66" t="s">
        <v>282</v>
      </c>
      <c r="BN309" s="66" t="s">
        <v>282</v>
      </c>
      <c r="BO309" s="66" t="s">
        <v>282</v>
      </c>
      <c r="BP309" s="66" t="s">
        <v>282</v>
      </c>
      <c r="BQ309" s="66" t="s">
        <v>282</v>
      </c>
      <c r="BR309" s="66" t="s">
        <v>282</v>
      </c>
      <c r="BS309" s="66" t="s">
        <v>282</v>
      </c>
      <c r="BT309" s="66" t="s">
        <v>282</v>
      </c>
      <c r="BU309" s="159">
        <v>22</v>
      </c>
      <c r="BV309" s="159">
        <v>12</v>
      </c>
      <c r="BW309" s="159" t="s">
        <v>282</v>
      </c>
      <c r="BX309" s="159" t="s">
        <v>282</v>
      </c>
      <c r="BY309" s="159" t="s">
        <v>282</v>
      </c>
      <c r="BZ309" s="159" t="s">
        <v>282</v>
      </c>
      <c r="CA309" s="159" t="s">
        <v>282</v>
      </c>
      <c r="CB309" s="159" t="s">
        <v>282</v>
      </c>
      <c r="CC309" s="159" t="s">
        <v>282</v>
      </c>
      <c r="CD309" s="159" t="s">
        <v>282</v>
      </c>
      <c r="CE309" s="159" t="s">
        <v>282</v>
      </c>
      <c r="CF309" s="159" t="s">
        <v>282</v>
      </c>
      <c r="CG309" s="159" t="s">
        <v>282</v>
      </c>
      <c r="CH309" s="159" t="s">
        <v>282</v>
      </c>
      <c r="CI309" s="159" t="s">
        <v>282</v>
      </c>
      <c r="CJ309" s="159" t="s">
        <v>282</v>
      </c>
      <c r="CK309" s="159" t="s">
        <v>282</v>
      </c>
      <c r="CL309" s="159" t="s">
        <v>282</v>
      </c>
      <c r="CM309" s="159" t="s">
        <v>282</v>
      </c>
      <c r="CN309" s="159" t="s">
        <v>282</v>
      </c>
      <c r="CO309" s="159" t="s">
        <v>282</v>
      </c>
      <c r="CP309" s="159" t="s">
        <v>282</v>
      </c>
      <c r="CQ309" s="159" t="s">
        <v>282</v>
      </c>
      <c r="CR309" s="159" t="s">
        <v>282</v>
      </c>
      <c r="CS309" s="159" t="s">
        <v>282</v>
      </c>
      <c r="CT309" s="159" t="s">
        <v>282</v>
      </c>
      <c r="CU309" s="159" t="s">
        <v>282</v>
      </c>
      <c r="CV309" s="159" t="s">
        <v>282</v>
      </c>
      <c r="CW309" s="159" t="s">
        <v>282</v>
      </c>
      <c r="CX309" s="159" t="s">
        <v>282</v>
      </c>
      <c r="CY309" s="159" t="s">
        <v>282</v>
      </c>
      <c r="CZ309" s="159" t="s">
        <v>282</v>
      </c>
      <c r="DA309" s="159" t="s">
        <v>282</v>
      </c>
      <c r="DB309" s="159" t="s">
        <v>282</v>
      </c>
      <c r="DC309" s="159" t="s">
        <v>282</v>
      </c>
      <c r="DD309" s="159" t="s">
        <v>282</v>
      </c>
      <c r="DE309" s="159" t="s">
        <v>282</v>
      </c>
      <c r="DF309" s="159" t="s">
        <v>282</v>
      </c>
      <c r="DG309" s="159" t="s">
        <v>282</v>
      </c>
      <c r="DH309" s="159" t="s">
        <v>282</v>
      </c>
      <c r="DI309" s="159" t="s">
        <v>282</v>
      </c>
      <c r="DJ309" s="159" t="s">
        <v>282</v>
      </c>
      <c r="DK309" s="159" t="s">
        <v>282</v>
      </c>
      <c r="DL309" s="159" t="s">
        <v>282</v>
      </c>
      <c r="DM309" s="159" t="s">
        <v>282</v>
      </c>
      <c r="DN309" s="159" t="s">
        <v>282</v>
      </c>
      <c r="DO309" s="159" t="s">
        <v>282</v>
      </c>
      <c r="DP309" s="159" t="s">
        <v>282</v>
      </c>
      <c r="DQ309" s="159" t="s">
        <v>282</v>
      </c>
      <c r="DR309" s="159" t="s">
        <v>282</v>
      </c>
      <c r="DS309" s="159" t="s">
        <v>282</v>
      </c>
      <c r="DT309" s="159" t="s">
        <v>282</v>
      </c>
      <c r="DU309" s="159" t="s">
        <v>282</v>
      </c>
      <c r="DV309" s="159" t="s">
        <v>282</v>
      </c>
      <c r="DW309" s="159" t="s">
        <v>282</v>
      </c>
      <c r="DX309" s="159" t="s">
        <v>282</v>
      </c>
      <c r="DY309" s="159" t="s">
        <v>282</v>
      </c>
      <c r="DZ309" s="159" t="s">
        <v>282</v>
      </c>
      <c r="EA309" s="159" t="s">
        <v>282</v>
      </c>
      <c r="EB309" s="159" t="s">
        <v>282</v>
      </c>
      <c r="EC309" s="159" t="s">
        <v>282</v>
      </c>
      <c r="ED309" s="159" t="s">
        <v>282</v>
      </c>
      <c r="EE309" s="159" t="s">
        <v>282</v>
      </c>
      <c r="EF309" s="159" t="s">
        <v>282</v>
      </c>
      <c r="EG309" s="159" t="s">
        <v>282</v>
      </c>
      <c r="EH309" s="159" t="s">
        <v>282</v>
      </c>
      <c r="EI309" s="159" t="s">
        <v>282</v>
      </c>
      <c r="EJ309" s="159" t="s">
        <v>282</v>
      </c>
      <c r="EK309" s="159" t="s">
        <v>282</v>
      </c>
      <c r="EL309" s="159" t="s">
        <v>282</v>
      </c>
      <c r="EM309" s="159" t="s">
        <v>282</v>
      </c>
      <c r="EN309" s="159" t="s">
        <v>282</v>
      </c>
      <c r="EO309" s="159" t="s">
        <v>282</v>
      </c>
      <c r="EP309" s="159" t="s">
        <v>282</v>
      </c>
      <c r="EQ309" s="159" t="s">
        <v>282</v>
      </c>
      <c r="ER309" s="159" t="s">
        <v>282</v>
      </c>
      <c r="ES309" s="159" t="s">
        <v>282</v>
      </c>
      <c r="ET309" s="159" t="s">
        <v>282</v>
      </c>
      <c r="EU309" s="159" t="s">
        <v>282</v>
      </c>
      <c r="EV309" s="159" t="s">
        <v>282</v>
      </c>
      <c r="EW309" s="159" t="s">
        <v>282</v>
      </c>
      <c r="EX309" s="159" t="s">
        <v>282</v>
      </c>
      <c r="EY309" s="159" t="s">
        <v>282</v>
      </c>
      <c r="EZ309" s="159" t="s">
        <v>282</v>
      </c>
      <c r="FA309" s="159" t="s">
        <v>282</v>
      </c>
      <c r="FB309" s="159" t="s">
        <v>282</v>
      </c>
      <c r="FC309" s="159" t="s">
        <v>282</v>
      </c>
      <c r="FD309" s="159" t="s">
        <v>282</v>
      </c>
      <c r="FE309" s="159" t="s">
        <v>282</v>
      </c>
      <c r="FF309" s="159" t="s">
        <v>282</v>
      </c>
      <c r="FG309" s="159" t="s">
        <v>282</v>
      </c>
      <c r="FH309" s="159" t="s">
        <v>282</v>
      </c>
      <c r="FI309" s="159" t="s">
        <v>282</v>
      </c>
      <c r="FJ309" s="159" t="s">
        <v>282</v>
      </c>
      <c r="FK309" s="159" t="s">
        <v>282</v>
      </c>
      <c r="FL309" s="159" t="s">
        <v>282</v>
      </c>
      <c r="FM309" s="159" t="s">
        <v>282</v>
      </c>
      <c r="FN309" s="159" t="s">
        <v>282</v>
      </c>
      <c r="FO309" s="159" t="s">
        <v>282</v>
      </c>
      <c r="FP309" s="159" t="s">
        <v>282</v>
      </c>
      <c r="FQ309" s="159" t="s">
        <v>282</v>
      </c>
      <c r="FR309" s="159" t="s">
        <v>282</v>
      </c>
      <c r="FS309" s="159" t="s">
        <v>282</v>
      </c>
      <c r="FT309" s="159" t="s">
        <v>282</v>
      </c>
    </row>
    <row r="310" spans="1:176" x14ac:dyDescent="0.25">
      <c r="A310" s="212" t="s">
        <v>9915</v>
      </c>
      <c r="B310" s="159" t="s">
        <v>282</v>
      </c>
      <c r="C310" s="66" t="str">
        <f>IF(ISNUMBER(Severity!H310)=FALSE,Severity!F310,IF(Severity!H310&gt;=0.5,"YES","NO"))</f>
        <v>NO</v>
      </c>
      <c r="D310" s="66" t="str">
        <f>IF(ISNUMBER(Severity!I310)=FALSE,Severity!G310,IF(Severity!I310&gt;0.5,"YES","NO"))</f>
        <v>YES</v>
      </c>
      <c r="E310" s="159">
        <v>16</v>
      </c>
      <c r="F310" s="159">
        <v>2</v>
      </c>
      <c r="G310" s="212" t="s">
        <v>4798</v>
      </c>
      <c r="H310" s="159" t="s">
        <v>183</v>
      </c>
      <c r="I310" s="159" t="s">
        <v>282</v>
      </c>
      <c r="J310" s="159">
        <v>15</v>
      </c>
      <c r="K310" s="159" t="s">
        <v>282</v>
      </c>
      <c r="L310" s="159" t="s">
        <v>282</v>
      </c>
      <c r="M310" s="159" t="s">
        <v>282</v>
      </c>
      <c r="N310" s="159" t="s">
        <v>282</v>
      </c>
      <c r="O310" s="159" t="s">
        <v>282</v>
      </c>
      <c r="P310" s="159" t="s">
        <v>282</v>
      </c>
      <c r="Q310" s="159" t="s">
        <v>282</v>
      </c>
      <c r="R310" s="159" t="s">
        <v>282</v>
      </c>
      <c r="S310" s="159" t="s">
        <v>299</v>
      </c>
      <c r="T310" s="159">
        <v>17</v>
      </c>
      <c r="U310" s="66" t="s">
        <v>282</v>
      </c>
      <c r="V310" s="159" t="s">
        <v>282</v>
      </c>
      <c r="W310" s="159" t="s">
        <v>282</v>
      </c>
      <c r="X310" s="66">
        <v>8.8000000000000007</v>
      </c>
      <c r="Y310" s="66">
        <v>3.5</v>
      </c>
      <c r="Z310" s="66">
        <v>10</v>
      </c>
      <c r="AA310" s="159" t="s">
        <v>282</v>
      </c>
      <c r="AB310" s="159" t="s">
        <v>282</v>
      </c>
      <c r="AC310" s="159" t="s">
        <v>282</v>
      </c>
      <c r="AD310" s="66">
        <v>3.6</v>
      </c>
      <c r="AE310" s="66">
        <v>4.0999999999999996</v>
      </c>
      <c r="AF310" s="66">
        <v>10</v>
      </c>
      <c r="AG310" s="159" t="s">
        <v>282</v>
      </c>
      <c r="AH310" s="159" t="s">
        <v>282</v>
      </c>
      <c r="AI310" s="159" t="s">
        <v>282</v>
      </c>
      <c r="AJ310" s="159" t="s">
        <v>282</v>
      </c>
      <c r="AK310" s="159" t="s">
        <v>282</v>
      </c>
      <c r="AL310" s="159" t="s">
        <v>282</v>
      </c>
      <c r="AM310" s="159">
        <v>25</v>
      </c>
      <c r="AN310" s="159">
        <v>10</v>
      </c>
      <c r="AO310" s="212" t="s">
        <v>682</v>
      </c>
      <c r="AP310" s="159" t="s">
        <v>183</v>
      </c>
      <c r="AQ310" s="159" t="s">
        <v>282</v>
      </c>
      <c r="AR310" s="159">
        <v>7</v>
      </c>
      <c r="AS310" s="159" t="s">
        <v>282</v>
      </c>
      <c r="AT310" s="159" t="s">
        <v>282</v>
      </c>
      <c r="AU310" s="159" t="s">
        <v>282</v>
      </c>
      <c r="AV310" s="159" t="s">
        <v>282</v>
      </c>
      <c r="AW310" s="159" t="s">
        <v>282</v>
      </c>
      <c r="AX310" s="159" t="s">
        <v>282</v>
      </c>
      <c r="AY310" s="159" t="s">
        <v>282</v>
      </c>
      <c r="AZ310" s="159" t="s">
        <v>282</v>
      </c>
      <c r="BA310" s="159" t="s">
        <v>299</v>
      </c>
      <c r="BB310" s="159">
        <v>17</v>
      </c>
      <c r="BC310" s="66" t="s">
        <v>282</v>
      </c>
      <c r="BD310" s="66" t="s">
        <v>282</v>
      </c>
      <c r="BE310" s="159" t="s">
        <v>282</v>
      </c>
      <c r="BF310" s="66">
        <v>11.6</v>
      </c>
      <c r="BG310" s="66">
        <v>4.9000000000000004</v>
      </c>
      <c r="BH310" s="66">
        <v>13</v>
      </c>
      <c r="BI310" s="159" t="s">
        <v>282</v>
      </c>
      <c r="BJ310" s="159" t="s">
        <v>282</v>
      </c>
      <c r="BK310" s="159" t="s">
        <v>282</v>
      </c>
      <c r="BL310" s="66">
        <v>8.8000000000000007</v>
      </c>
      <c r="BM310" s="66">
        <v>6.1</v>
      </c>
      <c r="BN310" s="66">
        <v>13</v>
      </c>
      <c r="BO310" s="159" t="s">
        <v>282</v>
      </c>
      <c r="BP310" s="159" t="s">
        <v>282</v>
      </c>
      <c r="BQ310" s="159" t="s">
        <v>282</v>
      </c>
      <c r="BR310" s="159" t="s">
        <v>282</v>
      </c>
      <c r="BS310" s="159" t="s">
        <v>282</v>
      </c>
      <c r="BT310" s="159" t="s">
        <v>282</v>
      </c>
      <c r="BU310" s="159">
        <v>20</v>
      </c>
      <c r="BV310" s="159">
        <v>13</v>
      </c>
      <c r="BW310" s="159" t="s">
        <v>282</v>
      </c>
      <c r="BX310" s="159" t="s">
        <v>282</v>
      </c>
      <c r="BY310" s="159" t="s">
        <v>282</v>
      </c>
      <c r="BZ310" s="159" t="s">
        <v>282</v>
      </c>
      <c r="CA310" s="159" t="s">
        <v>282</v>
      </c>
      <c r="CB310" s="159" t="s">
        <v>282</v>
      </c>
      <c r="CC310" s="159" t="s">
        <v>282</v>
      </c>
      <c r="CD310" s="159" t="s">
        <v>282</v>
      </c>
      <c r="CE310" s="159" t="s">
        <v>282</v>
      </c>
      <c r="CF310" s="159" t="s">
        <v>282</v>
      </c>
      <c r="CG310" s="159" t="s">
        <v>282</v>
      </c>
      <c r="CH310" s="159" t="s">
        <v>282</v>
      </c>
      <c r="CI310" s="159" t="s">
        <v>282</v>
      </c>
      <c r="CJ310" s="159" t="s">
        <v>282</v>
      </c>
      <c r="CK310" s="159" t="s">
        <v>282</v>
      </c>
      <c r="CL310" s="159" t="s">
        <v>282</v>
      </c>
      <c r="CM310" s="159" t="s">
        <v>282</v>
      </c>
      <c r="CN310" s="159" t="s">
        <v>282</v>
      </c>
      <c r="CO310" s="159" t="s">
        <v>282</v>
      </c>
      <c r="CP310" s="159" t="s">
        <v>282</v>
      </c>
      <c r="CQ310" s="159" t="s">
        <v>282</v>
      </c>
      <c r="CR310" s="159" t="s">
        <v>282</v>
      </c>
      <c r="CS310" s="159" t="s">
        <v>282</v>
      </c>
      <c r="CT310" s="159" t="s">
        <v>282</v>
      </c>
      <c r="CU310" s="159" t="s">
        <v>282</v>
      </c>
      <c r="CV310" s="159" t="s">
        <v>282</v>
      </c>
      <c r="CW310" s="159" t="s">
        <v>282</v>
      </c>
      <c r="CX310" s="159" t="s">
        <v>282</v>
      </c>
      <c r="CY310" s="159" t="s">
        <v>282</v>
      </c>
      <c r="CZ310" s="159" t="s">
        <v>282</v>
      </c>
      <c r="DA310" s="159" t="s">
        <v>282</v>
      </c>
      <c r="DB310" s="159" t="s">
        <v>282</v>
      </c>
      <c r="DC310" s="159" t="s">
        <v>282</v>
      </c>
      <c r="DD310" s="159" t="s">
        <v>282</v>
      </c>
      <c r="DE310" s="159" t="s">
        <v>282</v>
      </c>
      <c r="DF310" s="159" t="s">
        <v>282</v>
      </c>
      <c r="DG310" s="159" t="s">
        <v>282</v>
      </c>
      <c r="DH310" s="159" t="s">
        <v>282</v>
      </c>
      <c r="DI310" s="159" t="s">
        <v>282</v>
      </c>
      <c r="DJ310" s="159" t="s">
        <v>282</v>
      </c>
      <c r="DK310" s="159" t="s">
        <v>282</v>
      </c>
      <c r="DL310" s="159" t="s">
        <v>282</v>
      </c>
      <c r="DM310" s="159" t="s">
        <v>282</v>
      </c>
      <c r="DN310" s="159" t="s">
        <v>282</v>
      </c>
      <c r="DO310" s="159" t="s">
        <v>282</v>
      </c>
      <c r="DP310" s="159" t="s">
        <v>282</v>
      </c>
      <c r="DQ310" s="159" t="s">
        <v>282</v>
      </c>
      <c r="DR310" s="159" t="s">
        <v>282</v>
      </c>
      <c r="DS310" s="159" t="s">
        <v>282</v>
      </c>
      <c r="DT310" s="159" t="s">
        <v>282</v>
      </c>
      <c r="DU310" s="159" t="s">
        <v>282</v>
      </c>
      <c r="DV310" s="159" t="s">
        <v>282</v>
      </c>
      <c r="DW310" s="159" t="s">
        <v>282</v>
      </c>
      <c r="DX310" s="159" t="s">
        <v>282</v>
      </c>
      <c r="DY310" s="159" t="s">
        <v>282</v>
      </c>
      <c r="DZ310" s="159" t="s">
        <v>282</v>
      </c>
      <c r="EA310" s="159" t="s">
        <v>282</v>
      </c>
      <c r="EB310" s="159" t="s">
        <v>282</v>
      </c>
      <c r="EC310" s="159" t="s">
        <v>282</v>
      </c>
      <c r="ED310" s="159" t="s">
        <v>282</v>
      </c>
      <c r="EE310" s="159" t="s">
        <v>282</v>
      </c>
      <c r="EF310" s="159" t="s">
        <v>282</v>
      </c>
      <c r="EG310" s="159" t="s">
        <v>282</v>
      </c>
      <c r="EH310" s="159" t="s">
        <v>282</v>
      </c>
      <c r="EI310" s="159" t="s">
        <v>282</v>
      </c>
      <c r="EJ310" s="159" t="s">
        <v>282</v>
      </c>
      <c r="EK310" s="159" t="s">
        <v>282</v>
      </c>
      <c r="EL310" s="159" t="s">
        <v>282</v>
      </c>
      <c r="EM310" s="159" t="s">
        <v>282</v>
      </c>
      <c r="EN310" s="159" t="s">
        <v>282</v>
      </c>
      <c r="EO310" s="159" t="s">
        <v>282</v>
      </c>
      <c r="EP310" s="159" t="s">
        <v>282</v>
      </c>
      <c r="EQ310" s="159" t="s">
        <v>282</v>
      </c>
      <c r="ER310" s="159" t="s">
        <v>282</v>
      </c>
      <c r="ES310" s="159" t="s">
        <v>282</v>
      </c>
      <c r="ET310" s="159" t="s">
        <v>282</v>
      </c>
      <c r="EU310" s="159" t="s">
        <v>282</v>
      </c>
      <c r="EV310" s="159" t="s">
        <v>282</v>
      </c>
      <c r="EW310" s="159" t="s">
        <v>282</v>
      </c>
      <c r="EX310" s="159" t="s">
        <v>282</v>
      </c>
      <c r="EY310" s="159" t="s">
        <v>282</v>
      </c>
      <c r="EZ310" s="159" t="s">
        <v>282</v>
      </c>
      <c r="FA310" s="159" t="s">
        <v>282</v>
      </c>
      <c r="FB310" s="159" t="s">
        <v>282</v>
      </c>
      <c r="FC310" s="159" t="s">
        <v>282</v>
      </c>
      <c r="FD310" s="159" t="s">
        <v>282</v>
      </c>
      <c r="FE310" s="159" t="s">
        <v>282</v>
      </c>
      <c r="FF310" s="159" t="s">
        <v>282</v>
      </c>
      <c r="FG310" s="159" t="s">
        <v>282</v>
      </c>
      <c r="FH310" s="159" t="s">
        <v>282</v>
      </c>
      <c r="FI310" s="159" t="s">
        <v>282</v>
      </c>
      <c r="FJ310" s="159" t="s">
        <v>282</v>
      </c>
      <c r="FK310" s="159" t="s">
        <v>282</v>
      </c>
      <c r="FL310" s="159" t="s">
        <v>282</v>
      </c>
      <c r="FM310" s="159" t="s">
        <v>282</v>
      </c>
      <c r="FN310" s="159" t="s">
        <v>282</v>
      </c>
      <c r="FO310" s="159" t="s">
        <v>282</v>
      </c>
      <c r="FP310" s="159" t="s">
        <v>282</v>
      </c>
      <c r="FQ310" s="159" t="s">
        <v>282</v>
      </c>
      <c r="FR310" s="159" t="s">
        <v>282</v>
      </c>
      <c r="FS310" s="159" t="s">
        <v>282</v>
      </c>
      <c r="FT310" s="159" t="s">
        <v>282</v>
      </c>
    </row>
    <row r="311" spans="1:176" x14ac:dyDescent="0.25">
      <c r="A311" s="66" t="s">
        <v>6921</v>
      </c>
      <c r="B311" s="159" t="s">
        <v>282</v>
      </c>
      <c r="C311" s="66" t="str">
        <f>IF(ISNUMBER(Severity!H311)=FALSE,Severity!F311,IF(Severity!H311&gt;=0.5,"YES","NO"))</f>
        <v>YES</v>
      </c>
      <c r="D311" s="66" t="str">
        <f>IF(ISNUMBER(Severity!I311)=FALSE,Severity!G311,IF(Severity!I311&gt;0.5,"YES","NO"))</f>
        <v>NO</v>
      </c>
      <c r="E311" s="159">
        <v>8</v>
      </c>
      <c r="F311" s="159">
        <v>3</v>
      </c>
      <c r="G311" s="159" t="s">
        <v>261</v>
      </c>
      <c r="H311" s="159" t="s">
        <v>10507</v>
      </c>
      <c r="I311" s="66">
        <v>17</v>
      </c>
      <c r="J311" s="159">
        <v>30</v>
      </c>
      <c r="K311" s="159" t="s">
        <v>194</v>
      </c>
      <c r="L311" s="159">
        <v>10</v>
      </c>
      <c r="M311" s="66">
        <v>68</v>
      </c>
      <c r="N311" s="159">
        <v>12</v>
      </c>
      <c r="O311" s="159" t="s">
        <v>194</v>
      </c>
      <c r="P311" s="159">
        <v>10</v>
      </c>
      <c r="Q311" s="66">
        <v>78</v>
      </c>
      <c r="R311" s="159">
        <v>50</v>
      </c>
      <c r="S311" s="159" t="s">
        <v>194</v>
      </c>
      <c r="T311" s="159">
        <v>10</v>
      </c>
      <c r="U311" s="159">
        <v>28.2</v>
      </c>
      <c r="V311" s="159">
        <v>3.8</v>
      </c>
      <c r="W311" s="159">
        <v>174</v>
      </c>
      <c r="X311" s="159" t="s">
        <v>282</v>
      </c>
      <c r="Y311" s="159" t="s">
        <v>282</v>
      </c>
      <c r="Z311" s="159" t="s">
        <v>282</v>
      </c>
      <c r="AA311" s="159" t="s">
        <v>282</v>
      </c>
      <c r="AB311" s="159" t="s">
        <v>282</v>
      </c>
      <c r="AC311" s="159" t="s">
        <v>282</v>
      </c>
      <c r="AD311" s="159" t="s">
        <v>282</v>
      </c>
      <c r="AE311" s="159" t="s">
        <v>282</v>
      </c>
      <c r="AF311" s="159" t="s">
        <v>282</v>
      </c>
      <c r="AG311" s="159" t="s">
        <v>282</v>
      </c>
      <c r="AH311" s="159" t="s">
        <v>282</v>
      </c>
      <c r="AI311" s="159" t="s">
        <v>282</v>
      </c>
      <c r="AJ311" s="159" t="s">
        <v>282</v>
      </c>
      <c r="AK311" s="159" t="s">
        <v>282</v>
      </c>
      <c r="AL311" s="159" t="s">
        <v>282</v>
      </c>
      <c r="AM311" s="159">
        <v>174</v>
      </c>
      <c r="AN311" s="159">
        <v>144</v>
      </c>
      <c r="AO311" s="159" t="s">
        <v>246</v>
      </c>
      <c r="AP311" s="159" t="s">
        <v>10507</v>
      </c>
      <c r="AQ311" s="66">
        <v>20</v>
      </c>
      <c r="AR311" s="159">
        <v>42</v>
      </c>
      <c r="AS311" s="159" t="s">
        <v>194</v>
      </c>
      <c r="AT311" s="159">
        <v>10</v>
      </c>
      <c r="AU311" s="66">
        <v>49</v>
      </c>
      <c r="AV311" s="159">
        <v>12</v>
      </c>
      <c r="AW311" s="159" t="s">
        <v>194</v>
      </c>
      <c r="AX311" s="159">
        <v>10</v>
      </c>
      <c r="AY311" s="66">
        <v>61</v>
      </c>
      <c r="AZ311" s="159">
        <v>50</v>
      </c>
      <c r="BA311" s="159" t="s">
        <v>194</v>
      </c>
      <c r="BB311" s="159">
        <v>10</v>
      </c>
      <c r="BC311" s="159">
        <v>28.5</v>
      </c>
      <c r="BD311" s="159">
        <v>3.8</v>
      </c>
      <c r="BE311" s="159">
        <v>164</v>
      </c>
      <c r="BF311" s="159" t="s">
        <v>282</v>
      </c>
      <c r="BG311" s="159" t="s">
        <v>282</v>
      </c>
      <c r="BH311" s="159" t="s">
        <v>282</v>
      </c>
      <c r="BI311" s="159" t="s">
        <v>282</v>
      </c>
      <c r="BJ311" s="159" t="s">
        <v>282</v>
      </c>
      <c r="BK311" s="159" t="s">
        <v>282</v>
      </c>
      <c r="BL311" s="159" t="s">
        <v>282</v>
      </c>
      <c r="BM311" s="159" t="s">
        <v>282</v>
      </c>
      <c r="BN311" s="159" t="s">
        <v>282</v>
      </c>
      <c r="BO311" s="159" t="s">
        <v>282</v>
      </c>
      <c r="BP311" s="159" t="s">
        <v>282</v>
      </c>
      <c r="BQ311" s="159" t="s">
        <v>282</v>
      </c>
      <c r="BR311" s="159" t="s">
        <v>282</v>
      </c>
      <c r="BS311" s="159" t="s">
        <v>282</v>
      </c>
      <c r="BT311" s="159" t="s">
        <v>282</v>
      </c>
      <c r="BU311" s="159">
        <v>164</v>
      </c>
      <c r="BV311" s="159">
        <v>122</v>
      </c>
      <c r="BW311" s="159" t="s">
        <v>790</v>
      </c>
      <c r="BX311" s="159" t="s">
        <v>10507</v>
      </c>
      <c r="BY311" s="66">
        <v>5</v>
      </c>
      <c r="BZ311" s="159">
        <v>20</v>
      </c>
      <c r="CA311" s="159" t="s">
        <v>194</v>
      </c>
      <c r="CB311" s="66">
        <v>10</v>
      </c>
      <c r="CC311" s="66">
        <v>76</v>
      </c>
      <c r="CD311" s="159">
        <v>12</v>
      </c>
      <c r="CE311" s="159" t="s">
        <v>194</v>
      </c>
      <c r="CF311" s="66">
        <v>10</v>
      </c>
      <c r="CG311" s="66">
        <v>85</v>
      </c>
      <c r="CH311" s="66">
        <v>50</v>
      </c>
      <c r="CI311" s="159" t="s">
        <v>194</v>
      </c>
      <c r="CJ311" s="66">
        <v>10</v>
      </c>
      <c r="CK311" s="66">
        <v>28.6</v>
      </c>
      <c r="CL311" s="66">
        <v>4.2</v>
      </c>
      <c r="CM311" s="159">
        <v>180</v>
      </c>
      <c r="CN311" s="159" t="s">
        <v>282</v>
      </c>
      <c r="CO311" s="159" t="s">
        <v>282</v>
      </c>
      <c r="CP311" s="159" t="s">
        <v>282</v>
      </c>
      <c r="CQ311" s="159" t="s">
        <v>282</v>
      </c>
      <c r="CR311" s="159" t="s">
        <v>282</v>
      </c>
      <c r="CS311" s="159" t="s">
        <v>282</v>
      </c>
      <c r="CT311" s="159" t="s">
        <v>282</v>
      </c>
      <c r="CU311" s="159" t="s">
        <v>282</v>
      </c>
      <c r="CV311" s="159" t="s">
        <v>282</v>
      </c>
      <c r="CW311" s="159" t="s">
        <v>282</v>
      </c>
      <c r="CX311" s="159" t="s">
        <v>282</v>
      </c>
      <c r="CY311" s="159" t="s">
        <v>282</v>
      </c>
      <c r="CZ311" s="159" t="s">
        <v>282</v>
      </c>
      <c r="DA311" s="159" t="s">
        <v>282</v>
      </c>
      <c r="DB311" s="159" t="s">
        <v>282</v>
      </c>
      <c r="DC311" s="66">
        <v>180</v>
      </c>
      <c r="DD311" s="66">
        <v>160</v>
      </c>
      <c r="DE311" s="159" t="s">
        <v>282</v>
      </c>
      <c r="DF311" s="159" t="s">
        <v>282</v>
      </c>
      <c r="DG311" s="159" t="s">
        <v>282</v>
      </c>
      <c r="DH311" s="159" t="s">
        <v>282</v>
      </c>
      <c r="DI311" s="159" t="s">
        <v>282</v>
      </c>
      <c r="DJ311" s="159" t="s">
        <v>282</v>
      </c>
      <c r="DK311" s="159" t="s">
        <v>282</v>
      </c>
      <c r="DL311" s="159" t="s">
        <v>282</v>
      </c>
      <c r="DM311" s="159" t="s">
        <v>282</v>
      </c>
      <c r="DN311" s="159" t="s">
        <v>282</v>
      </c>
      <c r="DO311" s="159" t="s">
        <v>282</v>
      </c>
      <c r="DP311" s="159" t="s">
        <v>282</v>
      </c>
      <c r="DQ311" s="159" t="s">
        <v>282</v>
      </c>
      <c r="DR311" s="159" t="s">
        <v>282</v>
      </c>
      <c r="DS311" s="159" t="s">
        <v>282</v>
      </c>
      <c r="DT311" s="159" t="s">
        <v>282</v>
      </c>
      <c r="DU311" s="159" t="s">
        <v>282</v>
      </c>
      <c r="DV311" s="159" t="s">
        <v>282</v>
      </c>
      <c r="DW311" s="159" t="s">
        <v>282</v>
      </c>
      <c r="DX311" s="159" t="s">
        <v>282</v>
      </c>
      <c r="DY311" s="159" t="s">
        <v>282</v>
      </c>
      <c r="DZ311" s="159" t="s">
        <v>282</v>
      </c>
      <c r="EA311" s="159" t="s">
        <v>282</v>
      </c>
      <c r="EB311" s="159" t="s">
        <v>282</v>
      </c>
      <c r="EC311" s="159" t="s">
        <v>282</v>
      </c>
      <c r="ED311" s="159" t="s">
        <v>282</v>
      </c>
      <c r="EE311" s="159" t="s">
        <v>282</v>
      </c>
      <c r="EF311" s="159" t="s">
        <v>282</v>
      </c>
      <c r="EG311" s="159" t="s">
        <v>282</v>
      </c>
      <c r="EH311" s="159" t="s">
        <v>282</v>
      </c>
      <c r="EI311" s="159" t="s">
        <v>282</v>
      </c>
      <c r="EJ311" s="159" t="s">
        <v>282</v>
      </c>
      <c r="EK311" s="159" t="s">
        <v>282</v>
      </c>
      <c r="EL311" s="159" t="s">
        <v>282</v>
      </c>
      <c r="EM311" s="159" t="s">
        <v>282</v>
      </c>
      <c r="EN311" s="159" t="s">
        <v>282</v>
      </c>
      <c r="EO311" s="159" t="s">
        <v>282</v>
      </c>
      <c r="EP311" s="159" t="s">
        <v>282</v>
      </c>
      <c r="EQ311" s="159" t="s">
        <v>282</v>
      </c>
      <c r="ER311" s="159" t="s">
        <v>282</v>
      </c>
      <c r="ES311" s="159" t="s">
        <v>282</v>
      </c>
      <c r="ET311" s="159" t="s">
        <v>282</v>
      </c>
      <c r="EU311" s="159" t="s">
        <v>282</v>
      </c>
      <c r="EV311" s="159" t="s">
        <v>282</v>
      </c>
      <c r="EW311" s="159" t="s">
        <v>282</v>
      </c>
      <c r="EX311" s="159" t="s">
        <v>282</v>
      </c>
      <c r="EY311" s="159" t="s">
        <v>282</v>
      </c>
      <c r="EZ311" s="159" t="s">
        <v>282</v>
      </c>
      <c r="FA311" s="159" t="s">
        <v>282</v>
      </c>
      <c r="FB311" s="159" t="s">
        <v>282</v>
      </c>
      <c r="FC311" s="159" t="s">
        <v>282</v>
      </c>
      <c r="FD311" s="159" t="s">
        <v>282</v>
      </c>
      <c r="FE311" s="159" t="s">
        <v>282</v>
      </c>
      <c r="FF311" s="159" t="s">
        <v>282</v>
      </c>
      <c r="FG311" s="159" t="s">
        <v>282</v>
      </c>
      <c r="FH311" s="159" t="s">
        <v>282</v>
      </c>
      <c r="FI311" s="159" t="s">
        <v>282</v>
      </c>
      <c r="FJ311" s="159" t="s">
        <v>282</v>
      </c>
      <c r="FK311" s="159" t="s">
        <v>282</v>
      </c>
      <c r="FL311" s="159" t="s">
        <v>282</v>
      </c>
      <c r="FM311" s="159" t="s">
        <v>282</v>
      </c>
      <c r="FN311" s="159" t="s">
        <v>282</v>
      </c>
      <c r="FO311" s="159" t="s">
        <v>282</v>
      </c>
      <c r="FP311" s="159" t="s">
        <v>282</v>
      </c>
      <c r="FQ311" s="159" t="s">
        <v>282</v>
      </c>
      <c r="FR311" s="159" t="s">
        <v>282</v>
      </c>
      <c r="FS311" s="159" t="s">
        <v>282</v>
      </c>
      <c r="FT311" s="159" t="s">
        <v>282</v>
      </c>
    </row>
    <row r="312" spans="1:176" x14ac:dyDescent="0.25">
      <c r="A312" s="164" t="s">
        <v>6922</v>
      </c>
      <c r="B312" s="159" t="s">
        <v>14399</v>
      </c>
      <c r="C312" s="66" t="str">
        <f>IF(ISNUMBER(Severity!H312)=FALSE,Severity!F312,IF(Severity!H312&gt;=0.5,"YES","NO"))</f>
        <v>YES</v>
      </c>
      <c r="D312" s="66" t="str">
        <f>IF(ISNUMBER(Severity!I312)=FALSE,Severity!G312,IF(Severity!I312&gt;0.5,"YES","NO"))</f>
        <v>NO</v>
      </c>
      <c r="E312" s="159">
        <v>6</v>
      </c>
      <c r="F312" s="159">
        <v>2</v>
      </c>
      <c r="G312" s="159" t="s">
        <v>274</v>
      </c>
      <c r="H312" s="159" t="s">
        <v>10507</v>
      </c>
      <c r="I312" s="159">
        <v>3</v>
      </c>
      <c r="J312" s="159">
        <v>5</v>
      </c>
      <c r="K312" s="159" t="s">
        <v>299</v>
      </c>
      <c r="L312" s="159">
        <v>17</v>
      </c>
      <c r="M312" s="159">
        <v>38</v>
      </c>
      <c r="N312" s="159">
        <v>7</v>
      </c>
      <c r="O312" s="159" t="s">
        <v>299</v>
      </c>
      <c r="P312" s="159">
        <v>17</v>
      </c>
      <c r="Q312" s="159">
        <v>48</v>
      </c>
      <c r="R312" s="159">
        <v>50</v>
      </c>
      <c r="S312" s="159" t="s">
        <v>299</v>
      </c>
      <c r="T312" s="159">
        <v>17</v>
      </c>
      <c r="U312" s="159">
        <v>21</v>
      </c>
      <c r="V312" s="159">
        <v>1.56</v>
      </c>
      <c r="W312" s="159">
        <v>55</v>
      </c>
      <c r="X312" s="159" t="s">
        <v>282</v>
      </c>
      <c r="Y312" s="159" t="s">
        <v>282</v>
      </c>
      <c r="Z312" s="159" t="s">
        <v>282</v>
      </c>
      <c r="AA312" s="159">
        <v>6.3</v>
      </c>
      <c r="AB312" s="159">
        <v>5.49</v>
      </c>
      <c r="AC312" s="159">
        <v>55</v>
      </c>
      <c r="AD312" s="159" t="s">
        <v>282</v>
      </c>
      <c r="AE312" s="159" t="s">
        <v>282</v>
      </c>
      <c r="AF312" s="159" t="s">
        <v>282</v>
      </c>
      <c r="AG312" s="159">
        <v>-14.6</v>
      </c>
      <c r="AH312" s="159">
        <v>4.8899999999999997</v>
      </c>
      <c r="AI312" s="159">
        <v>55</v>
      </c>
      <c r="AJ312" s="159" t="s">
        <v>282</v>
      </c>
      <c r="AK312" s="159" t="s">
        <v>282</v>
      </c>
      <c r="AL312" s="159" t="s">
        <v>282</v>
      </c>
      <c r="AM312" s="159">
        <v>55</v>
      </c>
      <c r="AN312" s="159">
        <v>50</v>
      </c>
      <c r="AO312" s="159" t="s">
        <v>256</v>
      </c>
      <c r="AP312" s="159" t="s">
        <v>10507</v>
      </c>
      <c r="AQ312" s="159">
        <v>0</v>
      </c>
      <c r="AR312" s="159">
        <v>0</v>
      </c>
      <c r="AS312" s="159" t="s">
        <v>299</v>
      </c>
      <c r="AT312" s="159">
        <v>17</v>
      </c>
      <c r="AU312" s="159">
        <v>36</v>
      </c>
      <c r="AV312" s="159">
        <v>7</v>
      </c>
      <c r="AW312" s="159" t="s">
        <v>299</v>
      </c>
      <c r="AX312" s="159">
        <v>17</v>
      </c>
      <c r="AY312" s="159">
        <v>48</v>
      </c>
      <c r="AZ312" s="159">
        <v>50</v>
      </c>
      <c r="BA312" s="159" t="s">
        <v>299</v>
      </c>
      <c r="BB312" s="159">
        <v>17</v>
      </c>
      <c r="BC312" s="159">
        <v>20.9</v>
      </c>
      <c r="BD312" s="159">
        <v>1.53</v>
      </c>
      <c r="BE312" s="159">
        <v>53</v>
      </c>
      <c r="BF312" s="159">
        <v>20.9</v>
      </c>
      <c r="BG312" s="159">
        <v>1.53</v>
      </c>
      <c r="BH312" s="159">
        <v>53</v>
      </c>
      <c r="BI312" s="159">
        <v>6.1</v>
      </c>
      <c r="BJ312" s="159">
        <v>4.95</v>
      </c>
      <c r="BK312" s="159">
        <v>53</v>
      </c>
      <c r="BL312" s="159">
        <v>6.1</v>
      </c>
      <c r="BM312" s="159">
        <v>4.95</v>
      </c>
      <c r="BN312" s="159">
        <v>53</v>
      </c>
      <c r="BO312" s="159">
        <v>-15</v>
      </c>
      <c r="BP312" s="159">
        <v>4.95</v>
      </c>
      <c r="BQ312" s="159">
        <v>53</v>
      </c>
      <c r="BR312" s="159">
        <v>-15</v>
      </c>
      <c r="BS312" s="159">
        <v>4.95</v>
      </c>
      <c r="BT312" s="159">
        <v>53</v>
      </c>
      <c r="BU312" s="159">
        <v>53</v>
      </c>
      <c r="BV312" s="159">
        <v>53</v>
      </c>
      <c r="BW312" s="159" t="s">
        <v>282</v>
      </c>
      <c r="BX312" s="159" t="s">
        <v>282</v>
      </c>
      <c r="BY312" s="159" t="s">
        <v>282</v>
      </c>
      <c r="BZ312" s="159" t="s">
        <v>282</v>
      </c>
      <c r="CA312" s="159" t="s">
        <v>282</v>
      </c>
      <c r="CB312" s="159" t="s">
        <v>282</v>
      </c>
      <c r="CC312" s="159" t="s">
        <v>282</v>
      </c>
      <c r="CD312" s="159" t="s">
        <v>282</v>
      </c>
      <c r="CE312" s="159" t="s">
        <v>282</v>
      </c>
      <c r="CF312" s="159" t="s">
        <v>282</v>
      </c>
      <c r="CG312" s="159" t="s">
        <v>282</v>
      </c>
      <c r="CH312" s="159" t="s">
        <v>282</v>
      </c>
      <c r="CI312" s="159" t="s">
        <v>282</v>
      </c>
      <c r="CJ312" s="159" t="s">
        <v>282</v>
      </c>
      <c r="CK312" s="159" t="s">
        <v>282</v>
      </c>
      <c r="CL312" s="159" t="s">
        <v>282</v>
      </c>
      <c r="CM312" s="159" t="s">
        <v>282</v>
      </c>
      <c r="CN312" s="159" t="s">
        <v>282</v>
      </c>
      <c r="CO312" s="159" t="s">
        <v>282</v>
      </c>
      <c r="CP312" s="159" t="s">
        <v>282</v>
      </c>
      <c r="CQ312" s="159" t="s">
        <v>282</v>
      </c>
      <c r="CR312" s="159" t="s">
        <v>282</v>
      </c>
      <c r="CS312" s="159" t="s">
        <v>282</v>
      </c>
      <c r="CT312" s="159" t="s">
        <v>282</v>
      </c>
      <c r="CU312" s="159" t="s">
        <v>282</v>
      </c>
      <c r="CV312" s="159" t="s">
        <v>282</v>
      </c>
      <c r="CW312" s="159" t="s">
        <v>282</v>
      </c>
      <c r="CX312" s="159" t="s">
        <v>282</v>
      </c>
      <c r="CY312" s="159" t="s">
        <v>282</v>
      </c>
      <c r="CZ312" s="159" t="s">
        <v>282</v>
      </c>
      <c r="DA312" s="159" t="s">
        <v>282</v>
      </c>
      <c r="DB312" s="159" t="s">
        <v>282</v>
      </c>
      <c r="DC312" s="159" t="s">
        <v>282</v>
      </c>
      <c r="DD312" s="159" t="s">
        <v>282</v>
      </c>
      <c r="DE312" s="159" t="s">
        <v>282</v>
      </c>
      <c r="DF312" s="159" t="s">
        <v>282</v>
      </c>
      <c r="DG312" s="159" t="s">
        <v>282</v>
      </c>
      <c r="DH312" s="159" t="s">
        <v>282</v>
      </c>
      <c r="DI312" s="159" t="s">
        <v>282</v>
      </c>
      <c r="DJ312" s="159" t="s">
        <v>282</v>
      </c>
      <c r="DK312" s="159" t="s">
        <v>282</v>
      </c>
      <c r="DL312" s="159" t="s">
        <v>282</v>
      </c>
      <c r="DM312" s="159" t="s">
        <v>282</v>
      </c>
      <c r="DN312" s="159" t="s">
        <v>282</v>
      </c>
      <c r="DO312" s="159" t="s">
        <v>282</v>
      </c>
      <c r="DP312" s="159" t="s">
        <v>282</v>
      </c>
      <c r="DQ312" s="159" t="s">
        <v>282</v>
      </c>
      <c r="DR312" s="159" t="s">
        <v>282</v>
      </c>
      <c r="DS312" s="159" t="s">
        <v>282</v>
      </c>
      <c r="DT312" s="159" t="s">
        <v>282</v>
      </c>
      <c r="DU312" s="159" t="s">
        <v>282</v>
      </c>
      <c r="DV312" s="159" t="s">
        <v>282</v>
      </c>
      <c r="DW312" s="159" t="s">
        <v>282</v>
      </c>
      <c r="DX312" s="159" t="s">
        <v>282</v>
      </c>
      <c r="DY312" s="159" t="s">
        <v>282</v>
      </c>
      <c r="DZ312" s="159" t="s">
        <v>282</v>
      </c>
      <c r="EA312" s="159" t="s">
        <v>282</v>
      </c>
      <c r="EB312" s="159" t="s">
        <v>282</v>
      </c>
      <c r="EC312" s="159" t="s">
        <v>282</v>
      </c>
      <c r="ED312" s="159" t="s">
        <v>282</v>
      </c>
      <c r="EE312" s="159" t="s">
        <v>282</v>
      </c>
      <c r="EF312" s="159" t="s">
        <v>282</v>
      </c>
      <c r="EG312" s="159" t="s">
        <v>282</v>
      </c>
      <c r="EH312" s="159" t="s">
        <v>282</v>
      </c>
      <c r="EI312" s="159" t="s">
        <v>282</v>
      </c>
      <c r="EJ312" s="159" t="s">
        <v>282</v>
      </c>
      <c r="EK312" s="159" t="s">
        <v>282</v>
      </c>
      <c r="EL312" s="159" t="s">
        <v>282</v>
      </c>
      <c r="EM312" s="159" t="s">
        <v>282</v>
      </c>
      <c r="EN312" s="159" t="s">
        <v>282</v>
      </c>
      <c r="EO312" s="159" t="s">
        <v>282</v>
      </c>
      <c r="EP312" s="159" t="s">
        <v>282</v>
      </c>
      <c r="EQ312" s="159" t="s">
        <v>282</v>
      </c>
      <c r="ER312" s="159" t="s">
        <v>282</v>
      </c>
      <c r="ES312" s="159" t="s">
        <v>282</v>
      </c>
      <c r="ET312" s="159" t="s">
        <v>282</v>
      </c>
      <c r="EU312" s="159" t="s">
        <v>282</v>
      </c>
      <c r="EV312" s="159" t="s">
        <v>282</v>
      </c>
      <c r="EW312" s="159" t="s">
        <v>282</v>
      </c>
      <c r="EX312" s="159" t="s">
        <v>282</v>
      </c>
      <c r="EY312" s="159" t="s">
        <v>282</v>
      </c>
      <c r="EZ312" s="159" t="s">
        <v>282</v>
      </c>
      <c r="FA312" s="159" t="s">
        <v>282</v>
      </c>
      <c r="FB312" s="159" t="s">
        <v>282</v>
      </c>
      <c r="FC312" s="159" t="s">
        <v>282</v>
      </c>
      <c r="FD312" s="159" t="s">
        <v>282</v>
      </c>
      <c r="FE312" s="159" t="s">
        <v>282</v>
      </c>
      <c r="FF312" s="159" t="s">
        <v>282</v>
      </c>
      <c r="FG312" s="159" t="s">
        <v>282</v>
      </c>
      <c r="FH312" s="159" t="s">
        <v>282</v>
      </c>
      <c r="FI312" s="159" t="s">
        <v>282</v>
      </c>
      <c r="FJ312" s="159" t="s">
        <v>282</v>
      </c>
      <c r="FK312" s="159" t="s">
        <v>282</v>
      </c>
      <c r="FL312" s="159" t="s">
        <v>282</v>
      </c>
      <c r="FM312" s="159" t="s">
        <v>282</v>
      </c>
      <c r="FN312" s="159" t="s">
        <v>282</v>
      </c>
      <c r="FO312" s="159" t="s">
        <v>282</v>
      </c>
      <c r="FP312" s="159" t="s">
        <v>282</v>
      </c>
      <c r="FQ312" s="159" t="s">
        <v>282</v>
      </c>
      <c r="FR312" s="159" t="s">
        <v>282</v>
      </c>
      <c r="FS312" s="159" t="s">
        <v>282</v>
      </c>
      <c r="FT312" s="159" t="s">
        <v>282</v>
      </c>
    </row>
    <row r="313" spans="1:176" x14ac:dyDescent="0.25">
      <c r="A313" s="164" t="s">
        <v>7175</v>
      </c>
      <c r="B313" s="159" t="s">
        <v>14408</v>
      </c>
      <c r="C313" s="66" t="str">
        <f>IF(ISNUMBER(Severity!H313)=FALSE,Severity!F313,IF(Severity!H313&gt;=0.5,"YES","NO"))</f>
        <v>YES</v>
      </c>
      <c r="D313" s="66" t="str">
        <f>IF(ISNUMBER(Severity!I313)=FALSE,Severity!G313,IF(Severity!I313&gt;0.5,"YES","NO"))</f>
        <v>NO</v>
      </c>
      <c r="E313" s="159">
        <v>8</v>
      </c>
      <c r="F313" s="159">
        <v>2</v>
      </c>
      <c r="G313" s="159" t="s">
        <v>261</v>
      </c>
      <c r="H313" s="159" t="s">
        <v>10507</v>
      </c>
      <c r="I313" s="159">
        <v>2</v>
      </c>
      <c r="J313" s="159">
        <v>12</v>
      </c>
      <c r="K313" s="159" t="s">
        <v>194</v>
      </c>
      <c r="L313" s="159">
        <v>10</v>
      </c>
      <c r="M313" s="159">
        <v>57</v>
      </c>
      <c r="N313" s="159">
        <v>10</v>
      </c>
      <c r="O313" s="159" t="s">
        <v>194</v>
      </c>
      <c r="P313" s="159">
        <v>10</v>
      </c>
      <c r="Q313" s="159">
        <v>96</v>
      </c>
      <c r="R313" s="159">
        <v>50</v>
      </c>
      <c r="S313" s="159" t="s">
        <v>194</v>
      </c>
      <c r="T313" s="159">
        <v>10</v>
      </c>
      <c r="U313" s="159">
        <v>35.4</v>
      </c>
      <c r="V313" s="159">
        <v>4.3</v>
      </c>
      <c r="W313" s="159">
        <v>140</v>
      </c>
      <c r="X313" s="159" t="s">
        <v>282</v>
      </c>
      <c r="Y313" s="159" t="s">
        <v>282</v>
      </c>
      <c r="Z313" s="159" t="s">
        <v>282</v>
      </c>
      <c r="AA313" s="159" t="s">
        <v>282</v>
      </c>
      <c r="AB313" s="159" t="s">
        <v>282</v>
      </c>
      <c r="AC313" s="159" t="s">
        <v>282</v>
      </c>
      <c r="AD313" s="159" t="s">
        <v>282</v>
      </c>
      <c r="AE313" s="159" t="s">
        <v>282</v>
      </c>
      <c r="AF313" s="159" t="s">
        <v>282</v>
      </c>
      <c r="AG313" s="159">
        <v>-19</v>
      </c>
      <c r="AH313" s="159">
        <v>10.61</v>
      </c>
      <c r="AI313" s="159">
        <v>139</v>
      </c>
      <c r="AJ313" s="159">
        <v>-23.2</v>
      </c>
      <c r="AK313" s="159">
        <v>7.92</v>
      </c>
      <c r="AL313" s="159">
        <v>128</v>
      </c>
      <c r="AM313" s="159">
        <v>140</v>
      </c>
      <c r="AN313" s="159">
        <v>128</v>
      </c>
      <c r="AO313" s="159" t="s">
        <v>790</v>
      </c>
      <c r="AP313" s="159" t="s">
        <v>10507</v>
      </c>
      <c r="AQ313" s="159">
        <v>1</v>
      </c>
      <c r="AR313" s="159">
        <v>21</v>
      </c>
      <c r="AS313" s="159" t="s">
        <v>194</v>
      </c>
      <c r="AT313" s="159">
        <v>10</v>
      </c>
      <c r="AU313" s="159">
        <v>14</v>
      </c>
      <c r="AV313" s="159">
        <v>10</v>
      </c>
      <c r="AW313" s="159" t="s">
        <v>194</v>
      </c>
      <c r="AX313" s="159">
        <v>10</v>
      </c>
      <c r="AY313" s="159">
        <v>33</v>
      </c>
      <c r="AZ313" s="159">
        <v>50</v>
      </c>
      <c r="BA313" s="159" t="s">
        <v>194</v>
      </c>
      <c r="BB313" s="159">
        <v>10</v>
      </c>
      <c r="BC313" s="159">
        <v>34.700000000000003</v>
      </c>
      <c r="BD313" s="159">
        <v>4.2</v>
      </c>
      <c r="BE313" s="159">
        <v>71</v>
      </c>
      <c r="BF313" s="159" t="s">
        <v>282</v>
      </c>
      <c r="BG313" s="159" t="s">
        <v>282</v>
      </c>
      <c r="BH313" s="159" t="s">
        <v>282</v>
      </c>
      <c r="BI313" s="159" t="s">
        <v>282</v>
      </c>
      <c r="BJ313" s="159" t="s">
        <v>282</v>
      </c>
      <c r="BK313" s="159" t="s">
        <v>282</v>
      </c>
      <c r="BL313" s="159" t="s">
        <v>282</v>
      </c>
      <c r="BM313" s="159" t="s">
        <v>282</v>
      </c>
      <c r="BN313" s="159" t="s">
        <v>282</v>
      </c>
      <c r="BO313" s="159">
        <v>-13.4</v>
      </c>
      <c r="BP313" s="159">
        <v>9.27</v>
      </c>
      <c r="BQ313" s="159">
        <v>71</v>
      </c>
      <c r="BR313" s="159">
        <v>-20.2</v>
      </c>
      <c r="BS313" s="159">
        <v>7.07</v>
      </c>
      <c r="BT313" s="159">
        <v>50</v>
      </c>
      <c r="BU313" s="159">
        <v>71</v>
      </c>
      <c r="BV313" s="159">
        <v>50</v>
      </c>
      <c r="BW313" s="159" t="s">
        <v>282</v>
      </c>
      <c r="BX313" s="159" t="s">
        <v>282</v>
      </c>
      <c r="BY313" s="159" t="s">
        <v>282</v>
      </c>
      <c r="BZ313" s="159" t="s">
        <v>282</v>
      </c>
      <c r="CA313" s="159" t="s">
        <v>282</v>
      </c>
      <c r="CB313" s="159" t="s">
        <v>282</v>
      </c>
      <c r="CC313" s="159" t="s">
        <v>282</v>
      </c>
      <c r="CD313" s="159" t="s">
        <v>282</v>
      </c>
      <c r="CE313" s="159" t="s">
        <v>282</v>
      </c>
      <c r="CF313" s="159" t="s">
        <v>282</v>
      </c>
      <c r="CG313" s="159" t="s">
        <v>282</v>
      </c>
      <c r="CH313" s="159" t="s">
        <v>282</v>
      </c>
      <c r="CI313" s="159" t="s">
        <v>282</v>
      </c>
      <c r="CJ313" s="159" t="s">
        <v>282</v>
      </c>
      <c r="CK313" s="159" t="s">
        <v>282</v>
      </c>
      <c r="CL313" s="159" t="s">
        <v>282</v>
      </c>
      <c r="CM313" s="159" t="s">
        <v>282</v>
      </c>
      <c r="CN313" s="159" t="s">
        <v>282</v>
      </c>
      <c r="CO313" s="159" t="s">
        <v>282</v>
      </c>
      <c r="CP313" s="159" t="s">
        <v>282</v>
      </c>
      <c r="CQ313" s="159" t="s">
        <v>282</v>
      </c>
      <c r="CR313" s="159" t="s">
        <v>282</v>
      </c>
      <c r="CS313" s="159" t="s">
        <v>282</v>
      </c>
      <c r="CT313" s="159" t="s">
        <v>282</v>
      </c>
      <c r="CU313" s="159" t="s">
        <v>282</v>
      </c>
      <c r="CV313" s="159" t="s">
        <v>282</v>
      </c>
      <c r="CW313" s="159" t="s">
        <v>282</v>
      </c>
      <c r="CX313" s="159" t="s">
        <v>282</v>
      </c>
      <c r="CY313" s="159" t="s">
        <v>282</v>
      </c>
      <c r="CZ313" s="159" t="s">
        <v>282</v>
      </c>
      <c r="DA313" s="159" t="s">
        <v>282</v>
      </c>
      <c r="DB313" s="159" t="s">
        <v>282</v>
      </c>
      <c r="DC313" s="159" t="s">
        <v>282</v>
      </c>
      <c r="DD313" s="159" t="s">
        <v>282</v>
      </c>
      <c r="DE313" s="159" t="s">
        <v>282</v>
      </c>
      <c r="DF313" s="159" t="s">
        <v>282</v>
      </c>
      <c r="DG313" s="159" t="s">
        <v>282</v>
      </c>
      <c r="DH313" s="159" t="s">
        <v>282</v>
      </c>
      <c r="DI313" s="159" t="s">
        <v>282</v>
      </c>
      <c r="DJ313" s="159" t="s">
        <v>282</v>
      </c>
      <c r="DK313" s="159" t="s">
        <v>282</v>
      </c>
      <c r="DL313" s="159" t="s">
        <v>282</v>
      </c>
      <c r="DM313" s="159" t="s">
        <v>282</v>
      </c>
      <c r="DN313" s="159" t="s">
        <v>282</v>
      </c>
      <c r="DO313" s="159" t="s">
        <v>282</v>
      </c>
      <c r="DP313" s="159" t="s">
        <v>282</v>
      </c>
      <c r="DQ313" s="159" t="s">
        <v>282</v>
      </c>
      <c r="DR313" s="159" t="s">
        <v>282</v>
      </c>
      <c r="DS313" s="159" t="s">
        <v>282</v>
      </c>
      <c r="DT313" s="159" t="s">
        <v>282</v>
      </c>
      <c r="DU313" s="159" t="s">
        <v>282</v>
      </c>
      <c r="DV313" s="159" t="s">
        <v>282</v>
      </c>
      <c r="DW313" s="159" t="s">
        <v>282</v>
      </c>
      <c r="DX313" s="159" t="s">
        <v>282</v>
      </c>
      <c r="DY313" s="159" t="s">
        <v>282</v>
      </c>
      <c r="DZ313" s="159" t="s">
        <v>282</v>
      </c>
      <c r="EA313" s="159" t="s">
        <v>282</v>
      </c>
      <c r="EB313" s="159" t="s">
        <v>282</v>
      </c>
      <c r="EC313" s="159" t="s">
        <v>282</v>
      </c>
      <c r="ED313" s="159" t="s">
        <v>282</v>
      </c>
      <c r="EE313" s="159" t="s">
        <v>282</v>
      </c>
      <c r="EF313" s="159" t="s">
        <v>282</v>
      </c>
      <c r="EG313" s="159" t="s">
        <v>282</v>
      </c>
      <c r="EH313" s="159" t="s">
        <v>282</v>
      </c>
      <c r="EI313" s="159" t="s">
        <v>282</v>
      </c>
      <c r="EJ313" s="159" t="s">
        <v>282</v>
      </c>
      <c r="EK313" s="159" t="s">
        <v>282</v>
      </c>
      <c r="EL313" s="159" t="s">
        <v>282</v>
      </c>
      <c r="EM313" s="159" t="s">
        <v>282</v>
      </c>
      <c r="EN313" s="159" t="s">
        <v>282</v>
      </c>
      <c r="EO313" s="159" t="s">
        <v>282</v>
      </c>
      <c r="EP313" s="159" t="s">
        <v>282</v>
      </c>
      <c r="EQ313" s="159" t="s">
        <v>282</v>
      </c>
      <c r="ER313" s="159" t="s">
        <v>282</v>
      </c>
      <c r="ES313" s="159" t="s">
        <v>282</v>
      </c>
      <c r="ET313" s="159" t="s">
        <v>282</v>
      </c>
      <c r="EU313" s="159" t="s">
        <v>282</v>
      </c>
      <c r="EV313" s="159" t="s">
        <v>282</v>
      </c>
      <c r="EW313" s="159" t="s">
        <v>282</v>
      </c>
      <c r="EX313" s="159" t="s">
        <v>282</v>
      </c>
      <c r="EY313" s="159" t="s">
        <v>282</v>
      </c>
      <c r="EZ313" s="159" t="s">
        <v>282</v>
      </c>
      <c r="FA313" s="159" t="s">
        <v>282</v>
      </c>
      <c r="FB313" s="159" t="s">
        <v>282</v>
      </c>
      <c r="FC313" s="159" t="s">
        <v>282</v>
      </c>
      <c r="FD313" s="159" t="s">
        <v>282</v>
      </c>
      <c r="FE313" s="159" t="s">
        <v>282</v>
      </c>
      <c r="FF313" s="159" t="s">
        <v>282</v>
      </c>
      <c r="FG313" s="159" t="s">
        <v>282</v>
      </c>
      <c r="FH313" s="159" t="s">
        <v>282</v>
      </c>
      <c r="FI313" s="159" t="s">
        <v>282</v>
      </c>
      <c r="FJ313" s="159" t="s">
        <v>282</v>
      </c>
      <c r="FK313" s="159" t="s">
        <v>282</v>
      </c>
      <c r="FL313" s="159" t="s">
        <v>282</v>
      </c>
      <c r="FM313" s="159" t="s">
        <v>282</v>
      </c>
      <c r="FN313" s="159" t="s">
        <v>282</v>
      </c>
      <c r="FO313" s="159" t="s">
        <v>282</v>
      </c>
      <c r="FP313" s="159" t="s">
        <v>282</v>
      </c>
      <c r="FQ313" s="159" t="s">
        <v>282</v>
      </c>
      <c r="FR313" s="159" t="s">
        <v>282</v>
      </c>
      <c r="FS313" s="159" t="s">
        <v>282</v>
      </c>
      <c r="FT313" s="159" t="s">
        <v>282</v>
      </c>
    </row>
    <row r="314" spans="1:176" x14ac:dyDescent="0.25">
      <c r="A314" s="164" t="s">
        <v>2784</v>
      </c>
      <c r="B314" s="159" t="s">
        <v>14417</v>
      </c>
      <c r="C314" s="66" t="str">
        <f>IF(ISNUMBER(Severity!H314)=FALSE,Severity!F314,IF(Severity!H314&gt;=0.5,"YES","NO"))</f>
        <v>YES</v>
      </c>
      <c r="D314" s="66" t="str">
        <f>IF(ISNUMBER(Severity!I314)=FALSE,Severity!G314,IF(Severity!I314&gt;0.5,"YES","NO"))</f>
        <v>NO</v>
      </c>
      <c r="E314" s="159">
        <v>8</v>
      </c>
      <c r="F314" s="159">
        <v>2</v>
      </c>
      <c r="G314" s="159" t="s">
        <v>272</v>
      </c>
      <c r="H314" s="159" t="s">
        <v>10507</v>
      </c>
      <c r="I314" s="159">
        <v>15</v>
      </c>
      <c r="J314" s="159">
        <v>23</v>
      </c>
      <c r="K314" s="159" t="s">
        <v>299</v>
      </c>
      <c r="L314" s="159">
        <v>17</v>
      </c>
      <c r="M314" s="159">
        <v>51</v>
      </c>
      <c r="N314" s="159">
        <v>7</v>
      </c>
      <c r="O314" s="159" t="s">
        <v>299</v>
      </c>
      <c r="P314" s="159">
        <v>24</v>
      </c>
      <c r="Q314" s="159">
        <v>93</v>
      </c>
      <c r="R314" s="159">
        <v>50</v>
      </c>
      <c r="S314" s="159" t="s">
        <v>299</v>
      </c>
      <c r="T314" s="159">
        <v>24</v>
      </c>
      <c r="U314" s="159">
        <v>28.5</v>
      </c>
      <c r="V314" s="159">
        <v>4.9000000000000004</v>
      </c>
      <c r="W314" s="159">
        <v>151</v>
      </c>
      <c r="X314" s="159" t="s">
        <v>282</v>
      </c>
      <c r="Y314" s="159" t="s">
        <v>282</v>
      </c>
      <c r="Z314" s="159" t="s">
        <v>282</v>
      </c>
      <c r="AA314" s="159" t="s">
        <v>282</v>
      </c>
      <c r="AB314" s="159" t="s">
        <v>282</v>
      </c>
      <c r="AC314" s="159" t="s">
        <v>282</v>
      </c>
      <c r="AD314" s="159" t="s">
        <v>282</v>
      </c>
      <c r="AE314" s="159" t="s">
        <v>282</v>
      </c>
      <c r="AF314" s="159" t="s">
        <v>282</v>
      </c>
      <c r="AG314" s="159">
        <v>-15.8</v>
      </c>
      <c r="AH314" s="159">
        <v>9.6999999999999993</v>
      </c>
      <c r="AI314" s="159">
        <v>147</v>
      </c>
      <c r="AJ314" s="159" t="s">
        <v>282</v>
      </c>
      <c r="AK314" s="159" t="s">
        <v>282</v>
      </c>
      <c r="AL314" s="159" t="s">
        <v>282</v>
      </c>
      <c r="AM314" s="159">
        <v>151</v>
      </c>
      <c r="AN314" s="159">
        <v>128</v>
      </c>
      <c r="AO314" s="159" t="s">
        <v>790</v>
      </c>
      <c r="AP314" s="159" t="s">
        <v>10507</v>
      </c>
      <c r="AQ314" s="159">
        <v>6</v>
      </c>
      <c r="AR314" s="159">
        <v>17</v>
      </c>
      <c r="AS314" s="159" t="s">
        <v>299</v>
      </c>
      <c r="AT314" s="159">
        <v>17</v>
      </c>
      <c r="AU314" s="159">
        <v>28</v>
      </c>
      <c r="AV314" s="159">
        <v>7</v>
      </c>
      <c r="AW314" s="159" t="s">
        <v>299</v>
      </c>
      <c r="AX314" s="159">
        <v>24</v>
      </c>
      <c r="AY314" s="159">
        <v>51</v>
      </c>
      <c r="AZ314" s="159">
        <v>50</v>
      </c>
      <c r="BA314" s="159" t="s">
        <v>299</v>
      </c>
      <c r="BB314" s="159">
        <v>24</v>
      </c>
      <c r="BC314" s="159">
        <v>29.4</v>
      </c>
      <c r="BD314" s="159">
        <v>5.0999999999999996</v>
      </c>
      <c r="BE314" s="159">
        <v>145</v>
      </c>
      <c r="BF314" s="159" t="s">
        <v>282</v>
      </c>
      <c r="BG314" s="159" t="s">
        <v>282</v>
      </c>
      <c r="BH314" s="159" t="s">
        <v>282</v>
      </c>
      <c r="BI314" s="159" t="s">
        <v>282</v>
      </c>
      <c r="BJ314" s="159" t="s">
        <v>282</v>
      </c>
      <c r="BK314" s="159" t="s">
        <v>282</v>
      </c>
      <c r="BL314" s="159" t="s">
        <v>282</v>
      </c>
      <c r="BM314" s="159" t="s">
        <v>282</v>
      </c>
      <c r="BN314" s="159" t="s">
        <v>282</v>
      </c>
      <c r="BO314" s="159">
        <v>-10.3</v>
      </c>
      <c r="BP314" s="159">
        <v>9.6300000000000008</v>
      </c>
      <c r="BQ314" s="159">
        <v>145</v>
      </c>
      <c r="BR314" s="159" t="s">
        <v>282</v>
      </c>
      <c r="BS314" s="159" t="s">
        <v>282</v>
      </c>
      <c r="BT314" s="159" t="s">
        <v>282</v>
      </c>
      <c r="BU314" s="159">
        <v>145</v>
      </c>
      <c r="BV314" s="159">
        <v>128</v>
      </c>
      <c r="BW314" s="159" t="s">
        <v>282</v>
      </c>
      <c r="BX314" s="159" t="s">
        <v>282</v>
      </c>
      <c r="BY314" s="159" t="s">
        <v>282</v>
      </c>
      <c r="BZ314" s="159" t="s">
        <v>282</v>
      </c>
      <c r="CA314" s="159" t="s">
        <v>282</v>
      </c>
      <c r="CB314" s="159" t="s">
        <v>282</v>
      </c>
      <c r="CC314" s="159" t="s">
        <v>282</v>
      </c>
      <c r="CD314" s="159" t="s">
        <v>282</v>
      </c>
      <c r="CE314" s="159" t="s">
        <v>282</v>
      </c>
      <c r="CF314" s="159" t="s">
        <v>282</v>
      </c>
      <c r="CG314" s="159" t="s">
        <v>282</v>
      </c>
      <c r="CH314" s="159" t="s">
        <v>282</v>
      </c>
      <c r="CI314" s="159" t="s">
        <v>282</v>
      </c>
      <c r="CJ314" s="159" t="s">
        <v>282</v>
      </c>
      <c r="CK314" s="159" t="s">
        <v>282</v>
      </c>
      <c r="CL314" s="159" t="s">
        <v>282</v>
      </c>
      <c r="CM314" s="159" t="s">
        <v>282</v>
      </c>
      <c r="CN314" s="159" t="s">
        <v>282</v>
      </c>
      <c r="CO314" s="159" t="s">
        <v>282</v>
      </c>
      <c r="CP314" s="159" t="s">
        <v>282</v>
      </c>
      <c r="CQ314" s="159" t="s">
        <v>282</v>
      </c>
      <c r="CR314" s="159" t="s">
        <v>282</v>
      </c>
      <c r="CS314" s="159" t="s">
        <v>282</v>
      </c>
      <c r="CT314" s="159" t="s">
        <v>282</v>
      </c>
      <c r="CU314" s="159" t="s">
        <v>282</v>
      </c>
      <c r="CV314" s="159" t="s">
        <v>282</v>
      </c>
      <c r="CW314" s="159" t="s">
        <v>282</v>
      </c>
      <c r="CX314" s="159" t="s">
        <v>282</v>
      </c>
      <c r="CY314" s="159" t="s">
        <v>282</v>
      </c>
      <c r="CZ314" s="159" t="s">
        <v>282</v>
      </c>
      <c r="DA314" s="159" t="s">
        <v>282</v>
      </c>
      <c r="DB314" s="159" t="s">
        <v>282</v>
      </c>
      <c r="DC314" s="159" t="s">
        <v>282</v>
      </c>
      <c r="DD314" s="159" t="s">
        <v>282</v>
      </c>
      <c r="DE314" s="159" t="s">
        <v>282</v>
      </c>
      <c r="DF314" s="159" t="s">
        <v>282</v>
      </c>
      <c r="DG314" s="159" t="s">
        <v>282</v>
      </c>
      <c r="DH314" s="159" t="s">
        <v>282</v>
      </c>
      <c r="DI314" s="159" t="s">
        <v>282</v>
      </c>
      <c r="DJ314" s="159" t="s">
        <v>282</v>
      </c>
      <c r="DK314" s="159" t="s">
        <v>282</v>
      </c>
      <c r="DL314" s="159" t="s">
        <v>282</v>
      </c>
      <c r="DM314" s="159" t="s">
        <v>282</v>
      </c>
      <c r="DN314" s="159" t="s">
        <v>282</v>
      </c>
      <c r="DO314" s="159" t="s">
        <v>282</v>
      </c>
      <c r="DP314" s="159" t="s">
        <v>282</v>
      </c>
      <c r="DQ314" s="159" t="s">
        <v>282</v>
      </c>
      <c r="DR314" s="159" t="s">
        <v>282</v>
      </c>
      <c r="DS314" s="159" t="s">
        <v>282</v>
      </c>
      <c r="DT314" s="159" t="s">
        <v>282</v>
      </c>
      <c r="DU314" s="159" t="s">
        <v>282</v>
      </c>
      <c r="DV314" s="159" t="s">
        <v>282</v>
      </c>
      <c r="DW314" s="159" t="s">
        <v>282</v>
      </c>
      <c r="DX314" s="159" t="s">
        <v>282</v>
      </c>
      <c r="DY314" s="159" t="s">
        <v>282</v>
      </c>
      <c r="DZ314" s="159" t="s">
        <v>282</v>
      </c>
      <c r="EA314" s="159" t="s">
        <v>282</v>
      </c>
      <c r="EB314" s="159" t="s">
        <v>282</v>
      </c>
      <c r="EC314" s="159" t="s">
        <v>282</v>
      </c>
      <c r="ED314" s="159" t="s">
        <v>282</v>
      </c>
      <c r="EE314" s="159" t="s">
        <v>282</v>
      </c>
      <c r="EF314" s="159" t="s">
        <v>282</v>
      </c>
      <c r="EG314" s="159" t="s">
        <v>282</v>
      </c>
      <c r="EH314" s="159" t="s">
        <v>282</v>
      </c>
      <c r="EI314" s="159" t="s">
        <v>282</v>
      </c>
      <c r="EJ314" s="159" t="s">
        <v>282</v>
      </c>
      <c r="EK314" s="159" t="s">
        <v>282</v>
      </c>
      <c r="EL314" s="159" t="s">
        <v>282</v>
      </c>
      <c r="EM314" s="159" t="s">
        <v>282</v>
      </c>
      <c r="EN314" s="159" t="s">
        <v>282</v>
      </c>
      <c r="EO314" s="159" t="s">
        <v>282</v>
      </c>
      <c r="EP314" s="159" t="s">
        <v>282</v>
      </c>
      <c r="EQ314" s="159" t="s">
        <v>282</v>
      </c>
      <c r="ER314" s="159" t="s">
        <v>282</v>
      </c>
      <c r="ES314" s="159" t="s">
        <v>282</v>
      </c>
      <c r="ET314" s="159" t="s">
        <v>282</v>
      </c>
      <c r="EU314" s="159" t="s">
        <v>282</v>
      </c>
      <c r="EV314" s="159" t="s">
        <v>282</v>
      </c>
      <c r="EW314" s="159" t="s">
        <v>282</v>
      </c>
      <c r="EX314" s="159" t="s">
        <v>282</v>
      </c>
      <c r="EY314" s="159" t="s">
        <v>282</v>
      </c>
      <c r="EZ314" s="159" t="s">
        <v>282</v>
      </c>
      <c r="FA314" s="159" t="s">
        <v>282</v>
      </c>
      <c r="FB314" s="159" t="s">
        <v>282</v>
      </c>
      <c r="FC314" s="159" t="s">
        <v>282</v>
      </c>
      <c r="FD314" s="159" t="s">
        <v>282</v>
      </c>
      <c r="FE314" s="159" t="s">
        <v>282</v>
      </c>
      <c r="FF314" s="159" t="s">
        <v>282</v>
      </c>
      <c r="FG314" s="159" t="s">
        <v>282</v>
      </c>
      <c r="FH314" s="159" t="s">
        <v>282</v>
      </c>
      <c r="FI314" s="159" t="s">
        <v>282</v>
      </c>
      <c r="FJ314" s="159" t="s">
        <v>282</v>
      </c>
      <c r="FK314" s="159" t="s">
        <v>282</v>
      </c>
      <c r="FL314" s="159" t="s">
        <v>282</v>
      </c>
      <c r="FM314" s="159" t="s">
        <v>282</v>
      </c>
      <c r="FN314" s="159" t="s">
        <v>282</v>
      </c>
      <c r="FO314" s="159" t="s">
        <v>282</v>
      </c>
      <c r="FP314" s="159" t="s">
        <v>282</v>
      </c>
      <c r="FQ314" s="159" t="s">
        <v>282</v>
      </c>
      <c r="FR314" s="159" t="s">
        <v>282</v>
      </c>
      <c r="FS314" s="159" t="s">
        <v>282</v>
      </c>
      <c r="FT314" s="159" t="s">
        <v>282</v>
      </c>
    </row>
    <row r="315" spans="1:176" x14ac:dyDescent="0.25">
      <c r="A315" s="164" t="s">
        <v>5929</v>
      </c>
      <c r="B315" s="159" t="s">
        <v>16225</v>
      </c>
      <c r="C315" s="66" t="str">
        <f>IF(ISNUMBER(Severity!H315)=FALSE,Severity!F315,IF(Severity!H315&gt;=0.5,"YES","NO"))</f>
        <v>YES</v>
      </c>
      <c r="D315" s="66" t="str">
        <f>IF(ISNUMBER(Severity!I315)=FALSE,Severity!G315,IF(Severity!I315&gt;0.5,"YES","NO"))</f>
        <v>NO</v>
      </c>
      <c r="E315" s="159">
        <v>7</v>
      </c>
      <c r="F315" s="159">
        <v>2</v>
      </c>
      <c r="G315" s="159" t="s">
        <v>270</v>
      </c>
      <c r="H315" s="159" t="s">
        <v>10507</v>
      </c>
      <c r="I315" s="159">
        <v>6</v>
      </c>
      <c r="J315" s="159">
        <v>6</v>
      </c>
      <c r="K315" s="159" t="s">
        <v>282</v>
      </c>
      <c r="L315" s="159" t="s">
        <v>282</v>
      </c>
      <c r="M315" s="159" t="s">
        <v>282</v>
      </c>
      <c r="N315" s="159" t="s">
        <v>282</v>
      </c>
      <c r="O315" s="159" t="s">
        <v>10840</v>
      </c>
      <c r="P315" s="159">
        <v>1</v>
      </c>
      <c r="Q315" s="159">
        <v>7</v>
      </c>
      <c r="R315" s="159" t="s">
        <v>10841</v>
      </c>
      <c r="S315" s="159" t="s">
        <v>299</v>
      </c>
      <c r="T315" s="159">
        <v>24</v>
      </c>
      <c r="U315" s="159" t="s">
        <v>282</v>
      </c>
      <c r="V315" s="159" t="s">
        <v>282</v>
      </c>
      <c r="W315" s="159" t="s">
        <v>282</v>
      </c>
      <c r="X315" s="159">
        <v>21.7</v>
      </c>
      <c r="Y315" s="159">
        <v>2.5</v>
      </c>
      <c r="Z315" s="159">
        <v>12</v>
      </c>
      <c r="AA315" s="159" t="s">
        <v>282</v>
      </c>
      <c r="AB315" s="159" t="s">
        <v>282</v>
      </c>
      <c r="AC315" s="159" t="s">
        <v>282</v>
      </c>
      <c r="AD315" s="159">
        <v>13.1</v>
      </c>
      <c r="AE315" s="159">
        <v>6.7</v>
      </c>
      <c r="AF315" s="159">
        <v>12</v>
      </c>
      <c r="AG315" s="159" t="s">
        <v>282</v>
      </c>
      <c r="AH315" s="159" t="s">
        <v>282</v>
      </c>
      <c r="AI315" s="159" t="s">
        <v>282</v>
      </c>
      <c r="AJ315" s="159" t="s">
        <v>282</v>
      </c>
      <c r="AK315" s="159" t="s">
        <v>282</v>
      </c>
      <c r="AL315" s="159" t="s">
        <v>282</v>
      </c>
      <c r="AM315" s="159">
        <v>18</v>
      </c>
      <c r="AN315" s="159">
        <v>12</v>
      </c>
      <c r="AO315" s="159" t="s">
        <v>790</v>
      </c>
      <c r="AP315" s="159" t="s">
        <v>10507</v>
      </c>
      <c r="AQ315" s="159">
        <v>1</v>
      </c>
      <c r="AR315" s="159">
        <v>1</v>
      </c>
      <c r="AS315" s="159" t="s">
        <v>282</v>
      </c>
      <c r="AT315" s="159" t="s">
        <v>282</v>
      </c>
      <c r="AU315" s="159" t="s">
        <v>282</v>
      </c>
      <c r="AV315" s="159" t="s">
        <v>282</v>
      </c>
      <c r="AW315" s="159" t="s">
        <v>10840</v>
      </c>
      <c r="AX315" s="159">
        <v>1</v>
      </c>
      <c r="AY315" s="159">
        <v>1</v>
      </c>
      <c r="AZ315" s="159" t="s">
        <v>10841</v>
      </c>
      <c r="BA315" s="159" t="s">
        <v>299</v>
      </c>
      <c r="BB315" s="159">
        <v>24</v>
      </c>
      <c r="BC315" s="159" t="s">
        <v>282</v>
      </c>
      <c r="BD315" s="159" t="s">
        <v>282</v>
      </c>
      <c r="BE315" s="159" t="s">
        <v>282</v>
      </c>
      <c r="BF315" s="159">
        <v>23.7</v>
      </c>
      <c r="BG315" s="159">
        <v>4.0999999999999996</v>
      </c>
      <c r="BH315" s="159">
        <v>11</v>
      </c>
      <c r="BI315" s="159" t="s">
        <v>282</v>
      </c>
      <c r="BJ315" s="159" t="s">
        <v>282</v>
      </c>
      <c r="BK315" s="159" t="s">
        <v>282</v>
      </c>
      <c r="BL315" s="159">
        <v>21.2</v>
      </c>
      <c r="BM315" s="159">
        <v>5.7</v>
      </c>
      <c r="BN315" s="159">
        <v>11</v>
      </c>
      <c r="BO315" s="159" t="s">
        <v>282</v>
      </c>
      <c r="BP315" s="159" t="s">
        <v>282</v>
      </c>
      <c r="BQ315" s="159" t="s">
        <v>282</v>
      </c>
      <c r="BR315" s="159" t="s">
        <v>282</v>
      </c>
      <c r="BS315" s="159" t="s">
        <v>282</v>
      </c>
      <c r="BT315" s="159" t="s">
        <v>282</v>
      </c>
      <c r="BU315" s="159">
        <v>12</v>
      </c>
      <c r="BV315" s="159">
        <v>11</v>
      </c>
      <c r="BW315" s="159" t="s">
        <v>282</v>
      </c>
      <c r="BX315" s="159" t="s">
        <v>282</v>
      </c>
      <c r="BY315" s="159" t="s">
        <v>282</v>
      </c>
      <c r="BZ315" s="159" t="s">
        <v>282</v>
      </c>
      <c r="CA315" s="159" t="s">
        <v>282</v>
      </c>
      <c r="CB315" s="159" t="s">
        <v>282</v>
      </c>
      <c r="CC315" s="159" t="s">
        <v>282</v>
      </c>
      <c r="CD315" s="159" t="s">
        <v>282</v>
      </c>
      <c r="CE315" s="159" t="s">
        <v>282</v>
      </c>
      <c r="CF315" s="159" t="s">
        <v>282</v>
      </c>
      <c r="CG315" s="159" t="s">
        <v>282</v>
      </c>
      <c r="CH315" s="159" t="s">
        <v>282</v>
      </c>
      <c r="CI315" s="159" t="s">
        <v>282</v>
      </c>
      <c r="CJ315" s="159" t="s">
        <v>282</v>
      </c>
      <c r="CK315" s="159" t="s">
        <v>282</v>
      </c>
      <c r="CL315" s="159" t="s">
        <v>282</v>
      </c>
      <c r="CM315" s="159" t="s">
        <v>282</v>
      </c>
      <c r="CN315" s="159" t="s">
        <v>282</v>
      </c>
      <c r="CO315" s="159" t="s">
        <v>282</v>
      </c>
      <c r="CP315" s="159" t="s">
        <v>282</v>
      </c>
      <c r="CQ315" s="159" t="s">
        <v>282</v>
      </c>
      <c r="CR315" s="159" t="s">
        <v>282</v>
      </c>
      <c r="CS315" s="159" t="s">
        <v>282</v>
      </c>
      <c r="CT315" s="159" t="s">
        <v>282</v>
      </c>
      <c r="CU315" s="159" t="s">
        <v>282</v>
      </c>
      <c r="CV315" s="159" t="s">
        <v>282</v>
      </c>
      <c r="CW315" s="159" t="s">
        <v>282</v>
      </c>
      <c r="CX315" s="159" t="s">
        <v>282</v>
      </c>
      <c r="CY315" s="159" t="s">
        <v>282</v>
      </c>
      <c r="CZ315" s="159" t="s">
        <v>282</v>
      </c>
      <c r="DA315" s="159" t="s">
        <v>282</v>
      </c>
      <c r="DB315" s="159" t="s">
        <v>282</v>
      </c>
      <c r="DC315" s="159" t="s">
        <v>282</v>
      </c>
      <c r="DD315" s="159" t="s">
        <v>282</v>
      </c>
      <c r="DE315" s="159" t="s">
        <v>282</v>
      </c>
      <c r="DF315" s="159" t="s">
        <v>282</v>
      </c>
      <c r="DG315" s="159" t="s">
        <v>282</v>
      </c>
      <c r="DH315" s="159" t="s">
        <v>282</v>
      </c>
      <c r="DI315" s="159" t="s">
        <v>282</v>
      </c>
      <c r="DJ315" s="159" t="s">
        <v>282</v>
      </c>
      <c r="DK315" s="159" t="s">
        <v>282</v>
      </c>
      <c r="DL315" s="159" t="s">
        <v>282</v>
      </c>
      <c r="DM315" s="159" t="s">
        <v>282</v>
      </c>
      <c r="DN315" s="159" t="s">
        <v>282</v>
      </c>
      <c r="DO315" s="159" t="s">
        <v>282</v>
      </c>
      <c r="DP315" s="159" t="s">
        <v>282</v>
      </c>
      <c r="DQ315" s="159" t="s">
        <v>282</v>
      </c>
      <c r="DR315" s="159" t="s">
        <v>282</v>
      </c>
      <c r="DS315" s="159" t="s">
        <v>282</v>
      </c>
      <c r="DT315" s="159" t="s">
        <v>282</v>
      </c>
      <c r="DU315" s="159" t="s">
        <v>282</v>
      </c>
      <c r="DV315" s="159" t="s">
        <v>282</v>
      </c>
      <c r="DW315" s="159" t="s">
        <v>282</v>
      </c>
      <c r="DX315" s="159" t="s">
        <v>282</v>
      </c>
      <c r="DY315" s="159" t="s">
        <v>282</v>
      </c>
      <c r="DZ315" s="159" t="s">
        <v>282</v>
      </c>
      <c r="EA315" s="159" t="s">
        <v>282</v>
      </c>
      <c r="EB315" s="159" t="s">
        <v>282</v>
      </c>
      <c r="EC315" s="159" t="s">
        <v>282</v>
      </c>
      <c r="ED315" s="159" t="s">
        <v>282</v>
      </c>
      <c r="EE315" s="159" t="s">
        <v>282</v>
      </c>
      <c r="EF315" s="159" t="s">
        <v>282</v>
      </c>
      <c r="EG315" s="159" t="s">
        <v>282</v>
      </c>
      <c r="EH315" s="159" t="s">
        <v>282</v>
      </c>
      <c r="EI315" s="159" t="s">
        <v>282</v>
      </c>
      <c r="EJ315" s="159" t="s">
        <v>282</v>
      </c>
      <c r="EK315" s="159" t="s">
        <v>282</v>
      </c>
      <c r="EL315" s="159" t="s">
        <v>282</v>
      </c>
      <c r="EM315" s="159" t="s">
        <v>282</v>
      </c>
      <c r="EN315" s="159" t="s">
        <v>282</v>
      </c>
      <c r="EO315" s="159" t="s">
        <v>282</v>
      </c>
      <c r="EP315" s="159" t="s">
        <v>282</v>
      </c>
      <c r="EQ315" s="159" t="s">
        <v>282</v>
      </c>
      <c r="ER315" s="159" t="s">
        <v>282</v>
      </c>
      <c r="ES315" s="159" t="s">
        <v>282</v>
      </c>
      <c r="ET315" s="159" t="s">
        <v>282</v>
      </c>
      <c r="EU315" s="159" t="s">
        <v>282</v>
      </c>
      <c r="EV315" s="159" t="s">
        <v>282</v>
      </c>
      <c r="EW315" s="159" t="s">
        <v>282</v>
      </c>
      <c r="EX315" s="159" t="s">
        <v>282</v>
      </c>
      <c r="EY315" s="159" t="s">
        <v>282</v>
      </c>
      <c r="EZ315" s="159" t="s">
        <v>282</v>
      </c>
      <c r="FA315" s="159" t="s">
        <v>282</v>
      </c>
      <c r="FB315" s="159" t="s">
        <v>282</v>
      </c>
      <c r="FC315" s="159" t="s">
        <v>282</v>
      </c>
      <c r="FD315" s="159" t="s">
        <v>282</v>
      </c>
      <c r="FE315" s="159" t="s">
        <v>282</v>
      </c>
      <c r="FF315" s="159" t="s">
        <v>282</v>
      </c>
      <c r="FG315" s="159" t="s">
        <v>282</v>
      </c>
      <c r="FH315" s="159" t="s">
        <v>282</v>
      </c>
      <c r="FI315" s="159" t="s">
        <v>282</v>
      </c>
      <c r="FJ315" s="159" t="s">
        <v>282</v>
      </c>
      <c r="FK315" s="159" t="s">
        <v>282</v>
      </c>
      <c r="FL315" s="159" t="s">
        <v>282</v>
      </c>
      <c r="FM315" s="159" t="s">
        <v>282</v>
      </c>
      <c r="FN315" s="159" t="s">
        <v>282</v>
      </c>
      <c r="FO315" s="159" t="s">
        <v>282</v>
      </c>
      <c r="FP315" s="159" t="s">
        <v>282</v>
      </c>
      <c r="FQ315" s="159" t="s">
        <v>282</v>
      </c>
      <c r="FR315" s="159" t="s">
        <v>282</v>
      </c>
      <c r="FS315" s="159" t="s">
        <v>282</v>
      </c>
      <c r="FT315" s="159" t="s">
        <v>282</v>
      </c>
    </row>
    <row r="316" spans="1:176" x14ac:dyDescent="0.25">
      <c r="A316" s="164" t="s">
        <v>7503</v>
      </c>
      <c r="B316" s="159" t="s">
        <v>14822</v>
      </c>
      <c r="C316" s="66" t="str">
        <f>IF(ISNUMBER(Severity!H316)=FALSE,Severity!F316,IF(Severity!H316&gt;=0.5,"YES","NO"))</f>
        <v>YES</v>
      </c>
      <c r="D316" s="66" t="str">
        <f>IF(ISNUMBER(Severity!I316)=FALSE,Severity!G316,IF(Severity!I316&gt;0.5,"YES","NO"))</f>
        <v>NO</v>
      </c>
      <c r="E316" s="159">
        <v>4</v>
      </c>
      <c r="F316" s="159">
        <v>2</v>
      </c>
      <c r="G316" s="159" t="s">
        <v>263</v>
      </c>
      <c r="H316" s="159" t="s">
        <v>10507</v>
      </c>
      <c r="I316" s="159" t="s">
        <v>282</v>
      </c>
      <c r="J316" s="159" t="s">
        <v>282</v>
      </c>
      <c r="K316" s="159" t="s">
        <v>282</v>
      </c>
      <c r="L316" s="159" t="s">
        <v>282</v>
      </c>
      <c r="M316" s="159" t="s">
        <v>282</v>
      </c>
      <c r="N316" s="159" t="s">
        <v>282</v>
      </c>
      <c r="O316" s="159" t="s">
        <v>282</v>
      </c>
      <c r="P316" s="159" t="s">
        <v>282</v>
      </c>
      <c r="Q316" s="159" t="s">
        <v>282</v>
      </c>
      <c r="R316" s="159" t="s">
        <v>282</v>
      </c>
      <c r="S316" s="159" t="s">
        <v>299</v>
      </c>
      <c r="T316" s="159">
        <v>17</v>
      </c>
      <c r="U316" s="159">
        <v>23.6</v>
      </c>
      <c r="V316" s="159" t="s">
        <v>282</v>
      </c>
      <c r="W316" s="159">
        <v>93</v>
      </c>
      <c r="X316" s="159" t="s">
        <v>282</v>
      </c>
      <c r="Y316" s="159" t="s">
        <v>282</v>
      </c>
      <c r="Z316" s="159" t="s">
        <v>282</v>
      </c>
      <c r="AA316" s="159" t="s">
        <v>282</v>
      </c>
      <c r="AB316" s="159" t="s">
        <v>282</v>
      </c>
      <c r="AC316" s="159" t="s">
        <v>282</v>
      </c>
      <c r="AD316" s="159" t="s">
        <v>282</v>
      </c>
      <c r="AE316" s="159" t="s">
        <v>282</v>
      </c>
      <c r="AF316" s="159" t="s">
        <v>282</v>
      </c>
      <c r="AG316" s="159">
        <v>-13.7</v>
      </c>
      <c r="AH316" s="159">
        <v>7.76</v>
      </c>
      <c r="AI316" s="159">
        <v>93</v>
      </c>
      <c r="AJ316" s="159" t="s">
        <v>282</v>
      </c>
      <c r="AK316" s="159" t="s">
        <v>282</v>
      </c>
      <c r="AL316" s="159" t="s">
        <v>282</v>
      </c>
      <c r="AM316" s="159">
        <v>93</v>
      </c>
      <c r="AN316" s="159" t="s">
        <v>282</v>
      </c>
      <c r="AO316" s="159" t="s">
        <v>790</v>
      </c>
      <c r="AP316" s="159" t="s">
        <v>10507</v>
      </c>
      <c r="AQ316" s="159" t="s">
        <v>282</v>
      </c>
      <c r="AR316" s="159" t="s">
        <v>282</v>
      </c>
      <c r="AS316" s="159" t="s">
        <v>282</v>
      </c>
      <c r="AT316" s="159" t="s">
        <v>282</v>
      </c>
      <c r="AU316" s="159" t="s">
        <v>282</v>
      </c>
      <c r="AV316" s="159" t="s">
        <v>282</v>
      </c>
      <c r="AW316" s="159" t="s">
        <v>282</v>
      </c>
      <c r="AX316" s="159" t="s">
        <v>282</v>
      </c>
      <c r="AY316" s="159" t="s">
        <v>282</v>
      </c>
      <c r="AZ316" s="159" t="s">
        <v>282</v>
      </c>
      <c r="BA316" s="159" t="s">
        <v>299</v>
      </c>
      <c r="BB316" s="159">
        <v>17</v>
      </c>
      <c r="BC316" s="159">
        <v>22.2</v>
      </c>
      <c r="BD316" s="159" t="s">
        <v>282</v>
      </c>
      <c r="BE316" s="159">
        <v>104</v>
      </c>
      <c r="BF316" s="159" t="s">
        <v>282</v>
      </c>
      <c r="BG316" s="159" t="s">
        <v>282</v>
      </c>
      <c r="BH316" s="159" t="s">
        <v>282</v>
      </c>
      <c r="BI316" s="159" t="s">
        <v>282</v>
      </c>
      <c r="BJ316" s="159" t="s">
        <v>282</v>
      </c>
      <c r="BK316" s="159" t="s">
        <v>282</v>
      </c>
      <c r="BL316" s="159" t="s">
        <v>282</v>
      </c>
      <c r="BM316" s="159" t="s">
        <v>282</v>
      </c>
      <c r="BN316" s="159" t="s">
        <v>282</v>
      </c>
      <c r="BO316" s="159">
        <v>-8</v>
      </c>
      <c r="BP316" s="159">
        <v>7.76</v>
      </c>
      <c r="BQ316" s="159">
        <v>104</v>
      </c>
      <c r="BR316" s="159" t="s">
        <v>282</v>
      </c>
      <c r="BS316" s="159" t="s">
        <v>282</v>
      </c>
      <c r="BT316" s="159" t="s">
        <v>282</v>
      </c>
      <c r="BU316" s="159">
        <v>104</v>
      </c>
      <c r="BV316" s="159" t="s">
        <v>282</v>
      </c>
      <c r="BW316" s="159" t="s">
        <v>282</v>
      </c>
      <c r="BX316" s="159" t="s">
        <v>282</v>
      </c>
      <c r="BY316" s="159" t="s">
        <v>282</v>
      </c>
      <c r="BZ316" s="159" t="s">
        <v>282</v>
      </c>
      <c r="CA316" s="159" t="s">
        <v>282</v>
      </c>
      <c r="CB316" s="159" t="s">
        <v>282</v>
      </c>
      <c r="CC316" s="159" t="s">
        <v>282</v>
      </c>
      <c r="CD316" s="159" t="s">
        <v>282</v>
      </c>
      <c r="CE316" s="159" t="s">
        <v>282</v>
      </c>
      <c r="CF316" s="159" t="s">
        <v>282</v>
      </c>
      <c r="CG316" s="159" t="s">
        <v>282</v>
      </c>
      <c r="CH316" s="159" t="s">
        <v>282</v>
      </c>
      <c r="CI316" s="159" t="s">
        <v>282</v>
      </c>
      <c r="CJ316" s="159" t="s">
        <v>282</v>
      </c>
      <c r="CK316" s="159" t="s">
        <v>282</v>
      </c>
      <c r="CL316" s="159" t="s">
        <v>282</v>
      </c>
      <c r="CM316" s="159" t="s">
        <v>282</v>
      </c>
      <c r="CN316" s="159" t="s">
        <v>282</v>
      </c>
      <c r="CO316" s="159" t="s">
        <v>282</v>
      </c>
      <c r="CP316" s="159" t="s">
        <v>282</v>
      </c>
      <c r="CQ316" s="159" t="s">
        <v>282</v>
      </c>
      <c r="CR316" s="159" t="s">
        <v>282</v>
      </c>
      <c r="CS316" s="159" t="s">
        <v>282</v>
      </c>
      <c r="CT316" s="159" t="s">
        <v>282</v>
      </c>
      <c r="CU316" s="159" t="s">
        <v>282</v>
      </c>
      <c r="CV316" s="159" t="s">
        <v>282</v>
      </c>
      <c r="CW316" s="159" t="s">
        <v>282</v>
      </c>
      <c r="CX316" s="159" t="s">
        <v>282</v>
      </c>
      <c r="CY316" s="159" t="s">
        <v>282</v>
      </c>
      <c r="CZ316" s="159" t="s">
        <v>282</v>
      </c>
      <c r="DA316" s="159" t="s">
        <v>282</v>
      </c>
      <c r="DB316" s="159" t="s">
        <v>282</v>
      </c>
      <c r="DC316" s="159" t="s">
        <v>282</v>
      </c>
      <c r="DD316" s="159" t="s">
        <v>282</v>
      </c>
      <c r="DE316" s="159" t="s">
        <v>282</v>
      </c>
      <c r="DF316" s="159" t="s">
        <v>282</v>
      </c>
      <c r="DG316" s="159" t="s">
        <v>282</v>
      </c>
      <c r="DH316" s="159" t="s">
        <v>282</v>
      </c>
      <c r="DI316" s="159" t="s">
        <v>282</v>
      </c>
      <c r="DJ316" s="159" t="s">
        <v>282</v>
      </c>
      <c r="DK316" s="159" t="s">
        <v>282</v>
      </c>
      <c r="DL316" s="159" t="s">
        <v>282</v>
      </c>
      <c r="DM316" s="159" t="s">
        <v>282</v>
      </c>
      <c r="DN316" s="159" t="s">
        <v>282</v>
      </c>
      <c r="DO316" s="159" t="s">
        <v>282</v>
      </c>
      <c r="DP316" s="159" t="s">
        <v>282</v>
      </c>
      <c r="DQ316" s="159" t="s">
        <v>282</v>
      </c>
      <c r="DR316" s="159" t="s">
        <v>282</v>
      </c>
      <c r="DS316" s="159" t="s">
        <v>282</v>
      </c>
      <c r="DT316" s="159" t="s">
        <v>282</v>
      </c>
      <c r="DU316" s="159" t="s">
        <v>282</v>
      </c>
      <c r="DV316" s="159" t="s">
        <v>282</v>
      </c>
      <c r="DW316" s="159" t="s">
        <v>282</v>
      </c>
      <c r="DX316" s="159" t="s">
        <v>282</v>
      </c>
      <c r="DY316" s="159" t="s">
        <v>282</v>
      </c>
      <c r="DZ316" s="159" t="s">
        <v>282</v>
      </c>
      <c r="EA316" s="159" t="s">
        <v>282</v>
      </c>
      <c r="EB316" s="159" t="s">
        <v>282</v>
      </c>
      <c r="EC316" s="159" t="s">
        <v>282</v>
      </c>
      <c r="ED316" s="159" t="s">
        <v>282</v>
      </c>
      <c r="EE316" s="159" t="s">
        <v>282</v>
      </c>
      <c r="EF316" s="159" t="s">
        <v>282</v>
      </c>
      <c r="EG316" s="159" t="s">
        <v>282</v>
      </c>
      <c r="EH316" s="159" t="s">
        <v>282</v>
      </c>
      <c r="EI316" s="159" t="s">
        <v>282</v>
      </c>
      <c r="EJ316" s="159" t="s">
        <v>282</v>
      </c>
      <c r="EK316" s="159" t="s">
        <v>282</v>
      </c>
      <c r="EL316" s="159" t="s">
        <v>282</v>
      </c>
      <c r="EM316" s="159" t="s">
        <v>282</v>
      </c>
      <c r="EN316" s="159" t="s">
        <v>282</v>
      </c>
      <c r="EO316" s="159" t="s">
        <v>282</v>
      </c>
      <c r="EP316" s="159" t="s">
        <v>282</v>
      </c>
      <c r="EQ316" s="159" t="s">
        <v>282</v>
      </c>
      <c r="ER316" s="159" t="s">
        <v>282</v>
      </c>
      <c r="ES316" s="159" t="s">
        <v>282</v>
      </c>
      <c r="ET316" s="159" t="s">
        <v>282</v>
      </c>
      <c r="EU316" s="159" t="s">
        <v>282</v>
      </c>
      <c r="EV316" s="159" t="s">
        <v>282</v>
      </c>
      <c r="EW316" s="159" t="s">
        <v>282</v>
      </c>
      <c r="EX316" s="159" t="s">
        <v>282</v>
      </c>
      <c r="EY316" s="159" t="s">
        <v>282</v>
      </c>
      <c r="EZ316" s="159" t="s">
        <v>282</v>
      </c>
      <c r="FA316" s="159" t="s">
        <v>282</v>
      </c>
      <c r="FB316" s="159" t="s">
        <v>282</v>
      </c>
      <c r="FC316" s="159" t="s">
        <v>282</v>
      </c>
      <c r="FD316" s="159" t="s">
        <v>282</v>
      </c>
      <c r="FE316" s="159" t="s">
        <v>282</v>
      </c>
      <c r="FF316" s="159" t="s">
        <v>282</v>
      </c>
      <c r="FG316" s="159" t="s">
        <v>282</v>
      </c>
      <c r="FH316" s="159" t="s">
        <v>282</v>
      </c>
      <c r="FI316" s="159" t="s">
        <v>282</v>
      </c>
      <c r="FJ316" s="159" t="s">
        <v>282</v>
      </c>
      <c r="FK316" s="159" t="s">
        <v>282</v>
      </c>
      <c r="FL316" s="159" t="s">
        <v>282</v>
      </c>
      <c r="FM316" s="159" t="s">
        <v>282</v>
      </c>
      <c r="FN316" s="159" t="s">
        <v>282</v>
      </c>
      <c r="FO316" s="159" t="s">
        <v>282</v>
      </c>
      <c r="FP316" s="159" t="s">
        <v>282</v>
      </c>
      <c r="FQ316" s="159" t="s">
        <v>282</v>
      </c>
      <c r="FR316" s="159" t="s">
        <v>282</v>
      </c>
      <c r="FS316" s="159" t="s">
        <v>282</v>
      </c>
      <c r="FT316" s="159" t="s">
        <v>282</v>
      </c>
    </row>
    <row r="317" spans="1:176" x14ac:dyDescent="0.25">
      <c r="A317" s="164" t="s">
        <v>7502</v>
      </c>
      <c r="B317" s="159" t="s">
        <v>14822</v>
      </c>
      <c r="C317" s="66" t="str">
        <f>IF(ISNUMBER(Severity!H317)=FALSE,Severity!F317,IF(Severity!H317&gt;=0.5,"YES","NO"))</f>
        <v>YES</v>
      </c>
      <c r="D317" s="66" t="str">
        <f>IF(ISNUMBER(Severity!I317)=FALSE,Severity!G317,IF(Severity!I317&gt;0.5,"YES","NO"))</f>
        <v>NO</v>
      </c>
      <c r="E317" s="159">
        <v>4</v>
      </c>
      <c r="F317" s="159">
        <v>2</v>
      </c>
      <c r="G317" s="159" t="s">
        <v>263</v>
      </c>
      <c r="H317" s="159" t="s">
        <v>10507</v>
      </c>
      <c r="I317" s="159" t="s">
        <v>282</v>
      </c>
      <c r="J317" s="159" t="s">
        <v>282</v>
      </c>
      <c r="K317" s="159" t="s">
        <v>282</v>
      </c>
      <c r="L317" s="159" t="s">
        <v>282</v>
      </c>
      <c r="M317" s="159" t="s">
        <v>282</v>
      </c>
      <c r="N317" s="159" t="s">
        <v>282</v>
      </c>
      <c r="O317" s="159" t="s">
        <v>282</v>
      </c>
      <c r="P317" s="159" t="s">
        <v>282</v>
      </c>
      <c r="Q317" s="159" t="s">
        <v>282</v>
      </c>
      <c r="R317" s="159" t="s">
        <v>282</v>
      </c>
      <c r="S317" s="159" t="s">
        <v>299</v>
      </c>
      <c r="T317" s="159">
        <v>17</v>
      </c>
      <c r="U317" s="159">
        <v>24.3</v>
      </c>
      <c r="V317" s="159" t="s">
        <v>282</v>
      </c>
      <c r="W317" s="159">
        <v>95</v>
      </c>
      <c r="X317" s="159" t="s">
        <v>282</v>
      </c>
      <c r="Y317" s="159" t="s">
        <v>282</v>
      </c>
      <c r="Z317" s="159" t="s">
        <v>282</v>
      </c>
      <c r="AA317" s="159" t="s">
        <v>282</v>
      </c>
      <c r="AB317" s="159" t="s">
        <v>282</v>
      </c>
      <c r="AC317" s="159" t="s">
        <v>282</v>
      </c>
      <c r="AD317" s="159" t="s">
        <v>282</v>
      </c>
      <c r="AE317" s="159" t="s">
        <v>282</v>
      </c>
      <c r="AF317" s="159" t="s">
        <v>282</v>
      </c>
      <c r="AG317" s="159">
        <v>-12.9</v>
      </c>
      <c r="AH317" s="159">
        <v>7.76</v>
      </c>
      <c r="AI317" s="159">
        <v>95</v>
      </c>
      <c r="AJ317" s="159" t="s">
        <v>282</v>
      </c>
      <c r="AK317" s="159" t="s">
        <v>282</v>
      </c>
      <c r="AL317" s="159" t="s">
        <v>282</v>
      </c>
      <c r="AM317" s="159">
        <v>95</v>
      </c>
      <c r="AN317" s="159" t="s">
        <v>282</v>
      </c>
      <c r="AO317" s="159" t="s">
        <v>790</v>
      </c>
      <c r="AP317" s="159" t="s">
        <v>10507</v>
      </c>
      <c r="AQ317" s="159" t="s">
        <v>282</v>
      </c>
      <c r="AR317" s="159" t="s">
        <v>282</v>
      </c>
      <c r="AS317" s="159" t="s">
        <v>282</v>
      </c>
      <c r="AT317" s="159" t="s">
        <v>282</v>
      </c>
      <c r="AU317" s="159" t="s">
        <v>282</v>
      </c>
      <c r="AV317" s="159" t="s">
        <v>282</v>
      </c>
      <c r="AW317" s="159" t="s">
        <v>282</v>
      </c>
      <c r="AX317" s="159" t="s">
        <v>282</v>
      </c>
      <c r="AY317" s="159" t="s">
        <v>282</v>
      </c>
      <c r="AZ317" s="159" t="s">
        <v>282</v>
      </c>
      <c r="BA317" s="159" t="s">
        <v>299</v>
      </c>
      <c r="BB317" s="159">
        <v>17</v>
      </c>
      <c r="BC317" s="159">
        <v>24.5</v>
      </c>
      <c r="BD317" s="159" t="s">
        <v>282</v>
      </c>
      <c r="BE317" s="159">
        <v>94</v>
      </c>
      <c r="BF317" s="159" t="s">
        <v>282</v>
      </c>
      <c r="BG317" s="159" t="s">
        <v>282</v>
      </c>
      <c r="BH317" s="159" t="s">
        <v>282</v>
      </c>
      <c r="BI317" s="159" t="s">
        <v>282</v>
      </c>
      <c r="BJ317" s="159" t="s">
        <v>282</v>
      </c>
      <c r="BK317" s="159" t="s">
        <v>282</v>
      </c>
      <c r="BL317" s="159" t="s">
        <v>282</v>
      </c>
      <c r="BM317" s="159" t="s">
        <v>282</v>
      </c>
      <c r="BN317" s="159" t="s">
        <v>282</v>
      </c>
      <c r="BO317" s="159">
        <v>-8.6999999999999993</v>
      </c>
      <c r="BP317" s="159">
        <v>7.76</v>
      </c>
      <c r="BQ317" s="159">
        <v>94</v>
      </c>
      <c r="BR317" s="159" t="s">
        <v>282</v>
      </c>
      <c r="BS317" s="159" t="s">
        <v>282</v>
      </c>
      <c r="BT317" s="159" t="s">
        <v>282</v>
      </c>
      <c r="BU317" s="159">
        <v>94</v>
      </c>
      <c r="BV317" s="159" t="s">
        <v>282</v>
      </c>
      <c r="BW317" s="159" t="s">
        <v>282</v>
      </c>
      <c r="BX317" s="159" t="s">
        <v>282</v>
      </c>
      <c r="BY317" s="159" t="s">
        <v>282</v>
      </c>
      <c r="BZ317" s="159" t="s">
        <v>282</v>
      </c>
      <c r="CA317" s="159" t="s">
        <v>282</v>
      </c>
      <c r="CB317" s="159" t="s">
        <v>282</v>
      </c>
      <c r="CC317" s="159" t="s">
        <v>282</v>
      </c>
      <c r="CD317" s="159" t="s">
        <v>282</v>
      </c>
      <c r="CE317" s="159" t="s">
        <v>282</v>
      </c>
      <c r="CF317" s="159" t="s">
        <v>282</v>
      </c>
      <c r="CG317" s="159" t="s">
        <v>282</v>
      </c>
      <c r="CH317" s="159" t="s">
        <v>282</v>
      </c>
      <c r="CI317" s="159" t="s">
        <v>282</v>
      </c>
      <c r="CJ317" s="159" t="s">
        <v>282</v>
      </c>
      <c r="CK317" s="159" t="s">
        <v>282</v>
      </c>
      <c r="CL317" s="159" t="s">
        <v>282</v>
      </c>
      <c r="CM317" s="159" t="s">
        <v>282</v>
      </c>
      <c r="CN317" s="159" t="s">
        <v>282</v>
      </c>
      <c r="CO317" s="159" t="s">
        <v>282</v>
      </c>
      <c r="CP317" s="159" t="s">
        <v>282</v>
      </c>
      <c r="CQ317" s="159" t="s">
        <v>282</v>
      </c>
      <c r="CR317" s="159" t="s">
        <v>282</v>
      </c>
      <c r="CS317" s="159" t="s">
        <v>282</v>
      </c>
      <c r="CT317" s="159" t="s">
        <v>282</v>
      </c>
      <c r="CU317" s="159" t="s">
        <v>282</v>
      </c>
      <c r="CV317" s="159" t="s">
        <v>282</v>
      </c>
      <c r="CW317" s="159" t="s">
        <v>282</v>
      </c>
      <c r="CX317" s="159" t="s">
        <v>282</v>
      </c>
      <c r="CY317" s="159" t="s">
        <v>282</v>
      </c>
      <c r="CZ317" s="159" t="s">
        <v>282</v>
      </c>
      <c r="DA317" s="159" t="s">
        <v>282</v>
      </c>
      <c r="DB317" s="159" t="s">
        <v>282</v>
      </c>
      <c r="DC317" s="159" t="s">
        <v>282</v>
      </c>
      <c r="DD317" s="159" t="s">
        <v>282</v>
      </c>
      <c r="DE317" s="159" t="s">
        <v>282</v>
      </c>
      <c r="DF317" s="159" t="s">
        <v>282</v>
      </c>
      <c r="DG317" s="159" t="s">
        <v>282</v>
      </c>
      <c r="DH317" s="159" t="s">
        <v>282</v>
      </c>
      <c r="DI317" s="159" t="s">
        <v>282</v>
      </c>
      <c r="DJ317" s="159" t="s">
        <v>282</v>
      </c>
      <c r="DK317" s="159" t="s">
        <v>282</v>
      </c>
      <c r="DL317" s="159" t="s">
        <v>282</v>
      </c>
      <c r="DM317" s="159" t="s">
        <v>282</v>
      </c>
      <c r="DN317" s="159" t="s">
        <v>282</v>
      </c>
      <c r="DO317" s="159" t="s">
        <v>282</v>
      </c>
      <c r="DP317" s="159" t="s">
        <v>282</v>
      </c>
      <c r="DQ317" s="159" t="s">
        <v>282</v>
      </c>
      <c r="DR317" s="159" t="s">
        <v>282</v>
      </c>
      <c r="DS317" s="159" t="s">
        <v>282</v>
      </c>
      <c r="DT317" s="159" t="s">
        <v>282</v>
      </c>
      <c r="DU317" s="159" t="s">
        <v>282</v>
      </c>
      <c r="DV317" s="159" t="s">
        <v>282</v>
      </c>
      <c r="DW317" s="159" t="s">
        <v>282</v>
      </c>
      <c r="DX317" s="159" t="s">
        <v>282</v>
      </c>
      <c r="DY317" s="159" t="s">
        <v>282</v>
      </c>
      <c r="DZ317" s="159" t="s">
        <v>282</v>
      </c>
      <c r="EA317" s="159" t="s">
        <v>282</v>
      </c>
      <c r="EB317" s="159" t="s">
        <v>282</v>
      </c>
      <c r="EC317" s="159" t="s">
        <v>282</v>
      </c>
      <c r="ED317" s="159" t="s">
        <v>282</v>
      </c>
      <c r="EE317" s="159" t="s">
        <v>282</v>
      </c>
      <c r="EF317" s="159" t="s">
        <v>282</v>
      </c>
      <c r="EG317" s="159" t="s">
        <v>282</v>
      </c>
      <c r="EH317" s="159" t="s">
        <v>282</v>
      </c>
      <c r="EI317" s="159" t="s">
        <v>282</v>
      </c>
      <c r="EJ317" s="159" t="s">
        <v>282</v>
      </c>
      <c r="EK317" s="159" t="s">
        <v>282</v>
      </c>
      <c r="EL317" s="159" t="s">
        <v>282</v>
      </c>
      <c r="EM317" s="159" t="s">
        <v>282</v>
      </c>
      <c r="EN317" s="159" t="s">
        <v>282</v>
      </c>
      <c r="EO317" s="159" t="s">
        <v>282</v>
      </c>
      <c r="EP317" s="159" t="s">
        <v>282</v>
      </c>
      <c r="EQ317" s="159" t="s">
        <v>282</v>
      </c>
      <c r="ER317" s="159" t="s">
        <v>282</v>
      </c>
      <c r="ES317" s="159" t="s">
        <v>282</v>
      </c>
      <c r="ET317" s="159" t="s">
        <v>282</v>
      </c>
      <c r="EU317" s="159" t="s">
        <v>282</v>
      </c>
      <c r="EV317" s="159" t="s">
        <v>282</v>
      </c>
      <c r="EW317" s="159" t="s">
        <v>282</v>
      </c>
      <c r="EX317" s="159" t="s">
        <v>282</v>
      </c>
      <c r="EY317" s="159" t="s">
        <v>282</v>
      </c>
      <c r="EZ317" s="159" t="s">
        <v>282</v>
      </c>
      <c r="FA317" s="159" t="s">
        <v>282</v>
      </c>
      <c r="FB317" s="159" t="s">
        <v>282</v>
      </c>
      <c r="FC317" s="159" t="s">
        <v>282</v>
      </c>
      <c r="FD317" s="159" t="s">
        <v>282</v>
      </c>
      <c r="FE317" s="159" t="s">
        <v>282</v>
      </c>
      <c r="FF317" s="159" t="s">
        <v>282</v>
      </c>
      <c r="FG317" s="159" t="s">
        <v>282</v>
      </c>
      <c r="FH317" s="159" t="s">
        <v>282</v>
      </c>
      <c r="FI317" s="159" t="s">
        <v>282</v>
      </c>
      <c r="FJ317" s="159" t="s">
        <v>282</v>
      </c>
      <c r="FK317" s="159" t="s">
        <v>282</v>
      </c>
      <c r="FL317" s="159" t="s">
        <v>282</v>
      </c>
      <c r="FM317" s="159" t="s">
        <v>282</v>
      </c>
      <c r="FN317" s="159" t="s">
        <v>282</v>
      </c>
      <c r="FO317" s="159" t="s">
        <v>282</v>
      </c>
      <c r="FP317" s="159" t="s">
        <v>282</v>
      </c>
      <c r="FQ317" s="159" t="s">
        <v>282</v>
      </c>
      <c r="FR317" s="159" t="s">
        <v>282</v>
      </c>
      <c r="FS317" s="159" t="s">
        <v>282</v>
      </c>
      <c r="FT317" s="159" t="s">
        <v>282</v>
      </c>
    </row>
    <row r="318" spans="1:176" x14ac:dyDescent="0.25">
      <c r="A318" s="164" t="s">
        <v>2787</v>
      </c>
      <c r="B318" s="159" t="s">
        <v>10725</v>
      </c>
      <c r="C318" s="66" t="str">
        <f>IF(ISNUMBER(Severity!H318)=FALSE,Severity!F318,IF(Severity!H318&gt;=0.5,"YES","NO"))</f>
        <v>YES</v>
      </c>
      <c r="D318" s="66" t="str">
        <f>IF(ISNUMBER(Severity!I318)=FALSE,Severity!G318,IF(Severity!I318&gt;0.5,"YES","NO"))</f>
        <v>NO</v>
      </c>
      <c r="E318" s="159">
        <v>6</v>
      </c>
      <c r="F318" s="159">
        <v>2</v>
      </c>
      <c r="G318" s="159" t="s">
        <v>256</v>
      </c>
      <c r="H318" s="159" t="s">
        <v>10507</v>
      </c>
      <c r="I318" s="159">
        <v>0</v>
      </c>
      <c r="J318" s="159">
        <v>4</v>
      </c>
      <c r="K318" s="159" t="s">
        <v>282</v>
      </c>
      <c r="L318" s="159" t="s">
        <v>282</v>
      </c>
      <c r="M318" s="159" t="s">
        <v>282</v>
      </c>
      <c r="N318" s="159" t="s">
        <v>282</v>
      </c>
      <c r="O318" s="159" t="s">
        <v>299</v>
      </c>
      <c r="P318" s="159">
        <v>21</v>
      </c>
      <c r="Q318" s="159">
        <v>11</v>
      </c>
      <c r="R318" s="159">
        <v>50</v>
      </c>
      <c r="S318" s="159" t="s">
        <v>299</v>
      </c>
      <c r="T318" s="159">
        <v>21</v>
      </c>
      <c r="U318" s="159" t="s">
        <v>282</v>
      </c>
      <c r="V318" s="159" t="s">
        <v>282</v>
      </c>
      <c r="W318" s="159" t="s">
        <v>282</v>
      </c>
      <c r="X318" s="159">
        <v>24</v>
      </c>
      <c r="Y318" s="159">
        <v>4.7</v>
      </c>
      <c r="Z318" s="159">
        <v>24</v>
      </c>
      <c r="AA318" s="159" t="s">
        <v>282</v>
      </c>
      <c r="AB318" s="159" t="s">
        <v>282</v>
      </c>
      <c r="AC318" s="159" t="s">
        <v>282</v>
      </c>
      <c r="AD318" s="159" t="s">
        <v>282</v>
      </c>
      <c r="AE318" s="159" t="s">
        <v>282</v>
      </c>
      <c r="AF318" s="159" t="s">
        <v>282</v>
      </c>
      <c r="AG318" s="159" t="s">
        <v>282</v>
      </c>
      <c r="AH318" s="159" t="s">
        <v>282</v>
      </c>
      <c r="AI318" s="159" t="s">
        <v>282</v>
      </c>
      <c r="AJ318" s="159" t="s">
        <v>282</v>
      </c>
      <c r="AK318" s="159" t="s">
        <v>282</v>
      </c>
      <c r="AL318" s="159" t="s">
        <v>282</v>
      </c>
      <c r="AM318" s="159">
        <v>28</v>
      </c>
      <c r="AN318" s="159">
        <v>24</v>
      </c>
      <c r="AO318" s="159" t="s">
        <v>790</v>
      </c>
      <c r="AP318" s="159" t="s">
        <v>10507</v>
      </c>
      <c r="AQ318" s="159">
        <v>0</v>
      </c>
      <c r="AR318" s="159">
        <v>5</v>
      </c>
      <c r="AS318" s="159" t="s">
        <v>282</v>
      </c>
      <c r="AT318" s="159" t="s">
        <v>282</v>
      </c>
      <c r="AU318" s="159" t="s">
        <v>282</v>
      </c>
      <c r="AV318" s="159" t="s">
        <v>282</v>
      </c>
      <c r="AW318" s="159" t="s">
        <v>299</v>
      </c>
      <c r="AX318" s="159">
        <v>21</v>
      </c>
      <c r="AY318" s="159">
        <v>6</v>
      </c>
      <c r="AZ318" s="159">
        <v>50</v>
      </c>
      <c r="BA318" s="159" t="s">
        <v>299</v>
      </c>
      <c r="BB318" s="159">
        <v>21</v>
      </c>
      <c r="BC318" s="159" t="s">
        <v>282</v>
      </c>
      <c r="BD318" s="159" t="s">
        <v>282</v>
      </c>
      <c r="BE318" s="159" t="s">
        <v>282</v>
      </c>
      <c r="BF318" s="159">
        <v>25.9</v>
      </c>
      <c r="BG318" s="159">
        <v>4.1100000000000003</v>
      </c>
      <c r="BH318" s="159">
        <v>20</v>
      </c>
      <c r="BI318" s="159" t="s">
        <v>282</v>
      </c>
      <c r="BJ318" s="159" t="s">
        <v>282</v>
      </c>
      <c r="BK318" s="159" t="s">
        <v>282</v>
      </c>
      <c r="BL318" s="159" t="s">
        <v>282</v>
      </c>
      <c r="BM318" s="159" t="s">
        <v>282</v>
      </c>
      <c r="BN318" s="159" t="s">
        <v>282</v>
      </c>
      <c r="BO318" s="159" t="s">
        <v>282</v>
      </c>
      <c r="BP318" s="159" t="s">
        <v>282</v>
      </c>
      <c r="BQ318" s="159" t="s">
        <v>282</v>
      </c>
      <c r="BR318" s="159" t="s">
        <v>282</v>
      </c>
      <c r="BS318" s="159" t="s">
        <v>282</v>
      </c>
      <c r="BT318" s="159" t="s">
        <v>282</v>
      </c>
      <c r="BU318" s="159">
        <v>25</v>
      </c>
      <c r="BV318" s="159">
        <v>20</v>
      </c>
      <c r="BW318" s="159" t="s">
        <v>282</v>
      </c>
      <c r="BX318" s="159" t="s">
        <v>282</v>
      </c>
      <c r="BY318" s="159" t="s">
        <v>282</v>
      </c>
      <c r="BZ318" s="159" t="s">
        <v>282</v>
      </c>
      <c r="CA318" s="159" t="s">
        <v>282</v>
      </c>
      <c r="CB318" s="159" t="s">
        <v>282</v>
      </c>
      <c r="CC318" s="159" t="s">
        <v>282</v>
      </c>
      <c r="CD318" s="159" t="s">
        <v>282</v>
      </c>
      <c r="CE318" s="159" t="s">
        <v>282</v>
      </c>
      <c r="CF318" s="159" t="s">
        <v>282</v>
      </c>
      <c r="CG318" s="159" t="s">
        <v>282</v>
      </c>
      <c r="CH318" s="159" t="s">
        <v>282</v>
      </c>
      <c r="CI318" s="159" t="s">
        <v>282</v>
      </c>
      <c r="CJ318" s="159" t="s">
        <v>282</v>
      </c>
      <c r="CK318" s="159" t="s">
        <v>282</v>
      </c>
      <c r="CL318" s="159" t="s">
        <v>282</v>
      </c>
      <c r="CM318" s="159" t="s">
        <v>282</v>
      </c>
      <c r="CN318" s="159" t="s">
        <v>282</v>
      </c>
      <c r="CO318" s="159" t="s">
        <v>282</v>
      </c>
      <c r="CP318" s="159" t="s">
        <v>282</v>
      </c>
      <c r="CQ318" s="159" t="s">
        <v>282</v>
      </c>
      <c r="CR318" s="159" t="s">
        <v>282</v>
      </c>
      <c r="CS318" s="159" t="s">
        <v>282</v>
      </c>
      <c r="CT318" s="159" t="s">
        <v>282</v>
      </c>
      <c r="CU318" s="159" t="s">
        <v>282</v>
      </c>
      <c r="CV318" s="159" t="s">
        <v>282</v>
      </c>
      <c r="CW318" s="159" t="s">
        <v>282</v>
      </c>
      <c r="CX318" s="159" t="s">
        <v>282</v>
      </c>
      <c r="CY318" s="159" t="s">
        <v>282</v>
      </c>
      <c r="CZ318" s="159" t="s">
        <v>282</v>
      </c>
      <c r="DA318" s="159" t="s">
        <v>282</v>
      </c>
      <c r="DB318" s="159" t="s">
        <v>282</v>
      </c>
      <c r="DC318" s="159" t="s">
        <v>282</v>
      </c>
      <c r="DD318" s="159" t="s">
        <v>282</v>
      </c>
      <c r="DE318" s="159" t="s">
        <v>282</v>
      </c>
      <c r="DF318" s="159" t="s">
        <v>282</v>
      </c>
      <c r="DG318" s="159" t="s">
        <v>282</v>
      </c>
      <c r="DH318" s="159" t="s">
        <v>282</v>
      </c>
      <c r="DI318" s="159" t="s">
        <v>282</v>
      </c>
      <c r="DJ318" s="159" t="s">
        <v>282</v>
      </c>
      <c r="DK318" s="159" t="s">
        <v>282</v>
      </c>
      <c r="DL318" s="159" t="s">
        <v>282</v>
      </c>
      <c r="DM318" s="159" t="s">
        <v>282</v>
      </c>
      <c r="DN318" s="159" t="s">
        <v>282</v>
      </c>
      <c r="DO318" s="159" t="s">
        <v>282</v>
      </c>
      <c r="DP318" s="159" t="s">
        <v>282</v>
      </c>
      <c r="DQ318" s="159" t="s">
        <v>282</v>
      </c>
      <c r="DR318" s="159" t="s">
        <v>282</v>
      </c>
      <c r="DS318" s="159" t="s">
        <v>282</v>
      </c>
      <c r="DT318" s="159" t="s">
        <v>282</v>
      </c>
      <c r="DU318" s="159" t="s">
        <v>282</v>
      </c>
      <c r="DV318" s="159" t="s">
        <v>282</v>
      </c>
      <c r="DW318" s="159" t="s">
        <v>282</v>
      </c>
      <c r="DX318" s="159" t="s">
        <v>282</v>
      </c>
      <c r="DY318" s="159" t="s">
        <v>282</v>
      </c>
      <c r="DZ318" s="159" t="s">
        <v>282</v>
      </c>
      <c r="EA318" s="159" t="s">
        <v>282</v>
      </c>
      <c r="EB318" s="159" t="s">
        <v>282</v>
      </c>
      <c r="EC318" s="159" t="s">
        <v>282</v>
      </c>
      <c r="ED318" s="159" t="s">
        <v>282</v>
      </c>
      <c r="EE318" s="159" t="s">
        <v>282</v>
      </c>
      <c r="EF318" s="159" t="s">
        <v>282</v>
      </c>
      <c r="EG318" s="159" t="s">
        <v>282</v>
      </c>
      <c r="EH318" s="159" t="s">
        <v>282</v>
      </c>
      <c r="EI318" s="159" t="s">
        <v>282</v>
      </c>
      <c r="EJ318" s="159" t="s">
        <v>282</v>
      </c>
      <c r="EK318" s="159" t="s">
        <v>282</v>
      </c>
      <c r="EL318" s="159" t="s">
        <v>282</v>
      </c>
      <c r="EM318" s="159" t="s">
        <v>282</v>
      </c>
      <c r="EN318" s="159" t="s">
        <v>282</v>
      </c>
      <c r="EO318" s="159" t="s">
        <v>282</v>
      </c>
      <c r="EP318" s="159" t="s">
        <v>282</v>
      </c>
      <c r="EQ318" s="159" t="s">
        <v>282</v>
      </c>
      <c r="ER318" s="159" t="s">
        <v>282</v>
      </c>
      <c r="ES318" s="159" t="s">
        <v>282</v>
      </c>
      <c r="ET318" s="159" t="s">
        <v>282</v>
      </c>
      <c r="EU318" s="159" t="s">
        <v>282</v>
      </c>
      <c r="EV318" s="159" t="s">
        <v>282</v>
      </c>
      <c r="EW318" s="159" t="s">
        <v>282</v>
      </c>
      <c r="EX318" s="159" t="s">
        <v>282</v>
      </c>
      <c r="EY318" s="159" t="s">
        <v>282</v>
      </c>
      <c r="EZ318" s="159" t="s">
        <v>282</v>
      </c>
      <c r="FA318" s="159" t="s">
        <v>282</v>
      </c>
      <c r="FB318" s="159" t="s">
        <v>282</v>
      </c>
      <c r="FC318" s="159" t="s">
        <v>282</v>
      </c>
      <c r="FD318" s="159" t="s">
        <v>282</v>
      </c>
      <c r="FE318" s="159" t="s">
        <v>282</v>
      </c>
      <c r="FF318" s="159" t="s">
        <v>282</v>
      </c>
      <c r="FG318" s="159" t="s">
        <v>282</v>
      </c>
      <c r="FH318" s="159" t="s">
        <v>282</v>
      </c>
      <c r="FI318" s="159" t="s">
        <v>282</v>
      </c>
      <c r="FJ318" s="159" t="s">
        <v>282</v>
      </c>
      <c r="FK318" s="159" t="s">
        <v>282</v>
      </c>
      <c r="FL318" s="159" t="s">
        <v>282</v>
      </c>
      <c r="FM318" s="159" t="s">
        <v>282</v>
      </c>
      <c r="FN318" s="159" t="s">
        <v>282</v>
      </c>
      <c r="FO318" s="159" t="s">
        <v>282</v>
      </c>
      <c r="FP318" s="159" t="s">
        <v>282</v>
      </c>
      <c r="FQ318" s="159" t="s">
        <v>282</v>
      </c>
      <c r="FR318" s="159" t="s">
        <v>282</v>
      </c>
      <c r="FS318" s="159" t="s">
        <v>282</v>
      </c>
      <c r="FT318" s="159" t="s">
        <v>282</v>
      </c>
    </row>
    <row r="319" spans="1:176" x14ac:dyDescent="0.25">
      <c r="A319" s="66" t="s">
        <v>4668</v>
      </c>
      <c r="B319" s="159" t="s">
        <v>11599</v>
      </c>
      <c r="C319" s="66" t="str">
        <f>IF(ISNUMBER(Severity!H319)=FALSE,Severity!F319,IF(Severity!H319&gt;=0.5,"YES","NO"))</f>
        <v>YES</v>
      </c>
      <c r="D319" s="66" t="str">
        <f>IF(ISNUMBER(Severity!I319)=FALSE,Severity!G319,IF(Severity!I319&gt;0.5,"YES","NO"))</f>
        <v>NO</v>
      </c>
      <c r="E319" s="159">
        <v>15</v>
      </c>
      <c r="F319" s="159">
        <v>3</v>
      </c>
      <c r="G319" s="66" t="s">
        <v>763</v>
      </c>
      <c r="H319" s="159" t="s">
        <v>183</v>
      </c>
      <c r="I319" s="159" t="s">
        <v>282</v>
      </c>
      <c r="J319" s="66">
        <v>12</v>
      </c>
      <c r="K319" s="159" t="s">
        <v>282</v>
      </c>
      <c r="L319" s="159" t="s">
        <v>282</v>
      </c>
      <c r="M319" s="159" t="s">
        <v>282</v>
      </c>
      <c r="N319" s="159" t="s">
        <v>282</v>
      </c>
      <c r="O319" s="159" t="s">
        <v>282</v>
      </c>
      <c r="P319" s="159" t="s">
        <v>282</v>
      </c>
      <c r="Q319" s="159" t="s">
        <v>282</v>
      </c>
      <c r="R319" s="159" t="s">
        <v>282</v>
      </c>
      <c r="S319" s="159" t="s">
        <v>435</v>
      </c>
      <c r="T319" s="159">
        <v>21</v>
      </c>
      <c r="U319" s="66" t="s">
        <v>282</v>
      </c>
      <c r="V319" s="66" t="s">
        <v>282</v>
      </c>
      <c r="W319" s="159" t="s">
        <v>282</v>
      </c>
      <c r="X319" s="66">
        <v>34.909999999999997</v>
      </c>
      <c r="Y319" s="66">
        <v>9.6999999999999993</v>
      </c>
      <c r="Z319" s="66">
        <v>23</v>
      </c>
      <c r="AA319" s="159" t="s">
        <v>282</v>
      </c>
      <c r="AB319" s="159" t="s">
        <v>282</v>
      </c>
      <c r="AC319" s="159" t="s">
        <v>282</v>
      </c>
      <c r="AD319" s="66">
        <v>13.04</v>
      </c>
      <c r="AE319" s="66">
        <v>10.51</v>
      </c>
      <c r="AF319" s="66">
        <v>23</v>
      </c>
      <c r="AG319" s="159" t="s">
        <v>282</v>
      </c>
      <c r="AH319" s="159" t="s">
        <v>282</v>
      </c>
      <c r="AI319" s="159" t="s">
        <v>282</v>
      </c>
      <c r="AJ319" s="159" t="s">
        <v>282</v>
      </c>
      <c r="AK319" s="159" t="s">
        <v>282</v>
      </c>
      <c r="AL319" s="159" t="s">
        <v>282</v>
      </c>
      <c r="AM319" s="159">
        <v>35</v>
      </c>
      <c r="AN319" s="66">
        <v>23</v>
      </c>
      <c r="AO319" s="66" t="s">
        <v>673</v>
      </c>
      <c r="AP319" s="159" t="s">
        <v>183</v>
      </c>
      <c r="AQ319" s="159" t="s">
        <v>282</v>
      </c>
      <c r="AR319" s="66">
        <v>9</v>
      </c>
      <c r="AS319" s="159" t="s">
        <v>282</v>
      </c>
      <c r="AT319" s="159" t="s">
        <v>282</v>
      </c>
      <c r="AU319" s="159" t="s">
        <v>282</v>
      </c>
      <c r="AV319" s="159" t="s">
        <v>282</v>
      </c>
      <c r="AW319" s="159" t="s">
        <v>282</v>
      </c>
      <c r="AX319" s="159" t="s">
        <v>282</v>
      </c>
      <c r="AY319" s="159" t="s">
        <v>282</v>
      </c>
      <c r="AZ319" s="159" t="s">
        <v>282</v>
      </c>
      <c r="BA319" s="159" t="s">
        <v>435</v>
      </c>
      <c r="BB319" s="159">
        <v>21</v>
      </c>
      <c r="BC319" s="66" t="s">
        <v>282</v>
      </c>
      <c r="BD319" s="66" t="s">
        <v>282</v>
      </c>
      <c r="BE319" s="159" t="s">
        <v>282</v>
      </c>
      <c r="BF319" s="66">
        <v>28.57</v>
      </c>
      <c r="BG319" s="66">
        <v>9.89</v>
      </c>
      <c r="BH319" s="66">
        <v>23</v>
      </c>
      <c r="BI319" s="159" t="s">
        <v>282</v>
      </c>
      <c r="BJ319" s="159" t="s">
        <v>282</v>
      </c>
      <c r="BK319" s="159" t="s">
        <v>282</v>
      </c>
      <c r="BL319" s="66">
        <v>17.09</v>
      </c>
      <c r="BM319" s="66">
        <v>12.14</v>
      </c>
      <c r="BN319" s="66">
        <v>23</v>
      </c>
      <c r="BO319" s="159" t="s">
        <v>282</v>
      </c>
      <c r="BP319" s="159" t="s">
        <v>282</v>
      </c>
      <c r="BQ319" s="159" t="s">
        <v>282</v>
      </c>
      <c r="BR319" s="159" t="s">
        <v>282</v>
      </c>
      <c r="BS319" s="159" t="s">
        <v>282</v>
      </c>
      <c r="BT319" s="159" t="s">
        <v>282</v>
      </c>
      <c r="BU319" s="159">
        <v>32</v>
      </c>
      <c r="BV319" s="66">
        <v>23</v>
      </c>
      <c r="BW319" s="159" t="s">
        <v>306</v>
      </c>
      <c r="BX319" s="159" t="s">
        <v>282</v>
      </c>
      <c r="BY319" s="159" t="s">
        <v>282</v>
      </c>
      <c r="BZ319" s="66">
        <v>9</v>
      </c>
      <c r="CA319" s="159" t="s">
        <v>282</v>
      </c>
      <c r="CB319" s="159" t="s">
        <v>282</v>
      </c>
      <c r="CC319" s="159" t="s">
        <v>282</v>
      </c>
      <c r="CD319" s="159" t="s">
        <v>282</v>
      </c>
      <c r="CE319" s="159" t="s">
        <v>282</v>
      </c>
      <c r="CF319" s="159" t="s">
        <v>282</v>
      </c>
      <c r="CG319" s="159" t="s">
        <v>282</v>
      </c>
      <c r="CH319" s="159" t="s">
        <v>282</v>
      </c>
      <c r="CI319" s="159" t="s">
        <v>435</v>
      </c>
      <c r="CJ319" s="66">
        <v>21</v>
      </c>
      <c r="CK319" s="159" t="s">
        <v>282</v>
      </c>
      <c r="CL319" s="159" t="s">
        <v>282</v>
      </c>
      <c r="CM319" s="159" t="s">
        <v>282</v>
      </c>
      <c r="CN319" s="66">
        <v>32.86</v>
      </c>
      <c r="CO319" s="66">
        <v>9.59</v>
      </c>
      <c r="CP319" s="66">
        <v>21</v>
      </c>
      <c r="CQ319" s="159" t="s">
        <v>282</v>
      </c>
      <c r="CR319" s="159" t="s">
        <v>282</v>
      </c>
      <c r="CS319" s="159" t="s">
        <v>282</v>
      </c>
      <c r="CT319" s="66">
        <v>22.95</v>
      </c>
      <c r="CU319" s="66">
        <v>10.46</v>
      </c>
      <c r="CV319" s="66">
        <v>21</v>
      </c>
      <c r="CW319" s="159" t="s">
        <v>282</v>
      </c>
      <c r="CX319" s="159" t="s">
        <v>282</v>
      </c>
      <c r="CY319" s="159" t="s">
        <v>282</v>
      </c>
      <c r="CZ319" s="159" t="s">
        <v>282</v>
      </c>
      <c r="DA319" s="159" t="s">
        <v>282</v>
      </c>
      <c r="DB319" s="159" t="s">
        <v>282</v>
      </c>
      <c r="DC319" s="66">
        <v>30</v>
      </c>
      <c r="DD319" s="66">
        <v>21</v>
      </c>
      <c r="DE319" s="159" t="s">
        <v>282</v>
      </c>
      <c r="DF319" s="159" t="s">
        <v>282</v>
      </c>
      <c r="DG319" s="159" t="s">
        <v>282</v>
      </c>
      <c r="DH319" s="159" t="s">
        <v>282</v>
      </c>
      <c r="DI319" s="159" t="s">
        <v>282</v>
      </c>
      <c r="DJ319" s="159" t="s">
        <v>282</v>
      </c>
      <c r="DK319" s="159" t="s">
        <v>282</v>
      </c>
      <c r="DL319" s="159" t="s">
        <v>282</v>
      </c>
      <c r="DM319" s="159" t="s">
        <v>282</v>
      </c>
      <c r="DN319" s="159" t="s">
        <v>282</v>
      </c>
      <c r="DO319" s="159" t="s">
        <v>282</v>
      </c>
      <c r="DP319" s="159" t="s">
        <v>282</v>
      </c>
      <c r="DQ319" s="159" t="s">
        <v>282</v>
      </c>
      <c r="DR319" s="159" t="s">
        <v>282</v>
      </c>
      <c r="DS319" s="159" t="s">
        <v>282</v>
      </c>
      <c r="DT319" s="159" t="s">
        <v>282</v>
      </c>
      <c r="DU319" s="159" t="s">
        <v>282</v>
      </c>
      <c r="DV319" s="159" t="s">
        <v>282</v>
      </c>
      <c r="DW319" s="159" t="s">
        <v>282</v>
      </c>
      <c r="DX319" s="159" t="s">
        <v>282</v>
      </c>
      <c r="DY319" s="159" t="s">
        <v>282</v>
      </c>
      <c r="DZ319" s="159" t="s">
        <v>282</v>
      </c>
      <c r="EA319" s="159" t="s">
        <v>282</v>
      </c>
      <c r="EB319" s="159" t="s">
        <v>282</v>
      </c>
      <c r="EC319" s="159" t="s">
        <v>282</v>
      </c>
      <c r="ED319" s="159" t="s">
        <v>282</v>
      </c>
      <c r="EE319" s="159" t="s">
        <v>282</v>
      </c>
      <c r="EF319" s="159" t="s">
        <v>282</v>
      </c>
      <c r="EG319" s="159" t="s">
        <v>282</v>
      </c>
      <c r="EH319" s="159" t="s">
        <v>282</v>
      </c>
      <c r="EI319" s="159" t="s">
        <v>282</v>
      </c>
      <c r="EJ319" s="159" t="s">
        <v>282</v>
      </c>
      <c r="EK319" s="159" t="s">
        <v>282</v>
      </c>
      <c r="EL319" s="159" t="s">
        <v>282</v>
      </c>
      <c r="EM319" s="159" t="s">
        <v>282</v>
      </c>
      <c r="EN319" s="159" t="s">
        <v>282</v>
      </c>
      <c r="EO319" s="159" t="s">
        <v>282</v>
      </c>
      <c r="EP319" s="159" t="s">
        <v>282</v>
      </c>
      <c r="EQ319" s="159" t="s">
        <v>282</v>
      </c>
      <c r="ER319" s="159" t="s">
        <v>282</v>
      </c>
      <c r="ES319" s="159" t="s">
        <v>282</v>
      </c>
      <c r="ET319" s="159" t="s">
        <v>282</v>
      </c>
      <c r="EU319" s="159" t="s">
        <v>282</v>
      </c>
      <c r="EV319" s="159" t="s">
        <v>282</v>
      </c>
      <c r="EW319" s="159" t="s">
        <v>282</v>
      </c>
      <c r="EX319" s="159" t="s">
        <v>282</v>
      </c>
      <c r="EY319" s="159" t="s">
        <v>282</v>
      </c>
      <c r="EZ319" s="159" t="s">
        <v>282</v>
      </c>
      <c r="FA319" s="159" t="s">
        <v>282</v>
      </c>
      <c r="FB319" s="159" t="s">
        <v>282</v>
      </c>
      <c r="FC319" s="159" t="s">
        <v>282</v>
      </c>
      <c r="FD319" s="159" t="s">
        <v>282</v>
      </c>
      <c r="FE319" s="159" t="s">
        <v>282</v>
      </c>
      <c r="FF319" s="159" t="s">
        <v>282</v>
      </c>
      <c r="FG319" s="159" t="s">
        <v>282</v>
      </c>
      <c r="FH319" s="159" t="s">
        <v>282</v>
      </c>
      <c r="FI319" s="159" t="s">
        <v>282</v>
      </c>
      <c r="FJ319" s="159" t="s">
        <v>282</v>
      </c>
      <c r="FK319" s="159" t="s">
        <v>282</v>
      </c>
      <c r="FL319" s="159" t="s">
        <v>282</v>
      </c>
      <c r="FM319" s="159" t="s">
        <v>282</v>
      </c>
      <c r="FN319" s="159" t="s">
        <v>282</v>
      </c>
      <c r="FO319" s="159" t="s">
        <v>282</v>
      </c>
      <c r="FP319" s="159" t="s">
        <v>282</v>
      </c>
      <c r="FQ319" s="159" t="s">
        <v>282</v>
      </c>
      <c r="FR319" s="159" t="s">
        <v>282</v>
      </c>
      <c r="FS319" s="159" t="s">
        <v>282</v>
      </c>
      <c r="FT319" s="159" t="s">
        <v>282</v>
      </c>
    </row>
    <row r="320" spans="1:176" x14ac:dyDescent="0.25">
      <c r="A320" s="164" t="s">
        <v>8346</v>
      </c>
      <c r="B320" s="159" t="s">
        <v>15275</v>
      </c>
      <c r="C320" s="66" t="str">
        <f>IF(ISNUMBER(Severity!H320)=FALSE,Severity!F320,IF(Severity!H320&gt;=0.5,"YES","NO"))</f>
        <v>YES</v>
      </c>
      <c r="D320" s="66" t="str">
        <f>IF(ISNUMBER(Severity!I320)=FALSE,Severity!G320,IF(Severity!I320&gt;0.5,"YES","NO"))</f>
        <v>NO</v>
      </c>
      <c r="E320" s="159">
        <v>12</v>
      </c>
      <c r="F320" s="159">
        <v>3</v>
      </c>
      <c r="G320" s="212" t="s">
        <v>763</v>
      </c>
      <c r="H320" s="159" t="s">
        <v>183</v>
      </c>
      <c r="I320" s="159" t="s">
        <v>282</v>
      </c>
      <c r="J320" s="159" t="s">
        <v>282</v>
      </c>
      <c r="K320" s="159" t="s">
        <v>282</v>
      </c>
      <c r="L320" s="159" t="s">
        <v>282</v>
      </c>
      <c r="M320" s="159" t="s">
        <v>282</v>
      </c>
      <c r="N320" s="159" t="s">
        <v>282</v>
      </c>
      <c r="O320" s="159" t="s">
        <v>282</v>
      </c>
      <c r="P320" s="159" t="s">
        <v>282</v>
      </c>
      <c r="Q320" s="159" t="s">
        <v>282</v>
      </c>
      <c r="R320" s="159" t="s">
        <v>282</v>
      </c>
      <c r="S320" s="159" t="s">
        <v>435</v>
      </c>
      <c r="T320" s="159">
        <v>21</v>
      </c>
      <c r="U320" s="159">
        <v>33</v>
      </c>
      <c r="V320" s="66">
        <v>9.1999999999999993</v>
      </c>
      <c r="W320" s="159">
        <v>88</v>
      </c>
      <c r="X320" s="159" t="s">
        <v>282</v>
      </c>
      <c r="Y320" s="159" t="s">
        <v>282</v>
      </c>
      <c r="Z320" s="159" t="s">
        <v>282</v>
      </c>
      <c r="AA320" s="159">
        <v>21.1</v>
      </c>
      <c r="AB320" s="159">
        <v>11.4</v>
      </c>
      <c r="AC320" s="159">
        <v>88</v>
      </c>
      <c r="AD320" s="159" t="s">
        <v>282</v>
      </c>
      <c r="AE320" s="159" t="s">
        <v>282</v>
      </c>
      <c r="AF320" s="159" t="s">
        <v>282</v>
      </c>
      <c r="AG320" s="159" t="s">
        <v>282</v>
      </c>
      <c r="AH320" s="159" t="s">
        <v>282</v>
      </c>
      <c r="AI320" s="159" t="s">
        <v>282</v>
      </c>
      <c r="AJ320" s="159" t="s">
        <v>282</v>
      </c>
      <c r="AK320" s="159" t="s">
        <v>282</v>
      </c>
      <c r="AL320" s="159" t="s">
        <v>282</v>
      </c>
      <c r="AM320" s="159">
        <v>88</v>
      </c>
      <c r="AN320" s="66" t="s">
        <v>282</v>
      </c>
      <c r="AO320" s="212" t="s">
        <v>673</v>
      </c>
      <c r="AP320" s="159" t="s">
        <v>183</v>
      </c>
      <c r="AQ320" s="159" t="s">
        <v>282</v>
      </c>
      <c r="AR320" s="159" t="s">
        <v>282</v>
      </c>
      <c r="AS320" s="159" t="s">
        <v>282</v>
      </c>
      <c r="AT320" s="159" t="s">
        <v>282</v>
      </c>
      <c r="AU320" s="159" t="s">
        <v>282</v>
      </c>
      <c r="AV320" s="159" t="s">
        <v>282</v>
      </c>
      <c r="AW320" s="159" t="s">
        <v>282</v>
      </c>
      <c r="AX320" s="159" t="s">
        <v>282</v>
      </c>
      <c r="AY320" s="159" t="s">
        <v>282</v>
      </c>
      <c r="AZ320" s="159" t="s">
        <v>282</v>
      </c>
      <c r="BA320" s="159" t="s">
        <v>435</v>
      </c>
      <c r="BB320" s="159">
        <v>21</v>
      </c>
      <c r="BC320" s="159">
        <v>31.7</v>
      </c>
      <c r="BD320" s="66">
        <v>8.6999999999999993</v>
      </c>
      <c r="BE320" s="159">
        <v>97</v>
      </c>
      <c r="BF320" s="159" t="s">
        <v>282</v>
      </c>
      <c r="BG320" s="159" t="s">
        <v>282</v>
      </c>
      <c r="BH320" s="159" t="s">
        <v>282</v>
      </c>
      <c r="BI320" s="159">
        <v>18.8</v>
      </c>
      <c r="BJ320" s="159">
        <v>12.9</v>
      </c>
      <c r="BK320" s="159">
        <v>97</v>
      </c>
      <c r="BL320" s="159" t="s">
        <v>282</v>
      </c>
      <c r="BM320" s="159" t="s">
        <v>282</v>
      </c>
      <c r="BN320" s="159" t="s">
        <v>282</v>
      </c>
      <c r="BO320" s="159" t="s">
        <v>282</v>
      </c>
      <c r="BP320" s="159" t="s">
        <v>282</v>
      </c>
      <c r="BQ320" s="159" t="s">
        <v>282</v>
      </c>
      <c r="BR320" s="159" t="s">
        <v>282</v>
      </c>
      <c r="BS320" s="159" t="s">
        <v>282</v>
      </c>
      <c r="BT320" s="159" t="s">
        <v>282</v>
      </c>
      <c r="BU320" s="159">
        <v>97</v>
      </c>
      <c r="BV320" s="66" t="s">
        <v>282</v>
      </c>
      <c r="BW320" s="212" t="s">
        <v>10937</v>
      </c>
      <c r="BX320" s="159" t="s">
        <v>183</v>
      </c>
      <c r="BY320" s="159" t="s">
        <v>282</v>
      </c>
      <c r="BZ320" s="159" t="s">
        <v>282</v>
      </c>
      <c r="CA320" s="159" t="s">
        <v>282</v>
      </c>
      <c r="CB320" s="159" t="s">
        <v>282</v>
      </c>
      <c r="CC320" s="159" t="s">
        <v>282</v>
      </c>
      <c r="CD320" s="159" t="s">
        <v>282</v>
      </c>
      <c r="CE320" s="159" t="s">
        <v>282</v>
      </c>
      <c r="CF320" s="159" t="s">
        <v>282</v>
      </c>
      <c r="CG320" s="159" t="s">
        <v>282</v>
      </c>
      <c r="CH320" s="159" t="s">
        <v>282</v>
      </c>
      <c r="CI320" s="159" t="s">
        <v>435</v>
      </c>
      <c r="CJ320" s="66">
        <v>21</v>
      </c>
      <c r="CK320" s="159">
        <v>30.5</v>
      </c>
      <c r="CL320" s="159">
        <v>9.6</v>
      </c>
      <c r="CM320" s="159">
        <v>89</v>
      </c>
      <c r="CN320" s="159" t="s">
        <v>282</v>
      </c>
      <c r="CO320" s="159" t="s">
        <v>282</v>
      </c>
      <c r="CP320" s="159" t="s">
        <v>282</v>
      </c>
      <c r="CQ320" s="159">
        <v>22.2</v>
      </c>
      <c r="CR320" s="159">
        <v>11</v>
      </c>
      <c r="CS320" s="159">
        <v>89</v>
      </c>
      <c r="CT320" s="159" t="s">
        <v>282</v>
      </c>
      <c r="CU320" s="159" t="s">
        <v>282</v>
      </c>
      <c r="CV320" s="159" t="s">
        <v>282</v>
      </c>
      <c r="CW320" s="159" t="s">
        <v>282</v>
      </c>
      <c r="CX320" s="159" t="s">
        <v>282</v>
      </c>
      <c r="CY320" s="159" t="s">
        <v>282</v>
      </c>
      <c r="CZ320" s="159" t="s">
        <v>282</v>
      </c>
      <c r="DA320" s="159" t="s">
        <v>282</v>
      </c>
      <c r="DB320" s="159" t="s">
        <v>282</v>
      </c>
      <c r="DC320" s="66">
        <v>89</v>
      </c>
      <c r="DD320" s="159" t="s">
        <v>282</v>
      </c>
      <c r="DE320" s="159" t="s">
        <v>282</v>
      </c>
      <c r="DF320" s="159" t="s">
        <v>282</v>
      </c>
      <c r="DG320" s="159" t="s">
        <v>282</v>
      </c>
      <c r="DH320" s="159" t="s">
        <v>282</v>
      </c>
      <c r="DI320" s="159" t="s">
        <v>282</v>
      </c>
      <c r="DJ320" s="159" t="s">
        <v>282</v>
      </c>
      <c r="DK320" s="159" t="s">
        <v>282</v>
      </c>
      <c r="DL320" s="159" t="s">
        <v>282</v>
      </c>
      <c r="DM320" s="159" t="s">
        <v>282</v>
      </c>
      <c r="DN320" s="159" t="s">
        <v>282</v>
      </c>
      <c r="DO320" s="159" t="s">
        <v>282</v>
      </c>
      <c r="DP320" s="159" t="s">
        <v>282</v>
      </c>
      <c r="DQ320" s="159" t="s">
        <v>282</v>
      </c>
      <c r="DR320" s="159" t="s">
        <v>282</v>
      </c>
      <c r="DS320" s="159" t="s">
        <v>282</v>
      </c>
      <c r="DT320" s="159" t="s">
        <v>282</v>
      </c>
      <c r="DU320" s="159" t="s">
        <v>282</v>
      </c>
      <c r="DV320" s="159" t="s">
        <v>282</v>
      </c>
      <c r="DW320" s="159" t="s">
        <v>282</v>
      </c>
      <c r="DX320" s="159" t="s">
        <v>282</v>
      </c>
      <c r="DY320" s="159" t="s">
        <v>282</v>
      </c>
      <c r="DZ320" s="159" t="s">
        <v>282</v>
      </c>
      <c r="EA320" s="159" t="s">
        <v>282</v>
      </c>
      <c r="EB320" s="159" t="s">
        <v>282</v>
      </c>
      <c r="EC320" s="159" t="s">
        <v>282</v>
      </c>
      <c r="ED320" s="159" t="s">
        <v>282</v>
      </c>
      <c r="EE320" s="159" t="s">
        <v>282</v>
      </c>
      <c r="EF320" s="159" t="s">
        <v>282</v>
      </c>
      <c r="EG320" s="159" t="s">
        <v>282</v>
      </c>
      <c r="EH320" s="159" t="s">
        <v>282</v>
      </c>
      <c r="EI320" s="159" t="s">
        <v>282</v>
      </c>
      <c r="EJ320" s="159" t="s">
        <v>282</v>
      </c>
      <c r="EK320" s="159" t="s">
        <v>282</v>
      </c>
      <c r="EL320" s="159" t="s">
        <v>282</v>
      </c>
      <c r="EM320" s="159" t="s">
        <v>282</v>
      </c>
      <c r="EN320" s="159" t="s">
        <v>282</v>
      </c>
      <c r="EO320" s="159" t="s">
        <v>282</v>
      </c>
      <c r="EP320" s="159" t="s">
        <v>282</v>
      </c>
      <c r="EQ320" s="159" t="s">
        <v>282</v>
      </c>
      <c r="ER320" s="159" t="s">
        <v>282</v>
      </c>
      <c r="ES320" s="159" t="s">
        <v>282</v>
      </c>
      <c r="ET320" s="159" t="s">
        <v>282</v>
      </c>
      <c r="EU320" s="159" t="s">
        <v>282</v>
      </c>
      <c r="EV320" s="159" t="s">
        <v>282</v>
      </c>
      <c r="EW320" s="159" t="s">
        <v>282</v>
      </c>
      <c r="EX320" s="159" t="s">
        <v>282</v>
      </c>
      <c r="EY320" s="159" t="s">
        <v>282</v>
      </c>
      <c r="EZ320" s="159" t="s">
        <v>282</v>
      </c>
      <c r="FA320" s="159" t="s">
        <v>282</v>
      </c>
      <c r="FB320" s="159" t="s">
        <v>282</v>
      </c>
      <c r="FC320" s="159" t="s">
        <v>282</v>
      </c>
      <c r="FD320" s="159" t="s">
        <v>282</v>
      </c>
      <c r="FE320" s="159" t="s">
        <v>282</v>
      </c>
      <c r="FF320" s="159" t="s">
        <v>282</v>
      </c>
      <c r="FG320" s="159" t="s">
        <v>282</v>
      </c>
      <c r="FH320" s="159" t="s">
        <v>282</v>
      </c>
      <c r="FI320" s="159" t="s">
        <v>282</v>
      </c>
      <c r="FJ320" s="159" t="s">
        <v>282</v>
      </c>
      <c r="FK320" s="159" t="s">
        <v>282</v>
      </c>
      <c r="FL320" s="159" t="s">
        <v>282</v>
      </c>
      <c r="FM320" s="159" t="s">
        <v>282</v>
      </c>
      <c r="FN320" s="159" t="s">
        <v>282</v>
      </c>
      <c r="FO320" s="159" t="s">
        <v>282</v>
      </c>
      <c r="FP320" s="159" t="s">
        <v>282</v>
      </c>
      <c r="FQ320" s="159" t="s">
        <v>282</v>
      </c>
      <c r="FR320" s="159" t="s">
        <v>282</v>
      </c>
      <c r="FS320" s="159" t="s">
        <v>282</v>
      </c>
      <c r="FT320" s="159" t="s">
        <v>282</v>
      </c>
    </row>
    <row r="321" spans="1:176" x14ac:dyDescent="0.25">
      <c r="A321" s="66" t="s">
        <v>442</v>
      </c>
      <c r="B321" s="159" t="s">
        <v>11616</v>
      </c>
      <c r="C321" s="331" t="s">
        <v>793</v>
      </c>
      <c r="D321" s="331" t="s">
        <v>130</v>
      </c>
      <c r="E321" s="159">
        <v>6</v>
      </c>
      <c r="F321" s="159">
        <v>2</v>
      </c>
      <c r="G321" s="159" t="s">
        <v>246</v>
      </c>
      <c r="H321" s="159" t="s">
        <v>10507</v>
      </c>
      <c r="I321" s="66">
        <v>0</v>
      </c>
      <c r="J321" s="159">
        <v>2</v>
      </c>
      <c r="K321" s="159" t="s">
        <v>299</v>
      </c>
      <c r="L321" s="159">
        <v>21</v>
      </c>
      <c r="M321" s="159">
        <v>14</v>
      </c>
      <c r="N321" s="159">
        <v>9</v>
      </c>
      <c r="O321" s="159" t="s">
        <v>299</v>
      </c>
      <c r="P321" s="159">
        <v>21</v>
      </c>
      <c r="Q321" s="159">
        <v>12</v>
      </c>
      <c r="R321" s="159">
        <v>50</v>
      </c>
      <c r="S321" s="159" t="s">
        <v>282</v>
      </c>
      <c r="T321" s="159" t="s">
        <v>282</v>
      </c>
      <c r="U321" s="159" t="s">
        <v>282</v>
      </c>
      <c r="V321" s="159" t="s">
        <v>282</v>
      </c>
      <c r="W321" s="159" t="s">
        <v>282</v>
      </c>
      <c r="X321" s="159" t="s">
        <v>282</v>
      </c>
      <c r="Y321" s="159" t="s">
        <v>282</v>
      </c>
      <c r="Z321" s="159" t="s">
        <v>282</v>
      </c>
      <c r="AA321" s="159" t="s">
        <v>282</v>
      </c>
      <c r="AB321" s="159" t="s">
        <v>282</v>
      </c>
      <c r="AC321" s="159" t="s">
        <v>282</v>
      </c>
      <c r="AD321" s="159" t="s">
        <v>282</v>
      </c>
      <c r="AE321" s="159" t="s">
        <v>282</v>
      </c>
      <c r="AF321" s="159" t="s">
        <v>282</v>
      </c>
      <c r="AG321" s="159" t="s">
        <v>282</v>
      </c>
      <c r="AH321" s="159" t="s">
        <v>282</v>
      </c>
      <c r="AI321" s="159" t="s">
        <v>282</v>
      </c>
      <c r="AJ321" s="159" t="s">
        <v>282</v>
      </c>
      <c r="AK321" s="159" t="s">
        <v>282</v>
      </c>
      <c r="AL321" s="159" t="s">
        <v>282</v>
      </c>
      <c r="AM321" s="159">
        <v>20</v>
      </c>
      <c r="AN321" s="159">
        <v>18</v>
      </c>
      <c r="AO321" s="159" t="s">
        <v>263</v>
      </c>
      <c r="AP321" s="159" t="s">
        <v>10507</v>
      </c>
      <c r="AQ321" s="66">
        <v>3</v>
      </c>
      <c r="AR321" s="159">
        <v>3</v>
      </c>
      <c r="AS321" s="159" t="s">
        <v>299</v>
      </c>
      <c r="AT321" s="159">
        <v>21</v>
      </c>
      <c r="AU321" s="159">
        <v>13</v>
      </c>
      <c r="AV321" s="159">
        <v>9</v>
      </c>
      <c r="AW321" s="159" t="s">
        <v>299</v>
      </c>
      <c r="AX321" s="159">
        <v>21</v>
      </c>
      <c r="AY321" s="159">
        <v>16</v>
      </c>
      <c r="AZ321" s="159">
        <v>50</v>
      </c>
      <c r="BA321" s="159" t="s">
        <v>282</v>
      </c>
      <c r="BB321" s="159" t="s">
        <v>282</v>
      </c>
      <c r="BC321" s="159" t="s">
        <v>282</v>
      </c>
      <c r="BD321" s="159" t="s">
        <v>282</v>
      </c>
      <c r="BE321" s="159" t="s">
        <v>282</v>
      </c>
      <c r="BF321" s="159" t="s">
        <v>282</v>
      </c>
      <c r="BG321" s="159" t="s">
        <v>282</v>
      </c>
      <c r="BH321" s="159" t="s">
        <v>282</v>
      </c>
      <c r="BI321" s="159" t="s">
        <v>282</v>
      </c>
      <c r="BJ321" s="159" t="s">
        <v>282</v>
      </c>
      <c r="BK321" s="159" t="s">
        <v>282</v>
      </c>
      <c r="BL321" s="159" t="s">
        <v>282</v>
      </c>
      <c r="BM321" s="159" t="s">
        <v>282</v>
      </c>
      <c r="BN321" s="159" t="s">
        <v>282</v>
      </c>
      <c r="BO321" s="159" t="s">
        <v>282</v>
      </c>
      <c r="BP321" s="159" t="s">
        <v>282</v>
      </c>
      <c r="BQ321" s="159" t="s">
        <v>282</v>
      </c>
      <c r="BR321" s="159" t="s">
        <v>282</v>
      </c>
      <c r="BS321" s="159" t="s">
        <v>282</v>
      </c>
      <c r="BT321" s="159" t="s">
        <v>282</v>
      </c>
      <c r="BU321" s="159">
        <v>22</v>
      </c>
      <c r="BV321" s="159">
        <v>19</v>
      </c>
      <c r="BW321" s="159" t="s">
        <v>282</v>
      </c>
      <c r="BX321" s="159" t="s">
        <v>282</v>
      </c>
      <c r="BY321" s="159" t="s">
        <v>282</v>
      </c>
      <c r="BZ321" s="159" t="s">
        <v>282</v>
      </c>
      <c r="CA321" s="159" t="s">
        <v>282</v>
      </c>
      <c r="CB321" s="159" t="s">
        <v>282</v>
      </c>
      <c r="CC321" s="159" t="s">
        <v>282</v>
      </c>
      <c r="CD321" s="159" t="s">
        <v>282</v>
      </c>
      <c r="CE321" s="159" t="s">
        <v>282</v>
      </c>
      <c r="CF321" s="159" t="s">
        <v>282</v>
      </c>
      <c r="CG321" s="159" t="s">
        <v>282</v>
      </c>
      <c r="CH321" s="159" t="s">
        <v>282</v>
      </c>
      <c r="CI321" s="159" t="s">
        <v>282</v>
      </c>
      <c r="CJ321" s="159" t="s">
        <v>282</v>
      </c>
      <c r="CK321" s="159" t="s">
        <v>282</v>
      </c>
      <c r="CL321" s="159" t="s">
        <v>282</v>
      </c>
      <c r="CM321" s="159" t="s">
        <v>282</v>
      </c>
      <c r="CN321" s="159" t="s">
        <v>282</v>
      </c>
      <c r="CO321" s="159" t="s">
        <v>282</v>
      </c>
      <c r="CP321" s="159" t="s">
        <v>282</v>
      </c>
      <c r="CQ321" s="159" t="s">
        <v>282</v>
      </c>
      <c r="CR321" s="159" t="s">
        <v>282</v>
      </c>
      <c r="CS321" s="159" t="s">
        <v>282</v>
      </c>
      <c r="CT321" s="159" t="s">
        <v>282</v>
      </c>
      <c r="CU321" s="159" t="s">
        <v>282</v>
      </c>
      <c r="CV321" s="159" t="s">
        <v>282</v>
      </c>
      <c r="CW321" s="159" t="s">
        <v>282</v>
      </c>
      <c r="CX321" s="159" t="s">
        <v>282</v>
      </c>
      <c r="CY321" s="159" t="s">
        <v>282</v>
      </c>
      <c r="CZ321" s="159" t="s">
        <v>282</v>
      </c>
      <c r="DA321" s="159" t="s">
        <v>282</v>
      </c>
      <c r="DB321" s="159" t="s">
        <v>282</v>
      </c>
      <c r="DC321" s="159" t="s">
        <v>282</v>
      </c>
      <c r="DD321" s="159" t="s">
        <v>282</v>
      </c>
      <c r="DE321" s="159" t="s">
        <v>282</v>
      </c>
      <c r="DF321" s="159" t="s">
        <v>282</v>
      </c>
      <c r="DG321" s="159" t="s">
        <v>282</v>
      </c>
      <c r="DH321" s="159" t="s">
        <v>282</v>
      </c>
      <c r="DI321" s="159" t="s">
        <v>282</v>
      </c>
      <c r="DJ321" s="159" t="s">
        <v>282</v>
      </c>
      <c r="DK321" s="159" t="s">
        <v>282</v>
      </c>
      <c r="DL321" s="159" t="s">
        <v>282</v>
      </c>
      <c r="DM321" s="159" t="s">
        <v>282</v>
      </c>
      <c r="DN321" s="159" t="s">
        <v>282</v>
      </c>
      <c r="DO321" s="159" t="s">
        <v>282</v>
      </c>
      <c r="DP321" s="159" t="s">
        <v>282</v>
      </c>
      <c r="DQ321" s="159" t="s">
        <v>282</v>
      </c>
      <c r="DR321" s="159" t="s">
        <v>282</v>
      </c>
      <c r="DS321" s="159" t="s">
        <v>282</v>
      </c>
      <c r="DT321" s="159" t="s">
        <v>282</v>
      </c>
      <c r="DU321" s="159" t="s">
        <v>282</v>
      </c>
      <c r="DV321" s="159" t="s">
        <v>282</v>
      </c>
      <c r="DW321" s="159" t="s">
        <v>282</v>
      </c>
      <c r="DX321" s="159" t="s">
        <v>282</v>
      </c>
      <c r="DY321" s="159" t="s">
        <v>282</v>
      </c>
      <c r="DZ321" s="159" t="s">
        <v>282</v>
      </c>
      <c r="EA321" s="159" t="s">
        <v>282</v>
      </c>
      <c r="EB321" s="159" t="s">
        <v>282</v>
      </c>
      <c r="EC321" s="159" t="s">
        <v>282</v>
      </c>
      <c r="ED321" s="159" t="s">
        <v>282</v>
      </c>
      <c r="EE321" s="159" t="s">
        <v>282</v>
      </c>
      <c r="EF321" s="159" t="s">
        <v>282</v>
      </c>
      <c r="EG321" s="159" t="s">
        <v>282</v>
      </c>
      <c r="EH321" s="159" t="s">
        <v>282</v>
      </c>
      <c r="EI321" s="159" t="s">
        <v>282</v>
      </c>
      <c r="EJ321" s="159" t="s">
        <v>282</v>
      </c>
      <c r="EK321" s="159" t="s">
        <v>282</v>
      </c>
      <c r="EL321" s="159" t="s">
        <v>282</v>
      </c>
      <c r="EM321" s="159" t="s">
        <v>282</v>
      </c>
      <c r="EN321" s="159" t="s">
        <v>282</v>
      </c>
      <c r="EO321" s="159" t="s">
        <v>282</v>
      </c>
      <c r="EP321" s="159" t="s">
        <v>282</v>
      </c>
      <c r="EQ321" s="159" t="s">
        <v>282</v>
      </c>
      <c r="ER321" s="159" t="s">
        <v>282</v>
      </c>
      <c r="ES321" s="159" t="s">
        <v>282</v>
      </c>
      <c r="ET321" s="159" t="s">
        <v>282</v>
      </c>
      <c r="EU321" s="159" t="s">
        <v>282</v>
      </c>
      <c r="EV321" s="159" t="s">
        <v>282</v>
      </c>
      <c r="EW321" s="159" t="s">
        <v>282</v>
      </c>
      <c r="EX321" s="159" t="s">
        <v>282</v>
      </c>
      <c r="EY321" s="159" t="s">
        <v>282</v>
      </c>
      <c r="EZ321" s="159" t="s">
        <v>282</v>
      </c>
      <c r="FA321" s="159" t="s">
        <v>282</v>
      </c>
      <c r="FB321" s="159" t="s">
        <v>282</v>
      </c>
      <c r="FC321" s="159" t="s">
        <v>282</v>
      </c>
      <c r="FD321" s="159" t="s">
        <v>282</v>
      </c>
      <c r="FE321" s="159" t="s">
        <v>282</v>
      </c>
      <c r="FF321" s="159" t="s">
        <v>282</v>
      </c>
      <c r="FG321" s="159" t="s">
        <v>282</v>
      </c>
      <c r="FH321" s="159" t="s">
        <v>282</v>
      </c>
      <c r="FI321" s="159" t="s">
        <v>282</v>
      </c>
      <c r="FJ321" s="159" t="s">
        <v>282</v>
      </c>
      <c r="FK321" s="159" t="s">
        <v>282</v>
      </c>
      <c r="FL321" s="159" t="s">
        <v>282</v>
      </c>
      <c r="FM321" s="159" t="s">
        <v>282</v>
      </c>
      <c r="FN321" s="159" t="s">
        <v>282</v>
      </c>
      <c r="FO321" s="159" t="s">
        <v>282</v>
      </c>
      <c r="FP321" s="159" t="s">
        <v>282</v>
      </c>
      <c r="FQ321" s="159" t="s">
        <v>282</v>
      </c>
      <c r="FR321" s="159" t="s">
        <v>282</v>
      </c>
      <c r="FS321" s="159" t="s">
        <v>282</v>
      </c>
      <c r="FT321" s="159" t="s">
        <v>282</v>
      </c>
    </row>
    <row r="322" spans="1:176" x14ac:dyDescent="0.25">
      <c r="A322" s="212" t="s">
        <v>7177</v>
      </c>
      <c r="B322" s="159" t="s">
        <v>14823</v>
      </c>
      <c r="C322" s="66" t="str">
        <f>IF(ISNUMBER(Severity!H322)=FALSE,Severity!F322,IF(Severity!H322&gt;=0.5,"YES","NO"))</f>
        <v>YES</v>
      </c>
      <c r="D322" s="66" t="str">
        <f>IF(ISNUMBER(Severity!I322)=FALSE,Severity!G322,IF(Severity!I322&gt;0.5,"YES","NO"))</f>
        <v>NO</v>
      </c>
      <c r="E322" s="159">
        <v>8</v>
      </c>
      <c r="F322" s="159">
        <v>2</v>
      </c>
      <c r="G322" s="159" t="s">
        <v>256</v>
      </c>
      <c r="H322" s="159" t="s">
        <v>10507</v>
      </c>
      <c r="I322" s="66">
        <v>11</v>
      </c>
      <c r="J322" s="159">
        <v>45</v>
      </c>
      <c r="K322" s="159" t="s">
        <v>282</v>
      </c>
      <c r="L322" s="159" t="s">
        <v>282</v>
      </c>
      <c r="M322" s="159" t="s">
        <v>282</v>
      </c>
      <c r="N322" s="159" t="s">
        <v>282</v>
      </c>
      <c r="O322" s="159" t="s">
        <v>282</v>
      </c>
      <c r="P322" s="159" t="s">
        <v>282</v>
      </c>
      <c r="Q322" s="159" t="s">
        <v>282</v>
      </c>
      <c r="R322" s="159" t="s">
        <v>282</v>
      </c>
      <c r="S322" s="159" t="s">
        <v>299</v>
      </c>
      <c r="T322" s="159">
        <v>17</v>
      </c>
      <c r="U322" s="159">
        <v>27.5</v>
      </c>
      <c r="V322" s="159" t="s">
        <v>282</v>
      </c>
      <c r="W322" s="159">
        <v>154</v>
      </c>
      <c r="X322" s="159" t="s">
        <v>282</v>
      </c>
      <c r="Y322" s="159" t="s">
        <v>282</v>
      </c>
      <c r="Z322" s="159" t="s">
        <v>282</v>
      </c>
      <c r="AA322" s="159" t="s">
        <v>282</v>
      </c>
      <c r="AB322" s="159" t="s">
        <v>282</v>
      </c>
      <c r="AC322" s="159" t="s">
        <v>282</v>
      </c>
      <c r="AD322" s="159" t="s">
        <v>282</v>
      </c>
      <c r="AE322" s="159" t="s">
        <v>282</v>
      </c>
      <c r="AF322" s="159" t="s">
        <v>282</v>
      </c>
      <c r="AG322" s="159" t="s">
        <v>282</v>
      </c>
      <c r="AH322" s="159" t="s">
        <v>282</v>
      </c>
      <c r="AI322" s="159" t="s">
        <v>282</v>
      </c>
      <c r="AJ322" s="159" t="s">
        <v>282</v>
      </c>
      <c r="AK322" s="159" t="s">
        <v>282</v>
      </c>
      <c r="AL322" s="159" t="s">
        <v>282</v>
      </c>
      <c r="AM322" s="159">
        <v>154</v>
      </c>
      <c r="AN322" s="159">
        <v>109</v>
      </c>
      <c r="AO322" s="159" t="s">
        <v>790</v>
      </c>
      <c r="AP322" s="159" t="s">
        <v>10507</v>
      </c>
      <c r="AQ322" s="66">
        <v>9</v>
      </c>
      <c r="AR322" s="159">
        <v>46</v>
      </c>
      <c r="AS322" s="159" t="s">
        <v>282</v>
      </c>
      <c r="AT322" s="159" t="s">
        <v>282</v>
      </c>
      <c r="AU322" s="159" t="s">
        <v>282</v>
      </c>
      <c r="AV322" s="159" t="s">
        <v>282</v>
      </c>
      <c r="AW322" s="159" t="s">
        <v>282</v>
      </c>
      <c r="AX322" s="159" t="s">
        <v>282</v>
      </c>
      <c r="AY322" s="159" t="s">
        <v>282</v>
      </c>
      <c r="AZ322" s="159" t="s">
        <v>282</v>
      </c>
      <c r="BA322" s="159" t="s">
        <v>299</v>
      </c>
      <c r="BB322" s="159">
        <v>17</v>
      </c>
      <c r="BC322" s="159">
        <v>27.7</v>
      </c>
      <c r="BD322" s="159" t="s">
        <v>282</v>
      </c>
      <c r="BE322" s="159">
        <v>155</v>
      </c>
      <c r="BF322" s="159" t="s">
        <v>282</v>
      </c>
      <c r="BG322" s="159" t="s">
        <v>282</v>
      </c>
      <c r="BH322" s="159" t="s">
        <v>282</v>
      </c>
      <c r="BI322" s="159" t="s">
        <v>282</v>
      </c>
      <c r="BJ322" s="159" t="s">
        <v>282</v>
      </c>
      <c r="BK322" s="159" t="s">
        <v>282</v>
      </c>
      <c r="BL322" s="159" t="s">
        <v>282</v>
      </c>
      <c r="BM322" s="159" t="s">
        <v>282</v>
      </c>
      <c r="BN322" s="159" t="s">
        <v>282</v>
      </c>
      <c r="BO322" s="159" t="s">
        <v>282</v>
      </c>
      <c r="BP322" s="159" t="s">
        <v>282</v>
      </c>
      <c r="BQ322" s="159" t="s">
        <v>282</v>
      </c>
      <c r="BR322" s="159" t="s">
        <v>282</v>
      </c>
      <c r="BS322" s="159" t="s">
        <v>282</v>
      </c>
      <c r="BT322" s="159" t="s">
        <v>282</v>
      </c>
      <c r="BU322" s="159">
        <v>155</v>
      </c>
      <c r="BV322" s="159">
        <v>109</v>
      </c>
      <c r="BW322" s="159" t="s">
        <v>282</v>
      </c>
      <c r="BX322" s="159" t="s">
        <v>282</v>
      </c>
      <c r="BY322" s="159" t="s">
        <v>282</v>
      </c>
      <c r="BZ322" s="159" t="s">
        <v>282</v>
      </c>
      <c r="CA322" s="159" t="s">
        <v>282</v>
      </c>
      <c r="CB322" s="159" t="s">
        <v>282</v>
      </c>
      <c r="CC322" s="159" t="s">
        <v>282</v>
      </c>
      <c r="CD322" s="159" t="s">
        <v>282</v>
      </c>
      <c r="CE322" s="159" t="s">
        <v>282</v>
      </c>
      <c r="CF322" s="159" t="s">
        <v>282</v>
      </c>
      <c r="CG322" s="159" t="s">
        <v>282</v>
      </c>
      <c r="CH322" s="159" t="s">
        <v>282</v>
      </c>
      <c r="CI322" s="159" t="s">
        <v>282</v>
      </c>
      <c r="CJ322" s="159" t="s">
        <v>282</v>
      </c>
      <c r="CK322" s="159" t="s">
        <v>282</v>
      </c>
      <c r="CL322" s="159" t="s">
        <v>282</v>
      </c>
      <c r="CM322" s="159" t="s">
        <v>282</v>
      </c>
      <c r="CN322" s="159" t="s">
        <v>282</v>
      </c>
      <c r="CO322" s="159" t="s">
        <v>282</v>
      </c>
      <c r="CP322" s="159" t="s">
        <v>282</v>
      </c>
      <c r="CQ322" s="159" t="s">
        <v>282</v>
      </c>
      <c r="CR322" s="159" t="s">
        <v>282</v>
      </c>
      <c r="CS322" s="159" t="s">
        <v>282</v>
      </c>
      <c r="CT322" s="159" t="s">
        <v>282</v>
      </c>
      <c r="CU322" s="159" t="s">
        <v>282</v>
      </c>
      <c r="CV322" s="159" t="s">
        <v>282</v>
      </c>
      <c r="CW322" s="159" t="s">
        <v>282</v>
      </c>
      <c r="CX322" s="159" t="s">
        <v>282</v>
      </c>
      <c r="CY322" s="159" t="s">
        <v>282</v>
      </c>
      <c r="CZ322" s="159" t="s">
        <v>282</v>
      </c>
      <c r="DA322" s="159" t="s">
        <v>282</v>
      </c>
      <c r="DB322" s="159" t="s">
        <v>282</v>
      </c>
      <c r="DC322" s="159" t="s">
        <v>282</v>
      </c>
      <c r="DD322" s="159" t="s">
        <v>282</v>
      </c>
      <c r="DE322" s="159" t="s">
        <v>282</v>
      </c>
      <c r="DF322" s="159" t="s">
        <v>282</v>
      </c>
      <c r="DG322" s="159" t="s">
        <v>282</v>
      </c>
      <c r="DH322" s="159" t="s">
        <v>282</v>
      </c>
      <c r="DI322" s="159" t="s">
        <v>282</v>
      </c>
      <c r="DJ322" s="159" t="s">
        <v>282</v>
      </c>
      <c r="DK322" s="159" t="s">
        <v>282</v>
      </c>
      <c r="DL322" s="159" t="s">
        <v>282</v>
      </c>
      <c r="DM322" s="159" t="s">
        <v>282</v>
      </c>
      <c r="DN322" s="159" t="s">
        <v>282</v>
      </c>
      <c r="DO322" s="159" t="s">
        <v>282</v>
      </c>
      <c r="DP322" s="159" t="s">
        <v>282</v>
      </c>
      <c r="DQ322" s="159" t="s">
        <v>282</v>
      </c>
      <c r="DR322" s="159" t="s">
        <v>282</v>
      </c>
      <c r="DS322" s="159" t="s">
        <v>282</v>
      </c>
      <c r="DT322" s="159" t="s">
        <v>282</v>
      </c>
      <c r="DU322" s="159" t="s">
        <v>282</v>
      </c>
      <c r="DV322" s="159" t="s">
        <v>282</v>
      </c>
      <c r="DW322" s="159" t="s">
        <v>282</v>
      </c>
      <c r="DX322" s="159" t="s">
        <v>282</v>
      </c>
      <c r="DY322" s="159" t="s">
        <v>282</v>
      </c>
      <c r="DZ322" s="159" t="s">
        <v>282</v>
      </c>
      <c r="EA322" s="159" t="s">
        <v>282</v>
      </c>
      <c r="EB322" s="159" t="s">
        <v>282</v>
      </c>
      <c r="EC322" s="159" t="s">
        <v>282</v>
      </c>
      <c r="ED322" s="159" t="s">
        <v>282</v>
      </c>
      <c r="EE322" s="159" t="s">
        <v>282</v>
      </c>
      <c r="EF322" s="159" t="s">
        <v>282</v>
      </c>
      <c r="EG322" s="159" t="s">
        <v>282</v>
      </c>
      <c r="EH322" s="159" t="s">
        <v>282</v>
      </c>
      <c r="EI322" s="159" t="s">
        <v>282</v>
      </c>
      <c r="EJ322" s="159" t="s">
        <v>282</v>
      </c>
      <c r="EK322" s="159" t="s">
        <v>282</v>
      </c>
      <c r="EL322" s="159" t="s">
        <v>282</v>
      </c>
      <c r="EM322" s="159" t="s">
        <v>282</v>
      </c>
      <c r="EN322" s="159" t="s">
        <v>282</v>
      </c>
      <c r="EO322" s="159" t="s">
        <v>282</v>
      </c>
      <c r="EP322" s="159" t="s">
        <v>282</v>
      </c>
      <c r="EQ322" s="159" t="s">
        <v>282</v>
      </c>
      <c r="ER322" s="159" t="s">
        <v>282</v>
      </c>
      <c r="ES322" s="159" t="s">
        <v>282</v>
      </c>
      <c r="ET322" s="159" t="s">
        <v>282</v>
      </c>
      <c r="EU322" s="159" t="s">
        <v>282</v>
      </c>
      <c r="EV322" s="159" t="s">
        <v>282</v>
      </c>
      <c r="EW322" s="159" t="s">
        <v>282</v>
      </c>
      <c r="EX322" s="159" t="s">
        <v>282</v>
      </c>
      <c r="EY322" s="159" t="s">
        <v>282</v>
      </c>
      <c r="EZ322" s="159" t="s">
        <v>282</v>
      </c>
      <c r="FA322" s="159" t="s">
        <v>282</v>
      </c>
      <c r="FB322" s="159" t="s">
        <v>282</v>
      </c>
      <c r="FC322" s="159" t="s">
        <v>282</v>
      </c>
      <c r="FD322" s="159" t="s">
        <v>282</v>
      </c>
      <c r="FE322" s="159" t="s">
        <v>282</v>
      </c>
      <c r="FF322" s="159" t="s">
        <v>282</v>
      </c>
      <c r="FG322" s="159" t="s">
        <v>282</v>
      </c>
      <c r="FH322" s="159" t="s">
        <v>282</v>
      </c>
      <c r="FI322" s="159" t="s">
        <v>282</v>
      </c>
      <c r="FJ322" s="159" t="s">
        <v>282</v>
      </c>
      <c r="FK322" s="159" t="s">
        <v>282</v>
      </c>
      <c r="FL322" s="159" t="s">
        <v>282</v>
      </c>
      <c r="FM322" s="159" t="s">
        <v>282</v>
      </c>
      <c r="FN322" s="159" t="s">
        <v>282</v>
      </c>
      <c r="FO322" s="159" t="s">
        <v>282</v>
      </c>
      <c r="FP322" s="159" t="s">
        <v>282</v>
      </c>
      <c r="FQ322" s="159" t="s">
        <v>282</v>
      </c>
      <c r="FR322" s="159" t="s">
        <v>282</v>
      </c>
      <c r="FS322" s="159" t="s">
        <v>282</v>
      </c>
      <c r="FT322" s="159" t="s">
        <v>282</v>
      </c>
    </row>
    <row r="323" spans="1:176" x14ac:dyDescent="0.25">
      <c r="A323" s="212" t="s">
        <v>7179</v>
      </c>
      <c r="B323" s="159" t="s">
        <v>14823</v>
      </c>
      <c r="C323" s="66" t="str">
        <f>IF(ISNUMBER(Severity!H323)=FALSE,Severity!F323,IF(Severity!H323&gt;=0.5,"YES","NO"))</f>
        <v>YES</v>
      </c>
      <c r="D323" s="66" t="str">
        <f>IF(ISNUMBER(Severity!I323)=FALSE,Severity!G323,IF(Severity!I323&gt;0.5,"YES","NO"))</f>
        <v>NO</v>
      </c>
      <c r="E323" s="159">
        <v>8</v>
      </c>
      <c r="F323" s="159">
        <v>2</v>
      </c>
      <c r="G323" s="159" t="s">
        <v>256</v>
      </c>
      <c r="H323" s="159" t="s">
        <v>10507</v>
      </c>
      <c r="I323" s="159">
        <v>14</v>
      </c>
      <c r="J323" s="159">
        <v>43</v>
      </c>
      <c r="K323" s="159" t="s">
        <v>282</v>
      </c>
      <c r="L323" s="159" t="s">
        <v>282</v>
      </c>
      <c r="M323" s="159" t="s">
        <v>282</v>
      </c>
      <c r="N323" s="159" t="s">
        <v>282</v>
      </c>
      <c r="O323" s="159" t="s">
        <v>282</v>
      </c>
      <c r="P323" s="159" t="s">
        <v>282</v>
      </c>
      <c r="Q323" s="159" t="s">
        <v>282</v>
      </c>
      <c r="R323" s="159" t="s">
        <v>282</v>
      </c>
      <c r="S323" s="159" t="s">
        <v>299</v>
      </c>
      <c r="T323" s="159">
        <v>17</v>
      </c>
      <c r="U323" s="159">
        <v>27.6</v>
      </c>
      <c r="V323" s="159" t="s">
        <v>282</v>
      </c>
      <c r="W323" s="159">
        <v>143</v>
      </c>
      <c r="X323" s="159" t="s">
        <v>282</v>
      </c>
      <c r="Y323" s="159" t="s">
        <v>282</v>
      </c>
      <c r="Z323" s="159" t="s">
        <v>282</v>
      </c>
      <c r="AA323" s="159" t="s">
        <v>282</v>
      </c>
      <c r="AB323" s="159" t="s">
        <v>282</v>
      </c>
      <c r="AC323" s="159" t="s">
        <v>282</v>
      </c>
      <c r="AD323" s="159" t="s">
        <v>282</v>
      </c>
      <c r="AE323" s="159" t="s">
        <v>282</v>
      </c>
      <c r="AF323" s="159" t="s">
        <v>282</v>
      </c>
      <c r="AG323" s="159" t="s">
        <v>282</v>
      </c>
      <c r="AH323" s="159" t="s">
        <v>282</v>
      </c>
      <c r="AI323" s="159" t="s">
        <v>282</v>
      </c>
      <c r="AJ323" s="159" t="s">
        <v>282</v>
      </c>
      <c r="AK323" s="159" t="s">
        <v>282</v>
      </c>
      <c r="AL323" s="159" t="s">
        <v>282</v>
      </c>
      <c r="AM323" s="159">
        <v>143</v>
      </c>
      <c r="AN323" s="159">
        <v>100</v>
      </c>
      <c r="AO323" s="159" t="s">
        <v>790</v>
      </c>
      <c r="AP323" s="159" t="s">
        <v>10507</v>
      </c>
      <c r="AQ323" s="159">
        <v>8</v>
      </c>
      <c r="AR323" s="159">
        <v>45</v>
      </c>
      <c r="AS323" s="159" t="s">
        <v>282</v>
      </c>
      <c r="AT323" s="159" t="s">
        <v>282</v>
      </c>
      <c r="AU323" s="159" t="s">
        <v>282</v>
      </c>
      <c r="AV323" s="159" t="s">
        <v>282</v>
      </c>
      <c r="AW323" s="159" t="s">
        <v>282</v>
      </c>
      <c r="AX323" s="159" t="s">
        <v>282</v>
      </c>
      <c r="AY323" s="159" t="s">
        <v>282</v>
      </c>
      <c r="AZ323" s="159" t="s">
        <v>282</v>
      </c>
      <c r="BA323" s="159" t="s">
        <v>299</v>
      </c>
      <c r="BB323" s="159">
        <v>17</v>
      </c>
      <c r="BC323" s="159">
        <v>27.3</v>
      </c>
      <c r="BD323" s="159" t="s">
        <v>282</v>
      </c>
      <c r="BE323" s="159">
        <v>145</v>
      </c>
      <c r="BF323" s="159" t="s">
        <v>282</v>
      </c>
      <c r="BG323" s="159" t="s">
        <v>282</v>
      </c>
      <c r="BH323" s="159" t="s">
        <v>282</v>
      </c>
      <c r="BI323" s="159" t="s">
        <v>282</v>
      </c>
      <c r="BJ323" s="159" t="s">
        <v>282</v>
      </c>
      <c r="BK323" s="159" t="s">
        <v>282</v>
      </c>
      <c r="BL323" s="159" t="s">
        <v>282</v>
      </c>
      <c r="BM323" s="159" t="s">
        <v>282</v>
      </c>
      <c r="BN323" s="159" t="s">
        <v>282</v>
      </c>
      <c r="BO323" s="159" t="s">
        <v>282</v>
      </c>
      <c r="BP323" s="159" t="s">
        <v>282</v>
      </c>
      <c r="BQ323" s="159" t="s">
        <v>282</v>
      </c>
      <c r="BR323" s="159" t="s">
        <v>282</v>
      </c>
      <c r="BS323" s="159" t="s">
        <v>282</v>
      </c>
      <c r="BT323" s="159" t="s">
        <v>282</v>
      </c>
      <c r="BU323" s="159">
        <v>145</v>
      </c>
      <c r="BV323" s="159">
        <v>100</v>
      </c>
      <c r="BW323" s="159" t="s">
        <v>282</v>
      </c>
      <c r="BX323" s="159" t="s">
        <v>282</v>
      </c>
      <c r="BY323" s="159" t="s">
        <v>282</v>
      </c>
      <c r="BZ323" s="159" t="s">
        <v>282</v>
      </c>
      <c r="CA323" s="159" t="s">
        <v>282</v>
      </c>
      <c r="CB323" s="159" t="s">
        <v>282</v>
      </c>
      <c r="CC323" s="159" t="s">
        <v>282</v>
      </c>
      <c r="CD323" s="159" t="s">
        <v>282</v>
      </c>
      <c r="CE323" s="159" t="s">
        <v>282</v>
      </c>
      <c r="CF323" s="159" t="s">
        <v>282</v>
      </c>
      <c r="CG323" s="159" t="s">
        <v>282</v>
      </c>
      <c r="CH323" s="159" t="s">
        <v>282</v>
      </c>
      <c r="CI323" s="159" t="s">
        <v>282</v>
      </c>
      <c r="CJ323" s="159" t="s">
        <v>282</v>
      </c>
      <c r="CK323" s="159" t="s">
        <v>282</v>
      </c>
      <c r="CL323" s="159" t="s">
        <v>282</v>
      </c>
      <c r="CM323" s="159" t="s">
        <v>282</v>
      </c>
      <c r="CN323" s="159" t="s">
        <v>282</v>
      </c>
      <c r="CO323" s="159" t="s">
        <v>282</v>
      </c>
      <c r="CP323" s="159" t="s">
        <v>282</v>
      </c>
      <c r="CQ323" s="159" t="s">
        <v>282</v>
      </c>
      <c r="CR323" s="159" t="s">
        <v>282</v>
      </c>
      <c r="CS323" s="159" t="s">
        <v>282</v>
      </c>
      <c r="CT323" s="159" t="s">
        <v>282</v>
      </c>
      <c r="CU323" s="159" t="s">
        <v>282</v>
      </c>
      <c r="CV323" s="159" t="s">
        <v>282</v>
      </c>
      <c r="CW323" s="159" t="s">
        <v>282</v>
      </c>
      <c r="CX323" s="159" t="s">
        <v>282</v>
      </c>
      <c r="CY323" s="159" t="s">
        <v>282</v>
      </c>
      <c r="CZ323" s="159" t="s">
        <v>282</v>
      </c>
      <c r="DA323" s="159" t="s">
        <v>282</v>
      </c>
      <c r="DB323" s="159" t="s">
        <v>282</v>
      </c>
      <c r="DC323" s="159" t="s">
        <v>282</v>
      </c>
      <c r="DD323" s="159" t="s">
        <v>282</v>
      </c>
      <c r="DE323" s="159" t="s">
        <v>282</v>
      </c>
      <c r="DF323" s="159" t="s">
        <v>282</v>
      </c>
      <c r="DG323" s="159" t="s">
        <v>282</v>
      </c>
      <c r="DH323" s="159" t="s">
        <v>282</v>
      </c>
      <c r="DI323" s="159" t="s">
        <v>282</v>
      </c>
      <c r="DJ323" s="159" t="s">
        <v>282</v>
      </c>
      <c r="DK323" s="159" t="s">
        <v>282</v>
      </c>
      <c r="DL323" s="159" t="s">
        <v>282</v>
      </c>
      <c r="DM323" s="159" t="s">
        <v>282</v>
      </c>
      <c r="DN323" s="159" t="s">
        <v>282</v>
      </c>
      <c r="DO323" s="159" t="s">
        <v>282</v>
      </c>
      <c r="DP323" s="159" t="s">
        <v>282</v>
      </c>
      <c r="DQ323" s="159" t="s">
        <v>282</v>
      </c>
      <c r="DR323" s="159" t="s">
        <v>282</v>
      </c>
      <c r="DS323" s="159" t="s">
        <v>282</v>
      </c>
      <c r="DT323" s="159" t="s">
        <v>282</v>
      </c>
      <c r="DU323" s="159" t="s">
        <v>282</v>
      </c>
      <c r="DV323" s="159" t="s">
        <v>282</v>
      </c>
      <c r="DW323" s="159" t="s">
        <v>282</v>
      </c>
      <c r="DX323" s="159" t="s">
        <v>282</v>
      </c>
      <c r="DY323" s="159" t="s">
        <v>282</v>
      </c>
      <c r="DZ323" s="159" t="s">
        <v>282</v>
      </c>
      <c r="EA323" s="159" t="s">
        <v>282</v>
      </c>
      <c r="EB323" s="159" t="s">
        <v>282</v>
      </c>
      <c r="EC323" s="159" t="s">
        <v>282</v>
      </c>
      <c r="ED323" s="159" t="s">
        <v>282</v>
      </c>
      <c r="EE323" s="159" t="s">
        <v>282</v>
      </c>
      <c r="EF323" s="159" t="s">
        <v>282</v>
      </c>
      <c r="EG323" s="159" t="s">
        <v>282</v>
      </c>
      <c r="EH323" s="159" t="s">
        <v>282</v>
      </c>
      <c r="EI323" s="159" t="s">
        <v>282</v>
      </c>
      <c r="EJ323" s="159" t="s">
        <v>282</v>
      </c>
      <c r="EK323" s="159" t="s">
        <v>282</v>
      </c>
      <c r="EL323" s="159" t="s">
        <v>282</v>
      </c>
      <c r="EM323" s="159" t="s">
        <v>282</v>
      </c>
      <c r="EN323" s="159" t="s">
        <v>282</v>
      </c>
      <c r="EO323" s="159" t="s">
        <v>282</v>
      </c>
      <c r="EP323" s="159" t="s">
        <v>282</v>
      </c>
      <c r="EQ323" s="159" t="s">
        <v>282</v>
      </c>
      <c r="ER323" s="159" t="s">
        <v>282</v>
      </c>
      <c r="ES323" s="159" t="s">
        <v>282</v>
      </c>
      <c r="ET323" s="159" t="s">
        <v>282</v>
      </c>
      <c r="EU323" s="159" t="s">
        <v>282</v>
      </c>
      <c r="EV323" s="159" t="s">
        <v>282</v>
      </c>
      <c r="EW323" s="159" t="s">
        <v>282</v>
      </c>
      <c r="EX323" s="159" t="s">
        <v>282</v>
      </c>
      <c r="EY323" s="159" t="s">
        <v>282</v>
      </c>
      <c r="EZ323" s="159" t="s">
        <v>282</v>
      </c>
      <c r="FA323" s="159" t="s">
        <v>282</v>
      </c>
      <c r="FB323" s="159" t="s">
        <v>282</v>
      </c>
      <c r="FC323" s="159" t="s">
        <v>282</v>
      </c>
      <c r="FD323" s="159" t="s">
        <v>282</v>
      </c>
      <c r="FE323" s="159" t="s">
        <v>282</v>
      </c>
      <c r="FF323" s="159" t="s">
        <v>282</v>
      </c>
      <c r="FG323" s="159" t="s">
        <v>282</v>
      </c>
      <c r="FH323" s="159" t="s">
        <v>282</v>
      </c>
      <c r="FI323" s="159" t="s">
        <v>282</v>
      </c>
      <c r="FJ323" s="159" t="s">
        <v>282</v>
      </c>
      <c r="FK323" s="159" t="s">
        <v>282</v>
      </c>
      <c r="FL323" s="159" t="s">
        <v>282</v>
      </c>
      <c r="FM323" s="159" t="s">
        <v>282</v>
      </c>
      <c r="FN323" s="159" t="s">
        <v>282</v>
      </c>
      <c r="FO323" s="159" t="s">
        <v>282</v>
      </c>
      <c r="FP323" s="159" t="s">
        <v>282</v>
      </c>
      <c r="FQ323" s="159" t="s">
        <v>282</v>
      </c>
      <c r="FR323" s="159" t="s">
        <v>282</v>
      </c>
      <c r="FS323" s="159" t="s">
        <v>282</v>
      </c>
      <c r="FT323" s="159" t="s">
        <v>282</v>
      </c>
    </row>
    <row r="324" spans="1:176" x14ac:dyDescent="0.25">
      <c r="A324" s="212" t="s">
        <v>7180</v>
      </c>
      <c r="B324" s="159" t="s">
        <v>14824</v>
      </c>
      <c r="C324" s="66" t="str">
        <f>IF(ISNUMBER(Severity!H324)=FALSE,Severity!F324,IF(Severity!H324&gt;=0.5,"YES","NO"))</f>
        <v>YES</v>
      </c>
      <c r="D324" s="66" t="str">
        <f>IF(ISNUMBER(Severity!I324)=FALSE,Severity!G324,IF(Severity!I324&gt;0.5,"YES","NO"))</f>
        <v>NO</v>
      </c>
      <c r="E324" s="159">
        <v>8</v>
      </c>
      <c r="F324" s="159">
        <v>2</v>
      </c>
      <c r="G324" s="159" t="s">
        <v>256</v>
      </c>
      <c r="H324" s="159" t="s">
        <v>10507</v>
      </c>
      <c r="I324" s="159">
        <v>8</v>
      </c>
      <c r="J324" s="159">
        <v>33</v>
      </c>
      <c r="K324" s="159" t="s">
        <v>282</v>
      </c>
      <c r="L324" s="159" t="s">
        <v>282</v>
      </c>
      <c r="M324" s="159" t="s">
        <v>282</v>
      </c>
      <c r="N324" s="159" t="s">
        <v>282</v>
      </c>
      <c r="O324" s="159" t="s">
        <v>282</v>
      </c>
      <c r="P324" s="159" t="s">
        <v>282</v>
      </c>
      <c r="Q324" s="159" t="s">
        <v>282</v>
      </c>
      <c r="R324" s="159" t="s">
        <v>282</v>
      </c>
      <c r="S324" s="159" t="s">
        <v>299</v>
      </c>
      <c r="T324" s="159">
        <v>17</v>
      </c>
      <c r="U324" s="159">
        <v>28.3</v>
      </c>
      <c r="V324" s="159" t="s">
        <v>282</v>
      </c>
      <c r="W324" s="159">
        <v>161</v>
      </c>
      <c r="X324" s="159" t="s">
        <v>282</v>
      </c>
      <c r="Y324" s="159" t="s">
        <v>282</v>
      </c>
      <c r="Z324" s="159" t="s">
        <v>282</v>
      </c>
      <c r="AA324" s="159" t="s">
        <v>282</v>
      </c>
      <c r="AB324" s="159" t="s">
        <v>282</v>
      </c>
      <c r="AC324" s="159" t="s">
        <v>282</v>
      </c>
      <c r="AD324" s="159" t="s">
        <v>282</v>
      </c>
      <c r="AE324" s="159" t="s">
        <v>282</v>
      </c>
      <c r="AF324" s="159" t="s">
        <v>282</v>
      </c>
      <c r="AG324" s="301">
        <v>-17.25</v>
      </c>
      <c r="AH324" s="159">
        <v>8.0500000000000007</v>
      </c>
      <c r="AI324" s="159">
        <v>161</v>
      </c>
      <c r="AJ324" s="159" t="s">
        <v>282</v>
      </c>
      <c r="AK324" s="159" t="s">
        <v>282</v>
      </c>
      <c r="AL324" s="159" t="s">
        <v>282</v>
      </c>
      <c r="AM324" s="159">
        <v>164</v>
      </c>
      <c r="AN324" s="159">
        <v>131</v>
      </c>
      <c r="AO324" s="159" t="s">
        <v>790</v>
      </c>
      <c r="AP324" s="159" t="s">
        <v>10507</v>
      </c>
      <c r="AQ324" s="159">
        <v>8</v>
      </c>
      <c r="AR324" s="159">
        <v>48</v>
      </c>
      <c r="AS324" s="159" t="s">
        <v>282</v>
      </c>
      <c r="AT324" s="159" t="s">
        <v>282</v>
      </c>
      <c r="AU324" s="159" t="s">
        <v>282</v>
      </c>
      <c r="AV324" s="159" t="s">
        <v>282</v>
      </c>
      <c r="AW324" s="159" t="s">
        <v>282</v>
      </c>
      <c r="AX324" s="159" t="s">
        <v>282</v>
      </c>
      <c r="AY324" s="159" t="s">
        <v>282</v>
      </c>
      <c r="AZ324" s="159" t="s">
        <v>282</v>
      </c>
      <c r="BA324" s="159" t="s">
        <v>299</v>
      </c>
      <c r="BB324" s="159">
        <v>17</v>
      </c>
      <c r="BC324" s="159">
        <v>28.3</v>
      </c>
      <c r="BD324" s="159" t="s">
        <v>282</v>
      </c>
      <c r="BE324" s="159">
        <v>154</v>
      </c>
      <c r="BF324" s="159" t="s">
        <v>282</v>
      </c>
      <c r="BG324" s="159" t="s">
        <v>282</v>
      </c>
      <c r="BH324" s="159" t="s">
        <v>282</v>
      </c>
      <c r="BI324" s="159" t="s">
        <v>282</v>
      </c>
      <c r="BJ324" s="159" t="s">
        <v>282</v>
      </c>
      <c r="BK324" s="159" t="s">
        <v>282</v>
      </c>
      <c r="BL324" s="159" t="s">
        <v>282</v>
      </c>
      <c r="BM324" s="159" t="s">
        <v>282</v>
      </c>
      <c r="BN324" s="159" t="s">
        <v>282</v>
      </c>
      <c r="BO324" s="301">
        <v>-14</v>
      </c>
      <c r="BP324" s="159">
        <v>8.8699999999999992</v>
      </c>
      <c r="BQ324" s="159">
        <v>154</v>
      </c>
      <c r="BR324" s="159" t="s">
        <v>282</v>
      </c>
      <c r="BS324" s="159" t="s">
        <v>282</v>
      </c>
      <c r="BT324" s="159" t="s">
        <v>282</v>
      </c>
      <c r="BU324" s="159">
        <v>161</v>
      </c>
      <c r="BV324" s="159">
        <v>113</v>
      </c>
      <c r="BW324" s="159" t="s">
        <v>282</v>
      </c>
      <c r="BX324" s="159" t="s">
        <v>282</v>
      </c>
      <c r="BY324" s="159" t="s">
        <v>282</v>
      </c>
      <c r="BZ324" s="159" t="s">
        <v>282</v>
      </c>
      <c r="CA324" s="159" t="s">
        <v>282</v>
      </c>
      <c r="CB324" s="159" t="s">
        <v>282</v>
      </c>
      <c r="CC324" s="159" t="s">
        <v>282</v>
      </c>
      <c r="CD324" s="159" t="s">
        <v>282</v>
      </c>
      <c r="CE324" s="159" t="s">
        <v>282</v>
      </c>
      <c r="CF324" s="159" t="s">
        <v>282</v>
      </c>
      <c r="CG324" s="159" t="s">
        <v>282</v>
      </c>
      <c r="CH324" s="159" t="s">
        <v>282</v>
      </c>
      <c r="CI324" s="159" t="s">
        <v>282</v>
      </c>
      <c r="CJ324" s="159" t="s">
        <v>282</v>
      </c>
      <c r="CK324" s="159" t="s">
        <v>282</v>
      </c>
      <c r="CL324" s="159" t="s">
        <v>282</v>
      </c>
      <c r="CM324" s="159" t="s">
        <v>282</v>
      </c>
      <c r="CN324" s="159" t="s">
        <v>282</v>
      </c>
      <c r="CO324" s="159" t="s">
        <v>282</v>
      </c>
      <c r="CP324" s="159" t="s">
        <v>282</v>
      </c>
      <c r="CQ324" s="159" t="s">
        <v>282</v>
      </c>
      <c r="CR324" s="159" t="s">
        <v>282</v>
      </c>
      <c r="CS324" s="159" t="s">
        <v>282</v>
      </c>
      <c r="CT324" s="159" t="s">
        <v>282</v>
      </c>
      <c r="CU324" s="159" t="s">
        <v>282</v>
      </c>
      <c r="CV324" s="159" t="s">
        <v>282</v>
      </c>
      <c r="CW324" s="159" t="s">
        <v>282</v>
      </c>
      <c r="CX324" s="159" t="s">
        <v>282</v>
      </c>
      <c r="CY324" s="159" t="s">
        <v>282</v>
      </c>
      <c r="CZ324" s="159" t="s">
        <v>282</v>
      </c>
      <c r="DA324" s="159" t="s">
        <v>282</v>
      </c>
      <c r="DB324" s="159" t="s">
        <v>282</v>
      </c>
      <c r="DC324" s="159" t="s">
        <v>282</v>
      </c>
      <c r="DD324" s="159" t="s">
        <v>282</v>
      </c>
      <c r="DE324" s="159" t="s">
        <v>282</v>
      </c>
      <c r="DF324" s="159" t="s">
        <v>282</v>
      </c>
      <c r="DG324" s="159" t="s">
        <v>282</v>
      </c>
      <c r="DH324" s="159" t="s">
        <v>282</v>
      </c>
      <c r="DI324" s="159" t="s">
        <v>282</v>
      </c>
      <c r="DJ324" s="159" t="s">
        <v>282</v>
      </c>
      <c r="DK324" s="159" t="s">
        <v>282</v>
      </c>
      <c r="DL324" s="159" t="s">
        <v>282</v>
      </c>
      <c r="DM324" s="159" t="s">
        <v>282</v>
      </c>
      <c r="DN324" s="159" t="s">
        <v>282</v>
      </c>
      <c r="DO324" s="159" t="s">
        <v>282</v>
      </c>
      <c r="DP324" s="159" t="s">
        <v>282</v>
      </c>
      <c r="DQ324" s="159" t="s">
        <v>282</v>
      </c>
      <c r="DR324" s="159" t="s">
        <v>282</v>
      </c>
      <c r="DS324" s="159" t="s">
        <v>282</v>
      </c>
      <c r="DT324" s="159" t="s">
        <v>282</v>
      </c>
      <c r="DU324" s="159" t="s">
        <v>282</v>
      </c>
      <c r="DV324" s="159" t="s">
        <v>282</v>
      </c>
      <c r="DW324" s="159" t="s">
        <v>282</v>
      </c>
      <c r="DX324" s="159" t="s">
        <v>282</v>
      </c>
      <c r="DY324" s="159" t="s">
        <v>282</v>
      </c>
      <c r="DZ324" s="159" t="s">
        <v>282</v>
      </c>
      <c r="EA324" s="159" t="s">
        <v>282</v>
      </c>
      <c r="EB324" s="159" t="s">
        <v>282</v>
      </c>
      <c r="EC324" s="159" t="s">
        <v>282</v>
      </c>
      <c r="ED324" s="159" t="s">
        <v>282</v>
      </c>
      <c r="EE324" s="159" t="s">
        <v>282</v>
      </c>
      <c r="EF324" s="159" t="s">
        <v>282</v>
      </c>
      <c r="EG324" s="159" t="s">
        <v>282</v>
      </c>
      <c r="EH324" s="159" t="s">
        <v>282</v>
      </c>
      <c r="EI324" s="159" t="s">
        <v>282</v>
      </c>
      <c r="EJ324" s="159" t="s">
        <v>282</v>
      </c>
      <c r="EK324" s="159" t="s">
        <v>282</v>
      </c>
      <c r="EL324" s="159" t="s">
        <v>282</v>
      </c>
      <c r="EM324" s="159" t="s">
        <v>282</v>
      </c>
      <c r="EN324" s="159" t="s">
        <v>282</v>
      </c>
      <c r="EO324" s="159" t="s">
        <v>282</v>
      </c>
      <c r="EP324" s="159" t="s">
        <v>282</v>
      </c>
      <c r="EQ324" s="159" t="s">
        <v>282</v>
      </c>
      <c r="ER324" s="159" t="s">
        <v>282</v>
      </c>
      <c r="ES324" s="159" t="s">
        <v>282</v>
      </c>
      <c r="ET324" s="159" t="s">
        <v>282</v>
      </c>
      <c r="EU324" s="159" t="s">
        <v>282</v>
      </c>
      <c r="EV324" s="159" t="s">
        <v>282</v>
      </c>
      <c r="EW324" s="159" t="s">
        <v>282</v>
      </c>
      <c r="EX324" s="159" t="s">
        <v>282</v>
      </c>
      <c r="EY324" s="159" t="s">
        <v>282</v>
      </c>
      <c r="EZ324" s="159" t="s">
        <v>282</v>
      </c>
      <c r="FA324" s="159" t="s">
        <v>282</v>
      </c>
      <c r="FB324" s="159" t="s">
        <v>282</v>
      </c>
      <c r="FC324" s="159" t="s">
        <v>282</v>
      </c>
      <c r="FD324" s="159" t="s">
        <v>282</v>
      </c>
      <c r="FE324" s="159" t="s">
        <v>282</v>
      </c>
      <c r="FF324" s="159" t="s">
        <v>282</v>
      </c>
      <c r="FG324" s="159" t="s">
        <v>282</v>
      </c>
      <c r="FH324" s="159" t="s">
        <v>282</v>
      </c>
      <c r="FI324" s="159" t="s">
        <v>282</v>
      </c>
      <c r="FJ324" s="159" t="s">
        <v>282</v>
      </c>
      <c r="FK324" s="159" t="s">
        <v>282</v>
      </c>
      <c r="FL324" s="159" t="s">
        <v>282</v>
      </c>
      <c r="FM324" s="159" t="s">
        <v>282</v>
      </c>
      <c r="FN324" s="159" t="s">
        <v>282</v>
      </c>
      <c r="FO324" s="159" t="s">
        <v>282</v>
      </c>
      <c r="FP324" s="159" t="s">
        <v>282</v>
      </c>
      <c r="FQ324" s="159" t="s">
        <v>282</v>
      </c>
      <c r="FR324" s="159" t="s">
        <v>282</v>
      </c>
      <c r="FS324" s="159" t="s">
        <v>282</v>
      </c>
      <c r="FT324" s="159" t="s">
        <v>282</v>
      </c>
    </row>
    <row r="325" spans="1:176" x14ac:dyDescent="0.25">
      <c r="A325" s="66" t="s">
        <v>14498</v>
      </c>
      <c r="B325" s="66" t="s">
        <v>11629</v>
      </c>
      <c r="C325" s="66" t="str">
        <f>IF(ISNUMBER(Severity!H325)=FALSE,Severity!F325,IF(Severity!H325&gt;=0.5,"YES","NO"))</f>
        <v>NO</v>
      </c>
      <c r="D325" s="66" t="str">
        <f>IF(ISNUMBER(Severity!I325)=FALSE,Severity!G325,IF(Severity!I325&gt;0.5,"YES","NO"))</f>
        <v>YES</v>
      </c>
      <c r="E325" s="159">
        <v>8</v>
      </c>
      <c r="F325" s="159">
        <v>3</v>
      </c>
      <c r="G325" s="212" t="s">
        <v>4798</v>
      </c>
      <c r="H325" s="159" t="s">
        <v>183</v>
      </c>
      <c r="I325" s="159" t="s">
        <v>282</v>
      </c>
      <c r="J325" s="159">
        <v>9</v>
      </c>
      <c r="K325" s="159" t="s">
        <v>282</v>
      </c>
      <c r="L325" s="159" t="s">
        <v>282</v>
      </c>
      <c r="M325" s="159" t="s">
        <v>282</v>
      </c>
      <c r="N325" s="159" t="s">
        <v>282</v>
      </c>
      <c r="O325" s="159" t="s">
        <v>282</v>
      </c>
      <c r="P325" s="159" t="s">
        <v>282</v>
      </c>
      <c r="Q325" s="159" t="s">
        <v>282</v>
      </c>
      <c r="R325" s="159" t="s">
        <v>282</v>
      </c>
      <c r="S325" s="159" t="s">
        <v>221</v>
      </c>
      <c r="T325" s="159">
        <v>7</v>
      </c>
      <c r="U325" s="66" t="s">
        <v>282</v>
      </c>
      <c r="V325" s="66" t="s">
        <v>282</v>
      </c>
      <c r="W325" s="159" t="s">
        <v>282</v>
      </c>
      <c r="X325" s="66">
        <v>10.039999999999999</v>
      </c>
      <c r="Y325" s="66">
        <v>4.2300000000000004</v>
      </c>
      <c r="Z325" s="66">
        <v>71</v>
      </c>
      <c r="AA325" s="159" t="s">
        <v>282</v>
      </c>
      <c r="AB325" s="159" t="s">
        <v>282</v>
      </c>
      <c r="AC325" s="159" t="s">
        <v>282</v>
      </c>
      <c r="AD325" s="66">
        <v>6.06</v>
      </c>
      <c r="AE325" s="66">
        <v>4.5</v>
      </c>
      <c r="AF325" s="66">
        <v>71</v>
      </c>
      <c r="AG325" s="159" t="s">
        <v>282</v>
      </c>
      <c r="AH325" s="159" t="s">
        <v>282</v>
      </c>
      <c r="AI325" s="159" t="s">
        <v>282</v>
      </c>
      <c r="AJ325" s="159" t="s">
        <v>282</v>
      </c>
      <c r="AK325" s="159" t="s">
        <v>282</v>
      </c>
      <c r="AL325" s="159" t="s">
        <v>282</v>
      </c>
      <c r="AM325" s="159">
        <v>90</v>
      </c>
      <c r="AN325" s="159">
        <v>81</v>
      </c>
      <c r="AO325" s="159" t="s">
        <v>310</v>
      </c>
      <c r="AP325" s="159" t="s">
        <v>183</v>
      </c>
      <c r="AQ325" s="159" t="s">
        <v>282</v>
      </c>
      <c r="AR325" s="159">
        <v>5</v>
      </c>
      <c r="AS325" s="159" t="s">
        <v>282</v>
      </c>
      <c r="AT325" s="159" t="s">
        <v>282</v>
      </c>
      <c r="AU325" s="159" t="s">
        <v>282</v>
      </c>
      <c r="AV325" s="159" t="s">
        <v>282</v>
      </c>
      <c r="AW325" s="159" t="s">
        <v>282</v>
      </c>
      <c r="AX325" s="159" t="s">
        <v>282</v>
      </c>
      <c r="AY325" s="159" t="s">
        <v>282</v>
      </c>
      <c r="AZ325" s="159" t="s">
        <v>282</v>
      </c>
      <c r="BA325" s="159" t="s">
        <v>221</v>
      </c>
      <c r="BB325" s="159">
        <v>7</v>
      </c>
      <c r="BC325" s="66" t="s">
        <v>282</v>
      </c>
      <c r="BD325" s="66" t="s">
        <v>282</v>
      </c>
      <c r="BE325" s="159" t="s">
        <v>282</v>
      </c>
      <c r="BF325" s="66">
        <v>9.9600000000000009</v>
      </c>
      <c r="BG325" s="66">
        <v>3.62</v>
      </c>
      <c r="BH325" s="66">
        <v>62</v>
      </c>
      <c r="BI325" s="159" t="s">
        <v>282</v>
      </c>
      <c r="BJ325" s="159" t="s">
        <v>282</v>
      </c>
      <c r="BK325" s="159" t="s">
        <v>282</v>
      </c>
      <c r="BL325" s="66">
        <v>5.99</v>
      </c>
      <c r="BM325" s="66">
        <v>4.09</v>
      </c>
      <c r="BN325" s="66">
        <v>62</v>
      </c>
      <c r="BO325" s="159" t="s">
        <v>282</v>
      </c>
      <c r="BP325" s="159" t="s">
        <v>282</v>
      </c>
      <c r="BQ325" s="159" t="s">
        <v>282</v>
      </c>
      <c r="BR325" s="159" t="s">
        <v>282</v>
      </c>
      <c r="BS325" s="159" t="s">
        <v>282</v>
      </c>
      <c r="BT325" s="159" t="s">
        <v>282</v>
      </c>
      <c r="BU325" s="159">
        <v>79</v>
      </c>
      <c r="BV325" s="159">
        <v>74</v>
      </c>
      <c r="BW325" s="159" t="s">
        <v>310</v>
      </c>
      <c r="BX325" s="159" t="s">
        <v>282</v>
      </c>
      <c r="BY325" s="159" t="s">
        <v>282</v>
      </c>
      <c r="BZ325" s="66">
        <v>21</v>
      </c>
      <c r="CA325" s="159" t="s">
        <v>282</v>
      </c>
      <c r="CB325" s="159" t="s">
        <v>282</v>
      </c>
      <c r="CC325" s="159" t="s">
        <v>282</v>
      </c>
      <c r="CD325" s="159" t="s">
        <v>282</v>
      </c>
      <c r="CE325" s="159" t="s">
        <v>282</v>
      </c>
      <c r="CF325" s="159" t="s">
        <v>282</v>
      </c>
      <c r="CG325" s="159" t="s">
        <v>282</v>
      </c>
      <c r="CH325" s="159" t="s">
        <v>282</v>
      </c>
      <c r="CI325" s="159" t="s">
        <v>221</v>
      </c>
      <c r="CJ325" s="66">
        <v>7</v>
      </c>
      <c r="CK325" s="159" t="s">
        <v>282</v>
      </c>
      <c r="CL325" s="159" t="s">
        <v>282</v>
      </c>
      <c r="CM325" s="159" t="s">
        <v>282</v>
      </c>
      <c r="CN325" s="66">
        <v>9.24</v>
      </c>
      <c r="CO325" s="66">
        <v>3.83</v>
      </c>
      <c r="CP325" s="66">
        <v>51</v>
      </c>
      <c r="CQ325" s="159" t="s">
        <v>282</v>
      </c>
      <c r="CR325" s="159" t="s">
        <v>282</v>
      </c>
      <c r="CS325" s="159" t="s">
        <v>282</v>
      </c>
      <c r="CT325" s="66">
        <v>5.62</v>
      </c>
      <c r="CU325" s="66">
        <v>4.8899999999999997</v>
      </c>
      <c r="CV325" s="66">
        <v>51</v>
      </c>
      <c r="CW325" s="159" t="s">
        <v>282</v>
      </c>
      <c r="CX325" s="159" t="s">
        <v>282</v>
      </c>
      <c r="CY325" s="159" t="s">
        <v>282</v>
      </c>
      <c r="CZ325" s="159" t="s">
        <v>282</v>
      </c>
      <c r="DA325" s="159" t="s">
        <v>282</v>
      </c>
      <c r="DB325" s="159" t="s">
        <v>282</v>
      </c>
      <c r="DC325" s="66">
        <v>78</v>
      </c>
      <c r="DD325" s="66">
        <v>57</v>
      </c>
      <c r="DE325" s="159" t="s">
        <v>282</v>
      </c>
      <c r="DF325" s="159" t="s">
        <v>282</v>
      </c>
      <c r="DG325" s="159" t="s">
        <v>282</v>
      </c>
      <c r="DH325" s="159" t="s">
        <v>282</v>
      </c>
      <c r="DI325" s="159" t="s">
        <v>282</v>
      </c>
      <c r="DJ325" s="159" t="s">
        <v>282</v>
      </c>
      <c r="DK325" s="159" t="s">
        <v>282</v>
      </c>
      <c r="DL325" s="159" t="s">
        <v>282</v>
      </c>
      <c r="DM325" s="159" t="s">
        <v>282</v>
      </c>
      <c r="DN325" s="159" t="s">
        <v>282</v>
      </c>
      <c r="DO325" s="159" t="s">
        <v>282</v>
      </c>
      <c r="DP325" s="159" t="s">
        <v>282</v>
      </c>
      <c r="DQ325" s="159" t="s">
        <v>282</v>
      </c>
      <c r="DR325" s="159" t="s">
        <v>282</v>
      </c>
      <c r="DS325" s="159" t="s">
        <v>282</v>
      </c>
      <c r="DT325" s="159" t="s">
        <v>282</v>
      </c>
      <c r="DU325" s="159" t="s">
        <v>282</v>
      </c>
      <c r="DV325" s="159" t="s">
        <v>282</v>
      </c>
      <c r="DW325" s="159" t="s">
        <v>282</v>
      </c>
      <c r="DX325" s="159" t="s">
        <v>282</v>
      </c>
      <c r="DY325" s="159" t="s">
        <v>282</v>
      </c>
      <c r="DZ325" s="159" t="s">
        <v>282</v>
      </c>
      <c r="EA325" s="159" t="s">
        <v>282</v>
      </c>
      <c r="EB325" s="159" t="s">
        <v>282</v>
      </c>
      <c r="EC325" s="159" t="s">
        <v>282</v>
      </c>
      <c r="ED325" s="159" t="s">
        <v>282</v>
      </c>
      <c r="EE325" s="159" t="s">
        <v>282</v>
      </c>
      <c r="EF325" s="159" t="s">
        <v>282</v>
      </c>
      <c r="EG325" s="159" t="s">
        <v>282</v>
      </c>
      <c r="EH325" s="159" t="s">
        <v>282</v>
      </c>
      <c r="EI325" s="159" t="s">
        <v>282</v>
      </c>
      <c r="EJ325" s="159" t="s">
        <v>282</v>
      </c>
      <c r="EK325" s="159" t="s">
        <v>282</v>
      </c>
      <c r="EL325" s="159" t="s">
        <v>282</v>
      </c>
      <c r="EM325" s="159" t="s">
        <v>282</v>
      </c>
      <c r="EN325" s="159" t="s">
        <v>282</v>
      </c>
      <c r="EO325" s="159" t="s">
        <v>282</v>
      </c>
      <c r="EP325" s="159" t="s">
        <v>282</v>
      </c>
      <c r="EQ325" s="159" t="s">
        <v>282</v>
      </c>
      <c r="ER325" s="159" t="s">
        <v>282</v>
      </c>
      <c r="ES325" s="159" t="s">
        <v>282</v>
      </c>
      <c r="ET325" s="159" t="s">
        <v>282</v>
      </c>
      <c r="EU325" s="159" t="s">
        <v>282</v>
      </c>
      <c r="EV325" s="159" t="s">
        <v>282</v>
      </c>
      <c r="EW325" s="159" t="s">
        <v>282</v>
      </c>
      <c r="EX325" s="159" t="s">
        <v>282</v>
      </c>
      <c r="EY325" s="159" t="s">
        <v>282</v>
      </c>
      <c r="EZ325" s="159" t="s">
        <v>282</v>
      </c>
      <c r="FA325" s="159" t="s">
        <v>282</v>
      </c>
      <c r="FB325" s="159" t="s">
        <v>282</v>
      </c>
      <c r="FC325" s="159" t="s">
        <v>282</v>
      </c>
      <c r="FD325" s="159" t="s">
        <v>282</v>
      </c>
      <c r="FE325" s="159" t="s">
        <v>282</v>
      </c>
      <c r="FF325" s="159" t="s">
        <v>282</v>
      </c>
      <c r="FG325" s="159" t="s">
        <v>282</v>
      </c>
      <c r="FH325" s="159" t="s">
        <v>282</v>
      </c>
      <c r="FI325" s="159" t="s">
        <v>282</v>
      </c>
      <c r="FJ325" s="159" t="s">
        <v>282</v>
      </c>
      <c r="FK325" s="159" t="s">
        <v>282</v>
      </c>
      <c r="FL325" s="159" t="s">
        <v>282</v>
      </c>
      <c r="FM325" s="159" t="s">
        <v>282</v>
      </c>
      <c r="FN325" s="159" t="s">
        <v>282</v>
      </c>
      <c r="FO325" s="159" t="s">
        <v>282</v>
      </c>
      <c r="FP325" s="159" t="s">
        <v>282</v>
      </c>
      <c r="FQ325" s="159" t="s">
        <v>282</v>
      </c>
      <c r="FR325" s="159" t="s">
        <v>282</v>
      </c>
      <c r="FS325" s="159" t="s">
        <v>282</v>
      </c>
      <c r="FT325" s="159" t="s">
        <v>282</v>
      </c>
    </row>
    <row r="326" spans="1:176" x14ac:dyDescent="0.25">
      <c r="A326" s="159" t="s">
        <v>7509</v>
      </c>
      <c r="B326" s="159" t="s">
        <v>14431</v>
      </c>
      <c r="C326" s="66" t="str">
        <f>IF(ISNUMBER(Severity!H326)=FALSE,Severity!F326,IF(Severity!H326&gt;=0.5,"YES","NO"))</f>
        <v>YES</v>
      </c>
      <c r="D326" s="66" t="str">
        <f>IF(ISNUMBER(Severity!I326)=FALSE,Severity!G326,IF(Severity!I326&gt;0.5,"YES","NO"))</f>
        <v>NO</v>
      </c>
      <c r="E326" s="159">
        <v>8</v>
      </c>
      <c r="F326" s="159">
        <v>2</v>
      </c>
      <c r="G326" s="212" t="s">
        <v>261</v>
      </c>
      <c r="H326" s="159" t="s">
        <v>10507</v>
      </c>
      <c r="I326" s="159">
        <v>3</v>
      </c>
      <c r="J326" s="159">
        <v>36</v>
      </c>
      <c r="K326" s="159" t="s">
        <v>282</v>
      </c>
      <c r="L326" s="159" t="s">
        <v>282</v>
      </c>
      <c r="M326" s="159" t="s">
        <v>282</v>
      </c>
      <c r="N326" s="159" t="s">
        <v>282</v>
      </c>
      <c r="O326" s="159" t="s">
        <v>282</v>
      </c>
      <c r="P326" s="159" t="s">
        <v>282</v>
      </c>
      <c r="Q326" s="159" t="s">
        <v>282</v>
      </c>
      <c r="R326" s="159" t="s">
        <v>282</v>
      </c>
      <c r="S326" s="159" t="s">
        <v>299</v>
      </c>
      <c r="T326" s="159">
        <v>17</v>
      </c>
      <c r="U326" s="159">
        <v>25.9</v>
      </c>
      <c r="V326" s="159" t="s">
        <v>282</v>
      </c>
      <c r="W326" s="159">
        <v>96</v>
      </c>
      <c r="X326" s="159" t="s">
        <v>282</v>
      </c>
      <c r="Y326" s="159" t="s">
        <v>282</v>
      </c>
      <c r="Z326" s="159" t="s">
        <v>282</v>
      </c>
      <c r="AA326" s="159" t="s">
        <v>282</v>
      </c>
      <c r="AB326" s="159" t="s">
        <v>282</v>
      </c>
      <c r="AC326" s="159" t="s">
        <v>282</v>
      </c>
      <c r="AD326" s="159" t="s">
        <v>282</v>
      </c>
      <c r="AE326" s="159" t="s">
        <v>282</v>
      </c>
      <c r="AF326" s="159" t="s">
        <v>282</v>
      </c>
      <c r="AG326" s="301">
        <v>-15.7</v>
      </c>
      <c r="AH326" s="159">
        <v>7.84</v>
      </c>
      <c r="AI326" s="159">
        <v>96</v>
      </c>
      <c r="AJ326" s="159" t="s">
        <v>282</v>
      </c>
      <c r="AK326" s="159" t="s">
        <v>282</v>
      </c>
      <c r="AL326" s="159" t="s">
        <v>282</v>
      </c>
      <c r="AM326" s="159">
        <v>102</v>
      </c>
      <c r="AN326" s="159">
        <v>66</v>
      </c>
      <c r="AO326" s="159" t="s">
        <v>246</v>
      </c>
      <c r="AP326" s="159" t="s">
        <v>10507</v>
      </c>
      <c r="AQ326" s="159">
        <v>8</v>
      </c>
      <c r="AR326" s="159">
        <v>26</v>
      </c>
      <c r="AS326" s="159" t="s">
        <v>282</v>
      </c>
      <c r="AT326" s="159" t="s">
        <v>282</v>
      </c>
      <c r="AU326" s="159" t="s">
        <v>282</v>
      </c>
      <c r="AV326" s="159" t="s">
        <v>282</v>
      </c>
      <c r="AW326" s="159" t="s">
        <v>282</v>
      </c>
      <c r="AX326" s="159" t="s">
        <v>282</v>
      </c>
      <c r="AY326" s="159" t="s">
        <v>282</v>
      </c>
      <c r="AZ326" s="159" t="s">
        <v>282</v>
      </c>
      <c r="BA326" s="159" t="s">
        <v>299</v>
      </c>
      <c r="BB326" s="159">
        <v>17</v>
      </c>
      <c r="BC326" s="159">
        <v>26.5</v>
      </c>
      <c r="BD326" s="159" t="s">
        <v>282</v>
      </c>
      <c r="BE326" s="159">
        <v>98</v>
      </c>
      <c r="BF326" s="159" t="s">
        <v>282</v>
      </c>
      <c r="BG326" s="159" t="s">
        <v>282</v>
      </c>
      <c r="BH326" s="159" t="s">
        <v>282</v>
      </c>
      <c r="BI326" s="159" t="s">
        <v>282</v>
      </c>
      <c r="BJ326" s="159" t="s">
        <v>282</v>
      </c>
      <c r="BK326" s="159" t="s">
        <v>282</v>
      </c>
      <c r="BL326" s="159" t="s">
        <v>282</v>
      </c>
      <c r="BM326" s="159" t="s">
        <v>282</v>
      </c>
      <c r="BN326" s="159" t="s">
        <v>282</v>
      </c>
      <c r="BO326" s="301">
        <v>-16.399999999999999</v>
      </c>
      <c r="BP326" s="159">
        <v>8.91</v>
      </c>
      <c r="BQ326" s="159">
        <v>98</v>
      </c>
      <c r="BR326" s="159" t="s">
        <v>282</v>
      </c>
      <c r="BS326" s="159" t="s">
        <v>282</v>
      </c>
      <c r="BT326" s="159" t="s">
        <v>282</v>
      </c>
      <c r="BU326" s="159">
        <v>103</v>
      </c>
      <c r="BV326" s="159">
        <v>77</v>
      </c>
      <c r="BW326" s="159" t="s">
        <v>282</v>
      </c>
      <c r="BX326" s="159" t="s">
        <v>282</v>
      </c>
      <c r="BY326" s="159" t="s">
        <v>282</v>
      </c>
      <c r="BZ326" s="159" t="s">
        <v>282</v>
      </c>
      <c r="CA326" s="159" t="s">
        <v>282</v>
      </c>
      <c r="CB326" s="159" t="s">
        <v>282</v>
      </c>
      <c r="CC326" s="159" t="s">
        <v>282</v>
      </c>
      <c r="CD326" s="159" t="s">
        <v>282</v>
      </c>
      <c r="CE326" s="159" t="s">
        <v>282</v>
      </c>
      <c r="CF326" s="159" t="s">
        <v>282</v>
      </c>
      <c r="CG326" s="159" t="s">
        <v>282</v>
      </c>
      <c r="CH326" s="159" t="s">
        <v>282</v>
      </c>
      <c r="CI326" s="159" t="s">
        <v>282</v>
      </c>
      <c r="CJ326" s="159" t="s">
        <v>282</v>
      </c>
      <c r="CK326" s="159" t="s">
        <v>282</v>
      </c>
      <c r="CL326" s="159" t="s">
        <v>282</v>
      </c>
      <c r="CM326" s="159" t="s">
        <v>282</v>
      </c>
      <c r="CN326" s="159" t="s">
        <v>282</v>
      </c>
      <c r="CO326" s="159" t="s">
        <v>282</v>
      </c>
      <c r="CP326" s="159" t="s">
        <v>282</v>
      </c>
      <c r="CQ326" s="159" t="s">
        <v>282</v>
      </c>
      <c r="CR326" s="159" t="s">
        <v>282</v>
      </c>
      <c r="CS326" s="159" t="s">
        <v>282</v>
      </c>
      <c r="CT326" s="159" t="s">
        <v>282</v>
      </c>
      <c r="CU326" s="159" t="s">
        <v>282</v>
      </c>
      <c r="CV326" s="159" t="s">
        <v>282</v>
      </c>
      <c r="CW326" s="159" t="s">
        <v>282</v>
      </c>
      <c r="CX326" s="159" t="s">
        <v>282</v>
      </c>
      <c r="CY326" s="159" t="s">
        <v>282</v>
      </c>
      <c r="CZ326" s="159" t="s">
        <v>282</v>
      </c>
      <c r="DA326" s="159" t="s">
        <v>282</v>
      </c>
      <c r="DB326" s="159" t="s">
        <v>282</v>
      </c>
      <c r="DC326" s="159" t="s">
        <v>282</v>
      </c>
      <c r="DD326" s="159" t="s">
        <v>282</v>
      </c>
      <c r="DE326" s="159" t="s">
        <v>282</v>
      </c>
      <c r="DF326" s="159" t="s">
        <v>282</v>
      </c>
      <c r="DG326" s="159" t="s">
        <v>282</v>
      </c>
      <c r="DH326" s="159" t="s">
        <v>282</v>
      </c>
      <c r="DI326" s="159" t="s">
        <v>282</v>
      </c>
      <c r="DJ326" s="159" t="s">
        <v>282</v>
      </c>
      <c r="DK326" s="159" t="s">
        <v>282</v>
      </c>
      <c r="DL326" s="159" t="s">
        <v>282</v>
      </c>
      <c r="DM326" s="159" t="s">
        <v>282</v>
      </c>
      <c r="DN326" s="159" t="s">
        <v>282</v>
      </c>
      <c r="DO326" s="159" t="s">
        <v>282</v>
      </c>
      <c r="DP326" s="159" t="s">
        <v>282</v>
      </c>
      <c r="DQ326" s="159" t="s">
        <v>282</v>
      </c>
      <c r="DR326" s="159" t="s">
        <v>282</v>
      </c>
      <c r="DS326" s="159" t="s">
        <v>282</v>
      </c>
      <c r="DT326" s="159" t="s">
        <v>282</v>
      </c>
      <c r="DU326" s="159" t="s">
        <v>282</v>
      </c>
      <c r="DV326" s="159" t="s">
        <v>282</v>
      </c>
      <c r="DW326" s="159" t="s">
        <v>282</v>
      </c>
      <c r="DX326" s="159" t="s">
        <v>282</v>
      </c>
      <c r="DY326" s="159" t="s">
        <v>282</v>
      </c>
      <c r="DZ326" s="159" t="s">
        <v>282</v>
      </c>
      <c r="EA326" s="159" t="s">
        <v>282</v>
      </c>
      <c r="EB326" s="159" t="s">
        <v>282</v>
      </c>
      <c r="EC326" s="159" t="s">
        <v>282</v>
      </c>
      <c r="ED326" s="159" t="s">
        <v>282</v>
      </c>
      <c r="EE326" s="159" t="s">
        <v>282</v>
      </c>
      <c r="EF326" s="159" t="s">
        <v>282</v>
      </c>
      <c r="EG326" s="159" t="s">
        <v>282</v>
      </c>
      <c r="EH326" s="159" t="s">
        <v>282</v>
      </c>
      <c r="EI326" s="159" t="s">
        <v>282</v>
      </c>
      <c r="EJ326" s="159" t="s">
        <v>282</v>
      </c>
      <c r="EK326" s="159" t="s">
        <v>282</v>
      </c>
      <c r="EL326" s="159" t="s">
        <v>282</v>
      </c>
      <c r="EM326" s="159" t="s">
        <v>282</v>
      </c>
      <c r="EN326" s="159" t="s">
        <v>282</v>
      </c>
      <c r="EO326" s="159" t="s">
        <v>282</v>
      </c>
      <c r="EP326" s="159" t="s">
        <v>282</v>
      </c>
      <c r="EQ326" s="159" t="s">
        <v>282</v>
      </c>
      <c r="ER326" s="159" t="s">
        <v>282</v>
      </c>
      <c r="ES326" s="159" t="s">
        <v>282</v>
      </c>
      <c r="ET326" s="159" t="s">
        <v>282</v>
      </c>
      <c r="EU326" s="159" t="s">
        <v>282</v>
      </c>
      <c r="EV326" s="159" t="s">
        <v>282</v>
      </c>
      <c r="EW326" s="159" t="s">
        <v>282</v>
      </c>
      <c r="EX326" s="159" t="s">
        <v>282</v>
      </c>
      <c r="EY326" s="159" t="s">
        <v>282</v>
      </c>
      <c r="EZ326" s="159" t="s">
        <v>282</v>
      </c>
      <c r="FA326" s="159" t="s">
        <v>282</v>
      </c>
      <c r="FB326" s="159" t="s">
        <v>282</v>
      </c>
      <c r="FC326" s="159" t="s">
        <v>282</v>
      </c>
      <c r="FD326" s="159" t="s">
        <v>282</v>
      </c>
      <c r="FE326" s="159" t="s">
        <v>282</v>
      </c>
      <c r="FF326" s="159" t="s">
        <v>282</v>
      </c>
      <c r="FG326" s="159" t="s">
        <v>282</v>
      </c>
      <c r="FH326" s="159" t="s">
        <v>282</v>
      </c>
      <c r="FI326" s="159" t="s">
        <v>282</v>
      </c>
      <c r="FJ326" s="159" t="s">
        <v>282</v>
      </c>
      <c r="FK326" s="159" t="s">
        <v>282</v>
      </c>
      <c r="FL326" s="159" t="s">
        <v>282</v>
      </c>
      <c r="FM326" s="159" t="s">
        <v>282</v>
      </c>
      <c r="FN326" s="159" t="s">
        <v>282</v>
      </c>
      <c r="FO326" s="159" t="s">
        <v>282</v>
      </c>
      <c r="FP326" s="159" t="s">
        <v>282</v>
      </c>
      <c r="FQ326" s="159" t="s">
        <v>282</v>
      </c>
      <c r="FR326" s="159" t="s">
        <v>282</v>
      </c>
      <c r="FS326" s="159" t="s">
        <v>282</v>
      </c>
      <c r="FT326" s="159" t="s">
        <v>282</v>
      </c>
    </row>
    <row r="327" spans="1:176" x14ac:dyDescent="0.25">
      <c r="A327" s="66" t="s">
        <v>831</v>
      </c>
      <c r="B327" s="159" t="s">
        <v>282</v>
      </c>
      <c r="C327" s="66" t="str">
        <f>IF(ISNUMBER(Severity!H327)=FALSE,Severity!F327,IF(Severity!H327&gt;=0.5,"YES","NO"))</f>
        <v>YES</v>
      </c>
      <c r="D327" s="66" t="str">
        <f>IF(ISNUMBER(Severity!I327)=FALSE,Severity!G327,IF(Severity!I327&gt;0.5,"YES","NO"))</f>
        <v>NO</v>
      </c>
      <c r="E327" s="159">
        <v>16</v>
      </c>
      <c r="F327" s="159">
        <v>2</v>
      </c>
      <c r="G327" s="66" t="s">
        <v>10667</v>
      </c>
      <c r="H327" s="159" t="s">
        <v>183</v>
      </c>
      <c r="I327" s="159" t="s">
        <v>282</v>
      </c>
      <c r="J327" s="159">
        <v>5</v>
      </c>
      <c r="K327" s="159" t="s">
        <v>299</v>
      </c>
      <c r="L327" s="159">
        <v>17</v>
      </c>
      <c r="M327" s="159">
        <v>5</v>
      </c>
      <c r="N327" s="159">
        <v>6</v>
      </c>
      <c r="O327" s="159" t="s">
        <v>299</v>
      </c>
      <c r="P327" s="159">
        <v>17</v>
      </c>
      <c r="Q327" s="159">
        <v>7</v>
      </c>
      <c r="R327" s="159">
        <v>50</v>
      </c>
      <c r="S327" s="159" t="s">
        <v>299</v>
      </c>
      <c r="T327" s="159">
        <v>17</v>
      </c>
      <c r="U327" s="159" t="s">
        <v>282</v>
      </c>
      <c r="V327" s="159" t="s">
        <v>282</v>
      </c>
      <c r="W327" s="159" t="s">
        <v>282</v>
      </c>
      <c r="X327" s="66">
        <v>22.3</v>
      </c>
      <c r="Y327" s="66">
        <v>4.2</v>
      </c>
      <c r="Z327" s="66">
        <v>12</v>
      </c>
      <c r="AA327" s="159" t="s">
        <v>282</v>
      </c>
      <c r="AB327" s="159" t="s">
        <v>282</v>
      </c>
      <c r="AC327" s="159" t="s">
        <v>282</v>
      </c>
      <c r="AD327" s="66">
        <v>10.8</v>
      </c>
      <c r="AE327" s="66">
        <v>7.6</v>
      </c>
      <c r="AF327" s="66">
        <v>12</v>
      </c>
      <c r="AG327" s="159" t="s">
        <v>282</v>
      </c>
      <c r="AH327" s="159" t="s">
        <v>282</v>
      </c>
      <c r="AI327" s="159" t="s">
        <v>282</v>
      </c>
      <c r="AJ327" s="159" t="s">
        <v>282</v>
      </c>
      <c r="AK327" s="159" t="s">
        <v>282</v>
      </c>
      <c r="AL327" s="159" t="s">
        <v>282</v>
      </c>
      <c r="AM327" s="159">
        <v>17</v>
      </c>
      <c r="AN327" s="159">
        <v>12</v>
      </c>
      <c r="AO327" s="159" t="s">
        <v>258</v>
      </c>
      <c r="AP327" s="159" t="s">
        <v>10507</v>
      </c>
      <c r="AQ327" s="159" t="s">
        <v>282</v>
      </c>
      <c r="AR327" s="159">
        <v>2</v>
      </c>
      <c r="AS327" s="159" t="s">
        <v>299</v>
      </c>
      <c r="AT327" s="159">
        <v>17</v>
      </c>
      <c r="AU327" s="159">
        <v>8</v>
      </c>
      <c r="AV327" s="159">
        <v>6</v>
      </c>
      <c r="AW327" s="159" t="s">
        <v>299</v>
      </c>
      <c r="AX327" s="159">
        <v>17</v>
      </c>
      <c r="AY327" s="159">
        <v>9</v>
      </c>
      <c r="AZ327" s="159">
        <v>50</v>
      </c>
      <c r="BA327" s="159" t="s">
        <v>299</v>
      </c>
      <c r="BB327" s="159">
        <v>17</v>
      </c>
      <c r="BC327" s="159" t="s">
        <v>282</v>
      </c>
      <c r="BD327" s="159" t="s">
        <v>282</v>
      </c>
      <c r="BE327" s="159" t="s">
        <v>282</v>
      </c>
      <c r="BF327" s="66">
        <v>21.5</v>
      </c>
      <c r="BG327" s="66">
        <v>9.3000000000000007</v>
      </c>
      <c r="BH327" s="66">
        <v>12</v>
      </c>
      <c r="BI327" s="159" t="s">
        <v>282</v>
      </c>
      <c r="BJ327" s="159" t="s">
        <v>282</v>
      </c>
      <c r="BK327" s="159" t="s">
        <v>282</v>
      </c>
      <c r="BL327" s="66">
        <v>7.41</v>
      </c>
      <c r="BM327" s="66">
        <v>4.9000000000000004</v>
      </c>
      <c r="BN327" s="66">
        <v>12</v>
      </c>
      <c r="BO327" s="159" t="s">
        <v>282</v>
      </c>
      <c r="BP327" s="159" t="s">
        <v>282</v>
      </c>
      <c r="BQ327" s="159" t="s">
        <v>282</v>
      </c>
      <c r="BR327" s="159" t="s">
        <v>282</v>
      </c>
      <c r="BS327" s="159" t="s">
        <v>282</v>
      </c>
      <c r="BT327" s="159" t="s">
        <v>282</v>
      </c>
      <c r="BU327" s="159">
        <v>14</v>
      </c>
      <c r="BV327" s="159">
        <v>12</v>
      </c>
      <c r="BW327" s="159" t="s">
        <v>282</v>
      </c>
      <c r="BX327" s="159" t="s">
        <v>282</v>
      </c>
      <c r="BY327" s="159" t="s">
        <v>282</v>
      </c>
      <c r="BZ327" s="159" t="s">
        <v>282</v>
      </c>
      <c r="CA327" s="159" t="s">
        <v>282</v>
      </c>
      <c r="CB327" s="159" t="s">
        <v>282</v>
      </c>
      <c r="CC327" s="159" t="s">
        <v>282</v>
      </c>
      <c r="CD327" s="159" t="s">
        <v>282</v>
      </c>
      <c r="CE327" s="159" t="s">
        <v>282</v>
      </c>
      <c r="CF327" s="159" t="s">
        <v>282</v>
      </c>
      <c r="CG327" s="159" t="s">
        <v>282</v>
      </c>
      <c r="CH327" s="159" t="s">
        <v>282</v>
      </c>
      <c r="CI327" s="159" t="s">
        <v>282</v>
      </c>
      <c r="CJ327" s="159" t="s">
        <v>282</v>
      </c>
      <c r="CK327" s="159" t="s">
        <v>282</v>
      </c>
      <c r="CL327" s="159" t="s">
        <v>282</v>
      </c>
      <c r="CM327" s="159" t="s">
        <v>282</v>
      </c>
      <c r="CN327" s="159" t="s">
        <v>282</v>
      </c>
      <c r="CO327" s="159" t="s">
        <v>282</v>
      </c>
      <c r="CP327" s="159" t="s">
        <v>282</v>
      </c>
      <c r="CQ327" s="159" t="s">
        <v>282</v>
      </c>
      <c r="CR327" s="159" t="s">
        <v>282</v>
      </c>
      <c r="CS327" s="159" t="s">
        <v>282</v>
      </c>
      <c r="CT327" s="159" t="s">
        <v>282</v>
      </c>
      <c r="CU327" s="159" t="s">
        <v>282</v>
      </c>
      <c r="CV327" s="159" t="s">
        <v>282</v>
      </c>
      <c r="CW327" s="159" t="s">
        <v>282</v>
      </c>
      <c r="CX327" s="159" t="s">
        <v>282</v>
      </c>
      <c r="CY327" s="159" t="s">
        <v>282</v>
      </c>
      <c r="CZ327" s="159" t="s">
        <v>282</v>
      </c>
      <c r="DA327" s="159" t="s">
        <v>282</v>
      </c>
      <c r="DB327" s="159" t="s">
        <v>282</v>
      </c>
      <c r="DC327" s="159" t="s">
        <v>282</v>
      </c>
      <c r="DD327" s="159" t="s">
        <v>282</v>
      </c>
      <c r="DE327" s="159" t="s">
        <v>282</v>
      </c>
      <c r="DF327" s="159" t="s">
        <v>282</v>
      </c>
      <c r="DG327" s="159" t="s">
        <v>282</v>
      </c>
      <c r="DH327" s="159" t="s">
        <v>282</v>
      </c>
      <c r="DI327" s="159" t="s">
        <v>282</v>
      </c>
      <c r="DJ327" s="159" t="s">
        <v>282</v>
      </c>
      <c r="DK327" s="159" t="s">
        <v>282</v>
      </c>
      <c r="DL327" s="159" t="s">
        <v>282</v>
      </c>
      <c r="DM327" s="159" t="s">
        <v>282</v>
      </c>
      <c r="DN327" s="159" t="s">
        <v>282</v>
      </c>
      <c r="DO327" s="159" t="s">
        <v>282</v>
      </c>
      <c r="DP327" s="159" t="s">
        <v>282</v>
      </c>
      <c r="DQ327" s="159" t="s">
        <v>282</v>
      </c>
      <c r="DR327" s="159" t="s">
        <v>282</v>
      </c>
      <c r="DS327" s="159" t="s">
        <v>282</v>
      </c>
      <c r="DT327" s="159" t="s">
        <v>282</v>
      </c>
      <c r="DU327" s="159" t="s">
        <v>282</v>
      </c>
      <c r="DV327" s="159" t="s">
        <v>282</v>
      </c>
      <c r="DW327" s="159" t="s">
        <v>282</v>
      </c>
      <c r="DX327" s="159" t="s">
        <v>282</v>
      </c>
      <c r="DY327" s="159" t="s">
        <v>282</v>
      </c>
      <c r="DZ327" s="159" t="s">
        <v>282</v>
      </c>
      <c r="EA327" s="159" t="s">
        <v>282</v>
      </c>
      <c r="EB327" s="159" t="s">
        <v>282</v>
      </c>
      <c r="EC327" s="159" t="s">
        <v>282</v>
      </c>
      <c r="ED327" s="159" t="s">
        <v>282</v>
      </c>
      <c r="EE327" s="159" t="s">
        <v>282</v>
      </c>
      <c r="EF327" s="159" t="s">
        <v>282</v>
      </c>
      <c r="EG327" s="159" t="s">
        <v>282</v>
      </c>
      <c r="EH327" s="159" t="s">
        <v>282</v>
      </c>
      <c r="EI327" s="159" t="s">
        <v>282</v>
      </c>
      <c r="EJ327" s="159" t="s">
        <v>282</v>
      </c>
      <c r="EK327" s="159" t="s">
        <v>282</v>
      </c>
      <c r="EL327" s="159" t="s">
        <v>282</v>
      </c>
      <c r="EM327" s="159" t="s">
        <v>282</v>
      </c>
      <c r="EN327" s="159" t="s">
        <v>282</v>
      </c>
      <c r="EO327" s="159" t="s">
        <v>282</v>
      </c>
      <c r="EP327" s="159" t="s">
        <v>282</v>
      </c>
      <c r="EQ327" s="159" t="s">
        <v>282</v>
      </c>
      <c r="ER327" s="159" t="s">
        <v>282</v>
      </c>
      <c r="ES327" s="159" t="s">
        <v>282</v>
      </c>
      <c r="ET327" s="159" t="s">
        <v>282</v>
      </c>
      <c r="EU327" s="159" t="s">
        <v>282</v>
      </c>
      <c r="EV327" s="159" t="s">
        <v>282</v>
      </c>
      <c r="EW327" s="159" t="s">
        <v>282</v>
      </c>
      <c r="EX327" s="159" t="s">
        <v>282</v>
      </c>
      <c r="EY327" s="159" t="s">
        <v>282</v>
      </c>
      <c r="EZ327" s="159" t="s">
        <v>282</v>
      </c>
      <c r="FA327" s="159" t="s">
        <v>282</v>
      </c>
      <c r="FB327" s="159" t="s">
        <v>282</v>
      </c>
      <c r="FC327" s="159" t="s">
        <v>282</v>
      </c>
      <c r="FD327" s="159" t="s">
        <v>282</v>
      </c>
      <c r="FE327" s="159" t="s">
        <v>282</v>
      </c>
      <c r="FF327" s="159" t="s">
        <v>282</v>
      </c>
      <c r="FG327" s="159" t="s">
        <v>282</v>
      </c>
      <c r="FH327" s="159" t="s">
        <v>282</v>
      </c>
      <c r="FI327" s="159" t="s">
        <v>282</v>
      </c>
      <c r="FJ327" s="159" t="s">
        <v>282</v>
      </c>
      <c r="FK327" s="159" t="s">
        <v>282</v>
      </c>
      <c r="FL327" s="159" t="s">
        <v>282</v>
      </c>
      <c r="FM327" s="159" t="s">
        <v>282</v>
      </c>
      <c r="FN327" s="159" t="s">
        <v>282</v>
      </c>
      <c r="FO327" s="159" t="s">
        <v>282</v>
      </c>
      <c r="FP327" s="159" t="s">
        <v>282</v>
      </c>
      <c r="FQ327" s="159" t="s">
        <v>282</v>
      </c>
      <c r="FR327" s="159" t="s">
        <v>282</v>
      </c>
      <c r="FS327" s="159" t="s">
        <v>282</v>
      </c>
      <c r="FT327" s="159" t="s">
        <v>282</v>
      </c>
    </row>
    <row r="328" spans="1:176" x14ac:dyDescent="0.25">
      <c r="A328" s="66" t="s">
        <v>2814</v>
      </c>
      <c r="B328" s="159" t="s">
        <v>14436</v>
      </c>
      <c r="C328" s="331" t="s">
        <v>793</v>
      </c>
      <c r="D328" s="331" t="s">
        <v>130</v>
      </c>
      <c r="E328" s="159">
        <v>6</v>
      </c>
      <c r="F328" s="159">
        <v>2</v>
      </c>
      <c r="G328" s="159" t="s">
        <v>274</v>
      </c>
      <c r="H328" s="159" t="s">
        <v>10507</v>
      </c>
      <c r="I328" s="159">
        <v>0</v>
      </c>
      <c r="J328" s="159">
        <v>11</v>
      </c>
      <c r="K328" s="159" t="s">
        <v>282</v>
      </c>
      <c r="L328" s="159" t="s">
        <v>282</v>
      </c>
      <c r="M328" s="159" t="s">
        <v>282</v>
      </c>
      <c r="N328" s="159" t="s">
        <v>282</v>
      </c>
      <c r="O328" s="159" t="s">
        <v>282</v>
      </c>
      <c r="P328" s="159" t="s">
        <v>282</v>
      </c>
      <c r="Q328" s="159" t="s">
        <v>282</v>
      </c>
      <c r="R328" s="159" t="s">
        <v>282</v>
      </c>
      <c r="S328" s="159" t="s">
        <v>282</v>
      </c>
      <c r="T328" s="159" t="s">
        <v>282</v>
      </c>
      <c r="U328" s="159" t="s">
        <v>282</v>
      </c>
      <c r="V328" s="159" t="s">
        <v>282</v>
      </c>
      <c r="W328" s="159" t="s">
        <v>282</v>
      </c>
      <c r="X328" s="159" t="s">
        <v>282</v>
      </c>
      <c r="Y328" s="159" t="s">
        <v>282</v>
      </c>
      <c r="Z328" s="159" t="s">
        <v>282</v>
      </c>
      <c r="AA328" s="159" t="s">
        <v>282</v>
      </c>
      <c r="AB328" s="159" t="s">
        <v>282</v>
      </c>
      <c r="AC328" s="159" t="s">
        <v>282</v>
      </c>
      <c r="AD328" s="159" t="s">
        <v>282</v>
      </c>
      <c r="AE328" s="159" t="s">
        <v>282</v>
      </c>
      <c r="AF328" s="159" t="s">
        <v>282</v>
      </c>
      <c r="AG328" s="159" t="s">
        <v>282</v>
      </c>
      <c r="AH328" s="159" t="s">
        <v>282</v>
      </c>
      <c r="AI328" s="159" t="s">
        <v>282</v>
      </c>
      <c r="AJ328" s="159" t="s">
        <v>282</v>
      </c>
      <c r="AK328" s="159" t="s">
        <v>282</v>
      </c>
      <c r="AL328" s="159" t="s">
        <v>282</v>
      </c>
      <c r="AM328" s="159">
        <v>36</v>
      </c>
      <c r="AN328" s="159">
        <v>25</v>
      </c>
      <c r="AO328" s="159" t="s">
        <v>263</v>
      </c>
      <c r="AP328" s="159" t="s">
        <v>10507</v>
      </c>
      <c r="AQ328" s="159">
        <v>3</v>
      </c>
      <c r="AR328" s="159">
        <v>9</v>
      </c>
      <c r="AS328" s="159" t="s">
        <v>282</v>
      </c>
      <c r="AT328" s="159" t="s">
        <v>282</v>
      </c>
      <c r="AU328" s="159" t="s">
        <v>282</v>
      </c>
      <c r="AV328" s="159" t="s">
        <v>282</v>
      </c>
      <c r="AW328" s="159" t="s">
        <v>282</v>
      </c>
      <c r="AX328" s="159" t="s">
        <v>282</v>
      </c>
      <c r="AY328" s="159" t="s">
        <v>282</v>
      </c>
      <c r="AZ328" s="159" t="s">
        <v>282</v>
      </c>
      <c r="BA328" s="159" t="s">
        <v>282</v>
      </c>
      <c r="BB328" s="159" t="s">
        <v>282</v>
      </c>
      <c r="BC328" s="159" t="s">
        <v>282</v>
      </c>
      <c r="BD328" s="159" t="s">
        <v>282</v>
      </c>
      <c r="BE328" s="159" t="s">
        <v>282</v>
      </c>
      <c r="BF328" s="159" t="s">
        <v>282</v>
      </c>
      <c r="BG328" s="159" t="s">
        <v>282</v>
      </c>
      <c r="BH328" s="159" t="s">
        <v>282</v>
      </c>
      <c r="BI328" s="159" t="s">
        <v>282</v>
      </c>
      <c r="BJ328" s="159" t="s">
        <v>282</v>
      </c>
      <c r="BK328" s="159" t="s">
        <v>282</v>
      </c>
      <c r="BL328" s="159" t="s">
        <v>282</v>
      </c>
      <c r="BM328" s="159" t="s">
        <v>282</v>
      </c>
      <c r="BN328" s="159" t="s">
        <v>282</v>
      </c>
      <c r="BO328" s="159" t="s">
        <v>282</v>
      </c>
      <c r="BP328" s="159" t="s">
        <v>282</v>
      </c>
      <c r="BQ328" s="159" t="s">
        <v>282</v>
      </c>
      <c r="BR328" s="159" t="s">
        <v>282</v>
      </c>
      <c r="BS328" s="159" t="s">
        <v>282</v>
      </c>
      <c r="BT328" s="159" t="s">
        <v>282</v>
      </c>
      <c r="BU328" s="159">
        <v>38</v>
      </c>
      <c r="BV328" s="159">
        <v>29</v>
      </c>
      <c r="BW328" s="159" t="s">
        <v>282</v>
      </c>
      <c r="BX328" s="159" t="s">
        <v>282</v>
      </c>
      <c r="BY328" s="159" t="s">
        <v>282</v>
      </c>
      <c r="BZ328" s="159" t="s">
        <v>282</v>
      </c>
      <c r="CA328" s="159" t="s">
        <v>282</v>
      </c>
      <c r="CB328" s="159" t="s">
        <v>282</v>
      </c>
      <c r="CC328" s="159" t="s">
        <v>282</v>
      </c>
      <c r="CD328" s="159" t="s">
        <v>282</v>
      </c>
      <c r="CE328" s="159" t="s">
        <v>282</v>
      </c>
      <c r="CF328" s="159" t="s">
        <v>282</v>
      </c>
      <c r="CG328" s="159" t="s">
        <v>282</v>
      </c>
      <c r="CH328" s="159" t="s">
        <v>282</v>
      </c>
      <c r="CI328" s="159" t="s">
        <v>282</v>
      </c>
      <c r="CJ328" s="159" t="s">
        <v>282</v>
      </c>
      <c r="CK328" s="159" t="s">
        <v>282</v>
      </c>
      <c r="CL328" s="159" t="s">
        <v>282</v>
      </c>
      <c r="CM328" s="159" t="s">
        <v>282</v>
      </c>
      <c r="CN328" s="159" t="s">
        <v>282</v>
      </c>
      <c r="CO328" s="159" t="s">
        <v>282</v>
      </c>
      <c r="CP328" s="159" t="s">
        <v>282</v>
      </c>
      <c r="CQ328" s="159" t="s">
        <v>282</v>
      </c>
      <c r="CR328" s="159" t="s">
        <v>282</v>
      </c>
      <c r="CS328" s="159" t="s">
        <v>282</v>
      </c>
      <c r="CT328" s="159" t="s">
        <v>282</v>
      </c>
      <c r="CU328" s="159" t="s">
        <v>282</v>
      </c>
      <c r="CV328" s="159" t="s">
        <v>282</v>
      </c>
      <c r="CW328" s="159" t="s">
        <v>282</v>
      </c>
      <c r="CX328" s="159" t="s">
        <v>282</v>
      </c>
      <c r="CY328" s="159" t="s">
        <v>282</v>
      </c>
      <c r="CZ328" s="159" t="s">
        <v>282</v>
      </c>
      <c r="DA328" s="159" t="s">
        <v>282</v>
      </c>
      <c r="DB328" s="159" t="s">
        <v>282</v>
      </c>
      <c r="DC328" s="159" t="s">
        <v>282</v>
      </c>
      <c r="DD328" s="159" t="s">
        <v>282</v>
      </c>
      <c r="DE328" s="159" t="s">
        <v>282</v>
      </c>
      <c r="DF328" s="159" t="s">
        <v>282</v>
      </c>
      <c r="DG328" s="159" t="s">
        <v>282</v>
      </c>
      <c r="DH328" s="159" t="s">
        <v>282</v>
      </c>
      <c r="DI328" s="159" t="s">
        <v>282</v>
      </c>
      <c r="DJ328" s="159" t="s">
        <v>282</v>
      </c>
      <c r="DK328" s="159" t="s">
        <v>282</v>
      </c>
      <c r="DL328" s="159" t="s">
        <v>282</v>
      </c>
      <c r="DM328" s="159" t="s">
        <v>282</v>
      </c>
      <c r="DN328" s="159" t="s">
        <v>282</v>
      </c>
      <c r="DO328" s="159" t="s">
        <v>282</v>
      </c>
      <c r="DP328" s="159" t="s">
        <v>282</v>
      </c>
      <c r="DQ328" s="159" t="s">
        <v>282</v>
      </c>
      <c r="DR328" s="159" t="s">
        <v>282</v>
      </c>
      <c r="DS328" s="159" t="s">
        <v>282</v>
      </c>
      <c r="DT328" s="159" t="s">
        <v>282</v>
      </c>
      <c r="DU328" s="159" t="s">
        <v>282</v>
      </c>
      <c r="DV328" s="159" t="s">
        <v>282</v>
      </c>
      <c r="DW328" s="159" t="s">
        <v>282</v>
      </c>
      <c r="DX328" s="159" t="s">
        <v>282</v>
      </c>
      <c r="DY328" s="159" t="s">
        <v>282</v>
      </c>
      <c r="DZ328" s="159" t="s">
        <v>282</v>
      </c>
      <c r="EA328" s="159" t="s">
        <v>282</v>
      </c>
      <c r="EB328" s="159" t="s">
        <v>282</v>
      </c>
      <c r="EC328" s="159" t="s">
        <v>282</v>
      </c>
      <c r="ED328" s="159" t="s">
        <v>282</v>
      </c>
      <c r="EE328" s="159" t="s">
        <v>282</v>
      </c>
      <c r="EF328" s="159" t="s">
        <v>282</v>
      </c>
      <c r="EG328" s="159" t="s">
        <v>282</v>
      </c>
      <c r="EH328" s="159" t="s">
        <v>282</v>
      </c>
      <c r="EI328" s="159" t="s">
        <v>282</v>
      </c>
      <c r="EJ328" s="159" t="s">
        <v>282</v>
      </c>
      <c r="EK328" s="159" t="s">
        <v>282</v>
      </c>
      <c r="EL328" s="159" t="s">
        <v>282</v>
      </c>
      <c r="EM328" s="159" t="s">
        <v>282</v>
      </c>
      <c r="EN328" s="159" t="s">
        <v>282</v>
      </c>
      <c r="EO328" s="159" t="s">
        <v>282</v>
      </c>
      <c r="EP328" s="159" t="s">
        <v>282</v>
      </c>
      <c r="EQ328" s="159" t="s">
        <v>282</v>
      </c>
      <c r="ER328" s="159" t="s">
        <v>282</v>
      </c>
      <c r="ES328" s="159" t="s">
        <v>282</v>
      </c>
      <c r="ET328" s="159" t="s">
        <v>282</v>
      </c>
      <c r="EU328" s="159" t="s">
        <v>282</v>
      </c>
      <c r="EV328" s="159" t="s">
        <v>282</v>
      </c>
      <c r="EW328" s="159" t="s">
        <v>282</v>
      </c>
      <c r="EX328" s="159" t="s">
        <v>282</v>
      </c>
      <c r="EY328" s="159" t="s">
        <v>282</v>
      </c>
      <c r="EZ328" s="159" t="s">
        <v>282</v>
      </c>
      <c r="FA328" s="159" t="s">
        <v>282</v>
      </c>
      <c r="FB328" s="159" t="s">
        <v>282</v>
      </c>
      <c r="FC328" s="159" t="s">
        <v>282</v>
      </c>
      <c r="FD328" s="159" t="s">
        <v>282</v>
      </c>
      <c r="FE328" s="159" t="s">
        <v>282</v>
      </c>
      <c r="FF328" s="159" t="s">
        <v>282</v>
      </c>
      <c r="FG328" s="159" t="s">
        <v>282</v>
      </c>
      <c r="FH328" s="159" t="s">
        <v>282</v>
      </c>
      <c r="FI328" s="159" t="s">
        <v>282</v>
      </c>
      <c r="FJ328" s="159" t="s">
        <v>282</v>
      </c>
      <c r="FK328" s="159" t="s">
        <v>282</v>
      </c>
      <c r="FL328" s="159" t="s">
        <v>282</v>
      </c>
      <c r="FM328" s="159" t="s">
        <v>282</v>
      </c>
      <c r="FN328" s="159" t="s">
        <v>282</v>
      </c>
      <c r="FO328" s="159" t="s">
        <v>282</v>
      </c>
      <c r="FP328" s="159" t="s">
        <v>282</v>
      </c>
      <c r="FQ328" s="159" t="s">
        <v>282</v>
      </c>
      <c r="FR328" s="159" t="s">
        <v>282</v>
      </c>
      <c r="FS328" s="159" t="s">
        <v>282</v>
      </c>
      <c r="FT328" s="159" t="s">
        <v>282</v>
      </c>
    </row>
    <row r="329" spans="1:176" x14ac:dyDescent="0.25">
      <c r="A329" s="66" t="s">
        <v>16870</v>
      </c>
      <c r="B329" s="159" t="s">
        <v>11531</v>
      </c>
      <c r="C329" s="66" t="str">
        <f>IF(ISNUMBER(Severity!H329)=FALSE,Severity!F329,IF(Severity!H329&gt;=0.5,"YES","NO"))</f>
        <v>NO</v>
      </c>
      <c r="D329" s="66" t="str">
        <f>IF(ISNUMBER(Severity!I329)=FALSE,Severity!G329,IF(Severity!I329&gt;0.5,"YES","NO"))</f>
        <v>YES</v>
      </c>
      <c r="E329" s="159" t="s">
        <v>282</v>
      </c>
      <c r="F329" s="159">
        <v>2</v>
      </c>
      <c r="G329" s="159" t="s">
        <v>10667</v>
      </c>
      <c r="H329" s="159" t="s">
        <v>183</v>
      </c>
      <c r="I329" s="159" t="s">
        <v>282</v>
      </c>
      <c r="J329" s="159">
        <v>1</v>
      </c>
      <c r="K329" s="159" t="s">
        <v>282</v>
      </c>
      <c r="L329" s="159" t="s">
        <v>282</v>
      </c>
      <c r="M329" s="159" t="s">
        <v>282</v>
      </c>
      <c r="N329" s="159" t="s">
        <v>282</v>
      </c>
      <c r="O329" s="159" t="s">
        <v>282</v>
      </c>
      <c r="P329" s="159" t="s">
        <v>282</v>
      </c>
      <c r="Q329" s="159" t="s">
        <v>282</v>
      </c>
      <c r="R329" s="159" t="s">
        <v>282</v>
      </c>
      <c r="S329" s="159" t="s">
        <v>435</v>
      </c>
      <c r="T329" s="159">
        <v>21</v>
      </c>
      <c r="U329" s="159" t="s">
        <v>282</v>
      </c>
      <c r="V329" s="159" t="s">
        <v>282</v>
      </c>
      <c r="W329" s="159" t="s">
        <v>282</v>
      </c>
      <c r="X329" s="159">
        <v>18.5</v>
      </c>
      <c r="Y329" s="159">
        <v>11.16</v>
      </c>
      <c r="Z329" s="159">
        <v>12</v>
      </c>
      <c r="AA329" s="159" t="s">
        <v>282</v>
      </c>
      <c r="AB329" s="159" t="s">
        <v>282</v>
      </c>
      <c r="AC329" s="159" t="s">
        <v>282</v>
      </c>
      <c r="AD329" s="159">
        <v>8.33</v>
      </c>
      <c r="AE329" s="159">
        <v>12.21</v>
      </c>
      <c r="AF329" s="159">
        <v>12</v>
      </c>
      <c r="AG329" s="159" t="s">
        <v>282</v>
      </c>
      <c r="AH329" s="159" t="s">
        <v>282</v>
      </c>
      <c r="AI329" s="159" t="s">
        <v>282</v>
      </c>
      <c r="AJ329" s="159">
        <v>-10.17</v>
      </c>
      <c r="AK329" s="159">
        <v>5.67</v>
      </c>
      <c r="AL329" s="159">
        <v>12</v>
      </c>
      <c r="AM329" s="159">
        <v>13</v>
      </c>
      <c r="AN329" s="159">
        <v>12</v>
      </c>
      <c r="AO329" s="159" t="s">
        <v>306</v>
      </c>
      <c r="AP329" s="159" t="s">
        <v>282</v>
      </c>
      <c r="AQ329" s="159" t="s">
        <v>282</v>
      </c>
      <c r="AR329" s="159">
        <v>1</v>
      </c>
      <c r="AS329" s="159" t="s">
        <v>282</v>
      </c>
      <c r="AT329" s="159" t="s">
        <v>282</v>
      </c>
      <c r="AU329" s="159" t="s">
        <v>282</v>
      </c>
      <c r="AV329" s="159" t="s">
        <v>282</v>
      </c>
      <c r="AW329" s="159" t="s">
        <v>282</v>
      </c>
      <c r="AX329" s="159" t="s">
        <v>282</v>
      </c>
      <c r="AY329" s="159" t="s">
        <v>282</v>
      </c>
      <c r="AZ329" s="159" t="s">
        <v>282</v>
      </c>
      <c r="BA329" s="159" t="s">
        <v>435</v>
      </c>
      <c r="BB329" s="159">
        <v>21</v>
      </c>
      <c r="BC329" s="159" t="s">
        <v>282</v>
      </c>
      <c r="BD329" s="159" t="s">
        <v>282</v>
      </c>
      <c r="BE329" s="159" t="s">
        <v>282</v>
      </c>
      <c r="BF329" s="159">
        <v>19.670000000000002</v>
      </c>
      <c r="BG329" s="159">
        <v>10.130000000000001</v>
      </c>
      <c r="BH329" s="159">
        <v>12</v>
      </c>
      <c r="BI329" s="159" t="s">
        <v>282</v>
      </c>
      <c r="BJ329" s="159" t="s">
        <v>282</v>
      </c>
      <c r="BK329" s="159" t="s">
        <v>282</v>
      </c>
      <c r="BL329" s="159">
        <v>21.92</v>
      </c>
      <c r="BM329" s="159">
        <v>11.28</v>
      </c>
      <c r="BN329" s="159">
        <v>12</v>
      </c>
      <c r="BO329" s="159" t="s">
        <v>282</v>
      </c>
      <c r="BP329" s="159" t="s">
        <v>282</v>
      </c>
      <c r="BQ329" s="159" t="s">
        <v>282</v>
      </c>
      <c r="BR329" s="159">
        <v>-2.25</v>
      </c>
      <c r="BS329" s="159">
        <v>7.63</v>
      </c>
      <c r="BT329" s="159">
        <v>12</v>
      </c>
      <c r="BU329" s="159">
        <v>13</v>
      </c>
      <c r="BV329" s="159">
        <v>12</v>
      </c>
      <c r="BW329" s="159" t="s">
        <v>282</v>
      </c>
      <c r="BX329" s="159" t="s">
        <v>282</v>
      </c>
      <c r="BY329" s="159" t="s">
        <v>282</v>
      </c>
      <c r="BZ329" s="159" t="s">
        <v>282</v>
      </c>
      <c r="CA329" s="159" t="s">
        <v>282</v>
      </c>
      <c r="CB329" s="159" t="s">
        <v>282</v>
      </c>
      <c r="CC329" s="159" t="s">
        <v>282</v>
      </c>
      <c r="CD329" s="159" t="s">
        <v>282</v>
      </c>
      <c r="CE329" s="159" t="s">
        <v>282</v>
      </c>
      <c r="CF329" s="159" t="s">
        <v>282</v>
      </c>
      <c r="CG329" s="159" t="s">
        <v>282</v>
      </c>
      <c r="CH329" s="159" t="s">
        <v>282</v>
      </c>
      <c r="CI329" s="159" t="s">
        <v>282</v>
      </c>
      <c r="CJ329" s="159" t="s">
        <v>282</v>
      </c>
      <c r="CK329" s="159" t="s">
        <v>282</v>
      </c>
      <c r="CL329" s="159" t="s">
        <v>282</v>
      </c>
      <c r="CM329" s="159" t="s">
        <v>282</v>
      </c>
      <c r="CN329" s="159" t="s">
        <v>282</v>
      </c>
      <c r="CO329" s="159" t="s">
        <v>282</v>
      </c>
      <c r="CP329" s="159" t="s">
        <v>282</v>
      </c>
      <c r="CQ329" s="159" t="s">
        <v>282</v>
      </c>
      <c r="CR329" s="159" t="s">
        <v>282</v>
      </c>
      <c r="CS329" s="159" t="s">
        <v>282</v>
      </c>
      <c r="CT329" s="159" t="s">
        <v>282</v>
      </c>
      <c r="CU329" s="159" t="s">
        <v>282</v>
      </c>
      <c r="CV329" s="159" t="s">
        <v>282</v>
      </c>
      <c r="CW329" s="159" t="s">
        <v>282</v>
      </c>
      <c r="CX329" s="159" t="s">
        <v>282</v>
      </c>
      <c r="CY329" s="159" t="s">
        <v>282</v>
      </c>
      <c r="CZ329" s="159" t="s">
        <v>282</v>
      </c>
      <c r="DA329" s="159" t="s">
        <v>282</v>
      </c>
      <c r="DB329" s="159" t="s">
        <v>282</v>
      </c>
      <c r="DC329" s="159" t="s">
        <v>282</v>
      </c>
      <c r="DD329" s="159" t="s">
        <v>282</v>
      </c>
      <c r="DE329" s="159" t="s">
        <v>282</v>
      </c>
      <c r="DF329" s="159" t="s">
        <v>282</v>
      </c>
      <c r="DG329" s="159" t="s">
        <v>282</v>
      </c>
      <c r="DH329" s="159" t="s">
        <v>282</v>
      </c>
      <c r="DI329" s="159" t="s">
        <v>282</v>
      </c>
      <c r="DJ329" s="159" t="s">
        <v>282</v>
      </c>
      <c r="DK329" s="159" t="s">
        <v>282</v>
      </c>
      <c r="DL329" s="159" t="s">
        <v>282</v>
      </c>
      <c r="DM329" s="159" t="s">
        <v>282</v>
      </c>
      <c r="DN329" s="159" t="s">
        <v>282</v>
      </c>
      <c r="DO329" s="159" t="s">
        <v>282</v>
      </c>
      <c r="DP329" s="159" t="s">
        <v>282</v>
      </c>
      <c r="DQ329" s="159" t="s">
        <v>282</v>
      </c>
      <c r="DR329" s="159" t="s">
        <v>282</v>
      </c>
      <c r="DS329" s="159" t="s">
        <v>282</v>
      </c>
      <c r="DT329" s="159" t="s">
        <v>282</v>
      </c>
      <c r="DU329" s="159" t="s">
        <v>282</v>
      </c>
      <c r="DV329" s="159" t="s">
        <v>282</v>
      </c>
      <c r="DW329" s="159" t="s">
        <v>282</v>
      </c>
      <c r="DX329" s="159" t="s">
        <v>282</v>
      </c>
      <c r="DY329" s="159" t="s">
        <v>282</v>
      </c>
      <c r="DZ329" s="159" t="s">
        <v>282</v>
      </c>
      <c r="EA329" s="159" t="s">
        <v>282</v>
      </c>
      <c r="EB329" s="159" t="s">
        <v>282</v>
      </c>
      <c r="EC329" s="159" t="s">
        <v>282</v>
      </c>
      <c r="ED329" s="159" t="s">
        <v>282</v>
      </c>
      <c r="EE329" s="159" t="s">
        <v>282</v>
      </c>
      <c r="EF329" s="159" t="s">
        <v>282</v>
      </c>
      <c r="EG329" s="159" t="s">
        <v>282</v>
      </c>
      <c r="EH329" s="159" t="s">
        <v>282</v>
      </c>
      <c r="EI329" s="159" t="s">
        <v>282</v>
      </c>
      <c r="EJ329" s="159" t="s">
        <v>282</v>
      </c>
      <c r="EK329" s="159" t="s">
        <v>282</v>
      </c>
      <c r="EL329" s="159" t="s">
        <v>282</v>
      </c>
      <c r="EM329" s="159" t="s">
        <v>282</v>
      </c>
      <c r="EN329" s="159" t="s">
        <v>282</v>
      </c>
      <c r="EO329" s="159" t="s">
        <v>282</v>
      </c>
      <c r="EP329" s="159" t="s">
        <v>282</v>
      </c>
      <c r="EQ329" s="159" t="s">
        <v>282</v>
      </c>
      <c r="ER329" s="159" t="s">
        <v>282</v>
      </c>
      <c r="ES329" s="159" t="s">
        <v>282</v>
      </c>
      <c r="ET329" s="159" t="s">
        <v>282</v>
      </c>
      <c r="EU329" s="159" t="s">
        <v>282</v>
      </c>
      <c r="EV329" s="159" t="s">
        <v>282</v>
      </c>
      <c r="EW329" s="159" t="s">
        <v>282</v>
      </c>
      <c r="EX329" s="159" t="s">
        <v>282</v>
      </c>
      <c r="EY329" s="159" t="s">
        <v>282</v>
      </c>
      <c r="EZ329" s="159" t="s">
        <v>282</v>
      </c>
      <c r="FA329" s="159" t="s">
        <v>282</v>
      </c>
      <c r="FB329" s="159" t="s">
        <v>282</v>
      </c>
      <c r="FC329" s="159" t="s">
        <v>282</v>
      </c>
      <c r="FD329" s="159" t="s">
        <v>282</v>
      </c>
      <c r="FE329" s="159" t="s">
        <v>282</v>
      </c>
      <c r="FF329" s="159" t="s">
        <v>282</v>
      </c>
      <c r="FG329" s="159" t="s">
        <v>282</v>
      </c>
      <c r="FH329" s="159" t="s">
        <v>282</v>
      </c>
      <c r="FI329" s="159" t="s">
        <v>282</v>
      </c>
      <c r="FJ329" s="159" t="s">
        <v>282</v>
      </c>
      <c r="FK329" s="159" t="s">
        <v>282</v>
      </c>
      <c r="FL329" s="159" t="s">
        <v>282</v>
      </c>
      <c r="FM329" s="159" t="s">
        <v>282</v>
      </c>
      <c r="FN329" s="159" t="s">
        <v>282</v>
      </c>
      <c r="FO329" s="159" t="s">
        <v>282</v>
      </c>
      <c r="FP329" s="159" t="s">
        <v>282</v>
      </c>
      <c r="FQ329" s="159" t="s">
        <v>282</v>
      </c>
      <c r="FR329" s="159" t="s">
        <v>282</v>
      </c>
      <c r="FS329" s="159" t="s">
        <v>282</v>
      </c>
      <c r="FT329" s="159" t="s">
        <v>282</v>
      </c>
    </row>
    <row r="330" spans="1:176" x14ac:dyDescent="0.25">
      <c r="A330" s="212" t="s">
        <v>17530</v>
      </c>
      <c r="B330" s="159" t="s">
        <v>282</v>
      </c>
      <c r="C330" s="66" t="str">
        <f>IF(ISNUMBER(Severity!H330)=FALSE,Severity!F330,IF(Severity!H330&gt;=0.5,"YES","NO"))</f>
        <v>YES</v>
      </c>
      <c r="D330" s="66" t="str">
        <f>IF(ISNUMBER(Severity!I330)=FALSE,Severity!G330,IF(Severity!I330&gt;0.5,"YES","NO"))</f>
        <v>NO</v>
      </c>
      <c r="E330" s="159">
        <v>6</v>
      </c>
      <c r="F330" s="159">
        <v>4</v>
      </c>
      <c r="G330" s="212" t="s">
        <v>258</v>
      </c>
      <c r="H330" s="159" t="s">
        <v>10507</v>
      </c>
      <c r="I330" s="159">
        <v>2</v>
      </c>
      <c r="J330" s="159" t="s">
        <v>282</v>
      </c>
      <c r="K330" s="159" t="s">
        <v>282</v>
      </c>
      <c r="L330" s="159" t="s">
        <v>282</v>
      </c>
      <c r="M330" s="159" t="s">
        <v>282</v>
      </c>
      <c r="N330" s="159" t="s">
        <v>282</v>
      </c>
      <c r="O330" s="159" t="s">
        <v>282</v>
      </c>
      <c r="P330" s="159" t="s">
        <v>282</v>
      </c>
      <c r="Q330" s="159" t="s">
        <v>282</v>
      </c>
      <c r="R330" s="159" t="s">
        <v>282</v>
      </c>
      <c r="S330" s="159" t="s">
        <v>299</v>
      </c>
      <c r="T330" s="159">
        <v>21</v>
      </c>
      <c r="U330" s="159">
        <v>26.2</v>
      </c>
      <c r="V330" s="159">
        <v>3.5</v>
      </c>
      <c r="W330" s="159">
        <v>23</v>
      </c>
      <c r="X330" s="159" t="s">
        <v>282</v>
      </c>
      <c r="Y330" s="159" t="s">
        <v>282</v>
      </c>
      <c r="Z330" s="159" t="s">
        <v>282</v>
      </c>
      <c r="AA330" s="159">
        <v>16.600000000000001</v>
      </c>
      <c r="AB330" s="159">
        <v>8</v>
      </c>
      <c r="AC330" s="159">
        <v>23</v>
      </c>
      <c r="AD330" s="159" t="s">
        <v>282</v>
      </c>
      <c r="AE330" s="159" t="s">
        <v>282</v>
      </c>
      <c r="AF330" s="159" t="s">
        <v>282</v>
      </c>
      <c r="AG330" s="159" t="s">
        <v>282</v>
      </c>
      <c r="AH330" s="159" t="s">
        <v>282</v>
      </c>
      <c r="AI330" s="159" t="s">
        <v>282</v>
      </c>
      <c r="AJ330" s="159" t="s">
        <v>282</v>
      </c>
      <c r="AK330" s="159" t="s">
        <v>282</v>
      </c>
      <c r="AL330" s="159" t="s">
        <v>282</v>
      </c>
      <c r="AM330" s="159">
        <v>23</v>
      </c>
      <c r="AN330" s="159" t="s">
        <v>282</v>
      </c>
      <c r="AO330" s="159" t="s">
        <v>258</v>
      </c>
      <c r="AP330" s="159" t="s">
        <v>10507</v>
      </c>
      <c r="AQ330" s="159">
        <v>5</v>
      </c>
      <c r="AR330" s="159" t="s">
        <v>282</v>
      </c>
      <c r="AS330" s="159" t="s">
        <v>282</v>
      </c>
      <c r="AT330" s="159" t="s">
        <v>282</v>
      </c>
      <c r="AU330" s="159" t="s">
        <v>282</v>
      </c>
      <c r="AV330" s="159" t="s">
        <v>282</v>
      </c>
      <c r="AW330" s="159" t="s">
        <v>282</v>
      </c>
      <c r="AX330" s="159" t="s">
        <v>282</v>
      </c>
      <c r="AY330" s="159" t="s">
        <v>282</v>
      </c>
      <c r="AZ330" s="159" t="s">
        <v>282</v>
      </c>
      <c r="BA330" s="159" t="s">
        <v>299</v>
      </c>
      <c r="BB330" s="159">
        <v>21</v>
      </c>
      <c r="BC330" s="159">
        <v>25.3</v>
      </c>
      <c r="BD330" s="159">
        <v>3</v>
      </c>
      <c r="BE330" s="159">
        <v>22</v>
      </c>
      <c r="BF330" s="159" t="s">
        <v>282</v>
      </c>
      <c r="BG330" s="159" t="s">
        <v>282</v>
      </c>
      <c r="BH330" s="159" t="s">
        <v>282</v>
      </c>
      <c r="BI330" s="159">
        <v>16.8</v>
      </c>
      <c r="BJ330" s="159">
        <v>9.6</v>
      </c>
      <c r="BK330" s="159">
        <v>22</v>
      </c>
      <c r="BL330" s="159" t="s">
        <v>282</v>
      </c>
      <c r="BM330" s="159" t="s">
        <v>282</v>
      </c>
      <c r="BN330" s="159" t="s">
        <v>282</v>
      </c>
      <c r="BO330" s="159" t="s">
        <v>282</v>
      </c>
      <c r="BP330" s="159" t="s">
        <v>282</v>
      </c>
      <c r="BQ330" s="159" t="s">
        <v>282</v>
      </c>
      <c r="BR330" s="159" t="s">
        <v>282</v>
      </c>
      <c r="BS330" s="159" t="s">
        <v>282</v>
      </c>
      <c r="BT330" s="159" t="s">
        <v>282</v>
      </c>
      <c r="BU330" s="159">
        <v>22</v>
      </c>
      <c r="BV330" s="159" t="s">
        <v>282</v>
      </c>
      <c r="BW330" s="159" t="s">
        <v>258</v>
      </c>
      <c r="BX330" s="159" t="s">
        <v>10507</v>
      </c>
      <c r="BY330" s="159">
        <v>7</v>
      </c>
      <c r="BZ330" s="159" t="s">
        <v>282</v>
      </c>
      <c r="CA330" s="159" t="s">
        <v>282</v>
      </c>
      <c r="CB330" s="159" t="s">
        <v>282</v>
      </c>
      <c r="CC330" s="159" t="s">
        <v>282</v>
      </c>
      <c r="CD330" s="159" t="s">
        <v>282</v>
      </c>
      <c r="CE330" s="159" t="s">
        <v>282</v>
      </c>
      <c r="CF330" s="159" t="s">
        <v>282</v>
      </c>
      <c r="CG330" s="159" t="s">
        <v>282</v>
      </c>
      <c r="CH330" s="159" t="s">
        <v>282</v>
      </c>
      <c r="CI330" s="159" t="s">
        <v>299</v>
      </c>
      <c r="CJ330" s="159">
        <v>21</v>
      </c>
      <c r="CK330" s="159">
        <v>24.5</v>
      </c>
      <c r="CL330" s="159">
        <v>3.4</v>
      </c>
      <c r="CM330" s="159">
        <v>22</v>
      </c>
      <c r="CN330" s="159" t="s">
        <v>282</v>
      </c>
      <c r="CO330" s="159" t="s">
        <v>282</v>
      </c>
      <c r="CP330" s="159" t="s">
        <v>282</v>
      </c>
      <c r="CQ330" s="159">
        <v>15.4</v>
      </c>
      <c r="CR330" s="159">
        <v>9.1999999999999993</v>
      </c>
      <c r="CS330" s="159">
        <v>22</v>
      </c>
      <c r="CT330" s="159" t="s">
        <v>282</v>
      </c>
      <c r="CU330" s="159" t="s">
        <v>282</v>
      </c>
      <c r="CV330" s="159" t="s">
        <v>282</v>
      </c>
      <c r="CW330" s="159" t="s">
        <v>282</v>
      </c>
      <c r="CX330" s="159" t="s">
        <v>282</v>
      </c>
      <c r="CY330" s="159" t="s">
        <v>282</v>
      </c>
      <c r="CZ330" s="159" t="s">
        <v>282</v>
      </c>
      <c r="DA330" s="159" t="s">
        <v>282</v>
      </c>
      <c r="DB330" s="159" t="s">
        <v>282</v>
      </c>
      <c r="DC330" s="159">
        <v>22</v>
      </c>
      <c r="DD330" s="159" t="s">
        <v>282</v>
      </c>
      <c r="DE330" s="159" t="s">
        <v>790</v>
      </c>
      <c r="DF330" s="159" t="s">
        <v>10507</v>
      </c>
      <c r="DG330" s="159">
        <v>4</v>
      </c>
      <c r="DH330" s="159" t="s">
        <v>282</v>
      </c>
      <c r="DI330" s="159" t="s">
        <v>282</v>
      </c>
      <c r="DJ330" s="159" t="s">
        <v>282</v>
      </c>
      <c r="DK330" s="159" t="s">
        <v>282</v>
      </c>
      <c r="DL330" s="159" t="s">
        <v>282</v>
      </c>
      <c r="DM330" s="159" t="s">
        <v>282</v>
      </c>
      <c r="DN330" s="159" t="s">
        <v>282</v>
      </c>
      <c r="DO330" s="159" t="s">
        <v>282</v>
      </c>
      <c r="DP330" s="159" t="s">
        <v>282</v>
      </c>
      <c r="DQ330" s="159" t="s">
        <v>299</v>
      </c>
      <c r="DR330" s="159">
        <v>21</v>
      </c>
      <c r="DS330" s="159">
        <v>26.1</v>
      </c>
      <c r="DT330" s="159">
        <v>3.5</v>
      </c>
      <c r="DU330" s="159">
        <v>26</v>
      </c>
      <c r="DV330" s="159" t="s">
        <v>282</v>
      </c>
      <c r="DW330" s="159" t="s">
        <v>282</v>
      </c>
      <c r="DX330" s="159" t="s">
        <v>282</v>
      </c>
      <c r="DY330" s="159">
        <v>22.1</v>
      </c>
      <c r="DZ330" s="159">
        <v>9.4</v>
      </c>
      <c r="EA330" s="159">
        <v>26</v>
      </c>
      <c r="EB330" s="159" t="s">
        <v>282</v>
      </c>
      <c r="EC330" s="159" t="s">
        <v>282</v>
      </c>
      <c r="ED330" s="159" t="s">
        <v>282</v>
      </c>
      <c r="EE330" s="159" t="s">
        <v>282</v>
      </c>
      <c r="EF330" s="159" t="s">
        <v>282</v>
      </c>
      <c r="EG330" s="159" t="s">
        <v>282</v>
      </c>
      <c r="EH330" s="159" t="s">
        <v>282</v>
      </c>
      <c r="EI330" s="159" t="s">
        <v>282</v>
      </c>
      <c r="EJ330" s="159" t="s">
        <v>282</v>
      </c>
      <c r="EK330" s="159">
        <v>26</v>
      </c>
      <c r="EL330" s="159" t="s">
        <v>282</v>
      </c>
      <c r="EM330" s="159" t="s">
        <v>282</v>
      </c>
      <c r="EN330" s="159" t="s">
        <v>282</v>
      </c>
      <c r="EO330" s="159" t="s">
        <v>282</v>
      </c>
      <c r="EP330" s="159" t="s">
        <v>282</v>
      </c>
      <c r="EQ330" s="159" t="s">
        <v>282</v>
      </c>
      <c r="ER330" s="159" t="s">
        <v>282</v>
      </c>
      <c r="ES330" s="159" t="s">
        <v>282</v>
      </c>
      <c r="ET330" s="159" t="s">
        <v>282</v>
      </c>
      <c r="EU330" s="159" t="s">
        <v>282</v>
      </c>
      <c r="EV330" s="159" t="s">
        <v>282</v>
      </c>
      <c r="EW330" s="159" t="s">
        <v>282</v>
      </c>
      <c r="EX330" s="159" t="s">
        <v>282</v>
      </c>
      <c r="EY330" s="159" t="s">
        <v>282</v>
      </c>
      <c r="EZ330" s="159" t="s">
        <v>282</v>
      </c>
      <c r="FA330" s="159" t="s">
        <v>282</v>
      </c>
      <c r="FB330" s="159" t="s">
        <v>282</v>
      </c>
      <c r="FC330" s="159" t="s">
        <v>282</v>
      </c>
      <c r="FD330" s="159" t="s">
        <v>282</v>
      </c>
      <c r="FE330" s="159" t="s">
        <v>282</v>
      </c>
      <c r="FF330" s="159" t="s">
        <v>282</v>
      </c>
      <c r="FG330" s="159" t="s">
        <v>282</v>
      </c>
      <c r="FH330" s="159" t="s">
        <v>282</v>
      </c>
      <c r="FI330" s="159" t="s">
        <v>282</v>
      </c>
      <c r="FJ330" s="159" t="s">
        <v>282</v>
      </c>
      <c r="FK330" s="159" t="s">
        <v>282</v>
      </c>
      <c r="FL330" s="159" t="s">
        <v>282</v>
      </c>
      <c r="FM330" s="159" t="s">
        <v>282</v>
      </c>
      <c r="FN330" s="159" t="s">
        <v>282</v>
      </c>
      <c r="FO330" s="159" t="s">
        <v>282</v>
      </c>
      <c r="FP330" s="159" t="s">
        <v>282</v>
      </c>
      <c r="FQ330" s="159" t="s">
        <v>282</v>
      </c>
      <c r="FR330" s="159" t="s">
        <v>282</v>
      </c>
      <c r="FS330" s="159" t="s">
        <v>282</v>
      </c>
      <c r="FT330" s="159" t="s">
        <v>282</v>
      </c>
    </row>
    <row r="331" spans="1:176" x14ac:dyDescent="0.25">
      <c r="A331" s="212" t="s">
        <v>14508</v>
      </c>
      <c r="B331" s="159" t="s">
        <v>14635</v>
      </c>
      <c r="C331" s="66" t="str">
        <f>IF(ISNUMBER(Severity!H331)=FALSE,Severity!F331,IF(Severity!H331&gt;=0.5,"YES","NO"))</f>
        <v>YES</v>
      </c>
      <c r="D331" s="66" t="str">
        <f>IF(ISNUMBER(Severity!I331)=FALSE,Severity!G331,IF(Severity!I331&gt;0.5,"YES","NO"))</f>
        <v>NO</v>
      </c>
      <c r="E331" s="159">
        <v>5</v>
      </c>
      <c r="F331" s="159">
        <v>2</v>
      </c>
      <c r="G331" s="159" t="s">
        <v>266</v>
      </c>
      <c r="H331" s="159" t="s">
        <v>10507</v>
      </c>
      <c r="I331" s="159">
        <v>1</v>
      </c>
      <c r="J331" s="159">
        <v>9</v>
      </c>
      <c r="K331" s="159" t="s">
        <v>282</v>
      </c>
      <c r="L331" s="159" t="s">
        <v>282</v>
      </c>
      <c r="M331" s="159" t="s">
        <v>282</v>
      </c>
      <c r="N331" s="159" t="s">
        <v>282</v>
      </c>
      <c r="O331" s="159" t="s">
        <v>299</v>
      </c>
      <c r="P331" s="159">
        <v>17</v>
      </c>
      <c r="Q331" s="159">
        <v>10</v>
      </c>
      <c r="R331" s="159">
        <v>50</v>
      </c>
      <c r="S331" s="159" t="s">
        <v>299</v>
      </c>
      <c r="T331" s="159">
        <v>17</v>
      </c>
      <c r="U331" s="159">
        <v>22.5</v>
      </c>
      <c r="V331" s="159">
        <v>3</v>
      </c>
      <c r="W331" s="159">
        <v>26</v>
      </c>
      <c r="X331" s="159" t="s">
        <v>282</v>
      </c>
      <c r="Y331" s="159" t="s">
        <v>282</v>
      </c>
      <c r="Z331" s="159" t="s">
        <v>282</v>
      </c>
      <c r="AA331" s="159" t="s">
        <v>282</v>
      </c>
      <c r="AB331" s="159" t="s">
        <v>282</v>
      </c>
      <c r="AC331" s="159" t="s">
        <v>282</v>
      </c>
      <c r="AD331" s="159" t="s">
        <v>282</v>
      </c>
      <c r="AE331" s="159" t="s">
        <v>282</v>
      </c>
      <c r="AF331" s="159" t="s">
        <v>282</v>
      </c>
      <c r="AG331" s="66">
        <v>-12</v>
      </c>
      <c r="AH331" s="66">
        <v>7.8</v>
      </c>
      <c r="AI331" s="159">
        <v>26</v>
      </c>
      <c r="AJ331" s="159">
        <v>-14</v>
      </c>
      <c r="AK331" s="159">
        <v>7.4</v>
      </c>
      <c r="AL331" s="159">
        <v>18</v>
      </c>
      <c r="AM331" s="159">
        <v>27</v>
      </c>
      <c r="AN331" s="159">
        <v>18</v>
      </c>
      <c r="AO331" s="159" t="s">
        <v>790</v>
      </c>
      <c r="AP331" s="159" t="s">
        <v>10507</v>
      </c>
      <c r="AQ331" s="159">
        <v>1</v>
      </c>
      <c r="AR331" s="159">
        <v>11</v>
      </c>
      <c r="AS331" s="159" t="s">
        <v>282</v>
      </c>
      <c r="AT331" s="159" t="s">
        <v>282</v>
      </c>
      <c r="AU331" s="159" t="s">
        <v>282</v>
      </c>
      <c r="AV331" s="159" t="s">
        <v>282</v>
      </c>
      <c r="AW331" s="159" t="s">
        <v>299</v>
      </c>
      <c r="AX331" s="159">
        <v>17</v>
      </c>
      <c r="AY331" s="159">
        <v>6</v>
      </c>
      <c r="AZ331" s="159">
        <v>50</v>
      </c>
      <c r="BA331" s="159" t="s">
        <v>299</v>
      </c>
      <c r="BB331" s="159">
        <v>17</v>
      </c>
      <c r="BC331" s="159">
        <v>22</v>
      </c>
      <c r="BD331" s="159">
        <v>3.9</v>
      </c>
      <c r="BE331" s="159">
        <v>26</v>
      </c>
      <c r="BF331" s="159" t="s">
        <v>282</v>
      </c>
      <c r="BG331" s="159" t="s">
        <v>282</v>
      </c>
      <c r="BH331" s="159" t="s">
        <v>282</v>
      </c>
      <c r="BI331" s="159" t="s">
        <v>282</v>
      </c>
      <c r="BJ331" s="159" t="s">
        <v>282</v>
      </c>
      <c r="BK331" s="159" t="s">
        <v>282</v>
      </c>
      <c r="BL331" s="159" t="s">
        <v>282</v>
      </c>
      <c r="BM331" s="159" t="s">
        <v>282</v>
      </c>
      <c r="BN331" s="159" t="s">
        <v>282</v>
      </c>
      <c r="BO331" s="66">
        <v>-6.3</v>
      </c>
      <c r="BP331" s="66">
        <v>8.1</v>
      </c>
      <c r="BQ331" s="66">
        <v>26</v>
      </c>
      <c r="BR331" s="159">
        <v>-7.2</v>
      </c>
      <c r="BS331" s="159">
        <v>7.2</v>
      </c>
      <c r="BT331" s="159">
        <v>16</v>
      </c>
      <c r="BU331" s="159">
        <v>27</v>
      </c>
      <c r="BV331" s="159">
        <v>16</v>
      </c>
      <c r="BW331" s="159" t="s">
        <v>282</v>
      </c>
      <c r="BX331" s="159" t="s">
        <v>282</v>
      </c>
      <c r="BY331" s="159" t="s">
        <v>282</v>
      </c>
      <c r="BZ331" s="159" t="s">
        <v>282</v>
      </c>
      <c r="CA331" s="159" t="s">
        <v>282</v>
      </c>
      <c r="CB331" s="159" t="s">
        <v>282</v>
      </c>
      <c r="CC331" s="159" t="s">
        <v>282</v>
      </c>
      <c r="CD331" s="159" t="s">
        <v>282</v>
      </c>
      <c r="CE331" s="159" t="s">
        <v>282</v>
      </c>
      <c r="CF331" s="159" t="s">
        <v>282</v>
      </c>
      <c r="CG331" s="159" t="s">
        <v>282</v>
      </c>
      <c r="CH331" s="159" t="s">
        <v>282</v>
      </c>
      <c r="CI331" s="159" t="s">
        <v>282</v>
      </c>
      <c r="CJ331" s="159" t="s">
        <v>282</v>
      </c>
      <c r="CK331" s="159" t="s">
        <v>282</v>
      </c>
      <c r="CL331" s="159" t="s">
        <v>282</v>
      </c>
      <c r="CM331" s="159" t="s">
        <v>282</v>
      </c>
      <c r="CN331" s="159" t="s">
        <v>282</v>
      </c>
      <c r="CO331" s="159" t="s">
        <v>282</v>
      </c>
      <c r="CP331" s="159" t="s">
        <v>282</v>
      </c>
      <c r="CQ331" s="159" t="s">
        <v>282</v>
      </c>
      <c r="CR331" s="159" t="s">
        <v>282</v>
      </c>
      <c r="CS331" s="159" t="s">
        <v>282</v>
      </c>
      <c r="CT331" s="159" t="s">
        <v>282</v>
      </c>
      <c r="CU331" s="159" t="s">
        <v>282</v>
      </c>
      <c r="CV331" s="159" t="s">
        <v>282</v>
      </c>
      <c r="CW331" s="159" t="s">
        <v>282</v>
      </c>
      <c r="CX331" s="159" t="s">
        <v>282</v>
      </c>
      <c r="CY331" s="159" t="s">
        <v>282</v>
      </c>
      <c r="CZ331" s="159" t="s">
        <v>282</v>
      </c>
      <c r="DA331" s="159" t="s">
        <v>282</v>
      </c>
      <c r="DB331" s="159" t="s">
        <v>282</v>
      </c>
      <c r="DC331" s="159" t="s">
        <v>282</v>
      </c>
      <c r="DD331" s="159" t="s">
        <v>282</v>
      </c>
      <c r="DE331" s="159" t="s">
        <v>282</v>
      </c>
      <c r="DF331" s="159" t="s">
        <v>282</v>
      </c>
      <c r="DG331" s="159" t="s">
        <v>282</v>
      </c>
      <c r="DH331" s="159" t="s">
        <v>282</v>
      </c>
      <c r="DI331" s="159" t="s">
        <v>282</v>
      </c>
      <c r="DJ331" s="159" t="s">
        <v>282</v>
      </c>
      <c r="DK331" s="159" t="s">
        <v>282</v>
      </c>
      <c r="DL331" s="159" t="s">
        <v>282</v>
      </c>
      <c r="DM331" s="159" t="s">
        <v>282</v>
      </c>
      <c r="DN331" s="159" t="s">
        <v>282</v>
      </c>
      <c r="DO331" s="159" t="s">
        <v>282</v>
      </c>
      <c r="DP331" s="159" t="s">
        <v>282</v>
      </c>
      <c r="DQ331" s="159" t="s">
        <v>282</v>
      </c>
      <c r="DR331" s="159" t="s">
        <v>282</v>
      </c>
      <c r="DS331" s="159" t="s">
        <v>282</v>
      </c>
      <c r="DT331" s="159" t="s">
        <v>282</v>
      </c>
      <c r="DU331" s="159" t="s">
        <v>282</v>
      </c>
      <c r="DV331" s="159" t="s">
        <v>282</v>
      </c>
      <c r="DW331" s="159" t="s">
        <v>282</v>
      </c>
      <c r="DX331" s="159" t="s">
        <v>282</v>
      </c>
      <c r="DY331" s="159" t="s">
        <v>282</v>
      </c>
      <c r="DZ331" s="159" t="s">
        <v>282</v>
      </c>
      <c r="EA331" s="159" t="s">
        <v>282</v>
      </c>
      <c r="EB331" s="159" t="s">
        <v>282</v>
      </c>
      <c r="EC331" s="159" t="s">
        <v>282</v>
      </c>
      <c r="ED331" s="159" t="s">
        <v>282</v>
      </c>
      <c r="EE331" s="159" t="s">
        <v>282</v>
      </c>
      <c r="EF331" s="159" t="s">
        <v>282</v>
      </c>
      <c r="EG331" s="159" t="s">
        <v>282</v>
      </c>
      <c r="EH331" s="159" t="s">
        <v>282</v>
      </c>
      <c r="EI331" s="159" t="s">
        <v>282</v>
      </c>
      <c r="EJ331" s="159" t="s">
        <v>282</v>
      </c>
      <c r="EK331" s="159" t="s">
        <v>282</v>
      </c>
      <c r="EL331" s="159" t="s">
        <v>282</v>
      </c>
      <c r="EM331" s="159" t="s">
        <v>282</v>
      </c>
      <c r="EN331" s="159" t="s">
        <v>282</v>
      </c>
      <c r="EO331" s="159" t="s">
        <v>282</v>
      </c>
      <c r="EP331" s="159" t="s">
        <v>282</v>
      </c>
      <c r="EQ331" s="159" t="s">
        <v>282</v>
      </c>
      <c r="ER331" s="159" t="s">
        <v>282</v>
      </c>
      <c r="ES331" s="159" t="s">
        <v>282</v>
      </c>
      <c r="ET331" s="159" t="s">
        <v>282</v>
      </c>
      <c r="EU331" s="159" t="s">
        <v>282</v>
      </c>
      <c r="EV331" s="159" t="s">
        <v>282</v>
      </c>
      <c r="EW331" s="159" t="s">
        <v>282</v>
      </c>
      <c r="EX331" s="159" t="s">
        <v>282</v>
      </c>
      <c r="EY331" s="159" t="s">
        <v>282</v>
      </c>
      <c r="EZ331" s="159" t="s">
        <v>282</v>
      </c>
      <c r="FA331" s="159" t="s">
        <v>282</v>
      </c>
      <c r="FB331" s="159" t="s">
        <v>282</v>
      </c>
      <c r="FC331" s="159" t="s">
        <v>282</v>
      </c>
      <c r="FD331" s="159" t="s">
        <v>282</v>
      </c>
      <c r="FE331" s="159" t="s">
        <v>282</v>
      </c>
      <c r="FF331" s="159" t="s">
        <v>282</v>
      </c>
      <c r="FG331" s="159" t="s">
        <v>282</v>
      </c>
      <c r="FH331" s="159" t="s">
        <v>282</v>
      </c>
      <c r="FI331" s="159" t="s">
        <v>282</v>
      </c>
      <c r="FJ331" s="159" t="s">
        <v>282</v>
      </c>
      <c r="FK331" s="159" t="s">
        <v>282</v>
      </c>
      <c r="FL331" s="159" t="s">
        <v>282</v>
      </c>
      <c r="FM331" s="159" t="s">
        <v>282</v>
      </c>
      <c r="FN331" s="159" t="s">
        <v>282</v>
      </c>
      <c r="FO331" s="159" t="s">
        <v>282</v>
      </c>
      <c r="FP331" s="159" t="s">
        <v>282</v>
      </c>
      <c r="FQ331" s="159" t="s">
        <v>282</v>
      </c>
      <c r="FR331" s="159" t="s">
        <v>282</v>
      </c>
      <c r="FS331" s="159" t="s">
        <v>282</v>
      </c>
      <c r="FT331" s="159" t="s">
        <v>282</v>
      </c>
    </row>
    <row r="332" spans="1:176" x14ac:dyDescent="0.25">
      <c r="A332" s="212" t="s">
        <v>7181</v>
      </c>
      <c r="B332" s="159" t="s">
        <v>17794</v>
      </c>
      <c r="C332" s="66" t="str">
        <f>IF(ISNUMBER(Severity!H332)=FALSE,Severity!F332,IF(Severity!H332&gt;=0.5,"YES","NO"))</f>
        <v>YES</v>
      </c>
      <c r="D332" s="66" t="str">
        <f>IF(ISNUMBER(Severity!I332)=FALSE,Severity!G332,IF(Severity!I332&gt;0.5,"YES","NO"))</f>
        <v>NO</v>
      </c>
      <c r="E332" s="159">
        <v>12</v>
      </c>
      <c r="F332" s="159">
        <v>4</v>
      </c>
      <c r="G332" s="159" t="s">
        <v>258</v>
      </c>
      <c r="H332" s="159" t="s">
        <v>10507</v>
      </c>
      <c r="I332" s="159">
        <v>24</v>
      </c>
      <c r="J332" s="159" t="s">
        <v>282</v>
      </c>
      <c r="K332" s="159" t="s">
        <v>282</v>
      </c>
      <c r="L332" s="159" t="s">
        <v>282</v>
      </c>
      <c r="M332" s="159" t="s">
        <v>282</v>
      </c>
      <c r="N332" s="159" t="s">
        <v>282</v>
      </c>
      <c r="O332" s="159" t="s">
        <v>282</v>
      </c>
      <c r="P332" s="159" t="s">
        <v>282</v>
      </c>
      <c r="Q332" s="159" t="s">
        <v>282</v>
      </c>
      <c r="R332" s="159" t="s">
        <v>282</v>
      </c>
      <c r="S332" s="159" t="s">
        <v>299</v>
      </c>
      <c r="T332" s="159">
        <v>21</v>
      </c>
      <c r="U332" s="159" t="s">
        <v>282</v>
      </c>
      <c r="V332" s="159" t="s">
        <v>282</v>
      </c>
      <c r="W332" s="159" t="s">
        <v>282</v>
      </c>
      <c r="X332" s="159">
        <v>24.3</v>
      </c>
      <c r="Y332" s="159" t="s">
        <v>282</v>
      </c>
      <c r="Z332" s="159">
        <v>85</v>
      </c>
      <c r="AA332" s="159" t="s">
        <v>282</v>
      </c>
      <c r="AB332" s="159" t="s">
        <v>282</v>
      </c>
      <c r="AC332" s="159" t="s">
        <v>282</v>
      </c>
      <c r="AD332" s="159">
        <v>13.23</v>
      </c>
      <c r="AE332" s="159">
        <v>7.65</v>
      </c>
      <c r="AF332" s="159">
        <v>83</v>
      </c>
      <c r="AG332" s="159" t="s">
        <v>282</v>
      </c>
      <c r="AH332" s="159" t="s">
        <v>282</v>
      </c>
      <c r="AI332" s="159" t="s">
        <v>282</v>
      </c>
      <c r="AJ332" s="159" t="s">
        <v>282</v>
      </c>
      <c r="AK332" s="159" t="s">
        <v>282</v>
      </c>
      <c r="AL332" s="159" t="s">
        <v>282</v>
      </c>
      <c r="AM332" s="159" t="s">
        <v>282</v>
      </c>
      <c r="AN332" s="159" t="s">
        <v>282</v>
      </c>
      <c r="AO332" s="159" t="s">
        <v>258</v>
      </c>
      <c r="AP332" s="159" t="s">
        <v>10507</v>
      </c>
      <c r="AQ332" s="159">
        <v>19</v>
      </c>
      <c r="AR332" s="159" t="s">
        <v>282</v>
      </c>
      <c r="AS332" s="159" t="s">
        <v>282</v>
      </c>
      <c r="AT332" s="159" t="s">
        <v>282</v>
      </c>
      <c r="AU332" s="159" t="s">
        <v>282</v>
      </c>
      <c r="AV332" s="159" t="s">
        <v>282</v>
      </c>
      <c r="AW332" s="159" t="s">
        <v>282</v>
      </c>
      <c r="AX332" s="159" t="s">
        <v>282</v>
      </c>
      <c r="AY332" s="159" t="s">
        <v>282</v>
      </c>
      <c r="AZ332" s="159" t="s">
        <v>282</v>
      </c>
      <c r="BA332" s="159" t="s">
        <v>299</v>
      </c>
      <c r="BB332" s="159">
        <v>21</v>
      </c>
      <c r="BC332" s="159" t="s">
        <v>282</v>
      </c>
      <c r="BD332" s="159" t="s">
        <v>282</v>
      </c>
      <c r="BE332" s="159" t="s">
        <v>282</v>
      </c>
      <c r="BF332" s="159">
        <v>24.5</v>
      </c>
      <c r="BG332" s="159" t="s">
        <v>282</v>
      </c>
      <c r="BH332" s="159">
        <v>90</v>
      </c>
      <c r="BI332" s="159" t="s">
        <v>282</v>
      </c>
      <c r="BJ332" s="159" t="s">
        <v>282</v>
      </c>
      <c r="BK332" s="159" t="s">
        <v>282</v>
      </c>
      <c r="BL332" s="159">
        <v>14.23</v>
      </c>
      <c r="BM332" s="159">
        <v>7.64</v>
      </c>
      <c r="BN332" s="159">
        <v>89</v>
      </c>
      <c r="BO332" s="159" t="s">
        <v>282</v>
      </c>
      <c r="BP332" s="159" t="s">
        <v>282</v>
      </c>
      <c r="BQ332" s="159" t="s">
        <v>282</v>
      </c>
      <c r="BR332" s="159" t="s">
        <v>282</v>
      </c>
      <c r="BS332" s="159" t="s">
        <v>282</v>
      </c>
      <c r="BT332" s="159" t="s">
        <v>282</v>
      </c>
      <c r="BU332" s="159" t="s">
        <v>282</v>
      </c>
      <c r="BV332" s="159" t="s">
        <v>282</v>
      </c>
      <c r="BW332" s="159" t="s">
        <v>258</v>
      </c>
      <c r="BX332" s="159" t="s">
        <v>10507</v>
      </c>
      <c r="BY332" s="159">
        <v>26</v>
      </c>
      <c r="BZ332" s="159" t="s">
        <v>282</v>
      </c>
      <c r="CA332" s="159" t="s">
        <v>282</v>
      </c>
      <c r="CB332" s="159" t="s">
        <v>282</v>
      </c>
      <c r="CC332" s="159" t="s">
        <v>282</v>
      </c>
      <c r="CD332" s="159" t="s">
        <v>282</v>
      </c>
      <c r="CE332" s="159" t="s">
        <v>282</v>
      </c>
      <c r="CF332" s="159" t="s">
        <v>282</v>
      </c>
      <c r="CG332" s="159" t="s">
        <v>282</v>
      </c>
      <c r="CH332" s="159" t="s">
        <v>282</v>
      </c>
      <c r="CI332" s="159" t="s">
        <v>299</v>
      </c>
      <c r="CJ332" s="159">
        <v>21</v>
      </c>
      <c r="CK332" s="159" t="s">
        <v>282</v>
      </c>
      <c r="CL332" s="159" t="s">
        <v>282</v>
      </c>
      <c r="CM332" s="159" t="s">
        <v>282</v>
      </c>
      <c r="CN332" s="159">
        <v>24.8</v>
      </c>
      <c r="CO332" s="159" t="s">
        <v>282</v>
      </c>
      <c r="CP332" s="159">
        <v>83</v>
      </c>
      <c r="CQ332" s="159" t="s">
        <v>282</v>
      </c>
      <c r="CR332" s="159" t="s">
        <v>282</v>
      </c>
      <c r="CS332" s="159" t="s">
        <v>282</v>
      </c>
      <c r="CT332" s="159">
        <v>12.94</v>
      </c>
      <c r="CU332" s="159">
        <v>7.65</v>
      </c>
      <c r="CV332" s="159">
        <v>81</v>
      </c>
      <c r="CW332" s="159" t="s">
        <v>282</v>
      </c>
      <c r="CX332" s="159" t="s">
        <v>282</v>
      </c>
      <c r="CY332" s="159" t="s">
        <v>282</v>
      </c>
      <c r="CZ332" s="159" t="s">
        <v>282</v>
      </c>
      <c r="DA332" s="159" t="s">
        <v>282</v>
      </c>
      <c r="DB332" s="159" t="s">
        <v>282</v>
      </c>
      <c r="DC332" s="159" t="s">
        <v>282</v>
      </c>
      <c r="DD332" s="159" t="s">
        <v>282</v>
      </c>
      <c r="DE332" s="159" t="s">
        <v>790</v>
      </c>
      <c r="DF332" s="159" t="s">
        <v>10507</v>
      </c>
      <c r="DG332" s="159">
        <v>6</v>
      </c>
      <c r="DH332" s="159" t="s">
        <v>282</v>
      </c>
      <c r="DI332" s="159" t="s">
        <v>282</v>
      </c>
      <c r="DJ332" s="159" t="s">
        <v>282</v>
      </c>
      <c r="DK332" s="159" t="s">
        <v>282</v>
      </c>
      <c r="DL332" s="159" t="s">
        <v>282</v>
      </c>
      <c r="DM332" s="159" t="s">
        <v>282</v>
      </c>
      <c r="DN332" s="159" t="s">
        <v>282</v>
      </c>
      <c r="DO332" s="159" t="s">
        <v>282</v>
      </c>
      <c r="DP332" s="159" t="s">
        <v>282</v>
      </c>
      <c r="DQ332" s="159" t="s">
        <v>299</v>
      </c>
      <c r="DR332" s="159">
        <v>21</v>
      </c>
      <c r="DS332" s="159" t="s">
        <v>282</v>
      </c>
      <c r="DT332" s="159" t="s">
        <v>282</v>
      </c>
      <c r="DU332" s="159" t="s">
        <v>282</v>
      </c>
      <c r="DV332" s="159">
        <v>25.1</v>
      </c>
      <c r="DW332" s="159" t="s">
        <v>282</v>
      </c>
      <c r="DX332" s="159">
        <v>95</v>
      </c>
      <c r="DY332" s="159" t="s">
        <v>282</v>
      </c>
      <c r="DZ332" s="159" t="s">
        <v>282</v>
      </c>
      <c r="EA332" s="159" t="s">
        <v>282</v>
      </c>
      <c r="EB332" s="159">
        <v>17.52</v>
      </c>
      <c r="EC332" s="159">
        <v>7.62</v>
      </c>
      <c r="ED332" s="159">
        <v>93</v>
      </c>
      <c r="EE332" s="159" t="s">
        <v>282</v>
      </c>
      <c r="EF332" s="159" t="s">
        <v>282</v>
      </c>
      <c r="EG332" s="159" t="s">
        <v>282</v>
      </c>
      <c r="EH332" s="159" t="s">
        <v>282</v>
      </c>
      <c r="EI332" s="159" t="s">
        <v>282</v>
      </c>
      <c r="EJ332" s="159" t="s">
        <v>282</v>
      </c>
      <c r="EK332" s="159" t="s">
        <v>282</v>
      </c>
      <c r="EL332" s="159" t="s">
        <v>282</v>
      </c>
      <c r="EM332" s="159" t="s">
        <v>282</v>
      </c>
      <c r="EN332" s="159" t="s">
        <v>282</v>
      </c>
      <c r="EO332" s="159" t="s">
        <v>282</v>
      </c>
      <c r="EP332" s="159" t="s">
        <v>282</v>
      </c>
      <c r="EQ332" s="159" t="s">
        <v>282</v>
      </c>
      <c r="ER332" s="159" t="s">
        <v>282</v>
      </c>
      <c r="ES332" s="159" t="s">
        <v>282</v>
      </c>
      <c r="ET332" s="159" t="s">
        <v>282</v>
      </c>
      <c r="EU332" s="159" t="s">
        <v>282</v>
      </c>
      <c r="EV332" s="159" t="s">
        <v>282</v>
      </c>
      <c r="EW332" s="159" t="s">
        <v>282</v>
      </c>
      <c r="EX332" s="159" t="s">
        <v>282</v>
      </c>
      <c r="EY332" s="159" t="s">
        <v>282</v>
      </c>
      <c r="EZ332" s="159" t="s">
        <v>282</v>
      </c>
      <c r="FA332" s="159" t="s">
        <v>282</v>
      </c>
      <c r="FB332" s="159" t="s">
        <v>282</v>
      </c>
      <c r="FC332" s="159" t="s">
        <v>282</v>
      </c>
      <c r="FD332" s="159" t="s">
        <v>282</v>
      </c>
      <c r="FE332" s="159" t="s">
        <v>282</v>
      </c>
      <c r="FF332" s="159" t="s">
        <v>282</v>
      </c>
      <c r="FG332" s="159" t="s">
        <v>282</v>
      </c>
      <c r="FH332" s="159" t="s">
        <v>282</v>
      </c>
      <c r="FI332" s="159" t="s">
        <v>282</v>
      </c>
      <c r="FJ332" s="159" t="s">
        <v>282</v>
      </c>
      <c r="FK332" s="159" t="s">
        <v>282</v>
      </c>
      <c r="FL332" s="159" t="s">
        <v>282</v>
      </c>
      <c r="FM332" s="159" t="s">
        <v>282</v>
      </c>
      <c r="FN332" s="159" t="s">
        <v>282</v>
      </c>
      <c r="FO332" s="159" t="s">
        <v>282</v>
      </c>
      <c r="FP332" s="159" t="s">
        <v>282</v>
      </c>
      <c r="FQ332" s="159" t="s">
        <v>282</v>
      </c>
      <c r="FR332" s="159" t="s">
        <v>282</v>
      </c>
      <c r="FS332" s="159" t="s">
        <v>282</v>
      </c>
      <c r="FT332" s="159" t="s">
        <v>282</v>
      </c>
    </row>
    <row r="333" spans="1:176" x14ac:dyDescent="0.25">
      <c r="A333" s="212" t="s">
        <v>2827</v>
      </c>
      <c r="B333" s="159" t="s">
        <v>14445</v>
      </c>
      <c r="C333" s="66" t="str">
        <f>IF(ISNUMBER(Severity!H333)=FALSE,Severity!F333,IF(Severity!H333&gt;=0.5,"YES","NO"))</f>
        <v>YES</v>
      </c>
      <c r="D333" s="66" t="str">
        <f>IF(ISNUMBER(Severity!I333)=FALSE,Severity!G333,IF(Severity!I333&gt;0.5,"YES","NO"))</f>
        <v>NO</v>
      </c>
      <c r="E333" s="159">
        <v>8</v>
      </c>
      <c r="F333" s="159">
        <v>2</v>
      </c>
      <c r="G333" s="159" t="s">
        <v>261</v>
      </c>
      <c r="H333" s="159" t="s">
        <v>10507</v>
      </c>
      <c r="I333" s="159">
        <v>3</v>
      </c>
      <c r="J333" s="159">
        <v>30</v>
      </c>
      <c r="K333" s="159" t="s">
        <v>194</v>
      </c>
      <c r="L333" s="159">
        <v>10</v>
      </c>
      <c r="M333" s="159">
        <v>54</v>
      </c>
      <c r="N333" s="159">
        <v>10</v>
      </c>
      <c r="O333" s="159" t="s">
        <v>194</v>
      </c>
      <c r="P333" s="159">
        <v>10</v>
      </c>
      <c r="Q333" s="159">
        <v>83</v>
      </c>
      <c r="R333" s="159">
        <v>50</v>
      </c>
      <c r="S333" s="159" t="s">
        <v>194</v>
      </c>
      <c r="T333" s="159">
        <v>10</v>
      </c>
      <c r="U333" s="159">
        <v>31</v>
      </c>
      <c r="V333" s="159">
        <v>3.75</v>
      </c>
      <c r="W333" s="159">
        <v>137</v>
      </c>
      <c r="X333" s="159" t="s">
        <v>282</v>
      </c>
      <c r="Y333" s="159" t="s">
        <v>282</v>
      </c>
      <c r="Z333" s="159" t="s">
        <v>282</v>
      </c>
      <c r="AA333" s="159" t="s">
        <v>282</v>
      </c>
      <c r="AB333" s="159" t="s">
        <v>282</v>
      </c>
      <c r="AC333" s="159" t="s">
        <v>282</v>
      </c>
      <c r="AD333" s="159" t="s">
        <v>282</v>
      </c>
      <c r="AE333" s="159" t="s">
        <v>282</v>
      </c>
      <c r="AF333" s="159" t="s">
        <v>282</v>
      </c>
      <c r="AG333" s="159" t="s">
        <v>282</v>
      </c>
      <c r="AH333" s="159" t="s">
        <v>282</v>
      </c>
      <c r="AI333" s="159" t="s">
        <v>282</v>
      </c>
      <c r="AJ333" s="159">
        <v>-19.2</v>
      </c>
      <c r="AK333" s="159">
        <v>8.6</v>
      </c>
      <c r="AL333" s="159">
        <v>110</v>
      </c>
      <c r="AM333" s="159">
        <v>140</v>
      </c>
      <c r="AN333" s="159">
        <v>110</v>
      </c>
      <c r="AO333" s="159" t="s">
        <v>272</v>
      </c>
      <c r="AP333" s="159" t="s">
        <v>10507</v>
      </c>
      <c r="AQ333" s="159">
        <v>17</v>
      </c>
      <c r="AR333" s="159">
        <v>47</v>
      </c>
      <c r="AS333" s="159" t="s">
        <v>194</v>
      </c>
      <c r="AT333" s="159">
        <v>10</v>
      </c>
      <c r="AU333" s="159">
        <v>46</v>
      </c>
      <c r="AV333" s="159">
        <v>10</v>
      </c>
      <c r="AW333" s="159" t="s">
        <v>194</v>
      </c>
      <c r="AX333" s="159">
        <v>10</v>
      </c>
      <c r="AY333" s="159">
        <v>62</v>
      </c>
      <c r="AZ333" s="159">
        <v>50</v>
      </c>
      <c r="BA333" s="159" t="s">
        <v>194</v>
      </c>
      <c r="BB333" s="159">
        <v>10</v>
      </c>
      <c r="BC333" s="159">
        <v>31.6</v>
      </c>
      <c r="BD333" s="159">
        <v>3.92</v>
      </c>
      <c r="BE333" s="159">
        <v>133</v>
      </c>
      <c r="BF333" s="159" t="s">
        <v>282</v>
      </c>
      <c r="BG333" s="159" t="s">
        <v>282</v>
      </c>
      <c r="BH333" s="159" t="s">
        <v>282</v>
      </c>
      <c r="BI333" s="159" t="s">
        <v>282</v>
      </c>
      <c r="BJ333" s="159" t="s">
        <v>282</v>
      </c>
      <c r="BK333" s="159" t="s">
        <v>282</v>
      </c>
      <c r="BL333" s="159" t="s">
        <v>282</v>
      </c>
      <c r="BM333" s="159" t="s">
        <v>282</v>
      </c>
      <c r="BN333" s="159" t="s">
        <v>282</v>
      </c>
      <c r="BO333" s="159" t="s">
        <v>282</v>
      </c>
      <c r="BP333" s="159" t="s">
        <v>282</v>
      </c>
      <c r="BQ333" s="159" t="s">
        <v>282</v>
      </c>
      <c r="BR333" s="159">
        <v>-19.3</v>
      </c>
      <c r="BS333" s="159">
        <v>9.1</v>
      </c>
      <c r="BT333" s="159">
        <v>91</v>
      </c>
      <c r="BU333" s="159">
        <v>138</v>
      </c>
      <c r="BV333" s="159">
        <v>91</v>
      </c>
      <c r="BW333" s="159" t="s">
        <v>282</v>
      </c>
      <c r="BX333" s="159" t="s">
        <v>282</v>
      </c>
      <c r="BY333" s="159" t="s">
        <v>282</v>
      </c>
      <c r="BZ333" s="159" t="s">
        <v>282</v>
      </c>
      <c r="CA333" s="159" t="s">
        <v>282</v>
      </c>
      <c r="CB333" s="159" t="s">
        <v>282</v>
      </c>
      <c r="CC333" s="159" t="s">
        <v>282</v>
      </c>
      <c r="CD333" s="159" t="s">
        <v>282</v>
      </c>
      <c r="CE333" s="159" t="s">
        <v>282</v>
      </c>
      <c r="CF333" s="159" t="s">
        <v>282</v>
      </c>
      <c r="CG333" s="159" t="s">
        <v>282</v>
      </c>
      <c r="CH333" s="159" t="s">
        <v>282</v>
      </c>
      <c r="CI333" s="159" t="s">
        <v>282</v>
      </c>
      <c r="CJ333" s="159" t="s">
        <v>282</v>
      </c>
      <c r="CK333" s="159" t="s">
        <v>282</v>
      </c>
      <c r="CL333" s="159" t="s">
        <v>282</v>
      </c>
      <c r="CM333" s="159" t="s">
        <v>282</v>
      </c>
      <c r="CN333" s="159" t="s">
        <v>282</v>
      </c>
      <c r="CO333" s="159" t="s">
        <v>282</v>
      </c>
      <c r="CP333" s="159" t="s">
        <v>282</v>
      </c>
      <c r="CQ333" s="159" t="s">
        <v>282</v>
      </c>
      <c r="CR333" s="159" t="s">
        <v>282</v>
      </c>
      <c r="CS333" s="159" t="s">
        <v>282</v>
      </c>
      <c r="CT333" s="159" t="s">
        <v>282</v>
      </c>
      <c r="CU333" s="159" t="s">
        <v>282</v>
      </c>
      <c r="CV333" s="159" t="s">
        <v>282</v>
      </c>
      <c r="CW333" s="159" t="s">
        <v>282</v>
      </c>
      <c r="CX333" s="159" t="s">
        <v>282</v>
      </c>
      <c r="CY333" s="159" t="s">
        <v>282</v>
      </c>
      <c r="CZ333" s="159" t="s">
        <v>282</v>
      </c>
      <c r="DA333" s="159" t="s">
        <v>282</v>
      </c>
      <c r="DB333" s="159" t="s">
        <v>282</v>
      </c>
      <c r="DC333" s="159" t="s">
        <v>282</v>
      </c>
      <c r="DD333" s="159" t="s">
        <v>282</v>
      </c>
      <c r="DE333" s="159" t="s">
        <v>282</v>
      </c>
      <c r="DF333" s="159" t="s">
        <v>282</v>
      </c>
      <c r="DG333" s="159" t="s">
        <v>282</v>
      </c>
      <c r="DH333" s="159" t="s">
        <v>282</v>
      </c>
      <c r="DI333" s="159" t="s">
        <v>282</v>
      </c>
      <c r="DJ333" s="159" t="s">
        <v>282</v>
      </c>
      <c r="DK333" s="159" t="s">
        <v>282</v>
      </c>
      <c r="DL333" s="159" t="s">
        <v>282</v>
      </c>
      <c r="DM333" s="159" t="s">
        <v>282</v>
      </c>
      <c r="DN333" s="159" t="s">
        <v>282</v>
      </c>
      <c r="DO333" s="159" t="s">
        <v>282</v>
      </c>
      <c r="DP333" s="159" t="s">
        <v>282</v>
      </c>
      <c r="DQ333" s="159" t="s">
        <v>282</v>
      </c>
      <c r="DR333" s="159" t="s">
        <v>282</v>
      </c>
      <c r="DS333" s="159" t="s">
        <v>282</v>
      </c>
      <c r="DT333" s="159" t="s">
        <v>282</v>
      </c>
      <c r="DU333" s="159" t="s">
        <v>282</v>
      </c>
      <c r="DV333" s="159" t="s">
        <v>282</v>
      </c>
      <c r="DW333" s="159" t="s">
        <v>282</v>
      </c>
      <c r="DX333" s="159" t="s">
        <v>282</v>
      </c>
      <c r="DY333" s="159" t="s">
        <v>282</v>
      </c>
      <c r="DZ333" s="159" t="s">
        <v>282</v>
      </c>
      <c r="EA333" s="159" t="s">
        <v>282</v>
      </c>
      <c r="EB333" s="159" t="s">
        <v>282</v>
      </c>
      <c r="EC333" s="159" t="s">
        <v>282</v>
      </c>
      <c r="ED333" s="159" t="s">
        <v>282</v>
      </c>
      <c r="EE333" s="159" t="s">
        <v>282</v>
      </c>
      <c r="EF333" s="159" t="s">
        <v>282</v>
      </c>
      <c r="EG333" s="159" t="s">
        <v>282</v>
      </c>
      <c r="EH333" s="159" t="s">
        <v>282</v>
      </c>
      <c r="EI333" s="159" t="s">
        <v>282</v>
      </c>
      <c r="EJ333" s="159" t="s">
        <v>282</v>
      </c>
      <c r="EK333" s="159" t="s">
        <v>282</v>
      </c>
      <c r="EL333" s="159" t="s">
        <v>282</v>
      </c>
      <c r="EM333" s="159" t="s">
        <v>282</v>
      </c>
      <c r="EN333" s="159" t="s">
        <v>282</v>
      </c>
      <c r="EO333" s="159" t="s">
        <v>282</v>
      </c>
      <c r="EP333" s="159" t="s">
        <v>282</v>
      </c>
      <c r="EQ333" s="159" t="s">
        <v>282</v>
      </c>
      <c r="ER333" s="159" t="s">
        <v>282</v>
      </c>
      <c r="ES333" s="159" t="s">
        <v>282</v>
      </c>
      <c r="ET333" s="159" t="s">
        <v>282</v>
      </c>
      <c r="EU333" s="159" t="s">
        <v>282</v>
      </c>
      <c r="EV333" s="159" t="s">
        <v>282</v>
      </c>
      <c r="EW333" s="159" t="s">
        <v>282</v>
      </c>
      <c r="EX333" s="159" t="s">
        <v>282</v>
      </c>
      <c r="EY333" s="159" t="s">
        <v>282</v>
      </c>
      <c r="EZ333" s="159" t="s">
        <v>282</v>
      </c>
      <c r="FA333" s="159" t="s">
        <v>282</v>
      </c>
      <c r="FB333" s="159" t="s">
        <v>282</v>
      </c>
      <c r="FC333" s="159" t="s">
        <v>282</v>
      </c>
      <c r="FD333" s="159" t="s">
        <v>282</v>
      </c>
      <c r="FE333" s="159" t="s">
        <v>282</v>
      </c>
      <c r="FF333" s="159" t="s">
        <v>282</v>
      </c>
      <c r="FG333" s="159" t="s">
        <v>282</v>
      </c>
      <c r="FH333" s="159" t="s">
        <v>282</v>
      </c>
      <c r="FI333" s="159" t="s">
        <v>282</v>
      </c>
      <c r="FJ333" s="159" t="s">
        <v>282</v>
      </c>
      <c r="FK333" s="159" t="s">
        <v>282</v>
      </c>
      <c r="FL333" s="159" t="s">
        <v>282</v>
      </c>
      <c r="FM333" s="159" t="s">
        <v>282</v>
      </c>
      <c r="FN333" s="159" t="s">
        <v>282</v>
      </c>
      <c r="FO333" s="159" t="s">
        <v>282</v>
      </c>
      <c r="FP333" s="159" t="s">
        <v>282</v>
      </c>
      <c r="FQ333" s="159" t="s">
        <v>282</v>
      </c>
      <c r="FR333" s="159" t="s">
        <v>282</v>
      </c>
      <c r="FS333" s="159" t="s">
        <v>282</v>
      </c>
      <c r="FT333" s="159" t="s">
        <v>282</v>
      </c>
    </row>
    <row r="334" spans="1:176" x14ac:dyDescent="0.25">
      <c r="A334" s="212" t="s">
        <v>16872</v>
      </c>
      <c r="B334" s="159" t="s">
        <v>282</v>
      </c>
      <c r="C334" s="66" t="str">
        <f>IF(ISNUMBER(Severity!H334)=FALSE,Severity!F334,IF(Severity!H334&gt;=0.5,"YES","NO"))</f>
        <v>NO</v>
      </c>
      <c r="D334" s="66" t="str">
        <f>IF(ISNUMBER(Severity!I334)=FALSE,Severity!G334,IF(Severity!I334&gt;0.5,"YES","NO"))</f>
        <v>YES</v>
      </c>
      <c r="E334" s="159">
        <v>5</v>
      </c>
      <c r="F334" s="159">
        <v>2</v>
      </c>
      <c r="G334" s="212" t="s">
        <v>4797</v>
      </c>
      <c r="H334" s="159" t="s">
        <v>182</v>
      </c>
      <c r="I334" s="159" t="s">
        <v>282</v>
      </c>
      <c r="J334" s="159">
        <v>5</v>
      </c>
      <c r="K334" s="159" t="s">
        <v>282</v>
      </c>
      <c r="L334" s="159" t="s">
        <v>282</v>
      </c>
      <c r="M334" s="159" t="s">
        <v>282</v>
      </c>
      <c r="N334" s="159" t="s">
        <v>282</v>
      </c>
      <c r="O334" s="159" t="s">
        <v>282</v>
      </c>
      <c r="P334" s="159" t="s">
        <v>282</v>
      </c>
      <c r="Q334" s="159" t="s">
        <v>282</v>
      </c>
      <c r="R334" s="159" t="s">
        <v>282</v>
      </c>
      <c r="S334" s="159" t="s">
        <v>192</v>
      </c>
      <c r="T334" s="159">
        <v>9</v>
      </c>
      <c r="U334" s="159">
        <v>11.42</v>
      </c>
      <c r="V334" s="159">
        <v>5.71</v>
      </c>
      <c r="W334" s="159">
        <v>59</v>
      </c>
      <c r="X334" s="159" t="s">
        <v>282</v>
      </c>
      <c r="Y334" s="159" t="s">
        <v>282</v>
      </c>
      <c r="Z334" s="159" t="s">
        <v>282</v>
      </c>
      <c r="AA334" s="159" t="s">
        <v>282</v>
      </c>
      <c r="AB334" s="159" t="s">
        <v>282</v>
      </c>
      <c r="AC334" s="159" t="s">
        <v>282</v>
      </c>
      <c r="AD334" s="159">
        <v>10.06</v>
      </c>
      <c r="AE334" s="159">
        <v>6.45</v>
      </c>
      <c r="AF334" s="159">
        <v>54</v>
      </c>
      <c r="AG334" s="159" t="s">
        <v>282</v>
      </c>
      <c r="AH334" s="159" t="s">
        <v>282</v>
      </c>
      <c r="AI334" s="159" t="s">
        <v>282</v>
      </c>
      <c r="AJ334" s="159" t="s">
        <v>282</v>
      </c>
      <c r="AK334" s="159" t="s">
        <v>282</v>
      </c>
      <c r="AL334" s="159" t="s">
        <v>282</v>
      </c>
      <c r="AM334" s="159">
        <v>59</v>
      </c>
      <c r="AN334" s="159">
        <v>54</v>
      </c>
      <c r="AO334" s="159" t="s">
        <v>671</v>
      </c>
      <c r="AP334" s="159" t="s">
        <v>282</v>
      </c>
      <c r="AQ334" s="159" t="s">
        <v>282</v>
      </c>
      <c r="AR334" s="159">
        <v>2</v>
      </c>
      <c r="AS334" s="159" t="s">
        <v>282</v>
      </c>
      <c r="AT334" s="159" t="s">
        <v>282</v>
      </c>
      <c r="AU334" s="159" t="s">
        <v>282</v>
      </c>
      <c r="AV334" s="159" t="s">
        <v>282</v>
      </c>
      <c r="AW334" s="159" t="s">
        <v>282</v>
      </c>
      <c r="AX334" s="159" t="s">
        <v>282</v>
      </c>
      <c r="AY334" s="159" t="s">
        <v>282</v>
      </c>
      <c r="AZ334" s="159" t="s">
        <v>282</v>
      </c>
      <c r="BA334" s="159" t="s">
        <v>192</v>
      </c>
      <c r="BB334" s="159">
        <v>9</v>
      </c>
      <c r="BC334" s="159">
        <v>13.23</v>
      </c>
      <c r="BD334" s="159">
        <v>6.92</v>
      </c>
      <c r="BE334" s="159">
        <v>60</v>
      </c>
      <c r="BF334" s="159" t="s">
        <v>282</v>
      </c>
      <c r="BG334" s="159" t="s">
        <v>282</v>
      </c>
      <c r="BH334" s="159" t="s">
        <v>282</v>
      </c>
      <c r="BI334" s="159" t="s">
        <v>282</v>
      </c>
      <c r="BJ334" s="159" t="s">
        <v>282</v>
      </c>
      <c r="BK334" s="159" t="s">
        <v>282</v>
      </c>
      <c r="BL334" s="159">
        <v>12.05</v>
      </c>
      <c r="BM334" s="159">
        <v>6.09</v>
      </c>
      <c r="BN334" s="159">
        <v>58</v>
      </c>
      <c r="BO334" s="159" t="s">
        <v>282</v>
      </c>
      <c r="BP334" s="159" t="s">
        <v>282</v>
      </c>
      <c r="BQ334" s="159" t="s">
        <v>282</v>
      </c>
      <c r="BR334" s="159" t="s">
        <v>282</v>
      </c>
      <c r="BS334" s="159" t="s">
        <v>282</v>
      </c>
      <c r="BT334" s="159" t="s">
        <v>282</v>
      </c>
      <c r="BU334" s="159">
        <v>60</v>
      </c>
      <c r="BV334" s="159">
        <v>58</v>
      </c>
      <c r="BW334" s="159" t="s">
        <v>282</v>
      </c>
      <c r="BX334" s="159" t="s">
        <v>282</v>
      </c>
      <c r="BY334" s="159" t="s">
        <v>282</v>
      </c>
      <c r="BZ334" s="159" t="s">
        <v>282</v>
      </c>
      <c r="CA334" s="159" t="s">
        <v>282</v>
      </c>
      <c r="CB334" s="159" t="s">
        <v>282</v>
      </c>
      <c r="CC334" s="159" t="s">
        <v>282</v>
      </c>
      <c r="CD334" s="159" t="s">
        <v>282</v>
      </c>
      <c r="CE334" s="159" t="s">
        <v>282</v>
      </c>
      <c r="CF334" s="159" t="s">
        <v>282</v>
      </c>
      <c r="CG334" s="159" t="s">
        <v>282</v>
      </c>
      <c r="CH334" s="159" t="s">
        <v>282</v>
      </c>
      <c r="CI334" s="159" t="s">
        <v>282</v>
      </c>
      <c r="CJ334" s="159" t="s">
        <v>282</v>
      </c>
      <c r="CK334" s="159" t="s">
        <v>282</v>
      </c>
      <c r="CL334" s="159" t="s">
        <v>282</v>
      </c>
      <c r="CM334" s="159" t="s">
        <v>282</v>
      </c>
      <c r="CN334" s="159" t="s">
        <v>282</v>
      </c>
      <c r="CO334" s="159" t="s">
        <v>282</v>
      </c>
      <c r="CP334" s="159" t="s">
        <v>282</v>
      </c>
      <c r="CQ334" s="159" t="s">
        <v>282</v>
      </c>
      <c r="CR334" s="159" t="s">
        <v>282</v>
      </c>
      <c r="CS334" s="159" t="s">
        <v>282</v>
      </c>
      <c r="CT334" s="159" t="s">
        <v>282</v>
      </c>
      <c r="CU334" s="159" t="s">
        <v>282</v>
      </c>
      <c r="CV334" s="159" t="s">
        <v>282</v>
      </c>
      <c r="CW334" s="159" t="s">
        <v>282</v>
      </c>
      <c r="CX334" s="159" t="s">
        <v>282</v>
      </c>
      <c r="CY334" s="159" t="s">
        <v>282</v>
      </c>
      <c r="CZ334" s="159" t="s">
        <v>282</v>
      </c>
      <c r="DA334" s="159" t="s">
        <v>282</v>
      </c>
      <c r="DB334" s="159" t="s">
        <v>282</v>
      </c>
      <c r="DC334" s="159" t="s">
        <v>282</v>
      </c>
      <c r="DD334" s="159" t="s">
        <v>282</v>
      </c>
      <c r="DE334" s="159" t="s">
        <v>282</v>
      </c>
      <c r="DF334" s="159" t="s">
        <v>282</v>
      </c>
      <c r="DG334" s="159" t="s">
        <v>282</v>
      </c>
      <c r="DH334" s="159" t="s">
        <v>282</v>
      </c>
      <c r="DI334" s="159" t="s">
        <v>282</v>
      </c>
      <c r="DJ334" s="159" t="s">
        <v>282</v>
      </c>
      <c r="DK334" s="159" t="s">
        <v>282</v>
      </c>
      <c r="DL334" s="159" t="s">
        <v>282</v>
      </c>
      <c r="DM334" s="159" t="s">
        <v>282</v>
      </c>
      <c r="DN334" s="159" t="s">
        <v>282</v>
      </c>
      <c r="DO334" s="159" t="s">
        <v>282</v>
      </c>
      <c r="DP334" s="159" t="s">
        <v>282</v>
      </c>
      <c r="DQ334" s="159" t="s">
        <v>282</v>
      </c>
      <c r="DR334" s="159" t="s">
        <v>282</v>
      </c>
      <c r="DS334" s="159" t="s">
        <v>282</v>
      </c>
      <c r="DT334" s="159" t="s">
        <v>282</v>
      </c>
      <c r="DU334" s="159" t="s">
        <v>282</v>
      </c>
      <c r="DV334" s="159" t="s">
        <v>282</v>
      </c>
      <c r="DW334" s="159" t="s">
        <v>282</v>
      </c>
      <c r="DX334" s="159" t="s">
        <v>282</v>
      </c>
      <c r="DY334" s="159" t="s">
        <v>282</v>
      </c>
      <c r="DZ334" s="159" t="s">
        <v>282</v>
      </c>
      <c r="EA334" s="159" t="s">
        <v>282</v>
      </c>
      <c r="EB334" s="159" t="s">
        <v>282</v>
      </c>
      <c r="EC334" s="159" t="s">
        <v>282</v>
      </c>
      <c r="ED334" s="159" t="s">
        <v>282</v>
      </c>
      <c r="EE334" s="159" t="s">
        <v>282</v>
      </c>
      <c r="EF334" s="159" t="s">
        <v>282</v>
      </c>
      <c r="EG334" s="159" t="s">
        <v>282</v>
      </c>
      <c r="EH334" s="159" t="s">
        <v>282</v>
      </c>
      <c r="EI334" s="159" t="s">
        <v>282</v>
      </c>
      <c r="EJ334" s="159" t="s">
        <v>282</v>
      </c>
      <c r="EK334" s="159" t="s">
        <v>282</v>
      </c>
      <c r="EL334" s="159" t="s">
        <v>282</v>
      </c>
      <c r="EM334" s="159" t="s">
        <v>282</v>
      </c>
      <c r="EN334" s="159" t="s">
        <v>282</v>
      </c>
      <c r="EO334" s="159" t="s">
        <v>282</v>
      </c>
      <c r="EP334" s="159" t="s">
        <v>282</v>
      </c>
      <c r="EQ334" s="159" t="s">
        <v>282</v>
      </c>
      <c r="ER334" s="159" t="s">
        <v>282</v>
      </c>
      <c r="ES334" s="159" t="s">
        <v>282</v>
      </c>
      <c r="ET334" s="159" t="s">
        <v>282</v>
      </c>
      <c r="EU334" s="159" t="s">
        <v>282</v>
      </c>
      <c r="EV334" s="159" t="s">
        <v>282</v>
      </c>
      <c r="EW334" s="159" t="s">
        <v>282</v>
      </c>
      <c r="EX334" s="159" t="s">
        <v>282</v>
      </c>
      <c r="EY334" s="159" t="s">
        <v>282</v>
      </c>
      <c r="EZ334" s="159" t="s">
        <v>282</v>
      </c>
      <c r="FA334" s="159" t="s">
        <v>282</v>
      </c>
      <c r="FB334" s="159" t="s">
        <v>282</v>
      </c>
      <c r="FC334" s="159" t="s">
        <v>282</v>
      </c>
      <c r="FD334" s="159" t="s">
        <v>282</v>
      </c>
      <c r="FE334" s="159" t="s">
        <v>282</v>
      </c>
      <c r="FF334" s="159" t="s">
        <v>282</v>
      </c>
      <c r="FG334" s="159" t="s">
        <v>282</v>
      </c>
      <c r="FH334" s="159" t="s">
        <v>282</v>
      </c>
      <c r="FI334" s="159" t="s">
        <v>282</v>
      </c>
      <c r="FJ334" s="159" t="s">
        <v>282</v>
      </c>
      <c r="FK334" s="159" t="s">
        <v>282</v>
      </c>
      <c r="FL334" s="159" t="s">
        <v>282</v>
      </c>
      <c r="FM334" s="159" t="s">
        <v>282</v>
      </c>
      <c r="FN334" s="159" t="s">
        <v>282</v>
      </c>
      <c r="FO334" s="159" t="s">
        <v>282</v>
      </c>
      <c r="FP334" s="159" t="s">
        <v>282</v>
      </c>
      <c r="FQ334" s="159" t="s">
        <v>282</v>
      </c>
      <c r="FR334" s="159" t="s">
        <v>282</v>
      </c>
      <c r="FS334" s="159" t="s">
        <v>282</v>
      </c>
      <c r="FT334" s="159" t="s">
        <v>282</v>
      </c>
    </row>
    <row r="335" spans="1:176" x14ac:dyDescent="0.25">
      <c r="A335" s="212" t="s">
        <v>16875</v>
      </c>
      <c r="B335" s="159" t="s">
        <v>11531</v>
      </c>
      <c r="C335" s="66" t="str">
        <f>IF(ISNUMBER(Severity!H335)=FALSE,Severity!F335,IF(Severity!H335&gt;=0.5,"YES","NO"))</f>
        <v>YES</v>
      </c>
      <c r="D335" s="66" t="str">
        <f>IF(ISNUMBER(Severity!I335)=FALSE,Severity!G335,IF(Severity!I335&gt;0.5,"YES","NO"))</f>
        <v>NO</v>
      </c>
      <c r="E335" s="159" t="s">
        <v>282</v>
      </c>
      <c r="F335" s="159">
        <v>2</v>
      </c>
      <c r="G335" s="212" t="s">
        <v>764</v>
      </c>
      <c r="H335" s="159" t="s">
        <v>183</v>
      </c>
      <c r="I335" s="159" t="s">
        <v>282</v>
      </c>
      <c r="J335" s="159" t="s">
        <v>282</v>
      </c>
      <c r="K335" s="159" t="s">
        <v>282</v>
      </c>
      <c r="L335" s="159" t="s">
        <v>282</v>
      </c>
      <c r="M335" s="159" t="s">
        <v>282</v>
      </c>
      <c r="N335" s="159" t="s">
        <v>282</v>
      </c>
      <c r="O335" s="159" t="s">
        <v>282</v>
      </c>
      <c r="P335" s="159" t="s">
        <v>282</v>
      </c>
      <c r="Q335" s="159" t="s">
        <v>282</v>
      </c>
      <c r="R335" s="159" t="s">
        <v>282</v>
      </c>
      <c r="S335" s="159" t="s">
        <v>435</v>
      </c>
      <c r="T335" s="159">
        <v>21</v>
      </c>
      <c r="U335" s="159">
        <v>37.200000000000003</v>
      </c>
      <c r="V335" s="159">
        <v>19.899999999999999</v>
      </c>
      <c r="W335" s="159">
        <v>16</v>
      </c>
      <c r="X335" s="159" t="s">
        <v>282</v>
      </c>
      <c r="Y335" s="159" t="s">
        <v>282</v>
      </c>
      <c r="Z335" s="159" t="s">
        <v>282</v>
      </c>
      <c r="AA335" s="159">
        <v>13</v>
      </c>
      <c r="AB335" s="159">
        <v>12.2</v>
      </c>
      <c r="AC335" s="159">
        <v>16</v>
      </c>
      <c r="AD335" s="159" t="s">
        <v>282</v>
      </c>
      <c r="AE335" s="159" t="s">
        <v>282</v>
      </c>
      <c r="AF335" s="159" t="s">
        <v>282</v>
      </c>
      <c r="AG335" s="159" t="s">
        <v>282</v>
      </c>
      <c r="AH335" s="159" t="s">
        <v>282</v>
      </c>
      <c r="AI335" s="159" t="s">
        <v>282</v>
      </c>
      <c r="AJ335" s="159" t="s">
        <v>282</v>
      </c>
      <c r="AK335" s="159" t="s">
        <v>282</v>
      </c>
      <c r="AL335" s="159" t="s">
        <v>282</v>
      </c>
      <c r="AM335" s="159">
        <v>16</v>
      </c>
      <c r="AN335" s="159" t="s">
        <v>282</v>
      </c>
      <c r="AO335" s="159" t="s">
        <v>257</v>
      </c>
      <c r="AP335" s="159" t="s">
        <v>10507</v>
      </c>
      <c r="AQ335" s="159" t="s">
        <v>282</v>
      </c>
      <c r="AR335" s="159" t="s">
        <v>282</v>
      </c>
      <c r="AS335" s="159" t="s">
        <v>282</v>
      </c>
      <c r="AT335" s="159" t="s">
        <v>282</v>
      </c>
      <c r="AU335" s="159" t="s">
        <v>282</v>
      </c>
      <c r="AV335" s="159" t="s">
        <v>282</v>
      </c>
      <c r="AW335" s="159" t="s">
        <v>282</v>
      </c>
      <c r="AX335" s="159" t="s">
        <v>282</v>
      </c>
      <c r="AY335" s="159" t="s">
        <v>282</v>
      </c>
      <c r="AZ335" s="159" t="s">
        <v>282</v>
      </c>
      <c r="BA335" s="159" t="s">
        <v>435</v>
      </c>
      <c r="BB335" s="159">
        <v>21</v>
      </c>
      <c r="BC335" s="159">
        <v>45.6</v>
      </c>
      <c r="BD335" s="159">
        <v>12.72</v>
      </c>
      <c r="BE335" s="159">
        <v>12</v>
      </c>
      <c r="BF335" s="159" t="s">
        <v>282</v>
      </c>
      <c r="BG335" s="159" t="s">
        <v>282</v>
      </c>
      <c r="BH335" s="159" t="s">
        <v>282</v>
      </c>
      <c r="BI335" s="159">
        <v>27.6</v>
      </c>
      <c r="BJ335" s="159">
        <v>11</v>
      </c>
      <c r="BK335" s="159">
        <v>12</v>
      </c>
      <c r="BL335" s="159" t="s">
        <v>282</v>
      </c>
      <c r="BM335" s="159" t="s">
        <v>282</v>
      </c>
      <c r="BN335" s="159" t="s">
        <v>282</v>
      </c>
      <c r="BO335" s="159" t="s">
        <v>282</v>
      </c>
      <c r="BP335" s="159" t="s">
        <v>282</v>
      </c>
      <c r="BQ335" s="159" t="s">
        <v>282</v>
      </c>
      <c r="BR335" s="159" t="s">
        <v>282</v>
      </c>
      <c r="BS335" s="159" t="s">
        <v>282</v>
      </c>
      <c r="BT335" s="159" t="s">
        <v>282</v>
      </c>
      <c r="BU335" s="159">
        <v>12</v>
      </c>
      <c r="BV335" s="159" t="s">
        <v>282</v>
      </c>
      <c r="BW335" s="159" t="s">
        <v>282</v>
      </c>
      <c r="BX335" s="159" t="s">
        <v>282</v>
      </c>
      <c r="BY335" s="159" t="s">
        <v>282</v>
      </c>
      <c r="BZ335" s="159" t="s">
        <v>282</v>
      </c>
      <c r="CA335" s="159" t="s">
        <v>282</v>
      </c>
      <c r="CB335" s="159" t="s">
        <v>282</v>
      </c>
      <c r="CC335" s="159" t="s">
        <v>282</v>
      </c>
      <c r="CD335" s="159" t="s">
        <v>282</v>
      </c>
      <c r="CE335" s="159" t="s">
        <v>282</v>
      </c>
      <c r="CF335" s="159" t="s">
        <v>282</v>
      </c>
      <c r="CG335" s="159" t="s">
        <v>282</v>
      </c>
      <c r="CH335" s="159" t="s">
        <v>282</v>
      </c>
      <c r="CI335" s="159" t="s">
        <v>282</v>
      </c>
      <c r="CJ335" s="159" t="s">
        <v>282</v>
      </c>
      <c r="CK335" s="159" t="s">
        <v>282</v>
      </c>
      <c r="CL335" s="159" t="s">
        <v>282</v>
      </c>
      <c r="CM335" s="159" t="s">
        <v>282</v>
      </c>
      <c r="CN335" s="159" t="s">
        <v>282</v>
      </c>
      <c r="CO335" s="159" t="s">
        <v>282</v>
      </c>
      <c r="CP335" s="159" t="s">
        <v>282</v>
      </c>
      <c r="CQ335" s="159" t="s">
        <v>282</v>
      </c>
      <c r="CR335" s="159" t="s">
        <v>282</v>
      </c>
      <c r="CS335" s="159" t="s">
        <v>282</v>
      </c>
      <c r="CT335" s="159" t="s">
        <v>282</v>
      </c>
      <c r="CU335" s="159" t="s">
        <v>282</v>
      </c>
      <c r="CV335" s="159" t="s">
        <v>282</v>
      </c>
      <c r="CW335" s="159" t="s">
        <v>282</v>
      </c>
      <c r="CX335" s="159" t="s">
        <v>282</v>
      </c>
      <c r="CY335" s="159" t="s">
        <v>282</v>
      </c>
      <c r="CZ335" s="159" t="s">
        <v>282</v>
      </c>
      <c r="DA335" s="159" t="s">
        <v>282</v>
      </c>
      <c r="DB335" s="159" t="s">
        <v>282</v>
      </c>
      <c r="DC335" s="159" t="s">
        <v>282</v>
      </c>
      <c r="DD335" s="159" t="s">
        <v>282</v>
      </c>
      <c r="DE335" s="159" t="s">
        <v>282</v>
      </c>
      <c r="DF335" s="159" t="s">
        <v>282</v>
      </c>
      <c r="DG335" s="159" t="s">
        <v>282</v>
      </c>
      <c r="DH335" s="159" t="s">
        <v>282</v>
      </c>
      <c r="DI335" s="159" t="s">
        <v>282</v>
      </c>
      <c r="DJ335" s="159" t="s">
        <v>282</v>
      </c>
      <c r="DK335" s="159" t="s">
        <v>282</v>
      </c>
      <c r="DL335" s="159" t="s">
        <v>282</v>
      </c>
      <c r="DM335" s="159" t="s">
        <v>282</v>
      </c>
      <c r="DN335" s="159" t="s">
        <v>282</v>
      </c>
      <c r="DO335" s="159" t="s">
        <v>282</v>
      </c>
      <c r="DP335" s="159" t="s">
        <v>282</v>
      </c>
      <c r="DQ335" s="159" t="s">
        <v>282</v>
      </c>
      <c r="DR335" s="159" t="s">
        <v>282</v>
      </c>
      <c r="DS335" s="159" t="s">
        <v>282</v>
      </c>
      <c r="DT335" s="159" t="s">
        <v>282</v>
      </c>
      <c r="DU335" s="159" t="s">
        <v>282</v>
      </c>
      <c r="DV335" s="159" t="s">
        <v>282</v>
      </c>
      <c r="DW335" s="159" t="s">
        <v>282</v>
      </c>
      <c r="DX335" s="159" t="s">
        <v>282</v>
      </c>
      <c r="DY335" s="159" t="s">
        <v>282</v>
      </c>
      <c r="DZ335" s="159" t="s">
        <v>282</v>
      </c>
      <c r="EA335" s="159" t="s">
        <v>282</v>
      </c>
      <c r="EB335" s="159" t="s">
        <v>282</v>
      </c>
      <c r="EC335" s="159" t="s">
        <v>282</v>
      </c>
      <c r="ED335" s="159" t="s">
        <v>282</v>
      </c>
      <c r="EE335" s="159" t="s">
        <v>282</v>
      </c>
      <c r="EF335" s="159" t="s">
        <v>282</v>
      </c>
      <c r="EG335" s="159" t="s">
        <v>282</v>
      </c>
      <c r="EH335" s="159" t="s">
        <v>282</v>
      </c>
      <c r="EI335" s="159" t="s">
        <v>282</v>
      </c>
      <c r="EJ335" s="159" t="s">
        <v>282</v>
      </c>
      <c r="EK335" s="159" t="s">
        <v>282</v>
      </c>
      <c r="EL335" s="159" t="s">
        <v>282</v>
      </c>
      <c r="EM335" s="159" t="s">
        <v>282</v>
      </c>
      <c r="EN335" s="159" t="s">
        <v>282</v>
      </c>
      <c r="EO335" s="159" t="s">
        <v>282</v>
      </c>
      <c r="EP335" s="159" t="s">
        <v>282</v>
      </c>
      <c r="EQ335" s="159" t="s">
        <v>282</v>
      </c>
      <c r="ER335" s="159" t="s">
        <v>282</v>
      </c>
      <c r="ES335" s="159" t="s">
        <v>282</v>
      </c>
      <c r="ET335" s="159" t="s">
        <v>282</v>
      </c>
      <c r="EU335" s="159" t="s">
        <v>282</v>
      </c>
      <c r="EV335" s="159" t="s">
        <v>282</v>
      </c>
      <c r="EW335" s="159" t="s">
        <v>282</v>
      </c>
      <c r="EX335" s="159" t="s">
        <v>282</v>
      </c>
      <c r="EY335" s="159" t="s">
        <v>282</v>
      </c>
      <c r="EZ335" s="159" t="s">
        <v>282</v>
      </c>
      <c r="FA335" s="159" t="s">
        <v>282</v>
      </c>
      <c r="FB335" s="159" t="s">
        <v>282</v>
      </c>
      <c r="FC335" s="159" t="s">
        <v>282</v>
      </c>
      <c r="FD335" s="159" t="s">
        <v>282</v>
      </c>
      <c r="FE335" s="159" t="s">
        <v>282</v>
      </c>
      <c r="FF335" s="159" t="s">
        <v>282</v>
      </c>
      <c r="FG335" s="159" t="s">
        <v>282</v>
      </c>
      <c r="FH335" s="159" t="s">
        <v>282</v>
      </c>
      <c r="FI335" s="159" t="s">
        <v>282</v>
      </c>
      <c r="FJ335" s="159" t="s">
        <v>282</v>
      </c>
      <c r="FK335" s="159" t="s">
        <v>282</v>
      </c>
      <c r="FL335" s="159" t="s">
        <v>282</v>
      </c>
      <c r="FM335" s="159" t="s">
        <v>282</v>
      </c>
      <c r="FN335" s="159" t="s">
        <v>282</v>
      </c>
      <c r="FO335" s="159" t="s">
        <v>282</v>
      </c>
      <c r="FP335" s="159" t="s">
        <v>282</v>
      </c>
      <c r="FQ335" s="159" t="s">
        <v>282</v>
      </c>
      <c r="FR335" s="159" t="s">
        <v>282</v>
      </c>
      <c r="FS335" s="159" t="s">
        <v>282</v>
      </c>
      <c r="FT335" s="159" t="s">
        <v>282</v>
      </c>
    </row>
    <row r="336" spans="1:176" x14ac:dyDescent="0.25">
      <c r="A336" s="212" t="s">
        <v>8359</v>
      </c>
      <c r="B336" s="159" t="s">
        <v>282</v>
      </c>
      <c r="C336" s="66" t="str">
        <f>IF(ISNUMBER(Severity!H336)=FALSE,Severity!F336,IF(Severity!H336&gt;=0.5,"YES","NO"))</f>
        <v>YES</v>
      </c>
      <c r="D336" s="66" t="str">
        <f>IF(ISNUMBER(Severity!I336)=FALSE,Severity!G336,IF(Severity!I336&gt;0.5,"YES","NO"))</f>
        <v>NO</v>
      </c>
      <c r="E336" s="159">
        <v>8</v>
      </c>
      <c r="F336" s="159">
        <v>4</v>
      </c>
      <c r="G336" s="212" t="s">
        <v>255</v>
      </c>
      <c r="H336" s="159" t="s">
        <v>10507</v>
      </c>
      <c r="I336" s="159" t="s">
        <v>282</v>
      </c>
      <c r="J336" s="159" t="s">
        <v>282</v>
      </c>
      <c r="K336" s="159" t="s">
        <v>282</v>
      </c>
      <c r="L336" s="159" t="s">
        <v>282</v>
      </c>
      <c r="M336" s="159" t="s">
        <v>282</v>
      </c>
      <c r="N336" s="159" t="s">
        <v>282</v>
      </c>
      <c r="O336" s="159" t="s">
        <v>282</v>
      </c>
      <c r="P336" s="159" t="s">
        <v>282</v>
      </c>
      <c r="Q336" s="159" t="s">
        <v>282</v>
      </c>
      <c r="R336" s="159" t="s">
        <v>282</v>
      </c>
      <c r="S336" s="159" t="s">
        <v>743</v>
      </c>
      <c r="T336" s="159">
        <v>21</v>
      </c>
      <c r="U336" s="159">
        <v>29.8</v>
      </c>
      <c r="V336" s="159">
        <v>5.72</v>
      </c>
      <c r="W336" s="159">
        <v>15</v>
      </c>
      <c r="X336" s="159" t="s">
        <v>282</v>
      </c>
      <c r="Y336" s="159" t="s">
        <v>282</v>
      </c>
      <c r="Z336" s="159" t="s">
        <v>282</v>
      </c>
      <c r="AA336" s="159">
        <v>28.2</v>
      </c>
      <c r="AB336" s="159">
        <v>6.21</v>
      </c>
      <c r="AC336" s="159">
        <v>15</v>
      </c>
      <c r="AD336" s="159" t="s">
        <v>282</v>
      </c>
      <c r="AE336" s="159" t="s">
        <v>282</v>
      </c>
      <c r="AF336" s="159" t="s">
        <v>282</v>
      </c>
      <c r="AG336" s="159">
        <v>-1.92</v>
      </c>
      <c r="AH336" s="159">
        <v>6.2</v>
      </c>
      <c r="AI336" s="159">
        <v>15</v>
      </c>
      <c r="AJ336" s="159" t="s">
        <v>282</v>
      </c>
      <c r="AK336" s="159" t="s">
        <v>282</v>
      </c>
      <c r="AL336" s="159" t="s">
        <v>282</v>
      </c>
      <c r="AM336" s="159">
        <v>15</v>
      </c>
      <c r="AN336" s="159" t="s">
        <v>282</v>
      </c>
      <c r="AO336" s="159" t="s">
        <v>10471</v>
      </c>
      <c r="AP336" s="159" t="s">
        <v>183</v>
      </c>
      <c r="AQ336" s="159" t="s">
        <v>282</v>
      </c>
      <c r="AR336" s="159" t="s">
        <v>282</v>
      </c>
      <c r="AS336" s="159" t="s">
        <v>282</v>
      </c>
      <c r="AT336" s="159" t="s">
        <v>282</v>
      </c>
      <c r="AU336" s="159" t="s">
        <v>282</v>
      </c>
      <c r="AV336" s="159" t="s">
        <v>282</v>
      </c>
      <c r="AW336" s="159" t="s">
        <v>282</v>
      </c>
      <c r="AX336" s="159" t="s">
        <v>282</v>
      </c>
      <c r="AY336" s="159" t="s">
        <v>282</v>
      </c>
      <c r="AZ336" s="159" t="s">
        <v>282</v>
      </c>
      <c r="BA336" s="159" t="s">
        <v>743</v>
      </c>
      <c r="BB336" s="159">
        <v>21</v>
      </c>
      <c r="BC336" s="159">
        <v>28.87</v>
      </c>
      <c r="BD336" s="159">
        <v>6.06</v>
      </c>
      <c r="BE336" s="159">
        <v>15</v>
      </c>
      <c r="BF336" s="159" t="s">
        <v>282</v>
      </c>
      <c r="BG336" s="159" t="s">
        <v>282</v>
      </c>
      <c r="BH336" s="159" t="s">
        <v>282</v>
      </c>
      <c r="BI336" s="159">
        <v>27.27</v>
      </c>
      <c r="BJ336" s="159">
        <v>6.51</v>
      </c>
      <c r="BK336" s="159">
        <v>15</v>
      </c>
      <c r="BL336" s="159" t="s">
        <v>282</v>
      </c>
      <c r="BM336" s="159" t="s">
        <v>282</v>
      </c>
      <c r="BN336" s="159" t="s">
        <v>282</v>
      </c>
      <c r="BO336" s="159">
        <v>-2.13</v>
      </c>
      <c r="BP336" s="159">
        <v>6.2</v>
      </c>
      <c r="BQ336" s="159">
        <v>15</v>
      </c>
      <c r="BR336" s="159" t="s">
        <v>282</v>
      </c>
      <c r="BS336" s="159" t="s">
        <v>282</v>
      </c>
      <c r="BT336" s="159" t="s">
        <v>282</v>
      </c>
      <c r="BU336" s="159">
        <v>15</v>
      </c>
      <c r="BV336" s="159" t="s">
        <v>282</v>
      </c>
      <c r="BW336" s="212" t="s">
        <v>10710</v>
      </c>
      <c r="BX336" s="159" t="s">
        <v>183</v>
      </c>
      <c r="BY336" s="159" t="s">
        <v>282</v>
      </c>
      <c r="BZ336" s="159" t="s">
        <v>282</v>
      </c>
      <c r="CA336" s="159" t="s">
        <v>282</v>
      </c>
      <c r="CB336" s="159" t="s">
        <v>282</v>
      </c>
      <c r="CC336" s="159" t="s">
        <v>282</v>
      </c>
      <c r="CD336" s="159" t="s">
        <v>282</v>
      </c>
      <c r="CE336" s="159" t="s">
        <v>282</v>
      </c>
      <c r="CF336" s="159" t="s">
        <v>282</v>
      </c>
      <c r="CG336" s="159" t="s">
        <v>282</v>
      </c>
      <c r="CH336" s="159" t="s">
        <v>282</v>
      </c>
      <c r="CI336" s="159" t="s">
        <v>743</v>
      </c>
      <c r="CJ336" s="159">
        <v>21</v>
      </c>
      <c r="CK336" s="159">
        <v>29.33</v>
      </c>
      <c r="CL336" s="159">
        <v>5.39</v>
      </c>
      <c r="CM336" s="159">
        <v>15</v>
      </c>
      <c r="CN336" s="159" t="s">
        <v>282</v>
      </c>
      <c r="CO336" s="159" t="s">
        <v>282</v>
      </c>
      <c r="CP336" s="159" t="s">
        <v>282</v>
      </c>
      <c r="CQ336" s="159">
        <v>24.8</v>
      </c>
      <c r="CR336" s="159">
        <v>6.3</v>
      </c>
      <c r="CS336" s="159">
        <v>15</v>
      </c>
      <c r="CT336" s="159" t="s">
        <v>282</v>
      </c>
      <c r="CU336" s="159" t="s">
        <v>282</v>
      </c>
      <c r="CV336" s="159" t="s">
        <v>282</v>
      </c>
      <c r="CW336" s="159">
        <v>-4.53</v>
      </c>
      <c r="CX336" s="159">
        <v>12.55</v>
      </c>
      <c r="CY336" s="159">
        <v>15</v>
      </c>
      <c r="CZ336" s="159" t="s">
        <v>282</v>
      </c>
      <c r="DA336" s="159" t="s">
        <v>282</v>
      </c>
      <c r="DB336" s="159" t="s">
        <v>282</v>
      </c>
      <c r="DC336" s="159">
        <v>15</v>
      </c>
      <c r="DD336" s="159" t="s">
        <v>282</v>
      </c>
      <c r="DE336" s="159" t="s">
        <v>306</v>
      </c>
      <c r="DF336" s="159" t="s">
        <v>282</v>
      </c>
      <c r="DG336" s="159" t="s">
        <v>282</v>
      </c>
      <c r="DH336" s="159" t="s">
        <v>282</v>
      </c>
      <c r="DI336" s="159" t="s">
        <v>282</v>
      </c>
      <c r="DJ336" s="159" t="s">
        <v>282</v>
      </c>
      <c r="DK336" s="159" t="s">
        <v>282</v>
      </c>
      <c r="DL336" s="159" t="s">
        <v>282</v>
      </c>
      <c r="DM336" s="159" t="s">
        <v>282</v>
      </c>
      <c r="DN336" s="159" t="s">
        <v>282</v>
      </c>
      <c r="DO336" s="159" t="s">
        <v>282</v>
      </c>
      <c r="DP336" s="159" t="s">
        <v>282</v>
      </c>
      <c r="DQ336" s="159" t="s">
        <v>743</v>
      </c>
      <c r="DR336" s="159">
        <v>21</v>
      </c>
      <c r="DS336" s="159">
        <v>29.2</v>
      </c>
      <c r="DT336" s="159">
        <v>4.87</v>
      </c>
      <c r="DU336" s="159">
        <v>15</v>
      </c>
      <c r="DV336" s="159" t="s">
        <v>282</v>
      </c>
      <c r="DW336" s="159" t="s">
        <v>282</v>
      </c>
      <c r="DX336" s="159" t="s">
        <v>282</v>
      </c>
      <c r="DY336" s="159">
        <v>30</v>
      </c>
      <c r="DZ336" s="159">
        <v>4.37</v>
      </c>
      <c r="EA336" s="159">
        <v>15</v>
      </c>
      <c r="EB336" s="159" t="s">
        <v>282</v>
      </c>
      <c r="EC336" s="159" t="s">
        <v>282</v>
      </c>
      <c r="ED336" s="159" t="s">
        <v>282</v>
      </c>
      <c r="EE336" s="159">
        <v>-1.56</v>
      </c>
      <c r="EF336" s="159">
        <v>3.1</v>
      </c>
      <c r="EG336" s="159">
        <v>15</v>
      </c>
      <c r="EH336" s="159" t="s">
        <v>282</v>
      </c>
      <c r="EI336" s="159" t="s">
        <v>282</v>
      </c>
      <c r="EJ336" s="159" t="s">
        <v>282</v>
      </c>
      <c r="EK336" s="159">
        <v>15</v>
      </c>
      <c r="EL336" s="159" t="s">
        <v>282</v>
      </c>
      <c r="EM336" s="159" t="s">
        <v>282</v>
      </c>
      <c r="EN336" s="159" t="s">
        <v>282</v>
      </c>
      <c r="EO336" s="159" t="s">
        <v>282</v>
      </c>
      <c r="EP336" s="159" t="s">
        <v>282</v>
      </c>
      <c r="EQ336" s="159" t="s">
        <v>282</v>
      </c>
      <c r="ER336" s="159" t="s">
        <v>282</v>
      </c>
      <c r="ES336" s="159" t="s">
        <v>282</v>
      </c>
      <c r="ET336" s="159" t="s">
        <v>282</v>
      </c>
      <c r="EU336" s="159" t="s">
        <v>282</v>
      </c>
      <c r="EV336" s="159" t="s">
        <v>282</v>
      </c>
      <c r="EW336" s="159" t="s">
        <v>282</v>
      </c>
      <c r="EX336" s="159" t="s">
        <v>282</v>
      </c>
      <c r="EY336" s="159" t="s">
        <v>282</v>
      </c>
      <c r="EZ336" s="159" t="s">
        <v>282</v>
      </c>
      <c r="FA336" s="159" t="s">
        <v>282</v>
      </c>
      <c r="FB336" s="159" t="s">
        <v>282</v>
      </c>
      <c r="FC336" s="159" t="s">
        <v>282</v>
      </c>
      <c r="FD336" s="159" t="s">
        <v>282</v>
      </c>
      <c r="FE336" s="159" t="s">
        <v>282</v>
      </c>
      <c r="FF336" s="159" t="s">
        <v>282</v>
      </c>
      <c r="FG336" s="159" t="s">
        <v>282</v>
      </c>
      <c r="FH336" s="159" t="s">
        <v>282</v>
      </c>
      <c r="FI336" s="159" t="s">
        <v>282</v>
      </c>
      <c r="FJ336" s="159" t="s">
        <v>282</v>
      </c>
      <c r="FK336" s="159" t="s">
        <v>282</v>
      </c>
      <c r="FL336" s="159" t="s">
        <v>282</v>
      </c>
      <c r="FM336" s="159" t="s">
        <v>282</v>
      </c>
      <c r="FN336" s="159" t="s">
        <v>282</v>
      </c>
      <c r="FO336" s="159" t="s">
        <v>282</v>
      </c>
      <c r="FP336" s="159" t="s">
        <v>282</v>
      </c>
      <c r="FQ336" s="159" t="s">
        <v>282</v>
      </c>
      <c r="FR336" s="159" t="s">
        <v>282</v>
      </c>
      <c r="FS336" s="159" t="s">
        <v>282</v>
      </c>
      <c r="FT336" s="159" t="s">
        <v>282</v>
      </c>
    </row>
    <row r="337" spans="1:176" x14ac:dyDescent="0.25">
      <c r="A337" s="212" t="s">
        <v>2841</v>
      </c>
      <c r="B337" s="159" t="s">
        <v>16012</v>
      </c>
      <c r="C337" s="66" t="str">
        <f>IF(ISNUMBER(Severity!H337)=FALSE,Severity!F337,IF(Severity!H337&gt;=0.5,"YES","NO"))</f>
        <v>YES</v>
      </c>
      <c r="D337" s="66" t="str">
        <f>IF(ISNUMBER(Severity!I337)=FALSE,Severity!G337,IF(Severity!I337&gt;0.5,"YES","NO"))</f>
        <v>NO</v>
      </c>
      <c r="E337" s="159">
        <v>6</v>
      </c>
      <c r="F337" s="159">
        <v>2</v>
      </c>
      <c r="G337" s="212" t="s">
        <v>256</v>
      </c>
      <c r="H337" s="159" t="s">
        <v>10507</v>
      </c>
      <c r="I337" s="159" t="s">
        <v>282</v>
      </c>
      <c r="J337" s="159" t="s">
        <v>282</v>
      </c>
      <c r="K337" s="159" t="s">
        <v>282</v>
      </c>
      <c r="L337" s="159" t="s">
        <v>282</v>
      </c>
      <c r="M337" s="159" t="s">
        <v>282</v>
      </c>
      <c r="N337" s="159" t="s">
        <v>282</v>
      </c>
      <c r="O337" s="159" t="s">
        <v>299</v>
      </c>
      <c r="P337" s="159">
        <v>17</v>
      </c>
      <c r="Q337" s="159">
        <v>19</v>
      </c>
      <c r="R337" s="159">
        <v>50</v>
      </c>
      <c r="S337" s="159" t="s">
        <v>299</v>
      </c>
      <c r="T337" s="159">
        <v>17</v>
      </c>
      <c r="U337" s="159" t="s">
        <v>282</v>
      </c>
      <c r="V337" s="159" t="s">
        <v>282</v>
      </c>
      <c r="W337" s="159" t="s">
        <v>282</v>
      </c>
      <c r="X337" s="159">
        <v>28.8</v>
      </c>
      <c r="Y337" s="159">
        <v>3.62</v>
      </c>
      <c r="Z337" s="159">
        <v>34</v>
      </c>
      <c r="AA337" s="159" t="s">
        <v>282</v>
      </c>
      <c r="AB337" s="159" t="s">
        <v>282</v>
      </c>
      <c r="AC337" s="159" t="s">
        <v>282</v>
      </c>
      <c r="AD337" s="159" t="s">
        <v>282</v>
      </c>
      <c r="AE337" s="159" t="s">
        <v>282</v>
      </c>
      <c r="AF337" s="159" t="s">
        <v>282</v>
      </c>
      <c r="AG337" s="159" t="s">
        <v>282</v>
      </c>
      <c r="AH337" s="159" t="s">
        <v>282</v>
      </c>
      <c r="AI337" s="159" t="s">
        <v>282</v>
      </c>
      <c r="AJ337" s="159" t="s">
        <v>282</v>
      </c>
      <c r="AK337" s="159" t="s">
        <v>282</v>
      </c>
      <c r="AL337" s="159" t="s">
        <v>282</v>
      </c>
      <c r="AM337" s="159" t="s">
        <v>282</v>
      </c>
      <c r="AN337" s="159">
        <v>21</v>
      </c>
      <c r="AO337" s="159" t="s">
        <v>790</v>
      </c>
      <c r="AP337" s="159" t="s">
        <v>10507</v>
      </c>
      <c r="AQ337" s="159" t="s">
        <v>282</v>
      </c>
      <c r="AR337" s="159" t="s">
        <v>282</v>
      </c>
      <c r="AS337" s="159" t="s">
        <v>282</v>
      </c>
      <c r="AT337" s="159" t="s">
        <v>282</v>
      </c>
      <c r="AU337" s="159" t="s">
        <v>282</v>
      </c>
      <c r="AV337" s="159" t="s">
        <v>282</v>
      </c>
      <c r="AW337" s="159" t="s">
        <v>299</v>
      </c>
      <c r="AX337" s="159">
        <v>17</v>
      </c>
      <c r="AY337" s="159">
        <v>8</v>
      </c>
      <c r="AZ337" s="159">
        <v>50</v>
      </c>
      <c r="BA337" s="159" t="s">
        <v>299</v>
      </c>
      <c r="BB337" s="159">
        <v>17</v>
      </c>
      <c r="BC337" s="159" t="s">
        <v>282</v>
      </c>
      <c r="BD337" s="159" t="s">
        <v>282</v>
      </c>
      <c r="BE337" s="159" t="s">
        <v>282</v>
      </c>
      <c r="BF337" s="159">
        <v>27.5</v>
      </c>
      <c r="BG337" s="159">
        <v>3.62</v>
      </c>
      <c r="BH337" s="159">
        <v>32</v>
      </c>
      <c r="BI337" s="159" t="s">
        <v>282</v>
      </c>
      <c r="BJ337" s="159" t="s">
        <v>282</v>
      </c>
      <c r="BK337" s="159" t="s">
        <v>282</v>
      </c>
      <c r="BL337" s="159" t="s">
        <v>282</v>
      </c>
      <c r="BM337" s="159" t="s">
        <v>282</v>
      </c>
      <c r="BN337" s="159" t="s">
        <v>282</v>
      </c>
      <c r="BO337" s="159" t="s">
        <v>282</v>
      </c>
      <c r="BP337" s="159" t="s">
        <v>282</v>
      </c>
      <c r="BQ337" s="159" t="s">
        <v>282</v>
      </c>
      <c r="BR337" s="159" t="s">
        <v>282</v>
      </c>
      <c r="BS337" s="159" t="s">
        <v>282</v>
      </c>
      <c r="BT337" s="159" t="s">
        <v>282</v>
      </c>
      <c r="BU337" s="159" t="s">
        <v>282</v>
      </c>
      <c r="BV337" s="159">
        <v>18</v>
      </c>
      <c r="BW337" s="159" t="s">
        <v>282</v>
      </c>
      <c r="BX337" s="159" t="s">
        <v>282</v>
      </c>
      <c r="BY337" s="159" t="s">
        <v>282</v>
      </c>
      <c r="BZ337" s="159" t="s">
        <v>282</v>
      </c>
      <c r="CA337" s="159" t="s">
        <v>282</v>
      </c>
      <c r="CB337" s="159" t="s">
        <v>282</v>
      </c>
      <c r="CC337" s="159" t="s">
        <v>282</v>
      </c>
      <c r="CD337" s="159" t="s">
        <v>282</v>
      </c>
      <c r="CE337" s="159" t="s">
        <v>282</v>
      </c>
      <c r="CF337" s="159" t="s">
        <v>282</v>
      </c>
      <c r="CG337" s="159" t="s">
        <v>282</v>
      </c>
      <c r="CH337" s="159" t="s">
        <v>282</v>
      </c>
      <c r="CI337" s="159" t="s">
        <v>282</v>
      </c>
      <c r="CJ337" s="159" t="s">
        <v>282</v>
      </c>
      <c r="CK337" s="159" t="s">
        <v>282</v>
      </c>
      <c r="CL337" s="159" t="s">
        <v>282</v>
      </c>
      <c r="CM337" s="159" t="s">
        <v>282</v>
      </c>
      <c r="CN337" s="159" t="s">
        <v>282</v>
      </c>
      <c r="CO337" s="159" t="s">
        <v>282</v>
      </c>
      <c r="CP337" s="159" t="s">
        <v>282</v>
      </c>
      <c r="CQ337" s="159" t="s">
        <v>282</v>
      </c>
      <c r="CR337" s="159" t="s">
        <v>282</v>
      </c>
      <c r="CS337" s="159" t="s">
        <v>282</v>
      </c>
      <c r="CT337" s="159" t="s">
        <v>282</v>
      </c>
      <c r="CU337" s="159" t="s">
        <v>282</v>
      </c>
      <c r="CV337" s="159" t="s">
        <v>282</v>
      </c>
      <c r="CW337" s="159" t="s">
        <v>282</v>
      </c>
      <c r="CX337" s="159" t="s">
        <v>282</v>
      </c>
      <c r="CY337" s="159" t="s">
        <v>282</v>
      </c>
      <c r="CZ337" s="159" t="s">
        <v>282</v>
      </c>
      <c r="DA337" s="159" t="s">
        <v>282</v>
      </c>
      <c r="DB337" s="159" t="s">
        <v>282</v>
      </c>
      <c r="DC337" s="159" t="s">
        <v>282</v>
      </c>
      <c r="DD337" s="159" t="s">
        <v>282</v>
      </c>
      <c r="DE337" s="159" t="s">
        <v>282</v>
      </c>
      <c r="DF337" s="159" t="s">
        <v>282</v>
      </c>
      <c r="DG337" s="159" t="s">
        <v>282</v>
      </c>
      <c r="DH337" s="159" t="s">
        <v>282</v>
      </c>
      <c r="DI337" s="159" t="s">
        <v>282</v>
      </c>
      <c r="DJ337" s="159" t="s">
        <v>282</v>
      </c>
      <c r="DK337" s="159" t="s">
        <v>282</v>
      </c>
      <c r="DL337" s="159" t="s">
        <v>282</v>
      </c>
      <c r="DM337" s="159" t="s">
        <v>282</v>
      </c>
      <c r="DN337" s="159" t="s">
        <v>282</v>
      </c>
      <c r="DO337" s="159" t="s">
        <v>282</v>
      </c>
      <c r="DP337" s="159" t="s">
        <v>282</v>
      </c>
      <c r="DQ337" s="159" t="s">
        <v>282</v>
      </c>
      <c r="DR337" s="159" t="s">
        <v>282</v>
      </c>
      <c r="DS337" s="159" t="s">
        <v>282</v>
      </c>
      <c r="DT337" s="159" t="s">
        <v>282</v>
      </c>
      <c r="DU337" s="159" t="s">
        <v>282</v>
      </c>
      <c r="DV337" s="159" t="s">
        <v>282</v>
      </c>
      <c r="DW337" s="159" t="s">
        <v>282</v>
      </c>
      <c r="DX337" s="159" t="s">
        <v>282</v>
      </c>
      <c r="DY337" s="159" t="s">
        <v>282</v>
      </c>
      <c r="DZ337" s="159" t="s">
        <v>282</v>
      </c>
      <c r="EA337" s="159" t="s">
        <v>282</v>
      </c>
      <c r="EB337" s="159" t="s">
        <v>282</v>
      </c>
      <c r="EC337" s="159" t="s">
        <v>282</v>
      </c>
      <c r="ED337" s="159" t="s">
        <v>282</v>
      </c>
      <c r="EE337" s="159" t="s">
        <v>282</v>
      </c>
      <c r="EF337" s="159" t="s">
        <v>282</v>
      </c>
      <c r="EG337" s="159" t="s">
        <v>282</v>
      </c>
      <c r="EH337" s="159" t="s">
        <v>282</v>
      </c>
      <c r="EI337" s="159" t="s">
        <v>282</v>
      </c>
      <c r="EJ337" s="159" t="s">
        <v>282</v>
      </c>
      <c r="EK337" s="159" t="s">
        <v>282</v>
      </c>
      <c r="EL337" s="159" t="s">
        <v>282</v>
      </c>
      <c r="EM337" s="159" t="s">
        <v>282</v>
      </c>
      <c r="EN337" s="159" t="s">
        <v>282</v>
      </c>
      <c r="EO337" s="159" t="s">
        <v>282</v>
      </c>
      <c r="EP337" s="159" t="s">
        <v>282</v>
      </c>
      <c r="EQ337" s="159" t="s">
        <v>282</v>
      </c>
      <c r="ER337" s="159" t="s">
        <v>282</v>
      </c>
      <c r="ES337" s="159" t="s">
        <v>282</v>
      </c>
      <c r="ET337" s="159" t="s">
        <v>282</v>
      </c>
      <c r="EU337" s="159" t="s">
        <v>282</v>
      </c>
      <c r="EV337" s="159" t="s">
        <v>282</v>
      </c>
      <c r="EW337" s="159" t="s">
        <v>282</v>
      </c>
      <c r="EX337" s="159" t="s">
        <v>282</v>
      </c>
      <c r="EY337" s="159" t="s">
        <v>282</v>
      </c>
      <c r="EZ337" s="159" t="s">
        <v>282</v>
      </c>
      <c r="FA337" s="159" t="s">
        <v>282</v>
      </c>
      <c r="FB337" s="159" t="s">
        <v>282</v>
      </c>
      <c r="FC337" s="159" t="s">
        <v>282</v>
      </c>
      <c r="FD337" s="159" t="s">
        <v>282</v>
      </c>
      <c r="FE337" s="159" t="s">
        <v>282</v>
      </c>
      <c r="FF337" s="159" t="s">
        <v>282</v>
      </c>
      <c r="FG337" s="159" t="s">
        <v>282</v>
      </c>
      <c r="FH337" s="159" t="s">
        <v>282</v>
      </c>
      <c r="FI337" s="159" t="s">
        <v>282</v>
      </c>
      <c r="FJ337" s="159" t="s">
        <v>282</v>
      </c>
      <c r="FK337" s="159" t="s">
        <v>282</v>
      </c>
      <c r="FL337" s="159" t="s">
        <v>282</v>
      </c>
      <c r="FM337" s="159" t="s">
        <v>282</v>
      </c>
      <c r="FN337" s="159" t="s">
        <v>282</v>
      </c>
      <c r="FO337" s="159" t="s">
        <v>282</v>
      </c>
      <c r="FP337" s="159" t="s">
        <v>282</v>
      </c>
      <c r="FQ337" s="159" t="s">
        <v>282</v>
      </c>
      <c r="FR337" s="159" t="s">
        <v>282</v>
      </c>
      <c r="FS337" s="159" t="s">
        <v>282</v>
      </c>
      <c r="FT337" s="159" t="s">
        <v>282</v>
      </c>
    </row>
    <row r="338" spans="1:176" x14ac:dyDescent="0.25">
      <c r="A338" s="212" t="s">
        <v>2849</v>
      </c>
      <c r="B338" s="159" t="s">
        <v>14674</v>
      </c>
      <c r="C338" s="66" t="str">
        <f>IF(ISNUMBER(Severity!H338)=FALSE,Severity!F338,IF(Severity!H338&gt;=0.5,"YES","NO"))</f>
        <v>YES</v>
      </c>
      <c r="D338" s="66" t="str">
        <f>IF(ISNUMBER(Severity!I338)=FALSE,Severity!G338,IF(Severity!I338&gt;0.5,"YES","NO"))</f>
        <v>NO</v>
      </c>
      <c r="E338" s="159">
        <v>8</v>
      </c>
      <c r="F338" s="159">
        <v>2</v>
      </c>
      <c r="G338" s="159" t="s">
        <v>266</v>
      </c>
      <c r="H338" s="159" t="s">
        <v>10507</v>
      </c>
      <c r="I338" s="159">
        <v>2</v>
      </c>
      <c r="J338" s="159">
        <v>7</v>
      </c>
      <c r="K338" s="159" t="s">
        <v>299</v>
      </c>
      <c r="L338" s="159">
        <v>17</v>
      </c>
      <c r="M338" s="159">
        <v>6</v>
      </c>
      <c r="N338" s="159">
        <v>7</v>
      </c>
      <c r="O338" s="159" t="s">
        <v>299</v>
      </c>
      <c r="P338" s="159">
        <v>17</v>
      </c>
      <c r="Q338" s="159">
        <v>19</v>
      </c>
      <c r="R338" s="159">
        <v>50</v>
      </c>
      <c r="S338" s="159" t="s">
        <v>299</v>
      </c>
      <c r="T338" s="159">
        <v>17</v>
      </c>
      <c r="U338" s="159">
        <v>22.9</v>
      </c>
      <c r="V338" s="159">
        <v>2.9</v>
      </c>
      <c r="W338" s="159">
        <v>29</v>
      </c>
      <c r="X338" s="159" t="s">
        <v>282</v>
      </c>
      <c r="Y338" s="159" t="s">
        <v>282</v>
      </c>
      <c r="Z338" s="159" t="s">
        <v>282</v>
      </c>
      <c r="AA338" s="159" t="s">
        <v>282</v>
      </c>
      <c r="AB338" s="159" t="s">
        <v>282</v>
      </c>
      <c r="AC338" s="159" t="s">
        <v>282</v>
      </c>
      <c r="AD338" s="159" t="s">
        <v>282</v>
      </c>
      <c r="AE338" s="159" t="s">
        <v>282</v>
      </c>
      <c r="AF338" s="159" t="s">
        <v>282</v>
      </c>
      <c r="AG338" s="159" t="s">
        <v>282</v>
      </c>
      <c r="AH338" s="159" t="s">
        <v>282</v>
      </c>
      <c r="AI338" s="159" t="s">
        <v>282</v>
      </c>
      <c r="AJ338" s="159" t="s">
        <v>282</v>
      </c>
      <c r="AK338" s="159" t="s">
        <v>282</v>
      </c>
      <c r="AL338" s="159" t="s">
        <v>282</v>
      </c>
      <c r="AM338" s="159">
        <v>30</v>
      </c>
      <c r="AN338" s="159">
        <v>23</v>
      </c>
      <c r="AO338" s="159" t="s">
        <v>256</v>
      </c>
      <c r="AP338" s="159" t="s">
        <v>10507</v>
      </c>
      <c r="AQ338" s="159">
        <v>3</v>
      </c>
      <c r="AR338" s="159">
        <v>8</v>
      </c>
      <c r="AS338" s="159" t="s">
        <v>299</v>
      </c>
      <c r="AT338" s="159">
        <v>17</v>
      </c>
      <c r="AU338" s="159">
        <v>7</v>
      </c>
      <c r="AV338" s="159">
        <v>7</v>
      </c>
      <c r="AW338" s="159" t="s">
        <v>299</v>
      </c>
      <c r="AX338" s="159">
        <v>17</v>
      </c>
      <c r="AY338" s="159">
        <v>20</v>
      </c>
      <c r="AZ338" s="159">
        <v>50</v>
      </c>
      <c r="BA338" s="159" t="s">
        <v>299</v>
      </c>
      <c r="BB338" s="159">
        <v>17</v>
      </c>
      <c r="BC338" s="159">
        <v>23</v>
      </c>
      <c r="BD338" s="159">
        <v>2.9</v>
      </c>
      <c r="BE338" s="159">
        <v>29</v>
      </c>
      <c r="BF338" s="159" t="s">
        <v>282</v>
      </c>
      <c r="BG338" s="159" t="s">
        <v>282</v>
      </c>
      <c r="BH338" s="159" t="s">
        <v>282</v>
      </c>
      <c r="BI338" s="159" t="s">
        <v>282</v>
      </c>
      <c r="BJ338" s="159" t="s">
        <v>282</v>
      </c>
      <c r="BK338" s="159" t="s">
        <v>282</v>
      </c>
      <c r="BL338" s="159" t="s">
        <v>282</v>
      </c>
      <c r="BM338" s="159" t="s">
        <v>282</v>
      </c>
      <c r="BN338" s="159" t="s">
        <v>282</v>
      </c>
      <c r="BO338" s="159" t="s">
        <v>282</v>
      </c>
      <c r="BP338" s="159" t="s">
        <v>282</v>
      </c>
      <c r="BQ338" s="159" t="s">
        <v>282</v>
      </c>
      <c r="BR338" s="159" t="s">
        <v>282</v>
      </c>
      <c r="BS338" s="159" t="s">
        <v>282</v>
      </c>
      <c r="BT338" s="159" t="s">
        <v>282</v>
      </c>
      <c r="BU338" s="159">
        <v>30</v>
      </c>
      <c r="BV338" s="159">
        <v>22</v>
      </c>
      <c r="BW338" s="159" t="s">
        <v>282</v>
      </c>
      <c r="BX338" s="159" t="s">
        <v>282</v>
      </c>
      <c r="BY338" s="159" t="s">
        <v>282</v>
      </c>
      <c r="BZ338" s="159" t="s">
        <v>282</v>
      </c>
      <c r="CA338" s="159" t="s">
        <v>282</v>
      </c>
      <c r="CB338" s="159" t="s">
        <v>282</v>
      </c>
      <c r="CC338" s="159" t="s">
        <v>282</v>
      </c>
      <c r="CD338" s="159" t="s">
        <v>282</v>
      </c>
      <c r="CE338" s="159" t="s">
        <v>282</v>
      </c>
      <c r="CF338" s="159" t="s">
        <v>282</v>
      </c>
      <c r="CG338" s="159" t="s">
        <v>282</v>
      </c>
      <c r="CH338" s="159" t="s">
        <v>282</v>
      </c>
      <c r="CI338" s="159" t="s">
        <v>282</v>
      </c>
      <c r="CJ338" s="159" t="s">
        <v>282</v>
      </c>
      <c r="CK338" s="159" t="s">
        <v>282</v>
      </c>
      <c r="CL338" s="159" t="s">
        <v>282</v>
      </c>
      <c r="CM338" s="159" t="s">
        <v>282</v>
      </c>
      <c r="CN338" s="159" t="s">
        <v>282</v>
      </c>
      <c r="CO338" s="159" t="s">
        <v>282</v>
      </c>
      <c r="CP338" s="159" t="s">
        <v>282</v>
      </c>
      <c r="CQ338" s="159" t="s">
        <v>282</v>
      </c>
      <c r="CR338" s="159" t="s">
        <v>282</v>
      </c>
      <c r="CS338" s="159" t="s">
        <v>282</v>
      </c>
      <c r="CT338" s="159" t="s">
        <v>282</v>
      </c>
      <c r="CU338" s="159" t="s">
        <v>282</v>
      </c>
      <c r="CV338" s="159" t="s">
        <v>282</v>
      </c>
      <c r="CW338" s="159" t="s">
        <v>282</v>
      </c>
      <c r="CX338" s="159" t="s">
        <v>282</v>
      </c>
      <c r="CY338" s="159" t="s">
        <v>282</v>
      </c>
      <c r="CZ338" s="159" t="s">
        <v>282</v>
      </c>
      <c r="DA338" s="159" t="s">
        <v>282</v>
      </c>
      <c r="DB338" s="159" t="s">
        <v>282</v>
      </c>
      <c r="DC338" s="159" t="s">
        <v>282</v>
      </c>
      <c r="DD338" s="159" t="s">
        <v>282</v>
      </c>
      <c r="DE338" s="159" t="s">
        <v>282</v>
      </c>
      <c r="DF338" s="159" t="s">
        <v>282</v>
      </c>
      <c r="DG338" s="159" t="s">
        <v>282</v>
      </c>
      <c r="DH338" s="159" t="s">
        <v>282</v>
      </c>
      <c r="DI338" s="159" t="s">
        <v>282</v>
      </c>
      <c r="DJ338" s="159" t="s">
        <v>282</v>
      </c>
      <c r="DK338" s="159" t="s">
        <v>282</v>
      </c>
      <c r="DL338" s="159" t="s">
        <v>282</v>
      </c>
      <c r="DM338" s="159" t="s">
        <v>282</v>
      </c>
      <c r="DN338" s="159" t="s">
        <v>282</v>
      </c>
      <c r="DO338" s="159" t="s">
        <v>282</v>
      </c>
      <c r="DP338" s="159" t="s">
        <v>282</v>
      </c>
      <c r="DQ338" s="159" t="s">
        <v>282</v>
      </c>
      <c r="DR338" s="159" t="s">
        <v>282</v>
      </c>
      <c r="DS338" s="159" t="s">
        <v>282</v>
      </c>
      <c r="DT338" s="159" t="s">
        <v>282</v>
      </c>
      <c r="DU338" s="159" t="s">
        <v>282</v>
      </c>
      <c r="DV338" s="159" t="s">
        <v>282</v>
      </c>
      <c r="DW338" s="159" t="s">
        <v>282</v>
      </c>
      <c r="DX338" s="159" t="s">
        <v>282</v>
      </c>
      <c r="DY338" s="159" t="s">
        <v>282</v>
      </c>
      <c r="DZ338" s="159" t="s">
        <v>282</v>
      </c>
      <c r="EA338" s="159" t="s">
        <v>282</v>
      </c>
      <c r="EB338" s="159" t="s">
        <v>282</v>
      </c>
      <c r="EC338" s="159" t="s">
        <v>282</v>
      </c>
      <c r="ED338" s="159" t="s">
        <v>282</v>
      </c>
      <c r="EE338" s="159" t="s">
        <v>282</v>
      </c>
      <c r="EF338" s="159" t="s">
        <v>282</v>
      </c>
      <c r="EG338" s="159" t="s">
        <v>282</v>
      </c>
      <c r="EH338" s="159" t="s">
        <v>282</v>
      </c>
      <c r="EI338" s="159" t="s">
        <v>282</v>
      </c>
      <c r="EJ338" s="159" t="s">
        <v>282</v>
      </c>
      <c r="EK338" s="159" t="s">
        <v>282</v>
      </c>
      <c r="EL338" s="159" t="s">
        <v>282</v>
      </c>
      <c r="EM338" s="159" t="s">
        <v>282</v>
      </c>
      <c r="EN338" s="159" t="s">
        <v>282</v>
      </c>
      <c r="EO338" s="159" t="s">
        <v>282</v>
      </c>
      <c r="EP338" s="159" t="s">
        <v>282</v>
      </c>
      <c r="EQ338" s="159" t="s">
        <v>282</v>
      </c>
      <c r="ER338" s="159" t="s">
        <v>282</v>
      </c>
      <c r="ES338" s="159" t="s">
        <v>282</v>
      </c>
      <c r="ET338" s="159" t="s">
        <v>282</v>
      </c>
      <c r="EU338" s="159" t="s">
        <v>282</v>
      </c>
      <c r="EV338" s="159" t="s">
        <v>282</v>
      </c>
      <c r="EW338" s="159" t="s">
        <v>282</v>
      </c>
      <c r="EX338" s="159" t="s">
        <v>282</v>
      </c>
      <c r="EY338" s="159" t="s">
        <v>282</v>
      </c>
      <c r="EZ338" s="159" t="s">
        <v>282</v>
      </c>
      <c r="FA338" s="159" t="s">
        <v>282</v>
      </c>
      <c r="FB338" s="159" t="s">
        <v>282</v>
      </c>
      <c r="FC338" s="159" t="s">
        <v>282</v>
      </c>
      <c r="FD338" s="159" t="s">
        <v>282</v>
      </c>
      <c r="FE338" s="159" t="s">
        <v>282</v>
      </c>
      <c r="FF338" s="159" t="s">
        <v>282</v>
      </c>
      <c r="FG338" s="159" t="s">
        <v>282</v>
      </c>
      <c r="FH338" s="159" t="s">
        <v>282</v>
      </c>
      <c r="FI338" s="159" t="s">
        <v>282</v>
      </c>
      <c r="FJ338" s="159" t="s">
        <v>282</v>
      </c>
      <c r="FK338" s="159" t="s">
        <v>282</v>
      </c>
      <c r="FL338" s="159" t="s">
        <v>282</v>
      </c>
      <c r="FM338" s="159" t="s">
        <v>282</v>
      </c>
      <c r="FN338" s="159" t="s">
        <v>282</v>
      </c>
      <c r="FO338" s="159" t="s">
        <v>282</v>
      </c>
      <c r="FP338" s="159" t="s">
        <v>282</v>
      </c>
      <c r="FQ338" s="159" t="s">
        <v>282</v>
      </c>
      <c r="FR338" s="159" t="s">
        <v>282</v>
      </c>
      <c r="FS338" s="159" t="s">
        <v>282</v>
      </c>
      <c r="FT338" s="159" t="s">
        <v>282</v>
      </c>
    </row>
    <row r="339" spans="1:176" x14ac:dyDescent="0.25">
      <c r="A339" s="212" t="s">
        <v>7183</v>
      </c>
      <c r="B339" s="159" t="s">
        <v>14686</v>
      </c>
      <c r="C339" s="66" t="str">
        <f>IF(ISNUMBER(Severity!H339)=FALSE,Severity!F339,IF(Severity!H339&gt;=0.5,"YES","NO"))</f>
        <v>YES</v>
      </c>
      <c r="D339" s="66" t="str">
        <f>IF(ISNUMBER(Severity!I339)=FALSE,Severity!G339,IF(Severity!I339&gt;0.5,"YES","NO"))</f>
        <v>NO</v>
      </c>
      <c r="E339" s="159">
        <v>6</v>
      </c>
      <c r="F339" s="159">
        <v>4</v>
      </c>
      <c r="G339" s="159" t="s">
        <v>266</v>
      </c>
      <c r="H339" s="159" t="s">
        <v>10507</v>
      </c>
      <c r="I339" s="159">
        <v>5</v>
      </c>
      <c r="J339" s="159">
        <v>16</v>
      </c>
      <c r="K339" s="159" t="s">
        <v>299</v>
      </c>
      <c r="L339" s="159">
        <v>17</v>
      </c>
      <c r="M339" s="159">
        <v>29</v>
      </c>
      <c r="N339" s="159">
        <v>7</v>
      </c>
      <c r="O339" s="159" t="s">
        <v>299</v>
      </c>
      <c r="P339" s="159">
        <v>17</v>
      </c>
      <c r="Q339" s="159">
        <v>45</v>
      </c>
      <c r="R339" s="159">
        <v>50</v>
      </c>
      <c r="S339" s="159" t="s">
        <v>299</v>
      </c>
      <c r="T339" s="159">
        <v>17</v>
      </c>
      <c r="U339" s="159">
        <v>23.2</v>
      </c>
      <c r="V339" s="159" t="s">
        <v>282</v>
      </c>
      <c r="W339" s="159">
        <v>65</v>
      </c>
      <c r="X339" s="159" t="s">
        <v>282</v>
      </c>
      <c r="Y339" s="159" t="s">
        <v>282</v>
      </c>
      <c r="Z339" s="159" t="s">
        <v>282</v>
      </c>
      <c r="AA339" s="159" t="s">
        <v>282</v>
      </c>
      <c r="AB339" s="159" t="s">
        <v>282</v>
      </c>
      <c r="AC339" s="159" t="s">
        <v>282</v>
      </c>
      <c r="AD339" s="159" t="s">
        <v>282</v>
      </c>
      <c r="AE339" s="159" t="s">
        <v>282</v>
      </c>
      <c r="AF339" s="159" t="s">
        <v>282</v>
      </c>
      <c r="AG339" s="159">
        <v>-13.3</v>
      </c>
      <c r="AH339" s="159">
        <v>6.8</v>
      </c>
      <c r="AI339" s="159">
        <v>65</v>
      </c>
      <c r="AJ339" s="159" t="s">
        <v>282</v>
      </c>
      <c r="AK339" s="159" t="s">
        <v>282</v>
      </c>
      <c r="AL339" s="159" t="s">
        <v>282</v>
      </c>
      <c r="AM339" s="159">
        <v>70</v>
      </c>
      <c r="AN339" s="159">
        <v>54</v>
      </c>
      <c r="AO339" s="159" t="s">
        <v>266</v>
      </c>
      <c r="AP339" s="159" t="s">
        <v>10507</v>
      </c>
      <c r="AQ339" s="159">
        <v>5</v>
      </c>
      <c r="AR339" s="159">
        <v>16</v>
      </c>
      <c r="AS339" s="159" t="s">
        <v>299</v>
      </c>
      <c r="AT339" s="159">
        <v>17</v>
      </c>
      <c r="AU339" s="159">
        <v>31</v>
      </c>
      <c r="AV339" s="159">
        <v>7</v>
      </c>
      <c r="AW339" s="159" t="s">
        <v>299</v>
      </c>
      <c r="AX339" s="159">
        <v>17</v>
      </c>
      <c r="AY339" s="159">
        <v>45</v>
      </c>
      <c r="AZ339" s="159">
        <v>50</v>
      </c>
      <c r="BA339" s="159" t="s">
        <v>299</v>
      </c>
      <c r="BB339" s="159">
        <v>17</v>
      </c>
      <c r="BC339" s="159">
        <v>22.5</v>
      </c>
      <c r="BD339" s="159" t="s">
        <v>282</v>
      </c>
      <c r="BE339" s="159">
        <v>66</v>
      </c>
      <c r="BF339" s="159" t="s">
        <v>282</v>
      </c>
      <c r="BG339" s="159" t="s">
        <v>282</v>
      </c>
      <c r="BH339" s="159" t="s">
        <v>282</v>
      </c>
      <c r="BI339" s="159" t="s">
        <v>282</v>
      </c>
      <c r="BJ339" s="159" t="s">
        <v>282</v>
      </c>
      <c r="BK339" s="159" t="s">
        <v>282</v>
      </c>
      <c r="BL339" s="159" t="s">
        <v>282</v>
      </c>
      <c r="BM339" s="159" t="s">
        <v>282</v>
      </c>
      <c r="BN339" s="159" t="s">
        <v>282</v>
      </c>
      <c r="BO339" s="159">
        <v>-13.8</v>
      </c>
      <c r="BP339" s="159">
        <v>6.9</v>
      </c>
      <c r="BQ339" s="159">
        <v>66</v>
      </c>
      <c r="BR339" s="159" t="s">
        <v>282</v>
      </c>
      <c r="BS339" s="159" t="s">
        <v>282</v>
      </c>
      <c r="BT339" s="159" t="s">
        <v>282</v>
      </c>
      <c r="BU339" s="159">
        <v>70</v>
      </c>
      <c r="BV339" s="159">
        <v>54</v>
      </c>
      <c r="BW339" s="159" t="s">
        <v>266</v>
      </c>
      <c r="BX339" s="159" t="s">
        <v>10507</v>
      </c>
      <c r="BY339" s="159">
        <v>1</v>
      </c>
      <c r="BZ339" s="159">
        <v>17</v>
      </c>
      <c r="CA339" s="159" t="s">
        <v>299</v>
      </c>
      <c r="CB339" s="159">
        <v>17</v>
      </c>
      <c r="CC339" s="159">
        <v>29</v>
      </c>
      <c r="CD339" s="159">
        <v>7</v>
      </c>
      <c r="CE339" s="159" t="s">
        <v>299</v>
      </c>
      <c r="CF339" s="159">
        <v>17</v>
      </c>
      <c r="CG339" s="159">
        <v>41</v>
      </c>
      <c r="CH339" s="159">
        <v>50</v>
      </c>
      <c r="CI339" s="159" t="s">
        <v>299</v>
      </c>
      <c r="CJ339" s="159">
        <v>17</v>
      </c>
      <c r="CK339" s="159">
        <v>22.1</v>
      </c>
      <c r="CL339" s="159" t="s">
        <v>282</v>
      </c>
      <c r="CM339" s="159">
        <v>69</v>
      </c>
      <c r="CN339" s="159" t="s">
        <v>282</v>
      </c>
      <c r="CO339" s="159" t="s">
        <v>282</v>
      </c>
      <c r="CP339" s="159" t="s">
        <v>282</v>
      </c>
      <c r="CQ339" s="159" t="s">
        <v>282</v>
      </c>
      <c r="CR339" s="159" t="s">
        <v>282</v>
      </c>
      <c r="CS339" s="159" t="s">
        <v>282</v>
      </c>
      <c r="CT339" s="159" t="s">
        <v>282</v>
      </c>
      <c r="CU339" s="159" t="s">
        <v>282</v>
      </c>
      <c r="CV339" s="159" t="s">
        <v>282</v>
      </c>
      <c r="CW339" s="159">
        <v>-11.9</v>
      </c>
      <c r="CX339" s="159">
        <v>7.6</v>
      </c>
      <c r="CY339" s="159">
        <v>69</v>
      </c>
      <c r="CZ339" s="159" t="s">
        <v>282</v>
      </c>
      <c r="DA339" s="159" t="s">
        <v>282</v>
      </c>
      <c r="DB339" s="159" t="s">
        <v>282</v>
      </c>
      <c r="DC339" s="159">
        <v>71</v>
      </c>
      <c r="DD339" s="159">
        <v>54</v>
      </c>
      <c r="DE339" s="159" t="s">
        <v>790</v>
      </c>
      <c r="DF339" s="159" t="s">
        <v>10507</v>
      </c>
      <c r="DG339" s="159">
        <v>2</v>
      </c>
      <c r="DH339" s="159">
        <v>15</v>
      </c>
      <c r="DI339" s="159" t="s">
        <v>299</v>
      </c>
      <c r="DJ339" s="159">
        <v>17</v>
      </c>
      <c r="DK339" s="159">
        <v>25</v>
      </c>
      <c r="DL339" s="159">
        <v>7</v>
      </c>
      <c r="DM339" s="159" t="s">
        <v>299</v>
      </c>
      <c r="DN339" s="159">
        <v>17</v>
      </c>
      <c r="DO339" s="159">
        <v>37</v>
      </c>
      <c r="DP339" s="159">
        <v>50</v>
      </c>
      <c r="DQ339" s="159" t="s">
        <v>299</v>
      </c>
      <c r="DR339" s="159">
        <v>17</v>
      </c>
      <c r="DS339" s="159">
        <v>22.5</v>
      </c>
      <c r="DT339" s="159" t="s">
        <v>282</v>
      </c>
      <c r="DU339" s="159">
        <v>70</v>
      </c>
      <c r="DV339" s="159" t="s">
        <v>282</v>
      </c>
      <c r="DW339" s="159" t="s">
        <v>282</v>
      </c>
      <c r="DX339" s="159" t="s">
        <v>282</v>
      </c>
      <c r="DY339" s="159" t="s">
        <v>282</v>
      </c>
      <c r="DZ339" s="159" t="s">
        <v>282</v>
      </c>
      <c r="EA339" s="159" t="s">
        <v>282</v>
      </c>
      <c r="EB339" s="159" t="s">
        <v>282</v>
      </c>
      <c r="EC339" s="159" t="s">
        <v>282</v>
      </c>
      <c r="ED339" s="159" t="s">
        <v>282</v>
      </c>
      <c r="EE339" s="159">
        <v>-10.4</v>
      </c>
      <c r="EF339" s="159">
        <v>7.5</v>
      </c>
      <c r="EG339" s="159">
        <v>70</v>
      </c>
      <c r="EH339" s="159" t="s">
        <v>282</v>
      </c>
      <c r="EI339" s="159" t="s">
        <v>282</v>
      </c>
      <c r="EJ339" s="159" t="s">
        <v>282</v>
      </c>
      <c r="EK339" s="159">
        <v>70</v>
      </c>
      <c r="EL339" s="159">
        <v>55</v>
      </c>
      <c r="EM339" s="159" t="s">
        <v>282</v>
      </c>
      <c r="EN339" s="159" t="s">
        <v>282</v>
      </c>
      <c r="EO339" s="159" t="s">
        <v>282</v>
      </c>
      <c r="EP339" s="159" t="s">
        <v>282</v>
      </c>
      <c r="EQ339" s="159" t="s">
        <v>282</v>
      </c>
      <c r="ER339" s="159" t="s">
        <v>282</v>
      </c>
      <c r="ES339" s="159" t="s">
        <v>282</v>
      </c>
      <c r="ET339" s="159" t="s">
        <v>282</v>
      </c>
      <c r="EU339" s="159" t="s">
        <v>282</v>
      </c>
      <c r="EV339" s="159" t="s">
        <v>282</v>
      </c>
      <c r="EW339" s="159" t="s">
        <v>282</v>
      </c>
      <c r="EX339" s="159" t="s">
        <v>282</v>
      </c>
      <c r="EY339" s="159" t="s">
        <v>282</v>
      </c>
      <c r="EZ339" s="159" t="s">
        <v>282</v>
      </c>
      <c r="FA339" s="159" t="s">
        <v>282</v>
      </c>
      <c r="FB339" s="159" t="s">
        <v>282</v>
      </c>
      <c r="FC339" s="159" t="s">
        <v>282</v>
      </c>
      <c r="FD339" s="159" t="s">
        <v>282</v>
      </c>
      <c r="FE339" s="159" t="s">
        <v>282</v>
      </c>
      <c r="FF339" s="159" t="s">
        <v>282</v>
      </c>
      <c r="FG339" s="159" t="s">
        <v>282</v>
      </c>
      <c r="FH339" s="159" t="s">
        <v>282</v>
      </c>
      <c r="FI339" s="159" t="s">
        <v>282</v>
      </c>
      <c r="FJ339" s="159" t="s">
        <v>282</v>
      </c>
      <c r="FK339" s="159" t="s">
        <v>282</v>
      </c>
      <c r="FL339" s="159" t="s">
        <v>282</v>
      </c>
      <c r="FM339" s="159" t="s">
        <v>282</v>
      </c>
      <c r="FN339" s="159" t="s">
        <v>282</v>
      </c>
      <c r="FO339" s="159" t="s">
        <v>282</v>
      </c>
      <c r="FP339" s="159" t="s">
        <v>282</v>
      </c>
      <c r="FQ339" s="159" t="s">
        <v>282</v>
      </c>
      <c r="FR339" s="159" t="s">
        <v>282</v>
      </c>
      <c r="FS339" s="159" t="s">
        <v>282</v>
      </c>
      <c r="FT339" s="159" t="s">
        <v>282</v>
      </c>
    </row>
    <row r="340" spans="1:176" x14ac:dyDescent="0.25">
      <c r="A340" s="212" t="s">
        <v>10160</v>
      </c>
      <c r="B340" s="159" t="s">
        <v>14699</v>
      </c>
      <c r="C340" s="66" t="str">
        <f>IF(ISNUMBER(Severity!H340)=FALSE,Severity!F340,IF(Severity!H340&gt;=0.5,"YES","NO"))</f>
        <v>NO</v>
      </c>
      <c r="D340" s="66" t="str">
        <f>IF(ISNUMBER(Severity!I340)=FALSE,Severity!G340,IF(Severity!I340&gt;0.5,"YES","NO"))</f>
        <v>YES</v>
      </c>
      <c r="E340" s="159">
        <v>4</v>
      </c>
      <c r="F340" s="159">
        <v>2</v>
      </c>
      <c r="G340" s="159" t="s">
        <v>9093</v>
      </c>
      <c r="H340" s="159" t="s">
        <v>182</v>
      </c>
      <c r="I340" s="159" t="s">
        <v>282</v>
      </c>
      <c r="J340" s="159">
        <v>3</v>
      </c>
      <c r="K340" s="159" t="s">
        <v>282</v>
      </c>
      <c r="L340" s="159" t="s">
        <v>282</v>
      </c>
      <c r="M340" s="159" t="s">
        <v>282</v>
      </c>
      <c r="N340" s="159" t="s">
        <v>282</v>
      </c>
      <c r="O340" s="159" t="s">
        <v>282</v>
      </c>
      <c r="P340" s="159" t="s">
        <v>282</v>
      </c>
      <c r="Q340" s="159" t="s">
        <v>282</v>
      </c>
      <c r="R340" s="159" t="s">
        <v>282</v>
      </c>
      <c r="S340" s="159" t="s">
        <v>743</v>
      </c>
      <c r="T340" s="159">
        <v>21</v>
      </c>
      <c r="U340" s="159" t="s">
        <v>282</v>
      </c>
      <c r="V340" s="159" t="s">
        <v>282</v>
      </c>
      <c r="W340" s="159" t="s">
        <v>282</v>
      </c>
      <c r="X340" s="159">
        <v>20.48</v>
      </c>
      <c r="Y340" s="159">
        <v>6.26</v>
      </c>
      <c r="Z340" s="159">
        <v>27</v>
      </c>
      <c r="AA340" s="159" t="s">
        <v>282</v>
      </c>
      <c r="AB340" s="159" t="s">
        <v>282</v>
      </c>
      <c r="AC340" s="159" t="s">
        <v>282</v>
      </c>
      <c r="AD340" s="159">
        <v>10.7</v>
      </c>
      <c r="AE340" s="159">
        <v>5.26</v>
      </c>
      <c r="AF340" s="159">
        <v>27</v>
      </c>
      <c r="AG340" s="159" t="s">
        <v>282</v>
      </c>
      <c r="AH340" s="159" t="s">
        <v>282</v>
      </c>
      <c r="AI340" s="159" t="s">
        <v>282</v>
      </c>
      <c r="AJ340" s="159" t="s">
        <v>282</v>
      </c>
      <c r="AK340" s="159" t="s">
        <v>282</v>
      </c>
      <c r="AL340" s="159" t="s">
        <v>282</v>
      </c>
      <c r="AM340" s="159">
        <v>30</v>
      </c>
      <c r="AN340" s="159">
        <v>27</v>
      </c>
      <c r="AO340" s="159" t="s">
        <v>306</v>
      </c>
      <c r="AP340" s="159" t="s">
        <v>282</v>
      </c>
      <c r="AQ340" s="159" t="s">
        <v>282</v>
      </c>
      <c r="AR340" s="159">
        <v>3</v>
      </c>
      <c r="AS340" s="159" t="s">
        <v>282</v>
      </c>
      <c r="AT340" s="159" t="s">
        <v>282</v>
      </c>
      <c r="AU340" s="159" t="s">
        <v>282</v>
      </c>
      <c r="AV340" s="159" t="s">
        <v>282</v>
      </c>
      <c r="AW340" s="159" t="s">
        <v>282</v>
      </c>
      <c r="AX340" s="159" t="s">
        <v>282</v>
      </c>
      <c r="AY340" s="159" t="s">
        <v>282</v>
      </c>
      <c r="AZ340" s="159" t="s">
        <v>282</v>
      </c>
      <c r="BA340" s="159" t="s">
        <v>743</v>
      </c>
      <c r="BB340" s="159">
        <v>21</v>
      </c>
      <c r="BC340" s="159" t="s">
        <v>282</v>
      </c>
      <c r="BD340" s="159" t="s">
        <v>282</v>
      </c>
      <c r="BE340" s="159" t="s">
        <v>282</v>
      </c>
      <c r="BF340" s="159">
        <v>15.15</v>
      </c>
      <c r="BG340" s="159">
        <v>5.45</v>
      </c>
      <c r="BH340" s="159">
        <v>27</v>
      </c>
      <c r="BI340" s="159" t="s">
        <v>282</v>
      </c>
      <c r="BJ340" s="159" t="s">
        <v>282</v>
      </c>
      <c r="BK340" s="159" t="s">
        <v>282</v>
      </c>
      <c r="BL340" s="159">
        <v>18.149999999999999</v>
      </c>
      <c r="BM340" s="159">
        <v>6.09</v>
      </c>
      <c r="BN340" s="159">
        <v>27</v>
      </c>
      <c r="BO340" s="159" t="s">
        <v>282</v>
      </c>
      <c r="BP340" s="159" t="s">
        <v>282</v>
      </c>
      <c r="BQ340" s="159" t="s">
        <v>282</v>
      </c>
      <c r="BR340" s="159" t="s">
        <v>282</v>
      </c>
      <c r="BS340" s="159" t="s">
        <v>282</v>
      </c>
      <c r="BT340" s="159" t="s">
        <v>282</v>
      </c>
      <c r="BU340" s="159">
        <v>30</v>
      </c>
      <c r="BV340" s="159">
        <v>27</v>
      </c>
      <c r="BW340" s="159" t="s">
        <v>282</v>
      </c>
      <c r="BX340" s="159" t="s">
        <v>282</v>
      </c>
      <c r="BY340" s="159" t="s">
        <v>282</v>
      </c>
      <c r="BZ340" s="159" t="s">
        <v>282</v>
      </c>
      <c r="CA340" s="159" t="s">
        <v>282</v>
      </c>
      <c r="CB340" s="159" t="s">
        <v>282</v>
      </c>
      <c r="CC340" s="159" t="s">
        <v>282</v>
      </c>
      <c r="CD340" s="159" t="s">
        <v>282</v>
      </c>
      <c r="CE340" s="159" t="s">
        <v>282</v>
      </c>
      <c r="CF340" s="159" t="s">
        <v>282</v>
      </c>
      <c r="CG340" s="159" t="s">
        <v>282</v>
      </c>
      <c r="CH340" s="159" t="s">
        <v>282</v>
      </c>
      <c r="CI340" s="159" t="s">
        <v>282</v>
      </c>
      <c r="CJ340" s="159" t="s">
        <v>282</v>
      </c>
      <c r="CK340" s="159" t="s">
        <v>282</v>
      </c>
      <c r="CL340" s="159" t="s">
        <v>282</v>
      </c>
      <c r="CM340" s="159" t="s">
        <v>282</v>
      </c>
      <c r="CN340" s="159" t="s">
        <v>282</v>
      </c>
      <c r="CO340" s="159" t="s">
        <v>282</v>
      </c>
      <c r="CP340" s="159" t="s">
        <v>282</v>
      </c>
      <c r="CQ340" s="159" t="s">
        <v>282</v>
      </c>
      <c r="CR340" s="159" t="s">
        <v>282</v>
      </c>
      <c r="CS340" s="159" t="s">
        <v>282</v>
      </c>
      <c r="CT340" s="159" t="s">
        <v>282</v>
      </c>
      <c r="CU340" s="159" t="s">
        <v>282</v>
      </c>
      <c r="CV340" s="159" t="s">
        <v>282</v>
      </c>
      <c r="CW340" s="159" t="s">
        <v>282</v>
      </c>
      <c r="CX340" s="159" t="s">
        <v>282</v>
      </c>
      <c r="CY340" s="159" t="s">
        <v>282</v>
      </c>
      <c r="CZ340" s="159" t="s">
        <v>282</v>
      </c>
      <c r="DA340" s="159" t="s">
        <v>282</v>
      </c>
      <c r="DB340" s="159" t="s">
        <v>282</v>
      </c>
      <c r="DC340" s="159" t="s">
        <v>282</v>
      </c>
      <c r="DD340" s="159" t="s">
        <v>282</v>
      </c>
      <c r="DE340" s="159" t="s">
        <v>282</v>
      </c>
      <c r="DF340" s="159" t="s">
        <v>282</v>
      </c>
      <c r="DG340" s="159" t="s">
        <v>282</v>
      </c>
      <c r="DH340" s="159" t="s">
        <v>282</v>
      </c>
      <c r="DI340" s="159" t="s">
        <v>282</v>
      </c>
      <c r="DJ340" s="159" t="s">
        <v>282</v>
      </c>
      <c r="DK340" s="159" t="s">
        <v>282</v>
      </c>
      <c r="DL340" s="159" t="s">
        <v>282</v>
      </c>
      <c r="DM340" s="159" t="s">
        <v>282</v>
      </c>
      <c r="DN340" s="159" t="s">
        <v>282</v>
      </c>
      <c r="DO340" s="159" t="s">
        <v>282</v>
      </c>
      <c r="DP340" s="159" t="s">
        <v>282</v>
      </c>
      <c r="DQ340" s="159" t="s">
        <v>282</v>
      </c>
      <c r="DR340" s="159" t="s">
        <v>282</v>
      </c>
      <c r="DS340" s="159" t="s">
        <v>282</v>
      </c>
      <c r="DT340" s="159" t="s">
        <v>282</v>
      </c>
      <c r="DU340" s="159" t="s">
        <v>282</v>
      </c>
      <c r="DV340" s="159" t="s">
        <v>282</v>
      </c>
      <c r="DW340" s="159" t="s">
        <v>282</v>
      </c>
      <c r="DX340" s="159" t="s">
        <v>282</v>
      </c>
      <c r="DY340" s="159" t="s">
        <v>282</v>
      </c>
      <c r="DZ340" s="159" t="s">
        <v>282</v>
      </c>
      <c r="EA340" s="159" t="s">
        <v>282</v>
      </c>
      <c r="EB340" s="159" t="s">
        <v>282</v>
      </c>
      <c r="EC340" s="159" t="s">
        <v>282</v>
      </c>
      <c r="ED340" s="159" t="s">
        <v>282</v>
      </c>
      <c r="EE340" s="159" t="s">
        <v>282</v>
      </c>
      <c r="EF340" s="159" t="s">
        <v>282</v>
      </c>
      <c r="EG340" s="159" t="s">
        <v>282</v>
      </c>
      <c r="EH340" s="159" t="s">
        <v>282</v>
      </c>
      <c r="EI340" s="159" t="s">
        <v>282</v>
      </c>
      <c r="EJ340" s="159" t="s">
        <v>282</v>
      </c>
      <c r="EK340" s="159" t="s">
        <v>282</v>
      </c>
      <c r="EL340" s="159" t="s">
        <v>282</v>
      </c>
      <c r="EM340" s="159" t="s">
        <v>282</v>
      </c>
      <c r="EN340" s="159" t="s">
        <v>282</v>
      </c>
      <c r="EO340" s="159" t="s">
        <v>282</v>
      </c>
      <c r="EP340" s="159" t="s">
        <v>282</v>
      </c>
      <c r="EQ340" s="159" t="s">
        <v>282</v>
      </c>
      <c r="ER340" s="159" t="s">
        <v>282</v>
      </c>
      <c r="ES340" s="159" t="s">
        <v>282</v>
      </c>
      <c r="ET340" s="159" t="s">
        <v>282</v>
      </c>
      <c r="EU340" s="159" t="s">
        <v>282</v>
      </c>
      <c r="EV340" s="159" t="s">
        <v>282</v>
      </c>
      <c r="EW340" s="159" t="s">
        <v>282</v>
      </c>
      <c r="EX340" s="159" t="s">
        <v>282</v>
      </c>
      <c r="EY340" s="159" t="s">
        <v>282</v>
      </c>
      <c r="EZ340" s="159" t="s">
        <v>282</v>
      </c>
      <c r="FA340" s="159" t="s">
        <v>282</v>
      </c>
      <c r="FB340" s="159" t="s">
        <v>282</v>
      </c>
      <c r="FC340" s="159" t="s">
        <v>282</v>
      </c>
      <c r="FD340" s="159" t="s">
        <v>282</v>
      </c>
      <c r="FE340" s="159" t="s">
        <v>282</v>
      </c>
      <c r="FF340" s="159" t="s">
        <v>282</v>
      </c>
      <c r="FG340" s="159" t="s">
        <v>282</v>
      </c>
      <c r="FH340" s="159" t="s">
        <v>282</v>
      </c>
      <c r="FI340" s="159" t="s">
        <v>282</v>
      </c>
      <c r="FJ340" s="159" t="s">
        <v>282</v>
      </c>
      <c r="FK340" s="159" t="s">
        <v>282</v>
      </c>
      <c r="FL340" s="159" t="s">
        <v>282</v>
      </c>
      <c r="FM340" s="159" t="s">
        <v>282</v>
      </c>
      <c r="FN340" s="159" t="s">
        <v>282</v>
      </c>
      <c r="FO340" s="159" t="s">
        <v>282</v>
      </c>
      <c r="FP340" s="159" t="s">
        <v>282</v>
      </c>
      <c r="FQ340" s="159" t="s">
        <v>282</v>
      </c>
      <c r="FR340" s="159" t="s">
        <v>282</v>
      </c>
      <c r="FS340" s="159" t="s">
        <v>282</v>
      </c>
      <c r="FT340" s="159" t="s">
        <v>282</v>
      </c>
    </row>
    <row r="341" spans="1:176" x14ac:dyDescent="0.25">
      <c r="A341" s="212" t="s">
        <v>6170</v>
      </c>
      <c r="B341" s="159" t="s">
        <v>16024</v>
      </c>
      <c r="C341" s="66" t="str">
        <f>IF(ISNUMBER(Severity!H341)=FALSE,Severity!F341,IF(Severity!H341&gt;=0.5,"YES","NO"))</f>
        <v>YES</v>
      </c>
      <c r="D341" s="66" t="str">
        <f>IF(ISNUMBER(Severity!I341)=FALSE,Severity!G341,IF(Severity!I341&gt;0.5,"YES","NO"))</f>
        <v>NO</v>
      </c>
      <c r="E341" s="159">
        <v>8</v>
      </c>
      <c r="F341" s="159">
        <v>2</v>
      </c>
      <c r="G341" s="159" t="s">
        <v>252</v>
      </c>
      <c r="H341" s="159" t="s">
        <v>10507</v>
      </c>
      <c r="I341" s="159">
        <v>0</v>
      </c>
      <c r="J341" s="159">
        <v>10</v>
      </c>
      <c r="K341" s="159" t="s">
        <v>282</v>
      </c>
      <c r="L341" s="159" t="s">
        <v>282</v>
      </c>
      <c r="M341" s="159" t="s">
        <v>282</v>
      </c>
      <c r="N341" s="159" t="s">
        <v>282</v>
      </c>
      <c r="O341" s="159" t="s">
        <v>282</v>
      </c>
      <c r="P341" s="159" t="s">
        <v>282</v>
      </c>
      <c r="Q341" s="159" t="s">
        <v>282</v>
      </c>
      <c r="R341" s="159" t="s">
        <v>282</v>
      </c>
      <c r="S341" s="159" t="s">
        <v>299</v>
      </c>
      <c r="T341" s="159">
        <v>17</v>
      </c>
      <c r="U341" s="159">
        <v>20.100000000000001</v>
      </c>
      <c r="V341" s="159" t="s">
        <v>282</v>
      </c>
      <c r="W341" s="159">
        <v>23</v>
      </c>
      <c r="X341" s="159" t="s">
        <v>282</v>
      </c>
      <c r="Y341" s="159" t="s">
        <v>282</v>
      </c>
      <c r="Z341" s="159" t="s">
        <v>282</v>
      </c>
      <c r="AA341" s="66">
        <v>10.1</v>
      </c>
      <c r="AB341" s="159" t="s">
        <v>282</v>
      </c>
      <c r="AC341" s="66">
        <v>22</v>
      </c>
      <c r="AD341" s="159" t="s">
        <v>282</v>
      </c>
      <c r="AE341" s="159" t="s">
        <v>282</v>
      </c>
      <c r="AF341" s="159" t="s">
        <v>282</v>
      </c>
      <c r="AG341" s="159" t="s">
        <v>282</v>
      </c>
      <c r="AH341" s="159" t="s">
        <v>282</v>
      </c>
      <c r="AI341" s="159" t="s">
        <v>282</v>
      </c>
      <c r="AJ341" s="159" t="s">
        <v>282</v>
      </c>
      <c r="AK341" s="159" t="s">
        <v>282</v>
      </c>
      <c r="AL341" s="159" t="s">
        <v>282</v>
      </c>
      <c r="AM341" s="159">
        <v>23</v>
      </c>
      <c r="AN341" s="159">
        <v>13</v>
      </c>
      <c r="AO341" s="159" t="s">
        <v>790</v>
      </c>
      <c r="AP341" s="159" t="s">
        <v>10507</v>
      </c>
      <c r="AQ341" s="159">
        <v>0</v>
      </c>
      <c r="AR341" s="159">
        <v>12</v>
      </c>
      <c r="AS341" s="159" t="s">
        <v>282</v>
      </c>
      <c r="AT341" s="159" t="s">
        <v>282</v>
      </c>
      <c r="AU341" s="159" t="s">
        <v>282</v>
      </c>
      <c r="AV341" s="159" t="s">
        <v>282</v>
      </c>
      <c r="AW341" s="159" t="s">
        <v>282</v>
      </c>
      <c r="AX341" s="159" t="s">
        <v>282</v>
      </c>
      <c r="AY341" s="159" t="s">
        <v>282</v>
      </c>
      <c r="AZ341" s="159" t="s">
        <v>282</v>
      </c>
      <c r="BA341" s="159" t="s">
        <v>299</v>
      </c>
      <c r="BB341" s="159">
        <v>17</v>
      </c>
      <c r="BC341" s="159">
        <v>19.5</v>
      </c>
      <c r="BD341" s="159" t="s">
        <v>282</v>
      </c>
      <c r="BE341" s="159">
        <v>23</v>
      </c>
      <c r="BF341" s="159" t="s">
        <v>282</v>
      </c>
      <c r="BG341" s="159" t="s">
        <v>282</v>
      </c>
      <c r="BH341" s="159" t="s">
        <v>282</v>
      </c>
      <c r="BI341" s="159">
        <v>11.2</v>
      </c>
      <c r="BJ341" s="159" t="s">
        <v>282</v>
      </c>
      <c r="BK341" s="159">
        <v>22</v>
      </c>
      <c r="BL341" s="159" t="s">
        <v>282</v>
      </c>
      <c r="BM341" s="159" t="s">
        <v>282</v>
      </c>
      <c r="BN341" s="159" t="s">
        <v>282</v>
      </c>
      <c r="BO341" s="159" t="s">
        <v>282</v>
      </c>
      <c r="BP341" s="159" t="s">
        <v>282</v>
      </c>
      <c r="BQ341" s="159" t="s">
        <v>282</v>
      </c>
      <c r="BR341" s="159" t="s">
        <v>282</v>
      </c>
      <c r="BS341" s="159" t="s">
        <v>282</v>
      </c>
      <c r="BT341" s="159" t="s">
        <v>282</v>
      </c>
      <c r="BU341" s="159">
        <v>23</v>
      </c>
      <c r="BV341" s="159">
        <v>11</v>
      </c>
      <c r="BW341" s="159" t="s">
        <v>282</v>
      </c>
      <c r="BX341" s="159" t="s">
        <v>282</v>
      </c>
      <c r="BY341" s="159" t="s">
        <v>282</v>
      </c>
      <c r="BZ341" s="159" t="s">
        <v>282</v>
      </c>
      <c r="CA341" s="159" t="s">
        <v>282</v>
      </c>
      <c r="CB341" s="159" t="s">
        <v>282</v>
      </c>
      <c r="CC341" s="159" t="s">
        <v>282</v>
      </c>
      <c r="CD341" s="159" t="s">
        <v>282</v>
      </c>
      <c r="CE341" s="159" t="s">
        <v>282</v>
      </c>
      <c r="CF341" s="159" t="s">
        <v>282</v>
      </c>
      <c r="CG341" s="159" t="s">
        <v>282</v>
      </c>
      <c r="CH341" s="159" t="s">
        <v>282</v>
      </c>
      <c r="CI341" s="159" t="s">
        <v>282</v>
      </c>
      <c r="CJ341" s="159" t="s">
        <v>282</v>
      </c>
      <c r="CK341" s="159" t="s">
        <v>282</v>
      </c>
      <c r="CL341" s="159" t="s">
        <v>282</v>
      </c>
      <c r="CM341" s="159" t="s">
        <v>282</v>
      </c>
      <c r="CN341" s="159" t="s">
        <v>282</v>
      </c>
      <c r="CO341" s="159" t="s">
        <v>282</v>
      </c>
      <c r="CP341" s="159" t="s">
        <v>282</v>
      </c>
      <c r="CQ341" s="159" t="s">
        <v>282</v>
      </c>
      <c r="CR341" s="159" t="s">
        <v>282</v>
      </c>
      <c r="CS341" s="159" t="s">
        <v>282</v>
      </c>
      <c r="CT341" s="159" t="s">
        <v>282</v>
      </c>
      <c r="CU341" s="159" t="s">
        <v>282</v>
      </c>
      <c r="CV341" s="159" t="s">
        <v>282</v>
      </c>
      <c r="CW341" s="159" t="s">
        <v>282</v>
      </c>
      <c r="CX341" s="159" t="s">
        <v>282</v>
      </c>
      <c r="CY341" s="159" t="s">
        <v>282</v>
      </c>
      <c r="CZ341" s="159" t="s">
        <v>282</v>
      </c>
      <c r="DA341" s="159" t="s">
        <v>282</v>
      </c>
      <c r="DB341" s="159" t="s">
        <v>282</v>
      </c>
      <c r="DC341" s="159" t="s">
        <v>282</v>
      </c>
      <c r="DD341" s="159" t="s">
        <v>282</v>
      </c>
      <c r="DE341" s="159" t="s">
        <v>282</v>
      </c>
      <c r="DF341" s="159" t="s">
        <v>282</v>
      </c>
      <c r="DG341" s="159" t="s">
        <v>282</v>
      </c>
      <c r="DH341" s="159" t="s">
        <v>282</v>
      </c>
      <c r="DI341" s="159" t="s">
        <v>282</v>
      </c>
      <c r="DJ341" s="159" t="s">
        <v>282</v>
      </c>
      <c r="DK341" s="159" t="s">
        <v>282</v>
      </c>
      <c r="DL341" s="159" t="s">
        <v>282</v>
      </c>
      <c r="DM341" s="159" t="s">
        <v>282</v>
      </c>
      <c r="DN341" s="159" t="s">
        <v>282</v>
      </c>
      <c r="DO341" s="159" t="s">
        <v>282</v>
      </c>
      <c r="DP341" s="159" t="s">
        <v>282</v>
      </c>
      <c r="DQ341" s="159" t="s">
        <v>282</v>
      </c>
      <c r="DR341" s="159" t="s">
        <v>282</v>
      </c>
      <c r="DS341" s="159" t="s">
        <v>282</v>
      </c>
      <c r="DT341" s="159" t="s">
        <v>282</v>
      </c>
      <c r="DU341" s="159" t="s">
        <v>282</v>
      </c>
      <c r="DV341" s="159" t="s">
        <v>282</v>
      </c>
      <c r="DW341" s="159" t="s">
        <v>282</v>
      </c>
      <c r="DX341" s="159" t="s">
        <v>282</v>
      </c>
      <c r="DY341" s="159" t="s">
        <v>282</v>
      </c>
      <c r="DZ341" s="159" t="s">
        <v>282</v>
      </c>
      <c r="EA341" s="159" t="s">
        <v>282</v>
      </c>
      <c r="EB341" s="159" t="s">
        <v>282</v>
      </c>
      <c r="EC341" s="159" t="s">
        <v>282</v>
      </c>
      <c r="ED341" s="159" t="s">
        <v>282</v>
      </c>
      <c r="EE341" s="159" t="s">
        <v>282</v>
      </c>
      <c r="EF341" s="159" t="s">
        <v>282</v>
      </c>
      <c r="EG341" s="159" t="s">
        <v>282</v>
      </c>
      <c r="EH341" s="159" t="s">
        <v>282</v>
      </c>
      <c r="EI341" s="159" t="s">
        <v>282</v>
      </c>
      <c r="EJ341" s="159" t="s">
        <v>282</v>
      </c>
      <c r="EK341" s="159" t="s">
        <v>282</v>
      </c>
      <c r="EL341" s="159" t="s">
        <v>282</v>
      </c>
      <c r="EM341" s="159" t="s">
        <v>282</v>
      </c>
      <c r="EN341" s="159" t="s">
        <v>282</v>
      </c>
      <c r="EO341" s="159" t="s">
        <v>282</v>
      </c>
      <c r="EP341" s="159" t="s">
        <v>282</v>
      </c>
      <c r="EQ341" s="159" t="s">
        <v>282</v>
      </c>
      <c r="ER341" s="159" t="s">
        <v>282</v>
      </c>
      <c r="ES341" s="159" t="s">
        <v>282</v>
      </c>
      <c r="ET341" s="159" t="s">
        <v>282</v>
      </c>
      <c r="EU341" s="159" t="s">
        <v>282</v>
      </c>
      <c r="EV341" s="159" t="s">
        <v>282</v>
      </c>
      <c r="EW341" s="159" t="s">
        <v>282</v>
      </c>
      <c r="EX341" s="159" t="s">
        <v>282</v>
      </c>
      <c r="EY341" s="159" t="s">
        <v>282</v>
      </c>
      <c r="EZ341" s="159" t="s">
        <v>282</v>
      </c>
      <c r="FA341" s="159" t="s">
        <v>282</v>
      </c>
      <c r="FB341" s="159" t="s">
        <v>282</v>
      </c>
      <c r="FC341" s="159" t="s">
        <v>282</v>
      </c>
      <c r="FD341" s="159" t="s">
        <v>282</v>
      </c>
      <c r="FE341" s="159" t="s">
        <v>282</v>
      </c>
      <c r="FF341" s="159" t="s">
        <v>282</v>
      </c>
      <c r="FG341" s="159" t="s">
        <v>282</v>
      </c>
      <c r="FH341" s="159" t="s">
        <v>282</v>
      </c>
      <c r="FI341" s="159" t="s">
        <v>282</v>
      </c>
      <c r="FJ341" s="159" t="s">
        <v>282</v>
      </c>
      <c r="FK341" s="159" t="s">
        <v>282</v>
      </c>
      <c r="FL341" s="159" t="s">
        <v>282</v>
      </c>
      <c r="FM341" s="159" t="s">
        <v>282</v>
      </c>
      <c r="FN341" s="159" t="s">
        <v>282</v>
      </c>
      <c r="FO341" s="159" t="s">
        <v>282</v>
      </c>
      <c r="FP341" s="159" t="s">
        <v>282</v>
      </c>
      <c r="FQ341" s="159" t="s">
        <v>282</v>
      </c>
      <c r="FR341" s="159" t="s">
        <v>282</v>
      </c>
      <c r="FS341" s="159" t="s">
        <v>282</v>
      </c>
      <c r="FT341" s="159" t="s">
        <v>282</v>
      </c>
    </row>
    <row r="342" spans="1:176" x14ac:dyDescent="0.25">
      <c r="A342" s="212" t="s">
        <v>2857</v>
      </c>
      <c r="B342" s="159" t="s">
        <v>14715</v>
      </c>
      <c r="C342" s="66" t="str">
        <f>IF(ISNUMBER(Severity!H342)=FALSE,Severity!F342,IF(Severity!H342&gt;=0.5,"YES","NO"))</f>
        <v>YES</v>
      </c>
      <c r="D342" s="66" t="str">
        <f>IF(ISNUMBER(Severity!I342)=FALSE,Severity!G342,IF(Severity!I342&gt;0.5,"YES","NO"))</f>
        <v>NO</v>
      </c>
      <c r="E342" s="159">
        <v>3</v>
      </c>
      <c r="F342" s="159">
        <v>3</v>
      </c>
      <c r="G342" s="212" t="s">
        <v>14708</v>
      </c>
      <c r="H342" s="159" t="s">
        <v>10585</v>
      </c>
      <c r="I342" s="159">
        <v>0</v>
      </c>
      <c r="J342" s="159">
        <v>1</v>
      </c>
      <c r="K342" s="159" t="s">
        <v>282</v>
      </c>
      <c r="L342" s="159" t="s">
        <v>282</v>
      </c>
      <c r="M342" s="159" t="s">
        <v>282</v>
      </c>
      <c r="N342" s="159" t="s">
        <v>282</v>
      </c>
      <c r="O342" s="159" t="s">
        <v>10840</v>
      </c>
      <c r="P342" s="159">
        <v>1</v>
      </c>
      <c r="Q342" s="159">
        <v>9</v>
      </c>
      <c r="R342" s="159" t="s">
        <v>10841</v>
      </c>
      <c r="S342" s="159" t="s">
        <v>299</v>
      </c>
      <c r="T342" s="159">
        <v>17</v>
      </c>
      <c r="U342" s="159">
        <v>31</v>
      </c>
      <c r="V342" s="159">
        <v>6.8</v>
      </c>
      <c r="W342" s="159">
        <v>11</v>
      </c>
      <c r="X342" s="159" t="s">
        <v>282</v>
      </c>
      <c r="Y342" s="159" t="s">
        <v>282</v>
      </c>
      <c r="Z342" s="159" t="s">
        <v>282</v>
      </c>
      <c r="AA342" s="159" t="s">
        <v>282</v>
      </c>
      <c r="AB342" s="159" t="s">
        <v>282</v>
      </c>
      <c r="AC342" s="159" t="s">
        <v>282</v>
      </c>
      <c r="AD342" s="159">
        <v>14.4</v>
      </c>
      <c r="AE342" s="159">
        <v>8.1</v>
      </c>
      <c r="AF342" s="159">
        <v>10</v>
      </c>
      <c r="AG342" s="159" t="s">
        <v>282</v>
      </c>
      <c r="AH342" s="159" t="s">
        <v>282</v>
      </c>
      <c r="AI342" s="159" t="s">
        <v>282</v>
      </c>
      <c r="AJ342" s="159" t="s">
        <v>282</v>
      </c>
      <c r="AK342" s="159" t="s">
        <v>282</v>
      </c>
      <c r="AL342" s="159" t="s">
        <v>282</v>
      </c>
      <c r="AM342" s="159">
        <v>11</v>
      </c>
      <c r="AN342" s="159">
        <v>10</v>
      </c>
      <c r="AO342" s="159" t="s">
        <v>14109</v>
      </c>
      <c r="AP342" s="159" t="s">
        <v>10585</v>
      </c>
      <c r="AQ342" s="159">
        <v>0</v>
      </c>
      <c r="AR342" s="159">
        <v>2</v>
      </c>
      <c r="AS342" s="159" t="s">
        <v>282</v>
      </c>
      <c r="AT342" s="159" t="s">
        <v>282</v>
      </c>
      <c r="AU342" s="159" t="s">
        <v>282</v>
      </c>
      <c r="AV342" s="159" t="s">
        <v>282</v>
      </c>
      <c r="AW342" s="159" t="s">
        <v>10840</v>
      </c>
      <c r="AX342" s="159">
        <v>1</v>
      </c>
      <c r="AY342" s="159">
        <v>8</v>
      </c>
      <c r="AZ342" s="159" t="s">
        <v>10841</v>
      </c>
      <c r="BA342" s="159" t="s">
        <v>299</v>
      </c>
      <c r="BB342" s="159">
        <v>17</v>
      </c>
      <c r="BC342" s="159">
        <v>34</v>
      </c>
      <c r="BD342" s="159">
        <v>8.6</v>
      </c>
      <c r="BE342" s="159">
        <v>12</v>
      </c>
      <c r="BF342" s="159" t="s">
        <v>282</v>
      </c>
      <c r="BG342" s="159" t="s">
        <v>282</v>
      </c>
      <c r="BH342" s="159" t="s">
        <v>282</v>
      </c>
      <c r="BI342" s="159" t="s">
        <v>282</v>
      </c>
      <c r="BJ342" s="159" t="s">
        <v>282</v>
      </c>
      <c r="BK342" s="159" t="s">
        <v>282</v>
      </c>
      <c r="BL342" s="159">
        <v>10.8</v>
      </c>
      <c r="BM342" s="159">
        <v>10.199999999999999</v>
      </c>
      <c r="BN342" s="159">
        <v>10</v>
      </c>
      <c r="BO342" s="159" t="s">
        <v>282</v>
      </c>
      <c r="BP342" s="159" t="s">
        <v>282</v>
      </c>
      <c r="BQ342" s="159" t="s">
        <v>282</v>
      </c>
      <c r="BR342" s="159" t="s">
        <v>282</v>
      </c>
      <c r="BS342" s="159" t="s">
        <v>282</v>
      </c>
      <c r="BT342" s="159" t="s">
        <v>282</v>
      </c>
      <c r="BU342" s="159">
        <v>12</v>
      </c>
      <c r="BV342" s="159">
        <v>10</v>
      </c>
      <c r="BW342" s="212" t="s">
        <v>12187</v>
      </c>
      <c r="BX342" s="159" t="s">
        <v>10585</v>
      </c>
      <c r="BY342" s="159">
        <v>0</v>
      </c>
      <c r="BZ342" s="159">
        <v>5</v>
      </c>
      <c r="CA342" s="159" t="s">
        <v>282</v>
      </c>
      <c r="CB342" s="159" t="s">
        <v>282</v>
      </c>
      <c r="CC342" s="159" t="s">
        <v>282</v>
      </c>
      <c r="CD342" s="159" t="s">
        <v>282</v>
      </c>
      <c r="CE342" s="159" t="s">
        <v>10840</v>
      </c>
      <c r="CF342" s="159">
        <v>1</v>
      </c>
      <c r="CG342" s="159">
        <v>3</v>
      </c>
      <c r="CH342" s="159" t="s">
        <v>10841</v>
      </c>
      <c r="CI342" s="159" t="s">
        <v>299</v>
      </c>
      <c r="CJ342" s="159">
        <v>17</v>
      </c>
      <c r="CK342" s="159">
        <v>31</v>
      </c>
      <c r="CL342" s="159">
        <v>7.5</v>
      </c>
      <c r="CM342" s="159">
        <v>14</v>
      </c>
      <c r="CN342" s="159" t="s">
        <v>282</v>
      </c>
      <c r="CO342" s="159" t="s">
        <v>282</v>
      </c>
      <c r="CP342" s="159" t="s">
        <v>282</v>
      </c>
      <c r="CQ342" s="159" t="s">
        <v>282</v>
      </c>
      <c r="CR342" s="159" t="s">
        <v>282</v>
      </c>
      <c r="CS342" s="159" t="s">
        <v>282</v>
      </c>
      <c r="CT342" s="159">
        <v>24.1</v>
      </c>
      <c r="CU342" s="159">
        <v>9.9</v>
      </c>
      <c r="CV342" s="159">
        <v>9</v>
      </c>
      <c r="CW342" s="159" t="s">
        <v>282</v>
      </c>
      <c r="CX342" s="159" t="s">
        <v>282</v>
      </c>
      <c r="CY342" s="159" t="s">
        <v>282</v>
      </c>
      <c r="CZ342" s="159" t="s">
        <v>282</v>
      </c>
      <c r="DA342" s="159" t="s">
        <v>282</v>
      </c>
      <c r="DB342" s="159" t="s">
        <v>282</v>
      </c>
      <c r="DC342" s="159">
        <v>14</v>
      </c>
      <c r="DD342" s="159">
        <v>9</v>
      </c>
      <c r="DE342" s="159" t="s">
        <v>282</v>
      </c>
      <c r="DF342" s="159" t="s">
        <v>282</v>
      </c>
      <c r="DG342" s="159" t="s">
        <v>282</v>
      </c>
      <c r="DH342" s="159" t="s">
        <v>282</v>
      </c>
      <c r="DI342" s="159" t="s">
        <v>282</v>
      </c>
      <c r="DJ342" s="159" t="s">
        <v>282</v>
      </c>
      <c r="DK342" s="159" t="s">
        <v>282</v>
      </c>
      <c r="DL342" s="159" t="s">
        <v>282</v>
      </c>
      <c r="DM342" s="159" t="s">
        <v>282</v>
      </c>
      <c r="DN342" s="159" t="s">
        <v>282</v>
      </c>
      <c r="DO342" s="159" t="s">
        <v>282</v>
      </c>
      <c r="DP342" s="159" t="s">
        <v>282</v>
      </c>
      <c r="DQ342" s="159" t="s">
        <v>282</v>
      </c>
      <c r="DR342" s="159" t="s">
        <v>282</v>
      </c>
      <c r="DS342" s="159" t="s">
        <v>282</v>
      </c>
      <c r="DT342" s="159" t="s">
        <v>282</v>
      </c>
      <c r="DU342" s="159" t="s">
        <v>282</v>
      </c>
      <c r="DV342" s="159" t="s">
        <v>282</v>
      </c>
      <c r="DW342" s="159" t="s">
        <v>282</v>
      </c>
      <c r="DX342" s="159" t="s">
        <v>282</v>
      </c>
      <c r="DY342" s="159" t="s">
        <v>282</v>
      </c>
      <c r="DZ342" s="159" t="s">
        <v>282</v>
      </c>
      <c r="EA342" s="159" t="s">
        <v>282</v>
      </c>
      <c r="EB342" s="159" t="s">
        <v>282</v>
      </c>
      <c r="EC342" s="159" t="s">
        <v>282</v>
      </c>
      <c r="ED342" s="159" t="s">
        <v>282</v>
      </c>
      <c r="EE342" s="159" t="s">
        <v>282</v>
      </c>
      <c r="EF342" s="159" t="s">
        <v>282</v>
      </c>
      <c r="EG342" s="159" t="s">
        <v>282</v>
      </c>
      <c r="EH342" s="159" t="s">
        <v>282</v>
      </c>
      <c r="EI342" s="159" t="s">
        <v>282</v>
      </c>
      <c r="EJ342" s="159" t="s">
        <v>282</v>
      </c>
      <c r="EK342" s="159" t="s">
        <v>282</v>
      </c>
      <c r="EL342" s="159" t="s">
        <v>282</v>
      </c>
      <c r="EM342" s="159" t="s">
        <v>282</v>
      </c>
      <c r="EN342" s="159" t="s">
        <v>282</v>
      </c>
      <c r="EO342" s="159" t="s">
        <v>282</v>
      </c>
      <c r="EP342" s="159" t="s">
        <v>282</v>
      </c>
      <c r="EQ342" s="159" t="s">
        <v>282</v>
      </c>
      <c r="ER342" s="159" t="s">
        <v>282</v>
      </c>
      <c r="ES342" s="159" t="s">
        <v>282</v>
      </c>
      <c r="ET342" s="159" t="s">
        <v>282</v>
      </c>
      <c r="EU342" s="159" t="s">
        <v>282</v>
      </c>
      <c r="EV342" s="159" t="s">
        <v>282</v>
      </c>
      <c r="EW342" s="159" t="s">
        <v>282</v>
      </c>
      <c r="EX342" s="159" t="s">
        <v>282</v>
      </c>
      <c r="EY342" s="159" t="s">
        <v>282</v>
      </c>
      <c r="EZ342" s="159" t="s">
        <v>282</v>
      </c>
      <c r="FA342" s="159" t="s">
        <v>282</v>
      </c>
      <c r="FB342" s="159" t="s">
        <v>282</v>
      </c>
      <c r="FC342" s="159" t="s">
        <v>282</v>
      </c>
      <c r="FD342" s="159" t="s">
        <v>282</v>
      </c>
      <c r="FE342" s="159" t="s">
        <v>282</v>
      </c>
      <c r="FF342" s="159" t="s">
        <v>282</v>
      </c>
      <c r="FG342" s="159" t="s">
        <v>282</v>
      </c>
      <c r="FH342" s="159" t="s">
        <v>282</v>
      </c>
      <c r="FI342" s="159" t="s">
        <v>282</v>
      </c>
      <c r="FJ342" s="159" t="s">
        <v>282</v>
      </c>
      <c r="FK342" s="159" t="s">
        <v>282</v>
      </c>
      <c r="FL342" s="159" t="s">
        <v>282</v>
      </c>
      <c r="FM342" s="159" t="s">
        <v>282</v>
      </c>
      <c r="FN342" s="159" t="s">
        <v>282</v>
      </c>
      <c r="FO342" s="159" t="s">
        <v>282</v>
      </c>
      <c r="FP342" s="159" t="s">
        <v>282</v>
      </c>
      <c r="FQ342" s="159" t="s">
        <v>282</v>
      </c>
      <c r="FR342" s="159" t="s">
        <v>282</v>
      </c>
      <c r="FS342" s="159" t="s">
        <v>282</v>
      </c>
      <c r="FT342" s="159" t="s">
        <v>282</v>
      </c>
    </row>
    <row r="343" spans="1:176" x14ac:dyDescent="0.25">
      <c r="A343" s="212" t="s">
        <v>8378</v>
      </c>
      <c r="B343" s="159" t="s">
        <v>14725</v>
      </c>
      <c r="C343" s="66" t="str">
        <f>IF(ISNUMBER(Severity!H343)=FALSE,Severity!F343,IF(Severity!H343&gt;=0.5,"YES","NO"))</f>
        <v>YES</v>
      </c>
      <c r="D343" s="66" t="str">
        <f>IF(ISNUMBER(Severity!I343)=FALSE,Severity!G343,IF(Severity!I343&gt;0.5,"YES","NO"))</f>
        <v>NO</v>
      </c>
      <c r="E343" s="159">
        <v>1</v>
      </c>
      <c r="F343" s="159">
        <v>2</v>
      </c>
      <c r="G343" s="212" t="s">
        <v>261</v>
      </c>
      <c r="H343" s="159" t="s">
        <v>10507</v>
      </c>
      <c r="I343" s="159" t="s">
        <v>282</v>
      </c>
      <c r="J343" s="159" t="s">
        <v>282</v>
      </c>
      <c r="K343" s="159" t="s">
        <v>282</v>
      </c>
      <c r="L343" s="159" t="s">
        <v>282</v>
      </c>
      <c r="M343" s="159" t="s">
        <v>282</v>
      </c>
      <c r="N343" s="159" t="s">
        <v>282</v>
      </c>
      <c r="O343" s="159" t="s">
        <v>282</v>
      </c>
      <c r="P343" s="159" t="s">
        <v>282</v>
      </c>
      <c r="Q343" s="159" t="s">
        <v>282</v>
      </c>
      <c r="R343" s="159" t="s">
        <v>282</v>
      </c>
      <c r="S343" s="159" t="s">
        <v>194</v>
      </c>
      <c r="T343" s="159">
        <v>10</v>
      </c>
      <c r="U343" s="159" t="s">
        <v>282</v>
      </c>
      <c r="V343" s="159" t="s">
        <v>282</v>
      </c>
      <c r="W343" s="159" t="s">
        <v>282</v>
      </c>
      <c r="X343" s="159">
        <v>22.1</v>
      </c>
      <c r="Y343" s="159">
        <v>3.91</v>
      </c>
      <c r="Z343" s="159">
        <v>17</v>
      </c>
      <c r="AA343" s="159" t="s">
        <v>282</v>
      </c>
      <c r="AB343" s="159" t="s">
        <v>282</v>
      </c>
      <c r="AC343" s="159" t="s">
        <v>282</v>
      </c>
      <c r="AD343" s="159">
        <v>20.2</v>
      </c>
      <c r="AE343" s="159">
        <v>4.5599999999999996</v>
      </c>
      <c r="AF343" s="159">
        <v>17</v>
      </c>
      <c r="AG343" s="159" t="s">
        <v>282</v>
      </c>
      <c r="AH343" s="159" t="s">
        <v>282</v>
      </c>
      <c r="AI343" s="159" t="s">
        <v>282</v>
      </c>
      <c r="AJ343" s="159" t="s">
        <v>282</v>
      </c>
      <c r="AK343" s="159" t="s">
        <v>282</v>
      </c>
      <c r="AL343" s="159" t="s">
        <v>282</v>
      </c>
      <c r="AM343" s="159" t="s">
        <v>282</v>
      </c>
      <c r="AN343" s="159">
        <v>17</v>
      </c>
      <c r="AO343" s="159" t="s">
        <v>790</v>
      </c>
      <c r="AP343" s="159" t="s">
        <v>10507</v>
      </c>
      <c r="AQ343" s="159" t="s">
        <v>282</v>
      </c>
      <c r="AR343" s="159" t="s">
        <v>282</v>
      </c>
      <c r="AS343" s="159" t="s">
        <v>282</v>
      </c>
      <c r="AT343" s="159" t="s">
        <v>282</v>
      </c>
      <c r="AU343" s="159" t="s">
        <v>282</v>
      </c>
      <c r="AV343" s="159" t="s">
        <v>282</v>
      </c>
      <c r="AW343" s="159" t="s">
        <v>282</v>
      </c>
      <c r="AX343" s="159" t="s">
        <v>282</v>
      </c>
      <c r="AY343" s="159" t="s">
        <v>282</v>
      </c>
      <c r="AZ343" s="159" t="s">
        <v>282</v>
      </c>
      <c r="BA343" s="159" t="s">
        <v>194</v>
      </c>
      <c r="BB343" s="159">
        <v>10</v>
      </c>
      <c r="BC343" s="159" t="s">
        <v>282</v>
      </c>
      <c r="BD343" s="159" t="s">
        <v>282</v>
      </c>
      <c r="BE343" s="159" t="s">
        <v>282</v>
      </c>
      <c r="BF343" s="159">
        <v>24.5</v>
      </c>
      <c r="BG343" s="159">
        <v>4.05</v>
      </c>
      <c r="BH343" s="159">
        <v>15</v>
      </c>
      <c r="BI343" s="159" t="s">
        <v>282</v>
      </c>
      <c r="BJ343" s="159" t="s">
        <v>282</v>
      </c>
      <c r="BK343" s="159" t="s">
        <v>282</v>
      </c>
      <c r="BL343" s="159">
        <v>22.3</v>
      </c>
      <c r="BM343" s="159">
        <v>4.95</v>
      </c>
      <c r="BN343" s="159">
        <v>15</v>
      </c>
      <c r="BO343" s="159" t="s">
        <v>282</v>
      </c>
      <c r="BP343" s="159" t="s">
        <v>282</v>
      </c>
      <c r="BQ343" s="159" t="s">
        <v>282</v>
      </c>
      <c r="BR343" s="159" t="s">
        <v>282</v>
      </c>
      <c r="BS343" s="159" t="s">
        <v>282</v>
      </c>
      <c r="BT343" s="159" t="s">
        <v>282</v>
      </c>
      <c r="BU343" s="159" t="s">
        <v>282</v>
      </c>
      <c r="BV343" s="159">
        <v>15</v>
      </c>
      <c r="BW343" s="159" t="s">
        <v>282</v>
      </c>
      <c r="BX343" s="159" t="s">
        <v>282</v>
      </c>
      <c r="BY343" s="159" t="s">
        <v>282</v>
      </c>
      <c r="BZ343" s="159" t="s">
        <v>282</v>
      </c>
      <c r="CA343" s="159" t="s">
        <v>282</v>
      </c>
      <c r="CB343" s="159" t="s">
        <v>282</v>
      </c>
      <c r="CC343" s="159" t="s">
        <v>282</v>
      </c>
      <c r="CD343" s="159" t="s">
        <v>282</v>
      </c>
      <c r="CE343" s="159" t="s">
        <v>282</v>
      </c>
      <c r="CF343" s="159" t="s">
        <v>282</v>
      </c>
      <c r="CG343" s="159" t="s">
        <v>282</v>
      </c>
      <c r="CH343" s="159" t="s">
        <v>282</v>
      </c>
      <c r="CI343" s="159" t="s">
        <v>282</v>
      </c>
      <c r="CJ343" s="159" t="s">
        <v>282</v>
      </c>
      <c r="CK343" s="159" t="s">
        <v>282</v>
      </c>
      <c r="CL343" s="159" t="s">
        <v>282</v>
      </c>
      <c r="CM343" s="159" t="s">
        <v>282</v>
      </c>
      <c r="CN343" s="159" t="s">
        <v>282</v>
      </c>
      <c r="CO343" s="159" t="s">
        <v>282</v>
      </c>
      <c r="CP343" s="159" t="s">
        <v>282</v>
      </c>
      <c r="CQ343" s="159" t="s">
        <v>282</v>
      </c>
      <c r="CR343" s="159" t="s">
        <v>282</v>
      </c>
      <c r="CS343" s="159" t="s">
        <v>282</v>
      </c>
      <c r="CT343" s="159" t="s">
        <v>282</v>
      </c>
      <c r="CU343" s="159" t="s">
        <v>282</v>
      </c>
      <c r="CV343" s="159" t="s">
        <v>282</v>
      </c>
      <c r="CW343" s="159" t="s">
        <v>282</v>
      </c>
      <c r="CX343" s="159" t="s">
        <v>282</v>
      </c>
      <c r="CY343" s="159" t="s">
        <v>282</v>
      </c>
      <c r="CZ343" s="159" t="s">
        <v>282</v>
      </c>
      <c r="DA343" s="159" t="s">
        <v>282</v>
      </c>
      <c r="DB343" s="159" t="s">
        <v>282</v>
      </c>
      <c r="DC343" s="159" t="s">
        <v>282</v>
      </c>
      <c r="DD343" s="159" t="s">
        <v>282</v>
      </c>
      <c r="DE343" s="159" t="s">
        <v>282</v>
      </c>
      <c r="DF343" s="159" t="s">
        <v>282</v>
      </c>
      <c r="DG343" s="159" t="s">
        <v>282</v>
      </c>
      <c r="DH343" s="159" t="s">
        <v>282</v>
      </c>
      <c r="DI343" s="159" t="s">
        <v>282</v>
      </c>
      <c r="DJ343" s="159" t="s">
        <v>282</v>
      </c>
      <c r="DK343" s="159" t="s">
        <v>282</v>
      </c>
      <c r="DL343" s="159" t="s">
        <v>282</v>
      </c>
      <c r="DM343" s="159" t="s">
        <v>282</v>
      </c>
      <c r="DN343" s="159" t="s">
        <v>282</v>
      </c>
      <c r="DO343" s="159" t="s">
        <v>282</v>
      </c>
      <c r="DP343" s="159" t="s">
        <v>282</v>
      </c>
      <c r="DQ343" s="159" t="s">
        <v>282</v>
      </c>
      <c r="DR343" s="159" t="s">
        <v>282</v>
      </c>
      <c r="DS343" s="159" t="s">
        <v>282</v>
      </c>
      <c r="DT343" s="159" t="s">
        <v>282</v>
      </c>
      <c r="DU343" s="159" t="s">
        <v>282</v>
      </c>
      <c r="DV343" s="159" t="s">
        <v>282</v>
      </c>
      <c r="DW343" s="159" t="s">
        <v>282</v>
      </c>
      <c r="DX343" s="159" t="s">
        <v>282</v>
      </c>
      <c r="DY343" s="159" t="s">
        <v>282</v>
      </c>
      <c r="DZ343" s="159" t="s">
        <v>282</v>
      </c>
      <c r="EA343" s="159" t="s">
        <v>282</v>
      </c>
      <c r="EB343" s="159" t="s">
        <v>282</v>
      </c>
      <c r="EC343" s="159" t="s">
        <v>282</v>
      </c>
      <c r="ED343" s="159" t="s">
        <v>282</v>
      </c>
      <c r="EE343" s="159" t="s">
        <v>282</v>
      </c>
      <c r="EF343" s="159" t="s">
        <v>282</v>
      </c>
      <c r="EG343" s="159" t="s">
        <v>282</v>
      </c>
      <c r="EH343" s="159" t="s">
        <v>282</v>
      </c>
      <c r="EI343" s="159" t="s">
        <v>282</v>
      </c>
      <c r="EJ343" s="159" t="s">
        <v>282</v>
      </c>
      <c r="EK343" s="159" t="s">
        <v>282</v>
      </c>
      <c r="EL343" s="159" t="s">
        <v>282</v>
      </c>
      <c r="EM343" s="159" t="s">
        <v>282</v>
      </c>
      <c r="EN343" s="159" t="s">
        <v>282</v>
      </c>
      <c r="EO343" s="159" t="s">
        <v>282</v>
      </c>
      <c r="EP343" s="159" t="s">
        <v>282</v>
      </c>
      <c r="EQ343" s="159" t="s">
        <v>282</v>
      </c>
      <c r="ER343" s="159" t="s">
        <v>282</v>
      </c>
      <c r="ES343" s="159" t="s">
        <v>282</v>
      </c>
      <c r="ET343" s="159" t="s">
        <v>282</v>
      </c>
      <c r="EU343" s="159" t="s">
        <v>282</v>
      </c>
      <c r="EV343" s="159" t="s">
        <v>282</v>
      </c>
      <c r="EW343" s="159" t="s">
        <v>282</v>
      </c>
      <c r="EX343" s="159" t="s">
        <v>282</v>
      </c>
      <c r="EY343" s="159" t="s">
        <v>282</v>
      </c>
      <c r="EZ343" s="159" t="s">
        <v>282</v>
      </c>
      <c r="FA343" s="159" t="s">
        <v>282</v>
      </c>
      <c r="FB343" s="159" t="s">
        <v>282</v>
      </c>
      <c r="FC343" s="159" t="s">
        <v>282</v>
      </c>
      <c r="FD343" s="159" t="s">
        <v>282</v>
      </c>
      <c r="FE343" s="159" t="s">
        <v>282</v>
      </c>
      <c r="FF343" s="159" t="s">
        <v>282</v>
      </c>
      <c r="FG343" s="159" t="s">
        <v>282</v>
      </c>
      <c r="FH343" s="159" t="s">
        <v>282</v>
      </c>
      <c r="FI343" s="159" t="s">
        <v>282</v>
      </c>
      <c r="FJ343" s="159" t="s">
        <v>282</v>
      </c>
      <c r="FK343" s="159" t="s">
        <v>282</v>
      </c>
      <c r="FL343" s="159" t="s">
        <v>282</v>
      </c>
      <c r="FM343" s="159" t="s">
        <v>282</v>
      </c>
      <c r="FN343" s="159" t="s">
        <v>282</v>
      </c>
      <c r="FO343" s="159" t="s">
        <v>282</v>
      </c>
      <c r="FP343" s="159" t="s">
        <v>282</v>
      </c>
      <c r="FQ343" s="159" t="s">
        <v>282</v>
      </c>
      <c r="FR343" s="159" t="s">
        <v>282</v>
      </c>
      <c r="FS343" s="159" t="s">
        <v>282</v>
      </c>
      <c r="FT343" s="159" t="s">
        <v>282</v>
      </c>
    </row>
    <row r="344" spans="1:176" x14ac:dyDescent="0.25">
      <c r="A344" s="212" t="s">
        <v>2893</v>
      </c>
      <c r="B344" s="159" t="s">
        <v>14729</v>
      </c>
      <c r="C344" s="66" t="str">
        <f>IF(ISNUMBER(Severity!H344)=FALSE,Severity!F344,IF(Severity!H344&gt;=0.5,"YES","NO"))</f>
        <v>YES</v>
      </c>
      <c r="D344" s="66" t="str">
        <f>IF(ISNUMBER(Severity!I344)=FALSE,Severity!G344,IF(Severity!I344&gt;0.5,"YES","NO"))</f>
        <v>NO</v>
      </c>
      <c r="E344" s="159">
        <v>8</v>
      </c>
      <c r="F344" s="159">
        <v>2</v>
      </c>
      <c r="G344" s="212" t="s">
        <v>258</v>
      </c>
      <c r="H344" s="159" t="s">
        <v>10507</v>
      </c>
      <c r="I344" s="159">
        <v>10</v>
      </c>
      <c r="J344" s="159">
        <v>15</v>
      </c>
      <c r="K344" s="159" t="s">
        <v>299</v>
      </c>
      <c r="L344" s="159">
        <v>21</v>
      </c>
      <c r="M344" s="159">
        <v>26</v>
      </c>
      <c r="N344" s="159">
        <v>7</v>
      </c>
      <c r="O344" s="159" t="s">
        <v>299</v>
      </c>
      <c r="P344" s="159">
        <v>21</v>
      </c>
      <c r="Q344" s="159">
        <v>33</v>
      </c>
      <c r="R344" s="159">
        <v>50</v>
      </c>
      <c r="S344" s="159" t="s">
        <v>299</v>
      </c>
      <c r="T344" s="159">
        <v>21</v>
      </c>
      <c r="U344" s="159">
        <v>22</v>
      </c>
      <c r="V344" s="159" t="s">
        <v>282</v>
      </c>
      <c r="W344" s="159">
        <v>79</v>
      </c>
      <c r="X344" s="159" t="s">
        <v>282</v>
      </c>
      <c r="Y344" s="159" t="s">
        <v>282</v>
      </c>
      <c r="Z344" s="159" t="s">
        <v>282</v>
      </c>
      <c r="AA344" s="159" t="s">
        <v>282</v>
      </c>
      <c r="AB344" s="159" t="s">
        <v>282</v>
      </c>
      <c r="AC344" s="159" t="s">
        <v>282</v>
      </c>
      <c r="AD344" s="159" t="s">
        <v>282</v>
      </c>
      <c r="AE344" s="159" t="s">
        <v>282</v>
      </c>
      <c r="AF344" s="159" t="s">
        <v>282</v>
      </c>
      <c r="AG344" s="159" t="s">
        <v>282</v>
      </c>
      <c r="AH344" s="159" t="s">
        <v>282</v>
      </c>
      <c r="AI344" s="159" t="s">
        <v>282</v>
      </c>
      <c r="AJ344" s="159" t="s">
        <v>282</v>
      </c>
      <c r="AK344" s="159" t="s">
        <v>282</v>
      </c>
      <c r="AL344" s="159" t="s">
        <v>282</v>
      </c>
      <c r="AM344" s="159">
        <v>79</v>
      </c>
      <c r="AN344" s="159">
        <v>64</v>
      </c>
      <c r="AO344" s="159" t="s">
        <v>246</v>
      </c>
      <c r="AP344" s="159" t="s">
        <v>10507</v>
      </c>
      <c r="AQ344" s="159">
        <v>13</v>
      </c>
      <c r="AR344" s="159">
        <v>24</v>
      </c>
      <c r="AS344" s="159" t="s">
        <v>299</v>
      </c>
      <c r="AT344" s="159">
        <v>21</v>
      </c>
      <c r="AU344" s="159">
        <v>19</v>
      </c>
      <c r="AV344" s="159">
        <v>7</v>
      </c>
      <c r="AW344" s="159" t="s">
        <v>299</v>
      </c>
      <c r="AX344" s="159">
        <v>21</v>
      </c>
      <c r="AY344" s="159">
        <v>33</v>
      </c>
      <c r="AZ344" s="159">
        <v>50</v>
      </c>
      <c r="BA344" s="159" t="s">
        <v>299</v>
      </c>
      <c r="BB344" s="159">
        <v>21</v>
      </c>
      <c r="BC344" s="159">
        <v>22</v>
      </c>
      <c r="BD344" s="159" t="s">
        <v>282</v>
      </c>
      <c r="BE344" s="159">
        <v>77</v>
      </c>
      <c r="BF344" s="159" t="s">
        <v>282</v>
      </c>
      <c r="BG344" s="159" t="s">
        <v>282</v>
      </c>
      <c r="BH344" s="159" t="s">
        <v>282</v>
      </c>
      <c r="BI344" s="159" t="s">
        <v>282</v>
      </c>
      <c r="BJ344" s="159" t="s">
        <v>282</v>
      </c>
      <c r="BK344" s="159" t="s">
        <v>282</v>
      </c>
      <c r="BL344" s="159" t="s">
        <v>282</v>
      </c>
      <c r="BM344" s="159" t="s">
        <v>282</v>
      </c>
      <c r="BN344" s="159" t="s">
        <v>282</v>
      </c>
      <c r="BO344" s="159" t="s">
        <v>282</v>
      </c>
      <c r="BP344" s="159" t="s">
        <v>282</v>
      </c>
      <c r="BQ344" s="159" t="s">
        <v>282</v>
      </c>
      <c r="BR344" s="159" t="s">
        <v>282</v>
      </c>
      <c r="BS344" s="159" t="s">
        <v>282</v>
      </c>
      <c r="BT344" s="159" t="s">
        <v>282</v>
      </c>
      <c r="BU344" s="159">
        <v>77</v>
      </c>
      <c r="BV344" s="159">
        <v>53</v>
      </c>
      <c r="BW344" s="159" t="s">
        <v>282</v>
      </c>
      <c r="BX344" s="159" t="s">
        <v>282</v>
      </c>
      <c r="BY344" s="159" t="s">
        <v>282</v>
      </c>
      <c r="BZ344" s="159" t="s">
        <v>282</v>
      </c>
      <c r="CA344" s="159" t="s">
        <v>282</v>
      </c>
      <c r="CB344" s="159" t="s">
        <v>282</v>
      </c>
      <c r="CC344" s="159" t="s">
        <v>282</v>
      </c>
      <c r="CD344" s="159" t="s">
        <v>282</v>
      </c>
      <c r="CE344" s="159" t="s">
        <v>282</v>
      </c>
      <c r="CF344" s="159" t="s">
        <v>282</v>
      </c>
      <c r="CG344" s="159" t="s">
        <v>282</v>
      </c>
      <c r="CH344" s="159" t="s">
        <v>282</v>
      </c>
      <c r="CI344" s="159" t="s">
        <v>282</v>
      </c>
      <c r="CJ344" s="159" t="s">
        <v>282</v>
      </c>
      <c r="CK344" s="159" t="s">
        <v>282</v>
      </c>
      <c r="CL344" s="159" t="s">
        <v>282</v>
      </c>
      <c r="CM344" s="159" t="s">
        <v>282</v>
      </c>
      <c r="CN344" s="159" t="s">
        <v>282</v>
      </c>
      <c r="CO344" s="159" t="s">
        <v>282</v>
      </c>
      <c r="CP344" s="159" t="s">
        <v>282</v>
      </c>
      <c r="CQ344" s="159" t="s">
        <v>282</v>
      </c>
      <c r="CR344" s="159" t="s">
        <v>282</v>
      </c>
      <c r="CS344" s="159" t="s">
        <v>282</v>
      </c>
      <c r="CT344" s="159" t="s">
        <v>282</v>
      </c>
      <c r="CU344" s="159" t="s">
        <v>282</v>
      </c>
      <c r="CV344" s="159" t="s">
        <v>282</v>
      </c>
      <c r="CW344" s="159" t="s">
        <v>282</v>
      </c>
      <c r="CX344" s="159" t="s">
        <v>282</v>
      </c>
      <c r="CY344" s="159" t="s">
        <v>282</v>
      </c>
      <c r="CZ344" s="159" t="s">
        <v>282</v>
      </c>
      <c r="DA344" s="159" t="s">
        <v>282</v>
      </c>
      <c r="DB344" s="159" t="s">
        <v>282</v>
      </c>
      <c r="DC344" s="159" t="s">
        <v>282</v>
      </c>
      <c r="DD344" s="159" t="s">
        <v>282</v>
      </c>
      <c r="DE344" s="159" t="s">
        <v>282</v>
      </c>
      <c r="DF344" s="159" t="s">
        <v>282</v>
      </c>
      <c r="DG344" s="159" t="s">
        <v>282</v>
      </c>
      <c r="DH344" s="159" t="s">
        <v>282</v>
      </c>
      <c r="DI344" s="159" t="s">
        <v>282</v>
      </c>
      <c r="DJ344" s="159" t="s">
        <v>282</v>
      </c>
      <c r="DK344" s="159" t="s">
        <v>282</v>
      </c>
      <c r="DL344" s="159" t="s">
        <v>282</v>
      </c>
      <c r="DM344" s="159" t="s">
        <v>282</v>
      </c>
      <c r="DN344" s="159" t="s">
        <v>282</v>
      </c>
      <c r="DO344" s="159" t="s">
        <v>282</v>
      </c>
      <c r="DP344" s="159" t="s">
        <v>282</v>
      </c>
      <c r="DQ344" s="159" t="s">
        <v>282</v>
      </c>
      <c r="DR344" s="159" t="s">
        <v>282</v>
      </c>
      <c r="DS344" s="159" t="s">
        <v>282</v>
      </c>
      <c r="DT344" s="159" t="s">
        <v>282</v>
      </c>
      <c r="DU344" s="159" t="s">
        <v>282</v>
      </c>
      <c r="DV344" s="159" t="s">
        <v>282</v>
      </c>
      <c r="DW344" s="159" t="s">
        <v>282</v>
      </c>
      <c r="DX344" s="159" t="s">
        <v>282</v>
      </c>
      <c r="DY344" s="159" t="s">
        <v>282</v>
      </c>
      <c r="DZ344" s="159" t="s">
        <v>282</v>
      </c>
      <c r="EA344" s="159" t="s">
        <v>282</v>
      </c>
      <c r="EB344" s="159" t="s">
        <v>282</v>
      </c>
      <c r="EC344" s="159" t="s">
        <v>282</v>
      </c>
      <c r="ED344" s="159" t="s">
        <v>282</v>
      </c>
      <c r="EE344" s="159" t="s">
        <v>282</v>
      </c>
      <c r="EF344" s="159" t="s">
        <v>282</v>
      </c>
      <c r="EG344" s="159" t="s">
        <v>282</v>
      </c>
      <c r="EH344" s="159" t="s">
        <v>282</v>
      </c>
      <c r="EI344" s="159" t="s">
        <v>282</v>
      </c>
      <c r="EJ344" s="159" t="s">
        <v>282</v>
      </c>
      <c r="EK344" s="159" t="s">
        <v>282</v>
      </c>
      <c r="EL344" s="159" t="s">
        <v>282</v>
      </c>
      <c r="EM344" s="159" t="s">
        <v>282</v>
      </c>
      <c r="EN344" s="159" t="s">
        <v>282</v>
      </c>
      <c r="EO344" s="159" t="s">
        <v>282</v>
      </c>
      <c r="EP344" s="159" t="s">
        <v>282</v>
      </c>
      <c r="EQ344" s="159" t="s">
        <v>282</v>
      </c>
      <c r="ER344" s="159" t="s">
        <v>282</v>
      </c>
      <c r="ES344" s="159" t="s">
        <v>282</v>
      </c>
      <c r="ET344" s="159" t="s">
        <v>282</v>
      </c>
      <c r="EU344" s="159" t="s">
        <v>282</v>
      </c>
      <c r="EV344" s="159" t="s">
        <v>282</v>
      </c>
      <c r="EW344" s="159" t="s">
        <v>282</v>
      </c>
      <c r="EX344" s="159" t="s">
        <v>282</v>
      </c>
      <c r="EY344" s="159" t="s">
        <v>282</v>
      </c>
      <c r="EZ344" s="159" t="s">
        <v>282</v>
      </c>
      <c r="FA344" s="159" t="s">
        <v>282</v>
      </c>
      <c r="FB344" s="159" t="s">
        <v>282</v>
      </c>
      <c r="FC344" s="159" t="s">
        <v>282</v>
      </c>
      <c r="FD344" s="159" t="s">
        <v>282</v>
      </c>
      <c r="FE344" s="159" t="s">
        <v>282</v>
      </c>
      <c r="FF344" s="159" t="s">
        <v>282</v>
      </c>
      <c r="FG344" s="159" t="s">
        <v>282</v>
      </c>
      <c r="FH344" s="159" t="s">
        <v>282</v>
      </c>
      <c r="FI344" s="159" t="s">
        <v>282</v>
      </c>
      <c r="FJ344" s="159" t="s">
        <v>282</v>
      </c>
      <c r="FK344" s="159" t="s">
        <v>282</v>
      </c>
      <c r="FL344" s="159" t="s">
        <v>282</v>
      </c>
      <c r="FM344" s="159" t="s">
        <v>282</v>
      </c>
      <c r="FN344" s="159" t="s">
        <v>282</v>
      </c>
      <c r="FO344" s="159" t="s">
        <v>282</v>
      </c>
      <c r="FP344" s="159" t="s">
        <v>282</v>
      </c>
      <c r="FQ344" s="159" t="s">
        <v>282</v>
      </c>
      <c r="FR344" s="159" t="s">
        <v>282</v>
      </c>
      <c r="FS344" s="159" t="s">
        <v>282</v>
      </c>
      <c r="FT344" s="159" t="s">
        <v>282</v>
      </c>
    </row>
    <row r="345" spans="1:176" x14ac:dyDescent="0.25">
      <c r="A345" s="212" t="s">
        <v>7185</v>
      </c>
      <c r="B345" s="159" t="s">
        <v>14737</v>
      </c>
      <c r="C345" s="331" t="s">
        <v>793</v>
      </c>
      <c r="D345" s="331" t="s">
        <v>130</v>
      </c>
      <c r="E345" s="159">
        <v>6</v>
      </c>
      <c r="F345" s="159">
        <v>2</v>
      </c>
      <c r="G345" s="212" t="s">
        <v>256</v>
      </c>
      <c r="H345" s="159" t="s">
        <v>10507</v>
      </c>
      <c r="I345" s="159">
        <v>14</v>
      </c>
      <c r="J345" s="159" t="s">
        <v>282</v>
      </c>
      <c r="K345" s="159" t="s">
        <v>299</v>
      </c>
      <c r="L345" s="159">
        <v>17</v>
      </c>
      <c r="M345" s="159">
        <v>24</v>
      </c>
      <c r="N345" s="159">
        <v>9</v>
      </c>
      <c r="O345" s="159" t="s">
        <v>299</v>
      </c>
      <c r="P345" s="159">
        <v>21</v>
      </c>
      <c r="Q345" s="159">
        <v>33</v>
      </c>
      <c r="R345" s="159">
        <v>50</v>
      </c>
      <c r="S345" s="159" t="s">
        <v>282</v>
      </c>
      <c r="T345" s="159" t="s">
        <v>282</v>
      </c>
      <c r="U345" s="159" t="s">
        <v>282</v>
      </c>
      <c r="V345" s="159" t="s">
        <v>282</v>
      </c>
      <c r="W345" s="159" t="s">
        <v>282</v>
      </c>
      <c r="X345" s="159" t="s">
        <v>282</v>
      </c>
      <c r="Y345" s="159" t="s">
        <v>282</v>
      </c>
      <c r="Z345" s="159" t="s">
        <v>282</v>
      </c>
      <c r="AA345" s="159" t="s">
        <v>282</v>
      </c>
      <c r="AB345" s="159" t="s">
        <v>282</v>
      </c>
      <c r="AC345" s="159" t="s">
        <v>282</v>
      </c>
      <c r="AD345" s="159" t="s">
        <v>282</v>
      </c>
      <c r="AE345" s="159" t="s">
        <v>282</v>
      </c>
      <c r="AF345" s="159" t="s">
        <v>282</v>
      </c>
      <c r="AG345" s="159" t="s">
        <v>282</v>
      </c>
      <c r="AH345" s="159" t="s">
        <v>282</v>
      </c>
      <c r="AI345" s="159" t="s">
        <v>282</v>
      </c>
      <c r="AJ345" s="159" t="s">
        <v>282</v>
      </c>
      <c r="AK345" s="159" t="s">
        <v>282</v>
      </c>
      <c r="AL345" s="159" t="s">
        <v>282</v>
      </c>
      <c r="AM345" s="159">
        <v>72</v>
      </c>
      <c r="AN345" s="159" t="s">
        <v>282</v>
      </c>
      <c r="AO345" s="159" t="s">
        <v>790</v>
      </c>
      <c r="AP345" s="159" t="s">
        <v>10507</v>
      </c>
      <c r="AQ345" s="159">
        <v>6</v>
      </c>
      <c r="AR345" s="159" t="s">
        <v>282</v>
      </c>
      <c r="AS345" s="159" t="s">
        <v>299</v>
      </c>
      <c r="AT345" s="159">
        <v>17</v>
      </c>
      <c r="AU345" s="159">
        <v>12</v>
      </c>
      <c r="AV345" s="159">
        <v>9</v>
      </c>
      <c r="AW345" s="159" t="s">
        <v>299</v>
      </c>
      <c r="AX345" s="159">
        <v>21</v>
      </c>
      <c r="AY345" s="159">
        <v>20</v>
      </c>
      <c r="AZ345" s="159">
        <v>50</v>
      </c>
      <c r="BA345" s="159" t="s">
        <v>282</v>
      </c>
      <c r="BB345" s="159" t="s">
        <v>282</v>
      </c>
      <c r="BC345" s="159" t="s">
        <v>282</v>
      </c>
      <c r="BD345" s="159" t="s">
        <v>282</v>
      </c>
      <c r="BE345" s="159" t="s">
        <v>282</v>
      </c>
      <c r="BF345" s="159" t="s">
        <v>282</v>
      </c>
      <c r="BG345" s="159" t="s">
        <v>282</v>
      </c>
      <c r="BH345" s="159" t="s">
        <v>282</v>
      </c>
      <c r="BI345" s="159" t="s">
        <v>282</v>
      </c>
      <c r="BJ345" s="159" t="s">
        <v>282</v>
      </c>
      <c r="BK345" s="159" t="s">
        <v>282</v>
      </c>
      <c r="BL345" s="159" t="s">
        <v>282</v>
      </c>
      <c r="BM345" s="159" t="s">
        <v>282</v>
      </c>
      <c r="BN345" s="159" t="s">
        <v>282</v>
      </c>
      <c r="BO345" s="159" t="s">
        <v>282</v>
      </c>
      <c r="BP345" s="159" t="s">
        <v>282</v>
      </c>
      <c r="BQ345" s="159" t="s">
        <v>282</v>
      </c>
      <c r="BR345" s="159" t="s">
        <v>282</v>
      </c>
      <c r="BS345" s="159" t="s">
        <v>282</v>
      </c>
      <c r="BT345" s="159" t="s">
        <v>282</v>
      </c>
      <c r="BU345" s="159">
        <v>70</v>
      </c>
      <c r="BV345" s="159" t="s">
        <v>282</v>
      </c>
      <c r="BW345" s="159" t="s">
        <v>282</v>
      </c>
      <c r="BX345" s="159" t="s">
        <v>282</v>
      </c>
      <c r="BY345" s="159" t="s">
        <v>282</v>
      </c>
      <c r="BZ345" s="159" t="s">
        <v>282</v>
      </c>
      <c r="CA345" s="159" t="s">
        <v>282</v>
      </c>
      <c r="CB345" s="159" t="s">
        <v>282</v>
      </c>
      <c r="CC345" s="159" t="s">
        <v>282</v>
      </c>
      <c r="CD345" s="159" t="s">
        <v>282</v>
      </c>
      <c r="CE345" s="159" t="s">
        <v>282</v>
      </c>
      <c r="CF345" s="159" t="s">
        <v>282</v>
      </c>
      <c r="CG345" s="159" t="s">
        <v>282</v>
      </c>
      <c r="CH345" s="159" t="s">
        <v>282</v>
      </c>
      <c r="CI345" s="159" t="s">
        <v>282</v>
      </c>
      <c r="CJ345" s="159" t="s">
        <v>282</v>
      </c>
      <c r="CK345" s="159" t="s">
        <v>282</v>
      </c>
      <c r="CL345" s="159" t="s">
        <v>282</v>
      </c>
      <c r="CM345" s="159" t="s">
        <v>282</v>
      </c>
      <c r="CN345" s="159" t="s">
        <v>282</v>
      </c>
      <c r="CO345" s="159" t="s">
        <v>282</v>
      </c>
      <c r="CP345" s="159" t="s">
        <v>282</v>
      </c>
      <c r="CQ345" s="159" t="s">
        <v>282</v>
      </c>
      <c r="CR345" s="159" t="s">
        <v>282</v>
      </c>
      <c r="CS345" s="159" t="s">
        <v>282</v>
      </c>
      <c r="CT345" s="159" t="s">
        <v>282</v>
      </c>
      <c r="CU345" s="159" t="s">
        <v>282</v>
      </c>
      <c r="CV345" s="159" t="s">
        <v>282</v>
      </c>
      <c r="CW345" s="159" t="s">
        <v>282</v>
      </c>
      <c r="CX345" s="159" t="s">
        <v>282</v>
      </c>
      <c r="CY345" s="159" t="s">
        <v>282</v>
      </c>
      <c r="CZ345" s="159" t="s">
        <v>282</v>
      </c>
      <c r="DA345" s="159" t="s">
        <v>282</v>
      </c>
      <c r="DB345" s="159" t="s">
        <v>282</v>
      </c>
      <c r="DC345" s="159" t="s">
        <v>282</v>
      </c>
      <c r="DD345" s="159" t="s">
        <v>282</v>
      </c>
      <c r="DE345" s="159" t="s">
        <v>282</v>
      </c>
      <c r="DF345" s="159" t="s">
        <v>282</v>
      </c>
      <c r="DG345" s="159" t="s">
        <v>282</v>
      </c>
      <c r="DH345" s="159" t="s">
        <v>282</v>
      </c>
      <c r="DI345" s="159" t="s">
        <v>282</v>
      </c>
      <c r="DJ345" s="159" t="s">
        <v>282</v>
      </c>
      <c r="DK345" s="159" t="s">
        <v>282</v>
      </c>
      <c r="DL345" s="159" t="s">
        <v>282</v>
      </c>
      <c r="DM345" s="159" t="s">
        <v>282</v>
      </c>
      <c r="DN345" s="159" t="s">
        <v>282</v>
      </c>
      <c r="DO345" s="159" t="s">
        <v>282</v>
      </c>
      <c r="DP345" s="159" t="s">
        <v>282</v>
      </c>
      <c r="DQ345" s="159" t="s">
        <v>282</v>
      </c>
      <c r="DR345" s="159" t="s">
        <v>282</v>
      </c>
      <c r="DS345" s="159" t="s">
        <v>282</v>
      </c>
      <c r="DT345" s="159" t="s">
        <v>282</v>
      </c>
      <c r="DU345" s="159" t="s">
        <v>282</v>
      </c>
      <c r="DV345" s="159" t="s">
        <v>282</v>
      </c>
      <c r="DW345" s="159" t="s">
        <v>282</v>
      </c>
      <c r="DX345" s="159" t="s">
        <v>282</v>
      </c>
      <c r="DY345" s="159" t="s">
        <v>282</v>
      </c>
      <c r="DZ345" s="159" t="s">
        <v>282</v>
      </c>
      <c r="EA345" s="159" t="s">
        <v>282</v>
      </c>
      <c r="EB345" s="159" t="s">
        <v>282</v>
      </c>
      <c r="EC345" s="159" t="s">
        <v>282</v>
      </c>
      <c r="ED345" s="159" t="s">
        <v>282</v>
      </c>
      <c r="EE345" s="159" t="s">
        <v>282</v>
      </c>
      <c r="EF345" s="159" t="s">
        <v>282</v>
      </c>
      <c r="EG345" s="159" t="s">
        <v>282</v>
      </c>
      <c r="EH345" s="159" t="s">
        <v>282</v>
      </c>
      <c r="EI345" s="159" t="s">
        <v>282</v>
      </c>
      <c r="EJ345" s="159" t="s">
        <v>282</v>
      </c>
      <c r="EK345" s="159" t="s">
        <v>282</v>
      </c>
      <c r="EL345" s="159" t="s">
        <v>282</v>
      </c>
      <c r="EM345" s="159" t="s">
        <v>282</v>
      </c>
      <c r="EN345" s="159" t="s">
        <v>282</v>
      </c>
      <c r="EO345" s="159" t="s">
        <v>282</v>
      </c>
      <c r="EP345" s="159" t="s">
        <v>282</v>
      </c>
      <c r="EQ345" s="159" t="s">
        <v>282</v>
      </c>
      <c r="ER345" s="159" t="s">
        <v>282</v>
      </c>
      <c r="ES345" s="159" t="s">
        <v>282</v>
      </c>
      <c r="ET345" s="159" t="s">
        <v>282</v>
      </c>
      <c r="EU345" s="159" t="s">
        <v>282</v>
      </c>
      <c r="EV345" s="159" t="s">
        <v>282</v>
      </c>
      <c r="EW345" s="159" t="s">
        <v>282</v>
      </c>
      <c r="EX345" s="159" t="s">
        <v>282</v>
      </c>
      <c r="EY345" s="159" t="s">
        <v>282</v>
      </c>
      <c r="EZ345" s="159" t="s">
        <v>282</v>
      </c>
      <c r="FA345" s="159" t="s">
        <v>282</v>
      </c>
      <c r="FB345" s="159" t="s">
        <v>282</v>
      </c>
      <c r="FC345" s="159" t="s">
        <v>282</v>
      </c>
      <c r="FD345" s="159" t="s">
        <v>282</v>
      </c>
      <c r="FE345" s="159" t="s">
        <v>282</v>
      </c>
      <c r="FF345" s="159" t="s">
        <v>282</v>
      </c>
      <c r="FG345" s="159" t="s">
        <v>282</v>
      </c>
      <c r="FH345" s="159" t="s">
        <v>282</v>
      </c>
      <c r="FI345" s="159" t="s">
        <v>282</v>
      </c>
      <c r="FJ345" s="159" t="s">
        <v>282</v>
      </c>
      <c r="FK345" s="159" t="s">
        <v>282</v>
      </c>
      <c r="FL345" s="159" t="s">
        <v>282</v>
      </c>
      <c r="FM345" s="159" t="s">
        <v>282</v>
      </c>
      <c r="FN345" s="159" t="s">
        <v>282</v>
      </c>
      <c r="FO345" s="159" t="s">
        <v>282</v>
      </c>
      <c r="FP345" s="159" t="s">
        <v>282</v>
      </c>
      <c r="FQ345" s="159" t="s">
        <v>282</v>
      </c>
      <c r="FR345" s="159" t="s">
        <v>282</v>
      </c>
      <c r="FS345" s="159" t="s">
        <v>282</v>
      </c>
      <c r="FT345" s="159" t="s">
        <v>282</v>
      </c>
    </row>
    <row r="346" spans="1:176" x14ac:dyDescent="0.25">
      <c r="A346" s="212" t="s">
        <v>7284</v>
      </c>
      <c r="B346" s="159" t="s">
        <v>11318</v>
      </c>
      <c r="C346" s="66" t="str">
        <f>IF(ISNUMBER(Severity!H346)=FALSE,Severity!F346,IF(Severity!H346&gt;=0.5,"YES","NO"))</f>
        <v>YES</v>
      </c>
      <c r="D346" s="66" t="str">
        <f>IF(ISNUMBER(Severity!I346)=FALSE,Severity!G346,IF(Severity!I346&gt;0.5,"YES","NO"))</f>
        <v>NO</v>
      </c>
      <c r="E346" s="159">
        <v>9</v>
      </c>
      <c r="F346" s="159">
        <v>2</v>
      </c>
      <c r="G346" s="212" t="s">
        <v>4798</v>
      </c>
      <c r="H346" s="159" t="s">
        <v>183</v>
      </c>
      <c r="I346" s="159" t="s">
        <v>282</v>
      </c>
      <c r="J346" s="159">
        <v>57</v>
      </c>
      <c r="K346" s="159" t="s">
        <v>282</v>
      </c>
      <c r="L346" s="159" t="s">
        <v>282</v>
      </c>
      <c r="M346" s="159" t="s">
        <v>282</v>
      </c>
      <c r="N346" s="159" t="s">
        <v>282</v>
      </c>
      <c r="O346" s="159" t="s">
        <v>282</v>
      </c>
      <c r="P346" s="159" t="s">
        <v>282</v>
      </c>
      <c r="Q346" s="159" t="s">
        <v>282</v>
      </c>
      <c r="R346" s="159" t="s">
        <v>282</v>
      </c>
      <c r="S346" s="159" t="s">
        <v>220</v>
      </c>
      <c r="T346" s="159">
        <v>20</v>
      </c>
      <c r="U346" s="159">
        <v>39.5</v>
      </c>
      <c r="V346" s="159">
        <v>8.6</v>
      </c>
      <c r="W346" s="159">
        <v>131</v>
      </c>
      <c r="X346" s="159" t="s">
        <v>282</v>
      </c>
      <c r="Y346" s="159" t="s">
        <v>282</v>
      </c>
      <c r="Z346" s="159" t="s">
        <v>282</v>
      </c>
      <c r="AA346" s="159">
        <v>29.2</v>
      </c>
      <c r="AB346" s="159">
        <v>10.66</v>
      </c>
      <c r="AC346" s="159">
        <v>131</v>
      </c>
      <c r="AD346" s="159">
        <v>29.49</v>
      </c>
      <c r="AE346" s="159">
        <v>12.11</v>
      </c>
      <c r="AF346" s="159">
        <v>74</v>
      </c>
      <c r="AG346" s="159" t="s">
        <v>282</v>
      </c>
      <c r="AH346" s="159" t="s">
        <v>282</v>
      </c>
      <c r="AI346" s="159" t="s">
        <v>282</v>
      </c>
      <c r="AJ346" s="159" t="s">
        <v>282</v>
      </c>
      <c r="AK346" s="159" t="s">
        <v>282</v>
      </c>
      <c r="AL346" s="159" t="s">
        <v>282</v>
      </c>
      <c r="AM346" s="159">
        <v>131</v>
      </c>
      <c r="AN346" s="159">
        <v>74</v>
      </c>
      <c r="AO346" s="159" t="s">
        <v>636</v>
      </c>
      <c r="AP346" s="159" t="s">
        <v>282</v>
      </c>
      <c r="AQ346" s="159" t="s">
        <v>282</v>
      </c>
      <c r="AR346" s="159">
        <v>55</v>
      </c>
      <c r="AS346" s="159" t="s">
        <v>282</v>
      </c>
      <c r="AT346" s="159" t="s">
        <v>282</v>
      </c>
      <c r="AU346" s="159" t="s">
        <v>282</v>
      </c>
      <c r="AV346" s="159" t="s">
        <v>282</v>
      </c>
      <c r="AW346" s="159" t="s">
        <v>282</v>
      </c>
      <c r="AX346" s="159" t="s">
        <v>282</v>
      </c>
      <c r="AY346" s="159" t="s">
        <v>282</v>
      </c>
      <c r="AZ346" s="159" t="s">
        <v>282</v>
      </c>
      <c r="BA346" s="159" t="s">
        <v>220</v>
      </c>
      <c r="BB346" s="159">
        <v>20</v>
      </c>
      <c r="BC346" s="159">
        <v>39.700000000000003</v>
      </c>
      <c r="BD346" s="159">
        <v>7.1</v>
      </c>
      <c r="BE346" s="159">
        <v>132</v>
      </c>
      <c r="BF346" s="159" t="s">
        <v>282</v>
      </c>
      <c r="BG346" s="159" t="s">
        <v>282</v>
      </c>
      <c r="BH346" s="159" t="s">
        <v>282</v>
      </c>
      <c r="BI346" s="159">
        <v>35.21</v>
      </c>
      <c r="BJ346" s="159">
        <v>9.68</v>
      </c>
      <c r="BK346" s="159">
        <v>132</v>
      </c>
      <c r="BL346" s="159">
        <v>33</v>
      </c>
      <c r="BM346" s="159">
        <v>10.95</v>
      </c>
      <c r="BN346" s="159">
        <v>77</v>
      </c>
      <c r="BO346" s="159" t="s">
        <v>282</v>
      </c>
      <c r="BP346" s="159" t="s">
        <v>282</v>
      </c>
      <c r="BQ346" s="159" t="s">
        <v>282</v>
      </c>
      <c r="BR346" s="159" t="s">
        <v>282</v>
      </c>
      <c r="BS346" s="159" t="s">
        <v>282</v>
      </c>
      <c r="BT346" s="159" t="s">
        <v>282</v>
      </c>
      <c r="BU346" s="159">
        <v>132</v>
      </c>
      <c r="BV346" s="159">
        <v>77</v>
      </c>
      <c r="BW346" s="159" t="s">
        <v>282</v>
      </c>
      <c r="BX346" s="159" t="s">
        <v>282</v>
      </c>
      <c r="BY346" s="159" t="s">
        <v>282</v>
      </c>
      <c r="BZ346" s="159" t="s">
        <v>282</v>
      </c>
      <c r="CA346" s="159" t="s">
        <v>282</v>
      </c>
      <c r="CB346" s="159" t="s">
        <v>282</v>
      </c>
      <c r="CC346" s="159" t="s">
        <v>282</v>
      </c>
      <c r="CD346" s="159" t="s">
        <v>282</v>
      </c>
      <c r="CE346" s="159" t="s">
        <v>282</v>
      </c>
      <c r="CF346" s="159" t="s">
        <v>282</v>
      </c>
      <c r="CG346" s="159" t="s">
        <v>282</v>
      </c>
      <c r="CH346" s="159" t="s">
        <v>282</v>
      </c>
      <c r="CI346" s="159" t="s">
        <v>282</v>
      </c>
      <c r="CJ346" s="159" t="s">
        <v>282</v>
      </c>
      <c r="CK346" s="159" t="s">
        <v>282</v>
      </c>
      <c r="CL346" s="159" t="s">
        <v>282</v>
      </c>
      <c r="CM346" s="159" t="s">
        <v>282</v>
      </c>
      <c r="CN346" s="159" t="s">
        <v>282</v>
      </c>
      <c r="CO346" s="159" t="s">
        <v>282</v>
      </c>
      <c r="CP346" s="159" t="s">
        <v>282</v>
      </c>
      <c r="CQ346" s="159" t="s">
        <v>282</v>
      </c>
      <c r="CR346" s="159" t="s">
        <v>282</v>
      </c>
      <c r="CS346" s="159" t="s">
        <v>282</v>
      </c>
      <c r="CT346" s="159" t="s">
        <v>282</v>
      </c>
      <c r="CU346" s="159" t="s">
        <v>282</v>
      </c>
      <c r="CV346" s="159" t="s">
        <v>282</v>
      </c>
      <c r="CW346" s="159" t="s">
        <v>282</v>
      </c>
      <c r="CX346" s="159" t="s">
        <v>282</v>
      </c>
      <c r="CY346" s="159" t="s">
        <v>282</v>
      </c>
      <c r="CZ346" s="159" t="s">
        <v>282</v>
      </c>
      <c r="DA346" s="159" t="s">
        <v>282</v>
      </c>
      <c r="DB346" s="159" t="s">
        <v>282</v>
      </c>
      <c r="DC346" s="159" t="s">
        <v>282</v>
      </c>
      <c r="DD346" s="159" t="s">
        <v>282</v>
      </c>
      <c r="DE346" s="159" t="s">
        <v>282</v>
      </c>
      <c r="DF346" s="159" t="s">
        <v>282</v>
      </c>
      <c r="DG346" s="159" t="s">
        <v>282</v>
      </c>
      <c r="DH346" s="159" t="s">
        <v>282</v>
      </c>
      <c r="DI346" s="159" t="s">
        <v>282</v>
      </c>
      <c r="DJ346" s="159" t="s">
        <v>282</v>
      </c>
      <c r="DK346" s="159" t="s">
        <v>282</v>
      </c>
      <c r="DL346" s="159" t="s">
        <v>282</v>
      </c>
      <c r="DM346" s="159" t="s">
        <v>282</v>
      </c>
      <c r="DN346" s="159" t="s">
        <v>282</v>
      </c>
      <c r="DO346" s="159" t="s">
        <v>282</v>
      </c>
      <c r="DP346" s="159" t="s">
        <v>282</v>
      </c>
      <c r="DQ346" s="159" t="s">
        <v>282</v>
      </c>
      <c r="DR346" s="159" t="s">
        <v>282</v>
      </c>
      <c r="DS346" s="159" t="s">
        <v>282</v>
      </c>
      <c r="DT346" s="159" t="s">
        <v>282</v>
      </c>
      <c r="DU346" s="159" t="s">
        <v>282</v>
      </c>
      <c r="DV346" s="159" t="s">
        <v>282</v>
      </c>
      <c r="DW346" s="159" t="s">
        <v>282</v>
      </c>
      <c r="DX346" s="159" t="s">
        <v>282</v>
      </c>
      <c r="DY346" s="159" t="s">
        <v>282</v>
      </c>
      <c r="DZ346" s="159" t="s">
        <v>282</v>
      </c>
      <c r="EA346" s="159" t="s">
        <v>282</v>
      </c>
      <c r="EB346" s="159" t="s">
        <v>282</v>
      </c>
      <c r="EC346" s="159" t="s">
        <v>282</v>
      </c>
      <c r="ED346" s="159" t="s">
        <v>282</v>
      </c>
      <c r="EE346" s="159" t="s">
        <v>282</v>
      </c>
      <c r="EF346" s="159" t="s">
        <v>282</v>
      </c>
      <c r="EG346" s="159" t="s">
        <v>282</v>
      </c>
      <c r="EH346" s="159" t="s">
        <v>282</v>
      </c>
      <c r="EI346" s="159" t="s">
        <v>282</v>
      </c>
      <c r="EJ346" s="159" t="s">
        <v>282</v>
      </c>
      <c r="EK346" s="159" t="s">
        <v>282</v>
      </c>
      <c r="EL346" s="159" t="s">
        <v>282</v>
      </c>
      <c r="EM346" s="159" t="s">
        <v>282</v>
      </c>
      <c r="EN346" s="159" t="s">
        <v>282</v>
      </c>
      <c r="EO346" s="159" t="s">
        <v>282</v>
      </c>
      <c r="EP346" s="159" t="s">
        <v>282</v>
      </c>
      <c r="EQ346" s="159" t="s">
        <v>282</v>
      </c>
      <c r="ER346" s="159" t="s">
        <v>282</v>
      </c>
      <c r="ES346" s="159" t="s">
        <v>282</v>
      </c>
      <c r="ET346" s="159" t="s">
        <v>282</v>
      </c>
      <c r="EU346" s="159" t="s">
        <v>282</v>
      </c>
      <c r="EV346" s="159" t="s">
        <v>282</v>
      </c>
      <c r="EW346" s="159" t="s">
        <v>282</v>
      </c>
      <c r="EX346" s="159" t="s">
        <v>282</v>
      </c>
      <c r="EY346" s="159" t="s">
        <v>282</v>
      </c>
      <c r="EZ346" s="159" t="s">
        <v>282</v>
      </c>
      <c r="FA346" s="159" t="s">
        <v>282</v>
      </c>
      <c r="FB346" s="159" t="s">
        <v>282</v>
      </c>
      <c r="FC346" s="159" t="s">
        <v>282</v>
      </c>
      <c r="FD346" s="159" t="s">
        <v>282</v>
      </c>
      <c r="FE346" s="159" t="s">
        <v>282</v>
      </c>
      <c r="FF346" s="159" t="s">
        <v>282</v>
      </c>
      <c r="FG346" s="159" t="s">
        <v>282</v>
      </c>
      <c r="FH346" s="159" t="s">
        <v>282</v>
      </c>
      <c r="FI346" s="159" t="s">
        <v>282</v>
      </c>
      <c r="FJ346" s="159" t="s">
        <v>282</v>
      </c>
      <c r="FK346" s="159" t="s">
        <v>282</v>
      </c>
      <c r="FL346" s="159" t="s">
        <v>282</v>
      </c>
      <c r="FM346" s="159" t="s">
        <v>282</v>
      </c>
      <c r="FN346" s="159" t="s">
        <v>282</v>
      </c>
      <c r="FO346" s="159" t="s">
        <v>282</v>
      </c>
      <c r="FP346" s="159" t="s">
        <v>282</v>
      </c>
      <c r="FQ346" s="159" t="s">
        <v>282</v>
      </c>
      <c r="FR346" s="159" t="s">
        <v>282</v>
      </c>
      <c r="FS346" s="159" t="s">
        <v>282</v>
      </c>
      <c r="FT346" s="159" t="s">
        <v>282</v>
      </c>
    </row>
    <row r="347" spans="1:176" x14ac:dyDescent="0.25">
      <c r="A347" s="212" t="s">
        <v>14752</v>
      </c>
      <c r="B347" s="159" t="s">
        <v>14767</v>
      </c>
      <c r="C347" s="66" t="str">
        <f>IF(ISNUMBER(Severity!H347)=FALSE,Severity!F347,IF(Severity!H347&gt;=0.5,"YES","NO"))</f>
        <v>YES</v>
      </c>
      <c r="D347" s="66" t="str">
        <f>IF(ISNUMBER(Severity!I347)=FALSE,Severity!G347,IF(Severity!I347&gt;0.5,"YES","NO"))</f>
        <v>NO</v>
      </c>
      <c r="E347" s="159">
        <v>10</v>
      </c>
      <c r="F347" s="159">
        <v>2</v>
      </c>
      <c r="G347" s="212" t="s">
        <v>255</v>
      </c>
      <c r="H347" s="159" t="s">
        <v>10507</v>
      </c>
      <c r="I347" s="159" t="s">
        <v>282</v>
      </c>
      <c r="J347" s="159" t="s">
        <v>282</v>
      </c>
      <c r="K347" s="159" t="s">
        <v>282</v>
      </c>
      <c r="L347" s="159" t="s">
        <v>282</v>
      </c>
      <c r="M347" s="159" t="s">
        <v>282</v>
      </c>
      <c r="N347" s="159" t="s">
        <v>282</v>
      </c>
      <c r="O347" s="159" t="s">
        <v>299</v>
      </c>
      <c r="P347" s="159">
        <v>17</v>
      </c>
      <c r="Q347" s="159">
        <v>33</v>
      </c>
      <c r="R347" s="159">
        <v>50</v>
      </c>
      <c r="S347" s="159" t="s">
        <v>299</v>
      </c>
      <c r="T347" s="159">
        <v>17</v>
      </c>
      <c r="U347" s="159">
        <v>20.3</v>
      </c>
      <c r="V347" s="159">
        <v>2.8</v>
      </c>
      <c r="W347" s="159">
        <v>89</v>
      </c>
      <c r="X347" s="159" t="s">
        <v>282</v>
      </c>
      <c r="Y347" s="159" t="s">
        <v>282</v>
      </c>
      <c r="Z347" s="159" t="s">
        <v>282</v>
      </c>
      <c r="AA347" s="159" t="s">
        <v>282</v>
      </c>
      <c r="AB347" s="159" t="s">
        <v>282</v>
      </c>
      <c r="AC347" s="159" t="s">
        <v>282</v>
      </c>
      <c r="AD347" s="159" t="s">
        <v>282</v>
      </c>
      <c r="AE347" s="159" t="s">
        <v>282</v>
      </c>
      <c r="AF347" s="159" t="s">
        <v>282</v>
      </c>
      <c r="AG347" s="159">
        <v>-10.8</v>
      </c>
      <c r="AH347" s="159">
        <v>6.5</v>
      </c>
      <c r="AI347" s="159">
        <v>89</v>
      </c>
      <c r="AJ347" s="159" t="s">
        <v>282</v>
      </c>
      <c r="AK347" s="159" t="s">
        <v>282</v>
      </c>
      <c r="AL347" s="159" t="s">
        <v>282</v>
      </c>
      <c r="AM347" s="159" t="s">
        <v>282</v>
      </c>
      <c r="AN347" s="159">
        <v>52</v>
      </c>
      <c r="AO347" s="159" t="s">
        <v>790</v>
      </c>
      <c r="AP347" s="159" t="s">
        <v>10507</v>
      </c>
      <c r="AQ347" s="159" t="s">
        <v>282</v>
      </c>
      <c r="AR347" s="159" t="s">
        <v>282</v>
      </c>
      <c r="AS347" s="159" t="s">
        <v>282</v>
      </c>
      <c r="AT347" s="159" t="s">
        <v>282</v>
      </c>
      <c r="AU347" s="159" t="s">
        <v>282</v>
      </c>
      <c r="AV347" s="159" t="s">
        <v>282</v>
      </c>
      <c r="AW347" s="159" t="s">
        <v>299</v>
      </c>
      <c r="AX347" s="159">
        <v>17</v>
      </c>
      <c r="AY347" s="159">
        <v>26</v>
      </c>
      <c r="AZ347" s="159">
        <v>50</v>
      </c>
      <c r="BA347" s="159" t="s">
        <v>299</v>
      </c>
      <c r="BB347" s="159">
        <v>17</v>
      </c>
      <c r="BC347" s="159">
        <v>20.9</v>
      </c>
      <c r="BD347" s="159">
        <v>4</v>
      </c>
      <c r="BE347" s="159">
        <v>100</v>
      </c>
      <c r="BF347" s="159" t="s">
        <v>282</v>
      </c>
      <c r="BG347" s="159" t="s">
        <v>282</v>
      </c>
      <c r="BH347" s="159" t="s">
        <v>282</v>
      </c>
      <c r="BI347" s="159" t="s">
        <v>282</v>
      </c>
      <c r="BJ347" s="159" t="s">
        <v>282</v>
      </c>
      <c r="BK347" s="159" t="s">
        <v>282</v>
      </c>
      <c r="BL347" s="159" t="s">
        <v>282</v>
      </c>
      <c r="BM347" s="159" t="s">
        <v>282</v>
      </c>
      <c r="BN347" s="159" t="s">
        <v>282</v>
      </c>
      <c r="BO347" s="159">
        <v>-9.6</v>
      </c>
      <c r="BP347" s="159">
        <v>7.8</v>
      </c>
      <c r="BQ347" s="159">
        <v>100</v>
      </c>
      <c r="BR347" s="159" t="s">
        <v>282</v>
      </c>
      <c r="BS347" s="159" t="s">
        <v>282</v>
      </c>
      <c r="BT347" s="159" t="s">
        <v>282</v>
      </c>
      <c r="BU347" s="159" t="s">
        <v>282</v>
      </c>
      <c r="BV347" s="159">
        <v>56</v>
      </c>
      <c r="BW347" s="159" t="s">
        <v>282</v>
      </c>
      <c r="BX347" s="159" t="s">
        <v>282</v>
      </c>
      <c r="BY347" s="159" t="s">
        <v>282</v>
      </c>
      <c r="BZ347" s="159" t="s">
        <v>282</v>
      </c>
      <c r="CA347" s="159" t="s">
        <v>282</v>
      </c>
      <c r="CB347" s="159" t="s">
        <v>282</v>
      </c>
      <c r="CC347" s="159" t="s">
        <v>282</v>
      </c>
      <c r="CD347" s="159" t="s">
        <v>282</v>
      </c>
      <c r="CE347" s="159" t="s">
        <v>282</v>
      </c>
      <c r="CF347" s="159" t="s">
        <v>282</v>
      </c>
      <c r="CG347" s="159" t="s">
        <v>282</v>
      </c>
      <c r="CH347" s="159" t="s">
        <v>282</v>
      </c>
      <c r="CI347" s="159" t="s">
        <v>282</v>
      </c>
      <c r="CJ347" s="159" t="s">
        <v>282</v>
      </c>
      <c r="CK347" s="159" t="s">
        <v>282</v>
      </c>
      <c r="CL347" s="159" t="s">
        <v>282</v>
      </c>
      <c r="CM347" s="159" t="s">
        <v>282</v>
      </c>
      <c r="CN347" s="159" t="s">
        <v>282</v>
      </c>
      <c r="CO347" s="159" t="s">
        <v>282</v>
      </c>
      <c r="CP347" s="159" t="s">
        <v>282</v>
      </c>
      <c r="CQ347" s="159" t="s">
        <v>282</v>
      </c>
      <c r="CR347" s="159" t="s">
        <v>282</v>
      </c>
      <c r="CS347" s="159" t="s">
        <v>282</v>
      </c>
      <c r="CT347" s="159" t="s">
        <v>282</v>
      </c>
      <c r="CU347" s="159" t="s">
        <v>282</v>
      </c>
      <c r="CV347" s="159" t="s">
        <v>282</v>
      </c>
      <c r="CW347" s="159" t="s">
        <v>282</v>
      </c>
      <c r="CX347" s="159" t="s">
        <v>282</v>
      </c>
      <c r="CY347" s="159" t="s">
        <v>282</v>
      </c>
      <c r="CZ347" s="159" t="s">
        <v>282</v>
      </c>
      <c r="DA347" s="159" t="s">
        <v>282</v>
      </c>
      <c r="DB347" s="159" t="s">
        <v>282</v>
      </c>
      <c r="DC347" s="159" t="s">
        <v>282</v>
      </c>
      <c r="DD347" s="159" t="s">
        <v>282</v>
      </c>
      <c r="DE347" s="159" t="s">
        <v>282</v>
      </c>
      <c r="DF347" s="159" t="s">
        <v>282</v>
      </c>
      <c r="DG347" s="159" t="s">
        <v>282</v>
      </c>
      <c r="DH347" s="159" t="s">
        <v>282</v>
      </c>
      <c r="DI347" s="159" t="s">
        <v>282</v>
      </c>
      <c r="DJ347" s="159" t="s">
        <v>282</v>
      </c>
      <c r="DK347" s="159" t="s">
        <v>282</v>
      </c>
      <c r="DL347" s="159" t="s">
        <v>282</v>
      </c>
      <c r="DM347" s="159" t="s">
        <v>282</v>
      </c>
      <c r="DN347" s="159" t="s">
        <v>282</v>
      </c>
      <c r="DO347" s="159" t="s">
        <v>282</v>
      </c>
      <c r="DP347" s="159" t="s">
        <v>282</v>
      </c>
      <c r="DQ347" s="159" t="s">
        <v>282</v>
      </c>
      <c r="DR347" s="159" t="s">
        <v>282</v>
      </c>
      <c r="DS347" s="159" t="s">
        <v>282</v>
      </c>
      <c r="DT347" s="159" t="s">
        <v>282</v>
      </c>
      <c r="DU347" s="159" t="s">
        <v>282</v>
      </c>
      <c r="DV347" s="159" t="s">
        <v>282</v>
      </c>
      <c r="DW347" s="159" t="s">
        <v>282</v>
      </c>
      <c r="DX347" s="159" t="s">
        <v>282</v>
      </c>
      <c r="DY347" s="159" t="s">
        <v>282</v>
      </c>
      <c r="DZ347" s="159" t="s">
        <v>282</v>
      </c>
      <c r="EA347" s="159" t="s">
        <v>282</v>
      </c>
      <c r="EB347" s="159" t="s">
        <v>282</v>
      </c>
      <c r="EC347" s="159" t="s">
        <v>282</v>
      </c>
      <c r="ED347" s="159" t="s">
        <v>282</v>
      </c>
      <c r="EE347" s="159" t="s">
        <v>282</v>
      </c>
      <c r="EF347" s="159" t="s">
        <v>282</v>
      </c>
      <c r="EG347" s="159" t="s">
        <v>282</v>
      </c>
      <c r="EH347" s="159" t="s">
        <v>282</v>
      </c>
      <c r="EI347" s="159" t="s">
        <v>282</v>
      </c>
      <c r="EJ347" s="159" t="s">
        <v>282</v>
      </c>
      <c r="EK347" s="159" t="s">
        <v>282</v>
      </c>
      <c r="EL347" s="159" t="s">
        <v>282</v>
      </c>
      <c r="EM347" s="159" t="s">
        <v>282</v>
      </c>
      <c r="EN347" s="159" t="s">
        <v>282</v>
      </c>
      <c r="EO347" s="159" t="s">
        <v>282</v>
      </c>
      <c r="EP347" s="159" t="s">
        <v>282</v>
      </c>
      <c r="EQ347" s="159" t="s">
        <v>282</v>
      </c>
      <c r="ER347" s="159" t="s">
        <v>282</v>
      </c>
      <c r="ES347" s="159" t="s">
        <v>282</v>
      </c>
      <c r="ET347" s="159" t="s">
        <v>282</v>
      </c>
      <c r="EU347" s="159" t="s">
        <v>282</v>
      </c>
      <c r="EV347" s="159" t="s">
        <v>282</v>
      </c>
      <c r="EW347" s="159" t="s">
        <v>282</v>
      </c>
      <c r="EX347" s="159" t="s">
        <v>282</v>
      </c>
      <c r="EY347" s="159" t="s">
        <v>282</v>
      </c>
      <c r="EZ347" s="159" t="s">
        <v>282</v>
      </c>
      <c r="FA347" s="159" t="s">
        <v>282</v>
      </c>
      <c r="FB347" s="159" t="s">
        <v>282</v>
      </c>
      <c r="FC347" s="159" t="s">
        <v>282</v>
      </c>
      <c r="FD347" s="159" t="s">
        <v>282</v>
      </c>
      <c r="FE347" s="159" t="s">
        <v>282</v>
      </c>
      <c r="FF347" s="159" t="s">
        <v>282</v>
      </c>
      <c r="FG347" s="159" t="s">
        <v>282</v>
      </c>
      <c r="FH347" s="159" t="s">
        <v>282</v>
      </c>
      <c r="FI347" s="159" t="s">
        <v>282</v>
      </c>
      <c r="FJ347" s="159" t="s">
        <v>282</v>
      </c>
      <c r="FK347" s="159" t="s">
        <v>282</v>
      </c>
      <c r="FL347" s="159" t="s">
        <v>282</v>
      </c>
      <c r="FM347" s="159" t="s">
        <v>282</v>
      </c>
      <c r="FN347" s="159" t="s">
        <v>282</v>
      </c>
      <c r="FO347" s="159" t="s">
        <v>282</v>
      </c>
      <c r="FP347" s="159" t="s">
        <v>282</v>
      </c>
      <c r="FQ347" s="159" t="s">
        <v>282</v>
      </c>
      <c r="FR347" s="159" t="s">
        <v>282</v>
      </c>
      <c r="FS347" s="159" t="s">
        <v>282</v>
      </c>
      <c r="FT347" s="159" t="s">
        <v>282</v>
      </c>
    </row>
    <row r="348" spans="1:176" x14ac:dyDescent="0.25">
      <c r="A348" s="212" t="s">
        <v>14753</v>
      </c>
      <c r="B348" s="159" t="s">
        <v>14767</v>
      </c>
      <c r="C348" s="66" t="str">
        <f>IF(ISNUMBER(Severity!H348)=FALSE,Severity!F348,IF(Severity!H348&gt;=0.5,"YES","NO"))</f>
        <v>NO</v>
      </c>
      <c r="D348" s="66" t="str">
        <f>IF(ISNUMBER(Severity!I348)=FALSE,Severity!G348,IF(Severity!I348&gt;0.5,"YES","NO"))</f>
        <v>YES</v>
      </c>
      <c r="E348" s="159">
        <v>10</v>
      </c>
      <c r="F348" s="159">
        <v>2</v>
      </c>
      <c r="G348" s="212" t="s">
        <v>255</v>
      </c>
      <c r="H348" s="159" t="s">
        <v>10507</v>
      </c>
      <c r="I348" s="159" t="s">
        <v>282</v>
      </c>
      <c r="J348" s="159" t="s">
        <v>282</v>
      </c>
      <c r="K348" s="159" t="s">
        <v>282</v>
      </c>
      <c r="L348" s="159" t="s">
        <v>282</v>
      </c>
      <c r="M348" s="159" t="s">
        <v>282</v>
      </c>
      <c r="N348" s="159" t="s">
        <v>282</v>
      </c>
      <c r="O348" s="159" t="s">
        <v>299</v>
      </c>
      <c r="P348" s="159">
        <v>17</v>
      </c>
      <c r="Q348" s="159">
        <v>23</v>
      </c>
      <c r="R348" s="159">
        <v>50</v>
      </c>
      <c r="S348" s="159" t="s">
        <v>299</v>
      </c>
      <c r="T348" s="159">
        <v>17</v>
      </c>
      <c r="U348" s="159">
        <v>12.6</v>
      </c>
      <c r="V348" s="159">
        <v>2.8</v>
      </c>
      <c r="W348" s="159">
        <v>70</v>
      </c>
      <c r="X348" s="159" t="s">
        <v>282</v>
      </c>
      <c r="Y348" s="159" t="s">
        <v>282</v>
      </c>
      <c r="Z348" s="159" t="s">
        <v>282</v>
      </c>
      <c r="AA348" s="159" t="s">
        <v>282</v>
      </c>
      <c r="AB348" s="159" t="s">
        <v>282</v>
      </c>
      <c r="AC348" s="159" t="s">
        <v>282</v>
      </c>
      <c r="AD348" s="159" t="s">
        <v>282</v>
      </c>
      <c r="AE348" s="159" t="s">
        <v>282</v>
      </c>
      <c r="AF348" s="159" t="s">
        <v>282</v>
      </c>
      <c r="AG348" s="159">
        <v>-6</v>
      </c>
      <c r="AH348" s="159">
        <v>5.4</v>
      </c>
      <c r="AI348" s="159">
        <v>70</v>
      </c>
      <c r="AJ348" s="159" t="s">
        <v>282</v>
      </c>
      <c r="AK348" s="159" t="s">
        <v>282</v>
      </c>
      <c r="AL348" s="159" t="s">
        <v>282</v>
      </c>
      <c r="AM348" s="159" t="s">
        <v>282</v>
      </c>
      <c r="AN348" s="159">
        <v>39</v>
      </c>
      <c r="AO348" s="159" t="s">
        <v>790</v>
      </c>
      <c r="AP348" s="159" t="s">
        <v>10507</v>
      </c>
      <c r="AQ348" s="159" t="s">
        <v>282</v>
      </c>
      <c r="AR348" s="159" t="s">
        <v>282</v>
      </c>
      <c r="AS348" s="159" t="s">
        <v>282</v>
      </c>
      <c r="AT348" s="159" t="s">
        <v>282</v>
      </c>
      <c r="AU348" s="159" t="s">
        <v>282</v>
      </c>
      <c r="AV348" s="159" t="s">
        <v>282</v>
      </c>
      <c r="AW348" s="159" t="s">
        <v>299</v>
      </c>
      <c r="AX348" s="159">
        <v>17</v>
      </c>
      <c r="AY348" s="159">
        <v>42</v>
      </c>
      <c r="AZ348" s="159">
        <v>50</v>
      </c>
      <c r="BA348" s="159" t="s">
        <v>299</v>
      </c>
      <c r="BB348" s="159">
        <v>17</v>
      </c>
      <c r="BC348" s="159">
        <v>12.5</v>
      </c>
      <c r="BD348" s="159">
        <v>2.9</v>
      </c>
      <c r="BE348" s="159">
        <v>69</v>
      </c>
      <c r="BF348" s="159" t="s">
        <v>282</v>
      </c>
      <c r="BG348" s="159" t="s">
        <v>282</v>
      </c>
      <c r="BH348" s="159" t="s">
        <v>282</v>
      </c>
      <c r="BI348" s="159" t="s">
        <v>282</v>
      </c>
      <c r="BJ348" s="159" t="s">
        <v>282</v>
      </c>
      <c r="BK348" s="159" t="s">
        <v>282</v>
      </c>
      <c r="BL348" s="159" t="s">
        <v>282</v>
      </c>
      <c r="BM348" s="159" t="s">
        <v>282</v>
      </c>
      <c r="BN348" s="159" t="s">
        <v>282</v>
      </c>
      <c r="BO348" s="159">
        <v>-7.2</v>
      </c>
      <c r="BP348" s="159">
        <v>5.7</v>
      </c>
      <c r="BQ348" s="159">
        <v>69</v>
      </c>
      <c r="BR348" s="159" t="s">
        <v>282</v>
      </c>
      <c r="BS348" s="159" t="s">
        <v>282</v>
      </c>
      <c r="BT348" s="159" t="s">
        <v>282</v>
      </c>
      <c r="BU348" s="159" t="s">
        <v>282</v>
      </c>
      <c r="BV348" s="159">
        <v>54</v>
      </c>
      <c r="BW348" s="159" t="s">
        <v>282</v>
      </c>
      <c r="BX348" s="159" t="s">
        <v>282</v>
      </c>
      <c r="BY348" s="159" t="s">
        <v>282</v>
      </c>
      <c r="BZ348" s="159" t="s">
        <v>282</v>
      </c>
      <c r="CA348" s="159" t="s">
        <v>282</v>
      </c>
      <c r="CB348" s="159" t="s">
        <v>282</v>
      </c>
      <c r="CC348" s="159" t="s">
        <v>282</v>
      </c>
      <c r="CD348" s="159" t="s">
        <v>282</v>
      </c>
      <c r="CE348" s="159" t="s">
        <v>282</v>
      </c>
      <c r="CF348" s="159" t="s">
        <v>282</v>
      </c>
      <c r="CG348" s="159" t="s">
        <v>282</v>
      </c>
      <c r="CH348" s="159" t="s">
        <v>282</v>
      </c>
      <c r="CI348" s="159" t="s">
        <v>282</v>
      </c>
      <c r="CJ348" s="159" t="s">
        <v>282</v>
      </c>
      <c r="CK348" s="159" t="s">
        <v>282</v>
      </c>
      <c r="CL348" s="159" t="s">
        <v>282</v>
      </c>
      <c r="CM348" s="159" t="s">
        <v>282</v>
      </c>
      <c r="CN348" s="159" t="s">
        <v>282</v>
      </c>
      <c r="CO348" s="159" t="s">
        <v>282</v>
      </c>
      <c r="CP348" s="159" t="s">
        <v>282</v>
      </c>
      <c r="CQ348" s="159" t="s">
        <v>282</v>
      </c>
      <c r="CR348" s="159" t="s">
        <v>282</v>
      </c>
      <c r="CS348" s="159" t="s">
        <v>282</v>
      </c>
      <c r="CT348" s="159" t="s">
        <v>282</v>
      </c>
      <c r="CU348" s="159" t="s">
        <v>282</v>
      </c>
      <c r="CV348" s="159" t="s">
        <v>282</v>
      </c>
      <c r="CW348" s="159" t="s">
        <v>282</v>
      </c>
      <c r="CX348" s="159" t="s">
        <v>282</v>
      </c>
      <c r="CY348" s="159" t="s">
        <v>282</v>
      </c>
      <c r="CZ348" s="159" t="s">
        <v>282</v>
      </c>
      <c r="DA348" s="159" t="s">
        <v>282</v>
      </c>
      <c r="DB348" s="159" t="s">
        <v>282</v>
      </c>
      <c r="DC348" s="159" t="s">
        <v>282</v>
      </c>
      <c r="DD348" s="159" t="s">
        <v>282</v>
      </c>
      <c r="DE348" s="159" t="s">
        <v>282</v>
      </c>
      <c r="DF348" s="159" t="s">
        <v>282</v>
      </c>
      <c r="DG348" s="159" t="s">
        <v>282</v>
      </c>
      <c r="DH348" s="159" t="s">
        <v>282</v>
      </c>
      <c r="DI348" s="159" t="s">
        <v>282</v>
      </c>
      <c r="DJ348" s="159" t="s">
        <v>282</v>
      </c>
      <c r="DK348" s="159" t="s">
        <v>282</v>
      </c>
      <c r="DL348" s="159" t="s">
        <v>282</v>
      </c>
      <c r="DM348" s="159" t="s">
        <v>282</v>
      </c>
      <c r="DN348" s="159" t="s">
        <v>282</v>
      </c>
      <c r="DO348" s="159" t="s">
        <v>282</v>
      </c>
      <c r="DP348" s="159" t="s">
        <v>282</v>
      </c>
      <c r="DQ348" s="159" t="s">
        <v>282</v>
      </c>
      <c r="DR348" s="159" t="s">
        <v>282</v>
      </c>
      <c r="DS348" s="159" t="s">
        <v>282</v>
      </c>
      <c r="DT348" s="159" t="s">
        <v>282</v>
      </c>
      <c r="DU348" s="159" t="s">
        <v>282</v>
      </c>
      <c r="DV348" s="159" t="s">
        <v>282</v>
      </c>
      <c r="DW348" s="159" t="s">
        <v>282</v>
      </c>
      <c r="DX348" s="159" t="s">
        <v>282</v>
      </c>
      <c r="DY348" s="159" t="s">
        <v>282</v>
      </c>
      <c r="DZ348" s="159" t="s">
        <v>282</v>
      </c>
      <c r="EA348" s="159" t="s">
        <v>282</v>
      </c>
      <c r="EB348" s="159" t="s">
        <v>282</v>
      </c>
      <c r="EC348" s="159" t="s">
        <v>282</v>
      </c>
      <c r="ED348" s="159" t="s">
        <v>282</v>
      </c>
      <c r="EE348" s="159" t="s">
        <v>282</v>
      </c>
      <c r="EF348" s="159" t="s">
        <v>282</v>
      </c>
      <c r="EG348" s="159" t="s">
        <v>282</v>
      </c>
      <c r="EH348" s="159" t="s">
        <v>282</v>
      </c>
      <c r="EI348" s="159" t="s">
        <v>282</v>
      </c>
      <c r="EJ348" s="159" t="s">
        <v>282</v>
      </c>
      <c r="EK348" s="159" t="s">
        <v>282</v>
      </c>
      <c r="EL348" s="159" t="s">
        <v>282</v>
      </c>
      <c r="EM348" s="159" t="s">
        <v>282</v>
      </c>
      <c r="EN348" s="159" t="s">
        <v>282</v>
      </c>
      <c r="EO348" s="159" t="s">
        <v>282</v>
      </c>
      <c r="EP348" s="159" t="s">
        <v>282</v>
      </c>
      <c r="EQ348" s="159" t="s">
        <v>282</v>
      </c>
      <c r="ER348" s="159" t="s">
        <v>282</v>
      </c>
      <c r="ES348" s="159" t="s">
        <v>282</v>
      </c>
      <c r="ET348" s="159" t="s">
        <v>282</v>
      </c>
      <c r="EU348" s="159" t="s">
        <v>282</v>
      </c>
      <c r="EV348" s="159" t="s">
        <v>282</v>
      </c>
      <c r="EW348" s="159" t="s">
        <v>282</v>
      </c>
      <c r="EX348" s="159" t="s">
        <v>282</v>
      </c>
      <c r="EY348" s="159" t="s">
        <v>282</v>
      </c>
      <c r="EZ348" s="159" t="s">
        <v>282</v>
      </c>
      <c r="FA348" s="159" t="s">
        <v>282</v>
      </c>
      <c r="FB348" s="159" t="s">
        <v>282</v>
      </c>
      <c r="FC348" s="159" t="s">
        <v>282</v>
      </c>
      <c r="FD348" s="159" t="s">
        <v>282</v>
      </c>
      <c r="FE348" s="159" t="s">
        <v>282</v>
      </c>
      <c r="FF348" s="159" t="s">
        <v>282</v>
      </c>
      <c r="FG348" s="159" t="s">
        <v>282</v>
      </c>
      <c r="FH348" s="159" t="s">
        <v>282</v>
      </c>
      <c r="FI348" s="159" t="s">
        <v>282</v>
      </c>
      <c r="FJ348" s="159" t="s">
        <v>282</v>
      </c>
      <c r="FK348" s="159" t="s">
        <v>282</v>
      </c>
      <c r="FL348" s="159" t="s">
        <v>282</v>
      </c>
      <c r="FM348" s="159" t="s">
        <v>282</v>
      </c>
      <c r="FN348" s="159" t="s">
        <v>282</v>
      </c>
      <c r="FO348" s="159" t="s">
        <v>282</v>
      </c>
      <c r="FP348" s="159" t="s">
        <v>282</v>
      </c>
      <c r="FQ348" s="159" t="s">
        <v>282</v>
      </c>
      <c r="FR348" s="159" t="s">
        <v>282</v>
      </c>
      <c r="FS348" s="159" t="s">
        <v>282</v>
      </c>
      <c r="FT348" s="159" t="s">
        <v>282</v>
      </c>
    </row>
    <row r="349" spans="1:176" x14ac:dyDescent="0.25">
      <c r="A349" s="212" t="s">
        <v>17569</v>
      </c>
      <c r="B349" s="159" t="s">
        <v>10725</v>
      </c>
      <c r="C349" s="66" t="str">
        <f>IF(ISNUMBER(Severity!H349)=FALSE,Severity!F349,IF(Severity!H349&gt;=0.5,"YES","NO"))</f>
        <v>YES</v>
      </c>
      <c r="D349" s="66" t="str">
        <f>IF(ISNUMBER(Severity!I349)=FALSE,Severity!G349,IF(Severity!I349&gt;0.5,"YES","NO"))</f>
        <v>NO</v>
      </c>
      <c r="E349" s="159">
        <v>2</v>
      </c>
      <c r="F349" s="159">
        <v>2</v>
      </c>
      <c r="G349" s="212" t="s">
        <v>14518</v>
      </c>
      <c r="H349" s="159" t="s">
        <v>183</v>
      </c>
      <c r="I349" s="159" t="s">
        <v>282</v>
      </c>
      <c r="J349" s="159" t="s">
        <v>282</v>
      </c>
      <c r="K349" s="159" t="s">
        <v>282</v>
      </c>
      <c r="L349" s="159" t="s">
        <v>282</v>
      </c>
      <c r="M349" s="159" t="s">
        <v>282</v>
      </c>
      <c r="N349" s="159" t="s">
        <v>282</v>
      </c>
      <c r="O349" s="159" t="s">
        <v>282</v>
      </c>
      <c r="P349" s="159" t="s">
        <v>282</v>
      </c>
      <c r="Q349" s="159" t="s">
        <v>282</v>
      </c>
      <c r="R349" s="159" t="s">
        <v>282</v>
      </c>
      <c r="S349" s="159" t="s">
        <v>220</v>
      </c>
      <c r="T349" s="159">
        <v>20</v>
      </c>
      <c r="U349" s="159" t="s">
        <v>282</v>
      </c>
      <c r="V349" s="159" t="s">
        <v>282</v>
      </c>
      <c r="W349" s="159" t="s">
        <v>282</v>
      </c>
      <c r="X349" s="159">
        <v>38.64</v>
      </c>
      <c r="Y349" s="159">
        <v>7.19</v>
      </c>
      <c r="Z349" s="159">
        <v>26</v>
      </c>
      <c r="AA349" s="159" t="s">
        <v>282</v>
      </c>
      <c r="AB349" s="159" t="s">
        <v>282</v>
      </c>
      <c r="AC349" s="159" t="s">
        <v>282</v>
      </c>
      <c r="AD349" s="159">
        <v>25.67</v>
      </c>
      <c r="AE349" s="159">
        <v>10.4</v>
      </c>
      <c r="AF349" s="159">
        <v>26</v>
      </c>
      <c r="AG349" s="159" t="s">
        <v>282</v>
      </c>
      <c r="AH349" s="159" t="s">
        <v>282</v>
      </c>
      <c r="AI349" s="159" t="s">
        <v>282</v>
      </c>
      <c r="AJ349" s="159" t="s">
        <v>282</v>
      </c>
      <c r="AK349" s="159" t="s">
        <v>282</v>
      </c>
      <c r="AL349" s="159" t="s">
        <v>282</v>
      </c>
      <c r="AM349" s="159" t="s">
        <v>282</v>
      </c>
      <c r="AN349" s="159">
        <v>26</v>
      </c>
      <c r="AO349" s="159" t="s">
        <v>682</v>
      </c>
      <c r="AP349" s="159" t="s">
        <v>183</v>
      </c>
      <c r="AQ349" s="159" t="s">
        <v>282</v>
      </c>
      <c r="AR349" s="159" t="s">
        <v>282</v>
      </c>
      <c r="AS349" s="159" t="s">
        <v>282</v>
      </c>
      <c r="AT349" s="159" t="s">
        <v>282</v>
      </c>
      <c r="AU349" s="159" t="s">
        <v>282</v>
      </c>
      <c r="AV349" s="159" t="s">
        <v>282</v>
      </c>
      <c r="AW349" s="159" t="s">
        <v>282</v>
      </c>
      <c r="AX349" s="159" t="s">
        <v>282</v>
      </c>
      <c r="AY349" s="159" t="s">
        <v>282</v>
      </c>
      <c r="AZ349" s="159" t="s">
        <v>282</v>
      </c>
      <c r="BA349" s="159" t="s">
        <v>220</v>
      </c>
      <c r="BB349" s="159">
        <v>20</v>
      </c>
      <c r="BC349" s="159" t="s">
        <v>282</v>
      </c>
      <c r="BD349" s="159" t="s">
        <v>282</v>
      </c>
      <c r="BE349" s="159" t="s">
        <v>282</v>
      </c>
      <c r="BF349" s="159">
        <v>38.299999999999997</v>
      </c>
      <c r="BG349" s="159">
        <v>7.75</v>
      </c>
      <c r="BH349" s="159">
        <v>25</v>
      </c>
      <c r="BI349" s="159" t="s">
        <v>282</v>
      </c>
      <c r="BJ349" s="159" t="s">
        <v>282</v>
      </c>
      <c r="BK349" s="159" t="s">
        <v>282</v>
      </c>
      <c r="BL349" s="159">
        <v>30.11</v>
      </c>
      <c r="BM349" s="159">
        <v>11.25</v>
      </c>
      <c r="BN349" s="159">
        <v>25</v>
      </c>
      <c r="BO349" s="159" t="s">
        <v>282</v>
      </c>
      <c r="BP349" s="159" t="s">
        <v>282</v>
      </c>
      <c r="BQ349" s="159" t="s">
        <v>282</v>
      </c>
      <c r="BR349" s="159" t="s">
        <v>282</v>
      </c>
      <c r="BS349" s="159" t="s">
        <v>282</v>
      </c>
      <c r="BT349" s="159" t="s">
        <v>282</v>
      </c>
      <c r="BU349" s="159" t="s">
        <v>282</v>
      </c>
      <c r="BV349" s="159">
        <v>25</v>
      </c>
      <c r="BW349" s="159" t="s">
        <v>282</v>
      </c>
      <c r="BX349" s="159" t="s">
        <v>282</v>
      </c>
      <c r="BY349" s="159" t="s">
        <v>282</v>
      </c>
      <c r="BZ349" s="159" t="s">
        <v>282</v>
      </c>
      <c r="CA349" s="159" t="s">
        <v>282</v>
      </c>
      <c r="CB349" s="159" t="s">
        <v>282</v>
      </c>
      <c r="CC349" s="159" t="s">
        <v>282</v>
      </c>
      <c r="CD349" s="159" t="s">
        <v>282</v>
      </c>
      <c r="CE349" s="159" t="s">
        <v>282</v>
      </c>
      <c r="CF349" s="159" t="s">
        <v>282</v>
      </c>
      <c r="CG349" s="159" t="s">
        <v>282</v>
      </c>
      <c r="CH349" s="159" t="s">
        <v>282</v>
      </c>
      <c r="CI349" s="159" t="s">
        <v>282</v>
      </c>
      <c r="CJ349" s="159" t="s">
        <v>282</v>
      </c>
      <c r="CK349" s="159" t="s">
        <v>282</v>
      </c>
      <c r="CL349" s="159" t="s">
        <v>282</v>
      </c>
      <c r="CM349" s="159" t="s">
        <v>282</v>
      </c>
      <c r="CN349" s="159" t="s">
        <v>282</v>
      </c>
      <c r="CO349" s="159" t="s">
        <v>282</v>
      </c>
      <c r="CP349" s="159" t="s">
        <v>282</v>
      </c>
      <c r="CQ349" s="159" t="s">
        <v>282</v>
      </c>
      <c r="CR349" s="159" t="s">
        <v>282</v>
      </c>
      <c r="CS349" s="159" t="s">
        <v>282</v>
      </c>
      <c r="CT349" s="159" t="s">
        <v>282</v>
      </c>
      <c r="CU349" s="159" t="s">
        <v>282</v>
      </c>
      <c r="CV349" s="159" t="s">
        <v>282</v>
      </c>
      <c r="CW349" s="159" t="s">
        <v>282</v>
      </c>
      <c r="CX349" s="159" t="s">
        <v>282</v>
      </c>
      <c r="CY349" s="159" t="s">
        <v>282</v>
      </c>
      <c r="CZ349" s="159" t="s">
        <v>282</v>
      </c>
      <c r="DA349" s="159" t="s">
        <v>282</v>
      </c>
      <c r="DB349" s="159" t="s">
        <v>282</v>
      </c>
      <c r="DC349" s="159" t="s">
        <v>282</v>
      </c>
      <c r="DD349" s="159" t="s">
        <v>282</v>
      </c>
      <c r="DE349" s="159" t="s">
        <v>282</v>
      </c>
      <c r="DF349" s="159" t="s">
        <v>282</v>
      </c>
      <c r="DG349" s="159" t="s">
        <v>282</v>
      </c>
      <c r="DH349" s="159" t="s">
        <v>282</v>
      </c>
      <c r="DI349" s="159" t="s">
        <v>282</v>
      </c>
      <c r="DJ349" s="159" t="s">
        <v>282</v>
      </c>
      <c r="DK349" s="159" t="s">
        <v>282</v>
      </c>
      <c r="DL349" s="159" t="s">
        <v>282</v>
      </c>
      <c r="DM349" s="159" t="s">
        <v>282</v>
      </c>
      <c r="DN349" s="159" t="s">
        <v>282</v>
      </c>
      <c r="DO349" s="159" t="s">
        <v>282</v>
      </c>
      <c r="DP349" s="159" t="s">
        <v>282</v>
      </c>
      <c r="DQ349" s="159" t="s">
        <v>282</v>
      </c>
      <c r="DR349" s="159" t="s">
        <v>282</v>
      </c>
      <c r="DS349" s="159" t="s">
        <v>282</v>
      </c>
      <c r="DT349" s="159" t="s">
        <v>282</v>
      </c>
      <c r="DU349" s="159" t="s">
        <v>282</v>
      </c>
      <c r="DV349" s="159" t="s">
        <v>282</v>
      </c>
      <c r="DW349" s="159" t="s">
        <v>282</v>
      </c>
      <c r="DX349" s="159" t="s">
        <v>282</v>
      </c>
      <c r="DY349" s="159" t="s">
        <v>282</v>
      </c>
      <c r="DZ349" s="159" t="s">
        <v>282</v>
      </c>
      <c r="EA349" s="159" t="s">
        <v>282</v>
      </c>
      <c r="EB349" s="159" t="s">
        <v>282</v>
      </c>
      <c r="EC349" s="159" t="s">
        <v>282</v>
      </c>
      <c r="ED349" s="159" t="s">
        <v>282</v>
      </c>
      <c r="EE349" s="159" t="s">
        <v>282</v>
      </c>
      <c r="EF349" s="159" t="s">
        <v>282</v>
      </c>
      <c r="EG349" s="159" t="s">
        <v>282</v>
      </c>
      <c r="EH349" s="159" t="s">
        <v>282</v>
      </c>
      <c r="EI349" s="159" t="s">
        <v>282</v>
      </c>
      <c r="EJ349" s="159" t="s">
        <v>282</v>
      </c>
      <c r="EK349" s="159" t="s">
        <v>282</v>
      </c>
      <c r="EL349" s="159" t="s">
        <v>282</v>
      </c>
      <c r="EM349" s="159" t="s">
        <v>282</v>
      </c>
      <c r="EN349" s="159" t="s">
        <v>282</v>
      </c>
      <c r="EO349" s="159" t="s">
        <v>282</v>
      </c>
      <c r="EP349" s="159" t="s">
        <v>282</v>
      </c>
      <c r="EQ349" s="159" t="s">
        <v>282</v>
      </c>
      <c r="ER349" s="159" t="s">
        <v>282</v>
      </c>
      <c r="ES349" s="159" t="s">
        <v>282</v>
      </c>
      <c r="ET349" s="159" t="s">
        <v>282</v>
      </c>
      <c r="EU349" s="159" t="s">
        <v>282</v>
      </c>
      <c r="EV349" s="159" t="s">
        <v>282</v>
      </c>
      <c r="EW349" s="159" t="s">
        <v>282</v>
      </c>
      <c r="EX349" s="159" t="s">
        <v>282</v>
      </c>
      <c r="EY349" s="159" t="s">
        <v>282</v>
      </c>
      <c r="EZ349" s="159" t="s">
        <v>282</v>
      </c>
      <c r="FA349" s="159" t="s">
        <v>282</v>
      </c>
      <c r="FB349" s="159" t="s">
        <v>282</v>
      </c>
      <c r="FC349" s="159" t="s">
        <v>282</v>
      </c>
      <c r="FD349" s="159" t="s">
        <v>282</v>
      </c>
      <c r="FE349" s="159" t="s">
        <v>282</v>
      </c>
      <c r="FF349" s="159" t="s">
        <v>282</v>
      </c>
      <c r="FG349" s="159" t="s">
        <v>282</v>
      </c>
      <c r="FH349" s="159" t="s">
        <v>282</v>
      </c>
      <c r="FI349" s="159" t="s">
        <v>282</v>
      </c>
      <c r="FJ349" s="159" t="s">
        <v>282</v>
      </c>
      <c r="FK349" s="159" t="s">
        <v>282</v>
      </c>
      <c r="FL349" s="159" t="s">
        <v>282</v>
      </c>
      <c r="FM349" s="159" t="s">
        <v>282</v>
      </c>
      <c r="FN349" s="159" t="s">
        <v>282</v>
      </c>
      <c r="FO349" s="159" t="s">
        <v>282</v>
      </c>
      <c r="FP349" s="159" t="s">
        <v>282</v>
      </c>
      <c r="FQ349" s="159" t="s">
        <v>282</v>
      </c>
      <c r="FR349" s="159" t="s">
        <v>282</v>
      </c>
      <c r="FS349" s="159" t="s">
        <v>282</v>
      </c>
      <c r="FT349" s="159" t="s">
        <v>282</v>
      </c>
    </row>
    <row r="350" spans="1:176" x14ac:dyDescent="0.25">
      <c r="A350" s="66" t="s">
        <v>437</v>
      </c>
      <c r="B350" s="66" t="s">
        <v>11411</v>
      </c>
      <c r="C350" s="66" t="str">
        <f>IF(ISNUMBER(Severity!H350)=FALSE,Severity!F350,IF(Severity!H350&gt;=0.5,"YES","NO"))</f>
        <v>YES</v>
      </c>
      <c r="D350" s="66" t="str">
        <f>IF(ISNUMBER(Severity!I350)=FALSE,Severity!G350,IF(Severity!I350&gt;0.5,"YES","NO"))</f>
        <v>NO</v>
      </c>
      <c r="E350" s="159">
        <v>12</v>
      </c>
      <c r="F350" s="159">
        <v>2</v>
      </c>
      <c r="G350" s="66" t="s">
        <v>10471</v>
      </c>
      <c r="H350" s="159" t="s">
        <v>183</v>
      </c>
      <c r="I350" s="159" t="s">
        <v>282</v>
      </c>
      <c r="J350" s="66">
        <v>9</v>
      </c>
      <c r="K350" s="159" t="s">
        <v>299</v>
      </c>
      <c r="L350" s="159">
        <v>17</v>
      </c>
      <c r="M350" s="159">
        <v>16</v>
      </c>
      <c r="N350" s="159">
        <v>7</v>
      </c>
      <c r="O350" s="159" t="s">
        <v>282</v>
      </c>
      <c r="P350" s="66" t="s">
        <v>282</v>
      </c>
      <c r="Q350" s="66" t="s">
        <v>282</v>
      </c>
      <c r="R350" s="159" t="s">
        <v>282</v>
      </c>
      <c r="S350" s="159" t="s">
        <v>299</v>
      </c>
      <c r="T350" s="159">
        <v>17</v>
      </c>
      <c r="U350" s="66">
        <v>19.2</v>
      </c>
      <c r="V350" s="66">
        <v>4.7</v>
      </c>
      <c r="W350" s="159">
        <v>56</v>
      </c>
      <c r="X350" s="66" t="s">
        <v>282</v>
      </c>
      <c r="Y350" s="66" t="s">
        <v>282</v>
      </c>
      <c r="Z350" s="66" t="s">
        <v>282</v>
      </c>
      <c r="AA350" s="66">
        <v>11.3</v>
      </c>
      <c r="AB350" s="66">
        <v>6.6</v>
      </c>
      <c r="AC350" s="66">
        <v>56</v>
      </c>
      <c r="AD350" s="66" t="s">
        <v>282</v>
      </c>
      <c r="AE350" s="66" t="s">
        <v>282</v>
      </c>
      <c r="AF350" s="66" t="s">
        <v>282</v>
      </c>
      <c r="AG350" s="66" t="s">
        <v>282</v>
      </c>
      <c r="AH350" s="66" t="s">
        <v>282</v>
      </c>
      <c r="AI350" s="66" t="s">
        <v>282</v>
      </c>
      <c r="AJ350" s="66" t="s">
        <v>282</v>
      </c>
      <c r="AK350" s="66" t="s">
        <v>282</v>
      </c>
      <c r="AL350" s="66" t="s">
        <v>282</v>
      </c>
      <c r="AM350" s="159">
        <v>56</v>
      </c>
      <c r="AN350" s="159">
        <v>47</v>
      </c>
      <c r="AO350" s="66" t="s">
        <v>10470</v>
      </c>
      <c r="AP350" s="159" t="s">
        <v>183</v>
      </c>
      <c r="AQ350" s="159" t="s">
        <v>282</v>
      </c>
      <c r="AR350" s="159">
        <v>6</v>
      </c>
      <c r="AS350" s="159" t="s">
        <v>299</v>
      </c>
      <c r="AT350" s="159">
        <v>17</v>
      </c>
      <c r="AU350" s="159">
        <v>18</v>
      </c>
      <c r="AV350" s="159">
        <v>7</v>
      </c>
      <c r="AW350" s="159" t="s">
        <v>282</v>
      </c>
      <c r="AX350" s="159" t="s">
        <v>282</v>
      </c>
      <c r="AY350" s="159" t="s">
        <v>282</v>
      </c>
      <c r="AZ350" s="159" t="s">
        <v>282</v>
      </c>
      <c r="BA350" s="159" t="s">
        <v>299</v>
      </c>
      <c r="BB350" s="159">
        <v>17</v>
      </c>
      <c r="BC350" s="66">
        <v>18.600000000000001</v>
      </c>
      <c r="BD350" s="66">
        <v>4</v>
      </c>
      <c r="BE350" s="159">
        <v>59</v>
      </c>
      <c r="BF350" s="66" t="s">
        <v>282</v>
      </c>
      <c r="BG350" s="66" t="s">
        <v>282</v>
      </c>
      <c r="BH350" s="66" t="s">
        <v>282</v>
      </c>
      <c r="BI350" s="66">
        <v>10.5</v>
      </c>
      <c r="BJ350" s="66">
        <v>6.4</v>
      </c>
      <c r="BK350" s="66">
        <v>59</v>
      </c>
      <c r="BL350" s="66" t="s">
        <v>282</v>
      </c>
      <c r="BM350" s="66" t="s">
        <v>282</v>
      </c>
      <c r="BN350" s="66" t="s">
        <v>282</v>
      </c>
      <c r="BO350" s="66" t="s">
        <v>282</v>
      </c>
      <c r="BP350" s="66" t="s">
        <v>282</v>
      </c>
      <c r="BQ350" s="66" t="s">
        <v>282</v>
      </c>
      <c r="BR350" s="66" t="s">
        <v>282</v>
      </c>
      <c r="BS350" s="66" t="s">
        <v>282</v>
      </c>
      <c r="BT350" s="66" t="s">
        <v>282</v>
      </c>
      <c r="BU350" s="159">
        <v>59</v>
      </c>
      <c r="BV350" s="159">
        <v>53</v>
      </c>
      <c r="BW350" s="159" t="s">
        <v>282</v>
      </c>
      <c r="BX350" s="159" t="s">
        <v>282</v>
      </c>
      <c r="BY350" s="159" t="s">
        <v>282</v>
      </c>
      <c r="BZ350" s="159" t="s">
        <v>282</v>
      </c>
      <c r="CA350" s="159" t="s">
        <v>282</v>
      </c>
      <c r="CB350" s="159" t="s">
        <v>282</v>
      </c>
      <c r="CC350" s="159" t="s">
        <v>282</v>
      </c>
      <c r="CD350" s="159" t="s">
        <v>282</v>
      </c>
      <c r="CE350" s="159" t="s">
        <v>282</v>
      </c>
      <c r="CF350" s="159" t="s">
        <v>282</v>
      </c>
      <c r="CG350" s="159" t="s">
        <v>282</v>
      </c>
      <c r="CH350" s="159" t="s">
        <v>282</v>
      </c>
      <c r="CI350" s="159" t="s">
        <v>282</v>
      </c>
      <c r="CJ350" s="159" t="s">
        <v>282</v>
      </c>
      <c r="CK350" s="159" t="s">
        <v>282</v>
      </c>
      <c r="CL350" s="159" t="s">
        <v>282</v>
      </c>
      <c r="CM350" s="159" t="s">
        <v>282</v>
      </c>
      <c r="CN350" s="159" t="s">
        <v>282</v>
      </c>
      <c r="CO350" s="159" t="s">
        <v>282</v>
      </c>
      <c r="CP350" s="159" t="s">
        <v>282</v>
      </c>
      <c r="CQ350" s="159" t="s">
        <v>282</v>
      </c>
      <c r="CR350" s="159" t="s">
        <v>282</v>
      </c>
      <c r="CS350" s="159" t="s">
        <v>282</v>
      </c>
      <c r="CT350" s="159" t="s">
        <v>282</v>
      </c>
      <c r="CU350" s="159" t="s">
        <v>282</v>
      </c>
      <c r="CV350" s="159" t="s">
        <v>282</v>
      </c>
      <c r="CW350" s="159" t="s">
        <v>282</v>
      </c>
      <c r="CX350" s="159" t="s">
        <v>282</v>
      </c>
      <c r="CY350" s="159" t="s">
        <v>282</v>
      </c>
      <c r="CZ350" s="159" t="s">
        <v>282</v>
      </c>
      <c r="DA350" s="159" t="s">
        <v>282</v>
      </c>
      <c r="DB350" s="159" t="s">
        <v>282</v>
      </c>
      <c r="DC350" s="159" t="s">
        <v>282</v>
      </c>
      <c r="DD350" s="159" t="s">
        <v>282</v>
      </c>
      <c r="DE350" s="159" t="s">
        <v>282</v>
      </c>
      <c r="DF350" s="159" t="s">
        <v>282</v>
      </c>
      <c r="DG350" s="159" t="s">
        <v>282</v>
      </c>
      <c r="DH350" s="159" t="s">
        <v>282</v>
      </c>
      <c r="DI350" s="159" t="s">
        <v>282</v>
      </c>
      <c r="DJ350" s="159" t="s">
        <v>282</v>
      </c>
      <c r="DK350" s="159" t="s">
        <v>282</v>
      </c>
      <c r="DL350" s="159" t="s">
        <v>282</v>
      </c>
      <c r="DM350" s="159" t="s">
        <v>282</v>
      </c>
      <c r="DN350" s="159" t="s">
        <v>282</v>
      </c>
      <c r="DO350" s="159" t="s">
        <v>282</v>
      </c>
      <c r="DP350" s="159" t="s">
        <v>282</v>
      </c>
      <c r="DQ350" s="159" t="s">
        <v>282</v>
      </c>
      <c r="DR350" s="159" t="s">
        <v>282</v>
      </c>
      <c r="DS350" s="159" t="s">
        <v>282</v>
      </c>
      <c r="DT350" s="159" t="s">
        <v>282</v>
      </c>
      <c r="DU350" s="159" t="s">
        <v>282</v>
      </c>
      <c r="DV350" s="159" t="s">
        <v>282</v>
      </c>
      <c r="DW350" s="159" t="s">
        <v>282</v>
      </c>
      <c r="DX350" s="159" t="s">
        <v>282</v>
      </c>
      <c r="DY350" s="159" t="s">
        <v>282</v>
      </c>
      <c r="DZ350" s="159" t="s">
        <v>282</v>
      </c>
      <c r="EA350" s="159" t="s">
        <v>282</v>
      </c>
      <c r="EB350" s="159" t="s">
        <v>282</v>
      </c>
      <c r="EC350" s="159" t="s">
        <v>282</v>
      </c>
      <c r="ED350" s="159" t="s">
        <v>282</v>
      </c>
      <c r="EE350" s="159" t="s">
        <v>282</v>
      </c>
      <c r="EF350" s="159" t="s">
        <v>282</v>
      </c>
      <c r="EG350" s="159" t="s">
        <v>282</v>
      </c>
      <c r="EH350" s="159" t="s">
        <v>282</v>
      </c>
      <c r="EI350" s="159" t="s">
        <v>282</v>
      </c>
      <c r="EJ350" s="159" t="s">
        <v>282</v>
      </c>
      <c r="EK350" s="159" t="s">
        <v>282</v>
      </c>
      <c r="EL350" s="159" t="s">
        <v>282</v>
      </c>
      <c r="EM350" s="159" t="s">
        <v>282</v>
      </c>
      <c r="EN350" s="159" t="s">
        <v>282</v>
      </c>
      <c r="EO350" s="159" t="s">
        <v>282</v>
      </c>
      <c r="EP350" s="159" t="s">
        <v>282</v>
      </c>
      <c r="EQ350" s="159" t="s">
        <v>282</v>
      </c>
      <c r="ER350" s="159" t="s">
        <v>282</v>
      </c>
      <c r="ES350" s="159" t="s">
        <v>282</v>
      </c>
      <c r="ET350" s="159" t="s">
        <v>282</v>
      </c>
      <c r="EU350" s="159" t="s">
        <v>282</v>
      </c>
      <c r="EV350" s="159" t="s">
        <v>282</v>
      </c>
      <c r="EW350" s="159" t="s">
        <v>282</v>
      </c>
      <c r="EX350" s="159" t="s">
        <v>282</v>
      </c>
      <c r="EY350" s="159" t="s">
        <v>282</v>
      </c>
      <c r="EZ350" s="159" t="s">
        <v>282</v>
      </c>
      <c r="FA350" s="159" t="s">
        <v>282</v>
      </c>
      <c r="FB350" s="159" t="s">
        <v>282</v>
      </c>
      <c r="FC350" s="159" t="s">
        <v>282</v>
      </c>
      <c r="FD350" s="159" t="s">
        <v>282</v>
      </c>
      <c r="FE350" s="159" t="s">
        <v>282</v>
      </c>
      <c r="FF350" s="159" t="s">
        <v>282</v>
      </c>
      <c r="FG350" s="159" t="s">
        <v>282</v>
      </c>
      <c r="FH350" s="159" t="s">
        <v>282</v>
      </c>
      <c r="FI350" s="159" t="s">
        <v>282</v>
      </c>
      <c r="FJ350" s="159" t="s">
        <v>282</v>
      </c>
      <c r="FK350" s="159" t="s">
        <v>282</v>
      </c>
      <c r="FL350" s="159" t="s">
        <v>282</v>
      </c>
      <c r="FM350" s="159" t="s">
        <v>282</v>
      </c>
      <c r="FN350" s="159" t="s">
        <v>282</v>
      </c>
      <c r="FO350" s="159" t="s">
        <v>282</v>
      </c>
      <c r="FP350" s="159" t="s">
        <v>282</v>
      </c>
      <c r="FQ350" s="159" t="s">
        <v>282</v>
      </c>
      <c r="FR350" s="159" t="s">
        <v>282</v>
      </c>
      <c r="FS350" s="159" t="s">
        <v>282</v>
      </c>
      <c r="FT350" s="159" t="s">
        <v>282</v>
      </c>
    </row>
    <row r="351" spans="1:176" x14ac:dyDescent="0.25">
      <c r="A351" s="66" t="s">
        <v>806</v>
      </c>
      <c r="B351" s="159" t="s">
        <v>11616</v>
      </c>
      <c r="C351" s="331" t="s">
        <v>793</v>
      </c>
      <c r="D351" s="331" t="s">
        <v>130</v>
      </c>
      <c r="E351" s="159">
        <v>6</v>
      </c>
      <c r="F351" s="159">
        <v>2</v>
      </c>
      <c r="G351" s="159" t="s">
        <v>263</v>
      </c>
      <c r="H351" s="159" t="s">
        <v>10507</v>
      </c>
      <c r="I351" s="159" t="s">
        <v>282</v>
      </c>
      <c r="J351" s="159" t="s">
        <v>282</v>
      </c>
      <c r="K351" s="159" t="s">
        <v>282</v>
      </c>
      <c r="L351" s="159" t="s">
        <v>282</v>
      </c>
      <c r="M351" s="159" t="s">
        <v>282</v>
      </c>
      <c r="N351" s="159" t="s">
        <v>282</v>
      </c>
      <c r="O351" s="159" t="s">
        <v>299</v>
      </c>
      <c r="P351" s="66">
        <v>17</v>
      </c>
      <c r="Q351" s="66">
        <v>10</v>
      </c>
      <c r="R351" s="66">
        <v>50</v>
      </c>
      <c r="S351" s="159" t="s">
        <v>282</v>
      </c>
      <c r="T351" s="159" t="s">
        <v>282</v>
      </c>
      <c r="U351" s="159" t="s">
        <v>282</v>
      </c>
      <c r="V351" s="159" t="s">
        <v>282</v>
      </c>
      <c r="W351" s="159" t="s">
        <v>282</v>
      </c>
      <c r="X351" s="159" t="s">
        <v>282</v>
      </c>
      <c r="Y351" s="159" t="s">
        <v>282</v>
      </c>
      <c r="Z351" s="159" t="s">
        <v>282</v>
      </c>
      <c r="AA351" s="159" t="s">
        <v>282</v>
      </c>
      <c r="AB351" s="159" t="s">
        <v>282</v>
      </c>
      <c r="AC351" s="159" t="s">
        <v>282</v>
      </c>
      <c r="AD351" s="159" t="s">
        <v>282</v>
      </c>
      <c r="AE351" s="159" t="s">
        <v>282</v>
      </c>
      <c r="AF351" s="159" t="s">
        <v>282</v>
      </c>
      <c r="AG351" s="159" t="s">
        <v>282</v>
      </c>
      <c r="AH351" s="159" t="s">
        <v>282</v>
      </c>
      <c r="AI351" s="159" t="s">
        <v>282</v>
      </c>
      <c r="AJ351" s="159" t="s">
        <v>282</v>
      </c>
      <c r="AK351" s="159" t="s">
        <v>282</v>
      </c>
      <c r="AL351" s="159" t="s">
        <v>282</v>
      </c>
      <c r="AM351" s="159">
        <v>13</v>
      </c>
      <c r="AN351" s="66" t="s">
        <v>282</v>
      </c>
      <c r="AO351" s="159" t="s">
        <v>790</v>
      </c>
      <c r="AP351" s="159" t="s">
        <v>10507</v>
      </c>
      <c r="AQ351" s="159" t="s">
        <v>282</v>
      </c>
      <c r="AR351" s="159" t="s">
        <v>282</v>
      </c>
      <c r="AS351" s="159" t="s">
        <v>282</v>
      </c>
      <c r="AT351" s="159" t="s">
        <v>282</v>
      </c>
      <c r="AU351" s="159" t="s">
        <v>282</v>
      </c>
      <c r="AV351" s="159" t="s">
        <v>282</v>
      </c>
      <c r="AW351" s="159" t="s">
        <v>299</v>
      </c>
      <c r="AX351" s="66">
        <v>17</v>
      </c>
      <c r="AY351" s="66">
        <v>6</v>
      </c>
      <c r="AZ351" s="66">
        <v>50</v>
      </c>
      <c r="BA351" s="159" t="s">
        <v>282</v>
      </c>
      <c r="BB351" s="159" t="s">
        <v>282</v>
      </c>
      <c r="BC351" s="159" t="s">
        <v>282</v>
      </c>
      <c r="BD351" s="159" t="s">
        <v>282</v>
      </c>
      <c r="BE351" s="159" t="s">
        <v>282</v>
      </c>
      <c r="BF351" s="159" t="s">
        <v>282</v>
      </c>
      <c r="BG351" s="159" t="s">
        <v>282</v>
      </c>
      <c r="BH351" s="159" t="s">
        <v>282</v>
      </c>
      <c r="BI351" s="159" t="s">
        <v>282</v>
      </c>
      <c r="BJ351" s="159" t="s">
        <v>282</v>
      </c>
      <c r="BK351" s="159" t="s">
        <v>282</v>
      </c>
      <c r="BL351" s="159" t="s">
        <v>282</v>
      </c>
      <c r="BM351" s="159" t="s">
        <v>282</v>
      </c>
      <c r="BN351" s="159" t="s">
        <v>282</v>
      </c>
      <c r="BO351" s="159" t="s">
        <v>282</v>
      </c>
      <c r="BP351" s="159" t="s">
        <v>282</v>
      </c>
      <c r="BQ351" s="159" t="s">
        <v>282</v>
      </c>
      <c r="BR351" s="159" t="s">
        <v>282</v>
      </c>
      <c r="BS351" s="159" t="s">
        <v>282</v>
      </c>
      <c r="BT351" s="159" t="s">
        <v>282</v>
      </c>
      <c r="BU351" s="159">
        <v>15</v>
      </c>
      <c r="BV351" s="66" t="s">
        <v>282</v>
      </c>
      <c r="BW351" s="159" t="s">
        <v>282</v>
      </c>
      <c r="BX351" s="159" t="s">
        <v>282</v>
      </c>
      <c r="BY351" s="159" t="s">
        <v>282</v>
      </c>
      <c r="BZ351" s="159" t="s">
        <v>282</v>
      </c>
      <c r="CA351" s="159" t="s">
        <v>282</v>
      </c>
      <c r="CB351" s="159" t="s">
        <v>282</v>
      </c>
      <c r="CC351" s="159" t="s">
        <v>282</v>
      </c>
      <c r="CD351" s="159" t="s">
        <v>282</v>
      </c>
      <c r="CE351" s="159" t="s">
        <v>282</v>
      </c>
      <c r="CF351" s="159" t="s">
        <v>282</v>
      </c>
      <c r="CG351" s="159" t="s">
        <v>282</v>
      </c>
      <c r="CH351" s="159" t="s">
        <v>282</v>
      </c>
      <c r="CI351" s="159" t="s">
        <v>282</v>
      </c>
      <c r="CJ351" s="159" t="s">
        <v>282</v>
      </c>
      <c r="CK351" s="159" t="s">
        <v>282</v>
      </c>
      <c r="CL351" s="159" t="s">
        <v>282</v>
      </c>
      <c r="CM351" s="159" t="s">
        <v>282</v>
      </c>
      <c r="CN351" s="159" t="s">
        <v>282</v>
      </c>
      <c r="CO351" s="159" t="s">
        <v>282</v>
      </c>
      <c r="CP351" s="159" t="s">
        <v>282</v>
      </c>
      <c r="CQ351" s="159" t="s">
        <v>282</v>
      </c>
      <c r="CR351" s="159" t="s">
        <v>282</v>
      </c>
      <c r="CS351" s="159" t="s">
        <v>282</v>
      </c>
      <c r="CT351" s="159" t="s">
        <v>282</v>
      </c>
      <c r="CU351" s="159" t="s">
        <v>282</v>
      </c>
      <c r="CV351" s="159" t="s">
        <v>282</v>
      </c>
      <c r="CW351" s="159" t="s">
        <v>282</v>
      </c>
      <c r="CX351" s="159" t="s">
        <v>282</v>
      </c>
      <c r="CY351" s="159" t="s">
        <v>282</v>
      </c>
      <c r="CZ351" s="159" t="s">
        <v>282</v>
      </c>
      <c r="DA351" s="159" t="s">
        <v>282</v>
      </c>
      <c r="DB351" s="159" t="s">
        <v>282</v>
      </c>
      <c r="DC351" s="159" t="s">
        <v>282</v>
      </c>
      <c r="DD351" s="159" t="s">
        <v>282</v>
      </c>
      <c r="DE351" s="159" t="s">
        <v>282</v>
      </c>
      <c r="DF351" s="159" t="s">
        <v>282</v>
      </c>
      <c r="DG351" s="159" t="s">
        <v>282</v>
      </c>
      <c r="DH351" s="159" t="s">
        <v>282</v>
      </c>
      <c r="DI351" s="159" t="s">
        <v>282</v>
      </c>
      <c r="DJ351" s="159" t="s">
        <v>282</v>
      </c>
      <c r="DK351" s="159" t="s">
        <v>282</v>
      </c>
      <c r="DL351" s="159" t="s">
        <v>282</v>
      </c>
      <c r="DM351" s="159" t="s">
        <v>282</v>
      </c>
      <c r="DN351" s="159" t="s">
        <v>282</v>
      </c>
      <c r="DO351" s="159" t="s">
        <v>282</v>
      </c>
      <c r="DP351" s="159" t="s">
        <v>282</v>
      </c>
      <c r="DQ351" s="159" t="s">
        <v>282</v>
      </c>
      <c r="DR351" s="159" t="s">
        <v>282</v>
      </c>
      <c r="DS351" s="159" t="s">
        <v>282</v>
      </c>
      <c r="DT351" s="159" t="s">
        <v>282</v>
      </c>
      <c r="DU351" s="159" t="s">
        <v>282</v>
      </c>
      <c r="DV351" s="159" t="s">
        <v>282</v>
      </c>
      <c r="DW351" s="159" t="s">
        <v>282</v>
      </c>
      <c r="DX351" s="159" t="s">
        <v>282</v>
      </c>
      <c r="DY351" s="159" t="s">
        <v>282</v>
      </c>
      <c r="DZ351" s="159" t="s">
        <v>282</v>
      </c>
      <c r="EA351" s="159" t="s">
        <v>282</v>
      </c>
      <c r="EB351" s="159" t="s">
        <v>282</v>
      </c>
      <c r="EC351" s="159" t="s">
        <v>282</v>
      </c>
      <c r="ED351" s="159" t="s">
        <v>282</v>
      </c>
      <c r="EE351" s="159" t="s">
        <v>282</v>
      </c>
      <c r="EF351" s="159" t="s">
        <v>282</v>
      </c>
      <c r="EG351" s="159" t="s">
        <v>282</v>
      </c>
      <c r="EH351" s="159" t="s">
        <v>282</v>
      </c>
      <c r="EI351" s="159" t="s">
        <v>282</v>
      </c>
      <c r="EJ351" s="159" t="s">
        <v>282</v>
      </c>
      <c r="EK351" s="159" t="s">
        <v>282</v>
      </c>
      <c r="EL351" s="159" t="s">
        <v>282</v>
      </c>
      <c r="EM351" s="159" t="s">
        <v>282</v>
      </c>
      <c r="EN351" s="159" t="s">
        <v>282</v>
      </c>
      <c r="EO351" s="159" t="s">
        <v>282</v>
      </c>
      <c r="EP351" s="159" t="s">
        <v>282</v>
      </c>
      <c r="EQ351" s="159" t="s">
        <v>282</v>
      </c>
      <c r="ER351" s="159" t="s">
        <v>282</v>
      </c>
      <c r="ES351" s="159" t="s">
        <v>282</v>
      </c>
      <c r="ET351" s="159" t="s">
        <v>282</v>
      </c>
      <c r="EU351" s="159" t="s">
        <v>282</v>
      </c>
      <c r="EV351" s="159" t="s">
        <v>282</v>
      </c>
      <c r="EW351" s="159" t="s">
        <v>282</v>
      </c>
      <c r="EX351" s="159" t="s">
        <v>282</v>
      </c>
      <c r="EY351" s="159" t="s">
        <v>282</v>
      </c>
      <c r="EZ351" s="159" t="s">
        <v>282</v>
      </c>
      <c r="FA351" s="159" t="s">
        <v>282</v>
      </c>
      <c r="FB351" s="159" t="s">
        <v>282</v>
      </c>
      <c r="FC351" s="159" t="s">
        <v>282</v>
      </c>
      <c r="FD351" s="159" t="s">
        <v>282</v>
      </c>
      <c r="FE351" s="159" t="s">
        <v>282</v>
      </c>
      <c r="FF351" s="159" t="s">
        <v>282</v>
      </c>
      <c r="FG351" s="159" t="s">
        <v>282</v>
      </c>
      <c r="FH351" s="159" t="s">
        <v>282</v>
      </c>
      <c r="FI351" s="159" t="s">
        <v>282</v>
      </c>
      <c r="FJ351" s="159" t="s">
        <v>282</v>
      </c>
      <c r="FK351" s="159" t="s">
        <v>282</v>
      </c>
      <c r="FL351" s="159" t="s">
        <v>282</v>
      </c>
      <c r="FM351" s="159" t="s">
        <v>282</v>
      </c>
      <c r="FN351" s="159" t="s">
        <v>282</v>
      </c>
      <c r="FO351" s="159" t="s">
        <v>282</v>
      </c>
      <c r="FP351" s="159" t="s">
        <v>282</v>
      </c>
      <c r="FQ351" s="159" t="s">
        <v>282</v>
      </c>
      <c r="FR351" s="159" t="s">
        <v>282</v>
      </c>
      <c r="FS351" s="159" t="s">
        <v>282</v>
      </c>
      <c r="FT351" s="159" t="s">
        <v>282</v>
      </c>
    </row>
    <row r="352" spans="1:176" x14ac:dyDescent="0.25">
      <c r="A352" s="212" t="s">
        <v>9519</v>
      </c>
      <c r="B352" s="159" t="s">
        <v>14775</v>
      </c>
      <c r="C352" s="66" t="str">
        <f>IF(ISNUMBER(Severity!H352)=FALSE,Severity!F352,IF(Severity!H352&gt;=0.5,"YES","NO"))</f>
        <v>NO</v>
      </c>
      <c r="D352" s="66" t="str">
        <f>IF(ISNUMBER(Severity!I352)=FALSE,Severity!G352,IF(Severity!I352&gt;0.5,"YES","NO"))</f>
        <v>YES</v>
      </c>
      <c r="E352" s="159">
        <v>8</v>
      </c>
      <c r="F352" s="159">
        <v>2</v>
      </c>
      <c r="G352" s="212" t="s">
        <v>4504</v>
      </c>
      <c r="H352" s="159" t="s">
        <v>183</v>
      </c>
      <c r="I352" s="159" t="s">
        <v>282</v>
      </c>
      <c r="J352" s="159">
        <v>28</v>
      </c>
      <c r="K352" s="159" t="s">
        <v>282</v>
      </c>
      <c r="L352" s="159" t="s">
        <v>282</v>
      </c>
      <c r="M352" s="159" t="s">
        <v>282</v>
      </c>
      <c r="N352" s="159" t="s">
        <v>282</v>
      </c>
      <c r="O352" s="159" t="s">
        <v>282</v>
      </c>
      <c r="P352" s="159" t="s">
        <v>282</v>
      </c>
      <c r="Q352" s="159" t="s">
        <v>282</v>
      </c>
      <c r="R352" s="159" t="s">
        <v>282</v>
      </c>
      <c r="S352" s="159" t="s">
        <v>220</v>
      </c>
      <c r="T352" s="159">
        <v>20</v>
      </c>
      <c r="U352" s="159" t="s">
        <v>282</v>
      </c>
      <c r="V352" s="159" t="s">
        <v>282</v>
      </c>
      <c r="W352" s="159" t="s">
        <v>282</v>
      </c>
      <c r="X352" s="159">
        <v>20.3</v>
      </c>
      <c r="Y352" s="159">
        <v>10.4</v>
      </c>
      <c r="Z352" s="159">
        <v>40</v>
      </c>
      <c r="AA352" s="159" t="s">
        <v>282</v>
      </c>
      <c r="AB352" s="159" t="s">
        <v>282</v>
      </c>
      <c r="AC352" s="159" t="s">
        <v>282</v>
      </c>
      <c r="AD352" s="159">
        <v>18.2</v>
      </c>
      <c r="AE352" s="159">
        <v>9.6</v>
      </c>
      <c r="AF352" s="159">
        <v>40</v>
      </c>
      <c r="AG352" s="159" t="s">
        <v>282</v>
      </c>
      <c r="AH352" s="159" t="s">
        <v>282</v>
      </c>
      <c r="AI352" s="159" t="s">
        <v>282</v>
      </c>
      <c r="AJ352" s="159" t="s">
        <v>282</v>
      </c>
      <c r="AK352" s="159" t="s">
        <v>282</v>
      </c>
      <c r="AL352" s="159" t="s">
        <v>282</v>
      </c>
      <c r="AM352" s="159">
        <v>46</v>
      </c>
      <c r="AN352" s="159">
        <v>18</v>
      </c>
      <c r="AO352" s="159" t="s">
        <v>9521</v>
      </c>
      <c r="AP352" s="159" t="s">
        <v>183</v>
      </c>
      <c r="AQ352" s="159" t="s">
        <v>282</v>
      </c>
      <c r="AR352" s="159">
        <v>13</v>
      </c>
      <c r="AS352" s="159" t="s">
        <v>282</v>
      </c>
      <c r="AT352" s="159" t="s">
        <v>282</v>
      </c>
      <c r="AU352" s="159" t="s">
        <v>282</v>
      </c>
      <c r="AV352" s="159" t="s">
        <v>282</v>
      </c>
      <c r="AW352" s="159" t="s">
        <v>282</v>
      </c>
      <c r="AX352" s="159" t="s">
        <v>282</v>
      </c>
      <c r="AY352" s="159" t="s">
        <v>282</v>
      </c>
      <c r="AZ352" s="159" t="s">
        <v>282</v>
      </c>
      <c r="BA352" s="159" t="s">
        <v>220</v>
      </c>
      <c r="BB352" s="159">
        <v>20</v>
      </c>
      <c r="BC352" s="159" t="s">
        <v>282</v>
      </c>
      <c r="BD352" s="159" t="s">
        <v>282</v>
      </c>
      <c r="BE352" s="159" t="s">
        <v>282</v>
      </c>
      <c r="BF352" s="159">
        <v>18.7</v>
      </c>
      <c r="BG352" s="159">
        <v>9.9</v>
      </c>
      <c r="BH352" s="159">
        <v>36</v>
      </c>
      <c r="BI352" s="159" t="s">
        <v>282</v>
      </c>
      <c r="BJ352" s="159" t="s">
        <v>282</v>
      </c>
      <c r="BK352" s="159" t="s">
        <v>282</v>
      </c>
      <c r="BL352" s="159">
        <v>17.5</v>
      </c>
      <c r="BM352" s="159">
        <v>9.8000000000000007</v>
      </c>
      <c r="BN352" s="159">
        <v>36</v>
      </c>
      <c r="BO352" s="159" t="s">
        <v>282</v>
      </c>
      <c r="BP352" s="159" t="s">
        <v>282</v>
      </c>
      <c r="BQ352" s="159" t="s">
        <v>282</v>
      </c>
      <c r="BR352" s="159" t="s">
        <v>282</v>
      </c>
      <c r="BS352" s="159" t="s">
        <v>282</v>
      </c>
      <c r="BT352" s="159" t="s">
        <v>282</v>
      </c>
      <c r="BU352" s="159">
        <v>44</v>
      </c>
      <c r="BV352" s="159">
        <v>31</v>
      </c>
      <c r="BW352" s="159" t="s">
        <v>282</v>
      </c>
      <c r="BX352" s="159" t="s">
        <v>282</v>
      </c>
      <c r="BY352" s="159" t="s">
        <v>282</v>
      </c>
      <c r="BZ352" s="159" t="s">
        <v>282</v>
      </c>
      <c r="CA352" s="159" t="s">
        <v>282</v>
      </c>
      <c r="CB352" s="159" t="s">
        <v>282</v>
      </c>
      <c r="CC352" s="159" t="s">
        <v>282</v>
      </c>
      <c r="CD352" s="159" t="s">
        <v>282</v>
      </c>
      <c r="CE352" s="159" t="s">
        <v>282</v>
      </c>
      <c r="CF352" s="159" t="s">
        <v>282</v>
      </c>
      <c r="CG352" s="159" t="s">
        <v>282</v>
      </c>
      <c r="CH352" s="159" t="s">
        <v>282</v>
      </c>
      <c r="CI352" s="159" t="s">
        <v>282</v>
      </c>
      <c r="CJ352" s="159" t="s">
        <v>282</v>
      </c>
      <c r="CK352" s="159" t="s">
        <v>282</v>
      </c>
      <c r="CL352" s="159" t="s">
        <v>282</v>
      </c>
      <c r="CM352" s="159" t="s">
        <v>282</v>
      </c>
      <c r="CN352" s="159" t="s">
        <v>282</v>
      </c>
      <c r="CO352" s="159" t="s">
        <v>282</v>
      </c>
      <c r="CP352" s="159" t="s">
        <v>282</v>
      </c>
      <c r="CQ352" s="159" t="s">
        <v>282</v>
      </c>
      <c r="CR352" s="159" t="s">
        <v>282</v>
      </c>
      <c r="CS352" s="159" t="s">
        <v>282</v>
      </c>
      <c r="CT352" s="159" t="s">
        <v>282</v>
      </c>
      <c r="CU352" s="159" t="s">
        <v>282</v>
      </c>
      <c r="CV352" s="159" t="s">
        <v>282</v>
      </c>
      <c r="CW352" s="159" t="s">
        <v>282</v>
      </c>
      <c r="CX352" s="159" t="s">
        <v>282</v>
      </c>
      <c r="CY352" s="159" t="s">
        <v>282</v>
      </c>
      <c r="CZ352" s="159" t="s">
        <v>282</v>
      </c>
      <c r="DA352" s="159" t="s">
        <v>282</v>
      </c>
      <c r="DB352" s="159" t="s">
        <v>282</v>
      </c>
      <c r="DC352" s="159" t="s">
        <v>282</v>
      </c>
      <c r="DD352" s="159" t="s">
        <v>282</v>
      </c>
      <c r="DE352" s="159" t="s">
        <v>282</v>
      </c>
      <c r="DF352" s="159" t="s">
        <v>282</v>
      </c>
      <c r="DG352" s="159" t="s">
        <v>282</v>
      </c>
      <c r="DH352" s="159" t="s">
        <v>282</v>
      </c>
      <c r="DI352" s="159" t="s">
        <v>282</v>
      </c>
      <c r="DJ352" s="159" t="s">
        <v>282</v>
      </c>
      <c r="DK352" s="159" t="s">
        <v>282</v>
      </c>
      <c r="DL352" s="159" t="s">
        <v>282</v>
      </c>
      <c r="DM352" s="159" t="s">
        <v>282</v>
      </c>
      <c r="DN352" s="159" t="s">
        <v>282</v>
      </c>
      <c r="DO352" s="159" t="s">
        <v>282</v>
      </c>
      <c r="DP352" s="159" t="s">
        <v>282</v>
      </c>
      <c r="DQ352" s="159" t="s">
        <v>282</v>
      </c>
      <c r="DR352" s="159" t="s">
        <v>282</v>
      </c>
      <c r="DS352" s="159" t="s">
        <v>282</v>
      </c>
      <c r="DT352" s="159" t="s">
        <v>282</v>
      </c>
      <c r="DU352" s="159" t="s">
        <v>282</v>
      </c>
      <c r="DV352" s="159" t="s">
        <v>282</v>
      </c>
      <c r="DW352" s="159" t="s">
        <v>282</v>
      </c>
      <c r="DX352" s="159" t="s">
        <v>282</v>
      </c>
      <c r="DY352" s="159" t="s">
        <v>282</v>
      </c>
      <c r="DZ352" s="159" t="s">
        <v>282</v>
      </c>
      <c r="EA352" s="159" t="s">
        <v>282</v>
      </c>
      <c r="EB352" s="159" t="s">
        <v>282</v>
      </c>
      <c r="EC352" s="159" t="s">
        <v>282</v>
      </c>
      <c r="ED352" s="159" t="s">
        <v>282</v>
      </c>
      <c r="EE352" s="159" t="s">
        <v>282</v>
      </c>
      <c r="EF352" s="159" t="s">
        <v>282</v>
      </c>
      <c r="EG352" s="159" t="s">
        <v>282</v>
      </c>
      <c r="EH352" s="159" t="s">
        <v>282</v>
      </c>
      <c r="EI352" s="159" t="s">
        <v>282</v>
      </c>
      <c r="EJ352" s="159" t="s">
        <v>282</v>
      </c>
      <c r="EK352" s="159" t="s">
        <v>282</v>
      </c>
      <c r="EL352" s="159" t="s">
        <v>282</v>
      </c>
      <c r="EM352" s="159" t="s">
        <v>282</v>
      </c>
      <c r="EN352" s="159" t="s">
        <v>282</v>
      </c>
      <c r="EO352" s="159" t="s">
        <v>282</v>
      </c>
      <c r="EP352" s="159" t="s">
        <v>282</v>
      </c>
      <c r="EQ352" s="159" t="s">
        <v>282</v>
      </c>
      <c r="ER352" s="159" t="s">
        <v>282</v>
      </c>
      <c r="ES352" s="159" t="s">
        <v>282</v>
      </c>
      <c r="ET352" s="159" t="s">
        <v>282</v>
      </c>
      <c r="EU352" s="159" t="s">
        <v>282</v>
      </c>
      <c r="EV352" s="159" t="s">
        <v>282</v>
      </c>
      <c r="EW352" s="159" t="s">
        <v>282</v>
      </c>
      <c r="EX352" s="159" t="s">
        <v>282</v>
      </c>
      <c r="EY352" s="159" t="s">
        <v>282</v>
      </c>
      <c r="EZ352" s="159" t="s">
        <v>282</v>
      </c>
      <c r="FA352" s="159" t="s">
        <v>282</v>
      </c>
      <c r="FB352" s="159" t="s">
        <v>282</v>
      </c>
      <c r="FC352" s="159" t="s">
        <v>282</v>
      </c>
      <c r="FD352" s="159" t="s">
        <v>282</v>
      </c>
      <c r="FE352" s="159" t="s">
        <v>282</v>
      </c>
      <c r="FF352" s="159" t="s">
        <v>282</v>
      </c>
      <c r="FG352" s="159" t="s">
        <v>282</v>
      </c>
      <c r="FH352" s="159" t="s">
        <v>282</v>
      </c>
      <c r="FI352" s="159" t="s">
        <v>282</v>
      </c>
      <c r="FJ352" s="159" t="s">
        <v>282</v>
      </c>
      <c r="FK352" s="159" t="s">
        <v>282</v>
      </c>
      <c r="FL352" s="159" t="s">
        <v>282</v>
      </c>
      <c r="FM352" s="159" t="s">
        <v>282</v>
      </c>
      <c r="FN352" s="159" t="s">
        <v>282</v>
      </c>
      <c r="FO352" s="159" t="s">
        <v>282</v>
      </c>
      <c r="FP352" s="159" t="s">
        <v>282</v>
      </c>
      <c r="FQ352" s="159" t="s">
        <v>282</v>
      </c>
      <c r="FR352" s="159" t="s">
        <v>282</v>
      </c>
      <c r="FS352" s="159" t="s">
        <v>282</v>
      </c>
      <c r="FT352" s="159" t="s">
        <v>282</v>
      </c>
    </row>
    <row r="353" spans="1:176" x14ac:dyDescent="0.25">
      <c r="A353" s="66" t="s">
        <v>662</v>
      </c>
      <c r="B353" s="159" t="s">
        <v>12037</v>
      </c>
      <c r="C353" s="331" t="s">
        <v>793</v>
      </c>
      <c r="D353" s="331" t="s">
        <v>130</v>
      </c>
      <c r="E353" s="159">
        <v>8</v>
      </c>
      <c r="F353" s="159">
        <v>2</v>
      </c>
      <c r="G353" s="159" t="s">
        <v>257</v>
      </c>
      <c r="H353" s="159" t="s">
        <v>10507</v>
      </c>
      <c r="I353" s="159">
        <v>31</v>
      </c>
      <c r="J353" s="159">
        <v>44</v>
      </c>
      <c r="K353" s="159" t="s">
        <v>194</v>
      </c>
      <c r="L353" s="159">
        <v>10</v>
      </c>
      <c r="M353" s="159">
        <v>96</v>
      </c>
      <c r="N353" s="159">
        <v>12</v>
      </c>
      <c r="O353" s="159" t="s">
        <v>282</v>
      </c>
      <c r="P353" s="159" t="s">
        <v>282</v>
      </c>
      <c r="Q353" s="159" t="s">
        <v>282</v>
      </c>
      <c r="R353" s="159" t="s">
        <v>282</v>
      </c>
      <c r="S353" s="159" t="s">
        <v>282</v>
      </c>
      <c r="T353" s="159" t="s">
        <v>282</v>
      </c>
      <c r="U353" s="159" t="s">
        <v>282</v>
      </c>
      <c r="V353" s="159" t="s">
        <v>282</v>
      </c>
      <c r="W353" s="159" t="s">
        <v>282</v>
      </c>
      <c r="X353" s="159" t="s">
        <v>282</v>
      </c>
      <c r="Y353" s="159" t="s">
        <v>282</v>
      </c>
      <c r="Z353" s="159" t="s">
        <v>282</v>
      </c>
      <c r="AA353" s="159" t="s">
        <v>282</v>
      </c>
      <c r="AB353" s="159" t="s">
        <v>282</v>
      </c>
      <c r="AC353" s="159" t="s">
        <v>282</v>
      </c>
      <c r="AD353" s="159" t="s">
        <v>282</v>
      </c>
      <c r="AE353" s="159" t="s">
        <v>282</v>
      </c>
      <c r="AF353" s="159" t="s">
        <v>282</v>
      </c>
      <c r="AG353" s="159" t="s">
        <v>282</v>
      </c>
      <c r="AH353" s="159" t="s">
        <v>282</v>
      </c>
      <c r="AI353" s="159" t="s">
        <v>282</v>
      </c>
      <c r="AJ353" s="159" t="s">
        <v>282</v>
      </c>
      <c r="AK353" s="159" t="s">
        <v>282</v>
      </c>
      <c r="AL353" s="159" t="s">
        <v>282</v>
      </c>
      <c r="AM353" s="159">
        <v>179</v>
      </c>
      <c r="AN353" s="66">
        <v>135</v>
      </c>
      <c r="AO353" s="159" t="s">
        <v>263</v>
      </c>
      <c r="AP353" s="159" t="s">
        <v>10507</v>
      </c>
      <c r="AQ353" s="159">
        <v>48</v>
      </c>
      <c r="AR353" s="159">
        <v>56</v>
      </c>
      <c r="AS353" s="159" t="s">
        <v>194</v>
      </c>
      <c r="AT353" s="159">
        <v>10</v>
      </c>
      <c r="AU353" s="159">
        <v>99</v>
      </c>
      <c r="AV353" s="159">
        <v>12</v>
      </c>
      <c r="AW353" s="159" t="s">
        <v>282</v>
      </c>
      <c r="AX353" s="159" t="s">
        <v>282</v>
      </c>
      <c r="AY353" s="159" t="s">
        <v>282</v>
      </c>
      <c r="AZ353" s="159" t="s">
        <v>282</v>
      </c>
      <c r="BA353" s="159" t="s">
        <v>282</v>
      </c>
      <c r="BB353" s="159" t="s">
        <v>282</v>
      </c>
      <c r="BC353" s="159" t="s">
        <v>282</v>
      </c>
      <c r="BD353" s="159" t="s">
        <v>282</v>
      </c>
      <c r="BE353" s="159" t="s">
        <v>282</v>
      </c>
      <c r="BF353" s="159" t="s">
        <v>282</v>
      </c>
      <c r="BG353" s="159" t="s">
        <v>282</v>
      </c>
      <c r="BH353" s="159" t="s">
        <v>282</v>
      </c>
      <c r="BI353" s="159" t="s">
        <v>282</v>
      </c>
      <c r="BJ353" s="159" t="s">
        <v>282</v>
      </c>
      <c r="BK353" s="159" t="s">
        <v>282</v>
      </c>
      <c r="BL353" s="159" t="s">
        <v>282</v>
      </c>
      <c r="BM353" s="159" t="s">
        <v>282</v>
      </c>
      <c r="BN353" s="159" t="s">
        <v>282</v>
      </c>
      <c r="BO353" s="159" t="s">
        <v>282</v>
      </c>
      <c r="BP353" s="159" t="s">
        <v>282</v>
      </c>
      <c r="BQ353" s="159" t="s">
        <v>282</v>
      </c>
      <c r="BR353" s="159" t="s">
        <v>282</v>
      </c>
      <c r="BS353" s="159" t="s">
        <v>282</v>
      </c>
      <c r="BT353" s="159" t="s">
        <v>282</v>
      </c>
      <c r="BU353" s="159">
        <v>186</v>
      </c>
      <c r="BV353" s="159">
        <v>130</v>
      </c>
      <c r="BW353" s="159" t="s">
        <v>282</v>
      </c>
      <c r="BX353" s="159" t="s">
        <v>282</v>
      </c>
      <c r="BY353" s="159" t="s">
        <v>282</v>
      </c>
      <c r="BZ353" s="159" t="s">
        <v>282</v>
      </c>
      <c r="CA353" s="159" t="s">
        <v>282</v>
      </c>
      <c r="CB353" s="159" t="s">
        <v>282</v>
      </c>
      <c r="CC353" s="159" t="s">
        <v>282</v>
      </c>
      <c r="CD353" s="159" t="s">
        <v>282</v>
      </c>
      <c r="CE353" s="159" t="s">
        <v>282</v>
      </c>
      <c r="CF353" s="159" t="s">
        <v>282</v>
      </c>
      <c r="CG353" s="159" t="s">
        <v>282</v>
      </c>
      <c r="CH353" s="159" t="s">
        <v>282</v>
      </c>
      <c r="CI353" s="159" t="s">
        <v>282</v>
      </c>
      <c r="CJ353" s="159" t="s">
        <v>282</v>
      </c>
      <c r="CK353" s="159" t="s">
        <v>282</v>
      </c>
      <c r="CL353" s="159" t="s">
        <v>282</v>
      </c>
      <c r="CM353" s="159" t="s">
        <v>282</v>
      </c>
      <c r="CN353" s="159" t="s">
        <v>282</v>
      </c>
      <c r="CO353" s="159" t="s">
        <v>282</v>
      </c>
      <c r="CP353" s="159" t="s">
        <v>282</v>
      </c>
      <c r="CQ353" s="159" t="s">
        <v>282</v>
      </c>
      <c r="CR353" s="159" t="s">
        <v>282</v>
      </c>
      <c r="CS353" s="159" t="s">
        <v>282</v>
      </c>
      <c r="CT353" s="159" t="s">
        <v>282</v>
      </c>
      <c r="CU353" s="159" t="s">
        <v>282</v>
      </c>
      <c r="CV353" s="159" t="s">
        <v>282</v>
      </c>
      <c r="CW353" s="159" t="s">
        <v>282</v>
      </c>
      <c r="CX353" s="159" t="s">
        <v>282</v>
      </c>
      <c r="CY353" s="159" t="s">
        <v>282</v>
      </c>
      <c r="CZ353" s="159" t="s">
        <v>282</v>
      </c>
      <c r="DA353" s="159" t="s">
        <v>282</v>
      </c>
      <c r="DB353" s="159" t="s">
        <v>282</v>
      </c>
      <c r="DC353" s="159" t="s">
        <v>282</v>
      </c>
      <c r="DD353" s="159" t="s">
        <v>282</v>
      </c>
      <c r="DE353" s="159" t="s">
        <v>282</v>
      </c>
      <c r="DF353" s="159" t="s">
        <v>282</v>
      </c>
      <c r="DG353" s="159" t="s">
        <v>282</v>
      </c>
      <c r="DH353" s="159" t="s">
        <v>282</v>
      </c>
      <c r="DI353" s="159" t="s">
        <v>282</v>
      </c>
      <c r="DJ353" s="159" t="s">
        <v>282</v>
      </c>
      <c r="DK353" s="159" t="s">
        <v>282</v>
      </c>
      <c r="DL353" s="159" t="s">
        <v>282</v>
      </c>
      <c r="DM353" s="159" t="s">
        <v>282</v>
      </c>
      <c r="DN353" s="159" t="s">
        <v>282</v>
      </c>
      <c r="DO353" s="159" t="s">
        <v>282</v>
      </c>
      <c r="DP353" s="159" t="s">
        <v>282</v>
      </c>
      <c r="DQ353" s="159" t="s">
        <v>282</v>
      </c>
      <c r="DR353" s="159" t="s">
        <v>282</v>
      </c>
      <c r="DS353" s="159" t="s">
        <v>282</v>
      </c>
      <c r="DT353" s="159" t="s">
        <v>282</v>
      </c>
      <c r="DU353" s="159" t="s">
        <v>282</v>
      </c>
      <c r="DV353" s="159" t="s">
        <v>282</v>
      </c>
      <c r="DW353" s="159" t="s">
        <v>282</v>
      </c>
      <c r="DX353" s="159" t="s">
        <v>282</v>
      </c>
      <c r="DY353" s="159" t="s">
        <v>282</v>
      </c>
      <c r="DZ353" s="159" t="s">
        <v>282</v>
      </c>
      <c r="EA353" s="159" t="s">
        <v>282</v>
      </c>
      <c r="EB353" s="159" t="s">
        <v>282</v>
      </c>
      <c r="EC353" s="159" t="s">
        <v>282</v>
      </c>
      <c r="ED353" s="159" t="s">
        <v>282</v>
      </c>
      <c r="EE353" s="159" t="s">
        <v>282</v>
      </c>
      <c r="EF353" s="159" t="s">
        <v>282</v>
      </c>
      <c r="EG353" s="159" t="s">
        <v>282</v>
      </c>
      <c r="EH353" s="159" t="s">
        <v>282</v>
      </c>
      <c r="EI353" s="159" t="s">
        <v>282</v>
      </c>
      <c r="EJ353" s="159" t="s">
        <v>282</v>
      </c>
      <c r="EK353" s="159" t="s">
        <v>282</v>
      </c>
      <c r="EL353" s="159" t="s">
        <v>282</v>
      </c>
      <c r="EM353" s="159" t="s">
        <v>282</v>
      </c>
      <c r="EN353" s="159" t="s">
        <v>282</v>
      </c>
      <c r="EO353" s="159" t="s">
        <v>282</v>
      </c>
      <c r="EP353" s="159" t="s">
        <v>282</v>
      </c>
      <c r="EQ353" s="159" t="s">
        <v>282</v>
      </c>
      <c r="ER353" s="159" t="s">
        <v>282</v>
      </c>
      <c r="ES353" s="159" t="s">
        <v>282</v>
      </c>
      <c r="ET353" s="159" t="s">
        <v>282</v>
      </c>
      <c r="EU353" s="159" t="s">
        <v>282</v>
      </c>
      <c r="EV353" s="159" t="s">
        <v>282</v>
      </c>
      <c r="EW353" s="159" t="s">
        <v>282</v>
      </c>
      <c r="EX353" s="159" t="s">
        <v>282</v>
      </c>
      <c r="EY353" s="159" t="s">
        <v>282</v>
      </c>
      <c r="EZ353" s="159" t="s">
        <v>282</v>
      </c>
      <c r="FA353" s="159" t="s">
        <v>282</v>
      </c>
      <c r="FB353" s="159" t="s">
        <v>282</v>
      </c>
      <c r="FC353" s="159" t="s">
        <v>282</v>
      </c>
      <c r="FD353" s="159" t="s">
        <v>282</v>
      </c>
      <c r="FE353" s="159" t="s">
        <v>282</v>
      </c>
      <c r="FF353" s="159" t="s">
        <v>282</v>
      </c>
      <c r="FG353" s="159" t="s">
        <v>282</v>
      </c>
      <c r="FH353" s="159" t="s">
        <v>282</v>
      </c>
      <c r="FI353" s="159" t="s">
        <v>282</v>
      </c>
      <c r="FJ353" s="159" t="s">
        <v>282</v>
      </c>
      <c r="FK353" s="159" t="s">
        <v>282</v>
      </c>
      <c r="FL353" s="159" t="s">
        <v>282</v>
      </c>
      <c r="FM353" s="159" t="s">
        <v>282</v>
      </c>
      <c r="FN353" s="159" t="s">
        <v>282</v>
      </c>
      <c r="FO353" s="159" t="s">
        <v>282</v>
      </c>
      <c r="FP353" s="159" t="s">
        <v>282</v>
      </c>
      <c r="FQ353" s="159" t="s">
        <v>282</v>
      </c>
      <c r="FR353" s="159" t="s">
        <v>282</v>
      </c>
      <c r="FS353" s="159" t="s">
        <v>282</v>
      </c>
      <c r="FT353" s="159" t="s">
        <v>282</v>
      </c>
    </row>
    <row r="354" spans="1:176" x14ac:dyDescent="0.25">
      <c r="A354" s="66" t="s">
        <v>8412</v>
      </c>
      <c r="B354" s="159" t="s">
        <v>14783</v>
      </c>
      <c r="C354" s="66" t="str">
        <f>IF(ISNUMBER(Severity!H354)=FALSE,Severity!F354,IF(Severity!H354&gt;=0.5,"YES","NO"))</f>
        <v>NO</v>
      </c>
      <c r="D354" s="66" t="str">
        <f>IF(ISNUMBER(Severity!I354)=FALSE,Severity!G354,IF(Severity!I354&gt;0.5,"YES","NO"))</f>
        <v>YES</v>
      </c>
      <c r="E354" s="159">
        <v>6</v>
      </c>
      <c r="F354" s="159">
        <v>2</v>
      </c>
      <c r="G354" s="159" t="s">
        <v>764</v>
      </c>
      <c r="H354" s="159" t="s">
        <v>183</v>
      </c>
      <c r="I354" s="159" t="s">
        <v>282</v>
      </c>
      <c r="J354" s="159">
        <v>0</v>
      </c>
      <c r="K354" s="159" t="s">
        <v>282</v>
      </c>
      <c r="L354" s="159" t="s">
        <v>282</v>
      </c>
      <c r="M354" s="159">
        <v>36</v>
      </c>
      <c r="N354" s="159" t="s">
        <v>282</v>
      </c>
      <c r="O354" s="159" t="s">
        <v>282</v>
      </c>
      <c r="P354" s="159" t="s">
        <v>282</v>
      </c>
      <c r="Q354" s="159" t="s">
        <v>282</v>
      </c>
      <c r="R354" s="159" t="s">
        <v>282</v>
      </c>
      <c r="S354" s="159" t="s">
        <v>435</v>
      </c>
      <c r="T354" s="159">
        <v>21</v>
      </c>
      <c r="U354" s="159">
        <v>23.11</v>
      </c>
      <c r="V354" s="159">
        <v>7.58</v>
      </c>
      <c r="W354" s="159">
        <v>60</v>
      </c>
      <c r="X354" s="159">
        <v>23.11</v>
      </c>
      <c r="Y354" s="159">
        <v>7.58</v>
      </c>
      <c r="Z354" s="159">
        <v>60</v>
      </c>
      <c r="AA354" s="159">
        <v>10.15</v>
      </c>
      <c r="AB354" s="159">
        <v>8.26</v>
      </c>
      <c r="AC354" s="159">
        <v>60</v>
      </c>
      <c r="AD354" s="159">
        <v>10.15</v>
      </c>
      <c r="AE354" s="159">
        <v>8.26</v>
      </c>
      <c r="AF354" s="159">
        <v>60</v>
      </c>
      <c r="AG354" s="159" t="s">
        <v>282</v>
      </c>
      <c r="AH354" s="159" t="s">
        <v>282</v>
      </c>
      <c r="AI354" s="159" t="s">
        <v>282</v>
      </c>
      <c r="AJ354" s="159" t="s">
        <v>282</v>
      </c>
      <c r="AK354" s="159" t="s">
        <v>282</v>
      </c>
      <c r="AL354" s="159" t="s">
        <v>282</v>
      </c>
      <c r="AM354" s="159">
        <v>60</v>
      </c>
      <c r="AN354" s="159">
        <v>60</v>
      </c>
      <c r="AO354" s="159" t="s">
        <v>636</v>
      </c>
      <c r="AP354" s="159" t="s">
        <v>282</v>
      </c>
      <c r="AQ354" s="159" t="s">
        <v>282</v>
      </c>
      <c r="AR354" s="159">
        <v>4</v>
      </c>
      <c r="AS354" s="159" t="s">
        <v>282</v>
      </c>
      <c r="AT354" s="159" t="s">
        <v>282</v>
      </c>
      <c r="AU354" s="159">
        <v>12</v>
      </c>
      <c r="AV354" s="159" t="s">
        <v>282</v>
      </c>
      <c r="AW354" s="159" t="s">
        <v>282</v>
      </c>
      <c r="AX354" s="159" t="s">
        <v>282</v>
      </c>
      <c r="AY354" s="159" t="s">
        <v>282</v>
      </c>
      <c r="AZ354" s="159" t="s">
        <v>282</v>
      </c>
      <c r="BA354" s="159" t="s">
        <v>435</v>
      </c>
      <c r="BB354" s="159">
        <v>21</v>
      </c>
      <c r="BC354" s="159" t="s">
        <v>282</v>
      </c>
      <c r="BD354" s="159" t="s">
        <v>282</v>
      </c>
      <c r="BE354" s="159" t="s">
        <v>282</v>
      </c>
      <c r="BF354" s="159">
        <v>21.56</v>
      </c>
      <c r="BG354" s="159">
        <v>7.92</v>
      </c>
      <c r="BH354" s="159">
        <v>55</v>
      </c>
      <c r="BI354" s="159" t="s">
        <v>282</v>
      </c>
      <c r="BJ354" s="159" t="s">
        <v>282</v>
      </c>
      <c r="BK354" s="159" t="s">
        <v>282</v>
      </c>
      <c r="BL354" s="159">
        <v>18.27</v>
      </c>
      <c r="BM354" s="159">
        <v>9.69</v>
      </c>
      <c r="BN354" s="159">
        <v>55</v>
      </c>
      <c r="BO354" s="159" t="s">
        <v>282</v>
      </c>
      <c r="BP354" s="159" t="s">
        <v>282</v>
      </c>
      <c r="BQ354" s="159" t="s">
        <v>282</v>
      </c>
      <c r="BR354" s="159" t="s">
        <v>282</v>
      </c>
      <c r="BS354" s="159" t="s">
        <v>282</v>
      </c>
      <c r="BT354" s="159" t="s">
        <v>282</v>
      </c>
      <c r="BU354" s="159">
        <v>59</v>
      </c>
      <c r="BV354" s="159">
        <v>55</v>
      </c>
      <c r="BW354" s="159" t="s">
        <v>282</v>
      </c>
      <c r="BX354" s="159" t="s">
        <v>282</v>
      </c>
      <c r="BY354" s="159" t="s">
        <v>282</v>
      </c>
      <c r="BZ354" s="159" t="s">
        <v>282</v>
      </c>
      <c r="CA354" s="159" t="s">
        <v>282</v>
      </c>
      <c r="CB354" s="159" t="s">
        <v>282</v>
      </c>
      <c r="CC354" s="159" t="s">
        <v>282</v>
      </c>
      <c r="CD354" s="159" t="s">
        <v>282</v>
      </c>
      <c r="CE354" s="159" t="s">
        <v>282</v>
      </c>
      <c r="CF354" s="159" t="s">
        <v>282</v>
      </c>
      <c r="CG354" s="159" t="s">
        <v>282</v>
      </c>
      <c r="CH354" s="159" t="s">
        <v>282</v>
      </c>
      <c r="CI354" s="159" t="s">
        <v>282</v>
      </c>
      <c r="CJ354" s="159" t="s">
        <v>282</v>
      </c>
      <c r="CK354" s="159" t="s">
        <v>282</v>
      </c>
      <c r="CL354" s="159" t="s">
        <v>282</v>
      </c>
      <c r="CM354" s="159" t="s">
        <v>282</v>
      </c>
      <c r="CN354" s="159" t="s">
        <v>282</v>
      </c>
      <c r="CO354" s="159" t="s">
        <v>282</v>
      </c>
      <c r="CP354" s="159" t="s">
        <v>282</v>
      </c>
      <c r="CQ354" s="159" t="s">
        <v>282</v>
      </c>
      <c r="CR354" s="159" t="s">
        <v>282</v>
      </c>
      <c r="CS354" s="159" t="s">
        <v>282</v>
      </c>
      <c r="CT354" s="159" t="s">
        <v>282</v>
      </c>
      <c r="CU354" s="159" t="s">
        <v>282</v>
      </c>
      <c r="CV354" s="159" t="s">
        <v>282</v>
      </c>
      <c r="CW354" s="159" t="s">
        <v>282</v>
      </c>
      <c r="CX354" s="159" t="s">
        <v>282</v>
      </c>
      <c r="CY354" s="159" t="s">
        <v>282</v>
      </c>
      <c r="CZ354" s="159" t="s">
        <v>282</v>
      </c>
      <c r="DA354" s="159" t="s">
        <v>282</v>
      </c>
      <c r="DB354" s="159" t="s">
        <v>282</v>
      </c>
      <c r="DC354" s="159" t="s">
        <v>282</v>
      </c>
      <c r="DD354" s="159" t="s">
        <v>282</v>
      </c>
      <c r="DE354" s="159" t="s">
        <v>282</v>
      </c>
      <c r="DF354" s="159" t="s">
        <v>282</v>
      </c>
      <c r="DG354" s="159" t="s">
        <v>282</v>
      </c>
      <c r="DH354" s="159" t="s">
        <v>282</v>
      </c>
      <c r="DI354" s="159" t="s">
        <v>282</v>
      </c>
      <c r="DJ354" s="159" t="s">
        <v>282</v>
      </c>
      <c r="DK354" s="159" t="s">
        <v>282</v>
      </c>
      <c r="DL354" s="159" t="s">
        <v>282</v>
      </c>
      <c r="DM354" s="159" t="s">
        <v>282</v>
      </c>
      <c r="DN354" s="159" t="s">
        <v>282</v>
      </c>
      <c r="DO354" s="159" t="s">
        <v>282</v>
      </c>
      <c r="DP354" s="159" t="s">
        <v>282</v>
      </c>
      <c r="DQ354" s="159" t="s">
        <v>282</v>
      </c>
      <c r="DR354" s="159" t="s">
        <v>282</v>
      </c>
      <c r="DS354" s="159" t="s">
        <v>282</v>
      </c>
      <c r="DT354" s="159" t="s">
        <v>282</v>
      </c>
      <c r="DU354" s="159" t="s">
        <v>282</v>
      </c>
      <c r="DV354" s="159" t="s">
        <v>282</v>
      </c>
      <c r="DW354" s="159" t="s">
        <v>282</v>
      </c>
      <c r="DX354" s="159" t="s">
        <v>282</v>
      </c>
      <c r="DY354" s="159" t="s">
        <v>282</v>
      </c>
      <c r="DZ354" s="159" t="s">
        <v>282</v>
      </c>
      <c r="EA354" s="159" t="s">
        <v>282</v>
      </c>
      <c r="EB354" s="159" t="s">
        <v>282</v>
      </c>
      <c r="EC354" s="159" t="s">
        <v>282</v>
      </c>
      <c r="ED354" s="159" t="s">
        <v>282</v>
      </c>
      <c r="EE354" s="159" t="s">
        <v>282</v>
      </c>
      <c r="EF354" s="159" t="s">
        <v>282</v>
      </c>
      <c r="EG354" s="159" t="s">
        <v>282</v>
      </c>
      <c r="EH354" s="159" t="s">
        <v>282</v>
      </c>
      <c r="EI354" s="159" t="s">
        <v>282</v>
      </c>
      <c r="EJ354" s="159" t="s">
        <v>282</v>
      </c>
      <c r="EK354" s="159" t="s">
        <v>282</v>
      </c>
      <c r="EL354" s="159" t="s">
        <v>282</v>
      </c>
      <c r="EM354" s="159" t="s">
        <v>282</v>
      </c>
      <c r="EN354" s="159" t="s">
        <v>282</v>
      </c>
      <c r="EO354" s="159" t="s">
        <v>282</v>
      </c>
      <c r="EP354" s="159" t="s">
        <v>282</v>
      </c>
      <c r="EQ354" s="159" t="s">
        <v>282</v>
      </c>
      <c r="ER354" s="159" t="s">
        <v>282</v>
      </c>
      <c r="ES354" s="159" t="s">
        <v>282</v>
      </c>
      <c r="ET354" s="159" t="s">
        <v>282</v>
      </c>
      <c r="EU354" s="159" t="s">
        <v>282</v>
      </c>
      <c r="EV354" s="159" t="s">
        <v>282</v>
      </c>
      <c r="EW354" s="159" t="s">
        <v>282</v>
      </c>
      <c r="EX354" s="159" t="s">
        <v>282</v>
      </c>
      <c r="EY354" s="159" t="s">
        <v>282</v>
      </c>
      <c r="EZ354" s="159" t="s">
        <v>282</v>
      </c>
      <c r="FA354" s="159" t="s">
        <v>282</v>
      </c>
      <c r="FB354" s="159" t="s">
        <v>282</v>
      </c>
      <c r="FC354" s="159" t="s">
        <v>282</v>
      </c>
      <c r="FD354" s="159" t="s">
        <v>282</v>
      </c>
      <c r="FE354" s="159" t="s">
        <v>282</v>
      </c>
      <c r="FF354" s="159" t="s">
        <v>282</v>
      </c>
      <c r="FG354" s="159" t="s">
        <v>282</v>
      </c>
      <c r="FH354" s="159" t="s">
        <v>282</v>
      </c>
      <c r="FI354" s="159" t="s">
        <v>282</v>
      </c>
      <c r="FJ354" s="159" t="s">
        <v>282</v>
      </c>
      <c r="FK354" s="159" t="s">
        <v>282</v>
      </c>
      <c r="FL354" s="159" t="s">
        <v>282</v>
      </c>
      <c r="FM354" s="159" t="s">
        <v>282</v>
      </c>
      <c r="FN354" s="159" t="s">
        <v>282</v>
      </c>
      <c r="FO354" s="159" t="s">
        <v>282</v>
      </c>
      <c r="FP354" s="159" t="s">
        <v>282</v>
      </c>
      <c r="FQ354" s="159" t="s">
        <v>282</v>
      </c>
      <c r="FR354" s="159" t="s">
        <v>282</v>
      </c>
      <c r="FS354" s="159" t="s">
        <v>282</v>
      </c>
      <c r="FT354" s="159" t="s">
        <v>282</v>
      </c>
    </row>
    <row r="355" spans="1:176" x14ac:dyDescent="0.25">
      <c r="A355" s="66" t="s">
        <v>13552</v>
      </c>
      <c r="B355" s="159" t="s">
        <v>14796</v>
      </c>
      <c r="C355" s="66" t="str">
        <f>IF(ISNUMBER(Severity!H355)=FALSE,Severity!F355,IF(Severity!H355&gt;=0.5,"YES","NO"))</f>
        <v>YES</v>
      </c>
      <c r="D355" s="66" t="str">
        <f>IF(ISNUMBER(Severity!I355)=FALSE,Severity!G355,IF(Severity!I355&gt;0.5,"YES","NO"))</f>
        <v>NO</v>
      </c>
      <c r="E355" s="159">
        <v>5</v>
      </c>
      <c r="F355" s="159">
        <v>2</v>
      </c>
      <c r="G355" s="159" t="s">
        <v>246</v>
      </c>
      <c r="H355" s="159" t="s">
        <v>10507</v>
      </c>
      <c r="I355" s="159" t="s">
        <v>282</v>
      </c>
      <c r="J355" s="159">
        <v>27</v>
      </c>
      <c r="K355" s="159" t="s">
        <v>282</v>
      </c>
      <c r="L355" s="159" t="s">
        <v>282</v>
      </c>
      <c r="M355" s="159" t="s">
        <v>282</v>
      </c>
      <c r="N355" s="159" t="s">
        <v>282</v>
      </c>
      <c r="O355" s="159" t="s">
        <v>10840</v>
      </c>
      <c r="P355" s="159">
        <v>1</v>
      </c>
      <c r="Q355" s="159">
        <v>31</v>
      </c>
      <c r="R355" s="159" t="s">
        <v>10841</v>
      </c>
      <c r="S355" s="159" t="s">
        <v>299</v>
      </c>
      <c r="T355" s="159">
        <v>17</v>
      </c>
      <c r="U355" s="159" t="s">
        <v>282</v>
      </c>
      <c r="V355" s="159" t="s">
        <v>282</v>
      </c>
      <c r="W355" s="159" t="s">
        <v>282</v>
      </c>
      <c r="X355" s="159">
        <v>26.7</v>
      </c>
      <c r="Y355" s="159" t="s">
        <v>282</v>
      </c>
      <c r="Z355" s="159">
        <v>50</v>
      </c>
      <c r="AA355" s="159" t="s">
        <v>282</v>
      </c>
      <c r="AB355" s="159" t="s">
        <v>282</v>
      </c>
      <c r="AC355" s="159" t="s">
        <v>282</v>
      </c>
      <c r="AD355" s="159">
        <v>8.9600000000000009</v>
      </c>
      <c r="AE355" s="159">
        <v>7.52</v>
      </c>
      <c r="AF355" s="159">
        <v>36</v>
      </c>
      <c r="AG355" s="159" t="s">
        <v>282</v>
      </c>
      <c r="AH355" s="159" t="s">
        <v>282</v>
      </c>
      <c r="AI355" s="159" t="s">
        <v>282</v>
      </c>
      <c r="AJ355" s="159" t="s">
        <v>282</v>
      </c>
      <c r="AK355" s="159" t="s">
        <v>282</v>
      </c>
      <c r="AL355" s="159" t="s">
        <v>282</v>
      </c>
      <c r="AM355" s="159">
        <v>63</v>
      </c>
      <c r="AN355" s="159">
        <v>36</v>
      </c>
      <c r="AO355" s="159" t="s">
        <v>263</v>
      </c>
      <c r="AP355" s="159" t="s">
        <v>10507</v>
      </c>
      <c r="AQ355" s="159" t="s">
        <v>282</v>
      </c>
      <c r="AR355" s="159">
        <v>22</v>
      </c>
      <c r="AS355" s="159" t="s">
        <v>282</v>
      </c>
      <c r="AT355" s="159" t="s">
        <v>282</v>
      </c>
      <c r="AU355" s="159" t="s">
        <v>282</v>
      </c>
      <c r="AV355" s="159" t="s">
        <v>282</v>
      </c>
      <c r="AW355" s="159" t="s">
        <v>10840</v>
      </c>
      <c r="AX355" s="159">
        <v>1</v>
      </c>
      <c r="AY355" s="159">
        <v>37</v>
      </c>
      <c r="AZ355" s="159" t="s">
        <v>10841</v>
      </c>
      <c r="BA355" s="159" t="s">
        <v>299</v>
      </c>
      <c r="BB355" s="159">
        <v>17</v>
      </c>
      <c r="BC355" s="159" t="s">
        <v>282</v>
      </c>
      <c r="BD355" s="159" t="s">
        <v>282</v>
      </c>
      <c r="BE355" s="159" t="s">
        <v>282</v>
      </c>
      <c r="BF355" s="159">
        <v>23.8</v>
      </c>
      <c r="BG355" s="159" t="s">
        <v>282</v>
      </c>
      <c r="BH355" s="159">
        <v>50</v>
      </c>
      <c r="BI355" s="159" t="s">
        <v>282</v>
      </c>
      <c r="BJ355" s="159" t="s">
        <v>282</v>
      </c>
      <c r="BK355" s="159" t="s">
        <v>282</v>
      </c>
      <c r="BL355" s="159">
        <v>6.59</v>
      </c>
      <c r="BM355" s="159">
        <v>7.52</v>
      </c>
      <c r="BN355" s="159">
        <v>43</v>
      </c>
      <c r="BO355" s="159" t="s">
        <v>282</v>
      </c>
      <c r="BP355" s="159" t="s">
        <v>282</v>
      </c>
      <c r="BQ355" s="159" t="s">
        <v>282</v>
      </c>
      <c r="BR355" s="159" t="s">
        <v>282</v>
      </c>
      <c r="BS355" s="159" t="s">
        <v>282</v>
      </c>
      <c r="BT355" s="159" t="s">
        <v>282</v>
      </c>
      <c r="BU355" s="159">
        <v>65</v>
      </c>
      <c r="BV355" s="159">
        <v>43</v>
      </c>
      <c r="BW355" s="159" t="s">
        <v>282</v>
      </c>
      <c r="BX355" s="159" t="s">
        <v>282</v>
      </c>
      <c r="BY355" s="159" t="s">
        <v>282</v>
      </c>
      <c r="BZ355" s="159" t="s">
        <v>282</v>
      </c>
      <c r="CA355" s="159" t="s">
        <v>282</v>
      </c>
      <c r="CB355" s="159" t="s">
        <v>282</v>
      </c>
      <c r="CC355" s="159" t="s">
        <v>282</v>
      </c>
      <c r="CD355" s="159" t="s">
        <v>282</v>
      </c>
      <c r="CE355" s="159" t="s">
        <v>282</v>
      </c>
      <c r="CF355" s="159" t="s">
        <v>282</v>
      </c>
      <c r="CG355" s="159" t="s">
        <v>282</v>
      </c>
      <c r="CH355" s="159" t="s">
        <v>282</v>
      </c>
      <c r="CI355" s="159" t="s">
        <v>282</v>
      </c>
      <c r="CJ355" s="159" t="s">
        <v>282</v>
      </c>
      <c r="CK355" s="159" t="s">
        <v>282</v>
      </c>
      <c r="CL355" s="159" t="s">
        <v>282</v>
      </c>
      <c r="CM355" s="159" t="s">
        <v>282</v>
      </c>
      <c r="CN355" s="159" t="s">
        <v>282</v>
      </c>
      <c r="CO355" s="159" t="s">
        <v>282</v>
      </c>
      <c r="CP355" s="159" t="s">
        <v>282</v>
      </c>
      <c r="CQ355" s="159" t="s">
        <v>282</v>
      </c>
      <c r="CR355" s="159" t="s">
        <v>282</v>
      </c>
      <c r="CS355" s="159" t="s">
        <v>282</v>
      </c>
      <c r="CT355" s="159" t="s">
        <v>282</v>
      </c>
      <c r="CU355" s="159" t="s">
        <v>282</v>
      </c>
      <c r="CV355" s="159" t="s">
        <v>282</v>
      </c>
      <c r="CW355" s="159" t="s">
        <v>282</v>
      </c>
      <c r="CX355" s="159" t="s">
        <v>282</v>
      </c>
      <c r="CY355" s="159" t="s">
        <v>282</v>
      </c>
      <c r="CZ355" s="159" t="s">
        <v>282</v>
      </c>
      <c r="DA355" s="159" t="s">
        <v>282</v>
      </c>
      <c r="DB355" s="159" t="s">
        <v>282</v>
      </c>
      <c r="DC355" s="159" t="s">
        <v>282</v>
      </c>
      <c r="DD355" s="159" t="s">
        <v>282</v>
      </c>
      <c r="DE355" s="159" t="s">
        <v>282</v>
      </c>
      <c r="DF355" s="159" t="s">
        <v>282</v>
      </c>
      <c r="DG355" s="159" t="s">
        <v>282</v>
      </c>
      <c r="DH355" s="159" t="s">
        <v>282</v>
      </c>
      <c r="DI355" s="159" t="s">
        <v>282</v>
      </c>
      <c r="DJ355" s="159" t="s">
        <v>282</v>
      </c>
      <c r="DK355" s="159" t="s">
        <v>282</v>
      </c>
      <c r="DL355" s="159" t="s">
        <v>282</v>
      </c>
      <c r="DM355" s="159" t="s">
        <v>282</v>
      </c>
      <c r="DN355" s="159" t="s">
        <v>282</v>
      </c>
      <c r="DO355" s="159" t="s">
        <v>282</v>
      </c>
      <c r="DP355" s="159" t="s">
        <v>282</v>
      </c>
      <c r="DQ355" s="159" t="s">
        <v>282</v>
      </c>
      <c r="DR355" s="159" t="s">
        <v>282</v>
      </c>
      <c r="DS355" s="159" t="s">
        <v>282</v>
      </c>
      <c r="DT355" s="159" t="s">
        <v>282</v>
      </c>
      <c r="DU355" s="159" t="s">
        <v>282</v>
      </c>
      <c r="DV355" s="159" t="s">
        <v>282</v>
      </c>
      <c r="DW355" s="159" t="s">
        <v>282</v>
      </c>
      <c r="DX355" s="159" t="s">
        <v>282</v>
      </c>
      <c r="DY355" s="159" t="s">
        <v>282</v>
      </c>
      <c r="DZ355" s="159" t="s">
        <v>282</v>
      </c>
      <c r="EA355" s="159" t="s">
        <v>282</v>
      </c>
      <c r="EB355" s="159" t="s">
        <v>282</v>
      </c>
      <c r="EC355" s="159" t="s">
        <v>282</v>
      </c>
      <c r="ED355" s="159" t="s">
        <v>282</v>
      </c>
      <c r="EE355" s="159" t="s">
        <v>282</v>
      </c>
      <c r="EF355" s="159" t="s">
        <v>282</v>
      </c>
      <c r="EG355" s="159" t="s">
        <v>282</v>
      </c>
      <c r="EH355" s="159" t="s">
        <v>282</v>
      </c>
      <c r="EI355" s="159" t="s">
        <v>282</v>
      </c>
      <c r="EJ355" s="159" t="s">
        <v>282</v>
      </c>
      <c r="EK355" s="159" t="s">
        <v>282</v>
      </c>
      <c r="EL355" s="159" t="s">
        <v>282</v>
      </c>
      <c r="EM355" s="159" t="s">
        <v>282</v>
      </c>
      <c r="EN355" s="159" t="s">
        <v>282</v>
      </c>
      <c r="EO355" s="159" t="s">
        <v>282</v>
      </c>
      <c r="EP355" s="159" t="s">
        <v>282</v>
      </c>
      <c r="EQ355" s="159" t="s">
        <v>282</v>
      </c>
      <c r="ER355" s="159" t="s">
        <v>282</v>
      </c>
      <c r="ES355" s="159" t="s">
        <v>282</v>
      </c>
      <c r="ET355" s="159" t="s">
        <v>282</v>
      </c>
      <c r="EU355" s="159" t="s">
        <v>282</v>
      </c>
      <c r="EV355" s="159" t="s">
        <v>282</v>
      </c>
      <c r="EW355" s="159" t="s">
        <v>282</v>
      </c>
      <c r="EX355" s="159" t="s">
        <v>282</v>
      </c>
      <c r="EY355" s="159" t="s">
        <v>282</v>
      </c>
      <c r="EZ355" s="159" t="s">
        <v>282</v>
      </c>
      <c r="FA355" s="159" t="s">
        <v>282</v>
      </c>
      <c r="FB355" s="159" t="s">
        <v>282</v>
      </c>
      <c r="FC355" s="159" t="s">
        <v>282</v>
      </c>
      <c r="FD355" s="159" t="s">
        <v>282</v>
      </c>
      <c r="FE355" s="159" t="s">
        <v>282</v>
      </c>
      <c r="FF355" s="159" t="s">
        <v>282</v>
      </c>
      <c r="FG355" s="159" t="s">
        <v>282</v>
      </c>
      <c r="FH355" s="159" t="s">
        <v>282</v>
      </c>
      <c r="FI355" s="159" t="s">
        <v>282</v>
      </c>
      <c r="FJ355" s="159" t="s">
        <v>282</v>
      </c>
      <c r="FK355" s="159" t="s">
        <v>282</v>
      </c>
      <c r="FL355" s="159" t="s">
        <v>282</v>
      </c>
      <c r="FM355" s="159" t="s">
        <v>282</v>
      </c>
      <c r="FN355" s="159" t="s">
        <v>282</v>
      </c>
      <c r="FO355" s="159" t="s">
        <v>282</v>
      </c>
      <c r="FP355" s="159" t="s">
        <v>282</v>
      </c>
      <c r="FQ355" s="159" t="s">
        <v>282</v>
      </c>
      <c r="FR355" s="159" t="s">
        <v>282</v>
      </c>
      <c r="FS355" s="159" t="s">
        <v>282</v>
      </c>
      <c r="FT355" s="159" t="s">
        <v>282</v>
      </c>
    </row>
    <row r="356" spans="1:176" x14ac:dyDescent="0.25">
      <c r="A356" s="212" t="s">
        <v>2931</v>
      </c>
      <c r="B356" s="159" t="s">
        <v>14816</v>
      </c>
      <c r="C356" s="331" t="s">
        <v>793</v>
      </c>
      <c r="D356" s="331" t="s">
        <v>130</v>
      </c>
      <c r="E356" s="159">
        <v>6</v>
      </c>
      <c r="F356" s="159">
        <v>2</v>
      </c>
      <c r="G356" s="159" t="s">
        <v>246</v>
      </c>
      <c r="H356" s="159" t="s">
        <v>10507</v>
      </c>
      <c r="I356" s="159" t="s">
        <v>282</v>
      </c>
      <c r="J356" s="159">
        <v>24</v>
      </c>
      <c r="K356" s="159" t="s">
        <v>282</v>
      </c>
      <c r="L356" s="159" t="s">
        <v>282</v>
      </c>
      <c r="M356" s="159" t="s">
        <v>282</v>
      </c>
      <c r="N356" s="159" t="s">
        <v>282</v>
      </c>
      <c r="O356" s="159" t="s">
        <v>282</v>
      </c>
      <c r="P356" s="159" t="s">
        <v>282</v>
      </c>
      <c r="Q356" s="159" t="s">
        <v>282</v>
      </c>
      <c r="R356" s="159" t="s">
        <v>282</v>
      </c>
      <c r="S356" s="159" t="s">
        <v>299</v>
      </c>
      <c r="T356" s="159">
        <v>17</v>
      </c>
      <c r="U356" s="159" t="s">
        <v>282</v>
      </c>
      <c r="V356" s="159" t="s">
        <v>282</v>
      </c>
      <c r="W356" s="159" t="s">
        <v>282</v>
      </c>
      <c r="X356" s="159" t="s">
        <v>282</v>
      </c>
      <c r="Y356" s="159" t="s">
        <v>282</v>
      </c>
      <c r="Z356" s="159" t="s">
        <v>282</v>
      </c>
      <c r="AA356" s="159" t="s">
        <v>282</v>
      </c>
      <c r="AB356" s="159" t="s">
        <v>282</v>
      </c>
      <c r="AC356" s="159" t="s">
        <v>282</v>
      </c>
      <c r="AD356" s="159">
        <v>9.4700000000000006</v>
      </c>
      <c r="AE356" s="159">
        <v>7.56</v>
      </c>
      <c r="AF356" s="159">
        <v>62</v>
      </c>
      <c r="AG356" s="159" t="s">
        <v>282</v>
      </c>
      <c r="AH356" s="159" t="s">
        <v>282</v>
      </c>
      <c r="AI356" s="159" t="s">
        <v>282</v>
      </c>
      <c r="AJ356" s="159" t="s">
        <v>282</v>
      </c>
      <c r="AK356" s="159" t="s">
        <v>282</v>
      </c>
      <c r="AL356" s="159" t="s">
        <v>282</v>
      </c>
      <c r="AM356" s="159">
        <v>86</v>
      </c>
      <c r="AN356" s="159">
        <v>62</v>
      </c>
      <c r="AO356" s="159" t="s">
        <v>263</v>
      </c>
      <c r="AP356" s="159" t="s">
        <v>10507</v>
      </c>
      <c r="AQ356" s="159" t="s">
        <v>282</v>
      </c>
      <c r="AR356" s="159">
        <v>62</v>
      </c>
      <c r="AS356" s="159" t="s">
        <v>282</v>
      </c>
      <c r="AT356" s="159" t="s">
        <v>282</v>
      </c>
      <c r="AU356" s="159" t="s">
        <v>282</v>
      </c>
      <c r="AV356" s="159" t="s">
        <v>282</v>
      </c>
      <c r="AW356" s="159" t="s">
        <v>282</v>
      </c>
      <c r="AX356" s="159" t="s">
        <v>282</v>
      </c>
      <c r="AY356" s="159" t="s">
        <v>282</v>
      </c>
      <c r="AZ356" s="159" t="s">
        <v>282</v>
      </c>
      <c r="BA356" s="159" t="s">
        <v>299</v>
      </c>
      <c r="BB356" s="159">
        <v>17</v>
      </c>
      <c r="BC356" s="159" t="s">
        <v>282</v>
      </c>
      <c r="BD356" s="159" t="s">
        <v>282</v>
      </c>
      <c r="BE356" s="159" t="s">
        <v>282</v>
      </c>
      <c r="BF356" s="159" t="s">
        <v>282</v>
      </c>
      <c r="BG356" s="159" t="s">
        <v>282</v>
      </c>
      <c r="BH356" s="159" t="s">
        <v>282</v>
      </c>
      <c r="BI356" s="159" t="s">
        <v>282</v>
      </c>
      <c r="BJ356" s="159" t="s">
        <v>282</v>
      </c>
      <c r="BK356" s="159" t="s">
        <v>282</v>
      </c>
      <c r="BL356" s="159">
        <v>9.65</v>
      </c>
      <c r="BM356" s="159">
        <v>7.86</v>
      </c>
      <c r="BN356" s="159">
        <v>62</v>
      </c>
      <c r="BO356" s="159" t="s">
        <v>282</v>
      </c>
      <c r="BP356" s="159" t="s">
        <v>282</v>
      </c>
      <c r="BQ356" s="159" t="s">
        <v>282</v>
      </c>
      <c r="BR356" s="159" t="s">
        <v>282</v>
      </c>
      <c r="BS356" s="159" t="s">
        <v>282</v>
      </c>
      <c r="BT356" s="159" t="s">
        <v>282</v>
      </c>
      <c r="BU356" s="159">
        <v>88</v>
      </c>
      <c r="BV356" s="159">
        <v>62</v>
      </c>
      <c r="BW356" s="159" t="s">
        <v>282</v>
      </c>
      <c r="BX356" s="159" t="s">
        <v>282</v>
      </c>
      <c r="BY356" s="159" t="s">
        <v>282</v>
      </c>
      <c r="BZ356" s="159" t="s">
        <v>282</v>
      </c>
      <c r="CA356" s="159" t="s">
        <v>282</v>
      </c>
      <c r="CB356" s="159" t="s">
        <v>282</v>
      </c>
      <c r="CC356" s="159" t="s">
        <v>282</v>
      </c>
      <c r="CD356" s="159" t="s">
        <v>282</v>
      </c>
      <c r="CE356" s="159" t="s">
        <v>282</v>
      </c>
      <c r="CF356" s="159" t="s">
        <v>282</v>
      </c>
      <c r="CG356" s="159" t="s">
        <v>282</v>
      </c>
      <c r="CH356" s="159" t="s">
        <v>282</v>
      </c>
      <c r="CI356" s="159" t="s">
        <v>282</v>
      </c>
      <c r="CJ356" s="159" t="s">
        <v>282</v>
      </c>
      <c r="CK356" s="159" t="s">
        <v>282</v>
      </c>
      <c r="CL356" s="159" t="s">
        <v>282</v>
      </c>
      <c r="CM356" s="159" t="s">
        <v>282</v>
      </c>
      <c r="CN356" s="159" t="s">
        <v>282</v>
      </c>
      <c r="CO356" s="159" t="s">
        <v>282</v>
      </c>
      <c r="CP356" s="159" t="s">
        <v>282</v>
      </c>
      <c r="CQ356" s="159" t="s">
        <v>282</v>
      </c>
      <c r="CR356" s="159" t="s">
        <v>282</v>
      </c>
      <c r="CS356" s="159" t="s">
        <v>282</v>
      </c>
      <c r="CT356" s="159" t="s">
        <v>282</v>
      </c>
      <c r="CU356" s="159" t="s">
        <v>282</v>
      </c>
      <c r="CV356" s="159" t="s">
        <v>282</v>
      </c>
      <c r="CW356" s="159" t="s">
        <v>282</v>
      </c>
      <c r="CX356" s="159" t="s">
        <v>282</v>
      </c>
      <c r="CY356" s="159" t="s">
        <v>282</v>
      </c>
      <c r="CZ356" s="159" t="s">
        <v>282</v>
      </c>
      <c r="DA356" s="159" t="s">
        <v>282</v>
      </c>
      <c r="DB356" s="159" t="s">
        <v>282</v>
      </c>
      <c r="DC356" s="159" t="s">
        <v>282</v>
      </c>
      <c r="DD356" s="159" t="s">
        <v>282</v>
      </c>
      <c r="DE356" s="159" t="s">
        <v>282</v>
      </c>
      <c r="DF356" s="159" t="s">
        <v>282</v>
      </c>
      <c r="DG356" s="159" t="s">
        <v>282</v>
      </c>
      <c r="DH356" s="159" t="s">
        <v>282</v>
      </c>
      <c r="DI356" s="159" t="s">
        <v>282</v>
      </c>
      <c r="DJ356" s="159" t="s">
        <v>282</v>
      </c>
      <c r="DK356" s="159" t="s">
        <v>282</v>
      </c>
      <c r="DL356" s="159" t="s">
        <v>282</v>
      </c>
      <c r="DM356" s="159" t="s">
        <v>282</v>
      </c>
      <c r="DN356" s="159" t="s">
        <v>282</v>
      </c>
      <c r="DO356" s="159" t="s">
        <v>282</v>
      </c>
      <c r="DP356" s="159" t="s">
        <v>282</v>
      </c>
      <c r="DQ356" s="159" t="s">
        <v>282</v>
      </c>
      <c r="DR356" s="159" t="s">
        <v>282</v>
      </c>
      <c r="DS356" s="159" t="s">
        <v>282</v>
      </c>
      <c r="DT356" s="159" t="s">
        <v>282</v>
      </c>
      <c r="DU356" s="159" t="s">
        <v>282</v>
      </c>
      <c r="DV356" s="159" t="s">
        <v>282</v>
      </c>
      <c r="DW356" s="159" t="s">
        <v>282</v>
      </c>
      <c r="DX356" s="159" t="s">
        <v>282</v>
      </c>
      <c r="DY356" s="159" t="s">
        <v>282</v>
      </c>
      <c r="DZ356" s="159" t="s">
        <v>282</v>
      </c>
      <c r="EA356" s="159" t="s">
        <v>282</v>
      </c>
      <c r="EB356" s="159" t="s">
        <v>282</v>
      </c>
      <c r="EC356" s="159" t="s">
        <v>282</v>
      </c>
      <c r="ED356" s="159" t="s">
        <v>282</v>
      </c>
      <c r="EE356" s="159" t="s">
        <v>282</v>
      </c>
      <c r="EF356" s="159" t="s">
        <v>282</v>
      </c>
      <c r="EG356" s="159" t="s">
        <v>282</v>
      </c>
      <c r="EH356" s="159" t="s">
        <v>282</v>
      </c>
      <c r="EI356" s="159" t="s">
        <v>282</v>
      </c>
      <c r="EJ356" s="159" t="s">
        <v>282</v>
      </c>
      <c r="EK356" s="159" t="s">
        <v>282</v>
      </c>
      <c r="EL356" s="159" t="s">
        <v>282</v>
      </c>
      <c r="EM356" s="159" t="s">
        <v>282</v>
      </c>
      <c r="EN356" s="159" t="s">
        <v>282</v>
      </c>
      <c r="EO356" s="159" t="s">
        <v>282</v>
      </c>
      <c r="EP356" s="159" t="s">
        <v>282</v>
      </c>
      <c r="EQ356" s="159" t="s">
        <v>282</v>
      </c>
      <c r="ER356" s="159" t="s">
        <v>282</v>
      </c>
      <c r="ES356" s="159" t="s">
        <v>282</v>
      </c>
      <c r="ET356" s="159" t="s">
        <v>282</v>
      </c>
      <c r="EU356" s="159" t="s">
        <v>282</v>
      </c>
      <c r="EV356" s="159" t="s">
        <v>282</v>
      </c>
      <c r="EW356" s="159" t="s">
        <v>282</v>
      </c>
      <c r="EX356" s="159" t="s">
        <v>282</v>
      </c>
      <c r="EY356" s="159" t="s">
        <v>282</v>
      </c>
      <c r="EZ356" s="159" t="s">
        <v>282</v>
      </c>
      <c r="FA356" s="159" t="s">
        <v>282</v>
      </c>
      <c r="FB356" s="159" t="s">
        <v>282</v>
      </c>
      <c r="FC356" s="159" t="s">
        <v>282</v>
      </c>
      <c r="FD356" s="159" t="s">
        <v>282</v>
      </c>
      <c r="FE356" s="159" t="s">
        <v>282</v>
      </c>
      <c r="FF356" s="159" t="s">
        <v>282</v>
      </c>
      <c r="FG356" s="159" t="s">
        <v>282</v>
      </c>
      <c r="FH356" s="159" t="s">
        <v>282</v>
      </c>
      <c r="FI356" s="159" t="s">
        <v>282</v>
      </c>
      <c r="FJ356" s="159" t="s">
        <v>282</v>
      </c>
      <c r="FK356" s="159" t="s">
        <v>282</v>
      </c>
      <c r="FL356" s="159" t="s">
        <v>282</v>
      </c>
      <c r="FM356" s="159" t="s">
        <v>282</v>
      </c>
      <c r="FN356" s="159" t="s">
        <v>282</v>
      </c>
      <c r="FO356" s="159" t="s">
        <v>282</v>
      </c>
      <c r="FP356" s="159" t="s">
        <v>282</v>
      </c>
      <c r="FQ356" s="159" t="s">
        <v>282</v>
      </c>
      <c r="FR356" s="159" t="s">
        <v>282</v>
      </c>
      <c r="FS356" s="159" t="s">
        <v>282</v>
      </c>
      <c r="FT356" s="159" t="s">
        <v>282</v>
      </c>
    </row>
    <row r="357" spans="1:176" x14ac:dyDescent="0.25">
      <c r="A357" s="66" t="s">
        <v>332</v>
      </c>
      <c r="B357" s="159" t="s">
        <v>11685</v>
      </c>
      <c r="C357" s="66" t="str">
        <f>IF(ISNUMBER(Severity!H357)=FALSE,Severity!F357,IF(Severity!H357&gt;=0.5,"YES","NO"))</f>
        <v>NO</v>
      </c>
      <c r="D357" s="66" t="str">
        <f>IF(ISNUMBER(Severity!I357)=FALSE,Severity!G357,IF(Severity!I357&gt;0.5,"YES","NO"))</f>
        <v>YES</v>
      </c>
      <c r="E357" s="159">
        <v>18</v>
      </c>
      <c r="F357" s="159">
        <v>2</v>
      </c>
      <c r="G357" s="164" t="s">
        <v>10667</v>
      </c>
      <c r="H357" s="159" t="s">
        <v>183</v>
      </c>
      <c r="I357" s="159" t="s">
        <v>282</v>
      </c>
      <c r="J357" s="159">
        <v>1</v>
      </c>
      <c r="K357" s="159" t="s">
        <v>923</v>
      </c>
      <c r="L357" s="159" t="s">
        <v>282</v>
      </c>
      <c r="M357" s="66">
        <v>14</v>
      </c>
      <c r="N357" s="159" t="s">
        <v>282</v>
      </c>
      <c r="O357" s="159" t="s">
        <v>282</v>
      </c>
      <c r="P357" s="159" t="s">
        <v>282</v>
      </c>
      <c r="Q357" s="159" t="s">
        <v>282</v>
      </c>
      <c r="R357" s="159" t="s">
        <v>282</v>
      </c>
      <c r="S357" s="159" t="s">
        <v>299</v>
      </c>
      <c r="T357" s="159">
        <v>17</v>
      </c>
      <c r="U357" s="159" t="s">
        <v>282</v>
      </c>
      <c r="V357" s="159" t="s">
        <v>282</v>
      </c>
      <c r="W357" s="159" t="s">
        <v>282</v>
      </c>
      <c r="X357" s="66">
        <v>11.4</v>
      </c>
      <c r="Y357" s="66">
        <v>3.08</v>
      </c>
      <c r="Z357" s="66">
        <v>20</v>
      </c>
      <c r="AA357" s="159" t="s">
        <v>282</v>
      </c>
      <c r="AB357" s="159" t="s">
        <v>282</v>
      </c>
      <c r="AC357" s="159" t="s">
        <v>282</v>
      </c>
      <c r="AD357" s="66">
        <v>5.25</v>
      </c>
      <c r="AE357" s="66">
        <v>4.4800000000000004</v>
      </c>
      <c r="AF357" s="66">
        <v>20</v>
      </c>
      <c r="AG357" s="159" t="s">
        <v>282</v>
      </c>
      <c r="AH357" s="159" t="s">
        <v>282</v>
      </c>
      <c r="AI357" s="159" t="s">
        <v>282</v>
      </c>
      <c r="AJ357" s="159" t="s">
        <v>282</v>
      </c>
      <c r="AK357" s="159" t="s">
        <v>282</v>
      </c>
      <c r="AL357" s="159" t="s">
        <v>282</v>
      </c>
      <c r="AM357" s="159">
        <v>21</v>
      </c>
      <c r="AN357" s="159">
        <v>20</v>
      </c>
      <c r="AO357" s="159" t="s">
        <v>811</v>
      </c>
      <c r="AP357" s="159" t="s">
        <v>282</v>
      </c>
      <c r="AQ357" s="66" t="s">
        <v>282</v>
      </c>
      <c r="AR357" s="159">
        <v>3</v>
      </c>
      <c r="AS357" s="159" t="s">
        <v>923</v>
      </c>
      <c r="AT357" s="159" t="s">
        <v>282</v>
      </c>
      <c r="AU357" s="66">
        <v>8</v>
      </c>
      <c r="AV357" s="159" t="s">
        <v>282</v>
      </c>
      <c r="AW357" s="159" t="s">
        <v>282</v>
      </c>
      <c r="AX357" s="159" t="s">
        <v>282</v>
      </c>
      <c r="AY357" s="159" t="s">
        <v>282</v>
      </c>
      <c r="AZ357" s="159" t="s">
        <v>282</v>
      </c>
      <c r="BA357" s="159" t="s">
        <v>299</v>
      </c>
      <c r="BB357" s="159">
        <v>17</v>
      </c>
      <c r="BC357" s="159" t="s">
        <v>282</v>
      </c>
      <c r="BD357" s="159" t="s">
        <v>282</v>
      </c>
      <c r="BE357" s="159" t="s">
        <v>282</v>
      </c>
      <c r="BF357" s="66">
        <v>11.8</v>
      </c>
      <c r="BG357" s="66">
        <v>2.84</v>
      </c>
      <c r="BH357" s="66">
        <v>20</v>
      </c>
      <c r="BI357" s="159" t="s">
        <v>282</v>
      </c>
      <c r="BJ357" s="159" t="s">
        <v>282</v>
      </c>
      <c r="BK357" s="159" t="s">
        <v>282</v>
      </c>
      <c r="BL357" s="66">
        <v>7.75</v>
      </c>
      <c r="BM357" s="66">
        <v>6.05</v>
      </c>
      <c r="BN357" s="66">
        <v>20</v>
      </c>
      <c r="BO357" s="159" t="s">
        <v>282</v>
      </c>
      <c r="BP357" s="159" t="s">
        <v>282</v>
      </c>
      <c r="BQ357" s="159" t="s">
        <v>282</v>
      </c>
      <c r="BR357" s="159" t="s">
        <v>282</v>
      </c>
      <c r="BS357" s="159" t="s">
        <v>282</v>
      </c>
      <c r="BT357" s="159" t="s">
        <v>282</v>
      </c>
      <c r="BU357" s="159">
        <v>23</v>
      </c>
      <c r="BV357" s="159">
        <v>20</v>
      </c>
      <c r="BW357" s="159" t="s">
        <v>282</v>
      </c>
      <c r="BX357" s="159" t="s">
        <v>282</v>
      </c>
      <c r="BY357" s="159" t="s">
        <v>282</v>
      </c>
      <c r="BZ357" s="159" t="s">
        <v>282</v>
      </c>
      <c r="CA357" s="159" t="s">
        <v>282</v>
      </c>
      <c r="CB357" s="159" t="s">
        <v>282</v>
      </c>
      <c r="CC357" s="159" t="s">
        <v>282</v>
      </c>
      <c r="CD357" s="159" t="s">
        <v>282</v>
      </c>
      <c r="CE357" s="159" t="s">
        <v>282</v>
      </c>
      <c r="CF357" s="159" t="s">
        <v>282</v>
      </c>
      <c r="CG357" s="159" t="s">
        <v>282</v>
      </c>
      <c r="CH357" s="159" t="s">
        <v>282</v>
      </c>
      <c r="CI357" s="159" t="s">
        <v>282</v>
      </c>
      <c r="CJ357" s="159" t="s">
        <v>282</v>
      </c>
      <c r="CK357" s="159" t="s">
        <v>282</v>
      </c>
      <c r="CL357" s="159" t="s">
        <v>282</v>
      </c>
      <c r="CM357" s="159" t="s">
        <v>282</v>
      </c>
      <c r="CN357" s="159" t="s">
        <v>282</v>
      </c>
      <c r="CO357" s="159" t="s">
        <v>282</v>
      </c>
      <c r="CP357" s="159" t="s">
        <v>282</v>
      </c>
      <c r="CQ357" s="159" t="s">
        <v>282</v>
      </c>
      <c r="CR357" s="159" t="s">
        <v>282</v>
      </c>
      <c r="CS357" s="159" t="s">
        <v>282</v>
      </c>
      <c r="CT357" s="159" t="s">
        <v>282</v>
      </c>
      <c r="CU357" s="159" t="s">
        <v>282</v>
      </c>
      <c r="CV357" s="159" t="s">
        <v>282</v>
      </c>
      <c r="CW357" s="159" t="s">
        <v>282</v>
      </c>
      <c r="CX357" s="159" t="s">
        <v>282</v>
      </c>
      <c r="CY357" s="159" t="s">
        <v>282</v>
      </c>
      <c r="CZ357" s="159" t="s">
        <v>282</v>
      </c>
      <c r="DA357" s="159" t="s">
        <v>282</v>
      </c>
      <c r="DB357" s="159" t="s">
        <v>282</v>
      </c>
      <c r="DC357" s="159" t="s">
        <v>282</v>
      </c>
      <c r="DD357" s="159" t="s">
        <v>282</v>
      </c>
      <c r="DE357" s="159" t="s">
        <v>282</v>
      </c>
      <c r="DF357" s="159" t="s">
        <v>282</v>
      </c>
      <c r="DG357" s="159" t="s">
        <v>282</v>
      </c>
      <c r="DH357" s="159" t="s">
        <v>282</v>
      </c>
      <c r="DI357" s="159" t="s">
        <v>282</v>
      </c>
      <c r="DJ357" s="159" t="s">
        <v>282</v>
      </c>
      <c r="DK357" s="159" t="s">
        <v>282</v>
      </c>
      <c r="DL357" s="159" t="s">
        <v>282</v>
      </c>
      <c r="DM357" s="159" t="s">
        <v>282</v>
      </c>
      <c r="DN357" s="159" t="s">
        <v>282</v>
      </c>
      <c r="DO357" s="159" t="s">
        <v>282</v>
      </c>
      <c r="DP357" s="159" t="s">
        <v>282</v>
      </c>
      <c r="DQ357" s="159" t="s">
        <v>282</v>
      </c>
      <c r="DR357" s="159" t="s">
        <v>282</v>
      </c>
      <c r="DS357" s="159" t="s">
        <v>282</v>
      </c>
      <c r="DT357" s="159" t="s">
        <v>282</v>
      </c>
      <c r="DU357" s="159" t="s">
        <v>282</v>
      </c>
      <c r="DV357" s="159" t="s">
        <v>282</v>
      </c>
      <c r="DW357" s="159" t="s">
        <v>282</v>
      </c>
      <c r="DX357" s="159" t="s">
        <v>282</v>
      </c>
      <c r="DY357" s="159" t="s">
        <v>282</v>
      </c>
      <c r="DZ357" s="159" t="s">
        <v>282</v>
      </c>
      <c r="EA357" s="159" t="s">
        <v>282</v>
      </c>
      <c r="EB357" s="159" t="s">
        <v>282</v>
      </c>
      <c r="EC357" s="159" t="s">
        <v>282</v>
      </c>
      <c r="ED357" s="159" t="s">
        <v>282</v>
      </c>
      <c r="EE357" s="159" t="s">
        <v>282</v>
      </c>
      <c r="EF357" s="159" t="s">
        <v>282</v>
      </c>
      <c r="EG357" s="159" t="s">
        <v>282</v>
      </c>
      <c r="EH357" s="159" t="s">
        <v>282</v>
      </c>
      <c r="EI357" s="159" t="s">
        <v>282</v>
      </c>
      <c r="EJ357" s="159" t="s">
        <v>282</v>
      </c>
      <c r="EK357" s="159" t="s">
        <v>282</v>
      </c>
      <c r="EL357" s="159" t="s">
        <v>282</v>
      </c>
      <c r="EM357" s="159" t="s">
        <v>282</v>
      </c>
      <c r="EN357" s="159" t="s">
        <v>282</v>
      </c>
      <c r="EO357" s="159" t="s">
        <v>282</v>
      </c>
      <c r="EP357" s="159" t="s">
        <v>282</v>
      </c>
      <c r="EQ357" s="159" t="s">
        <v>282</v>
      </c>
      <c r="ER357" s="159" t="s">
        <v>282</v>
      </c>
      <c r="ES357" s="159" t="s">
        <v>282</v>
      </c>
      <c r="ET357" s="159" t="s">
        <v>282</v>
      </c>
      <c r="EU357" s="159" t="s">
        <v>282</v>
      </c>
      <c r="EV357" s="159" t="s">
        <v>282</v>
      </c>
      <c r="EW357" s="159" t="s">
        <v>282</v>
      </c>
      <c r="EX357" s="159" t="s">
        <v>282</v>
      </c>
      <c r="EY357" s="159" t="s">
        <v>282</v>
      </c>
      <c r="EZ357" s="159" t="s">
        <v>282</v>
      </c>
      <c r="FA357" s="159" t="s">
        <v>282</v>
      </c>
      <c r="FB357" s="159" t="s">
        <v>282</v>
      </c>
      <c r="FC357" s="159" t="s">
        <v>282</v>
      </c>
      <c r="FD357" s="159" t="s">
        <v>282</v>
      </c>
      <c r="FE357" s="159" t="s">
        <v>282</v>
      </c>
      <c r="FF357" s="159" t="s">
        <v>282</v>
      </c>
      <c r="FG357" s="159" t="s">
        <v>282</v>
      </c>
      <c r="FH357" s="159" t="s">
        <v>282</v>
      </c>
      <c r="FI357" s="159" t="s">
        <v>282</v>
      </c>
      <c r="FJ357" s="159" t="s">
        <v>282</v>
      </c>
      <c r="FK357" s="159" t="s">
        <v>282</v>
      </c>
      <c r="FL357" s="159" t="s">
        <v>282</v>
      </c>
      <c r="FM357" s="159" t="s">
        <v>282</v>
      </c>
      <c r="FN357" s="159" t="s">
        <v>282</v>
      </c>
      <c r="FO357" s="159" t="s">
        <v>282</v>
      </c>
      <c r="FP357" s="159" t="s">
        <v>282</v>
      </c>
      <c r="FQ357" s="159" t="s">
        <v>282</v>
      </c>
      <c r="FR357" s="159" t="s">
        <v>282</v>
      </c>
      <c r="FS357" s="159" t="s">
        <v>282</v>
      </c>
      <c r="FT357" s="159" t="s">
        <v>282</v>
      </c>
    </row>
    <row r="358" spans="1:176" x14ac:dyDescent="0.25">
      <c r="A358" s="212" t="s">
        <v>4489</v>
      </c>
      <c r="B358" s="159" t="s">
        <v>11698</v>
      </c>
      <c r="C358" s="66" t="str">
        <f>IF(ISNUMBER(Severity!H358)=FALSE,Severity!F358,IF(Severity!H358&gt;=0.5,"YES","NO"))</f>
        <v>YES</v>
      </c>
      <c r="D358" s="66" t="str">
        <f>IF(ISNUMBER(Severity!I358)=FALSE,Severity!G358,IF(Severity!I358&gt;0.5,"YES","NO"))</f>
        <v>NO</v>
      </c>
      <c r="E358" s="159">
        <v>12</v>
      </c>
      <c r="F358" s="159">
        <v>2</v>
      </c>
      <c r="G358" s="66" t="s">
        <v>4490</v>
      </c>
      <c r="H358" s="159" t="s">
        <v>183</v>
      </c>
      <c r="I358" s="66">
        <v>2</v>
      </c>
      <c r="J358" s="159">
        <v>12</v>
      </c>
      <c r="K358" s="159" t="s">
        <v>194</v>
      </c>
      <c r="L358" s="66">
        <v>10</v>
      </c>
      <c r="M358" s="66">
        <v>26</v>
      </c>
      <c r="N358" s="159">
        <v>12</v>
      </c>
      <c r="O358" s="159" t="s">
        <v>194</v>
      </c>
      <c r="P358" s="66">
        <v>10</v>
      </c>
      <c r="Q358" s="66">
        <v>29</v>
      </c>
      <c r="R358" s="66">
        <v>50</v>
      </c>
      <c r="S358" s="159" t="s">
        <v>194</v>
      </c>
      <c r="T358" s="159">
        <v>10</v>
      </c>
      <c r="U358" s="159" t="s">
        <v>282</v>
      </c>
      <c r="V358" s="159" t="s">
        <v>282</v>
      </c>
      <c r="W358" s="159" t="s">
        <v>282</v>
      </c>
      <c r="X358" s="66">
        <v>28.2</v>
      </c>
      <c r="Y358" s="66">
        <v>5.0999999999999996</v>
      </c>
      <c r="Z358" s="159">
        <v>48</v>
      </c>
      <c r="AA358" s="159" t="s">
        <v>282</v>
      </c>
      <c r="AB358" s="159" t="s">
        <v>282</v>
      </c>
      <c r="AC358" s="159" t="s">
        <v>282</v>
      </c>
      <c r="AD358" s="66">
        <v>12.5</v>
      </c>
      <c r="AE358" s="66">
        <v>9.1</v>
      </c>
      <c r="AF358" s="159">
        <v>48</v>
      </c>
      <c r="AG358" s="159" t="s">
        <v>282</v>
      </c>
      <c r="AH358" s="159" t="s">
        <v>282</v>
      </c>
      <c r="AI358" s="159" t="s">
        <v>282</v>
      </c>
      <c r="AJ358" s="66">
        <v>-15.7</v>
      </c>
      <c r="AK358" s="66">
        <v>8.8000000000000007</v>
      </c>
      <c r="AL358" s="66">
        <v>48</v>
      </c>
      <c r="AM358" s="159">
        <v>52</v>
      </c>
      <c r="AN358" s="159">
        <v>40</v>
      </c>
      <c r="AO358" s="159" t="s">
        <v>261</v>
      </c>
      <c r="AP358" s="159" t="s">
        <v>10507</v>
      </c>
      <c r="AQ358" s="66">
        <v>3</v>
      </c>
      <c r="AR358" s="66">
        <v>7</v>
      </c>
      <c r="AS358" s="159" t="s">
        <v>194</v>
      </c>
      <c r="AT358" s="66">
        <v>10</v>
      </c>
      <c r="AU358" s="66">
        <v>25</v>
      </c>
      <c r="AV358" s="159">
        <v>12</v>
      </c>
      <c r="AW358" s="159" t="s">
        <v>194</v>
      </c>
      <c r="AX358" s="66">
        <v>10</v>
      </c>
      <c r="AY358" s="66">
        <v>29</v>
      </c>
      <c r="AZ358" s="66">
        <v>50</v>
      </c>
      <c r="BA358" s="159" t="s">
        <v>194</v>
      </c>
      <c r="BB358" s="159">
        <v>10</v>
      </c>
      <c r="BC358" s="159" t="s">
        <v>282</v>
      </c>
      <c r="BD358" s="159" t="s">
        <v>282</v>
      </c>
      <c r="BE358" s="159" t="s">
        <v>282</v>
      </c>
      <c r="BF358" s="66">
        <v>27.1</v>
      </c>
      <c r="BG358" s="66">
        <v>4.9000000000000004</v>
      </c>
      <c r="BH358" s="159">
        <v>51</v>
      </c>
      <c r="BI358" s="159" t="s">
        <v>282</v>
      </c>
      <c r="BJ358" s="159" t="s">
        <v>282</v>
      </c>
      <c r="BK358" s="159" t="s">
        <v>282</v>
      </c>
      <c r="BL358" s="66">
        <v>12.8</v>
      </c>
      <c r="BM358" s="66">
        <v>8.4</v>
      </c>
      <c r="BN358" s="159">
        <v>51</v>
      </c>
      <c r="BO358" s="159" t="s">
        <v>282</v>
      </c>
      <c r="BP358" s="159" t="s">
        <v>282</v>
      </c>
      <c r="BQ358" s="159" t="s">
        <v>282</v>
      </c>
      <c r="BR358" s="66">
        <v>-14.3</v>
      </c>
      <c r="BS358" s="66">
        <v>8.3000000000000007</v>
      </c>
      <c r="BT358" s="66">
        <v>51</v>
      </c>
      <c r="BU358" s="159">
        <v>53</v>
      </c>
      <c r="BV358" s="159">
        <v>46</v>
      </c>
      <c r="BW358" s="159" t="s">
        <v>282</v>
      </c>
      <c r="BX358" s="159" t="s">
        <v>282</v>
      </c>
      <c r="BY358" s="159" t="s">
        <v>282</v>
      </c>
      <c r="BZ358" s="159" t="s">
        <v>282</v>
      </c>
      <c r="CA358" s="159" t="s">
        <v>282</v>
      </c>
      <c r="CB358" s="159" t="s">
        <v>282</v>
      </c>
      <c r="CC358" s="159" t="s">
        <v>282</v>
      </c>
      <c r="CD358" s="159" t="s">
        <v>282</v>
      </c>
      <c r="CE358" s="159" t="s">
        <v>282</v>
      </c>
      <c r="CF358" s="159" t="s">
        <v>282</v>
      </c>
      <c r="CG358" s="159" t="s">
        <v>282</v>
      </c>
      <c r="CH358" s="159" t="s">
        <v>282</v>
      </c>
      <c r="CI358" s="159" t="s">
        <v>282</v>
      </c>
      <c r="CJ358" s="159" t="s">
        <v>282</v>
      </c>
      <c r="CK358" s="159" t="s">
        <v>282</v>
      </c>
      <c r="CL358" s="159" t="s">
        <v>282</v>
      </c>
      <c r="CM358" s="159" t="s">
        <v>282</v>
      </c>
      <c r="CN358" s="159" t="s">
        <v>282</v>
      </c>
      <c r="CO358" s="159" t="s">
        <v>282</v>
      </c>
      <c r="CP358" s="159" t="s">
        <v>282</v>
      </c>
      <c r="CQ358" s="159" t="s">
        <v>282</v>
      </c>
      <c r="CR358" s="159" t="s">
        <v>282</v>
      </c>
      <c r="CS358" s="159" t="s">
        <v>282</v>
      </c>
      <c r="CT358" s="159" t="s">
        <v>282</v>
      </c>
      <c r="CU358" s="159" t="s">
        <v>282</v>
      </c>
      <c r="CV358" s="159" t="s">
        <v>282</v>
      </c>
      <c r="CW358" s="159" t="s">
        <v>282</v>
      </c>
      <c r="CX358" s="159" t="s">
        <v>282</v>
      </c>
      <c r="CY358" s="159" t="s">
        <v>282</v>
      </c>
      <c r="CZ358" s="159" t="s">
        <v>282</v>
      </c>
      <c r="DA358" s="159" t="s">
        <v>282</v>
      </c>
      <c r="DB358" s="159" t="s">
        <v>282</v>
      </c>
      <c r="DC358" s="159" t="s">
        <v>282</v>
      </c>
      <c r="DD358" s="159" t="s">
        <v>282</v>
      </c>
      <c r="DE358" s="159" t="s">
        <v>282</v>
      </c>
      <c r="DF358" s="159" t="s">
        <v>282</v>
      </c>
      <c r="DG358" s="159" t="s">
        <v>282</v>
      </c>
      <c r="DH358" s="159" t="s">
        <v>282</v>
      </c>
      <c r="DI358" s="159" t="s">
        <v>282</v>
      </c>
      <c r="DJ358" s="159" t="s">
        <v>282</v>
      </c>
      <c r="DK358" s="159" t="s">
        <v>282</v>
      </c>
      <c r="DL358" s="159" t="s">
        <v>282</v>
      </c>
      <c r="DM358" s="159" t="s">
        <v>282</v>
      </c>
      <c r="DN358" s="159" t="s">
        <v>282</v>
      </c>
      <c r="DO358" s="159" t="s">
        <v>282</v>
      </c>
      <c r="DP358" s="159" t="s">
        <v>282</v>
      </c>
      <c r="DQ358" s="159" t="s">
        <v>282</v>
      </c>
      <c r="DR358" s="159" t="s">
        <v>282</v>
      </c>
      <c r="DS358" s="159" t="s">
        <v>282</v>
      </c>
      <c r="DT358" s="159" t="s">
        <v>282</v>
      </c>
      <c r="DU358" s="159" t="s">
        <v>282</v>
      </c>
      <c r="DV358" s="159" t="s">
        <v>282</v>
      </c>
      <c r="DW358" s="159" t="s">
        <v>282</v>
      </c>
      <c r="DX358" s="159" t="s">
        <v>282</v>
      </c>
      <c r="DY358" s="159" t="s">
        <v>282</v>
      </c>
      <c r="DZ358" s="159" t="s">
        <v>282</v>
      </c>
      <c r="EA358" s="159" t="s">
        <v>282</v>
      </c>
      <c r="EB358" s="159" t="s">
        <v>282</v>
      </c>
      <c r="EC358" s="159" t="s">
        <v>282</v>
      </c>
      <c r="ED358" s="159" t="s">
        <v>282</v>
      </c>
      <c r="EE358" s="159" t="s">
        <v>282</v>
      </c>
      <c r="EF358" s="159" t="s">
        <v>282</v>
      </c>
      <c r="EG358" s="159" t="s">
        <v>282</v>
      </c>
      <c r="EH358" s="159" t="s">
        <v>282</v>
      </c>
      <c r="EI358" s="159" t="s">
        <v>282</v>
      </c>
      <c r="EJ358" s="159" t="s">
        <v>282</v>
      </c>
      <c r="EK358" s="159" t="s">
        <v>282</v>
      </c>
      <c r="EL358" s="159" t="s">
        <v>282</v>
      </c>
      <c r="EM358" s="159" t="s">
        <v>282</v>
      </c>
      <c r="EN358" s="159" t="s">
        <v>282</v>
      </c>
      <c r="EO358" s="159" t="s">
        <v>282</v>
      </c>
      <c r="EP358" s="159" t="s">
        <v>282</v>
      </c>
      <c r="EQ358" s="159" t="s">
        <v>282</v>
      </c>
      <c r="ER358" s="159" t="s">
        <v>282</v>
      </c>
      <c r="ES358" s="159" t="s">
        <v>282</v>
      </c>
      <c r="ET358" s="159" t="s">
        <v>282</v>
      </c>
      <c r="EU358" s="159" t="s">
        <v>282</v>
      </c>
      <c r="EV358" s="159" t="s">
        <v>282</v>
      </c>
      <c r="EW358" s="159" t="s">
        <v>282</v>
      </c>
      <c r="EX358" s="159" t="s">
        <v>282</v>
      </c>
      <c r="EY358" s="159" t="s">
        <v>282</v>
      </c>
      <c r="EZ358" s="159" t="s">
        <v>282</v>
      </c>
      <c r="FA358" s="159" t="s">
        <v>282</v>
      </c>
      <c r="FB358" s="159" t="s">
        <v>282</v>
      </c>
      <c r="FC358" s="159" t="s">
        <v>282</v>
      </c>
      <c r="FD358" s="159" t="s">
        <v>282</v>
      </c>
      <c r="FE358" s="159" t="s">
        <v>282</v>
      </c>
      <c r="FF358" s="159" t="s">
        <v>282</v>
      </c>
      <c r="FG358" s="159" t="s">
        <v>282</v>
      </c>
      <c r="FH358" s="159" t="s">
        <v>282</v>
      </c>
      <c r="FI358" s="159" t="s">
        <v>282</v>
      </c>
      <c r="FJ358" s="159" t="s">
        <v>282</v>
      </c>
      <c r="FK358" s="159" t="s">
        <v>282</v>
      </c>
      <c r="FL358" s="159" t="s">
        <v>282</v>
      </c>
      <c r="FM358" s="159" t="s">
        <v>282</v>
      </c>
      <c r="FN358" s="159" t="s">
        <v>282</v>
      </c>
      <c r="FO358" s="159" t="s">
        <v>282</v>
      </c>
      <c r="FP358" s="159" t="s">
        <v>282</v>
      </c>
      <c r="FQ358" s="159" t="s">
        <v>282</v>
      </c>
      <c r="FR358" s="159" t="s">
        <v>282</v>
      </c>
      <c r="FS358" s="159" t="s">
        <v>282</v>
      </c>
      <c r="FT358" s="159" t="s">
        <v>282</v>
      </c>
    </row>
    <row r="359" spans="1:176" x14ac:dyDescent="0.25">
      <c r="A359" s="212" t="s">
        <v>7058</v>
      </c>
      <c r="B359" s="159" t="s">
        <v>14848</v>
      </c>
      <c r="C359" s="66" t="str">
        <f>IF(ISNUMBER(Severity!H359)=FALSE,Severity!F359,IF(Severity!H359&gt;=0.5,"YES","NO"))</f>
        <v>YES</v>
      </c>
      <c r="D359" s="66" t="str">
        <f>IF(ISNUMBER(Severity!I359)=FALSE,Severity!G359,IF(Severity!I359&gt;0.5,"YES","NO"))</f>
        <v>NO</v>
      </c>
      <c r="E359" s="159">
        <v>8</v>
      </c>
      <c r="F359" s="159">
        <v>4</v>
      </c>
      <c r="G359" s="212" t="s">
        <v>7062</v>
      </c>
      <c r="H359" s="159" t="s">
        <v>183</v>
      </c>
      <c r="I359" s="66">
        <v>1</v>
      </c>
      <c r="J359" s="159">
        <v>4</v>
      </c>
      <c r="K359" s="159" t="s">
        <v>194</v>
      </c>
      <c r="L359" s="66">
        <v>10</v>
      </c>
      <c r="M359" s="159">
        <v>14</v>
      </c>
      <c r="N359" s="159">
        <v>10</v>
      </c>
      <c r="O359" s="159" t="s">
        <v>194</v>
      </c>
      <c r="P359" s="66">
        <v>10</v>
      </c>
      <c r="Q359" s="66">
        <v>16</v>
      </c>
      <c r="R359" s="66">
        <v>50</v>
      </c>
      <c r="S359" s="159" t="s">
        <v>194</v>
      </c>
      <c r="T359" s="159">
        <v>10</v>
      </c>
      <c r="U359" s="159">
        <v>27</v>
      </c>
      <c r="V359" s="159">
        <v>5.8</v>
      </c>
      <c r="W359" s="159">
        <v>32</v>
      </c>
      <c r="X359" s="66" t="s">
        <v>282</v>
      </c>
      <c r="Y359" s="66" t="s">
        <v>282</v>
      </c>
      <c r="Z359" s="66" t="s">
        <v>282</v>
      </c>
      <c r="AA359" s="66" t="s">
        <v>282</v>
      </c>
      <c r="AB359" s="66" t="s">
        <v>282</v>
      </c>
      <c r="AC359" s="66" t="s">
        <v>282</v>
      </c>
      <c r="AD359" s="66" t="s">
        <v>282</v>
      </c>
      <c r="AE359" s="66" t="s">
        <v>282</v>
      </c>
      <c r="AF359" s="66" t="s">
        <v>282</v>
      </c>
      <c r="AG359" s="159">
        <v>-13.4</v>
      </c>
      <c r="AH359" s="159">
        <v>7.5</v>
      </c>
      <c r="AI359" s="159">
        <v>32</v>
      </c>
      <c r="AJ359" s="159">
        <v>-13.6</v>
      </c>
      <c r="AK359" s="159">
        <v>7.2</v>
      </c>
      <c r="AL359" s="159">
        <v>28</v>
      </c>
      <c r="AM359" s="159">
        <v>32</v>
      </c>
      <c r="AN359" s="159">
        <v>28</v>
      </c>
      <c r="AO359" s="159" t="s">
        <v>246</v>
      </c>
      <c r="AP359" s="159" t="s">
        <v>10507</v>
      </c>
      <c r="AQ359" s="66">
        <v>2</v>
      </c>
      <c r="AR359" s="159">
        <v>4</v>
      </c>
      <c r="AS359" s="159" t="s">
        <v>194</v>
      </c>
      <c r="AT359" s="66">
        <v>10</v>
      </c>
      <c r="AU359" s="159">
        <v>6</v>
      </c>
      <c r="AV359" s="159">
        <v>10</v>
      </c>
      <c r="AW359" s="159" t="s">
        <v>194</v>
      </c>
      <c r="AX359" s="66">
        <v>10</v>
      </c>
      <c r="AY359" s="66">
        <v>9</v>
      </c>
      <c r="AZ359" s="66">
        <v>50</v>
      </c>
      <c r="BA359" s="159" t="s">
        <v>194</v>
      </c>
      <c r="BB359" s="159">
        <v>10</v>
      </c>
      <c r="BC359" s="159">
        <v>26.6</v>
      </c>
      <c r="BD359" s="159">
        <v>4.7</v>
      </c>
      <c r="BE359" s="159">
        <v>31</v>
      </c>
      <c r="BF359" s="66" t="s">
        <v>282</v>
      </c>
      <c r="BG359" s="66" t="s">
        <v>282</v>
      </c>
      <c r="BH359" s="66" t="s">
        <v>282</v>
      </c>
      <c r="BI359" s="66" t="s">
        <v>282</v>
      </c>
      <c r="BJ359" s="66" t="s">
        <v>282</v>
      </c>
      <c r="BK359" s="66" t="s">
        <v>282</v>
      </c>
      <c r="BL359" s="66" t="s">
        <v>282</v>
      </c>
      <c r="BM359" s="66" t="s">
        <v>282</v>
      </c>
      <c r="BN359" s="66" t="s">
        <v>282</v>
      </c>
      <c r="BO359" s="66">
        <v>-8.8000000000000007</v>
      </c>
      <c r="BP359" s="66">
        <v>9.9</v>
      </c>
      <c r="BQ359" s="66">
        <v>31</v>
      </c>
      <c r="BR359" s="159">
        <v>-9.3000000000000007</v>
      </c>
      <c r="BS359" s="159">
        <v>10.4</v>
      </c>
      <c r="BT359" s="159">
        <v>27</v>
      </c>
      <c r="BU359" s="159">
        <v>31</v>
      </c>
      <c r="BV359" s="159">
        <v>27</v>
      </c>
      <c r="BW359" s="212" t="s">
        <v>7059</v>
      </c>
      <c r="BX359" s="159" t="s">
        <v>10585</v>
      </c>
      <c r="BY359" s="159">
        <v>1</v>
      </c>
      <c r="BZ359" s="159">
        <v>2</v>
      </c>
      <c r="CA359" s="159" t="s">
        <v>194</v>
      </c>
      <c r="CB359" s="159">
        <v>10</v>
      </c>
      <c r="CC359" s="159">
        <v>17</v>
      </c>
      <c r="CD359" s="159">
        <v>10</v>
      </c>
      <c r="CE359" s="159" t="s">
        <v>194</v>
      </c>
      <c r="CF359" s="159">
        <v>10</v>
      </c>
      <c r="CG359" s="159">
        <v>22</v>
      </c>
      <c r="CH359" s="159">
        <v>50</v>
      </c>
      <c r="CI359" s="159" t="s">
        <v>194</v>
      </c>
      <c r="CJ359" s="159">
        <v>10</v>
      </c>
      <c r="CK359" s="159">
        <v>26.9</v>
      </c>
      <c r="CL359" s="159">
        <v>4.0999999999999996</v>
      </c>
      <c r="CM359" s="159">
        <v>29</v>
      </c>
      <c r="CN359" s="159" t="s">
        <v>282</v>
      </c>
      <c r="CO359" s="159" t="s">
        <v>282</v>
      </c>
      <c r="CP359" s="159" t="s">
        <v>282</v>
      </c>
      <c r="CQ359" s="159" t="s">
        <v>282</v>
      </c>
      <c r="CR359" s="159" t="s">
        <v>282</v>
      </c>
      <c r="CS359" s="159" t="s">
        <v>282</v>
      </c>
      <c r="CT359" s="159" t="s">
        <v>282</v>
      </c>
      <c r="CU359" s="159" t="s">
        <v>282</v>
      </c>
      <c r="CV359" s="159" t="s">
        <v>282</v>
      </c>
      <c r="CW359" s="159">
        <v>-16.899999999999999</v>
      </c>
      <c r="CX359" s="159">
        <v>9.1999999999999993</v>
      </c>
      <c r="CY359" s="159">
        <v>29</v>
      </c>
      <c r="CZ359" s="159">
        <v>-16.5</v>
      </c>
      <c r="DA359" s="159">
        <v>9.6999999999999993</v>
      </c>
      <c r="DB359" s="159">
        <v>27</v>
      </c>
      <c r="DC359" s="159">
        <v>29</v>
      </c>
      <c r="DD359" s="159">
        <v>27</v>
      </c>
      <c r="DE359" s="212" t="s">
        <v>790</v>
      </c>
      <c r="DF359" s="159" t="s">
        <v>10507</v>
      </c>
      <c r="DG359" s="159">
        <v>1</v>
      </c>
      <c r="DH359" s="159">
        <v>6</v>
      </c>
      <c r="DI359" s="159" t="s">
        <v>194</v>
      </c>
      <c r="DJ359" s="159">
        <v>10</v>
      </c>
      <c r="DK359" s="159">
        <v>9</v>
      </c>
      <c r="DL359" s="159">
        <v>10</v>
      </c>
      <c r="DM359" s="159" t="s">
        <v>194</v>
      </c>
      <c r="DN359" s="159">
        <v>10</v>
      </c>
      <c r="DO359" s="159">
        <v>10</v>
      </c>
      <c r="DP359" s="159">
        <v>50</v>
      </c>
      <c r="DQ359" s="159" t="s">
        <v>194</v>
      </c>
      <c r="DR359" s="159">
        <v>10</v>
      </c>
      <c r="DS359" s="159">
        <v>25.8</v>
      </c>
      <c r="DT359" s="159">
        <v>4.5</v>
      </c>
      <c r="DU359" s="159">
        <v>30</v>
      </c>
      <c r="DV359" s="159" t="s">
        <v>282</v>
      </c>
      <c r="DW359" s="159" t="s">
        <v>282</v>
      </c>
      <c r="DX359" s="159" t="s">
        <v>282</v>
      </c>
      <c r="DY359" s="159" t="s">
        <v>282</v>
      </c>
      <c r="DZ359" s="159" t="s">
        <v>282</v>
      </c>
      <c r="EA359" s="159" t="s">
        <v>282</v>
      </c>
      <c r="EB359" s="159" t="s">
        <v>282</v>
      </c>
      <c r="EC359" s="159" t="s">
        <v>282</v>
      </c>
      <c r="ED359" s="159" t="s">
        <v>282</v>
      </c>
      <c r="EE359" s="159">
        <v>-6.5</v>
      </c>
      <c r="EF359" s="159">
        <v>9.6</v>
      </c>
      <c r="EG359" s="159">
        <v>30</v>
      </c>
      <c r="EH359" s="159">
        <v>-7.9</v>
      </c>
      <c r="EI359" s="159">
        <v>9.9</v>
      </c>
      <c r="EJ359" s="159">
        <v>24</v>
      </c>
      <c r="EK359" s="159">
        <v>30</v>
      </c>
      <c r="EL359" s="159">
        <v>24</v>
      </c>
      <c r="EM359" s="159" t="s">
        <v>282</v>
      </c>
      <c r="EN359" s="159" t="s">
        <v>282</v>
      </c>
      <c r="EO359" s="159" t="s">
        <v>282</v>
      </c>
      <c r="EP359" s="159" t="s">
        <v>282</v>
      </c>
      <c r="EQ359" s="159" t="s">
        <v>282</v>
      </c>
      <c r="ER359" s="159" t="s">
        <v>282</v>
      </c>
      <c r="ES359" s="159" t="s">
        <v>282</v>
      </c>
      <c r="ET359" s="159" t="s">
        <v>282</v>
      </c>
      <c r="EU359" s="159" t="s">
        <v>282</v>
      </c>
      <c r="EV359" s="159" t="s">
        <v>282</v>
      </c>
      <c r="EW359" s="159" t="s">
        <v>282</v>
      </c>
      <c r="EX359" s="159" t="s">
        <v>282</v>
      </c>
      <c r="EY359" s="159" t="s">
        <v>282</v>
      </c>
      <c r="EZ359" s="159" t="s">
        <v>282</v>
      </c>
      <c r="FA359" s="159" t="s">
        <v>282</v>
      </c>
      <c r="FB359" s="159" t="s">
        <v>282</v>
      </c>
      <c r="FC359" s="159" t="s">
        <v>282</v>
      </c>
      <c r="FD359" s="159" t="s">
        <v>282</v>
      </c>
      <c r="FE359" s="159" t="s">
        <v>282</v>
      </c>
      <c r="FF359" s="159" t="s">
        <v>282</v>
      </c>
      <c r="FG359" s="159" t="s">
        <v>282</v>
      </c>
      <c r="FH359" s="159" t="s">
        <v>282</v>
      </c>
      <c r="FI359" s="159" t="s">
        <v>282</v>
      </c>
      <c r="FJ359" s="159" t="s">
        <v>282</v>
      </c>
      <c r="FK359" s="159" t="s">
        <v>282</v>
      </c>
      <c r="FL359" s="159" t="s">
        <v>282</v>
      </c>
      <c r="FM359" s="159" t="s">
        <v>282</v>
      </c>
      <c r="FN359" s="159" t="s">
        <v>282</v>
      </c>
      <c r="FO359" s="159" t="s">
        <v>282</v>
      </c>
      <c r="FP359" s="159" t="s">
        <v>282</v>
      </c>
      <c r="FQ359" s="159" t="s">
        <v>282</v>
      </c>
      <c r="FR359" s="159" t="s">
        <v>282</v>
      </c>
      <c r="FS359" s="159" t="s">
        <v>282</v>
      </c>
      <c r="FT359" s="159" t="s">
        <v>282</v>
      </c>
    </row>
    <row r="360" spans="1:176" x14ac:dyDescent="0.25">
      <c r="A360" s="66" t="s">
        <v>696</v>
      </c>
      <c r="B360" s="159" t="s">
        <v>11318</v>
      </c>
      <c r="C360" s="66" t="str">
        <f>IF(ISNUMBER(Severity!H360)=FALSE,Severity!F360,IF(Severity!H360&gt;=0.5,"YES","NO"))</f>
        <v>NO</v>
      </c>
      <c r="D360" s="66" t="str">
        <f>IF(ISNUMBER(Severity!I360)=FALSE,Severity!G360,IF(Severity!I360&gt;0.5,"YES","NO"))</f>
        <v>YES</v>
      </c>
      <c r="E360" s="159">
        <v>12</v>
      </c>
      <c r="F360" s="159">
        <v>2</v>
      </c>
      <c r="G360" s="66" t="s">
        <v>11707</v>
      </c>
      <c r="H360" s="159" t="s">
        <v>183</v>
      </c>
      <c r="I360" s="159" t="s">
        <v>282</v>
      </c>
      <c r="J360" s="159">
        <v>6</v>
      </c>
      <c r="K360" s="159" t="s">
        <v>282</v>
      </c>
      <c r="L360" s="159" t="s">
        <v>282</v>
      </c>
      <c r="M360" s="159" t="s">
        <v>282</v>
      </c>
      <c r="N360" s="159" t="s">
        <v>282</v>
      </c>
      <c r="O360" s="159" t="s">
        <v>282</v>
      </c>
      <c r="P360" s="159" t="s">
        <v>282</v>
      </c>
      <c r="Q360" s="159" t="s">
        <v>282</v>
      </c>
      <c r="R360" s="159" t="s">
        <v>282</v>
      </c>
      <c r="S360" s="159" t="s">
        <v>220</v>
      </c>
      <c r="T360" s="159">
        <v>20</v>
      </c>
      <c r="U360" s="66">
        <v>23.91</v>
      </c>
      <c r="V360" s="66">
        <v>8.48</v>
      </c>
      <c r="W360" s="159">
        <v>58</v>
      </c>
      <c r="X360" s="66" t="s">
        <v>282</v>
      </c>
      <c r="Y360" s="66" t="s">
        <v>282</v>
      </c>
      <c r="Z360" s="66" t="s">
        <v>282</v>
      </c>
      <c r="AA360" s="66">
        <v>14.55</v>
      </c>
      <c r="AB360" s="66">
        <v>9.51</v>
      </c>
      <c r="AC360" s="66">
        <v>58</v>
      </c>
      <c r="AD360" s="66" t="s">
        <v>282</v>
      </c>
      <c r="AE360" s="66" t="s">
        <v>282</v>
      </c>
      <c r="AF360" s="66" t="s">
        <v>282</v>
      </c>
      <c r="AG360" s="66" t="s">
        <v>282</v>
      </c>
      <c r="AH360" s="66" t="s">
        <v>282</v>
      </c>
      <c r="AI360" s="66" t="s">
        <v>282</v>
      </c>
      <c r="AJ360" s="66" t="s">
        <v>282</v>
      </c>
      <c r="AK360" s="66" t="s">
        <v>282</v>
      </c>
      <c r="AL360" s="66" t="s">
        <v>282</v>
      </c>
      <c r="AM360" s="159">
        <v>58</v>
      </c>
      <c r="AN360" s="159">
        <v>52</v>
      </c>
      <c r="AO360" s="159" t="s">
        <v>636</v>
      </c>
      <c r="AP360" s="159" t="s">
        <v>282</v>
      </c>
      <c r="AQ360" s="159" t="s">
        <v>282</v>
      </c>
      <c r="AR360" s="159">
        <v>3</v>
      </c>
      <c r="AS360" s="159" t="s">
        <v>282</v>
      </c>
      <c r="AT360" s="159" t="s">
        <v>282</v>
      </c>
      <c r="AU360" s="159" t="s">
        <v>282</v>
      </c>
      <c r="AV360" s="159" t="s">
        <v>282</v>
      </c>
      <c r="AW360" s="159" t="s">
        <v>282</v>
      </c>
      <c r="AX360" s="159" t="s">
        <v>282</v>
      </c>
      <c r="AY360" s="159" t="s">
        <v>282</v>
      </c>
      <c r="AZ360" s="159" t="s">
        <v>282</v>
      </c>
      <c r="BA360" s="159" t="s">
        <v>220</v>
      </c>
      <c r="BB360" s="159">
        <v>20</v>
      </c>
      <c r="BC360" s="66">
        <v>22.9</v>
      </c>
      <c r="BD360" s="66">
        <v>8.61</v>
      </c>
      <c r="BE360" s="159">
        <v>58</v>
      </c>
      <c r="BF360" s="66" t="s">
        <v>282</v>
      </c>
      <c r="BG360" s="66" t="s">
        <v>282</v>
      </c>
      <c r="BH360" s="66" t="s">
        <v>282</v>
      </c>
      <c r="BI360" s="66">
        <v>18.75</v>
      </c>
      <c r="BJ360" s="66">
        <v>8.82</v>
      </c>
      <c r="BK360" s="66">
        <v>58</v>
      </c>
      <c r="BL360" s="66" t="s">
        <v>282</v>
      </c>
      <c r="BM360" s="66" t="s">
        <v>282</v>
      </c>
      <c r="BN360" s="66" t="s">
        <v>282</v>
      </c>
      <c r="BO360" s="66" t="s">
        <v>282</v>
      </c>
      <c r="BP360" s="66" t="s">
        <v>282</v>
      </c>
      <c r="BQ360" s="66" t="s">
        <v>282</v>
      </c>
      <c r="BR360" s="66" t="s">
        <v>282</v>
      </c>
      <c r="BS360" s="66" t="s">
        <v>282</v>
      </c>
      <c r="BT360" s="66" t="s">
        <v>282</v>
      </c>
      <c r="BU360" s="159">
        <v>58</v>
      </c>
      <c r="BV360" s="159">
        <v>55</v>
      </c>
      <c r="BW360" s="159" t="s">
        <v>282</v>
      </c>
      <c r="BX360" s="159" t="s">
        <v>282</v>
      </c>
      <c r="BY360" s="159" t="s">
        <v>282</v>
      </c>
      <c r="BZ360" s="159" t="s">
        <v>282</v>
      </c>
      <c r="CA360" s="159" t="s">
        <v>282</v>
      </c>
      <c r="CB360" s="159" t="s">
        <v>282</v>
      </c>
      <c r="CC360" s="159" t="s">
        <v>282</v>
      </c>
      <c r="CD360" s="159" t="s">
        <v>282</v>
      </c>
      <c r="CE360" s="159" t="s">
        <v>282</v>
      </c>
      <c r="CF360" s="159" t="s">
        <v>282</v>
      </c>
      <c r="CG360" s="159" t="s">
        <v>282</v>
      </c>
      <c r="CH360" s="159" t="s">
        <v>282</v>
      </c>
      <c r="CI360" s="159" t="s">
        <v>282</v>
      </c>
      <c r="CJ360" s="159" t="s">
        <v>282</v>
      </c>
      <c r="CK360" s="159" t="s">
        <v>282</v>
      </c>
      <c r="CL360" s="159" t="s">
        <v>282</v>
      </c>
      <c r="CM360" s="159" t="s">
        <v>282</v>
      </c>
      <c r="CN360" s="159" t="s">
        <v>282</v>
      </c>
      <c r="CO360" s="159" t="s">
        <v>282</v>
      </c>
      <c r="CP360" s="159" t="s">
        <v>282</v>
      </c>
      <c r="CQ360" s="159" t="s">
        <v>282</v>
      </c>
      <c r="CR360" s="159" t="s">
        <v>282</v>
      </c>
      <c r="CS360" s="159" t="s">
        <v>282</v>
      </c>
      <c r="CT360" s="159" t="s">
        <v>282</v>
      </c>
      <c r="CU360" s="159" t="s">
        <v>282</v>
      </c>
      <c r="CV360" s="159" t="s">
        <v>282</v>
      </c>
      <c r="CW360" s="159" t="s">
        <v>282</v>
      </c>
      <c r="CX360" s="159" t="s">
        <v>282</v>
      </c>
      <c r="CY360" s="159" t="s">
        <v>282</v>
      </c>
      <c r="CZ360" s="159" t="s">
        <v>282</v>
      </c>
      <c r="DA360" s="159" t="s">
        <v>282</v>
      </c>
      <c r="DB360" s="159" t="s">
        <v>282</v>
      </c>
      <c r="DC360" s="159" t="s">
        <v>282</v>
      </c>
      <c r="DD360" s="159" t="s">
        <v>282</v>
      </c>
      <c r="DE360" s="159" t="s">
        <v>282</v>
      </c>
      <c r="DF360" s="159" t="s">
        <v>282</v>
      </c>
      <c r="DG360" s="159" t="s">
        <v>282</v>
      </c>
      <c r="DH360" s="159" t="s">
        <v>282</v>
      </c>
      <c r="DI360" s="159" t="s">
        <v>282</v>
      </c>
      <c r="DJ360" s="159" t="s">
        <v>282</v>
      </c>
      <c r="DK360" s="159" t="s">
        <v>282</v>
      </c>
      <c r="DL360" s="159" t="s">
        <v>282</v>
      </c>
      <c r="DM360" s="159" t="s">
        <v>282</v>
      </c>
      <c r="DN360" s="159" t="s">
        <v>282</v>
      </c>
      <c r="DO360" s="159" t="s">
        <v>282</v>
      </c>
      <c r="DP360" s="159" t="s">
        <v>282</v>
      </c>
      <c r="DQ360" s="159" t="s">
        <v>282</v>
      </c>
      <c r="DR360" s="159" t="s">
        <v>282</v>
      </c>
      <c r="DS360" s="159" t="s">
        <v>282</v>
      </c>
      <c r="DT360" s="159" t="s">
        <v>282</v>
      </c>
      <c r="DU360" s="159" t="s">
        <v>282</v>
      </c>
      <c r="DV360" s="159" t="s">
        <v>282</v>
      </c>
      <c r="DW360" s="159" t="s">
        <v>282</v>
      </c>
      <c r="DX360" s="159" t="s">
        <v>282</v>
      </c>
      <c r="DY360" s="159" t="s">
        <v>282</v>
      </c>
      <c r="DZ360" s="159" t="s">
        <v>282</v>
      </c>
      <c r="EA360" s="159" t="s">
        <v>282</v>
      </c>
      <c r="EB360" s="159" t="s">
        <v>282</v>
      </c>
      <c r="EC360" s="159" t="s">
        <v>282</v>
      </c>
      <c r="ED360" s="159" t="s">
        <v>282</v>
      </c>
      <c r="EE360" s="159" t="s">
        <v>282</v>
      </c>
      <c r="EF360" s="159" t="s">
        <v>282</v>
      </c>
      <c r="EG360" s="159" t="s">
        <v>282</v>
      </c>
      <c r="EH360" s="159" t="s">
        <v>282</v>
      </c>
      <c r="EI360" s="159" t="s">
        <v>282</v>
      </c>
      <c r="EJ360" s="159" t="s">
        <v>282</v>
      </c>
      <c r="EK360" s="159" t="s">
        <v>282</v>
      </c>
      <c r="EL360" s="159" t="s">
        <v>282</v>
      </c>
      <c r="EM360" s="159" t="s">
        <v>282</v>
      </c>
      <c r="EN360" s="159" t="s">
        <v>282</v>
      </c>
      <c r="EO360" s="159" t="s">
        <v>282</v>
      </c>
      <c r="EP360" s="159" t="s">
        <v>282</v>
      </c>
      <c r="EQ360" s="159" t="s">
        <v>282</v>
      </c>
      <c r="ER360" s="159" t="s">
        <v>282</v>
      </c>
      <c r="ES360" s="159" t="s">
        <v>282</v>
      </c>
      <c r="ET360" s="159" t="s">
        <v>282</v>
      </c>
      <c r="EU360" s="159" t="s">
        <v>282</v>
      </c>
      <c r="EV360" s="159" t="s">
        <v>282</v>
      </c>
      <c r="EW360" s="159" t="s">
        <v>282</v>
      </c>
      <c r="EX360" s="159" t="s">
        <v>282</v>
      </c>
      <c r="EY360" s="159" t="s">
        <v>282</v>
      </c>
      <c r="EZ360" s="159" t="s">
        <v>282</v>
      </c>
      <c r="FA360" s="159" t="s">
        <v>282</v>
      </c>
      <c r="FB360" s="159" t="s">
        <v>282</v>
      </c>
      <c r="FC360" s="159" t="s">
        <v>282</v>
      </c>
      <c r="FD360" s="159" t="s">
        <v>282</v>
      </c>
      <c r="FE360" s="159" t="s">
        <v>282</v>
      </c>
      <c r="FF360" s="159" t="s">
        <v>282</v>
      </c>
      <c r="FG360" s="159" t="s">
        <v>282</v>
      </c>
      <c r="FH360" s="159" t="s">
        <v>282</v>
      </c>
      <c r="FI360" s="159" t="s">
        <v>282</v>
      </c>
      <c r="FJ360" s="159" t="s">
        <v>282</v>
      </c>
      <c r="FK360" s="159" t="s">
        <v>282</v>
      </c>
      <c r="FL360" s="159" t="s">
        <v>282</v>
      </c>
      <c r="FM360" s="159" t="s">
        <v>282</v>
      </c>
      <c r="FN360" s="159" t="s">
        <v>282</v>
      </c>
      <c r="FO360" s="159" t="s">
        <v>282</v>
      </c>
      <c r="FP360" s="159" t="s">
        <v>282</v>
      </c>
      <c r="FQ360" s="159" t="s">
        <v>282</v>
      </c>
      <c r="FR360" s="159" t="s">
        <v>282</v>
      </c>
      <c r="FS360" s="159" t="s">
        <v>282</v>
      </c>
      <c r="FT360" s="159" t="s">
        <v>282</v>
      </c>
    </row>
    <row r="361" spans="1:176" x14ac:dyDescent="0.25">
      <c r="A361" s="66" t="s">
        <v>4986</v>
      </c>
      <c r="B361" s="159" t="s">
        <v>17861</v>
      </c>
      <c r="C361" s="66" t="str">
        <f>IF(ISNUMBER(Severity!H361)=FALSE,Severity!F361,IF(Severity!H361&gt;=0.5,"YES","NO"))</f>
        <v>YES</v>
      </c>
      <c r="D361" s="66" t="str">
        <f>IF(ISNUMBER(Severity!I361)=FALSE,Severity!G361,IF(Severity!I361&gt;0.5,"YES","NO"))</f>
        <v>NO</v>
      </c>
      <c r="E361" s="159">
        <v>13</v>
      </c>
      <c r="F361" s="159">
        <v>3</v>
      </c>
      <c r="G361" s="159" t="s">
        <v>258</v>
      </c>
      <c r="H361" s="159" t="s">
        <v>10507</v>
      </c>
      <c r="I361" s="66">
        <v>11</v>
      </c>
      <c r="J361" s="159">
        <v>23</v>
      </c>
      <c r="K361" s="159" t="s">
        <v>282</v>
      </c>
      <c r="L361" s="159" t="s">
        <v>282</v>
      </c>
      <c r="M361" s="159" t="s">
        <v>282</v>
      </c>
      <c r="N361" s="159" t="s">
        <v>282</v>
      </c>
      <c r="O361" s="159" t="s">
        <v>194</v>
      </c>
      <c r="P361" s="66">
        <v>10</v>
      </c>
      <c r="Q361" s="66">
        <v>60</v>
      </c>
      <c r="R361" s="66">
        <v>50</v>
      </c>
      <c r="S361" s="159" t="s">
        <v>194</v>
      </c>
      <c r="T361" s="159">
        <v>10</v>
      </c>
      <c r="U361" s="66">
        <v>24.9</v>
      </c>
      <c r="V361" s="159" t="s">
        <v>282</v>
      </c>
      <c r="W361" s="66">
        <v>78</v>
      </c>
      <c r="X361" s="159" t="s">
        <v>282</v>
      </c>
      <c r="Y361" s="159" t="s">
        <v>282</v>
      </c>
      <c r="Z361" s="159" t="s">
        <v>282</v>
      </c>
      <c r="AA361" s="159" t="s">
        <v>282</v>
      </c>
      <c r="AB361" s="159" t="s">
        <v>282</v>
      </c>
      <c r="AC361" s="159" t="s">
        <v>282</v>
      </c>
      <c r="AD361" s="159" t="s">
        <v>282</v>
      </c>
      <c r="AE361" s="159" t="s">
        <v>282</v>
      </c>
      <c r="AF361" s="159" t="s">
        <v>282</v>
      </c>
      <c r="AG361" s="159" t="s">
        <v>282</v>
      </c>
      <c r="AH361" s="159" t="s">
        <v>282</v>
      </c>
      <c r="AI361" s="159" t="s">
        <v>282</v>
      </c>
      <c r="AJ361" s="159" t="s">
        <v>282</v>
      </c>
      <c r="AK361" s="159" t="s">
        <v>282</v>
      </c>
      <c r="AL361" s="159" t="s">
        <v>282</v>
      </c>
      <c r="AM361" s="159">
        <v>78</v>
      </c>
      <c r="AN361" s="66">
        <v>55</v>
      </c>
      <c r="AO361" s="159" t="s">
        <v>252</v>
      </c>
      <c r="AP361" s="159" t="s">
        <v>10507</v>
      </c>
      <c r="AQ361" s="66">
        <v>10</v>
      </c>
      <c r="AR361" s="159">
        <v>23</v>
      </c>
      <c r="AS361" s="159" t="s">
        <v>282</v>
      </c>
      <c r="AT361" s="159" t="s">
        <v>282</v>
      </c>
      <c r="AU361" s="159" t="s">
        <v>282</v>
      </c>
      <c r="AV361" s="159" t="s">
        <v>282</v>
      </c>
      <c r="AW361" s="159" t="s">
        <v>194</v>
      </c>
      <c r="AX361" s="66">
        <v>10</v>
      </c>
      <c r="AY361" s="66">
        <v>49</v>
      </c>
      <c r="AZ361" s="66">
        <v>50</v>
      </c>
      <c r="BA361" s="159" t="s">
        <v>194</v>
      </c>
      <c r="BB361" s="159">
        <v>10</v>
      </c>
      <c r="BC361" s="66">
        <v>24.4</v>
      </c>
      <c r="BD361" s="159" t="s">
        <v>282</v>
      </c>
      <c r="BE361" s="66">
        <v>75</v>
      </c>
      <c r="BF361" s="159" t="s">
        <v>282</v>
      </c>
      <c r="BG361" s="159" t="s">
        <v>282</v>
      </c>
      <c r="BH361" s="159" t="s">
        <v>282</v>
      </c>
      <c r="BI361" s="159" t="s">
        <v>282</v>
      </c>
      <c r="BJ361" s="159" t="s">
        <v>282</v>
      </c>
      <c r="BK361" s="159" t="s">
        <v>282</v>
      </c>
      <c r="BL361" s="159" t="s">
        <v>282</v>
      </c>
      <c r="BM361" s="159" t="s">
        <v>282</v>
      </c>
      <c r="BN361" s="159" t="s">
        <v>282</v>
      </c>
      <c r="BO361" s="159" t="s">
        <v>282</v>
      </c>
      <c r="BP361" s="159" t="s">
        <v>282</v>
      </c>
      <c r="BQ361" s="159" t="s">
        <v>282</v>
      </c>
      <c r="BR361" s="159" t="s">
        <v>282</v>
      </c>
      <c r="BS361" s="159" t="s">
        <v>282</v>
      </c>
      <c r="BT361" s="159" t="s">
        <v>282</v>
      </c>
      <c r="BU361" s="159">
        <v>75</v>
      </c>
      <c r="BV361" s="66">
        <v>52</v>
      </c>
      <c r="BW361" s="159" t="s">
        <v>790</v>
      </c>
      <c r="BX361" s="159" t="s">
        <v>10507</v>
      </c>
      <c r="BY361" s="66">
        <v>4</v>
      </c>
      <c r="BZ361" s="159">
        <v>19</v>
      </c>
      <c r="CA361" s="159" t="s">
        <v>282</v>
      </c>
      <c r="CB361" s="159" t="s">
        <v>282</v>
      </c>
      <c r="CC361" s="159" t="s">
        <v>282</v>
      </c>
      <c r="CD361" s="159" t="s">
        <v>282</v>
      </c>
      <c r="CE361" s="159" t="s">
        <v>194</v>
      </c>
      <c r="CF361" s="66">
        <v>10</v>
      </c>
      <c r="CG361" s="66">
        <v>48</v>
      </c>
      <c r="CH361" s="66">
        <v>50</v>
      </c>
      <c r="CI361" s="159" t="s">
        <v>194</v>
      </c>
      <c r="CJ361" s="66">
        <v>10</v>
      </c>
      <c r="CK361" s="66">
        <v>24.2</v>
      </c>
      <c r="CL361" s="159" t="s">
        <v>282</v>
      </c>
      <c r="CM361" s="66">
        <v>76</v>
      </c>
      <c r="CN361" s="159" t="s">
        <v>282</v>
      </c>
      <c r="CO361" s="159" t="s">
        <v>282</v>
      </c>
      <c r="CP361" s="159" t="s">
        <v>282</v>
      </c>
      <c r="CQ361" s="159" t="s">
        <v>282</v>
      </c>
      <c r="CR361" s="159" t="s">
        <v>282</v>
      </c>
      <c r="CS361" s="159" t="s">
        <v>282</v>
      </c>
      <c r="CT361" s="159" t="s">
        <v>282</v>
      </c>
      <c r="CU361" s="159" t="s">
        <v>282</v>
      </c>
      <c r="CV361" s="159" t="s">
        <v>282</v>
      </c>
      <c r="CW361" s="159" t="s">
        <v>282</v>
      </c>
      <c r="CX361" s="159" t="s">
        <v>282</v>
      </c>
      <c r="CY361" s="159" t="s">
        <v>282</v>
      </c>
      <c r="CZ361" s="159" t="s">
        <v>282</v>
      </c>
      <c r="DA361" s="159" t="s">
        <v>282</v>
      </c>
      <c r="DB361" s="159" t="s">
        <v>282</v>
      </c>
      <c r="DC361" s="66">
        <v>76</v>
      </c>
      <c r="DD361" s="66">
        <v>57</v>
      </c>
      <c r="DE361" s="159" t="s">
        <v>282</v>
      </c>
      <c r="DF361" s="159" t="s">
        <v>282</v>
      </c>
      <c r="DG361" s="159" t="s">
        <v>282</v>
      </c>
      <c r="DH361" s="159" t="s">
        <v>282</v>
      </c>
      <c r="DI361" s="159" t="s">
        <v>282</v>
      </c>
      <c r="DJ361" s="159" t="s">
        <v>282</v>
      </c>
      <c r="DK361" s="159" t="s">
        <v>282</v>
      </c>
      <c r="DL361" s="159" t="s">
        <v>282</v>
      </c>
      <c r="DM361" s="159" t="s">
        <v>282</v>
      </c>
      <c r="DN361" s="159" t="s">
        <v>282</v>
      </c>
      <c r="DO361" s="159" t="s">
        <v>282</v>
      </c>
      <c r="DP361" s="159" t="s">
        <v>282</v>
      </c>
      <c r="DQ361" s="159" t="s">
        <v>282</v>
      </c>
      <c r="DR361" s="159" t="s">
        <v>282</v>
      </c>
      <c r="DS361" s="159" t="s">
        <v>282</v>
      </c>
      <c r="DT361" s="159" t="s">
        <v>282</v>
      </c>
      <c r="DU361" s="159" t="s">
        <v>282</v>
      </c>
      <c r="DV361" s="159" t="s">
        <v>282</v>
      </c>
      <c r="DW361" s="159" t="s">
        <v>282</v>
      </c>
      <c r="DX361" s="159" t="s">
        <v>282</v>
      </c>
      <c r="DY361" s="159" t="s">
        <v>282</v>
      </c>
      <c r="DZ361" s="159" t="s">
        <v>282</v>
      </c>
      <c r="EA361" s="159" t="s">
        <v>282</v>
      </c>
      <c r="EB361" s="159" t="s">
        <v>282</v>
      </c>
      <c r="EC361" s="159" t="s">
        <v>282</v>
      </c>
      <c r="ED361" s="159" t="s">
        <v>282</v>
      </c>
      <c r="EE361" s="159" t="s">
        <v>282</v>
      </c>
      <c r="EF361" s="159" t="s">
        <v>282</v>
      </c>
      <c r="EG361" s="159" t="s">
        <v>282</v>
      </c>
      <c r="EH361" s="159" t="s">
        <v>282</v>
      </c>
      <c r="EI361" s="159" t="s">
        <v>282</v>
      </c>
      <c r="EJ361" s="159" t="s">
        <v>282</v>
      </c>
      <c r="EK361" s="159" t="s">
        <v>282</v>
      </c>
      <c r="EL361" s="159" t="s">
        <v>282</v>
      </c>
      <c r="EM361" s="159" t="s">
        <v>282</v>
      </c>
      <c r="EN361" s="159" t="s">
        <v>282</v>
      </c>
      <c r="EO361" s="159" t="s">
        <v>282</v>
      </c>
      <c r="EP361" s="159" t="s">
        <v>282</v>
      </c>
      <c r="EQ361" s="159" t="s">
        <v>282</v>
      </c>
      <c r="ER361" s="159" t="s">
        <v>282</v>
      </c>
      <c r="ES361" s="159" t="s">
        <v>282</v>
      </c>
      <c r="ET361" s="159" t="s">
        <v>282</v>
      </c>
      <c r="EU361" s="159" t="s">
        <v>282</v>
      </c>
      <c r="EV361" s="159" t="s">
        <v>282</v>
      </c>
      <c r="EW361" s="159" t="s">
        <v>282</v>
      </c>
      <c r="EX361" s="159" t="s">
        <v>282</v>
      </c>
      <c r="EY361" s="159" t="s">
        <v>282</v>
      </c>
      <c r="EZ361" s="159" t="s">
        <v>282</v>
      </c>
      <c r="FA361" s="159" t="s">
        <v>282</v>
      </c>
      <c r="FB361" s="159" t="s">
        <v>282</v>
      </c>
      <c r="FC361" s="159" t="s">
        <v>282</v>
      </c>
      <c r="FD361" s="159" t="s">
        <v>282</v>
      </c>
      <c r="FE361" s="159" t="s">
        <v>282</v>
      </c>
      <c r="FF361" s="159" t="s">
        <v>282</v>
      </c>
      <c r="FG361" s="159" t="s">
        <v>282</v>
      </c>
      <c r="FH361" s="159" t="s">
        <v>282</v>
      </c>
      <c r="FI361" s="159" t="s">
        <v>282</v>
      </c>
      <c r="FJ361" s="159" t="s">
        <v>282</v>
      </c>
      <c r="FK361" s="159" t="s">
        <v>282</v>
      </c>
      <c r="FL361" s="159" t="s">
        <v>282</v>
      </c>
      <c r="FM361" s="159" t="s">
        <v>282</v>
      </c>
      <c r="FN361" s="159" t="s">
        <v>282</v>
      </c>
      <c r="FO361" s="159" t="s">
        <v>282</v>
      </c>
      <c r="FP361" s="159" t="s">
        <v>282</v>
      </c>
      <c r="FQ361" s="159" t="s">
        <v>282</v>
      </c>
      <c r="FR361" s="159" t="s">
        <v>282</v>
      </c>
      <c r="FS361" s="159" t="s">
        <v>282</v>
      </c>
      <c r="FT361" s="159" t="s">
        <v>282</v>
      </c>
    </row>
    <row r="362" spans="1:176" x14ac:dyDescent="0.25">
      <c r="A362" s="212" t="s">
        <v>3013</v>
      </c>
      <c r="B362" s="159" t="s">
        <v>14877</v>
      </c>
      <c r="C362" s="66" t="str">
        <f>IF(ISNUMBER(Severity!H362)=FALSE,Severity!F362,IF(Severity!H362&gt;=0.5,"YES","NO"))</f>
        <v>YES</v>
      </c>
      <c r="D362" s="66" t="str">
        <f>IF(ISNUMBER(Severity!I362)=FALSE,Severity!G362,IF(Severity!I362&gt;0.5,"YES","NO"))</f>
        <v>NO</v>
      </c>
      <c r="E362" s="159">
        <v>8</v>
      </c>
      <c r="F362" s="159">
        <v>2</v>
      </c>
      <c r="G362" s="159" t="s">
        <v>272</v>
      </c>
      <c r="H362" s="159" t="s">
        <v>10507</v>
      </c>
      <c r="I362" s="159">
        <v>20</v>
      </c>
      <c r="J362" s="159">
        <v>72</v>
      </c>
      <c r="K362" s="159" t="s">
        <v>299</v>
      </c>
      <c r="L362" s="159">
        <v>17</v>
      </c>
      <c r="M362" s="159">
        <v>117</v>
      </c>
      <c r="N362" s="159">
        <v>7</v>
      </c>
      <c r="O362" s="159" t="s">
        <v>299</v>
      </c>
      <c r="P362" s="159">
        <v>17</v>
      </c>
      <c r="Q362" s="66">
        <v>144</v>
      </c>
      <c r="R362" s="159">
        <v>50</v>
      </c>
      <c r="S362" s="159" t="s">
        <v>299</v>
      </c>
      <c r="T362" s="159">
        <v>17</v>
      </c>
      <c r="U362" s="159">
        <v>21.1</v>
      </c>
      <c r="V362" s="159">
        <v>4.12</v>
      </c>
      <c r="W362" s="159">
        <v>238</v>
      </c>
      <c r="X362" s="159" t="s">
        <v>282</v>
      </c>
      <c r="Y362" s="159" t="s">
        <v>282</v>
      </c>
      <c r="Z362" s="159" t="s">
        <v>282</v>
      </c>
      <c r="AA362" s="159" t="s">
        <v>282</v>
      </c>
      <c r="AB362" s="159" t="s">
        <v>282</v>
      </c>
      <c r="AC362" s="159" t="s">
        <v>282</v>
      </c>
      <c r="AD362" s="159" t="s">
        <v>282</v>
      </c>
      <c r="AE362" s="159" t="s">
        <v>282</v>
      </c>
      <c r="AF362" s="159" t="s">
        <v>282</v>
      </c>
      <c r="AG362" s="159">
        <v>-14.19</v>
      </c>
      <c r="AH362" s="159" t="s">
        <v>282</v>
      </c>
      <c r="AI362" s="159">
        <v>238</v>
      </c>
      <c r="AJ362" s="159" t="s">
        <v>282</v>
      </c>
      <c r="AK362" s="159" t="s">
        <v>282</v>
      </c>
      <c r="AL362" s="159" t="s">
        <v>282</v>
      </c>
      <c r="AM362" s="159">
        <v>238</v>
      </c>
      <c r="AN362" s="66">
        <v>166</v>
      </c>
      <c r="AO362" s="159" t="s">
        <v>256</v>
      </c>
      <c r="AP362" s="159" t="s">
        <v>10507</v>
      </c>
      <c r="AQ362" s="159">
        <v>17</v>
      </c>
      <c r="AR362" s="159">
        <v>57</v>
      </c>
      <c r="AS362" s="159" t="s">
        <v>299</v>
      </c>
      <c r="AT362" s="159">
        <v>17</v>
      </c>
      <c r="AU362" s="159">
        <v>121</v>
      </c>
      <c r="AV362" s="159">
        <v>7</v>
      </c>
      <c r="AW362" s="159" t="s">
        <v>299</v>
      </c>
      <c r="AX362" s="159">
        <v>17</v>
      </c>
      <c r="AY362" s="66">
        <v>157</v>
      </c>
      <c r="AZ362" s="159">
        <v>50</v>
      </c>
      <c r="BA362" s="159" t="s">
        <v>299</v>
      </c>
      <c r="BB362" s="159">
        <v>17</v>
      </c>
      <c r="BC362" s="159">
        <v>21.2</v>
      </c>
      <c r="BD362" s="159">
        <v>4.04</v>
      </c>
      <c r="BE362" s="159">
        <v>240</v>
      </c>
      <c r="BF362" s="159" t="s">
        <v>282</v>
      </c>
      <c r="BG362" s="159" t="s">
        <v>282</v>
      </c>
      <c r="BH362" s="159" t="s">
        <v>282</v>
      </c>
      <c r="BI362" s="159" t="s">
        <v>282</v>
      </c>
      <c r="BJ362" s="159" t="s">
        <v>282</v>
      </c>
      <c r="BK362" s="159" t="s">
        <v>282</v>
      </c>
      <c r="BL362" s="159" t="s">
        <v>282</v>
      </c>
      <c r="BM362" s="159" t="s">
        <v>282</v>
      </c>
      <c r="BN362" s="159" t="s">
        <v>282</v>
      </c>
      <c r="BO362" s="159">
        <v>-13.52</v>
      </c>
      <c r="BP362" s="159" t="s">
        <v>282</v>
      </c>
      <c r="BQ362" s="159">
        <v>240</v>
      </c>
      <c r="BR362" s="159" t="s">
        <v>282</v>
      </c>
      <c r="BS362" s="159" t="s">
        <v>282</v>
      </c>
      <c r="BT362" s="159" t="s">
        <v>282</v>
      </c>
      <c r="BU362" s="159">
        <v>240</v>
      </c>
      <c r="BV362" s="66">
        <v>183</v>
      </c>
      <c r="BW362" s="159" t="s">
        <v>282</v>
      </c>
      <c r="BX362" s="159" t="s">
        <v>282</v>
      </c>
      <c r="BY362" s="159" t="s">
        <v>282</v>
      </c>
      <c r="BZ362" s="159" t="s">
        <v>282</v>
      </c>
      <c r="CA362" s="159" t="s">
        <v>282</v>
      </c>
      <c r="CB362" s="159" t="s">
        <v>282</v>
      </c>
      <c r="CC362" s="159" t="s">
        <v>282</v>
      </c>
      <c r="CD362" s="159" t="s">
        <v>282</v>
      </c>
      <c r="CE362" s="159" t="s">
        <v>282</v>
      </c>
      <c r="CF362" s="159" t="s">
        <v>282</v>
      </c>
      <c r="CG362" s="159" t="s">
        <v>282</v>
      </c>
      <c r="CH362" s="159" t="s">
        <v>282</v>
      </c>
      <c r="CI362" s="159" t="s">
        <v>282</v>
      </c>
      <c r="CJ362" s="159" t="s">
        <v>282</v>
      </c>
      <c r="CK362" s="159" t="s">
        <v>282</v>
      </c>
      <c r="CL362" s="159" t="s">
        <v>282</v>
      </c>
      <c r="CM362" s="159" t="s">
        <v>282</v>
      </c>
      <c r="CN362" s="159" t="s">
        <v>282</v>
      </c>
      <c r="CO362" s="159" t="s">
        <v>282</v>
      </c>
      <c r="CP362" s="159" t="s">
        <v>282</v>
      </c>
      <c r="CQ362" s="159" t="s">
        <v>282</v>
      </c>
      <c r="CR362" s="159" t="s">
        <v>282</v>
      </c>
      <c r="CS362" s="159" t="s">
        <v>282</v>
      </c>
      <c r="CT362" s="159" t="s">
        <v>282</v>
      </c>
      <c r="CU362" s="159" t="s">
        <v>282</v>
      </c>
      <c r="CV362" s="159" t="s">
        <v>282</v>
      </c>
      <c r="CW362" s="159" t="s">
        <v>282</v>
      </c>
      <c r="CX362" s="159" t="s">
        <v>282</v>
      </c>
      <c r="CY362" s="159" t="s">
        <v>282</v>
      </c>
      <c r="CZ362" s="159" t="s">
        <v>282</v>
      </c>
      <c r="DA362" s="159" t="s">
        <v>282</v>
      </c>
      <c r="DB362" s="159" t="s">
        <v>282</v>
      </c>
      <c r="DC362" s="159" t="s">
        <v>282</v>
      </c>
      <c r="DD362" s="159" t="s">
        <v>282</v>
      </c>
      <c r="DE362" s="159" t="s">
        <v>282</v>
      </c>
      <c r="DF362" s="159" t="s">
        <v>282</v>
      </c>
      <c r="DG362" s="159" t="s">
        <v>282</v>
      </c>
      <c r="DH362" s="159" t="s">
        <v>282</v>
      </c>
      <c r="DI362" s="159" t="s">
        <v>282</v>
      </c>
      <c r="DJ362" s="159" t="s">
        <v>282</v>
      </c>
      <c r="DK362" s="159" t="s">
        <v>282</v>
      </c>
      <c r="DL362" s="159" t="s">
        <v>282</v>
      </c>
      <c r="DM362" s="159" t="s">
        <v>282</v>
      </c>
      <c r="DN362" s="159" t="s">
        <v>282</v>
      </c>
      <c r="DO362" s="159" t="s">
        <v>282</v>
      </c>
      <c r="DP362" s="159" t="s">
        <v>282</v>
      </c>
      <c r="DQ362" s="159" t="s">
        <v>282</v>
      </c>
      <c r="DR362" s="159" t="s">
        <v>282</v>
      </c>
      <c r="DS362" s="159" t="s">
        <v>282</v>
      </c>
      <c r="DT362" s="159" t="s">
        <v>282</v>
      </c>
      <c r="DU362" s="159" t="s">
        <v>282</v>
      </c>
      <c r="DV362" s="159" t="s">
        <v>282</v>
      </c>
      <c r="DW362" s="159" t="s">
        <v>282</v>
      </c>
      <c r="DX362" s="159" t="s">
        <v>282</v>
      </c>
      <c r="DY362" s="159" t="s">
        <v>282</v>
      </c>
      <c r="DZ362" s="159" t="s">
        <v>282</v>
      </c>
      <c r="EA362" s="159" t="s">
        <v>282</v>
      </c>
      <c r="EB362" s="159" t="s">
        <v>282</v>
      </c>
      <c r="EC362" s="159" t="s">
        <v>282</v>
      </c>
      <c r="ED362" s="159" t="s">
        <v>282</v>
      </c>
      <c r="EE362" s="159" t="s">
        <v>282</v>
      </c>
      <c r="EF362" s="159" t="s">
        <v>282</v>
      </c>
      <c r="EG362" s="159" t="s">
        <v>282</v>
      </c>
      <c r="EH362" s="159" t="s">
        <v>282</v>
      </c>
      <c r="EI362" s="159" t="s">
        <v>282</v>
      </c>
      <c r="EJ362" s="159" t="s">
        <v>282</v>
      </c>
      <c r="EK362" s="159" t="s">
        <v>282</v>
      </c>
      <c r="EL362" s="159" t="s">
        <v>282</v>
      </c>
      <c r="EM362" s="159" t="s">
        <v>282</v>
      </c>
      <c r="EN362" s="159" t="s">
        <v>282</v>
      </c>
      <c r="EO362" s="159" t="s">
        <v>282</v>
      </c>
      <c r="EP362" s="159" t="s">
        <v>282</v>
      </c>
      <c r="EQ362" s="159" t="s">
        <v>282</v>
      </c>
      <c r="ER362" s="159" t="s">
        <v>282</v>
      </c>
      <c r="ES362" s="159" t="s">
        <v>282</v>
      </c>
      <c r="ET362" s="159" t="s">
        <v>282</v>
      </c>
      <c r="EU362" s="159" t="s">
        <v>282</v>
      </c>
      <c r="EV362" s="159" t="s">
        <v>282</v>
      </c>
      <c r="EW362" s="159" t="s">
        <v>282</v>
      </c>
      <c r="EX362" s="159" t="s">
        <v>282</v>
      </c>
      <c r="EY362" s="159" t="s">
        <v>282</v>
      </c>
      <c r="EZ362" s="159" t="s">
        <v>282</v>
      </c>
      <c r="FA362" s="159" t="s">
        <v>282</v>
      </c>
      <c r="FB362" s="159" t="s">
        <v>282</v>
      </c>
      <c r="FC362" s="159" t="s">
        <v>282</v>
      </c>
      <c r="FD362" s="159" t="s">
        <v>282</v>
      </c>
      <c r="FE362" s="159" t="s">
        <v>282</v>
      </c>
      <c r="FF362" s="159" t="s">
        <v>282</v>
      </c>
      <c r="FG362" s="159" t="s">
        <v>282</v>
      </c>
      <c r="FH362" s="159" t="s">
        <v>282</v>
      </c>
      <c r="FI362" s="159" t="s">
        <v>282</v>
      </c>
      <c r="FJ362" s="159" t="s">
        <v>282</v>
      </c>
      <c r="FK362" s="159" t="s">
        <v>282</v>
      </c>
      <c r="FL362" s="159" t="s">
        <v>282</v>
      </c>
      <c r="FM362" s="159" t="s">
        <v>282</v>
      </c>
      <c r="FN362" s="159" t="s">
        <v>282</v>
      </c>
      <c r="FO362" s="159" t="s">
        <v>282</v>
      </c>
      <c r="FP362" s="159" t="s">
        <v>282</v>
      </c>
      <c r="FQ362" s="159" t="s">
        <v>282</v>
      </c>
      <c r="FR362" s="159" t="s">
        <v>282</v>
      </c>
      <c r="FS362" s="159" t="s">
        <v>282</v>
      </c>
      <c r="FT362" s="159" t="s">
        <v>282</v>
      </c>
    </row>
    <row r="363" spans="1:176" x14ac:dyDescent="0.25">
      <c r="A363" s="212" t="s">
        <v>9092</v>
      </c>
      <c r="B363" s="159" t="s">
        <v>282</v>
      </c>
      <c r="C363" s="66" t="str">
        <f>IF(ISNUMBER(Severity!H363)=FALSE,Severity!F363,IF(Severity!H363&gt;=0.5,"YES","NO"))</f>
        <v>NO</v>
      </c>
      <c r="D363" s="66" t="str">
        <f>IF(ISNUMBER(Severity!I363)=FALSE,Severity!G363,IF(Severity!I363&gt;0.5,"YES","NO"))</f>
        <v>YES</v>
      </c>
      <c r="E363" s="159">
        <v>8</v>
      </c>
      <c r="F363" s="159">
        <v>2</v>
      </c>
      <c r="G363" s="159" t="s">
        <v>9093</v>
      </c>
      <c r="H363" s="159" t="s">
        <v>182</v>
      </c>
      <c r="I363" s="159" t="s">
        <v>282</v>
      </c>
      <c r="J363" s="159">
        <v>12</v>
      </c>
      <c r="K363" s="159" t="s">
        <v>282</v>
      </c>
      <c r="L363" s="159" t="s">
        <v>282</v>
      </c>
      <c r="M363" s="159" t="s">
        <v>282</v>
      </c>
      <c r="N363" s="159" t="s">
        <v>282</v>
      </c>
      <c r="O363" s="159" t="s">
        <v>282</v>
      </c>
      <c r="P363" s="159" t="s">
        <v>282</v>
      </c>
      <c r="Q363" s="159" t="s">
        <v>282</v>
      </c>
      <c r="R363" s="159" t="s">
        <v>282</v>
      </c>
      <c r="S363" s="159" t="s">
        <v>743</v>
      </c>
      <c r="T363" s="159">
        <v>21</v>
      </c>
      <c r="U363" s="159" t="s">
        <v>282</v>
      </c>
      <c r="V363" s="159" t="s">
        <v>282</v>
      </c>
      <c r="W363" s="159" t="s">
        <v>282</v>
      </c>
      <c r="X363" s="159">
        <v>12.53</v>
      </c>
      <c r="Y363" s="159">
        <v>7.52</v>
      </c>
      <c r="Z363" s="159">
        <v>30</v>
      </c>
      <c r="AA363" s="159" t="s">
        <v>282</v>
      </c>
      <c r="AB363" s="159" t="s">
        <v>282</v>
      </c>
      <c r="AC363" s="159" t="s">
        <v>282</v>
      </c>
      <c r="AD363" s="159">
        <v>5.9</v>
      </c>
      <c r="AE363" s="159">
        <v>6.96</v>
      </c>
      <c r="AF363" s="159">
        <v>30</v>
      </c>
      <c r="AG363" s="159" t="s">
        <v>282</v>
      </c>
      <c r="AH363" s="159" t="s">
        <v>282</v>
      </c>
      <c r="AI363" s="159" t="s">
        <v>282</v>
      </c>
      <c r="AJ363" s="159" t="s">
        <v>282</v>
      </c>
      <c r="AK363" s="159" t="s">
        <v>282</v>
      </c>
      <c r="AL363" s="159" t="s">
        <v>282</v>
      </c>
      <c r="AM363" s="159">
        <v>42</v>
      </c>
      <c r="AN363" s="159">
        <v>30</v>
      </c>
      <c r="AO363" s="159" t="s">
        <v>636</v>
      </c>
      <c r="AP363" s="159" t="s">
        <v>282</v>
      </c>
      <c r="AQ363" s="159" t="s">
        <v>282</v>
      </c>
      <c r="AR363" s="159">
        <v>3</v>
      </c>
      <c r="AS363" s="159" t="s">
        <v>282</v>
      </c>
      <c r="AT363" s="159" t="s">
        <v>282</v>
      </c>
      <c r="AU363" s="159" t="s">
        <v>282</v>
      </c>
      <c r="AV363" s="159" t="s">
        <v>282</v>
      </c>
      <c r="AW363" s="159" t="s">
        <v>282</v>
      </c>
      <c r="AX363" s="159" t="s">
        <v>282</v>
      </c>
      <c r="AY363" s="159" t="s">
        <v>282</v>
      </c>
      <c r="AZ363" s="159" t="s">
        <v>282</v>
      </c>
      <c r="BA363" s="159" t="s">
        <v>743</v>
      </c>
      <c r="BB363" s="159">
        <v>21</v>
      </c>
      <c r="BC363" s="159" t="s">
        <v>282</v>
      </c>
      <c r="BD363" s="159" t="s">
        <v>282</v>
      </c>
      <c r="BE363" s="159" t="s">
        <v>282</v>
      </c>
      <c r="BF363" s="159">
        <v>14.07</v>
      </c>
      <c r="BG363" s="159">
        <v>8.36</v>
      </c>
      <c r="BH363" s="159">
        <v>30</v>
      </c>
      <c r="BI363" s="159" t="s">
        <v>282</v>
      </c>
      <c r="BJ363" s="159" t="s">
        <v>282</v>
      </c>
      <c r="BK363" s="159" t="s">
        <v>282</v>
      </c>
      <c r="BL363" s="159">
        <v>13.2</v>
      </c>
      <c r="BM363" s="159">
        <v>8.14</v>
      </c>
      <c r="BN363" s="159">
        <v>30</v>
      </c>
      <c r="BO363" s="159" t="s">
        <v>282</v>
      </c>
      <c r="BP363" s="159" t="s">
        <v>282</v>
      </c>
      <c r="BQ363" s="159" t="s">
        <v>282</v>
      </c>
      <c r="BR363" s="159" t="s">
        <v>282</v>
      </c>
      <c r="BS363" s="159" t="s">
        <v>282</v>
      </c>
      <c r="BT363" s="159" t="s">
        <v>282</v>
      </c>
      <c r="BU363" s="159">
        <v>33</v>
      </c>
      <c r="BV363" s="159">
        <v>30</v>
      </c>
      <c r="BW363" s="159" t="s">
        <v>282</v>
      </c>
      <c r="BX363" s="159" t="s">
        <v>282</v>
      </c>
      <c r="BY363" s="159" t="s">
        <v>282</v>
      </c>
      <c r="BZ363" s="159" t="s">
        <v>282</v>
      </c>
      <c r="CA363" s="159" t="s">
        <v>282</v>
      </c>
      <c r="CB363" s="159" t="s">
        <v>282</v>
      </c>
      <c r="CC363" s="159" t="s">
        <v>282</v>
      </c>
      <c r="CD363" s="159" t="s">
        <v>282</v>
      </c>
      <c r="CE363" s="159" t="s">
        <v>282</v>
      </c>
      <c r="CF363" s="159" t="s">
        <v>282</v>
      </c>
      <c r="CG363" s="159" t="s">
        <v>282</v>
      </c>
      <c r="CH363" s="159" t="s">
        <v>282</v>
      </c>
      <c r="CI363" s="159" t="s">
        <v>282</v>
      </c>
      <c r="CJ363" s="159" t="s">
        <v>282</v>
      </c>
      <c r="CK363" s="159" t="s">
        <v>282</v>
      </c>
      <c r="CL363" s="159" t="s">
        <v>282</v>
      </c>
      <c r="CM363" s="159" t="s">
        <v>282</v>
      </c>
      <c r="CN363" s="159" t="s">
        <v>282</v>
      </c>
      <c r="CO363" s="159" t="s">
        <v>282</v>
      </c>
      <c r="CP363" s="159" t="s">
        <v>282</v>
      </c>
      <c r="CQ363" s="159" t="s">
        <v>282</v>
      </c>
      <c r="CR363" s="159" t="s">
        <v>282</v>
      </c>
      <c r="CS363" s="159" t="s">
        <v>282</v>
      </c>
      <c r="CT363" s="159" t="s">
        <v>282</v>
      </c>
      <c r="CU363" s="159" t="s">
        <v>282</v>
      </c>
      <c r="CV363" s="159" t="s">
        <v>282</v>
      </c>
      <c r="CW363" s="159" t="s">
        <v>282</v>
      </c>
      <c r="CX363" s="159" t="s">
        <v>282</v>
      </c>
      <c r="CY363" s="159" t="s">
        <v>282</v>
      </c>
      <c r="CZ363" s="159" t="s">
        <v>282</v>
      </c>
      <c r="DA363" s="159" t="s">
        <v>282</v>
      </c>
      <c r="DB363" s="159" t="s">
        <v>282</v>
      </c>
      <c r="DC363" s="159" t="s">
        <v>282</v>
      </c>
      <c r="DD363" s="159" t="s">
        <v>282</v>
      </c>
      <c r="DE363" s="159" t="s">
        <v>282</v>
      </c>
      <c r="DF363" s="159" t="s">
        <v>282</v>
      </c>
      <c r="DG363" s="159" t="s">
        <v>282</v>
      </c>
      <c r="DH363" s="159" t="s">
        <v>282</v>
      </c>
      <c r="DI363" s="159" t="s">
        <v>282</v>
      </c>
      <c r="DJ363" s="159" t="s">
        <v>282</v>
      </c>
      <c r="DK363" s="159" t="s">
        <v>282</v>
      </c>
      <c r="DL363" s="159" t="s">
        <v>282</v>
      </c>
      <c r="DM363" s="159" t="s">
        <v>282</v>
      </c>
      <c r="DN363" s="159" t="s">
        <v>282</v>
      </c>
      <c r="DO363" s="159" t="s">
        <v>282</v>
      </c>
      <c r="DP363" s="159" t="s">
        <v>282</v>
      </c>
      <c r="DQ363" s="159" t="s">
        <v>282</v>
      </c>
      <c r="DR363" s="159" t="s">
        <v>282</v>
      </c>
      <c r="DS363" s="159" t="s">
        <v>282</v>
      </c>
      <c r="DT363" s="159" t="s">
        <v>282</v>
      </c>
      <c r="DU363" s="159" t="s">
        <v>282</v>
      </c>
      <c r="DV363" s="159" t="s">
        <v>282</v>
      </c>
      <c r="DW363" s="159" t="s">
        <v>282</v>
      </c>
      <c r="DX363" s="159" t="s">
        <v>282</v>
      </c>
      <c r="DY363" s="159" t="s">
        <v>282</v>
      </c>
      <c r="DZ363" s="159" t="s">
        <v>282</v>
      </c>
      <c r="EA363" s="159" t="s">
        <v>282</v>
      </c>
      <c r="EB363" s="159" t="s">
        <v>282</v>
      </c>
      <c r="EC363" s="159" t="s">
        <v>282</v>
      </c>
      <c r="ED363" s="159" t="s">
        <v>282</v>
      </c>
      <c r="EE363" s="159" t="s">
        <v>282</v>
      </c>
      <c r="EF363" s="159" t="s">
        <v>282</v>
      </c>
      <c r="EG363" s="159" t="s">
        <v>282</v>
      </c>
      <c r="EH363" s="159" t="s">
        <v>282</v>
      </c>
      <c r="EI363" s="159" t="s">
        <v>282</v>
      </c>
      <c r="EJ363" s="159" t="s">
        <v>282</v>
      </c>
      <c r="EK363" s="159" t="s">
        <v>282</v>
      </c>
      <c r="EL363" s="159" t="s">
        <v>282</v>
      </c>
      <c r="EM363" s="159" t="s">
        <v>282</v>
      </c>
      <c r="EN363" s="159" t="s">
        <v>282</v>
      </c>
      <c r="EO363" s="159" t="s">
        <v>282</v>
      </c>
      <c r="EP363" s="159" t="s">
        <v>282</v>
      </c>
      <c r="EQ363" s="159" t="s">
        <v>282</v>
      </c>
      <c r="ER363" s="159" t="s">
        <v>282</v>
      </c>
      <c r="ES363" s="159" t="s">
        <v>282</v>
      </c>
      <c r="ET363" s="159" t="s">
        <v>282</v>
      </c>
      <c r="EU363" s="159" t="s">
        <v>282</v>
      </c>
      <c r="EV363" s="159" t="s">
        <v>282</v>
      </c>
      <c r="EW363" s="159" t="s">
        <v>282</v>
      </c>
      <c r="EX363" s="159" t="s">
        <v>282</v>
      </c>
      <c r="EY363" s="159" t="s">
        <v>282</v>
      </c>
      <c r="EZ363" s="159" t="s">
        <v>282</v>
      </c>
      <c r="FA363" s="159" t="s">
        <v>282</v>
      </c>
      <c r="FB363" s="159" t="s">
        <v>282</v>
      </c>
      <c r="FC363" s="159" t="s">
        <v>282</v>
      </c>
      <c r="FD363" s="159" t="s">
        <v>282</v>
      </c>
      <c r="FE363" s="159" t="s">
        <v>282</v>
      </c>
      <c r="FF363" s="159" t="s">
        <v>282</v>
      </c>
      <c r="FG363" s="159" t="s">
        <v>282</v>
      </c>
      <c r="FH363" s="159" t="s">
        <v>282</v>
      </c>
      <c r="FI363" s="159" t="s">
        <v>282</v>
      </c>
      <c r="FJ363" s="159" t="s">
        <v>282</v>
      </c>
      <c r="FK363" s="159" t="s">
        <v>282</v>
      </c>
      <c r="FL363" s="159" t="s">
        <v>282</v>
      </c>
      <c r="FM363" s="159" t="s">
        <v>282</v>
      </c>
      <c r="FN363" s="159" t="s">
        <v>282</v>
      </c>
      <c r="FO363" s="159" t="s">
        <v>282</v>
      </c>
      <c r="FP363" s="159" t="s">
        <v>282</v>
      </c>
      <c r="FQ363" s="159" t="s">
        <v>282</v>
      </c>
      <c r="FR363" s="159" t="s">
        <v>282</v>
      </c>
      <c r="FS363" s="159" t="s">
        <v>282</v>
      </c>
      <c r="FT363" s="159" t="s">
        <v>282</v>
      </c>
    </row>
    <row r="364" spans="1:176" x14ac:dyDescent="0.25">
      <c r="A364" s="212" t="s">
        <v>9523</v>
      </c>
      <c r="B364" s="159" t="s">
        <v>282</v>
      </c>
      <c r="C364" s="66" t="str">
        <f>IF(ISNUMBER(Severity!H364)=FALSE,Severity!F364,IF(Severity!H364&gt;=0.5,"YES","NO"))</f>
        <v>NO</v>
      </c>
      <c r="D364" s="66" t="str">
        <f>IF(ISNUMBER(Severity!I364)=FALSE,Severity!G364,IF(Severity!I364&gt;0.5,"YES","NO"))</f>
        <v>YES</v>
      </c>
      <c r="E364" s="159">
        <v>4</v>
      </c>
      <c r="F364" s="159">
        <v>2</v>
      </c>
      <c r="G364" s="159" t="s">
        <v>4504</v>
      </c>
      <c r="H364" s="159" t="s">
        <v>183</v>
      </c>
      <c r="I364" s="159" t="s">
        <v>282</v>
      </c>
      <c r="J364" s="159">
        <v>25</v>
      </c>
      <c r="K364" s="159" t="s">
        <v>282</v>
      </c>
      <c r="L364" s="159" t="s">
        <v>282</v>
      </c>
      <c r="M364" s="159" t="s">
        <v>282</v>
      </c>
      <c r="N364" s="159" t="s">
        <v>282</v>
      </c>
      <c r="O364" s="159" t="s">
        <v>282</v>
      </c>
      <c r="P364" s="159" t="s">
        <v>282</v>
      </c>
      <c r="Q364" s="159" t="s">
        <v>282</v>
      </c>
      <c r="R364" s="159" t="s">
        <v>282</v>
      </c>
      <c r="S364" s="159" t="s">
        <v>195</v>
      </c>
      <c r="T364" s="159">
        <v>16</v>
      </c>
      <c r="U364" s="159" t="s">
        <v>282</v>
      </c>
      <c r="V364" s="159" t="s">
        <v>282</v>
      </c>
      <c r="W364" s="159" t="s">
        <v>282</v>
      </c>
      <c r="X364" s="159">
        <v>8.4</v>
      </c>
      <c r="Y364" s="159">
        <v>4.3</v>
      </c>
      <c r="Z364" s="159">
        <v>77</v>
      </c>
      <c r="AA364" s="159" t="s">
        <v>282</v>
      </c>
      <c r="AB364" s="159" t="s">
        <v>282</v>
      </c>
      <c r="AC364" s="159" t="s">
        <v>282</v>
      </c>
      <c r="AD364" s="159">
        <v>6.4</v>
      </c>
      <c r="AE364" s="159">
        <v>3.9</v>
      </c>
      <c r="AF364" s="159">
        <v>77</v>
      </c>
      <c r="AG364" s="159" t="s">
        <v>282</v>
      </c>
      <c r="AH364" s="159" t="s">
        <v>282</v>
      </c>
      <c r="AI364" s="159" t="s">
        <v>282</v>
      </c>
      <c r="AJ364" s="159" t="s">
        <v>282</v>
      </c>
      <c r="AK364" s="159" t="s">
        <v>282</v>
      </c>
      <c r="AL364" s="159" t="s">
        <v>282</v>
      </c>
      <c r="AM364" s="159">
        <v>102</v>
      </c>
      <c r="AN364" s="159">
        <v>77</v>
      </c>
      <c r="AO364" s="159" t="s">
        <v>636</v>
      </c>
      <c r="AP364" s="159" t="s">
        <v>282</v>
      </c>
      <c r="AQ364" s="159" t="s">
        <v>282</v>
      </c>
      <c r="AR364" s="159">
        <v>18</v>
      </c>
      <c r="AS364" s="159" t="s">
        <v>282</v>
      </c>
      <c r="AT364" s="159" t="s">
        <v>282</v>
      </c>
      <c r="AU364" s="159" t="s">
        <v>282</v>
      </c>
      <c r="AV364" s="159" t="s">
        <v>282</v>
      </c>
      <c r="AW364" s="159" t="s">
        <v>282</v>
      </c>
      <c r="AX364" s="159" t="s">
        <v>282</v>
      </c>
      <c r="AY364" s="159" t="s">
        <v>282</v>
      </c>
      <c r="AZ364" s="159" t="s">
        <v>282</v>
      </c>
      <c r="BA364" s="159" t="s">
        <v>14895</v>
      </c>
      <c r="BB364" s="159">
        <v>16</v>
      </c>
      <c r="BC364" s="159" t="s">
        <v>282</v>
      </c>
      <c r="BD364" s="159" t="s">
        <v>282</v>
      </c>
      <c r="BE364" s="159" t="s">
        <v>282</v>
      </c>
      <c r="BF364" s="159">
        <v>8.1</v>
      </c>
      <c r="BG364" s="159">
        <v>4.5</v>
      </c>
      <c r="BH364" s="159">
        <v>86</v>
      </c>
      <c r="BI364" s="159" t="s">
        <v>282</v>
      </c>
      <c r="BJ364" s="159" t="s">
        <v>282</v>
      </c>
      <c r="BK364" s="159" t="s">
        <v>282</v>
      </c>
      <c r="BL364" s="159">
        <v>7.4</v>
      </c>
      <c r="BM364" s="159">
        <v>4.7</v>
      </c>
      <c r="BN364" s="159">
        <v>86</v>
      </c>
      <c r="BO364" s="159" t="s">
        <v>282</v>
      </c>
      <c r="BP364" s="159" t="s">
        <v>282</v>
      </c>
      <c r="BQ364" s="159" t="s">
        <v>282</v>
      </c>
      <c r="BR364" s="159" t="s">
        <v>282</v>
      </c>
      <c r="BS364" s="159" t="s">
        <v>282</v>
      </c>
      <c r="BT364" s="159" t="s">
        <v>282</v>
      </c>
      <c r="BU364" s="159">
        <v>104</v>
      </c>
      <c r="BV364" s="159">
        <v>86</v>
      </c>
      <c r="BW364" s="159" t="s">
        <v>282</v>
      </c>
      <c r="BX364" s="159" t="s">
        <v>282</v>
      </c>
      <c r="BY364" s="159" t="s">
        <v>282</v>
      </c>
      <c r="BZ364" s="159" t="s">
        <v>282</v>
      </c>
      <c r="CA364" s="159" t="s">
        <v>282</v>
      </c>
      <c r="CB364" s="159" t="s">
        <v>282</v>
      </c>
      <c r="CC364" s="159" t="s">
        <v>282</v>
      </c>
      <c r="CD364" s="159" t="s">
        <v>282</v>
      </c>
      <c r="CE364" s="159" t="s">
        <v>282</v>
      </c>
      <c r="CF364" s="159" t="s">
        <v>282</v>
      </c>
      <c r="CG364" s="159" t="s">
        <v>282</v>
      </c>
      <c r="CH364" s="159" t="s">
        <v>282</v>
      </c>
      <c r="CI364" s="159" t="s">
        <v>282</v>
      </c>
      <c r="CJ364" s="159" t="s">
        <v>282</v>
      </c>
      <c r="CK364" s="159" t="s">
        <v>282</v>
      </c>
      <c r="CL364" s="159" t="s">
        <v>282</v>
      </c>
      <c r="CM364" s="159" t="s">
        <v>282</v>
      </c>
      <c r="CN364" s="159" t="s">
        <v>282</v>
      </c>
      <c r="CO364" s="159" t="s">
        <v>282</v>
      </c>
      <c r="CP364" s="159" t="s">
        <v>282</v>
      </c>
      <c r="CQ364" s="159" t="s">
        <v>282</v>
      </c>
      <c r="CR364" s="159" t="s">
        <v>282</v>
      </c>
      <c r="CS364" s="159" t="s">
        <v>282</v>
      </c>
      <c r="CT364" s="159" t="s">
        <v>282</v>
      </c>
      <c r="CU364" s="159" t="s">
        <v>282</v>
      </c>
      <c r="CV364" s="159" t="s">
        <v>282</v>
      </c>
      <c r="CW364" s="159" t="s">
        <v>282</v>
      </c>
      <c r="CX364" s="159" t="s">
        <v>282</v>
      </c>
      <c r="CY364" s="159" t="s">
        <v>282</v>
      </c>
      <c r="CZ364" s="159" t="s">
        <v>282</v>
      </c>
      <c r="DA364" s="159" t="s">
        <v>282</v>
      </c>
      <c r="DB364" s="159" t="s">
        <v>282</v>
      </c>
      <c r="DC364" s="159" t="s">
        <v>282</v>
      </c>
      <c r="DD364" s="159" t="s">
        <v>282</v>
      </c>
      <c r="DE364" s="159" t="s">
        <v>282</v>
      </c>
      <c r="DF364" s="159" t="s">
        <v>282</v>
      </c>
      <c r="DG364" s="159" t="s">
        <v>282</v>
      </c>
      <c r="DH364" s="159" t="s">
        <v>282</v>
      </c>
      <c r="DI364" s="159" t="s">
        <v>282</v>
      </c>
      <c r="DJ364" s="159" t="s">
        <v>282</v>
      </c>
      <c r="DK364" s="159" t="s">
        <v>282</v>
      </c>
      <c r="DL364" s="159" t="s">
        <v>282</v>
      </c>
      <c r="DM364" s="159" t="s">
        <v>282</v>
      </c>
      <c r="DN364" s="159" t="s">
        <v>282</v>
      </c>
      <c r="DO364" s="159" t="s">
        <v>282</v>
      </c>
      <c r="DP364" s="159" t="s">
        <v>282</v>
      </c>
      <c r="DQ364" s="159" t="s">
        <v>282</v>
      </c>
      <c r="DR364" s="159" t="s">
        <v>282</v>
      </c>
      <c r="DS364" s="159" t="s">
        <v>282</v>
      </c>
      <c r="DT364" s="159" t="s">
        <v>282</v>
      </c>
      <c r="DU364" s="159" t="s">
        <v>282</v>
      </c>
      <c r="DV364" s="159" t="s">
        <v>282</v>
      </c>
      <c r="DW364" s="159" t="s">
        <v>282</v>
      </c>
      <c r="DX364" s="159" t="s">
        <v>282</v>
      </c>
      <c r="DY364" s="159" t="s">
        <v>282</v>
      </c>
      <c r="DZ364" s="159" t="s">
        <v>282</v>
      </c>
      <c r="EA364" s="159" t="s">
        <v>282</v>
      </c>
      <c r="EB364" s="159" t="s">
        <v>282</v>
      </c>
      <c r="EC364" s="159" t="s">
        <v>282</v>
      </c>
      <c r="ED364" s="159" t="s">
        <v>282</v>
      </c>
      <c r="EE364" s="159" t="s">
        <v>282</v>
      </c>
      <c r="EF364" s="159" t="s">
        <v>282</v>
      </c>
      <c r="EG364" s="159" t="s">
        <v>282</v>
      </c>
      <c r="EH364" s="159" t="s">
        <v>282</v>
      </c>
      <c r="EI364" s="159" t="s">
        <v>282</v>
      </c>
      <c r="EJ364" s="159" t="s">
        <v>282</v>
      </c>
      <c r="EK364" s="159" t="s">
        <v>282</v>
      </c>
      <c r="EL364" s="159" t="s">
        <v>282</v>
      </c>
      <c r="EM364" s="159" t="s">
        <v>282</v>
      </c>
      <c r="EN364" s="159" t="s">
        <v>282</v>
      </c>
      <c r="EO364" s="159" t="s">
        <v>282</v>
      </c>
      <c r="EP364" s="159" t="s">
        <v>282</v>
      </c>
      <c r="EQ364" s="159" t="s">
        <v>282</v>
      </c>
      <c r="ER364" s="159" t="s">
        <v>282</v>
      </c>
      <c r="ES364" s="159" t="s">
        <v>282</v>
      </c>
      <c r="ET364" s="159" t="s">
        <v>282</v>
      </c>
      <c r="EU364" s="159" t="s">
        <v>282</v>
      </c>
      <c r="EV364" s="159" t="s">
        <v>282</v>
      </c>
      <c r="EW364" s="159" t="s">
        <v>282</v>
      </c>
      <c r="EX364" s="159" t="s">
        <v>282</v>
      </c>
      <c r="EY364" s="159" t="s">
        <v>282</v>
      </c>
      <c r="EZ364" s="159" t="s">
        <v>282</v>
      </c>
      <c r="FA364" s="159" t="s">
        <v>282</v>
      </c>
      <c r="FB364" s="159" t="s">
        <v>282</v>
      </c>
      <c r="FC364" s="159" t="s">
        <v>282</v>
      </c>
      <c r="FD364" s="159" t="s">
        <v>282</v>
      </c>
      <c r="FE364" s="159" t="s">
        <v>282</v>
      </c>
      <c r="FF364" s="159" t="s">
        <v>282</v>
      </c>
      <c r="FG364" s="159" t="s">
        <v>282</v>
      </c>
      <c r="FH364" s="159" t="s">
        <v>282</v>
      </c>
      <c r="FI364" s="159" t="s">
        <v>282</v>
      </c>
      <c r="FJ364" s="159" t="s">
        <v>282</v>
      </c>
      <c r="FK364" s="159" t="s">
        <v>282</v>
      </c>
      <c r="FL364" s="159" t="s">
        <v>282</v>
      </c>
      <c r="FM364" s="159" t="s">
        <v>282</v>
      </c>
      <c r="FN364" s="159" t="s">
        <v>282</v>
      </c>
      <c r="FO364" s="159" t="s">
        <v>282</v>
      </c>
      <c r="FP364" s="159" t="s">
        <v>282</v>
      </c>
      <c r="FQ364" s="159" t="s">
        <v>282</v>
      </c>
      <c r="FR364" s="159" t="s">
        <v>282</v>
      </c>
      <c r="FS364" s="159" t="s">
        <v>282</v>
      </c>
      <c r="FT364" s="159" t="s">
        <v>282</v>
      </c>
    </row>
    <row r="365" spans="1:176" x14ac:dyDescent="0.25">
      <c r="A365" s="66" t="s">
        <v>801</v>
      </c>
      <c r="B365" s="159" t="s">
        <v>11968</v>
      </c>
      <c r="C365" s="66" t="str">
        <f>IF(ISNUMBER(Severity!H365)=FALSE,Severity!F365,IF(Severity!H365&gt;=0.5,"YES","NO"))</f>
        <v>NO</v>
      </c>
      <c r="D365" s="66" t="str">
        <f>IF(ISNUMBER(Severity!I365)=FALSE,Severity!G365,IF(Severity!I365&gt;0.5,"YES","NO"))</f>
        <v>YES</v>
      </c>
      <c r="E365" s="159">
        <v>7</v>
      </c>
      <c r="F365" s="159">
        <v>2</v>
      </c>
      <c r="G365" s="66" t="s">
        <v>10471</v>
      </c>
      <c r="H365" s="159" t="s">
        <v>11237</v>
      </c>
      <c r="I365" s="159" t="s">
        <v>282</v>
      </c>
      <c r="J365" s="159">
        <v>7</v>
      </c>
      <c r="K365" s="159" t="s">
        <v>282</v>
      </c>
      <c r="L365" s="159" t="s">
        <v>282</v>
      </c>
      <c r="M365" s="159" t="s">
        <v>282</v>
      </c>
      <c r="N365" s="159" t="s">
        <v>282</v>
      </c>
      <c r="O365" s="159" t="s">
        <v>282</v>
      </c>
      <c r="P365" s="159" t="s">
        <v>282</v>
      </c>
      <c r="Q365" s="159" t="s">
        <v>282</v>
      </c>
      <c r="R365" s="159" t="s">
        <v>282</v>
      </c>
      <c r="S365" s="159" t="s">
        <v>435</v>
      </c>
      <c r="T365" s="159">
        <v>21</v>
      </c>
      <c r="U365" s="159" t="s">
        <v>282</v>
      </c>
      <c r="V365" s="159" t="s">
        <v>282</v>
      </c>
      <c r="W365" s="159" t="s">
        <v>282</v>
      </c>
      <c r="X365" s="66">
        <v>21.67</v>
      </c>
      <c r="Y365" s="66">
        <v>6.78</v>
      </c>
      <c r="Z365" s="66">
        <v>15</v>
      </c>
      <c r="AA365" s="159" t="s">
        <v>282</v>
      </c>
      <c r="AB365" s="159" t="s">
        <v>282</v>
      </c>
      <c r="AC365" s="159" t="s">
        <v>282</v>
      </c>
      <c r="AD365" s="66">
        <v>12.8</v>
      </c>
      <c r="AE365" s="66">
        <v>4.38</v>
      </c>
      <c r="AF365" s="66">
        <v>15</v>
      </c>
      <c r="AG365" s="159" t="s">
        <v>282</v>
      </c>
      <c r="AH365" s="159" t="s">
        <v>282</v>
      </c>
      <c r="AI365" s="159" t="s">
        <v>282</v>
      </c>
      <c r="AJ365" s="66">
        <v>-8.8699999999999992</v>
      </c>
      <c r="AK365" s="66">
        <v>6.66</v>
      </c>
      <c r="AL365" s="66">
        <v>15</v>
      </c>
      <c r="AM365" s="159">
        <v>22</v>
      </c>
      <c r="AN365" s="159">
        <v>15</v>
      </c>
      <c r="AO365" s="159" t="s">
        <v>636</v>
      </c>
      <c r="AP365" s="159" t="s">
        <v>282</v>
      </c>
      <c r="AQ365" s="159" t="s">
        <v>282</v>
      </c>
      <c r="AR365" s="159">
        <v>10</v>
      </c>
      <c r="AS365" s="159" t="s">
        <v>282</v>
      </c>
      <c r="AT365" s="159" t="s">
        <v>282</v>
      </c>
      <c r="AU365" s="159" t="s">
        <v>282</v>
      </c>
      <c r="AV365" s="159" t="s">
        <v>282</v>
      </c>
      <c r="AW365" s="159" t="s">
        <v>282</v>
      </c>
      <c r="AX365" s="159" t="s">
        <v>282</v>
      </c>
      <c r="AY365" s="159" t="s">
        <v>282</v>
      </c>
      <c r="AZ365" s="159" t="s">
        <v>282</v>
      </c>
      <c r="BA365" s="159" t="s">
        <v>435</v>
      </c>
      <c r="BB365" s="159">
        <v>21</v>
      </c>
      <c r="BC365" s="159" t="s">
        <v>282</v>
      </c>
      <c r="BD365" s="159" t="s">
        <v>282</v>
      </c>
      <c r="BE365" s="159" t="s">
        <v>282</v>
      </c>
      <c r="BF365" s="66">
        <v>19.25</v>
      </c>
      <c r="BG365" s="66">
        <v>9.34</v>
      </c>
      <c r="BH365" s="66">
        <v>12</v>
      </c>
      <c r="BI365" s="159" t="s">
        <v>282</v>
      </c>
      <c r="BJ365" s="159" t="s">
        <v>282</v>
      </c>
      <c r="BK365" s="159" t="s">
        <v>282</v>
      </c>
      <c r="BL365" s="66">
        <v>19.670000000000002</v>
      </c>
      <c r="BM365" s="66">
        <v>8.17</v>
      </c>
      <c r="BN365" s="66">
        <v>12</v>
      </c>
      <c r="BO365" s="159" t="s">
        <v>282</v>
      </c>
      <c r="BP365" s="159" t="s">
        <v>282</v>
      </c>
      <c r="BQ365" s="159" t="s">
        <v>282</v>
      </c>
      <c r="BR365" s="66">
        <v>0.42</v>
      </c>
      <c r="BS365" s="66">
        <v>3.73</v>
      </c>
      <c r="BT365" s="66">
        <v>12</v>
      </c>
      <c r="BU365" s="159">
        <v>22</v>
      </c>
      <c r="BV365" s="159">
        <v>12</v>
      </c>
      <c r="BW365" s="159" t="s">
        <v>282</v>
      </c>
      <c r="BX365" s="159" t="s">
        <v>282</v>
      </c>
      <c r="BY365" s="159" t="s">
        <v>282</v>
      </c>
      <c r="BZ365" s="159" t="s">
        <v>282</v>
      </c>
      <c r="CA365" s="159" t="s">
        <v>282</v>
      </c>
      <c r="CB365" s="159" t="s">
        <v>282</v>
      </c>
      <c r="CC365" s="159" t="s">
        <v>282</v>
      </c>
      <c r="CD365" s="159" t="s">
        <v>282</v>
      </c>
      <c r="CE365" s="159" t="s">
        <v>282</v>
      </c>
      <c r="CF365" s="159" t="s">
        <v>282</v>
      </c>
      <c r="CG365" s="159" t="s">
        <v>282</v>
      </c>
      <c r="CH365" s="159" t="s">
        <v>282</v>
      </c>
      <c r="CI365" s="159" t="s">
        <v>282</v>
      </c>
      <c r="CJ365" s="159" t="s">
        <v>282</v>
      </c>
      <c r="CK365" s="159" t="s">
        <v>282</v>
      </c>
      <c r="CL365" s="159" t="s">
        <v>282</v>
      </c>
      <c r="CM365" s="159" t="s">
        <v>282</v>
      </c>
      <c r="CN365" s="159" t="s">
        <v>282</v>
      </c>
      <c r="CO365" s="159" t="s">
        <v>282</v>
      </c>
      <c r="CP365" s="159" t="s">
        <v>282</v>
      </c>
      <c r="CQ365" s="159" t="s">
        <v>282</v>
      </c>
      <c r="CR365" s="159" t="s">
        <v>282</v>
      </c>
      <c r="CS365" s="159" t="s">
        <v>282</v>
      </c>
      <c r="CT365" s="159" t="s">
        <v>282</v>
      </c>
      <c r="CU365" s="159" t="s">
        <v>282</v>
      </c>
      <c r="CV365" s="159" t="s">
        <v>282</v>
      </c>
      <c r="CW365" s="159" t="s">
        <v>282</v>
      </c>
      <c r="CX365" s="159" t="s">
        <v>282</v>
      </c>
      <c r="CY365" s="159" t="s">
        <v>282</v>
      </c>
      <c r="CZ365" s="159" t="s">
        <v>282</v>
      </c>
      <c r="DA365" s="159" t="s">
        <v>282</v>
      </c>
      <c r="DB365" s="159" t="s">
        <v>282</v>
      </c>
      <c r="DC365" s="159" t="s">
        <v>282</v>
      </c>
      <c r="DD365" s="159" t="s">
        <v>282</v>
      </c>
      <c r="DE365" s="159" t="s">
        <v>282</v>
      </c>
      <c r="DF365" s="159" t="s">
        <v>282</v>
      </c>
      <c r="DG365" s="159" t="s">
        <v>282</v>
      </c>
      <c r="DH365" s="159" t="s">
        <v>282</v>
      </c>
      <c r="DI365" s="159" t="s">
        <v>282</v>
      </c>
      <c r="DJ365" s="159" t="s">
        <v>282</v>
      </c>
      <c r="DK365" s="159" t="s">
        <v>282</v>
      </c>
      <c r="DL365" s="159" t="s">
        <v>282</v>
      </c>
      <c r="DM365" s="159" t="s">
        <v>282</v>
      </c>
      <c r="DN365" s="159" t="s">
        <v>282</v>
      </c>
      <c r="DO365" s="159" t="s">
        <v>282</v>
      </c>
      <c r="DP365" s="159" t="s">
        <v>282</v>
      </c>
      <c r="DQ365" s="159" t="s">
        <v>282</v>
      </c>
      <c r="DR365" s="159" t="s">
        <v>282</v>
      </c>
      <c r="DS365" s="159" t="s">
        <v>282</v>
      </c>
      <c r="DT365" s="159" t="s">
        <v>282</v>
      </c>
      <c r="DU365" s="159" t="s">
        <v>282</v>
      </c>
      <c r="DV365" s="159" t="s">
        <v>282</v>
      </c>
      <c r="DW365" s="159" t="s">
        <v>282</v>
      </c>
      <c r="DX365" s="159" t="s">
        <v>282</v>
      </c>
      <c r="DY365" s="159" t="s">
        <v>282</v>
      </c>
      <c r="DZ365" s="159" t="s">
        <v>282</v>
      </c>
      <c r="EA365" s="159" t="s">
        <v>282</v>
      </c>
      <c r="EB365" s="159" t="s">
        <v>282</v>
      </c>
      <c r="EC365" s="159" t="s">
        <v>282</v>
      </c>
      <c r="ED365" s="159" t="s">
        <v>282</v>
      </c>
      <c r="EE365" s="159" t="s">
        <v>282</v>
      </c>
      <c r="EF365" s="159" t="s">
        <v>282</v>
      </c>
      <c r="EG365" s="159" t="s">
        <v>282</v>
      </c>
      <c r="EH365" s="159" t="s">
        <v>282</v>
      </c>
      <c r="EI365" s="159" t="s">
        <v>282</v>
      </c>
      <c r="EJ365" s="159" t="s">
        <v>282</v>
      </c>
      <c r="EK365" s="159" t="s">
        <v>282</v>
      </c>
      <c r="EL365" s="159" t="s">
        <v>282</v>
      </c>
      <c r="EM365" s="159" t="s">
        <v>282</v>
      </c>
      <c r="EN365" s="159" t="s">
        <v>282</v>
      </c>
      <c r="EO365" s="159" t="s">
        <v>282</v>
      </c>
      <c r="EP365" s="159" t="s">
        <v>282</v>
      </c>
      <c r="EQ365" s="159" t="s">
        <v>282</v>
      </c>
      <c r="ER365" s="159" t="s">
        <v>282</v>
      </c>
      <c r="ES365" s="159" t="s">
        <v>282</v>
      </c>
      <c r="ET365" s="159" t="s">
        <v>282</v>
      </c>
      <c r="EU365" s="159" t="s">
        <v>282</v>
      </c>
      <c r="EV365" s="159" t="s">
        <v>282</v>
      </c>
      <c r="EW365" s="159" t="s">
        <v>282</v>
      </c>
      <c r="EX365" s="159" t="s">
        <v>282</v>
      </c>
      <c r="EY365" s="159" t="s">
        <v>282</v>
      </c>
      <c r="EZ365" s="159" t="s">
        <v>282</v>
      </c>
      <c r="FA365" s="159" t="s">
        <v>282</v>
      </c>
      <c r="FB365" s="159" t="s">
        <v>282</v>
      </c>
      <c r="FC365" s="159" t="s">
        <v>282</v>
      </c>
      <c r="FD365" s="159" t="s">
        <v>282</v>
      </c>
      <c r="FE365" s="159" t="s">
        <v>282</v>
      </c>
      <c r="FF365" s="159" t="s">
        <v>282</v>
      </c>
      <c r="FG365" s="159" t="s">
        <v>282</v>
      </c>
      <c r="FH365" s="159" t="s">
        <v>282</v>
      </c>
      <c r="FI365" s="159" t="s">
        <v>282</v>
      </c>
      <c r="FJ365" s="159" t="s">
        <v>282</v>
      </c>
      <c r="FK365" s="159" t="s">
        <v>282</v>
      </c>
      <c r="FL365" s="159" t="s">
        <v>282</v>
      </c>
      <c r="FM365" s="159" t="s">
        <v>282</v>
      </c>
      <c r="FN365" s="159" t="s">
        <v>282</v>
      </c>
      <c r="FO365" s="159" t="s">
        <v>282</v>
      </c>
      <c r="FP365" s="159" t="s">
        <v>282</v>
      </c>
      <c r="FQ365" s="159" t="s">
        <v>282</v>
      </c>
      <c r="FR365" s="159" t="s">
        <v>282</v>
      </c>
      <c r="FS365" s="159" t="s">
        <v>282</v>
      </c>
      <c r="FT365" s="159" t="s">
        <v>282</v>
      </c>
    </row>
    <row r="366" spans="1:176" x14ac:dyDescent="0.25">
      <c r="A366" s="66" t="s">
        <v>8422</v>
      </c>
      <c r="B366" s="159" t="s">
        <v>282</v>
      </c>
      <c r="C366" s="66" t="str">
        <f>IF(ISNUMBER(Severity!H366)=FALSE,Severity!F366,IF(Severity!H366&gt;=0.5,"YES","NO"))</f>
        <v>YES</v>
      </c>
      <c r="D366" s="66" t="str">
        <f>IF(ISNUMBER(Severity!I366)=FALSE,Severity!G366,IF(Severity!I366&gt;0.5,"YES","NO"))</f>
        <v>NO</v>
      </c>
      <c r="E366" s="159">
        <v>1.4</v>
      </c>
      <c r="F366" s="159">
        <v>3</v>
      </c>
      <c r="G366" s="66" t="s">
        <v>14286</v>
      </c>
      <c r="H366" s="159" t="s">
        <v>10585</v>
      </c>
      <c r="I366" s="159" t="s">
        <v>282</v>
      </c>
      <c r="J366" s="159">
        <v>1</v>
      </c>
      <c r="K366" s="159" t="s">
        <v>282</v>
      </c>
      <c r="L366" s="159" t="s">
        <v>282</v>
      </c>
      <c r="M366" s="159" t="s">
        <v>282</v>
      </c>
      <c r="N366" s="159" t="s">
        <v>282</v>
      </c>
      <c r="O366" s="159" t="s">
        <v>435</v>
      </c>
      <c r="P366" s="159">
        <v>21</v>
      </c>
      <c r="Q366" s="159">
        <v>8</v>
      </c>
      <c r="R366" s="159">
        <v>50</v>
      </c>
      <c r="S366" s="159" t="s">
        <v>435</v>
      </c>
      <c r="T366" s="159">
        <v>21</v>
      </c>
      <c r="U366" s="159">
        <v>36.14</v>
      </c>
      <c r="V366" s="159">
        <v>5.87</v>
      </c>
      <c r="W366" s="159">
        <v>14</v>
      </c>
      <c r="X366" s="66" t="s">
        <v>282</v>
      </c>
      <c r="Y366" s="66" t="s">
        <v>282</v>
      </c>
      <c r="Z366" s="66" t="s">
        <v>282</v>
      </c>
      <c r="AA366" s="159">
        <v>18.920000000000002</v>
      </c>
      <c r="AB366" s="159">
        <v>6.11</v>
      </c>
      <c r="AC366" s="159">
        <v>14</v>
      </c>
      <c r="AD366" s="66" t="s">
        <v>282</v>
      </c>
      <c r="AE366" s="66" t="s">
        <v>282</v>
      </c>
      <c r="AF366" s="66" t="s">
        <v>282</v>
      </c>
      <c r="AG366" s="66">
        <v>-17.22</v>
      </c>
      <c r="AH366" s="66">
        <v>6.49</v>
      </c>
      <c r="AI366" s="66">
        <v>14</v>
      </c>
      <c r="AJ366" s="66" t="s">
        <v>282</v>
      </c>
      <c r="AK366" s="66" t="s">
        <v>282</v>
      </c>
      <c r="AL366" s="66" t="s">
        <v>282</v>
      </c>
      <c r="AM366" s="159">
        <v>14</v>
      </c>
      <c r="AN366" s="159">
        <v>13</v>
      </c>
      <c r="AO366" s="159" t="s">
        <v>14287</v>
      </c>
      <c r="AP366" s="159" t="s">
        <v>10585</v>
      </c>
      <c r="AQ366" s="159" t="s">
        <v>282</v>
      </c>
      <c r="AR366" s="159">
        <v>2</v>
      </c>
      <c r="AS366" s="159" t="s">
        <v>282</v>
      </c>
      <c r="AT366" s="159" t="s">
        <v>282</v>
      </c>
      <c r="AU366" s="159" t="s">
        <v>282</v>
      </c>
      <c r="AV366" s="159" t="s">
        <v>282</v>
      </c>
      <c r="AW366" s="159" t="s">
        <v>435</v>
      </c>
      <c r="AX366" s="159">
        <v>10</v>
      </c>
      <c r="AY366" s="159">
        <v>1</v>
      </c>
      <c r="AZ366" s="159">
        <v>50</v>
      </c>
      <c r="BA366" s="159" t="s">
        <v>435</v>
      </c>
      <c r="BB366" s="159">
        <v>21</v>
      </c>
      <c r="BC366" s="159">
        <v>37.82</v>
      </c>
      <c r="BD366" s="159">
        <v>8.26</v>
      </c>
      <c r="BE366" s="159">
        <v>11</v>
      </c>
      <c r="BF366" s="66" t="s">
        <v>282</v>
      </c>
      <c r="BG366" s="66" t="s">
        <v>282</v>
      </c>
      <c r="BH366" s="66" t="s">
        <v>282</v>
      </c>
      <c r="BI366" s="159">
        <v>28.43</v>
      </c>
      <c r="BJ366" s="159">
        <v>7.46</v>
      </c>
      <c r="BK366" s="159">
        <v>11</v>
      </c>
      <c r="BL366" s="66" t="s">
        <v>282</v>
      </c>
      <c r="BM366" s="66" t="s">
        <v>282</v>
      </c>
      <c r="BN366" s="66" t="s">
        <v>282</v>
      </c>
      <c r="BO366" s="66">
        <v>-9.39</v>
      </c>
      <c r="BP366" s="66">
        <v>9.02</v>
      </c>
      <c r="BQ366" s="66">
        <v>11</v>
      </c>
      <c r="BR366" s="66" t="s">
        <v>282</v>
      </c>
      <c r="BS366" s="66" t="s">
        <v>282</v>
      </c>
      <c r="BT366" s="66" t="s">
        <v>282</v>
      </c>
      <c r="BU366" s="159">
        <v>11</v>
      </c>
      <c r="BV366" s="159">
        <v>9</v>
      </c>
      <c r="BW366" s="159" t="s">
        <v>811</v>
      </c>
      <c r="BX366" s="159" t="s">
        <v>10507</v>
      </c>
      <c r="BY366" s="159" t="s">
        <v>282</v>
      </c>
      <c r="BZ366" s="159">
        <v>1</v>
      </c>
      <c r="CA366" s="159" t="s">
        <v>282</v>
      </c>
      <c r="CB366" s="159" t="s">
        <v>282</v>
      </c>
      <c r="CC366" s="159" t="s">
        <v>282</v>
      </c>
      <c r="CD366" s="159" t="s">
        <v>282</v>
      </c>
      <c r="CE366" s="159" t="s">
        <v>435</v>
      </c>
      <c r="CF366" s="159">
        <v>10</v>
      </c>
      <c r="CG366" s="159">
        <v>1</v>
      </c>
      <c r="CH366" s="159">
        <v>50</v>
      </c>
      <c r="CI366" s="159" t="s">
        <v>435</v>
      </c>
      <c r="CJ366" s="159">
        <v>21</v>
      </c>
      <c r="CK366" s="159">
        <v>35.700000000000003</v>
      </c>
      <c r="CL366" s="159">
        <v>6.73</v>
      </c>
      <c r="CM366" s="159">
        <v>10</v>
      </c>
      <c r="CN366" s="159" t="s">
        <v>282</v>
      </c>
      <c r="CO366" s="159" t="s">
        <v>282</v>
      </c>
      <c r="CP366" s="159" t="s">
        <v>282</v>
      </c>
      <c r="CQ366" s="159">
        <v>29.29</v>
      </c>
      <c r="CR366" s="159">
        <v>12.57</v>
      </c>
      <c r="CS366" s="159">
        <v>10</v>
      </c>
      <c r="CT366" s="159" t="s">
        <v>282</v>
      </c>
      <c r="CU366" s="159" t="s">
        <v>282</v>
      </c>
      <c r="CV366" s="159" t="s">
        <v>282</v>
      </c>
      <c r="CW366" s="159">
        <v>-6.41</v>
      </c>
      <c r="CX366" s="159">
        <v>10</v>
      </c>
      <c r="CY366" s="159">
        <v>10</v>
      </c>
      <c r="CZ366" s="159" t="s">
        <v>282</v>
      </c>
      <c r="DA366" s="159" t="s">
        <v>282</v>
      </c>
      <c r="DB366" s="159" t="s">
        <v>282</v>
      </c>
      <c r="DC366" s="159">
        <v>10</v>
      </c>
      <c r="DD366" s="159">
        <v>9</v>
      </c>
      <c r="DE366" s="159" t="s">
        <v>282</v>
      </c>
      <c r="DF366" s="159" t="s">
        <v>282</v>
      </c>
      <c r="DG366" s="159" t="s">
        <v>282</v>
      </c>
      <c r="DH366" s="159" t="s">
        <v>282</v>
      </c>
      <c r="DI366" s="159" t="s">
        <v>282</v>
      </c>
      <c r="DJ366" s="159" t="s">
        <v>282</v>
      </c>
      <c r="DK366" s="159" t="s">
        <v>282</v>
      </c>
      <c r="DL366" s="159" t="s">
        <v>282</v>
      </c>
      <c r="DM366" s="159" t="s">
        <v>282</v>
      </c>
      <c r="DN366" s="159" t="s">
        <v>282</v>
      </c>
      <c r="DO366" s="159" t="s">
        <v>282</v>
      </c>
      <c r="DP366" s="159" t="s">
        <v>282</v>
      </c>
      <c r="DQ366" s="159" t="s">
        <v>282</v>
      </c>
      <c r="DR366" s="159" t="s">
        <v>282</v>
      </c>
      <c r="DS366" s="159" t="s">
        <v>282</v>
      </c>
      <c r="DT366" s="159" t="s">
        <v>282</v>
      </c>
      <c r="DU366" s="159" t="s">
        <v>282</v>
      </c>
      <c r="DV366" s="159" t="s">
        <v>282</v>
      </c>
      <c r="DW366" s="159" t="s">
        <v>282</v>
      </c>
      <c r="DX366" s="159" t="s">
        <v>282</v>
      </c>
      <c r="DY366" s="159" t="s">
        <v>282</v>
      </c>
      <c r="DZ366" s="159" t="s">
        <v>282</v>
      </c>
      <c r="EA366" s="159" t="s">
        <v>282</v>
      </c>
      <c r="EB366" s="159" t="s">
        <v>282</v>
      </c>
      <c r="EC366" s="159" t="s">
        <v>282</v>
      </c>
      <c r="ED366" s="159" t="s">
        <v>282</v>
      </c>
      <c r="EE366" s="159" t="s">
        <v>282</v>
      </c>
      <c r="EF366" s="159" t="s">
        <v>282</v>
      </c>
      <c r="EG366" s="159" t="s">
        <v>282</v>
      </c>
      <c r="EH366" s="159" t="s">
        <v>282</v>
      </c>
      <c r="EI366" s="159" t="s">
        <v>282</v>
      </c>
      <c r="EJ366" s="159" t="s">
        <v>282</v>
      </c>
      <c r="EK366" s="159" t="s">
        <v>282</v>
      </c>
      <c r="EL366" s="159" t="s">
        <v>282</v>
      </c>
      <c r="EM366" s="159" t="s">
        <v>282</v>
      </c>
      <c r="EN366" s="159" t="s">
        <v>282</v>
      </c>
      <c r="EO366" s="159" t="s">
        <v>282</v>
      </c>
      <c r="EP366" s="159" t="s">
        <v>282</v>
      </c>
      <c r="EQ366" s="159" t="s">
        <v>282</v>
      </c>
      <c r="ER366" s="159" t="s">
        <v>282</v>
      </c>
      <c r="ES366" s="159" t="s">
        <v>282</v>
      </c>
      <c r="ET366" s="159" t="s">
        <v>282</v>
      </c>
      <c r="EU366" s="159" t="s">
        <v>282</v>
      </c>
      <c r="EV366" s="159" t="s">
        <v>282</v>
      </c>
      <c r="EW366" s="159" t="s">
        <v>282</v>
      </c>
      <c r="EX366" s="159" t="s">
        <v>282</v>
      </c>
      <c r="EY366" s="159" t="s">
        <v>282</v>
      </c>
      <c r="EZ366" s="159" t="s">
        <v>282</v>
      </c>
      <c r="FA366" s="159" t="s">
        <v>282</v>
      </c>
      <c r="FB366" s="159" t="s">
        <v>282</v>
      </c>
      <c r="FC366" s="159" t="s">
        <v>282</v>
      </c>
      <c r="FD366" s="159" t="s">
        <v>282</v>
      </c>
      <c r="FE366" s="159" t="s">
        <v>282</v>
      </c>
      <c r="FF366" s="159" t="s">
        <v>282</v>
      </c>
      <c r="FG366" s="159" t="s">
        <v>282</v>
      </c>
      <c r="FH366" s="159" t="s">
        <v>282</v>
      </c>
      <c r="FI366" s="159" t="s">
        <v>282</v>
      </c>
      <c r="FJ366" s="159" t="s">
        <v>282</v>
      </c>
      <c r="FK366" s="159" t="s">
        <v>282</v>
      </c>
      <c r="FL366" s="159" t="s">
        <v>282</v>
      </c>
      <c r="FM366" s="159" t="s">
        <v>282</v>
      </c>
      <c r="FN366" s="159" t="s">
        <v>282</v>
      </c>
      <c r="FO366" s="159" t="s">
        <v>282</v>
      </c>
      <c r="FP366" s="159" t="s">
        <v>282</v>
      </c>
      <c r="FQ366" s="159" t="s">
        <v>282</v>
      </c>
      <c r="FR366" s="159" t="s">
        <v>282</v>
      </c>
      <c r="FS366" s="159" t="s">
        <v>282</v>
      </c>
      <c r="FT366" s="159" t="s">
        <v>282</v>
      </c>
    </row>
    <row r="367" spans="1:176" x14ac:dyDescent="0.25">
      <c r="A367" s="66" t="s">
        <v>645</v>
      </c>
      <c r="B367" s="159" t="s">
        <v>12050</v>
      </c>
      <c r="C367" s="66" t="str">
        <f>IF(ISNUMBER(Severity!H367)=FALSE,Severity!F367,IF(Severity!H367&gt;=0.5,"YES","NO"))</f>
        <v>YES</v>
      </c>
      <c r="D367" s="66" t="str">
        <f>IF(ISNUMBER(Severity!I367)=FALSE,Severity!G367,IF(Severity!I367&gt;0.5,"YES","NO"))</f>
        <v>NO</v>
      </c>
      <c r="E367" s="159">
        <v>8</v>
      </c>
      <c r="F367" s="159">
        <v>2</v>
      </c>
      <c r="G367" s="159" t="s">
        <v>266</v>
      </c>
      <c r="H367" s="159" t="s">
        <v>10507</v>
      </c>
      <c r="I367" s="159">
        <v>8</v>
      </c>
      <c r="J367" s="159">
        <v>18</v>
      </c>
      <c r="K367" s="159" t="s">
        <v>282</v>
      </c>
      <c r="L367" s="159" t="s">
        <v>282</v>
      </c>
      <c r="M367" s="159" t="s">
        <v>282</v>
      </c>
      <c r="N367" s="159" t="s">
        <v>282</v>
      </c>
      <c r="O367" s="159" t="s">
        <v>194</v>
      </c>
      <c r="P367" s="159">
        <v>10</v>
      </c>
      <c r="Q367" s="159">
        <v>116</v>
      </c>
      <c r="R367" s="159">
        <v>50</v>
      </c>
      <c r="S367" s="159" t="s">
        <v>194</v>
      </c>
      <c r="T367" s="159">
        <v>10</v>
      </c>
      <c r="U367" s="159">
        <v>29.6</v>
      </c>
      <c r="V367" s="159">
        <v>4.9000000000000004</v>
      </c>
      <c r="W367" s="159">
        <v>136</v>
      </c>
      <c r="X367" s="66" t="s">
        <v>282</v>
      </c>
      <c r="Y367" s="66" t="s">
        <v>282</v>
      </c>
      <c r="Z367" s="66" t="s">
        <v>282</v>
      </c>
      <c r="AA367" s="159">
        <v>9.1</v>
      </c>
      <c r="AB367" s="159" t="s">
        <v>282</v>
      </c>
      <c r="AC367" s="159">
        <v>136</v>
      </c>
      <c r="AD367" s="159" t="s">
        <v>282</v>
      </c>
      <c r="AE367" s="159" t="s">
        <v>282</v>
      </c>
      <c r="AF367" s="159" t="s">
        <v>282</v>
      </c>
      <c r="AG367" s="159" t="s">
        <v>282</v>
      </c>
      <c r="AH367" s="159" t="s">
        <v>282</v>
      </c>
      <c r="AI367" s="159" t="s">
        <v>282</v>
      </c>
      <c r="AJ367" s="159" t="s">
        <v>282</v>
      </c>
      <c r="AK367" s="159" t="s">
        <v>282</v>
      </c>
      <c r="AL367" s="159" t="s">
        <v>282</v>
      </c>
      <c r="AM367" s="159">
        <v>137</v>
      </c>
      <c r="AN367" s="159">
        <v>119</v>
      </c>
      <c r="AO367" s="159" t="s">
        <v>257</v>
      </c>
      <c r="AP367" s="159" t="s">
        <v>10507</v>
      </c>
      <c r="AQ367" s="159">
        <v>4</v>
      </c>
      <c r="AR367" s="159">
        <v>8</v>
      </c>
      <c r="AS367" s="159" t="s">
        <v>282</v>
      </c>
      <c r="AT367" s="159" t="s">
        <v>282</v>
      </c>
      <c r="AU367" s="159" t="s">
        <v>282</v>
      </c>
      <c r="AV367" s="159" t="s">
        <v>282</v>
      </c>
      <c r="AW367" s="159" t="s">
        <v>194</v>
      </c>
      <c r="AX367" s="159">
        <v>10</v>
      </c>
      <c r="AY367" s="159">
        <v>117</v>
      </c>
      <c r="AZ367" s="159">
        <v>50</v>
      </c>
      <c r="BA367" s="159" t="s">
        <v>194</v>
      </c>
      <c r="BB367" s="159">
        <v>10</v>
      </c>
      <c r="BC367" s="159">
        <v>29.1</v>
      </c>
      <c r="BD367" s="159">
        <v>4.5</v>
      </c>
      <c r="BE367" s="159">
        <v>133</v>
      </c>
      <c r="BF367" s="66" t="s">
        <v>282</v>
      </c>
      <c r="BG367" s="66" t="s">
        <v>282</v>
      </c>
      <c r="BH367" s="66" t="s">
        <v>282</v>
      </c>
      <c r="BI367" s="159">
        <v>8.9</v>
      </c>
      <c r="BJ367" s="159" t="s">
        <v>282</v>
      </c>
      <c r="BK367" s="159">
        <v>133</v>
      </c>
      <c r="BL367" s="159" t="s">
        <v>282</v>
      </c>
      <c r="BM367" s="159" t="s">
        <v>282</v>
      </c>
      <c r="BN367" s="159" t="s">
        <v>282</v>
      </c>
      <c r="BO367" s="159" t="s">
        <v>282</v>
      </c>
      <c r="BP367" s="159" t="s">
        <v>282</v>
      </c>
      <c r="BQ367" s="159" t="s">
        <v>282</v>
      </c>
      <c r="BR367" s="159" t="s">
        <v>282</v>
      </c>
      <c r="BS367" s="159" t="s">
        <v>282</v>
      </c>
      <c r="BT367" s="159" t="s">
        <v>282</v>
      </c>
      <c r="BU367" s="159">
        <v>133</v>
      </c>
      <c r="BV367" s="159">
        <v>125</v>
      </c>
      <c r="BW367" s="159" t="s">
        <v>282</v>
      </c>
      <c r="BX367" s="159" t="s">
        <v>282</v>
      </c>
      <c r="BY367" s="159" t="s">
        <v>282</v>
      </c>
      <c r="BZ367" s="159" t="s">
        <v>282</v>
      </c>
      <c r="CA367" s="159" t="s">
        <v>282</v>
      </c>
      <c r="CB367" s="159" t="s">
        <v>282</v>
      </c>
      <c r="CC367" s="159" t="s">
        <v>282</v>
      </c>
      <c r="CD367" s="159" t="s">
        <v>282</v>
      </c>
      <c r="CE367" s="159" t="s">
        <v>282</v>
      </c>
      <c r="CF367" s="159" t="s">
        <v>282</v>
      </c>
      <c r="CG367" s="159" t="s">
        <v>282</v>
      </c>
      <c r="CH367" s="159" t="s">
        <v>282</v>
      </c>
      <c r="CI367" s="159" t="s">
        <v>282</v>
      </c>
      <c r="CJ367" s="159" t="s">
        <v>282</v>
      </c>
      <c r="CK367" s="159" t="s">
        <v>282</v>
      </c>
      <c r="CL367" s="159" t="s">
        <v>282</v>
      </c>
      <c r="CM367" s="159" t="s">
        <v>282</v>
      </c>
      <c r="CN367" s="159" t="s">
        <v>282</v>
      </c>
      <c r="CO367" s="159" t="s">
        <v>282</v>
      </c>
      <c r="CP367" s="159" t="s">
        <v>282</v>
      </c>
      <c r="CQ367" s="159" t="s">
        <v>282</v>
      </c>
      <c r="CR367" s="159" t="s">
        <v>282</v>
      </c>
      <c r="CS367" s="159" t="s">
        <v>282</v>
      </c>
      <c r="CT367" s="159" t="s">
        <v>282</v>
      </c>
      <c r="CU367" s="159" t="s">
        <v>282</v>
      </c>
      <c r="CV367" s="159" t="s">
        <v>282</v>
      </c>
      <c r="CW367" s="159" t="s">
        <v>282</v>
      </c>
      <c r="CX367" s="159" t="s">
        <v>282</v>
      </c>
      <c r="CY367" s="159" t="s">
        <v>282</v>
      </c>
      <c r="CZ367" s="159" t="s">
        <v>282</v>
      </c>
      <c r="DA367" s="159" t="s">
        <v>282</v>
      </c>
      <c r="DB367" s="159" t="s">
        <v>282</v>
      </c>
      <c r="DC367" s="159" t="s">
        <v>282</v>
      </c>
      <c r="DD367" s="159" t="s">
        <v>282</v>
      </c>
      <c r="DE367" s="159" t="s">
        <v>282</v>
      </c>
      <c r="DF367" s="159" t="s">
        <v>282</v>
      </c>
      <c r="DG367" s="159" t="s">
        <v>282</v>
      </c>
      <c r="DH367" s="159" t="s">
        <v>282</v>
      </c>
      <c r="DI367" s="159" t="s">
        <v>282</v>
      </c>
      <c r="DJ367" s="159" t="s">
        <v>282</v>
      </c>
      <c r="DK367" s="159" t="s">
        <v>282</v>
      </c>
      <c r="DL367" s="159" t="s">
        <v>282</v>
      </c>
      <c r="DM367" s="159" t="s">
        <v>282</v>
      </c>
      <c r="DN367" s="159" t="s">
        <v>282</v>
      </c>
      <c r="DO367" s="159" t="s">
        <v>282</v>
      </c>
      <c r="DP367" s="159" t="s">
        <v>282</v>
      </c>
      <c r="DQ367" s="159" t="s">
        <v>282</v>
      </c>
      <c r="DR367" s="159" t="s">
        <v>282</v>
      </c>
      <c r="DS367" s="159" t="s">
        <v>282</v>
      </c>
      <c r="DT367" s="159" t="s">
        <v>282</v>
      </c>
      <c r="DU367" s="159" t="s">
        <v>282</v>
      </c>
      <c r="DV367" s="159" t="s">
        <v>282</v>
      </c>
      <c r="DW367" s="159" t="s">
        <v>282</v>
      </c>
      <c r="DX367" s="159" t="s">
        <v>282</v>
      </c>
      <c r="DY367" s="159" t="s">
        <v>282</v>
      </c>
      <c r="DZ367" s="159" t="s">
        <v>282</v>
      </c>
      <c r="EA367" s="159" t="s">
        <v>282</v>
      </c>
      <c r="EB367" s="159" t="s">
        <v>282</v>
      </c>
      <c r="EC367" s="159" t="s">
        <v>282</v>
      </c>
      <c r="ED367" s="159" t="s">
        <v>282</v>
      </c>
      <c r="EE367" s="159" t="s">
        <v>282</v>
      </c>
      <c r="EF367" s="159" t="s">
        <v>282</v>
      </c>
      <c r="EG367" s="159" t="s">
        <v>282</v>
      </c>
      <c r="EH367" s="159" t="s">
        <v>282</v>
      </c>
      <c r="EI367" s="159" t="s">
        <v>282</v>
      </c>
      <c r="EJ367" s="159" t="s">
        <v>282</v>
      </c>
      <c r="EK367" s="159" t="s">
        <v>282</v>
      </c>
      <c r="EL367" s="159" t="s">
        <v>282</v>
      </c>
      <c r="EM367" s="159" t="s">
        <v>282</v>
      </c>
      <c r="EN367" s="159" t="s">
        <v>282</v>
      </c>
      <c r="EO367" s="159" t="s">
        <v>282</v>
      </c>
      <c r="EP367" s="159" t="s">
        <v>282</v>
      </c>
      <c r="EQ367" s="159" t="s">
        <v>282</v>
      </c>
      <c r="ER367" s="159" t="s">
        <v>282</v>
      </c>
      <c r="ES367" s="159" t="s">
        <v>282</v>
      </c>
      <c r="ET367" s="159" t="s">
        <v>282</v>
      </c>
      <c r="EU367" s="159" t="s">
        <v>282</v>
      </c>
      <c r="EV367" s="159" t="s">
        <v>282</v>
      </c>
      <c r="EW367" s="159" t="s">
        <v>282</v>
      </c>
      <c r="EX367" s="159" t="s">
        <v>282</v>
      </c>
      <c r="EY367" s="159" t="s">
        <v>282</v>
      </c>
      <c r="EZ367" s="159" t="s">
        <v>282</v>
      </c>
      <c r="FA367" s="159" t="s">
        <v>282</v>
      </c>
      <c r="FB367" s="159" t="s">
        <v>282</v>
      </c>
      <c r="FC367" s="159" t="s">
        <v>282</v>
      </c>
      <c r="FD367" s="159" t="s">
        <v>282</v>
      </c>
      <c r="FE367" s="159" t="s">
        <v>282</v>
      </c>
      <c r="FF367" s="159" t="s">
        <v>282</v>
      </c>
      <c r="FG367" s="159" t="s">
        <v>282</v>
      </c>
      <c r="FH367" s="159" t="s">
        <v>282</v>
      </c>
      <c r="FI367" s="159" t="s">
        <v>282</v>
      </c>
      <c r="FJ367" s="159" t="s">
        <v>282</v>
      </c>
      <c r="FK367" s="159" t="s">
        <v>282</v>
      </c>
      <c r="FL367" s="159" t="s">
        <v>282</v>
      </c>
      <c r="FM367" s="159" t="s">
        <v>282</v>
      </c>
      <c r="FN367" s="159" t="s">
        <v>282</v>
      </c>
      <c r="FO367" s="159" t="s">
        <v>282</v>
      </c>
      <c r="FP367" s="159" t="s">
        <v>282</v>
      </c>
      <c r="FQ367" s="159" t="s">
        <v>282</v>
      </c>
      <c r="FR367" s="159" t="s">
        <v>282</v>
      </c>
      <c r="FS367" s="159" t="s">
        <v>282</v>
      </c>
      <c r="FT367" s="159" t="s">
        <v>282</v>
      </c>
    </row>
    <row r="368" spans="1:176" x14ac:dyDescent="0.25">
      <c r="A368" s="66" t="s">
        <v>881</v>
      </c>
      <c r="B368" s="159" t="s">
        <v>11750</v>
      </c>
      <c r="C368" s="66" t="str">
        <f>IF(ISNUMBER(Severity!H368)=FALSE,Severity!F368,IF(Severity!H368&gt;=0.5,"YES","NO"))</f>
        <v>YES</v>
      </c>
      <c r="D368" s="66" t="str">
        <f>IF(ISNUMBER(Severity!I368)=FALSE,Severity!G368,IF(Severity!I368&gt;0.5,"YES","NO"))</f>
        <v>NO</v>
      </c>
      <c r="E368" s="159">
        <v>16</v>
      </c>
      <c r="F368" s="159">
        <v>2</v>
      </c>
      <c r="G368" s="66" t="s">
        <v>4772</v>
      </c>
      <c r="H368" s="159" t="s">
        <v>10585</v>
      </c>
      <c r="I368" s="159" t="s">
        <v>282</v>
      </c>
      <c r="J368" s="159" t="s">
        <v>282</v>
      </c>
      <c r="K368" s="159" t="s">
        <v>282</v>
      </c>
      <c r="L368" s="159" t="s">
        <v>282</v>
      </c>
      <c r="M368" s="159" t="s">
        <v>282</v>
      </c>
      <c r="N368" s="159" t="s">
        <v>282</v>
      </c>
      <c r="O368" s="159" t="s">
        <v>194</v>
      </c>
      <c r="P368" s="66">
        <v>10</v>
      </c>
      <c r="Q368" s="66">
        <v>62</v>
      </c>
      <c r="R368" s="66">
        <v>50</v>
      </c>
      <c r="S368" s="159" t="s">
        <v>194</v>
      </c>
      <c r="T368" s="159">
        <v>10</v>
      </c>
      <c r="U368" s="66">
        <v>25.5</v>
      </c>
      <c r="V368" s="66">
        <v>5.8</v>
      </c>
      <c r="W368" s="159">
        <v>76</v>
      </c>
      <c r="X368" s="66" t="s">
        <v>282</v>
      </c>
      <c r="Y368" s="66" t="s">
        <v>282</v>
      </c>
      <c r="Z368" s="66" t="s">
        <v>282</v>
      </c>
      <c r="AA368" s="66" t="s">
        <v>282</v>
      </c>
      <c r="AB368" s="66" t="s">
        <v>282</v>
      </c>
      <c r="AC368" s="66" t="s">
        <v>282</v>
      </c>
      <c r="AD368" s="66" t="s">
        <v>282</v>
      </c>
      <c r="AE368" s="66" t="s">
        <v>282</v>
      </c>
      <c r="AF368" s="66" t="s">
        <v>282</v>
      </c>
      <c r="AG368" s="66" t="s">
        <v>282</v>
      </c>
      <c r="AH368" s="66" t="s">
        <v>282</v>
      </c>
      <c r="AI368" s="66" t="s">
        <v>282</v>
      </c>
      <c r="AJ368" s="66" t="s">
        <v>282</v>
      </c>
      <c r="AK368" s="66" t="s">
        <v>282</v>
      </c>
      <c r="AL368" s="66" t="s">
        <v>282</v>
      </c>
      <c r="AM368" s="159">
        <v>79</v>
      </c>
      <c r="AN368" s="159" t="s">
        <v>282</v>
      </c>
      <c r="AO368" s="159" t="s">
        <v>261</v>
      </c>
      <c r="AP368" s="159" t="s">
        <v>10507</v>
      </c>
      <c r="AQ368" s="159" t="s">
        <v>282</v>
      </c>
      <c r="AR368" s="159" t="s">
        <v>282</v>
      </c>
      <c r="AS368" s="159" t="s">
        <v>282</v>
      </c>
      <c r="AT368" s="159" t="s">
        <v>282</v>
      </c>
      <c r="AU368" s="159" t="s">
        <v>282</v>
      </c>
      <c r="AV368" s="159" t="s">
        <v>282</v>
      </c>
      <c r="AW368" s="159" t="s">
        <v>194</v>
      </c>
      <c r="AX368" s="66">
        <v>10</v>
      </c>
      <c r="AY368" s="66">
        <v>58</v>
      </c>
      <c r="AZ368" s="66">
        <v>50</v>
      </c>
      <c r="BA368" s="159" t="s">
        <v>194</v>
      </c>
      <c r="BB368" s="159">
        <v>10</v>
      </c>
      <c r="BC368" s="66">
        <v>25.1</v>
      </c>
      <c r="BD368" s="66">
        <v>6.7</v>
      </c>
      <c r="BE368" s="159">
        <v>74</v>
      </c>
      <c r="BF368" s="66" t="s">
        <v>282</v>
      </c>
      <c r="BG368" s="66" t="s">
        <v>282</v>
      </c>
      <c r="BH368" s="66" t="s">
        <v>282</v>
      </c>
      <c r="BI368" s="66" t="s">
        <v>282</v>
      </c>
      <c r="BJ368" s="66" t="s">
        <v>282</v>
      </c>
      <c r="BK368" s="66" t="s">
        <v>282</v>
      </c>
      <c r="BL368" s="66" t="s">
        <v>282</v>
      </c>
      <c r="BM368" s="66" t="s">
        <v>282</v>
      </c>
      <c r="BN368" s="66" t="s">
        <v>282</v>
      </c>
      <c r="BO368" s="66" t="s">
        <v>282</v>
      </c>
      <c r="BP368" s="66" t="s">
        <v>282</v>
      </c>
      <c r="BQ368" s="66" t="s">
        <v>282</v>
      </c>
      <c r="BR368" s="66" t="s">
        <v>282</v>
      </c>
      <c r="BS368" s="66" t="s">
        <v>282</v>
      </c>
      <c r="BT368" s="66" t="s">
        <v>282</v>
      </c>
      <c r="BU368" s="159">
        <v>78</v>
      </c>
      <c r="BV368" s="159" t="s">
        <v>282</v>
      </c>
      <c r="BW368" s="159" t="s">
        <v>282</v>
      </c>
      <c r="BX368" s="159" t="s">
        <v>282</v>
      </c>
      <c r="BY368" s="159" t="s">
        <v>282</v>
      </c>
      <c r="BZ368" s="159" t="s">
        <v>282</v>
      </c>
      <c r="CA368" s="159" t="s">
        <v>282</v>
      </c>
      <c r="CB368" s="159" t="s">
        <v>282</v>
      </c>
      <c r="CC368" s="159" t="s">
        <v>282</v>
      </c>
      <c r="CD368" s="159" t="s">
        <v>282</v>
      </c>
      <c r="CE368" s="159" t="s">
        <v>282</v>
      </c>
      <c r="CF368" s="159" t="s">
        <v>282</v>
      </c>
      <c r="CG368" s="159" t="s">
        <v>282</v>
      </c>
      <c r="CH368" s="159" t="s">
        <v>282</v>
      </c>
      <c r="CI368" s="159" t="s">
        <v>282</v>
      </c>
      <c r="CJ368" s="159" t="s">
        <v>282</v>
      </c>
      <c r="CK368" s="159" t="s">
        <v>282</v>
      </c>
      <c r="CL368" s="159" t="s">
        <v>282</v>
      </c>
      <c r="CM368" s="159" t="s">
        <v>282</v>
      </c>
      <c r="CN368" s="159" t="s">
        <v>282</v>
      </c>
      <c r="CO368" s="159" t="s">
        <v>282</v>
      </c>
      <c r="CP368" s="159" t="s">
        <v>282</v>
      </c>
      <c r="CQ368" s="159" t="s">
        <v>282</v>
      </c>
      <c r="CR368" s="159" t="s">
        <v>282</v>
      </c>
      <c r="CS368" s="159" t="s">
        <v>282</v>
      </c>
      <c r="CT368" s="159" t="s">
        <v>282</v>
      </c>
      <c r="CU368" s="159" t="s">
        <v>282</v>
      </c>
      <c r="CV368" s="159" t="s">
        <v>282</v>
      </c>
      <c r="CW368" s="159" t="s">
        <v>282</v>
      </c>
      <c r="CX368" s="159" t="s">
        <v>282</v>
      </c>
      <c r="CY368" s="159" t="s">
        <v>282</v>
      </c>
      <c r="CZ368" s="159" t="s">
        <v>282</v>
      </c>
      <c r="DA368" s="159" t="s">
        <v>282</v>
      </c>
      <c r="DB368" s="159" t="s">
        <v>282</v>
      </c>
      <c r="DC368" s="159" t="s">
        <v>282</v>
      </c>
      <c r="DD368" s="159" t="s">
        <v>282</v>
      </c>
      <c r="DE368" s="159" t="s">
        <v>282</v>
      </c>
      <c r="DF368" s="159" t="s">
        <v>282</v>
      </c>
      <c r="DG368" s="159" t="s">
        <v>282</v>
      </c>
      <c r="DH368" s="159" t="s">
        <v>282</v>
      </c>
      <c r="DI368" s="159" t="s">
        <v>282</v>
      </c>
      <c r="DJ368" s="159" t="s">
        <v>282</v>
      </c>
      <c r="DK368" s="159" t="s">
        <v>282</v>
      </c>
      <c r="DL368" s="159" t="s">
        <v>282</v>
      </c>
      <c r="DM368" s="159" t="s">
        <v>282</v>
      </c>
      <c r="DN368" s="159" t="s">
        <v>282</v>
      </c>
      <c r="DO368" s="159" t="s">
        <v>282</v>
      </c>
      <c r="DP368" s="159" t="s">
        <v>282</v>
      </c>
      <c r="DQ368" s="159" t="s">
        <v>282</v>
      </c>
      <c r="DR368" s="159" t="s">
        <v>282</v>
      </c>
      <c r="DS368" s="159" t="s">
        <v>282</v>
      </c>
      <c r="DT368" s="159" t="s">
        <v>282</v>
      </c>
      <c r="DU368" s="159" t="s">
        <v>282</v>
      </c>
      <c r="DV368" s="159" t="s">
        <v>282</v>
      </c>
      <c r="DW368" s="159" t="s">
        <v>282</v>
      </c>
      <c r="DX368" s="159" t="s">
        <v>282</v>
      </c>
      <c r="DY368" s="159" t="s">
        <v>282</v>
      </c>
      <c r="DZ368" s="159" t="s">
        <v>282</v>
      </c>
      <c r="EA368" s="159" t="s">
        <v>282</v>
      </c>
      <c r="EB368" s="159" t="s">
        <v>282</v>
      </c>
      <c r="EC368" s="159" t="s">
        <v>282</v>
      </c>
      <c r="ED368" s="159" t="s">
        <v>282</v>
      </c>
      <c r="EE368" s="159" t="s">
        <v>282</v>
      </c>
      <c r="EF368" s="159" t="s">
        <v>282</v>
      </c>
      <c r="EG368" s="159" t="s">
        <v>282</v>
      </c>
      <c r="EH368" s="159" t="s">
        <v>282</v>
      </c>
      <c r="EI368" s="159" t="s">
        <v>282</v>
      </c>
      <c r="EJ368" s="159" t="s">
        <v>282</v>
      </c>
      <c r="EK368" s="159" t="s">
        <v>282</v>
      </c>
      <c r="EL368" s="159" t="s">
        <v>282</v>
      </c>
      <c r="EM368" s="159" t="s">
        <v>282</v>
      </c>
      <c r="EN368" s="159" t="s">
        <v>282</v>
      </c>
      <c r="EO368" s="159" t="s">
        <v>282</v>
      </c>
      <c r="EP368" s="159" t="s">
        <v>282</v>
      </c>
      <c r="EQ368" s="159" t="s">
        <v>282</v>
      </c>
      <c r="ER368" s="159" t="s">
        <v>282</v>
      </c>
      <c r="ES368" s="159" t="s">
        <v>282</v>
      </c>
      <c r="ET368" s="159" t="s">
        <v>282</v>
      </c>
      <c r="EU368" s="159" t="s">
        <v>282</v>
      </c>
      <c r="EV368" s="159" t="s">
        <v>282</v>
      </c>
      <c r="EW368" s="159" t="s">
        <v>282</v>
      </c>
      <c r="EX368" s="159" t="s">
        <v>282</v>
      </c>
      <c r="EY368" s="159" t="s">
        <v>282</v>
      </c>
      <c r="EZ368" s="159" t="s">
        <v>282</v>
      </c>
      <c r="FA368" s="159" t="s">
        <v>282</v>
      </c>
      <c r="FB368" s="159" t="s">
        <v>282</v>
      </c>
      <c r="FC368" s="159" t="s">
        <v>282</v>
      </c>
      <c r="FD368" s="159" t="s">
        <v>282</v>
      </c>
      <c r="FE368" s="159" t="s">
        <v>282</v>
      </c>
      <c r="FF368" s="159" t="s">
        <v>282</v>
      </c>
      <c r="FG368" s="159" t="s">
        <v>282</v>
      </c>
      <c r="FH368" s="159" t="s">
        <v>282</v>
      </c>
      <c r="FI368" s="159" t="s">
        <v>282</v>
      </c>
      <c r="FJ368" s="159" t="s">
        <v>282</v>
      </c>
      <c r="FK368" s="159" t="s">
        <v>282</v>
      </c>
      <c r="FL368" s="159" t="s">
        <v>282</v>
      </c>
      <c r="FM368" s="159" t="s">
        <v>282</v>
      </c>
      <c r="FN368" s="159" t="s">
        <v>282</v>
      </c>
      <c r="FO368" s="159" t="s">
        <v>282</v>
      </c>
      <c r="FP368" s="159" t="s">
        <v>282</v>
      </c>
      <c r="FQ368" s="159" t="s">
        <v>282</v>
      </c>
      <c r="FR368" s="159" t="s">
        <v>282</v>
      </c>
      <c r="FS368" s="159" t="s">
        <v>282</v>
      </c>
      <c r="FT368" s="159" t="s">
        <v>282</v>
      </c>
    </row>
    <row r="369" spans="1:176" x14ac:dyDescent="0.25">
      <c r="A369" s="66" t="s">
        <v>494</v>
      </c>
      <c r="B369" s="159" t="s">
        <v>11759</v>
      </c>
      <c r="C369" s="66" t="str">
        <f>IF(ISNUMBER(Severity!H369)=FALSE,Severity!F369,IF(Severity!H369&gt;=0.5,"YES","NO"))</f>
        <v>YES</v>
      </c>
      <c r="D369" s="66" t="str">
        <f>IF(ISNUMBER(Severity!I369)=FALSE,Severity!G369,IF(Severity!I369&gt;0.5,"YES","NO"))</f>
        <v>NO</v>
      </c>
      <c r="E369" s="159">
        <v>8</v>
      </c>
      <c r="F369" s="159">
        <v>3</v>
      </c>
      <c r="G369" s="159" t="s">
        <v>261</v>
      </c>
      <c r="H369" s="159" t="s">
        <v>10507</v>
      </c>
      <c r="I369" s="66">
        <v>4</v>
      </c>
      <c r="J369" s="159">
        <v>9</v>
      </c>
      <c r="K369" s="159" t="s">
        <v>194</v>
      </c>
      <c r="L369" s="66">
        <v>10</v>
      </c>
      <c r="M369" s="66">
        <v>81</v>
      </c>
      <c r="N369" s="159">
        <v>11</v>
      </c>
      <c r="O369" s="159" t="s">
        <v>194</v>
      </c>
      <c r="P369" s="159">
        <v>10</v>
      </c>
      <c r="Q369" s="66">
        <v>99</v>
      </c>
      <c r="R369" s="159">
        <v>50</v>
      </c>
      <c r="S369" s="159" t="s">
        <v>194</v>
      </c>
      <c r="T369" s="159">
        <v>10</v>
      </c>
      <c r="U369" s="66">
        <v>29</v>
      </c>
      <c r="V369" s="159" t="s">
        <v>282</v>
      </c>
      <c r="W369" s="159">
        <v>155</v>
      </c>
      <c r="X369" s="159" t="s">
        <v>282</v>
      </c>
      <c r="Y369" s="159" t="s">
        <v>282</v>
      </c>
      <c r="Z369" s="159" t="s">
        <v>282</v>
      </c>
      <c r="AA369" s="159" t="s">
        <v>282</v>
      </c>
      <c r="AB369" s="159" t="s">
        <v>282</v>
      </c>
      <c r="AC369" s="159" t="s">
        <v>282</v>
      </c>
      <c r="AD369" s="159" t="s">
        <v>282</v>
      </c>
      <c r="AE369" s="159" t="s">
        <v>282</v>
      </c>
      <c r="AF369" s="159" t="s">
        <v>282</v>
      </c>
      <c r="AG369" s="66">
        <v>-15</v>
      </c>
      <c r="AH369" s="159" t="s">
        <v>282</v>
      </c>
      <c r="AI369" s="66">
        <v>155</v>
      </c>
      <c r="AJ369" s="159" t="s">
        <v>282</v>
      </c>
      <c r="AK369" s="159" t="s">
        <v>282</v>
      </c>
      <c r="AL369" s="159" t="s">
        <v>282</v>
      </c>
      <c r="AM369" s="159">
        <v>155</v>
      </c>
      <c r="AN369" s="66">
        <v>146</v>
      </c>
      <c r="AO369" s="159" t="s">
        <v>257</v>
      </c>
      <c r="AP369" s="159" t="s">
        <v>10507</v>
      </c>
      <c r="AQ369" s="66">
        <v>6</v>
      </c>
      <c r="AR369" s="159">
        <v>8</v>
      </c>
      <c r="AS369" s="159" t="s">
        <v>194</v>
      </c>
      <c r="AT369" s="66">
        <v>10</v>
      </c>
      <c r="AU369" s="66">
        <v>68</v>
      </c>
      <c r="AV369" s="159">
        <v>11</v>
      </c>
      <c r="AW369" s="159" t="s">
        <v>194</v>
      </c>
      <c r="AX369" s="159">
        <v>10</v>
      </c>
      <c r="AY369" s="66">
        <v>84</v>
      </c>
      <c r="AZ369" s="159">
        <v>50</v>
      </c>
      <c r="BA369" s="159" t="s">
        <v>194</v>
      </c>
      <c r="BB369" s="159">
        <v>10</v>
      </c>
      <c r="BC369" s="159">
        <v>29.2</v>
      </c>
      <c r="BD369" s="159" t="s">
        <v>282</v>
      </c>
      <c r="BE369" s="159">
        <v>160</v>
      </c>
      <c r="BF369" s="159" t="s">
        <v>282</v>
      </c>
      <c r="BG369" s="159" t="s">
        <v>282</v>
      </c>
      <c r="BH369" s="159" t="s">
        <v>282</v>
      </c>
      <c r="BI369" s="159" t="s">
        <v>282</v>
      </c>
      <c r="BJ369" s="159" t="s">
        <v>282</v>
      </c>
      <c r="BK369" s="159" t="s">
        <v>282</v>
      </c>
      <c r="BL369" s="159" t="s">
        <v>282</v>
      </c>
      <c r="BM369" s="159" t="s">
        <v>282</v>
      </c>
      <c r="BN369" s="159" t="s">
        <v>282</v>
      </c>
      <c r="BO369" s="66">
        <v>-13.6</v>
      </c>
      <c r="BP369" s="159" t="s">
        <v>282</v>
      </c>
      <c r="BQ369" s="66">
        <v>160</v>
      </c>
      <c r="BR369" s="66" t="s">
        <v>282</v>
      </c>
      <c r="BS369" s="66" t="s">
        <v>282</v>
      </c>
      <c r="BT369" s="66" t="s">
        <v>282</v>
      </c>
      <c r="BU369" s="159">
        <v>160</v>
      </c>
      <c r="BV369" s="66">
        <v>152</v>
      </c>
      <c r="BW369" s="159" t="s">
        <v>790</v>
      </c>
      <c r="BX369" s="159" t="s">
        <v>10507</v>
      </c>
      <c r="BY369" s="66">
        <v>4</v>
      </c>
      <c r="BZ369" s="159">
        <v>15</v>
      </c>
      <c r="CA369" s="159" t="s">
        <v>282</v>
      </c>
      <c r="CB369" s="159" t="s">
        <v>282</v>
      </c>
      <c r="CC369" s="159" t="s">
        <v>282</v>
      </c>
      <c r="CD369" s="159" t="s">
        <v>282</v>
      </c>
      <c r="CE369" s="159" t="s">
        <v>194</v>
      </c>
      <c r="CF369" s="66">
        <v>10</v>
      </c>
      <c r="CG369" s="66">
        <v>74</v>
      </c>
      <c r="CH369" s="66">
        <v>50</v>
      </c>
      <c r="CI369" s="159" t="s">
        <v>194</v>
      </c>
      <c r="CJ369" s="66">
        <v>10</v>
      </c>
      <c r="CK369" s="66">
        <v>28.7</v>
      </c>
      <c r="CL369" s="159" t="s">
        <v>282</v>
      </c>
      <c r="CM369" s="66">
        <v>154</v>
      </c>
      <c r="CN369" s="159" t="s">
        <v>282</v>
      </c>
      <c r="CO369" s="159" t="s">
        <v>282</v>
      </c>
      <c r="CP369" s="159" t="s">
        <v>282</v>
      </c>
      <c r="CQ369" s="159" t="s">
        <v>282</v>
      </c>
      <c r="CR369" s="159" t="s">
        <v>282</v>
      </c>
      <c r="CS369" s="159" t="s">
        <v>282</v>
      </c>
      <c r="CT369" s="159" t="s">
        <v>282</v>
      </c>
      <c r="CU369" s="159" t="s">
        <v>282</v>
      </c>
      <c r="CV369" s="159" t="s">
        <v>282</v>
      </c>
      <c r="CW369" s="66">
        <v>-12.1</v>
      </c>
      <c r="CX369" s="159" t="s">
        <v>282</v>
      </c>
      <c r="CY369" s="66">
        <v>154</v>
      </c>
      <c r="CZ369" s="159" t="s">
        <v>282</v>
      </c>
      <c r="DA369" s="159" t="s">
        <v>282</v>
      </c>
      <c r="DB369" s="159" t="s">
        <v>282</v>
      </c>
      <c r="DC369" s="66">
        <v>154</v>
      </c>
      <c r="DD369" s="66">
        <v>139</v>
      </c>
      <c r="DE369" s="159" t="s">
        <v>282</v>
      </c>
      <c r="DF369" s="159" t="s">
        <v>282</v>
      </c>
      <c r="DG369" s="159" t="s">
        <v>282</v>
      </c>
      <c r="DH369" s="159" t="s">
        <v>282</v>
      </c>
      <c r="DI369" s="159" t="s">
        <v>282</v>
      </c>
      <c r="DJ369" s="159" t="s">
        <v>282</v>
      </c>
      <c r="DK369" s="159" t="s">
        <v>282</v>
      </c>
      <c r="DL369" s="159" t="s">
        <v>282</v>
      </c>
      <c r="DM369" s="159" t="s">
        <v>282</v>
      </c>
      <c r="DN369" s="159" t="s">
        <v>282</v>
      </c>
      <c r="DO369" s="159" t="s">
        <v>282</v>
      </c>
      <c r="DP369" s="159" t="s">
        <v>282</v>
      </c>
      <c r="DQ369" s="159" t="s">
        <v>282</v>
      </c>
      <c r="DR369" s="159" t="s">
        <v>282</v>
      </c>
      <c r="DS369" s="159" t="s">
        <v>282</v>
      </c>
      <c r="DT369" s="159" t="s">
        <v>282</v>
      </c>
      <c r="DU369" s="159" t="s">
        <v>282</v>
      </c>
      <c r="DV369" s="159" t="s">
        <v>282</v>
      </c>
      <c r="DW369" s="159" t="s">
        <v>282</v>
      </c>
      <c r="DX369" s="159" t="s">
        <v>282</v>
      </c>
      <c r="DY369" s="159" t="s">
        <v>282</v>
      </c>
      <c r="DZ369" s="159" t="s">
        <v>282</v>
      </c>
      <c r="EA369" s="159" t="s">
        <v>282</v>
      </c>
      <c r="EB369" s="159" t="s">
        <v>282</v>
      </c>
      <c r="EC369" s="159" t="s">
        <v>282</v>
      </c>
      <c r="ED369" s="159" t="s">
        <v>282</v>
      </c>
      <c r="EE369" s="159" t="s">
        <v>282</v>
      </c>
      <c r="EF369" s="159" t="s">
        <v>282</v>
      </c>
      <c r="EG369" s="159" t="s">
        <v>282</v>
      </c>
      <c r="EH369" s="159" t="s">
        <v>282</v>
      </c>
      <c r="EI369" s="159" t="s">
        <v>282</v>
      </c>
      <c r="EJ369" s="159" t="s">
        <v>282</v>
      </c>
      <c r="EK369" s="159" t="s">
        <v>282</v>
      </c>
      <c r="EL369" s="159" t="s">
        <v>282</v>
      </c>
      <c r="EM369" s="159" t="s">
        <v>282</v>
      </c>
      <c r="EN369" s="159" t="s">
        <v>282</v>
      </c>
      <c r="EO369" s="159" t="s">
        <v>282</v>
      </c>
      <c r="EP369" s="159" t="s">
        <v>282</v>
      </c>
      <c r="EQ369" s="159" t="s">
        <v>282</v>
      </c>
      <c r="ER369" s="159" t="s">
        <v>282</v>
      </c>
      <c r="ES369" s="159" t="s">
        <v>282</v>
      </c>
      <c r="ET369" s="159" t="s">
        <v>282</v>
      </c>
      <c r="EU369" s="159" t="s">
        <v>282</v>
      </c>
      <c r="EV369" s="159" t="s">
        <v>282</v>
      </c>
      <c r="EW369" s="159" t="s">
        <v>282</v>
      </c>
      <c r="EX369" s="159" t="s">
        <v>282</v>
      </c>
      <c r="EY369" s="159" t="s">
        <v>282</v>
      </c>
      <c r="EZ369" s="159" t="s">
        <v>282</v>
      </c>
      <c r="FA369" s="159" t="s">
        <v>282</v>
      </c>
      <c r="FB369" s="159" t="s">
        <v>282</v>
      </c>
      <c r="FC369" s="159" t="s">
        <v>282</v>
      </c>
      <c r="FD369" s="159" t="s">
        <v>282</v>
      </c>
      <c r="FE369" s="159" t="s">
        <v>282</v>
      </c>
      <c r="FF369" s="159" t="s">
        <v>282</v>
      </c>
      <c r="FG369" s="159" t="s">
        <v>282</v>
      </c>
      <c r="FH369" s="159" t="s">
        <v>282</v>
      </c>
      <c r="FI369" s="159" t="s">
        <v>282</v>
      </c>
      <c r="FJ369" s="159" t="s">
        <v>282</v>
      </c>
      <c r="FK369" s="159" t="s">
        <v>282</v>
      </c>
      <c r="FL369" s="159" t="s">
        <v>282</v>
      </c>
      <c r="FM369" s="159" t="s">
        <v>282</v>
      </c>
      <c r="FN369" s="159" t="s">
        <v>282</v>
      </c>
      <c r="FO369" s="159" t="s">
        <v>282</v>
      </c>
      <c r="FP369" s="159" t="s">
        <v>282</v>
      </c>
      <c r="FQ369" s="159" t="s">
        <v>282</v>
      </c>
      <c r="FR369" s="159" t="s">
        <v>282</v>
      </c>
      <c r="FS369" s="159" t="s">
        <v>282</v>
      </c>
      <c r="FT369" s="159" t="s">
        <v>282</v>
      </c>
    </row>
    <row r="370" spans="1:176" x14ac:dyDescent="0.25">
      <c r="A370" s="66" t="s">
        <v>4745</v>
      </c>
      <c r="B370" s="66" t="s">
        <v>11768</v>
      </c>
      <c r="C370" s="331" t="s">
        <v>130</v>
      </c>
      <c r="D370" s="331" t="s">
        <v>793</v>
      </c>
      <c r="E370" s="159">
        <v>39</v>
      </c>
      <c r="F370" s="159">
        <v>2</v>
      </c>
      <c r="G370" s="212" t="s">
        <v>313</v>
      </c>
      <c r="H370" s="159" t="s">
        <v>183</v>
      </c>
      <c r="I370" s="159" t="s">
        <v>282</v>
      </c>
      <c r="J370" s="159">
        <v>58</v>
      </c>
      <c r="K370" s="159" t="s">
        <v>435</v>
      </c>
      <c r="L370" s="66">
        <v>21</v>
      </c>
      <c r="M370" s="66">
        <v>41</v>
      </c>
      <c r="N370" s="66">
        <v>9</v>
      </c>
      <c r="O370" s="159" t="s">
        <v>282</v>
      </c>
      <c r="P370" s="159" t="s">
        <v>282</v>
      </c>
      <c r="Q370" s="159" t="s">
        <v>282</v>
      </c>
      <c r="R370" s="159" t="s">
        <v>282</v>
      </c>
      <c r="S370" s="159" t="s">
        <v>435</v>
      </c>
      <c r="T370" s="159">
        <v>21</v>
      </c>
      <c r="U370" s="66" t="s">
        <v>282</v>
      </c>
      <c r="V370" s="66" t="s">
        <v>282</v>
      </c>
      <c r="W370" s="66" t="s">
        <v>282</v>
      </c>
      <c r="X370" s="66" t="s">
        <v>282</v>
      </c>
      <c r="Y370" s="66" t="s">
        <v>282</v>
      </c>
      <c r="Z370" s="66" t="s">
        <v>282</v>
      </c>
      <c r="AA370" s="66" t="s">
        <v>282</v>
      </c>
      <c r="AB370" s="66" t="s">
        <v>282</v>
      </c>
      <c r="AC370" s="66" t="s">
        <v>282</v>
      </c>
      <c r="AD370" s="66" t="s">
        <v>282</v>
      </c>
      <c r="AE370" s="66" t="s">
        <v>282</v>
      </c>
      <c r="AF370" s="66" t="s">
        <v>282</v>
      </c>
      <c r="AG370" s="66">
        <v>-5.3</v>
      </c>
      <c r="AH370" s="66">
        <v>8.6</v>
      </c>
      <c r="AI370" s="66">
        <v>174</v>
      </c>
      <c r="AJ370" s="159">
        <v>-7.9</v>
      </c>
      <c r="AK370" s="159">
        <v>9.6</v>
      </c>
      <c r="AL370" s="159">
        <v>116</v>
      </c>
      <c r="AM370" s="159">
        <v>174</v>
      </c>
      <c r="AN370" s="66">
        <v>116</v>
      </c>
      <c r="AO370" s="159" t="s">
        <v>310</v>
      </c>
      <c r="AP370" s="159" t="s">
        <v>282</v>
      </c>
      <c r="AQ370" s="159" t="s">
        <v>282</v>
      </c>
      <c r="AR370" s="159">
        <v>47</v>
      </c>
      <c r="AS370" s="159" t="s">
        <v>435</v>
      </c>
      <c r="AT370" s="66">
        <v>21</v>
      </c>
      <c r="AU370" s="66">
        <v>30</v>
      </c>
      <c r="AV370" s="66">
        <v>9</v>
      </c>
      <c r="AW370" s="159" t="s">
        <v>282</v>
      </c>
      <c r="AX370" s="159" t="s">
        <v>282</v>
      </c>
      <c r="AY370" s="159" t="s">
        <v>282</v>
      </c>
      <c r="AZ370" s="159" t="s">
        <v>282</v>
      </c>
      <c r="BA370" s="159" t="s">
        <v>435</v>
      </c>
      <c r="BB370" s="159">
        <v>21</v>
      </c>
      <c r="BC370" s="66" t="s">
        <v>282</v>
      </c>
      <c r="BD370" s="66" t="s">
        <v>282</v>
      </c>
      <c r="BE370" s="66" t="s">
        <v>282</v>
      </c>
      <c r="BF370" s="66" t="s">
        <v>282</v>
      </c>
      <c r="BG370" s="66" t="s">
        <v>282</v>
      </c>
      <c r="BH370" s="66" t="s">
        <v>282</v>
      </c>
      <c r="BI370" s="66" t="s">
        <v>282</v>
      </c>
      <c r="BJ370" s="66" t="s">
        <v>282</v>
      </c>
      <c r="BK370" s="66" t="s">
        <v>282</v>
      </c>
      <c r="BL370" s="66" t="s">
        <v>282</v>
      </c>
      <c r="BM370" s="66" t="s">
        <v>282</v>
      </c>
      <c r="BN370" s="66" t="s">
        <v>282</v>
      </c>
      <c r="BO370" s="66">
        <v>-3.5</v>
      </c>
      <c r="BP370" s="66">
        <v>6.9</v>
      </c>
      <c r="BQ370" s="66">
        <v>176</v>
      </c>
      <c r="BR370" s="159">
        <v>-4.8</v>
      </c>
      <c r="BS370" s="159">
        <v>7.7</v>
      </c>
      <c r="BT370" s="159">
        <v>129</v>
      </c>
      <c r="BU370" s="159">
        <v>176</v>
      </c>
      <c r="BV370" s="159">
        <v>129</v>
      </c>
      <c r="BW370" s="159" t="s">
        <v>282</v>
      </c>
      <c r="BX370" s="159" t="s">
        <v>282</v>
      </c>
      <c r="BY370" s="159" t="s">
        <v>282</v>
      </c>
      <c r="BZ370" s="159" t="s">
        <v>282</v>
      </c>
      <c r="CA370" s="159" t="s">
        <v>282</v>
      </c>
      <c r="CB370" s="159" t="s">
        <v>282</v>
      </c>
      <c r="CC370" s="159" t="s">
        <v>282</v>
      </c>
      <c r="CD370" s="159" t="s">
        <v>282</v>
      </c>
      <c r="CE370" s="159" t="s">
        <v>282</v>
      </c>
      <c r="CF370" s="159" t="s">
        <v>282</v>
      </c>
      <c r="CG370" s="159" t="s">
        <v>282</v>
      </c>
      <c r="CH370" s="159" t="s">
        <v>282</v>
      </c>
      <c r="CI370" s="159" t="s">
        <v>282</v>
      </c>
      <c r="CJ370" s="159" t="s">
        <v>282</v>
      </c>
      <c r="CK370" s="159" t="s">
        <v>282</v>
      </c>
      <c r="CL370" s="159" t="s">
        <v>282</v>
      </c>
      <c r="CM370" s="159" t="s">
        <v>282</v>
      </c>
      <c r="CN370" s="159" t="s">
        <v>282</v>
      </c>
      <c r="CO370" s="159" t="s">
        <v>282</v>
      </c>
      <c r="CP370" s="159" t="s">
        <v>282</v>
      </c>
      <c r="CQ370" s="159" t="s">
        <v>282</v>
      </c>
      <c r="CR370" s="159" t="s">
        <v>282</v>
      </c>
      <c r="CS370" s="159" t="s">
        <v>282</v>
      </c>
      <c r="CT370" s="159" t="s">
        <v>282</v>
      </c>
      <c r="CU370" s="159" t="s">
        <v>282</v>
      </c>
      <c r="CV370" s="159" t="s">
        <v>282</v>
      </c>
      <c r="CW370" s="159" t="s">
        <v>282</v>
      </c>
      <c r="CX370" s="159" t="s">
        <v>282</v>
      </c>
      <c r="CY370" s="159" t="s">
        <v>282</v>
      </c>
      <c r="CZ370" s="159" t="s">
        <v>282</v>
      </c>
      <c r="DA370" s="159" t="s">
        <v>282</v>
      </c>
      <c r="DB370" s="159" t="s">
        <v>282</v>
      </c>
      <c r="DC370" s="159" t="s">
        <v>282</v>
      </c>
      <c r="DD370" s="159" t="s">
        <v>282</v>
      </c>
      <c r="DE370" s="159" t="s">
        <v>282</v>
      </c>
      <c r="DF370" s="159" t="s">
        <v>282</v>
      </c>
      <c r="DG370" s="159" t="s">
        <v>282</v>
      </c>
      <c r="DH370" s="159" t="s">
        <v>282</v>
      </c>
      <c r="DI370" s="159" t="s">
        <v>282</v>
      </c>
      <c r="DJ370" s="159" t="s">
        <v>282</v>
      </c>
      <c r="DK370" s="159" t="s">
        <v>282</v>
      </c>
      <c r="DL370" s="159" t="s">
        <v>282</v>
      </c>
      <c r="DM370" s="159" t="s">
        <v>282</v>
      </c>
      <c r="DN370" s="159" t="s">
        <v>282</v>
      </c>
      <c r="DO370" s="159" t="s">
        <v>282</v>
      </c>
      <c r="DP370" s="159" t="s">
        <v>282</v>
      </c>
      <c r="DQ370" s="159" t="s">
        <v>282</v>
      </c>
      <c r="DR370" s="159" t="s">
        <v>282</v>
      </c>
      <c r="DS370" s="159" t="s">
        <v>282</v>
      </c>
      <c r="DT370" s="159" t="s">
        <v>282</v>
      </c>
      <c r="DU370" s="159" t="s">
        <v>282</v>
      </c>
      <c r="DV370" s="159" t="s">
        <v>282</v>
      </c>
      <c r="DW370" s="159" t="s">
        <v>282</v>
      </c>
      <c r="DX370" s="159" t="s">
        <v>282</v>
      </c>
      <c r="DY370" s="159" t="s">
        <v>282</v>
      </c>
      <c r="DZ370" s="159" t="s">
        <v>282</v>
      </c>
      <c r="EA370" s="159" t="s">
        <v>282</v>
      </c>
      <c r="EB370" s="159" t="s">
        <v>282</v>
      </c>
      <c r="EC370" s="159" t="s">
        <v>282</v>
      </c>
      <c r="ED370" s="159" t="s">
        <v>282</v>
      </c>
      <c r="EE370" s="159" t="s">
        <v>282</v>
      </c>
      <c r="EF370" s="159" t="s">
        <v>282</v>
      </c>
      <c r="EG370" s="159" t="s">
        <v>282</v>
      </c>
      <c r="EH370" s="159" t="s">
        <v>282</v>
      </c>
      <c r="EI370" s="159" t="s">
        <v>282</v>
      </c>
      <c r="EJ370" s="159" t="s">
        <v>282</v>
      </c>
      <c r="EK370" s="159" t="s">
        <v>282</v>
      </c>
      <c r="EL370" s="159" t="s">
        <v>282</v>
      </c>
      <c r="EM370" s="159" t="s">
        <v>282</v>
      </c>
      <c r="EN370" s="159" t="s">
        <v>282</v>
      </c>
      <c r="EO370" s="159" t="s">
        <v>282</v>
      </c>
      <c r="EP370" s="159" t="s">
        <v>282</v>
      </c>
      <c r="EQ370" s="159" t="s">
        <v>282</v>
      </c>
      <c r="ER370" s="159" t="s">
        <v>282</v>
      </c>
      <c r="ES370" s="159" t="s">
        <v>282</v>
      </c>
      <c r="ET370" s="159" t="s">
        <v>282</v>
      </c>
      <c r="EU370" s="159" t="s">
        <v>282</v>
      </c>
      <c r="EV370" s="159" t="s">
        <v>282</v>
      </c>
      <c r="EW370" s="159" t="s">
        <v>282</v>
      </c>
      <c r="EX370" s="159" t="s">
        <v>282</v>
      </c>
      <c r="EY370" s="159" t="s">
        <v>282</v>
      </c>
      <c r="EZ370" s="159" t="s">
        <v>282</v>
      </c>
      <c r="FA370" s="159" t="s">
        <v>282</v>
      </c>
      <c r="FB370" s="159" t="s">
        <v>282</v>
      </c>
      <c r="FC370" s="159" t="s">
        <v>282</v>
      </c>
      <c r="FD370" s="159" t="s">
        <v>282</v>
      </c>
      <c r="FE370" s="159" t="s">
        <v>282</v>
      </c>
      <c r="FF370" s="159" t="s">
        <v>282</v>
      </c>
      <c r="FG370" s="159" t="s">
        <v>282</v>
      </c>
      <c r="FH370" s="159" t="s">
        <v>282</v>
      </c>
      <c r="FI370" s="159" t="s">
        <v>282</v>
      </c>
      <c r="FJ370" s="159" t="s">
        <v>282</v>
      </c>
      <c r="FK370" s="159" t="s">
        <v>282</v>
      </c>
      <c r="FL370" s="159" t="s">
        <v>282</v>
      </c>
      <c r="FM370" s="159" t="s">
        <v>282</v>
      </c>
      <c r="FN370" s="159" t="s">
        <v>282</v>
      </c>
      <c r="FO370" s="159" t="s">
        <v>282</v>
      </c>
      <c r="FP370" s="159" t="s">
        <v>282</v>
      </c>
      <c r="FQ370" s="159" t="s">
        <v>282</v>
      </c>
      <c r="FR370" s="159" t="s">
        <v>282</v>
      </c>
      <c r="FS370" s="159" t="s">
        <v>282</v>
      </c>
      <c r="FT370" s="159" t="s">
        <v>282</v>
      </c>
    </row>
    <row r="371" spans="1:176" x14ac:dyDescent="0.25">
      <c r="A371" s="66" t="s">
        <v>612</v>
      </c>
      <c r="B371" s="159" t="s">
        <v>11318</v>
      </c>
      <c r="C371" s="66" t="str">
        <f>IF(ISNUMBER(Severity!H371)=FALSE,Severity!F371,IF(Severity!H371&gt;=0.5,"YES","NO"))</f>
        <v>NO</v>
      </c>
      <c r="D371" s="66" t="str">
        <f>IF(ISNUMBER(Severity!I371)=FALSE,Severity!G371,IF(Severity!I371&gt;0.5,"YES","NO"))</f>
        <v>YES</v>
      </c>
      <c r="E371" s="159">
        <v>6</v>
      </c>
      <c r="F371" s="159">
        <v>2</v>
      </c>
      <c r="G371" s="66" t="s">
        <v>673</v>
      </c>
      <c r="H371" s="159" t="s">
        <v>183</v>
      </c>
      <c r="I371" s="159" t="s">
        <v>282</v>
      </c>
      <c r="J371" s="159">
        <v>1</v>
      </c>
      <c r="K371" s="159" t="s">
        <v>282</v>
      </c>
      <c r="L371" s="159" t="s">
        <v>282</v>
      </c>
      <c r="M371" s="159" t="s">
        <v>282</v>
      </c>
      <c r="N371" s="159" t="s">
        <v>282</v>
      </c>
      <c r="O371" s="159" t="s">
        <v>282</v>
      </c>
      <c r="P371" s="159" t="s">
        <v>282</v>
      </c>
      <c r="Q371" s="159" t="s">
        <v>282</v>
      </c>
      <c r="R371" s="159" t="s">
        <v>282</v>
      </c>
      <c r="S371" s="159" t="s">
        <v>220</v>
      </c>
      <c r="T371" s="159">
        <v>20</v>
      </c>
      <c r="U371" s="66">
        <v>31.8</v>
      </c>
      <c r="V371" s="66">
        <v>10</v>
      </c>
      <c r="W371" s="159">
        <v>100</v>
      </c>
      <c r="X371" s="159" t="s">
        <v>282</v>
      </c>
      <c r="Y371" s="159" t="s">
        <v>282</v>
      </c>
      <c r="Z371" s="159" t="s">
        <v>282</v>
      </c>
      <c r="AA371" s="159" t="s">
        <v>282</v>
      </c>
      <c r="AB371" s="159" t="s">
        <v>282</v>
      </c>
      <c r="AC371" s="159" t="s">
        <v>282</v>
      </c>
      <c r="AD371" s="66">
        <v>26.3</v>
      </c>
      <c r="AE371" s="66">
        <v>11.4</v>
      </c>
      <c r="AF371" s="66">
        <v>99</v>
      </c>
      <c r="AG371" s="159" t="s">
        <v>282</v>
      </c>
      <c r="AH371" s="159" t="s">
        <v>282</v>
      </c>
      <c r="AI371" s="159" t="s">
        <v>282</v>
      </c>
      <c r="AJ371" s="159" t="s">
        <v>282</v>
      </c>
      <c r="AK371" s="159" t="s">
        <v>282</v>
      </c>
      <c r="AL371" s="159" t="s">
        <v>282</v>
      </c>
      <c r="AM371" s="159">
        <v>100</v>
      </c>
      <c r="AN371" s="159">
        <v>99</v>
      </c>
      <c r="AO371" s="159" t="s">
        <v>306</v>
      </c>
      <c r="AP371" s="159" t="s">
        <v>282</v>
      </c>
      <c r="AQ371" s="66" t="s">
        <v>282</v>
      </c>
      <c r="AR371" s="159">
        <v>0</v>
      </c>
      <c r="AS371" s="159" t="s">
        <v>282</v>
      </c>
      <c r="AT371" s="159" t="s">
        <v>282</v>
      </c>
      <c r="AU371" s="159" t="s">
        <v>282</v>
      </c>
      <c r="AV371" s="159" t="s">
        <v>282</v>
      </c>
      <c r="AW371" s="159" t="s">
        <v>282</v>
      </c>
      <c r="AX371" s="159" t="s">
        <v>282</v>
      </c>
      <c r="AY371" s="159" t="s">
        <v>282</v>
      </c>
      <c r="AZ371" s="159" t="s">
        <v>282</v>
      </c>
      <c r="BA371" s="159" t="s">
        <v>220</v>
      </c>
      <c r="BB371" s="159">
        <v>20</v>
      </c>
      <c r="BC371" s="66">
        <v>35.5</v>
      </c>
      <c r="BD371" s="66">
        <v>10.7</v>
      </c>
      <c r="BE371" s="159">
        <v>91</v>
      </c>
      <c r="BF371" s="66">
        <v>35.5</v>
      </c>
      <c r="BG371" s="66">
        <v>10.7</v>
      </c>
      <c r="BH371" s="159">
        <v>91</v>
      </c>
      <c r="BI371" s="66">
        <v>31.5</v>
      </c>
      <c r="BJ371" s="66">
        <v>12</v>
      </c>
      <c r="BK371" s="159">
        <v>91</v>
      </c>
      <c r="BL371" s="66">
        <v>31.5</v>
      </c>
      <c r="BM371" s="66">
        <v>12</v>
      </c>
      <c r="BN371" s="159">
        <v>91</v>
      </c>
      <c r="BO371" s="159" t="s">
        <v>282</v>
      </c>
      <c r="BP371" s="159" t="s">
        <v>282</v>
      </c>
      <c r="BQ371" s="159" t="s">
        <v>282</v>
      </c>
      <c r="BR371" s="159" t="s">
        <v>282</v>
      </c>
      <c r="BS371" s="159" t="s">
        <v>282</v>
      </c>
      <c r="BT371" s="159" t="s">
        <v>282</v>
      </c>
      <c r="BU371" s="159">
        <v>91</v>
      </c>
      <c r="BV371" s="159">
        <v>91</v>
      </c>
      <c r="BW371" s="159" t="s">
        <v>282</v>
      </c>
      <c r="BX371" s="159" t="s">
        <v>282</v>
      </c>
      <c r="BY371" s="159" t="s">
        <v>282</v>
      </c>
      <c r="BZ371" s="159" t="s">
        <v>282</v>
      </c>
      <c r="CA371" s="159" t="s">
        <v>282</v>
      </c>
      <c r="CB371" s="159" t="s">
        <v>282</v>
      </c>
      <c r="CC371" s="159" t="s">
        <v>282</v>
      </c>
      <c r="CD371" s="159" t="s">
        <v>282</v>
      </c>
      <c r="CE371" s="159" t="s">
        <v>282</v>
      </c>
      <c r="CF371" s="159" t="s">
        <v>282</v>
      </c>
      <c r="CG371" s="159" t="s">
        <v>282</v>
      </c>
      <c r="CH371" s="159" t="s">
        <v>282</v>
      </c>
      <c r="CI371" s="159" t="s">
        <v>282</v>
      </c>
      <c r="CJ371" s="159" t="s">
        <v>282</v>
      </c>
      <c r="CK371" s="159" t="s">
        <v>282</v>
      </c>
      <c r="CL371" s="159" t="s">
        <v>282</v>
      </c>
      <c r="CM371" s="159" t="s">
        <v>282</v>
      </c>
      <c r="CN371" s="159" t="s">
        <v>282</v>
      </c>
      <c r="CO371" s="159" t="s">
        <v>282</v>
      </c>
      <c r="CP371" s="159" t="s">
        <v>282</v>
      </c>
      <c r="CQ371" s="159" t="s">
        <v>282</v>
      </c>
      <c r="CR371" s="159" t="s">
        <v>282</v>
      </c>
      <c r="CS371" s="159" t="s">
        <v>282</v>
      </c>
      <c r="CT371" s="159" t="s">
        <v>282</v>
      </c>
      <c r="CU371" s="159" t="s">
        <v>282</v>
      </c>
      <c r="CV371" s="159" t="s">
        <v>282</v>
      </c>
      <c r="CW371" s="159" t="s">
        <v>282</v>
      </c>
      <c r="CX371" s="159" t="s">
        <v>282</v>
      </c>
      <c r="CY371" s="159" t="s">
        <v>282</v>
      </c>
      <c r="CZ371" s="159" t="s">
        <v>282</v>
      </c>
      <c r="DA371" s="159" t="s">
        <v>282</v>
      </c>
      <c r="DB371" s="159" t="s">
        <v>282</v>
      </c>
      <c r="DC371" s="159" t="s">
        <v>282</v>
      </c>
      <c r="DD371" s="159" t="s">
        <v>282</v>
      </c>
      <c r="DE371" s="159" t="s">
        <v>282</v>
      </c>
      <c r="DF371" s="159" t="s">
        <v>282</v>
      </c>
      <c r="DG371" s="159" t="s">
        <v>282</v>
      </c>
      <c r="DH371" s="159" t="s">
        <v>282</v>
      </c>
      <c r="DI371" s="159" t="s">
        <v>282</v>
      </c>
      <c r="DJ371" s="159" t="s">
        <v>282</v>
      </c>
      <c r="DK371" s="159" t="s">
        <v>282</v>
      </c>
      <c r="DL371" s="159" t="s">
        <v>282</v>
      </c>
      <c r="DM371" s="159" t="s">
        <v>282</v>
      </c>
      <c r="DN371" s="159" t="s">
        <v>282</v>
      </c>
      <c r="DO371" s="159" t="s">
        <v>282</v>
      </c>
      <c r="DP371" s="159" t="s">
        <v>282</v>
      </c>
      <c r="DQ371" s="159" t="s">
        <v>282</v>
      </c>
      <c r="DR371" s="159" t="s">
        <v>282</v>
      </c>
      <c r="DS371" s="159" t="s">
        <v>282</v>
      </c>
      <c r="DT371" s="159" t="s">
        <v>282</v>
      </c>
      <c r="DU371" s="159" t="s">
        <v>282</v>
      </c>
      <c r="DV371" s="159" t="s">
        <v>282</v>
      </c>
      <c r="DW371" s="159" t="s">
        <v>282</v>
      </c>
      <c r="DX371" s="159" t="s">
        <v>282</v>
      </c>
      <c r="DY371" s="159" t="s">
        <v>282</v>
      </c>
      <c r="DZ371" s="159" t="s">
        <v>282</v>
      </c>
      <c r="EA371" s="159" t="s">
        <v>282</v>
      </c>
      <c r="EB371" s="159" t="s">
        <v>282</v>
      </c>
      <c r="EC371" s="159" t="s">
        <v>282</v>
      </c>
      <c r="ED371" s="159" t="s">
        <v>282</v>
      </c>
      <c r="EE371" s="159" t="s">
        <v>282</v>
      </c>
      <c r="EF371" s="159" t="s">
        <v>282</v>
      </c>
      <c r="EG371" s="159" t="s">
        <v>282</v>
      </c>
      <c r="EH371" s="159" t="s">
        <v>282</v>
      </c>
      <c r="EI371" s="159" t="s">
        <v>282</v>
      </c>
      <c r="EJ371" s="159" t="s">
        <v>282</v>
      </c>
      <c r="EK371" s="159" t="s">
        <v>282</v>
      </c>
      <c r="EL371" s="159" t="s">
        <v>282</v>
      </c>
      <c r="EM371" s="159" t="s">
        <v>282</v>
      </c>
      <c r="EN371" s="159" t="s">
        <v>282</v>
      </c>
      <c r="EO371" s="159" t="s">
        <v>282</v>
      </c>
      <c r="EP371" s="159" t="s">
        <v>282</v>
      </c>
      <c r="EQ371" s="159" t="s">
        <v>282</v>
      </c>
      <c r="ER371" s="159" t="s">
        <v>282</v>
      </c>
      <c r="ES371" s="159" t="s">
        <v>282</v>
      </c>
      <c r="ET371" s="159" t="s">
        <v>282</v>
      </c>
      <c r="EU371" s="159" t="s">
        <v>282</v>
      </c>
      <c r="EV371" s="159" t="s">
        <v>282</v>
      </c>
      <c r="EW371" s="159" t="s">
        <v>282</v>
      </c>
      <c r="EX371" s="159" t="s">
        <v>282</v>
      </c>
      <c r="EY371" s="159" t="s">
        <v>282</v>
      </c>
      <c r="EZ371" s="159" t="s">
        <v>282</v>
      </c>
      <c r="FA371" s="159" t="s">
        <v>282</v>
      </c>
      <c r="FB371" s="159" t="s">
        <v>282</v>
      </c>
      <c r="FC371" s="159" t="s">
        <v>282</v>
      </c>
      <c r="FD371" s="159" t="s">
        <v>282</v>
      </c>
      <c r="FE371" s="159" t="s">
        <v>282</v>
      </c>
      <c r="FF371" s="159" t="s">
        <v>282</v>
      </c>
      <c r="FG371" s="159" t="s">
        <v>282</v>
      </c>
      <c r="FH371" s="159" t="s">
        <v>282</v>
      </c>
      <c r="FI371" s="159" t="s">
        <v>282</v>
      </c>
      <c r="FJ371" s="159" t="s">
        <v>282</v>
      </c>
      <c r="FK371" s="159" t="s">
        <v>282</v>
      </c>
      <c r="FL371" s="159" t="s">
        <v>282</v>
      </c>
      <c r="FM371" s="159" t="s">
        <v>282</v>
      </c>
      <c r="FN371" s="159" t="s">
        <v>282</v>
      </c>
      <c r="FO371" s="159" t="s">
        <v>282</v>
      </c>
      <c r="FP371" s="159" t="s">
        <v>282</v>
      </c>
      <c r="FQ371" s="159" t="s">
        <v>282</v>
      </c>
      <c r="FR371" s="159" t="s">
        <v>282</v>
      </c>
      <c r="FS371" s="159" t="s">
        <v>282</v>
      </c>
      <c r="FT371" s="159" t="s">
        <v>282</v>
      </c>
    </row>
    <row r="372" spans="1:176" x14ac:dyDescent="0.25">
      <c r="A372" s="212" t="s">
        <v>8436</v>
      </c>
      <c r="B372" s="159" t="s">
        <v>17862</v>
      </c>
      <c r="C372" s="66" t="str">
        <f>IF(ISNUMBER(Severity!H372)=FALSE,Severity!F372,IF(Severity!H372&gt;=0.5,"YES","NO"))</f>
        <v>YES</v>
      </c>
      <c r="D372" s="66" t="str">
        <f>IF(ISNUMBER(Severity!I372)=FALSE,Severity!G372,IF(Severity!I372&gt;0.5,"YES","NO"))</f>
        <v>NO</v>
      </c>
      <c r="E372" s="159">
        <v>12</v>
      </c>
      <c r="F372" s="159">
        <v>2</v>
      </c>
      <c r="G372" s="159" t="s">
        <v>258</v>
      </c>
      <c r="H372" s="159" t="s">
        <v>10507</v>
      </c>
      <c r="I372" s="159">
        <v>2</v>
      </c>
      <c r="J372" s="159">
        <v>20</v>
      </c>
      <c r="K372" s="159" t="s">
        <v>299</v>
      </c>
      <c r="L372" s="159">
        <v>17</v>
      </c>
      <c r="M372" s="159">
        <v>26</v>
      </c>
      <c r="N372" s="159">
        <v>7</v>
      </c>
      <c r="O372" s="159" t="s">
        <v>299</v>
      </c>
      <c r="P372" s="159">
        <v>17</v>
      </c>
      <c r="Q372" s="159">
        <v>32</v>
      </c>
      <c r="R372" s="159">
        <v>50</v>
      </c>
      <c r="S372" s="159" t="s">
        <v>299</v>
      </c>
      <c r="T372" s="159">
        <v>17</v>
      </c>
      <c r="U372" s="159">
        <v>16.3</v>
      </c>
      <c r="V372" s="159">
        <v>3.7</v>
      </c>
      <c r="W372" s="159">
        <v>51</v>
      </c>
      <c r="X372" s="159" t="s">
        <v>282</v>
      </c>
      <c r="Y372" s="159" t="s">
        <v>282</v>
      </c>
      <c r="Z372" s="159" t="s">
        <v>282</v>
      </c>
      <c r="AA372" s="159">
        <v>6.61</v>
      </c>
      <c r="AB372" s="159" t="s">
        <v>282</v>
      </c>
      <c r="AC372" s="159">
        <v>51</v>
      </c>
      <c r="AD372" s="159" t="s">
        <v>282</v>
      </c>
      <c r="AE372" s="159" t="s">
        <v>282</v>
      </c>
      <c r="AF372" s="159" t="s">
        <v>282</v>
      </c>
      <c r="AG372" s="159" t="s">
        <v>282</v>
      </c>
      <c r="AH372" s="159" t="s">
        <v>282</v>
      </c>
      <c r="AI372" s="159" t="s">
        <v>282</v>
      </c>
      <c r="AJ372" s="159" t="s">
        <v>282</v>
      </c>
      <c r="AK372" s="159" t="s">
        <v>282</v>
      </c>
      <c r="AL372" s="159" t="s">
        <v>282</v>
      </c>
      <c r="AM372" s="159">
        <v>51</v>
      </c>
      <c r="AN372" s="159">
        <v>31</v>
      </c>
      <c r="AO372" s="159" t="s">
        <v>790</v>
      </c>
      <c r="AP372" s="159" t="s">
        <v>10507</v>
      </c>
      <c r="AQ372" s="66">
        <v>0</v>
      </c>
      <c r="AR372" s="159">
        <v>19</v>
      </c>
      <c r="AS372" s="159" t="s">
        <v>299</v>
      </c>
      <c r="AT372" s="159">
        <v>17</v>
      </c>
      <c r="AU372" s="159">
        <v>30</v>
      </c>
      <c r="AV372" s="159">
        <v>7</v>
      </c>
      <c r="AW372" s="159" t="s">
        <v>299</v>
      </c>
      <c r="AX372" s="159">
        <v>17</v>
      </c>
      <c r="AY372" s="159">
        <v>36</v>
      </c>
      <c r="AZ372" s="159">
        <v>50</v>
      </c>
      <c r="BA372" s="159" t="s">
        <v>299</v>
      </c>
      <c r="BB372" s="159">
        <v>17</v>
      </c>
      <c r="BC372" s="159">
        <v>17.3</v>
      </c>
      <c r="BD372" s="159">
        <v>4</v>
      </c>
      <c r="BE372" s="159">
        <v>52</v>
      </c>
      <c r="BF372" s="159" t="s">
        <v>282</v>
      </c>
      <c r="BG372" s="159" t="s">
        <v>282</v>
      </c>
      <c r="BH372" s="159" t="s">
        <v>282</v>
      </c>
      <c r="BI372" s="66">
        <v>5.65</v>
      </c>
      <c r="BJ372" s="159" t="s">
        <v>282</v>
      </c>
      <c r="BK372" s="159">
        <v>52</v>
      </c>
      <c r="BL372" s="159" t="s">
        <v>282</v>
      </c>
      <c r="BM372" s="159" t="s">
        <v>282</v>
      </c>
      <c r="BN372" s="159" t="s">
        <v>282</v>
      </c>
      <c r="BO372" s="159" t="s">
        <v>282</v>
      </c>
      <c r="BP372" s="159" t="s">
        <v>282</v>
      </c>
      <c r="BQ372" s="159" t="s">
        <v>282</v>
      </c>
      <c r="BR372" s="159" t="s">
        <v>282</v>
      </c>
      <c r="BS372" s="159" t="s">
        <v>282</v>
      </c>
      <c r="BT372" s="159" t="s">
        <v>282</v>
      </c>
      <c r="BU372" s="159">
        <v>52</v>
      </c>
      <c r="BV372" s="159">
        <v>33</v>
      </c>
      <c r="BW372" s="159" t="s">
        <v>282</v>
      </c>
      <c r="BX372" s="159" t="s">
        <v>282</v>
      </c>
      <c r="BY372" s="159" t="s">
        <v>282</v>
      </c>
      <c r="BZ372" s="159" t="s">
        <v>282</v>
      </c>
      <c r="CA372" s="159" t="s">
        <v>282</v>
      </c>
      <c r="CB372" s="159" t="s">
        <v>282</v>
      </c>
      <c r="CC372" s="159" t="s">
        <v>282</v>
      </c>
      <c r="CD372" s="159" t="s">
        <v>282</v>
      </c>
      <c r="CE372" s="159" t="s">
        <v>282</v>
      </c>
      <c r="CF372" s="159" t="s">
        <v>282</v>
      </c>
      <c r="CG372" s="159" t="s">
        <v>282</v>
      </c>
      <c r="CH372" s="159" t="s">
        <v>282</v>
      </c>
      <c r="CI372" s="159" t="s">
        <v>282</v>
      </c>
      <c r="CJ372" s="159" t="s">
        <v>282</v>
      </c>
      <c r="CK372" s="159" t="s">
        <v>282</v>
      </c>
      <c r="CL372" s="159" t="s">
        <v>282</v>
      </c>
      <c r="CM372" s="159" t="s">
        <v>282</v>
      </c>
      <c r="CN372" s="159" t="s">
        <v>282</v>
      </c>
      <c r="CO372" s="159" t="s">
        <v>282</v>
      </c>
      <c r="CP372" s="159" t="s">
        <v>282</v>
      </c>
      <c r="CQ372" s="159" t="s">
        <v>282</v>
      </c>
      <c r="CR372" s="159" t="s">
        <v>282</v>
      </c>
      <c r="CS372" s="159" t="s">
        <v>282</v>
      </c>
      <c r="CT372" s="159" t="s">
        <v>282</v>
      </c>
      <c r="CU372" s="159" t="s">
        <v>282</v>
      </c>
      <c r="CV372" s="159" t="s">
        <v>282</v>
      </c>
      <c r="CW372" s="159" t="s">
        <v>282</v>
      </c>
      <c r="CX372" s="159" t="s">
        <v>282</v>
      </c>
      <c r="CY372" s="159" t="s">
        <v>282</v>
      </c>
      <c r="CZ372" s="159" t="s">
        <v>282</v>
      </c>
      <c r="DA372" s="159" t="s">
        <v>282</v>
      </c>
      <c r="DB372" s="159" t="s">
        <v>282</v>
      </c>
      <c r="DC372" s="159" t="s">
        <v>282</v>
      </c>
      <c r="DD372" s="159" t="s">
        <v>282</v>
      </c>
      <c r="DE372" s="159" t="s">
        <v>282</v>
      </c>
      <c r="DF372" s="159" t="s">
        <v>282</v>
      </c>
      <c r="DG372" s="159" t="s">
        <v>282</v>
      </c>
      <c r="DH372" s="159" t="s">
        <v>282</v>
      </c>
      <c r="DI372" s="159" t="s">
        <v>282</v>
      </c>
      <c r="DJ372" s="159" t="s">
        <v>282</v>
      </c>
      <c r="DK372" s="159" t="s">
        <v>282</v>
      </c>
      <c r="DL372" s="159" t="s">
        <v>282</v>
      </c>
      <c r="DM372" s="159" t="s">
        <v>282</v>
      </c>
      <c r="DN372" s="159" t="s">
        <v>282</v>
      </c>
      <c r="DO372" s="159" t="s">
        <v>282</v>
      </c>
      <c r="DP372" s="159" t="s">
        <v>282</v>
      </c>
      <c r="DQ372" s="159" t="s">
        <v>282</v>
      </c>
      <c r="DR372" s="159" t="s">
        <v>282</v>
      </c>
      <c r="DS372" s="159" t="s">
        <v>282</v>
      </c>
      <c r="DT372" s="159" t="s">
        <v>282</v>
      </c>
      <c r="DU372" s="159" t="s">
        <v>282</v>
      </c>
      <c r="DV372" s="159" t="s">
        <v>282</v>
      </c>
      <c r="DW372" s="159" t="s">
        <v>282</v>
      </c>
      <c r="DX372" s="159" t="s">
        <v>282</v>
      </c>
      <c r="DY372" s="159" t="s">
        <v>282</v>
      </c>
      <c r="DZ372" s="159" t="s">
        <v>282</v>
      </c>
      <c r="EA372" s="159" t="s">
        <v>282</v>
      </c>
      <c r="EB372" s="159" t="s">
        <v>282</v>
      </c>
      <c r="EC372" s="159" t="s">
        <v>282</v>
      </c>
      <c r="ED372" s="159" t="s">
        <v>282</v>
      </c>
      <c r="EE372" s="159" t="s">
        <v>282</v>
      </c>
      <c r="EF372" s="159" t="s">
        <v>282</v>
      </c>
      <c r="EG372" s="159" t="s">
        <v>282</v>
      </c>
      <c r="EH372" s="159" t="s">
        <v>282</v>
      </c>
      <c r="EI372" s="159" t="s">
        <v>282</v>
      </c>
      <c r="EJ372" s="159" t="s">
        <v>282</v>
      </c>
      <c r="EK372" s="159" t="s">
        <v>282</v>
      </c>
      <c r="EL372" s="159" t="s">
        <v>282</v>
      </c>
      <c r="EM372" s="159" t="s">
        <v>282</v>
      </c>
      <c r="EN372" s="159" t="s">
        <v>282</v>
      </c>
      <c r="EO372" s="159" t="s">
        <v>282</v>
      </c>
      <c r="EP372" s="159" t="s">
        <v>282</v>
      </c>
      <c r="EQ372" s="159" t="s">
        <v>282</v>
      </c>
      <c r="ER372" s="159" t="s">
        <v>282</v>
      </c>
      <c r="ES372" s="159" t="s">
        <v>282</v>
      </c>
      <c r="ET372" s="159" t="s">
        <v>282</v>
      </c>
      <c r="EU372" s="159" t="s">
        <v>282</v>
      </c>
      <c r="EV372" s="159" t="s">
        <v>282</v>
      </c>
      <c r="EW372" s="159" t="s">
        <v>282</v>
      </c>
      <c r="EX372" s="159" t="s">
        <v>282</v>
      </c>
      <c r="EY372" s="159" t="s">
        <v>282</v>
      </c>
      <c r="EZ372" s="159" t="s">
        <v>282</v>
      </c>
      <c r="FA372" s="159" t="s">
        <v>282</v>
      </c>
      <c r="FB372" s="159" t="s">
        <v>282</v>
      </c>
      <c r="FC372" s="159" t="s">
        <v>282</v>
      </c>
      <c r="FD372" s="159" t="s">
        <v>282</v>
      </c>
      <c r="FE372" s="159" t="s">
        <v>282</v>
      </c>
      <c r="FF372" s="159" t="s">
        <v>282</v>
      </c>
      <c r="FG372" s="159" t="s">
        <v>282</v>
      </c>
      <c r="FH372" s="159" t="s">
        <v>282</v>
      </c>
      <c r="FI372" s="159" t="s">
        <v>282</v>
      </c>
      <c r="FJ372" s="159" t="s">
        <v>282</v>
      </c>
      <c r="FK372" s="159" t="s">
        <v>282</v>
      </c>
      <c r="FL372" s="159" t="s">
        <v>282</v>
      </c>
      <c r="FM372" s="159" t="s">
        <v>282</v>
      </c>
      <c r="FN372" s="159" t="s">
        <v>282</v>
      </c>
      <c r="FO372" s="159" t="s">
        <v>282</v>
      </c>
      <c r="FP372" s="159" t="s">
        <v>282</v>
      </c>
      <c r="FQ372" s="159" t="s">
        <v>282</v>
      </c>
      <c r="FR372" s="159" t="s">
        <v>282</v>
      </c>
      <c r="FS372" s="159" t="s">
        <v>282</v>
      </c>
      <c r="FT372" s="159" t="s">
        <v>282</v>
      </c>
    </row>
    <row r="373" spans="1:176" x14ac:dyDescent="0.25">
      <c r="A373" s="66" t="s">
        <v>711</v>
      </c>
      <c r="B373" s="159" t="s">
        <v>11758</v>
      </c>
      <c r="C373" s="66" t="str">
        <f>IF(ISNUMBER(Severity!H373)=FALSE,Severity!F373,IF(Severity!H373&gt;=0.5,"YES","NO"))</f>
        <v>YES</v>
      </c>
      <c r="D373" s="66" t="str">
        <f>IF(ISNUMBER(Severity!I373)=FALSE,Severity!G373,IF(Severity!I373&gt;0.5,"YES","NO"))</f>
        <v>NO</v>
      </c>
      <c r="E373" s="159">
        <v>6</v>
      </c>
      <c r="F373" s="159">
        <v>2</v>
      </c>
      <c r="G373" s="159" t="s">
        <v>246</v>
      </c>
      <c r="H373" s="159" t="s">
        <v>10507</v>
      </c>
      <c r="I373" s="66">
        <v>2</v>
      </c>
      <c r="J373" s="159">
        <v>8</v>
      </c>
      <c r="K373" s="159" t="s">
        <v>194</v>
      </c>
      <c r="L373" s="66">
        <v>10</v>
      </c>
      <c r="M373" s="159">
        <v>11</v>
      </c>
      <c r="N373" s="159">
        <v>8</v>
      </c>
      <c r="O373" s="159" t="s">
        <v>282</v>
      </c>
      <c r="P373" s="159" t="s">
        <v>282</v>
      </c>
      <c r="Q373" s="159" t="s">
        <v>282</v>
      </c>
      <c r="R373" s="159" t="s">
        <v>282</v>
      </c>
      <c r="S373" s="159" t="s">
        <v>194</v>
      </c>
      <c r="T373" s="159">
        <v>10</v>
      </c>
      <c r="U373" s="159" t="s">
        <v>282</v>
      </c>
      <c r="V373" s="159" t="s">
        <v>282</v>
      </c>
      <c r="W373" s="159" t="s">
        <v>282</v>
      </c>
      <c r="X373" s="66">
        <v>35.799999999999997</v>
      </c>
      <c r="Y373" s="159" t="s">
        <v>282</v>
      </c>
      <c r="Z373" s="66">
        <v>22</v>
      </c>
      <c r="AA373" s="159" t="s">
        <v>282</v>
      </c>
      <c r="AB373" s="159" t="s">
        <v>282</v>
      </c>
      <c r="AC373" s="159" t="s">
        <v>282</v>
      </c>
      <c r="AD373" s="66">
        <v>13.5</v>
      </c>
      <c r="AE373" s="159" t="s">
        <v>282</v>
      </c>
      <c r="AF373" s="66">
        <v>22</v>
      </c>
      <c r="AG373" s="159" t="s">
        <v>282</v>
      </c>
      <c r="AH373" s="159" t="s">
        <v>282</v>
      </c>
      <c r="AI373" s="159" t="s">
        <v>282</v>
      </c>
      <c r="AJ373" s="159" t="s">
        <v>282</v>
      </c>
      <c r="AK373" s="159" t="s">
        <v>282</v>
      </c>
      <c r="AL373" s="159" t="s">
        <v>282</v>
      </c>
      <c r="AM373" s="159">
        <v>30</v>
      </c>
      <c r="AN373" s="159">
        <v>22</v>
      </c>
      <c r="AO373" s="159" t="s">
        <v>252</v>
      </c>
      <c r="AP373" s="159" t="s">
        <v>10507</v>
      </c>
      <c r="AQ373" s="66">
        <v>0</v>
      </c>
      <c r="AR373" s="159">
        <v>2</v>
      </c>
      <c r="AS373" s="159" t="s">
        <v>194</v>
      </c>
      <c r="AT373" s="66">
        <v>10</v>
      </c>
      <c r="AU373" s="159">
        <v>15</v>
      </c>
      <c r="AV373" s="159">
        <v>8</v>
      </c>
      <c r="AW373" s="159" t="s">
        <v>282</v>
      </c>
      <c r="AX373" s="159" t="s">
        <v>282</v>
      </c>
      <c r="AY373" s="159" t="s">
        <v>282</v>
      </c>
      <c r="AZ373" s="159" t="s">
        <v>282</v>
      </c>
      <c r="BA373" s="159" t="s">
        <v>194</v>
      </c>
      <c r="BB373" s="159">
        <v>10</v>
      </c>
      <c r="BC373" s="159" t="s">
        <v>282</v>
      </c>
      <c r="BD373" s="159" t="s">
        <v>282</v>
      </c>
      <c r="BE373" s="159" t="s">
        <v>282</v>
      </c>
      <c r="BF373" s="66">
        <v>37.1</v>
      </c>
      <c r="BG373" s="159" t="s">
        <v>282</v>
      </c>
      <c r="BH373" s="66">
        <v>28</v>
      </c>
      <c r="BI373" s="159" t="s">
        <v>282</v>
      </c>
      <c r="BJ373" s="159" t="s">
        <v>282</v>
      </c>
      <c r="BK373" s="159" t="s">
        <v>282</v>
      </c>
      <c r="BL373" s="66">
        <v>9.4</v>
      </c>
      <c r="BM373" s="159" t="s">
        <v>282</v>
      </c>
      <c r="BN373" s="66">
        <v>28</v>
      </c>
      <c r="BO373" s="159" t="s">
        <v>282</v>
      </c>
      <c r="BP373" s="159" t="s">
        <v>282</v>
      </c>
      <c r="BQ373" s="159" t="s">
        <v>282</v>
      </c>
      <c r="BR373" s="159" t="s">
        <v>282</v>
      </c>
      <c r="BS373" s="159" t="s">
        <v>282</v>
      </c>
      <c r="BT373" s="159" t="s">
        <v>282</v>
      </c>
      <c r="BU373" s="159">
        <v>30</v>
      </c>
      <c r="BV373" s="159">
        <v>28</v>
      </c>
      <c r="BW373" s="159" t="s">
        <v>282</v>
      </c>
      <c r="BX373" s="159" t="s">
        <v>282</v>
      </c>
      <c r="BY373" s="159" t="s">
        <v>282</v>
      </c>
      <c r="BZ373" s="159" t="s">
        <v>282</v>
      </c>
      <c r="CA373" s="159" t="s">
        <v>282</v>
      </c>
      <c r="CB373" s="159" t="s">
        <v>282</v>
      </c>
      <c r="CC373" s="159" t="s">
        <v>282</v>
      </c>
      <c r="CD373" s="159" t="s">
        <v>282</v>
      </c>
      <c r="CE373" s="159" t="s">
        <v>282</v>
      </c>
      <c r="CF373" s="159" t="s">
        <v>282</v>
      </c>
      <c r="CG373" s="159" t="s">
        <v>282</v>
      </c>
      <c r="CH373" s="159" t="s">
        <v>282</v>
      </c>
      <c r="CI373" s="159" t="s">
        <v>282</v>
      </c>
      <c r="CJ373" s="159" t="s">
        <v>282</v>
      </c>
      <c r="CK373" s="159" t="s">
        <v>282</v>
      </c>
      <c r="CL373" s="159" t="s">
        <v>282</v>
      </c>
      <c r="CM373" s="159" t="s">
        <v>282</v>
      </c>
      <c r="CN373" s="159" t="s">
        <v>282</v>
      </c>
      <c r="CO373" s="159" t="s">
        <v>282</v>
      </c>
      <c r="CP373" s="159" t="s">
        <v>282</v>
      </c>
      <c r="CQ373" s="159" t="s">
        <v>282</v>
      </c>
      <c r="CR373" s="159" t="s">
        <v>282</v>
      </c>
      <c r="CS373" s="159" t="s">
        <v>282</v>
      </c>
      <c r="CT373" s="159" t="s">
        <v>282</v>
      </c>
      <c r="CU373" s="159" t="s">
        <v>282</v>
      </c>
      <c r="CV373" s="159" t="s">
        <v>282</v>
      </c>
      <c r="CW373" s="159" t="s">
        <v>282</v>
      </c>
      <c r="CX373" s="159" t="s">
        <v>282</v>
      </c>
      <c r="CY373" s="159" t="s">
        <v>282</v>
      </c>
      <c r="CZ373" s="159" t="s">
        <v>282</v>
      </c>
      <c r="DA373" s="159" t="s">
        <v>282</v>
      </c>
      <c r="DB373" s="159" t="s">
        <v>282</v>
      </c>
      <c r="DC373" s="159" t="s">
        <v>282</v>
      </c>
      <c r="DD373" s="159" t="s">
        <v>282</v>
      </c>
      <c r="DE373" s="159" t="s">
        <v>282</v>
      </c>
      <c r="DF373" s="159" t="s">
        <v>282</v>
      </c>
      <c r="DG373" s="159" t="s">
        <v>282</v>
      </c>
      <c r="DH373" s="159" t="s">
        <v>282</v>
      </c>
      <c r="DI373" s="159" t="s">
        <v>282</v>
      </c>
      <c r="DJ373" s="159" t="s">
        <v>282</v>
      </c>
      <c r="DK373" s="159" t="s">
        <v>282</v>
      </c>
      <c r="DL373" s="159" t="s">
        <v>282</v>
      </c>
      <c r="DM373" s="159" t="s">
        <v>282</v>
      </c>
      <c r="DN373" s="159" t="s">
        <v>282</v>
      </c>
      <c r="DO373" s="159" t="s">
        <v>282</v>
      </c>
      <c r="DP373" s="159" t="s">
        <v>282</v>
      </c>
      <c r="DQ373" s="159" t="s">
        <v>282</v>
      </c>
      <c r="DR373" s="159" t="s">
        <v>282</v>
      </c>
      <c r="DS373" s="159" t="s">
        <v>282</v>
      </c>
      <c r="DT373" s="159" t="s">
        <v>282</v>
      </c>
      <c r="DU373" s="159" t="s">
        <v>282</v>
      </c>
      <c r="DV373" s="159" t="s">
        <v>282</v>
      </c>
      <c r="DW373" s="159" t="s">
        <v>282</v>
      </c>
      <c r="DX373" s="159" t="s">
        <v>282</v>
      </c>
      <c r="DY373" s="159" t="s">
        <v>282</v>
      </c>
      <c r="DZ373" s="159" t="s">
        <v>282</v>
      </c>
      <c r="EA373" s="159" t="s">
        <v>282</v>
      </c>
      <c r="EB373" s="159" t="s">
        <v>282</v>
      </c>
      <c r="EC373" s="159" t="s">
        <v>282</v>
      </c>
      <c r="ED373" s="159" t="s">
        <v>282</v>
      </c>
      <c r="EE373" s="159" t="s">
        <v>282</v>
      </c>
      <c r="EF373" s="159" t="s">
        <v>282</v>
      </c>
      <c r="EG373" s="159" t="s">
        <v>282</v>
      </c>
      <c r="EH373" s="159" t="s">
        <v>282</v>
      </c>
      <c r="EI373" s="159" t="s">
        <v>282</v>
      </c>
      <c r="EJ373" s="159" t="s">
        <v>282</v>
      </c>
      <c r="EK373" s="159" t="s">
        <v>282</v>
      </c>
      <c r="EL373" s="159" t="s">
        <v>282</v>
      </c>
      <c r="EM373" s="159" t="s">
        <v>282</v>
      </c>
      <c r="EN373" s="159" t="s">
        <v>282</v>
      </c>
      <c r="EO373" s="159" t="s">
        <v>282</v>
      </c>
      <c r="EP373" s="159" t="s">
        <v>282</v>
      </c>
      <c r="EQ373" s="159" t="s">
        <v>282</v>
      </c>
      <c r="ER373" s="159" t="s">
        <v>282</v>
      </c>
      <c r="ES373" s="159" t="s">
        <v>282</v>
      </c>
      <c r="ET373" s="159" t="s">
        <v>282</v>
      </c>
      <c r="EU373" s="159" t="s">
        <v>282</v>
      </c>
      <c r="EV373" s="159" t="s">
        <v>282</v>
      </c>
      <c r="EW373" s="159" t="s">
        <v>282</v>
      </c>
      <c r="EX373" s="159" t="s">
        <v>282</v>
      </c>
      <c r="EY373" s="159" t="s">
        <v>282</v>
      </c>
      <c r="EZ373" s="159" t="s">
        <v>282</v>
      </c>
      <c r="FA373" s="159" t="s">
        <v>282</v>
      </c>
      <c r="FB373" s="159" t="s">
        <v>282</v>
      </c>
      <c r="FC373" s="159" t="s">
        <v>282</v>
      </c>
      <c r="FD373" s="159" t="s">
        <v>282</v>
      </c>
      <c r="FE373" s="159" t="s">
        <v>282</v>
      </c>
      <c r="FF373" s="159" t="s">
        <v>282</v>
      </c>
      <c r="FG373" s="159" t="s">
        <v>282</v>
      </c>
      <c r="FH373" s="159" t="s">
        <v>282</v>
      </c>
      <c r="FI373" s="159" t="s">
        <v>282</v>
      </c>
      <c r="FJ373" s="159" t="s">
        <v>282</v>
      </c>
      <c r="FK373" s="159" t="s">
        <v>282</v>
      </c>
      <c r="FL373" s="159" t="s">
        <v>282</v>
      </c>
      <c r="FM373" s="159" t="s">
        <v>282</v>
      </c>
      <c r="FN373" s="159" t="s">
        <v>282</v>
      </c>
      <c r="FO373" s="159" t="s">
        <v>282</v>
      </c>
      <c r="FP373" s="159" t="s">
        <v>282</v>
      </c>
      <c r="FQ373" s="159" t="s">
        <v>282</v>
      </c>
      <c r="FR373" s="159" t="s">
        <v>282</v>
      </c>
      <c r="FS373" s="159" t="s">
        <v>282</v>
      </c>
      <c r="FT373" s="159" t="s">
        <v>282</v>
      </c>
    </row>
    <row r="374" spans="1:176" x14ac:dyDescent="0.25">
      <c r="A374" s="212" t="s">
        <v>8814</v>
      </c>
      <c r="B374" s="159" t="s">
        <v>282</v>
      </c>
      <c r="C374" s="66" t="str">
        <f>IF(ISNUMBER(Severity!H374)=FALSE,Severity!F374,IF(Severity!H374&gt;=0.5,"YES","NO"))</f>
        <v>NO</v>
      </c>
      <c r="D374" s="66" t="str">
        <f>IF(ISNUMBER(Severity!I374)=FALSE,Severity!G374,IF(Severity!I374&gt;0.5,"YES","NO"))</f>
        <v>YES</v>
      </c>
      <c r="E374" s="159">
        <v>12</v>
      </c>
      <c r="F374" s="159">
        <v>2</v>
      </c>
      <c r="G374" s="159" t="s">
        <v>255</v>
      </c>
      <c r="H374" s="159" t="s">
        <v>10507</v>
      </c>
      <c r="I374" s="66" t="s">
        <v>282</v>
      </c>
      <c r="J374" s="159">
        <v>64</v>
      </c>
      <c r="K374" s="159" t="s">
        <v>282</v>
      </c>
      <c r="L374" s="159" t="s">
        <v>282</v>
      </c>
      <c r="M374" s="159" t="s">
        <v>282</v>
      </c>
      <c r="N374" s="159" t="s">
        <v>282</v>
      </c>
      <c r="O374" s="159" t="s">
        <v>282</v>
      </c>
      <c r="P374" s="159" t="s">
        <v>282</v>
      </c>
      <c r="Q374" s="159" t="s">
        <v>282</v>
      </c>
      <c r="R374" s="159" t="s">
        <v>282</v>
      </c>
      <c r="S374" s="159" t="s">
        <v>192</v>
      </c>
      <c r="T374" s="159">
        <v>9</v>
      </c>
      <c r="U374" s="159">
        <v>11.79</v>
      </c>
      <c r="V374" s="159">
        <v>5.9</v>
      </c>
      <c r="W374" s="159">
        <v>324</v>
      </c>
      <c r="X374" s="159" t="s">
        <v>282</v>
      </c>
      <c r="Y374" s="159" t="s">
        <v>282</v>
      </c>
      <c r="Z374" s="159" t="s">
        <v>282</v>
      </c>
      <c r="AA374" s="159" t="s">
        <v>282</v>
      </c>
      <c r="AB374" s="159" t="s">
        <v>282</v>
      </c>
      <c r="AC374" s="159" t="s">
        <v>282</v>
      </c>
      <c r="AD374" s="66">
        <v>6.9</v>
      </c>
      <c r="AE374" s="159">
        <v>5.83</v>
      </c>
      <c r="AF374" s="66">
        <v>262</v>
      </c>
      <c r="AG374" s="159" t="s">
        <v>282</v>
      </c>
      <c r="AH374" s="159" t="s">
        <v>282</v>
      </c>
      <c r="AI374" s="159" t="s">
        <v>282</v>
      </c>
      <c r="AJ374" s="159" t="s">
        <v>282</v>
      </c>
      <c r="AK374" s="159" t="s">
        <v>282</v>
      </c>
      <c r="AL374" s="159" t="s">
        <v>282</v>
      </c>
      <c r="AM374" s="159">
        <v>326</v>
      </c>
      <c r="AN374" s="159">
        <v>262</v>
      </c>
      <c r="AO374" s="159" t="s">
        <v>790</v>
      </c>
      <c r="AP374" s="159" t="s">
        <v>10507</v>
      </c>
      <c r="AQ374" s="159" t="s">
        <v>282</v>
      </c>
      <c r="AR374" s="159">
        <v>66</v>
      </c>
      <c r="AS374" s="159" t="s">
        <v>282</v>
      </c>
      <c r="AT374" s="159" t="s">
        <v>282</v>
      </c>
      <c r="AU374" s="159" t="s">
        <v>282</v>
      </c>
      <c r="AV374" s="159" t="s">
        <v>282</v>
      </c>
      <c r="AW374" s="159" t="s">
        <v>282</v>
      </c>
      <c r="AX374" s="159" t="s">
        <v>282</v>
      </c>
      <c r="AY374" s="159" t="s">
        <v>282</v>
      </c>
      <c r="AZ374" s="159" t="s">
        <v>282</v>
      </c>
      <c r="BA374" s="159" t="s">
        <v>192</v>
      </c>
      <c r="BB374" s="159">
        <v>9</v>
      </c>
      <c r="BC374" s="159">
        <v>12.2</v>
      </c>
      <c r="BD374" s="159">
        <v>5.71</v>
      </c>
      <c r="BE374" s="159">
        <v>329</v>
      </c>
      <c r="BF374" s="159" t="s">
        <v>282</v>
      </c>
      <c r="BG374" s="159" t="s">
        <v>282</v>
      </c>
      <c r="BH374" s="159" t="s">
        <v>282</v>
      </c>
      <c r="BI374" s="159" t="s">
        <v>282</v>
      </c>
      <c r="BJ374" s="159" t="s">
        <v>282</v>
      </c>
      <c r="BK374" s="159" t="s">
        <v>282</v>
      </c>
      <c r="BL374" s="66">
        <v>8.02</v>
      </c>
      <c r="BM374" s="159">
        <v>6.12</v>
      </c>
      <c r="BN374" s="66">
        <v>263</v>
      </c>
      <c r="BO374" s="159" t="s">
        <v>282</v>
      </c>
      <c r="BP374" s="159" t="s">
        <v>282</v>
      </c>
      <c r="BQ374" s="159" t="s">
        <v>282</v>
      </c>
      <c r="BR374" s="159" t="s">
        <v>282</v>
      </c>
      <c r="BS374" s="159" t="s">
        <v>282</v>
      </c>
      <c r="BT374" s="159" t="s">
        <v>282</v>
      </c>
      <c r="BU374" s="159">
        <v>329</v>
      </c>
      <c r="BV374" s="159">
        <v>263</v>
      </c>
      <c r="BW374" s="159" t="s">
        <v>282</v>
      </c>
      <c r="BX374" s="159" t="s">
        <v>282</v>
      </c>
      <c r="BY374" s="159" t="s">
        <v>282</v>
      </c>
      <c r="BZ374" s="159" t="s">
        <v>282</v>
      </c>
      <c r="CA374" s="159" t="s">
        <v>282</v>
      </c>
      <c r="CB374" s="159" t="s">
        <v>282</v>
      </c>
      <c r="CC374" s="159" t="s">
        <v>282</v>
      </c>
      <c r="CD374" s="159" t="s">
        <v>282</v>
      </c>
      <c r="CE374" s="159" t="s">
        <v>282</v>
      </c>
      <c r="CF374" s="159" t="s">
        <v>282</v>
      </c>
      <c r="CG374" s="159" t="s">
        <v>282</v>
      </c>
      <c r="CH374" s="159" t="s">
        <v>282</v>
      </c>
      <c r="CI374" s="159" t="s">
        <v>282</v>
      </c>
      <c r="CJ374" s="159" t="s">
        <v>282</v>
      </c>
      <c r="CK374" s="159" t="s">
        <v>282</v>
      </c>
      <c r="CL374" s="159" t="s">
        <v>282</v>
      </c>
      <c r="CM374" s="159" t="s">
        <v>282</v>
      </c>
      <c r="CN374" s="159" t="s">
        <v>282</v>
      </c>
      <c r="CO374" s="159" t="s">
        <v>282</v>
      </c>
      <c r="CP374" s="159" t="s">
        <v>282</v>
      </c>
      <c r="CQ374" s="159" t="s">
        <v>282</v>
      </c>
      <c r="CR374" s="159" t="s">
        <v>282</v>
      </c>
      <c r="CS374" s="159" t="s">
        <v>282</v>
      </c>
      <c r="CT374" s="159" t="s">
        <v>282</v>
      </c>
      <c r="CU374" s="159" t="s">
        <v>282</v>
      </c>
      <c r="CV374" s="159" t="s">
        <v>282</v>
      </c>
      <c r="CW374" s="159" t="s">
        <v>282</v>
      </c>
      <c r="CX374" s="159" t="s">
        <v>282</v>
      </c>
      <c r="CY374" s="159" t="s">
        <v>282</v>
      </c>
      <c r="CZ374" s="159" t="s">
        <v>282</v>
      </c>
      <c r="DA374" s="159" t="s">
        <v>282</v>
      </c>
      <c r="DB374" s="159" t="s">
        <v>282</v>
      </c>
      <c r="DC374" s="159" t="s">
        <v>282</v>
      </c>
      <c r="DD374" s="159" t="s">
        <v>282</v>
      </c>
      <c r="DE374" s="159" t="s">
        <v>282</v>
      </c>
      <c r="DF374" s="159" t="s">
        <v>282</v>
      </c>
      <c r="DG374" s="159" t="s">
        <v>282</v>
      </c>
      <c r="DH374" s="159" t="s">
        <v>282</v>
      </c>
      <c r="DI374" s="159" t="s">
        <v>282</v>
      </c>
      <c r="DJ374" s="159" t="s">
        <v>282</v>
      </c>
      <c r="DK374" s="159" t="s">
        <v>282</v>
      </c>
      <c r="DL374" s="159" t="s">
        <v>282</v>
      </c>
      <c r="DM374" s="159" t="s">
        <v>282</v>
      </c>
      <c r="DN374" s="159" t="s">
        <v>282</v>
      </c>
      <c r="DO374" s="159" t="s">
        <v>282</v>
      </c>
      <c r="DP374" s="159" t="s">
        <v>282</v>
      </c>
      <c r="DQ374" s="159" t="s">
        <v>282</v>
      </c>
      <c r="DR374" s="159" t="s">
        <v>282</v>
      </c>
      <c r="DS374" s="159" t="s">
        <v>282</v>
      </c>
      <c r="DT374" s="159" t="s">
        <v>282</v>
      </c>
      <c r="DU374" s="159" t="s">
        <v>282</v>
      </c>
      <c r="DV374" s="159" t="s">
        <v>282</v>
      </c>
      <c r="DW374" s="159" t="s">
        <v>282</v>
      </c>
      <c r="DX374" s="159" t="s">
        <v>282</v>
      </c>
      <c r="DY374" s="159" t="s">
        <v>282</v>
      </c>
      <c r="DZ374" s="159" t="s">
        <v>282</v>
      </c>
      <c r="EA374" s="159" t="s">
        <v>282</v>
      </c>
      <c r="EB374" s="159" t="s">
        <v>282</v>
      </c>
      <c r="EC374" s="159" t="s">
        <v>282</v>
      </c>
      <c r="ED374" s="159" t="s">
        <v>282</v>
      </c>
      <c r="EE374" s="159" t="s">
        <v>282</v>
      </c>
      <c r="EF374" s="159" t="s">
        <v>282</v>
      </c>
      <c r="EG374" s="159" t="s">
        <v>282</v>
      </c>
      <c r="EH374" s="159" t="s">
        <v>282</v>
      </c>
      <c r="EI374" s="159" t="s">
        <v>282</v>
      </c>
      <c r="EJ374" s="159" t="s">
        <v>282</v>
      </c>
      <c r="EK374" s="159" t="s">
        <v>282</v>
      </c>
      <c r="EL374" s="159" t="s">
        <v>282</v>
      </c>
      <c r="EM374" s="159" t="s">
        <v>282</v>
      </c>
      <c r="EN374" s="159" t="s">
        <v>282</v>
      </c>
      <c r="EO374" s="159" t="s">
        <v>282</v>
      </c>
      <c r="EP374" s="159" t="s">
        <v>282</v>
      </c>
      <c r="EQ374" s="159" t="s">
        <v>282</v>
      </c>
      <c r="ER374" s="159" t="s">
        <v>282</v>
      </c>
      <c r="ES374" s="159" t="s">
        <v>282</v>
      </c>
      <c r="ET374" s="159" t="s">
        <v>282</v>
      </c>
      <c r="EU374" s="159" t="s">
        <v>282</v>
      </c>
      <c r="EV374" s="159" t="s">
        <v>282</v>
      </c>
      <c r="EW374" s="159" t="s">
        <v>282</v>
      </c>
      <c r="EX374" s="159" t="s">
        <v>282</v>
      </c>
      <c r="EY374" s="159" t="s">
        <v>282</v>
      </c>
      <c r="EZ374" s="159" t="s">
        <v>282</v>
      </c>
      <c r="FA374" s="159" t="s">
        <v>282</v>
      </c>
      <c r="FB374" s="159" t="s">
        <v>282</v>
      </c>
      <c r="FC374" s="159" t="s">
        <v>282</v>
      </c>
      <c r="FD374" s="159" t="s">
        <v>282</v>
      </c>
      <c r="FE374" s="159" t="s">
        <v>282</v>
      </c>
      <c r="FF374" s="159" t="s">
        <v>282</v>
      </c>
      <c r="FG374" s="159" t="s">
        <v>282</v>
      </c>
      <c r="FH374" s="159" t="s">
        <v>282</v>
      </c>
      <c r="FI374" s="159" t="s">
        <v>282</v>
      </c>
      <c r="FJ374" s="159" t="s">
        <v>282</v>
      </c>
      <c r="FK374" s="159" t="s">
        <v>282</v>
      </c>
      <c r="FL374" s="159" t="s">
        <v>282</v>
      </c>
      <c r="FM374" s="159" t="s">
        <v>282</v>
      </c>
      <c r="FN374" s="159" t="s">
        <v>282</v>
      </c>
      <c r="FO374" s="159" t="s">
        <v>282</v>
      </c>
      <c r="FP374" s="159" t="s">
        <v>282</v>
      </c>
      <c r="FQ374" s="159" t="s">
        <v>282</v>
      </c>
      <c r="FR374" s="159" t="s">
        <v>282</v>
      </c>
      <c r="FS374" s="159" t="s">
        <v>282</v>
      </c>
      <c r="FT374" s="159" t="s">
        <v>282</v>
      </c>
    </row>
    <row r="375" spans="1:176" x14ac:dyDescent="0.25">
      <c r="A375" s="212" t="s">
        <v>10022</v>
      </c>
      <c r="B375" s="159" t="s">
        <v>14933</v>
      </c>
      <c r="C375" s="331" t="s">
        <v>793</v>
      </c>
      <c r="D375" s="331" t="s">
        <v>130</v>
      </c>
      <c r="E375" s="159">
        <v>6</v>
      </c>
      <c r="F375" s="159">
        <v>2</v>
      </c>
      <c r="G375" s="159" t="s">
        <v>17960</v>
      </c>
      <c r="H375" s="159" t="s">
        <v>183</v>
      </c>
      <c r="I375" s="159" t="s">
        <v>282</v>
      </c>
      <c r="J375" s="159">
        <v>1</v>
      </c>
      <c r="K375" s="159" t="s">
        <v>282</v>
      </c>
      <c r="L375" s="159" t="s">
        <v>282</v>
      </c>
      <c r="M375" s="159" t="s">
        <v>282</v>
      </c>
      <c r="N375" s="159" t="s">
        <v>282</v>
      </c>
      <c r="O375" s="159" t="s">
        <v>282</v>
      </c>
      <c r="P375" s="159" t="s">
        <v>282</v>
      </c>
      <c r="Q375" s="159" t="s">
        <v>282</v>
      </c>
      <c r="R375" s="159" t="s">
        <v>282</v>
      </c>
      <c r="S375" s="159" t="s">
        <v>299</v>
      </c>
      <c r="T375" s="159">
        <v>17</v>
      </c>
      <c r="U375" s="159" t="s">
        <v>282</v>
      </c>
      <c r="V375" s="159" t="s">
        <v>282</v>
      </c>
      <c r="W375" s="159" t="s">
        <v>282</v>
      </c>
      <c r="X375" s="159" t="s">
        <v>282</v>
      </c>
      <c r="Y375" s="159" t="s">
        <v>282</v>
      </c>
      <c r="Z375" s="159" t="s">
        <v>282</v>
      </c>
      <c r="AA375" s="159">
        <v>15.8</v>
      </c>
      <c r="AB375" s="159">
        <v>6.1</v>
      </c>
      <c r="AC375" s="159">
        <v>49</v>
      </c>
      <c r="AD375" s="66" t="s">
        <v>282</v>
      </c>
      <c r="AE375" s="159" t="s">
        <v>282</v>
      </c>
      <c r="AF375" s="66" t="s">
        <v>282</v>
      </c>
      <c r="AG375" s="159" t="s">
        <v>282</v>
      </c>
      <c r="AH375" s="159" t="s">
        <v>282</v>
      </c>
      <c r="AI375" s="159" t="s">
        <v>282</v>
      </c>
      <c r="AJ375" s="159" t="s">
        <v>282</v>
      </c>
      <c r="AK375" s="159" t="s">
        <v>282</v>
      </c>
      <c r="AL375" s="159" t="s">
        <v>282</v>
      </c>
      <c r="AM375" s="159">
        <v>49</v>
      </c>
      <c r="AN375" s="159">
        <v>48</v>
      </c>
      <c r="AO375" s="159" t="s">
        <v>246</v>
      </c>
      <c r="AP375" s="159" t="s">
        <v>10507</v>
      </c>
      <c r="AQ375" s="159" t="s">
        <v>282</v>
      </c>
      <c r="AR375" s="159">
        <v>5</v>
      </c>
      <c r="AS375" s="159" t="s">
        <v>282</v>
      </c>
      <c r="AT375" s="159" t="s">
        <v>282</v>
      </c>
      <c r="AU375" s="159" t="s">
        <v>282</v>
      </c>
      <c r="AV375" s="159" t="s">
        <v>282</v>
      </c>
      <c r="AW375" s="159" t="s">
        <v>282</v>
      </c>
      <c r="AX375" s="159" t="s">
        <v>282</v>
      </c>
      <c r="AY375" s="159" t="s">
        <v>282</v>
      </c>
      <c r="AZ375" s="159" t="s">
        <v>282</v>
      </c>
      <c r="BA375" s="159" t="s">
        <v>299</v>
      </c>
      <c r="BB375" s="159">
        <v>17</v>
      </c>
      <c r="BC375" s="159" t="s">
        <v>282</v>
      </c>
      <c r="BD375" s="159" t="s">
        <v>282</v>
      </c>
      <c r="BE375" s="159" t="s">
        <v>282</v>
      </c>
      <c r="BF375" s="159" t="s">
        <v>282</v>
      </c>
      <c r="BG375" s="159" t="s">
        <v>282</v>
      </c>
      <c r="BH375" s="159" t="s">
        <v>282</v>
      </c>
      <c r="BI375" s="159">
        <v>15.7</v>
      </c>
      <c r="BJ375" s="159">
        <v>5.8</v>
      </c>
      <c r="BK375" s="159">
        <v>25</v>
      </c>
      <c r="BL375" s="66" t="s">
        <v>282</v>
      </c>
      <c r="BM375" s="159" t="s">
        <v>282</v>
      </c>
      <c r="BN375" s="66" t="s">
        <v>282</v>
      </c>
      <c r="BO375" s="159" t="s">
        <v>282</v>
      </c>
      <c r="BP375" s="159" t="s">
        <v>282</v>
      </c>
      <c r="BQ375" s="159" t="s">
        <v>282</v>
      </c>
      <c r="BR375" s="159" t="s">
        <v>282</v>
      </c>
      <c r="BS375" s="159" t="s">
        <v>282</v>
      </c>
      <c r="BT375" s="159" t="s">
        <v>282</v>
      </c>
      <c r="BU375" s="159">
        <v>25</v>
      </c>
      <c r="BV375" s="159">
        <v>20</v>
      </c>
      <c r="BW375" s="159" t="s">
        <v>282</v>
      </c>
      <c r="BX375" s="159" t="s">
        <v>282</v>
      </c>
      <c r="BY375" s="159" t="s">
        <v>282</v>
      </c>
      <c r="BZ375" s="159" t="s">
        <v>282</v>
      </c>
      <c r="CA375" s="159" t="s">
        <v>282</v>
      </c>
      <c r="CB375" s="159" t="s">
        <v>282</v>
      </c>
      <c r="CC375" s="159" t="s">
        <v>282</v>
      </c>
      <c r="CD375" s="159" t="s">
        <v>282</v>
      </c>
      <c r="CE375" s="159" t="s">
        <v>282</v>
      </c>
      <c r="CF375" s="159" t="s">
        <v>282</v>
      </c>
      <c r="CG375" s="159" t="s">
        <v>282</v>
      </c>
      <c r="CH375" s="159" t="s">
        <v>282</v>
      </c>
      <c r="CI375" s="159" t="s">
        <v>282</v>
      </c>
      <c r="CJ375" s="159" t="s">
        <v>282</v>
      </c>
      <c r="CK375" s="159" t="s">
        <v>282</v>
      </c>
      <c r="CL375" s="159" t="s">
        <v>282</v>
      </c>
      <c r="CM375" s="159" t="s">
        <v>282</v>
      </c>
      <c r="CN375" s="159" t="s">
        <v>282</v>
      </c>
      <c r="CO375" s="159" t="s">
        <v>282</v>
      </c>
      <c r="CP375" s="159" t="s">
        <v>282</v>
      </c>
      <c r="CQ375" s="159" t="s">
        <v>282</v>
      </c>
      <c r="CR375" s="159" t="s">
        <v>282</v>
      </c>
      <c r="CS375" s="159" t="s">
        <v>282</v>
      </c>
      <c r="CT375" s="159" t="s">
        <v>282</v>
      </c>
      <c r="CU375" s="159" t="s">
        <v>282</v>
      </c>
      <c r="CV375" s="159" t="s">
        <v>282</v>
      </c>
      <c r="CW375" s="159" t="s">
        <v>282</v>
      </c>
      <c r="CX375" s="159" t="s">
        <v>282</v>
      </c>
      <c r="CY375" s="159" t="s">
        <v>282</v>
      </c>
      <c r="CZ375" s="159" t="s">
        <v>282</v>
      </c>
      <c r="DA375" s="159" t="s">
        <v>282</v>
      </c>
      <c r="DB375" s="159" t="s">
        <v>282</v>
      </c>
      <c r="DC375" s="159" t="s">
        <v>282</v>
      </c>
      <c r="DD375" s="159" t="s">
        <v>282</v>
      </c>
      <c r="DE375" s="159" t="s">
        <v>282</v>
      </c>
      <c r="DF375" s="159" t="s">
        <v>282</v>
      </c>
      <c r="DG375" s="159" t="s">
        <v>282</v>
      </c>
      <c r="DH375" s="159" t="s">
        <v>282</v>
      </c>
      <c r="DI375" s="159" t="s">
        <v>282</v>
      </c>
      <c r="DJ375" s="159" t="s">
        <v>282</v>
      </c>
      <c r="DK375" s="159" t="s">
        <v>282</v>
      </c>
      <c r="DL375" s="159" t="s">
        <v>282</v>
      </c>
      <c r="DM375" s="159" t="s">
        <v>282</v>
      </c>
      <c r="DN375" s="159" t="s">
        <v>282</v>
      </c>
      <c r="DO375" s="159" t="s">
        <v>282</v>
      </c>
      <c r="DP375" s="159" t="s">
        <v>282</v>
      </c>
      <c r="DQ375" s="159" t="s">
        <v>282</v>
      </c>
      <c r="DR375" s="159" t="s">
        <v>282</v>
      </c>
      <c r="DS375" s="159" t="s">
        <v>282</v>
      </c>
      <c r="DT375" s="159" t="s">
        <v>282</v>
      </c>
      <c r="DU375" s="159" t="s">
        <v>282</v>
      </c>
      <c r="DV375" s="159" t="s">
        <v>282</v>
      </c>
      <c r="DW375" s="159" t="s">
        <v>282</v>
      </c>
      <c r="DX375" s="159" t="s">
        <v>282</v>
      </c>
      <c r="DY375" s="159" t="s">
        <v>282</v>
      </c>
      <c r="DZ375" s="159" t="s">
        <v>282</v>
      </c>
      <c r="EA375" s="159" t="s">
        <v>282</v>
      </c>
      <c r="EB375" s="159" t="s">
        <v>282</v>
      </c>
      <c r="EC375" s="159" t="s">
        <v>282</v>
      </c>
      <c r="ED375" s="159" t="s">
        <v>282</v>
      </c>
      <c r="EE375" s="159" t="s">
        <v>282</v>
      </c>
      <c r="EF375" s="159" t="s">
        <v>282</v>
      </c>
      <c r="EG375" s="159" t="s">
        <v>282</v>
      </c>
      <c r="EH375" s="159" t="s">
        <v>282</v>
      </c>
      <c r="EI375" s="159" t="s">
        <v>282</v>
      </c>
      <c r="EJ375" s="159" t="s">
        <v>282</v>
      </c>
      <c r="EK375" s="159" t="s">
        <v>282</v>
      </c>
      <c r="EL375" s="159" t="s">
        <v>282</v>
      </c>
      <c r="EM375" s="159" t="s">
        <v>282</v>
      </c>
      <c r="EN375" s="159" t="s">
        <v>282</v>
      </c>
      <c r="EO375" s="159" t="s">
        <v>282</v>
      </c>
      <c r="EP375" s="159" t="s">
        <v>282</v>
      </c>
      <c r="EQ375" s="159" t="s">
        <v>282</v>
      </c>
      <c r="ER375" s="159" t="s">
        <v>282</v>
      </c>
      <c r="ES375" s="159" t="s">
        <v>282</v>
      </c>
      <c r="ET375" s="159" t="s">
        <v>282</v>
      </c>
      <c r="EU375" s="159" t="s">
        <v>282</v>
      </c>
      <c r="EV375" s="159" t="s">
        <v>282</v>
      </c>
      <c r="EW375" s="159" t="s">
        <v>282</v>
      </c>
      <c r="EX375" s="159" t="s">
        <v>282</v>
      </c>
      <c r="EY375" s="159" t="s">
        <v>282</v>
      </c>
      <c r="EZ375" s="159" t="s">
        <v>282</v>
      </c>
      <c r="FA375" s="159" t="s">
        <v>282</v>
      </c>
      <c r="FB375" s="159" t="s">
        <v>282</v>
      </c>
      <c r="FC375" s="159" t="s">
        <v>282</v>
      </c>
      <c r="FD375" s="159" t="s">
        <v>282</v>
      </c>
      <c r="FE375" s="159" t="s">
        <v>282</v>
      </c>
      <c r="FF375" s="159" t="s">
        <v>282</v>
      </c>
      <c r="FG375" s="159" t="s">
        <v>282</v>
      </c>
      <c r="FH375" s="159" t="s">
        <v>282</v>
      </c>
      <c r="FI375" s="159" t="s">
        <v>282</v>
      </c>
      <c r="FJ375" s="159" t="s">
        <v>282</v>
      </c>
      <c r="FK375" s="159" t="s">
        <v>282</v>
      </c>
      <c r="FL375" s="159" t="s">
        <v>282</v>
      </c>
      <c r="FM375" s="159" t="s">
        <v>282</v>
      </c>
      <c r="FN375" s="159" t="s">
        <v>282</v>
      </c>
      <c r="FO375" s="159" t="s">
        <v>282</v>
      </c>
      <c r="FP375" s="159" t="s">
        <v>282</v>
      </c>
      <c r="FQ375" s="159" t="s">
        <v>282</v>
      </c>
      <c r="FR375" s="159" t="s">
        <v>282</v>
      </c>
      <c r="FS375" s="159" t="s">
        <v>282</v>
      </c>
      <c r="FT375" s="159" t="s">
        <v>282</v>
      </c>
    </row>
    <row r="376" spans="1:176" x14ac:dyDescent="0.25">
      <c r="A376" s="212" t="s">
        <v>6783</v>
      </c>
      <c r="B376" s="159" t="s">
        <v>14830</v>
      </c>
      <c r="C376" s="66" t="str">
        <f>IF(ISNUMBER(Severity!H376)=FALSE,Severity!F376,IF(Severity!H376&gt;=0.5,"YES","NO"))</f>
        <v>YES</v>
      </c>
      <c r="D376" s="66" t="str">
        <f>IF(ISNUMBER(Severity!I376)=FALSE,Severity!G376,IF(Severity!I376&gt;0.5,"YES","NO"))</f>
        <v>NO</v>
      </c>
      <c r="E376" s="159">
        <v>6</v>
      </c>
      <c r="F376" s="159">
        <v>2</v>
      </c>
      <c r="G376" s="159" t="s">
        <v>261</v>
      </c>
      <c r="H376" s="159" t="s">
        <v>10507</v>
      </c>
      <c r="I376" s="159">
        <v>2</v>
      </c>
      <c r="J376" s="159" t="s">
        <v>282</v>
      </c>
      <c r="K376" s="159" t="s">
        <v>299</v>
      </c>
      <c r="L376" s="159">
        <v>17</v>
      </c>
      <c r="M376" s="159">
        <v>18</v>
      </c>
      <c r="N376" s="159">
        <v>7</v>
      </c>
      <c r="O376" s="159" t="s">
        <v>299</v>
      </c>
      <c r="P376" s="159">
        <v>17</v>
      </c>
      <c r="Q376" s="159">
        <v>22</v>
      </c>
      <c r="R376" s="159">
        <v>50</v>
      </c>
      <c r="S376" s="159" t="s">
        <v>299</v>
      </c>
      <c r="T376" s="159">
        <v>17</v>
      </c>
      <c r="U376" s="159">
        <v>23.7</v>
      </c>
      <c r="V376" s="159" t="s">
        <v>282</v>
      </c>
      <c r="W376" s="159">
        <v>28</v>
      </c>
      <c r="X376" s="159" t="s">
        <v>282</v>
      </c>
      <c r="Y376" s="159" t="s">
        <v>282</v>
      </c>
      <c r="Z376" s="159" t="s">
        <v>282</v>
      </c>
      <c r="AA376" s="159" t="s">
        <v>282</v>
      </c>
      <c r="AB376" s="159" t="s">
        <v>282</v>
      </c>
      <c r="AC376" s="159" t="s">
        <v>282</v>
      </c>
      <c r="AD376" s="159" t="s">
        <v>282</v>
      </c>
      <c r="AE376" s="159" t="s">
        <v>282</v>
      </c>
      <c r="AF376" s="159" t="s">
        <v>282</v>
      </c>
      <c r="AG376" s="159">
        <v>-15.1</v>
      </c>
      <c r="AH376" s="159">
        <v>7.8</v>
      </c>
      <c r="AI376" s="159">
        <v>28</v>
      </c>
      <c r="AJ376" s="159" t="s">
        <v>282</v>
      </c>
      <c r="AK376" s="159" t="s">
        <v>282</v>
      </c>
      <c r="AL376" s="159" t="s">
        <v>282</v>
      </c>
      <c r="AM376" s="159">
        <v>28</v>
      </c>
      <c r="AN376" s="159" t="s">
        <v>282</v>
      </c>
      <c r="AO376" s="159" t="s">
        <v>257</v>
      </c>
      <c r="AP376" s="159" t="s">
        <v>10507</v>
      </c>
      <c r="AQ376" s="159">
        <v>1</v>
      </c>
      <c r="AR376" s="159" t="s">
        <v>282</v>
      </c>
      <c r="AS376" s="159" t="s">
        <v>299</v>
      </c>
      <c r="AT376" s="159">
        <v>17</v>
      </c>
      <c r="AU376" s="159">
        <v>17</v>
      </c>
      <c r="AV376" s="159">
        <v>7</v>
      </c>
      <c r="AW376" s="159" t="s">
        <v>299</v>
      </c>
      <c r="AX376" s="159">
        <v>17</v>
      </c>
      <c r="AY376" s="159">
        <v>19</v>
      </c>
      <c r="AZ376" s="159">
        <v>50</v>
      </c>
      <c r="BA376" s="159" t="s">
        <v>299</v>
      </c>
      <c r="BB376" s="159">
        <v>17</v>
      </c>
      <c r="BC376" s="159">
        <v>23.8</v>
      </c>
      <c r="BD376" s="159" t="s">
        <v>282</v>
      </c>
      <c r="BE376" s="159">
        <v>28</v>
      </c>
      <c r="BF376" s="159" t="s">
        <v>282</v>
      </c>
      <c r="BG376" s="159" t="s">
        <v>282</v>
      </c>
      <c r="BH376" s="159" t="s">
        <v>282</v>
      </c>
      <c r="BI376" s="159" t="s">
        <v>282</v>
      </c>
      <c r="BJ376" s="159" t="s">
        <v>282</v>
      </c>
      <c r="BK376" s="159" t="s">
        <v>282</v>
      </c>
      <c r="BL376" s="159" t="s">
        <v>282</v>
      </c>
      <c r="BM376" s="159" t="s">
        <v>282</v>
      </c>
      <c r="BN376" s="159" t="s">
        <v>282</v>
      </c>
      <c r="BO376" s="159">
        <v>-12.1</v>
      </c>
      <c r="BP376" s="159">
        <v>7.7</v>
      </c>
      <c r="BQ376" s="159">
        <v>28</v>
      </c>
      <c r="BR376" s="159" t="s">
        <v>282</v>
      </c>
      <c r="BS376" s="159" t="s">
        <v>282</v>
      </c>
      <c r="BT376" s="159" t="s">
        <v>282</v>
      </c>
      <c r="BU376" s="159">
        <v>28</v>
      </c>
      <c r="BV376" s="159" t="s">
        <v>282</v>
      </c>
      <c r="BW376" s="159" t="s">
        <v>282</v>
      </c>
      <c r="BX376" s="159" t="s">
        <v>282</v>
      </c>
      <c r="BY376" s="159" t="s">
        <v>282</v>
      </c>
      <c r="BZ376" s="159" t="s">
        <v>282</v>
      </c>
      <c r="CA376" s="159" t="s">
        <v>282</v>
      </c>
      <c r="CB376" s="159" t="s">
        <v>282</v>
      </c>
      <c r="CC376" s="159" t="s">
        <v>282</v>
      </c>
      <c r="CD376" s="159" t="s">
        <v>282</v>
      </c>
      <c r="CE376" s="159" t="s">
        <v>282</v>
      </c>
      <c r="CF376" s="159" t="s">
        <v>282</v>
      </c>
      <c r="CG376" s="159" t="s">
        <v>282</v>
      </c>
      <c r="CH376" s="159" t="s">
        <v>282</v>
      </c>
      <c r="CI376" s="159" t="s">
        <v>282</v>
      </c>
      <c r="CJ376" s="159" t="s">
        <v>282</v>
      </c>
      <c r="CK376" s="159" t="s">
        <v>282</v>
      </c>
      <c r="CL376" s="159" t="s">
        <v>282</v>
      </c>
      <c r="CM376" s="159" t="s">
        <v>282</v>
      </c>
      <c r="CN376" s="159" t="s">
        <v>282</v>
      </c>
      <c r="CO376" s="159" t="s">
        <v>282</v>
      </c>
      <c r="CP376" s="159" t="s">
        <v>282</v>
      </c>
      <c r="CQ376" s="159" t="s">
        <v>282</v>
      </c>
      <c r="CR376" s="159" t="s">
        <v>282</v>
      </c>
      <c r="CS376" s="159" t="s">
        <v>282</v>
      </c>
      <c r="CT376" s="159" t="s">
        <v>282</v>
      </c>
      <c r="CU376" s="159" t="s">
        <v>282</v>
      </c>
      <c r="CV376" s="159" t="s">
        <v>282</v>
      </c>
      <c r="CW376" s="159" t="s">
        <v>282</v>
      </c>
      <c r="CX376" s="159" t="s">
        <v>282</v>
      </c>
      <c r="CY376" s="159" t="s">
        <v>282</v>
      </c>
      <c r="CZ376" s="159" t="s">
        <v>282</v>
      </c>
      <c r="DA376" s="159" t="s">
        <v>282</v>
      </c>
      <c r="DB376" s="159" t="s">
        <v>282</v>
      </c>
      <c r="DC376" s="159" t="s">
        <v>282</v>
      </c>
      <c r="DD376" s="159" t="s">
        <v>282</v>
      </c>
      <c r="DE376" s="159" t="s">
        <v>282</v>
      </c>
      <c r="DF376" s="159" t="s">
        <v>282</v>
      </c>
      <c r="DG376" s="159" t="s">
        <v>282</v>
      </c>
      <c r="DH376" s="159" t="s">
        <v>282</v>
      </c>
      <c r="DI376" s="159" t="s">
        <v>282</v>
      </c>
      <c r="DJ376" s="159" t="s">
        <v>282</v>
      </c>
      <c r="DK376" s="159" t="s">
        <v>282</v>
      </c>
      <c r="DL376" s="159" t="s">
        <v>282</v>
      </c>
      <c r="DM376" s="159" t="s">
        <v>282</v>
      </c>
      <c r="DN376" s="159" t="s">
        <v>282</v>
      </c>
      <c r="DO376" s="159" t="s">
        <v>282</v>
      </c>
      <c r="DP376" s="159" t="s">
        <v>282</v>
      </c>
      <c r="DQ376" s="159" t="s">
        <v>282</v>
      </c>
      <c r="DR376" s="159" t="s">
        <v>282</v>
      </c>
      <c r="DS376" s="159" t="s">
        <v>282</v>
      </c>
      <c r="DT376" s="159" t="s">
        <v>282</v>
      </c>
      <c r="DU376" s="159" t="s">
        <v>282</v>
      </c>
      <c r="DV376" s="159" t="s">
        <v>282</v>
      </c>
      <c r="DW376" s="159" t="s">
        <v>282</v>
      </c>
      <c r="DX376" s="159" t="s">
        <v>282</v>
      </c>
      <c r="DY376" s="159" t="s">
        <v>282</v>
      </c>
      <c r="DZ376" s="159" t="s">
        <v>282</v>
      </c>
      <c r="EA376" s="159" t="s">
        <v>282</v>
      </c>
      <c r="EB376" s="159" t="s">
        <v>282</v>
      </c>
      <c r="EC376" s="159" t="s">
        <v>282</v>
      </c>
      <c r="ED376" s="159" t="s">
        <v>282</v>
      </c>
      <c r="EE376" s="159" t="s">
        <v>282</v>
      </c>
      <c r="EF376" s="159" t="s">
        <v>282</v>
      </c>
      <c r="EG376" s="159" t="s">
        <v>282</v>
      </c>
      <c r="EH376" s="159" t="s">
        <v>282</v>
      </c>
      <c r="EI376" s="159" t="s">
        <v>282</v>
      </c>
      <c r="EJ376" s="159" t="s">
        <v>282</v>
      </c>
      <c r="EK376" s="159" t="s">
        <v>282</v>
      </c>
      <c r="EL376" s="159" t="s">
        <v>282</v>
      </c>
      <c r="EM376" s="159" t="s">
        <v>282</v>
      </c>
      <c r="EN376" s="159" t="s">
        <v>282</v>
      </c>
      <c r="EO376" s="159" t="s">
        <v>282</v>
      </c>
      <c r="EP376" s="159" t="s">
        <v>282</v>
      </c>
      <c r="EQ376" s="159" t="s">
        <v>282</v>
      </c>
      <c r="ER376" s="159" t="s">
        <v>282</v>
      </c>
      <c r="ES376" s="159" t="s">
        <v>282</v>
      </c>
      <c r="ET376" s="159" t="s">
        <v>282</v>
      </c>
      <c r="EU376" s="159" t="s">
        <v>282</v>
      </c>
      <c r="EV376" s="159" t="s">
        <v>282</v>
      </c>
      <c r="EW376" s="159" t="s">
        <v>282</v>
      </c>
      <c r="EX376" s="159" t="s">
        <v>282</v>
      </c>
      <c r="EY376" s="159" t="s">
        <v>282</v>
      </c>
      <c r="EZ376" s="159" t="s">
        <v>282</v>
      </c>
      <c r="FA376" s="159" t="s">
        <v>282</v>
      </c>
      <c r="FB376" s="159" t="s">
        <v>282</v>
      </c>
      <c r="FC376" s="159" t="s">
        <v>282</v>
      </c>
      <c r="FD376" s="159" t="s">
        <v>282</v>
      </c>
      <c r="FE376" s="159" t="s">
        <v>282</v>
      </c>
      <c r="FF376" s="159" t="s">
        <v>282</v>
      </c>
      <c r="FG376" s="159" t="s">
        <v>282</v>
      </c>
      <c r="FH376" s="159" t="s">
        <v>282</v>
      </c>
      <c r="FI376" s="159" t="s">
        <v>282</v>
      </c>
      <c r="FJ376" s="159" t="s">
        <v>282</v>
      </c>
      <c r="FK376" s="159" t="s">
        <v>282</v>
      </c>
      <c r="FL376" s="159" t="s">
        <v>282</v>
      </c>
      <c r="FM376" s="159" t="s">
        <v>282</v>
      </c>
      <c r="FN376" s="159" t="s">
        <v>282</v>
      </c>
      <c r="FO376" s="159" t="s">
        <v>282</v>
      </c>
      <c r="FP376" s="159" t="s">
        <v>282</v>
      </c>
      <c r="FQ376" s="159" t="s">
        <v>282</v>
      </c>
      <c r="FR376" s="159" t="s">
        <v>282</v>
      </c>
      <c r="FS376" s="159" t="s">
        <v>282</v>
      </c>
      <c r="FT376" s="159" t="s">
        <v>282</v>
      </c>
    </row>
    <row r="377" spans="1:176" x14ac:dyDescent="0.25">
      <c r="A377" s="212" t="s">
        <v>15751</v>
      </c>
      <c r="B377" s="159" t="s">
        <v>282</v>
      </c>
      <c r="C377" s="66" t="str">
        <f>IF(ISNUMBER(Severity!H377)=FALSE,Severity!F377,IF(Severity!H377&gt;=0.5,"YES","NO"))</f>
        <v>YES</v>
      </c>
      <c r="D377" s="66" t="str">
        <f>IF(ISNUMBER(Severity!I377)=FALSE,Severity!G377,IF(Severity!I377&gt;0.5,"YES","NO"))</f>
        <v>NO</v>
      </c>
      <c r="E377" s="159">
        <v>8</v>
      </c>
      <c r="F377" s="159">
        <v>2</v>
      </c>
      <c r="G377" s="212" t="s">
        <v>670</v>
      </c>
      <c r="H377" s="159" t="s">
        <v>183</v>
      </c>
      <c r="I377" s="159" t="s">
        <v>282</v>
      </c>
      <c r="J377" s="159">
        <v>5</v>
      </c>
      <c r="K377" s="159" t="s">
        <v>282</v>
      </c>
      <c r="L377" s="159" t="s">
        <v>282</v>
      </c>
      <c r="M377" s="159" t="s">
        <v>282</v>
      </c>
      <c r="N377" s="159" t="s">
        <v>282</v>
      </c>
      <c r="O377" s="159" t="s">
        <v>282</v>
      </c>
      <c r="P377" s="159" t="s">
        <v>282</v>
      </c>
      <c r="Q377" s="159" t="s">
        <v>282</v>
      </c>
      <c r="R377" s="159" t="s">
        <v>282</v>
      </c>
      <c r="S377" s="159" t="s">
        <v>192</v>
      </c>
      <c r="T377" s="159">
        <v>9</v>
      </c>
      <c r="U377" s="159">
        <v>19.600000000000001</v>
      </c>
      <c r="V377" s="159">
        <v>4.0999999999999996</v>
      </c>
      <c r="W377" s="159">
        <v>25</v>
      </c>
      <c r="X377" s="159" t="s">
        <v>282</v>
      </c>
      <c r="Y377" s="159" t="s">
        <v>282</v>
      </c>
      <c r="Z377" s="159" t="s">
        <v>282</v>
      </c>
      <c r="AA377" s="159">
        <v>8.23</v>
      </c>
      <c r="AB377" s="159">
        <v>5.76</v>
      </c>
      <c r="AC377" s="159">
        <v>25</v>
      </c>
      <c r="AD377" s="159">
        <v>7.21</v>
      </c>
      <c r="AE377" s="159">
        <v>6.08</v>
      </c>
      <c r="AF377" s="159">
        <v>20</v>
      </c>
      <c r="AG377" s="159" t="s">
        <v>282</v>
      </c>
      <c r="AH377" s="159" t="s">
        <v>282</v>
      </c>
      <c r="AI377" s="159" t="s">
        <v>282</v>
      </c>
      <c r="AJ377" s="159" t="s">
        <v>282</v>
      </c>
      <c r="AK377" s="159" t="s">
        <v>282</v>
      </c>
      <c r="AL377" s="159" t="s">
        <v>282</v>
      </c>
      <c r="AM377" s="159">
        <v>25</v>
      </c>
      <c r="AN377" s="159">
        <v>20</v>
      </c>
      <c r="AO377" s="159" t="s">
        <v>636</v>
      </c>
      <c r="AP377" s="159" t="s">
        <v>282</v>
      </c>
      <c r="AQ377" s="159" t="s">
        <v>282</v>
      </c>
      <c r="AR377" s="159">
        <v>9</v>
      </c>
      <c r="AS377" s="159" t="s">
        <v>282</v>
      </c>
      <c r="AT377" s="159" t="s">
        <v>282</v>
      </c>
      <c r="AU377" s="159" t="s">
        <v>282</v>
      </c>
      <c r="AV377" s="159" t="s">
        <v>282</v>
      </c>
      <c r="AW377" s="159" t="s">
        <v>282</v>
      </c>
      <c r="AX377" s="159" t="s">
        <v>282</v>
      </c>
      <c r="AY377" s="159" t="s">
        <v>282</v>
      </c>
      <c r="AZ377" s="159" t="s">
        <v>282</v>
      </c>
      <c r="BA377" s="159" t="s">
        <v>192</v>
      </c>
      <c r="BB377" s="159">
        <v>9</v>
      </c>
      <c r="BC377" s="159">
        <v>17</v>
      </c>
      <c r="BD377" s="159">
        <v>5.52</v>
      </c>
      <c r="BE377" s="159">
        <v>25</v>
      </c>
      <c r="BF377" s="159" t="s">
        <v>282</v>
      </c>
      <c r="BG377" s="159" t="s">
        <v>282</v>
      </c>
      <c r="BH377" s="159" t="s">
        <v>282</v>
      </c>
      <c r="BI377" s="159">
        <v>14.52</v>
      </c>
      <c r="BJ377" s="159">
        <v>5.75</v>
      </c>
      <c r="BK377" s="159">
        <v>25</v>
      </c>
      <c r="BL377" s="159">
        <v>16.73</v>
      </c>
      <c r="BM377" s="159">
        <v>6.15</v>
      </c>
      <c r="BN377" s="159">
        <v>16</v>
      </c>
      <c r="BO377" s="159" t="s">
        <v>282</v>
      </c>
      <c r="BP377" s="159" t="s">
        <v>282</v>
      </c>
      <c r="BQ377" s="159" t="s">
        <v>282</v>
      </c>
      <c r="BR377" s="159" t="s">
        <v>282</v>
      </c>
      <c r="BS377" s="159" t="s">
        <v>282</v>
      </c>
      <c r="BT377" s="159" t="s">
        <v>282</v>
      </c>
      <c r="BU377" s="159">
        <v>25</v>
      </c>
      <c r="BV377" s="159">
        <v>16</v>
      </c>
      <c r="BW377" s="159" t="s">
        <v>282</v>
      </c>
      <c r="BX377" s="159" t="s">
        <v>282</v>
      </c>
      <c r="BY377" s="159" t="s">
        <v>282</v>
      </c>
      <c r="BZ377" s="159" t="s">
        <v>282</v>
      </c>
      <c r="CA377" s="159" t="s">
        <v>282</v>
      </c>
      <c r="CB377" s="159" t="s">
        <v>282</v>
      </c>
      <c r="CC377" s="159" t="s">
        <v>282</v>
      </c>
      <c r="CD377" s="159" t="s">
        <v>282</v>
      </c>
      <c r="CE377" s="159" t="s">
        <v>282</v>
      </c>
      <c r="CF377" s="159" t="s">
        <v>282</v>
      </c>
      <c r="CG377" s="159" t="s">
        <v>282</v>
      </c>
      <c r="CH377" s="159" t="s">
        <v>282</v>
      </c>
      <c r="CI377" s="159" t="s">
        <v>282</v>
      </c>
      <c r="CJ377" s="159" t="s">
        <v>282</v>
      </c>
      <c r="CK377" s="159" t="s">
        <v>282</v>
      </c>
      <c r="CL377" s="159" t="s">
        <v>282</v>
      </c>
      <c r="CM377" s="159" t="s">
        <v>282</v>
      </c>
      <c r="CN377" s="159" t="s">
        <v>282</v>
      </c>
      <c r="CO377" s="159" t="s">
        <v>282</v>
      </c>
      <c r="CP377" s="159" t="s">
        <v>282</v>
      </c>
      <c r="CQ377" s="159" t="s">
        <v>282</v>
      </c>
      <c r="CR377" s="159" t="s">
        <v>282</v>
      </c>
      <c r="CS377" s="159" t="s">
        <v>282</v>
      </c>
      <c r="CT377" s="159" t="s">
        <v>282</v>
      </c>
      <c r="CU377" s="159" t="s">
        <v>282</v>
      </c>
      <c r="CV377" s="159" t="s">
        <v>282</v>
      </c>
      <c r="CW377" s="159" t="s">
        <v>282</v>
      </c>
      <c r="CX377" s="159" t="s">
        <v>282</v>
      </c>
      <c r="CY377" s="159" t="s">
        <v>282</v>
      </c>
      <c r="CZ377" s="159" t="s">
        <v>282</v>
      </c>
      <c r="DA377" s="159" t="s">
        <v>282</v>
      </c>
      <c r="DB377" s="159" t="s">
        <v>282</v>
      </c>
      <c r="DC377" s="159" t="s">
        <v>282</v>
      </c>
      <c r="DD377" s="159" t="s">
        <v>282</v>
      </c>
      <c r="DE377" s="159" t="s">
        <v>282</v>
      </c>
      <c r="DF377" s="159" t="s">
        <v>282</v>
      </c>
      <c r="DG377" s="159" t="s">
        <v>282</v>
      </c>
      <c r="DH377" s="159" t="s">
        <v>282</v>
      </c>
      <c r="DI377" s="159" t="s">
        <v>282</v>
      </c>
      <c r="DJ377" s="159" t="s">
        <v>282</v>
      </c>
      <c r="DK377" s="159" t="s">
        <v>282</v>
      </c>
      <c r="DL377" s="159" t="s">
        <v>282</v>
      </c>
      <c r="DM377" s="159" t="s">
        <v>282</v>
      </c>
      <c r="DN377" s="159" t="s">
        <v>282</v>
      </c>
      <c r="DO377" s="159" t="s">
        <v>282</v>
      </c>
      <c r="DP377" s="159" t="s">
        <v>282</v>
      </c>
      <c r="DQ377" s="159" t="s">
        <v>282</v>
      </c>
      <c r="DR377" s="159" t="s">
        <v>282</v>
      </c>
      <c r="DS377" s="159" t="s">
        <v>282</v>
      </c>
      <c r="DT377" s="159" t="s">
        <v>282</v>
      </c>
      <c r="DU377" s="159" t="s">
        <v>282</v>
      </c>
      <c r="DV377" s="159" t="s">
        <v>282</v>
      </c>
      <c r="DW377" s="159" t="s">
        <v>282</v>
      </c>
      <c r="DX377" s="159" t="s">
        <v>282</v>
      </c>
      <c r="DY377" s="159" t="s">
        <v>282</v>
      </c>
      <c r="DZ377" s="159" t="s">
        <v>282</v>
      </c>
      <c r="EA377" s="159" t="s">
        <v>282</v>
      </c>
      <c r="EB377" s="159" t="s">
        <v>282</v>
      </c>
      <c r="EC377" s="159" t="s">
        <v>282</v>
      </c>
      <c r="ED377" s="159" t="s">
        <v>282</v>
      </c>
      <c r="EE377" s="159" t="s">
        <v>282</v>
      </c>
      <c r="EF377" s="159" t="s">
        <v>282</v>
      </c>
      <c r="EG377" s="159" t="s">
        <v>282</v>
      </c>
      <c r="EH377" s="159" t="s">
        <v>282</v>
      </c>
      <c r="EI377" s="159" t="s">
        <v>282</v>
      </c>
      <c r="EJ377" s="159" t="s">
        <v>282</v>
      </c>
      <c r="EK377" s="159" t="s">
        <v>282</v>
      </c>
      <c r="EL377" s="159" t="s">
        <v>282</v>
      </c>
      <c r="EM377" s="159" t="s">
        <v>282</v>
      </c>
      <c r="EN377" s="159" t="s">
        <v>282</v>
      </c>
      <c r="EO377" s="159" t="s">
        <v>282</v>
      </c>
      <c r="EP377" s="159" t="s">
        <v>282</v>
      </c>
      <c r="EQ377" s="159" t="s">
        <v>282</v>
      </c>
      <c r="ER377" s="159" t="s">
        <v>282</v>
      </c>
      <c r="ES377" s="159" t="s">
        <v>282</v>
      </c>
      <c r="ET377" s="159" t="s">
        <v>282</v>
      </c>
      <c r="EU377" s="159" t="s">
        <v>282</v>
      </c>
      <c r="EV377" s="159" t="s">
        <v>282</v>
      </c>
      <c r="EW377" s="159" t="s">
        <v>282</v>
      </c>
      <c r="EX377" s="159" t="s">
        <v>282</v>
      </c>
      <c r="EY377" s="159" t="s">
        <v>282</v>
      </c>
      <c r="EZ377" s="159" t="s">
        <v>282</v>
      </c>
      <c r="FA377" s="159" t="s">
        <v>282</v>
      </c>
      <c r="FB377" s="159" t="s">
        <v>282</v>
      </c>
      <c r="FC377" s="159" t="s">
        <v>282</v>
      </c>
      <c r="FD377" s="159" t="s">
        <v>282</v>
      </c>
      <c r="FE377" s="159" t="s">
        <v>282</v>
      </c>
      <c r="FF377" s="159" t="s">
        <v>282</v>
      </c>
      <c r="FG377" s="159" t="s">
        <v>282</v>
      </c>
      <c r="FH377" s="159" t="s">
        <v>282</v>
      </c>
      <c r="FI377" s="159" t="s">
        <v>282</v>
      </c>
      <c r="FJ377" s="159" t="s">
        <v>282</v>
      </c>
      <c r="FK377" s="159" t="s">
        <v>282</v>
      </c>
      <c r="FL377" s="159" t="s">
        <v>282</v>
      </c>
      <c r="FM377" s="159" t="s">
        <v>282</v>
      </c>
      <c r="FN377" s="159" t="s">
        <v>282</v>
      </c>
      <c r="FO377" s="159" t="s">
        <v>282</v>
      </c>
      <c r="FP377" s="159" t="s">
        <v>282</v>
      </c>
      <c r="FQ377" s="159" t="s">
        <v>282</v>
      </c>
      <c r="FR377" s="159" t="s">
        <v>282</v>
      </c>
      <c r="FS377" s="159" t="s">
        <v>282</v>
      </c>
      <c r="FT377" s="159" t="s">
        <v>282</v>
      </c>
    </row>
    <row r="378" spans="1:176" x14ac:dyDescent="0.25">
      <c r="A378" s="212" t="s">
        <v>8453</v>
      </c>
      <c r="B378" s="159" t="s">
        <v>11318</v>
      </c>
      <c r="C378" s="66" t="str">
        <f>IF(ISNUMBER(Severity!H378)=FALSE,Severity!F378,IF(Severity!H378&gt;=0.5,"YES","NO"))</f>
        <v>NO</v>
      </c>
      <c r="D378" s="66" t="str">
        <f>IF(ISNUMBER(Severity!I378)=FALSE,Severity!G378,IF(Severity!I378&gt;0.5,"YES","NO"))</f>
        <v>YES</v>
      </c>
      <c r="E378" s="159">
        <v>8</v>
      </c>
      <c r="F378" s="159">
        <v>2</v>
      </c>
      <c r="G378" s="212" t="s">
        <v>673</v>
      </c>
      <c r="H378" s="159" t="s">
        <v>183</v>
      </c>
      <c r="I378" s="159" t="s">
        <v>282</v>
      </c>
      <c r="J378" s="159">
        <v>38</v>
      </c>
      <c r="K378" s="159" t="s">
        <v>282</v>
      </c>
      <c r="L378" s="159" t="s">
        <v>282</v>
      </c>
      <c r="M378" s="159" t="s">
        <v>282</v>
      </c>
      <c r="N378" s="159" t="s">
        <v>282</v>
      </c>
      <c r="O378" s="159" t="s">
        <v>282</v>
      </c>
      <c r="P378" s="159" t="s">
        <v>282</v>
      </c>
      <c r="Q378" s="159" t="s">
        <v>282</v>
      </c>
      <c r="R378" s="159" t="s">
        <v>282</v>
      </c>
      <c r="S378" s="159" t="s">
        <v>220</v>
      </c>
      <c r="T378" s="159">
        <v>20</v>
      </c>
      <c r="U378" s="159">
        <v>22.1</v>
      </c>
      <c r="V378" s="159">
        <v>10</v>
      </c>
      <c r="W378" s="159">
        <v>81</v>
      </c>
      <c r="X378" s="159">
        <v>22.6</v>
      </c>
      <c r="Y378" s="159">
        <v>10.9</v>
      </c>
      <c r="Z378" s="159">
        <v>43</v>
      </c>
      <c r="AA378" s="159">
        <v>18</v>
      </c>
      <c r="AB378" s="159">
        <v>16</v>
      </c>
      <c r="AC378" s="159">
        <v>81</v>
      </c>
      <c r="AD378" s="159">
        <v>18.5</v>
      </c>
      <c r="AE378" s="159">
        <v>14</v>
      </c>
      <c r="AF378" s="159">
        <v>43</v>
      </c>
      <c r="AG378" s="159" t="s">
        <v>282</v>
      </c>
      <c r="AH378" s="159" t="s">
        <v>282</v>
      </c>
      <c r="AI378" s="159" t="s">
        <v>282</v>
      </c>
      <c r="AJ378" s="159" t="s">
        <v>282</v>
      </c>
      <c r="AK378" s="159" t="s">
        <v>282</v>
      </c>
      <c r="AL378" s="159" t="s">
        <v>282</v>
      </c>
      <c r="AM378" s="159">
        <v>81</v>
      </c>
      <c r="AN378" s="159">
        <v>43</v>
      </c>
      <c r="AO378" s="159" t="s">
        <v>636</v>
      </c>
      <c r="AP378" s="159" t="s">
        <v>282</v>
      </c>
      <c r="AQ378" s="159" t="s">
        <v>282</v>
      </c>
      <c r="AR378" s="159">
        <v>23</v>
      </c>
      <c r="AS378" s="159" t="s">
        <v>282</v>
      </c>
      <c r="AT378" s="159" t="s">
        <v>282</v>
      </c>
      <c r="AU378" s="159" t="s">
        <v>282</v>
      </c>
      <c r="AV378" s="159" t="s">
        <v>282</v>
      </c>
      <c r="AW378" s="159" t="s">
        <v>282</v>
      </c>
      <c r="AX378" s="159" t="s">
        <v>282</v>
      </c>
      <c r="AY378" s="159" t="s">
        <v>282</v>
      </c>
      <c r="AZ378" s="159" t="s">
        <v>282</v>
      </c>
      <c r="BA378" s="159" t="s">
        <v>220</v>
      </c>
      <c r="BB378" s="159">
        <v>20</v>
      </c>
      <c r="BC378" s="159">
        <v>19.5</v>
      </c>
      <c r="BD378" s="159">
        <v>10</v>
      </c>
      <c r="BE378" s="159">
        <v>82</v>
      </c>
      <c r="BF378" s="159">
        <v>18.5</v>
      </c>
      <c r="BG378" s="159">
        <v>9.6</v>
      </c>
      <c r="BH378" s="159">
        <v>59</v>
      </c>
      <c r="BI378" s="159">
        <v>22.4</v>
      </c>
      <c r="BJ378" s="159">
        <v>12.1</v>
      </c>
      <c r="BK378" s="159">
        <v>82</v>
      </c>
      <c r="BL378" s="159">
        <v>21.4</v>
      </c>
      <c r="BM378" s="159">
        <v>13</v>
      </c>
      <c r="BN378" s="159">
        <v>59</v>
      </c>
      <c r="BO378" s="159" t="s">
        <v>282</v>
      </c>
      <c r="BP378" s="159" t="s">
        <v>282</v>
      </c>
      <c r="BQ378" s="159" t="s">
        <v>282</v>
      </c>
      <c r="BR378" s="159" t="s">
        <v>282</v>
      </c>
      <c r="BS378" s="159" t="s">
        <v>282</v>
      </c>
      <c r="BT378" s="159" t="s">
        <v>282</v>
      </c>
      <c r="BU378" s="159">
        <v>82</v>
      </c>
      <c r="BV378" s="159">
        <v>59</v>
      </c>
      <c r="BW378" s="159" t="s">
        <v>282</v>
      </c>
      <c r="BX378" s="159" t="s">
        <v>282</v>
      </c>
      <c r="BY378" s="159" t="s">
        <v>282</v>
      </c>
      <c r="BZ378" s="159" t="s">
        <v>282</v>
      </c>
      <c r="CA378" s="159" t="s">
        <v>282</v>
      </c>
      <c r="CB378" s="159" t="s">
        <v>282</v>
      </c>
      <c r="CC378" s="159" t="s">
        <v>282</v>
      </c>
      <c r="CD378" s="159" t="s">
        <v>282</v>
      </c>
      <c r="CE378" s="159" t="s">
        <v>282</v>
      </c>
      <c r="CF378" s="159" t="s">
        <v>282</v>
      </c>
      <c r="CG378" s="159" t="s">
        <v>282</v>
      </c>
      <c r="CH378" s="159" t="s">
        <v>282</v>
      </c>
      <c r="CI378" s="159" t="s">
        <v>282</v>
      </c>
      <c r="CJ378" s="159" t="s">
        <v>282</v>
      </c>
      <c r="CK378" s="159" t="s">
        <v>282</v>
      </c>
      <c r="CL378" s="159" t="s">
        <v>282</v>
      </c>
      <c r="CM378" s="159" t="s">
        <v>282</v>
      </c>
      <c r="CN378" s="159" t="s">
        <v>282</v>
      </c>
      <c r="CO378" s="159" t="s">
        <v>282</v>
      </c>
      <c r="CP378" s="159" t="s">
        <v>282</v>
      </c>
      <c r="CQ378" s="159" t="s">
        <v>282</v>
      </c>
      <c r="CR378" s="159" t="s">
        <v>282</v>
      </c>
      <c r="CS378" s="159" t="s">
        <v>282</v>
      </c>
      <c r="CT378" s="159" t="s">
        <v>282</v>
      </c>
      <c r="CU378" s="159" t="s">
        <v>282</v>
      </c>
      <c r="CV378" s="159" t="s">
        <v>282</v>
      </c>
      <c r="CW378" s="159" t="s">
        <v>282</v>
      </c>
      <c r="CX378" s="159" t="s">
        <v>282</v>
      </c>
      <c r="CY378" s="159" t="s">
        <v>282</v>
      </c>
      <c r="CZ378" s="159" t="s">
        <v>282</v>
      </c>
      <c r="DA378" s="159" t="s">
        <v>282</v>
      </c>
      <c r="DB378" s="159" t="s">
        <v>282</v>
      </c>
      <c r="DC378" s="159" t="s">
        <v>282</v>
      </c>
      <c r="DD378" s="159" t="s">
        <v>282</v>
      </c>
      <c r="DE378" s="159" t="s">
        <v>282</v>
      </c>
      <c r="DF378" s="159" t="s">
        <v>282</v>
      </c>
      <c r="DG378" s="159" t="s">
        <v>282</v>
      </c>
      <c r="DH378" s="159" t="s">
        <v>282</v>
      </c>
      <c r="DI378" s="159" t="s">
        <v>282</v>
      </c>
      <c r="DJ378" s="159" t="s">
        <v>282</v>
      </c>
      <c r="DK378" s="159" t="s">
        <v>282</v>
      </c>
      <c r="DL378" s="159" t="s">
        <v>282</v>
      </c>
      <c r="DM378" s="159" t="s">
        <v>282</v>
      </c>
      <c r="DN378" s="159" t="s">
        <v>282</v>
      </c>
      <c r="DO378" s="159" t="s">
        <v>282</v>
      </c>
      <c r="DP378" s="159" t="s">
        <v>282</v>
      </c>
      <c r="DQ378" s="159" t="s">
        <v>282</v>
      </c>
      <c r="DR378" s="159" t="s">
        <v>282</v>
      </c>
      <c r="DS378" s="159" t="s">
        <v>282</v>
      </c>
      <c r="DT378" s="159" t="s">
        <v>282</v>
      </c>
      <c r="DU378" s="159" t="s">
        <v>282</v>
      </c>
      <c r="DV378" s="159" t="s">
        <v>282</v>
      </c>
      <c r="DW378" s="159" t="s">
        <v>282</v>
      </c>
      <c r="DX378" s="159" t="s">
        <v>282</v>
      </c>
      <c r="DY378" s="159" t="s">
        <v>282</v>
      </c>
      <c r="DZ378" s="159" t="s">
        <v>282</v>
      </c>
      <c r="EA378" s="159" t="s">
        <v>282</v>
      </c>
      <c r="EB378" s="159" t="s">
        <v>282</v>
      </c>
      <c r="EC378" s="159" t="s">
        <v>282</v>
      </c>
      <c r="ED378" s="159" t="s">
        <v>282</v>
      </c>
      <c r="EE378" s="159" t="s">
        <v>282</v>
      </c>
      <c r="EF378" s="159" t="s">
        <v>282</v>
      </c>
      <c r="EG378" s="159" t="s">
        <v>282</v>
      </c>
      <c r="EH378" s="159" t="s">
        <v>282</v>
      </c>
      <c r="EI378" s="159" t="s">
        <v>282</v>
      </c>
      <c r="EJ378" s="159" t="s">
        <v>282</v>
      </c>
      <c r="EK378" s="159" t="s">
        <v>282</v>
      </c>
      <c r="EL378" s="159" t="s">
        <v>282</v>
      </c>
      <c r="EM378" s="159" t="s">
        <v>282</v>
      </c>
      <c r="EN378" s="159" t="s">
        <v>282</v>
      </c>
      <c r="EO378" s="159" t="s">
        <v>282</v>
      </c>
      <c r="EP378" s="159" t="s">
        <v>282</v>
      </c>
      <c r="EQ378" s="159" t="s">
        <v>282</v>
      </c>
      <c r="ER378" s="159" t="s">
        <v>282</v>
      </c>
      <c r="ES378" s="159" t="s">
        <v>282</v>
      </c>
      <c r="ET378" s="159" t="s">
        <v>282</v>
      </c>
      <c r="EU378" s="159" t="s">
        <v>282</v>
      </c>
      <c r="EV378" s="159" t="s">
        <v>282</v>
      </c>
      <c r="EW378" s="159" t="s">
        <v>282</v>
      </c>
      <c r="EX378" s="159" t="s">
        <v>282</v>
      </c>
      <c r="EY378" s="159" t="s">
        <v>282</v>
      </c>
      <c r="EZ378" s="159" t="s">
        <v>282</v>
      </c>
      <c r="FA378" s="159" t="s">
        <v>282</v>
      </c>
      <c r="FB378" s="159" t="s">
        <v>282</v>
      </c>
      <c r="FC378" s="159" t="s">
        <v>282</v>
      </c>
      <c r="FD378" s="159" t="s">
        <v>282</v>
      </c>
      <c r="FE378" s="159" t="s">
        <v>282</v>
      </c>
      <c r="FF378" s="159" t="s">
        <v>282</v>
      </c>
      <c r="FG378" s="159" t="s">
        <v>282</v>
      </c>
      <c r="FH378" s="159" t="s">
        <v>282</v>
      </c>
      <c r="FI378" s="159" t="s">
        <v>282</v>
      </c>
      <c r="FJ378" s="159" t="s">
        <v>282</v>
      </c>
      <c r="FK378" s="159" t="s">
        <v>282</v>
      </c>
      <c r="FL378" s="159" t="s">
        <v>282</v>
      </c>
      <c r="FM378" s="159" t="s">
        <v>282</v>
      </c>
      <c r="FN378" s="159" t="s">
        <v>282</v>
      </c>
      <c r="FO378" s="159" t="s">
        <v>282</v>
      </c>
      <c r="FP378" s="159" t="s">
        <v>282</v>
      </c>
      <c r="FQ378" s="159" t="s">
        <v>282</v>
      </c>
      <c r="FR378" s="159" t="s">
        <v>282</v>
      </c>
      <c r="FS378" s="159" t="s">
        <v>282</v>
      </c>
      <c r="FT378" s="159" t="s">
        <v>282</v>
      </c>
    </row>
    <row r="379" spans="1:176" x14ac:dyDescent="0.25">
      <c r="A379" s="66" t="s">
        <v>10105</v>
      </c>
      <c r="B379" s="159" t="s">
        <v>11794</v>
      </c>
      <c r="C379" s="66" t="str">
        <f>IF(ISNUMBER(Severity!H379)=FALSE,Severity!F379,IF(Severity!H379&gt;=0.5,"YES","NO"))</f>
        <v>NO</v>
      </c>
      <c r="D379" s="66" t="str">
        <f>IF(ISNUMBER(Severity!I379)=FALSE,Severity!G379,IF(Severity!I379&gt;0.5,"YES","NO"))</f>
        <v>YES</v>
      </c>
      <c r="E379" s="159">
        <v>4</v>
      </c>
      <c r="F379" s="159">
        <v>2</v>
      </c>
      <c r="G379" s="212" t="s">
        <v>313</v>
      </c>
      <c r="H379" s="159" t="s">
        <v>183</v>
      </c>
      <c r="I379" s="159" t="s">
        <v>282</v>
      </c>
      <c r="J379" s="159">
        <v>6</v>
      </c>
      <c r="K379" s="159" t="s">
        <v>435</v>
      </c>
      <c r="L379" s="159">
        <v>21</v>
      </c>
      <c r="M379" s="159">
        <v>12</v>
      </c>
      <c r="N379" s="159">
        <v>16</v>
      </c>
      <c r="O379" s="159" t="s">
        <v>282</v>
      </c>
      <c r="P379" s="159" t="s">
        <v>282</v>
      </c>
      <c r="Q379" s="159" t="s">
        <v>282</v>
      </c>
      <c r="R379" s="159" t="s">
        <v>282</v>
      </c>
      <c r="S379" s="159" t="s">
        <v>435</v>
      </c>
      <c r="T379" s="159">
        <v>21</v>
      </c>
      <c r="U379" s="66">
        <v>27.7</v>
      </c>
      <c r="V379" s="66">
        <v>9.1</v>
      </c>
      <c r="W379" s="159">
        <v>27</v>
      </c>
      <c r="X379" s="159">
        <v>28.9</v>
      </c>
      <c r="Y379" s="159">
        <v>9.6999999999999993</v>
      </c>
      <c r="Z379" s="159">
        <v>21</v>
      </c>
      <c r="AA379" s="66">
        <v>18.2</v>
      </c>
      <c r="AB379" s="66">
        <v>9.5</v>
      </c>
      <c r="AC379" s="66">
        <v>27</v>
      </c>
      <c r="AD379" s="66">
        <v>18.8</v>
      </c>
      <c r="AE379" s="66">
        <v>10</v>
      </c>
      <c r="AF379" s="159">
        <v>21</v>
      </c>
      <c r="AG379" s="66">
        <v>-9.6</v>
      </c>
      <c r="AH379" s="66">
        <v>8.4</v>
      </c>
      <c r="AI379" s="66">
        <v>27</v>
      </c>
      <c r="AJ379" s="159">
        <v>-10.1</v>
      </c>
      <c r="AK379" s="159">
        <v>8.1</v>
      </c>
      <c r="AL379" s="159">
        <v>21</v>
      </c>
      <c r="AM379" s="159">
        <v>27</v>
      </c>
      <c r="AN379" s="159">
        <v>21</v>
      </c>
      <c r="AO379" s="159" t="s">
        <v>636</v>
      </c>
      <c r="AP379" s="159" t="s">
        <v>282</v>
      </c>
      <c r="AQ379" s="159" t="s">
        <v>282</v>
      </c>
      <c r="AR379" s="159">
        <v>7</v>
      </c>
      <c r="AS379" s="159" t="s">
        <v>435</v>
      </c>
      <c r="AT379" s="159">
        <v>21</v>
      </c>
      <c r="AU379" s="159">
        <v>8</v>
      </c>
      <c r="AV379" s="159">
        <v>16</v>
      </c>
      <c r="AW379" s="159" t="s">
        <v>282</v>
      </c>
      <c r="AX379" s="159" t="s">
        <v>282</v>
      </c>
      <c r="AY379" s="159" t="s">
        <v>282</v>
      </c>
      <c r="AZ379" s="159" t="s">
        <v>282</v>
      </c>
      <c r="BA379" s="159" t="s">
        <v>435</v>
      </c>
      <c r="BB379" s="159">
        <v>21</v>
      </c>
      <c r="BC379" s="66">
        <v>23.4</v>
      </c>
      <c r="BD379" s="66">
        <v>7.6</v>
      </c>
      <c r="BE379" s="159">
        <v>25</v>
      </c>
      <c r="BF379" s="66">
        <v>24.9</v>
      </c>
      <c r="BG379" s="66">
        <v>7.5</v>
      </c>
      <c r="BH379" s="159">
        <v>19</v>
      </c>
      <c r="BI379" s="66">
        <v>20.9</v>
      </c>
      <c r="BJ379" s="66">
        <v>8.6</v>
      </c>
      <c r="BK379" s="66">
        <v>25</v>
      </c>
      <c r="BL379" s="66">
        <v>20.9</v>
      </c>
      <c r="BM379" s="66">
        <v>8.5</v>
      </c>
      <c r="BN379" s="159">
        <v>19</v>
      </c>
      <c r="BO379" s="66">
        <v>-2.5</v>
      </c>
      <c r="BP379" s="66">
        <v>10</v>
      </c>
      <c r="BQ379" s="66">
        <v>25</v>
      </c>
      <c r="BR379" s="159">
        <v>-4</v>
      </c>
      <c r="BS379" s="159">
        <v>9.8000000000000007</v>
      </c>
      <c r="BT379" s="159">
        <v>19</v>
      </c>
      <c r="BU379" s="159">
        <v>26</v>
      </c>
      <c r="BV379" s="159">
        <v>19</v>
      </c>
      <c r="BW379" s="159" t="s">
        <v>282</v>
      </c>
      <c r="BX379" s="159" t="s">
        <v>282</v>
      </c>
      <c r="BY379" s="159" t="s">
        <v>282</v>
      </c>
      <c r="BZ379" s="159" t="s">
        <v>282</v>
      </c>
      <c r="CA379" s="159" t="s">
        <v>282</v>
      </c>
      <c r="CB379" s="159" t="s">
        <v>282</v>
      </c>
      <c r="CC379" s="159" t="s">
        <v>282</v>
      </c>
      <c r="CD379" s="159" t="s">
        <v>282</v>
      </c>
      <c r="CE379" s="159" t="s">
        <v>282</v>
      </c>
      <c r="CF379" s="159" t="s">
        <v>282</v>
      </c>
      <c r="CG379" s="159" t="s">
        <v>282</v>
      </c>
      <c r="CH379" s="159" t="s">
        <v>282</v>
      </c>
      <c r="CI379" s="159" t="s">
        <v>282</v>
      </c>
      <c r="CJ379" s="159" t="s">
        <v>282</v>
      </c>
      <c r="CK379" s="159" t="s">
        <v>282</v>
      </c>
      <c r="CL379" s="159" t="s">
        <v>282</v>
      </c>
      <c r="CM379" s="159" t="s">
        <v>282</v>
      </c>
      <c r="CN379" s="159" t="s">
        <v>282</v>
      </c>
      <c r="CO379" s="159" t="s">
        <v>282</v>
      </c>
      <c r="CP379" s="159" t="s">
        <v>282</v>
      </c>
      <c r="CQ379" s="159" t="s">
        <v>282</v>
      </c>
      <c r="CR379" s="159" t="s">
        <v>282</v>
      </c>
      <c r="CS379" s="159" t="s">
        <v>282</v>
      </c>
      <c r="CT379" s="159" t="s">
        <v>282</v>
      </c>
      <c r="CU379" s="159" t="s">
        <v>282</v>
      </c>
      <c r="CV379" s="159" t="s">
        <v>282</v>
      </c>
      <c r="CW379" s="159" t="s">
        <v>282</v>
      </c>
      <c r="CX379" s="159" t="s">
        <v>282</v>
      </c>
      <c r="CY379" s="159" t="s">
        <v>282</v>
      </c>
      <c r="CZ379" s="159" t="s">
        <v>282</v>
      </c>
      <c r="DA379" s="159" t="s">
        <v>282</v>
      </c>
      <c r="DB379" s="159" t="s">
        <v>282</v>
      </c>
      <c r="DC379" s="159" t="s">
        <v>282</v>
      </c>
      <c r="DD379" s="159" t="s">
        <v>282</v>
      </c>
      <c r="DE379" s="159" t="s">
        <v>282</v>
      </c>
      <c r="DF379" s="159" t="s">
        <v>282</v>
      </c>
      <c r="DG379" s="159" t="s">
        <v>282</v>
      </c>
      <c r="DH379" s="159" t="s">
        <v>282</v>
      </c>
      <c r="DI379" s="159" t="s">
        <v>282</v>
      </c>
      <c r="DJ379" s="159" t="s">
        <v>282</v>
      </c>
      <c r="DK379" s="159" t="s">
        <v>282</v>
      </c>
      <c r="DL379" s="159" t="s">
        <v>282</v>
      </c>
      <c r="DM379" s="159" t="s">
        <v>282</v>
      </c>
      <c r="DN379" s="159" t="s">
        <v>282</v>
      </c>
      <c r="DO379" s="159" t="s">
        <v>282</v>
      </c>
      <c r="DP379" s="159" t="s">
        <v>282</v>
      </c>
      <c r="DQ379" s="159" t="s">
        <v>282</v>
      </c>
      <c r="DR379" s="159" t="s">
        <v>282</v>
      </c>
      <c r="DS379" s="159" t="s">
        <v>282</v>
      </c>
      <c r="DT379" s="159" t="s">
        <v>282</v>
      </c>
      <c r="DU379" s="159" t="s">
        <v>282</v>
      </c>
      <c r="DV379" s="159" t="s">
        <v>282</v>
      </c>
      <c r="DW379" s="159" t="s">
        <v>282</v>
      </c>
      <c r="DX379" s="159" t="s">
        <v>282</v>
      </c>
      <c r="DY379" s="159" t="s">
        <v>282</v>
      </c>
      <c r="DZ379" s="159" t="s">
        <v>282</v>
      </c>
      <c r="EA379" s="159" t="s">
        <v>282</v>
      </c>
      <c r="EB379" s="159" t="s">
        <v>282</v>
      </c>
      <c r="EC379" s="159" t="s">
        <v>282</v>
      </c>
      <c r="ED379" s="159" t="s">
        <v>282</v>
      </c>
      <c r="EE379" s="159" t="s">
        <v>282</v>
      </c>
      <c r="EF379" s="159" t="s">
        <v>282</v>
      </c>
      <c r="EG379" s="159" t="s">
        <v>282</v>
      </c>
      <c r="EH379" s="159" t="s">
        <v>282</v>
      </c>
      <c r="EI379" s="159" t="s">
        <v>282</v>
      </c>
      <c r="EJ379" s="159" t="s">
        <v>282</v>
      </c>
      <c r="EK379" s="159" t="s">
        <v>282</v>
      </c>
      <c r="EL379" s="159" t="s">
        <v>282</v>
      </c>
      <c r="EM379" s="159" t="s">
        <v>282</v>
      </c>
      <c r="EN379" s="159" t="s">
        <v>282</v>
      </c>
      <c r="EO379" s="159" t="s">
        <v>282</v>
      </c>
      <c r="EP379" s="159" t="s">
        <v>282</v>
      </c>
      <c r="EQ379" s="159" t="s">
        <v>282</v>
      </c>
      <c r="ER379" s="159" t="s">
        <v>282</v>
      </c>
      <c r="ES379" s="159" t="s">
        <v>282</v>
      </c>
      <c r="ET379" s="159" t="s">
        <v>282</v>
      </c>
      <c r="EU379" s="159" t="s">
        <v>282</v>
      </c>
      <c r="EV379" s="159" t="s">
        <v>282</v>
      </c>
      <c r="EW379" s="159" t="s">
        <v>282</v>
      </c>
      <c r="EX379" s="159" t="s">
        <v>282</v>
      </c>
      <c r="EY379" s="159" t="s">
        <v>282</v>
      </c>
      <c r="EZ379" s="159" t="s">
        <v>282</v>
      </c>
      <c r="FA379" s="159" t="s">
        <v>282</v>
      </c>
      <c r="FB379" s="159" t="s">
        <v>282</v>
      </c>
      <c r="FC379" s="159" t="s">
        <v>282</v>
      </c>
      <c r="FD379" s="159" t="s">
        <v>282</v>
      </c>
      <c r="FE379" s="159" t="s">
        <v>282</v>
      </c>
      <c r="FF379" s="159" t="s">
        <v>282</v>
      </c>
      <c r="FG379" s="159" t="s">
        <v>282</v>
      </c>
      <c r="FH379" s="159" t="s">
        <v>282</v>
      </c>
      <c r="FI379" s="159" t="s">
        <v>282</v>
      </c>
      <c r="FJ379" s="159" t="s">
        <v>282</v>
      </c>
      <c r="FK379" s="159" t="s">
        <v>282</v>
      </c>
      <c r="FL379" s="159" t="s">
        <v>282</v>
      </c>
      <c r="FM379" s="159" t="s">
        <v>282</v>
      </c>
      <c r="FN379" s="159" t="s">
        <v>282</v>
      </c>
      <c r="FO379" s="159" t="s">
        <v>282</v>
      </c>
      <c r="FP379" s="159" t="s">
        <v>282</v>
      </c>
      <c r="FQ379" s="159" t="s">
        <v>282</v>
      </c>
      <c r="FR379" s="159" t="s">
        <v>282</v>
      </c>
      <c r="FS379" s="159" t="s">
        <v>282</v>
      </c>
      <c r="FT379" s="159" t="s">
        <v>282</v>
      </c>
    </row>
    <row r="380" spans="1:176" x14ac:dyDescent="0.25">
      <c r="A380" s="66" t="s">
        <v>8456</v>
      </c>
      <c r="B380" s="159" t="s">
        <v>14596</v>
      </c>
      <c r="C380" s="66" t="str">
        <f>IF(ISNUMBER(Severity!H380)=FALSE,Severity!F380,IF(Severity!H380&gt;=0.5,"YES","NO"))</f>
        <v>YES</v>
      </c>
      <c r="D380" s="66" t="str">
        <f>IF(ISNUMBER(Severity!I380)=FALSE,Severity!G380,IF(Severity!I380&gt;0.5,"YES","NO"))</f>
        <v>NO</v>
      </c>
      <c r="E380" s="159">
        <v>4</v>
      </c>
      <c r="F380" s="159">
        <v>2</v>
      </c>
      <c r="G380" s="66" t="s">
        <v>14597</v>
      </c>
      <c r="H380" s="159" t="s">
        <v>182</v>
      </c>
      <c r="I380" s="159" t="s">
        <v>282</v>
      </c>
      <c r="J380" s="159">
        <v>7</v>
      </c>
      <c r="K380" s="159" t="s">
        <v>282</v>
      </c>
      <c r="L380" s="159" t="s">
        <v>282</v>
      </c>
      <c r="M380" s="159" t="s">
        <v>282</v>
      </c>
      <c r="N380" s="159" t="s">
        <v>282</v>
      </c>
      <c r="O380" s="159" t="s">
        <v>282</v>
      </c>
      <c r="P380" s="159" t="s">
        <v>282</v>
      </c>
      <c r="Q380" s="159" t="s">
        <v>282</v>
      </c>
      <c r="R380" s="159" t="s">
        <v>282</v>
      </c>
      <c r="S380" s="159" t="s">
        <v>299</v>
      </c>
      <c r="T380" s="159">
        <v>24</v>
      </c>
      <c r="U380" s="66" t="s">
        <v>282</v>
      </c>
      <c r="V380" s="66" t="s">
        <v>282</v>
      </c>
      <c r="W380" s="159" t="s">
        <v>282</v>
      </c>
      <c r="X380" s="159">
        <v>29.3</v>
      </c>
      <c r="Y380" s="159">
        <v>7.5</v>
      </c>
      <c r="Z380" s="159">
        <v>43</v>
      </c>
      <c r="AA380" s="66" t="s">
        <v>282</v>
      </c>
      <c r="AB380" s="66" t="s">
        <v>282</v>
      </c>
      <c r="AC380" s="66" t="s">
        <v>282</v>
      </c>
      <c r="AD380" s="159">
        <v>23.2</v>
      </c>
      <c r="AE380" s="159">
        <v>5.5</v>
      </c>
      <c r="AF380" s="159">
        <v>43</v>
      </c>
      <c r="AG380" s="159" t="s">
        <v>282</v>
      </c>
      <c r="AH380" s="159" t="s">
        <v>282</v>
      </c>
      <c r="AI380" s="159" t="s">
        <v>282</v>
      </c>
      <c r="AJ380" s="159" t="s">
        <v>282</v>
      </c>
      <c r="AK380" s="159" t="s">
        <v>282</v>
      </c>
      <c r="AL380" s="159" t="s">
        <v>282</v>
      </c>
      <c r="AM380" s="159">
        <v>50</v>
      </c>
      <c r="AN380" s="159">
        <v>43</v>
      </c>
      <c r="AO380" s="159" t="s">
        <v>14597</v>
      </c>
      <c r="AP380" s="159" t="s">
        <v>182</v>
      </c>
      <c r="AQ380" s="159" t="s">
        <v>282</v>
      </c>
      <c r="AR380" s="159">
        <v>16</v>
      </c>
      <c r="AS380" s="159" t="s">
        <v>282</v>
      </c>
      <c r="AT380" s="159" t="s">
        <v>282</v>
      </c>
      <c r="AU380" s="159" t="s">
        <v>282</v>
      </c>
      <c r="AV380" s="159" t="s">
        <v>282</v>
      </c>
      <c r="AW380" s="159" t="s">
        <v>282</v>
      </c>
      <c r="AX380" s="159" t="s">
        <v>282</v>
      </c>
      <c r="AY380" s="159" t="s">
        <v>282</v>
      </c>
      <c r="AZ380" s="159" t="s">
        <v>282</v>
      </c>
      <c r="BA380" s="159" t="s">
        <v>299</v>
      </c>
      <c r="BB380" s="159">
        <v>24</v>
      </c>
      <c r="BC380" s="159" t="s">
        <v>282</v>
      </c>
      <c r="BD380" s="159" t="s">
        <v>282</v>
      </c>
      <c r="BE380" s="159" t="s">
        <v>282</v>
      </c>
      <c r="BF380" s="66">
        <v>30.1</v>
      </c>
      <c r="BG380" s="66">
        <v>5.3</v>
      </c>
      <c r="BH380" s="159">
        <v>34</v>
      </c>
      <c r="BI380" s="66" t="s">
        <v>282</v>
      </c>
      <c r="BJ380" s="66" t="s">
        <v>282</v>
      </c>
      <c r="BK380" s="66" t="s">
        <v>282</v>
      </c>
      <c r="BL380" s="159">
        <v>24.8</v>
      </c>
      <c r="BM380" s="159">
        <v>6.7</v>
      </c>
      <c r="BN380" s="159">
        <v>34</v>
      </c>
      <c r="BO380" s="159" t="s">
        <v>282</v>
      </c>
      <c r="BP380" s="159" t="s">
        <v>282</v>
      </c>
      <c r="BQ380" s="159" t="s">
        <v>282</v>
      </c>
      <c r="BR380" s="159" t="s">
        <v>282</v>
      </c>
      <c r="BS380" s="159" t="s">
        <v>282</v>
      </c>
      <c r="BT380" s="159" t="s">
        <v>282</v>
      </c>
      <c r="BU380" s="159">
        <v>50</v>
      </c>
      <c r="BV380" s="159">
        <v>34</v>
      </c>
      <c r="BW380" s="159" t="s">
        <v>282</v>
      </c>
      <c r="BX380" s="159" t="s">
        <v>282</v>
      </c>
      <c r="BY380" s="159" t="s">
        <v>282</v>
      </c>
      <c r="BZ380" s="159" t="s">
        <v>282</v>
      </c>
      <c r="CA380" s="159" t="s">
        <v>282</v>
      </c>
      <c r="CB380" s="159" t="s">
        <v>282</v>
      </c>
      <c r="CC380" s="159" t="s">
        <v>282</v>
      </c>
      <c r="CD380" s="159" t="s">
        <v>282</v>
      </c>
      <c r="CE380" s="159" t="s">
        <v>282</v>
      </c>
      <c r="CF380" s="159" t="s">
        <v>282</v>
      </c>
      <c r="CG380" s="159" t="s">
        <v>282</v>
      </c>
      <c r="CH380" s="159" t="s">
        <v>282</v>
      </c>
      <c r="CI380" s="159" t="s">
        <v>282</v>
      </c>
      <c r="CJ380" s="159" t="s">
        <v>282</v>
      </c>
      <c r="CK380" s="159" t="s">
        <v>282</v>
      </c>
      <c r="CL380" s="159" t="s">
        <v>282</v>
      </c>
      <c r="CM380" s="159" t="s">
        <v>282</v>
      </c>
      <c r="CN380" s="159" t="s">
        <v>282</v>
      </c>
      <c r="CO380" s="159" t="s">
        <v>282</v>
      </c>
      <c r="CP380" s="159" t="s">
        <v>282</v>
      </c>
      <c r="CQ380" s="159" t="s">
        <v>282</v>
      </c>
      <c r="CR380" s="159" t="s">
        <v>282</v>
      </c>
      <c r="CS380" s="159" t="s">
        <v>282</v>
      </c>
      <c r="CT380" s="159" t="s">
        <v>282</v>
      </c>
      <c r="CU380" s="159" t="s">
        <v>282</v>
      </c>
      <c r="CV380" s="159" t="s">
        <v>282</v>
      </c>
      <c r="CW380" s="159" t="s">
        <v>282</v>
      </c>
      <c r="CX380" s="159" t="s">
        <v>282</v>
      </c>
      <c r="CY380" s="159" t="s">
        <v>282</v>
      </c>
      <c r="CZ380" s="159" t="s">
        <v>282</v>
      </c>
      <c r="DA380" s="159" t="s">
        <v>282</v>
      </c>
      <c r="DB380" s="159" t="s">
        <v>282</v>
      </c>
      <c r="DC380" s="159" t="s">
        <v>282</v>
      </c>
      <c r="DD380" s="159" t="s">
        <v>282</v>
      </c>
      <c r="DE380" s="159" t="s">
        <v>282</v>
      </c>
      <c r="DF380" s="159" t="s">
        <v>282</v>
      </c>
      <c r="DG380" s="159" t="s">
        <v>282</v>
      </c>
      <c r="DH380" s="159" t="s">
        <v>282</v>
      </c>
      <c r="DI380" s="159" t="s">
        <v>282</v>
      </c>
      <c r="DJ380" s="159" t="s">
        <v>282</v>
      </c>
      <c r="DK380" s="159" t="s">
        <v>282</v>
      </c>
      <c r="DL380" s="159" t="s">
        <v>282</v>
      </c>
      <c r="DM380" s="159" t="s">
        <v>282</v>
      </c>
      <c r="DN380" s="159" t="s">
        <v>282</v>
      </c>
      <c r="DO380" s="159" t="s">
        <v>282</v>
      </c>
      <c r="DP380" s="159" t="s">
        <v>282</v>
      </c>
      <c r="DQ380" s="159" t="s">
        <v>282</v>
      </c>
      <c r="DR380" s="159" t="s">
        <v>282</v>
      </c>
      <c r="DS380" s="159" t="s">
        <v>282</v>
      </c>
      <c r="DT380" s="159" t="s">
        <v>282</v>
      </c>
      <c r="DU380" s="159" t="s">
        <v>282</v>
      </c>
      <c r="DV380" s="159" t="s">
        <v>282</v>
      </c>
      <c r="DW380" s="159" t="s">
        <v>282</v>
      </c>
      <c r="DX380" s="159" t="s">
        <v>282</v>
      </c>
      <c r="DY380" s="159" t="s">
        <v>282</v>
      </c>
      <c r="DZ380" s="159" t="s">
        <v>282</v>
      </c>
      <c r="EA380" s="159" t="s">
        <v>282</v>
      </c>
      <c r="EB380" s="159" t="s">
        <v>282</v>
      </c>
      <c r="EC380" s="159" t="s">
        <v>282</v>
      </c>
      <c r="ED380" s="159" t="s">
        <v>282</v>
      </c>
      <c r="EE380" s="159" t="s">
        <v>282</v>
      </c>
      <c r="EF380" s="159" t="s">
        <v>282</v>
      </c>
      <c r="EG380" s="159" t="s">
        <v>282</v>
      </c>
      <c r="EH380" s="159" t="s">
        <v>282</v>
      </c>
      <c r="EI380" s="159" t="s">
        <v>282</v>
      </c>
      <c r="EJ380" s="159" t="s">
        <v>282</v>
      </c>
      <c r="EK380" s="159" t="s">
        <v>282</v>
      </c>
      <c r="EL380" s="159" t="s">
        <v>282</v>
      </c>
      <c r="EM380" s="159" t="s">
        <v>282</v>
      </c>
      <c r="EN380" s="159" t="s">
        <v>282</v>
      </c>
      <c r="EO380" s="159" t="s">
        <v>282</v>
      </c>
      <c r="EP380" s="159" t="s">
        <v>282</v>
      </c>
      <c r="EQ380" s="159" t="s">
        <v>282</v>
      </c>
      <c r="ER380" s="159" t="s">
        <v>282</v>
      </c>
      <c r="ES380" s="159" t="s">
        <v>282</v>
      </c>
      <c r="ET380" s="159" t="s">
        <v>282</v>
      </c>
      <c r="EU380" s="159" t="s">
        <v>282</v>
      </c>
      <c r="EV380" s="159" t="s">
        <v>282</v>
      </c>
      <c r="EW380" s="159" t="s">
        <v>282</v>
      </c>
      <c r="EX380" s="159" t="s">
        <v>282</v>
      </c>
      <c r="EY380" s="159" t="s">
        <v>282</v>
      </c>
      <c r="EZ380" s="159" t="s">
        <v>282</v>
      </c>
      <c r="FA380" s="159" t="s">
        <v>282</v>
      </c>
      <c r="FB380" s="159" t="s">
        <v>282</v>
      </c>
      <c r="FC380" s="159" t="s">
        <v>282</v>
      </c>
      <c r="FD380" s="159" t="s">
        <v>282</v>
      </c>
      <c r="FE380" s="159" t="s">
        <v>282</v>
      </c>
      <c r="FF380" s="159" t="s">
        <v>282</v>
      </c>
      <c r="FG380" s="159" t="s">
        <v>282</v>
      </c>
      <c r="FH380" s="159" t="s">
        <v>282</v>
      </c>
      <c r="FI380" s="159" t="s">
        <v>282</v>
      </c>
      <c r="FJ380" s="159" t="s">
        <v>282</v>
      </c>
      <c r="FK380" s="159" t="s">
        <v>282</v>
      </c>
      <c r="FL380" s="159" t="s">
        <v>282</v>
      </c>
      <c r="FM380" s="159" t="s">
        <v>282</v>
      </c>
      <c r="FN380" s="159" t="s">
        <v>282</v>
      </c>
      <c r="FO380" s="159" t="s">
        <v>282</v>
      </c>
      <c r="FP380" s="159" t="s">
        <v>282</v>
      </c>
      <c r="FQ380" s="159" t="s">
        <v>282</v>
      </c>
      <c r="FR380" s="159" t="s">
        <v>282</v>
      </c>
      <c r="FS380" s="159" t="s">
        <v>282</v>
      </c>
      <c r="FT380" s="159" t="s">
        <v>282</v>
      </c>
    </row>
    <row r="381" spans="1:176" x14ac:dyDescent="0.25">
      <c r="A381" s="212" t="s">
        <v>8463</v>
      </c>
      <c r="B381" s="159" t="s">
        <v>18065</v>
      </c>
      <c r="C381" s="66" t="str">
        <f>IF(ISNUMBER(Severity!H381)=FALSE,Severity!F381,IF(Severity!H381&gt;=0.5,"YES","NO"))</f>
        <v>NO</v>
      </c>
      <c r="D381" s="66" t="str">
        <f>IF(ISNUMBER(Severity!I381)=FALSE,Severity!G381,IF(Severity!I381&gt;0.5,"YES","NO"))</f>
        <v>YES</v>
      </c>
      <c r="E381" s="159">
        <v>6</v>
      </c>
      <c r="F381" s="159">
        <v>2</v>
      </c>
      <c r="G381" s="212" t="s">
        <v>673</v>
      </c>
      <c r="H381" s="159" t="s">
        <v>183</v>
      </c>
      <c r="I381" s="159" t="s">
        <v>282</v>
      </c>
      <c r="J381" s="159">
        <v>62</v>
      </c>
      <c r="K381" s="159" t="s">
        <v>192</v>
      </c>
      <c r="L381" s="159">
        <v>9</v>
      </c>
      <c r="M381" s="159">
        <v>42</v>
      </c>
      <c r="N381" s="159">
        <v>4</v>
      </c>
      <c r="O381" s="159" t="s">
        <v>192</v>
      </c>
      <c r="P381" s="159">
        <v>9</v>
      </c>
      <c r="Q381" s="159">
        <v>72</v>
      </c>
      <c r="R381" s="159">
        <v>50</v>
      </c>
      <c r="S381" s="159" t="s">
        <v>192</v>
      </c>
      <c r="T381" s="159">
        <v>9</v>
      </c>
      <c r="U381" s="159">
        <v>12.6</v>
      </c>
      <c r="V381" s="159">
        <v>3.42</v>
      </c>
      <c r="W381" s="159">
        <v>320</v>
      </c>
      <c r="X381" s="66" t="s">
        <v>282</v>
      </c>
      <c r="Y381" s="66" t="s">
        <v>282</v>
      </c>
      <c r="Z381" s="66" t="s">
        <v>282</v>
      </c>
      <c r="AA381" s="159" t="s">
        <v>282</v>
      </c>
      <c r="AB381" s="159" t="s">
        <v>282</v>
      </c>
      <c r="AC381" s="159" t="s">
        <v>282</v>
      </c>
      <c r="AD381" s="159">
        <v>9.5</v>
      </c>
      <c r="AE381" s="159">
        <v>2.65</v>
      </c>
      <c r="AF381" s="159">
        <v>255</v>
      </c>
      <c r="AG381" s="66" t="s">
        <v>282</v>
      </c>
      <c r="AH381" s="66" t="s">
        <v>282</v>
      </c>
      <c r="AI381" s="66" t="s">
        <v>282</v>
      </c>
      <c r="AJ381" s="66" t="s">
        <v>282</v>
      </c>
      <c r="AK381" s="66" t="s">
        <v>282</v>
      </c>
      <c r="AL381" s="66" t="s">
        <v>282</v>
      </c>
      <c r="AM381" s="159">
        <v>320</v>
      </c>
      <c r="AN381" s="159">
        <v>258</v>
      </c>
      <c r="AO381" s="159" t="s">
        <v>306</v>
      </c>
      <c r="AP381" s="159" t="s">
        <v>282</v>
      </c>
      <c r="AQ381" s="159" t="s">
        <v>282</v>
      </c>
      <c r="AR381" s="159">
        <v>21</v>
      </c>
      <c r="AS381" s="159" t="s">
        <v>192</v>
      </c>
      <c r="AT381" s="159">
        <v>9</v>
      </c>
      <c r="AU381" s="159">
        <v>33</v>
      </c>
      <c r="AV381" s="159">
        <v>4</v>
      </c>
      <c r="AW381" s="159" t="s">
        <v>192</v>
      </c>
      <c r="AX381" s="159">
        <v>9</v>
      </c>
      <c r="AY381" s="159">
        <v>52</v>
      </c>
      <c r="AZ381" s="159">
        <v>50</v>
      </c>
      <c r="BA381" s="159" t="s">
        <v>192</v>
      </c>
      <c r="BB381" s="159">
        <v>9</v>
      </c>
      <c r="BC381" s="159">
        <v>10.7</v>
      </c>
      <c r="BD381" s="159">
        <v>3.92</v>
      </c>
      <c r="BE381" s="159">
        <v>327</v>
      </c>
      <c r="BF381" s="159" t="s">
        <v>282</v>
      </c>
      <c r="BG381" s="159" t="s">
        <v>282</v>
      </c>
      <c r="BH381" s="159" t="s">
        <v>282</v>
      </c>
      <c r="BI381" s="159" t="s">
        <v>282</v>
      </c>
      <c r="BJ381" s="159" t="s">
        <v>282</v>
      </c>
      <c r="BK381" s="159" t="s">
        <v>282</v>
      </c>
      <c r="BL381" s="159">
        <v>9.5</v>
      </c>
      <c r="BM381" s="159">
        <v>3.73</v>
      </c>
      <c r="BN381" s="159">
        <v>296</v>
      </c>
      <c r="BO381" s="159" t="s">
        <v>282</v>
      </c>
      <c r="BP381" s="159" t="s">
        <v>282</v>
      </c>
      <c r="BQ381" s="159" t="s">
        <v>282</v>
      </c>
      <c r="BR381" s="159" t="s">
        <v>282</v>
      </c>
      <c r="BS381" s="159" t="s">
        <v>282</v>
      </c>
      <c r="BT381" s="159" t="s">
        <v>282</v>
      </c>
      <c r="BU381" s="159">
        <v>327</v>
      </c>
      <c r="BV381" s="159">
        <v>306</v>
      </c>
      <c r="BW381" s="159" t="s">
        <v>282</v>
      </c>
      <c r="BX381" s="159" t="s">
        <v>282</v>
      </c>
      <c r="BY381" s="159" t="s">
        <v>282</v>
      </c>
      <c r="BZ381" s="159" t="s">
        <v>282</v>
      </c>
      <c r="CA381" s="159" t="s">
        <v>282</v>
      </c>
      <c r="CB381" s="159" t="s">
        <v>282</v>
      </c>
      <c r="CC381" s="159" t="s">
        <v>282</v>
      </c>
      <c r="CD381" s="159" t="s">
        <v>282</v>
      </c>
      <c r="CE381" s="159" t="s">
        <v>282</v>
      </c>
      <c r="CF381" s="159" t="s">
        <v>282</v>
      </c>
      <c r="CG381" s="159" t="s">
        <v>282</v>
      </c>
      <c r="CH381" s="159" t="s">
        <v>282</v>
      </c>
      <c r="CI381" s="159" t="s">
        <v>282</v>
      </c>
      <c r="CJ381" s="159" t="s">
        <v>282</v>
      </c>
      <c r="CK381" s="159" t="s">
        <v>282</v>
      </c>
      <c r="CL381" s="159" t="s">
        <v>282</v>
      </c>
      <c r="CM381" s="159" t="s">
        <v>282</v>
      </c>
      <c r="CN381" s="159" t="s">
        <v>282</v>
      </c>
      <c r="CO381" s="159" t="s">
        <v>282</v>
      </c>
      <c r="CP381" s="159" t="s">
        <v>282</v>
      </c>
      <c r="CQ381" s="159" t="s">
        <v>282</v>
      </c>
      <c r="CR381" s="159" t="s">
        <v>282</v>
      </c>
      <c r="CS381" s="159" t="s">
        <v>282</v>
      </c>
      <c r="CT381" s="159" t="s">
        <v>282</v>
      </c>
      <c r="CU381" s="159" t="s">
        <v>282</v>
      </c>
      <c r="CV381" s="159" t="s">
        <v>282</v>
      </c>
      <c r="CW381" s="159" t="s">
        <v>282</v>
      </c>
      <c r="CX381" s="159" t="s">
        <v>282</v>
      </c>
      <c r="CY381" s="159" t="s">
        <v>282</v>
      </c>
      <c r="CZ381" s="159" t="s">
        <v>282</v>
      </c>
      <c r="DA381" s="159" t="s">
        <v>282</v>
      </c>
      <c r="DB381" s="159" t="s">
        <v>282</v>
      </c>
      <c r="DC381" s="159" t="s">
        <v>282</v>
      </c>
      <c r="DD381" s="159" t="s">
        <v>282</v>
      </c>
      <c r="DE381" s="159" t="s">
        <v>282</v>
      </c>
      <c r="DF381" s="159" t="s">
        <v>282</v>
      </c>
      <c r="DG381" s="159" t="s">
        <v>282</v>
      </c>
      <c r="DH381" s="159" t="s">
        <v>282</v>
      </c>
      <c r="DI381" s="159" t="s">
        <v>282</v>
      </c>
      <c r="DJ381" s="159" t="s">
        <v>282</v>
      </c>
      <c r="DK381" s="159" t="s">
        <v>282</v>
      </c>
      <c r="DL381" s="159" t="s">
        <v>282</v>
      </c>
      <c r="DM381" s="159" t="s">
        <v>282</v>
      </c>
      <c r="DN381" s="159" t="s">
        <v>282</v>
      </c>
      <c r="DO381" s="159" t="s">
        <v>282</v>
      </c>
      <c r="DP381" s="159" t="s">
        <v>282</v>
      </c>
      <c r="DQ381" s="159" t="s">
        <v>282</v>
      </c>
      <c r="DR381" s="159" t="s">
        <v>282</v>
      </c>
      <c r="DS381" s="159" t="s">
        <v>282</v>
      </c>
      <c r="DT381" s="159" t="s">
        <v>282</v>
      </c>
      <c r="DU381" s="159" t="s">
        <v>282</v>
      </c>
      <c r="DV381" s="159" t="s">
        <v>282</v>
      </c>
      <c r="DW381" s="159" t="s">
        <v>282</v>
      </c>
      <c r="DX381" s="159" t="s">
        <v>282</v>
      </c>
      <c r="DY381" s="159" t="s">
        <v>282</v>
      </c>
      <c r="DZ381" s="159" t="s">
        <v>282</v>
      </c>
      <c r="EA381" s="159" t="s">
        <v>282</v>
      </c>
      <c r="EB381" s="159" t="s">
        <v>282</v>
      </c>
      <c r="EC381" s="159" t="s">
        <v>282</v>
      </c>
      <c r="ED381" s="159" t="s">
        <v>282</v>
      </c>
      <c r="EE381" s="159" t="s">
        <v>282</v>
      </c>
      <c r="EF381" s="159" t="s">
        <v>282</v>
      </c>
      <c r="EG381" s="159" t="s">
        <v>282</v>
      </c>
      <c r="EH381" s="159" t="s">
        <v>282</v>
      </c>
      <c r="EI381" s="159" t="s">
        <v>282</v>
      </c>
      <c r="EJ381" s="159" t="s">
        <v>282</v>
      </c>
      <c r="EK381" s="159" t="s">
        <v>282</v>
      </c>
      <c r="EL381" s="159" t="s">
        <v>282</v>
      </c>
      <c r="EM381" s="159" t="s">
        <v>282</v>
      </c>
      <c r="EN381" s="159" t="s">
        <v>282</v>
      </c>
      <c r="EO381" s="159" t="s">
        <v>282</v>
      </c>
      <c r="EP381" s="159" t="s">
        <v>282</v>
      </c>
      <c r="EQ381" s="159" t="s">
        <v>282</v>
      </c>
      <c r="ER381" s="159" t="s">
        <v>282</v>
      </c>
      <c r="ES381" s="159" t="s">
        <v>282</v>
      </c>
      <c r="ET381" s="159" t="s">
        <v>282</v>
      </c>
      <c r="EU381" s="159" t="s">
        <v>282</v>
      </c>
      <c r="EV381" s="159" t="s">
        <v>282</v>
      </c>
      <c r="EW381" s="159" t="s">
        <v>282</v>
      </c>
      <c r="EX381" s="159" t="s">
        <v>282</v>
      </c>
      <c r="EY381" s="159" t="s">
        <v>282</v>
      </c>
      <c r="EZ381" s="159" t="s">
        <v>282</v>
      </c>
      <c r="FA381" s="159" t="s">
        <v>282</v>
      </c>
      <c r="FB381" s="159" t="s">
        <v>282</v>
      </c>
      <c r="FC381" s="159" t="s">
        <v>282</v>
      </c>
      <c r="FD381" s="159" t="s">
        <v>282</v>
      </c>
      <c r="FE381" s="159" t="s">
        <v>282</v>
      </c>
      <c r="FF381" s="159" t="s">
        <v>282</v>
      </c>
      <c r="FG381" s="159" t="s">
        <v>282</v>
      </c>
      <c r="FH381" s="159" t="s">
        <v>282</v>
      </c>
      <c r="FI381" s="159" t="s">
        <v>282</v>
      </c>
      <c r="FJ381" s="159" t="s">
        <v>282</v>
      </c>
      <c r="FK381" s="159" t="s">
        <v>282</v>
      </c>
      <c r="FL381" s="159" t="s">
        <v>282</v>
      </c>
      <c r="FM381" s="159" t="s">
        <v>282</v>
      </c>
      <c r="FN381" s="159" t="s">
        <v>282</v>
      </c>
      <c r="FO381" s="159" t="s">
        <v>282</v>
      </c>
      <c r="FP381" s="159" t="s">
        <v>282</v>
      </c>
      <c r="FQ381" s="159" t="s">
        <v>282</v>
      </c>
      <c r="FR381" s="159" t="s">
        <v>282</v>
      </c>
      <c r="FS381" s="159" t="s">
        <v>282</v>
      </c>
      <c r="FT381" s="159" t="s">
        <v>282</v>
      </c>
    </row>
    <row r="382" spans="1:176" x14ac:dyDescent="0.25">
      <c r="A382" s="212" t="s">
        <v>7189</v>
      </c>
      <c r="B382" s="159" t="s">
        <v>15057</v>
      </c>
      <c r="C382" s="66" t="str">
        <f>IF(ISNUMBER(Severity!H382)=FALSE,Severity!F382,IF(Severity!H382&gt;=0.5,"YES","NO"))</f>
        <v>YES</v>
      </c>
      <c r="D382" s="66" t="str">
        <f>IF(ISNUMBER(Severity!I382)=FALSE,Severity!G382,IF(Severity!I382&gt;0.5,"YES","NO"))</f>
        <v>NO</v>
      </c>
      <c r="E382" s="159">
        <v>8</v>
      </c>
      <c r="F382" s="159">
        <v>2</v>
      </c>
      <c r="G382" s="159" t="s">
        <v>256</v>
      </c>
      <c r="H382" s="159" t="s">
        <v>10507</v>
      </c>
      <c r="I382" s="159">
        <v>10</v>
      </c>
      <c r="J382" s="159">
        <v>34</v>
      </c>
      <c r="K382" s="159" t="s">
        <v>299</v>
      </c>
      <c r="L382" s="159">
        <v>17</v>
      </c>
      <c r="M382" s="159">
        <v>37</v>
      </c>
      <c r="N382" s="159">
        <v>6</v>
      </c>
      <c r="O382" s="159" t="s">
        <v>299</v>
      </c>
      <c r="P382" s="159">
        <v>17</v>
      </c>
      <c r="Q382" s="159">
        <v>81</v>
      </c>
      <c r="R382" s="159">
        <v>50</v>
      </c>
      <c r="S382" s="159" t="s">
        <v>299</v>
      </c>
      <c r="T382" s="159">
        <v>17</v>
      </c>
      <c r="U382" s="159">
        <v>27.3</v>
      </c>
      <c r="V382" s="66">
        <v>3.4</v>
      </c>
      <c r="W382" s="159">
        <v>147</v>
      </c>
      <c r="X382" s="159" t="s">
        <v>282</v>
      </c>
      <c r="Y382" s="159" t="s">
        <v>282</v>
      </c>
      <c r="Z382" s="159" t="s">
        <v>282</v>
      </c>
      <c r="AA382" s="66">
        <v>13.09</v>
      </c>
      <c r="AB382" s="66">
        <v>8.3699999999999992</v>
      </c>
      <c r="AC382" s="66">
        <v>144</v>
      </c>
      <c r="AD382" s="66" t="s">
        <v>282</v>
      </c>
      <c r="AE382" s="66" t="s">
        <v>282</v>
      </c>
      <c r="AF382" s="66" t="s">
        <v>282</v>
      </c>
      <c r="AG382" s="66" t="s">
        <v>282</v>
      </c>
      <c r="AH382" s="66" t="s">
        <v>282</v>
      </c>
      <c r="AI382" s="66" t="s">
        <v>282</v>
      </c>
      <c r="AJ382" s="66" t="s">
        <v>282</v>
      </c>
      <c r="AK382" s="66" t="s">
        <v>282</v>
      </c>
      <c r="AL382" s="66" t="s">
        <v>282</v>
      </c>
      <c r="AM382" s="159">
        <v>147</v>
      </c>
      <c r="AN382" s="159">
        <v>113</v>
      </c>
      <c r="AO382" s="159" t="s">
        <v>790</v>
      </c>
      <c r="AP382" s="159" t="s">
        <v>10507</v>
      </c>
      <c r="AQ382" s="159">
        <v>9</v>
      </c>
      <c r="AR382" s="159">
        <v>35</v>
      </c>
      <c r="AS382" s="159" t="s">
        <v>299</v>
      </c>
      <c r="AT382" s="159">
        <v>17</v>
      </c>
      <c r="AU382" s="159">
        <v>21</v>
      </c>
      <c r="AV382" s="159">
        <v>6</v>
      </c>
      <c r="AW382" s="159" t="s">
        <v>299</v>
      </c>
      <c r="AX382" s="159">
        <v>17</v>
      </c>
      <c r="AY382" s="159">
        <v>63</v>
      </c>
      <c r="AZ382" s="159">
        <v>50</v>
      </c>
      <c r="BA382" s="159" t="s">
        <v>299</v>
      </c>
      <c r="BB382" s="159">
        <v>17</v>
      </c>
      <c r="BC382" s="159">
        <v>27.4</v>
      </c>
      <c r="BD382" s="66">
        <v>3.1</v>
      </c>
      <c r="BE382" s="159">
        <v>139</v>
      </c>
      <c r="BF382" s="159" t="s">
        <v>282</v>
      </c>
      <c r="BG382" s="159" t="s">
        <v>282</v>
      </c>
      <c r="BH382" s="159" t="s">
        <v>282</v>
      </c>
      <c r="BI382" s="66">
        <v>15.34</v>
      </c>
      <c r="BJ382" s="66">
        <v>8.8699999999999992</v>
      </c>
      <c r="BK382" s="66">
        <v>136</v>
      </c>
      <c r="BL382" s="66" t="s">
        <v>282</v>
      </c>
      <c r="BM382" s="66" t="s">
        <v>282</v>
      </c>
      <c r="BN382" s="66" t="s">
        <v>282</v>
      </c>
      <c r="BO382" s="66" t="s">
        <v>282</v>
      </c>
      <c r="BP382" s="66" t="s">
        <v>282</v>
      </c>
      <c r="BQ382" s="66" t="s">
        <v>282</v>
      </c>
      <c r="BR382" s="66" t="s">
        <v>282</v>
      </c>
      <c r="BS382" s="66" t="s">
        <v>282</v>
      </c>
      <c r="BT382" s="66" t="s">
        <v>282</v>
      </c>
      <c r="BU382" s="159">
        <v>139</v>
      </c>
      <c r="BV382" s="159">
        <v>104</v>
      </c>
      <c r="BW382" s="159" t="s">
        <v>282</v>
      </c>
      <c r="BX382" s="159" t="s">
        <v>282</v>
      </c>
      <c r="BY382" s="159" t="s">
        <v>282</v>
      </c>
      <c r="BZ382" s="159" t="s">
        <v>282</v>
      </c>
      <c r="CA382" s="159" t="s">
        <v>282</v>
      </c>
      <c r="CB382" s="159" t="s">
        <v>282</v>
      </c>
      <c r="CC382" s="159" t="s">
        <v>282</v>
      </c>
      <c r="CD382" s="159" t="s">
        <v>282</v>
      </c>
      <c r="CE382" s="159" t="s">
        <v>282</v>
      </c>
      <c r="CF382" s="159" t="s">
        <v>282</v>
      </c>
      <c r="CG382" s="159" t="s">
        <v>282</v>
      </c>
      <c r="CH382" s="159" t="s">
        <v>282</v>
      </c>
      <c r="CI382" s="159" t="s">
        <v>282</v>
      </c>
      <c r="CJ382" s="159" t="s">
        <v>282</v>
      </c>
      <c r="CK382" s="159" t="s">
        <v>282</v>
      </c>
      <c r="CL382" s="159" t="s">
        <v>282</v>
      </c>
      <c r="CM382" s="159" t="s">
        <v>282</v>
      </c>
      <c r="CN382" s="159" t="s">
        <v>282</v>
      </c>
      <c r="CO382" s="159" t="s">
        <v>282</v>
      </c>
      <c r="CP382" s="159" t="s">
        <v>282</v>
      </c>
      <c r="CQ382" s="159" t="s">
        <v>282</v>
      </c>
      <c r="CR382" s="159" t="s">
        <v>282</v>
      </c>
      <c r="CS382" s="159" t="s">
        <v>282</v>
      </c>
      <c r="CT382" s="159" t="s">
        <v>282</v>
      </c>
      <c r="CU382" s="159" t="s">
        <v>282</v>
      </c>
      <c r="CV382" s="159" t="s">
        <v>282</v>
      </c>
      <c r="CW382" s="159" t="s">
        <v>282</v>
      </c>
      <c r="CX382" s="159" t="s">
        <v>282</v>
      </c>
      <c r="CY382" s="159" t="s">
        <v>282</v>
      </c>
      <c r="CZ382" s="159" t="s">
        <v>282</v>
      </c>
      <c r="DA382" s="159" t="s">
        <v>282</v>
      </c>
      <c r="DB382" s="159" t="s">
        <v>282</v>
      </c>
      <c r="DC382" s="159" t="s">
        <v>282</v>
      </c>
      <c r="DD382" s="159" t="s">
        <v>282</v>
      </c>
      <c r="DE382" s="159" t="s">
        <v>282</v>
      </c>
      <c r="DF382" s="159" t="s">
        <v>282</v>
      </c>
      <c r="DG382" s="159" t="s">
        <v>282</v>
      </c>
      <c r="DH382" s="159" t="s">
        <v>282</v>
      </c>
      <c r="DI382" s="159" t="s">
        <v>282</v>
      </c>
      <c r="DJ382" s="159" t="s">
        <v>282</v>
      </c>
      <c r="DK382" s="159" t="s">
        <v>282</v>
      </c>
      <c r="DL382" s="159" t="s">
        <v>282</v>
      </c>
      <c r="DM382" s="159" t="s">
        <v>282</v>
      </c>
      <c r="DN382" s="159" t="s">
        <v>282</v>
      </c>
      <c r="DO382" s="159" t="s">
        <v>282</v>
      </c>
      <c r="DP382" s="159" t="s">
        <v>282</v>
      </c>
      <c r="DQ382" s="159" t="s">
        <v>282</v>
      </c>
      <c r="DR382" s="159" t="s">
        <v>282</v>
      </c>
      <c r="DS382" s="159" t="s">
        <v>282</v>
      </c>
      <c r="DT382" s="159" t="s">
        <v>282</v>
      </c>
      <c r="DU382" s="159" t="s">
        <v>282</v>
      </c>
      <c r="DV382" s="159" t="s">
        <v>282</v>
      </c>
      <c r="DW382" s="159" t="s">
        <v>282</v>
      </c>
      <c r="DX382" s="159" t="s">
        <v>282</v>
      </c>
      <c r="DY382" s="159" t="s">
        <v>282</v>
      </c>
      <c r="DZ382" s="159" t="s">
        <v>282</v>
      </c>
      <c r="EA382" s="159" t="s">
        <v>282</v>
      </c>
      <c r="EB382" s="159" t="s">
        <v>282</v>
      </c>
      <c r="EC382" s="159" t="s">
        <v>282</v>
      </c>
      <c r="ED382" s="159" t="s">
        <v>282</v>
      </c>
      <c r="EE382" s="159" t="s">
        <v>282</v>
      </c>
      <c r="EF382" s="159" t="s">
        <v>282</v>
      </c>
      <c r="EG382" s="159" t="s">
        <v>282</v>
      </c>
      <c r="EH382" s="159" t="s">
        <v>282</v>
      </c>
      <c r="EI382" s="159" t="s">
        <v>282</v>
      </c>
      <c r="EJ382" s="159" t="s">
        <v>282</v>
      </c>
      <c r="EK382" s="159" t="s">
        <v>282</v>
      </c>
      <c r="EL382" s="159" t="s">
        <v>282</v>
      </c>
      <c r="EM382" s="159" t="s">
        <v>282</v>
      </c>
      <c r="EN382" s="159" t="s">
        <v>282</v>
      </c>
      <c r="EO382" s="159" t="s">
        <v>282</v>
      </c>
      <c r="EP382" s="159" t="s">
        <v>282</v>
      </c>
      <c r="EQ382" s="159" t="s">
        <v>282</v>
      </c>
      <c r="ER382" s="159" t="s">
        <v>282</v>
      </c>
      <c r="ES382" s="159" t="s">
        <v>282</v>
      </c>
      <c r="ET382" s="159" t="s">
        <v>282</v>
      </c>
      <c r="EU382" s="159" t="s">
        <v>282</v>
      </c>
      <c r="EV382" s="159" t="s">
        <v>282</v>
      </c>
      <c r="EW382" s="159" t="s">
        <v>282</v>
      </c>
      <c r="EX382" s="159" t="s">
        <v>282</v>
      </c>
      <c r="EY382" s="159" t="s">
        <v>282</v>
      </c>
      <c r="EZ382" s="159" t="s">
        <v>282</v>
      </c>
      <c r="FA382" s="159" t="s">
        <v>282</v>
      </c>
      <c r="FB382" s="159" t="s">
        <v>282</v>
      </c>
      <c r="FC382" s="159" t="s">
        <v>282</v>
      </c>
      <c r="FD382" s="159" t="s">
        <v>282</v>
      </c>
      <c r="FE382" s="159" t="s">
        <v>282</v>
      </c>
      <c r="FF382" s="159" t="s">
        <v>282</v>
      </c>
      <c r="FG382" s="159" t="s">
        <v>282</v>
      </c>
      <c r="FH382" s="159" t="s">
        <v>282</v>
      </c>
      <c r="FI382" s="159" t="s">
        <v>282</v>
      </c>
      <c r="FJ382" s="159" t="s">
        <v>282</v>
      </c>
      <c r="FK382" s="159" t="s">
        <v>282</v>
      </c>
      <c r="FL382" s="159" t="s">
        <v>282</v>
      </c>
      <c r="FM382" s="159" t="s">
        <v>282</v>
      </c>
      <c r="FN382" s="159" t="s">
        <v>282</v>
      </c>
      <c r="FO382" s="159" t="s">
        <v>282</v>
      </c>
      <c r="FP382" s="159" t="s">
        <v>282</v>
      </c>
      <c r="FQ382" s="159" t="s">
        <v>282</v>
      </c>
      <c r="FR382" s="159" t="s">
        <v>282</v>
      </c>
      <c r="FS382" s="159" t="s">
        <v>282</v>
      </c>
      <c r="FT382" s="159" t="s">
        <v>282</v>
      </c>
    </row>
    <row r="383" spans="1:176" x14ac:dyDescent="0.25">
      <c r="A383" s="212" t="s">
        <v>16913</v>
      </c>
      <c r="B383" s="159" t="s">
        <v>10725</v>
      </c>
      <c r="C383" s="66" t="str">
        <f>IF(ISNUMBER(Severity!H383)=FALSE,Severity!F383,IF(Severity!H383&gt;=0.5,"YES","NO"))</f>
        <v>NO</v>
      </c>
      <c r="D383" s="66" t="str">
        <f>IF(ISNUMBER(Severity!I383)=FALSE,Severity!G383,IF(Severity!I383&gt;0.5,"YES","NO"))</f>
        <v>YES</v>
      </c>
      <c r="E383" s="159">
        <v>6</v>
      </c>
      <c r="F383" s="159">
        <v>2</v>
      </c>
      <c r="G383" s="212" t="s">
        <v>13006</v>
      </c>
      <c r="H383" s="159" t="s">
        <v>182</v>
      </c>
      <c r="I383" s="159" t="s">
        <v>282</v>
      </c>
      <c r="J383" s="159">
        <v>1</v>
      </c>
      <c r="K383" s="159" t="s">
        <v>282</v>
      </c>
      <c r="L383" s="159" t="s">
        <v>282</v>
      </c>
      <c r="M383" s="159" t="s">
        <v>282</v>
      </c>
      <c r="N383" s="159" t="s">
        <v>282</v>
      </c>
      <c r="O383" s="159" t="s">
        <v>282</v>
      </c>
      <c r="P383" s="159" t="s">
        <v>282</v>
      </c>
      <c r="Q383" s="159" t="s">
        <v>282</v>
      </c>
      <c r="R383" s="159" t="s">
        <v>282</v>
      </c>
      <c r="S383" s="159" t="s">
        <v>743</v>
      </c>
      <c r="T383" s="159">
        <v>21</v>
      </c>
      <c r="U383" s="159">
        <v>16.600000000000001</v>
      </c>
      <c r="V383" s="159">
        <v>4.93</v>
      </c>
      <c r="W383" s="159">
        <v>38</v>
      </c>
      <c r="X383" s="159" t="s">
        <v>282</v>
      </c>
      <c r="Y383" s="159" t="s">
        <v>282</v>
      </c>
      <c r="Z383" s="159" t="s">
        <v>282</v>
      </c>
      <c r="AA383" s="159">
        <v>6.5</v>
      </c>
      <c r="AB383" s="159">
        <v>4.93</v>
      </c>
      <c r="AC383" s="159">
        <v>38</v>
      </c>
      <c r="AD383" s="66" t="s">
        <v>282</v>
      </c>
      <c r="AE383" s="66" t="s">
        <v>282</v>
      </c>
      <c r="AF383" s="66" t="s">
        <v>282</v>
      </c>
      <c r="AG383" s="66" t="s">
        <v>282</v>
      </c>
      <c r="AH383" s="66" t="s">
        <v>282</v>
      </c>
      <c r="AI383" s="66" t="s">
        <v>282</v>
      </c>
      <c r="AJ383" s="66" t="s">
        <v>282</v>
      </c>
      <c r="AK383" s="66" t="s">
        <v>282</v>
      </c>
      <c r="AL383" s="66" t="s">
        <v>282</v>
      </c>
      <c r="AM383" s="159">
        <v>38</v>
      </c>
      <c r="AN383" s="159">
        <v>37</v>
      </c>
      <c r="AO383" s="159" t="s">
        <v>682</v>
      </c>
      <c r="AP383" s="159" t="s">
        <v>182</v>
      </c>
      <c r="AQ383" s="159" t="s">
        <v>282</v>
      </c>
      <c r="AR383" s="159">
        <v>4</v>
      </c>
      <c r="AS383" s="159" t="s">
        <v>282</v>
      </c>
      <c r="AT383" s="159" t="s">
        <v>282</v>
      </c>
      <c r="AU383" s="159" t="s">
        <v>282</v>
      </c>
      <c r="AV383" s="159" t="s">
        <v>282</v>
      </c>
      <c r="AW383" s="159" t="s">
        <v>282</v>
      </c>
      <c r="AX383" s="159" t="s">
        <v>282</v>
      </c>
      <c r="AY383" s="159" t="s">
        <v>282</v>
      </c>
      <c r="AZ383" s="159" t="s">
        <v>282</v>
      </c>
      <c r="BA383" s="159" t="s">
        <v>743</v>
      </c>
      <c r="BB383" s="159">
        <v>21</v>
      </c>
      <c r="BC383" s="159">
        <v>16.3</v>
      </c>
      <c r="BD383" s="159">
        <v>4.93</v>
      </c>
      <c r="BE383" s="159">
        <v>38</v>
      </c>
      <c r="BF383" s="159" t="s">
        <v>282</v>
      </c>
      <c r="BG383" s="159" t="s">
        <v>282</v>
      </c>
      <c r="BH383" s="159" t="s">
        <v>282</v>
      </c>
      <c r="BI383" s="159">
        <v>8.6999999999999993</v>
      </c>
      <c r="BJ383" s="159">
        <v>4.93</v>
      </c>
      <c r="BK383" s="159">
        <v>38</v>
      </c>
      <c r="BL383" s="66" t="s">
        <v>282</v>
      </c>
      <c r="BM383" s="66" t="s">
        <v>282</v>
      </c>
      <c r="BN383" s="66" t="s">
        <v>282</v>
      </c>
      <c r="BO383" s="66" t="s">
        <v>282</v>
      </c>
      <c r="BP383" s="66" t="s">
        <v>282</v>
      </c>
      <c r="BQ383" s="66" t="s">
        <v>282</v>
      </c>
      <c r="BR383" s="66" t="s">
        <v>282</v>
      </c>
      <c r="BS383" s="66" t="s">
        <v>282</v>
      </c>
      <c r="BT383" s="66" t="s">
        <v>282</v>
      </c>
      <c r="BU383" s="159">
        <v>38</v>
      </c>
      <c r="BV383" s="159">
        <v>34</v>
      </c>
      <c r="BW383" s="159" t="s">
        <v>282</v>
      </c>
      <c r="BX383" s="159" t="s">
        <v>282</v>
      </c>
      <c r="BY383" s="159" t="s">
        <v>282</v>
      </c>
      <c r="BZ383" s="159" t="s">
        <v>282</v>
      </c>
      <c r="CA383" s="159" t="s">
        <v>282</v>
      </c>
      <c r="CB383" s="159" t="s">
        <v>282</v>
      </c>
      <c r="CC383" s="159" t="s">
        <v>282</v>
      </c>
      <c r="CD383" s="159" t="s">
        <v>282</v>
      </c>
      <c r="CE383" s="159" t="s">
        <v>282</v>
      </c>
      <c r="CF383" s="159" t="s">
        <v>282</v>
      </c>
      <c r="CG383" s="159" t="s">
        <v>282</v>
      </c>
      <c r="CH383" s="159" t="s">
        <v>282</v>
      </c>
      <c r="CI383" s="159" t="s">
        <v>282</v>
      </c>
      <c r="CJ383" s="159" t="s">
        <v>282</v>
      </c>
      <c r="CK383" s="159" t="s">
        <v>282</v>
      </c>
      <c r="CL383" s="159" t="s">
        <v>282</v>
      </c>
      <c r="CM383" s="159" t="s">
        <v>282</v>
      </c>
      <c r="CN383" s="159" t="s">
        <v>282</v>
      </c>
      <c r="CO383" s="159" t="s">
        <v>282</v>
      </c>
      <c r="CP383" s="159" t="s">
        <v>282</v>
      </c>
      <c r="CQ383" s="159" t="s">
        <v>282</v>
      </c>
      <c r="CR383" s="159" t="s">
        <v>282</v>
      </c>
      <c r="CS383" s="159" t="s">
        <v>282</v>
      </c>
      <c r="CT383" s="159" t="s">
        <v>282</v>
      </c>
      <c r="CU383" s="159" t="s">
        <v>282</v>
      </c>
      <c r="CV383" s="159" t="s">
        <v>282</v>
      </c>
      <c r="CW383" s="159" t="s">
        <v>282</v>
      </c>
      <c r="CX383" s="159" t="s">
        <v>282</v>
      </c>
      <c r="CY383" s="159" t="s">
        <v>282</v>
      </c>
      <c r="CZ383" s="159" t="s">
        <v>282</v>
      </c>
      <c r="DA383" s="159" t="s">
        <v>282</v>
      </c>
      <c r="DB383" s="159" t="s">
        <v>282</v>
      </c>
      <c r="DC383" s="159" t="s">
        <v>282</v>
      </c>
      <c r="DD383" s="159" t="s">
        <v>282</v>
      </c>
      <c r="DE383" s="159" t="s">
        <v>282</v>
      </c>
      <c r="DF383" s="159" t="s">
        <v>282</v>
      </c>
      <c r="DG383" s="159" t="s">
        <v>282</v>
      </c>
      <c r="DH383" s="159" t="s">
        <v>282</v>
      </c>
      <c r="DI383" s="159" t="s">
        <v>282</v>
      </c>
      <c r="DJ383" s="159" t="s">
        <v>282</v>
      </c>
      <c r="DK383" s="159" t="s">
        <v>282</v>
      </c>
      <c r="DL383" s="159" t="s">
        <v>282</v>
      </c>
      <c r="DM383" s="159" t="s">
        <v>282</v>
      </c>
      <c r="DN383" s="159" t="s">
        <v>282</v>
      </c>
      <c r="DO383" s="159" t="s">
        <v>282</v>
      </c>
      <c r="DP383" s="159" t="s">
        <v>282</v>
      </c>
      <c r="DQ383" s="159" t="s">
        <v>282</v>
      </c>
      <c r="DR383" s="159" t="s">
        <v>282</v>
      </c>
      <c r="DS383" s="159" t="s">
        <v>282</v>
      </c>
      <c r="DT383" s="159" t="s">
        <v>282</v>
      </c>
      <c r="DU383" s="159" t="s">
        <v>282</v>
      </c>
      <c r="DV383" s="159" t="s">
        <v>282</v>
      </c>
      <c r="DW383" s="159" t="s">
        <v>282</v>
      </c>
      <c r="DX383" s="159" t="s">
        <v>282</v>
      </c>
      <c r="DY383" s="159" t="s">
        <v>282</v>
      </c>
      <c r="DZ383" s="159" t="s">
        <v>282</v>
      </c>
      <c r="EA383" s="159" t="s">
        <v>282</v>
      </c>
      <c r="EB383" s="159" t="s">
        <v>282</v>
      </c>
      <c r="EC383" s="159" t="s">
        <v>282</v>
      </c>
      <c r="ED383" s="159" t="s">
        <v>282</v>
      </c>
      <c r="EE383" s="159" t="s">
        <v>282</v>
      </c>
      <c r="EF383" s="159" t="s">
        <v>282</v>
      </c>
      <c r="EG383" s="159" t="s">
        <v>282</v>
      </c>
      <c r="EH383" s="159" t="s">
        <v>282</v>
      </c>
      <c r="EI383" s="159" t="s">
        <v>282</v>
      </c>
      <c r="EJ383" s="159" t="s">
        <v>282</v>
      </c>
      <c r="EK383" s="159" t="s">
        <v>282</v>
      </c>
      <c r="EL383" s="159" t="s">
        <v>282</v>
      </c>
      <c r="EM383" s="159" t="s">
        <v>282</v>
      </c>
      <c r="EN383" s="159" t="s">
        <v>282</v>
      </c>
      <c r="EO383" s="159" t="s">
        <v>282</v>
      </c>
      <c r="EP383" s="159" t="s">
        <v>282</v>
      </c>
      <c r="EQ383" s="159" t="s">
        <v>282</v>
      </c>
      <c r="ER383" s="159" t="s">
        <v>282</v>
      </c>
      <c r="ES383" s="159" t="s">
        <v>282</v>
      </c>
      <c r="ET383" s="159" t="s">
        <v>282</v>
      </c>
      <c r="EU383" s="159" t="s">
        <v>282</v>
      </c>
      <c r="EV383" s="159" t="s">
        <v>282</v>
      </c>
      <c r="EW383" s="159" t="s">
        <v>282</v>
      </c>
      <c r="EX383" s="159" t="s">
        <v>282</v>
      </c>
      <c r="EY383" s="159" t="s">
        <v>282</v>
      </c>
      <c r="EZ383" s="159" t="s">
        <v>282</v>
      </c>
      <c r="FA383" s="159" t="s">
        <v>282</v>
      </c>
      <c r="FB383" s="159" t="s">
        <v>282</v>
      </c>
      <c r="FC383" s="159" t="s">
        <v>282</v>
      </c>
      <c r="FD383" s="159" t="s">
        <v>282</v>
      </c>
      <c r="FE383" s="159" t="s">
        <v>282</v>
      </c>
      <c r="FF383" s="159" t="s">
        <v>282</v>
      </c>
      <c r="FG383" s="159" t="s">
        <v>282</v>
      </c>
      <c r="FH383" s="159" t="s">
        <v>282</v>
      </c>
      <c r="FI383" s="159" t="s">
        <v>282</v>
      </c>
      <c r="FJ383" s="159" t="s">
        <v>282</v>
      </c>
      <c r="FK383" s="159" t="s">
        <v>282</v>
      </c>
      <c r="FL383" s="159" t="s">
        <v>282</v>
      </c>
      <c r="FM383" s="159" t="s">
        <v>282</v>
      </c>
      <c r="FN383" s="159" t="s">
        <v>282</v>
      </c>
      <c r="FO383" s="159" t="s">
        <v>282</v>
      </c>
      <c r="FP383" s="159" t="s">
        <v>282</v>
      </c>
      <c r="FQ383" s="159" t="s">
        <v>282</v>
      </c>
      <c r="FR383" s="159" t="s">
        <v>282</v>
      </c>
      <c r="FS383" s="159" t="s">
        <v>282</v>
      </c>
      <c r="FT383" s="159" t="s">
        <v>282</v>
      </c>
    </row>
    <row r="384" spans="1:176" x14ac:dyDescent="0.25">
      <c r="A384" s="212" t="s">
        <v>7546</v>
      </c>
      <c r="B384" s="159" t="s">
        <v>15061</v>
      </c>
      <c r="C384" s="66" t="str">
        <f>IF(ISNUMBER(Severity!H384)=FALSE,Severity!F384,IF(Severity!H384&gt;=0.5,"YES","NO"))</f>
        <v>YES</v>
      </c>
      <c r="D384" s="66" t="str">
        <f>IF(ISNUMBER(Severity!I384)=FALSE,Severity!G384,IF(Severity!I384&gt;0.5,"YES","NO"))</f>
        <v>NO</v>
      </c>
      <c r="E384" s="159">
        <v>9</v>
      </c>
      <c r="F384" s="159">
        <v>2</v>
      </c>
      <c r="G384" s="159" t="s">
        <v>246</v>
      </c>
      <c r="H384" s="159" t="s">
        <v>10507</v>
      </c>
      <c r="I384" s="159" t="s">
        <v>282</v>
      </c>
      <c r="J384" s="159" t="s">
        <v>282</v>
      </c>
      <c r="K384" s="159" t="s">
        <v>282</v>
      </c>
      <c r="L384" s="159" t="s">
        <v>282</v>
      </c>
      <c r="M384" s="159" t="s">
        <v>282</v>
      </c>
      <c r="N384" s="159" t="s">
        <v>282</v>
      </c>
      <c r="O384" s="159" t="s">
        <v>282</v>
      </c>
      <c r="P384" s="159" t="s">
        <v>282</v>
      </c>
      <c r="Q384" s="159" t="s">
        <v>282</v>
      </c>
      <c r="R384" s="159" t="s">
        <v>282</v>
      </c>
      <c r="S384" s="159" t="s">
        <v>299</v>
      </c>
      <c r="T384" s="159">
        <v>21</v>
      </c>
      <c r="U384" s="159">
        <v>17.27</v>
      </c>
      <c r="V384" s="159" t="s">
        <v>282</v>
      </c>
      <c r="W384" s="159">
        <v>10</v>
      </c>
      <c r="X384" s="159" t="s">
        <v>282</v>
      </c>
      <c r="Y384" s="159" t="s">
        <v>282</v>
      </c>
      <c r="Z384" s="159" t="s">
        <v>282</v>
      </c>
      <c r="AA384" s="66">
        <v>6</v>
      </c>
      <c r="AB384" s="66">
        <v>8.59</v>
      </c>
      <c r="AC384" s="159">
        <v>10</v>
      </c>
      <c r="AD384" s="159" t="s">
        <v>282</v>
      </c>
      <c r="AE384" s="159" t="s">
        <v>282</v>
      </c>
      <c r="AF384" s="159" t="s">
        <v>282</v>
      </c>
      <c r="AG384" s="159" t="s">
        <v>282</v>
      </c>
      <c r="AH384" s="159" t="s">
        <v>282</v>
      </c>
      <c r="AI384" s="159" t="s">
        <v>282</v>
      </c>
      <c r="AJ384" s="159" t="s">
        <v>282</v>
      </c>
      <c r="AK384" s="159" t="s">
        <v>282</v>
      </c>
      <c r="AL384" s="159" t="s">
        <v>282</v>
      </c>
      <c r="AM384" s="159">
        <v>10</v>
      </c>
      <c r="AN384" s="159" t="s">
        <v>282</v>
      </c>
      <c r="AO384" s="159" t="s">
        <v>790</v>
      </c>
      <c r="AP384" s="159" t="s">
        <v>10507</v>
      </c>
      <c r="AQ384" s="159" t="s">
        <v>282</v>
      </c>
      <c r="AR384" s="159" t="s">
        <v>282</v>
      </c>
      <c r="AS384" s="159" t="s">
        <v>282</v>
      </c>
      <c r="AT384" s="159" t="s">
        <v>282</v>
      </c>
      <c r="AU384" s="159" t="s">
        <v>282</v>
      </c>
      <c r="AV384" s="159" t="s">
        <v>282</v>
      </c>
      <c r="AW384" s="159" t="s">
        <v>282</v>
      </c>
      <c r="AX384" s="159" t="s">
        <v>282</v>
      </c>
      <c r="AY384" s="159" t="s">
        <v>282</v>
      </c>
      <c r="AZ384" s="159" t="s">
        <v>282</v>
      </c>
      <c r="BA384" s="159" t="s">
        <v>299</v>
      </c>
      <c r="BB384" s="159">
        <v>21</v>
      </c>
      <c r="BC384" s="159">
        <v>17.27</v>
      </c>
      <c r="BD384" s="159" t="s">
        <v>282</v>
      </c>
      <c r="BE384" s="159">
        <v>10</v>
      </c>
      <c r="BF384" s="159" t="s">
        <v>282</v>
      </c>
      <c r="BG384" s="159" t="s">
        <v>282</v>
      </c>
      <c r="BH384" s="159" t="s">
        <v>282</v>
      </c>
      <c r="BI384" s="66">
        <v>14</v>
      </c>
      <c r="BJ384" s="66">
        <v>8.59</v>
      </c>
      <c r="BK384" s="159">
        <v>10</v>
      </c>
      <c r="BL384" s="159" t="s">
        <v>282</v>
      </c>
      <c r="BM384" s="159" t="s">
        <v>282</v>
      </c>
      <c r="BN384" s="159" t="s">
        <v>282</v>
      </c>
      <c r="BO384" s="159" t="s">
        <v>282</v>
      </c>
      <c r="BP384" s="159" t="s">
        <v>282</v>
      </c>
      <c r="BQ384" s="159" t="s">
        <v>282</v>
      </c>
      <c r="BR384" s="159" t="s">
        <v>282</v>
      </c>
      <c r="BS384" s="159" t="s">
        <v>282</v>
      </c>
      <c r="BT384" s="159" t="s">
        <v>282</v>
      </c>
      <c r="BU384" s="159">
        <v>10</v>
      </c>
      <c r="BV384" s="159" t="s">
        <v>282</v>
      </c>
      <c r="BW384" s="159" t="s">
        <v>282</v>
      </c>
      <c r="BX384" s="159" t="s">
        <v>282</v>
      </c>
      <c r="BY384" s="159" t="s">
        <v>282</v>
      </c>
      <c r="BZ384" s="159" t="s">
        <v>282</v>
      </c>
      <c r="CA384" s="159" t="s">
        <v>282</v>
      </c>
      <c r="CB384" s="159" t="s">
        <v>282</v>
      </c>
      <c r="CC384" s="159" t="s">
        <v>282</v>
      </c>
      <c r="CD384" s="159" t="s">
        <v>282</v>
      </c>
      <c r="CE384" s="159" t="s">
        <v>282</v>
      </c>
      <c r="CF384" s="159" t="s">
        <v>282</v>
      </c>
      <c r="CG384" s="159" t="s">
        <v>282</v>
      </c>
      <c r="CH384" s="159" t="s">
        <v>282</v>
      </c>
      <c r="CI384" s="159" t="s">
        <v>282</v>
      </c>
      <c r="CJ384" s="159" t="s">
        <v>282</v>
      </c>
      <c r="CK384" s="159" t="s">
        <v>282</v>
      </c>
      <c r="CL384" s="159" t="s">
        <v>282</v>
      </c>
      <c r="CM384" s="159" t="s">
        <v>282</v>
      </c>
      <c r="CN384" s="159" t="s">
        <v>282</v>
      </c>
      <c r="CO384" s="159" t="s">
        <v>282</v>
      </c>
      <c r="CP384" s="159" t="s">
        <v>282</v>
      </c>
      <c r="CQ384" s="159" t="s">
        <v>282</v>
      </c>
      <c r="CR384" s="159" t="s">
        <v>282</v>
      </c>
      <c r="CS384" s="159" t="s">
        <v>282</v>
      </c>
      <c r="CT384" s="159" t="s">
        <v>282</v>
      </c>
      <c r="CU384" s="159" t="s">
        <v>282</v>
      </c>
      <c r="CV384" s="159" t="s">
        <v>282</v>
      </c>
      <c r="CW384" s="159" t="s">
        <v>282</v>
      </c>
      <c r="CX384" s="159" t="s">
        <v>282</v>
      </c>
      <c r="CY384" s="159" t="s">
        <v>282</v>
      </c>
      <c r="CZ384" s="159" t="s">
        <v>282</v>
      </c>
      <c r="DA384" s="159" t="s">
        <v>282</v>
      </c>
      <c r="DB384" s="159" t="s">
        <v>282</v>
      </c>
      <c r="DC384" s="159" t="s">
        <v>282</v>
      </c>
      <c r="DD384" s="159" t="s">
        <v>282</v>
      </c>
      <c r="DE384" s="159" t="s">
        <v>282</v>
      </c>
      <c r="DF384" s="159" t="s">
        <v>282</v>
      </c>
      <c r="DG384" s="159" t="s">
        <v>282</v>
      </c>
      <c r="DH384" s="159" t="s">
        <v>282</v>
      </c>
      <c r="DI384" s="159" t="s">
        <v>282</v>
      </c>
      <c r="DJ384" s="159" t="s">
        <v>282</v>
      </c>
      <c r="DK384" s="159" t="s">
        <v>282</v>
      </c>
      <c r="DL384" s="159" t="s">
        <v>282</v>
      </c>
      <c r="DM384" s="159" t="s">
        <v>282</v>
      </c>
      <c r="DN384" s="159" t="s">
        <v>282</v>
      </c>
      <c r="DO384" s="159" t="s">
        <v>282</v>
      </c>
      <c r="DP384" s="159" t="s">
        <v>282</v>
      </c>
      <c r="DQ384" s="159" t="s">
        <v>282</v>
      </c>
      <c r="DR384" s="159" t="s">
        <v>282</v>
      </c>
      <c r="DS384" s="159" t="s">
        <v>282</v>
      </c>
      <c r="DT384" s="159" t="s">
        <v>282</v>
      </c>
      <c r="DU384" s="159" t="s">
        <v>282</v>
      </c>
      <c r="DV384" s="159" t="s">
        <v>282</v>
      </c>
      <c r="DW384" s="159" t="s">
        <v>282</v>
      </c>
      <c r="DX384" s="159" t="s">
        <v>282</v>
      </c>
      <c r="DY384" s="159" t="s">
        <v>282</v>
      </c>
      <c r="DZ384" s="159" t="s">
        <v>282</v>
      </c>
      <c r="EA384" s="159" t="s">
        <v>282</v>
      </c>
      <c r="EB384" s="159" t="s">
        <v>282</v>
      </c>
      <c r="EC384" s="159" t="s">
        <v>282</v>
      </c>
      <c r="ED384" s="159" t="s">
        <v>282</v>
      </c>
      <c r="EE384" s="159" t="s">
        <v>282</v>
      </c>
      <c r="EF384" s="159" t="s">
        <v>282</v>
      </c>
      <c r="EG384" s="159" t="s">
        <v>282</v>
      </c>
      <c r="EH384" s="159" t="s">
        <v>282</v>
      </c>
      <c r="EI384" s="159" t="s">
        <v>282</v>
      </c>
      <c r="EJ384" s="159" t="s">
        <v>282</v>
      </c>
      <c r="EK384" s="159" t="s">
        <v>282</v>
      </c>
      <c r="EL384" s="159" t="s">
        <v>282</v>
      </c>
      <c r="EM384" s="159" t="s">
        <v>282</v>
      </c>
      <c r="EN384" s="159" t="s">
        <v>282</v>
      </c>
      <c r="EO384" s="159" t="s">
        <v>282</v>
      </c>
      <c r="EP384" s="159" t="s">
        <v>282</v>
      </c>
      <c r="EQ384" s="159" t="s">
        <v>282</v>
      </c>
      <c r="ER384" s="159" t="s">
        <v>282</v>
      </c>
      <c r="ES384" s="159" t="s">
        <v>282</v>
      </c>
      <c r="ET384" s="159" t="s">
        <v>282</v>
      </c>
      <c r="EU384" s="159" t="s">
        <v>282</v>
      </c>
      <c r="EV384" s="159" t="s">
        <v>282</v>
      </c>
      <c r="EW384" s="159" t="s">
        <v>282</v>
      </c>
      <c r="EX384" s="159" t="s">
        <v>282</v>
      </c>
      <c r="EY384" s="159" t="s">
        <v>282</v>
      </c>
      <c r="EZ384" s="159" t="s">
        <v>282</v>
      </c>
      <c r="FA384" s="159" t="s">
        <v>282</v>
      </c>
      <c r="FB384" s="159" t="s">
        <v>282</v>
      </c>
      <c r="FC384" s="159" t="s">
        <v>282</v>
      </c>
      <c r="FD384" s="159" t="s">
        <v>282</v>
      </c>
      <c r="FE384" s="159" t="s">
        <v>282</v>
      </c>
      <c r="FF384" s="159" t="s">
        <v>282</v>
      </c>
      <c r="FG384" s="159" t="s">
        <v>282</v>
      </c>
      <c r="FH384" s="159" t="s">
        <v>282</v>
      </c>
      <c r="FI384" s="159" t="s">
        <v>282</v>
      </c>
      <c r="FJ384" s="159" t="s">
        <v>282</v>
      </c>
      <c r="FK384" s="159" t="s">
        <v>282</v>
      </c>
      <c r="FL384" s="159" t="s">
        <v>282</v>
      </c>
      <c r="FM384" s="159" t="s">
        <v>282</v>
      </c>
      <c r="FN384" s="159" t="s">
        <v>282</v>
      </c>
      <c r="FO384" s="159" t="s">
        <v>282</v>
      </c>
      <c r="FP384" s="159" t="s">
        <v>282</v>
      </c>
      <c r="FQ384" s="159" t="s">
        <v>282</v>
      </c>
      <c r="FR384" s="159" t="s">
        <v>282</v>
      </c>
      <c r="FS384" s="159" t="s">
        <v>282</v>
      </c>
      <c r="FT384" s="159" t="s">
        <v>282</v>
      </c>
    </row>
    <row r="385" spans="1:176" x14ac:dyDescent="0.25">
      <c r="A385" s="212" t="s">
        <v>9592</v>
      </c>
      <c r="B385" s="159" t="s">
        <v>282</v>
      </c>
      <c r="C385" s="66" t="str">
        <f>IF(ISNUMBER(Severity!H385)=FALSE,Severity!F385,IF(Severity!H385&gt;=0.5,"YES","NO"))</f>
        <v>NO</v>
      </c>
      <c r="D385" s="66" t="str">
        <f>IF(ISNUMBER(Severity!I385)=FALSE,Severity!G385,IF(Severity!I385&gt;0.5,"YES","NO"))</f>
        <v>YES</v>
      </c>
      <c r="E385" s="159">
        <v>4</v>
      </c>
      <c r="F385" s="159">
        <v>2</v>
      </c>
      <c r="G385" s="212" t="s">
        <v>10474</v>
      </c>
      <c r="H385" s="159" t="s">
        <v>182</v>
      </c>
      <c r="I385" s="159" t="s">
        <v>282</v>
      </c>
      <c r="J385" s="159">
        <v>18</v>
      </c>
      <c r="K385" s="159" t="s">
        <v>282</v>
      </c>
      <c r="L385" s="159" t="s">
        <v>282</v>
      </c>
      <c r="M385" s="159" t="s">
        <v>282</v>
      </c>
      <c r="N385" s="159" t="s">
        <v>282</v>
      </c>
      <c r="O385" s="159" t="s">
        <v>282</v>
      </c>
      <c r="P385" s="159" t="s">
        <v>282</v>
      </c>
      <c r="Q385" s="159" t="s">
        <v>282</v>
      </c>
      <c r="R385" s="159" t="s">
        <v>282</v>
      </c>
      <c r="S385" s="159" t="s">
        <v>220</v>
      </c>
      <c r="T385" s="159">
        <v>20</v>
      </c>
      <c r="U385" s="159" t="s">
        <v>282</v>
      </c>
      <c r="V385" s="159" t="s">
        <v>282</v>
      </c>
      <c r="W385" s="159" t="s">
        <v>282</v>
      </c>
      <c r="X385" s="159">
        <v>24.17</v>
      </c>
      <c r="Y385" s="159">
        <v>12.71</v>
      </c>
      <c r="Z385" s="159">
        <v>42</v>
      </c>
      <c r="AA385" s="66" t="s">
        <v>282</v>
      </c>
      <c r="AB385" s="66" t="s">
        <v>282</v>
      </c>
      <c r="AC385" s="159" t="s">
        <v>282</v>
      </c>
      <c r="AD385" s="159">
        <v>12.38</v>
      </c>
      <c r="AE385" s="159">
        <v>8.4</v>
      </c>
      <c r="AF385" s="159">
        <v>42</v>
      </c>
      <c r="AG385" s="159" t="s">
        <v>282</v>
      </c>
      <c r="AH385" s="159" t="s">
        <v>282</v>
      </c>
      <c r="AI385" s="159" t="s">
        <v>282</v>
      </c>
      <c r="AJ385" s="159" t="s">
        <v>282</v>
      </c>
      <c r="AK385" s="159" t="s">
        <v>282</v>
      </c>
      <c r="AL385" s="159" t="s">
        <v>282</v>
      </c>
      <c r="AM385" s="159">
        <v>60</v>
      </c>
      <c r="AN385" s="159">
        <v>42</v>
      </c>
      <c r="AO385" s="159" t="s">
        <v>636</v>
      </c>
      <c r="AP385" s="159" t="s">
        <v>282</v>
      </c>
      <c r="AQ385" s="159" t="s">
        <v>282</v>
      </c>
      <c r="AR385" s="159">
        <v>8</v>
      </c>
      <c r="AS385" s="159" t="s">
        <v>282</v>
      </c>
      <c r="AT385" s="159" t="s">
        <v>282</v>
      </c>
      <c r="AU385" s="159" t="s">
        <v>282</v>
      </c>
      <c r="AV385" s="159" t="s">
        <v>282</v>
      </c>
      <c r="AW385" s="159" t="s">
        <v>282</v>
      </c>
      <c r="AX385" s="159" t="s">
        <v>282</v>
      </c>
      <c r="AY385" s="159" t="s">
        <v>282</v>
      </c>
      <c r="AZ385" s="159" t="s">
        <v>282</v>
      </c>
      <c r="BA385" s="159" t="s">
        <v>220</v>
      </c>
      <c r="BB385" s="159">
        <v>20</v>
      </c>
      <c r="BC385" s="159" t="s">
        <v>282</v>
      </c>
      <c r="BD385" s="159" t="s">
        <v>282</v>
      </c>
      <c r="BE385" s="159" t="s">
        <v>282</v>
      </c>
      <c r="BF385" s="159">
        <v>19.809999999999999</v>
      </c>
      <c r="BG385" s="159">
        <v>10.119999999999999</v>
      </c>
      <c r="BH385" s="159">
        <v>53</v>
      </c>
      <c r="BI385" s="66" t="s">
        <v>282</v>
      </c>
      <c r="BJ385" s="66" t="s">
        <v>282</v>
      </c>
      <c r="BK385" s="159" t="s">
        <v>282</v>
      </c>
      <c r="BL385" s="159">
        <v>17.600000000000001</v>
      </c>
      <c r="BM385" s="159">
        <v>9.84</v>
      </c>
      <c r="BN385" s="159">
        <v>53</v>
      </c>
      <c r="BO385" s="159" t="s">
        <v>282</v>
      </c>
      <c r="BP385" s="159" t="s">
        <v>282</v>
      </c>
      <c r="BQ385" s="159" t="s">
        <v>282</v>
      </c>
      <c r="BR385" s="159" t="s">
        <v>282</v>
      </c>
      <c r="BS385" s="159" t="s">
        <v>282</v>
      </c>
      <c r="BT385" s="159" t="s">
        <v>282</v>
      </c>
      <c r="BU385" s="159">
        <v>61</v>
      </c>
      <c r="BV385" s="159">
        <v>53</v>
      </c>
      <c r="BW385" s="159" t="s">
        <v>282</v>
      </c>
      <c r="BX385" s="159" t="s">
        <v>282</v>
      </c>
      <c r="BY385" s="159" t="s">
        <v>282</v>
      </c>
      <c r="BZ385" s="159" t="s">
        <v>282</v>
      </c>
      <c r="CA385" s="159" t="s">
        <v>282</v>
      </c>
      <c r="CB385" s="159" t="s">
        <v>282</v>
      </c>
      <c r="CC385" s="159" t="s">
        <v>282</v>
      </c>
      <c r="CD385" s="159" t="s">
        <v>282</v>
      </c>
      <c r="CE385" s="159" t="s">
        <v>282</v>
      </c>
      <c r="CF385" s="159" t="s">
        <v>282</v>
      </c>
      <c r="CG385" s="159" t="s">
        <v>282</v>
      </c>
      <c r="CH385" s="159" t="s">
        <v>282</v>
      </c>
      <c r="CI385" s="159" t="s">
        <v>282</v>
      </c>
      <c r="CJ385" s="159" t="s">
        <v>282</v>
      </c>
      <c r="CK385" s="159" t="s">
        <v>282</v>
      </c>
      <c r="CL385" s="159" t="s">
        <v>282</v>
      </c>
      <c r="CM385" s="159" t="s">
        <v>282</v>
      </c>
      <c r="CN385" s="159" t="s">
        <v>282</v>
      </c>
      <c r="CO385" s="159" t="s">
        <v>282</v>
      </c>
      <c r="CP385" s="159" t="s">
        <v>282</v>
      </c>
      <c r="CQ385" s="159" t="s">
        <v>282</v>
      </c>
      <c r="CR385" s="159" t="s">
        <v>282</v>
      </c>
      <c r="CS385" s="159" t="s">
        <v>282</v>
      </c>
      <c r="CT385" s="159" t="s">
        <v>282</v>
      </c>
      <c r="CU385" s="159" t="s">
        <v>282</v>
      </c>
      <c r="CV385" s="159" t="s">
        <v>282</v>
      </c>
      <c r="CW385" s="159" t="s">
        <v>282</v>
      </c>
      <c r="CX385" s="159" t="s">
        <v>282</v>
      </c>
      <c r="CY385" s="159" t="s">
        <v>282</v>
      </c>
      <c r="CZ385" s="159" t="s">
        <v>282</v>
      </c>
      <c r="DA385" s="159" t="s">
        <v>282</v>
      </c>
      <c r="DB385" s="159" t="s">
        <v>282</v>
      </c>
      <c r="DC385" s="159" t="s">
        <v>282</v>
      </c>
      <c r="DD385" s="159" t="s">
        <v>282</v>
      </c>
      <c r="DE385" s="159" t="s">
        <v>282</v>
      </c>
      <c r="DF385" s="159" t="s">
        <v>282</v>
      </c>
      <c r="DG385" s="159" t="s">
        <v>282</v>
      </c>
      <c r="DH385" s="159" t="s">
        <v>282</v>
      </c>
      <c r="DI385" s="159" t="s">
        <v>282</v>
      </c>
      <c r="DJ385" s="159" t="s">
        <v>282</v>
      </c>
      <c r="DK385" s="159" t="s">
        <v>282</v>
      </c>
      <c r="DL385" s="159" t="s">
        <v>282</v>
      </c>
      <c r="DM385" s="159" t="s">
        <v>282</v>
      </c>
      <c r="DN385" s="159" t="s">
        <v>282</v>
      </c>
      <c r="DO385" s="159" t="s">
        <v>282</v>
      </c>
      <c r="DP385" s="159" t="s">
        <v>282</v>
      </c>
      <c r="DQ385" s="159" t="s">
        <v>282</v>
      </c>
      <c r="DR385" s="159" t="s">
        <v>282</v>
      </c>
      <c r="DS385" s="159" t="s">
        <v>282</v>
      </c>
      <c r="DT385" s="159" t="s">
        <v>282</v>
      </c>
      <c r="DU385" s="159" t="s">
        <v>282</v>
      </c>
      <c r="DV385" s="159" t="s">
        <v>282</v>
      </c>
      <c r="DW385" s="159" t="s">
        <v>282</v>
      </c>
      <c r="DX385" s="159" t="s">
        <v>282</v>
      </c>
      <c r="DY385" s="159" t="s">
        <v>282</v>
      </c>
      <c r="DZ385" s="159" t="s">
        <v>282</v>
      </c>
      <c r="EA385" s="159" t="s">
        <v>282</v>
      </c>
      <c r="EB385" s="159" t="s">
        <v>282</v>
      </c>
      <c r="EC385" s="159" t="s">
        <v>282</v>
      </c>
      <c r="ED385" s="159" t="s">
        <v>282</v>
      </c>
      <c r="EE385" s="159" t="s">
        <v>282</v>
      </c>
      <c r="EF385" s="159" t="s">
        <v>282</v>
      </c>
      <c r="EG385" s="159" t="s">
        <v>282</v>
      </c>
      <c r="EH385" s="159" t="s">
        <v>282</v>
      </c>
      <c r="EI385" s="159" t="s">
        <v>282</v>
      </c>
      <c r="EJ385" s="159" t="s">
        <v>282</v>
      </c>
      <c r="EK385" s="159" t="s">
        <v>282</v>
      </c>
      <c r="EL385" s="159" t="s">
        <v>282</v>
      </c>
      <c r="EM385" s="159" t="s">
        <v>282</v>
      </c>
      <c r="EN385" s="159" t="s">
        <v>282</v>
      </c>
      <c r="EO385" s="159" t="s">
        <v>282</v>
      </c>
      <c r="EP385" s="159" t="s">
        <v>282</v>
      </c>
      <c r="EQ385" s="159" t="s">
        <v>282</v>
      </c>
      <c r="ER385" s="159" t="s">
        <v>282</v>
      </c>
      <c r="ES385" s="159" t="s">
        <v>282</v>
      </c>
      <c r="ET385" s="159" t="s">
        <v>282</v>
      </c>
      <c r="EU385" s="159" t="s">
        <v>282</v>
      </c>
      <c r="EV385" s="159" t="s">
        <v>282</v>
      </c>
      <c r="EW385" s="159" t="s">
        <v>282</v>
      </c>
      <c r="EX385" s="159" t="s">
        <v>282</v>
      </c>
      <c r="EY385" s="159" t="s">
        <v>282</v>
      </c>
      <c r="EZ385" s="159" t="s">
        <v>282</v>
      </c>
      <c r="FA385" s="159" t="s">
        <v>282</v>
      </c>
      <c r="FB385" s="159" t="s">
        <v>282</v>
      </c>
      <c r="FC385" s="159" t="s">
        <v>282</v>
      </c>
      <c r="FD385" s="159" t="s">
        <v>282</v>
      </c>
      <c r="FE385" s="159" t="s">
        <v>282</v>
      </c>
      <c r="FF385" s="159" t="s">
        <v>282</v>
      </c>
      <c r="FG385" s="159" t="s">
        <v>282</v>
      </c>
      <c r="FH385" s="159" t="s">
        <v>282</v>
      </c>
      <c r="FI385" s="159" t="s">
        <v>282</v>
      </c>
      <c r="FJ385" s="159" t="s">
        <v>282</v>
      </c>
      <c r="FK385" s="159" t="s">
        <v>282</v>
      </c>
      <c r="FL385" s="159" t="s">
        <v>282</v>
      </c>
      <c r="FM385" s="159" t="s">
        <v>282</v>
      </c>
      <c r="FN385" s="159" t="s">
        <v>282</v>
      </c>
      <c r="FO385" s="159" t="s">
        <v>282</v>
      </c>
      <c r="FP385" s="159" t="s">
        <v>282</v>
      </c>
      <c r="FQ385" s="159" t="s">
        <v>282</v>
      </c>
      <c r="FR385" s="159" t="s">
        <v>282</v>
      </c>
      <c r="FS385" s="159" t="s">
        <v>282</v>
      </c>
      <c r="FT385" s="159" t="s">
        <v>282</v>
      </c>
    </row>
    <row r="386" spans="1:176" x14ac:dyDescent="0.25">
      <c r="A386" s="66" t="s">
        <v>737</v>
      </c>
      <c r="B386" s="159" t="s">
        <v>10725</v>
      </c>
      <c r="C386" s="66" t="str">
        <f>IF(ISNUMBER(Severity!H386)=FALSE,Severity!F386,IF(Severity!H386&gt;=0.5,"YES","NO"))</f>
        <v>NO</v>
      </c>
      <c r="D386" s="66" t="str">
        <f>IF(ISNUMBER(Severity!I386)=FALSE,Severity!G386,IF(Severity!I386&gt;0.5,"YES","NO"))</f>
        <v>YES</v>
      </c>
      <c r="E386" s="159">
        <v>8</v>
      </c>
      <c r="F386" s="159">
        <v>3</v>
      </c>
      <c r="G386" s="66" t="s">
        <v>763</v>
      </c>
      <c r="H386" s="159" t="s">
        <v>183</v>
      </c>
      <c r="I386" s="66" t="s">
        <v>282</v>
      </c>
      <c r="J386" s="159">
        <v>12</v>
      </c>
      <c r="K386" s="159" t="s">
        <v>220</v>
      </c>
      <c r="L386" s="159">
        <v>20</v>
      </c>
      <c r="M386" s="159">
        <v>18</v>
      </c>
      <c r="N386" s="159">
        <v>15</v>
      </c>
      <c r="O386" s="159" t="s">
        <v>282</v>
      </c>
      <c r="P386" s="159" t="s">
        <v>282</v>
      </c>
      <c r="Q386" s="159" t="s">
        <v>282</v>
      </c>
      <c r="R386" s="159" t="s">
        <v>282</v>
      </c>
      <c r="S386" s="159" t="s">
        <v>220</v>
      </c>
      <c r="T386" s="159">
        <v>20</v>
      </c>
      <c r="U386" s="159">
        <v>27.88</v>
      </c>
      <c r="V386" s="66">
        <v>9.66</v>
      </c>
      <c r="W386" s="159">
        <v>42</v>
      </c>
      <c r="X386" s="159" t="s">
        <v>282</v>
      </c>
      <c r="Y386" s="159" t="s">
        <v>282</v>
      </c>
      <c r="Z386" s="159" t="s">
        <v>282</v>
      </c>
      <c r="AA386" s="159" t="s">
        <v>282</v>
      </c>
      <c r="AB386" s="159" t="s">
        <v>282</v>
      </c>
      <c r="AC386" s="159" t="s">
        <v>282</v>
      </c>
      <c r="AD386" s="159">
        <v>16.3</v>
      </c>
      <c r="AE386" s="66">
        <v>9.3699999999999992</v>
      </c>
      <c r="AF386" s="159">
        <v>30</v>
      </c>
      <c r="AG386" s="66" t="s">
        <v>282</v>
      </c>
      <c r="AH386" s="66" t="s">
        <v>282</v>
      </c>
      <c r="AI386" s="66" t="s">
        <v>282</v>
      </c>
      <c r="AJ386" s="66" t="s">
        <v>282</v>
      </c>
      <c r="AK386" s="66" t="s">
        <v>282</v>
      </c>
      <c r="AL386" s="66" t="s">
        <v>282</v>
      </c>
      <c r="AM386" s="159">
        <v>42</v>
      </c>
      <c r="AN386" s="159">
        <v>30</v>
      </c>
      <c r="AO386" s="66" t="s">
        <v>764</v>
      </c>
      <c r="AP386" s="159" t="s">
        <v>183</v>
      </c>
      <c r="AQ386" s="159" t="s">
        <v>282</v>
      </c>
      <c r="AR386" s="159">
        <v>12</v>
      </c>
      <c r="AS386" s="159" t="s">
        <v>220</v>
      </c>
      <c r="AT386" s="159">
        <v>20</v>
      </c>
      <c r="AU386" s="159">
        <v>20</v>
      </c>
      <c r="AV386" s="159">
        <v>15</v>
      </c>
      <c r="AW386" s="159" t="s">
        <v>282</v>
      </c>
      <c r="AX386" s="159" t="s">
        <v>282</v>
      </c>
      <c r="AY386" s="159" t="s">
        <v>282</v>
      </c>
      <c r="AZ386" s="159" t="s">
        <v>282</v>
      </c>
      <c r="BA386" s="159" t="s">
        <v>220</v>
      </c>
      <c r="BB386" s="159">
        <v>20</v>
      </c>
      <c r="BC386" s="159">
        <v>28.18</v>
      </c>
      <c r="BD386" s="66">
        <v>9.66</v>
      </c>
      <c r="BE386" s="159">
        <v>45</v>
      </c>
      <c r="BF386" s="66" t="s">
        <v>282</v>
      </c>
      <c r="BG386" s="159" t="s">
        <v>282</v>
      </c>
      <c r="BH386" s="66" t="s">
        <v>282</v>
      </c>
      <c r="BI386" s="159" t="s">
        <v>282</v>
      </c>
      <c r="BJ386" s="159" t="s">
        <v>282</v>
      </c>
      <c r="BK386" s="159" t="s">
        <v>282</v>
      </c>
      <c r="BL386" s="159">
        <v>14.83</v>
      </c>
      <c r="BM386" s="66">
        <v>9.36</v>
      </c>
      <c r="BN386" s="159">
        <v>33</v>
      </c>
      <c r="BO386" s="66" t="s">
        <v>282</v>
      </c>
      <c r="BP386" s="66" t="s">
        <v>282</v>
      </c>
      <c r="BQ386" s="66" t="s">
        <v>282</v>
      </c>
      <c r="BR386" s="66" t="s">
        <v>282</v>
      </c>
      <c r="BS386" s="66" t="s">
        <v>282</v>
      </c>
      <c r="BT386" s="66" t="s">
        <v>282</v>
      </c>
      <c r="BU386" s="159">
        <v>45</v>
      </c>
      <c r="BV386" s="159">
        <v>33</v>
      </c>
      <c r="BW386" s="159" t="s">
        <v>306</v>
      </c>
      <c r="BX386" s="159" t="s">
        <v>282</v>
      </c>
      <c r="BY386" s="159" t="s">
        <v>282</v>
      </c>
      <c r="BZ386" s="66">
        <v>17</v>
      </c>
      <c r="CA386" s="159" t="s">
        <v>220</v>
      </c>
      <c r="CB386" s="66">
        <v>20</v>
      </c>
      <c r="CC386" s="66">
        <v>10</v>
      </c>
      <c r="CD386" s="66">
        <v>15</v>
      </c>
      <c r="CE386" s="159" t="s">
        <v>282</v>
      </c>
      <c r="CF386" s="159" t="s">
        <v>282</v>
      </c>
      <c r="CG386" s="159" t="s">
        <v>282</v>
      </c>
      <c r="CH386" s="159" t="s">
        <v>282</v>
      </c>
      <c r="CI386" s="159" t="s">
        <v>220</v>
      </c>
      <c r="CJ386" s="66">
        <v>20</v>
      </c>
      <c r="CK386" s="66">
        <v>28.1</v>
      </c>
      <c r="CL386" s="66">
        <v>9.6300000000000008</v>
      </c>
      <c r="CM386" s="159">
        <v>48</v>
      </c>
      <c r="CN386" s="159" t="s">
        <v>282</v>
      </c>
      <c r="CO386" s="159" t="s">
        <v>282</v>
      </c>
      <c r="CP386" s="159" t="s">
        <v>282</v>
      </c>
      <c r="CQ386" s="159" t="s">
        <v>282</v>
      </c>
      <c r="CR386" s="159" t="s">
        <v>282</v>
      </c>
      <c r="CS386" s="159" t="s">
        <v>282</v>
      </c>
      <c r="CT386" s="66">
        <v>25.23</v>
      </c>
      <c r="CU386" s="66">
        <v>9.24</v>
      </c>
      <c r="CV386" s="66">
        <v>31</v>
      </c>
      <c r="CW386" s="159" t="s">
        <v>282</v>
      </c>
      <c r="CX386" s="159" t="s">
        <v>282</v>
      </c>
      <c r="CY386" s="159" t="s">
        <v>282</v>
      </c>
      <c r="CZ386" s="159" t="s">
        <v>282</v>
      </c>
      <c r="DA386" s="159" t="s">
        <v>282</v>
      </c>
      <c r="DB386" s="159" t="s">
        <v>282</v>
      </c>
      <c r="DC386" s="66">
        <v>48</v>
      </c>
      <c r="DD386" s="66">
        <v>31</v>
      </c>
      <c r="DE386" s="159" t="s">
        <v>282</v>
      </c>
      <c r="DF386" s="159" t="s">
        <v>282</v>
      </c>
      <c r="DG386" s="159" t="s">
        <v>282</v>
      </c>
      <c r="DH386" s="159" t="s">
        <v>282</v>
      </c>
      <c r="DI386" s="159" t="s">
        <v>282</v>
      </c>
      <c r="DJ386" s="159" t="s">
        <v>282</v>
      </c>
      <c r="DK386" s="159" t="s">
        <v>282</v>
      </c>
      <c r="DL386" s="159" t="s">
        <v>282</v>
      </c>
      <c r="DM386" s="159" t="s">
        <v>282</v>
      </c>
      <c r="DN386" s="159" t="s">
        <v>282</v>
      </c>
      <c r="DO386" s="159" t="s">
        <v>282</v>
      </c>
      <c r="DP386" s="159" t="s">
        <v>282</v>
      </c>
      <c r="DQ386" s="159" t="s">
        <v>282</v>
      </c>
      <c r="DR386" s="159" t="s">
        <v>282</v>
      </c>
      <c r="DS386" s="159" t="s">
        <v>282</v>
      </c>
      <c r="DT386" s="159" t="s">
        <v>282</v>
      </c>
      <c r="DU386" s="159" t="s">
        <v>282</v>
      </c>
      <c r="DV386" s="159" t="s">
        <v>282</v>
      </c>
      <c r="DW386" s="159" t="s">
        <v>282</v>
      </c>
      <c r="DX386" s="159" t="s">
        <v>282</v>
      </c>
      <c r="DY386" s="159" t="s">
        <v>282</v>
      </c>
      <c r="DZ386" s="159" t="s">
        <v>282</v>
      </c>
      <c r="EA386" s="159" t="s">
        <v>282</v>
      </c>
      <c r="EB386" s="159" t="s">
        <v>282</v>
      </c>
      <c r="EC386" s="159" t="s">
        <v>282</v>
      </c>
      <c r="ED386" s="159" t="s">
        <v>282</v>
      </c>
      <c r="EE386" s="159" t="s">
        <v>282</v>
      </c>
      <c r="EF386" s="159" t="s">
        <v>282</v>
      </c>
      <c r="EG386" s="159" t="s">
        <v>282</v>
      </c>
      <c r="EH386" s="159" t="s">
        <v>282</v>
      </c>
      <c r="EI386" s="159" t="s">
        <v>282</v>
      </c>
      <c r="EJ386" s="159" t="s">
        <v>282</v>
      </c>
      <c r="EK386" s="159" t="s">
        <v>282</v>
      </c>
      <c r="EL386" s="159" t="s">
        <v>282</v>
      </c>
      <c r="EM386" s="159" t="s">
        <v>282</v>
      </c>
      <c r="EN386" s="159" t="s">
        <v>282</v>
      </c>
      <c r="EO386" s="159" t="s">
        <v>282</v>
      </c>
      <c r="EP386" s="159" t="s">
        <v>282</v>
      </c>
      <c r="EQ386" s="159" t="s">
        <v>282</v>
      </c>
      <c r="ER386" s="159" t="s">
        <v>282</v>
      </c>
      <c r="ES386" s="159" t="s">
        <v>282</v>
      </c>
      <c r="ET386" s="159" t="s">
        <v>282</v>
      </c>
      <c r="EU386" s="159" t="s">
        <v>282</v>
      </c>
      <c r="EV386" s="159" t="s">
        <v>282</v>
      </c>
      <c r="EW386" s="159" t="s">
        <v>282</v>
      </c>
      <c r="EX386" s="159" t="s">
        <v>282</v>
      </c>
      <c r="EY386" s="159" t="s">
        <v>282</v>
      </c>
      <c r="EZ386" s="159" t="s">
        <v>282</v>
      </c>
      <c r="FA386" s="159" t="s">
        <v>282</v>
      </c>
      <c r="FB386" s="159" t="s">
        <v>282</v>
      </c>
      <c r="FC386" s="159" t="s">
        <v>282</v>
      </c>
      <c r="FD386" s="159" t="s">
        <v>282</v>
      </c>
      <c r="FE386" s="159" t="s">
        <v>282</v>
      </c>
      <c r="FF386" s="159" t="s">
        <v>282</v>
      </c>
      <c r="FG386" s="159" t="s">
        <v>282</v>
      </c>
      <c r="FH386" s="159" t="s">
        <v>282</v>
      </c>
      <c r="FI386" s="159" t="s">
        <v>282</v>
      </c>
      <c r="FJ386" s="159" t="s">
        <v>282</v>
      </c>
      <c r="FK386" s="159" t="s">
        <v>282</v>
      </c>
      <c r="FL386" s="159" t="s">
        <v>282</v>
      </c>
      <c r="FM386" s="159" t="s">
        <v>282</v>
      </c>
      <c r="FN386" s="159" t="s">
        <v>282</v>
      </c>
      <c r="FO386" s="159" t="s">
        <v>282</v>
      </c>
      <c r="FP386" s="159" t="s">
        <v>282</v>
      </c>
      <c r="FQ386" s="159" t="s">
        <v>282</v>
      </c>
      <c r="FR386" s="159" t="s">
        <v>282</v>
      </c>
      <c r="FS386" s="159" t="s">
        <v>282</v>
      </c>
      <c r="FT386" s="159" t="s">
        <v>282</v>
      </c>
    </row>
    <row r="387" spans="1:176" x14ac:dyDescent="0.25">
      <c r="A387" s="66" t="s">
        <v>10055</v>
      </c>
      <c r="B387" s="159" t="s">
        <v>282</v>
      </c>
      <c r="C387" s="66" t="str">
        <f>IF(ISNUMBER(Severity!H387)=FALSE,Severity!F387,IF(Severity!H387&gt;=0.5,"YES","NO"))</f>
        <v>YES</v>
      </c>
      <c r="D387" s="66" t="str">
        <f>IF(ISNUMBER(Severity!I387)=FALSE,Severity!G387,IF(Severity!I387&gt;0.5,"YES","NO"))</f>
        <v>NO</v>
      </c>
      <c r="E387" s="159">
        <v>5</v>
      </c>
      <c r="F387" s="159">
        <v>2</v>
      </c>
      <c r="G387" s="66" t="s">
        <v>13647</v>
      </c>
      <c r="H387" s="159" t="s">
        <v>183</v>
      </c>
      <c r="I387" s="159" t="s">
        <v>282</v>
      </c>
      <c r="J387" s="159" t="s">
        <v>282</v>
      </c>
      <c r="K387" s="159" t="s">
        <v>282</v>
      </c>
      <c r="L387" s="159" t="s">
        <v>282</v>
      </c>
      <c r="M387" s="159" t="s">
        <v>282</v>
      </c>
      <c r="N387" s="159" t="s">
        <v>282</v>
      </c>
      <c r="O387" s="159" t="s">
        <v>282</v>
      </c>
      <c r="P387" s="159" t="s">
        <v>282</v>
      </c>
      <c r="Q387" s="159" t="s">
        <v>282</v>
      </c>
      <c r="R387" s="159" t="s">
        <v>282</v>
      </c>
      <c r="S387" s="159" t="s">
        <v>299</v>
      </c>
      <c r="T387" s="159">
        <v>24</v>
      </c>
      <c r="U387" s="159">
        <v>28.5</v>
      </c>
      <c r="V387" s="159">
        <v>6.1</v>
      </c>
      <c r="W387" s="159">
        <v>27</v>
      </c>
      <c r="X387" s="159" t="s">
        <v>282</v>
      </c>
      <c r="Y387" s="159" t="s">
        <v>282</v>
      </c>
      <c r="Z387" s="159" t="s">
        <v>282</v>
      </c>
      <c r="AA387" s="159">
        <v>12.8</v>
      </c>
      <c r="AB387" s="159">
        <v>10.5</v>
      </c>
      <c r="AC387" s="159">
        <v>27</v>
      </c>
      <c r="AD387" s="159" t="s">
        <v>282</v>
      </c>
      <c r="AE387" s="159" t="s">
        <v>282</v>
      </c>
      <c r="AF387" s="159" t="s">
        <v>282</v>
      </c>
      <c r="AG387" s="159" t="s">
        <v>282</v>
      </c>
      <c r="AH387" s="159" t="s">
        <v>282</v>
      </c>
      <c r="AI387" s="159" t="s">
        <v>282</v>
      </c>
      <c r="AJ387" s="159" t="s">
        <v>282</v>
      </c>
      <c r="AK387" s="159" t="s">
        <v>282</v>
      </c>
      <c r="AL387" s="159" t="s">
        <v>282</v>
      </c>
      <c r="AM387" s="159">
        <v>27</v>
      </c>
      <c r="AN387" s="159" t="s">
        <v>282</v>
      </c>
      <c r="AO387" s="159" t="s">
        <v>263</v>
      </c>
      <c r="AP387" s="159" t="s">
        <v>10507</v>
      </c>
      <c r="AQ387" s="159" t="s">
        <v>282</v>
      </c>
      <c r="AR387" s="159" t="s">
        <v>282</v>
      </c>
      <c r="AS387" s="159" t="s">
        <v>282</v>
      </c>
      <c r="AT387" s="159" t="s">
        <v>282</v>
      </c>
      <c r="AU387" s="159" t="s">
        <v>282</v>
      </c>
      <c r="AV387" s="159" t="s">
        <v>282</v>
      </c>
      <c r="AW387" s="159" t="s">
        <v>282</v>
      </c>
      <c r="AX387" s="159" t="s">
        <v>282</v>
      </c>
      <c r="AY387" s="159" t="s">
        <v>282</v>
      </c>
      <c r="AZ387" s="159" t="s">
        <v>282</v>
      </c>
      <c r="BA387" s="159" t="s">
        <v>299</v>
      </c>
      <c r="BB387" s="159">
        <v>24</v>
      </c>
      <c r="BC387" s="159">
        <v>29.4</v>
      </c>
      <c r="BD387" s="159">
        <v>6.3</v>
      </c>
      <c r="BE387" s="159">
        <v>20</v>
      </c>
      <c r="BF387" s="159" t="s">
        <v>282</v>
      </c>
      <c r="BG387" s="159" t="s">
        <v>282</v>
      </c>
      <c r="BH387" s="159" t="s">
        <v>282</v>
      </c>
      <c r="BI387" s="159">
        <v>14.2</v>
      </c>
      <c r="BJ387" s="159">
        <v>8.3000000000000007</v>
      </c>
      <c r="BK387" s="159">
        <v>20</v>
      </c>
      <c r="BL387" s="159" t="s">
        <v>282</v>
      </c>
      <c r="BM387" s="159" t="s">
        <v>282</v>
      </c>
      <c r="BN387" s="159" t="s">
        <v>282</v>
      </c>
      <c r="BO387" s="159" t="s">
        <v>282</v>
      </c>
      <c r="BP387" s="159" t="s">
        <v>282</v>
      </c>
      <c r="BQ387" s="159" t="s">
        <v>282</v>
      </c>
      <c r="BR387" s="159" t="s">
        <v>282</v>
      </c>
      <c r="BS387" s="159" t="s">
        <v>282</v>
      </c>
      <c r="BT387" s="159" t="s">
        <v>282</v>
      </c>
      <c r="BU387" s="159">
        <v>20</v>
      </c>
      <c r="BV387" s="159" t="s">
        <v>282</v>
      </c>
      <c r="BW387" s="159" t="s">
        <v>282</v>
      </c>
      <c r="BX387" s="159" t="s">
        <v>282</v>
      </c>
      <c r="BY387" s="159" t="s">
        <v>282</v>
      </c>
      <c r="BZ387" s="159" t="s">
        <v>282</v>
      </c>
      <c r="CA387" s="159" t="s">
        <v>282</v>
      </c>
      <c r="CB387" s="159" t="s">
        <v>282</v>
      </c>
      <c r="CC387" s="159" t="s">
        <v>282</v>
      </c>
      <c r="CD387" s="159" t="s">
        <v>282</v>
      </c>
      <c r="CE387" s="159" t="s">
        <v>282</v>
      </c>
      <c r="CF387" s="159" t="s">
        <v>282</v>
      </c>
      <c r="CG387" s="159" t="s">
        <v>282</v>
      </c>
      <c r="CH387" s="159" t="s">
        <v>282</v>
      </c>
      <c r="CI387" s="159" t="s">
        <v>282</v>
      </c>
      <c r="CJ387" s="159" t="s">
        <v>282</v>
      </c>
      <c r="CK387" s="159" t="s">
        <v>282</v>
      </c>
      <c r="CL387" s="159" t="s">
        <v>282</v>
      </c>
      <c r="CM387" s="159" t="s">
        <v>282</v>
      </c>
      <c r="CN387" s="159" t="s">
        <v>282</v>
      </c>
      <c r="CO387" s="159" t="s">
        <v>282</v>
      </c>
      <c r="CP387" s="159" t="s">
        <v>282</v>
      </c>
      <c r="CQ387" s="159" t="s">
        <v>282</v>
      </c>
      <c r="CR387" s="159" t="s">
        <v>282</v>
      </c>
      <c r="CS387" s="159" t="s">
        <v>282</v>
      </c>
      <c r="CT387" s="159" t="s">
        <v>282</v>
      </c>
      <c r="CU387" s="159" t="s">
        <v>282</v>
      </c>
      <c r="CV387" s="159" t="s">
        <v>282</v>
      </c>
      <c r="CW387" s="159" t="s">
        <v>282</v>
      </c>
      <c r="CX387" s="159" t="s">
        <v>282</v>
      </c>
      <c r="CY387" s="159" t="s">
        <v>282</v>
      </c>
      <c r="CZ387" s="159" t="s">
        <v>282</v>
      </c>
      <c r="DA387" s="159" t="s">
        <v>282</v>
      </c>
      <c r="DB387" s="159" t="s">
        <v>282</v>
      </c>
      <c r="DC387" s="159" t="s">
        <v>282</v>
      </c>
      <c r="DD387" s="159" t="s">
        <v>282</v>
      </c>
      <c r="DE387" s="159" t="s">
        <v>282</v>
      </c>
      <c r="DF387" s="159" t="s">
        <v>282</v>
      </c>
      <c r="DG387" s="159" t="s">
        <v>282</v>
      </c>
      <c r="DH387" s="159" t="s">
        <v>282</v>
      </c>
      <c r="DI387" s="159" t="s">
        <v>282</v>
      </c>
      <c r="DJ387" s="159" t="s">
        <v>282</v>
      </c>
      <c r="DK387" s="159" t="s">
        <v>282</v>
      </c>
      <c r="DL387" s="159" t="s">
        <v>282</v>
      </c>
      <c r="DM387" s="159" t="s">
        <v>282</v>
      </c>
      <c r="DN387" s="159" t="s">
        <v>282</v>
      </c>
      <c r="DO387" s="159" t="s">
        <v>282</v>
      </c>
      <c r="DP387" s="159" t="s">
        <v>282</v>
      </c>
      <c r="DQ387" s="159" t="s">
        <v>282</v>
      </c>
      <c r="DR387" s="159" t="s">
        <v>282</v>
      </c>
      <c r="DS387" s="159" t="s">
        <v>282</v>
      </c>
      <c r="DT387" s="159" t="s">
        <v>282</v>
      </c>
      <c r="DU387" s="159" t="s">
        <v>282</v>
      </c>
      <c r="DV387" s="159" t="s">
        <v>282</v>
      </c>
      <c r="DW387" s="159" t="s">
        <v>282</v>
      </c>
      <c r="DX387" s="159" t="s">
        <v>282</v>
      </c>
      <c r="DY387" s="159" t="s">
        <v>282</v>
      </c>
      <c r="DZ387" s="159" t="s">
        <v>282</v>
      </c>
      <c r="EA387" s="159" t="s">
        <v>282</v>
      </c>
      <c r="EB387" s="159" t="s">
        <v>282</v>
      </c>
      <c r="EC387" s="159" t="s">
        <v>282</v>
      </c>
      <c r="ED387" s="159" t="s">
        <v>282</v>
      </c>
      <c r="EE387" s="159" t="s">
        <v>282</v>
      </c>
      <c r="EF387" s="159" t="s">
        <v>282</v>
      </c>
      <c r="EG387" s="159" t="s">
        <v>282</v>
      </c>
      <c r="EH387" s="159" t="s">
        <v>282</v>
      </c>
      <c r="EI387" s="159" t="s">
        <v>282</v>
      </c>
      <c r="EJ387" s="159" t="s">
        <v>282</v>
      </c>
      <c r="EK387" s="159" t="s">
        <v>282</v>
      </c>
      <c r="EL387" s="159" t="s">
        <v>282</v>
      </c>
      <c r="EM387" s="159" t="s">
        <v>282</v>
      </c>
      <c r="EN387" s="159" t="s">
        <v>282</v>
      </c>
      <c r="EO387" s="159" t="s">
        <v>282</v>
      </c>
      <c r="EP387" s="159" t="s">
        <v>282</v>
      </c>
      <c r="EQ387" s="159" t="s">
        <v>282</v>
      </c>
      <c r="ER387" s="159" t="s">
        <v>282</v>
      </c>
      <c r="ES387" s="159" t="s">
        <v>282</v>
      </c>
      <c r="ET387" s="159" t="s">
        <v>282</v>
      </c>
      <c r="EU387" s="159" t="s">
        <v>282</v>
      </c>
      <c r="EV387" s="159" t="s">
        <v>282</v>
      </c>
      <c r="EW387" s="159" t="s">
        <v>282</v>
      </c>
      <c r="EX387" s="159" t="s">
        <v>282</v>
      </c>
      <c r="EY387" s="159" t="s">
        <v>282</v>
      </c>
      <c r="EZ387" s="159" t="s">
        <v>282</v>
      </c>
      <c r="FA387" s="159" t="s">
        <v>282</v>
      </c>
      <c r="FB387" s="159" t="s">
        <v>282</v>
      </c>
      <c r="FC387" s="159" t="s">
        <v>282</v>
      </c>
      <c r="FD387" s="159" t="s">
        <v>282</v>
      </c>
      <c r="FE387" s="159" t="s">
        <v>282</v>
      </c>
      <c r="FF387" s="159" t="s">
        <v>282</v>
      </c>
      <c r="FG387" s="159" t="s">
        <v>282</v>
      </c>
      <c r="FH387" s="159" t="s">
        <v>282</v>
      </c>
      <c r="FI387" s="159" t="s">
        <v>282</v>
      </c>
      <c r="FJ387" s="159" t="s">
        <v>282</v>
      </c>
      <c r="FK387" s="159" t="s">
        <v>282</v>
      </c>
      <c r="FL387" s="159" t="s">
        <v>282</v>
      </c>
      <c r="FM387" s="159" t="s">
        <v>282</v>
      </c>
      <c r="FN387" s="159" t="s">
        <v>282</v>
      </c>
      <c r="FO387" s="159" t="s">
        <v>282</v>
      </c>
      <c r="FP387" s="159" t="s">
        <v>282</v>
      </c>
      <c r="FQ387" s="159" t="s">
        <v>282</v>
      </c>
      <c r="FR387" s="159" t="s">
        <v>282</v>
      </c>
      <c r="FS387" s="159" t="s">
        <v>282</v>
      </c>
      <c r="FT387" s="159" t="s">
        <v>282</v>
      </c>
    </row>
    <row r="388" spans="1:176" x14ac:dyDescent="0.25">
      <c r="A388" s="212" t="s">
        <v>10057</v>
      </c>
      <c r="B388" s="159" t="s">
        <v>15067</v>
      </c>
      <c r="C388" s="331" t="s">
        <v>793</v>
      </c>
      <c r="D388" s="331" t="s">
        <v>130</v>
      </c>
      <c r="E388" s="159">
        <v>6</v>
      </c>
      <c r="F388" s="159">
        <v>2</v>
      </c>
      <c r="G388" s="159" t="s">
        <v>13647</v>
      </c>
      <c r="H388" s="159" t="s">
        <v>183</v>
      </c>
      <c r="I388" s="159" t="s">
        <v>282</v>
      </c>
      <c r="J388" s="159" t="s">
        <v>282</v>
      </c>
      <c r="K388" s="159" t="s">
        <v>282</v>
      </c>
      <c r="L388" s="159" t="s">
        <v>282</v>
      </c>
      <c r="M388" s="159" t="s">
        <v>282</v>
      </c>
      <c r="N388" s="159" t="s">
        <v>282</v>
      </c>
      <c r="O388" s="159" t="s">
        <v>282</v>
      </c>
      <c r="P388" s="159" t="s">
        <v>282</v>
      </c>
      <c r="Q388" s="159" t="s">
        <v>282</v>
      </c>
      <c r="R388" s="159" t="s">
        <v>282</v>
      </c>
      <c r="S388" s="159" t="s">
        <v>299</v>
      </c>
      <c r="T388" s="159">
        <v>17</v>
      </c>
      <c r="U388" s="159" t="s">
        <v>282</v>
      </c>
      <c r="V388" s="66" t="s">
        <v>282</v>
      </c>
      <c r="W388" s="159" t="s">
        <v>282</v>
      </c>
      <c r="X388" s="159" t="s">
        <v>282</v>
      </c>
      <c r="Y388" s="159" t="s">
        <v>282</v>
      </c>
      <c r="Z388" s="159" t="s">
        <v>282</v>
      </c>
      <c r="AA388" s="159">
        <v>8.3000000000000007</v>
      </c>
      <c r="AB388" s="159">
        <v>8.1</v>
      </c>
      <c r="AC388" s="159">
        <v>133</v>
      </c>
      <c r="AD388" s="159" t="s">
        <v>282</v>
      </c>
      <c r="AE388" s="159" t="s">
        <v>282</v>
      </c>
      <c r="AF388" s="159" t="s">
        <v>282</v>
      </c>
      <c r="AG388" s="159" t="s">
        <v>282</v>
      </c>
      <c r="AH388" s="159" t="s">
        <v>282</v>
      </c>
      <c r="AI388" s="159" t="s">
        <v>282</v>
      </c>
      <c r="AJ388" s="159" t="s">
        <v>282</v>
      </c>
      <c r="AK388" s="159" t="s">
        <v>282</v>
      </c>
      <c r="AL388" s="159" t="s">
        <v>282</v>
      </c>
      <c r="AM388" s="159">
        <v>133</v>
      </c>
      <c r="AN388" s="159" t="s">
        <v>282</v>
      </c>
      <c r="AO388" s="159" t="s">
        <v>263</v>
      </c>
      <c r="AP388" s="159" t="s">
        <v>10507</v>
      </c>
      <c r="AQ388" s="159" t="s">
        <v>282</v>
      </c>
      <c r="AR388" s="159" t="s">
        <v>282</v>
      </c>
      <c r="AS388" s="159" t="s">
        <v>282</v>
      </c>
      <c r="AT388" s="159" t="s">
        <v>282</v>
      </c>
      <c r="AU388" s="159" t="s">
        <v>282</v>
      </c>
      <c r="AV388" s="159" t="s">
        <v>282</v>
      </c>
      <c r="AW388" s="159" t="s">
        <v>282</v>
      </c>
      <c r="AX388" s="159" t="s">
        <v>282</v>
      </c>
      <c r="AY388" s="159" t="s">
        <v>282</v>
      </c>
      <c r="AZ388" s="159" t="s">
        <v>282</v>
      </c>
      <c r="BA388" s="159" t="s">
        <v>299</v>
      </c>
      <c r="BB388" s="159">
        <v>17</v>
      </c>
      <c r="BC388" s="159" t="s">
        <v>282</v>
      </c>
      <c r="BD388" s="159" t="s">
        <v>282</v>
      </c>
      <c r="BE388" s="159" t="s">
        <v>282</v>
      </c>
      <c r="BF388" s="159" t="s">
        <v>282</v>
      </c>
      <c r="BG388" s="159" t="s">
        <v>282</v>
      </c>
      <c r="BH388" s="159" t="s">
        <v>282</v>
      </c>
      <c r="BI388" s="159">
        <v>10.4</v>
      </c>
      <c r="BJ388" s="159">
        <v>11.4</v>
      </c>
      <c r="BK388" s="159">
        <v>108</v>
      </c>
      <c r="BL388" s="159" t="s">
        <v>282</v>
      </c>
      <c r="BM388" s="159" t="s">
        <v>282</v>
      </c>
      <c r="BN388" s="159" t="s">
        <v>282</v>
      </c>
      <c r="BO388" s="159" t="s">
        <v>282</v>
      </c>
      <c r="BP388" s="159" t="s">
        <v>282</v>
      </c>
      <c r="BQ388" s="159" t="s">
        <v>282</v>
      </c>
      <c r="BR388" s="159" t="s">
        <v>282</v>
      </c>
      <c r="BS388" s="159" t="s">
        <v>282</v>
      </c>
      <c r="BT388" s="159" t="s">
        <v>282</v>
      </c>
      <c r="BU388" s="159">
        <v>108</v>
      </c>
      <c r="BV388" s="159" t="s">
        <v>282</v>
      </c>
      <c r="BW388" s="159" t="s">
        <v>282</v>
      </c>
      <c r="BX388" s="159" t="s">
        <v>282</v>
      </c>
      <c r="BY388" s="159" t="s">
        <v>282</v>
      </c>
      <c r="BZ388" s="159" t="s">
        <v>282</v>
      </c>
      <c r="CA388" s="159" t="s">
        <v>282</v>
      </c>
      <c r="CB388" s="159" t="s">
        <v>282</v>
      </c>
      <c r="CC388" s="159" t="s">
        <v>282</v>
      </c>
      <c r="CD388" s="159" t="s">
        <v>282</v>
      </c>
      <c r="CE388" s="159" t="s">
        <v>282</v>
      </c>
      <c r="CF388" s="159" t="s">
        <v>282</v>
      </c>
      <c r="CG388" s="159" t="s">
        <v>282</v>
      </c>
      <c r="CH388" s="159" t="s">
        <v>282</v>
      </c>
      <c r="CI388" s="159" t="s">
        <v>282</v>
      </c>
      <c r="CJ388" s="159" t="s">
        <v>282</v>
      </c>
      <c r="CK388" s="159" t="s">
        <v>282</v>
      </c>
      <c r="CL388" s="159" t="s">
        <v>282</v>
      </c>
      <c r="CM388" s="159" t="s">
        <v>282</v>
      </c>
      <c r="CN388" s="159" t="s">
        <v>282</v>
      </c>
      <c r="CO388" s="159" t="s">
        <v>282</v>
      </c>
      <c r="CP388" s="159" t="s">
        <v>282</v>
      </c>
      <c r="CQ388" s="159" t="s">
        <v>282</v>
      </c>
      <c r="CR388" s="159" t="s">
        <v>282</v>
      </c>
      <c r="CS388" s="159" t="s">
        <v>282</v>
      </c>
      <c r="CT388" s="159" t="s">
        <v>282</v>
      </c>
      <c r="CU388" s="159" t="s">
        <v>282</v>
      </c>
      <c r="CV388" s="159" t="s">
        <v>282</v>
      </c>
      <c r="CW388" s="159" t="s">
        <v>282</v>
      </c>
      <c r="CX388" s="159" t="s">
        <v>282</v>
      </c>
      <c r="CY388" s="159" t="s">
        <v>282</v>
      </c>
      <c r="CZ388" s="159" t="s">
        <v>282</v>
      </c>
      <c r="DA388" s="159" t="s">
        <v>282</v>
      </c>
      <c r="DB388" s="159" t="s">
        <v>282</v>
      </c>
      <c r="DC388" s="159" t="s">
        <v>282</v>
      </c>
      <c r="DD388" s="159" t="s">
        <v>282</v>
      </c>
      <c r="DE388" s="159" t="s">
        <v>282</v>
      </c>
      <c r="DF388" s="159" t="s">
        <v>282</v>
      </c>
      <c r="DG388" s="159" t="s">
        <v>282</v>
      </c>
      <c r="DH388" s="159" t="s">
        <v>282</v>
      </c>
      <c r="DI388" s="159" t="s">
        <v>282</v>
      </c>
      <c r="DJ388" s="159" t="s">
        <v>282</v>
      </c>
      <c r="DK388" s="159" t="s">
        <v>282</v>
      </c>
      <c r="DL388" s="159" t="s">
        <v>282</v>
      </c>
      <c r="DM388" s="159" t="s">
        <v>282</v>
      </c>
      <c r="DN388" s="159" t="s">
        <v>282</v>
      </c>
      <c r="DO388" s="159" t="s">
        <v>282</v>
      </c>
      <c r="DP388" s="159" t="s">
        <v>282</v>
      </c>
      <c r="DQ388" s="159" t="s">
        <v>282</v>
      </c>
      <c r="DR388" s="159" t="s">
        <v>282</v>
      </c>
      <c r="DS388" s="159" t="s">
        <v>282</v>
      </c>
      <c r="DT388" s="159" t="s">
        <v>282</v>
      </c>
      <c r="DU388" s="159" t="s">
        <v>282</v>
      </c>
      <c r="DV388" s="159" t="s">
        <v>282</v>
      </c>
      <c r="DW388" s="159" t="s">
        <v>282</v>
      </c>
      <c r="DX388" s="159" t="s">
        <v>282</v>
      </c>
      <c r="DY388" s="159" t="s">
        <v>282</v>
      </c>
      <c r="DZ388" s="159" t="s">
        <v>282</v>
      </c>
      <c r="EA388" s="159" t="s">
        <v>282</v>
      </c>
      <c r="EB388" s="159" t="s">
        <v>282</v>
      </c>
      <c r="EC388" s="159" t="s">
        <v>282</v>
      </c>
      <c r="ED388" s="159" t="s">
        <v>282</v>
      </c>
      <c r="EE388" s="159" t="s">
        <v>282</v>
      </c>
      <c r="EF388" s="159" t="s">
        <v>282</v>
      </c>
      <c r="EG388" s="159" t="s">
        <v>282</v>
      </c>
      <c r="EH388" s="159" t="s">
        <v>282</v>
      </c>
      <c r="EI388" s="159" t="s">
        <v>282</v>
      </c>
      <c r="EJ388" s="159" t="s">
        <v>282</v>
      </c>
      <c r="EK388" s="159" t="s">
        <v>282</v>
      </c>
      <c r="EL388" s="159" t="s">
        <v>282</v>
      </c>
      <c r="EM388" s="159" t="s">
        <v>282</v>
      </c>
      <c r="EN388" s="159" t="s">
        <v>282</v>
      </c>
      <c r="EO388" s="159" t="s">
        <v>282</v>
      </c>
      <c r="EP388" s="159" t="s">
        <v>282</v>
      </c>
      <c r="EQ388" s="159" t="s">
        <v>282</v>
      </c>
      <c r="ER388" s="159" t="s">
        <v>282</v>
      </c>
      <c r="ES388" s="159" t="s">
        <v>282</v>
      </c>
      <c r="ET388" s="159" t="s">
        <v>282</v>
      </c>
      <c r="EU388" s="159" t="s">
        <v>282</v>
      </c>
      <c r="EV388" s="159" t="s">
        <v>282</v>
      </c>
      <c r="EW388" s="159" t="s">
        <v>282</v>
      </c>
      <c r="EX388" s="159" t="s">
        <v>282</v>
      </c>
      <c r="EY388" s="159" t="s">
        <v>282</v>
      </c>
      <c r="EZ388" s="159" t="s">
        <v>282</v>
      </c>
      <c r="FA388" s="159" t="s">
        <v>282</v>
      </c>
      <c r="FB388" s="159" t="s">
        <v>282</v>
      </c>
      <c r="FC388" s="159" t="s">
        <v>282</v>
      </c>
      <c r="FD388" s="159" t="s">
        <v>282</v>
      </c>
      <c r="FE388" s="159" t="s">
        <v>282</v>
      </c>
      <c r="FF388" s="159" t="s">
        <v>282</v>
      </c>
      <c r="FG388" s="159" t="s">
        <v>282</v>
      </c>
      <c r="FH388" s="159" t="s">
        <v>282</v>
      </c>
      <c r="FI388" s="159" t="s">
        <v>282</v>
      </c>
      <c r="FJ388" s="159" t="s">
        <v>282</v>
      </c>
      <c r="FK388" s="159" t="s">
        <v>282</v>
      </c>
      <c r="FL388" s="159" t="s">
        <v>282</v>
      </c>
      <c r="FM388" s="159" t="s">
        <v>282</v>
      </c>
      <c r="FN388" s="159" t="s">
        <v>282</v>
      </c>
      <c r="FO388" s="159" t="s">
        <v>282</v>
      </c>
      <c r="FP388" s="159" t="s">
        <v>282</v>
      </c>
      <c r="FQ388" s="159" t="s">
        <v>282</v>
      </c>
      <c r="FR388" s="159" t="s">
        <v>282</v>
      </c>
      <c r="FS388" s="159" t="s">
        <v>282</v>
      </c>
      <c r="FT388" s="159" t="s">
        <v>282</v>
      </c>
    </row>
    <row r="389" spans="1:176" x14ac:dyDescent="0.25">
      <c r="A389" s="212" t="s">
        <v>9055</v>
      </c>
      <c r="B389" s="159" t="s">
        <v>15388</v>
      </c>
      <c r="C389" s="66" t="str">
        <f>IF(ISNUMBER(Severity!H389)=FALSE,Severity!F389,IF(Severity!H389&gt;=0.5,"YES","NO"))</f>
        <v>NO</v>
      </c>
      <c r="D389" s="66" t="str">
        <f>IF(ISNUMBER(Severity!I389)=FALSE,Severity!G389,IF(Severity!I389&gt;0.5,"YES","NO"))</f>
        <v>YES</v>
      </c>
      <c r="E389" s="159">
        <v>8</v>
      </c>
      <c r="F389" s="159">
        <v>2</v>
      </c>
      <c r="G389" s="159" t="s">
        <v>10458</v>
      </c>
      <c r="H389" s="159" t="s">
        <v>183</v>
      </c>
      <c r="I389" s="159" t="s">
        <v>282</v>
      </c>
      <c r="J389" s="159">
        <v>22</v>
      </c>
      <c r="K389" s="159" t="s">
        <v>282</v>
      </c>
      <c r="L389" s="159" t="s">
        <v>282</v>
      </c>
      <c r="M389" s="159" t="s">
        <v>282</v>
      </c>
      <c r="N389" s="159" t="s">
        <v>282</v>
      </c>
      <c r="O389" s="159" t="s">
        <v>282</v>
      </c>
      <c r="P389" s="159" t="s">
        <v>282</v>
      </c>
      <c r="Q389" s="159" t="s">
        <v>282</v>
      </c>
      <c r="R389" s="159" t="s">
        <v>282</v>
      </c>
      <c r="S389" s="159" t="s">
        <v>435</v>
      </c>
      <c r="T389" s="159">
        <v>21</v>
      </c>
      <c r="U389" s="159" t="s">
        <v>282</v>
      </c>
      <c r="V389" s="159" t="s">
        <v>282</v>
      </c>
      <c r="W389" s="159" t="s">
        <v>282</v>
      </c>
      <c r="X389" s="159">
        <v>26.65</v>
      </c>
      <c r="Y389" s="159">
        <v>11.8</v>
      </c>
      <c r="Z389" s="159">
        <v>40</v>
      </c>
      <c r="AA389" s="159" t="s">
        <v>282</v>
      </c>
      <c r="AB389" s="159" t="s">
        <v>282</v>
      </c>
      <c r="AC389" s="159" t="s">
        <v>282</v>
      </c>
      <c r="AD389" s="159">
        <v>13.63</v>
      </c>
      <c r="AE389" s="159">
        <v>12.47</v>
      </c>
      <c r="AF389" s="159">
        <v>40</v>
      </c>
      <c r="AG389" s="159" t="s">
        <v>282</v>
      </c>
      <c r="AH389" s="159" t="s">
        <v>282</v>
      </c>
      <c r="AI389" s="159" t="s">
        <v>282</v>
      </c>
      <c r="AJ389" s="159" t="s">
        <v>282</v>
      </c>
      <c r="AK389" s="159" t="s">
        <v>282</v>
      </c>
      <c r="AL389" s="159" t="s">
        <v>282</v>
      </c>
      <c r="AM389" s="159">
        <v>62</v>
      </c>
      <c r="AN389" s="159">
        <v>40</v>
      </c>
      <c r="AO389" s="159" t="s">
        <v>10458</v>
      </c>
      <c r="AP389" s="159" t="s">
        <v>183</v>
      </c>
      <c r="AQ389" s="159" t="s">
        <v>282</v>
      </c>
      <c r="AR389" s="159">
        <v>17</v>
      </c>
      <c r="AS389" s="159" t="s">
        <v>282</v>
      </c>
      <c r="AT389" s="159" t="s">
        <v>282</v>
      </c>
      <c r="AU389" s="159" t="s">
        <v>282</v>
      </c>
      <c r="AV389" s="159" t="s">
        <v>282</v>
      </c>
      <c r="AW389" s="159" t="s">
        <v>282</v>
      </c>
      <c r="AX389" s="159" t="s">
        <v>282</v>
      </c>
      <c r="AY389" s="159" t="s">
        <v>282</v>
      </c>
      <c r="AZ389" s="159" t="s">
        <v>282</v>
      </c>
      <c r="BA389" s="159" t="s">
        <v>435</v>
      </c>
      <c r="BB389" s="159">
        <v>21</v>
      </c>
      <c r="BC389" s="159" t="s">
        <v>282</v>
      </c>
      <c r="BD389" s="159" t="s">
        <v>282</v>
      </c>
      <c r="BE389" s="159" t="s">
        <v>282</v>
      </c>
      <c r="BF389" s="159">
        <v>29.69</v>
      </c>
      <c r="BG389" s="159">
        <v>11.74</v>
      </c>
      <c r="BH389" s="159">
        <v>42</v>
      </c>
      <c r="BI389" s="159" t="s">
        <v>282</v>
      </c>
      <c r="BJ389" s="159" t="s">
        <v>282</v>
      </c>
      <c r="BK389" s="159" t="s">
        <v>282</v>
      </c>
      <c r="BL389" s="159">
        <v>11.74</v>
      </c>
      <c r="BM389" s="159">
        <v>12.08</v>
      </c>
      <c r="BN389" s="159">
        <v>42</v>
      </c>
      <c r="BO389" s="159" t="s">
        <v>282</v>
      </c>
      <c r="BP389" s="159" t="s">
        <v>282</v>
      </c>
      <c r="BQ389" s="159" t="s">
        <v>282</v>
      </c>
      <c r="BR389" s="159" t="s">
        <v>282</v>
      </c>
      <c r="BS389" s="159" t="s">
        <v>282</v>
      </c>
      <c r="BT389" s="159" t="s">
        <v>282</v>
      </c>
      <c r="BU389" s="159">
        <v>59</v>
      </c>
      <c r="BV389" s="159">
        <v>42</v>
      </c>
      <c r="BW389" s="159" t="s">
        <v>282</v>
      </c>
      <c r="BX389" s="159" t="s">
        <v>282</v>
      </c>
      <c r="BY389" s="159" t="s">
        <v>282</v>
      </c>
      <c r="BZ389" s="159" t="s">
        <v>282</v>
      </c>
      <c r="CA389" s="159" t="s">
        <v>282</v>
      </c>
      <c r="CB389" s="159" t="s">
        <v>282</v>
      </c>
      <c r="CC389" s="159" t="s">
        <v>282</v>
      </c>
      <c r="CD389" s="159" t="s">
        <v>282</v>
      </c>
      <c r="CE389" s="159" t="s">
        <v>282</v>
      </c>
      <c r="CF389" s="159" t="s">
        <v>282</v>
      </c>
      <c r="CG389" s="159" t="s">
        <v>282</v>
      </c>
      <c r="CH389" s="159" t="s">
        <v>282</v>
      </c>
      <c r="CI389" s="159" t="s">
        <v>282</v>
      </c>
      <c r="CJ389" s="159" t="s">
        <v>282</v>
      </c>
      <c r="CK389" s="159" t="s">
        <v>282</v>
      </c>
      <c r="CL389" s="159" t="s">
        <v>282</v>
      </c>
      <c r="CM389" s="159" t="s">
        <v>282</v>
      </c>
      <c r="CN389" s="159" t="s">
        <v>282</v>
      </c>
      <c r="CO389" s="159" t="s">
        <v>282</v>
      </c>
      <c r="CP389" s="159" t="s">
        <v>282</v>
      </c>
      <c r="CQ389" s="159" t="s">
        <v>282</v>
      </c>
      <c r="CR389" s="159" t="s">
        <v>282</v>
      </c>
      <c r="CS389" s="159" t="s">
        <v>282</v>
      </c>
      <c r="CT389" s="159" t="s">
        <v>282</v>
      </c>
      <c r="CU389" s="159" t="s">
        <v>282</v>
      </c>
      <c r="CV389" s="159" t="s">
        <v>282</v>
      </c>
      <c r="CW389" s="159" t="s">
        <v>282</v>
      </c>
      <c r="CX389" s="159" t="s">
        <v>282</v>
      </c>
      <c r="CY389" s="159" t="s">
        <v>282</v>
      </c>
      <c r="CZ389" s="159" t="s">
        <v>282</v>
      </c>
      <c r="DA389" s="159" t="s">
        <v>282</v>
      </c>
      <c r="DB389" s="159" t="s">
        <v>282</v>
      </c>
      <c r="DC389" s="159" t="s">
        <v>282</v>
      </c>
      <c r="DD389" s="159" t="s">
        <v>282</v>
      </c>
      <c r="DE389" s="159" t="s">
        <v>282</v>
      </c>
      <c r="DF389" s="159" t="s">
        <v>282</v>
      </c>
      <c r="DG389" s="159" t="s">
        <v>282</v>
      </c>
      <c r="DH389" s="159" t="s">
        <v>282</v>
      </c>
      <c r="DI389" s="159" t="s">
        <v>282</v>
      </c>
      <c r="DJ389" s="159" t="s">
        <v>282</v>
      </c>
      <c r="DK389" s="159" t="s">
        <v>282</v>
      </c>
      <c r="DL389" s="159" t="s">
        <v>282</v>
      </c>
      <c r="DM389" s="159" t="s">
        <v>282</v>
      </c>
      <c r="DN389" s="159" t="s">
        <v>282</v>
      </c>
      <c r="DO389" s="159" t="s">
        <v>282</v>
      </c>
      <c r="DP389" s="159" t="s">
        <v>282</v>
      </c>
      <c r="DQ389" s="159" t="s">
        <v>282</v>
      </c>
      <c r="DR389" s="159" t="s">
        <v>282</v>
      </c>
      <c r="DS389" s="159" t="s">
        <v>282</v>
      </c>
      <c r="DT389" s="159" t="s">
        <v>282</v>
      </c>
      <c r="DU389" s="159" t="s">
        <v>282</v>
      </c>
      <c r="DV389" s="159" t="s">
        <v>282</v>
      </c>
      <c r="DW389" s="159" t="s">
        <v>282</v>
      </c>
      <c r="DX389" s="159" t="s">
        <v>282</v>
      </c>
      <c r="DY389" s="159" t="s">
        <v>282</v>
      </c>
      <c r="DZ389" s="159" t="s">
        <v>282</v>
      </c>
      <c r="EA389" s="159" t="s">
        <v>282</v>
      </c>
      <c r="EB389" s="159" t="s">
        <v>282</v>
      </c>
      <c r="EC389" s="159" t="s">
        <v>282</v>
      </c>
      <c r="ED389" s="159" t="s">
        <v>282</v>
      </c>
      <c r="EE389" s="159" t="s">
        <v>282</v>
      </c>
      <c r="EF389" s="159" t="s">
        <v>282</v>
      </c>
      <c r="EG389" s="159" t="s">
        <v>282</v>
      </c>
      <c r="EH389" s="159" t="s">
        <v>282</v>
      </c>
      <c r="EI389" s="159" t="s">
        <v>282</v>
      </c>
      <c r="EJ389" s="159" t="s">
        <v>282</v>
      </c>
      <c r="EK389" s="159" t="s">
        <v>282</v>
      </c>
      <c r="EL389" s="159" t="s">
        <v>282</v>
      </c>
      <c r="EM389" s="159" t="s">
        <v>282</v>
      </c>
      <c r="EN389" s="159" t="s">
        <v>282</v>
      </c>
      <c r="EO389" s="159" t="s">
        <v>282</v>
      </c>
      <c r="EP389" s="159" t="s">
        <v>282</v>
      </c>
      <c r="EQ389" s="159" t="s">
        <v>282</v>
      </c>
      <c r="ER389" s="159" t="s">
        <v>282</v>
      </c>
      <c r="ES389" s="159" t="s">
        <v>282</v>
      </c>
      <c r="ET389" s="159" t="s">
        <v>282</v>
      </c>
      <c r="EU389" s="159" t="s">
        <v>282</v>
      </c>
      <c r="EV389" s="159" t="s">
        <v>282</v>
      </c>
      <c r="EW389" s="159" t="s">
        <v>282</v>
      </c>
      <c r="EX389" s="159" t="s">
        <v>282</v>
      </c>
      <c r="EY389" s="159" t="s">
        <v>282</v>
      </c>
      <c r="EZ389" s="159" t="s">
        <v>282</v>
      </c>
      <c r="FA389" s="159" t="s">
        <v>282</v>
      </c>
      <c r="FB389" s="159" t="s">
        <v>282</v>
      </c>
      <c r="FC389" s="159" t="s">
        <v>282</v>
      </c>
      <c r="FD389" s="159" t="s">
        <v>282</v>
      </c>
      <c r="FE389" s="159" t="s">
        <v>282</v>
      </c>
      <c r="FF389" s="159" t="s">
        <v>282</v>
      </c>
      <c r="FG389" s="159" t="s">
        <v>282</v>
      </c>
      <c r="FH389" s="159" t="s">
        <v>282</v>
      </c>
      <c r="FI389" s="159" t="s">
        <v>282</v>
      </c>
      <c r="FJ389" s="159" t="s">
        <v>282</v>
      </c>
      <c r="FK389" s="159" t="s">
        <v>282</v>
      </c>
      <c r="FL389" s="159" t="s">
        <v>282</v>
      </c>
      <c r="FM389" s="159" t="s">
        <v>282</v>
      </c>
      <c r="FN389" s="159" t="s">
        <v>282</v>
      </c>
      <c r="FO389" s="159" t="s">
        <v>282</v>
      </c>
      <c r="FP389" s="159" t="s">
        <v>282</v>
      </c>
      <c r="FQ389" s="159" t="s">
        <v>282</v>
      </c>
      <c r="FR389" s="159" t="s">
        <v>282</v>
      </c>
      <c r="FS389" s="159" t="s">
        <v>282</v>
      </c>
      <c r="FT389" s="159" t="s">
        <v>282</v>
      </c>
    </row>
    <row r="390" spans="1:176" x14ac:dyDescent="0.25">
      <c r="A390" s="212" t="s">
        <v>7548</v>
      </c>
      <c r="B390" s="159" t="s">
        <v>15576</v>
      </c>
      <c r="C390" s="66" t="str">
        <f>IF(ISNUMBER(Severity!H390)=FALSE,Severity!F390,IF(Severity!H390&gt;=0.5,"YES","NO"))</f>
        <v>YES</v>
      </c>
      <c r="D390" s="66" t="str">
        <f>IF(ISNUMBER(Severity!I390)=FALSE,Severity!G390,IF(Severity!I390&gt;0.5,"YES","NO"))</f>
        <v>NO</v>
      </c>
      <c r="E390" s="159">
        <v>6</v>
      </c>
      <c r="F390" s="159">
        <v>2</v>
      </c>
      <c r="G390" s="159" t="s">
        <v>261</v>
      </c>
      <c r="H390" s="159" t="s">
        <v>10507</v>
      </c>
      <c r="I390" s="159" t="s">
        <v>282</v>
      </c>
      <c r="J390" s="159" t="s">
        <v>282</v>
      </c>
      <c r="K390" s="159" t="s">
        <v>299</v>
      </c>
      <c r="L390" s="159">
        <v>17</v>
      </c>
      <c r="M390" s="159">
        <v>10</v>
      </c>
      <c r="N390" s="159">
        <v>7</v>
      </c>
      <c r="O390" s="159" t="s">
        <v>299</v>
      </c>
      <c r="P390" s="159">
        <v>17</v>
      </c>
      <c r="Q390" s="159">
        <v>16</v>
      </c>
      <c r="R390" s="159">
        <v>50</v>
      </c>
      <c r="S390" s="159" t="s">
        <v>299</v>
      </c>
      <c r="T390" s="159">
        <v>17</v>
      </c>
      <c r="U390" s="159">
        <v>23.06</v>
      </c>
      <c r="V390" s="159" t="s">
        <v>282</v>
      </c>
      <c r="W390" s="159">
        <v>20</v>
      </c>
      <c r="X390" s="159" t="s">
        <v>282</v>
      </c>
      <c r="Y390" s="159" t="s">
        <v>282</v>
      </c>
      <c r="Z390" s="159" t="s">
        <v>282</v>
      </c>
      <c r="AA390" s="159">
        <v>7.76</v>
      </c>
      <c r="AB390" s="159">
        <v>2.98</v>
      </c>
      <c r="AC390" s="159">
        <v>20</v>
      </c>
      <c r="AD390" s="159" t="s">
        <v>282</v>
      </c>
      <c r="AE390" s="159" t="s">
        <v>282</v>
      </c>
      <c r="AF390" s="159" t="s">
        <v>282</v>
      </c>
      <c r="AG390" s="159" t="s">
        <v>282</v>
      </c>
      <c r="AH390" s="159" t="s">
        <v>282</v>
      </c>
      <c r="AI390" s="159" t="s">
        <v>282</v>
      </c>
      <c r="AJ390" s="159" t="s">
        <v>282</v>
      </c>
      <c r="AK390" s="159" t="s">
        <v>282</v>
      </c>
      <c r="AL390" s="159" t="s">
        <v>282</v>
      </c>
      <c r="AM390" s="159">
        <v>20</v>
      </c>
      <c r="AN390" s="159" t="s">
        <v>282</v>
      </c>
      <c r="AO390" s="159" t="s">
        <v>257</v>
      </c>
      <c r="AP390" s="159" t="s">
        <v>10507</v>
      </c>
      <c r="AQ390" s="159" t="s">
        <v>282</v>
      </c>
      <c r="AR390" s="159" t="s">
        <v>282</v>
      </c>
      <c r="AS390" s="159" t="s">
        <v>299</v>
      </c>
      <c r="AT390" s="159">
        <v>17</v>
      </c>
      <c r="AU390" s="159">
        <v>10</v>
      </c>
      <c r="AV390" s="159">
        <v>7</v>
      </c>
      <c r="AW390" s="159" t="s">
        <v>299</v>
      </c>
      <c r="AX390" s="159">
        <v>17</v>
      </c>
      <c r="AY390" s="159">
        <v>17</v>
      </c>
      <c r="AZ390" s="159">
        <v>50</v>
      </c>
      <c r="BA390" s="159" t="s">
        <v>299</v>
      </c>
      <c r="BB390" s="159">
        <v>17</v>
      </c>
      <c r="BC390" s="159">
        <v>22.78</v>
      </c>
      <c r="BD390" s="159" t="s">
        <v>282</v>
      </c>
      <c r="BE390" s="159">
        <v>22</v>
      </c>
      <c r="BF390" s="159" t="s">
        <v>282</v>
      </c>
      <c r="BG390" s="159" t="s">
        <v>282</v>
      </c>
      <c r="BH390" s="159" t="s">
        <v>282</v>
      </c>
      <c r="BI390" s="159">
        <v>7.9</v>
      </c>
      <c r="BJ390" s="159">
        <v>3.11</v>
      </c>
      <c r="BK390" s="159">
        <v>22</v>
      </c>
      <c r="BL390" s="159" t="s">
        <v>282</v>
      </c>
      <c r="BM390" s="159" t="s">
        <v>282</v>
      </c>
      <c r="BN390" s="159" t="s">
        <v>282</v>
      </c>
      <c r="BO390" s="159" t="s">
        <v>282</v>
      </c>
      <c r="BP390" s="159" t="s">
        <v>282</v>
      </c>
      <c r="BQ390" s="159" t="s">
        <v>282</v>
      </c>
      <c r="BR390" s="159" t="s">
        <v>282</v>
      </c>
      <c r="BS390" s="159" t="s">
        <v>282</v>
      </c>
      <c r="BT390" s="159" t="s">
        <v>282</v>
      </c>
      <c r="BU390" s="159">
        <v>22</v>
      </c>
      <c r="BV390" s="159" t="s">
        <v>282</v>
      </c>
      <c r="BW390" s="159" t="s">
        <v>282</v>
      </c>
      <c r="BX390" s="159" t="s">
        <v>282</v>
      </c>
      <c r="BY390" s="159" t="s">
        <v>282</v>
      </c>
      <c r="BZ390" s="159" t="s">
        <v>282</v>
      </c>
      <c r="CA390" s="159" t="s">
        <v>282</v>
      </c>
      <c r="CB390" s="159" t="s">
        <v>282</v>
      </c>
      <c r="CC390" s="159" t="s">
        <v>282</v>
      </c>
      <c r="CD390" s="159" t="s">
        <v>282</v>
      </c>
      <c r="CE390" s="159" t="s">
        <v>282</v>
      </c>
      <c r="CF390" s="159" t="s">
        <v>282</v>
      </c>
      <c r="CG390" s="159" t="s">
        <v>282</v>
      </c>
      <c r="CH390" s="159" t="s">
        <v>282</v>
      </c>
      <c r="CI390" s="159" t="s">
        <v>282</v>
      </c>
      <c r="CJ390" s="159" t="s">
        <v>282</v>
      </c>
      <c r="CK390" s="159" t="s">
        <v>282</v>
      </c>
      <c r="CL390" s="159" t="s">
        <v>282</v>
      </c>
      <c r="CM390" s="159" t="s">
        <v>282</v>
      </c>
      <c r="CN390" s="159" t="s">
        <v>282</v>
      </c>
      <c r="CO390" s="159" t="s">
        <v>282</v>
      </c>
      <c r="CP390" s="159" t="s">
        <v>282</v>
      </c>
      <c r="CQ390" s="159" t="s">
        <v>282</v>
      </c>
      <c r="CR390" s="159" t="s">
        <v>282</v>
      </c>
      <c r="CS390" s="159" t="s">
        <v>282</v>
      </c>
      <c r="CT390" s="159" t="s">
        <v>282</v>
      </c>
      <c r="CU390" s="159" t="s">
        <v>282</v>
      </c>
      <c r="CV390" s="159" t="s">
        <v>282</v>
      </c>
      <c r="CW390" s="159" t="s">
        <v>282</v>
      </c>
      <c r="CX390" s="159" t="s">
        <v>282</v>
      </c>
      <c r="CY390" s="159" t="s">
        <v>282</v>
      </c>
      <c r="CZ390" s="159" t="s">
        <v>282</v>
      </c>
      <c r="DA390" s="159" t="s">
        <v>282</v>
      </c>
      <c r="DB390" s="159" t="s">
        <v>282</v>
      </c>
      <c r="DC390" s="159" t="s">
        <v>282</v>
      </c>
      <c r="DD390" s="159" t="s">
        <v>282</v>
      </c>
      <c r="DE390" s="159" t="s">
        <v>282</v>
      </c>
      <c r="DF390" s="159" t="s">
        <v>282</v>
      </c>
      <c r="DG390" s="159" t="s">
        <v>282</v>
      </c>
      <c r="DH390" s="159" t="s">
        <v>282</v>
      </c>
      <c r="DI390" s="159" t="s">
        <v>282</v>
      </c>
      <c r="DJ390" s="159" t="s">
        <v>282</v>
      </c>
      <c r="DK390" s="159" t="s">
        <v>282</v>
      </c>
      <c r="DL390" s="159" t="s">
        <v>282</v>
      </c>
      <c r="DM390" s="159" t="s">
        <v>282</v>
      </c>
      <c r="DN390" s="159" t="s">
        <v>282</v>
      </c>
      <c r="DO390" s="159" t="s">
        <v>282</v>
      </c>
      <c r="DP390" s="159" t="s">
        <v>282</v>
      </c>
      <c r="DQ390" s="159" t="s">
        <v>282</v>
      </c>
      <c r="DR390" s="159" t="s">
        <v>282</v>
      </c>
      <c r="DS390" s="159" t="s">
        <v>282</v>
      </c>
      <c r="DT390" s="159" t="s">
        <v>282</v>
      </c>
      <c r="DU390" s="159" t="s">
        <v>282</v>
      </c>
      <c r="DV390" s="159" t="s">
        <v>282</v>
      </c>
      <c r="DW390" s="159" t="s">
        <v>282</v>
      </c>
      <c r="DX390" s="159" t="s">
        <v>282</v>
      </c>
      <c r="DY390" s="159" t="s">
        <v>282</v>
      </c>
      <c r="DZ390" s="159" t="s">
        <v>282</v>
      </c>
      <c r="EA390" s="159" t="s">
        <v>282</v>
      </c>
      <c r="EB390" s="159" t="s">
        <v>282</v>
      </c>
      <c r="EC390" s="159" t="s">
        <v>282</v>
      </c>
      <c r="ED390" s="159" t="s">
        <v>282</v>
      </c>
      <c r="EE390" s="159" t="s">
        <v>282</v>
      </c>
      <c r="EF390" s="159" t="s">
        <v>282</v>
      </c>
      <c r="EG390" s="159" t="s">
        <v>282</v>
      </c>
      <c r="EH390" s="159" t="s">
        <v>282</v>
      </c>
      <c r="EI390" s="159" t="s">
        <v>282</v>
      </c>
      <c r="EJ390" s="159" t="s">
        <v>282</v>
      </c>
      <c r="EK390" s="159" t="s">
        <v>282</v>
      </c>
      <c r="EL390" s="159" t="s">
        <v>282</v>
      </c>
      <c r="EM390" s="159" t="s">
        <v>282</v>
      </c>
      <c r="EN390" s="159" t="s">
        <v>282</v>
      </c>
      <c r="EO390" s="159" t="s">
        <v>282</v>
      </c>
      <c r="EP390" s="159" t="s">
        <v>282</v>
      </c>
      <c r="EQ390" s="159" t="s">
        <v>282</v>
      </c>
      <c r="ER390" s="159" t="s">
        <v>282</v>
      </c>
      <c r="ES390" s="159" t="s">
        <v>282</v>
      </c>
      <c r="ET390" s="159" t="s">
        <v>282</v>
      </c>
      <c r="EU390" s="159" t="s">
        <v>282</v>
      </c>
      <c r="EV390" s="159" t="s">
        <v>282</v>
      </c>
      <c r="EW390" s="159" t="s">
        <v>282</v>
      </c>
      <c r="EX390" s="159" t="s">
        <v>282</v>
      </c>
      <c r="EY390" s="159" t="s">
        <v>282</v>
      </c>
      <c r="EZ390" s="159" t="s">
        <v>282</v>
      </c>
      <c r="FA390" s="159" t="s">
        <v>282</v>
      </c>
      <c r="FB390" s="159" t="s">
        <v>282</v>
      </c>
      <c r="FC390" s="159" t="s">
        <v>282</v>
      </c>
      <c r="FD390" s="159" t="s">
        <v>282</v>
      </c>
      <c r="FE390" s="159" t="s">
        <v>282</v>
      </c>
      <c r="FF390" s="159" t="s">
        <v>282</v>
      </c>
      <c r="FG390" s="159" t="s">
        <v>282</v>
      </c>
      <c r="FH390" s="159" t="s">
        <v>282</v>
      </c>
      <c r="FI390" s="159" t="s">
        <v>282</v>
      </c>
      <c r="FJ390" s="159" t="s">
        <v>282</v>
      </c>
      <c r="FK390" s="159" t="s">
        <v>282</v>
      </c>
      <c r="FL390" s="159" t="s">
        <v>282</v>
      </c>
      <c r="FM390" s="159" t="s">
        <v>282</v>
      </c>
      <c r="FN390" s="159" t="s">
        <v>282</v>
      </c>
      <c r="FO390" s="159" t="s">
        <v>282</v>
      </c>
      <c r="FP390" s="159" t="s">
        <v>282</v>
      </c>
      <c r="FQ390" s="159" t="s">
        <v>282</v>
      </c>
      <c r="FR390" s="159" t="s">
        <v>282</v>
      </c>
      <c r="FS390" s="159" t="s">
        <v>282</v>
      </c>
      <c r="FT390" s="159" t="s">
        <v>282</v>
      </c>
    </row>
    <row r="391" spans="1:176" x14ac:dyDescent="0.25">
      <c r="A391" s="212" t="s">
        <v>381</v>
      </c>
      <c r="B391" s="159" t="s">
        <v>12059</v>
      </c>
      <c r="C391" s="66" t="str">
        <f>IF(ISNUMBER(Severity!H391)=FALSE,Severity!F391,IF(Severity!H391&gt;=0.5,"YES","NO"))</f>
        <v>YES</v>
      </c>
      <c r="D391" s="66" t="str">
        <f>IF(ISNUMBER(Severity!I391)=FALSE,Severity!G391,IF(Severity!I391&gt;0.5,"YES","NO"))</f>
        <v>NO</v>
      </c>
      <c r="E391" s="159">
        <v>6</v>
      </c>
      <c r="F391" s="159">
        <v>2</v>
      </c>
      <c r="G391" s="159" t="s">
        <v>252</v>
      </c>
      <c r="H391" s="159" t="s">
        <v>10507</v>
      </c>
      <c r="I391" s="66">
        <v>2</v>
      </c>
      <c r="J391" s="159" t="s">
        <v>282</v>
      </c>
      <c r="K391" s="159" t="s">
        <v>282</v>
      </c>
      <c r="L391" s="159" t="s">
        <v>282</v>
      </c>
      <c r="M391" s="159" t="s">
        <v>282</v>
      </c>
      <c r="N391" s="159" t="s">
        <v>282</v>
      </c>
      <c r="O391" s="159" t="s">
        <v>299</v>
      </c>
      <c r="P391" s="159">
        <v>17</v>
      </c>
      <c r="Q391" s="159">
        <v>12</v>
      </c>
      <c r="R391" s="159">
        <v>50</v>
      </c>
      <c r="S391" s="159" t="s">
        <v>299</v>
      </c>
      <c r="T391" s="159">
        <v>17</v>
      </c>
      <c r="U391" s="159" t="s">
        <v>282</v>
      </c>
      <c r="V391" s="66" t="s">
        <v>282</v>
      </c>
      <c r="W391" s="159" t="s">
        <v>282</v>
      </c>
      <c r="X391" s="159">
        <v>26.4</v>
      </c>
      <c r="Y391" s="159" t="s">
        <v>282</v>
      </c>
      <c r="Z391" s="159">
        <v>18</v>
      </c>
      <c r="AA391" s="159" t="s">
        <v>282</v>
      </c>
      <c r="AB391" s="159" t="s">
        <v>282</v>
      </c>
      <c r="AC391" s="159" t="s">
        <v>282</v>
      </c>
      <c r="AD391" s="159">
        <v>9</v>
      </c>
      <c r="AE391" s="159" t="s">
        <v>282</v>
      </c>
      <c r="AF391" s="159">
        <v>18</v>
      </c>
      <c r="AG391" s="159" t="s">
        <v>282</v>
      </c>
      <c r="AH391" s="159" t="s">
        <v>282</v>
      </c>
      <c r="AI391" s="159" t="s">
        <v>282</v>
      </c>
      <c r="AJ391" s="159" t="s">
        <v>282</v>
      </c>
      <c r="AK391" s="159" t="s">
        <v>282</v>
      </c>
      <c r="AL391" s="159" t="s">
        <v>282</v>
      </c>
      <c r="AM391" s="159" t="s">
        <v>282</v>
      </c>
      <c r="AN391" s="159">
        <v>18</v>
      </c>
      <c r="AO391" s="159" t="s">
        <v>790</v>
      </c>
      <c r="AP391" s="159" t="s">
        <v>10507</v>
      </c>
      <c r="AQ391" s="159">
        <v>1</v>
      </c>
      <c r="AR391" s="159" t="s">
        <v>282</v>
      </c>
      <c r="AS391" s="159" t="s">
        <v>282</v>
      </c>
      <c r="AT391" s="159" t="s">
        <v>282</v>
      </c>
      <c r="AU391" s="159" t="s">
        <v>282</v>
      </c>
      <c r="AV391" s="159" t="s">
        <v>282</v>
      </c>
      <c r="AW391" s="159" t="s">
        <v>299</v>
      </c>
      <c r="AX391" s="159">
        <v>17</v>
      </c>
      <c r="AY391" s="159">
        <v>5</v>
      </c>
      <c r="AZ391" s="159">
        <v>50</v>
      </c>
      <c r="BA391" s="159" t="s">
        <v>299</v>
      </c>
      <c r="BB391" s="159">
        <v>17</v>
      </c>
      <c r="BC391" s="159" t="s">
        <v>282</v>
      </c>
      <c r="BD391" s="66" t="s">
        <v>282</v>
      </c>
      <c r="BE391" s="159" t="s">
        <v>282</v>
      </c>
      <c r="BF391" s="159">
        <v>26</v>
      </c>
      <c r="BG391" s="159" t="s">
        <v>282</v>
      </c>
      <c r="BH391" s="159">
        <v>17</v>
      </c>
      <c r="BI391" s="159" t="s">
        <v>282</v>
      </c>
      <c r="BJ391" s="159" t="s">
        <v>282</v>
      </c>
      <c r="BK391" s="159" t="s">
        <v>282</v>
      </c>
      <c r="BL391" s="159">
        <v>15.8</v>
      </c>
      <c r="BM391" s="159" t="s">
        <v>282</v>
      </c>
      <c r="BN391" s="159">
        <v>17</v>
      </c>
      <c r="BO391" s="159" t="s">
        <v>282</v>
      </c>
      <c r="BP391" s="159" t="s">
        <v>282</v>
      </c>
      <c r="BQ391" s="159" t="s">
        <v>282</v>
      </c>
      <c r="BR391" s="159" t="s">
        <v>282</v>
      </c>
      <c r="BS391" s="159" t="s">
        <v>282</v>
      </c>
      <c r="BT391" s="159" t="s">
        <v>282</v>
      </c>
      <c r="BU391" s="159" t="s">
        <v>282</v>
      </c>
      <c r="BV391" s="159">
        <v>17</v>
      </c>
      <c r="BW391" s="159" t="s">
        <v>282</v>
      </c>
      <c r="BX391" s="159" t="s">
        <v>282</v>
      </c>
      <c r="BY391" s="159" t="s">
        <v>282</v>
      </c>
      <c r="BZ391" s="159" t="s">
        <v>282</v>
      </c>
      <c r="CA391" s="159" t="s">
        <v>282</v>
      </c>
      <c r="CB391" s="159" t="s">
        <v>282</v>
      </c>
      <c r="CC391" s="159" t="s">
        <v>282</v>
      </c>
      <c r="CD391" s="159" t="s">
        <v>282</v>
      </c>
      <c r="CE391" s="159" t="s">
        <v>282</v>
      </c>
      <c r="CF391" s="159" t="s">
        <v>282</v>
      </c>
      <c r="CG391" s="159" t="s">
        <v>282</v>
      </c>
      <c r="CH391" s="159" t="s">
        <v>282</v>
      </c>
      <c r="CI391" s="159" t="s">
        <v>282</v>
      </c>
      <c r="CJ391" s="159" t="s">
        <v>282</v>
      </c>
      <c r="CK391" s="159" t="s">
        <v>282</v>
      </c>
      <c r="CL391" s="159" t="s">
        <v>282</v>
      </c>
      <c r="CM391" s="159" t="s">
        <v>282</v>
      </c>
      <c r="CN391" s="159" t="s">
        <v>282</v>
      </c>
      <c r="CO391" s="159" t="s">
        <v>282</v>
      </c>
      <c r="CP391" s="159" t="s">
        <v>282</v>
      </c>
      <c r="CQ391" s="159" t="s">
        <v>282</v>
      </c>
      <c r="CR391" s="159" t="s">
        <v>282</v>
      </c>
      <c r="CS391" s="159" t="s">
        <v>282</v>
      </c>
      <c r="CT391" s="159" t="s">
        <v>282</v>
      </c>
      <c r="CU391" s="159" t="s">
        <v>282</v>
      </c>
      <c r="CV391" s="159" t="s">
        <v>282</v>
      </c>
      <c r="CW391" s="159" t="s">
        <v>282</v>
      </c>
      <c r="CX391" s="159" t="s">
        <v>282</v>
      </c>
      <c r="CY391" s="159" t="s">
        <v>282</v>
      </c>
      <c r="CZ391" s="159" t="s">
        <v>282</v>
      </c>
      <c r="DA391" s="159" t="s">
        <v>282</v>
      </c>
      <c r="DB391" s="159" t="s">
        <v>282</v>
      </c>
      <c r="DC391" s="159" t="s">
        <v>282</v>
      </c>
      <c r="DD391" s="159" t="s">
        <v>282</v>
      </c>
      <c r="DE391" s="159" t="s">
        <v>282</v>
      </c>
      <c r="DF391" s="159" t="s">
        <v>282</v>
      </c>
      <c r="DG391" s="159" t="s">
        <v>282</v>
      </c>
      <c r="DH391" s="159" t="s">
        <v>282</v>
      </c>
      <c r="DI391" s="159" t="s">
        <v>282</v>
      </c>
      <c r="DJ391" s="159" t="s">
        <v>282</v>
      </c>
      <c r="DK391" s="159" t="s">
        <v>282</v>
      </c>
      <c r="DL391" s="159" t="s">
        <v>282</v>
      </c>
      <c r="DM391" s="159" t="s">
        <v>282</v>
      </c>
      <c r="DN391" s="159" t="s">
        <v>282</v>
      </c>
      <c r="DO391" s="159" t="s">
        <v>282</v>
      </c>
      <c r="DP391" s="159" t="s">
        <v>282</v>
      </c>
      <c r="DQ391" s="159" t="s">
        <v>282</v>
      </c>
      <c r="DR391" s="159" t="s">
        <v>282</v>
      </c>
      <c r="DS391" s="159" t="s">
        <v>282</v>
      </c>
      <c r="DT391" s="159" t="s">
        <v>282</v>
      </c>
      <c r="DU391" s="159" t="s">
        <v>282</v>
      </c>
      <c r="DV391" s="159" t="s">
        <v>282</v>
      </c>
      <c r="DW391" s="159" t="s">
        <v>282</v>
      </c>
      <c r="DX391" s="159" t="s">
        <v>282</v>
      </c>
      <c r="DY391" s="159" t="s">
        <v>282</v>
      </c>
      <c r="DZ391" s="159" t="s">
        <v>282</v>
      </c>
      <c r="EA391" s="159" t="s">
        <v>282</v>
      </c>
      <c r="EB391" s="159" t="s">
        <v>282</v>
      </c>
      <c r="EC391" s="159" t="s">
        <v>282</v>
      </c>
      <c r="ED391" s="159" t="s">
        <v>282</v>
      </c>
      <c r="EE391" s="159" t="s">
        <v>282</v>
      </c>
      <c r="EF391" s="159" t="s">
        <v>282</v>
      </c>
      <c r="EG391" s="159" t="s">
        <v>282</v>
      </c>
      <c r="EH391" s="159" t="s">
        <v>282</v>
      </c>
      <c r="EI391" s="159" t="s">
        <v>282</v>
      </c>
      <c r="EJ391" s="159" t="s">
        <v>282</v>
      </c>
      <c r="EK391" s="159" t="s">
        <v>282</v>
      </c>
      <c r="EL391" s="159" t="s">
        <v>282</v>
      </c>
      <c r="EM391" s="159" t="s">
        <v>282</v>
      </c>
      <c r="EN391" s="159" t="s">
        <v>282</v>
      </c>
      <c r="EO391" s="159" t="s">
        <v>282</v>
      </c>
      <c r="EP391" s="159" t="s">
        <v>282</v>
      </c>
      <c r="EQ391" s="159" t="s">
        <v>282</v>
      </c>
      <c r="ER391" s="159" t="s">
        <v>282</v>
      </c>
      <c r="ES391" s="159" t="s">
        <v>282</v>
      </c>
      <c r="ET391" s="159" t="s">
        <v>282</v>
      </c>
      <c r="EU391" s="159" t="s">
        <v>282</v>
      </c>
      <c r="EV391" s="159" t="s">
        <v>282</v>
      </c>
      <c r="EW391" s="159" t="s">
        <v>282</v>
      </c>
      <c r="EX391" s="159" t="s">
        <v>282</v>
      </c>
      <c r="EY391" s="159" t="s">
        <v>282</v>
      </c>
      <c r="EZ391" s="159" t="s">
        <v>282</v>
      </c>
      <c r="FA391" s="159" t="s">
        <v>282</v>
      </c>
      <c r="FB391" s="159" t="s">
        <v>282</v>
      </c>
      <c r="FC391" s="159" t="s">
        <v>282</v>
      </c>
      <c r="FD391" s="159" t="s">
        <v>282</v>
      </c>
      <c r="FE391" s="159" t="s">
        <v>282</v>
      </c>
      <c r="FF391" s="159" t="s">
        <v>282</v>
      </c>
      <c r="FG391" s="159" t="s">
        <v>282</v>
      </c>
      <c r="FH391" s="159" t="s">
        <v>282</v>
      </c>
      <c r="FI391" s="159" t="s">
        <v>282</v>
      </c>
      <c r="FJ391" s="159" t="s">
        <v>282</v>
      </c>
      <c r="FK391" s="159" t="s">
        <v>282</v>
      </c>
      <c r="FL391" s="159" t="s">
        <v>282</v>
      </c>
      <c r="FM391" s="159" t="s">
        <v>282</v>
      </c>
      <c r="FN391" s="159" t="s">
        <v>282</v>
      </c>
      <c r="FO391" s="159" t="s">
        <v>282</v>
      </c>
      <c r="FP391" s="159" t="s">
        <v>282</v>
      </c>
      <c r="FQ391" s="159" t="s">
        <v>282</v>
      </c>
      <c r="FR391" s="159" t="s">
        <v>282</v>
      </c>
      <c r="FS391" s="159" t="s">
        <v>282</v>
      </c>
      <c r="FT391" s="159" t="s">
        <v>282</v>
      </c>
    </row>
    <row r="392" spans="1:176" x14ac:dyDescent="0.25">
      <c r="A392" s="66" t="s">
        <v>4673</v>
      </c>
      <c r="B392" s="66" t="s">
        <v>11817</v>
      </c>
      <c r="C392" s="66" t="str">
        <f>IF(ISNUMBER(Severity!H392)=FALSE,Severity!F392,IF(Severity!H392&gt;=0.5,"YES","NO"))</f>
        <v>NO</v>
      </c>
      <c r="D392" s="66" t="str">
        <f>IF(ISNUMBER(Severity!I392)=FALSE,Severity!G392,IF(Severity!I392&gt;0.5,"YES","NO"))</f>
        <v>YES</v>
      </c>
      <c r="E392" s="159">
        <v>7</v>
      </c>
      <c r="F392" s="159">
        <v>2</v>
      </c>
      <c r="G392" s="66" t="s">
        <v>4798</v>
      </c>
      <c r="H392" s="159" t="s">
        <v>183</v>
      </c>
      <c r="I392" s="159" t="s">
        <v>282</v>
      </c>
      <c r="J392" s="159">
        <v>4</v>
      </c>
      <c r="K392" s="159" t="s">
        <v>282</v>
      </c>
      <c r="L392" s="159" t="s">
        <v>282</v>
      </c>
      <c r="M392" s="159" t="s">
        <v>282</v>
      </c>
      <c r="N392" s="159" t="s">
        <v>282</v>
      </c>
      <c r="O392" s="159" t="s">
        <v>282</v>
      </c>
      <c r="P392" s="159" t="s">
        <v>282</v>
      </c>
      <c r="Q392" s="159" t="s">
        <v>282</v>
      </c>
      <c r="R392" s="159" t="s">
        <v>282</v>
      </c>
      <c r="S392" s="159" t="s">
        <v>299</v>
      </c>
      <c r="T392" s="159">
        <v>17</v>
      </c>
      <c r="U392" s="66">
        <v>14.4</v>
      </c>
      <c r="V392" s="66" t="s">
        <v>282</v>
      </c>
      <c r="W392" s="159">
        <v>15</v>
      </c>
      <c r="X392" s="159">
        <v>15.6</v>
      </c>
      <c r="Y392" s="159" t="s">
        <v>282</v>
      </c>
      <c r="Z392" s="159">
        <v>11</v>
      </c>
      <c r="AA392" s="159" t="s">
        <v>282</v>
      </c>
      <c r="AB392" s="159" t="s">
        <v>282</v>
      </c>
      <c r="AC392" s="159" t="s">
        <v>282</v>
      </c>
      <c r="AD392" s="159">
        <v>10.9</v>
      </c>
      <c r="AE392" s="159" t="s">
        <v>282</v>
      </c>
      <c r="AF392" s="159">
        <v>11</v>
      </c>
      <c r="AG392" s="159" t="s">
        <v>282</v>
      </c>
      <c r="AH392" s="159" t="s">
        <v>282</v>
      </c>
      <c r="AI392" s="159" t="s">
        <v>282</v>
      </c>
      <c r="AJ392" s="159" t="s">
        <v>282</v>
      </c>
      <c r="AK392" s="159" t="s">
        <v>282</v>
      </c>
      <c r="AL392" s="159" t="s">
        <v>282</v>
      </c>
      <c r="AM392" s="159">
        <v>15</v>
      </c>
      <c r="AN392" s="159">
        <v>11</v>
      </c>
      <c r="AO392" s="159" t="s">
        <v>310</v>
      </c>
      <c r="AP392" s="159" t="s">
        <v>282</v>
      </c>
      <c r="AQ392" s="159" t="s">
        <v>282</v>
      </c>
      <c r="AR392" s="159">
        <v>1</v>
      </c>
      <c r="AS392" s="159" t="s">
        <v>282</v>
      </c>
      <c r="AT392" s="159" t="s">
        <v>282</v>
      </c>
      <c r="AU392" s="159" t="s">
        <v>282</v>
      </c>
      <c r="AV392" s="159" t="s">
        <v>282</v>
      </c>
      <c r="AW392" s="159" t="s">
        <v>282</v>
      </c>
      <c r="AX392" s="159" t="s">
        <v>282</v>
      </c>
      <c r="AY392" s="159" t="s">
        <v>282</v>
      </c>
      <c r="AZ392" s="159" t="s">
        <v>282</v>
      </c>
      <c r="BA392" s="159" t="s">
        <v>299</v>
      </c>
      <c r="BB392" s="159">
        <v>17</v>
      </c>
      <c r="BC392" s="159">
        <v>12.4</v>
      </c>
      <c r="BD392" s="66" t="s">
        <v>282</v>
      </c>
      <c r="BE392" s="159">
        <v>14</v>
      </c>
      <c r="BF392" s="159">
        <v>12.4</v>
      </c>
      <c r="BG392" s="159" t="s">
        <v>282</v>
      </c>
      <c r="BH392" s="159">
        <v>13</v>
      </c>
      <c r="BI392" s="159" t="s">
        <v>282</v>
      </c>
      <c r="BJ392" s="159" t="s">
        <v>282</v>
      </c>
      <c r="BK392" s="159" t="s">
        <v>282</v>
      </c>
      <c r="BL392" s="159">
        <v>13.3</v>
      </c>
      <c r="BM392" s="159" t="s">
        <v>282</v>
      </c>
      <c r="BN392" s="159">
        <v>13</v>
      </c>
      <c r="BO392" s="159" t="s">
        <v>282</v>
      </c>
      <c r="BP392" s="159" t="s">
        <v>282</v>
      </c>
      <c r="BQ392" s="159" t="s">
        <v>282</v>
      </c>
      <c r="BR392" s="159" t="s">
        <v>282</v>
      </c>
      <c r="BS392" s="159" t="s">
        <v>282</v>
      </c>
      <c r="BT392" s="159" t="s">
        <v>282</v>
      </c>
      <c r="BU392" s="159">
        <v>14</v>
      </c>
      <c r="BV392" s="159">
        <v>13</v>
      </c>
      <c r="BW392" s="159" t="s">
        <v>282</v>
      </c>
      <c r="BX392" s="159" t="s">
        <v>282</v>
      </c>
      <c r="BY392" s="159" t="s">
        <v>282</v>
      </c>
      <c r="BZ392" s="159" t="s">
        <v>282</v>
      </c>
      <c r="CA392" s="159" t="s">
        <v>282</v>
      </c>
      <c r="CB392" s="159" t="s">
        <v>282</v>
      </c>
      <c r="CC392" s="159" t="s">
        <v>282</v>
      </c>
      <c r="CD392" s="159" t="s">
        <v>282</v>
      </c>
      <c r="CE392" s="159" t="s">
        <v>282</v>
      </c>
      <c r="CF392" s="159" t="s">
        <v>282</v>
      </c>
      <c r="CG392" s="159" t="s">
        <v>282</v>
      </c>
      <c r="CH392" s="159" t="s">
        <v>282</v>
      </c>
      <c r="CI392" s="159" t="s">
        <v>282</v>
      </c>
      <c r="CJ392" s="159" t="s">
        <v>282</v>
      </c>
      <c r="CK392" s="159" t="s">
        <v>282</v>
      </c>
      <c r="CL392" s="159" t="s">
        <v>282</v>
      </c>
      <c r="CM392" s="159" t="s">
        <v>282</v>
      </c>
      <c r="CN392" s="159" t="s">
        <v>282</v>
      </c>
      <c r="CO392" s="159" t="s">
        <v>282</v>
      </c>
      <c r="CP392" s="159" t="s">
        <v>282</v>
      </c>
      <c r="CQ392" s="159" t="s">
        <v>282</v>
      </c>
      <c r="CR392" s="159" t="s">
        <v>282</v>
      </c>
      <c r="CS392" s="159" t="s">
        <v>282</v>
      </c>
      <c r="CT392" s="159" t="s">
        <v>282</v>
      </c>
      <c r="CU392" s="159" t="s">
        <v>282</v>
      </c>
      <c r="CV392" s="159" t="s">
        <v>282</v>
      </c>
      <c r="CW392" s="159" t="s">
        <v>282</v>
      </c>
      <c r="CX392" s="159" t="s">
        <v>282</v>
      </c>
      <c r="CY392" s="159" t="s">
        <v>282</v>
      </c>
      <c r="CZ392" s="159" t="s">
        <v>282</v>
      </c>
      <c r="DA392" s="159" t="s">
        <v>282</v>
      </c>
      <c r="DB392" s="159" t="s">
        <v>282</v>
      </c>
      <c r="DC392" s="159" t="s">
        <v>282</v>
      </c>
      <c r="DD392" s="159" t="s">
        <v>282</v>
      </c>
      <c r="DE392" s="159" t="s">
        <v>282</v>
      </c>
      <c r="DF392" s="159" t="s">
        <v>282</v>
      </c>
      <c r="DG392" s="159" t="s">
        <v>282</v>
      </c>
      <c r="DH392" s="159" t="s">
        <v>282</v>
      </c>
      <c r="DI392" s="159" t="s">
        <v>282</v>
      </c>
      <c r="DJ392" s="159" t="s">
        <v>282</v>
      </c>
      <c r="DK392" s="159" t="s">
        <v>282</v>
      </c>
      <c r="DL392" s="159" t="s">
        <v>282</v>
      </c>
      <c r="DM392" s="159" t="s">
        <v>282</v>
      </c>
      <c r="DN392" s="159" t="s">
        <v>282</v>
      </c>
      <c r="DO392" s="159" t="s">
        <v>282</v>
      </c>
      <c r="DP392" s="159" t="s">
        <v>282</v>
      </c>
      <c r="DQ392" s="159" t="s">
        <v>282</v>
      </c>
      <c r="DR392" s="159" t="s">
        <v>282</v>
      </c>
      <c r="DS392" s="159" t="s">
        <v>282</v>
      </c>
      <c r="DT392" s="159" t="s">
        <v>282</v>
      </c>
      <c r="DU392" s="159" t="s">
        <v>282</v>
      </c>
      <c r="DV392" s="159" t="s">
        <v>282</v>
      </c>
      <c r="DW392" s="159" t="s">
        <v>282</v>
      </c>
      <c r="DX392" s="159" t="s">
        <v>282</v>
      </c>
      <c r="DY392" s="159" t="s">
        <v>282</v>
      </c>
      <c r="DZ392" s="159" t="s">
        <v>282</v>
      </c>
      <c r="EA392" s="159" t="s">
        <v>282</v>
      </c>
      <c r="EB392" s="159" t="s">
        <v>282</v>
      </c>
      <c r="EC392" s="159" t="s">
        <v>282</v>
      </c>
      <c r="ED392" s="159" t="s">
        <v>282</v>
      </c>
      <c r="EE392" s="159" t="s">
        <v>282</v>
      </c>
      <c r="EF392" s="159" t="s">
        <v>282</v>
      </c>
      <c r="EG392" s="159" t="s">
        <v>282</v>
      </c>
      <c r="EH392" s="159" t="s">
        <v>282</v>
      </c>
      <c r="EI392" s="159" t="s">
        <v>282</v>
      </c>
      <c r="EJ392" s="159" t="s">
        <v>282</v>
      </c>
      <c r="EK392" s="159" t="s">
        <v>282</v>
      </c>
      <c r="EL392" s="159" t="s">
        <v>282</v>
      </c>
      <c r="EM392" s="159" t="s">
        <v>282</v>
      </c>
      <c r="EN392" s="159" t="s">
        <v>282</v>
      </c>
      <c r="EO392" s="159" t="s">
        <v>282</v>
      </c>
      <c r="EP392" s="159" t="s">
        <v>282</v>
      </c>
      <c r="EQ392" s="159" t="s">
        <v>282</v>
      </c>
      <c r="ER392" s="159" t="s">
        <v>282</v>
      </c>
      <c r="ES392" s="159" t="s">
        <v>282</v>
      </c>
      <c r="ET392" s="159" t="s">
        <v>282</v>
      </c>
      <c r="EU392" s="159" t="s">
        <v>282</v>
      </c>
      <c r="EV392" s="159" t="s">
        <v>282</v>
      </c>
      <c r="EW392" s="159" t="s">
        <v>282</v>
      </c>
      <c r="EX392" s="159" t="s">
        <v>282</v>
      </c>
      <c r="EY392" s="159" t="s">
        <v>282</v>
      </c>
      <c r="EZ392" s="159" t="s">
        <v>282</v>
      </c>
      <c r="FA392" s="159" t="s">
        <v>282</v>
      </c>
      <c r="FB392" s="159" t="s">
        <v>282</v>
      </c>
      <c r="FC392" s="159" t="s">
        <v>282</v>
      </c>
      <c r="FD392" s="159" t="s">
        <v>282</v>
      </c>
      <c r="FE392" s="159" t="s">
        <v>282</v>
      </c>
      <c r="FF392" s="159" t="s">
        <v>282</v>
      </c>
      <c r="FG392" s="159" t="s">
        <v>282</v>
      </c>
      <c r="FH392" s="159" t="s">
        <v>282</v>
      </c>
      <c r="FI392" s="159" t="s">
        <v>282</v>
      </c>
      <c r="FJ392" s="159" t="s">
        <v>282</v>
      </c>
      <c r="FK392" s="159" t="s">
        <v>282</v>
      </c>
      <c r="FL392" s="159" t="s">
        <v>282</v>
      </c>
      <c r="FM392" s="159" t="s">
        <v>282</v>
      </c>
      <c r="FN392" s="159" t="s">
        <v>282</v>
      </c>
      <c r="FO392" s="159" t="s">
        <v>282</v>
      </c>
      <c r="FP392" s="159" t="s">
        <v>282</v>
      </c>
      <c r="FQ392" s="159" t="s">
        <v>282</v>
      </c>
      <c r="FR392" s="159" t="s">
        <v>282</v>
      </c>
      <c r="FS392" s="159" t="s">
        <v>282</v>
      </c>
      <c r="FT392" s="159" t="s">
        <v>282</v>
      </c>
    </row>
    <row r="393" spans="1:176" x14ac:dyDescent="0.25">
      <c r="A393" s="212" t="s">
        <v>7550</v>
      </c>
      <c r="B393" s="159" t="s">
        <v>15071</v>
      </c>
      <c r="C393" s="66" t="str">
        <f>IF(ISNUMBER(Severity!H393)=FALSE,Severity!F393,IF(Severity!H393&gt;=0.5,"YES","NO"))</f>
        <v>YES</v>
      </c>
      <c r="D393" s="66" t="str">
        <f>IF(ISNUMBER(Severity!I393)=FALSE,Severity!G393,IF(Severity!I393&gt;0.5,"YES","NO"))</f>
        <v>NO</v>
      </c>
      <c r="E393" s="159">
        <v>8</v>
      </c>
      <c r="F393" s="159">
        <v>2</v>
      </c>
      <c r="G393" s="159" t="s">
        <v>256</v>
      </c>
      <c r="H393" s="159" t="s">
        <v>10507</v>
      </c>
      <c r="I393" s="159">
        <v>22</v>
      </c>
      <c r="J393" s="159">
        <v>58</v>
      </c>
      <c r="K393" s="159" t="s">
        <v>282</v>
      </c>
      <c r="L393" s="159" t="s">
        <v>282</v>
      </c>
      <c r="M393" s="159" t="s">
        <v>282</v>
      </c>
      <c r="N393" s="159" t="s">
        <v>282</v>
      </c>
      <c r="O393" s="159" t="s">
        <v>299</v>
      </c>
      <c r="P393" s="159">
        <v>21</v>
      </c>
      <c r="Q393" s="159">
        <v>156</v>
      </c>
      <c r="R393" s="159">
        <v>50</v>
      </c>
      <c r="S393" s="159" t="s">
        <v>299</v>
      </c>
      <c r="T393" s="159">
        <v>21</v>
      </c>
      <c r="U393" s="66" t="s">
        <v>282</v>
      </c>
      <c r="V393" s="159" t="s">
        <v>282</v>
      </c>
      <c r="W393" s="159" t="s">
        <v>282</v>
      </c>
      <c r="X393" s="159">
        <v>22.8</v>
      </c>
      <c r="Y393" s="159" t="s">
        <v>282</v>
      </c>
      <c r="Z393" s="159">
        <v>243</v>
      </c>
      <c r="AA393" s="159" t="s">
        <v>282</v>
      </c>
      <c r="AB393" s="159" t="s">
        <v>282</v>
      </c>
      <c r="AC393" s="159" t="s">
        <v>282</v>
      </c>
      <c r="AD393" s="159" t="s">
        <v>282</v>
      </c>
      <c r="AE393" s="159" t="s">
        <v>282</v>
      </c>
      <c r="AF393" s="159" t="s">
        <v>282</v>
      </c>
      <c r="AG393" s="159" t="s">
        <v>282</v>
      </c>
      <c r="AH393" s="159" t="s">
        <v>282</v>
      </c>
      <c r="AI393" s="159" t="s">
        <v>282</v>
      </c>
      <c r="AJ393" s="159">
        <v>-12.5</v>
      </c>
      <c r="AK393" s="159">
        <v>8.4499999999999993</v>
      </c>
      <c r="AL393" s="159">
        <v>243</v>
      </c>
      <c r="AM393" s="159">
        <v>265</v>
      </c>
      <c r="AN393" s="159">
        <v>207</v>
      </c>
      <c r="AO393" s="159" t="s">
        <v>790</v>
      </c>
      <c r="AP393" s="159" t="s">
        <v>10507</v>
      </c>
      <c r="AQ393" s="159">
        <v>8</v>
      </c>
      <c r="AR393" s="159">
        <v>40</v>
      </c>
      <c r="AS393" s="159" t="s">
        <v>282</v>
      </c>
      <c r="AT393" s="159" t="s">
        <v>282</v>
      </c>
      <c r="AU393" s="159" t="s">
        <v>282</v>
      </c>
      <c r="AV393" s="159" t="s">
        <v>282</v>
      </c>
      <c r="AW393" s="159" t="s">
        <v>299</v>
      </c>
      <c r="AX393" s="159">
        <v>21</v>
      </c>
      <c r="AY393" s="159">
        <v>136</v>
      </c>
      <c r="AZ393" s="159">
        <v>50</v>
      </c>
      <c r="BA393" s="159" t="s">
        <v>299</v>
      </c>
      <c r="BB393" s="159">
        <v>21</v>
      </c>
      <c r="BC393" s="159" t="s">
        <v>282</v>
      </c>
      <c r="BD393" s="159" t="s">
        <v>282</v>
      </c>
      <c r="BE393" s="159" t="s">
        <v>282</v>
      </c>
      <c r="BF393" s="159">
        <v>23</v>
      </c>
      <c r="BG393" s="159" t="s">
        <v>282</v>
      </c>
      <c r="BH393" s="159">
        <v>247</v>
      </c>
      <c r="BI393" s="159" t="s">
        <v>282</v>
      </c>
      <c r="BJ393" s="159" t="s">
        <v>282</v>
      </c>
      <c r="BK393" s="159" t="s">
        <v>282</v>
      </c>
      <c r="BL393" s="159" t="s">
        <v>282</v>
      </c>
      <c r="BM393" s="159" t="s">
        <v>282</v>
      </c>
      <c r="BN393" s="159" t="s">
        <v>282</v>
      </c>
      <c r="BO393" s="159" t="s">
        <v>282</v>
      </c>
      <c r="BP393" s="159" t="s">
        <v>282</v>
      </c>
      <c r="BQ393" s="159" t="s">
        <v>282</v>
      </c>
      <c r="BR393" s="159">
        <v>-11.5</v>
      </c>
      <c r="BS393" s="159">
        <v>8.4499999999999993</v>
      </c>
      <c r="BT393" s="159">
        <v>247</v>
      </c>
      <c r="BU393" s="159">
        <v>257</v>
      </c>
      <c r="BV393" s="159">
        <v>217</v>
      </c>
      <c r="BW393" s="159" t="s">
        <v>282</v>
      </c>
      <c r="BX393" s="159" t="s">
        <v>282</v>
      </c>
      <c r="BY393" s="159" t="s">
        <v>282</v>
      </c>
      <c r="BZ393" s="159" t="s">
        <v>282</v>
      </c>
      <c r="CA393" s="159" t="s">
        <v>282</v>
      </c>
      <c r="CB393" s="159" t="s">
        <v>282</v>
      </c>
      <c r="CC393" s="159" t="s">
        <v>282</v>
      </c>
      <c r="CD393" s="159" t="s">
        <v>282</v>
      </c>
      <c r="CE393" s="159" t="s">
        <v>282</v>
      </c>
      <c r="CF393" s="159" t="s">
        <v>282</v>
      </c>
      <c r="CG393" s="159" t="s">
        <v>282</v>
      </c>
      <c r="CH393" s="159" t="s">
        <v>282</v>
      </c>
      <c r="CI393" s="159" t="s">
        <v>282</v>
      </c>
      <c r="CJ393" s="159" t="s">
        <v>282</v>
      </c>
      <c r="CK393" s="159" t="s">
        <v>282</v>
      </c>
      <c r="CL393" s="159" t="s">
        <v>282</v>
      </c>
      <c r="CM393" s="159" t="s">
        <v>282</v>
      </c>
      <c r="CN393" s="159" t="s">
        <v>282</v>
      </c>
      <c r="CO393" s="159" t="s">
        <v>282</v>
      </c>
      <c r="CP393" s="159" t="s">
        <v>282</v>
      </c>
      <c r="CQ393" s="159" t="s">
        <v>282</v>
      </c>
      <c r="CR393" s="159" t="s">
        <v>282</v>
      </c>
      <c r="CS393" s="159" t="s">
        <v>282</v>
      </c>
      <c r="CT393" s="159" t="s">
        <v>282</v>
      </c>
      <c r="CU393" s="159" t="s">
        <v>282</v>
      </c>
      <c r="CV393" s="159" t="s">
        <v>282</v>
      </c>
      <c r="CW393" s="159" t="s">
        <v>282</v>
      </c>
      <c r="CX393" s="159" t="s">
        <v>282</v>
      </c>
      <c r="CY393" s="159" t="s">
        <v>282</v>
      </c>
      <c r="CZ393" s="159" t="s">
        <v>282</v>
      </c>
      <c r="DA393" s="159" t="s">
        <v>282</v>
      </c>
      <c r="DB393" s="159" t="s">
        <v>282</v>
      </c>
      <c r="DC393" s="159" t="s">
        <v>282</v>
      </c>
      <c r="DD393" s="159" t="s">
        <v>282</v>
      </c>
      <c r="DE393" s="159" t="s">
        <v>282</v>
      </c>
      <c r="DF393" s="159" t="s">
        <v>282</v>
      </c>
      <c r="DG393" s="159" t="s">
        <v>282</v>
      </c>
      <c r="DH393" s="159" t="s">
        <v>282</v>
      </c>
      <c r="DI393" s="159" t="s">
        <v>282</v>
      </c>
      <c r="DJ393" s="159" t="s">
        <v>282</v>
      </c>
      <c r="DK393" s="159" t="s">
        <v>282</v>
      </c>
      <c r="DL393" s="159" t="s">
        <v>282</v>
      </c>
      <c r="DM393" s="159" t="s">
        <v>282</v>
      </c>
      <c r="DN393" s="159" t="s">
        <v>282</v>
      </c>
      <c r="DO393" s="159" t="s">
        <v>282</v>
      </c>
      <c r="DP393" s="159" t="s">
        <v>282</v>
      </c>
      <c r="DQ393" s="159" t="s">
        <v>282</v>
      </c>
      <c r="DR393" s="159" t="s">
        <v>282</v>
      </c>
      <c r="DS393" s="159" t="s">
        <v>282</v>
      </c>
      <c r="DT393" s="159" t="s">
        <v>282</v>
      </c>
      <c r="DU393" s="159" t="s">
        <v>282</v>
      </c>
      <c r="DV393" s="159" t="s">
        <v>282</v>
      </c>
      <c r="DW393" s="159" t="s">
        <v>282</v>
      </c>
      <c r="DX393" s="159" t="s">
        <v>282</v>
      </c>
      <c r="DY393" s="159" t="s">
        <v>282</v>
      </c>
      <c r="DZ393" s="159" t="s">
        <v>282</v>
      </c>
      <c r="EA393" s="159" t="s">
        <v>282</v>
      </c>
      <c r="EB393" s="159" t="s">
        <v>282</v>
      </c>
      <c r="EC393" s="159" t="s">
        <v>282</v>
      </c>
      <c r="ED393" s="159" t="s">
        <v>282</v>
      </c>
      <c r="EE393" s="159" t="s">
        <v>282</v>
      </c>
      <c r="EF393" s="159" t="s">
        <v>282</v>
      </c>
      <c r="EG393" s="159" t="s">
        <v>282</v>
      </c>
      <c r="EH393" s="159" t="s">
        <v>282</v>
      </c>
      <c r="EI393" s="159" t="s">
        <v>282</v>
      </c>
      <c r="EJ393" s="159" t="s">
        <v>282</v>
      </c>
      <c r="EK393" s="159" t="s">
        <v>282</v>
      </c>
      <c r="EL393" s="159" t="s">
        <v>282</v>
      </c>
      <c r="EM393" s="159" t="s">
        <v>282</v>
      </c>
      <c r="EN393" s="159" t="s">
        <v>282</v>
      </c>
      <c r="EO393" s="159" t="s">
        <v>282</v>
      </c>
      <c r="EP393" s="159" t="s">
        <v>282</v>
      </c>
      <c r="EQ393" s="159" t="s">
        <v>282</v>
      </c>
      <c r="ER393" s="159" t="s">
        <v>282</v>
      </c>
      <c r="ES393" s="159" t="s">
        <v>282</v>
      </c>
      <c r="ET393" s="159" t="s">
        <v>282</v>
      </c>
      <c r="EU393" s="159" t="s">
        <v>282</v>
      </c>
      <c r="EV393" s="159" t="s">
        <v>282</v>
      </c>
      <c r="EW393" s="159" t="s">
        <v>282</v>
      </c>
      <c r="EX393" s="159" t="s">
        <v>282</v>
      </c>
      <c r="EY393" s="159" t="s">
        <v>282</v>
      </c>
      <c r="EZ393" s="159" t="s">
        <v>282</v>
      </c>
      <c r="FA393" s="159" t="s">
        <v>282</v>
      </c>
      <c r="FB393" s="159" t="s">
        <v>282</v>
      </c>
      <c r="FC393" s="159" t="s">
        <v>282</v>
      </c>
      <c r="FD393" s="159" t="s">
        <v>282</v>
      </c>
      <c r="FE393" s="159" t="s">
        <v>282</v>
      </c>
      <c r="FF393" s="159" t="s">
        <v>282</v>
      </c>
      <c r="FG393" s="159" t="s">
        <v>282</v>
      </c>
      <c r="FH393" s="159" t="s">
        <v>282</v>
      </c>
      <c r="FI393" s="159" t="s">
        <v>282</v>
      </c>
      <c r="FJ393" s="159" t="s">
        <v>282</v>
      </c>
      <c r="FK393" s="159" t="s">
        <v>282</v>
      </c>
      <c r="FL393" s="159" t="s">
        <v>282</v>
      </c>
      <c r="FM393" s="159" t="s">
        <v>282</v>
      </c>
      <c r="FN393" s="159" t="s">
        <v>282</v>
      </c>
      <c r="FO393" s="159" t="s">
        <v>282</v>
      </c>
      <c r="FP393" s="159" t="s">
        <v>282</v>
      </c>
      <c r="FQ393" s="159" t="s">
        <v>282</v>
      </c>
      <c r="FR393" s="159" t="s">
        <v>282</v>
      </c>
      <c r="FS393" s="159" t="s">
        <v>282</v>
      </c>
      <c r="FT393" s="159" t="s">
        <v>282</v>
      </c>
    </row>
    <row r="394" spans="1:176" x14ac:dyDescent="0.25">
      <c r="A394" s="212" t="s">
        <v>7552</v>
      </c>
      <c r="B394" s="159" t="s">
        <v>15073</v>
      </c>
      <c r="C394" s="66" t="str">
        <f>IF(ISNUMBER(Severity!H394)=FALSE,Severity!F394,IF(Severity!H394&gt;=0.5,"YES","NO"))</f>
        <v>YES</v>
      </c>
      <c r="D394" s="66" t="str">
        <f>IF(ISNUMBER(Severity!I394)=FALSE,Severity!G394,IF(Severity!I394&gt;0.5,"YES","NO"))</f>
        <v>NO</v>
      </c>
      <c r="E394" s="159">
        <v>8</v>
      </c>
      <c r="F394" s="159">
        <v>2</v>
      </c>
      <c r="G394" s="159" t="s">
        <v>256</v>
      </c>
      <c r="H394" s="159" t="s">
        <v>10507</v>
      </c>
      <c r="I394" s="159">
        <v>29</v>
      </c>
      <c r="J394" s="159">
        <v>74</v>
      </c>
      <c r="K394" s="159" t="s">
        <v>282</v>
      </c>
      <c r="L394" s="159" t="s">
        <v>282</v>
      </c>
      <c r="M394" s="159" t="s">
        <v>282</v>
      </c>
      <c r="N394" s="159" t="s">
        <v>282</v>
      </c>
      <c r="O394" s="159" t="s">
        <v>299</v>
      </c>
      <c r="P394" s="159">
        <v>21</v>
      </c>
      <c r="Q394" s="159">
        <v>128</v>
      </c>
      <c r="R394" s="159">
        <v>50</v>
      </c>
      <c r="S394" s="159" t="s">
        <v>299</v>
      </c>
      <c r="T394" s="159">
        <v>21</v>
      </c>
      <c r="U394" s="159" t="s">
        <v>282</v>
      </c>
      <c r="V394" s="159" t="s">
        <v>282</v>
      </c>
      <c r="W394" s="159" t="s">
        <v>282</v>
      </c>
      <c r="X394" s="159">
        <v>23.9</v>
      </c>
      <c r="Y394" s="159" t="s">
        <v>282</v>
      </c>
      <c r="Z394" s="159">
        <v>242</v>
      </c>
      <c r="AA394" s="159" t="s">
        <v>282</v>
      </c>
      <c r="AB394" s="159" t="s">
        <v>282</v>
      </c>
      <c r="AC394" s="159" t="s">
        <v>282</v>
      </c>
      <c r="AD394" s="159" t="s">
        <v>282</v>
      </c>
      <c r="AE394" s="159" t="s">
        <v>282</v>
      </c>
      <c r="AF394" s="159" t="s">
        <v>282</v>
      </c>
      <c r="AG394" s="159" t="s">
        <v>282</v>
      </c>
      <c r="AH394" s="159" t="s">
        <v>282</v>
      </c>
      <c r="AI394" s="159" t="s">
        <v>282</v>
      </c>
      <c r="AJ394" s="159">
        <v>-11.8</v>
      </c>
      <c r="AK394" s="159">
        <v>7.64</v>
      </c>
      <c r="AL394" s="159">
        <v>242</v>
      </c>
      <c r="AM394" s="159">
        <v>262</v>
      </c>
      <c r="AN394" s="159">
        <v>188</v>
      </c>
      <c r="AO394" s="159" t="s">
        <v>790</v>
      </c>
      <c r="AP394" s="159" t="s">
        <v>10507</v>
      </c>
      <c r="AQ394" s="159">
        <v>10</v>
      </c>
      <c r="AR394" s="159">
        <v>58</v>
      </c>
      <c r="AS394" s="159" t="s">
        <v>282</v>
      </c>
      <c r="AT394" s="159" t="s">
        <v>282</v>
      </c>
      <c r="AU394" s="159" t="s">
        <v>282</v>
      </c>
      <c r="AV394" s="159" t="s">
        <v>282</v>
      </c>
      <c r="AW394" s="159" t="s">
        <v>299</v>
      </c>
      <c r="AX394" s="159">
        <v>21</v>
      </c>
      <c r="AY394" s="159">
        <v>108</v>
      </c>
      <c r="AZ394" s="159">
        <v>50</v>
      </c>
      <c r="BA394" s="159" t="s">
        <v>299</v>
      </c>
      <c r="BB394" s="159">
        <v>21</v>
      </c>
      <c r="BC394" s="159" t="s">
        <v>282</v>
      </c>
      <c r="BD394" s="159" t="s">
        <v>282</v>
      </c>
      <c r="BE394" s="159" t="s">
        <v>282</v>
      </c>
      <c r="BF394" s="159">
        <v>23.7</v>
      </c>
      <c r="BG394" s="159" t="s">
        <v>282</v>
      </c>
      <c r="BH394" s="159">
        <v>239</v>
      </c>
      <c r="BI394" s="159" t="s">
        <v>282</v>
      </c>
      <c r="BJ394" s="159" t="s">
        <v>282</v>
      </c>
      <c r="BK394" s="159" t="s">
        <v>282</v>
      </c>
      <c r="BL394" s="159" t="s">
        <v>282</v>
      </c>
      <c r="BM394" s="159" t="s">
        <v>282</v>
      </c>
      <c r="BN394" s="159" t="s">
        <v>282</v>
      </c>
      <c r="BO394" s="159" t="s">
        <v>282</v>
      </c>
      <c r="BP394" s="159" t="s">
        <v>282</v>
      </c>
      <c r="BQ394" s="159" t="s">
        <v>282</v>
      </c>
      <c r="BR394" s="159">
        <v>-10.1</v>
      </c>
      <c r="BS394" s="159">
        <v>7.27</v>
      </c>
      <c r="BT394" s="159">
        <v>239</v>
      </c>
      <c r="BU394" s="159">
        <v>254</v>
      </c>
      <c r="BV394" s="159">
        <v>196</v>
      </c>
      <c r="BW394" s="159" t="s">
        <v>282</v>
      </c>
      <c r="BX394" s="159" t="s">
        <v>282</v>
      </c>
      <c r="BY394" s="159" t="s">
        <v>282</v>
      </c>
      <c r="BZ394" s="159" t="s">
        <v>282</v>
      </c>
      <c r="CA394" s="159" t="s">
        <v>282</v>
      </c>
      <c r="CB394" s="159" t="s">
        <v>282</v>
      </c>
      <c r="CC394" s="159" t="s">
        <v>282</v>
      </c>
      <c r="CD394" s="159" t="s">
        <v>282</v>
      </c>
      <c r="CE394" s="159" t="s">
        <v>282</v>
      </c>
      <c r="CF394" s="159" t="s">
        <v>282</v>
      </c>
      <c r="CG394" s="159" t="s">
        <v>282</v>
      </c>
      <c r="CH394" s="159" t="s">
        <v>282</v>
      </c>
      <c r="CI394" s="159" t="s">
        <v>282</v>
      </c>
      <c r="CJ394" s="159" t="s">
        <v>282</v>
      </c>
      <c r="CK394" s="159" t="s">
        <v>282</v>
      </c>
      <c r="CL394" s="159" t="s">
        <v>282</v>
      </c>
      <c r="CM394" s="159" t="s">
        <v>282</v>
      </c>
      <c r="CN394" s="159" t="s">
        <v>282</v>
      </c>
      <c r="CO394" s="159" t="s">
        <v>282</v>
      </c>
      <c r="CP394" s="159" t="s">
        <v>282</v>
      </c>
      <c r="CQ394" s="159" t="s">
        <v>282</v>
      </c>
      <c r="CR394" s="159" t="s">
        <v>282</v>
      </c>
      <c r="CS394" s="159" t="s">
        <v>282</v>
      </c>
      <c r="CT394" s="159" t="s">
        <v>282</v>
      </c>
      <c r="CU394" s="159" t="s">
        <v>282</v>
      </c>
      <c r="CV394" s="159" t="s">
        <v>282</v>
      </c>
      <c r="CW394" s="159" t="s">
        <v>282</v>
      </c>
      <c r="CX394" s="159" t="s">
        <v>282</v>
      </c>
      <c r="CY394" s="159" t="s">
        <v>282</v>
      </c>
      <c r="CZ394" s="159" t="s">
        <v>282</v>
      </c>
      <c r="DA394" s="159" t="s">
        <v>282</v>
      </c>
      <c r="DB394" s="159" t="s">
        <v>282</v>
      </c>
      <c r="DC394" s="159" t="s">
        <v>282</v>
      </c>
      <c r="DD394" s="159" t="s">
        <v>282</v>
      </c>
      <c r="DE394" s="159" t="s">
        <v>282</v>
      </c>
      <c r="DF394" s="159" t="s">
        <v>282</v>
      </c>
      <c r="DG394" s="159" t="s">
        <v>282</v>
      </c>
      <c r="DH394" s="159" t="s">
        <v>282</v>
      </c>
      <c r="DI394" s="159" t="s">
        <v>282</v>
      </c>
      <c r="DJ394" s="159" t="s">
        <v>282</v>
      </c>
      <c r="DK394" s="159" t="s">
        <v>282</v>
      </c>
      <c r="DL394" s="159" t="s">
        <v>282</v>
      </c>
      <c r="DM394" s="159" t="s">
        <v>282</v>
      </c>
      <c r="DN394" s="159" t="s">
        <v>282</v>
      </c>
      <c r="DO394" s="159" t="s">
        <v>282</v>
      </c>
      <c r="DP394" s="159" t="s">
        <v>282</v>
      </c>
      <c r="DQ394" s="159" t="s">
        <v>282</v>
      </c>
      <c r="DR394" s="159" t="s">
        <v>282</v>
      </c>
      <c r="DS394" s="159" t="s">
        <v>282</v>
      </c>
      <c r="DT394" s="159" t="s">
        <v>282</v>
      </c>
      <c r="DU394" s="159" t="s">
        <v>282</v>
      </c>
      <c r="DV394" s="159" t="s">
        <v>282</v>
      </c>
      <c r="DW394" s="159" t="s">
        <v>282</v>
      </c>
      <c r="DX394" s="159" t="s">
        <v>282</v>
      </c>
      <c r="DY394" s="159" t="s">
        <v>282</v>
      </c>
      <c r="DZ394" s="159" t="s">
        <v>282</v>
      </c>
      <c r="EA394" s="159" t="s">
        <v>282</v>
      </c>
      <c r="EB394" s="159" t="s">
        <v>282</v>
      </c>
      <c r="EC394" s="159" t="s">
        <v>282</v>
      </c>
      <c r="ED394" s="159" t="s">
        <v>282</v>
      </c>
      <c r="EE394" s="159" t="s">
        <v>282</v>
      </c>
      <c r="EF394" s="159" t="s">
        <v>282</v>
      </c>
      <c r="EG394" s="159" t="s">
        <v>282</v>
      </c>
      <c r="EH394" s="159" t="s">
        <v>282</v>
      </c>
      <c r="EI394" s="159" t="s">
        <v>282</v>
      </c>
      <c r="EJ394" s="159" t="s">
        <v>282</v>
      </c>
      <c r="EK394" s="159" t="s">
        <v>282</v>
      </c>
      <c r="EL394" s="159" t="s">
        <v>282</v>
      </c>
      <c r="EM394" s="159" t="s">
        <v>282</v>
      </c>
      <c r="EN394" s="159" t="s">
        <v>282</v>
      </c>
      <c r="EO394" s="159" t="s">
        <v>282</v>
      </c>
      <c r="EP394" s="159" t="s">
        <v>282</v>
      </c>
      <c r="EQ394" s="159" t="s">
        <v>282</v>
      </c>
      <c r="ER394" s="159" t="s">
        <v>282</v>
      </c>
      <c r="ES394" s="159" t="s">
        <v>282</v>
      </c>
      <c r="ET394" s="159" t="s">
        <v>282</v>
      </c>
      <c r="EU394" s="159" t="s">
        <v>282</v>
      </c>
      <c r="EV394" s="159" t="s">
        <v>282</v>
      </c>
      <c r="EW394" s="159" t="s">
        <v>282</v>
      </c>
      <c r="EX394" s="159" t="s">
        <v>282</v>
      </c>
      <c r="EY394" s="159" t="s">
        <v>282</v>
      </c>
      <c r="EZ394" s="159" t="s">
        <v>282</v>
      </c>
      <c r="FA394" s="159" t="s">
        <v>282</v>
      </c>
      <c r="FB394" s="159" t="s">
        <v>282</v>
      </c>
      <c r="FC394" s="159" t="s">
        <v>282</v>
      </c>
      <c r="FD394" s="159" t="s">
        <v>282</v>
      </c>
      <c r="FE394" s="159" t="s">
        <v>282</v>
      </c>
      <c r="FF394" s="159" t="s">
        <v>282</v>
      </c>
      <c r="FG394" s="159" t="s">
        <v>282</v>
      </c>
      <c r="FH394" s="159" t="s">
        <v>282</v>
      </c>
      <c r="FI394" s="159" t="s">
        <v>282</v>
      </c>
      <c r="FJ394" s="159" t="s">
        <v>282</v>
      </c>
      <c r="FK394" s="159" t="s">
        <v>282</v>
      </c>
      <c r="FL394" s="159" t="s">
        <v>282</v>
      </c>
      <c r="FM394" s="159" t="s">
        <v>282</v>
      </c>
      <c r="FN394" s="159" t="s">
        <v>282</v>
      </c>
      <c r="FO394" s="159" t="s">
        <v>282</v>
      </c>
      <c r="FP394" s="159" t="s">
        <v>282</v>
      </c>
      <c r="FQ394" s="159" t="s">
        <v>282</v>
      </c>
      <c r="FR394" s="159" t="s">
        <v>282</v>
      </c>
      <c r="FS394" s="159" t="s">
        <v>282</v>
      </c>
      <c r="FT394" s="159" t="s">
        <v>282</v>
      </c>
    </row>
    <row r="395" spans="1:176" x14ac:dyDescent="0.25">
      <c r="A395" s="212" t="s">
        <v>11044</v>
      </c>
      <c r="B395" s="159" t="s">
        <v>17596</v>
      </c>
      <c r="C395" s="66" t="str">
        <f>IF(ISNUMBER(Severity!H395)=FALSE,Severity!F395,IF(Severity!H395&gt;=0.5,"YES","NO"))</f>
        <v>YES</v>
      </c>
      <c r="D395" s="66" t="str">
        <f>IF(ISNUMBER(Severity!I395)=FALSE,Severity!G395,IF(Severity!I395&gt;0.5,"YES","NO"))</f>
        <v>NO</v>
      </c>
      <c r="E395" s="159">
        <v>6</v>
      </c>
      <c r="F395" s="159">
        <v>2</v>
      </c>
      <c r="G395" s="159" t="s">
        <v>246</v>
      </c>
      <c r="H395" s="159" t="s">
        <v>10507</v>
      </c>
      <c r="I395" s="159" t="s">
        <v>282</v>
      </c>
      <c r="J395" s="159">
        <v>7</v>
      </c>
      <c r="K395" s="159" t="s">
        <v>299</v>
      </c>
      <c r="L395" s="159">
        <v>17</v>
      </c>
      <c r="M395" s="159">
        <v>7</v>
      </c>
      <c r="N395" s="159">
        <v>7</v>
      </c>
      <c r="O395" s="159" t="s">
        <v>299</v>
      </c>
      <c r="P395" s="159">
        <v>17</v>
      </c>
      <c r="Q395" s="159">
        <v>19</v>
      </c>
      <c r="R395" s="159">
        <v>50</v>
      </c>
      <c r="S395" s="159" t="s">
        <v>299</v>
      </c>
      <c r="T395" s="159">
        <v>17</v>
      </c>
      <c r="U395" s="159">
        <v>20.6</v>
      </c>
      <c r="V395" s="159">
        <v>2.9</v>
      </c>
      <c r="W395" s="159">
        <v>46</v>
      </c>
      <c r="X395" s="159" t="s">
        <v>282</v>
      </c>
      <c r="Y395" s="159" t="s">
        <v>282</v>
      </c>
      <c r="Z395" s="159" t="s">
        <v>282</v>
      </c>
      <c r="AA395" s="159">
        <v>11.7</v>
      </c>
      <c r="AB395" s="159">
        <v>3.7</v>
      </c>
      <c r="AC395" s="159">
        <v>46</v>
      </c>
      <c r="AD395" s="159" t="s">
        <v>282</v>
      </c>
      <c r="AE395" s="159" t="s">
        <v>282</v>
      </c>
      <c r="AF395" s="159" t="s">
        <v>282</v>
      </c>
      <c r="AG395" s="159" t="s">
        <v>282</v>
      </c>
      <c r="AH395" s="159" t="s">
        <v>282</v>
      </c>
      <c r="AI395" s="159" t="s">
        <v>282</v>
      </c>
      <c r="AJ395" s="159" t="s">
        <v>282</v>
      </c>
      <c r="AK395" s="159" t="s">
        <v>282</v>
      </c>
      <c r="AL395" s="159" t="s">
        <v>282</v>
      </c>
      <c r="AM395" s="159">
        <v>46</v>
      </c>
      <c r="AN395" s="159">
        <v>39</v>
      </c>
      <c r="AO395" s="159" t="s">
        <v>790</v>
      </c>
      <c r="AP395" s="159" t="s">
        <v>10507</v>
      </c>
      <c r="AQ395" s="159" t="s">
        <v>282</v>
      </c>
      <c r="AR395" s="159">
        <v>6</v>
      </c>
      <c r="AS395" s="159" t="s">
        <v>299</v>
      </c>
      <c r="AT395" s="159">
        <v>17</v>
      </c>
      <c r="AU395" s="159">
        <v>2</v>
      </c>
      <c r="AV395" s="159">
        <v>7</v>
      </c>
      <c r="AW395" s="159" t="s">
        <v>299</v>
      </c>
      <c r="AX395" s="159">
        <v>17</v>
      </c>
      <c r="AY395" s="159">
        <v>5</v>
      </c>
      <c r="AZ395" s="159">
        <v>50</v>
      </c>
      <c r="BA395" s="159" t="s">
        <v>299</v>
      </c>
      <c r="BB395" s="159">
        <v>17</v>
      </c>
      <c r="BC395" s="159">
        <v>20.7</v>
      </c>
      <c r="BD395" s="159">
        <v>3.1</v>
      </c>
      <c r="BE395" s="159">
        <v>43</v>
      </c>
      <c r="BF395" s="159" t="s">
        <v>282</v>
      </c>
      <c r="BG395" s="159" t="s">
        <v>282</v>
      </c>
      <c r="BH395" s="159" t="s">
        <v>282</v>
      </c>
      <c r="BI395" s="159">
        <v>15</v>
      </c>
      <c r="BJ395" s="159">
        <v>3.7</v>
      </c>
      <c r="BK395" s="159">
        <v>43</v>
      </c>
      <c r="BL395" s="159" t="s">
        <v>282</v>
      </c>
      <c r="BM395" s="159" t="s">
        <v>282</v>
      </c>
      <c r="BN395" s="159" t="s">
        <v>282</v>
      </c>
      <c r="BO395" s="159" t="s">
        <v>282</v>
      </c>
      <c r="BP395" s="159" t="s">
        <v>282</v>
      </c>
      <c r="BQ395" s="159" t="s">
        <v>282</v>
      </c>
      <c r="BR395" s="159" t="s">
        <v>282</v>
      </c>
      <c r="BS395" s="159" t="s">
        <v>282</v>
      </c>
      <c r="BT395" s="159" t="s">
        <v>282</v>
      </c>
      <c r="BU395" s="159">
        <v>43</v>
      </c>
      <c r="BV395" s="159">
        <v>37</v>
      </c>
      <c r="BW395" s="159" t="s">
        <v>282</v>
      </c>
      <c r="BX395" s="159" t="s">
        <v>282</v>
      </c>
      <c r="BY395" s="159" t="s">
        <v>282</v>
      </c>
      <c r="BZ395" s="159" t="s">
        <v>282</v>
      </c>
      <c r="CA395" s="159" t="s">
        <v>282</v>
      </c>
      <c r="CB395" s="159" t="s">
        <v>282</v>
      </c>
      <c r="CC395" s="159" t="s">
        <v>282</v>
      </c>
      <c r="CD395" s="159" t="s">
        <v>282</v>
      </c>
      <c r="CE395" s="159" t="s">
        <v>282</v>
      </c>
      <c r="CF395" s="159" t="s">
        <v>282</v>
      </c>
      <c r="CG395" s="159" t="s">
        <v>282</v>
      </c>
      <c r="CH395" s="159" t="s">
        <v>282</v>
      </c>
      <c r="CI395" s="159" t="s">
        <v>282</v>
      </c>
      <c r="CJ395" s="159" t="s">
        <v>282</v>
      </c>
      <c r="CK395" s="159" t="s">
        <v>282</v>
      </c>
      <c r="CL395" s="159" t="s">
        <v>282</v>
      </c>
      <c r="CM395" s="159" t="s">
        <v>282</v>
      </c>
      <c r="CN395" s="159" t="s">
        <v>282</v>
      </c>
      <c r="CO395" s="159" t="s">
        <v>282</v>
      </c>
      <c r="CP395" s="159" t="s">
        <v>282</v>
      </c>
      <c r="CQ395" s="159" t="s">
        <v>282</v>
      </c>
      <c r="CR395" s="159" t="s">
        <v>282</v>
      </c>
      <c r="CS395" s="159" t="s">
        <v>282</v>
      </c>
      <c r="CT395" s="159" t="s">
        <v>282</v>
      </c>
      <c r="CU395" s="159" t="s">
        <v>282</v>
      </c>
      <c r="CV395" s="159" t="s">
        <v>282</v>
      </c>
      <c r="CW395" s="159" t="s">
        <v>282</v>
      </c>
      <c r="CX395" s="159" t="s">
        <v>282</v>
      </c>
      <c r="CY395" s="159" t="s">
        <v>282</v>
      </c>
      <c r="CZ395" s="159" t="s">
        <v>282</v>
      </c>
      <c r="DA395" s="159" t="s">
        <v>282</v>
      </c>
      <c r="DB395" s="159" t="s">
        <v>282</v>
      </c>
      <c r="DC395" s="159" t="s">
        <v>282</v>
      </c>
      <c r="DD395" s="159" t="s">
        <v>282</v>
      </c>
      <c r="DE395" s="159" t="s">
        <v>282</v>
      </c>
      <c r="DF395" s="159" t="s">
        <v>282</v>
      </c>
      <c r="DG395" s="159" t="s">
        <v>282</v>
      </c>
      <c r="DH395" s="159" t="s">
        <v>282</v>
      </c>
      <c r="DI395" s="159" t="s">
        <v>282</v>
      </c>
      <c r="DJ395" s="159" t="s">
        <v>282</v>
      </c>
      <c r="DK395" s="159" t="s">
        <v>282</v>
      </c>
      <c r="DL395" s="159" t="s">
        <v>282</v>
      </c>
      <c r="DM395" s="159" t="s">
        <v>282</v>
      </c>
      <c r="DN395" s="159" t="s">
        <v>282</v>
      </c>
      <c r="DO395" s="159" t="s">
        <v>282</v>
      </c>
      <c r="DP395" s="159" t="s">
        <v>282</v>
      </c>
      <c r="DQ395" s="159" t="s">
        <v>282</v>
      </c>
      <c r="DR395" s="159" t="s">
        <v>282</v>
      </c>
      <c r="DS395" s="159" t="s">
        <v>282</v>
      </c>
      <c r="DT395" s="159" t="s">
        <v>282</v>
      </c>
      <c r="DU395" s="159" t="s">
        <v>282</v>
      </c>
      <c r="DV395" s="159" t="s">
        <v>282</v>
      </c>
      <c r="DW395" s="159" t="s">
        <v>282</v>
      </c>
      <c r="DX395" s="159" t="s">
        <v>282</v>
      </c>
      <c r="DY395" s="159" t="s">
        <v>282</v>
      </c>
      <c r="DZ395" s="159" t="s">
        <v>282</v>
      </c>
      <c r="EA395" s="159" t="s">
        <v>282</v>
      </c>
      <c r="EB395" s="159" t="s">
        <v>282</v>
      </c>
      <c r="EC395" s="159" t="s">
        <v>282</v>
      </c>
      <c r="ED395" s="159" t="s">
        <v>282</v>
      </c>
      <c r="EE395" s="159" t="s">
        <v>282</v>
      </c>
      <c r="EF395" s="159" t="s">
        <v>282</v>
      </c>
      <c r="EG395" s="159" t="s">
        <v>282</v>
      </c>
      <c r="EH395" s="159" t="s">
        <v>282</v>
      </c>
      <c r="EI395" s="159" t="s">
        <v>282</v>
      </c>
      <c r="EJ395" s="159" t="s">
        <v>282</v>
      </c>
      <c r="EK395" s="159" t="s">
        <v>282</v>
      </c>
      <c r="EL395" s="159" t="s">
        <v>282</v>
      </c>
      <c r="EM395" s="159" t="s">
        <v>282</v>
      </c>
      <c r="EN395" s="159" t="s">
        <v>282</v>
      </c>
      <c r="EO395" s="159" t="s">
        <v>282</v>
      </c>
      <c r="EP395" s="159" t="s">
        <v>282</v>
      </c>
      <c r="EQ395" s="159" t="s">
        <v>282</v>
      </c>
      <c r="ER395" s="159" t="s">
        <v>282</v>
      </c>
      <c r="ES395" s="159" t="s">
        <v>282</v>
      </c>
      <c r="ET395" s="159" t="s">
        <v>282</v>
      </c>
      <c r="EU395" s="159" t="s">
        <v>282</v>
      </c>
      <c r="EV395" s="159" t="s">
        <v>282</v>
      </c>
      <c r="EW395" s="159" t="s">
        <v>282</v>
      </c>
      <c r="EX395" s="159" t="s">
        <v>282</v>
      </c>
      <c r="EY395" s="159" t="s">
        <v>282</v>
      </c>
      <c r="EZ395" s="159" t="s">
        <v>282</v>
      </c>
      <c r="FA395" s="159" t="s">
        <v>282</v>
      </c>
      <c r="FB395" s="159" t="s">
        <v>282</v>
      </c>
      <c r="FC395" s="159" t="s">
        <v>282</v>
      </c>
      <c r="FD395" s="159" t="s">
        <v>282</v>
      </c>
      <c r="FE395" s="159" t="s">
        <v>282</v>
      </c>
      <c r="FF395" s="159" t="s">
        <v>282</v>
      </c>
      <c r="FG395" s="159" t="s">
        <v>282</v>
      </c>
      <c r="FH395" s="159" t="s">
        <v>282</v>
      </c>
      <c r="FI395" s="159" t="s">
        <v>282</v>
      </c>
      <c r="FJ395" s="159" t="s">
        <v>282</v>
      </c>
      <c r="FK395" s="159" t="s">
        <v>282</v>
      </c>
      <c r="FL395" s="159" t="s">
        <v>282</v>
      </c>
      <c r="FM395" s="159" t="s">
        <v>282</v>
      </c>
      <c r="FN395" s="159" t="s">
        <v>282</v>
      </c>
      <c r="FO395" s="159" t="s">
        <v>282</v>
      </c>
      <c r="FP395" s="159" t="s">
        <v>282</v>
      </c>
      <c r="FQ395" s="159" t="s">
        <v>282</v>
      </c>
      <c r="FR395" s="159" t="s">
        <v>282</v>
      </c>
      <c r="FS395" s="159" t="s">
        <v>282</v>
      </c>
      <c r="FT395" s="159" t="s">
        <v>282</v>
      </c>
    </row>
    <row r="396" spans="1:176" x14ac:dyDescent="0.25">
      <c r="A396" s="212" t="s">
        <v>7553</v>
      </c>
      <c r="B396" s="159" t="s">
        <v>15079</v>
      </c>
      <c r="C396" s="66" t="str">
        <f>IF(ISNUMBER(Severity!H396)=FALSE,Severity!F396,IF(Severity!H396&gt;=0.5,"YES","NO"))</f>
        <v>YES</v>
      </c>
      <c r="D396" s="66" t="str">
        <f>IF(ISNUMBER(Severity!I396)=FALSE,Severity!G396,IF(Severity!I396&gt;0.5,"YES","NO"))</f>
        <v>NO</v>
      </c>
      <c r="E396" s="159">
        <v>8</v>
      </c>
      <c r="F396" s="159">
        <v>2</v>
      </c>
      <c r="G396" s="159" t="s">
        <v>272</v>
      </c>
      <c r="H396" s="159" t="s">
        <v>10507</v>
      </c>
      <c r="I396" s="159">
        <v>17</v>
      </c>
      <c r="J396" s="159">
        <v>42</v>
      </c>
      <c r="K396" s="159" t="s">
        <v>194</v>
      </c>
      <c r="L396" s="159">
        <v>10</v>
      </c>
      <c r="M396" s="159">
        <v>51</v>
      </c>
      <c r="N396" s="159">
        <v>9</v>
      </c>
      <c r="O396" s="159" t="s">
        <v>299</v>
      </c>
      <c r="P396" s="159">
        <v>24</v>
      </c>
      <c r="Q396" s="159">
        <v>76</v>
      </c>
      <c r="R396" s="159">
        <v>50</v>
      </c>
      <c r="S396" s="159" t="s">
        <v>299</v>
      </c>
      <c r="T396" s="159">
        <v>24</v>
      </c>
      <c r="U396" s="159">
        <v>28.7</v>
      </c>
      <c r="V396" s="159">
        <v>5.0999999999999996</v>
      </c>
      <c r="W396" s="159">
        <v>152</v>
      </c>
      <c r="X396" s="159" t="s">
        <v>282</v>
      </c>
      <c r="Y396" s="159" t="s">
        <v>282</v>
      </c>
      <c r="Z396" s="159" t="s">
        <v>282</v>
      </c>
      <c r="AA396" s="159" t="s">
        <v>282</v>
      </c>
      <c r="AB396" s="159" t="s">
        <v>282</v>
      </c>
      <c r="AC396" s="159" t="s">
        <v>282</v>
      </c>
      <c r="AD396" s="159" t="s">
        <v>282</v>
      </c>
      <c r="AE396" s="159" t="s">
        <v>282</v>
      </c>
      <c r="AF396" s="159" t="s">
        <v>282</v>
      </c>
      <c r="AG396" s="159">
        <v>-13.47</v>
      </c>
      <c r="AH396" s="159">
        <v>9.15</v>
      </c>
      <c r="AI396" s="159">
        <v>149</v>
      </c>
      <c r="AJ396" s="159" t="s">
        <v>282</v>
      </c>
      <c r="AK396" s="159" t="s">
        <v>282</v>
      </c>
      <c r="AL396" s="159" t="s">
        <v>282</v>
      </c>
      <c r="AM396" s="159">
        <v>152</v>
      </c>
      <c r="AN396" s="159">
        <v>110</v>
      </c>
      <c r="AO396" s="159" t="s">
        <v>790</v>
      </c>
      <c r="AP396" s="159" t="s">
        <v>10507</v>
      </c>
      <c r="AQ396" s="159">
        <v>7</v>
      </c>
      <c r="AR396" s="159">
        <v>33</v>
      </c>
      <c r="AS396" s="159" t="s">
        <v>194</v>
      </c>
      <c r="AT396" s="159">
        <v>10</v>
      </c>
      <c r="AU396" s="159">
        <v>33</v>
      </c>
      <c r="AV396" s="159">
        <v>9</v>
      </c>
      <c r="AW396" s="159" t="s">
        <v>299</v>
      </c>
      <c r="AX396" s="159">
        <v>24</v>
      </c>
      <c r="AY396" s="159">
        <v>48</v>
      </c>
      <c r="AZ396" s="159">
        <v>50</v>
      </c>
      <c r="BA396" s="159" t="s">
        <v>299</v>
      </c>
      <c r="BB396" s="159">
        <v>24</v>
      </c>
      <c r="BC396" s="159">
        <v>29.5</v>
      </c>
      <c r="BD396" s="159">
        <v>6.1</v>
      </c>
      <c r="BE396" s="159">
        <v>153</v>
      </c>
      <c r="BF396" s="159" t="s">
        <v>282</v>
      </c>
      <c r="BG396" s="159" t="s">
        <v>282</v>
      </c>
      <c r="BH396" s="159" t="s">
        <v>282</v>
      </c>
      <c r="BI396" s="159" t="s">
        <v>282</v>
      </c>
      <c r="BJ396" s="159" t="s">
        <v>282</v>
      </c>
      <c r="BK396" s="159" t="s">
        <v>282</v>
      </c>
      <c r="BL396" s="159" t="s">
        <v>282</v>
      </c>
      <c r="BM396" s="159" t="s">
        <v>282</v>
      </c>
      <c r="BN396" s="159" t="s">
        <v>282</v>
      </c>
      <c r="BO396" s="159">
        <v>-10.5</v>
      </c>
      <c r="BP396" s="159">
        <v>9.2799999999999994</v>
      </c>
      <c r="BQ396" s="159">
        <v>149</v>
      </c>
      <c r="BR396" s="159" t="s">
        <v>282</v>
      </c>
      <c r="BS396" s="159" t="s">
        <v>282</v>
      </c>
      <c r="BT396" s="159" t="s">
        <v>282</v>
      </c>
      <c r="BU396" s="159">
        <v>153</v>
      </c>
      <c r="BV396" s="159">
        <v>120</v>
      </c>
      <c r="BW396" s="159" t="s">
        <v>282</v>
      </c>
      <c r="BX396" s="159" t="s">
        <v>282</v>
      </c>
      <c r="BY396" s="159" t="s">
        <v>282</v>
      </c>
      <c r="BZ396" s="159" t="s">
        <v>282</v>
      </c>
      <c r="CA396" s="159" t="s">
        <v>282</v>
      </c>
      <c r="CB396" s="159" t="s">
        <v>282</v>
      </c>
      <c r="CC396" s="159" t="s">
        <v>282</v>
      </c>
      <c r="CD396" s="159" t="s">
        <v>282</v>
      </c>
      <c r="CE396" s="159" t="s">
        <v>282</v>
      </c>
      <c r="CF396" s="159" t="s">
        <v>282</v>
      </c>
      <c r="CG396" s="159" t="s">
        <v>282</v>
      </c>
      <c r="CH396" s="159" t="s">
        <v>282</v>
      </c>
      <c r="CI396" s="159" t="s">
        <v>282</v>
      </c>
      <c r="CJ396" s="159" t="s">
        <v>282</v>
      </c>
      <c r="CK396" s="159" t="s">
        <v>282</v>
      </c>
      <c r="CL396" s="159" t="s">
        <v>282</v>
      </c>
      <c r="CM396" s="159" t="s">
        <v>282</v>
      </c>
      <c r="CN396" s="159" t="s">
        <v>282</v>
      </c>
      <c r="CO396" s="159" t="s">
        <v>282</v>
      </c>
      <c r="CP396" s="159" t="s">
        <v>282</v>
      </c>
      <c r="CQ396" s="159" t="s">
        <v>282</v>
      </c>
      <c r="CR396" s="159" t="s">
        <v>282</v>
      </c>
      <c r="CS396" s="159" t="s">
        <v>282</v>
      </c>
      <c r="CT396" s="159" t="s">
        <v>282</v>
      </c>
      <c r="CU396" s="159" t="s">
        <v>282</v>
      </c>
      <c r="CV396" s="159" t="s">
        <v>282</v>
      </c>
      <c r="CW396" s="159" t="s">
        <v>282</v>
      </c>
      <c r="CX396" s="159" t="s">
        <v>282</v>
      </c>
      <c r="CY396" s="159" t="s">
        <v>282</v>
      </c>
      <c r="CZ396" s="159" t="s">
        <v>282</v>
      </c>
      <c r="DA396" s="159" t="s">
        <v>282</v>
      </c>
      <c r="DB396" s="159" t="s">
        <v>282</v>
      </c>
      <c r="DC396" s="159" t="s">
        <v>282</v>
      </c>
      <c r="DD396" s="159" t="s">
        <v>282</v>
      </c>
      <c r="DE396" s="159" t="s">
        <v>282</v>
      </c>
      <c r="DF396" s="159" t="s">
        <v>282</v>
      </c>
      <c r="DG396" s="159" t="s">
        <v>282</v>
      </c>
      <c r="DH396" s="159" t="s">
        <v>282</v>
      </c>
      <c r="DI396" s="159" t="s">
        <v>282</v>
      </c>
      <c r="DJ396" s="159" t="s">
        <v>282</v>
      </c>
      <c r="DK396" s="159" t="s">
        <v>282</v>
      </c>
      <c r="DL396" s="159" t="s">
        <v>282</v>
      </c>
      <c r="DM396" s="159" t="s">
        <v>282</v>
      </c>
      <c r="DN396" s="159" t="s">
        <v>282</v>
      </c>
      <c r="DO396" s="159" t="s">
        <v>282</v>
      </c>
      <c r="DP396" s="159" t="s">
        <v>282</v>
      </c>
      <c r="DQ396" s="159" t="s">
        <v>282</v>
      </c>
      <c r="DR396" s="159" t="s">
        <v>282</v>
      </c>
      <c r="DS396" s="159" t="s">
        <v>282</v>
      </c>
      <c r="DT396" s="159" t="s">
        <v>282</v>
      </c>
      <c r="DU396" s="159" t="s">
        <v>282</v>
      </c>
      <c r="DV396" s="159" t="s">
        <v>282</v>
      </c>
      <c r="DW396" s="159" t="s">
        <v>282</v>
      </c>
      <c r="DX396" s="159" t="s">
        <v>282</v>
      </c>
      <c r="DY396" s="159" t="s">
        <v>282</v>
      </c>
      <c r="DZ396" s="159" t="s">
        <v>282</v>
      </c>
      <c r="EA396" s="159" t="s">
        <v>282</v>
      </c>
      <c r="EB396" s="159" t="s">
        <v>282</v>
      </c>
      <c r="EC396" s="159" t="s">
        <v>282</v>
      </c>
      <c r="ED396" s="159" t="s">
        <v>282</v>
      </c>
      <c r="EE396" s="159" t="s">
        <v>282</v>
      </c>
      <c r="EF396" s="159" t="s">
        <v>282</v>
      </c>
      <c r="EG396" s="159" t="s">
        <v>282</v>
      </c>
      <c r="EH396" s="159" t="s">
        <v>282</v>
      </c>
      <c r="EI396" s="159" t="s">
        <v>282</v>
      </c>
      <c r="EJ396" s="159" t="s">
        <v>282</v>
      </c>
      <c r="EK396" s="159" t="s">
        <v>282</v>
      </c>
      <c r="EL396" s="159" t="s">
        <v>282</v>
      </c>
      <c r="EM396" s="159" t="s">
        <v>282</v>
      </c>
      <c r="EN396" s="159" t="s">
        <v>282</v>
      </c>
      <c r="EO396" s="159" t="s">
        <v>282</v>
      </c>
      <c r="EP396" s="159" t="s">
        <v>282</v>
      </c>
      <c r="EQ396" s="159" t="s">
        <v>282</v>
      </c>
      <c r="ER396" s="159" t="s">
        <v>282</v>
      </c>
      <c r="ES396" s="159" t="s">
        <v>282</v>
      </c>
      <c r="ET396" s="159" t="s">
        <v>282</v>
      </c>
      <c r="EU396" s="159" t="s">
        <v>282</v>
      </c>
      <c r="EV396" s="159" t="s">
        <v>282</v>
      </c>
      <c r="EW396" s="159" t="s">
        <v>282</v>
      </c>
      <c r="EX396" s="159" t="s">
        <v>282</v>
      </c>
      <c r="EY396" s="159" t="s">
        <v>282</v>
      </c>
      <c r="EZ396" s="159" t="s">
        <v>282</v>
      </c>
      <c r="FA396" s="159" t="s">
        <v>282</v>
      </c>
      <c r="FB396" s="159" t="s">
        <v>282</v>
      </c>
      <c r="FC396" s="159" t="s">
        <v>282</v>
      </c>
      <c r="FD396" s="159" t="s">
        <v>282</v>
      </c>
      <c r="FE396" s="159" t="s">
        <v>282</v>
      </c>
      <c r="FF396" s="159" t="s">
        <v>282</v>
      </c>
      <c r="FG396" s="159" t="s">
        <v>282</v>
      </c>
      <c r="FH396" s="159" t="s">
        <v>282</v>
      </c>
      <c r="FI396" s="159" t="s">
        <v>282</v>
      </c>
      <c r="FJ396" s="159" t="s">
        <v>282</v>
      </c>
      <c r="FK396" s="159" t="s">
        <v>282</v>
      </c>
      <c r="FL396" s="159" t="s">
        <v>282</v>
      </c>
      <c r="FM396" s="159" t="s">
        <v>282</v>
      </c>
      <c r="FN396" s="159" t="s">
        <v>282</v>
      </c>
      <c r="FO396" s="159" t="s">
        <v>282</v>
      </c>
      <c r="FP396" s="159" t="s">
        <v>282</v>
      </c>
      <c r="FQ396" s="159" t="s">
        <v>282</v>
      </c>
      <c r="FR396" s="159" t="s">
        <v>282</v>
      </c>
      <c r="FS396" s="159" t="s">
        <v>282</v>
      </c>
      <c r="FT396" s="159" t="s">
        <v>282</v>
      </c>
    </row>
    <row r="397" spans="1:176" x14ac:dyDescent="0.25">
      <c r="A397" s="212" t="s">
        <v>7555</v>
      </c>
      <c r="B397" s="159" t="s">
        <v>15087</v>
      </c>
      <c r="C397" s="66" t="str">
        <f>IF(ISNUMBER(Severity!H397)=FALSE,Severity!F397,IF(Severity!H397&gt;=0.5,"YES","NO"))</f>
        <v>YES</v>
      </c>
      <c r="D397" s="66" t="str">
        <f>IF(ISNUMBER(Severity!I397)=FALSE,Severity!G397,IF(Severity!I397&gt;0.5,"YES","NO"))</f>
        <v>NO</v>
      </c>
      <c r="E397" s="159">
        <v>8</v>
      </c>
      <c r="F397" s="159">
        <v>2</v>
      </c>
      <c r="G397" s="159" t="s">
        <v>272</v>
      </c>
      <c r="H397" s="159" t="s">
        <v>10507</v>
      </c>
      <c r="I397" s="159">
        <v>10</v>
      </c>
      <c r="J397" s="159">
        <v>37</v>
      </c>
      <c r="K397" s="159" t="s">
        <v>194</v>
      </c>
      <c r="L397" s="159">
        <v>10</v>
      </c>
      <c r="M397" s="159">
        <v>38</v>
      </c>
      <c r="N397" s="159">
        <v>10</v>
      </c>
      <c r="O397" s="159" t="s">
        <v>194</v>
      </c>
      <c r="P397" s="159">
        <v>10</v>
      </c>
      <c r="Q397" s="159">
        <v>80</v>
      </c>
      <c r="R397" s="159">
        <v>50</v>
      </c>
      <c r="S397" s="159" t="s">
        <v>194</v>
      </c>
      <c r="T397" s="159">
        <v>10</v>
      </c>
      <c r="U397" s="159">
        <v>32.9</v>
      </c>
      <c r="V397" s="159">
        <v>4.3899999999999997</v>
      </c>
      <c r="W397" s="159">
        <v>152</v>
      </c>
      <c r="X397" s="159" t="s">
        <v>282</v>
      </c>
      <c r="Y397" s="159" t="s">
        <v>282</v>
      </c>
      <c r="Z397" s="159" t="s">
        <v>282</v>
      </c>
      <c r="AA397" s="159" t="s">
        <v>282</v>
      </c>
      <c r="AB397" s="159" t="s">
        <v>282</v>
      </c>
      <c r="AC397" s="159" t="s">
        <v>282</v>
      </c>
      <c r="AD397" s="159" t="s">
        <v>282</v>
      </c>
      <c r="AE397" s="159" t="s">
        <v>282</v>
      </c>
      <c r="AF397" s="159" t="s">
        <v>282</v>
      </c>
      <c r="AG397" s="159" t="s">
        <v>282</v>
      </c>
      <c r="AH397" s="159" t="s">
        <v>282</v>
      </c>
      <c r="AI397" s="159" t="s">
        <v>282</v>
      </c>
      <c r="AJ397" s="159">
        <v>-16.899999999999999</v>
      </c>
      <c r="AK397" s="159" t="s">
        <v>282</v>
      </c>
      <c r="AL397" s="159">
        <v>115</v>
      </c>
      <c r="AM397" s="159">
        <v>152</v>
      </c>
      <c r="AN397" s="159">
        <v>115</v>
      </c>
      <c r="AO397" s="159" t="s">
        <v>790</v>
      </c>
      <c r="AP397" s="159" t="s">
        <v>10507</v>
      </c>
      <c r="AQ397" s="159">
        <v>4</v>
      </c>
      <c r="AR397" s="159">
        <v>32</v>
      </c>
      <c r="AS397" s="159" t="s">
        <v>194</v>
      </c>
      <c r="AT397" s="159">
        <v>10</v>
      </c>
      <c r="AU397" s="159">
        <v>41</v>
      </c>
      <c r="AV397" s="159">
        <v>10</v>
      </c>
      <c r="AW397" s="159" t="s">
        <v>194</v>
      </c>
      <c r="AX397" s="159">
        <v>10</v>
      </c>
      <c r="AY397" s="159">
        <v>60</v>
      </c>
      <c r="AZ397" s="159">
        <v>50</v>
      </c>
      <c r="BA397" s="159" t="s">
        <v>194</v>
      </c>
      <c r="BB397" s="159">
        <v>10</v>
      </c>
      <c r="BC397" s="159">
        <v>31.6</v>
      </c>
      <c r="BD397" s="159">
        <v>4.18</v>
      </c>
      <c r="BE397" s="159">
        <v>161</v>
      </c>
      <c r="BF397" s="159" t="s">
        <v>282</v>
      </c>
      <c r="BG397" s="159" t="s">
        <v>282</v>
      </c>
      <c r="BH397" s="159" t="s">
        <v>282</v>
      </c>
      <c r="BI397" s="159" t="s">
        <v>282</v>
      </c>
      <c r="BJ397" s="159" t="s">
        <v>282</v>
      </c>
      <c r="BK397" s="159" t="s">
        <v>282</v>
      </c>
      <c r="BL397" s="159" t="s">
        <v>282</v>
      </c>
      <c r="BM397" s="159" t="s">
        <v>282</v>
      </c>
      <c r="BN397" s="159" t="s">
        <v>282</v>
      </c>
      <c r="BO397" s="159" t="s">
        <v>282</v>
      </c>
      <c r="BP397" s="159" t="s">
        <v>282</v>
      </c>
      <c r="BQ397" s="159" t="s">
        <v>282</v>
      </c>
      <c r="BR397" s="159">
        <v>-12.83</v>
      </c>
      <c r="BS397" s="159" t="s">
        <v>282</v>
      </c>
      <c r="BT397" s="159">
        <v>129</v>
      </c>
      <c r="BU397" s="159">
        <v>161</v>
      </c>
      <c r="BV397" s="159">
        <v>129</v>
      </c>
      <c r="BW397" s="159" t="s">
        <v>282</v>
      </c>
      <c r="BX397" s="159" t="s">
        <v>282</v>
      </c>
      <c r="BY397" s="159" t="s">
        <v>282</v>
      </c>
      <c r="BZ397" s="159" t="s">
        <v>282</v>
      </c>
      <c r="CA397" s="159" t="s">
        <v>282</v>
      </c>
      <c r="CB397" s="159" t="s">
        <v>282</v>
      </c>
      <c r="CC397" s="159" t="s">
        <v>282</v>
      </c>
      <c r="CD397" s="159" t="s">
        <v>282</v>
      </c>
      <c r="CE397" s="159" t="s">
        <v>282</v>
      </c>
      <c r="CF397" s="159" t="s">
        <v>282</v>
      </c>
      <c r="CG397" s="159" t="s">
        <v>282</v>
      </c>
      <c r="CH397" s="159" t="s">
        <v>282</v>
      </c>
      <c r="CI397" s="159" t="s">
        <v>282</v>
      </c>
      <c r="CJ397" s="159" t="s">
        <v>282</v>
      </c>
      <c r="CK397" s="159" t="s">
        <v>282</v>
      </c>
      <c r="CL397" s="159" t="s">
        <v>282</v>
      </c>
      <c r="CM397" s="159" t="s">
        <v>282</v>
      </c>
      <c r="CN397" s="159" t="s">
        <v>282</v>
      </c>
      <c r="CO397" s="159" t="s">
        <v>282</v>
      </c>
      <c r="CP397" s="159" t="s">
        <v>282</v>
      </c>
      <c r="CQ397" s="159" t="s">
        <v>282</v>
      </c>
      <c r="CR397" s="159" t="s">
        <v>282</v>
      </c>
      <c r="CS397" s="159" t="s">
        <v>282</v>
      </c>
      <c r="CT397" s="159" t="s">
        <v>282</v>
      </c>
      <c r="CU397" s="159" t="s">
        <v>282</v>
      </c>
      <c r="CV397" s="159" t="s">
        <v>282</v>
      </c>
      <c r="CW397" s="159" t="s">
        <v>282</v>
      </c>
      <c r="CX397" s="159" t="s">
        <v>282</v>
      </c>
      <c r="CY397" s="159" t="s">
        <v>282</v>
      </c>
      <c r="CZ397" s="159" t="s">
        <v>282</v>
      </c>
      <c r="DA397" s="159" t="s">
        <v>282</v>
      </c>
      <c r="DB397" s="159" t="s">
        <v>282</v>
      </c>
      <c r="DC397" s="159" t="s">
        <v>282</v>
      </c>
      <c r="DD397" s="159" t="s">
        <v>282</v>
      </c>
      <c r="DE397" s="159" t="s">
        <v>282</v>
      </c>
      <c r="DF397" s="159" t="s">
        <v>282</v>
      </c>
      <c r="DG397" s="159" t="s">
        <v>282</v>
      </c>
      <c r="DH397" s="159" t="s">
        <v>282</v>
      </c>
      <c r="DI397" s="159" t="s">
        <v>282</v>
      </c>
      <c r="DJ397" s="159" t="s">
        <v>282</v>
      </c>
      <c r="DK397" s="159" t="s">
        <v>282</v>
      </c>
      <c r="DL397" s="159" t="s">
        <v>282</v>
      </c>
      <c r="DM397" s="159" t="s">
        <v>282</v>
      </c>
      <c r="DN397" s="159" t="s">
        <v>282</v>
      </c>
      <c r="DO397" s="159" t="s">
        <v>282</v>
      </c>
      <c r="DP397" s="159" t="s">
        <v>282</v>
      </c>
      <c r="DQ397" s="159" t="s">
        <v>282</v>
      </c>
      <c r="DR397" s="159" t="s">
        <v>282</v>
      </c>
      <c r="DS397" s="159" t="s">
        <v>282</v>
      </c>
      <c r="DT397" s="159" t="s">
        <v>282</v>
      </c>
      <c r="DU397" s="159" t="s">
        <v>282</v>
      </c>
      <c r="DV397" s="159" t="s">
        <v>282</v>
      </c>
      <c r="DW397" s="159" t="s">
        <v>282</v>
      </c>
      <c r="DX397" s="159" t="s">
        <v>282</v>
      </c>
      <c r="DY397" s="159" t="s">
        <v>282</v>
      </c>
      <c r="DZ397" s="159" t="s">
        <v>282</v>
      </c>
      <c r="EA397" s="159" t="s">
        <v>282</v>
      </c>
      <c r="EB397" s="159" t="s">
        <v>282</v>
      </c>
      <c r="EC397" s="159" t="s">
        <v>282</v>
      </c>
      <c r="ED397" s="159" t="s">
        <v>282</v>
      </c>
      <c r="EE397" s="159" t="s">
        <v>282</v>
      </c>
      <c r="EF397" s="159" t="s">
        <v>282</v>
      </c>
      <c r="EG397" s="159" t="s">
        <v>282</v>
      </c>
      <c r="EH397" s="159" t="s">
        <v>282</v>
      </c>
      <c r="EI397" s="159" t="s">
        <v>282</v>
      </c>
      <c r="EJ397" s="159" t="s">
        <v>282</v>
      </c>
      <c r="EK397" s="159" t="s">
        <v>282</v>
      </c>
      <c r="EL397" s="159" t="s">
        <v>282</v>
      </c>
      <c r="EM397" s="159" t="s">
        <v>282</v>
      </c>
      <c r="EN397" s="159" t="s">
        <v>282</v>
      </c>
      <c r="EO397" s="159" t="s">
        <v>282</v>
      </c>
      <c r="EP397" s="159" t="s">
        <v>282</v>
      </c>
      <c r="EQ397" s="159" t="s">
        <v>282</v>
      </c>
      <c r="ER397" s="159" t="s">
        <v>282</v>
      </c>
      <c r="ES397" s="159" t="s">
        <v>282</v>
      </c>
      <c r="ET397" s="159" t="s">
        <v>282</v>
      </c>
      <c r="EU397" s="159" t="s">
        <v>282</v>
      </c>
      <c r="EV397" s="159" t="s">
        <v>282</v>
      </c>
      <c r="EW397" s="159" t="s">
        <v>282</v>
      </c>
      <c r="EX397" s="159" t="s">
        <v>282</v>
      </c>
      <c r="EY397" s="159" t="s">
        <v>282</v>
      </c>
      <c r="EZ397" s="159" t="s">
        <v>282</v>
      </c>
      <c r="FA397" s="159" t="s">
        <v>282</v>
      </c>
      <c r="FB397" s="159" t="s">
        <v>282</v>
      </c>
      <c r="FC397" s="159" t="s">
        <v>282</v>
      </c>
      <c r="FD397" s="159" t="s">
        <v>282</v>
      </c>
      <c r="FE397" s="159" t="s">
        <v>282</v>
      </c>
      <c r="FF397" s="159" t="s">
        <v>282</v>
      </c>
      <c r="FG397" s="159" t="s">
        <v>282</v>
      </c>
      <c r="FH397" s="159" t="s">
        <v>282</v>
      </c>
      <c r="FI397" s="159" t="s">
        <v>282</v>
      </c>
      <c r="FJ397" s="159" t="s">
        <v>282</v>
      </c>
      <c r="FK397" s="159" t="s">
        <v>282</v>
      </c>
      <c r="FL397" s="159" t="s">
        <v>282</v>
      </c>
      <c r="FM397" s="159" t="s">
        <v>282</v>
      </c>
      <c r="FN397" s="159" t="s">
        <v>282</v>
      </c>
      <c r="FO397" s="159" t="s">
        <v>282</v>
      </c>
      <c r="FP397" s="159" t="s">
        <v>282</v>
      </c>
      <c r="FQ397" s="159" t="s">
        <v>282</v>
      </c>
      <c r="FR397" s="159" t="s">
        <v>282</v>
      </c>
      <c r="FS397" s="159" t="s">
        <v>282</v>
      </c>
      <c r="FT397" s="159" t="s">
        <v>282</v>
      </c>
    </row>
    <row r="398" spans="1:176" x14ac:dyDescent="0.25">
      <c r="A398" s="66" t="s">
        <v>914</v>
      </c>
      <c r="B398" s="159" t="s">
        <v>11842</v>
      </c>
      <c r="C398" s="66" t="str">
        <f>IF(ISNUMBER(Severity!H398)=FALSE,Severity!F398,IF(Severity!H398&gt;=0.5,"YES","NO"))</f>
        <v>YES</v>
      </c>
      <c r="D398" s="66" t="str">
        <f>IF(ISNUMBER(Severity!I398)=FALSE,Severity!G398,IF(Severity!I398&gt;0.5,"YES","NO"))</f>
        <v>NO</v>
      </c>
      <c r="E398" s="159">
        <v>26</v>
      </c>
      <c r="F398" s="159">
        <v>2</v>
      </c>
      <c r="G398" s="66" t="s">
        <v>866</v>
      </c>
      <c r="H398" s="159" t="s">
        <v>10585</v>
      </c>
      <c r="I398" s="159" t="s">
        <v>282</v>
      </c>
      <c r="J398" s="159">
        <v>5</v>
      </c>
      <c r="K398" s="159" t="s">
        <v>299</v>
      </c>
      <c r="L398" s="159">
        <v>17</v>
      </c>
      <c r="M398" s="66">
        <v>3</v>
      </c>
      <c r="N398" s="159">
        <v>7</v>
      </c>
      <c r="O398" s="159" t="s">
        <v>299</v>
      </c>
      <c r="P398" s="66">
        <v>17</v>
      </c>
      <c r="Q398" s="66">
        <v>8</v>
      </c>
      <c r="R398" s="66">
        <v>50</v>
      </c>
      <c r="S398" s="159" t="s">
        <v>299</v>
      </c>
      <c r="T398" s="159">
        <v>17</v>
      </c>
      <c r="U398" s="66" t="s">
        <v>282</v>
      </c>
      <c r="V398" s="66" t="s">
        <v>282</v>
      </c>
      <c r="W398" s="159" t="s">
        <v>282</v>
      </c>
      <c r="X398" s="159">
        <v>20.67</v>
      </c>
      <c r="Y398" s="66">
        <v>4.2560000000000002</v>
      </c>
      <c r="Z398" s="159">
        <v>18</v>
      </c>
      <c r="AA398" s="159" t="s">
        <v>282</v>
      </c>
      <c r="AB398" s="159" t="s">
        <v>282</v>
      </c>
      <c r="AC398" s="159" t="s">
        <v>282</v>
      </c>
      <c r="AD398" s="159">
        <v>9.83</v>
      </c>
      <c r="AE398" s="159">
        <v>3.4169999999999998</v>
      </c>
      <c r="AF398" s="159">
        <v>18</v>
      </c>
      <c r="AG398" s="159" t="s">
        <v>282</v>
      </c>
      <c r="AH398" s="159" t="s">
        <v>282</v>
      </c>
      <c r="AI398" s="159" t="s">
        <v>282</v>
      </c>
      <c r="AJ398" s="159" t="s">
        <v>282</v>
      </c>
      <c r="AK398" s="159" t="s">
        <v>282</v>
      </c>
      <c r="AL398" s="159" t="s">
        <v>282</v>
      </c>
      <c r="AM398" s="159">
        <v>21</v>
      </c>
      <c r="AN398" s="159">
        <v>16</v>
      </c>
      <c r="AO398" s="66" t="s">
        <v>11828</v>
      </c>
      <c r="AP398" s="159" t="s">
        <v>10585</v>
      </c>
      <c r="AQ398" s="159" t="s">
        <v>282</v>
      </c>
      <c r="AR398" s="159">
        <v>4</v>
      </c>
      <c r="AS398" s="159" t="s">
        <v>299</v>
      </c>
      <c r="AT398" s="159">
        <v>17</v>
      </c>
      <c r="AU398" s="66">
        <v>5</v>
      </c>
      <c r="AV398" s="159">
        <v>7</v>
      </c>
      <c r="AW398" s="159" t="s">
        <v>299</v>
      </c>
      <c r="AX398" s="66">
        <v>17</v>
      </c>
      <c r="AY398" s="66">
        <v>8</v>
      </c>
      <c r="AZ398" s="66">
        <v>50</v>
      </c>
      <c r="BA398" s="159" t="s">
        <v>299</v>
      </c>
      <c r="BB398" s="159">
        <v>17</v>
      </c>
      <c r="BC398" s="66" t="s">
        <v>282</v>
      </c>
      <c r="BD398" s="66" t="s">
        <v>282</v>
      </c>
      <c r="BE398" s="159" t="s">
        <v>282</v>
      </c>
      <c r="BF398" s="159">
        <v>19.53</v>
      </c>
      <c r="BG398" s="66">
        <v>2.0350000000000001</v>
      </c>
      <c r="BH398" s="159">
        <v>17</v>
      </c>
      <c r="BI398" s="159" t="s">
        <v>282</v>
      </c>
      <c r="BJ398" s="159" t="s">
        <v>282</v>
      </c>
      <c r="BK398" s="159" t="s">
        <v>282</v>
      </c>
      <c r="BL398" s="159">
        <v>9.4700000000000006</v>
      </c>
      <c r="BM398" s="159">
        <v>4.0019999999999998</v>
      </c>
      <c r="BN398" s="159">
        <v>17</v>
      </c>
      <c r="BO398" s="159" t="s">
        <v>282</v>
      </c>
      <c r="BP398" s="159" t="s">
        <v>282</v>
      </c>
      <c r="BQ398" s="159" t="s">
        <v>282</v>
      </c>
      <c r="BR398" s="159" t="s">
        <v>282</v>
      </c>
      <c r="BS398" s="159" t="s">
        <v>282</v>
      </c>
      <c r="BT398" s="159" t="s">
        <v>282</v>
      </c>
      <c r="BU398" s="159">
        <v>20</v>
      </c>
      <c r="BV398" s="159">
        <v>16</v>
      </c>
      <c r="BW398" s="159" t="s">
        <v>282</v>
      </c>
      <c r="BX398" s="159" t="s">
        <v>282</v>
      </c>
      <c r="BY398" s="159" t="s">
        <v>282</v>
      </c>
      <c r="BZ398" s="159" t="s">
        <v>282</v>
      </c>
      <c r="CA398" s="159" t="s">
        <v>282</v>
      </c>
      <c r="CB398" s="159" t="s">
        <v>282</v>
      </c>
      <c r="CC398" s="159" t="s">
        <v>282</v>
      </c>
      <c r="CD398" s="159" t="s">
        <v>282</v>
      </c>
      <c r="CE398" s="159" t="s">
        <v>282</v>
      </c>
      <c r="CF398" s="159" t="s">
        <v>282</v>
      </c>
      <c r="CG398" s="159" t="s">
        <v>282</v>
      </c>
      <c r="CH398" s="159" t="s">
        <v>282</v>
      </c>
      <c r="CI398" s="159" t="s">
        <v>282</v>
      </c>
      <c r="CJ398" s="159" t="s">
        <v>282</v>
      </c>
      <c r="CK398" s="159" t="s">
        <v>282</v>
      </c>
      <c r="CL398" s="159" t="s">
        <v>282</v>
      </c>
      <c r="CM398" s="159" t="s">
        <v>282</v>
      </c>
      <c r="CN398" s="159" t="s">
        <v>282</v>
      </c>
      <c r="CO398" s="159" t="s">
        <v>282</v>
      </c>
      <c r="CP398" s="159" t="s">
        <v>282</v>
      </c>
      <c r="CQ398" s="159" t="s">
        <v>282</v>
      </c>
      <c r="CR398" s="159" t="s">
        <v>282</v>
      </c>
      <c r="CS398" s="159" t="s">
        <v>282</v>
      </c>
      <c r="CT398" s="159" t="s">
        <v>282</v>
      </c>
      <c r="CU398" s="159" t="s">
        <v>282</v>
      </c>
      <c r="CV398" s="159" t="s">
        <v>282</v>
      </c>
      <c r="CW398" s="159" t="s">
        <v>282</v>
      </c>
      <c r="CX398" s="159" t="s">
        <v>282</v>
      </c>
      <c r="CY398" s="159" t="s">
        <v>282</v>
      </c>
      <c r="CZ398" s="159" t="s">
        <v>282</v>
      </c>
      <c r="DA398" s="159" t="s">
        <v>282</v>
      </c>
      <c r="DB398" s="159" t="s">
        <v>282</v>
      </c>
      <c r="DC398" s="159" t="s">
        <v>282</v>
      </c>
      <c r="DD398" s="159" t="s">
        <v>282</v>
      </c>
      <c r="DE398" s="159" t="s">
        <v>282</v>
      </c>
      <c r="DF398" s="159" t="s">
        <v>282</v>
      </c>
      <c r="DG398" s="159" t="s">
        <v>282</v>
      </c>
      <c r="DH398" s="159" t="s">
        <v>282</v>
      </c>
      <c r="DI398" s="159" t="s">
        <v>282</v>
      </c>
      <c r="DJ398" s="159" t="s">
        <v>282</v>
      </c>
      <c r="DK398" s="159" t="s">
        <v>282</v>
      </c>
      <c r="DL398" s="159" t="s">
        <v>282</v>
      </c>
      <c r="DM398" s="159" t="s">
        <v>282</v>
      </c>
      <c r="DN398" s="159" t="s">
        <v>282</v>
      </c>
      <c r="DO398" s="159" t="s">
        <v>282</v>
      </c>
      <c r="DP398" s="159" t="s">
        <v>282</v>
      </c>
      <c r="DQ398" s="159" t="s">
        <v>282</v>
      </c>
      <c r="DR398" s="159" t="s">
        <v>282</v>
      </c>
      <c r="DS398" s="159" t="s">
        <v>282</v>
      </c>
      <c r="DT398" s="159" t="s">
        <v>282</v>
      </c>
      <c r="DU398" s="159" t="s">
        <v>282</v>
      </c>
      <c r="DV398" s="159" t="s">
        <v>282</v>
      </c>
      <c r="DW398" s="159" t="s">
        <v>282</v>
      </c>
      <c r="DX398" s="159" t="s">
        <v>282</v>
      </c>
      <c r="DY398" s="159" t="s">
        <v>282</v>
      </c>
      <c r="DZ398" s="159" t="s">
        <v>282</v>
      </c>
      <c r="EA398" s="159" t="s">
        <v>282</v>
      </c>
      <c r="EB398" s="159" t="s">
        <v>282</v>
      </c>
      <c r="EC398" s="159" t="s">
        <v>282</v>
      </c>
      <c r="ED398" s="159" t="s">
        <v>282</v>
      </c>
      <c r="EE398" s="159" t="s">
        <v>282</v>
      </c>
      <c r="EF398" s="159" t="s">
        <v>282</v>
      </c>
      <c r="EG398" s="159" t="s">
        <v>282</v>
      </c>
      <c r="EH398" s="159" t="s">
        <v>282</v>
      </c>
      <c r="EI398" s="159" t="s">
        <v>282</v>
      </c>
      <c r="EJ398" s="159" t="s">
        <v>282</v>
      </c>
      <c r="EK398" s="159" t="s">
        <v>282</v>
      </c>
      <c r="EL398" s="159" t="s">
        <v>282</v>
      </c>
      <c r="EM398" s="159" t="s">
        <v>282</v>
      </c>
      <c r="EN398" s="159" t="s">
        <v>282</v>
      </c>
      <c r="EO398" s="159" t="s">
        <v>282</v>
      </c>
      <c r="EP398" s="159" t="s">
        <v>282</v>
      </c>
      <c r="EQ398" s="159" t="s">
        <v>282</v>
      </c>
      <c r="ER398" s="159" t="s">
        <v>282</v>
      </c>
      <c r="ES398" s="159" t="s">
        <v>282</v>
      </c>
      <c r="ET398" s="159" t="s">
        <v>282</v>
      </c>
      <c r="EU398" s="159" t="s">
        <v>282</v>
      </c>
      <c r="EV398" s="159" t="s">
        <v>282</v>
      </c>
      <c r="EW398" s="159" t="s">
        <v>282</v>
      </c>
      <c r="EX398" s="159" t="s">
        <v>282</v>
      </c>
      <c r="EY398" s="159" t="s">
        <v>282</v>
      </c>
      <c r="EZ398" s="159" t="s">
        <v>282</v>
      </c>
      <c r="FA398" s="159" t="s">
        <v>282</v>
      </c>
      <c r="FB398" s="159" t="s">
        <v>282</v>
      </c>
      <c r="FC398" s="159" t="s">
        <v>282</v>
      </c>
      <c r="FD398" s="159" t="s">
        <v>282</v>
      </c>
      <c r="FE398" s="159" t="s">
        <v>282</v>
      </c>
      <c r="FF398" s="159" t="s">
        <v>282</v>
      </c>
      <c r="FG398" s="159" t="s">
        <v>282</v>
      </c>
      <c r="FH398" s="159" t="s">
        <v>282</v>
      </c>
      <c r="FI398" s="159" t="s">
        <v>282</v>
      </c>
      <c r="FJ398" s="159" t="s">
        <v>282</v>
      </c>
      <c r="FK398" s="159" t="s">
        <v>282</v>
      </c>
      <c r="FL398" s="159" t="s">
        <v>282</v>
      </c>
      <c r="FM398" s="159" t="s">
        <v>282</v>
      </c>
      <c r="FN398" s="159" t="s">
        <v>282</v>
      </c>
      <c r="FO398" s="159" t="s">
        <v>282</v>
      </c>
      <c r="FP398" s="159" t="s">
        <v>282</v>
      </c>
      <c r="FQ398" s="159" t="s">
        <v>282</v>
      </c>
      <c r="FR398" s="159" t="s">
        <v>282</v>
      </c>
      <c r="FS398" s="159" t="s">
        <v>282</v>
      </c>
      <c r="FT398" s="159" t="s">
        <v>282</v>
      </c>
    </row>
    <row r="399" spans="1:176" x14ac:dyDescent="0.25">
      <c r="A399" s="66" t="s">
        <v>4678</v>
      </c>
      <c r="B399" s="159" t="s">
        <v>282</v>
      </c>
      <c r="C399" s="66" t="str">
        <f>IF(ISNUMBER(Severity!H399)=FALSE,Severity!F399,IF(Severity!H399&gt;=0.5,"YES","NO"))</f>
        <v>NO</v>
      </c>
      <c r="D399" s="66" t="str">
        <f>IF(ISNUMBER(Severity!I399)=FALSE,Severity!G399,IF(Severity!I399&gt;0.5,"YES","NO"))</f>
        <v>YES</v>
      </c>
      <c r="E399" s="159">
        <v>4</v>
      </c>
      <c r="F399" s="159">
        <v>3</v>
      </c>
      <c r="G399" s="66" t="s">
        <v>4796</v>
      </c>
      <c r="H399" s="159" t="s">
        <v>182</v>
      </c>
      <c r="I399" s="159" t="s">
        <v>282</v>
      </c>
      <c r="J399" s="159">
        <v>1</v>
      </c>
      <c r="K399" s="159" t="s">
        <v>282</v>
      </c>
      <c r="L399" s="159" t="s">
        <v>282</v>
      </c>
      <c r="M399" s="159" t="s">
        <v>282</v>
      </c>
      <c r="N399" s="159" t="s">
        <v>282</v>
      </c>
      <c r="O399" s="159" t="s">
        <v>282</v>
      </c>
      <c r="P399" s="159" t="s">
        <v>282</v>
      </c>
      <c r="Q399" s="159" t="s">
        <v>282</v>
      </c>
      <c r="R399" s="159" t="s">
        <v>282</v>
      </c>
      <c r="S399" s="159" t="s">
        <v>743</v>
      </c>
      <c r="T399" s="159">
        <v>21</v>
      </c>
      <c r="U399" s="66" t="s">
        <v>282</v>
      </c>
      <c r="V399" s="66" t="s">
        <v>282</v>
      </c>
      <c r="W399" s="159" t="s">
        <v>282</v>
      </c>
      <c r="X399" s="159">
        <v>20.13</v>
      </c>
      <c r="Y399" s="66">
        <v>6.11</v>
      </c>
      <c r="Z399" s="159">
        <v>14</v>
      </c>
      <c r="AA399" s="159" t="s">
        <v>282</v>
      </c>
      <c r="AB399" s="159" t="s">
        <v>282</v>
      </c>
      <c r="AC399" s="159" t="s">
        <v>282</v>
      </c>
      <c r="AD399" s="159">
        <v>7.26</v>
      </c>
      <c r="AE399" s="159">
        <v>4.7699999999999996</v>
      </c>
      <c r="AF399" s="159">
        <v>14</v>
      </c>
      <c r="AG399" s="159" t="s">
        <v>282</v>
      </c>
      <c r="AH399" s="159" t="s">
        <v>282</v>
      </c>
      <c r="AI399" s="159" t="s">
        <v>282</v>
      </c>
      <c r="AJ399" s="159" t="s">
        <v>282</v>
      </c>
      <c r="AK399" s="159" t="s">
        <v>282</v>
      </c>
      <c r="AL399" s="159" t="s">
        <v>282</v>
      </c>
      <c r="AM399" s="159">
        <v>15</v>
      </c>
      <c r="AN399" s="159">
        <v>14</v>
      </c>
      <c r="AO399" s="66" t="s">
        <v>4797</v>
      </c>
      <c r="AP399" s="159" t="s">
        <v>182</v>
      </c>
      <c r="AQ399" s="159" t="s">
        <v>282</v>
      </c>
      <c r="AR399" s="159">
        <v>5</v>
      </c>
      <c r="AS399" s="159" t="s">
        <v>282</v>
      </c>
      <c r="AT399" s="159" t="s">
        <v>282</v>
      </c>
      <c r="AU399" s="159" t="s">
        <v>282</v>
      </c>
      <c r="AV399" s="159" t="s">
        <v>282</v>
      </c>
      <c r="AW399" s="159" t="s">
        <v>282</v>
      </c>
      <c r="AX399" s="159" t="s">
        <v>282</v>
      </c>
      <c r="AY399" s="159" t="s">
        <v>282</v>
      </c>
      <c r="AZ399" s="159" t="s">
        <v>282</v>
      </c>
      <c r="BA399" s="159" t="s">
        <v>743</v>
      </c>
      <c r="BB399" s="159">
        <v>21</v>
      </c>
      <c r="BC399" s="66" t="s">
        <v>282</v>
      </c>
      <c r="BD399" s="66" t="s">
        <v>282</v>
      </c>
      <c r="BE399" s="159" t="s">
        <v>282</v>
      </c>
      <c r="BF399" s="159">
        <v>21.13</v>
      </c>
      <c r="BG399" s="66">
        <v>6.08</v>
      </c>
      <c r="BH399" s="159">
        <v>15</v>
      </c>
      <c r="BI399" s="159" t="s">
        <v>282</v>
      </c>
      <c r="BJ399" s="159" t="s">
        <v>282</v>
      </c>
      <c r="BK399" s="159" t="s">
        <v>282</v>
      </c>
      <c r="BL399" s="159">
        <v>10</v>
      </c>
      <c r="BM399" s="159">
        <v>6.88</v>
      </c>
      <c r="BN399" s="159">
        <v>15</v>
      </c>
      <c r="BO399" s="159" t="s">
        <v>282</v>
      </c>
      <c r="BP399" s="159" t="s">
        <v>282</v>
      </c>
      <c r="BQ399" s="159" t="s">
        <v>282</v>
      </c>
      <c r="BR399" s="159" t="s">
        <v>282</v>
      </c>
      <c r="BS399" s="159" t="s">
        <v>282</v>
      </c>
      <c r="BT399" s="159" t="s">
        <v>282</v>
      </c>
      <c r="BU399" s="159">
        <v>20</v>
      </c>
      <c r="BV399" s="159">
        <v>15</v>
      </c>
      <c r="BW399" s="159" t="s">
        <v>636</v>
      </c>
      <c r="BX399" s="159" t="s">
        <v>282</v>
      </c>
      <c r="BY399" s="159" t="s">
        <v>282</v>
      </c>
      <c r="BZ399" s="66">
        <v>4</v>
      </c>
      <c r="CA399" s="159" t="s">
        <v>282</v>
      </c>
      <c r="CB399" s="159" t="s">
        <v>282</v>
      </c>
      <c r="CC399" s="159" t="s">
        <v>282</v>
      </c>
      <c r="CD399" s="159" t="s">
        <v>282</v>
      </c>
      <c r="CE399" s="159" t="s">
        <v>282</v>
      </c>
      <c r="CF399" s="159" t="s">
        <v>282</v>
      </c>
      <c r="CG399" s="159" t="s">
        <v>282</v>
      </c>
      <c r="CH399" s="159" t="s">
        <v>282</v>
      </c>
      <c r="CI399" s="159" t="s">
        <v>743</v>
      </c>
      <c r="CJ399" s="66">
        <v>21</v>
      </c>
      <c r="CK399" s="159" t="s">
        <v>282</v>
      </c>
      <c r="CL399" s="159" t="s">
        <v>282</v>
      </c>
      <c r="CM399" s="159" t="s">
        <v>282</v>
      </c>
      <c r="CN399" s="66">
        <v>20.309999999999999</v>
      </c>
      <c r="CO399" s="66">
        <v>6.68</v>
      </c>
      <c r="CP399" s="66">
        <v>14</v>
      </c>
      <c r="CQ399" s="159" t="s">
        <v>282</v>
      </c>
      <c r="CR399" s="159" t="s">
        <v>282</v>
      </c>
      <c r="CS399" s="159" t="s">
        <v>282</v>
      </c>
      <c r="CT399" s="66">
        <v>18.12</v>
      </c>
      <c r="CU399" s="66">
        <v>8.75</v>
      </c>
      <c r="CV399" s="66">
        <v>14</v>
      </c>
      <c r="CW399" s="159" t="s">
        <v>282</v>
      </c>
      <c r="CX399" s="159" t="s">
        <v>282</v>
      </c>
      <c r="CY399" s="159" t="s">
        <v>282</v>
      </c>
      <c r="CZ399" s="159" t="s">
        <v>282</v>
      </c>
      <c r="DA399" s="159" t="s">
        <v>282</v>
      </c>
      <c r="DB399" s="159" t="s">
        <v>282</v>
      </c>
      <c r="DC399" s="66">
        <v>18</v>
      </c>
      <c r="DD399" s="66">
        <v>14</v>
      </c>
      <c r="DE399" s="159" t="s">
        <v>282</v>
      </c>
      <c r="DF399" s="159" t="s">
        <v>282</v>
      </c>
      <c r="DG399" s="159" t="s">
        <v>282</v>
      </c>
      <c r="DH399" s="159" t="s">
        <v>282</v>
      </c>
      <c r="DI399" s="159" t="s">
        <v>282</v>
      </c>
      <c r="DJ399" s="159" t="s">
        <v>282</v>
      </c>
      <c r="DK399" s="159" t="s">
        <v>282</v>
      </c>
      <c r="DL399" s="159" t="s">
        <v>282</v>
      </c>
      <c r="DM399" s="159" t="s">
        <v>282</v>
      </c>
      <c r="DN399" s="159" t="s">
        <v>282</v>
      </c>
      <c r="DO399" s="159" t="s">
        <v>282</v>
      </c>
      <c r="DP399" s="159" t="s">
        <v>282</v>
      </c>
      <c r="DQ399" s="159" t="s">
        <v>282</v>
      </c>
      <c r="DR399" s="159" t="s">
        <v>282</v>
      </c>
      <c r="DS399" s="159" t="s">
        <v>282</v>
      </c>
      <c r="DT399" s="159" t="s">
        <v>282</v>
      </c>
      <c r="DU399" s="159" t="s">
        <v>282</v>
      </c>
      <c r="DV399" s="159" t="s">
        <v>282</v>
      </c>
      <c r="DW399" s="159" t="s">
        <v>282</v>
      </c>
      <c r="DX399" s="159" t="s">
        <v>282</v>
      </c>
      <c r="DY399" s="159" t="s">
        <v>282</v>
      </c>
      <c r="DZ399" s="159" t="s">
        <v>282</v>
      </c>
      <c r="EA399" s="159" t="s">
        <v>282</v>
      </c>
      <c r="EB399" s="159" t="s">
        <v>282</v>
      </c>
      <c r="EC399" s="159" t="s">
        <v>282</v>
      </c>
      <c r="ED399" s="159" t="s">
        <v>282</v>
      </c>
      <c r="EE399" s="159" t="s">
        <v>282</v>
      </c>
      <c r="EF399" s="159" t="s">
        <v>282</v>
      </c>
      <c r="EG399" s="159" t="s">
        <v>282</v>
      </c>
      <c r="EH399" s="159" t="s">
        <v>282</v>
      </c>
      <c r="EI399" s="159" t="s">
        <v>282</v>
      </c>
      <c r="EJ399" s="159" t="s">
        <v>282</v>
      </c>
      <c r="EK399" s="159" t="s">
        <v>282</v>
      </c>
      <c r="EL399" s="159" t="s">
        <v>282</v>
      </c>
      <c r="EM399" s="159" t="s">
        <v>282</v>
      </c>
      <c r="EN399" s="159" t="s">
        <v>282</v>
      </c>
      <c r="EO399" s="159" t="s">
        <v>282</v>
      </c>
      <c r="EP399" s="159" t="s">
        <v>282</v>
      </c>
      <c r="EQ399" s="159" t="s">
        <v>282</v>
      </c>
      <c r="ER399" s="159" t="s">
        <v>282</v>
      </c>
      <c r="ES399" s="159" t="s">
        <v>282</v>
      </c>
      <c r="ET399" s="159" t="s">
        <v>282</v>
      </c>
      <c r="EU399" s="159" t="s">
        <v>282</v>
      </c>
      <c r="EV399" s="159" t="s">
        <v>282</v>
      </c>
      <c r="EW399" s="159" t="s">
        <v>282</v>
      </c>
      <c r="EX399" s="159" t="s">
        <v>282</v>
      </c>
      <c r="EY399" s="159" t="s">
        <v>282</v>
      </c>
      <c r="EZ399" s="159" t="s">
        <v>282</v>
      </c>
      <c r="FA399" s="159" t="s">
        <v>282</v>
      </c>
      <c r="FB399" s="159" t="s">
        <v>282</v>
      </c>
      <c r="FC399" s="159" t="s">
        <v>282</v>
      </c>
      <c r="FD399" s="159" t="s">
        <v>282</v>
      </c>
      <c r="FE399" s="159" t="s">
        <v>282</v>
      </c>
      <c r="FF399" s="159" t="s">
        <v>282</v>
      </c>
      <c r="FG399" s="159" t="s">
        <v>282</v>
      </c>
      <c r="FH399" s="159" t="s">
        <v>282</v>
      </c>
      <c r="FI399" s="159" t="s">
        <v>282</v>
      </c>
      <c r="FJ399" s="159" t="s">
        <v>282</v>
      </c>
      <c r="FK399" s="159" t="s">
        <v>282</v>
      </c>
      <c r="FL399" s="159" t="s">
        <v>282</v>
      </c>
      <c r="FM399" s="159" t="s">
        <v>282</v>
      </c>
      <c r="FN399" s="159" t="s">
        <v>282</v>
      </c>
      <c r="FO399" s="159" t="s">
        <v>282</v>
      </c>
      <c r="FP399" s="159" t="s">
        <v>282</v>
      </c>
      <c r="FQ399" s="159" t="s">
        <v>282</v>
      </c>
      <c r="FR399" s="159" t="s">
        <v>282</v>
      </c>
      <c r="FS399" s="159" t="s">
        <v>282</v>
      </c>
      <c r="FT399" s="159" t="s">
        <v>282</v>
      </c>
    </row>
    <row r="400" spans="1:176" x14ac:dyDescent="0.25">
      <c r="A400" s="161" t="s">
        <v>3140</v>
      </c>
      <c r="B400" s="159" t="s">
        <v>12070</v>
      </c>
      <c r="C400" s="66" t="str">
        <f>IF(ISNUMBER(Severity!H400)=FALSE,Severity!F400,IF(Severity!H400&gt;=0.5,"YES","NO"))</f>
        <v>YES</v>
      </c>
      <c r="D400" s="66" t="str">
        <f>IF(ISNUMBER(Severity!I400)=FALSE,Severity!G400,IF(Severity!I400&gt;0.5,"YES","NO"))</f>
        <v>NO</v>
      </c>
      <c r="E400" s="159">
        <v>8</v>
      </c>
      <c r="F400" s="159">
        <v>2</v>
      </c>
      <c r="G400" s="159" t="s">
        <v>261</v>
      </c>
      <c r="H400" s="159" t="s">
        <v>10507</v>
      </c>
      <c r="I400" s="159">
        <v>6</v>
      </c>
      <c r="J400" s="159">
        <v>15</v>
      </c>
      <c r="K400" s="159" t="s">
        <v>194</v>
      </c>
      <c r="L400" s="159">
        <v>10</v>
      </c>
      <c r="M400" s="159">
        <v>93</v>
      </c>
      <c r="N400" s="159">
        <v>12</v>
      </c>
      <c r="O400" s="159" t="s">
        <v>194</v>
      </c>
      <c r="P400" s="159">
        <v>10</v>
      </c>
      <c r="Q400" s="159">
        <v>97</v>
      </c>
      <c r="R400" s="159">
        <v>50</v>
      </c>
      <c r="S400" s="159" t="s">
        <v>194</v>
      </c>
      <c r="T400" s="159">
        <v>10</v>
      </c>
      <c r="U400" s="66">
        <v>30.1</v>
      </c>
      <c r="V400" s="66">
        <v>5.4</v>
      </c>
      <c r="W400" s="159">
        <v>118</v>
      </c>
      <c r="X400" s="159" t="s">
        <v>282</v>
      </c>
      <c r="Y400" s="159" t="s">
        <v>282</v>
      </c>
      <c r="Z400" s="159" t="s">
        <v>282</v>
      </c>
      <c r="AA400" s="159">
        <v>9.1999999999999993</v>
      </c>
      <c r="AB400" s="159">
        <v>7.4</v>
      </c>
      <c r="AC400" s="159">
        <v>118</v>
      </c>
      <c r="AD400" s="159" t="s">
        <v>282</v>
      </c>
      <c r="AE400" s="159" t="s">
        <v>282</v>
      </c>
      <c r="AF400" s="159" t="s">
        <v>282</v>
      </c>
      <c r="AG400" s="159">
        <v>-20.9</v>
      </c>
      <c r="AH400" s="159">
        <v>8.1</v>
      </c>
      <c r="AI400" s="159">
        <v>118</v>
      </c>
      <c r="AJ400" s="159" t="s">
        <v>282</v>
      </c>
      <c r="AK400" s="159" t="s">
        <v>282</v>
      </c>
      <c r="AL400" s="159" t="s">
        <v>282</v>
      </c>
      <c r="AM400" s="159">
        <v>123</v>
      </c>
      <c r="AN400" s="159">
        <v>108</v>
      </c>
      <c r="AO400" s="159" t="s">
        <v>246</v>
      </c>
      <c r="AP400" s="159" t="s">
        <v>10507</v>
      </c>
      <c r="AQ400" s="159">
        <v>5</v>
      </c>
      <c r="AR400" s="159">
        <v>17</v>
      </c>
      <c r="AS400" s="159" t="s">
        <v>194</v>
      </c>
      <c r="AT400" s="159">
        <v>10</v>
      </c>
      <c r="AU400" s="159">
        <v>86</v>
      </c>
      <c r="AV400" s="159">
        <v>12</v>
      </c>
      <c r="AW400" s="159" t="s">
        <v>194</v>
      </c>
      <c r="AX400" s="159">
        <v>10</v>
      </c>
      <c r="AY400" s="159">
        <v>91</v>
      </c>
      <c r="AZ400" s="159">
        <v>50</v>
      </c>
      <c r="BA400" s="159" t="s">
        <v>194</v>
      </c>
      <c r="BB400" s="159">
        <v>10</v>
      </c>
      <c r="BC400" s="66">
        <v>31.2</v>
      </c>
      <c r="BD400" s="66">
        <v>5.0999999999999996</v>
      </c>
      <c r="BE400" s="159">
        <v>113</v>
      </c>
      <c r="BF400" s="159" t="s">
        <v>282</v>
      </c>
      <c r="BG400" s="159" t="s">
        <v>282</v>
      </c>
      <c r="BH400" s="159" t="s">
        <v>282</v>
      </c>
      <c r="BI400" s="159">
        <v>10.8</v>
      </c>
      <c r="BJ400" s="159">
        <v>9.9</v>
      </c>
      <c r="BK400" s="159">
        <v>113</v>
      </c>
      <c r="BL400" s="159" t="s">
        <v>282</v>
      </c>
      <c r="BM400" s="159" t="s">
        <v>282</v>
      </c>
      <c r="BN400" s="159" t="s">
        <v>282</v>
      </c>
      <c r="BO400" s="159">
        <v>-20.3</v>
      </c>
      <c r="BP400" s="159">
        <v>10.1</v>
      </c>
      <c r="BQ400" s="159">
        <v>113</v>
      </c>
      <c r="BR400" s="159" t="s">
        <v>282</v>
      </c>
      <c r="BS400" s="159" t="s">
        <v>282</v>
      </c>
      <c r="BT400" s="159" t="s">
        <v>282</v>
      </c>
      <c r="BU400" s="159">
        <v>117</v>
      </c>
      <c r="BV400" s="159">
        <v>100</v>
      </c>
      <c r="BW400" s="159" t="s">
        <v>282</v>
      </c>
      <c r="BX400" s="159" t="s">
        <v>282</v>
      </c>
      <c r="BY400" s="159" t="s">
        <v>282</v>
      </c>
      <c r="BZ400" s="159" t="s">
        <v>282</v>
      </c>
      <c r="CA400" s="159" t="s">
        <v>282</v>
      </c>
      <c r="CB400" s="159" t="s">
        <v>282</v>
      </c>
      <c r="CC400" s="159" t="s">
        <v>282</v>
      </c>
      <c r="CD400" s="159" t="s">
        <v>282</v>
      </c>
      <c r="CE400" s="159" t="s">
        <v>282</v>
      </c>
      <c r="CF400" s="159" t="s">
        <v>282</v>
      </c>
      <c r="CG400" s="159" t="s">
        <v>282</v>
      </c>
      <c r="CH400" s="159" t="s">
        <v>282</v>
      </c>
      <c r="CI400" s="159" t="s">
        <v>282</v>
      </c>
      <c r="CJ400" s="159" t="s">
        <v>282</v>
      </c>
      <c r="CK400" s="159" t="s">
        <v>282</v>
      </c>
      <c r="CL400" s="159" t="s">
        <v>282</v>
      </c>
      <c r="CM400" s="159" t="s">
        <v>282</v>
      </c>
      <c r="CN400" s="159" t="s">
        <v>282</v>
      </c>
      <c r="CO400" s="159" t="s">
        <v>282</v>
      </c>
      <c r="CP400" s="159" t="s">
        <v>282</v>
      </c>
      <c r="CQ400" s="159" t="s">
        <v>282</v>
      </c>
      <c r="CR400" s="159" t="s">
        <v>282</v>
      </c>
      <c r="CS400" s="159" t="s">
        <v>282</v>
      </c>
      <c r="CT400" s="159" t="s">
        <v>282</v>
      </c>
      <c r="CU400" s="159" t="s">
        <v>282</v>
      </c>
      <c r="CV400" s="159" t="s">
        <v>282</v>
      </c>
      <c r="CW400" s="159" t="s">
        <v>282</v>
      </c>
      <c r="CX400" s="159" t="s">
        <v>282</v>
      </c>
      <c r="CY400" s="159" t="s">
        <v>282</v>
      </c>
      <c r="CZ400" s="159" t="s">
        <v>282</v>
      </c>
      <c r="DA400" s="159" t="s">
        <v>282</v>
      </c>
      <c r="DB400" s="159" t="s">
        <v>282</v>
      </c>
      <c r="DC400" s="159" t="s">
        <v>282</v>
      </c>
      <c r="DD400" s="159" t="s">
        <v>282</v>
      </c>
      <c r="DE400" s="159" t="s">
        <v>282</v>
      </c>
      <c r="DF400" s="159" t="s">
        <v>282</v>
      </c>
      <c r="DG400" s="159" t="s">
        <v>282</v>
      </c>
      <c r="DH400" s="159" t="s">
        <v>282</v>
      </c>
      <c r="DI400" s="159" t="s">
        <v>282</v>
      </c>
      <c r="DJ400" s="159" t="s">
        <v>282</v>
      </c>
      <c r="DK400" s="159" t="s">
        <v>282</v>
      </c>
      <c r="DL400" s="159" t="s">
        <v>282</v>
      </c>
      <c r="DM400" s="159" t="s">
        <v>282</v>
      </c>
      <c r="DN400" s="159" t="s">
        <v>282</v>
      </c>
      <c r="DO400" s="159" t="s">
        <v>282</v>
      </c>
      <c r="DP400" s="159" t="s">
        <v>282</v>
      </c>
      <c r="DQ400" s="159" t="s">
        <v>282</v>
      </c>
      <c r="DR400" s="159" t="s">
        <v>282</v>
      </c>
      <c r="DS400" s="159" t="s">
        <v>282</v>
      </c>
      <c r="DT400" s="159" t="s">
        <v>282</v>
      </c>
      <c r="DU400" s="159" t="s">
        <v>282</v>
      </c>
      <c r="DV400" s="159" t="s">
        <v>282</v>
      </c>
      <c r="DW400" s="159" t="s">
        <v>282</v>
      </c>
      <c r="DX400" s="159" t="s">
        <v>282</v>
      </c>
      <c r="DY400" s="159" t="s">
        <v>282</v>
      </c>
      <c r="DZ400" s="159" t="s">
        <v>282</v>
      </c>
      <c r="EA400" s="159" t="s">
        <v>282</v>
      </c>
      <c r="EB400" s="159" t="s">
        <v>282</v>
      </c>
      <c r="EC400" s="159" t="s">
        <v>282</v>
      </c>
      <c r="ED400" s="159" t="s">
        <v>282</v>
      </c>
      <c r="EE400" s="159" t="s">
        <v>282</v>
      </c>
      <c r="EF400" s="159" t="s">
        <v>282</v>
      </c>
      <c r="EG400" s="159" t="s">
        <v>282</v>
      </c>
      <c r="EH400" s="159" t="s">
        <v>282</v>
      </c>
      <c r="EI400" s="159" t="s">
        <v>282</v>
      </c>
      <c r="EJ400" s="159" t="s">
        <v>282</v>
      </c>
      <c r="EK400" s="159" t="s">
        <v>282</v>
      </c>
      <c r="EL400" s="159" t="s">
        <v>282</v>
      </c>
      <c r="EM400" s="159" t="s">
        <v>282</v>
      </c>
      <c r="EN400" s="159" t="s">
        <v>282</v>
      </c>
      <c r="EO400" s="159" t="s">
        <v>282</v>
      </c>
      <c r="EP400" s="159" t="s">
        <v>282</v>
      </c>
      <c r="EQ400" s="159" t="s">
        <v>282</v>
      </c>
      <c r="ER400" s="159" t="s">
        <v>282</v>
      </c>
      <c r="ES400" s="159" t="s">
        <v>282</v>
      </c>
      <c r="ET400" s="159" t="s">
        <v>282</v>
      </c>
      <c r="EU400" s="159" t="s">
        <v>282</v>
      </c>
      <c r="EV400" s="159" t="s">
        <v>282</v>
      </c>
      <c r="EW400" s="159" t="s">
        <v>282</v>
      </c>
      <c r="EX400" s="159" t="s">
        <v>282</v>
      </c>
      <c r="EY400" s="159" t="s">
        <v>282</v>
      </c>
      <c r="EZ400" s="159" t="s">
        <v>282</v>
      </c>
      <c r="FA400" s="159" t="s">
        <v>282</v>
      </c>
      <c r="FB400" s="159" t="s">
        <v>282</v>
      </c>
      <c r="FC400" s="159" t="s">
        <v>282</v>
      </c>
      <c r="FD400" s="159" t="s">
        <v>282</v>
      </c>
      <c r="FE400" s="159" t="s">
        <v>282</v>
      </c>
      <c r="FF400" s="159" t="s">
        <v>282</v>
      </c>
      <c r="FG400" s="159" t="s">
        <v>282</v>
      </c>
      <c r="FH400" s="159" t="s">
        <v>282</v>
      </c>
      <c r="FI400" s="159" t="s">
        <v>282</v>
      </c>
      <c r="FJ400" s="159" t="s">
        <v>282</v>
      </c>
      <c r="FK400" s="159" t="s">
        <v>282</v>
      </c>
      <c r="FL400" s="159" t="s">
        <v>282</v>
      </c>
      <c r="FM400" s="159" t="s">
        <v>282</v>
      </c>
      <c r="FN400" s="159" t="s">
        <v>282</v>
      </c>
      <c r="FO400" s="159" t="s">
        <v>282</v>
      </c>
      <c r="FP400" s="159" t="s">
        <v>282</v>
      </c>
      <c r="FQ400" s="159" t="s">
        <v>282</v>
      </c>
      <c r="FR400" s="159" t="s">
        <v>282</v>
      </c>
      <c r="FS400" s="159" t="s">
        <v>282</v>
      </c>
      <c r="FT400" s="159" t="s">
        <v>282</v>
      </c>
    </row>
    <row r="401" spans="1:176" x14ac:dyDescent="0.25">
      <c r="A401" s="161" t="s">
        <v>3146</v>
      </c>
      <c r="B401" s="159" t="s">
        <v>15731</v>
      </c>
      <c r="C401" s="331" t="s">
        <v>793</v>
      </c>
      <c r="D401" s="331" t="s">
        <v>130</v>
      </c>
      <c r="E401" s="159">
        <v>6</v>
      </c>
      <c r="F401" s="159">
        <v>2</v>
      </c>
      <c r="G401" s="159" t="s">
        <v>252</v>
      </c>
      <c r="H401" s="159" t="s">
        <v>10507</v>
      </c>
      <c r="I401" s="159">
        <v>0</v>
      </c>
      <c r="J401" s="159">
        <v>3</v>
      </c>
      <c r="K401" s="159" t="s">
        <v>282</v>
      </c>
      <c r="L401" s="159" t="s">
        <v>282</v>
      </c>
      <c r="M401" s="159" t="s">
        <v>282</v>
      </c>
      <c r="N401" s="159" t="s">
        <v>282</v>
      </c>
      <c r="O401" s="159" t="s">
        <v>282</v>
      </c>
      <c r="P401" s="159" t="s">
        <v>282</v>
      </c>
      <c r="Q401" s="159" t="s">
        <v>282</v>
      </c>
      <c r="R401" s="159" t="s">
        <v>282</v>
      </c>
      <c r="S401" s="159" t="s">
        <v>282</v>
      </c>
      <c r="T401" s="159" t="s">
        <v>282</v>
      </c>
      <c r="U401" s="159" t="s">
        <v>282</v>
      </c>
      <c r="V401" s="159" t="s">
        <v>282</v>
      </c>
      <c r="W401" s="159" t="s">
        <v>282</v>
      </c>
      <c r="X401" s="159" t="s">
        <v>282</v>
      </c>
      <c r="Y401" s="159" t="s">
        <v>282</v>
      </c>
      <c r="Z401" s="159" t="s">
        <v>282</v>
      </c>
      <c r="AA401" s="159" t="s">
        <v>282</v>
      </c>
      <c r="AB401" s="159" t="s">
        <v>282</v>
      </c>
      <c r="AC401" s="159" t="s">
        <v>282</v>
      </c>
      <c r="AD401" s="159" t="s">
        <v>282</v>
      </c>
      <c r="AE401" s="159" t="s">
        <v>282</v>
      </c>
      <c r="AF401" s="159" t="s">
        <v>282</v>
      </c>
      <c r="AG401" s="159" t="s">
        <v>282</v>
      </c>
      <c r="AH401" s="159" t="s">
        <v>282</v>
      </c>
      <c r="AI401" s="159" t="s">
        <v>282</v>
      </c>
      <c r="AJ401" s="159" t="s">
        <v>282</v>
      </c>
      <c r="AK401" s="159" t="s">
        <v>282</v>
      </c>
      <c r="AL401" s="159" t="s">
        <v>282</v>
      </c>
      <c r="AM401" s="159">
        <v>18</v>
      </c>
      <c r="AN401" s="159">
        <v>15</v>
      </c>
      <c r="AO401" s="159" t="s">
        <v>790</v>
      </c>
      <c r="AP401" s="159" t="s">
        <v>10507</v>
      </c>
      <c r="AQ401" s="159">
        <v>2</v>
      </c>
      <c r="AR401" s="159">
        <v>6</v>
      </c>
      <c r="AS401" s="159" t="s">
        <v>282</v>
      </c>
      <c r="AT401" s="159" t="s">
        <v>282</v>
      </c>
      <c r="AU401" s="159" t="s">
        <v>282</v>
      </c>
      <c r="AV401" s="159" t="s">
        <v>282</v>
      </c>
      <c r="AW401" s="159" t="s">
        <v>282</v>
      </c>
      <c r="AX401" s="159" t="s">
        <v>282</v>
      </c>
      <c r="AY401" s="159" t="s">
        <v>282</v>
      </c>
      <c r="AZ401" s="159" t="s">
        <v>282</v>
      </c>
      <c r="BA401" s="159" t="s">
        <v>282</v>
      </c>
      <c r="BB401" s="159" t="s">
        <v>282</v>
      </c>
      <c r="BC401" s="159" t="s">
        <v>282</v>
      </c>
      <c r="BD401" s="159" t="s">
        <v>282</v>
      </c>
      <c r="BE401" s="159" t="s">
        <v>282</v>
      </c>
      <c r="BF401" s="159" t="s">
        <v>282</v>
      </c>
      <c r="BG401" s="159" t="s">
        <v>282</v>
      </c>
      <c r="BH401" s="159" t="s">
        <v>282</v>
      </c>
      <c r="BI401" s="159" t="s">
        <v>282</v>
      </c>
      <c r="BJ401" s="159" t="s">
        <v>282</v>
      </c>
      <c r="BK401" s="159" t="s">
        <v>282</v>
      </c>
      <c r="BL401" s="159" t="s">
        <v>282</v>
      </c>
      <c r="BM401" s="159" t="s">
        <v>282</v>
      </c>
      <c r="BN401" s="159" t="s">
        <v>282</v>
      </c>
      <c r="BO401" s="159" t="s">
        <v>282</v>
      </c>
      <c r="BP401" s="159" t="s">
        <v>282</v>
      </c>
      <c r="BQ401" s="159" t="s">
        <v>282</v>
      </c>
      <c r="BR401" s="159" t="s">
        <v>282</v>
      </c>
      <c r="BS401" s="159" t="s">
        <v>282</v>
      </c>
      <c r="BT401" s="159" t="s">
        <v>282</v>
      </c>
      <c r="BU401" s="159">
        <v>18</v>
      </c>
      <c r="BV401" s="159">
        <v>12</v>
      </c>
      <c r="BW401" s="159" t="s">
        <v>282</v>
      </c>
      <c r="BX401" s="159" t="s">
        <v>282</v>
      </c>
      <c r="BY401" s="159" t="s">
        <v>282</v>
      </c>
      <c r="BZ401" s="159" t="s">
        <v>282</v>
      </c>
      <c r="CA401" s="159" t="s">
        <v>282</v>
      </c>
      <c r="CB401" s="159" t="s">
        <v>282</v>
      </c>
      <c r="CC401" s="159" t="s">
        <v>282</v>
      </c>
      <c r="CD401" s="159" t="s">
        <v>282</v>
      </c>
      <c r="CE401" s="159" t="s">
        <v>282</v>
      </c>
      <c r="CF401" s="159" t="s">
        <v>282</v>
      </c>
      <c r="CG401" s="159" t="s">
        <v>282</v>
      </c>
      <c r="CH401" s="159" t="s">
        <v>282</v>
      </c>
      <c r="CI401" s="159" t="s">
        <v>282</v>
      </c>
      <c r="CJ401" s="159" t="s">
        <v>282</v>
      </c>
      <c r="CK401" s="159" t="s">
        <v>282</v>
      </c>
      <c r="CL401" s="159" t="s">
        <v>282</v>
      </c>
      <c r="CM401" s="159" t="s">
        <v>282</v>
      </c>
      <c r="CN401" s="159" t="s">
        <v>282</v>
      </c>
      <c r="CO401" s="159" t="s">
        <v>282</v>
      </c>
      <c r="CP401" s="159" t="s">
        <v>282</v>
      </c>
      <c r="CQ401" s="159" t="s">
        <v>282</v>
      </c>
      <c r="CR401" s="159" t="s">
        <v>282</v>
      </c>
      <c r="CS401" s="159" t="s">
        <v>282</v>
      </c>
      <c r="CT401" s="159" t="s">
        <v>282</v>
      </c>
      <c r="CU401" s="159" t="s">
        <v>282</v>
      </c>
      <c r="CV401" s="159" t="s">
        <v>282</v>
      </c>
      <c r="CW401" s="159" t="s">
        <v>282</v>
      </c>
      <c r="CX401" s="159" t="s">
        <v>282</v>
      </c>
      <c r="CY401" s="159" t="s">
        <v>282</v>
      </c>
      <c r="CZ401" s="159" t="s">
        <v>282</v>
      </c>
      <c r="DA401" s="159" t="s">
        <v>282</v>
      </c>
      <c r="DB401" s="159" t="s">
        <v>282</v>
      </c>
      <c r="DC401" s="159" t="s">
        <v>282</v>
      </c>
      <c r="DD401" s="159" t="s">
        <v>282</v>
      </c>
      <c r="DE401" s="159" t="s">
        <v>282</v>
      </c>
      <c r="DF401" s="159" t="s">
        <v>282</v>
      </c>
      <c r="DG401" s="159" t="s">
        <v>282</v>
      </c>
      <c r="DH401" s="159" t="s">
        <v>282</v>
      </c>
      <c r="DI401" s="159" t="s">
        <v>282</v>
      </c>
      <c r="DJ401" s="159" t="s">
        <v>282</v>
      </c>
      <c r="DK401" s="159" t="s">
        <v>282</v>
      </c>
      <c r="DL401" s="159" t="s">
        <v>282</v>
      </c>
      <c r="DM401" s="159" t="s">
        <v>282</v>
      </c>
      <c r="DN401" s="159" t="s">
        <v>282</v>
      </c>
      <c r="DO401" s="159" t="s">
        <v>282</v>
      </c>
      <c r="DP401" s="159" t="s">
        <v>282</v>
      </c>
      <c r="DQ401" s="159" t="s">
        <v>282</v>
      </c>
      <c r="DR401" s="159" t="s">
        <v>282</v>
      </c>
      <c r="DS401" s="159" t="s">
        <v>282</v>
      </c>
      <c r="DT401" s="159" t="s">
        <v>282</v>
      </c>
      <c r="DU401" s="159" t="s">
        <v>282</v>
      </c>
      <c r="DV401" s="159" t="s">
        <v>282</v>
      </c>
      <c r="DW401" s="159" t="s">
        <v>282</v>
      </c>
      <c r="DX401" s="159" t="s">
        <v>282</v>
      </c>
      <c r="DY401" s="159" t="s">
        <v>282</v>
      </c>
      <c r="DZ401" s="159" t="s">
        <v>282</v>
      </c>
      <c r="EA401" s="159" t="s">
        <v>282</v>
      </c>
      <c r="EB401" s="159" t="s">
        <v>282</v>
      </c>
      <c r="EC401" s="159" t="s">
        <v>282</v>
      </c>
      <c r="ED401" s="159" t="s">
        <v>282</v>
      </c>
      <c r="EE401" s="159" t="s">
        <v>282</v>
      </c>
      <c r="EF401" s="159" t="s">
        <v>282</v>
      </c>
      <c r="EG401" s="159" t="s">
        <v>282</v>
      </c>
      <c r="EH401" s="159" t="s">
        <v>282</v>
      </c>
      <c r="EI401" s="159" t="s">
        <v>282</v>
      </c>
      <c r="EJ401" s="159" t="s">
        <v>282</v>
      </c>
      <c r="EK401" s="159" t="s">
        <v>282</v>
      </c>
      <c r="EL401" s="159" t="s">
        <v>282</v>
      </c>
      <c r="EM401" s="159" t="s">
        <v>282</v>
      </c>
      <c r="EN401" s="159" t="s">
        <v>282</v>
      </c>
      <c r="EO401" s="159" t="s">
        <v>282</v>
      </c>
      <c r="EP401" s="159" t="s">
        <v>282</v>
      </c>
      <c r="EQ401" s="159" t="s">
        <v>282</v>
      </c>
      <c r="ER401" s="159" t="s">
        <v>282</v>
      </c>
      <c r="ES401" s="159" t="s">
        <v>282</v>
      </c>
      <c r="ET401" s="159" t="s">
        <v>282</v>
      </c>
      <c r="EU401" s="159" t="s">
        <v>282</v>
      </c>
      <c r="EV401" s="159" t="s">
        <v>282</v>
      </c>
      <c r="EW401" s="159" t="s">
        <v>282</v>
      </c>
      <c r="EX401" s="159" t="s">
        <v>282</v>
      </c>
      <c r="EY401" s="159" t="s">
        <v>282</v>
      </c>
      <c r="EZ401" s="159" t="s">
        <v>282</v>
      </c>
      <c r="FA401" s="159" t="s">
        <v>282</v>
      </c>
      <c r="FB401" s="159" t="s">
        <v>282</v>
      </c>
      <c r="FC401" s="159" t="s">
        <v>282</v>
      </c>
      <c r="FD401" s="159" t="s">
        <v>282</v>
      </c>
      <c r="FE401" s="159" t="s">
        <v>282</v>
      </c>
      <c r="FF401" s="159" t="s">
        <v>282</v>
      </c>
      <c r="FG401" s="159" t="s">
        <v>282</v>
      </c>
      <c r="FH401" s="159" t="s">
        <v>282</v>
      </c>
      <c r="FI401" s="159" t="s">
        <v>282</v>
      </c>
      <c r="FJ401" s="159" t="s">
        <v>282</v>
      </c>
      <c r="FK401" s="159" t="s">
        <v>282</v>
      </c>
      <c r="FL401" s="159" t="s">
        <v>282</v>
      </c>
      <c r="FM401" s="159" t="s">
        <v>282</v>
      </c>
      <c r="FN401" s="159" t="s">
        <v>282</v>
      </c>
      <c r="FO401" s="159" t="s">
        <v>282</v>
      </c>
      <c r="FP401" s="159" t="s">
        <v>282</v>
      </c>
      <c r="FQ401" s="159" t="s">
        <v>282</v>
      </c>
      <c r="FR401" s="159" t="s">
        <v>282</v>
      </c>
      <c r="FS401" s="159" t="s">
        <v>282</v>
      </c>
      <c r="FT401" s="159" t="s">
        <v>282</v>
      </c>
    </row>
    <row r="402" spans="1:176" x14ac:dyDescent="0.25">
      <c r="A402" s="66" t="s">
        <v>668</v>
      </c>
      <c r="B402" s="159" t="s">
        <v>282</v>
      </c>
      <c r="C402" s="66" t="str">
        <f>IF(ISNUMBER(Severity!H402)=FALSE,Severity!F402,IF(Severity!H402&gt;=0.5,"YES","NO"))</f>
        <v>YES</v>
      </c>
      <c r="D402" s="66" t="str">
        <f>IF(ISNUMBER(Severity!I402)=FALSE,Severity!G402,IF(Severity!I402&gt;0.5,"YES","NO"))</f>
        <v>NO</v>
      </c>
      <c r="E402" s="159">
        <v>10</v>
      </c>
      <c r="F402" s="159">
        <v>2</v>
      </c>
      <c r="G402" s="159" t="s">
        <v>246</v>
      </c>
      <c r="H402" s="159" t="s">
        <v>10507</v>
      </c>
      <c r="I402" s="66">
        <v>3</v>
      </c>
      <c r="J402" s="159">
        <v>7</v>
      </c>
      <c r="K402" s="159" t="s">
        <v>282</v>
      </c>
      <c r="L402" s="159" t="s">
        <v>282</v>
      </c>
      <c r="M402" s="159" t="s">
        <v>282</v>
      </c>
      <c r="N402" s="159" t="s">
        <v>282</v>
      </c>
      <c r="O402" s="159" t="s">
        <v>299</v>
      </c>
      <c r="P402" s="66">
        <v>17</v>
      </c>
      <c r="Q402" s="66">
        <v>40</v>
      </c>
      <c r="R402" s="66">
        <v>50</v>
      </c>
      <c r="S402" s="159" t="s">
        <v>299</v>
      </c>
      <c r="T402" s="159">
        <v>17</v>
      </c>
      <c r="U402" s="159">
        <v>25.5</v>
      </c>
      <c r="V402" s="66">
        <v>5.2</v>
      </c>
      <c r="W402" s="159">
        <v>67</v>
      </c>
      <c r="X402" s="66" t="s">
        <v>282</v>
      </c>
      <c r="Y402" s="159" t="s">
        <v>282</v>
      </c>
      <c r="Z402" s="66" t="s">
        <v>282</v>
      </c>
      <c r="AA402" s="66">
        <v>8.9</v>
      </c>
      <c r="AB402" s="66">
        <v>6.6</v>
      </c>
      <c r="AC402" s="66">
        <v>67</v>
      </c>
      <c r="AD402" s="66" t="s">
        <v>282</v>
      </c>
      <c r="AE402" s="66" t="s">
        <v>282</v>
      </c>
      <c r="AF402" s="66" t="s">
        <v>282</v>
      </c>
      <c r="AG402" s="66" t="s">
        <v>282</v>
      </c>
      <c r="AH402" s="66" t="s">
        <v>282</v>
      </c>
      <c r="AI402" s="66" t="s">
        <v>282</v>
      </c>
      <c r="AJ402" s="66" t="s">
        <v>282</v>
      </c>
      <c r="AK402" s="66" t="s">
        <v>282</v>
      </c>
      <c r="AL402" s="66" t="s">
        <v>282</v>
      </c>
      <c r="AM402" s="159">
        <v>67</v>
      </c>
      <c r="AN402" s="159">
        <v>60</v>
      </c>
      <c r="AO402" s="159" t="s">
        <v>263</v>
      </c>
      <c r="AP402" s="159" t="s">
        <v>10507</v>
      </c>
      <c r="AQ402" s="66">
        <v>2</v>
      </c>
      <c r="AR402" s="159">
        <v>10</v>
      </c>
      <c r="AS402" s="159" t="s">
        <v>282</v>
      </c>
      <c r="AT402" s="159" t="s">
        <v>282</v>
      </c>
      <c r="AU402" s="159" t="s">
        <v>282</v>
      </c>
      <c r="AV402" s="159" t="s">
        <v>282</v>
      </c>
      <c r="AW402" s="159" t="s">
        <v>299</v>
      </c>
      <c r="AX402" s="66">
        <v>17</v>
      </c>
      <c r="AY402" s="66">
        <v>51</v>
      </c>
      <c r="AZ402" s="66">
        <v>50</v>
      </c>
      <c r="BA402" s="159" t="s">
        <v>299</v>
      </c>
      <c r="BB402" s="159">
        <v>17</v>
      </c>
      <c r="BC402" s="159">
        <v>25.3</v>
      </c>
      <c r="BD402" s="66">
        <v>5.7</v>
      </c>
      <c r="BE402" s="159">
        <v>75</v>
      </c>
      <c r="BF402" s="66" t="s">
        <v>282</v>
      </c>
      <c r="BG402" s="159" t="s">
        <v>282</v>
      </c>
      <c r="BH402" s="66" t="s">
        <v>282</v>
      </c>
      <c r="BI402" s="66">
        <v>8.1</v>
      </c>
      <c r="BJ402" s="66">
        <v>6.9</v>
      </c>
      <c r="BK402" s="66">
        <v>75</v>
      </c>
      <c r="BL402" s="66" t="s">
        <v>282</v>
      </c>
      <c r="BM402" s="66" t="s">
        <v>282</v>
      </c>
      <c r="BN402" s="66" t="s">
        <v>282</v>
      </c>
      <c r="BO402" s="66" t="s">
        <v>282</v>
      </c>
      <c r="BP402" s="66" t="s">
        <v>282</v>
      </c>
      <c r="BQ402" s="66" t="s">
        <v>282</v>
      </c>
      <c r="BR402" s="66" t="s">
        <v>282</v>
      </c>
      <c r="BS402" s="66" t="s">
        <v>282</v>
      </c>
      <c r="BT402" s="66" t="s">
        <v>282</v>
      </c>
      <c r="BU402" s="159">
        <v>75</v>
      </c>
      <c r="BV402" s="159">
        <v>65</v>
      </c>
      <c r="BW402" s="159" t="s">
        <v>282</v>
      </c>
      <c r="BX402" s="159" t="s">
        <v>282</v>
      </c>
      <c r="BY402" s="159" t="s">
        <v>282</v>
      </c>
      <c r="BZ402" s="159" t="s">
        <v>282</v>
      </c>
      <c r="CA402" s="159" t="s">
        <v>282</v>
      </c>
      <c r="CB402" s="159" t="s">
        <v>282</v>
      </c>
      <c r="CC402" s="159" t="s">
        <v>282</v>
      </c>
      <c r="CD402" s="159" t="s">
        <v>282</v>
      </c>
      <c r="CE402" s="159" t="s">
        <v>282</v>
      </c>
      <c r="CF402" s="159" t="s">
        <v>282</v>
      </c>
      <c r="CG402" s="159" t="s">
        <v>282</v>
      </c>
      <c r="CH402" s="159" t="s">
        <v>282</v>
      </c>
      <c r="CI402" s="159" t="s">
        <v>282</v>
      </c>
      <c r="CJ402" s="159" t="s">
        <v>282</v>
      </c>
      <c r="CK402" s="159" t="s">
        <v>282</v>
      </c>
      <c r="CL402" s="159" t="s">
        <v>282</v>
      </c>
      <c r="CM402" s="159" t="s">
        <v>282</v>
      </c>
      <c r="CN402" s="159" t="s">
        <v>282</v>
      </c>
      <c r="CO402" s="159" t="s">
        <v>282</v>
      </c>
      <c r="CP402" s="159" t="s">
        <v>282</v>
      </c>
      <c r="CQ402" s="159" t="s">
        <v>282</v>
      </c>
      <c r="CR402" s="159" t="s">
        <v>282</v>
      </c>
      <c r="CS402" s="159" t="s">
        <v>282</v>
      </c>
      <c r="CT402" s="159" t="s">
        <v>282</v>
      </c>
      <c r="CU402" s="159" t="s">
        <v>282</v>
      </c>
      <c r="CV402" s="159" t="s">
        <v>282</v>
      </c>
      <c r="CW402" s="159" t="s">
        <v>282</v>
      </c>
      <c r="CX402" s="159" t="s">
        <v>282</v>
      </c>
      <c r="CY402" s="159" t="s">
        <v>282</v>
      </c>
      <c r="CZ402" s="159" t="s">
        <v>282</v>
      </c>
      <c r="DA402" s="159" t="s">
        <v>282</v>
      </c>
      <c r="DB402" s="159" t="s">
        <v>282</v>
      </c>
      <c r="DC402" s="159" t="s">
        <v>282</v>
      </c>
      <c r="DD402" s="159" t="s">
        <v>282</v>
      </c>
      <c r="DE402" s="159" t="s">
        <v>282</v>
      </c>
      <c r="DF402" s="159" t="s">
        <v>282</v>
      </c>
      <c r="DG402" s="159" t="s">
        <v>282</v>
      </c>
      <c r="DH402" s="159" t="s">
        <v>282</v>
      </c>
      <c r="DI402" s="159" t="s">
        <v>282</v>
      </c>
      <c r="DJ402" s="159" t="s">
        <v>282</v>
      </c>
      <c r="DK402" s="159" t="s">
        <v>282</v>
      </c>
      <c r="DL402" s="159" t="s">
        <v>282</v>
      </c>
      <c r="DM402" s="159" t="s">
        <v>282</v>
      </c>
      <c r="DN402" s="159" t="s">
        <v>282</v>
      </c>
      <c r="DO402" s="159" t="s">
        <v>282</v>
      </c>
      <c r="DP402" s="159" t="s">
        <v>282</v>
      </c>
      <c r="DQ402" s="159" t="s">
        <v>282</v>
      </c>
      <c r="DR402" s="159" t="s">
        <v>282</v>
      </c>
      <c r="DS402" s="159" t="s">
        <v>282</v>
      </c>
      <c r="DT402" s="159" t="s">
        <v>282</v>
      </c>
      <c r="DU402" s="159" t="s">
        <v>282</v>
      </c>
      <c r="DV402" s="159" t="s">
        <v>282</v>
      </c>
      <c r="DW402" s="159" t="s">
        <v>282</v>
      </c>
      <c r="DX402" s="159" t="s">
        <v>282</v>
      </c>
      <c r="DY402" s="159" t="s">
        <v>282</v>
      </c>
      <c r="DZ402" s="159" t="s">
        <v>282</v>
      </c>
      <c r="EA402" s="159" t="s">
        <v>282</v>
      </c>
      <c r="EB402" s="159" t="s">
        <v>282</v>
      </c>
      <c r="EC402" s="159" t="s">
        <v>282</v>
      </c>
      <c r="ED402" s="159" t="s">
        <v>282</v>
      </c>
      <c r="EE402" s="159" t="s">
        <v>282</v>
      </c>
      <c r="EF402" s="159" t="s">
        <v>282</v>
      </c>
      <c r="EG402" s="159" t="s">
        <v>282</v>
      </c>
      <c r="EH402" s="159" t="s">
        <v>282</v>
      </c>
      <c r="EI402" s="159" t="s">
        <v>282</v>
      </c>
      <c r="EJ402" s="159" t="s">
        <v>282</v>
      </c>
      <c r="EK402" s="159" t="s">
        <v>282</v>
      </c>
      <c r="EL402" s="159" t="s">
        <v>282</v>
      </c>
      <c r="EM402" s="159" t="s">
        <v>282</v>
      </c>
      <c r="EN402" s="159" t="s">
        <v>282</v>
      </c>
      <c r="EO402" s="159" t="s">
        <v>282</v>
      </c>
      <c r="EP402" s="159" t="s">
        <v>282</v>
      </c>
      <c r="EQ402" s="159" t="s">
        <v>282</v>
      </c>
      <c r="ER402" s="159" t="s">
        <v>282</v>
      </c>
      <c r="ES402" s="159" t="s">
        <v>282</v>
      </c>
      <c r="ET402" s="159" t="s">
        <v>282</v>
      </c>
      <c r="EU402" s="159" t="s">
        <v>282</v>
      </c>
      <c r="EV402" s="159" t="s">
        <v>282</v>
      </c>
      <c r="EW402" s="159" t="s">
        <v>282</v>
      </c>
      <c r="EX402" s="159" t="s">
        <v>282</v>
      </c>
      <c r="EY402" s="159" t="s">
        <v>282</v>
      </c>
      <c r="EZ402" s="159" t="s">
        <v>282</v>
      </c>
      <c r="FA402" s="159" t="s">
        <v>282</v>
      </c>
      <c r="FB402" s="159" t="s">
        <v>282</v>
      </c>
      <c r="FC402" s="159" t="s">
        <v>282</v>
      </c>
      <c r="FD402" s="159" t="s">
        <v>282</v>
      </c>
      <c r="FE402" s="159" t="s">
        <v>282</v>
      </c>
      <c r="FF402" s="159" t="s">
        <v>282</v>
      </c>
      <c r="FG402" s="159" t="s">
        <v>282</v>
      </c>
      <c r="FH402" s="159" t="s">
        <v>282</v>
      </c>
      <c r="FI402" s="159" t="s">
        <v>282</v>
      </c>
      <c r="FJ402" s="159" t="s">
        <v>282</v>
      </c>
      <c r="FK402" s="159" t="s">
        <v>282</v>
      </c>
      <c r="FL402" s="159" t="s">
        <v>282</v>
      </c>
      <c r="FM402" s="159" t="s">
        <v>282</v>
      </c>
      <c r="FN402" s="159" t="s">
        <v>282</v>
      </c>
      <c r="FO402" s="159" t="s">
        <v>282</v>
      </c>
      <c r="FP402" s="159" t="s">
        <v>282</v>
      </c>
      <c r="FQ402" s="159" t="s">
        <v>282</v>
      </c>
      <c r="FR402" s="159" t="s">
        <v>282</v>
      </c>
      <c r="FS402" s="159" t="s">
        <v>282</v>
      </c>
      <c r="FT402" s="159" t="s">
        <v>282</v>
      </c>
    </row>
    <row r="403" spans="1:176" x14ac:dyDescent="0.25">
      <c r="A403" s="212" t="s">
        <v>16918</v>
      </c>
      <c r="B403" s="159" t="s">
        <v>17428</v>
      </c>
      <c r="C403" s="66" t="str">
        <f>IF(ISNUMBER(Severity!H403)=FALSE,Severity!F403,IF(Severity!H403&gt;=0.5,"YES","NO"))</f>
        <v>YES</v>
      </c>
      <c r="D403" s="66" t="str">
        <f>IF(ISNUMBER(Severity!I403)=FALSE,Severity!G403,IF(Severity!I403&gt;0.5,"YES","NO"))</f>
        <v>NO</v>
      </c>
      <c r="E403" s="159">
        <v>4</v>
      </c>
      <c r="F403" s="159">
        <v>2</v>
      </c>
      <c r="G403" s="212" t="s">
        <v>10937</v>
      </c>
      <c r="H403" s="159" t="s">
        <v>183</v>
      </c>
      <c r="I403" s="66" t="s">
        <v>282</v>
      </c>
      <c r="J403" s="159">
        <v>17</v>
      </c>
      <c r="K403" s="159" t="s">
        <v>282</v>
      </c>
      <c r="L403" s="159" t="s">
        <v>282</v>
      </c>
      <c r="M403" s="159" t="s">
        <v>282</v>
      </c>
      <c r="N403" s="159" t="s">
        <v>282</v>
      </c>
      <c r="O403" s="159" t="s">
        <v>743</v>
      </c>
      <c r="P403" s="159">
        <v>21</v>
      </c>
      <c r="Q403" s="159">
        <v>78</v>
      </c>
      <c r="R403" s="159">
        <v>50</v>
      </c>
      <c r="S403" s="159" t="s">
        <v>743</v>
      </c>
      <c r="T403" s="159">
        <v>21</v>
      </c>
      <c r="U403" s="66" t="s">
        <v>282</v>
      </c>
      <c r="V403" s="66" t="s">
        <v>282</v>
      </c>
      <c r="W403" s="159" t="s">
        <v>282</v>
      </c>
      <c r="X403" s="159">
        <v>25</v>
      </c>
      <c r="Y403" s="159">
        <v>8.9</v>
      </c>
      <c r="Z403" s="159">
        <v>124</v>
      </c>
      <c r="AA403" s="66" t="s">
        <v>282</v>
      </c>
      <c r="AB403" s="66" t="s">
        <v>282</v>
      </c>
      <c r="AC403" s="66" t="s">
        <v>282</v>
      </c>
      <c r="AD403" s="66">
        <v>10.6</v>
      </c>
      <c r="AE403" s="66">
        <v>2.98</v>
      </c>
      <c r="AF403" s="66">
        <v>124</v>
      </c>
      <c r="AG403" s="159" t="s">
        <v>282</v>
      </c>
      <c r="AH403" s="159" t="s">
        <v>282</v>
      </c>
      <c r="AI403" s="159" t="s">
        <v>282</v>
      </c>
      <c r="AJ403" s="159" t="s">
        <v>282</v>
      </c>
      <c r="AK403" s="159" t="s">
        <v>282</v>
      </c>
      <c r="AL403" s="159" t="s">
        <v>282</v>
      </c>
      <c r="AM403" s="159">
        <v>141</v>
      </c>
      <c r="AN403" s="159">
        <v>124</v>
      </c>
      <c r="AO403" s="159" t="s">
        <v>306</v>
      </c>
      <c r="AP403" s="159" t="s">
        <v>282</v>
      </c>
      <c r="AQ403" s="66" t="s">
        <v>282</v>
      </c>
      <c r="AR403" s="159">
        <v>12</v>
      </c>
      <c r="AS403" s="159" t="s">
        <v>282</v>
      </c>
      <c r="AT403" s="159" t="s">
        <v>282</v>
      </c>
      <c r="AU403" s="159" t="s">
        <v>282</v>
      </c>
      <c r="AV403" s="159" t="s">
        <v>282</v>
      </c>
      <c r="AW403" s="159" t="s">
        <v>743</v>
      </c>
      <c r="AX403" s="159">
        <v>21</v>
      </c>
      <c r="AY403" s="159">
        <v>28</v>
      </c>
      <c r="AZ403" s="159">
        <v>50</v>
      </c>
      <c r="BA403" s="159" t="s">
        <v>743</v>
      </c>
      <c r="BB403" s="159">
        <v>21</v>
      </c>
      <c r="BC403" s="66" t="s">
        <v>282</v>
      </c>
      <c r="BD403" s="66" t="s">
        <v>282</v>
      </c>
      <c r="BE403" s="159" t="s">
        <v>282</v>
      </c>
      <c r="BF403" s="159">
        <v>22</v>
      </c>
      <c r="BG403" s="159">
        <v>8.6</v>
      </c>
      <c r="BH403" s="159">
        <v>134</v>
      </c>
      <c r="BI403" s="66" t="s">
        <v>282</v>
      </c>
      <c r="BJ403" s="66" t="s">
        <v>282</v>
      </c>
      <c r="BK403" s="66" t="s">
        <v>282</v>
      </c>
      <c r="BL403" s="66">
        <v>18.100000000000001</v>
      </c>
      <c r="BM403" s="66">
        <v>3.84</v>
      </c>
      <c r="BN403" s="66">
        <v>134</v>
      </c>
      <c r="BO403" s="159" t="s">
        <v>282</v>
      </c>
      <c r="BP403" s="159" t="s">
        <v>282</v>
      </c>
      <c r="BQ403" s="159" t="s">
        <v>282</v>
      </c>
      <c r="BR403" s="159" t="s">
        <v>282</v>
      </c>
      <c r="BS403" s="159" t="s">
        <v>282</v>
      </c>
      <c r="BT403" s="159" t="s">
        <v>282</v>
      </c>
      <c r="BU403" s="159">
        <v>146</v>
      </c>
      <c r="BV403" s="159">
        <v>134</v>
      </c>
      <c r="BW403" s="159" t="s">
        <v>282</v>
      </c>
      <c r="BX403" s="159" t="s">
        <v>282</v>
      </c>
      <c r="BY403" s="159" t="s">
        <v>282</v>
      </c>
      <c r="BZ403" s="159" t="s">
        <v>282</v>
      </c>
      <c r="CA403" s="159" t="s">
        <v>282</v>
      </c>
      <c r="CB403" s="159" t="s">
        <v>282</v>
      </c>
      <c r="CC403" s="159" t="s">
        <v>282</v>
      </c>
      <c r="CD403" s="159" t="s">
        <v>282</v>
      </c>
      <c r="CE403" s="159" t="s">
        <v>282</v>
      </c>
      <c r="CF403" s="159" t="s">
        <v>282</v>
      </c>
      <c r="CG403" s="159" t="s">
        <v>282</v>
      </c>
      <c r="CH403" s="159" t="s">
        <v>282</v>
      </c>
      <c r="CI403" s="159" t="s">
        <v>282</v>
      </c>
      <c r="CJ403" s="159" t="s">
        <v>282</v>
      </c>
      <c r="CK403" s="159" t="s">
        <v>282</v>
      </c>
      <c r="CL403" s="159" t="s">
        <v>282</v>
      </c>
      <c r="CM403" s="159" t="s">
        <v>282</v>
      </c>
      <c r="CN403" s="159" t="s">
        <v>282</v>
      </c>
      <c r="CO403" s="159" t="s">
        <v>282</v>
      </c>
      <c r="CP403" s="159" t="s">
        <v>282</v>
      </c>
      <c r="CQ403" s="159" t="s">
        <v>282</v>
      </c>
      <c r="CR403" s="159" t="s">
        <v>282</v>
      </c>
      <c r="CS403" s="159" t="s">
        <v>282</v>
      </c>
      <c r="CT403" s="159" t="s">
        <v>282</v>
      </c>
      <c r="CU403" s="159" t="s">
        <v>282</v>
      </c>
      <c r="CV403" s="159" t="s">
        <v>282</v>
      </c>
      <c r="CW403" s="159" t="s">
        <v>282</v>
      </c>
      <c r="CX403" s="159" t="s">
        <v>282</v>
      </c>
      <c r="CY403" s="159" t="s">
        <v>282</v>
      </c>
      <c r="CZ403" s="159" t="s">
        <v>282</v>
      </c>
      <c r="DA403" s="159" t="s">
        <v>282</v>
      </c>
      <c r="DB403" s="159" t="s">
        <v>282</v>
      </c>
      <c r="DC403" s="159" t="s">
        <v>282</v>
      </c>
      <c r="DD403" s="159" t="s">
        <v>282</v>
      </c>
      <c r="DE403" s="159" t="s">
        <v>282</v>
      </c>
      <c r="DF403" s="159" t="s">
        <v>282</v>
      </c>
      <c r="DG403" s="159" t="s">
        <v>282</v>
      </c>
      <c r="DH403" s="159" t="s">
        <v>282</v>
      </c>
      <c r="DI403" s="159" t="s">
        <v>282</v>
      </c>
      <c r="DJ403" s="159" t="s">
        <v>282</v>
      </c>
      <c r="DK403" s="159" t="s">
        <v>282</v>
      </c>
      <c r="DL403" s="159" t="s">
        <v>282</v>
      </c>
      <c r="DM403" s="159" t="s">
        <v>282</v>
      </c>
      <c r="DN403" s="159" t="s">
        <v>282</v>
      </c>
      <c r="DO403" s="159" t="s">
        <v>282</v>
      </c>
      <c r="DP403" s="159" t="s">
        <v>282</v>
      </c>
      <c r="DQ403" s="159" t="s">
        <v>282</v>
      </c>
      <c r="DR403" s="159" t="s">
        <v>282</v>
      </c>
      <c r="DS403" s="159" t="s">
        <v>282</v>
      </c>
      <c r="DT403" s="159" t="s">
        <v>282</v>
      </c>
      <c r="DU403" s="159" t="s">
        <v>282</v>
      </c>
      <c r="DV403" s="159" t="s">
        <v>282</v>
      </c>
      <c r="DW403" s="159" t="s">
        <v>282</v>
      </c>
      <c r="DX403" s="159" t="s">
        <v>282</v>
      </c>
      <c r="DY403" s="159" t="s">
        <v>282</v>
      </c>
      <c r="DZ403" s="159" t="s">
        <v>282</v>
      </c>
      <c r="EA403" s="159" t="s">
        <v>282</v>
      </c>
      <c r="EB403" s="159" t="s">
        <v>282</v>
      </c>
      <c r="EC403" s="159" t="s">
        <v>282</v>
      </c>
      <c r="ED403" s="159" t="s">
        <v>282</v>
      </c>
      <c r="EE403" s="159" t="s">
        <v>282</v>
      </c>
      <c r="EF403" s="159" t="s">
        <v>282</v>
      </c>
      <c r="EG403" s="159" t="s">
        <v>282</v>
      </c>
      <c r="EH403" s="159" t="s">
        <v>282</v>
      </c>
      <c r="EI403" s="159" t="s">
        <v>282</v>
      </c>
      <c r="EJ403" s="159" t="s">
        <v>282</v>
      </c>
      <c r="EK403" s="159" t="s">
        <v>282</v>
      </c>
      <c r="EL403" s="159" t="s">
        <v>282</v>
      </c>
      <c r="EM403" s="159" t="s">
        <v>282</v>
      </c>
      <c r="EN403" s="159" t="s">
        <v>282</v>
      </c>
      <c r="EO403" s="159" t="s">
        <v>282</v>
      </c>
      <c r="EP403" s="159" t="s">
        <v>282</v>
      </c>
      <c r="EQ403" s="159" t="s">
        <v>282</v>
      </c>
      <c r="ER403" s="159" t="s">
        <v>282</v>
      </c>
      <c r="ES403" s="159" t="s">
        <v>282</v>
      </c>
      <c r="ET403" s="159" t="s">
        <v>282</v>
      </c>
      <c r="EU403" s="159" t="s">
        <v>282</v>
      </c>
      <c r="EV403" s="159" t="s">
        <v>282</v>
      </c>
      <c r="EW403" s="159" t="s">
        <v>282</v>
      </c>
      <c r="EX403" s="159" t="s">
        <v>282</v>
      </c>
      <c r="EY403" s="159" t="s">
        <v>282</v>
      </c>
      <c r="EZ403" s="159" t="s">
        <v>282</v>
      </c>
      <c r="FA403" s="159" t="s">
        <v>282</v>
      </c>
      <c r="FB403" s="159" t="s">
        <v>282</v>
      </c>
      <c r="FC403" s="159" t="s">
        <v>282</v>
      </c>
      <c r="FD403" s="159" t="s">
        <v>282</v>
      </c>
      <c r="FE403" s="159" t="s">
        <v>282</v>
      </c>
      <c r="FF403" s="159" t="s">
        <v>282</v>
      </c>
      <c r="FG403" s="159" t="s">
        <v>282</v>
      </c>
      <c r="FH403" s="159" t="s">
        <v>282</v>
      </c>
      <c r="FI403" s="159" t="s">
        <v>282</v>
      </c>
      <c r="FJ403" s="159" t="s">
        <v>282</v>
      </c>
      <c r="FK403" s="159" t="s">
        <v>282</v>
      </c>
      <c r="FL403" s="159" t="s">
        <v>282</v>
      </c>
      <c r="FM403" s="159" t="s">
        <v>282</v>
      </c>
      <c r="FN403" s="159" t="s">
        <v>282</v>
      </c>
      <c r="FO403" s="159" t="s">
        <v>282</v>
      </c>
      <c r="FP403" s="159" t="s">
        <v>282</v>
      </c>
      <c r="FQ403" s="159" t="s">
        <v>282</v>
      </c>
      <c r="FR403" s="159" t="s">
        <v>282</v>
      </c>
      <c r="FS403" s="159" t="s">
        <v>282</v>
      </c>
      <c r="FT403" s="159" t="s">
        <v>282</v>
      </c>
    </row>
    <row r="404" spans="1:176" x14ac:dyDescent="0.25">
      <c r="A404" s="66" t="s">
        <v>324</v>
      </c>
      <c r="B404" s="159" t="s">
        <v>10598</v>
      </c>
      <c r="C404" s="66" t="str">
        <f>IF(ISNUMBER(Severity!H404)=FALSE,Severity!F404,IF(Severity!H404&gt;=0.5,"YES","NO"))</f>
        <v>YES</v>
      </c>
      <c r="D404" s="66" t="str">
        <f>IF(ISNUMBER(Severity!I404)=FALSE,Severity!G404,IF(Severity!I404&gt;0.5,"YES","NO"))</f>
        <v>NO</v>
      </c>
      <c r="E404" s="159">
        <v>16</v>
      </c>
      <c r="F404" s="159">
        <v>3</v>
      </c>
      <c r="G404" s="66" t="s">
        <v>10667</v>
      </c>
      <c r="H404" s="159" t="s">
        <v>183</v>
      </c>
      <c r="I404" s="159" t="s">
        <v>282</v>
      </c>
      <c r="J404" s="159" t="s">
        <v>282</v>
      </c>
      <c r="K404" s="159" t="s">
        <v>282</v>
      </c>
      <c r="L404" s="159" t="s">
        <v>282</v>
      </c>
      <c r="M404" s="159" t="s">
        <v>282</v>
      </c>
      <c r="N404" s="159" t="s">
        <v>282</v>
      </c>
      <c r="O404" s="159" t="s">
        <v>282</v>
      </c>
      <c r="P404" s="159" t="s">
        <v>282</v>
      </c>
      <c r="Q404" s="159" t="s">
        <v>282</v>
      </c>
      <c r="R404" s="159" t="s">
        <v>282</v>
      </c>
      <c r="S404" s="159" t="s">
        <v>299</v>
      </c>
      <c r="T404" s="159">
        <v>17</v>
      </c>
      <c r="U404" s="66" t="s">
        <v>282</v>
      </c>
      <c r="V404" s="159" t="s">
        <v>282</v>
      </c>
      <c r="W404" s="159" t="s">
        <v>282</v>
      </c>
      <c r="X404" s="159">
        <v>17.78</v>
      </c>
      <c r="Y404" s="66">
        <v>3.58</v>
      </c>
      <c r="Z404" s="159">
        <v>37</v>
      </c>
      <c r="AA404" s="159" t="s">
        <v>282</v>
      </c>
      <c r="AB404" s="159" t="s">
        <v>282</v>
      </c>
      <c r="AC404" s="159" t="s">
        <v>282</v>
      </c>
      <c r="AD404" s="159">
        <v>6.3</v>
      </c>
      <c r="AE404" s="66">
        <v>4.8099999999999996</v>
      </c>
      <c r="AF404" s="159">
        <v>37</v>
      </c>
      <c r="AG404" s="159" t="s">
        <v>282</v>
      </c>
      <c r="AH404" s="159" t="s">
        <v>282</v>
      </c>
      <c r="AI404" s="159" t="s">
        <v>282</v>
      </c>
      <c r="AJ404" s="159" t="s">
        <v>282</v>
      </c>
      <c r="AK404" s="159" t="s">
        <v>282</v>
      </c>
      <c r="AL404" s="159" t="s">
        <v>282</v>
      </c>
      <c r="AM404" s="66" t="s">
        <v>282</v>
      </c>
      <c r="AN404" s="159">
        <v>37</v>
      </c>
      <c r="AO404" s="66" t="s">
        <v>10461</v>
      </c>
      <c r="AP404" s="159" t="s">
        <v>183</v>
      </c>
      <c r="AQ404" s="159" t="s">
        <v>282</v>
      </c>
      <c r="AR404" s="159" t="s">
        <v>282</v>
      </c>
      <c r="AS404" s="159" t="s">
        <v>282</v>
      </c>
      <c r="AT404" s="159" t="s">
        <v>282</v>
      </c>
      <c r="AU404" s="159" t="s">
        <v>282</v>
      </c>
      <c r="AV404" s="159" t="s">
        <v>282</v>
      </c>
      <c r="AW404" s="159" t="s">
        <v>282</v>
      </c>
      <c r="AX404" s="159" t="s">
        <v>282</v>
      </c>
      <c r="AY404" s="159" t="s">
        <v>282</v>
      </c>
      <c r="AZ404" s="159" t="s">
        <v>282</v>
      </c>
      <c r="BA404" s="159" t="s">
        <v>299</v>
      </c>
      <c r="BB404" s="159">
        <v>17</v>
      </c>
      <c r="BC404" s="66" t="s">
        <v>282</v>
      </c>
      <c r="BD404" s="159" t="s">
        <v>282</v>
      </c>
      <c r="BE404" s="159" t="s">
        <v>282</v>
      </c>
      <c r="BF404" s="159">
        <v>18.57</v>
      </c>
      <c r="BG404" s="66">
        <v>4.0599999999999996</v>
      </c>
      <c r="BH404" s="159">
        <v>35</v>
      </c>
      <c r="BI404" s="159" t="s">
        <v>282</v>
      </c>
      <c r="BJ404" s="159" t="s">
        <v>282</v>
      </c>
      <c r="BK404" s="159" t="s">
        <v>282</v>
      </c>
      <c r="BL404" s="159">
        <v>8.4</v>
      </c>
      <c r="BM404" s="66">
        <v>6.46</v>
      </c>
      <c r="BN404" s="159">
        <v>35</v>
      </c>
      <c r="BO404" s="159" t="s">
        <v>282</v>
      </c>
      <c r="BP404" s="159" t="s">
        <v>282</v>
      </c>
      <c r="BQ404" s="159" t="s">
        <v>282</v>
      </c>
      <c r="BR404" s="159" t="s">
        <v>282</v>
      </c>
      <c r="BS404" s="159" t="s">
        <v>282</v>
      </c>
      <c r="BT404" s="159" t="s">
        <v>282</v>
      </c>
      <c r="BU404" s="66" t="s">
        <v>282</v>
      </c>
      <c r="BV404" s="159">
        <v>35</v>
      </c>
      <c r="BW404" s="159" t="s">
        <v>811</v>
      </c>
      <c r="BX404" s="159" t="s">
        <v>282</v>
      </c>
      <c r="BY404" s="159" t="s">
        <v>282</v>
      </c>
      <c r="BZ404" s="159" t="s">
        <v>282</v>
      </c>
      <c r="CA404" s="159" t="s">
        <v>282</v>
      </c>
      <c r="CB404" s="159" t="s">
        <v>282</v>
      </c>
      <c r="CC404" s="159" t="s">
        <v>282</v>
      </c>
      <c r="CD404" s="159" t="s">
        <v>282</v>
      </c>
      <c r="CE404" s="159" t="s">
        <v>282</v>
      </c>
      <c r="CF404" s="159" t="s">
        <v>282</v>
      </c>
      <c r="CG404" s="159" t="s">
        <v>282</v>
      </c>
      <c r="CH404" s="159" t="s">
        <v>282</v>
      </c>
      <c r="CI404" s="159" t="s">
        <v>299</v>
      </c>
      <c r="CJ404" s="66">
        <v>17</v>
      </c>
      <c r="CK404" s="159" t="s">
        <v>282</v>
      </c>
      <c r="CL404" s="159" t="s">
        <v>282</v>
      </c>
      <c r="CM404" s="159" t="s">
        <v>282</v>
      </c>
      <c r="CN404" s="66">
        <v>18.53</v>
      </c>
      <c r="CO404" s="66">
        <v>3.58</v>
      </c>
      <c r="CP404" s="66">
        <v>30</v>
      </c>
      <c r="CQ404" s="159" t="s">
        <v>282</v>
      </c>
      <c r="CR404" s="159" t="s">
        <v>282</v>
      </c>
      <c r="CS404" s="159" t="s">
        <v>282</v>
      </c>
      <c r="CT404" s="66">
        <v>4.7</v>
      </c>
      <c r="CU404" s="66">
        <v>5.32</v>
      </c>
      <c r="CV404" s="66">
        <v>30</v>
      </c>
      <c r="CW404" s="159" t="s">
        <v>282</v>
      </c>
      <c r="CX404" s="159" t="s">
        <v>282</v>
      </c>
      <c r="CY404" s="159" t="s">
        <v>282</v>
      </c>
      <c r="CZ404" s="159" t="s">
        <v>282</v>
      </c>
      <c r="DA404" s="159" t="s">
        <v>282</v>
      </c>
      <c r="DB404" s="159" t="s">
        <v>282</v>
      </c>
      <c r="DC404" s="159" t="s">
        <v>282</v>
      </c>
      <c r="DD404" s="66">
        <v>30</v>
      </c>
      <c r="DE404" s="159" t="s">
        <v>282</v>
      </c>
      <c r="DF404" s="159" t="s">
        <v>282</v>
      </c>
      <c r="DG404" s="159" t="s">
        <v>282</v>
      </c>
      <c r="DH404" s="159" t="s">
        <v>282</v>
      </c>
      <c r="DI404" s="159" t="s">
        <v>282</v>
      </c>
      <c r="DJ404" s="159" t="s">
        <v>282</v>
      </c>
      <c r="DK404" s="159" t="s">
        <v>282</v>
      </c>
      <c r="DL404" s="159" t="s">
        <v>282</v>
      </c>
      <c r="DM404" s="159" t="s">
        <v>282</v>
      </c>
      <c r="DN404" s="159" t="s">
        <v>282</v>
      </c>
      <c r="DO404" s="159" t="s">
        <v>282</v>
      </c>
      <c r="DP404" s="159" t="s">
        <v>282</v>
      </c>
      <c r="DQ404" s="159" t="s">
        <v>282</v>
      </c>
      <c r="DR404" s="159" t="s">
        <v>282</v>
      </c>
      <c r="DS404" s="159" t="s">
        <v>282</v>
      </c>
      <c r="DT404" s="159" t="s">
        <v>282</v>
      </c>
      <c r="DU404" s="159" t="s">
        <v>282</v>
      </c>
      <c r="DV404" s="159" t="s">
        <v>282</v>
      </c>
      <c r="DW404" s="159" t="s">
        <v>282</v>
      </c>
      <c r="DX404" s="159" t="s">
        <v>282</v>
      </c>
      <c r="DY404" s="159" t="s">
        <v>282</v>
      </c>
      <c r="DZ404" s="159" t="s">
        <v>282</v>
      </c>
      <c r="EA404" s="159" t="s">
        <v>282</v>
      </c>
      <c r="EB404" s="159" t="s">
        <v>282</v>
      </c>
      <c r="EC404" s="159" t="s">
        <v>282</v>
      </c>
      <c r="ED404" s="159" t="s">
        <v>282</v>
      </c>
      <c r="EE404" s="159" t="s">
        <v>282</v>
      </c>
      <c r="EF404" s="159" t="s">
        <v>282</v>
      </c>
      <c r="EG404" s="159" t="s">
        <v>282</v>
      </c>
      <c r="EH404" s="159" t="s">
        <v>282</v>
      </c>
      <c r="EI404" s="159" t="s">
        <v>282</v>
      </c>
      <c r="EJ404" s="159" t="s">
        <v>282</v>
      </c>
      <c r="EK404" s="159" t="s">
        <v>282</v>
      </c>
      <c r="EL404" s="159" t="s">
        <v>282</v>
      </c>
      <c r="EM404" s="159" t="s">
        <v>282</v>
      </c>
      <c r="EN404" s="159" t="s">
        <v>282</v>
      </c>
      <c r="EO404" s="159" t="s">
        <v>282</v>
      </c>
      <c r="EP404" s="159" t="s">
        <v>282</v>
      </c>
      <c r="EQ404" s="159" t="s">
        <v>282</v>
      </c>
      <c r="ER404" s="159" t="s">
        <v>282</v>
      </c>
      <c r="ES404" s="159" t="s">
        <v>282</v>
      </c>
      <c r="ET404" s="159" t="s">
        <v>282</v>
      </c>
      <c r="EU404" s="159" t="s">
        <v>282</v>
      </c>
      <c r="EV404" s="159" t="s">
        <v>282</v>
      </c>
      <c r="EW404" s="159" t="s">
        <v>282</v>
      </c>
      <c r="EX404" s="159" t="s">
        <v>282</v>
      </c>
      <c r="EY404" s="159" t="s">
        <v>282</v>
      </c>
      <c r="EZ404" s="159" t="s">
        <v>282</v>
      </c>
      <c r="FA404" s="159" t="s">
        <v>282</v>
      </c>
      <c r="FB404" s="159" t="s">
        <v>282</v>
      </c>
      <c r="FC404" s="159" t="s">
        <v>282</v>
      </c>
      <c r="FD404" s="159" t="s">
        <v>282</v>
      </c>
      <c r="FE404" s="159" t="s">
        <v>282</v>
      </c>
      <c r="FF404" s="159" t="s">
        <v>282</v>
      </c>
      <c r="FG404" s="159" t="s">
        <v>282</v>
      </c>
      <c r="FH404" s="159" t="s">
        <v>282</v>
      </c>
      <c r="FI404" s="159" t="s">
        <v>282</v>
      </c>
      <c r="FJ404" s="159" t="s">
        <v>282</v>
      </c>
      <c r="FK404" s="159" t="s">
        <v>282</v>
      </c>
      <c r="FL404" s="159" t="s">
        <v>282</v>
      </c>
      <c r="FM404" s="159" t="s">
        <v>282</v>
      </c>
      <c r="FN404" s="159" t="s">
        <v>282</v>
      </c>
      <c r="FO404" s="159" t="s">
        <v>282</v>
      </c>
      <c r="FP404" s="159" t="s">
        <v>282</v>
      </c>
      <c r="FQ404" s="159" t="s">
        <v>282</v>
      </c>
      <c r="FR404" s="159" t="s">
        <v>282</v>
      </c>
      <c r="FS404" s="159" t="s">
        <v>282</v>
      </c>
      <c r="FT404" s="159" t="s">
        <v>282</v>
      </c>
    </row>
    <row r="405" spans="1:176" x14ac:dyDescent="0.25">
      <c r="A405" s="66" t="s">
        <v>9594</v>
      </c>
      <c r="B405" s="159" t="s">
        <v>15465</v>
      </c>
      <c r="C405" s="66" t="str">
        <f>IF(ISNUMBER(Severity!H405)=FALSE,Severity!F405,IF(Severity!H405&gt;=0.5,"YES","NO"))</f>
        <v>NO</v>
      </c>
      <c r="D405" s="66" t="str">
        <f>IF(ISNUMBER(Severity!I405)=FALSE,Severity!G405,IF(Severity!I405&gt;0.5,"YES","NO"))</f>
        <v>YES</v>
      </c>
      <c r="E405" s="159">
        <v>2</v>
      </c>
      <c r="F405" s="159">
        <v>2</v>
      </c>
      <c r="G405" s="212" t="s">
        <v>14518</v>
      </c>
      <c r="H405" s="159" t="s">
        <v>183</v>
      </c>
      <c r="I405" s="159" t="s">
        <v>282</v>
      </c>
      <c r="J405" s="159" t="s">
        <v>282</v>
      </c>
      <c r="K405" s="159" t="s">
        <v>282</v>
      </c>
      <c r="L405" s="159" t="s">
        <v>282</v>
      </c>
      <c r="M405" s="159" t="s">
        <v>282</v>
      </c>
      <c r="N405" s="159" t="s">
        <v>282</v>
      </c>
      <c r="O405" s="159" t="s">
        <v>282</v>
      </c>
      <c r="P405" s="159" t="s">
        <v>282</v>
      </c>
      <c r="Q405" s="159" t="s">
        <v>282</v>
      </c>
      <c r="R405" s="159" t="s">
        <v>282</v>
      </c>
      <c r="S405" s="159" t="s">
        <v>435</v>
      </c>
      <c r="T405" s="159">
        <v>21</v>
      </c>
      <c r="U405" s="159" t="s">
        <v>282</v>
      </c>
      <c r="V405" s="159" t="s">
        <v>282</v>
      </c>
      <c r="W405" s="159" t="s">
        <v>282</v>
      </c>
      <c r="X405" s="66">
        <v>15.46</v>
      </c>
      <c r="Y405" s="66">
        <v>5</v>
      </c>
      <c r="Z405" s="66">
        <v>24</v>
      </c>
      <c r="AA405" s="159" t="s">
        <v>282</v>
      </c>
      <c r="AB405" s="159" t="s">
        <v>282</v>
      </c>
      <c r="AC405" s="159" t="s">
        <v>282</v>
      </c>
      <c r="AD405" s="159">
        <v>12.38</v>
      </c>
      <c r="AE405" s="159">
        <v>7.21</v>
      </c>
      <c r="AF405" s="159">
        <v>24</v>
      </c>
      <c r="AG405" s="159" t="s">
        <v>282</v>
      </c>
      <c r="AH405" s="159" t="s">
        <v>282</v>
      </c>
      <c r="AI405" s="159" t="s">
        <v>282</v>
      </c>
      <c r="AJ405" s="159" t="s">
        <v>282</v>
      </c>
      <c r="AK405" s="159" t="s">
        <v>282</v>
      </c>
      <c r="AL405" s="159" t="s">
        <v>282</v>
      </c>
      <c r="AM405" s="159" t="s">
        <v>282</v>
      </c>
      <c r="AN405" s="159">
        <v>24</v>
      </c>
      <c r="AO405" s="161" t="s">
        <v>682</v>
      </c>
      <c r="AP405" s="159" t="s">
        <v>183</v>
      </c>
      <c r="AQ405" s="159" t="s">
        <v>282</v>
      </c>
      <c r="AR405" s="159" t="s">
        <v>282</v>
      </c>
      <c r="AS405" s="159" t="s">
        <v>282</v>
      </c>
      <c r="AT405" s="159" t="s">
        <v>282</v>
      </c>
      <c r="AU405" s="159" t="s">
        <v>282</v>
      </c>
      <c r="AV405" s="159" t="s">
        <v>282</v>
      </c>
      <c r="AW405" s="159" t="s">
        <v>282</v>
      </c>
      <c r="AX405" s="159" t="s">
        <v>282</v>
      </c>
      <c r="AY405" s="159" t="s">
        <v>282</v>
      </c>
      <c r="AZ405" s="159" t="s">
        <v>282</v>
      </c>
      <c r="BA405" s="159" t="s">
        <v>435</v>
      </c>
      <c r="BB405" s="159">
        <v>21</v>
      </c>
      <c r="BC405" s="159" t="s">
        <v>282</v>
      </c>
      <c r="BD405" s="159" t="s">
        <v>282</v>
      </c>
      <c r="BE405" s="159" t="s">
        <v>282</v>
      </c>
      <c r="BF405" s="66">
        <v>14</v>
      </c>
      <c r="BG405" s="66">
        <v>3.85</v>
      </c>
      <c r="BH405" s="66">
        <v>21</v>
      </c>
      <c r="BI405" s="159" t="s">
        <v>282</v>
      </c>
      <c r="BJ405" s="159" t="s">
        <v>282</v>
      </c>
      <c r="BK405" s="159" t="s">
        <v>282</v>
      </c>
      <c r="BL405" s="159">
        <v>10.38</v>
      </c>
      <c r="BM405" s="159">
        <v>4.8499999999999996</v>
      </c>
      <c r="BN405" s="159">
        <v>21</v>
      </c>
      <c r="BO405" s="159" t="s">
        <v>282</v>
      </c>
      <c r="BP405" s="159" t="s">
        <v>282</v>
      </c>
      <c r="BQ405" s="159" t="s">
        <v>282</v>
      </c>
      <c r="BR405" s="159" t="s">
        <v>282</v>
      </c>
      <c r="BS405" s="159" t="s">
        <v>282</v>
      </c>
      <c r="BT405" s="159" t="s">
        <v>282</v>
      </c>
      <c r="BU405" s="159" t="s">
        <v>282</v>
      </c>
      <c r="BV405" s="159">
        <v>21</v>
      </c>
      <c r="BW405" s="159" t="s">
        <v>282</v>
      </c>
      <c r="BX405" s="159" t="s">
        <v>282</v>
      </c>
      <c r="BY405" s="159" t="s">
        <v>282</v>
      </c>
      <c r="BZ405" s="159" t="s">
        <v>282</v>
      </c>
      <c r="CA405" s="159" t="s">
        <v>282</v>
      </c>
      <c r="CB405" s="159" t="s">
        <v>282</v>
      </c>
      <c r="CC405" s="159" t="s">
        <v>282</v>
      </c>
      <c r="CD405" s="159" t="s">
        <v>282</v>
      </c>
      <c r="CE405" s="159" t="s">
        <v>282</v>
      </c>
      <c r="CF405" s="159" t="s">
        <v>282</v>
      </c>
      <c r="CG405" s="159" t="s">
        <v>282</v>
      </c>
      <c r="CH405" s="159" t="s">
        <v>282</v>
      </c>
      <c r="CI405" s="159" t="s">
        <v>282</v>
      </c>
      <c r="CJ405" s="159" t="s">
        <v>282</v>
      </c>
      <c r="CK405" s="159" t="s">
        <v>282</v>
      </c>
      <c r="CL405" s="159" t="s">
        <v>282</v>
      </c>
      <c r="CM405" s="159" t="s">
        <v>282</v>
      </c>
      <c r="CN405" s="159" t="s">
        <v>282</v>
      </c>
      <c r="CO405" s="159" t="s">
        <v>282</v>
      </c>
      <c r="CP405" s="159" t="s">
        <v>282</v>
      </c>
      <c r="CQ405" s="159" t="s">
        <v>282</v>
      </c>
      <c r="CR405" s="159" t="s">
        <v>282</v>
      </c>
      <c r="CS405" s="159" t="s">
        <v>282</v>
      </c>
      <c r="CT405" s="159" t="s">
        <v>282</v>
      </c>
      <c r="CU405" s="159" t="s">
        <v>282</v>
      </c>
      <c r="CV405" s="159" t="s">
        <v>282</v>
      </c>
      <c r="CW405" s="159" t="s">
        <v>282</v>
      </c>
      <c r="CX405" s="159" t="s">
        <v>282</v>
      </c>
      <c r="CY405" s="159" t="s">
        <v>282</v>
      </c>
      <c r="CZ405" s="159" t="s">
        <v>282</v>
      </c>
      <c r="DA405" s="159" t="s">
        <v>282</v>
      </c>
      <c r="DB405" s="159" t="s">
        <v>282</v>
      </c>
      <c r="DC405" s="159" t="s">
        <v>282</v>
      </c>
      <c r="DD405" s="159" t="s">
        <v>282</v>
      </c>
      <c r="DE405" s="159" t="s">
        <v>282</v>
      </c>
      <c r="DF405" s="159" t="s">
        <v>282</v>
      </c>
      <c r="DG405" s="159" t="s">
        <v>282</v>
      </c>
      <c r="DH405" s="159" t="s">
        <v>282</v>
      </c>
      <c r="DI405" s="159" t="s">
        <v>282</v>
      </c>
      <c r="DJ405" s="159" t="s">
        <v>282</v>
      </c>
      <c r="DK405" s="159" t="s">
        <v>282</v>
      </c>
      <c r="DL405" s="159" t="s">
        <v>282</v>
      </c>
      <c r="DM405" s="159" t="s">
        <v>282</v>
      </c>
      <c r="DN405" s="159" t="s">
        <v>282</v>
      </c>
      <c r="DO405" s="159" t="s">
        <v>282</v>
      </c>
      <c r="DP405" s="159" t="s">
        <v>282</v>
      </c>
      <c r="DQ405" s="159" t="s">
        <v>282</v>
      </c>
      <c r="DR405" s="159" t="s">
        <v>282</v>
      </c>
      <c r="DS405" s="159" t="s">
        <v>282</v>
      </c>
      <c r="DT405" s="159" t="s">
        <v>282</v>
      </c>
      <c r="DU405" s="159" t="s">
        <v>282</v>
      </c>
      <c r="DV405" s="159" t="s">
        <v>282</v>
      </c>
      <c r="DW405" s="159" t="s">
        <v>282</v>
      </c>
      <c r="DX405" s="159" t="s">
        <v>282</v>
      </c>
      <c r="DY405" s="159" t="s">
        <v>282</v>
      </c>
      <c r="DZ405" s="159" t="s">
        <v>282</v>
      </c>
      <c r="EA405" s="159" t="s">
        <v>282</v>
      </c>
      <c r="EB405" s="159" t="s">
        <v>282</v>
      </c>
      <c r="EC405" s="159" t="s">
        <v>282</v>
      </c>
      <c r="ED405" s="159" t="s">
        <v>282</v>
      </c>
      <c r="EE405" s="159" t="s">
        <v>282</v>
      </c>
      <c r="EF405" s="159" t="s">
        <v>282</v>
      </c>
      <c r="EG405" s="159" t="s">
        <v>282</v>
      </c>
      <c r="EH405" s="159" t="s">
        <v>282</v>
      </c>
      <c r="EI405" s="159" t="s">
        <v>282</v>
      </c>
      <c r="EJ405" s="159" t="s">
        <v>282</v>
      </c>
      <c r="EK405" s="159" t="s">
        <v>282</v>
      </c>
      <c r="EL405" s="159" t="s">
        <v>282</v>
      </c>
      <c r="EM405" s="159" t="s">
        <v>282</v>
      </c>
      <c r="EN405" s="159" t="s">
        <v>282</v>
      </c>
      <c r="EO405" s="159" t="s">
        <v>282</v>
      </c>
      <c r="EP405" s="159" t="s">
        <v>282</v>
      </c>
      <c r="EQ405" s="159" t="s">
        <v>282</v>
      </c>
      <c r="ER405" s="159" t="s">
        <v>282</v>
      </c>
      <c r="ES405" s="159" t="s">
        <v>282</v>
      </c>
      <c r="ET405" s="159" t="s">
        <v>282</v>
      </c>
      <c r="EU405" s="159" t="s">
        <v>282</v>
      </c>
      <c r="EV405" s="159" t="s">
        <v>282</v>
      </c>
      <c r="EW405" s="159" t="s">
        <v>282</v>
      </c>
      <c r="EX405" s="159" t="s">
        <v>282</v>
      </c>
      <c r="EY405" s="159" t="s">
        <v>282</v>
      </c>
      <c r="EZ405" s="159" t="s">
        <v>282</v>
      </c>
      <c r="FA405" s="159" t="s">
        <v>282</v>
      </c>
      <c r="FB405" s="159" t="s">
        <v>282</v>
      </c>
      <c r="FC405" s="159" t="s">
        <v>282</v>
      </c>
      <c r="FD405" s="159" t="s">
        <v>282</v>
      </c>
      <c r="FE405" s="159" t="s">
        <v>282</v>
      </c>
      <c r="FF405" s="159" t="s">
        <v>282</v>
      </c>
      <c r="FG405" s="159" t="s">
        <v>282</v>
      </c>
      <c r="FH405" s="159" t="s">
        <v>282</v>
      </c>
      <c r="FI405" s="159" t="s">
        <v>282</v>
      </c>
      <c r="FJ405" s="159" t="s">
        <v>282</v>
      </c>
      <c r="FK405" s="159" t="s">
        <v>282</v>
      </c>
      <c r="FL405" s="159" t="s">
        <v>282</v>
      </c>
      <c r="FM405" s="159" t="s">
        <v>282</v>
      </c>
      <c r="FN405" s="159" t="s">
        <v>282</v>
      </c>
      <c r="FO405" s="159" t="s">
        <v>282</v>
      </c>
      <c r="FP405" s="159" t="s">
        <v>282</v>
      </c>
      <c r="FQ405" s="159" t="s">
        <v>282</v>
      </c>
      <c r="FR405" s="159" t="s">
        <v>282</v>
      </c>
      <c r="FS405" s="159" t="s">
        <v>282</v>
      </c>
      <c r="FT405" s="159" t="s">
        <v>282</v>
      </c>
    </row>
    <row r="406" spans="1:176" x14ac:dyDescent="0.25">
      <c r="A406" s="66" t="s">
        <v>13555</v>
      </c>
      <c r="B406" s="159" t="s">
        <v>15097</v>
      </c>
      <c r="C406" s="66" t="str">
        <f>IF(ISNUMBER(Severity!H406)=FALSE,Severity!F406,IF(Severity!H406&gt;=0.5,"YES","NO"))</f>
        <v>YES</v>
      </c>
      <c r="D406" s="66" t="str">
        <f>IF(ISNUMBER(Severity!I406)=FALSE,Severity!G406,IF(Severity!I406&gt;0.5,"YES","NO"))</f>
        <v>NO</v>
      </c>
      <c r="E406" s="159">
        <v>10</v>
      </c>
      <c r="F406" s="159">
        <v>2</v>
      </c>
      <c r="G406" s="212" t="s">
        <v>257</v>
      </c>
      <c r="H406" s="159" t="s">
        <v>10507</v>
      </c>
      <c r="I406" s="159">
        <v>19</v>
      </c>
      <c r="J406" s="159">
        <v>89</v>
      </c>
      <c r="K406" s="159" t="s">
        <v>282</v>
      </c>
      <c r="L406" s="159" t="s">
        <v>282</v>
      </c>
      <c r="M406" s="159" t="s">
        <v>282</v>
      </c>
      <c r="N406" s="159" t="s">
        <v>282</v>
      </c>
      <c r="O406" s="159" t="s">
        <v>194</v>
      </c>
      <c r="P406" s="159">
        <v>10</v>
      </c>
      <c r="Q406" s="66">
        <v>176</v>
      </c>
      <c r="R406" s="159">
        <v>10</v>
      </c>
      <c r="S406" s="159" t="s">
        <v>194</v>
      </c>
      <c r="T406" s="159">
        <v>10</v>
      </c>
      <c r="U406" s="159">
        <v>31.2</v>
      </c>
      <c r="V406" s="159">
        <v>3.35</v>
      </c>
      <c r="W406" s="159">
        <v>280</v>
      </c>
      <c r="X406" s="159" t="s">
        <v>282</v>
      </c>
      <c r="Y406" s="159" t="s">
        <v>282</v>
      </c>
      <c r="Z406" s="159" t="s">
        <v>282</v>
      </c>
      <c r="AA406" s="159">
        <v>15.6</v>
      </c>
      <c r="AB406" s="159">
        <v>10.039999999999999</v>
      </c>
      <c r="AC406" s="159">
        <v>280</v>
      </c>
      <c r="AD406" s="159" t="s">
        <v>282</v>
      </c>
      <c r="AE406" s="159" t="s">
        <v>282</v>
      </c>
      <c r="AF406" s="159" t="s">
        <v>282</v>
      </c>
      <c r="AG406" s="159">
        <v>-15.9</v>
      </c>
      <c r="AH406" s="159">
        <v>10.039999999999999</v>
      </c>
      <c r="AI406" s="159">
        <v>280</v>
      </c>
      <c r="AJ406" s="159" t="s">
        <v>282</v>
      </c>
      <c r="AK406" s="159" t="s">
        <v>282</v>
      </c>
      <c r="AL406" s="159" t="s">
        <v>282</v>
      </c>
      <c r="AM406" s="159">
        <v>289</v>
      </c>
      <c r="AN406" s="159">
        <v>200</v>
      </c>
      <c r="AO406" s="161" t="s">
        <v>790</v>
      </c>
      <c r="AP406" s="159" t="s">
        <v>10507</v>
      </c>
      <c r="AQ406" s="159">
        <v>7</v>
      </c>
      <c r="AR406" s="159">
        <v>80</v>
      </c>
      <c r="AS406" s="159" t="s">
        <v>282</v>
      </c>
      <c r="AT406" s="159" t="s">
        <v>282</v>
      </c>
      <c r="AU406" s="159" t="s">
        <v>282</v>
      </c>
      <c r="AV406" s="159" t="s">
        <v>282</v>
      </c>
      <c r="AW406" s="159" t="s">
        <v>194</v>
      </c>
      <c r="AX406" s="159">
        <v>10</v>
      </c>
      <c r="AY406" s="66">
        <v>142</v>
      </c>
      <c r="AZ406" s="159">
        <v>50</v>
      </c>
      <c r="BA406" s="159" t="s">
        <v>194</v>
      </c>
      <c r="BB406" s="159">
        <v>10</v>
      </c>
      <c r="BC406" s="159">
        <v>31.4</v>
      </c>
      <c r="BD406" s="159">
        <v>3.35</v>
      </c>
      <c r="BE406" s="159">
        <v>281</v>
      </c>
      <c r="BF406" s="159" t="s">
        <v>282</v>
      </c>
      <c r="BG406" s="159" t="s">
        <v>282</v>
      </c>
      <c r="BH406" s="159" t="s">
        <v>282</v>
      </c>
      <c r="BI406" s="159">
        <v>18.2</v>
      </c>
      <c r="BJ406" s="159">
        <v>10.06</v>
      </c>
      <c r="BK406" s="159">
        <v>281</v>
      </c>
      <c r="BL406" s="159" t="s">
        <v>282</v>
      </c>
      <c r="BM406" s="159" t="s">
        <v>282</v>
      </c>
      <c r="BN406" s="159" t="s">
        <v>282</v>
      </c>
      <c r="BO406" s="159">
        <v>-13.6</v>
      </c>
      <c r="BP406" s="159">
        <v>10.06</v>
      </c>
      <c r="BQ406" s="159">
        <v>281</v>
      </c>
      <c r="BR406" s="159" t="s">
        <v>282</v>
      </c>
      <c r="BS406" s="159" t="s">
        <v>282</v>
      </c>
      <c r="BT406" s="159" t="s">
        <v>282</v>
      </c>
      <c r="BU406" s="159">
        <v>290</v>
      </c>
      <c r="BV406" s="159">
        <v>210</v>
      </c>
      <c r="BW406" s="159" t="s">
        <v>282</v>
      </c>
      <c r="BX406" s="159" t="s">
        <v>282</v>
      </c>
      <c r="BY406" s="159" t="s">
        <v>282</v>
      </c>
      <c r="BZ406" s="159" t="s">
        <v>282</v>
      </c>
      <c r="CA406" s="159" t="s">
        <v>282</v>
      </c>
      <c r="CB406" s="159" t="s">
        <v>282</v>
      </c>
      <c r="CC406" s="159" t="s">
        <v>282</v>
      </c>
      <c r="CD406" s="159" t="s">
        <v>282</v>
      </c>
      <c r="CE406" s="159" t="s">
        <v>282</v>
      </c>
      <c r="CF406" s="159" t="s">
        <v>282</v>
      </c>
      <c r="CG406" s="159" t="s">
        <v>282</v>
      </c>
      <c r="CH406" s="159" t="s">
        <v>282</v>
      </c>
      <c r="CI406" s="159" t="s">
        <v>282</v>
      </c>
      <c r="CJ406" s="159" t="s">
        <v>282</v>
      </c>
      <c r="CK406" s="159" t="s">
        <v>282</v>
      </c>
      <c r="CL406" s="159" t="s">
        <v>282</v>
      </c>
      <c r="CM406" s="159" t="s">
        <v>282</v>
      </c>
      <c r="CN406" s="159" t="s">
        <v>282</v>
      </c>
      <c r="CO406" s="159" t="s">
        <v>282</v>
      </c>
      <c r="CP406" s="159" t="s">
        <v>282</v>
      </c>
      <c r="CQ406" s="159" t="s">
        <v>282</v>
      </c>
      <c r="CR406" s="159" t="s">
        <v>282</v>
      </c>
      <c r="CS406" s="159" t="s">
        <v>282</v>
      </c>
      <c r="CT406" s="159" t="s">
        <v>282</v>
      </c>
      <c r="CU406" s="159" t="s">
        <v>282</v>
      </c>
      <c r="CV406" s="159" t="s">
        <v>282</v>
      </c>
      <c r="CW406" s="159" t="s">
        <v>282</v>
      </c>
      <c r="CX406" s="159" t="s">
        <v>282</v>
      </c>
      <c r="CY406" s="159" t="s">
        <v>282</v>
      </c>
      <c r="CZ406" s="159" t="s">
        <v>282</v>
      </c>
      <c r="DA406" s="159" t="s">
        <v>282</v>
      </c>
      <c r="DB406" s="159" t="s">
        <v>282</v>
      </c>
      <c r="DC406" s="159" t="s">
        <v>282</v>
      </c>
      <c r="DD406" s="159" t="s">
        <v>282</v>
      </c>
      <c r="DE406" s="159" t="s">
        <v>282</v>
      </c>
      <c r="DF406" s="159" t="s">
        <v>282</v>
      </c>
      <c r="DG406" s="159" t="s">
        <v>282</v>
      </c>
      <c r="DH406" s="159" t="s">
        <v>282</v>
      </c>
      <c r="DI406" s="159" t="s">
        <v>282</v>
      </c>
      <c r="DJ406" s="159" t="s">
        <v>282</v>
      </c>
      <c r="DK406" s="159" t="s">
        <v>282</v>
      </c>
      <c r="DL406" s="159" t="s">
        <v>282</v>
      </c>
      <c r="DM406" s="159" t="s">
        <v>282</v>
      </c>
      <c r="DN406" s="159" t="s">
        <v>282</v>
      </c>
      <c r="DO406" s="159" t="s">
        <v>282</v>
      </c>
      <c r="DP406" s="159" t="s">
        <v>282</v>
      </c>
      <c r="DQ406" s="159" t="s">
        <v>282</v>
      </c>
      <c r="DR406" s="159" t="s">
        <v>282</v>
      </c>
      <c r="DS406" s="159" t="s">
        <v>282</v>
      </c>
      <c r="DT406" s="159" t="s">
        <v>282</v>
      </c>
      <c r="DU406" s="159" t="s">
        <v>282</v>
      </c>
      <c r="DV406" s="159" t="s">
        <v>282</v>
      </c>
      <c r="DW406" s="159" t="s">
        <v>282</v>
      </c>
      <c r="DX406" s="159" t="s">
        <v>282</v>
      </c>
      <c r="DY406" s="159" t="s">
        <v>282</v>
      </c>
      <c r="DZ406" s="159" t="s">
        <v>282</v>
      </c>
      <c r="EA406" s="159" t="s">
        <v>282</v>
      </c>
      <c r="EB406" s="159" t="s">
        <v>282</v>
      </c>
      <c r="EC406" s="159" t="s">
        <v>282</v>
      </c>
      <c r="ED406" s="159" t="s">
        <v>282</v>
      </c>
      <c r="EE406" s="159" t="s">
        <v>282</v>
      </c>
      <c r="EF406" s="159" t="s">
        <v>282</v>
      </c>
      <c r="EG406" s="159" t="s">
        <v>282</v>
      </c>
      <c r="EH406" s="159" t="s">
        <v>282</v>
      </c>
      <c r="EI406" s="159" t="s">
        <v>282</v>
      </c>
      <c r="EJ406" s="159" t="s">
        <v>282</v>
      </c>
      <c r="EK406" s="159" t="s">
        <v>282</v>
      </c>
      <c r="EL406" s="159" t="s">
        <v>282</v>
      </c>
      <c r="EM406" s="159" t="s">
        <v>282</v>
      </c>
      <c r="EN406" s="159" t="s">
        <v>282</v>
      </c>
      <c r="EO406" s="159" t="s">
        <v>282</v>
      </c>
      <c r="EP406" s="159" t="s">
        <v>282</v>
      </c>
      <c r="EQ406" s="159" t="s">
        <v>282</v>
      </c>
      <c r="ER406" s="159" t="s">
        <v>282</v>
      </c>
      <c r="ES406" s="159" t="s">
        <v>282</v>
      </c>
      <c r="ET406" s="159" t="s">
        <v>282</v>
      </c>
      <c r="EU406" s="159" t="s">
        <v>282</v>
      </c>
      <c r="EV406" s="159" t="s">
        <v>282</v>
      </c>
      <c r="EW406" s="159" t="s">
        <v>282</v>
      </c>
      <c r="EX406" s="159" t="s">
        <v>282</v>
      </c>
      <c r="EY406" s="159" t="s">
        <v>282</v>
      </c>
      <c r="EZ406" s="159" t="s">
        <v>282</v>
      </c>
      <c r="FA406" s="159" t="s">
        <v>282</v>
      </c>
      <c r="FB406" s="159" t="s">
        <v>282</v>
      </c>
      <c r="FC406" s="159" t="s">
        <v>282</v>
      </c>
      <c r="FD406" s="159" t="s">
        <v>282</v>
      </c>
      <c r="FE406" s="159" t="s">
        <v>282</v>
      </c>
      <c r="FF406" s="159" t="s">
        <v>282</v>
      </c>
      <c r="FG406" s="159" t="s">
        <v>282</v>
      </c>
      <c r="FH406" s="159" t="s">
        <v>282</v>
      </c>
      <c r="FI406" s="159" t="s">
        <v>282</v>
      </c>
      <c r="FJ406" s="159" t="s">
        <v>282</v>
      </c>
      <c r="FK406" s="159" t="s">
        <v>282</v>
      </c>
      <c r="FL406" s="159" t="s">
        <v>282</v>
      </c>
      <c r="FM406" s="159" t="s">
        <v>282</v>
      </c>
      <c r="FN406" s="159" t="s">
        <v>282</v>
      </c>
      <c r="FO406" s="159" t="s">
        <v>282</v>
      </c>
      <c r="FP406" s="159" t="s">
        <v>282</v>
      </c>
      <c r="FQ406" s="159" t="s">
        <v>282</v>
      </c>
      <c r="FR406" s="159" t="s">
        <v>282</v>
      </c>
      <c r="FS406" s="159" t="s">
        <v>282</v>
      </c>
      <c r="FT406" s="159" t="s">
        <v>282</v>
      </c>
    </row>
    <row r="407" spans="1:176" x14ac:dyDescent="0.25">
      <c r="A407" s="212" t="s">
        <v>17026</v>
      </c>
      <c r="B407" s="159" t="s">
        <v>282</v>
      </c>
      <c r="C407" s="66" t="str">
        <f>IF(ISNUMBER(Severity!H407)=FALSE,Severity!F407,IF(Severity!H407&gt;=0.5,"YES","NO"))</f>
        <v>YES</v>
      </c>
      <c r="D407" s="66" t="str">
        <f>IF(ISNUMBER(Severity!I407)=FALSE,Severity!G407,IF(Severity!I407&gt;0.5,"YES","NO"))</f>
        <v>NO</v>
      </c>
      <c r="E407" s="159">
        <v>6</v>
      </c>
      <c r="F407" s="159">
        <v>2</v>
      </c>
      <c r="G407" s="212" t="s">
        <v>257</v>
      </c>
      <c r="H407" s="159" t="s">
        <v>10507</v>
      </c>
      <c r="I407" s="159">
        <v>1</v>
      </c>
      <c r="J407" s="159" t="s">
        <v>282</v>
      </c>
      <c r="K407" s="159" t="s">
        <v>194</v>
      </c>
      <c r="L407" s="159">
        <v>10</v>
      </c>
      <c r="M407" s="159">
        <v>37</v>
      </c>
      <c r="N407" s="159">
        <v>12</v>
      </c>
      <c r="O407" s="159" t="s">
        <v>194</v>
      </c>
      <c r="P407" s="159">
        <v>10</v>
      </c>
      <c r="Q407" s="159">
        <v>40</v>
      </c>
      <c r="R407" s="159">
        <v>50</v>
      </c>
      <c r="S407" s="159" t="s">
        <v>194</v>
      </c>
      <c r="T407" s="159">
        <v>10</v>
      </c>
      <c r="U407" s="159">
        <v>30.2</v>
      </c>
      <c r="V407" s="159">
        <v>6.18</v>
      </c>
      <c r="W407" s="159">
        <v>50</v>
      </c>
      <c r="X407" s="159" t="s">
        <v>282</v>
      </c>
      <c r="Y407" s="159" t="s">
        <v>282</v>
      </c>
      <c r="Z407" s="159" t="s">
        <v>282</v>
      </c>
      <c r="AA407" s="159">
        <v>11</v>
      </c>
      <c r="AB407" s="159">
        <v>5.47</v>
      </c>
      <c r="AC407" s="159">
        <v>50</v>
      </c>
      <c r="AD407" s="159" t="s">
        <v>282</v>
      </c>
      <c r="AE407" s="159" t="s">
        <v>282</v>
      </c>
      <c r="AF407" s="159" t="s">
        <v>282</v>
      </c>
      <c r="AG407" s="159" t="s">
        <v>282</v>
      </c>
      <c r="AH407" s="159" t="s">
        <v>282</v>
      </c>
      <c r="AI407" s="159" t="s">
        <v>282</v>
      </c>
      <c r="AJ407" s="159" t="s">
        <v>282</v>
      </c>
      <c r="AK407" s="159" t="s">
        <v>282</v>
      </c>
      <c r="AL407" s="159" t="s">
        <v>282</v>
      </c>
      <c r="AM407" s="159">
        <v>50</v>
      </c>
      <c r="AN407" s="159" t="s">
        <v>282</v>
      </c>
      <c r="AO407" s="161" t="s">
        <v>255</v>
      </c>
      <c r="AP407" s="161" t="s">
        <v>10507</v>
      </c>
      <c r="AQ407" s="159">
        <v>0</v>
      </c>
      <c r="AR407" s="159" t="s">
        <v>282</v>
      </c>
      <c r="AS407" s="159" t="s">
        <v>194</v>
      </c>
      <c r="AT407" s="159">
        <v>10</v>
      </c>
      <c r="AU407" s="159">
        <v>26</v>
      </c>
      <c r="AV407" s="159">
        <v>12</v>
      </c>
      <c r="AW407" s="159" t="s">
        <v>194</v>
      </c>
      <c r="AX407" s="159">
        <v>10</v>
      </c>
      <c r="AY407" s="159">
        <v>31</v>
      </c>
      <c r="AZ407" s="159">
        <v>50</v>
      </c>
      <c r="BA407" s="159" t="s">
        <v>194</v>
      </c>
      <c r="BB407" s="159">
        <v>10</v>
      </c>
      <c r="BC407" s="159">
        <v>29.1</v>
      </c>
      <c r="BD407" s="159">
        <v>4.9000000000000004</v>
      </c>
      <c r="BE407" s="159">
        <v>50</v>
      </c>
      <c r="BF407" s="159" t="s">
        <v>282</v>
      </c>
      <c r="BG407" s="159" t="s">
        <v>282</v>
      </c>
      <c r="BH407" s="159" t="s">
        <v>282</v>
      </c>
      <c r="BI407" s="159">
        <v>14</v>
      </c>
      <c r="BJ407" s="159">
        <v>5.96</v>
      </c>
      <c r="BK407" s="159">
        <v>50</v>
      </c>
      <c r="BL407" s="159" t="s">
        <v>282</v>
      </c>
      <c r="BM407" s="159" t="s">
        <v>282</v>
      </c>
      <c r="BN407" s="159" t="s">
        <v>282</v>
      </c>
      <c r="BO407" s="159" t="s">
        <v>282</v>
      </c>
      <c r="BP407" s="159" t="s">
        <v>282</v>
      </c>
      <c r="BQ407" s="159" t="s">
        <v>282</v>
      </c>
      <c r="BR407" s="159" t="s">
        <v>282</v>
      </c>
      <c r="BS407" s="159" t="s">
        <v>282</v>
      </c>
      <c r="BT407" s="159" t="s">
        <v>282</v>
      </c>
      <c r="BU407" s="159">
        <v>50</v>
      </c>
      <c r="BV407" s="159" t="s">
        <v>282</v>
      </c>
      <c r="BW407" s="159" t="s">
        <v>282</v>
      </c>
      <c r="BX407" s="159" t="s">
        <v>282</v>
      </c>
      <c r="BY407" s="159" t="s">
        <v>282</v>
      </c>
      <c r="BZ407" s="159" t="s">
        <v>282</v>
      </c>
      <c r="CA407" s="159" t="s">
        <v>282</v>
      </c>
      <c r="CB407" s="159" t="s">
        <v>282</v>
      </c>
      <c r="CC407" s="159" t="s">
        <v>282</v>
      </c>
      <c r="CD407" s="159" t="s">
        <v>282</v>
      </c>
      <c r="CE407" s="159" t="s">
        <v>282</v>
      </c>
      <c r="CF407" s="159" t="s">
        <v>282</v>
      </c>
      <c r="CG407" s="159" t="s">
        <v>282</v>
      </c>
      <c r="CH407" s="159" t="s">
        <v>282</v>
      </c>
      <c r="CI407" s="159" t="s">
        <v>282</v>
      </c>
      <c r="CJ407" s="159" t="s">
        <v>282</v>
      </c>
      <c r="CK407" s="159" t="s">
        <v>282</v>
      </c>
      <c r="CL407" s="159" t="s">
        <v>282</v>
      </c>
      <c r="CM407" s="159" t="s">
        <v>282</v>
      </c>
      <c r="CN407" s="159" t="s">
        <v>282</v>
      </c>
      <c r="CO407" s="159" t="s">
        <v>282</v>
      </c>
      <c r="CP407" s="159" t="s">
        <v>282</v>
      </c>
      <c r="CQ407" s="159" t="s">
        <v>282</v>
      </c>
      <c r="CR407" s="159" t="s">
        <v>282</v>
      </c>
      <c r="CS407" s="159" t="s">
        <v>282</v>
      </c>
      <c r="CT407" s="159" t="s">
        <v>282</v>
      </c>
      <c r="CU407" s="159" t="s">
        <v>282</v>
      </c>
      <c r="CV407" s="159" t="s">
        <v>282</v>
      </c>
      <c r="CW407" s="159" t="s">
        <v>282</v>
      </c>
      <c r="CX407" s="159" t="s">
        <v>282</v>
      </c>
      <c r="CY407" s="159" t="s">
        <v>282</v>
      </c>
      <c r="CZ407" s="159" t="s">
        <v>282</v>
      </c>
      <c r="DA407" s="159" t="s">
        <v>282</v>
      </c>
      <c r="DB407" s="159" t="s">
        <v>282</v>
      </c>
      <c r="DC407" s="159" t="s">
        <v>282</v>
      </c>
      <c r="DD407" s="159" t="s">
        <v>282</v>
      </c>
      <c r="DE407" s="159" t="s">
        <v>282</v>
      </c>
      <c r="DF407" s="159" t="s">
        <v>282</v>
      </c>
      <c r="DG407" s="159" t="s">
        <v>282</v>
      </c>
      <c r="DH407" s="159" t="s">
        <v>282</v>
      </c>
      <c r="DI407" s="159" t="s">
        <v>282</v>
      </c>
      <c r="DJ407" s="159" t="s">
        <v>282</v>
      </c>
      <c r="DK407" s="159" t="s">
        <v>282</v>
      </c>
      <c r="DL407" s="159" t="s">
        <v>282</v>
      </c>
      <c r="DM407" s="159" t="s">
        <v>282</v>
      </c>
      <c r="DN407" s="159" t="s">
        <v>282</v>
      </c>
      <c r="DO407" s="159" t="s">
        <v>282</v>
      </c>
      <c r="DP407" s="159" t="s">
        <v>282</v>
      </c>
      <c r="DQ407" s="159" t="s">
        <v>282</v>
      </c>
      <c r="DR407" s="159" t="s">
        <v>282</v>
      </c>
      <c r="DS407" s="159" t="s">
        <v>282</v>
      </c>
      <c r="DT407" s="159" t="s">
        <v>282</v>
      </c>
      <c r="DU407" s="159" t="s">
        <v>282</v>
      </c>
      <c r="DV407" s="159" t="s">
        <v>282</v>
      </c>
      <c r="DW407" s="159" t="s">
        <v>282</v>
      </c>
      <c r="DX407" s="159" t="s">
        <v>282</v>
      </c>
      <c r="DY407" s="159" t="s">
        <v>282</v>
      </c>
      <c r="DZ407" s="159" t="s">
        <v>282</v>
      </c>
      <c r="EA407" s="159" t="s">
        <v>282</v>
      </c>
      <c r="EB407" s="159" t="s">
        <v>282</v>
      </c>
      <c r="EC407" s="159" t="s">
        <v>282</v>
      </c>
      <c r="ED407" s="159" t="s">
        <v>282</v>
      </c>
      <c r="EE407" s="159" t="s">
        <v>282</v>
      </c>
      <c r="EF407" s="159" t="s">
        <v>282</v>
      </c>
      <c r="EG407" s="159" t="s">
        <v>282</v>
      </c>
      <c r="EH407" s="159" t="s">
        <v>282</v>
      </c>
      <c r="EI407" s="159" t="s">
        <v>282</v>
      </c>
      <c r="EJ407" s="159" t="s">
        <v>282</v>
      </c>
      <c r="EK407" s="159" t="s">
        <v>282</v>
      </c>
      <c r="EL407" s="159" t="s">
        <v>282</v>
      </c>
      <c r="EM407" s="159" t="s">
        <v>282</v>
      </c>
      <c r="EN407" s="159" t="s">
        <v>282</v>
      </c>
      <c r="EO407" s="159" t="s">
        <v>282</v>
      </c>
      <c r="EP407" s="159" t="s">
        <v>282</v>
      </c>
      <c r="EQ407" s="159" t="s">
        <v>282</v>
      </c>
      <c r="ER407" s="159" t="s">
        <v>282</v>
      </c>
      <c r="ES407" s="159" t="s">
        <v>282</v>
      </c>
      <c r="ET407" s="159" t="s">
        <v>282</v>
      </c>
      <c r="EU407" s="159" t="s">
        <v>282</v>
      </c>
      <c r="EV407" s="159" t="s">
        <v>282</v>
      </c>
      <c r="EW407" s="159" t="s">
        <v>282</v>
      </c>
      <c r="EX407" s="159" t="s">
        <v>282</v>
      </c>
      <c r="EY407" s="159" t="s">
        <v>282</v>
      </c>
      <c r="EZ407" s="159" t="s">
        <v>282</v>
      </c>
      <c r="FA407" s="159" t="s">
        <v>282</v>
      </c>
      <c r="FB407" s="159" t="s">
        <v>282</v>
      </c>
      <c r="FC407" s="159" t="s">
        <v>282</v>
      </c>
      <c r="FD407" s="159" t="s">
        <v>282</v>
      </c>
      <c r="FE407" s="159" t="s">
        <v>282</v>
      </c>
      <c r="FF407" s="159" t="s">
        <v>282</v>
      </c>
      <c r="FG407" s="159" t="s">
        <v>282</v>
      </c>
      <c r="FH407" s="159" t="s">
        <v>282</v>
      </c>
      <c r="FI407" s="159" t="s">
        <v>282</v>
      </c>
      <c r="FJ407" s="159" t="s">
        <v>282</v>
      </c>
      <c r="FK407" s="159" t="s">
        <v>282</v>
      </c>
      <c r="FL407" s="159" t="s">
        <v>282</v>
      </c>
      <c r="FM407" s="159" t="s">
        <v>282</v>
      </c>
      <c r="FN407" s="159" t="s">
        <v>282</v>
      </c>
      <c r="FO407" s="159" t="s">
        <v>282</v>
      </c>
      <c r="FP407" s="159" t="s">
        <v>282</v>
      </c>
      <c r="FQ407" s="159" t="s">
        <v>282</v>
      </c>
      <c r="FR407" s="159" t="s">
        <v>282</v>
      </c>
      <c r="FS407" s="159" t="s">
        <v>282</v>
      </c>
      <c r="FT407" s="159" t="s">
        <v>282</v>
      </c>
    </row>
    <row r="408" spans="1:176" x14ac:dyDescent="0.25">
      <c r="A408" s="66" t="s">
        <v>640</v>
      </c>
      <c r="B408" s="159" t="s">
        <v>282</v>
      </c>
      <c r="C408" s="66" t="str">
        <f>IF(ISNUMBER(Severity!H408)=FALSE,Severity!F408,IF(Severity!H408&gt;=0.5,"YES","NO"))</f>
        <v>YES</v>
      </c>
      <c r="D408" s="66" t="str">
        <f>IF(ISNUMBER(Severity!I408)=FALSE,Severity!G408,IF(Severity!I408&gt;0.5,"YES","NO"))</f>
        <v>NO</v>
      </c>
      <c r="E408" s="159">
        <v>3</v>
      </c>
      <c r="F408" s="159">
        <v>2</v>
      </c>
      <c r="G408" s="66" t="s">
        <v>263</v>
      </c>
      <c r="H408" s="159" t="s">
        <v>10507</v>
      </c>
      <c r="I408" s="66">
        <v>1</v>
      </c>
      <c r="J408" s="159">
        <v>1</v>
      </c>
      <c r="K408" s="159" t="s">
        <v>282</v>
      </c>
      <c r="L408" s="159" t="s">
        <v>282</v>
      </c>
      <c r="M408" s="159" t="s">
        <v>282</v>
      </c>
      <c r="N408" s="159" t="s">
        <v>282</v>
      </c>
      <c r="O408" s="159" t="s">
        <v>282</v>
      </c>
      <c r="P408" s="159" t="s">
        <v>282</v>
      </c>
      <c r="Q408" s="159" t="s">
        <v>282</v>
      </c>
      <c r="R408" s="159" t="s">
        <v>282</v>
      </c>
      <c r="S408" s="159" t="s">
        <v>299</v>
      </c>
      <c r="T408" s="159">
        <v>17</v>
      </c>
      <c r="U408" s="159">
        <v>22.9</v>
      </c>
      <c r="V408" s="159">
        <v>5.2</v>
      </c>
      <c r="W408" s="159">
        <v>12</v>
      </c>
      <c r="X408" s="159" t="s">
        <v>282</v>
      </c>
      <c r="Y408" s="159" t="s">
        <v>282</v>
      </c>
      <c r="Z408" s="159" t="s">
        <v>282</v>
      </c>
      <c r="AA408" s="66">
        <v>10.3</v>
      </c>
      <c r="AB408" s="66">
        <v>8.1</v>
      </c>
      <c r="AC408" s="66">
        <v>12</v>
      </c>
      <c r="AD408" s="66" t="s">
        <v>282</v>
      </c>
      <c r="AE408" s="66" t="s">
        <v>282</v>
      </c>
      <c r="AF408" s="66" t="s">
        <v>282</v>
      </c>
      <c r="AG408" s="66" t="s">
        <v>282</v>
      </c>
      <c r="AH408" s="66" t="s">
        <v>282</v>
      </c>
      <c r="AI408" s="66" t="s">
        <v>282</v>
      </c>
      <c r="AJ408" s="66" t="s">
        <v>282</v>
      </c>
      <c r="AK408" s="66" t="s">
        <v>282</v>
      </c>
      <c r="AL408" s="66" t="s">
        <v>282</v>
      </c>
      <c r="AM408" s="159">
        <v>12</v>
      </c>
      <c r="AN408" s="159">
        <v>11</v>
      </c>
      <c r="AO408" s="161" t="s">
        <v>790</v>
      </c>
      <c r="AP408" s="159" t="s">
        <v>10507</v>
      </c>
      <c r="AQ408" s="66">
        <v>2</v>
      </c>
      <c r="AR408" s="159">
        <v>4</v>
      </c>
      <c r="AS408" s="159" t="s">
        <v>282</v>
      </c>
      <c r="AT408" s="159" t="s">
        <v>282</v>
      </c>
      <c r="AU408" s="159" t="s">
        <v>282</v>
      </c>
      <c r="AV408" s="159" t="s">
        <v>282</v>
      </c>
      <c r="AW408" s="159" t="s">
        <v>282</v>
      </c>
      <c r="AX408" s="159" t="s">
        <v>282</v>
      </c>
      <c r="AY408" s="159" t="s">
        <v>282</v>
      </c>
      <c r="AZ408" s="159" t="s">
        <v>282</v>
      </c>
      <c r="BA408" s="159" t="s">
        <v>299</v>
      </c>
      <c r="BB408" s="159">
        <v>17</v>
      </c>
      <c r="BC408" s="159">
        <v>22.3</v>
      </c>
      <c r="BD408" s="159">
        <v>5.6</v>
      </c>
      <c r="BE408" s="159">
        <v>12</v>
      </c>
      <c r="BF408" s="159" t="s">
        <v>282</v>
      </c>
      <c r="BG408" s="159" t="s">
        <v>282</v>
      </c>
      <c r="BH408" s="159" t="s">
        <v>282</v>
      </c>
      <c r="BI408" s="66">
        <v>16.8</v>
      </c>
      <c r="BJ408" s="66">
        <v>7.8</v>
      </c>
      <c r="BK408" s="66">
        <v>12</v>
      </c>
      <c r="BL408" s="66" t="s">
        <v>282</v>
      </c>
      <c r="BM408" s="66" t="s">
        <v>282</v>
      </c>
      <c r="BN408" s="66" t="s">
        <v>282</v>
      </c>
      <c r="BO408" s="66" t="s">
        <v>282</v>
      </c>
      <c r="BP408" s="66" t="s">
        <v>282</v>
      </c>
      <c r="BQ408" s="66" t="s">
        <v>282</v>
      </c>
      <c r="BR408" s="66" t="s">
        <v>282</v>
      </c>
      <c r="BS408" s="66" t="s">
        <v>282</v>
      </c>
      <c r="BT408" s="66" t="s">
        <v>282</v>
      </c>
      <c r="BU408" s="159">
        <v>12</v>
      </c>
      <c r="BV408" s="159">
        <v>8</v>
      </c>
      <c r="BW408" s="159" t="s">
        <v>282</v>
      </c>
      <c r="BX408" s="159" t="s">
        <v>282</v>
      </c>
      <c r="BY408" s="159" t="s">
        <v>282</v>
      </c>
      <c r="BZ408" s="159" t="s">
        <v>282</v>
      </c>
      <c r="CA408" s="159" t="s">
        <v>282</v>
      </c>
      <c r="CB408" s="159" t="s">
        <v>282</v>
      </c>
      <c r="CC408" s="159" t="s">
        <v>282</v>
      </c>
      <c r="CD408" s="159" t="s">
        <v>282</v>
      </c>
      <c r="CE408" s="159" t="s">
        <v>282</v>
      </c>
      <c r="CF408" s="159" t="s">
        <v>282</v>
      </c>
      <c r="CG408" s="159" t="s">
        <v>282</v>
      </c>
      <c r="CH408" s="159" t="s">
        <v>282</v>
      </c>
      <c r="CI408" s="159" t="s">
        <v>282</v>
      </c>
      <c r="CJ408" s="159" t="s">
        <v>282</v>
      </c>
      <c r="CK408" s="159" t="s">
        <v>282</v>
      </c>
      <c r="CL408" s="159" t="s">
        <v>282</v>
      </c>
      <c r="CM408" s="159" t="s">
        <v>282</v>
      </c>
      <c r="CN408" s="159" t="s">
        <v>282</v>
      </c>
      <c r="CO408" s="159" t="s">
        <v>282</v>
      </c>
      <c r="CP408" s="159" t="s">
        <v>282</v>
      </c>
      <c r="CQ408" s="159" t="s">
        <v>282</v>
      </c>
      <c r="CR408" s="159" t="s">
        <v>282</v>
      </c>
      <c r="CS408" s="159" t="s">
        <v>282</v>
      </c>
      <c r="CT408" s="159" t="s">
        <v>282</v>
      </c>
      <c r="CU408" s="159" t="s">
        <v>282</v>
      </c>
      <c r="CV408" s="159" t="s">
        <v>282</v>
      </c>
      <c r="CW408" s="159" t="s">
        <v>282</v>
      </c>
      <c r="CX408" s="159" t="s">
        <v>282</v>
      </c>
      <c r="CY408" s="159" t="s">
        <v>282</v>
      </c>
      <c r="CZ408" s="159" t="s">
        <v>282</v>
      </c>
      <c r="DA408" s="159" t="s">
        <v>282</v>
      </c>
      <c r="DB408" s="159" t="s">
        <v>282</v>
      </c>
      <c r="DC408" s="159" t="s">
        <v>282</v>
      </c>
      <c r="DD408" s="159" t="s">
        <v>282</v>
      </c>
      <c r="DE408" s="159" t="s">
        <v>282</v>
      </c>
      <c r="DF408" s="159" t="s">
        <v>282</v>
      </c>
      <c r="DG408" s="159" t="s">
        <v>282</v>
      </c>
      <c r="DH408" s="159" t="s">
        <v>282</v>
      </c>
      <c r="DI408" s="159" t="s">
        <v>282</v>
      </c>
      <c r="DJ408" s="159" t="s">
        <v>282</v>
      </c>
      <c r="DK408" s="159" t="s">
        <v>282</v>
      </c>
      <c r="DL408" s="159" t="s">
        <v>282</v>
      </c>
      <c r="DM408" s="159" t="s">
        <v>282</v>
      </c>
      <c r="DN408" s="159" t="s">
        <v>282</v>
      </c>
      <c r="DO408" s="159" t="s">
        <v>282</v>
      </c>
      <c r="DP408" s="159" t="s">
        <v>282</v>
      </c>
      <c r="DQ408" s="159" t="s">
        <v>282</v>
      </c>
      <c r="DR408" s="159" t="s">
        <v>282</v>
      </c>
      <c r="DS408" s="159" t="s">
        <v>282</v>
      </c>
      <c r="DT408" s="159" t="s">
        <v>282</v>
      </c>
      <c r="DU408" s="159" t="s">
        <v>282</v>
      </c>
      <c r="DV408" s="159" t="s">
        <v>282</v>
      </c>
      <c r="DW408" s="159" t="s">
        <v>282</v>
      </c>
      <c r="DX408" s="159" t="s">
        <v>282</v>
      </c>
      <c r="DY408" s="159" t="s">
        <v>282</v>
      </c>
      <c r="DZ408" s="159" t="s">
        <v>282</v>
      </c>
      <c r="EA408" s="159" t="s">
        <v>282</v>
      </c>
      <c r="EB408" s="159" t="s">
        <v>282</v>
      </c>
      <c r="EC408" s="159" t="s">
        <v>282</v>
      </c>
      <c r="ED408" s="159" t="s">
        <v>282</v>
      </c>
      <c r="EE408" s="159" t="s">
        <v>282</v>
      </c>
      <c r="EF408" s="159" t="s">
        <v>282</v>
      </c>
      <c r="EG408" s="159" t="s">
        <v>282</v>
      </c>
      <c r="EH408" s="159" t="s">
        <v>282</v>
      </c>
      <c r="EI408" s="159" t="s">
        <v>282</v>
      </c>
      <c r="EJ408" s="159" t="s">
        <v>282</v>
      </c>
      <c r="EK408" s="159" t="s">
        <v>282</v>
      </c>
      <c r="EL408" s="159" t="s">
        <v>282</v>
      </c>
      <c r="EM408" s="159" t="s">
        <v>282</v>
      </c>
      <c r="EN408" s="159" t="s">
        <v>282</v>
      </c>
      <c r="EO408" s="159" t="s">
        <v>282</v>
      </c>
      <c r="EP408" s="159" t="s">
        <v>282</v>
      </c>
      <c r="EQ408" s="159" t="s">
        <v>282</v>
      </c>
      <c r="ER408" s="159" t="s">
        <v>282</v>
      </c>
      <c r="ES408" s="159" t="s">
        <v>282</v>
      </c>
      <c r="ET408" s="159" t="s">
        <v>282</v>
      </c>
      <c r="EU408" s="159" t="s">
        <v>282</v>
      </c>
      <c r="EV408" s="159" t="s">
        <v>282</v>
      </c>
      <c r="EW408" s="159" t="s">
        <v>282</v>
      </c>
      <c r="EX408" s="159" t="s">
        <v>282</v>
      </c>
      <c r="EY408" s="159" t="s">
        <v>282</v>
      </c>
      <c r="EZ408" s="159" t="s">
        <v>282</v>
      </c>
      <c r="FA408" s="159" t="s">
        <v>282</v>
      </c>
      <c r="FB408" s="159" t="s">
        <v>282</v>
      </c>
      <c r="FC408" s="159" t="s">
        <v>282</v>
      </c>
      <c r="FD408" s="159" t="s">
        <v>282</v>
      </c>
      <c r="FE408" s="159" t="s">
        <v>282</v>
      </c>
      <c r="FF408" s="159" t="s">
        <v>282</v>
      </c>
      <c r="FG408" s="159" t="s">
        <v>282</v>
      </c>
      <c r="FH408" s="159" t="s">
        <v>282</v>
      </c>
      <c r="FI408" s="159" t="s">
        <v>282</v>
      </c>
      <c r="FJ408" s="159" t="s">
        <v>282</v>
      </c>
      <c r="FK408" s="159" t="s">
        <v>282</v>
      </c>
      <c r="FL408" s="159" t="s">
        <v>282</v>
      </c>
      <c r="FM408" s="159" t="s">
        <v>282</v>
      </c>
      <c r="FN408" s="159" t="s">
        <v>282</v>
      </c>
      <c r="FO408" s="159" t="s">
        <v>282</v>
      </c>
      <c r="FP408" s="159" t="s">
        <v>282</v>
      </c>
      <c r="FQ408" s="159" t="s">
        <v>282</v>
      </c>
      <c r="FR408" s="159" t="s">
        <v>282</v>
      </c>
      <c r="FS408" s="159" t="s">
        <v>282</v>
      </c>
      <c r="FT408" s="159" t="s">
        <v>282</v>
      </c>
    </row>
    <row r="409" spans="1:176" x14ac:dyDescent="0.25">
      <c r="A409" s="66" t="s">
        <v>14517</v>
      </c>
      <c r="B409" s="159" t="s">
        <v>282</v>
      </c>
      <c r="C409" s="66" t="str">
        <f>IF(ISNUMBER(Severity!H409)=FALSE,Severity!F409,IF(Severity!H409&gt;=0.5,"YES","NO"))</f>
        <v>NO</v>
      </c>
      <c r="D409" s="66" t="str">
        <f>IF(ISNUMBER(Severity!I409)=FALSE,Severity!G409,IF(Severity!I409&gt;0.5,"YES","NO"))</f>
        <v>YES</v>
      </c>
      <c r="E409" s="159">
        <v>6</v>
      </c>
      <c r="F409" s="159">
        <v>3</v>
      </c>
      <c r="G409" s="212" t="s">
        <v>673</v>
      </c>
      <c r="H409" s="159" t="s">
        <v>183</v>
      </c>
      <c r="I409" s="66" t="s">
        <v>282</v>
      </c>
      <c r="J409" s="159">
        <v>36</v>
      </c>
      <c r="K409" s="159" t="s">
        <v>282</v>
      </c>
      <c r="L409" s="159" t="s">
        <v>282</v>
      </c>
      <c r="M409" s="159" t="s">
        <v>282</v>
      </c>
      <c r="N409" s="159" t="s">
        <v>282</v>
      </c>
      <c r="O409" s="159" t="s">
        <v>282</v>
      </c>
      <c r="P409" s="159" t="s">
        <v>282</v>
      </c>
      <c r="Q409" s="159" t="s">
        <v>282</v>
      </c>
      <c r="R409" s="159" t="s">
        <v>282</v>
      </c>
      <c r="S409" s="159" t="s">
        <v>435</v>
      </c>
      <c r="T409" s="159">
        <v>21</v>
      </c>
      <c r="U409" s="159">
        <v>20.94</v>
      </c>
      <c r="V409" s="159">
        <v>10.99</v>
      </c>
      <c r="W409" s="159">
        <v>144</v>
      </c>
      <c r="X409" s="159" t="s">
        <v>282</v>
      </c>
      <c r="Y409" s="159" t="s">
        <v>282</v>
      </c>
      <c r="Z409" s="159" t="s">
        <v>282</v>
      </c>
      <c r="AA409" s="159">
        <v>16.37</v>
      </c>
      <c r="AB409" s="159">
        <v>11.69</v>
      </c>
      <c r="AC409" s="159">
        <v>144</v>
      </c>
      <c r="AD409" s="159" t="s">
        <v>282</v>
      </c>
      <c r="AE409" s="159" t="s">
        <v>282</v>
      </c>
      <c r="AF409" s="159" t="s">
        <v>282</v>
      </c>
      <c r="AG409" s="159" t="s">
        <v>282</v>
      </c>
      <c r="AH409" s="159" t="s">
        <v>282</v>
      </c>
      <c r="AI409" s="159" t="s">
        <v>282</v>
      </c>
      <c r="AJ409" s="159" t="s">
        <v>282</v>
      </c>
      <c r="AK409" s="159" t="s">
        <v>282</v>
      </c>
      <c r="AL409" s="159" t="s">
        <v>282</v>
      </c>
      <c r="AM409" s="159">
        <v>144</v>
      </c>
      <c r="AN409" s="159">
        <v>108</v>
      </c>
      <c r="AO409" s="161" t="s">
        <v>14518</v>
      </c>
      <c r="AP409" s="159" t="s">
        <v>183</v>
      </c>
      <c r="AQ409" s="66" t="s">
        <v>282</v>
      </c>
      <c r="AR409" s="159">
        <v>22</v>
      </c>
      <c r="AS409" s="159" t="s">
        <v>282</v>
      </c>
      <c r="AT409" s="159" t="s">
        <v>282</v>
      </c>
      <c r="AU409" s="159" t="s">
        <v>282</v>
      </c>
      <c r="AV409" s="159" t="s">
        <v>282</v>
      </c>
      <c r="AW409" s="159" t="s">
        <v>282</v>
      </c>
      <c r="AX409" s="159" t="s">
        <v>282</v>
      </c>
      <c r="AY409" s="159" t="s">
        <v>282</v>
      </c>
      <c r="AZ409" s="159" t="s">
        <v>282</v>
      </c>
      <c r="BA409" s="159" t="s">
        <v>435</v>
      </c>
      <c r="BB409" s="159">
        <v>21</v>
      </c>
      <c r="BC409" s="159">
        <v>21.18</v>
      </c>
      <c r="BD409" s="159">
        <v>9.8699999999999992</v>
      </c>
      <c r="BE409" s="159">
        <v>154</v>
      </c>
      <c r="BF409" s="159" t="s">
        <v>282</v>
      </c>
      <c r="BG409" s="159" t="s">
        <v>282</v>
      </c>
      <c r="BH409" s="159" t="s">
        <v>282</v>
      </c>
      <c r="BI409" s="159">
        <v>18.23</v>
      </c>
      <c r="BJ409" s="159">
        <v>11.35</v>
      </c>
      <c r="BK409" s="159">
        <v>154</v>
      </c>
      <c r="BL409" s="159" t="s">
        <v>282</v>
      </c>
      <c r="BM409" s="159" t="s">
        <v>282</v>
      </c>
      <c r="BN409" s="159" t="s">
        <v>282</v>
      </c>
      <c r="BO409" s="159" t="s">
        <v>282</v>
      </c>
      <c r="BP409" s="159" t="s">
        <v>282</v>
      </c>
      <c r="BQ409" s="159" t="s">
        <v>282</v>
      </c>
      <c r="BR409" s="159" t="s">
        <v>282</v>
      </c>
      <c r="BS409" s="159" t="s">
        <v>282</v>
      </c>
      <c r="BT409" s="159" t="s">
        <v>282</v>
      </c>
      <c r="BU409" s="159">
        <v>154</v>
      </c>
      <c r="BV409" s="159">
        <v>132</v>
      </c>
      <c r="BW409" s="159" t="s">
        <v>682</v>
      </c>
      <c r="BX409" s="159" t="s">
        <v>183</v>
      </c>
      <c r="BY409" s="159" t="s">
        <v>282</v>
      </c>
      <c r="BZ409" s="159">
        <v>24</v>
      </c>
      <c r="CA409" s="159" t="s">
        <v>282</v>
      </c>
      <c r="CB409" s="159" t="s">
        <v>282</v>
      </c>
      <c r="CC409" s="159" t="s">
        <v>282</v>
      </c>
      <c r="CD409" s="159" t="s">
        <v>282</v>
      </c>
      <c r="CE409" s="159" t="s">
        <v>282</v>
      </c>
      <c r="CF409" s="159" t="s">
        <v>282</v>
      </c>
      <c r="CG409" s="159" t="s">
        <v>282</v>
      </c>
      <c r="CH409" s="159" t="s">
        <v>282</v>
      </c>
      <c r="CI409" s="159" t="s">
        <v>435</v>
      </c>
      <c r="CJ409" s="159">
        <v>21</v>
      </c>
      <c r="CK409" s="159">
        <v>19.23</v>
      </c>
      <c r="CL409" s="159">
        <v>9.82</v>
      </c>
      <c r="CM409" s="159">
        <v>158</v>
      </c>
      <c r="CN409" s="159" t="s">
        <v>282</v>
      </c>
      <c r="CO409" s="159" t="s">
        <v>282</v>
      </c>
      <c r="CP409" s="159" t="s">
        <v>282</v>
      </c>
      <c r="CQ409" s="159">
        <v>16.61</v>
      </c>
      <c r="CR409" s="159">
        <v>10.83</v>
      </c>
      <c r="CS409" s="159">
        <v>158</v>
      </c>
      <c r="CT409" s="159" t="s">
        <v>282</v>
      </c>
      <c r="CU409" s="159" t="s">
        <v>282</v>
      </c>
      <c r="CV409" s="159" t="s">
        <v>282</v>
      </c>
      <c r="CW409" s="159" t="s">
        <v>282</v>
      </c>
      <c r="CX409" s="159" t="s">
        <v>282</v>
      </c>
      <c r="CY409" s="159" t="s">
        <v>282</v>
      </c>
      <c r="CZ409" s="159" t="s">
        <v>282</v>
      </c>
      <c r="DA409" s="159" t="s">
        <v>282</v>
      </c>
      <c r="DB409" s="159" t="s">
        <v>282</v>
      </c>
      <c r="DC409" s="159">
        <v>158</v>
      </c>
      <c r="DD409" s="159">
        <v>134</v>
      </c>
      <c r="DE409" s="159" t="s">
        <v>282</v>
      </c>
      <c r="DF409" s="159" t="s">
        <v>282</v>
      </c>
      <c r="DG409" s="159" t="s">
        <v>282</v>
      </c>
      <c r="DH409" s="159" t="s">
        <v>282</v>
      </c>
      <c r="DI409" s="159" t="s">
        <v>282</v>
      </c>
      <c r="DJ409" s="159" t="s">
        <v>282</v>
      </c>
      <c r="DK409" s="159" t="s">
        <v>282</v>
      </c>
      <c r="DL409" s="159" t="s">
        <v>282</v>
      </c>
      <c r="DM409" s="159" t="s">
        <v>282</v>
      </c>
      <c r="DN409" s="159" t="s">
        <v>282</v>
      </c>
      <c r="DO409" s="159" t="s">
        <v>282</v>
      </c>
      <c r="DP409" s="159" t="s">
        <v>282</v>
      </c>
      <c r="DQ409" s="159" t="s">
        <v>282</v>
      </c>
      <c r="DR409" s="159" t="s">
        <v>282</v>
      </c>
      <c r="DS409" s="159" t="s">
        <v>282</v>
      </c>
      <c r="DT409" s="159" t="s">
        <v>282</v>
      </c>
      <c r="DU409" s="159" t="s">
        <v>282</v>
      </c>
      <c r="DV409" s="159" t="s">
        <v>282</v>
      </c>
      <c r="DW409" s="159" t="s">
        <v>282</v>
      </c>
      <c r="DX409" s="159" t="s">
        <v>282</v>
      </c>
      <c r="DY409" s="159" t="s">
        <v>282</v>
      </c>
      <c r="DZ409" s="159" t="s">
        <v>282</v>
      </c>
      <c r="EA409" s="159" t="s">
        <v>282</v>
      </c>
      <c r="EB409" s="159" t="s">
        <v>282</v>
      </c>
      <c r="EC409" s="159" t="s">
        <v>282</v>
      </c>
      <c r="ED409" s="159" t="s">
        <v>282</v>
      </c>
      <c r="EE409" s="159" t="s">
        <v>282</v>
      </c>
      <c r="EF409" s="159" t="s">
        <v>282</v>
      </c>
      <c r="EG409" s="159" t="s">
        <v>282</v>
      </c>
      <c r="EH409" s="159" t="s">
        <v>282</v>
      </c>
      <c r="EI409" s="159" t="s">
        <v>282</v>
      </c>
      <c r="EJ409" s="159" t="s">
        <v>282</v>
      </c>
      <c r="EK409" s="159" t="s">
        <v>282</v>
      </c>
      <c r="EL409" s="159" t="s">
        <v>282</v>
      </c>
      <c r="EM409" s="159" t="s">
        <v>282</v>
      </c>
      <c r="EN409" s="159" t="s">
        <v>282</v>
      </c>
      <c r="EO409" s="159" t="s">
        <v>282</v>
      </c>
      <c r="EP409" s="159" t="s">
        <v>282</v>
      </c>
      <c r="EQ409" s="159" t="s">
        <v>282</v>
      </c>
      <c r="ER409" s="159" t="s">
        <v>282</v>
      </c>
      <c r="ES409" s="159" t="s">
        <v>282</v>
      </c>
      <c r="ET409" s="159" t="s">
        <v>282</v>
      </c>
      <c r="EU409" s="159" t="s">
        <v>282</v>
      </c>
      <c r="EV409" s="159" t="s">
        <v>282</v>
      </c>
      <c r="EW409" s="159" t="s">
        <v>282</v>
      </c>
      <c r="EX409" s="159" t="s">
        <v>282</v>
      </c>
      <c r="EY409" s="159" t="s">
        <v>282</v>
      </c>
      <c r="EZ409" s="159" t="s">
        <v>282</v>
      </c>
      <c r="FA409" s="159" t="s">
        <v>282</v>
      </c>
      <c r="FB409" s="159" t="s">
        <v>282</v>
      </c>
      <c r="FC409" s="159" t="s">
        <v>282</v>
      </c>
      <c r="FD409" s="159" t="s">
        <v>282</v>
      </c>
      <c r="FE409" s="159" t="s">
        <v>282</v>
      </c>
      <c r="FF409" s="159" t="s">
        <v>282</v>
      </c>
      <c r="FG409" s="159" t="s">
        <v>282</v>
      </c>
      <c r="FH409" s="159" t="s">
        <v>282</v>
      </c>
      <c r="FI409" s="159" t="s">
        <v>282</v>
      </c>
      <c r="FJ409" s="159" t="s">
        <v>282</v>
      </c>
      <c r="FK409" s="159" t="s">
        <v>282</v>
      </c>
      <c r="FL409" s="159" t="s">
        <v>282</v>
      </c>
      <c r="FM409" s="159" t="s">
        <v>282</v>
      </c>
      <c r="FN409" s="159" t="s">
        <v>282</v>
      </c>
      <c r="FO409" s="159" t="s">
        <v>282</v>
      </c>
      <c r="FP409" s="159" t="s">
        <v>282</v>
      </c>
      <c r="FQ409" s="159" t="s">
        <v>282</v>
      </c>
      <c r="FR409" s="159" t="s">
        <v>282</v>
      </c>
      <c r="FS409" s="159" t="s">
        <v>282</v>
      </c>
      <c r="FT409" s="159" t="s">
        <v>282</v>
      </c>
    </row>
    <row r="410" spans="1:176" x14ac:dyDescent="0.25">
      <c r="A410" s="212" t="s">
        <v>8500</v>
      </c>
      <c r="B410" s="159" t="s">
        <v>15794</v>
      </c>
      <c r="C410" s="66" t="str">
        <f>IF(ISNUMBER(Severity!H410)=FALSE,Severity!F410,IF(Severity!H410&gt;=0.5,"YES","NO"))</f>
        <v>NO</v>
      </c>
      <c r="D410" s="66" t="str">
        <f>IF(ISNUMBER(Severity!I410)=FALSE,Severity!G410,IF(Severity!I410&gt;0.5,"YES","NO"))</f>
        <v>YES</v>
      </c>
      <c r="E410" s="159">
        <v>12</v>
      </c>
      <c r="F410" s="159">
        <v>2</v>
      </c>
      <c r="G410" s="212" t="s">
        <v>252</v>
      </c>
      <c r="H410" s="159" t="s">
        <v>10507</v>
      </c>
      <c r="I410" s="66">
        <v>9</v>
      </c>
      <c r="J410" s="159">
        <v>9</v>
      </c>
      <c r="K410" s="159" t="s">
        <v>299</v>
      </c>
      <c r="L410" s="159">
        <v>21</v>
      </c>
      <c r="M410" s="159">
        <v>10</v>
      </c>
      <c r="N410" s="159">
        <v>6</v>
      </c>
      <c r="O410" s="159" t="s">
        <v>299</v>
      </c>
      <c r="P410" s="159">
        <v>21</v>
      </c>
      <c r="Q410" s="159">
        <v>13</v>
      </c>
      <c r="R410" s="159">
        <v>50</v>
      </c>
      <c r="S410" s="159" t="s">
        <v>299</v>
      </c>
      <c r="T410" s="159">
        <v>21</v>
      </c>
      <c r="U410" s="159">
        <v>15.4</v>
      </c>
      <c r="V410" s="159">
        <v>5.2</v>
      </c>
      <c r="W410" s="159">
        <v>36</v>
      </c>
      <c r="X410" s="159" t="s">
        <v>282</v>
      </c>
      <c r="Y410" s="159" t="s">
        <v>282</v>
      </c>
      <c r="Z410" s="159" t="s">
        <v>282</v>
      </c>
      <c r="AA410" s="159" t="s">
        <v>282</v>
      </c>
      <c r="AB410" s="159" t="s">
        <v>282</v>
      </c>
      <c r="AC410" s="159" t="s">
        <v>282</v>
      </c>
      <c r="AD410" s="159">
        <v>9.4</v>
      </c>
      <c r="AE410" s="159">
        <v>7.7</v>
      </c>
      <c r="AF410" s="159">
        <v>27</v>
      </c>
      <c r="AG410" s="159" t="s">
        <v>282</v>
      </c>
      <c r="AH410" s="159" t="s">
        <v>282</v>
      </c>
      <c r="AI410" s="159" t="s">
        <v>282</v>
      </c>
      <c r="AJ410" s="159" t="s">
        <v>282</v>
      </c>
      <c r="AK410" s="159" t="s">
        <v>282</v>
      </c>
      <c r="AL410" s="159" t="s">
        <v>282</v>
      </c>
      <c r="AM410" s="159">
        <v>36</v>
      </c>
      <c r="AN410" s="159">
        <v>27</v>
      </c>
      <c r="AO410" s="161" t="s">
        <v>790</v>
      </c>
      <c r="AP410" s="159" t="s">
        <v>10507</v>
      </c>
      <c r="AQ410" s="66">
        <v>0</v>
      </c>
      <c r="AR410" s="159">
        <v>4</v>
      </c>
      <c r="AS410" s="159" t="s">
        <v>299</v>
      </c>
      <c r="AT410" s="159">
        <v>21</v>
      </c>
      <c r="AU410" s="159">
        <v>8</v>
      </c>
      <c r="AV410" s="159">
        <v>6</v>
      </c>
      <c r="AW410" s="159" t="s">
        <v>299</v>
      </c>
      <c r="AX410" s="159">
        <v>21</v>
      </c>
      <c r="AY410" s="159">
        <v>9</v>
      </c>
      <c r="AZ410" s="159">
        <v>50</v>
      </c>
      <c r="BA410" s="159" t="s">
        <v>299</v>
      </c>
      <c r="BB410" s="159">
        <v>21</v>
      </c>
      <c r="BC410" s="159">
        <v>14.3</v>
      </c>
      <c r="BD410" s="159">
        <v>5.2</v>
      </c>
      <c r="BE410" s="159">
        <v>33</v>
      </c>
      <c r="BF410" s="159" t="s">
        <v>282</v>
      </c>
      <c r="BG410" s="159" t="s">
        <v>282</v>
      </c>
      <c r="BH410" s="159" t="s">
        <v>282</v>
      </c>
      <c r="BI410" s="159" t="s">
        <v>282</v>
      </c>
      <c r="BJ410" s="159" t="s">
        <v>282</v>
      </c>
      <c r="BK410" s="159" t="s">
        <v>282</v>
      </c>
      <c r="BL410" s="159">
        <v>12.4</v>
      </c>
      <c r="BM410" s="159">
        <v>9.6999999999999993</v>
      </c>
      <c r="BN410" s="159">
        <v>29</v>
      </c>
      <c r="BO410" s="159" t="s">
        <v>282</v>
      </c>
      <c r="BP410" s="159" t="s">
        <v>282</v>
      </c>
      <c r="BQ410" s="159" t="s">
        <v>282</v>
      </c>
      <c r="BR410" s="159" t="s">
        <v>282</v>
      </c>
      <c r="BS410" s="159" t="s">
        <v>282</v>
      </c>
      <c r="BT410" s="159" t="s">
        <v>282</v>
      </c>
      <c r="BU410" s="159">
        <v>33</v>
      </c>
      <c r="BV410" s="159">
        <v>29</v>
      </c>
      <c r="BW410" s="159" t="s">
        <v>282</v>
      </c>
      <c r="BX410" s="159" t="s">
        <v>282</v>
      </c>
      <c r="BY410" s="159" t="s">
        <v>282</v>
      </c>
      <c r="BZ410" s="159" t="s">
        <v>282</v>
      </c>
      <c r="CA410" s="159" t="s">
        <v>282</v>
      </c>
      <c r="CB410" s="159" t="s">
        <v>282</v>
      </c>
      <c r="CC410" s="159" t="s">
        <v>282</v>
      </c>
      <c r="CD410" s="159" t="s">
        <v>282</v>
      </c>
      <c r="CE410" s="159" t="s">
        <v>282</v>
      </c>
      <c r="CF410" s="159" t="s">
        <v>282</v>
      </c>
      <c r="CG410" s="159" t="s">
        <v>282</v>
      </c>
      <c r="CH410" s="159" t="s">
        <v>282</v>
      </c>
      <c r="CI410" s="159" t="s">
        <v>282</v>
      </c>
      <c r="CJ410" s="159" t="s">
        <v>282</v>
      </c>
      <c r="CK410" s="159" t="s">
        <v>282</v>
      </c>
      <c r="CL410" s="159" t="s">
        <v>282</v>
      </c>
      <c r="CM410" s="159" t="s">
        <v>282</v>
      </c>
      <c r="CN410" s="159" t="s">
        <v>282</v>
      </c>
      <c r="CO410" s="159" t="s">
        <v>282</v>
      </c>
      <c r="CP410" s="159" t="s">
        <v>282</v>
      </c>
      <c r="CQ410" s="159" t="s">
        <v>282</v>
      </c>
      <c r="CR410" s="159" t="s">
        <v>282</v>
      </c>
      <c r="CS410" s="159" t="s">
        <v>282</v>
      </c>
      <c r="CT410" s="159" t="s">
        <v>282</v>
      </c>
      <c r="CU410" s="159" t="s">
        <v>282</v>
      </c>
      <c r="CV410" s="159" t="s">
        <v>282</v>
      </c>
      <c r="CW410" s="159" t="s">
        <v>282</v>
      </c>
      <c r="CX410" s="159" t="s">
        <v>282</v>
      </c>
      <c r="CY410" s="159" t="s">
        <v>282</v>
      </c>
      <c r="CZ410" s="159" t="s">
        <v>282</v>
      </c>
      <c r="DA410" s="159" t="s">
        <v>282</v>
      </c>
      <c r="DB410" s="159" t="s">
        <v>282</v>
      </c>
      <c r="DC410" s="159" t="s">
        <v>282</v>
      </c>
      <c r="DD410" s="159" t="s">
        <v>282</v>
      </c>
      <c r="DE410" s="159" t="s">
        <v>282</v>
      </c>
      <c r="DF410" s="159" t="s">
        <v>282</v>
      </c>
      <c r="DG410" s="159" t="s">
        <v>282</v>
      </c>
      <c r="DH410" s="159" t="s">
        <v>282</v>
      </c>
      <c r="DI410" s="159" t="s">
        <v>282</v>
      </c>
      <c r="DJ410" s="159" t="s">
        <v>282</v>
      </c>
      <c r="DK410" s="159" t="s">
        <v>282</v>
      </c>
      <c r="DL410" s="159" t="s">
        <v>282</v>
      </c>
      <c r="DM410" s="159" t="s">
        <v>282</v>
      </c>
      <c r="DN410" s="159" t="s">
        <v>282</v>
      </c>
      <c r="DO410" s="159" t="s">
        <v>282</v>
      </c>
      <c r="DP410" s="159" t="s">
        <v>282</v>
      </c>
      <c r="DQ410" s="159" t="s">
        <v>282</v>
      </c>
      <c r="DR410" s="159" t="s">
        <v>282</v>
      </c>
      <c r="DS410" s="159" t="s">
        <v>282</v>
      </c>
      <c r="DT410" s="159" t="s">
        <v>282</v>
      </c>
      <c r="DU410" s="159" t="s">
        <v>282</v>
      </c>
      <c r="DV410" s="159" t="s">
        <v>282</v>
      </c>
      <c r="DW410" s="159" t="s">
        <v>282</v>
      </c>
      <c r="DX410" s="159" t="s">
        <v>282</v>
      </c>
      <c r="DY410" s="159" t="s">
        <v>282</v>
      </c>
      <c r="DZ410" s="159" t="s">
        <v>282</v>
      </c>
      <c r="EA410" s="159" t="s">
        <v>282</v>
      </c>
      <c r="EB410" s="159" t="s">
        <v>282</v>
      </c>
      <c r="EC410" s="159" t="s">
        <v>282</v>
      </c>
      <c r="ED410" s="159" t="s">
        <v>282</v>
      </c>
      <c r="EE410" s="159" t="s">
        <v>282</v>
      </c>
      <c r="EF410" s="159" t="s">
        <v>282</v>
      </c>
      <c r="EG410" s="159" t="s">
        <v>282</v>
      </c>
      <c r="EH410" s="159" t="s">
        <v>282</v>
      </c>
      <c r="EI410" s="159" t="s">
        <v>282</v>
      </c>
      <c r="EJ410" s="159" t="s">
        <v>282</v>
      </c>
      <c r="EK410" s="159" t="s">
        <v>282</v>
      </c>
      <c r="EL410" s="159" t="s">
        <v>282</v>
      </c>
      <c r="EM410" s="159" t="s">
        <v>282</v>
      </c>
      <c r="EN410" s="159" t="s">
        <v>282</v>
      </c>
      <c r="EO410" s="159" t="s">
        <v>282</v>
      </c>
      <c r="EP410" s="159" t="s">
        <v>282</v>
      </c>
      <c r="EQ410" s="159" t="s">
        <v>282</v>
      </c>
      <c r="ER410" s="159" t="s">
        <v>282</v>
      </c>
      <c r="ES410" s="159" t="s">
        <v>282</v>
      </c>
      <c r="ET410" s="159" t="s">
        <v>282</v>
      </c>
      <c r="EU410" s="159" t="s">
        <v>282</v>
      </c>
      <c r="EV410" s="159" t="s">
        <v>282</v>
      </c>
      <c r="EW410" s="159" t="s">
        <v>282</v>
      </c>
      <c r="EX410" s="159" t="s">
        <v>282</v>
      </c>
      <c r="EY410" s="159" t="s">
        <v>282</v>
      </c>
      <c r="EZ410" s="159" t="s">
        <v>282</v>
      </c>
      <c r="FA410" s="159" t="s">
        <v>282</v>
      </c>
      <c r="FB410" s="159" t="s">
        <v>282</v>
      </c>
      <c r="FC410" s="159" t="s">
        <v>282</v>
      </c>
      <c r="FD410" s="159" t="s">
        <v>282</v>
      </c>
      <c r="FE410" s="159" t="s">
        <v>282</v>
      </c>
      <c r="FF410" s="159" t="s">
        <v>282</v>
      </c>
      <c r="FG410" s="159" t="s">
        <v>282</v>
      </c>
      <c r="FH410" s="159" t="s">
        <v>282</v>
      </c>
      <c r="FI410" s="159" t="s">
        <v>282</v>
      </c>
      <c r="FJ410" s="159" t="s">
        <v>282</v>
      </c>
      <c r="FK410" s="159" t="s">
        <v>282</v>
      </c>
      <c r="FL410" s="159" t="s">
        <v>282</v>
      </c>
      <c r="FM410" s="159" t="s">
        <v>282</v>
      </c>
      <c r="FN410" s="159" t="s">
        <v>282</v>
      </c>
      <c r="FO410" s="159" t="s">
        <v>282</v>
      </c>
      <c r="FP410" s="159" t="s">
        <v>282</v>
      </c>
      <c r="FQ410" s="159" t="s">
        <v>282</v>
      </c>
      <c r="FR410" s="159" t="s">
        <v>282</v>
      </c>
      <c r="FS410" s="159" t="s">
        <v>282</v>
      </c>
      <c r="FT410" s="159" t="s">
        <v>282</v>
      </c>
    </row>
    <row r="411" spans="1:176" x14ac:dyDescent="0.25">
      <c r="A411" s="66" t="s">
        <v>700</v>
      </c>
      <c r="B411" s="159" t="s">
        <v>282</v>
      </c>
      <c r="C411" s="66" t="str">
        <f>IF(ISNUMBER(Severity!H411)=FALSE,Severity!F411,IF(Severity!H411&gt;=0.5,"YES","NO"))</f>
        <v>NO</v>
      </c>
      <c r="D411" s="66" t="str">
        <f>IF(ISNUMBER(Severity!I411)=FALSE,Severity!G411,IF(Severity!I411&gt;0.5,"YES","NO"))</f>
        <v>YES</v>
      </c>
      <c r="E411" s="159">
        <v>4</v>
      </c>
      <c r="F411" s="159">
        <v>3</v>
      </c>
      <c r="G411" s="66" t="s">
        <v>10458</v>
      </c>
      <c r="H411" s="159" t="s">
        <v>183</v>
      </c>
      <c r="I411" s="159" t="s">
        <v>282</v>
      </c>
      <c r="J411" s="159">
        <v>1</v>
      </c>
      <c r="K411" s="159" t="s">
        <v>299</v>
      </c>
      <c r="L411" s="66">
        <v>17</v>
      </c>
      <c r="M411" s="66">
        <v>10</v>
      </c>
      <c r="N411" s="66">
        <v>7</v>
      </c>
      <c r="O411" s="159" t="s">
        <v>299</v>
      </c>
      <c r="P411" s="66">
        <v>17</v>
      </c>
      <c r="Q411" s="66">
        <v>11</v>
      </c>
      <c r="R411" s="66">
        <v>50</v>
      </c>
      <c r="S411" s="159" t="s">
        <v>299</v>
      </c>
      <c r="T411" s="159">
        <v>17</v>
      </c>
      <c r="U411" s="159">
        <v>13.93</v>
      </c>
      <c r="V411" s="159">
        <v>3.71</v>
      </c>
      <c r="W411" s="159">
        <v>16</v>
      </c>
      <c r="X411" s="159" t="s">
        <v>282</v>
      </c>
      <c r="Y411" s="159" t="s">
        <v>282</v>
      </c>
      <c r="Z411" s="159" t="s">
        <v>282</v>
      </c>
      <c r="AA411" s="66">
        <v>6.57</v>
      </c>
      <c r="AB411" s="66">
        <v>4.47</v>
      </c>
      <c r="AC411" s="66">
        <v>16</v>
      </c>
      <c r="AD411" s="66" t="s">
        <v>282</v>
      </c>
      <c r="AE411" s="66" t="s">
        <v>282</v>
      </c>
      <c r="AF411" s="66" t="s">
        <v>282</v>
      </c>
      <c r="AG411" s="66" t="s">
        <v>282</v>
      </c>
      <c r="AH411" s="66" t="s">
        <v>282</v>
      </c>
      <c r="AI411" s="66" t="s">
        <v>282</v>
      </c>
      <c r="AJ411" s="66" t="s">
        <v>282</v>
      </c>
      <c r="AK411" s="66" t="s">
        <v>282</v>
      </c>
      <c r="AL411" s="66" t="s">
        <v>282</v>
      </c>
      <c r="AM411" s="159">
        <v>16</v>
      </c>
      <c r="AN411" s="159">
        <v>15</v>
      </c>
      <c r="AO411" s="66" t="s">
        <v>11890</v>
      </c>
      <c r="AP411" s="159" t="s">
        <v>183</v>
      </c>
      <c r="AQ411" s="159" t="s">
        <v>282</v>
      </c>
      <c r="AR411" s="159">
        <v>2</v>
      </c>
      <c r="AS411" s="159" t="s">
        <v>299</v>
      </c>
      <c r="AT411" s="66">
        <v>17</v>
      </c>
      <c r="AU411" s="66">
        <v>11</v>
      </c>
      <c r="AV411" s="66">
        <v>7</v>
      </c>
      <c r="AW411" s="159" t="s">
        <v>299</v>
      </c>
      <c r="AX411" s="66">
        <v>17</v>
      </c>
      <c r="AY411" s="66">
        <v>14</v>
      </c>
      <c r="AZ411" s="66">
        <v>50</v>
      </c>
      <c r="BA411" s="159" t="s">
        <v>299</v>
      </c>
      <c r="BB411" s="159">
        <v>17</v>
      </c>
      <c r="BC411" s="159">
        <v>14.44</v>
      </c>
      <c r="BD411" s="159">
        <v>4.34</v>
      </c>
      <c r="BE411" s="159">
        <v>20</v>
      </c>
      <c r="BF411" s="159" t="s">
        <v>282</v>
      </c>
      <c r="BG411" s="159" t="s">
        <v>282</v>
      </c>
      <c r="BH411" s="159" t="s">
        <v>282</v>
      </c>
      <c r="BI411" s="66">
        <v>7.44</v>
      </c>
      <c r="BJ411" s="66">
        <v>5.24</v>
      </c>
      <c r="BK411" s="66">
        <v>20</v>
      </c>
      <c r="BL411" s="66" t="s">
        <v>282</v>
      </c>
      <c r="BM411" s="66" t="s">
        <v>282</v>
      </c>
      <c r="BN411" s="66" t="s">
        <v>282</v>
      </c>
      <c r="BO411" s="66" t="s">
        <v>282</v>
      </c>
      <c r="BP411" s="66" t="s">
        <v>282</v>
      </c>
      <c r="BQ411" s="66" t="s">
        <v>282</v>
      </c>
      <c r="BR411" s="66" t="s">
        <v>282</v>
      </c>
      <c r="BS411" s="66" t="s">
        <v>282</v>
      </c>
      <c r="BT411" s="66" t="s">
        <v>282</v>
      </c>
      <c r="BU411" s="159">
        <v>20</v>
      </c>
      <c r="BV411" s="159">
        <v>18</v>
      </c>
      <c r="BW411" s="159" t="s">
        <v>636</v>
      </c>
      <c r="BX411" s="159" t="s">
        <v>282</v>
      </c>
      <c r="BY411" s="159" t="s">
        <v>282</v>
      </c>
      <c r="BZ411" s="66">
        <v>1</v>
      </c>
      <c r="CA411" s="159" t="s">
        <v>299</v>
      </c>
      <c r="CB411" s="66">
        <v>17</v>
      </c>
      <c r="CC411" s="66">
        <v>4</v>
      </c>
      <c r="CD411" s="66">
        <v>7</v>
      </c>
      <c r="CE411" s="159" t="s">
        <v>299</v>
      </c>
      <c r="CF411" s="66">
        <v>17</v>
      </c>
      <c r="CG411" s="66">
        <v>4</v>
      </c>
      <c r="CH411" s="66">
        <v>50</v>
      </c>
      <c r="CI411" s="159" t="s">
        <v>299</v>
      </c>
      <c r="CJ411" s="159">
        <v>17</v>
      </c>
      <c r="CK411" s="159">
        <v>14.67</v>
      </c>
      <c r="CL411" s="159">
        <v>2.81</v>
      </c>
      <c r="CM411" s="159">
        <v>14</v>
      </c>
      <c r="CN411" s="159" t="s">
        <v>282</v>
      </c>
      <c r="CO411" s="159" t="s">
        <v>282</v>
      </c>
      <c r="CP411" s="159" t="s">
        <v>282</v>
      </c>
      <c r="CQ411" s="66">
        <v>13.08</v>
      </c>
      <c r="CR411" s="66">
        <v>4.8499999999999996</v>
      </c>
      <c r="CS411" s="66">
        <v>14</v>
      </c>
      <c r="CT411" s="159" t="s">
        <v>282</v>
      </c>
      <c r="CU411" s="159" t="s">
        <v>282</v>
      </c>
      <c r="CV411" s="159" t="s">
        <v>282</v>
      </c>
      <c r="CW411" s="159" t="s">
        <v>282</v>
      </c>
      <c r="CX411" s="159" t="s">
        <v>282</v>
      </c>
      <c r="CY411" s="159" t="s">
        <v>282</v>
      </c>
      <c r="CZ411" s="159" t="s">
        <v>282</v>
      </c>
      <c r="DA411" s="159" t="s">
        <v>282</v>
      </c>
      <c r="DB411" s="159" t="s">
        <v>282</v>
      </c>
      <c r="DC411" s="66">
        <v>14</v>
      </c>
      <c r="DD411" s="66">
        <v>13</v>
      </c>
      <c r="DE411" s="159" t="s">
        <v>282</v>
      </c>
      <c r="DF411" s="159" t="s">
        <v>282</v>
      </c>
      <c r="DG411" s="159" t="s">
        <v>282</v>
      </c>
      <c r="DH411" s="159" t="s">
        <v>282</v>
      </c>
      <c r="DI411" s="159" t="s">
        <v>282</v>
      </c>
      <c r="DJ411" s="159" t="s">
        <v>282</v>
      </c>
      <c r="DK411" s="159" t="s">
        <v>282</v>
      </c>
      <c r="DL411" s="159" t="s">
        <v>282</v>
      </c>
      <c r="DM411" s="159" t="s">
        <v>282</v>
      </c>
      <c r="DN411" s="159" t="s">
        <v>282</v>
      </c>
      <c r="DO411" s="159" t="s">
        <v>282</v>
      </c>
      <c r="DP411" s="159" t="s">
        <v>282</v>
      </c>
      <c r="DQ411" s="159" t="s">
        <v>282</v>
      </c>
      <c r="DR411" s="159" t="s">
        <v>282</v>
      </c>
      <c r="DS411" s="159" t="s">
        <v>282</v>
      </c>
      <c r="DT411" s="159" t="s">
        <v>282</v>
      </c>
      <c r="DU411" s="159" t="s">
        <v>282</v>
      </c>
      <c r="DV411" s="159" t="s">
        <v>282</v>
      </c>
      <c r="DW411" s="159" t="s">
        <v>282</v>
      </c>
      <c r="DX411" s="159" t="s">
        <v>282</v>
      </c>
      <c r="DY411" s="159" t="s">
        <v>282</v>
      </c>
      <c r="DZ411" s="159" t="s">
        <v>282</v>
      </c>
      <c r="EA411" s="159" t="s">
        <v>282</v>
      </c>
      <c r="EB411" s="159" t="s">
        <v>282</v>
      </c>
      <c r="EC411" s="159" t="s">
        <v>282</v>
      </c>
      <c r="ED411" s="159" t="s">
        <v>282</v>
      </c>
      <c r="EE411" s="159" t="s">
        <v>282</v>
      </c>
      <c r="EF411" s="159" t="s">
        <v>282</v>
      </c>
      <c r="EG411" s="159" t="s">
        <v>282</v>
      </c>
      <c r="EH411" s="159" t="s">
        <v>282</v>
      </c>
      <c r="EI411" s="159" t="s">
        <v>282</v>
      </c>
      <c r="EJ411" s="159" t="s">
        <v>282</v>
      </c>
      <c r="EK411" s="159" t="s">
        <v>282</v>
      </c>
      <c r="EL411" s="159" t="s">
        <v>282</v>
      </c>
      <c r="EM411" s="159" t="s">
        <v>282</v>
      </c>
      <c r="EN411" s="159" t="s">
        <v>282</v>
      </c>
      <c r="EO411" s="159" t="s">
        <v>282</v>
      </c>
      <c r="EP411" s="159" t="s">
        <v>282</v>
      </c>
      <c r="EQ411" s="159" t="s">
        <v>282</v>
      </c>
      <c r="ER411" s="159" t="s">
        <v>282</v>
      </c>
      <c r="ES411" s="159" t="s">
        <v>282</v>
      </c>
      <c r="ET411" s="159" t="s">
        <v>282</v>
      </c>
      <c r="EU411" s="159" t="s">
        <v>282</v>
      </c>
      <c r="EV411" s="159" t="s">
        <v>282</v>
      </c>
      <c r="EW411" s="159" t="s">
        <v>282</v>
      </c>
      <c r="EX411" s="159" t="s">
        <v>282</v>
      </c>
      <c r="EY411" s="159" t="s">
        <v>282</v>
      </c>
      <c r="EZ411" s="159" t="s">
        <v>282</v>
      </c>
      <c r="FA411" s="159" t="s">
        <v>282</v>
      </c>
      <c r="FB411" s="159" t="s">
        <v>282</v>
      </c>
      <c r="FC411" s="159" t="s">
        <v>282</v>
      </c>
      <c r="FD411" s="159" t="s">
        <v>282</v>
      </c>
      <c r="FE411" s="159" t="s">
        <v>282</v>
      </c>
      <c r="FF411" s="159" t="s">
        <v>282</v>
      </c>
      <c r="FG411" s="159" t="s">
        <v>282</v>
      </c>
      <c r="FH411" s="159" t="s">
        <v>282</v>
      </c>
      <c r="FI411" s="159" t="s">
        <v>282</v>
      </c>
      <c r="FJ411" s="159" t="s">
        <v>282</v>
      </c>
      <c r="FK411" s="159" t="s">
        <v>282</v>
      </c>
      <c r="FL411" s="159" t="s">
        <v>282</v>
      </c>
      <c r="FM411" s="159" t="s">
        <v>282</v>
      </c>
      <c r="FN411" s="159" t="s">
        <v>282</v>
      </c>
      <c r="FO411" s="159" t="s">
        <v>282</v>
      </c>
      <c r="FP411" s="159" t="s">
        <v>282</v>
      </c>
      <c r="FQ411" s="159" t="s">
        <v>282</v>
      </c>
      <c r="FR411" s="159" t="s">
        <v>282</v>
      </c>
      <c r="FS411" s="159" t="s">
        <v>282</v>
      </c>
      <c r="FT411" s="159" t="s">
        <v>282</v>
      </c>
    </row>
    <row r="412" spans="1:176" x14ac:dyDescent="0.25">
      <c r="A412" s="66" t="s">
        <v>833</v>
      </c>
      <c r="B412" s="159" t="s">
        <v>11912</v>
      </c>
      <c r="C412" s="66" t="str">
        <f>IF(ISNUMBER(Severity!H412)=FALSE,Severity!F412,IF(Severity!H412&gt;=0.5,"YES","NO"))</f>
        <v>YES</v>
      </c>
      <c r="D412" s="66" t="str">
        <f>IF(ISNUMBER(Severity!I412)=FALSE,Severity!G412,IF(Severity!I412&gt;0.5,"YES","NO"))</f>
        <v>NO</v>
      </c>
      <c r="E412" s="159">
        <v>8</v>
      </c>
      <c r="F412" s="159">
        <v>2</v>
      </c>
      <c r="G412" s="66" t="s">
        <v>763</v>
      </c>
      <c r="H412" s="159" t="s">
        <v>183</v>
      </c>
      <c r="I412" s="159" t="s">
        <v>282</v>
      </c>
      <c r="J412" s="159">
        <v>1</v>
      </c>
      <c r="K412" s="159" t="s">
        <v>11913</v>
      </c>
      <c r="L412" s="159" t="s">
        <v>282</v>
      </c>
      <c r="M412" s="66">
        <v>18</v>
      </c>
      <c r="N412" s="159" t="s">
        <v>282</v>
      </c>
      <c r="O412" s="159" t="s">
        <v>282</v>
      </c>
      <c r="P412" s="159" t="s">
        <v>282</v>
      </c>
      <c r="Q412" s="159" t="s">
        <v>282</v>
      </c>
      <c r="R412" s="159" t="s">
        <v>282</v>
      </c>
      <c r="S412" s="159" t="s">
        <v>743</v>
      </c>
      <c r="T412" s="159">
        <v>21</v>
      </c>
      <c r="U412" s="66" t="s">
        <v>282</v>
      </c>
      <c r="V412" s="66" t="s">
        <v>282</v>
      </c>
      <c r="W412" s="159" t="s">
        <v>282</v>
      </c>
      <c r="X412" s="66">
        <v>32.81</v>
      </c>
      <c r="Y412" s="66">
        <v>5.65</v>
      </c>
      <c r="Z412" s="66">
        <v>22</v>
      </c>
      <c r="AA412" s="66" t="s">
        <v>282</v>
      </c>
      <c r="AB412" s="66" t="s">
        <v>282</v>
      </c>
      <c r="AC412" s="66" t="s">
        <v>282</v>
      </c>
      <c r="AD412" s="66">
        <v>14.85</v>
      </c>
      <c r="AE412" s="66">
        <v>10.11</v>
      </c>
      <c r="AF412" s="66">
        <v>22</v>
      </c>
      <c r="AG412" s="159" t="s">
        <v>282</v>
      </c>
      <c r="AH412" s="159" t="s">
        <v>282</v>
      </c>
      <c r="AI412" s="159" t="s">
        <v>282</v>
      </c>
      <c r="AJ412" s="159" t="s">
        <v>282</v>
      </c>
      <c r="AK412" s="159" t="s">
        <v>282</v>
      </c>
      <c r="AL412" s="159" t="s">
        <v>282</v>
      </c>
      <c r="AM412" s="159">
        <v>23</v>
      </c>
      <c r="AN412" s="159">
        <v>22</v>
      </c>
      <c r="AO412" s="159" t="s">
        <v>864</v>
      </c>
      <c r="AP412" s="159" t="s">
        <v>10507</v>
      </c>
      <c r="AQ412" s="159" t="s">
        <v>282</v>
      </c>
      <c r="AR412" s="159">
        <v>2</v>
      </c>
      <c r="AS412" s="159" t="s">
        <v>11913</v>
      </c>
      <c r="AT412" s="159" t="s">
        <v>282</v>
      </c>
      <c r="AU412" s="66">
        <v>19</v>
      </c>
      <c r="AV412" s="159" t="s">
        <v>282</v>
      </c>
      <c r="AW412" s="159" t="s">
        <v>282</v>
      </c>
      <c r="AX412" s="159" t="s">
        <v>282</v>
      </c>
      <c r="AY412" s="159" t="s">
        <v>282</v>
      </c>
      <c r="AZ412" s="159" t="s">
        <v>282</v>
      </c>
      <c r="BA412" s="159" t="s">
        <v>743</v>
      </c>
      <c r="BB412" s="159">
        <v>21</v>
      </c>
      <c r="BC412" s="66" t="s">
        <v>282</v>
      </c>
      <c r="BD412" s="66" t="s">
        <v>282</v>
      </c>
      <c r="BE412" s="159" t="s">
        <v>282</v>
      </c>
      <c r="BF412" s="66">
        <v>26.99</v>
      </c>
      <c r="BG412" s="66">
        <v>3.52</v>
      </c>
      <c r="BH412" s="66">
        <v>21</v>
      </c>
      <c r="BI412" s="66" t="s">
        <v>282</v>
      </c>
      <c r="BJ412" s="66" t="s">
        <v>282</v>
      </c>
      <c r="BK412" s="66" t="s">
        <v>282</v>
      </c>
      <c r="BL412" s="66">
        <v>10.35</v>
      </c>
      <c r="BM412" s="66">
        <v>7.11</v>
      </c>
      <c r="BN412" s="66">
        <v>21</v>
      </c>
      <c r="BO412" s="159" t="s">
        <v>282</v>
      </c>
      <c r="BP412" s="159" t="s">
        <v>282</v>
      </c>
      <c r="BQ412" s="159" t="s">
        <v>282</v>
      </c>
      <c r="BR412" s="159" t="s">
        <v>282</v>
      </c>
      <c r="BS412" s="159" t="s">
        <v>282</v>
      </c>
      <c r="BT412" s="159" t="s">
        <v>282</v>
      </c>
      <c r="BU412" s="159">
        <v>23</v>
      </c>
      <c r="BV412" s="159">
        <v>21</v>
      </c>
      <c r="BW412" s="159" t="s">
        <v>282</v>
      </c>
      <c r="BX412" s="159" t="s">
        <v>282</v>
      </c>
      <c r="BY412" s="159" t="s">
        <v>282</v>
      </c>
      <c r="BZ412" s="159" t="s">
        <v>282</v>
      </c>
      <c r="CA412" s="159" t="s">
        <v>282</v>
      </c>
      <c r="CB412" s="159" t="s">
        <v>282</v>
      </c>
      <c r="CC412" s="159" t="s">
        <v>282</v>
      </c>
      <c r="CD412" s="159" t="s">
        <v>282</v>
      </c>
      <c r="CE412" s="159" t="s">
        <v>282</v>
      </c>
      <c r="CF412" s="159" t="s">
        <v>282</v>
      </c>
      <c r="CG412" s="159" t="s">
        <v>282</v>
      </c>
      <c r="CH412" s="159" t="s">
        <v>282</v>
      </c>
      <c r="CI412" s="159" t="s">
        <v>282</v>
      </c>
      <c r="CJ412" s="159" t="s">
        <v>282</v>
      </c>
      <c r="CK412" s="159" t="s">
        <v>282</v>
      </c>
      <c r="CL412" s="159" t="s">
        <v>282</v>
      </c>
      <c r="CM412" s="159" t="s">
        <v>282</v>
      </c>
      <c r="CN412" s="159" t="s">
        <v>282</v>
      </c>
      <c r="CO412" s="159" t="s">
        <v>282</v>
      </c>
      <c r="CP412" s="159" t="s">
        <v>282</v>
      </c>
      <c r="CQ412" s="159" t="s">
        <v>282</v>
      </c>
      <c r="CR412" s="159" t="s">
        <v>282</v>
      </c>
      <c r="CS412" s="159" t="s">
        <v>282</v>
      </c>
      <c r="CT412" s="159" t="s">
        <v>282</v>
      </c>
      <c r="CU412" s="159" t="s">
        <v>282</v>
      </c>
      <c r="CV412" s="159" t="s">
        <v>282</v>
      </c>
      <c r="CW412" s="159" t="s">
        <v>282</v>
      </c>
      <c r="CX412" s="159" t="s">
        <v>282</v>
      </c>
      <c r="CY412" s="159" t="s">
        <v>282</v>
      </c>
      <c r="CZ412" s="159" t="s">
        <v>282</v>
      </c>
      <c r="DA412" s="159" t="s">
        <v>282</v>
      </c>
      <c r="DB412" s="159" t="s">
        <v>282</v>
      </c>
      <c r="DC412" s="159" t="s">
        <v>282</v>
      </c>
      <c r="DD412" s="159" t="s">
        <v>282</v>
      </c>
      <c r="DE412" s="159" t="s">
        <v>282</v>
      </c>
      <c r="DF412" s="159" t="s">
        <v>282</v>
      </c>
      <c r="DG412" s="159" t="s">
        <v>282</v>
      </c>
      <c r="DH412" s="159" t="s">
        <v>282</v>
      </c>
      <c r="DI412" s="159" t="s">
        <v>282</v>
      </c>
      <c r="DJ412" s="159" t="s">
        <v>282</v>
      </c>
      <c r="DK412" s="159" t="s">
        <v>282</v>
      </c>
      <c r="DL412" s="159" t="s">
        <v>282</v>
      </c>
      <c r="DM412" s="159" t="s">
        <v>282</v>
      </c>
      <c r="DN412" s="159" t="s">
        <v>282</v>
      </c>
      <c r="DO412" s="159" t="s">
        <v>282</v>
      </c>
      <c r="DP412" s="159" t="s">
        <v>282</v>
      </c>
      <c r="DQ412" s="159" t="s">
        <v>282</v>
      </c>
      <c r="DR412" s="159" t="s">
        <v>282</v>
      </c>
      <c r="DS412" s="159" t="s">
        <v>282</v>
      </c>
      <c r="DT412" s="159" t="s">
        <v>282</v>
      </c>
      <c r="DU412" s="159" t="s">
        <v>282</v>
      </c>
      <c r="DV412" s="159" t="s">
        <v>282</v>
      </c>
      <c r="DW412" s="159" t="s">
        <v>282</v>
      </c>
      <c r="DX412" s="159" t="s">
        <v>282</v>
      </c>
      <c r="DY412" s="159" t="s">
        <v>282</v>
      </c>
      <c r="DZ412" s="159" t="s">
        <v>282</v>
      </c>
      <c r="EA412" s="159" t="s">
        <v>282</v>
      </c>
      <c r="EB412" s="159" t="s">
        <v>282</v>
      </c>
      <c r="EC412" s="159" t="s">
        <v>282</v>
      </c>
      <c r="ED412" s="159" t="s">
        <v>282</v>
      </c>
      <c r="EE412" s="159" t="s">
        <v>282</v>
      </c>
      <c r="EF412" s="159" t="s">
        <v>282</v>
      </c>
      <c r="EG412" s="159" t="s">
        <v>282</v>
      </c>
      <c r="EH412" s="159" t="s">
        <v>282</v>
      </c>
      <c r="EI412" s="159" t="s">
        <v>282</v>
      </c>
      <c r="EJ412" s="159" t="s">
        <v>282</v>
      </c>
      <c r="EK412" s="159" t="s">
        <v>282</v>
      </c>
      <c r="EL412" s="159" t="s">
        <v>282</v>
      </c>
      <c r="EM412" s="159" t="s">
        <v>282</v>
      </c>
      <c r="EN412" s="159" t="s">
        <v>282</v>
      </c>
      <c r="EO412" s="159" t="s">
        <v>282</v>
      </c>
      <c r="EP412" s="159" t="s">
        <v>282</v>
      </c>
      <c r="EQ412" s="159" t="s">
        <v>282</v>
      </c>
      <c r="ER412" s="159" t="s">
        <v>282</v>
      </c>
      <c r="ES412" s="159" t="s">
        <v>282</v>
      </c>
      <c r="ET412" s="159" t="s">
        <v>282</v>
      </c>
      <c r="EU412" s="159" t="s">
        <v>282</v>
      </c>
      <c r="EV412" s="159" t="s">
        <v>282</v>
      </c>
      <c r="EW412" s="159" t="s">
        <v>282</v>
      </c>
      <c r="EX412" s="159" t="s">
        <v>282</v>
      </c>
      <c r="EY412" s="159" t="s">
        <v>282</v>
      </c>
      <c r="EZ412" s="159" t="s">
        <v>282</v>
      </c>
      <c r="FA412" s="159" t="s">
        <v>282</v>
      </c>
      <c r="FB412" s="159" t="s">
        <v>282</v>
      </c>
      <c r="FC412" s="159" t="s">
        <v>282</v>
      </c>
      <c r="FD412" s="159" t="s">
        <v>282</v>
      </c>
      <c r="FE412" s="159" t="s">
        <v>282</v>
      </c>
      <c r="FF412" s="159" t="s">
        <v>282</v>
      </c>
      <c r="FG412" s="159" t="s">
        <v>282</v>
      </c>
      <c r="FH412" s="159" t="s">
        <v>282</v>
      </c>
      <c r="FI412" s="159" t="s">
        <v>282</v>
      </c>
      <c r="FJ412" s="159" t="s">
        <v>282</v>
      </c>
      <c r="FK412" s="159" t="s">
        <v>282</v>
      </c>
      <c r="FL412" s="159" t="s">
        <v>282</v>
      </c>
      <c r="FM412" s="159" t="s">
        <v>282</v>
      </c>
      <c r="FN412" s="159" t="s">
        <v>282</v>
      </c>
      <c r="FO412" s="159" t="s">
        <v>282</v>
      </c>
      <c r="FP412" s="159" t="s">
        <v>282</v>
      </c>
      <c r="FQ412" s="159" t="s">
        <v>282</v>
      </c>
      <c r="FR412" s="159" t="s">
        <v>282</v>
      </c>
      <c r="FS412" s="159" t="s">
        <v>282</v>
      </c>
      <c r="FT412" s="159" t="s">
        <v>282</v>
      </c>
    </row>
    <row r="413" spans="1:176" x14ac:dyDescent="0.25">
      <c r="A413" s="66" t="s">
        <v>9590</v>
      </c>
      <c r="B413" s="159" t="s">
        <v>282</v>
      </c>
      <c r="C413" s="66" t="str">
        <f>IF(ISNUMBER(Severity!H413)=FALSE,Severity!F413,IF(Severity!H413&gt;=0.5,"YES","NO"))</f>
        <v>NO</v>
      </c>
      <c r="D413" s="66" t="str">
        <f>IF(ISNUMBER(Severity!I413)=FALSE,Severity!G413,IF(Severity!I413&gt;0.5,"YES","NO"))</f>
        <v>YES</v>
      </c>
      <c r="E413" s="159">
        <v>2</v>
      </c>
      <c r="F413" s="159">
        <v>2</v>
      </c>
      <c r="G413" s="66" t="s">
        <v>5127</v>
      </c>
      <c r="H413" s="159" t="s">
        <v>183</v>
      </c>
      <c r="I413" s="159" t="s">
        <v>282</v>
      </c>
      <c r="J413" s="159">
        <v>0</v>
      </c>
      <c r="K413" s="159" t="s">
        <v>282</v>
      </c>
      <c r="L413" s="159" t="s">
        <v>282</v>
      </c>
      <c r="M413" s="159" t="s">
        <v>282</v>
      </c>
      <c r="N413" s="159" t="s">
        <v>282</v>
      </c>
      <c r="O413" s="159" t="s">
        <v>282</v>
      </c>
      <c r="P413" s="159" t="s">
        <v>282</v>
      </c>
      <c r="Q413" s="159" t="s">
        <v>282</v>
      </c>
      <c r="R413" s="159" t="s">
        <v>282</v>
      </c>
      <c r="S413" s="159" t="s">
        <v>435</v>
      </c>
      <c r="T413" s="159">
        <v>21</v>
      </c>
      <c r="U413" s="159">
        <v>20.77</v>
      </c>
      <c r="V413" s="159">
        <v>2.92</v>
      </c>
      <c r="W413" s="159">
        <v>13</v>
      </c>
      <c r="X413" s="159">
        <v>20.77</v>
      </c>
      <c r="Y413" s="159">
        <v>2.92</v>
      </c>
      <c r="Z413" s="159">
        <v>13</v>
      </c>
      <c r="AA413" s="159">
        <v>16.62</v>
      </c>
      <c r="AB413" s="159">
        <v>5.21</v>
      </c>
      <c r="AC413" s="159">
        <v>13</v>
      </c>
      <c r="AD413" s="159">
        <v>16.62</v>
      </c>
      <c r="AE413" s="159">
        <v>5.21</v>
      </c>
      <c r="AF413" s="159">
        <v>13</v>
      </c>
      <c r="AG413" s="159" t="s">
        <v>282</v>
      </c>
      <c r="AH413" s="159" t="s">
        <v>282</v>
      </c>
      <c r="AI413" s="159" t="s">
        <v>282</v>
      </c>
      <c r="AJ413" s="159" t="s">
        <v>282</v>
      </c>
      <c r="AK413" s="159" t="s">
        <v>282</v>
      </c>
      <c r="AL413" s="159" t="s">
        <v>282</v>
      </c>
      <c r="AM413" s="159">
        <v>13</v>
      </c>
      <c r="AN413" s="159">
        <v>13</v>
      </c>
      <c r="AO413" s="159" t="s">
        <v>682</v>
      </c>
      <c r="AP413" s="159" t="s">
        <v>183</v>
      </c>
      <c r="AQ413" s="159" t="s">
        <v>282</v>
      </c>
      <c r="AR413" s="159">
        <v>1</v>
      </c>
      <c r="AS413" s="159" t="s">
        <v>282</v>
      </c>
      <c r="AT413" s="159" t="s">
        <v>282</v>
      </c>
      <c r="AU413" s="159" t="s">
        <v>282</v>
      </c>
      <c r="AV413" s="159" t="s">
        <v>282</v>
      </c>
      <c r="AW413" s="159" t="s">
        <v>282</v>
      </c>
      <c r="AX413" s="159" t="s">
        <v>282</v>
      </c>
      <c r="AY413" s="159" t="s">
        <v>282</v>
      </c>
      <c r="AZ413" s="159" t="s">
        <v>282</v>
      </c>
      <c r="BA413" s="159" t="s">
        <v>435</v>
      </c>
      <c r="BB413" s="159">
        <v>21</v>
      </c>
      <c r="BC413" s="159" t="s">
        <v>282</v>
      </c>
      <c r="BD413" s="159" t="s">
        <v>282</v>
      </c>
      <c r="BE413" s="159" t="s">
        <v>282</v>
      </c>
      <c r="BF413" s="66">
        <v>19.43</v>
      </c>
      <c r="BG413" s="66">
        <v>3.37</v>
      </c>
      <c r="BH413" s="66">
        <v>14</v>
      </c>
      <c r="BI413" s="66" t="s">
        <v>282</v>
      </c>
      <c r="BJ413" s="66" t="s">
        <v>282</v>
      </c>
      <c r="BK413" s="66" t="s">
        <v>282</v>
      </c>
      <c r="BL413" s="66">
        <v>19.43</v>
      </c>
      <c r="BM413" s="66">
        <v>5.52</v>
      </c>
      <c r="BN413" s="66">
        <v>14</v>
      </c>
      <c r="BO413" s="159" t="s">
        <v>282</v>
      </c>
      <c r="BP413" s="159" t="s">
        <v>282</v>
      </c>
      <c r="BQ413" s="159" t="s">
        <v>282</v>
      </c>
      <c r="BR413" s="159" t="s">
        <v>282</v>
      </c>
      <c r="BS413" s="159" t="s">
        <v>282</v>
      </c>
      <c r="BT413" s="159" t="s">
        <v>282</v>
      </c>
      <c r="BU413" s="159">
        <v>15</v>
      </c>
      <c r="BV413" s="159">
        <v>14</v>
      </c>
      <c r="BW413" s="159" t="s">
        <v>282</v>
      </c>
      <c r="BX413" s="159" t="s">
        <v>282</v>
      </c>
      <c r="BY413" s="159" t="s">
        <v>282</v>
      </c>
      <c r="BZ413" s="159" t="s">
        <v>282</v>
      </c>
      <c r="CA413" s="159" t="s">
        <v>282</v>
      </c>
      <c r="CB413" s="159" t="s">
        <v>282</v>
      </c>
      <c r="CC413" s="159" t="s">
        <v>282</v>
      </c>
      <c r="CD413" s="159" t="s">
        <v>282</v>
      </c>
      <c r="CE413" s="159" t="s">
        <v>282</v>
      </c>
      <c r="CF413" s="159" t="s">
        <v>282</v>
      </c>
      <c r="CG413" s="159" t="s">
        <v>282</v>
      </c>
      <c r="CH413" s="159" t="s">
        <v>282</v>
      </c>
      <c r="CI413" s="159" t="s">
        <v>282</v>
      </c>
      <c r="CJ413" s="159" t="s">
        <v>282</v>
      </c>
      <c r="CK413" s="159" t="s">
        <v>282</v>
      </c>
      <c r="CL413" s="159" t="s">
        <v>282</v>
      </c>
      <c r="CM413" s="159" t="s">
        <v>282</v>
      </c>
      <c r="CN413" s="159" t="s">
        <v>282</v>
      </c>
      <c r="CO413" s="159" t="s">
        <v>282</v>
      </c>
      <c r="CP413" s="159" t="s">
        <v>282</v>
      </c>
      <c r="CQ413" s="159" t="s">
        <v>282</v>
      </c>
      <c r="CR413" s="159" t="s">
        <v>282</v>
      </c>
      <c r="CS413" s="159" t="s">
        <v>282</v>
      </c>
      <c r="CT413" s="159" t="s">
        <v>282</v>
      </c>
      <c r="CU413" s="159" t="s">
        <v>282</v>
      </c>
      <c r="CV413" s="159" t="s">
        <v>282</v>
      </c>
      <c r="CW413" s="159" t="s">
        <v>282</v>
      </c>
      <c r="CX413" s="159" t="s">
        <v>282</v>
      </c>
      <c r="CY413" s="159" t="s">
        <v>282</v>
      </c>
      <c r="CZ413" s="159" t="s">
        <v>282</v>
      </c>
      <c r="DA413" s="159" t="s">
        <v>282</v>
      </c>
      <c r="DB413" s="159" t="s">
        <v>282</v>
      </c>
      <c r="DC413" s="159" t="s">
        <v>282</v>
      </c>
      <c r="DD413" s="159" t="s">
        <v>282</v>
      </c>
      <c r="DE413" s="159" t="s">
        <v>282</v>
      </c>
      <c r="DF413" s="159" t="s">
        <v>282</v>
      </c>
      <c r="DG413" s="159" t="s">
        <v>282</v>
      </c>
      <c r="DH413" s="159" t="s">
        <v>282</v>
      </c>
      <c r="DI413" s="159" t="s">
        <v>282</v>
      </c>
      <c r="DJ413" s="159" t="s">
        <v>282</v>
      </c>
      <c r="DK413" s="159" t="s">
        <v>282</v>
      </c>
      <c r="DL413" s="159" t="s">
        <v>282</v>
      </c>
      <c r="DM413" s="159" t="s">
        <v>282</v>
      </c>
      <c r="DN413" s="159" t="s">
        <v>282</v>
      </c>
      <c r="DO413" s="159" t="s">
        <v>282</v>
      </c>
      <c r="DP413" s="159" t="s">
        <v>282</v>
      </c>
      <c r="DQ413" s="159" t="s">
        <v>282</v>
      </c>
      <c r="DR413" s="159" t="s">
        <v>282</v>
      </c>
      <c r="DS413" s="159" t="s">
        <v>282</v>
      </c>
      <c r="DT413" s="159" t="s">
        <v>282</v>
      </c>
      <c r="DU413" s="159" t="s">
        <v>282</v>
      </c>
      <c r="DV413" s="159" t="s">
        <v>282</v>
      </c>
      <c r="DW413" s="159" t="s">
        <v>282</v>
      </c>
      <c r="DX413" s="159" t="s">
        <v>282</v>
      </c>
      <c r="DY413" s="159" t="s">
        <v>282</v>
      </c>
      <c r="DZ413" s="159" t="s">
        <v>282</v>
      </c>
      <c r="EA413" s="159" t="s">
        <v>282</v>
      </c>
      <c r="EB413" s="159" t="s">
        <v>282</v>
      </c>
      <c r="EC413" s="159" t="s">
        <v>282</v>
      </c>
      <c r="ED413" s="159" t="s">
        <v>282</v>
      </c>
      <c r="EE413" s="159" t="s">
        <v>282</v>
      </c>
      <c r="EF413" s="159" t="s">
        <v>282</v>
      </c>
      <c r="EG413" s="159" t="s">
        <v>282</v>
      </c>
      <c r="EH413" s="159" t="s">
        <v>282</v>
      </c>
      <c r="EI413" s="159" t="s">
        <v>282</v>
      </c>
      <c r="EJ413" s="159" t="s">
        <v>282</v>
      </c>
      <c r="EK413" s="159" t="s">
        <v>282</v>
      </c>
      <c r="EL413" s="159" t="s">
        <v>282</v>
      </c>
      <c r="EM413" s="159" t="s">
        <v>282</v>
      </c>
      <c r="EN413" s="159" t="s">
        <v>282</v>
      </c>
      <c r="EO413" s="159" t="s">
        <v>282</v>
      </c>
      <c r="EP413" s="159" t="s">
        <v>282</v>
      </c>
      <c r="EQ413" s="159" t="s">
        <v>282</v>
      </c>
      <c r="ER413" s="159" t="s">
        <v>282</v>
      </c>
      <c r="ES413" s="159" t="s">
        <v>282</v>
      </c>
      <c r="ET413" s="159" t="s">
        <v>282</v>
      </c>
      <c r="EU413" s="159" t="s">
        <v>282</v>
      </c>
      <c r="EV413" s="159" t="s">
        <v>282</v>
      </c>
      <c r="EW413" s="159" t="s">
        <v>282</v>
      </c>
      <c r="EX413" s="159" t="s">
        <v>282</v>
      </c>
      <c r="EY413" s="159" t="s">
        <v>282</v>
      </c>
      <c r="EZ413" s="159" t="s">
        <v>282</v>
      </c>
      <c r="FA413" s="159" t="s">
        <v>282</v>
      </c>
      <c r="FB413" s="159" t="s">
        <v>282</v>
      </c>
      <c r="FC413" s="159" t="s">
        <v>282</v>
      </c>
      <c r="FD413" s="159" t="s">
        <v>282</v>
      </c>
      <c r="FE413" s="159" t="s">
        <v>282</v>
      </c>
      <c r="FF413" s="159" t="s">
        <v>282</v>
      </c>
      <c r="FG413" s="159" t="s">
        <v>282</v>
      </c>
      <c r="FH413" s="159" t="s">
        <v>282</v>
      </c>
      <c r="FI413" s="159" t="s">
        <v>282</v>
      </c>
      <c r="FJ413" s="159" t="s">
        <v>282</v>
      </c>
      <c r="FK413" s="159" t="s">
        <v>282</v>
      </c>
      <c r="FL413" s="159" t="s">
        <v>282</v>
      </c>
      <c r="FM413" s="159" t="s">
        <v>282</v>
      </c>
      <c r="FN413" s="159" t="s">
        <v>282</v>
      </c>
      <c r="FO413" s="159" t="s">
        <v>282</v>
      </c>
      <c r="FP413" s="159" t="s">
        <v>282</v>
      </c>
      <c r="FQ413" s="159" t="s">
        <v>282</v>
      </c>
      <c r="FR413" s="159" t="s">
        <v>282</v>
      </c>
      <c r="FS413" s="159" t="s">
        <v>282</v>
      </c>
      <c r="FT413" s="159" t="s">
        <v>282</v>
      </c>
    </row>
    <row r="414" spans="1:176" x14ac:dyDescent="0.25">
      <c r="A414" s="66" t="s">
        <v>4680</v>
      </c>
      <c r="B414" s="66" t="s">
        <v>10598</v>
      </c>
      <c r="C414" s="66" t="str">
        <f>IF(ISNUMBER(Severity!H414)=FALSE,Severity!F414,IF(Severity!H414&gt;=0.5,"YES","NO"))</f>
        <v>YES</v>
      </c>
      <c r="D414" s="66" t="str">
        <f>IF(ISNUMBER(Severity!I414)=FALSE,Severity!G414,IF(Severity!I414&gt;0.5,"YES","NO"))</f>
        <v>NO</v>
      </c>
      <c r="E414" s="159">
        <v>10</v>
      </c>
      <c r="F414" s="159">
        <v>3</v>
      </c>
      <c r="G414" s="66" t="s">
        <v>763</v>
      </c>
      <c r="H414" s="159" t="s">
        <v>183</v>
      </c>
      <c r="I414" s="159" t="s">
        <v>282</v>
      </c>
      <c r="J414" s="159" t="s">
        <v>282</v>
      </c>
      <c r="K414" s="159" t="s">
        <v>743</v>
      </c>
      <c r="L414" s="66">
        <v>21</v>
      </c>
      <c r="M414" s="66">
        <v>8</v>
      </c>
      <c r="N414" s="66">
        <v>9</v>
      </c>
      <c r="O414" s="159" t="s">
        <v>282</v>
      </c>
      <c r="P414" s="159" t="s">
        <v>282</v>
      </c>
      <c r="Q414" s="159" t="s">
        <v>282</v>
      </c>
      <c r="R414" s="159" t="s">
        <v>282</v>
      </c>
      <c r="S414" s="159" t="s">
        <v>743</v>
      </c>
      <c r="T414" s="159">
        <v>21</v>
      </c>
      <c r="U414" s="66" t="s">
        <v>282</v>
      </c>
      <c r="V414" s="66" t="s">
        <v>282</v>
      </c>
      <c r="W414" s="159" t="s">
        <v>282</v>
      </c>
      <c r="X414" s="66">
        <v>24.8</v>
      </c>
      <c r="Y414" s="66">
        <v>5.29</v>
      </c>
      <c r="Z414" s="66">
        <v>10</v>
      </c>
      <c r="AA414" s="159" t="s">
        <v>282</v>
      </c>
      <c r="AB414" s="159" t="s">
        <v>282</v>
      </c>
      <c r="AC414" s="159" t="s">
        <v>282</v>
      </c>
      <c r="AD414" s="159">
        <v>6.5</v>
      </c>
      <c r="AE414" s="159">
        <v>4.17</v>
      </c>
      <c r="AF414" s="159">
        <v>10</v>
      </c>
      <c r="AG414" s="159" t="s">
        <v>282</v>
      </c>
      <c r="AH414" s="159" t="s">
        <v>282</v>
      </c>
      <c r="AI414" s="159" t="s">
        <v>282</v>
      </c>
      <c r="AJ414" s="159" t="s">
        <v>282</v>
      </c>
      <c r="AK414" s="159" t="s">
        <v>282</v>
      </c>
      <c r="AL414" s="159" t="s">
        <v>282</v>
      </c>
      <c r="AM414" s="66" t="s">
        <v>282</v>
      </c>
      <c r="AN414" s="159">
        <v>10</v>
      </c>
      <c r="AO414" s="66" t="s">
        <v>763</v>
      </c>
      <c r="AP414" s="159" t="s">
        <v>183</v>
      </c>
      <c r="AQ414" s="159" t="s">
        <v>282</v>
      </c>
      <c r="AR414" s="159" t="s">
        <v>282</v>
      </c>
      <c r="AS414" s="159" t="s">
        <v>743</v>
      </c>
      <c r="AT414" s="66">
        <v>21</v>
      </c>
      <c r="AU414" s="66">
        <v>9</v>
      </c>
      <c r="AV414" s="66">
        <v>9</v>
      </c>
      <c r="AW414" s="159" t="s">
        <v>282</v>
      </c>
      <c r="AX414" s="159" t="s">
        <v>282</v>
      </c>
      <c r="AY414" s="159" t="s">
        <v>282</v>
      </c>
      <c r="AZ414" s="159" t="s">
        <v>282</v>
      </c>
      <c r="BA414" s="159" t="s">
        <v>743</v>
      </c>
      <c r="BB414" s="159">
        <v>21</v>
      </c>
      <c r="BC414" s="66" t="s">
        <v>282</v>
      </c>
      <c r="BD414" s="66" t="s">
        <v>282</v>
      </c>
      <c r="BE414" s="159" t="s">
        <v>282</v>
      </c>
      <c r="BF414" s="66">
        <v>22.11</v>
      </c>
      <c r="BG414" s="66">
        <v>4.28</v>
      </c>
      <c r="BH414" s="66">
        <v>10</v>
      </c>
      <c r="BI414" s="159" t="s">
        <v>282</v>
      </c>
      <c r="BJ414" s="159" t="s">
        <v>282</v>
      </c>
      <c r="BK414" s="159" t="s">
        <v>282</v>
      </c>
      <c r="BL414" s="159">
        <v>4.8</v>
      </c>
      <c r="BM414" s="159">
        <v>3.55</v>
      </c>
      <c r="BN414" s="159">
        <v>10</v>
      </c>
      <c r="BO414" s="159" t="s">
        <v>282</v>
      </c>
      <c r="BP414" s="159" t="s">
        <v>282</v>
      </c>
      <c r="BQ414" s="159" t="s">
        <v>282</v>
      </c>
      <c r="BR414" s="159" t="s">
        <v>282</v>
      </c>
      <c r="BS414" s="159" t="s">
        <v>282</v>
      </c>
      <c r="BT414" s="159" t="s">
        <v>282</v>
      </c>
      <c r="BU414" s="66" t="s">
        <v>282</v>
      </c>
      <c r="BV414" s="159">
        <v>10</v>
      </c>
      <c r="BW414" s="66" t="s">
        <v>10459</v>
      </c>
      <c r="BX414" s="159" t="s">
        <v>183</v>
      </c>
      <c r="BY414" s="159" t="s">
        <v>282</v>
      </c>
      <c r="BZ414" s="159" t="s">
        <v>282</v>
      </c>
      <c r="CA414" s="159" t="s">
        <v>743</v>
      </c>
      <c r="CB414" s="66">
        <v>21</v>
      </c>
      <c r="CC414" s="66">
        <v>8</v>
      </c>
      <c r="CD414" s="66">
        <v>9</v>
      </c>
      <c r="CE414" s="159" t="s">
        <v>282</v>
      </c>
      <c r="CF414" s="159" t="s">
        <v>282</v>
      </c>
      <c r="CG414" s="159" t="s">
        <v>282</v>
      </c>
      <c r="CH414" s="159" t="s">
        <v>282</v>
      </c>
      <c r="CI414" s="159" t="s">
        <v>743</v>
      </c>
      <c r="CJ414" s="66">
        <v>21</v>
      </c>
      <c r="CK414" s="159" t="s">
        <v>282</v>
      </c>
      <c r="CL414" s="159" t="s">
        <v>282</v>
      </c>
      <c r="CM414" s="159" t="s">
        <v>282</v>
      </c>
      <c r="CN414" s="66">
        <v>25.9</v>
      </c>
      <c r="CO414" s="66">
        <v>4.04</v>
      </c>
      <c r="CP414" s="66">
        <v>10</v>
      </c>
      <c r="CQ414" s="159" t="s">
        <v>282</v>
      </c>
      <c r="CR414" s="159" t="s">
        <v>282</v>
      </c>
      <c r="CS414" s="159" t="s">
        <v>282</v>
      </c>
      <c r="CT414" s="66">
        <v>5.5</v>
      </c>
      <c r="CU414" s="66">
        <v>3.56</v>
      </c>
      <c r="CV414" s="66">
        <v>10</v>
      </c>
      <c r="CW414" s="159" t="s">
        <v>282</v>
      </c>
      <c r="CX414" s="159" t="s">
        <v>282</v>
      </c>
      <c r="CY414" s="159" t="s">
        <v>282</v>
      </c>
      <c r="CZ414" s="159" t="s">
        <v>282</v>
      </c>
      <c r="DA414" s="159" t="s">
        <v>282</v>
      </c>
      <c r="DB414" s="159" t="s">
        <v>282</v>
      </c>
      <c r="DC414" s="159" t="s">
        <v>282</v>
      </c>
      <c r="DD414" s="66">
        <v>10</v>
      </c>
      <c r="DE414" s="159" t="s">
        <v>282</v>
      </c>
      <c r="DF414" s="159" t="s">
        <v>282</v>
      </c>
      <c r="DG414" s="159" t="s">
        <v>282</v>
      </c>
      <c r="DH414" s="159" t="s">
        <v>282</v>
      </c>
      <c r="DI414" s="159" t="s">
        <v>282</v>
      </c>
      <c r="DJ414" s="159" t="s">
        <v>282</v>
      </c>
      <c r="DK414" s="159" t="s">
        <v>282</v>
      </c>
      <c r="DL414" s="159" t="s">
        <v>282</v>
      </c>
      <c r="DM414" s="159" t="s">
        <v>282</v>
      </c>
      <c r="DN414" s="159" t="s">
        <v>282</v>
      </c>
      <c r="DO414" s="159" t="s">
        <v>282</v>
      </c>
      <c r="DP414" s="159" t="s">
        <v>282</v>
      </c>
      <c r="DQ414" s="159" t="s">
        <v>282</v>
      </c>
      <c r="DR414" s="159" t="s">
        <v>282</v>
      </c>
      <c r="DS414" s="159" t="s">
        <v>282</v>
      </c>
      <c r="DT414" s="159" t="s">
        <v>282</v>
      </c>
      <c r="DU414" s="159" t="s">
        <v>282</v>
      </c>
      <c r="DV414" s="159" t="s">
        <v>282</v>
      </c>
      <c r="DW414" s="159" t="s">
        <v>282</v>
      </c>
      <c r="DX414" s="159" t="s">
        <v>282</v>
      </c>
      <c r="DY414" s="159" t="s">
        <v>282</v>
      </c>
      <c r="DZ414" s="159" t="s">
        <v>282</v>
      </c>
      <c r="EA414" s="159" t="s">
        <v>282</v>
      </c>
      <c r="EB414" s="159" t="s">
        <v>282</v>
      </c>
      <c r="EC414" s="159" t="s">
        <v>282</v>
      </c>
      <c r="ED414" s="159" t="s">
        <v>282</v>
      </c>
      <c r="EE414" s="159" t="s">
        <v>282</v>
      </c>
      <c r="EF414" s="159" t="s">
        <v>282</v>
      </c>
      <c r="EG414" s="159" t="s">
        <v>282</v>
      </c>
      <c r="EH414" s="159" t="s">
        <v>282</v>
      </c>
      <c r="EI414" s="159" t="s">
        <v>282</v>
      </c>
      <c r="EJ414" s="159" t="s">
        <v>282</v>
      </c>
      <c r="EK414" s="159" t="s">
        <v>282</v>
      </c>
      <c r="EL414" s="159" t="s">
        <v>282</v>
      </c>
      <c r="EM414" s="159" t="s">
        <v>282</v>
      </c>
      <c r="EN414" s="159" t="s">
        <v>282</v>
      </c>
      <c r="EO414" s="159" t="s">
        <v>282</v>
      </c>
      <c r="EP414" s="159" t="s">
        <v>282</v>
      </c>
      <c r="EQ414" s="159" t="s">
        <v>282</v>
      </c>
      <c r="ER414" s="159" t="s">
        <v>282</v>
      </c>
      <c r="ES414" s="159" t="s">
        <v>282</v>
      </c>
      <c r="ET414" s="159" t="s">
        <v>282</v>
      </c>
      <c r="EU414" s="159" t="s">
        <v>282</v>
      </c>
      <c r="EV414" s="159" t="s">
        <v>282</v>
      </c>
      <c r="EW414" s="159" t="s">
        <v>282</v>
      </c>
      <c r="EX414" s="159" t="s">
        <v>282</v>
      </c>
      <c r="EY414" s="159" t="s">
        <v>282</v>
      </c>
      <c r="EZ414" s="159" t="s">
        <v>282</v>
      </c>
      <c r="FA414" s="159" t="s">
        <v>282</v>
      </c>
      <c r="FB414" s="159" t="s">
        <v>282</v>
      </c>
      <c r="FC414" s="159" t="s">
        <v>282</v>
      </c>
      <c r="FD414" s="159" t="s">
        <v>282</v>
      </c>
      <c r="FE414" s="159" t="s">
        <v>282</v>
      </c>
      <c r="FF414" s="159" t="s">
        <v>282</v>
      </c>
      <c r="FG414" s="159" t="s">
        <v>282</v>
      </c>
      <c r="FH414" s="159" t="s">
        <v>282</v>
      </c>
      <c r="FI414" s="159" t="s">
        <v>282</v>
      </c>
      <c r="FJ414" s="159" t="s">
        <v>282</v>
      </c>
      <c r="FK414" s="159" t="s">
        <v>282</v>
      </c>
      <c r="FL414" s="159" t="s">
        <v>282</v>
      </c>
      <c r="FM414" s="159" t="s">
        <v>282</v>
      </c>
      <c r="FN414" s="159" t="s">
        <v>282</v>
      </c>
      <c r="FO414" s="159" t="s">
        <v>282</v>
      </c>
      <c r="FP414" s="159" t="s">
        <v>282</v>
      </c>
      <c r="FQ414" s="159" t="s">
        <v>282</v>
      </c>
      <c r="FR414" s="159" t="s">
        <v>282</v>
      </c>
      <c r="FS414" s="159" t="s">
        <v>282</v>
      </c>
      <c r="FT414" s="159" t="s">
        <v>282</v>
      </c>
    </row>
    <row r="415" spans="1:176" x14ac:dyDescent="0.25">
      <c r="A415" s="212" t="s">
        <v>424</v>
      </c>
      <c r="B415" s="159" t="s">
        <v>282</v>
      </c>
      <c r="C415" s="66" t="str">
        <f>IF(ISNUMBER(Severity!H415)=FALSE,Severity!F415,IF(Severity!H415&gt;=0.5,"YES","NO"))</f>
        <v>NO</v>
      </c>
      <c r="D415" s="66" t="str">
        <f>IF(ISNUMBER(Severity!I415)=FALSE,Severity!G415,IF(Severity!I415&gt;0.5,"YES","NO"))</f>
        <v>YES</v>
      </c>
      <c r="E415" s="159">
        <v>6</v>
      </c>
      <c r="F415" s="159">
        <v>3</v>
      </c>
      <c r="G415" s="66" t="s">
        <v>10470</v>
      </c>
      <c r="H415" s="159" t="s">
        <v>183</v>
      </c>
      <c r="I415" s="159" t="s">
        <v>282</v>
      </c>
      <c r="J415" s="159">
        <v>0</v>
      </c>
      <c r="K415" s="159" t="s">
        <v>282</v>
      </c>
      <c r="L415" s="159" t="s">
        <v>282</v>
      </c>
      <c r="M415" s="159" t="s">
        <v>282</v>
      </c>
      <c r="N415" s="159" t="s">
        <v>282</v>
      </c>
      <c r="O415" s="159" t="s">
        <v>282</v>
      </c>
      <c r="P415" s="159" t="s">
        <v>282</v>
      </c>
      <c r="Q415" s="159" t="s">
        <v>282</v>
      </c>
      <c r="R415" s="159" t="s">
        <v>282</v>
      </c>
      <c r="S415" s="159" t="s">
        <v>743</v>
      </c>
      <c r="T415" s="159">
        <v>21</v>
      </c>
      <c r="U415" s="159">
        <v>16.600000000000001</v>
      </c>
      <c r="V415" s="159">
        <v>3.1</v>
      </c>
      <c r="W415" s="159">
        <v>10</v>
      </c>
      <c r="X415" s="159">
        <v>16.600000000000001</v>
      </c>
      <c r="Y415" s="159">
        <v>3.1</v>
      </c>
      <c r="Z415" s="159">
        <v>10</v>
      </c>
      <c r="AA415" s="159">
        <v>11.1</v>
      </c>
      <c r="AB415" s="159">
        <v>3</v>
      </c>
      <c r="AC415" s="159">
        <v>10</v>
      </c>
      <c r="AD415" s="159">
        <v>11.1</v>
      </c>
      <c r="AE415" s="159">
        <v>3</v>
      </c>
      <c r="AF415" s="159">
        <v>10</v>
      </c>
      <c r="AG415" s="159" t="s">
        <v>282</v>
      </c>
      <c r="AH415" s="159" t="s">
        <v>282</v>
      </c>
      <c r="AI415" s="159" t="s">
        <v>282</v>
      </c>
      <c r="AJ415" s="159" t="s">
        <v>282</v>
      </c>
      <c r="AK415" s="159" t="s">
        <v>282</v>
      </c>
      <c r="AL415" s="159" t="s">
        <v>282</v>
      </c>
      <c r="AM415" s="159">
        <v>10</v>
      </c>
      <c r="AN415" s="159">
        <v>10</v>
      </c>
      <c r="AO415" s="159" t="s">
        <v>682</v>
      </c>
      <c r="AP415" s="159" t="s">
        <v>183</v>
      </c>
      <c r="AQ415" s="159" t="s">
        <v>282</v>
      </c>
      <c r="AR415" s="159">
        <v>0</v>
      </c>
      <c r="AS415" s="159" t="s">
        <v>282</v>
      </c>
      <c r="AT415" s="159" t="s">
        <v>282</v>
      </c>
      <c r="AU415" s="159" t="s">
        <v>282</v>
      </c>
      <c r="AV415" s="159" t="s">
        <v>282</v>
      </c>
      <c r="AW415" s="159" t="s">
        <v>282</v>
      </c>
      <c r="AX415" s="159" t="s">
        <v>282</v>
      </c>
      <c r="AY415" s="159" t="s">
        <v>282</v>
      </c>
      <c r="AZ415" s="159" t="s">
        <v>282</v>
      </c>
      <c r="BA415" s="159" t="s">
        <v>743</v>
      </c>
      <c r="BB415" s="159">
        <v>21</v>
      </c>
      <c r="BC415" s="159">
        <v>16</v>
      </c>
      <c r="BD415" s="159">
        <v>3.6</v>
      </c>
      <c r="BE415" s="159">
        <v>10</v>
      </c>
      <c r="BF415" s="159">
        <v>16</v>
      </c>
      <c r="BG415" s="159">
        <v>3.6</v>
      </c>
      <c r="BH415" s="159">
        <v>10</v>
      </c>
      <c r="BI415" s="159">
        <v>11.8</v>
      </c>
      <c r="BJ415" s="159">
        <v>4</v>
      </c>
      <c r="BK415" s="159">
        <v>10</v>
      </c>
      <c r="BL415" s="159">
        <v>11.8</v>
      </c>
      <c r="BM415" s="159">
        <v>4</v>
      </c>
      <c r="BN415" s="159">
        <v>10</v>
      </c>
      <c r="BO415" s="159" t="s">
        <v>282</v>
      </c>
      <c r="BP415" s="159" t="s">
        <v>282</v>
      </c>
      <c r="BQ415" s="159" t="s">
        <v>282</v>
      </c>
      <c r="BR415" s="159" t="s">
        <v>282</v>
      </c>
      <c r="BS415" s="159" t="s">
        <v>282</v>
      </c>
      <c r="BT415" s="159" t="s">
        <v>282</v>
      </c>
      <c r="BU415" s="159">
        <v>10</v>
      </c>
      <c r="BV415" s="159">
        <v>10</v>
      </c>
      <c r="BW415" s="159" t="s">
        <v>636</v>
      </c>
      <c r="BX415" s="159" t="s">
        <v>282</v>
      </c>
      <c r="BY415" s="66" t="s">
        <v>282</v>
      </c>
      <c r="BZ415" s="159">
        <v>0</v>
      </c>
      <c r="CA415" s="159" t="s">
        <v>282</v>
      </c>
      <c r="CB415" s="159" t="s">
        <v>282</v>
      </c>
      <c r="CC415" s="159" t="s">
        <v>282</v>
      </c>
      <c r="CD415" s="159" t="s">
        <v>282</v>
      </c>
      <c r="CE415" s="159" t="s">
        <v>282</v>
      </c>
      <c r="CF415" s="159" t="s">
        <v>282</v>
      </c>
      <c r="CG415" s="159" t="s">
        <v>282</v>
      </c>
      <c r="CH415" s="159" t="s">
        <v>282</v>
      </c>
      <c r="CI415" s="159" t="s">
        <v>743</v>
      </c>
      <c r="CJ415" s="66">
        <v>21</v>
      </c>
      <c r="CK415" s="66">
        <v>15.2</v>
      </c>
      <c r="CL415" s="66">
        <v>2.4</v>
      </c>
      <c r="CM415" s="159">
        <v>10</v>
      </c>
      <c r="CN415" s="66">
        <v>15.2</v>
      </c>
      <c r="CO415" s="66">
        <v>2.4</v>
      </c>
      <c r="CP415" s="159">
        <v>10</v>
      </c>
      <c r="CQ415" s="159">
        <v>14.7</v>
      </c>
      <c r="CR415" s="159">
        <v>3.7</v>
      </c>
      <c r="CS415" s="159">
        <v>10</v>
      </c>
      <c r="CT415" s="159">
        <v>14.7</v>
      </c>
      <c r="CU415" s="159">
        <v>3.7</v>
      </c>
      <c r="CV415" s="159">
        <v>10</v>
      </c>
      <c r="CW415" s="159" t="s">
        <v>282</v>
      </c>
      <c r="CX415" s="159" t="s">
        <v>282</v>
      </c>
      <c r="CY415" s="159" t="s">
        <v>282</v>
      </c>
      <c r="CZ415" s="159" t="s">
        <v>282</v>
      </c>
      <c r="DA415" s="159" t="s">
        <v>282</v>
      </c>
      <c r="DB415" s="159" t="s">
        <v>282</v>
      </c>
      <c r="DC415" s="66">
        <v>10</v>
      </c>
      <c r="DD415" s="66">
        <v>10</v>
      </c>
      <c r="DE415" s="159" t="s">
        <v>282</v>
      </c>
      <c r="DF415" s="159" t="s">
        <v>282</v>
      </c>
      <c r="DG415" s="159" t="s">
        <v>282</v>
      </c>
      <c r="DH415" s="159" t="s">
        <v>282</v>
      </c>
      <c r="DI415" s="159" t="s">
        <v>282</v>
      </c>
      <c r="DJ415" s="159" t="s">
        <v>282</v>
      </c>
      <c r="DK415" s="159" t="s">
        <v>282</v>
      </c>
      <c r="DL415" s="159" t="s">
        <v>282</v>
      </c>
      <c r="DM415" s="159" t="s">
        <v>282</v>
      </c>
      <c r="DN415" s="159" t="s">
        <v>282</v>
      </c>
      <c r="DO415" s="159" t="s">
        <v>282</v>
      </c>
      <c r="DP415" s="159" t="s">
        <v>282</v>
      </c>
      <c r="DQ415" s="159" t="s">
        <v>282</v>
      </c>
      <c r="DR415" s="159" t="s">
        <v>282</v>
      </c>
      <c r="DS415" s="159" t="s">
        <v>282</v>
      </c>
      <c r="DT415" s="159" t="s">
        <v>282</v>
      </c>
      <c r="DU415" s="159" t="s">
        <v>282</v>
      </c>
      <c r="DV415" s="159" t="s">
        <v>282</v>
      </c>
      <c r="DW415" s="159" t="s">
        <v>282</v>
      </c>
      <c r="DX415" s="159" t="s">
        <v>282</v>
      </c>
      <c r="DY415" s="159" t="s">
        <v>282</v>
      </c>
      <c r="DZ415" s="159" t="s">
        <v>282</v>
      </c>
      <c r="EA415" s="159" t="s">
        <v>282</v>
      </c>
      <c r="EB415" s="159" t="s">
        <v>282</v>
      </c>
      <c r="EC415" s="159" t="s">
        <v>282</v>
      </c>
      <c r="ED415" s="159" t="s">
        <v>282</v>
      </c>
      <c r="EE415" s="159" t="s">
        <v>282</v>
      </c>
      <c r="EF415" s="159" t="s">
        <v>282</v>
      </c>
      <c r="EG415" s="159" t="s">
        <v>282</v>
      </c>
      <c r="EH415" s="159" t="s">
        <v>282</v>
      </c>
      <c r="EI415" s="159" t="s">
        <v>282</v>
      </c>
      <c r="EJ415" s="159" t="s">
        <v>282</v>
      </c>
      <c r="EK415" s="159" t="s">
        <v>282</v>
      </c>
      <c r="EL415" s="159" t="s">
        <v>282</v>
      </c>
      <c r="EM415" s="159" t="s">
        <v>282</v>
      </c>
      <c r="EN415" s="159" t="s">
        <v>282</v>
      </c>
      <c r="EO415" s="159" t="s">
        <v>282</v>
      </c>
      <c r="EP415" s="159" t="s">
        <v>282</v>
      </c>
      <c r="EQ415" s="159" t="s">
        <v>282</v>
      </c>
      <c r="ER415" s="159" t="s">
        <v>282</v>
      </c>
      <c r="ES415" s="159" t="s">
        <v>282</v>
      </c>
      <c r="ET415" s="159" t="s">
        <v>282</v>
      </c>
      <c r="EU415" s="159" t="s">
        <v>282</v>
      </c>
      <c r="EV415" s="159" t="s">
        <v>282</v>
      </c>
      <c r="EW415" s="159" t="s">
        <v>282</v>
      </c>
      <c r="EX415" s="159" t="s">
        <v>282</v>
      </c>
      <c r="EY415" s="159" t="s">
        <v>282</v>
      </c>
      <c r="EZ415" s="159" t="s">
        <v>282</v>
      </c>
      <c r="FA415" s="159" t="s">
        <v>282</v>
      </c>
      <c r="FB415" s="159" t="s">
        <v>282</v>
      </c>
      <c r="FC415" s="159" t="s">
        <v>282</v>
      </c>
      <c r="FD415" s="159" t="s">
        <v>282</v>
      </c>
      <c r="FE415" s="159" t="s">
        <v>282</v>
      </c>
      <c r="FF415" s="159" t="s">
        <v>282</v>
      </c>
      <c r="FG415" s="159" t="s">
        <v>282</v>
      </c>
      <c r="FH415" s="159" t="s">
        <v>282</v>
      </c>
      <c r="FI415" s="159" t="s">
        <v>282</v>
      </c>
      <c r="FJ415" s="159" t="s">
        <v>282</v>
      </c>
      <c r="FK415" s="159" t="s">
        <v>282</v>
      </c>
      <c r="FL415" s="159" t="s">
        <v>282</v>
      </c>
      <c r="FM415" s="159" t="s">
        <v>282</v>
      </c>
      <c r="FN415" s="159" t="s">
        <v>282</v>
      </c>
      <c r="FO415" s="159" t="s">
        <v>282</v>
      </c>
      <c r="FP415" s="159" t="s">
        <v>282</v>
      </c>
      <c r="FQ415" s="159" t="s">
        <v>282</v>
      </c>
      <c r="FR415" s="159" t="s">
        <v>282</v>
      </c>
      <c r="FS415" s="159" t="s">
        <v>282</v>
      </c>
      <c r="FT415" s="159" t="s">
        <v>282</v>
      </c>
    </row>
    <row r="416" spans="1:176" x14ac:dyDescent="0.25">
      <c r="A416" s="212" t="s">
        <v>7567</v>
      </c>
      <c r="B416" s="159" t="s">
        <v>15111</v>
      </c>
      <c r="C416" s="66" t="str">
        <f>IF(ISNUMBER(Severity!H416)=FALSE,Severity!F416,IF(Severity!H416&gt;=0.5,"YES","NO"))</f>
        <v>YES</v>
      </c>
      <c r="D416" s="66" t="str">
        <f>IF(ISNUMBER(Severity!I416)=FALSE,Severity!G416,IF(Severity!I416&gt;0.5,"YES","NO"))</f>
        <v>NO</v>
      </c>
      <c r="E416" s="159">
        <v>5</v>
      </c>
      <c r="F416" s="159">
        <v>2</v>
      </c>
      <c r="G416" s="159" t="s">
        <v>256</v>
      </c>
      <c r="H416" s="159" t="s">
        <v>10507</v>
      </c>
      <c r="I416" s="159">
        <v>2</v>
      </c>
      <c r="J416" s="159">
        <v>8</v>
      </c>
      <c r="K416" s="159" t="s">
        <v>194</v>
      </c>
      <c r="L416" s="159">
        <v>10</v>
      </c>
      <c r="M416" s="159">
        <v>17</v>
      </c>
      <c r="N416" s="159">
        <v>10</v>
      </c>
      <c r="O416" s="159" t="s">
        <v>194</v>
      </c>
      <c r="P416" s="159">
        <v>10</v>
      </c>
      <c r="Q416" s="159">
        <v>22</v>
      </c>
      <c r="R416" s="159">
        <v>50</v>
      </c>
      <c r="S416" s="159" t="s">
        <v>194</v>
      </c>
      <c r="T416" s="159">
        <v>10</v>
      </c>
      <c r="U416" s="159" t="s">
        <v>282</v>
      </c>
      <c r="V416" s="159" t="s">
        <v>282</v>
      </c>
      <c r="W416" s="159" t="s">
        <v>282</v>
      </c>
      <c r="X416" s="159">
        <v>30.88</v>
      </c>
      <c r="Y416" s="159" t="s">
        <v>282</v>
      </c>
      <c r="Z416" s="159">
        <v>24</v>
      </c>
      <c r="AA416" s="159" t="s">
        <v>282</v>
      </c>
      <c r="AB416" s="159" t="s">
        <v>282</v>
      </c>
      <c r="AC416" s="159" t="s">
        <v>282</v>
      </c>
      <c r="AD416" s="159" t="s">
        <v>282</v>
      </c>
      <c r="AE416" s="159" t="s">
        <v>282</v>
      </c>
      <c r="AF416" s="159" t="s">
        <v>282</v>
      </c>
      <c r="AG416" s="159" t="s">
        <v>282</v>
      </c>
      <c r="AH416" s="159" t="s">
        <v>282</v>
      </c>
      <c r="AI416" s="159" t="s">
        <v>282</v>
      </c>
      <c r="AJ416" s="301">
        <v>-20</v>
      </c>
      <c r="AK416" s="159">
        <v>8.59</v>
      </c>
      <c r="AL416" s="159">
        <v>24</v>
      </c>
      <c r="AM416" s="159">
        <v>32</v>
      </c>
      <c r="AN416" s="159">
        <v>24</v>
      </c>
      <c r="AO416" s="159" t="s">
        <v>845</v>
      </c>
      <c r="AP416" s="159" t="s">
        <v>10507</v>
      </c>
      <c r="AQ416" s="159">
        <v>5</v>
      </c>
      <c r="AR416" s="159">
        <v>10</v>
      </c>
      <c r="AS416" s="159" t="s">
        <v>194</v>
      </c>
      <c r="AT416" s="159">
        <v>10</v>
      </c>
      <c r="AU416" s="159">
        <v>11</v>
      </c>
      <c r="AV416" s="159">
        <v>10</v>
      </c>
      <c r="AW416" s="159" t="s">
        <v>194</v>
      </c>
      <c r="AX416" s="159">
        <v>10</v>
      </c>
      <c r="AY416" s="159">
        <v>12</v>
      </c>
      <c r="AZ416" s="159">
        <v>50</v>
      </c>
      <c r="BA416" s="159" t="s">
        <v>194</v>
      </c>
      <c r="BB416" s="159">
        <v>10</v>
      </c>
      <c r="BC416" s="159" t="s">
        <v>282</v>
      </c>
      <c r="BD416" s="159" t="s">
        <v>282</v>
      </c>
      <c r="BE416" s="159" t="s">
        <v>282</v>
      </c>
      <c r="BF416" s="159">
        <v>29</v>
      </c>
      <c r="BG416" s="159" t="s">
        <v>282</v>
      </c>
      <c r="BH416" s="159">
        <v>20</v>
      </c>
      <c r="BI416" s="159" t="s">
        <v>282</v>
      </c>
      <c r="BJ416" s="159" t="s">
        <v>282</v>
      </c>
      <c r="BK416" s="159" t="s">
        <v>282</v>
      </c>
      <c r="BL416" s="159" t="s">
        <v>282</v>
      </c>
      <c r="BM416" s="159" t="s">
        <v>282</v>
      </c>
      <c r="BN416" s="159" t="s">
        <v>282</v>
      </c>
      <c r="BO416" s="159" t="s">
        <v>282</v>
      </c>
      <c r="BP416" s="159" t="s">
        <v>282</v>
      </c>
      <c r="BQ416" s="159" t="s">
        <v>282</v>
      </c>
      <c r="BR416" s="301">
        <v>-15</v>
      </c>
      <c r="BS416" s="159">
        <v>8.2200000000000006</v>
      </c>
      <c r="BT416" s="159">
        <v>20</v>
      </c>
      <c r="BU416" s="159">
        <v>30</v>
      </c>
      <c r="BV416" s="159">
        <v>20</v>
      </c>
      <c r="BW416" s="159" t="s">
        <v>282</v>
      </c>
      <c r="BX416" s="159" t="s">
        <v>282</v>
      </c>
      <c r="BY416" s="159" t="s">
        <v>282</v>
      </c>
      <c r="BZ416" s="159" t="s">
        <v>282</v>
      </c>
      <c r="CA416" s="159" t="s">
        <v>282</v>
      </c>
      <c r="CB416" s="159" t="s">
        <v>282</v>
      </c>
      <c r="CC416" s="159" t="s">
        <v>282</v>
      </c>
      <c r="CD416" s="159" t="s">
        <v>282</v>
      </c>
      <c r="CE416" s="159" t="s">
        <v>282</v>
      </c>
      <c r="CF416" s="159" t="s">
        <v>282</v>
      </c>
      <c r="CG416" s="159" t="s">
        <v>282</v>
      </c>
      <c r="CH416" s="159" t="s">
        <v>282</v>
      </c>
      <c r="CI416" s="159" t="s">
        <v>282</v>
      </c>
      <c r="CJ416" s="159" t="s">
        <v>282</v>
      </c>
      <c r="CK416" s="159" t="s">
        <v>282</v>
      </c>
      <c r="CL416" s="159" t="s">
        <v>282</v>
      </c>
      <c r="CM416" s="159" t="s">
        <v>282</v>
      </c>
      <c r="CN416" s="159" t="s">
        <v>282</v>
      </c>
      <c r="CO416" s="159" t="s">
        <v>282</v>
      </c>
      <c r="CP416" s="159" t="s">
        <v>282</v>
      </c>
      <c r="CQ416" s="159" t="s">
        <v>282</v>
      </c>
      <c r="CR416" s="159" t="s">
        <v>282</v>
      </c>
      <c r="CS416" s="159" t="s">
        <v>282</v>
      </c>
      <c r="CT416" s="159" t="s">
        <v>282</v>
      </c>
      <c r="CU416" s="159" t="s">
        <v>282</v>
      </c>
      <c r="CV416" s="159" t="s">
        <v>282</v>
      </c>
      <c r="CW416" s="159" t="s">
        <v>282</v>
      </c>
      <c r="CX416" s="159" t="s">
        <v>282</v>
      </c>
      <c r="CY416" s="159" t="s">
        <v>282</v>
      </c>
      <c r="CZ416" s="159" t="s">
        <v>282</v>
      </c>
      <c r="DA416" s="159" t="s">
        <v>282</v>
      </c>
      <c r="DB416" s="159" t="s">
        <v>282</v>
      </c>
      <c r="DC416" s="159" t="s">
        <v>282</v>
      </c>
      <c r="DD416" s="159" t="s">
        <v>282</v>
      </c>
      <c r="DE416" s="159" t="s">
        <v>282</v>
      </c>
      <c r="DF416" s="159" t="s">
        <v>282</v>
      </c>
      <c r="DG416" s="159" t="s">
        <v>282</v>
      </c>
      <c r="DH416" s="159" t="s">
        <v>282</v>
      </c>
      <c r="DI416" s="159" t="s">
        <v>282</v>
      </c>
      <c r="DJ416" s="159" t="s">
        <v>282</v>
      </c>
      <c r="DK416" s="159" t="s">
        <v>282</v>
      </c>
      <c r="DL416" s="159" t="s">
        <v>282</v>
      </c>
      <c r="DM416" s="159" t="s">
        <v>282</v>
      </c>
      <c r="DN416" s="159" t="s">
        <v>282</v>
      </c>
      <c r="DO416" s="159" t="s">
        <v>282</v>
      </c>
      <c r="DP416" s="159" t="s">
        <v>282</v>
      </c>
      <c r="DQ416" s="159" t="s">
        <v>282</v>
      </c>
      <c r="DR416" s="159" t="s">
        <v>282</v>
      </c>
      <c r="DS416" s="159" t="s">
        <v>282</v>
      </c>
      <c r="DT416" s="159" t="s">
        <v>282</v>
      </c>
      <c r="DU416" s="159" t="s">
        <v>282</v>
      </c>
      <c r="DV416" s="159" t="s">
        <v>282</v>
      </c>
      <c r="DW416" s="159" t="s">
        <v>282</v>
      </c>
      <c r="DX416" s="159" t="s">
        <v>282</v>
      </c>
      <c r="DY416" s="159" t="s">
        <v>282</v>
      </c>
      <c r="DZ416" s="159" t="s">
        <v>282</v>
      </c>
      <c r="EA416" s="159" t="s">
        <v>282</v>
      </c>
      <c r="EB416" s="159" t="s">
        <v>282</v>
      </c>
      <c r="EC416" s="159" t="s">
        <v>282</v>
      </c>
      <c r="ED416" s="159" t="s">
        <v>282</v>
      </c>
      <c r="EE416" s="159" t="s">
        <v>282</v>
      </c>
      <c r="EF416" s="159" t="s">
        <v>282</v>
      </c>
      <c r="EG416" s="159" t="s">
        <v>282</v>
      </c>
      <c r="EH416" s="159" t="s">
        <v>282</v>
      </c>
      <c r="EI416" s="159" t="s">
        <v>282</v>
      </c>
      <c r="EJ416" s="159" t="s">
        <v>282</v>
      </c>
      <c r="EK416" s="159" t="s">
        <v>282</v>
      </c>
      <c r="EL416" s="159" t="s">
        <v>282</v>
      </c>
      <c r="EM416" s="159" t="s">
        <v>282</v>
      </c>
      <c r="EN416" s="159" t="s">
        <v>282</v>
      </c>
      <c r="EO416" s="159" t="s">
        <v>282</v>
      </c>
      <c r="EP416" s="159" t="s">
        <v>282</v>
      </c>
      <c r="EQ416" s="159" t="s">
        <v>282</v>
      </c>
      <c r="ER416" s="159" t="s">
        <v>282</v>
      </c>
      <c r="ES416" s="159" t="s">
        <v>282</v>
      </c>
      <c r="ET416" s="159" t="s">
        <v>282</v>
      </c>
      <c r="EU416" s="159" t="s">
        <v>282</v>
      </c>
      <c r="EV416" s="159" t="s">
        <v>282</v>
      </c>
      <c r="EW416" s="159" t="s">
        <v>282</v>
      </c>
      <c r="EX416" s="159" t="s">
        <v>282</v>
      </c>
      <c r="EY416" s="159" t="s">
        <v>282</v>
      </c>
      <c r="EZ416" s="159" t="s">
        <v>282</v>
      </c>
      <c r="FA416" s="159" t="s">
        <v>282</v>
      </c>
      <c r="FB416" s="159" t="s">
        <v>282</v>
      </c>
      <c r="FC416" s="159" t="s">
        <v>282</v>
      </c>
      <c r="FD416" s="159" t="s">
        <v>282</v>
      </c>
      <c r="FE416" s="159" t="s">
        <v>282</v>
      </c>
      <c r="FF416" s="159" t="s">
        <v>282</v>
      </c>
      <c r="FG416" s="159" t="s">
        <v>282</v>
      </c>
      <c r="FH416" s="159" t="s">
        <v>282</v>
      </c>
      <c r="FI416" s="159" t="s">
        <v>282</v>
      </c>
      <c r="FJ416" s="159" t="s">
        <v>282</v>
      </c>
      <c r="FK416" s="159" t="s">
        <v>282</v>
      </c>
      <c r="FL416" s="159" t="s">
        <v>282</v>
      </c>
      <c r="FM416" s="159" t="s">
        <v>282</v>
      </c>
      <c r="FN416" s="159" t="s">
        <v>282</v>
      </c>
      <c r="FO416" s="159" t="s">
        <v>282</v>
      </c>
      <c r="FP416" s="159" t="s">
        <v>282</v>
      </c>
      <c r="FQ416" s="159" t="s">
        <v>282</v>
      </c>
      <c r="FR416" s="159" t="s">
        <v>282</v>
      </c>
      <c r="FS416" s="159" t="s">
        <v>282</v>
      </c>
      <c r="FT416" s="159" t="s">
        <v>282</v>
      </c>
    </row>
    <row r="417" spans="1:176" x14ac:dyDescent="0.25">
      <c r="A417" s="212" t="s">
        <v>3205</v>
      </c>
      <c r="B417" s="159" t="s">
        <v>282</v>
      </c>
      <c r="C417" s="66" t="str">
        <f>IF(ISNUMBER(Severity!H417)=FALSE,Severity!F417,IF(Severity!H417&gt;=0.5,"YES","NO"))</f>
        <v>YES</v>
      </c>
      <c r="D417" s="66" t="str">
        <f>IF(ISNUMBER(Severity!I417)=FALSE,Severity!G417,IF(Severity!I417&gt;0.5,"YES","NO"))</f>
        <v>NO</v>
      </c>
      <c r="E417" s="159">
        <v>8</v>
      </c>
      <c r="F417" s="159">
        <v>2</v>
      </c>
      <c r="G417" s="159" t="s">
        <v>258</v>
      </c>
      <c r="H417" s="159" t="s">
        <v>10507</v>
      </c>
      <c r="I417" s="159">
        <v>12</v>
      </c>
      <c r="J417" s="159">
        <v>16</v>
      </c>
      <c r="K417" s="159" t="s">
        <v>299</v>
      </c>
      <c r="L417" s="159">
        <v>21</v>
      </c>
      <c r="M417" s="159">
        <v>40</v>
      </c>
      <c r="N417" s="159">
        <v>9</v>
      </c>
      <c r="O417" s="159" t="s">
        <v>299</v>
      </c>
      <c r="P417" s="159">
        <v>21</v>
      </c>
      <c r="Q417" s="159">
        <v>49</v>
      </c>
      <c r="R417" s="159">
        <v>50</v>
      </c>
      <c r="S417" s="159" t="s">
        <v>299</v>
      </c>
      <c r="T417" s="159">
        <v>21</v>
      </c>
      <c r="U417" s="159">
        <v>25.5</v>
      </c>
      <c r="V417" s="159">
        <v>3.5</v>
      </c>
      <c r="W417" s="159">
        <v>75</v>
      </c>
      <c r="X417" s="159" t="s">
        <v>282</v>
      </c>
      <c r="Y417" s="159" t="s">
        <v>282</v>
      </c>
      <c r="Z417" s="159" t="s">
        <v>282</v>
      </c>
      <c r="AA417" s="159" t="s">
        <v>282</v>
      </c>
      <c r="AB417" s="159" t="s">
        <v>282</v>
      </c>
      <c r="AC417" s="159" t="s">
        <v>282</v>
      </c>
      <c r="AD417" s="159" t="s">
        <v>282</v>
      </c>
      <c r="AE417" s="159" t="s">
        <v>282</v>
      </c>
      <c r="AF417" s="159" t="s">
        <v>282</v>
      </c>
      <c r="AG417" s="159" t="s">
        <v>282</v>
      </c>
      <c r="AH417" s="159" t="s">
        <v>282</v>
      </c>
      <c r="AI417" s="159" t="s">
        <v>282</v>
      </c>
      <c r="AJ417" s="159" t="s">
        <v>282</v>
      </c>
      <c r="AK417" s="159" t="s">
        <v>282</v>
      </c>
      <c r="AL417" s="159" t="s">
        <v>282</v>
      </c>
      <c r="AM417" s="159">
        <v>75</v>
      </c>
      <c r="AN417" s="159">
        <v>59</v>
      </c>
      <c r="AO417" s="159" t="s">
        <v>255</v>
      </c>
      <c r="AP417" s="159" t="s">
        <v>10507</v>
      </c>
      <c r="AQ417" s="159">
        <v>5</v>
      </c>
      <c r="AR417" s="159">
        <v>12</v>
      </c>
      <c r="AS417" s="159" t="s">
        <v>299</v>
      </c>
      <c r="AT417" s="159">
        <v>21</v>
      </c>
      <c r="AU417" s="159">
        <v>27</v>
      </c>
      <c r="AV417" s="159">
        <v>9</v>
      </c>
      <c r="AW417" s="159" t="s">
        <v>299</v>
      </c>
      <c r="AX417" s="159">
        <v>21</v>
      </c>
      <c r="AY417" s="159">
        <v>41</v>
      </c>
      <c r="AZ417" s="159">
        <v>50</v>
      </c>
      <c r="BA417" s="159" t="s">
        <v>299</v>
      </c>
      <c r="BB417" s="159">
        <v>21</v>
      </c>
      <c r="BC417" s="159">
        <v>25.8</v>
      </c>
      <c r="BD417" s="159">
        <v>4.5</v>
      </c>
      <c r="BE417" s="159">
        <v>72</v>
      </c>
      <c r="BF417" s="159" t="s">
        <v>282</v>
      </c>
      <c r="BG417" s="159" t="s">
        <v>282</v>
      </c>
      <c r="BH417" s="159" t="s">
        <v>282</v>
      </c>
      <c r="BI417" s="159" t="s">
        <v>282</v>
      </c>
      <c r="BJ417" s="159" t="s">
        <v>282</v>
      </c>
      <c r="BK417" s="159" t="s">
        <v>282</v>
      </c>
      <c r="BL417" s="159" t="s">
        <v>282</v>
      </c>
      <c r="BM417" s="159" t="s">
        <v>282</v>
      </c>
      <c r="BN417" s="159" t="s">
        <v>282</v>
      </c>
      <c r="BO417" s="159" t="s">
        <v>282</v>
      </c>
      <c r="BP417" s="159" t="s">
        <v>282</v>
      </c>
      <c r="BQ417" s="159" t="s">
        <v>282</v>
      </c>
      <c r="BR417" s="159" t="s">
        <v>282</v>
      </c>
      <c r="BS417" s="159" t="s">
        <v>282</v>
      </c>
      <c r="BT417" s="159" t="s">
        <v>282</v>
      </c>
      <c r="BU417" s="159">
        <v>72</v>
      </c>
      <c r="BV417" s="159">
        <v>60</v>
      </c>
      <c r="BW417" s="159" t="s">
        <v>282</v>
      </c>
      <c r="BX417" s="159" t="s">
        <v>282</v>
      </c>
      <c r="BY417" s="159" t="s">
        <v>282</v>
      </c>
      <c r="BZ417" s="159" t="s">
        <v>282</v>
      </c>
      <c r="CA417" s="159" t="s">
        <v>282</v>
      </c>
      <c r="CB417" s="159" t="s">
        <v>282</v>
      </c>
      <c r="CC417" s="159" t="s">
        <v>282</v>
      </c>
      <c r="CD417" s="159" t="s">
        <v>282</v>
      </c>
      <c r="CE417" s="159" t="s">
        <v>282</v>
      </c>
      <c r="CF417" s="159" t="s">
        <v>282</v>
      </c>
      <c r="CG417" s="159" t="s">
        <v>282</v>
      </c>
      <c r="CH417" s="159" t="s">
        <v>282</v>
      </c>
      <c r="CI417" s="159" t="s">
        <v>282</v>
      </c>
      <c r="CJ417" s="159" t="s">
        <v>282</v>
      </c>
      <c r="CK417" s="159" t="s">
        <v>282</v>
      </c>
      <c r="CL417" s="159" t="s">
        <v>282</v>
      </c>
      <c r="CM417" s="159" t="s">
        <v>282</v>
      </c>
      <c r="CN417" s="159" t="s">
        <v>282</v>
      </c>
      <c r="CO417" s="159" t="s">
        <v>282</v>
      </c>
      <c r="CP417" s="159" t="s">
        <v>282</v>
      </c>
      <c r="CQ417" s="159" t="s">
        <v>282</v>
      </c>
      <c r="CR417" s="159" t="s">
        <v>282</v>
      </c>
      <c r="CS417" s="159" t="s">
        <v>282</v>
      </c>
      <c r="CT417" s="159" t="s">
        <v>282</v>
      </c>
      <c r="CU417" s="159" t="s">
        <v>282</v>
      </c>
      <c r="CV417" s="159" t="s">
        <v>282</v>
      </c>
      <c r="CW417" s="159" t="s">
        <v>282</v>
      </c>
      <c r="CX417" s="159" t="s">
        <v>282</v>
      </c>
      <c r="CY417" s="159" t="s">
        <v>282</v>
      </c>
      <c r="CZ417" s="159" t="s">
        <v>282</v>
      </c>
      <c r="DA417" s="159" t="s">
        <v>282</v>
      </c>
      <c r="DB417" s="159" t="s">
        <v>282</v>
      </c>
      <c r="DC417" s="159" t="s">
        <v>282</v>
      </c>
      <c r="DD417" s="159" t="s">
        <v>282</v>
      </c>
      <c r="DE417" s="159" t="s">
        <v>282</v>
      </c>
      <c r="DF417" s="159" t="s">
        <v>282</v>
      </c>
      <c r="DG417" s="159" t="s">
        <v>282</v>
      </c>
      <c r="DH417" s="159" t="s">
        <v>282</v>
      </c>
      <c r="DI417" s="159" t="s">
        <v>282</v>
      </c>
      <c r="DJ417" s="159" t="s">
        <v>282</v>
      </c>
      <c r="DK417" s="159" t="s">
        <v>282</v>
      </c>
      <c r="DL417" s="159" t="s">
        <v>282</v>
      </c>
      <c r="DM417" s="159" t="s">
        <v>282</v>
      </c>
      <c r="DN417" s="159" t="s">
        <v>282</v>
      </c>
      <c r="DO417" s="159" t="s">
        <v>282</v>
      </c>
      <c r="DP417" s="159" t="s">
        <v>282</v>
      </c>
      <c r="DQ417" s="159" t="s">
        <v>282</v>
      </c>
      <c r="DR417" s="159" t="s">
        <v>282</v>
      </c>
      <c r="DS417" s="159" t="s">
        <v>282</v>
      </c>
      <c r="DT417" s="159" t="s">
        <v>282</v>
      </c>
      <c r="DU417" s="159" t="s">
        <v>282</v>
      </c>
      <c r="DV417" s="159" t="s">
        <v>282</v>
      </c>
      <c r="DW417" s="159" t="s">
        <v>282</v>
      </c>
      <c r="DX417" s="159" t="s">
        <v>282</v>
      </c>
      <c r="DY417" s="159" t="s">
        <v>282</v>
      </c>
      <c r="DZ417" s="159" t="s">
        <v>282</v>
      </c>
      <c r="EA417" s="159" t="s">
        <v>282</v>
      </c>
      <c r="EB417" s="159" t="s">
        <v>282</v>
      </c>
      <c r="EC417" s="159" t="s">
        <v>282</v>
      </c>
      <c r="ED417" s="159" t="s">
        <v>282</v>
      </c>
      <c r="EE417" s="159" t="s">
        <v>282</v>
      </c>
      <c r="EF417" s="159" t="s">
        <v>282</v>
      </c>
      <c r="EG417" s="159" t="s">
        <v>282</v>
      </c>
      <c r="EH417" s="159" t="s">
        <v>282</v>
      </c>
      <c r="EI417" s="159" t="s">
        <v>282</v>
      </c>
      <c r="EJ417" s="159" t="s">
        <v>282</v>
      </c>
      <c r="EK417" s="159" t="s">
        <v>282</v>
      </c>
      <c r="EL417" s="159" t="s">
        <v>282</v>
      </c>
      <c r="EM417" s="159" t="s">
        <v>282</v>
      </c>
      <c r="EN417" s="159" t="s">
        <v>282</v>
      </c>
      <c r="EO417" s="159" t="s">
        <v>282</v>
      </c>
      <c r="EP417" s="159" t="s">
        <v>282</v>
      </c>
      <c r="EQ417" s="159" t="s">
        <v>282</v>
      </c>
      <c r="ER417" s="159" t="s">
        <v>282</v>
      </c>
      <c r="ES417" s="159" t="s">
        <v>282</v>
      </c>
      <c r="ET417" s="159" t="s">
        <v>282</v>
      </c>
      <c r="EU417" s="159" t="s">
        <v>282</v>
      </c>
      <c r="EV417" s="159" t="s">
        <v>282</v>
      </c>
      <c r="EW417" s="159" t="s">
        <v>282</v>
      </c>
      <c r="EX417" s="159" t="s">
        <v>282</v>
      </c>
      <c r="EY417" s="159" t="s">
        <v>282</v>
      </c>
      <c r="EZ417" s="159" t="s">
        <v>282</v>
      </c>
      <c r="FA417" s="159" t="s">
        <v>282</v>
      </c>
      <c r="FB417" s="159" t="s">
        <v>282</v>
      </c>
      <c r="FC417" s="159" t="s">
        <v>282</v>
      </c>
      <c r="FD417" s="159" t="s">
        <v>282</v>
      </c>
      <c r="FE417" s="159" t="s">
        <v>282</v>
      </c>
      <c r="FF417" s="159" t="s">
        <v>282</v>
      </c>
      <c r="FG417" s="159" t="s">
        <v>282</v>
      </c>
      <c r="FH417" s="159" t="s">
        <v>282</v>
      </c>
      <c r="FI417" s="159" t="s">
        <v>282</v>
      </c>
      <c r="FJ417" s="159" t="s">
        <v>282</v>
      </c>
      <c r="FK417" s="159" t="s">
        <v>282</v>
      </c>
      <c r="FL417" s="159" t="s">
        <v>282</v>
      </c>
      <c r="FM417" s="159" t="s">
        <v>282</v>
      </c>
      <c r="FN417" s="159" t="s">
        <v>282</v>
      </c>
      <c r="FO417" s="159" t="s">
        <v>282</v>
      </c>
      <c r="FP417" s="159" t="s">
        <v>282</v>
      </c>
      <c r="FQ417" s="159" t="s">
        <v>282</v>
      </c>
      <c r="FR417" s="159" t="s">
        <v>282</v>
      </c>
      <c r="FS417" s="159" t="s">
        <v>282</v>
      </c>
      <c r="FT417" s="159" t="s">
        <v>282</v>
      </c>
    </row>
    <row r="418" spans="1:176" x14ac:dyDescent="0.25">
      <c r="A418" s="212" t="s">
        <v>9529</v>
      </c>
      <c r="B418" s="159" t="s">
        <v>282</v>
      </c>
      <c r="C418" s="66" t="str">
        <f>IF(ISNUMBER(Severity!H418)=FALSE,Severity!F418,IF(Severity!H418&gt;=0.5,"YES","NO"))</f>
        <v>NO</v>
      </c>
      <c r="D418" s="66" t="str">
        <f>IF(ISNUMBER(Severity!I418)=FALSE,Severity!G418,IF(Severity!I418&gt;0.5,"YES","NO"))</f>
        <v>YES</v>
      </c>
      <c r="E418" s="159">
        <v>10</v>
      </c>
      <c r="F418" s="159">
        <v>2</v>
      </c>
      <c r="G418" s="212" t="s">
        <v>673</v>
      </c>
      <c r="H418" s="159" t="s">
        <v>183</v>
      </c>
      <c r="I418" s="159" t="s">
        <v>282</v>
      </c>
      <c r="J418" s="159">
        <v>21</v>
      </c>
      <c r="K418" s="159" t="s">
        <v>282</v>
      </c>
      <c r="L418" s="159" t="s">
        <v>282</v>
      </c>
      <c r="M418" s="159" t="s">
        <v>282</v>
      </c>
      <c r="N418" s="159" t="s">
        <v>282</v>
      </c>
      <c r="O418" s="159" t="s">
        <v>282</v>
      </c>
      <c r="P418" s="159" t="s">
        <v>282</v>
      </c>
      <c r="Q418" s="159" t="s">
        <v>282</v>
      </c>
      <c r="R418" s="159" t="s">
        <v>282</v>
      </c>
      <c r="S418" s="159" t="s">
        <v>192</v>
      </c>
      <c r="T418" s="159">
        <v>9</v>
      </c>
      <c r="U418" s="159">
        <v>12.9</v>
      </c>
      <c r="V418" s="159">
        <v>5.0999999999999996</v>
      </c>
      <c r="W418" s="159">
        <v>82</v>
      </c>
      <c r="X418" s="159">
        <v>12.1</v>
      </c>
      <c r="Y418" s="159">
        <v>4.2</v>
      </c>
      <c r="Z418" s="159">
        <v>61</v>
      </c>
      <c r="AA418" s="159" t="s">
        <v>282</v>
      </c>
      <c r="AB418" s="159" t="s">
        <v>282</v>
      </c>
      <c r="AC418" s="159" t="s">
        <v>282</v>
      </c>
      <c r="AD418" s="159">
        <v>13.5</v>
      </c>
      <c r="AE418" s="159">
        <v>4.4000000000000004</v>
      </c>
      <c r="AF418" s="159">
        <v>61</v>
      </c>
      <c r="AG418" s="159" t="s">
        <v>282</v>
      </c>
      <c r="AH418" s="159" t="s">
        <v>282</v>
      </c>
      <c r="AI418" s="159" t="s">
        <v>282</v>
      </c>
      <c r="AJ418" s="159" t="s">
        <v>282</v>
      </c>
      <c r="AK418" s="159" t="s">
        <v>282</v>
      </c>
      <c r="AL418" s="159" t="s">
        <v>282</v>
      </c>
      <c r="AM418" s="159">
        <v>82</v>
      </c>
      <c r="AN418" s="159">
        <v>61</v>
      </c>
      <c r="AO418" s="159" t="s">
        <v>306</v>
      </c>
      <c r="AP418" s="159" t="s">
        <v>282</v>
      </c>
      <c r="AQ418" s="159" t="s">
        <v>282</v>
      </c>
      <c r="AR418" s="159">
        <v>7</v>
      </c>
      <c r="AS418" s="159" t="s">
        <v>282</v>
      </c>
      <c r="AT418" s="159" t="s">
        <v>282</v>
      </c>
      <c r="AU418" s="159" t="s">
        <v>282</v>
      </c>
      <c r="AV418" s="159" t="s">
        <v>282</v>
      </c>
      <c r="AW418" s="159" t="s">
        <v>282</v>
      </c>
      <c r="AX418" s="159" t="s">
        <v>282</v>
      </c>
      <c r="AY418" s="159" t="s">
        <v>282</v>
      </c>
      <c r="AZ418" s="159" t="s">
        <v>282</v>
      </c>
      <c r="BA418" s="159" t="s">
        <v>192</v>
      </c>
      <c r="BB418" s="159">
        <v>9</v>
      </c>
      <c r="BC418" s="159">
        <v>12.1</v>
      </c>
      <c r="BD418" s="159">
        <v>4.5</v>
      </c>
      <c r="BE418" s="159">
        <v>39</v>
      </c>
      <c r="BF418" s="159">
        <v>12.1</v>
      </c>
      <c r="BG418" s="159">
        <v>3.7</v>
      </c>
      <c r="BH418" s="159">
        <v>32</v>
      </c>
      <c r="BI418" s="159" t="s">
        <v>282</v>
      </c>
      <c r="BJ418" s="159" t="s">
        <v>282</v>
      </c>
      <c r="BK418" s="159" t="s">
        <v>282</v>
      </c>
      <c r="BL418" s="159">
        <v>13.5</v>
      </c>
      <c r="BM418" s="159">
        <v>3.9</v>
      </c>
      <c r="BN418" s="159">
        <v>32</v>
      </c>
      <c r="BO418" s="159" t="s">
        <v>282</v>
      </c>
      <c r="BP418" s="159" t="s">
        <v>282</v>
      </c>
      <c r="BQ418" s="159" t="s">
        <v>282</v>
      </c>
      <c r="BR418" s="159" t="s">
        <v>282</v>
      </c>
      <c r="BS418" s="159" t="s">
        <v>282</v>
      </c>
      <c r="BT418" s="159" t="s">
        <v>282</v>
      </c>
      <c r="BU418" s="159">
        <v>39</v>
      </c>
      <c r="BV418" s="159">
        <v>32</v>
      </c>
      <c r="BW418" s="159" t="s">
        <v>282</v>
      </c>
      <c r="BX418" s="159" t="s">
        <v>282</v>
      </c>
      <c r="BY418" s="159" t="s">
        <v>282</v>
      </c>
      <c r="BZ418" s="159" t="s">
        <v>282</v>
      </c>
      <c r="CA418" s="159" t="s">
        <v>282</v>
      </c>
      <c r="CB418" s="159" t="s">
        <v>282</v>
      </c>
      <c r="CC418" s="159" t="s">
        <v>282</v>
      </c>
      <c r="CD418" s="159" t="s">
        <v>282</v>
      </c>
      <c r="CE418" s="159" t="s">
        <v>282</v>
      </c>
      <c r="CF418" s="159" t="s">
        <v>282</v>
      </c>
      <c r="CG418" s="159" t="s">
        <v>282</v>
      </c>
      <c r="CH418" s="159" t="s">
        <v>282</v>
      </c>
      <c r="CI418" s="159" t="s">
        <v>282</v>
      </c>
      <c r="CJ418" s="159" t="s">
        <v>282</v>
      </c>
      <c r="CK418" s="159" t="s">
        <v>282</v>
      </c>
      <c r="CL418" s="159" t="s">
        <v>282</v>
      </c>
      <c r="CM418" s="159" t="s">
        <v>282</v>
      </c>
      <c r="CN418" s="159" t="s">
        <v>282</v>
      </c>
      <c r="CO418" s="159" t="s">
        <v>282</v>
      </c>
      <c r="CP418" s="159" t="s">
        <v>282</v>
      </c>
      <c r="CQ418" s="159" t="s">
        <v>282</v>
      </c>
      <c r="CR418" s="159" t="s">
        <v>282</v>
      </c>
      <c r="CS418" s="159" t="s">
        <v>282</v>
      </c>
      <c r="CT418" s="159" t="s">
        <v>282</v>
      </c>
      <c r="CU418" s="159" t="s">
        <v>282</v>
      </c>
      <c r="CV418" s="159" t="s">
        <v>282</v>
      </c>
      <c r="CW418" s="159" t="s">
        <v>282</v>
      </c>
      <c r="CX418" s="159" t="s">
        <v>282</v>
      </c>
      <c r="CY418" s="159" t="s">
        <v>282</v>
      </c>
      <c r="CZ418" s="159" t="s">
        <v>282</v>
      </c>
      <c r="DA418" s="159" t="s">
        <v>282</v>
      </c>
      <c r="DB418" s="159" t="s">
        <v>282</v>
      </c>
      <c r="DC418" s="159" t="s">
        <v>282</v>
      </c>
      <c r="DD418" s="159" t="s">
        <v>282</v>
      </c>
      <c r="DE418" s="159" t="s">
        <v>282</v>
      </c>
      <c r="DF418" s="159" t="s">
        <v>282</v>
      </c>
      <c r="DG418" s="159" t="s">
        <v>282</v>
      </c>
      <c r="DH418" s="159" t="s">
        <v>282</v>
      </c>
      <c r="DI418" s="159" t="s">
        <v>282</v>
      </c>
      <c r="DJ418" s="159" t="s">
        <v>282</v>
      </c>
      <c r="DK418" s="159" t="s">
        <v>282</v>
      </c>
      <c r="DL418" s="159" t="s">
        <v>282</v>
      </c>
      <c r="DM418" s="159" t="s">
        <v>282</v>
      </c>
      <c r="DN418" s="159" t="s">
        <v>282</v>
      </c>
      <c r="DO418" s="159" t="s">
        <v>282</v>
      </c>
      <c r="DP418" s="159" t="s">
        <v>282</v>
      </c>
      <c r="DQ418" s="159" t="s">
        <v>282</v>
      </c>
      <c r="DR418" s="159" t="s">
        <v>282</v>
      </c>
      <c r="DS418" s="159" t="s">
        <v>282</v>
      </c>
      <c r="DT418" s="159" t="s">
        <v>282</v>
      </c>
      <c r="DU418" s="159" t="s">
        <v>282</v>
      </c>
      <c r="DV418" s="159" t="s">
        <v>282</v>
      </c>
      <c r="DW418" s="159" t="s">
        <v>282</v>
      </c>
      <c r="DX418" s="159" t="s">
        <v>282</v>
      </c>
      <c r="DY418" s="159" t="s">
        <v>282</v>
      </c>
      <c r="DZ418" s="159" t="s">
        <v>282</v>
      </c>
      <c r="EA418" s="159" t="s">
        <v>282</v>
      </c>
      <c r="EB418" s="159" t="s">
        <v>282</v>
      </c>
      <c r="EC418" s="159" t="s">
        <v>282</v>
      </c>
      <c r="ED418" s="159" t="s">
        <v>282</v>
      </c>
      <c r="EE418" s="159" t="s">
        <v>282</v>
      </c>
      <c r="EF418" s="159" t="s">
        <v>282</v>
      </c>
      <c r="EG418" s="159" t="s">
        <v>282</v>
      </c>
      <c r="EH418" s="159" t="s">
        <v>282</v>
      </c>
      <c r="EI418" s="159" t="s">
        <v>282</v>
      </c>
      <c r="EJ418" s="159" t="s">
        <v>282</v>
      </c>
      <c r="EK418" s="159" t="s">
        <v>282</v>
      </c>
      <c r="EL418" s="159" t="s">
        <v>282</v>
      </c>
      <c r="EM418" s="159" t="s">
        <v>282</v>
      </c>
      <c r="EN418" s="159" t="s">
        <v>282</v>
      </c>
      <c r="EO418" s="159" t="s">
        <v>282</v>
      </c>
      <c r="EP418" s="159" t="s">
        <v>282</v>
      </c>
      <c r="EQ418" s="159" t="s">
        <v>282</v>
      </c>
      <c r="ER418" s="159" t="s">
        <v>282</v>
      </c>
      <c r="ES418" s="159" t="s">
        <v>282</v>
      </c>
      <c r="ET418" s="159" t="s">
        <v>282</v>
      </c>
      <c r="EU418" s="159" t="s">
        <v>282</v>
      </c>
      <c r="EV418" s="159" t="s">
        <v>282</v>
      </c>
      <c r="EW418" s="159" t="s">
        <v>282</v>
      </c>
      <c r="EX418" s="159" t="s">
        <v>282</v>
      </c>
      <c r="EY418" s="159" t="s">
        <v>282</v>
      </c>
      <c r="EZ418" s="159" t="s">
        <v>282</v>
      </c>
      <c r="FA418" s="159" t="s">
        <v>282</v>
      </c>
      <c r="FB418" s="159" t="s">
        <v>282</v>
      </c>
      <c r="FC418" s="159" t="s">
        <v>282</v>
      </c>
      <c r="FD418" s="159" t="s">
        <v>282</v>
      </c>
      <c r="FE418" s="159" t="s">
        <v>282</v>
      </c>
      <c r="FF418" s="159" t="s">
        <v>282</v>
      </c>
      <c r="FG418" s="159" t="s">
        <v>282</v>
      </c>
      <c r="FH418" s="159" t="s">
        <v>282</v>
      </c>
      <c r="FI418" s="159" t="s">
        <v>282</v>
      </c>
      <c r="FJ418" s="159" t="s">
        <v>282</v>
      </c>
      <c r="FK418" s="159" t="s">
        <v>282</v>
      </c>
      <c r="FL418" s="159" t="s">
        <v>282</v>
      </c>
      <c r="FM418" s="159" t="s">
        <v>282</v>
      </c>
      <c r="FN418" s="159" t="s">
        <v>282</v>
      </c>
      <c r="FO418" s="159" t="s">
        <v>282</v>
      </c>
      <c r="FP418" s="159" t="s">
        <v>282</v>
      </c>
      <c r="FQ418" s="159" t="s">
        <v>282</v>
      </c>
      <c r="FR418" s="159" t="s">
        <v>282</v>
      </c>
      <c r="FS418" s="159" t="s">
        <v>282</v>
      </c>
      <c r="FT418" s="159" t="s">
        <v>282</v>
      </c>
    </row>
    <row r="419" spans="1:176" x14ac:dyDescent="0.25">
      <c r="A419" s="66" t="s">
        <v>847</v>
      </c>
      <c r="B419" s="159" t="s">
        <v>282</v>
      </c>
      <c r="C419" s="66" t="str">
        <f>IF(ISNUMBER(Severity!H419)=FALSE,Severity!F419,IF(Severity!H419&gt;=0.5,"YES","NO"))</f>
        <v>YES</v>
      </c>
      <c r="D419" s="66" t="str">
        <f>IF(ISNUMBER(Severity!I419)=FALSE,Severity!G419,IF(Severity!I419&gt;0.5,"YES","NO"))</f>
        <v>NO</v>
      </c>
      <c r="E419" s="159">
        <v>8</v>
      </c>
      <c r="F419" s="159">
        <v>2</v>
      </c>
      <c r="G419" s="212" t="s">
        <v>10466</v>
      </c>
      <c r="H419" s="159" t="s">
        <v>183</v>
      </c>
      <c r="I419" s="159">
        <v>0</v>
      </c>
      <c r="J419" s="159">
        <v>13</v>
      </c>
      <c r="K419" s="159" t="s">
        <v>299</v>
      </c>
      <c r="L419" s="66">
        <v>21</v>
      </c>
      <c r="M419" s="66">
        <v>84</v>
      </c>
      <c r="N419" s="159">
        <v>7</v>
      </c>
      <c r="O419" s="159" t="s">
        <v>282</v>
      </c>
      <c r="P419" s="159" t="s">
        <v>282</v>
      </c>
      <c r="Q419" s="159" t="s">
        <v>282</v>
      </c>
      <c r="R419" s="159" t="s">
        <v>282</v>
      </c>
      <c r="S419" s="159" t="s">
        <v>299</v>
      </c>
      <c r="T419" s="159">
        <v>21</v>
      </c>
      <c r="U419" s="159">
        <v>17.100000000000001</v>
      </c>
      <c r="V419" s="159">
        <v>3.4</v>
      </c>
      <c r="W419" s="159">
        <v>143</v>
      </c>
      <c r="X419" s="66" t="s">
        <v>282</v>
      </c>
      <c r="Y419" s="66" t="s">
        <v>282</v>
      </c>
      <c r="Z419" s="66" t="s">
        <v>282</v>
      </c>
      <c r="AA419" s="66" t="s">
        <v>282</v>
      </c>
      <c r="AB419" s="66" t="s">
        <v>282</v>
      </c>
      <c r="AC419" s="66" t="s">
        <v>282</v>
      </c>
      <c r="AD419" s="66" t="s">
        <v>282</v>
      </c>
      <c r="AE419" s="66" t="s">
        <v>282</v>
      </c>
      <c r="AF419" s="66" t="s">
        <v>282</v>
      </c>
      <c r="AG419" s="66" t="s">
        <v>282</v>
      </c>
      <c r="AH419" s="66" t="s">
        <v>282</v>
      </c>
      <c r="AI419" s="66" t="s">
        <v>282</v>
      </c>
      <c r="AJ419" s="66" t="s">
        <v>282</v>
      </c>
      <c r="AK419" s="66" t="s">
        <v>282</v>
      </c>
      <c r="AL419" s="66" t="s">
        <v>282</v>
      </c>
      <c r="AM419" s="159">
        <v>143</v>
      </c>
      <c r="AN419" s="159">
        <v>130</v>
      </c>
      <c r="AO419" s="159" t="s">
        <v>863</v>
      </c>
      <c r="AP419" s="159" t="s">
        <v>10507</v>
      </c>
      <c r="AQ419" s="159" t="s">
        <v>282</v>
      </c>
      <c r="AR419" s="159">
        <v>18</v>
      </c>
      <c r="AS419" s="159" t="s">
        <v>299</v>
      </c>
      <c r="AT419" s="66">
        <v>21</v>
      </c>
      <c r="AU419" s="66">
        <v>65</v>
      </c>
      <c r="AV419" s="66">
        <v>7</v>
      </c>
      <c r="AW419" s="159" t="s">
        <v>282</v>
      </c>
      <c r="AX419" s="159" t="s">
        <v>282</v>
      </c>
      <c r="AY419" s="159" t="s">
        <v>282</v>
      </c>
      <c r="AZ419" s="159" t="s">
        <v>282</v>
      </c>
      <c r="BA419" s="159" t="s">
        <v>299</v>
      </c>
      <c r="BB419" s="159">
        <v>21</v>
      </c>
      <c r="BC419" s="159">
        <v>17.5</v>
      </c>
      <c r="BD419" s="159">
        <v>3.3</v>
      </c>
      <c r="BE419" s="159">
        <v>144</v>
      </c>
      <c r="BF419" s="66" t="s">
        <v>282</v>
      </c>
      <c r="BG419" s="66" t="s">
        <v>282</v>
      </c>
      <c r="BH419" s="66" t="s">
        <v>282</v>
      </c>
      <c r="BI419" s="66" t="s">
        <v>282</v>
      </c>
      <c r="BJ419" s="66" t="s">
        <v>282</v>
      </c>
      <c r="BK419" s="66" t="s">
        <v>282</v>
      </c>
      <c r="BL419" s="66" t="s">
        <v>282</v>
      </c>
      <c r="BM419" s="66" t="s">
        <v>282</v>
      </c>
      <c r="BN419" s="66" t="s">
        <v>282</v>
      </c>
      <c r="BO419" s="66" t="s">
        <v>282</v>
      </c>
      <c r="BP419" s="66" t="s">
        <v>282</v>
      </c>
      <c r="BQ419" s="66" t="s">
        <v>282</v>
      </c>
      <c r="BR419" s="66" t="s">
        <v>282</v>
      </c>
      <c r="BS419" s="66" t="s">
        <v>282</v>
      </c>
      <c r="BT419" s="66" t="s">
        <v>282</v>
      </c>
      <c r="BU419" s="159">
        <v>144</v>
      </c>
      <c r="BV419" s="66">
        <v>126</v>
      </c>
      <c r="BW419" s="159" t="s">
        <v>282</v>
      </c>
      <c r="BX419" s="159" t="s">
        <v>282</v>
      </c>
      <c r="BY419" s="159" t="s">
        <v>282</v>
      </c>
      <c r="BZ419" s="159" t="s">
        <v>282</v>
      </c>
      <c r="CA419" s="159" t="s">
        <v>282</v>
      </c>
      <c r="CB419" s="159" t="s">
        <v>282</v>
      </c>
      <c r="CC419" s="159" t="s">
        <v>282</v>
      </c>
      <c r="CD419" s="159" t="s">
        <v>282</v>
      </c>
      <c r="CE419" s="159" t="s">
        <v>282</v>
      </c>
      <c r="CF419" s="159" t="s">
        <v>282</v>
      </c>
      <c r="CG419" s="159" t="s">
        <v>282</v>
      </c>
      <c r="CH419" s="159" t="s">
        <v>282</v>
      </c>
      <c r="CI419" s="159" t="s">
        <v>282</v>
      </c>
      <c r="CJ419" s="159" t="s">
        <v>282</v>
      </c>
      <c r="CK419" s="159" t="s">
        <v>282</v>
      </c>
      <c r="CL419" s="159" t="s">
        <v>282</v>
      </c>
      <c r="CM419" s="159" t="s">
        <v>282</v>
      </c>
      <c r="CN419" s="159" t="s">
        <v>282</v>
      </c>
      <c r="CO419" s="159" t="s">
        <v>282</v>
      </c>
      <c r="CP419" s="159" t="s">
        <v>282</v>
      </c>
      <c r="CQ419" s="159" t="s">
        <v>282</v>
      </c>
      <c r="CR419" s="159" t="s">
        <v>282</v>
      </c>
      <c r="CS419" s="159" t="s">
        <v>282</v>
      </c>
      <c r="CT419" s="159" t="s">
        <v>282</v>
      </c>
      <c r="CU419" s="159" t="s">
        <v>282</v>
      </c>
      <c r="CV419" s="159" t="s">
        <v>282</v>
      </c>
      <c r="CW419" s="159" t="s">
        <v>282</v>
      </c>
      <c r="CX419" s="159" t="s">
        <v>282</v>
      </c>
      <c r="CY419" s="159" t="s">
        <v>282</v>
      </c>
      <c r="CZ419" s="159" t="s">
        <v>282</v>
      </c>
      <c r="DA419" s="159" t="s">
        <v>282</v>
      </c>
      <c r="DB419" s="159" t="s">
        <v>282</v>
      </c>
      <c r="DC419" s="159" t="s">
        <v>282</v>
      </c>
      <c r="DD419" s="159" t="s">
        <v>282</v>
      </c>
      <c r="DE419" s="159" t="s">
        <v>282</v>
      </c>
      <c r="DF419" s="159" t="s">
        <v>282</v>
      </c>
      <c r="DG419" s="159" t="s">
        <v>282</v>
      </c>
      <c r="DH419" s="159" t="s">
        <v>282</v>
      </c>
      <c r="DI419" s="159" t="s">
        <v>282</v>
      </c>
      <c r="DJ419" s="159" t="s">
        <v>282</v>
      </c>
      <c r="DK419" s="159" t="s">
        <v>282</v>
      </c>
      <c r="DL419" s="159" t="s">
        <v>282</v>
      </c>
      <c r="DM419" s="159" t="s">
        <v>282</v>
      </c>
      <c r="DN419" s="159" t="s">
        <v>282</v>
      </c>
      <c r="DO419" s="159" t="s">
        <v>282</v>
      </c>
      <c r="DP419" s="159" t="s">
        <v>282</v>
      </c>
      <c r="DQ419" s="159" t="s">
        <v>282</v>
      </c>
      <c r="DR419" s="159" t="s">
        <v>282</v>
      </c>
      <c r="DS419" s="159" t="s">
        <v>282</v>
      </c>
      <c r="DT419" s="159" t="s">
        <v>282</v>
      </c>
      <c r="DU419" s="159" t="s">
        <v>282</v>
      </c>
      <c r="DV419" s="159" t="s">
        <v>282</v>
      </c>
      <c r="DW419" s="159" t="s">
        <v>282</v>
      </c>
      <c r="DX419" s="159" t="s">
        <v>282</v>
      </c>
      <c r="DY419" s="159" t="s">
        <v>282</v>
      </c>
      <c r="DZ419" s="159" t="s">
        <v>282</v>
      </c>
      <c r="EA419" s="159" t="s">
        <v>282</v>
      </c>
      <c r="EB419" s="159" t="s">
        <v>282</v>
      </c>
      <c r="EC419" s="159" t="s">
        <v>282</v>
      </c>
      <c r="ED419" s="159" t="s">
        <v>282</v>
      </c>
      <c r="EE419" s="159" t="s">
        <v>282</v>
      </c>
      <c r="EF419" s="159" t="s">
        <v>282</v>
      </c>
      <c r="EG419" s="159" t="s">
        <v>282</v>
      </c>
      <c r="EH419" s="159" t="s">
        <v>282</v>
      </c>
      <c r="EI419" s="159" t="s">
        <v>282</v>
      </c>
      <c r="EJ419" s="159" t="s">
        <v>282</v>
      </c>
      <c r="EK419" s="159" t="s">
        <v>282</v>
      </c>
      <c r="EL419" s="159" t="s">
        <v>282</v>
      </c>
      <c r="EM419" s="159" t="s">
        <v>282</v>
      </c>
      <c r="EN419" s="159" t="s">
        <v>282</v>
      </c>
      <c r="EO419" s="159" t="s">
        <v>282</v>
      </c>
      <c r="EP419" s="159" t="s">
        <v>282</v>
      </c>
      <c r="EQ419" s="159" t="s">
        <v>282</v>
      </c>
      <c r="ER419" s="159" t="s">
        <v>282</v>
      </c>
      <c r="ES419" s="159" t="s">
        <v>282</v>
      </c>
      <c r="ET419" s="159" t="s">
        <v>282</v>
      </c>
      <c r="EU419" s="159" t="s">
        <v>282</v>
      </c>
      <c r="EV419" s="159" t="s">
        <v>282</v>
      </c>
      <c r="EW419" s="159" t="s">
        <v>282</v>
      </c>
      <c r="EX419" s="159" t="s">
        <v>282</v>
      </c>
      <c r="EY419" s="159" t="s">
        <v>282</v>
      </c>
      <c r="EZ419" s="159" t="s">
        <v>282</v>
      </c>
      <c r="FA419" s="159" t="s">
        <v>282</v>
      </c>
      <c r="FB419" s="159" t="s">
        <v>282</v>
      </c>
      <c r="FC419" s="159" t="s">
        <v>282</v>
      </c>
      <c r="FD419" s="159" t="s">
        <v>282</v>
      </c>
      <c r="FE419" s="159" t="s">
        <v>282</v>
      </c>
      <c r="FF419" s="159" t="s">
        <v>282</v>
      </c>
      <c r="FG419" s="159" t="s">
        <v>282</v>
      </c>
      <c r="FH419" s="159" t="s">
        <v>282</v>
      </c>
      <c r="FI419" s="159" t="s">
        <v>282</v>
      </c>
      <c r="FJ419" s="159" t="s">
        <v>282</v>
      </c>
      <c r="FK419" s="159" t="s">
        <v>282</v>
      </c>
      <c r="FL419" s="159" t="s">
        <v>282</v>
      </c>
      <c r="FM419" s="159" t="s">
        <v>282</v>
      </c>
      <c r="FN419" s="159" t="s">
        <v>282</v>
      </c>
      <c r="FO419" s="159" t="s">
        <v>282</v>
      </c>
      <c r="FP419" s="159" t="s">
        <v>282</v>
      </c>
      <c r="FQ419" s="159" t="s">
        <v>282</v>
      </c>
      <c r="FR419" s="159" t="s">
        <v>282</v>
      </c>
      <c r="FS419" s="159" t="s">
        <v>282</v>
      </c>
      <c r="FT419" s="159" t="s">
        <v>282</v>
      </c>
    </row>
    <row r="420" spans="1:176" x14ac:dyDescent="0.25">
      <c r="A420" s="212" t="s">
        <v>4992</v>
      </c>
      <c r="B420" s="159" t="s">
        <v>15116</v>
      </c>
      <c r="C420" s="66" t="str">
        <f>IF(ISNUMBER(Severity!H420)=FALSE,Severity!F420,IF(Severity!H420&gt;=0.5,"YES","NO"))</f>
        <v>YES</v>
      </c>
      <c r="D420" s="66" t="str">
        <f>IF(ISNUMBER(Severity!I420)=FALSE,Severity!G420,IF(Severity!I420&gt;0.5,"YES","NO"))</f>
        <v>NO</v>
      </c>
      <c r="E420" s="159">
        <v>8</v>
      </c>
      <c r="F420" s="159">
        <v>2</v>
      </c>
      <c r="G420" s="212" t="s">
        <v>270</v>
      </c>
      <c r="H420" s="159" t="s">
        <v>10507</v>
      </c>
      <c r="I420" s="159">
        <v>0</v>
      </c>
      <c r="J420" s="159">
        <v>10</v>
      </c>
      <c r="K420" s="159" t="s">
        <v>282</v>
      </c>
      <c r="L420" s="159" t="s">
        <v>282</v>
      </c>
      <c r="M420" s="159" t="s">
        <v>282</v>
      </c>
      <c r="N420" s="159" t="s">
        <v>282</v>
      </c>
      <c r="O420" s="159" t="s">
        <v>282</v>
      </c>
      <c r="P420" s="159" t="s">
        <v>282</v>
      </c>
      <c r="Q420" s="159" t="s">
        <v>282</v>
      </c>
      <c r="R420" s="159" t="s">
        <v>282</v>
      </c>
      <c r="S420" s="159" t="s">
        <v>299</v>
      </c>
      <c r="T420" s="159">
        <v>17</v>
      </c>
      <c r="U420" s="159">
        <v>26.24</v>
      </c>
      <c r="V420" s="159">
        <v>14.32</v>
      </c>
      <c r="W420" s="159">
        <v>50</v>
      </c>
      <c r="X420" s="66" t="s">
        <v>282</v>
      </c>
      <c r="Y420" s="66" t="s">
        <v>282</v>
      </c>
      <c r="Z420" s="66" t="s">
        <v>282</v>
      </c>
      <c r="AA420" s="66" t="s">
        <v>282</v>
      </c>
      <c r="AB420" s="66" t="s">
        <v>282</v>
      </c>
      <c r="AC420" s="66" t="s">
        <v>282</v>
      </c>
      <c r="AD420" s="159">
        <v>5.3</v>
      </c>
      <c r="AE420" s="159" t="s">
        <v>282</v>
      </c>
      <c r="AF420" s="159">
        <v>40</v>
      </c>
      <c r="AG420" s="159" t="s">
        <v>282</v>
      </c>
      <c r="AH420" s="159" t="s">
        <v>282</v>
      </c>
      <c r="AI420" s="159" t="s">
        <v>282</v>
      </c>
      <c r="AJ420" s="159" t="s">
        <v>282</v>
      </c>
      <c r="AK420" s="159" t="s">
        <v>282</v>
      </c>
      <c r="AL420" s="159" t="s">
        <v>282</v>
      </c>
      <c r="AM420" s="159">
        <v>50</v>
      </c>
      <c r="AN420" s="159">
        <v>40</v>
      </c>
      <c r="AO420" s="159" t="s">
        <v>263</v>
      </c>
      <c r="AP420" s="159" t="s">
        <v>10507</v>
      </c>
      <c r="AQ420" s="159">
        <v>0</v>
      </c>
      <c r="AR420" s="159">
        <v>11</v>
      </c>
      <c r="AS420" s="159" t="s">
        <v>282</v>
      </c>
      <c r="AT420" s="159" t="s">
        <v>282</v>
      </c>
      <c r="AU420" s="159" t="s">
        <v>282</v>
      </c>
      <c r="AV420" s="159" t="s">
        <v>282</v>
      </c>
      <c r="AW420" s="159" t="s">
        <v>282</v>
      </c>
      <c r="AX420" s="159" t="s">
        <v>282</v>
      </c>
      <c r="AY420" s="159" t="s">
        <v>282</v>
      </c>
      <c r="AZ420" s="159" t="s">
        <v>282</v>
      </c>
      <c r="BA420" s="159" t="s">
        <v>299</v>
      </c>
      <c r="BB420" s="159">
        <v>17</v>
      </c>
      <c r="BC420" s="159">
        <v>25.96</v>
      </c>
      <c r="BD420" s="159">
        <v>14.32</v>
      </c>
      <c r="BE420" s="159">
        <v>50</v>
      </c>
      <c r="BF420" s="66" t="s">
        <v>282</v>
      </c>
      <c r="BG420" s="66" t="s">
        <v>282</v>
      </c>
      <c r="BH420" s="66" t="s">
        <v>282</v>
      </c>
      <c r="BI420" s="66" t="s">
        <v>282</v>
      </c>
      <c r="BJ420" s="66" t="s">
        <v>282</v>
      </c>
      <c r="BK420" s="66" t="s">
        <v>282</v>
      </c>
      <c r="BL420" s="159">
        <v>7.08</v>
      </c>
      <c r="BM420" s="159" t="s">
        <v>282</v>
      </c>
      <c r="BN420" s="159">
        <v>39</v>
      </c>
      <c r="BO420" s="159" t="s">
        <v>282</v>
      </c>
      <c r="BP420" s="159" t="s">
        <v>282</v>
      </c>
      <c r="BQ420" s="159" t="s">
        <v>282</v>
      </c>
      <c r="BR420" s="159" t="s">
        <v>282</v>
      </c>
      <c r="BS420" s="159" t="s">
        <v>282</v>
      </c>
      <c r="BT420" s="159" t="s">
        <v>282</v>
      </c>
      <c r="BU420" s="159">
        <v>50</v>
      </c>
      <c r="BV420" s="159">
        <v>39</v>
      </c>
      <c r="BW420" s="159" t="s">
        <v>282</v>
      </c>
      <c r="BX420" s="159" t="s">
        <v>282</v>
      </c>
      <c r="BY420" s="159" t="s">
        <v>282</v>
      </c>
      <c r="BZ420" s="159" t="s">
        <v>282</v>
      </c>
      <c r="CA420" s="159" t="s">
        <v>282</v>
      </c>
      <c r="CB420" s="159" t="s">
        <v>282</v>
      </c>
      <c r="CC420" s="159" t="s">
        <v>282</v>
      </c>
      <c r="CD420" s="159" t="s">
        <v>282</v>
      </c>
      <c r="CE420" s="159" t="s">
        <v>282</v>
      </c>
      <c r="CF420" s="159" t="s">
        <v>282</v>
      </c>
      <c r="CG420" s="159" t="s">
        <v>282</v>
      </c>
      <c r="CH420" s="159" t="s">
        <v>282</v>
      </c>
      <c r="CI420" s="159" t="s">
        <v>282</v>
      </c>
      <c r="CJ420" s="159" t="s">
        <v>282</v>
      </c>
      <c r="CK420" s="159" t="s">
        <v>282</v>
      </c>
      <c r="CL420" s="159" t="s">
        <v>282</v>
      </c>
      <c r="CM420" s="159" t="s">
        <v>282</v>
      </c>
      <c r="CN420" s="159" t="s">
        <v>282</v>
      </c>
      <c r="CO420" s="159" t="s">
        <v>282</v>
      </c>
      <c r="CP420" s="159" t="s">
        <v>282</v>
      </c>
      <c r="CQ420" s="159" t="s">
        <v>282</v>
      </c>
      <c r="CR420" s="159" t="s">
        <v>282</v>
      </c>
      <c r="CS420" s="159" t="s">
        <v>282</v>
      </c>
      <c r="CT420" s="159" t="s">
        <v>282</v>
      </c>
      <c r="CU420" s="159" t="s">
        <v>282</v>
      </c>
      <c r="CV420" s="159" t="s">
        <v>282</v>
      </c>
      <c r="CW420" s="159" t="s">
        <v>282</v>
      </c>
      <c r="CX420" s="159" t="s">
        <v>282</v>
      </c>
      <c r="CY420" s="159" t="s">
        <v>282</v>
      </c>
      <c r="CZ420" s="159" t="s">
        <v>282</v>
      </c>
      <c r="DA420" s="159" t="s">
        <v>282</v>
      </c>
      <c r="DB420" s="159" t="s">
        <v>282</v>
      </c>
      <c r="DC420" s="159" t="s">
        <v>282</v>
      </c>
      <c r="DD420" s="159" t="s">
        <v>282</v>
      </c>
      <c r="DE420" s="159" t="s">
        <v>282</v>
      </c>
      <c r="DF420" s="159" t="s">
        <v>282</v>
      </c>
      <c r="DG420" s="159" t="s">
        <v>282</v>
      </c>
      <c r="DH420" s="159" t="s">
        <v>282</v>
      </c>
      <c r="DI420" s="159" t="s">
        <v>282</v>
      </c>
      <c r="DJ420" s="159" t="s">
        <v>282</v>
      </c>
      <c r="DK420" s="159" t="s">
        <v>282</v>
      </c>
      <c r="DL420" s="159" t="s">
        <v>282</v>
      </c>
      <c r="DM420" s="159" t="s">
        <v>282</v>
      </c>
      <c r="DN420" s="159" t="s">
        <v>282</v>
      </c>
      <c r="DO420" s="159" t="s">
        <v>282</v>
      </c>
      <c r="DP420" s="159" t="s">
        <v>282</v>
      </c>
      <c r="DQ420" s="159" t="s">
        <v>282</v>
      </c>
      <c r="DR420" s="159" t="s">
        <v>282</v>
      </c>
      <c r="DS420" s="159" t="s">
        <v>282</v>
      </c>
      <c r="DT420" s="159" t="s">
        <v>282</v>
      </c>
      <c r="DU420" s="159" t="s">
        <v>282</v>
      </c>
      <c r="DV420" s="159" t="s">
        <v>282</v>
      </c>
      <c r="DW420" s="159" t="s">
        <v>282</v>
      </c>
      <c r="DX420" s="159" t="s">
        <v>282</v>
      </c>
      <c r="DY420" s="159" t="s">
        <v>282</v>
      </c>
      <c r="DZ420" s="159" t="s">
        <v>282</v>
      </c>
      <c r="EA420" s="159" t="s">
        <v>282</v>
      </c>
      <c r="EB420" s="159" t="s">
        <v>282</v>
      </c>
      <c r="EC420" s="159" t="s">
        <v>282</v>
      </c>
      <c r="ED420" s="159" t="s">
        <v>282</v>
      </c>
      <c r="EE420" s="159" t="s">
        <v>282</v>
      </c>
      <c r="EF420" s="159" t="s">
        <v>282</v>
      </c>
      <c r="EG420" s="159" t="s">
        <v>282</v>
      </c>
      <c r="EH420" s="159" t="s">
        <v>282</v>
      </c>
      <c r="EI420" s="159" t="s">
        <v>282</v>
      </c>
      <c r="EJ420" s="159" t="s">
        <v>282</v>
      </c>
      <c r="EK420" s="159" t="s">
        <v>282</v>
      </c>
      <c r="EL420" s="159" t="s">
        <v>282</v>
      </c>
      <c r="EM420" s="159" t="s">
        <v>282</v>
      </c>
      <c r="EN420" s="159" t="s">
        <v>282</v>
      </c>
      <c r="EO420" s="159" t="s">
        <v>282</v>
      </c>
      <c r="EP420" s="159" t="s">
        <v>282</v>
      </c>
      <c r="EQ420" s="159" t="s">
        <v>282</v>
      </c>
      <c r="ER420" s="159" t="s">
        <v>282</v>
      </c>
      <c r="ES420" s="159" t="s">
        <v>282</v>
      </c>
      <c r="ET420" s="159" t="s">
        <v>282</v>
      </c>
      <c r="EU420" s="159" t="s">
        <v>282</v>
      </c>
      <c r="EV420" s="159" t="s">
        <v>282</v>
      </c>
      <c r="EW420" s="159" t="s">
        <v>282</v>
      </c>
      <c r="EX420" s="159" t="s">
        <v>282</v>
      </c>
      <c r="EY420" s="159" t="s">
        <v>282</v>
      </c>
      <c r="EZ420" s="159" t="s">
        <v>282</v>
      </c>
      <c r="FA420" s="159" t="s">
        <v>282</v>
      </c>
      <c r="FB420" s="159" t="s">
        <v>282</v>
      </c>
      <c r="FC420" s="159" t="s">
        <v>282</v>
      </c>
      <c r="FD420" s="159" t="s">
        <v>282</v>
      </c>
      <c r="FE420" s="159" t="s">
        <v>282</v>
      </c>
      <c r="FF420" s="159" t="s">
        <v>282</v>
      </c>
      <c r="FG420" s="159" t="s">
        <v>282</v>
      </c>
      <c r="FH420" s="159" t="s">
        <v>282</v>
      </c>
      <c r="FI420" s="159" t="s">
        <v>282</v>
      </c>
      <c r="FJ420" s="159" t="s">
        <v>282</v>
      </c>
      <c r="FK420" s="159" t="s">
        <v>282</v>
      </c>
      <c r="FL420" s="159" t="s">
        <v>282</v>
      </c>
      <c r="FM420" s="159" t="s">
        <v>282</v>
      </c>
      <c r="FN420" s="159" t="s">
        <v>282</v>
      </c>
      <c r="FO420" s="159" t="s">
        <v>282</v>
      </c>
      <c r="FP420" s="159" t="s">
        <v>282</v>
      </c>
      <c r="FQ420" s="159" t="s">
        <v>282</v>
      </c>
      <c r="FR420" s="159" t="s">
        <v>282</v>
      </c>
      <c r="FS420" s="159" t="s">
        <v>282</v>
      </c>
      <c r="FT420" s="159" t="s">
        <v>282</v>
      </c>
    </row>
    <row r="421" spans="1:176" x14ac:dyDescent="0.25">
      <c r="A421" s="159" t="s">
        <v>3214</v>
      </c>
      <c r="B421" s="159" t="s">
        <v>14355</v>
      </c>
      <c r="C421" s="66" t="str">
        <f>IF(ISNUMBER(Severity!H421)=FALSE,Severity!F421,IF(Severity!H421&gt;=0.5,"YES","NO"))</f>
        <v>YES</v>
      </c>
      <c r="D421" s="66" t="str">
        <f>IF(ISNUMBER(Severity!I421)=FALSE,Severity!G421,IF(Severity!I421&gt;0.5,"YES","NO"))</f>
        <v>NO</v>
      </c>
      <c r="E421" s="159">
        <v>6</v>
      </c>
      <c r="F421" s="159">
        <v>2</v>
      </c>
      <c r="G421" s="212" t="s">
        <v>258</v>
      </c>
      <c r="H421" s="159" t="s">
        <v>10507</v>
      </c>
      <c r="I421" s="159">
        <v>10</v>
      </c>
      <c r="J421" s="159">
        <v>17</v>
      </c>
      <c r="K421" s="159" t="s">
        <v>282</v>
      </c>
      <c r="L421" s="159" t="s">
        <v>282</v>
      </c>
      <c r="M421" s="159" t="s">
        <v>282</v>
      </c>
      <c r="N421" s="159" t="s">
        <v>282</v>
      </c>
      <c r="O421" s="159" t="s">
        <v>282</v>
      </c>
      <c r="P421" s="159" t="s">
        <v>282</v>
      </c>
      <c r="Q421" s="159" t="s">
        <v>282</v>
      </c>
      <c r="R421" s="159" t="s">
        <v>282</v>
      </c>
      <c r="S421" s="159" t="s">
        <v>194</v>
      </c>
      <c r="T421" s="159">
        <v>10</v>
      </c>
      <c r="U421" s="159">
        <v>29.8</v>
      </c>
      <c r="V421" s="159">
        <v>6.13</v>
      </c>
      <c r="W421" s="159">
        <v>77</v>
      </c>
      <c r="X421" s="66" t="s">
        <v>282</v>
      </c>
      <c r="Y421" s="66" t="s">
        <v>282</v>
      </c>
      <c r="Z421" s="66" t="s">
        <v>282</v>
      </c>
      <c r="AA421" s="66" t="s">
        <v>282</v>
      </c>
      <c r="AB421" s="66" t="s">
        <v>282</v>
      </c>
      <c r="AC421" s="66" t="s">
        <v>282</v>
      </c>
      <c r="AD421" s="66" t="s">
        <v>282</v>
      </c>
      <c r="AE421" s="66" t="s">
        <v>282</v>
      </c>
      <c r="AF421" s="66" t="s">
        <v>282</v>
      </c>
      <c r="AG421" s="66">
        <v>-14.8</v>
      </c>
      <c r="AH421" s="66">
        <v>9.64</v>
      </c>
      <c r="AI421" s="66">
        <v>77</v>
      </c>
      <c r="AJ421" s="159" t="s">
        <v>282</v>
      </c>
      <c r="AK421" s="159" t="s">
        <v>282</v>
      </c>
      <c r="AL421" s="159" t="s">
        <v>282</v>
      </c>
      <c r="AM421" s="159">
        <v>79</v>
      </c>
      <c r="AN421" s="159">
        <v>62</v>
      </c>
      <c r="AO421" s="159" t="s">
        <v>790</v>
      </c>
      <c r="AP421" s="159" t="s">
        <v>10507</v>
      </c>
      <c r="AQ421" s="159">
        <v>7</v>
      </c>
      <c r="AR421" s="159">
        <v>24</v>
      </c>
      <c r="AS421" s="159" t="s">
        <v>282</v>
      </c>
      <c r="AT421" s="159" t="s">
        <v>282</v>
      </c>
      <c r="AU421" s="159" t="s">
        <v>282</v>
      </c>
      <c r="AV421" s="159" t="s">
        <v>282</v>
      </c>
      <c r="AW421" s="159" t="s">
        <v>282</v>
      </c>
      <c r="AX421" s="159" t="s">
        <v>282</v>
      </c>
      <c r="AY421" s="159" t="s">
        <v>282</v>
      </c>
      <c r="AZ421" s="159" t="s">
        <v>282</v>
      </c>
      <c r="BA421" s="159" t="s">
        <v>194</v>
      </c>
      <c r="BB421" s="159">
        <v>10</v>
      </c>
      <c r="BC421" s="159">
        <v>28.83</v>
      </c>
      <c r="BD421" s="159">
        <v>5.0999999999999996</v>
      </c>
      <c r="BE421" s="159">
        <v>75</v>
      </c>
      <c r="BF421" s="66" t="s">
        <v>282</v>
      </c>
      <c r="BG421" s="66" t="s">
        <v>282</v>
      </c>
      <c r="BH421" s="66" t="s">
        <v>282</v>
      </c>
      <c r="BI421" s="66" t="s">
        <v>282</v>
      </c>
      <c r="BJ421" s="66" t="s">
        <v>282</v>
      </c>
      <c r="BK421" s="66" t="s">
        <v>282</v>
      </c>
      <c r="BL421" s="66" t="s">
        <v>282</v>
      </c>
      <c r="BM421" s="66" t="s">
        <v>282</v>
      </c>
      <c r="BN421" s="66" t="s">
        <v>282</v>
      </c>
      <c r="BO421" s="66">
        <v>-10.53</v>
      </c>
      <c r="BP421" s="66">
        <v>8.98</v>
      </c>
      <c r="BQ421" s="66">
        <v>75</v>
      </c>
      <c r="BR421" s="159" t="s">
        <v>282</v>
      </c>
      <c r="BS421" s="159" t="s">
        <v>282</v>
      </c>
      <c r="BT421" s="159" t="s">
        <v>282</v>
      </c>
      <c r="BU421" s="159">
        <v>78</v>
      </c>
      <c r="BV421" s="66">
        <v>54</v>
      </c>
      <c r="BW421" s="159" t="s">
        <v>282</v>
      </c>
      <c r="BX421" s="159" t="s">
        <v>282</v>
      </c>
      <c r="BY421" s="159" t="s">
        <v>282</v>
      </c>
      <c r="BZ421" s="159" t="s">
        <v>282</v>
      </c>
      <c r="CA421" s="159" t="s">
        <v>282</v>
      </c>
      <c r="CB421" s="159" t="s">
        <v>282</v>
      </c>
      <c r="CC421" s="159" t="s">
        <v>282</v>
      </c>
      <c r="CD421" s="159" t="s">
        <v>282</v>
      </c>
      <c r="CE421" s="159" t="s">
        <v>282</v>
      </c>
      <c r="CF421" s="159" t="s">
        <v>282</v>
      </c>
      <c r="CG421" s="159" t="s">
        <v>282</v>
      </c>
      <c r="CH421" s="159" t="s">
        <v>282</v>
      </c>
      <c r="CI421" s="159" t="s">
        <v>282</v>
      </c>
      <c r="CJ421" s="159" t="s">
        <v>282</v>
      </c>
      <c r="CK421" s="159" t="s">
        <v>282</v>
      </c>
      <c r="CL421" s="159" t="s">
        <v>282</v>
      </c>
      <c r="CM421" s="159" t="s">
        <v>282</v>
      </c>
      <c r="CN421" s="159" t="s">
        <v>282</v>
      </c>
      <c r="CO421" s="159" t="s">
        <v>282</v>
      </c>
      <c r="CP421" s="159" t="s">
        <v>282</v>
      </c>
      <c r="CQ421" s="159" t="s">
        <v>282</v>
      </c>
      <c r="CR421" s="159" t="s">
        <v>282</v>
      </c>
      <c r="CS421" s="159" t="s">
        <v>282</v>
      </c>
      <c r="CT421" s="159" t="s">
        <v>282</v>
      </c>
      <c r="CU421" s="159" t="s">
        <v>282</v>
      </c>
      <c r="CV421" s="159" t="s">
        <v>282</v>
      </c>
      <c r="CW421" s="159" t="s">
        <v>282</v>
      </c>
      <c r="CX421" s="159" t="s">
        <v>282</v>
      </c>
      <c r="CY421" s="159" t="s">
        <v>282</v>
      </c>
      <c r="CZ421" s="159" t="s">
        <v>282</v>
      </c>
      <c r="DA421" s="159" t="s">
        <v>282</v>
      </c>
      <c r="DB421" s="159" t="s">
        <v>282</v>
      </c>
      <c r="DC421" s="159" t="s">
        <v>282</v>
      </c>
      <c r="DD421" s="159" t="s">
        <v>282</v>
      </c>
      <c r="DE421" s="159" t="s">
        <v>282</v>
      </c>
      <c r="DF421" s="159" t="s">
        <v>282</v>
      </c>
      <c r="DG421" s="159" t="s">
        <v>282</v>
      </c>
      <c r="DH421" s="159" t="s">
        <v>282</v>
      </c>
      <c r="DI421" s="159" t="s">
        <v>282</v>
      </c>
      <c r="DJ421" s="159" t="s">
        <v>282</v>
      </c>
      <c r="DK421" s="159" t="s">
        <v>282</v>
      </c>
      <c r="DL421" s="159" t="s">
        <v>282</v>
      </c>
      <c r="DM421" s="159" t="s">
        <v>282</v>
      </c>
      <c r="DN421" s="159" t="s">
        <v>282</v>
      </c>
      <c r="DO421" s="159" t="s">
        <v>282</v>
      </c>
      <c r="DP421" s="159" t="s">
        <v>282</v>
      </c>
      <c r="DQ421" s="159" t="s">
        <v>282</v>
      </c>
      <c r="DR421" s="159" t="s">
        <v>282</v>
      </c>
      <c r="DS421" s="159" t="s">
        <v>282</v>
      </c>
      <c r="DT421" s="159" t="s">
        <v>282</v>
      </c>
      <c r="DU421" s="159" t="s">
        <v>282</v>
      </c>
      <c r="DV421" s="159" t="s">
        <v>282</v>
      </c>
      <c r="DW421" s="159" t="s">
        <v>282</v>
      </c>
      <c r="DX421" s="159" t="s">
        <v>282</v>
      </c>
      <c r="DY421" s="159" t="s">
        <v>282</v>
      </c>
      <c r="DZ421" s="159" t="s">
        <v>282</v>
      </c>
      <c r="EA421" s="159" t="s">
        <v>282</v>
      </c>
      <c r="EB421" s="159" t="s">
        <v>282</v>
      </c>
      <c r="EC421" s="159" t="s">
        <v>282</v>
      </c>
      <c r="ED421" s="159" t="s">
        <v>282</v>
      </c>
      <c r="EE421" s="159" t="s">
        <v>282</v>
      </c>
      <c r="EF421" s="159" t="s">
        <v>282</v>
      </c>
      <c r="EG421" s="159" t="s">
        <v>282</v>
      </c>
      <c r="EH421" s="159" t="s">
        <v>282</v>
      </c>
      <c r="EI421" s="159" t="s">
        <v>282</v>
      </c>
      <c r="EJ421" s="159" t="s">
        <v>282</v>
      </c>
      <c r="EK421" s="159" t="s">
        <v>282</v>
      </c>
      <c r="EL421" s="159" t="s">
        <v>282</v>
      </c>
      <c r="EM421" s="159" t="s">
        <v>282</v>
      </c>
      <c r="EN421" s="159" t="s">
        <v>282</v>
      </c>
      <c r="EO421" s="159" t="s">
        <v>282</v>
      </c>
      <c r="EP421" s="159" t="s">
        <v>282</v>
      </c>
      <c r="EQ421" s="159" t="s">
        <v>282</v>
      </c>
      <c r="ER421" s="159" t="s">
        <v>282</v>
      </c>
      <c r="ES421" s="159" t="s">
        <v>282</v>
      </c>
      <c r="ET421" s="159" t="s">
        <v>282</v>
      </c>
      <c r="EU421" s="159" t="s">
        <v>282</v>
      </c>
      <c r="EV421" s="159" t="s">
        <v>282</v>
      </c>
      <c r="EW421" s="159" t="s">
        <v>282</v>
      </c>
      <c r="EX421" s="159" t="s">
        <v>282</v>
      </c>
      <c r="EY421" s="159" t="s">
        <v>282</v>
      </c>
      <c r="EZ421" s="159" t="s">
        <v>282</v>
      </c>
      <c r="FA421" s="159" t="s">
        <v>282</v>
      </c>
      <c r="FB421" s="159" t="s">
        <v>282</v>
      </c>
      <c r="FC421" s="159" t="s">
        <v>282</v>
      </c>
      <c r="FD421" s="159" t="s">
        <v>282</v>
      </c>
      <c r="FE421" s="159" t="s">
        <v>282</v>
      </c>
      <c r="FF421" s="159" t="s">
        <v>282</v>
      </c>
      <c r="FG421" s="159" t="s">
        <v>282</v>
      </c>
      <c r="FH421" s="159" t="s">
        <v>282</v>
      </c>
      <c r="FI421" s="159" t="s">
        <v>282</v>
      </c>
      <c r="FJ421" s="159" t="s">
        <v>282</v>
      </c>
      <c r="FK421" s="159" t="s">
        <v>282</v>
      </c>
      <c r="FL421" s="159" t="s">
        <v>282</v>
      </c>
      <c r="FM421" s="159" t="s">
        <v>282</v>
      </c>
      <c r="FN421" s="159" t="s">
        <v>282</v>
      </c>
      <c r="FO421" s="159" t="s">
        <v>282</v>
      </c>
      <c r="FP421" s="159" t="s">
        <v>282</v>
      </c>
      <c r="FQ421" s="159" t="s">
        <v>282</v>
      </c>
      <c r="FR421" s="159" t="s">
        <v>282</v>
      </c>
      <c r="FS421" s="159" t="s">
        <v>282</v>
      </c>
      <c r="FT421" s="159" t="s">
        <v>282</v>
      </c>
    </row>
    <row r="422" spans="1:176" x14ac:dyDescent="0.25">
      <c r="A422" s="66" t="s">
        <v>260</v>
      </c>
      <c r="B422" s="159" t="s">
        <v>11953</v>
      </c>
      <c r="C422" s="66" t="str">
        <f>IF(ISNUMBER(Severity!H422)=FALSE,Severity!F422,IF(Severity!H422&gt;=0.5,"YES","NO"))</f>
        <v>YES</v>
      </c>
      <c r="D422" s="66" t="str">
        <f>IF(ISNUMBER(Severity!I422)=FALSE,Severity!G422,IF(Severity!I422&gt;0.5,"YES","NO"))</f>
        <v>NO</v>
      </c>
      <c r="E422" s="159">
        <v>4</v>
      </c>
      <c r="F422" s="159">
        <v>2</v>
      </c>
      <c r="G422" s="66" t="s">
        <v>257</v>
      </c>
      <c r="H422" s="159" t="s">
        <v>10507</v>
      </c>
      <c r="I422" s="159">
        <v>22</v>
      </c>
      <c r="J422" s="159">
        <v>43</v>
      </c>
      <c r="K422" s="159" t="s">
        <v>282</v>
      </c>
      <c r="L422" s="159" t="s">
        <v>282</v>
      </c>
      <c r="M422" s="159" t="s">
        <v>282</v>
      </c>
      <c r="N422" s="159" t="s">
        <v>282</v>
      </c>
      <c r="O422" s="159" t="s">
        <v>10840</v>
      </c>
      <c r="P422" s="159">
        <v>1</v>
      </c>
      <c r="Q422" s="66">
        <v>37</v>
      </c>
      <c r="R422" s="286" t="s">
        <v>10841</v>
      </c>
      <c r="S422" s="159" t="s">
        <v>299</v>
      </c>
      <c r="T422" s="159">
        <v>17</v>
      </c>
      <c r="U422" s="159">
        <v>23.9</v>
      </c>
      <c r="V422" s="159">
        <v>3.2</v>
      </c>
      <c r="W422" s="159">
        <v>89</v>
      </c>
      <c r="X422" s="66" t="s">
        <v>282</v>
      </c>
      <c r="Y422" s="66" t="s">
        <v>282</v>
      </c>
      <c r="Z422" s="66" t="s">
        <v>282</v>
      </c>
      <c r="AA422" s="66" t="s">
        <v>282</v>
      </c>
      <c r="AB422" s="66" t="s">
        <v>282</v>
      </c>
      <c r="AC422" s="66" t="s">
        <v>282</v>
      </c>
      <c r="AD422" s="66" t="s">
        <v>282</v>
      </c>
      <c r="AE422" s="66" t="s">
        <v>282</v>
      </c>
      <c r="AF422" s="66" t="s">
        <v>282</v>
      </c>
      <c r="AG422" s="66">
        <v>-9.43</v>
      </c>
      <c r="AH422" s="159" t="s">
        <v>282</v>
      </c>
      <c r="AI422" s="66">
        <v>89</v>
      </c>
      <c r="AJ422" s="159" t="s">
        <v>282</v>
      </c>
      <c r="AK422" s="159" t="s">
        <v>282</v>
      </c>
      <c r="AL422" s="159" t="s">
        <v>282</v>
      </c>
      <c r="AM422" s="159">
        <v>89</v>
      </c>
      <c r="AN422" s="66">
        <v>46</v>
      </c>
      <c r="AO422" s="159" t="s">
        <v>790</v>
      </c>
      <c r="AP422" s="159" t="s">
        <v>10507</v>
      </c>
      <c r="AQ422" s="66">
        <v>7</v>
      </c>
      <c r="AR422" s="159">
        <v>40</v>
      </c>
      <c r="AS422" s="159" t="s">
        <v>282</v>
      </c>
      <c r="AT422" s="159" t="s">
        <v>282</v>
      </c>
      <c r="AU422" s="159" t="s">
        <v>282</v>
      </c>
      <c r="AV422" s="159" t="s">
        <v>282</v>
      </c>
      <c r="AW422" s="159" t="s">
        <v>10840</v>
      </c>
      <c r="AX422" s="66">
        <v>1</v>
      </c>
      <c r="AY422" s="66">
        <v>24</v>
      </c>
      <c r="AZ422" s="159" t="s">
        <v>10841</v>
      </c>
      <c r="BA422" s="159" t="s">
        <v>299</v>
      </c>
      <c r="BB422" s="159">
        <v>17</v>
      </c>
      <c r="BC422" s="159">
        <v>24.1</v>
      </c>
      <c r="BD422" s="159">
        <v>3.5</v>
      </c>
      <c r="BE422" s="159">
        <v>91</v>
      </c>
      <c r="BF422" s="66" t="s">
        <v>282</v>
      </c>
      <c r="BG422" s="66" t="s">
        <v>282</v>
      </c>
      <c r="BH422" s="66" t="s">
        <v>282</v>
      </c>
      <c r="BI422" s="66" t="s">
        <v>282</v>
      </c>
      <c r="BJ422" s="66" t="s">
        <v>282</v>
      </c>
      <c r="BK422" s="66" t="s">
        <v>282</v>
      </c>
      <c r="BL422" s="66" t="s">
        <v>282</v>
      </c>
      <c r="BM422" s="66" t="s">
        <v>282</v>
      </c>
      <c r="BN422" s="66" t="s">
        <v>282</v>
      </c>
      <c r="BO422" s="66">
        <v>-6.95</v>
      </c>
      <c r="BP422" s="159" t="s">
        <v>282</v>
      </c>
      <c r="BQ422" s="66">
        <v>91</v>
      </c>
      <c r="BR422" s="159" t="s">
        <v>282</v>
      </c>
      <c r="BS422" s="159" t="s">
        <v>282</v>
      </c>
      <c r="BT422" s="159" t="s">
        <v>282</v>
      </c>
      <c r="BU422" s="159">
        <v>91</v>
      </c>
      <c r="BV422" s="159">
        <v>51</v>
      </c>
      <c r="BW422" s="159" t="s">
        <v>282</v>
      </c>
      <c r="BX422" s="159" t="s">
        <v>282</v>
      </c>
      <c r="BY422" s="159" t="s">
        <v>282</v>
      </c>
      <c r="BZ422" s="159" t="s">
        <v>282</v>
      </c>
      <c r="CA422" s="159" t="s">
        <v>282</v>
      </c>
      <c r="CB422" s="159" t="s">
        <v>282</v>
      </c>
      <c r="CC422" s="159" t="s">
        <v>282</v>
      </c>
      <c r="CD422" s="159" t="s">
        <v>282</v>
      </c>
      <c r="CE422" s="159" t="s">
        <v>282</v>
      </c>
      <c r="CF422" s="159" t="s">
        <v>282</v>
      </c>
      <c r="CG422" s="159" t="s">
        <v>282</v>
      </c>
      <c r="CH422" s="159" t="s">
        <v>282</v>
      </c>
      <c r="CI422" s="159" t="s">
        <v>282</v>
      </c>
      <c r="CJ422" s="159" t="s">
        <v>282</v>
      </c>
      <c r="CK422" s="159" t="s">
        <v>282</v>
      </c>
      <c r="CL422" s="159" t="s">
        <v>282</v>
      </c>
      <c r="CM422" s="159" t="s">
        <v>282</v>
      </c>
      <c r="CN422" s="159" t="s">
        <v>282</v>
      </c>
      <c r="CO422" s="159" t="s">
        <v>282</v>
      </c>
      <c r="CP422" s="159" t="s">
        <v>282</v>
      </c>
      <c r="CQ422" s="159" t="s">
        <v>282</v>
      </c>
      <c r="CR422" s="159" t="s">
        <v>282</v>
      </c>
      <c r="CS422" s="159" t="s">
        <v>282</v>
      </c>
      <c r="CT422" s="159" t="s">
        <v>282</v>
      </c>
      <c r="CU422" s="159" t="s">
        <v>282</v>
      </c>
      <c r="CV422" s="159" t="s">
        <v>282</v>
      </c>
      <c r="CW422" s="159" t="s">
        <v>282</v>
      </c>
      <c r="CX422" s="159" t="s">
        <v>282</v>
      </c>
      <c r="CY422" s="159" t="s">
        <v>282</v>
      </c>
      <c r="CZ422" s="159" t="s">
        <v>282</v>
      </c>
      <c r="DA422" s="159" t="s">
        <v>282</v>
      </c>
      <c r="DB422" s="159" t="s">
        <v>282</v>
      </c>
      <c r="DC422" s="159" t="s">
        <v>282</v>
      </c>
      <c r="DD422" s="159" t="s">
        <v>282</v>
      </c>
      <c r="DE422" s="159" t="s">
        <v>282</v>
      </c>
      <c r="DF422" s="159" t="s">
        <v>282</v>
      </c>
      <c r="DG422" s="159" t="s">
        <v>282</v>
      </c>
      <c r="DH422" s="159" t="s">
        <v>282</v>
      </c>
      <c r="DI422" s="159" t="s">
        <v>282</v>
      </c>
      <c r="DJ422" s="159" t="s">
        <v>282</v>
      </c>
      <c r="DK422" s="159" t="s">
        <v>282</v>
      </c>
      <c r="DL422" s="159" t="s">
        <v>282</v>
      </c>
      <c r="DM422" s="159" t="s">
        <v>282</v>
      </c>
      <c r="DN422" s="159" t="s">
        <v>282</v>
      </c>
      <c r="DO422" s="159" t="s">
        <v>282</v>
      </c>
      <c r="DP422" s="159" t="s">
        <v>282</v>
      </c>
      <c r="DQ422" s="159" t="s">
        <v>282</v>
      </c>
      <c r="DR422" s="159" t="s">
        <v>282</v>
      </c>
      <c r="DS422" s="159" t="s">
        <v>282</v>
      </c>
      <c r="DT422" s="159" t="s">
        <v>282</v>
      </c>
      <c r="DU422" s="159" t="s">
        <v>282</v>
      </c>
      <c r="DV422" s="159" t="s">
        <v>282</v>
      </c>
      <c r="DW422" s="159" t="s">
        <v>282</v>
      </c>
      <c r="DX422" s="159" t="s">
        <v>282</v>
      </c>
      <c r="DY422" s="159" t="s">
        <v>282</v>
      </c>
      <c r="DZ422" s="159" t="s">
        <v>282</v>
      </c>
      <c r="EA422" s="159" t="s">
        <v>282</v>
      </c>
      <c r="EB422" s="159" t="s">
        <v>282</v>
      </c>
      <c r="EC422" s="159" t="s">
        <v>282</v>
      </c>
      <c r="ED422" s="159" t="s">
        <v>282</v>
      </c>
      <c r="EE422" s="159" t="s">
        <v>282</v>
      </c>
      <c r="EF422" s="159" t="s">
        <v>282</v>
      </c>
      <c r="EG422" s="159" t="s">
        <v>282</v>
      </c>
      <c r="EH422" s="159" t="s">
        <v>282</v>
      </c>
      <c r="EI422" s="159" t="s">
        <v>282</v>
      </c>
      <c r="EJ422" s="159" t="s">
        <v>282</v>
      </c>
      <c r="EK422" s="159" t="s">
        <v>282</v>
      </c>
      <c r="EL422" s="159" t="s">
        <v>282</v>
      </c>
      <c r="EM422" s="159" t="s">
        <v>282</v>
      </c>
      <c r="EN422" s="159" t="s">
        <v>282</v>
      </c>
      <c r="EO422" s="159" t="s">
        <v>282</v>
      </c>
      <c r="EP422" s="159" t="s">
        <v>282</v>
      </c>
      <c r="EQ422" s="159" t="s">
        <v>282</v>
      </c>
      <c r="ER422" s="159" t="s">
        <v>282</v>
      </c>
      <c r="ES422" s="159" t="s">
        <v>282</v>
      </c>
      <c r="ET422" s="159" t="s">
        <v>282</v>
      </c>
      <c r="EU422" s="159" t="s">
        <v>282</v>
      </c>
      <c r="EV422" s="159" t="s">
        <v>282</v>
      </c>
      <c r="EW422" s="159" t="s">
        <v>282</v>
      </c>
      <c r="EX422" s="159" t="s">
        <v>282</v>
      </c>
      <c r="EY422" s="159" t="s">
        <v>282</v>
      </c>
      <c r="EZ422" s="159" t="s">
        <v>282</v>
      </c>
      <c r="FA422" s="159" t="s">
        <v>282</v>
      </c>
      <c r="FB422" s="159" t="s">
        <v>282</v>
      </c>
      <c r="FC422" s="159" t="s">
        <v>282</v>
      </c>
      <c r="FD422" s="159" t="s">
        <v>282</v>
      </c>
      <c r="FE422" s="159" t="s">
        <v>282</v>
      </c>
      <c r="FF422" s="159" t="s">
        <v>282</v>
      </c>
      <c r="FG422" s="159" t="s">
        <v>282</v>
      </c>
      <c r="FH422" s="159" t="s">
        <v>282</v>
      </c>
      <c r="FI422" s="159" t="s">
        <v>282</v>
      </c>
      <c r="FJ422" s="159" t="s">
        <v>282</v>
      </c>
      <c r="FK422" s="159" t="s">
        <v>282</v>
      </c>
      <c r="FL422" s="159" t="s">
        <v>282</v>
      </c>
      <c r="FM422" s="159" t="s">
        <v>282</v>
      </c>
      <c r="FN422" s="159" t="s">
        <v>282</v>
      </c>
      <c r="FO422" s="159" t="s">
        <v>282</v>
      </c>
      <c r="FP422" s="159" t="s">
        <v>282</v>
      </c>
      <c r="FQ422" s="159" t="s">
        <v>282</v>
      </c>
      <c r="FR422" s="159" t="s">
        <v>282</v>
      </c>
      <c r="FS422" s="159" t="s">
        <v>282</v>
      </c>
      <c r="FT422" s="159" t="s">
        <v>282</v>
      </c>
    </row>
    <row r="423" spans="1:176" x14ac:dyDescent="0.25">
      <c r="A423" s="212" t="s">
        <v>409</v>
      </c>
      <c r="B423" s="66" t="s">
        <v>11963</v>
      </c>
      <c r="C423" s="331" t="s">
        <v>793</v>
      </c>
      <c r="D423" s="331" t="s">
        <v>130</v>
      </c>
      <c r="E423" s="159">
        <v>6</v>
      </c>
      <c r="F423" s="159">
        <v>2</v>
      </c>
      <c r="G423" s="159" t="s">
        <v>252</v>
      </c>
      <c r="H423" s="159" t="s">
        <v>10507</v>
      </c>
      <c r="I423" s="159" t="s">
        <v>282</v>
      </c>
      <c r="J423" s="159" t="s">
        <v>282</v>
      </c>
      <c r="K423" s="159" t="s">
        <v>282</v>
      </c>
      <c r="L423" s="159" t="s">
        <v>282</v>
      </c>
      <c r="M423" s="159" t="s">
        <v>282</v>
      </c>
      <c r="N423" s="159" t="s">
        <v>282</v>
      </c>
      <c r="O423" s="159" t="s">
        <v>299</v>
      </c>
      <c r="P423" s="66">
        <v>21</v>
      </c>
      <c r="Q423" s="66">
        <v>16</v>
      </c>
      <c r="R423" s="66">
        <v>50</v>
      </c>
      <c r="S423" s="159" t="s">
        <v>282</v>
      </c>
      <c r="T423" s="159" t="s">
        <v>282</v>
      </c>
      <c r="U423" s="159" t="s">
        <v>282</v>
      </c>
      <c r="V423" s="159" t="s">
        <v>282</v>
      </c>
      <c r="W423" s="159" t="s">
        <v>282</v>
      </c>
      <c r="X423" s="159" t="s">
        <v>282</v>
      </c>
      <c r="Y423" s="159" t="s">
        <v>282</v>
      </c>
      <c r="Z423" s="159" t="s">
        <v>282</v>
      </c>
      <c r="AA423" s="159" t="s">
        <v>282</v>
      </c>
      <c r="AB423" s="159" t="s">
        <v>282</v>
      </c>
      <c r="AC423" s="159" t="s">
        <v>282</v>
      </c>
      <c r="AD423" s="159" t="s">
        <v>282</v>
      </c>
      <c r="AE423" s="159" t="s">
        <v>282</v>
      </c>
      <c r="AF423" s="159" t="s">
        <v>282</v>
      </c>
      <c r="AG423" s="159" t="s">
        <v>282</v>
      </c>
      <c r="AH423" s="159" t="s">
        <v>282</v>
      </c>
      <c r="AI423" s="159" t="s">
        <v>282</v>
      </c>
      <c r="AJ423" s="159" t="s">
        <v>282</v>
      </c>
      <c r="AK423" s="159" t="s">
        <v>282</v>
      </c>
      <c r="AL423" s="159" t="s">
        <v>282</v>
      </c>
      <c r="AM423" s="66" t="s">
        <v>282</v>
      </c>
      <c r="AN423" s="159">
        <v>34</v>
      </c>
      <c r="AO423" s="159" t="s">
        <v>790</v>
      </c>
      <c r="AP423" s="159" t="s">
        <v>10507</v>
      </c>
      <c r="AQ423" s="159" t="s">
        <v>282</v>
      </c>
      <c r="AR423" s="159" t="s">
        <v>282</v>
      </c>
      <c r="AS423" s="159" t="s">
        <v>282</v>
      </c>
      <c r="AT423" s="159" t="s">
        <v>282</v>
      </c>
      <c r="AU423" s="159" t="s">
        <v>282</v>
      </c>
      <c r="AV423" s="159" t="s">
        <v>282</v>
      </c>
      <c r="AW423" s="159" t="s">
        <v>299</v>
      </c>
      <c r="AX423" s="66">
        <v>21</v>
      </c>
      <c r="AY423" s="66">
        <v>16</v>
      </c>
      <c r="AZ423" s="66">
        <v>50</v>
      </c>
      <c r="BA423" s="159" t="s">
        <v>282</v>
      </c>
      <c r="BB423" s="159" t="s">
        <v>282</v>
      </c>
      <c r="BC423" s="159" t="s">
        <v>282</v>
      </c>
      <c r="BD423" s="159" t="s">
        <v>282</v>
      </c>
      <c r="BE423" s="159" t="s">
        <v>282</v>
      </c>
      <c r="BF423" s="159" t="s">
        <v>282</v>
      </c>
      <c r="BG423" s="159" t="s">
        <v>282</v>
      </c>
      <c r="BH423" s="159" t="s">
        <v>282</v>
      </c>
      <c r="BI423" s="159" t="s">
        <v>282</v>
      </c>
      <c r="BJ423" s="159" t="s">
        <v>282</v>
      </c>
      <c r="BK423" s="159" t="s">
        <v>282</v>
      </c>
      <c r="BL423" s="159" t="s">
        <v>282</v>
      </c>
      <c r="BM423" s="159" t="s">
        <v>282</v>
      </c>
      <c r="BN423" s="159" t="s">
        <v>282</v>
      </c>
      <c r="BO423" s="159" t="s">
        <v>282</v>
      </c>
      <c r="BP423" s="159" t="s">
        <v>282</v>
      </c>
      <c r="BQ423" s="159" t="s">
        <v>282</v>
      </c>
      <c r="BR423" s="159" t="s">
        <v>282</v>
      </c>
      <c r="BS423" s="159" t="s">
        <v>282</v>
      </c>
      <c r="BT423" s="159" t="s">
        <v>282</v>
      </c>
      <c r="BU423" s="66" t="s">
        <v>282</v>
      </c>
      <c r="BV423" s="159">
        <v>38</v>
      </c>
      <c r="BW423" s="159" t="s">
        <v>282</v>
      </c>
      <c r="BX423" s="159" t="s">
        <v>282</v>
      </c>
      <c r="BY423" s="159" t="s">
        <v>282</v>
      </c>
      <c r="BZ423" s="159" t="s">
        <v>282</v>
      </c>
      <c r="CA423" s="159" t="s">
        <v>282</v>
      </c>
      <c r="CB423" s="159" t="s">
        <v>282</v>
      </c>
      <c r="CC423" s="159" t="s">
        <v>282</v>
      </c>
      <c r="CD423" s="159" t="s">
        <v>282</v>
      </c>
      <c r="CE423" s="159" t="s">
        <v>282</v>
      </c>
      <c r="CF423" s="159" t="s">
        <v>282</v>
      </c>
      <c r="CG423" s="159" t="s">
        <v>282</v>
      </c>
      <c r="CH423" s="159" t="s">
        <v>282</v>
      </c>
      <c r="CI423" s="159" t="s">
        <v>282</v>
      </c>
      <c r="CJ423" s="159" t="s">
        <v>282</v>
      </c>
      <c r="CK423" s="159" t="s">
        <v>282</v>
      </c>
      <c r="CL423" s="159" t="s">
        <v>282</v>
      </c>
      <c r="CM423" s="159" t="s">
        <v>282</v>
      </c>
      <c r="CN423" s="159" t="s">
        <v>282</v>
      </c>
      <c r="CO423" s="159" t="s">
        <v>282</v>
      </c>
      <c r="CP423" s="159" t="s">
        <v>282</v>
      </c>
      <c r="CQ423" s="159" t="s">
        <v>282</v>
      </c>
      <c r="CR423" s="159" t="s">
        <v>282</v>
      </c>
      <c r="CS423" s="159" t="s">
        <v>282</v>
      </c>
      <c r="CT423" s="159" t="s">
        <v>282</v>
      </c>
      <c r="CU423" s="159" t="s">
        <v>282</v>
      </c>
      <c r="CV423" s="159" t="s">
        <v>282</v>
      </c>
      <c r="CW423" s="159" t="s">
        <v>282</v>
      </c>
      <c r="CX423" s="159" t="s">
        <v>282</v>
      </c>
      <c r="CY423" s="159" t="s">
        <v>282</v>
      </c>
      <c r="CZ423" s="159" t="s">
        <v>282</v>
      </c>
      <c r="DA423" s="159" t="s">
        <v>282</v>
      </c>
      <c r="DB423" s="159" t="s">
        <v>282</v>
      </c>
      <c r="DC423" s="159" t="s">
        <v>282</v>
      </c>
      <c r="DD423" s="159" t="s">
        <v>282</v>
      </c>
      <c r="DE423" s="159" t="s">
        <v>282</v>
      </c>
      <c r="DF423" s="159" t="s">
        <v>282</v>
      </c>
      <c r="DG423" s="159" t="s">
        <v>282</v>
      </c>
      <c r="DH423" s="159" t="s">
        <v>282</v>
      </c>
      <c r="DI423" s="159" t="s">
        <v>282</v>
      </c>
      <c r="DJ423" s="159" t="s">
        <v>282</v>
      </c>
      <c r="DK423" s="159" t="s">
        <v>282</v>
      </c>
      <c r="DL423" s="159" t="s">
        <v>282</v>
      </c>
      <c r="DM423" s="159" t="s">
        <v>282</v>
      </c>
      <c r="DN423" s="159" t="s">
        <v>282</v>
      </c>
      <c r="DO423" s="159" t="s">
        <v>282</v>
      </c>
      <c r="DP423" s="159" t="s">
        <v>282</v>
      </c>
      <c r="DQ423" s="159" t="s">
        <v>282</v>
      </c>
      <c r="DR423" s="159" t="s">
        <v>282</v>
      </c>
      <c r="DS423" s="159" t="s">
        <v>282</v>
      </c>
      <c r="DT423" s="159" t="s">
        <v>282</v>
      </c>
      <c r="DU423" s="159" t="s">
        <v>282</v>
      </c>
      <c r="DV423" s="159" t="s">
        <v>282</v>
      </c>
      <c r="DW423" s="159" t="s">
        <v>282</v>
      </c>
      <c r="DX423" s="159" t="s">
        <v>282</v>
      </c>
      <c r="DY423" s="159" t="s">
        <v>282</v>
      </c>
      <c r="DZ423" s="159" t="s">
        <v>282</v>
      </c>
      <c r="EA423" s="159" t="s">
        <v>282</v>
      </c>
      <c r="EB423" s="159" t="s">
        <v>282</v>
      </c>
      <c r="EC423" s="159" t="s">
        <v>282</v>
      </c>
      <c r="ED423" s="159" t="s">
        <v>282</v>
      </c>
      <c r="EE423" s="159" t="s">
        <v>282</v>
      </c>
      <c r="EF423" s="159" t="s">
        <v>282</v>
      </c>
      <c r="EG423" s="159" t="s">
        <v>282</v>
      </c>
      <c r="EH423" s="159" t="s">
        <v>282</v>
      </c>
      <c r="EI423" s="159" t="s">
        <v>282</v>
      </c>
      <c r="EJ423" s="159" t="s">
        <v>282</v>
      </c>
      <c r="EK423" s="159" t="s">
        <v>282</v>
      </c>
      <c r="EL423" s="159" t="s">
        <v>282</v>
      </c>
      <c r="EM423" s="159" t="s">
        <v>282</v>
      </c>
      <c r="EN423" s="159" t="s">
        <v>282</v>
      </c>
      <c r="EO423" s="159" t="s">
        <v>282</v>
      </c>
      <c r="EP423" s="159" t="s">
        <v>282</v>
      </c>
      <c r="EQ423" s="159" t="s">
        <v>282</v>
      </c>
      <c r="ER423" s="159" t="s">
        <v>282</v>
      </c>
      <c r="ES423" s="159" t="s">
        <v>282</v>
      </c>
      <c r="ET423" s="159" t="s">
        <v>282</v>
      </c>
      <c r="EU423" s="159" t="s">
        <v>282</v>
      </c>
      <c r="EV423" s="159" t="s">
        <v>282</v>
      </c>
      <c r="EW423" s="159" t="s">
        <v>282</v>
      </c>
      <c r="EX423" s="159" t="s">
        <v>282</v>
      </c>
      <c r="EY423" s="159" t="s">
        <v>282</v>
      </c>
      <c r="EZ423" s="159" t="s">
        <v>282</v>
      </c>
      <c r="FA423" s="159" t="s">
        <v>282</v>
      </c>
      <c r="FB423" s="159" t="s">
        <v>282</v>
      </c>
      <c r="FC423" s="159" t="s">
        <v>282</v>
      </c>
      <c r="FD423" s="159" t="s">
        <v>282</v>
      </c>
      <c r="FE423" s="159" t="s">
        <v>282</v>
      </c>
      <c r="FF423" s="159" t="s">
        <v>282</v>
      </c>
      <c r="FG423" s="159" t="s">
        <v>282</v>
      </c>
      <c r="FH423" s="159" t="s">
        <v>282</v>
      </c>
      <c r="FI423" s="159" t="s">
        <v>282</v>
      </c>
      <c r="FJ423" s="159" t="s">
        <v>282</v>
      </c>
      <c r="FK423" s="159" t="s">
        <v>282</v>
      </c>
      <c r="FL423" s="159" t="s">
        <v>282</v>
      </c>
      <c r="FM423" s="159" t="s">
        <v>282</v>
      </c>
      <c r="FN423" s="159" t="s">
        <v>282</v>
      </c>
      <c r="FO423" s="159" t="s">
        <v>282</v>
      </c>
      <c r="FP423" s="159" t="s">
        <v>282</v>
      </c>
      <c r="FQ423" s="159" t="s">
        <v>282</v>
      </c>
      <c r="FR423" s="159" t="s">
        <v>282</v>
      </c>
      <c r="FS423" s="159" t="s">
        <v>282</v>
      </c>
      <c r="FT423" s="159" t="s">
        <v>282</v>
      </c>
    </row>
    <row r="424" spans="1:176" x14ac:dyDescent="0.25">
      <c r="A424" s="212" t="s">
        <v>4516</v>
      </c>
      <c r="B424" s="159" t="s">
        <v>14839</v>
      </c>
      <c r="C424" s="66" t="str">
        <f>IF(ISNUMBER(Severity!H424)=FALSE,Severity!F424,IF(Severity!H424&gt;=0.5,"YES","NO"))</f>
        <v>YES</v>
      </c>
      <c r="D424" s="66" t="str">
        <f>IF(ISNUMBER(Severity!I424)=FALSE,Severity!G424,IF(Severity!I424&gt;0.5,"YES","NO"))</f>
        <v>NO</v>
      </c>
      <c r="E424" s="159">
        <v>4</v>
      </c>
      <c r="F424" s="159">
        <v>2</v>
      </c>
      <c r="G424" s="159" t="s">
        <v>256</v>
      </c>
      <c r="H424" s="159" t="s">
        <v>10507</v>
      </c>
      <c r="I424" s="159">
        <v>7</v>
      </c>
      <c r="J424" s="159">
        <v>10</v>
      </c>
      <c r="K424" s="159" t="s">
        <v>282</v>
      </c>
      <c r="L424" s="159" t="s">
        <v>282</v>
      </c>
      <c r="M424" s="159" t="s">
        <v>282</v>
      </c>
      <c r="N424" s="159" t="s">
        <v>282</v>
      </c>
      <c r="O424" s="159" t="s">
        <v>282</v>
      </c>
      <c r="P424" s="159" t="s">
        <v>282</v>
      </c>
      <c r="Q424" s="159" t="s">
        <v>282</v>
      </c>
      <c r="R424" s="159" t="s">
        <v>282</v>
      </c>
      <c r="S424" s="159" t="s">
        <v>299</v>
      </c>
      <c r="T424" s="159">
        <v>21</v>
      </c>
      <c r="U424" s="159" t="s">
        <v>282</v>
      </c>
      <c r="V424" s="159" t="s">
        <v>282</v>
      </c>
      <c r="W424" s="159" t="s">
        <v>282</v>
      </c>
      <c r="X424" s="159">
        <v>22.7</v>
      </c>
      <c r="Y424" s="159" t="s">
        <v>282</v>
      </c>
      <c r="Z424" s="159">
        <v>19</v>
      </c>
      <c r="AA424" s="159" t="s">
        <v>282</v>
      </c>
      <c r="AB424" s="159" t="s">
        <v>282</v>
      </c>
      <c r="AC424" s="159" t="s">
        <v>282</v>
      </c>
      <c r="AD424" s="159">
        <v>17</v>
      </c>
      <c r="AE424" s="159" t="s">
        <v>282</v>
      </c>
      <c r="AF424" s="159">
        <v>19</v>
      </c>
      <c r="AG424" s="159" t="s">
        <v>282</v>
      </c>
      <c r="AH424" s="159" t="s">
        <v>282</v>
      </c>
      <c r="AI424" s="159" t="s">
        <v>282</v>
      </c>
      <c r="AJ424" s="159">
        <v>-6</v>
      </c>
      <c r="AK424" s="159">
        <v>5.9</v>
      </c>
      <c r="AL424" s="159">
        <v>19</v>
      </c>
      <c r="AM424" s="159">
        <v>22</v>
      </c>
      <c r="AN424" s="159">
        <v>12</v>
      </c>
      <c r="AO424" s="159" t="s">
        <v>790</v>
      </c>
      <c r="AP424" s="159" t="s">
        <v>10507</v>
      </c>
      <c r="AQ424" s="159">
        <v>1</v>
      </c>
      <c r="AR424" s="159">
        <v>5</v>
      </c>
      <c r="AS424" s="159" t="s">
        <v>282</v>
      </c>
      <c r="AT424" s="159" t="s">
        <v>282</v>
      </c>
      <c r="AU424" s="159" t="s">
        <v>282</v>
      </c>
      <c r="AV424" s="159" t="s">
        <v>282</v>
      </c>
      <c r="AW424" s="159" t="s">
        <v>282</v>
      </c>
      <c r="AX424" s="159" t="s">
        <v>282</v>
      </c>
      <c r="AY424" s="159" t="s">
        <v>282</v>
      </c>
      <c r="AZ424" s="159" t="s">
        <v>282</v>
      </c>
      <c r="BA424" s="159" t="s">
        <v>299</v>
      </c>
      <c r="BB424" s="159">
        <v>21</v>
      </c>
      <c r="BC424" s="159" t="s">
        <v>282</v>
      </c>
      <c r="BD424" s="159" t="s">
        <v>282</v>
      </c>
      <c r="BE424" s="159" t="s">
        <v>282</v>
      </c>
      <c r="BF424" s="159">
        <v>24.2</v>
      </c>
      <c r="BG424" s="159" t="s">
        <v>282</v>
      </c>
      <c r="BH424" s="159">
        <v>22</v>
      </c>
      <c r="BI424" s="159" t="s">
        <v>282</v>
      </c>
      <c r="BJ424" s="159" t="s">
        <v>282</v>
      </c>
      <c r="BK424" s="159" t="s">
        <v>282</v>
      </c>
      <c r="BL424" s="159">
        <v>18</v>
      </c>
      <c r="BM424" s="159" t="s">
        <v>282</v>
      </c>
      <c r="BN424" s="159">
        <v>22</v>
      </c>
      <c r="BO424" s="159" t="s">
        <v>282</v>
      </c>
      <c r="BP424" s="159" t="s">
        <v>282</v>
      </c>
      <c r="BQ424" s="159" t="s">
        <v>282</v>
      </c>
      <c r="BR424" s="159">
        <v>-6.2</v>
      </c>
      <c r="BS424" s="159">
        <v>7.2</v>
      </c>
      <c r="BT424" s="159">
        <v>22</v>
      </c>
      <c r="BU424" s="159">
        <v>25</v>
      </c>
      <c r="BV424" s="159">
        <v>20</v>
      </c>
      <c r="BW424" s="159" t="s">
        <v>282</v>
      </c>
      <c r="BX424" s="159" t="s">
        <v>282</v>
      </c>
      <c r="BY424" s="159" t="s">
        <v>282</v>
      </c>
      <c r="BZ424" s="159" t="s">
        <v>282</v>
      </c>
      <c r="CA424" s="159" t="s">
        <v>282</v>
      </c>
      <c r="CB424" s="159" t="s">
        <v>282</v>
      </c>
      <c r="CC424" s="159" t="s">
        <v>282</v>
      </c>
      <c r="CD424" s="159" t="s">
        <v>282</v>
      </c>
      <c r="CE424" s="159" t="s">
        <v>282</v>
      </c>
      <c r="CF424" s="159" t="s">
        <v>282</v>
      </c>
      <c r="CG424" s="159" t="s">
        <v>282</v>
      </c>
      <c r="CH424" s="159" t="s">
        <v>282</v>
      </c>
      <c r="CI424" s="159" t="s">
        <v>282</v>
      </c>
      <c r="CJ424" s="159" t="s">
        <v>282</v>
      </c>
      <c r="CK424" s="159" t="s">
        <v>282</v>
      </c>
      <c r="CL424" s="159" t="s">
        <v>282</v>
      </c>
      <c r="CM424" s="159" t="s">
        <v>282</v>
      </c>
      <c r="CN424" s="159" t="s">
        <v>282</v>
      </c>
      <c r="CO424" s="159" t="s">
        <v>282</v>
      </c>
      <c r="CP424" s="159" t="s">
        <v>282</v>
      </c>
      <c r="CQ424" s="159" t="s">
        <v>282</v>
      </c>
      <c r="CR424" s="159" t="s">
        <v>282</v>
      </c>
      <c r="CS424" s="159" t="s">
        <v>282</v>
      </c>
      <c r="CT424" s="159" t="s">
        <v>282</v>
      </c>
      <c r="CU424" s="159" t="s">
        <v>282</v>
      </c>
      <c r="CV424" s="159" t="s">
        <v>282</v>
      </c>
      <c r="CW424" s="159" t="s">
        <v>282</v>
      </c>
      <c r="CX424" s="159" t="s">
        <v>282</v>
      </c>
      <c r="CY424" s="159" t="s">
        <v>282</v>
      </c>
      <c r="CZ424" s="159" t="s">
        <v>282</v>
      </c>
      <c r="DA424" s="159" t="s">
        <v>282</v>
      </c>
      <c r="DB424" s="159" t="s">
        <v>282</v>
      </c>
      <c r="DC424" s="159" t="s">
        <v>282</v>
      </c>
      <c r="DD424" s="159" t="s">
        <v>282</v>
      </c>
      <c r="DE424" s="159" t="s">
        <v>282</v>
      </c>
      <c r="DF424" s="159" t="s">
        <v>282</v>
      </c>
      <c r="DG424" s="159" t="s">
        <v>282</v>
      </c>
      <c r="DH424" s="159" t="s">
        <v>282</v>
      </c>
      <c r="DI424" s="159" t="s">
        <v>282</v>
      </c>
      <c r="DJ424" s="159" t="s">
        <v>282</v>
      </c>
      <c r="DK424" s="159" t="s">
        <v>282</v>
      </c>
      <c r="DL424" s="159" t="s">
        <v>282</v>
      </c>
      <c r="DM424" s="159" t="s">
        <v>282</v>
      </c>
      <c r="DN424" s="159" t="s">
        <v>282</v>
      </c>
      <c r="DO424" s="159" t="s">
        <v>282</v>
      </c>
      <c r="DP424" s="159" t="s">
        <v>282</v>
      </c>
      <c r="DQ424" s="159" t="s">
        <v>282</v>
      </c>
      <c r="DR424" s="159" t="s">
        <v>282</v>
      </c>
      <c r="DS424" s="159" t="s">
        <v>282</v>
      </c>
      <c r="DT424" s="159" t="s">
        <v>282</v>
      </c>
      <c r="DU424" s="159" t="s">
        <v>282</v>
      </c>
      <c r="DV424" s="159" t="s">
        <v>282</v>
      </c>
      <c r="DW424" s="159" t="s">
        <v>282</v>
      </c>
      <c r="DX424" s="159" t="s">
        <v>282</v>
      </c>
      <c r="DY424" s="159" t="s">
        <v>282</v>
      </c>
      <c r="DZ424" s="159" t="s">
        <v>282</v>
      </c>
      <c r="EA424" s="159" t="s">
        <v>282</v>
      </c>
      <c r="EB424" s="159" t="s">
        <v>282</v>
      </c>
      <c r="EC424" s="159" t="s">
        <v>282</v>
      </c>
      <c r="ED424" s="159" t="s">
        <v>282</v>
      </c>
      <c r="EE424" s="159" t="s">
        <v>282</v>
      </c>
      <c r="EF424" s="159" t="s">
        <v>282</v>
      </c>
      <c r="EG424" s="159" t="s">
        <v>282</v>
      </c>
      <c r="EH424" s="159" t="s">
        <v>282</v>
      </c>
      <c r="EI424" s="159" t="s">
        <v>282</v>
      </c>
      <c r="EJ424" s="159" t="s">
        <v>282</v>
      </c>
      <c r="EK424" s="159" t="s">
        <v>282</v>
      </c>
      <c r="EL424" s="159" t="s">
        <v>282</v>
      </c>
      <c r="EM424" s="159" t="s">
        <v>282</v>
      </c>
      <c r="EN424" s="159" t="s">
        <v>282</v>
      </c>
      <c r="EO424" s="159" t="s">
        <v>282</v>
      </c>
      <c r="EP424" s="159" t="s">
        <v>282</v>
      </c>
      <c r="EQ424" s="159" t="s">
        <v>282</v>
      </c>
      <c r="ER424" s="159" t="s">
        <v>282</v>
      </c>
      <c r="ES424" s="159" t="s">
        <v>282</v>
      </c>
      <c r="ET424" s="159" t="s">
        <v>282</v>
      </c>
      <c r="EU424" s="159" t="s">
        <v>282</v>
      </c>
      <c r="EV424" s="159" t="s">
        <v>282</v>
      </c>
      <c r="EW424" s="159" t="s">
        <v>282</v>
      </c>
      <c r="EX424" s="159" t="s">
        <v>282</v>
      </c>
      <c r="EY424" s="159" t="s">
        <v>282</v>
      </c>
      <c r="EZ424" s="159" t="s">
        <v>282</v>
      </c>
      <c r="FA424" s="159" t="s">
        <v>282</v>
      </c>
      <c r="FB424" s="159" t="s">
        <v>282</v>
      </c>
      <c r="FC424" s="159" t="s">
        <v>282</v>
      </c>
      <c r="FD424" s="159" t="s">
        <v>282</v>
      </c>
      <c r="FE424" s="159" t="s">
        <v>282</v>
      </c>
      <c r="FF424" s="159" t="s">
        <v>282</v>
      </c>
      <c r="FG424" s="159" t="s">
        <v>282</v>
      </c>
      <c r="FH424" s="159" t="s">
        <v>282</v>
      </c>
      <c r="FI424" s="159" t="s">
        <v>282</v>
      </c>
      <c r="FJ424" s="159" t="s">
        <v>282</v>
      </c>
      <c r="FK424" s="159" t="s">
        <v>282</v>
      </c>
      <c r="FL424" s="159" t="s">
        <v>282</v>
      </c>
      <c r="FM424" s="159" t="s">
        <v>282</v>
      </c>
      <c r="FN424" s="159" t="s">
        <v>282</v>
      </c>
      <c r="FO424" s="159" t="s">
        <v>282</v>
      </c>
      <c r="FP424" s="159" t="s">
        <v>282</v>
      </c>
      <c r="FQ424" s="159" t="s">
        <v>282</v>
      </c>
      <c r="FR424" s="159" t="s">
        <v>282</v>
      </c>
      <c r="FS424" s="159" t="s">
        <v>282</v>
      </c>
      <c r="FT424" s="159" t="s">
        <v>282</v>
      </c>
    </row>
    <row r="425" spans="1:176" x14ac:dyDescent="0.25">
      <c r="A425" s="212" t="s">
        <v>7576</v>
      </c>
      <c r="B425" s="159" t="s">
        <v>15120</v>
      </c>
      <c r="C425" s="66" t="str">
        <f>IF(ISNUMBER(Severity!H425)=FALSE,Severity!F425,IF(Severity!H425&gt;=0.5,"YES","NO"))</f>
        <v>YES</v>
      </c>
      <c r="D425" s="66" t="str">
        <f>IF(ISNUMBER(Severity!I425)=FALSE,Severity!G425,IF(Severity!I425&gt;0.5,"YES","NO"))</f>
        <v>NO</v>
      </c>
      <c r="E425" s="159">
        <v>6</v>
      </c>
      <c r="F425" s="159">
        <v>2</v>
      </c>
      <c r="G425" s="159" t="s">
        <v>266</v>
      </c>
      <c r="H425" s="159" t="s">
        <v>10507</v>
      </c>
      <c r="I425" s="159">
        <v>9</v>
      </c>
      <c r="J425" s="159">
        <v>17</v>
      </c>
      <c r="K425" s="159" t="s">
        <v>282</v>
      </c>
      <c r="L425" s="159" t="s">
        <v>282</v>
      </c>
      <c r="M425" s="159" t="s">
        <v>282</v>
      </c>
      <c r="N425" s="159" t="s">
        <v>282</v>
      </c>
      <c r="O425" s="159" t="s">
        <v>282</v>
      </c>
      <c r="P425" s="159" t="s">
        <v>282</v>
      </c>
      <c r="Q425" s="159" t="s">
        <v>282</v>
      </c>
      <c r="R425" s="159" t="s">
        <v>282</v>
      </c>
      <c r="S425" s="159" t="s">
        <v>299</v>
      </c>
      <c r="T425" s="159">
        <v>21</v>
      </c>
      <c r="U425" s="159">
        <v>25.4</v>
      </c>
      <c r="V425" s="159" t="s">
        <v>282</v>
      </c>
      <c r="W425" s="159">
        <v>45</v>
      </c>
      <c r="X425" s="159" t="s">
        <v>282</v>
      </c>
      <c r="Y425" s="159" t="s">
        <v>282</v>
      </c>
      <c r="Z425" s="159" t="s">
        <v>282</v>
      </c>
      <c r="AA425" s="159" t="s">
        <v>282</v>
      </c>
      <c r="AB425" s="159" t="s">
        <v>282</v>
      </c>
      <c r="AC425" s="159" t="s">
        <v>282</v>
      </c>
      <c r="AD425" s="159" t="s">
        <v>282</v>
      </c>
      <c r="AE425" s="159" t="s">
        <v>282</v>
      </c>
      <c r="AF425" s="159" t="s">
        <v>282</v>
      </c>
      <c r="AG425" s="159">
        <v>-10.4</v>
      </c>
      <c r="AH425" s="159">
        <v>8.6999999999999993</v>
      </c>
      <c r="AI425" s="159">
        <v>45</v>
      </c>
      <c r="AJ425" s="159" t="s">
        <v>282</v>
      </c>
      <c r="AK425" s="159" t="s">
        <v>282</v>
      </c>
      <c r="AL425" s="159" t="s">
        <v>282</v>
      </c>
      <c r="AM425" s="159">
        <v>45</v>
      </c>
      <c r="AN425" s="159">
        <v>28</v>
      </c>
      <c r="AO425" s="159" t="s">
        <v>790</v>
      </c>
      <c r="AP425" s="159" t="s">
        <v>10507</v>
      </c>
      <c r="AQ425" s="159">
        <v>11</v>
      </c>
      <c r="AR425" s="159">
        <v>19</v>
      </c>
      <c r="AS425" s="159" t="s">
        <v>282</v>
      </c>
      <c r="AT425" s="159" t="s">
        <v>282</v>
      </c>
      <c r="AU425" s="159" t="s">
        <v>282</v>
      </c>
      <c r="AV425" s="159" t="s">
        <v>282</v>
      </c>
      <c r="AW425" s="159" t="s">
        <v>282</v>
      </c>
      <c r="AX425" s="159" t="s">
        <v>282</v>
      </c>
      <c r="AY425" s="159" t="s">
        <v>282</v>
      </c>
      <c r="AZ425" s="159" t="s">
        <v>282</v>
      </c>
      <c r="BA425" s="159" t="s">
        <v>299</v>
      </c>
      <c r="BB425" s="159">
        <v>21</v>
      </c>
      <c r="BC425" s="159">
        <v>25.5</v>
      </c>
      <c r="BD425" s="159" t="s">
        <v>282</v>
      </c>
      <c r="BE425" s="159">
        <v>45</v>
      </c>
      <c r="BF425" s="159" t="s">
        <v>282</v>
      </c>
      <c r="BG425" s="159" t="s">
        <v>282</v>
      </c>
      <c r="BH425" s="159" t="s">
        <v>282</v>
      </c>
      <c r="BI425" s="159" t="s">
        <v>282</v>
      </c>
      <c r="BJ425" s="159" t="s">
        <v>282</v>
      </c>
      <c r="BK425" s="159" t="s">
        <v>282</v>
      </c>
      <c r="BL425" s="159" t="s">
        <v>282</v>
      </c>
      <c r="BM425" s="159" t="s">
        <v>282</v>
      </c>
      <c r="BN425" s="159" t="s">
        <v>282</v>
      </c>
      <c r="BO425" s="159">
        <v>-8.8000000000000007</v>
      </c>
      <c r="BP425" s="159">
        <v>8.1</v>
      </c>
      <c r="BQ425" s="159">
        <v>45</v>
      </c>
      <c r="BR425" s="159" t="s">
        <v>282</v>
      </c>
      <c r="BS425" s="159" t="s">
        <v>282</v>
      </c>
      <c r="BT425" s="159" t="s">
        <v>282</v>
      </c>
      <c r="BU425" s="159">
        <v>45</v>
      </c>
      <c r="BV425" s="159">
        <v>26</v>
      </c>
      <c r="BW425" s="159" t="s">
        <v>282</v>
      </c>
      <c r="BX425" s="159" t="s">
        <v>282</v>
      </c>
      <c r="BY425" s="159" t="s">
        <v>282</v>
      </c>
      <c r="BZ425" s="159" t="s">
        <v>282</v>
      </c>
      <c r="CA425" s="159" t="s">
        <v>282</v>
      </c>
      <c r="CB425" s="159" t="s">
        <v>282</v>
      </c>
      <c r="CC425" s="159" t="s">
        <v>282</v>
      </c>
      <c r="CD425" s="159" t="s">
        <v>282</v>
      </c>
      <c r="CE425" s="159" t="s">
        <v>282</v>
      </c>
      <c r="CF425" s="159" t="s">
        <v>282</v>
      </c>
      <c r="CG425" s="159" t="s">
        <v>282</v>
      </c>
      <c r="CH425" s="159" t="s">
        <v>282</v>
      </c>
      <c r="CI425" s="159" t="s">
        <v>282</v>
      </c>
      <c r="CJ425" s="159" t="s">
        <v>282</v>
      </c>
      <c r="CK425" s="159" t="s">
        <v>282</v>
      </c>
      <c r="CL425" s="159" t="s">
        <v>282</v>
      </c>
      <c r="CM425" s="159" t="s">
        <v>282</v>
      </c>
      <c r="CN425" s="159" t="s">
        <v>282</v>
      </c>
      <c r="CO425" s="159" t="s">
        <v>282</v>
      </c>
      <c r="CP425" s="159" t="s">
        <v>282</v>
      </c>
      <c r="CQ425" s="159" t="s">
        <v>282</v>
      </c>
      <c r="CR425" s="159" t="s">
        <v>282</v>
      </c>
      <c r="CS425" s="159" t="s">
        <v>282</v>
      </c>
      <c r="CT425" s="159" t="s">
        <v>282</v>
      </c>
      <c r="CU425" s="159" t="s">
        <v>282</v>
      </c>
      <c r="CV425" s="159" t="s">
        <v>282</v>
      </c>
      <c r="CW425" s="159" t="s">
        <v>282</v>
      </c>
      <c r="CX425" s="159" t="s">
        <v>282</v>
      </c>
      <c r="CY425" s="159" t="s">
        <v>282</v>
      </c>
      <c r="CZ425" s="159" t="s">
        <v>282</v>
      </c>
      <c r="DA425" s="159" t="s">
        <v>282</v>
      </c>
      <c r="DB425" s="159" t="s">
        <v>282</v>
      </c>
      <c r="DC425" s="159" t="s">
        <v>282</v>
      </c>
      <c r="DD425" s="159" t="s">
        <v>282</v>
      </c>
      <c r="DE425" s="159" t="s">
        <v>282</v>
      </c>
      <c r="DF425" s="159" t="s">
        <v>282</v>
      </c>
      <c r="DG425" s="159" t="s">
        <v>282</v>
      </c>
      <c r="DH425" s="159" t="s">
        <v>282</v>
      </c>
      <c r="DI425" s="159" t="s">
        <v>282</v>
      </c>
      <c r="DJ425" s="159" t="s">
        <v>282</v>
      </c>
      <c r="DK425" s="159" t="s">
        <v>282</v>
      </c>
      <c r="DL425" s="159" t="s">
        <v>282</v>
      </c>
      <c r="DM425" s="159" t="s">
        <v>282</v>
      </c>
      <c r="DN425" s="159" t="s">
        <v>282</v>
      </c>
      <c r="DO425" s="159" t="s">
        <v>282</v>
      </c>
      <c r="DP425" s="159" t="s">
        <v>282</v>
      </c>
      <c r="DQ425" s="159" t="s">
        <v>282</v>
      </c>
      <c r="DR425" s="159" t="s">
        <v>282</v>
      </c>
      <c r="DS425" s="159" t="s">
        <v>282</v>
      </c>
      <c r="DT425" s="159" t="s">
        <v>282</v>
      </c>
      <c r="DU425" s="159" t="s">
        <v>282</v>
      </c>
      <c r="DV425" s="159" t="s">
        <v>282</v>
      </c>
      <c r="DW425" s="159" t="s">
        <v>282</v>
      </c>
      <c r="DX425" s="159" t="s">
        <v>282</v>
      </c>
      <c r="DY425" s="159" t="s">
        <v>282</v>
      </c>
      <c r="DZ425" s="159" t="s">
        <v>282</v>
      </c>
      <c r="EA425" s="159" t="s">
        <v>282</v>
      </c>
      <c r="EB425" s="159" t="s">
        <v>282</v>
      </c>
      <c r="EC425" s="159" t="s">
        <v>282</v>
      </c>
      <c r="ED425" s="159" t="s">
        <v>282</v>
      </c>
      <c r="EE425" s="159" t="s">
        <v>282</v>
      </c>
      <c r="EF425" s="159" t="s">
        <v>282</v>
      </c>
      <c r="EG425" s="159" t="s">
        <v>282</v>
      </c>
      <c r="EH425" s="159" t="s">
        <v>282</v>
      </c>
      <c r="EI425" s="159" t="s">
        <v>282</v>
      </c>
      <c r="EJ425" s="159" t="s">
        <v>282</v>
      </c>
      <c r="EK425" s="159" t="s">
        <v>282</v>
      </c>
      <c r="EL425" s="159" t="s">
        <v>282</v>
      </c>
      <c r="EM425" s="159" t="s">
        <v>282</v>
      </c>
      <c r="EN425" s="159" t="s">
        <v>282</v>
      </c>
      <c r="EO425" s="159" t="s">
        <v>282</v>
      </c>
      <c r="EP425" s="159" t="s">
        <v>282</v>
      </c>
      <c r="EQ425" s="159" t="s">
        <v>282</v>
      </c>
      <c r="ER425" s="159" t="s">
        <v>282</v>
      </c>
      <c r="ES425" s="159" t="s">
        <v>282</v>
      </c>
      <c r="ET425" s="159" t="s">
        <v>282</v>
      </c>
      <c r="EU425" s="159" t="s">
        <v>282</v>
      </c>
      <c r="EV425" s="159" t="s">
        <v>282</v>
      </c>
      <c r="EW425" s="159" t="s">
        <v>282</v>
      </c>
      <c r="EX425" s="159" t="s">
        <v>282</v>
      </c>
      <c r="EY425" s="159" t="s">
        <v>282</v>
      </c>
      <c r="EZ425" s="159" t="s">
        <v>282</v>
      </c>
      <c r="FA425" s="159" t="s">
        <v>282</v>
      </c>
      <c r="FB425" s="159" t="s">
        <v>282</v>
      </c>
      <c r="FC425" s="159" t="s">
        <v>282</v>
      </c>
      <c r="FD425" s="159" t="s">
        <v>282</v>
      </c>
      <c r="FE425" s="159" t="s">
        <v>282</v>
      </c>
      <c r="FF425" s="159" t="s">
        <v>282</v>
      </c>
      <c r="FG425" s="159" t="s">
        <v>282</v>
      </c>
      <c r="FH425" s="159" t="s">
        <v>282</v>
      </c>
      <c r="FI425" s="159" t="s">
        <v>282</v>
      </c>
      <c r="FJ425" s="159" t="s">
        <v>282</v>
      </c>
      <c r="FK425" s="159" t="s">
        <v>282</v>
      </c>
      <c r="FL425" s="159" t="s">
        <v>282</v>
      </c>
      <c r="FM425" s="159" t="s">
        <v>282</v>
      </c>
      <c r="FN425" s="159" t="s">
        <v>282</v>
      </c>
      <c r="FO425" s="159" t="s">
        <v>282</v>
      </c>
      <c r="FP425" s="159" t="s">
        <v>282</v>
      </c>
      <c r="FQ425" s="159" t="s">
        <v>282</v>
      </c>
      <c r="FR425" s="159" t="s">
        <v>282</v>
      </c>
      <c r="FS425" s="159" t="s">
        <v>282</v>
      </c>
      <c r="FT425" s="159" t="s">
        <v>282</v>
      </c>
    </row>
    <row r="426" spans="1:176" x14ac:dyDescent="0.25">
      <c r="A426" s="212" t="s">
        <v>7578</v>
      </c>
      <c r="B426" s="159" t="s">
        <v>15124</v>
      </c>
      <c r="C426" s="66" t="str">
        <f>IF(ISNUMBER(Severity!H426)=FALSE,Severity!F426,IF(Severity!H426&gt;=0.5,"YES","NO"))</f>
        <v>YES</v>
      </c>
      <c r="D426" s="66" t="str">
        <f>IF(ISNUMBER(Severity!I426)=FALSE,Severity!G426,IF(Severity!I426&gt;0.5,"YES","NO"))</f>
        <v>NO</v>
      </c>
      <c r="E426" s="159">
        <v>6</v>
      </c>
      <c r="F426" s="159">
        <v>3</v>
      </c>
      <c r="G426" s="159" t="s">
        <v>266</v>
      </c>
      <c r="H426" s="159" t="s">
        <v>10507</v>
      </c>
      <c r="I426" s="159">
        <v>6</v>
      </c>
      <c r="J426" s="159">
        <v>15</v>
      </c>
      <c r="K426" s="159" t="s">
        <v>282</v>
      </c>
      <c r="L426" s="159" t="s">
        <v>282</v>
      </c>
      <c r="M426" s="159" t="s">
        <v>282</v>
      </c>
      <c r="N426" s="159" t="s">
        <v>282</v>
      </c>
      <c r="O426" s="159" t="s">
        <v>299</v>
      </c>
      <c r="P426" s="159">
        <v>21</v>
      </c>
      <c r="Q426" s="159">
        <v>17</v>
      </c>
      <c r="R426" s="159">
        <v>50</v>
      </c>
      <c r="S426" s="159" t="s">
        <v>299</v>
      </c>
      <c r="T426" s="159">
        <v>21</v>
      </c>
      <c r="U426" s="159" t="s">
        <v>282</v>
      </c>
      <c r="V426" s="159" t="s">
        <v>282</v>
      </c>
      <c r="W426" s="159" t="s">
        <v>282</v>
      </c>
      <c r="X426" s="159">
        <v>27.8</v>
      </c>
      <c r="Y426" s="159" t="s">
        <v>282</v>
      </c>
      <c r="Z426" s="159">
        <v>40</v>
      </c>
      <c r="AA426" s="159" t="s">
        <v>282</v>
      </c>
      <c r="AB426" s="159" t="s">
        <v>282</v>
      </c>
      <c r="AC426" s="159" t="s">
        <v>282</v>
      </c>
      <c r="AD426" s="159" t="s">
        <v>282</v>
      </c>
      <c r="AE426" s="159" t="s">
        <v>282</v>
      </c>
      <c r="AF426" s="159" t="s">
        <v>282</v>
      </c>
      <c r="AG426" s="159" t="s">
        <v>282</v>
      </c>
      <c r="AH426" s="159" t="s">
        <v>282</v>
      </c>
      <c r="AI426" s="159" t="s">
        <v>282</v>
      </c>
      <c r="AJ426" s="159">
        <v>-10.6</v>
      </c>
      <c r="AK426" s="159">
        <v>8.6999999999999993</v>
      </c>
      <c r="AL426" s="159">
        <v>40</v>
      </c>
      <c r="AM426" s="159">
        <v>44</v>
      </c>
      <c r="AN426" s="159">
        <v>29</v>
      </c>
      <c r="AO426" s="159" t="s">
        <v>263</v>
      </c>
      <c r="AP426" s="159" t="s">
        <v>10507</v>
      </c>
      <c r="AQ426" s="159">
        <v>10</v>
      </c>
      <c r="AR426" s="159">
        <v>18</v>
      </c>
      <c r="AS426" s="159" t="s">
        <v>282</v>
      </c>
      <c r="AT426" s="159" t="s">
        <v>282</v>
      </c>
      <c r="AU426" s="159" t="s">
        <v>282</v>
      </c>
      <c r="AV426" s="159" t="s">
        <v>282</v>
      </c>
      <c r="AW426" s="159" t="s">
        <v>299</v>
      </c>
      <c r="AX426" s="159">
        <v>21</v>
      </c>
      <c r="AY426" s="159">
        <v>14</v>
      </c>
      <c r="AZ426" s="159">
        <v>50</v>
      </c>
      <c r="BA426" s="159" t="s">
        <v>299</v>
      </c>
      <c r="BB426" s="159">
        <v>21</v>
      </c>
      <c r="BC426" s="159" t="s">
        <v>282</v>
      </c>
      <c r="BD426" s="159" t="s">
        <v>282</v>
      </c>
      <c r="BE426" s="159" t="s">
        <v>282</v>
      </c>
      <c r="BF426" s="159">
        <v>29.2</v>
      </c>
      <c r="BG426" s="159" t="s">
        <v>282</v>
      </c>
      <c r="BH426" s="159">
        <v>40</v>
      </c>
      <c r="BI426" s="159" t="s">
        <v>282</v>
      </c>
      <c r="BJ426" s="159" t="s">
        <v>282</v>
      </c>
      <c r="BK426" s="159" t="s">
        <v>282</v>
      </c>
      <c r="BL426" s="159" t="s">
        <v>282</v>
      </c>
      <c r="BM426" s="159" t="s">
        <v>282</v>
      </c>
      <c r="BN426" s="159" t="s">
        <v>282</v>
      </c>
      <c r="BO426" s="159" t="s">
        <v>282</v>
      </c>
      <c r="BP426" s="159" t="s">
        <v>282</v>
      </c>
      <c r="BQ426" s="159" t="s">
        <v>282</v>
      </c>
      <c r="BR426" s="159">
        <v>-11.5</v>
      </c>
      <c r="BS426" s="159">
        <v>9.1</v>
      </c>
      <c r="BT426" s="159">
        <v>40</v>
      </c>
      <c r="BU426" s="159">
        <v>43</v>
      </c>
      <c r="BV426" s="159">
        <v>25</v>
      </c>
      <c r="BW426" s="159" t="s">
        <v>790</v>
      </c>
      <c r="BX426" s="159" t="s">
        <v>10507</v>
      </c>
      <c r="BY426" s="159">
        <v>8</v>
      </c>
      <c r="BZ426" s="159">
        <v>17</v>
      </c>
      <c r="CA426" s="159" t="s">
        <v>282</v>
      </c>
      <c r="CB426" s="159" t="s">
        <v>282</v>
      </c>
      <c r="CC426" s="159" t="s">
        <v>282</v>
      </c>
      <c r="CD426" s="159" t="s">
        <v>282</v>
      </c>
      <c r="CE426" s="159" t="s">
        <v>299</v>
      </c>
      <c r="CF426" s="159">
        <v>21</v>
      </c>
      <c r="CG426" s="159">
        <v>5</v>
      </c>
      <c r="CH426" s="159">
        <v>50</v>
      </c>
      <c r="CI426" s="159" t="s">
        <v>299</v>
      </c>
      <c r="CJ426" s="159">
        <v>21</v>
      </c>
      <c r="CK426" s="159" t="s">
        <v>282</v>
      </c>
      <c r="CL426" s="159" t="s">
        <v>282</v>
      </c>
      <c r="CM426" s="159" t="s">
        <v>282</v>
      </c>
      <c r="CN426" s="159">
        <v>29.5</v>
      </c>
      <c r="CO426" s="159" t="s">
        <v>282</v>
      </c>
      <c r="CP426" s="159">
        <v>39</v>
      </c>
      <c r="CQ426" s="159" t="s">
        <v>282</v>
      </c>
      <c r="CR426" s="159" t="s">
        <v>282</v>
      </c>
      <c r="CS426" s="159" t="s">
        <v>282</v>
      </c>
      <c r="CT426" s="159" t="s">
        <v>282</v>
      </c>
      <c r="CU426" s="159" t="s">
        <v>282</v>
      </c>
      <c r="CV426" s="159" t="s">
        <v>282</v>
      </c>
      <c r="CW426" s="159" t="s">
        <v>282</v>
      </c>
      <c r="CX426" s="159" t="s">
        <v>282</v>
      </c>
      <c r="CY426" s="159" t="s">
        <v>282</v>
      </c>
      <c r="CZ426" s="159">
        <v>-4.8</v>
      </c>
      <c r="DA426" s="159">
        <v>6.4</v>
      </c>
      <c r="DB426" s="159">
        <v>39</v>
      </c>
      <c r="DC426" s="159">
        <v>43</v>
      </c>
      <c r="DD426" s="159">
        <v>26</v>
      </c>
      <c r="DE426" s="159" t="s">
        <v>282</v>
      </c>
      <c r="DF426" s="159" t="s">
        <v>282</v>
      </c>
      <c r="DG426" s="159" t="s">
        <v>282</v>
      </c>
      <c r="DH426" s="159" t="s">
        <v>282</v>
      </c>
      <c r="DI426" s="159" t="s">
        <v>282</v>
      </c>
      <c r="DJ426" s="159" t="s">
        <v>282</v>
      </c>
      <c r="DK426" s="159" t="s">
        <v>282</v>
      </c>
      <c r="DL426" s="159" t="s">
        <v>282</v>
      </c>
      <c r="DM426" s="159" t="s">
        <v>282</v>
      </c>
      <c r="DN426" s="159" t="s">
        <v>282</v>
      </c>
      <c r="DO426" s="159" t="s">
        <v>282</v>
      </c>
      <c r="DP426" s="159" t="s">
        <v>282</v>
      </c>
      <c r="DQ426" s="159" t="s">
        <v>282</v>
      </c>
      <c r="DR426" s="159" t="s">
        <v>282</v>
      </c>
      <c r="DS426" s="159" t="s">
        <v>282</v>
      </c>
      <c r="DT426" s="159" t="s">
        <v>282</v>
      </c>
      <c r="DU426" s="159" t="s">
        <v>282</v>
      </c>
      <c r="DV426" s="159" t="s">
        <v>282</v>
      </c>
      <c r="DW426" s="159" t="s">
        <v>282</v>
      </c>
      <c r="DX426" s="159" t="s">
        <v>282</v>
      </c>
      <c r="DY426" s="159" t="s">
        <v>282</v>
      </c>
      <c r="DZ426" s="159" t="s">
        <v>282</v>
      </c>
      <c r="EA426" s="159" t="s">
        <v>282</v>
      </c>
      <c r="EB426" s="159" t="s">
        <v>282</v>
      </c>
      <c r="EC426" s="159" t="s">
        <v>282</v>
      </c>
      <c r="ED426" s="159" t="s">
        <v>282</v>
      </c>
      <c r="EE426" s="159" t="s">
        <v>282</v>
      </c>
      <c r="EF426" s="159" t="s">
        <v>282</v>
      </c>
      <c r="EG426" s="159" t="s">
        <v>282</v>
      </c>
      <c r="EH426" s="159" t="s">
        <v>282</v>
      </c>
      <c r="EI426" s="159" t="s">
        <v>282</v>
      </c>
      <c r="EJ426" s="159" t="s">
        <v>282</v>
      </c>
      <c r="EK426" s="159" t="s">
        <v>282</v>
      </c>
      <c r="EL426" s="159" t="s">
        <v>282</v>
      </c>
      <c r="EM426" s="159" t="s">
        <v>282</v>
      </c>
      <c r="EN426" s="159" t="s">
        <v>282</v>
      </c>
      <c r="EO426" s="159" t="s">
        <v>282</v>
      </c>
      <c r="EP426" s="159" t="s">
        <v>282</v>
      </c>
      <c r="EQ426" s="159" t="s">
        <v>282</v>
      </c>
      <c r="ER426" s="159" t="s">
        <v>282</v>
      </c>
      <c r="ES426" s="159" t="s">
        <v>282</v>
      </c>
      <c r="ET426" s="159" t="s">
        <v>282</v>
      </c>
      <c r="EU426" s="159" t="s">
        <v>282</v>
      </c>
      <c r="EV426" s="159" t="s">
        <v>282</v>
      </c>
      <c r="EW426" s="159" t="s">
        <v>282</v>
      </c>
      <c r="EX426" s="159" t="s">
        <v>282</v>
      </c>
      <c r="EY426" s="159" t="s">
        <v>282</v>
      </c>
      <c r="EZ426" s="159" t="s">
        <v>282</v>
      </c>
      <c r="FA426" s="159" t="s">
        <v>282</v>
      </c>
      <c r="FB426" s="159" t="s">
        <v>282</v>
      </c>
      <c r="FC426" s="159" t="s">
        <v>282</v>
      </c>
      <c r="FD426" s="159" t="s">
        <v>282</v>
      </c>
      <c r="FE426" s="159" t="s">
        <v>282</v>
      </c>
      <c r="FF426" s="159" t="s">
        <v>282</v>
      </c>
      <c r="FG426" s="159" t="s">
        <v>282</v>
      </c>
      <c r="FH426" s="159" t="s">
        <v>282</v>
      </c>
      <c r="FI426" s="159" t="s">
        <v>282</v>
      </c>
      <c r="FJ426" s="159" t="s">
        <v>282</v>
      </c>
      <c r="FK426" s="159" t="s">
        <v>282</v>
      </c>
      <c r="FL426" s="159" t="s">
        <v>282</v>
      </c>
      <c r="FM426" s="159" t="s">
        <v>282</v>
      </c>
      <c r="FN426" s="159" t="s">
        <v>282</v>
      </c>
      <c r="FO426" s="159" t="s">
        <v>282</v>
      </c>
      <c r="FP426" s="159" t="s">
        <v>282</v>
      </c>
      <c r="FQ426" s="159" t="s">
        <v>282</v>
      </c>
      <c r="FR426" s="159" t="s">
        <v>282</v>
      </c>
      <c r="FS426" s="159" t="s">
        <v>282</v>
      </c>
      <c r="FT426" s="159" t="s">
        <v>282</v>
      </c>
    </row>
    <row r="427" spans="1:176" x14ac:dyDescent="0.25">
      <c r="A427" s="212" t="s">
        <v>7579</v>
      </c>
      <c r="B427" s="159" t="s">
        <v>15153</v>
      </c>
      <c r="C427" s="66" t="str">
        <f>IF(ISNUMBER(Severity!H427)=FALSE,Severity!F427,IF(Severity!H427&gt;=0.5,"YES","NO"))</f>
        <v>YES</v>
      </c>
      <c r="D427" s="66" t="str">
        <f>IF(ISNUMBER(Severity!I427)=FALSE,Severity!G427,IF(Severity!I427&gt;0.5,"YES","NO"))</f>
        <v>NO</v>
      </c>
      <c r="E427" s="159">
        <v>6</v>
      </c>
      <c r="F427" s="159">
        <v>3</v>
      </c>
      <c r="G427" s="159" t="s">
        <v>266</v>
      </c>
      <c r="H427" s="159" t="s">
        <v>10507</v>
      </c>
      <c r="I427" s="159">
        <v>9</v>
      </c>
      <c r="J427" s="159">
        <v>24</v>
      </c>
      <c r="K427" s="159" t="s">
        <v>282</v>
      </c>
      <c r="L427" s="159" t="s">
        <v>282</v>
      </c>
      <c r="M427" s="159" t="s">
        <v>282</v>
      </c>
      <c r="N427" s="159" t="s">
        <v>282</v>
      </c>
      <c r="O427" s="159" t="s">
        <v>299</v>
      </c>
      <c r="P427" s="159">
        <v>21</v>
      </c>
      <c r="Q427" s="159">
        <v>22</v>
      </c>
      <c r="R427" s="159">
        <v>50</v>
      </c>
      <c r="S427" s="159" t="s">
        <v>299</v>
      </c>
      <c r="T427" s="159">
        <v>21</v>
      </c>
      <c r="U427" s="159" t="s">
        <v>282</v>
      </c>
      <c r="V427" s="159" t="s">
        <v>282</v>
      </c>
      <c r="W427" s="159" t="s">
        <v>282</v>
      </c>
      <c r="X427" s="159">
        <v>24.2</v>
      </c>
      <c r="Y427" s="159" t="s">
        <v>282</v>
      </c>
      <c r="Z427" s="159">
        <v>45</v>
      </c>
      <c r="AA427" s="159" t="s">
        <v>282</v>
      </c>
      <c r="AB427" s="159" t="s">
        <v>282</v>
      </c>
      <c r="AC427" s="159" t="s">
        <v>282</v>
      </c>
      <c r="AD427" s="159" t="s">
        <v>282</v>
      </c>
      <c r="AE427" s="159" t="s">
        <v>282</v>
      </c>
      <c r="AF427" s="159" t="s">
        <v>282</v>
      </c>
      <c r="AG427" s="159" t="s">
        <v>282</v>
      </c>
      <c r="AH427" s="159" t="s">
        <v>282</v>
      </c>
      <c r="AI427" s="159" t="s">
        <v>282</v>
      </c>
      <c r="AJ427" s="159">
        <v>-11.7</v>
      </c>
      <c r="AK427" s="159">
        <v>7.6</v>
      </c>
      <c r="AL427" s="159">
        <v>45</v>
      </c>
      <c r="AM427" s="159">
        <v>50</v>
      </c>
      <c r="AN427" s="159">
        <v>26</v>
      </c>
      <c r="AO427" s="159" t="s">
        <v>263</v>
      </c>
      <c r="AP427" s="159" t="s">
        <v>10507</v>
      </c>
      <c r="AQ427" s="159">
        <v>9</v>
      </c>
      <c r="AR427" s="159">
        <v>18</v>
      </c>
      <c r="AS427" s="159" t="s">
        <v>282</v>
      </c>
      <c r="AT427" s="159" t="s">
        <v>282</v>
      </c>
      <c r="AU427" s="159" t="s">
        <v>282</v>
      </c>
      <c r="AV427" s="159" t="s">
        <v>282</v>
      </c>
      <c r="AW427" s="159" t="s">
        <v>299</v>
      </c>
      <c r="AX427" s="159">
        <v>21</v>
      </c>
      <c r="AY427" s="159">
        <v>31</v>
      </c>
      <c r="AZ427" s="159">
        <v>50</v>
      </c>
      <c r="BA427" s="159" t="s">
        <v>299</v>
      </c>
      <c r="BB427" s="159">
        <v>21</v>
      </c>
      <c r="BC427" s="159" t="s">
        <v>282</v>
      </c>
      <c r="BD427" s="159" t="s">
        <v>282</v>
      </c>
      <c r="BE427" s="159" t="s">
        <v>282</v>
      </c>
      <c r="BF427" s="159">
        <v>25</v>
      </c>
      <c r="BG427" s="159" t="s">
        <v>282</v>
      </c>
      <c r="BH427" s="159">
        <v>48</v>
      </c>
      <c r="BI427" s="159" t="s">
        <v>282</v>
      </c>
      <c r="BJ427" s="159" t="s">
        <v>282</v>
      </c>
      <c r="BK427" s="159" t="s">
        <v>282</v>
      </c>
      <c r="BL427" s="159" t="s">
        <v>282</v>
      </c>
      <c r="BM427" s="159" t="s">
        <v>282</v>
      </c>
      <c r="BN427" s="159" t="s">
        <v>282</v>
      </c>
      <c r="BO427" s="159" t="s">
        <v>282</v>
      </c>
      <c r="BP427" s="159" t="s">
        <v>282</v>
      </c>
      <c r="BQ427" s="159" t="s">
        <v>282</v>
      </c>
      <c r="BR427" s="159">
        <v>-13.6</v>
      </c>
      <c r="BS427" s="159">
        <v>7.2</v>
      </c>
      <c r="BT427" s="159">
        <v>48</v>
      </c>
      <c r="BU427" s="159">
        <v>50</v>
      </c>
      <c r="BV427" s="159">
        <v>32</v>
      </c>
      <c r="BW427" s="159" t="s">
        <v>790</v>
      </c>
      <c r="BX427" s="159" t="s">
        <v>10507</v>
      </c>
      <c r="BY427" s="159">
        <v>9</v>
      </c>
      <c r="BZ427" s="159">
        <v>27</v>
      </c>
      <c r="CA427" s="159" t="s">
        <v>282</v>
      </c>
      <c r="CB427" s="159" t="s">
        <v>282</v>
      </c>
      <c r="CC427" s="159" t="s">
        <v>282</v>
      </c>
      <c r="CD427" s="159" t="s">
        <v>282</v>
      </c>
      <c r="CE427" s="159" t="s">
        <v>299</v>
      </c>
      <c r="CF427" s="159">
        <v>21</v>
      </c>
      <c r="CG427" s="159">
        <v>21</v>
      </c>
      <c r="CH427" s="159">
        <v>50</v>
      </c>
      <c r="CI427" s="159" t="s">
        <v>299</v>
      </c>
      <c r="CJ427" s="159">
        <v>21</v>
      </c>
      <c r="CK427" s="159" t="s">
        <v>282</v>
      </c>
      <c r="CL427" s="159" t="s">
        <v>282</v>
      </c>
      <c r="CM427" s="159" t="s">
        <v>282</v>
      </c>
      <c r="CN427" s="159">
        <v>24.4</v>
      </c>
      <c r="CO427" s="159" t="s">
        <v>282</v>
      </c>
      <c r="CP427" s="159">
        <v>48</v>
      </c>
      <c r="CQ427" s="159" t="s">
        <v>282</v>
      </c>
      <c r="CR427" s="159" t="s">
        <v>282</v>
      </c>
      <c r="CS427" s="159" t="s">
        <v>282</v>
      </c>
      <c r="CT427" s="159" t="s">
        <v>282</v>
      </c>
      <c r="CU427" s="159" t="s">
        <v>282</v>
      </c>
      <c r="CV427" s="159" t="s">
        <v>282</v>
      </c>
      <c r="CW427" s="159" t="s">
        <v>282</v>
      </c>
      <c r="CX427" s="159" t="s">
        <v>282</v>
      </c>
      <c r="CY427" s="159" t="s">
        <v>282</v>
      </c>
      <c r="CZ427" s="159">
        <v>-9.5</v>
      </c>
      <c r="DA427" s="159">
        <v>8.9</v>
      </c>
      <c r="DB427" s="159">
        <v>48</v>
      </c>
      <c r="DC427" s="159">
        <v>50</v>
      </c>
      <c r="DD427" s="159">
        <v>23</v>
      </c>
      <c r="DE427" s="159" t="s">
        <v>282</v>
      </c>
      <c r="DF427" s="159" t="s">
        <v>282</v>
      </c>
      <c r="DG427" s="159" t="s">
        <v>282</v>
      </c>
      <c r="DH427" s="159" t="s">
        <v>282</v>
      </c>
      <c r="DI427" s="159" t="s">
        <v>282</v>
      </c>
      <c r="DJ427" s="159" t="s">
        <v>282</v>
      </c>
      <c r="DK427" s="159" t="s">
        <v>282</v>
      </c>
      <c r="DL427" s="159" t="s">
        <v>282</v>
      </c>
      <c r="DM427" s="159" t="s">
        <v>282</v>
      </c>
      <c r="DN427" s="159" t="s">
        <v>282</v>
      </c>
      <c r="DO427" s="159" t="s">
        <v>282</v>
      </c>
      <c r="DP427" s="159" t="s">
        <v>282</v>
      </c>
      <c r="DQ427" s="159" t="s">
        <v>282</v>
      </c>
      <c r="DR427" s="159" t="s">
        <v>282</v>
      </c>
      <c r="DS427" s="159" t="s">
        <v>282</v>
      </c>
      <c r="DT427" s="159" t="s">
        <v>282</v>
      </c>
      <c r="DU427" s="159" t="s">
        <v>282</v>
      </c>
      <c r="DV427" s="159" t="s">
        <v>282</v>
      </c>
      <c r="DW427" s="159" t="s">
        <v>282</v>
      </c>
      <c r="DX427" s="159" t="s">
        <v>282</v>
      </c>
      <c r="DY427" s="159" t="s">
        <v>282</v>
      </c>
      <c r="DZ427" s="159" t="s">
        <v>282</v>
      </c>
      <c r="EA427" s="159" t="s">
        <v>282</v>
      </c>
      <c r="EB427" s="159" t="s">
        <v>282</v>
      </c>
      <c r="EC427" s="159" t="s">
        <v>282</v>
      </c>
      <c r="ED427" s="159" t="s">
        <v>282</v>
      </c>
      <c r="EE427" s="159" t="s">
        <v>282</v>
      </c>
      <c r="EF427" s="159" t="s">
        <v>282</v>
      </c>
      <c r="EG427" s="159" t="s">
        <v>282</v>
      </c>
      <c r="EH427" s="159" t="s">
        <v>282</v>
      </c>
      <c r="EI427" s="159" t="s">
        <v>282</v>
      </c>
      <c r="EJ427" s="159" t="s">
        <v>282</v>
      </c>
      <c r="EK427" s="159" t="s">
        <v>282</v>
      </c>
      <c r="EL427" s="159" t="s">
        <v>282</v>
      </c>
      <c r="EM427" s="159" t="s">
        <v>282</v>
      </c>
      <c r="EN427" s="159" t="s">
        <v>282</v>
      </c>
      <c r="EO427" s="159" t="s">
        <v>282</v>
      </c>
      <c r="EP427" s="159" t="s">
        <v>282</v>
      </c>
      <c r="EQ427" s="159" t="s">
        <v>282</v>
      </c>
      <c r="ER427" s="159" t="s">
        <v>282</v>
      </c>
      <c r="ES427" s="159" t="s">
        <v>282</v>
      </c>
      <c r="ET427" s="159" t="s">
        <v>282</v>
      </c>
      <c r="EU427" s="159" t="s">
        <v>282</v>
      </c>
      <c r="EV427" s="159" t="s">
        <v>282</v>
      </c>
      <c r="EW427" s="159" t="s">
        <v>282</v>
      </c>
      <c r="EX427" s="159" t="s">
        <v>282</v>
      </c>
      <c r="EY427" s="159" t="s">
        <v>282</v>
      </c>
      <c r="EZ427" s="159" t="s">
        <v>282</v>
      </c>
      <c r="FA427" s="159" t="s">
        <v>282</v>
      </c>
      <c r="FB427" s="159" t="s">
        <v>282</v>
      </c>
      <c r="FC427" s="159" t="s">
        <v>282</v>
      </c>
      <c r="FD427" s="159" t="s">
        <v>282</v>
      </c>
      <c r="FE427" s="159" t="s">
        <v>282</v>
      </c>
      <c r="FF427" s="159" t="s">
        <v>282</v>
      </c>
      <c r="FG427" s="159" t="s">
        <v>282</v>
      </c>
      <c r="FH427" s="159" t="s">
        <v>282</v>
      </c>
      <c r="FI427" s="159" t="s">
        <v>282</v>
      </c>
      <c r="FJ427" s="159" t="s">
        <v>282</v>
      </c>
      <c r="FK427" s="159" t="s">
        <v>282</v>
      </c>
      <c r="FL427" s="159" t="s">
        <v>282</v>
      </c>
      <c r="FM427" s="159" t="s">
        <v>282</v>
      </c>
      <c r="FN427" s="159" t="s">
        <v>282</v>
      </c>
      <c r="FO427" s="159" t="s">
        <v>282</v>
      </c>
      <c r="FP427" s="159" t="s">
        <v>282</v>
      </c>
      <c r="FQ427" s="159" t="s">
        <v>282</v>
      </c>
      <c r="FR427" s="159" t="s">
        <v>282</v>
      </c>
      <c r="FS427" s="159" t="s">
        <v>282</v>
      </c>
      <c r="FT427" s="159" t="s">
        <v>282</v>
      </c>
    </row>
    <row r="428" spans="1:176" x14ac:dyDescent="0.25">
      <c r="A428" s="66" t="s">
        <v>14520</v>
      </c>
      <c r="B428" s="159" t="s">
        <v>11978</v>
      </c>
      <c r="C428" s="66" t="str">
        <f>IF(ISNUMBER(Severity!H428)=FALSE,Severity!F428,IF(Severity!H428&gt;=0.5,"YES","NO"))</f>
        <v>YES</v>
      </c>
      <c r="D428" s="66" t="str">
        <f>IF(ISNUMBER(Severity!I428)=FALSE,Severity!G428,IF(Severity!I428&gt;0.5,"YES","NO"))</f>
        <v>NO</v>
      </c>
      <c r="E428" s="159">
        <v>13</v>
      </c>
      <c r="F428" s="159">
        <v>3</v>
      </c>
      <c r="G428" s="66" t="s">
        <v>770</v>
      </c>
      <c r="H428" s="159" t="s">
        <v>11970</v>
      </c>
      <c r="I428" s="159" t="s">
        <v>282</v>
      </c>
      <c r="J428" s="66">
        <v>22</v>
      </c>
      <c r="K428" s="159" t="s">
        <v>282</v>
      </c>
      <c r="L428" s="159" t="s">
        <v>282</v>
      </c>
      <c r="M428" s="159" t="s">
        <v>282</v>
      </c>
      <c r="N428" s="159" t="s">
        <v>282</v>
      </c>
      <c r="O428" s="159" t="s">
        <v>282</v>
      </c>
      <c r="P428" s="159" t="s">
        <v>282</v>
      </c>
      <c r="Q428" s="159" t="s">
        <v>282</v>
      </c>
      <c r="R428" s="159" t="s">
        <v>282</v>
      </c>
      <c r="S428" s="159" t="s">
        <v>299</v>
      </c>
      <c r="T428" s="159">
        <v>17</v>
      </c>
      <c r="U428" s="159">
        <v>16.3</v>
      </c>
      <c r="V428" s="159">
        <v>5.2</v>
      </c>
      <c r="W428" s="159">
        <v>90</v>
      </c>
      <c r="X428" s="159" t="s">
        <v>282</v>
      </c>
      <c r="Y428" s="159" t="s">
        <v>282</v>
      </c>
      <c r="Z428" s="159" t="s">
        <v>282</v>
      </c>
      <c r="AA428" s="66">
        <v>11.4</v>
      </c>
      <c r="AB428" s="66">
        <v>3.15</v>
      </c>
      <c r="AC428" s="66">
        <v>90</v>
      </c>
      <c r="AD428" s="159" t="s">
        <v>282</v>
      </c>
      <c r="AE428" s="159" t="s">
        <v>282</v>
      </c>
      <c r="AF428" s="159" t="s">
        <v>282</v>
      </c>
      <c r="AG428" s="159" t="s">
        <v>282</v>
      </c>
      <c r="AH428" s="159" t="s">
        <v>282</v>
      </c>
      <c r="AI428" s="159" t="s">
        <v>282</v>
      </c>
      <c r="AJ428" s="159" t="s">
        <v>282</v>
      </c>
      <c r="AK428" s="159" t="s">
        <v>282</v>
      </c>
      <c r="AL428" s="159" t="s">
        <v>282</v>
      </c>
      <c r="AM428" s="159">
        <v>90</v>
      </c>
      <c r="AN428" s="159">
        <v>68</v>
      </c>
      <c r="AO428" s="159" t="s">
        <v>811</v>
      </c>
      <c r="AP428" s="159" t="s">
        <v>10507</v>
      </c>
      <c r="AQ428" s="159" t="s">
        <v>282</v>
      </c>
      <c r="AR428" s="66">
        <v>13</v>
      </c>
      <c r="AS428" s="159" t="s">
        <v>282</v>
      </c>
      <c r="AT428" s="159" t="s">
        <v>282</v>
      </c>
      <c r="AU428" s="159" t="s">
        <v>282</v>
      </c>
      <c r="AV428" s="159" t="s">
        <v>282</v>
      </c>
      <c r="AW428" s="159" t="s">
        <v>282</v>
      </c>
      <c r="AX428" s="159" t="s">
        <v>282</v>
      </c>
      <c r="AY428" s="159" t="s">
        <v>282</v>
      </c>
      <c r="AZ428" s="159" t="s">
        <v>282</v>
      </c>
      <c r="BA428" s="159" t="s">
        <v>299</v>
      </c>
      <c r="BB428" s="159">
        <v>17</v>
      </c>
      <c r="BC428" s="159">
        <v>18</v>
      </c>
      <c r="BD428" s="159">
        <v>5.0999999999999996</v>
      </c>
      <c r="BE428" s="159">
        <v>88</v>
      </c>
      <c r="BF428" s="159" t="s">
        <v>282</v>
      </c>
      <c r="BG428" s="159" t="s">
        <v>282</v>
      </c>
      <c r="BH428" s="159" t="s">
        <v>282</v>
      </c>
      <c r="BI428" s="66">
        <v>9.9</v>
      </c>
      <c r="BJ428" s="66">
        <v>3.11</v>
      </c>
      <c r="BK428" s="66">
        <v>88</v>
      </c>
      <c r="BL428" s="159" t="s">
        <v>282</v>
      </c>
      <c r="BM428" s="159" t="s">
        <v>282</v>
      </c>
      <c r="BN428" s="159" t="s">
        <v>282</v>
      </c>
      <c r="BO428" s="159" t="s">
        <v>282</v>
      </c>
      <c r="BP428" s="159" t="s">
        <v>282</v>
      </c>
      <c r="BQ428" s="159" t="s">
        <v>282</v>
      </c>
      <c r="BR428" s="159" t="s">
        <v>282</v>
      </c>
      <c r="BS428" s="159" t="s">
        <v>282</v>
      </c>
      <c r="BT428" s="159" t="s">
        <v>282</v>
      </c>
      <c r="BU428" s="159">
        <v>88</v>
      </c>
      <c r="BV428" s="159">
        <v>75</v>
      </c>
      <c r="BW428" s="159" t="s">
        <v>310</v>
      </c>
      <c r="BX428" s="159" t="s">
        <v>282</v>
      </c>
      <c r="BY428" s="159" t="s">
        <v>282</v>
      </c>
      <c r="BZ428" s="66">
        <v>18</v>
      </c>
      <c r="CA428" s="159" t="s">
        <v>282</v>
      </c>
      <c r="CB428" s="159" t="s">
        <v>282</v>
      </c>
      <c r="CC428" s="159" t="s">
        <v>282</v>
      </c>
      <c r="CD428" s="159" t="s">
        <v>282</v>
      </c>
      <c r="CE428" s="159" t="s">
        <v>282</v>
      </c>
      <c r="CF428" s="159" t="s">
        <v>282</v>
      </c>
      <c r="CG428" s="159" t="s">
        <v>282</v>
      </c>
      <c r="CH428" s="159" t="s">
        <v>282</v>
      </c>
      <c r="CI428" s="159" t="s">
        <v>299</v>
      </c>
      <c r="CJ428" s="66">
        <v>17</v>
      </c>
      <c r="CK428" s="66">
        <v>16.5</v>
      </c>
      <c r="CL428" s="66">
        <v>5.2</v>
      </c>
      <c r="CM428" s="159">
        <v>89</v>
      </c>
      <c r="CN428" s="159" t="s">
        <v>282</v>
      </c>
      <c r="CO428" s="159" t="s">
        <v>282</v>
      </c>
      <c r="CP428" s="159" t="s">
        <v>282</v>
      </c>
      <c r="CQ428" s="66">
        <v>12.4</v>
      </c>
      <c r="CR428" s="66">
        <v>3.13</v>
      </c>
      <c r="CS428" s="66">
        <v>89</v>
      </c>
      <c r="CT428" s="159" t="s">
        <v>282</v>
      </c>
      <c r="CU428" s="159" t="s">
        <v>282</v>
      </c>
      <c r="CV428" s="159" t="s">
        <v>282</v>
      </c>
      <c r="CW428" s="159" t="s">
        <v>282</v>
      </c>
      <c r="CX428" s="159" t="s">
        <v>282</v>
      </c>
      <c r="CY428" s="159" t="s">
        <v>282</v>
      </c>
      <c r="CZ428" s="159" t="s">
        <v>282</v>
      </c>
      <c r="DA428" s="159" t="s">
        <v>282</v>
      </c>
      <c r="DB428" s="159" t="s">
        <v>282</v>
      </c>
      <c r="DC428" s="66">
        <v>89</v>
      </c>
      <c r="DD428" s="66">
        <v>71</v>
      </c>
      <c r="DE428" s="159" t="s">
        <v>282</v>
      </c>
      <c r="DF428" s="159" t="s">
        <v>282</v>
      </c>
      <c r="DG428" s="159" t="s">
        <v>282</v>
      </c>
      <c r="DH428" s="159" t="s">
        <v>282</v>
      </c>
      <c r="DI428" s="159" t="s">
        <v>282</v>
      </c>
      <c r="DJ428" s="159" t="s">
        <v>282</v>
      </c>
      <c r="DK428" s="159" t="s">
        <v>282</v>
      </c>
      <c r="DL428" s="159" t="s">
        <v>282</v>
      </c>
      <c r="DM428" s="159" t="s">
        <v>282</v>
      </c>
      <c r="DN428" s="159" t="s">
        <v>282</v>
      </c>
      <c r="DO428" s="159" t="s">
        <v>282</v>
      </c>
      <c r="DP428" s="159" t="s">
        <v>282</v>
      </c>
      <c r="DQ428" s="159" t="s">
        <v>282</v>
      </c>
      <c r="DR428" s="159" t="s">
        <v>282</v>
      </c>
      <c r="DS428" s="159" t="s">
        <v>282</v>
      </c>
      <c r="DT428" s="159" t="s">
        <v>282</v>
      </c>
      <c r="DU428" s="159" t="s">
        <v>282</v>
      </c>
      <c r="DV428" s="159" t="s">
        <v>282</v>
      </c>
      <c r="DW428" s="159" t="s">
        <v>282</v>
      </c>
      <c r="DX428" s="159" t="s">
        <v>282</v>
      </c>
      <c r="DY428" s="159" t="s">
        <v>282</v>
      </c>
      <c r="DZ428" s="159" t="s">
        <v>282</v>
      </c>
      <c r="EA428" s="159" t="s">
        <v>282</v>
      </c>
      <c r="EB428" s="159" t="s">
        <v>282</v>
      </c>
      <c r="EC428" s="159" t="s">
        <v>282</v>
      </c>
      <c r="ED428" s="159" t="s">
        <v>282</v>
      </c>
      <c r="EE428" s="159" t="s">
        <v>282</v>
      </c>
      <c r="EF428" s="159" t="s">
        <v>282</v>
      </c>
      <c r="EG428" s="159" t="s">
        <v>282</v>
      </c>
      <c r="EH428" s="159" t="s">
        <v>282</v>
      </c>
      <c r="EI428" s="159" t="s">
        <v>282</v>
      </c>
      <c r="EJ428" s="159" t="s">
        <v>282</v>
      </c>
      <c r="EK428" s="159" t="s">
        <v>282</v>
      </c>
      <c r="EL428" s="159" t="s">
        <v>282</v>
      </c>
      <c r="EM428" s="159" t="s">
        <v>282</v>
      </c>
      <c r="EN428" s="159" t="s">
        <v>282</v>
      </c>
      <c r="EO428" s="159" t="s">
        <v>282</v>
      </c>
      <c r="EP428" s="159" t="s">
        <v>282</v>
      </c>
      <c r="EQ428" s="159" t="s">
        <v>282</v>
      </c>
      <c r="ER428" s="159" t="s">
        <v>282</v>
      </c>
      <c r="ES428" s="159" t="s">
        <v>282</v>
      </c>
      <c r="ET428" s="159" t="s">
        <v>282</v>
      </c>
      <c r="EU428" s="159" t="s">
        <v>282</v>
      </c>
      <c r="EV428" s="159" t="s">
        <v>282</v>
      </c>
      <c r="EW428" s="159" t="s">
        <v>282</v>
      </c>
      <c r="EX428" s="159" t="s">
        <v>282</v>
      </c>
      <c r="EY428" s="159" t="s">
        <v>282</v>
      </c>
      <c r="EZ428" s="159" t="s">
        <v>282</v>
      </c>
      <c r="FA428" s="159" t="s">
        <v>282</v>
      </c>
      <c r="FB428" s="159" t="s">
        <v>282</v>
      </c>
      <c r="FC428" s="159" t="s">
        <v>282</v>
      </c>
      <c r="FD428" s="159" t="s">
        <v>282</v>
      </c>
      <c r="FE428" s="159" t="s">
        <v>282</v>
      </c>
      <c r="FF428" s="159" t="s">
        <v>282</v>
      </c>
      <c r="FG428" s="159" t="s">
        <v>282</v>
      </c>
      <c r="FH428" s="159" t="s">
        <v>282</v>
      </c>
      <c r="FI428" s="159" t="s">
        <v>282</v>
      </c>
      <c r="FJ428" s="159" t="s">
        <v>282</v>
      </c>
      <c r="FK428" s="159" t="s">
        <v>282</v>
      </c>
      <c r="FL428" s="159" t="s">
        <v>282</v>
      </c>
      <c r="FM428" s="159" t="s">
        <v>282</v>
      </c>
      <c r="FN428" s="159" t="s">
        <v>282</v>
      </c>
      <c r="FO428" s="159" t="s">
        <v>282</v>
      </c>
      <c r="FP428" s="159" t="s">
        <v>282</v>
      </c>
      <c r="FQ428" s="159" t="s">
        <v>282</v>
      </c>
      <c r="FR428" s="159" t="s">
        <v>282</v>
      </c>
      <c r="FS428" s="159" t="s">
        <v>282</v>
      </c>
      <c r="FT428" s="159" t="s">
        <v>282</v>
      </c>
    </row>
    <row r="429" spans="1:176" x14ac:dyDescent="0.25">
      <c r="A429" s="212" t="s">
        <v>7582</v>
      </c>
      <c r="B429" s="159" t="s">
        <v>15159</v>
      </c>
      <c r="C429" s="66" t="str">
        <f>IF(ISNUMBER(Severity!H429)=FALSE,Severity!F429,IF(Severity!H429&gt;=0.5,"YES","NO"))</f>
        <v>YES</v>
      </c>
      <c r="D429" s="66" t="str">
        <f>IF(ISNUMBER(Severity!I429)=FALSE,Severity!G429,IF(Severity!I429&gt;0.5,"YES","NO"))</f>
        <v>NO</v>
      </c>
      <c r="E429" s="159">
        <v>6</v>
      </c>
      <c r="F429" s="159">
        <v>2</v>
      </c>
      <c r="G429" s="159" t="s">
        <v>256</v>
      </c>
      <c r="H429" s="159" t="s">
        <v>10507</v>
      </c>
      <c r="I429" s="159">
        <v>20</v>
      </c>
      <c r="J429" s="159">
        <v>53</v>
      </c>
      <c r="K429" s="159" t="s">
        <v>282</v>
      </c>
      <c r="L429" s="159" t="s">
        <v>282</v>
      </c>
      <c r="M429" s="159" t="s">
        <v>282</v>
      </c>
      <c r="N429" s="159" t="s">
        <v>282</v>
      </c>
      <c r="O429" s="159" t="s">
        <v>282</v>
      </c>
      <c r="P429" s="159" t="s">
        <v>282</v>
      </c>
      <c r="Q429" s="159" t="s">
        <v>282</v>
      </c>
      <c r="R429" s="159" t="s">
        <v>282</v>
      </c>
      <c r="S429" s="159" t="s">
        <v>299</v>
      </c>
      <c r="T429" s="159">
        <v>17</v>
      </c>
      <c r="U429" s="159">
        <v>23.8</v>
      </c>
      <c r="V429" s="159" t="s">
        <v>282</v>
      </c>
      <c r="W429" s="159">
        <v>102</v>
      </c>
      <c r="X429" s="159" t="s">
        <v>282</v>
      </c>
      <c r="Y429" s="159" t="s">
        <v>282</v>
      </c>
      <c r="Z429" s="159" t="s">
        <v>282</v>
      </c>
      <c r="AA429" s="159" t="s">
        <v>282</v>
      </c>
      <c r="AB429" s="159" t="s">
        <v>282</v>
      </c>
      <c r="AC429" s="159" t="s">
        <v>282</v>
      </c>
      <c r="AD429" s="159" t="s">
        <v>282</v>
      </c>
      <c r="AE429" s="159" t="s">
        <v>282</v>
      </c>
      <c r="AF429" s="159" t="s">
        <v>282</v>
      </c>
      <c r="AG429" s="159">
        <v>-9.1999999999999993</v>
      </c>
      <c r="AH429" s="159">
        <v>11.5</v>
      </c>
      <c r="AI429" s="159">
        <v>102</v>
      </c>
      <c r="AJ429" s="159" t="s">
        <v>282</v>
      </c>
      <c r="AK429" s="159" t="s">
        <v>282</v>
      </c>
      <c r="AL429" s="159" t="s">
        <v>282</v>
      </c>
      <c r="AM429" s="159">
        <v>109</v>
      </c>
      <c r="AN429" s="159">
        <v>56</v>
      </c>
      <c r="AO429" s="159" t="s">
        <v>263</v>
      </c>
      <c r="AP429" s="159" t="s">
        <v>10507</v>
      </c>
      <c r="AQ429" s="159">
        <v>19</v>
      </c>
      <c r="AR429" s="159">
        <v>59</v>
      </c>
      <c r="AS429" s="159" t="s">
        <v>282</v>
      </c>
      <c r="AT429" s="159" t="s">
        <v>282</v>
      </c>
      <c r="AU429" s="159" t="s">
        <v>282</v>
      </c>
      <c r="AV429" s="159" t="s">
        <v>282</v>
      </c>
      <c r="AW429" s="159" t="s">
        <v>282</v>
      </c>
      <c r="AX429" s="159" t="s">
        <v>282</v>
      </c>
      <c r="AY429" s="159" t="s">
        <v>282</v>
      </c>
      <c r="AZ429" s="159" t="s">
        <v>282</v>
      </c>
      <c r="BA429" s="159" t="s">
        <v>299</v>
      </c>
      <c r="BB429" s="159">
        <v>17</v>
      </c>
      <c r="BC429" s="159">
        <v>23.9</v>
      </c>
      <c r="BD429" s="159" t="s">
        <v>282</v>
      </c>
      <c r="BE429" s="159">
        <v>114</v>
      </c>
      <c r="BF429" s="159" t="s">
        <v>282</v>
      </c>
      <c r="BG429" s="159" t="s">
        <v>282</v>
      </c>
      <c r="BH429" s="159" t="s">
        <v>282</v>
      </c>
      <c r="BI429" s="159" t="s">
        <v>282</v>
      </c>
      <c r="BJ429" s="159" t="s">
        <v>282</v>
      </c>
      <c r="BK429" s="159" t="s">
        <v>282</v>
      </c>
      <c r="BL429" s="159" t="s">
        <v>282</v>
      </c>
      <c r="BM429" s="159" t="s">
        <v>282</v>
      </c>
      <c r="BN429" s="159" t="s">
        <v>282</v>
      </c>
      <c r="BO429" s="159">
        <v>-10.6</v>
      </c>
      <c r="BP429" s="159">
        <v>11.1</v>
      </c>
      <c r="BQ429" s="159">
        <v>114</v>
      </c>
      <c r="BR429" s="159" t="s">
        <v>282</v>
      </c>
      <c r="BS429" s="159" t="s">
        <v>282</v>
      </c>
      <c r="BT429" s="159" t="s">
        <v>282</v>
      </c>
      <c r="BU429" s="159">
        <v>119</v>
      </c>
      <c r="BV429" s="159">
        <v>60</v>
      </c>
      <c r="BW429" s="159" t="s">
        <v>282</v>
      </c>
      <c r="BX429" s="159" t="s">
        <v>282</v>
      </c>
      <c r="BY429" s="159" t="s">
        <v>282</v>
      </c>
      <c r="BZ429" s="159" t="s">
        <v>282</v>
      </c>
      <c r="CA429" s="159" t="s">
        <v>282</v>
      </c>
      <c r="CB429" s="159" t="s">
        <v>282</v>
      </c>
      <c r="CC429" s="159" t="s">
        <v>282</v>
      </c>
      <c r="CD429" s="159" t="s">
        <v>282</v>
      </c>
      <c r="CE429" s="159" t="s">
        <v>282</v>
      </c>
      <c r="CF429" s="159" t="s">
        <v>282</v>
      </c>
      <c r="CG429" s="159" t="s">
        <v>282</v>
      </c>
      <c r="CH429" s="159" t="s">
        <v>282</v>
      </c>
      <c r="CI429" s="159" t="s">
        <v>282</v>
      </c>
      <c r="CJ429" s="159" t="s">
        <v>282</v>
      </c>
      <c r="CK429" s="159" t="s">
        <v>282</v>
      </c>
      <c r="CL429" s="159" t="s">
        <v>282</v>
      </c>
      <c r="CM429" s="159" t="s">
        <v>282</v>
      </c>
      <c r="CN429" s="159" t="s">
        <v>282</v>
      </c>
      <c r="CO429" s="159" t="s">
        <v>282</v>
      </c>
      <c r="CP429" s="159" t="s">
        <v>282</v>
      </c>
      <c r="CQ429" s="159" t="s">
        <v>282</v>
      </c>
      <c r="CR429" s="159" t="s">
        <v>282</v>
      </c>
      <c r="CS429" s="159" t="s">
        <v>282</v>
      </c>
      <c r="CT429" s="159" t="s">
        <v>282</v>
      </c>
      <c r="CU429" s="159" t="s">
        <v>282</v>
      </c>
      <c r="CV429" s="159" t="s">
        <v>282</v>
      </c>
      <c r="CW429" s="159" t="s">
        <v>282</v>
      </c>
      <c r="CX429" s="159" t="s">
        <v>282</v>
      </c>
      <c r="CY429" s="159" t="s">
        <v>282</v>
      </c>
      <c r="CZ429" s="159" t="s">
        <v>282</v>
      </c>
      <c r="DA429" s="159" t="s">
        <v>282</v>
      </c>
      <c r="DB429" s="159" t="s">
        <v>282</v>
      </c>
      <c r="DC429" s="159" t="s">
        <v>282</v>
      </c>
      <c r="DD429" s="159" t="s">
        <v>282</v>
      </c>
      <c r="DE429" s="159" t="s">
        <v>282</v>
      </c>
      <c r="DF429" s="159" t="s">
        <v>282</v>
      </c>
      <c r="DG429" s="159" t="s">
        <v>282</v>
      </c>
      <c r="DH429" s="159" t="s">
        <v>282</v>
      </c>
      <c r="DI429" s="159" t="s">
        <v>282</v>
      </c>
      <c r="DJ429" s="159" t="s">
        <v>282</v>
      </c>
      <c r="DK429" s="159" t="s">
        <v>282</v>
      </c>
      <c r="DL429" s="159" t="s">
        <v>282</v>
      </c>
      <c r="DM429" s="159" t="s">
        <v>282</v>
      </c>
      <c r="DN429" s="159" t="s">
        <v>282</v>
      </c>
      <c r="DO429" s="159" t="s">
        <v>282</v>
      </c>
      <c r="DP429" s="159" t="s">
        <v>282</v>
      </c>
      <c r="DQ429" s="159" t="s">
        <v>282</v>
      </c>
      <c r="DR429" s="159" t="s">
        <v>282</v>
      </c>
      <c r="DS429" s="159" t="s">
        <v>282</v>
      </c>
      <c r="DT429" s="159" t="s">
        <v>282</v>
      </c>
      <c r="DU429" s="159" t="s">
        <v>282</v>
      </c>
      <c r="DV429" s="159" t="s">
        <v>282</v>
      </c>
      <c r="DW429" s="159" t="s">
        <v>282</v>
      </c>
      <c r="DX429" s="159" t="s">
        <v>282</v>
      </c>
      <c r="DY429" s="159" t="s">
        <v>282</v>
      </c>
      <c r="DZ429" s="159" t="s">
        <v>282</v>
      </c>
      <c r="EA429" s="159" t="s">
        <v>282</v>
      </c>
      <c r="EB429" s="159" t="s">
        <v>282</v>
      </c>
      <c r="EC429" s="159" t="s">
        <v>282</v>
      </c>
      <c r="ED429" s="159" t="s">
        <v>282</v>
      </c>
      <c r="EE429" s="159" t="s">
        <v>282</v>
      </c>
      <c r="EF429" s="159" t="s">
        <v>282</v>
      </c>
      <c r="EG429" s="159" t="s">
        <v>282</v>
      </c>
      <c r="EH429" s="159" t="s">
        <v>282</v>
      </c>
      <c r="EI429" s="159" t="s">
        <v>282</v>
      </c>
      <c r="EJ429" s="159" t="s">
        <v>282</v>
      </c>
      <c r="EK429" s="159" t="s">
        <v>282</v>
      </c>
      <c r="EL429" s="159" t="s">
        <v>282</v>
      </c>
      <c r="EM429" s="159" t="s">
        <v>282</v>
      </c>
      <c r="EN429" s="159" t="s">
        <v>282</v>
      </c>
      <c r="EO429" s="159" t="s">
        <v>282</v>
      </c>
      <c r="EP429" s="159" t="s">
        <v>282</v>
      </c>
      <c r="EQ429" s="159" t="s">
        <v>282</v>
      </c>
      <c r="ER429" s="159" t="s">
        <v>282</v>
      </c>
      <c r="ES429" s="159" t="s">
        <v>282</v>
      </c>
      <c r="ET429" s="159" t="s">
        <v>282</v>
      </c>
      <c r="EU429" s="159" t="s">
        <v>282</v>
      </c>
      <c r="EV429" s="159" t="s">
        <v>282</v>
      </c>
      <c r="EW429" s="159" t="s">
        <v>282</v>
      </c>
      <c r="EX429" s="159" t="s">
        <v>282</v>
      </c>
      <c r="EY429" s="159" t="s">
        <v>282</v>
      </c>
      <c r="EZ429" s="159" t="s">
        <v>282</v>
      </c>
      <c r="FA429" s="159" t="s">
        <v>282</v>
      </c>
      <c r="FB429" s="159" t="s">
        <v>282</v>
      </c>
      <c r="FC429" s="159" t="s">
        <v>282</v>
      </c>
      <c r="FD429" s="159" t="s">
        <v>282</v>
      </c>
      <c r="FE429" s="159" t="s">
        <v>282</v>
      </c>
      <c r="FF429" s="159" t="s">
        <v>282</v>
      </c>
      <c r="FG429" s="159" t="s">
        <v>282</v>
      </c>
      <c r="FH429" s="159" t="s">
        <v>282</v>
      </c>
      <c r="FI429" s="159" t="s">
        <v>282</v>
      </c>
      <c r="FJ429" s="159" t="s">
        <v>282</v>
      </c>
      <c r="FK429" s="159" t="s">
        <v>282</v>
      </c>
      <c r="FL429" s="159" t="s">
        <v>282</v>
      </c>
      <c r="FM429" s="159" t="s">
        <v>282</v>
      </c>
      <c r="FN429" s="159" t="s">
        <v>282</v>
      </c>
      <c r="FO429" s="159" t="s">
        <v>282</v>
      </c>
      <c r="FP429" s="159" t="s">
        <v>282</v>
      </c>
      <c r="FQ429" s="159" t="s">
        <v>282</v>
      </c>
      <c r="FR429" s="159" t="s">
        <v>282</v>
      </c>
      <c r="FS429" s="159" t="s">
        <v>282</v>
      </c>
      <c r="FT429" s="159" t="s">
        <v>282</v>
      </c>
    </row>
    <row r="430" spans="1:176" x14ac:dyDescent="0.25">
      <c r="A430" s="212" t="s">
        <v>8522</v>
      </c>
      <c r="B430" s="159" t="s">
        <v>15170</v>
      </c>
      <c r="C430" s="66" t="str">
        <f>IF(ISNUMBER(Severity!H430)=FALSE,Severity!F430,IF(Severity!H430&gt;=0.5,"YES","NO"))</f>
        <v>YES</v>
      </c>
      <c r="D430" s="66" t="str">
        <f>IF(ISNUMBER(Severity!I430)=FALSE,Severity!G430,IF(Severity!I430&gt;0.5,"YES","NO"))</f>
        <v>NO</v>
      </c>
      <c r="E430" s="159">
        <v>12</v>
      </c>
      <c r="F430" s="159">
        <v>2</v>
      </c>
      <c r="G430" s="212" t="s">
        <v>14278</v>
      </c>
      <c r="H430" s="159" t="s">
        <v>10585</v>
      </c>
      <c r="I430" s="159">
        <v>3</v>
      </c>
      <c r="J430" s="159">
        <v>7</v>
      </c>
      <c r="K430" s="159" t="s">
        <v>282</v>
      </c>
      <c r="L430" s="159" t="s">
        <v>282</v>
      </c>
      <c r="M430" s="159" t="s">
        <v>282</v>
      </c>
      <c r="N430" s="159" t="s">
        <v>282</v>
      </c>
      <c r="O430" s="159" t="s">
        <v>282</v>
      </c>
      <c r="P430" s="159" t="s">
        <v>282</v>
      </c>
      <c r="Q430" s="159" t="s">
        <v>282</v>
      </c>
      <c r="R430" s="159" t="s">
        <v>282</v>
      </c>
      <c r="S430" s="159" t="s">
        <v>299</v>
      </c>
      <c r="T430" s="159">
        <v>21</v>
      </c>
      <c r="U430" s="159">
        <v>19.399999999999999</v>
      </c>
      <c r="V430" s="159">
        <v>2.6</v>
      </c>
      <c r="W430" s="159">
        <v>38</v>
      </c>
      <c r="X430" s="159" t="s">
        <v>282</v>
      </c>
      <c r="Y430" s="159" t="s">
        <v>282</v>
      </c>
      <c r="Z430" s="159" t="s">
        <v>282</v>
      </c>
      <c r="AA430" s="159">
        <v>7.8</v>
      </c>
      <c r="AB430" s="159">
        <v>7</v>
      </c>
      <c r="AC430" s="159">
        <v>38</v>
      </c>
      <c r="AD430" s="159" t="s">
        <v>282</v>
      </c>
      <c r="AE430" s="159" t="s">
        <v>282</v>
      </c>
      <c r="AF430" s="159" t="s">
        <v>282</v>
      </c>
      <c r="AG430" s="159" t="s">
        <v>282</v>
      </c>
      <c r="AH430" s="159" t="s">
        <v>282</v>
      </c>
      <c r="AI430" s="159" t="s">
        <v>282</v>
      </c>
      <c r="AJ430" s="159" t="s">
        <v>282</v>
      </c>
      <c r="AK430" s="159" t="s">
        <v>282</v>
      </c>
      <c r="AL430" s="159" t="s">
        <v>282</v>
      </c>
      <c r="AM430" s="159">
        <v>38</v>
      </c>
      <c r="AN430" s="159">
        <v>31</v>
      </c>
      <c r="AO430" s="159" t="s">
        <v>14935</v>
      </c>
      <c r="AP430" s="159" t="s">
        <v>10585</v>
      </c>
      <c r="AQ430" s="159">
        <v>2</v>
      </c>
      <c r="AR430" s="159">
        <v>16</v>
      </c>
      <c r="AS430" s="159" t="s">
        <v>282</v>
      </c>
      <c r="AT430" s="159" t="s">
        <v>282</v>
      </c>
      <c r="AU430" s="159" t="s">
        <v>282</v>
      </c>
      <c r="AV430" s="159" t="s">
        <v>282</v>
      </c>
      <c r="AW430" s="159" t="s">
        <v>282</v>
      </c>
      <c r="AX430" s="159" t="s">
        <v>282</v>
      </c>
      <c r="AY430" s="159" t="s">
        <v>282</v>
      </c>
      <c r="AZ430" s="159" t="s">
        <v>282</v>
      </c>
      <c r="BA430" s="159" t="s">
        <v>299</v>
      </c>
      <c r="BB430" s="159">
        <v>21</v>
      </c>
      <c r="BC430" s="159">
        <v>18.8</v>
      </c>
      <c r="BD430" s="159">
        <v>2.4</v>
      </c>
      <c r="BE430" s="159">
        <v>44</v>
      </c>
      <c r="BF430" s="159" t="s">
        <v>282</v>
      </c>
      <c r="BG430" s="159" t="s">
        <v>282</v>
      </c>
      <c r="BH430" s="159" t="s">
        <v>282</v>
      </c>
      <c r="BI430" s="159">
        <v>8.8000000000000007</v>
      </c>
      <c r="BJ430" s="159">
        <v>6.3</v>
      </c>
      <c r="BK430" s="159">
        <v>44</v>
      </c>
      <c r="BL430" s="159" t="s">
        <v>282</v>
      </c>
      <c r="BM430" s="159" t="s">
        <v>282</v>
      </c>
      <c r="BN430" s="159" t="s">
        <v>282</v>
      </c>
      <c r="BO430" s="159" t="s">
        <v>282</v>
      </c>
      <c r="BP430" s="159" t="s">
        <v>282</v>
      </c>
      <c r="BQ430" s="159" t="s">
        <v>282</v>
      </c>
      <c r="BR430" s="159" t="s">
        <v>282</v>
      </c>
      <c r="BS430" s="159" t="s">
        <v>282</v>
      </c>
      <c r="BT430" s="159" t="s">
        <v>282</v>
      </c>
      <c r="BU430" s="159">
        <v>44</v>
      </c>
      <c r="BV430" s="159">
        <v>28</v>
      </c>
      <c r="BW430" s="159" t="s">
        <v>282</v>
      </c>
      <c r="BX430" s="159" t="s">
        <v>282</v>
      </c>
      <c r="BY430" s="159" t="s">
        <v>282</v>
      </c>
      <c r="BZ430" s="159" t="s">
        <v>282</v>
      </c>
      <c r="CA430" s="159" t="s">
        <v>282</v>
      </c>
      <c r="CB430" s="159" t="s">
        <v>282</v>
      </c>
      <c r="CC430" s="159" t="s">
        <v>282</v>
      </c>
      <c r="CD430" s="159" t="s">
        <v>282</v>
      </c>
      <c r="CE430" s="159" t="s">
        <v>282</v>
      </c>
      <c r="CF430" s="159" t="s">
        <v>282</v>
      </c>
      <c r="CG430" s="159" t="s">
        <v>282</v>
      </c>
      <c r="CH430" s="159" t="s">
        <v>282</v>
      </c>
      <c r="CI430" s="159" t="s">
        <v>282</v>
      </c>
      <c r="CJ430" s="159" t="s">
        <v>282</v>
      </c>
      <c r="CK430" s="159" t="s">
        <v>282</v>
      </c>
      <c r="CL430" s="159" t="s">
        <v>282</v>
      </c>
      <c r="CM430" s="159" t="s">
        <v>282</v>
      </c>
      <c r="CN430" s="159" t="s">
        <v>282</v>
      </c>
      <c r="CO430" s="159" t="s">
        <v>282</v>
      </c>
      <c r="CP430" s="159" t="s">
        <v>282</v>
      </c>
      <c r="CQ430" s="159" t="s">
        <v>282</v>
      </c>
      <c r="CR430" s="159" t="s">
        <v>282</v>
      </c>
      <c r="CS430" s="159" t="s">
        <v>282</v>
      </c>
      <c r="CT430" s="159" t="s">
        <v>282</v>
      </c>
      <c r="CU430" s="159" t="s">
        <v>282</v>
      </c>
      <c r="CV430" s="159" t="s">
        <v>282</v>
      </c>
      <c r="CW430" s="159" t="s">
        <v>282</v>
      </c>
      <c r="CX430" s="159" t="s">
        <v>282</v>
      </c>
      <c r="CY430" s="159" t="s">
        <v>282</v>
      </c>
      <c r="CZ430" s="159" t="s">
        <v>282</v>
      </c>
      <c r="DA430" s="159" t="s">
        <v>282</v>
      </c>
      <c r="DB430" s="159" t="s">
        <v>282</v>
      </c>
      <c r="DC430" s="159" t="s">
        <v>282</v>
      </c>
      <c r="DD430" s="159" t="s">
        <v>282</v>
      </c>
      <c r="DE430" s="159" t="s">
        <v>282</v>
      </c>
      <c r="DF430" s="159" t="s">
        <v>282</v>
      </c>
      <c r="DG430" s="159" t="s">
        <v>282</v>
      </c>
      <c r="DH430" s="159" t="s">
        <v>282</v>
      </c>
      <c r="DI430" s="159" t="s">
        <v>282</v>
      </c>
      <c r="DJ430" s="159" t="s">
        <v>282</v>
      </c>
      <c r="DK430" s="159" t="s">
        <v>282</v>
      </c>
      <c r="DL430" s="159" t="s">
        <v>282</v>
      </c>
      <c r="DM430" s="159" t="s">
        <v>282</v>
      </c>
      <c r="DN430" s="159" t="s">
        <v>282</v>
      </c>
      <c r="DO430" s="159" t="s">
        <v>282</v>
      </c>
      <c r="DP430" s="159" t="s">
        <v>282</v>
      </c>
      <c r="DQ430" s="159" t="s">
        <v>282</v>
      </c>
      <c r="DR430" s="159" t="s">
        <v>282</v>
      </c>
      <c r="DS430" s="159" t="s">
        <v>282</v>
      </c>
      <c r="DT430" s="159" t="s">
        <v>282</v>
      </c>
      <c r="DU430" s="159" t="s">
        <v>282</v>
      </c>
      <c r="DV430" s="159" t="s">
        <v>282</v>
      </c>
      <c r="DW430" s="159" t="s">
        <v>282</v>
      </c>
      <c r="DX430" s="159" t="s">
        <v>282</v>
      </c>
      <c r="DY430" s="159" t="s">
        <v>282</v>
      </c>
      <c r="DZ430" s="159" t="s">
        <v>282</v>
      </c>
      <c r="EA430" s="159" t="s">
        <v>282</v>
      </c>
      <c r="EB430" s="159" t="s">
        <v>282</v>
      </c>
      <c r="EC430" s="159" t="s">
        <v>282</v>
      </c>
      <c r="ED430" s="159" t="s">
        <v>282</v>
      </c>
      <c r="EE430" s="159" t="s">
        <v>282</v>
      </c>
      <c r="EF430" s="159" t="s">
        <v>282</v>
      </c>
      <c r="EG430" s="159" t="s">
        <v>282</v>
      </c>
      <c r="EH430" s="159" t="s">
        <v>282</v>
      </c>
      <c r="EI430" s="159" t="s">
        <v>282</v>
      </c>
      <c r="EJ430" s="159" t="s">
        <v>282</v>
      </c>
      <c r="EK430" s="159" t="s">
        <v>282</v>
      </c>
      <c r="EL430" s="159" t="s">
        <v>282</v>
      </c>
      <c r="EM430" s="159" t="s">
        <v>282</v>
      </c>
      <c r="EN430" s="159" t="s">
        <v>282</v>
      </c>
      <c r="EO430" s="159" t="s">
        <v>282</v>
      </c>
      <c r="EP430" s="159" t="s">
        <v>282</v>
      </c>
      <c r="EQ430" s="159" t="s">
        <v>282</v>
      </c>
      <c r="ER430" s="159" t="s">
        <v>282</v>
      </c>
      <c r="ES430" s="159" t="s">
        <v>282</v>
      </c>
      <c r="ET430" s="159" t="s">
        <v>282</v>
      </c>
      <c r="EU430" s="159" t="s">
        <v>282</v>
      </c>
      <c r="EV430" s="159" t="s">
        <v>282</v>
      </c>
      <c r="EW430" s="159" t="s">
        <v>282</v>
      </c>
      <c r="EX430" s="159" t="s">
        <v>282</v>
      </c>
      <c r="EY430" s="159" t="s">
        <v>282</v>
      </c>
      <c r="EZ430" s="159" t="s">
        <v>282</v>
      </c>
      <c r="FA430" s="159" t="s">
        <v>282</v>
      </c>
      <c r="FB430" s="159" t="s">
        <v>282</v>
      </c>
      <c r="FC430" s="159" t="s">
        <v>282</v>
      </c>
      <c r="FD430" s="159" t="s">
        <v>282</v>
      </c>
      <c r="FE430" s="159" t="s">
        <v>282</v>
      </c>
      <c r="FF430" s="159" t="s">
        <v>282</v>
      </c>
      <c r="FG430" s="159" t="s">
        <v>282</v>
      </c>
      <c r="FH430" s="159" t="s">
        <v>282</v>
      </c>
      <c r="FI430" s="159" t="s">
        <v>282</v>
      </c>
      <c r="FJ430" s="159" t="s">
        <v>282</v>
      </c>
      <c r="FK430" s="159" t="s">
        <v>282</v>
      </c>
      <c r="FL430" s="159" t="s">
        <v>282</v>
      </c>
      <c r="FM430" s="159" t="s">
        <v>282</v>
      </c>
      <c r="FN430" s="159" t="s">
        <v>282</v>
      </c>
      <c r="FO430" s="159" t="s">
        <v>282</v>
      </c>
      <c r="FP430" s="159" t="s">
        <v>282</v>
      </c>
      <c r="FQ430" s="159" t="s">
        <v>282</v>
      </c>
      <c r="FR430" s="159" t="s">
        <v>282</v>
      </c>
      <c r="FS430" s="159" t="s">
        <v>282</v>
      </c>
      <c r="FT430" s="159" t="s">
        <v>282</v>
      </c>
    </row>
    <row r="431" spans="1:176" x14ac:dyDescent="0.25">
      <c r="A431" s="212" t="s">
        <v>9531</v>
      </c>
      <c r="B431" s="159" t="s">
        <v>282</v>
      </c>
      <c r="C431" s="66" t="str">
        <f>IF(ISNUMBER(Severity!H431)=FALSE,Severity!F431,IF(Severity!H431&gt;=0.5,"YES","NO"))</f>
        <v>NO</v>
      </c>
      <c r="D431" s="66" t="str">
        <f>IF(ISNUMBER(Severity!I431)=FALSE,Severity!G431,IF(Severity!I431&gt;0.5,"YES","NO"))</f>
        <v>YES</v>
      </c>
      <c r="E431" s="159">
        <v>1</v>
      </c>
      <c r="F431" s="159">
        <v>2</v>
      </c>
      <c r="G431" s="212" t="s">
        <v>4417</v>
      </c>
      <c r="H431" s="159" t="s">
        <v>183</v>
      </c>
      <c r="I431" s="159" t="s">
        <v>282</v>
      </c>
      <c r="J431" s="159">
        <v>1</v>
      </c>
      <c r="K431" s="159" t="s">
        <v>282</v>
      </c>
      <c r="L431" s="159" t="s">
        <v>282</v>
      </c>
      <c r="M431" s="159" t="s">
        <v>282</v>
      </c>
      <c r="N431" s="159" t="s">
        <v>282</v>
      </c>
      <c r="O431" s="159" t="s">
        <v>282</v>
      </c>
      <c r="P431" s="159" t="s">
        <v>282</v>
      </c>
      <c r="Q431" s="159" t="s">
        <v>282</v>
      </c>
      <c r="R431" s="159" t="s">
        <v>282</v>
      </c>
      <c r="S431" s="159" t="s">
        <v>435</v>
      </c>
      <c r="T431" s="159">
        <v>21</v>
      </c>
      <c r="U431" s="159" t="s">
        <v>282</v>
      </c>
      <c r="V431" s="159" t="s">
        <v>282</v>
      </c>
      <c r="W431" s="159" t="s">
        <v>282</v>
      </c>
      <c r="X431" s="159">
        <v>21.15</v>
      </c>
      <c r="Y431" s="159">
        <v>7.76</v>
      </c>
      <c r="Z431" s="159">
        <v>20</v>
      </c>
      <c r="AA431" s="159" t="s">
        <v>282</v>
      </c>
      <c r="AB431" s="159" t="s">
        <v>282</v>
      </c>
      <c r="AC431" s="159" t="s">
        <v>282</v>
      </c>
      <c r="AD431" s="159">
        <v>19</v>
      </c>
      <c r="AE431" s="159">
        <v>10.6</v>
      </c>
      <c r="AF431" s="159">
        <v>20</v>
      </c>
      <c r="AG431" s="159" t="s">
        <v>282</v>
      </c>
      <c r="AH431" s="159" t="s">
        <v>282</v>
      </c>
      <c r="AI431" s="159" t="s">
        <v>282</v>
      </c>
      <c r="AJ431" s="159" t="s">
        <v>282</v>
      </c>
      <c r="AK431" s="159" t="s">
        <v>282</v>
      </c>
      <c r="AL431" s="159" t="s">
        <v>282</v>
      </c>
      <c r="AM431" s="159">
        <v>21</v>
      </c>
      <c r="AN431" s="159">
        <v>20</v>
      </c>
      <c r="AO431" s="159" t="s">
        <v>636</v>
      </c>
      <c r="AP431" s="159" t="s">
        <v>282</v>
      </c>
      <c r="AQ431" s="159" t="s">
        <v>282</v>
      </c>
      <c r="AR431" s="159">
        <v>0</v>
      </c>
      <c r="AS431" s="159" t="s">
        <v>282</v>
      </c>
      <c r="AT431" s="159" t="s">
        <v>282</v>
      </c>
      <c r="AU431" s="159" t="s">
        <v>282</v>
      </c>
      <c r="AV431" s="159" t="s">
        <v>282</v>
      </c>
      <c r="AW431" s="159" t="s">
        <v>282</v>
      </c>
      <c r="AX431" s="159" t="s">
        <v>282</v>
      </c>
      <c r="AY431" s="159" t="s">
        <v>282</v>
      </c>
      <c r="AZ431" s="159" t="s">
        <v>282</v>
      </c>
      <c r="BA431" s="159" t="s">
        <v>435</v>
      </c>
      <c r="BB431" s="159">
        <v>21</v>
      </c>
      <c r="BC431" s="159">
        <v>17.899999999999999</v>
      </c>
      <c r="BD431" s="159">
        <v>8.41</v>
      </c>
      <c r="BE431" s="159">
        <v>21</v>
      </c>
      <c r="BF431" s="159">
        <v>17.899999999999999</v>
      </c>
      <c r="BG431" s="159">
        <v>8.41</v>
      </c>
      <c r="BH431" s="159">
        <v>21</v>
      </c>
      <c r="BI431" s="159">
        <v>17.38</v>
      </c>
      <c r="BJ431" s="159">
        <v>9.2899999999999991</v>
      </c>
      <c r="BK431" s="159">
        <v>21</v>
      </c>
      <c r="BL431" s="159">
        <v>17.38</v>
      </c>
      <c r="BM431" s="159">
        <v>9.2899999999999991</v>
      </c>
      <c r="BN431" s="159">
        <v>21</v>
      </c>
      <c r="BO431" s="159" t="s">
        <v>282</v>
      </c>
      <c r="BP431" s="159" t="s">
        <v>282</v>
      </c>
      <c r="BQ431" s="159" t="s">
        <v>282</v>
      </c>
      <c r="BR431" s="159" t="s">
        <v>282</v>
      </c>
      <c r="BS431" s="159" t="s">
        <v>282</v>
      </c>
      <c r="BT431" s="159" t="s">
        <v>282</v>
      </c>
      <c r="BU431" s="159">
        <v>21</v>
      </c>
      <c r="BV431" s="159">
        <v>21</v>
      </c>
      <c r="BW431" s="159" t="s">
        <v>282</v>
      </c>
      <c r="BX431" s="159" t="s">
        <v>282</v>
      </c>
      <c r="BY431" s="159" t="s">
        <v>282</v>
      </c>
      <c r="BZ431" s="159" t="s">
        <v>282</v>
      </c>
      <c r="CA431" s="159" t="s">
        <v>282</v>
      </c>
      <c r="CB431" s="159" t="s">
        <v>282</v>
      </c>
      <c r="CC431" s="159" t="s">
        <v>282</v>
      </c>
      <c r="CD431" s="159" t="s">
        <v>282</v>
      </c>
      <c r="CE431" s="159" t="s">
        <v>282</v>
      </c>
      <c r="CF431" s="159" t="s">
        <v>282</v>
      </c>
      <c r="CG431" s="159" t="s">
        <v>282</v>
      </c>
      <c r="CH431" s="159" t="s">
        <v>282</v>
      </c>
      <c r="CI431" s="159" t="s">
        <v>282</v>
      </c>
      <c r="CJ431" s="159" t="s">
        <v>282</v>
      </c>
      <c r="CK431" s="159" t="s">
        <v>282</v>
      </c>
      <c r="CL431" s="159" t="s">
        <v>282</v>
      </c>
      <c r="CM431" s="159" t="s">
        <v>282</v>
      </c>
      <c r="CN431" s="159" t="s">
        <v>282</v>
      </c>
      <c r="CO431" s="159" t="s">
        <v>282</v>
      </c>
      <c r="CP431" s="159" t="s">
        <v>282</v>
      </c>
      <c r="CQ431" s="159" t="s">
        <v>282</v>
      </c>
      <c r="CR431" s="159" t="s">
        <v>282</v>
      </c>
      <c r="CS431" s="159" t="s">
        <v>282</v>
      </c>
      <c r="CT431" s="159" t="s">
        <v>282</v>
      </c>
      <c r="CU431" s="159" t="s">
        <v>282</v>
      </c>
      <c r="CV431" s="159" t="s">
        <v>282</v>
      </c>
      <c r="CW431" s="159" t="s">
        <v>282</v>
      </c>
      <c r="CX431" s="159" t="s">
        <v>282</v>
      </c>
      <c r="CY431" s="159" t="s">
        <v>282</v>
      </c>
      <c r="CZ431" s="159" t="s">
        <v>282</v>
      </c>
      <c r="DA431" s="159" t="s">
        <v>282</v>
      </c>
      <c r="DB431" s="159" t="s">
        <v>282</v>
      </c>
      <c r="DC431" s="159" t="s">
        <v>282</v>
      </c>
      <c r="DD431" s="159" t="s">
        <v>282</v>
      </c>
      <c r="DE431" s="159" t="s">
        <v>282</v>
      </c>
      <c r="DF431" s="159" t="s">
        <v>282</v>
      </c>
      <c r="DG431" s="159" t="s">
        <v>282</v>
      </c>
      <c r="DH431" s="159" t="s">
        <v>282</v>
      </c>
      <c r="DI431" s="159" t="s">
        <v>282</v>
      </c>
      <c r="DJ431" s="159" t="s">
        <v>282</v>
      </c>
      <c r="DK431" s="159" t="s">
        <v>282</v>
      </c>
      <c r="DL431" s="159" t="s">
        <v>282</v>
      </c>
      <c r="DM431" s="159" t="s">
        <v>282</v>
      </c>
      <c r="DN431" s="159" t="s">
        <v>282</v>
      </c>
      <c r="DO431" s="159" t="s">
        <v>282</v>
      </c>
      <c r="DP431" s="159" t="s">
        <v>282</v>
      </c>
      <c r="DQ431" s="159" t="s">
        <v>282</v>
      </c>
      <c r="DR431" s="159" t="s">
        <v>282</v>
      </c>
      <c r="DS431" s="159" t="s">
        <v>282</v>
      </c>
      <c r="DT431" s="159" t="s">
        <v>282</v>
      </c>
      <c r="DU431" s="159" t="s">
        <v>282</v>
      </c>
      <c r="DV431" s="159" t="s">
        <v>282</v>
      </c>
      <c r="DW431" s="159" t="s">
        <v>282</v>
      </c>
      <c r="DX431" s="159" t="s">
        <v>282</v>
      </c>
      <c r="DY431" s="159" t="s">
        <v>282</v>
      </c>
      <c r="DZ431" s="159" t="s">
        <v>282</v>
      </c>
      <c r="EA431" s="159" t="s">
        <v>282</v>
      </c>
      <c r="EB431" s="159" t="s">
        <v>282</v>
      </c>
      <c r="EC431" s="159" t="s">
        <v>282</v>
      </c>
      <c r="ED431" s="159" t="s">
        <v>282</v>
      </c>
      <c r="EE431" s="159" t="s">
        <v>282</v>
      </c>
      <c r="EF431" s="159" t="s">
        <v>282</v>
      </c>
      <c r="EG431" s="159" t="s">
        <v>282</v>
      </c>
      <c r="EH431" s="159" t="s">
        <v>282</v>
      </c>
      <c r="EI431" s="159" t="s">
        <v>282</v>
      </c>
      <c r="EJ431" s="159" t="s">
        <v>282</v>
      </c>
      <c r="EK431" s="159" t="s">
        <v>282</v>
      </c>
      <c r="EL431" s="159" t="s">
        <v>282</v>
      </c>
      <c r="EM431" s="159" t="s">
        <v>282</v>
      </c>
      <c r="EN431" s="159" t="s">
        <v>282</v>
      </c>
      <c r="EO431" s="159" t="s">
        <v>282</v>
      </c>
      <c r="EP431" s="159" t="s">
        <v>282</v>
      </c>
      <c r="EQ431" s="159" t="s">
        <v>282</v>
      </c>
      <c r="ER431" s="159" t="s">
        <v>282</v>
      </c>
      <c r="ES431" s="159" t="s">
        <v>282</v>
      </c>
      <c r="ET431" s="159" t="s">
        <v>282</v>
      </c>
      <c r="EU431" s="159" t="s">
        <v>282</v>
      </c>
      <c r="EV431" s="159" t="s">
        <v>282</v>
      </c>
      <c r="EW431" s="159" t="s">
        <v>282</v>
      </c>
      <c r="EX431" s="159" t="s">
        <v>282</v>
      </c>
      <c r="EY431" s="159" t="s">
        <v>282</v>
      </c>
      <c r="EZ431" s="159" t="s">
        <v>282</v>
      </c>
      <c r="FA431" s="159" t="s">
        <v>282</v>
      </c>
      <c r="FB431" s="159" t="s">
        <v>282</v>
      </c>
      <c r="FC431" s="159" t="s">
        <v>282</v>
      </c>
      <c r="FD431" s="159" t="s">
        <v>282</v>
      </c>
      <c r="FE431" s="159" t="s">
        <v>282</v>
      </c>
      <c r="FF431" s="159" t="s">
        <v>282</v>
      </c>
      <c r="FG431" s="159" t="s">
        <v>282</v>
      </c>
      <c r="FH431" s="159" t="s">
        <v>282</v>
      </c>
      <c r="FI431" s="159" t="s">
        <v>282</v>
      </c>
      <c r="FJ431" s="159" t="s">
        <v>282</v>
      </c>
      <c r="FK431" s="159" t="s">
        <v>282</v>
      </c>
      <c r="FL431" s="159" t="s">
        <v>282</v>
      </c>
      <c r="FM431" s="159" t="s">
        <v>282</v>
      </c>
      <c r="FN431" s="159" t="s">
        <v>282</v>
      </c>
      <c r="FO431" s="159" t="s">
        <v>282</v>
      </c>
      <c r="FP431" s="159" t="s">
        <v>282</v>
      </c>
      <c r="FQ431" s="159" t="s">
        <v>282</v>
      </c>
      <c r="FR431" s="159" t="s">
        <v>282</v>
      </c>
      <c r="FS431" s="159" t="s">
        <v>282</v>
      </c>
      <c r="FT431" s="159" t="s">
        <v>282</v>
      </c>
    </row>
    <row r="432" spans="1:176" x14ac:dyDescent="0.25">
      <c r="A432" s="66" t="s">
        <v>617</v>
      </c>
      <c r="B432" s="159" t="s">
        <v>12083</v>
      </c>
      <c r="C432" s="66" t="str">
        <f>IF(ISNUMBER(Severity!H432)=FALSE,Severity!F432,IF(Severity!H432&gt;=0.5,"YES","NO"))</f>
        <v>YES</v>
      </c>
      <c r="D432" s="66" t="str">
        <f>IF(ISNUMBER(Severity!I432)=FALSE,Severity!G432,IF(Severity!I432&gt;0.5,"YES","NO"))</f>
        <v>NO</v>
      </c>
      <c r="E432" s="159">
        <v>20</v>
      </c>
      <c r="F432" s="159">
        <v>2</v>
      </c>
      <c r="G432" s="66" t="s">
        <v>10667</v>
      </c>
      <c r="H432" s="159" t="s">
        <v>183</v>
      </c>
      <c r="I432" s="159" t="s">
        <v>282</v>
      </c>
      <c r="J432" s="159">
        <v>1</v>
      </c>
      <c r="K432" s="159" t="s">
        <v>593</v>
      </c>
      <c r="L432" s="159" t="s">
        <v>282</v>
      </c>
      <c r="M432" s="66">
        <v>21</v>
      </c>
      <c r="N432" s="159" t="s">
        <v>282</v>
      </c>
      <c r="O432" s="159" t="s">
        <v>282</v>
      </c>
      <c r="P432" s="159" t="s">
        <v>282</v>
      </c>
      <c r="Q432" s="159" t="s">
        <v>282</v>
      </c>
      <c r="R432" s="159" t="s">
        <v>282</v>
      </c>
      <c r="S432" s="159" t="s">
        <v>299</v>
      </c>
      <c r="T432" s="159">
        <v>17</v>
      </c>
      <c r="U432" s="66">
        <v>20.83</v>
      </c>
      <c r="V432" s="159">
        <v>3.96</v>
      </c>
      <c r="W432" s="159">
        <v>41</v>
      </c>
      <c r="X432" s="159" t="s">
        <v>282</v>
      </c>
      <c r="Y432" s="159" t="s">
        <v>282</v>
      </c>
      <c r="Z432" s="159" t="s">
        <v>282</v>
      </c>
      <c r="AA432" s="66">
        <v>15.43</v>
      </c>
      <c r="AB432" s="66">
        <v>5.51</v>
      </c>
      <c r="AC432" s="66">
        <v>41</v>
      </c>
      <c r="AD432" s="159" t="s">
        <v>282</v>
      </c>
      <c r="AE432" s="159" t="s">
        <v>282</v>
      </c>
      <c r="AF432" s="159" t="s">
        <v>282</v>
      </c>
      <c r="AG432" s="159" t="s">
        <v>282</v>
      </c>
      <c r="AH432" s="159" t="s">
        <v>282</v>
      </c>
      <c r="AI432" s="159" t="s">
        <v>282</v>
      </c>
      <c r="AJ432" s="159" t="s">
        <v>282</v>
      </c>
      <c r="AK432" s="159" t="s">
        <v>282</v>
      </c>
      <c r="AL432" s="159" t="s">
        <v>282</v>
      </c>
      <c r="AM432" s="159">
        <v>41</v>
      </c>
      <c r="AN432" s="159">
        <v>40</v>
      </c>
      <c r="AO432" s="159" t="s">
        <v>306</v>
      </c>
      <c r="AP432" s="159" t="s">
        <v>282</v>
      </c>
      <c r="AQ432" s="159" t="s">
        <v>282</v>
      </c>
      <c r="AR432" s="159">
        <v>3</v>
      </c>
      <c r="AS432" s="159" t="s">
        <v>593</v>
      </c>
      <c r="AT432" s="159" t="s">
        <v>282</v>
      </c>
      <c r="AU432" s="66">
        <v>18</v>
      </c>
      <c r="AV432" s="159" t="s">
        <v>282</v>
      </c>
      <c r="AW432" s="159" t="s">
        <v>282</v>
      </c>
      <c r="AX432" s="159" t="s">
        <v>282</v>
      </c>
      <c r="AY432" s="159" t="s">
        <v>282</v>
      </c>
      <c r="AZ432" s="159" t="s">
        <v>282</v>
      </c>
      <c r="BA432" s="159" t="s">
        <v>299</v>
      </c>
      <c r="BB432" s="159">
        <v>17</v>
      </c>
      <c r="BC432" s="66">
        <v>19.23</v>
      </c>
      <c r="BD432" s="159">
        <v>3.72</v>
      </c>
      <c r="BE432" s="159">
        <v>44</v>
      </c>
      <c r="BF432" s="159" t="s">
        <v>282</v>
      </c>
      <c r="BG432" s="159" t="s">
        <v>282</v>
      </c>
      <c r="BH432" s="159" t="s">
        <v>282</v>
      </c>
      <c r="BI432" s="66">
        <v>17</v>
      </c>
      <c r="BJ432" s="66">
        <v>5.68</v>
      </c>
      <c r="BK432" s="66">
        <v>44</v>
      </c>
      <c r="BL432" s="159" t="s">
        <v>282</v>
      </c>
      <c r="BM432" s="159" t="s">
        <v>282</v>
      </c>
      <c r="BN432" s="159" t="s">
        <v>282</v>
      </c>
      <c r="BO432" s="159" t="s">
        <v>282</v>
      </c>
      <c r="BP432" s="159" t="s">
        <v>282</v>
      </c>
      <c r="BQ432" s="159" t="s">
        <v>282</v>
      </c>
      <c r="BR432" s="159" t="s">
        <v>282</v>
      </c>
      <c r="BS432" s="159" t="s">
        <v>282</v>
      </c>
      <c r="BT432" s="159" t="s">
        <v>282</v>
      </c>
      <c r="BU432" s="159">
        <v>44</v>
      </c>
      <c r="BV432" s="159">
        <v>41</v>
      </c>
      <c r="BW432" s="159" t="s">
        <v>282</v>
      </c>
      <c r="BX432" s="159" t="s">
        <v>282</v>
      </c>
      <c r="BY432" s="159" t="s">
        <v>282</v>
      </c>
      <c r="BZ432" s="159" t="s">
        <v>282</v>
      </c>
      <c r="CA432" s="159" t="s">
        <v>282</v>
      </c>
      <c r="CB432" s="159" t="s">
        <v>282</v>
      </c>
      <c r="CC432" s="159" t="s">
        <v>282</v>
      </c>
      <c r="CD432" s="159" t="s">
        <v>282</v>
      </c>
      <c r="CE432" s="159" t="s">
        <v>282</v>
      </c>
      <c r="CF432" s="159" t="s">
        <v>282</v>
      </c>
      <c r="CG432" s="159" t="s">
        <v>282</v>
      </c>
      <c r="CH432" s="159" t="s">
        <v>282</v>
      </c>
      <c r="CI432" s="159" t="s">
        <v>282</v>
      </c>
      <c r="CJ432" s="159" t="s">
        <v>282</v>
      </c>
      <c r="CK432" s="159" t="s">
        <v>282</v>
      </c>
      <c r="CL432" s="159" t="s">
        <v>282</v>
      </c>
      <c r="CM432" s="159" t="s">
        <v>282</v>
      </c>
      <c r="CN432" s="159" t="s">
        <v>282</v>
      </c>
      <c r="CO432" s="159" t="s">
        <v>282</v>
      </c>
      <c r="CP432" s="159" t="s">
        <v>282</v>
      </c>
      <c r="CQ432" s="159" t="s">
        <v>282</v>
      </c>
      <c r="CR432" s="159" t="s">
        <v>282</v>
      </c>
      <c r="CS432" s="159" t="s">
        <v>282</v>
      </c>
      <c r="CT432" s="159" t="s">
        <v>282</v>
      </c>
      <c r="CU432" s="159" t="s">
        <v>282</v>
      </c>
      <c r="CV432" s="159" t="s">
        <v>282</v>
      </c>
      <c r="CW432" s="159" t="s">
        <v>282</v>
      </c>
      <c r="CX432" s="159" t="s">
        <v>282</v>
      </c>
      <c r="CY432" s="159" t="s">
        <v>282</v>
      </c>
      <c r="CZ432" s="159" t="s">
        <v>282</v>
      </c>
      <c r="DA432" s="159" t="s">
        <v>282</v>
      </c>
      <c r="DB432" s="159" t="s">
        <v>282</v>
      </c>
      <c r="DC432" s="159" t="s">
        <v>282</v>
      </c>
      <c r="DD432" s="159" t="s">
        <v>282</v>
      </c>
      <c r="DE432" s="159" t="s">
        <v>282</v>
      </c>
      <c r="DF432" s="159" t="s">
        <v>282</v>
      </c>
      <c r="DG432" s="159" t="s">
        <v>282</v>
      </c>
      <c r="DH432" s="159" t="s">
        <v>282</v>
      </c>
      <c r="DI432" s="159" t="s">
        <v>282</v>
      </c>
      <c r="DJ432" s="159" t="s">
        <v>282</v>
      </c>
      <c r="DK432" s="159" t="s">
        <v>282</v>
      </c>
      <c r="DL432" s="159" t="s">
        <v>282</v>
      </c>
      <c r="DM432" s="159" t="s">
        <v>282</v>
      </c>
      <c r="DN432" s="159" t="s">
        <v>282</v>
      </c>
      <c r="DO432" s="159" t="s">
        <v>282</v>
      </c>
      <c r="DP432" s="159" t="s">
        <v>282</v>
      </c>
      <c r="DQ432" s="159" t="s">
        <v>282</v>
      </c>
      <c r="DR432" s="159" t="s">
        <v>282</v>
      </c>
      <c r="DS432" s="159" t="s">
        <v>282</v>
      </c>
      <c r="DT432" s="159" t="s">
        <v>282</v>
      </c>
      <c r="DU432" s="159" t="s">
        <v>282</v>
      </c>
      <c r="DV432" s="159" t="s">
        <v>282</v>
      </c>
      <c r="DW432" s="159" t="s">
        <v>282</v>
      </c>
      <c r="DX432" s="159" t="s">
        <v>282</v>
      </c>
      <c r="DY432" s="159" t="s">
        <v>282</v>
      </c>
      <c r="DZ432" s="159" t="s">
        <v>282</v>
      </c>
      <c r="EA432" s="159" t="s">
        <v>282</v>
      </c>
      <c r="EB432" s="159" t="s">
        <v>282</v>
      </c>
      <c r="EC432" s="159" t="s">
        <v>282</v>
      </c>
      <c r="ED432" s="159" t="s">
        <v>282</v>
      </c>
      <c r="EE432" s="159" t="s">
        <v>282</v>
      </c>
      <c r="EF432" s="159" t="s">
        <v>282</v>
      </c>
      <c r="EG432" s="159" t="s">
        <v>282</v>
      </c>
      <c r="EH432" s="159" t="s">
        <v>282</v>
      </c>
      <c r="EI432" s="159" t="s">
        <v>282</v>
      </c>
      <c r="EJ432" s="159" t="s">
        <v>282</v>
      </c>
      <c r="EK432" s="159" t="s">
        <v>282</v>
      </c>
      <c r="EL432" s="159" t="s">
        <v>282</v>
      </c>
      <c r="EM432" s="159" t="s">
        <v>282</v>
      </c>
      <c r="EN432" s="159" t="s">
        <v>282</v>
      </c>
      <c r="EO432" s="159" t="s">
        <v>282</v>
      </c>
      <c r="EP432" s="159" t="s">
        <v>282</v>
      </c>
      <c r="EQ432" s="159" t="s">
        <v>282</v>
      </c>
      <c r="ER432" s="159" t="s">
        <v>282</v>
      </c>
      <c r="ES432" s="159" t="s">
        <v>282</v>
      </c>
      <c r="ET432" s="159" t="s">
        <v>282</v>
      </c>
      <c r="EU432" s="159" t="s">
        <v>282</v>
      </c>
      <c r="EV432" s="159" t="s">
        <v>282</v>
      </c>
      <c r="EW432" s="159" t="s">
        <v>282</v>
      </c>
      <c r="EX432" s="159" t="s">
        <v>282</v>
      </c>
      <c r="EY432" s="159" t="s">
        <v>282</v>
      </c>
      <c r="EZ432" s="159" t="s">
        <v>282</v>
      </c>
      <c r="FA432" s="159" t="s">
        <v>282</v>
      </c>
      <c r="FB432" s="159" t="s">
        <v>282</v>
      </c>
      <c r="FC432" s="159" t="s">
        <v>282</v>
      </c>
      <c r="FD432" s="159" t="s">
        <v>282</v>
      </c>
      <c r="FE432" s="159" t="s">
        <v>282</v>
      </c>
      <c r="FF432" s="159" t="s">
        <v>282</v>
      </c>
      <c r="FG432" s="159" t="s">
        <v>282</v>
      </c>
      <c r="FH432" s="159" t="s">
        <v>282</v>
      </c>
      <c r="FI432" s="159" t="s">
        <v>282</v>
      </c>
      <c r="FJ432" s="159" t="s">
        <v>282</v>
      </c>
      <c r="FK432" s="159" t="s">
        <v>282</v>
      </c>
      <c r="FL432" s="159" t="s">
        <v>282</v>
      </c>
      <c r="FM432" s="159" t="s">
        <v>282</v>
      </c>
      <c r="FN432" s="159" t="s">
        <v>282</v>
      </c>
      <c r="FO432" s="159" t="s">
        <v>282</v>
      </c>
      <c r="FP432" s="159" t="s">
        <v>282</v>
      </c>
      <c r="FQ432" s="159" t="s">
        <v>282</v>
      </c>
      <c r="FR432" s="159" t="s">
        <v>282</v>
      </c>
      <c r="FS432" s="159" t="s">
        <v>282</v>
      </c>
      <c r="FT432" s="159" t="s">
        <v>282</v>
      </c>
    </row>
    <row r="433" spans="1:176" x14ac:dyDescent="0.25">
      <c r="A433" s="164" t="s">
        <v>3255</v>
      </c>
      <c r="B433" s="159" t="s">
        <v>282</v>
      </c>
      <c r="C433" s="66" t="str">
        <f>IF(ISNUMBER(Severity!H433)=FALSE,Severity!F433,IF(Severity!H433&gt;=0.5,"YES","NO"))</f>
        <v>YES</v>
      </c>
      <c r="D433" s="66" t="str">
        <f>IF(ISNUMBER(Severity!I433)=FALSE,Severity!G433,IF(Severity!I433&gt;0.5,"YES","NO"))</f>
        <v>NO</v>
      </c>
      <c r="E433" s="159">
        <v>4</v>
      </c>
      <c r="F433" s="159">
        <v>2</v>
      </c>
      <c r="G433" s="159" t="s">
        <v>274</v>
      </c>
      <c r="H433" s="159" t="s">
        <v>10507</v>
      </c>
      <c r="I433" s="159" t="s">
        <v>282</v>
      </c>
      <c r="J433" s="159">
        <v>5</v>
      </c>
      <c r="K433" s="159" t="s">
        <v>282</v>
      </c>
      <c r="L433" s="159" t="s">
        <v>282</v>
      </c>
      <c r="M433" s="159" t="s">
        <v>282</v>
      </c>
      <c r="N433" s="159" t="s">
        <v>282</v>
      </c>
      <c r="O433" s="159" t="s">
        <v>299</v>
      </c>
      <c r="P433" s="159">
        <v>17</v>
      </c>
      <c r="Q433" s="159">
        <v>5</v>
      </c>
      <c r="R433" s="159">
        <v>50</v>
      </c>
      <c r="S433" s="159" t="s">
        <v>299</v>
      </c>
      <c r="T433" s="159">
        <v>17</v>
      </c>
      <c r="U433" s="159" t="s">
        <v>282</v>
      </c>
      <c r="V433" s="159" t="s">
        <v>282</v>
      </c>
      <c r="W433" s="159" t="s">
        <v>282</v>
      </c>
      <c r="X433" s="159">
        <v>25.3</v>
      </c>
      <c r="Y433" s="159">
        <v>5.6</v>
      </c>
      <c r="Z433" s="159">
        <v>16</v>
      </c>
      <c r="AA433" s="159" t="s">
        <v>282</v>
      </c>
      <c r="AB433" s="159" t="s">
        <v>282</v>
      </c>
      <c r="AC433" s="159" t="s">
        <v>282</v>
      </c>
      <c r="AD433" s="159">
        <v>16.3</v>
      </c>
      <c r="AE433" s="159">
        <v>9.6999999999999993</v>
      </c>
      <c r="AF433" s="159">
        <v>16</v>
      </c>
      <c r="AG433" s="159" t="s">
        <v>282</v>
      </c>
      <c r="AH433" s="159" t="s">
        <v>282</v>
      </c>
      <c r="AI433" s="159" t="s">
        <v>282</v>
      </c>
      <c r="AJ433" s="159" t="s">
        <v>282</v>
      </c>
      <c r="AK433" s="159" t="s">
        <v>282</v>
      </c>
      <c r="AL433" s="159" t="s">
        <v>282</v>
      </c>
      <c r="AM433" s="159">
        <v>21</v>
      </c>
      <c r="AN433" s="159">
        <v>16</v>
      </c>
      <c r="AO433" s="159" t="s">
        <v>263</v>
      </c>
      <c r="AP433" s="159" t="s">
        <v>10507</v>
      </c>
      <c r="AQ433" s="159" t="s">
        <v>282</v>
      </c>
      <c r="AR433" s="159">
        <v>2</v>
      </c>
      <c r="AS433" s="159" t="s">
        <v>282</v>
      </c>
      <c r="AT433" s="159" t="s">
        <v>282</v>
      </c>
      <c r="AU433" s="159" t="s">
        <v>282</v>
      </c>
      <c r="AV433" s="159" t="s">
        <v>282</v>
      </c>
      <c r="AW433" s="159" t="s">
        <v>299</v>
      </c>
      <c r="AX433" s="159">
        <v>17</v>
      </c>
      <c r="AY433" s="159">
        <v>13</v>
      </c>
      <c r="AZ433" s="159">
        <v>50</v>
      </c>
      <c r="BA433" s="159" t="s">
        <v>299</v>
      </c>
      <c r="BB433" s="159">
        <v>17</v>
      </c>
      <c r="BC433" s="159" t="s">
        <v>282</v>
      </c>
      <c r="BD433" s="159" t="s">
        <v>282</v>
      </c>
      <c r="BE433" s="159" t="s">
        <v>282</v>
      </c>
      <c r="BF433" s="159">
        <v>24.9</v>
      </c>
      <c r="BG433" s="159">
        <v>4.9000000000000004</v>
      </c>
      <c r="BH433" s="159">
        <v>20</v>
      </c>
      <c r="BI433" s="159" t="s">
        <v>282</v>
      </c>
      <c r="BJ433" s="159" t="s">
        <v>282</v>
      </c>
      <c r="BK433" s="159" t="s">
        <v>282</v>
      </c>
      <c r="BL433" s="159">
        <v>10.7</v>
      </c>
      <c r="BM433" s="159">
        <v>6.5</v>
      </c>
      <c r="BN433" s="159">
        <v>20</v>
      </c>
      <c r="BO433" s="159" t="s">
        <v>282</v>
      </c>
      <c r="BP433" s="159" t="s">
        <v>282</v>
      </c>
      <c r="BQ433" s="159" t="s">
        <v>282</v>
      </c>
      <c r="BR433" s="159" t="s">
        <v>282</v>
      </c>
      <c r="BS433" s="159" t="s">
        <v>282</v>
      </c>
      <c r="BT433" s="159" t="s">
        <v>282</v>
      </c>
      <c r="BU433" s="159">
        <v>22</v>
      </c>
      <c r="BV433" s="159">
        <v>20</v>
      </c>
      <c r="BW433" s="159" t="s">
        <v>282</v>
      </c>
      <c r="BX433" s="159" t="s">
        <v>282</v>
      </c>
      <c r="BY433" s="159" t="s">
        <v>282</v>
      </c>
      <c r="BZ433" s="159" t="s">
        <v>282</v>
      </c>
      <c r="CA433" s="159" t="s">
        <v>282</v>
      </c>
      <c r="CB433" s="159" t="s">
        <v>282</v>
      </c>
      <c r="CC433" s="159" t="s">
        <v>282</v>
      </c>
      <c r="CD433" s="159" t="s">
        <v>282</v>
      </c>
      <c r="CE433" s="159" t="s">
        <v>282</v>
      </c>
      <c r="CF433" s="159" t="s">
        <v>282</v>
      </c>
      <c r="CG433" s="159" t="s">
        <v>282</v>
      </c>
      <c r="CH433" s="159" t="s">
        <v>282</v>
      </c>
      <c r="CI433" s="159" t="s">
        <v>282</v>
      </c>
      <c r="CJ433" s="159" t="s">
        <v>282</v>
      </c>
      <c r="CK433" s="159" t="s">
        <v>282</v>
      </c>
      <c r="CL433" s="159" t="s">
        <v>282</v>
      </c>
      <c r="CM433" s="159" t="s">
        <v>282</v>
      </c>
      <c r="CN433" s="159" t="s">
        <v>282</v>
      </c>
      <c r="CO433" s="159" t="s">
        <v>282</v>
      </c>
      <c r="CP433" s="159" t="s">
        <v>282</v>
      </c>
      <c r="CQ433" s="159" t="s">
        <v>282</v>
      </c>
      <c r="CR433" s="159" t="s">
        <v>282</v>
      </c>
      <c r="CS433" s="159" t="s">
        <v>282</v>
      </c>
      <c r="CT433" s="159" t="s">
        <v>282</v>
      </c>
      <c r="CU433" s="159" t="s">
        <v>282</v>
      </c>
      <c r="CV433" s="159" t="s">
        <v>282</v>
      </c>
      <c r="CW433" s="159" t="s">
        <v>282</v>
      </c>
      <c r="CX433" s="159" t="s">
        <v>282</v>
      </c>
      <c r="CY433" s="159" t="s">
        <v>282</v>
      </c>
      <c r="CZ433" s="159" t="s">
        <v>282</v>
      </c>
      <c r="DA433" s="159" t="s">
        <v>282</v>
      </c>
      <c r="DB433" s="159" t="s">
        <v>282</v>
      </c>
      <c r="DC433" s="159" t="s">
        <v>282</v>
      </c>
      <c r="DD433" s="159" t="s">
        <v>282</v>
      </c>
      <c r="DE433" s="159" t="s">
        <v>282</v>
      </c>
      <c r="DF433" s="159" t="s">
        <v>282</v>
      </c>
      <c r="DG433" s="159" t="s">
        <v>282</v>
      </c>
      <c r="DH433" s="159" t="s">
        <v>282</v>
      </c>
      <c r="DI433" s="159" t="s">
        <v>282</v>
      </c>
      <c r="DJ433" s="159" t="s">
        <v>282</v>
      </c>
      <c r="DK433" s="159" t="s">
        <v>282</v>
      </c>
      <c r="DL433" s="159" t="s">
        <v>282</v>
      </c>
      <c r="DM433" s="159" t="s">
        <v>282</v>
      </c>
      <c r="DN433" s="159" t="s">
        <v>282</v>
      </c>
      <c r="DO433" s="159" t="s">
        <v>282</v>
      </c>
      <c r="DP433" s="159" t="s">
        <v>282</v>
      </c>
      <c r="DQ433" s="159" t="s">
        <v>282</v>
      </c>
      <c r="DR433" s="159" t="s">
        <v>282</v>
      </c>
      <c r="DS433" s="159" t="s">
        <v>282</v>
      </c>
      <c r="DT433" s="159" t="s">
        <v>282</v>
      </c>
      <c r="DU433" s="159" t="s">
        <v>282</v>
      </c>
      <c r="DV433" s="159" t="s">
        <v>282</v>
      </c>
      <c r="DW433" s="159" t="s">
        <v>282</v>
      </c>
      <c r="DX433" s="159" t="s">
        <v>282</v>
      </c>
      <c r="DY433" s="159" t="s">
        <v>282</v>
      </c>
      <c r="DZ433" s="159" t="s">
        <v>282</v>
      </c>
      <c r="EA433" s="159" t="s">
        <v>282</v>
      </c>
      <c r="EB433" s="159" t="s">
        <v>282</v>
      </c>
      <c r="EC433" s="159" t="s">
        <v>282</v>
      </c>
      <c r="ED433" s="159" t="s">
        <v>282</v>
      </c>
      <c r="EE433" s="159" t="s">
        <v>282</v>
      </c>
      <c r="EF433" s="159" t="s">
        <v>282</v>
      </c>
      <c r="EG433" s="159" t="s">
        <v>282</v>
      </c>
      <c r="EH433" s="159" t="s">
        <v>282</v>
      </c>
      <c r="EI433" s="159" t="s">
        <v>282</v>
      </c>
      <c r="EJ433" s="159" t="s">
        <v>282</v>
      </c>
      <c r="EK433" s="159" t="s">
        <v>282</v>
      </c>
      <c r="EL433" s="159" t="s">
        <v>282</v>
      </c>
      <c r="EM433" s="159" t="s">
        <v>282</v>
      </c>
      <c r="EN433" s="159" t="s">
        <v>282</v>
      </c>
      <c r="EO433" s="159" t="s">
        <v>282</v>
      </c>
      <c r="EP433" s="159" t="s">
        <v>282</v>
      </c>
      <c r="EQ433" s="159" t="s">
        <v>282</v>
      </c>
      <c r="ER433" s="159" t="s">
        <v>282</v>
      </c>
      <c r="ES433" s="159" t="s">
        <v>282</v>
      </c>
      <c r="ET433" s="159" t="s">
        <v>282</v>
      </c>
      <c r="EU433" s="159" t="s">
        <v>282</v>
      </c>
      <c r="EV433" s="159" t="s">
        <v>282</v>
      </c>
      <c r="EW433" s="159" t="s">
        <v>282</v>
      </c>
      <c r="EX433" s="159" t="s">
        <v>282</v>
      </c>
      <c r="EY433" s="159" t="s">
        <v>282</v>
      </c>
      <c r="EZ433" s="159" t="s">
        <v>282</v>
      </c>
      <c r="FA433" s="159" t="s">
        <v>282</v>
      </c>
      <c r="FB433" s="159" t="s">
        <v>282</v>
      </c>
      <c r="FC433" s="159" t="s">
        <v>282</v>
      </c>
      <c r="FD433" s="159" t="s">
        <v>282</v>
      </c>
      <c r="FE433" s="159" t="s">
        <v>282</v>
      </c>
      <c r="FF433" s="159" t="s">
        <v>282</v>
      </c>
      <c r="FG433" s="159" t="s">
        <v>282</v>
      </c>
      <c r="FH433" s="159" t="s">
        <v>282</v>
      </c>
      <c r="FI433" s="159" t="s">
        <v>282</v>
      </c>
      <c r="FJ433" s="159" t="s">
        <v>282</v>
      </c>
      <c r="FK433" s="159" t="s">
        <v>282</v>
      </c>
      <c r="FL433" s="159" t="s">
        <v>282</v>
      </c>
      <c r="FM433" s="159" t="s">
        <v>282</v>
      </c>
      <c r="FN433" s="159" t="s">
        <v>282</v>
      </c>
      <c r="FO433" s="159" t="s">
        <v>282</v>
      </c>
      <c r="FP433" s="159" t="s">
        <v>282</v>
      </c>
      <c r="FQ433" s="159" t="s">
        <v>282</v>
      </c>
      <c r="FR433" s="159" t="s">
        <v>282</v>
      </c>
      <c r="FS433" s="159" t="s">
        <v>282</v>
      </c>
      <c r="FT433" s="159" t="s">
        <v>282</v>
      </c>
    </row>
    <row r="434" spans="1:176" x14ac:dyDescent="0.25">
      <c r="A434" s="164" t="s">
        <v>3257</v>
      </c>
      <c r="B434" s="159" t="s">
        <v>14828</v>
      </c>
      <c r="C434" s="66" t="str">
        <f>IF(ISNUMBER(Severity!H434)=FALSE,Severity!F434,IF(Severity!H434&gt;=0.5,"YES","NO"))</f>
        <v>YES</v>
      </c>
      <c r="D434" s="66" t="str">
        <f>IF(ISNUMBER(Severity!I434)=FALSE,Severity!G434,IF(Severity!I434&gt;0.5,"YES","NO"))</f>
        <v>NO</v>
      </c>
      <c r="E434" s="159">
        <v>6</v>
      </c>
      <c r="F434" s="159">
        <v>2</v>
      </c>
      <c r="G434" s="159" t="s">
        <v>256</v>
      </c>
      <c r="H434" s="159" t="s">
        <v>10507</v>
      </c>
      <c r="I434" s="159">
        <v>12</v>
      </c>
      <c r="J434" s="159">
        <v>40</v>
      </c>
      <c r="K434" s="159" t="s">
        <v>299</v>
      </c>
      <c r="L434" s="159">
        <v>21</v>
      </c>
      <c r="M434" s="159">
        <v>49</v>
      </c>
      <c r="N434" s="159">
        <v>14</v>
      </c>
      <c r="O434" s="159" t="s">
        <v>299</v>
      </c>
      <c r="P434" s="159">
        <v>21</v>
      </c>
      <c r="Q434" s="159">
        <v>53</v>
      </c>
      <c r="R434" s="159">
        <v>50</v>
      </c>
      <c r="S434" s="159" t="s">
        <v>299</v>
      </c>
      <c r="T434" s="159">
        <v>21</v>
      </c>
      <c r="U434" s="159" t="s">
        <v>282</v>
      </c>
      <c r="V434" s="159" t="s">
        <v>282</v>
      </c>
      <c r="W434" s="159" t="s">
        <v>282</v>
      </c>
      <c r="X434" s="159">
        <v>30.2</v>
      </c>
      <c r="Y434" s="159">
        <v>6.4</v>
      </c>
      <c r="Z434" s="159">
        <v>81</v>
      </c>
      <c r="AA434" s="159" t="s">
        <v>282</v>
      </c>
      <c r="AB434" s="159" t="s">
        <v>282</v>
      </c>
      <c r="AC434" s="159" t="s">
        <v>282</v>
      </c>
      <c r="AD434" s="159">
        <v>11.5</v>
      </c>
      <c r="AE434" s="159">
        <v>8.3000000000000007</v>
      </c>
      <c r="AF434" s="159">
        <v>72</v>
      </c>
      <c r="AG434" s="159" t="s">
        <v>282</v>
      </c>
      <c r="AH434" s="159" t="s">
        <v>282</v>
      </c>
      <c r="AI434" s="159" t="s">
        <v>282</v>
      </c>
      <c r="AJ434" s="301" t="s">
        <v>282</v>
      </c>
      <c r="AK434" s="301" t="s">
        <v>282</v>
      </c>
      <c r="AL434" s="301" t="s">
        <v>282</v>
      </c>
      <c r="AM434" s="159">
        <v>112</v>
      </c>
      <c r="AN434" s="159">
        <v>72</v>
      </c>
      <c r="AO434" s="159" t="s">
        <v>263</v>
      </c>
      <c r="AP434" s="159" t="s">
        <v>10507</v>
      </c>
      <c r="AQ434" s="159">
        <v>19</v>
      </c>
      <c r="AR434" s="159">
        <v>42</v>
      </c>
      <c r="AS434" s="159" t="s">
        <v>299</v>
      </c>
      <c r="AT434" s="159">
        <v>21</v>
      </c>
      <c r="AU434" s="159">
        <v>54</v>
      </c>
      <c r="AV434" s="159">
        <v>14</v>
      </c>
      <c r="AW434" s="159" t="s">
        <v>299</v>
      </c>
      <c r="AX434" s="159">
        <v>21</v>
      </c>
      <c r="AY434" s="159">
        <v>59</v>
      </c>
      <c r="AZ434" s="159">
        <v>50</v>
      </c>
      <c r="BA434" s="159" t="s">
        <v>299</v>
      </c>
      <c r="BB434" s="159">
        <v>21</v>
      </c>
      <c r="BC434" s="159" t="s">
        <v>282</v>
      </c>
      <c r="BD434" s="159" t="s">
        <v>282</v>
      </c>
      <c r="BE434" s="159" t="s">
        <v>282</v>
      </c>
      <c r="BF434" s="159">
        <v>29.7</v>
      </c>
      <c r="BG434" s="159">
        <v>6.4</v>
      </c>
      <c r="BH434" s="159">
        <v>74</v>
      </c>
      <c r="BI434" s="159" t="s">
        <v>282</v>
      </c>
      <c r="BJ434" s="159" t="s">
        <v>282</v>
      </c>
      <c r="BK434" s="159" t="s">
        <v>282</v>
      </c>
      <c r="BL434" s="159">
        <v>9.3000000000000007</v>
      </c>
      <c r="BM434" s="159">
        <v>6.3</v>
      </c>
      <c r="BN434" s="159">
        <v>68</v>
      </c>
      <c r="BO434" s="159" t="s">
        <v>282</v>
      </c>
      <c r="BP434" s="159" t="s">
        <v>282</v>
      </c>
      <c r="BQ434" s="159" t="s">
        <v>282</v>
      </c>
      <c r="BR434" s="159" t="s">
        <v>282</v>
      </c>
      <c r="BS434" s="159" t="s">
        <v>282</v>
      </c>
      <c r="BT434" s="159" t="s">
        <v>282</v>
      </c>
      <c r="BU434" s="159">
        <v>110</v>
      </c>
      <c r="BV434" s="159">
        <v>68</v>
      </c>
      <c r="BW434" s="159" t="s">
        <v>282</v>
      </c>
      <c r="BX434" s="159" t="s">
        <v>282</v>
      </c>
      <c r="BY434" s="159" t="s">
        <v>282</v>
      </c>
      <c r="BZ434" s="159" t="s">
        <v>282</v>
      </c>
      <c r="CA434" s="159" t="s">
        <v>282</v>
      </c>
      <c r="CB434" s="159" t="s">
        <v>282</v>
      </c>
      <c r="CC434" s="159" t="s">
        <v>282</v>
      </c>
      <c r="CD434" s="159" t="s">
        <v>282</v>
      </c>
      <c r="CE434" s="159" t="s">
        <v>282</v>
      </c>
      <c r="CF434" s="159" t="s">
        <v>282</v>
      </c>
      <c r="CG434" s="159" t="s">
        <v>282</v>
      </c>
      <c r="CH434" s="159" t="s">
        <v>282</v>
      </c>
      <c r="CI434" s="159" t="s">
        <v>282</v>
      </c>
      <c r="CJ434" s="159" t="s">
        <v>282</v>
      </c>
      <c r="CK434" s="159" t="s">
        <v>282</v>
      </c>
      <c r="CL434" s="159" t="s">
        <v>282</v>
      </c>
      <c r="CM434" s="159" t="s">
        <v>282</v>
      </c>
      <c r="CN434" s="159" t="s">
        <v>282</v>
      </c>
      <c r="CO434" s="159" t="s">
        <v>282</v>
      </c>
      <c r="CP434" s="159" t="s">
        <v>282</v>
      </c>
      <c r="CQ434" s="159" t="s">
        <v>282</v>
      </c>
      <c r="CR434" s="159" t="s">
        <v>282</v>
      </c>
      <c r="CS434" s="159" t="s">
        <v>282</v>
      </c>
      <c r="CT434" s="159" t="s">
        <v>282</v>
      </c>
      <c r="CU434" s="159" t="s">
        <v>282</v>
      </c>
      <c r="CV434" s="159" t="s">
        <v>282</v>
      </c>
      <c r="CW434" s="159" t="s">
        <v>282</v>
      </c>
      <c r="CX434" s="159" t="s">
        <v>282</v>
      </c>
      <c r="CY434" s="159" t="s">
        <v>282</v>
      </c>
      <c r="CZ434" s="159" t="s">
        <v>282</v>
      </c>
      <c r="DA434" s="159" t="s">
        <v>282</v>
      </c>
      <c r="DB434" s="159" t="s">
        <v>282</v>
      </c>
      <c r="DC434" s="159" t="s">
        <v>282</v>
      </c>
      <c r="DD434" s="159" t="s">
        <v>282</v>
      </c>
      <c r="DE434" s="159" t="s">
        <v>282</v>
      </c>
      <c r="DF434" s="159" t="s">
        <v>282</v>
      </c>
      <c r="DG434" s="159" t="s">
        <v>282</v>
      </c>
      <c r="DH434" s="159" t="s">
        <v>282</v>
      </c>
      <c r="DI434" s="159" t="s">
        <v>282</v>
      </c>
      <c r="DJ434" s="159" t="s">
        <v>282</v>
      </c>
      <c r="DK434" s="159" t="s">
        <v>282</v>
      </c>
      <c r="DL434" s="159" t="s">
        <v>282</v>
      </c>
      <c r="DM434" s="159" t="s">
        <v>282</v>
      </c>
      <c r="DN434" s="159" t="s">
        <v>282</v>
      </c>
      <c r="DO434" s="159" t="s">
        <v>282</v>
      </c>
      <c r="DP434" s="159" t="s">
        <v>282</v>
      </c>
      <c r="DQ434" s="159" t="s">
        <v>282</v>
      </c>
      <c r="DR434" s="159" t="s">
        <v>282</v>
      </c>
      <c r="DS434" s="159" t="s">
        <v>282</v>
      </c>
      <c r="DT434" s="159" t="s">
        <v>282</v>
      </c>
      <c r="DU434" s="159" t="s">
        <v>282</v>
      </c>
      <c r="DV434" s="159" t="s">
        <v>282</v>
      </c>
      <c r="DW434" s="159" t="s">
        <v>282</v>
      </c>
      <c r="DX434" s="159" t="s">
        <v>282</v>
      </c>
      <c r="DY434" s="159" t="s">
        <v>282</v>
      </c>
      <c r="DZ434" s="159" t="s">
        <v>282</v>
      </c>
      <c r="EA434" s="159" t="s">
        <v>282</v>
      </c>
      <c r="EB434" s="159" t="s">
        <v>282</v>
      </c>
      <c r="EC434" s="159" t="s">
        <v>282</v>
      </c>
      <c r="ED434" s="159" t="s">
        <v>282</v>
      </c>
      <c r="EE434" s="159" t="s">
        <v>282</v>
      </c>
      <c r="EF434" s="159" t="s">
        <v>282</v>
      </c>
      <c r="EG434" s="159" t="s">
        <v>282</v>
      </c>
      <c r="EH434" s="159" t="s">
        <v>282</v>
      </c>
      <c r="EI434" s="159" t="s">
        <v>282</v>
      </c>
      <c r="EJ434" s="159" t="s">
        <v>282</v>
      </c>
      <c r="EK434" s="159" t="s">
        <v>282</v>
      </c>
      <c r="EL434" s="159" t="s">
        <v>282</v>
      </c>
      <c r="EM434" s="159" t="s">
        <v>282</v>
      </c>
      <c r="EN434" s="159" t="s">
        <v>282</v>
      </c>
      <c r="EO434" s="159" t="s">
        <v>282</v>
      </c>
      <c r="EP434" s="159" t="s">
        <v>282</v>
      </c>
      <c r="EQ434" s="159" t="s">
        <v>282</v>
      </c>
      <c r="ER434" s="159" t="s">
        <v>282</v>
      </c>
      <c r="ES434" s="159" t="s">
        <v>282</v>
      </c>
      <c r="ET434" s="159" t="s">
        <v>282</v>
      </c>
      <c r="EU434" s="159" t="s">
        <v>282</v>
      </c>
      <c r="EV434" s="159" t="s">
        <v>282</v>
      </c>
      <c r="EW434" s="159" t="s">
        <v>282</v>
      </c>
      <c r="EX434" s="159" t="s">
        <v>282</v>
      </c>
      <c r="EY434" s="159" t="s">
        <v>282</v>
      </c>
      <c r="EZ434" s="159" t="s">
        <v>282</v>
      </c>
      <c r="FA434" s="159" t="s">
        <v>282</v>
      </c>
      <c r="FB434" s="159" t="s">
        <v>282</v>
      </c>
      <c r="FC434" s="159" t="s">
        <v>282</v>
      </c>
      <c r="FD434" s="159" t="s">
        <v>282</v>
      </c>
      <c r="FE434" s="159" t="s">
        <v>282</v>
      </c>
      <c r="FF434" s="159" t="s">
        <v>282</v>
      </c>
      <c r="FG434" s="159" t="s">
        <v>282</v>
      </c>
      <c r="FH434" s="159" t="s">
        <v>282</v>
      </c>
      <c r="FI434" s="159" t="s">
        <v>282</v>
      </c>
      <c r="FJ434" s="159" t="s">
        <v>282</v>
      </c>
      <c r="FK434" s="159" t="s">
        <v>282</v>
      </c>
      <c r="FL434" s="159" t="s">
        <v>282</v>
      </c>
      <c r="FM434" s="159" t="s">
        <v>282</v>
      </c>
      <c r="FN434" s="159" t="s">
        <v>282</v>
      </c>
      <c r="FO434" s="159" t="s">
        <v>282</v>
      </c>
      <c r="FP434" s="159" t="s">
        <v>282</v>
      </c>
      <c r="FQ434" s="159" t="s">
        <v>282</v>
      </c>
      <c r="FR434" s="159" t="s">
        <v>282</v>
      </c>
      <c r="FS434" s="159" t="s">
        <v>282</v>
      </c>
      <c r="FT434" s="159" t="s">
        <v>282</v>
      </c>
    </row>
    <row r="435" spans="1:176" x14ac:dyDescent="0.25">
      <c r="A435" s="159" t="s">
        <v>825</v>
      </c>
      <c r="B435" s="66" t="s">
        <v>11982</v>
      </c>
      <c r="C435" s="66" t="str">
        <f>IF(ISNUMBER(Severity!H435)=FALSE,Severity!F435,IF(Severity!H435&gt;=0.5,"YES","NO"))</f>
        <v>YES</v>
      </c>
      <c r="D435" s="66" t="str">
        <f>IF(ISNUMBER(Severity!I435)=FALSE,Severity!G435,IF(Severity!I435&gt;0.5,"YES","NO"))</f>
        <v>NO</v>
      </c>
      <c r="E435" s="159">
        <v>6</v>
      </c>
      <c r="F435" s="159">
        <v>2</v>
      </c>
      <c r="G435" s="159" t="s">
        <v>255</v>
      </c>
      <c r="H435" s="159" t="s">
        <v>10507</v>
      </c>
      <c r="I435" s="159">
        <v>5</v>
      </c>
      <c r="J435" s="159">
        <v>19</v>
      </c>
      <c r="K435" s="159" t="s">
        <v>282</v>
      </c>
      <c r="L435" s="159" t="s">
        <v>282</v>
      </c>
      <c r="M435" s="159" t="s">
        <v>282</v>
      </c>
      <c r="N435" s="159" t="s">
        <v>282</v>
      </c>
      <c r="O435" s="159" t="s">
        <v>299</v>
      </c>
      <c r="P435" s="159">
        <v>21</v>
      </c>
      <c r="Q435" s="159">
        <v>32</v>
      </c>
      <c r="R435" s="159">
        <v>50</v>
      </c>
      <c r="S435" s="159" t="s">
        <v>299</v>
      </c>
      <c r="T435" s="159">
        <v>21</v>
      </c>
      <c r="U435" s="66" t="s">
        <v>282</v>
      </c>
      <c r="V435" s="159" t="s">
        <v>282</v>
      </c>
      <c r="W435" s="159" t="s">
        <v>282</v>
      </c>
      <c r="X435" s="159">
        <v>28.3</v>
      </c>
      <c r="Y435" s="159">
        <v>5.4</v>
      </c>
      <c r="Z435" s="159">
        <v>62</v>
      </c>
      <c r="AA435" s="159" t="s">
        <v>282</v>
      </c>
      <c r="AB435" s="159" t="s">
        <v>282</v>
      </c>
      <c r="AC435" s="159" t="s">
        <v>282</v>
      </c>
      <c r="AD435" s="159" t="s">
        <v>282</v>
      </c>
      <c r="AE435" s="159" t="s">
        <v>282</v>
      </c>
      <c r="AF435" s="159" t="s">
        <v>282</v>
      </c>
      <c r="AG435" s="159" t="s">
        <v>282</v>
      </c>
      <c r="AH435" s="159" t="s">
        <v>282</v>
      </c>
      <c r="AI435" s="159" t="s">
        <v>282</v>
      </c>
      <c r="AJ435" s="159">
        <v>-13.6</v>
      </c>
      <c r="AK435" s="159">
        <v>9.3000000000000007</v>
      </c>
      <c r="AL435" s="159">
        <v>62</v>
      </c>
      <c r="AM435" s="159">
        <v>81</v>
      </c>
      <c r="AN435" s="159">
        <v>62</v>
      </c>
      <c r="AO435" s="159" t="s">
        <v>263</v>
      </c>
      <c r="AP435" s="159" t="s">
        <v>10507</v>
      </c>
      <c r="AQ435" s="159">
        <v>4</v>
      </c>
      <c r="AR435" s="159">
        <v>20</v>
      </c>
      <c r="AS435" s="159" t="s">
        <v>282</v>
      </c>
      <c r="AT435" s="159" t="s">
        <v>282</v>
      </c>
      <c r="AU435" s="159" t="s">
        <v>282</v>
      </c>
      <c r="AV435" s="159" t="s">
        <v>282</v>
      </c>
      <c r="AW435" s="159" t="s">
        <v>299</v>
      </c>
      <c r="AX435" s="159">
        <v>21</v>
      </c>
      <c r="AY435" s="159">
        <v>40</v>
      </c>
      <c r="AZ435" s="159">
        <v>50</v>
      </c>
      <c r="BA435" s="159" t="s">
        <v>299</v>
      </c>
      <c r="BB435" s="159">
        <v>21</v>
      </c>
      <c r="BC435" s="66" t="s">
        <v>282</v>
      </c>
      <c r="BD435" s="159" t="s">
        <v>282</v>
      </c>
      <c r="BE435" s="159" t="s">
        <v>282</v>
      </c>
      <c r="BF435" s="159">
        <v>29.1</v>
      </c>
      <c r="BG435" s="159">
        <v>4.9000000000000004</v>
      </c>
      <c r="BH435" s="159">
        <v>59</v>
      </c>
      <c r="BI435" s="159" t="s">
        <v>282</v>
      </c>
      <c r="BJ435" s="159" t="s">
        <v>282</v>
      </c>
      <c r="BK435" s="159" t="s">
        <v>282</v>
      </c>
      <c r="BL435" s="159" t="s">
        <v>282</v>
      </c>
      <c r="BM435" s="159" t="s">
        <v>282</v>
      </c>
      <c r="BN435" s="159" t="s">
        <v>282</v>
      </c>
      <c r="BO435" s="159" t="s">
        <v>282</v>
      </c>
      <c r="BP435" s="159" t="s">
        <v>282</v>
      </c>
      <c r="BQ435" s="159" t="s">
        <v>282</v>
      </c>
      <c r="BR435" s="159">
        <v>-16.5</v>
      </c>
      <c r="BS435" s="159">
        <v>9.4</v>
      </c>
      <c r="BT435" s="159">
        <v>59</v>
      </c>
      <c r="BU435" s="159">
        <v>79</v>
      </c>
      <c r="BV435" s="159">
        <v>59</v>
      </c>
      <c r="BW435" s="159" t="s">
        <v>282</v>
      </c>
      <c r="BX435" s="159" t="s">
        <v>282</v>
      </c>
      <c r="BY435" s="159" t="s">
        <v>282</v>
      </c>
      <c r="BZ435" s="159" t="s">
        <v>282</v>
      </c>
      <c r="CA435" s="159" t="s">
        <v>282</v>
      </c>
      <c r="CB435" s="159" t="s">
        <v>282</v>
      </c>
      <c r="CC435" s="159" t="s">
        <v>282</v>
      </c>
      <c r="CD435" s="159" t="s">
        <v>282</v>
      </c>
      <c r="CE435" s="159" t="s">
        <v>282</v>
      </c>
      <c r="CF435" s="159" t="s">
        <v>282</v>
      </c>
      <c r="CG435" s="159" t="s">
        <v>282</v>
      </c>
      <c r="CH435" s="159" t="s">
        <v>282</v>
      </c>
      <c r="CI435" s="159" t="s">
        <v>282</v>
      </c>
      <c r="CJ435" s="159" t="s">
        <v>282</v>
      </c>
      <c r="CK435" s="159" t="s">
        <v>282</v>
      </c>
      <c r="CL435" s="159" t="s">
        <v>282</v>
      </c>
      <c r="CM435" s="159" t="s">
        <v>282</v>
      </c>
      <c r="CN435" s="159" t="s">
        <v>282</v>
      </c>
      <c r="CO435" s="159" t="s">
        <v>282</v>
      </c>
      <c r="CP435" s="159" t="s">
        <v>282</v>
      </c>
      <c r="CQ435" s="159" t="s">
        <v>282</v>
      </c>
      <c r="CR435" s="159" t="s">
        <v>282</v>
      </c>
      <c r="CS435" s="159" t="s">
        <v>282</v>
      </c>
      <c r="CT435" s="159" t="s">
        <v>282</v>
      </c>
      <c r="CU435" s="159" t="s">
        <v>282</v>
      </c>
      <c r="CV435" s="159" t="s">
        <v>282</v>
      </c>
      <c r="CW435" s="159" t="s">
        <v>282</v>
      </c>
      <c r="CX435" s="159" t="s">
        <v>282</v>
      </c>
      <c r="CY435" s="159" t="s">
        <v>282</v>
      </c>
      <c r="CZ435" s="159" t="s">
        <v>282</v>
      </c>
      <c r="DA435" s="159" t="s">
        <v>282</v>
      </c>
      <c r="DB435" s="159" t="s">
        <v>282</v>
      </c>
      <c r="DC435" s="159" t="s">
        <v>282</v>
      </c>
      <c r="DD435" s="159" t="s">
        <v>282</v>
      </c>
      <c r="DE435" s="159" t="s">
        <v>282</v>
      </c>
      <c r="DF435" s="159" t="s">
        <v>282</v>
      </c>
      <c r="DG435" s="159" t="s">
        <v>282</v>
      </c>
      <c r="DH435" s="159" t="s">
        <v>282</v>
      </c>
      <c r="DI435" s="159" t="s">
        <v>282</v>
      </c>
      <c r="DJ435" s="159" t="s">
        <v>282</v>
      </c>
      <c r="DK435" s="159" t="s">
        <v>282</v>
      </c>
      <c r="DL435" s="159" t="s">
        <v>282</v>
      </c>
      <c r="DM435" s="159" t="s">
        <v>282</v>
      </c>
      <c r="DN435" s="159" t="s">
        <v>282</v>
      </c>
      <c r="DO435" s="159" t="s">
        <v>282</v>
      </c>
      <c r="DP435" s="159" t="s">
        <v>282</v>
      </c>
      <c r="DQ435" s="159" t="s">
        <v>282</v>
      </c>
      <c r="DR435" s="159" t="s">
        <v>282</v>
      </c>
      <c r="DS435" s="159" t="s">
        <v>282</v>
      </c>
      <c r="DT435" s="159" t="s">
        <v>282</v>
      </c>
      <c r="DU435" s="159" t="s">
        <v>282</v>
      </c>
      <c r="DV435" s="159" t="s">
        <v>282</v>
      </c>
      <c r="DW435" s="159" t="s">
        <v>282</v>
      </c>
      <c r="DX435" s="159" t="s">
        <v>282</v>
      </c>
      <c r="DY435" s="159" t="s">
        <v>282</v>
      </c>
      <c r="DZ435" s="159" t="s">
        <v>282</v>
      </c>
      <c r="EA435" s="159" t="s">
        <v>282</v>
      </c>
      <c r="EB435" s="159" t="s">
        <v>282</v>
      </c>
      <c r="EC435" s="159" t="s">
        <v>282</v>
      </c>
      <c r="ED435" s="159" t="s">
        <v>282</v>
      </c>
      <c r="EE435" s="159" t="s">
        <v>282</v>
      </c>
      <c r="EF435" s="159" t="s">
        <v>282</v>
      </c>
      <c r="EG435" s="159" t="s">
        <v>282</v>
      </c>
      <c r="EH435" s="159" t="s">
        <v>282</v>
      </c>
      <c r="EI435" s="159" t="s">
        <v>282</v>
      </c>
      <c r="EJ435" s="159" t="s">
        <v>282</v>
      </c>
      <c r="EK435" s="159" t="s">
        <v>282</v>
      </c>
      <c r="EL435" s="159" t="s">
        <v>282</v>
      </c>
      <c r="EM435" s="159" t="s">
        <v>282</v>
      </c>
      <c r="EN435" s="159" t="s">
        <v>282</v>
      </c>
      <c r="EO435" s="159" t="s">
        <v>282</v>
      </c>
      <c r="EP435" s="159" t="s">
        <v>282</v>
      </c>
      <c r="EQ435" s="159" t="s">
        <v>282</v>
      </c>
      <c r="ER435" s="159" t="s">
        <v>282</v>
      </c>
      <c r="ES435" s="159" t="s">
        <v>282</v>
      </c>
      <c r="ET435" s="159" t="s">
        <v>282</v>
      </c>
      <c r="EU435" s="159" t="s">
        <v>282</v>
      </c>
      <c r="EV435" s="159" t="s">
        <v>282</v>
      </c>
      <c r="EW435" s="159" t="s">
        <v>282</v>
      </c>
      <c r="EX435" s="159" t="s">
        <v>282</v>
      </c>
      <c r="EY435" s="159" t="s">
        <v>282</v>
      </c>
      <c r="EZ435" s="159" t="s">
        <v>282</v>
      </c>
      <c r="FA435" s="159" t="s">
        <v>282</v>
      </c>
      <c r="FB435" s="159" t="s">
        <v>282</v>
      </c>
      <c r="FC435" s="159" t="s">
        <v>282</v>
      </c>
      <c r="FD435" s="159" t="s">
        <v>282</v>
      </c>
      <c r="FE435" s="159" t="s">
        <v>282</v>
      </c>
      <c r="FF435" s="159" t="s">
        <v>282</v>
      </c>
      <c r="FG435" s="159" t="s">
        <v>282</v>
      </c>
      <c r="FH435" s="159" t="s">
        <v>282</v>
      </c>
      <c r="FI435" s="159" t="s">
        <v>282</v>
      </c>
      <c r="FJ435" s="159" t="s">
        <v>282</v>
      </c>
      <c r="FK435" s="159" t="s">
        <v>282</v>
      </c>
      <c r="FL435" s="159" t="s">
        <v>282</v>
      </c>
      <c r="FM435" s="159" t="s">
        <v>282</v>
      </c>
      <c r="FN435" s="159" t="s">
        <v>282</v>
      </c>
      <c r="FO435" s="159" t="s">
        <v>282</v>
      </c>
      <c r="FP435" s="159" t="s">
        <v>282</v>
      </c>
      <c r="FQ435" s="159" t="s">
        <v>282</v>
      </c>
      <c r="FR435" s="159" t="s">
        <v>282</v>
      </c>
      <c r="FS435" s="159" t="s">
        <v>282</v>
      </c>
      <c r="FT435" s="159" t="s">
        <v>282</v>
      </c>
    </row>
    <row r="436" spans="1:176" x14ac:dyDescent="0.25">
      <c r="A436" s="164" t="s">
        <v>740</v>
      </c>
      <c r="B436" s="66" t="s">
        <v>11982</v>
      </c>
      <c r="C436" s="66" t="str">
        <f>IF(ISNUMBER(Severity!H436)=FALSE,Severity!F436,IF(Severity!H436&gt;=0.5,"YES","NO"))</f>
        <v>YES</v>
      </c>
      <c r="D436" s="66" t="str">
        <f>IF(ISNUMBER(Severity!I436)=FALSE,Severity!G436,IF(Severity!I436&gt;0.5,"YES","NO"))</f>
        <v>NO</v>
      </c>
      <c r="E436" s="159">
        <v>6</v>
      </c>
      <c r="F436" s="159">
        <v>2</v>
      </c>
      <c r="G436" s="159" t="s">
        <v>255</v>
      </c>
      <c r="H436" s="159" t="s">
        <v>10507</v>
      </c>
      <c r="I436" s="66">
        <v>5</v>
      </c>
      <c r="J436" s="159">
        <v>16</v>
      </c>
      <c r="K436" s="159" t="s">
        <v>282</v>
      </c>
      <c r="L436" s="159" t="s">
        <v>282</v>
      </c>
      <c r="M436" s="159" t="s">
        <v>282</v>
      </c>
      <c r="N436" s="159" t="s">
        <v>282</v>
      </c>
      <c r="O436" s="159" t="s">
        <v>299</v>
      </c>
      <c r="P436" s="66">
        <v>17</v>
      </c>
      <c r="Q436" s="66">
        <v>51</v>
      </c>
      <c r="R436" s="66">
        <v>50</v>
      </c>
      <c r="S436" s="159" t="s">
        <v>299</v>
      </c>
      <c r="T436" s="159">
        <v>17</v>
      </c>
      <c r="U436" s="66" t="s">
        <v>282</v>
      </c>
      <c r="V436" s="66" t="s">
        <v>282</v>
      </c>
      <c r="W436" s="159" t="s">
        <v>282</v>
      </c>
      <c r="X436" s="66">
        <v>24.7</v>
      </c>
      <c r="Y436" s="159">
        <v>3.9</v>
      </c>
      <c r="Z436" s="159">
        <v>100</v>
      </c>
      <c r="AA436" s="159" t="s">
        <v>282</v>
      </c>
      <c r="AB436" s="159" t="s">
        <v>282</v>
      </c>
      <c r="AC436" s="159" t="s">
        <v>282</v>
      </c>
      <c r="AD436" s="159" t="s">
        <v>282</v>
      </c>
      <c r="AE436" s="159" t="s">
        <v>282</v>
      </c>
      <c r="AF436" s="159" t="s">
        <v>282</v>
      </c>
      <c r="AG436" s="159" t="s">
        <v>282</v>
      </c>
      <c r="AH436" s="159" t="s">
        <v>282</v>
      </c>
      <c r="AI436" s="159" t="s">
        <v>282</v>
      </c>
      <c r="AJ436" s="66">
        <v>-13.8</v>
      </c>
      <c r="AK436" s="66">
        <v>7.2</v>
      </c>
      <c r="AL436" s="66">
        <v>100</v>
      </c>
      <c r="AM436" s="159">
        <v>116</v>
      </c>
      <c r="AN436" s="159">
        <v>100</v>
      </c>
      <c r="AO436" s="159" t="s">
        <v>263</v>
      </c>
      <c r="AP436" s="159" t="s">
        <v>10507</v>
      </c>
      <c r="AQ436" s="66">
        <v>8</v>
      </c>
      <c r="AR436" s="159">
        <v>19</v>
      </c>
      <c r="AS436" s="159" t="s">
        <v>282</v>
      </c>
      <c r="AT436" s="159" t="s">
        <v>282</v>
      </c>
      <c r="AU436" s="159" t="s">
        <v>282</v>
      </c>
      <c r="AV436" s="159" t="s">
        <v>282</v>
      </c>
      <c r="AW436" s="159" t="s">
        <v>299</v>
      </c>
      <c r="AX436" s="66">
        <v>17</v>
      </c>
      <c r="AY436" s="66">
        <v>71</v>
      </c>
      <c r="AZ436" s="66">
        <v>50</v>
      </c>
      <c r="BA436" s="159" t="s">
        <v>299</v>
      </c>
      <c r="BB436" s="159">
        <v>17</v>
      </c>
      <c r="BC436" s="66" t="s">
        <v>282</v>
      </c>
      <c r="BD436" s="66" t="s">
        <v>282</v>
      </c>
      <c r="BE436" s="159" t="s">
        <v>282</v>
      </c>
      <c r="BF436" s="66">
        <v>25</v>
      </c>
      <c r="BG436" s="66">
        <v>3.6</v>
      </c>
      <c r="BH436" s="66">
        <v>105</v>
      </c>
      <c r="BI436" s="159" t="s">
        <v>282</v>
      </c>
      <c r="BJ436" s="159" t="s">
        <v>282</v>
      </c>
      <c r="BK436" s="159" t="s">
        <v>282</v>
      </c>
      <c r="BL436" s="159" t="s">
        <v>282</v>
      </c>
      <c r="BM436" s="159" t="s">
        <v>282</v>
      </c>
      <c r="BN436" s="159" t="s">
        <v>282</v>
      </c>
      <c r="BO436" s="159" t="s">
        <v>282</v>
      </c>
      <c r="BP436" s="159" t="s">
        <v>282</v>
      </c>
      <c r="BQ436" s="159" t="s">
        <v>282</v>
      </c>
      <c r="BR436" s="66">
        <v>-15.3</v>
      </c>
      <c r="BS436" s="66">
        <v>7.1</v>
      </c>
      <c r="BT436" s="66">
        <v>105</v>
      </c>
      <c r="BU436" s="159">
        <v>124</v>
      </c>
      <c r="BV436" s="159">
        <v>105</v>
      </c>
      <c r="BW436" s="159" t="s">
        <v>282</v>
      </c>
      <c r="BX436" s="159" t="s">
        <v>282</v>
      </c>
      <c r="BY436" s="159" t="s">
        <v>282</v>
      </c>
      <c r="BZ436" s="159" t="s">
        <v>282</v>
      </c>
      <c r="CA436" s="159" t="s">
        <v>282</v>
      </c>
      <c r="CB436" s="159" t="s">
        <v>282</v>
      </c>
      <c r="CC436" s="159" t="s">
        <v>282</v>
      </c>
      <c r="CD436" s="159" t="s">
        <v>282</v>
      </c>
      <c r="CE436" s="159" t="s">
        <v>282</v>
      </c>
      <c r="CF436" s="159" t="s">
        <v>282</v>
      </c>
      <c r="CG436" s="159" t="s">
        <v>282</v>
      </c>
      <c r="CH436" s="159" t="s">
        <v>282</v>
      </c>
      <c r="CI436" s="159" t="s">
        <v>282</v>
      </c>
      <c r="CJ436" s="159" t="s">
        <v>282</v>
      </c>
      <c r="CK436" s="159" t="s">
        <v>282</v>
      </c>
      <c r="CL436" s="159" t="s">
        <v>282</v>
      </c>
      <c r="CM436" s="159" t="s">
        <v>282</v>
      </c>
      <c r="CN436" s="159" t="s">
        <v>282</v>
      </c>
      <c r="CO436" s="159" t="s">
        <v>282</v>
      </c>
      <c r="CP436" s="159" t="s">
        <v>282</v>
      </c>
      <c r="CQ436" s="159" t="s">
        <v>282</v>
      </c>
      <c r="CR436" s="159" t="s">
        <v>282</v>
      </c>
      <c r="CS436" s="159" t="s">
        <v>282</v>
      </c>
      <c r="CT436" s="159" t="s">
        <v>282</v>
      </c>
      <c r="CU436" s="159" t="s">
        <v>282</v>
      </c>
      <c r="CV436" s="159" t="s">
        <v>282</v>
      </c>
      <c r="CW436" s="159" t="s">
        <v>282</v>
      </c>
      <c r="CX436" s="159" t="s">
        <v>282</v>
      </c>
      <c r="CY436" s="159" t="s">
        <v>282</v>
      </c>
      <c r="CZ436" s="159" t="s">
        <v>282</v>
      </c>
      <c r="DA436" s="159" t="s">
        <v>282</v>
      </c>
      <c r="DB436" s="159" t="s">
        <v>282</v>
      </c>
      <c r="DC436" s="159" t="s">
        <v>282</v>
      </c>
      <c r="DD436" s="159" t="s">
        <v>282</v>
      </c>
      <c r="DE436" s="159" t="s">
        <v>282</v>
      </c>
      <c r="DF436" s="159" t="s">
        <v>282</v>
      </c>
      <c r="DG436" s="159" t="s">
        <v>282</v>
      </c>
      <c r="DH436" s="159" t="s">
        <v>282</v>
      </c>
      <c r="DI436" s="159" t="s">
        <v>282</v>
      </c>
      <c r="DJ436" s="159" t="s">
        <v>282</v>
      </c>
      <c r="DK436" s="159" t="s">
        <v>282</v>
      </c>
      <c r="DL436" s="159" t="s">
        <v>282</v>
      </c>
      <c r="DM436" s="159" t="s">
        <v>282</v>
      </c>
      <c r="DN436" s="159" t="s">
        <v>282</v>
      </c>
      <c r="DO436" s="159" t="s">
        <v>282</v>
      </c>
      <c r="DP436" s="159" t="s">
        <v>282</v>
      </c>
      <c r="DQ436" s="159" t="s">
        <v>282</v>
      </c>
      <c r="DR436" s="159" t="s">
        <v>282</v>
      </c>
      <c r="DS436" s="159" t="s">
        <v>282</v>
      </c>
      <c r="DT436" s="159" t="s">
        <v>282</v>
      </c>
      <c r="DU436" s="159" t="s">
        <v>282</v>
      </c>
      <c r="DV436" s="159" t="s">
        <v>282</v>
      </c>
      <c r="DW436" s="159" t="s">
        <v>282</v>
      </c>
      <c r="DX436" s="159" t="s">
        <v>282</v>
      </c>
      <c r="DY436" s="159" t="s">
        <v>282</v>
      </c>
      <c r="DZ436" s="159" t="s">
        <v>282</v>
      </c>
      <c r="EA436" s="159" t="s">
        <v>282</v>
      </c>
      <c r="EB436" s="159" t="s">
        <v>282</v>
      </c>
      <c r="EC436" s="159" t="s">
        <v>282</v>
      </c>
      <c r="ED436" s="159" t="s">
        <v>282</v>
      </c>
      <c r="EE436" s="159" t="s">
        <v>282</v>
      </c>
      <c r="EF436" s="159" t="s">
        <v>282</v>
      </c>
      <c r="EG436" s="159" t="s">
        <v>282</v>
      </c>
      <c r="EH436" s="159" t="s">
        <v>282</v>
      </c>
      <c r="EI436" s="159" t="s">
        <v>282</v>
      </c>
      <c r="EJ436" s="159" t="s">
        <v>282</v>
      </c>
      <c r="EK436" s="159" t="s">
        <v>282</v>
      </c>
      <c r="EL436" s="159" t="s">
        <v>282</v>
      </c>
      <c r="EM436" s="159" t="s">
        <v>282</v>
      </c>
      <c r="EN436" s="159" t="s">
        <v>282</v>
      </c>
      <c r="EO436" s="159" t="s">
        <v>282</v>
      </c>
      <c r="EP436" s="159" t="s">
        <v>282</v>
      </c>
      <c r="EQ436" s="159" t="s">
        <v>282</v>
      </c>
      <c r="ER436" s="159" t="s">
        <v>282</v>
      </c>
      <c r="ES436" s="159" t="s">
        <v>282</v>
      </c>
      <c r="ET436" s="159" t="s">
        <v>282</v>
      </c>
      <c r="EU436" s="159" t="s">
        <v>282</v>
      </c>
      <c r="EV436" s="159" t="s">
        <v>282</v>
      </c>
      <c r="EW436" s="159" t="s">
        <v>282</v>
      </c>
      <c r="EX436" s="159" t="s">
        <v>282</v>
      </c>
      <c r="EY436" s="159" t="s">
        <v>282</v>
      </c>
      <c r="EZ436" s="159" t="s">
        <v>282</v>
      </c>
      <c r="FA436" s="159" t="s">
        <v>282</v>
      </c>
      <c r="FB436" s="159" t="s">
        <v>282</v>
      </c>
      <c r="FC436" s="159" t="s">
        <v>282</v>
      </c>
      <c r="FD436" s="159" t="s">
        <v>282</v>
      </c>
      <c r="FE436" s="159" t="s">
        <v>282</v>
      </c>
      <c r="FF436" s="159" t="s">
        <v>282</v>
      </c>
      <c r="FG436" s="159" t="s">
        <v>282</v>
      </c>
      <c r="FH436" s="159" t="s">
        <v>282</v>
      </c>
      <c r="FI436" s="159" t="s">
        <v>282</v>
      </c>
      <c r="FJ436" s="159" t="s">
        <v>282</v>
      </c>
      <c r="FK436" s="159" t="s">
        <v>282</v>
      </c>
      <c r="FL436" s="159" t="s">
        <v>282</v>
      </c>
      <c r="FM436" s="159" t="s">
        <v>282</v>
      </c>
      <c r="FN436" s="159" t="s">
        <v>282</v>
      </c>
      <c r="FO436" s="159" t="s">
        <v>282</v>
      </c>
      <c r="FP436" s="159" t="s">
        <v>282</v>
      </c>
      <c r="FQ436" s="159" t="s">
        <v>282</v>
      </c>
      <c r="FR436" s="159" t="s">
        <v>282</v>
      </c>
      <c r="FS436" s="159" t="s">
        <v>282</v>
      </c>
      <c r="FT436" s="159" t="s">
        <v>282</v>
      </c>
    </row>
    <row r="437" spans="1:176" x14ac:dyDescent="0.25">
      <c r="A437" s="164" t="s">
        <v>8074</v>
      </c>
      <c r="B437" s="159" t="s">
        <v>15554</v>
      </c>
      <c r="C437" s="66" t="str">
        <f>IF(ISNUMBER(Severity!H437)=FALSE,Severity!F437,IF(Severity!H437&gt;=0.5,"YES","NO"))</f>
        <v>NO</v>
      </c>
      <c r="D437" s="66" t="str">
        <f>IF(ISNUMBER(Severity!I437)=FALSE,Severity!G437,IF(Severity!I437&gt;0.5,"YES","NO"))</f>
        <v>YES</v>
      </c>
      <c r="E437" s="159">
        <v>7</v>
      </c>
      <c r="F437" s="159">
        <v>2</v>
      </c>
      <c r="G437" s="159" t="s">
        <v>763</v>
      </c>
      <c r="H437" s="159" t="s">
        <v>183</v>
      </c>
      <c r="I437" s="66" t="s">
        <v>282</v>
      </c>
      <c r="J437" s="159">
        <v>30</v>
      </c>
      <c r="K437" s="159" t="s">
        <v>282</v>
      </c>
      <c r="L437" s="159" t="s">
        <v>282</v>
      </c>
      <c r="M437" s="159" t="s">
        <v>282</v>
      </c>
      <c r="N437" s="159" t="s">
        <v>282</v>
      </c>
      <c r="O437" s="159" t="s">
        <v>282</v>
      </c>
      <c r="P437" s="159" t="s">
        <v>282</v>
      </c>
      <c r="Q437" s="159" t="s">
        <v>282</v>
      </c>
      <c r="R437" s="159" t="s">
        <v>282</v>
      </c>
      <c r="S437" s="159" t="s">
        <v>299</v>
      </c>
      <c r="T437" s="159">
        <v>17</v>
      </c>
      <c r="U437" s="159" t="s">
        <v>282</v>
      </c>
      <c r="V437" s="159" t="s">
        <v>282</v>
      </c>
      <c r="W437" s="159" t="s">
        <v>282</v>
      </c>
      <c r="X437" s="159">
        <v>11.87</v>
      </c>
      <c r="Y437" s="159">
        <v>3.89</v>
      </c>
      <c r="Z437" s="159">
        <v>30</v>
      </c>
      <c r="AA437" s="159" t="s">
        <v>282</v>
      </c>
      <c r="AB437" s="159" t="s">
        <v>282</v>
      </c>
      <c r="AC437" s="159" t="s">
        <v>282</v>
      </c>
      <c r="AD437" s="159">
        <v>4.2699999999999996</v>
      </c>
      <c r="AE437" s="159">
        <v>3.05</v>
      </c>
      <c r="AF437" s="159">
        <v>30</v>
      </c>
      <c r="AG437" s="159" t="s">
        <v>282</v>
      </c>
      <c r="AH437" s="159" t="s">
        <v>282</v>
      </c>
      <c r="AI437" s="159" t="s">
        <v>282</v>
      </c>
      <c r="AJ437" s="159" t="s">
        <v>282</v>
      </c>
      <c r="AK437" s="159" t="s">
        <v>282</v>
      </c>
      <c r="AL437" s="159" t="s">
        <v>282</v>
      </c>
      <c r="AM437" s="159">
        <v>60</v>
      </c>
      <c r="AN437" s="159">
        <v>30</v>
      </c>
      <c r="AO437" s="159" t="s">
        <v>763</v>
      </c>
      <c r="AP437" s="159" t="s">
        <v>183</v>
      </c>
      <c r="AQ437" s="66" t="s">
        <v>282</v>
      </c>
      <c r="AR437" s="159">
        <v>23</v>
      </c>
      <c r="AS437" s="159" t="s">
        <v>282</v>
      </c>
      <c r="AT437" s="159" t="s">
        <v>282</v>
      </c>
      <c r="AU437" s="159" t="s">
        <v>282</v>
      </c>
      <c r="AV437" s="159" t="s">
        <v>282</v>
      </c>
      <c r="AW437" s="159" t="s">
        <v>282</v>
      </c>
      <c r="AX437" s="159" t="s">
        <v>282</v>
      </c>
      <c r="AY437" s="159" t="s">
        <v>282</v>
      </c>
      <c r="AZ437" s="159" t="s">
        <v>282</v>
      </c>
      <c r="BA437" s="159" t="s">
        <v>299</v>
      </c>
      <c r="BB437" s="159">
        <v>17</v>
      </c>
      <c r="BC437" s="159" t="s">
        <v>282</v>
      </c>
      <c r="BD437" s="159" t="s">
        <v>282</v>
      </c>
      <c r="BE437" s="159" t="s">
        <v>282</v>
      </c>
      <c r="BF437" s="159">
        <v>12</v>
      </c>
      <c r="BG437" s="159">
        <v>3.25</v>
      </c>
      <c r="BH437" s="159">
        <v>37</v>
      </c>
      <c r="BI437" s="159" t="s">
        <v>282</v>
      </c>
      <c r="BJ437" s="159" t="s">
        <v>282</v>
      </c>
      <c r="BK437" s="159" t="s">
        <v>282</v>
      </c>
      <c r="BL437" s="159">
        <v>6.82</v>
      </c>
      <c r="BM437" s="159">
        <v>5.04</v>
      </c>
      <c r="BN437" s="159">
        <v>37</v>
      </c>
      <c r="BO437" s="159" t="s">
        <v>282</v>
      </c>
      <c r="BP437" s="159" t="s">
        <v>282</v>
      </c>
      <c r="BQ437" s="159" t="s">
        <v>282</v>
      </c>
      <c r="BR437" s="159" t="s">
        <v>282</v>
      </c>
      <c r="BS437" s="159" t="s">
        <v>282</v>
      </c>
      <c r="BT437" s="159" t="s">
        <v>282</v>
      </c>
      <c r="BU437" s="159">
        <v>60</v>
      </c>
      <c r="BV437" s="159">
        <v>37</v>
      </c>
      <c r="BW437" s="159" t="s">
        <v>282</v>
      </c>
      <c r="BX437" s="159" t="s">
        <v>282</v>
      </c>
      <c r="BY437" s="159" t="s">
        <v>282</v>
      </c>
      <c r="BZ437" s="159" t="s">
        <v>282</v>
      </c>
      <c r="CA437" s="159" t="s">
        <v>282</v>
      </c>
      <c r="CB437" s="159" t="s">
        <v>282</v>
      </c>
      <c r="CC437" s="159" t="s">
        <v>282</v>
      </c>
      <c r="CD437" s="159" t="s">
        <v>282</v>
      </c>
      <c r="CE437" s="159" t="s">
        <v>282</v>
      </c>
      <c r="CF437" s="159" t="s">
        <v>282</v>
      </c>
      <c r="CG437" s="159" t="s">
        <v>282</v>
      </c>
      <c r="CH437" s="159" t="s">
        <v>282</v>
      </c>
      <c r="CI437" s="159" t="s">
        <v>282</v>
      </c>
      <c r="CJ437" s="159" t="s">
        <v>282</v>
      </c>
      <c r="CK437" s="159" t="s">
        <v>282</v>
      </c>
      <c r="CL437" s="159" t="s">
        <v>282</v>
      </c>
      <c r="CM437" s="159" t="s">
        <v>282</v>
      </c>
      <c r="CN437" s="159" t="s">
        <v>282</v>
      </c>
      <c r="CO437" s="159" t="s">
        <v>282</v>
      </c>
      <c r="CP437" s="159" t="s">
        <v>282</v>
      </c>
      <c r="CQ437" s="159" t="s">
        <v>282</v>
      </c>
      <c r="CR437" s="159" t="s">
        <v>282</v>
      </c>
      <c r="CS437" s="159" t="s">
        <v>282</v>
      </c>
      <c r="CT437" s="159" t="s">
        <v>282</v>
      </c>
      <c r="CU437" s="159" t="s">
        <v>282</v>
      </c>
      <c r="CV437" s="159" t="s">
        <v>282</v>
      </c>
      <c r="CW437" s="159" t="s">
        <v>282</v>
      </c>
      <c r="CX437" s="159" t="s">
        <v>282</v>
      </c>
      <c r="CY437" s="159" t="s">
        <v>282</v>
      </c>
      <c r="CZ437" s="159" t="s">
        <v>282</v>
      </c>
      <c r="DA437" s="159" t="s">
        <v>282</v>
      </c>
      <c r="DB437" s="159" t="s">
        <v>282</v>
      </c>
      <c r="DC437" s="159" t="s">
        <v>282</v>
      </c>
      <c r="DD437" s="159" t="s">
        <v>282</v>
      </c>
      <c r="DE437" s="159" t="s">
        <v>282</v>
      </c>
      <c r="DF437" s="159" t="s">
        <v>282</v>
      </c>
      <c r="DG437" s="159" t="s">
        <v>282</v>
      </c>
      <c r="DH437" s="159" t="s">
        <v>282</v>
      </c>
      <c r="DI437" s="159" t="s">
        <v>282</v>
      </c>
      <c r="DJ437" s="159" t="s">
        <v>282</v>
      </c>
      <c r="DK437" s="159" t="s">
        <v>282</v>
      </c>
      <c r="DL437" s="159" t="s">
        <v>282</v>
      </c>
      <c r="DM437" s="159" t="s">
        <v>282</v>
      </c>
      <c r="DN437" s="159" t="s">
        <v>282</v>
      </c>
      <c r="DO437" s="159" t="s">
        <v>282</v>
      </c>
      <c r="DP437" s="159" t="s">
        <v>282</v>
      </c>
      <c r="DQ437" s="159" t="s">
        <v>282</v>
      </c>
      <c r="DR437" s="159" t="s">
        <v>282</v>
      </c>
      <c r="DS437" s="159" t="s">
        <v>282</v>
      </c>
      <c r="DT437" s="159" t="s">
        <v>282</v>
      </c>
      <c r="DU437" s="159" t="s">
        <v>282</v>
      </c>
      <c r="DV437" s="159" t="s">
        <v>282</v>
      </c>
      <c r="DW437" s="159" t="s">
        <v>282</v>
      </c>
      <c r="DX437" s="159" t="s">
        <v>282</v>
      </c>
      <c r="DY437" s="159" t="s">
        <v>282</v>
      </c>
      <c r="DZ437" s="159" t="s">
        <v>282</v>
      </c>
      <c r="EA437" s="159" t="s">
        <v>282</v>
      </c>
      <c r="EB437" s="159" t="s">
        <v>282</v>
      </c>
      <c r="EC437" s="159" t="s">
        <v>282</v>
      </c>
      <c r="ED437" s="159" t="s">
        <v>282</v>
      </c>
      <c r="EE437" s="159" t="s">
        <v>282</v>
      </c>
      <c r="EF437" s="159" t="s">
        <v>282</v>
      </c>
      <c r="EG437" s="159" t="s">
        <v>282</v>
      </c>
      <c r="EH437" s="159" t="s">
        <v>282</v>
      </c>
      <c r="EI437" s="159" t="s">
        <v>282</v>
      </c>
      <c r="EJ437" s="159" t="s">
        <v>282</v>
      </c>
      <c r="EK437" s="159" t="s">
        <v>282</v>
      </c>
      <c r="EL437" s="159" t="s">
        <v>282</v>
      </c>
      <c r="EM437" s="159" t="s">
        <v>282</v>
      </c>
      <c r="EN437" s="159" t="s">
        <v>282</v>
      </c>
      <c r="EO437" s="159" t="s">
        <v>282</v>
      </c>
      <c r="EP437" s="159" t="s">
        <v>282</v>
      </c>
      <c r="EQ437" s="159" t="s">
        <v>282</v>
      </c>
      <c r="ER437" s="159" t="s">
        <v>282</v>
      </c>
      <c r="ES437" s="159" t="s">
        <v>282</v>
      </c>
      <c r="ET437" s="159" t="s">
        <v>282</v>
      </c>
      <c r="EU437" s="159" t="s">
        <v>282</v>
      </c>
      <c r="EV437" s="159" t="s">
        <v>282</v>
      </c>
      <c r="EW437" s="159" t="s">
        <v>282</v>
      </c>
      <c r="EX437" s="159" t="s">
        <v>282</v>
      </c>
      <c r="EY437" s="159" t="s">
        <v>282</v>
      </c>
      <c r="EZ437" s="159" t="s">
        <v>282</v>
      </c>
      <c r="FA437" s="159" t="s">
        <v>282</v>
      </c>
      <c r="FB437" s="159" t="s">
        <v>282</v>
      </c>
      <c r="FC437" s="159" t="s">
        <v>282</v>
      </c>
      <c r="FD437" s="159" t="s">
        <v>282</v>
      </c>
      <c r="FE437" s="159" t="s">
        <v>282</v>
      </c>
      <c r="FF437" s="159" t="s">
        <v>282</v>
      </c>
      <c r="FG437" s="159" t="s">
        <v>282</v>
      </c>
      <c r="FH437" s="159" t="s">
        <v>282</v>
      </c>
      <c r="FI437" s="159" t="s">
        <v>282</v>
      </c>
      <c r="FJ437" s="159" t="s">
        <v>282</v>
      </c>
      <c r="FK437" s="159" t="s">
        <v>282</v>
      </c>
      <c r="FL437" s="159" t="s">
        <v>282</v>
      </c>
      <c r="FM437" s="159" t="s">
        <v>282</v>
      </c>
      <c r="FN437" s="159" t="s">
        <v>282</v>
      </c>
      <c r="FO437" s="159" t="s">
        <v>282</v>
      </c>
      <c r="FP437" s="159" t="s">
        <v>282</v>
      </c>
      <c r="FQ437" s="159" t="s">
        <v>282</v>
      </c>
      <c r="FR437" s="159" t="s">
        <v>282</v>
      </c>
      <c r="FS437" s="159" t="s">
        <v>282</v>
      </c>
      <c r="FT437" s="159" t="s">
        <v>282</v>
      </c>
    </row>
    <row r="438" spans="1:176" x14ac:dyDescent="0.25">
      <c r="A438" s="164" t="s">
        <v>4998</v>
      </c>
      <c r="B438" s="159" t="s">
        <v>14842</v>
      </c>
      <c r="C438" s="66" t="str">
        <f>IF(ISNUMBER(Severity!H438)=FALSE,Severity!F438,IF(Severity!H438&gt;=0.5,"YES","NO"))</f>
        <v>YES</v>
      </c>
      <c r="D438" s="66" t="str">
        <f>IF(ISNUMBER(Severity!I438)=FALSE,Severity!G438,IF(Severity!I438&gt;0.5,"YES","NO"))</f>
        <v>NO</v>
      </c>
      <c r="E438" s="159">
        <v>6</v>
      </c>
      <c r="F438" s="159">
        <v>3</v>
      </c>
      <c r="G438" s="159" t="s">
        <v>257</v>
      </c>
      <c r="H438" s="159" t="s">
        <v>10507</v>
      </c>
      <c r="I438" s="159">
        <v>3</v>
      </c>
      <c r="J438" s="159">
        <v>19</v>
      </c>
      <c r="K438" s="159" t="s">
        <v>282</v>
      </c>
      <c r="L438" s="159" t="s">
        <v>282</v>
      </c>
      <c r="M438" s="159" t="s">
        <v>282</v>
      </c>
      <c r="N438" s="159" t="s">
        <v>282</v>
      </c>
      <c r="O438" s="159" t="s">
        <v>282</v>
      </c>
      <c r="P438" s="159" t="s">
        <v>282</v>
      </c>
      <c r="Q438" s="159" t="s">
        <v>282</v>
      </c>
      <c r="R438" s="159" t="s">
        <v>282</v>
      </c>
      <c r="S438" s="159" t="s">
        <v>299</v>
      </c>
      <c r="T438" s="159">
        <v>17</v>
      </c>
      <c r="U438" s="66">
        <v>24.29</v>
      </c>
      <c r="V438" s="159" t="s">
        <v>282</v>
      </c>
      <c r="W438" s="159">
        <v>68</v>
      </c>
      <c r="X438" s="66" t="s">
        <v>282</v>
      </c>
      <c r="Y438" s="66" t="s">
        <v>282</v>
      </c>
      <c r="Z438" s="66" t="s">
        <v>282</v>
      </c>
      <c r="AA438" s="66" t="s">
        <v>282</v>
      </c>
      <c r="AB438" s="66" t="s">
        <v>282</v>
      </c>
      <c r="AC438" s="66" t="s">
        <v>282</v>
      </c>
      <c r="AD438" s="66" t="s">
        <v>282</v>
      </c>
      <c r="AE438" s="66" t="s">
        <v>282</v>
      </c>
      <c r="AF438" s="66" t="s">
        <v>282</v>
      </c>
      <c r="AG438" s="159">
        <v>-11.51</v>
      </c>
      <c r="AH438" s="159">
        <v>7.76</v>
      </c>
      <c r="AI438" s="159">
        <v>68</v>
      </c>
      <c r="AJ438" s="66" t="s">
        <v>282</v>
      </c>
      <c r="AK438" s="66" t="s">
        <v>282</v>
      </c>
      <c r="AL438" s="66" t="s">
        <v>282</v>
      </c>
      <c r="AM438" s="159">
        <v>70</v>
      </c>
      <c r="AN438" s="159">
        <v>51</v>
      </c>
      <c r="AO438" s="159" t="s">
        <v>257</v>
      </c>
      <c r="AP438" s="159" t="s">
        <v>10507</v>
      </c>
      <c r="AQ438" s="159">
        <v>3</v>
      </c>
      <c r="AR438" s="159">
        <v>15</v>
      </c>
      <c r="AS438" s="159" t="s">
        <v>282</v>
      </c>
      <c r="AT438" s="159" t="s">
        <v>282</v>
      </c>
      <c r="AU438" s="159" t="s">
        <v>282</v>
      </c>
      <c r="AV438" s="159" t="s">
        <v>282</v>
      </c>
      <c r="AW438" s="159" t="s">
        <v>282</v>
      </c>
      <c r="AX438" s="159" t="s">
        <v>282</v>
      </c>
      <c r="AY438" s="159" t="s">
        <v>282</v>
      </c>
      <c r="AZ438" s="159" t="s">
        <v>282</v>
      </c>
      <c r="BA438" s="159" t="s">
        <v>299</v>
      </c>
      <c r="BB438" s="159">
        <v>17</v>
      </c>
      <c r="BC438" s="66">
        <v>22.98</v>
      </c>
      <c r="BD438" s="159" t="s">
        <v>282</v>
      </c>
      <c r="BE438" s="159">
        <v>61</v>
      </c>
      <c r="BF438" s="66" t="s">
        <v>282</v>
      </c>
      <c r="BG438" s="66" t="s">
        <v>282</v>
      </c>
      <c r="BH438" s="66" t="s">
        <v>282</v>
      </c>
      <c r="BI438" s="66" t="s">
        <v>282</v>
      </c>
      <c r="BJ438" s="66" t="s">
        <v>282</v>
      </c>
      <c r="BK438" s="66" t="s">
        <v>282</v>
      </c>
      <c r="BL438" s="66" t="s">
        <v>282</v>
      </c>
      <c r="BM438" s="66" t="s">
        <v>282</v>
      </c>
      <c r="BN438" s="66" t="s">
        <v>282</v>
      </c>
      <c r="BO438" s="159">
        <v>-13.31</v>
      </c>
      <c r="BP438" s="159">
        <v>9.82</v>
      </c>
      <c r="BQ438" s="159">
        <v>61</v>
      </c>
      <c r="BR438" s="66" t="s">
        <v>282</v>
      </c>
      <c r="BS438" s="66" t="s">
        <v>282</v>
      </c>
      <c r="BT438" s="66" t="s">
        <v>282</v>
      </c>
      <c r="BU438" s="159">
        <v>64</v>
      </c>
      <c r="BV438" s="159">
        <v>49</v>
      </c>
      <c r="BW438" s="159" t="s">
        <v>790</v>
      </c>
      <c r="BX438" s="159" t="s">
        <v>10507</v>
      </c>
      <c r="BY438" s="159">
        <v>2</v>
      </c>
      <c r="BZ438" s="159">
        <v>20</v>
      </c>
      <c r="CA438" s="159" t="s">
        <v>282</v>
      </c>
      <c r="CB438" s="159" t="s">
        <v>282</v>
      </c>
      <c r="CC438" s="159" t="s">
        <v>282</v>
      </c>
      <c r="CD438" s="159" t="s">
        <v>282</v>
      </c>
      <c r="CE438" s="159" t="s">
        <v>282</v>
      </c>
      <c r="CF438" s="159" t="s">
        <v>282</v>
      </c>
      <c r="CG438" s="159" t="s">
        <v>282</v>
      </c>
      <c r="CH438" s="159" t="s">
        <v>282</v>
      </c>
      <c r="CI438" s="159" t="s">
        <v>299</v>
      </c>
      <c r="CJ438" s="159">
        <v>17</v>
      </c>
      <c r="CK438" s="159">
        <v>23.72</v>
      </c>
      <c r="CL438" s="159" t="s">
        <v>282</v>
      </c>
      <c r="CM438" s="159">
        <v>64</v>
      </c>
      <c r="CN438" s="159" t="s">
        <v>282</v>
      </c>
      <c r="CO438" s="159" t="s">
        <v>282</v>
      </c>
      <c r="CP438" s="159" t="s">
        <v>282</v>
      </c>
      <c r="CQ438" s="159" t="s">
        <v>282</v>
      </c>
      <c r="CR438" s="159" t="s">
        <v>282</v>
      </c>
      <c r="CS438" s="159" t="s">
        <v>282</v>
      </c>
      <c r="CT438" s="159" t="s">
        <v>282</v>
      </c>
      <c r="CU438" s="159" t="s">
        <v>282</v>
      </c>
      <c r="CV438" s="159" t="s">
        <v>282</v>
      </c>
      <c r="CW438" s="159">
        <v>-10.56</v>
      </c>
      <c r="CX438" s="159">
        <v>7.76</v>
      </c>
      <c r="CY438" s="159">
        <v>64</v>
      </c>
      <c r="CZ438" s="159" t="s">
        <v>282</v>
      </c>
      <c r="DA438" s="159" t="s">
        <v>282</v>
      </c>
      <c r="DB438" s="159" t="s">
        <v>282</v>
      </c>
      <c r="DC438" s="159">
        <v>66</v>
      </c>
      <c r="DD438" s="159">
        <v>46</v>
      </c>
      <c r="DE438" s="159" t="s">
        <v>282</v>
      </c>
      <c r="DF438" s="159" t="s">
        <v>282</v>
      </c>
      <c r="DG438" s="159" t="s">
        <v>282</v>
      </c>
      <c r="DH438" s="159" t="s">
        <v>282</v>
      </c>
      <c r="DI438" s="159" t="s">
        <v>282</v>
      </c>
      <c r="DJ438" s="159" t="s">
        <v>282</v>
      </c>
      <c r="DK438" s="159" t="s">
        <v>282</v>
      </c>
      <c r="DL438" s="159" t="s">
        <v>282</v>
      </c>
      <c r="DM438" s="159" t="s">
        <v>282</v>
      </c>
      <c r="DN438" s="159" t="s">
        <v>282</v>
      </c>
      <c r="DO438" s="159" t="s">
        <v>282</v>
      </c>
      <c r="DP438" s="159" t="s">
        <v>282</v>
      </c>
      <c r="DQ438" s="159" t="s">
        <v>282</v>
      </c>
      <c r="DR438" s="159" t="s">
        <v>282</v>
      </c>
      <c r="DS438" s="159" t="s">
        <v>282</v>
      </c>
      <c r="DT438" s="159" t="s">
        <v>282</v>
      </c>
      <c r="DU438" s="159" t="s">
        <v>282</v>
      </c>
      <c r="DV438" s="159" t="s">
        <v>282</v>
      </c>
      <c r="DW438" s="159" t="s">
        <v>282</v>
      </c>
      <c r="DX438" s="159" t="s">
        <v>282</v>
      </c>
      <c r="DY438" s="159" t="s">
        <v>282</v>
      </c>
      <c r="DZ438" s="159" t="s">
        <v>282</v>
      </c>
      <c r="EA438" s="159" t="s">
        <v>282</v>
      </c>
      <c r="EB438" s="159" t="s">
        <v>282</v>
      </c>
      <c r="EC438" s="159" t="s">
        <v>282</v>
      </c>
      <c r="ED438" s="159" t="s">
        <v>282</v>
      </c>
      <c r="EE438" s="159" t="s">
        <v>282</v>
      </c>
      <c r="EF438" s="159" t="s">
        <v>282</v>
      </c>
      <c r="EG438" s="159" t="s">
        <v>282</v>
      </c>
      <c r="EH438" s="159" t="s">
        <v>282</v>
      </c>
      <c r="EI438" s="159" t="s">
        <v>282</v>
      </c>
      <c r="EJ438" s="159" t="s">
        <v>282</v>
      </c>
      <c r="EK438" s="159" t="s">
        <v>282</v>
      </c>
      <c r="EL438" s="159" t="s">
        <v>282</v>
      </c>
      <c r="EM438" s="159" t="s">
        <v>282</v>
      </c>
      <c r="EN438" s="159" t="s">
        <v>282</v>
      </c>
      <c r="EO438" s="159" t="s">
        <v>282</v>
      </c>
      <c r="EP438" s="159" t="s">
        <v>282</v>
      </c>
      <c r="EQ438" s="159" t="s">
        <v>282</v>
      </c>
      <c r="ER438" s="159" t="s">
        <v>282</v>
      </c>
      <c r="ES438" s="159" t="s">
        <v>282</v>
      </c>
      <c r="ET438" s="159" t="s">
        <v>282</v>
      </c>
      <c r="EU438" s="159" t="s">
        <v>282</v>
      </c>
      <c r="EV438" s="159" t="s">
        <v>282</v>
      </c>
      <c r="EW438" s="159" t="s">
        <v>282</v>
      </c>
      <c r="EX438" s="159" t="s">
        <v>282</v>
      </c>
      <c r="EY438" s="159" t="s">
        <v>282</v>
      </c>
      <c r="EZ438" s="159" t="s">
        <v>282</v>
      </c>
      <c r="FA438" s="159" t="s">
        <v>282</v>
      </c>
      <c r="FB438" s="159" t="s">
        <v>282</v>
      </c>
      <c r="FC438" s="159" t="s">
        <v>282</v>
      </c>
      <c r="FD438" s="159" t="s">
        <v>282</v>
      </c>
      <c r="FE438" s="159" t="s">
        <v>282</v>
      </c>
      <c r="FF438" s="159" t="s">
        <v>282</v>
      </c>
      <c r="FG438" s="159" t="s">
        <v>282</v>
      </c>
      <c r="FH438" s="159" t="s">
        <v>282</v>
      </c>
      <c r="FI438" s="159" t="s">
        <v>282</v>
      </c>
      <c r="FJ438" s="159" t="s">
        <v>282</v>
      </c>
      <c r="FK438" s="159" t="s">
        <v>282</v>
      </c>
      <c r="FL438" s="159" t="s">
        <v>282</v>
      </c>
      <c r="FM438" s="159" t="s">
        <v>282</v>
      </c>
      <c r="FN438" s="159" t="s">
        <v>282</v>
      </c>
      <c r="FO438" s="159" t="s">
        <v>282</v>
      </c>
      <c r="FP438" s="159" t="s">
        <v>282</v>
      </c>
      <c r="FQ438" s="159" t="s">
        <v>282</v>
      </c>
      <c r="FR438" s="159" t="s">
        <v>282</v>
      </c>
      <c r="FS438" s="159" t="s">
        <v>282</v>
      </c>
      <c r="FT438" s="159" t="s">
        <v>282</v>
      </c>
    </row>
    <row r="439" spans="1:176" x14ac:dyDescent="0.25">
      <c r="A439" s="164" t="s">
        <v>6744</v>
      </c>
      <c r="B439" s="159" t="s">
        <v>15179</v>
      </c>
      <c r="C439" s="66" t="str">
        <f>IF(ISNUMBER(Severity!H439)=FALSE,Severity!F439,IF(Severity!H439&gt;=0.5,"YES","NO"))</f>
        <v>YES</v>
      </c>
      <c r="D439" s="66" t="str">
        <f>IF(ISNUMBER(Severity!I439)=FALSE,Severity!G439,IF(Severity!I439&gt;0.5,"YES","NO"))</f>
        <v>NO</v>
      </c>
      <c r="E439" s="159">
        <v>8</v>
      </c>
      <c r="F439" s="159">
        <v>2</v>
      </c>
      <c r="G439" s="159" t="s">
        <v>261</v>
      </c>
      <c r="H439" s="159" t="s">
        <v>10507</v>
      </c>
      <c r="I439" s="159">
        <v>11</v>
      </c>
      <c r="J439" s="159">
        <v>22</v>
      </c>
      <c r="K439" s="159" t="s">
        <v>194</v>
      </c>
      <c r="L439" s="159">
        <v>10</v>
      </c>
      <c r="M439" s="159">
        <v>102</v>
      </c>
      <c r="N439" s="159">
        <v>12</v>
      </c>
      <c r="O439" s="159" t="s">
        <v>194</v>
      </c>
      <c r="P439" s="159">
        <v>10</v>
      </c>
      <c r="Q439" s="159">
        <v>113</v>
      </c>
      <c r="R439" s="159">
        <v>50</v>
      </c>
      <c r="S439" s="159" t="s">
        <v>194</v>
      </c>
      <c r="T439" s="159">
        <v>10</v>
      </c>
      <c r="U439" s="66">
        <v>28.7</v>
      </c>
      <c r="V439" s="159">
        <v>5</v>
      </c>
      <c r="W439" s="159">
        <v>146</v>
      </c>
      <c r="X439" s="66" t="s">
        <v>282</v>
      </c>
      <c r="Y439" s="66" t="s">
        <v>282</v>
      </c>
      <c r="Z439" s="66" t="s">
        <v>282</v>
      </c>
      <c r="AA439" s="66" t="s">
        <v>282</v>
      </c>
      <c r="AB439" s="66" t="s">
        <v>282</v>
      </c>
      <c r="AC439" s="66" t="s">
        <v>282</v>
      </c>
      <c r="AD439" s="66" t="s">
        <v>282</v>
      </c>
      <c r="AE439" s="66" t="s">
        <v>282</v>
      </c>
      <c r="AF439" s="66" t="s">
        <v>282</v>
      </c>
      <c r="AG439" s="159">
        <v>-18.16</v>
      </c>
      <c r="AH439" s="159" t="s">
        <v>282</v>
      </c>
      <c r="AI439" s="159">
        <v>146</v>
      </c>
      <c r="AJ439" s="66">
        <v>-20.74</v>
      </c>
      <c r="AK439" s="159" t="s">
        <v>282</v>
      </c>
      <c r="AL439" s="159">
        <v>126</v>
      </c>
      <c r="AM439" s="159">
        <v>148</v>
      </c>
      <c r="AN439" s="159">
        <v>126</v>
      </c>
      <c r="AO439" s="159" t="s">
        <v>258</v>
      </c>
      <c r="AP439" s="159" t="s">
        <v>10507</v>
      </c>
      <c r="AQ439" s="159">
        <v>16</v>
      </c>
      <c r="AR439" s="159">
        <v>20</v>
      </c>
      <c r="AS439" s="159" t="s">
        <v>194</v>
      </c>
      <c r="AT439" s="159">
        <v>10</v>
      </c>
      <c r="AU439" s="159">
        <v>99</v>
      </c>
      <c r="AV439" s="159">
        <v>12</v>
      </c>
      <c r="AW439" s="159" t="s">
        <v>194</v>
      </c>
      <c r="AX439" s="159">
        <v>10</v>
      </c>
      <c r="AY439" s="159">
        <v>113</v>
      </c>
      <c r="AZ439" s="159">
        <v>50</v>
      </c>
      <c r="BA439" s="159" t="s">
        <v>194</v>
      </c>
      <c r="BB439" s="159">
        <v>10</v>
      </c>
      <c r="BC439" s="66">
        <v>29</v>
      </c>
      <c r="BD439" s="159">
        <v>5.4</v>
      </c>
      <c r="BE439" s="159">
        <v>142</v>
      </c>
      <c r="BF439" s="66" t="s">
        <v>282</v>
      </c>
      <c r="BG439" s="66" t="s">
        <v>282</v>
      </c>
      <c r="BH439" s="66" t="s">
        <v>282</v>
      </c>
      <c r="BI439" s="66" t="s">
        <v>282</v>
      </c>
      <c r="BJ439" s="66" t="s">
        <v>282</v>
      </c>
      <c r="BK439" s="66" t="s">
        <v>282</v>
      </c>
      <c r="BL439" s="66" t="s">
        <v>282</v>
      </c>
      <c r="BM439" s="66" t="s">
        <v>282</v>
      </c>
      <c r="BN439" s="66" t="s">
        <v>282</v>
      </c>
      <c r="BO439" s="159">
        <v>-18.93</v>
      </c>
      <c r="BP439" s="159" t="s">
        <v>282</v>
      </c>
      <c r="BQ439" s="159">
        <v>142</v>
      </c>
      <c r="BR439" s="66">
        <v>-20.41</v>
      </c>
      <c r="BS439" s="159" t="s">
        <v>282</v>
      </c>
      <c r="BT439" s="159">
        <v>125</v>
      </c>
      <c r="BU439" s="159">
        <v>145</v>
      </c>
      <c r="BV439" s="159">
        <v>125</v>
      </c>
      <c r="BW439" s="159" t="s">
        <v>282</v>
      </c>
      <c r="BX439" s="159" t="s">
        <v>282</v>
      </c>
      <c r="BY439" s="159" t="s">
        <v>282</v>
      </c>
      <c r="BZ439" s="159" t="s">
        <v>282</v>
      </c>
      <c r="CA439" s="159" t="s">
        <v>282</v>
      </c>
      <c r="CB439" s="159" t="s">
        <v>282</v>
      </c>
      <c r="CC439" s="159" t="s">
        <v>282</v>
      </c>
      <c r="CD439" s="159" t="s">
        <v>282</v>
      </c>
      <c r="CE439" s="159" t="s">
        <v>282</v>
      </c>
      <c r="CF439" s="159" t="s">
        <v>282</v>
      </c>
      <c r="CG439" s="159" t="s">
        <v>282</v>
      </c>
      <c r="CH439" s="159" t="s">
        <v>282</v>
      </c>
      <c r="CI439" s="159" t="s">
        <v>282</v>
      </c>
      <c r="CJ439" s="159" t="s">
        <v>282</v>
      </c>
      <c r="CK439" s="159" t="s">
        <v>282</v>
      </c>
      <c r="CL439" s="159" t="s">
        <v>282</v>
      </c>
      <c r="CM439" s="159" t="s">
        <v>282</v>
      </c>
      <c r="CN439" s="159" t="s">
        <v>282</v>
      </c>
      <c r="CO439" s="159" t="s">
        <v>282</v>
      </c>
      <c r="CP439" s="159" t="s">
        <v>282</v>
      </c>
      <c r="CQ439" s="159" t="s">
        <v>282</v>
      </c>
      <c r="CR439" s="159" t="s">
        <v>282</v>
      </c>
      <c r="CS439" s="159" t="s">
        <v>282</v>
      </c>
      <c r="CT439" s="159" t="s">
        <v>282</v>
      </c>
      <c r="CU439" s="159" t="s">
        <v>282</v>
      </c>
      <c r="CV439" s="159" t="s">
        <v>282</v>
      </c>
      <c r="CW439" s="159" t="s">
        <v>282</v>
      </c>
      <c r="CX439" s="159" t="s">
        <v>282</v>
      </c>
      <c r="CY439" s="159" t="s">
        <v>282</v>
      </c>
      <c r="CZ439" s="159" t="s">
        <v>282</v>
      </c>
      <c r="DA439" s="159" t="s">
        <v>282</v>
      </c>
      <c r="DB439" s="159" t="s">
        <v>282</v>
      </c>
      <c r="DC439" s="159" t="s">
        <v>282</v>
      </c>
      <c r="DD439" s="159" t="s">
        <v>282</v>
      </c>
      <c r="DE439" s="159" t="s">
        <v>282</v>
      </c>
      <c r="DF439" s="159" t="s">
        <v>282</v>
      </c>
      <c r="DG439" s="159" t="s">
        <v>282</v>
      </c>
      <c r="DH439" s="159" t="s">
        <v>282</v>
      </c>
      <c r="DI439" s="159" t="s">
        <v>282</v>
      </c>
      <c r="DJ439" s="159" t="s">
        <v>282</v>
      </c>
      <c r="DK439" s="159" t="s">
        <v>282</v>
      </c>
      <c r="DL439" s="159" t="s">
        <v>282</v>
      </c>
      <c r="DM439" s="159" t="s">
        <v>282</v>
      </c>
      <c r="DN439" s="159" t="s">
        <v>282</v>
      </c>
      <c r="DO439" s="159" t="s">
        <v>282</v>
      </c>
      <c r="DP439" s="159" t="s">
        <v>282</v>
      </c>
      <c r="DQ439" s="159" t="s">
        <v>282</v>
      </c>
      <c r="DR439" s="159" t="s">
        <v>282</v>
      </c>
      <c r="DS439" s="159" t="s">
        <v>282</v>
      </c>
      <c r="DT439" s="159" t="s">
        <v>282</v>
      </c>
      <c r="DU439" s="159" t="s">
        <v>282</v>
      </c>
      <c r="DV439" s="159" t="s">
        <v>282</v>
      </c>
      <c r="DW439" s="159" t="s">
        <v>282</v>
      </c>
      <c r="DX439" s="159" t="s">
        <v>282</v>
      </c>
      <c r="DY439" s="159" t="s">
        <v>282</v>
      </c>
      <c r="DZ439" s="159" t="s">
        <v>282</v>
      </c>
      <c r="EA439" s="159" t="s">
        <v>282</v>
      </c>
      <c r="EB439" s="159" t="s">
        <v>282</v>
      </c>
      <c r="EC439" s="159" t="s">
        <v>282</v>
      </c>
      <c r="ED439" s="159" t="s">
        <v>282</v>
      </c>
      <c r="EE439" s="159" t="s">
        <v>282</v>
      </c>
      <c r="EF439" s="159" t="s">
        <v>282</v>
      </c>
      <c r="EG439" s="159" t="s">
        <v>282</v>
      </c>
      <c r="EH439" s="159" t="s">
        <v>282</v>
      </c>
      <c r="EI439" s="159" t="s">
        <v>282</v>
      </c>
      <c r="EJ439" s="159" t="s">
        <v>282</v>
      </c>
      <c r="EK439" s="159" t="s">
        <v>282</v>
      </c>
      <c r="EL439" s="159" t="s">
        <v>282</v>
      </c>
      <c r="EM439" s="159" t="s">
        <v>282</v>
      </c>
      <c r="EN439" s="159" t="s">
        <v>282</v>
      </c>
      <c r="EO439" s="159" t="s">
        <v>282</v>
      </c>
      <c r="EP439" s="159" t="s">
        <v>282</v>
      </c>
      <c r="EQ439" s="159" t="s">
        <v>282</v>
      </c>
      <c r="ER439" s="159" t="s">
        <v>282</v>
      </c>
      <c r="ES439" s="159" t="s">
        <v>282</v>
      </c>
      <c r="ET439" s="159" t="s">
        <v>282</v>
      </c>
      <c r="EU439" s="159" t="s">
        <v>282</v>
      </c>
      <c r="EV439" s="159" t="s">
        <v>282</v>
      </c>
      <c r="EW439" s="159" t="s">
        <v>282</v>
      </c>
      <c r="EX439" s="159" t="s">
        <v>282</v>
      </c>
      <c r="EY439" s="159" t="s">
        <v>282</v>
      </c>
      <c r="EZ439" s="159" t="s">
        <v>282</v>
      </c>
      <c r="FA439" s="159" t="s">
        <v>282</v>
      </c>
      <c r="FB439" s="159" t="s">
        <v>282</v>
      </c>
      <c r="FC439" s="159" t="s">
        <v>282</v>
      </c>
      <c r="FD439" s="159" t="s">
        <v>282</v>
      </c>
      <c r="FE439" s="159" t="s">
        <v>282</v>
      </c>
      <c r="FF439" s="159" t="s">
        <v>282</v>
      </c>
      <c r="FG439" s="159" t="s">
        <v>282</v>
      </c>
      <c r="FH439" s="159" t="s">
        <v>282</v>
      </c>
      <c r="FI439" s="159" t="s">
        <v>282</v>
      </c>
      <c r="FJ439" s="159" t="s">
        <v>282</v>
      </c>
      <c r="FK439" s="159" t="s">
        <v>282</v>
      </c>
      <c r="FL439" s="159" t="s">
        <v>282</v>
      </c>
      <c r="FM439" s="159" t="s">
        <v>282</v>
      </c>
      <c r="FN439" s="159" t="s">
        <v>282</v>
      </c>
      <c r="FO439" s="159" t="s">
        <v>282</v>
      </c>
      <c r="FP439" s="159" t="s">
        <v>282</v>
      </c>
      <c r="FQ439" s="159" t="s">
        <v>282</v>
      </c>
      <c r="FR439" s="159" t="s">
        <v>282</v>
      </c>
      <c r="FS439" s="159" t="s">
        <v>282</v>
      </c>
      <c r="FT439" s="159" t="s">
        <v>282</v>
      </c>
    </row>
    <row r="440" spans="1:176" x14ac:dyDescent="0.25">
      <c r="A440" s="164" t="s">
        <v>3295</v>
      </c>
      <c r="B440" s="159" t="s">
        <v>15188</v>
      </c>
      <c r="C440" s="66" t="str">
        <f>IF(ISNUMBER(Severity!H440)=FALSE,Severity!F440,IF(Severity!H440&gt;=0.5,"YES","NO"))</f>
        <v>YES</v>
      </c>
      <c r="D440" s="66" t="str">
        <f>IF(ISNUMBER(Severity!I440)=FALSE,Severity!G440,IF(Severity!I440&gt;0.5,"YES","NO"))</f>
        <v>NO</v>
      </c>
      <c r="E440" s="159">
        <v>6</v>
      </c>
      <c r="F440" s="159">
        <v>2</v>
      </c>
      <c r="G440" s="159" t="s">
        <v>255</v>
      </c>
      <c r="H440" s="159" t="s">
        <v>10507</v>
      </c>
      <c r="I440" s="159">
        <v>2</v>
      </c>
      <c r="J440" s="159">
        <v>4</v>
      </c>
      <c r="K440" s="159" t="s">
        <v>282</v>
      </c>
      <c r="L440" s="159" t="s">
        <v>282</v>
      </c>
      <c r="M440" s="159" t="s">
        <v>282</v>
      </c>
      <c r="N440" s="159" t="s">
        <v>282</v>
      </c>
      <c r="O440" s="159" t="s">
        <v>299</v>
      </c>
      <c r="P440" s="159">
        <v>17</v>
      </c>
      <c r="Q440" s="159">
        <v>27</v>
      </c>
      <c r="R440" s="159">
        <v>50</v>
      </c>
      <c r="S440" s="159" t="s">
        <v>299</v>
      </c>
      <c r="T440" s="159">
        <v>17</v>
      </c>
      <c r="U440" s="159" t="s">
        <v>282</v>
      </c>
      <c r="V440" s="159" t="s">
        <v>282</v>
      </c>
      <c r="W440" s="159" t="s">
        <v>282</v>
      </c>
      <c r="X440" s="159">
        <v>23.9</v>
      </c>
      <c r="Y440" s="159" t="s">
        <v>282</v>
      </c>
      <c r="Z440" s="159">
        <v>47</v>
      </c>
      <c r="AA440" s="159" t="s">
        <v>282</v>
      </c>
      <c r="AB440" s="159" t="s">
        <v>282</v>
      </c>
      <c r="AC440" s="159" t="s">
        <v>282</v>
      </c>
      <c r="AD440" s="159" t="s">
        <v>282</v>
      </c>
      <c r="AE440" s="159" t="s">
        <v>282</v>
      </c>
      <c r="AF440" s="159" t="s">
        <v>282</v>
      </c>
      <c r="AG440" s="159" t="s">
        <v>282</v>
      </c>
      <c r="AH440" s="159" t="s">
        <v>282</v>
      </c>
      <c r="AI440" s="159" t="s">
        <v>282</v>
      </c>
      <c r="AJ440" s="159">
        <v>-12.5</v>
      </c>
      <c r="AK440" s="159" t="s">
        <v>282</v>
      </c>
      <c r="AL440" s="159">
        <v>47</v>
      </c>
      <c r="AM440" s="159">
        <v>51</v>
      </c>
      <c r="AN440" s="159">
        <v>47</v>
      </c>
      <c r="AO440" s="159" t="s">
        <v>845</v>
      </c>
      <c r="AP440" s="159" t="s">
        <v>10507</v>
      </c>
      <c r="AQ440" s="159">
        <v>10</v>
      </c>
      <c r="AR440" s="159">
        <v>10</v>
      </c>
      <c r="AS440" s="159" t="s">
        <v>282</v>
      </c>
      <c r="AT440" s="159" t="s">
        <v>282</v>
      </c>
      <c r="AU440" s="159" t="s">
        <v>282</v>
      </c>
      <c r="AV440" s="159" t="s">
        <v>282</v>
      </c>
      <c r="AW440" s="159" t="s">
        <v>299</v>
      </c>
      <c r="AX440" s="159">
        <v>17</v>
      </c>
      <c r="AY440" s="159">
        <v>27</v>
      </c>
      <c r="AZ440" s="159">
        <v>50</v>
      </c>
      <c r="BA440" s="159" t="s">
        <v>299</v>
      </c>
      <c r="BB440" s="159">
        <v>17</v>
      </c>
      <c r="BC440" s="159" t="s">
        <v>282</v>
      </c>
      <c r="BD440" s="159" t="s">
        <v>282</v>
      </c>
      <c r="BE440" s="159" t="s">
        <v>282</v>
      </c>
      <c r="BF440" s="159">
        <v>22.7</v>
      </c>
      <c r="BG440" s="159" t="s">
        <v>282</v>
      </c>
      <c r="BH440" s="159">
        <v>48</v>
      </c>
      <c r="BI440" s="159" t="s">
        <v>282</v>
      </c>
      <c r="BJ440" s="159" t="s">
        <v>282</v>
      </c>
      <c r="BK440" s="159" t="s">
        <v>282</v>
      </c>
      <c r="BL440" s="159" t="s">
        <v>282</v>
      </c>
      <c r="BM440" s="159" t="s">
        <v>282</v>
      </c>
      <c r="BN440" s="159" t="s">
        <v>282</v>
      </c>
      <c r="BO440" s="159" t="s">
        <v>282</v>
      </c>
      <c r="BP440" s="159" t="s">
        <v>282</v>
      </c>
      <c r="BQ440" s="159" t="s">
        <v>282</v>
      </c>
      <c r="BR440" s="159">
        <v>-11.3</v>
      </c>
      <c r="BS440" s="159" t="s">
        <v>282</v>
      </c>
      <c r="BT440" s="159">
        <v>48</v>
      </c>
      <c r="BU440" s="159">
        <v>55</v>
      </c>
      <c r="BV440" s="159">
        <v>45</v>
      </c>
      <c r="BW440" s="159" t="s">
        <v>282</v>
      </c>
      <c r="BX440" s="159" t="s">
        <v>282</v>
      </c>
      <c r="BY440" s="159" t="s">
        <v>282</v>
      </c>
      <c r="BZ440" s="159" t="s">
        <v>282</v>
      </c>
      <c r="CA440" s="159" t="s">
        <v>282</v>
      </c>
      <c r="CB440" s="159" t="s">
        <v>282</v>
      </c>
      <c r="CC440" s="159" t="s">
        <v>282</v>
      </c>
      <c r="CD440" s="159" t="s">
        <v>282</v>
      </c>
      <c r="CE440" s="159" t="s">
        <v>282</v>
      </c>
      <c r="CF440" s="159" t="s">
        <v>282</v>
      </c>
      <c r="CG440" s="159" t="s">
        <v>282</v>
      </c>
      <c r="CH440" s="159" t="s">
        <v>282</v>
      </c>
      <c r="CI440" s="159" t="s">
        <v>282</v>
      </c>
      <c r="CJ440" s="159" t="s">
        <v>282</v>
      </c>
      <c r="CK440" s="159" t="s">
        <v>282</v>
      </c>
      <c r="CL440" s="159" t="s">
        <v>282</v>
      </c>
      <c r="CM440" s="159" t="s">
        <v>282</v>
      </c>
      <c r="CN440" s="159" t="s">
        <v>282</v>
      </c>
      <c r="CO440" s="159" t="s">
        <v>282</v>
      </c>
      <c r="CP440" s="159" t="s">
        <v>282</v>
      </c>
      <c r="CQ440" s="159" t="s">
        <v>282</v>
      </c>
      <c r="CR440" s="159" t="s">
        <v>282</v>
      </c>
      <c r="CS440" s="159" t="s">
        <v>282</v>
      </c>
      <c r="CT440" s="159" t="s">
        <v>282</v>
      </c>
      <c r="CU440" s="159" t="s">
        <v>282</v>
      </c>
      <c r="CV440" s="159" t="s">
        <v>282</v>
      </c>
      <c r="CW440" s="159" t="s">
        <v>282</v>
      </c>
      <c r="CX440" s="159" t="s">
        <v>282</v>
      </c>
      <c r="CY440" s="159" t="s">
        <v>282</v>
      </c>
      <c r="CZ440" s="159" t="s">
        <v>282</v>
      </c>
      <c r="DA440" s="159" t="s">
        <v>282</v>
      </c>
      <c r="DB440" s="159" t="s">
        <v>282</v>
      </c>
      <c r="DC440" s="159" t="s">
        <v>282</v>
      </c>
      <c r="DD440" s="159" t="s">
        <v>282</v>
      </c>
      <c r="DE440" s="159" t="s">
        <v>282</v>
      </c>
      <c r="DF440" s="159" t="s">
        <v>282</v>
      </c>
      <c r="DG440" s="159" t="s">
        <v>282</v>
      </c>
      <c r="DH440" s="159" t="s">
        <v>282</v>
      </c>
      <c r="DI440" s="159" t="s">
        <v>282</v>
      </c>
      <c r="DJ440" s="159" t="s">
        <v>282</v>
      </c>
      <c r="DK440" s="159" t="s">
        <v>282</v>
      </c>
      <c r="DL440" s="159" t="s">
        <v>282</v>
      </c>
      <c r="DM440" s="159" t="s">
        <v>282</v>
      </c>
      <c r="DN440" s="159" t="s">
        <v>282</v>
      </c>
      <c r="DO440" s="159" t="s">
        <v>282</v>
      </c>
      <c r="DP440" s="159" t="s">
        <v>282</v>
      </c>
      <c r="DQ440" s="159" t="s">
        <v>282</v>
      </c>
      <c r="DR440" s="159" t="s">
        <v>282</v>
      </c>
      <c r="DS440" s="159" t="s">
        <v>282</v>
      </c>
      <c r="DT440" s="159" t="s">
        <v>282</v>
      </c>
      <c r="DU440" s="159" t="s">
        <v>282</v>
      </c>
      <c r="DV440" s="159" t="s">
        <v>282</v>
      </c>
      <c r="DW440" s="159" t="s">
        <v>282</v>
      </c>
      <c r="DX440" s="159" t="s">
        <v>282</v>
      </c>
      <c r="DY440" s="159" t="s">
        <v>282</v>
      </c>
      <c r="DZ440" s="159" t="s">
        <v>282</v>
      </c>
      <c r="EA440" s="159" t="s">
        <v>282</v>
      </c>
      <c r="EB440" s="159" t="s">
        <v>282</v>
      </c>
      <c r="EC440" s="159" t="s">
        <v>282</v>
      </c>
      <c r="ED440" s="159" t="s">
        <v>282</v>
      </c>
      <c r="EE440" s="159" t="s">
        <v>282</v>
      </c>
      <c r="EF440" s="159" t="s">
        <v>282</v>
      </c>
      <c r="EG440" s="159" t="s">
        <v>282</v>
      </c>
      <c r="EH440" s="159" t="s">
        <v>282</v>
      </c>
      <c r="EI440" s="159" t="s">
        <v>282</v>
      </c>
      <c r="EJ440" s="159" t="s">
        <v>282</v>
      </c>
      <c r="EK440" s="159" t="s">
        <v>282</v>
      </c>
      <c r="EL440" s="159" t="s">
        <v>282</v>
      </c>
      <c r="EM440" s="159" t="s">
        <v>282</v>
      </c>
      <c r="EN440" s="159" t="s">
        <v>282</v>
      </c>
      <c r="EO440" s="159" t="s">
        <v>282</v>
      </c>
      <c r="EP440" s="159" t="s">
        <v>282</v>
      </c>
      <c r="EQ440" s="159" t="s">
        <v>282</v>
      </c>
      <c r="ER440" s="159" t="s">
        <v>282</v>
      </c>
      <c r="ES440" s="159" t="s">
        <v>282</v>
      </c>
      <c r="ET440" s="159" t="s">
        <v>282</v>
      </c>
      <c r="EU440" s="159" t="s">
        <v>282</v>
      </c>
      <c r="EV440" s="159" t="s">
        <v>282</v>
      </c>
      <c r="EW440" s="159" t="s">
        <v>282</v>
      </c>
      <c r="EX440" s="159" t="s">
        <v>282</v>
      </c>
      <c r="EY440" s="159" t="s">
        <v>282</v>
      </c>
      <c r="EZ440" s="159" t="s">
        <v>282</v>
      </c>
      <c r="FA440" s="159" t="s">
        <v>282</v>
      </c>
      <c r="FB440" s="159" t="s">
        <v>282</v>
      </c>
      <c r="FC440" s="159" t="s">
        <v>282</v>
      </c>
      <c r="FD440" s="159" t="s">
        <v>282</v>
      </c>
      <c r="FE440" s="159" t="s">
        <v>282</v>
      </c>
      <c r="FF440" s="159" t="s">
        <v>282</v>
      </c>
      <c r="FG440" s="159" t="s">
        <v>282</v>
      </c>
      <c r="FH440" s="159" t="s">
        <v>282</v>
      </c>
      <c r="FI440" s="159" t="s">
        <v>282</v>
      </c>
      <c r="FJ440" s="159" t="s">
        <v>282</v>
      </c>
      <c r="FK440" s="159" t="s">
        <v>282</v>
      </c>
      <c r="FL440" s="159" t="s">
        <v>282</v>
      </c>
      <c r="FM440" s="159" t="s">
        <v>282</v>
      </c>
      <c r="FN440" s="159" t="s">
        <v>282</v>
      </c>
      <c r="FO440" s="159" t="s">
        <v>282</v>
      </c>
      <c r="FP440" s="159" t="s">
        <v>282</v>
      </c>
      <c r="FQ440" s="159" t="s">
        <v>282</v>
      </c>
      <c r="FR440" s="159" t="s">
        <v>282</v>
      </c>
      <c r="FS440" s="159" t="s">
        <v>282</v>
      </c>
      <c r="FT440" s="159" t="s">
        <v>282</v>
      </c>
    </row>
    <row r="441" spans="1:176" x14ac:dyDescent="0.25">
      <c r="A441" s="161" t="s">
        <v>3298</v>
      </c>
      <c r="B441" s="159" t="s">
        <v>14980</v>
      </c>
      <c r="C441" s="331" t="s">
        <v>793</v>
      </c>
      <c r="D441" s="331" t="s">
        <v>130</v>
      </c>
      <c r="E441" s="159">
        <v>6</v>
      </c>
      <c r="F441" s="159">
        <v>2</v>
      </c>
      <c r="G441" s="159" t="s">
        <v>256</v>
      </c>
      <c r="H441" s="159" t="s">
        <v>10507</v>
      </c>
      <c r="I441" s="159">
        <v>3</v>
      </c>
      <c r="J441" s="159">
        <v>19</v>
      </c>
      <c r="K441" s="159" t="s">
        <v>194</v>
      </c>
      <c r="L441" s="159">
        <v>10</v>
      </c>
      <c r="M441" s="159">
        <v>33</v>
      </c>
      <c r="N441" s="159">
        <v>12</v>
      </c>
      <c r="O441" s="159" t="s">
        <v>194</v>
      </c>
      <c r="P441" s="159">
        <v>10</v>
      </c>
      <c r="Q441" s="159">
        <v>32</v>
      </c>
      <c r="R441" s="159">
        <v>50</v>
      </c>
      <c r="S441" s="159" t="s">
        <v>282</v>
      </c>
      <c r="T441" s="159" t="s">
        <v>282</v>
      </c>
      <c r="U441" s="159" t="s">
        <v>282</v>
      </c>
      <c r="V441" s="159" t="s">
        <v>282</v>
      </c>
      <c r="W441" s="159" t="s">
        <v>282</v>
      </c>
      <c r="X441" s="159" t="s">
        <v>282</v>
      </c>
      <c r="Y441" s="159" t="s">
        <v>282</v>
      </c>
      <c r="Z441" s="159" t="s">
        <v>282</v>
      </c>
      <c r="AA441" s="159" t="s">
        <v>282</v>
      </c>
      <c r="AB441" s="159" t="s">
        <v>282</v>
      </c>
      <c r="AC441" s="159" t="s">
        <v>282</v>
      </c>
      <c r="AD441" s="159" t="s">
        <v>282</v>
      </c>
      <c r="AE441" s="159" t="s">
        <v>282</v>
      </c>
      <c r="AF441" s="159" t="s">
        <v>282</v>
      </c>
      <c r="AG441" s="159" t="s">
        <v>282</v>
      </c>
      <c r="AH441" s="159" t="s">
        <v>282</v>
      </c>
      <c r="AI441" s="159" t="s">
        <v>282</v>
      </c>
      <c r="AJ441" s="159" t="s">
        <v>282</v>
      </c>
      <c r="AK441" s="159" t="s">
        <v>282</v>
      </c>
      <c r="AL441" s="159" t="s">
        <v>282</v>
      </c>
      <c r="AM441" s="159">
        <v>70</v>
      </c>
      <c r="AN441" s="159">
        <v>51</v>
      </c>
      <c r="AO441" s="159" t="s">
        <v>302</v>
      </c>
      <c r="AP441" s="159" t="s">
        <v>10507</v>
      </c>
      <c r="AQ441" s="159">
        <v>3</v>
      </c>
      <c r="AR441" s="159">
        <v>13</v>
      </c>
      <c r="AS441" s="159" t="s">
        <v>194</v>
      </c>
      <c r="AT441" s="159">
        <v>10</v>
      </c>
      <c r="AU441" s="159">
        <v>32</v>
      </c>
      <c r="AV441" s="159">
        <v>12</v>
      </c>
      <c r="AW441" s="159" t="s">
        <v>194</v>
      </c>
      <c r="AX441" s="159">
        <v>10</v>
      </c>
      <c r="AY441" s="159">
        <v>30</v>
      </c>
      <c r="AZ441" s="159">
        <v>50</v>
      </c>
      <c r="BA441" s="159" t="s">
        <v>282</v>
      </c>
      <c r="BB441" s="159" t="s">
        <v>282</v>
      </c>
      <c r="BC441" s="159" t="s">
        <v>282</v>
      </c>
      <c r="BD441" s="159" t="s">
        <v>282</v>
      </c>
      <c r="BE441" s="159" t="s">
        <v>282</v>
      </c>
      <c r="BF441" s="159" t="s">
        <v>282</v>
      </c>
      <c r="BG441" s="159" t="s">
        <v>282</v>
      </c>
      <c r="BH441" s="159" t="s">
        <v>282</v>
      </c>
      <c r="BI441" s="159" t="s">
        <v>282</v>
      </c>
      <c r="BJ441" s="159" t="s">
        <v>282</v>
      </c>
      <c r="BK441" s="159" t="s">
        <v>282</v>
      </c>
      <c r="BL441" s="159" t="s">
        <v>282</v>
      </c>
      <c r="BM441" s="159" t="s">
        <v>282</v>
      </c>
      <c r="BN441" s="159" t="s">
        <v>282</v>
      </c>
      <c r="BO441" s="159" t="s">
        <v>282</v>
      </c>
      <c r="BP441" s="159" t="s">
        <v>282</v>
      </c>
      <c r="BQ441" s="159" t="s">
        <v>282</v>
      </c>
      <c r="BR441" s="159" t="s">
        <v>282</v>
      </c>
      <c r="BS441" s="159" t="s">
        <v>282</v>
      </c>
      <c r="BT441" s="159" t="s">
        <v>282</v>
      </c>
      <c r="BU441" s="159">
        <v>68</v>
      </c>
      <c r="BV441" s="159">
        <v>55</v>
      </c>
      <c r="BW441" s="159" t="s">
        <v>282</v>
      </c>
      <c r="BX441" s="159" t="s">
        <v>282</v>
      </c>
      <c r="BY441" s="159" t="s">
        <v>282</v>
      </c>
      <c r="BZ441" s="159" t="s">
        <v>282</v>
      </c>
      <c r="CA441" s="159" t="s">
        <v>282</v>
      </c>
      <c r="CB441" s="159" t="s">
        <v>282</v>
      </c>
      <c r="CC441" s="159" t="s">
        <v>282</v>
      </c>
      <c r="CD441" s="159" t="s">
        <v>282</v>
      </c>
      <c r="CE441" s="159" t="s">
        <v>282</v>
      </c>
      <c r="CF441" s="159" t="s">
        <v>282</v>
      </c>
      <c r="CG441" s="159" t="s">
        <v>282</v>
      </c>
      <c r="CH441" s="159" t="s">
        <v>282</v>
      </c>
      <c r="CI441" s="159" t="s">
        <v>282</v>
      </c>
      <c r="CJ441" s="159" t="s">
        <v>282</v>
      </c>
      <c r="CK441" s="159" t="s">
        <v>282</v>
      </c>
      <c r="CL441" s="159" t="s">
        <v>282</v>
      </c>
      <c r="CM441" s="159" t="s">
        <v>282</v>
      </c>
      <c r="CN441" s="159" t="s">
        <v>282</v>
      </c>
      <c r="CO441" s="159" t="s">
        <v>282</v>
      </c>
      <c r="CP441" s="159" t="s">
        <v>282</v>
      </c>
      <c r="CQ441" s="159" t="s">
        <v>282</v>
      </c>
      <c r="CR441" s="159" t="s">
        <v>282</v>
      </c>
      <c r="CS441" s="159" t="s">
        <v>282</v>
      </c>
      <c r="CT441" s="159" t="s">
        <v>282</v>
      </c>
      <c r="CU441" s="159" t="s">
        <v>282</v>
      </c>
      <c r="CV441" s="159" t="s">
        <v>282</v>
      </c>
      <c r="CW441" s="159" t="s">
        <v>282</v>
      </c>
      <c r="CX441" s="159" t="s">
        <v>282</v>
      </c>
      <c r="CY441" s="159" t="s">
        <v>282</v>
      </c>
      <c r="CZ441" s="159" t="s">
        <v>282</v>
      </c>
      <c r="DA441" s="159" t="s">
        <v>282</v>
      </c>
      <c r="DB441" s="159" t="s">
        <v>282</v>
      </c>
      <c r="DC441" s="159" t="s">
        <v>282</v>
      </c>
      <c r="DD441" s="159" t="s">
        <v>282</v>
      </c>
      <c r="DE441" s="159" t="s">
        <v>282</v>
      </c>
      <c r="DF441" s="159" t="s">
        <v>282</v>
      </c>
      <c r="DG441" s="159" t="s">
        <v>282</v>
      </c>
      <c r="DH441" s="159" t="s">
        <v>282</v>
      </c>
      <c r="DI441" s="159" t="s">
        <v>282</v>
      </c>
      <c r="DJ441" s="159" t="s">
        <v>282</v>
      </c>
      <c r="DK441" s="159" t="s">
        <v>282</v>
      </c>
      <c r="DL441" s="159" t="s">
        <v>282</v>
      </c>
      <c r="DM441" s="159" t="s">
        <v>282</v>
      </c>
      <c r="DN441" s="159" t="s">
        <v>282</v>
      </c>
      <c r="DO441" s="159" t="s">
        <v>282</v>
      </c>
      <c r="DP441" s="159" t="s">
        <v>282</v>
      </c>
      <c r="DQ441" s="159" t="s">
        <v>282</v>
      </c>
      <c r="DR441" s="159" t="s">
        <v>282</v>
      </c>
      <c r="DS441" s="159" t="s">
        <v>282</v>
      </c>
      <c r="DT441" s="159" t="s">
        <v>282</v>
      </c>
      <c r="DU441" s="159" t="s">
        <v>282</v>
      </c>
      <c r="DV441" s="159" t="s">
        <v>282</v>
      </c>
      <c r="DW441" s="159" t="s">
        <v>282</v>
      </c>
      <c r="DX441" s="159" t="s">
        <v>282</v>
      </c>
      <c r="DY441" s="159" t="s">
        <v>282</v>
      </c>
      <c r="DZ441" s="159" t="s">
        <v>282</v>
      </c>
      <c r="EA441" s="159" t="s">
        <v>282</v>
      </c>
      <c r="EB441" s="159" t="s">
        <v>282</v>
      </c>
      <c r="EC441" s="159" t="s">
        <v>282</v>
      </c>
      <c r="ED441" s="159" t="s">
        <v>282</v>
      </c>
      <c r="EE441" s="159" t="s">
        <v>282</v>
      </c>
      <c r="EF441" s="159" t="s">
        <v>282</v>
      </c>
      <c r="EG441" s="159" t="s">
        <v>282</v>
      </c>
      <c r="EH441" s="159" t="s">
        <v>282</v>
      </c>
      <c r="EI441" s="159" t="s">
        <v>282</v>
      </c>
      <c r="EJ441" s="159" t="s">
        <v>282</v>
      </c>
      <c r="EK441" s="159" t="s">
        <v>282</v>
      </c>
      <c r="EL441" s="159" t="s">
        <v>282</v>
      </c>
      <c r="EM441" s="159" t="s">
        <v>282</v>
      </c>
      <c r="EN441" s="159" t="s">
        <v>282</v>
      </c>
      <c r="EO441" s="159" t="s">
        <v>282</v>
      </c>
      <c r="EP441" s="159" t="s">
        <v>282</v>
      </c>
      <c r="EQ441" s="159" t="s">
        <v>282</v>
      </c>
      <c r="ER441" s="159" t="s">
        <v>282</v>
      </c>
      <c r="ES441" s="159" t="s">
        <v>282</v>
      </c>
      <c r="ET441" s="159" t="s">
        <v>282</v>
      </c>
      <c r="EU441" s="159" t="s">
        <v>282</v>
      </c>
      <c r="EV441" s="159" t="s">
        <v>282</v>
      </c>
      <c r="EW441" s="159" t="s">
        <v>282</v>
      </c>
      <c r="EX441" s="159" t="s">
        <v>282</v>
      </c>
      <c r="EY441" s="159" t="s">
        <v>282</v>
      </c>
      <c r="EZ441" s="159" t="s">
        <v>282</v>
      </c>
      <c r="FA441" s="159" t="s">
        <v>282</v>
      </c>
      <c r="FB441" s="159" t="s">
        <v>282</v>
      </c>
      <c r="FC441" s="159" t="s">
        <v>282</v>
      </c>
      <c r="FD441" s="159" t="s">
        <v>282</v>
      </c>
      <c r="FE441" s="159" t="s">
        <v>282</v>
      </c>
      <c r="FF441" s="159" t="s">
        <v>282</v>
      </c>
      <c r="FG441" s="159" t="s">
        <v>282</v>
      </c>
      <c r="FH441" s="159" t="s">
        <v>282</v>
      </c>
      <c r="FI441" s="159" t="s">
        <v>282</v>
      </c>
      <c r="FJ441" s="159" t="s">
        <v>282</v>
      </c>
      <c r="FK441" s="159" t="s">
        <v>282</v>
      </c>
      <c r="FL441" s="159" t="s">
        <v>282</v>
      </c>
      <c r="FM441" s="159" t="s">
        <v>282</v>
      </c>
      <c r="FN441" s="159" t="s">
        <v>282</v>
      </c>
      <c r="FO441" s="159" t="s">
        <v>282</v>
      </c>
      <c r="FP441" s="159" t="s">
        <v>282</v>
      </c>
      <c r="FQ441" s="159" t="s">
        <v>282</v>
      </c>
      <c r="FR441" s="159" t="s">
        <v>282</v>
      </c>
      <c r="FS441" s="159" t="s">
        <v>282</v>
      </c>
      <c r="FT441" s="159" t="s">
        <v>282</v>
      </c>
    </row>
    <row r="442" spans="1:176" x14ac:dyDescent="0.25">
      <c r="A442" s="212" t="s">
        <v>516</v>
      </c>
      <c r="B442" s="159" t="s">
        <v>12103</v>
      </c>
      <c r="C442" s="66" t="str">
        <f>IF(ISNUMBER(Severity!H442)=FALSE,Severity!F442,IF(Severity!H442&gt;=0.5,"YES","NO"))</f>
        <v>YES</v>
      </c>
      <c r="D442" s="66" t="str">
        <f>IF(ISNUMBER(Severity!I442)=FALSE,Severity!G442,IF(Severity!I442&gt;0.5,"YES","NO"))</f>
        <v>NO</v>
      </c>
      <c r="E442" s="159">
        <v>8</v>
      </c>
      <c r="F442" s="159">
        <v>2</v>
      </c>
      <c r="G442" s="159" t="s">
        <v>261</v>
      </c>
      <c r="H442" s="159" t="s">
        <v>10507</v>
      </c>
      <c r="I442" s="66">
        <v>4</v>
      </c>
      <c r="J442" s="66">
        <v>10</v>
      </c>
      <c r="K442" s="159" t="s">
        <v>194</v>
      </c>
      <c r="L442" s="66">
        <v>10</v>
      </c>
      <c r="M442" s="66">
        <v>75</v>
      </c>
      <c r="N442" s="66">
        <v>12</v>
      </c>
      <c r="O442" s="159" t="s">
        <v>194</v>
      </c>
      <c r="P442" s="159">
        <v>10</v>
      </c>
      <c r="Q442" s="66">
        <v>105</v>
      </c>
      <c r="R442" s="66">
        <v>50</v>
      </c>
      <c r="S442" s="159" t="s">
        <v>194</v>
      </c>
      <c r="T442" s="159">
        <v>10</v>
      </c>
      <c r="U442" s="66">
        <v>36.299999999999997</v>
      </c>
      <c r="V442" s="66">
        <v>4.8</v>
      </c>
      <c r="W442" s="159">
        <v>138</v>
      </c>
      <c r="X442" s="159" t="s">
        <v>282</v>
      </c>
      <c r="Y442" s="159" t="s">
        <v>282</v>
      </c>
      <c r="Z442" s="159" t="s">
        <v>282</v>
      </c>
      <c r="AA442" s="159" t="s">
        <v>282</v>
      </c>
      <c r="AB442" s="159" t="s">
        <v>282</v>
      </c>
      <c r="AC442" s="159" t="s">
        <v>282</v>
      </c>
      <c r="AD442" s="159" t="s">
        <v>282</v>
      </c>
      <c r="AE442" s="159" t="s">
        <v>282</v>
      </c>
      <c r="AF442" s="159" t="s">
        <v>282</v>
      </c>
      <c r="AG442" s="66">
        <v>-22.4</v>
      </c>
      <c r="AH442" s="159" t="s">
        <v>282</v>
      </c>
      <c r="AI442" s="66">
        <v>138</v>
      </c>
      <c r="AJ442" s="159" t="s">
        <v>282</v>
      </c>
      <c r="AK442" s="159" t="s">
        <v>282</v>
      </c>
      <c r="AL442" s="159" t="s">
        <v>282</v>
      </c>
      <c r="AM442" s="66">
        <v>142</v>
      </c>
      <c r="AN442" s="159">
        <v>132</v>
      </c>
      <c r="AO442" s="159" t="s">
        <v>257</v>
      </c>
      <c r="AP442" s="159" t="s">
        <v>10507</v>
      </c>
      <c r="AQ442" s="66">
        <v>9</v>
      </c>
      <c r="AR442" s="159">
        <v>25</v>
      </c>
      <c r="AS442" s="159" t="s">
        <v>194</v>
      </c>
      <c r="AT442" s="66">
        <v>10</v>
      </c>
      <c r="AU442" s="66">
        <v>61</v>
      </c>
      <c r="AV442" s="66">
        <v>12</v>
      </c>
      <c r="AW442" s="159" t="s">
        <v>194</v>
      </c>
      <c r="AX442" s="159">
        <v>10</v>
      </c>
      <c r="AY442" s="66">
        <v>87</v>
      </c>
      <c r="AZ442" s="66">
        <v>50</v>
      </c>
      <c r="BA442" s="159" t="s">
        <v>194</v>
      </c>
      <c r="BB442" s="159">
        <v>10</v>
      </c>
      <c r="BC442" s="66">
        <v>35.700000000000003</v>
      </c>
      <c r="BD442" s="159">
        <v>4.4000000000000004</v>
      </c>
      <c r="BE442" s="159">
        <v>142</v>
      </c>
      <c r="BF442" s="159" t="s">
        <v>282</v>
      </c>
      <c r="BG442" s="159" t="s">
        <v>282</v>
      </c>
      <c r="BH442" s="159" t="s">
        <v>282</v>
      </c>
      <c r="BI442" s="159" t="s">
        <v>282</v>
      </c>
      <c r="BJ442" s="159" t="s">
        <v>282</v>
      </c>
      <c r="BK442" s="159" t="s">
        <v>282</v>
      </c>
      <c r="BL442" s="159" t="s">
        <v>282</v>
      </c>
      <c r="BM442" s="159" t="s">
        <v>282</v>
      </c>
      <c r="BN442" s="159" t="s">
        <v>282</v>
      </c>
      <c r="BO442" s="66">
        <v>-20.3</v>
      </c>
      <c r="BP442" s="159" t="s">
        <v>282</v>
      </c>
      <c r="BQ442" s="66">
        <v>142</v>
      </c>
      <c r="BR442" s="159" t="s">
        <v>282</v>
      </c>
      <c r="BS442" s="159" t="s">
        <v>282</v>
      </c>
      <c r="BT442" s="159" t="s">
        <v>282</v>
      </c>
      <c r="BU442" s="66">
        <v>152</v>
      </c>
      <c r="BV442" s="159">
        <v>127</v>
      </c>
      <c r="BW442" s="159" t="s">
        <v>282</v>
      </c>
      <c r="BX442" s="159" t="s">
        <v>282</v>
      </c>
      <c r="BY442" s="159" t="s">
        <v>282</v>
      </c>
      <c r="BZ442" s="159" t="s">
        <v>282</v>
      </c>
      <c r="CA442" s="159" t="s">
        <v>282</v>
      </c>
      <c r="CB442" s="159" t="s">
        <v>282</v>
      </c>
      <c r="CC442" s="159" t="s">
        <v>282</v>
      </c>
      <c r="CD442" s="159" t="s">
        <v>282</v>
      </c>
      <c r="CE442" s="159" t="s">
        <v>282</v>
      </c>
      <c r="CF442" s="159" t="s">
        <v>282</v>
      </c>
      <c r="CG442" s="159" t="s">
        <v>282</v>
      </c>
      <c r="CH442" s="159" t="s">
        <v>282</v>
      </c>
      <c r="CI442" s="159" t="s">
        <v>282</v>
      </c>
      <c r="CJ442" s="159" t="s">
        <v>282</v>
      </c>
      <c r="CK442" s="159" t="s">
        <v>282</v>
      </c>
      <c r="CL442" s="159" t="s">
        <v>282</v>
      </c>
      <c r="CM442" s="159" t="s">
        <v>282</v>
      </c>
      <c r="CN442" s="159" t="s">
        <v>282</v>
      </c>
      <c r="CO442" s="159" t="s">
        <v>282</v>
      </c>
      <c r="CP442" s="159" t="s">
        <v>282</v>
      </c>
      <c r="CQ442" s="159" t="s">
        <v>282</v>
      </c>
      <c r="CR442" s="159" t="s">
        <v>282</v>
      </c>
      <c r="CS442" s="159" t="s">
        <v>282</v>
      </c>
      <c r="CT442" s="159" t="s">
        <v>282</v>
      </c>
      <c r="CU442" s="159" t="s">
        <v>282</v>
      </c>
      <c r="CV442" s="159" t="s">
        <v>282</v>
      </c>
      <c r="CW442" s="159" t="s">
        <v>282</v>
      </c>
      <c r="CX442" s="159" t="s">
        <v>282</v>
      </c>
      <c r="CY442" s="159" t="s">
        <v>282</v>
      </c>
      <c r="CZ442" s="159" t="s">
        <v>282</v>
      </c>
      <c r="DA442" s="159" t="s">
        <v>282</v>
      </c>
      <c r="DB442" s="159" t="s">
        <v>282</v>
      </c>
      <c r="DC442" s="159" t="s">
        <v>282</v>
      </c>
      <c r="DD442" s="159" t="s">
        <v>282</v>
      </c>
      <c r="DE442" s="159" t="s">
        <v>282</v>
      </c>
      <c r="DF442" s="159" t="s">
        <v>282</v>
      </c>
      <c r="DG442" s="159" t="s">
        <v>282</v>
      </c>
      <c r="DH442" s="159" t="s">
        <v>282</v>
      </c>
      <c r="DI442" s="159" t="s">
        <v>282</v>
      </c>
      <c r="DJ442" s="159" t="s">
        <v>282</v>
      </c>
      <c r="DK442" s="159" t="s">
        <v>282</v>
      </c>
      <c r="DL442" s="159" t="s">
        <v>282</v>
      </c>
      <c r="DM442" s="159" t="s">
        <v>282</v>
      </c>
      <c r="DN442" s="159" t="s">
        <v>282</v>
      </c>
      <c r="DO442" s="159" t="s">
        <v>282</v>
      </c>
      <c r="DP442" s="159" t="s">
        <v>282</v>
      </c>
      <c r="DQ442" s="159" t="s">
        <v>282</v>
      </c>
      <c r="DR442" s="159" t="s">
        <v>282</v>
      </c>
      <c r="DS442" s="159" t="s">
        <v>282</v>
      </c>
      <c r="DT442" s="159" t="s">
        <v>282</v>
      </c>
      <c r="DU442" s="159" t="s">
        <v>282</v>
      </c>
      <c r="DV442" s="159" t="s">
        <v>282</v>
      </c>
      <c r="DW442" s="159" t="s">
        <v>282</v>
      </c>
      <c r="DX442" s="159" t="s">
        <v>282</v>
      </c>
      <c r="DY442" s="159" t="s">
        <v>282</v>
      </c>
      <c r="DZ442" s="159" t="s">
        <v>282</v>
      </c>
      <c r="EA442" s="159" t="s">
        <v>282</v>
      </c>
      <c r="EB442" s="159" t="s">
        <v>282</v>
      </c>
      <c r="EC442" s="159" t="s">
        <v>282</v>
      </c>
      <c r="ED442" s="159" t="s">
        <v>282</v>
      </c>
      <c r="EE442" s="159" t="s">
        <v>282</v>
      </c>
      <c r="EF442" s="159" t="s">
        <v>282</v>
      </c>
      <c r="EG442" s="159" t="s">
        <v>282</v>
      </c>
      <c r="EH442" s="159" t="s">
        <v>282</v>
      </c>
      <c r="EI442" s="159" t="s">
        <v>282</v>
      </c>
      <c r="EJ442" s="159" t="s">
        <v>282</v>
      </c>
      <c r="EK442" s="159" t="s">
        <v>282</v>
      </c>
      <c r="EL442" s="159" t="s">
        <v>282</v>
      </c>
      <c r="EM442" s="159" t="s">
        <v>282</v>
      </c>
      <c r="EN442" s="159" t="s">
        <v>282</v>
      </c>
      <c r="EO442" s="159" t="s">
        <v>282</v>
      </c>
      <c r="EP442" s="159" t="s">
        <v>282</v>
      </c>
      <c r="EQ442" s="159" t="s">
        <v>282</v>
      </c>
      <c r="ER442" s="159" t="s">
        <v>282</v>
      </c>
      <c r="ES442" s="159" t="s">
        <v>282</v>
      </c>
      <c r="ET442" s="159" t="s">
        <v>282</v>
      </c>
      <c r="EU442" s="159" t="s">
        <v>282</v>
      </c>
      <c r="EV442" s="159" t="s">
        <v>282</v>
      </c>
      <c r="EW442" s="159" t="s">
        <v>282</v>
      </c>
      <c r="EX442" s="159" t="s">
        <v>282</v>
      </c>
      <c r="EY442" s="159" t="s">
        <v>282</v>
      </c>
      <c r="EZ442" s="159" t="s">
        <v>282</v>
      </c>
      <c r="FA442" s="159" t="s">
        <v>282</v>
      </c>
      <c r="FB442" s="159" t="s">
        <v>282</v>
      </c>
      <c r="FC442" s="159" t="s">
        <v>282</v>
      </c>
      <c r="FD442" s="159" t="s">
        <v>282</v>
      </c>
      <c r="FE442" s="159" t="s">
        <v>282</v>
      </c>
      <c r="FF442" s="159" t="s">
        <v>282</v>
      </c>
      <c r="FG442" s="159" t="s">
        <v>282</v>
      </c>
      <c r="FH442" s="159" t="s">
        <v>282</v>
      </c>
      <c r="FI442" s="159" t="s">
        <v>282</v>
      </c>
      <c r="FJ442" s="159" t="s">
        <v>282</v>
      </c>
      <c r="FK442" s="159" t="s">
        <v>282</v>
      </c>
      <c r="FL442" s="159" t="s">
        <v>282</v>
      </c>
      <c r="FM442" s="159" t="s">
        <v>282</v>
      </c>
      <c r="FN442" s="159" t="s">
        <v>282</v>
      </c>
      <c r="FO442" s="159" t="s">
        <v>282</v>
      </c>
      <c r="FP442" s="159" t="s">
        <v>282</v>
      </c>
      <c r="FQ442" s="159" t="s">
        <v>282</v>
      </c>
      <c r="FR442" s="159" t="s">
        <v>282</v>
      </c>
      <c r="FS442" s="159" t="s">
        <v>282</v>
      </c>
      <c r="FT442" s="159" t="s">
        <v>282</v>
      </c>
    </row>
    <row r="443" spans="1:176" x14ac:dyDescent="0.25">
      <c r="A443" s="66" t="s">
        <v>508</v>
      </c>
      <c r="B443" s="159" t="s">
        <v>12117</v>
      </c>
      <c r="C443" s="66" t="str">
        <f>IF(ISNUMBER(Severity!H443)=FALSE,Severity!F443,IF(Severity!H443&gt;=0.5,"YES","NO"))</f>
        <v>YES</v>
      </c>
      <c r="D443" s="66" t="str">
        <f>IF(ISNUMBER(Severity!I443)=FALSE,Severity!G443,IF(Severity!I443&gt;0.5,"YES","NO"))</f>
        <v>NO</v>
      </c>
      <c r="E443" s="159">
        <v>12</v>
      </c>
      <c r="F443" s="159">
        <v>2</v>
      </c>
      <c r="G443" s="66" t="s">
        <v>10458</v>
      </c>
      <c r="H443" s="159" t="s">
        <v>183</v>
      </c>
      <c r="I443" s="159" t="s">
        <v>282</v>
      </c>
      <c r="J443" s="159">
        <v>10</v>
      </c>
      <c r="K443" s="159" t="s">
        <v>299</v>
      </c>
      <c r="L443" s="66">
        <v>17</v>
      </c>
      <c r="M443" s="66">
        <v>41</v>
      </c>
      <c r="N443" s="66">
        <v>7</v>
      </c>
      <c r="O443" s="159" t="s">
        <v>299</v>
      </c>
      <c r="P443" s="159">
        <v>17</v>
      </c>
      <c r="Q443" s="159">
        <v>44</v>
      </c>
      <c r="R443" s="159">
        <v>50</v>
      </c>
      <c r="S443" s="159" t="s">
        <v>299</v>
      </c>
      <c r="T443" s="159">
        <v>17</v>
      </c>
      <c r="U443" s="66">
        <v>21.12</v>
      </c>
      <c r="V443" s="66">
        <v>5.26</v>
      </c>
      <c r="W443" s="159">
        <v>50</v>
      </c>
      <c r="X443" s="159" t="s">
        <v>282</v>
      </c>
      <c r="Y443" s="159" t="s">
        <v>282</v>
      </c>
      <c r="Z443" s="159" t="s">
        <v>282</v>
      </c>
      <c r="AA443" s="159" t="s">
        <v>282</v>
      </c>
      <c r="AB443" s="159" t="s">
        <v>282</v>
      </c>
      <c r="AC443" s="159" t="s">
        <v>282</v>
      </c>
      <c r="AD443" s="159" t="s">
        <v>282</v>
      </c>
      <c r="AE443" s="159" t="s">
        <v>282</v>
      </c>
      <c r="AF443" s="159" t="s">
        <v>282</v>
      </c>
      <c r="AG443" s="66">
        <v>-17.309999999999999</v>
      </c>
      <c r="AH443" s="159" t="s">
        <v>282</v>
      </c>
      <c r="AI443" s="66">
        <v>50</v>
      </c>
      <c r="AJ443" s="159" t="s">
        <v>282</v>
      </c>
      <c r="AK443" s="159" t="s">
        <v>282</v>
      </c>
      <c r="AL443" s="159" t="s">
        <v>282</v>
      </c>
      <c r="AM443" s="159">
        <v>50</v>
      </c>
      <c r="AN443" s="159">
        <v>40</v>
      </c>
      <c r="AO443" s="159" t="s">
        <v>255</v>
      </c>
      <c r="AP443" s="159" t="s">
        <v>10507</v>
      </c>
      <c r="AQ443" s="66">
        <v>3</v>
      </c>
      <c r="AR443" s="159">
        <v>30</v>
      </c>
      <c r="AS443" s="159" t="s">
        <v>299</v>
      </c>
      <c r="AT443" s="66">
        <v>17</v>
      </c>
      <c r="AU443" s="159">
        <v>24</v>
      </c>
      <c r="AV443" s="159">
        <v>7</v>
      </c>
      <c r="AW443" s="159" t="s">
        <v>299</v>
      </c>
      <c r="AX443" s="159">
        <v>17</v>
      </c>
      <c r="AY443" s="159">
        <v>33</v>
      </c>
      <c r="AZ443" s="159">
        <v>50</v>
      </c>
      <c r="BA443" s="159" t="s">
        <v>299</v>
      </c>
      <c r="BB443" s="159">
        <v>17</v>
      </c>
      <c r="BC443" s="66">
        <v>21.62</v>
      </c>
      <c r="BD443" s="159">
        <v>5.42</v>
      </c>
      <c r="BE443" s="159">
        <v>50</v>
      </c>
      <c r="BF443" s="159" t="s">
        <v>282</v>
      </c>
      <c r="BG443" s="159" t="s">
        <v>282</v>
      </c>
      <c r="BH443" s="159" t="s">
        <v>282</v>
      </c>
      <c r="BI443" s="159" t="s">
        <v>282</v>
      </c>
      <c r="BJ443" s="159" t="s">
        <v>282</v>
      </c>
      <c r="BK443" s="159" t="s">
        <v>282</v>
      </c>
      <c r="BL443" s="159" t="s">
        <v>282</v>
      </c>
      <c r="BM443" s="159" t="s">
        <v>282</v>
      </c>
      <c r="BN443" s="159" t="s">
        <v>282</v>
      </c>
      <c r="BO443" s="66">
        <v>-14.22</v>
      </c>
      <c r="BP443" s="159" t="s">
        <v>282</v>
      </c>
      <c r="BQ443" s="66">
        <v>50</v>
      </c>
      <c r="BR443" s="159" t="s">
        <v>282</v>
      </c>
      <c r="BS443" s="159" t="s">
        <v>282</v>
      </c>
      <c r="BT443" s="159" t="s">
        <v>282</v>
      </c>
      <c r="BU443" s="159">
        <v>50</v>
      </c>
      <c r="BV443" s="159">
        <v>20</v>
      </c>
      <c r="BW443" s="159" t="s">
        <v>282</v>
      </c>
      <c r="BX443" s="159" t="s">
        <v>282</v>
      </c>
      <c r="BY443" s="159" t="s">
        <v>282</v>
      </c>
      <c r="BZ443" s="159" t="s">
        <v>282</v>
      </c>
      <c r="CA443" s="159" t="s">
        <v>282</v>
      </c>
      <c r="CB443" s="159" t="s">
        <v>282</v>
      </c>
      <c r="CC443" s="159" t="s">
        <v>282</v>
      </c>
      <c r="CD443" s="159" t="s">
        <v>282</v>
      </c>
      <c r="CE443" s="159" t="s">
        <v>282</v>
      </c>
      <c r="CF443" s="159" t="s">
        <v>282</v>
      </c>
      <c r="CG443" s="159" t="s">
        <v>282</v>
      </c>
      <c r="CH443" s="159" t="s">
        <v>282</v>
      </c>
      <c r="CI443" s="159" t="s">
        <v>282</v>
      </c>
      <c r="CJ443" s="159" t="s">
        <v>282</v>
      </c>
      <c r="CK443" s="159" t="s">
        <v>282</v>
      </c>
      <c r="CL443" s="159" t="s">
        <v>282</v>
      </c>
      <c r="CM443" s="159" t="s">
        <v>282</v>
      </c>
      <c r="CN443" s="159" t="s">
        <v>282</v>
      </c>
      <c r="CO443" s="159" t="s">
        <v>282</v>
      </c>
      <c r="CP443" s="159" t="s">
        <v>282</v>
      </c>
      <c r="CQ443" s="159" t="s">
        <v>282</v>
      </c>
      <c r="CR443" s="159" t="s">
        <v>282</v>
      </c>
      <c r="CS443" s="159" t="s">
        <v>282</v>
      </c>
      <c r="CT443" s="159" t="s">
        <v>282</v>
      </c>
      <c r="CU443" s="159" t="s">
        <v>282</v>
      </c>
      <c r="CV443" s="159" t="s">
        <v>282</v>
      </c>
      <c r="CW443" s="159" t="s">
        <v>282</v>
      </c>
      <c r="CX443" s="159" t="s">
        <v>282</v>
      </c>
      <c r="CY443" s="159" t="s">
        <v>282</v>
      </c>
      <c r="CZ443" s="159" t="s">
        <v>282</v>
      </c>
      <c r="DA443" s="159" t="s">
        <v>282</v>
      </c>
      <c r="DB443" s="159" t="s">
        <v>282</v>
      </c>
      <c r="DC443" s="159" t="s">
        <v>282</v>
      </c>
      <c r="DD443" s="159" t="s">
        <v>282</v>
      </c>
      <c r="DE443" s="159" t="s">
        <v>282</v>
      </c>
      <c r="DF443" s="159" t="s">
        <v>282</v>
      </c>
      <c r="DG443" s="159" t="s">
        <v>282</v>
      </c>
      <c r="DH443" s="159" t="s">
        <v>282</v>
      </c>
      <c r="DI443" s="159" t="s">
        <v>282</v>
      </c>
      <c r="DJ443" s="159" t="s">
        <v>282</v>
      </c>
      <c r="DK443" s="159" t="s">
        <v>282</v>
      </c>
      <c r="DL443" s="159" t="s">
        <v>282</v>
      </c>
      <c r="DM443" s="159" t="s">
        <v>282</v>
      </c>
      <c r="DN443" s="159" t="s">
        <v>282</v>
      </c>
      <c r="DO443" s="159" t="s">
        <v>282</v>
      </c>
      <c r="DP443" s="159" t="s">
        <v>282</v>
      </c>
      <c r="DQ443" s="159" t="s">
        <v>282</v>
      </c>
      <c r="DR443" s="159" t="s">
        <v>282</v>
      </c>
      <c r="DS443" s="159" t="s">
        <v>282</v>
      </c>
      <c r="DT443" s="159" t="s">
        <v>282</v>
      </c>
      <c r="DU443" s="159" t="s">
        <v>282</v>
      </c>
      <c r="DV443" s="159" t="s">
        <v>282</v>
      </c>
      <c r="DW443" s="159" t="s">
        <v>282</v>
      </c>
      <c r="DX443" s="159" t="s">
        <v>282</v>
      </c>
      <c r="DY443" s="159" t="s">
        <v>282</v>
      </c>
      <c r="DZ443" s="159" t="s">
        <v>282</v>
      </c>
      <c r="EA443" s="159" t="s">
        <v>282</v>
      </c>
      <c r="EB443" s="159" t="s">
        <v>282</v>
      </c>
      <c r="EC443" s="159" t="s">
        <v>282</v>
      </c>
      <c r="ED443" s="159" t="s">
        <v>282</v>
      </c>
      <c r="EE443" s="159" t="s">
        <v>282</v>
      </c>
      <c r="EF443" s="159" t="s">
        <v>282</v>
      </c>
      <c r="EG443" s="159" t="s">
        <v>282</v>
      </c>
      <c r="EH443" s="159" t="s">
        <v>282</v>
      </c>
      <c r="EI443" s="159" t="s">
        <v>282</v>
      </c>
      <c r="EJ443" s="159" t="s">
        <v>282</v>
      </c>
      <c r="EK443" s="159" t="s">
        <v>282</v>
      </c>
      <c r="EL443" s="159" t="s">
        <v>282</v>
      </c>
      <c r="EM443" s="159" t="s">
        <v>282</v>
      </c>
      <c r="EN443" s="159" t="s">
        <v>282</v>
      </c>
      <c r="EO443" s="159" t="s">
        <v>282</v>
      </c>
      <c r="EP443" s="159" t="s">
        <v>282</v>
      </c>
      <c r="EQ443" s="159" t="s">
        <v>282</v>
      </c>
      <c r="ER443" s="159" t="s">
        <v>282</v>
      </c>
      <c r="ES443" s="159" t="s">
        <v>282</v>
      </c>
      <c r="ET443" s="159" t="s">
        <v>282</v>
      </c>
      <c r="EU443" s="159" t="s">
        <v>282</v>
      </c>
      <c r="EV443" s="159" t="s">
        <v>282</v>
      </c>
      <c r="EW443" s="159" t="s">
        <v>282</v>
      </c>
      <c r="EX443" s="159" t="s">
        <v>282</v>
      </c>
      <c r="EY443" s="159" t="s">
        <v>282</v>
      </c>
      <c r="EZ443" s="159" t="s">
        <v>282</v>
      </c>
      <c r="FA443" s="159" t="s">
        <v>282</v>
      </c>
      <c r="FB443" s="159" t="s">
        <v>282</v>
      </c>
      <c r="FC443" s="159" t="s">
        <v>282</v>
      </c>
      <c r="FD443" s="159" t="s">
        <v>282</v>
      </c>
      <c r="FE443" s="159" t="s">
        <v>282</v>
      </c>
      <c r="FF443" s="159" t="s">
        <v>282</v>
      </c>
      <c r="FG443" s="159" t="s">
        <v>282</v>
      </c>
      <c r="FH443" s="159" t="s">
        <v>282</v>
      </c>
      <c r="FI443" s="159" t="s">
        <v>282</v>
      </c>
      <c r="FJ443" s="159" t="s">
        <v>282</v>
      </c>
      <c r="FK443" s="159" t="s">
        <v>282</v>
      </c>
      <c r="FL443" s="159" t="s">
        <v>282</v>
      </c>
      <c r="FM443" s="159" t="s">
        <v>282</v>
      </c>
      <c r="FN443" s="159" t="s">
        <v>282</v>
      </c>
      <c r="FO443" s="159" t="s">
        <v>282</v>
      </c>
      <c r="FP443" s="159" t="s">
        <v>282</v>
      </c>
      <c r="FQ443" s="159" t="s">
        <v>282</v>
      </c>
      <c r="FR443" s="159" t="s">
        <v>282</v>
      </c>
      <c r="FS443" s="159" t="s">
        <v>282</v>
      </c>
      <c r="FT443" s="159" t="s">
        <v>282</v>
      </c>
    </row>
    <row r="444" spans="1:176" x14ac:dyDescent="0.25">
      <c r="A444" s="66" t="s">
        <v>622</v>
      </c>
      <c r="B444" s="159" t="s">
        <v>282</v>
      </c>
      <c r="C444" s="66" t="str">
        <f>IF(ISNUMBER(Severity!H444)=FALSE,Severity!F444,IF(Severity!H444&gt;=0.5,"YES","NO"))</f>
        <v>NO</v>
      </c>
      <c r="D444" s="66" t="str">
        <f>IF(ISNUMBER(Severity!I444)=FALSE,Severity!G444,IF(Severity!I444&gt;0.5,"YES","NO"))</f>
        <v>YES</v>
      </c>
      <c r="E444" s="159">
        <v>4</v>
      </c>
      <c r="F444" s="159">
        <v>2</v>
      </c>
      <c r="G444" s="66" t="s">
        <v>4698</v>
      </c>
      <c r="H444" s="159" t="s">
        <v>183</v>
      </c>
      <c r="I444" s="159" t="s">
        <v>282</v>
      </c>
      <c r="J444" s="159">
        <v>3</v>
      </c>
      <c r="K444" s="159" t="s">
        <v>282</v>
      </c>
      <c r="L444" s="159" t="s">
        <v>282</v>
      </c>
      <c r="M444" s="159" t="s">
        <v>282</v>
      </c>
      <c r="N444" s="159" t="s">
        <v>282</v>
      </c>
      <c r="O444" s="159" t="s">
        <v>282</v>
      </c>
      <c r="P444" s="159" t="s">
        <v>282</v>
      </c>
      <c r="Q444" s="159" t="s">
        <v>282</v>
      </c>
      <c r="R444" s="159" t="s">
        <v>282</v>
      </c>
      <c r="S444" s="159" t="s">
        <v>299</v>
      </c>
      <c r="T444" s="159">
        <v>17</v>
      </c>
      <c r="U444" s="66">
        <v>11.23</v>
      </c>
      <c r="V444" s="66">
        <v>6.57</v>
      </c>
      <c r="W444" s="159">
        <v>13</v>
      </c>
      <c r="X444" s="159" t="s">
        <v>282</v>
      </c>
      <c r="Y444" s="159" t="s">
        <v>282</v>
      </c>
      <c r="Z444" s="159" t="s">
        <v>282</v>
      </c>
      <c r="AA444" s="66">
        <v>5.46</v>
      </c>
      <c r="AB444" s="66">
        <v>4.96</v>
      </c>
      <c r="AC444" s="66">
        <v>13</v>
      </c>
      <c r="AD444" s="159" t="s">
        <v>282</v>
      </c>
      <c r="AE444" s="159" t="s">
        <v>282</v>
      </c>
      <c r="AF444" s="159" t="s">
        <v>282</v>
      </c>
      <c r="AG444" s="159" t="s">
        <v>282</v>
      </c>
      <c r="AH444" s="159" t="s">
        <v>282</v>
      </c>
      <c r="AI444" s="159" t="s">
        <v>282</v>
      </c>
      <c r="AJ444" s="159" t="s">
        <v>282</v>
      </c>
      <c r="AK444" s="159" t="s">
        <v>282</v>
      </c>
      <c r="AL444" s="159" t="s">
        <v>282</v>
      </c>
      <c r="AM444" s="159">
        <v>13</v>
      </c>
      <c r="AN444" s="159">
        <v>10</v>
      </c>
      <c r="AO444" s="159" t="s">
        <v>636</v>
      </c>
      <c r="AP444" s="159" t="s">
        <v>282</v>
      </c>
      <c r="AQ444" s="66" t="s">
        <v>282</v>
      </c>
      <c r="AR444" s="159">
        <v>0</v>
      </c>
      <c r="AS444" s="159" t="s">
        <v>282</v>
      </c>
      <c r="AT444" s="159" t="s">
        <v>282</v>
      </c>
      <c r="AU444" s="159" t="s">
        <v>282</v>
      </c>
      <c r="AV444" s="159" t="s">
        <v>282</v>
      </c>
      <c r="AW444" s="159" t="s">
        <v>282</v>
      </c>
      <c r="AX444" s="159" t="s">
        <v>282</v>
      </c>
      <c r="AY444" s="159" t="s">
        <v>282</v>
      </c>
      <c r="AZ444" s="159" t="s">
        <v>282</v>
      </c>
      <c r="BA444" s="159" t="s">
        <v>299</v>
      </c>
      <c r="BB444" s="159">
        <v>17</v>
      </c>
      <c r="BC444" s="66">
        <v>12</v>
      </c>
      <c r="BD444" s="66">
        <v>5.67</v>
      </c>
      <c r="BE444" s="159">
        <v>13</v>
      </c>
      <c r="BF444" s="159" t="s">
        <v>282</v>
      </c>
      <c r="BG444" s="159" t="s">
        <v>282</v>
      </c>
      <c r="BH444" s="159" t="s">
        <v>282</v>
      </c>
      <c r="BI444" s="66">
        <v>10.85</v>
      </c>
      <c r="BJ444" s="66">
        <v>4.96</v>
      </c>
      <c r="BK444" s="66">
        <v>13</v>
      </c>
      <c r="BL444" s="159" t="s">
        <v>282</v>
      </c>
      <c r="BM444" s="159" t="s">
        <v>282</v>
      </c>
      <c r="BN444" s="159" t="s">
        <v>282</v>
      </c>
      <c r="BO444" s="159" t="s">
        <v>282</v>
      </c>
      <c r="BP444" s="159" t="s">
        <v>282</v>
      </c>
      <c r="BQ444" s="159" t="s">
        <v>282</v>
      </c>
      <c r="BR444" s="159" t="s">
        <v>282</v>
      </c>
      <c r="BS444" s="159" t="s">
        <v>282</v>
      </c>
      <c r="BT444" s="159" t="s">
        <v>282</v>
      </c>
      <c r="BU444" s="159">
        <v>13</v>
      </c>
      <c r="BV444" s="159">
        <v>13</v>
      </c>
      <c r="BW444" s="159" t="s">
        <v>282</v>
      </c>
      <c r="BX444" s="159" t="s">
        <v>282</v>
      </c>
      <c r="BY444" s="159" t="s">
        <v>282</v>
      </c>
      <c r="BZ444" s="159" t="s">
        <v>282</v>
      </c>
      <c r="CA444" s="159" t="s">
        <v>282</v>
      </c>
      <c r="CB444" s="159" t="s">
        <v>282</v>
      </c>
      <c r="CC444" s="159" t="s">
        <v>282</v>
      </c>
      <c r="CD444" s="159" t="s">
        <v>282</v>
      </c>
      <c r="CE444" s="159" t="s">
        <v>282</v>
      </c>
      <c r="CF444" s="159" t="s">
        <v>282</v>
      </c>
      <c r="CG444" s="159" t="s">
        <v>282</v>
      </c>
      <c r="CH444" s="159" t="s">
        <v>282</v>
      </c>
      <c r="CI444" s="159" t="s">
        <v>282</v>
      </c>
      <c r="CJ444" s="159" t="s">
        <v>282</v>
      </c>
      <c r="CK444" s="159" t="s">
        <v>282</v>
      </c>
      <c r="CL444" s="159" t="s">
        <v>282</v>
      </c>
      <c r="CM444" s="159" t="s">
        <v>282</v>
      </c>
      <c r="CN444" s="159" t="s">
        <v>282</v>
      </c>
      <c r="CO444" s="159" t="s">
        <v>282</v>
      </c>
      <c r="CP444" s="159" t="s">
        <v>282</v>
      </c>
      <c r="CQ444" s="159" t="s">
        <v>282</v>
      </c>
      <c r="CR444" s="159" t="s">
        <v>282</v>
      </c>
      <c r="CS444" s="159" t="s">
        <v>282</v>
      </c>
      <c r="CT444" s="159" t="s">
        <v>282</v>
      </c>
      <c r="CU444" s="159" t="s">
        <v>282</v>
      </c>
      <c r="CV444" s="159" t="s">
        <v>282</v>
      </c>
      <c r="CW444" s="159" t="s">
        <v>282</v>
      </c>
      <c r="CX444" s="159" t="s">
        <v>282</v>
      </c>
      <c r="CY444" s="159" t="s">
        <v>282</v>
      </c>
      <c r="CZ444" s="159" t="s">
        <v>282</v>
      </c>
      <c r="DA444" s="159" t="s">
        <v>282</v>
      </c>
      <c r="DB444" s="159" t="s">
        <v>282</v>
      </c>
      <c r="DC444" s="159" t="s">
        <v>282</v>
      </c>
      <c r="DD444" s="159" t="s">
        <v>282</v>
      </c>
      <c r="DE444" s="159" t="s">
        <v>282</v>
      </c>
      <c r="DF444" s="159" t="s">
        <v>282</v>
      </c>
      <c r="DG444" s="159" t="s">
        <v>282</v>
      </c>
      <c r="DH444" s="159" t="s">
        <v>282</v>
      </c>
      <c r="DI444" s="159" t="s">
        <v>282</v>
      </c>
      <c r="DJ444" s="159" t="s">
        <v>282</v>
      </c>
      <c r="DK444" s="159" t="s">
        <v>282</v>
      </c>
      <c r="DL444" s="159" t="s">
        <v>282</v>
      </c>
      <c r="DM444" s="159" t="s">
        <v>282</v>
      </c>
      <c r="DN444" s="159" t="s">
        <v>282</v>
      </c>
      <c r="DO444" s="159" t="s">
        <v>282</v>
      </c>
      <c r="DP444" s="159" t="s">
        <v>282</v>
      </c>
      <c r="DQ444" s="159" t="s">
        <v>282</v>
      </c>
      <c r="DR444" s="159" t="s">
        <v>282</v>
      </c>
      <c r="DS444" s="159" t="s">
        <v>282</v>
      </c>
      <c r="DT444" s="159" t="s">
        <v>282</v>
      </c>
      <c r="DU444" s="159" t="s">
        <v>282</v>
      </c>
      <c r="DV444" s="159" t="s">
        <v>282</v>
      </c>
      <c r="DW444" s="159" t="s">
        <v>282</v>
      </c>
      <c r="DX444" s="159" t="s">
        <v>282</v>
      </c>
      <c r="DY444" s="159" t="s">
        <v>282</v>
      </c>
      <c r="DZ444" s="159" t="s">
        <v>282</v>
      </c>
      <c r="EA444" s="159" t="s">
        <v>282</v>
      </c>
      <c r="EB444" s="159" t="s">
        <v>282</v>
      </c>
      <c r="EC444" s="159" t="s">
        <v>282</v>
      </c>
      <c r="ED444" s="159" t="s">
        <v>282</v>
      </c>
      <c r="EE444" s="159" t="s">
        <v>282</v>
      </c>
      <c r="EF444" s="159" t="s">
        <v>282</v>
      </c>
      <c r="EG444" s="159" t="s">
        <v>282</v>
      </c>
      <c r="EH444" s="159" t="s">
        <v>282</v>
      </c>
      <c r="EI444" s="159" t="s">
        <v>282</v>
      </c>
      <c r="EJ444" s="159" t="s">
        <v>282</v>
      </c>
      <c r="EK444" s="159" t="s">
        <v>282</v>
      </c>
      <c r="EL444" s="159" t="s">
        <v>282</v>
      </c>
      <c r="EM444" s="159" t="s">
        <v>282</v>
      </c>
      <c r="EN444" s="159" t="s">
        <v>282</v>
      </c>
      <c r="EO444" s="159" t="s">
        <v>282</v>
      </c>
      <c r="EP444" s="159" t="s">
        <v>282</v>
      </c>
      <c r="EQ444" s="159" t="s">
        <v>282</v>
      </c>
      <c r="ER444" s="159" t="s">
        <v>282</v>
      </c>
      <c r="ES444" s="159" t="s">
        <v>282</v>
      </c>
      <c r="ET444" s="159" t="s">
        <v>282</v>
      </c>
      <c r="EU444" s="159" t="s">
        <v>282</v>
      </c>
      <c r="EV444" s="159" t="s">
        <v>282</v>
      </c>
      <c r="EW444" s="159" t="s">
        <v>282</v>
      </c>
      <c r="EX444" s="159" t="s">
        <v>282</v>
      </c>
      <c r="EY444" s="159" t="s">
        <v>282</v>
      </c>
      <c r="EZ444" s="159" t="s">
        <v>282</v>
      </c>
      <c r="FA444" s="159" t="s">
        <v>282</v>
      </c>
      <c r="FB444" s="159" t="s">
        <v>282</v>
      </c>
      <c r="FC444" s="159" t="s">
        <v>282</v>
      </c>
      <c r="FD444" s="159" t="s">
        <v>282</v>
      </c>
      <c r="FE444" s="159" t="s">
        <v>282</v>
      </c>
      <c r="FF444" s="159" t="s">
        <v>282</v>
      </c>
      <c r="FG444" s="159" t="s">
        <v>282</v>
      </c>
      <c r="FH444" s="159" t="s">
        <v>282</v>
      </c>
      <c r="FI444" s="159" t="s">
        <v>282</v>
      </c>
      <c r="FJ444" s="159" t="s">
        <v>282</v>
      </c>
      <c r="FK444" s="159" t="s">
        <v>282</v>
      </c>
      <c r="FL444" s="159" t="s">
        <v>282</v>
      </c>
      <c r="FM444" s="159" t="s">
        <v>282</v>
      </c>
      <c r="FN444" s="159" t="s">
        <v>282</v>
      </c>
      <c r="FO444" s="159" t="s">
        <v>282</v>
      </c>
      <c r="FP444" s="159" t="s">
        <v>282</v>
      </c>
      <c r="FQ444" s="159" t="s">
        <v>282</v>
      </c>
      <c r="FR444" s="159" t="s">
        <v>282</v>
      </c>
      <c r="FS444" s="159" t="s">
        <v>282</v>
      </c>
      <c r="FT444" s="159" t="s">
        <v>282</v>
      </c>
    </row>
    <row r="445" spans="1:176" x14ac:dyDescent="0.25">
      <c r="A445" s="212" t="s">
        <v>8548</v>
      </c>
      <c r="B445" s="159" t="s">
        <v>282</v>
      </c>
      <c r="C445" s="66" t="str">
        <f>IF(ISNUMBER(Severity!H445)=FALSE,Severity!F445,IF(Severity!H445&gt;=0.5,"YES","NO"))</f>
        <v>YES</v>
      </c>
      <c r="D445" s="66" t="str">
        <f>IF(ISNUMBER(Severity!I445)=FALSE,Severity!G445,IF(Severity!I445&gt;0.5,"YES","NO"))</f>
        <v>NO</v>
      </c>
      <c r="E445" s="159">
        <v>6</v>
      </c>
      <c r="F445" s="159">
        <v>2</v>
      </c>
      <c r="G445" s="159" t="s">
        <v>255</v>
      </c>
      <c r="H445" s="159" t="s">
        <v>10507</v>
      </c>
      <c r="I445" s="159">
        <v>4</v>
      </c>
      <c r="J445" s="159">
        <v>4</v>
      </c>
      <c r="K445" s="159" t="s">
        <v>282</v>
      </c>
      <c r="L445" s="159" t="s">
        <v>282</v>
      </c>
      <c r="M445" s="159" t="s">
        <v>282</v>
      </c>
      <c r="N445" s="159" t="s">
        <v>282</v>
      </c>
      <c r="O445" s="159" t="s">
        <v>282</v>
      </c>
      <c r="P445" s="159" t="s">
        <v>282</v>
      </c>
      <c r="Q445" s="159" t="s">
        <v>282</v>
      </c>
      <c r="R445" s="159" t="s">
        <v>282</v>
      </c>
      <c r="S445" s="159" t="s">
        <v>299</v>
      </c>
      <c r="T445" s="159">
        <v>17</v>
      </c>
      <c r="U445" s="66" t="s">
        <v>282</v>
      </c>
      <c r="V445" s="66" t="s">
        <v>282</v>
      </c>
      <c r="W445" s="159" t="s">
        <v>282</v>
      </c>
      <c r="X445" s="159">
        <v>27.4</v>
      </c>
      <c r="Y445" s="159">
        <v>3.9</v>
      </c>
      <c r="Z445" s="159">
        <v>28</v>
      </c>
      <c r="AA445" s="159" t="s">
        <v>282</v>
      </c>
      <c r="AB445" s="159" t="s">
        <v>282</v>
      </c>
      <c r="AC445" s="159" t="s">
        <v>282</v>
      </c>
      <c r="AD445" s="159">
        <v>17.43</v>
      </c>
      <c r="AE445" s="159">
        <v>3.1</v>
      </c>
      <c r="AF445" s="159">
        <v>28</v>
      </c>
      <c r="AG445" s="159" t="s">
        <v>282</v>
      </c>
      <c r="AH445" s="159" t="s">
        <v>282</v>
      </c>
      <c r="AI445" s="159" t="s">
        <v>282</v>
      </c>
      <c r="AJ445" s="159" t="s">
        <v>282</v>
      </c>
      <c r="AK445" s="159" t="s">
        <v>282</v>
      </c>
      <c r="AL445" s="159" t="s">
        <v>282</v>
      </c>
      <c r="AM445" s="159">
        <v>32</v>
      </c>
      <c r="AN445" s="159">
        <v>28</v>
      </c>
      <c r="AO445" s="159" t="s">
        <v>272</v>
      </c>
      <c r="AP445" s="159" t="s">
        <v>10507</v>
      </c>
      <c r="AQ445" s="159">
        <v>5</v>
      </c>
      <c r="AR445" s="159">
        <v>5</v>
      </c>
      <c r="AS445" s="159" t="s">
        <v>282</v>
      </c>
      <c r="AT445" s="159" t="s">
        <v>282</v>
      </c>
      <c r="AU445" s="159" t="s">
        <v>282</v>
      </c>
      <c r="AV445" s="159" t="s">
        <v>282</v>
      </c>
      <c r="AW445" s="159" t="s">
        <v>282</v>
      </c>
      <c r="AX445" s="159" t="s">
        <v>282</v>
      </c>
      <c r="AY445" s="159" t="s">
        <v>282</v>
      </c>
      <c r="AZ445" s="159" t="s">
        <v>282</v>
      </c>
      <c r="BA445" s="159" t="s">
        <v>299</v>
      </c>
      <c r="BB445" s="159">
        <v>17</v>
      </c>
      <c r="BC445" s="66" t="s">
        <v>282</v>
      </c>
      <c r="BD445" s="66" t="s">
        <v>282</v>
      </c>
      <c r="BE445" s="159" t="s">
        <v>282</v>
      </c>
      <c r="BF445" s="159">
        <v>27.96</v>
      </c>
      <c r="BG445" s="159">
        <v>3.7</v>
      </c>
      <c r="BH445" s="159">
        <v>26</v>
      </c>
      <c r="BI445" s="159" t="s">
        <v>282</v>
      </c>
      <c r="BJ445" s="159" t="s">
        <v>282</v>
      </c>
      <c r="BK445" s="159" t="s">
        <v>282</v>
      </c>
      <c r="BL445" s="159">
        <v>18.66</v>
      </c>
      <c r="BM445" s="159">
        <v>3.2</v>
      </c>
      <c r="BN445" s="159">
        <v>26</v>
      </c>
      <c r="BO445" s="159" t="s">
        <v>282</v>
      </c>
      <c r="BP445" s="159" t="s">
        <v>282</v>
      </c>
      <c r="BQ445" s="159" t="s">
        <v>282</v>
      </c>
      <c r="BR445" s="159" t="s">
        <v>282</v>
      </c>
      <c r="BS445" s="159" t="s">
        <v>282</v>
      </c>
      <c r="BT445" s="159" t="s">
        <v>282</v>
      </c>
      <c r="BU445" s="159">
        <v>31</v>
      </c>
      <c r="BV445" s="159">
        <v>26</v>
      </c>
      <c r="BW445" s="159" t="s">
        <v>282</v>
      </c>
      <c r="BX445" s="159" t="s">
        <v>282</v>
      </c>
      <c r="BY445" s="159" t="s">
        <v>282</v>
      </c>
      <c r="BZ445" s="159" t="s">
        <v>282</v>
      </c>
      <c r="CA445" s="159" t="s">
        <v>282</v>
      </c>
      <c r="CB445" s="159" t="s">
        <v>282</v>
      </c>
      <c r="CC445" s="159" t="s">
        <v>282</v>
      </c>
      <c r="CD445" s="159" t="s">
        <v>282</v>
      </c>
      <c r="CE445" s="159" t="s">
        <v>282</v>
      </c>
      <c r="CF445" s="159" t="s">
        <v>282</v>
      </c>
      <c r="CG445" s="159" t="s">
        <v>282</v>
      </c>
      <c r="CH445" s="159" t="s">
        <v>282</v>
      </c>
      <c r="CI445" s="159" t="s">
        <v>282</v>
      </c>
      <c r="CJ445" s="159" t="s">
        <v>282</v>
      </c>
      <c r="CK445" s="159" t="s">
        <v>282</v>
      </c>
      <c r="CL445" s="159" t="s">
        <v>282</v>
      </c>
      <c r="CM445" s="159" t="s">
        <v>282</v>
      </c>
      <c r="CN445" s="159" t="s">
        <v>282</v>
      </c>
      <c r="CO445" s="159" t="s">
        <v>282</v>
      </c>
      <c r="CP445" s="159" t="s">
        <v>282</v>
      </c>
      <c r="CQ445" s="159" t="s">
        <v>282</v>
      </c>
      <c r="CR445" s="159" t="s">
        <v>282</v>
      </c>
      <c r="CS445" s="159" t="s">
        <v>282</v>
      </c>
      <c r="CT445" s="159" t="s">
        <v>282</v>
      </c>
      <c r="CU445" s="159" t="s">
        <v>282</v>
      </c>
      <c r="CV445" s="159" t="s">
        <v>282</v>
      </c>
      <c r="CW445" s="159" t="s">
        <v>282</v>
      </c>
      <c r="CX445" s="159" t="s">
        <v>282</v>
      </c>
      <c r="CY445" s="159" t="s">
        <v>282</v>
      </c>
      <c r="CZ445" s="159" t="s">
        <v>282</v>
      </c>
      <c r="DA445" s="159" t="s">
        <v>282</v>
      </c>
      <c r="DB445" s="159" t="s">
        <v>282</v>
      </c>
      <c r="DC445" s="159" t="s">
        <v>282</v>
      </c>
      <c r="DD445" s="159" t="s">
        <v>282</v>
      </c>
      <c r="DE445" s="159" t="s">
        <v>282</v>
      </c>
      <c r="DF445" s="159" t="s">
        <v>282</v>
      </c>
      <c r="DG445" s="159" t="s">
        <v>282</v>
      </c>
      <c r="DH445" s="159" t="s">
        <v>282</v>
      </c>
      <c r="DI445" s="159" t="s">
        <v>282</v>
      </c>
      <c r="DJ445" s="159" t="s">
        <v>282</v>
      </c>
      <c r="DK445" s="159" t="s">
        <v>282</v>
      </c>
      <c r="DL445" s="159" t="s">
        <v>282</v>
      </c>
      <c r="DM445" s="159" t="s">
        <v>282</v>
      </c>
      <c r="DN445" s="159" t="s">
        <v>282</v>
      </c>
      <c r="DO445" s="159" t="s">
        <v>282</v>
      </c>
      <c r="DP445" s="159" t="s">
        <v>282</v>
      </c>
      <c r="DQ445" s="159" t="s">
        <v>282</v>
      </c>
      <c r="DR445" s="159" t="s">
        <v>282</v>
      </c>
      <c r="DS445" s="159" t="s">
        <v>282</v>
      </c>
      <c r="DT445" s="159" t="s">
        <v>282</v>
      </c>
      <c r="DU445" s="159" t="s">
        <v>282</v>
      </c>
      <c r="DV445" s="159" t="s">
        <v>282</v>
      </c>
      <c r="DW445" s="159" t="s">
        <v>282</v>
      </c>
      <c r="DX445" s="159" t="s">
        <v>282</v>
      </c>
      <c r="DY445" s="159" t="s">
        <v>282</v>
      </c>
      <c r="DZ445" s="159" t="s">
        <v>282</v>
      </c>
      <c r="EA445" s="159" t="s">
        <v>282</v>
      </c>
      <c r="EB445" s="159" t="s">
        <v>282</v>
      </c>
      <c r="EC445" s="159" t="s">
        <v>282</v>
      </c>
      <c r="ED445" s="159" t="s">
        <v>282</v>
      </c>
      <c r="EE445" s="159" t="s">
        <v>282</v>
      </c>
      <c r="EF445" s="159" t="s">
        <v>282</v>
      </c>
      <c r="EG445" s="159" t="s">
        <v>282</v>
      </c>
      <c r="EH445" s="159" t="s">
        <v>282</v>
      </c>
      <c r="EI445" s="159" t="s">
        <v>282</v>
      </c>
      <c r="EJ445" s="159" t="s">
        <v>282</v>
      </c>
      <c r="EK445" s="159" t="s">
        <v>282</v>
      </c>
      <c r="EL445" s="159" t="s">
        <v>282</v>
      </c>
      <c r="EM445" s="159" t="s">
        <v>282</v>
      </c>
      <c r="EN445" s="159" t="s">
        <v>282</v>
      </c>
      <c r="EO445" s="159" t="s">
        <v>282</v>
      </c>
      <c r="EP445" s="159" t="s">
        <v>282</v>
      </c>
      <c r="EQ445" s="159" t="s">
        <v>282</v>
      </c>
      <c r="ER445" s="159" t="s">
        <v>282</v>
      </c>
      <c r="ES445" s="159" t="s">
        <v>282</v>
      </c>
      <c r="ET445" s="159" t="s">
        <v>282</v>
      </c>
      <c r="EU445" s="159" t="s">
        <v>282</v>
      </c>
      <c r="EV445" s="159" t="s">
        <v>282</v>
      </c>
      <c r="EW445" s="159" t="s">
        <v>282</v>
      </c>
      <c r="EX445" s="159" t="s">
        <v>282</v>
      </c>
      <c r="EY445" s="159" t="s">
        <v>282</v>
      </c>
      <c r="EZ445" s="159" t="s">
        <v>282</v>
      </c>
      <c r="FA445" s="159" t="s">
        <v>282</v>
      </c>
      <c r="FB445" s="159" t="s">
        <v>282</v>
      </c>
      <c r="FC445" s="159" t="s">
        <v>282</v>
      </c>
      <c r="FD445" s="159" t="s">
        <v>282</v>
      </c>
      <c r="FE445" s="159" t="s">
        <v>282</v>
      </c>
      <c r="FF445" s="159" t="s">
        <v>282</v>
      </c>
      <c r="FG445" s="159" t="s">
        <v>282</v>
      </c>
      <c r="FH445" s="159" t="s">
        <v>282</v>
      </c>
      <c r="FI445" s="159" t="s">
        <v>282</v>
      </c>
      <c r="FJ445" s="159" t="s">
        <v>282</v>
      </c>
      <c r="FK445" s="159" t="s">
        <v>282</v>
      </c>
      <c r="FL445" s="159" t="s">
        <v>282</v>
      </c>
      <c r="FM445" s="159" t="s">
        <v>282</v>
      </c>
      <c r="FN445" s="159" t="s">
        <v>282</v>
      </c>
      <c r="FO445" s="159" t="s">
        <v>282</v>
      </c>
      <c r="FP445" s="159" t="s">
        <v>282</v>
      </c>
      <c r="FQ445" s="159" t="s">
        <v>282</v>
      </c>
      <c r="FR445" s="159" t="s">
        <v>282</v>
      </c>
      <c r="FS445" s="159" t="s">
        <v>282</v>
      </c>
      <c r="FT445" s="159" t="s">
        <v>282</v>
      </c>
    </row>
    <row r="446" spans="1:176" x14ac:dyDescent="0.25">
      <c r="A446" s="66" t="s">
        <v>642</v>
      </c>
      <c r="B446" s="159" t="s">
        <v>12134</v>
      </c>
      <c r="C446" s="66" t="str">
        <f>IF(ISNUMBER(Severity!H447)=FALSE,Severity!F447,IF(Severity!H447&gt;=0.5,"YES","NO"))</f>
        <v>YES</v>
      </c>
      <c r="D446" s="66" t="str">
        <f>IF(ISNUMBER(Severity!I447)=FALSE,Severity!G447,IF(Severity!I447&gt;0.5,"YES","NO"))</f>
        <v>NO</v>
      </c>
      <c r="E446" s="159">
        <v>5</v>
      </c>
      <c r="F446" s="159">
        <v>2</v>
      </c>
      <c r="G446" s="159" t="s">
        <v>266</v>
      </c>
      <c r="H446" s="159" t="s">
        <v>10507</v>
      </c>
      <c r="I446" s="66">
        <v>7</v>
      </c>
      <c r="J446" s="159">
        <v>15</v>
      </c>
      <c r="K446" s="159" t="s">
        <v>282</v>
      </c>
      <c r="L446" s="159" t="s">
        <v>282</v>
      </c>
      <c r="M446" s="159" t="s">
        <v>282</v>
      </c>
      <c r="N446" s="159" t="s">
        <v>282</v>
      </c>
      <c r="O446" s="159" t="s">
        <v>299</v>
      </c>
      <c r="P446" s="159">
        <v>17</v>
      </c>
      <c r="Q446" s="66">
        <v>38</v>
      </c>
      <c r="R446" s="159">
        <v>50</v>
      </c>
      <c r="S446" s="159" t="s">
        <v>299</v>
      </c>
      <c r="T446" s="159">
        <v>17</v>
      </c>
      <c r="U446" s="159">
        <v>22.5</v>
      </c>
      <c r="V446" s="159">
        <v>3.9</v>
      </c>
      <c r="W446" s="159">
        <v>79</v>
      </c>
      <c r="X446" s="159">
        <v>22.5</v>
      </c>
      <c r="Y446" s="159">
        <v>3.9</v>
      </c>
      <c r="Z446" s="159">
        <v>71</v>
      </c>
      <c r="AA446" s="159" t="s">
        <v>282</v>
      </c>
      <c r="AB446" s="159" t="s">
        <v>282</v>
      </c>
      <c r="AC446" s="159" t="s">
        <v>282</v>
      </c>
      <c r="AD446" s="66">
        <v>11.7</v>
      </c>
      <c r="AE446" s="66">
        <v>7.3</v>
      </c>
      <c r="AF446" s="66">
        <v>71</v>
      </c>
      <c r="AG446" s="159" t="s">
        <v>282</v>
      </c>
      <c r="AH446" s="159" t="s">
        <v>282</v>
      </c>
      <c r="AI446" s="159" t="s">
        <v>282</v>
      </c>
      <c r="AJ446" s="66">
        <v>-12.3</v>
      </c>
      <c r="AK446" s="66">
        <v>7.7</v>
      </c>
      <c r="AL446" s="66">
        <v>71</v>
      </c>
      <c r="AM446" s="159">
        <v>79</v>
      </c>
      <c r="AN446" s="66">
        <v>64</v>
      </c>
      <c r="AO446" s="159" t="s">
        <v>263</v>
      </c>
      <c r="AP446" s="159" t="s">
        <v>10507</v>
      </c>
      <c r="AQ446" s="159">
        <v>13</v>
      </c>
      <c r="AR446" s="159">
        <v>18</v>
      </c>
      <c r="AS446" s="159" t="s">
        <v>282</v>
      </c>
      <c r="AT446" s="159" t="s">
        <v>282</v>
      </c>
      <c r="AU446" s="159" t="s">
        <v>282</v>
      </c>
      <c r="AV446" s="159" t="s">
        <v>282</v>
      </c>
      <c r="AW446" s="159" t="s">
        <v>299</v>
      </c>
      <c r="AX446" s="159">
        <v>17</v>
      </c>
      <c r="AY446" s="66">
        <v>41</v>
      </c>
      <c r="AZ446" s="159">
        <v>50</v>
      </c>
      <c r="BA446" s="159" t="s">
        <v>299</v>
      </c>
      <c r="BB446" s="159">
        <v>17</v>
      </c>
      <c r="BC446" s="159">
        <v>22.6</v>
      </c>
      <c r="BD446" s="159">
        <v>4</v>
      </c>
      <c r="BE446" s="159">
        <v>77</v>
      </c>
      <c r="BF446" s="159">
        <v>22.6</v>
      </c>
      <c r="BG446" s="159">
        <v>4.0999999999999996</v>
      </c>
      <c r="BH446" s="159">
        <v>71</v>
      </c>
      <c r="BI446" s="159" t="s">
        <v>282</v>
      </c>
      <c r="BJ446" s="159" t="s">
        <v>282</v>
      </c>
      <c r="BK446" s="159" t="s">
        <v>282</v>
      </c>
      <c r="BL446" s="66">
        <v>10.7</v>
      </c>
      <c r="BM446" s="66">
        <v>6.8</v>
      </c>
      <c r="BN446" s="66">
        <v>71</v>
      </c>
      <c r="BO446" s="159" t="s">
        <v>282</v>
      </c>
      <c r="BP446" s="159" t="s">
        <v>282</v>
      </c>
      <c r="BQ446" s="159" t="s">
        <v>282</v>
      </c>
      <c r="BR446" s="66">
        <v>-13</v>
      </c>
      <c r="BS446" s="66">
        <v>7.3</v>
      </c>
      <c r="BT446" s="66">
        <v>71</v>
      </c>
      <c r="BU446" s="159">
        <v>77</v>
      </c>
      <c r="BV446" s="66">
        <v>59</v>
      </c>
      <c r="BW446" s="159" t="s">
        <v>282</v>
      </c>
      <c r="BX446" s="159" t="s">
        <v>282</v>
      </c>
      <c r="BY446" s="159" t="s">
        <v>282</v>
      </c>
      <c r="BZ446" s="159" t="s">
        <v>282</v>
      </c>
      <c r="CA446" s="159" t="s">
        <v>282</v>
      </c>
      <c r="CB446" s="159" t="s">
        <v>282</v>
      </c>
      <c r="CC446" s="159" t="s">
        <v>282</v>
      </c>
      <c r="CD446" s="159" t="s">
        <v>282</v>
      </c>
      <c r="CE446" s="159" t="s">
        <v>282</v>
      </c>
      <c r="CF446" s="159" t="s">
        <v>282</v>
      </c>
      <c r="CG446" s="159" t="s">
        <v>282</v>
      </c>
      <c r="CH446" s="159" t="s">
        <v>282</v>
      </c>
      <c r="CI446" s="159" t="s">
        <v>282</v>
      </c>
      <c r="CJ446" s="159" t="s">
        <v>282</v>
      </c>
      <c r="CK446" s="159" t="s">
        <v>282</v>
      </c>
      <c r="CL446" s="159" t="s">
        <v>282</v>
      </c>
      <c r="CM446" s="159" t="s">
        <v>282</v>
      </c>
      <c r="CN446" s="159" t="s">
        <v>282</v>
      </c>
      <c r="CO446" s="159" t="s">
        <v>282</v>
      </c>
      <c r="CP446" s="159" t="s">
        <v>282</v>
      </c>
      <c r="CQ446" s="159" t="s">
        <v>282</v>
      </c>
      <c r="CR446" s="159" t="s">
        <v>282</v>
      </c>
      <c r="CS446" s="159" t="s">
        <v>282</v>
      </c>
      <c r="CT446" s="159" t="s">
        <v>282</v>
      </c>
      <c r="CU446" s="159" t="s">
        <v>282</v>
      </c>
      <c r="CV446" s="159" t="s">
        <v>282</v>
      </c>
      <c r="CW446" s="159" t="s">
        <v>282</v>
      </c>
      <c r="CX446" s="159" t="s">
        <v>282</v>
      </c>
      <c r="CY446" s="159" t="s">
        <v>282</v>
      </c>
      <c r="CZ446" s="159" t="s">
        <v>282</v>
      </c>
      <c r="DA446" s="159" t="s">
        <v>282</v>
      </c>
      <c r="DB446" s="159" t="s">
        <v>282</v>
      </c>
      <c r="DC446" s="159" t="s">
        <v>282</v>
      </c>
      <c r="DD446" s="159" t="s">
        <v>282</v>
      </c>
      <c r="DE446" s="159" t="s">
        <v>282</v>
      </c>
      <c r="DF446" s="159" t="s">
        <v>282</v>
      </c>
      <c r="DG446" s="159" t="s">
        <v>282</v>
      </c>
      <c r="DH446" s="159" t="s">
        <v>282</v>
      </c>
      <c r="DI446" s="159" t="s">
        <v>282</v>
      </c>
      <c r="DJ446" s="159" t="s">
        <v>282</v>
      </c>
      <c r="DK446" s="159" t="s">
        <v>282</v>
      </c>
      <c r="DL446" s="159" t="s">
        <v>282</v>
      </c>
      <c r="DM446" s="159" t="s">
        <v>282</v>
      </c>
      <c r="DN446" s="159" t="s">
        <v>282</v>
      </c>
      <c r="DO446" s="159" t="s">
        <v>282</v>
      </c>
      <c r="DP446" s="159" t="s">
        <v>282</v>
      </c>
      <c r="DQ446" s="159" t="s">
        <v>282</v>
      </c>
      <c r="DR446" s="159" t="s">
        <v>282</v>
      </c>
      <c r="DS446" s="159" t="s">
        <v>282</v>
      </c>
      <c r="DT446" s="159" t="s">
        <v>282</v>
      </c>
      <c r="DU446" s="159" t="s">
        <v>282</v>
      </c>
      <c r="DV446" s="159" t="s">
        <v>282</v>
      </c>
      <c r="DW446" s="159" t="s">
        <v>282</v>
      </c>
      <c r="DX446" s="159" t="s">
        <v>282</v>
      </c>
      <c r="DY446" s="159" t="s">
        <v>282</v>
      </c>
      <c r="DZ446" s="159" t="s">
        <v>282</v>
      </c>
      <c r="EA446" s="159" t="s">
        <v>282</v>
      </c>
      <c r="EB446" s="159" t="s">
        <v>282</v>
      </c>
      <c r="EC446" s="159" t="s">
        <v>282</v>
      </c>
      <c r="ED446" s="159" t="s">
        <v>282</v>
      </c>
      <c r="EE446" s="159" t="s">
        <v>282</v>
      </c>
      <c r="EF446" s="159" t="s">
        <v>282</v>
      </c>
      <c r="EG446" s="159" t="s">
        <v>282</v>
      </c>
      <c r="EH446" s="159" t="s">
        <v>282</v>
      </c>
      <c r="EI446" s="159" t="s">
        <v>282</v>
      </c>
      <c r="EJ446" s="159" t="s">
        <v>282</v>
      </c>
      <c r="EK446" s="159" t="s">
        <v>282</v>
      </c>
      <c r="EL446" s="159" t="s">
        <v>282</v>
      </c>
      <c r="EM446" s="159" t="s">
        <v>282</v>
      </c>
      <c r="EN446" s="159" t="s">
        <v>282</v>
      </c>
      <c r="EO446" s="159" t="s">
        <v>282</v>
      </c>
      <c r="EP446" s="159" t="s">
        <v>282</v>
      </c>
      <c r="EQ446" s="159" t="s">
        <v>282</v>
      </c>
      <c r="ER446" s="159" t="s">
        <v>282</v>
      </c>
      <c r="ES446" s="159" t="s">
        <v>282</v>
      </c>
      <c r="ET446" s="159" t="s">
        <v>282</v>
      </c>
      <c r="EU446" s="159" t="s">
        <v>282</v>
      </c>
      <c r="EV446" s="159" t="s">
        <v>282</v>
      </c>
      <c r="EW446" s="159" t="s">
        <v>282</v>
      </c>
      <c r="EX446" s="159" t="s">
        <v>282</v>
      </c>
      <c r="EY446" s="159" t="s">
        <v>282</v>
      </c>
      <c r="EZ446" s="159" t="s">
        <v>282</v>
      </c>
      <c r="FA446" s="159" t="s">
        <v>282</v>
      </c>
      <c r="FB446" s="159" t="s">
        <v>282</v>
      </c>
      <c r="FC446" s="159" t="s">
        <v>282</v>
      </c>
      <c r="FD446" s="159" t="s">
        <v>282</v>
      </c>
      <c r="FE446" s="159" t="s">
        <v>282</v>
      </c>
      <c r="FF446" s="159" t="s">
        <v>282</v>
      </c>
      <c r="FG446" s="159" t="s">
        <v>282</v>
      </c>
      <c r="FH446" s="159" t="s">
        <v>282</v>
      </c>
      <c r="FI446" s="159" t="s">
        <v>282</v>
      </c>
      <c r="FJ446" s="159" t="s">
        <v>282</v>
      </c>
      <c r="FK446" s="159" t="s">
        <v>282</v>
      </c>
      <c r="FL446" s="159" t="s">
        <v>282</v>
      </c>
      <c r="FM446" s="159" t="s">
        <v>282</v>
      </c>
      <c r="FN446" s="159" t="s">
        <v>282</v>
      </c>
      <c r="FO446" s="159" t="s">
        <v>282</v>
      </c>
      <c r="FP446" s="159" t="s">
        <v>282</v>
      </c>
      <c r="FQ446" s="159" t="s">
        <v>282</v>
      </c>
      <c r="FR446" s="159" t="s">
        <v>282</v>
      </c>
      <c r="FS446" s="159" t="s">
        <v>282</v>
      </c>
      <c r="FT446" s="159" t="s">
        <v>282</v>
      </c>
    </row>
    <row r="447" spans="1:176" x14ac:dyDescent="0.25">
      <c r="A447" s="164" t="s">
        <v>9960</v>
      </c>
      <c r="B447" s="159" t="s">
        <v>282</v>
      </c>
      <c r="C447" s="66" t="str">
        <f>IF(ISNUMBER(Severity!H448)=FALSE,Severity!F448,IF(Severity!H448&gt;=0.5,"YES","NO"))</f>
        <v>YES</v>
      </c>
      <c r="D447" s="66" t="str">
        <f>IF(ISNUMBER(Severity!I448)=FALSE,Severity!G448,IF(Severity!I448&gt;0.5,"YES","NO"))</f>
        <v>NO</v>
      </c>
      <c r="E447" s="159">
        <v>6</v>
      </c>
      <c r="F447" s="159">
        <v>2</v>
      </c>
      <c r="G447" s="159" t="s">
        <v>270</v>
      </c>
      <c r="H447" s="159" t="s">
        <v>10507</v>
      </c>
      <c r="I447" s="159">
        <v>5</v>
      </c>
      <c r="J447" s="159">
        <v>10</v>
      </c>
      <c r="K447" s="159" t="s">
        <v>299</v>
      </c>
      <c r="L447" s="159">
        <v>17</v>
      </c>
      <c r="M447" s="159">
        <v>21</v>
      </c>
      <c r="N447" s="159">
        <v>10</v>
      </c>
      <c r="O447" s="159" t="s">
        <v>282</v>
      </c>
      <c r="P447" s="159" t="s">
        <v>282</v>
      </c>
      <c r="Q447" s="66" t="s">
        <v>282</v>
      </c>
      <c r="R447" s="159" t="s">
        <v>282</v>
      </c>
      <c r="S447" s="159" t="s">
        <v>299</v>
      </c>
      <c r="T447" s="159">
        <v>17</v>
      </c>
      <c r="U447" s="159">
        <v>22.6</v>
      </c>
      <c r="V447" s="159">
        <v>3.7</v>
      </c>
      <c r="W447" s="159">
        <v>37</v>
      </c>
      <c r="X447" s="159">
        <v>22.4</v>
      </c>
      <c r="Y447" s="159">
        <v>3.9</v>
      </c>
      <c r="Z447" s="159">
        <v>27</v>
      </c>
      <c r="AA447" s="159" t="s">
        <v>282</v>
      </c>
      <c r="AB447" s="159" t="s">
        <v>282</v>
      </c>
      <c r="AC447" s="159" t="s">
        <v>282</v>
      </c>
      <c r="AD447" s="66">
        <v>8.8000000000000007</v>
      </c>
      <c r="AE447" s="66">
        <v>3</v>
      </c>
      <c r="AF447" s="66">
        <v>27</v>
      </c>
      <c r="AG447" s="159" t="s">
        <v>282</v>
      </c>
      <c r="AH447" s="159" t="s">
        <v>282</v>
      </c>
      <c r="AI447" s="159" t="s">
        <v>282</v>
      </c>
      <c r="AJ447" s="159" t="s">
        <v>282</v>
      </c>
      <c r="AK447" s="159" t="s">
        <v>282</v>
      </c>
      <c r="AL447" s="159" t="s">
        <v>282</v>
      </c>
      <c r="AM447" s="159">
        <v>37</v>
      </c>
      <c r="AN447" s="159">
        <v>27</v>
      </c>
      <c r="AO447" s="159" t="s">
        <v>256</v>
      </c>
      <c r="AP447" s="159" t="s">
        <v>10507</v>
      </c>
      <c r="AQ447" s="159">
        <v>8</v>
      </c>
      <c r="AR447" s="159">
        <v>14</v>
      </c>
      <c r="AS447" s="159" t="s">
        <v>299</v>
      </c>
      <c r="AT447" s="159">
        <v>17</v>
      </c>
      <c r="AU447" s="159">
        <v>19</v>
      </c>
      <c r="AV447" s="159">
        <v>10</v>
      </c>
      <c r="AW447" s="159" t="s">
        <v>282</v>
      </c>
      <c r="AX447" s="159" t="s">
        <v>282</v>
      </c>
      <c r="AY447" s="66" t="s">
        <v>282</v>
      </c>
      <c r="AZ447" s="159" t="s">
        <v>282</v>
      </c>
      <c r="BA447" s="159" t="s">
        <v>299</v>
      </c>
      <c r="BB447" s="159">
        <v>17</v>
      </c>
      <c r="BC447" s="159">
        <v>22.3</v>
      </c>
      <c r="BD447" s="159">
        <v>4.3</v>
      </c>
      <c r="BE447" s="159">
        <v>43</v>
      </c>
      <c r="BF447" s="159">
        <v>20.9</v>
      </c>
      <c r="BG447" s="159">
        <v>3.7</v>
      </c>
      <c r="BH447" s="159">
        <v>29</v>
      </c>
      <c r="BI447" s="159" t="s">
        <v>282</v>
      </c>
      <c r="BJ447" s="159" t="s">
        <v>282</v>
      </c>
      <c r="BK447" s="159" t="s">
        <v>282</v>
      </c>
      <c r="BL447" s="66">
        <v>9.6</v>
      </c>
      <c r="BM447" s="66">
        <v>4.5999999999999996</v>
      </c>
      <c r="BN447" s="66">
        <v>29</v>
      </c>
      <c r="BO447" s="159" t="s">
        <v>282</v>
      </c>
      <c r="BP447" s="159" t="s">
        <v>282</v>
      </c>
      <c r="BQ447" s="159" t="s">
        <v>282</v>
      </c>
      <c r="BR447" s="159" t="s">
        <v>282</v>
      </c>
      <c r="BS447" s="159" t="s">
        <v>282</v>
      </c>
      <c r="BT447" s="159" t="s">
        <v>282</v>
      </c>
      <c r="BU447" s="159">
        <v>43</v>
      </c>
      <c r="BV447" s="159">
        <v>29</v>
      </c>
      <c r="BW447" s="159" t="s">
        <v>282</v>
      </c>
      <c r="BX447" s="159" t="s">
        <v>282</v>
      </c>
      <c r="BY447" s="159" t="s">
        <v>282</v>
      </c>
      <c r="BZ447" s="159" t="s">
        <v>282</v>
      </c>
      <c r="CA447" s="159" t="s">
        <v>282</v>
      </c>
      <c r="CB447" s="159" t="s">
        <v>282</v>
      </c>
      <c r="CC447" s="159" t="s">
        <v>282</v>
      </c>
      <c r="CD447" s="159" t="s">
        <v>282</v>
      </c>
      <c r="CE447" s="159" t="s">
        <v>282</v>
      </c>
      <c r="CF447" s="159" t="s">
        <v>282</v>
      </c>
      <c r="CG447" s="159" t="s">
        <v>282</v>
      </c>
      <c r="CH447" s="159" t="s">
        <v>282</v>
      </c>
      <c r="CI447" s="159" t="s">
        <v>282</v>
      </c>
      <c r="CJ447" s="159" t="s">
        <v>282</v>
      </c>
      <c r="CK447" s="159" t="s">
        <v>282</v>
      </c>
      <c r="CL447" s="159" t="s">
        <v>282</v>
      </c>
      <c r="CM447" s="159" t="s">
        <v>282</v>
      </c>
      <c r="CN447" s="159" t="s">
        <v>282</v>
      </c>
      <c r="CO447" s="159" t="s">
        <v>282</v>
      </c>
      <c r="CP447" s="159" t="s">
        <v>282</v>
      </c>
      <c r="CQ447" s="159" t="s">
        <v>282</v>
      </c>
      <c r="CR447" s="159" t="s">
        <v>282</v>
      </c>
      <c r="CS447" s="159" t="s">
        <v>282</v>
      </c>
      <c r="CT447" s="159" t="s">
        <v>282</v>
      </c>
      <c r="CU447" s="159" t="s">
        <v>282</v>
      </c>
      <c r="CV447" s="159" t="s">
        <v>282</v>
      </c>
      <c r="CW447" s="159" t="s">
        <v>282</v>
      </c>
      <c r="CX447" s="159" t="s">
        <v>282</v>
      </c>
      <c r="CY447" s="159" t="s">
        <v>282</v>
      </c>
      <c r="CZ447" s="159" t="s">
        <v>282</v>
      </c>
      <c r="DA447" s="159" t="s">
        <v>282</v>
      </c>
      <c r="DB447" s="159" t="s">
        <v>282</v>
      </c>
      <c r="DC447" s="159" t="s">
        <v>282</v>
      </c>
      <c r="DD447" s="159" t="s">
        <v>282</v>
      </c>
      <c r="DE447" s="159" t="s">
        <v>282</v>
      </c>
      <c r="DF447" s="159" t="s">
        <v>282</v>
      </c>
      <c r="DG447" s="159" t="s">
        <v>282</v>
      </c>
      <c r="DH447" s="159" t="s">
        <v>282</v>
      </c>
      <c r="DI447" s="159" t="s">
        <v>282</v>
      </c>
      <c r="DJ447" s="159" t="s">
        <v>282</v>
      </c>
      <c r="DK447" s="159" t="s">
        <v>282</v>
      </c>
      <c r="DL447" s="159" t="s">
        <v>282</v>
      </c>
      <c r="DM447" s="159" t="s">
        <v>282</v>
      </c>
      <c r="DN447" s="159" t="s">
        <v>282</v>
      </c>
      <c r="DO447" s="159" t="s">
        <v>282</v>
      </c>
      <c r="DP447" s="159" t="s">
        <v>282</v>
      </c>
      <c r="DQ447" s="159" t="s">
        <v>282</v>
      </c>
      <c r="DR447" s="159" t="s">
        <v>282</v>
      </c>
      <c r="DS447" s="159" t="s">
        <v>282</v>
      </c>
      <c r="DT447" s="159" t="s">
        <v>282</v>
      </c>
      <c r="DU447" s="159" t="s">
        <v>282</v>
      </c>
      <c r="DV447" s="159" t="s">
        <v>282</v>
      </c>
      <c r="DW447" s="159" t="s">
        <v>282</v>
      </c>
      <c r="DX447" s="159" t="s">
        <v>282</v>
      </c>
      <c r="DY447" s="159" t="s">
        <v>282</v>
      </c>
      <c r="DZ447" s="159" t="s">
        <v>282</v>
      </c>
      <c r="EA447" s="159" t="s">
        <v>282</v>
      </c>
      <c r="EB447" s="159" t="s">
        <v>282</v>
      </c>
      <c r="EC447" s="159" t="s">
        <v>282</v>
      </c>
      <c r="ED447" s="159" t="s">
        <v>282</v>
      </c>
      <c r="EE447" s="159" t="s">
        <v>282</v>
      </c>
      <c r="EF447" s="159" t="s">
        <v>282</v>
      </c>
      <c r="EG447" s="159" t="s">
        <v>282</v>
      </c>
      <c r="EH447" s="159" t="s">
        <v>282</v>
      </c>
      <c r="EI447" s="159" t="s">
        <v>282</v>
      </c>
      <c r="EJ447" s="159" t="s">
        <v>282</v>
      </c>
      <c r="EK447" s="159" t="s">
        <v>282</v>
      </c>
      <c r="EL447" s="159" t="s">
        <v>282</v>
      </c>
      <c r="EM447" s="159" t="s">
        <v>282</v>
      </c>
      <c r="EN447" s="159" t="s">
        <v>282</v>
      </c>
      <c r="EO447" s="159" t="s">
        <v>282</v>
      </c>
      <c r="EP447" s="159" t="s">
        <v>282</v>
      </c>
      <c r="EQ447" s="159" t="s">
        <v>282</v>
      </c>
      <c r="ER447" s="159" t="s">
        <v>282</v>
      </c>
      <c r="ES447" s="159" t="s">
        <v>282</v>
      </c>
      <c r="ET447" s="159" t="s">
        <v>282</v>
      </c>
      <c r="EU447" s="159" t="s">
        <v>282</v>
      </c>
      <c r="EV447" s="159" t="s">
        <v>282</v>
      </c>
      <c r="EW447" s="159" t="s">
        <v>282</v>
      </c>
      <c r="EX447" s="159" t="s">
        <v>282</v>
      </c>
      <c r="EY447" s="159" t="s">
        <v>282</v>
      </c>
      <c r="EZ447" s="159" t="s">
        <v>282</v>
      </c>
      <c r="FA447" s="159" t="s">
        <v>282</v>
      </c>
      <c r="FB447" s="159" t="s">
        <v>282</v>
      </c>
      <c r="FC447" s="159" t="s">
        <v>282</v>
      </c>
      <c r="FD447" s="159" t="s">
        <v>282</v>
      </c>
      <c r="FE447" s="159" t="s">
        <v>282</v>
      </c>
      <c r="FF447" s="159" t="s">
        <v>282</v>
      </c>
      <c r="FG447" s="159" t="s">
        <v>282</v>
      </c>
      <c r="FH447" s="159" t="s">
        <v>282</v>
      </c>
      <c r="FI447" s="159" t="s">
        <v>282</v>
      </c>
      <c r="FJ447" s="159" t="s">
        <v>282</v>
      </c>
      <c r="FK447" s="159" t="s">
        <v>282</v>
      </c>
      <c r="FL447" s="159" t="s">
        <v>282</v>
      </c>
      <c r="FM447" s="159" t="s">
        <v>282</v>
      </c>
      <c r="FN447" s="159" t="s">
        <v>282</v>
      </c>
      <c r="FO447" s="159" t="s">
        <v>282</v>
      </c>
      <c r="FP447" s="159" t="s">
        <v>282</v>
      </c>
      <c r="FQ447" s="159" t="s">
        <v>282</v>
      </c>
      <c r="FR447" s="159" t="s">
        <v>282</v>
      </c>
      <c r="FS447" s="159" t="s">
        <v>282</v>
      </c>
      <c r="FT447" s="159" t="s">
        <v>282</v>
      </c>
    </row>
    <row r="448" spans="1:176" x14ac:dyDescent="0.25">
      <c r="A448" s="164" t="s">
        <v>7586</v>
      </c>
      <c r="B448" s="159" t="s">
        <v>15627</v>
      </c>
      <c r="C448" s="66" t="str">
        <f>IF(ISNUMBER(Severity!H449)=FALSE,Severity!F449,IF(Severity!H449&gt;=0.5,"YES","NO"))</f>
        <v>YES</v>
      </c>
      <c r="D448" s="66" t="str">
        <f>IF(ISNUMBER(Severity!I449)=FALSE,Severity!G449,IF(Severity!I449&gt;0.5,"YES","NO"))</f>
        <v>NO</v>
      </c>
      <c r="E448" s="159">
        <v>4</v>
      </c>
      <c r="F448" s="159">
        <v>2</v>
      </c>
      <c r="G448" s="159" t="s">
        <v>255</v>
      </c>
      <c r="H448" s="159" t="s">
        <v>10507</v>
      </c>
      <c r="I448" s="159">
        <v>2</v>
      </c>
      <c r="J448" s="159">
        <v>25</v>
      </c>
      <c r="K448" s="159" t="s">
        <v>282</v>
      </c>
      <c r="L448" s="159" t="s">
        <v>282</v>
      </c>
      <c r="M448" s="159" t="s">
        <v>282</v>
      </c>
      <c r="N448" s="159" t="s">
        <v>282</v>
      </c>
      <c r="O448" s="159" t="s">
        <v>299</v>
      </c>
      <c r="P448" s="159">
        <v>17</v>
      </c>
      <c r="Q448" s="66">
        <v>33</v>
      </c>
      <c r="R448" s="159">
        <v>50</v>
      </c>
      <c r="S448" s="159" t="s">
        <v>299</v>
      </c>
      <c r="T448" s="159">
        <v>17</v>
      </c>
      <c r="U448" s="159" t="s">
        <v>282</v>
      </c>
      <c r="V448" s="159" t="s">
        <v>282</v>
      </c>
      <c r="W448" s="159" t="s">
        <v>282</v>
      </c>
      <c r="X448" s="159">
        <v>24.9</v>
      </c>
      <c r="Y448" s="159">
        <v>2.8</v>
      </c>
      <c r="Z448" s="159">
        <v>55</v>
      </c>
      <c r="AA448" s="159" t="s">
        <v>282</v>
      </c>
      <c r="AB448" s="159" t="s">
        <v>282</v>
      </c>
      <c r="AC448" s="159" t="s">
        <v>282</v>
      </c>
      <c r="AD448" s="159">
        <v>11.5</v>
      </c>
      <c r="AE448" s="159">
        <v>5.8</v>
      </c>
      <c r="AF448" s="159">
        <v>55</v>
      </c>
      <c r="AG448" s="159" t="s">
        <v>282</v>
      </c>
      <c r="AH448" s="159" t="s">
        <v>282</v>
      </c>
      <c r="AI448" s="159" t="s">
        <v>282</v>
      </c>
      <c r="AJ448" s="159">
        <v>-13.4</v>
      </c>
      <c r="AK448" s="159">
        <v>5.7</v>
      </c>
      <c r="AL448" s="159">
        <v>55</v>
      </c>
      <c r="AM448" s="159">
        <v>80</v>
      </c>
      <c r="AN448" s="159">
        <v>55</v>
      </c>
      <c r="AO448" s="159" t="s">
        <v>790</v>
      </c>
      <c r="AP448" s="159" t="s">
        <v>10507</v>
      </c>
      <c r="AQ448" s="159">
        <v>4</v>
      </c>
      <c r="AR448" s="159">
        <v>35</v>
      </c>
      <c r="AS448" s="159" t="s">
        <v>282</v>
      </c>
      <c r="AT448" s="159" t="s">
        <v>282</v>
      </c>
      <c r="AU448" s="159" t="s">
        <v>282</v>
      </c>
      <c r="AV448" s="159" t="s">
        <v>282</v>
      </c>
      <c r="AW448" s="159" t="s">
        <v>299</v>
      </c>
      <c r="AX448" s="159">
        <v>17</v>
      </c>
      <c r="AY448" s="66">
        <v>20</v>
      </c>
      <c r="AZ448" s="159">
        <v>50</v>
      </c>
      <c r="BA448" s="159" t="s">
        <v>299</v>
      </c>
      <c r="BB448" s="159">
        <v>17</v>
      </c>
      <c r="BC448" s="159" t="s">
        <v>282</v>
      </c>
      <c r="BD448" s="159" t="s">
        <v>282</v>
      </c>
      <c r="BE448" s="159" t="s">
        <v>282</v>
      </c>
      <c r="BF448" s="159">
        <v>24.6</v>
      </c>
      <c r="BG448" s="159">
        <v>2.5</v>
      </c>
      <c r="BH448" s="159">
        <v>50</v>
      </c>
      <c r="BI448" s="159" t="s">
        <v>282</v>
      </c>
      <c r="BJ448" s="159" t="s">
        <v>282</v>
      </c>
      <c r="BK448" s="159" t="s">
        <v>282</v>
      </c>
      <c r="BL448" s="159">
        <v>13.9</v>
      </c>
      <c r="BM448" s="159">
        <v>6.4</v>
      </c>
      <c r="BN448" s="159">
        <v>50</v>
      </c>
      <c r="BO448" s="159" t="s">
        <v>282</v>
      </c>
      <c r="BP448" s="159" t="s">
        <v>282</v>
      </c>
      <c r="BQ448" s="159" t="s">
        <v>282</v>
      </c>
      <c r="BR448" s="159">
        <v>-10.7</v>
      </c>
      <c r="BS448" s="159">
        <v>6.6</v>
      </c>
      <c r="BT448" s="159">
        <v>50</v>
      </c>
      <c r="BU448" s="159">
        <v>85</v>
      </c>
      <c r="BV448" s="159">
        <v>50</v>
      </c>
      <c r="BW448" s="159" t="s">
        <v>282</v>
      </c>
      <c r="BX448" s="159" t="s">
        <v>282</v>
      </c>
      <c r="BY448" s="159" t="s">
        <v>282</v>
      </c>
      <c r="BZ448" s="159" t="s">
        <v>282</v>
      </c>
      <c r="CA448" s="159" t="s">
        <v>282</v>
      </c>
      <c r="CB448" s="159" t="s">
        <v>282</v>
      </c>
      <c r="CC448" s="159" t="s">
        <v>282</v>
      </c>
      <c r="CD448" s="159" t="s">
        <v>282</v>
      </c>
      <c r="CE448" s="159" t="s">
        <v>282</v>
      </c>
      <c r="CF448" s="159" t="s">
        <v>282</v>
      </c>
      <c r="CG448" s="159" t="s">
        <v>282</v>
      </c>
      <c r="CH448" s="159" t="s">
        <v>282</v>
      </c>
      <c r="CI448" s="159" t="s">
        <v>282</v>
      </c>
      <c r="CJ448" s="159" t="s">
        <v>282</v>
      </c>
      <c r="CK448" s="159" t="s">
        <v>282</v>
      </c>
      <c r="CL448" s="159" t="s">
        <v>282</v>
      </c>
      <c r="CM448" s="159" t="s">
        <v>282</v>
      </c>
      <c r="CN448" s="159" t="s">
        <v>282</v>
      </c>
      <c r="CO448" s="159" t="s">
        <v>282</v>
      </c>
      <c r="CP448" s="159" t="s">
        <v>282</v>
      </c>
      <c r="CQ448" s="159" t="s">
        <v>282</v>
      </c>
      <c r="CR448" s="159" t="s">
        <v>282</v>
      </c>
      <c r="CS448" s="159" t="s">
        <v>282</v>
      </c>
      <c r="CT448" s="159" t="s">
        <v>282</v>
      </c>
      <c r="CU448" s="159" t="s">
        <v>282</v>
      </c>
      <c r="CV448" s="159" t="s">
        <v>282</v>
      </c>
      <c r="CW448" s="159" t="s">
        <v>282</v>
      </c>
      <c r="CX448" s="159" t="s">
        <v>282</v>
      </c>
      <c r="CY448" s="159" t="s">
        <v>282</v>
      </c>
      <c r="CZ448" s="159" t="s">
        <v>282</v>
      </c>
      <c r="DA448" s="159" t="s">
        <v>282</v>
      </c>
      <c r="DB448" s="159" t="s">
        <v>282</v>
      </c>
      <c r="DC448" s="159" t="s">
        <v>282</v>
      </c>
      <c r="DD448" s="159" t="s">
        <v>282</v>
      </c>
      <c r="DE448" s="159" t="s">
        <v>282</v>
      </c>
      <c r="DF448" s="159" t="s">
        <v>282</v>
      </c>
      <c r="DG448" s="159" t="s">
        <v>282</v>
      </c>
      <c r="DH448" s="159" t="s">
        <v>282</v>
      </c>
      <c r="DI448" s="159" t="s">
        <v>282</v>
      </c>
      <c r="DJ448" s="159" t="s">
        <v>282</v>
      </c>
      <c r="DK448" s="159" t="s">
        <v>282</v>
      </c>
      <c r="DL448" s="159" t="s">
        <v>282</v>
      </c>
      <c r="DM448" s="159" t="s">
        <v>282</v>
      </c>
      <c r="DN448" s="159" t="s">
        <v>282</v>
      </c>
      <c r="DO448" s="159" t="s">
        <v>282</v>
      </c>
      <c r="DP448" s="159" t="s">
        <v>282</v>
      </c>
      <c r="DQ448" s="159" t="s">
        <v>282</v>
      </c>
      <c r="DR448" s="159" t="s">
        <v>282</v>
      </c>
      <c r="DS448" s="159" t="s">
        <v>282</v>
      </c>
      <c r="DT448" s="159" t="s">
        <v>282</v>
      </c>
      <c r="DU448" s="159" t="s">
        <v>282</v>
      </c>
      <c r="DV448" s="159" t="s">
        <v>282</v>
      </c>
      <c r="DW448" s="159" t="s">
        <v>282</v>
      </c>
      <c r="DX448" s="159" t="s">
        <v>282</v>
      </c>
      <c r="DY448" s="159" t="s">
        <v>282</v>
      </c>
      <c r="DZ448" s="159" t="s">
        <v>282</v>
      </c>
      <c r="EA448" s="159" t="s">
        <v>282</v>
      </c>
      <c r="EB448" s="159" t="s">
        <v>282</v>
      </c>
      <c r="EC448" s="159" t="s">
        <v>282</v>
      </c>
      <c r="ED448" s="159" t="s">
        <v>282</v>
      </c>
      <c r="EE448" s="159" t="s">
        <v>282</v>
      </c>
      <c r="EF448" s="159" t="s">
        <v>282</v>
      </c>
      <c r="EG448" s="159" t="s">
        <v>282</v>
      </c>
      <c r="EH448" s="159" t="s">
        <v>282</v>
      </c>
      <c r="EI448" s="159" t="s">
        <v>282</v>
      </c>
      <c r="EJ448" s="159" t="s">
        <v>282</v>
      </c>
      <c r="EK448" s="159" t="s">
        <v>282</v>
      </c>
      <c r="EL448" s="159" t="s">
        <v>282</v>
      </c>
      <c r="EM448" s="159" t="s">
        <v>282</v>
      </c>
      <c r="EN448" s="159" t="s">
        <v>282</v>
      </c>
      <c r="EO448" s="159" t="s">
        <v>282</v>
      </c>
      <c r="EP448" s="159" t="s">
        <v>282</v>
      </c>
      <c r="EQ448" s="159" t="s">
        <v>282</v>
      </c>
      <c r="ER448" s="159" t="s">
        <v>282</v>
      </c>
      <c r="ES448" s="159" t="s">
        <v>282</v>
      </c>
      <c r="ET448" s="159" t="s">
        <v>282</v>
      </c>
      <c r="EU448" s="159" t="s">
        <v>282</v>
      </c>
      <c r="EV448" s="159" t="s">
        <v>282</v>
      </c>
      <c r="EW448" s="159" t="s">
        <v>282</v>
      </c>
      <c r="EX448" s="159" t="s">
        <v>282</v>
      </c>
      <c r="EY448" s="159" t="s">
        <v>282</v>
      </c>
      <c r="EZ448" s="159" t="s">
        <v>282</v>
      </c>
      <c r="FA448" s="159" t="s">
        <v>282</v>
      </c>
      <c r="FB448" s="159" t="s">
        <v>282</v>
      </c>
      <c r="FC448" s="159" t="s">
        <v>282</v>
      </c>
      <c r="FD448" s="159" t="s">
        <v>282</v>
      </c>
      <c r="FE448" s="159" t="s">
        <v>282</v>
      </c>
      <c r="FF448" s="159" t="s">
        <v>282</v>
      </c>
      <c r="FG448" s="159" t="s">
        <v>282</v>
      </c>
      <c r="FH448" s="159" t="s">
        <v>282</v>
      </c>
      <c r="FI448" s="159" t="s">
        <v>282</v>
      </c>
      <c r="FJ448" s="159" t="s">
        <v>282</v>
      </c>
      <c r="FK448" s="159" t="s">
        <v>282</v>
      </c>
      <c r="FL448" s="159" t="s">
        <v>282</v>
      </c>
      <c r="FM448" s="159" t="s">
        <v>282</v>
      </c>
      <c r="FN448" s="159" t="s">
        <v>282</v>
      </c>
      <c r="FO448" s="159" t="s">
        <v>282</v>
      </c>
      <c r="FP448" s="159" t="s">
        <v>282</v>
      </c>
      <c r="FQ448" s="159" t="s">
        <v>282</v>
      </c>
      <c r="FR448" s="159" t="s">
        <v>282</v>
      </c>
      <c r="FS448" s="159" t="s">
        <v>282</v>
      </c>
      <c r="FT448" s="159" t="s">
        <v>282</v>
      </c>
    </row>
    <row r="449" spans="1:176" x14ac:dyDescent="0.25">
      <c r="A449" s="164" t="s">
        <v>7588</v>
      </c>
      <c r="B449" s="159" t="s">
        <v>15639</v>
      </c>
      <c r="C449" s="66" t="str">
        <f>IF(ISNUMBER(Severity!H450)=FALSE,Severity!F450,IF(Severity!H450&gt;=0.5,"YES","NO"))</f>
        <v>YES</v>
      </c>
      <c r="D449" s="66" t="str">
        <f>IF(ISNUMBER(Severity!I450)=FALSE,Severity!G450,IF(Severity!I450&gt;0.5,"YES","NO"))</f>
        <v>NO</v>
      </c>
      <c r="E449" s="159">
        <v>6</v>
      </c>
      <c r="F449" s="159">
        <v>2</v>
      </c>
      <c r="G449" s="159" t="s">
        <v>274</v>
      </c>
      <c r="H449" s="159" t="s">
        <v>10507</v>
      </c>
      <c r="I449" s="159">
        <v>2</v>
      </c>
      <c r="J449" s="159">
        <v>5</v>
      </c>
      <c r="K449" s="159" t="s">
        <v>299</v>
      </c>
      <c r="L449" s="159">
        <v>17</v>
      </c>
      <c r="M449" s="159">
        <v>37</v>
      </c>
      <c r="N449" s="159">
        <v>7</v>
      </c>
      <c r="O449" s="159" t="s">
        <v>299</v>
      </c>
      <c r="P449" s="159">
        <v>17</v>
      </c>
      <c r="Q449" s="66">
        <v>46</v>
      </c>
      <c r="R449" s="159">
        <v>50</v>
      </c>
      <c r="S449" s="159" t="s">
        <v>299</v>
      </c>
      <c r="T449" s="159">
        <v>17</v>
      </c>
      <c r="U449" s="159">
        <v>21.7</v>
      </c>
      <c r="V449" s="159">
        <v>1.73</v>
      </c>
      <c r="W449" s="159">
        <v>62</v>
      </c>
      <c r="X449" s="159" t="s">
        <v>282</v>
      </c>
      <c r="Y449" s="159" t="s">
        <v>282</v>
      </c>
      <c r="Z449" s="159" t="s">
        <v>282</v>
      </c>
      <c r="AA449" s="159">
        <v>8.6</v>
      </c>
      <c r="AB449" s="159">
        <v>7.32</v>
      </c>
      <c r="AC449" s="159">
        <v>62</v>
      </c>
      <c r="AD449" s="159" t="s">
        <v>282</v>
      </c>
      <c r="AE449" s="159" t="s">
        <v>282</v>
      </c>
      <c r="AF449" s="159" t="s">
        <v>282</v>
      </c>
      <c r="AG449" s="159">
        <v>-12.9</v>
      </c>
      <c r="AH449" s="159">
        <v>9.06</v>
      </c>
      <c r="AI449" s="159">
        <v>62</v>
      </c>
      <c r="AJ449" s="159" t="s">
        <v>282</v>
      </c>
      <c r="AK449" s="159" t="s">
        <v>282</v>
      </c>
      <c r="AL449" s="159" t="s">
        <v>282</v>
      </c>
      <c r="AM449" s="159">
        <v>62</v>
      </c>
      <c r="AN449" s="159">
        <v>57</v>
      </c>
      <c r="AO449" s="159" t="s">
        <v>255</v>
      </c>
      <c r="AP449" s="159" t="s">
        <v>10507</v>
      </c>
      <c r="AQ449" s="159">
        <v>6</v>
      </c>
      <c r="AR449" s="159">
        <v>8</v>
      </c>
      <c r="AS449" s="159" t="s">
        <v>299</v>
      </c>
      <c r="AT449" s="159">
        <v>17</v>
      </c>
      <c r="AU449" s="159">
        <v>29</v>
      </c>
      <c r="AV449" s="159">
        <v>7</v>
      </c>
      <c r="AW449" s="159" t="s">
        <v>299</v>
      </c>
      <c r="AX449" s="159">
        <v>17</v>
      </c>
      <c r="AY449" s="66">
        <v>37</v>
      </c>
      <c r="AZ449" s="159">
        <v>50</v>
      </c>
      <c r="BA449" s="159" t="s">
        <v>299</v>
      </c>
      <c r="BB449" s="159">
        <v>17</v>
      </c>
      <c r="BC449" s="159">
        <v>21.9</v>
      </c>
      <c r="BD449" s="159">
        <v>1.69</v>
      </c>
      <c r="BE449" s="159">
        <v>59</v>
      </c>
      <c r="BF449" s="159" t="s">
        <v>282</v>
      </c>
      <c r="BG449" s="159" t="s">
        <v>282</v>
      </c>
      <c r="BH449" s="159" t="s">
        <v>282</v>
      </c>
      <c r="BI449" s="159">
        <v>9.5</v>
      </c>
      <c r="BJ449" s="159">
        <v>6.3</v>
      </c>
      <c r="BK449" s="159">
        <v>59</v>
      </c>
      <c r="BL449" s="159" t="s">
        <v>282</v>
      </c>
      <c r="BM449" s="159" t="s">
        <v>282</v>
      </c>
      <c r="BN449" s="159" t="s">
        <v>282</v>
      </c>
      <c r="BO449" s="159">
        <v>-11.5</v>
      </c>
      <c r="BP449" s="159">
        <v>8.3000000000000007</v>
      </c>
      <c r="BQ449" s="159">
        <v>59</v>
      </c>
      <c r="BR449" s="159" t="s">
        <v>282</v>
      </c>
      <c r="BS449" s="159" t="s">
        <v>282</v>
      </c>
      <c r="BT449" s="159" t="s">
        <v>282</v>
      </c>
      <c r="BU449" s="159">
        <v>60</v>
      </c>
      <c r="BV449" s="159">
        <v>52</v>
      </c>
      <c r="BW449" s="159" t="s">
        <v>282</v>
      </c>
      <c r="BX449" s="159" t="s">
        <v>282</v>
      </c>
      <c r="BY449" s="159" t="s">
        <v>282</v>
      </c>
      <c r="BZ449" s="159" t="s">
        <v>282</v>
      </c>
      <c r="CA449" s="159" t="s">
        <v>282</v>
      </c>
      <c r="CB449" s="159" t="s">
        <v>282</v>
      </c>
      <c r="CC449" s="159" t="s">
        <v>282</v>
      </c>
      <c r="CD449" s="159" t="s">
        <v>282</v>
      </c>
      <c r="CE449" s="159" t="s">
        <v>282</v>
      </c>
      <c r="CF449" s="159" t="s">
        <v>282</v>
      </c>
      <c r="CG449" s="159" t="s">
        <v>282</v>
      </c>
      <c r="CH449" s="159" t="s">
        <v>282</v>
      </c>
      <c r="CI449" s="159" t="s">
        <v>282</v>
      </c>
      <c r="CJ449" s="159" t="s">
        <v>282</v>
      </c>
      <c r="CK449" s="159" t="s">
        <v>282</v>
      </c>
      <c r="CL449" s="159" t="s">
        <v>282</v>
      </c>
      <c r="CM449" s="159" t="s">
        <v>282</v>
      </c>
      <c r="CN449" s="159" t="s">
        <v>282</v>
      </c>
      <c r="CO449" s="159" t="s">
        <v>282</v>
      </c>
      <c r="CP449" s="159" t="s">
        <v>282</v>
      </c>
      <c r="CQ449" s="159" t="s">
        <v>282</v>
      </c>
      <c r="CR449" s="159" t="s">
        <v>282</v>
      </c>
      <c r="CS449" s="159" t="s">
        <v>282</v>
      </c>
      <c r="CT449" s="159" t="s">
        <v>282</v>
      </c>
      <c r="CU449" s="159" t="s">
        <v>282</v>
      </c>
      <c r="CV449" s="159" t="s">
        <v>282</v>
      </c>
      <c r="CW449" s="159" t="s">
        <v>282</v>
      </c>
      <c r="CX449" s="159" t="s">
        <v>282</v>
      </c>
      <c r="CY449" s="159" t="s">
        <v>282</v>
      </c>
      <c r="CZ449" s="159" t="s">
        <v>282</v>
      </c>
      <c r="DA449" s="159" t="s">
        <v>282</v>
      </c>
      <c r="DB449" s="159" t="s">
        <v>282</v>
      </c>
      <c r="DC449" s="159" t="s">
        <v>282</v>
      </c>
      <c r="DD449" s="159" t="s">
        <v>282</v>
      </c>
      <c r="DE449" s="159" t="s">
        <v>282</v>
      </c>
      <c r="DF449" s="159" t="s">
        <v>282</v>
      </c>
      <c r="DG449" s="159" t="s">
        <v>282</v>
      </c>
      <c r="DH449" s="159" t="s">
        <v>282</v>
      </c>
      <c r="DI449" s="159" t="s">
        <v>282</v>
      </c>
      <c r="DJ449" s="159" t="s">
        <v>282</v>
      </c>
      <c r="DK449" s="159" t="s">
        <v>282</v>
      </c>
      <c r="DL449" s="159" t="s">
        <v>282</v>
      </c>
      <c r="DM449" s="159" t="s">
        <v>282</v>
      </c>
      <c r="DN449" s="159" t="s">
        <v>282</v>
      </c>
      <c r="DO449" s="159" t="s">
        <v>282</v>
      </c>
      <c r="DP449" s="159" t="s">
        <v>282</v>
      </c>
      <c r="DQ449" s="159" t="s">
        <v>282</v>
      </c>
      <c r="DR449" s="159" t="s">
        <v>282</v>
      </c>
      <c r="DS449" s="159" t="s">
        <v>282</v>
      </c>
      <c r="DT449" s="159" t="s">
        <v>282</v>
      </c>
      <c r="DU449" s="159" t="s">
        <v>282</v>
      </c>
      <c r="DV449" s="159" t="s">
        <v>282</v>
      </c>
      <c r="DW449" s="159" t="s">
        <v>282</v>
      </c>
      <c r="DX449" s="159" t="s">
        <v>282</v>
      </c>
      <c r="DY449" s="159" t="s">
        <v>282</v>
      </c>
      <c r="DZ449" s="159" t="s">
        <v>282</v>
      </c>
      <c r="EA449" s="159" t="s">
        <v>282</v>
      </c>
      <c r="EB449" s="159" t="s">
        <v>282</v>
      </c>
      <c r="EC449" s="159" t="s">
        <v>282</v>
      </c>
      <c r="ED449" s="159" t="s">
        <v>282</v>
      </c>
      <c r="EE449" s="159" t="s">
        <v>282</v>
      </c>
      <c r="EF449" s="159" t="s">
        <v>282</v>
      </c>
      <c r="EG449" s="159" t="s">
        <v>282</v>
      </c>
      <c r="EH449" s="159" t="s">
        <v>282</v>
      </c>
      <c r="EI449" s="159" t="s">
        <v>282</v>
      </c>
      <c r="EJ449" s="159" t="s">
        <v>282</v>
      </c>
      <c r="EK449" s="159" t="s">
        <v>282</v>
      </c>
      <c r="EL449" s="159" t="s">
        <v>282</v>
      </c>
      <c r="EM449" s="159" t="s">
        <v>282</v>
      </c>
      <c r="EN449" s="159" t="s">
        <v>282</v>
      </c>
      <c r="EO449" s="159" t="s">
        <v>282</v>
      </c>
      <c r="EP449" s="159" t="s">
        <v>282</v>
      </c>
      <c r="EQ449" s="159" t="s">
        <v>282</v>
      </c>
      <c r="ER449" s="159" t="s">
        <v>282</v>
      </c>
      <c r="ES449" s="159" t="s">
        <v>282</v>
      </c>
      <c r="ET449" s="159" t="s">
        <v>282</v>
      </c>
      <c r="EU449" s="159" t="s">
        <v>282</v>
      </c>
      <c r="EV449" s="159" t="s">
        <v>282</v>
      </c>
      <c r="EW449" s="159" t="s">
        <v>282</v>
      </c>
      <c r="EX449" s="159" t="s">
        <v>282</v>
      </c>
      <c r="EY449" s="159" t="s">
        <v>282</v>
      </c>
      <c r="EZ449" s="159" t="s">
        <v>282</v>
      </c>
      <c r="FA449" s="159" t="s">
        <v>282</v>
      </c>
      <c r="FB449" s="159" t="s">
        <v>282</v>
      </c>
      <c r="FC449" s="159" t="s">
        <v>282</v>
      </c>
      <c r="FD449" s="159" t="s">
        <v>282</v>
      </c>
      <c r="FE449" s="159" t="s">
        <v>282</v>
      </c>
      <c r="FF449" s="159" t="s">
        <v>282</v>
      </c>
      <c r="FG449" s="159" t="s">
        <v>282</v>
      </c>
      <c r="FH449" s="159" t="s">
        <v>282</v>
      </c>
      <c r="FI449" s="159" t="s">
        <v>282</v>
      </c>
      <c r="FJ449" s="159" t="s">
        <v>282</v>
      </c>
      <c r="FK449" s="159" t="s">
        <v>282</v>
      </c>
      <c r="FL449" s="159" t="s">
        <v>282</v>
      </c>
      <c r="FM449" s="159" t="s">
        <v>282</v>
      </c>
      <c r="FN449" s="159" t="s">
        <v>282</v>
      </c>
      <c r="FO449" s="159" t="s">
        <v>282</v>
      </c>
      <c r="FP449" s="159" t="s">
        <v>282</v>
      </c>
      <c r="FQ449" s="159" t="s">
        <v>282</v>
      </c>
      <c r="FR449" s="159" t="s">
        <v>282</v>
      </c>
      <c r="FS449" s="159" t="s">
        <v>282</v>
      </c>
      <c r="FT449" s="159" t="s">
        <v>282</v>
      </c>
    </row>
    <row r="450" spans="1:176" x14ac:dyDescent="0.25">
      <c r="A450" s="66" t="s">
        <v>782</v>
      </c>
      <c r="B450" s="66" t="s">
        <v>10598</v>
      </c>
      <c r="C450" s="66" t="str">
        <f>IF(ISNUMBER(Severity!H451)=FALSE,Severity!F451,IF(Severity!H451&gt;=0.5,"YES","NO"))</f>
        <v>YES</v>
      </c>
      <c r="D450" s="66" t="str">
        <f>IF(ISNUMBER(Severity!I451)=FALSE,Severity!G451,IF(Severity!I451&gt;0.5,"YES","NO"))</f>
        <v>NO</v>
      </c>
      <c r="E450" s="159">
        <v>12</v>
      </c>
      <c r="F450" s="159">
        <v>4</v>
      </c>
      <c r="G450" s="159" t="s">
        <v>10667</v>
      </c>
      <c r="H450" s="159" t="s">
        <v>183</v>
      </c>
      <c r="I450" s="66" t="s">
        <v>282</v>
      </c>
      <c r="J450" s="159" t="s">
        <v>282</v>
      </c>
      <c r="K450" s="159" t="s">
        <v>299</v>
      </c>
      <c r="L450" s="159">
        <v>17</v>
      </c>
      <c r="M450" s="159">
        <v>12</v>
      </c>
      <c r="N450" s="159">
        <v>7</v>
      </c>
      <c r="O450" s="159" t="s">
        <v>299</v>
      </c>
      <c r="P450" s="159">
        <v>17</v>
      </c>
      <c r="Q450" s="159">
        <v>10</v>
      </c>
      <c r="R450" s="159">
        <v>67</v>
      </c>
      <c r="S450" s="159" t="s">
        <v>299</v>
      </c>
      <c r="T450" s="159">
        <v>17</v>
      </c>
      <c r="U450" s="159" t="s">
        <v>282</v>
      </c>
      <c r="V450" s="159" t="s">
        <v>282</v>
      </c>
      <c r="W450" s="159" t="s">
        <v>282</v>
      </c>
      <c r="X450" s="159">
        <v>18.47</v>
      </c>
      <c r="Y450" s="159">
        <v>2.84</v>
      </c>
      <c r="Z450" s="159">
        <v>19</v>
      </c>
      <c r="AA450" s="159" t="s">
        <v>282</v>
      </c>
      <c r="AB450" s="159" t="s">
        <v>282</v>
      </c>
      <c r="AC450" s="159" t="s">
        <v>282</v>
      </c>
      <c r="AD450" s="66">
        <v>6.42</v>
      </c>
      <c r="AE450" s="66">
        <v>6.16</v>
      </c>
      <c r="AF450" s="66">
        <v>19</v>
      </c>
      <c r="AG450" s="159" t="s">
        <v>282</v>
      </c>
      <c r="AH450" s="159" t="s">
        <v>282</v>
      </c>
      <c r="AI450" s="159" t="s">
        <v>282</v>
      </c>
      <c r="AJ450" s="159" t="s">
        <v>282</v>
      </c>
      <c r="AK450" s="159" t="s">
        <v>282</v>
      </c>
      <c r="AL450" s="159" t="s">
        <v>282</v>
      </c>
      <c r="AM450" s="159" t="s">
        <v>282</v>
      </c>
      <c r="AN450" s="159">
        <v>19</v>
      </c>
      <c r="AO450" s="159" t="s">
        <v>270</v>
      </c>
      <c r="AP450" s="159" t="s">
        <v>10507</v>
      </c>
      <c r="AQ450" s="159" t="s">
        <v>282</v>
      </c>
      <c r="AR450" s="159" t="s">
        <v>282</v>
      </c>
      <c r="AS450" s="159" t="s">
        <v>299</v>
      </c>
      <c r="AT450" s="159">
        <v>17</v>
      </c>
      <c r="AU450" s="159">
        <v>8</v>
      </c>
      <c r="AV450" s="159">
        <v>7</v>
      </c>
      <c r="AW450" s="159" t="s">
        <v>299</v>
      </c>
      <c r="AX450" s="159">
        <v>17</v>
      </c>
      <c r="AY450" s="159">
        <v>7</v>
      </c>
      <c r="AZ450" s="159">
        <v>67</v>
      </c>
      <c r="BA450" s="159" t="s">
        <v>299</v>
      </c>
      <c r="BB450" s="159">
        <v>17</v>
      </c>
      <c r="BC450" s="159" t="s">
        <v>282</v>
      </c>
      <c r="BD450" s="159" t="s">
        <v>282</v>
      </c>
      <c r="BE450" s="159" t="s">
        <v>282</v>
      </c>
      <c r="BF450" s="159">
        <v>19.690000000000001</v>
      </c>
      <c r="BG450" s="159">
        <v>3.16</v>
      </c>
      <c r="BH450" s="159">
        <v>16</v>
      </c>
      <c r="BI450" s="159" t="s">
        <v>282</v>
      </c>
      <c r="BJ450" s="159" t="s">
        <v>282</v>
      </c>
      <c r="BK450" s="159" t="s">
        <v>282</v>
      </c>
      <c r="BL450" s="66">
        <v>7</v>
      </c>
      <c r="BM450" s="66">
        <v>5.01</v>
      </c>
      <c r="BN450" s="66">
        <v>16</v>
      </c>
      <c r="BO450" s="159" t="s">
        <v>282</v>
      </c>
      <c r="BP450" s="159" t="s">
        <v>282</v>
      </c>
      <c r="BQ450" s="159" t="s">
        <v>282</v>
      </c>
      <c r="BR450" s="159" t="s">
        <v>282</v>
      </c>
      <c r="BS450" s="159" t="s">
        <v>282</v>
      </c>
      <c r="BT450" s="159" t="s">
        <v>282</v>
      </c>
      <c r="BU450" s="159" t="s">
        <v>282</v>
      </c>
      <c r="BV450" s="159">
        <v>16</v>
      </c>
      <c r="BW450" s="212" t="s">
        <v>12186</v>
      </c>
      <c r="BX450" s="159" t="s">
        <v>10585</v>
      </c>
      <c r="BY450" s="159" t="s">
        <v>282</v>
      </c>
      <c r="BZ450" s="159" t="s">
        <v>282</v>
      </c>
      <c r="CA450" s="159" t="s">
        <v>299</v>
      </c>
      <c r="CB450" s="159">
        <v>17</v>
      </c>
      <c r="CC450" s="159">
        <v>13</v>
      </c>
      <c r="CD450" s="159">
        <v>7</v>
      </c>
      <c r="CE450" s="159" t="s">
        <v>299</v>
      </c>
      <c r="CF450" s="159">
        <v>17</v>
      </c>
      <c r="CG450" s="159">
        <v>13</v>
      </c>
      <c r="CH450" s="159">
        <v>67</v>
      </c>
      <c r="CI450" s="159" t="s">
        <v>299</v>
      </c>
      <c r="CJ450" s="159">
        <v>17</v>
      </c>
      <c r="CK450" s="159" t="s">
        <v>282</v>
      </c>
      <c r="CL450" s="159" t="s">
        <v>282</v>
      </c>
      <c r="CM450" s="159" t="s">
        <v>282</v>
      </c>
      <c r="CN450" s="159">
        <v>20.059999999999999</v>
      </c>
      <c r="CO450" s="159">
        <v>4.5599999999999996</v>
      </c>
      <c r="CP450" s="159">
        <v>18</v>
      </c>
      <c r="CQ450" s="159" t="s">
        <v>282</v>
      </c>
      <c r="CR450" s="159" t="s">
        <v>282</v>
      </c>
      <c r="CS450" s="159" t="s">
        <v>282</v>
      </c>
      <c r="CT450" s="159">
        <v>6.72</v>
      </c>
      <c r="CU450" s="159">
        <v>6.3</v>
      </c>
      <c r="CV450" s="159">
        <v>18</v>
      </c>
      <c r="CW450" s="159" t="s">
        <v>282</v>
      </c>
      <c r="CX450" s="159" t="s">
        <v>282</v>
      </c>
      <c r="CY450" s="159" t="s">
        <v>282</v>
      </c>
      <c r="CZ450" s="159" t="s">
        <v>282</v>
      </c>
      <c r="DA450" s="159" t="s">
        <v>282</v>
      </c>
      <c r="DB450" s="159" t="s">
        <v>282</v>
      </c>
      <c r="DC450" s="159" t="s">
        <v>282</v>
      </c>
      <c r="DD450" s="159">
        <v>18</v>
      </c>
      <c r="DE450" s="212" t="s">
        <v>12187</v>
      </c>
      <c r="DF450" s="159" t="s">
        <v>10585</v>
      </c>
      <c r="DG450" s="159" t="s">
        <v>282</v>
      </c>
      <c r="DH450" s="159" t="s">
        <v>282</v>
      </c>
      <c r="DI450" s="159" t="s">
        <v>299</v>
      </c>
      <c r="DJ450" s="159">
        <v>17</v>
      </c>
      <c r="DK450" s="159">
        <v>13</v>
      </c>
      <c r="DL450" s="159">
        <v>7</v>
      </c>
      <c r="DM450" s="159" t="s">
        <v>299</v>
      </c>
      <c r="DN450" s="159">
        <v>17</v>
      </c>
      <c r="DO450" s="159">
        <v>13</v>
      </c>
      <c r="DP450" s="159">
        <v>67</v>
      </c>
      <c r="DQ450" s="159" t="s">
        <v>299</v>
      </c>
      <c r="DR450" s="159">
        <v>17</v>
      </c>
      <c r="DS450" s="159" t="s">
        <v>282</v>
      </c>
      <c r="DT450" s="159" t="s">
        <v>282</v>
      </c>
      <c r="DU450" s="159" t="s">
        <v>282</v>
      </c>
      <c r="DV450" s="159">
        <v>21.35</v>
      </c>
      <c r="DW450" s="159">
        <v>4.74</v>
      </c>
      <c r="DX450" s="159">
        <v>17</v>
      </c>
      <c r="DY450" s="159" t="s">
        <v>282</v>
      </c>
      <c r="DZ450" s="159" t="s">
        <v>282</v>
      </c>
      <c r="EA450" s="159" t="s">
        <v>282</v>
      </c>
      <c r="EB450" s="159">
        <v>5.76</v>
      </c>
      <c r="EC450" s="159">
        <v>5.26</v>
      </c>
      <c r="ED450" s="159">
        <v>17</v>
      </c>
      <c r="EE450" s="159" t="s">
        <v>282</v>
      </c>
      <c r="EF450" s="159" t="s">
        <v>282</v>
      </c>
      <c r="EG450" s="159" t="s">
        <v>282</v>
      </c>
      <c r="EH450" s="159" t="s">
        <v>282</v>
      </c>
      <c r="EI450" s="159" t="s">
        <v>282</v>
      </c>
      <c r="EJ450" s="159" t="s">
        <v>282</v>
      </c>
      <c r="EK450" s="159" t="s">
        <v>282</v>
      </c>
      <c r="EL450" s="159">
        <v>17</v>
      </c>
      <c r="EM450" s="159" t="s">
        <v>282</v>
      </c>
      <c r="EN450" s="159" t="s">
        <v>282</v>
      </c>
      <c r="EO450" s="159" t="s">
        <v>282</v>
      </c>
      <c r="EP450" s="159" t="s">
        <v>282</v>
      </c>
      <c r="EQ450" s="159" t="s">
        <v>282</v>
      </c>
      <c r="ER450" s="159" t="s">
        <v>282</v>
      </c>
      <c r="ES450" s="159" t="s">
        <v>282</v>
      </c>
      <c r="ET450" s="159" t="s">
        <v>282</v>
      </c>
      <c r="EU450" s="159" t="s">
        <v>282</v>
      </c>
      <c r="EV450" s="159" t="s">
        <v>282</v>
      </c>
      <c r="EW450" s="159" t="s">
        <v>282</v>
      </c>
      <c r="EX450" s="159" t="s">
        <v>282</v>
      </c>
      <c r="EY450" s="159" t="s">
        <v>282</v>
      </c>
      <c r="EZ450" s="159" t="s">
        <v>282</v>
      </c>
      <c r="FA450" s="159" t="s">
        <v>282</v>
      </c>
      <c r="FB450" s="159" t="s">
        <v>282</v>
      </c>
      <c r="FC450" s="159" t="s">
        <v>282</v>
      </c>
      <c r="FD450" s="159" t="s">
        <v>282</v>
      </c>
      <c r="FE450" s="159" t="s">
        <v>282</v>
      </c>
      <c r="FF450" s="159" t="s">
        <v>282</v>
      </c>
      <c r="FG450" s="159" t="s">
        <v>282</v>
      </c>
      <c r="FH450" s="159" t="s">
        <v>282</v>
      </c>
      <c r="FI450" s="159" t="s">
        <v>282</v>
      </c>
      <c r="FJ450" s="159" t="s">
        <v>282</v>
      </c>
      <c r="FK450" s="159" t="s">
        <v>282</v>
      </c>
      <c r="FL450" s="159" t="s">
        <v>282</v>
      </c>
      <c r="FM450" s="159" t="s">
        <v>282</v>
      </c>
      <c r="FN450" s="159" t="s">
        <v>282</v>
      </c>
      <c r="FO450" s="159" t="s">
        <v>282</v>
      </c>
      <c r="FP450" s="159" t="s">
        <v>282</v>
      </c>
      <c r="FQ450" s="159" t="s">
        <v>282</v>
      </c>
      <c r="FR450" s="159" t="s">
        <v>282</v>
      </c>
      <c r="FS450" s="159" t="s">
        <v>282</v>
      </c>
      <c r="FT450" s="159" t="s">
        <v>282</v>
      </c>
    </row>
    <row r="451" spans="1:176" x14ac:dyDescent="0.25">
      <c r="A451" s="164" t="s">
        <v>858</v>
      </c>
      <c r="B451" s="159" t="s">
        <v>12217</v>
      </c>
      <c r="C451" s="66" t="str">
        <f>IF(ISNUMBER(Severity!H452)=FALSE,Severity!F452,IF(Severity!H452&gt;=0.5,"YES","NO"))</f>
        <v>NO</v>
      </c>
      <c r="D451" s="66" t="str">
        <f>IF(ISNUMBER(Severity!I452)=FALSE,Severity!G452,IF(Severity!I452&gt;0.5,"YES","NO"))</f>
        <v>YES</v>
      </c>
      <c r="E451" s="159">
        <v>16</v>
      </c>
      <c r="F451" s="159">
        <v>3</v>
      </c>
      <c r="G451" s="212" t="s">
        <v>10667</v>
      </c>
      <c r="H451" s="159" t="s">
        <v>183</v>
      </c>
      <c r="I451" s="159" t="s">
        <v>282</v>
      </c>
      <c r="J451" s="159">
        <v>0</v>
      </c>
      <c r="K451" s="159" t="s">
        <v>299</v>
      </c>
      <c r="L451" s="159">
        <v>17</v>
      </c>
      <c r="M451" s="159">
        <v>11</v>
      </c>
      <c r="N451" s="159">
        <v>7</v>
      </c>
      <c r="O451" s="159" t="s">
        <v>299</v>
      </c>
      <c r="P451" s="159">
        <v>17</v>
      </c>
      <c r="Q451" s="159">
        <v>11</v>
      </c>
      <c r="R451" s="159">
        <v>50</v>
      </c>
      <c r="S451" s="159" t="s">
        <v>299</v>
      </c>
      <c r="T451" s="159">
        <v>17</v>
      </c>
      <c r="U451" s="159">
        <v>15.73</v>
      </c>
      <c r="V451" s="159">
        <v>4.63</v>
      </c>
      <c r="W451" s="159">
        <v>11</v>
      </c>
      <c r="X451" s="159">
        <v>15.73</v>
      </c>
      <c r="Y451" s="159">
        <v>4.63</v>
      </c>
      <c r="Z451" s="159">
        <v>11</v>
      </c>
      <c r="AA451" s="159">
        <v>2.27</v>
      </c>
      <c r="AB451" s="159">
        <v>2.37</v>
      </c>
      <c r="AC451" s="159">
        <v>11</v>
      </c>
      <c r="AD451" s="159">
        <v>2.27</v>
      </c>
      <c r="AE451" s="159">
        <v>2.37</v>
      </c>
      <c r="AF451" s="159">
        <v>11</v>
      </c>
      <c r="AG451" s="159" t="s">
        <v>282</v>
      </c>
      <c r="AH451" s="159" t="s">
        <v>282</v>
      </c>
      <c r="AI451" s="159" t="s">
        <v>282</v>
      </c>
      <c r="AJ451" s="159" t="s">
        <v>282</v>
      </c>
      <c r="AK451" s="159" t="s">
        <v>282</v>
      </c>
      <c r="AL451" s="159" t="s">
        <v>282</v>
      </c>
      <c r="AM451" s="159">
        <v>11</v>
      </c>
      <c r="AN451" s="159">
        <v>11</v>
      </c>
      <c r="AO451" s="159" t="s">
        <v>864</v>
      </c>
      <c r="AP451" s="159" t="s">
        <v>10507</v>
      </c>
      <c r="AQ451" s="159" t="s">
        <v>282</v>
      </c>
      <c r="AR451" s="159">
        <v>5</v>
      </c>
      <c r="AS451" s="159" t="s">
        <v>299</v>
      </c>
      <c r="AT451" s="159">
        <v>17</v>
      </c>
      <c r="AU451" s="159">
        <v>4</v>
      </c>
      <c r="AV451" s="159">
        <v>7</v>
      </c>
      <c r="AW451" s="159" t="s">
        <v>299</v>
      </c>
      <c r="AX451" s="159">
        <v>17</v>
      </c>
      <c r="AY451" s="159">
        <v>4</v>
      </c>
      <c r="AZ451" s="159">
        <v>50</v>
      </c>
      <c r="BA451" s="159" t="s">
        <v>299</v>
      </c>
      <c r="BB451" s="159">
        <v>17</v>
      </c>
      <c r="BC451" s="159" t="s">
        <v>282</v>
      </c>
      <c r="BD451" s="159" t="s">
        <v>282</v>
      </c>
      <c r="BE451" s="159" t="s">
        <v>282</v>
      </c>
      <c r="BF451" s="159">
        <v>16.399999999999999</v>
      </c>
      <c r="BG451" s="159">
        <v>4.79</v>
      </c>
      <c r="BH451" s="159">
        <v>10</v>
      </c>
      <c r="BI451" s="159" t="s">
        <v>282</v>
      </c>
      <c r="BJ451" s="159" t="s">
        <v>282</v>
      </c>
      <c r="BK451" s="159" t="s">
        <v>282</v>
      </c>
      <c r="BL451" s="66">
        <v>9.6999999999999993</v>
      </c>
      <c r="BM451" s="66">
        <v>6.77</v>
      </c>
      <c r="BN451" s="66">
        <v>10</v>
      </c>
      <c r="BO451" s="159" t="s">
        <v>282</v>
      </c>
      <c r="BP451" s="159" t="s">
        <v>282</v>
      </c>
      <c r="BQ451" s="159" t="s">
        <v>282</v>
      </c>
      <c r="BR451" s="159" t="s">
        <v>282</v>
      </c>
      <c r="BS451" s="159" t="s">
        <v>282</v>
      </c>
      <c r="BT451" s="159" t="s">
        <v>282</v>
      </c>
      <c r="BU451" s="159">
        <v>12</v>
      </c>
      <c r="BV451" s="159">
        <v>7</v>
      </c>
      <c r="BW451" s="212" t="s">
        <v>12206</v>
      </c>
      <c r="BX451" s="159" t="s">
        <v>183</v>
      </c>
      <c r="BY451" s="159" t="s">
        <v>282</v>
      </c>
      <c r="BZ451" s="159">
        <v>3</v>
      </c>
      <c r="CA451" s="159" t="s">
        <v>299</v>
      </c>
      <c r="CB451" s="159">
        <v>17</v>
      </c>
      <c r="CC451" s="159">
        <v>9</v>
      </c>
      <c r="CD451" s="159">
        <v>7</v>
      </c>
      <c r="CE451" s="159" t="s">
        <v>299</v>
      </c>
      <c r="CF451" s="159">
        <v>17</v>
      </c>
      <c r="CG451" s="159">
        <v>10</v>
      </c>
      <c r="CH451" s="159">
        <v>50</v>
      </c>
      <c r="CI451" s="159" t="s">
        <v>299</v>
      </c>
      <c r="CJ451" s="159">
        <v>17</v>
      </c>
      <c r="CK451" s="159" t="s">
        <v>282</v>
      </c>
      <c r="CL451" s="159" t="s">
        <v>282</v>
      </c>
      <c r="CM451" s="159" t="s">
        <v>282</v>
      </c>
      <c r="CN451" s="159">
        <v>15.53</v>
      </c>
      <c r="CO451" s="159">
        <v>4.3899999999999997</v>
      </c>
      <c r="CP451" s="159">
        <v>13</v>
      </c>
      <c r="CQ451" s="159" t="s">
        <v>282</v>
      </c>
      <c r="CR451" s="159" t="s">
        <v>282</v>
      </c>
      <c r="CS451" s="159" t="s">
        <v>282</v>
      </c>
      <c r="CT451" s="159">
        <v>4.3899999999999997</v>
      </c>
      <c r="CU451" s="159">
        <v>6.1</v>
      </c>
      <c r="CV451" s="159">
        <v>13</v>
      </c>
      <c r="CW451" s="159" t="s">
        <v>282</v>
      </c>
      <c r="CX451" s="159" t="s">
        <v>282</v>
      </c>
      <c r="CY451" s="159" t="s">
        <v>282</v>
      </c>
      <c r="CZ451" s="159" t="s">
        <v>282</v>
      </c>
      <c r="DA451" s="159" t="s">
        <v>282</v>
      </c>
      <c r="DB451" s="159" t="s">
        <v>282</v>
      </c>
      <c r="DC451" s="159">
        <v>14</v>
      </c>
      <c r="DD451" s="159">
        <v>11</v>
      </c>
      <c r="DE451" s="159" t="s">
        <v>282</v>
      </c>
      <c r="DF451" s="159" t="s">
        <v>282</v>
      </c>
      <c r="DG451" s="159" t="s">
        <v>282</v>
      </c>
      <c r="DH451" s="159" t="s">
        <v>282</v>
      </c>
      <c r="DI451" s="159" t="s">
        <v>282</v>
      </c>
      <c r="DJ451" s="159" t="s">
        <v>282</v>
      </c>
      <c r="DK451" s="159" t="s">
        <v>282</v>
      </c>
      <c r="DL451" s="159" t="s">
        <v>282</v>
      </c>
      <c r="DM451" s="159" t="s">
        <v>282</v>
      </c>
      <c r="DN451" s="159" t="s">
        <v>282</v>
      </c>
      <c r="DO451" s="159" t="s">
        <v>282</v>
      </c>
      <c r="DP451" s="159" t="s">
        <v>282</v>
      </c>
      <c r="DQ451" s="159" t="s">
        <v>282</v>
      </c>
      <c r="DR451" s="159" t="s">
        <v>282</v>
      </c>
      <c r="DS451" s="159" t="s">
        <v>282</v>
      </c>
      <c r="DT451" s="159" t="s">
        <v>282</v>
      </c>
      <c r="DU451" s="159" t="s">
        <v>282</v>
      </c>
      <c r="DV451" s="159" t="s">
        <v>282</v>
      </c>
      <c r="DW451" s="159" t="s">
        <v>282</v>
      </c>
      <c r="DX451" s="159" t="s">
        <v>282</v>
      </c>
      <c r="DY451" s="159" t="s">
        <v>282</v>
      </c>
      <c r="DZ451" s="159" t="s">
        <v>282</v>
      </c>
      <c r="EA451" s="159" t="s">
        <v>282</v>
      </c>
      <c r="EB451" s="159" t="s">
        <v>282</v>
      </c>
      <c r="EC451" s="159" t="s">
        <v>282</v>
      </c>
      <c r="ED451" s="159" t="s">
        <v>282</v>
      </c>
      <c r="EE451" s="159" t="s">
        <v>282</v>
      </c>
      <c r="EF451" s="159" t="s">
        <v>282</v>
      </c>
      <c r="EG451" s="159" t="s">
        <v>282</v>
      </c>
      <c r="EH451" s="159" t="s">
        <v>282</v>
      </c>
      <c r="EI451" s="159" t="s">
        <v>282</v>
      </c>
      <c r="EJ451" s="159" t="s">
        <v>282</v>
      </c>
      <c r="EK451" s="159" t="s">
        <v>282</v>
      </c>
      <c r="EL451" s="159" t="s">
        <v>282</v>
      </c>
      <c r="EM451" s="159" t="s">
        <v>282</v>
      </c>
      <c r="EN451" s="159" t="s">
        <v>282</v>
      </c>
      <c r="EO451" s="159" t="s">
        <v>282</v>
      </c>
      <c r="EP451" s="159" t="s">
        <v>282</v>
      </c>
      <c r="EQ451" s="159" t="s">
        <v>282</v>
      </c>
      <c r="ER451" s="159" t="s">
        <v>282</v>
      </c>
      <c r="ES451" s="159" t="s">
        <v>282</v>
      </c>
      <c r="ET451" s="159" t="s">
        <v>282</v>
      </c>
      <c r="EU451" s="159" t="s">
        <v>282</v>
      </c>
      <c r="EV451" s="159" t="s">
        <v>282</v>
      </c>
      <c r="EW451" s="159" t="s">
        <v>282</v>
      </c>
      <c r="EX451" s="159" t="s">
        <v>282</v>
      </c>
      <c r="EY451" s="159" t="s">
        <v>282</v>
      </c>
      <c r="EZ451" s="159" t="s">
        <v>282</v>
      </c>
      <c r="FA451" s="159" t="s">
        <v>282</v>
      </c>
      <c r="FB451" s="159" t="s">
        <v>282</v>
      </c>
      <c r="FC451" s="159" t="s">
        <v>282</v>
      </c>
      <c r="FD451" s="159" t="s">
        <v>282</v>
      </c>
      <c r="FE451" s="159" t="s">
        <v>282</v>
      </c>
      <c r="FF451" s="159" t="s">
        <v>282</v>
      </c>
      <c r="FG451" s="159" t="s">
        <v>282</v>
      </c>
      <c r="FH451" s="159" t="s">
        <v>282</v>
      </c>
      <c r="FI451" s="159" t="s">
        <v>282</v>
      </c>
      <c r="FJ451" s="159" t="s">
        <v>282</v>
      </c>
      <c r="FK451" s="159" t="s">
        <v>282</v>
      </c>
      <c r="FL451" s="159" t="s">
        <v>282</v>
      </c>
      <c r="FM451" s="159" t="s">
        <v>282</v>
      </c>
      <c r="FN451" s="159" t="s">
        <v>282</v>
      </c>
      <c r="FO451" s="159" t="s">
        <v>282</v>
      </c>
      <c r="FP451" s="159" t="s">
        <v>282</v>
      </c>
      <c r="FQ451" s="159" t="s">
        <v>282</v>
      </c>
      <c r="FR451" s="159" t="s">
        <v>282</v>
      </c>
      <c r="FS451" s="159" t="s">
        <v>282</v>
      </c>
      <c r="FT451" s="159" t="s">
        <v>282</v>
      </c>
    </row>
    <row r="452" spans="1:176" x14ac:dyDescent="0.25">
      <c r="A452" s="66" t="s">
        <v>877</v>
      </c>
      <c r="B452" s="159" t="s">
        <v>282</v>
      </c>
      <c r="C452" s="66" t="str">
        <f>IF(ISNUMBER(Severity!H453)=FALSE,Severity!F453,IF(Severity!H453&gt;=0.5,"YES","NO"))</f>
        <v>YES</v>
      </c>
      <c r="D452" s="66" t="str">
        <f>IF(ISNUMBER(Severity!I453)=FALSE,Severity!G453,IF(Severity!I453&gt;0.5,"YES","NO"))</f>
        <v>NO</v>
      </c>
      <c r="E452" s="159">
        <v>24</v>
      </c>
      <c r="F452" s="159">
        <v>3</v>
      </c>
      <c r="G452" s="66" t="s">
        <v>11400</v>
      </c>
      <c r="H452" s="159" t="s">
        <v>10975</v>
      </c>
      <c r="I452" s="66" t="s">
        <v>282</v>
      </c>
      <c r="J452" s="159">
        <v>4</v>
      </c>
      <c r="K452" s="159" t="s">
        <v>299</v>
      </c>
      <c r="L452" s="66">
        <v>17</v>
      </c>
      <c r="M452" s="66">
        <v>34</v>
      </c>
      <c r="N452" s="66">
        <v>10</v>
      </c>
      <c r="O452" s="159" t="s">
        <v>282</v>
      </c>
      <c r="P452" s="159" t="s">
        <v>282</v>
      </c>
      <c r="Q452" s="159" t="s">
        <v>282</v>
      </c>
      <c r="R452" s="159" t="s">
        <v>282</v>
      </c>
      <c r="S452" s="159" t="s">
        <v>299</v>
      </c>
      <c r="T452" s="159">
        <v>17</v>
      </c>
      <c r="U452" s="66">
        <v>19.8</v>
      </c>
      <c r="V452" s="159">
        <v>2.6</v>
      </c>
      <c r="W452" s="159">
        <v>42</v>
      </c>
      <c r="X452" s="159" t="s">
        <v>282</v>
      </c>
      <c r="Y452" s="159" t="s">
        <v>282</v>
      </c>
      <c r="Z452" s="159" t="s">
        <v>282</v>
      </c>
      <c r="AA452" s="66">
        <v>7.1</v>
      </c>
      <c r="AB452" s="66">
        <v>4.2</v>
      </c>
      <c r="AC452" s="66">
        <v>42</v>
      </c>
      <c r="AD452" s="159" t="s">
        <v>282</v>
      </c>
      <c r="AE452" s="159" t="s">
        <v>282</v>
      </c>
      <c r="AF452" s="159" t="s">
        <v>282</v>
      </c>
      <c r="AG452" s="159" t="s">
        <v>282</v>
      </c>
      <c r="AH452" s="159" t="s">
        <v>282</v>
      </c>
      <c r="AI452" s="159" t="s">
        <v>282</v>
      </c>
      <c r="AJ452" s="159" t="s">
        <v>282</v>
      </c>
      <c r="AK452" s="159" t="s">
        <v>282</v>
      </c>
      <c r="AL452" s="159" t="s">
        <v>282</v>
      </c>
      <c r="AM452" s="159">
        <v>42</v>
      </c>
      <c r="AN452" s="159">
        <v>38</v>
      </c>
      <c r="AO452" s="66" t="s">
        <v>12137</v>
      </c>
      <c r="AP452" s="159" t="s">
        <v>10975</v>
      </c>
      <c r="AQ452" s="66" t="s">
        <v>282</v>
      </c>
      <c r="AR452" s="159">
        <v>5</v>
      </c>
      <c r="AS452" s="159" t="s">
        <v>299</v>
      </c>
      <c r="AT452" s="66">
        <v>17</v>
      </c>
      <c r="AU452" s="66">
        <v>27</v>
      </c>
      <c r="AV452" s="66">
        <v>10</v>
      </c>
      <c r="AW452" s="159" t="s">
        <v>282</v>
      </c>
      <c r="AX452" s="159" t="s">
        <v>282</v>
      </c>
      <c r="AY452" s="159" t="s">
        <v>282</v>
      </c>
      <c r="AZ452" s="159" t="s">
        <v>282</v>
      </c>
      <c r="BA452" s="159" t="s">
        <v>299</v>
      </c>
      <c r="BB452" s="159">
        <v>17</v>
      </c>
      <c r="BC452" s="66">
        <v>20.100000000000001</v>
      </c>
      <c r="BD452" s="159">
        <v>3.2</v>
      </c>
      <c r="BE452" s="159">
        <v>37</v>
      </c>
      <c r="BF452" s="159" t="s">
        <v>282</v>
      </c>
      <c r="BG452" s="159" t="s">
        <v>282</v>
      </c>
      <c r="BH452" s="159" t="s">
        <v>282</v>
      </c>
      <c r="BI452" s="66">
        <v>8.5</v>
      </c>
      <c r="BJ452" s="66">
        <v>4.5</v>
      </c>
      <c r="BK452" s="66">
        <v>37</v>
      </c>
      <c r="BL452" s="159" t="s">
        <v>282</v>
      </c>
      <c r="BM452" s="159" t="s">
        <v>282</v>
      </c>
      <c r="BN452" s="159" t="s">
        <v>282</v>
      </c>
      <c r="BO452" s="159" t="s">
        <v>282</v>
      </c>
      <c r="BP452" s="159" t="s">
        <v>282</v>
      </c>
      <c r="BQ452" s="159" t="s">
        <v>282</v>
      </c>
      <c r="BR452" s="159" t="s">
        <v>282</v>
      </c>
      <c r="BS452" s="159" t="s">
        <v>282</v>
      </c>
      <c r="BT452" s="159" t="s">
        <v>282</v>
      </c>
      <c r="BU452" s="159">
        <v>37</v>
      </c>
      <c r="BV452" s="159">
        <v>32</v>
      </c>
      <c r="BW452" s="159" t="s">
        <v>255</v>
      </c>
      <c r="BX452" s="159" t="s">
        <v>10507</v>
      </c>
      <c r="BY452" s="159" t="s">
        <v>282</v>
      </c>
      <c r="BZ452" s="66">
        <v>6</v>
      </c>
      <c r="CA452" s="159" t="s">
        <v>299</v>
      </c>
      <c r="CB452" s="66">
        <v>17</v>
      </c>
      <c r="CC452" s="66">
        <v>19</v>
      </c>
      <c r="CD452" s="66">
        <v>10</v>
      </c>
      <c r="CE452" s="159" t="s">
        <v>282</v>
      </c>
      <c r="CF452" s="159" t="s">
        <v>282</v>
      </c>
      <c r="CG452" s="159" t="s">
        <v>282</v>
      </c>
      <c r="CH452" s="159" t="s">
        <v>282</v>
      </c>
      <c r="CI452" s="159" t="s">
        <v>299</v>
      </c>
      <c r="CJ452" s="66">
        <v>17</v>
      </c>
      <c r="CK452" s="66">
        <v>20.399999999999999</v>
      </c>
      <c r="CL452" s="66">
        <v>3.4</v>
      </c>
      <c r="CM452" s="159">
        <v>42</v>
      </c>
      <c r="CN452" s="159" t="s">
        <v>282</v>
      </c>
      <c r="CO452" s="159" t="s">
        <v>282</v>
      </c>
      <c r="CP452" s="159" t="s">
        <v>282</v>
      </c>
      <c r="CQ452" s="66">
        <v>11.7</v>
      </c>
      <c r="CR452" s="66">
        <v>5.9</v>
      </c>
      <c r="CS452" s="66">
        <v>42</v>
      </c>
      <c r="CT452" s="159" t="s">
        <v>282</v>
      </c>
      <c r="CU452" s="159" t="s">
        <v>282</v>
      </c>
      <c r="CV452" s="159" t="s">
        <v>282</v>
      </c>
      <c r="CW452" s="159" t="s">
        <v>282</v>
      </c>
      <c r="CX452" s="159" t="s">
        <v>282</v>
      </c>
      <c r="CY452" s="159" t="s">
        <v>282</v>
      </c>
      <c r="CZ452" s="159" t="s">
        <v>282</v>
      </c>
      <c r="DA452" s="159" t="s">
        <v>282</v>
      </c>
      <c r="DB452" s="159" t="s">
        <v>282</v>
      </c>
      <c r="DC452" s="66">
        <v>42</v>
      </c>
      <c r="DD452" s="66">
        <v>36</v>
      </c>
      <c r="DE452" s="159" t="s">
        <v>282</v>
      </c>
      <c r="DF452" s="159" t="s">
        <v>282</v>
      </c>
      <c r="DG452" s="159" t="s">
        <v>282</v>
      </c>
      <c r="DH452" s="159" t="s">
        <v>282</v>
      </c>
      <c r="DI452" s="159" t="s">
        <v>282</v>
      </c>
      <c r="DJ452" s="159" t="s">
        <v>282</v>
      </c>
      <c r="DK452" s="159" t="s">
        <v>282</v>
      </c>
      <c r="DL452" s="159" t="s">
        <v>282</v>
      </c>
      <c r="DM452" s="159" t="s">
        <v>282</v>
      </c>
      <c r="DN452" s="159" t="s">
        <v>282</v>
      </c>
      <c r="DO452" s="159" t="s">
        <v>282</v>
      </c>
      <c r="DP452" s="159" t="s">
        <v>282</v>
      </c>
      <c r="DQ452" s="159" t="s">
        <v>282</v>
      </c>
      <c r="DR452" s="159" t="s">
        <v>282</v>
      </c>
      <c r="DS452" s="159" t="s">
        <v>282</v>
      </c>
      <c r="DT452" s="159" t="s">
        <v>282</v>
      </c>
      <c r="DU452" s="159" t="s">
        <v>282</v>
      </c>
      <c r="DV452" s="159" t="s">
        <v>282</v>
      </c>
      <c r="DW452" s="159" t="s">
        <v>282</v>
      </c>
      <c r="DX452" s="159" t="s">
        <v>282</v>
      </c>
      <c r="DY452" s="159" t="s">
        <v>282</v>
      </c>
      <c r="DZ452" s="159" t="s">
        <v>282</v>
      </c>
      <c r="EA452" s="159" t="s">
        <v>282</v>
      </c>
      <c r="EB452" s="159" t="s">
        <v>282</v>
      </c>
      <c r="EC452" s="159" t="s">
        <v>282</v>
      </c>
      <c r="ED452" s="159" t="s">
        <v>282</v>
      </c>
      <c r="EE452" s="159" t="s">
        <v>282</v>
      </c>
      <c r="EF452" s="159" t="s">
        <v>282</v>
      </c>
      <c r="EG452" s="159" t="s">
        <v>282</v>
      </c>
      <c r="EH452" s="159" t="s">
        <v>282</v>
      </c>
      <c r="EI452" s="159" t="s">
        <v>282</v>
      </c>
      <c r="EJ452" s="159" t="s">
        <v>282</v>
      </c>
      <c r="EK452" s="159" t="s">
        <v>282</v>
      </c>
      <c r="EL452" s="159" t="s">
        <v>282</v>
      </c>
      <c r="EM452" s="159" t="s">
        <v>282</v>
      </c>
      <c r="EN452" s="159" t="s">
        <v>282</v>
      </c>
      <c r="EO452" s="159" t="s">
        <v>282</v>
      </c>
      <c r="EP452" s="159" t="s">
        <v>282</v>
      </c>
      <c r="EQ452" s="159" t="s">
        <v>282</v>
      </c>
      <c r="ER452" s="159" t="s">
        <v>282</v>
      </c>
      <c r="ES452" s="159" t="s">
        <v>282</v>
      </c>
      <c r="ET452" s="159" t="s">
        <v>282</v>
      </c>
      <c r="EU452" s="159" t="s">
        <v>282</v>
      </c>
      <c r="EV452" s="159" t="s">
        <v>282</v>
      </c>
      <c r="EW452" s="159" t="s">
        <v>282</v>
      </c>
      <c r="EX452" s="159" t="s">
        <v>282</v>
      </c>
      <c r="EY452" s="159" t="s">
        <v>282</v>
      </c>
      <c r="EZ452" s="159" t="s">
        <v>282</v>
      </c>
      <c r="FA452" s="159" t="s">
        <v>282</v>
      </c>
      <c r="FB452" s="159" t="s">
        <v>282</v>
      </c>
      <c r="FC452" s="159" t="s">
        <v>282</v>
      </c>
      <c r="FD452" s="159" t="s">
        <v>282</v>
      </c>
      <c r="FE452" s="159" t="s">
        <v>282</v>
      </c>
      <c r="FF452" s="159" t="s">
        <v>282</v>
      </c>
      <c r="FG452" s="159" t="s">
        <v>282</v>
      </c>
      <c r="FH452" s="159" t="s">
        <v>282</v>
      </c>
      <c r="FI452" s="159" t="s">
        <v>282</v>
      </c>
      <c r="FJ452" s="159" t="s">
        <v>282</v>
      </c>
      <c r="FK452" s="159" t="s">
        <v>282</v>
      </c>
      <c r="FL452" s="159" t="s">
        <v>282</v>
      </c>
      <c r="FM452" s="159" t="s">
        <v>282</v>
      </c>
      <c r="FN452" s="159" t="s">
        <v>282</v>
      </c>
      <c r="FO452" s="159" t="s">
        <v>282</v>
      </c>
      <c r="FP452" s="159" t="s">
        <v>282</v>
      </c>
      <c r="FQ452" s="159" t="s">
        <v>282</v>
      </c>
      <c r="FR452" s="159" t="s">
        <v>282</v>
      </c>
      <c r="FS452" s="159" t="s">
        <v>282</v>
      </c>
      <c r="FT452" s="159" t="s">
        <v>282</v>
      </c>
    </row>
    <row r="453" spans="1:176" x14ac:dyDescent="0.25">
      <c r="A453" s="212" t="s">
        <v>7599</v>
      </c>
      <c r="B453" s="159" t="s">
        <v>15233</v>
      </c>
      <c r="C453" s="66" t="str">
        <f>IF(ISNUMBER(Severity!H454)=FALSE,Severity!F454,IF(Severity!H454&gt;=0.5,"YES","NO"))</f>
        <v>YES</v>
      </c>
      <c r="D453" s="66" t="str">
        <f>IF(ISNUMBER(Severity!I454)=FALSE,Severity!G454,IF(Severity!I454&gt;0.5,"YES","NO"))</f>
        <v>NO</v>
      </c>
      <c r="E453" s="159">
        <v>8</v>
      </c>
      <c r="F453" s="159">
        <v>2</v>
      </c>
      <c r="G453" s="159" t="s">
        <v>256</v>
      </c>
      <c r="H453" s="159" t="s">
        <v>10507</v>
      </c>
      <c r="I453" s="66">
        <v>15</v>
      </c>
      <c r="J453" s="159">
        <v>45</v>
      </c>
      <c r="K453" s="159" t="s">
        <v>282</v>
      </c>
      <c r="L453" s="159" t="s">
        <v>282</v>
      </c>
      <c r="M453" s="159" t="s">
        <v>282</v>
      </c>
      <c r="N453" s="159" t="s">
        <v>282</v>
      </c>
      <c r="O453" s="159" t="s">
        <v>299</v>
      </c>
      <c r="P453" s="159">
        <v>17</v>
      </c>
      <c r="Q453" s="159">
        <v>56</v>
      </c>
      <c r="R453" s="159">
        <v>50</v>
      </c>
      <c r="S453" s="159" t="s">
        <v>299</v>
      </c>
      <c r="T453" s="159">
        <v>17</v>
      </c>
      <c r="U453" s="159">
        <v>24.47</v>
      </c>
      <c r="V453" s="159" t="s">
        <v>282</v>
      </c>
      <c r="W453" s="159">
        <v>120</v>
      </c>
      <c r="X453" s="159" t="s">
        <v>282</v>
      </c>
      <c r="Y453" s="159" t="s">
        <v>282</v>
      </c>
      <c r="Z453" s="159" t="s">
        <v>282</v>
      </c>
      <c r="AA453" s="159" t="s">
        <v>282</v>
      </c>
      <c r="AB453" s="159" t="s">
        <v>282</v>
      </c>
      <c r="AC453" s="159" t="s">
        <v>282</v>
      </c>
      <c r="AD453" s="159" t="s">
        <v>282</v>
      </c>
      <c r="AE453" s="159" t="s">
        <v>282</v>
      </c>
      <c r="AF453" s="159" t="s">
        <v>282</v>
      </c>
      <c r="AG453" s="159">
        <v>-10.23</v>
      </c>
      <c r="AH453" s="159">
        <v>7.67</v>
      </c>
      <c r="AI453" s="159">
        <v>120</v>
      </c>
      <c r="AJ453" s="159" t="s">
        <v>282</v>
      </c>
      <c r="AK453" s="159" t="s">
        <v>282</v>
      </c>
      <c r="AL453" s="159" t="s">
        <v>282</v>
      </c>
      <c r="AM453" s="159">
        <v>125</v>
      </c>
      <c r="AN453" s="159">
        <v>80</v>
      </c>
      <c r="AO453" s="159" t="s">
        <v>790</v>
      </c>
      <c r="AP453" s="159" t="s">
        <v>10507</v>
      </c>
      <c r="AQ453" s="66">
        <v>8</v>
      </c>
      <c r="AR453" s="159">
        <v>41</v>
      </c>
      <c r="AS453" s="159" t="s">
        <v>282</v>
      </c>
      <c r="AT453" s="159" t="s">
        <v>282</v>
      </c>
      <c r="AU453" s="159" t="s">
        <v>282</v>
      </c>
      <c r="AV453" s="159" t="s">
        <v>282</v>
      </c>
      <c r="AW453" s="159" t="s">
        <v>299</v>
      </c>
      <c r="AX453" s="159">
        <v>17</v>
      </c>
      <c r="AY453" s="159">
        <v>44</v>
      </c>
      <c r="AZ453" s="159">
        <v>50</v>
      </c>
      <c r="BA453" s="159" t="s">
        <v>299</v>
      </c>
      <c r="BB453" s="159">
        <v>17</v>
      </c>
      <c r="BC453" s="159">
        <v>24.35</v>
      </c>
      <c r="BD453" s="159" t="s">
        <v>282</v>
      </c>
      <c r="BE453" s="159">
        <v>123</v>
      </c>
      <c r="BF453" s="159" t="s">
        <v>282</v>
      </c>
      <c r="BG453" s="159" t="s">
        <v>282</v>
      </c>
      <c r="BH453" s="159" t="s">
        <v>282</v>
      </c>
      <c r="BI453" s="159" t="s">
        <v>282</v>
      </c>
      <c r="BJ453" s="159" t="s">
        <v>282</v>
      </c>
      <c r="BK453" s="159" t="s">
        <v>282</v>
      </c>
      <c r="BL453" s="159" t="s">
        <v>282</v>
      </c>
      <c r="BM453" s="159" t="s">
        <v>282</v>
      </c>
      <c r="BN453" s="159" t="s">
        <v>282</v>
      </c>
      <c r="BO453" s="159">
        <v>-8.25</v>
      </c>
      <c r="BP453" s="159">
        <v>7.56</v>
      </c>
      <c r="BQ453" s="159">
        <v>123</v>
      </c>
      <c r="BR453" s="159" t="s">
        <v>282</v>
      </c>
      <c r="BS453" s="159" t="s">
        <v>282</v>
      </c>
      <c r="BT453" s="159" t="s">
        <v>282</v>
      </c>
      <c r="BU453" s="159">
        <v>129</v>
      </c>
      <c r="BV453" s="159">
        <v>88</v>
      </c>
      <c r="BW453" s="159" t="s">
        <v>282</v>
      </c>
      <c r="BX453" s="159" t="s">
        <v>282</v>
      </c>
      <c r="BY453" s="159" t="s">
        <v>282</v>
      </c>
      <c r="BZ453" s="159" t="s">
        <v>282</v>
      </c>
      <c r="CA453" s="159" t="s">
        <v>282</v>
      </c>
      <c r="CB453" s="159" t="s">
        <v>282</v>
      </c>
      <c r="CC453" s="159" t="s">
        <v>282</v>
      </c>
      <c r="CD453" s="159" t="s">
        <v>282</v>
      </c>
      <c r="CE453" s="159" t="s">
        <v>282</v>
      </c>
      <c r="CF453" s="159" t="s">
        <v>282</v>
      </c>
      <c r="CG453" s="159" t="s">
        <v>282</v>
      </c>
      <c r="CH453" s="159" t="s">
        <v>282</v>
      </c>
      <c r="CI453" s="159" t="s">
        <v>282</v>
      </c>
      <c r="CJ453" s="159" t="s">
        <v>282</v>
      </c>
      <c r="CK453" s="159" t="s">
        <v>282</v>
      </c>
      <c r="CL453" s="159" t="s">
        <v>282</v>
      </c>
      <c r="CM453" s="159" t="s">
        <v>282</v>
      </c>
      <c r="CN453" s="159" t="s">
        <v>282</v>
      </c>
      <c r="CO453" s="159" t="s">
        <v>282</v>
      </c>
      <c r="CP453" s="159" t="s">
        <v>282</v>
      </c>
      <c r="CQ453" s="159" t="s">
        <v>282</v>
      </c>
      <c r="CR453" s="159" t="s">
        <v>282</v>
      </c>
      <c r="CS453" s="159" t="s">
        <v>282</v>
      </c>
      <c r="CT453" s="159" t="s">
        <v>282</v>
      </c>
      <c r="CU453" s="159" t="s">
        <v>282</v>
      </c>
      <c r="CV453" s="159" t="s">
        <v>282</v>
      </c>
      <c r="CW453" s="159" t="s">
        <v>282</v>
      </c>
      <c r="CX453" s="159" t="s">
        <v>282</v>
      </c>
      <c r="CY453" s="159" t="s">
        <v>282</v>
      </c>
      <c r="CZ453" s="159" t="s">
        <v>282</v>
      </c>
      <c r="DA453" s="159" t="s">
        <v>282</v>
      </c>
      <c r="DB453" s="159" t="s">
        <v>282</v>
      </c>
      <c r="DC453" s="159" t="s">
        <v>282</v>
      </c>
      <c r="DD453" s="159" t="s">
        <v>282</v>
      </c>
      <c r="DE453" s="159" t="s">
        <v>282</v>
      </c>
      <c r="DF453" s="159" t="s">
        <v>282</v>
      </c>
      <c r="DG453" s="159" t="s">
        <v>282</v>
      </c>
      <c r="DH453" s="159" t="s">
        <v>282</v>
      </c>
      <c r="DI453" s="159" t="s">
        <v>282</v>
      </c>
      <c r="DJ453" s="159" t="s">
        <v>282</v>
      </c>
      <c r="DK453" s="159" t="s">
        <v>282</v>
      </c>
      <c r="DL453" s="159" t="s">
        <v>282</v>
      </c>
      <c r="DM453" s="159" t="s">
        <v>282</v>
      </c>
      <c r="DN453" s="159" t="s">
        <v>282</v>
      </c>
      <c r="DO453" s="159" t="s">
        <v>282</v>
      </c>
      <c r="DP453" s="159" t="s">
        <v>282</v>
      </c>
      <c r="DQ453" s="159" t="s">
        <v>282</v>
      </c>
      <c r="DR453" s="159" t="s">
        <v>282</v>
      </c>
      <c r="DS453" s="159" t="s">
        <v>282</v>
      </c>
      <c r="DT453" s="159" t="s">
        <v>282</v>
      </c>
      <c r="DU453" s="159" t="s">
        <v>282</v>
      </c>
      <c r="DV453" s="159" t="s">
        <v>282</v>
      </c>
      <c r="DW453" s="159" t="s">
        <v>282</v>
      </c>
      <c r="DX453" s="159" t="s">
        <v>282</v>
      </c>
      <c r="DY453" s="159" t="s">
        <v>282</v>
      </c>
      <c r="DZ453" s="159" t="s">
        <v>282</v>
      </c>
      <c r="EA453" s="159" t="s">
        <v>282</v>
      </c>
      <c r="EB453" s="159" t="s">
        <v>282</v>
      </c>
      <c r="EC453" s="159" t="s">
        <v>282</v>
      </c>
      <c r="ED453" s="159" t="s">
        <v>282</v>
      </c>
      <c r="EE453" s="159" t="s">
        <v>282</v>
      </c>
      <c r="EF453" s="159" t="s">
        <v>282</v>
      </c>
      <c r="EG453" s="159" t="s">
        <v>282</v>
      </c>
      <c r="EH453" s="159" t="s">
        <v>282</v>
      </c>
      <c r="EI453" s="159" t="s">
        <v>282</v>
      </c>
      <c r="EJ453" s="159" t="s">
        <v>282</v>
      </c>
      <c r="EK453" s="159" t="s">
        <v>282</v>
      </c>
      <c r="EL453" s="159" t="s">
        <v>282</v>
      </c>
      <c r="EM453" s="159" t="s">
        <v>282</v>
      </c>
      <c r="EN453" s="159" t="s">
        <v>282</v>
      </c>
      <c r="EO453" s="159" t="s">
        <v>282</v>
      </c>
      <c r="EP453" s="159" t="s">
        <v>282</v>
      </c>
      <c r="EQ453" s="159" t="s">
        <v>282</v>
      </c>
      <c r="ER453" s="159" t="s">
        <v>282</v>
      </c>
      <c r="ES453" s="159" t="s">
        <v>282</v>
      </c>
      <c r="ET453" s="159" t="s">
        <v>282</v>
      </c>
      <c r="EU453" s="159" t="s">
        <v>282</v>
      </c>
      <c r="EV453" s="159" t="s">
        <v>282</v>
      </c>
      <c r="EW453" s="159" t="s">
        <v>282</v>
      </c>
      <c r="EX453" s="159" t="s">
        <v>282</v>
      </c>
      <c r="EY453" s="159" t="s">
        <v>282</v>
      </c>
      <c r="EZ453" s="159" t="s">
        <v>282</v>
      </c>
      <c r="FA453" s="159" t="s">
        <v>282</v>
      </c>
      <c r="FB453" s="159" t="s">
        <v>282</v>
      </c>
      <c r="FC453" s="159" t="s">
        <v>282</v>
      </c>
      <c r="FD453" s="159" t="s">
        <v>282</v>
      </c>
      <c r="FE453" s="159" t="s">
        <v>282</v>
      </c>
      <c r="FF453" s="159" t="s">
        <v>282</v>
      </c>
      <c r="FG453" s="159" t="s">
        <v>282</v>
      </c>
      <c r="FH453" s="159" t="s">
        <v>282</v>
      </c>
      <c r="FI453" s="159" t="s">
        <v>282</v>
      </c>
      <c r="FJ453" s="159" t="s">
        <v>282</v>
      </c>
      <c r="FK453" s="159" t="s">
        <v>282</v>
      </c>
      <c r="FL453" s="159" t="s">
        <v>282</v>
      </c>
      <c r="FM453" s="159" t="s">
        <v>282</v>
      </c>
      <c r="FN453" s="159" t="s">
        <v>282</v>
      </c>
      <c r="FO453" s="159" t="s">
        <v>282</v>
      </c>
      <c r="FP453" s="159" t="s">
        <v>282</v>
      </c>
      <c r="FQ453" s="159" t="s">
        <v>282</v>
      </c>
      <c r="FR453" s="159" t="s">
        <v>282</v>
      </c>
      <c r="FS453" s="159" t="s">
        <v>282</v>
      </c>
      <c r="FT453" s="159" t="s">
        <v>282</v>
      </c>
    </row>
    <row r="454" spans="1:176" x14ac:dyDescent="0.25">
      <c r="A454" s="212" t="s">
        <v>7605</v>
      </c>
      <c r="B454" s="159" t="s">
        <v>15235</v>
      </c>
      <c r="C454" s="66" t="str">
        <f>IF(ISNUMBER(Severity!H455)=FALSE,Severity!F455,IF(Severity!H455&gt;=0.5,"YES","NO"))</f>
        <v>YES</v>
      </c>
      <c r="D454" s="66" t="str">
        <f>IF(ISNUMBER(Severity!I455)=FALSE,Severity!G455,IF(Severity!I455&gt;0.5,"YES","NO"))</f>
        <v>NO</v>
      </c>
      <c r="E454" s="159">
        <v>12</v>
      </c>
      <c r="F454" s="159">
        <v>3</v>
      </c>
      <c r="G454" s="159" t="s">
        <v>256</v>
      </c>
      <c r="H454" s="159" t="s">
        <v>10507</v>
      </c>
      <c r="I454" s="66">
        <v>61</v>
      </c>
      <c r="J454" s="159">
        <v>137</v>
      </c>
      <c r="K454" s="159" t="s">
        <v>282</v>
      </c>
      <c r="L454" s="159" t="s">
        <v>282</v>
      </c>
      <c r="M454" s="159" t="s">
        <v>282</v>
      </c>
      <c r="N454" s="159" t="s">
        <v>282</v>
      </c>
      <c r="O454" s="159" t="s">
        <v>299</v>
      </c>
      <c r="P454" s="159">
        <v>21</v>
      </c>
      <c r="Q454" s="159">
        <v>217</v>
      </c>
      <c r="R454" s="159">
        <v>50</v>
      </c>
      <c r="S454" s="159" t="s">
        <v>299</v>
      </c>
      <c r="T454" s="159">
        <v>21</v>
      </c>
      <c r="U454" s="159">
        <v>25.6</v>
      </c>
      <c r="V454" s="159" t="s">
        <v>282</v>
      </c>
      <c r="W454" s="159">
        <v>350</v>
      </c>
      <c r="X454" s="159" t="s">
        <v>282</v>
      </c>
      <c r="Y454" s="159" t="s">
        <v>282</v>
      </c>
      <c r="Z454" s="159" t="s">
        <v>282</v>
      </c>
      <c r="AA454" s="159" t="s">
        <v>282</v>
      </c>
      <c r="AB454" s="159" t="s">
        <v>282</v>
      </c>
      <c r="AC454" s="159" t="s">
        <v>282</v>
      </c>
      <c r="AD454" s="159" t="s">
        <v>282</v>
      </c>
      <c r="AE454" s="159" t="s">
        <v>282</v>
      </c>
      <c r="AF454" s="159" t="s">
        <v>282</v>
      </c>
      <c r="AG454" s="159">
        <v>-11.8</v>
      </c>
      <c r="AH454" s="159">
        <v>8.7899999999999991</v>
      </c>
      <c r="AI454" s="159">
        <v>350</v>
      </c>
      <c r="AJ454" s="159" t="s">
        <v>282</v>
      </c>
      <c r="AK454" s="159" t="s">
        <v>282</v>
      </c>
      <c r="AL454" s="159" t="s">
        <v>282</v>
      </c>
      <c r="AM454" s="159">
        <v>357</v>
      </c>
      <c r="AN454" s="159">
        <v>220</v>
      </c>
      <c r="AO454" s="159" t="s">
        <v>246</v>
      </c>
      <c r="AP454" s="159" t="s">
        <v>10507</v>
      </c>
      <c r="AQ454" s="66">
        <v>32</v>
      </c>
      <c r="AR454" s="159">
        <v>114</v>
      </c>
      <c r="AS454" s="159" t="s">
        <v>282</v>
      </c>
      <c r="AT454" s="159" t="s">
        <v>282</v>
      </c>
      <c r="AU454" s="159" t="s">
        <v>282</v>
      </c>
      <c r="AV454" s="159" t="s">
        <v>282</v>
      </c>
      <c r="AW454" s="159" t="s">
        <v>299</v>
      </c>
      <c r="AX454" s="159">
        <v>21</v>
      </c>
      <c r="AY454" s="159">
        <v>244</v>
      </c>
      <c r="AZ454" s="159">
        <v>50</v>
      </c>
      <c r="BA454" s="159" t="s">
        <v>299</v>
      </c>
      <c r="BB454" s="159">
        <v>21</v>
      </c>
      <c r="BC454" s="159">
        <v>25.6</v>
      </c>
      <c r="BD454" s="159" t="s">
        <v>282</v>
      </c>
      <c r="BE454" s="159">
        <v>344</v>
      </c>
      <c r="BF454" s="159" t="s">
        <v>282</v>
      </c>
      <c r="BG454" s="159" t="s">
        <v>282</v>
      </c>
      <c r="BH454" s="159" t="s">
        <v>282</v>
      </c>
      <c r="BI454" s="159" t="s">
        <v>282</v>
      </c>
      <c r="BJ454" s="159" t="s">
        <v>282</v>
      </c>
      <c r="BK454" s="159" t="s">
        <v>282</v>
      </c>
      <c r="BL454" s="159" t="s">
        <v>282</v>
      </c>
      <c r="BM454" s="159" t="s">
        <v>282</v>
      </c>
      <c r="BN454" s="159" t="s">
        <v>282</v>
      </c>
      <c r="BO454" s="159">
        <v>-13</v>
      </c>
      <c r="BP454" s="159">
        <v>8.7200000000000006</v>
      </c>
      <c r="BQ454" s="159">
        <v>344</v>
      </c>
      <c r="BR454" s="159" t="s">
        <v>282</v>
      </c>
      <c r="BS454" s="159" t="s">
        <v>282</v>
      </c>
      <c r="BT454" s="159" t="s">
        <v>282</v>
      </c>
      <c r="BU454" s="159">
        <v>351</v>
      </c>
      <c r="BV454" s="159">
        <v>237</v>
      </c>
      <c r="BW454" s="159" t="s">
        <v>790</v>
      </c>
      <c r="BX454" s="159" t="s">
        <v>10507</v>
      </c>
      <c r="BY454" s="159">
        <v>6</v>
      </c>
      <c r="BZ454" s="159">
        <v>62</v>
      </c>
      <c r="CA454" s="159" t="s">
        <v>282</v>
      </c>
      <c r="CB454" s="159" t="s">
        <v>282</v>
      </c>
      <c r="CC454" s="159" t="s">
        <v>282</v>
      </c>
      <c r="CD454" s="159" t="s">
        <v>282</v>
      </c>
      <c r="CE454" s="159" t="s">
        <v>299</v>
      </c>
      <c r="CF454" s="159">
        <v>21</v>
      </c>
      <c r="CG454" s="159">
        <v>69</v>
      </c>
      <c r="CH454" s="159">
        <v>50</v>
      </c>
      <c r="CI454" s="159" t="s">
        <v>299</v>
      </c>
      <c r="CJ454" s="159">
        <v>21</v>
      </c>
      <c r="CK454" s="159">
        <v>25.7</v>
      </c>
      <c r="CL454" s="159" t="s">
        <v>282</v>
      </c>
      <c r="CM454" s="159">
        <v>136</v>
      </c>
      <c r="CN454" s="159" t="s">
        <v>282</v>
      </c>
      <c r="CO454" s="159" t="s">
        <v>282</v>
      </c>
      <c r="CP454" s="159" t="s">
        <v>282</v>
      </c>
      <c r="CQ454" s="159" t="s">
        <v>282</v>
      </c>
      <c r="CR454" s="159" t="s">
        <v>282</v>
      </c>
      <c r="CS454" s="159" t="s">
        <v>282</v>
      </c>
      <c r="CT454" s="159" t="s">
        <v>282</v>
      </c>
      <c r="CU454" s="159" t="s">
        <v>282</v>
      </c>
      <c r="CV454" s="159" t="s">
        <v>282</v>
      </c>
      <c r="CW454" s="159">
        <v>-9</v>
      </c>
      <c r="CX454" s="159">
        <v>8.6300000000000008</v>
      </c>
      <c r="CY454" s="159">
        <v>136</v>
      </c>
      <c r="CZ454" s="159" t="s">
        <v>282</v>
      </c>
      <c r="DA454" s="159" t="s">
        <v>282</v>
      </c>
      <c r="DB454" s="159" t="s">
        <v>282</v>
      </c>
      <c r="DC454" s="159">
        <v>140</v>
      </c>
      <c r="DD454" s="159">
        <v>78</v>
      </c>
      <c r="DE454" s="159" t="s">
        <v>282</v>
      </c>
      <c r="DF454" s="159" t="s">
        <v>282</v>
      </c>
      <c r="DG454" s="159" t="s">
        <v>282</v>
      </c>
      <c r="DH454" s="159" t="s">
        <v>282</v>
      </c>
      <c r="DI454" s="159" t="s">
        <v>282</v>
      </c>
      <c r="DJ454" s="159" t="s">
        <v>282</v>
      </c>
      <c r="DK454" s="159" t="s">
        <v>282</v>
      </c>
      <c r="DL454" s="159" t="s">
        <v>282</v>
      </c>
      <c r="DM454" s="159" t="s">
        <v>282</v>
      </c>
      <c r="DN454" s="159" t="s">
        <v>282</v>
      </c>
      <c r="DO454" s="159" t="s">
        <v>282</v>
      </c>
      <c r="DP454" s="159" t="s">
        <v>282</v>
      </c>
      <c r="DQ454" s="159" t="s">
        <v>282</v>
      </c>
      <c r="DR454" s="159" t="s">
        <v>282</v>
      </c>
      <c r="DS454" s="159" t="s">
        <v>282</v>
      </c>
      <c r="DT454" s="159" t="s">
        <v>282</v>
      </c>
      <c r="DU454" s="159" t="s">
        <v>282</v>
      </c>
      <c r="DV454" s="159" t="s">
        <v>282</v>
      </c>
      <c r="DW454" s="159" t="s">
        <v>282</v>
      </c>
      <c r="DX454" s="159" t="s">
        <v>282</v>
      </c>
      <c r="DY454" s="159" t="s">
        <v>282</v>
      </c>
      <c r="DZ454" s="159" t="s">
        <v>282</v>
      </c>
      <c r="EA454" s="159" t="s">
        <v>282</v>
      </c>
      <c r="EB454" s="159" t="s">
        <v>282</v>
      </c>
      <c r="EC454" s="159" t="s">
        <v>282</v>
      </c>
      <c r="ED454" s="159" t="s">
        <v>282</v>
      </c>
      <c r="EE454" s="159" t="s">
        <v>282</v>
      </c>
      <c r="EF454" s="159" t="s">
        <v>282</v>
      </c>
      <c r="EG454" s="159" t="s">
        <v>282</v>
      </c>
      <c r="EH454" s="159" t="s">
        <v>282</v>
      </c>
      <c r="EI454" s="159" t="s">
        <v>282</v>
      </c>
      <c r="EJ454" s="159" t="s">
        <v>282</v>
      </c>
      <c r="EK454" s="159" t="s">
        <v>282</v>
      </c>
      <c r="EL454" s="159" t="s">
        <v>282</v>
      </c>
      <c r="EM454" s="159" t="s">
        <v>282</v>
      </c>
      <c r="EN454" s="159" t="s">
        <v>282</v>
      </c>
      <c r="EO454" s="159" t="s">
        <v>282</v>
      </c>
      <c r="EP454" s="159" t="s">
        <v>282</v>
      </c>
      <c r="EQ454" s="159" t="s">
        <v>282</v>
      </c>
      <c r="ER454" s="159" t="s">
        <v>282</v>
      </c>
      <c r="ES454" s="159" t="s">
        <v>282</v>
      </c>
      <c r="ET454" s="159" t="s">
        <v>282</v>
      </c>
      <c r="EU454" s="159" t="s">
        <v>282</v>
      </c>
      <c r="EV454" s="159" t="s">
        <v>282</v>
      </c>
      <c r="EW454" s="159" t="s">
        <v>282</v>
      </c>
      <c r="EX454" s="159" t="s">
        <v>282</v>
      </c>
      <c r="EY454" s="159" t="s">
        <v>282</v>
      </c>
      <c r="EZ454" s="159" t="s">
        <v>282</v>
      </c>
      <c r="FA454" s="159" t="s">
        <v>282</v>
      </c>
      <c r="FB454" s="159" t="s">
        <v>282</v>
      </c>
      <c r="FC454" s="159" t="s">
        <v>282</v>
      </c>
      <c r="FD454" s="159" t="s">
        <v>282</v>
      </c>
      <c r="FE454" s="159" t="s">
        <v>282</v>
      </c>
      <c r="FF454" s="159" t="s">
        <v>282</v>
      </c>
      <c r="FG454" s="159" t="s">
        <v>282</v>
      </c>
      <c r="FH454" s="159" t="s">
        <v>282</v>
      </c>
      <c r="FI454" s="159" t="s">
        <v>282</v>
      </c>
      <c r="FJ454" s="159" t="s">
        <v>282</v>
      </c>
      <c r="FK454" s="159" t="s">
        <v>282</v>
      </c>
      <c r="FL454" s="159" t="s">
        <v>282</v>
      </c>
      <c r="FM454" s="159" t="s">
        <v>282</v>
      </c>
      <c r="FN454" s="159" t="s">
        <v>282</v>
      </c>
      <c r="FO454" s="159" t="s">
        <v>282</v>
      </c>
      <c r="FP454" s="159" t="s">
        <v>282</v>
      </c>
      <c r="FQ454" s="159" t="s">
        <v>282</v>
      </c>
      <c r="FR454" s="159" t="s">
        <v>282</v>
      </c>
      <c r="FS454" s="159" t="s">
        <v>282</v>
      </c>
      <c r="FT454" s="159" t="s">
        <v>282</v>
      </c>
    </row>
    <row r="455" spans="1:176" x14ac:dyDescent="0.25">
      <c r="A455" s="66" t="s">
        <v>322</v>
      </c>
      <c r="B455" s="159" t="s">
        <v>12160</v>
      </c>
      <c r="C455" s="66" t="str">
        <f>IF(ISNUMBER(Severity!H456)=FALSE,Severity!F456,IF(Severity!H456&gt;=0.5,"YES","NO"))</f>
        <v>YES</v>
      </c>
      <c r="D455" s="66" t="str">
        <f>IF(ISNUMBER(Severity!I456)=FALSE,Severity!G456,IF(Severity!I456&gt;0.5,"YES","NO"))</f>
        <v>NO</v>
      </c>
      <c r="E455" s="159">
        <v>12</v>
      </c>
      <c r="F455" s="159">
        <v>3</v>
      </c>
      <c r="G455" s="212" t="s">
        <v>4798</v>
      </c>
      <c r="H455" s="159" t="s">
        <v>183</v>
      </c>
      <c r="I455" s="159" t="s">
        <v>282</v>
      </c>
      <c r="J455" s="159">
        <v>1</v>
      </c>
      <c r="K455" s="159" t="s">
        <v>299</v>
      </c>
      <c r="L455" s="159">
        <v>17</v>
      </c>
      <c r="M455" s="159">
        <v>18</v>
      </c>
      <c r="N455" s="159">
        <v>7</v>
      </c>
      <c r="O455" s="159" t="s">
        <v>282</v>
      </c>
      <c r="P455" s="159" t="s">
        <v>282</v>
      </c>
      <c r="Q455" s="159" t="s">
        <v>282</v>
      </c>
      <c r="R455" s="159" t="s">
        <v>282</v>
      </c>
      <c r="S455" s="159" t="s">
        <v>299</v>
      </c>
      <c r="T455" s="159">
        <v>17</v>
      </c>
      <c r="U455" s="66" t="s">
        <v>282</v>
      </c>
      <c r="V455" s="66" t="s">
        <v>282</v>
      </c>
      <c r="W455" s="159" t="s">
        <v>282</v>
      </c>
      <c r="X455" s="66">
        <v>19.399999999999999</v>
      </c>
      <c r="Y455" s="66">
        <v>4.9000000000000004</v>
      </c>
      <c r="Z455" s="66">
        <v>29</v>
      </c>
      <c r="AA455" s="159" t="s">
        <v>282</v>
      </c>
      <c r="AB455" s="159" t="s">
        <v>282</v>
      </c>
      <c r="AC455" s="159" t="s">
        <v>282</v>
      </c>
      <c r="AD455" s="66">
        <v>7.1</v>
      </c>
      <c r="AE455" s="66">
        <v>6.7</v>
      </c>
      <c r="AF455" s="66">
        <v>29</v>
      </c>
      <c r="AG455" s="159" t="s">
        <v>282</v>
      </c>
      <c r="AH455" s="159" t="s">
        <v>282</v>
      </c>
      <c r="AI455" s="159" t="s">
        <v>282</v>
      </c>
      <c r="AJ455" s="159" t="s">
        <v>282</v>
      </c>
      <c r="AK455" s="159" t="s">
        <v>282</v>
      </c>
      <c r="AL455" s="159" t="s">
        <v>282</v>
      </c>
      <c r="AM455" s="159">
        <v>30</v>
      </c>
      <c r="AN455" s="159">
        <v>29</v>
      </c>
      <c r="AO455" s="159" t="s">
        <v>263</v>
      </c>
      <c r="AP455" s="159" t="s">
        <v>10507</v>
      </c>
      <c r="AQ455" s="159">
        <v>3</v>
      </c>
      <c r="AR455" s="159">
        <v>4</v>
      </c>
      <c r="AS455" s="159" t="s">
        <v>299</v>
      </c>
      <c r="AT455" s="159">
        <v>17</v>
      </c>
      <c r="AU455" s="159">
        <v>16</v>
      </c>
      <c r="AV455" s="159">
        <v>7</v>
      </c>
      <c r="AW455" s="159" t="s">
        <v>282</v>
      </c>
      <c r="AX455" s="159" t="s">
        <v>282</v>
      </c>
      <c r="AY455" s="159" t="s">
        <v>282</v>
      </c>
      <c r="AZ455" s="159" t="s">
        <v>282</v>
      </c>
      <c r="BA455" s="159" t="s">
        <v>299</v>
      </c>
      <c r="BB455" s="159">
        <v>17</v>
      </c>
      <c r="BC455" s="66" t="s">
        <v>282</v>
      </c>
      <c r="BD455" s="66" t="s">
        <v>282</v>
      </c>
      <c r="BE455" s="159" t="s">
        <v>282</v>
      </c>
      <c r="BF455" s="66">
        <v>19.100000000000001</v>
      </c>
      <c r="BG455" s="66">
        <v>4.8</v>
      </c>
      <c r="BH455" s="66">
        <v>27</v>
      </c>
      <c r="BI455" s="159" t="s">
        <v>282</v>
      </c>
      <c r="BJ455" s="159" t="s">
        <v>282</v>
      </c>
      <c r="BK455" s="159" t="s">
        <v>282</v>
      </c>
      <c r="BL455" s="66">
        <v>8.1</v>
      </c>
      <c r="BM455" s="66">
        <v>7.1</v>
      </c>
      <c r="BN455" s="66">
        <v>27</v>
      </c>
      <c r="BO455" s="159" t="s">
        <v>282</v>
      </c>
      <c r="BP455" s="159" t="s">
        <v>282</v>
      </c>
      <c r="BQ455" s="159" t="s">
        <v>282</v>
      </c>
      <c r="BR455" s="159" t="s">
        <v>282</v>
      </c>
      <c r="BS455" s="159" t="s">
        <v>282</v>
      </c>
      <c r="BT455" s="159" t="s">
        <v>282</v>
      </c>
      <c r="BU455" s="159">
        <v>31</v>
      </c>
      <c r="BV455" s="159">
        <v>27</v>
      </c>
      <c r="BW455" s="159" t="s">
        <v>790</v>
      </c>
      <c r="BX455" s="159" t="s">
        <v>10507</v>
      </c>
      <c r="BY455" s="66">
        <v>2</v>
      </c>
      <c r="BZ455" s="159">
        <v>4</v>
      </c>
      <c r="CA455" s="159" t="s">
        <v>299</v>
      </c>
      <c r="CB455" s="66">
        <v>17</v>
      </c>
      <c r="CC455" s="159">
        <v>8</v>
      </c>
      <c r="CD455" s="159">
        <v>7</v>
      </c>
      <c r="CE455" s="159" t="s">
        <v>282</v>
      </c>
      <c r="CF455" s="159" t="s">
        <v>282</v>
      </c>
      <c r="CG455" s="159" t="s">
        <v>282</v>
      </c>
      <c r="CH455" s="159" t="s">
        <v>282</v>
      </c>
      <c r="CI455" s="159" t="s">
        <v>299</v>
      </c>
      <c r="CJ455" s="66">
        <v>17</v>
      </c>
      <c r="CK455" s="159" t="s">
        <v>282</v>
      </c>
      <c r="CL455" s="159" t="s">
        <v>282</v>
      </c>
      <c r="CM455" s="159" t="s">
        <v>282</v>
      </c>
      <c r="CN455" s="66">
        <v>18.399999999999999</v>
      </c>
      <c r="CO455" s="66">
        <v>3.6</v>
      </c>
      <c r="CP455" s="66">
        <v>26</v>
      </c>
      <c r="CQ455" s="159" t="s">
        <v>282</v>
      </c>
      <c r="CR455" s="159" t="s">
        <v>282</v>
      </c>
      <c r="CS455" s="159" t="s">
        <v>282</v>
      </c>
      <c r="CT455" s="66">
        <v>11.8</v>
      </c>
      <c r="CU455" s="66">
        <v>7.3</v>
      </c>
      <c r="CV455" s="66">
        <v>26</v>
      </c>
      <c r="CW455" s="159" t="s">
        <v>282</v>
      </c>
      <c r="CX455" s="159" t="s">
        <v>282</v>
      </c>
      <c r="CY455" s="159" t="s">
        <v>282</v>
      </c>
      <c r="CZ455" s="159" t="s">
        <v>282</v>
      </c>
      <c r="DA455" s="159" t="s">
        <v>282</v>
      </c>
      <c r="DB455" s="159" t="s">
        <v>282</v>
      </c>
      <c r="DC455" s="66">
        <v>30</v>
      </c>
      <c r="DD455" s="66">
        <v>26</v>
      </c>
      <c r="DE455" s="159" t="s">
        <v>282</v>
      </c>
      <c r="DF455" s="159" t="s">
        <v>282</v>
      </c>
      <c r="DG455" s="159" t="s">
        <v>282</v>
      </c>
      <c r="DH455" s="159" t="s">
        <v>282</v>
      </c>
      <c r="DI455" s="159" t="s">
        <v>282</v>
      </c>
      <c r="DJ455" s="159" t="s">
        <v>282</v>
      </c>
      <c r="DK455" s="159" t="s">
        <v>282</v>
      </c>
      <c r="DL455" s="159" t="s">
        <v>282</v>
      </c>
      <c r="DM455" s="159" t="s">
        <v>282</v>
      </c>
      <c r="DN455" s="159" t="s">
        <v>282</v>
      </c>
      <c r="DO455" s="159" t="s">
        <v>282</v>
      </c>
      <c r="DP455" s="159" t="s">
        <v>282</v>
      </c>
      <c r="DQ455" s="159" t="s">
        <v>282</v>
      </c>
      <c r="DR455" s="159" t="s">
        <v>282</v>
      </c>
      <c r="DS455" s="159" t="s">
        <v>282</v>
      </c>
      <c r="DT455" s="159" t="s">
        <v>282</v>
      </c>
      <c r="DU455" s="159" t="s">
        <v>282</v>
      </c>
      <c r="DV455" s="159" t="s">
        <v>282</v>
      </c>
      <c r="DW455" s="159" t="s">
        <v>282</v>
      </c>
      <c r="DX455" s="159" t="s">
        <v>282</v>
      </c>
      <c r="DY455" s="159" t="s">
        <v>282</v>
      </c>
      <c r="DZ455" s="159" t="s">
        <v>282</v>
      </c>
      <c r="EA455" s="159" t="s">
        <v>282</v>
      </c>
      <c r="EB455" s="159" t="s">
        <v>282</v>
      </c>
      <c r="EC455" s="159" t="s">
        <v>282</v>
      </c>
      <c r="ED455" s="159" t="s">
        <v>282</v>
      </c>
      <c r="EE455" s="159" t="s">
        <v>282</v>
      </c>
      <c r="EF455" s="159" t="s">
        <v>282</v>
      </c>
      <c r="EG455" s="159" t="s">
        <v>282</v>
      </c>
      <c r="EH455" s="159" t="s">
        <v>282</v>
      </c>
      <c r="EI455" s="159" t="s">
        <v>282</v>
      </c>
      <c r="EJ455" s="159" t="s">
        <v>282</v>
      </c>
      <c r="EK455" s="159" t="s">
        <v>282</v>
      </c>
      <c r="EL455" s="159" t="s">
        <v>282</v>
      </c>
      <c r="EM455" s="159" t="s">
        <v>282</v>
      </c>
      <c r="EN455" s="159" t="s">
        <v>282</v>
      </c>
      <c r="EO455" s="159" t="s">
        <v>282</v>
      </c>
      <c r="EP455" s="159" t="s">
        <v>282</v>
      </c>
      <c r="EQ455" s="159" t="s">
        <v>282</v>
      </c>
      <c r="ER455" s="159" t="s">
        <v>282</v>
      </c>
      <c r="ES455" s="159" t="s">
        <v>282</v>
      </c>
      <c r="ET455" s="159" t="s">
        <v>282</v>
      </c>
      <c r="EU455" s="159" t="s">
        <v>282</v>
      </c>
      <c r="EV455" s="159" t="s">
        <v>282</v>
      </c>
      <c r="EW455" s="159" t="s">
        <v>282</v>
      </c>
      <c r="EX455" s="159" t="s">
        <v>282</v>
      </c>
      <c r="EY455" s="159" t="s">
        <v>282</v>
      </c>
      <c r="EZ455" s="159" t="s">
        <v>282</v>
      </c>
      <c r="FA455" s="159" t="s">
        <v>282</v>
      </c>
      <c r="FB455" s="159" t="s">
        <v>282</v>
      </c>
      <c r="FC455" s="159" t="s">
        <v>282</v>
      </c>
      <c r="FD455" s="159" t="s">
        <v>282</v>
      </c>
      <c r="FE455" s="159" t="s">
        <v>282</v>
      </c>
      <c r="FF455" s="159" t="s">
        <v>282</v>
      </c>
      <c r="FG455" s="159" t="s">
        <v>282</v>
      </c>
      <c r="FH455" s="159" t="s">
        <v>282</v>
      </c>
      <c r="FI455" s="159" t="s">
        <v>282</v>
      </c>
      <c r="FJ455" s="159" t="s">
        <v>282</v>
      </c>
      <c r="FK455" s="159" t="s">
        <v>282</v>
      </c>
      <c r="FL455" s="159" t="s">
        <v>282</v>
      </c>
      <c r="FM455" s="159" t="s">
        <v>282</v>
      </c>
      <c r="FN455" s="159" t="s">
        <v>282</v>
      </c>
      <c r="FO455" s="159" t="s">
        <v>282</v>
      </c>
      <c r="FP455" s="159" t="s">
        <v>282</v>
      </c>
      <c r="FQ455" s="159" t="s">
        <v>282</v>
      </c>
      <c r="FR455" s="159" t="s">
        <v>282</v>
      </c>
      <c r="FS455" s="159" t="s">
        <v>282</v>
      </c>
      <c r="FT455" s="159" t="s">
        <v>282</v>
      </c>
    </row>
    <row r="456" spans="1:176" x14ac:dyDescent="0.25">
      <c r="A456" s="66" t="s">
        <v>851</v>
      </c>
      <c r="B456" s="159" t="s">
        <v>12173</v>
      </c>
      <c r="C456" s="66" t="str">
        <f>IF(ISNUMBER(Severity!H457)=FALSE,Severity!F457,IF(Severity!H457&gt;=0.5,"YES","NO"))</f>
        <v>YES</v>
      </c>
      <c r="D456" s="66" t="str">
        <f>IF(ISNUMBER(Severity!I457)=FALSE,Severity!G457,IF(Severity!I457&gt;0.5,"YES","NO"))</f>
        <v>NO</v>
      </c>
      <c r="E456" s="159">
        <v>12</v>
      </c>
      <c r="F456" s="159">
        <v>4</v>
      </c>
      <c r="G456" s="212" t="s">
        <v>4798</v>
      </c>
      <c r="H456" s="159" t="s">
        <v>183</v>
      </c>
      <c r="I456" s="159" t="s">
        <v>282</v>
      </c>
      <c r="J456" s="159">
        <v>14</v>
      </c>
      <c r="K456" s="159" t="s">
        <v>299</v>
      </c>
      <c r="L456" s="159">
        <v>17</v>
      </c>
      <c r="M456" s="159">
        <v>20</v>
      </c>
      <c r="N456" s="159">
        <v>7</v>
      </c>
      <c r="O456" s="159" t="s">
        <v>282</v>
      </c>
      <c r="P456" s="159" t="s">
        <v>282</v>
      </c>
      <c r="Q456" s="159" t="s">
        <v>282</v>
      </c>
      <c r="R456" s="159" t="s">
        <v>282</v>
      </c>
      <c r="S456" s="159" t="s">
        <v>299</v>
      </c>
      <c r="T456" s="159">
        <v>17</v>
      </c>
      <c r="U456" s="159">
        <v>20.5</v>
      </c>
      <c r="V456" s="66">
        <v>4.9400000000000004</v>
      </c>
      <c r="W456" s="159">
        <v>39</v>
      </c>
      <c r="X456" s="159" t="s">
        <v>282</v>
      </c>
      <c r="Y456" s="159" t="s">
        <v>282</v>
      </c>
      <c r="Z456" s="159" t="s">
        <v>282</v>
      </c>
      <c r="AA456" s="159" t="s">
        <v>282</v>
      </c>
      <c r="AB456" s="159" t="s">
        <v>282</v>
      </c>
      <c r="AC456" s="159" t="s">
        <v>282</v>
      </c>
      <c r="AD456" s="66">
        <v>8.5</v>
      </c>
      <c r="AE456" s="66">
        <v>7.74</v>
      </c>
      <c r="AF456" s="66">
        <v>34</v>
      </c>
      <c r="AG456" s="159" t="s">
        <v>282</v>
      </c>
      <c r="AH456" s="159" t="s">
        <v>282</v>
      </c>
      <c r="AI456" s="159" t="s">
        <v>282</v>
      </c>
      <c r="AJ456" s="159" t="s">
        <v>282</v>
      </c>
      <c r="AK456" s="159" t="s">
        <v>282</v>
      </c>
      <c r="AL456" s="159" t="s">
        <v>282</v>
      </c>
      <c r="AM456" s="159">
        <v>39</v>
      </c>
      <c r="AN456" s="159">
        <v>25</v>
      </c>
      <c r="AO456" s="212" t="s">
        <v>4798</v>
      </c>
      <c r="AP456" s="159" t="s">
        <v>183</v>
      </c>
      <c r="AQ456" s="66" t="s">
        <v>282</v>
      </c>
      <c r="AR456" s="159">
        <v>9</v>
      </c>
      <c r="AS456" s="159" t="s">
        <v>299</v>
      </c>
      <c r="AT456" s="159">
        <v>17</v>
      </c>
      <c r="AU456" s="159">
        <v>22</v>
      </c>
      <c r="AV456" s="159">
        <v>7</v>
      </c>
      <c r="AW456" s="159" t="s">
        <v>282</v>
      </c>
      <c r="AX456" s="159" t="s">
        <v>282</v>
      </c>
      <c r="AY456" s="159" t="s">
        <v>282</v>
      </c>
      <c r="AZ456" s="159" t="s">
        <v>282</v>
      </c>
      <c r="BA456" s="159" t="s">
        <v>299</v>
      </c>
      <c r="BB456" s="159">
        <v>17</v>
      </c>
      <c r="BC456" s="159">
        <v>20.5</v>
      </c>
      <c r="BD456" s="159">
        <v>4.4400000000000004</v>
      </c>
      <c r="BE456" s="159">
        <v>41</v>
      </c>
      <c r="BF456" s="159" t="s">
        <v>282</v>
      </c>
      <c r="BG456" s="159" t="s">
        <v>282</v>
      </c>
      <c r="BH456" s="159" t="s">
        <v>282</v>
      </c>
      <c r="BI456" s="159" t="s">
        <v>282</v>
      </c>
      <c r="BJ456" s="159" t="s">
        <v>282</v>
      </c>
      <c r="BK456" s="159" t="s">
        <v>282</v>
      </c>
      <c r="BL456" s="66">
        <v>8.6999999999999993</v>
      </c>
      <c r="BM456" s="66">
        <v>7.68</v>
      </c>
      <c r="BN456" s="66">
        <v>36</v>
      </c>
      <c r="BO456" s="159" t="s">
        <v>282</v>
      </c>
      <c r="BP456" s="159" t="s">
        <v>282</v>
      </c>
      <c r="BQ456" s="159" t="s">
        <v>282</v>
      </c>
      <c r="BR456" s="159" t="s">
        <v>282</v>
      </c>
      <c r="BS456" s="159" t="s">
        <v>282</v>
      </c>
      <c r="BT456" s="159" t="s">
        <v>282</v>
      </c>
      <c r="BU456" s="159">
        <v>41</v>
      </c>
      <c r="BV456" s="159">
        <v>32</v>
      </c>
      <c r="BW456" s="212" t="s">
        <v>863</v>
      </c>
      <c r="BX456" s="159" t="s">
        <v>10507</v>
      </c>
      <c r="BY456" s="66">
        <v>2</v>
      </c>
      <c r="BZ456" s="159">
        <v>6</v>
      </c>
      <c r="CA456" s="159" t="s">
        <v>299</v>
      </c>
      <c r="CB456" s="66">
        <v>17</v>
      </c>
      <c r="CC456" s="159">
        <v>24</v>
      </c>
      <c r="CD456" s="159">
        <v>7</v>
      </c>
      <c r="CE456" s="159" t="s">
        <v>282</v>
      </c>
      <c r="CF456" s="159" t="s">
        <v>282</v>
      </c>
      <c r="CG456" s="159" t="s">
        <v>282</v>
      </c>
      <c r="CH456" s="159" t="s">
        <v>282</v>
      </c>
      <c r="CI456" s="159" t="s">
        <v>299</v>
      </c>
      <c r="CJ456" s="66">
        <v>17</v>
      </c>
      <c r="CK456" s="66">
        <v>20.2</v>
      </c>
      <c r="CL456" s="66">
        <v>3.4</v>
      </c>
      <c r="CM456" s="159">
        <v>36</v>
      </c>
      <c r="CN456" s="159" t="s">
        <v>282</v>
      </c>
      <c r="CO456" s="159" t="s">
        <v>282</v>
      </c>
      <c r="CP456" s="159" t="s">
        <v>282</v>
      </c>
      <c r="CQ456" s="159" t="s">
        <v>282</v>
      </c>
      <c r="CR456" s="159" t="s">
        <v>282</v>
      </c>
      <c r="CS456" s="159" t="s">
        <v>282</v>
      </c>
      <c r="CT456" s="66">
        <v>6.2</v>
      </c>
      <c r="CU456" s="66">
        <v>7.02</v>
      </c>
      <c r="CV456" s="66">
        <v>34</v>
      </c>
      <c r="CW456" s="159" t="s">
        <v>282</v>
      </c>
      <c r="CX456" s="159" t="s">
        <v>282</v>
      </c>
      <c r="CY456" s="159" t="s">
        <v>282</v>
      </c>
      <c r="CZ456" s="159" t="s">
        <v>282</v>
      </c>
      <c r="DA456" s="159" t="s">
        <v>282</v>
      </c>
      <c r="DB456" s="159" t="s">
        <v>282</v>
      </c>
      <c r="DC456" s="66">
        <v>36</v>
      </c>
      <c r="DD456" s="66">
        <v>30</v>
      </c>
      <c r="DE456" s="212" t="s">
        <v>4799</v>
      </c>
      <c r="DF456" s="159" t="s">
        <v>10585</v>
      </c>
      <c r="DG456" s="66">
        <v>4</v>
      </c>
      <c r="DH456" s="159">
        <v>6</v>
      </c>
      <c r="DI456" s="159" t="s">
        <v>299</v>
      </c>
      <c r="DJ456" s="66">
        <v>17</v>
      </c>
      <c r="DK456" s="159">
        <v>21</v>
      </c>
      <c r="DL456" s="159">
        <v>7</v>
      </c>
      <c r="DM456" s="159" t="s">
        <v>282</v>
      </c>
      <c r="DN456" s="159" t="s">
        <v>282</v>
      </c>
      <c r="DO456" s="159" t="s">
        <v>282</v>
      </c>
      <c r="DP456" s="159" t="s">
        <v>282</v>
      </c>
      <c r="DQ456" s="159" t="s">
        <v>299</v>
      </c>
      <c r="DR456" s="66">
        <v>17</v>
      </c>
      <c r="DS456" s="66">
        <v>19.8</v>
      </c>
      <c r="DT456" s="66">
        <v>3.78</v>
      </c>
      <c r="DU456" s="159">
        <v>35</v>
      </c>
      <c r="DV456" s="159" t="s">
        <v>282</v>
      </c>
      <c r="DW456" s="159" t="s">
        <v>282</v>
      </c>
      <c r="DX456" s="159" t="s">
        <v>282</v>
      </c>
      <c r="DY456" s="159" t="s">
        <v>282</v>
      </c>
      <c r="DZ456" s="159" t="s">
        <v>282</v>
      </c>
      <c r="EA456" s="159" t="s">
        <v>282</v>
      </c>
      <c r="EB456" s="66">
        <v>7.5</v>
      </c>
      <c r="EC456" s="66">
        <v>6.41</v>
      </c>
      <c r="ED456" s="66">
        <v>31</v>
      </c>
      <c r="EE456" s="159" t="s">
        <v>282</v>
      </c>
      <c r="EF456" s="159" t="s">
        <v>282</v>
      </c>
      <c r="EG456" s="159" t="s">
        <v>282</v>
      </c>
      <c r="EH456" s="159" t="s">
        <v>282</v>
      </c>
      <c r="EI456" s="159" t="s">
        <v>282</v>
      </c>
      <c r="EJ456" s="159" t="s">
        <v>282</v>
      </c>
      <c r="EK456" s="66">
        <v>35</v>
      </c>
      <c r="EL456" s="66">
        <v>29</v>
      </c>
      <c r="EM456" s="159" t="s">
        <v>282</v>
      </c>
      <c r="EN456" s="159" t="s">
        <v>282</v>
      </c>
      <c r="EO456" s="159" t="s">
        <v>282</v>
      </c>
      <c r="EP456" s="159" t="s">
        <v>282</v>
      </c>
      <c r="EQ456" s="159" t="s">
        <v>282</v>
      </c>
      <c r="ER456" s="159" t="s">
        <v>282</v>
      </c>
      <c r="ES456" s="159" t="s">
        <v>282</v>
      </c>
      <c r="ET456" s="159" t="s">
        <v>282</v>
      </c>
      <c r="EU456" s="159" t="s">
        <v>282</v>
      </c>
      <c r="EV456" s="159" t="s">
        <v>282</v>
      </c>
      <c r="EW456" s="159" t="s">
        <v>282</v>
      </c>
      <c r="EX456" s="159" t="s">
        <v>282</v>
      </c>
      <c r="EY456" s="159" t="s">
        <v>282</v>
      </c>
      <c r="EZ456" s="159" t="s">
        <v>282</v>
      </c>
      <c r="FA456" s="159" t="s">
        <v>282</v>
      </c>
      <c r="FB456" s="159" t="s">
        <v>282</v>
      </c>
      <c r="FC456" s="159" t="s">
        <v>282</v>
      </c>
      <c r="FD456" s="159" t="s">
        <v>282</v>
      </c>
      <c r="FE456" s="159" t="s">
        <v>282</v>
      </c>
      <c r="FF456" s="159" t="s">
        <v>282</v>
      </c>
      <c r="FG456" s="159" t="s">
        <v>282</v>
      </c>
      <c r="FH456" s="159" t="s">
        <v>282</v>
      </c>
      <c r="FI456" s="159" t="s">
        <v>282</v>
      </c>
      <c r="FJ456" s="159" t="s">
        <v>282</v>
      </c>
      <c r="FK456" s="159" t="s">
        <v>282</v>
      </c>
      <c r="FL456" s="159" t="s">
        <v>282</v>
      </c>
      <c r="FM456" s="159" t="s">
        <v>282</v>
      </c>
      <c r="FN456" s="159" t="s">
        <v>282</v>
      </c>
      <c r="FO456" s="159" t="s">
        <v>282</v>
      </c>
      <c r="FP456" s="159" t="s">
        <v>282</v>
      </c>
      <c r="FQ456" s="159" t="s">
        <v>282</v>
      </c>
      <c r="FR456" s="159" t="s">
        <v>282</v>
      </c>
      <c r="FS456" s="159" t="s">
        <v>282</v>
      </c>
      <c r="FT456" s="159" t="s">
        <v>282</v>
      </c>
    </row>
    <row r="457" spans="1:176" x14ac:dyDescent="0.25">
      <c r="A457" s="212" t="s">
        <v>852</v>
      </c>
      <c r="B457" s="66" t="s">
        <v>12225</v>
      </c>
      <c r="C457" s="331" t="s">
        <v>793</v>
      </c>
      <c r="D457" s="331" t="s">
        <v>130</v>
      </c>
      <c r="E457" s="159">
        <v>12</v>
      </c>
      <c r="F457" s="159">
        <v>2</v>
      </c>
      <c r="G457" s="212" t="s">
        <v>865</v>
      </c>
      <c r="H457" s="159" t="s">
        <v>10585</v>
      </c>
      <c r="I457" s="66">
        <v>0</v>
      </c>
      <c r="J457" s="159">
        <v>0</v>
      </c>
      <c r="K457" s="159" t="s">
        <v>282</v>
      </c>
      <c r="L457" s="159" t="s">
        <v>282</v>
      </c>
      <c r="M457" s="159" t="s">
        <v>282</v>
      </c>
      <c r="N457" s="159" t="s">
        <v>282</v>
      </c>
      <c r="O457" s="159" t="s">
        <v>282</v>
      </c>
      <c r="P457" s="159" t="s">
        <v>282</v>
      </c>
      <c r="Q457" s="159" t="s">
        <v>282</v>
      </c>
      <c r="R457" s="159" t="s">
        <v>282</v>
      </c>
      <c r="S457" s="159" t="s">
        <v>221</v>
      </c>
      <c r="T457" s="159">
        <v>7</v>
      </c>
      <c r="U457" s="66" t="s">
        <v>282</v>
      </c>
      <c r="V457" s="66" t="s">
        <v>282</v>
      </c>
      <c r="W457" s="66" t="s">
        <v>282</v>
      </c>
      <c r="X457" s="66" t="s">
        <v>282</v>
      </c>
      <c r="Y457" s="66" t="s">
        <v>282</v>
      </c>
      <c r="Z457" s="66" t="s">
        <v>282</v>
      </c>
      <c r="AA457" s="66">
        <v>5.6</v>
      </c>
      <c r="AB457" s="66">
        <v>2.7</v>
      </c>
      <c r="AC457" s="66">
        <v>17</v>
      </c>
      <c r="AD457" s="66">
        <v>5.6</v>
      </c>
      <c r="AE457" s="66">
        <v>2.7</v>
      </c>
      <c r="AF457" s="66">
        <v>17</v>
      </c>
      <c r="AG457" s="159" t="s">
        <v>282</v>
      </c>
      <c r="AH457" s="159" t="s">
        <v>282</v>
      </c>
      <c r="AI457" s="159" t="s">
        <v>282</v>
      </c>
      <c r="AJ457" s="159" t="s">
        <v>282</v>
      </c>
      <c r="AK457" s="159" t="s">
        <v>282</v>
      </c>
      <c r="AL457" s="159" t="s">
        <v>282</v>
      </c>
      <c r="AM457" s="159">
        <v>17</v>
      </c>
      <c r="AN457" s="159">
        <v>17</v>
      </c>
      <c r="AO457" s="66" t="s">
        <v>863</v>
      </c>
      <c r="AP457" s="159" t="s">
        <v>10507</v>
      </c>
      <c r="AQ457" s="66">
        <v>0</v>
      </c>
      <c r="AR457" s="159">
        <v>0</v>
      </c>
      <c r="AS457" s="159" t="s">
        <v>282</v>
      </c>
      <c r="AT457" s="159" t="s">
        <v>282</v>
      </c>
      <c r="AU457" s="159" t="s">
        <v>282</v>
      </c>
      <c r="AV457" s="159" t="s">
        <v>282</v>
      </c>
      <c r="AW457" s="159" t="s">
        <v>282</v>
      </c>
      <c r="AX457" s="159" t="s">
        <v>282</v>
      </c>
      <c r="AY457" s="159" t="s">
        <v>282</v>
      </c>
      <c r="AZ457" s="159" t="s">
        <v>282</v>
      </c>
      <c r="BA457" s="159" t="s">
        <v>221</v>
      </c>
      <c r="BB457" s="159">
        <v>7</v>
      </c>
      <c r="BC457" s="159" t="s">
        <v>282</v>
      </c>
      <c r="BD457" s="159" t="s">
        <v>282</v>
      </c>
      <c r="BE457" s="159" t="s">
        <v>282</v>
      </c>
      <c r="BF457" s="159" t="s">
        <v>282</v>
      </c>
      <c r="BG457" s="159" t="s">
        <v>282</v>
      </c>
      <c r="BH457" s="159" t="s">
        <v>282</v>
      </c>
      <c r="BI457" s="66">
        <v>9.5</v>
      </c>
      <c r="BJ457" s="66">
        <v>2.9</v>
      </c>
      <c r="BK457" s="66">
        <v>17</v>
      </c>
      <c r="BL457" s="66">
        <v>9.5</v>
      </c>
      <c r="BM457" s="66">
        <v>2.9</v>
      </c>
      <c r="BN457" s="66">
        <v>17</v>
      </c>
      <c r="BO457" s="159" t="s">
        <v>282</v>
      </c>
      <c r="BP457" s="159" t="s">
        <v>282</v>
      </c>
      <c r="BQ457" s="159" t="s">
        <v>282</v>
      </c>
      <c r="BR457" s="159" t="s">
        <v>282</v>
      </c>
      <c r="BS457" s="159" t="s">
        <v>282</v>
      </c>
      <c r="BT457" s="159" t="s">
        <v>282</v>
      </c>
      <c r="BU457" s="159">
        <v>17</v>
      </c>
      <c r="BV457" s="159">
        <v>17</v>
      </c>
      <c r="BW457" s="159" t="s">
        <v>282</v>
      </c>
      <c r="BX457" s="159" t="s">
        <v>282</v>
      </c>
      <c r="BY457" s="159" t="s">
        <v>282</v>
      </c>
      <c r="BZ457" s="159" t="s">
        <v>282</v>
      </c>
      <c r="CA457" s="159" t="s">
        <v>282</v>
      </c>
      <c r="CB457" s="159" t="s">
        <v>282</v>
      </c>
      <c r="CC457" s="159" t="s">
        <v>282</v>
      </c>
      <c r="CD457" s="159" t="s">
        <v>282</v>
      </c>
      <c r="CE457" s="159" t="s">
        <v>282</v>
      </c>
      <c r="CF457" s="159" t="s">
        <v>282</v>
      </c>
      <c r="CG457" s="159" t="s">
        <v>282</v>
      </c>
      <c r="CH457" s="159" t="s">
        <v>282</v>
      </c>
      <c r="CI457" s="159" t="s">
        <v>282</v>
      </c>
      <c r="CJ457" s="159" t="s">
        <v>282</v>
      </c>
      <c r="CK457" s="159" t="s">
        <v>282</v>
      </c>
      <c r="CL457" s="159" t="s">
        <v>282</v>
      </c>
      <c r="CM457" s="159" t="s">
        <v>282</v>
      </c>
      <c r="CN457" s="159" t="s">
        <v>282</v>
      </c>
      <c r="CO457" s="159" t="s">
        <v>282</v>
      </c>
      <c r="CP457" s="159" t="s">
        <v>282</v>
      </c>
      <c r="CQ457" s="159" t="s">
        <v>282</v>
      </c>
      <c r="CR457" s="159" t="s">
        <v>282</v>
      </c>
      <c r="CS457" s="159" t="s">
        <v>282</v>
      </c>
      <c r="CT457" s="159" t="s">
        <v>282</v>
      </c>
      <c r="CU457" s="159" t="s">
        <v>282</v>
      </c>
      <c r="CV457" s="159" t="s">
        <v>282</v>
      </c>
      <c r="CW457" s="159" t="s">
        <v>282</v>
      </c>
      <c r="CX457" s="159" t="s">
        <v>282</v>
      </c>
      <c r="CY457" s="159" t="s">
        <v>282</v>
      </c>
      <c r="CZ457" s="159" t="s">
        <v>282</v>
      </c>
      <c r="DA457" s="159" t="s">
        <v>282</v>
      </c>
      <c r="DB457" s="159" t="s">
        <v>282</v>
      </c>
      <c r="DC457" s="159" t="s">
        <v>282</v>
      </c>
      <c r="DD457" s="159" t="s">
        <v>282</v>
      </c>
      <c r="DE457" s="159" t="s">
        <v>282</v>
      </c>
      <c r="DF457" s="159" t="s">
        <v>282</v>
      </c>
      <c r="DG457" s="159" t="s">
        <v>282</v>
      </c>
      <c r="DH457" s="159" t="s">
        <v>282</v>
      </c>
      <c r="DI457" s="159" t="s">
        <v>282</v>
      </c>
      <c r="DJ457" s="159" t="s">
        <v>282</v>
      </c>
      <c r="DK457" s="159" t="s">
        <v>282</v>
      </c>
      <c r="DL457" s="159" t="s">
        <v>282</v>
      </c>
      <c r="DM457" s="159" t="s">
        <v>282</v>
      </c>
      <c r="DN457" s="159" t="s">
        <v>282</v>
      </c>
      <c r="DO457" s="159" t="s">
        <v>282</v>
      </c>
      <c r="DP457" s="159" t="s">
        <v>282</v>
      </c>
      <c r="DQ457" s="159" t="s">
        <v>282</v>
      </c>
      <c r="DR457" s="159" t="s">
        <v>282</v>
      </c>
      <c r="DS457" s="159" t="s">
        <v>282</v>
      </c>
      <c r="DT457" s="159" t="s">
        <v>282</v>
      </c>
      <c r="DU457" s="159" t="s">
        <v>282</v>
      </c>
      <c r="DV457" s="159" t="s">
        <v>282</v>
      </c>
      <c r="DW457" s="159" t="s">
        <v>282</v>
      </c>
      <c r="DX457" s="159" t="s">
        <v>282</v>
      </c>
      <c r="DY457" s="159" t="s">
        <v>282</v>
      </c>
      <c r="DZ457" s="159" t="s">
        <v>282</v>
      </c>
      <c r="EA457" s="159" t="s">
        <v>282</v>
      </c>
      <c r="EB457" s="159" t="s">
        <v>282</v>
      </c>
      <c r="EC457" s="159" t="s">
        <v>282</v>
      </c>
      <c r="ED457" s="159" t="s">
        <v>282</v>
      </c>
      <c r="EE457" s="159" t="s">
        <v>282</v>
      </c>
      <c r="EF457" s="159" t="s">
        <v>282</v>
      </c>
      <c r="EG457" s="159" t="s">
        <v>282</v>
      </c>
      <c r="EH457" s="159" t="s">
        <v>282</v>
      </c>
      <c r="EI457" s="159" t="s">
        <v>282</v>
      </c>
      <c r="EJ457" s="159" t="s">
        <v>282</v>
      </c>
      <c r="EK457" s="159" t="s">
        <v>282</v>
      </c>
      <c r="EL457" s="159" t="s">
        <v>282</v>
      </c>
      <c r="EM457" s="159" t="s">
        <v>282</v>
      </c>
      <c r="EN457" s="159" t="s">
        <v>282</v>
      </c>
      <c r="EO457" s="159" t="s">
        <v>282</v>
      </c>
      <c r="EP457" s="159" t="s">
        <v>282</v>
      </c>
      <c r="EQ457" s="159" t="s">
        <v>282</v>
      </c>
      <c r="ER457" s="159" t="s">
        <v>282</v>
      </c>
      <c r="ES457" s="159" t="s">
        <v>282</v>
      </c>
      <c r="ET457" s="159" t="s">
        <v>282</v>
      </c>
      <c r="EU457" s="159" t="s">
        <v>282</v>
      </c>
      <c r="EV457" s="159" t="s">
        <v>282</v>
      </c>
      <c r="EW457" s="159" t="s">
        <v>282</v>
      </c>
      <c r="EX457" s="159" t="s">
        <v>282</v>
      </c>
      <c r="EY457" s="159" t="s">
        <v>282</v>
      </c>
      <c r="EZ457" s="159" t="s">
        <v>282</v>
      </c>
      <c r="FA457" s="159" t="s">
        <v>282</v>
      </c>
      <c r="FB457" s="159" t="s">
        <v>282</v>
      </c>
      <c r="FC457" s="159" t="s">
        <v>282</v>
      </c>
      <c r="FD457" s="159" t="s">
        <v>282</v>
      </c>
      <c r="FE457" s="159" t="s">
        <v>282</v>
      </c>
      <c r="FF457" s="159" t="s">
        <v>282</v>
      </c>
      <c r="FG457" s="159" t="s">
        <v>282</v>
      </c>
      <c r="FH457" s="159" t="s">
        <v>282</v>
      </c>
      <c r="FI457" s="159" t="s">
        <v>282</v>
      </c>
      <c r="FJ457" s="159" t="s">
        <v>282</v>
      </c>
      <c r="FK457" s="159" t="s">
        <v>282</v>
      </c>
      <c r="FL457" s="159" t="s">
        <v>282</v>
      </c>
      <c r="FM457" s="159" t="s">
        <v>282</v>
      </c>
      <c r="FN457" s="159" t="s">
        <v>282</v>
      </c>
      <c r="FO457" s="159" t="s">
        <v>282</v>
      </c>
      <c r="FP457" s="159" t="s">
        <v>282</v>
      </c>
      <c r="FQ457" s="159" t="s">
        <v>282</v>
      </c>
      <c r="FR457" s="159" t="s">
        <v>282</v>
      </c>
      <c r="FS457" s="159" t="s">
        <v>282</v>
      </c>
      <c r="FT457" s="159" t="s">
        <v>282</v>
      </c>
    </row>
    <row r="458" spans="1:176" x14ac:dyDescent="0.25">
      <c r="A458" s="66" t="s">
        <v>653</v>
      </c>
      <c r="B458" s="66" t="s">
        <v>11318</v>
      </c>
      <c r="C458" s="66" t="str">
        <f>IF(ISNUMBER(Severity!H459)=FALSE,Severity!F459,IF(Severity!H459&gt;=0.5,"YES","NO"))</f>
        <v>YES</v>
      </c>
      <c r="D458" s="66" t="str">
        <f>IF(ISNUMBER(Severity!I459)=FALSE,Severity!G459,IF(Severity!I459&gt;0.5,"YES","NO"))</f>
        <v>NO</v>
      </c>
      <c r="E458" s="159">
        <v>12</v>
      </c>
      <c r="F458" s="159">
        <v>2</v>
      </c>
      <c r="G458" s="212" t="s">
        <v>313</v>
      </c>
      <c r="H458" s="159" t="s">
        <v>183</v>
      </c>
      <c r="I458" s="159" t="s">
        <v>282</v>
      </c>
      <c r="J458" s="159">
        <v>2</v>
      </c>
      <c r="K458" s="159" t="s">
        <v>221</v>
      </c>
      <c r="L458" s="159">
        <v>7</v>
      </c>
      <c r="M458" s="159">
        <v>64</v>
      </c>
      <c r="N458" s="159">
        <v>7</v>
      </c>
      <c r="O458" s="159" t="s">
        <v>282</v>
      </c>
      <c r="P458" s="159" t="s">
        <v>282</v>
      </c>
      <c r="Q458" s="159" t="s">
        <v>282</v>
      </c>
      <c r="R458" s="159" t="s">
        <v>282</v>
      </c>
      <c r="S458" s="159" t="s">
        <v>221</v>
      </c>
      <c r="T458" s="159">
        <v>7</v>
      </c>
      <c r="U458" s="159" t="s">
        <v>282</v>
      </c>
      <c r="V458" s="159" t="s">
        <v>282</v>
      </c>
      <c r="W458" s="159" t="s">
        <v>282</v>
      </c>
      <c r="X458" s="66">
        <v>13</v>
      </c>
      <c r="Y458" s="66">
        <v>3.4</v>
      </c>
      <c r="Z458" s="66">
        <v>94</v>
      </c>
      <c r="AA458" s="66" t="s">
        <v>282</v>
      </c>
      <c r="AB458" s="66" t="s">
        <v>282</v>
      </c>
      <c r="AC458" s="66" t="s">
        <v>282</v>
      </c>
      <c r="AD458" s="159">
        <v>6.2</v>
      </c>
      <c r="AE458" s="159">
        <v>3.6</v>
      </c>
      <c r="AF458" s="159">
        <v>94</v>
      </c>
      <c r="AG458" s="159" t="s">
        <v>282</v>
      </c>
      <c r="AH458" s="159" t="s">
        <v>282</v>
      </c>
      <c r="AI458" s="159" t="s">
        <v>282</v>
      </c>
      <c r="AJ458" s="159" t="s">
        <v>282</v>
      </c>
      <c r="AK458" s="159" t="s">
        <v>282</v>
      </c>
      <c r="AL458" s="159" t="s">
        <v>282</v>
      </c>
      <c r="AM458" s="159">
        <v>96</v>
      </c>
      <c r="AN458" s="159">
        <v>94</v>
      </c>
      <c r="AO458" s="159" t="s">
        <v>636</v>
      </c>
      <c r="AP458" s="159" t="s">
        <v>282</v>
      </c>
      <c r="AQ458" s="159" t="s">
        <v>282</v>
      </c>
      <c r="AR458" s="159">
        <v>7</v>
      </c>
      <c r="AS458" s="159" t="s">
        <v>221</v>
      </c>
      <c r="AT458" s="159">
        <v>7</v>
      </c>
      <c r="AU458" s="159">
        <v>15</v>
      </c>
      <c r="AV458" s="159">
        <v>7</v>
      </c>
      <c r="AW458" s="159" t="s">
        <v>282</v>
      </c>
      <c r="AX458" s="159" t="s">
        <v>282</v>
      </c>
      <c r="AY458" s="159" t="s">
        <v>282</v>
      </c>
      <c r="AZ458" s="159" t="s">
        <v>282</v>
      </c>
      <c r="BA458" s="159" t="s">
        <v>221</v>
      </c>
      <c r="BB458" s="159">
        <v>7</v>
      </c>
      <c r="BC458" s="159" t="s">
        <v>282</v>
      </c>
      <c r="BD458" s="159" t="s">
        <v>282</v>
      </c>
      <c r="BE458" s="159" t="s">
        <v>282</v>
      </c>
      <c r="BF458" s="66">
        <v>13.3</v>
      </c>
      <c r="BG458" s="66">
        <v>2.7</v>
      </c>
      <c r="BH458" s="66">
        <v>89</v>
      </c>
      <c r="BI458" s="159" t="s">
        <v>282</v>
      </c>
      <c r="BJ458" s="159" t="s">
        <v>282</v>
      </c>
      <c r="BK458" s="159" t="s">
        <v>282</v>
      </c>
      <c r="BL458" s="159">
        <v>10.4</v>
      </c>
      <c r="BM458" s="159">
        <v>3.9</v>
      </c>
      <c r="BN458" s="159">
        <v>89</v>
      </c>
      <c r="BO458" s="159" t="s">
        <v>282</v>
      </c>
      <c r="BP458" s="159" t="s">
        <v>282</v>
      </c>
      <c r="BQ458" s="159" t="s">
        <v>282</v>
      </c>
      <c r="BR458" s="159" t="s">
        <v>282</v>
      </c>
      <c r="BS458" s="159" t="s">
        <v>282</v>
      </c>
      <c r="BT458" s="159" t="s">
        <v>282</v>
      </c>
      <c r="BU458" s="159">
        <v>96</v>
      </c>
      <c r="BV458" s="159">
        <v>89</v>
      </c>
      <c r="BW458" s="159" t="s">
        <v>282</v>
      </c>
      <c r="BX458" s="159" t="s">
        <v>282</v>
      </c>
      <c r="BY458" s="159" t="s">
        <v>282</v>
      </c>
      <c r="BZ458" s="159" t="s">
        <v>282</v>
      </c>
      <c r="CA458" s="159" t="s">
        <v>282</v>
      </c>
      <c r="CB458" s="159" t="s">
        <v>282</v>
      </c>
      <c r="CC458" s="159" t="s">
        <v>282</v>
      </c>
      <c r="CD458" s="159" t="s">
        <v>282</v>
      </c>
      <c r="CE458" s="159" t="s">
        <v>282</v>
      </c>
      <c r="CF458" s="159" t="s">
        <v>282</v>
      </c>
      <c r="CG458" s="159" t="s">
        <v>282</v>
      </c>
      <c r="CH458" s="159" t="s">
        <v>282</v>
      </c>
      <c r="CI458" s="159" t="s">
        <v>282</v>
      </c>
      <c r="CJ458" s="159" t="s">
        <v>282</v>
      </c>
      <c r="CK458" s="159" t="s">
        <v>282</v>
      </c>
      <c r="CL458" s="159" t="s">
        <v>282</v>
      </c>
      <c r="CM458" s="159" t="s">
        <v>282</v>
      </c>
      <c r="CN458" s="159" t="s">
        <v>282</v>
      </c>
      <c r="CO458" s="159" t="s">
        <v>282</v>
      </c>
      <c r="CP458" s="159" t="s">
        <v>282</v>
      </c>
      <c r="CQ458" s="159" t="s">
        <v>282</v>
      </c>
      <c r="CR458" s="159" t="s">
        <v>282</v>
      </c>
      <c r="CS458" s="159" t="s">
        <v>282</v>
      </c>
      <c r="CT458" s="159" t="s">
        <v>282</v>
      </c>
      <c r="CU458" s="159" t="s">
        <v>282</v>
      </c>
      <c r="CV458" s="159" t="s">
        <v>282</v>
      </c>
      <c r="CW458" s="159" t="s">
        <v>282</v>
      </c>
      <c r="CX458" s="159" t="s">
        <v>282</v>
      </c>
      <c r="CY458" s="159" t="s">
        <v>282</v>
      </c>
      <c r="CZ458" s="159" t="s">
        <v>282</v>
      </c>
      <c r="DA458" s="159" t="s">
        <v>282</v>
      </c>
      <c r="DB458" s="159" t="s">
        <v>282</v>
      </c>
      <c r="DC458" s="159" t="s">
        <v>282</v>
      </c>
      <c r="DD458" s="159" t="s">
        <v>282</v>
      </c>
      <c r="DE458" s="159" t="s">
        <v>282</v>
      </c>
      <c r="DF458" s="159" t="s">
        <v>282</v>
      </c>
      <c r="DG458" s="159" t="s">
        <v>282</v>
      </c>
      <c r="DH458" s="159" t="s">
        <v>282</v>
      </c>
      <c r="DI458" s="159" t="s">
        <v>282</v>
      </c>
      <c r="DJ458" s="159" t="s">
        <v>282</v>
      </c>
      <c r="DK458" s="159" t="s">
        <v>282</v>
      </c>
      <c r="DL458" s="159" t="s">
        <v>282</v>
      </c>
      <c r="DM458" s="159" t="s">
        <v>282</v>
      </c>
      <c r="DN458" s="159" t="s">
        <v>282</v>
      </c>
      <c r="DO458" s="159" t="s">
        <v>282</v>
      </c>
      <c r="DP458" s="159" t="s">
        <v>282</v>
      </c>
      <c r="DQ458" s="159" t="s">
        <v>282</v>
      </c>
      <c r="DR458" s="159" t="s">
        <v>282</v>
      </c>
      <c r="DS458" s="159" t="s">
        <v>282</v>
      </c>
      <c r="DT458" s="159" t="s">
        <v>282</v>
      </c>
      <c r="DU458" s="159" t="s">
        <v>282</v>
      </c>
      <c r="DV458" s="159" t="s">
        <v>282</v>
      </c>
      <c r="DW458" s="159" t="s">
        <v>282</v>
      </c>
      <c r="DX458" s="159" t="s">
        <v>282</v>
      </c>
      <c r="DY458" s="159" t="s">
        <v>282</v>
      </c>
      <c r="DZ458" s="159" t="s">
        <v>282</v>
      </c>
      <c r="EA458" s="159" t="s">
        <v>282</v>
      </c>
      <c r="EB458" s="159" t="s">
        <v>282</v>
      </c>
      <c r="EC458" s="159" t="s">
        <v>282</v>
      </c>
      <c r="ED458" s="159" t="s">
        <v>282</v>
      </c>
      <c r="EE458" s="159" t="s">
        <v>282</v>
      </c>
      <c r="EF458" s="159" t="s">
        <v>282</v>
      </c>
      <c r="EG458" s="159" t="s">
        <v>282</v>
      </c>
      <c r="EH458" s="159" t="s">
        <v>282</v>
      </c>
      <c r="EI458" s="159" t="s">
        <v>282</v>
      </c>
      <c r="EJ458" s="159" t="s">
        <v>282</v>
      </c>
      <c r="EK458" s="159" t="s">
        <v>282</v>
      </c>
      <c r="EL458" s="159" t="s">
        <v>282</v>
      </c>
      <c r="EM458" s="159" t="s">
        <v>282</v>
      </c>
      <c r="EN458" s="159" t="s">
        <v>282</v>
      </c>
      <c r="EO458" s="159" t="s">
        <v>282</v>
      </c>
      <c r="EP458" s="159" t="s">
        <v>282</v>
      </c>
      <c r="EQ458" s="159" t="s">
        <v>282</v>
      </c>
      <c r="ER458" s="159" t="s">
        <v>282</v>
      </c>
      <c r="ES458" s="159" t="s">
        <v>282</v>
      </c>
      <c r="ET458" s="159" t="s">
        <v>282</v>
      </c>
      <c r="EU458" s="159" t="s">
        <v>282</v>
      </c>
      <c r="EV458" s="159" t="s">
        <v>282</v>
      </c>
      <c r="EW458" s="159" t="s">
        <v>282</v>
      </c>
      <c r="EX458" s="159" t="s">
        <v>282</v>
      </c>
      <c r="EY458" s="159" t="s">
        <v>282</v>
      </c>
      <c r="EZ458" s="159" t="s">
        <v>282</v>
      </c>
      <c r="FA458" s="159" t="s">
        <v>282</v>
      </c>
      <c r="FB458" s="159" t="s">
        <v>282</v>
      </c>
      <c r="FC458" s="159" t="s">
        <v>282</v>
      </c>
      <c r="FD458" s="159" t="s">
        <v>282</v>
      </c>
      <c r="FE458" s="159" t="s">
        <v>282</v>
      </c>
      <c r="FF458" s="159" t="s">
        <v>282</v>
      </c>
      <c r="FG458" s="159" t="s">
        <v>282</v>
      </c>
      <c r="FH458" s="159" t="s">
        <v>282</v>
      </c>
      <c r="FI458" s="159" t="s">
        <v>282</v>
      </c>
      <c r="FJ458" s="159" t="s">
        <v>282</v>
      </c>
      <c r="FK458" s="159" t="s">
        <v>282</v>
      </c>
      <c r="FL458" s="159" t="s">
        <v>282</v>
      </c>
      <c r="FM458" s="159" t="s">
        <v>282</v>
      </c>
      <c r="FN458" s="159" t="s">
        <v>282</v>
      </c>
      <c r="FO458" s="159" t="s">
        <v>282</v>
      </c>
      <c r="FP458" s="159" t="s">
        <v>282</v>
      </c>
      <c r="FQ458" s="159" t="s">
        <v>282</v>
      </c>
      <c r="FR458" s="159" t="s">
        <v>282</v>
      </c>
      <c r="FS458" s="159" t="s">
        <v>282</v>
      </c>
      <c r="FT458" s="159" t="s">
        <v>282</v>
      </c>
    </row>
    <row r="459" spans="1:176" x14ac:dyDescent="0.25">
      <c r="A459" s="66" t="s">
        <v>684</v>
      </c>
      <c r="B459" s="66" t="s">
        <v>12241</v>
      </c>
      <c r="C459" s="66" t="str">
        <f>IF(ISNUMBER(Severity!H460)=FALSE,Severity!F460,IF(Severity!H460&gt;=0.5,"YES","NO"))</f>
        <v>YES</v>
      </c>
      <c r="D459" s="66" t="str">
        <f>IF(ISNUMBER(Severity!I460)=FALSE,Severity!G460,IF(Severity!I460&gt;0.5,"YES","NO"))</f>
        <v>NO</v>
      </c>
      <c r="E459" s="159">
        <v>12</v>
      </c>
      <c r="F459" s="159">
        <v>2</v>
      </c>
      <c r="G459" s="212" t="s">
        <v>763</v>
      </c>
      <c r="H459" s="159" t="s">
        <v>183</v>
      </c>
      <c r="I459" s="159" t="s">
        <v>282</v>
      </c>
      <c r="J459" s="159">
        <v>3</v>
      </c>
      <c r="K459" s="159" t="s">
        <v>282</v>
      </c>
      <c r="L459" s="159" t="s">
        <v>282</v>
      </c>
      <c r="M459" s="159" t="s">
        <v>282</v>
      </c>
      <c r="N459" s="159" t="s">
        <v>282</v>
      </c>
      <c r="O459" s="159" t="s">
        <v>282</v>
      </c>
      <c r="P459" s="159" t="s">
        <v>282</v>
      </c>
      <c r="Q459" s="159" t="s">
        <v>282</v>
      </c>
      <c r="R459" s="159" t="s">
        <v>282</v>
      </c>
      <c r="S459" s="159" t="s">
        <v>221</v>
      </c>
      <c r="T459" s="159">
        <v>7</v>
      </c>
      <c r="U459" s="66">
        <v>15.3</v>
      </c>
      <c r="V459" s="66">
        <v>3.4</v>
      </c>
      <c r="W459" s="159">
        <v>69</v>
      </c>
      <c r="X459" s="159" t="s">
        <v>282</v>
      </c>
      <c r="Y459" s="159" t="s">
        <v>282</v>
      </c>
      <c r="Z459" s="159" t="s">
        <v>282</v>
      </c>
      <c r="AA459" s="66">
        <v>4.4000000000000004</v>
      </c>
      <c r="AB459" s="66">
        <v>3.8</v>
      </c>
      <c r="AC459" s="66">
        <v>69</v>
      </c>
      <c r="AD459" s="66" t="s">
        <v>282</v>
      </c>
      <c r="AE459" s="66" t="s">
        <v>282</v>
      </c>
      <c r="AF459" s="66" t="s">
        <v>282</v>
      </c>
      <c r="AG459" s="66" t="s">
        <v>282</v>
      </c>
      <c r="AH459" s="66" t="s">
        <v>282</v>
      </c>
      <c r="AI459" s="66" t="s">
        <v>282</v>
      </c>
      <c r="AJ459" s="66" t="s">
        <v>282</v>
      </c>
      <c r="AK459" s="66" t="s">
        <v>282</v>
      </c>
      <c r="AL459" s="66" t="s">
        <v>282</v>
      </c>
      <c r="AM459" s="159">
        <v>69</v>
      </c>
      <c r="AN459" s="159">
        <v>66</v>
      </c>
      <c r="AO459" s="159" t="s">
        <v>306</v>
      </c>
      <c r="AP459" s="159" t="s">
        <v>282</v>
      </c>
      <c r="AQ459" s="159" t="s">
        <v>282</v>
      </c>
      <c r="AR459" s="159">
        <v>5</v>
      </c>
      <c r="AS459" s="159" t="s">
        <v>282</v>
      </c>
      <c r="AT459" s="159" t="s">
        <v>282</v>
      </c>
      <c r="AU459" s="159" t="s">
        <v>282</v>
      </c>
      <c r="AV459" s="159" t="s">
        <v>282</v>
      </c>
      <c r="AW459" s="159" t="s">
        <v>282</v>
      </c>
      <c r="AX459" s="159" t="s">
        <v>282</v>
      </c>
      <c r="AY459" s="159" t="s">
        <v>282</v>
      </c>
      <c r="AZ459" s="159" t="s">
        <v>282</v>
      </c>
      <c r="BA459" s="159" t="s">
        <v>221</v>
      </c>
      <c r="BB459" s="159">
        <v>7</v>
      </c>
      <c r="BC459" s="66">
        <v>15.1</v>
      </c>
      <c r="BD459" s="66">
        <v>3.9</v>
      </c>
      <c r="BE459" s="159">
        <v>68</v>
      </c>
      <c r="BF459" s="159" t="s">
        <v>282</v>
      </c>
      <c r="BG459" s="159" t="s">
        <v>282</v>
      </c>
      <c r="BH459" s="159" t="s">
        <v>282</v>
      </c>
      <c r="BI459" s="66">
        <v>7.6</v>
      </c>
      <c r="BJ459" s="66">
        <v>3.6</v>
      </c>
      <c r="BK459" s="66">
        <v>68</v>
      </c>
      <c r="BL459" s="66" t="s">
        <v>282</v>
      </c>
      <c r="BM459" s="66" t="s">
        <v>282</v>
      </c>
      <c r="BN459" s="66" t="s">
        <v>282</v>
      </c>
      <c r="BO459" s="66" t="s">
        <v>282</v>
      </c>
      <c r="BP459" s="66" t="s">
        <v>282</v>
      </c>
      <c r="BQ459" s="66" t="s">
        <v>282</v>
      </c>
      <c r="BR459" s="66" t="s">
        <v>282</v>
      </c>
      <c r="BS459" s="66" t="s">
        <v>282</v>
      </c>
      <c r="BT459" s="66" t="s">
        <v>282</v>
      </c>
      <c r="BU459" s="159">
        <v>68</v>
      </c>
      <c r="BV459" s="159">
        <v>63</v>
      </c>
      <c r="BW459" s="159" t="s">
        <v>282</v>
      </c>
      <c r="BX459" s="159" t="s">
        <v>282</v>
      </c>
      <c r="BY459" s="159" t="s">
        <v>282</v>
      </c>
      <c r="BZ459" s="159" t="s">
        <v>282</v>
      </c>
      <c r="CA459" s="159" t="s">
        <v>282</v>
      </c>
      <c r="CB459" s="159" t="s">
        <v>282</v>
      </c>
      <c r="CC459" s="159" t="s">
        <v>282</v>
      </c>
      <c r="CD459" s="159" t="s">
        <v>282</v>
      </c>
      <c r="CE459" s="159" t="s">
        <v>282</v>
      </c>
      <c r="CF459" s="159" t="s">
        <v>282</v>
      </c>
      <c r="CG459" s="159" t="s">
        <v>282</v>
      </c>
      <c r="CH459" s="159" t="s">
        <v>282</v>
      </c>
      <c r="CI459" s="159" t="s">
        <v>282</v>
      </c>
      <c r="CJ459" s="159" t="s">
        <v>282</v>
      </c>
      <c r="CK459" s="159" t="s">
        <v>282</v>
      </c>
      <c r="CL459" s="159" t="s">
        <v>282</v>
      </c>
      <c r="CM459" s="159" t="s">
        <v>282</v>
      </c>
      <c r="CN459" s="159" t="s">
        <v>282</v>
      </c>
      <c r="CO459" s="159" t="s">
        <v>282</v>
      </c>
      <c r="CP459" s="159" t="s">
        <v>282</v>
      </c>
      <c r="CQ459" s="159" t="s">
        <v>282</v>
      </c>
      <c r="CR459" s="159" t="s">
        <v>282</v>
      </c>
      <c r="CS459" s="159" t="s">
        <v>282</v>
      </c>
      <c r="CT459" s="159" t="s">
        <v>282</v>
      </c>
      <c r="CU459" s="159" t="s">
        <v>282</v>
      </c>
      <c r="CV459" s="159" t="s">
        <v>282</v>
      </c>
      <c r="CW459" s="159" t="s">
        <v>282</v>
      </c>
      <c r="CX459" s="159" t="s">
        <v>282</v>
      </c>
      <c r="CY459" s="159" t="s">
        <v>282</v>
      </c>
      <c r="CZ459" s="159" t="s">
        <v>282</v>
      </c>
      <c r="DA459" s="159" t="s">
        <v>282</v>
      </c>
      <c r="DB459" s="159" t="s">
        <v>282</v>
      </c>
      <c r="DC459" s="159" t="s">
        <v>282</v>
      </c>
      <c r="DD459" s="159" t="s">
        <v>282</v>
      </c>
      <c r="DE459" s="159" t="s">
        <v>282</v>
      </c>
      <c r="DF459" s="159" t="s">
        <v>282</v>
      </c>
      <c r="DG459" s="159" t="s">
        <v>282</v>
      </c>
      <c r="DH459" s="159" t="s">
        <v>282</v>
      </c>
      <c r="DI459" s="159" t="s">
        <v>282</v>
      </c>
      <c r="DJ459" s="159" t="s">
        <v>282</v>
      </c>
      <c r="DK459" s="159" t="s">
        <v>282</v>
      </c>
      <c r="DL459" s="159" t="s">
        <v>282</v>
      </c>
      <c r="DM459" s="159" t="s">
        <v>282</v>
      </c>
      <c r="DN459" s="159" t="s">
        <v>282</v>
      </c>
      <c r="DO459" s="159" t="s">
        <v>282</v>
      </c>
      <c r="DP459" s="159" t="s">
        <v>282</v>
      </c>
      <c r="DQ459" s="159" t="s">
        <v>282</v>
      </c>
      <c r="DR459" s="159" t="s">
        <v>282</v>
      </c>
      <c r="DS459" s="159" t="s">
        <v>282</v>
      </c>
      <c r="DT459" s="159" t="s">
        <v>282</v>
      </c>
      <c r="DU459" s="159" t="s">
        <v>282</v>
      </c>
      <c r="DV459" s="159" t="s">
        <v>282</v>
      </c>
      <c r="DW459" s="159" t="s">
        <v>282</v>
      </c>
      <c r="DX459" s="159" t="s">
        <v>282</v>
      </c>
      <c r="DY459" s="159" t="s">
        <v>282</v>
      </c>
      <c r="DZ459" s="159" t="s">
        <v>282</v>
      </c>
      <c r="EA459" s="159" t="s">
        <v>282</v>
      </c>
      <c r="EB459" s="159" t="s">
        <v>282</v>
      </c>
      <c r="EC459" s="159" t="s">
        <v>282</v>
      </c>
      <c r="ED459" s="159" t="s">
        <v>282</v>
      </c>
      <c r="EE459" s="159" t="s">
        <v>282</v>
      </c>
      <c r="EF459" s="159" t="s">
        <v>282</v>
      </c>
      <c r="EG459" s="159" t="s">
        <v>282</v>
      </c>
      <c r="EH459" s="159" t="s">
        <v>282</v>
      </c>
      <c r="EI459" s="159" t="s">
        <v>282</v>
      </c>
      <c r="EJ459" s="159" t="s">
        <v>282</v>
      </c>
      <c r="EK459" s="159" t="s">
        <v>282</v>
      </c>
      <c r="EL459" s="159" t="s">
        <v>282</v>
      </c>
      <c r="EM459" s="159" t="s">
        <v>282</v>
      </c>
      <c r="EN459" s="159" t="s">
        <v>282</v>
      </c>
      <c r="EO459" s="159" t="s">
        <v>282</v>
      </c>
      <c r="EP459" s="159" t="s">
        <v>282</v>
      </c>
      <c r="EQ459" s="159" t="s">
        <v>282</v>
      </c>
      <c r="ER459" s="159" t="s">
        <v>282</v>
      </c>
      <c r="ES459" s="159" t="s">
        <v>282</v>
      </c>
      <c r="ET459" s="159" t="s">
        <v>282</v>
      </c>
      <c r="EU459" s="159" t="s">
        <v>282</v>
      </c>
      <c r="EV459" s="159" t="s">
        <v>282</v>
      </c>
      <c r="EW459" s="159" t="s">
        <v>282</v>
      </c>
      <c r="EX459" s="159" t="s">
        <v>282</v>
      </c>
      <c r="EY459" s="159" t="s">
        <v>282</v>
      </c>
      <c r="EZ459" s="159" t="s">
        <v>282</v>
      </c>
      <c r="FA459" s="159" t="s">
        <v>282</v>
      </c>
      <c r="FB459" s="159" t="s">
        <v>282</v>
      </c>
      <c r="FC459" s="159" t="s">
        <v>282</v>
      </c>
      <c r="FD459" s="159" t="s">
        <v>282</v>
      </c>
      <c r="FE459" s="159" t="s">
        <v>282</v>
      </c>
      <c r="FF459" s="159" t="s">
        <v>282</v>
      </c>
      <c r="FG459" s="159" t="s">
        <v>282</v>
      </c>
      <c r="FH459" s="159" t="s">
        <v>282</v>
      </c>
      <c r="FI459" s="159" t="s">
        <v>282</v>
      </c>
      <c r="FJ459" s="159" t="s">
        <v>282</v>
      </c>
      <c r="FK459" s="159" t="s">
        <v>282</v>
      </c>
      <c r="FL459" s="159" t="s">
        <v>282</v>
      </c>
      <c r="FM459" s="159" t="s">
        <v>282</v>
      </c>
      <c r="FN459" s="159" t="s">
        <v>282</v>
      </c>
      <c r="FO459" s="159" t="s">
        <v>282</v>
      </c>
      <c r="FP459" s="159" t="s">
        <v>282</v>
      </c>
      <c r="FQ459" s="159" t="s">
        <v>282</v>
      </c>
      <c r="FR459" s="159" t="s">
        <v>282</v>
      </c>
      <c r="FS459" s="159" t="s">
        <v>282</v>
      </c>
      <c r="FT459" s="159" t="s">
        <v>282</v>
      </c>
    </row>
    <row r="460" spans="1:176" x14ac:dyDescent="0.25">
      <c r="A460" s="212" t="s">
        <v>5001</v>
      </c>
      <c r="B460" s="159" t="s">
        <v>15651</v>
      </c>
      <c r="C460" s="331" t="s">
        <v>793</v>
      </c>
      <c r="D460" s="331" t="s">
        <v>130</v>
      </c>
      <c r="E460" s="159">
        <v>7</v>
      </c>
      <c r="F460" s="159">
        <v>2</v>
      </c>
      <c r="G460" s="212" t="s">
        <v>270</v>
      </c>
      <c r="H460" s="159" t="s">
        <v>10507</v>
      </c>
      <c r="I460" s="159">
        <v>10</v>
      </c>
      <c r="J460" s="159">
        <v>18</v>
      </c>
      <c r="K460" s="159" t="s">
        <v>299</v>
      </c>
      <c r="L460" s="159">
        <v>17</v>
      </c>
      <c r="M460" s="159">
        <v>12</v>
      </c>
      <c r="N460" s="159">
        <v>9</v>
      </c>
      <c r="O460" s="159" t="s">
        <v>282</v>
      </c>
      <c r="P460" s="159" t="s">
        <v>282</v>
      </c>
      <c r="Q460" s="159" t="s">
        <v>282</v>
      </c>
      <c r="R460" s="159" t="s">
        <v>282</v>
      </c>
      <c r="S460" s="159" t="s">
        <v>282</v>
      </c>
      <c r="T460" s="159" t="s">
        <v>282</v>
      </c>
      <c r="U460" s="159" t="s">
        <v>282</v>
      </c>
      <c r="V460" s="159" t="s">
        <v>282</v>
      </c>
      <c r="W460" s="159" t="s">
        <v>282</v>
      </c>
      <c r="X460" s="159" t="s">
        <v>282</v>
      </c>
      <c r="Y460" s="159" t="s">
        <v>282</v>
      </c>
      <c r="Z460" s="159" t="s">
        <v>282</v>
      </c>
      <c r="AA460" s="159" t="s">
        <v>282</v>
      </c>
      <c r="AB460" s="159" t="s">
        <v>282</v>
      </c>
      <c r="AC460" s="159" t="s">
        <v>282</v>
      </c>
      <c r="AD460" s="159" t="s">
        <v>282</v>
      </c>
      <c r="AE460" s="159" t="s">
        <v>282</v>
      </c>
      <c r="AF460" s="159" t="s">
        <v>282</v>
      </c>
      <c r="AG460" s="159" t="s">
        <v>282</v>
      </c>
      <c r="AH460" s="159" t="s">
        <v>282</v>
      </c>
      <c r="AI460" s="159" t="s">
        <v>282</v>
      </c>
      <c r="AJ460" s="159" t="s">
        <v>282</v>
      </c>
      <c r="AK460" s="159" t="s">
        <v>282</v>
      </c>
      <c r="AL460" s="159" t="s">
        <v>282</v>
      </c>
      <c r="AM460" s="159">
        <v>38</v>
      </c>
      <c r="AN460" s="159">
        <v>20</v>
      </c>
      <c r="AO460" s="159" t="s">
        <v>790</v>
      </c>
      <c r="AP460" s="159" t="s">
        <v>10507</v>
      </c>
      <c r="AQ460" s="159">
        <v>1</v>
      </c>
      <c r="AR460" s="159">
        <v>15</v>
      </c>
      <c r="AS460" s="159" t="s">
        <v>299</v>
      </c>
      <c r="AT460" s="159">
        <v>17</v>
      </c>
      <c r="AU460" s="159">
        <v>2</v>
      </c>
      <c r="AV460" s="159">
        <v>9</v>
      </c>
      <c r="AW460" s="159" t="s">
        <v>282</v>
      </c>
      <c r="AX460" s="159" t="s">
        <v>282</v>
      </c>
      <c r="AY460" s="159" t="s">
        <v>282</v>
      </c>
      <c r="AZ460" s="159" t="s">
        <v>282</v>
      </c>
      <c r="BA460" s="159" t="s">
        <v>282</v>
      </c>
      <c r="BB460" s="159" t="s">
        <v>282</v>
      </c>
      <c r="BC460" s="159" t="s">
        <v>282</v>
      </c>
      <c r="BD460" s="159" t="s">
        <v>282</v>
      </c>
      <c r="BE460" s="159" t="s">
        <v>282</v>
      </c>
      <c r="BF460" s="159" t="s">
        <v>282</v>
      </c>
      <c r="BG460" s="159" t="s">
        <v>282</v>
      </c>
      <c r="BH460" s="159" t="s">
        <v>282</v>
      </c>
      <c r="BI460" s="159" t="s">
        <v>282</v>
      </c>
      <c r="BJ460" s="159" t="s">
        <v>282</v>
      </c>
      <c r="BK460" s="159" t="s">
        <v>282</v>
      </c>
      <c r="BL460" s="159" t="s">
        <v>282</v>
      </c>
      <c r="BM460" s="159" t="s">
        <v>282</v>
      </c>
      <c r="BN460" s="159" t="s">
        <v>282</v>
      </c>
      <c r="BO460" s="159" t="s">
        <v>282</v>
      </c>
      <c r="BP460" s="159" t="s">
        <v>282</v>
      </c>
      <c r="BQ460" s="159" t="s">
        <v>282</v>
      </c>
      <c r="BR460" s="159" t="s">
        <v>282</v>
      </c>
      <c r="BS460" s="159" t="s">
        <v>282</v>
      </c>
      <c r="BT460" s="159" t="s">
        <v>282</v>
      </c>
      <c r="BU460" s="159">
        <v>35</v>
      </c>
      <c r="BV460" s="159">
        <v>20</v>
      </c>
      <c r="BW460" s="159" t="s">
        <v>282</v>
      </c>
      <c r="BX460" s="159" t="s">
        <v>282</v>
      </c>
      <c r="BY460" s="159" t="s">
        <v>282</v>
      </c>
      <c r="BZ460" s="159" t="s">
        <v>282</v>
      </c>
      <c r="CA460" s="159" t="s">
        <v>282</v>
      </c>
      <c r="CB460" s="159" t="s">
        <v>282</v>
      </c>
      <c r="CC460" s="159" t="s">
        <v>282</v>
      </c>
      <c r="CD460" s="159" t="s">
        <v>282</v>
      </c>
      <c r="CE460" s="159" t="s">
        <v>282</v>
      </c>
      <c r="CF460" s="159" t="s">
        <v>282</v>
      </c>
      <c r="CG460" s="159" t="s">
        <v>282</v>
      </c>
      <c r="CH460" s="159" t="s">
        <v>282</v>
      </c>
      <c r="CI460" s="159" t="s">
        <v>282</v>
      </c>
      <c r="CJ460" s="159" t="s">
        <v>282</v>
      </c>
      <c r="CK460" s="159" t="s">
        <v>282</v>
      </c>
      <c r="CL460" s="159" t="s">
        <v>282</v>
      </c>
      <c r="CM460" s="159" t="s">
        <v>282</v>
      </c>
      <c r="CN460" s="159" t="s">
        <v>282</v>
      </c>
      <c r="CO460" s="159" t="s">
        <v>282</v>
      </c>
      <c r="CP460" s="159" t="s">
        <v>282</v>
      </c>
      <c r="CQ460" s="159" t="s">
        <v>282</v>
      </c>
      <c r="CR460" s="159" t="s">
        <v>282</v>
      </c>
      <c r="CS460" s="159" t="s">
        <v>282</v>
      </c>
      <c r="CT460" s="159" t="s">
        <v>282</v>
      </c>
      <c r="CU460" s="159" t="s">
        <v>282</v>
      </c>
      <c r="CV460" s="159" t="s">
        <v>282</v>
      </c>
      <c r="CW460" s="159" t="s">
        <v>282</v>
      </c>
      <c r="CX460" s="159" t="s">
        <v>282</v>
      </c>
      <c r="CY460" s="159" t="s">
        <v>282</v>
      </c>
      <c r="CZ460" s="159" t="s">
        <v>282</v>
      </c>
      <c r="DA460" s="159" t="s">
        <v>282</v>
      </c>
      <c r="DB460" s="159" t="s">
        <v>282</v>
      </c>
      <c r="DC460" s="159" t="s">
        <v>282</v>
      </c>
      <c r="DD460" s="159" t="s">
        <v>282</v>
      </c>
      <c r="DE460" s="159" t="s">
        <v>282</v>
      </c>
      <c r="DF460" s="159" t="s">
        <v>282</v>
      </c>
      <c r="DG460" s="159" t="s">
        <v>282</v>
      </c>
      <c r="DH460" s="159" t="s">
        <v>282</v>
      </c>
      <c r="DI460" s="159" t="s">
        <v>282</v>
      </c>
      <c r="DJ460" s="159" t="s">
        <v>282</v>
      </c>
      <c r="DK460" s="159" t="s">
        <v>282</v>
      </c>
      <c r="DL460" s="159" t="s">
        <v>282</v>
      </c>
      <c r="DM460" s="159" t="s">
        <v>282</v>
      </c>
      <c r="DN460" s="159" t="s">
        <v>282</v>
      </c>
      <c r="DO460" s="159" t="s">
        <v>282</v>
      </c>
      <c r="DP460" s="159" t="s">
        <v>282</v>
      </c>
      <c r="DQ460" s="159" t="s">
        <v>282</v>
      </c>
      <c r="DR460" s="159" t="s">
        <v>282</v>
      </c>
      <c r="DS460" s="159" t="s">
        <v>282</v>
      </c>
      <c r="DT460" s="159" t="s">
        <v>282</v>
      </c>
      <c r="DU460" s="159" t="s">
        <v>282</v>
      </c>
      <c r="DV460" s="159" t="s">
        <v>282</v>
      </c>
      <c r="DW460" s="159" t="s">
        <v>282</v>
      </c>
      <c r="DX460" s="159" t="s">
        <v>282</v>
      </c>
      <c r="DY460" s="159" t="s">
        <v>282</v>
      </c>
      <c r="DZ460" s="159" t="s">
        <v>282</v>
      </c>
      <c r="EA460" s="159" t="s">
        <v>282</v>
      </c>
      <c r="EB460" s="159" t="s">
        <v>282</v>
      </c>
      <c r="EC460" s="159" t="s">
        <v>282</v>
      </c>
      <c r="ED460" s="159" t="s">
        <v>282</v>
      </c>
      <c r="EE460" s="159" t="s">
        <v>282</v>
      </c>
      <c r="EF460" s="159" t="s">
        <v>282</v>
      </c>
      <c r="EG460" s="159" t="s">
        <v>282</v>
      </c>
      <c r="EH460" s="159" t="s">
        <v>282</v>
      </c>
      <c r="EI460" s="159" t="s">
        <v>282</v>
      </c>
      <c r="EJ460" s="159" t="s">
        <v>282</v>
      </c>
      <c r="EK460" s="159" t="s">
        <v>282</v>
      </c>
      <c r="EL460" s="159" t="s">
        <v>282</v>
      </c>
      <c r="EM460" s="159" t="s">
        <v>282</v>
      </c>
      <c r="EN460" s="159" t="s">
        <v>282</v>
      </c>
      <c r="EO460" s="159" t="s">
        <v>282</v>
      </c>
      <c r="EP460" s="159" t="s">
        <v>282</v>
      </c>
      <c r="EQ460" s="159" t="s">
        <v>282</v>
      </c>
      <c r="ER460" s="159" t="s">
        <v>282</v>
      </c>
      <c r="ES460" s="159" t="s">
        <v>282</v>
      </c>
      <c r="ET460" s="159" t="s">
        <v>282</v>
      </c>
      <c r="EU460" s="159" t="s">
        <v>282</v>
      </c>
      <c r="EV460" s="159" t="s">
        <v>282</v>
      </c>
      <c r="EW460" s="159" t="s">
        <v>282</v>
      </c>
      <c r="EX460" s="159" t="s">
        <v>282</v>
      </c>
      <c r="EY460" s="159" t="s">
        <v>282</v>
      </c>
      <c r="EZ460" s="159" t="s">
        <v>282</v>
      </c>
      <c r="FA460" s="159" t="s">
        <v>282</v>
      </c>
      <c r="FB460" s="159" t="s">
        <v>282</v>
      </c>
      <c r="FC460" s="159" t="s">
        <v>282</v>
      </c>
      <c r="FD460" s="159" t="s">
        <v>282</v>
      </c>
      <c r="FE460" s="159" t="s">
        <v>282</v>
      </c>
      <c r="FF460" s="159" t="s">
        <v>282</v>
      </c>
      <c r="FG460" s="159" t="s">
        <v>282</v>
      </c>
      <c r="FH460" s="159" t="s">
        <v>282</v>
      </c>
      <c r="FI460" s="159" t="s">
        <v>282</v>
      </c>
      <c r="FJ460" s="159" t="s">
        <v>282</v>
      </c>
      <c r="FK460" s="159" t="s">
        <v>282</v>
      </c>
      <c r="FL460" s="159" t="s">
        <v>282</v>
      </c>
      <c r="FM460" s="159" t="s">
        <v>282</v>
      </c>
      <c r="FN460" s="159" t="s">
        <v>282</v>
      </c>
      <c r="FO460" s="159" t="s">
        <v>282</v>
      </c>
      <c r="FP460" s="159" t="s">
        <v>282</v>
      </c>
      <c r="FQ460" s="159" t="s">
        <v>282</v>
      </c>
      <c r="FR460" s="159" t="s">
        <v>282</v>
      </c>
      <c r="FS460" s="159" t="s">
        <v>282</v>
      </c>
      <c r="FT460" s="159" t="s">
        <v>282</v>
      </c>
    </row>
    <row r="461" spans="1:176" x14ac:dyDescent="0.25">
      <c r="A461" s="212" t="s">
        <v>9043</v>
      </c>
      <c r="B461" s="159" t="s">
        <v>15661</v>
      </c>
      <c r="C461" s="66" t="str">
        <f>IF(ISNUMBER(Severity!H462)=FALSE,Severity!F462,IF(Severity!H462&gt;=0.5,"YES","NO"))</f>
        <v>YES</v>
      </c>
      <c r="D461" s="66" t="str">
        <f>IF(ISNUMBER(Severity!I462)=FALSE,Severity!G462,IF(Severity!I462&gt;0.5,"YES","NO"))</f>
        <v>NO</v>
      </c>
      <c r="E461" s="159">
        <v>12</v>
      </c>
      <c r="F461" s="159">
        <v>2</v>
      </c>
      <c r="G461" s="212" t="s">
        <v>270</v>
      </c>
      <c r="H461" s="159" t="s">
        <v>10507</v>
      </c>
      <c r="I461" s="159">
        <v>2</v>
      </c>
      <c r="J461" s="159">
        <v>3</v>
      </c>
      <c r="K461" s="159" t="s">
        <v>299</v>
      </c>
      <c r="L461" s="159">
        <v>17</v>
      </c>
      <c r="M461" s="159">
        <v>25</v>
      </c>
      <c r="N461" s="159">
        <v>7</v>
      </c>
      <c r="O461" s="159" t="s">
        <v>282</v>
      </c>
      <c r="P461" s="159" t="s">
        <v>282</v>
      </c>
      <c r="Q461" s="159" t="s">
        <v>282</v>
      </c>
      <c r="R461" s="159" t="s">
        <v>282</v>
      </c>
      <c r="S461" s="159" t="s">
        <v>299</v>
      </c>
      <c r="T461" s="159">
        <v>17</v>
      </c>
      <c r="U461" s="159">
        <v>26.21</v>
      </c>
      <c r="V461" s="159">
        <v>4.08</v>
      </c>
      <c r="W461" s="159">
        <v>29</v>
      </c>
      <c r="X461" s="159" t="s">
        <v>282</v>
      </c>
      <c r="Y461" s="159" t="s">
        <v>282</v>
      </c>
      <c r="Z461" s="159" t="s">
        <v>282</v>
      </c>
      <c r="AA461" s="159" t="s">
        <v>282</v>
      </c>
      <c r="AB461" s="159" t="s">
        <v>282</v>
      </c>
      <c r="AC461" s="159" t="s">
        <v>282</v>
      </c>
      <c r="AD461" s="159" t="s">
        <v>282</v>
      </c>
      <c r="AE461" s="159" t="s">
        <v>282</v>
      </c>
      <c r="AF461" s="159" t="s">
        <v>282</v>
      </c>
      <c r="AG461" s="159">
        <v>-21.11</v>
      </c>
      <c r="AH461" s="159" t="s">
        <v>282</v>
      </c>
      <c r="AI461" s="159">
        <v>27</v>
      </c>
      <c r="AJ461" s="159" t="s">
        <v>282</v>
      </c>
      <c r="AK461" s="159" t="s">
        <v>282</v>
      </c>
      <c r="AL461" s="159" t="s">
        <v>282</v>
      </c>
      <c r="AM461" s="159">
        <v>29</v>
      </c>
      <c r="AN461" s="159">
        <v>26</v>
      </c>
      <c r="AO461" s="159" t="s">
        <v>257</v>
      </c>
      <c r="AP461" s="159" t="s">
        <v>10507</v>
      </c>
      <c r="AQ461" s="159">
        <v>0</v>
      </c>
      <c r="AR461" s="159">
        <v>5</v>
      </c>
      <c r="AS461" s="159" t="s">
        <v>299</v>
      </c>
      <c r="AT461" s="159">
        <v>17</v>
      </c>
      <c r="AU461" s="159">
        <v>20</v>
      </c>
      <c r="AV461" s="159">
        <v>7</v>
      </c>
      <c r="AW461" s="159" t="s">
        <v>282</v>
      </c>
      <c r="AX461" s="159" t="s">
        <v>282</v>
      </c>
      <c r="AY461" s="159" t="s">
        <v>282</v>
      </c>
      <c r="AZ461" s="159" t="s">
        <v>282</v>
      </c>
      <c r="BA461" s="159" t="s">
        <v>299</v>
      </c>
      <c r="BB461" s="159">
        <v>17</v>
      </c>
      <c r="BC461" s="159">
        <v>27.31</v>
      </c>
      <c r="BD461" s="159">
        <v>4.12</v>
      </c>
      <c r="BE461" s="159">
        <v>29</v>
      </c>
      <c r="BF461" s="159" t="s">
        <v>282</v>
      </c>
      <c r="BG461" s="159" t="s">
        <v>282</v>
      </c>
      <c r="BH461" s="159" t="s">
        <v>282</v>
      </c>
      <c r="BI461" s="159" t="s">
        <v>282</v>
      </c>
      <c r="BJ461" s="159" t="s">
        <v>282</v>
      </c>
      <c r="BK461" s="159" t="s">
        <v>282</v>
      </c>
      <c r="BL461" s="159" t="s">
        <v>282</v>
      </c>
      <c r="BM461" s="159" t="s">
        <v>282</v>
      </c>
      <c r="BN461" s="159" t="s">
        <v>282</v>
      </c>
      <c r="BO461" s="159">
        <v>-17.21</v>
      </c>
      <c r="BP461" s="159" t="s">
        <v>282</v>
      </c>
      <c r="BQ461" s="159">
        <v>29</v>
      </c>
      <c r="BR461" s="159" t="s">
        <v>282</v>
      </c>
      <c r="BS461" s="159" t="s">
        <v>282</v>
      </c>
      <c r="BT461" s="159" t="s">
        <v>282</v>
      </c>
      <c r="BU461" s="159">
        <v>29</v>
      </c>
      <c r="BV461" s="159">
        <v>24</v>
      </c>
      <c r="BW461" s="159" t="s">
        <v>282</v>
      </c>
      <c r="BX461" s="159" t="s">
        <v>282</v>
      </c>
      <c r="BY461" s="159" t="s">
        <v>282</v>
      </c>
      <c r="BZ461" s="159" t="s">
        <v>282</v>
      </c>
      <c r="CA461" s="159" t="s">
        <v>282</v>
      </c>
      <c r="CB461" s="159" t="s">
        <v>282</v>
      </c>
      <c r="CC461" s="159" t="s">
        <v>282</v>
      </c>
      <c r="CD461" s="159" t="s">
        <v>282</v>
      </c>
      <c r="CE461" s="159" t="s">
        <v>282</v>
      </c>
      <c r="CF461" s="159" t="s">
        <v>282</v>
      </c>
      <c r="CG461" s="159" t="s">
        <v>282</v>
      </c>
      <c r="CH461" s="159" t="s">
        <v>282</v>
      </c>
      <c r="CI461" s="159" t="s">
        <v>282</v>
      </c>
      <c r="CJ461" s="159" t="s">
        <v>282</v>
      </c>
      <c r="CK461" s="159" t="s">
        <v>282</v>
      </c>
      <c r="CL461" s="159" t="s">
        <v>282</v>
      </c>
      <c r="CM461" s="159" t="s">
        <v>282</v>
      </c>
      <c r="CN461" s="159" t="s">
        <v>282</v>
      </c>
      <c r="CO461" s="159" t="s">
        <v>282</v>
      </c>
      <c r="CP461" s="159" t="s">
        <v>282</v>
      </c>
      <c r="CQ461" s="159" t="s">
        <v>282</v>
      </c>
      <c r="CR461" s="159" t="s">
        <v>282</v>
      </c>
      <c r="CS461" s="159" t="s">
        <v>282</v>
      </c>
      <c r="CT461" s="159" t="s">
        <v>282</v>
      </c>
      <c r="CU461" s="159" t="s">
        <v>282</v>
      </c>
      <c r="CV461" s="159" t="s">
        <v>282</v>
      </c>
      <c r="CW461" s="159" t="s">
        <v>282</v>
      </c>
      <c r="CX461" s="159" t="s">
        <v>282</v>
      </c>
      <c r="CY461" s="159" t="s">
        <v>282</v>
      </c>
      <c r="CZ461" s="159" t="s">
        <v>282</v>
      </c>
      <c r="DA461" s="159" t="s">
        <v>282</v>
      </c>
      <c r="DB461" s="159" t="s">
        <v>282</v>
      </c>
      <c r="DC461" s="159" t="s">
        <v>282</v>
      </c>
      <c r="DD461" s="159" t="s">
        <v>282</v>
      </c>
      <c r="DE461" s="159" t="s">
        <v>282</v>
      </c>
      <c r="DF461" s="159" t="s">
        <v>282</v>
      </c>
      <c r="DG461" s="159" t="s">
        <v>282</v>
      </c>
      <c r="DH461" s="159" t="s">
        <v>282</v>
      </c>
      <c r="DI461" s="159" t="s">
        <v>282</v>
      </c>
      <c r="DJ461" s="159" t="s">
        <v>282</v>
      </c>
      <c r="DK461" s="159" t="s">
        <v>282</v>
      </c>
      <c r="DL461" s="159" t="s">
        <v>282</v>
      </c>
      <c r="DM461" s="159" t="s">
        <v>282</v>
      </c>
      <c r="DN461" s="159" t="s">
        <v>282</v>
      </c>
      <c r="DO461" s="159" t="s">
        <v>282</v>
      </c>
      <c r="DP461" s="159" t="s">
        <v>282</v>
      </c>
      <c r="DQ461" s="159" t="s">
        <v>282</v>
      </c>
      <c r="DR461" s="159" t="s">
        <v>282</v>
      </c>
      <c r="DS461" s="159" t="s">
        <v>282</v>
      </c>
      <c r="DT461" s="159" t="s">
        <v>282</v>
      </c>
      <c r="DU461" s="159" t="s">
        <v>282</v>
      </c>
      <c r="DV461" s="159" t="s">
        <v>282</v>
      </c>
      <c r="DW461" s="159" t="s">
        <v>282</v>
      </c>
      <c r="DX461" s="159" t="s">
        <v>282</v>
      </c>
      <c r="DY461" s="159" t="s">
        <v>282</v>
      </c>
      <c r="DZ461" s="159" t="s">
        <v>282</v>
      </c>
      <c r="EA461" s="159" t="s">
        <v>282</v>
      </c>
      <c r="EB461" s="159" t="s">
        <v>282</v>
      </c>
      <c r="EC461" s="159" t="s">
        <v>282</v>
      </c>
      <c r="ED461" s="159" t="s">
        <v>282</v>
      </c>
      <c r="EE461" s="159" t="s">
        <v>282</v>
      </c>
      <c r="EF461" s="159" t="s">
        <v>282</v>
      </c>
      <c r="EG461" s="159" t="s">
        <v>282</v>
      </c>
      <c r="EH461" s="159" t="s">
        <v>282</v>
      </c>
      <c r="EI461" s="159" t="s">
        <v>282</v>
      </c>
      <c r="EJ461" s="159" t="s">
        <v>282</v>
      </c>
      <c r="EK461" s="159" t="s">
        <v>282</v>
      </c>
      <c r="EL461" s="159" t="s">
        <v>282</v>
      </c>
      <c r="EM461" s="159" t="s">
        <v>282</v>
      </c>
      <c r="EN461" s="159" t="s">
        <v>282</v>
      </c>
      <c r="EO461" s="159" t="s">
        <v>282</v>
      </c>
      <c r="EP461" s="159" t="s">
        <v>282</v>
      </c>
      <c r="EQ461" s="159" t="s">
        <v>282</v>
      </c>
      <c r="ER461" s="159" t="s">
        <v>282</v>
      </c>
      <c r="ES461" s="159" t="s">
        <v>282</v>
      </c>
      <c r="ET461" s="159" t="s">
        <v>282</v>
      </c>
      <c r="EU461" s="159" t="s">
        <v>282</v>
      </c>
      <c r="EV461" s="159" t="s">
        <v>282</v>
      </c>
      <c r="EW461" s="159" t="s">
        <v>282</v>
      </c>
      <c r="EX461" s="159" t="s">
        <v>282</v>
      </c>
      <c r="EY461" s="159" t="s">
        <v>282</v>
      </c>
      <c r="EZ461" s="159" t="s">
        <v>282</v>
      </c>
      <c r="FA461" s="159" t="s">
        <v>282</v>
      </c>
      <c r="FB461" s="159" t="s">
        <v>282</v>
      </c>
      <c r="FC461" s="159" t="s">
        <v>282</v>
      </c>
      <c r="FD461" s="159" t="s">
        <v>282</v>
      </c>
      <c r="FE461" s="159" t="s">
        <v>282</v>
      </c>
      <c r="FF461" s="159" t="s">
        <v>282</v>
      </c>
      <c r="FG461" s="159" t="s">
        <v>282</v>
      </c>
      <c r="FH461" s="159" t="s">
        <v>282</v>
      </c>
      <c r="FI461" s="159" t="s">
        <v>282</v>
      </c>
      <c r="FJ461" s="159" t="s">
        <v>282</v>
      </c>
      <c r="FK461" s="159" t="s">
        <v>282</v>
      </c>
      <c r="FL461" s="159" t="s">
        <v>282</v>
      </c>
      <c r="FM461" s="159" t="s">
        <v>282</v>
      </c>
      <c r="FN461" s="159" t="s">
        <v>282</v>
      </c>
      <c r="FO461" s="159" t="s">
        <v>282</v>
      </c>
      <c r="FP461" s="159" t="s">
        <v>282</v>
      </c>
      <c r="FQ461" s="159" t="s">
        <v>282</v>
      </c>
      <c r="FR461" s="159" t="s">
        <v>282</v>
      </c>
      <c r="FS461" s="159" t="s">
        <v>282</v>
      </c>
      <c r="FT461" s="159" t="s">
        <v>282</v>
      </c>
    </row>
    <row r="462" spans="1:176" x14ac:dyDescent="0.25">
      <c r="A462" s="66" t="s">
        <v>7610</v>
      </c>
      <c r="B462" s="159" t="s">
        <v>15244</v>
      </c>
      <c r="C462" s="66" t="str">
        <f>IF(ISNUMBER(Severity!H463)=FALSE,Severity!F463,IF(Severity!H463&gt;=0.5,"YES","NO"))</f>
        <v>YES</v>
      </c>
      <c r="D462" s="66" t="str">
        <f>IF(ISNUMBER(Severity!I463)=FALSE,Severity!G463,IF(Severity!I463&gt;0.5,"YES","NO"))</f>
        <v>NO</v>
      </c>
      <c r="E462" s="159">
        <v>4</v>
      </c>
      <c r="F462" s="159">
        <v>2</v>
      </c>
      <c r="G462" s="212" t="s">
        <v>261</v>
      </c>
      <c r="H462" s="159" t="s">
        <v>10507</v>
      </c>
      <c r="I462" s="159">
        <v>2</v>
      </c>
      <c r="J462" s="159">
        <v>7</v>
      </c>
      <c r="K462" s="159" t="s">
        <v>194</v>
      </c>
      <c r="L462" s="159">
        <v>10</v>
      </c>
      <c r="M462" s="159">
        <v>10</v>
      </c>
      <c r="N462" s="159">
        <v>10</v>
      </c>
      <c r="O462" s="159" t="s">
        <v>194</v>
      </c>
      <c r="P462" s="159">
        <v>10</v>
      </c>
      <c r="Q462" s="159">
        <v>14</v>
      </c>
      <c r="R462" s="159">
        <v>50</v>
      </c>
      <c r="S462" s="159" t="s">
        <v>194</v>
      </c>
      <c r="T462" s="159">
        <v>10</v>
      </c>
      <c r="U462" s="66">
        <v>30.8</v>
      </c>
      <c r="V462" s="66">
        <v>4</v>
      </c>
      <c r="W462" s="159">
        <v>50</v>
      </c>
      <c r="X462" s="159" t="s">
        <v>282</v>
      </c>
      <c r="Y462" s="159" t="s">
        <v>282</v>
      </c>
      <c r="Z462" s="159" t="s">
        <v>282</v>
      </c>
      <c r="AA462" s="159" t="s">
        <v>282</v>
      </c>
      <c r="AB462" s="159" t="s">
        <v>282</v>
      </c>
      <c r="AC462" s="159" t="s">
        <v>282</v>
      </c>
      <c r="AD462" s="159" t="s">
        <v>282</v>
      </c>
      <c r="AE462" s="159" t="s">
        <v>282</v>
      </c>
      <c r="AF462" s="159" t="s">
        <v>282</v>
      </c>
      <c r="AG462" s="66">
        <v>-11.7</v>
      </c>
      <c r="AH462" s="66">
        <v>10.99</v>
      </c>
      <c r="AI462" s="66">
        <v>49</v>
      </c>
      <c r="AJ462" s="159" t="s">
        <v>282</v>
      </c>
      <c r="AK462" s="159" t="s">
        <v>282</v>
      </c>
      <c r="AL462" s="159" t="s">
        <v>282</v>
      </c>
      <c r="AM462" s="159">
        <v>50</v>
      </c>
      <c r="AN462" s="159">
        <v>43</v>
      </c>
      <c r="AO462" s="159" t="s">
        <v>790</v>
      </c>
      <c r="AP462" s="159" t="s">
        <v>10507</v>
      </c>
      <c r="AQ462" s="159">
        <v>3</v>
      </c>
      <c r="AR462" s="159">
        <v>14</v>
      </c>
      <c r="AS462" s="159" t="s">
        <v>194</v>
      </c>
      <c r="AT462" s="159">
        <v>10</v>
      </c>
      <c r="AU462" s="159">
        <v>12</v>
      </c>
      <c r="AV462" s="159">
        <v>10</v>
      </c>
      <c r="AW462" s="159" t="s">
        <v>194</v>
      </c>
      <c r="AX462" s="159">
        <v>10</v>
      </c>
      <c r="AY462" s="159">
        <v>31</v>
      </c>
      <c r="AZ462" s="159">
        <v>50</v>
      </c>
      <c r="BA462" s="159" t="s">
        <v>194</v>
      </c>
      <c r="BB462" s="159">
        <v>10</v>
      </c>
      <c r="BC462" s="66">
        <v>31.4</v>
      </c>
      <c r="BD462" s="66">
        <v>4.2</v>
      </c>
      <c r="BE462" s="159">
        <v>99</v>
      </c>
      <c r="BF462" s="159" t="s">
        <v>282</v>
      </c>
      <c r="BG462" s="159" t="s">
        <v>282</v>
      </c>
      <c r="BH462" s="159" t="s">
        <v>282</v>
      </c>
      <c r="BI462" s="159" t="s">
        <v>282</v>
      </c>
      <c r="BJ462" s="159" t="s">
        <v>282</v>
      </c>
      <c r="BK462" s="159" t="s">
        <v>282</v>
      </c>
      <c r="BL462" s="159" t="s">
        <v>282</v>
      </c>
      <c r="BM462" s="159" t="s">
        <v>282</v>
      </c>
      <c r="BN462" s="159" t="s">
        <v>282</v>
      </c>
      <c r="BO462" s="66">
        <v>-11.45</v>
      </c>
      <c r="BP462" s="66">
        <v>10.18</v>
      </c>
      <c r="BQ462" s="66">
        <v>94</v>
      </c>
      <c r="BR462" s="159" t="s">
        <v>282</v>
      </c>
      <c r="BS462" s="159" t="s">
        <v>282</v>
      </c>
      <c r="BT462" s="159" t="s">
        <v>282</v>
      </c>
      <c r="BU462" s="159">
        <v>99</v>
      </c>
      <c r="BV462" s="159">
        <v>85</v>
      </c>
      <c r="BW462" s="159" t="s">
        <v>282</v>
      </c>
      <c r="BX462" s="159" t="s">
        <v>282</v>
      </c>
      <c r="BY462" s="159" t="s">
        <v>282</v>
      </c>
      <c r="BZ462" s="159" t="s">
        <v>282</v>
      </c>
      <c r="CA462" s="159" t="s">
        <v>282</v>
      </c>
      <c r="CB462" s="159" t="s">
        <v>282</v>
      </c>
      <c r="CC462" s="159" t="s">
        <v>282</v>
      </c>
      <c r="CD462" s="159" t="s">
        <v>282</v>
      </c>
      <c r="CE462" s="159" t="s">
        <v>282</v>
      </c>
      <c r="CF462" s="159" t="s">
        <v>282</v>
      </c>
      <c r="CG462" s="159" t="s">
        <v>282</v>
      </c>
      <c r="CH462" s="159" t="s">
        <v>282</v>
      </c>
      <c r="CI462" s="159" t="s">
        <v>282</v>
      </c>
      <c r="CJ462" s="159" t="s">
        <v>282</v>
      </c>
      <c r="CK462" s="159" t="s">
        <v>282</v>
      </c>
      <c r="CL462" s="159" t="s">
        <v>282</v>
      </c>
      <c r="CM462" s="159" t="s">
        <v>282</v>
      </c>
      <c r="CN462" s="159" t="s">
        <v>282</v>
      </c>
      <c r="CO462" s="159" t="s">
        <v>282</v>
      </c>
      <c r="CP462" s="159" t="s">
        <v>282</v>
      </c>
      <c r="CQ462" s="159" t="s">
        <v>282</v>
      </c>
      <c r="CR462" s="159" t="s">
        <v>282</v>
      </c>
      <c r="CS462" s="159" t="s">
        <v>282</v>
      </c>
      <c r="CT462" s="159" t="s">
        <v>282</v>
      </c>
      <c r="CU462" s="159" t="s">
        <v>282</v>
      </c>
      <c r="CV462" s="159" t="s">
        <v>282</v>
      </c>
      <c r="CW462" s="159" t="s">
        <v>282</v>
      </c>
      <c r="CX462" s="159" t="s">
        <v>282</v>
      </c>
      <c r="CY462" s="159" t="s">
        <v>282</v>
      </c>
      <c r="CZ462" s="159" t="s">
        <v>282</v>
      </c>
      <c r="DA462" s="159" t="s">
        <v>282</v>
      </c>
      <c r="DB462" s="159" t="s">
        <v>282</v>
      </c>
      <c r="DC462" s="159" t="s">
        <v>282</v>
      </c>
      <c r="DD462" s="159" t="s">
        <v>282</v>
      </c>
      <c r="DE462" s="159" t="s">
        <v>282</v>
      </c>
      <c r="DF462" s="159" t="s">
        <v>282</v>
      </c>
      <c r="DG462" s="159" t="s">
        <v>282</v>
      </c>
      <c r="DH462" s="159" t="s">
        <v>282</v>
      </c>
      <c r="DI462" s="159" t="s">
        <v>282</v>
      </c>
      <c r="DJ462" s="159" t="s">
        <v>282</v>
      </c>
      <c r="DK462" s="159" t="s">
        <v>282</v>
      </c>
      <c r="DL462" s="159" t="s">
        <v>282</v>
      </c>
      <c r="DM462" s="159" t="s">
        <v>282</v>
      </c>
      <c r="DN462" s="159" t="s">
        <v>282</v>
      </c>
      <c r="DO462" s="159" t="s">
        <v>282</v>
      </c>
      <c r="DP462" s="159" t="s">
        <v>282</v>
      </c>
      <c r="DQ462" s="159" t="s">
        <v>282</v>
      </c>
      <c r="DR462" s="159" t="s">
        <v>282</v>
      </c>
      <c r="DS462" s="159" t="s">
        <v>282</v>
      </c>
      <c r="DT462" s="159" t="s">
        <v>282</v>
      </c>
      <c r="DU462" s="159" t="s">
        <v>282</v>
      </c>
      <c r="DV462" s="159" t="s">
        <v>282</v>
      </c>
      <c r="DW462" s="159" t="s">
        <v>282</v>
      </c>
      <c r="DX462" s="159" t="s">
        <v>282</v>
      </c>
      <c r="DY462" s="159" t="s">
        <v>282</v>
      </c>
      <c r="DZ462" s="159" t="s">
        <v>282</v>
      </c>
      <c r="EA462" s="159" t="s">
        <v>282</v>
      </c>
      <c r="EB462" s="159" t="s">
        <v>282</v>
      </c>
      <c r="EC462" s="159" t="s">
        <v>282</v>
      </c>
      <c r="ED462" s="159" t="s">
        <v>282</v>
      </c>
      <c r="EE462" s="159" t="s">
        <v>282</v>
      </c>
      <c r="EF462" s="159" t="s">
        <v>282</v>
      </c>
      <c r="EG462" s="159" t="s">
        <v>282</v>
      </c>
      <c r="EH462" s="159" t="s">
        <v>282</v>
      </c>
      <c r="EI462" s="159" t="s">
        <v>282</v>
      </c>
      <c r="EJ462" s="159" t="s">
        <v>282</v>
      </c>
      <c r="EK462" s="159" t="s">
        <v>282</v>
      </c>
      <c r="EL462" s="159" t="s">
        <v>282</v>
      </c>
      <c r="EM462" s="159" t="s">
        <v>282</v>
      </c>
      <c r="EN462" s="159" t="s">
        <v>282</v>
      </c>
      <c r="EO462" s="159" t="s">
        <v>282</v>
      </c>
      <c r="EP462" s="159" t="s">
        <v>282</v>
      </c>
      <c r="EQ462" s="159" t="s">
        <v>282</v>
      </c>
      <c r="ER462" s="159" t="s">
        <v>282</v>
      </c>
      <c r="ES462" s="159" t="s">
        <v>282</v>
      </c>
      <c r="ET462" s="159" t="s">
        <v>282</v>
      </c>
      <c r="EU462" s="159" t="s">
        <v>282</v>
      </c>
      <c r="EV462" s="159" t="s">
        <v>282</v>
      </c>
      <c r="EW462" s="159" t="s">
        <v>282</v>
      </c>
      <c r="EX462" s="159" t="s">
        <v>282</v>
      </c>
      <c r="EY462" s="159" t="s">
        <v>282</v>
      </c>
      <c r="EZ462" s="159" t="s">
        <v>282</v>
      </c>
      <c r="FA462" s="159" t="s">
        <v>282</v>
      </c>
      <c r="FB462" s="159" t="s">
        <v>282</v>
      </c>
      <c r="FC462" s="159" t="s">
        <v>282</v>
      </c>
      <c r="FD462" s="159" t="s">
        <v>282</v>
      </c>
      <c r="FE462" s="159" t="s">
        <v>282</v>
      </c>
      <c r="FF462" s="159" t="s">
        <v>282</v>
      </c>
      <c r="FG462" s="159" t="s">
        <v>282</v>
      </c>
      <c r="FH462" s="159" t="s">
        <v>282</v>
      </c>
      <c r="FI462" s="159" t="s">
        <v>282</v>
      </c>
      <c r="FJ462" s="159" t="s">
        <v>282</v>
      </c>
      <c r="FK462" s="159" t="s">
        <v>282</v>
      </c>
      <c r="FL462" s="159" t="s">
        <v>282</v>
      </c>
      <c r="FM462" s="159" t="s">
        <v>282</v>
      </c>
      <c r="FN462" s="159" t="s">
        <v>282</v>
      </c>
      <c r="FO462" s="159" t="s">
        <v>282</v>
      </c>
      <c r="FP462" s="159" t="s">
        <v>282</v>
      </c>
      <c r="FQ462" s="159" t="s">
        <v>282</v>
      </c>
      <c r="FR462" s="159" t="s">
        <v>282</v>
      </c>
      <c r="FS462" s="159" t="s">
        <v>282</v>
      </c>
      <c r="FT462" s="159" t="s">
        <v>282</v>
      </c>
    </row>
    <row r="463" spans="1:176" x14ac:dyDescent="0.25">
      <c r="A463" s="66" t="s">
        <v>7225</v>
      </c>
      <c r="B463" s="159" t="s">
        <v>15673</v>
      </c>
      <c r="C463" s="66" t="str">
        <f>IF(ISNUMBER(Severity!H464)=FALSE,Severity!F464,IF(Severity!H464&gt;=0.5,"YES","NO"))</f>
        <v>YES</v>
      </c>
      <c r="D463" s="66" t="str">
        <f>IF(ISNUMBER(Severity!I464)=FALSE,Severity!G464,IF(Severity!I464&gt;0.5,"YES","NO"))</f>
        <v>NO</v>
      </c>
      <c r="E463" s="159">
        <v>6</v>
      </c>
      <c r="F463" s="159">
        <v>3</v>
      </c>
      <c r="G463" s="212" t="s">
        <v>258</v>
      </c>
      <c r="H463" s="159" t="s">
        <v>10507</v>
      </c>
      <c r="I463" s="159">
        <v>12</v>
      </c>
      <c r="J463" s="159">
        <v>24</v>
      </c>
      <c r="K463" s="159" t="s">
        <v>299</v>
      </c>
      <c r="L463" s="159">
        <v>17</v>
      </c>
      <c r="M463" s="159">
        <v>31</v>
      </c>
      <c r="N463" s="159">
        <v>7</v>
      </c>
      <c r="O463" s="159" t="s">
        <v>299</v>
      </c>
      <c r="P463" s="159">
        <v>21</v>
      </c>
      <c r="Q463" s="159">
        <v>51</v>
      </c>
      <c r="R463" s="159">
        <v>50</v>
      </c>
      <c r="S463" s="159" t="s">
        <v>299</v>
      </c>
      <c r="T463" s="159">
        <v>21</v>
      </c>
      <c r="U463" s="159">
        <v>23.5</v>
      </c>
      <c r="V463" s="159">
        <v>3.2</v>
      </c>
      <c r="W463" s="159">
        <v>102</v>
      </c>
      <c r="X463" s="159" t="s">
        <v>282</v>
      </c>
      <c r="Y463" s="159" t="s">
        <v>282</v>
      </c>
      <c r="Z463" s="159" t="s">
        <v>282</v>
      </c>
      <c r="AA463" s="159" t="s">
        <v>282</v>
      </c>
      <c r="AB463" s="159" t="s">
        <v>282</v>
      </c>
      <c r="AC463" s="159" t="s">
        <v>282</v>
      </c>
      <c r="AD463" s="159" t="s">
        <v>282</v>
      </c>
      <c r="AE463" s="159" t="s">
        <v>282</v>
      </c>
      <c r="AF463" s="159" t="s">
        <v>282</v>
      </c>
      <c r="AG463" s="159" t="s">
        <v>282</v>
      </c>
      <c r="AH463" s="159" t="s">
        <v>282</v>
      </c>
      <c r="AI463" s="159" t="s">
        <v>282</v>
      </c>
      <c r="AJ463" s="159" t="s">
        <v>282</v>
      </c>
      <c r="AK463" s="159" t="s">
        <v>282</v>
      </c>
      <c r="AL463" s="159" t="s">
        <v>282</v>
      </c>
      <c r="AM463" s="159">
        <v>102</v>
      </c>
      <c r="AN463" s="159">
        <v>78</v>
      </c>
      <c r="AO463" s="159" t="s">
        <v>246</v>
      </c>
      <c r="AP463" s="159" t="s">
        <v>10507</v>
      </c>
      <c r="AQ463" s="159">
        <v>7</v>
      </c>
      <c r="AR463" s="159">
        <v>18</v>
      </c>
      <c r="AS463" s="159" t="s">
        <v>299</v>
      </c>
      <c r="AT463" s="159">
        <v>17</v>
      </c>
      <c r="AU463" s="159">
        <v>28</v>
      </c>
      <c r="AV463" s="159">
        <v>7</v>
      </c>
      <c r="AW463" s="159" t="s">
        <v>299</v>
      </c>
      <c r="AX463" s="159">
        <v>21</v>
      </c>
      <c r="AY463" s="159">
        <v>45</v>
      </c>
      <c r="AZ463" s="159">
        <v>50</v>
      </c>
      <c r="BA463" s="159" t="s">
        <v>299</v>
      </c>
      <c r="BB463" s="159">
        <v>21</v>
      </c>
      <c r="BC463" s="159">
        <v>23.7</v>
      </c>
      <c r="BD463" s="159">
        <v>3.2</v>
      </c>
      <c r="BE463" s="159">
        <v>104</v>
      </c>
      <c r="BF463" s="159" t="s">
        <v>282</v>
      </c>
      <c r="BG463" s="159" t="s">
        <v>282</v>
      </c>
      <c r="BH463" s="159" t="s">
        <v>282</v>
      </c>
      <c r="BI463" s="159" t="s">
        <v>282</v>
      </c>
      <c r="BJ463" s="159" t="s">
        <v>282</v>
      </c>
      <c r="BK463" s="159" t="s">
        <v>282</v>
      </c>
      <c r="BL463" s="159" t="s">
        <v>282</v>
      </c>
      <c r="BM463" s="159" t="s">
        <v>282</v>
      </c>
      <c r="BN463" s="159" t="s">
        <v>282</v>
      </c>
      <c r="BO463" s="159" t="s">
        <v>282</v>
      </c>
      <c r="BP463" s="159" t="s">
        <v>282</v>
      </c>
      <c r="BQ463" s="159" t="s">
        <v>282</v>
      </c>
      <c r="BR463" s="159" t="s">
        <v>282</v>
      </c>
      <c r="BS463" s="159" t="s">
        <v>282</v>
      </c>
      <c r="BT463" s="159" t="s">
        <v>282</v>
      </c>
      <c r="BU463" s="159">
        <v>104</v>
      </c>
      <c r="BV463" s="159">
        <v>86</v>
      </c>
      <c r="BW463" s="159" t="s">
        <v>790</v>
      </c>
      <c r="BX463" s="159" t="s">
        <v>10507</v>
      </c>
      <c r="BY463" s="159">
        <v>3</v>
      </c>
      <c r="BZ463" s="159">
        <v>24</v>
      </c>
      <c r="CA463" s="159" t="s">
        <v>299</v>
      </c>
      <c r="CB463" s="159">
        <v>17</v>
      </c>
      <c r="CC463" s="159">
        <v>22</v>
      </c>
      <c r="CD463" s="159">
        <v>7</v>
      </c>
      <c r="CE463" s="159" t="s">
        <v>299</v>
      </c>
      <c r="CF463" s="159">
        <v>21</v>
      </c>
      <c r="CG463" s="159">
        <v>37</v>
      </c>
      <c r="CH463" s="159">
        <v>50</v>
      </c>
      <c r="CI463" s="159" t="s">
        <v>299</v>
      </c>
      <c r="CJ463" s="159">
        <v>21</v>
      </c>
      <c r="CK463" s="159">
        <v>23.7</v>
      </c>
      <c r="CL463" s="159">
        <v>3.3</v>
      </c>
      <c r="CM463" s="159">
        <v>102</v>
      </c>
      <c r="CN463" s="159" t="s">
        <v>282</v>
      </c>
      <c r="CO463" s="159" t="s">
        <v>282</v>
      </c>
      <c r="CP463" s="159" t="s">
        <v>282</v>
      </c>
      <c r="CQ463" s="159" t="s">
        <v>282</v>
      </c>
      <c r="CR463" s="159" t="s">
        <v>282</v>
      </c>
      <c r="CS463" s="159" t="s">
        <v>282</v>
      </c>
      <c r="CT463" s="159" t="s">
        <v>282</v>
      </c>
      <c r="CU463" s="159" t="s">
        <v>282</v>
      </c>
      <c r="CV463" s="159" t="s">
        <v>282</v>
      </c>
      <c r="CW463" s="159" t="s">
        <v>282</v>
      </c>
      <c r="CX463" s="159" t="s">
        <v>282</v>
      </c>
      <c r="CY463" s="159" t="s">
        <v>282</v>
      </c>
      <c r="CZ463" s="159" t="s">
        <v>282</v>
      </c>
      <c r="DA463" s="159" t="s">
        <v>282</v>
      </c>
      <c r="DB463" s="159" t="s">
        <v>282</v>
      </c>
      <c r="DC463" s="159">
        <v>102</v>
      </c>
      <c r="DD463" s="159">
        <v>78</v>
      </c>
      <c r="DE463" s="159" t="s">
        <v>282</v>
      </c>
      <c r="DF463" s="159" t="s">
        <v>282</v>
      </c>
      <c r="DG463" s="159" t="s">
        <v>282</v>
      </c>
      <c r="DH463" s="159" t="s">
        <v>282</v>
      </c>
      <c r="DI463" s="159" t="s">
        <v>282</v>
      </c>
      <c r="DJ463" s="159" t="s">
        <v>282</v>
      </c>
      <c r="DK463" s="159" t="s">
        <v>282</v>
      </c>
      <c r="DL463" s="159" t="s">
        <v>282</v>
      </c>
      <c r="DM463" s="159" t="s">
        <v>282</v>
      </c>
      <c r="DN463" s="159" t="s">
        <v>282</v>
      </c>
      <c r="DO463" s="159" t="s">
        <v>282</v>
      </c>
      <c r="DP463" s="159" t="s">
        <v>282</v>
      </c>
      <c r="DQ463" s="159" t="s">
        <v>282</v>
      </c>
      <c r="DR463" s="159" t="s">
        <v>282</v>
      </c>
      <c r="DS463" s="159" t="s">
        <v>282</v>
      </c>
      <c r="DT463" s="159" t="s">
        <v>282</v>
      </c>
      <c r="DU463" s="159" t="s">
        <v>282</v>
      </c>
      <c r="DV463" s="159" t="s">
        <v>282</v>
      </c>
      <c r="DW463" s="159" t="s">
        <v>282</v>
      </c>
      <c r="DX463" s="159" t="s">
        <v>282</v>
      </c>
      <c r="DY463" s="159" t="s">
        <v>282</v>
      </c>
      <c r="DZ463" s="159" t="s">
        <v>282</v>
      </c>
      <c r="EA463" s="159" t="s">
        <v>282</v>
      </c>
      <c r="EB463" s="159" t="s">
        <v>282</v>
      </c>
      <c r="EC463" s="159" t="s">
        <v>282</v>
      </c>
      <c r="ED463" s="159" t="s">
        <v>282</v>
      </c>
      <c r="EE463" s="159" t="s">
        <v>282</v>
      </c>
      <c r="EF463" s="159" t="s">
        <v>282</v>
      </c>
      <c r="EG463" s="159" t="s">
        <v>282</v>
      </c>
      <c r="EH463" s="159" t="s">
        <v>282</v>
      </c>
      <c r="EI463" s="159" t="s">
        <v>282</v>
      </c>
      <c r="EJ463" s="159" t="s">
        <v>282</v>
      </c>
      <c r="EK463" s="159" t="s">
        <v>282</v>
      </c>
      <c r="EL463" s="159" t="s">
        <v>282</v>
      </c>
      <c r="EM463" s="159" t="s">
        <v>282</v>
      </c>
      <c r="EN463" s="159" t="s">
        <v>282</v>
      </c>
      <c r="EO463" s="159" t="s">
        <v>282</v>
      </c>
      <c r="EP463" s="159" t="s">
        <v>282</v>
      </c>
      <c r="EQ463" s="159" t="s">
        <v>282</v>
      </c>
      <c r="ER463" s="159" t="s">
        <v>282</v>
      </c>
      <c r="ES463" s="159" t="s">
        <v>282</v>
      </c>
      <c r="ET463" s="159" t="s">
        <v>282</v>
      </c>
      <c r="EU463" s="159" t="s">
        <v>282</v>
      </c>
      <c r="EV463" s="159" t="s">
        <v>282</v>
      </c>
      <c r="EW463" s="159" t="s">
        <v>282</v>
      </c>
      <c r="EX463" s="159" t="s">
        <v>282</v>
      </c>
      <c r="EY463" s="159" t="s">
        <v>282</v>
      </c>
      <c r="EZ463" s="159" t="s">
        <v>282</v>
      </c>
      <c r="FA463" s="159" t="s">
        <v>282</v>
      </c>
      <c r="FB463" s="159" t="s">
        <v>282</v>
      </c>
      <c r="FC463" s="159" t="s">
        <v>282</v>
      </c>
      <c r="FD463" s="159" t="s">
        <v>282</v>
      </c>
      <c r="FE463" s="159" t="s">
        <v>282</v>
      </c>
      <c r="FF463" s="159" t="s">
        <v>282</v>
      </c>
      <c r="FG463" s="159" t="s">
        <v>282</v>
      </c>
      <c r="FH463" s="159" t="s">
        <v>282</v>
      </c>
      <c r="FI463" s="159" t="s">
        <v>282</v>
      </c>
      <c r="FJ463" s="159" t="s">
        <v>282</v>
      </c>
      <c r="FK463" s="159" t="s">
        <v>282</v>
      </c>
      <c r="FL463" s="159" t="s">
        <v>282</v>
      </c>
      <c r="FM463" s="159" t="s">
        <v>282</v>
      </c>
      <c r="FN463" s="159" t="s">
        <v>282</v>
      </c>
      <c r="FO463" s="159" t="s">
        <v>282</v>
      </c>
      <c r="FP463" s="159" t="s">
        <v>282</v>
      </c>
      <c r="FQ463" s="159" t="s">
        <v>282</v>
      </c>
      <c r="FR463" s="159" t="s">
        <v>282</v>
      </c>
      <c r="FS463" s="159" t="s">
        <v>282</v>
      </c>
      <c r="FT463" s="159" t="s">
        <v>282</v>
      </c>
    </row>
    <row r="464" spans="1:176" x14ac:dyDescent="0.25">
      <c r="A464" s="66" t="s">
        <v>4405</v>
      </c>
      <c r="B464" s="159" t="s">
        <v>282</v>
      </c>
      <c r="C464" s="66" t="str">
        <f>IF(ISNUMBER(Severity!H465)=FALSE,Severity!F465,IF(Severity!H465&gt;=0.5,"YES","NO"))</f>
        <v>YES</v>
      </c>
      <c r="D464" s="66" t="str">
        <f>IF(ISNUMBER(Severity!I465)=FALSE,Severity!G465,IF(Severity!I465&gt;0.5,"YES","NO"))</f>
        <v>NO</v>
      </c>
      <c r="E464" s="159">
        <v>10</v>
      </c>
      <c r="F464" s="159">
        <v>3</v>
      </c>
      <c r="G464" s="66" t="s">
        <v>4797</v>
      </c>
      <c r="H464" s="159" t="s">
        <v>182</v>
      </c>
      <c r="I464" s="159" t="s">
        <v>282</v>
      </c>
      <c r="J464" s="159">
        <v>1</v>
      </c>
      <c r="K464" s="159" t="s">
        <v>743</v>
      </c>
      <c r="L464" s="159">
        <v>21</v>
      </c>
      <c r="M464" s="159">
        <v>12</v>
      </c>
      <c r="N464" s="159">
        <v>9</v>
      </c>
      <c r="O464" s="159" t="s">
        <v>282</v>
      </c>
      <c r="P464" s="159" t="s">
        <v>282</v>
      </c>
      <c r="Q464" s="159" t="s">
        <v>282</v>
      </c>
      <c r="R464" s="159" t="s">
        <v>282</v>
      </c>
      <c r="S464" s="159" t="s">
        <v>743</v>
      </c>
      <c r="T464" s="159">
        <v>21</v>
      </c>
      <c r="U464" s="159" t="s">
        <v>282</v>
      </c>
      <c r="V464" s="159" t="s">
        <v>282</v>
      </c>
      <c r="W464" s="159" t="s">
        <v>282</v>
      </c>
      <c r="X464" s="66">
        <v>26</v>
      </c>
      <c r="Y464" s="66">
        <v>2.96</v>
      </c>
      <c r="Z464" s="66">
        <v>14</v>
      </c>
      <c r="AA464" s="159" t="s">
        <v>282</v>
      </c>
      <c r="AB464" s="159" t="s">
        <v>282</v>
      </c>
      <c r="AC464" s="159" t="s">
        <v>282</v>
      </c>
      <c r="AD464" s="159">
        <v>6.57</v>
      </c>
      <c r="AE464" s="159">
        <v>3.29</v>
      </c>
      <c r="AF464" s="159">
        <v>14</v>
      </c>
      <c r="AG464" s="159" t="s">
        <v>282</v>
      </c>
      <c r="AH464" s="159" t="s">
        <v>282</v>
      </c>
      <c r="AI464" s="159" t="s">
        <v>282</v>
      </c>
      <c r="AJ464" s="159" t="s">
        <v>282</v>
      </c>
      <c r="AK464" s="159" t="s">
        <v>282</v>
      </c>
      <c r="AL464" s="159" t="s">
        <v>282</v>
      </c>
      <c r="AM464" s="159">
        <v>15</v>
      </c>
      <c r="AN464" s="159">
        <v>14</v>
      </c>
      <c r="AO464" s="66" t="s">
        <v>4797</v>
      </c>
      <c r="AP464" s="159" t="s">
        <v>182</v>
      </c>
      <c r="AQ464" s="159" t="s">
        <v>282</v>
      </c>
      <c r="AR464" s="159">
        <v>1</v>
      </c>
      <c r="AS464" s="159" t="s">
        <v>743</v>
      </c>
      <c r="AT464" s="159">
        <v>21</v>
      </c>
      <c r="AU464" s="159">
        <v>6</v>
      </c>
      <c r="AV464" s="159">
        <v>9</v>
      </c>
      <c r="AW464" s="159" t="s">
        <v>282</v>
      </c>
      <c r="AX464" s="159" t="s">
        <v>282</v>
      </c>
      <c r="AY464" s="159" t="s">
        <v>282</v>
      </c>
      <c r="AZ464" s="159" t="s">
        <v>282</v>
      </c>
      <c r="BA464" s="159" t="s">
        <v>743</v>
      </c>
      <c r="BB464" s="159">
        <v>21</v>
      </c>
      <c r="BC464" s="159" t="s">
        <v>282</v>
      </c>
      <c r="BD464" s="159" t="s">
        <v>282</v>
      </c>
      <c r="BE464" s="159" t="s">
        <v>282</v>
      </c>
      <c r="BF464" s="66">
        <v>27.71</v>
      </c>
      <c r="BG464" s="66">
        <v>6.43</v>
      </c>
      <c r="BH464" s="66">
        <v>14</v>
      </c>
      <c r="BI464" s="159" t="s">
        <v>282</v>
      </c>
      <c r="BJ464" s="159" t="s">
        <v>282</v>
      </c>
      <c r="BK464" s="159" t="s">
        <v>282</v>
      </c>
      <c r="BL464" s="159">
        <v>13</v>
      </c>
      <c r="BM464" s="159">
        <v>4.84</v>
      </c>
      <c r="BN464" s="159">
        <v>14</v>
      </c>
      <c r="BO464" s="159" t="s">
        <v>282</v>
      </c>
      <c r="BP464" s="159" t="s">
        <v>282</v>
      </c>
      <c r="BQ464" s="159" t="s">
        <v>282</v>
      </c>
      <c r="BR464" s="159" t="s">
        <v>282</v>
      </c>
      <c r="BS464" s="159" t="s">
        <v>282</v>
      </c>
      <c r="BT464" s="159" t="s">
        <v>282</v>
      </c>
      <c r="BU464" s="159">
        <v>15</v>
      </c>
      <c r="BV464" s="159">
        <v>14</v>
      </c>
      <c r="BW464" s="159" t="s">
        <v>636</v>
      </c>
      <c r="BX464" s="159" t="s">
        <v>282</v>
      </c>
      <c r="BY464" s="159" t="s">
        <v>282</v>
      </c>
      <c r="BZ464" s="66">
        <v>2</v>
      </c>
      <c r="CA464" s="159" t="s">
        <v>743</v>
      </c>
      <c r="CB464" s="66">
        <v>21</v>
      </c>
      <c r="CC464" s="66">
        <v>1</v>
      </c>
      <c r="CD464" s="66">
        <v>9</v>
      </c>
      <c r="CE464" s="159" t="s">
        <v>282</v>
      </c>
      <c r="CF464" s="159" t="s">
        <v>282</v>
      </c>
      <c r="CG464" s="159" t="s">
        <v>282</v>
      </c>
      <c r="CH464" s="159" t="s">
        <v>282</v>
      </c>
      <c r="CI464" s="159" t="s">
        <v>743</v>
      </c>
      <c r="CJ464" s="66">
        <v>21</v>
      </c>
      <c r="CK464" s="159" t="s">
        <v>282</v>
      </c>
      <c r="CL464" s="159" t="s">
        <v>282</v>
      </c>
      <c r="CM464" s="159" t="s">
        <v>282</v>
      </c>
      <c r="CN464" s="66">
        <v>27.27</v>
      </c>
      <c r="CO464" s="66">
        <v>4.29</v>
      </c>
      <c r="CP464" s="66">
        <v>11</v>
      </c>
      <c r="CQ464" s="159" t="s">
        <v>282</v>
      </c>
      <c r="CR464" s="159" t="s">
        <v>282</v>
      </c>
      <c r="CS464" s="159" t="s">
        <v>282</v>
      </c>
      <c r="CT464" s="66">
        <v>24.73</v>
      </c>
      <c r="CU464" s="66">
        <v>7.76</v>
      </c>
      <c r="CV464" s="66">
        <v>11</v>
      </c>
      <c r="CW464" s="159" t="s">
        <v>282</v>
      </c>
      <c r="CX464" s="159" t="s">
        <v>282</v>
      </c>
      <c r="CY464" s="159" t="s">
        <v>282</v>
      </c>
      <c r="CZ464" s="159" t="s">
        <v>282</v>
      </c>
      <c r="DA464" s="159" t="s">
        <v>282</v>
      </c>
      <c r="DB464" s="159" t="s">
        <v>282</v>
      </c>
      <c r="DC464" s="66">
        <v>13</v>
      </c>
      <c r="DD464" s="66">
        <v>11</v>
      </c>
      <c r="DE464" s="159" t="s">
        <v>282</v>
      </c>
      <c r="DF464" s="159" t="s">
        <v>282</v>
      </c>
      <c r="DG464" s="159" t="s">
        <v>282</v>
      </c>
      <c r="DH464" s="159" t="s">
        <v>282</v>
      </c>
      <c r="DI464" s="159" t="s">
        <v>282</v>
      </c>
      <c r="DJ464" s="159" t="s">
        <v>282</v>
      </c>
      <c r="DK464" s="159" t="s">
        <v>282</v>
      </c>
      <c r="DL464" s="159" t="s">
        <v>282</v>
      </c>
      <c r="DM464" s="159" t="s">
        <v>282</v>
      </c>
      <c r="DN464" s="159" t="s">
        <v>282</v>
      </c>
      <c r="DO464" s="159" t="s">
        <v>282</v>
      </c>
      <c r="DP464" s="159" t="s">
        <v>282</v>
      </c>
      <c r="DQ464" s="159" t="s">
        <v>282</v>
      </c>
      <c r="DR464" s="159" t="s">
        <v>282</v>
      </c>
      <c r="DS464" s="159" t="s">
        <v>282</v>
      </c>
      <c r="DT464" s="159" t="s">
        <v>282</v>
      </c>
      <c r="DU464" s="159" t="s">
        <v>282</v>
      </c>
      <c r="DV464" s="159" t="s">
        <v>282</v>
      </c>
      <c r="DW464" s="159" t="s">
        <v>282</v>
      </c>
      <c r="DX464" s="159" t="s">
        <v>282</v>
      </c>
      <c r="DY464" s="159" t="s">
        <v>282</v>
      </c>
      <c r="DZ464" s="159" t="s">
        <v>282</v>
      </c>
      <c r="EA464" s="159" t="s">
        <v>282</v>
      </c>
      <c r="EB464" s="159" t="s">
        <v>282</v>
      </c>
      <c r="EC464" s="159" t="s">
        <v>282</v>
      </c>
      <c r="ED464" s="159" t="s">
        <v>282</v>
      </c>
      <c r="EE464" s="159" t="s">
        <v>282</v>
      </c>
      <c r="EF464" s="159" t="s">
        <v>282</v>
      </c>
      <c r="EG464" s="159" t="s">
        <v>282</v>
      </c>
      <c r="EH464" s="159" t="s">
        <v>282</v>
      </c>
      <c r="EI464" s="159" t="s">
        <v>282</v>
      </c>
      <c r="EJ464" s="159" t="s">
        <v>282</v>
      </c>
      <c r="EK464" s="159" t="s">
        <v>282</v>
      </c>
      <c r="EL464" s="159" t="s">
        <v>282</v>
      </c>
      <c r="EM464" s="159" t="s">
        <v>282</v>
      </c>
      <c r="EN464" s="159" t="s">
        <v>282</v>
      </c>
      <c r="EO464" s="159" t="s">
        <v>282</v>
      </c>
      <c r="EP464" s="159" t="s">
        <v>282</v>
      </c>
      <c r="EQ464" s="159" t="s">
        <v>282</v>
      </c>
      <c r="ER464" s="159" t="s">
        <v>282</v>
      </c>
      <c r="ES464" s="159" t="s">
        <v>282</v>
      </c>
      <c r="ET464" s="159" t="s">
        <v>282</v>
      </c>
      <c r="EU464" s="159" t="s">
        <v>282</v>
      </c>
      <c r="EV464" s="159" t="s">
        <v>282</v>
      </c>
      <c r="EW464" s="159" t="s">
        <v>282</v>
      </c>
      <c r="EX464" s="159" t="s">
        <v>282</v>
      </c>
      <c r="EY464" s="159" t="s">
        <v>282</v>
      </c>
      <c r="EZ464" s="159" t="s">
        <v>282</v>
      </c>
      <c r="FA464" s="159" t="s">
        <v>282</v>
      </c>
      <c r="FB464" s="159" t="s">
        <v>282</v>
      </c>
      <c r="FC464" s="159" t="s">
        <v>282</v>
      </c>
      <c r="FD464" s="159" t="s">
        <v>282</v>
      </c>
      <c r="FE464" s="159" t="s">
        <v>282</v>
      </c>
      <c r="FF464" s="159" t="s">
        <v>282</v>
      </c>
      <c r="FG464" s="159" t="s">
        <v>282</v>
      </c>
      <c r="FH464" s="159" t="s">
        <v>282</v>
      </c>
      <c r="FI464" s="159" t="s">
        <v>282</v>
      </c>
      <c r="FJ464" s="159" t="s">
        <v>282</v>
      </c>
      <c r="FK464" s="159" t="s">
        <v>282</v>
      </c>
      <c r="FL464" s="159" t="s">
        <v>282</v>
      </c>
      <c r="FM464" s="159" t="s">
        <v>282</v>
      </c>
      <c r="FN464" s="159" t="s">
        <v>282</v>
      </c>
      <c r="FO464" s="159" t="s">
        <v>282</v>
      </c>
      <c r="FP464" s="159" t="s">
        <v>282</v>
      </c>
      <c r="FQ464" s="159" t="s">
        <v>282</v>
      </c>
      <c r="FR464" s="159" t="s">
        <v>282</v>
      </c>
      <c r="FS464" s="159" t="s">
        <v>282</v>
      </c>
      <c r="FT464" s="159" t="s">
        <v>282</v>
      </c>
    </row>
    <row r="465" spans="1:176" x14ac:dyDescent="0.25">
      <c r="A465" s="212" t="s">
        <v>714</v>
      </c>
      <c r="B465" s="159" t="s">
        <v>15323</v>
      </c>
      <c r="C465" s="331" t="s">
        <v>793</v>
      </c>
      <c r="D465" s="331" t="s">
        <v>130</v>
      </c>
      <c r="E465" s="159">
        <v>8</v>
      </c>
      <c r="F465" s="159">
        <v>2</v>
      </c>
      <c r="G465" s="159" t="s">
        <v>246</v>
      </c>
      <c r="H465" s="159" t="s">
        <v>10507</v>
      </c>
      <c r="I465" s="159">
        <v>4</v>
      </c>
      <c r="J465" s="159">
        <v>8</v>
      </c>
      <c r="K465" s="159" t="s">
        <v>282</v>
      </c>
      <c r="L465" s="159" t="s">
        <v>282</v>
      </c>
      <c r="M465" s="159" t="s">
        <v>282</v>
      </c>
      <c r="N465" s="159" t="s">
        <v>282</v>
      </c>
      <c r="O465" s="159" t="s">
        <v>282</v>
      </c>
      <c r="P465" s="159" t="s">
        <v>282</v>
      </c>
      <c r="Q465" s="159" t="s">
        <v>282</v>
      </c>
      <c r="R465" s="159" t="s">
        <v>282</v>
      </c>
      <c r="S465" s="159" t="s">
        <v>282</v>
      </c>
      <c r="T465" s="159" t="s">
        <v>282</v>
      </c>
      <c r="U465" s="159" t="s">
        <v>282</v>
      </c>
      <c r="V465" s="159" t="s">
        <v>282</v>
      </c>
      <c r="W465" s="159" t="s">
        <v>282</v>
      </c>
      <c r="X465" s="159" t="s">
        <v>282</v>
      </c>
      <c r="Y465" s="159" t="s">
        <v>282</v>
      </c>
      <c r="Z465" s="159" t="s">
        <v>282</v>
      </c>
      <c r="AA465" s="159" t="s">
        <v>282</v>
      </c>
      <c r="AB465" s="159" t="s">
        <v>282</v>
      </c>
      <c r="AC465" s="159" t="s">
        <v>282</v>
      </c>
      <c r="AD465" s="159" t="s">
        <v>282</v>
      </c>
      <c r="AE465" s="159" t="s">
        <v>282</v>
      </c>
      <c r="AF465" s="159" t="s">
        <v>282</v>
      </c>
      <c r="AG465" s="159" t="s">
        <v>282</v>
      </c>
      <c r="AH465" s="159" t="s">
        <v>282</v>
      </c>
      <c r="AI465" s="159" t="s">
        <v>282</v>
      </c>
      <c r="AJ465" s="159" t="s">
        <v>282</v>
      </c>
      <c r="AK465" s="159" t="s">
        <v>282</v>
      </c>
      <c r="AL465" s="159" t="s">
        <v>282</v>
      </c>
      <c r="AM465" s="159">
        <v>29</v>
      </c>
      <c r="AN465" s="159">
        <v>21</v>
      </c>
      <c r="AO465" s="159" t="s">
        <v>252</v>
      </c>
      <c r="AP465" s="159" t="s">
        <v>10507</v>
      </c>
      <c r="AQ465" s="159">
        <v>5</v>
      </c>
      <c r="AR465" s="159">
        <v>8</v>
      </c>
      <c r="AS465" s="159" t="s">
        <v>282</v>
      </c>
      <c r="AT465" s="159" t="s">
        <v>282</v>
      </c>
      <c r="AU465" s="159" t="s">
        <v>282</v>
      </c>
      <c r="AV465" s="159" t="s">
        <v>282</v>
      </c>
      <c r="AW465" s="159" t="s">
        <v>282</v>
      </c>
      <c r="AX465" s="159" t="s">
        <v>282</v>
      </c>
      <c r="AY465" s="159" t="s">
        <v>282</v>
      </c>
      <c r="AZ465" s="159" t="s">
        <v>282</v>
      </c>
      <c r="BA465" s="159" t="s">
        <v>282</v>
      </c>
      <c r="BB465" s="159" t="s">
        <v>282</v>
      </c>
      <c r="BC465" s="159" t="s">
        <v>282</v>
      </c>
      <c r="BD465" s="159" t="s">
        <v>282</v>
      </c>
      <c r="BE465" s="159" t="s">
        <v>282</v>
      </c>
      <c r="BF465" s="159" t="s">
        <v>282</v>
      </c>
      <c r="BG465" s="159" t="s">
        <v>282</v>
      </c>
      <c r="BH465" s="159" t="s">
        <v>282</v>
      </c>
      <c r="BI465" s="159" t="s">
        <v>282</v>
      </c>
      <c r="BJ465" s="159" t="s">
        <v>282</v>
      </c>
      <c r="BK465" s="159" t="s">
        <v>282</v>
      </c>
      <c r="BL465" s="159" t="s">
        <v>282</v>
      </c>
      <c r="BM465" s="159" t="s">
        <v>282</v>
      </c>
      <c r="BN465" s="159" t="s">
        <v>282</v>
      </c>
      <c r="BO465" s="159" t="s">
        <v>282</v>
      </c>
      <c r="BP465" s="159" t="s">
        <v>282</v>
      </c>
      <c r="BQ465" s="159" t="s">
        <v>282</v>
      </c>
      <c r="BR465" s="159" t="s">
        <v>282</v>
      </c>
      <c r="BS465" s="159" t="s">
        <v>282</v>
      </c>
      <c r="BT465" s="159" t="s">
        <v>282</v>
      </c>
      <c r="BU465" s="159">
        <v>30</v>
      </c>
      <c r="BV465" s="159">
        <v>22</v>
      </c>
      <c r="BW465" s="159" t="s">
        <v>282</v>
      </c>
      <c r="BX465" s="159" t="s">
        <v>282</v>
      </c>
      <c r="BY465" s="159" t="s">
        <v>282</v>
      </c>
      <c r="BZ465" s="159" t="s">
        <v>282</v>
      </c>
      <c r="CA465" s="159" t="s">
        <v>282</v>
      </c>
      <c r="CB465" s="159" t="s">
        <v>282</v>
      </c>
      <c r="CC465" s="159" t="s">
        <v>282</v>
      </c>
      <c r="CD465" s="159" t="s">
        <v>282</v>
      </c>
      <c r="CE465" s="159" t="s">
        <v>282</v>
      </c>
      <c r="CF465" s="159" t="s">
        <v>282</v>
      </c>
      <c r="CG465" s="159" t="s">
        <v>282</v>
      </c>
      <c r="CH465" s="159" t="s">
        <v>282</v>
      </c>
      <c r="CI465" s="159" t="s">
        <v>282</v>
      </c>
      <c r="CJ465" s="159" t="s">
        <v>282</v>
      </c>
      <c r="CK465" s="159" t="s">
        <v>282</v>
      </c>
      <c r="CL465" s="159" t="s">
        <v>282</v>
      </c>
      <c r="CM465" s="159" t="s">
        <v>282</v>
      </c>
      <c r="CN465" s="159" t="s">
        <v>282</v>
      </c>
      <c r="CO465" s="159" t="s">
        <v>282</v>
      </c>
      <c r="CP465" s="159" t="s">
        <v>282</v>
      </c>
      <c r="CQ465" s="159" t="s">
        <v>282</v>
      </c>
      <c r="CR465" s="159" t="s">
        <v>282</v>
      </c>
      <c r="CS465" s="159" t="s">
        <v>282</v>
      </c>
      <c r="CT465" s="159" t="s">
        <v>282</v>
      </c>
      <c r="CU465" s="159" t="s">
        <v>282</v>
      </c>
      <c r="CV465" s="159" t="s">
        <v>282</v>
      </c>
      <c r="CW465" s="159" t="s">
        <v>282</v>
      </c>
      <c r="CX465" s="159" t="s">
        <v>282</v>
      </c>
      <c r="CY465" s="159" t="s">
        <v>282</v>
      </c>
      <c r="CZ465" s="159" t="s">
        <v>282</v>
      </c>
      <c r="DA465" s="159" t="s">
        <v>282</v>
      </c>
      <c r="DB465" s="159" t="s">
        <v>282</v>
      </c>
      <c r="DC465" s="159" t="s">
        <v>282</v>
      </c>
      <c r="DD465" s="159" t="s">
        <v>282</v>
      </c>
      <c r="DE465" s="159" t="s">
        <v>282</v>
      </c>
      <c r="DF465" s="159" t="s">
        <v>282</v>
      </c>
      <c r="DG465" s="159" t="s">
        <v>282</v>
      </c>
      <c r="DH465" s="159" t="s">
        <v>282</v>
      </c>
      <c r="DI465" s="159" t="s">
        <v>282</v>
      </c>
      <c r="DJ465" s="159" t="s">
        <v>282</v>
      </c>
      <c r="DK465" s="159" t="s">
        <v>282</v>
      </c>
      <c r="DL465" s="159" t="s">
        <v>282</v>
      </c>
      <c r="DM465" s="159" t="s">
        <v>282</v>
      </c>
      <c r="DN465" s="159" t="s">
        <v>282</v>
      </c>
      <c r="DO465" s="159" t="s">
        <v>282</v>
      </c>
      <c r="DP465" s="159" t="s">
        <v>282</v>
      </c>
      <c r="DQ465" s="159" t="s">
        <v>282</v>
      </c>
      <c r="DR465" s="159" t="s">
        <v>282</v>
      </c>
      <c r="DS465" s="159" t="s">
        <v>282</v>
      </c>
      <c r="DT465" s="159" t="s">
        <v>282</v>
      </c>
      <c r="DU465" s="159" t="s">
        <v>282</v>
      </c>
      <c r="DV465" s="159" t="s">
        <v>282</v>
      </c>
      <c r="DW465" s="159" t="s">
        <v>282</v>
      </c>
      <c r="DX465" s="159" t="s">
        <v>282</v>
      </c>
      <c r="DY465" s="159" t="s">
        <v>282</v>
      </c>
      <c r="DZ465" s="159" t="s">
        <v>282</v>
      </c>
      <c r="EA465" s="159" t="s">
        <v>282</v>
      </c>
      <c r="EB465" s="159" t="s">
        <v>282</v>
      </c>
      <c r="EC465" s="159" t="s">
        <v>282</v>
      </c>
      <c r="ED465" s="159" t="s">
        <v>282</v>
      </c>
      <c r="EE465" s="159" t="s">
        <v>282</v>
      </c>
      <c r="EF465" s="159" t="s">
        <v>282</v>
      </c>
      <c r="EG465" s="159" t="s">
        <v>282</v>
      </c>
      <c r="EH465" s="159" t="s">
        <v>282</v>
      </c>
      <c r="EI465" s="159" t="s">
        <v>282</v>
      </c>
      <c r="EJ465" s="159" t="s">
        <v>282</v>
      </c>
      <c r="EK465" s="159" t="s">
        <v>282</v>
      </c>
      <c r="EL465" s="159" t="s">
        <v>282</v>
      </c>
      <c r="EM465" s="159" t="s">
        <v>282</v>
      </c>
      <c r="EN465" s="159" t="s">
        <v>282</v>
      </c>
      <c r="EO465" s="159" t="s">
        <v>282</v>
      </c>
      <c r="EP465" s="159" t="s">
        <v>282</v>
      </c>
      <c r="EQ465" s="159" t="s">
        <v>282</v>
      </c>
      <c r="ER465" s="159" t="s">
        <v>282</v>
      </c>
      <c r="ES465" s="159" t="s">
        <v>282</v>
      </c>
      <c r="ET465" s="159" t="s">
        <v>282</v>
      </c>
      <c r="EU465" s="159" t="s">
        <v>282</v>
      </c>
      <c r="EV465" s="159" t="s">
        <v>282</v>
      </c>
      <c r="EW465" s="159" t="s">
        <v>282</v>
      </c>
      <c r="EX465" s="159" t="s">
        <v>282</v>
      </c>
      <c r="EY465" s="159" t="s">
        <v>282</v>
      </c>
      <c r="EZ465" s="159" t="s">
        <v>282</v>
      </c>
      <c r="FA465" s="159" t="s">
        <v>282</v>
      </c>
      <c r="FB465" s="159" t="s">
        <v>282</v>
      </c>
      <c r="FC465" s="159" t="s">
        <v>282</v>
      </c>
      <c r="FD465" s="159" t="s">
        <v>282</v>
      </c>
      <c r="FE465" s="159" t="s">
        <v>282</v>
      </c>
      <c r="FF465" s="159" t="s">
        <v>282</v>
      </c>
      <c r="FG465" s="159" t="s">
        <v>282</v>
      </c>
      <c r="FH465" s="159" t="s">
        <v>282</v>
      </c>
      <c r="FI465" s="159" t="s">
        <v>282</v>
      </c>
      <c r="FJ465" s="159" t="s">
        <v>282</v>
      </c>
      <c r="FK465" s="159" t="s">
        <v>282</v>
      </c>
      <c r="FL465" s="159" t="s">
        <v>282</v>
      </c>
      <c r="FM465" s="159" t="s">
        <v>282</v>
      </c>
      <c r="FN465" s="159" t="s">
        <v>282</v>
      </c>
      <c r="FO465" s="159" t="s">
        <v>282</v>
      </c>
      <c r="FP465" s="159" t="s">
        <v>282</v>
      </c>
      <c r="FQ465" s="159" t="s">
        <v>282</v>
      </c>
      <c r="FR465" s="159" t="s">
        <v>282</v>
      </c>
      <c r="FS465" s="159" t="s">
        <v>282</v>
      </c>
      <c r="FT465" s="159" t="s">
        <v>282</v>
      </c>
    </row>
    <row r="466" spans="1:176" x14ac:dyDescent="0.25">
      <c r="A466" s="66" t="s">
        <v>292</v>
      </c>
      <c r="B466" s="159" t="s">
        <v>10725</v>
      </c>
      <c r="C466" s="66" t="str">
        <f>IF(ISNUMBER(Severity!H467)=FALSE,Severity!F467,IF(Severity!H467&gt;=0.5,"YES","NO"))</f>
        <v>YES</v>
      </c>
      <c r="D466" s="66" t="str">
        <f>IF(ISNUMBER(Severity!I467)=FALSE,Severity!G467,IF(Severity!I467&gt;0.5,"YES","NO"))</f>
        <v>NO</v>
      </c>
      <c r="E466" s="159">
        <v>8</v>
      </c>
      <c r="F466" s="159">
        <v>3</v>
      </c>
      <c r="G466" s="159" t="s">
        <v>272</v>
      </c>
      <c r="H466" s="159" t="s">
        <v>10507</v>
      </c>
      <c r="I466" s="66">
        <v>20</v>
      </c>
      <c r="J466" s="159">
        <v>85</v>
      </c>
      <c r="K466" s="159" t="s">
        <v>299</v>
      </c>
      <c r="L466" s="159">
        <v>17</v>
      </c>
      <c r="M466" s="66">
        <v>75</v>
      </c>
      <c r="N466" s="159">
        <v>7</v>
      </c>
      <c r="O466" s="159" t="s">
        <v>299</v>
      </c>
      <c r="P466" s="66">
        <v>17</v>
      </c>
      <c r="Q466" s="66">
        <v>92</v>
      </c>
      <c r="R466" s="66">
        <v>50</v>
      </c>
      <c r="S466" s="159" t="s">
        <v>299</v>
      </c>
      <c r="T466" s="159">
        <v>17</v>
      </c>
      <c r="U466" s="66">
        <v>17.600000000000001</v>
      </c>
      <c r="V466" s="66">
        <v>4.8</v>
      </c>
      <c r="W466" s="159">
        <v>273</v>
      </c>
      <c r="X466" s="159" t="s">
        <v>282</v>
      </c>
      <c r="Y466" s="159" t="s">
        <v>282</v>
      </c>
      <c r="Z466" s="159" t="s">
        <v>282</v>
      </c>
      <c r="AA466" s="159" t="s">
        <v>282</v>
      </c>
      <c r="AB466" s="159" t="s">
        <v>282</v>
      </c>
      <c r="AC466" s="159" t="s">
        <v>282</v>
      </c>
      <c r="AD466" s="159" t="s">
        <v>282</v>
      </c>
      <c r="AE466" s="159" t="s">
        <v>282</v>
      </c>
      <c r="AF466" s="159" t="s">
        <v>282</v>
      </c>
      <c r="AG466" s="66">
        <v>-7.61</v>
      </c>
      <c r="AH466" s="66">
        <v>6.94</v>
      </c>
      <c r="AI466" s="66">
        <v>273</v>
      </c>
      <c r="AJ466" s="159" t="s">
        <v>282</v>
      </c>
      <c r="AK466" s="159" t="s">
        <v>282</v>
      </c>
      <c r="AL466" s="159" t="s">
        <v>282</v>
      </c>
      <c r="AM466" s="159">
        <v>273</v>
      </c>
      <c r="AN466" s="159">
        <v>188</v>
      </c>
      <c r="AO466" s="159" t="s">
        <v>261</v>
      </c>
      <c r="AP466" s="159" t="s">
        <v>10507</v>
      </c>
      <c r="AQ466" s="66">
        <v>14</v>
      </c>
      <c r="AR466" s="159">
        <v>66</v>
      </c>
      <c r="AS466" s="159" t="s">
        <v>299</v>
      </c>
      <c r="AT466" s="159">
        <v>17</v>
      </c>
      <c r="AU466" s="66">
        <v>69</v>
      </c>
      <c r="AV466" s="159">
        <v>7</v>
      </c>
      <c r="AW466" s="159" t="s">
        <v>299</v>
      </c>
      <c r="AX466" s="66">
        <v>17</v>
      </c>
      <c r="AY466" s="66">
        <v>94</v>
      </c>
      <c r="AZ466" s="66">
        <v>50</v>
      </c>
      <c r="BA466" s="159" t="s">
        <v>299</v>
      </c>
      <c r="BB466" s="159">
        <v>17</v>
      </c>
      <c r="BC466" s="66">
        <v>17.8</v>
      </c>
      <c r="BD466" s="66">
        <v>5.0999999999999996</v>
      </c>
      <c r="BE466" s="159">
        <v>274</v>
      </c>
      <c r="BF466" s="159" t="s">
        <v>282</v>
      </c>
      <c r="BG466" s="159" t="s">
        <v>282</v>
      </c>
      <c r="BH466" s="159" t="s">
        <v>282</v>
      </c>
      <c r="BI466" s="159" t="s">
        <v>282</v>
      </c>
      <c r="BJ466" s="159" t="s">
        <v>282</v>
      </c>
      <c r="BK466" s="159" t="s">
        <v>282</v>
      </c>
      <c r="BL466" s="159" t="s">
        <v>282</v>
      </c>
      <c r="BM466" s="159" t="s">
        <v>282</v>
      </c>
      <c r="BN466" s="159" t="s">
        <v>282</v>
      </c>
      <c r="BO466" s="66">
        <v>-7.22</v>
      </c>
      <c r="BP466" s="66">
        <v>6.62</v>
      </c>
      <c r="BQ466" s="66">
        <v>274</v>
      </c>
      <c r="BR466" s="159" t="s">
        <v>282</v>
      </c>
      <c r="BS466" s="159" t="s">
        <v>282</v>
      </c>
      <c r="BT466" s="159" t="s">
        <v>282</v>
      </c>
      <c r="BU466" s="159">
        <v>274</v>
      </c>
      <c r="BV466" s="159">
        <v>208</v>
      </c>
      <c r="BW466" s="159" t="s">
        <v>790</v>
      </c>
      <c r="BX466" s="159" t="s">
        <v>10507</v>
      </c>
      <c r="BY466" s="66">
        <v>8</v>
      </c>
      <c r="BZ466" s="159">
        <v>40</v>
      </c>
      <c r="CA466" s="159" t="s">
        <v>299</v>
      </c>
      <c r="CB466" s="66">
        <v>17</v>
      </c>
      <c r="CC466" s="66">
        <v>27</v>
      </c>
      <c r="CD466" s="159">
        <v>7</v>
      </c>
      <c r="CE466" s="159" t="s">
        <v>299</v>
      </c>
      <c r="CF466" s="66">
        <v>17</v>
      </c>
      <c r="CG466" s="66">
        <v>36</v>
      </c>
      <c r="CH466" s="66">
        <v>50</v>
      </c>
      <c r="CI466" s="159" t="s">
        <v>299</v>
      </c>
      <c r="CJ466" s="66">
        <v>17</v>
      </c>
      <c r="CK466" s="66">
        <v>17.7</v>
      </c>
      <c r="CL466" s="66">
        <v>5.2</v>
      </c>
      <c r="CM466" s="159">
        <v>137</v>
      </c>
      <c r="CN466" s="159" t="s">
        <v>282</v>
      </c>
      <c r="CO466" s="159" t="s">
        <v>282</v>
      </c>
      <c r="CP466" s="159" t="s">
        <v>282</v>
      </c>
      <c r="CQ466" s="159" t="s">
        <v>282</v>
      </c>
      <c r="CR466" s="159" t="s">
        <v>282</v>
      </c>
      <c r="CS466" s="159" t="s">
        <v>282</v>
      </c>
      <c r="CT466" s="159" t="s">
        <v>282</v>
      </c>
      <c r="CU466" s="159" t="s">
        <v>282</v>
      </c>
      <c r="CV466" s="159" t="s">
        <v>282</v>
      </c>
      <c r="CW466" s="66">
        <v>-5.97</v>
      </c>
      <c r="CX466" s="66">
        <v>6.79</v>
      </c>
      <c r="CY466" s="66">
        <v>137</v>
      </c>
      <c r="CZ466" s="159" t="s">
        <v>282</v>
      </c>
      <c r="DA466" s="159" t="s">
        <v>282</v>
      </c>
      <c r="DB466" s="159" t="s">
        <v>282</v>
      </c>
      <c r="DC466" s="66">
        <v>137</v>
      </c>
      <c r="DD466" s="66">
        <v>97</v>
      </c>
      <c r="DE466" s="159" t="s">
        <v>282</v>
      </c>
      <c r="DF466" s="159" t="s">
        <v>282</v>
      </c>
      <c r="DG466" s="159" t="s">
        <v>282</v>
      </c>
      <c r="DH466" s="159" t="s">
        <v>282</v>
      </c>
      <c r="DI466" s="159" t="s">
        <v>282</v>
      </c>
      <c r="DJ466" s="159" t="s">
        <v>282</v>
      </c>
      <c r="DK466" s="159" t="s">
        <v>282</v>
      </c>
      <c r="DL466" s="159" t="s">
        <v>282</v>
      </c>
      <c r="DM466" s="159" t="s">
        <v>282</v>
      </c>
      <c r="DN466" s="159" t="s">
        <v>282</v>
      </c>
      <c r="DO466" s="159" t="s">
        <v>282</v>
      </c>
      <c r="DP466" s="159" t="s">
        <v>282</v>
      </c>
      <c r="DQ466" s="159" t="s">
        <v>282</v>
      </c>
      <c r="DR466" s="159" t="s">
        <v>282</v>
      </c>
      <c r="DS466" s="159" t="s">
        <v>282</v>
      </c>
      <c r="DT466" s="159" t="s">
        <v>282</v>
      </c>
      <c r="DU466" s="159" t="s">
        <v>282</v>
      </c>
      <c r="DV466" s="159" t="s">
        <v>282</v>
      </c>
      <c r="DW466" s="159" t="s">
        <v>282</v>
      </c>
      <c r="DX466" s="159" t="s">
        <v>282</v>
      </c>
      <c r="DY466" s="159" t="s">
        <v>282</v>
      </c>
      <c r="DZ466" s="159" t="s">
        <v>282</v>
      </c>
      <c r="EA466" s="159" t="s">
        <v>282</v>
      </c>
      <c r="EB466" s="159" t="s">
        <v>282</v>
      </c>
      <c r="EC466" s="159" t="s">
        <v>282</v>
      </c>
      <c r="ED466" s="159" t="s">
        <v>282</v>
      </c>
      <c r="EE466" s="159" t="s">
        <v>282</v>
      </c>
      <c r="EF466" s="159" t="s">
        <v>282</v>
      </c>
      <c r="EG466" s="159" t="s">
        <v>282</v>
      </c>
      <c r="EH466" s="159" t="s">
        <v>282</v>
      </c>
      <c r="EI466" s="159" t="s">
        <v>282</v>
      </c>
      <c r="EJ466" s="159" t="s">
        <v>282</v>
      </c>
      <c r="EK466" s="159" t="s">
        <v>282</v>
      </c>
      <c r="EL466" s="159" t="s">
        <v>282</v>
      </c>
      <c r="EM466" s="159" t="s">
        <v>282</v>
      </c>
      <c r="EN466" s="159" t="s">
        <v>282</v>
      </c>
      <c r="EO466" s="159" t="s">
        <v>282</v>
      </c>
      <c r="EP466" s="159" t="s">
        <v>282</v>
      </c>
      <c r="EQ466" s="159" t="s">
        <v>282</v>
      </c>
      <c r="ER466" s="159" t="s">
        <v>282</v>
      </c>
      <c r="ES466" s="159" t="s">
        <v>282</v>
      </c>
      <c r="ET466" s="159" t="s">
        <v>282</v>
      </c>
      <c r="EU466" s="159" t="s">
        <v>282</v>
      </c>
      <c r="EV466" s="159" t="s">
        <v>282</v>
      </c>
      <c r="EW466" s="159" t="s">
        <v>282</v>
      </c>
      <c r="EX466" s="159" t="s">
        <v>282</v>
      </c>
      <c r="EY466" s="159" t="s">
        <v>282</v>
      </c>
      <c r="EZ466" s="159" t="s">
        <v>282</v>
      </c>
      <c r="FA466" s="159" t="s">
        <v>282</v>
      </c>
      <c r="FB466" s="159" t="s">
        <v>282</v>
      </c>
      <c r="FC466" s="159" t="s">
        <v>282</v>
      </c>
      <c r="FD466" s="159" t="s">
        <v>282</v>
      </c>
      <c r="FE466" s="159" t="s">
        <v>282</v>
      </c>
      <c r="FF466" s="159" t="s">
        <v>282</v>
      </c>
      <c r="FG466" s="159" t="s">
        <v>282</v>
      </c>
      <c r="FH466" s="159" t="s">
        <v>282</v>
      </c>
      <c r="FI466" s="159" t="s">
        <v>282</v>
      </c>
      <c r="FJ466" s="159" t="s">
        <v>282</v>
      </c>
      <c r="FK466" s="159" t="s">
        <v>282</v>
      </c>
      <c r="FL466" s="159" t="s">
        <v>282</v>
      </c>
      <c r="FM466" s="159" t="s">
        <v>282</v>
      </c>
      <c r="FN466" s="159" t="s">
        <v>282</v>
      </c>
      <c r="FO466" s="159" t="s">
        <v>282</v>
      </c>
      <c r="FP466" s="159" t="s">
        <v>282</v>
      </c>
      <c r="FQ466" s="159" t="s">
        <v>282</v>
      </c>
      <c r="FR466" s="159" t="s">
        <v>282</v>
      </c>
      <c r="FS466" s="159" t="s">
        <v>282</v>
      </c>
      <c r="FT466" s="159" t="s">
        <v>282</v>
      </c>
    </row>
    <row r="467" spans="1:176" x14ac:dyDescent="0.25">
      <c r="A467" s="212" t="s">
        <v>7632</v>
      </c>
      <c r="B467" s="159" t="s">
        <v>15071</v>
      </c>
      <c r="C467" s="66" t="str">
        <f>IF(ISNUMBER(Severity!H468)=FALSE,Severity!F468,IF(Severity!H468&gt;=0.5,"YES","NO"))</f>
        <v>YES</v>
      </c>
      <c r="D467" s="66" t="str">
        <f>IF(ISNUMBER(Severity!I468)=FALSE,Severity!G468,IF(Severity!I468&gt;0.5,"YES","NO"))</f>
        <v>NO</v>
      </c>
      <c r="E467" s="159">
        <v>8</v>
      </c>
      <c r="F467" s="159">
        <v>2</v>
      </c>
      <c r="G467" s="159" t="s">
        <v>256</v>
      </c>
      <c r="H467" s="159" t="s">
        <v>10507</v>
      </c>
      <c r="I467" s="159">
        <v>13</v>
      </c>
      <c r="J467" s="159">
        <v>64</v>
      </c>
      <c r="K467" s="159" t="s">
        <v>299</v>
      </c>
      <c r="L467" s="159">
        <v>17</v>
      </c>
      <c r="M467" s="159">
        <v>32</v>
      </c>
      <c r="N467" s="159">
        <v>7</v>
      </c>
      <c r="O467" s="159" t="s">
        <v>299</v>
      </c>
      <c r="P467" s="159">
        <v>17</v>
      </c>
      <c r="Q467" s="159">
        <v>57</v>
      </c>
      <c r="R467" s="159">
        <v>50</v>
      </c>
      <c r="S467" s="159" t="s">
        <v>299</v>
      </c>
      <c r="T467" s="159">
        <v>17</v>
      </c>
      <c r="U467" s="66" t="s">
        <v>282</v>
      </c>
      <c r="V467" s="159" t="s">
        <v>282</v>
      </c>
      <c r="W467" s="159" t="s">
        <v>282</v>
      </c>
      <c r="X467" s="159">
        <v>24.7</v>
      </c>
      <c r="Y467" s="159" t="s">
        <v>282</v>
      </c>
      <c r="Z467" s="159">
        <v>117</v>
      </c>
      <c r="AA467" s="159" t="s">
        <v>282</v>
      </c>
      <c r="AB467" s="159" t="s">
        <v>282</v>
      </c>
      <c r="AC467" s="159" t="s">
        <v>282</v>
      </c>
      <c r="AD467" s="159" t="s">
        <v>282</v>
      </c>
      <c r="AE467" s="159" t="s">
        <v>282</v>
      </c>
      <c r="AF467" s="159" t="s">
        <v>282</v>
      </c>
      <c r="AG467" s="159" t="s">
        <v>282</v>
      </c>
      <c r="AH467" s="159" t="s">
        <v>282</v>
      </c>
      <c r="AI467" s="159" t="s">
        <v>282</v>
      </c>
      <c r="AJ467" s="159">
        <v>-11.1</v>
      </c>
      <c r="AK467" s="159">
        <v>7.9</v>
      </c>
      <c r="AL467" s="159">
        <v>117</v>
      </c>
      <c r="AM467" s="159">
        <v>125</v>
      </c>
      <c r="AN467" s="159">
        <v>61</v>
      </c>
      <c r="AO467" s="159" t="s">
        <v>790</v>
      </c>
      <c r="AP467" s="159" t="s">
        <v>10507</v>
      </c>
      <c r="AQ467" s="159">
        <v>3</v>
      </c>
      <c r="AR467" s="159">
        <v>40</v>
      </c>
      <c r="AS467" s="159" t="s">
        <v>299</v>
      </c>
      <c r="AT467" s="159">
        <v>17</v>
      </c>
      <c r="AU467" s="159">
        <v>29</v>
      </c>
      <c r="AV467" s="159">
        <v>7</v>
      </c>
      <c r="AW467" s="159" t="s">
        <v>299</v>
      </c>
      <c r="AX467" s="159">
        <v>17</v>
      </c>
      <c r="AY467" s="159">
        <v>59</v>
      </c>
      <c r="AZ467" s="159">
        <v>50</v>
      </c>
      <c r="BA467" s="159" t="s">
        <v>299</v>
      </c>
      <c r="BB467" s="159">
        <v>17</v>
      </c>
      <c r="BC467" s="66" t="s">
        <v>282</v>
      </c>
      <c r="BD467" s="159" t="s">
        <v>282</v>
      </c>
      <c r="BE467" s="159" t="s">
        <v>282</v>
      </c>
      <c r="BF467" s="159">
        <v>24.5</v>
      </c>
      <c r="BG467" s="159" t="s">
        <v>282</v>
      </c>
      <c r="BH467" s="159">
        <v>118</v>
      </c>
      <c r="BI467" s="159" t="s">
        <v>282</v>
      </c>
      <c r="BJ467" s="159" t="s">
        <v>282</v>
      </c>
      <c r="BK467" s="159" t="s">
        <v>282</v>
      </c>
      <c r="BL467" s="159" t="s">
        <v>282</v>
      </c>
      <c r="BM467" s="159" t="s">
        <v>282</v>
      </c>
      <c r="BN467" s="159" t="s">
        <v>282</v>
      </c>
      <c r="BO467" s="159" t="s">
        <v>282</v>
      </c>
      <c r="BP467" s="159" t="s">
        <v>282</v>
      </c>
      <c r="BQ467" s="159" t="s">
        <v>282</v>
      </c>
      <c r="BR467" s="159">
        <v>-10.9</v>
      </c>
      <c r="BS467" s="159">
        <v>7.8</v>
      </c>
      <c r="BT467" s="159">
        <v>118</v>
      </c>
      <c r="BU467" s="159">
        <v>125</v>
      </c>
      <c r="BV467" s="159">
        <v>85</v>
      </c>
      <c r="BW467" s="159" t="s">
        <v>282</v>
      </c>
      <c r="BX467" s="159" t="s">
        <v>282</v>
      </c>
      <c r="BY467" s="159" t="s">
        <v>282</v>
      </c>
      <c r="BZ467" s="159" t="s">
        <v>282</v>
      </c>
      <c r="CA467" s="159" t="s">
        <v>282</v>
      </c>
      <c r="CB467" s="159" t="s">
        <v>282</v>
      </c>
      <c r="CC467" s="159" t="s">
        <v>282</v>
      </c>
      <c r="CD467" s="159" t="s">
        <v>282</v>
      </c>
      <c r="CE467" s="159" t="s">
        <v>282</v>
      </c>
      <c r="CF467" s="159" t="s">
        <v>282</v>
      </c>
      <c r="CG467" s="159" t="s">
        <v>282</v>
      </c>
      <c r="CH467" s="159" t="s">
        <v>282</v>
      </c>
      <c r="CI467" s="159" t="s">
        <v>282</v>
      </c>
      <c r="CJ467" s="159" t="s">
        <v>282</v>
      </c>
      <c r="CK467" s="159" t="s">
        <v>282</v>
      </c>
      <c r="CL467" s="159" t="s">
        <v>282</v>
      </c>
      <c r="CM467" s="159" t="s">
        <v>282</v>
      </c>
      <c r="CN467" s="159" t="s">
        <v>282</v>
      </c>
      <c r="CO467" s="159" t="s">
        <v>282</v>
      </c>
      <c r="CP467" s="159" t="s">
        <v>282</v>
      </c>
      <c r="CQ467" s="159" t="s">
        <v>282</v>
      </c>
      <c r="CR467" s="159" t="s">
        <v>282</v>
      </c>
      <c r="CS467" s="159" t="s">
        <v>282</v>
      </c>
      <c r="CT467" s="159" t="s">
        <v>282</v>
      </c>
      <c r="CU467" s="159" t="s">
        <v>282</v>
      </c>
      <c r="CV467" s="159" t="s">
        <v>282</v>
      </c>
      <c r="CW467" s="159" t="s">
        <v>282</v>
      </c>
      <c r="CX467" s="159" t="s">
        <v>282</v>
      </c>
      <c r="CY467" s="159" t="s">
        <v>282</v>
      </c>
      <c r="CZ467" s="159" t="s">
        <v>282</v>
      </c>
      <c r="DA467" s="159" t="s">
        <v>282</v>
      </c>
      <c r="DB467" s="159" t="s">
        <v>282</v>
      </c>
      <c r="DC467" s="159" t="s">
        <v>282</v>
      </c>
      <c r="DD467" s="159" t="s">
        <v>282</v>
      </c>
      <c r="DE467" s="159" t="s">
        <v>282</v>
      </c>
      <c r="DF467" s="159" t="s">
        <v>282</v>
      </c>
      <c r="DG467" s="159" t="s">
        <v>282</v>
      </c>
      <c r="DH467" s="159" t="s">
        <v>282</v>
      </c>
      <c r="DI467" s="159" t="s">
        <v>282</v>
      </c>
      <c r="DJ467" s="159" t="s">
        <v>282</v>
      </c>
      <c r="DK467" s="159" t="s">
        <v>282</v>
      </c>
      <c r="DL467" s="159" t="s">
        <v>282</v>
      </c>
      <c r="DM467" s="159" t="s">
        <v>282</v>
      </c>
      <c r="DN467" s="159" t="s">
        <v>282</v>
      </c>
      <c r="DO467" s="159" t="s">
        <v>282</v>
      </c>
      <c r="DP467" s="159" t="s">
        <v>282</v>
      </c>
      <c r="DQ467" s="159" t="s">
        <v>282</v>
      </c>
      <c r="DR467" s="159" t="s">
        <v>282</v>
      </c>
      <c r="DS467" s="159" t="s">
        <v>282</v>
      </c>
      <c r="DT467" s="159" t="s">
        <v>282</v>
      </c>
      <c r="DU467" s="159" t="s">
        <v>282</v>
      </c>
      <c r="DV467" s="159" t="s">
        <v>282</v>
      </c>
      <c r="DW467" s="159" t="s">
        <v>282</v>
      </c>
      <c r="DX467" s="159" t="s">
        <v>282</v>
      </c>
      <c r="DY467" s="159" t="s">
        <v>282</v>
      </c>
      <c r="DZ467" s="159" t="s">
        <v>282</v>
      </c>
      <c r="EA467" s="159" t="s">
        <v>282</v>
      </c>
      <c r="EB467" s="159" t="s">
        <v>282</v>
      </c>
      <c r="EC467" s="159" t="s">
        <v>282</v>
      </c>
      <c r="ED467" s="159" t="s">
        <v>282</v>
      </c>
      <c r="EE467" s="159" t="s">
        <v>282</v>
      </c>
      <c r="EF467" s="159" t="s">
        <v>282</v>
      </c>
      <c r="EG467" s="159" t="s">
        <v>282</v>
      </c>
      <c r="EH467" s="159" t="s">
        <v>282</v>
      </c>
      <c r="EI467" s="159" t="s">
        <v>282</v>
      </c>
      <c r="EJ467" s="159" t="s">
        <v>282</v>
      </c>
      <c r="EK467" s="159" t="s">
        <v>282</v>
      </c>
      <c r="EL467" s="159" t="s">
        <v>282</v>
      </c>
      <c r="EM467" s="159" t="s">
        <v>282</v>
      </c>
      <c r="EN467" s="159" t="s">
        <v>282</v>
      </c>
      <c r="EO467" s="159" t="s">
        <v>282</v>
      </c>
      <c r="EP467" s="159" t="s">
        <v>282</v>
      </c>
      <c r="EQ467" s="159" t="s">
        <v>282</v>
      </c>
      <c r="ER467" s="159" t="s">
        <v>282</v>
      </c>
      <c r="ES467" s="159" t="s">
        <v>282</v>
      </c>
      <c r="ET467" s="159" t="s">
        <v>282</v>
      </c>
      <c r="EU467" s="159" t="s">
        <v>282</v>
      </c>
      <c r="EV467" s="159" t="s">
        <v>282</v>
      </c>
      <c r="EW467" s="159" t="s">
        <v>282</v>
      </c>
      <c r="EX467" s="159" t="s">
        <v>282</v>
      </c>
      <c r="EY467" s="159" t="s">
        <v>282</v>
      </c>
      <c r="EZ467" s="159" t="s">
        <v>282</v>
      </c>
      <c r="FA467" s="159" t="s">
        <v>282</v>
      </c>
      <c r="FB467" s="159" t="s">
        <v>282</v>
      </c>
      <c r="FC467" s="159" t="s">
        <v>282</v>
      </c>
      <c r="FD467" s="159" t="s">
        <v>282</v>
      </c>
      <c r="FE467" s="159" t="s">
        <v>282</v>
      </c>
      <c r="FF467" s="159" t="s">
        <v>282</v>
      </c>
      <c r="FG467" s="159" t="s">
        <v>282</v>
      </c>
      <c r="FH467" s="159" t="s">
        <v>282</v>
      </c>
      <c r="FI467" s="159" t="s">
        <v>282</v>
      </c>
      <c r="FJ467" s="159" t="s">
        <v>282</v>
      </c>
      <c r="FK467" s="159" t="s">
        <v>282</v>
      </c>
      <c r="FL467" s="159" t="s">
        <v>282</v>
      </c>
      <c r="FM467" s="159" t="s">
        <v>282</v>
      </c>
      <c r="FN467" s="159" t="s">
        <v>282</v>
      </c>
      <c r="FO467" s="159" t="s">
        <v>282</v>
      </c>
      <c r="FP467" s="159" t="s">
        <v>282</v>
      </c>
      <c r="FQ467" s="159" t="s">
        <v>282</v>
      </c>
      <c r="FR467" s="159" t="s">
        <v>282</v>
      </c>
      <c r="FS467" s="159" t="s">
        <v>282</v>
      </c>
      <c r="FT467" s="159" t="s">
        <v>282</v>
      </c>
    </row>
    <row r="468" spans="1:176" x14ac:dyDescent="0.25">
      <c r="A468" s="212" t="s">
        <v>8582</v>
      </c>
      <c r="B468" s="159" t="s">
        <v>282</v>
      </c>
      <c r="C468" s="66" t="str">
        <f>IF(ISNUMBER(Severity!H469)=FALSE,Severity!F469,IF(Severity!H469&gt;=0.5,"YES","NO"))</f>
        <v>NO</v>
      </c>
      <c r="D468" s="66" t="str">
        <f>IF(ISNUMBER(Severity!I469)=FALSE,Severity!G469,IF(Severity!I469&gt;0.5,"YES","NO"))</f>
        <v>YES</v>
      </c>
      <c r="E468" s="159">
        <v>5</v>
      </c>
      <c r="F468" s="159">
        <v>3</v>
      </c>
      <c r="G468" s="212" t="s">
        <v>673</v>
      </c>
      <c r="H468" s="159" t="s">
        <v>183</v>
      </c>
      <c r="I468" s="159" t="s">
        <v>282</v>
      </c>
      <c r="J468" s="159">
        <v>72</v>
      </c>
      <c r="K468" s="159" t="s">
        <v>282</v>
      </c>
      <c r="L468" s="159" t="s">
        <v>282</v>
      </c>
      <c r="M468" s="159" t="s">
        <v>282</v>
      </c>
      <c r="N468" s="159" t="s">
        <v>282</v>
      </c>
      <c r="O468" s="159" t="s">
        <v>282</v>
      </c>
      <c r="P468" s="159" t="s">
        <v>282</v>
      </c>
      <c r="Q468" s="159" t="s">
        <v>282</v>
      </c>
      <c r="R468" s="159" t="s">
        <v>282</v>
      </c>
      <c r="S468" s="159" t="s">
        <v>192</v>
      </c>
      <c r="T468" s="159">
        <v>9</v>
      </c>
      <c r="U468" s="66">
        <v>9.75</v>
      </c>
      <c r="V468" s="159">
        <v>5.0599999999999996</v>
      </c>
      <c r="W468" s="159">
        <v>326</v>
      </c>
      <c r="X468" s="159" t="s">
        <v>282</v>
      </c>
      <c r="Y468" s="159" t="s">
        <v>282</v>
      </c>
      <c r="Z468" s="159" t="s">
        <v>282</v>
      </c>
      <c r="AA468" s="159" t="s">
        <v>282</v>
      </c>
      <c r="AB468" s="159" t="s">
        <v>282</v>
      </c>
      <c r="AC468" s="159" t="s">
        <v>282</v>
      </c>
      <c r="AD468" s="159">
        <v>9.3000000000000007</v>
      </c>
      <c r="AE468" s="159">
        <v>4.87</v>
      </c>
      <c r="AF468" s="159">
        <v>254</v>
      </c>
      <c r="AG468" s="159" t="s">
        <v>282</v>
      </c>
      <c r="AH468" s="159" t="s">
        <v>282</v>
      </c>
      <c r="AI468" s="159" t="s">
        <v>282</v>
      </c>
      <c r="AJ468" s="159" t="s">
        <v>282</v>
      </c>
      <c r="AK468" s="159" t="s">
        <v>282</v>
      </c>
      <c r="AL468" s="159" t="s">
        <v>282</v>
      </c>
      <c r="AM468" s="159">
        <v>326</v>
      </c>
      <c r="AN468" s="159">
        <v>254</v>
      </c>
      <c r="AO468" s="159" t="s">
        <v>4504</v>
      </c>
      <c r="AP468" s="159" t="s">
        <v>183</v>
      </c>
      <c r="AQ468" s="159" t="s">
        <v>282</v>
      </c>
      <c r="AR468" s="159">
        <v>71</v>
      </c>
      <c r="AS468" s="159" t="s">
        <v>282</v>
      </c>
      <c r="AT468" s="159" t="s">
        <v>282</v>
      </c>
      <c r="AU468" s="159" t="s">
        <v>282</v>
      </c>
      <c r="AV468" s="159" t="s">
        <v>282</v>
      </c>
      <c r="AW468" s="159" t="s">
        <v>282</v>
      </c>
      <c r="AX468" s="159" t="s">
        <v>282</v>
      </c>
      <c r="AY468" s="159" t="s">
        <v>282</v>
      </c>
      <c r="AZ468" s="159" t="s">
        <v>282</v>
      </c>
      <c r="BA468" s="159" t="s">
        <v>192</v>
      </c>
      <c r="BB468" s="159">
        <v>9</v>
      </c>
      <c r="BC468" s="66">
        <v>9.61</v>
      </c>
      <c r="BD468" s="159">
        <v>5.0599999999999996</v>
      </c>
      <c r="BE468" s="159">
        <v>323</v>
      </c>
      <c r="BF468" s="159" t="s">
        <v>282</v>
      </c>
      <c r="BG468" s="159" t="s">
        <v>282</v>
      </c>
      <c r="BH468" s="159" t="s">
        <v>282</v>
      </c>
      <c r="BI468" s="159" t="s">
        <v>282</v>
      </c>
      <c r="BJ468" s="159" t="s">
        <v>282</v>
      </c>
      <c r="BK468" s="159" t="s">
        <v>282</v>
      </c>
      <c r="BL468" s="159">
        <v>8.69</v>
      </c>
      <c r="BM468" s="159">
        <v>5.52</v>
      </c>
      <c r="BN468" s="159">
        <v>252</v>
      </c>
      <c r="BO468" s="159" t="s">
        <v>282</v>
      </c>
      <c r="BP468" s="159" t="s">
        <v>282</v>
      </c>
      <c r="BQ468" s="159" t="s">
        <v>282</v>
      </c>
      <c r="BR468" s="159" t="s">
        <v>282</v>
      </c>
      <c r="BS468" s="159" t="s">
        <v>282</v>
      </c>
      <c r="BT468" s="159" t="s">
        <v>282</v>
      </c>
      <c r="BU468" s="159">
        <v>323</v>
      </c>
      <c r="BV468" s="159">
        <v>252</v>
      </c>
      <c r="BW468" s="159" t="s">
        <v>636</v>
      </c>
      <c r="BX468" s="159" t="s">
        <v>282</v>
      </c>
      <c r="BY468" s="159" t="s">
        <v>282</v>
      </c>
      <c r="BZ468" s="159">
        <v>50</v>
      </c>
      <c r="CA468" s="159" t="s">
        <v>282</v>
      </c>
      <c r="CB468" s="159" t="s">
        <v>282</v>
      </c>
      <c r="CC468" s="159" t="s">
        <v>282</v>
      </c>
      <c r="CD468" s="159" t="s">
        <v>282</v>
      </c>
      <c r="CE468" s="159" t="s">
        <v>282</v>
      </c>
      <c r="CF468" s="159" t="s">
        <v>282</v>
      </c>
      <c r="CG468" s="159" t="s">
        <v>282</v>
      </c>
      <c r="CH468" s="159" t="s">
        <v>282</v>
      </c>
      <c r="CI468" s="159" t="s">
        <v>192</v>
      </c>
      <c r="CJ468" s="159">
        <v>9</v>
      </c>
      <c r="CK468" s="159">
        <v>9.66</v>
      </c>
      <c r="CL468" s="159">
        <v>4.54</v>
      </c>
      <c r="CM468" s="159">
        <v>325</v>
      </c>
      <c r="CN468" s="159" t="s">
        <v>282</v>
      </c>
      <c r="CO468" s="159" t="s">
        <v>282</v>
      </c>
      <c r="CP468" s="159" t="s">
        <v>282</v>
      </c>
      <c r="CQ468" s="159" t="s">
        <v>282</v>
      </c>
      <c r="CR468" s="159" t="s">
        <v>282</v>
      </c>
      <c r="CS468" s="159" t="s">
        <v>282</v>
      </c>
      <c r="CT468" s="159">
        <v>9.4700000000000006</v>
      </c>
      <c r="CU468" s="159">
        <v>5.14</v>
      </c>
      <c r="CV468" s="159">
        <v>275</v>
      </c>
      <c r="CW468" s="159" t="s">
        <v>282</v>
      </c>
      <c r="CX468" s="159" t="s">
        <v>282</v>
      </c>
      <c r="CY468" s="159" t="s">
        <v>282</v>
      </c>
      <c r="CZ468" s="159" t="s">
        <v>282</v>
      </c>
      <c r="DA468" s="159" t="s">
        <v>282</v>
      </c>
      <c r="DB468" s="159" t="s">
        <v>282</v>
      </c>
      <c r="DC468" s="159">
        <v>325</v>
      </c>
      <c r="DD468" s="159">
        <v>275</v>
      </c>
      <c r="DE468" s="159" t="s">
        <v>282</v>
      </c>
      <c r="DF468" s="159" t="s">
        <v>282</v>
      </c>
      <c r="DG468" s="159" t="s">
        <v>282</v>
      </c>
      <c r="DH468" s="159" t="s">
        <v>282</v>
      </c>
      <c r="DI468" s="159" t="s">
        <v>282</v>
      </c>
      <c r="DJ468" s="159" t="s">
        <v>282</v>
      </c>
      <c r="DK468" s="159" t="s">
        <v>282</v>
      </c>
      <c r="DL468" s="159" t="s">
        <v>282</v>
      </c>
      <c r="DM468" s="159" t="s">
        <v>282</v>
      </c>
      <c r="DN468" s="159" t="s">
        <v>282</v>
      </c>
      <c r="DO468" s="159" t="s">
        <v>282</v>
      </c>
      <c r="DP468" s="159" t="s">
        <v>282</v>
      </c>
      <c r="DQ468" s="159" t="s">
        <v>282</v>
      </c>
      <c r="DR468" s="159" t="s">
        <v>282</v>
      </c>
      <c r="DS468" s="159" t="s">
        <v>282</v>
      </c>
      <c r="DT468" s="159" t="s">
        <v>282</v>
      </c>
      <c r="DU468" s="159" t="s">
        <v>282</v>
      </c>
      <c r="DV468" s="159" t="s">
        <v>282</v>
      </c>
      <c r="DW468" s="159" t="s">
        <v>282</v>
      </c>
      <c r="DX468" s="159" t="s">
        <v>282</v>
      </c>
      <c r="DY468" s="159" t="s">
        <v>282</v>
      </c>
      <c r="DZ468" s="159" t="s">
        <v>282</v>
      </c>
      <c r="EA468" s="159" t="s">
        <v>282</v>
      </c>
      <c r="EB468" s="159" t="s">
        <v>282</v>
      </c>
      <c r="EC468" s="159" t="s">
        <v>282</v>
      </c>
      <c r="ED468" s="159" t="s">
        <v>282</v>
      </c>
      <c r="EE468" s="159" t="s">
        <v>282</v>
      </c>
      <c r="EF468" s="159" t="s">
        <v>282</v>
      </c>
      <c r="EG468" s="159" t="s">
        <v>282</v>
      </c>
      <c r="EH468" s="159" t="s">
        <v>282</v>
      </c>
      <c r="EI468" s="159" t="s">
        <v>282</v>
      </c>
      <c r="EJ468" s="159" t="s">
        <v>282</v>
      </c>
      <c r="EK468" s="159" t="s">
        <v>282</v>
      </c>
      <c r="EL468" s="159" t="s">
        <v>282</v>
      </c>
      <c r="EM468" s="159" t="s">
        <v>282</v>
      </c>
      <c r="EN468" s="159" t="s">
        <v>282</v>
      </c>
      <c r="EO468" s="159" t="s">
        <v>282</v>
      </c>
      <c r="EP468" s="159" t="s">
        <v>282</v>
      </c>
      <c r="EQ468" s="159" t="s">
        <v>282</v>
      </c>
      <c r="ER468" s="159" t="s">
        <v>282</v>
      </c>
      <c r="ES468" s="159" t="s">
        <v>282</v>
      </c>
      <c r="ET468" s="159" t="s">
        <v>282</v>
      </c>
      <c r="EU468" s="159" t="s">
        <v>282</v>
      </c>
      <c r="EV468" s="159" t="s">
        <v>282</v>
      </c>
      <c r="EW468" s="159" t="s">
        <v>282</v>
      </c>
      <c r="EX468" s="159" t="s">
        <v>282</v>
      </c>
      <c r="EY468" s="159" t="s">
        <v>282</v>
      </c>
      <c r="EZ468" s="159" t="s">
        <v>282</v>
      </c>
      <c r="FA468" s="159" t="s">
        <v>282</v>
      </c>
      <c r="FB468" s="159" t="s">
        <v>282</v>
      </c>
      <c r="FC468" s="159" t="s">
        <v>282</v>
      </c>
      <c r="FD468" s="159" t="s">
        <v>282</v>
      </c>
      <c r="FE468" s="159" t="s">
        <v>282</v>
      </c>
      <c r="FF468" s="159" t="s">
        <v>282</v>
      </c>
      <c r="FG468" s="159" t="s">
        <v>282</v>
      </c>
      <c r="FH468" s="159" t="s">
        <v>282</v>
      </c>
      <c r="FI468" s="159" t="s">
        <v>282</v>
      </c>
      <c r="FJ468" s="159" t="s">
        <v>282</v>
      </c>
      <c r="FK468" s="159" t="s">
        <v>282</v>
      </c>
      <c r="FL468" s="159" t="s">
        <v>282</v>
      </c>
      <c r="FM468" s="159" t="s">
        <v>282</v>
      </c>
      <c r="FN468" s="159" t="s">
        <v>282</v>
      </c>
      <c r="FO468" s="159" t="s">
        <v>282</v>
      </c>
      <c r="FP468" s="159" t="s">
        <v>282</v>
      </c>
      <c r="FQ468" s="159" t="s">
        <v>282</v>
      </c>
      <c r="FR468" s="159" t="s">
        <v>282</v>
      </c>
      <c r="FS468" s="159" t="s">
        <v>282</v>
      </c>
      <c r="FT468" s="159" t="s">
        <v>282</v>
      </c>
    </row>
    <row r="469" spans="1:176" x14ac:dyDescent="0.25">
      <c r="A469" s="212" t="s">
        <v>3385</v>
      </c>
      <c r="B469" s="159" t="s">
        <v>11982</v>
      </c>
      <c r="C469" s="66" t="str">
        <f>IF(ISNUMBER(Severity!H470)=FALSE,Severity!F470,IF(Severity!H470&gt;=0.5,"YES","NO"))</f>
        <v>YES</v>
      </c>
      <c r="D469" s="66" t="str">
        <f>IF(ISNUMBER(Severity!I470)=FALSE,Severity!G470,IF(Severity!I470&gt;0.5,"YES","NO"))</f>
        <v>NO</v>
      </c>
      <c r="E469" s="159">
        <v>6</v>
      </c>
      <c r="F469" s="159">
        <v>2</v>
      </c>
      <c r="G469" s="212" t="s">
        <v>246</v>
      </c>
      <c r="H469" s="159" t="s">
        <v>10507</v>
      </c>
      <c r="I469" s="159">
        <v>2</v>
      </c>
      <c r="J469" s="159">
        <v>13</v>
      </c>
      <c r="K469" s="159" t="s">
        <v>282</v>
      </c>
      <c r="L469" s="159" t="s">
        <v>282</v>
      </c>
      <c r="M469" s="159" t="s">
        <v>282</v>
      </c>
      <c r="N469" s="159" t="s">
        <v>282</v>
      </c>
      <c r="O469" s="159" t="s">
        <v>282</v>
      </c>
      <c r="P469" s="159" t="s">
        <v>282</v>
      </c>
      <c r="Q469" s="159" t="s">
        <v>282</v>
      </c>
      <c r="R469" s="159" t="s">
        <v>282</v>
      </c>
      <c r="S469" s="159" t="s">
        <v>299</v>
      </c>
      <c r="T469" s="159">
        <v>17</v>
      </c>
      <c r="U469" s="66">
        <v>24.3</v>
      </c>
      <c r="V469" s="159">
        <v>4.9000000000000004</v>
      </c>
      <c r="W469" s="159">
        <v>60</v>
      </c>
      <c r="X469" s="159" t="s">
        <v>282</v>
      </c>
      <c r="Y469" s="159" t="s">
        <v>282</v>
      </c>
      <c r="Z469" s="159" t="s">
        <v>282</v>
      </c>
      <c r="AA469" s="159">
        <v>6.21</v>
      </c>
      <c r="AB469" s="159">
        <v>4.57</v>
      </c>
      <c r="AC469" s="159">
        <v>60</v>
      </c>
      <c r="AD469" s="159" t="s">
        <v>282</v>
      </c>
      <c r="AE469" s="159" t="s">
        <v>282</v>
      </c>
      <c r="AF469" s="159" t="s">
        <v>282</v>
      </c>
      <c r="AG469" s="159" t="s">
        <v>282</v>
      </c>
      <c r="AH469" s="159" t="s">
        <v>282</v>
      </c>
      <c r="AI469" s="159" t="s">
        <v>282</v>
      </c>
      <c r="AJ469" s="159" t="s">
        <v>282</v>
      </c>
      <c r="AK469" s="159" t="s">
        <v>282</v>
      </c>
      <c r="AL469" s="159" t="s">
        <v>282</v>
      </c>
      <c r="AM469" s="159">
        <v>60</v>
      </c>
      <c r="AN469" s="159">
        <v>47</v>
      </c>
      <c r="AO469" s="159" t="s">
        <v>845</v>
      </c>
      <c r="AP469" s="159" t="s">
        <v>10507</v>
      </c>
      <c r="AQ469" s="159">
        <v>6</v>
      </c>
      <c r="AR469" s="159">
        <v>16</v>
      </c>
      <c r="AS469" s="159" t="s">
        <v>282</v>
      </c>
      <c r="AT469" s="159" t="s">
        <v>282</v>
      </c>
      <c r="AU469" s="159" t="s">
        <v>282</v>
      </c>
      <c r="AV469" s="159" t="s">
        <v>282</v>
      </c>
      <c r="AW469" s="159" t="s">
        <v>282</v>
      </c>
      <c r="AX469" s="159" t="s">
        <v>282</v>
      </c>
      <c r="AY469" s="159" t="s">
        <v>282</v>
      </c>
      <c r="AZ469" s="159" t="s">
        <v>282</v>
      </c>
      <c r="BA469" s="159" t="s">
        <v>299</v>
      </c>
      <c r="BB469" s="159">
        <v>17</v>
      </c>
      <c r="BC469" s="66">
        <v>24.6</v>
      </c>
      <c r="BD469" s="159">
        <v>5.15</v>
      </c>
      <c r="BE469" s="159">
        <v>60</v>
      </c>
      <c r="BF469" s="159" t="s">
        <v>282</v>
      </c>
      <c r="BG469" s="159" t="s">
        <v>282</v>
      </c>
      <c r="BH469" s="159" t="s">
        <v>282</v>
      </c>
      <c r="BI469" s="159">
        <v>6.66</v>
      </c>
      <c r="BJ469" s="159">
        <v>4.93</v>
      </c>
      <c r="BK469" s="159">
        <v>60</v>
      </c>
      <c r="BL469" s="159" t="s">
        <v>282</v>
      </c>
      <c r="BM469" s="159" t="s">
        <v>282</v>
      </c>
      <c r="BN469" s="159" t="s">
        <v>282</v>
      </c>
      <c r="BO469" s="159" t="s">
        <v>282</v>
      </c>
      <c r="BP469" s="159" t="s">
        <v>282</v>
      </c>
      <c r="BQ469" s="159" t="s">
        <v>282</v>
      </c>
      <c r="BR469" s="159" t="s">
        <v>282</v>
      </c>
      <c r="BS469" s="159" t="s">
        <v>282</v>
      </c>
      <c r="BT469" s="159" t="s">
        <v>282</v>
      </c>
      <c r="BU469" s="159">
        <v>60</v>
      </c>
      <c r="BV469" s="159">
        <v>44</v>
      </c>
      <c r="BW469" s="159" t="s">
        <v>282</v>
      </c>
      <c r="BX469" s="159" t="s">
        <v>282</v>
      </c>
      <c r="BY469" s="159" t="s">
        <v>282</v>
      </c>
      <c r="BZ469" s="159" t="s">
        <v>282</v>
      </c>
      <c r="CA469" s="159" t="s">
        <v>282</v>
      </c>
      <c r="CB469" s="159" t="s">
        <v>282</v>
      </c>
      <c r="CC469" s="159" t="s">
        <v>282</v>
      </c>
      <c r="CD469" s="159" t="s">
        <v>282</v>
      </c>
      <c r="CE469" s="159" t="s">
        <v>282</v>
      </c>
      <c r="CF469" s="159" t="s">
        <v>282</v>
      </c>
      <c r="CG469" s="159" t="s">
        <v>282</v>
      </c>
      <c r="CH469" s="159" t="s">
        <v>282</v>
      </c>
      <c r="CI469" s="159" t="s">
        <v>282</v>
      </c>
      <c r="CJ469" s="159" t="s">
        <v>282</v>
      </c>
      <c r="CK469" s="159" t="s">
        <v>282</v>
      </c>
      <c r="CL469" s="159" t="s">
        <v>282</v>
      </c>
      <c r="CM469" s="159" t="s">
        <v>282</v>
      </c>
      <c r="CN469" s="159" t="s">
        <v>282</v>
      </c>
      <c r="CO469" s="159" t="s">
        <v>282</v>
      </c>
      <c r="CP469" s="159" t="s">
        <v>282</v>
      </c>
      <c r="CQ469" s="159" t="s">
        <v>282</v>
      </c>
      <c r="CR469" s="159" t="s">
        <v>282</v>
      </c>
      <c r="CS469" s="159" t="s">
        <v>282</v>
      </c>
      <c r="CT469" s="159" t="s">
        <v>282</v>
      </c>
      <c r="CU469" s="159" t="s">
        <v>282</v>
      </c>
      <c r="CV469" s="159" t="s">
        <v>282</v>
      </c>
      <c r="CW469" s="159" t="s">
        <v>282</v>
      </c>
      <c r="CX469" s="159" t="s">
        <v>282</v>
      </c>
      <c r="CY469" s="159" t="s">
        <v>282</v>
      </c>
      <c r="CZ469" s="159" t="s">
        <v>282</v>
      </c>
      <c r="DA469" s="159" t="s">
        <v>282</v>
      </c>
      <c r="DB469" s="159" t="s">
        <v>282</v>
      </c>
      <c r="DC469" s="159" t="s">
        <v>282</v>
      </c>
      <c r="DD469" s="159" t="s">
        <v>282</v>
      </c>
      <c r="DE469" s="159" t="s">
        <v>282</v>
      </c>
      <c r="DF469" s="159" t="s">
        <v>282</v>
      </c>
      <c r="DG469" s="159" t="s">
        <v>282</v>
      </c>
      <c r="DH469" s="159" t="s">
        <v>282</v>
      </c>
      <c r="DI469" s="159" t="s">
        <v>282</v>
      </c>
      <c r="DJ469" s="159" t="s">
        <v>282</v>
      </c>
      <c r="DK469" s="159" t="s">
        <v>282</v>
      </c>
      <c r="DL469" s="159" t="s">
        <v>282</v>
      </c>
      <c r="DM469" s="159" t="s">
        <v>282</v>
      </c>
      <c r="DN469" s="159" t="s">
        <v>282</v>
      </c>
      <c r="DO469" s="159" t="s">
        <v>282</v>
      </c>
      <c r="DP469" s="159" t="s">
        <v>282</v>
      </c>
      <c r="DQ469" s="159" t="s">
        <v>282</v>
      </c>
      <c r="DR469" s="159" t="s">
        <v>282</v>
      </c>
      <c r="DS469" s="159" t="s">
        <v>282</v>
      </c>
      <c r="DT469" s="159" t="s">
        <v>282</v>
      </c>
      <c r="DU469" s="159" t="s">
        <v>282</v>
      </c>
      <c r="DV469" s="159" t="s">
        <v>282</v>
      </c>
      <c r="DW469" s="159" t="s">
        <v>282</v>
      </c>
      <c r="DX469" s="159" t="s">
        <v>282</v>
      </c>
      <c r="DY469" s="159" t="s">
        <v>282</v>
      </c>
      <c r="DZ469" s="159" t="s">
        <v>282</v>
      </c>
      <c r="EA469" s="159" t="s">
        <v>282</v>
      </c>
      <c r="EB469" s="159" t="s">
        <v>282</v>
      </c>
      <c r="EC469" s="159" t="s">
        <v>282</v>
      </c>
      <c r="ED469" s="159" t="s">
        <v>282</v>
      </c>
      <c r="EE469" s="159" t="s">
        <v>282</v>
      </c>
      <c r="EF469" s="159" t="s">
        <v>282</v>
      </c>
      <c r="EG469" s="159" t="s">
        <v>282</v>
      </c>
      <c r="EH469" s="159" t="s">
        <v>282</v>
      </c>
      <c r="EI469" s="159" t="s">
        <v>282</v>
      </c>
      <c r="EJ469" s="159" t="s">
        <v>282</v>
      </c>
      <c r="EK469" s="159" t="s">
        <v>282</v>
      </c>
      <c r="EL469" s="159" t="s">
        <v>282</v>
      </c>
      <c r="EM469" s="159" t="s">
        <v>282</v>
      </c>
      <c r="EN469" s="159" t="s">
        <v>282</v>
      </c>
      <c r="EO469" s="159" t="s">
        <v>282</v>
      </c>
      <c r="EP469" s="159" t="s">
        <v>282</v>
      </c>
      <c r="EQ469" s="159" t="s">
        <v>282</v>
      </c>
      <c r="ER469" s="159" t="s">
        <v>282</v>
      </c>
      <c r="ES469" s="159" t="s">
        <v>282</v>
      </c>
      <c r="ET469" s="159" t="s">
        <v>282</v>
      </c>
      <c r="EU469" s="159" t="s">
        <v>282</v>
      </c>
      <c r="EV469" s="159" t="s">
        <v>282</v>
      </c>
      <c r="EW469" s="159" t="s">
        <v>282</v>
      </c>
      <c r="EX469" s="159" t="s">
        <v>282</v>
      </c>
      <c r="EY469" s="159" t="s">
        <v>282</v>
      </c>
      <c r="EZ469" s="159" t="s">
        <v>282</v>
      </c>
      <c r="FA469" s="159" t="s">
        <v>282</v>
      </c>
      <c r="FB469" s="159" t="s">
        <v>282</v>
      </c>
      <c r="FC469" s="159" t="s">
        <v>282</v>
      </c>
      <c r="FD469" s="159" t="s">
        <v>282</v>
      </c>
      <c r="FE469" s="159" t="s">
        <v>282</v>
      </c>
      <c r="FF469" s="159" t="s">
        <v>282</v>
      </c>
      <c r="FG469" s="159" t="s">
        <v>282</v>
      </c>
      <c r="FH469" s="159" t="s">
        <v>282</v>
      </c>
      <c r="FI469" s="159" t="s">
        <v>282</v>
      </c>
      <c r="FJ469" s="159" t="s">
        <v>282</v>
      </c>
      <c r="FK469" s="159" t="s">
        <v>282</v>
      </c>
      <c r="FL469" s="159" t="s">
        <v>282</v>
      </c>
      <c r="FM469" s="159" t="s">
        <v>282</v>
      </c>
      <c r="FN469" s="159" t="s">
        <v>282</v>
      </c>
      <c r="FO469" s="159" t="s">
        <v>282</v>
      </c>
      <c r="FP469" s="159" t="s">
        <v>282</v>
      </c>
      <c r="FQ469" s="159" t="s">
        <v>282</v>
      </c>
      <c r="FR469" s="159" t="s">
        <v>282</v>
      </c>
      <c r="FS469" s="159" t="s">
        <v>282</v>
      </c>
      <c r="FT469" s="159" t="s">
        <v>282</v>
      </c>
    </row>
    <row r="470" spans="1:176" x14ac:dyDescent="0.25">
      <c r="A470" s="212" t="s">
        <v>3398</v>
      </c>
      <c r="B470" s="159" t="s">
        <v>14988</v>
      </c>
      <c r="C470" s="66" t="str">
        <f>IF(ISNUMBER(Severity!H471)=FALSE,Severity!F471,IF(Severity!H471&gt;=0.5,"YES","NO"))</f>
        <v>YES</v>
      </c>
      <c r="D470" s="66" t="str">
        <f>IF(ISNUMBER(Severity!I471)=FALSE,Severity!G471,IF(Severity!I471&gt;0.5,"YES","NO"))</f>
        <v>NO</v>
      </c>
      <c r="E470" s="159">
        <v>4</v>
      </c>
      <c r="F470" s="159">
        <v>2</v>
      </c>
      <c r="G470" s="212" t="s">
        <v>252</v>
      </c>
      <c r="H470" s="159" t="s">
        <v>10507</v>
      </c>
      <c r="I470" s="159">
        <v>0</v>
      </c>
      <c r="J470" s="159">
        <v>1</v>
      </c>
      <c r="K470" s="159" t="s">
        <v>282</v>
      </c>
      <c r="L470" s="159" t="s">
        <v>282</v>
      </c>
      <c r="M470" s="159" t="s">
        <v>282</v>
      </c>
      <c r="N470" s="159" t="s">
        <v>282</v>
      </c>
      <c r="O470" s="159" t="s">
        <v>282</v>
      </c>
      <c r="P470" s="159" t="s">
        <v>282</v>
      </c>
      <c r="Q470" s="159" t="s">
        <v>282</v>
      </c>
      <c r="R470" s="159" t="s">
        <v>282</v>
      </c>
      <c r="S470" s="159" t="s">
        <v>299</v>
      </c>
      <c r="T470" s="159">
        <v>17</v>
      </c>
      <c r="U470" s="159">
        <v>19.600000000000001</v>
      </c>
      <c r="V470" s="159" t="s">
        <v>282</v>
      </c>
      <c r="W470" s="159">
        <v>30</v>
      </c>
      <c r="X470" s="159" t="s">
        <v>282</v>
      </c>
      <c r="Y470" s="159" t="s">
        <v>282</v>
      </c>
      <c r="Z470" s="159" t="s">
        <v>282</v>
      </c>
      <c r="AA470" s="159">
        <v>11.39</v>
      </c>
      <c r="AB470" s="159" t="s">
        <v>282</v>
      </c>
      <c r="AC470" s="159">
        <v>30</v>
      </c>
      <c r="AD470" s="159" t="s">
        <v>282</v>
      </c>
      <c r="AE470" s="159" t="s">
        <v>282</v>
      </c>
      <c r="AF470" s="159" t="s">
        <v>282</v>
      </c>
      <c r="AG470" s="159" t="s">
        <v>282</v>
      </c>
      <c r="AH470" s="159" t="s">
        <v>282</v>
      </c>
      <c r="AI470" s="159" t="s">
        <v>282</v>
      </c>
      <c r="AJ470" s="159" t="s">
        <v>282</v>
      </c>
      <c r="AK470" s="159" t="s">
        <v>282</v>
      </c>
      <c r="AL470" s="159" t="s">
        <v>282</v>
      </c>
      <c r="AM470" s="159">
        <v>30</v>
      </c>
      <c r="AN470" s="159">
        <v>29</v>
      </c>
      <c r="AO470" s="159" t="s">
        <v>790</v>
      </c>
      <c r="AP470" s="159" t="s">
        <v>10507</v>
      </c>
      <c r="AQ470" s="159">
        <v>0</v>
      </c>
      <c r="AR470" s="159">
        <v>3</v>
      </c>
      <c r="AS470" s="159" t="s">
        <v>282</v>
      </c>
      <c r="AT470" s="159" t="s">
        <v>282</v>
      </c>
      <c r="AU470" s="159" t="s">
        <v>282</v>
      </c>
      <c r="AV470" s="159" t="s">
        <v>282</v>
      </c>
      <c r="AW470" s="159" t="s">
        <v>282</v>
      </c>
      <c r="AX470" s="159" t="s">
        <v>282</v>
      </c>
      <c r="AY470" s="159" t="s">
        <v>282</v>
      </c>
      <c r="AZ470" s="159" t="s">
        <v>282</v>
      </c>
      <c r="BA470" s="159" t="s">
        <v>299</v>
      </c>
      <c r="BB470" s="159">
        <v>17</v>
      </c>
      <c r="BC470" s="159">
        <v>19.899999999999999</v>
      </c>
      <c r="BD470" s="159" t="s">
        <v>282</v>
      </c>
      <c r="BE470" s="159">
        <v>25</v>
      </c>
      <c r="BF470" s="159" t="s">
        <v>282</v>
      </c>
      <c r="BG470" s="159" t="s">
        <v>282</v>
      </c>
      <c r="BH470" s="159" t="s">
        <v>282</v>
      </c>
      <c r="BI470" s="159">
        <v>11.59</v>
      </c>
      <c r="BJ470" s="159" t="s">
        <v>282</v>
      </c>
      <c r="BK470" s="159">
        <v>25</v>
      </c>
      <c r="BL470" s="159" t="s">
        <v>282</v>
      </c>
      <c r="BM470" s="159" t="s">
        <v>282</v>
      </c>
      <c r="BN470" s="159" t="s">
        <v>282</v>
      </c>
      <c r="BO470" s="159" t="s">
        <v>282</v>
      </c>
      <c r="BP470" s="159" t="s">
        <v>282</v>
      </c>
      <c r="BQ470" s="159" t="s">
        <v>282</v>
      </c>
      <c r="BR470" s="159" t="s">
        <v>282</v>
      </c>
      <c r="BS470" s="159" t="s">
        <v>282</v>
      </c>
      <c r="BT470" s="159" t="s">
        <v>282</v>
      </c>
      <c r="BU470" s="159">
        <v>25</v>
      </c>
      <c r="BV470" s="159">
        <v>22</v>
      </c>
      <c r="BW470" s="159" t="s">
        <v>282</v>
      </c>
      <c r="BX470" s="159" t="s">
        <v>282</v>
      </c>
      <c r="BY470" s="159" t="s">
        <v>282</v>
      </c>
      <c r="BZ470" s="159" t="s">
        <v>282</v>
      </c>
      <c r="CA470" s="159" t="s">
        <v>282</v>
      </c>
      <c r="CB470" s="159" t="s">
        <v>282</v>
      </c>
      <c r="CC470" s="159" t="s">
        <v>282</v>
      </c>
      <c r="CD470" s="159" t="s">
        <v>282</v>
      </c>
      <c r="CE470" s="159" t="s">
        <v>282</v>
      </c>
      <c r="CF470" s="159" t="s">
        <v>282</v>
      </c>
      <c r="CG470" s="159" t="s">
        <v>282</v>
      </c>
      <c r="CH470" s="159" t="s">
        <v>282</v>
      </c>
      <c r="CI470" s="159" t="s">
        <v>282</v>
      </c>
      <c r="CJ470" s="159" t="s">
        <v>282</v>
      </c>
      <c r="CK470" s="159" t="s">
        <v>282</v>
      </c>
      <c r="CL470" s="159" t="s">
        <v>282</v>
      </c>
      <c r="CM470" s="159" t="s">
        <v>282</v>
      </c>
      <c r="CN470" s="159" t="s">
        <v>282</v>
      </c>
      <c r="CO470" s="159" t="s">
        <v>282</v>
      </c>
      <c r="CP470" s="159" t="s">
        <v>282</v>
      </c>
      <c r="CQ470" s="159" t="s">
        <v>282</v>
      </c>
      <c r="CR470" s="159" t="s">
        <v>282</v>
      </c>
      <c r="CS470" s="159" t="s">
        <v>282</v>
      </c>
      <c r="CT470" s="159" t="s">
        <v>282</v>
      </c>
      <c r="CU470" s="159" t="s">
        <v>282</v>
      </c>
      <c r="CV470" s="159" t="s">
        <v>282</v>
      </c>
      <c r="CW470" s="159" t="s">
        <v>282</v>
      </c>
      <c r="CX470" s="159" t="s">
        <v>282</v>
      </c>
      <c r="CY470" s="159" t="s">
        <v>282</v>
      </c>
      <c r="CZ470" s="159" t="s">
        <v>282</v>
      </c>
      <c r="DA470" s="159" t="s">
        <v>282</v>
      </c>
      <c r="DB470" s="159" t="s">
        <v>282</v>
      </c>
      <c r="DC470" s="159" t="s">
        <v>282</v>
      </c>
      <c r="DD470" s="159" t="s">
        <v>282</v>
      </c>
      <c r="DE470" s="159" t="s">
        <v>282</v>
      </c>
      <c r="DF470" s="159" t="s">
        <v>282</v>
      </c>
      <c r="DG470" s="159" t="s">
        <v>282</v>
      </c>
      <c r="DH470" s="159" t="s">
        <v>282</v>
      </c>
      <c r="DI470" s="159" t="s">
        <v>282</v>
      </c>
      <c r="DJ470" s="159" t="s">
        <v>282</v>
      </c>
      <c r="DK470" s="159" t="s">
        <v>282</v>
      </c>
      <c r="DL470" s="159" t="s">
        <v>282</v>
      </c>
      <c r="DM470" s="159" t="s">
        <v>282</v>
      </c>
      <c r="DN470" s="159" t="s">
        <v>282</v>
      </c>
      <c r="DO470" s="159" t="s">
        <v>282</v>
      </c>
      <c r="DP470" s="159" t="s">
        <v>282</v>
      </c>
      <c r="DQ470" s="159" t="s">
        <v>282</v>
      </c>
      <c r="DR470" s="159" t="s">
        <v>282</v>
      </c>
      <c r="DS470" s="159" t="s">
        <v>282</v>
      </c>
      <c r="DT470" s="159" t="s">
        <v>282</v>
      </c>
      <c r="DU470" s="159" t="s">
        <v>282</v>
      </c>
      <c r="DV470" s="159" t="s">
        <v>282</v>
      </c>
      <c r="DW470" s="159" t="s">
        <v>282</v>
      </c>
      <c r="DX470" s="159" t="s">
        <v>282</v>
      </c>
      <c r="DY470" s="159" t="s">
        <v>282</v>
      </c>
      <c r="DZ470" s="159" t="s">
        <v>282</v>
      </c>
      <c r="EA470" s="159" t="s">
        <v>282</v>
      </c>
      <c r="EB470" s="159" t="s">
        <v>282</v>
      </c>
      <c r="EC470" s="159" t="s">
        <v>282</v>
      </c>
      <c r="ED470" s="159" t="s">
        <v>282</v>
      </c>
      <c r="EE470" s="159" t="s">
        <v>282</v>
      </c>
      <c r="EF470" s="159" t="s">
        <v>282</v>
      </c>
      <c r="EG470" s="159" t="s">
        <v>282</v>
      </c>
      <c r="EH470" s="159" t="s">
        <v>282</v>
      </c>
      <c r="EI470" s="159" t="s">
        <v>282</v>
      </c>
      <c r="EJ470" s="159" t="s">
        <v>282</v>
      </c>
      <c r="EK470" s="159" t="s">
        <v>282</v>
      </c>
      <c r="EL470" s="159" t="s">
        <v>282</v>
      </c>
      <c r="EM470" s="159" t="s">
        <v>282</v>
      </c>
      <c r="EN470" s="159" t="s">
        <v>282</v>
      </c>
      <c r="EO470" s="159" t="s">
        <v>282</v>
      </c>
      <c r="EP470" s="159" t="s">
        <v>282</v>
      </c>
      <c r="EQ470" s="159" t="s">
        <v>282</v>
      </c>
      <c r="ER470" s="159" t="s">
        <v>282</v>
      </c>
      <c r="ES470" s="159" t="s">
        <v>282</v>
      </c>
      <c r="ET470" s="159" t="s">
        <v>282</v>
      </c>
      <c r="EU470" s="159" t="s">
        <v>282</v>
      </c>
      <c r="EV470" s="159" t="s">
        <v>282</v>
      </c>
      <c r="EW470" s="159" t="s">
        <v>282</v>
      </c>
      <c r="EX470" s="159" t="s">
        <v>282</v>
      </c>
      <c r="EY470" s="159" t="s">
        <v>282</v>
      </c>
      <c r="EZ470" s="159" t="s">
        <v>282</v>
      </c>
      <c r="FA470" s="159" t="s">
        <v>282</v>
      </c>
      <c r="FB470" s="159" t="s">
        <v>282</v>
      </c>
      <c r="FC470" s="159" t="s">
        <v>282</v>
      </c>
      <c r="FD470" s="159" t="s">
        <v>282</v>
      </c>
      <c r="FE470" s="159" t="s">
        <v>282</v>
      </c>
      <c r="FF470" s="159" t="s">
        <v>282</v>
      </c>
      <c r="FG470" s="159" t="s">
        <v>282</v>
      </c>
      <c r="FH470" s="159" t="s">
        <v>282</v>
      </c>
      <c r="FI470" s="159" t="s">
        <v>282</v>
      </c>
      <c r="FJ470" s="159" t="s">
        <v>282</v>
      </c>
      <c r="FK470" s="159" t="s">
        <v>282</v>
      </c>
      <c r="FL470" s="159" t="s">
        <v>282</v>
      </c>
      <c r="FM470" s="159" t="s">
        <v>282</v>
      </c>
      <c r="FN470" s="159" t="s">
        <v>282</v>
      </c>
      <c r="FO470" s="159" t="s">
        <v>282</v>
      </c>
      <c r="FP470" s="159" t="s">
        <v>282</v>
      </c>
      <c r="FQ470" s="159" t="s">
        <v>282</v>
      </c>
      <c r="FR470" s="159" t="s">
        <v>282</v>
      </c>
      <c r="FS470" s="159" t="s">
        <v>282</v>
      </c>
      <c r="FT470" s="159" t="s">
        <v>282</v>
      </c>
    </row>
    <row r="471" spans="1:176" x14ac:dyDescent="0.25">
      <c r="A471" s="212" t="s">
        <v>8596</v>
      </c>
      <c r="B471" s="159" t="s">
        <v>15768</v>
      </c>
      <c r="C471" s="66" t="str">
        <f>IF(ISNUMBER(Severity!H472)=FALSE,Severity!F472,IF(Severity!H472&gt;=0.5,"YES","NO"))</f>
        <v>NO</v>
      </c>
      <c r="D471" s="66" t="str">
        <f>IF(ISNUMBER(Severity!I472)=FALSE,Severity!G472,IF(Severity!I472&gt;0.5,"YES","NO"))</f>
        <v>YES</v>
      </c>
      <c r="E471" s="159">
        <v>12</v>
      </c>
      <c r="F471" s="159">
        <v>5</v>
      </c>
      <c r="G471" s="212" t="s">
        <v>10472</v>
      </c>
      <c r="H471" s="159" t="s">
        <v>183</v>
      </c>
      <c r="I471" s="159" t="s">
        <v>282</v>
      </c>
      <c r="J471" s="159">
        <v>23</v>
      </c>
      <c r="K471" s="159" t="s">
        <v>282</v>
      </c>
      <c r="L471" s="159" t="s">
        <v>282</v>
      </c>
      <c r="M471" s="159" t="s">
        <v>282</v>
      </c>
      <c r="N471" s="159" t="s">
        <v>282</v>
      </c>
      <c r="O471" s="159" t="s">
        <v>282</v>
      </c>
      <c r="P471" s="159" t="s">
        <v>282</v>
      </c>
      <c r="Q471" s="159" t="s">
        <v>282</v>
      </c>
      <c r="R471" s="159" t="s">
        <v>282</v>
      </c>
      <c r="S471" s="159" t="s">
        <v>192</v>
      </c>
      <c r="T471" s="159">
        <v>9</v>
      </c>
      <c r="U471" s="159" t="s">
        <v>282</v>
      </c>
      <c r="V471" s="159" t="s">
        <v>282</v>
      </c>
      <c r="W471" s="159" t="s">
        <v>282</v>
      </c>
      <c r="X471" s="159">
        <v>12.99</v>
      </c>
      <c r="Y471" s="159">
        <v>5.1100000000000003</v>
      </c>
      <c r="Z471" s="159">
        <v>59</v>
      </c>
      <c r="AA471" s="159" t="s">
        <v>282</v>
      </c>
      <c r="AB471" s="159" t="s">
        <v>282</v>
      </c>
      <c r="AC471" s="159" t="s">
        <v>282</v>
      </c>
      <c r="AD471" s="159">
        <v>6.8</v>
      </c>
      <c r="AE471" s="159">
        <v>3.55</v>
      </c>
      <c r="AF471" s="159">
        <v>59</v>
      </c>
      <c r="AG471" s="159" t="s">
        <v>282</v>
      </c>
      <c r="AH471" s="159" t="s">
        <v>282</v>
      </c>
      <c r="AI471" s="159" t="s">
        <v>282</v>
      </c>
      <c r="AJ471" s="159" t="s">
        <v>282</v>
      </c>
      <c r="AK471" s="159" t="s">
        <v>282</v>
      </c>
      <c r="AL471" s="159" t="s">
        <v>282</v>
      </c>
      <c r="AM471" s="159">
        <v>70</v>
      </c>
      <c r="AN471" s="159">
        <v>47</v>
      </c>
      <c r="AO471" s="159" t="s">
        <v>10472</v>
      </c>
      <c r="AP471" s="159" t="s">
        <v>183</v>
      </c>
      <c r="AQ471" s="159" t="s">
        <v>282</v>
      </c>
      <c r="AR471" s="159">
        <v>10</v>
      </c>
      <c r="AS471" s="159" t="s">
        <v>282</v>
      </c>
      <c r="AT471" s="159" t="s">
        <v>282</v>
      </c>
      <c r="AU471" s="159" t="s">
        <v>282</v>
      </c>
      <c r="AV471" s="159" t="s">
        <v>282</v>
      </c>
      <c r="AW471" s="159" t="s">
        <v>282</v>
      </c>
      <c r="AX471" s="159" t="s">
        <v>282</v>
      </c>
      <c r="AY471" s="159" t="s">
        <v>282</v>
      </c>
      <c r="AZ471" s="159" t="s">
        <v>282</v>
      </c>
      <c r="BA471" s="159" t="s">
        <v>192</v>
      </c>
      <c r="BB471" s="159">
        <v>9</v>
      </c>
      <c r="BC471" s="159" t="s">
        <v>282</v>
      </c>
      <c r="BD471" s="159" t="s">
        <v>282</v>
      </c>
      <c r="BE471" s="159" t="s">
        <v>282</v>
      </c>
      <c r="BF471" s="159">
        <v>12.68</v>
      </c>
      <c r="BG471" s="159">
        <v>4.7</v>
      </c>
      <c r="BH471" s="159">
        <v>62</v>
      </c>
      <c r="BI471" s="159" t="s">
        <v>282</v>
      </c>
      <c r="BJ471" s="159" t="s">
        <v>282</v>
      </c>
      <c r="BK471" s="159" t="s">
        <v>282</v>
      </c>
      <c r="BL471" s="159">
        <v>7.08</v>
      </c>
      <c r="BM471" s="159">
        <v>3.8</v>
      </c>
      <c r="BN471" s="159">
        <v>62</v>
      </c>
      <c r="BO471" s="159" t="s">
        <v>282</v>
      </c>
      <c r="BP471" s="159" t="s">
        <v>282</v>
      </c>
      <c r="BQ471" s="159" t="s">
        <v>282</v>
      </c>
      <c r="BR471" s="159" t="s">
        <v>282</v>
      </c>
      <c r="BS471" s="159" t="s">
        <v>282</v>
      </c>
      <c r="BT471" s="159" t="s">
        <v>282</v>
      </c>
      <c r="BU471" s="159">
        <v>65</v>
      </c>
      <c r="BV471" s="159">
        <v>55</v>
      </c>
      <c r="BW471" s="212" t="s">
        <v>8597</v>
      </c>
      <c r="BX471" s="159" t="s">
        <v>183</v>
      </c>
      <c r="BY471" s="159" t="s">
        <v>282</v>
      </c>
      <c r="BZ471" s="159">
        <v>12</v>
      </c>
      <c r="CA471" s="159" t="s">
        <v>282</v>
      </c>
      <c r="CB471" s="159" t="s">
        <v>282</v>
      </c>
      <c r="CC471" s="159" t="s">
        <v>282</v>
      </c>
      <c r="CD471" s="159" t="s">
        <v>282</v>
      </c>
      <c r="CE471" s="159" t="s">
        <v>282</v>
      </c>
      <c r="CF471" s="159" t="s">
        <v>282</v>
      </c>
      <c r="CG471" s="159" t="s">
        <v>282</v>
      </c>
      <c r="CH471" s="159" t="s">
        <v>282</v>
      </c>
      <c r="CI471" s="159" t="s">
        <v>192</v>
      </c>
      <c r="CJ471" s="159">
        <v>9</v>
      </c>
      <c r="CK471" s="159" t="s">
        <v>282</v>
      </c>
      <c r="CL471" s="159" t="s">
        <v>282</v>
      </c>
      <c r="CM471" s="159" t="s">
        <v>282</v>
      </c>
      <c r="CN471" s="159">
        <v>12.77</v>
      </c>
      <c r="CO471" s="159">
        <v>3.99</v>
      </c>
      <c r="CP471" s="159">
        <v>63</v>
      </c>
      <c r="CQ471" s="159" t="s">
        <v>282</v>
      </c>
      <c r="CR471" s="159" t="s">
        <v>282</v>
      </c>
      <c r="CS471" s="159" t="s">
        <v>282</v>
      </c>
      <c r="CT471" s="159">
        <v>4.53</v>
      </c>
      <c r="CU471" s="159">
        <v>2.83</v>
      </c>
      <c r="CV471" s="159">
        <v>63</v>
      </c>
      <c r="CW471" s="159" t="s">
        <v>282</v>
      </c>
      <c r="CX471" s="159" t="s">
        <v>282</v>
      </c>
      <c r="CY471" s="159" t="s">
        <v>282</v>
      </c>
      <c r="CZ471" s="159" t="s">
        <v>282</v>
      </c>
      <c r="DA471" s="159" t="s">
        <v>282</v>
      </c>
      <c r="DB471" s="159" t="s">
        <v>282</v>
      </c>
      <c r="DC471" s="159">
        <v>71</v>
      </c>
      <c r="DD471" s="159">
        <v>59</v>
      </c>
      <c r="DE471" s="212" t="s">
        <v>8597</v>
      </c>
      <c r="DF471" s="159" t="s">
        <v>183</v>
      </c>
      <c r="DG471" s="159" t="s">
        <v>282</v>
      </c>
      <c r="DH471" s="159">
        <v>11</v>
      </c>
      <c r="DI471" s="159" t="s">
        <v>282</v>
      </c>
      <c r="DJ471" s="159" t="s">
        <v>282</v>
      </c>
      <c r="DK471" s="159" t="s">
        <v>282</v>
      </c>
      <c r="DL471" s="159" t="s">
        <v>282</v>
      </c>
      <c r="DM471" s="159" t="s">
        <v>282</v>
      </c>
      <c r="DN471" s="159" t="s">
        <v>282</v>
      </c>
      <c r="DO471" s="159" t="s">
        <v>282</v>
      </c>
      <c r="DP471" s="159" t="s">
        <v>282</v>
      </c>
      <c r="DQ471" s="159" t="s">
        <v>192</v>
      </c>
      <c r="DR471" s="159">
        <v>9</v>
      </c>
      <c r="DS471" s="159" t="s">
        <v>282</v>
      </c>
      <c r="DT471" s="159" t="s">
        <v>282</v>
      </c>
      <c r="DU471" s="159" t="s">
        <v>282</v>
      </c>
      <c r="DV471" s="159">
        <v>13.31</v>
      </c>
      <c r="DW471" s="159">
        <v>4.6500000000000004</v>
      </c>
      <c r="DX471" s="159">
        <v>49</v>
      </c>
      <c r="DY471" s="159" t="s">
        <v>282</v>
      </c>
      <c r="DZ471" s="159" t="s">
        <v>282</v>
      </c>
      <c r="EA471" s="159" t="s">
        <v>282</v>
      </c>
      <c r="EB471" s="159">
        <v>5.29</v>
      </c>
      <c r="EC471" s="159">
        <v>5.63</v>
      </c>
      <c r="ED471" s="159">
        <v>49</v>
      </c>
      <c r="EE471" s="159" t="s">
        <v>282</v>
      </c>
      <c r="EF471" s="159" t="s">
        <v>282</v>
      </c>
      <c r="EG471" s="159" t="s">
        <v>282</v>
      </c>
      <c r="EH471" s="159" t="s">
        <v>282</v>
      </c>
      <c r="EI471" s="159" t="s">
        <v>282</v>
      </c>
      <c r="EJ471" s="159" t="s">
        <v>282</v>
      </c>
      <c r="EK471" s="159">
        <v>51</v>
      </c>
      <c r="EL471" s="159">
        <v>40</v>
      </c>
      <c r="EM471" s="159" t="s">
        <v>636</v>
      </c>
      <c r="EN471" s="159" t="s">
        <v>282</v>
      </c>
      <c r="EO471" s="159" t="s">
        <v>282</v>
      </c>
      <c r="EP471" s="159">
        <v>7</v>
      </c>
      <c r="EQ471" s="159" t="s">
        <v>282</v>
      </c>
      <c r="ER471" s="159" t="s">
        <v>282</v>
      </c>
      <c r="ES471" s="159" t="s">
        <v>282</v>
      </c>
      <c r="ET471" s="159" t="s">
        <v>282</v>
      </c>
      <c r="EU471" s="159" t="s">
        <v>282</v>
      </c>
      <c r="EV471" s="159" t="s">
        <v>282</v>
      </c>
      <c r="EW471" s="159" t="s">
        <v>282</v>
      </c>
      <c r="EX471" s="159" t="s">
        <v>282</v>
      </c>
      <c r="EY471" s="159" t="s">
        <v>192</v>
      </c>
      <c r="EZ471" s="159">
        <v>9</v>
      </c>
      <c r="FA471" s="159" t="s">
        <v>282</v>
      </c>
      <c r="FB471" s="159" t="s">
        <v>282</v>
      </c>
      <c r="FC471" s="159" t="s">
        <v>282</v>
      </c>
      <c r="FD471" s="159">
        <v>12.01</v>
      </c>
      <c r="FE471" s="159">
        <v>5.08</v>
      </c>
      <c r="FF471" s="159">
        <v>53</v>
      </c>
      <c r="FG471" s="159" t="s">
        <v>282</v>
      </c>
      <c r="FH471" s="159" t="s">
        <v>282</v>
      </c>
      <c r="FI471" s="159" t="s">
        <v>282</v>
      </c>
      <c r="FJ471" s="159">
        <v>9.26</v>
      </c>
      <c r="FK471" s="159">
        <v>6.45</v>
      </c>
      <c r="FL471" s="159">
        <v>53</v>
      </c>
      <c r="FM471" s="159" t="s">
        <v>282</v>
      </c>
      <c r="FN471" s="159" t="s">
        <v>282</v>
      </c>
      <c r="FO471" s="159" t="s">
        <v>282</v>
      </c>
      <c r="FP471" s="159" t="s">
        <v>282</v>
      </c>
      <c r="FQ471" s="159" t="s">
        <v>282</v>
      </c>
      <c r="FR471" s="159" t="s">
        <v>282</v>
      </c>
      <c r="FS471" s="159">
        <v>55</v>
      </c>
      <c r="FT471" s="159">
        <v>48</v>
      </c>
    </row>
    <row r="472" spans="1:176" x14ac:dyDescent="0.25">
      <c r="A472" s="66" t="s">
        <v>783</v>
      </c>
      <c r="B472" s="159" t="s">
        <v>12277</v>
      </c>
      <c r="C472" s="66" t="str">
        <f>IF(ISNUMBER(Severity!H473)=FALSE,Severity!F473,IF(Severity!H473&gt;=0.5,"YES","NO"))</f>
        <v>YES</v>
      </c>
      <c r="D472" s="66" t="str">
        <f>IF(ISNUMBER(Severity!I473)=FALSE,Severity!G473,IF(Severity!I473&gt;0.5,"YES","NO"))</f>
        <v>NO</v>
      </c>
      <c r="E472" s="159">
        <v>6</v>
      </c>
      <c r="F472" s="159">
        <v>2</v>
      </c>
      <c r="G472" s="159" t="s">
        <v>257</v>
      </c>
      <c r="H472" s="159" t="s">
        <v>10507</v>
      </c>
      <c r="I472" s="66">
        <v>8</v>
      </c>
      <c r="J472" s="159">
        <v>38</v>
      </c>
      <c r="K472" s="159" t="s">
        <v>282</v>
      </c>
      <c r="L472" s="159" t="s">
        <v>282</v>
      </c>
      <c r="M472" s="159" t="s">
        <v>282</v>
      </c>
      <c r="N472" s="159" t="s">
        <v>282</v>
      </c>
      <c r="O472" s="159" t="s">
        <v>194</v>
      </c>
      <c r="P472" s="66">
        <v>10</v>
      </c>
      <c r="Q472" s="66">
        <v>32</v>
      </c>
      <c r="R472" s="66">
        <v>50</v>
      </c>
      <c r="S472" s="159" t="s">
        <v>194</v>
      </c>
      <c r="T472" s="159">
        <v>10</v>
      </c>
      <c r="U472" s="159" t="s">
        <v>282</v>
      </c>
      <c r="V472" s="159" t="s">
        <v>282</v>
      </c>
      <c r="W472" s="159" t="s">
        <v>282</v>
      </c>
      <c r="X472" s="66">
        <v>26.2</v>
      </c>
      <c r="Y472" s="66">
        <v>10</v>
      </c>
      <c r="Z472" s="66">
        <v>88</v>
      </c>
      <c r="AA472" s="159" t="s">
        <v>282</v>
      </c>
      <c r="AB472" s="159" t="s">
        <v>282</v>
      </c>
      <c r="AC472" s="159" t="s">
        <v>282</v>
      </c>
      <c r="AD472" s="159">
        <v>13.1</v>
      </c>
      <c r="AE472" s="159">
        <v>10</v>
      </c>
      <c r="AF472" s="159">
        <v>60</v>
      </c>
      <c r="AG472" s="159" t="s">
        <v>282</v>
      </c>
      <c r="AH472" s="159" t="s">
        <v>282</v>
      </c>
      <c r="AI472" s="159" t="s">
        <v>282</v>
      </c>
      <c r="AJ472" s="159" t="s">
        <v>282</v>
      </c>
      <c r="AK472" s="159" t="s">
        <v>282</v>
      </c>
      <c r="AL472" s="159" t="s">
        <v>282</v>
      </c>
      <c r="AM472" s="159">
        <v>98</v>
      </c>
      <c r="AN472" s="159">
        <v>60</v>
      </c>
      <c r="AO472" s="159" t="s">
        <v>790</v>
      </c>
      <c r="AP472" s="159" t="s">
        <v>10507</v>
      </c>
      <c r="AQ472" s="66">
        <v>0</v>
      </c>
      <c r="AR472" s="159">
        <v>17</v>
      </c>
      <c r="AS472" s="159" t="s">
        <v>282</v>
      </c>
      <c r="AT472" s="159" t="s">
        <v>282</v>
      </c>
      <c r="AU472" s="159" t="s">
        <v>282</v>
      </c>
      <c r="AV472" s="159" t="s">
        <v>282</v>
      </c>
      <c r="AW472" s="159" t="s">
        <v>194</v>
      </c>
      <c r="AX472" s="66">
        <v>10</v>
      </c>
      <c r="AY472" s="66">
        <v>9</v>
      </c>
      <c r="AZ472" s="66">
        <v>50</v>
      </c>
      <c r="BA472" s="159" t="s">
        <v>194</v>
      </c>
      <c r="BB472" s="159">
        <v>10</v>
      </c>
      <c r="BC472" s="159" t="s">
        <v>282</v>
      </c>
      <c r="BD472" s="159" t="s">
        <v>282</v>
      </c>
      <c r="BE472" s="159" t="s">
        <v>282</v>
      </c>
      <c r="BF472" s="66">
        <v>24.2</v>
      </c>
      <c r="BG472" s="66">
        <v>8.4</v>
      </c>
      <c r="BH472" s="66">
        <v>45</v>
      </c>
      <c r="BI472" s="159" t="s">
        <v>282</v>
      </c>
      <c r="BJ472" s="159" t="s">
        <v>282</v>
      </c>
      <c r="BK472" s="159" t="s">
        <v>282</v>
      </c>
      <c r="BL472" s="159">
        <v>17.5</v>
      </c>
      <c r="BM472" s="159">
        <v>8.5</v>
      </c>
      <c r="BN472" s="159">
        <v>32</v>
      </c>
      <c r="BO472" s="159" t="s">
        <v>282</v>
      </c>
      <c r="BP472" s="159" t="s">
        <v>282</v>
      </c>
      <c r="BQ472" s="159" t="s">
        <v>282</v>
      </c>
      <c r="BR472" s="159" t="s">
        <v>282</v>
      </c>
      <c r="BS472" s="159" t="s">
        <v>282</v>
      </c>
      <c r="BT472" s="159" t="s">
        <v>282</v>
      </c>
      <c r="BU472" s="159">
        <v>51</v>
      </c>
      <c r="BV472" s="66">
        <v>34</v>
      </c>
      <c r="BW472" s="159" t="s">
        <v>282</v>
      </c>
      <c r="BX472" s="159" t="s">
        <v>282</v>
      </c>
      <c r="BY472" s="159" t="s">
        <v>282</v>
      </c>
      <c r="BZ472" s="159" t="s">
        <v>282</v>
      </c>
      <c r="CA472" s="159" t="s">
        <v>282</v>
      </c>
      <c r="CB472" s="159" t="s">
        <v>282</v>
      </c>
      <c r="CC472" s="159" t="s">
        <v>282</v>
      </c>
      <c r="CD472" s="159" t="s">
        <v>282</v>
      </c>
      <c r="CE472" s="159" t="s">
        <v>282</v>
      </c>
      <c r="CF472" s="159" t="s">
        <v>282</v>
      </c>
      <c r="CG472" s="159" t="s">
        <v>282</v>
      </c>
      <c r="CH472" s="159" t="s">
        <v>282</v>
      </c>
      <c r="CI472" s="159" t="s">
        <v>282</v>
      </c>
      <c r="CJ472" s="159" t="s">
        <v>282</v>
      </c>
      <c r="CK472" s="159" t="s">
        <v>282</v>
      </c>
      <c r="CL472" s="159" t="s">
        <v>282</v>
      </c>
      <c r="CM472" s="159" t="s">
        <v>282</v>
      </c>
      <c r="CN472" s="159" t="s">
        <v>282</v>
      </c>
      <c r="CO472" s="159" t="s">
        <v>282</v>
      </c>
      <c r="CP472" s="159" t="s">
        <v>282</v>
      </c>
      <c r="CQ472" s="159" t="s">
        <v>282</v>
      </c>
      <c r="CR472" s="159" t="s">
        <v>282</v>
      </c>
      <c r="CS472" s="159" t="s">
        <v>282</v>
      </c>
      <c r="CT472" s="159" t="s">
        <v>282</v>
      </c>
      <c r="CU472" s="159" t="s">
        <v>282</v>
      </c>
      <c r="CV472" s="159" t="s">
        <v>282</v>
      </c>
      <c r="CW472" s="159" t="s">
        <v>282</v>
      </c>
      <c r="CX472" s="159" t="s">
        <v>282</v>
      </c>
      <c r="CY472" s="159" t="s">
        <v>282</v>
      </c>
      <c r="CZ472" s="159" t="s">
        <v>282</v>
      </c>
      <c r="DA472" s="159" t="s">
        <v>282</v>
      </c>
      <c r="DB472" s="159" t="s">
        <v>282</v>
      </c>
      <c r="DC472" s="159" t="s">
        <v>282</v>
      </c>
      <c r="DD472" s="159" t="s">
        <v>282</v>
      </c>
      <c r="DE472" s="159" t="s">
        <v>282</v>
      </c>
      <c r="DF472" s="159" t="s">
        <v>282</v>
      </c>
      <c r="DG472" s="159" t="s">
        <v>282</v>
      </c>
      <c r="DH472" s="159" t="s">
        <v>282</v>
      </c>
      <c r="DI472" s="159" t="s">
        <v>282</v>
      </c>
      <c r="DJ472" s="159" t="s">
        <v>282</v>
      </c>
      <c r="DK472" s="159" t="s">
        <v>282</v>
      </c>
      <c r="DL472" s="159" t="s">
        <v>282</v>
      </c>
      <c r="DM472" s="159" t="s">
        <v>282</v>
      </c>
      <c r="DN472" s="159" t="s">
        <v>282</v>
      </c>
      <c r="DO472" s="159" t="s">
        <v>282</v>
      </c>
      <c r="DP472" s="159" t="s">
        <v>282</v>
      </c>
      <c r="DQ472" s="159" t="s">
        <v>282</v>
      </c>
      <c r="DR472" s="159" t="s">
        <v>282</v>
      </c>
      <c r="DS472" s="159" t="s">
        <v>282</v>
      </c>
      <c r="DT472" s="159" t="s">
        <v>282</v>
      </c>
      <c r="DU472" s="159" t="s">
        <v>282</v>
      </c>
      <c r="DV472" s="159" t="s">
        <v>282</v>
      </c>
      <c r="DW472" s="159" t="s">
        <v>282</v>
      </c>
      <c r="DX472" s="159" t="s">
        <v>282</v>
      </c>
      <c r="DY472" s="159" t="s">
        <v>282</v>
      </c>
      <c r="DZ472" s="159" t="s">
        <v>282</v>
      </c>
      <c r="EA472" s="159" t="s">
        <v>282</v>
      </c>
      <c r="EB472" s="159" t="s">
        <v>282</v>
      </c>
      <c r="EC472" s="159" t="s">
        <v>282</v>
      </c>
      <c r="ED472" s="159" t="s">
        <v>282</v>
      </c>
      <c r="EE472" s="159" t="s">
        <v>282</v>
      </c>
      <c r="EF472" s="159" t="s">
        <v>282</v>
      </c>
      <c r="EG472" s="159" t="s">
        <v>282</v>
      </c>
      <c r="EH472" s="159" t="s">
        <v>282</v>
      </c>
      <c r="EI472" s="159" t="s">
        <v>282</v>
      </c>
      <c r="EJ472" s="159" t="s">
        <v>282</v>
      </c>
      <c r="EK472" s="159" t="s">
        <v>282</v>
      </c>
      <c r="EL472" s="159" t="s">
        <v>282</v>
      </c>
      <c r="EM472" s="159" t="s">
        <v>282</v>
      </c>
      <c r="EN472" s="159" t="s">
        <v>282</v>
      </c>
      <c r="EO472" s="159" t="s">
        <v>282</v>
      </c>
      <c r="EP472" s="159" t="s">
        <v>282</v>
      </c>
      <c r="EQ472" s="159" t="s">
        <v>282</v>
      </c>
      <c r="ER472" s="159" t="s">
        <v>282</v>
      </c>
      <c r="ES472" s="159" t="s">
        <v>282</v>
      </c>
      <c r="ET472" s="159" t="s">
        <v>282</v>
      </c>
      <c r="EU472" s="159" t="s">
        <v>282</v>
      </c>
      <c r="EV472" s="159" t="s">
        <v>282</v>
      </c>
      <c r="EW472" s="159" t="s">
        <v>282</v>
      </c>
      <c r="EX472" s="159" t="s">
        <v>282</v>
      </c>
      <c r="EY472" s="159" t="s">
        <v>282</v>
      </c>
      <c r="EZ472" s="159" t="s">
        <v>282</v>
      </c>
      <c r="FA472" s="159" t="s">
        <v>282</v>
      </c>
      <c r="FB472" s="159" t="s">
        <v>282</v>
      </c>
      <c r="FC472" s="159" t="s">
        <v>282</v>
      </c>
      <c r="FD472" s="159" t="s">
        <v>282</v>
      </c>
      <c r="FE472" s="159" t="s">
        <v>282</v>
      </c>
      <c r="FF472" s="159" t="s">
        <v>282</v>
      </c>
      <c r="FG472" s="159" t="s">
        <v>282</v>
      </c>
      <c r="FH472" s="159" t="s">
        <v>282</v>
      </c>
      <c r="FI472" s="159" t="s">
        <v>282</v>
      </c>
      <c r="FJ472" s="159" t="s">
        <v>282</v>
      </c>
      <c r="FK472" s="159" t="s">
        <v>282</v>
      </c>
      <c r="FL472" s="159" t="s">
        <v>282</v>
      </c>
      <c r="FM472" s="159" t="s">
        <v>282</v>
      </c>
      <c r="FN472" s="159" t="s">
        <v>282</v>
      </c>
      <c r="FO472" s="159" t="s">
        <v>282</v>
      </c>
      <c r="FP472" s="159" t="s">
        <v>282</v>
      </c>
      <c r="FQ472" s="159" t="s">
        <v>282</v>
      </c>
      <c r="FR472" s="159" t="s">
        <v>282</v>
      </c>
      <c r="FS472" s="159" t="s">
        <v>282</v>
      </c>
      <c r="FT472" s="159" t="s">
        <v>282</v>
      </c>
    </row>
    <row r="473" spans="1:176" x14ac:dyDescent="0.25">
      <c r="A473" s="66" t="s">
        <v>646</v>
      </c>
      <c r="B473" s="159" t="s">
        <v>11953</v>
      </c>
      <c r="C473" s="66" t="str">
        <f>IF(ISNUMBER(Severity!H474)=FALSE,Severity!F474,IF(Severity!H474&gt;=0.5,"YES","NO"))</f>
        <v>YES</v>
      </c>
      <c r="D473" s="66" t="str">
        <f>IF(ISNUMBER(Severity!I474)=FALSE,Severity!G474,IF(Severity!I474&gt;0.5,"YES","NO"))</f>
        <v>NO</v>
      </c>
      <c r="E473" s="159">
        <v>6</v>
      </c>
      <c r="F473" s="159">
        <v>2</v>
      </c>
      <c r="G473" s="159" t="s">
        <v>255</v>
      </c>
      <c r="H473" s="159" t="s">
        <v>10507</v>
      </c>
      <c r="I473" s="66">
        <v>11</v>
      </c>
      <c r="J473" s="159">
        <v>27</v>
      </c>
      <c r="K473" s="159" t="s">
        <v>282</v>
      </c>
      <c r="L473" s="159" t="s">
        <v>282</v>
      </c>
      <c r="M473" s="159" t="s">
        <v>282</v>
      </c>
      <c r="N473" s="159" t="s">
        <v>282</v>
      </c>
      <c r="O473" s="159" t="s">
        <v>194</v>
      </c>
      <c r="P473" s="66">
        <v>10</v>
      </c>
      <c r="Q473" s="66">
        <v>71</v>
      </c>
      <c r="R473" s="66">
        <v>50</v>
      </c>
      <c r="S473" s="159" t="s">
        <v>194</v>
      </c>
      <c r="T473" s="159">
        <v>10</v>
      </c>
      <c r="U473" s="66">
        <v>28.4</v>
      </c>
      <c r="V473" s="66">
        <v>4.5999999999999996</v>
      </c>
      <c r="W473" s="159">
        <v>129</v>
      </c>
      <c r="X473" s="66" t="s">
        <v>282</v>
      </c>
      <c r="Y473" s="66" t="s">
        <v>282</v>
      </c>
      <c r="Z473" s="66" t="s">
        <v>282</v>
      </c>
      <c r="AA473" s="66" t="s">
        <v>282</v>
      </c>
      <c r="AB473" s="66" t="s">
        <v>282</v>
      </c>
      <c r="AC473" s="66" t="s">
        <v>282</v>
      </c>
      <c r="AD473" s="66" t="s">
        <v>282</v>
      </c>
      <c r="AE473" s="66" t="s">
        <v>282</v>
      </c>
      <c r="AF473" s="66" t="s">
        <v>282</v>
      </c>
      <c r="AG473" s="66">
        <v>-13.3</v>
      </c>
      <c r="AH473" s="159" t="s">
        <v>282</v>
      </c>
      <c r="AI473" s="66">
        <v>129</v>
      </c>
      <c r="AJ473" s="159" t="s">
        <v>282</v>
      </c>
      <c r="AK473" s="159" t="s">
        <v>282</v>
      </c>
      <c r="AL473" s="159" t="s">
        <v>282</v>
      </c>
      <c r="AM473" s="159">
        <v>129</v>
      </c>
      <c r="AN473" s="159">
        <v>102</v>
      </c>
      <c r="AO473" s="159" t="s">
        <v>790</v>
      </c>
      <c r="AP473" s="159" t="s">
        <v>10507</v>
      </c>
      <c r="AQ473" s="66">
        <v>7</v>
      </c>
      <c r="AR473" s="159">
        <v>45</v>
      </c>
      <c r="AS473" s="159" t="s">
        <v>282</v>
      </c>
      <c r="AT473" s="159" t="s">
        <v>282</v>
      </c>
      <c r="AU473" s="159" t="s">
        <v>282</v>
      </c>
      <c r="AV473" s="159" t="s">
        <v>282</v>
      </c>
      <c r="AW473" s="159" t="s">
        <v>194</v>
      </c>
      <c r="AX473" s="66">
        <v>10</v>
      </c>
      <c r="AY473" s="66">
        <v>45</v>
      </c>
      <c r="AZ473" s="66">
        <v>50</v>
      </c>
      <c r="BA473" s="159" t="s">
        <v>194</v>
      </c>
      <c r="BB473" s="159">
        <v>10</v>
      </c>
      <c r="BC473" s="66">
        <v>28.9</v>
      </c>
      <c r="BD473" s="66">
        <v>5.5</v>
      </c>
      <c r="BE473" s="159">
        <v>129</v>
      </c>
      <c r="BF473" s="66" t="s">
        <v>282</v>
      </c>
      <c r="BG473" s="66" t="s">
        <v>282</v>
      </c>
      <c r="BH473" s="66" t="s">
        <v>282</v>
      </c>
      <c r="BI473" s="66" t="s">
        <v>282</v>
      </c>
      <c r="BJ473" s="66" t="s">
        <v>282</v>
      </c>
      <c r="BK473" s="66" t="s">
        <v>282</v>
      </c>
      <c r="BL473" s="66" t="s">
        <v>282</v>
      </c>
      <c r="BM473" s="66" t="s">
        <v>282</v>
      </c>
      <c r="BN473" s="66" t="s">
        <v>282</v>
      </c>
      <c r="BO473" s="66">
        <v>-8.8000000000000007</v>
      </c>
      <c r="BP473" s="159" t="s">
        <v>282</v>
      </c>
      <c r="BQ473" s="66">
        <v>129</v>
      </c>
      <c r="BR473" s="159" t="s">
        <v>282</v>
      </c>
      <c r="BS473" s="159" t="s">
        <v>282</v>
      </c>
      <c r="BT473" s="159" t="s">
        <v>282</v>
      </c>
      <c r="BU473" s="159">
        <v>129</v>
      </c>
      <c r="BV473" s="66">
        <v>84</v>
      </c>
      <c r="BW473" s="159" t="s">
        <v>282</v>
      </c>
      <c r="BX473" s="159" t="s">
        <v>282</v>
      </c>
      <c r="BY473" s="159" t="s">
        <v>282</v>
      </c>
      <c r="BZ473" s="159" t="s">
        <v>282</v>
      </c>
      <c r="CA473" s="159" t="s">
        <v>282</v>
      </c>
      <c r="CB473" s="159" t="s">
        <v>282</v>
      </c>
      <c r="CC473" s="159" t="s">
        <v>282</v>
      </c>
      <c r="CD473" s="159" t="s">
        <v>282</v>
      </c>
      <c r="CE473" s="159" t="s">
        <v>282</v>
      </c>
      <c r="CF473" s="159" t="s">
        <v>282</v>
      </c>
      <c r="CG473" s="159" t="s">
        <v>282</v>
      </c>
      <c r="CH473" s="159" t="s">
        <v>282</v>
      </c>
      <c r="CI473" s="159" t="s">
        <v>282</v>
      </c>
      <c r="CJ473" s="159" t="s">
        <v>282</v>
      </c>
      <c r="CK473" s="159" t="s">
        <v>282</v>
      </c>
      <c r="CL473" s="159" t="s">
        <v>282</v>
      </c>
      <c r="CM473" s="159" t="s">
        <v>282</v>
      </c>
      <c r="CN473" s="159" t="s">
        <v>282</v>
      </c>
      <c r="CO473" s="159" t="s">
        <v>282</v>
      </c>
      <c r="CP473" s="159" t="s">
        <v>282</v>
      </c>
      <c r="CQ473" s="159" t="s">
        <v>282</v>
      </c>
      <c r="CR473" s="159" t="s">
        <v>282</v>
      </c>
      <c r="CS473" s="159" t="s">
        <v>282</v>
      </c>
      <c r="CT473" s="159" t="s">
        <v>282</v>
      </c>
      <c r="CU473" s="159" t="s">
        <v>282</v>
      </c>
      <c r="CV473" s="159" t="s">
        <v>282</v>
      </c>
      <c r="CW473" s="159" t="s">
        <v>282</v>
      </c>
      <c r="CX473" s="159" t="s">
        <v>282</v>
      </c>
      <c r="CY473" s="159" t="s">
        <v>282</v>
      </c>
      <c r="CZ473" s="159" t="s">
        <v>282</v>
      </c>
      <c r="DA473" s="159" t="s">
        <v>282</v>
      </c>
      <c r="DB473" s="159" t="s">
        <v>282</v>
      </c>
      <c r="DC473" s="159" t="s">
        <v>282</v>
      </c>
      <c r="DD473" s="159" t="s">
        <v>282</v>
      </c>
      <c r="DE473" s="159" t="s">
        <v>282</v>
      </c>
      <c r="DF473" s="159" t="s">
        <v>282</v>
      </c>
      <c r="DG473" s="159" t="s">
        <v>282</v>
      </c>
      <c r="DH473" s="159" t="s">
        <v>282</v>
      </c>
      <c r="DI473" s="159" t="s">
        <v>282</v>
      </c>
      <c r="DJ473" s="159" t="s">
        <v>282</v>
      </c>
      <c r="DK473" s="159" t="s">
        <v>282</v>
      </c>
      <c r="DL473" s="159" t="s">
        <v>282</v>
      </c>
      <c r="DM473" s="159" t="s">
        <v>282</v>
      </c>
      <c r="DN473" s="159" t="s">
        <v>282</v>
      </c>
      <c r="DO473" s="159" t="s">
        <v>282</v>
      </c>
      <c r="DP473" s="159" t="s">
        <v>282</v>
      </c>
      <c r="DQ473" s="159" t="s">
        <v>282</v>
      </c>
      <c r="DR473" s="159" t="s">
        <v>282</v>
      </c>
      <c r="DS473" s="159" t="s">
        <v>282</v>
      </c>
      <c r="DT473" s="159" t="s">
        <v>282</v>
      </c>
      <c r="DU473" s="159" t="s">
        <v>282</v>
      </c>
      <c r="DV473" s="159" t="s">
        <v>282</v>
      </c>
      <c r="DW473" s="159" t="s">
        <v>282</v>
      </c>
      <c r="DX473" s="159" t="s">
        <v>282</v>
      </c>
      <c r="DY473" s="159" t="s">
        <v>282</v>
      </c>
      <c r="DZ473" s="159" t="s">
        <v>282</v>
      </c>
      <c r="EA473" s="159" t="s">
        <v>282</v>
      </c>
      <c r="EB473" s="159" t="s">
        <v>282</v>
      </c>
      <c r="EC473" s="159" t="s">
        <v>282</v>
      </c>
      <c r="ED473" s="159" t="s">
        <v>282</v>
      </c>
      <c r="EE473" s="159" t="s">
        <v>282</v>
      </c>
      <c r="EF473" s="159" t="s">
        <v>282</v>
      </c>
      <c r="EG473" s="159" t="s">
        <v>282</v>
      </c>
      <c r="EH473" s="159" t="s">
        <v>282</v>
      </c>
      <c r="EI473" s="159" t="s">
        <v>282</v>
      </c>
      <c r="EJ473" s="159" t="s">
        <v>282</v>
      </c>
      <c r="EK473" s="159" t="s">
        <v>282</v>
      </c>
      <c r="EL473" s="159" t="s">
        <v>282</v>
      </c>
      <c r="EM473" s="159" t="s">
        <v>282</v>
      </c>
      <c r="EN473" s="159" t="s">
        <v>282</v>
      </c>
      <c r="EO473" s="159" t="s">
        <v>282</v>
      </c>
      <c r="EP473" s="159" t="s">
        <v>282</v>
      </c>
      <c r="EQ473" s="159" t="s">
        <v>282</v>
      </c>
      <c r="ER473" s="159" t="s">
        <v>282</v>
      </c>
      <c r="ES473" s="159" t="s">
        <v>282</v>
      </c>
      <c r="ET473" s="159" t="s">
        <v>282</v>
      </c>
      <c r="EU473" s="159" t="s">
        <v>282</v>
      </c>
      <c r="EV473" s="159" t="s">
        <v>282</v>
      </c>
      <c r="EW473" s="159" t="s">
        <v>282</v>
      </c>
      <c r="EX473" s="159" t="s">
        <v>282</v>
      </c>
      <c r="EY473" s="159" t="s">
        <v>282</v>
      </c>
      <c r="EZ473" s="159" t="s">
        <v>282</v>
      </c>
      <c r="FA473" s="159" t="s">
        <v>282</v>
      </c>
      <c r="FB473" s="159" t="s">
        <v>282</v>
      </c>
      <c r="FC473" s="159" t="s">
        <v>282</v>
      </c>
      <c r="FD473" s="159" t="s">
        <v>282</v>
      </c>
      <c r="FE473" s="159" t="s">
        <v>282</v>
      </c>
      <c r="FF473" s="159" t="s">
        <v>282</v>
      </c>
      <c r="FG473" s="159" t="s">
        <v>282</v>
      </c>
      <c r="FH473" s="159" t="s">
        <v>282</v>
      </c>
      <c r="FI473" s="159" t="s">
        <v>282</v>
      </c>
      <c r="FJ473" s="159" t="s">
        <v>282</v>
      </c>
      <c r="FK473" s="159" t="s">
        <v>282</v>
      </c>
      <c r="FL473" s="159" t="s">
        <v>282</v>
      </c>
      <c r="FM473" s="159" t="s">
        <v>282</v>
      </c>
      <c r="FN473" s="159" t="s">
        <v>282</v>
      </c>
      <c r="FO473" s="159" t="s">
        <v>282</v>
      </c>
      <c r="FP473" s="159" t="s">
        <v>282</v>
      </c>
      <c r="FQ473" s="159" t="s">
        <v>282</v>
      </c>
      <c r="FR473" s="159" t="s">
        <v>282</v>
      </c>
      <c r="FS473" s="159" t="s">
        <v>282</v>
      </c>
      <c r="FT473" s="159" t="s">
        <v>282</v>
      </c>
    </row>
    <row r="474" spans="1:176" x14ac:dyDescent="0.25">
      <c r="A474" s="66" t="s">
        <v>14259</v>
      </c>
      <c r="B474" s="159" t="s">
        <v>17800</v>
      </c>
      <c r="C474" s="66" t="str">
        <f>IF(ISNUMBER(Severity!H475)=FALSE,Severity!F475,IF(Severity!H475&gt;=0.5,"YES","NO"))</f>
        <v>YES</v>
      </c>
      <c r="D474" s="66" t="str">
        <f>IF(ISNUMBER(Severity!I475)=FALSE,Severity!G475,IF(Severity!I475&gt;0.5,"YES","NO"))</f>
        <v>NO</v>
      </c>
      <c r="E474" s="159">
        <v>6</v>
      </c>
      <c r="F474" s="159">
        <v>2</v>
      </c>
      <c r="G474" s="159" t="s">
        <v>256</v>
      </c>
      <c r="H474" s="159" t="s">
        <v>10507</v>
      </c>
      <c r="I474" s="159">
        <v>4</v>
      </c>
      <c r="J474" s="159">
        <v>7</v>
      </c>
      <c r="K474" s="159" t="s">
        <v>282</v>
      </c>
      <c r="L474" s="159" t="s">
        <v>282</v>
      </c>
      <c r="M474" s="159" t="s">
        <v>282</v>
      </c>
      <c r="N474" s="159" t="s">
        <v>282</v>
      </c>
      <c r="O474" s="159" t="s">
        <v>299</v>
      </c>
      <c r="P474" s="159">
        <v>21</v>
      </c>
      <c r="Q474" s="159">
        <v>41</v>
      </c>
      <c r="R474" s="159">
        <v>50</v>
      </c>
      <c r="S474" s="159" t="s">
        <v>299</v>
      </c>
      <c r="T474" s="159">
        <v>21</v>
      </c>
      <c r="U474" s="159">
        <v>26.2</v>
      </c>
      <c r="V474" s="159">
        <v>6.2</v>
      </c>
      <c r="W474" s="159">
        <v>60</v>
      </c>
      <c r="X474" s="159" t="s">
        <v>282</v>
      </c>
      <c r="Y474" s="159" t="s">
        <v>282</v>
      </c>
      <c r="Z474" s="159" t="s">
        <v>282</v>
      </c>
      <c r="AA474" s="159" t="s">
        <v>282</v>
      </c>
      <c r="AB474" s="159" t="s">
        <v>282</v>
      </c>
      <c r="AC474" s="159" t="s">
        <v>282</v>
      </c>
      <c r="AD474" s="159" t="s">
        <v>282</v>
      </c>
      <c r="AE474" s="159" t="s">
        <v>282</v>
      </c>
      <c r="AF474" s="159" t="s">
        <v>282</v>
      </c>
      <c r="AG474" s="66" t="s">
        <v>282</v>
      </c>
      <c r="AH474" s="159" t="s">
        <v>282</v>
      </c>
      <c r="AI474" s="159" t="s">
        <v>282</v>
      </c>
      <c r="AJ474" s="159">
        <v>-16.399999999999999</v>
      </c>
      <c r="AK474" s="159">
        <v>8.4</v>
      </c>
      <c r="AL474" s="159">
        <v>58</v>
      </c>
      <c r="AM474" s="159">
        <v>60</v>
      </c>
      <c r="AN474" s="159">
        <v>53</v>
      </c>
      <c r="AO474" s="159" t="s">
        <v>246</v>
      </c>
      <c r="AP474" s="159" t="s">
        <v>10507</v>
      </c>
      <c r="AQ474" s="159">
        <v>5</v>
      </c>
      <c r="AR474" s="159">
        <v>10</v>
      </c>
      <c r="AS474" s="159" t="s">
        <v>282</v>
      </c>
      <c r="AT474" s="159" t="s">
        <v>282</v>
      </c>
      <c r="AU474" s="159" t="s">
        <v>282</v>
      </c>
      <c r="AV474" s="159" t="s">
        <v>282</v>
      </c>
      <c r="AW474" s="159" t="s">
        <v>299</v>
      </c>
      <c r="AX474" s="159">
        <v>21</v>
      </c>
      <c r="AY474" s="159">
        <v>35</v>
      </c>
      <c r="AZ474" s="159">
        <v>50</v>
      </c>
      <c r="BA474" s="159" t="s">
        <v>299</v>
      </c>
      <c r="BB474" s="159">
        <v>21</v>
      </c>
      <c r="BC474" s="159">
        <v>26.4</v>
      </c>
      <c r="BD474" s="159">
        <v>5.2</v>
      </c>
      <c r="BE474" s="159">
        <v>61</v>
      </c>
      <c r="BF474" s="159" t="s">
        <v>282</v>
      </c>
      <c r="BG474" s="159" t="s">
        <v>282</v>
      </c>
      <c r="BH474" s="159" t="s">
        <v>282</v>
      </c>
      <c r="BI474" s="159" t="s">
        <v>282</v>
      </c>
      <c r="BJ474" s="159" t="s">
        <v>282</v>
      </c>
      <c r="BK474" s="159" t="s">
        <v>282</v>
      </c>
      <c r="BL474" s="159" t="s">
        <v>282</v>
      </c>
      <c r="BM474" s="159" t="s">
        <v>282</v>
      </c>
      <c r="BN474" s="159" t="s">
        <v>282</v>
      </c>
      <c r="BO474" s="66" t="s">
        <v>282</v>
      </c>
      <c r="BP474" s="159" t="s">
        <v>282</v>
      </c>
      <c r="BQ474" s="159" t="s">
        <v>282</v>
      </c>
      <c r="BR474" s="159">
        <v>-15.7</v>
      </c>
      <c r="BS474" s="159">
        <v>9.5</v>
      </c>
      <c r="BT474" s="159">
        <v>52</v>
      </c>
      <c r="BU474" s="159">
        <v>62</v>
      </c>
      <c r="BV474" s="66">
        <v>52</v>
      </c>
      <c r="BW474" s="159" t="s">
        <v>282</v>
      </c>
      <c r="BX474" s="159" t="s">
        <v>282</v>
      </c>
      <c r="BY474" s="159" t="s">
        <v>282</v>
      </c>
      <c r="BZ474" s="159" t="s">
        <v>282</v>
      </c>
      <c r="CA474" s="159" t="s">
        <v>282</v>
      </c>
      <c r="CB474" s="159" t="s">
        <v>282</v>
      </c>
      <c r="CC474" s="159" t="s">
        <v>282</v>
      </c>
      <c r="CD474" s="159" t="s">
        <v>282</v>
      </c>
      <c r="CE474" s="159" t="s">
        <v>282</v>
      </c>
      <c r="CF474" s="159" t="s">
        <v>282</v>
      </c>
      <c r="CG474" s="159" t="s">
        <v>282</v>
      </c>
      <c r="CH474" s="159" t="s">
        <v>282</v>
      </c>
      <c r="CI474" s="159" t="s">
        <v>282</v>
      </c>
      <c r="CJ474" s="159" t="s">
        <v>282</v>
      </c>
      <c r="CK474" s="159" t="s">
        <v>282</v>
      </c>
      <c r="CL474" s="159" t="s">
        <v>282</v>
      </c>
      <c r="CM474" s="159" t="s">
        <v>282</v>
      </c>
      <c r="CN474" s="159" t="s">
        <v>282</v>
      </c>
      <c r="CO474" s="159" t="s">
        <v>282</v>
      </c>
      <c r="CP474" s="159" t="s">
        <v>282</v>
      </c>
      <c r="CQ474" s="159" t="s">
        <v>282</v>
      </c>
      <c r="CR474" s="159" t="s">
        <v>282</v>
      </c>
      <c r="CS474" s="159" t="s">
        <v>282</v>
      </c>
      <c r="CT474" s="159" t="s">
        <v>282</v>
      </c>
      <c r="CU474" s="159" t="s">
        <v>282</v>
      </c>
      <c r="CV474" s="159" t="s">
        <v>282</v>
      </c>
      <c r="CW474" s="159" t="s">
        <v>282</v>
      </c>
      <c r="CX474" s="159" t="s">
        <v>282</v>
      </c>
      <c r="CY474" s="159" t="s">
        <v>282</v>
      </c>
      <c r="CZ474" s="159" t="s">
        <v>282</v>
      </c>
      <c r="DA474" s="159" t="s">
        <v>282</v>
      </c>
      <c r="DB474" s="159" t="s">
        <v>282</v>
      </c>
      <c r="DC474" s="159" t="s">
        <v>282</v>
      </c>
      <c r="DD474" s="159" t="s">
        <v>282</v>
      </c>
      <c r="DE474" s="159" t="s">
        <v>282</v>
      </c>
      <c r="DF474" s="159" t="s">
        <v>282</v>
      </c>
      <c r="DG474" s="159" t="s">
        <v>282</v>
      </c>
      <c r="DH474" s="159" t="s">
        <v>282</v>
      </c>
      <c r="DI474" s="159" t="s">
        <v>282</v>
      </c>
      <c r="DJ474" s="159" t="s">
        <v>282</v>
      </c>
      <c r="DK474" s="159" t="s">
        <v>282</v>
      </c>
      <c r="DL474" s="159" t="s">
        <v>282</v>
      </c>
      <c r="DM474" s="159" t="s">
        <v>282</v>
      </c>
      <c r="DN474" s="159" t="s">
        <v>282</v>
      </c>
      <c r="DO474" s="159" t="s">
        <v>282</v>
      </c>
      <c r="DP474" s="159" t="s">
        <v>282</v>
      </c>
      <c r="DQ474" s="159" t="s">
        <v>282</v>
      </c>
      <c r="DR474" s="159" t="s">
        <v>282</v>
      </c>
      <c r="DS474" s="159" t="s">
        <v>282</v>
      </c>
      <c r="DT474" s="159" t="s">
        <v>282</v>
      </c>
      <c r="DU474" s="159" t="s">
        <v>282</v>
      </c>
      <c r="DV474" s="159" t="s">
        <v>282</v>
      </c>
      <c r="DW474" s="159" t="s">
        <v>282</v>
      </c>
      <c r="DX474" s="159" t="s">
        <v>282</v>
      </c>
      <c r="DY474" s="159" t="s">
        <v>282</v>
      </c>
      <c r="DZ474" s="159" t="s">
        <v>282</v>
      </c>
      <c r="EA474" s="159" t="s">
        <v>282</v>
      </c>
      <c r="EB474" s="159" t="s">
        <v>282</v>
      </c>
      <c r="EC474" s="159" t="s">
        <v>282</v>
      </c>
      <c r="ED474" s="159" t="s">
        <v>282</v>
      </c>
      <c r="EE474" s="159" t="s">
        <v>282</v>
      </c>
      <c r="EF474" s="159" t="s">
        <v>282</v>
      </c>
      <c r="EG474" s="159" t="s">
        <v>282</v>
      </c>
      <c r="EH474" s="159" t="s">
        <v>282</v>
      </c>
      <c r="EI474" s="159" t="s">
        <v>282</v>
      </c>
      <c r="EJ474" s="159" t="s">
        <v>282</v>
      </c>
      <c r="EK474" s="159" t="s">
        <v>282</v>
      </c>
      <c r="EL474" s="159" t="s">
        <v>282</v>
      </c>
      <c r="EM474" s="159" t="s">
        <v>282</v>
      </c>
      <c r="EN474" s="159" t="s">
        <v>282</v>
      </c>
      <c r="EO474" s="159" t="s">
        <v>282</v>
      </c>
      <c r="EP474" s="159" t="s">
        <v>282</v>
      </c>
      <c r="EQ474" s="159" t="s">
        <v>282</v>
      </c>
      <c r="ER474" s="159" t="s">
        <v>282</v>
      </c>
      <c r="ES474" s="159" t="s">
        <v>282</v>
      </c>
      <c r="ET474" s="159" t="s">
        <v>282</v>
      </c>
      <c r="EU474" s="159" t="s">
        <v>282</v>
      </c>
      <c r="EV474" s="159" t="s">
        <v>282</v>
      </c>
      <c r="EW474" s="159" t="s">
        <v>282</v>
      </c>
      <c r="EX474" s="159" t="s">
        <v>282</v>
      </c>
      <c r="EY474" s="159" t="s">
        <v>282</v>
      </c>
      <c r="EZ474" s="159" t="s">
        <v>282</v>
      </c>
      <c r="FA474" s="159" t="s">
        <v>282</v>
      </c>
      <c r="FB474" s="159" t="s">
        <v>282</v>
      </c>
      <c r="FC474" s="159" t="s">
        <v>282</v>
      </c>
      <c r="FD474" s="159" t="s">
        <v>282</v>
      </c>
      <c r="FE474" s="159" t="s">
        <v>282</v>
      </c>
      <c r="FF474" s="159" t="s">
        <v>282</v>
      </c>
      <c r="FG474" s="159" t="s">
        <v>282</v>
      </c>
      <c r="FH474" s="159" t="s">
        <v>282</v>
      </c>
      <c r="FI474" s="159" t="s">
        <v>282</v>
      </c>
      <c r="FJ474" s="159" t="s">
        <v>282</v>
      </c>
      <c r="FK474" s="159" t="s">
        <v>282</v>
      </c>
      <c r="FL474" s="159" t="s">
        <v>282</v>
      </c>
      <c r="FM474" s="159" t="s">
        <v>282</v>
      </c>
      <c r="FN474" s="159" t="s">
        <v>282</v>
      </c>
      <c r="FO474" s="159" t="s">
        <v>282</v>
      </c>
      <c r="FP474" s="159" t="s">
        <v>282</v>
      </c>
      <c r="FQ474" s="159" t="s">
        <v>282</v>
      </c>
      <c r="FR474" s="159" t="s">
        <v>282</v>
      </c>
      <c r="FS474" s="159" t="s">
        <v>282</v>
      </c>
      <c r="FT474" s="159" t="s">
        <v>282</v>
      </c>
    </row>
    <row r="475" spans="1:176" x14ac:dyDescent="0.25">
      <c r="A475" s="212" t="s">
        <v>4535</v>
      </c>
      <c r="B475" s="159" t="s">
        <v>15333</v>
      </c>
      <c r="C475" s="66" t="str">
        <f>IF(ISNUMBER(Severity!H476)=FALSE,Severity!F476,IF(Severity!H476&gt;=0.5,"YES","NO"))</f>
        <v>YES</v>
      </c>
      <c r="D475" s="66" t="str">
        <f>IF(ISNUMBER(Severity!I476)=FALSE,Severity!G476,IF(Severity!I476&gt;0.5,"YES","NO"))</f>
        <v>NO</v>
      </c>
      <c r="E475" s="159">
        <v>6</v>
      </c>
      <c r="F475" s="159">
        <v>2</v>
      </c>
      <c r="G475" s="159" t="s">
        <v>246</v>
      </c>
      <c r="H475" s="159" t="s">
        <v>10507</v>
      </c>
      <c r="I475" s="159">
        <v>2</v>
      </c>
      <c r="J475" s="159">
        <v>7</v>
      </c>
      <c r="K475" s="159" t="s">
        <v>282</v>
      </c>
      <c r="L475" s="159" t="s">
        <v>282</v>
      </c>
      <c r="M475" s="159" t="s">
        <v>282</v>
      </c>
      <c r="N475" s="159" t="s">
        <v>282</v>
      </c>
      <c r="O475" s="159" t="s">
        <v>299</v>
      </c>
      <c r="P475" s="159">
        <v>17</v>
      </c>
      <c r="Q475" s="159">
        <v>7</v>
      </c>
      <c r="R475" s="159">
        <v>50</v>
      </c>
      <c r="S475" s="159" t="s">
        <v>299</v>
      </c>
      <c r="T475" s="159">
        <v>17</v>
      </c>
      <c r="U475" s="159">
        <v>23.5</v>
      </c>
      <c r="V475" s="159" t="s">
        <v>282</v>
      </c>
      <c r="W475" s="159">
        <v>21</v>
      </c>
      <c r="X475" s="159" t="s">
        <v>282</v>
      </c>
      <c r="Y475" s="159" t="s">
        <v>282</v>
      </c>
      <c r="Z475" s="159" t="s">
        <v>282</v>
      </c>
      <c r="AA475" s="159">
        <v>7.8</v>
      </c>
      <c r="AB475" s="159">
        <v>6.21</v>
      </c>
      <c r="AC475" s="159">
        <v>21</v>
      </c>
      <c r="AD475" s="159" t="s">
        <v>282</v>
      </c>
      <c r="AE475" s="159" t="s">
        <v>282</v>
      </c>
      <c r="AF475" s="159" t="s">
        <v>282</v>
      </c>
      <c r="AG475" s="159" t="s">
        <v>282</v>
      </c>
      <c r="AH475" s="159" t="s">
        <v>282</v>
      </c>
      <c r="AI475" s="159" t="s">
        <v>282</v>
      </c>
      <c r="AJ475" s="159" t="s">
        <v>282</v>
      </c>
      <c r="AK475" s="159" t="s">
        <v>282</v>
      </c>
      <c r="AL475" s="159" t="s">
        <v>282</v>
      </c>
      <c r="AM475" s="159">
        <v>21</v>
      </c>
      <c r="AN475" s="159">
        <v>14</v>
      </c>
      <c r="AO475" s="159" t="s">
        <v>263</v>
      </c>
      <c r="AP475" s="159" t="s">
        <v>10507</v>
      </c>
      <c r="AQ475" s="159">
        <v>7</v>
      </c>
      <c r="AR475" s="159">
        <v>10</v>
      </c>
      <c r="AS475" s="159" t="s">
        <v>282</v>
      </c>
      <c r="AT475" s="159" t="s">
        <v>282</v>
      </c>
      <c r="AU475" s="159" t="s">
        <v>282</v>
      </c>
      <c r="AV475" s="159" t="s">
        <v>282</v>
      </c>
      <c r="AW475" s="159" t="s">
        <v>299</v>
      </c>
      <c r="AX475" s="159">
        <v>17</v>
      </c>
      <c r="AY475" s="159">
        <v>6</v>
      </c>
      <c r="AZ475" s="159">
        <v>50</v>
      </c>
      <c r="BA475" s="159" t="s">
        <v>299</v>
      </c>
      <c r="BB475" s="159">
        <v>17</v>
      </c>
      <c r="BC475" s="159">
        <v>23.1</v>
      </c>
      <c r="BD475" s="159" t="s">
        <v>282</v>
      </c>
      <c r="BE475" s="159">
        <v>21</v>
      </c>
      <c r="BF475" s="159" t="s">
        <v>282</v>
      </c>
      <c r="BG475" s="159" t="s">
        <v>282</v>
      </c>
      <c r="BH475" s="159" t="s">
        <v>282</v>
      </c>
      <c r="BI475" s="159">
        <v>5.8</v>
      </c>
      <c r="BJ475" s="159">
        <v>5.45</v>
      </c>
      <c r="BK475" s="159">
        <v>21</v>
      </c>
      <c r="BL475" s="159" t="s">
        <v>282</v>
      </c>
      <c r="BM475" s="159" t="s">
        <v>282</v>
      </c>
      <c r="BN475" s="159" t="s">
        <v>282</v>
      </c>
      <c r="BO475" s="159" t="s">
        <v>282</v>
      </c>
      <c r="BP475" s="159" t="s">
        <v>282</v>
      </c>
      <c r="BQ475" s="159" t="s">
        <v>282</v>
      </c>
      <c r="BR475" s="159" t="s">
        <v>282</v>
      </c>
      <c r="BS475" s="159" t="s">
        <v>282</v>
      </c>
      <c r="BT475" s="159" t="s">
        <v>282</v>
      </c>
      <c r="BU475" s="159">
        <v>21</v>
      </c>
      <c r="BV475" s="159">
        <v>11</v>
      </c>
      <c r="BW475" s="159" t="s">
        <v>282</v>
      </c>
      <c r="BX475" s="159" t="s">
        <v>282</v>
      </c>
      <c r="BY475" s="159" t="s">
        <v>282</v>
      </c>
      <c r="BZ475" s="159" t="s">
        <v>282</v>
      </c>
      <c r="CA475" s="159" t="s">
        <v>282</v>
      </c>
      <c r="CB475" s="159" t="s">
        <v>282</v>
      </c>
      <c r="CC475" s="159" t="s">
        <v>282</v>
      </c>
      <c r="CD475" s="159" t="s">
        <v>282</v>
      </c>
      <c r="CE475" s="159" t="s">
        <v>282</v>
      </c>
      <c r="CF475" s="159" t="s">
        <v>282</v>
      </c>
      <c r="CG475" s="159" t="s">
        <v>282</v>
      </c>
      <c r="CH475" s="159" t="s">
        <v>282</v>
      </c>
      <c r="CI475" s="159" t="s">
        <v>282</v>
      </c>
      <c r="CJ475" s="159" t="s">
        <v>282</v>
      </c>
      <c r="CK475" s="159" t="s">
        <v>282</v>
      </c>
      <c r="CL475" s="159" t="s">
        <v>282</v>
      </c>
      <c r="CM475" s="159" t="s">
        <v>282</v>
      </c>
      <c r="CN475" s="159" t="s">
        <v>282</v>
      </c>
      <c r="CO475" s="159" t="s">
        <v>282</v>
      </c>
      <c r="CP475" s="159" t="s">
        <v>282</v>
      </c>
      <c r="CQ475" s="159" t="s">
        <v>282</v>
      </c>
      <c r="CR475" s="159" t="s">
        <v>282</v>
      </c>
      <c r="CS475" s="159" t="s">
        <v>282</v>
      </c>
      <c r="CT475" s="159" t="s">
        <v>282</v>
      </c>
      <c r="CU475" s="159" t="s">
        <v>282</v>
      </c>
      <c r="CV475" s="159" t="s">
        <v>282</v>
      </c>
      <c r="CW475" s="159" t="s">
        <v>282</v>
      </c>
      <c r="CX475" s="159" t="s">
        <v>282</v>
      </c>
      <c r="CY475" s="159" t="s">
        <v>282</v>
      </c>
      <c r="CZ475" s="159" t="s">
        <v>282</v>
      </c>
      <c r="DA475" s="159" t="s">
        <v>282</v>
      </c>
      <c r="DB475" s="159" t="s">
        <v>282</v>
      </c>
      <c r="DC475" s="159" t="s">
        <v>282</v>
      </c>
      <c r="DD475" s="159" t="s">
        <v>282</v>
      </c>
      <c r="DE475" s="159" t="s">
        <v>282</v>
      </c>
      <c r="DF475" s="159" t="s">
        <v>282</v>
      </c>
      <c r="DG475" s="159" t="s">
        <v>282</v>
      </c>
      <c r="DH475" s="159" t="s">
        <v>282</v>
      </c>
      <c r="DI475" s="159" t="s">
        <v>282</v>
      </c>
      <c r="DJ475" s="159" t="s">
        <v>282</v>
      </c>
      <c r="DK475" s="159" t="s">
        <v>282</v>
      </c>
      <c r="DL475" s="159" t="s">
        <v>282</v>
      </c>
      <c r="DM475" s="159" t="s">
        <v>282</v>
      </c>
      <c r="DN475" s="159" t="s">
        <v>282</v>
      </c>
      <c r="DO475" s="159" t="s">
        <v>282</v>
      </c>
      <c r="DP475" s="159" t="s">
        <v>282</v>
      </c>
      <c r="DQ475" s="159" t="s">
        <v>282</v>
      </c>
      <c r="DR475" s="159" t="s">
        <v>282</v>
      </c>
      <c r="DS475" s="159" t="s">
        <v>282</v>
      </c>
      <c r="DT475" s="159" t="s">
        <v>282</v>
      </c>
      <c r="DU475" s="159" t="s">
        <v>282</v>
      </c>
      <c r="DV475" s="159" t="s">
        <v>282</v>
      </c>
      <c r="DW475" s="159" t="s">
        <v>282</v>
      </c>
      <c r="DX475" s="159" t="s">
        <v>282</v>
      </c>
      <c r="DY475" s="159" t="s">
        <v>282</v>
      </c>
      <c r="DZ475" s="159" t="s">
        <v>282</v>
      </c>
      <c r="EA475" s="159" t="s">
        <v>282</v>
      </c>
      <c r="EB475" s="159" t="s">
        <v>282</v>
      </c>
      <c r="EC475" s="159" t="s">
        <v>282</v>
      </c>
      <c r="ED475" s="159" t="s">
        <v>282</v>
      </c>
      <c r="EE475" s="159" t="s">
        <v>282</v>
      </c>
      <c r="EF475" s="159" t="s">
        <v>282</v>
      </c>
      <c r="EG475" s="159" t="s">
        <v>282</v>
      </c>
      <c r="EH475" s="159" t="s">
        <v>282</v>
      </c>
      <c r="EI475" s="159" t="s">
        <v>282</v>
      </c>
      <c r="EJ475" s="159" t="s">
        <v>282</v>
      </c>
      <c r="EK475" s="159" t="s">
        <v>282</v>
      </c>
      <c r="EL475" s="159" t="s">
        <v>282</v>
      </c>
      <c r="EM475" s="159" t="s">
        <v>282</v>
      </c>
      <c r="EN475" s="159" t="s">
        <v>282</v>
      </c>
      <c r="EO475" s="159" t="s">
        <v>282</v>
      </c>
      <c r="EP475" s="159" t="s">
        <v>282</v>
      </c>
      <c r="EQ475" s="159" t="s">
        <v>282</v>
      </c>
      <c r="ER475" s="159" t="s">
        <v>282</v>
      </c>
      <c r="ES475" s="159" t="s">
        <v>282</v>
      </c>
      <c r="ET475" s="159" t="s">
        <v>282</v>
      </c>
      <c r="EU475" s="159" t="s">
        <v>282</v>
      </c>
      <c r="EV475" s="159" t="s">
        <v>282</v>
      </c>
      <c r="EW475" s="159" t="s">
        <v>282</v>
      </c>
      <c r="EX475" s="159" t="s">
        <v>282</v>
      </c>
      <c r="EY475" s="159" t="s">
        <v>282</v>
      </c>
      <c r="EZ475" s="159" t="s">
        <v>282</v>
      </c>
      <c r="FA475" s="159" t="s">
        <v>282</v>
      </c>
      <c r="FB475" s="159" t="s">
        <v>282</v>
      </c>
      <c r="FC475" s="159" t="s">
        <v>282</v>
      </c>
      <c r="FD475" s="159" t="s">
        <v>282</v>
      </c>
      <c r="FE475" s="159" t="s">
        <v>282</v>
      </c>
      <c r="FF475" s="159" t="s">
        <v>282</v>
      </c>
      <c r="FG475" s="159" t="s">
        <v>282</v>
      </c>
      <c r="FH475" s="159" t="s">
        <v>282</v>
      </c>
      <c r="FI475" s="159" t="s">
        <v>282</v>
      </c>
      <c r="FJ475" s="159" t="s">
        <v>282</v>
      </c>
      <c r="FK475" s="159" t="s">
        <v>282</v>
      </c>
      <c r="FL475" s="159" t="s">
        <v>282</v>
      </c>
      <c r="FM475" s="159" t="s">
        <v>282</v>
      </c>
      <c r="FN475" s="159" t="s">
        <v>282</v>
      </c>
      <c r="FO475" s="159" t="s">
        <v>282</v>
      </c>
      <c r="FP475" s="159" t="s">
        <v>282</v>
      </c>
      <c r="FQ475" s="159" t="s">
        <v>282</v>
      </c>
      <c r="FR475" s="159" t="s">
        <v>282</v>
      </c>
      <c r="FS475" s="159" t="s">
        <v>282</v>
      </c>
      <c r="FT475" s="159" t="s">
        <v>282</v>
      </c>
    </row>
    <row r="476" spans="1:176" x14ac:dyDescent="0.25">
      <c r="A476" s="66" t="s">
        <v>265</v>
      </c>
      <c r="B476" s="66" t="s">
        <v>12289</v>
      </c>
      <c r="C476" s="66" t="str">
        <f>IF(ISNUMBER(Severity!H477)=FALSE,Severity!F477,IF(Severity!H477&gt;=0.5,"YES","NO"))</f>
        <v>YES</v>
      </c>
      <c r="D476" s="66" t="str">
        <f>IF(ISNUMBER(Severity!I477)=FALSE,Severity!G477,IF(Severity!I477&gt;0.5,"YES","NO"))</f>
        <v>NO</v>
      </c>
      <c r="E476" s="159">
        <v>6</v>
      </c>
      <c r="F476" s="159">
        <v>2</v>
      </c>
      <c r="G476" s="159" t="s">
        <v>261</v>
      </c>
      <c r="H476" s="159" t="s">
        <v>10507</v>
      </c>
      <c r="I476" s="159">
        <v>2</v>
      </c>
      <c r="J476" s="159">
        <v>19</v>
      </c>
      <c r="K476" s="159" t="s">
        <v>299</v>
      </c>
      <c r="L476" s="66">
        <v>17</v>
      </c>
      <c r="M476" s="159">
        <v>70</v>
      </c>
      <c r="N476" s="159">
        <v>7</v>
      </c>
      <c r="O476" s="159" t="s">
        <v>299</v>
      </c>
      <c r="P476" s="159">
        <v>17</v>
      </c>
      <c r="Q476" s="159">
        <v>83</v>
      </c>
      <c r="R476" s="159">
        <v>50</v>
      </c>
      <c r="S476" s="159" t="s">
        <v>299</v>
      </c>
      <c r="T476" s="159">
        <v>17</v>
      </c>
      <c r="U476" s="159">
        <v>23.4</v>
      </c>
      <c r="V476" s="159">
        <v>4.5</v>
      </c>
      <c r="W476" s="159">
        <v>115</v>
      </c>
      <c r="X476" s="159" t="s">
        <v>282</v>
      </c>
      <c r="Y476" s="159" t="s">
        <v>282</v>
      </c>
      <c r="Z476" s="159" t="s">
        <v>282</v>
      </c>
      <c r="AA476" s="66">
        <v>8.6</v>
      </c>
      <c r="AB476" s="66">
        <v>7.2</v>
      </c>
      <c r="AC476" s="66">
        <v>115</v>
      </c>
      <c r="AD476" s="159" t="s">
        <v>282</v>
      </c>
      <c r="AE476" s="159" t="s">
        <v>282</v>
      </c>
      <c r="AF476" s="159" t="s">
        <v>282</v>
      </c>
      <c r="AG476" s="66">
        <v>-14.7</v>
      </c>
      <c r="AH476" s="66">
        <v>8.1999999999999993</v>
      </c>
      <c r="AI476" s="66">
        <v>115</v>
      </c>
      <c r="AJ476" s="159" t="s">
        <v>282</v>
      </c>
      <c r="AK476" s="159" t="s">
        <v>282</v>
      </c>
      <c r="AL476" s="159" t="s">
        <v>282</v>
      </c>
      <c r="AM476" s="159">
        <v>120</v>
      </c>
      <c r="AN476" s="159">
        <v>101</v>
      </c>
      <c r="AO476" s="159" t="s">
        <v>257</v>
      </c>
      <c r="AP476" s="159" t="s">
        <v>10507</v>
      </c>
      <c r="AQ476" s="159">
        <v>5</v>
      </c>
      <c r="AR476" s="159">
        <v>18</v>
      </c>
      <c r="AS476" s="159" t="s">
        <v>299</v>
      </c>
      <c r="AT476" s="66">
        <v>17</v>
      </c>
      <c r="AU476" s="159">
        <v>66</v>
      </c>
      <c r="AV476" s="159">
        <v>7</v>
      </c>
      <c r="AW476" s="159" t="s">
        <v>299</v>
      </c>
      <c r="AX476" s="159">
        <v>17</v>
      </c>
      <c r="AY476" s="159">
        <v>87</v>
      </c>
      <c r="AZ476" s="159">
        <v>50</v>
      </c>
      <c r="BA476" s="159" t="s">
        <v>299</v>
      </c>
      <c r="BB476" s="159">
        <v>17</v>
      </c>
      <c r="BC476" s="159">
        <v>22.9</v>
      </c>
      <c r="BD476" s="159">
        <v>4.4000000000000004</v>
      </c>
      <c r="BE476" s="159">
        <v>117</v>
      </c>
      <c r="BF476" s="159" t="s">
        <v>282</v>
      </c>
      <c r="BG476" s="159" t="s">
        <v>282</v>
      </c>
      <c r="BH476" s="159" t="s">
        <v>282</v>
      </c>
      <c r="BI476" s="66">
        <v>9.1</v>
      </c>
      <c r="BJ476" s="66">
        <v>7.5</v>
      </c>
      <c r="BK476" s="66">
        <v>117</v>
      </c>
      <c r="BL476" s="159" t="s">
        <v>282</v>
      </c>
      <c r="BM476" s="159" t="s">
        <v>282</v>
      </c>
      <c r="BN476" s="159" t="s">
        <v>282</v>
      </c>
      <c r="BO476" s="66">
        <v>-13.8</v>
      </c>
      <c r="BP476" s="66">
        <v>7.5</v>
      </c>
      <c r="BQ476" s="66">
        <v>117</v>
      </c>
      <c r="BR476" s="159" t="s">
        <v>282</v>
      </c>
      <c r="BS476" s="159" t="s">
        <v>282</v>
      </c>
      <c r="BT476" s="159" t="s">
        <v>282</v>
      </c>
      <c r="BU476" s="159">
        <v>120</v>
      </c>
      <c r="BV476" s="159">
        <v>102</v>
      </c>
      <c r="BW476" s="159" t="s">
        <v>282</v>
      </c>
      <c r="BX476" s="159" t="s">
        <v>282</v>
      </c>
      <c r="BY476" s="159" t="s">
        <v>282</v>
      </c>
      <c r="BZ476" s="159" t="s">
        <v>282</v>
      </c>
      <c r="CA476" s="159" t="s">
        <v>282</v>
      </c>
      <c r="CB476" s="159" t="s">
        <v>282</v>
      </c>
      <c r="CC476" s="159" t="s">
        <v>282</v>
      </c>
      <c r="CD476" s="159" t="s">
        <v>282</v>
      </c>
      <c r="CE476" s="159" t="s">
        <v>282</v>
      </c>
      <c r="CF476" s="159" t="s">
        <v>282</v>
      </c>
      <c r="CG476" s="159" t="s">
        <v>282</v>
      </c>
      <c r="CH476" s="159" t="s">
        <v>282</v>
      </c>
      <c r="CI476" s="159" t="s">
        <v>282</v>
      </c>
      <c r="CJ476" s="159" t="s">
        <v>282</v>
      </c>
      <c r="CK476" s="159" t="s">
        <v>282</v>
      </c>
      <c r="CL476" s="159" t="s">
        <v>282</v>
      </c>
      <c r="CM476" s="159" t="s">
        <v>282</v>
      </c>
      <c r="CN476" s="159" t="s">
        <v>282</v>
      </c>
      <c r="CO476" s="159" t="s">
        <v>282</v>
      </c>
      <c r="CP476" s="159" t="s">
        <v>282</v>
      </c>
      <c r="CQ476" s="159" t="s">
        <v>282</v>
      </c>
      <c r="CR476" s="159" t="s">
        <v>282</v>
      </c>
      <c r="CS476" s="159" t="s">
        <v>282</v>
      </c>
      <c r="CT476" s="159" t="s">
        <v>282</v>
      </c>
      <c r="CU476" s="159" t="s">
        <v>282</v>
      </c>
      <c r="CV476" s="159" t="s">
        <v>282</v>
      </c>
      <c r="CW476" s="159" t="s">
        <v>282</v>
      </c>
      <c r="CX476" s="159" t="s">
        <v>282</v>
      </c>
      <c r="CY476" s="159" t="s">
        <v>282</v>
      </c>
      <c r="CZ476" s="159" t="s">
        <v>282</v>
      </c>
      <c r="DA476" s="159" t="s">
        <v>282</v>
      </c>
      <c r="DB476" s="159" t="s">
        <v>282</v>
      </c>
      <c r="DC476" s="159" t="s">
        <v>282</v>
      </c>
      <c r="DD476" s="159" t="s">
        <v>282</v>
      </c>
      <c r="DE476" s="159" t="s">
        <v>282</v>
      </c>
      <c r="DF476" s="159" t="s">
        <v>282</v>
      </c>
      <c r="DG476" s="159" t="s">
        <v>282</v>
      </c>
      <c r="DH476" s="159" t="s">
        <v>282</v>
      </c>
      <c r="DI476" s="159" t="s">
        <v>282</v>
      </c>
      <c r="DJ476" s="159" t="s">
        <v>282</v>
      </c>
      <c r="DK476" s="159" t="s">
        <v>282</v>
      </c>
      <c r="DL476" s="159" t="s">
        <v>282</v>
      </c>
      <c r="DM476" s="159" t="s">
        <v>282</v>
      </c>
      <c r="DN476" s="159" t="s">
        <v>282</v>
      </c>
      <c r="DO476" s="159" t="s">
        <v>282</v>
      </c>
      <c r="DP476" s="159" t="s">
        <v>282</v>
      </c>
      <c r="DQ476" s="159" t="s">
        <v>282</v>
      </c>
      <c r="DR476" s="159" t="s">
        <v>282</v>
      </c>
      <c r="DS476" s="159" t="s">
        <v>282</v>
      </c>
      <c r="DT476" s="159" t="s">
        <v>282</v>
      </c>
      <c r="DU476" s="159" t="s">
        <v>282</v>
      </c>
      <c r="DV476" s="159" t="s">
        <v>282</v>
      </c>
      <c r="DW476" s="159" t="s">
        <v>282</v>
      </c>
      <c r="DX476" s="159" t="s">
        <v>282</v>
      </c>
      <c r="DY476" s="159" t="s">
        <v>282</v>
      </c>
      <c r="DZ476" s="159" t="s">
        <v>282</v>
      </c>
      <c r="EA476" s="159" t="s">
        <v>282</v>
      </c>
      <c r="EB476" s="159" t="s">
        <v>282</v>
      </c>
      <c r="EC476" s="159" t="s">
        <v>282</v>
      </c>
      <c r="ED476" s="159" t="s">
        <v>282</v>
      </c>
      <c r="EE476" s="159" t="s">
        <v>282</v>
      </c>
      <c r="EF476" s="159" t="s">
        <v>282</v>
      </c>
      <c r="EG476" s="159" t="s">
        <v>282</v>
      </c>
      <c r="EH476" s="159" t="s">
        <v>282</v>
      </c>
      <c r="EI476" s="159" t="s">
        <v>282</v>
      </c>
      <c r="EJ476" s="159" t="s">
        <v>282</v>
      </c>
      <c r="EK476" s="159" t="s">
        <v>282</v>
      </c>
      <c r="EL476" s="159" t="s">
        <v>282</v>
      </c>
      <c r="EM476" s="159" t="s">
        <v>282</v>
      </c>
      <c r="EN476" s="159" t="s">
        <v>282</v>
      </c>
      <c r="EO476" s="159" t="s">
        <v>282</v>
      </c>
      <c r="EP476" s="159" t="s">
        <v>282</v>
      </c>
      <c r="EQ476" s="159" t="s">
        <v>282</v>
      </c>
      <c r="ER476" s="159" t="s">
        <v>282</v>
      </c>
      <c r="ES476" s="159" t="s">
        <v>282</v>
      </c>
      <c r="ET476" s="159" t="s">
        <v>282</v>
      </c>
      <c r="EU476" s="159" t="s">
        <v>282</v>
      </c>
      <c r="EV476" s="159" t="s">
        <v>282</v>
      </c>
      <c r="EW476" s="159" t="s">
        <v>282</v>
      </c>
      <c r="EX476" s="159" t="s">
        <v>282</v>
      </c>
      <c r="EY476" s="159" t="s">
        <v>282</v>
      </c>
      <c r="EZ476" s="159" t="s">
        <v>282</v>
      </c>
      <c r="FA476" s="159" t="s">
        <v>282</v>
      </c>
      <c r="FB476" s="159" t="s">
        <v>282</v>
      </c>
      <c r="FC476" s="159" t="s">
        <v>282</v>
      </c>
      <c r="FD476" s="159" t="s">
        <v>282</v>
      </c>
      <c r="FE476" s="159" t="s">
        <v>282</v>
      </c>
      <c r="FF476" s="159" t="s">
        <v>282</v>
      </c>
      <c r="FG476" s="159" t="s">
        <v>282</v>
      </c>
      <c r="FH476" s="159" t="s">
        <v>282</v>
      </c>
      <c r="FI476" s="159" t="s">
        <v>282</v>
      </c>
      <c r="FJ476" s="159" t="s">
        <v>282</v>
      </c>
      <c r="FK476" s="159" t="s">
        <v>282</v>
      </c>
      <c r="FL476" s="159" t="s">
        <v>282</v>
      </c>
      <c r="FM476" s="159" t="s">
        <v>282</v>
      </c>
      <c r="FN476" s="159" t="s">
        <v>282</v>
      </c>
      <c r="FO476" s="159" t="s">
        <v>282</v>
      </c>
      <c r="FP476" s="159" t="s">
        <v>282</v>
      </c>
      <c r="FQ476" s="159" t="s">
        <v>282</v>
      </c>
      <c r="FR476" s="159" t="s">
        <v>282</v>
      </c>
      <c r="FS476" s="159" t="s">
        <v>282</v>
      </c>
      <c r="FT476" s="159" t="s">
        <v>282</v>
      </c>
    </row>
    <row r="477" spans="1:176" x14ac:dyDescent="0.25">
      <c r="A477" s="66" t="s">
        <v>3432</v>
      </c>
      <c r="B477" s="66" t="s">
        <v>15774</v>
      </c>
      <c r="C477" s="66" t="str">
        <f>IF(ISNUMBER(Severity!H478)=FALSE,Severity!F478,IF(Severity!H478&gt;=0.5,"YES","NO"))</f>
        <v>YES</v>
      </c>
      <c r="D477" s="66" t="str">
        <f>IF(ISNUMBER(Severity!I478)=FALSE,Severity!G478,IF(Severity!I478&gt;0.5,"YES","NO"))</f>
        <v>NO</v>
      </c>
      <c r="E477" s="159">
        <v>8</v>
      </c>
      <c r="F477" s="159">
        <v>2</v>
      </c>
      <c r="G477" s="159" t="s">
        <v>258</v>
      </c>
      <c r="H477" s="159" t="s">
        <v>10507</v>
      </c>
      <c r="I477" s="159">
        <v>4</v>
      </c>
      <c r="J477" s="159">
        <v>12</v>
      </c>
      <c r="K477" s="159" t="s">
        <v>194</v>
      </c>
      <c r="L477" s="66">
        <v>10</v>
      </c>
      <c r="M477" s="159">
        <v>26</v>
      </c>
      <c r="N477" s="159">
        <v>10</v>
      </c>
      <c r="O477" s="159" t="s">
        <v>194</v>
      </c>
      <c r="P477" s="159">
        <v>10</v>
      </c>
      <c r="Q477" s="159">
        <v>29</v>
      </c>
      <c r="R477" s="159">
        <v>50</v>
      </c>
      <c r="S477" s="159" t="s">
        <v>194</v>
      </c>
      <c r="T477" s="159">
        <v>10</v>
      </c>
      <c r="U477" s="159" t="s">
        <v>282</v>
      </c>
      <c r="V477" s="159" t="s">
        <v>282</v>
      </c>
      <c r="W477" s="159" t="s">
        <v>282</v>
      </c>
      <c r="X477" s="159">
        <v>28.6</v>
      </c>
      <c r="Y477" s="159">
        <v>5.97</v>
      </c>
      <c r="Z477" s="159">
        <v>41</v>
      </c>
      <c r="AA477" s="159" t="s">
        <v>282</v>
      </c>
      <c r="AB477" s="159" t="s">
        <v>282</v>
      </c>
      <c r="AC477" s="159" t="s">
        <v>282</v>
      </c>
      <c r="AD477" s="159" t="s">
        <v>282</v>
      </c>
      <c r="AE477" s="159" t="s">
        <v>282</v>
      </c>
      <c r="AF477" s="159" t="s">
        <v>282</v>
      </c>
      <c r="AG477" s="159" t="s">
        <v>282</v>
      </c>
      <c r="AH477" s="159" t="s">
        <v>282</v>
      </c>
      <c r="AI477" s="159" t="s">
        <v>282</v>
      </c>
      <c r="AJ477" s="159">
        <v>-17.3</v>
      </c>
      <c r="AK477" s="159">
        <v>8.99</v>
      </c>
      <c r="AL477" s="159">
        <v>41</v>
      </c>
      <c r="AM477" s="159">
        <v>44</v>
      </c>
      <c r="AN477" s="159">
        <v>32</v>
      </c>
      <c r="AO477" s="159" t="s">
        <v>256</v>
      </c>
      <c r="AP477" s="159" t="s">
        <v>10507</v>
      </c>
      <c r="AQ477" s="159">
        <v>2</v>
      </c>
      <c r="AR477" s="159">
        <v>10</v>
      </c>
      <c r="AS477" s="159" t="s">
        <v>194</v>
      </c>
      <c r="AT477" s="66">
        <v>10</v>
      </c>
      <c r="AU477" s="159">
        <v>18</v>
      </c>
      <c r="AV477" s="159">
        <v>10</v>
      </c>
      <c r="AW477" s="159" t="s">
        <v>194</v>
      </c>
      <c r="AX477" s="159">
        <v>10</v>
      </c>
      <c r="AY477" s="159">
        <v>26</v>
      </c>
      <c r="AZ477" s="159">
        <v>50</v>
      </c>
      <c r="BA477" s="159" t="s">
        <v>194</v>
      </c>
      <c r="BB477" s="159">
        <v>10</v>
      </c>
      <c r="BC477" s="159" t="s">
        <v>282</v>
      </c>
      <c r="BD477" s="159" t="s">
        <v>282</v>
      </c>
      <c r="BE477" s="159" t="s">
        <v>282</v>
      </c>
      <c r="BF477" s="159">
        <v>28.6</v>
      </c>
      <c r="BG477" s="159">
        <v>5.05</v>
      </c>
      <c r="BH477" s="159">
        <v>40</v>
      </c>
      <c r="BI477" s="159" t="s">
        <v>282</v>
      </c>
      <c r="BJ477" s="159" t="s">
        <v>282</v>
      </c>
      <c r="BK477" s="159" t="s">
        <v>282</v>
      </c>
      <c r="BL477" s="159" t="s">
        <v>282</v>
      </c>
      <c r="BM477" s="159" t="s">
        <v>282</v>
      </c>
      <c r="BN477" s="159" t="s">
        <v>282</v>
      </c>
      <c r="BO477" s="159" t="s">
        <v>282</v>
      </c>
      <c r="BP477" s="159" t="s">
        <v>282</v>
      </c>
      <c r="BQ477" s="159" t="s">
        <v>282</v>
      </c>
      <c r="BR477" s="159">
        <v>-16.7</v>
      </c>
      <c r="BS477" s="159">
        <v>8.59</v>
      </c>
      <c r="BT477" s="159">
        <v>40</v>
      </c>
      <c r="BU477" s="159">
        <v>42</v>
      </c>
      <c r="BV477" s="159">
        <v>32</v>
      </c>
      <c r="BW477" s="159" t="s">
        <v>282</v>
      </c>
      <c r="BX477" s="159" t="s">
        <v>282</v>
      </c>
      <c r="BY477" s="159" t="s">
        <v>282</v>
      </c>
      <c r="BZ477" s="159" t="s">
        <v>282</v>
      </c>
      <c r="CA477" s="159" t="s">
        <v>282</v>
      </c>
      <c r="CB477" s="159" t="s">
        <v>282</v>
      </c>
      <c r="CC477" s="159" t="s">
        <v>282</v>
      </c>
      <c r="CD477" s="159" t="s">
        <v>282</v>
      </c>
      <c r="CE477" s="159" t="s">
        <v>282</v>
      </c>
      <c r="CF477" s="159" t="s">
        <v>282</v>
      </c>
      <c r="CG477" s="159" t="s">
        <v>282</v>
      </c>
      <c r="CH477" s="159" t="s">
        <v>282</v>
      </c>
      <c r="CI477" s="159" t="s">
        <v>282</v>
      </c>
      <c r="CJ477" s="159" t="s">
        <v>282</v>
      </c>
      <c r="CK477" s="159" t="s">
        <v>282</v>
      </c>
      <c r="CL477" s="159" t="s">
        <v>282</v>
      </c>
      <c r="CM477" s="159" t="s">
        <v>282</v>
      </c>
      <c r="CN477" s="159" t="s">
        <v>282</v>
      </c>
      <c r="CO477" s="159" t="s">
        <v>282</v>
      </c>
      <c r="CP477" s="159" t="s">
        <v>282</v>
      </c>
      <c r="CQ477" s="159" t="s">
        <v>282</v>
      </c>
      <c r="CR477" s="159" t="s">
        <v>282</v>
      </c>
      <c r="CS477" s="159" t="s">
        <v>282</v>
      </c>
      <c r="CT477" s="159" t="s">
        <v>282</v>
      </c>
      <c r="CU477" s="159" t="s">
        <v>282</v>
      </c>
      <c r="CV477" s="159" t="s">
        <v>282</v>
      </c>
      <c r="CW477" s="159" t="s">
        <v>282</v>
      </c>
      <c r="CX477" s="159" t="s">
        <v>282</v>
      </c>
      <c r="CY477" s="159" t="s">
        <v>282</v>
      </c>
      <c r="CZ477" s="159" t="s">
        <v>282</v>
      </c>
      <c r="DA477" s="159" t="s">
        <v>282</v>
      </c>
      <c r="DB477" s="159" t="s">
        <v>282</v>
      </c>
      <c r="DC477" s="159" t="s">
        <v>282</v>
      </c>
      <c r="DD477" s="159" t="s">
        <v>282</v>
      </c>
      <c r="DE477" s="159" t="s">
        <v>282</v>
      </c>
      <c r="DF477" s="159" t="s">
        <v>282</v>
      </c>
      <c r="DG477" s="159" t="s">
        <v>282</v>
      </c>
      <c r="DH477" s="159" t="s">
        <v>282</v>
      </c>
      <c r="DI477" s="159" t="s">
        <v>282</v>
      </c>
      <c r="DJ477" s="159" t="s">
        <v>282</v>
      </c>
      <c r="DK477" s="159" t="s">
        <v>282</v>
      </c>
      <c r="DL477" s="159" t="s">
        <v>282</v>
      </c>
      <c r="DM477" s="159" t="s">
        <v>282</v>
      </c>
      <c r="DN477" s="159" t="s">
        <v>282</v>
      </c>
      <c r="DO477" s="159" t="s">
        <v>282</v>
      </c>
      <c r="DP477" s="159" t="s">
        <v>282</v>
      </c>
      <c r="DQ477" s="159" t="s">
        <v>282</v>
      </c>
      <c r="DR477" s="159" t="s">
        <v>282</v>
      </c>
      <c r="DS477" s="159" t="s">
        <v>282</v>
      </c>
      <c r="DT477" s="159" t="s">
        <v>282</v>
      </c>
      <c r="DU477" s="159" t="s">
        <v>282</v>
      </c>
      <c r="DV477" s="159" t="s">
        <v>282</v>
      </c>
      <c r="DW477" s="159" t="s">
        <v>282</v>
      </c>
      <c r="DX477" s="159" t="s">
        <v>282</v>
      </c>
      <c r="DY477" s="159" t="s">
        <v>282</v>
      </c>
      <c r="DZ477" s="159" t="s">
        <v>282</v>
      </c>
      <c r="EA477" s="159" t="s">
        <v>282</v>
      </c>
      <c r="EB477" s="159" t="s">
        <v>282</v>
      </c>
      <c r="EC477" s="159" t="s">
        <v>282</v>
      </c>
      <c r="ED477" s="159" t="s">
        <v>282</v>
      </c>
      <c r="EE477" s="159" t="s">
        <v>282</v>
      </c>
      <c r="EF477" s="159" t="s">
        <v>282</v>
      </c>
      <c r="EG477" s="159" t="s">
        <v>282</v>
      </c>
      <c r="EH477" s="159" t="s">
        <v>282</v>
      </c>
      <c r="EI477" s="159" t="s">
        <v>282</v>
      </c>
      <c r="EJ477" s="159" t="s">
        <v>282</v>
      </c>
      <c r="EK477" s="159" t="s">
        <v>282</v>
      </c>
      <c r="EL477" s="159" t="s">
        <v>282</v>
      </c>
      <c r="EM477" s="159" t="s">
        <v>282</v>
      </c>
      <c r="EN477" s="159" t="s">
        <v>282</v>
      </c>
      <c r="EO477" s="159" t="s">
        <v>282</v>
      </c>
      <c r="EP477" s="159" t="s">
        <v>282</v>
      </c>
      <c r="EQ477" s="159" t="s">
        <v>282</v>
      </c>
      <c r="ER477" s="159" t="s">
        <v>282</v>
      </c>
      <c r="ES477" s="159" t="s">
        <v>282</v>
      </c>
      <c r="ET477" s="159" t="s">
        <v>282</v>
      </c>
      <c r="EU477" s="159" t="s">
        <v>282</v>
      </c>
      <c r="EV477" s="159" t="s">
        <v>282</v>
      </c>
      <c r="EW477" s="159" t="s">
        <v>282</v>
      </c>
      <c r="EX477" s="159" t="s">
        <v>282</v>
      </c>
      <c r="EY477" s="159" t="s">
        <v>282</v>
      </c>
      <c r="EZ477" s="159" t="s">
        <v>282</v>
      </c>
      <c r="FA477" s="159" t="s">
        <v>282</v>
      </c>
      <c r="FB477" s="159" t="s">
        <v>282</v>
      </c>
      <c r="FC477" s="159" t="s">
        <v>282</v>
      </c>
      <c r="FD477" s="159" t="s">
        <v>282</v>
      </c>
      <c r="FE477" s="159" t="s">
        <v>282</v>
      </c>
      <c r="FF477" s="159" t="s">
        <v>282</v>
      </c>
      <c r="FG477" s="159" t="s">
        <v>282</v>
      </c>
      <c r="FH477" s="159" t="s">
        <v>282</v>
      </c>
      <c r="FI477" s="159" t="s">
        <v>282</v>
      </c>
      <c r="FJ477" s="159" t="s">
        <v>282</v>
      </c>
      <c r="FK477" s="159" t="s">
        <v>282</v>
      </c>
      <c r="FL477" s="159" t="s">
        <v>282</v>
      </c>
      <c r="FM477" s="159" t="s">
        <v>282</v>
      </c>
      <c r="FN477" s="159" t="s">
        <v>282</v>
      </c>
      <c r="FO477" s="159" t="s">
        <v>282</v>
      </c>
      <c r="FP477" s="159" t="s">
        <v>282</v>
      </c>
      <c r="FQ477" s="159" t="s">
        <v>282</v>
      </c>
      <c r="FR477" s="159" t="s">
        <v>282</v>
      </c>
      <c r="FS477" s="159" t="s">
        <v>282</v>
      </c>
      <c r="FT477" s="159" t="s">
        <v>282</v>
      </c>
    </row>
    <row r="478" spans="1:176" x14ac:dyDescent="0.25">
      <c r="A478" s="66" t="s">
        <v>14562</v>
      </c>
      <c r="B478" s="159" t="s">
        <v>282</v>
      </c>
      <c r="C478" s="66" t="str">
        <f>IF(ISNUMBER(Severity!H479)=FALSE,Severity!F479,IF(Severity!H479&gt;=0.5,"YES","NO"))</f>
        <v>YES</v>
      </c>
      <c r="D478" s="66" t="str">
        <f>IF(ISNUMBER(Severity!I479)=FALSE,Severity!G479,IF(Severity!I479&gt;0.5,"YES","NO"))</f>
        <v>NO</v>
      </c>
      <c r="E478" s="159">
        <v>8</v>
      </c>
      <c r="F478" s="159">
        <v>2</v>
      </c>
      <c r="G478" s="212" t="s">
        <v>258</v>
      </c>
      <c r="H478" s="159" t="s">
        <v>10507</v>
      </c>
      <c r="I478" s="159">
        <v>0</v>
      </c>
      <c r="J478" s="159">
        <v>0</v>
      </c>
      <c r="K478" s="159" t="s">
        <v>299</v>
      </c>
      <c r="L478" s="66">
        <v>17</v>
      </c>
      <c r="M478" s="159">
        <v>16</v>
      </c>
      <c r="N478" s="159">
        <v>7</v>
      </c>
      <c r="O478" s="159" t="s">
        <v>282</v>
      </c>
      <c r="P478" s="159" t="s">
        <v>282</v>
      </c>
      <c r="Q478" s="159" t="s">
        <v>282</v>
      </c>
      <c r="R478" s="159" t="s">
        <v>282</v>
      </c>
      <c r="S478" s="159" t="s">
        <v>299</v>
      </c>
      <c r="T478" s="159">
        <v>17</v>
      </c>
      <c r="U478" s="159">
        <v>29.28</v>
      </c>
      <c r="V478" s="159">
        <v>6.93</v>
      </c>
      <c r="W478" s="159">
        <v>25</v>
      </c>
      <c r="X478" s="159">
        <v>29.28</v>
      </c>
      <c r="Y478" s="159">
        <v>6.93</v>
      </c>
      <c r="Z478" s="159">
        <v>25</v>
      </c>
      <c r="AA478" s="159">
        <v>7.4</v>
      </c>
      <c r="AB478" s="159">
        <v>5.08</v>
      </c>
      <c r="AC478" s="159">
        <v>25</v>
      </c>
      <c r="AD478" s="159">
        <v>7.4</v>
      </c>
      <c r="AE478" s="159">
        <v>5.08</v>
      </c>
      <c r="AF478" s="159">
        <v>25</v>
      </c>
      <c r="AG478" s="66" t="s">
        <v>282</v>
      </c>
      <c r="AH478" s="66" t="s">
        <v>282</v>
      </c>
      <c r="AI478" s="66" t="s">
        <v>282</v>
      </c>
      <c r="AJ478" s="66" t="s">
        <v>282</v>
      </c>
      <c r="AK478" s="66" t="s">
        <v>282</v>
      </c>
      <c r="AL478" s="66" t="s">
        <v>282</v>
      </c>
      <c r="AM478" s="159">
        <v>25</v>
      </c>
      <c r="AN478" s="159">
        <v>25</v>
      </c>
      <c r="AO478" s="212" t="s">
        <v>15334</v>
      </c>
      <c r="AP478" s="159" t="s">
        <v>10585</v>
      </c>
      <c r="AQ478" s="159">
        <v>0</v>
      </c>
      <c r="AR478" s="159">
        <v>0</v>
      </c>
      <c r="AS478" s="159" t="s">
        <v>299</v>
      </c>
      <c r="AT478" s="66">
        <v>17</v>
      </c>
      <c r="AU478" s="159">
        <v>19</v>
      </c>
      <c r="AV478" s="159">
        <v>7</v>
      </c>
      <c r="AW478" s="159" t="s">
        <v>282</v>
      </c>
      <c r="AX478" s="159" t="s">
        <v>282</v>
      </c>
      <c r="AY478" s="159" t="s">
        <v>282</v>
      </c>
      <c r="AZ478" s="159" t="s">
        <v>282</v>
      </c>
      <c r="BA478" s="159" t="s">
        <v>299</v>
      </c>
      <c r="BB478" s="159">
        <v>17</v>
      </c>
      <c r="BC478" s="159">
        <v>29.88</v>
      </c>
      <c r="BD478" s="159">
        <v>6.17</v>
      </c>
      <c r="BE478" s="159">
        <v>25</v>
      </c>
      <c r="BF478" s="159">
        <v>29.88</v>
      </c>
      <c r="BG478" s="159">
        <v>6.17</v>
      </c>
      <c r="BH478" s="159">
        <v>25</v>
      </c>
      <c r="BI478" s="159">
        <v>5.72</v>
      </c>
      <c r="BJ478" s="159">
        <v>2.99</v>
      </c>
      <c r="BK478" s="159">
        <v>25</v>
      </c>
      <c r="BL478" s="159">
        <v>5.72</v>
      </c>
      <c r="BM478" s="159">
        <v>2.99</v>
      </c>
      <c r="BN478" s="159">
        <v>25</v>
      </c>
      <c r="BO478" s="66" t="s">
        <v>282</v>
      </c>
      <c r="BP478" s="66" t="s">
        <v>282</v>
      </c>
      <c r="BQ478" s="66" t="s">
        <v>282</v>
      </c>
      <c r="BR478" s="66" t="s">
        <v>282</v>
      </c>
      <c r="BS478" s="66" t="s">
        <v>282</v>
      </c>
      <c r="BT478" s="66" t="s">
        <v>282</v>
      </c>
      <c r="BU478" s="159">
        <v>25</v>
      </c>
      <c r="BV478" s="159">
        <v>25</v>
      </c>
      <c r="BW478" s="159" t="s">
        <v>282</v>
      </c>
      <c r="BX478" s="159" t="s">
        <v>282</v>
      </c>
      <c r="BY478" s="159" t="s">
        <v>282</v>
      </c>
      <c r="BZ478" s="159" t="s">
        <v>282</v>
      </c>
      <c r="CA478" s="159" t="s">
        <v>282</v>
      </c>
      <c r="CB478" s="159" t="s">
        <v>282</v>
      </c>
      <c r="CC478" s="159" t="s">
        <v>282</v>
      </c>
      <c r="CD478" s="159" t="s">
        <v>282</v>
      </c>
      <c r="CE478" s="159" t="s">
        <v>282</v>
      </c>
      <c r="CF478" s="159" t="s">
        <v>282</v>
      </c>
      <c r="CG478" s="159" t="s">
        <v>282</v>
      </c>
      <c r="CH478" s="159" t="s">
        <v>282</v>
      </c>
      <c r="CI478" s="159" t="s">
        <v>282</v>
      </c>
      <c r="CJ478" s="159" t="s">
        <v>282</v>
      </c>
      <c r="CK478" s="159" t="s">
        <v>282</v>
      </c>
      <c r="CL478" s="159" t="s">
        <v>282</v>
      </c>
      <c r="CM478" s="159" t="s">
        <v>282</v>
      </c>
      <c r="CN478" s="159" t="s">
        <v>282</v>
      </c>
      <c r="CO478" s="159" t="s">
        <v>282</v>
      </c>
      <c r="CP478" s="159" t="s">
        <v>282</v>
      </c>
      <c r="CQ478" s="159" t="s">
        <v>282</v>
      </c>
      <c r="CR478" s="159" t="s">
        <v>282</v>
      </c>
      <c r="CS478" s="159" t="s">
        <v>282</v>
      </c>
      <c r="CT478" s="159" t="s">
        <v>282</v>
      </c>
      <c r="CU478" s="159" t="s">
        <v>282</v>
      </c>
      <c r="CV478" s="159" t="s">
        <v>282</v>
      </c>
      <c r="CW478" s="159" t="s">
        <v>282</v>
      </c>
      <c r="CX478" s="159" t="s">
        <v>282</v>
      </c>
      <c r="CY478" s="159" t="s">
        <v>282</v>
      </c>
      <c r="CZ478" s="159" t="s">
        <v>282</v>
      </c>
      <c r="DA478" s="159" t="s">
        <v>282</v>
      </c>
      <c r="DB478" s="159" t="s">
        <v>282</v>
      </c>
      <c r="DC478" s="159" t="s">
        <v>282</v>
      </c>
      <c r="DD478" s="159" t="s">
        <v>282</v>
      </c>
      <c r="DE478" s="159" t="s">
        <v>282</v>
      </c>
      <c r="DF478" s="159" t="s">
        <v>282</v>
      </c>
      <c r="DG478" s="159" t="s">
        <v>282</v>
      </c>
      <c r="DH478" s="159" t="s">
        <v>282</v>
      </c>
      <c r="DI478" s="159" t="s">
        <v>282</v>
      </c>
      <c r="DJ478" s="159" t="s">
        <v>282</v>
      </c>
      <c r="DK478" s="159" t="s">
        <v>282</v>
      </c>
      <c r="DL478" s="159" t="s">
        <v>282</v>
      </c>
      <c r="DM478" s="159" t="s">
        <v>282</v>
      </c>
      <c r="DN478" s="159" t="s">
        <v>282</v>
      </c>
      <c r="DO478" s="159" t="s">
        <v>282</v>
      </c>
      <c r="DP478" s="159" t="s">
        <v>282</v>
      </c>
      <c r="DQ478" s="159" t="s">
        <v>282</v>
      </c>
      <c r="DR478" s="159" t="s">
        <v>282</v>
      </c>
      <c r="DS478" s="159" t="s">
        <v>282</v>
      </c>
      <c r="DT478" s="159" t="s">
        <v>282</v>
      </c>
      <c r="DU478" s="159" t="s">
        <v>282</v>
      </c>
      <c r="DV478" s="159" t="s">
        <v>282</v>
      </c>
      <c r="DW478" s="159" t="s">
        <v>282</v>
      </c>
      <c r="DX478" s="159" t="s">
        <v>282</v>
      </c>
      <c r="DY478" s="159" t="s">
        <v>282</v>
      </c>
      <c r="DZ478" s="159" t="s">
        <v>282</v>
      </c>
      <c r="EA478" s="159" t="s">
        <v>282</v>
      </c>
      <c r="EB478" s="159" t="s">
        <v>282</v>
      </c>
      <c r="EC478" s="159" t="s">
        <v>282</v>
      </c>
      <c r="ED478" s="159" t="s">
        <v>282</v>
      </c>
      <c r="EE478" s="159" t="s">
        <v>282</v>
      </c>
      <c r="EF478" s="159" t="s">
        <v>282</v>
      </c>
      <c r="EG478" s="159" t="s">
        <v>282</v>
      </c>
      <c r="EH478" s="159" t="s">
        <v>282</v>
      </c>
      <c r="EI478" s="159" t="s">
        <v>282</v>
      </c>
      <c r="EJ478" s="159" t="s">
        <v>282</v>
      </c>
      <c r="EK478" s="159" t="s">
        <v>282</v>
      </c>
      <c r="EL478" s="159" t="s">
        <v>282</v>
      </c>
      <c r="EM478" s="159" t="s">
        <v>282</v>
      </c>
      <c r="EN478" s="159" t="s">
        <v>282</v>
      </c>
      <c r="EO478" s="159" t="s">
        <v>282</v>
      </c>
      <c r="EP478" s="159" t="s">
        <v>282</v>
      </c>
      <c r="EQ478" s="159" t="s">
        <v>282</v>
      </c>
      <c r="ER478" s="159" t="s">
        <v>282</v>
      </c>
      <c r="ES478" s="159" t="s">
        <v>282</v>
      </c>
      <c r="ET478" s="159" t="s">
        <v>282</v>
      </c>
      <c r="EU478" s="159" t="s">
        <v>282</v>
      </c>
      <c r="EV478" s="159" t="s">
        <v>282</v>
      </c>
      <c r="EW478" s="159" t="s">
        <v>282</v>
      </c>
      <c r="EX478" s="159" t="s">
        <v>282</v>
      </c>
      <c r="EY478" s="159" t="s">
        <v>282</v>
      </c>
      <c r="EZ478" s="159" t="s">
        <v>282</v>
      </c>
      <c r="FA478" s="159" t="s">
        <v>282</v>
      </c>
      <c r="FB478" s="159" t="s">
        <v>282</v>
      </c>
      <c r="FC478" s="159" t="s">
        <v>282</v>
      </c>
      <c r="FD478" s="159" t="s">
        <v>282</v>
      </c>
      <c r="FE478" s="159" t="s">
        <v>282</v>
      </c>
      <c r="FF478" s="159" t="s">
        <v>282</v>
      </c>
      <c r="FG478" s="159" t="s">
        <v>282</v>
      </c>
      <c r="FH478" s="159" t="s">
        <v>282</v>
      </c>
      <c r="FI478" s="159" t="s">
        <v>282</v>
      </c>
      <c r="FJ478" s="159" t="s">
        <v>282</v>
      </c>
      <c r="FK478" s="159" t="s">
        <v>282</v>
      </c>
      <c r="FL478" s="159" t="s">
        <v>282</v>
      </c>
      <c r="FM478" s="159" t="s">
        <v>282</v>
      </c>
      <c r="FN478" s="159" t="s">
        <v>282</v>
      </c>
      <c r="FO478" s="159" t="s">
        <v>282</v>
      </c>
      <c r="FP478" s="159" t="s">
        <v>282</v>
      </c>
      <c r="FQ478" s="159" t="s">
        <v>282</v>
      </c>
      <c r="FR478" s="159" t="s">
        <v>282</v>
      </c>
      <c r="FS478" s="159" t="s">
        <v>282</v>
      </c>
      <c r="FT478" s="159" t="s">
        <v>282</v>
      </c>
    </row>
    <row r="479" spans="1:176" x14ac:dyDescent="0.25">
      <c r="A479" s="66" t="s">
        <v>4684</v>
      </c>
      <c r="B479" s="159" t="s">
        <v>282</v>
      </c>
      <c r="C479" s="66" t="str">
        <f>IF(ISNUMBER(Severity!H480)=FALSE,Severity!F480,IF(Severity!H480&gt;=0.5,"YES","NO"))</f>
        <v>NO</v>
      </c>
      <c r="D479" s="66" t="str">
        <f>IF(ISNUMBER(Severity!I480)=FALSE,Severity!G480,IF(Severity!I480&gt;0.5,"YES","NO"))</f>
        <v>YES</v>
      </c>
      <c r="E479" s="66" t="s">
        <v>12299</v>
      </c>
      <c r="F479" s="159">
        <v>2</v>
      </c>
      <c r="G479" s="66" t="s">
        <v>763</v>
      </c>
      <c r="H479" s="159" t="s">
        <v>183</v>
      </c>
      <c r="I479" s="66" t="s">
        <v>282</v>
      </c>
      <c r="J479" s="66">
        <v>13</v>
      </c>
      <c r="K479" s="159" t="s">
        <v>743</v>
      </c>
      <c r="L479" s="159">
        <v>21</v>
      </c>
      <c r="M479" s="66">
        <v>23</v>
      </c>
      <c r="N479" s="159">
        <v>9</v>
      </c>
      <c r="O479" s="159" t="s">
        <v>282</v>
      </c>
      <c r="P479" s="66" t="s">
        <v>282</v>
      </c>
      <c r="Q479" s="66" t="s">
        <v>282</v>
      </c>
      <c r="R479" s="159" t="s">
        <v>282</v>
      </c>
      <c r="S479" s="159" t="s">
        <v>743</v>
      </c>
      <c r="T479" s="159">
        <v>21</v>
      </c>
      <c r="U479" s="66" t="s">
        <v>282</v>
      </c>
      <c r="V479" s="66" t="s">
        <v>282</v>
      </c>
      <c r="W479" s="159" t="s">
        <v>282</v>
      </c>
      <c r="X479" s="66">
        <v>18.16</v>
      </c>
      <c r="Y479" s="66">
        <v>5.08</v>
      </c>
      <c r="Z479" s="66">
        <v>31</v>
      </c>
      <c r="AA479" s="159" t="s">
        <v>282</v>
      </c>
      <c r="AB479" s="159" t="s">
        <v>282</v>
      </c>
      <c r="AC479" s="159" t="s">
        <v>282</v>
      </c>
      <c r="AD479" s="66">
        <v>6.06</v>
      </c>
      <c r="AE479" s="66">
        <v>5.6</v>
      </c>
      <c r="AF479" s="66">
        <v>31</v>
      </c>
      <c r="AG479" s="66" t="s">
        <v>282</v>
      </c>
      <c r="AH479" s="66" t="s">
        <v>282</v>
      </c>
      <c r="AI479" s="66" t="s">
        <v>282</v>
      </c>
      <c r="AJ479" s="66" t="s">
        <v>282</v>
      </c>
      <c r="AK479" s="66" t="s">
        <v>282</v>
      </c>
      <c r="AL479" s="66" t="s">
        <v>282</v>
      </c>
      <c r="AM479" s="159">
        <v>44</v>
      </c>
      <c r="AN479" s="159">
        <v>31</v>
      </c>
      <c r="AO479" s="159" t="s">
        <v>306</v>
      </c>
      <c r="AP479" s="159" t="s">
        <v>282</v>
      </c>
      <c r="AQ479" s="66" t="s">
        <v>282</v>
      </c>
      <c r="AR479" s="159">
        <v>2</v>
      </c>
      <c r="AS479" s="159" t="s">
        <v>743</v>
      </c>
      <c r="AT479" s="159">
        <v>21</v>
      </c>
      <c r="AU479" s="66">
        <v>14</v>
      </c>
      <c r="AV479" s="159">
        <v>9</v>
      </c>
      <c r="AW479" s="159" t="s">
        <v>282</v>
      </c>
      <c r="AX479" s="159" t="s">
        <v>282</v>
      </c>
      <c r="AY479" s="159" t="s">
        <v>282</v>
      </c>
      <c r="AZ479" s="159" t="s">
        <v>282</v>
      </c>
      <c r="BA479" s="159" t="s">
        <v>743</v>
      </c>
      <c r="BB479" s="159">
        <v>21</v>
      </c>
      <c r="BC479" s="66" t="s">
        <v>282</v>
      </c>
      <c r="BD479" s="66" t="s">
        <v>282</v>
      </c>
      <c r="BE479" s="159" t="s">
        <v>282</v>
      </c>
      <c r="BF479" s="66">
        <v>15.95</v>
      </c>
      <c r="BG479" s="66">
        <v>5.0199999999999996</v>
      </c>
      <c r="BH479" s="66">
        <v>43</v>
      </c>
      <c r="BI479" s="159" t="s">
        <v>282</v>
      </c>
      <c r="BJ479" s="159" t="s">
        <v>282</v>
      </c>
      <c r="BK479" s="159" t="s">
        <v>282</v>
      </c>
      <c r="BL479" s="66">
        <v>11.83</v>
      </c>
      <c r="BM479" s="66">
        <v>8.9</v>
      </c>
      <c r="BN479" s="66">
        <v>43</v>
      </c>
      <c r="BO479" s="66" t="s">
        <v>282</v>
      </c>
      <c r="BP479" s="66" t="s">
        <v>282</v>
      </c>
      <c r="BQ479" s="66" t="s">
        <v>282</v>
      </c>
      <c r="BR479" s="66" t="s">
        <v>282</v>
      </c>
      <c r="BS479" s="66" t="s">
        <v>282</v>
      </c>
      <c r="BT479" s="66" t="s">
        <v>282</v>
      </c>
      <c r="BU479" s="159">
        <v>45</v>
      </c>
      <c r="BV479" s="159">
        <v>43</v>
      </c>
      <c r="BW479" s="159" t="s">
        <v>282</v>
      </c>
      <c r="BX479" s="159" t="s">
        <v>282</v>
      </c>
      <c r="BY479" s="159" t="s">
        <v>282</v>
      </c>
      <c r="BZ479" s="159" t="s">
        <v>282</v>
      </c>
      <c r="CA479" s="159" t="s">
        <v>282</v>
      </c>
      <c r="CB479" s="159" t="s">
        <v>282</v>
      </c>
      <c r="CC479" s="159" t="s">
        <v>282</v>
      </c>
      <c r="CD479" s="159" t="s">
        <v>282</v>
      </c>
      <c r="CE479" s="159" t="s">
        <v>282</v>
      </c>
      <c r="CF479" s="159" t="s">
        <v>282</v>
      </c>
      <c r="CG479" s="159" t="s">
        <v>282</v>
      </c>
      <c r="CH479" s="159" t="s">
        <v>282</v>
      </c>
      <c r="CI479" s="159" t="s">
        <v>282</v>
      </c>
      <c r="CJ479" s="159" t="s">
        <v>282</v>
      </c>
      <c r="CK479" s="159" t="s">
        <v>282</v>
      </c>
      <c r="CL479" s="159" t="s">
        <v>282</v>
      </c>
      <c r="CM479" s="159" t="s">
        <v>282</v>
      </c>
      <c r="CN479" s="159" t="s">
        <v>282</v>
      </c>
      <c r="CO479" s="159" t="s">
        <v>282</v>
      </c>
      <c r="CP479" s="159" t="s">
        <v>282</v>
      </c>
      <c r="CQ479" s="159" t="s">
        <v>282</v>
      </c>
      <c r="CR479" s="159" t="s">
        <v>282</v>
      </c>
      <c r="CS479" s="159" t="s">
        <v>282</v>
      </c>
      <c r="CT479" s="159" t="s">
        <v>282</v>
      </c>
      <c r="CU479" s="159" t="s">
        <v>282</v>
      </c>
      <c r="CV479" s="159" t="s">
        <v>282</v>
      </c>
      <c r="CW479" s="159" t="s">
        <v>282</v>
      </c>
      <c r="CX479" s="159" t="s">
        <v>282</v>
      </c>
      <c r="CY479" s="159" t="s">
        <v>282</v>
      </c>
      <c r="CZ479" s="159" t="s">
        <v>282</v>
      </c>
      <c r="DA479" s="159" t="s">
        <v>282</v>
      </c>
      <c r="DB479" s="159" t="s">
        <v>282</v>
      </c>
      <c r="DC479" s="159" t="s">
        <v>282</v>
      </c>
      <c r="DD479" s="159" t="s">
        <v>282</v>
      </c>
      <c r="DE479" s="159" t="s">
        <v>282</v>
      </c>
      <c r="DF479" s="159" t="s">
        <v>282</v>
      </c>
      <c r="DG479" s="159" t="s">
        <v>282</v>
      </c>
      <c r="DH479" s="159" t="s">
        <v>282</v>
      </c>
      <c r="DI479" s="159" t="s">
        <v>282</v>
      </c>
      <c r="DJ479" s="159" t="s">
        <v>282</v>
      </c>
      <c r="DK479" s="159" t="s">
        <v>282</v>
      </c>
      <c r="DL479" s="159" t="s">
        <v>282</v>
      </c>
      <c r="DM479" s="159" t="s">
        <v>282</v>
      </c>
      <c r="DN479" s="159" t="s">
        <v>282</v>
      </c>
      <c r="DO479" s="159" t="s">
        <v>282</v>
      </c>
      <c r="DP479" s="159" t="s">
        <v>282</v>
      </c>
      <c r="DQ479" s="159" t="s">
        <v>282</v>
      </c>
      <c r="DR479" s="159" t="s">
        <v>282</v>
      </c>
      <c r="DS479" s="159" t="s">
        <v>282</v>
      </c>
      <c r="DT479" s="159" t="s">
        <v>282</v>
      </c>
      <c r="DU479" s="159" t="s">
        <v>282</v>
      </c>
      <c r="DV479" s="159" t="s">
        <v>282</v>
      </c>
      <c r="DW479" s="159" t="s">
        <v>282</v>
      </c>
      <c r="DX479" s="159" t="s">
        <v>282</v>
      </c>
      <c r="DY479" s="159" t="s">
        <v>282</v>
      </c>
      <c r="DZ479" s="159" t="s">
        <v>282</v>
      </c>
      <c r="EA479" s="159" t="s">
        <v>282</v>
      </c>
      <c r="EB479" s="159" t="s">
        <v>282</v>
      </c>
      <c r="EC479" s="159" t="s">
        <v>282</v>
      </c>
      <c r="ED479" s="159" t="s">
        <v>282</v>
      </c>
      <c r="EE479" s="159" t="s">
        <v>282</v>
      </c>
      <c r="EF479" s="159" t="s">
        <v>282</v>
      </c>
      <c r="EG479" s="159" t="s">
        <v>282</v>
      </c>
      <c r="EH479" s="159" t="s">
        <v>282</v>
      </c>
      <c r="EI479" s="159" t="s">
        <v>282</v>
      </c>
      <c r="EJ479" s="159" t="s">
        <v>282</v>
      </c>
      <c r="EK479" s="159" t="s">
        <v>282</v>
      </c>
      <c r="EL479" s="159" t="s">
        <v>282</v>
      </c>
      <c r="EM479" s="159" t="s">
        <v>282</v>
      </c>
      <c r="EN479" s="159" t="s">
        <v>282</v>
      </c>
      <c r="EO479" s="159" t="s">
        <v>282</v>
      </c>
      <c r="EP479" s="159" t="s">
        <v>282</v>
      </c>
      <c r="EQ479" s="159" t="s">
        <v>282</v>
      </c>
      <c r="ER479" s="159" t="s">
        <v>282</v>
      </c>
      <c r="ES479" s="159" t="s">
        <v>282</v>
      </c>
      <c r="ET479" s="159" t="s">
        <v>282</v>
      </c>
      <c r="EU479" s="159" t="s">
        <v>282</v>
      </c>
      <c r="EV479" s="159" t="s">
        <v>282</v>
      </c>
      <c r="EW479" s="159" t="s">
        <v>282</v>
      </c>
      <c r="EX479" s="159" t="s">
        <v>282</v>
      </c>
      <c r="EY479" s="159" t="s">
        <v>282</v>
      </c>
      <c r="EZ479" s="159" t="s">
        <v>282</v>
      </c>
      <c r="FA479" s="159" t="s">
        <v>282</v>
      </c>
      <c r="FB479" s="159" t="s">
        <v>282</v>
      </c>
      <c r="FC479" s="159" t="s">
        <v>282</v>
      </c>
      <c r="FD479" s="159" t="s">
        <v>282</v>
      </c>
      <c r="FE479" s="159" t="s">
        <v>282</v>
      </c>
      <c r="FF479" s="159" t="s">
        <v>282</v>
      </c>
      <c r="FG479" s="159" t="s">
        <v>282</v>
      </c>
      <c r="FH479" s="159" t="s">
        <v>282</v>
      </c>
      <c r="FI479" s="159" t="s">
        <v>282</v>
      </c>
      <c r="FJ479" s="159" t="s">
        <v>282</v>
      </c>
      <c r="FK479" s="159" t="s">
        <v>282</v>
      </c>
      <c r="FL479" s="159" t="s">
        <v>282</v>
      </c>
      <c r="FM479" s="159" t="s">
        <v>282</v>
      </c>
      <c r="FN479" s="159" t="s">
        <v>282</v>
      </c>
      <c r="FO479" s="159" t="s">
        <v>282</v>
      </c>
      <c r="FP479" s="159" t="s">
        <v>282</v>
      </c>
      <c r="FQ479" s="159" t="s">
        <v>282</v>
      </c>
      <c r="FR479" s="159" t="s">
        <v>282</v>
      </c>
      <c r="FS479" s="159" t="s">
        <v>282</v>
      </c>
      <c r="FT479" s="159" t="s">
        <v>282</v>
      </c>
    </row>
    <row r="480" spans="1:176" x14ac:dyDescent="0.25">
      <c r="A480" s="66" t="s">
        <v>16966</v>
      </c>
      <c r="B480" s="159" t="s">
        <v>282</v>
      </c>
      <c r="C480" s="66" t="str">
        <f>IF(ISNUMBER(Severity!H481)=FALSE,Severity!F481,IF(Severity!H481&gt;=0.5,"YES","NO"))</f>
        <v>NO</v>
      </c>
      <c r="D480" s="66" t="str">
        <f>IF(ISNUMBER(Severity!I481)=FALSE,Severity!G481,IF(Severity!I481&gt;0.5,"YES","NO"))</f>
        <v>YES</v>
      </c>
      <c r="E480" s="159">
        <v>8</v>
      </c>
      <c r="F480" s="159">
        <v>2</v>
      </c>
      <c r="G480" s="66" t="s">
        <v>14274</v>
      </c>
      <c r="H480" s="159" t="s">
        <v>182</v>
      </c>
      <c r="I480" s="66" t="s">
        <v>282</v>
      </c>
      <c r="J480" s="159" t="s">
        <v>282</v>
      </c>
      <c r="K480" s="159" t="s">
        <v>282</v>
      </c>
      <c r="L480" s="159" t="s">
        <v>282</v>
      </c>
      <c r="M480" s="159" t="s">
        <v>282</v>
      </c>
      <c r="N480" s="159" t="s">
        <v>282</v>
      </c>
      <c r="O480" s="159" t="s">
        <v>282</v>
      </c>
      <c r="P480" s="159" t="s">
        <v>282</v>
      </c>
      <c r="Q480" s="159" t="s">
        <v>282</v>
      </c>
      <c r="R480" s="159" t="s">
        <v>282</v>
      </c>
      <c r="S480" s="159" t="s">
        <v>435</v>
      </c>
      <c r="T480" s="159">
        <v>21</v>
      </c>
      <c r="U480" s="159" t="s">
        <v>282</v>
      </c>
      <c r="V480" s="159" t="s">
        <v>282</v>
      </c>
      <c r="W480" s="159" t="s">
        <v>282</v>
      </c>
      <c r="X480" s="159">
        <v>13.8</v>
      </c>
      <c r="Y480" s="159">
        <v>8.59</v>
      </c>
      <c r="Z480" s="159">
        <v>15</v>
      </c>
      <c r="AA480" s="159" t="s">
        <v>282</v>
      </c>
      <c r="AB480" s="159" t="s">
        <v>282</v>
      </c>
      <c r="AC480" s="159" t="s">
        <v>282</v>
      </c>
      <c r="AD480" s="66">
        <v>8.73</v>
      </c>
      <c r="AE480" s="66">
        <v>6.05</v>
      </c>
      <c r="AF480" s="66">
        <v>15</v>
      </c>
      <c r="AG480" s="159" t="s">
        <v>282</v>
      </c>
      <c r="AH480" s="159" t="s">
        <v>282</v>
      </c>
      <c r="AI480" s="159" t="s">
        <v>282</v>
      </c>
      <c r="AJ480" s="159" t="s">
        <v>282</v>
      </c>
      <c r="AK480" s="159" t="s">
        <v>282</v>
      </c>
      <c r="AL480" s="159" t="s">
        <v>282</v>
      </c>
      <c r="AM480" s="159" t="s">
        <v>282</v>
      </c>
      <c r="AN480" s="159">
        <v>15</v>
      </c>
      <c r="AO480" s="159" t="s">
        <v>682</v>
      </c>
      <c r="AP480" s="159" t="s">
        <v>182</v>
      </c>
      <c r="AQ480" s="159" t="s">
        <v>282</v>
      </c>
      <c r="AR480" s="159" t="s">
        <v>282</v>
      </c>
      <c r="AS480" s="159" t="s">
        <v>282</v>
      </c>
      <c r="AT480" s="159" t="s">
        <v>282</v>
      </c>
      <c r="AU480" s="159" t="s">
        <v>282</v>
      </c>
      <c r="AV480" s="159" t="s">
        <v>282</v>
      </c>
      <c r="AW480" s="159" t="s">
        <v>282</v>
      </c>
      <c r="AX480" s="159" t="s">
        <v>282</v>
      </c>
      <c r="AY480" s="159" t="s">
        <v>282</v>
      </c>
      <c r="AZ480" s="159" t="s">
        <v>282</v>
      </c>
      <c r="BA480" s="159" t="s">
        <v>435</v>
      </c>
      <c r="BB480" s="159">
        <v>21</v>
      </c>
      <c r="BC480" s="159" t="s">
        <v>282</v>
      </c>
      <c r="BD480" s="159" t="s">
        <v>282</v>
      </c>
      <c r="BE480" s="159" t="s">
        <v>282</v>
      </c>
      <c r="BF480" s="159">
        <v>14.69</v>
      </c>
      <c r="BG480" s="159">
        <v>13.07</v>
      </c>
      <c r="BH480" s="159">
        <v>13</v>
      </c>
      <c r="BI480" s="159" t="s">
        <v>282</v>
      </c>
      <c r="BJ480" s="159" t="s">
        <v>282</v>
      </c>
      <c r="BK480" s="159" t="s">
        <v>282</v>
      </c>
      <c r="BL480" s="66">
        <v>10.15</v>
      </c>
      <c r="BM480" s="66">
        <v>7.35</v>
      </c>
      <c r="BN480" s="66">
        <v>13</v>
      </c>
      <c r="BO480" s="159" t="s">
        <v>282</v>
      </c>
      <c r="BP480" s="159" t="s">
        <v>282</v>
      </c>
      <c r="BQ480" s="159" t="s">
        <v>282</v>
      </c>
      <c r="BR480" s="159" t="s">
        <v>282</v>
      </c>
      <c r="BS480" s="159" t="s">
        <v>282</v>
      </c>
      <c r="BT480" s="159" t="s">
        <v>282</v>
      </c>
      <c r="BU480" s="159" t="s">
        <v>282</v>
      </c>
      <c r="BV480" s="159">
        <v>13</v>
      </c>
      <c r="BW480" s="159" t="s">
        <v>282</v>
      </c>
      <c r="BX480" s="159" t="s">
        <v>282</v>
      </c>
      <c r="BY480" s="159" t="s">
        <v>282</v>
      </c>
      <c r="BZ480" s="159" t="s">
        <v>282</v>
      </c>
      <c r="CA480" s="159" t="s">
        <v>282</v>
      </c>
      <c r="CB480" s="159" t="s">
        <v>282</v>
      </c>
      <c r="CC480" s="159" t="s">
        <v>282</v>
      </c>
      <c r="CD480" s="159" t="s">
        <v>282</v>
      </c>
      <c r="CE480" s="159" t="s">
        <v>282</v>
      </c>
      <c r="CF480" s="159" t="s">
        <v>282</v>
      </c>
      <c r="CG480" s="159" t="s">
        <v>282</v>
      </c>
      <c r="CH480" s="159" t="s">
        <v>282</v>
      </c>
      <c r="CI480" s="159" t="s">
        <v>282</v>
      </c>
      <c r="CJ480" s="159" t="s">
        <v>282</v>
      </c>
      <c r="CK480" s="159" t="s">
        <v>282</v>
      </c>
      <c r="CL480" s="159" t="s">
        <v>282</v>
      </c>
      <c r="CM480" s="159" t="s">
        <v>282</v>
      </c>
      <c r="CN480" s="159" t="s">
        <v>282</v>
      </c>
      <c r="CO480" s="159" t="s">
        <v>282</v>
      </c>
      <c r="CP480" s="159" t="s">
        <v>282</v>
      </c>
      <c r="CQ480" s="159" t="s">
        <v>282</v>
      </c>
      <c r="CR480" s="159" t="s">
        <v>282</v>
      </c>
      <c r="CS480" s="159" t="s">
        <v>282</v>
      </c>
      <c r="CT480" s="159" t="s">
        <v>282</v>
      </c>
      <c r="CU480" s="159" t="s">
        <v>282</v>
      </c>
      <c r="CV480" s="159" t="s">
        <v>282</v>
      </c>
      <c r="CW480" s="159" t="s">
        <v>282</v>
      </c>
      <c r="CX480" s="159" t="s">
        <v>282</v>
      </c>
      <c r="CY480" s="159" t="s">
        <v>282</v>
      </c>
      <c r="CZ480" s="159" t="s">
        <v>282</v>
      </c>
      <c r="DA480" s="159" t="s">
        <v>282</v>
      </c>
      <c r="DB480" s="159" t="s">
        <v>282</v>
      </c>
      <c r="DC480" s="159" t="s">
        <v>282</v>
      </c>
      <c r="DD480" s="159" t="s">
        <v>282</v>
      </c>
      <c r="DE480" s="159" t="s">
        <v>282</v>
      </c>
      <c r="DF480" s="159" t="s">
        <v>282</v>
      </c>
      <c r="DG480" s="159" t="s">
        <v>282</v>
      </c>
      <c r="DH480" s="159" t="s">
        <v>282</v>
      </c>
      <c r="DI480" s="159" t="s">
        <v>282</v>
      </c>
      <c r="DJ480" s="159" t="s">
        <v>282</v>
      </c>
      <c r="DK480" s="159" t="s">
        <v>282</v>
      </c>
      <c r="DL480" s="159" t="s">
        <v>282</v>
      </c>
      <c r="DM480" s="159" t="s">
        <v>282</v>
      </c>
      <c r="DN480" s="159" t="s">
        <v>282</v>
      </c>
      <c r="DO480" s="159" t="s">
        <v>282</v>
      </c>
      <c r="DP480" s="159" t="s">
        <v>282</v>
      </c>
      <c r="DQ480" s="159" t="s">
        <v>282</v>
      </c>
      <c r="DR480" s="159" t="s">
        <v>282</v>
      </c>
      <c r="DS480" s="159" t="s">
        <v>282</v>
      </c>
      <c r="DT480" s="159" t="s">
        <v>282</v>
      </c>
      <c r="DU480" s="159" t="s">
        <v>282</v>
      </c>
      <c r="DV480" s="159" t="s">
        <v>282</v>
      </c>
      <c r="DW480" s="159" t="s">
        <v>282</v>
      </c>
      <c r="DX480" s="159" t="s">
        <v>282</v>
      </c>
      <c r="DY480" s="159" t="s">
        <v>282</v>
      </c>
      <c r="DZ480" s="159" t="s">
        <v>282</v>
      </c>
      <c r="EA480" s="159" t="s">
        <v>282</v>
      </c>
      <c r="EB480" s="159" t="s">
        <v>282</v>
      </c>
      <c r="EC480" s="159" t="s">
        <v>282</v>
      </c>
      <c r="ED480" s="159" t="s">
        <v>282</v>
      </c>
      <c r="EE480" s="159" t="s">
        <v>282</v>
      </c>
      <c r="EF480" s="159" t="s">
        <v>282</v>
      </c>
      <c r="EG480" s="159" t="s">
        <v>282</v>
      </c>
      <c r="EH480" s="159" t="s">
        <v>282</v>
      </c>
      <c r="EI480" s="159" t="s">
        <v>282</v>
      </c>
      <c r="EJ480" s="159" t="s">
        <v>282</v>
      </c>
      <c r="EK480" s="159" t="s">
        <v>282</v>
      </c>
      <c r="EL480" s="159" t="s">
        <v>282</v>
      </c>
      <c r="EM480" s="159" t="s">
        <v>282</v>
      </c>
      <c r="EN480" s="159" t="s">
        <v>282</v>
      </c>
      <c r="EO480" s="159" t="s">
        <v>282</v>
      </c>
      <c r="EP480" s="159" t="s">
        <v>282</v>
      </c>
      <c r="EQ480" s="159" t="s">
        <v>282</v>
      </c>
      <c r="ER480" s="159" t="s">
        <v>282</v>
      </c>
      <c r="ES480" s="159" t="s">
        <v>282</v>
      </c>
      <c r="ET480" s="159" t="s">
        <v>282</v>
      </c>
      <c r="EU480" s="159" t="s">
        <v>282</v>
      </c>
      <c r="EV480" s="159" t="s">
        <v>282</v>
      </c>
      <c r="EW480" s="159" t="s">
        <v>282</v>
      </c>
      <c r="EX480" s="159" t="s">
        <v>282</v>
      </c>
      <c r="EY480" s="159" t="s">
        <v>282</v>
      </c>
      <c r="EZ480" s="159" t="s">
        <v>282</v>
      </c>
      <c r="FA480" s="159" t="s">
        <v>282</v>
      </c>
      <c r="FB480" s="159" t="s">
        <v>282</v>
      </c>
      <c r="FC480" s="159" t="s">
        <v>282</v>
      </c>
      <c r="FD480" s="159" t="s">
        <v>282</v>
      </c>
      <c r="FE480" s="159" t="s">
        <v>282</v>
      </c>
      <c r="FF480" s="159" t="s">
        <v>282</v>
      </c>
      <c r="FG480" s="159" t="s">
        <v>282</v>
      </c>
      <c r="FH480" s="159" t="s">
        <v>282</v>
      </c>
      <c r="FI480" s="159" t="s">
        <v>282</v>
      </c>
      <c r="FJ480" s="159" t="s">
        <v>282</v>
      </c>
      <c r="FK480" s="159" t="s">
        <v>282</v>
      </c>
      <c r="FL480" s="159" t="s">
        <v>282</v>
      </c>
      <c r="FM480" s="159" t="s">
        <v>282</v>
      </c>
      <c r="FN480" s="159" t="s">
        <v>282</v>
      </c>
      <c r="FO480" s="159" t="s">
        <v>282</v>
      </c>
      <c r="FP480" s="159" t="s">
        <v>282</v>
      </c>
      <c r="FQ480" s="159" t="s">
        <v>282</v>
      </c>
      <c r="FR480" s="159" t="s">
        <v>282</v>
      </c>
      <c r="FS480" s="159" t="s">
        <v>282</v>
      </c>
      <c r="FT480" s="159" t="s">
        <v>282</v>
      </c>
    </row>
    <row r="481" spans="1:176" x14ac:dyDescent="0.25">
      <c r="A481" s="212" t="s">
        <v>7635</v>
      </c>
      <c r="B481" s="159" t="s">
        <v>15343</v>
      </c>
      <c r="C481" s="66" t="str">
        <f>IF(ISNUMBER(Severity!H482)=FALSE,Severity!F482,IF(Severity!H482&gt;=0.5,"YES","NO"))</f>
        <v>YES</v>
      </c>
      <c r="D481" s="66" t="str">
        <f>IF(ISNUMBER(Severity!I482)=FALSE,Severity!G482,IF(Severity!I482&gt;0.5,"YES","NO"))</f>
        <v>NO</v>
      </c>
      <c r="E481" s="159">
        <v>6</v>
      </c>
      <c r="F481" s="159">
        <v>2</v>
      </c>
      <c r="G481" s="159" t="s">
        <v>256</v>
      </c>
      <c r="H481" s="159" t="s">
        <v>10507</v>
      </c>
      <c r="I481" s="159">
        <v>2</v>
      </c>
      <c r="J481" s="159">
        <v>8</v>
      </c>
      <c r="K481" s="159" t="s">
        <v>282</v>
      </c>
      <c r="L481" s="159" t="s">
        <v>282</v>
      </c>
      <c r="M481" s="159" t="s">
        <v>282</v>
      </c>
      <c r="N481" s="159" t="s">
        <v>282</v>
      </c>
      <c r="O481" s="159" t="s">
        <v>299</v>
      </c>
      <c r="P481" s="159">
        <v>21</v>
      </c>
      <c r="Q481" s="159">
        <v>11</v>
      </c>
      <c r="R481" s="159">
        <v>50</v>
      </c>
      <c r="S481" s="159" t="s">
        <v>299</v>
      </c>
      <c r="T481" s="159">
        <v>21</v>
      </c>
      <c r="U481" s="66" t="s">
        <v>282</v>
      </c>
      <c r="V481" s="159" t="s">
        <v>282</v>
      </c>
      <c r="W481" s="159" t="s">
        <v>282</v>
      </c>
      <c r="X481" s="66">
        <v>27.9</v>
      </c>
      <c r="Y481" s="159" t="s">
        <v>282</v>
      </c>
      <c r="Z481" s="66">
        <v>22</v>
      </c>
      <c r="AA481" s="159" t="s">
        <v>282</v>
      </c>
      <c r="AB481" s="159" t="s">
        <v>282</v>
      </c>
      <c r="AC481" s="159" t="s">
        <v>282</v>
      </c>
      <c r="AD481" s="159" t="s">
        <v>282</v>
      </c>
      <c r="AE481" s="159" t="s">
        <v>282</v>
      </c>
      <c r="AF481" s="159" t="s">
        <v>282</v>
      </c>
      <c r="AG481" s="159" t="s">
        <v>282</v>
      </c>
      <c r="AH481" s="159" t="s">
        <v>282</v>
      </c>
      <c r="AI481" s="159" t="s">
        <v>282</v>
      </c>
      <c r="AJ481" s="293">
        <v>-13.36</v>
      </c>
      <c r="AK481" s="66">
        <v>7.93</v>
      </c>
      <c r="AL481" s="66">
        <v>22</v>
      </c>
      <c r="AM481" s="159">
        <v>25</v>
      </c>
      <c r="AN481" s="159">
        <v>17</v>
      </c>
      <c r="AO481" s="159" t="s">
        <v>790</v>
      </c>
      <c r="AP481" s="159" t="s">
        <v>10507</v>
      </c>
      <c r="AQ481" s="159">
        <v>0</v>
      </c>
      <c r="AR481" s="159">
        <v>10</v>
      </c>
      <c r="AS481" s="159" t="s">
        <v>282</v>
      </c>
      <c r="AT481" s="159" t="s">
        <v>282</v>
      </c>
      <c r="AU481" s="159" t="s">
        <v>282</v>
      </c>
      <c r="AV481" s="159" t="s">
        <v>282</v>
      </c>
      <c r="AW481" s="159" t="s">
        <v>299</v>
      </c>
      <c r="AX481" s="159">
        <v>21</v>
      </c>
      <c r="AY481" s="159">
        <v>8</v>
      </c>
      <c r="AZ481" s="159">
        <v>50</v>
      </c>
      <c r="BA481" s="159" t="s">
        <v>299</v>
      </c>
      <c r="BB481" s="159">
        <v>21</v>
      </c>
      <c r="BC481" s="66" t="s">
        <v>282</v>
      </c>
      <c r="BD481" s="159" t="s">
        <v>282</v>
      </c>
      <c r="BE481" s="159" t="s">
        <v>282</v>
      </c>
      <c r="BF481" s="66">
        <v>27.5</v>
      </c>
      <c r="BG481" s="159" t="s">
        <v>282</v>
      </c>
      <c r="BH481" s="66">
        <v>21</v>
      </c>
      <c r="BI481" s="159" t="s">
        <v>282</v>
      </c>
      <c r="BJ481" s="159" t="s">
        <v>282</v>
      </c>
      <c r="BK481" s="159" t="s">
        <v>282</v>
      </c>
      <c r="BL481" s="159" t="s">
        <v>282</v>
      </c>
      <c r="BM481" s="159" t="s">
        <v>282</v>
      </c>
      <c r="BN481" s="159" t="s">
        <v>282</v>
      </c>
      <c r="BO481" s="159" t="s">
        <v>282</v>
      </c>
      <c r="BP481" s="159" t="s">
        <v>282</v>
      </c>
      <c r="BQ481" s="159" t="s">
        <v>282</v>
      </c>
      <c r="BR481" s="293">
        <v>-11.33</v>
      </c>
      <c r="BS481" s="66">
        <v>7.93</v>
      </c>
      <c r="BT481" s="66">
        <v>21</v>
      </c>
      <c r="BU481" s="159">
        <v>25</v>
      </c>
      <c r="BV481" s="159">
        <v>15</v>
      </c>
      <c r="BW481" s="159" t="s">
        <v>282</v>
      </c>
      <c r="BX481" s="159" t="s">
        <v>282</v>
      </c>
      <c r="BY481" s="159" t="s">
        <v>282</v>
      </c>
      <c r="BZ481" s="159" t="s">
        <v>282</v>
      </c>
      <c r="CA481" s="159" t="s">
        <v>282</v>
      </c>
      <c r="CB481" s="159" t="s">
        <v>282</v>
      </c>
      <c r="CC481" s="159" t="s">
        <v>282</v>
      </c>
      <c r="CD481" s="159" t="s">
        <v>282</v>
      </c>
      <c r="CE481" s="159" t="s">
        <v>282</v>
      </c>
      <c r="CF481" s="159" t="s">
        <v>282</v>
      </c>
      <c r="CG481" s="159" t="s">
        <v>282</v>
      </c>
      <c r="CH481" s="159" t="s">
        <v>282</v>
      </c>
      <c r="CI481" s="159" t="s">
        <v>282</v>
      </c>
      <c r="CJ481" s="159" t="s">
        <v>282</v>
      </c>
      <c r="CK481" s="159" t="s">
        <v>282</v>
      </c>
      <c r="CL481" s="159" t="s">
        <v>282</v>
      </c>
      <c r="CM481" s="159" t="s">
        <v>282</v>
      </c>
      <c r="CN481" s="159" t="s">
        <v>282</v>
      </c>
      <c r="CO481" s="159" t="s">
        <v>282</v>
      </c>
      <c r="CP481" s="159" t="s">
        <v>282</v>
      </c>
      <c r="CQ481" s="159" t="s">
        <v>282</v>
      </c>
      <c r="CR481" s="159" t="s">
        <v>282</v>
      </c>
      <c r="CS481" s="159" t="s">
        <v>282</v>
      </c>
      <c r="CT481" s="159" t="s">
        <v>282</v>
      </c>
      <c r="CU481" s="159" t="s">
        <v>282</v>
      </c>
      <c r="CV481" s="159" t="s">
        <v>282</v>
      </c>
      <c r="CW481" s="159" t="s">
        <v>282</v>
      </c>
      <c r="CX481" s="159" t="s">
        <v>282</v>
      </c>
      <c r="CY481" s="159" t="s">
        <v>282</v>
      </c>
      <c r="CZ481" s="159" t="s">
        <v>282</v>
      </c>
      <c r="DA481" s="159" t="s">
        <v>282</v>
      </c>
      <c r="DB481" s="159" t="s">
        <v>282</v>
      </c>
      <c r="DC481" s="159" t="s">
        <v>282</v>
      </c>
      <c r="DD481" s="159" t="s">
        <v>282</v>
      </c>
      <c r="DE481" s="159" t="s">
        <v>282</v>
      </c>
      <c r="DF481" s="159" t="s">
        <v>282</v>
      </c>
      <c r="DG481" s="159" t="s">
        <v>282</v>
      </c>
      <c r="DH481" s="159" t="s">
        <v>282</v>
      </c>
      <c r="DI481" s="159" t="s">
        <v>282</v>
      </c>
      <c r="DJ481" s="159" t="s">
        <v>282</v>
      </c>
      <c r="DK481" s="159" t="s">
        <v>282</v>
      </c>
      <c r="DL481" s="159" t="s">
        <v>282</v>
      </c>
      <c r="DM481" s="159" t="s">
        <v>282</v>
      </c>
      <c r="DN481" s="159" t="s">
        <v>282</v>
      </c>
      <c r="DO481" s="159" t="s">
        <v>282</v>
      </c>
      <c r="DP481" s="159" t="s">
        <v>282</v>
      </c>
      <c r="DQ481" s="159" t="s">
        <v>282</v>
      </c>
      <c r="DR481" s="159" t="s">
        <v>282</v>
      </c>
      <c r="DS481" s="159" t="s">
        <v>282</v>
      </c>
      <c r="DT481" s="159" t="s">
        <v>282</v>
      </c>
      <c r="DU481" s="159" t="s">
        <v>282</v>
      </c>
      <c r="DV481" s="159" t="s">
        <v>282</v>
      </c>
      <c r="DW481" s="159" t="s">
        <v>282</v>
      </c>
      <c r="DX481" s="159" t="s">
        <v>282</v>
      </c>
      <c r="DY481" s="159" t="s">
        <v>282</v>
      </c>
      <c r="DZ481" s="159" t="s">
        <v>282</v>
      </c>
      <c r="EA481" s="159" t="s">
        <v>282</v>
      </c>
      <c r="EB481" s="159" t="s">
        <v>282</v>
      </c>
      <c r="EC481" s="159" t="s">
        <v>282</v>
      </c>
      <c r="ED481" s="159" t="s">
        <v>282</v>
      </c>
      <c r="EE481" s="159" t="s">
        <v>282</v>
      </c>
      <c r="EF481" s="159" t="s">
        <v>282</v>
      </c>
      <c r="EG481" s="159" t="s">
        <v>282</v>
      </c>
      <c r="EH481" s="159" t="s">
        <v>282</v>
      </c>
      <c r="EI481" s="159" t="s">
        <v>282</v>
      </c>
      <c r="EJ481" s="159" t="s">
        <v>282</v>
      </c>
      <c r="EK481" s="159" t="s">
        <v>282</v>
      </c>
      <c r="EL481" s="159" t="s">
        <v>282</v>
      </c>
      <c r="EM481" s="159" t="s">
        <v>282</v>
      </c>
      <c r="EN481" s="159" t="s">
        <v>282</v>
      </c>
      <c r="EO481" s="159" t="s">
        <v>282</v>
      </c>
      <c r="EP481" s="159" t="s">
        <v>282</v>
      </c>
      <c r="EQ481" s="159" t="s">
        <v>282</v>
      </c>
      <c r="ER481" s="159" t="s">
        <v>282</v>
      </c>
      <c r="ES481" s="159" t="s">
        <v>282</v>
      </c>
      <c r="ET481" s="159" t="s">
        <v>282</v>
      </c>
      <c r="EU481" s="159" t="s">
        <v>282</v>
      </c>
      <c r="EV481" s="159" t="s">
        <v>282</v>
      </c>
      <c r="EW481" s="159" t="s">
        <v>282</v>
      </c>
      <c r="EX481" s="159" t="s">
        <v>282</v>
      </c>
      <c r="EY481" s="159" t="s">
        <v>282</v>
      </c>
      <c r="EZ481" s="159" t="s">
        <v>282</v>
      </c>
      <c r="FA481" s="159" t="s">
        <v>282</v>
      </c>
      <c r="FB481" s="159" t="s">
        <v>282</v>
      </c>
      <c r="FC481" s="159" t="s">
        <v>282</v>
      </c>
      <c r="FD481" s="159" t="s">
        <v>282</v>
      </c>
      <c r="FE481" s="159" t="s">
        <v>282</v>
      </c>
      <c r="FF481" s="159" t="s">
        <v>282</v>
      </c>
      <c r="FG481" s="159" t="s">
        <v>282</v>
      </c>
      <c r="FH481" s="159" t="s">
        <v>282</v>
      </c>
      <c r="FI481" s="159" t="s">
        <v>282</v>
      </c>
      <c r="FJ481" s="159" t="s">
        <v>282</v>
      </c>
      <c r="FK481" s="159" t="s">
        <v>282</v>
      </c>
      <c r="FL481" s="159" t="s">
        <v>282</v>
      </c>
      <c r="FM481" s="159" t="s">
        <v>282</v>
      </c>
      <c r="FN481" s="159" t="s">
        <v>282</v>
      </c>
      <c r="FO481" s="159" t="s">
        <v>282</v>
      </c>
      <c r="FP481" s="159" t="s">
        <v>282</v>
      </c>
      <c r="FQ481" s="159" t="s">
        <v>282</v>
      </c>
      <c r="FR481" s="159" t="s">
        <v>282</v>
      </c>
      <c r="FS481" s="159" t="s">
        <v>282</v>
      </c>
      <c r="FT481" s="159" t="s">
        <v>282</v>
      </c>
    </row>
    <row r="482" spans="1:176" x14ac:dyDescent="0.25">
      <c r="A482" s="212" t="s">
        <v>7637</v>
      </c>
      <c r="B482" s="159" t="s">
        <v>15345</v>
      </c>
      <c r="C482" s="66" t="str">
        <f>IF(ISNUMBER(Severity!H483)=FALSE,Severity!F483,IF(Severity!H483&gt;=0.5,"YES","NO"))</f>
        <v>YES</v>
      </c>
      <c r="D482" s="66" t="str">
        <f>IF(ISNUMBER(Severity!I483)=FALSE,Severity!G483,IF(Severity!I483&gt;0.5,"YES","NO"))</f>
        <v>NO</v>
      </c>
      <c r="E482" s="159">
        <v>6</v>
      </c>
      <c r="F482" s="159">
        <v>2</v>
      </c>
      <c r="G482" s="159" t="s">
        <v>256</v>
      </c>
      <c r="H482" s="159" t="s">
        <v>10507</v>
      </c>
      <c r="I482" s="159">
        <v>6</v>
      </c>
      <c r="J482" s="159">
        <v>7</v>
      </c>
      <c r="K482" s="159" t="s">
        <v>282</v>
      </c>
      <c r="L482" s="159" t="s">
        <v>282</v>
      </c>
      <c r="M482" s="159" t="s">
        <v>282</v>
      </c>
      <c r="N482" s="159" t="s">
        <v>282</v>
      </c>
      <c r="O482" s="159" t="s">
        <v>282</v>
      </c>
      <c r="P482" s="159" t="s">
        <v>282</v>
      </c>
      <c r="Q482" s="159" t="s">
        <v>282</v>
      </c>
      <c r="R482" s="159" t="s">
        <v>282</v>
      </c>
      <c r="S482" s="159" t="s">
        <v>299</v>
      </c>
      <c r="T482" s="159">
        <v>17</v>
      </c>
      <c r="U482" s="159">
        <v>22.8</v>
      </c>
      <c r="V482" s="159" t="s">
        <v>282</v>
      </c>
      <c r="W482" s="159">
        <v>19</v>
      </c>
      <c r="X482" s="66" t="s">
        <v>282</v>
      </c>
      <c r="Y482" s="159" t="s">
        <v>282</v>
      </c>
      <c r="Z482" s="159" t="s">
        <v>282</v>
      </c>
      <c r="AA482" s="159">
        <v>13.7</v>
      </c>
      <c r="AB482" s="159">
        <v>5.61</v>
      </c>
      <c r="AC482" s="159">
        <v>19</v>
      </c>
      <c r="AD482" s="159" t="s">
        <v>282</v>
      </c>
      <c r="AE482" s="159" t="s">
        <v>282</v>
      </c>
      <c r="AF482" s="159" t="s">
        <v>282</v>
      </c>
      <c r="AG482" s="159" t="s">
        <v>282</v>
      </c>
      <c r="AH482" s="159" t="s">
        <v>282</v>
      </c>
      <c r="AI482" s="159" t="s">
        <v>282</v>
      </c>
      <c r="AJ482" s="159" t="s">
        <v>282</v>
      </c>
      <c r="AK482" s="159" t="s">
        <v>282</v>
      </c>
      <c r="AL482" s="159" t="s">
        <v>282</v>
      </c>
      <c r="AM482" s="159">
        <v>19</v>
      </c>
      <c r="AN482" s="159">
        <v>12</v>
      </c>
      <c r="AO482" s="159" t="s">
        <v>790</v>
      </c>
      <c r="AP482" s="159" t="s">
        <v>10507</v>
      </c>
      <c r="AQ482" s="159">
        <v>1</v>
      </c>
      <c r="AR482" s="159">
        <v>4</v>
      </c>
      <c r="AS482" s="159" t="s">
        <v>282</v>
      </c>
      <c r="AT482" s="159" t="s">
        <v>282</v>
      </c>
      <c r="AU482" s="159" t="s">
        <v>282</v>
      </c>
      <c r="AV482" s="159" t="s">
        <v>282</v>
      </c>
      <c r="AW482" s="159" t="s">
        <v>282</v>
      </c>
      <c r="AX482" s="159" t="s">
        <v>282</v>
      </c>
      <c r="AY482" s="159" t="s">
        <v>282</v>
      </c>
      <c r="AZ482" s="159" t="s">
        <v>282</v>
      </c>
      <c r="BA482" s="159" t="s">
        <v>299</v>
      </c>
      <c r="BB482" s="159">
        <v>17</v>
      </c>
      <c r="BC482" s="159">
        <v>22.3</v>
      </c>
      <c r="BD482" s="159" t="s">
        <v>282</v>
      </c>
      <c r="BE482" s="159">
        <v>10</v>
      </c>
      <c r="BF482" s="66" t="s">
        <v>282</v>
      </c>
      <c r="BG482" s="159" t="s">
        <v>282</v>
      </c>
      <c r="BH482" s="159" t="s">
        <v>282</v>
      </c>
      <c r="BI482" s="159">
        <v>15.6</v>
      </c>
      <c r="BJ482" s="159">
        <v>5.61</v>
      </c>
      <c r="BK482" s="159">
        <v>10</v>
      </c>
      <c r="BL482" s="159" t="s">
        <v>282</v>
      </c>
      <c r="BM482" s="159" t="s">
        <v>282</v>
      </c>
      <c r="BN482" s="159" t="s">
        <v>282</v>
      </c>
      <c r="BO482" s="159" t="s">
        <v>282</v>
      </c>
      <c r="BP482" s="159" t="s">
        <v>282</v>
      </c>
      <c r="BQ482" s="159" t="s">
        <v>282</v>
      </c>
      <c r="BR482" s="159" t="s">
        <v>282</v>
      </c>
      <c r="BS482" s="159" t="s">
        <v>282</v>
      </c>
      <c r="BT482" s="159" t="s">
        <v>282</v>
      </c>
      <c r="BU482" s="159">
        <v>10</v>
      </c>
      <c r="BV482" s="159">
        <v>6</v>
      </c>
      <c r="BW482" s="159" t="s">
        <v>282</v>
      </c>
      <c r="BX482" s="159" t="s">
        <v>282</v>
      </c>
      <c r="BY482" s="159" t="s">
        <v>282</v>
      </c>
      <c r="BZ482" s="159" t="s">
        <v>282</v>
      </c>
      <c r="CA482" s="159" t="s">
        <v>282</v>
      </c>
      <c r="CB482" s="159" t="s">
        <v>282</v>
      </c>
      <c r="CC482" s="159" t="s">
        <v>282</v>
      </c>
      <c r="CD482" s="159" t="s">
        <v>282</v>
      </c>
      <c r="CE482" s="159" t="s">
        <v>282</v>
      </c>
      <c r="CF482" s="159" t="s">
        <v>282</v>
      </c>
      <c r="CG482" s="159" t="s">
        <v>282</v>
      </c>
      <c r="CH482" s="159" t="s">
        <v>282</v>
      </c>
      <c r="CI482" s="159" t="s">
        <v>282</v>
      </c>
      <c r="CJ482" s="159" t="s">
        <v>282</v>
      </c>
      <c r="CK482" s="159" t="s">
        <v>282</v>
      </c>
      <c r="CL482" s="159" t="s">
        <v>282</v>
      </c>
      <c r="CM482" s="159" t="s">
        <v>282</v>
      </c>
      <c r="CN482" s="159" t="s">
        <v>282</v>
      </c>
      <c r="CO482" s="159" t="s">
        <v>282</v>
      </c>
      <c r="CP482" s="159" t="s">
        <v>282</v>
      </c>
      <c r="CQ482" s="159" t="s">
        <v>282</v>
      </c>
      <c r="CR482" s="159" t="s">
        <v>282</v>
      </c>
      <c r="CS482" s="159" t="s">
        <v>282</v>
      </c>
      <c r="CT482" s="159" t="s">
        <v>282</v>
      </c>
      <c r="CU482" s="159" t="s">
        <v>282</v>
      </c>
      <c r="CV482" s="159" t="s">
        <v>282</v>
      </c>
      <c r="CW482" s="159" t="s">
        <v>282</v>
      </c>
      <c r="CX482" s="159" t="s">
        <v>282</v>
      </c>
      <c r="CY482" s="159" t="s">
        <v>282</v>
      </c>
      <c r="CZ482" s="159" t="s">
        <v>282</v>
      </c>
      <c r="DA482" s="159" t="s">
        <v>282</v>
      </c>
      <c r="DB482" s="159" t="s">
        <v>282</v>
      </c>
      <c r="DC482" s="159" t="s">
        <v>282</v>
      </c>
      <c r="DD482" s="159" t="s">
        <v>282</v>
      </c>
      <c r="DE482" s="159" t="s">
        <v>282</v>
      </c>
      <c r="DF482" s="159" t="s">
        <v>282</v>
      </c>
      <c r="DG482" s="159" t="s">
        <v>282</v>
      </c>
      <c r="DH482" s="159" t="s">
        <v>282</v>
      </c>
      <c r="DI482" s="159" t="s">
        <v>282</v>
      </c>
      <c r="DJ482" s="159" t="s">
        <v>282</v>
      </c>
      <c r="DK482" s="159" t="s">
        <v>282</v>
      </c>
      <c r="DL482" s="159" t="s">
        <v>282</v>
      </c>
      <c r="DM482" s="159" t="s">
        <v>282</v>
      </c>
      <c r="DN482" s="159" t="s">
        <v>282</v>
      </c>
      <c r="DO482" s="159" t="s">
        <v>282</v>
      </c>
      <c r="DP482" s="159" t="s">
        <v>282</v>
      </c>
      <c r="DQ482" s="159" t="s">
        <v>282</v>
      </c>
      <c r="DR482" s="159" t="s">
        <v>282</v>
      </c>
      <c r="DS482" s="159" t="s">
        <v>282</v>
      </c>
      <c r="DT482" s="159" t="s">
        <v>282</v>
      </c>
      <c r="DU482" s="159" t="s">
        <v>282</v>
      </c>
      <c r="DV482" s="159" t="s">
        <v>282</v>
      </c>
      <c r="DW482" s="159" t="s">
        <v>282</v>
      </c>
      <c r="DX482" s="159" t="s">
        <v>282</v>
      </c>
      <c r="DY482" s="159" t="s">
        <v>282</v>
      </c>
      <c r="DZ482" s="159" t="s">
        <v>282</v>
      </c>
      <c r="EA482" s="159" t="s">
        <v>282</v>
      </c>
      <c r="EB482" s="159" t="s">
        <v>282</v>
      </c>
      <c r="EC482" s="159" t="s">
        <v>282</v>
      </c>
      <c r="ED482" s="159" t="s">
        <v>282</v>
      </c>
      <c r="EE482" s="159" t="s">
        <v>282</v>
      </c>
      <c r="EF482" s="159" t="s">
        <v>282</v>
      </c>
      <c r="EG482" s="159" t="s">
        <v>282</v>
      </c>
      <c r="EH482" s="159" t="s">
        <v>282</v>
      </c>
      <c r="EI482" s="159" t="s">
        <v>282</v>
      </c>
      <c r="EJ482" s="159" t="s">
        <v>282</v>
      </c>
      <c r="EK482" s="159" t="s">
        <v>282</v>
      </c>
      <c r="EL482" s="159" t="s">
        <v>282</v>
      </c>
      <c r="EM482" s="159" t="s">
        <v>282</v>
      </c>
      <c r="EN482" s="159" t="s">
        <v>282</v>
      </c>
      <c r="EO482" s="159" t="s">
        <v>282</v>
      </c>
      <c r="EP482" s="159" t="s">
        <v>282</v>
      </c>
      <c r="EQ482" s="159" t="s">
        <v>282</v>
      </c>
      <c r="ER482" s="159" t="s">
        <v>282</v>
      </c>
      <c r="ES482" s="159" t="s">
        <v>282</v>
      </c>
      <c r="ET482" s="159" t="s">
        <v>282</v>
      </c>
      <c r="EU482" s="159" t="s">
        <v>282</v>
      </c>
      <c r="EV482" s="159" t="s">
        <v>282</v>
      </c>
      <c r="EW482" s="159" t="s">
        <v>282</v>
      </c>
      <c r="EX482" s="159" t="s">
        <v>282</v>
      </c>
      <c r="EY482" s="159" t="s">
        <v>282</v>
      </c>
      <c r="EZ482" s="159" t="s">
        <v>282</v>
      </c>
      <c r="FA482" s="159" t="s">
        <v>282</v>
      </c>
      <c r="FB482" s="159" t="s">
        <v>282</v>
      </c>
      <c r="FC482" s="159" t="s">
        <v>282</v>
      </c>
      <c r="FD482" s="159" t="s">
        <v>282</v>
      </c>
      <c r="FE482" s="159" t="s">
        <v>282</v>
      </c>
      <c r="FF482" s="159" t="s">
        <v>282</v>
      </c>
      <c r="FG482" s="159" t="s">
        <v>282</v>
      </c>
      <c r="FH482" s="159" t="s">
        <v>282</v>
      </c>
      <c r="FI482" s="159" t="s">
        <v>282</v>
      </c>
      <c r="FJ482" s="159" t="s">
        <v>282</v>
      </c>
      <c r="FK482" s="159" t="s">
        <v>282</v>
      </c>
      <c r="FL482" s="159" t="s">
        <v>282</v>
      </c>
      <c r="FM482" s="159" t="s">
        <v>282</v>
      </c>
      <c r="FN482" s="159" t="s">
        <v>282</v>
      </c>
      <c r="FO482" s="159" t="s">
        <v>282</v>
      </c>
      <c r="FP482" s="159" t="s">
        <v>282</v>
      </c>
      <c r="FQ482" s="159" t="s">
        <v>282</v>
      </c>
      <c r="FR482" s="159" t="s">
        <v>282</v>
      </c>
      <c r="FS482" s="159" t="s">
        <v>282</v>
      </c>
      <c r="FT482" s="159" t="s">
        <v>282</v>
      </c>
    </row>
    <row r="483" spans="1:176" x14ac:dyDescent="0.25">
      <c r="A483" s="212" t="s">
        <v>7651</v>
      </c>
      <c r="B483" s="159" t="s">
        <v>15347</v>
      </c>
      <c r="C483" s="66" t="str">
        <f>IF(ISNUMBER(Severity!H484)=FALSE,Severity!F484,IF(Severity!H484&gt;=0.5,"YES","NO"))</f>
        <v>YES</v>
      </c>
      <c r="D483" s="66" t="str">
        <f>IF(ISNUMBER(Severity!I484)=FALSE,Severity!G484,IF(Severity!I484&gt;0.5,"YES","NO"))</f>
        <v>NO</v>
      </c>
      <c r="E483" s="159">
        <v>6</v>
      </c>
      <c r="F483" s="159">
        <v>2</v>
      </c>
      <c r="G483" s="159" t="s">
        <v>256</v>
      </c>
      <c r="H483" s="159" t="s">
        <v>10507</v>
      </c>
      <c r="I483" s="159">
        <v>22</v>
      </c>
      <c r="J483" s="159">
        <v>36</v>
      </c>
      <c r="K483" s="159" t="s">
        <v>282</v>
      </c>
      <c r="L483" s="159" t="s">
        <v>282</v>
      </c>
      <c r="M483" s="159" t="s">
        <v>282</v>
      </c>
      <c r="N483" s="159" t="s">
        <v>282</v>
      </c>
      <c r="O483" s="159" t="s">
        <v>282</v>
      </c>
      <c r="P483" s="159" t="s">
        <v>282</v>
      </c>
      <c r="Q483" s="159" t="s">
        <v>282</v>
      </c>
      <c r="R483" s="159" t="s">
        <v>282</v>
      </c>
      <c r="S483" s="159" t="s">
        <v>299</v>
      </c>
      <c r="T483" s="159">
        <v>21</v>
      </c>
      <c r="U483" s="159">
        <v>27.8</v>
      </c>
      <c r="V483" s="159" t="s">
        <v>282</v>
      </c>
      <c r="W483" s="159">
        <v>76</v>
      </c>
      <c r="X483" s="66" t="s">
        <v>282</v>
      </c>
      <c r="Y483" s="159" t="s">
        <v>282</v>
      </c>
      <c r="Z483" s="159" t="s">
        <v>282</v>
      </c>
      <c r="AA483" s="159">
        <v>16.100000000000001</v>
      </c>
      <c r="AB483" s="159">
        <v>8.59</v>
      </c>
      <c r="AC483" s="159">
        <v>76</v>
      </c>
      <c r="AD483" s="159" t="s">
        <v>282</v>
      </c>
      <c r="AE483" s="159" t="s">
        <v>282</v>
      </c>
      <c r="AF483" s="159" t="s">
        <v>282</v>
      </c>
      <c r="AG483" s="159" t="s">
        <v>282</v>
      </c>
      <c r="AH483" s="159" t="s">
        <v>282</v>
      </c>
      <c r="AI483" s="159" t="s">
        <v>282</v>
      </c>
      <c r="AJ483" s="159" t="s">
        <v>282</v>
      </c>
      <c r="AK483" s="159" t="s">
        <v>282</v>
      </c>
      <c r="AL483" s="159" t="s">
        <v>282</v>
      </c>
      <c r="AM483" s="159">
        <v>82</v>
      </c>
      <c r="AN483" s="159">
        <v>46</v>
      </c>
      <c r="AO483" s="159" t="s">
        <v>263</v>
      </c>
      <c r="AP483" s="159" t="s">
        <v>10507</v>
      </c>
      <c r="AQ483" s="159">
        <v>16</v>
      </c>
      <c r="AR483" s="159">
        <v>26</v>
      </c>
      <c r="AS483" s="159" t="s">
        <v>282</v>
      </c>
      <c r="AT483" s="159" t="s">
        <v>282</v>
      </c>
      <c r="AU483" s="159" t="s">
        <v>282</v>
      </c>
      <c r="AV483" s="159" t="s">
        <v>282</v>
      </c>
      <c r="AW483" s="159" t="s">
        <v>282</v>
      </c>
      <c r="AX483" s="159" t="s">
        <v>282</v>
      </c>
      <c r="AY483" s="159" t="s">
        <v>282</v>
      </c>
      <c r="AZ483" s="159" t="s">
        <v>282</v>
      </c>
      <c r="BA483" s="159" t="s">
        <v>299</v>
      </c>
      <c r="BB483" s="159">
        <v>21</v>
      </c>
      <c r="BC483" s="159">
        <v>26.6</v>
      </c>
      <c r="BD483" s="159" t="s">
        <v>282</v>
      </c>
      <c r="BE483" s="159">
        <v>79</v>
      </c>
      <c r="BF483" s="66" t="s">
        <v>282</v>
      </c>
      <c r="BG483" s="159" t="s">
        <v>282</v>
      </c>
      <c r="BH483" s="159" t="s">
        <v>282</v>
      </c>
      <c r="BI483" s="159">
        <v>12.4</v>
      </c>
      <c r="BJ483" s="159">
        <v>8.59</v>
      </c>
      <c r="BK483" s="159">
        <v>79</v>
      </c>
      <c r="BL483" s="159" t="s">
        <v>282</v>
      </c>
      <c r="BM483" s="159" t="s">
        <v>282</v>
      </c>
      <c r="BN483" s="159" t="s">
        <v>282</v>
      </c>
      <c r="BO483" s="159" t="s">
        <v>282</v>
      </c>
      <c r="BP483" s="159" t="s">
        <v>282</v>
      </c>
      <c r="BQ483" s="159" t="s">
        <v>282</v>
      </c>
      <c r="BR483" s="159" t="s">
        <v>282</v>
      </c>
      <c r="BS483" s="159" t="s">
        <v>282</v>
      </c>
      <c r="BT483" s="159" t="s">
        <v>282</v>
      </c>
      <c r="BU483" s="159">
        <v>80</v>
      </c>
      <c r="BV483" s="159">
        <v>54</v>
      </c>
      <c r="BW483" s="159" t="s">
        <v>282</v>
      </c>
      <c r="BX483" s="159" t="s">
        <v>282</v>
      </c>
      <c r="BY483" s="159" t="s">
        <v>282</v>
      </c>
      <c r="BZ483" s="159" t="s">
        <v>282</v>
      </c>
      <c r="CA483" s="159" t="s">
        <v>282</v>
      </c>
      <c r="CB483" s="159" t="s">
        <v>282</v>
      </c>
      <c r="CC483" s="159" t="s">
        <v>282</v>
      </c>
      <c r="CD483" s="159" t="s">
        <v>282</v>
      </c>
      <c r="CE483" s="159" t="s">
        <v>282</v>
      </c>
      <c r="CF483" s="159" t="s">
        <v>282</v>
      </c>
      <c r="CG483" s="159" t="s">
        <v>282</v>
      </c>
      <c r="CH483" s="159" t="s">
        <v>282</v>
      </c>
      <c r="CI483" s="159" t="s">
        <v>282</v>
      </c>
      <c r="CJ483" s="159" t="s">
        <v>282</v>
      </c>
      <c r="CK483" s="159" t="s">
        <v>282</v>
      </c>
      <c r="CL483" s="159" t="s">
        <v>282</v>
      </c>
      <c r="CM483" s="159" t="s">
        <v>282</v>
      </c>
      <c r="CN483" s="159" t="s">
        <v>282</v>
      </c>
      <c r="CO483" s="159" t="s">
        <v>282</v>
      </c>
      <c r="CP483" s="159" t="s">
        <v>282</v>
      </c>
      <c r="CQ483" s="159" t="s">
        <v>282</v>
      </c>
      <c r="CR483" s="159" t="s">
        <v>282</v>
      </c>
      <c r="CS483" s="159" t="s">
        <v>282</v>
      </c>
      <c r="CT483" s="159" t="s">
        <v>282</v>
      </c>
      <c r="CU483" s="159" t="s">
        <v>282</v>
      </c>
      <c r="CV483" s="159" t="s">
        <v>282</v>
      </c>
      <c r="CW483" s="159" t="s">
        <v>282</v>
      </c>
      <c r="CX483" s="159" t="s">
        <v>282</v>
      </c>
      <c r="CY483" s="159" t="s">
        <v>282</v>
      </c>
      <c r="CZ483" s="159" t="s">
        <v>282</v>
      </c>
      <c r="DA483" s="159" t="s">
        <v>282</v>
      </c>
      <c r="DB483" s="159" t="s">
        <v>282</v>
      </c>
      <c r="DC483" s="159" t="s">
        <v>282</v>
      </c>
      <c r="DD483" s="159" t="s">
        <v>282</v>
      </c>
      <c r="DE483" s="159" t="s">
        <v>282</v>
      </c>
      <c r="DF483" s="159" t="s">
        <v>282</v>
      </c>
      <c r="DG483" s="159" t="s">
        <v>282</v>
      </c>
      <c r="DH483" s="159" t="s">
        <v>282</v>
      </c>
      <c r="DI483" s="159" t="s">
        <v>282</v>
      </c>
      <c r="DJ483" s="159" t="s">
        <v>282</v>
      </c>
      <c r="DK483" s="159" t="s">
        <v>282</v>
      </c>
      <c r="DL483" s="159" t="s">
        <v>282</v>
      </c>
      <c r="DM483" s="159" t="s">
        <v>282</v>
      </c>
      <c r="DN483" s="159" t="s">
        <v>282</v>
      </c>
      <c r="DO483" s="159" t="s">
        <v>282</v>
      </c>
      <c r="DP483" s="159" t="s">
        <v>282</v>
      </c>
      <c r="DQ483" s="159" t="s">
        <v>282</v>
      </c>
      <c r="DR483" s="159" t="s">
        <v>282</v>
      </c>
      <c r="DS483" s="159" t="s">
        <v>282</v>
      </c>
      <c r="DT483" s="159" t="s">
        <v>282</v>
      </c>
      <c r="DU483" s="159" t="s">
        <v>282</v>
      </c>
      <c r="DV483" s="159" t="s">
        <v>282</v>
      </c>
      <c r="DW483" s="159" t="s">
        <v>282</v>
      </c>
      <c r="DX483" s="159" t="s">
        <v>282</v>
      </c>
      <c r="DY483" s="159" t="s">
        <v>282</v>
      </c>
      <c r="DZ483" s="159" t="s">
        <v>282</v>
      </c>
      <c r="EA483" s="159" t="s">
        <v>282</v>
      </c>
      <c r="EB483" s="159" t="s">
        <v>282</v>
      </c>
      <c r="EC483" s="159" t="s">
        <v>282</v>
      </c>
      <c r="ED483" s="159" t="s">
        <v>282</v>
      </c>
      <c r="EE483" s="159" t="s">
        <v>282</v>
      </c>
      <c r="EF483" s="159" t="s">
        <v>282</v>
      </c>
      <c r="EG483" s="159" t="s">
        <v>282</v>
      </c>
      <c r="EH483" s="159" t="s">
        <v>282</v>
      </c>
      <c r="EI483" s="159" t="s">
        <v>282</v>
      </c>
      <c r="EJ483" s="159" t="s">
        <v>282</v>
      </c>
      <c r="EK483" s="159" t="s">
        <v>282</v>
      </c>
      <c r="EL483" s="159" t="s">
        <v>282</v>
      </c>
      <c r="EM483" s="159" t="s">
        <v>282</v>
      </c>
      <c r="EN483" s="159" t="s">
        <v>282</v>
      </c>
      <c r="EO483" s="159" t="s">
        <v>282</v>
      </c>
      <c r="EP483" s="159" t="s">
        <v>282</v>
      </c>
      <c r="EQ483" s="159" t="s">
        <v>282</v>
      </c>
      <c r="ER483" s="159" t="s">
        <v>282</v>
      </c>
      <c r="ES483" s="159" t="s">
        <v>282</v>
      </c>
      <c r="ET483" s="159" t="s">
        <v>282</v>
      </c>
      <c r="EU483" s="159" t="s">
        <v>282</v>
      </c>
      <c r="EV483" s="159" t="s">
        <v>282</v>
      </c>
      <c r="EW483" s="159" t="s">
        <v>282</v>
      </c>
      <c r="EX483" s="159" t="s">
        <v>282</v>
      </c>
      <c r="EY483" s="159" t="s">
        <v>282</v>
      </c>
      <c r="EZ483" s="159" t="s">
        <v>282</v>
      </c>
      <c r="FA483" s="159" t="s">
        <v>282</v>
      </c>
      <c r="FB483" s="159" t="s">
        <v>282</v>
      </c>
      <c r="FC483" s="159" t="s">
        <v>282</v>
      </c>
      <c r="FD483" s="159" t="s">
        <v>282</v>
      </c>
      <c r="FE483" s="159" t="s">
        <v>282</v>
      </c>
      <c r="FF483" s="159" t="s">
        <v>282</v>
      </c>
      <c r="FG483" s="159" t="s">
        <v>282</v>
      </c>
      <c r="FH483" s="159" t="s">
        <v>282</v>
      </c>
      <c r="FI483" s="159" t="s">
        <v>282</v>
      </c>
      <c r="FJ483" s="159" t="s">
        <v>282</v>
      </c>
      <c r="FK483" s="159" t="s">
        <v>282</v>
      </c>
      <c r="FL483" s="159" t="s">
        <v>282</v>
      </c>
      <c r="FM483" s="159" t="s">
        <v>282</v>
      </c>
      <c r="FN483" s="159" t="s">
        <v>282</v>
      </c>
      <c r="FO483" s="159" t="s">
        <v>282</v>
      </c>
      <c r="FP483" s="159" t="s">
        <v>282</v>
      </c>
      <c r="FQ483" s="159" t="s">
        <v>282</v>
      </c>
      <c r="FR483" s="159" t="s">
        <v>282</v>
      </c>
      <c r="FS483" s="159" t="s">
        <v>282</v>
      </c>
      <c r="FT483" s="159" t="s">
        <v>282</v>
      </c>
    </row>
    <row r="484" spans="1:176" x14ac:dyDescent="0.25">
      <c r="A484" s="212" t="s">
        <v>7653</v>
      </c>
      <c r="B484" s="159" t="s">
        <v>15349</v>
      </c>
      <c r="C484" s="66" t="str">
        <f>IF(ISNUMBER(Severity!H485)=FALSE,Severity!F485,IF(Severity!H485&gt;=0.5,"YES","NO"))</f>
        <v>YES</v>
      </c>
      <c r="D484" s="66" t="str">
        <f>IF(ISNUMBER(Severity!I485)=FALSE,Severity!G485,IF(Severity!I485&gt;0.5,"YES","NO"))</f>
        <v>NO</v>
      </c>
      <c r="E484" s="159">
        <v>6</v>
      </c>
      <c r="F484" s="159">
        <v>2</v>
      </c>
      <c r="G484" s="159" t="s">
        <v>256</v>
      </c>
      <c r="H484" s="159" t="s">
        <v>10507</v>
      </c>
      <c r="I484" s="159">
        <v>9</v>
      </c>
      <c r="J484" s="159">
        <v>10</v>
      </c>
      <c r="K484" s="159" t="s">
        <v>282</v>
      </c>
      <c r="L484" s="159" t="s">
        <v>282</v>
      </c>
      <c r="M484" s="159" t="s">
        <v>282</v>
      </c>
      <c r="N484" s="159" t="s">
        <v>282</v>
      </c>
      <c r="O484" s="159" t="s">
        <v>282</v>
      </c>
      <c r="P484" s="159" t="s">
        <v>282</v>
      </c>
      <c r="Q484" s="159" t="s">
        <v>282</v>
      </c>
      <c r="R484" s="159" t="s">
        <v>282</v>
      </c>
      <c r="S484" s="159" t="s">
        <v>299</v>
      </c>
      <c r="T484" s="159">
        <v>17</v>
      </c>
      <c r="U484" s="159">
        <v>24</v>
      </c>
      <c r="V484" s="159" t="s">
        <v>282</v>
      </c>
      <c r="W484" s="159">
        <v>29</v>
      </c>
      <c r="X484" s="66" t="s">
        <v>282</v>
      </c>
      <c r="Y484" s="159" t="s">
        <v>282</v>
      </c>
      <c r="Z484" s="159" t="s">
        <v>282</v>
      </c>
      <c r="AA484" s="159">
        <v>12</v>
      </c>
      <c r="AB484" s="159">
        <v>8.07</v>
      </c>
      <c r="AC484" s="159">
        <v>29</v>
      </c>
      <c r="AD484" s="159" t="s">
        <v>282</v>
      </c>
      <c r="AE484" s="159" t="s">
        <v>282</v>
      </c>
      <c r="AF484" s="159" t="s">
        <v>282</v>
      </c>
      <c r="AG484" s="159" t="s">
        <v>282</v>
      </c>
      <c r="AH484" s="159" t="s">
        <v>282</v>
      </c>
      <c r="AI484" s="159" t="s">
        <v>282</v>
      </c>
      <c r="AJ484" s="159" t="s">
        <v>282</v>
      </c>
      <c r="AK484" s="159" t="s">
        <v>282</v>
      </c>
      <c r="AL484" s="159" t="s">
        <v>282</v>
      </c>
      <c r="AM484" s="159">
        <v>29</v>
      </c>
      <c r="AN484" s="159">
        <v>19</v>
      </c>
      <c r="AO484" s="159" t="s">
        <v>263</v>
      </c>
      <c r="AP484" s="159" t="s">
        <v>10507</v>
      </c>
      <c r="AQ484" s="159">
        <v>10</v>
      </c>
      <c r="AR484" s="159">
        <v>10</v>
      </c>
      <c r="AS484" s="159" t="s">
        <v>282</v>
      </c>
      <c r="AT484" s="159" t="s">
        <v>282</v>
      </c>
      <c r="AU484" s="159" t="s">
        <v>282</v>
      </c>
      <c r="AV484" s="159" t="s">
        <v>282</v>
      </c>
      <c r="AW484" s="159" t="s">
        <v>282</v>
      </c>
      <c r="AX484" s="159" t="s">
        <v>282</v>
      </c>
      <c r="AY484" s="159" t="s">
        <v>282</v>
      </c>
      <c r="AZ484" s="159" t="s">
        <v>282</v>
      </c>
      <c r="BA484" s="159" t="s">
        <v>299</v>
      </c>
      <c r="BB484" s="159">
        <v>17</v>
      </c>
      <c r="BC484" s="159">
        <v>23.2</v>
      </c>
      <c r="BD484" s="159" t="s">
        <v>282</v>
      </c>
      <c r="BE484" s="159">
        <v>30</v>
      </c>
      <c r="BF484" s="66" t="s">
        <v>282</v>
      </c>
      <c r="BG484" s="159" t="s">
        <v>282</v>
      </c>
      <c r="BH484" s="159" t="s">
        <v>282</v>
      </c>
      <c r="BI484" s="159">
        <v>12.2</v>
      </c>
      <c r="BJ484" s="159">
        <v>8.07</v>
      </c>
      <c r="BK484" s="159">
        <v>30</v>
      </c>
      <c r="BL484" s="159" t="s">
        <v>282</v>
      </c>
      <c r="BM484" s="159" t="s">
        <v>282</v>
      </c>
      <c r="BN484" s="159" t="s">
        <v>282</v>
      </c>
      <c r="BO484" s="159" t="s">
        <v>282</v>
      </c>
      <c r="BP484" s="159" t="s">
        <v>282</v>
      </c>
      <c r="BQ484" s="159" t="s">
        <v>282</v>
      </c>
      <c r="BR484" s="159" t="s">
        <v>282</v>
      </c>
      <c r="BS484" s="159" t="s">
        <v>282</v>
      </c>
      <c r="BT484" s="159" t="s">
        <v>282</v>
      </c>
      <c r="BU484" s="159">
        <v>30</v>
      </c>
      <c r="BV484" s="159">
        <v>20</v>
      </c>
      <c r="BW484" s="159" t="s">
        <v>282</v>
      </c>
      <c r="BX484" s="159" t="s">
        <v>282</v>
      </c>
      <c r="BY484" s="159" t="s">
        <v>282</v>
      </c>
      <c r="BZ484" s="159" t="s">
        <v>282</v>
      </c>
      <c r="CA484" s="159" t="s">
        <v>282</v>
      </c>
      <c r="CB484" s="159" t="s">
        <v>282</v>
      </c>
      <c r="CC484" s="159" t="s">
        <v>282</v>
      </c>
      <c r="CD484" s="159" t="s">
        <v>282</v>
      </c>
      <c r="CE484" s="159" t="s">
        <v>282</v>
      </c>
      <c r="CF484" s="159" t="s">
        <v>282</v>
      </c>
      <c r="CG484" s="159" t="s">
        <v>282</v>
      </c>
      <c r="CH484" s="159" t="s">
        <v>282</v>
      </c>
      <c r="CI484" s="159" t="s">
        <v>282</v>
      </c>
      <c r="CJ484" s="159" t="s">
        <v>282</v>
      </c>
      <c r="CK484" s="159" t="s">
        <v>282</v>
      </c>
      <c r="CL484" s="159" t="s">
        <v>282</v>
      </c>
      <c r="CM484" s="159" t="s">
        <v>282</v>
      </c>
      <c r="CN484" s="159" t="s">
        <v>282</v>
      </c>
      <c r="CO484" s="159" t="s">
        <v>282</v>
      </c>
      <c r="CP484" s="159" t="s">
        <v>282</v>
      </c>
      <c r="CQ484" s="159" t="s">
        <v>282</v>
      </c>
      <c r="CR484" s="159" t="s">
        <v>282</v>
      </c>
      <c r="CS484" s="159" t="s">
        <v>282</v>
      </c>
      <c r="CT484" s="159" t="s">
        <v>282</v>
      </c>
      <c r="CU484" s="159" t="s">
        <v>282</v>
      </c>
      <c r="CV484" s="159" t="s">
        <v>282</v>
      </c>
      <c r="CW484" s="159" t="s">
        <v>282</v>
      </c>
      <c r="CX484" s="159" t="s">
        <v>282</v>
      </c>
      <c r="CY484" s="159" t="s">
        <v>282</v>
      </c>
      <c r="CZ484" s="159" t="s">
        <v>282</v>
      </c>
      <c r="DA484" s="159" t="s">
        <v>282</v>
      </c>
      <c r="DB484" s="159" t="s">
        <v>282</v>
      </c>
      <c r="DC484" s="159" t="s">
        <v>282</v>
      </c>
      <c r="DD484" s="159" t="s">
        <v>282</v>
      </c>
      <c r="DE484" s="159" t="s">
        <v>282</v>
      </c>
      <c r="DF484" s="159" t="s">
        <v>282</v>
      </c>
      <c r="DG484" s="159" t="s">
        <v>282</v>
      </c>
      <c r="DH484" s="159" t="s">
        <v>282</v>
      </c>
      <c r="DI484" s="159" t="s">
        <v>282</v>
      </c>
      <c r="DJ484" s="159" t="s">
        <v>282</v>
      </c>
      <c r="DK484" s="159" t="s">
        <v>282</v>
      </c>
      <c r="DL484" s="159" t="s">
        <v>282</v>
      </c>
      <c r="DM484" s="159" t="s">
        <v>282</v>
      </c>
      <c r="DN484" s="159" t="s">
        <v>282</v>
      </c>
      <c r="DO484" s="159" t="s">
        <v>282</v>
      </c>
      <c r="DP484" s="159" t="s">
        <v>282</v>
      </c>
      <c r="DQ484" s="159" t="s">
        <v>282</v>
      </c>
      <c r="DR484" s="159" t="s">
        <v>282</v>
      </c>
      <c r="DS484" s="159" t="s">
        <v>282</v>
      </c>
      <c r="DT484" s="159" t="s">
        <v>282</v>
      </c>
      <c r="DU484" s="159" t="s">
        <v>282</v>
      </c>
      <c r="DV484" s="159" t="s">
        <v>282</v>
      </c>
      <c r="DW484" s="159" t="s">
        <v>282</v>
      </c>
      <c r="DX484" s="159" t="s">
        <v>282</v>
      </c>
      <c r="DY484" s="159" t="s">
        <v>282</v>
      </c>
      <c r="DZ484" s="159" t="s">
        <v>282</v>
      </c>
      <c r="EA484" s="159" t="s">
        <v>282</v>
      </c>
      <c r="EB484" s="159" t="s">
        <v>282</v>
      </c>
      <c r="EC484" s="159" t="s">
        <v>282</v>
      </c>
      <c r="ED484" s="159" t="s">
        <v>282</v>
      </c>
      <c r="EE484" s="159" t="s">
        <v>282</v>
      </c>
      <c r="EF484" s="159" t="s">
        <v>282</v>
      </c>
      <c r="EG484" s="159" t="s">
        <v>282</v>
      </c>
      <c r="EH484" s="159" t="s">
        <v>282</v>
      </c>
      <c r="EI484" s="159" t="s">
        <v>282</v>
      </c>
      <c r="EJ484" s="159" t="s">
        <v>282</v>
      </c>
      <c r="EK484" s="159" t="s">
        <v>282</v>
      </c>
      <c r="EL484" s="159" t="s">
        <v>282</v>
      </c>
      <c r="EM484" s="159" t="s">
        <v>282</v>
      </c>
      <c r="EN484" s="159" t="s">
        <v>282</v>
      </c>
      <c r="EO484" s="159" t="s">
        <v>282</v>
      </c>
      <c r="EP484" s="159" t="s">
        <v>282</v>
      </c>
      <c r="EQ484" s="159" t="s">
        <v>282</v>
      </c>
      <c r="ER484" s="159" t="s">
        <v>282</v>
      </c>
      <c r="ES484" s="159" t="s">
        <v>282</v>
      </c>
      <c r="ET484" s="159" t="s">
        <v>282</v>
      </c>
      <c r="EU484" s="159" t="s">
        <v>282</v>
      </c>
      <c r="EV484" s="159" t="s">
        <v>282</v>
      </c>
      <c r="EW484" s="159" t="s">
        <v>282</v>
      </c>
      <c r="EX484" s="159" t="s">
        <v>282</v>
      </c>
      <c r="EY484" s="159" t="s">
        <v>282</v>
      </c>
      <c r="EZ484" s="159" t="s">
        <v>282</v>
      </c>
      <c r="FA484" s="159" t="s">
        <v>282</v>
      </c>
      <c r="FB484" s="159" t="s">
        <v>282</v>
      </c>
      <c r="FC484" s="159" t="s">
        <v>282</v>
      </c>
      <c r="FD484" s="159" t="s">
        <v>282</v>
      </c>
      <c r="FE484" s="159" t="s">
        <v>282</v>
      </c>
      <c r="FF484" s="159" t="s">
        <v>282</v>
      </c>
      <c r="FG484" s="159" t="s">
        <v>282</v>
      </c>
      <c r="FH484" s="159" t="s">
        <v>282</v>
      </c>
      <c r="FI484" s="159" t="s">
        <v>282</v>
      </c>
      <c r="FJ484" s="159" t="s">
        <v>282</v>
      </c>
      <c r="FK484" s="159" t="s">
        <v>282</v>
      </c>
      <c r="FL484" s="159" t="s">
        <v>282</v>
      </c>
      <c r="FM484" s="159" t="s">
        <v>282</v>
      </c>
      <c r="FN484" s="159" t="s">
        <v>282</v>
      </c>
      <c r="FO484" s="159" t="s">
        <v>282</v>
      </c>
      <c r="FP484" s="159" t="s">
        <v>282</v>
      </c>
      <c r="FQ484" s="159" t="s">
        <v>282</v>
      </c>
      <c r="FR484" s="159" t="s">
        <v>282</v>
      </c>
      <c r="FS484" s="159" t="s">
        <v>282</v>
      </c>
      <c r="FT484" s="159" t="s">
        <v>282</v>
      </c>
    </row>
    <row r="485" spans="1:176" x14ac:dyDescent="0.25">
      <c r="A485" s="212" t="s">
        <v>8613</v>
      </c>
      <c r="B485" s="159" t="s">
        <v>282</v>
      </c>
      <c r="C485" s="66" t="str">
        <f>IF(ISNUMBER(Severity!H486)=FALSE,Severity!F486,IF(Severity!H486&gt;=0.5,"YES","NO"))</f>
        <v>YES</v>
      </c>
      <c r="D485" s="66" t="str">
        <f>IF(ISNUMBER(Severity!I486)=FALSE,Severity!G486,IF(Severity!I486&gt;0.5,"YES","NO"))</f>
        <v>NO</v>
      </c>
      <c r="E485" s="159">
        <v>4</v>
      </c>
      <c r="F485" s="159">
        <v>2</v>
      </c>
      <c r="G485" s="159" t="s">
        <v>258</v>
      </c>
      <c r="H485" s="159" t="s">
        <v>10507</v>
      </c>
      <c r="I485" s="159" t="s">
        <v>282</v>
      </c>
      <c r="J485" s="159" t="s">
        <v>282</v>
      </c>
      <c r="K485" s="159" t="s">
        <v>299</v>
      </c>
      <c r="L485" s="159">
        <v>17</v>
      </c>
      <c r="M485" s="159">
        <v>17</v>
      </c>
      <c r="N485" s="159">
        <v>7</v>
      </c>
      <c r="O485" s="159" t="s">
        <v>282</v>
      </c>
      <c r="P485" s="159" t="s">
        <v>282</v>
      </c>
      <c r="Q485" s="159" t="s">
        <v>282</v>
      </c>
      <c r="R485" s="159" t="s">
        <v>282</v>
      </c>
      <c r="S485" s="159" t="s">
        <v>299</v>
      </c>
      <c r="T485" s="159">
        <v>17</v>
      </c>
      <c r="U485" s="159">
        <v>23.2</v>
      </c>
      <c r="V485" s="159">
        <v>4.5999999999999996</v>
      </c>
      <c r="W485" s="159">
        <v>33</v>
      </c>
      <c r="X485" s="159" t="s">
        <v>282</v>
      </c>
      <c r="Y485" s="159" t="s">
        <v>282</v>
      </c>
      <c r="Z485" s="159" t="s">
        <v>282</v>
      </c>
      <c r="AA485" s="159">
        <v>9.3000000000000007</v>
      </c>
      <c r="AB485" s="159">
        <v>7.4</v>
      </c>
      <c r="AC485" s="159">
        <v>33</v>
      </c>
      <c r="AD485" s="159" t="s">
        <v>282</v>
      </c>
      <c r="AE485" s="159" t="s">
        <v>282</v>
      </c>
      <c r="AF485" s="159" t="s">
        <v>282</v>
      </c>
      <c r="AG485" s="159" t="s">
        <v>282</v>
      </c>
      <c r="AH485" s="159" t="s">
        <v>282</v>
      </c>
      <c r="AI485" s="159" t="s">
        <v>282</v>
      </c>
      <c r="AJ485" s="159" t="s">
        <v>282</v>
      </c>
      <c r="AK485" s="159" t="s">
        <v>282</v>
      </c>
      <c r="AL485" s="159" t="s">
        <v>282</v>
      </c>
      <c r="AM485" s="159">
        <v>33</v>
      </c>
      <c r="AN485" s="159" t="s">
        <v>282</v>
      </c>
      <c r="AO485" s="159" t="s">
        <v>266</v>
      </c>
      <c r="AP485" s="159" t="s">
        <v>10507</v>
      </c>
      <c r="AQ485" s="159" t="s">
        <v>282</v>
      </c>
      <c r="AR485" s="159" t="s">
        <v>282</v>
      </c>
      <c r="AS485" s="159" t="s">
        <v>299</v>
      </c>
      <c r="AT485" s="159">
        <v>17</v>
      </c>
      <c r="AU485" s="159">
        <v>16</v>
      </c>
      <c r="AV485" s="159">
        <v>7</v>
      </c>
      <c r="AW485" s="159" t="s">
        <v>282</v>
      </c>
      <c r="AX485" s="159" t="s">
        <v>282</v>
      </c>
      <c r="AY485" s="159" t="s">
        <v>282</v>
      </c>
      <c r="AZ485" s="159" t="s">
        <v>282</v>
      </c>
      <c r="BA485" s="159" t="s">
        <v>299</v>
      </c>
      <c r="BB485" s="159">
        <v>17</v>
      </c>
      <c r="BC485" s="159">
        <v>21.7</v>
      </c>
      <c r="BD485" s="159">
        <v>3.4</v>
      </c>
      <c r="BE485" s="159">
        <v>37</v>
      </c>
      <c r="BF485" s="159" t="s">
        <v>282</v>
      </c>
      <c r="BG485" s="159" t="s">
        <v>282</v>
      </c>
      <c r="BH485" s="159" t="s">
        <v>282</v>
      </c>
      <c r="BI485" s="159">
        <v>8.6</v>
      </c>
      <c r="BJ485" s="159">
        <v>5</v>
      </c>
      <c r="BK485" s="159">
        <v>37</v>
      </c>
      <c r="BL485" s="159" t="s">
        <v>282</v>
      </c>
      <c r="BM485" s="159" t="s">
        <v>282</v>
      </c>
      <c r="BN485" s="159" t="s">
        <v>282</v>
      </c>
      <c r="BO485" s="159" t="s">
        <v>282</v>
      </c>
      <c r="BP485" s="159" t="s">
        <v>282</v>
      </c>
      <c r="BQ485" s="159" t="s">
        <v>282</v>
      </c>
      <c r="BR485" s="159" t="s">
        <v>282</v>
      </c>
      <c r="BS485" s="159" t="s">
        <v>282</v>
      </c>
      <c r="BT485" s="159" t="s">
        <v>282</v>
      </c>
      <c r="BU485" s="159">
        <v>37</v>
      </c>
      <c r="BV485" s="159" t="s">
        <v>282</v>
      </c>
      <c r="BW485" s="159" t="s">
        <v>282</v>
      </c>
      <c r="BX485" s="159" t="s">
        <v>282</v>
      </c>
      <c r="BY485" s="159" t="s">
        <v>282</v>
      </c>
      <c r="BZ485" s="159" t="s">
        <v>282</v>
      </c>
      <c r="CA485" s="159" t="s">
        <v>282</v>
      </c>
      <c r="CB485" s="159" t="s">
        <v>282</v>
      </c>
      <c r="CC485" s="159" t="s">
        <v>282</v>
      </c>
      <c r="CD485" s="159" t="s">
        <v>282</v>
      </c>
      <c r="CE485" s="159" t="s">
        <v>282</v>
      </c>
      <c r="CF485" s="159" t="s">
        <v>282</v>
      </c>
      <c r="CG485" s="159" t="s">
        <v>282</v>
      </c>
      <c r="CH485" s="159" t="s">
        <v>282</v>
      </c>
      <c r="CI485" s="159" t="s">
        <v>282</v>
      </c>
      <c r="CJ485" s="159" t="s">
        <v>282</v>
      </c>
      <c r="CK485" s="159" t="s">
        <v>282</v>
      </c>
      <c r="CL485" s="159" t="s">
        <v>282</v>
      </c>
      <c r="CM485" s="159" t="s">
        <v>282</v>
      </c>
      <c r="CN485" s="159" t="s">
        <v>282</v>
      </c>
      <c r="CO485" s="159" t="s">
        <v>282</v>
      </c>
      <c r="CP485" s="159" t="s">
        <v>282</v>
      </c>
      <c r="CQ485" s="159" t="s">
        <v>282</v>
      </c>
      <c r="CR485" s="159" t="s">
        <v>282</v>
      </c>
      <c r="CS485" s="159" t="s">
        <v>282</v>
      </c>
      <c r="CT485" s="159" t="s">
        <v>282</v>
      </c>
      <c r="CU485" s="159" t="s">
        <v>282</v>
      </c>
      <c r="CV485" s="159" t="s">
        <v>282</v>
      </c>
      <c r="CW485" s="159" t="s">
        <v>282</v>
      </c>
      <c r="CX485" s="159" t="s">
        <v>282</v>
      </c>
      <c r="CY485" s="159" t="s">
        <v>282</v>
      </c>
      <c r="CZ485" s="159" t="s">
        <v>282</v>
      </c>
      <c r="DA485" s="159" t="s">
        <v>282</v>
      </c>
      <c r="DB485" s="159" t="s">
        <v>282</v>
      </c>
      <c r="DC485" s="159" t="s">
        <v>282</v>
      </c>
      <c r="DD485" s="159" t="s">
        <v>282</v>
      </c>
      <c r="DE485" s="159" t="s">
        <v>282</v>
      </c>
      <c r="DF485" s="159" t="s">
        <v>282</v>
      </c>
      <c r="DG485" s="159" t="s">
        <v>282</v>
      </c>
      <c r="DH485" s="159" t="s">
        <v>282</v>
      </c>
      <c r="DI485" s="159" t="s">
        <v>282</v>
      </c>
      <c r="DJ485" s="159" t="s">
        <v>282</v>
      </c>
      <c r="DK485" s="159" t="s">
        <v>282</v>
      </c>
      <c r="DL485" s="159" t="s">
        <v>282</v>
      </c>
      <c r="DM485" s="159" t="s">
        <v>282</v>
      </c>
      <c r="DN485" s="159" t="s">
        <v>282</v>
      </c>
      <c r="DO485" s="159" t="s">
        <v>282</v>
      </c>
      <c r="DP485" s="159" t="s">
        <v>282</v>
      </c>
      <c r="DQ485" s="159" t="s">
        <v>282</v>
      </c>
      <c r="DR485" s="159" t="s">
        <v>282</v>
      </c>
      <c r="DS485" s="159" t="s">
        <v>282</v>
      </c>
      <c r="DT485" s="159" t="s">
        <v>282</v>
      </c>
      <c r="DU485" s="159" t="s">
        <v>282</v>
      </c>
      <c r="DV485" s="159" t="s">
        <v>282</v>
      </c>
      <c r="DW485" s="159" t="s">
        <v>282</v>
      </c>
      <c r="DX485" s="159" t="s">
        <v>282</v>
      </c>
      <c r="DY485" s="159" t="s">
        <v>282</v>
      </c>
      <c r="DZ485" s="159" t="s">
        <v>282</v>
      </c>
      <c r="EA485" s="159" t="s">
        <v>282</v>
      </c>
      <c r="EB485" s="159" t="s">
        <v>282</v>
      </c>
      <c r="EC485" s="159" t="s">
        <v>282</v>
      </c>
      <c r="ED485" s="159" t="s">
        <v>282</v>
      </c>
      <c r="EE485" s="159" t="s">
        <v>282</v>
      </c>
      <c r="EF485" s="159" t="s">
        <v>282</v>
      </c>
      <c r="EG485" s="159" t="s">
        <v>282</v>
      </c>
      <c r="EH485" s="159" t="s">
        <v>282</v>
      </c>
      <c r="EI485" s="159" t="s">
        <v>282</v>
      </c>
      <c r="EJ485" s="159" t="s">
        <v>282</v>
      </c>
      <c r="EK485" s="159" t="s">
        <v>282</v>
      </c>
      <c r="EL485" s="159" t="s">
        <v>282</v>
      </c>
      <c r="EM485" s="159" t="s">
        <v>282</v>
      </c>
      <c r="EN485" s="159" t="s">
        <v>282</v>
      </c>
      <c r="EO485" s="159" t="s">
        <v>282</v>
      </c>
      <c r="EP485" s="159" t="s">
        <v>282</v>
      </c>
      <c r="EQ485" s="159" t="s">
        <v>282</v>
      </c>
      <c r="ER485" s="159" t="s">
        <v>282</v>
      </c>
      <c r="ES485" s="159" t="s">
        <v>282</v>
      </c>
      <c r="ET485" s="159" t="s">
        <v>282</v>
      </c>
      <c r="EU485" s="159" t="s">
        <v>282</v>
      </c>
      <c r="EV485" s="159" t="s">
        <v>282</v>
      </c>
      <c r="EW485" s="159" t="s">
        <v>282</v>
      </c>
      <c r="EX485" s="159" t="s">
        <v>282</v>
      </c>
      <c r="EY485" s="159" t="s">
        <v>282</v>
      </c>
      <c r="EZ485" s="159" t="s">
        <v>282</v>
      </c>
      <c r="FA485" s="159" t="s">
        <v>282</v>
      </c>
      <c r="FB485" s="159" t="s">
        <v>282</v>
      </c>
      <c r="FC485" s="159" t="s">
        <v>282</v>
      </c>
      <c r="FD485" s="159" t="s">
        <v>282</v>
      </c>
      <c r="FE485" s="159" t="s">
        <v>282</v>
      </c>
      <c r="FF485" s="159" t="s">
        <v>282</v>
      </c>
      <c r="FG485" s="159" t="s">
        <v>282</v>
      </c>
      <c r="FH485" s="159" t="s">
        <v>282</v>
      </c>
      <c r="FI485" s="159" t="s">
        <v>282</v>
      </c>
      <c r="FJ485" s="159" t="s">
        <v>282</v>
      </c>
      <c r="FK485" s="159" t="s">
        <v>282</v>
      </c>
      <c r="FL485" s="159" t="s">
        <v>282</v>
      </c>
      <c r="FM485" s="159" t="s">
        <v>282</v>
      </c>
      <c r="FN485" s="159" t="s">
        <v>282</v>
      </c>
      <c r="FO485" s="159" t="s">
        <v>282</v>
      </c>
      <c r="FP485" s="159" t="s">
        <v>282</v>
      </c>
      <c r="FQ485" s="159" t="s">
        <v>282</v>
      </c>
      <c r="FR485" s="159" t="s">
        <v>282</v>
      </c>
      <c r="FS485" s="159" t="s">
        <v>282</v>
      </c>
      <c r="FT485" s="159" t="s">
        <v>282</v>
      </c>
    </row>
    <row r="486" spans="1:176" x14ac:dyDescent="0.25">
      <c r="A486" s="212" t="s">
        <v>8873</v>
      </c>
      <c r="B486" s="159" t="s">
        <v>15857</v>
      </c>
      <c r="C486" s="66" t="str">
        <f>IF(ISNUMBER(Severity!H487)=FALSE,Severity!F487,IF(Severity!H487&gt;=0.5,"YES","NO"))</f>
        <v>YES</v>
      </c>
      <c r="D486" s="66" t="str">
        <f>IF(ISNUMBER(Severity!I487)=FALSE,Severity!G487,IF(Severity!I487&gt;0.5,"YES","NO"))</f>
        <v>NO</v>
      </c>
      <c r="E486" s="159">
        <v>12</v>
      </c>
      <c r="F486" s="159">
        <v>2</v>
      </c>
      <c r="G486" s="212" t="s">
        <v>10458</v>
      </c>
      <c r="H486" s="159" t="s">
        <v>183</v>
      </c>
      <c r="I486" s="159" t="s">
        <v>282</v>
      </c>
      <c r="J486" s="159">
        <v>17</v>
      </c>
      <c r="K486" s="159" t="s">
        <v>192</v>
      </c>
      <c r="L486" s="159">
        <v>9</v>
      </c>
      <c r="M486" s="159">
        <v>147</v>
      </c>
      <c r="N486" s="159">
        <v>9</v>
      </c>
      <c r="O486" s="159" t="s">
        <v>282</v>
      </c>
      <c r="P486" s="159" t="s">
        <v>282</v>
      </c>
      <c r="Q486" s="159" t="s">
        <v>282</v>
      </c>
      <c r="R486" s="159" t="s">
        <v>282</v>
      </c>
      <c r="S486" s="159" t="s">
        <v>192</v>
      </c>
      <c r="T486" s="159">
        <v>9</v>
      </c>
      <c r="U486" s="159">
        <v>17.899999999999999</v>
      </c>
      <c r="V486" s="159">
        <v>2.8</v>
      </c>
      <c r="W486" s="159">
        <v>245</v>
      </c>
      <c r="X486" s="159" t="s">
        <v>282</v>
      </c>
      <c r="Y486" s="159" t="s">
        <v>282</v>
      </c>
      <c r="Z486" s="159" t="s">
        <v>282</v>
      </c>
      <c r="AA486" s="159" t="s">
        <v>282</v>
      </c>
      <c r="AB486" s="159" t="s">
        <v>282</v>
      </c>
      <c r="AC486" s="159" t="s">
        <v>282</v>
      </c>
      <c r="AD486" s="159" t="s">
        <v>282</v>
      </c>
      <c r="AE486" s="159" t="s">
        <v>282</v>
      </c>
      <c r="AF486" s="159" t="s">
        <v>282</v>
      </c>
      <c r="AG486" s="159" t="s">
        <v>282</v>
      </c>
      <c r="AH486" s="159" t="s">
        <v>282</v>
      </c>
      <c r="AI486" s="159" t="s">
        <v>282</v>
      </c>
      <c r="AJ486" s="159" t="s">
        <v>282</v>
      </c>
      <c r="AK486" s="159" t="s">
        <v>282</v>
      </c>
      <c r="AL486" s="159" t="s">
        <v>282</v>
      </c>
      <c r="AM486" s="159">
        <v>247</v>
      </c>
      <c r="AN486" s="159">
        <v>230</v>
      </c>
      <c r="AO486" s="159" t="s">
        <v>306</v>
      </c>
      <c r="AP486" s="159" t="s">
        <v>282</v>
      </c>
      <c r="AQ486" s="159" t="s">
        <v>282</v>
      </c>
      <c r="AR486" s="159">
        <v>12</v>
      </c>
      <c r="AS486" s="159" t="s">
        <v>192</v>
      </c>
      <c r="AT486" s="159">
        <v>9</v>
      </c>
      <c r="AU486" s="159">
        <v>91</v>
      </c>
      <c r="AV486" s="159">
        <v>9</v>
      </c>
      <c r="AW486" s="159" t="s">
        <v>282</v>
      </c>
      <c r="AX486" s="159" t="s">
        <v>282</v>
      </c>
      <c r="AY486" s="159" t="s">
        <v>282</v>
      </c>
      <c r="AZ486" s="159" t="s">
        <v>282</v>
      </c>
      <c r="BA486" s="159" t="s">
        <v>192</v>
      </c>
      <c r="BB486" s="159">
        <v>9</v>
      </c>
      <c r="BC486" s="159">
        <v>17.899999999999999</v>
      </c>
      <c r="BD486" s="159">
        <v>2.6</v>
      </c>
      <c r="BE486" s="159">
        <v>248</v>
      </c>
      <c r="BF486" s="159" t="s">
        <v>282</v>
      </c>
      <c r="BG486" s="159" t="s">
        <v>282</v>
      </c>
      <c r="BH486" s="159" t="s">
        <v>282</v>
      </c>
      <c r="BI486" s="159" t="s">
        <v>282</v>
      </c>
      <c r="BJ486" s="159" t="s">
        <v>282</v>
      </c>
      <c r="BK486" s="159" t="s">
        <v>282</v>
      </c>
      <c r="BL486" s="159" t="s">
        <v>282</v>
      </c>
      <c r="BM486" s="159" t="s">
        <v>282</v>
      </c>
      <c r="BN486" s="159" t="s">
        <v>282</v>
      </c>
      <c r="BO486" s="159" t="s">
        <v>282</v>
      </c>
      <c r="BP486" s="159" t="s">
        <v>282</v>
      </c>
      <c r="BQ486" s="159" t="s">
        <v>282</v>
      </c>
      <c r="BR486" s="159" t="s">
        <v>282</v>
      </c>
      <c r="BS486" s="159" t="s">
        <v>282</v>
      </c>
      <c r="BT486" s="159" t="s">
        <v>282</v>
      </c>
      <c r="BU486" s="159">
        <v>248</v>
      </c>
      <c r="BV486" s="159">
        <v>236</v>
      </c>
      <c r="BW486" s="159" t="s">
        <v>282</v>
      </c>
      <c r="BX486" s="159" t="s">
        <v>282</v>
      </c>
      <c r="BY486" s="159" t="s">
        <v>282</v>
      </c>
      <c r="BZ486" s="159" t="s">
        <v>282</v>
      </c>
      <c r="CA486" s="159" t="s">
        <v>282</v>
      </c>
      <c r="CB486" s="159" t="s">
        <v>282</v>
      </c>
      <c r="CC486" s="159" t="s">
        <v>282</v>
      </c>
      <c r="CD486" s="159" t="s">
        <v>282</v>
      </c>
      <c r="CE486" s="159" t="s">
        <v>282</v>
      </c>
      <c r="CF486" s="159" t="s">
        <v>282</v>
      </c>
      <c r="CG486" s="159" t="s">
        <v>282</v>
      </c>
      <c r="CH486" s="159" t="s">
        <v>282</v>
      </c>
      <c r="CI486" s="159" t="s">
        <v>282</v>
      </c>
      <c r="CJ486" s="159" t="s">
        <v>282</v>
      </c>
      <c r="CK486" s="159" t="s">
        <v>282</v>
      </c>
      <c r="CL486" s="159" t="s">
        <v>282</v>
      </c>
      <c r="CM486" s="159" t="s">
        <v>282</v>
      </c>
      <c r="CN486" s="159" t="s">
        <v>282</v>
      </c>
      <c r="CO486" s="159" t="s">
        <v>282</v>
      </c>
      <c r="CP486" s="159" t="s">
        <v>282</v>
      </c>
      <c r="CQ486" s="159" t="s">
        <v>282</v>
      </c>
      <c r="CR486" s="159" t="s">
        <v>282</v>
      </c>
      <c r="CS486" s="159" t="s">
        <v>282</v>
      </c>
      <c r="CT486" s="159" t="s">
        <v>282</v>
      </c>
      <c r="CU486" s="159" t="s">
        <v>282</v>
      </c>
      <c r="CV486" s="159" t="s">
        <v>282</v>
      </c>
      <c r="CW486" s="159" t="s">
        <v>282</v>
      </c>
      <c r="CX486" s="159" t="s">
        <v>282</v>
      </c>
      <c r="CY486" s="159" t="s">
        <v>282</v>
      </c>
      <c r="CZ486" s="159" t="s">
        <v>282</v>
      </c>
      <c r="DA486" s="159" t="s">
        <v>282</v>
      </c>
      <c r="DB486" s="159" t="s">
        <v>282</v>
      </c>
      <c r="DC486" s="159" t="s">
        <v>282</v>
      </c>
      <c r="DD486" s="159" t="s">
        <v>282</v>
      </c>
      <c r="DE486" s="159" t="s">
        <v>282</v>
      </c>
      <c r="DF486" s="159" t="s">
        <v>282</v>
      </c>
      <c r="DG486" s="159" t="s">
        <v>282</v>
      </c>
      <c r="DH486" s="159" t="s">
        <v>282</v>
      </c>
      <c r="DI486" s="159" t="s">
        <v>282</v>
      </c>
      <c r="DJ486" s="159" t="s">
        <v>282</v>
      </c>
      <c r="DK486" s="159" t="s">
        <v>282</v>
      </c>
      <c r="DL486" s="159" t="s">
        <v>282</v>
      </c>
      <c r="DM486" s="159" t="s">
        <v>282</v>
      </c>
      <c r="DN486" s="159" t="s">
        <v>282</v>
      </c>
      <c r="DO486" s="159" t="s">
        <v>282</v>
      </c>
      <c r="DP486" s="159" t="s">
        <v>282</v>
      </c>
      <c r="DQ486" s="159" t="s">
        <v>282</v>
      </c>
      <c r="DR486" s="159" t="s">
        <v>282</v>
      </c>
      <c r="DS486" s="159" t="s">
        <v>282</v>
      </c>
      <c r="DT486" s="159" t="s">
        <v>282</v>
      </c>
      <c r="DU486" s="159" t="s">
        <v>282</v>
      </c>
      <c r="DV486" s="159" t="s">
        <v>282</v>
      </c>
      <c r="DW486" s="159" t="s">
        <v>282</v>
      </c>
      <c r="DX486" s="159" t="s">
        <v>282</v>
      </c>
      <c r="DY486" s="159" t="s">
        <v>282</v>
      </c>
      <c r="DZ486" s="159" t="s">
        <v>282</v>
      </c>
      <c r="EA486" s="159" t="s">
        <v>282</v>
      </c>
      <c r="EB486" s="159" t="s">
        <v>282</v>
      </c>
      <c r="EC486" s="159" t="s">
        <v>282</v>
      </c>
      <c r="ED486" s="159" t="s">
        <v>282</v>
      </c>
      <c r="EE486" s="159" t="s">
        <v>282</v>
      </c>
      <c r="EF486" s="159" t="s">
        <v>282</v>
      </c>
      <c r="EG486" s="159" t="s">
        <v>282</v>
      </c>
      <c r="EH486" s="159" t="s">
        <v>282</v>
      </c>
      <c r="EI486" s="159" t="s">
        <v>282</v>
      </c>
      <c r="EJ486" s="159" t="s">
        <v>282</v>
      </c>
      <c r="EK486" s="159" t="s">
        <v>282</v>
      </c>
      <c r="EL486" s="159" t="s">
        <v>282</v>
      </c>
      <c r="EM486" s="159" t="s">
        <v>282</v>
      </c>
      <c r="EN486" s="159" t="s">
        <v>282</v>
      </c>
      <c r="EO486" s="159" t="s">
        <v>282</v>
      </c>
      <c r="EP486" s="159" t="s">
        <v>282</v>
      </c>
      <c r="EQ486" s="159" t="s">
        <v>282</v>
      </c>
      <c r="ER486" s="159" t="s">
        <v>282</v>
      </c>
      <c r="ES486" s="159" t="s">
        <v>282</v>
      </c>
      <c r="ET486" s="159" t="s">
        <v>282</v>
      </c>
      <c r="EU486" s="159" t="s">
        <v>282</v>
      </c>
      <c r="EV486" s="159" t="s">
        <v>282</v>
      </c>
      <c r="EW486" s="159" t="s">
        <v>282</v>
      </c>
      <c r="EX486" s="159" t="s">
        <v>282</v>
      </c>
      <c r="EY486" s="159" t="s">
        <v>282</v>
      </c>
      <c r="EZ486" s="159" t="s">
        <v>282</v>
      </c>
      <c r="FA486" s="159" t="s">
        <v>282</v>
      </c>
      <c r="FB486" s="159" t="s">
        <v>282</v>
      </c>
      <c r="FC486" s="159" t="s">
        <v>282</v>
      </c>
      <c r="FD486" s="159" t="s">
        <v>282</v>
      </c>
      <c r="FE486" s="159" t="s">
        <v>282</v>
      </c>
      <c r="FF486" s="159" t="s">
        <v>282</v>
      </c>
      <c r="FG486" s="159" t="s">
        <v>282</v>
      </c>
      <c r="FH486" s="159" t="s">
        <v>282</v>
      </c>
      <c r="FI486" s="159" t="s">
        <v>282</v>
      </c>
      <c r="FJ486" s="159" t="s">
        <v>282</v>
      </c>
      <c r="FK486" s="159" t="s">
        <v>282</v>
      </c>
      <c r="FL486" s="159" t="s">
        <v>282</v>
      </c>
      <c r="FM486" s="159" t="s">
        <v>282</v>
      </c>
      <c r="FN486" s="159" t="s">
        <v>282</v>
      </c>
      <c r="FO486" s="159" t="s">
        <v>282</v>
      </c>
      <c r="FP486" s="159" t="s">
        <v>282</v>
      </c>
      <c r="FQ486" s="159" t="s">
        <v>282</v>
      </c>
      <c r="FR486" s="159" t="s">
        <v>282</v>
      </c>
      <c r="FS486" s="159" t="s">
        <v>282</v>
      </c>
      <c r="FT486" s="159" t="s">
        <v>282</v>
      </c>
    </row>
    <row r="487" spans="1:176" x14ac:dyDescent="0.25">
      <c r="A487" s="212" t="s">
        <v>7655</v>
      </c>
      <c r="B487" s="159" t="s">
        <v>15866</v>
      </c>
      <c r="C487" s="66" t="str">
        <f>IF(ISNUMBER(Severity!H488)=FALSE,Severity!F488,IF(Severity!H488&gt;=0.5,"YES","NO"))</f>
        <v>YES</v>
      </c>
      <c r="D487" s="66" t="str">
        <f>IF(ISNUMBER(Severity!I488)=FALSE,Severity!G488,IF(Severity!I488&gt;0.5,"YES","NO"))</f>
        <v>NO</v>
      </c>
      <c r="E487" s="159">
        <v>8</v>
      </c>
      <c r="F487" s="159">
        <v>2</v>
      </c>
      <c r="G487" s="212" t="s">
        <v>257</v>
      </c>
      <c r="H487" s="159" t="s">
        <v>10507</v>
      </c>
      <c r="I487" s="159">
        <v>11</v>
      </c>
      <c r="J487" s="159">
        <v>24</v>
      </c>
      <c r="K487" s="159" t="s">
        <v>194</v>
      </c>
      <c r="L487" s="159">
        <v>10</v>
      </c>
      <c r="M487" s="159">
        <v>114</v>
      </c>
      <c r="N487" s="159">
        <v>12</v>
      </c>
      <c r="O487" s="159" t="s">
        <v>194</v>
      </c>
      <c r="P487" s="159">
        <v>10</v>
      </c>
      <c r="Q487" s="159">
        <v>120</v>
      </c>
      <c r="R487" s="159">
        <v>50</v>
      </c>
      <c r="S487" s="159" t="s">
        <v>194</v>
      </c>
      <c r="T487" s="159">
        <v>10</v>
      </c>
      <c r="U487" s="159" t="s">
        <v>282</v>
      </c>
      <c r="V487" s="159" t="s">
        <v>282</v>
      </c>
      <c r="W487" s="159" t="s">
        <v>282</v>
      </c>
      <c r="X487" s="159">
        <v>29.7</v>
      </c>
      <c r="Y487" s="159" t="s">
        <v>282</v>
      </c>
      <c r="Z487" s="159">
        <v>153</v>
      </c>
      <c r="AA487" s="159" t="s">
        <v>282</v>
      </c>
      <c r="AB487" s="159" t="s">
        <v>282</v>
      </c>
      <c r="AC487" s="159" t="s">
        <v>282</v>
      </c>
      <c r="AD487" s="159">
        <v>9</v>
      </c>
      <c r="AE487" s="159" t="s">
        <v>282</v>
      </c>
      <c r="AF487" s="159">
        <v>153</v>
      </c>
      <c r="AG487" s="159" t="s">
        <v>282</v>
      </c>
      <c r="AH487" s="159" t="s">
        <v>282</v>
      </c>
      <c r="AI487" s="159" t="s">
        <v>282</v>
      </c>
      <c r="AJ487" s="159" t="s">
        <v>282</v>
      </c>
      <c r="AK487" s="159" t="s">
        <v>282</v>
      </c>
      <c r="AL487" s="159" t="s">
        <v>282</v>
      </c>
      <c r="AM487" s="159">
        <v>173</v>
      </c>
      <c r="AN487" s="159">
        <v>149</v>
      </c>
      <c r="AO487" s="159" t="s">
        <v>246</v>
      </c>
      <c r="AP487" s="159" t="s">
        <v>10507</v>
      </c>
      <c r="AQ487" s="159">
        <v>5</v>
      </c>
      <c r="AR487" s="159">
        <v>21</v>
      </c>
      <c r="AS487" s="159" t="s">
        <v>194</v>
      </c>
      <c r="AT487" s="159">
        <v>10</v>
      </c>
      <c r="AU487" s="159">
        <v>110</v>
      </c>
      <c r="AV487" s="159">
        <v>12</v>
      </c>
      <c r="AW487" s="159" t="s">
        <v>194</v>
      </c>
      <c r="AX487" s="159">
        <v>10</v>
      </c>
      <c r="AY487" s="159">
        <v>123</v>
      </c>
      <c r="AZ487" s="159">
        <v>50</v>
      </c>
      <c r="BA487" s="159" t="s">
        <v>194</v>
      </c>
      <c r="BB487" s="159">
        <v>10</v>
      </c>
      <c r="BC487" s="159" t="s">
        <v>282</v>
      </c>
      <c r="BD487" s="159" t="s">
        <v>282</v>
      </c>
      <c r="BE487" s="159" t="s">
        <v>282</v>
      </c>
      <c r="BF487" s="159">
        <v>29.4</v>
      </c>
      <c r="BG487" s="159" t="s">
        <v>282</v>
      </c>
      <c r="BH487" s="159">
        <v>161</v>
      </c>
      <c r="BI487" s="159" t="s">
        <v>282</v>
      </c>
      <c r="BJ487" s="159" t="s">
        <v>282</v>
      </c>
      <c r="BK487" s="159" t="s">
        <v>282</v>
      </c>
      <c r="BL487" s="159">
        <v>10.1</v>
      </c>
      <c r="BM487" s="159" t="s">
        <v>282</v>
      </c>
      <c r="BN487" s="159">
        <v>161</v>
      </c>
      <c r="BO487" s="159" t="s">
        <v>282</v>
      </c>
      <c r="BP487" s="159" t="s">
        <v>282</v>
      </c>
      <c r="BQ487" s="159" t="s">
        <v>282</v>
      </c>
      <c r="BR487" s="159" t="s">
        <v>282</v>
      </c>
      <c r="BS487" s="159" t="s">
        <v>282</v>
      </c>
      <c r="BT487" s="159" t="s">
        <v>282</v>
      </c>
      <c r="BU487" s="159">
        <v>184</v>
      </c>
      <c r="BV487" s="159">
        <v>163</v>
      </c>
      <c r="BW487" s="159" t="s">
        <v>282</v>
      </c>
      <c r="BX487" s="159" t="s">
        <v>282</v>
      </c>
      <c r="BY487" s="159" t="s">
        <v>282</v>
      </c>
      <c r="BZ487" s="159" t="s">
        <v>282</v>
      </c>
      <c r="CA487" s="159" t="s">
        <v>282</v>
      </c>
      <c r="CB487" s="159" t="s">
        <v>282</v>
      </c>
      <c r="CC487" s="159" t="s">
        <v>282</v>
      </c>
      <c r="CD487" s="159" t="s">
        <v>282</v>
      </c>
      <c r="CE487" s="159" t="s">
        <v>282</v>
      </c>
      <c r="CF487" s="159" t="s">
        <v>282</v>
      </c>
      <c r="CG487" s="159" t="s">
        <v>282</v>
      </c>
      <c r="CH487" s="159" t="s">
        <v>282</v>
      </c>
      <c r="CI487" s="159" t="s">
        <v>282</v>
      </c>
      <c r="CJ487" s="159" t="s">
        <v>282</v>
      </c>
      <c r="CK487" s="159" t="s">
        <v>282</v>
      </c>
      <c r="CL487" s="159" t="s">
        <v>282</v>
      </c>
      <c r="CM487" s="159" t="s">
        <v>282</v>
      </c>
      <c r="CN487" s="159" t="s">
        <v>282</v>
      </c>
      <c r="CO487" s="159" t="s">
        <v>282</v>
      </c>
      <c r="CP487" s="159" t="s">
        <v>282</v>
      </c>
      <c r="CQ487" s="159" t="s">
        <v>282</v>
      </c>
      <c r="CR487" s="159" t="s">
        <v>282</v>
      </c>
      <c r="CS487" s="159" t="s">
        <v>282</v>
      </c>
      <c r="CT487" s="159" t="s">
        <v>282</v>
      </c>
      <c r="CU487" s="159" t="s">
        <v>282</v>
      </c>
      <c r="CV487" s="159" t="s">
        <v>282</v>
      </c>
      <c r="CW487" s="159" t="s">
        <v>282</v>
      </c>
      <c r="CX487" s="159" t="s">
        <v>282</v>
      </c>
      <c r="CY487" s="159" t="s">
        <v>282</v>
      </c>
      <c r="CZ487" s="159" t="s">
        <v>282</v>
      </c>
      <c r="DA487" s="159" t="s">
        <v>282</v>
      </c>
      <c r="DB487" s="159" t="s">
        <v>282</v>
      </c>
      <c r="DC487" s="159" t="s">
        <v>282</v>
      </c>
      <c r="DD487" s="159" t="s">
        <v>282</v>
      </c>
      <c r="DE487" s="159" t="s">
        <v>282</v>
      </c>
      <c r="DF487" s="159" t="s">
        <v>282</v>
      </c>
      <c r="DG487" s="159" t="s">
        <v>282</v>
      </c>
      <c r="DH487" s="159" t="s">
        <v>282</v>
      </c>
      <c r="DI487" s="159" t="s">
        <v>282</v>
      </c>
      <c r="DJ487" s="159" t="s">
        <v>282</v>
      </c>
      <c r="DK487" s="159" t="s">
        <v>282</v>
      </c>
      <c r="DL487" s="159" t="s">
        <v>282</v>
      </c>
      <c r="DM487" s="159" t="s">
        <v>282</v>
      </c>
      <c r="DN487" s="159" t="s">
        <v>282</v>
      </c>
      <c r="DO487" s="159" t="s">
        <v>282</v>
      </c>
      <c r="DP487" s="159" t="s">
        <v>282</v>
      </c>
      <c r="DQ487" s="159" t="s">
        <v>282</v>
      </c>
      <c r="DR487" s="159" t="s">
        <v>282</v>
      </c>
      <c r="DS487" s="159" t="s">
        <v>282</v>
      </c>
      <c r="DT487" s="159" t="s">
        <v>282</v>
      </c>
      <c r="DU487" s="159" t="s">
        <v>282</v>
      </c>
      <c r="DV487" s="159" t="s">
        <v>282</v>
      </c>
      <c r="DW487" s="159" t="s">
        <v>282</v>
      </c>
      <c r="DX487" s="159" t="s">
        <v>282</v>
      </c>
      <c r="DY487" s="159" t="s">
        <v>282</v>
      </c>
      <c r="DZ487" s="159" t="s">
        <v>282</v>
      </c>
      <c r="EA487" s="159" t="s">
        <v>282</v>
      </c>
      <c r="EB487" s="159" t="s">
        <v>282</v>
      </c>
      <c r="EC487" s="159" t="s">
        <v>282</v>
      </c>
      <c r="ED487" s="159" t="s">
        <v>282</v>
      </c>
      <c r="EE487" s="159" t="s">
        <v>282</v>
      </c>
      <c r="EF487" s="159" t="s">
        <v>282</v>
      </c>
      <c r="EG487" s="159" t="s">
        <v>282</v>
      </c>
      <c r="EH487" s="159" t="s">
        <v>282</v>
      </c>
      <c r="EI487" s="159" t="s">
        <v>282</v>
      </c>
      <c r="EJ487" s="159" t="s">
        <v>282</v>
      </c>
      <c r="EK487" s="159" t="s">
        <v>282</v>
      </c>
      <c r="EL487" s="159" t="s">
        <v>282</v>
      </c>
      <c r="EM487" s="159" t="s">
        <v>282</v>
      </c>
      <c r="EN487" s="159" t="s">
        <v>282</v>
      </c>
      <c r="EO487" s="159" t="s">
        <v>282</v>
      </c>
      <c r="EP487" s="159" t="s">
        <v>282</v>
      </c>
      <c r="EQ487" s="159" t="s">
        <v>282</v>
      </c>
      <c r="ER487" s="159" t="s">
        <v>282</v>
      </c>
      <c r="ES487" s="159" t="s">
        <v>282</v>
      </c>
      <c r="ET487" s="159" t="s">
        <v>282</v>
      </c>
      <c r="EU487" s="159" t="s">
        <v>282</v>
      </c>
      <c r="EV487" s="159" t="s">
        <v>282</v>
      </c>
      <c r="EW487" s="159" t="s">
        <v>282</v>
      </c>
      <c r="EX487" s="159" t="s">
        <v>282</v>
      </c>
      <c r="EY487" s="159" t="s">
        <v>282</v>
      </c>
      <c r="EZ487" s="159" t="s">
        <v>282</v>
      </c>
      <c r="FA487" s="159" t="s">
        <v>282</v>
      </c>
      <c r="FB487" s="159" t="s">
        <v>282</v>
      </c>
      <c r="FC487" s="159" t="s">
        <v>282</v>
      </c>
      <c r="FD487" s="159" t="s">
        <v>282</v>
      </c>
      <c r="FE487" s="159" t="s">
        <v>282</v>
      </c>
      <c r="FF487" s="159" t="s">
        <v>282</v>
      </c>
      <c r="FG487" s="159" t="s">
        <v>282</v>
      </c>
      <c r="FH487" s="159" t="s">
        <v>282</v>
      </c>
      <c r="FI487" s="159" t="s">
        <v>282</v>
      </c>
      <c r="FJ487" s="159" t="s">
        <v>282</v>
      </c>
      <c r="FK487" s="159" t="s">
        <v>282</v>
      </c>
      <c r="FL487" s="159" t="s">
        <v>282</v>
      </c>
      <c r="FM487" s="159" t="s">
        <v>282</v>
      </c>
      <c r="FN487" s="159" t="s">
        <v>282</v>
      </c>
      <c r="FO487" s="159" t="s">
        <v>282</v>
      </c>
      <c r="FP487" s="159" t="s">
        <v>282</v>
      </c>
      <c r="FQ487" s="159" t="s">
        <v>282</v>
      </c>
      <c r="FR487" s="159" t="s">
        <v>282</v>
      </c>
      <c r="FS487" s="159" t="s">
        <v>282</v>
      </c>
      <c r="FT487" s="159" t="s">
        <v>282</v>
      </c>
    </row>
    <row r="488" spans="1:176" x14ac:dyDescent="0.25">
      <c r="A488" s="212" t="s">
        <v>10066</v>
      </c>
      <c r="B488" s="159" t="s">
        <v>16032</v>
      </c>
      <c r="C488" s="331" t="s">
        <v>793</v>
      </c>
      <c r="D488" s="331" t="s">
        <v>130</v>
      </c>
      <c r="E488" s="159">
        <v>6</v>
      </c>
      <c r="F488" s="159">
        <v>2</v>
      </c>
      <c r="G488" s="212" t="s">
        <v>17960</v>
      </c>
      <c r="H488" s="159" t="s">
        <v>183</v>
      </c>
      <c r="I488" s="159" t="s">
        <v>282</v>
      </c>
      <c r="J488" s="159" t="s">
        <v>282</v>
      </c>
      <c r="K488" s="159" t="s">
        <v>282</v>
      </c>
      <c r="L488" s="159" t="s">
        <v>282</v>
      </c>
      <c r="M488" s="159" t="s">
        <v>282</v>
      </c>
      <c r="N488" s="159" t="s">
        <v>282</v>
      </c>
      <c r="O488" s="159" t="s">
        <v>282</v>
      </c>
      <c r="P488" s="159" t="s">
        <v>282</v>
      </c>
      <c r="Q488" s="159" t="s">
        <v>282</v>
      </c>
      <c r="R488" s="159" t="s">
        <v>282</v>
      </c>
      <c r="S488" s="159" t="s">
        <v>299</v>
      </c>
      <c r="T488" s="159">
        <v>17</v>
      </c>
      <c r="U488" s="159" t="s">
        <v>282</v>
      </c>
      <c r="V488" s="159" t="s">
        <v>282</v>
      </c>
      <c r="W488" s="159" t="s">
        <v>282</v>
      </c>
      <c r="X488" s="159" t="s">
        <v>282</v>
      </c>
      <c r="Y488" s="159" t="s">
        <v>282</v>
      </c>
      <c r="Z488" s="159" t="s">
        <v>282</v>
      </c>
      <c r="AA488" s="159">
        <v>13.5</v>
      </c>
      <c r="AB488" s="159">
        <v>5.2</v>
      </c>
      <c r="AC488" s="159">
        <v>62</v>
      </c>
      <c r="AD488" s="159" t="s">
        <v>282</v>
      </c>
      <c r="AE488" s="159" t="s">
        <v>282</v>
      </c>
      <c r="AF488" s="159" t="s">
        <v>282</v>
      </c>
      <c r="AG488" s="159" t="s">
        <v>282</v>
      </c>
      <c r="AH488" s="159" t="s">
        <v>282</v>
      </c>
      <c r="AI488" s="159" t="s">
        <v>282</v>
      </c>
      <c r="AJ488" s="159" t="s">
        <v>282</v>
      </c>
      <c r="AK488" s="159" t="s">
        <v>282</v>
      </c>
      <c r="AL488" s="159" t="s">
        <v>282</v>
      </c>
      <c r="AM488" s="159">
        <v>62</v>
      </c>
      <c r="AN488" s="159" t="s">
        <v>282</v>
      </c>
      <c r="AO488" s="159" t="s">
        <v>246</v>
      </c>
      <c r="AP488" s="159" t="s">
        <v>10507</v>
      </c>
      <c r="AQ488" s="159" t="s">
        <v>282</v>
      </c>
      <c r="AR488" s="159" t="s">
        <v>282</v>
      </c>
      <c r="AS488" s="159" t="s">
        <v>282</v>
      </c>
      <c r="AT488" s="159" t="s">
        <v>282</v>
      </c>
      <c r="AU488" s="159" t="s">
        <v>282</v>
      </c>
      <c r="AV488" s="159" t="s">
        <v>282</v>
      </c>
      <c r="AW488" s="159" t="s">
        <v>282</v>
      </c>
      <c r="AX488" s="159" t="s">
        <v>282</v>
      </c>
      <c r="AY488" s="159" t="s">
        <v>282</v>
      </c>
      <c r="AZ488" s="159" t="s">
        <v>282</v>
      </c>
      <c r="BA488" s="159" t="s">
        <v>299</v>
      </c>
      <c r="BB488" s="159">
        <v>17</v>
      </c>
      <c r="BC488" s="159" t="s">
        <v>282</v>
      </c>
      <c r="BD488" s="159" t="s">
        <v>282</v>
      </c>
      <c r="BE488" s="159" t="s">
        <v>282</v>
      </c>
      <c r="BF488" s="159" t="s">
        <v>282</v>
      </c>
      <c r="BG488" s="159" t="s">
        <v>282</v>
      </c>
      <c r="BH488" s="159" t="s">
        <v>282</v>
      </c>
      <c r="BI488" s="159">
        <v>13.1</v>
      </c>
      <c r="BJ488" s="159">
        <v>5.7</v>
      </c>
      <c r="BK488" s="159">
        <v>58</v>
      </c>
      <c r="BL488" s="159" t="s">
        <v>282</v>
      </c>
      <c r="BM488" s="159" t="s">
        <v>282</v>
      </c>
      <c r="BN488" s="159" t="s">
        <v>282</v>
      </c>
      <c r="BO488" s="159" t="s">
        <v>282</v>
      </c>
      <c r="BP488" s="159" t="s">
        <v>282</v>
      </c>
      <c r="BQ488" s="159" t="s">
        <v>282</v>
      </c>
      <c r="BR488" s="159" t="s">
        <v>282</v>
      </c>
      <c r="BS488" s="159" t="s">
        <v>282</v>
      </c>
      <c r="BT488" s="159" t="s">
        <v>282</v>
      </c>
      <c r="BU488" s="159">
        <v>58</v>
      </c>
      <c r="BV488" s="159" t="s">
        <v>282</v>
      </c>
      <c r="BW488" s="159" t="s">
        <v>282</v>
      </c>
      <c r="BX488" s="159" t="s">
        <v>282</v>
      </c>
      <c r="BY488" s="159" t="s">
        <v>282</v>
      </c>
      <c r="BZ488" s="159" t="s">
        <v>282</v>
      </c>
      <c r="CA488" s="159" t="s">
        <v>282</v>
      </c>
      <c r="CB488" s="159" t="s">
        <v>282</v>
      </c>
      <c r="CC488" s="159" t="s">
        <v>282</v>
      </c>
      <c r="CD488" s="159" t="s">
        <v>282</v>
      </c>
      <c r="CE488" s="159" t="s">
        <v>282</v>
      </c>
      <c r="CF488" s="159" t="s">
        <v>282</v>
      </c>
      <c r="CG488" s="159" t="s">
        <v>282</v>
      </c>
      <c r="CH488" s="159" t="s">
        <v>282</v>
      </c>
      <c r="CI488" s="159" t="s">
        <v>282</v>
      </c>
      <c r="CJ488" s="159" t="s">
        <v>282</v>
      </c>
      <c r="CK488" s="159" t="s">
        <v>282</v>
      </c>
      <c r="CL488" s="159" t="s">
        <v>282</v>
      </c>
      <c r="CM488" s="159" t="s">
        <v>282</v>
      </c>
      <c r="CN488" s="159" t="s">
        <v>282</v>
      </c>
      <c r="CO488" s="159" t="s">
        <v>282</v>
      </c>
      <c r="CP488" s="159" t="s">
        <v>282</v>
      </c>
      <c r="CQ488" s="159" t="s">
        <v>282</v>
      </c>
      <c r="CR488" s="159" t="s">
        <v>282</v>
      </c>
      <c r="CS488" s="159" t="s">
        <v>282</v>
      </c>
      <c r="CT488" s="159" t="s">
        <v>282</v>
      </c>
      <c r="CU488" s="159" t="s">
        <v>282</v>
      </c>
      <c r="CV488" s="159" t="s">
        <v>282</v>
      </c>
      <c r="CW488" s="159" t="s">
        <v>282</v>
      </c>
      <c r="CX488" s="159" t="s">
        <v>282</v>
      </c>
      <c r="CY488" s="159" t="s">
        <v>282</v>
      </c>
      <c r="CZ488" s="159" t="s">
        <v>282</v>
      </c>
      <c r="DA488" s="159" t="s">
        <v>282</v>
      </c>
      <c r="DB488" s="159" t="s">
        <v>282</v>
      </c>
      <c r="DC488" s="159" t="s">
        <v>282</v>
      </c>
      <c r="DD488" s="159" t="s">
        <v>282</v>
      </c>
      <c r="DE488" s="159" t="s">
        <v>282</v>
      </c>
      <c r="DF488" s="159" t="s">
        <v>282</v>
      </c>
      <c r="DG488" s="159" t="s">
        <v>282</v>
      </c>
      <c r="DH488" s="159" t="s">
        <v>282</v>
      </c>
      <c r="DI488" s="159" t="s">
        <v>282</v>
      </c>
      <c r="DJ488" s="159" t="s">
        <v>282</v>
      </c>
      <c r="DK488" s="159" t="s">
        <v>282</v>
      </c>
      <c r="DL488" s="159" t="s">
        <v>282</v>
      </c>
      <c r="DM488" s="159" t="s">
        <v>282</v>
      </c>
      <c r="DN488" s="159" t="s">
        <v>282</v>
      </c>
      <c r="DO488" s="159" t="s">
        <v>282</v>
      </c>
      <c r="DP488" s="159" t="s">
        <v>282</v>
      </c>
      <c r="DQ488" s="159" t="s">
        <v>282</v>
      </c>
      <c r="DR488" s="159" t="s">
        <v>282</v>
      </c>
      <c r="DS488" s="159" t="s">
        <v>282</v>
      </c>
      <c r="DT488" s="159" t="s">
        <v>282</v>
      </c>
      <c r="DU488" s="159" t="s">
        <v>282</v>
      </c>
      <c r="DV488" s="159" t="s">
        <v>282</v>
      </c>
      <c r="DW488" s="159" t="s">
        <v>282</v>
      </c>
      <c r="DX488" s="159" t="s">
        <v>282</v>
      </c>
      <c r="DY488" s="159" t="s">
        <v>282</v>
      </c>
      <c r="DZ488" s="159" t="s">
        <v>282</v>
      </c>
      <c r="EA488" s="159" t="s">
        <v>282</v>
      </c>
      <c r="EB488" s="159" t="s">
        <v>282</v>
      </c>
      <c r="EC488" s="159" t="s">
        <v>282</v>
      </c>
      <c r="ED488" s="159" t="s">
        <v>282</v>
      </c>
      <c r="EE488" s="159" t="s">
        <v>282</v>
      </c>
      <c r="EF488" s="159" t="s">
        <v>282</v>
      </c>
      <c r="EG488" s="159" t="s">
        <v>282</v>
      </c>
      <c r="EH488" s="159" t="s">
        <v>282</v>
      </c>
      <c r="EI488" s="159" t="s">
        <v>282</v>
      </c>
      <c r="EJ488" s="159" t="s">
        <v>282</v>
      </c>
      <c r="EK488" s="159" t="s">
        <v>282</v>
      </c>
      <c r="EL488" s="159" t="s">
        <v>282</v>
      </c>
      <c r="EM488" s="159" t="s">
        <v>282</v>
      </c>
      <c r="EN488" s="159" t="s">
        <v>282</v>
      </c>
      <c r="EO488" s="159" t="s">
        <v>282</v>
      </c>
      <c r="EP488" s="159" t="s">
        <v>282</v>
      </c>
      <c r="EQ488" s="159" t="s">
        <v>282</v>
      </c>
      <c r="ER488" s="159" t="s">
        <v>282</v>
      </c>
      <c r="ES488" s="159" t="s">
        <v>282</v>
      </c>
      <c r="ET488" s="159" t="s">
        <v>282</v>
      </c>
      <c r="EU488" s="159" t="s">
        <v>282</v>
      </c>
      <c r="EV488" s="159" t="s">
        <v>282</v>
      </c>
      <c r="EW488" s="159" t="s">
        <v>282</v>
      </c>
      <c r="EX488" s="159" t="s">
        <v>282</v>
      </c>
      <c r="EY488" s="159" t="s">
        <v>282</v>
      </c>
      <c r="EZ488" s="159" t="s">
        <v>282</v>
      </c>
      <c r="FA488" s="159" t="s">
        <v>282</v>
      </c>
      <c r="FB488" s="159" t="s">
        <v>282</v>
      </c>
      <c r="FC488" s="159" t="s">
        <v>282</v>
      </c>
      <c r="FD488" s="159" t="s">
        <v>282</v>
      </c>
      <c r="FE488" s="159" t="s">
        <v>282</v>
      </c>
      <c r="FF488" s="159" t="s">
        <v>282</v>
      </c>
      <c r="FG488" s="159" t="s">
        <v>282</v>
      </c>
      <c r="FH488" s="159" t="s">
        <v>282</v>
      </c>
      <c r="FI488" s="159" t="s">
        <v>282</v>
      </c>
      <c r="FJ488" s="159" t="s">
        <v>282</v>
      </c>
      <c r="FK488" s="159" t="s">
        <v>282</v>
      </c>
      <c r="FL488" s="159" t="s">
        <v>282</v>
      </c>
      <c r="FM488" s="159" t="s">
        <v>282</v>
      </c>
      <c r="FN488" s="159" t="s">
        <v>282</v>
      </c>
      <c r="FO488" s="159" t="s">
        <v>282</v>
      </c>
      <c r="FP488" s="159" t="s">
        <v>282</v>
      </c>
      <c r="FQ488" s="159" t="s">
        <v>282</v>
      </c>
      <c r="FR488" s="159" t="s">
        <v>282</v>
      </c>
      <c r="FS488" s="159" t="s">
        <v>282</v>
      </c>
      <c r="FT488" s="159" t="s">
        <v>282</v>
      </c>
    </row>
    <row r="489" spans="1:176" x14ac:dyDescent="0.25">
      <c r="A489" s="212" t="s">
        <v>3462</v>
      </c>
      <c r="B489" s="159" t="s">
        <v>15872</v>
      </c>
      <c r="C489" s="66" t="str">
        <f>IF(ISNUMBER(Severity!H490)=FALSE,Severity!F490,IF(Severity!H490&gt;=0.5,"YES","NO"))</f>
        <v>YES</v>
      </c>
      <c r="D489" s="66" t="str">
        <f>IF(ISNUMBER(Severity!I490)=FALSE,Severity!G490,IF(Severity!I490&gt;0.5,"YES","NO"))</f>
        <v>NO</v>
      </c>
      <c r="E489" s="159">
        <v>8</v>
      </c>
      <c r="F489" s="159">
        <v>4</v>
      </c>
      <c r="G489" s="212" t="s">
        <v>272</v>
      </c>
      <c r="H489" s="159" t="s">
        <v>10507</v>
      </c>
      <c r="I489" s="159">
        <v>2</v>
      </c>
      <c r="J489" s="159">
        <v>10</v>
      </c>
      <c r="K489" s="159" t="s">
        <v>299</v>
      </c>
      <c r="L489" s="159">
        <v>17</v>
      </c>
      <c r="M489" s="159">
        <v>41</v>
      </c>
      <c r="N489" s="159">
        <v>7</v>
      </c>
      <c r="O489" s="159" t="s">
        <v>299</v>
      </c>
      <c r="P489" s="159">
        <v>17</v>
      </c>
      <c r="Q489" s="159">
        <v>60</v>
      </c>
      <c r="R489" s="159">
        <v>50</v>
      </c>
      <c r="S489" s="159" t="s">
        <v>299</v>
      </c>
      <c r="T489" s="159">
        <v>17</v>
      </c>
      <c r="U489" s="159">
        <v>21.3</v>
      </c>
      <c r="V489" s="159">
        <v>3</v>
      </c>
      <c r="W489" s="159">
        <v>93</v>
      </c>
      <c r="X489" s="159" t="s">
        <v>282</v>
      </c>
      <c r="Y489" s="159" t="s">
        <v>282</v>
      </c>
      <c r="Z489" s="159" t="s">
        <v>282</v>
      </c>
      <c r="AA489" s="159" t="s">
        <v>282</v>
      </c>
      <c r="AB489" s="159" t="s">
        <v>282</v>
      </c>
      <c r="AC489" s="159" t="s">
        <v>282</v>
      </c>
      <c r="AD489" s="159" t="s">
        <v>282</v>
      </c>
      <c r="AE489" s="159" t="s">
        <v>282</v>
      </c>
      <c r="AF489" s="159" t="s">
        <v>282</v>
      </c>
      <c r="AG489" s="159">
        <v>-11.1</v>
      </c>
      <c r="AH489" s="159" t="s">
        <v>282</v>
      </c>
      <c r="AI489" s="159">
        <v>93</v>
      </c>
      <c r="AJ489" s="159" t="s">
        <v>282</v>
      </c>
      <c r="AK489" s="159" t="s">
        <v>282</v>
      </c>
      <c r="AL489" s="159" t="s">
        <v>282</v>
      </c>
      <c r="AM489" s="159">
        <v>93</v>
      </c>
      <c r="AN489" s="159">
        <v>83</v>
      </c>
      <c r="AO489" s="159" t="s">
        <v>272</v>
      </c>
      <c r="AP489" s="159" t="s">
        <v>10507</v>
      </c>
      <c r="AQ489" s="159">
        <v>2</v>
      </c>
      <c r="AR489" s="159">
        <v>13</v>
      </c>
      <c r="AS489" s="159" t="s">
        <v>299</v>
      </c>
      <c r="AT489" s="159">
        <v>17</v>
      </c>
      <c r="AU489" s="159">
        <v>41</v>
      </c>
      <c r="AV489" s="159">
        <v>7</v>
      </c>
      <c r="AW489" s="159" t="s">
        <v>299</v>
      </c>
      <c r="AX489" s="159">
        <v>17</v>
      </c>
      <c r="AY489" s="159">
        <v>69</v>
      </c>
      <c r="AZ489" s="159">
        <v>50</v>
      </c>
      <c r="BA489" s="159" t="s">
        <v>299</v>
      </c>
      <c r="BB489" s="159">
        <v>17</v>
      </c>
      <c r="BC489" s="159">
        <v>21.4</v>
      </c>
      <c r="BD489" s="159">
        <v>4.4000000000000004</v>
      </c>
      <c r="BE489" s="159">
        <v>103</v>
      </c>
      <c r="BF489" s="159" t="s">
        <v>282</v>
      </c>
      <c r="BG489" s="159" t="s">
        <v>282</v>
      </c>
      <c r="BH489" s="159" t="s">
        <v>282</v>
      </c>
      <c r="BI489" s="159" t="s">
        <v>282</v>
      </c>
      <c r="BJ489" s="159" t="s">
        <v>282</v>
      </c>
      <c r="BK489" s="159" t="s">
        <v>282</v>
      </c>
      <c r="BL489" s="159" t="s">
        <v>282</v>
      </c>
      <c r="BM489" s="159" t="s">
        <v>282</v>
      </c>
      <c r="BN489" s="159" t="s">
        <v>282</v>
      </c>
      <c r="BO489" s="159">
        <v>-11.6</v>
      </c>
      <c r="BP489" s="159" t="s">
        <v>282</v>
      </c>
      <c r="BQ489" s="159">
        <v>102</v>
      </c>
      <c r="BR489" s="159" t="s">
        <v>282</v>
      </c>
      <c r="BS489" s="159" t="s">
        <v>282</v>
      </c>
      <c r="BT489" s="159" t="s">
        <v>282</v>
      </c>
      <c r="BU489" s="159">
        <v>103</v>
      </c>
      <c r="BV489" s="159">
        <v>90</v>
      </c>
      <c r="BW489" s="159" t="s">
        <v>256</v>
      </c>
      <c r="BX489" s="159" t="s">
        <v>10507</v>
      </c>
      <c r="BY489" s="159">
        <v>1</v>
      </c>
      <c r="BZ489" s="159">
        <v>11</v>
      </c>
      <c r="CA489" s="159" t="s">
        <v>299</v>
      </c>
      <c r="CB489" s="159">
        <v>17</v>
      </c>
      <c r="CC489" s="159">
        <v>42</v>
      </c>
      <c r="CD489" s="159">
        <v>7</v>
      </c>
      <c r="CE489" s="159" t="s">
        <v>299</v>
      </c>
      <c r="CF489" s="159">
        <v>17</v>
      </c>
      <c r="CG489" s="159">
        <v>59</v>
      </c>
      <c r="CH489" s="159">
        <v>50</v>
      </c>
      <c r="CI489" s="159" t="s">
        <v>299</v>
      </c>
      <c r="CJ489" s="159">
        <v>17</v>
      </c>
      <c r="CK489" s="159">
        <v>21</v>
      </c>
      <c r="CL489" s="159">
        <v>3.4</v>
      </c>
      <c r="CM489" s="159">
        <v>97</v>
      </c>
      <c r="CN489" s="159" t="s">
        <v>282</v>
      </c>
      <c r="CO489" s="159" t="s">
        <v>282</v>
      </c>
      <c r="CP489" s="159" t="s">
        <v>282</v>
      </c>
      <c r="CQ489" s="159" t="s">
        <v>282</v>
      </c>
      <c r="CR489" s="159" t="s">
        <v>282</v>
      </c>
      <c r="CS489" s="159" t="s">
        <v>282</v>
      </c>
      <c r="CT489" s="159" t="s">
        <v>282</v>
      </c>
      <c r="CU489" s="159" t="s">
        <v>282</v>
      </c>
      <c r="CV489" s="159" t="s">
        <v>282</v>
      </c>
      <c r="CW489" s="159">
        <v>-10.1</v>
      </c>
      <c r="CX489" s="159" t="s">
        <v>282</v>
      </c>
      <c r="CY489" s="159">
        <v>97</v>
      </c>
      <c r="CZ489" s="159" t="s">
        <v>282</v>
      </c>
      <c r="DA489" s="159" t="s">
        <v>282</v>
      </c>
      <c r="DB489" s="159" t="s">
        <v>282</v>
      </c>
      <c r="DC489" s="159">
        <v>97</v>
      </c>
      <c r="DD489" s="159">
        <v>86</v>
      </c>
      <c r="DE489" s="159" t="s">
        <v>790</v>
      </c>
      <c r="DF489" s="159" t="s">
        <v>10507</v>
      </c>
      <c r="DG489" s="159">
        <v>1</v>
      </c>
      <c r="DH489" s="159">
        <v>9</v>
      </c>
      <c r="DI489" s="159" t="s">
        <v>299</v>
      </c>
      <c r="DJ489" s="159">
        <v>17</v>
      </c>
      <c r="DK489" s="159">
        <v>33</v>
      </c>
      <c r="DL489" s="159">
        <v>7</v>
      </c>
      <c r="DM489" s="159" t="s">
        <v>299</v>
      </c>
      <c r="DN489" s="159">
        <v>17</v>
      </c>
      <c r="DO489" s="159">
        <v>51</v>
      </c>
      <c r="DP489" s="159">
        <v>50</v>
      </c>
      <c r="DQ489" s="159" t="s">
        <v>299</v>
      </c>
      <c r="DR489" s="159">
        <v>17</v>
      </c>
      <c r="DS489" s="159">
        <v>20.6</v>
      </c>
      <c r="DT489" s="159">
        <v>3.7</v>
      </c>
      <c r="DU489" s="159">
        <v>99</v>
      </c>
      <c r="DV489" s="159" t="s">
        <v>282</v>
      </c>
      <c r="DW489" s="159" t="s">
        <v>282</v>
      </c>
      <c r="DX489" s="159" t="s">
        <v>282</v>
      </c>
      <c r="DY489" s="159" t="s">
        <v>282</v>
      </c>
      <c r="DZ489" s="159" t="s">
        <v>282</v>
      </c>
      <c r="EA489" s="159" t="s">
        <v>282</v>
      </c>
      <c r="EB489" s="159" t="s">
        <v>282</v>
      </c>
      <c r="EC489" s="159" t="s">
        <v>282</v>
      </c>
      <c r="ED489" s="159" t="s">
        <v>282</v>
      </c>
      <c r="EE489" s="159">
        <v>-10.1</v>
      </c>
      <c r="EF489" s="159" t="s">
        <v>282</v>
      </c>
      <c r="EG489" s="159">
        <v>99</v>
      </c>
      <c r="EH489" s="159" t="s">
        <v>282</v>
      </c>
      <c r="EI489" s="159" t="s">
        <v>282</v>
      </c>
      <c r="EJ489" s="159" t="s">
        <v>282</v>
      </c>
      <c r="EK489" s="159">
        <v>99</v>
      </c>
      <c r="EL489" s="159">
        <v>90</v>
      </c>
      <c r="EM489" s="159" t="s">
        <v>282</v>
      </c>
      <c r="EN489" s="159" t="s">
        <v>282</v>
      </c>
      <c r="EO489" s="159" t="s">
        <v>282</v>
      </c>
      <c r="EP489" s="159" t="s">
        <v>282</v>
      </c>
      <c r="EQ489" s="159" t="s">
        <v>282</v>
      </c>
      <c r="ER489" s="159" t="s">
        <v>282</v>
      </c>
      <c r="ES489" s="159" t="s">
        <v>282</v>
      </c>
      <c r="ET489" s="159" t="s">
        <v>282</v>
      </c>
      <c r="EU489" s="159" t="s">
        <v>282</v>
      </c>
      <c r="EV489" s="159" t="s">
        <v>282</v>
      </c>
      <c r="EW489" s="159" t="s">
        <v>282</v>
      </c>
      <c r="EX489" s="159" t="s">
        <v>282</v>
      </c>
      <c r="EY489" s="159" t="s">
        <v>282</v>
      </c>
      <c r="EZ489" s="159" t="s">
        <v>282</v>
      </c>
      <c r="FA489" s="159" t="s">
        <v>282</v>
      </c>
      <c r="FB489" s="159" t="s">
        <v>282</v>
      </c>
      <c r="FC489" s="159" t="s">
        <v>282</v>
      </c>
      <c r="FD489" s="159" t="s">
        <v>282</v>
      </c>
      <c r="FE489" s="159" t="s">
        <v>282</v>
      </c>
      <c r="FF489" s="159" t="s">
        <v>282</v>
      </c>
      <c r="FG489" s="159" t="s">
        <v>282</v>
      </c>
      <c r="FH489" s="159" t="s">
        <v>282</v>
      </c>
      <c r="FI489" s="159" t="s">
        <v>282</v>
      </c>
      <c r="FJ489" s="159" t="s">
        <v>282</v>
      </c>
      <c r="FK489" s="159" t="s">
        <v>282</v>
      </c>
      <c r="FL489" s="159" t="s">
        <v>282</v>
      </c>
      <c r="FM489" s="159" t="s">
        <v>282</v>
      </c>
      <c r="FN489" s="159" t="s">
        <v>282</v>
      </c>
      <c r="FO489" s="159" t="s">
        <v>282</v>
      </c>
      <c r="FP489" s="159" t="s">
        <v>282</v>
      </c>
      <c r="FQ489" s="159" t="s">
        <v>282</v>
      </c>
      <c r="FR489" s="159" t="s">
        <v>282</v>
      </c>
      <c r="FS489" s="159" t="s">
        <v>282</v>
      </c>
      <c r="FT489" s="159" t="s">
        <v>282</v>
      </c>
    </row>
    <row r="490" spans="1:176" x14ac:dyDescent="0.25">
      <c r="A490" s="212" t="s">
        <v>14529</v>
      </c>
      <c r="B490" s="159" t="s">
        <v>15354</v>
      </c>
      <c r="C490" s="66" t="str">
        <f>IF(ISNUMBER(Severity!H491)=FALSE,Severity!F491,IF(Severity!H491&gt;=0.5,"YES","NO"))</f>
        <v>YES</v>
      </c>
      <c r="D490" s="66" t="str">
        <f>IF(ISNUMBER(Severity!I491)=FALSE,Severity!G491,IF(Severity!I491&gt;0.5,"YES","NO"))</f>
        <v>NO</v>
      </c>
      <c r="E490" s="159">
        <v>6</v>
      </c>
      <c r="F490" s="159">
        <v>2</v>
      </c>
      <c r="G490" s="159" t="s">
        <v>272</v>
      </c>
      <c r="H490" s="159" t="s">
        <v>10507</v>
      </c>
      <c r="I490" s="159">
        <v>19</v>
      </c>
      <c r="J490" s="159">
        <v>35</v>
      </c>
      <c r="K490" s="159" t="s">
        <v>299</v>
      </c>
      <c r="L490" s="159">
        <v>17</v>
      </c>
      <c r="M490" s="159">
        <v>49</v>
      </c>
      <c r="N490" s="159">
        <v>7</v>
      </c>
      <c r="O490" s="159" t="s">
        <v>299</v>
      </c>
      <c r="P490" s="159">
        <v>17</v>
      </c>
      <c r="Q490" s="159">
        <v>85</v>
      </c>
      <c r="R490" s="159">
        <v>50</v>
      </c>
      <c r="S490" s="159" t="s">
        <v>299</v>
      </c>
      <c r="T490" s="159">
        <v>17</v>
      </c>
      <c r="U490" s="159">
        <v>23.1</v>
      </c>
      <c r="V490" s="159" t="s">
        <v>282</v>
      </c>
      <c r="W490" s="159">
        <v>159</v>
      </c>
      <c r="X490" s="159" t="s">
        <v>282</v>
      </c>
      <c r="Y490" s="159" t="s">
        <v>282</v>
      </c>
      <c r="Z490" s="159" t="s">
        <v>282</v>
      </c>
      <c r="AA490" s="159" t="s">
        <v>282</v>
      </c>
      <c r="AB490" s="159" t="s">
        <v>282</v>
      </c>
      <c r="AC490" s="159" t="s">
        <v>282</v>
      </c>
      <c r="AD490" s="159" t="s">
        <v>282</v>
      </c>
      <c r="AE490" s="159" t="s">
        <v>282</v>
      </c>
      <c r="AF490" s="159" t="s">
        <v>282</v>
      </c>
      <c r="AG490" s="159">
        <v>-11.32</v>
      </c>
      <c r="AH490" s="159">
        <v>6.56</v>
      </c>
      <c r="AI490" s="159">
        <v>159</v>
      </c>
      <c r="AJ490" s="159" t="s">
        <v>282</v>
      </c>
      <c r="AK490" s="159" t="s">
        <v>282</v>
      </c>
      <c r="AL490" s="159" t="s">
        <v>282</v>
      </c>
      <c r="AM490" s="159">
        <v>166</v>
      </c>
      <c r="AN490" s="159">
        <v>131</v>
      </c>
      <c r="AO490" s="159" t="s">
        <v>258</v>
      </c>
      <c r="AP490" s="159" t="s">
        <v>10507</v>
      </c>
      <c r="AQ490" s="159">
        <v>9</v>
      </c>
      <c r="AR490" s="159">
        <v>22</v>
      </c>
      <c r="AS490" s="159" t="s">
        <v>299</v>
      </c>
      <c r="AT490" s="159">
        <v>17</v>
      </c>
      <c r="AU490" s="159">
        <v>56</v>
      </c>
      <c r="AV490" s="159">
        <v>7</v>
      </c>
      <c r="AW490" s="159" t="s">
        <v>299</v>
      </c>
      <c r="AX490" s="159">
        <v>17</v>
      </c>
      <c r="AY490" s="159">
        <v>91</v>
      </c>
      <c r="AZ490" s="159">
        <v>50</v>
      </c>
      <c r="BA490" s="159" t="s">
        <v>299</v>
      </c>
      <c r="BB490" s="159">
        <v>17</v>
      </c>
      <c r="BC490" s="159">
        <v>23.1</v>
      </c>
      <c r="BD490" s="159" t="s">
        <v>282</v>
      </c>
      <c r="BE490" s="159">
        <v>164</v>
      </c>
      <c r="BF490" s="159" t="s">
        <v>282</v>
      </c>
      <c r="BG490" s="159" t="s">
        <v>282</v>
      </c>
      <c r="BH490" s="159" t="s">
        <v>282</v>
      </c>
      <c r="BI490" s="159" t="s">
        <v>282</v>
      </c>
      <c r="BJ490" s="159" t="s">
        <v>282</v>
      </c>
      <c r="BK490" s="159" t="s">
        <v>282</v>
      </c>
      <c r="BL490" s="159" t="s">
        <v>282</v>
      </c>
      <c r="BM490" s="159" t="s">
        <v>282</v>
      </c>
      <c r="BN490" s="159" t="s">
        <v>282</v>
      </c>
      <c r="BO490" s="159">
        <v>-12.03</v>
      </c>
      <c r="BP490" s="159">
        <v>6.53</v>
      </c>
      <c r="BQ490" s="159">
        <v>164</v>
      </c>
      <c r="BR490" s="159" t="s">
        <v>282</v>
      </c>
      <c r="BS490" s="159" t="s">
        <v>282</v>
      </c>
      <c r="BT490" s="159" t="s">
        <v>282</v>
      </c>
      <c r="BU490" s="159">
        <v>166</v>
      </c>
      <c r="BV490" s="159">
        <v>144</v>
      </c>
      <c r="BW490" s="159" t="s">
        <v>282</v>
      </c>
      <c r="BX490" s="159" t="s">
        <v>282</v>
      </c>
      <c r="BY490" s="159" t="s">
        <v>282</v>
      </c>
      <c r="BZ490" s="159" t="s">
        <v>282</v>
      </c>
      <c r="CA490" s="159" t="s">
        <v>282</v>
      </c>
      <c r="CB490" s="159" t="s">
        <v>282</v>
      </c>
      <c r="CC490" s="159" t="s">
        <v>282</v>
      </c>
      <c r="CD490" s="159" t="s">
        <v>282</v>
      </c>
      <c r="CE490" s="159" t="s">
        <v>282</v>
      </c>
      <c r="CF490" s="159" t="s">
        <v>282</v>
      </c>
      <c r="CG490" s="159" t="s">
        <v>282</v>
      </c>
      <c r="CH490" s="159" t="s">
        <v>282</v>
      </c>
      <c r="CI490" s="159" t="s">
        <v>282</v>
      </c>
      <c r="CJ490" s="159" t="s">
        <v>282</v>
      </c>
      <c r="CK490" s="159" t="s">
        <v>282</v>
      </c>
      <c r="CL490" s="159" t="s">
        <v>282</v>
      </c>
      <c r="CM490" s="159" t="s">
        <v>282</v>
      </c>
      <c r="CN490" s="159" t="s">
        <v>282</v>
      </c>
      <c r="CO490" s="159" t="s">
        <v>282</v>
      </c>
      <c r="CP490" s="159" t="s">
        <v>282</v>
      </c>
      <c r="CQ490" s="159" t="s">
        <v>282</v>
      </c>
      <c r="CR490" s="159" t="s">
        <v>282</v>
      </c>
      <c r="CS490" s="159" t="s">
        <v>282</v>
      </c>
      <c r="CT490" s="159" t="s">
        <v>282</v>
      </c>
      <c r="CU490" s="159" t="s">
        <v>282</v>
      </c>
      <c r="CV490" s="159" t="s">
        <v>282</v>
      </c>
      <c r="CW490" s="159" t="s">
        <v>282</v>
      </c>
      <c r="CX490" s="159" t="s">
        <v>282</v>
      </c>
      <c r="CY490" s="159" t="s">
        <v>282</v>
      </c>
      <c r="CZ490" s="159" t="s">
        <v>282</v>
      </c>
      <c r="DA490" s="159" t="s">
        <v>282</v>
      </c>
      <c r="DB490" s="159" t="s">
        <v>282</v>
      </c>
      <c r="DC490" s="159" t="s">
        <v>282</v>
      </c>
      <c r="DD490" s="159" t="s">
        <v>282</v>
      </c>
      <c r="DE490" s="159" t="s">
        <v>282</v>
      </c>
      <c r="DF490" s="159" t="s">
        <v>282</v>
      </c>
      <c r="DG490" s="159" t="s">
        <v>282</v>
      </c>
      <c r="DH490" s="159" t="s">
        <v>282</v>
      </c>
      <c r="DI490" s="159" t="s">
        <v>282</v>
      </c>
      <c r="DJ490" s="159" t="s">
        <v>282</v>
      </c>
      <c r="DK490" s="159" t="s">
        <v>282</v>
      </c>
      <c r="DL490" s="159" t="s">
        <v>282</v>
      </c>
      <c r="DM490" s="159" t="s">
        <v>282</v>
      </c>
      <c r="DN490" s="159" t="s">
        <v>282</v>
      </c>
      <c r="DO490" s="159" t="s">
        <v>282</v>
      </c>
      <c r="DP490" s="159" t="s">
        <v>282</v>
      </c>
      <c r="DQ490" s="159" t="s">
        <v>282</v>
      </c>
      <c r="DR490" s="159" t="s">
        <v>282</v>
      </c>
      <c r="DS490" s="159" t="s">
        <v>282</v>
      </c>
      <c r="DT490" s="159" t="s">
        <v>282</v>
      </c>
      <c r="DU490" s="159" t="s">
        <v>282</v>
      </c>
      <c r="DV490" s="159" t="s">
        <v>282</v>
      </c>
      <c r="DW490" s="159" t="s">
        <v>282</v>
      </c>
      <c r="DX490" s="159" t="s">
        <v>282</v>
      </c>
      <c r="DY490" s="159" t="s">
        <v>282</v>
      </c>
      <c r="DZ490" s="159" t="s">
        <v>282</v>
      </c>
      <c r="EA490" s="159" t="s">
        <v>282</v>
      </c>
      <c r="EB490" s="159" t="s">
        <v>282</v>
      </c>
      <c r="EC490" s="159" t="s">
        <v>282</v>
      </c>
      <c r="ED490" s="159" t="s">
        <v>282</v>
      </c>
      <c r="EE490" s="159" t="s">
        <v>282</v>
      </c>
      <c r="EF490" s="159" t="s">
        <v>282</v>
      </c>
      <c r="EG490" s="159" t="s">
        <v>282</v>
      </c>
      <c r="EH490" s="159" t="s">
        <v>282</v>
      </c>
      <c r="EI490" s="159" t="s">
        <v>282</v>
      </c>
      <c r="EJ490" s="159" t="s">
        <v>282</v>
      </c>
      <c r="EK490" s="159" t="s">
        <v>282</v>
      </c>
      <c r="EL490" s="159" t="s">
        <v>282</v>
      </c>
      <c r="EM490" s="159" t="s">
        <v>282</v>
      </c>
      <c r="EN490" s="159" t="s">
        <v>282</v>
      </c>
      <c r="EO490" s="159" t="s">
        <v>282</v>
      </c>
      <c r="EP490" s="159" t="s">
        <v>282</v>
      </c>
      <c r="EQ490" s="159" t="s">
        <v>282</v>
      </c>
      <c r="ER490" s="159" t="s">
        <v>282</v>
      </c>
      <c r="ES490" s="159" t="s">
        <v>282</v>
      </c>
      <c r="ET490" s="159" t="s">
        <v>282</v>
      </c>
      <c r="EU490" s="159" t="s">
        <v>282</v>
      </c>
      <c r="EV490" s="159" t="s">
        <v>282</v>
      </c>
      <c r="EW490" s="159" t="s">
        <v>282</v>
      </c>
      <c r="EX490" s="159" t="s">
        <v>282</v>
      </c>
      <c r="EY490" s="159" t="s">
        <v>282</v>
      </c>
      <c r="EZ490" s="159" t="s">
        <v>282</v>
      </c>
      <c r="FA490" s="159" t="s">
        <v>282</v>
      </c>
      <c r="FB490" s="159" t="s">
        <v>282</v>
      </c>
      <c r="FC490" s="159" t="s">
        <v>282</v>
      </c>
      <c r="FD490" s="159" t="s">
        <v>282</v>
      </c>
      <c r="FE490" s="159" t="s">
        <v>282</v>
      </c>
      <c r="FF490" s="159" t="s">
        <v>282</v>
      </c>
      <c r="FG490" s="159" t="s">
        <v>282</v>
      </c>
      <c r="FH490" s="159" t="s">
        <v>282</v>
      </c>
      <c r="FI490" s="159" t="s">
        <v>282</v>
      </c>
      <c r="FJ490" s="159" t="s">
        <v>282</v>
      </c>
      <c r="FK490" s="159" t="s">
        <v>282</v>
      </c>
      <c r="FL490" s="159" t="s">
        <v>282</v>
      </c>
      <c r="FM490" s="159" t="s">
        <v>282</v>
      </c>
      <c r="FN490" s="159" t="s">
        <v>282</v>
      </c>
      <c r="FO490" s="159" t="s">
        <v>282</v>
      </c>
      <c r="FP490" s="159" t="s">
        <v>282</v>
      </c>
      <c r="FQ490" s="159" t="s">
        <v>282</v>
      </c>
      <c r="FR490" s="159" t="s">
        <v>282</v>
      </c>
      <c r="FS490" s="159" t="s">
        <v>282</v>
      </c>
      <c r="FT490" s="159" t="s">
        <v>282</v>
      </c>
    </row>
    <row r="491" spans="1:176" x14ac:dyDescent="0.25">
      <c r="A491" s="212" t="s">
        <v>14530</v>
      </c>
      <c r="B491" s="159" t="s">
        <v>15354</v>
      </c>
      <c r="C491" s="66" t="str">
        <f>IF(ISNUMBER(Severity!H492)=FALSE,Severity!F492,IF(Severity!H492&gt;=0.5,"YES","NO"))</f>
        <v>YES</v>
      </c>
      <c r="D491" s="66" t="str">
        <f>IF(ISNUMBER(Severity!I492)=FALSE,Severity!G492,IF(Severity!I492&gt;0.5,"YES","NO"))</f>
        <v>NO</v>
      </c>
      <c r="E491" s="159">
        <v>6</v>
      </c>
      <c r="F491" s="159">
        <v>3</v>
      </c>
      <c r="G491" s="159" t="s">
        <v>272</v>
      </c>
      <c r="H491" s="159" t="s">
        <v>10507</v>
      </c>
      <c r="I491" s="159">
        <v>21</v>
      </c>
      <c r="J491" s="159">
        <v>44</v>
      </c>
      <c r="K491" s="159" t="s">
        <v>299</v>
      </c>
      <c r="L491" s="159">
        <v>17</v>
      </c>
      <c r="M491" s="159">
        <v>51</v>
      </c>
      <c r="N491" s="159">
        <v>7</v>
      </c>
      <c r="O491" s="159" t="s">
        <v>299</v>
      </c>
      <c r="P491" s="159">
        <v>17</v>
      </c>
      <c r="Q491" s="159">
        <v>79</v>
      </c>
      <c r="R491" s="159">
        <v>50</v>
      </c>
      <c r="S491" s="159" t="s">
        <v>299</v>
      </c>
      <c r="T491" s="159">
        <v>17</v>
      </c>
      <c r="U491" s="159">
        <v>22.21</v>
      </c>
      <c r="V491" s="159" t="s">
        <v>282</v>
      </c>
      <c r="W491" s="159">
        <v>159</v>
      </c>
      <c r="X491" s="159" t="s">
        <v>282</v>
      </c>
      <c r="Y491" s="159" t="s">
        <v>282</v>
      </c>
      <c r="Z491" s="159" t="s">
        <v>282</v>
      </c>
      <c r="AA491" s="159" t="s">
        <v>282</v>
      </c>
      <c r="AB491" s="159" t="s">
        <v>282</v>
      </c>
      <c r="AC491" s="159" t="s">
        <v>282</v>
      </c>
      <c r="AD491" s="159" t="s">
        <v>282</v>
      </c>
      <c r="AE491" s="159" t="s">
        <v>282</v>
      </c>
      <c r="AF491" s="159" t="s">
        <v>282</v>
      </c>
      <c r="AG491" s="159">
        <v>-10.76</v>
      </c>
      <c r="AH491" s="159">
        <v>7.06</v>
      </c>
      <c r="AI491" s="159">
        <v>159</v>
      </c>
      <c r="AJ491" s="159" t="s">
        <v>282</v>
      </c>
      <c r="AK491" s="159" t="s">
        <v>282</v>
      </c>
      <c r="AL491" s="159" t="s">
        <v>282</v>
      </c>
      <c r="AM491" s="159">
        <v>164</v>
      </c>
      <c r="AN491" s="159">
        <v>120</v>
      </c>
      <c r="AO491" s="159" t="s">
        <v>258</v>
      </c>
      <c r="AP491" s="159" t="s">
        <v>10507</v>
      </c>
      <c r="AQ491" s="159">
        <v>13</v>
      </c>
      <c r="AR491" s="159">
        <v>31</v>
      </c>
      <c r="AS491" s="159" t="s">
        <v>299</v>
      </c>
      <c r="AT491" s="159">
        <v>17</v>
      </c>
      <c r="AU491" s="159">
        <v>51</v>
      </c>
      <c r="AV491" s="159">
        <v>7</v>
      </c>
      <c r="AW491" s="159" t="s">
        <v>299</v>
      </c>
      <c r="AX491" s="159">
        <v>17</v>
      </c>
      <c r="AY491" s="159">
        <v>81</v>
      </c>
      <c r="AZ491" s="159">
        <v>50</v>
      </c>
      <c r="BA491" s="159" t="s">
        <v>299</v>
      </c>
      <c r="BB491" s="159">
        <v>17</v>
      </c>
      <c r="BC491" s="159">
        <v>22.51</v>
      </c>
      <c r="BD491" s="159" t="s">
        <v>282</v>
      </c>
      <c r="BE491" s="159">
        <v>166</v>
      </c>
      <c r="BF491" s="159" t="s">
        <v>282</v>
      </c>
      <c r="BG491" s="159" t="s">
        <v>282</v>
      </c>
      <c r="BH491" s="159" t="s">
        <v>282</v>
      </c>
      <c r="BI491" s="159" t="s">
        <v>282</v>
      </c>
      <c r="BJ491" s="159" t="s">
        <v>282</v>
      </c>
      <c r="BK491" s="159" t="s">
        <v>282</v>
      </c>
      <c r="BL491" s="159" t="s">
        <v>282</v>
      </c>
      <c r="BM491" s="159" t="s">
        <v>282</v>
      </c>
      <c r="BN491" s="159" t="s">
        <v>282</v>
      </c>
      <c r="BO491" s="159">
        <v>-10.73</v>
      </c>
      <c r="BP491" s="159">
        <v>7.09</v>
      </c>
      <c r="BQ491" s="159">
        <v>166</v>
      </c>
      <c r="BR491" s="159" t="s">
        <v>282</v>
      </c>
      <c r="BS491" s="159" t="s">
        <v>282</v>
      </c>
      <c r="BT491" s="159" t="s">
        <v>282</v>
      </c>
      <c r="BU491" s="159">
        <v>169</v>
      </c>
      <c r="BV491" s="159">
        <v>138</v>
      </c>
      <c r="BW491" s="159" t="s">
        <v>258</v>
      </c>
      <c r="BX491" s="159" t="s">
        <v>10507</v>
      </c>
      <c r="BY491" s="159">
        <v>12</v>
      </c>
      <c r="BZ491" s="159">
        <v>37</v>
      </c>
      <c r="CA491" s="159" t="s">
        <v>299</v>
      </c>
      <c r="CB491" s="159">
        <v>17</v>
      </c>
      <c r="CC491" s="159">
        <v>60</v>
      </c>
      <c r="CD491" s="159">
        <v>7</v>
      </c>
      <c r="CE491" s="159" t="s">
        <v>299</v>
      </c>
      <c r="CF491" s="159">
        <v>17</v>
      </c>
      <c r="CG491" s="159">
        <v>89</v>
      </c>
      <c r="CH491" s="159">
        <v>50</v>
      </c>
      <c r="CI491" s="159" t="s">
        <v>299</v>
      </c>
      <c r="CJ491" s="159">
        <v>17</v>
      </c>
      <c r="CK491" s="159">
        <v>22.24</v>
      </c>
      <c r="CL491" s="159" t="s">
        <v>282</v>
      </c>
      <c r="CM491" s="159">
        <v>166</v>
      </c>
      <c r="CN491" s="159" t="s">
        <v>282</v>
      </c>
      <c r="CO491" s="159" t="s">
        <v>282</v>
      </c>
      <c r="CP491" s="159" t="s">
        <v>282</v>
      </c>
      <c r="CQ491" s="159" t="s">
        <v>282</v>
      </c>
      <c r="CR491" s="159" t="s">
        <v>282</v>
      </c>
      <c r="CS491" s="159" t="s">
        <v>282</v>
      </c>
      <c r="CT491" s="159" t="s">
        <v>282</v>
      </c>
      <c r="CU491" s="159" t="s">
        <v>282</v>
      </c>
      <c r="CV491" s="159" t="s">
        <v>282</v>
      </c>
      <c r="CW491" s="159">
        <v>-11.02</v>
      </c>
      <c r="CX491" s="159">
        <v>6.96</v>
      </c>
      <c r="CY491" s="159">
        <v>166</v>
      </c>
      <c r="CZ491" s="159" t="s">
        <v>282</v>
      </c>
      <c r="DA491" s="159" t="s">
        <v>282</v>
      </c>
      <c r="DB491" s="159" t="s">
        <v>282</v>
      </c>
      <c r="DC491" s="159">
        <v>171</v>
      </c>
      <c r="DD491" s="159">
        <v>134</v>
      </c>
      <c r="DE491" s="159" t="s">
        <v>282</v>
      </c>
      <c r="DF491" s="159" t="s">
        <v>282</v>
      </c>
      <c r="DG491" s="159" t="s">
        <v>282</v>
      </c>
      <c r="DH491" s="159" t="s">
        <v>282</v>
      </c>
      <c r="DI491" s="159" t="s">
        <v>282</v>
      </c>
      <c r="DJ491" s="159" t="s">
        <v>282</v>
      </c>
      <c r="DK491" s="159" t="s">
        <v>282</v>
      </c>
      <c r="DL491" s="159" t="s">
        <v>282</v>
      </c>
      <c r="DM491" s="159" t="s">
        <v>282</v>
      </c>
      <c r="DN491" s="159" t="s">
        <v>282</v>
      </c>
      <c r="DO491" s="159" t="s">
        <v>282</v>
      </c>
      <c r="DP491" s="159" t="s">
        <v>282</v>
      </c>
      <c r="DQ491" s="159" t="s">
        <v>282</v>
      </c>
      <c r="DR491" s="159" t="s">
        <v>282</v>
      </c>
      <c r="DS491" s="159" t="s">
        <v>282</v>
      </c>
      <c r="DT491" s="159" t="s">
        <v>282</v>
      </c>
      <c r="DU491" s="159" t="s">
        <v>282</v>
      </c>
      <c r="DV491" s="159" t="s">
        <v>282</v>
      </c>
      <c r="DW491" s="159" t="s">
        <v>282</v>
      </c>
      <c r="DX491" s="159" t="s">
        <v>282</v>
      </c>
      <c r="DY491" s="159" t="s">
        <v>282</v>
      </c>
      <c r="DZ491" s="159" t="s">
        <v>282</v>
      </c>
      <c r="EA491" s="159" t="s">
        <v>282</v>
      </c>
      <c r="EB491" s="159" t="s">
        <v>282</v>
      </c>
      <c r="EC491" s="159" t="s">
        <v>282</v>
      </c>
      <c r="ED491" s="159" t="s">
        <v>282</v>
      </c>
      <c r="EE491" s="159" t="s">
        <v>282</v>
      </c>
      <c r="EF491" s="159" t="s">
        <v>282</v>
      </c>
      <c r="EG491" s="159" t="s">
        <v>282</v>
      </c>
      <c r="EH491" s="159" t="s">
        <v>282</v>
      </c>
      <c r="EI491" s="159" t="s">
        <v>282</v>
      </c>
      <c r="EJ491" s="159" t="s">
        <v>282</v>
      </c>
      <c r="EK491" s="159" t="s">
        <v>282</v>
      </c>
      <c r="EL491" s="159" t="s">
        <v>282</v>
      </c>
      <c r="EM491" s="159" t="s">
        <v>282</v>
      </c>
      <c r="EN491" s="159" t="s">
        <v>282</v>
      </c>
      <c r="EO491" s="159" t="s">
        <v>282</v>
      </c>
      <c r="EP491" s="159" t="s">
        <v>282</v>
      </c>
      <c r="EQ491" s="159" t="s">
        <v>282</v>
      </c>
      <c r="ER491" s="159" t="s">
        <v>282</v>
      </c>
      <c r="ES491" s="159" t="s">
        <v>282</v>
      </c>
      <c r="ET491" s="159" t="s">
        <v>282</v>
      </c>
      <c r="EU491" s="159" t="s">
        <v>282</v>
      </c>
      <c r="EV491" s="159" t="s">
        <v>282</v>
      </c>
      <c r="EW491" s="159" t="s">
        <v>282</v>
      </c>
      <c r="EX491" s="159" t="s">
        <v>282</v>
      </c>
      <c r="EY491" s="159" t="s">
        <v>282</v>
      </c>
      <c r="EZ491" s="159" t="s">
        <v>282</v>
      </c>
      <c r="FA491" s="159" t="s">
        <v>282</v>
      </c>
      <c r="FB491" s="159" t="s">
        <v>282</v>
      </c>
      <c r="FC491" s="159" t="s">
        <v>282</v>
      </c>
      <c r="FD491" s="159" t="s">
        <v>282</v>
      </c>
      <c r="FE491" s="159" t="s">
        <v>282</v>
      </c>
      <c r="FF491" s="159" t="s">
        <v>282</v>
      </c>
      <c r="FG491" s="159" t="s">
        <v>282</v>
      </c>
      <c r="FH491" s="159" t="s">
        <v>282</v>
      </c>
      <c r="FI491" s="159" t="s">
        <v>282</v>
      </c>
      <c r="FJ491" s="159" t="s">
        <v>282</v>
      </c>
      <c r="FK491" s="159" t="s">
        <v>282</v>
      </c>
      <c r="FL491" s="159" t="s">
        <v>282</v>
      </c>
      <c r="FM491" s="159" t="s">
        <v>282</v>
      </c>
      <c r="FN491" s="159" t="s">
        <v>282</v>
      </c>
      <c r="FO491" s="159" t="s">
        <v>282</v>
      </c>
      <c r="FP491" s="159" t="s">
        <v>282</v>
      </c>
      <c r="FQ491" s="159" t="s">
        <v>282</v>
      </c>
      <c r="FR491" s="159" t="s">
        <v>282</v>
      </c>
      <c r="FS491" s="159" t="s">
        <v>282</v>
      </c>
      <c r="FT491" s="159" t="s">
        <v>282</v>
      </c>
    </row>
    <row r="492" spans="1:176" x14ac:dyDescent="0.25">
      <c r="A492" s="212" t="s">
        <v>14531</v>
      </c>
      <c r="B492" s="159" t="s">
        <v>15885</v>
      </c>
      <c r="C492" s="66" t="str">
        <f>IF(ISNUMBER(Severity!H493)=FALSE,Severity!F493,IF(Severity!H493&gt;=0.5,"YES","NO"))</f>
        <v>YES</v>
      </c>
      <c r="D492" s="66" t="str">
        <f>IF(ISNUMBER(Severity!I493)=FALSE,Severity!G493,IF(Severity!I493&gt;0.5,"YES","NO"))</f>
        <v>NO</v>
      </c>
      <c r="E492" s="159">
        <v>12</v>
      </c>
      <c r="F492" s="159">
        <v>2</v>
      </c>
      <c r="G492" s="159" t="s">
        <v>272</v>
      </c>
      <c r="H492" s="159" t="s">
        <v>10507</v>
      </c>
      <c r="I492" s="159">
        <v>52</v>
      </c>
      <c r="J492" s="159">
        <v>119</v>
      </c>
      <c r="K492" s="159" t="s">
        <v>299</v>
      </c>
      <c r="L492" s="159">
        <v>17</v>
      </c>
      <c r="M492" s="159">
        <v>206</v>
      </c>
      <c r="N492" s="159">
        <v>7</v>
      </c>
      <c r="O492" s="159" t="s">
        <v>299</v>
      </c>
      <c r="P492" s="159">
        <v>17</v>
      </c>
      <c r="Q492" s="159">
        <v>272</v>
      </c>
      <c r="R492" s="159">
        <v>50</v>
      </c>
      <c r="S492" s="159" t="s">
        <v>299</v>
      </c>
      <c r="T492" s="159">
        <v>17</v>
      </c>
      <c r="U492" s="159">
        <v>21.7</v>
      </c>
      <c r="V492" s="159">
        <v>4.2</v>
      </c>
      <c r="W492" s="159">
        <v>485</v>
      </c>
      <c r="X492" s="159" t="s">
        <v>282</v>
      </c>
      <c r="Y492" s="159" t="s">
        <v>282</v>
      </c>
      <c r="Z492" s="159" t="s">
        <v>282</v>
      </c>
      <c r="AA492" s="159" t="s">
        <v>282</v>
      </c>
      <c r="AB492" s="159" t="s">
        <v>282</v>
      </c>
      <c r="AC492" s="159" t="s">
        <v>282</v>
      </c>
      <c r="AD492" s="159" t="s">
        <v>282</v>
      </c>
      <c r="AE492" s="159" t="s">
        <v>282</v>
      </c>
      <c r="AF492" s="159" t="s">
        <v>282</v>
      </c>
      <c r="AG492" s="159">
        <v>-12.42</v>
      </c>
      <c r="AH492" s="159">
        <v>8.77</v>
      </c>
      <c r="AI492" s="159">
        <v>481</v>
      </c>
      <c r="AJ492" s="159" t="s">
        <v>282</v>
      </c>
      <c r="AK492" s="159" t="s">
        <v>282</v>
      </c>
      <c r="AL492" s="159" t="s">
        <v>282</v>
      </c>
      <c r="AM492" s="159">
        <v>485</v>
      </c>
      <c r="AN492" s="159">
        <v>366</v>
      </c>
      <c r="AO492" s="159" t="s">
        <v>272</v>
      </c>
      <c r="AP492" s="159" t="s">
        <v>10507</v>
      </c>
      <c r="AQ492" s="159">
        <v>62</v>
      </c>
      <c r="AR492" s="159">
        <v>111</v>
      </c>
      <c r="AS492" s="159" t="s">
        <v>299</v>
      </c>
      <c r="AT492" s="159">
        <v>17</v>
      </c>
      <c r="AU492" s="159">
        <v>207</v>
      </c>
      <c r="AV492" s="159">
        <v>7</v>
      </c>
      <c r="AW492" s="159" t="s">
        <v>299</v>
      </c>
      <c r="AX492" s="159">
        <v>17</v>
      </c>
      <c r="AY492" s="159">
        <v>279</v>
      </c>
      <c r="AZ492" s="159">
        <v>50</v>
      </c>
      <c r="BA492" s="159" t="s">
        <v>299</v>
      </c>
      <c r="BB492" s="159">
        <v>17</v>
      </c>
      <c r="BC492" s="159">
        <v>21.6</v>
      </c>
      <c r="BD492" s="159">
        <v>4</v>
      </c>
      <c r="BE492" s="159">
        <v>477</v>
      </c>
      <c r="BF492" s="159" t="s">
        <v>282</v>
      </c>
      <c r="BG492" s="159" t="s">
        <v>282</v>
      </c>
      <c r="BH492" s="159" t="s">
        <v>282</v>
      </c>
      <c r="BI492" s="159" t="s">
        <v>282</v>
      </c>
      <c r="BJ492" s="159" t="s">
        <v>282</v>
      </c>
      <c r="BK492" s="159" t="s">
        <v>282</v>
      </c>
      <c r="BL492" s="159" t="s">
        <v>282</v>
      </c>
      <c r="BM492" s="159" t="s">
        <v>282</v>
      </c>
      <c r="BN492" s="159" t="s">
        <v>282</v>
      </c>
      <c r="BO492" s="159">
        <v>-12.59</v>
      </c>
      <c r="BP492" s="159">
        <v>8.74</v>
      </c>
      <c r="BQ492" s="159">
        <v>477</v>
      </c>
      <c r="BR492" s="159" t="s">
        <v>282</v>
      </c>
      <c r="BS492" s="159" t="s">
        <v>282</v>
      </c>
      <c r="BT492" s="159" t="s">
        <v>282</v>
      </c>
      <c r="BU492" s="159">
        <v>477</v>
      </c>
      <c r="BV492" s="159">
        <v>366</v>
      </c>
      <c r="BW492" s="159" t="s">
        <v>282</v>
      </c>
      <c r="BX492" s="159" t="s">
        <v>282</v>
      </c>
      <c r="BY492" s="159" t="s">
        <v>282</v>
      </c>
      <c r="BZ492" s="159" t="s">
        <v>282</v>
      </c>
      <c r="CA492" s="159" t="s">
        <v>282</v>
      </c>
      <c r="CB492" s="159" t="s">
        <v>282</v>
      </c>
      <c r="CC492" s="159" t="s">
        <v>282</v>
      </c>
      <c r="CD492" s="159" t="s">
        <v>282</v>
      </c>
      <c r="CE492" s="159" t="s">
        <v>282</v>
      </c>
      <c r="CF492" s="159" t="s">
        <v>282</v>
      </c>
      <c r="CG492" s="159" t="s">
        <v>282</v>
      </c>
      <c r="CH492" s="159" t="s">
        <v>282</v>
      </c>
      <c r="CI492" s="159" t="s">
        <v>282</v>
      </c>
      <c r="CJ492" s="159" t="s">
        <v>282</v>
      </c>
      <c r="CK492" s="159" t="s">
        <v>282</v>
      </c>
      <c r="CL492" s="159" t="s">
        <v>282</v>
      </c>
      <c r="CM492" s="159" t="s">
        <v>282</v>
      </c>
      <c r="CN492" s="159" t="s">
        <v>282</v>
      </c>
      <c r="CO492" s="159" t="s">
        <v>282</v>
      </c>
      <c r="CP492" s="159" t="s">
        <v>282</v>
      </c>
      <c r="CQ492" s="159" t="s">
        <v>282</v>
      </c>
      <c r="CR492" s="159" t="s">
        <v>282</v>
      </c>
      <c r="CS492" s="159" t="s">
        <v>282</v>
      </c>
      <c r="CT492" s="159" t="s">
        <v>282</v>
      </c>
      <c r="CU492" s="159" t="s">
        <v>282</v>
      </c>
      <c r="CV492" s="159" t="s">
        <v>282</v>
      </c>
      <c r="CW492" s="159" t="s">
        <v>282</v>
      </c>
      <c r="CX492" s="159" t="s">
        <v>282</v>
      </c>
      <c r="CY492" s="159" t="s">
        <v>282</v>
      </c>
      <c r="CZ492" s="159" t="s">
        <v>282</v>
      </c>
      <c r="DA492" s="159" t="s">
        <v>282</v>
      </c>
      <c r="DB492" s="159" t="s">
        <v>282</v>
      </c>
      <c r="DC492" s="159" t="s">
        <v>282</v>
      </c>
      <c r="DD492" s="159" t="s">
        <v>282</v>
      </c>
      <c r="DE492" s="159" t="s">
        <v>282</v>
      </c>
      <c r="DF492" s="159" t="s">
        <v>282</v>
      </c>
      <c r="DG492" s="159" t="s">
        <v>282</v>
      </c>
      <c r="DH492" s="159" t="s">
        <v>282</v>
      </c>
      <c r="DI492" s="159" t="s">
        <v>282</v>
      </c>
      <c r="DJ492" s="159" t="s">
        <v>282</v>
      </c>
      <c r="DK492" s="159" t="s">
        <v>282</v>
      </c>
      <c r="DL492" s="159" t="s">
        <v>282</v>
      </c>
      <c r="DM492" s="159" t="s">
        <v>282</v>
      </c>
      <c r="DN492" s="159" t="s">
        <v>282</v>
      </c>
      <c r="DO492" s="159" t="s">
        <v>282</v>
      </c>
      <c r="DP492" s="159" t="s">
        <v>282</v>
      </c>
      <c r="DQ492" s="159" t="s">
        <v>282</v>
      </c>
      <c r="DR492" s="159" t="s">
        <v>282</v>
      </c>
      <c r="DS492" s="159" t="s">
        <v>282</v>
      </c>
      <c r="DT492" s="159" t="s">
        <v>282</v>
      </c>
      <c r="DU492" s="159" t="s">
        <v>282</v>
      </c>
      <c r="DV492" s="159" t="s">
        <v>282</v>
      </c>
      <c r="DW492" s="159" t="s">
        <v>282</v>
      </c>
      <c r="DX492" s="159" t="s">
        <v>282</v>
      </c>
      <c r="DY492" s="159" t="s">
        <v>282</v>
      </c>
      <c r="DZ492" s="159" t="s">
        <v>282</v>
      </c>
      <c r="EA492" s="159" t="s">
        <v>282</v>
      </c>
      <c r="EB492" s="159" t="s">
        <v>282</v>
      </c>
      <c r="EC492" s="159" t="s">
        <v>282</v>
      </c>
      <c r="ED492" s="159" t="s">
        <v>282</v>
      </c>
      <c r="EE492" s="159" t="s">
        <v>282</v>
      </c>
      <c r="EF492" s="159" t="s">
        <v>282</v>
      </c>
      <c r="EG492" s="159" t="s">
        <v>282</v>
      </c>
      <c r="EH492" s="159" t="s">
        <v>282</v>
      </c>
      <c r="EI492" s="159" t="s">
        <v>282</v>
      </c>
      <c r="EJ492" s="159" t="s">
        <v>282</v>
      </c>
      <c r="EK492" s="159" t="s">
        <v>282</v>
      </c>
      <c r="EL492" s="159" t="s">
        <v>282</v>
      </c>
      <c r="EM492" s="159" t="s">
        <v>282</v>
      </c>
      <c r="EN492" s="159" t="s">
        <v>282</v>
      </c>
      <c r="EO492" s="159" t="s">
        <v>282</v>
      </c>
      <c r="EP492" s="159" t="s">
        <v>282</v>
      </c>
      <c r="EQ492" s="159" t="s">
        <v>282</v>
      </c>
      <c r="ER492" s="159" t="s">
        <v>282</v>
      </c>
      <c r="ES492" s="159" t="s">
        <v>282</v>
      </c>
      <c r="ET492" s="159" t="s">
        <v>282</v>
      </c>
      <c r="EU492" s="159" t="s">
        <v>282</v>
      </c>
      <c r="EV492" s="159" t="s">
        <v>282</v>
      </c>
      <c r="EW492" s="159" t="s">
        <v>282</v>
      </c>
      <c r="EX492" s="159" t="s">
        <v>282</v>
      </c>
      <c r="EY492" s="159" t="s">
        <v>282</v>
      </c>
      <c r="EZ492" s="159" t="s">
        <v>282</v>
      </c>
      <c r="FA492" s="159" t="s">
        <v>282</v>
      </c>
      <c r="FB492" s="159" t="s">
        <v>282</v>
      </c>
      <c r="FC492" s="159" t="s">
        <v>282</v>
      </c>
      <c r="FD492" s="159" t="s">
        <v>282</v>
      </c>
      <c r="FE492" s="159" t="s">
        <v>282</v>
      </c>
      <c r="FF492" s="159" t="s">
        <v>282</v>
      </c>
      <c r="FG492" s="159" t="s">
        <v>282</v>
      </c>
      <c r="FH492" s="159" t="s">
        <v>282</v>
      </c>
      <c r="FI492" s="159" t="s">
        <v>282</v>
      </c>
      <c r="FJ492" s="159" t="s">
        <v>282</v>
      </c>
      <c r="FK492" s="159" t="s">
        <v>282</v>
      </c>
      <c r="FL492" s="159" t="s">
        <v>282</v>
      </c>
      <c r="FM492" s="159" t="s">
        <v>282</v>
      </c>
      <c r="FN492" s="159" t="s">
        <v>282</v>
      </c>
      <c r="FO492" s="159" t="s">
        <v>282</v>
      </c>
      <c r="FP492" s="159" t="s">
        <v>282</v>
      </c>
      <c r="FQ492" s="159" t="s">
        <v>282</v>
      </c>
      <c r="FR492" s="159" t="s">
        <v>282</v>
      </c>
      <c r="FS492" s="159" t="s">
        <v>282</v>
      </c>
      <c r="FT492" s="159" t="s">
        <v>282</v>
      </c>
    </row>
    <row r="493" spans="1:176" x14ac:dyDescent="0.25">
      <c r="A493" s="66" t="s">
        <v>412</v>
      </c>
      <c r="B493" s="159" t="s">
        <v>12315</v>
      </c>
      <c r="C493" s="331" t="s">
        <v>793</v>
      </c>
      <c r="D493" s="331" t="s">
        <v>130</v>
      </c>
      <c r="E493" s="159">
        <v>6</v>
      </c>
      <c r="F493" s="159">
        <v>3</v>
      </c>
      <c r="G493" s="159" t="s">
        <v>256</v>
      </c>
      <c r="H493" s="159" t="s">
        <v>10507</v>
      </c>
      <c r="I493" s="66" t="s">
        <v>282</v>
      </c>
      <c r="J493" s="66" t="s">
        <v>282</v>
      </c>
      <c r="K493" s="66" t="s">
        <v>282</v>
      </c>
      <c r="L493" s="66" t="s">
        <v>282</v>
      </c>
      <c r="M493" s="66" t="s">
        <v>282</v>
      </c>
      <c r="N493" s="66" t="s">
        <v>282</v>
      </c>
      <c r="O493" s="159" t="s">
        <v>299</v>
      </c>
      <c r="P493" s="159">
        <v>17</v>
      </c>
      <c r="Q493" s="159">
        <v>17</v>
      </c>
      <c r="R493" s="159">
        <v>50</v>
      </c>
      <c r="S493" s="159" t="s">
        <v>282</v>
      </c>
      <c r="T493" s="159" t="s">
        <v>282</v>
      </c>
      <c r="U493" s="159" t="s">
        <v>282</v>
      </c>
      <c r="V493" s="159" t="s">
        <v>282</v>
      </c>
      <c r="W493" s="159" t="s">
        <v>282</v>
      </c>
      <c r="X493" s="159" t="s">
        <v>282</v>
      </c>
      <c r="Y493" s="159" t="s">
        <v>282</v>
      </c>
      <c r="Z493" s="159" t="s">
        <v>282</v>
      </c>
      <c r="AA493" s="159" t="s">
        <v>282</v>
      </c>
      <c r="AB493" s="159" t="s">
        <v>282</v>
      </c>
      <c r="AC493" s="159" t="s">
        <v>282</v>
      </c>
      <c r="AD493" s="159" t="s">
        <v>282</v>
      </c>
      <c r="AE493" s="159" t="s">
        <v>282</v>
      </c>
      <c r="AF493" s="159" t="s">
        <v>282</v>
      </c>
      <c r="AG493" s="159" t="s">
        <v>282</v>
      </c>
      <c r="AH493" s="159" t="s">
        <v>282</v>
      </c>
      <c r="AI493" s="159" t="s">
        <v>282</v>
      </c>
      <c r="AJ493" s="159" t="s">
        <v>282</v>
      </c>
      <c r="AK493" s="159" t="s">
        <v>282</v>
      </c>
      <c r="AL493" s="159" t="s">
        <v>282</v>
      </c>
      <c r="AM493" s="159">
        <v>34</v>
      </c>
      <c r="AN493" s="159" t="s">
        <v>282</v>
      </c>
      <c r="AO493" s="159" t="s">
        <v>252</v>
      </c>
      <c r="AP493" s="159" t="s">
        <v>10507</v>
      </c>
      <c r="AQ493" s="159" t="s">
        <v>282</v>
      </c>
      <c r="AR493" s="159" t="s">
        <v>282</v>
      </c>
      <c r="AS493" s="159" t="s">
        <v>282</v>
      </c>
      <c r="AT493" s="159" t="s">
        <v>282</v>
      </c>
      <c r="AU493" s="159" t="s">
        <v>282</v>
      </c>
      <c r="AV493" s="159" t="s">
        <v>282</v>
      </c>
      <c r="AW493" s="159" t="s">
        <v>299</v>
      </c>
      <c r="AX493" s="159">
        <v>17</v>
      </c>
      <c r="AY493" s="159">
        <v>21</v>
      </c>
      <c r="AZ493" s="159">
        <v>50</v>
      </c>
      <c r="BA493" s="159" t="s">
        <v>282</v>
      </c>
      <c r="BB493" s="159" t="s">
        <v>282</v>
      </c>
      <c r="BC493" s="159" t="s">
        <v>282</v>
      </c>
      <c r="BD493" s="159" t="s">
        <v>282</v>
      </c>
      <c r="BE493" s="159" t="s">
        <v>282</v>
      </c>
      <c r="BF493" s="159" t="s">
        <v>282</v>
      </c>
      <c r="BG493" s="159" t="s">
        <v>282</v>
      </c>
      <c r="BH493" s="159" t="s">
        <v>282</v>
      </c>
      <c r="BI493" s="159" t="s">
        <v>282</v>
      </c>
      <c r="BJ493" s="159" t="s">
        <v>282</v>
      </c>
      <c r="BK493" s="159" t="s">
        <v>282</v>
      </c>
      <c r="BL493" s="159" t="s">
        <v>282</v>
      </c>
      <c r="BM493" s="159" t="s">
        <v>282</v>
      </c>
      <c r="BN493" s="159" t="s">
        <v>282</v>
      </c>
      <c r="BO493" s="159" t="s">
        <v>282</v>
      </c>
      <c r="BP493" s="159" t="s">
        <v>282</v>
      </c>
      <c r="BQ493" s="159" t="s">
        <v>282</v>
      </c>
      <c r="BR493" s="159" t="s">
        <v>282</v>
      </c>
      <c r="BS493" s="159" t="s">
        <v>282</v>
      </c>
      <c r="BT493" s="159" t="s">
        <v>282</v>
      </c>
      <c r="BU493" s="159">
        <v>32</v>
      </c>
      <c r="BV493" s="159" t="s">
        <v>282</v>
      </c>
      <c r="BW493" s="159" t="s">
        <v>790</v>
      </c>
      <c r="BX493" s="159" t="s">
        <v>10507</v>
      </c>
      <c r="BY493" s="159" t="s">
        <v>282</v>
      </c>
      <c r="BZ493" s="159" t="s">
        <v>282</v>
      </c>
      <c r="CA493" s="159" t="s">
        <v>282</v>
      </c>
      <c r="CB493" s="159" t="s">
        <v>282</v>
      </c>
      <c r="CC493" s="159" t="s">
        <v>282</v>
      </c>
      <c r="CD493" s="159" t="s">
        <v>282</v>
      </c>
      <c r="CE493" s="159" t="s">
        <v>299</v>
      </c>
      <c r="CF493" s="66">
        <v>17</v>
      </c>
      <c r="CG493" s="66">
        <v>14</v>
      </c>
      <c r="CH493" s="66">
        <v>50</v>
      </c>
      <c r="CI493" s="159" t="s">
        <v>282</v>
      </c>
      <c r="CJ493" s="159" t="s">
        <v>282</v>
      </c>
      <c r="CK493" s="159" t="s">
        <v>282</v>
      </c>
      <c r="CL493" s="159" t="s">
        <v>282</v>
      </c>
      <c r="CM493" s="159" t="s">
        <v>282</v>
      </c>
      <c r="CN493" s="159" t="s">
        <v>282</v>
      </c>
      <c r="CO493" s="159" t="s">
        <v>282</v>
      </c>
      <c r="CP493" s="159" t="s">
        <v>282</v>
      </c>
      <c r="CQ493" s="159" t="s">
        <v>282</v>
      </c>
      <c r="CR493" s="159" t="s">
        <v>282</v>
      </c>
      <c r="CS493" s="159" t="s">
        <v>282</v>
      </c>
      <c r="CT493" s="159" t="s">
        <v>282</v>
      </c>
      <c r="CU493" s="159" t="s">
        <v>282</v>
      </c>
      <c r="CV493" s="159" t="s">
        <v>282</v>
      </c>
      <c r="CW493" s="159" t="s">
        <v>282</v>
      </c>
      <c r="CX493" s="159" t="s">
        <v>282</v>
      </c>
      <c r="CY493" s="159" t="s">
        <v>282</v>
      </c>
      <c r="CZ493" s="159" t="s">
        <v>282</v>
      </c>
      <c r="DA493" s="159" t="s">
        <v>282</v>
      </c>
      <c r="DB493" s="159" t="s">
        <v>282</v>
      </c>
      <c r="DC493" s="66">
        <v>39</v>
      </c>
      <c r="DD493" s="159" t="s">
        <v>282</v>
      </c>
      <c r="DE493" s="159" t="s">
        <v>282</v>
      </c>
      <c r="DF493" s="159" t="s">
        <v>282</v>
      </c>
      <c r="DG493" s="159" t="s">
        <v>282</v>
      </c>
      <c r="DH493" s="159" t="s">
        <v>282</v>
      </c>
      <c r="DI493" s="159" t="s">
        <v>282</v>
      </c>
      <c r="DJ493" s="159" t="s">
        <v>282</v>
      </c>
      <c r="DK493" s="159" t="s">
        <v>282</v>
      </c>
      <c r="DL493" s="159" t="s">
        <v>282</v>
      </c>
      <c r="DM493" s="159" t="s">
        <v>282</v>
      </c>
      <c r="DN493" s="159" t="s">
        <v>282</v>
      </c>
      <c r="DO493" s="159" t="s">
        <v>282</v>
      </c>
      <c r="DP493" s="159" t="s">
        <v>282</v>
      </c>
      <c r="DQ493" s="159" t="s">
        <v>282</v>
      </c>
      <c r="DR493" s="159" t="s">
        <v>282</v>
      </c>
      <c r="DS493" s="159" t="s">
        <v>282</v>
      </c>
      <c r="DT493" s="159" t="s">
        <v>282</v>
      </c>
      <c r="DU493" s="159" t="s">
        <v>282</v>
      </c>
      <c r="DV493" s="159" t="s">
        <v>282</v>
      </c>
      <c r="DW493" s="159" t="s">
        <v>282</v>
      </c>
      <c r="DX493" s="159" t="s">
        <v>282</v>
      </c>
      <c r="DY493" s="159" t="s">
        <v>282</v>
      </c>
      <c r="DZ493" s="159" t="s">
        <v>282</v>
      </c>
      <c r="EA493" s="159" t="s">
        <v>282</v>
      </c>
      <c r="EB493" s="159" t="s">
        <v>282</v>
      </c>
      <c r="EC493" s="159" t="s">
        <v>282</v>
      </c>
      <c r="ED493" s="159" t="s">
        <v>282</v>
      </c>
      <c r="EE493" s="159" t="s">
        <v>282</v>
      </c>
      <c r="EF493" s="159" t="s">
        <v>282</v>
      </c>
      <c r="EG493" s="159" t="s">
        <v>282</v>
      </c>
      <c r="EH493" s="159" t="s">
        <v>282</v>
      </c>
      <c r="EI493" s="159" t="s">
        <v>282</v>
      </c>
      <c r="EJ493" s="159" t="s">
        <v>282</v>
      </c>
      <c r="EK493" s="159" t="s">
        <v>282</v>
      </c>
      <c r="EL493" s="159" t="s">
        <v>282</v>
      </c>
      <c r="EM493" s="159" t="s">
        <v>282</v>
      </c>
      <c r="EN493" s="159" t="s">
        <v>282</v>
      </c>
      <c r="EO493" s="159" t="s">
        <v>282</v>
      </c>
      <c r="EP493" s="159" t="s">
        <v>282</v>
      </c>
      <c r="EQ493" s="159" t="s">
        <v>282</v>
      </c>
      <c r="ER493" s="159" t="s">
        <v>282</v>
      </c>
      <c r="ES493" s="159" t="s">
        <v>282</v>
      </c>
      <c r="ET493" s="159" t="s">
        <v>282</v>
      </c>
      <c r="EU493" s="159" t="s">
        <v>282</v>
      </c>
      <c r="EV493" s="159" t="s">
        <v>282</v>
      </c>
      <c r="EW493" s="159" t="s">
        <v>282</v>
      </c>
      <c r="EX493" s="159" t="s">
        <v>282</v>
      </c>
      <c r="EY493" s="159" t="s">
        <v>282</v>
      </c>
      <c r="EZ493" s="159" t="s">
        <v>282</v>
      </c>
      <c r="FA493" s="159" t="s">
        <v>282</v>
      </c>
      <c r="FB493" s="159" t="s">
        <v>282</v>
      </c>
      <c r="FC493" s="159" t="s">
        <v>282</v>
      </c>
      <c r="FD493" s="159" t="s">
        <v>282</v>
      </c>
      <c r="FE493" s="159" t="s">
        <v>282</v>
      </c>
      <c r="FF493" s="159" t="s">
        <v>282</v>
      </c>
      <c r="FG493" s="159" t="s">
        <v>282</v>
      </c>
      <c r="FH493" s="159" t="s">
        <v>282</v>
      </c>
      <c r="FI493" s="159" t="s">
        <v>282</v>
      </c>
      <c r="FJ493" s="159" t="s">
        <v>282</v>
      </c>
      <c r="FK493" s="159" t="s">
        <v>282</v>
      </c>
      <c r="FL493" s="159" t="s">
        <v>282</v>
      </c>
      <c r="FM493" s="159" t="s">
        <v>282</v>
      </c>
      <c r="FN493" s="159" t="s">
        <v>282</v>
      </c>
      <c r="FO493" s="159" t="s">
        <v>282</v>
      </c>
      <c r="FP493" s="159" t="s">
        <v>282</v>
      </c>
      <c r="FQ493" s="159" t="s">
        <v>282</v>
      </c>
      <c r="FR493" s="159" t="s">
        <v>282</v>
      </c>
      <c r="FS493" s="159" t="s">
        <v>282</v>
      </c>
      <c r="FT493" s="159" t="s">
        <v>282</v>
      </c>
    </row>
    <row r="494" spans="1:176" x14ac:dyDescent="0.25">
      <c r="A494" s="212" t="s">
        <v>3482</v>
      </c>
      <c r="B494" s="159" t="s">
        <v>15828</v>
      </c>
      <c r="C494" s="331" t="s">
        <v>793</v>
      </c>
      <c r="D494" s="331" t="s">
        <v>130</v>
      </c>
      <c r="E494" s="159">
        <v>6</v>
      </c>
      <c r="F494" s="159">
        <v>3</v>
      </c>
      <c r="G494" s="159" t="s">
        <v>256</v>
      </c>
      <c r="H494" s="159" t="s">
        <v>10507</v>
      </c>
      <c r="I494" s="159">
        <v>4</v>
      </c>
      <c r="J494" s="66">
        <v>11</v>
      </c>
      <c r="K494" s="159" t="s">
        <v>282</v>
      </c>
      <c r="L494" s="159" t="s">
        <v>282</v>
      </c>
      <c r="M494" s="159" t="s">
        <v>282</v>
      </c>
      <c r="N494" s="159" t="s">
        <v>282</v>
      </c>
      <c r="O494" s="159" t="s">
        <v>299</v>
      </c>
      <c r="P494" s="159">
        <v>17</v>
      </c>
      <c r="Q494" s="159">
        <v>19</v>
      </c>
      <c r="R494" s="159">
        <v>50</v>
      </c>
      <c r="S494" s="159" t="s">
        <v>299</v>
      </c>
      <c r="T494" s="159">
        <v>17</v>
      </c>
      <c r="U494" s="159" t="s">
        <v>282</v>
      </c>
      <c r="V494" s="159" t="s">
        <v>282</v>
      </c>
      <c r="W494" s="159" t="s">
        <v>282</v>
      </c>
      <c r="X494" s="159" t="s">
        <v>282</v>
      </c>
      <c r="Y494" s="159" t="s">
        <v>282</v>
      </c>
      <c r="Z494" s="159" t="s">
        <v>282</v>
      </c>
      <c r="AA494" s="159" t="s">
        <v>282</v>
      </c>
      <c r="AB494" s="159" t="s">
        <v>282</v>
      </c>
      <c r="AC494" s="159" t="s">
        <v>282</v>
      </c>
      <c r="AD494" s="159" t="s">
        <v>282</v>
      </c>
      <c r="AE494" s="159" t="s">
        <v>282</v>
      </c>
      <c r="AF494" s="159" t="s">
        <v>282</v>
      </c>
      <c r="AG494" s="159">
        <v>-10.050000000000001</v>
      </c>
      <c r="AH494" s="159" t="s">
        <v>282</v>
      </c>
      <c r="AI494" s="159">
        <v>40</v>
      </c>
      <c r="AJ494" s="159">
        <v>-11.97</v>
      </c>
      <c r="AK494" s="159" t="s">
        <v>282</v>
      </c>
      <c r="AL494" s="159">
        <v>29</v>
      </c>
      <c r="AM494" s="159">
        <v>40</v>
      </c>
      <c r="AN494" s="159">
        <v>29</v>
      </c>
      <c r="AO494" s="159" t="s">
        <v>252</v>
      </c>
      <c r="AP494" s="159" t="s">
        <v>10507</v>
      </c>
      <c r="AQ494" s="159">
        <v>3</v>
      </c>
      <c r="AR494" s="159">
        <v>12</v>
      </c>
      <c r="AS494" s="159" t="s">
        <v>282</v>
      </c>
      <c r="AT494" s="159" t="s">
        <v>282</v>
      </c>
      <c r="AU494" s="159" t="s">
        <v>282</v>
      </c>
      <c r="AV494" s="159" t="s">
        <v>282</v>
      </c>
      <c r="AW494" s="159" t="s">
        <v>299</v>
      </c>
      <c r="AX494" s="159">
        <v>17</v>
      </c>
      <c r="AY494" s="159">
        <v>23</v>
      </c>
      <c r="AZ494" s="159">
        <v>50</v>
      </c>
      <c r="BA494" s="159" t="s">
        <v>299</v>
      </c>
      <c r="BB494" s="159">
        <v>17</v>
      </c>
      <c r="BC494" s="159" t="s">
        <v>282</v>
      </c>
      <c r="BD494" s="159" t="s">
        <v>282</v>
      </c>
      <c r="BE494" s="159" t="s">
        <v>282</v>
      </c>
      <c r="BF494" s="159" t="s">
        <v>282</v>
      </c>
      <c r="BG494" s="159" t="s">
        <v>282</v>
      </c>
      <c r="BH494" s="159" t="s">
        <v>282</v>
      </c>
      <c r="BI494" s="159" t="s">
        <v>282</v>
      </c>
      <c r="BJ494" s="159" t="s">
        <v>282</v>
      </c>
      <c r="BK494" s="159" t="s">
        <v>282</v>
      </c>
      <c r="BL494" s="159" t="s">
        <v>282</v>
      </c>
      <c r="BM494" s="159" t="s">
        <v>282</v>
      </c>
      <c r="BN494" s="159" t="s">
        <v>282</v>
      </c>
      <c r="BO494" s="159">
        <v>-15.56</v>
      </c>
      <c r="BP494" s="159" t="s">
        <v>282</v>
      </c>
      <c r="BQ494" s="159">
        <v>36</v>
      </c>
      <c r="BR494" s="159">
        <v>-17.75</v>
      </c>
      <c r="BS494" s="159" t="s">
        <v>282</v>
      </c>
      <c r="BT494" s="159">
        <v>28</v>
      </c>
      <c r="BU494" s="159">
        <v>40</v>
      </c>
      <c r="BV494" s="159">
        <v>28</v>
      </c>
      <c r="BW494" s="159" t="s">
        <v>790</v>
      </c>
      <c r="BX494" s="159" t="s">
        <v>10507</v>
      </c>
      <c r="BY494" s="159">
        <v>1</v>
      </c>
      <c r="BZ494" s="159">
        <v>11</v>
      </c>
      <c r="CA494" s="159" t="s">
        <v>282</v>
      </c>
      <c r="CB494" s="159" t="s">
        <v>282</v>
      </c>
      <c r="CC494" s="159" t="s">
        <v>282</v>
      </c>
      <c r="CD494" s="159" t="s">
        <v>282</v>
      </c>
      <c r="CE494" s="159" t="s">
        <v>299</v>
      </c>
      <c r="CF494" s="66">
        <v>17</v>
      </c>
      <c r="CG494" s="66">
        <v>14</v>
      </c>
      <c r="CH494" s="66">
        <v>50</v>
      </c>
      <c r="CI494" s="159" t="s">
        <v>299</v>
      </c>
      <c r="CJ494" s="159">
        <v>17</v>
      </c>
      <c r="CK494" s="159" t="s">
        <v>282</v>
      </c>
      <c r="CL494" s="159" t="s">
        <v>282</v>
      </c>
      <c r="CM494" s="159" t="s">
        <v>282</v>
      </c>
      <c r="CN494" s="159" t="s">
        <v>282</v>
      </c>
      <c r="CO494" s="159" t="s">
        <v>282</v>
      </c>
      <c r="CP494" s="159" t="s">
        <v>282</v>
      </c>
      <c r="CQ494" s="159" t="s">
        <v>282</v>
      </c>
      <c r="CR494" s="159" t="s">
        <v>282</v>
      </c>
      <c r="CS494" s="159" t="s">
        <v>282</v>
      </c>
      <c r="CT494" s="159" t="s">
        <v>282</v>
      </c>
      <c r="CU494" s="159" t="s">
        <v>282</v>
      </c>
      <c r="CV494" s="159" t="s">
        <v>282</v>
      </c>
      <c r="CW494" s="159">
        <v>-4.07</v>
      </c>
      <c r="CX494" s="159" t="s">
        <v>282</v>
      </c>
      <c r="CY494" s="159">
        <v>42</v>
      </c>
      <c r="CZ494" s="159">
        <v>-5.68</v>
      </c>
      <c r="DA494" s="159" t="s">
        <v>282</v>
      </c>
      <c r="DB494" s="159">
        <v>31</v>
      </c>
      <c r="DC494" s="66">
        <v>42</v>
      </c>
      <c r="DD494" s="159">
        <v>31</v>
      </c>
      <c r="DE494" s="159" t="s">
        <v>282</v>
      </c>
      <c r="DF494" s="159" t="s">
        <v>282</v>
      </c>
      <c r="DG494" s="159" t="s">
        <v>282</v>
      </c>
      <c r="DH494" s="159" t="s">
        <v>282</v>
      </c>
      <c r="DI494" s="159" t="s">
        <v>282</v>
      </c>
      <c r="DJ494" s="159" t="s">
        <v>282</v>
      </c>
      <c r="DK494" s="159" t="s">
        <v>282</v>
      </c>
      <c r="DL494" s="159" t="s">
        <v>282</v>
      </c>
      <c r="DM494" s="159" t="s">
        <v>282</v>
      </c>
      <c r="DN494" s="159" t="s">
        <v>282</v>
      </c>
      <c r="DO494" s="159" t="s">
        <v>282</v>
      </c>
      <c r="DP494" s="159" t="s">
        <v>282</v>
      </c>
      <c r="DQ494" s="159" t="s">
        <v>282</v>
      </c>
      <c r="DR494" s="159" t="s">
        <v>282</v>
      </c>
      <c r="DS494" s="159" t="s">
        <v>282</v>
      </c>
      <c r="DT494" s="159" t="s">
        <v>282</v>
      </c>
      <c r="DU494" s="159" t="s">
        <v>282</v>
      </c>
      <c r="DV494" s="159" t="s">
        <v>282</v>
      </c>
      <c r="DW494" s="159" t="s">
        <v>282</v>
      </c>
      <c r="DX494" s="159" t="s">
        <v>282</v>
      </c>
      <c r="DY494" s="159" t="s">
        <v>282</v>
      </c>
      <c r="DZ494" s="159" t="s">
        <v>282</v>
      </c>
      <c r="EA494" s="159" t="s">
        <v>282</v>
      </c>
      <c r="EB494" s="159" t="s">
        <v>282</v>
      </c>
      <c r="EC494" s="159" t="s">
        <v>282</v>
      </c>
      <c r="ED494" s="159" t="s">
        <v>282</v>
      </c>
      <c r="EE494" s="159" t="s">
        <v>282</v>
      </c>
      <c r="EF494" s="159" t="s">
        <v>282</v>
      </c>
      <c r="EG494" s="159" t="s">
        <v>282</v>
      </c>
      <c r="EH494" s="159" t="s">
        <v>282</v>
      </c>
      <c r="EI494" s="159" t="s">
        <v>282</v>
      </c>
      <c r="EJ494" s="159" t="s">
        <v>282</v>
      </c>
      <c r="EK494" s="159" t="s">
        <v>282</v>
      </c>
      <c r="EL494" s="159" t="s">
        <v>282</v>
      </c>
      <c r="EM494" s="159" t="s">
        <v>282</v>
      </c>
      <c r="EN494" s="159" t="s">
        <v>282</v>
      </c>
      <c r="EO494" s="159" t="s">
        <v>282</v>
      </c>
      <c r="EP494" s="159" t="s">
        <v>282</v>
      </c>
      <c r="EQ494" s="159" t="s">
        <v>282</v>
      </c>
      <c r="ER494" s="159" t="s">
        <v>282</v>
      </c>
      <c r="ES494" s="159" t="s">
        <v>282</v>
      </c>
      <c r="ET494" s="159" t="s">
        <v>282</v>
      </c>
      <c r="EU494" s="159" t="s">
        <v>282</v>
      </c>
      <c r="EV494" s="159" t="s">
        <v>282</v>
      </c>
      <c r="EW494" s="159" t="s">
        <v>282</v>
      </c>
      <c r="EX494" s="159" t="s">
        <v>282</v>
      </c>
      <c r="EY494" s="159" t="s">
        <v>282</v>
      </c>
      <c r="EZ494" s="159" t="s">
        <v>282</v>
      </c>
      <c r="FA494" s="159" t="s">
        <v>282</v>
      </c>
      <c r="FB494" s="159" t="s">
        <v>282</v>
      </c>
      <c r="FC494" s="159" t="s">
        <v>282</v>
      </c>
      <c r="FD494" s="159" t="s">
        <v>282</v>
      </c>
      <c r="FE494" s="159" t="s">
        <v>282</v>
      </c>
      <c r="FF494" s="159" t="s">
        <v>282</v>
      </c>
      <c r="FG494" s="159" t="s">
        <v>282</v>
      </c>
      <c r="FH494" s="159" t="s">
        <v>282</v>
      </c>
      <c r="FI494" s="159" t="s">
        <v>282</v>
      </c>
      <c r="FJ494" s="159" t="s">
        <v>282</v>
      </c>
      <c r="FK494" s="159" t="s">
        <v>282</v>
      </c>
      <c r="FL494" s="159" t="s">
        <v>282</v>
      </c>
      <c r="FM494" s="159" t="s">
        <v>282</v>
      </c>
      <c r="FN494" s="159" t="s">
        <v>282</v>
      </c>
      <c r="FO494" s="159" t="s">
        <v>282</v>
      </c>
      <c r="FP494" s="159" t="s">
        <v>282</v>
      </c>
      <c r="FQ494" s="159" t="s">
        <v>282</v>
      </c>
      <c r="FR494" s="159" t="s">
        <v>282</v>
      </c>
      <c r="FS494" s="159" t="s">
        <v>282</v>
      </c>
      <c r="FT494" s="159" t="s">
        <v>282</v>
      </c>
    </row>
    <row r="495" spans="1:176" x14ac:dyDescent="0.25">
      <c r="A495" s="66" t="s">
        <v>3484</v>
      </c>
      <c r="B495" s="159" t="s">
        <v>15398</v>
      </c>
      <c r="C495" s="331" t="s">
        <v>793</v>
      </c>
      <c r="D495" s="331" t="s">
        <v>130</v>
      </c>
      <c r="E495" s="159">
        <v>5</v>
      </c>
      <c r="F495" s="159">
        <v>2</v>
      </c>
      <c r="G495" s="159" t="s">
        <v>263</v>
      </c>
      <c r="H495" s="159" t="s">
        <v>10507</v>
      </c>
      <c r="I495" s="66" t="s">
        <v>282</v>
      </c>
      <c r="J495" s="159">
        <v>25</v>
      </c>
      <c r="K495" s="159" t="s">
        <v>282</v>
      </c>
      <c r="L495" s="159" t="s">
        <v>282</v>
      </c>
      <c r="M495" s="159" t="s">
        <v>282</v>
      </c>
      <c r="N495" s="159" t="s">
        <v>282</v>
      </c>
      <c r="O495" s="159" t="s">
        <v>299</v>
      </c>
      <c r="P495" s="159">
        <v>17</v>
      </c>
      <c r="Q495" s="159">
        <v>22</v>
      </c>
      <c r="R495" s="159">
        <v>50</v>
      </c>
      <c r="S495" s="159" t="s">
        <v>299</v>
      </c>
      <c r="T495" s="159">
        <v>17</v>
      </c>
      <c r="U495" s="159" t="s">
        <v>282</v>
      </c>
      <c r="V495" s="159" t="s">
        <v>282</v>
      </c>
      <c r="W495" s="159" t="s">
        <v>282</v>
      </c>
      <c r="X495" s="159" t="s">
        <v>282</v>
      </c>
      <c r="Y495" s="159" t="s">
        <v>282</v>
      </c>
      <c r="Z495" s="159" t="s">
        <v>282</v>
      </c>
      <c r="AA495" s="159" t="s">
        <v>282</v>
      </c>
      <c r="AB495" s="159" t="s">
        <v>282</v>
      </c>
      <c r="AC495" s="159" t="s">
        <v>282</v>
      </c>
      <c r="AD495" s="159">
        <v>11</v>
      </c>
      <c r="AE495" s="159">
        <v>9</v>
      </c>
      <c r="AF495" s="159">
        <v>40</v>
      </c>
      <c r="AG495" s="159" t="s">
        <v>282</v>
      </c>
      <c r="AH495" s="159" t="s">
        <v>282</v>
      </c>
      <c r="AI495" s="159" t="s">
        <v>282</v>
      </c>
      <c r="AJ495" s="159" t="s">
        <v>282</v>
      </c>
      <c r="AK495" s="159" t="s">
        <v>282</v>
      </c>
      <c r="AL495" s="159" t="s">
        <v>282</v>
      </c>
      <c r="AM495" s="159">
        <v>51</v>
      </c>
      <c r="AN495" s="159">
        <v>26</v>
      </c>
      <c r="AO495" s="159" t="s">
        <v>246</v>
      </c>
      <c r="AP495" s="159" t="s">
        <v>10507</v>
      </c>
      <c r="AQ495" s="159" t="s">
        <v>282</v>
      </c>
      <c r="AR495" s="159">
        <v>21</v>
      </c>
      <c r="AS495" s="159" t="s">
        <v>282</v>
      </c>
      <c r="AT495" s="159" t="s">
        <v>282</v>
      </c>
      <c r="AU495" s="159" t="s">
        <v>282</v>
      </c>
      <c r="AV495" s="159" t="s">
        <v>282</v>
      </c>
      <c r="AW495" s="159" t="s">
        <v>299</v>
      </c>
      <c r="AX495" s="159">
        <v>17</v>
      </c>
      <c r="AY495" s="159">
        <v>18</v>
      </c>
      <c r="AZ495" s="159">
        <v>50</v>
      </c>
      <c r="BA495" s="159" t="s">
        <v>299</v>
      </c>
      <c r="BB495" s="159">
        <v>17</v>
      </c>
      <c r="BC495" s="159" t="s">
        <v>282</v>
      </c>
      <c r="BD495" s="159" t="s">
        <v>282</v>
      </c>
      <c r="BE495" s="159" t="s">
        <v>282</v>
      </c>
      <c r="BF495" s="159" t="s">
        <v>282</v>
      </c>
      <c r="BG495" s="159" t="s">
        <v>282</v>
      </c>
      <c r="BH495" s="159" t="s">
        <v>282</v>
      </c>
      <c r="BI495" s="159" t="s">
        <v>282</v>
      </c>
      <c r="BJ495" s="159" t="s">
        <v>282</v>
      </c>
      <c r="BK495" s="159" t="s">
        <v>282</v>
      </c>
      <c r="BL495" s="159">
        <v>10</v>
      </c>
      <c r="BM495" s="159">
        <v>6</v>
      </c>
      <c r="BN495" s="159">
        <v>41</v>
      </c>
      <c r="BO495" s="159" t="s">
        <v>282</v>
      </c>
      <c r="BP495" s="159" t="s">
        <v>282</v>
      </c>
      <c r="BQ495" s="159" t="s">
        <v>282</v>
      </c>
      <c r="BR495" s="159" t="s">
        <v>282</v>
      </c>
      <c r="BS495" s="159" t="s">
        <v>282</v>
      </c>
      <c r="BT495" s="159" t="s">
        <v>282</v>
      </c>
      <c r="BU495" s="159">
        <v>51</v>
      </c>
      <c r="BV495" s="159">
        <v>30</v>
      </c>
      <c r="BW495" s="159" t="s">
        <v>282</v>
      </c>
      <c r="BX495" s="159" t="s">
        <v>282</v>
      </c>
      <c r="BY495" s="159" t="s">
        <v>282</v>
      </c>
      <c r="BZ495" s="159" t="s">
        <v>282</v>
      </c>
      <c r="CA495" s="159" t="s">
        <v>282</v>
      </c>
      <c r="CB495" s="159" t="s">
        <v>282</v>
      </c>
      <c r="CC495" s="159" t="s">
        <v>282</v>
      </c>
      <c r="CD495" s="159" t="s">
        <v>282</v>
      </c>
      <c r="CE495" s="159" t="s">
        <v>282</v>
      </c>
      <c r="CF495" s="159" t="s">
        <v>282</v>
      </c>
      <c r="CG495" s="159" t="s">
        <v>282</v>
      </c>
      <c r="CH495" s="159" t="s">
        <v>282</v>
      </c>
      <c r="CI495" s="159" t="s">
        <v>282</v>
      </c>
      <c r="CJ495" s="159" t="s">
        <v>282</v>
      </c>
      <c r="CK495" s="159" t="s">
        <v>282</v>
      </c>
      <c r="CL495" s="159" t="s">
        <v>282</v>
      </c>
      <c r="CM495" s="159" t="s">
        <v>282</v>
      </c>
      <c r="CN495" s="159" t="s">
        <v>282</v>
      </c>
      <c r="CO495" s="159" t="s">
        <v>282</v>
      </c>
      <c r="CP495" s="159" t="s">
        <v>282</v>
      </c>
      <c r="CQ495" s="159" t="s">
        <v>282</v>
      </c>
      <c r="CR495" s="159" t="s">
        <v>282</v>
      </c>
      <c r="CS495" s="159" t="s">
        <v>282</v>
      </c>
      <c r="CT495" s="159" t="s">
        <v>282</v>
      </c>
      <c r="CU495" s="159" t="s">
        <v>282</v>
      </c>
      <c r="CV495" s="159" t="s">
        <v>282</v>
      </c>
      <c r="CW495" s="159" t="s">
        <v>282</v>
      </c>
      <c r="CX495" s="159" t="s">
        <v>282</v>
      </c>
      <c r="CY495" s="159" t="s">
        <v>282</v>
      </c>
      <c r="CZ495" s="159" t="s">
        <v>282</v>
      </c>
      <c r="DA495" s="159" t="s">
        <v>282</v>
      </c>
      <c r="DB495" s="159" t="s">
        <v>282</v>
      </c>
      <c r="DC495" s="159" t="s">
        <v>282</v>
      </c>
      <c r="DD495" s="159" t="s">
        <v>282</v>
      </c>
      <c r="DE495" s="159" t="s">
        <v>282</v>
      </c>
      <c r="DF495" s="159" t="s">
        <v>282</v>
      </c>
      <c r="DG495" s="159" t="s">
        <v>282</v>
      </c>
      <c r="DH495" s="159" t="s">
        <v>282</v>
      </c>
      <c r="DI495" s="159" t="s">
        <v>282</v>
      </c>
      <c r="DJ495" s="159" t="s">
        <v>282</v>
      </c>
      <c r="DK495" s="159" t="s">
        <v>282</v>
      </c>
      <c r="DL495" s="159" t="s">
        <v>282</v>
      </c>
      <c r="DM495" s="159" t="s">
        <v>282</v>
      </c>
      <c r="DN495" s="159" t="s">
        <v>282</v>
      </c>
      <c r="DO495" s="159" t="s">
        <v>282</v>
      </c>
      <c r="DP495" s="159" t="s">
        <v>282</v>
      </c>
      <c r="DQ495" s="159" t="s">
        <v>282</v>
      </c>
      <c r="DR495" s="159" t="s">
        <v>282</v>
      </c>
      <c r="DS495" s="159" t="s">
        <v>282</v>
      </c>
      <c r="DT495" s="159" t="s">
        <v>282</v>
      </c>
      <c r="DU495" s="159" t="s">
        <v>282</v>
      </c>
      <c r="DV495" s="159" t="s">
        <v>282</v>
      </c>
      <c r="DW495" s="159" t="s">
        <v>282</v>
      </c>
      <c r="DX495" s="159" t="s">
        <v>282</v>
      </c>
      <c r="DY495" s="159" t="s">
        <v>282</v>
      </c>
      <c r="DZ495" s="159" t="s">
        <v>282</v>
      </c>
      <c r="EA495" s="159" t="s">
        <v>282</v>
      </c>
      <c r="EB495" s="159" t="s">
        <v>282</v>
      </c>
      <c r="EC495" s="159" t="s">
        <v>282</v>
      </c>
      <c r="ED495" s="159" t="s">
        <v>282</v>
      </c>
      <c r="EE495" s="159" t="s">
        <v>282</v>
      </c>
      <c r="EF495" s="159" t="s">
        <v>282</v>
      </c>
      <c r="EG495" s="159" t="s">
        <v>282</v>
      </c>
      <c r="EH495" s="159" t="s">
        <v>282</v>
      </c>
      <c r="EI495" s="159" t="s">
        <v>282</v>
      </c>
      <c r="EJ495" s="159" t="s">
        <v>282</v>
      </c>
      <c r="EK495" s="159" t="s">
        <v>282</v>
      </c>
      <c r="EL495" s="159" t="s">
        <v>282</v>
      </c>
      <c r="EM495" s="159" t="s">
        <v>282</v>
      </c>
      <c r="EN495" s="159" t="s">
        <v>282</v>
      </c>
      <c r="EO495" s="159" t="s">
        <v>282</v>
      </c>
      <c r="EP495" s="159" t="s">
        <v>282</v>
      </c>
      <c r="EQ495" s="159" t="s">
        <v>282</v>
      </c>
      <c r="ER495" s="159" t="s">
        <v>282</v>
      </c>
      <c r="ES495" s="159" t="s">
        <v>282</v>
      </c>
      <c r="ET495" s="159" t="s">
        <v>282</v>
      </c>
      <c r="EU495" s="159" t="s">
        <v>282</v>
      </c>
      <c r="EV495" s="159" t="s">
        <v>282</v>
      </c>
      <c r="EW495" s="159" t="s">
        <v>282</v>
      </c>
      <c r="EX495" s="159" t="s">
        <v>282</v>
      </c>
      <c r="EY495" s="159" t="s">
        <v>282</v>
      </c>
      <c r="EZ495" s="159" t="s">
        <v>282</v>
      </c>
      <c r="FA495" s="159" t="s">
        <v>282</v>
      </c>
      <c r="FB495" s="159" t="s">
        <v>282</v>
      </c>
      <c r="FC495" s="159" t="s">
        <v>282</v>
      </c>
      <c r="FD495" s="159" t="s">
        <v>282</v>
      </c>
      <c r="FE495" s="159" t="s">
        <v>282</v>
      </c>
      <c r="FF495" s="159" t="s">
        <v>282</v>
      </c>
      <c r="FG495" s="159" t="s">
        <v>282</v>
      </c>
      <c r="FH495" s="159" t="s">
        <v>282</v>
      </c>
      <c r="FI495" s="159" t="s">
        <v>282</v>
      </c>
      <c r="FJ495" s="159" t="s">
        <v>282</v>
      </c>
      <c r="FK495" s="159" t="s">
        <v>282</v>
      </c>
      <c r="FL495" s="159" t="s">
        <v>282</v>
      </c>
      <c r="FM495" s="159" t="s">
        <v>282</v>
      </c>
      <c r="FN495" s="159" t="s">
        <v>282</v>
      </c>
      <c r="FO495" s="159" t="s">
        <v>282</v>
      </c>
      <c r="FP495" s="159" t="s">
        <v>282</v>
      </c>
      <c r="FQ495" s="159" t="s">
        <v>282</v>
      </c>
      <c r="FR495" s="159" t="s">
        <v>282</v>
      </c>
      <c r="FS495" s="159" t="s">
        <v>282</v>
      </c>
      <c r="FT495" s="159" t="s">
        <v>282</v>
      </c>
    </row>
    <row r="496" spans="1:176" x14ac:dyDescent="0.25">
      <c r="A496" s="66" t="s">
        <v>7238</v>
      </c>
      <c r="B496" s="159" t="s">
        <v>15889</v>
      </c>
      <c r="C496" s="66" t="str">
        <f>IF(ISNUMBER(Severity!H497)=FALSE,Severity!F497,IF(Severity!H497&gt;=0.5,"YES","NO"))</f>
        <v>YES</v>
      </c>
      <c r="D496" s="66" t="str">
        <f>IF(ISNUMBER(Severity!I497)=FALSE,Severity!G497,IF(Severity!I497&gt;0.5,"YES","NO"))</f>
        <v>NO</v>
      </c>
      <c r="E496" s="159">
        <v>14</v>
      </c>
      <c r="F496" s="159">
        <v>2</v>
      </c>
      <c r="G496" s="159" t="s">
        <v>14278</v>
      </c>
      <c r="H496" s="159" t="s">
        <v>10585</v>
      </c>
      <c r="I496" s="159">
        <v>4</v>
      </c>
      <c r="J496" s="159">
        <v>14</v>
      </c>
      <c r="K496" s="159" t="s">
        <v>299</v>
      </c>
      <c r="L496" s="159">
        <v>24</v>
      </c>
      <c r="M496" s="159">
        <v>13</v>
      </c>
      <c r="N496" s="159">
        <v>9</v>
      </c>
      <c r="O496" s="159" t="s">
        <v>282</v>
      </c>
      <c r="P496" s="159" t="s">
        <v>282</v>
      </c>
      <c r="Q496" s="159" t="s">
        <v>282</v>
      </c>
      <c r="R496" s="159" t="s">
        <v>282</v>
      </c>
      <c r="S496" s="159" t="s">
        <v>299</v>
      </c>
      <c r="T496" s="159">
        <v>24</v>
      </c>
      <c r="U496" s="159">
        <v>23.4</v>
      </c>
      <c r="V496" s="159">
        <v>6</v>
      </c>
      <c r="W496" s="159">
        <v>40</v>
      </c>
      <c r="X496" s="159" t="s">
        <v>282</v>
      </c>
      <c r="Y496" s="159" t="s">
        <v>282</v>
      </c>
      <c r="Z496" s="159" t="s">
        <v>282</v>
      </c>
      <c r="AA496" s="159" t="s">
        <v>282</v>
      </c>
      <c r="AB496" s="159" t="s">
        <v>282</v>
      </c>
      <c r="AC496" s="159" t="s">
        <v>282</v>
      </c>
      <c r="AD496" s="159">
        <v>11.7</v>
      </c>
      <c r="AE496" s="159">
        <v>7.3</v>
      </c>
      <c r="AF496" s="159">
        <v>26</v>
      </c>
      <c r="AG496" s="159" t="s">
        <v>282</v>
      </c>
      <c r="AH496" s="159" t="s">
        <v>282</v>
      </c>
      <c r="AI496" s="159" t="s">
        <v>282</v>
      </c>
      <c r="AJ496" s="159" t="s">
        <v>282</v>
      </c>
      <c r="AK496" s="159" t="s">
        <v>282</v>
      </c>
      <c r="AL496" s="159" t="s">
        <v>282</v>
      </c>
      <c r="AM496" s="159">
        <v>40</v>
      </c>
      <c r="AN496" s="159">
        <v>26</v>
      </c>
      <c r="AO496" s="159" t="s">
        <v>14935</v>
      </c>
      <c r="AP496" s="159" t="s">
        <v>10585</v>
      </c>
      <c r="AQ496" s="159">
        <v>1</v>
      </c>
      <c r="AR496" s="159">
        <v>18</v>
      </c>
      <c r="AS496" s="159" t="s">
        <v>299</v>
      </c>
      <c r="AT496" s="159">
        <v>24</v>
      </c>
      <c r="AU496" s="159">
        <v>14</v>
      </c>
      <c r="AV496" s="159">
        <v>9</v>
      </c>
      <c r="AW496" s="159" t="s">
        <v>282</v>
      </c>
      <c r="AX496" s="159" t="s">
        <v>282</v>
      </c>
      <c r="AY496" s="159" t="s">
        <v>282</v>
      </c>
      <c r="AZ496" s="159" t="s">
        <v>282</v>
      </c>
      <c r="BA496" s="159" t="s">
        <v>299</v>
      </c>
      <c r="BB496" s="159">
        <v>24</v>
      </c>
      <c r="BC496" s="159">
        <v>22.9</v>
      </c>
      <c r="BD496" s="159">
        <v>7</v>
      </c>
      <c r="BE496" s="159">
        <v>39</v>
      </c>
      <c r="BF496" s="159" t="s">
        <v>282</v>
      </c>
      <c r="BG496" s="159" t="s">
        <v>282</v>
      </c>
      <c r="BH496" s="159" t="s">
        <v>282</v>
      </c>
      <c r="BI496" s="159" t="s">
        <v>282</v>
      </c>
      <c r="BJ496" s="159" t="s">
        <v>282</v>
      </c>
      <c r="BK496" s="159" t="s">
        <v>282</v>
      </c>
      <c r="BL496" s="159">
        <v>10.199999999999999</v>
      </c>
      <c r="BM496" s="159">
        <v>8</v>
      </c>
      <c r="BN496" s="159">
        <v>21</v>
      </c>
      <c r="BO496" s="159" t="s">
        <v>282</v>
      </c>
      <c r="BP496" s="159" t="s">
        <v>282</v>
      </c>
      <c r="BQ496" s="159" t="s">
        <v>282</v>
      </c>
      <c r="BR496" s="159" t="s">
        <v>282</v>
      </c>
      <c r="BS496" s="159" t="s">
        <v>282</v>
      </c>
      <c r="BT496" s="159" t="s">
        <v>282</v>
      </c>
      <c r="BU496" s="159">
        <v>39</v>
      </c>
      <c r="BV496" s="159">
        <v>21</v>
      </c>
      <c r="BW496" s="159" t="s">
        <v>282</v>
      </c>
      <c r="BX496" s="159" t="s">
        <v>282</v>
      </c>
      <c r="BY496" s="159" t="s">
        <v>282</v>
      </c>
      <c r="BZ496" s="159" t="s">
        <v>282</v>
      </c>
      <c r="CA496" s="159" t="s">
        <v>282</v>
      </c>
      <c r="CB496" s="159" t="s">
        <v>282</v>
      </c>
      <c r="CC496" s="159" t="s">
        <v>282</v>
      </c>
      <c r="CD496" s="159" t="s">
        <v>282</v>
      </c>
      <c r="CE496" s="159" t="s">
        <v>282</v>
      </c>
      <c r="CF496" s="159" t="s">
        <v>282</v>
      </c>
      <c r="CG496" s="159" t="s">
        <v>282</v>
      </c>
      <c r="CH496" s="159" t="s">
        <v>282</v>
      </c>
      <c r="CI496" s="159" t="s">
        <v>282</v>
      </c>
      <c r="CJ496" s="159" t="s">
        <v>282</v>
      </c>
      <c r="CK496" s="159" t="s">
        <v>282</v>
      </c>
      <c r="CL496" s="159" t="s">
        <v>282</v>
      </c>
      <c r="CM496" s="159" t="s">
        <v>282</v>
      </c>
      <c r="CN496" s="159" t="s">
        <v>282</v>
      </c>
      <c r="CO496" s="159" t="s">
        <v>282</v>
      </c>
      <c r="CP496" s="159" t="s">
        <v>282</v>
      </c>
      <c r="CQ496" s="159" t="s">
        <v>282</v>
      </c>
      <c r="CR496" s="159" t="s">
        <v>282</v>
      </c>
      <c r="CS496" s="159" t="s">
        <v>282</v>
      </c>
      <c r="CT496" s="159" t="s">
        <v>282</v>
      </c>
      <c r="CU496" s="159" t="s">
        <v>282</v>
      </c>
      <c r="CV496" s="159" t="s">
        <v>282</v>
      </c>
      <c r="CW496" s="159" t="s">
        <v>282</v>
      </c>
      <c r="CX496" s="159" t="s">
        <v>282</v>
      </c>
      <c r="CY496" s="159" t="s">
        <v>282</v>
      </c>
      <c r="CZ496" s="159" t="s">
        <v>282</v>
      </c>
      <c r="DA496" s="159" t="s">
        <v>282</v>
      </c>
      <c r="DB496" s="159" t="s">
        <v>282</v>
      </c>
      <c r="DC496" s="159" t="s">
        <v>282</v>
      </c>
      <c r="DD496" s="159" t="s">
        <v>282</v>
      </c>
      <c r="DE496" s="159" t="s">
        <v>282</v>
      </c>
      <c r="DF496" s="159" t="s">
        <v>282</v>
      </c>
      <c r="DG496" s="159" t="s">
        <v>282</v>
      </c>
      <c r="DH496" s="159" t="s">
        <v>282</v>
      </c>
      <c r="DI496" s="159" t="s">
        <v>282</v>
      </c>
      <c r="DJ496" s="159" t="s">
        <v>282</v>
      </c>
      <c r="DK496" s="159" t="s">
        <v>282</v>
      </c>
      <c r="DL496" s="159" t="s">
        <v>282</v>
      </c>
      <c r="DM496" s="159" t="s">
        <v>282</v>
      </c>
      <c r="DN496" s="159" t="s">
        <v>282</v>
      </c>
      <c r="DO496" s="159" t="s">
        <v>282</v>
      </c>
      <c r="DP496" s="159" t="s">
        <v>282</v>
      </c>
      <c r="DQ496" s="159" t="s">
        <v>282</v>
      </c>
      <c r="DR496" s="159" t="s">
        <v>282</v>
      </c>
      <c r="DS496" s="159" t="s">
        <v>282</v>
      </c>
      <c r="DT496" s="159" t="s">
        <v>282</v>
      </c>
      <c r="DU496" s="159" t="s">
        <v>282</v>
      </c>
      <c r="DV496" s="159" t="s">
        <v>282</v>
      </c>
      <c r="DW496" s="159" t="s">
        <v>282</v>
      </c>
      <c r="DX496" s="159" t="s">
        <v>282</v>
      </c>
      <c r="DY496" s="159" t="s">
        <v>282</v>
      </c>
      <c r="DZ496" s="159" t="s">
        <v>282</v>
      </c>
      <c r="EA496" s="159" t="s">
        <v>282</v>
      </c>
      <c r="EB496" s="159" t="s">
        <v>282</v>
      </c>
      <c r="EC496" s="159" t="s">
        <v>282</v>
      </c>
      <c r="ED496" s="159" t="s">
        <v>282</v>
      </c>
      <c r="EE496" s="159" t="s">
        <v>282</v>
      </c>
      <c r="EF496" s="159" t="s">
        <v>282</v>
      </c>
      <c r="EG496" s="159" t="s">
        <v>282</v>
      </c>
      <c r="EH496" s="159" t="s">
        <v>282</v>
      </c>
      <c r="EI496" s="159" t="s">
        <v>282</v>
      </c>
      <c r="EJ496" s="159" t="s">
        <v>282</v>
      </c>
      <c r="EK496" s="159" t="s">
        <v>282</v>
      </c>
      <c r="EL496" s="159" t="s">
        <v>282</v>
      </c>
      <c r="EM496" s="159" t="s">
        <v>282</v>
      </c>
      <c r="EN496" s="159" t="s">
        <v>282</v>
      </c>
      <c r="EO496" s="159" t="s">
        <v>282</v>
      </c>
      <c r="EP496" s="159" t="s">
        <v>282</v>
      </c>
      <c r="EQ496" s="159" t="s">
        <v>282</v>
      </c>
      <c r="ER496" s="159" t="s">
        <v>282</v>
      </c>
      <c r="ES496" s="159" t="s">
        <v>282</v>
      </c>
      <c r="ET496" s="159" t="s">
        <v>282</v>
      </c>
      <c r="EU496" s="159" t="s">
        <v>282</v>
      </c>
      <c r="EV496" s="159" t="s">
        <v>282</v>
      </c>
      <c r="EW496" s="159" t="s">
        <v>282</v>
      </c>
      <c r="EX496" s="159" t="s">
        <v>282</v>
      </c>
      <c r="EY496" s="159" t="s">
        <v>282</v>
      </c>
      <c r="EZ496" s="159" t="s">
        <v>282</v>
      </c>
      <c r="FA496" s="159" t="s">
        <v>282</v>
      </c>
      <c r="FB496" s="159" t="s">
        <v>282</v>
      </c>
      <c r="FC496" s="159" t="s">
        <v>282</v>
      </c>
      <c r="FD496" s="159" t="s">
        <v>282</v>
      </c>
      <c r="FE496" s="159" t="s">
        <v>282</v>
      </c>
      <c r="FF496" s="159" t="s">
        <v>282</v>
      </c>
      <c r="FG496" s="159" t="s">
        <v>282</v>
      </c>
      <c r="FH496" s="159" t="s">
        <v>282</v>
      </c>
      <c r="FI496" s="159" t="s">
        <v>282</v>
      </c>
      <c r="FJ496" s="159" t="s">
        <v>282</v>
      </c>
      <c r="FK496" s="159" t="s">
        <v>282</v>
      </c>
      <c r="FL496" s="159" t="s">
        <v>282</v>
      </c>
      <c r="FM496" s="159" t="s">
        <v>282</v>
      </c>
      <c r="FN496" s="159" t="s">
        <v>282</v>
      </c>
      <c r="FO496" s="159" t="s">
        <v>282</v>
      </c>
      <c r="FP496" s="159" t="s">
        <v>282</v>
      </c>
      <c r="FQ496" s="159" t="s">
        <v>282</v>
      </c>
      <c r="FR496" s="159" t="s">
        <v>282</v>
      </c>
      <c r="FS496" s="159" t="s">
        <v>282</v>
      </c>
      <c r="FT496" s="159" t="s">
        <v>282</v>
      </c>
    </row>
    <row r="497" spans="1:176" x14ac:dyDescent="0.25">
      <c r="A497" s="66" t="s">
        <v>413</v>
      </c>
      <c r="B497" s="66" t="s">
        <v>12321</v>
      </c>
      <c r="C497" s="66" t="str">
        <f>IF(ISNUMBER(Severity!H498)=FALSE,Severity!F498,IF(Severity!H498&gt;=0.5,"YES","NO"))</f>
        <v>YES</v>
      </c>
      <c r="D497" s="66" t="str">
        <f>IF(ISNUMBER(Severity!I498)=FALSE,Severity!G498,IF(Severity!I498&gt;0.5,"YES","NO"))</f>
        <v>NO</v>
      </c>
      <c r="E497" s="159">
        <v>8</v>
      </c>
      <c r="F497" s="159">
        <v>2</v>
      </c>
      <c r="G497" s="159" t="s">
        <v>252</v>
      </c>
      <c r="H497" s="159" t="s">
        <v>10507</v>
      </c>
      <c r="I497" s="159">
        <v>1</v>
      </c>
      <c r="J497" s="66" t="s">
        <v>282</v>
      </c>
      <c r="K497" s="66" t="s">
        <v>282</v>
      </c>
      <c r="L497" s="66" t="s">
        <v>282</v>
      </c>
      <c r="M497" s="66" t="s">
        <v>282</v>
      </c>
      <c r="N497" s="66" t="s">
        <v>282</v>
      </c>
      <c r="O497" s="159" t="s">
        <v>299</v>
      </c>
      <c r="P497" s="159">
        <v>17</v>
      </c>
      <c r="Q497" s="66">
        <v>70</v>
      </c>
      <c r="R497" s="159">
        <v>50</v>
      </c>
      <c r="S497" s="159" t="s">
        <v>299</v>
      </c>
      <c r="T497" s="159">
        <v>17</v>
      </c>
      <c r="U497" s="66">
        <v>22.2</v>
      </c>
      <c r="V497" s="66">
        <v>4.2</v>
      </c>
      <c r="W497" s="159">
        <v>105</v>
      </c>
      <c r="X497" s="159" t="s">
        <v>282</v>
      </c>
      <c r="Y497" s="159" t="s">
        <v>282</v>
      </c>
      <c r="Z497" s="159" t="s">
        <v>282</v>
      </c>
      <c r="AA497" s="159" t="s">
        <v>282</v>
      </c>
      <c r="AB497" s="159" t="s">
        <v>282</v>
      </c>
      <c r="AC497" s="159" t="s">
        <v>282</v>
      </c>
      <c r="AD497" s="159" t="s">
        <v>282</v>
      </c>
      <c r="AE497" s="159" t="s">
        <v>282</v>
      </c>
      <c r="AF497" s="159" t="s">
        <v>282</v>
      </c>
      <c r="AG497" s="66">
        <v>-14.2</v>
      </c>
      <c r="AH497" s="66">
        <v>7.3</v>
      </c>
      <c r="AI497" s="66">
        <v>105</v>
      </c>
      <c r="AJ497" s="159" t="s">
        <v>282</v>
      </c>
      <c r="AK497" s="159" t="s">
        <v>282</v>
      </c>
      <c r="AL497" s="159" t="s">
        <v>282</v>
      </c>
      <c r="AM497" s="159">
        <v>110</v>
      </c>
      <c r="AN497" s="159" t="s">
        <v>282</v>
      </c>
      <c r="AO497" s="159" t="s">
        <v>790</v>
      </c>
      <c r="AP497" s="159" t="s">
        <v>10507</v>
      </c>
      <c r="AQ497" s="159">
        <v>0</v>
      </c>
      <c r="AR497" s="159" t="s">
        <v>282</v>
      </c>
      <c r="AS497" s="159" t="s">
        <v>282</v>
      </c>
      <c r="AT497" s="159" t="s">
        <v>282</v>
      </c>
      <c r="AU497" s="159" t="s">
        <v>282</v>
      </c>
      <c r="AV497" s="159" t="s">
        <v>282</v>
      </c>
      <c r="AW497" s="159" t="s">
        <v>299</v>
      </c>
      <c r="AX497" s="159">
        <v>17</v>
      </c>
      <c r="AY497" s="66">
        <v>29</v>
      </c>
      <c r="AZ497" s="159">
        <v>50</v>
      </c>
      <c r="BA497" s="159" t="s">
        <v>299</v>
      </c>
      <c r="BB497" s="159">
        <v>17</v>
      </c>
      <c r="BC497" s="66">
        <v>22.7</v>
      </c>
      <c r="BD497" s="66">
        <v>4</v>
      </c>
      <c r="BE497" s="159">
        <v>46</v>
      </c>
      <c r="BF497" s="159" t="s">
        <v>282</v>
      </c>
      <c r="BG497" s="159" t="s">
        <v>282</v>
      </c>
      <c r="BH497" s="159" t="s">
        <v>282</v>
      </c>
      <c r="BI497" s="159" t="s">
        <v>282</v>
      </c>
      <c r="BJ497" s="159" t="s">
        <v>282</v>
      </c>
      <c r="BK497" s="159" t="s">
        <v>282</v>
      </c>
      <c r="BL497" s="159" t="s">
        <v>282</v>
      </c>
      <c r="BM497" s="159" t="s">
        <v>282</v>
      </c>
      <c r="BN497" s="159" t="s">
        <v>282</v>
      </c>
      <c r="BO497" s="66">
        <v>-12.1</v>
      </c>
      <c r="BP497" s="66">
        <v>7.4</v>
      </c>
      <c r="BQ497" s="66">
        <v>46</v>
      </c>
      <c r="BR497" s="159" t="s">
        <v>282</v>
      </c>
      <c r="BS497" s="159" t="s">
        <v>282</v>
      </c>
      <c r="BT497" s="159" t="s">
        <v>282</v>
      </c>
      <c r="BU497" s="159">
        <v>47</v>
      </c>
      <c r="BV497" s="159" t="s">
        <v>282</v>
      </c>
      <c r="BW497" s="159" t="s">
        <v>282</v>
      </c>
      <c r="BX497" s="159" t="s">
        <v>282</v>
      </c>
      <c r="BY497" s="159" t="s">
        <v>282</v>
      </c>
      <c r="BZ497" s="159" t="s">
        <v>282</v>
      </c>
      <c r="CA497" s="159" t="s">
        <v>282</v>
      </c>
      <c r="CB497" s="159" t="s">
        <v>282</v>
      </c>
      <c r="CC497" s="159" t="s">
        <v>282</v>
      </c>
      <c r="CD497" s="159" t="s">
        <v>282</v>
      </c>
      <c r="CE497" s="159" t="s">
        <v>282</v>
      </c>
      <c r="CF497" s="159" t="s">
        <v>282</v>
      </c>
      <c r="CG497" s="159" t="s">
        <v>282</v>
      </c>
      <c r="CH497" s="159" t="s">
        <v>282</v>
      </c>
      <c r="CI497" s="159" t="s">
        <v>282</v>
      </c>
      <c r="CJ497" s="159" t="s">
        <v>282</v>
      </c>
      <c r="CK497" s="159" t="s">
        <v>282</v>
      </c>
      <c r="CL497" s="159" t="s">
        <v>282</v>
      </c>
      <c r="CM497" s="159" t="s">
        <v>282</v>
      </c>
      <c r="CN497" s="159" t="s">
        <v>282</v>
      </c>
      <c r="CO497" s="159" t="s">
        <v>282</v>
      </c>
      <c r="CP497" s="159" t="s">
        <v>282</v>
      </c>
      <c r="CQ497" s="159" t="s">
        <v>282</v>
      </c>
      <c r="CR497" s="159" t="s">
        <v>282</v>
      </c>
      <c r="CS497" s="159" t="s">
        <v>282</v>
      </c>
      <c r="CT497" s="159" t="s">
        <v>282</v>
      </c>
      <c r="CU497" s="159" t="s">
        <v>282</v>
      </c>
      <c r="CV497" s="159" t="s">
        <v>282</v>
      </c>
      <c r="CW497" s="159" t="s">
        <v>282</v>
      </c>
      <c r="CX497" s="159" t="s">
        <v>282</v>
      </c>
      <c r="CY497" s="159" t="s">
        <v>282</v>
      </c>
      <c r="CZ497" s="159" t="s">
        <v>282</v>
      </c>
      <c r="DA497" s="159" t="s">
        <v>282</v>
      </c>
      <c r="DB497" s="159" t="s">
        <v>282</v>
      </c>
      <c r="DC497" s="159" t="s">
        <v>282</v>
      </c>
      <c r="DD497" s="159" t="s">
        <v>282</v>
      </c>
      <c r="DE497" s="159" t="s">
        <v>282</v>
      </c>
      <c r="DF497" s="159" t="s">
        <v>282</v>
      </c>
      <c r="DG497" s="159" t="s">
        <v>282</v>
      </c>
      <c r="DH497" s="159" t="s">
        <v>282</v>
      </c>
      <c r="DI497" s="159" t="s">
        <v>282</v>
      </c>
      <c r="DJ497" s="159" t="s">
        <v>282</v>
      </c>
      <c r="DK497" s="159" t="s">
        <v>282</v>
      </c>
      <c r="DL497" s="159" t="s">
        <v>282</v>
      </c>
      <c r="DM497" s="159" t="s">
        <v>282</v>
      </c>
      <c r="DN497" s="159" t="s">
        <v>282</v>
      </c>
      <c r="DO497" s="159" t="s">
        <v>282</v>
      </c>
      <c r="DP497" s="159" t="s">
        <v>282</v>
      </c>
      <c r="DQ497" s="159" t="s">
        <v>282</v>
      </c>
      <c r="DR497" s="159" t="s">
        <v>282</v>
      </c>
      <c r="DS497" s="159" t="s">
        <v>282</v>
      </c>
      <c r="DT497" s="159" t="s">
        <v>282</v>
      </c>
      <c r="DU497" s="159" t="s">
        <v>282</v>
      </c>
      <c r="DV497" s="159" t="s">
        <v>282</v>
      </c>
      <c r="DW497" s="159" t="s">
        <v>282</v>
      </c>
      <c r="DX497" s="159" t="s">
        <v>282</v>
      </c>
      <c r="DY497" s="159" t="s">
        <v>282</v>
      </c>
      <c r="DZ497" s="159" t="s">
        <v>282</v>
      </c>
      <c r="EA497" s="159" t="s">
        <v>282</v>
      </c>
      <c r="EB497" s="159" t="s">
        <v>282</v>
      </c>
      <c r="EC497" s="159" t="s">
        <v>282</v>
      </c>
      <c r="ED497" s="159" t="s">
        <v>282</v>
      </c>
      <c r="EE497" s="159" t="s">
        <v>282</v>
      </c>
      <c r="EF497" s="159" t="s">
        <v>282</v>
      </c>
      <c r="EG497" s="159" t="s">
        <v>282</v>
      </c>
      <c r="EH497" s="159" t="s">
        <v>282</v>
      </c>
      <c r="EI497" s="159" t="s">
        <v>282</v>
      </c>
      <c r="EJ497" s="159" t="s">
        <v>282</v>
      </c>
      <c r="EK497" s="159" t="s">
        <v>282</v>
      </c>
      <c r="EL497" s="159" t="s">
        <v>282</v>
      </c>
      <c r="EM497" s="159" t="s">
        <v>282</v>
      </c>
      <c r="EN497" s="159" t="s">
        <v>282</v>
      </c>
      <c r="EO497" s="159" t="s">
        <v>282</v>
      </c>
      <c r="EP497" s="159" t="s">
        <v>282</v>
      </c>
      <c r="EQ497" s="159" t="s">
        <v>282</v>
      </c>
      <c r="ER497" s="159" t="s">
        <v>282</v>
      </c>
      <c r="ES497" s="159" t="s">
        <v>282</v>
      </c>
      <c r="ET497" s="159" t="s">
        <v>282</v>
      </c>
      <c r="EU497" s="159" t="s">
        <v>282</v>
      </c>
      <c r="EV497" s="159" t="s">
        <v>282</v>
      </c>
      <c r="EW497" s="159" t="s">
        <v>282</v>
      </c>
      <c r="EX497" s="159" t="s">
        <v>282</v>
      </c>
      <c r="EY497" s="159" t="s">
        <v>282</v>
      </c>
      <c r="EZ497" s="159" t="s">
        <v>282</v>
      </c>
      <c r="FA497" s="159" t="s">
        <v>282</v>
      </c>
      <c r="FB497" s="159" t="s">
        <v>282</v>
      </c>
      <c r="FC497" s="159" t="s">
        <v>282</v>
      </c>
      <c r="FD497" s="159" t="s">
        <v>282</v>
      </c>
      <c r="FE497" s="159" t="s">
        <v>282</v>
      </c>
      <c r="FF497" s="159" t="s">
        <v>282</v>
      </c>
      <c r="FG497" s="159" t="s">
        <v>282</v>
      </c>
      <c r="FH497" s="159" t="s">
        <v>282</v>
      </c>
      <c r="FI497" s="159" t="s">
        <v>282</v>
      </c>
      <c r="FJ497" s="159" t="s">
        <v>282</v>
      </c>
      <c r="FK497" s="159" t="s">
        <v>282</v>
      </c>
      <c r="FL497" s="159" t="s">
        <v>282</v>
      </c>
      <c r="FM497" s="159" t="s">
        <v>282</v>
      </c>
      <c r="FN497" s="159" t="s">
        <v>282</v>
      </c>
      <c r="FO497" s="159" t="s">
        <v>282</v>
      </c>
      <c r="FP497" s="159" t="s">
        <v>282</v>
      </c>
      <c r="FQ497" s="159" t="s">
        <v>282</v>
      </c>
      <c r="FR497" s="159" t="s">
        <v>282</v>
      </c>
      <c r="FS497" s="159" t="s">
        <v>282</v>
      </c>
      <c r="FT497" s="159" t="s">
        <v>282</v>
      </c>
    </row>
    <row r="498" spans="1:176" x14ac:dyDescent="0.25">
      <c r="A498" s="212" t="s">
        <v>8629</v>
      </c>
      <c r="B498" s="159" t="s">
        <v>282</v>
      </c>
      <c r="C498" s="66" t="str">
        <f>IF(ISNUMBER(Severity!H499)=FALSE,Severity!F499,IF(Severity!H499&gt;=0.5,"YES","NO"))</f>
        <v>NO</v>
      </c>
      <c r="D498" s="66" t="str">
        <f>IF(ISNUMBER(Severity!I499)=FALSE,Severity!G499,IF(Severity!I499&gt;0.5,"YES","NO"))</f>
        <v>YES</v>
      </c>
      <c r="E498" s="159">
        <v>1</v>
      </c>
      <c r="F498" s="159">
        <v>3</v>
      </c>
      <c r="G498" s="212" t="s">
        <v>4417</v>
      </c>
      <c r="H498" s="159" t="s">
        <v>183</v>
      </c>
      <c r="I498" s="159" t="s">
        <v>282</v>
      </c>
      <c r="J498" s="159">
        <v>1</v>
      </c>
      <c r="K498" s="159" t="s">
        <v>282</v>
      </c>
      <c r="L498" s="159" t="s">
        <v>282</v>
      </c>
      <c r="M498" s="159" t="s">
        <v>282</v>
      </c>
      <c r="N498" s="159" t="s">
        <v>282</v>
      </c>
      <c r="O498" s="159" t="s">
        <v>282</v>
      </c>
      <c r="P498" s="159" t="s">
        <v>282</v>
      </c>
      <c r="Q498" s="159" t="s">
        <v>282</v>
      </c>
      <c r="R498" s="159" t="s">
        <v>282</v>
      </c>
      <c r="S498" s="159" t="s">
        <v>435</v>
      </c>
      <c r="T498" s="159">
        <v>21</v>
      </c>
      <c r="U498" s="66">
        <v>26.71</v>
      </c>
      <c r="V498" s="66">
        <v>8.66</v>
      </c>
      <c r="W498" s="159">
        <v>34</v>
      </c>
      <c r="X498" s="159" t="s">
        <v>282</v>
      </c>
      <c r="Y498" s="159" t="s">
        <v>282</v>
      </c>
      <c r="Z498" s="159" t="s">
        <v>282</v>
      </c>
      <c r="AA498" s="159">
        <v>18.66</v>
      </c>
      <c r="AB498" s="159">
        <v>9.84</v>
      </c>
      <c r="AC498" s="159">
        <v>34</v>
      </c>
      <c r="AD498" s="159" t="s">
        <v>282</v>
      </c>
      <c r="AE498" s="159" t="s">
        <v>282</v>
      </c>
      <c r="AF498" s="159" t="s">
        <v>282</v>
      </c>
      <c r="AG498" s="159" t="s">
        <v>282</v>
      </c>
      <c r="AH498" s="159" t="s">
        <v>282</v>
      </c>
      <c r="AI498" s="159" t="s">
        <v>282</v>
      </c>
      <c r="AJ498" s="159" t="s">
        <v>282</v>
      </c>
      <c r="AK498" s="159" t="s">
        <v>282</v>
      </c>
      <c r="AL498" s="159" t="s">
        <v>282</v>
      </c>
      <c r="AM498" s="159">
        <v>34</v>
      </c>
      <c r="AN498" s="159">
        <v>33</v>
      </c>
      <c r="AO498" s="159" t="s">
        <v>682</v>
      </c>
      <c r="AP498" s="159" t="s">
        <v>183</v>
      </c>
      <c r="AQ498" s="159" t="s">
        <v>282</v>
      </c>
      <c r="AR498" s="159">
        <v>1</v>
      </c>
      <c r="AS498" s="159" t="s">
        <v>282</v>
      </c>
      <c r="AT498" s="159" t="s">
        <v>282</v>
      </c>
      <c r="AU498" s="159" t="s">
        <v>282</v>
      </c>
      <c r="AV498" s="159" t="s">
        <v>282</v>
      </c>
      <c r="AW498" s="159" t="s">
        <v>282</v>
      </c>
      <c r="AX498" s="159" t="s">
        <v>282</v>
      </c>
      <c r="AY498" s="159" t="s">
        <v>282</v>
      </c>
      <c r="AZ498" s="159" t="s">
        <v>282</v>
      </c>
      <c r="BA498" s="159" t="s">
        <v>435</v>
      </c>
      <c r="BB498" s="159">
        <v>21</v>
      </c>
      <c r="BC498" s="66">
        <v>23.88</v>
      </c>
      <c r="BD498" s="66">
        <v>6.76</v>
      </c>
      <c r="BE498" s="159">
        <v>34</v>
      </c>
      <c r="BF498" s="159" t="s">
        <v>282</v>
      </c>
      <c r="BG498" s="159" t="s">
        <v>282</v>
      </c>
      <c r="BH498" s="159" t="s">
        <v>282</v>
      </c>
      <c r="BI498" s="159">
        <v>20.83</v>
      </c>
      <c r="BJ498" s="159">
        <v>8.59</v>
      </c>
      <c r="BK498" s="159">
        <v>34</v>
      </c>
      <c r="BL498" s="159" t="s">
        <v>282</v>
      </c>
      <c r="BM498" s="159" t="s">
        <v>282</v>
      </c>
      <c r="BN498" s="159" t="s">
        <v>282</v>
      </c>
      <c r="BO498" s="159" t="s">
        <v>282</v>
      </c>
      <c r="BP498" s="159" t="s">
        <v>282</v>
      </c>
      <c r="BQ498" s="159" t="s">
        <v>282</v>
      </c>
      <c r="BR498" s="159" t="s">
        <v>282</v>
      </c>
      <c r="BS498" s="159" t="s">
        <v>282</v>
      </c>
      <c r="BT498" s="159" t="s">
        <v>282</v>
      </c>
      <c r="BU498" s="159">
        <v>34</v>
      </c>
      <c r="BV498" s="159">
        <v>33</v>
      </c>
      <c r="BW498" s="159" t="s">
        <v>636</v>
      </c>
      <c r="BX498" s="159" t="s">
        <v>282</v>
      </c>
      <c r="BY498" s="159" t="s">
        <v>282</v>
      </c>
      <c r="BZ498" s="159">
        <v>1</v>
      </c>
      <c r="CA498" s="159" t="s">
        <v>282</v>
      </c>
      <c r="CB498" s="159" t="s">
        <v>282</v>
      </c>
      <c r="CC498" s="159" t="s">
        <v>282</v>
      </c>
      <c r="CD498" s="159" t="s">
        <v>282</v>
      </c>
      <c r="CE498" s="159" t="s">
        <v>282</v>
      </c>
      <c r="CF498" s="159" t="s">
        <v>282</v>
      </c>
      <c r="CG498" s="159" t="s">
        <v>282</v>
      </c>
      <c r="CH498" s="159" t="s">
        <v>282</v>
      </c>
      <c r="CI498" s="159" t="s">
        <v>435</v>
      </c>
      <c r="CJ498" s="159">
        <v>21</v>
      </c>
      <c r="CK498" s="159">
        <v>23.82</v>
      </c>
      <c r="CL498" s="159">
        <v>9.32</v>
      </c>
      <c r="CM498" s="159">
        <v>33</v>
      </c>
      <c r="CN498" s="159" t="s">
        <v>282</v>
      </c>
      <c r="CO498" s="159" t="s">
        <v>282</v>
      </c>
      <c r="CP498" s="159" t="s">
        <v>282</v>
      </c>
      <c r="CQ498" s="159">
        <v>22.76</v>
      </c>
      <c r="CR498" s="159">
        <v>10.34</v>
      </c>
      <c r="CS498" s="159">
        <v>33</v>
      </c>
      <c r="CT498" s="159" t="s">
        <v>282</v>
      </c>
      <c r="CU498" s="159" t="s">
        <v>282</v>
      </c>
      <c r="CV498" s="159" t="s">
        <v>282</v>
      </c>
      <c r="CW498" s="159" t="s">
        <v>282</v>
      </c>
      <c r="CX498" s="159" t="s">
        <v>282</v>
      </c>
      <c r="CY498" s="159" t="s">
        <v>282</v>
      </c>
      <c r="CZ498" s="159" t="s">
        <v>282</v>
      </c>
      <c r="DA498" s="159" t="s">
        <v>282</v>
      </c>
      <c r="DB498" s="159" t="s">
        <v>282</v>
      </c>
      <c r="DC498" s="159">
        <v>33</v>
      </c>
      <c r="DD498" s="159">
        <v>32</v>
      </c>
      <c r="DE498" s="159" t="s">
        <v>282</v>
      </c>
      <c r="DF498" s="159" t="s">
        <v>282</v>
      </c>
      <c r="DG498" s="159" t="s">
        <v>282</v>
      </c>
      <c r="DH498" s="159" t="s">
        <v>282</v>
      </c>
      <c r="DI498" s="159" t="s">
        <v>282</v>
      </c>
      <c r="DJ498" s="159" t="s">
        <v>282</v>
      </c>
      <c r="DK498" s="159" t="s">
        <v>282</v>
      </c>
      <c r="DL498" s="159" t="s">
        <v>282</v>
      </c>
      <c r="DM498" s="159" t="s">
        <v>282</v>
      </c>
      <c r="DN498" s="159" t="s">
        <v>282</v>
      </c>
      <c r="DO498" s="159" t="s">
        <v>282</v>
      </c>
      <c r="DP498" s="159" t="s">
        <v>282</v>
      </c>
      <c r="DQ498" s="159" t="s">
        <v>282</v>
      </c>
      <c r="DR498" s="159" t="s">
        <v>282</v>
      </c>
      <c r="DS498" s="159" t="s">
        <v>282</v>
      </c>
      <c r="DT498" s="159" t="s">
        <v>282</v>
      </c>
      <c r="DU498" s="159" t="s">
        <v>282</v>
      </c>
      <c r="DV498" s="159" t="s">
        <v>282</v>
      </c>
      <c r="DW498" s="159" t="s">
        <v>282</v>
      </c>
      <c r="DX498" s="159" t="s">
        <v>282</v>
      </c>
      <c r="DY498" s="159" t="s">
        <v>282</v>
      </c>
      <c r="DZ498" s="159" t="s">
        <v>282</v>
      </c>
      <c r="EA498" s="159" t="s">
        <v>282</v>
      </c>
      <c r="EB498" s="159" t="s">
        <v>282</v>
      </c>
      <c r="EC498" s="159" t="s">
        <v>282</v>
      </c>
      <c r="ED498" s="159" t="s">
        <v>282</v>
      </c>
      <c r="EE498" s="159" t="s">
        <v>282</v>
      </c>
      <c r="EF498" s="159" t="s">
        <v>282</v>
      </c>
      <c r="EG498" s="159" t="s">
        <v>282</v>
      </c>
      <c r="EH498" s="159" t="s">
        <v>282</v>
      </c>
      <c r="EI498" s="159" t="s">
        <v>282</v>
      </c>
      <c r="EJ498" s="159" t="s">
        <v>282</v>
      </c>
      <c r="EK498" s="159" t="s">
        <v>282</v>
      </c>
      <c r="EL498" s="159" t="s">
        <v>282</v>
      </c>
      <c r="EM498" s="159" t="s">
        <v>282</v>
      </c>
      <c r="EN498" s="159" t="s">
        <v>282</v>
      </c>
      <c r="EO498" s="159" t="s">
        <v>282</v>
      </c>
      <c r="EP498" s="159" t="s">
        <v>282</v>
      </c>
      <c r="EQ498" s="159" t="s">
        <v>282</v>
      </c>
      <c r="ER498" s="159" t="s">
        <v>282</v>
      </c>
      <c r="ES498" s="159" t="s">
        <v>282</v>
      </c>
      <c r="ET498" s="159" t="s">
        <v>282</v>
      </c>
      <c r="EU498" s="159" t="s">
        <v>282</v>
      </c>
      <c r="EV498" s="159" t="s">
        <v>282</v>
      </c>
      <c r="EW498" s="159" t="s">
        <v>282</v>
      </c>
      <c r="EX498" s="159" t="s">
        <v>282</v>
      </c>
      <c r="EY498" s="159" t="s">
        <v>282</v>
      </c>
      <c r="EZ498" s="159" t="s">
        <v>282</v>
      </c>
      <c r="FA498" s="159" t="s">
        <v>282</v>
      </c>
      <c r="FB498" s="159" t="s">
        <v>282</v>
      </c>
      <c r="FC498" s="159" t="s">
        <v>282</v>
      </c>
      <c r="FD498" s="159" t="s">
        <v>282</v>
      </c>
      <c r="FE498" s="159" t="s">
        <v>282</v>
      </c>
      <c r="FF498" s="159" t="s">
        <v>282</v>
      </c>
      <c r="FG498" s="159" t="s">
        <v>282</v>
      </c>
      <c r="FH498" s="159" t="s">
        <v>282</v>
      </c>
      <c r="FI498" s="159" t="s">
        <v>282</v>
      </c>
      <c r="FJ498" s="159" t="s">
        <v>282</v>
      </c>
      <c r="FK498" s="159" t="s">
        <v>282</v>
      </c>
      <c r="FL498" s="159" t="s">
        <v>282</v>
      </c>
      <c r="FM498" s="159" t="s">
        <v>282</v>
      </c>
      <c r="FN498" s="159" t="s">
        <v>282</v>
      </c>
      <c r="FO498" s="159" t="s">
        <v>282</v>
      </c>
      <c r="FP498" s="159" t="s">
        <v>282</v>
      </c>
      <c r="FQ498" s="159" t="s">
        <v>282</v>
      </c>
      <c r="FR498" s="159" t="s">
        <v>282</v>
      </c>
      <c r="FS498" s="159" t="s">
        <v>282</v>
      </c>
      <c r="FT498" s="159" t="s">
        <v>282</v>
      </c>
    </row>
    <row r="499" spans="1:176" x14ac:dyDescent="0.25">
      <c r="A499" s="66" t="s">
        <v>4548</v>
      </c>
      <c r="B499" s="159" t="s">
        <v>282</v>
      </c>
      <c r="C499" s="66" t="str">
        <f>IF(ISNUMBER(Severity!H500)=FALSE,Severity!F500,IF(Severity!H500&gt;=0.5,"YES","NO"))</f>
        <v>NO</v>
      </c>
      <c r="D499" s="66" t="str">
        <f>IF(ISNUMBER(Severity!I500)=FALSE,Severity!G500,IF(Severity!I500&gt;0.5,"YES","NO"))</f>
        <v>YES</v>
      </c>
      <c r="E499" s="159">
        <v>12</v>
      </c>
      <c r="F499" s="159">
        <v>2</v>
      </c>
      <c r="G499" s="66" t="s">
        <v>9093</v>
      </c>
      <c r="H499" s="159" t="s">
        <v>182</v>
      </c>
      <c r="I499" s="66" t="s">
        <v>282</v>
      </c>
      <c r="J499" s="159">
        <v>4</v>
      </c>
      <c r="K499" s="159" t="s">
        <v>282</v>
      </c>
      <c r="L499" s="159" t="s">
        <v>282</v>
      </c>
      <c r="M499" s="159" t="s">
        <v>282</v>
      </c>
      <c r="N499" s="159" t="s">
        <v>282</v>
      </c>
      <c r="O499" s="159" t="s">
        <v>282</v>
      </c>
      <c r="P499" s="159" t="s">
        <v>282</v>
      </c>
      <c r="Q499" s="159" t="s">
        <v>282</v>
      </c>
      <c r="R499" s="159" t="s">
        <v>282</v>
      </c>
      <c r="S499" s="159" t="s">
        <v>220</v>
      </c>
      <c r="T499" s="159">
        <v>20</v>
      </c>
      <c r="U499" s="66">
        <v>15.62</v>
      </c>
      <c r="V499" s="66">
        <v>7.86</v>
      </c>
      <c r="W499" s="159">
        <v>76</v>
      </c>
      <c r="X499" s="159" t="s">
        <v>282</v>
      </c>
      <c r="Y499" s="159" t="s">
        <v>282</v>
      </c>
      <c r="Z499" s="159" t="s">
        <v>282</v>
      </c>
      <c r="AA499" s="66">
        <v>11.79</v>
      </c>
      <c r="AB499" s="66">
        <v>8.76</v>
      </c>
      <c r="AC499" s="66">
        <v>76</v>
      </c>
      <c r="AD499" s="159" t="s">
        <v>282</v>
      </c>
      <c r="AE499" s="159" t="s">
        <v>282</v>
      </c>
      <c r="AF499" s="159" t="s">
        <v>282</v>
      </c>
      <c r="AG499" s="159" t="s">
        <v>282</v>
      </c>
      <c r="AH499" s="159" t="s">
        <v>282</v>
      </c>
      <c r="AI499" s="159" t="s">
        <v>282</v>
      </c>
      <c r="AJ499" s="159" t="s">
        <v>282</v>
      </c>
      <c r="AK499" s="159" t="s">
        <v>282</v>
      </c>
      <c r="AL499" s="159" t="s">
        <v>282</v>
      </c>
      <c r="AM499" s="159">
        <v>76</v>
      </c>
      <c r="AN499" s="159">
        <v>72</v>
      </c>
      <c r="AO499" s="66" t="s">
        <v>310</v>
      </c>
      <c r="AP499" s="159" t="s">
        <v>282</v>
      </c>
      <c r="AQ499" s="66" t="s">
        <v>282</v>
      </c>
      <c r="AR499" s="159">
        <v>4</v>
      </c>
      <c r="AS499" s="159" t="s">
        <v>282</v>
      </c>
      <c r="AT499" s="159" t="s">
        <v>282</v>
      </c>
      <c r="AU499" s="159" t="s">
        <v>282</v>
      </c>
      <c r="AV499" s="159" t="s">
        <v>282</v>
      </c>
      <c r="AW499" s="159" t="s">
        <v>282</v>
      </c>
      <c r="AX499" s="159" t="s">
        <v>282</v>
      </c>
      <c r="AY499" s="159" t="s">
        <v>282</v>
      </c>
      <c r="AZ499" s="159" t="s">
        <v>282</v>
      </c>
      <c r="BA499" s="159" t="s">
        <v>220</v>
      </c>
      <c r="BB499" s="159">
        <v>20</v>
      </c>
      <c r="BC499" s="66">
        <v>16.46</v>
      </c>
      <c r="BD499" s="66">
        <v>8.32</v>
      </c>
      <c r="BE499" s="159">
        <v>75</v>
      </c>
      <c r="BF499" s="159" t="s">
        <v>282</v>
      </c>
      <c r="BG499" s="159" t="s">
        <v>282</v>
      </c>
      <c r="BH499" s="159" t="s">
        <v>282</v>
      </c>
      <c r="BI499" s="66">
        <v>16.43</v>
      </c>
      <c r="BJ499" s="66">
        <v>9.94</v>
      </c>
      <c r="BK499" s="66">
        <v>75</v>
      </c>
      <c r="BL499" s="159" t="s">
        <v>282</v>
      </c>
      <c r="BM499" s="159" t="s">
        <v>282</v>
      </c>
      <c r="BN499" s="159" t="s">
        <v>282</v>
      </c>
      <c r="BO499" s="159" t="s">
        <v>282</v>
      </c>
      <c r="BP499" s="159" t="s">
        <v>282</v>
      </c>
      <c r="BQ499" s="159" t="s">
        <v>282</v>
      </c>
      <c r="BR499" s="159" t="s">
        <v>282</v>
      </c>
      <c r="BS499" s="159" t="s">
        <v>282</v>
      </c>
      <c r="BT499" s="159" t="s">
        <v>282</v>
      </c>
      <c r="BU499" s="159">
        <v>75</v>
      </c>
      <c r="BV499" s="159">
        <v>71</v>
      </c>
      <c r="BW499" s="159" t="s">
        <v>282</v>
      </c>
      <c r="BX499" s="159" t="s">
        <v>282</v>
      </c>
      <c r="BY499" s="159" t="s">
        <v>282</v>
      </c>
      <c r="BZ499" s="159" t="s">
        <v>282</v>
      </c>
      <c r="CA499" s="159" t="s">
        <v>282</v>
      </c>
      <c r="CB499" s="159" t="s">
        <v>282</v>
      </c>
      <c r="CC499" s="159" t="s">
        <v>282</v>
      </c>
      <c r="CD499" s="159" t="s">
        <v>282</v>
      </c>
      <c r="CE499" s="159" t="s">
        <v>282</v>
      </c>
      <c r="CF499" s="159" t="s">
        <v>282</v>
      </c>
      <c r="CG499" s="159" t="s">
        <v>282</v>
      </c>
      <c r="CH499" s="159" t="s">
        <v>282</v>
      </c>
      <c r="CI499" s="159" t="s">
        <v>282</v>
      </c>
      <c r="CJ499" s="159" t="s">
        <v>282</v>
      </c>
      <c r="CK499" s="159" t="s">
        <v>282</v>
      </c>
      <c r="CL499" s="159" t="s">
        <v>282</v>
      </c>
      <c r="CM499" s="159" t="s">
        <v>282</v>
      </c>
      <c r="CN499" s="159" t="s">
        <v>282</v>
      </c>
      <c r="CO499" s="159" t="s">
        <v>282</v>
      </c>
      <c r="CP499" s="159" t="s">
        <v>282</v>
      </c>
      <c r="CQ499" s="159" t="s">
        <v>282</v>
      </c>
      <c r="CR499" s="159" t="s">
        <v>282</v>
      </c>
      <c r="CS499" s="159" t="s">
        <v>282</v>
      </c>
      <c r="CT499" s="159" t="s">
        <v>282</v>
      </c>
      <c r="CU499" s="159" t="s">
        <v>282</v>
      </c>
      <c r="CV499" s="159" t="s">
        <v>282</v>
      </c>
      <c r="CW499" s="159" t="s">
        <v>282</v>
      </c>
      <c r="CX499" s="159" t="s">
        <v>282</v>
      </c>
      <c r="CY499" s="159" t="s">
        <v>282</v>
      </c>
      <c r="CZ499" s="159" t="s">
        <v>282</v>
      </c>
      <c r="DA499" s="159" t="s">
        <v>282</v>
      </c>
      <c r="DB499" s="159" t="s">
        <v>282</v>
      </c>
      <c r="DC499" s="159" t="s">
        <v>282</v>
      </c>
      <c r="DD499" s="159" t="s">
        <v>282</v>
      </c>
      <c r="DE499" s="159" t="s">
        <v>282</v>
      </c>
      <c r="DF499" s="159" t="s">
        <v>282</v>
      </c>
      <c r="DG499" s="159" t="s">
        <v>282</v>
      </c>
      <c r="DH499" s="159" t="s">
        <v>282</v>
      </c>
      <c r="DI499" s="159" t="s">
        <v>282</v>
      </c>
      <c r="DJ499" s="159" t="s">
        <v>282</v>
      </c>
      <c r="DK499" s="159" t="s">
        <v>282</v>
      </c>
      <c r="DL499" s="159" t="s">
        <v>282</v>
      </c>
      <c r="DM499" s="159" t="s">
        <v>282</v>
      </c>
      <c r="DN499" s="159" t="s">
        <v>282</v>
      </c>
      <c r="DO499" s="159" t="s">
        <v>282</v>
      </c>
      <c r="DP499" s="159" t="s">
        <v>282</v>
      </c>
      <c r="DQ499" s="159" t="s">
        <v>282</v>
      </c>
      <c r="DR499" s="159" t="s">
        <v>282</v>
      </c>
      <c r="DS499" s="159" t="s">
        <v>282</v>
      </c>
      <c r="DT499" s="159" t="s">
        <v>282</v>
      </c>
      <c r="DU499" s="159" t="s">
        <v>282</v>
      </c>
      <c r="DV499" s="159" t="s">
        <v>282</v>
      </c>
      <c r="DW499" s="159" t="s">
        <v>282</v>
      </c>
      <c r="DX499" s="159" t="s">
        <v>282</v>
      </c>
      <c r="DY499" s="159" t="s">
        <v>282</v>
      </c>
      <c r="DZ499" s="159" t="s">
        <v>282</v>
      </c>
      <c r="EA499" s="159" t="s">
        <v>282</v>
      </c>
      <c r="EB499" s="159" t="s">
        <v>282</v>
      </c>
      <c r="EC499" s="159" t="s">
        <v>282</v>
      </c>
      <c r="ED499" s="159" t="s">
        <v>282</v>
      </c>
      <c r="EE499" s="159" t="s">
        <v>282</v>
      </c>
      <c r="EF499" s="159" t="s">
        <v>282</v>
      </c>
      <c r="EG499" s="159" t="s">
        <v>282</v>
      </c>
      <c r="EH499" s="159" t="s">
        <v>282</v>
      </c>
      <c r="EI499" s="159" t="s">
        <v>282</v>
      </c>
      <c r="EJ499" s="159" t="s">
        <v>282</v>
      </c>
      <c r="EK499" s="159" t="s">
        <v>282</v>
      </c>
      <c r="EL499" s="159" t="s">
        <v>282</v>
      </c>
      <c r="EM499" s="159" t="s">
        <v>282</v>
      </c>
      <c r="EN499" s="159" t="s">
        <v>282</v>
      </c>
      <c r="EO499" s="159" t="s">
        <v>282</v>
      </c>
      <c r="EP499" s="159" t="s">
        <v>282</v>
      </c>
      <c r="EQ499" s="159" t="s">
        <v>282</v>
      </c>
      <c r="ER499" s="159" t="s">
        <v>282</v>
      </c>
      <c r="ES499" s="159" t="s">
        <v>282</v>
      </c>
      <c r="ET499" s="159" t="s">
        <v>282</v>
      </c>
      <c r="EU499" s="159" t="s">
        <v>282</v>
      </c>
      <c r="EV499" s="159" t="s">
        <v>282</v>
      </c>
      <c r="EW499" s="159" t="s">
        <v>282</v>
      </c>
      <c r="EX499" s="159" t="s">
        <v>282</v>
      </c>
      <c r="EY499" s="159" t="s">
        <v>282</v>
      </c>
      <c r="EZ499" s="159" t="s">
        <v>282</v>
      </c>
      <c r="FA499" s="159" t="s">
        <v>282</v>
      </c>
      <c r="FB499" s="159" t="s">
        <v>282</v>
      </c>
      <c r="FC499" s="159" t="s">
        <v>282</v>
      </c>
      <c r="FD499" s="159" t="s">
        <v>282</v>
      </c>
      <c r="FE499" s="159" t="s">
        <v>282</v>
      </c>
      <c r="FF499" s="159" t="s">
        <v>282</v>
      </c>
      <c r="FG499" s="159" t="s">
        <v>282</v>
      </c>
      <c r="FH499" s="159" t="s">
        <v>282</v>
      </c>
      <c r="FI499" s="159" t="s">
        <v>282</v>
      </c>
      <c r="FJ499" s="159" t="s">
        <v>282</v>
      </c>
      <c r="FK499" s="159" t="s">
        <v>282</v>
      </c>
      <c r="FL499" s="159" t="s">
        <v>282</v>
      </c>
      <c r="FM499" s="159" t="s">
        <v>282</v>
      </c>
      <c r="FN499" s="159" t="s">
        <v>282</v>
      </c>
      <c r="FO499" s="159" t="s">
        <v>282</v>
      </c>
      <c r="FP499" s="159" t="s">
        <v>282</v>
      </c>
      <c r="FQ499" s="159" t="s">
        <v>282</v>
      </c>
      <c r="FR499" s="159" t="s">
        <v>282</v>
      </c>
      <c r="FS499" s="159" t="s">
        <v>282</v>
      </c>
      <c r="FT499" s="159" t="s">
        <v>282</v>
      </c>
    </row>
    <row r="500" spans="1:176" x14ac:dyDescent="0.25">
      <c r="A500" s="66" t="s">
        <v>8637</v>
      </c>
      <c r="B500" s="159" t="s">
        <v>15935</v>
      </c>
      <c r="C500" s="66" t="str">
        <f>IF(ISNUMBER(Severity!H501)=FALSE,Severity!F501,IF(Severity!H501&gt;=0.5,"YES","NO"))</f>
        <v>NO</v>
      </c>
      <c r="D500" s="66" t="str">
        <f>IF(ISNUMBER(Severity!I501)=FALSE,Severity!G501,IF(Severity!I501&gt;0.5,"YES","NO"))</f>
        <v>YES</v>
      </c>
      <c r="E500" s="159">
        <v>12</v>
      </c>
      <c r="F500" s="159">
        <v>3</v>
      </c>
      <c r="G500" s="212" t="s">
        <v>4496</v>
      </c>
      <c r="H500" s="159" t="s">
        <v>183</v>
      </c>
      <c r="I500" s="159" t="s">
        <v>282</v>
      </c>
      <c r="J500" s="159">
        <v>11</v>
      </c>
      <c r="K500" s="159" t="s">
        <v>282</v>
      </c>
      <c r="L500" s="159" t="s">
        <v>282</v>
      </c>
      <c r="M500" s="159" t="s">
        <v>282</v>
      </c>
      <c r="N500" s="159" t="s">
        <v>282</v>
      </c>
      <c r="O500" s="159" t="s">
        <v>282</v>
      </c>
      <c r="P500" s="159" t="s">
        <v>282</v>
      </c>
      <c r="Q500" s="159" t="s">
        <v>282</v>
      </c>
      <c r="R500" s="159" t="s">
        <v>282</v>
      </c>
      <c r="S500" s="159" t="s">
        <v>220</v>
      </c>
      <c r="T500" s="159">
        <v>20</v>
      </c>
      <c r="U500" s="159">
        <v>26.7</v>
      </c>
      <c r="V500" s="159">
        <v>8.02</v>
      </c>
      <c r="W500" s="159">
        <v>82</v>
      </c>
      <c r="X500" s="159" t="s">
        <v>282</v>
      </c>
      <c r="Y500" s="159" t="s">
        <v>282</v>
      </c>
      <c r="Z500" s="159" t="s">
        <v>282</v>
      </c>
      <c r="AA500" s="66">
        <v>14.68</v>
      </c>
      <c r="AB500" s="66">
        <v>8.0500000000000007</v>
      </c>
      <c r="AC500" s="66">
        <v>82</v>
      </c>
      <c r="AD500" s="159" t="s">
        <v>282</v>
      </c>
      <c r="AE500" s="159" t="s">
        <v>282</v>
      </c>
      <c r="AF500" s="159" t="s">
        <v>282</v>
      </c>
      <c r="AG500" s="159" t="s">
        <v>282</v>
      </c>
      <c r="AH500" s="159" t="s">
        <v>282</v>
      </c>
      <c r="AI500" s="159" t="s">
        <v>282</v>
      </c>
      <c r="AJ500" s="159" t="s">
        <v>282</v>
      </c>
      <c r="AK500" s="159" t="s">
        <v>282</v>
      </c>
      <c r="AL500" s="159" t="s">
        <v>282</v>
      </c>
      <c r="AM500" s="159">
        <v>82</v>
      </c>
      <c r="AN500" s="159">
        <v>71</v>
      </c>
      <c r="AO500" s="159" t="s">
        <v>11707</v>
      </c>
      <c r="AP500" s="159" t="s">
        <v>183</v>
      </c>
      <c r="AQ500" s="159" t="s">
        <v>282</v>
      </c>
      <c r="AR500" s="159">
        <v>17</v>
      </c>
      <c r="AS500" s="159" t="s">
        <v>282</v>
      </c>
      <c r="AT500" s="159" t="s">
        <v>282</v>
      </c>
      <c r="AU500" s="159" t="s">
        <v>282</v>
      </c>
      <c r="AV500" s="159" t="s">
        <v>282</v>
      </c>
      <c r="AW500" s="159" t="s">
        <v>282</v>
      </c>
      <c r="AX500" s="159" t="s">
        <v>282</v>
      </c>
      <c r="AY500" s="159" t="s">
        <v>282</v>
      </c>
      <c r="AZ500" s="159" t="s">
        <v>282</v>
      </c>
      <c r="BA500" s="159" t="s">
        <v>220</v>
      </c>
      <c r="BB500" s="159">
        <v>20</v>
      </c>
      <c r="BC500" s="159">
        <v>27.07</v>
      </c>
      <c r="BD500" s="159">
        <v>9.17</v>
      </c>
      <c r="BE500" s="159">
        <v>67</v>
      </c>
      <c r="BF500" s="159" t="s">
        <v>282</v>
      </c>
      <c r="BG500" s="159" t="s">
        <v>282</v>
      </c>
      <c r="BH500" s="159" t="s">
        <v>282</v>
      </c>
      <c r="BI500" s="66">
        <v>17.510000000000002</v>
      </c>
      <c r="BJ500" s="66">
        <v>7.87</v>
      </c>
      <c r="BK500" s="66">
        <v>67</v>
      </c>
      <c r="BL500" s="159" t="s">
        <v>282</v>
      </c>
      <c r="BM500" s="159" t="s">
        <v>282</v>
      </c>
      <c r="BN500" s="159" t="s">
        <v>282</v>
      </c>
      <c r="BO500" s="159" t="s">
        <v>282</v>
      </c>
      <c r="BP500" s="159" t="s">
        <v>282</v>
      </c>
      <c r="BQ500" s="159" t="s">
        <v>282</v>
      </c>
      <c r="BR500" s="159" t="s">
        <v>282</v>
      </c>
      <c r="BS500" s="159" t="s">
        <v>282</v>
      </c>
      <c r="BT500" s="159" t="s">
        <v>282</v>
      </c>
      <c r="BU500" s="159">
        <v>67</v>
      </c>
      <c r="BV500" s="159">
        <v>50</v>
      </c>
      <c r="BW500" s="159" t="s">
        <v>636</v>
      </c>
      <c r="BX500" s="159" t="s">
        <v>282</v>
      </c>
      <c r="BY500" s="159" t="s">
        <v>282</v>
      </c>
      <c r="BZ500" s="159">
        <v>9</v>
      </c>
      <c r="CA500" s="159" t="s">
        <v>282</v>
      </c>
      <c r="CB500" s="159" t="s">
        <v>282</v>
      </c>
      <c r="CC500" s="159" t="s">
        <v>282</v>
      </c>
      <c r="CD500" s="159" t="s">
        <v>282</v>
      </c>
      <c r="CE500" s="159" t="s">
        <v>282</v>
      </c>
      <c r="CF500" s="159" t="s">
        <v>282</v>
      </c>
      <c r="CG500" s="159" t="s">
        <v>282</v>
      </c>
      <c r="CH500" s="159" t="s">
        <v>282</v>
      </c>
      <c r="CI500" s="159" t="s">
        <v>220</v>
      </c>
      <c r="CJ500" s="159">
        <v>20</v>
      </c>
      <c r="CK500" s="159">
        <v>26.51</v>
      </c>
      <c r="CL500" s="159">
        <v>8.16</v>
      </c>
      <c r="CM500" s="159">
        <v>87</v>
      </c>
      <c r="CN500" s="159" t="s">
        <v>282</v>
      </c>
      <c r="CO500" s="159" t="s">
        <v>282</v>
      </c>
      <c r="CP500" s="159" t="s">
        <v>282</v>
      </c>
      <c r="CQ500" s="159">
        <v>19.34</v>
      </c>
      <c r="CR500" s="159">
        <v>8.5500000000000007</v>
      </c>
      <c r="CS500" s="159">
        <v>87</v>
      </c>
      <c r="CT500" s="159" t="s">
        <v>282</v>
      </c>
      <c r="CU500" s="159" t="s">
        <v>282</v>
      </c>
      <c r="CV500" s="159" t="s">
        <v>282</v>
      </c>
      <c r="CW500" s="159" t="s">
        <v>282</v>
      </c>
      <c r="CX500" s="159" t="s">
        <v>282</v>
      </c>
      <c r="CY500" s="159" t="s">
        <v>282</v>
      </c>
      <c r="CZ500" s="159" t="s">
        <v>282</v>
      </c>
      <c r="DA500" s="159" t="s">
        <v>282</v>
      </c>
      <c r="DB500" s="159" t="s">
        <v>282</v>
      </c>
      <c r="DC500" s="159">
        <v>87</v>
      </c>
      <c r="DD500" s="159">
        <v>78</v>
      </c>
      <c r="DE500" s="159" t="s">
        <v>282</v>
      </c>
      <c r="DF500" s="159" t="s">
        <v>282</v>
      </c>
      <c r="DG500" s="159" t="s">
        <v>282</v>
      </c>
      <c r="DH500" s="159" t="s">
        <v>282</v>
      </c>
      <c r="DI500" s="159" t="s">
        <v>282</v>
      </c>
      <c r="DJ500" s="159" t="s">
        <v>282</v>
      </c>
      <c r="DK500" s="159" t="s">
        <v>282</v>
      </c>
      <c r="DL500" s="159" t="s">
        <v>282</v>
      </c>
      <c r="DM500" s="159" t="s">
        <v>282</v>
      </c>
      <c r="DN500" s="159" t="s">
        <v>282</v>
      </c>
      <c r="DO500" s="159" t="s">
        <v>282</v>
      </c>
      <c r="DP500" s="159" t="s">
        <v>282</v>
      </c>
      <c r="DQ500" s="159" t="s">
        <v>282</v>
      </c>
      <c r="DR500" s="159" t="s">
        <v>282</v>
      </c>
      <c r="DS500" s="159" t="s">
        <v>282</v>
      </c>
      <c r="DT500" s="159" t="s">
        <v>282</v>
      </c>
      <c r="DU500" s="159" t="s">
        <v>282</v>
      </c>
      <c r="DV500" s="159" t="s">
        <v>282</v>
      </c>
      <c r="DW500" s="159" t="s">
        <v>282</v>
      </c>
      <c r="DX500" s="159" t="s">
        <v>282</v>
      </c>
      <c r="DY500" s="159" t="s">
        <v>282</v>
      </c>
      <c r="DZ500" s="159" t="s">
        <v>282</v>
      </c>
      <c r="EA500" s="159" t="s">
        <v>282</v>
      </c>
      <c r="EB500" s="159" t="s">
        <v>282</v>
      </c>
      <c r="EC500" s="159" t="s">
        <v>282</v>
      </c>
      <c r="ED500" s="159" t="s">
        <v>282</v>
      </c>
      <c r="EE500" s="159" t="s">
        <v>282</v>
      </c>
      <c r="EF500" s="159" t="s">
        <v>282</v>
      </c>
      <c r="EG500" s="159" t="s">
        <v>282</v>
      </c>
      <c r="EH500" s="159" t="s">
        <v>282</v>
      </c>
      <c r="EI500" s="159" t="s">
        <v>282</v>
      </c>
      <c r="EJ500" s="159" t="s">
        <v>282</v>
      </c>
      <c r="EK500" s="159" t="s">
        <v>282</v>
      </c>
      <c r="EL500" s="159" t="s">
        <v>282</v>
      </c>
      <c r="EM500" s="159" t="s">
        <v>282</v>
      </c>
      <c r="EN500" s="159" t="s">
        <v>282</v>
      </c>
      <c r="EO500" s="159" t="s">
        <v>282</v>
      </c>
      <c r="EP500" s="159" t="s">
        <v>282</v>
      </c>
      <c r="EQ500" s="159" t="s">
        <v>282</v>
      </c>
      <c r="ER500" s="159" t="s">
        <v>282</v>
      </c>
      <c r="ES500" s="159" t="s">
        <v>282</v>
      </c>
      <c r="ET500" s="159" t="s">
        <v>282</v>
      </c>
      <c r="EU500" s="159" t="s">
        <v>282</v>
      </c>
      <c r="EV500" s="159" t="s">
        <v>282</v>
      </c>
      <c r="EW500" s="159" t="s">
        <v>282</v>
      </c>
      <c r="EX500" s="159" t="s">
        <v>282</v>
      </c>
      <c r="EY500" s="159" t="s">
        <v>282</v>
      </c>
      <c r="EZ500" s="159" t="s">
        <v>282</v>
      </c>
      <c r="FA500" s="159" t="s">
        <v>282</v>
      </c>
      <c r="FB500" s="159" t="s">
        <v>282</v>
      </c>
      <c r="FC500" s="159" t="s">
        <v>282</v>
      </c>
      <c r="FD500" s="159" t="s">
        <v>282</v>
      </c>
      <c r="FE500" s="159" t="s">
        <v>282</v>
      </c>
      <c r="FF500" s="159" t="s">
        <v>282</v>
      </c>
      <c r="FG500" s="159" t="s">
        <v>282</v>
      </c>
      <c r="FH500" s="159" t="s">
        <v>282</v>
      </c>
      <c r="FI500" s="159" t="s">
        <v>282</v>
      </c>
      <c r="FJ500" s="159" t="s">
        <v>282</v>
      </c>
      <c r="FK500" s="159" t="s">
        <v>282</v>
      </c>
      <c r="FL500" s="159" t="s">
        <v>282</v>
      </c>
      <c r="FM500" s="159" t="s">
        <v>282</v>
      </c>
      <c r="FN500" s="159" t="s">
        <v>282</v>
      </c>
      <c r="FO500" s="159" t="s">
        <v>282</v>
      </c>
      <c r="FP500" s="159" t="s">
        <v>282</v>
      </c>
      <c r="FQ500" s="159" t="s">
        <v>282</v>
      </c>
      <c r="FR500" s="159" t="s">
        <v>282</v>
      </c>
      <c r="FS500" s="159" t="s">
        <v>282</v>
      </c>
      <c r="FT500" s="159" t="s">
        <v>282</v>
      </c>
    </row>
    <row r="501" spans="1:176" x14ac:dyDescent="0.25">
      <c r="A501" s="212" t="s">
        <v>10174</v>
      </c>
      <c r="B501" s="159" t="s">
        <v>10725</v>
      </c>
      <c r="C501" s="66" t="str">
        <f>IF(ISNUMBER(Severity!H502)=FALSE,Severity!F502,IF(Severity!H502&gt;=0.5,"YES","NO"))</f>
        <v>NO</v>
      </c>
      <c r="D501" s="66" t="str">
        <f>IF(ISNUMBER(Severity!I502)=FALSE,Severity!G502,IF(Severity!I502&gt;0.5,"YES","NO"))</f>
        <v>YES</v>
      </c>
      <c r="E501" s="159">
        <v>6</v>
      </c>
      <c r="F501" s="159">
        <v>2</v>
      </c>
      <c r="G501" s="212" t="s">
        <v>673</v>
      </c>
      <c r="H501" s="159" t="s">
        <v>183</v>
      </c>
      <c r="I501" s="159" t="s">
        <v>282</v>
      </c>
      <c r="J501" s="159">
        <v>977</v>
      </c>
      <c r="K501" s="159" t="s">
        <v>282</v>
      </c>
      <c r="L501" s="159" t="s">
        <v>282</v>
      </c>
      <c r="M501" s="159" t="s">
        <v>282</v>
      </c>
      <c r="N501" s="159" t="s">
        <v>282</v>
      </c>
      <c r="O501" s="159" t="s">
        <v>282</v>
      </c>
      <c r="P501" s="159" t="s">
        <v>282</v>
      </c>
      <c r="Q501" s="159" t="s">
        <v>282</v>
      </c>
      <c r="R501" s="159" t="s">
        <v>282</v>
      </c>
      <c r="S501" s="159" t="s">
        <v>220</v>
      </c>
      <c r="T501" s="159">
        <v>20</v>
      </c>
      <c r="U501" s="159">
        <v>23.23</v>
      </c>
      <c r="V501" s="159">
        <v>13.24</v>
      </c>
      <c r="W501" s="159">
        <v>1534</v>
      </c>
      <c r="X501" s="159" t="s">
        <v>282</v>
      </c>
      <c r="Y501" s="159" t="s">
        <v>282</v>
      </c>
      <c r="Z501" s="159" t="s">
        <v>282</v>
      </c>
      <c r="AA501" s="159">
        <v>20.38</v>
      </c>
      <c r="AB501" s="159">
        <v>18.37</v>
      </c>
      <c r="AC501" s="159">
        <v>1534</v>
      </c>
      <c r="AD501" s="159" t="s">
        <v>282</v>
      </c>
      <c r="AE501" s="159" t="s">
        <v>282</v>
      </c>
      <c r="AF501" s="159" t="s">
        <v>282</v>
      </c>
      <c r="AG501" s="159" t="s">
        <v>282</v>
      </c>
      <c r="AH501" s="159" t="s">
        <v>282</v>
      </c>
      <c r="AI501" s="159" t="s">
        <v>282</v>
      </c>
      <c r="AJ501" s="159" t="s">
        <v>282</v>
      </c>
      <c r="AK501" s="159" t="s">
        <v>282</v>
      </c>
      <c r="AL501" s="159" t="s">
        <v>282</v>
      </c>
      <c r="AM501" s="159">
        <v>1534</v>
      </c>
      <c r="AN501" s="159">
        <v>557</v>
      </c>
      <c r="AO501" s="159" t="s">
        <v>636</v>
      </c>
      <c r="AP501" s="159" t="s">
        <v>282</v>
      </c>
      <c r="AQ501" s="159" t="s">
        <v>282</v>
      </c>
      <c r="AR501" s="159">
        <v>317</v>
      </c>
      <c r="AS501" s="159" t="s">
        <v>282</v>
      </c>
      <c r="AT501" s="159" t="s">
        <v>282</v>
      </c>
      <c r="AU501" s="159" t="s">
        <v>282</v>
      </c>
      <c r="AV501" s="159" t="s">
        <v>282</v>
      </c>
      <c r="AW501" s="159" t="s">
        <v>282</v>
      </c>
      <c r="AX501" s="159" t="s">
        <v>282</v>
      </c>
      <c r="AY501" s="159" t="s">
        <v>282</v>
      </c>
      <c r="AZ501" s="159" t="s">
        <v>282</v>
      </c>
      <c r="BA501" s="159" t="s">
        <v>220</v>
      </c>
      <c r="BB501" s="159">
        <v>20</v>
      </c>
      <c r="BC501" s="159">
        <v>23.27</v>
      </c>
      <c r="BD501" s="159">
        <v>13.63</v>
      </c>
      <c r="BE501" s="159">
        <v>1536</v>
      </c>
      <c r="BF501" s="159" t="s">
        <v>282</v>
      </c>
      <c r="BG501" s="159" t="s">
        <v>282</v>
      </c>
      <c r="BH501" s="159" t="s">
        <v>282</v>
      </c>
      <c r="BI501" s="159">
        <v>23.17</v>
      </c>
      <c r="BJ501" s="159">
        <v>13.95</v>
      </c>
      <c r="BK501" s="159">
        <v>1536</v>
      </c>
      <c r="BL501" s="159" t="s">
        <v>282</v>
      </c>
      <c r="BM501" s="159" t="s">
        <v>282</v>
      </c>
      <c r="BN501" s="159" t="s">
        <v>282</v>
      </c>
      <c r="BO501" s="159" t="s">
        <v>282</v>
      </c>
      <c r="BP501" s="159" t="s">
        <v>282</v>
      </c>
      <c r="BQ501" s="159" t="s">
        <v>282</v>
      </c>
      <c r="BR501" s="159" t="s">
        <v>282</v>
      </c>
      <c r="BS501" s="159" t="s">
        <v>282</v>
      </c>
      <c r="BT501" s="159" t="s">
        <v>282</v>
      </c>
      <c r="BU501" s="159">
        <v>1536</v>
      </c>
      <c r="BV501" s="159">
        <v>1219</v>
      </c>
      <c r="BW501" s="159" t="s">
        <v>282</v>
      </c>
      <c r="BX501" s="159" t="s">
        <v>282</v>
      </c>
      <c r="BY501" s="159" t="s">
        <v>282</v>
      </c>
      <c r="BZ501" s="159" t="s">
        <v>282</v>
      </c>
      <c r="CA501" s="159" t="s">
        <v>282</v>
      </c>
      <c r="CB501" s="159" t="s">
        <v>282</v>
      </c>
      <c r="CC501" s="159" t="s">
        <v>282</v>
      </c>
      <c r="CD501" s="159" t="s">
        <v>282</v>
      </c>
      <c r="CE501" s="159" t="s">
        <v>282</v>
      </c>
      <c r="CF501" s="159" t="s">
        <v>282</v>
      </c>
      <c r="CG501" s="159" t="s">
        <v>282</v>
      </c>
      <c r="CH501" s="159" t="s">
        <v>282</v>
      </c>
      <c r="CI501" s="159" t="s">
        <v>282</v>
      </c>
      <c r="CJ501" s="159" t="s">
        <v>282</v>
      </c>
      <c r="CK501" s="159" t="s">
        <v>282</v>
      </c>
      <c r="CL501" s="159" t="s">
        <v>282</v>
      </c>
      <c r="CM501" s="159" t="s">
        <v>282</v>
      </c>
      <c r="CN501" s="159" t="s">
        <v>282</v>
      </c>
      <c r="CO501" s="159" t="s">
        <v>282</v>
      </c>
      <c r="CP501" s="159" t="s">
        <v>282</v>
      </c>
      <c r="CQ501" s="159" t="s">
        <v>282</v>
      </c>
      <c r="CR501" s="159" t="s">
        <v>282</v>
      </c>
      <c r="CS501" s="159" t="s">
        <v>282</v>
      </c>
      <c r="CT501" s="159" t="s">
        <v>282</v>
      </c>
      <c r="CU501" s="159" t="s">
        <v>282</v>
      </c>
      <c r="CV501" s="159" t="s">
        <v>282</v>
      </c>
      <c r="CW501" s="159" t="s">
        <v>282</v>
      </c>
      <c r="CX501" s="159" t="s">
        <v>282</v>
      </c>
      <c r="CY501" s="159" t="s">
        <v>282</v>
      </c>
      <c r="CZ501" s="159" t="s">
        <v>282</v>
      </c>
      <c r="DA501" s="159" t="s">
        <v>282</v>
      </c>
      <c r="DB501" s="159" t="s">
        <v>282</v>
      </c>
      <c r="DC501" s="159" t="s">
        <v>282</v>
      </c>
      <c r="DD501" s="159" t="s">
        <v>282</v>
      </c>
      <c r="DE501" s="159" t="s">
        <v>282</v>
      </c>
      <c r="DF501" s="159" t="s">
        <v>282</v>
      </c>
      <c r="DG501" s="159" t="s">
        <v>282</v>
      </c>
      <c r="DH501" s="159" t="s">
        <v>282</v>
      </c>
      <c r="DI501" s="159" t="s">
        <v>282</v>
      </c>
      <c r="DJ501" s="159" t="s">
        <v>282</v>
      </c>
      <c r="DK501" s="159" t="s">
        <v>282</v>
      </c>
      <c r="DL501" s="159" t="s">
        <v>282</v>
      </c>
      <c r="DM501" s="159" t="s">
        <v>282</v>
      </c>
      <c r="DN501" s="159" t="s">
        <v>282</v>
      </c>
      <c r="DO501" s="159" t="s">
        <v>282</v>
      </c>
      <c r="DP501" s="159" t="s">
        <v>282</v>
      </c>
      <c r="DQ501" s="159" t="s">
        <v>282</v>
      </c>
      <c r="DR501" s="159" t="s">
        <v>282</v>
      </c>
      <c r="DS501" s="159" t="s">
        <v>282</v>
      </c>
      <c r="DT501" s="159" t="s">
        <v>282</v>
      </c>
      <c r="DU501" s="159" t="s">
        <v>282</v>
      </c>
      <c r="DV501" s="159" t="s">
        <v>282</v>
      </c>
      <c r="DW501" s="159" t="s">
        <v>282</v>
      </c>
      <c r="DX501" s="159" t="s">
        <v>282</v>
      </c>
      <c r="DY501" s="159" t="s">
        <v>282</v>
      </c>
      <c r="DZ501" s="159" t="s">
        <v>282</v>
      </c>
      <c r="EA501" s="159" t="s">
        <v>282</v>
      </c>
      <c r="EB501" s="159" t="s">
        <v>282</v>
      </c>
      <c r="EC501" s="159" t="s">
        <v>282</v>
      </c>
      <c r="ED501" s="159" t="s">
        <v>282</v>
      </c>
      <c r="EE501" s="159" t="s">
        <v>282</v>
      </c>
      <c r="EF501" s="159" t="s">
        <v>282</v>
      </c>
      <c r="EG501" s="159" t="s">
        <v>282</v>
      </c>
      <c r="EH501" s="159" t="s">
        <v>282</v>
      </c>
      <c r="EI501" s="159" t="s">
        <v>282</v>
      </c>
      <c r="EJ501" s="159" t="s">
        <v>282</v>
      </c>
      <c r="EK501" s="159" t="s">
        <v>282</v>
      </c>
      <c r="EL501" s="159" t="s">
        <v>282</v>
      </c>
      <c r="EM501" s="159" t="s">
        <v>282</v>
      </c>
      <c r="EN501" s="159" t="s">
        <v>282</v>
      </c>
      <c r="EO501" s="159" t="s">
        <v>282</v>
      </c>
      <c r="EP501" s="159" t="s">
        <v>282</v>
      </c>
      <c r="EQ501" s="159" t="s">
        <v>282</v>
      </c>
      <c r="ER501" s="159" t="s">
        <v>282</v>
      </c>
      <c r="ES501" s="159" t="s">
        <v>282</v>
      </c>
      <c r="ET501" s="159" t="s">
        <v>282</v>
      </c>
      <c r="EU501" s="159" t="s">
        <v>282</v>
      </c>
      <c r="EV501" s="159" t="s">
        <v>282</v>
      </c>
      <c r="EW501" s="159" t="s">
        <v>282</v>
      </c>
      <c r="EX501" s="159" t="s">
        <v>282</v>
      </c>
      <c r="EY501" s="159" t="s">
        <v>282</v>
      </c>
      <c r="EZ501" s="159" t="s">
        <v>282</v>
      </c>
      <c r="FA501" s="159" t="s">
        <v>282</v>
      </c>
      <c r="FB501" s="159" t="s">
        <v>282</v>
      </c>
      <c r="FC501" s="159" t="s">
        <v>282</v>
      </c>
      <c r="FD501" s="159" t="s">
        <v>282</v>
      </c>
      <c r="FE501" s="159" t="s">
        <v>282</v>
      </c>
      <c r="FF501" s="159" t="s">
        <v>282</v>
      </c>
      <c r="FG501" s="159" t="s">
        <v>282</v>
      </c>
      <c r="FH501" s="159" t="s">
        <v>282</v>
      </c>
      <c r="FI501" s="159" t="s">
        <v>282</v>
      </c>
      <c r="FJ501" s="159" t="s">
        <v>282</v>
      </c>
      <c r="FK501" s="159" t="s">
        <v>282</v>
      </c>
      <c r="FL501" s="159" t="s">
        <v>282</v>
      </c>
      <c r="FM501" s="159" t="s">
        <v>282</v>
      </c>
      <c r="FN501" s="159" t="s">
        <v>282</v>
      </c>
      <c r="FO501" s="159" t="s">
        <v>282</v>
      </c>
      <c r="FP501" s="159" t="s">
        <v>282</v>
      </c>
      <c r="FQ501" s="159" t="s">
        <v>282</v>
      </c>
      <c r="FR501" s="159" t="s">
        <v>282</v>
      </c>
      <c r="FS501" s="159" t="s">
        <v>282</v>
      </c>
      <c r="FT501" s="159" t="s">
        <v>282</v>
      </c>
    </row>
    <row r="502" spans="1:176" x14ac:dyDescent="0.25">
      <c r="A502" s="212" t="s">
        <v>8647</v>
      </c>
      <c r="B502" s="159" t="s">
        <v>13842</v>
      </c>
      <c r="C502" s="66" t="str">
        <f>IF(ISNUMBER(Severity!H503)=FALSE,Severity!F503,IF(Severity!H503&gt;=0.5,"YES","NO"))</f>
        <v>NO</v>
      </c>
      <c r="D502" s="66" t="str">
        <f>IF(ISNUMBER(Severity!I503)=FALSE,Severity!G503,IF(Severity!I503&gt;0.5,"YES","NO"))</f>
        <v>YES</v>
      </c>
      <c r="E502" s="159">
        <v>8</v>
      </c>
      <c r="F502" s="159">
        <v>2</v>
      </c>
      <c r="G502" s="212" t="s">
        <v>10476</v>
      </c>
      <c r="H502" s="159" t="s">
        <v>182</v>
      </c>
      <c r="I502" s="159" t="s">
        <v>282</v>
      </c>
      <c r="J502" s="159">
        <v>5</v>
      </c>
      <c r="K502" s="159" t="s">
        <v>435</v>
      </c>
      <c r="L502" s="159">
        <v>21</v>
      </c>
      <c r="M502" s="159">
        <v>9</v>
      </c>
      <c r="N502" s="159">
        <v>9</v>
      </c>
      <c r="O502" s="159" t="s">
        <v>282</v>
      </c>
      <c r="P502" s="159" t="s">
        <v>282</v>
      </c>
      <c r="Q502" s="159" t="s">
        <v>282</v>
      </c>
      <c r="R502" s="159" t="s">
        <v>282</v>
      </c>
      <c r="S502" s="159" t="s">
        <v>435</v>
      </c>
      <c r="T502" s="159">
        <v>21</v>
      </c>
      <c r="U502" s="159">
        <v>20.98</v>
      </c>
      <c r="V502" s="159">
        <v>5.41</v>
      </c>
      <c r="W502" s="159">
        <v>20</v>
      </c>
      <c r="X502" s="159" t="s">
        <v>282</v>
      </c>
      <c r="Y502" s="159" t="s">
        <v>282</v>
      </c>
      <c r="Z502" s="159" t="s">
        <v>282</v>
      </c>
      <c r="AA502" s="159">
        <v>11.51</v>
      </c>
      <c r="AB502" s="159">
        <v>6.03</v>
      </c>
      <c r="AC502" s="159">
        <v>20</v>
      </c>
      <c r="AD502" s="159" t="s">
        <v>282</v>
      </c>
      <c r="AE502" s="159" t="s">
        <v>282</v>
      </c>
      <c r="AF502" s="159" t="s">
        <v>282</v>
      </c>
      <c r="AG502" s="159">
        <v>-9.4700000000000006</v>
      </c>
      <c r="AH502" s="159">
        <v>6.2</v>
      </c>
      <c r="AI502" s="159">
        <v>20</v>
      </c>
      <c r="AJ502" s="159" t="s">
        <v>282</v>
      </c>
      <c r="AK502" s="159" t="s">
        <v>282</v>
      </c>
      <c r="AL502" s="159" t="s">
        <v>282</v>
      </c>
      <c r="AM502" s="159">
        <v>20</v>
      </c>
      <c r="AN502" s="159">
        <v>15</v>
      </c>
      <c r="AO502" s="159" t="s">
        <v>682</v>
      </c>
      <c r="AP502" s="159" t="s">
        <v>182</v>
      </c>
      <c r="AQ502" s="159" t="s">
        <v>282</v>
      </c>
      <c r="AR502" s="159">
        <v>8</v>
      </c>
      <c r="AS502" s="159" t="s">
        <v>435</v>
      </c>
      <c r="AT502" s="159">
        <v>21</v>
      </c>
      <c r="AU502" s="159">
        <v>1</v>
      </c>
      <c r="AV502" s="159">
        <v>9</v>
      </c>
      <c r="AW502" s="159" t="s">
        <v>282</v>
      </c>
      <c r="AX502" s="159" t="s">
        <v>282</v>
      </c>
      <c r="AY502" s="159" t="s">
        <v>282</v>
      </c>
      <c r="AZ502" s="159" t="s">
        <v>282</v>
      </c>
      <c r="BA502" s="159" t="s">
        <v>435</v>
      </c>
      <c r="BB502" s="159">
        <v>21</v>
      </c>
      <c r="BC502" s="159">
        <v>19.920000000000002</v>
      </c>
      <c r="BD502" s="159">
        <v>5.35</v>
      </c>
      <c r="BE502" s="159">
        <v>18</v>
      </c>
      <c r="BF502" s="159" t="s">
        <v>282</v>
      </c>
      <c r="BG502" s="159" t="s">
        <v>282</v>
      </c>
      <c r="BH502" s="159" t="s">
        <v>282</v>
      </c>
      <c r="BI502" s="159">
        <v>16.93</v>
      </c>
      <c r="BJ502" s="159">
        <v>6.78</v>
      </c>
      <c r="BK502" s="159">
        <v>18</v>
      </c>
      <c r="BL502" s="159" t="s">
        <v>282</v>
      </c>
      <c r="BM502" s="159" t="s">
        <v>282</v>
      </c>
      <c r="BN502" s="159" t="s">
        <v>282</v>
      </c>
      <c r="BO502" s="159">
        <v>-2.99</v>
      </c>
      <c r="BP502" s="159">
        <v>6.01</v>
      </c>
      <c r="BQ502" s="159">
        <v>18</v>
      </c>
      <c r="BR502" s="159" t="s">
        <v>282</v>
      </c>
      <c r="BS502" s="159" t="s">
        <v>282</v>
      </c>
      <c r="BT502" s="159" t="s">
        <v>282</v>
      </c>
      <c r="BU502" s="159">
        <v>18</v>
      </c>
      <c r="BV502" s="159">
        <v>10</v>
      </c>
      <c r="BW502" s="159" t="s">
        <v>282</v>
      </c>
      <c r="BX502" s="159" t="s">
        <v>282</v>
      </c>
      <c r="BY502" s="159" t="s">
        <v>282</v>
      </c>
      <c r="BZ502" s="159" t="s">
        <v>282</v>
      </c>
      <c r="CA502" s="159" t="s">
        <v>282</v>
      </c>
      <c r="CB502" s="159" t="s">
        <v>282</v>
      </c>
      <c r="CC502" s="159" t="s">
        <v>282</v>
      </c>
      <c r="CD502" s="159" t="s">
        <v>282</v>
      </c>
      <c r="CE502" s="159" t="s">
        <v>282</v>
      </c>
      <c r="CF502" s="159" t="s">
        <v>282</v>
      </c>
      <c r="CG502" s="159" t="s">
        <v>282</v>
      </c>
      <c r="CH502" s="159" t="s">
        <v>282</v>
      </c>
      <c r="CI502" s="159" t="s">
        <v>282</v>
      </c>
      <c r="CJ502" s="159" t="s">
        <v>282</v>
      </c>
      <c r="CK502" s="159" t="s">
        <v>282</v>
      </c>
      <c r="CL502" s="159" t="s">
        <v>282</v>
      </c>
      <c r="CM502" s="159" t="s">
        <v>282</v>
      </c>
      <c r="CN502" s="159" t="s">
        <v>282</v>
      </c>
      <c r="CO502" s="159" t="s">
        <v>282</v>
      </c>
      <c r="CP502" s="159" t="s">
        <v>282</v>
      </c>
      <c r="CQ502" s="159" t="s">
        <v>282</v>
      </c>
      <c r="CR502" s="159" t="s">
        <v>282</v>
      </c>
      <c r="CS502" s="159" t="s">
        <v>282</v>
      </c>
      <c r="CT502" s="159" t="s">
        <v>282</v>
      </c>
      <c r="CU502" s="159" t="s">
        <v>282</v>
      </c>
      <c r="CV502" s="159" t="s">
        <v>282</v>
      </c>
      <c r="CW502" s="159" t="s">
        <v>282</v>
      </c>
      <c r="CX502" s="159" t="s">
        <v>282</v>
      </c>
      <c r="CY502" s="159" t="s">
        <v>282</v>
      </c>
      <c r="CZ502" s="159" t="s">
        <v>282</v>
      </c>
      <c r="DA502" s="159" t="s">
        <v>282</v>
      </c>
      <c r="DB502" s="159" t="s">
        <v>282</v>
      </c>
      <c r="DC502" s="159" t="s">
        <v>282</v>
      </c>
      <c r="DD502" s="159" t="s">
        <v>282</v>
      </c>
      <c r="DE502" s="159" t="s">
        <v>282</v>
      </c>
      <c r="DF502" s="159" t="s">
        <v>282</v>
      </c>
      <c r="DG502" s="159" t="s">
        <v>282</v>
      </c>
      <c r="DH502" s="159" t="s">
        <v>282</v>
      </c>
      <c r="DI502" s="159" t="s">
        <v>282</v>
      </c>
      <c r="DJ502" s="159" t="s">
        <v>282</v>
      </c>
      <c r="DK502" s="159" t="s">
        <v>282</v>
      </c>
      <c r="DL502" s="159" t="s">
        <v>282</v>
      </c>
      <c r="DM502" s="159" t="s">
        <v>282</v>
      </c>
      <c r="DN502" s="159" t="s">
        <v>282</v>
      </c>
      <c r="DO502" s="159" t="s">
        <v>282</v>
      </c>
      <c r="DP502" s="159" t="s">
        <v>282</v>
      </c>
      <c r="DQ502" s="159" t="s">
        <v>282</v>
      </c>
      <c r="DR502" s="159" t="s">
        <v>282</v>
      </c>
      <c r="DS502" s="159" t="s">
        <v>282</v>
      </c>
      <c r="DT502" s="159" t="s">
        <v>282</v>
      </c>
      <c r="DU502" s="159" t="s">
        <v>282</v>
      </c>
      <c r="DV502" s="159" t="s">
        <v>282</v>
      </c>
      <c r="DW502" s="159" t="s">
        <v>282</v>
      </c>
      <c r="DX502" s="159" t="s">
        <v>282</v>
      </c>
      <c r="DY502" s="159" t="s">
        <v>282</v>
      </c>
      <c r="DZ502" s="159" t="s">
        <v>282</v>
      </c>
      <c r="EA502" s="159" t="s">
        <v>282</v>
      </c>
      <c r="EB502" s="159" t="s">
        <v>282</v>
      </c>
      <c r="EC502" s="159" t="s">
        <v>282</v>
      </c>
      <c r="ED502" s="159" t="s">
        <v>282</v>
      </c>
      <c r="EE502" s="159" t="s">
        <v>282</v>
      </c>
      <c r="EF502" s="159" t="s">
        <v>282</v>
      </c>
      <c r="EG502" s="159" t="s">
        <v>282</v>
      </c>
      <c r="EH502" s="159" t="s">
        <v>282</v>
      </c>
      <c r="EI502" s="159" t="s">
        <v>282</v>
      </c>
      <c r="EJ502" s="159" t="s">
        <v>282</v>
      </c>
      <c r="EK502" s="159" t="s">
        <v>282</v>
      </c>
      <c r="EL502" s="159" t="s">
        <v>282</v>
      </c>
      <c r="EM502" s="159" t="s">
        <v>282</v>
      </c>
      <c r="EN502" s="159" t="s">
        <v>282</v>
      </c>
      <c r="EO502" s="159" t="s">
        <v>282</v>
      </c>
      <c r="EP502" s="159" t="s">
        <v>282</v>
      </c>
      <c r="EQ502" s="159" t="s">
        <v>282</v>
      </c>
      <c r="ER502" s="159" t="s">
        <v>282</v>
      </c>
      <c r="ES502" s="159" t="s">
        <v>282</v>
      </c>
      <c r="ET502" s="159" t="s">
        <v>282</v>
      </c>
      <c r="EU502" s="159" t="s">
        <v>282</v>
      </c>
      <c r="EV502" s="159" t="s">
        <v>282</v>
      </c>
      <c r="EW502" s="159" t="s">
        <v>282</v>
      </c>
      <c r="EX502" s="159" t="s">
        <v>282</v>
      </c>
      <c r="EY502" s="159" t="s">
        <v>282</v>
      </c>
      <c r="EZ502" s="159" t="s">
        <v>282</v>
      </c>
      <c r="FA502" s="159" t="s">
        <v>282</v>
      </c>
      <c r="FB502" s="159" t="s">
        <v>282</v>
      </c>
      <c r="FC502" s="159" t="s">
        <v>282</v>
      </c>
      <c r="FD502" s="159" t="s">
        <v>282</v>
      </c>
      <c r="FE502" s="159" t="s">
        <v>282</v>
      </c>
      <c r="FF502" s="159" t="s">
        <v>282</v>
      </c>
      <c r="FG502" s="159" t="s">
        <v>282</v>
      </c>
      <c r="FH502" s="159" t="s">
        <v>282</v>
      </c>
      <c r="FI502" s="159" t="s">
        <v>282</v>
      </c>
      <c r="FJ502" s="159" t="s">
        <v>282</v>
      </c>
      <c r="FK502" s="159" t="s">
        <v>282</v>
      </c>
      <c r="FL502" s="159" t="s">
        <v>282</v>
      </c>
      <c r="FM502" s="159" t="s">
        <v>282</v>
      </c>
      <c r="FN502" s="159" t="s">
        <v>282</v>
      </c>
      <c r="FO502" s="159" t="s">
        <v>282</v>
      </c>
      <c r="FP502" s="159" t="s">
        <v>282</v>
      </c>
      <c r="FQ502" s="159" t="s">
        <v>282</v>
      </c>
      <c r="FR502" s="159" t="s">
        <v>282</v>
      </c>
      <c r="FS502" s="159" t="s">
        <v>282</v>
      </c>
      <c r="FT502" s="159" t="s">
        <v>282</v>
      </c>
    </row>
    <row r="503" spans="1:176" x14ac:dyDescent="0.25">
      <c r="A503" s="66" t="s">
        <v>869</v>
      </c>
      <c r="B503" s="159" t="s">
        <v>12394</v>
      </c>
      <c r="C503" s="66" t="str">
        <f>IF(ISNUMBER(Severity!H504)=FALSE,Severity!F504,IF(Severity!H504&gt;=0.5,"YES","NO"))</f>
        <v>YES</v>
      </c>
      <c r="D503" s="66" t="str">
        <f>IF(ISNUMBER(Severity!I504)=FALSE,Severity!G504,IF(Severity!I504&gt;0.5,"YES","NO"))</f>
        <v>NO</v>
      </c>
      <c r="E503" s="159">
        <v>6</v>
      </c>
      <c r="F503" s="159">
        <v>2</v>
      </c>
      <c r="G503" s="159" t="s">
        <v>246</v>
      </c>
      <c r="H503" s="159" t="s">
        <v>10507</v>
      </c>
      <c r="I503" s="66">
        <v>3</v>
      </c>
      <c r="J503" s="159">
        <v>10</v>
      </c>
      <c r="K503" s="159" t="s">
        <v>282</v>
      </c>
      <c r="L503" s="159" t="s">
        <v>282</v>
      </c>
      <c r="M503" s="159" t="s">
        <v>282</v>
      </c>
      <c r="N503" s="159" t="s">
        <v>282</v>
      </c>
      <c r="O503" s="159" t="s">
        <v>282</v>
      </c>
      <c r="P503" s="159" t="s">
        <v>282</v>
      </c>
      <c r="Q503" s="159" t="s">
        <v>282</v>
      </c>
      <c r="R503" s="159" t="s">
        <v>282</v>
      </c>
      <c r="S503" s="159" t="s">
        <v>299</v>
      </c>
      <c r="T503" s="159">
        <v>17</v>
      </c>
      <c r="U503" s="159">
        <v>23.8</v>
      </c>
      <c r="V503" s="159">
        <v>2.6</v>
      </c>
      <c r="W503" s="159">
        <v>29</v>
      </c>
      <c r="X503" s="159" t="s">
        <v>282</v>
      </c>
      <c r="Y503" s="159" t="s">
        <v>282</v>
      </c>
      <c r="Z503" s="159" t="s">
        <v>282</v>
      </c>
      <c r="AA503" s="159" t="s">
        <v>282</v>
      </c>
      <c r="AB503" s="159" t="s">
        <v>282</v>
      </c>
      <c r="AC503" s="159" t="s">
        <v>282</v>
      </c>
      <c r="AD503" s="159" t="s">
        <v>282</v>
      </c>
      <c r="AE503" s="159" t="s">
        <v>282</v>
      </c>
      <c r="AF503" s="159" t="s">
        <v>282</v>
      </c>
      <c r="AG503" s="159">
        <v>-10.1</v>
      </c>
      <c r="AH503" s="159">
        <v>7.8</v>
      </c>
      <c r="AI503" s="159">
        <v>29</v>
      </c>
      <c r="AJ503" s="159">
        <v>-11.7</v>
      </c>
      <c r="AK503" s="159">
        <v>6.6</v>
      </c>
      <c r="AL503" s="159">
        <v>20</v>
      </c>
      <c r="AM503" s="159">
        <v>30</v>
      </c>
      <c r="AN503" s="159">
        <v>20</v>
      </c>
      <c r="AO503" s="159" t="s">
        <v>263</v>
      </c>
      <c r="AP503" s="159" t="s">
        <v>10507</v>
      </c>
      <c r="AQ503" s="66">
        <v>13</v>
      </c>
      <c r="AR503" s="159">
        <v>17</v>
      </c>
      <c r="AS503" s="159" t="s">
        <v>282</v>
      </c>
      <c r="AT503" s="159" t="s">
        <v>282</v>
      </c>
      <c r="AU503" s="159" t="s">
        <v>282</v>
      </c>
      <c r="AV503" s="159" t="s">
        <v>282</v>
      </c>
      <c r="AW503" s="159" t="s">
        <v>282</v>
      </c>
      <c r="AX503" s="159" t="s">
        <v>282</v>
      </c>
      <c r="AY503" s="159" t="s">
        <v>282</v>
      </c>
      <c r="AZ503" s="159" t="s">
        <v>282</v>
      </c>
      <c r="BA503" s="159" t="s">
        <v>299</v>
      </c>
      <c r="BB503" s="159">
        <v>17</v>
      </c>
      <c r="BC503" s="159">
        <v>23.5</v>
      </c>
      <c r="BD503" s="159">
        <v>2.9</v>
      </c>
      <c r="BE503" s="159">
        <v>31</v>
      </c>
      <c r="BF503" s="159" t="s">
        <v>282</v>
      </c>
      <c r="BG503" s="159" t="s">
        <v>282</v>
      </c>
      <c r="BH503" s="159" t="s">
        <v>282</v>
      </c>
      <c r="BI503" s="159" t="s">
        <v>282</v>
      </c>
      <c r="BJ503" s="159" t="s">
        <v>282</v>
      </c>
      <c r="BK503" s="159" t="s">
        <v>282</v>
      </c>
      <c r="BL503" s="159" t="s">
        <v>282</v>
      </c>
      <c r="BM503" s="159" t="s">
        <v>282</v>
      </c>
      <c r="BN503" s="159" t="s">
        <v>282</v>
      </c>
      <c r="BO503" s="159">
        <v>-7.9</v>
      </c>
      <c r="BP503" s="159">
        <v>6.1</v>
      </c>
      <c r="BQ503" s="159">
        <v>31</v>
      </c>
      <c r="BR503" s="159">
        <v>-8.6</v>
      </c>
      <c r="BS503" s="159">
        <v>6.8</v>
      </c>
      <c r="BT503" s="159">
        <v>14</v>
      </c>
      <c r="BU503" s="159">
        <v>31</v>
      </c>
      <c r="BV503" s="159">
        <v>14</v>
      </c>
      <c r="BW503" s="159" t="s">
        <v>282</v>
      </c>
      <c r="BX503" s="159" t="s">
        <v>282</v>
      </c>
      <c r="BY503" s="159" t="s">
        <v>282</v>
      </c>
      <c r="BZ503" s="159" t="s">
        <v>282</v>
      </c>
      <c r="CA503" s="159" t="s">
        <v>282</v>
      </c>
      <c r="CB503" s="159" t="s">
        <v>282</v>
      </c>
      <c r="CC503" s="159" t="s">
        <v>282</v>
      </c>
      <c r="CD503" s="159" t="s">
        <v>282</v>
      </c>
      <c r="CE503" s="159" t="s">
        <v>282</v>
      </c>
      <c r="CF503" s="159" t="s">
        <v>282</v>
      </c>
      <c r="CG503" s="159" t="s">
        <v>282</v>
      </c>
      <c r="CH503" s="159" t="s">
        <v>282</v>
      </c>
      <c r="CI503" s="159" t="s">
        <v>282</v>
      </c>
      <c r="CJ503" s="159" t="s">
        <v>282</v>
      </c>
      <c r="CK503" s="159" t="s">
        <v>282</v>
      </c>
      <c r="CL503" s="159" t="s">
        <v>282</v>
      </c>
      <c r="CM503" s="159" t="s">
        <v>282</v>
      </c>
      <c r="CN503" s="159" t="s">
        <v>282</v>
      </c>
      <c r="CO503" s="159" t="s">
        <v>282</v>
      </c>
      <c r="CP503" s="159" t="s">
        <v>282</v>
      </c>
      <c r="CQ503" s="159" t="s">
        <v>282</v>
      </c>
      <c r="CR503" s="159" t="s">
        <v>282</v>
      </c>
      <c r="CS503" s="159" t="s">
        <v>282</v>
      </c>
      <c r="CT503" s="159" t="s">
        <v>282</v>
      </c>
      <c r="CU503" s="159" t="s">
        <v>282</v>
      </c>
      <c r="CV503" s="159" t="s">
        <v>282</v>
      </c>
      <c r="CW503" s="159" t="s">
        <v>282</v>
      </c>
      <c r="CX503" s="159" t="s">
        <v>282</v>
      </c>
      <c r="CY503" s="159" t="s">
        <v>282</v>
      </c>
      <c r="CZ503" s="159" t="s">
        <v>282</v>
      </c>
      <c r="DA503" s="159" t="s">
        <v>282</v>
      </c>
      <c r="DB503" s="159" t="s">
        <v>282</v>
      </c>
      <c r="DC503" s="159" t="s">
        <v>282</v>
      </c>
      <c r="DD503" s="159" t="s">
        <v>282</v>
      </c>
      <c r="DE503" s="159" t="s">
        <v>282</v>
      </c>
      <c r="DF503" s="159" t="s">
        <v>282</v>
      </c>
      <c r="DG503" s="159" t="s">
        <v>282</v>
      </c>
      <c r="DH503" s="159" t="s">
        <v>282</v>
      </c>
      <c r="DI503" s="159" t="s">
        <v>282</v>
      </c>
      <c r="DJ503" s="159" t="s">
        <v>282</v>
      </c>
      <c r="DK503" s="159" t="s">
        <v>282</v>
      </c>
      <c r="DL503" s="159" t="s">
        <v>282</v>
      </c>
      <c r="DM503" s="159" t="s">
        <v>282</v>
      </c>
      <c r="DN503" s="159" t="s">
        <v>282</v>
      </c>
      <c r="DO503" s="159" t="s">
        <v>282</v>
      </c>
      <c r="DP503" s="159" t="s">
        <v>282</v>
      </c>
      <c r="DQ503" s="159" t="s">
        <v>282</v>
      </c>
      <c r="DR503" s="159" t="s">
        <v>282</v>
      </c>
      <c r="DS503" s="159" t="s">
        <v>282</v>
      </c>
      <c r="DT503" s="159" t="s">
        <v>282</v>
      </c>
      <c r="DU503" s="159" t="s">
        <v>282</v>
      </c>
      <c r="DV503" s="159" t="s">
        <v>282</v>
      </c>
      <c r="DW503" s="159" t="s">
        <v>282</v>
      </c>
      <c r="DX503" s="159" t="s">
        <v>282</v>
      </c>
      <c r="DY503" s="159" t="s">
        <v>282</v>
      </c>
      <c r="DZ503" s="159" t="s">
        <v>282</v>
      </c>
      <c r="EA503" s="159" t="s">
        <v>282</v>
      </c>
      <c r="EB503" s="159" t="s">
        <v>282</v>
      </c>
      <c r="EC503" s="159" t="s">
        <v>282</v>
      </c>
      <c r="ED503" s="159" t="s">
        <v>282</v>
      </c>
      <c r="EE503" s="159" t="s">
        <v>282</v>
      </c>
      <c r="EF503" s="159" t="s">
        <v>282</v>
      </c>
      <c r="EG503" s="159" t="s">
        <v>282</v>
      </c>
      <c r="EH503" s="159" t="s">
        <v>282</v>
      </c>
      <c r="EI503" s="159" t="s">
        <v>282</v>
      </c>
      <c r="EJ503" s="159" t="s">
        <v>282</v>
      </c>
      <c r="EK503" s="159" t="s">
        <v>282</v>
      </c>
      <c r="EL503" s="159" t="s">
        <v>282</v>
      </c>
      <c r="EM503" s="159" t="s">
        <v>282</v>
      </c>
      <c r="EN503" s="159" t="s">
        <v>282</v>
      </c>
      <c r="EO503" s="159" t="s">
        <v>282</v>
      </c>
      <c r="EP503" s="159" t="s">
        <v>282</v>
      </c>
      <c r="EQ503" s="159" t="s">
        <v>282</v>
      </c>
      <c r="ER503" s="159" t="s">
        <v>282</v>
      </c>
      <c r="ES503" s="159" t="s">
        <v>282</v>
      </c>
      <c r="ET503" s="159" t="s">
        <v>282</v>
      </c>
      <c r="EU503" s="159" t="s">
        <v>282</v>
      </c>
      <c r="EV503" s="159" t="s">
        <v>282</v>
      </c>
      <c r="EW503" s="159" t="s">
        <v>282</v>
      </c>
      <c r="EX503" s="159" t="s">
        <v>282</v>
      </c>
      <c r="EY503" s="159" t="s">
        <v>282</v>
      </c>
      <c r="EZ503" s="159" t="s">
        <v>282</v>
      </c>
      <c r="FA503" s="159" t="s">
        <v>282</v>
      </c>
      <c r="FB503" s="159" t="s">
        <v>282</v>
      </c>
      <c r="FC503" s="159" t="s">
        <v>282</v>
      </c>
      <c r="FD503" s="159" t="s">
        <v>282</v>
      </c>
      <c r="FE503" s="159" t="s">
        <v>282</v>
      </c>
      <c r="FF503" s="159" t="s">
        <v>282</v>
      </c>
      <c r="FG503" s="159" t="s">
        <v>282</v>
      </c>
      <c r="FH503" s="159" t="s">
        <v>282</v>
      </c>
      <c r="FI503" s="159" t="s">
        <v>282</v>
      </c>
      <c r="FJ503" s="159" t="s">
        <v>282</v>
      </c>
      <c r="FK503" s="159" t="s">
        <v>282</v>
      </c>
      <c r="FL503" s="159" t="s">
        <v>282</v>
      </c>
      <c r="FM503" s="159" t="s">
        <v>282</v>
      </c>
      <c r="FN503" s="159" t="s">
        <v>282</v>
      </c>
      <c r="FO503" s="159" t="s">
        <v>282</v>
      </c>
      <c r="FP503" s="159" t="s">
        <v>282</v>
      </c>
      <c r="FQ503" s="159" t="s">
        <v>282</v>
      </c>
      <c r="FR503" s="159" t="s">
        <v>282</v>
      </c>
      <c r="FS503" s="159" t="s">
        <v>282</v>
      </c>
      <c r="FT503" s="159" t="s">
        <v>282</v>
      </c>
    </row>
    <row r="504" spans="1:176" x14ac:dyDescent="0.25">
      <c r="A504" s="66" t="s">
        <v>17556</v>
      </c>
      <c r="B504" s="159" t="s">
        <v>282</v>
      </c>
      <c r="C504" s="66" t="str">
        <f>IF(ISNUMBER(Severity!H505)=FALSE,Severity!F505,IF(Severity!H505&gt;=0.5,"YES","NO"))</f>
        <v>NO</v>
      </c>
      <c r="D504" s="66" t="str">
        <f>IF(ISNUMBER(Severity!I505)=FALSE,Severity!G505,IF(Severity!I505&gt;0.5,"YES","NO"))</f>
        <v>YES</v>
      </c>
      <c r="E504" s="159">
        <v>1</v>
      </c>
      <c r="F504" s="159">
        <v>2</v>
      </c>
      <c r="G504" s="159" t="s">
        <v>10759</v>
      </c>
      <c r="H504" s="159" t="s">
        <v>183</v>
      </c>
      <c r="I504" s="159" t="s">
        <v>282</v>
      </c>
      <c r="J504" s="159">
        <v>30</v>
      </c>
      <c r="K504" s="159" t="s">
        <v>282</v>
      </c>
      <c r="L504" s="159" t="s">
        <v>282</v>
      </c>
      <c r="M504" s="159" t="s">
        <v>282</v>
      </c>
      <c r="N504" s="159" t="s">
        <v>282</v>
      </c>
      <c r="O504" s="159" t="s">
        <v>282</v>
      </c>
      <c r="P504" s="159" t="s">
        <v>282</v>
      </c>
      <c r="Q504" s="159" t="s">
        <v>282</v>
      </c>
      <c r="R504" s="159" t="s">
        <v>282</v>
      </c>
      <c r="S504" s="159" t="s">
        <v>220</v>
      </c>
      <c r="T504" s="159">
        <v>20</v>
      </c>
      <c r="U504" s="159">
        <v>15.02</v>
      </c>
      <c r="V504" s="159">
        <v>11.77</v>
      </c>
      <c r="W504" s="159">
        <v>59</v>
      </c>
      <c r="X504" s="159" t="s">
        <v>282</v>
      </c>
      <c r="Y504" s="159" t="s">
        <v>282</v>
      </c>
      <c r="Z504" s="159" t="s">
        <v>282</v>
      </c>
      <c r="AA504" s="159">
        <v>11.17</v>
      </c>
      <c r="AB504" s="159">
        <v>9.7200000000000006</v>
      </c>
      <c r="AC504" s="159">
        <v>59</v>
      </c>
      <c r="AD504" s="159" t="s">
        <v>282</v>
      </c>
      <c r="AE504" s="159" t="s">
        <v>282</v>
      </c>
      <c r="AF504" s="159" t="s">
        <v>282</v>
      </c>
      <c r="AG504" s="159" t="s">
        <v>282</v>
      </c>
      <c r="AH504" s="159" t="s">
        <v>282</v>
      </c>
      <c r="AI504" s="159" t="s">
        <v>282</v>
      </c>
      <c r="AJ504" s="159" t="s">
        <v>282</v>
      </c>
      <c r="AK504" s="159" t="s">
        <v>282</v>
      </c>
      <c r="AL504" s="159" t="s">
        <v>282</v>
      </c>
      <c r="AM504" s="159">
        <v>59</v>
      </c>
      <c r="AN504" s="159">
        <v>29</v>
      </c>
      <c r="AO504" s="159" t="s">
        <v>682</v>
      </c>
      <c r="AP504" s="159" t="s">
        <v>183</v>
      </c>
      <c r="AQ504" s="159" t="s">
        <v>282</v>
      </c>
      <c r="AR504" s="159">
        <v>24</v>
      </c>
      <c r="AS504" s="159" t="s">
        <v>282</v>
      </c>
      <c r="AT504" s="159" t="s">
        <v>282</v>
      </c>
      <c r="AU504" s="159" t="s">
        <v>282</v>
      </c>
      <c r="AV504" s="159" t="s">
        <v>282</v>
      </c>
      <c r="AW504" s="159" t="s">
        <v>282</v>
      </c>
      <c r="AX504" s="159" t="s">
        <v>282</v>
      </c>
      <c r="AY504" s="159" t="s">
        <v>282</v>
      </c>
      <c r="AZ504" s="159" t="s">
        <v>282</v>
      </c>
      <c r="BA504" s="159" t="s">
        <v>220</v>
      </c>
      <c r="BB504" s="159">
        <v>20</v>
      </c>
      <c r="BC504" s="159">
        <v>15.23</v>
      </c>
      <c r="BD504" s="159">
        <v>9.66</v>
      </c>
      <c r="BE504" s="159">
        <v>54</v>
      </c>
      <c r="BF504" s="159" t="s">
        <v>282</v>
      </c>
      <c r="BG504" s="159" t="s">
        <v>282</v>
      </c>
      <c r="BH504" s="159" t="s">
        <v>282</v>
      </c>
      <c r="BI504" s="159">
        <v>15.28</v>
      </c>
      <c r="BJ504" s="159">
        <v>11.61</v>
      </c>
      <c r="BK504" s="159">
        <v>54</v>
      </c>
      <c r="BL504" s="159" t="s">
        <v>282</v>
      </c>
      <c r="BM504" s="159" t="s">
        <v>282</v>
      </c>
      <c r="BN504" s="159" t="s">
        <v>282</v>
      </c>
      <c r="BO504" s="159" t="s">
        <v>282</v>
      </c>
      <c r="BP504" s="159" t="s">
        <v>282</v>
      </c>
      <c r="BQ504" s="159" t="s">
        <v>282</v>
      </c>
      <c r="BR504" s="159" t="s">
        <v>282</v>
      </c>
      <c r="BS504" s="159" t="s">
        <v>282</v>
      </c>
      <c r="BT504" s="159" t="s">
        <v>282</v>
      </c>
      <c r="BU504" s="159">
        <v>54</v>
      </c>
      <c r="BV504" s="159">
        <v>30</v>
      </c>
      <c r="BW504" s="159" t="s">
        <v>282</v>
      </c>
      <c r="BX504" s="159" t="s">
        <v>282</v>
      </c>
      <c r="BY504" s="159" t="s">
        <v>282</v>
      </c>
      <c r="BZ504" s="159" t="s">
        <v>282</v>
      </c>
      <c r="CA504" s="159" t="s">
        <v>282</v>
      </c>
      <c r="CB504" s="159" t="s">
        <v>282</v>
      </c>
      <c r="CC504" s="159" t="s">
        <v>282</v>
      </c>
      <c r="CD504" s="159" t="s">
        <v>282</v>
      </c>
      <c r="CE504" s="159" t="s">
        <v>282</v>
      </c>
      <c r="CF504" s="159" t="s">
        <v>282</v>
      </c>
      <c r="CG504" s="159" t="s">
        <v>282</v>
      </c>
      <c r="CH504" s="159" t="s">
        <v>282</v>
      </c>
      <c r="CI504" s="159" t="s">
        <v>282</v>
      </c>
      <c r="CJ504" s="159" t="s">
        <v>282</v>
      </c>
      <c r="CK504" s="159" t="s">
        <v>282</v>
      </c>
      <c r="CL504" s="159" t="s">
        <v>282</v>
      </c>
      <c r="CM504" s="159" t="s">
        <v>282</v>
      </c>
      <c r="CN504" s="159" t="s">
        <v>282</v>
      </c>
      <c r="CO504" s="159" t="s">
        <v>282</v>
      </c>
      <c r="CP504" s="159" t="s">
        <v>282</v>
      </c>
      <c r="CQ504" s="159" t="s">
        <v>282</v>
      </c>
      <c r="CR504" s="159" t="s">
        <v>282</v>
      </c>
      <c r="CS504" s="159" t="s">
        <v>282</v>
      </c>
      <c r="CT504" s="159" t="s">
        <v>282</v>
      </c>
      <c r="CU504" s="159" t="s">
        <v>282</v>
      </c>
      <c r="CV504" s="159" t="s">
        <v>282</v>
      </c>
      <c r="CW504" s="159" t="s">
        <v>282</v>
      </c>
      <c r="CX504" s="159" t="s">
        <v>282</v>
      </c>
      <c r="CY504" s="159" t="s">
        <v>282</v>
      </c>
      <c r="CZ504" s="159" t="s">
        <v>282</v>
      </c>
      <c r="DA504" s="159" t="s">
        <v>282</v>
      </c>
      <c r="DB504" s="159" t="s">
        <v>282</v>
      </c>
      <c r="DC504" s="159" t="s">
        <v>282</v>
      </c>
      <c r="DD504" s="159" t="s">
        <v>282</v>
      </c>
      <c r="DE504" s="159" t="s">
        <v>282</v>
      </c>
      <c r="DF504" s="159" t="s">
        <v>282</v>
      </c>
      <c r="DG504" s="159" t="s">
        <v>282</v>
      </c>
      <c r="DH504" s="159" t="s">
        <v>282</v>
      </c>
      <c r="DI504" s="159" t="s">
        <v>282</v>
      </c>
      <c r="DJ504" s="159" t="s">
        <v>282</v>
      </c>
      <c r="DK504" s="159" t="s">
        <v>282</v>
      </c>
      <c r="DL504" s="159" t="s">
        <v>282</v>
      </c>
      <c r="DM504" s="159" t="s">
        <v>282</v>
      </c>
      <c r="DN504" s="159" t="s">
        <v>282</v>
      </c>
      <c r="DO504" s="159" t="s">
        <v>282</v>
      </c>
      <c r="DP504" s="159" t="s">
        <v>282</v>
      </c>
      <c r="DQ504" s="159" t="s">
        <v>282</v>
      </c>
      <c r="DR504" s="159" t="s">
        <v>282</v>
      </c>
      <c r="DS504" s="159" t="s">
        <v>282</v>
      </c>
      <c r="DT504" s="159" t="s">
        <v>282</v>
      </c>
      <c r="DU504" s="159" t="s">
        <v>282</v>
      </c>
      <c r="DV504" s="159" t="s">
        <v>282</v>
      </c>
      <c r="DW504" s="159" t="s">
        <v>282</v>
      </c>
      <c r="DX504" s="159" t="s">
        <v>282</v>
      </c>
      <c r="DY504" s="159" t="s">
        <v>282</v>
      </c>
      <c r="DZ504" s="159" t="s">
        <v>282</v>
      </c>
      <c r="EA504" s="159" t="s">
        <v>282</v>
      </c>
      <c r="EB504" s="159" t="s">
        <v>282</v>
      </c>
      <c r="EC504" s="159" t="s">
        <v>282</v>
      </c>
      <c r="ED504" s="159" t="s">
        <v>282</v>
      </c>
      <c r="EE504" s="159" t="s">
        <v>282</v>
      </c>
      <c r="EF504" s="159" t="s">
        <v>282</v>
      </c>
      <c r="EG504" s="159" t="s">
        <v>282</v>
      </c>
      <c r="EH504" s="159" t="s">
        <v>282</v>
      </c>
      <c r="EI504" s="159" t="s">
        <v>282</v>
      </c>
      <c r="EJ504" s="159" t="s">
        <v>282</v>
      </c>
      <c r="EK504" s="159" t="s">
        <v>282</v>
      </c>
      <c r="EL504" s="159" t="s">
        <v>282</v>
      </c>
      <c r="EM504" s="159" t="s">
        <v>282</v>
      </c>
      <c r="EN504" s="159" t="s">
        <v>282</v>
      </c>
      <c r="EO504" s="159" t="s">
        <v>282</v>
      </c>
      <c r="EP504" s="159" t="s">
        <v>282</v>
      </c>
      <c r="EQ504" s="159" t="s">
        <v>282</v>
      </c>
      <c r="ER504" s="159" t="s">
        <v>282</v>
      </c>
      <c r="ES504" s="159" t="s">
        <v>282</v>
      </c>
      <c r="ET504" s="159" t="s">
        <v>282</v>
      </c>
      <c r="EU504" s="159" t="s">
        <v>282</v>
      </c>
      <c r="EV504" s="159" t="s">
        <v>282</v>
      </c>
      <c r="EW504" s="159" t="s">
        <v>282</v>
      </c>
      <c r="EX504" s="159" t="s">
        <v>282</v>
      </c>
      <c r="EY504" s="159" t="s">
        <v>282</v>
      </c>
      <c r="EZ504" s="159" t="s">
        <v>282</v>
      </c>
      <c r="FA504" s="159" t="s">
        <v>282</v>
      </c>
      <c r="FB504" s="159" t="s">
        <v>282</v>
      </c>
      <c r="FC504" s="159" t="s">
        <v>282</v>
      </c>
      <c r="FD504" s="159" t="s">
        <v>282</v>
      </c>
      <c r="FE504" s="159" t="s">
        <v>282</v>
      </c>
      <c r="FF504" s="159" t="s">
        <v>282</v>
      </c>
      <c r="FG504" s="159" t="s">
        <v>282</v>
      </c>
      <c r="FH504" s="159" t="s">
        <v>282</v>
      </c>
      <c r="FI504" s="159" t="s">
        <v>282</v>
      </c>
      <c r="FJ504" s="159" t="s">
        <v>282</v>
      </c>
      <c r="FK504" s="159" t="s">
        <v>282</v>
      </c>
      <c r="FL504" s="159" t="s">
        <v>282</v>
      </c>
      <c r="FM504" s="159" t="s">
        <v>282</v>
      </c>
      <c r="FN504" s="159" t="s">
        <v>282</v>
      </c>
      <c r="FO504" s="159" t="s">
        <v>282</v>
      </c>
      <c r="FP504" s="159" t="s">
        <v>282</v>
      </c>
      <c r="FQ504" s="159" t="s">
        <v>282</v>
      </c>
      <c r="FR504" s="159" t="s">
        <v>282</v>
      </c>
      <c r="FS504" s="159" t="s">
        <v>282</v>
      </c>
      <c r="FT504" s="159" t="s">
        <v>282</v>
      </c>
    </row>
    <row r="505" spans="1:176" x14ac:dyDescent="0.25">
      <c r="A505" s="212" t="s">
        <v>7075</v>
      </c>
      <c r="B505" s="159" t="s">
        <v>282</v>
      </c>
      <c r="C505" s="66" t="str">
        <f>IF(ISNUMBER(Severity!H506)=FALSE,Severity!F506,IF(Severity!H506&gt;=0.5,"YES","NO"))</f>
        <v>YES</v>
      </c>
      <c r="D505" s="66" t="str">
        <f>IF(ISNUMBER(Severity!I506)=FALSE,Severity!G506,IF(Severity!I506&gt;0.5,"YES","NO"))</f>
        <v>NO</v>
      </c>
      <c r="E505" s="159">
        <v>6</v>
      </c>
      <c r="F505" s="159">
        <v>3</v>
      </c>
      <c r="G505" s="212" t="s">
        <v>17959</v>
      </c>
      <c r="H505" s="159" t="s">
        <v>10585</v>
      </c>
      <c r="I505" s="159">
        <v>0</v>
      </c>
      <c r="J505" s="159">
        <v>3</v>
      </c>
      <c r="K505" s="159" t="s">
        <v>299</v>
      </c>
      <c r="L505" s="159">
        <v>17</v>
      </c>
      <c r="M505" s="159">
        <v>12</v>
      </c>
      <c r="N505" s="159">
        <v>7</v>
      </c>
      <c r="O505" s="159" t="s">
        <v>299</v>
      </c>
      <c r="P505" s="159">
        <v>17</v>
      </c>
      <c r="Q505" s="159">
        <v>37</v>
      </c>
      <c r="R505" s="159">
        <v>50</v>
      </c>
      <c r="S505" s="159" t="s">
        <v>299</v>
      </c>
      <c r="T505" s="159">
        <v>17</v>
      </c>
      <c r="U505" s="159">
        <v>25.1</v>
      </c>
      <c r="V505" s="159">
        <v>5.6</v>
      </c>
      <c r="W505" s="159">
        <v>54</v>
      </c>
      <c r="X505" s="159" t="s">
        <v>282</v>
      </c>
      <c r="Y505" s="159" t="s">
        <v>282</v>
      </c>
      <c r="Z505" s="159" t="s">
        <v>282</v>
      </c>
      <c r="AA505" s="159" t="s">
        <v>282</v>
      </c>
      <c r="AB505" s="159" t="s">
        <v>282</v>
      </c>
      <c r="AC505" s="159" t="s">
        <v>282</v>
      </c>
      <c r="AD505" s="159" t="s">
        <v>282</v>
      </c>
      <c r="AE505" s="159" t="s">
        <v>282</v>
      </c>
      <c r="AF505" s="159" t="s">
        <v>282</v>
      </c>
      <c r="AG505" s="159" t="s">
        <v>282</v>
      </c>
      <c r="AH505" s="159" t="s">
        <v>282</v>
      </c>
      <c r="AI505" s="159" t="s">
        <v>282</v>
      </c>
      <c r="AJ505" s="159">
        <v>-14.1</v>
      </c>
      <c r="AK505" s="159">
        <v>6.8</v>
      </c>
      <c r="AL505" s="159">
        <v>51</v>
      </c>
      <c r="AM505" s="159">
        <v>54</v>
      </c>
      <c r="AN505" s="159">
        <v>51</v>
      </c>
      <c r="AO505" s="212" t="s">
        <v>17965</v>
      </c>
      <c r="AP505" s="159" t="s">
        <v>10585</v>
      </c>
      <c r="AQ505" s="66">
        <v>3</v>
      </c>
      <c r="AR505" s="159">
        <v>9</v>
      </c>
      <c r="AS505" s="159" t="s">
        <v>299</v>
      </c>
      <c r="AT505" s="159">
        <v>17</v>
      </c>
      <c r="AU505" s="159">
        <v>16</v>
      </c>
      <c r="AV505" s="159">
        <v>7</v>
      </c>
      <c r="AW505" s="159" t="s">
        <v>299</v>
      </c>
      <c r="AX505" s="159">
        <v>17</v>
      </c>
      <c r="AY505" s="159">
        <v>39</v>
      </c>
      <c r="AZ505" s="159">
        <v>50</v>
      </c>
      <c r="BA505" s="159" t="s">
        <v>299</v>
      </c>
      <c r="BB505" s="159">
        <v>17</v>
      </c>
      <c r="BC505" s="159">
        <v>25</v>
      </c>
      <c r="BD505" s="159">
        <v>5.2</v>
      </c>
      <c r="BE505" s="159">
        <v>58</v>
      </c>
      <c r="BF505" s="159" t="s">
        <v>282</v>
      </c>
      <c r="BG505" s="159" t="s">
        <v>282</v>
      </c>
      <c r="BH505" s="159" t="s">
        <v>282</v>
      </c>
      <c r="BI505" s="159" t="s">
        <v>282</v>
      </c>
      <c r="BJ505" s="159" t="s">
        <v>282</v>
      </c>
      <c r="BK505" s="159" t="s">
        <v>282</v>
      </c>
      <c r="BL505" s="159" t="s">
        <v>282</v>
      </c>
      <c r="BM505" s="159" t="s">
        <v>282</v>
      </c>
      <c r="BN505" s="159" t="s">
        <v>282</v>
      </c>
      <c r="BO505" s="159" t="s">
        <v>282</v>
      </c>
      <c r="BP505" s="159" t="s">
        <v>282</v>
      </c>
      <c r="BQ505" s="159" t="s">
        <v>282</v>
      </c>
      <c r="BR505" s="159">
        <v>-15.7</v>
      </c>
      <c r="BS505" s="159">
        <v>5.0999999999999996</v>
      </c>
      <c r="BT505" s="159">
        <v>49</v>
      </c>
      <c r="BU505" s="159">
        <v>58</v>
      </c>
      <c r="BV505" s="159">
        <v>49</v>
      </c>
      <c r="BW505" s="159" t="s">
        <v>256</v>
      </c>
      <c r="BX505" s="159" t="s">
        <v>10507</v>
      </c>
      <c r="BY505" s="159">
        <v>1</v>
      </c>
      <c r="BZ505" s="159">
        <v>5</v>
      </c>
      <c r="CA505" s="159" t="s">
        <v>299</v>
      </c>
      <c r="CB505" s="159">
        <v>17</v>
      </c>
      <c r="CC505" s="159">
        <v>11</v>
      </c>
      <c r="CD505" s="159">
        <v>7</v>
      </c>
      <c r="CE505" s="159" t="s">
        <v>299</v>
      </c>
      <c r="CF505" s="159">
        <v>17</v>
      </c>
      <c r="CG505" s="159">
        <v>20</v>
      </c>
      <c r="CH505" s="159">
        <v>50</v>
      </c>
      <c r="CI505" s="159" t="s">
        <v>299</v>
      </c>
      <c r="CJ505" s="159">
        <v>17</v>
      </c>
      <c r="CK505" s="159">
        <v>23.3</v>
      </c>
      <c r="CL505" s="159">
        <v>4.5999999999999996</v>
      </c>
      <c r="CM505" s="159">
        <v>48</v>
      </c>
      <c r="CN505" s="159" t="s">
        <v>282</v>
      </c>
      <c r="CO505" s="159" t="s">
        <v>282</v>
      </c>
      <c r="CP505" s="159" t="s">
        <v>282</v>
      </c>
      <c r="CQ505" s="159" t="s">
        <v>282</v>
      </c>
      <c r="CR505" s="159" t="s">
        <v>282</v>
      </c>
      <c r="CS505" s="159" t="s">
        <v>282</v>
      </c>
      <c r="CT505" s="159" t="s">
        <v>282</v>
      </c>
      <c r="CU505" s="159" t="s">
        <v>282</v>
      </c>
      <c r="CV505" s="159" t="s">
        <v>282</v>
      </c>
      <c r="CW505" s="159" t="s">
        <v>282</v>
      </c>
      <c r="CX505" s="159" t="s">
        <v>282</v>
      </c>
      <c r="CY505" s="159" t="s">
        <v>282</v>
      </c>
      <c r="CZ505" s="159">
        <v>-11.3</v>
      </c>
      <c r="DA505" s="159">
        <v>4.5999999999999996</v>
      </c>
      <c r="DB505" s="159">
        <v>43</v>
      </c>
      <c r="DC505" s="159">
        <v>48</v>
      </c>
      <c r="DD505" s="159">
        <v>43</v>
      </c>
      <c r="DE505" s="159" t="s">
        <v>282</v>
      </c>
      <c r="DF505" s="159" t="s">
        <v>282</v>
      </c>
      <c r="DG505" s="159" t="s">
        <v>282</v>
      </c>
      <c r="DH505" s="159" t="s">
        <v>282</v>
      </c>
      <c r="DI505" s="159" t="s">
        <v>282</v>
      </c>
      <c r="DJ505" s="159" t="s">
        <v>282</v>
      </c>
      <c r="DK505" s="159" t="s">
        <v>282</v>
      </c>
      <c r="DL505" s="159" t="s">
        <v>282</v>
      </c>
      <c r="DM505" s="159" t="s">
        <v>282</v>
      </c>
      <c r="DN505" s="159" t="s">
        <v>282</v>
      </c>
      <c r="DO505" s="159" t="s">
        <v>282</v>
      </c>
      <c r="DP505" s="159" t="s">
        <v>282</v>
      </c>
      <c r="DQ505" s="159" t="s">
        <v>282</v>
      </c>
      <c r="DR505" s="159" t="s">
        <v>282</v>
      </c>
      <c r="DS505" s="159" t="s">
        <v>282</v>
      </c>
      <c r="DT505" s="159" t="s">
        <v>282</v>
      </c>
      <c r="DU505" s="159" t="s">
        <v>282</v>
      </c>
      <c r="DV505" s="159" t="s">
        <v>282</v>
      </c>
      <c r="DW505" s="159" t="s">
        <v>282</v>
      </c>
      <c r="DX505" s="159" t="s">
        <v>282</v>
      </c>
      <c r="DY505" s="159" t="s">
        <v>282</v>
      </c>
      <c r="DZ505" s="159" t="s">
        <v>282</v>
      </c>
      <c r="EA505" s="159" t="s">
        <v>282</v>
      </c>
      <c r="EB505" s="159" t="s">
        <v>282</v>
      </c>
      <c r="EC505" s="159" t="s">
        <v>282</v>
      </c>
      <c r="ED505" s="159" t="s">
        <v>282</v>
      </c>
      <c r="EE505" s="159" t="s">
        <v>282</v>
      </c>
      <c r="EF505" s="159" t="s">
        <v>282</v>
      </c>
      <c r="EG505" s="159" t="s">
        <v>282</v>
      </c>
      <c r="EH505" s="159" t="s">
        <v>282</v>
      </c>
      <c r="EI505" s="159" t="s">
        <v>282</v>
      </c>
      <c r="EJ505" s="159" t="s">
        <v>282</v>
      </c>
      <c r="EK505" s="159" t="s">
        <v>282</v>
      </c>
      <c r="EL505" s="159" t="s">
        <v>282</v>
      </c>
      <c r="EM505" s="159" t="s">
        <v>282</v>
      </c>
      <c r="EN505" s="159" t="s">
        <v>282</v>
      </c>
      <c r="EO505" s="159" t="s">
        <v>282</v>
      </c>
      <c r="EP505" s="159" t="s">
        <v>282</v>
      </c>
      <c r="EQ505" s="159" t="s">
        <v>282</v>
      </c>
      <c r="ER505" s="159" t="s">
        <v>282</v>
      </c>
      <c r="ES505" s="159" t="s">
        <v>282</v>
      </c>
      <c r="ET505" s="159" t="s">
        <v>282</v>
      </c>
      <c r="EU505" s="159" t="s">
        <v>282</v>
      </c>
      <c r="EV505" s="159" t="s">
        <v>282</v>
      </c>
      <c r="EW505" s="159" t="s">
        <v>282</v>
      </c>
      <c r="EX505" s="159" t="s">
        <v>282</v>
      </c>
      <c r="EY505" s="159" t="s">
        <v>282</v>
      </c>
      <c r="EZ505" s="159" t="s">
        <v>282</v>
      </c>
      <c r="FA505" s="159" t="s">
        <v>282</v>
      </c>
      <c r="FB505" s="159" t="s">
        <v>282</v>
      </c>
      <c r="FC505" s="159" t="s">
        <v>282</v>
      </c>
      <c r="FD505" s="159" t="s">
        <v>282</v>
      </c>
      <c r="FE505" s="159" t="s">
        <v>282</v>
      </c>
      <c r="FF505" s="159" t="s">
        <v>282</v>
      </c>
      <c r="FG505" s="159" t="s">
        <v>282</v>
      </c>
      <c r="FH505" s="159" t="s">
        <v>282</v>
      </c>
      <c r="FI505" s="159" t="s">
        <v>282</v>
      </c>
      <c r="FJ505" s="159" t="s">
        <v>282</v>
      </c>
      <c r="FK505" s="159" t="s">
        <v>282</v>
      </c>
      <c r="FL505" s="159" t="s">
        <v>282</v>
      </c>
      <c r="FM505" s="159" t="s">
        <v>282</v>
      </c>
      <c r="FN505" s="159" t="s">
        <v>282</v>
      </c>
      <c r="FO505" s="159" t="s">
        <v>282</v>
      </c>
      <c r="FP505" s="159" t="s">
        <v>282</v>
      </c>
      <c r="FQ505" s="159" t="s">
        <v>282</v>
      </c>
      <c r="FR505" s="159" t="s">
        <v>282</v>
      </c>
      <c r="FS505" s="159" t="s">
        <v>282</v>
      </c>
      <c r="FT505" s="159" t="s">
        <v>282</v>
      </c>
    </row>
    <row r="506" spans="1:176" x14ac:dyDescent="0.25">
      <c r="A506" s="212" t="s">
        <v>10070</v>
      </c>
      <c r="B506" s="159" t="s">
        <v>13842</v>
      </c>
      <c r="C506" s="66" t="str">
        <f>IF(ISNUMBER(Severity!H507)=FALSE,Severity!F507,IF(Severity!H507&gt;=0.5,"YES","NO"))</f>
        <v>YES</v>
      </c>
      <c r="D506" s="66" t="str">
        <f>IF(ISNUMBER(Severity!I507)=FALSE,Severity!G507,IF(Severity!I507&gt;0.5,"YES","NO"))</f>
        <v>NO</v>
      </c>
      <c r="E506" s="159">
        <v>8</v>
      </c>
      <c r="F506" s="159">
        <v>2</v>
      </c>
      <c r="G506" s="212" t="s">
        <v>17966</v>
      </c>
      <c r="H506" s="159" t="s">
        <v>183</v>
      </c>
      <c r="I506" s="159" t="s">
        <v>282</v>
      </c>
      <c r="J506" s="159">
        <v>2</v>
      </c>
      <c r="K506" s="159" t="s">
        <v>743</v>
      </c>
      <c r="L506" s="159">
        <v>21</v>
      </c>
      <c r="M506" s="159">
        <v>9</v>
      </c>
      <c r="N506" s="159">
        <v>11</v>
      </c>
      <c r="O506" s="159" t="s">
        <v>282</v>
      </c>
      <c r="P506" s="159" t="s">
        <v>282</v>
      </c>
      <c r="Q506" s="159" t="s">
        <v>282</v>
      </c>
      <c r="R506" s="159" t="s">
        <v>282</v>
      </c>
      <c r="S506" s="159" t="s">
        <v>743</v>
      </c>
      <c r="T506" s="159">
        <v>21</v>
      </c>
      <c r="U506" s="159">
        <v>22.8</v>
      </c>
      <c r="V506" s="159">
        <v>3.5</v>
      </c>
      <c r="W506" s="159">
        <v>16</v>
      </c>
      <c r="X506" s="159" t="s">
        <v>282</v>
      </c>
      <c r="Y506" s="159" t="s">
        <v>282</v>
      </c>
      <c r="Z506" s="159" t="s">
        <v>282</v>
      </c>
      <c r="AA506" s="159" t="s">
        <v>282</v>
      </c>
      <c r="AB506" s="159" t="s">
        <v>282</v>
      </c>
      <c r="AC506" s="159" t="s">
        <v>282</v>
      </c>
      <c r="AD506" s="159" t="s">
        <v>282</v>
      </c>
      <c r="AE506" s="159" t="s">
        <v>282</v>
      </c>
      <c r="AF506" s="159" t="s">
        <v>282</v>
      </c>
      <c r="AG506" s="159" t="s">
        <v>282</v>
      </c>
      <c r="AH506" s="159" t="s">
        <v>282</v>
      </c>
      <c r="AI506" s="159" t="s">
        <v>282</v>
      </c>
      <c r="AJ506" s="159">
        <v>-16.100000000000001</v>
      </c>
      <c r="AK506" s="159">
        <v>4.07</v>
      </c>
      <c r="AL506" s="159">
        <v>14</v>
      </c>
      <c r="AM506" s="159">
        <v>16</v>
      </c>
      <c r="AN506" s="159">
        <v>14</v>
      </c>
      <c r="AO506" s="212" t="s">
        <v>17967</v>
      </c>
      <c r="AP506" s="159" t="s">
        <v>183</v>
      </c>
      <c r="AQ506" s="159" t="s">
        <v>282</v>
      </c>
      <c r="AR506" s="159">
        <v>2</v>
      </c>
      <c r="AS506" s="159" t="s">
        <v>743</v>
      </c>
      <c r="AT506" s="159">
        <v>21</v>
      </c>
      <c r="AU506" s="159">
        <v>3</v>
      </c>
      <c r="AV506" s="159">
        <v>11</v>
      </c>
      <c r="AW506" s="159" t="s">
        <v>282</v>
      </c>
      <c r="AX506" s="159" t="s">
        <v>282</v>
      </c>
      <c r="AY506" s="159" t="s">
        <v>282</v>
      </c>
      <c r="AZ506" s="159" t="s">
        <v>282</v>
      </c>
      <c r="BA506" s="159" t="s">
        <v>743</v>
      </c>
      <c r="BB506" s="159">
        <v>21</v>
      </c>
      <c r="BC506" s="159">
        <v>21.2</v>
      </c>
      <c r="BD506" s="159">
        <v>6.6</v>
      </c>
      <c r="BE506" s="159">
        <v>14</v>
      </c>
      <c r="BF506" s="159" t="s">
        <v>282</v>
      </c>
      <c r="BG506" s="159" t="s">
        <v>282</v>
      </c>
      <c r="BH506" s="159" t="s">
        <v>282</v>
      </c>
      <c r="BI506" s="159" t="s">
        <v>282</v>
      </c>
      <c r="BJ506" s="159" t="s">
        <v>282</v>
      </c>
      <c r="BK506" s="159" t="s">
        <v>282</v>
      </c>
      <c r="BL506" s="159" t="s">
        <v>282</v>
      </c>
      <c r="BM506" s="159" t="s">
        <v>282</v>
      </c>
      <c r="BN506" s="159" t="s">
        <v>282</v>
      </c>
      <c r="BO506" s="159" t="s">
        <v>282</v>
      </c>
      <c r="BP506" s="159" t="s">
        <v>282</v>
      </c>
      <c r="BQ506" s="159" t="s">
        <v>282</v>
      </c>
      <c r="BR506" s="159">
        <v>-6.8</v>
      </c>
      <c r="BS506" s="159">
        <v>7.71</v>
      </c>
      <c r="BT506" s="159">
        <v>12</v>
      </c>
      <c r="BU506" s="159">
        <v>14</v>
      </c>
      <c r="BV506" s="159">
        <v>12</v>
      </c>
      <c r="BW506" s="159" t="s">
        <v>282</v>
      </c>
      <c r="BX506" s="159" t="s">
        <v>282</v>
      </c>
      <c r="BY506" s="159" t="s">
        <v>282</v>
      </c>
      <c r="BZ506" s="159" t="s">
        <v>282</v>
      </c>
      <c r="CA506" s="159" t="s">
        <v>282</v>
      </c>
      <c r="CB506" s="159" t="s">
        <v>282</v>
      </c>
      <c r="CC506" s="159" t="s">
        <v>282</v>
      </c>
      <c r="CD506" s="159" t="s">
        <v>282</v>
      </c>
      <c r="CE506" s="159" t="s">
        <v>282</v>
      </c>
      <c r="CF506" s="159" t="s">
        <v>282</v>
      </c>
      <c r="CG506" s="159" t="s">
        <v>282</v>
      </c>
      <c r="CH506" s="159" t="s">
        <v>282</v>
      </c>
      <c r="CI506" s="159" t="s">
        <v>282</v>
      </c>
      <c r="CJ506" s="159" t="s">
        <v>282</v>
      </c>
      <c r="CK506" s="159" t="s">
        <v>282</v>
      </c>
      <c r="CL506" s="159" t="s">
        <v>282</v>
      </c>
      <c r="CM506" s="159" t="s">
        <v>282</v>
      </c>
      <c r="CN506" s="159" t="s">
        <v>282</v>
      </c>
      <c r="CO506" s="159" t="s">
        <v>282</v>
      </c>
      <c r="CP506" s="159" t="s">
        <v>282</v>
      </c>
      <c r="CQ506" s="159" t="s">
        <v>282</v>
      </c>
      <c r="CR506" s="159" t="s">
        <v>282</v>
      </c>
      <c r="CS506" s="159" t="s">
        <v>282</v>
      </c>
      <c r="CT506" s="159" t="s">
        <v>282</v>
      </c>
      <c r="CU506" s="159" t="s">
        <v>282</v>
      </c>
      <c r="CV506" s="159" t="s">
        <v>282</v>
      </c>
      <c r="CW506" s="159" t="s">
        <v>282</v>
      </c>
      <c r="CX506" s="159" t="s">
        <v>282</v>
      </c>
      <c r="CY506" s="159" t="s">
        <v>282</v>
      </c>
      <c r="CZ506" s="159" t="s">
        <v>282</v>
      </c>
      <c r="DA506" s="159" t="s">
        <v>282</v>
      </c>
      <c r="DB506" s="159" t="s">
        <v>282</v>
      </c>
      <c r="DC506" s="159" t="s">
        <v>282</v>
      </c>
      <c r="DD506" s="159" t="s">
        <v>282</v>
      </c>
      <c r="DE506" s="159" t="s">
        <v>282</v>
      </c>
      <c r="DF506" s="159" t="s">
        <v>282</v>
      </c>
      <c r="DG506" s="159" t="s">
        <v>282</v>
      </c>
      <c r="DH506" s="159" t="s">
        <v>282</v>
      </c>
      <c r="DI506" s="159" t="s">
        <v>282</v>
      </c>
      <c r="DJ506" s="159" t="s">
        <v>282</v>
      </c>
      <c r="DK506" s="159" t="s">
        <v>282</v>
      </c>
      <c r="DL506" s="159" t="s">
        <v>282</v>
      </c>
      <c r="DM506" s="159" t="s">
        <v>282</v>
      </c>
      <c r="DN506" s="159" t="s">
        <v>282</v>
      </c>
      <c r="DO506" s="159" t="s">
        <v>282</v>
      </c>
      <c r="DP506" s="159" t="s">
        <v>282</v>
      </c>
      <c r="DQ506" s="159" t="s">
        <v>282</v>
      </c>
      <c r="DR506" s="159" t="s">
        <v>282</v>
      </c>
      <c r="DS506" s="159" t="s">
        <v>282</v>
      </c>
      <c r="DT506" s="159" t="s">
        <v>282</v>
      </c>
      <c r="DU506" s="159" t="s">
        <v>282</v>
      </c>
      <c r="DV506" s="159" t="s">
        <v>282</v>
      </c>
      <c r="DW506" s="159" t="s">
        <v>282</v>
      </c>
      <c r="DX506" s="159" t="s">
        <v>282</v>
      </c>
      <c r="DY506" s="159" t="s">
        <v>282</v>
      </c>
      <c r="DZ506" s="159" t="s">
        <v>282</v>
      </c>
      <c r="EA506" s="159" t="s">
        <v>282</v>
      </c>
      <c r="EB506" s="159" t="s">
        <v>282</v>
      </c>
      <c r="EC506" s="159" t="s">
        <v>282</v>
      </c>
      <c r="ED506" s="159" t="s">
        <v>282</v>
      </c>
      <c r="EE506" s="159" t="s">
        <v>282</v>
      </c>
      <c r="EF506" s="159" t="s">
        <v>282</v>
      </c>
      <c r="EG506" s="159" t="s">
        <v>282</v>
      </c>
      <c r="EH506" s="159" t="s">
        <v>282</v>
      </c>
      <c r="EI506" s="159" t="s">
        <v>282</v>
      </c>
      <c r="EJ506" s="159" t="s">
        <v>282</v>
      </c>
      <c r="EK506" s="159" t="s">
        <v>282</v>
      </c>
      <c r="EL506" s="159" t="s">
        <v>282</v>
      </c>
      <c r="EM506" s="159" t="s">
        <v>282</v>
      </c>
      <c r="EN506" s="159" t="s">
        <v>282</v>
      </c>
      <c r="EO506" s="159" t="s">
        <v>282</v>
      </c>
      <c r="EP506" s="159" t="s">
        <v>282</v>
      </c>
      <c r="EQ506" s="159" t="s">
        <v>282</v>
      </c>
      <c r="ER506" s="159" t="s">
        <v>282</v>
      </c>
      <c r="ES506" s="159" t="s">
        <v>282</v>
      </c>
      <c r="ET506" s="159" t="s">
        <v>282</v>
      </c>
      <c r="EU506" s="159" t="s">
        <v>282</v>
      </c>
      <c r="EV506" s="159" t="s">
        <v>282</v>
      </c>
      <c r="EW506" s="159" t="s">
        <v>282</v>
      </c>
      <c r="EX506" s="159" t="s">
        <v>282</v>
      </c>
      <c r="EY506" s="159" t="s">
        <v>282</v>
      </c>
      <c r="EZ506" s="159" t="s">
        <v>282</v>
      </c>
      <c r="FA506" s="159" t="s">
        <v>282</v>
      </c>
      <c r="FB506" s="159" t="s">
        <v>282</v>
      </c>
      <c r="FC506" s="159" t="s">
        <v>282</v>
      </c>
      <c r="FD506" s="159" t="s">
        <v>282</v>
      </c>
      <c r="FE506" s="159" t="s">
        <v>282</v>
      </c>
      <c r="FF506" s="159" t="s">
        <v>282</v>
      </c>
      <c r="FG506" s="159" t="s">
        <v>282</v>
      </c>
      <c r="FH506" s="159" t="s">
        <v>282</v>
      </c>
      <c r="FI506" s="159" t="s">
        <v>282</v>
      </c>
      <c r="FJ506" s="159" t="s">
        <v>282</v>
      </c>
      <c r="FK506" s="159" t="s">
        <v>282</v>
      </c>
      <c r="FL506" s="159" t="s">
        <v>282</v>
      </c>
      <c r="FM506" s="159" t="s">
        <v>282</v>
      </c>
      <c r="FN506" s="159" t="s">
        <v>282</v>
      </c>
      <c r="FO506" s="159" t="s">
        <v>282</v>
      </c>
      <c r="FP506" s="159" t="s">
        <v>282</v>
      </c>
      <c r="FQ506" s="159" t="s">
        <v>282</v>
      </c>
      <c r="FR506" s="159" t="s">
        <v>282</v>
      </c>
      <c r="FS506" s="159" t="s">
        <v>282</v>
      </c>
      <c r="FT506" s="159" t="s">
        <v>282</v>
      </c>
    </row>
    <row r="507" spans="1:176" x14ac:dyDescent="0.25">
      <c r="A507" s="212" t="s">
        <v>7077</v>
      </c>
      <c r="B507" s="159" t="s">
        <v>282</v>
      </c>
      <c r="C507" s="66" t="str">
        <f>IF(ISNUMBER(Severity!H508)=FALSE,Severity!F508,IF(Severity!H508&gt;=0.5,"YES","NO"))</f>
        <v>YES</v>
      </c>
      <c r="D507" s="66" t="str">
        <f>IF(ISNUMBER(Severity!I508)=FALSE,Severity!G508,IF(Severity!I508&gt;0.5,"YES","NO"))</f>
        <v>NO</v>
      </c>
      <c r="E507" s="159">
        <v>8</v>
      </c>
      <c r="F507" s="159">
        <v>2</v>
      </c>
      <c r="G507" s="212" t="s">
        <v>17966</v>
      </c>
      <c r="H507" s="159" t="s">
        <v>183</v>
      </c>
      <c r="I507" s="159" t="s">
        <v>282</v>
      </c>
      <c r="J507" s="159">
        <v>3</v>
      </c>
      <c r="K507" s="159" t="s">
        <v>299</v>
      </c>
      <c r="L507" s="159">
        <v>17</v>
      </c>
      <c r="M507" s="159">
        <v>14</v>
      </c>
      <c r="N507" s="159">
        <v>7</v>
      </c>
      <c r="O507" s="159" t="s">
        <v>299</v>
      </c>
      <c r="P507" s="159">
        <v>17</v>
      </c>
      <c r="Q507" s="159">
        <v>18</v>
      </c>
      <c r="R507" s="159">
        <v>50</v>
      </c>
      <c r="S507" s="159" t="s">
        <v>299</v>
      </c>
      <c r="T507" s="159">
        <v>17</v>
      </c>
      <c r="U507" s="159">
        <v>21.02</v>
      </c>
      <c r="V507" s="159">
        <v>3.51</v>
      </c>
      <c r="W507" s="159">
        <v>25</v>
      </c>
      <c r="X507" s="159">
        <v>20.98</v>
      </c>
      <c r="Y507" s="159">
        <v>3.62</v>
      </c>
      <c r="Z507" s="159">
        <v>22</v>
      </c>
      <c r="AA507" s="159">
        <v>9.2799999999999994</v>
      </c>
      <c r="AB507" s="159">
        <v>6.55</v>
      </c>
      <c r="AC507" s="159">
        <v>25</v>
      </c>
      <c r="AD507" s="159">
        <v>7.64</v>
      </c>
      <c r="AE507" s="159">
        <v>4.9400000000000004</v>
      </c>
      <c r="AF507" s="159">
        <v>22</v>
      </c>
      <c r="AG507" s="159" t="s">
        <v>282</v>
      </c>
      <c r="AH507" s="159" t="s">
        <v>282</v>
      </c>
      <c r="AI507" s="159" t="s">
        <v>282</v>
      </c>
      <c r="AJ507" s="159" t="s">
        <v>282</v>
      </c>
      <c r="AK507" s="159" t="s">
        <v>282</v>
      </c>
      <c r="AL507" s="159" t="s">
        <v>282</v>
      </c>
      <c r="AM507" s="159">
        <v>25</v>
      </c>
      <c r="AN507" s="159">
        <v>22</v>
      </c>
      <c r="AO507" s="212" t="s">
        <v>17967</v>
      </c>
      <c r="AP507" s="159" t="s">
        <v>183</v>
      </c>
      <c r="AQ507" s="159" t="s">
        <v>282</v>
      </c>
      <c r="AR507" s="159">
        <v>1</v>
      </c>
      <c r="AS507" s="159" t="s">
        <v>299</v>
      </c>
      <c r="AT507" s="159">
        <v>17</v>
      </c>
      <c r="AU507" s="159">
        <v>1</v>
      </c>
      <c r="AV507" s="159">
        <v>7</v>
      </c>
      <c r="AW507" s="159" t="s">
        <v>299</v>
      </c>
      <c r="AX507" s="159">
        <v>17</v>
      </c>
      <c r="AY507" s="159">
        <v>4</v>
      </c>
      <c r="AZ507" s="159">
        <v>50</v>
      </c>
      <c r="BA507" s="159" t="s">
        <v>299</v>
      </c>
      <c r="BB507" s="159">
        <v>17</v>
      </c>
      <c r="BC507" s="159">
        <v>21.05</v>
      </c>
      <c r="BD507" s="159">
        <v>3.65</v>
      </c>
      <c r="BE507" s="159">
        <v>22</v>
      </c>
      <c r="BF507" s="159">
        <v>20.71</v>
      </c>
      <c r="BG507" s="159">
        <v>3.38</v>
      </c>
      <c r="BH507" s="159">
        <v>21</v>
      </c>
      <c r="BI507" s="159">
        <v>14.14</v>
      </c>
      <c r="BJ507" s="159">
        <v>4.78</v>
      </c>
      <c r="BK507" s="159">
        <v>22</v>
      </c>
      <c r="BL507" s="159">
        <v>13.48</v>
      </c>
      <c r="BM507" s="159">
        <v>3.74</v>
      </c>
      <c r="BN507" s="159">
        <v>21</v>
      </c>
      <c r="BO507" s="159" t="s">
        <v>282</v>
      </c>
      <c r="BP507" s="159" t="s">
        <v>282</v>
      </c>
      <c r="BQ507" s="159" t="s">
        <v>282</v>
      </c>
      <c r="BR507" s="159" t="s">
        <v>282</v>
      </c>
      <c r="BS507" s="159" t="s">
        <v>282</v>
      </c>
      <c r="BT507" s="159" t="s">
        <v>282</v>
      </c>
      <c r="BU507" s="159">
        <v>22</v>
      </c>
      <c r="BV507" s="159">
        <v>21</v>
      </c>
      <c r="BW507" s="159" t="s">
        <v>282</v>
      </c>
      <c r="BX507" s="159" t="s">
        <v>282</v>
      </c>
      <c r="BY507" s="159" t="s">
        <v>282</v>
      </c>
      <c r="BZ507" s="159" t="s">
        <v>282</v>
      </c>
      <c r="CA507" s="159" t="s">
        <v>282</v>
      </c>
      <c r="CB507" s="159" t="s">
        <v>282</v>
      </c>
      <c r="CC507" s="159" t="s">
        <v>282</v>
      </c>
      <c r="CD507" s="159" t="s">
        <v>282</v>
      </c>
      <c r="CE507" s="159" t="s">
        <v>282</v>
      </c>
      <c r="CF507" s="159" t="s">
        <v>282</v>
      </c>
      <c r="CG507" s="159" t="s">
        <v>282</v>
      </c>
      <c r="CH507" s="159" t="s">
        <v>282</v>
      </c>
      <c r="CI507" s="159" t="s">
        <v>282</v>
      </c>
      <c r="CJ507" s="159" t="s">
        <v>282</v>
      </c>
      <c r="CK507" s="159" t="s">
        <v>282</v>
      </c>
      <c r="CL507" s="159" t="s">
        <v>282</v>
      </c>
      <c r="CM507" s="159" t="s">
        <v>282</v>
      </c>
      <c r="CN507" s="159" t="s">
        <v>282</v>
      </c>
      <c r="CO507" s="159" t="s">
        <v>282</v>
      </c>
      <c r="CP507" s="159" t="s">
        <v>282</v>
      </c>
      <c r="CQ507" s="159" t="s">
        <v>282</v>
      </c>
      <c r="CR507" s="159" t="s">
        <v>282</v>
      </c>
      <c r="CS507" s="159" t="s">
        <v>282</v>
      </c>
      <c r="CT507" s="159" t="s">
        <v>282</v>
      </c>
      <c r="CU507" s="159" t="s">
        <v>282</v>
      </c>
      <c r="CV507" s="159" t="s">
        <v>282</v>
      </c>
      <c r="CW507" s="159" t="s">
        <v>282</v>
      </c>
      <c r="CX507" s="159" t="s">
        <v>282</v>
      </c>
      <c r="CY507" s="159" t="s">
        <v>282</v>
      </c>
      <c r="CZ507" s="159" t="s">
        <v>282</v>
      </c>
      <c r="DA507" s="159" t="s">
        <v>282</v>
      </c>
      <c r="DB507" s="159" t="s">
        <v>282</v>
      </c>
      <c r="DC507" s="159" t="s">
        <v>282</v>
      </c>
      <c r="DD507" s="159" t="s">
        <v>282</v>
      </c>
      <c r="DE507" s="159" t="s">
        <v>282</v>
      </c>
      <c r="DF507" s="159" t="s">
        <v>282</v>
      </c>
      <c r="DG507" s="159" t="s">
        <v>282</v>
      </c>
      <c r="DH507" s="159" t="s">
        <v>282</v>
      </c>
      <c r="DI507" s="159" t="s">
        <v>282</v>
      </c>
      <c r="DJ507" s="159" t="s">
        <v>282</v>
      </c>
      <c r="DK507" s="159" t="s">
        <v>282</v>
      </c>
      <c r="DL507" s="159" t="s">
        <v>282</v>
      </c>
      <c r="DM507" s="159" t="s">
        <v>282</v>
      </c>
      <c r="DN507" s="159" t="s">
        <v>282</v>
      </c>
      <c r="DO507" s="159" t="s">
        <v>282</v>
      </c>
      <c r="DP507" s="159" t="s">
        <v>282</v>
      </c>
      <c r="DQ507" s="159" t="s">
        <v>282</v>
      </c>
      <c r="DR507" s="159" t="s">
        <v>282</v>
      </c>
      <c r="DS507" s="159" t="s">
        <v>282</v>
      </c>
      <c r="DT507" s="159" t="s">
        <v>282</v>
      </c>
      <c r="DU507" s="159" t="s">
        <v>282</v>
      </c>
      <c r="DV507" s="159" t="s">
        <v>282</v>
      </c>
      <c r="DW507" s="159" t="s">
        <v>282</v>
      </c>
      <c r="DX507" s="159" t="s">
        <v>282</v>
      </c>
      <c r="DY507" s="159" t="s">
        <v>282</v>
      </c>
      <c r="DZ507" s="159" t="s">
        <v>282</v>
      </c>
      <c r="EA507" s="159" t="s">
        <v>282</v>
      </c>
      <c r="EB507" s="159" t="s">
        <v>282</v>
      </c>
      <c r="EC507" s="159" t="s">
        <v>282</v>
      </c>
      <c r="ED507" s="159" t="s">
        <v>282</v>
      </c>
      <c r="EE507" s="159" t="s">
        <v>282</v>
      </c>
      <c r="EF507" s="159" t="s">
        <v>282</v>
      </c>
      <c r="EG507" s="159" t="s">
        <v>282</v>
      </c>
      <c r="EH507" s="159" t="s">
        <v>282</v>
      </c>
      <c r="EI507" s="159" t="s">
        <v>282</v>
      </c>
      <c r="EJ507" s="159" t="s">
        <v>282</v>
      </c>
      <c r="EK507" s="159" t="s">
        <v>282</v>
      </c>
      <c r="EL507" s="159" t="s">
        <v>282</v>
      </c>
      <c r="EM507" s="159" t="s">
        <v>282</v>
      </c>
      <c r="EN507" s="159" t="s">
        <v>282</v>
      </c>
      <c r="EO507" s="159" t="s">
        <v>282</v>
      </c>
      <c r="EP507" s="159" t="s">
        <v>282</v>
      </c>
      <c r="EQ507" s="159" t="s">
        <v>282</v>
      </c>
      <c r="ER507" s="159" t="s">
        <v>282</v>
      </c>
      <c r="ES507" s="159" t="s">
        <v>282</v>
      </c>
      <c r="ET507" s="159" t="s">
        <v>282</v>
      </c>
      <c r="EU507" s="159" t="s">
        <v>282</v>
      </c>
      <c r="EV507" s="159" t="s">
        <v>282</v>
      </c>
      <c r="EW507" s="159" t="s">
        <v>282</v>
      </c>
      <c r="EX507" s="159" t="s">
        <v>282</v>
      </c>
      <c r="EY507" s="159" t="s">
        <v>282</v>
      </c>
      <c r="EZ507" s="159" t="s">
        <v>282</v>
      </c>
      <c r="FA507" s="159" t="s">
        <v>282</v>
      </c>
      <c r="FB507" s="159" t="s">
        <v>282</v>
      </c>
      <c r="FC507" s="159" t="s">
        <v>282</v>
      </c>
      <c r="FD507" s="159" t="s">
        <v>282</v>
      </c>
      <c r="FE507" s="159" t="s">
        <v>282</v>
      </c>
      <c r="FF507" s="159" t="s">
        <v>282</v>
      </c>
      <c r="FG507" s="159" t="s">
        <v>282</v>
      </c>
      <c r="FH507" s="159" t="s">
        <v>282</v>
      </c>
      <c r="FI507" s="159" t="s">
        <v>282</v>
      </c>
      <c r="FJ507" s="159" t="s">
        <v>282</v>
      </c>
      <c r="FK507" s="159" t="s">
        <v>282</v>
      </c>
      <c r="FL507" s="159" t="s">
        <v>282</v>
      </c>
      <c r="FM507" s="159" t="s">
        <v>282</v>
      </c>
      <c r="FN507" s="159" t="s">
        <v>282</v>
      </c>
      <c r="FO507" s="159" t="s">
        <v>282</v>
      </c>
      <c r="FP507" s="159" t="s">
        <v>282</v>
      </c>
      <c r="FQ507" s="159" t="s">
        <v>282</v>
      </c>
      <c r="FR507" s="159" t="s">
        <v>282</v>
      </c>
      <c r="FS507" s="159" t="s">
        <v>282</v>
      </c>
      <c r="FT507" s="159" t="s">
        <v>282</v>
      </c>
    </row>
    <row r="508" spans="1:176" x14ac:dyDescent="0.25">
      <c r="A508" s="66" t="s">
        <v>4552</v>
      </c>
      <c r="B508" s="66" t="s">
        <v>12350</v>
      </c>
      <c r="C508" s="66" t="str">
        <f>IF(ISNUMBER(Severity!H509)=FALSE,Severity!F509,IF(Severity!H509&gt;=0.5,"YES","NO"))</f>
        <v>YES</v>
      </c>
      <c r="D508" s="66" t="str">
        <f>IF(ISNUMBER(Severity!I509)=FALSE,Severity!G509,IF(Severity!I509&gt;0.5,"YES","NO"))</f>
        <v>NO</v>
      </c>
      <c r="E508" s="159">
        <v>16</v>
      </c>
      <c r="F508" s="159">
        <v>2</v>
      </c>
      <c r="G508" s="212" t="s">
        <v>10667</v>
      </c>
      <c r="H508" s="159" t="s">
        <v>183</v>
      </c>
      <c r="I508" s="159" t="s">
        <v>282</v>
      </c>
      <c r="J508" s="159" t="s">
        <v>282</v>
      </c>
      <c r="K508" s="159" t="s">
        <v>282</v>
      </c>
      <c r="L508" s="159" t="s">
        <v>282</v>
      </c>
      <c r="M508" s="159" t="s">
        <v>282</v>
      </c>
      <c r="N508" s="159" t="s">
        <v>282</v>
      </c>
      <c r="O508" s="159" t="s">
        <v>282</v>
      </c>
      <c r="P508" s="159" t="s">
        <v>282</v>
      </c>
      <c r="Q508" s="159" t="s">
        <v>282</v>
      </c>
      <c r="R508" s="159" t="s">
        <v>282</v>
      </c>
      <c r="S508" s="159" t="s">
        <v>299</v>
      </c>
      <c r="T508" s="159">
        <v>17</v>
      </c>
      <c r="U508" s="66" t="s">
        <v>282</v>
      </c>
      <c r="V508" s="66" t="s">
        <v>282</v>
      </c>
      <c r="W508" s="159" t="s">
        <v>282</v>
      </c>
      <c r="X508" s="66">
        <v>16.91</v>
      </c>
      <c r="Y508" s="66">
        <v>5.03</v>
      </c>
      <c r="Z508" s="66">
        <v>54</v>
      </c>
      <c r="AA508" s="159" t="s">
        <v>282</v>
      </c>
      <c r="AB508" s="159" t="s">
        <v>282</v>
      </c>
      <c r="AC508" s="159" t="s">
        <v>282</v>
      </c>
      <c r="AD508" s="66">
        <v>8.14</v>
      </c>
      <c r="AE508" s="66">
        <v>6.28</v>
      </c>
      <c r="AF508" s="66">
        <v>54</v>
      </c>
      <c r="AG508" s="159" t="s">
        <v>282</v>
      </c>
      <c r="AH508" s="159" t="s">
        <v>282</v>
      </c>
      <c r="AI508" s="159" t="s">
        <v>282</v>
      </c>
      <c r="AJ508" s="159" t="s">
        <v>282</v>
      </c>
      <c r="AK508" s="159" t="s">
        <v>282</v>
      </c>
      <c r="AL508" s="159" t="s">
        <v>282</v>
      </c>
      <c r="AM508" s="159" t="s">
        <v>282</v>
      </c>
      <c r="AN508" s="159">
        <v>49</v>
      </c>
      <c r="AO508" s="159" t="s">
        <v>811</v>
      </c>
      <c r="AP508" s="159" t="s">
        <v>10507</v>
      </c>
      <c r="AQ508" s="159" t="s">
        <v>282</v>
      </c>
      <c r="AR508" s="159" t="s">
        <v>282</v>
      </c>
      <c r="AS508" s="159" t="s">
        <v>282</v>
      </c>
      <c r="AT508" s="159" t="s">
        <v>282</v>
      </c>
      <c r="AU508" s="159" t="s">
        <v>282</v>
      </c>
      <c r="AV508" s="159" t="s">
        <v>282</v>
      </c>
      <c r="AW508" s="159" t="s">
        <v>282</v>
      </c>
      <c r="AX508" s="159" t="s">
        <v>282</v>
      </c>
      <c r="AY508" s="159" t="s">
        <v>282</v>
      </c>
      <c r="AZ508" s="159" t="s">
        <v>282</v>
      </c>
      <c r="BA508" s="159" t="s">
        <v>299</v>
      </c>
      <c r="BB508" s="159">
        <v>17</v>
      </c>
      <c r="BC508" s="66" t="s">
        <v>282</v>
      </c>
      <c r="BD508" s="66" t="s">
        <v>282</v>
      </c>
      <c r="BE508" s="159" t="s">
        <v>282</v>
      </c>
      <c r="BF508" s="66">
        <v>16.420000000000002</v>
      </c>
      <c r="BG508" s="66">
        <v>5.33</v>
      </c>
      <c r="BH508" s="66">
        <v>50</v>
      </c>
      <c r="BI508" s="159" t="s">
        <v>282</v>
      </c>
      <c r="BJ508" s="159" t="s">
        <v>282</v>
      </c>
      <c r="BK508" s="159" t="s">
        <v>282</v>
      </c>
      <c r="BL508" s="66">
        <v>8.19</v>
      </c>
      <c r="BM508" s="66">
        <v>6.08</v>
      </c>
      <c r="BN508" s="66">
        <v>50</v>
      </c>
      <c r="BO508" s="159" t="s">
        <v>282</v>
      </c>
      <c r="BP508" s="159" t="s">
        <v>282</v>
      </c>
      <c r="BQ508" s="159" t="s">
        <v>282</v>
      </c>
      <c r="BR508" s="159" t="s">
        <v>282</v>
      </c>
      <c r="BS508" s="159" t="s">
        <v>282</v>
      </c>
      <c r="BT508" s="159" t="s">
        <v>282</v>
      </c>
      <c r="BU508" s="159" t="s">
        <v>282</v>
      </c>
      <c r="BV508" s="159">
        <v>43</v>
      </c>
      <c r="BW508" s="159" t="s">
        <v>282</v>
      </c>
      <c r="BX508" s="159" t="s">
        <v>282</v>
      </c>
      <c r="BY508" s="159" t="s">
        <v>282</v>
      </c>
      <c r="BZ508" s="159" t="s">
        <v>282</v>
      </c>
      <c r="CA508" s="159" t="s">
        <v>282</v>
      </c>
      <c r="CB508" s="159" t="s">
        <v>282</v>
      </c>
      <c r="CC508" s="159" t="s">
        <v>282</v>
      </c>
      <c r="CD508" s="159" t="s">
        <v>282</v>
      </c>
      <c r="CE508" s="159" t="s">
        <v>282</v>
      </c>
      <c r="CF508" s="159" t="s">
        <v>282</v>
      </c>
      <c r="CG508" s="159" t="s">
        <v>282</v>
      </c>
      <c r="CH508" s="159" t="s">
        <v>282</v>
      </c>
      <c r="CI508" s="159" t="s">
        <v>282</v>
      </c>
      <c r="CJ508" s="159" t="s">
        <v>282</v>
      </c>
      <c r="CK508" s="159" t="s">
        <v>282</v>
      </c>
      <c r="CL508" s="159" t="s">
        <v>282</v>
      </c>
      <c r="CM508" s="159" t="s">
        <v>282</v>
      </c>
      <c r="CN508" s="159" t="s">
        <v>282</v>
      </c>
      <c r="CO508" s="159" t="s">
        <v>282</v>
      </c>
      <c r="CP508" s="159" t="s">
        <v>282</v>
      </c>
      <c r="CQ508" s="159" t="s">
        <v>282</v>
      </c>
      <c r="CR508" s="159" t="s">
        <v>282</v>
      </c>
      <c r="CS508" s="159" t="s">
        <v>282</v>
      </c>
      <c r="CT508" s="159" t="s">
        <v>282</v>
      </c>
      <c r="CU508" s="159" t="s">
        <v>282</v>
      </c>
      <c r="CV508" s="159" t="s">
        <v>282</v>
      </c>
      <c r="CW508" s="159" t="s">
        <v>282</v>
      </c>
      <c r="CX508" s="159" t="s">
        <v>282</v>
      </c>
      <c r="CY508" s="159" t="s">
        <v>282</v>
      </c>
      <c r="CZ508" s="159" t="s">
        <v>282</v>
      </c>
      <c r="DA508" s="159" t="s">
        <v>282</v>
      </c>
      <c r="DB508" s="159" t="s">
        <v>282</v>
      </c>
      <c r="DC508" s="159" t="s">
        <v>282</v>
      </c>
      <c r="DD508" s="159" t="s">
        <v>282</v>
      </c>
      <c r="DE508" s="159" t="s">
        <v>282</v>
      </c>
      <c r="DF508" s="159" t="s">
        <v>282</v>
      </c>
      <c r="DG508" s="159" t="s">
        <v>282</v>
      </c>
      <c r="DH508" s="159" t="s">
        <v>282</v>
      </c>
      <c r="DI508" s="159" t="s">
        <v>282</v>
      </c>
      <c r="DJ508" s="159" t="s">
        <v>282</v>
      </c>
      <c r="DK508" s="159" t="s">
        <v>282</v>
      </c>
      <c r="DL508" s="159" t="s">
        <v>282</v>
      </c>
      <c r="DM508" s="159" t="s">
        <v>282</v>
      </c>
      <c r="DN508" s="159" t="s">
        <v>282</v>
      </c>
      <c r="DO508" s="159" t="s">
        <v>282</v>
      </c>
      <c r="DP508" s="159" t="s">
        <v>282</v>
      </c>
      <c r="DQ508" s="159" t="s">
        <v>282</v>
      </c>
      <c r="DR508" s="159" t="s">
        <v>282</v>
      </c>
      <c r="DS508" s="159" t="s">
        <v>282</v>
      </c>
      <c r="DT508" s="159" t="s">
        <v>282</v>
      </c>
      <c r="DU508" s="159" t="s">
        <v>282</v>
      </c>
      <c r="DV508" s="159" t="s">
        <v>282</v>
      </c>
      <c r="DW508" s="159" t="s">
        <v>282</v>
      </c>
      <c r="DX508" s="159" t="s">
        <v>282</v>
      </c>
      <c r="DY508" s="159" t="s">
        <v>282</v>
      </c>
      <c r="DZ508" s="159" t="s">
        <v>282</v>
      </c>
      <c r="EA508" s="159" t="s">
        <v>282</v>
      </c>
      <c r="EB508" s="159" t="s">
        <v>282</v>
      </c>
      <c r="EC508" s="159" t="s">
        <v>282</v>
      </c>
      <c r="ED508" s="159" t="s">
        <v>282</v>
      </c>
      <c r="EE508" s="159" t="s">
        <v>282</v>
      </c>
      <c r="EF508" s="159" t="s">
        <v>282</v>
      </c>
      <c r="EG508" s="159" t="s">
        <v>282</v>
      </c>
      <c r="EH508" s="159" t="s">
        <v>282</v>
      </c>
      <c r="EI508" s="159" t="s">
        <v>282</v>
      </c>
      <c r="EJ508" s="159" t="s">
        <v>282</v>
      </c>
      <c r="EK508" s="159" t="s">
        <v>282</v>
      </c>
      <c r="EL508" s="159" t="s">
        <v>282</v>
      </c>
      <c r="EM508" s="159" t="s">
        <v>282</v>
      </c>
      <c r="EN508" s="159" t="s">
        <v>282</v>
      </c>
      <c r="EO508" s="159" t="s">
        <v>282</v>
      </c>
      <c r="EP508" s="159" t="s">
        <v>282</v>
      </c>
      <c r="EQ508" s="159" t="s">
        <v>282</v>
      </c>
      <c r="ER508" s="159" t="s">
        <v>282</v>
      </c>
      <c r="ES508" s="159" t="s">
        <v>282</v>
      </c>
      <c r="ET508" s="159" t="s">
        <v>282</v>
      </c>
      <c r="EU508" s="159" t="s">
        <v>282</v>
      </c>
      <c r="EV508" s="159" t="s">
        <v>282</v>
      </c>
      <c r="EW508" s="159" t="s">
        <v>282</v>
      </c>
      <c r="EX508" s="159" t="s">
        <v>282</v>
      </c>
      <c r="EY508" s="159" t="s">
        <v>282</v>
      </c>
      <c r="EZ508" s="159" t="s">
        <v>282</v>
      </c>
      <c r="FA508" s="159" t="s">
        <v>282</v>
      </c>
      <c r="FB508" s="159" t="s">
        <v>282</v>
      </c>
      <c r="FC508" s="159" t="s">
        <v>282</v>
      </c>
      <c r="FD508" s="159" t="s">
        <v>282</v>
      </c>
      <c r="FE508" s="159" t="s">
        <v>282</v>
      </c>
      <c r="FF508" s="159" t="s">
        <v>282</v>
      </c>
      <c r="FG508" s="159" t="s">
        <v>282</v>
      </c>
      <c r="FH508" s="159" t="s">
        <v>282</v>
      </c>
      <c r="FI508" s="159" t="s">
        <v>282</v>
      </c>
      <c r="FJ508" s="159" t="s">
        <v>282</v>
      </c>
      <c r="FK508" s="159" t="s">
        <v>282</v>
      </c>
      <c r="FL508" s="159" t="s">
        <v>282</v>
      </c>
      <c r="FM508" s="159" t="s">
        <v>282</v>
      </c>
      <c r="FN508" s="159" t="s">
        <v>282</v>
      </c>
      <c r="FO508" s="159" t="s">
        <v>282</v>
      </c>
      <c r="FP508" s="159" t="s">
        <v>282</v>
      </c>
      <c r="FQ508" s="159" t="s">
        <v>282</v>
      </c>
      <c r="FR508" s="159" t="s">
        <v>282</v>
      </c>
      <c r="FS508" s="159" t="s">
        <v>282</v>
      </c>
      <c r="FT508" s="159" t="s">
        <v>282</v>
      </c>
    </row>
    <row r="509" spans="1:176" x14ac:dyDescent="0.25">
      <c r="A509" s="212" t="s">
        <v>3554</v>
      </c>
      <c r="B509" s="159" t="s">
        <v>14990</v>
      </c>
      <c r="C509" s="66" t="str">
        <f>IF(ISNUMBER(Severity!H510)=FALSE,Severity!F510,IF(Severity!H510&gt;=0.5,"YES","NO"))</f>
        <v>NO</v>
      </c>
      <c r="D509" s="66" t="str">
        <f>IF(ISNUMBER(Severity!I510)=FALSE,Severity!G510,IF(Severity!I510&gt;0.5,"YES","NO"))</f>
        <v>YES</v>
      </c>
      <c r="E509" s="159">
        <v>6</v>
      </c>
      <c r="F509" s="159">
        <v>2</v>
      </c>
      <c r="G509" s="212" t="s">
        <v>252</v>
      </c>
      <c r="H509" s="159" t="s">
        <v>10507</v>
      </c>
      <c r="I509" s="159">
        <v>0</v>
      </c>
      <c r="J509" s="159">
        <v>3</v>
      </c>
      <c r="K509" s="159" t="s">
        <v>282</v>
      </c>
      <c r="L509" s="159" t="s">
        <v>282</v>
      </c>
      <c r="M509" s="159" t="s">
        <v>282</v>
      </c>
      <c r="N509" s="159" t="s">
        <v>282</v>
      </c>
      <c r="O509" s="159" t="s">
        <v>10840</v>
      </c>
      <c r="P509" s="159">
        <v>1</v>
      </c>
      <c r="Q509" s="159">
        <v>17</v>
      </c>
      <c r="R509" s="159" t="s">
        <v>10841</v>
      </c>
      <c r="S509" s="159" t="s">
        <v>299</v>
      </c>
      <c r="T509" s="159">
        <v>21</v>
      </c>
      <c r="U509" s="66" t="s">
        <v>282</v>
      </c>
      <c r="V509" s="66" t="s">
        <v>282</v>
      </c>
      <c r="W509" s="159" t="s">
        <v>282</v>
      </c>
      <c r="X509" s="159">
        <v>14.3</v>
      </c>
      <c r="Y509" s="66" t="s">
        <v>282</v>
      </c>
      <c r="Z509" s="159">
        <v>34</v>
      </c>
      <c r="AA509" s="159" t="s">
        <v>282</v>
      </c>
      <c r="AB509" s="159" t="s">
        <v>282</v>
      </c>
      <c r="AC509" s="159" t="s">
        <v>282</v>
      </c>
      <c r="AD509" s="66">
        <v>10</v>
      </c>
      <c r="AE509" s="159" t="s">
        <v>282</v>
      </c>
      <c r="AF509" s="66">
        <v>33</v>
      </c>
      <c r="AG509" s="159" t="s">
        <v>282</v>
      </c>
      <c r="AH509" s="159" t="s">
        <v>282</v>
      </c>
      <c r="AI509" s="159" t="s">
        <v>282</v>
      </c>
      <c r="AJ509" s="159" t="s">
        <v>282</v>
      </c>
      <c r="AK509" s="159" t="s">
        <v>282</v>
      </c>
      <c r="AL509" s="159" t="s">
        <v>282</v>
      </c>
      <c r="AM509" s="66">
        <v>37</v>
      </c>
      <c r="AN509" s="159">
        <v>34</v>
      </c>
      <c r="AO509" s="159" t="s">
        <v>790</v>
      </c>
      <c r="AP509" s="159" t="s">
        <v>10507</v>
      </c>
      <c r="AQ509" s="159">
        <v>2</v>
      </c>
      <c r="AR509" s="159">
        <v>8</v>
      </c>
      <c r="AS509" s="159" t="s">
        <v>282</v>
      </c>
      <c r="AT509" s="159" t="s">
        <v>282</v>
      </c>
      <c r="AU509" s="159" t="s">
        <v>282</v>
      </c>
      <c r="AV509" s="159" t="s">
        <v>282</v>
      </c>
      <c r="AW509" s="159" t="s">
        <v>10840</v>
      </c>
      <c r="AX509" s="159">
        <v>1</v>
      </c>
      <c r="AY509" s="159">
        <v>5</v>
      </c>
      <c r="AZ509" s="159" t="s">
        <v>10841</v>
      </c>
      <c r="BA509" s="159" t="s">
        <v>299</v>
      </c>
      <c r="BB509" s="159">
        <v>21</v>
      </c>
      <c r="BC509" s="66" t="s">
        <v>282</v>
      </c>
      <c r="BD509" s="66" t="s">
        <v>282</v>
      </c>
      <c r="BE509" s="159" t="s">
        <v>282</v>
      </c>
      <c r="BF509" s="159">
        <v>13.6</v>
      </c>
      <c r="BG509" s="66" t="s">
        <v>282</v>
      </c>
      <c r="BH509" s="159">
        <v>26</v>
      </c>
      <c r="BI509" s="159" t="s">
        <v>282</v>
      </c>
      <c r="BJ509" s="159" t="s">
        <v>282</v>
      </c>
      <c r="BK509" s="159" t="s">
        <v>282</v>
      </c>
      <c r="BL509" s="159">
        <v>12</v>
      </c>
      <c r="BM509" s="159" t="s">
        <v>282</v>
      </c>
      <c r="BN509" s="159">
        <v>25</v>
      </c>
      <c r="BO509" s="159" t="s">
        <v>282</v>
      </c>
      <c r="BP509" s="159" t="s">
        <v>282</v>
      </c>
      <c r="BQ509" s="159" t="s">
        <v>282</v>
      </c>
      <c r="BR509" s="159" t="s">
        <v>282</v>
      </c>
      <c r="BS509" s="159" t="s">
        <v>282</v>
      </c>
      <c r="BT509" s="159" t="s">
        <v>282</v>
      </c>
      <c r="BU509" s="66">
        <v>34</v>
      </c>
      <c r="BV509" s="159">
        <v>26</v>
      </c>
      <c r="BW509" s="159" t="s">
        <v>282</v>
      </c>
      <c r="BX509" s="159" t="s">
        <v>282</v>
      </c>
      <c r="BY509" s="159" t="s">
        <v>282</v>
      </c>
      <c r="BZ509" s="159" t="s">
        <v>282</v>
      </c>
      <c r="CA509" s="159" t="s">
        <v>282</v>
      </c>
      <c r="CB509" s="159" t="s">
        <v>282</v>
      </c>
      <c r="CC509" s="159" t="s">
        <v>282</v>
      </c>
      <c r="CD509" s="159" t="s">
        <v>282</v>
      </c>
      <c r="CE509" s="159" t="s">
        <v>282</v>
      </c>
      <c r="CF509" s="159" t="s">
        <v>282</v>
      </c>
      <c r="CG509" s="159" t="s">
        <v>282</v>
      </c>
      <c r="CH509" s="159" t="s">
        <v>282</v>
      </c>
      <c r="CI509" s="159" t="s">
        <v>282</v>
      </c>
      <c r="CJ509" s="159" t="s">
        <v>282</v>
      </c>
      <c r="CK509" s="159" t="s">
        <v>282</v>
      </c>
      <c r="CL509" s="159" t="s">
        <v>282</v>
      </c>
      <c r="CM509" s="159" t="s">
        <v>282</v>
      </c>
      <c r="CN509" s="159" t="s">
        <v>282</v>
      </c>
      <c r="CO509" s="159" t="s">
        <v>282</v>
      </c>
      <c r="CP509" s="159" t="s">
        <v>282</v>
      </c>
      <c r="CQ509" s="159" t="s">
        <v>282</v>
      </c>
      <c r="CR509" s="159" t="s">
        <v>282</v>
      </c>
      <c r="CS509" s="159" t="s">
        <v>282</v>
      </c>
      <c r="CT509" s="159" t="s">
        <v>282</v>
      </c>
      <c r="CU509" s="159" t="s">
        <v>282</v>
      </c>
      <c r="CV509" s="159" t="s">
        <v>282</v>
      </c>
      <c r="CW509" s="159" t="s">
        <v>282</v>
      </c>
      <c r="CX509" s="159" t="s">
        <v>282</v>
      </c>
      <c r="CY509" s="159" t="s">
        <v>282</v>
      </c>
      <c r="CZ509" s="159" t="s">
        <v>282</v>
      </c>
      <c r="DA509" s="159" t="s">
        <v>282</v>
      </c>
      <c r="DB509" s="159" t="s">
        <v>282</v>
      </c>
      <c r="DC509" s="159" t="s">
        <v>282</v>
      </c>
      <c r="DD509" s="159" t="s">
        <v>282</v>
      </c>
      <c r="DE509" s="159" t="s">
        <v>282</v>
      </c>
      <c r="DF509" s="159" t="s">
        <v>282</v>
      </c>
      <c r="DG509" s="159" t="s">
        <v>282</v>
      </c>
      <c r="DH509" s="159" t="s">
        <v>282</v>
      </c>
      <c r="DI509" s="159" t="s">
        <v>282</v>
      </c>
      <c r="DJ509" s="159" t="s">
        <v>282</v>
      </c>
      <c r="DK509" s="159" t="s">
        <v>282</v>
      </c>
      <c r="DL509" s="159" t="s">
        <v>282</v>
      </c>
      <c r="DM509" s="159" t="s">
        <v>282</v>
      </c>
      <c r="DN509" s="159" t="s">
        <v>282</v>
      </c>
      <c r="DO509" s="159" t="s">
        <v>282</v>
      </c>
      <c r="DP509" s="159" t="s">
        <v>282</v>
      </c>
      <c r="DQ509" s="159" t="s">
        <v>282</v>
      </c>
      <c r="DR509" s="159" t="s">
        <v>282</v>
      </c>
      <c r="DS509" s="159" t="s">
        <v>282</v>
      </c>
      <c r="DT509" s="159" t="s">
        <v>282</v>
      </c>
      <c r="DU509" s="159" t="s">
        <v>282</v>
      </c>
      <c r="DV509" s="159" t="s">
        <v>282</v>
      </c>
      <c r="DW509" s="159" t="s">
        <v>282</v>
      </c>
      <c r="DX509" s="159" t="s">
        <v>282</v>
      </c>
      <c r="DY509" s="159" t="s">
        <v>282</v>
      </c>
      <c r="DZ509" s="159" t="s">
        <v>282</v>
      </c>
      <c r="EA509" s="159" t="s">
        <v>282</v>
      </c>
      <c r="EB509" s="159" t="s">
        <v>282</v>
      </c>
      <c r="EC509" s="159" t="s">
        <v>282</v>
      </c>
      <c r="ED509" s="159" t="s">
        <v>282</v>
      </c>
      <c r="EE509" s="159" t="s">
        <v>282</v>
      </c>
      <c r="EF509" s="159" t="s">
        <v>282</v>
      </c>
      <c r="EG509" s="159" t="s">
        <v>282</v>
      </c>
      <c r="EH509" s="159" t="s">
        <v>282</v>
      </c>
      <c r="EI509" s="159" t="s">
        <v>282</v>
      </c>
      <c r="EJ509" s="159" t="s">
        <v>282</v>
      </c>
      <c r="EK509" s="159" t="s">
        <v>282</v>
      </c>
      <c r="EL509" s="159" t="s">
        <v>282</v>
      </c>
      <c r="EM509" s="159" t="s">
        <v>282</v>
      </c>
      <c r="EN509" s="159" t="s">
        <v>282</v>
      </c>
      <c r="EO509" s="159" t="s">
        <v>282</v>
      </c>
      <c r="EP509" s="159" t="s">
        <v>282</v>
      </c>
      <c r="EQ509" s="159" t="s">
        <v>282</v>
      </c>
      <c r="ER509" s="159" t="s">
        <v>282</v>
      </c>
      <c r="ES509" s="159" t="s">
        <v>282</v>
      </c>
      <c r="ET509" s="159" t="s">
        <v>282</v>
      </c>
      <c r="EU509" s="159" t="s">
        <v>282</v>
      </c>
      <c r="EV509" s="159" t="s">
        <v>282</v>
      </c>
      <c r="EW509" s="159" t="s">
        <v>282</v>
      </c>
      <c r="EX509" s="159" t="s">
        <v>282</v>
      </c>
      <c r="EY509" s="159" t="s">
        <v>282</v>
      </c>
      <c r="EZ509" s="159" t="s">
        <v>282</v>
      </c>
      <c r="FA509" s="159" t="s">
        <v>282</v>
      </c>
      <c r="FB509" s="159" t="s">
        <v>282</v>
      </c>
      <c r="FC509" s="159" t="s">
        <v>282</v>
      </c>
      <c r="FD509" s="159" t="s">
        <v>282</v>
      </c>
      <c r="FE509" s="159" t="s">
        <v>282</v>
      </c>
      <c r="FF509" s="159" t="s">
        <v>282</v>
      </c>
      <c r="FG509" s="159" t="s">
        <v>282</v>
      </c>
      <c r="FH509" s="159" t="s">
        <v>282</v>
      </c>
      <c r="FI509" s="159" t="s">
        <v>282</v>
      </c>
      <c r="FJ509" s="159" t="s">
        <v>282</v>
      </c>
      <c r="FK509" s="159" t="s">
        <v>282</v>
      </c>
      <c r="FL509" s="159" t="s">
        <v>282</v>
      </c>
      <c r="FM509" s="159" t="s">
        <v>282</v>
      </c>
      <c r="FN509" s="159" t="s">
        <v>282</v>
      </c>
      <c r="FO509" s="159" t="s">
        <v>282</v>
      </c>
      <c r="FP509" s="159" t="s">
        <v>282</v>
      </c>
      <c r="FQ509" s="159" t="s">
        <v>282</v>
      </c>
      <c r="FR509" s="159" t="s">
        <v>282</v>
      </c>
      <c r="FS509" s="159" t="s">
        <v>282</v>
      </c>
      <c r="FT509" s="159" t="s">
        <v>282</v>
      </c>
    </row>
    <row r="510" spans="1:176" x14ac:dyDescent="0.25">
      <c r="A510" s="212" t="s">
        <v>3572</v>
      </c>
      <c r="B510" s="159" t="s">
        <v>17809</v>
      </c>
      <c r="C510" s="66" t="str">
        <f>IF(ISNUMBER(Severity!H511)=FALSE,Severity!F511,IF(Severity!H511&gt;=0.5,"YES","NO"))</f>
        <v>YES</v>
      </c>
      <c r="D510" s="66" t="str">
        <f>IF(ISNUMBER(Severity!I511)=FALSE,Severity!G511,IF(Severity!I511&gt;0.5,"YES","NO"))</f>
        <v>NO</v>
      </c>
      <c r="E510" s="159">
        <v>10</v>
      </c>
      <c r="F510" s="159">
        <v>2</v>
      </c>
      <c r="G510" s="212" t="s">
        <v>256</v>
      </c>
      <c r="H510" s="159" t="s">
        <v>10507</v>
      </c>
      <c r="I510" s="159">
        <v>14</v>
      </c>
      <c r="J510" s="159">
        <v>39</v>
      </c>
      <c r="K510" s="159" t="s">
        <v>299</v>
      </c>
      <c r="L510" s="159">
        <v>17</v>
      </c>
      <c r="M510" s="159">
        <v>71</v>
      </c>
      <c r="N510" s="159">
        <v>7</v>
      </c>
      <c r="O510" s="159" t="s">
        <v>299</v>
      </c>
      <c r="P510" s="159">
        <v>17</v>
      </c>
      <c r="Q510" s="159">
        <v>100</v>
      </c>
      <c r="R510" s="159">
        <v>50</v>
      </c>
      <c r="S510" s="159" t="s">
        <v>299</v>
      </c>
      <c r="T510" s="159">
        <v>17</v>
      </c>
      <c r="U510" s="159">
        <v>23.1</v>
      </c>
      <c r="V510" s="66">
        <v>3.93</v>
      </c>
      <c r="W510" s="159">
        <v>173</v>
      </c>
      <c r="X510" s="159" t="s">
        <v>282</v>
      </c>
      <c r="Y510" s="159" t="s">
        <v>282</v>
      </c>
      <c r="Z510" s="159" t="s">
        <v>282</v>
      </c>
      <c r="AA510" s="159" t="s">
        <v>282</v>
      </c>
      <c r="AB510" s="159" t="s">
        <v>282</v>
      </c>
      <c r="AC510" s="159" t="s">
        <v>282</v>
      </c>
      <c r="AD510" s="159" t="s">
        <v>282</v>
      </c>
      <c r="AE510" s="159" t="s">
        <v>282</v>
      </c>
      <c r="AF510" s="159" t="s">
        <v>282</v>
      </c>
      <c r="AG510" s="159">
        <v>-12.11</v>
      </c>
      <c r="AH510" s="159">
        <v>8.02</v>
      </c>
      <c r="AI510" s="159">
        <v>173</v>
      </c>
      <c r="AJ510" s="159" t="s">
        <v>282</v>
      </c>
      <c r="AK510" s="159" t="s">
        <v>282</v>
      </c>
      <c r="AL510" s="159" t="s">
        <v>282</v>
      </c>
      <c r="AM510" s="159">
        <v>177</v>
      </c>
      <c r="AN510" s="159">
        <v>138</v>
      </c>
      <c r="AO510" s="159" t="s">
        <v>790</v>
      </c>
      <c r="AP510" s="159" t="s">
        <v>10507</v>
      </c>
      <c r="AQ510" s="159">
        <v>13</v>
      </c>
      <c r="AR510" s="159">
        <v>53</v>
      </c>
      <c r="AS510" s="159" t="s">
        <v>299</v>
      </c>
      <c r="AT510" s="159">
        <v>17</v>
      </c>
      <c r="AU510" s="159">
        <v>50</v>
      </c>
      <c r="AV510" s="159">
        <v>7</v>
      </c>
      <c r="AW510" s="159" t="s">
        <v>299</v>
      </c>
      <c r="AX510" s="159">
        <v>17</v>
      </c>
      <c r="AY510" s="159">
        <v>71</v>
      </c>
      <c r="AZ510" s="159">
        <v>50</v>
      </c>
      <c r="BA510" s="159" t="s">
        <v>299</v>
      </c>
      <c r="BB510" s="159">
        <v>17</v>
      </c>
      <c r="BC510" s="159">
        <v>22.73</v>
      </c>
      <c r="BD510" s="66">
        <v>4</v>
      </c>
      <c r="BE510" s="159">
        <v>178</v>
      </c>
      <c r="BF510" s="159" t="s">
        <v>282</v>
      </c>
      <c r="BG510" s="159" t="s">
        <v>282</v>
      </c>
      <c r="BH510" s="159" t="s">
        <v>282</v>
      </c>
      <c r="BI510" s="159" t="s">
        <v>282</v>
      </c>
      <c r="BJ510" s="159" t="s">
        <v>282</v>
      </c>
      <c r="BK510" s="159" t="s">
        <v>282</v>
      </c>
      <c r="BL510" s="159" t="s">
        <v>282</v>
      </c>
      <c r="BM510" s="159" t="s">
        <v>282</v>
      </c>
      <c r="BN510" s="159" t="s">
        <v>282</v>
      </c>
      <c r="BO510" s="159">
        <v>-8.85</v>
      </c>
      <c r="BP510" s="159">
        <v>8</v>
      </c>
      <c r="BQ510" s="159">
        <v>178</v>
      </c>
      <c r="BR510" s="159" t="s">
        <v>282</v>
      </c>
      <c r="BS510" s="159" t="s">
        <v>282</v>
      </c>
      <c r="BT510" s="159" t="s">
        <v>282</v>
      </c>
      <c r="BU510" s="159">
        <v>180</v>
      </c>
      <c r="BV510" s="159">
        <v>127</v>
      </c>
      <c r="BW510" s="159" t="s">
        <v>282</v>
      </c>
      <c r="BX510" s="159" t="s">
        <v>282</v>
      </c>
      <c r="BY510" s="159" t="s">
        <v>282</v>
      </c>
      <c r="BZ510" s="159" t="s">
        <v>282</v>
      </c>
      <c r="CA510" s="159" t="s">
        <v>282</v>
      </c>
      <c r="CB510" s="159" t="s">
        <v>282</v>
      </c>
      <c r="CC510" s="159" t="s">
        <v>282</v>
      </c>
      <c r="CD510" s="159" t="s">
        <v>282</v>
      </c>
      <c r="CE510" s="159" t="s">
        <v>282</v>
      </c>
      <c r="CF510" s="159" t="s">
        <v>282</v>
      </c>
      <c r="CG510" s="159" t="s">
        <v>282</v>
      </c>
      <c r="CH510" s="159" t="s">
        <v>282</v>
      </c>
      <c r="CI510" s="159" t="s">
        <v>282</v>
      </c>
      <c r="CJ510" s="159" t="s">
        <v>282</v>
      </c>
      <c r="CK510" s="159" t="s">
        <v>282</v>
      </c>
      <c r="CL510" s="159" t="s">
        <v>282</v>
      </c>
      <c r="CM510" s="159" t="s">
        <v>282</v>
      </c>
      <c r="CN510" s="159" t="s">
        <v>282</v>
      </c>
      <c r="CO510" s="159" t="s">
        <v>282</v>
      </c>
      <c r="CP510" s="159" t="s">
        <v>282</v>
      </c>
      <c r="CQ510" s="159" t="s">
        <v>282</v>
      </c>
      <c r="CR510" s="159" t="s">
        <v>282</v>
      </c>
      <c r="CS510" s="159" t="s">
        <v>282</v>
      </c>
      <c r="CT510" s="159" t="s">
        <v>282</v>
      </c>
      <c r="CU510" s="159" t="s">
        <v>282</v>
      </c>
      <c r="CV510" s="159" t="s">
        <v>282</v>
      </c>
      <c r="CW510" s="159" t="s">
        <v>282</v>
      </c>
      <c r="CX510" s="159" t="s">
        <v>282</v>
      </c>
      <c r="CY510" s="159" t="s">
        <v>282</v>
      </c>
      <c r="CZ510" s="159" t="s">
        <v>282</v>
      </c>
      <c r="DA510" s="159" t="s">
        <v>282</v>
      </c>
      <c r="DB510" s="159" t="s">
        <v>282</v>
      </c>
      <c r="DC510" s="159" t="s">
        <v>282</v>
      </c>
      <c r="DD510" s="159" t="s">
        <v>282</v>
      </c>
      <c r="DE510" s="159" t="s">
        <v>282</v>
      </c>
      <c r="DF510" s="159" t="s">
        <v>282</v>
      </c>
      <c r="DG510" s="159" t="s">
        <v>282</v>
      </c>
      <c r="DH510" s="159" t="s">
        <v>282</v>
      </c>
      <c r="DI510" s="159" t="s">
        <v>282</v>
      </c>
      <c r="DJ510" s="159" t="s">
        <v>282</v>
      </c>
      <c r="DK510" s="159" t="s">
        <v>282</v>
      </c>
      <c r="DL510" s="159" t="s">
        <v>282</v>
      </c>
      <c r="DM510" s="159" t="s">
        <v>282</v>
      </c>
      <c r="DN510" s="159" t="s">
        <v>282</v>
      </c>
      <c r="DO510" s="159" t="s">
        <v>282</v>
      </c>
      <c r="DP510" s="159" t="s">
        <v>282</v>
      </c>
      <c r="DQ510" s="159" t="s">
        <v>282</v>
      </c>
      <c r="DR510" s="159" t="s">
        <v>282</v>
      </c>
      <c r="DS510" s="159" t="s">
        <v>282</v>
      </c>
      <c r="DT510" s="159" t="s">
        <v>282</v>
      </c>
      <c r="DU510" s="159" t="s">
        <v>282</v>
      </c>
      <c r="DV510" s="159" t="s">
        <v>282</v>
      </c>
      <c r="DW510" s="159" t="s">
        <v>282</v>
      </c>
      <c r="DX510" s="159" t="s">
        <v>282</v>
      </c>
      <c r="DY510" s="159" t="s">
        <v>282</v>
      </c>
      <c r="DZ510" s="159" t="s">
        <v>282</v>
      </c>
      <c r="EA510" s="159" t="s">
        <v>282</v>
      </c>
      <c r="EB510" s="159" t="s">
        <v>282</v>
      </c>
      <c r="EC510" s="159" t="s">
        <v>282</v>
      </c>
      <c r="ED510" s="159" t="s">
        <v>282</v>
      </c>
      <c r="EE510" s="159" t="s">
        <v>282</v>
      </c>
      <c r="EF510" s="159" t="s">
        <v>282</v>
      </c>
      <c r="EG510" s="159" t="s">
        <v>282</v>
      </c>
      <c r="EH510" s="159" t="s">
        <v>282</v>
      </c>
      <c r="EI510" s="159" t="s">
        <v>282</v>
      </c>
      <c r="EJ510" s="159" t="s">
        <v>282</v>
      </c>
      <c r="EK510" s="159" t="s">
        <v>282</v>
      </c>
      <c r="EL510" s="159" t="s">
        <v>282</v>
      </c>
      <c r="EM510" s="159" t="s">
        <v>282</v>
      </c>
      <c r="EN510" s="159" t="s">
        <v>282</v>
      </c>
      <c r="EO510" s="159" t="s">
        <v>282</v>
      </c>
      <c r="EP510" s="159" t="s">
        <v>282</v>
      </c>
      <c r="EQ510" s="159" t="s">
        <v>282</v>
      </c>
      <c r="ER510" s="159" t="s">
        <v>282</v>
      </c>
      <c r="ES510" s="159" t="s">
        <v>282</v>
      </c>
      <c r="ET510" s="159" t="s">
        <v>282</v>
      </c>
      <c r="EU510" s="159" t="s">
        <v>282</v>
      </c>
      <c r="EV510" s="159" t="s">
        <v>282</v>
      </c>
      <c r="EW510" s="159" t="s">
        <v>282</v>
      </c>
      <c r="EX510" s="159" t="s">
        <v>282</v>
      </c>
      <c r="EY510" s="159" t="s">
        <v>282</v>
      </c>
      <c r="EZ510" s="159" t="s">
        <v>282</v>
      </c>
      <c r="FA510" s="159" t="s">
        <v>282</v>
      </c>
      <c r="FB510" s="159" t="s">
        <v>282</v>
      </c>
      <c r="FC510" s="159" t="s">
        <v>282</v>
      </c>
      <c r="FD510" s="159" t="s">
        <v>282</v>
      </c>
      <c r="FE510" s="159" t="s">
        <v>282</v>
      </c>
      <c r="FF510" s="159" t="s">
        <v>282</v>
      </c>
      <c r="FG510" s="159" t="s">
        <v>282</v>
      </c>
      <c r="FH510" s="159" t="s">
        <v>282</v>
      </c>
      <c r="FI510" s="159" t="s">
        <v>282</v>
      </c>
      <c r="FJ510" s="159" t="s">
        <v>282</v>
      </c>
      <c r="FK510" s="159" t="s">
        <v>282</v>
      </c>
      <c r="FL510" s="159" t="s">
        <v>282</v>
      </c>
      <c r="FM510" s="159" t="s">
        <v>282</v>
      </c>
      <c r="FN510" s="159" t="s">
        <v>282</v>
      </c>
      <c r="FO510" s="159" t="s">
        <v>282</v>
      </c>
      <c r="FP510" s="159" t="s">
        <v>282</v>
      </c>
      <c r="FQ510" s="159" t="s">
        <v>282</v>
      </c>
      <c r="FR510" s="159" t="s">
        <v>282</v>
      </c>
      <c r="FS510" s="159" t="s">
        <v>282</v>
      </c>
      <c r="FT510" s="159" t="s">
        <v>282</v>
      </c>
    </row>
    <row r="511" spans="1:176" x14ac:dyDescent="0.25">
      <c r="A511" s="212" t="s">
        <v>9639</v>
      </c>
      <c r="B511" s="159" t="s">
        <v>16002</v>
      </c>
      <c r="C511" s="66" t="str">
        <f>IF(ISNUMBER(Severity!H512)=FALSE,Severity!F512,IF(Severity!H512&gt;=0.5,"YES","NO"))</f>
        <v>NO</v>
      </c>
      <c r="D511" s="66" t="str">
        <f>IF(ISNUMBER(Severity!I512)=FALSE,Severity!G512,IF(Severity!I512&gt;0.5,"YES","NO"))</f>
        <v>YES</v>
      </c>
      <c r="E511" s="159">
        <v>12</v>
      </c>
      <c r="F511" s="159">
        <v>2</v>
      </c>
      <c r="G511" s="212" t="s">
        <v>257</v>
      </c>
      <c r="H511" s="159" t="s">
        <v>10507</v>
      </c>
      <c r="I511" s="159">
        <v>5</v>
      </c>
      <c r="J511" s="159">
        <v>9</v>
      </c>
      <c r="K511" s="159" t="s">
        <v>282</v>
      </c>
      <c r="L511" s="159" t="s">
        <v>282</v>
      </c>
      <c r="M511" s="159" t="s">
        <v>282</v>
      </c>
      <c r="N511" s="159" t="s">
        <v>282</v>
      </c>
      <c r="O511" s="159" t="s">
        <v>282</v>
      </c>
      <c r="P511" s="159" t="s">
        <v>282</v>
      </c>
      <c r="Q511" s="159" t="s">
        <v>282</v>
      </c>
      <c r="R511" s="159" t="s">
        <v>282</v>
      </c>
      <c r="S511" s="159" t="s">
        <v>299</v>
      </c>
      <c r="T511" s="159">
        <v>17</v>
      </c>
      <c r="U511" s="159" t="s">
        <v>282</v>
      </c>
      <c r="V511" s="159" t="s">
        <v>282</v>
      </c>
      <c r="W511" s="159" t="s">
        <v>282</v>
      </c>
      <c r="X511" s="159">
        <v>12.5</v>
      </c>
      <c r="Y511" s="159">
        <v>2.1</v>
      </c>
      <c r="Z511" s="159">
        <v>24</v>
      </c>
      <c r="AA511" s="159" t="s">
        <v>282</v>
      </c>
      <c r="AB511" s="159" t="s">
        <v>282</v>
      </c>
      <c r="AC511" s="159" t="s">
        <v>282</v>
      </c>
      <c r="AD511" s="159" t="s">
        <v>282</v>
      </c>
      <c r="AE511" s="159" t="s">
        <v>282</v>
      </c>
      <c r="AF511" s="159" t="s">
        <v>282</v>
      </c>
      <c r="AG511" s="159" t="s">
        <v>282</v>
      </c>
      <c r="AH511" s="159" t="s">
        <v>282</v>
      </c>
      <c r="AI511" s="159" t="s">
        <v>282</v>
      </c>
      <c r="AJ511" s="159">
        <v>-7.36</v>
      </c>
      <c r="AK511" s="159">
        <v>3.87</v>
      </c>
      <c r="AL511" s="159">
        <v>24</v>
      </c>
      <c r="AM511" s="159">
        <v>27</v>
      </c>
      <c r="AN511" s="159">
        <v>18</v>
      </c>
      <c r="AO511" s="159" t="s">
        <v>790</v>
      </c>
      <c r="AP511" s="159" t="s">
        <v>10507</v>
      </c>
      <c r="AQ511" s="159">
        <v>2</v>
      </c>
      <c r="AR511" s="159">
        <v>6</v>
      </c>
      <c r="AS511" s="159" t="s">
        <v>282</v>
      </c>
      <c r="AT511" s="159" t="s">
        <v>282</v>
      </c>
      <c r="AU511" s="159" t="s">
        <v>282</v>
      </c>
      <c r="AV511" s="159" t="s">
        <v>282</v>
      </c>
      <c r="AW511" s="159" t="s">
        <v>282</v>
      </c>
      <c r="AX511" s="159" t="s">
        <v>282</v>
      </c>
      <c r="AY511" s="159" t="s">
        <v>282</v>
      </c>
      <c r="AZ511" s="159" t="s">
        <v>282</v>
      </c>
      <c r="BA511" s="159" t="s">
        <v>299</v>
      </c>
      <c r="BB511" s="159">
        <v>17</v>
      </c>
      <c r="BC511" s="159" t="s">
        <v>282</v>
      </c>
      <c r="BD511" s="159" t="s">
        <v>282</v>
      </c>
      <c r="BE511" s="159" t="s">
        <v>282</v>
      </c>
      <c r="BF511" s="159">
        <v>13.3</v>
      </c>
      <c r="BG511" s="159">
        <v>2.4</v>
      </c>
      <c r="BH511" s="159">
        <v>23</v>
      </c>
      <c r="BI511" s="159" t="s">
        <v>282</v>
      </c>
      <c r="BJ511" s="159" t="s">
        <v>282</v>
      </c>
      <c r="BK511" s="159" t="s">
        <v>282</v>
      </c>
      <c r="BL511" s="159" t="s">
        <v>282</v>
      </c>
      <c r="BM511" s="159" t="s">
        <v>282</v>
      </c>
      <c r="BN511" s="159" t="s">
        <v>282</v>
      </c>
      <c r="BO511" s="159" t="s">
        <v>282</v>
      </c>
      <c r="BP511" s="159" t="s">
        <v>282</v>
      </c>
      <c r="BQ511" s="159" t="s">
        <v>282</v>
      </c>
      <c r="BR511" s="159">
        <v>-7.09</v>
      </c>
      <c r="BS511" s="159">
        <v>3.79</v>
      </c>
      <c r="BT511" s="159">
        <v>23</v>
      </c>
      <c r="BU511" s="159">
        <v>25</v>
      </c>
      <c r="BV511" s="159">
        <v>19</v>
      </c>
      <c r="BW511" s="159" t="s">
        <v>282</v>
      </c>
      <c r="BX511" s="159" t="s">
        <v>282</v>
      </c>
      <c r="BY511" s="159" t="s">
        <v>282</v>
      </c>
      <c r="BZ511" s="159" t="s">
        <v>282</v>
      </c>
      <c r="CA511" s="159" t="s">
        <v>282</v>
      </c>
      <c r="CB511" s="159" t="s">
        <v>282</v>
      </c>
      <c r="CC511" s="159" t="s">
        <v>282</v>
      </c>
      <c r="CD511" s="159" t="s">
        <v>282</v>
      </c>
      <c r="CE511" s="159" t="s">
        <v>282</v>
      </c>
      <c r="CF511" s="159" t="s">
        <v>282</v>
      </c>
      <c r="CG511" s="159" t="s">
        <v>282</v>
      </c>
      <c r="CH511" s="159" t="s">
        <v>282</v>
      </c>
      <c r="CI511" s="159" t="s">
        <v>282</v>
      </c>
      <c r="CJ511" s="159" t="s">
        <v>282</v>
      </c>
      <c r="CK511" s="159" t="s">
        <v>282</v>
      </c>
      <c r="CL511" s="159" t="s">
        <v>282</v>
      </c>
      <c r="CM511" s="159" t="s">
        <v>282</v>
      </c>
      <c r="CN511" s="159" t="s">
        <v>282</v>
      </c>
      <c r="CO511" s="159" t="s">
        <v>282</v>
      </c>
      <c r="CP511" s="159" t="s">
        <v>282</v>
      </c>
      <c r="CQ511" s="159" t="s">
        <v>282</v>
      </c>
      <c r="CR511" s="159" t="s">
        <v>282</v>
      </c>
      <c r="CS511" s="159" t="s">
        <v>282</v>
      </c>
      <c r="CT511" s="159" t="s">
        <v>282</v>
      </c>
      <c r="CU511" s="159" t="s">
        <v>282</v>
      </c>
      <c r="CV511" s="159" t="s">
        <v>282</v>
      </c>
      <c r="CW511" s="159" t="s">
        <v>282</v>
      </c>
      <c r="CX511" s="159" t="s">
        <v>282</v>
      </c>
      <c r="CY511" s="159" t="s">
        <v>282</v>
      </c>
      <c r="CZ511" s="159" t="s">
        <v>282</v>
      </c>
      <c r="DA511" s="159" t="s">
        <v>282</v>
      </c>
      <c r="DB511" s="159" t="s">
        <v>282</v>
      </c>
      <c r="DC511" s="159" t="s">
        <v>282</v>
      </c>
      <c r="DD511" s="159" t="s">
        <v>282</v>
      </c>
      <c r="DE511" s="159" t="s">
        <v>282</v>
      </c>
      <c r="DF511" s="159" t="s">
        <v>282</v>
      </c>
      <c r="DG511" s="159" t="s">
        <v>282</v>
      </c>
      <c r="DH511" s="159" t="s">
        <v>282</v>
      </c>
      <c r="DI511" s="159" t="s">
        <v>282</v>
      </c>
      <c r="DJ511" s="159" t="s">
        <v>282</v>
      </c>
      <c r="DK511" s="159" t="s">
        <v>282</v>
      </c>
      <c r="DL511" s="159" t="s">
        <v>282</v>
      </c>
      <c r="DM511" s="159" t="s">
        <v>282</v>
      </c>
      <c r="DN511" s="159" t="s">
        <v>282</v>
      </c>
      <c r="DO511" s="159" t="s">
        <v>282</v>
      </c>
      <c r="DP511" s="159" t="s">
        <v>282</v>
      </c>
      <c r="DQ511" s="159" t="s">
        <v>282</v>
      </c>
      <c r="DR511" s="159" t="s">
        <v>282</v>
      </c>
      <c r="DS511" s="159" t="s">
        <v>282</v>
      </c>
      <c r="DT511" s="159" t="s">
        <v>282</v>
      </c>
      <c r="DU511" s="159" t="s">
        <v>282</v>
      </c>
      <c r="DV511" s="159" t="s">
        <v>282</v>
      </c>
      <c r="DW511" s="159" t="s">
        <v>282</v>
      </c>
      <c r="DX511" s="159" t="s">
        <v>282</v>
      </c>
      <c r="DY511" s="159" t="s">
        <v>282</v>
      </c>
      <c r="DZ511" s="159" t="s">
        <v>282</v>
      </c>
      <c r="EA511" s="159" t="s">
        <v>282</v>
      </c>
      <c r="EB511" s="159" t="s">
        <v>282</v>
      </c>
      <c r="EC511" s="159" t="s">
        <v>282</v>
      </c>
      <c r="ED511" s="159" t="s">
        <v>282</v>
      </c>
      <c r="EE511" s="159" t="s">
        <v>282</v>
      </c>
      <c r="EF511" s="159" t="s">
        <v>282</v>
      </c>
      <c r="EG511" s="159" t="s">
        <v>282</v>
      </c>
      <c r="EH511" s="159" t="s">
        <v>282</v>
      </c>
      <c r="EI511" s="159" t="s">
        <v>282</v>
      </c>
      <c r="EJ511" s="159" t="s">
        <v>282</v>
      </c>
      <c r="EK511" s="159" t="s">
        <v>282</v>
      </c>
      <c r="EL511" s="159" t="s">
        <v>282</v>
      </c>
      <c r="EM511" s="159" t="s">
        <v>282</v>
      </c>
      <c r="EN511" s="159" t="s">
        <v>282</v>
      </c>
      <c r="EO511" s="159" t="s">
        <v>282</v>
      </c>
      <c r="EP511" s="159" t="s">
        <v>282</v>
      </c>
      <c r="EQ511" s="159" t="s">
        <v>282</v>
      </c>
      <c r="ER511" s="159" t="s">
        <v>282</v>
      </c>
      <c r="ES511" s="159" t="s">
        <v>282</v>
      </c>
      <c r="ET511" s="159" t="s">
        <v>282</v>
      </c>
      <c r="EU511" s="159" t="s">
        <v>282</v>
      </c>
      <c r="EV511" s="159" t="s">
        <v>282</v>
      </c>
      <c r="EW511" s="159" t="s">
        <v>282</v>
      </c>
      <c r="EX511" s="159" t="s">
        <v>282</v>
      </c>
      <c r="EY511" s="159" t="s">
        <v>282</v>
      </c>
      <c r="EZ511" s="159" t="s">
        <v>282</v>
      </c>
      <c r="FA511" s="159" t="s">
        <v>282</v>
      </c>
      <c r="FB511" s="159" t="s">
        <v>282</v>
      </c>
      <c r="FC511" s="159" t="s">
        <v>282</v>
      </c>
      <c r="FD511" s="159" t="s">
        <v>282</v>
      </c>
      <c r="FE511" s="159" t="s">
        <v>282</v>
      </c>
      <c r="FF511" s="159" t="s">
        <v>282</v>
      </c>
      <c r="FG511" s="159" t="s">
        <v>282</v>
      </c>
      <c r="FH511" s="159" t="s">
        <v>282</v>
      </c>
      <c r="FI511" s="159" t="s">
        <v>282</v>
      </c>
      <c r="FJ511" s="159" t="s">
        <v>282</v>
      </c>
      <c r="FK511" s="159" t="s">
        <v>282</v>
      </c>
      <c r="FL511" s="159" t="s">
        <v>282</v>
      </c>
      <c r="FM511" s="159" t="s">
        <v>282</v>
      </c>
      <c r="FN511" s="159" t="s">
        <v>282</v>
      </c>
      <c r="FO511" s="159" t="s">
        <v>282</v>
      </c>
      <c r="FP511" s="159" t="s">
        <v>282</v>
      </c>
      <c r="FQ511" s="159" t="s">
        <v>282</v>
      </c>
      <c r="FR511" s="159" t="s">
        <v>282</v>
      </c>
      <c r="FS511" s="159" t="s">
        <v>282</v>
      </c>
      <c r="FT511" s="159" t="s">
        <v>282</v>
      </c>
    </row>
    <row r="512" spans="1:176" x14ac:dyDescent="0.25">
      <c r="A512" s="212" t="s">
        <v>3579</v>
      </c>
      <c r="B512" s="159" t="s">
        <v>15661</v>
      </c>
      <c r="C512" s="66" t="str">
        <f>IF(ISNUMBER(Severity!H513)=FALSE,Severity!F513,IF(Severity!H513&gt;=0.5,"YES","NO"))</f>
        <v>YES</v>
      </c>
      <c r="D512" s="66" t="str">
        <f>IF(ISNUMBER(Severity!I513)=FALSE,Severity!G513,IF(Severity!I513&gt;0.5,"YES","NO"))</f>
        <v>NO</v>
      </c>
      <c r="E512" s="159">
        <v>8</v>
      </c>
      <c r="F512" s="159">
        <v>2</v>
      </c>
      <c r="G512" s="212" t="s">
        <v>272</v>
      </c>
      <c r="H512" s="159" t="s">
        <v>10507</v>
      </c>
      <c r="I512" s="159">
        <v>20</v>
      </c>
      <c r="J512" s="159">
        <v>45</v>
      </c>
      <c r="K512" s="159" t="s">
        <v>299</v>
      </c>
      <c r="L512" s="159">
        <v>17</v>
      </c>
      <c r="M512" s="159">
        <v>55</v>
      </c>
      <c r="N512" s="159">
        <v>7</v>
      </c>
      <c r="O512" s="159" t="s">
        <v>299</v>
      </c>
      <c r="P512" s="159">
        <v>17</v>
      </c>
      <c r="Q512" s="159">
        <v>75</v>
      </c>
      <c r="R512" s="159">
        <v>50</v>
      </c>
      <c r="S512" s="159" t="s">
        <v>299</v>
      </c>
      <c r="T512" s="159">
        <v>17</v>
      </c>
      <c r="U512" s="159">
        <v>18.8</v>
      </c>
      <c r="V512" s="159">
        <v>4.8</v>
      </c>
      <c r="W512" s="159">
        <v>207</v>
      </c>
      <c r="X512" s="159" t="s">
        <v>282</v>
      </c>
      <c r="Y512" s="159" t="s">
        <v>282</v>
      </c>
      <c r="Z512" s="159" t="s">
        <v>282</v>
      </c>
      <c r="AA512" s="159" t="s">
        <v>282</v>
      </c>
      <c r="AB512" s="159" t="s">
        <v>282</v>
      </c>
      <c r="AC512" s="159" t="s">
        <v>282</v>
      </c>
      <c r="AD512" s="159" t="s">
        <v>282</v>
      </c>
      <c r="AE512" s="159" t="s">
        <v>282</v>
      </c>
      <c r="AF512" s="159" t="s">
        <v>282</v>
      </c>
      <c r="AG512" s="159">
        <v>-6.49</v>
      </c>
      <c r="AH512" s="159" t="s">
        <v>282</v>
      </c>
      <c r="AI512" s="159">
        <v>201</v>
      </c>
      <c r="AJ512" s="159" t="s">
        <v>282</v>
      </c>
      <c r="AK512" s="159" t="s">
        <v>282</v>
      </c>
      <c r="AL512" s="159" t="s">
        <v>282</v>
      </c>
      <c r="AM512" s="159">
        <v>207</v>
      </c>
      <c r="AN512" s="159">
        <v>162</v>
      </c>
      <c r="AO512" s="159" t="s">
        <v>790</v>
      </c>
      <c r="AP512" s="159" t="s">
        <v>10507</v>
      </c>
      <c r="AQ512" s="159">
        <v>9</v>
      </c>
      <c r="AR512" s="159">
        <v>24</v>
      </c>
      <c r="AS512" s="159" t="s">
        <v>299</v>
      </c>
      <c r="AT512" s="159">
        <v>17</v>
      </c>
      <c r="AU512" s="159">
        <v>15</v>
      </c>
      <c r="AV512" s="159">
        <v>7</v>
      </c>
      <c r="AW512" s="159" t="s">
        <v>299</v>
      </c>
      <c r="AX512" s="159">
        <v>17</v>
      </c>
      <c r="AY512" s="159">
        <v>19</v>
      </c>
      <c r="AZ512" s="159">
        <v>50</v>
      </c>
      <c r="BA512" s="159" t="s">
        <v>299</v>
      </c>
      <c r="BB512" s="159">
        <v>17</v>
      </c>
      <c r="BC512" s="159">
        <v>18.899999999999999</v>
      </c>
      <c r="BD512" s="159">
        <v>4.5</v>
      </c>
      <c r="BE512" s="159">
        <v>104</v>
      </c>
      <c r="BF512" s="159" t="s">
        <v>282</v>
      </c>
      <c r="BG512" s="159" t="s">
        <v>282</v>
      </c>
      <c r="BH512" s="159" t="s">
        <v>282</v>
      </c>
      <c r="BI512" s="159" t="s">
        <v>282</v>
      </c>
      <c r="BJ512" s="159" t="s">
        <v>282</v>
      </c>
      <c r="BK512" s="159" t="s">
        <v>282</v>
      </c>
      <c r="BL512" s="159" t="s">
        <v>282</v>
      </c>
      <c r="BM512" s="159" t="s">
        <v>282</v>
      </c>
      <c r="BN512" s="159" t="s">
        <v>282</v>
      </c>
      <c r="BO512" s="159">
        <v>-3.72</v>
      </c>
      <c r="BP512" s="159" t="s">
        <v>282</v>
      </c>
      <c r="BQ512" s="159">
        <v>102</v>
      </c>
      <c r="BR512" s="159" t="s">
        <v>282</v>
      </c>
      <c r="BS512" s="159" t="s">
        <v>282</v>
      </c>
      <c r="BT512" s="159" t="s">
        <v>282</v>
      </c>
      <c r="BU512" s="159">
        <v>104</v>
      </c>
      <c r="BV512" s="159">
        <v>80</v>
      </c>
      <c r="BW512" s="159" t="s">
        <v>282</v>
      </c>
      <c r="BX512" s="159" t="s">
        <v>282</v>
      </c>
      <c r="BY512" s="159" t="s">
        <v>282</v>
      </c>
      <c r="BZ512" s="159" t="s">
        <v>282</v>
      </c>
      <c r="CA512" s="159" t="s">
        <v>282</v>
      </c>
      <c r="CB512" s="159" t="s">
        <v>282</v>
      </c>
      <c r="CC512" s="159" t="s">
        <v>282</v>
      </c>
      <c r="CD512" s="159" t="s">
        <v>282</v>
      </c>
      <c r="CE512" s="159" t="s">
        <v>282</v>
      </c>
      <c r="CF512" s="159" t="s">
        <v>282</v>
      </c>
      <c r="CG512" s="159" t="s">
        <v>282</v>
      </c>
      <c r="CH512" s="159" t="s">
        <v>282</v>
      </c>
      <c r="CI512" s="159" t="s">
        <v>282</v>
      </c>
      <c r="CJ512" s="159" t="s">
        <v>282</v>
      </c>
      <c r="CK512" s="159" t="s">
        <v>282</v>
      </c>
      <c r="CL512" s="159" t="s">
        <v>282</v>
      </c>
      <c r="CM512" s="159" t="s">
        <v>282</v>
      </c>
      <c r="CN512" s="159" t="s">
        <v>282</v>
      </c>
      <c r="CO512" s="159" t="s">
        <v>282</v>
      </c>
      <c r="CP512" s="159" t="s">
        <v>282</v>
      </c>
      <c r="CQ512" s="159" t="s">
        <v>282</v>
      </c>
      <c r="CR512" s="159" t="s">
        <v>282</v>
      </c>
      <c r="CS512" s="159" t="s">
        <v>282</v>
      </c>
      <c r="CT512" s="159" t="s">
        <v>282</v>
      </c>
      <c r="CU512" s="159" t="s">
        <v>282</v>
      </c>
      <c r="CV512" s="159" t="s">
        <v>282</v>
      </c>
      <c r="CW512" s="159" t="s">
        <v>282</v>
      </c>
      <c r="CX512" s="159" t="s">
        <v>282</v>
      </c>
      <c r="CY512" s="159" t="s">
        <v>282</v>
      </c>
      <c r="CZ512" s="159" t="s">
        <v>282</v>
      </c>
      <c r="DA512" s="159" t="s">
        <v>282</v>
      </c>
      <c r="DB512" s="159" t="s">
        <v>282</v>
      </c>
      <c r="DC512" s="159" t="s">
        <v>282</v>
      </c>
      <c r="DD512" s="159" t="s">
        <v>282</v>
      </c>
      <c r="DE512" s="159" t="s">
        <v>282</v>
      </c>
      <c r="DF512" s="159" t="s">
        <v>282</v>
      </c>
      <c r="DG512" s="159" t="s">
        <v>282</v>
      </c>
      <c r="DH512" s="159" t="s">
        <v>282</v>
      </c>
      <c r="DI512" s="159" t="s">
        <v>282</v>
      </c>
      <c r="DJ512" s="159" t="s">
        <v>282</v>
      </c>
      <c r="DK512" s="159" t="s">
        <v>282</v>
      </c>
      <c r="DL512" s="159" t="s">
        <v>282</v>
      </c>
      <c r="DM512" s="159" t="s">
        <v>282</v>
      </c>
      <c r="DN512" s="159" t="s">
        <v>282</v>
      </c>
      <c r="DO512" s="159" t="s">
        <v>282</v>
      </c>
      <c r="DP512" s="159" t="s">
        <v>282</v>
      </c>
      <c r="DQ512" s="159" t="s">
        <v>282</v>
      </c>
      <c r="DR512" s="159" t="s">
        <v>282</v>
      </c>
      <c r="DS512" s="159" t="s">
        <v>282</v>
      </c>
      <c r="DT512" s="159" t="s">
        <v>282</v>
      </c>
      <c r="DU512" s="159" t="s">
        <v>282</v>
      </c>
      <c r="DV512" s="159" t="s">
        <v>282</v>
      </c>
      <c r="DW512" s="159" t="s">
        <v>282</v>
      </c>
      <c r="DX512" s="159" t="s">
        <v>282</v>
      </c>
      <c r="DY512" s="159" t="s">
        <v>282</v>
      </c>
      <c r="DZ512" s="159" t="s">
        <v>282</v>
      </c>
      <c r="EA512" s="159" t="s">
        <v>282</v>
      </c>
      <c r="EB512" s="159" t="s">
        <v>282</v>
      </c>
      <c r="EC512" s="159" t="s">
        <v>282</v>
      </c>
      <c r="ED512" s="159" t="s">
        <v>282</v>
      </c>
      <c r="EE512" s="159" t="s">
        <v>282</v>
      </c>
      <c r="EF512" s="159" t="s">
        <v>282</v>
      </c>
      <c r="EG512" s="159" t="s">
        <v>282</v>
      </c>
      <c r="EH512" s="159" t="s">
        <v>282</v>
      </c>
      <c r="EI512" s="159" t="s">
        <v>282</v>
      </c>
      <c r="EJ512" s="159" t="s">
        <v>282</v>
      </c>
      <c r="EK512" s="159" t="s">
        <v>282</v>
      </c>
      <c r="EL512" s="159" t="s">
        <v>282</v>
      </c>
      <c r="EM512" s="159" t="s">
        <v>282</v>
      </c>
      <c r="EN512" s="159" t="s">
        <v>282</v>
      </c>
      <c r="EO512" s="159" t="s">
        <v>282</v>
      </c>
      <c r="EP512" s="159" t="s">
        <v>282</v>
      </c>
      <c r="EQ512" s="159" t="s">
        <v>282</v>
      </c>
      <c r="ER512" s="159" t="s">
        <v>282</v>
      </c>
      <c r="ES512" s="159" t="s">
        <v>282</v>
      </c>
      <c r="ET512" s="159" t="s">
        <v>282</v>
      </c>
      <c r="EU512" s="159" t="s">
        <v>282</v>
      </c>
      <c r="EV512" s="159" t="s">
        <v>282</v>
      </c>
      <c r="EW512" s="159" t="s">
        <v>282</v>
      </c>
      <c r="EX512" s="159" t="s">
        <v>282</v>
      </c>
      <c r="EY512" s="159" t="s">
        <v>282</v>
      </c>
      <c r="EZ512" s="159" t="s">
        <v>282</v>
      </c>
      <c r="FA512" s="159" t="s">
        <v>282</v>
      </c>
      <c r="FB512" s="159" t="s">
        <v>282</v>
      </c>
      <c r="FC512" s="159" t="s">
        <v>282</v>
      </c>
      <c r="FD512" s="159" t="s">
        <v>282</v>
      </c>
      <c r="FE512" s="159" t="s">
        <v>282</v>
      </c>
      <c r="FF512" s="159" t="s">
        <v>282</v>
      </c>
      <c r="FG512" s="159" t="s">
        <v>282</v>
      </c>
      <c r="FH512" s="159" t="s">
        <v>282</v>
      </c>
      <c r="FI512" s="159" t="s">
        <v>282</v>
      </c>
      <c r="FJ512" s="159" t="s">
        <v>282</v>
      </c>
      <c r="FK512" s="159" t="s">
        <v>282</v>
      </c>
      <c r="FL512" s="159" t="s">
        <v>282</v>
      </c>
      <c r="FM512" s="159" t="s">
        <v>282</v>
      </c>
      <c r="FN512" s="159" t="s">
        <v>282</v>
      </c>
      <c r="FO512" s="159" t="s">
        <v>282</v>
      </c>
      <c r="FP512" s="159" t="s">
        <v>282</v>
      </c>
      <c r="FQ512" s="159" t="s">
        <v>282</v>
      </c>
      <c r="FR512" s="159" t="s">
        <v>282</v>
      </c>
      <c r="FS512" s="159" t="s">
        <v>282</v>
      </c>
      <c r="FT512" s="159" t="s">
        <v>282</v>
      </c>
    </row>
    <row r="513" spans="1:176" x14ac:dyDescent="0.25">
      <c r="A513" s="212" t="s">
        <v>7240</v>
      </c>
      <c r="B513" s="159" t="s">
        <v>15405</v>
      </c>
      <c r="C513" s="66" t="str">
        <f>IF(ISNUMBER(Severity!H514)=FALSE,Severity!F514,IF(Severity!H514&gt;=0.5,"YES","NO"))</f>
        <v>YES</v>
      </c>
      <c r="D513" s="66" t="str">
        <f>IF(ISNUMBER(Severity!I514)=FALSE,Severity!G514,IF(Severity!I514&gt;0.5,"YES","NO"))</f>
        <v>NO</v>
      </c>
      <c r="E513" s="159">
        <v>8</v>
      </c>
      <c r="F513" s="159">
        <v>2</v>
      </c>
      <c r="G513" s="212" t="s">
        <v>256</v>
      </c>
      <c r="H513" s="159" t="s">
        <v>10507</v>
      </c>
      <c r="I513" s="159">
        <v>16</v>
      </c>
      <c r="J513" s="159">
        <v>34</v>
      </c>
      <c r="K513" s="159" t="s">
        <v>299</v>
      </c>
      <c r="L513" s="159">
        <v>17</v>
      </c>
      <c r="M513" s="159">
        <v>58</v>
      </c>
      <c r="N513" s="159">
        <v>6</v>
      </c>
      <c r="O513" s="159" t="s">
        <v>299</v>
      </c>
      <c r="P513" s="159">
        <v>17</v>
      </c>
      <c r="Q513" s="159">
        <v>65</v>
      </c>
      <c r="R513" s="159">
        <v>50</v>
      </c>
      <c r="S513" s="159" t="s">
        <v>299</v>
      </c>
      <c r="T513" s="159">
        <v>17</v>
      </c>
      <c r="U513" s="159">
        <v>22.8</v>
      </c>
      <c r="V513" s="66">
        <v>5.5</v>
      </c>
      <c r="W513" s="159">
        <v>109</v>
      </c>
      <c r="X513" s="159" t="s">
        <v>282</v>
      </c>
      <c r="Y513" s="159" t="s">
        <v>282</v>
      </c>
      <c r="Z513" s="159" t="s">
        <v>282</v>
      </c>
      <c r="AA513" s="159" t="s">
        <v>282</v>
      </c>
      <c r="AB513" s="159" t="s">
        <v>282</v>
      </c>
      <c r="AC513" s="159" t="s">
        <v>282</v>
      </c>
      <c r="AD513" s="159" t="s">
        <v>282</v>
      </c>
      <c r="AE513" s="159" t="s">
        <v>282</v>
      </c>
      <c r="AF513" s="159" t="s">
        <v>282</v>
      </c>
      <c r="AG513" s="159" t="s">
        <v>282</v>
      </c>
      <c r="AH513" s="159" t="s">
        <v>282</v>
      </c>
      <c r="AI513" s="159" t="s">
        <v>282</v>
      </c>
      <c r="AJ513" s="159" t="s">
        <v>282</v>
      </c>
      <c r="AK513" s="159" t="s">
        <v>282</v>
      </c>
      <c r="AL513" s="159" t="s">
        <v>282</v>
      </c>
      <c r="AM513" s="159">
        <v>113</v>
      </c>
      <c r="AN513" s="159">
        <v>79</v>
      </c>
      <c r="AO513" s="159" t="s">
        <v>790</v>
      </c>
      <c r="AP513" s="159" t="s">
        <v>10507</v>
      </c>
      <c r="AQ513" s="159">
        <v>12</v>
      </c>
      <c r="AR513" s="159">
        <v>35</v>
      </c>
      <c r="AS513" s="159" t="s">
        <v>299</v>
      </c>
      <c r="AT513" s="159">
        <v>17</v>
      </c>
      <c r="AU513" s="159">
        <v>48</v>
      </c>
      <c r="AV513" s="159">
        <v>6</v>
      </c>
      <c r="AW513" s="159" t="s">
        <v>299</v>
      </c>
      <c r="AX513" s="159">
        <v>17</v>
      </c>
      <c r="AY513" s="159">
        <v>73</v>
      </c>
      <c r="AZ513" s="159">
        <v>50</v>
      </c>
      <c r="BA513" s="159" t="s">
        <v>299</v>
      </c>
      <c r="BB513" s="159">
        <v>17</v>
      </c>
      <c r="BC513" s="159">
        <v>22.5</v>
      </c>
      <c r="BD513" s="66">
        <v>5.9</v>
      </c>
      <c r="BE513" s="159">
        <v>123</v>
      </c>
      <c r="BF513" s="159" t="s">
        <v>282</v>
      </c>
      <c r="BG513" s="159" t="s">
        <v>282</v>
      </c>
      <c r="BH513" s="159" t="s">
        <v>282</v>
      </c>
      <c r="BI513" s="159" t="s">
        <v>282</v>
      </c>
      <c r="BJ513" s="159" t="s">
        <v>282</v>
      </c>
      <c r="BK513" s="159" t="s">
        <v>282</v>
      </c>
      <c r="BL513" s="159" t="s">
        <v>282</v>
      </c>
      <c r="BM513" s="159" t="s">
        <v>282</v>
      </c>
      <c r="BN513" s="159" t="s">
        <v>282</v>
      </c>
      <c r="BO513" s="159" t="s">
        <v>282</v>
      </c>
      <c r="BP513" s="159" t="s">
        <v>282</v>
      </c>
      <c r="BQ513" s="159" t="s">
        <v>282</v>
      </c>
      <c r="BR513" s="159" t="s">
        <v>282</v>
      </c>
      <c r="BS513" s="159" t="s">
        <v>282</v>
      </c>
      <c r="BT513" s="159" t="s">
        <v>282</v>
      </c>
      <c r="BU513" s="159">
        <v>123</v>
      </c>
      <c r="BV513" s="159">
        <v>88</v>
      </c>
      <c r="BW513" s="159" t="s">
        <v>282</v>
      </c>
      <c r="BX513" s="159" t="s">
        <v>282</v>
      </c>
      <c r="BY513" s="159" t="s">
        <v>282</v>
      </c>
      <c r="BZ513" s="159" t="s">
        <v>282</v>
      </c>
      <c r="CA513" s="159" t="s">
        <v>282</v>
      </c>
      <c r="CB513" s="159" t="s">
        <v>282</v>
      </c>
      <c r="CC513" s="159" t="s">
        <v>282</v>
      </c>
      <c r="CD513" s="159" t="s">
        <v>282</v>
      </c>
      <c r="CE513" s="159" t="s">
        <v>282</v>
      </c>
      <c r="CF513" s="159" t="s">
        <v>282</v>
      </c>
      <c r="CG513" s="159" t="s">
        <v>282</v>
      </c>
      <c r="CH513" s="159" t="s">
        <v>282</v>
      </c>
      <c r="CI513" s="159" t="s">
        <v>282</v>
      </c>
      <c r="CJ513" s="159" t="s">
        <v>282</v>
      </c>
      <c r="CK513" s="159" t="s">
        <v>282</v>
      </c>
      <c r="CL513" s="159" t="s">
        <v>282</v>
      </c>
      <c r="CM513" s="159" t="s">
        <v>282</v>
      </c>
      <c r="CN513" s="159" t="s">
        <v>282</v>
      </c>
      <c r="CO513" s="159" t="s">
        <v>282</v>
      </c>
      <c r="CP513" s="159" t="s">
        <v>282</v>
      </c>
      <c r="CQ513" s="159" t="s">
        <v>282</v>
      </c>
      <c r="CR513" s="159" t="s">
        <v>282</v>
      </c>
      <c r="CS513" s="159" t="s">
        <v>282</v>
      </c>
      <c r="CT513" s="159" t="s">
        <v>282</v>
      </c>
      <c r="CU513" s="159" t="s">
        <v>282</v>
      </c>
      <c r="CV513" s="159" t="s">
        <v>282</v>
      </c>
      <c r="CW513" s="159" t="s">
        <v>282</v>
      </c>
      <c r="CX513" s="159" t="s">
        <v>282</v>
      </c>
      <c r="CY513" s="159" t="s">
        <v>282</v>
      </c>
      <c r="CZ513" s="159" t="s">
        <v>282</v>
      </c>
      <c r="DA513" s="159" t="s">
        <v>282</v>
      </c>
      <c r="DB513" s="159" t="s">
        <v>282</v>
      </c>
      <c r="DC513" s="159" t="s">
        <v>282</v>
      </c>
      <c r="DD513" s="159" t="s">
        <v>282</v>
      </c>
      <c r="DE513" s="159" t="s">
        <v>282</v>
      </c>
      <c r="DF513" s="159" t="s">
        <v>282</v>
      </c>
      <c r="DG513" s="159" t="s">
        <v>282</v>
      </c>
      <c r="DH513" s="159" t="s">
        <v>282</v>
      </c>
      <c r="DI513" s="159" t="s">
        <v>282</v>
      </c>
      <c r="DJ513" s="159" t="s">
        <v>282</v>
      </c>
      <c r="DK513" s="159" t="s">
        <v>282</v>
      </c>
      <c r="DL513" s="159" t="s">
        <v>282</v>
      </c>
      <c r="DM513" s="159" t="s">
        <v>282</v>
      </c>
      <c r="DN513" s="159" t="s">
        <v>282</v>
      </c>
      <c r="DO513" s="159" t="s">
        <v>282</v>
      </c>
      <c r="DP513" s="159" t="s">
        <v>282</v>
      </c>
      <c r="DQ513" s="159" t="s">
        <v>282</v>
      </c>
      <c r="DR513" s="159" t="s">
        <v>282</v>
      </c>
      <c r="DS513" s="159" t="s">
        <v>282</v>
      </c>
      <c r="DT513" s="159" t="s">
        <v>282</v>
      </c>
      <c r="DU513" s="159" t="s">
        <v>282</v>
      </c>
      <c r="DV513" s="159" t="s">
        <v>282</v>
      </c>
      <c r="DW513" s="159" t="s">
        <v>282</v>
      </c>
      <c r="DX513" s="159" t="s">
        <v>282</v>
      </c>
      <c r="DY513" s="159" t="s">
        <v>282</v>
      </c>
      <c r="DZ513" s="159" t="s">
        <v>282</v>
      </c>
      <c r="EA513" s="159" t="s">
        <v>282</v>
      </c>
      <c r="EB513" s="159" t="s">
        <v>282</v>
      </c>
      <c r="EC513" s="159" t="s">
        <v>282</v>
      </c>
      <c r="ED513" s="159" t="s">
        <v>282</v>
      </c>
      <c r="EE513" s="159" t="s">
        <v>282</v>
      </c>
      <c r="EF513" s="159" t="s">
        <v>282</v>
      </c>
      <c r="EG513" s="159" t="s">
        <v>282</v>
      </c>
      <c r="EH513" s="159" t="s">
        <v>282</v>
      </c>
      <c r="EI513" s="159" t="s">
        <v>282</v>
      </c>
      <c r="EJ513" s="159" t="s">
        <v>282</v>
      </c>
      <c r="EK513" s="159" t="s">
        <v>282</v>
      </c>
      <c r="EL513" s="159" t="s">
        <v>282</v>
      </c>
      <c r="EM513" s="159" t="s">
        <v>282</v>
      </c>
      <c r="EN513" s="159" t="s">
        <v>282</v>
      </c>
      <c r="EO513" s="159" t="s">
        <v>282</v>
      </c>
      <c r="EP513" s="159" t="s">
        <v>282</v>
      </c>
      <c r="EQ513" s="159" t="s">
        <v>282</v>
      </c>
      <c r="ER513" s="159" t="s">
        <v>282</v>
      </c>
      <c r="ES513" s="159" t="s">
        <v>282</v>
      </c>
      <c r="ET513" s="159" t="s">
        <v>282</v>
      </c>
      <c r="EU513" s="159" t="s">
        <v>282</v>
      </c>
      <c r="EV513" s="159" t="s">
        <v>282</v>
      </c>
      <c r="EW513" s="159" t="s">
        <v>282</v>
      </c>
      <c r="EX513" s="159" t="s">
        <v>282</v>
      </c>
      <c r="EY513" s="159" t="s">
        <v>282</v>
      </c>
      <c r="EZ513" s="159" t="s">
        <v>282</v>
      </c>
      <c r="FA513" s="159" t="s">
        <v>282</v>
      </c>
      <c r="FB513" s="159" t="s">
        <v>282</v>
      </c>
      <c r="FC513" s="159" t="s">
        <v>282</v>
      </c>
      <c r="FD513" s="159" t="s">
        <v>282</v>
      </c>
      <c r="FE513" s="159" t="s">
        <v>282</v>
      </c>
      <c r="FF513" s="159" t="s">
        <v>282</v>
      </c>
      <c r="FG513" s="159" t="s">
        <v>282</v>
      </c>
      <c r="FH513" s="159" t="s">
        <v>282</v>
      </c>
      <c r="FI513" s="159" t="s">
        <v>282</v>
      </c>
      <c r="FJ513" s="159" t="s">
        <v>282</v>
      </c>
      <c r="FK513" s="159" t="s">
        <v>282</v>
      </c>
      <c r="FL513" s="159" t="s">
        <v>282</v>
      </c>
      <c r="FM513" s="159" t="s">
        <v>282</v>
      </c>
      <c r="FN513" s="159" t="s">
        <v>282</v>
      </c>
      <c r="FO513" s="159" t="s">
        <v>282</v>
      </c>
      <c r="FP513" s="159" t="s">
        <v>282</v>
      </c>
      <c r="FQ513" s="159" t="s">
        <v>282</v>
      </c>
      <c r="FR513" s="159" t="s">
        <v>282</v>
      </c>
      <c r="FS513" s="159" t="s">
        <v>282</v>
      </c>
      <c r="FT513" s="159" t="s">
        <v>282</v>
      </c>
    </row>
    <row r="514" spans="1:176" x14ac:dyDescent="0.25">
      <c r="A514" s="66" t="s">
        <v>9609</v>
      </c>
      <c r="B514" s="159" t="s">
        <v>282</v>
      </c>
      <c r="C514" s="66" t="str">
        <f>IF(ISNUMBER(Severity!H515)=FALSE,Severity!F515,IF(Severity!H515&gt;=0.5,"YES","NO"))</f>
        <v>YES</v>
      </c>
      <c r="D514" s="66" t="str">
        <f>IF(ISNUMBER(Severity!I515)=FALSE,Severity!G515,IF(Severity!I515&gt;0.5,"YES","NO"))</f>
        <v>NO</v>
      </c>
      <c r="E514" s="159">
        <v>8</v>
      </c>
      <c r="F514" s="159">
        <v>2</v>
      </c>
      <c r="G514" s="66" t="s">
        <v>255</v>
      </c>
      <c r="H514" s="159" t="s">
        <v>10507</v>
      </c>
      <c r="I514" s="66">
        <v>5</v>
      </c>
      <c r="J514" s="66">
        <v>15</v>
      </c>
      <c r="K514" s="159" t="s">
        <v>282</v>
      </c>
      <c r="L514" s="159" t="s">
        <v>282</v>
      </c>
      <c r="M514" s="159" t="s">
        <v>282</v>
      </c>
      <c r="N514" s="159" t="s">
        <v>282</v>
      </c>
      <c r="O514" s="159" t="s">
        <v>10840</v>
      </c>
      <c r="P514" s="66">
        <v>1</v>
      </c>
      <c r="Q514" s="66">
        <v>17</v>
      </c>
      <c r="R514" s="286" t="s">
        <v>10841</v>
      </c>
      <c r="S514" s="159" t="s">
        <v>194</v>
      </c>
      <c r="T514" s="159">
        <v>10</v>
      </c>
      <c r="U514" s="66">
        <v>27.3</v>
      </c>
      <c r="V514" s="66">
        <v>6.6</v>
      </c>
      <c r="W514" s="159">
        <v>40</v>
      </c>
      <c r="X514" s="159" t="s">
        <v>282</v>
      </c>
      <c r="Y514" s="159" t="s">
        <v>282</v>
      </c>
      <c r="Z514" s="159" t="s">
        <v>282</v>
      </c>
      <c r="AA514" s="159" t="s">
        <v>282</v>
      </c>
      <c r="AB514" s="159" t="s">
        <v>282</v>
      </c>
      <c r="AC514" s="159" t="s">
        <v>282</v>
      </c>
      <c r="AD514" s="159" t="s">
        <v>282</v>
      </c>
      <c r="AE514" s="159" t="s">
        <v>282</v>
      </c>
      <c r="AF514" s="159" t="s">
        <v>282</v>
      </c>
      <c r="AG514" s="159" t="s">
        <v>282</v>
      </c>
      <c r="AH514" s="159" t="s">
        <v>282</v>
      </c>
      <c r="AI514" s="159" t="s">
        <v>282</v>
      </c>
      <c r="AJ514" s="159" t="s">
        <v>282</v>
      </c>
      <c r="AK514" s="159" t="s">
        <v>282</v>
      </c>
      <c r="AL514" s="159" t="s">
        <v>282</v>
      </c>
      <c r="AM514" s="159">
        <v>40</v>
      </c>
      <c r="AN514" s="159">
        <v>25</v>
      </c>
      <c r="AO514" s="159" t="s">
        <v>790</v>
      </c>
      <c r="AP514" s="159" t="s">
        <v>10507</v>
      </c>
      <c r="AQ514" s="66">
        <v>3</v>
      </c>
      <c r="AR514" s="66">
        <v>13</v>
      </c>
      <c r="AS514" s="159" t="s">
        <v>282</v>
      </c>
      <c r="AT514" s="159" t="s">
        <v>282</v>
      </c>
      <c r="AU514" s="159" t="s">
        <v>282</v>
      </c>
      <c r="AV514" s="159" t="s">
        <v>282</v>
      </c>
      <c r="AW514" s="159" t="s">
        <v>10840</v>
      </c>
      <c r="AX514" s="66">
        <v>1</v>
      </c>
      <c r="AY514" s="66">
        <v>7</v>
      </c>
      <c r="AZ514" s="159" t="s">
        <v>10841</v>
      </c>
      <c r="BA514" s="159" t="s">
        <v>194</v>
      </c>
      <c r="BB514" s="159">
        <v>10</v>
      </c>
      <c r="BC514" s="66">
        <v>26.4</v>
      </c>
      <c r="BD514" s="66">
        <v>5.8</v>
      </c>
      <c r="BE514" s="159">
        <v>26</v>
      </c>
      <c r="BF514" s="159" t="s">
        <v>282</v>
      </c>
      <c r="BG514" s="159" t="s">
        <v>282</v>
      </c>
      <c r="BH514" s="159" t="s">
        <v>282</v>
      </c>
      <c r="BI514" s="159" t="s">
        <v>282</v>
      </c>
      <c r="BJ514" s="159" t="s">
        <v>282</v>
      </c>
      <c r="BK514" s="159" t="s">
        <v>282</v>
      </c>
      <c r="BL514" s="159" t="s">
        <v>282</v>
      </c>
      <c r="BM514" s="159" t="s">
        <v>282</v>
      </c>
      <c r="BN514" s="159" t="s">
        <v>282</v>
      </c>
      <c r="BO514" s="159" t="s">
        <v>282</v>
      </c>
      <c r="BP514" s="159" t="s">
        <v>282</v>
      </c>
      <c r="BQ514" s="159" t="s">
        <v>282</v>
      </c>
      <c r="BR514" s="159" t="s">
        <v>282</v>
      </c>
      <c r="BS514" s="159" t="s">
        <v>282</v>
      </c>
      <c r="BT514" s="159" t="s">
        <v>282</v>
      </c>
      <c r="BU514" s="159">
        <v>26</v>
      </c>
      <c r="BV514" s="159">
        <v>13</v>
      </c>
      <c r="BW514" s="159" t="s">
        <v>282</v>
      </c>
      <c r="BX514" s="159" t="s">
        <v>282</v>
      </c>
      <c r="BY514" s="159" t="s">
        <v>282</v>
      </c>
      <c r="BZ514" s="159" t="s">
        <v>282</v>
      </c>
      <c r="CA514" s="159" t="s">
        <v>282</v>
      </c>
      <c r="CB514" s="159" t="s">
        <v>282</v>
      </c>
      <c r="CC514" s="159" t="s">
        <v>282</v>
      </c>
      <c r="CD514" s="159" t="s">
        <v>282</v>
      </c>
      <c r="CE514" s="159" t="s">
        <v>282</v>
      </c>
      <c r="CF514" s="159" t="s">
        <v>282</v>
      </c>
      <c r="CG514" s="159" t="s">
        <v>282</v>
      </c>
      <c r="CH514" s="159" t="s">
        <v>282</v>
      </c>
      <c r="CI514" s="159" t="s">
        <v>282</v>
      </c>
      <c r="CJ514" s="159" t="s">
        <v>282</v>
      </c>
      <c r="CK514" s="159" t="s">
        <v>282</v>
      </c>
      <c r="CL514" s="159" t="s">
        <v>282</v>
      </c>
      <c r="CM514" s="159" t="s">
        <v>282</v>
      </c>
      <c r="CN514" s="159" t="s">
        <v>282</v>
      </c>
      <c r="CO514" s="159" t="s">
        <v>282</v>
      </c>
      <c r="CP514" s="159" t="s">
        <v>282</v>
      </c>
      <c r="CQ514" s="159" t="s">
        <v>282</v>
      </c>
      <c r="CR514" s="159" t="s">
        <v>282</v>
      </c>
      <c r="CS514" s="159" t="s">
        <v>282</v>
      </c>
      <c r="CT514" s="159" t="s">
        <v>282</v>
      </c>
      <c r="CU514" s="159" t="s">
        <v>282</v>
      </c>
      <c r="CV514" s="159" t="s">
        <v>282</v>
      </c>
      <c r="CW514" s="159" t="s">
        <v>282</v>
      </c>
      <c r="CX514" s="159" t="s">
        <v>282</v>
      </c>
      <c r="CY514" s="159" t="s">
        <v>282</v>
      </c>
      <c r="CZ514" s="159" t="s">
        <v>282</v>
      </c>
      <c r="DA514" s="159" t="s">
        <v>282</v>
      </c>
      <c r="DB514" s="159" t="s">
        <v>282</v>
      </c>
      <c r="DC514" s="159" t="s">
        <v>282</v>
      </c>
      <c r="DD514" s="159" t="s">
        <v>282</v>
      </c>
      <c r="DE514" s="159" t="s">
        <v>282</v>
      </c>
      <c r="DF514" s="159" t="s">
        <v>282</v>
      </c>
      <c r="DG514" s="159" t="s">
        <v>282</v>
      </c>
      <c r="DH514" s="159" t="s">
        <v>282</v>
      </c>
      <c r="DI514" s="159" t="s">
        <v>282</v>
      </c>
      <c r="DJ514" s="159" t="s">
        <v>282</v>
      </c>
      <c r="DK514" s="159" t="s">
        <v>282</v>
      </c>
      <c r="DL514" s="159" t="s">
        <v>282</v>
      </c>
      <c r="DM514" s="159" t="s">
        <v>282</v>
      </c>
      <c r="DN514" s="159" t="s">
        <v>282</v>
      </c>
      <c r="DO514" s="159" t="s">
        <v>282</v>
      </c>
      <c r="DP514" s="159" t="s">
        <v>282</v>
      </c>
      <c r="DQ514" s="159" t="s">
        <v>282</v>
      </c>
      <c r="DR514" s="159" t="s">
        <v>282</v>
      </c>
      <c r="DS514" s="159" t="s">
        <v>282</v>
      </c>
      <c r="DT514" s="159" t="s">
        <v>282</v>
      </c>
      <c r="DU514" s="159" t="s">
        <v>282</v>
      </c>
      <c r="DV514" s="159" t="s">
        <v>282</v>
      </c>
      <c r="DW514" s="159" t="s">
        <v>282</v>
      </c>
      <c r="DX514" s="159" t="s">
        <v>282</v>
      </c>
      <c r="DY514" s="159" t="s">
        <v>282</v>
      </c>
      <c r="DZ514" s="159" t="s">
        <v>282</v>
      </c>
      <c r="EA514" s="159" t="s">
        <v>282</v>
      </c>
      <c r="EB514" s="159" t="s">
        <v>282</v>
      </c>
      <c r="EC514" s="159" t="s">
        <v>282</v>
      </c>
      <c r="ED514" s="159" t="s">
        <v>282</v>
      </c>
      <c r="EE514" s="159" t="s">
        <v>282</v>
      </c>
      <c r="EF514" s="159" t="s">
        <v>282</v>
      </c>
      <c r="EG514" s="159" t="s">
        <v>282</v>
      </c>
      <c r="EH514" s="159" t="s">
        <v>282</v>
      </c>
      <c r="EI514" s="159" t="s">
        <v>282</v>
      </c>
      <c r="EJ514" s="159" t="s">
        <v>282</v>
      </c>
      <c r="EK514" s="159" t="s">
        <v>282</v>
      </c>
      <c r="EL514" s="159" t="s">
        <v>282</v>
      </c>
      <c r="EM514" s="159" t="s">
        <v>282</v>
      </c>
      <c r="EN514" s="159" t="s">
        <v>282</v>
      </c>
      <c r="EO514" s="159" t="s">
        <v>282</v>
      </c>
      <c r="EP514" s="159" t="s">
        <v>282</v>
      </c>
      <c r="EQ514" s="159" t="s">
        <v>282</v>
      </c>
      <c r="ER514" s="159" t="s">
        <v>282</v>
      </c>
      <c r="ES514" s="159" t="s">
        <v>282</v>
      </c>
      <c r="ET514" s="159" t="s">
        <v>282</v>
      </c>
      <c r="EU514" s="159" t="s">
        <v>282</v>
      </c>
      <c r="EV514" s="159" t="s">
        <v>282</v>
      </c>
      <c r="EW514" s="159" t="s">
        <v>282</v>
      </c>
      <c r="EX514" s="159" t="s">
        <v>282</v>
      </c>
      <c r="EY514" s="159" t="s">
        <v>282</v>
      </c>
      <c r="EZ514" s="159" t="s">
        <v>282</v>
      </c>
      <c r="FA514" s="159" t="s">
        <v>282</v>
      </c>
      <c r="FB514" s="159" t="s">
        <v>282</v>
      </c>
      <c r="FC514" s="159" t="s">
        <v>282</v>
      </c>
      <c r="FD514" s="159" t="s">
        <v>282</v>
      </c>
      <c r="FE514" s="159" t="s">
        <v>282</v>
      </c>
      <c r="FF514" s="159" t="s">
        <v>282</v>
      </c>
      <c r="FG514" s="159" t="s">
        <v>282</v>
      </c>
      <c r="FH514" s="159" t="s">
        <v>282</v>
      </c>
      <c r="FI514" s="159" t="s">
        <v>282</v>
      </c>
      <c r="FJ514" s="159" t="s">
        <v>282</v>
      </c>
      <c r="FK514" s="159" t="s">
        <v>282</v>
      </c>
      <c r="FL514" s="159" t="s">
        <v>282</v>
      </c>
      <c r="FM514" s="159" t="s">
        <v>282</v>
      </c>
      <c r="FN514" s="159" t="s">
        <v>282</v>
      </c>
      <c r="FO514" s="159" t="s">
        <v>282</v>
      </c>
      <c r="FP514" s="159" t="s">
        <v>282</v>
      </c>
      <c r="FQ514" s="159" t="s">
        <v>282</v>
      </c>
      <c r="FR514" s="159" t="s">
        <v>282</v>
      </c>
      <c r="FS514" s="159" t="s">
        <v>282</v>
      </c>
      <c r="FT514" s="159" t="s">
        <v>282</v>
      </c>
    </row>
    <row r="515" spans="1:176" x14ac:dyDescent="0.25">
      <c r="A515" s="66" t="s">
        <v>444</v>
      </c>
      <c r="B515" s="159" t="s">
        <v>12403</v>
      </c>
      <c r="C515" s="66" t="str">
        <f>IF(ISNUMBER(Severity!H516)=FALSE,Severity!F516,IF(Severity!H516&gt;=0.5,"YES","NO"))</f>
        <v>YES</v>
      </c>
      <c r="D515" s="66" t="str">
        <f>IF(ISNUMBER(Severity!I516)=FALSE,Severity!G516,IF(Severity!I516&gt;0.5,"YES","NO"))</f>
        <v>NO</v>
      </c>
      <c r="E515" s="159">
        <v>8</v>
      </c>
      <c r="F515" s="159">
        <v>3</v>
      </c>
      <c r="G515" s="159" t="s">
        <v>255</v>
      </c>
      <c r="H515" s="159" t="s">
        <v>10507</v>
      </c>
      <c r="I515" s="159">
        <v>26</v>
      </c>
      <c r="J515" s="159">
        <v>61</v>
      </c>
      <c r="K515" s="159" t="s">
        <v>282</v>
      </c>
      <c r="L515" s="159" t="s">
        <v>282</v>
      </c>
      <c r="M515" s="159" t="s">
        <v>282</v>
      </c>
      <c r="N515" s="159" t="s">
        <v>282</v>
      </c>
      <c r="O515" s="159" t="s">
        <v>299</v>
      </c>
      <c r="P515" s="66">
        <v>17</v>
      </c>
      <c r="Q515" s="66">
        <v>77</v>
      </c>
      <c r="R515" s="293">
        <v>50</v>
      </c>
      <c r="S515" s="159" t="s">
        <v>299</v>
      </c>
      <c r="T515" s="159">
        <v>17</v>
      </c>
      <c r="U515" s="159">
        <v>23.28</v>
      </c>
      <c r="V515" s="159">
        <v>3.65</v>
      </c>
      <c r="W515" s="159">
        <v>142</v>
      </c>
      <c r="X515" s="159" t="s">
        <v>282</v>
      </c>
      <c r="Y515" s="159" t="s">
        <v>282</v>
      </c>
      <c r="Z515" s="159" t="s">
        <v>282</v>
      </c>
      <c r="AA515" s="159" t="s">
        <v>282</v>
      </c>
      <c r="AB515" s="159" t="s">
        <v>282</v>
      </c>
      <c r="AC515" s="159" t="s">
        <v>282</v>
      </c>
      <c r="AD515" s="159" t="s">
        <v>282</v>
      </c>
      <c r="AE515" s="159" t="s">
        <v>282</v>
      </c>
      <c r="AF515" s="159" t="s">
        <v>282</v>
      </c>
      <c r="AG515" s="159">
        <v>-11.66</v>
      </c>
      <c r="AH515" s="159">
        <v>8.24</v>
      </c>
      <c r="AI515" s="159">
        <v>142</v>
      </c>
      <c r="AJ515" s="159" t="s">
        <v>282</v>
      </c>
      <c r="AK515" s="159" t="s">
        <v>282</v>
      </c>
      <c r="AL515" s="159" t="s">
        <v>282</v>
      </c>
      <c r="AM515" s="159">
        <v>149</v>
      </c>
      <c r="AN515" s="159">
        <v>88</v>
      </c>
      <c r="AO515" s="159" t="s">
        <v>263</v>
      </c>
      <c r="AP515" s="159" t="s">
        <v>10507</v>
      </c>
      <c r="AQ515" s="159">
        <v>28</v>
      </c>
      <c r="AR515" s="159">
        <v>63</v>
      </c>
      <c r="AS515" s="159" t="s">
        <v>282</v>
      </c>
      <c r="AT515" s="159" t="s">
        <v>282</v>
      </c>
      <c r="AU515" s="159" t="s">
        <v>282</v>
      </c>
      <c r="AV515" s="159" t="s">
        <v>282</v>
      </c>
      <c r="AW515" s="159" t="s">
        <v>299</v>
      </c>
      <c r="AX515" s="66">
        <v>17</v>
      </c>
      <c r="AY515" s="66">
        <v>86</v>
      </c>
      <c r="AZ515" s="159">
        <v>50</v>
      </c>
      <c r="BA515" s="159" t="s">
        <v>299</v>
      </c>
      <c r="BB515" s="159">
        <v>17</v>
      </c>
      <c r="BC515" s="159">
        <v>23.18</v>
      </c>
      <c r="BD515" s="159">
        <v>3.63</v>
      </c>
      <c r="BE515" s="159">
        <v>144</v>
      </c>
      <c r="BF515" s="159" t="s">
        <v>282</v>
      </c>
      <c r="BG515" s="159" t="s">
        <v>282</v>
      </c>
      <c r="BH515" s="159" t="s">
        <v>282</v>
      </c>
      <c r="BI515" s="159" t="s">
        <v>282</v>
      </c>
      <c r="BJ515" s="159" t="s">
        <v>282</v>
      </c>
      <c r="BK515" s="159" t="s">
        <v>282</v>
      </c>
      <c r="BL515" s="159" t="s">
        <v>282</v>
      </c>
      <c r="BM515" s="159" t="s">
        <v>282</v>
      </c>
      <c r="BN515" s="159" t="s">
        <v>282</v>
      </c>
      <c r="BO515" s="159">
        <v>-12.64</v>
      </c>
      <c r="BP515" s="159">
        <v>7.97</v>
      </c>
      <c r="BQ515" s="159">
        <v>144</v>
      </c>
      <c r="BR515" s="159" t="s">
        <v>282</v>
      </c>
      <c r="BS515" s="159" t="s">
        <v>282</v>
      </c>
      <c r="BT515" s="159" t="s">
        <v>282</v>
      </c>
      <c r="BU515" s="159">
        <v>149</v>
      </c>
      <c r="BV515" s="159">
        <v>86</v>
      </c>
      <c r="BW515" s="159" t="s">
        <v>790</v>
      </c>
      <c r="BX515" s="159" t="s">
        <v>10507</v>
      </c>
      <c r="BY515" s="159">
        <v>3</v>
      </c>
      <c r="BZ515" s="159">
        <v>56</v>
      </c>
      <c r="CA515" s="159" t="s">
        <v>282</v>
      </c>
      <c r="CB515" s="159" t="s">
        <v>282</v>
      </c>
      <c r="CC515" s="159" t="s">
        <v>282</v>
      </c>
      <c r="CD515" s="159" t="s">
        <v>282</v>
      </c>
      <c r="CE515" s="159" t="s">
        <v>299</v>
      </c>
      <c r="CF515" s="159">
        <v>17</v>
      </c>
      <c r="CG515" s="159">
        <v>49</v>
      </c>
      <c r="CH515" s="159">
        <v>50</v>
      </c>
      <c r="CI515" s="159" t="s">
        <v>299</v>
      </c>
      <c r="CJ515" s="159">
        <v>17</v>
      </c>
      <c r="CK515" s="159">
        <v>23.43</v>
      </c>
      <c r="CL515" s="159">
        <v>3.73</v>
      </c>
      <c r="CM515" s="159">
        <v>141</v>
      </c>
      <c r="CN515" s="159" t="s">
        <v>282</v>
      </c>
      <c r="CO515" s="159" t="s">
        <v>282</v>
      </c>
      <c r="CP515" s="159" t="s">
        <v>282</v>
      </c>
      <c r="CQ515" s="159" t="s">
        <v>282</v>
      </c>
      <c r="CR515" s="159" t="s">
        <v>282</v>
      </c>
      <c r="CS515" s="159" t="s">
        <v>282</v>
      </c>
      <c r="CT515" s="159" t="s">
        <v>282</v>
      </c>
      <c r="CU515" s="159" t="s">
        <v>282</v>
      </c>
      <c r="CV515" s="159" t="s">
        <v>282</v>
      </c>
      <c r="CW515" s="159">
        <v>-8.16</v>
      </c>
      <c r="CX515" s="159">
        <v>7.85</v>
      </c>
      <c r="CY515" s="159">
        <v>141</v>
      </c>
      <c r="CZ515" s="159" t="s">
        <v>282</v>
      </c>
      <c r="DA515" s="159" t="s">
        <v>282</v>
      </c>
      <c r="DB515" s="159" t="s">
        <v>282</v>
      </c>
      <c r="DC515" s="159">
        <v>150</v>
      </c>
      <c r="DD515" s="159">
        <v>94</v>
      </c>
      <c r="DE515" s="159" t="s">
        <v>282</v>
      </c>
      <c r="DF515" s="159" t="s">
        <v>282</v>
      </c>
      <c r="DG515" s="159" t="s">
        <v>282</v>
      </c>
      <c r="DH515" s="159" t="s">
        <v>282</v>
      </c>
      <c r="DI515" s="159" t="s">
        <v>282</v>
      </c>
      <c r="DJ515" s="159" t="s">
        <v>282</v>
      </c>
      <c r="DK515" s="159" t="s">
        <v>282</v>
      </c>
      <c r="DL515" s="159" t="s">
        <v>282</v>
      </c>
      <c r="DM515" s="159" t="s">
        <v>282</v>
      </c>
      <c r="DN515" s="159" t="s">
        <v>282</v>
      </c>
      <c r="DO515" s="159" t="s">
        <v>282</v>
      </c>
      <c r="DP515" s="159" t="s">
        <v>282</v>
      </c>
      <c r="DQ515" s="159" t="s">
        <v>282</v>
      </c>
      <c r="DR515" s="159" t="s">
        <v>282</v>
      </c>
      <c r="DS515" s="159" t="s">
        <v>282</v>
      </c>
      <c r="DT515" s="159" t="s">
        <v>282</v>
      </c>
      <c r="DU515" s="159" t="s">
        <v>282</v>
      </c>
      <c r="DV515" s="159" t="s">
        <v>282</v>
      </c>
      <c r="DW515" s="159" t="s">
        <v>282</v>
      </c>
      <c r="DX515" s="159" t="s">
        <v>282</v>
      </c>
      <c r="DY515" s="159" t="s">
        <v>282</v>
      </c>
      <c r="DZ515" s="159" t="s">
        <v>282</v>
      </c>
      <c r="EA515" s="159" t="s">
        <v>282</v>
      </c>
      <c r="EB515" s="159" t="s">
        <v>282</v>
      </c>
      <c r="EC515" s="159" t="s">
        <v>282</v>
      </c>
      <c r="ED515" s="159" t="s">
        <v>282</v>
      </c>
      <c r="EE515" s="159" t="s">
        <v>282</v>
      </c>
      <c r="EF515" s="159" t="s">
        <v>282</v>
      </c>
      <c r="EG515" s="159" t="s">
        <v>282</v>
      </c>
      <c r="EH515" s="159" t="s">
        <v>282</v>
      </c>
      <c r="EI515" s="159" t="s">
        <v>282</v>
      </c>
      <c r="EJ515" s="159" t="s">
        <v>282</v>
      </c>
      <c r="EK515" s="159" t="s">
        <v>282</v>
      </c>
      <c r="EL515" s="159" t="s">
        <v>282</v>
      </c>
      <c r="EM515" s="159" t="s">
        <v>282</v>
      </c>
      <c r="EN515" s="159" t="s">
        <v>282</v>
      </c>
      <c r="EO515" s="159" t="s">
        <v>282</v>
      </c>
      <c r="EP515" s="159" t="s">
        <v>282</v>
      </c>
      <c r="EQ515" s="159" t="s">
        <v>282</v>
      </c>
      <c r="ER515" s="159" t="s">
        <v>282</v>
      </c>
      <c r="ES515" s="159" t="s">
        <v>282</v>
      </c>
      <c r="ET515" s="159" t="s">
        <v>282</v>
      </c>
      <c r="EU515" s="159" t="s">
        <v>282</v>
      </c>
      <c r="EV515" s="159" t="s">
        <v>282</v>
      </c>
      <c r="EW515" s="159" t="s">
        <v>282</v>
      </c>
      <c r="EX515" s="159" t="s">
        <v>282</v>
      </c>
      <c r="EY515" s="159" t="s">
        <v>282</v>
      </c>
      <c r="EZ515" s="159" t="s">
        <v>282</v>
      </c>
      <c r="FA515" s="159" t="s">
        <v>282</v>
      </c>
      <c r="FB515" s="159" t="s">
        <v>282</v>
      </c>
      <c r="FC515" s="159" t="s">
        <v>282</v>
      </c>
      <c r="FD515" s="159" t="s">
        <v>282</v>
      </c>
      <c r="FE515" s="159" t="s">
        <v>282</v>
      </c>
      <c r="FF515" s="159" t="s">
        <v>282</v>
      </c>
      <c r="FG515" s="159" t="s">
        <v>282</v>
      </c>
      <c r="FH515" s="159" t="s">
        <v>282</v>
      </c>
      <c r="FI515" s="159" t="s">
        <v>282</v>
      </c>
      <c r="FJ515" s="159" t="s">
        <v>282</v>
      </c>
      <c r="FK515" s="159" t="s">
        <v>282</v>
      </c>
      <c r="FL515" s="159" t="s">
        <v>282</v>
      </c>
      <c r="FM515" s="159" t="s">
        <v>282</v>
      </c>
      <c r="FN515" s="159" t="s">
        <v>282</v>
      </c>
      <c r="FO515" s="159" t="s">
        <v>282</v>
      </c>
      <c r="FP515" s="159" t="s">
        <v>282</v>
      </c>
      <c r="FQ515" s="159" t="s">
        <v>282</v>
      </c>
      <c r="FR515" s="159" t="s">
        <v>282</v>
      </c>
      <c r="FS515" s="159" t="s">
        <v>282</v>
      </c>
      <c r="FT515" s="159" t="s">
        <v>282</v>
      </c>
    </row>
    <row r="516" spans="1:176" x14ac:dyDescent="0.25">
      <c r="A516" s="66" t="s">
        <v>5667</v>
      </c>
      <c r="B516" s="159" t="s">
        <v>282</v>
      </c>
      <c r="C516" s="66" t="str">
        <f>IF(ISNUMBER(Severity!H517)=FALSE,Severity!F517,IF(Severity!H517&gt;=0.5,"YES","NO"))</f>
        <v>YES</v>
      </c>
      <c r="D516" s="66" t="str">
        <f>IF(ISNUMBER(Severity!I517)=FALSE,Severity!G517,IF(Severity!I517&gt;0.5,"YES","NO"))</f>
        <v>NO</v>
      </c>
      <c r="E516" s="159">
        <v>16</v>
      </c>
      <c r="F516" s="159">
        <v>4</v>
      </c>
      <c r="G516" s="159" t="s">
        <v>14936</v>
      </c>
      <c r="H516" s="159" t="s">
        <v>10585</v>
      </c>
      <c r="I516" s="159">
        <v>0</v>
      </c>
      <c r="J516" s="159">
        <v>5</v>
      </c>
      <c r="K516" s="159" t="s">
        <v>299</v>
      </c>
      <c r="L516" s="159">
        <v>17</v>
      </c>
      <c r="M516" s="159">
        <v>11</v>
      </c>
      <c r="N516" s="159">
        <v>7</v>
      </c>
      <c r="O516" s="159" t="s">
        <v>282</v>
      </c>
      <c r="P516" s="159" t="s">
        <v>282</v>
      </c>
      <c r="Q516" s="159" t="s">
        <v>282</v>
      </c>
      <c r="R516" s="159" t="s">
        <v>282</v>
      </c>
      <c r="S516" s="159" t="s">
        <v>299</v>
      </c>
      <c r="T516" s="159">
        <v>17</v>
      </c>
      <c r="U516" s="159">
        <v>20.5</v>
      </c>
      <c r="V516" s="159">
        <v>4.0999999999999996</v>
      </c>
      <c r="W516" s="159">
        <v>16</v>
      </c>
      <c r="X516" s="159" t="s">
        <v>282</v>
      </c>
      <c r="Y516" s="159" t="s">
        <v>282</v>
      </c>
      <c r="Z516" s="159" t="s">
        <v>282</v>
      </c>
      <c r="AA516" s="159" t="s">
        <v>282</v>
      </c>
      <c r="AB516" s="159" t="s">
        <v>282</v>
      </c>
      <c r="AC516" s="159" t="s">
        <v>282</v>
      </c>
      <c r="AD516" s="159" t="s">
        <v>282</v>
      </c>
      <c r="AE516" s="159" t="s">
        <v>282</v>
      </c>
      <c r="AF516" s="159" t="s">
        <v>282</v>
      </c>
      <c r="AG516" s="159" t="s">
        <v>282</v>
      </c>
      <c r="AH516" s="159" t="s">
        <v>282</v>
      </c>
      <c r="AI516" s="159" t="s">
        <v>282</v>
      </c>
      <c r="AJ516" s="159" t="s">
        <v>282</v>
      </c>
      <c r="AK516" s="159" t="s">
        <v>282</v>
      </c>
      <c r="AL516" s="159" t="s">
        <v>282</v>
      </c>
      <c r="AM516" s="159">
        <v>16</v>
      </c>
      <c r="AN516" s="159">
        <v>11</v>
      </c>
      <c r="AO516" s="159" t="s">
        <v>270</v>
      </c>
      <c r="AP516" s="159" t="s">
        <v>10507</v>
      </c>
      <c r="AQ516" s="159">
        <v>2</v>
      </c>
      <c r="AR516" s="159">
        <v>11</v>
      </c>
      <c r="AS516" s="159" t="s">
        <v>299</v>
      </c>
      <c r="AT516" s="159">
        <v>17</v>
      </c>
      <c r="AU516" s="159">
        <v>14</v>
      </c>
      <c r="AV516" s="159">
        <v>7</v>
      </c>
      <c r="AW516" s="159" t="s">
        <v>282</v>
      </c>
      <c r="AX516" s="66" t="s">
        <v>282</v>
      </c>
      <c r="AY516" s="66" t="s">
        <v>282</v>
      </c>
      <c r="AZ516" s="159" t="s">
        <v>282</v>
      </c>
      <c r="BA516" s="159" t="s">
        <v>299</v>
      </c>
      <c r="BB516" s="159">
        <v>17</v>
      </c>
      <c r="BC516" s="159">
        <v>19</v>
      </c>
      <c r="BD516" s="159">
        <v>4</v>
      </c>
      <c r="BE516" s="159">
        <v>25</v>
      </c>
      <c r="BF516" s="159" t="s">
        <v>282</v>
      </c>
      <c r="BG516" s="159" t="s">
        <v>282</v>
      </c>
      <c r="BH516" s="159" t="s">
        <v>282</v>
      </c>
      <c r="BI516" s="159" t="s">
        <v>282</v>
      </c>
      <c r="BJ516" s="159" t="s">
        <v>282</v>
      </c>
      <c r="BK516" s="159" t="s">
        <v>282</v>
      </c>
      <c r="BL516" s="159" t="s">
        <v>282</v>
      </c>
      <c r="BM516" s="159" t="s">
        <v>282</v>
      </c>
      <c r="BN516" s="159" t="s">
        <v>282</v>
      </c>
      <c r="BO516" s="159" t="s">
        <v>282</v>
      </c>
      <c r="BP516" s="159" t="s">
        <v>282</v>
      </c>
      <c r="BQ516" s="159" t="s">
        <v>282</v>
      </c>
      <c r="BR516" s="159" t="s">
        <v>282</v>
      </c>
      <c r="BS516" s="159" t="s">
        <v>282</v>
      </c>
      <c r="BT516" s="159" t="s">
        <v>282</v>
      </c>
      <c r="BU516" s="159">
        <v>25</v>
      </c>
      <c r="BV516" s="159">
        <v>14</v>
      </c>
      <c r="BW516" s="159" t="s">
        <v>10691</v>
      </c>
      <c r="BX516" s="159" t="s">
        <v>10585</v>
      </c>
      <c r="BY516" s="159">
        <v>0</v>
      </c>
      <c r="BZ516" s="159">
        <v>12</v>
      </c>
      <c r="CA516" s="159" t="s">
        <v>299</v>
      </c>
      <c r="CB516" s="159">
        <v>17</v>
      </c>
      <c r="CC516" s="159">
        <v>5</v>
      </c>
      <c r="CD516" s="159">
        <v>7</v>
      </c>
      <c r="CE516" s="159" t="s">
        <v>282</v>
      </c>
      <c r="CF516" s="159" t="s">
        <v>282</v>
      </c>
      <c r="CG516" s="159" t="s">
        <v>282</v>
      </c>
      <c r="CH516" s="159" t="s">
        <v>282</v>
      </c>
      <c r="CI516" s="159" t="s">
        <v>299</v>
      </c>
      <c r="CJ516" s="159">
        <v>17</v>
      </c>
      <c r="CK516" s="159">
        <v>19.899999999999999</v>
      </c>
      <c r="CL516" s="159">
        <v>4.2</v>
      </c>
      <c r="CM516" s="159">
        <v>17</v>
      </c>
      <c r="CN516" s="159" t="s">
        <v>282</v>
      </c>
      <c r="CO516" s="159" t="s">
        <v>282</v>
      </c>
      <c r="CP516" s="159" t="s">
        <v>282</v>
      </c>
      <c r="CQ516" s="159" t="s">
        <v>282</v>
      </c>
      <c r="CR516" s="159" t="s">
        <v>282</v>
      </c>
      <c r="CS516" s="159" t="s">
        <v>282</v>
      </c>
      <c r="CT516" s="159" t="s">
        <v>282</v>
      </c>
      <c r="CU516" s="159" t="s">
        <v>282</v>
      </c>
      <c r="CV516" s="159" t="s">
        <v>282</v>
      </c>
      <c r="CW516" s="159" t="s">
        <v>282</v>
      </c>
      <c r="CX516" s="159" t="s">
        <v>282</v>
      </c>
      <c r="CY516" s="159" t="s">
        <v>282</v>
      </c>
      <c r="CZ516" s="159" t="s">
        <v>282</v>
      </c>
      <c r="DA516" s="159" t="s">
        <v>282</v>
      </c>
      <c r="DB516" s="159" t="s">
        <v>282</v>
      </c>
      <c r="DC516" s="159">
        <v>17</v>
      </c>
      <c r="DD516" s="159">
        <v>5</v>
      </c>
      <c r="DE516" s="159" t="s">
        <v>790</v>
      </c>
      <c r="DF516" s="159" t="s">
        <v>10507</v>
      </c>
      <c r="DG516" s="159">
        <v>1</v>
      </c>
      <c r="DH516" s="159">
        <v>12</v>
      </c>
      <c r="DI516" s="159" t="s">
        <v>299</v>
      </c>
      <c r="DJ516" s="159">
        <v>17</v>
      </c>
      <c r="DK516" s="159">
        <v>10</v>
      </c>
      <c r="DL516" s="159">
        <v>7</v>
      </c>
      <c r="DM516" s="159" t="s">
        <v>282</v>
      </c>
      <c r="DN516" s="159" t="s">
        <v>282</v>
      </c>
      <c r="DO516" s="159" t="s">
        <v>282</v>
      </c>
      <c r="DP516" s="159" t="s">
        <v>282</v>
      </c>
      <c r="DQ516" s="159" t="s">
        <v>299</v>
      </c>
      <c r="DR516" s="159">
        <v>17</v>
      </c>
      <c r="DS516" s="159">
        <v>20.100000000000001</v>
      </c>
      <c r="DT516" s="159">
        <v>3.8</v>
      </c>
      <c r="DU516" s="159">
        <v>22</v>
      </c>
      <c r="DV516" s="159" t="s">
        <v>282</v>
      </c>
      <c r="DW516" s="159" t="s">
        <v>282</v>
      </c>
      <c r="DX516" s="159" t="s">
        <v>282</v>
      </c>
      <c r="DY516" s="159" t="s">
        <v>282</v>
      </c>
      <c r="DZ516" s="159" t="s">
        <v>282</v>
      </c>
      <c r="EA516" s="159" t="s">
        <v>282</v>
      </c>
      <c r="EB516" s="159" t="s">
        <v>282</v>
      </c>
      <c r="EC516" s="159" t="s">
        <v>282</v>
      </c>
      <c r="ED516" s="159" t="s">
        <v>282</v>
      </c>
      <c r="EE516" s="159" t="s">
        <v>282</v>
      </c>
      <c r="EF516" s="159" t="s">
        <v>282</v>
      </c>
      <c r="EG516" s="159" t="s">
        <v>282</v>
      </c>
      <c r="EH516" s="159" t="s">
        <v>282</v>
      </c>
      <c r="EI516" s="159" t="s">
        <v>282</v>
      </c>
      <c r="EJ516" s="159" t="s">
        <v>282</v>
      </c>
      <c r="EK516" s="159">
        <v>22</v>
      </c>
      <c r="EL516" s="159">
        <v>10</v>
      </c>
      <c r="EM516" s="159" t="s">
        <v>282</v>
      </c>
      <c r="EN516" s="159" t="s">
        <v>282</v>
      </c>
      <c r="EO516" s="159" t="s">
        <v>282</v>
      </c>
      <c r="EP516" s="159" t="s">
        <v>282</v>
      </c>
      <c r="EQ516" s="159" t="s">
        <v>282</v>
      </c>
      <c r="ER516" s="159" t="s">
        <v>282</v>
      </c>
      <c r="ES516" s="159" t="s">
        <v>282</v>
      </c>
      <c r="ET516" s="159" t="s">
        <v>282</v>
      </c>
      <c r="EU516" s="159" t="s">
        <v>282</v>
      </c>
      <c r="EV516" s="159" t="s">
        <v>282</v>
      </c>
      <c r="EW516" s="159" t="s">
        <v>282</v>
      </c>
      <c r="EX516" s="159" t="s">
        <v>282</v>
      </c>
      <c r="EY516" s="159" t="s">
        <v>282</v>
      </c>
      <c r="EZ516" s="159" t="s">
        <v>282</v>
      </c>
      <c r="FA516" s="159" t="s">
        <v>282</v>
      </c>
      <c r="FB516" s="159" t="s">
        <v>282</v>
      </c>
      <c r="FC516" s="159" t="s">
        <v>282</v>
      </c>
      <c r="FD516" s="159" t="s">
        <v>282</v>
      </c>
      <c r="FE516" s="159" t="s">
        <v>282</v>
      </c>
      <c r="FF516" s="159" t="s">
        <v>282</v>
      </c>
      <c r="FG516" s="159" t="s">
        <v>282</v>
      </c>
      <c r="FH516" s="159" t="s">
        <v>282</v>
      </c>
      <c r="FI516" s="159" t="s">
        <v>282</v>
      </c>
      <c r="FJ516" s="159" t="s">
        <v>282</v>
      </c>
      <c r="FK516" s="159" t="s">
        <v>282</v>
      </c>
      <c r="FL516" s="159" t="s">
        <v>282</v>
      </c>
      <c r="FM516" s="159" t="s">
        <v>282</v>
      </c>
      <c r="FN516" s="159" t="s">
        <v>282</v>
      </c>
      <c r="FO516" s="159" t="s">
        <v>282</v>
      </c>
      <c r="FP516" s="159" t="s">
        <v>282</v>
      </c>
      <c r="FQ516" s="159" t="s">
        <v>282</v>
      </c>
      <c r="FR516" s="159" t="s">
        <v>282</v>
      </c>
      <c r="FS516" s="159" t="s">
        <v>282</v>
      </c>
      <c r="FT516" s="159" t="s">
        <v>282</v>
      </c>
    </row>
    <row r="517" spans="1:176" x14ac:dyDescent="0.25">
      <c r="A517" s="212" t="s">
        <v>3647</v>
      </c>
      <c r="B517" s="159" t="s">
        <v>282</v>
      </c>
      <c r="C517" s="66" t="str">
        <f>IF(ISNUMBER(Severity!H518)=FALSE,Severity!F518,IF(Severity!H518&gt;=0.5,"YES","NO"))</f>
        <v>YES</v>
      </c>
      <c r="D517" s="66" t="str">
        <f>IF(ISNUMBER(Severity!I518)=FALSE,Severity!G518,IF(Severity!I518&gt;0.5,"YES","NO"))</f>
        <v>NO</v>
      </c>
      <c r="E517" s="159">
        <v>6</v>
      </c>
      <c r="F517" s="159">
        <v>2</v>
      </c>
      <c r="G517" s="159" t="s">
        <v>266</v>
      </c>
      <c r="H517" s="159" t="s">
        <v>10507</v>
      </c>
      <c r="I517" s="159">
        <v>9</v>
      </c>
      <c r="J517" s="159">
        <v>24</v>
      </c>
      <c r="K517" s="159" t="s">
        <v>282</v>
      </c>
      <c r="L517" s="159" t="s">
        <v>282</v>
      </c>
      <c r="M517" s="159" t="s">
        <v>282</v>
      </c>
      <c r="N517" s="159" t="s">
        <v>282</v>
      </c>
      <c r="O517" s="159" t="s">
        <v>299</v>
      </c>
      <c r="P517" s="159">
        <v>21</v>
      </c>
      <c r="Q517" s="159">
        <v>50</v>
      </c>
      <c r="R517" s="159">
        <v>50</v>
      </c>
      <c r="S517" s="159" t="s">
        <v>299</v>
      </c>
      <c r="T517" s="159">
        <v>21</v>
      </c>
      <c r="U517" s="159">
        <v>27.7</v>
      </c>
      <c r="V517" s="159">
        <v>5.7</v>
      </c>
      <c r="W517" s="159">
        <v>87</v>
      </c>
      <c r="X517" s="159" t="s">
        <v>282</v>
      </c>
      <c r="Y517" s="159" t="s">
        <v>282</v>
      </c>
      <c r="Z517" s="159" t="s">
        <v>282</v>
      </c>
      <c r="AA517" s="159" t="s">
        <v>282</v>
      </c>
      <c r="AB517" s="159" t="s">
        <v>282</v>
      </c>
      <c r="AC517" s="159" t="s">
        <v>282</v>
      </c>
      <c r="AD517" s="159" t="s">
        <v>282</v>
      </c>
      <c r="AE517" s="159" t="s">
        <v>282</v>
      </c>
      <c r="AF517" s="159" t="s">
        <v>282</v>
      </c>
      <c r="AG517" s="159" t="s">
        <v>282</v>
      </c>
      <c r="AH517" s="159" t="s">
        <v>282</v>
      </c>
      <c r="AI517" s="159" t="s">
        <v>282</v>
      </c>
      <c r="AJ517" s="159" t="s">
        <v>282</v>
      </c>
      <c r="AK517" s="159" t="s">
        <v>282</v>
      </c>
      <c r="AL517" s="159" t="s">
        <v>282</v>
      </c>
      <c r="AM517" s="159">
        <v>87</v>
      </c>
      <c r="AN517" s="159">
        <v>63</v>
      </c>
      <c r="AO517" s="159" t="s">
        <v>845</v>
      </c>
      <c r="AP517" s="159" t="s">
        <v>10507</v>
      </c>
      <c r="AQ517" s="159">
        <v>8</v>
      </c>
      <c r="AR517" s="159">
        <v>28</v>
      </c>
      <c r="AS517" s="159" t="s">
        <v>282</v>
      </c>
      <c r="AT517" s="159" t="s">
        <v>282</v>
      </c>
      <c r="AU517" s="159" t="s">
        <v>282</v>
      </c>
      <c r="AV517" s="159" t="s">
        <v>282</v>
      </c>
      <c r="AW517" s="159" t="s">
        <v>299</v>
      </c>
      <c r="AX517" s="159">
        <v>21</v>
      </c>
      <c r="AY517" s="66">
        <v>51</v>
      </c>
      <c r="AZ517" s="159">
        <v>50</v>
      </c>
      <c r="BA517" s="159" t="s">
        <v>299</v>
      </c>
      <c r="BB517" s="159">
        <v>21</v>
      </c>
      <c r="BC517" s="159">
        <v>26.7</v>
      </c>
      <c r="BD517" s="159">
        <v>5.4</v>
      </c>
      <c r="BE517" s="159">
        <v>87</v>
      </c>
      <c r="BF517" s="159" t="s">
        <v>282</v>
      </c>
      <c r="BG517" s="159" t="s">
        <v>282</v>
      </c>
      <c r="BH517" s="159" t="s">
        <v>282</v>
      </c>
      <c r="BI517" s="159" t="s">
        <v>282</v>
      </c>
      <c r="BJ517" s="159" t="s">
        <v>282</v>
      </c>
      <c r="BK517" s="159" t="s">
        <v>282</v>
      </c>
      <c r="BL517" s="159" t="s">
        <v>282</v>
      </c>
      <c r="BM517" s="159" t="s">
        <v>282</v>
      </c>
      <c r="BN517" s="159" t="s">
        <v>282</v>
      </c>
      <c r="BO517" s="159" t="s">
        <v>282</v>
      </c>
      <c r="BP517" s="159" t="s">
        <v>282</v>
      </c>
      <c r="BQ517" s="159" t="s">
        <v>282</v>
      </c>
      <c r="BR517" s="159" t="s">
        <v>282</v>
      </c>
      <c r="BS517" s="159" t="s">
        <v>282</v>
      </c>
      <c r="BT517" s="159" t="s">
        <v>282</v>
      </c>
      <c r="BU517" s="159">
        <v>87</v>
      </c>
      <c r="BV517" s="159">
        <v>59</v>
      </c>
      <c r="BW517" s="159" t="s">
        <v>282</v>
      </c>
      <c r="BX517" s="159" t="s">
        <v>282</v>
      </c>
      <c r="BY517" s="159" t="s">
        <v>282</v>
      </c>
      <c r="BZ517" s="159" t="s">
        <v>282</v>
      </c>
      <c r="CA517" s="159" t="s">
        <v>282</v>
      </c>
      <c r="CB517" s="159" t="s">
        <v>282</v>
      </c>
      <c r="CC517" s="159" t="s">
        <v>282</v>
      </c>
      <c r="CD517" s="159" t="s">
        <v>282</v>
      </c>
      <c r="CE517" s="159" t="s">
        <v>282</v>
      </c>
      <c r="CF517" s="159" t="s">
        <v>282</v>
      </c>
      <c r="CG517" s="159" t="s">
        <v>282</v>
      </c>
      <c r="CH517" s="159" t="s">
        <v>282</v>
      </c>
      <c r="CI517" s="159" t="s">
        <v>282</v>
      </c>
      <c r="CJ517" s="159" t="s">
        <v>282</v>
      </c>
      <c r="CK517" s="159" t="s">
        <v>282</v>
      </c>
      <c r="CL517" s="159" t="s">
        <v>282</v>
      </c>
      <c r="CM517" s="159" t="s">
        <v>282</v>
      </c>
      <c r="CN517" s="159" t="s">
        <v>282</v>
      </c>
      <c r="CO517" s="159" t="s">
        <v>282</v>
      </c>
      <c r="CP517" s="159" t="s">
        <v>282</v>
      </c>
      <c r="CQ517" s="159" t="s">
        <v>282</v>
      </c>
      <c r="CR517" s="159" t="s">
        <v>282</v>
      </c>
      <c r="CS517" s="159" t="s">
        <v>282</v>
      </c>
      <c r="CT517" s="159" t="s">
        <v>282</v>
      </c>
      <c r="CU517" s="159" t="s">
        <v>282</v>
      </c>
      <c r="CV517" s="159" t="s">
        <v>282</v>
      </c>
      <c r="CW517" s="159" t="s">
        <v>282</v>
      </c>
      <c r="CX517" s="159" t="s">
        <v>282</v>
      </c>
      <c r="CY517" s="159" t="s">
        <v>282</v>
      </c>
      <c r="CZ517" s="159" t="s">
        <v>282</v>
      </c>
      <c r="DA517" s="159" t="s">
        <v>282</v>
      </c>
      <c r="DB517" s="159" t="s">
        <v>282</v>
      </c>
      <c r="DC517" s="159" t="s">
        <v>282</v>
      </c>
      <c r="DD517" s="159" t="s">
        <v>282</v>
      </c>
      <c r="DE517" s="159" t="s">
        <v>282</v>
      </c>
      <c r="DF517" s="159" t="s">
        <v>282</v>
      </c>
      <c r="DG517" s="159" t="s">
        <v>282</v>
      </c>
      <c r="DH517" s="159" t="s">
        <v>282</v>
      </c>
      <c r="DI517" s="159" t="s">
        <v>282</v>
      </c>
      <c r="DJ517" s="159" t="s">
        <v>282</v>
      </c>
      <c r="DK517" s="159" t="s">
        <v>282</v>
      </c>
      <c r="DL517" s="159" t="s">
        <v>282</v>
      </c>
      <c r="DM517" s="159" t="s">
        <v>282</v>
      </c>
      <c r="DN517" s="159" t="s">
        <v>282</v>
      </c>
      <c r="DO517" s="159" t="s">
        <v>282</v>
      </c>
      <c r="DP517" s="159" t="s">
        <v>282</v>
      </c>
      <c r="DQ517" s="159" t="s">
        <v>282</v>
      </c>
      <c r="DR517" s="159" t="s">
        <v>282</v>
      </c>
      <c r="DS517" s="159" t="s">
        <v>282</v>
      </c>
      <c r="DT517" s="159" t="s">
        <v>282</v>
      </c>
      <c r="DU517" s="159" t="s">
        <v>282</v>
      </c>
      <c r="DV517" s="159" t="s">
        <v>282</v>
      </c>
      <c r="DW517" s="159" t="s">
        <v>282</v>
      </c>
      <c r="DX517" s="159" t="s">
        <v>282</v>
      </c>
      <c r="DY517" s="159" t="s">
        <v>282</v>
      </c>
      <c r="DZ517" s="159" t="s">
        <v>282</v>
      </c>
      <c r="EA517" s="159" t="s">
        <v>282</v>
      </c>
      <c r="EB517" s="159" t="s">
        <v>282</v>
      </c>
      <c r="EC517" s="159" t="s">
        <v>282</v>
      </c>
      <c r="ED517" s="159" t="s">
        <v>282</v>
      </c>
      <c r="EE517" s="159" t="s">
        <v>282</v>
      </c>
      <c r="EF517" s="159" t="s">
        <v>282</v>
      </c>
      <c r="EG517" s="159" t="s">
        <v>282</v>
      </c>
      <c r="EH517" s="159" t="s">
        <v>282</v>
      </c>
      <c r="EI517" s="159" t="s">
        <v>282</v>
      </c>
      <c r="EJ517" s="159" t="s">
        <v>282</v>
      </c>
      <c r="EK517" s="159" t="s">
        <v>282</v>
      </c>
      <c r="EL517" s="159" t="s">
        <v>282</v>
      </c>
      <c r="EM517" s="159" t="s">
        <v>282</v>
      </c>
      <c r="EN517" s="159" t="s">
        <v>282</v>
      </c>
      <c r="EO517" s="159" t="s">
        <v>282</v>
      </c>
      <c r="EP517" s="159" t="s">
        <v>282</v>
      </c>
      <c r="EQ517" s="159" t="s">
        <v>282</v>
      </c>
      <c r="ER517" s="159" t="s">
        <v>282</v>
      </c>
      <c r="ES517" s="159" t="s">
        <v>282</v>
      </c>
      <c r="ET517" s="159" t="s">
        <v>282</v>
      </c>
      <c r="EU517" s="159" t="s">
        <v>282</v>
      </c>
      <c r="EV517" s="159" t="s">
        <v>282</v>
      </c>
      <c r="EW517" s="159" t="s">
        <v>282</v>
      </c>
      <c r="EX517" s="159" t="s">
        <v>282</v>
      </c>
      <c r="EY517" s="159" t="s">
        <v>282</v>
      </c>
      <c r="EZ517" s="159" t="s">
        <v>282</v>
      </c>
      <c r="FA517" s="159" t="s">
        <v>282</v>
      </c>
      <c r="FB517" s="159" t="s">
        <v>282</v>
      </c>
      <c r="FC517" s="159" t="s">
        <v>282</v>
      </c>
      <c r="FD517" s="159" t="s">
        <v>282</v>
      </c>
      <c r="FE517" s="159" t="s">
        <v>282</v>
      </c>
      <c r="FF517" s="159" t="s">
        <v>282</v>
      </c>
      <c r="FG517" s="159" t="s">
        <v>282</v>
      </c>
      <c r="FH517" s="159" t="s">
        <v>282</v>
      </c>
      <c r="FI517" s="159" t="s">
        <v>282</v>
      </c>
      <c r="FJ517" s="159" t="s">
        <v>282</v>
      </c>
      <c r="FK517" s="159" t="s">
        <v>282</v>
      </c>
      <c r="FL517" s="159" t="s">
        <v>282</v>
      </c>
      <c r="FM517" s="159" t="s">
        <v>282</v>
      </c>
      <c r="FN517" s="159" t="s">
        <v>282</v>
      </c>
      <c r="FO517" s="159" t="s">
        <v>282</v>
      </c>
      <c r="FP517" s="159" t="s">
        <v>282</v>
      </c>
      <c r="FQ517" s="159" t="s">
        <v>282</v>
      </c>
      <c r="FR517" s="159" t="s">
        <v>282</v>
      </c>
      <c r="FS517" s="159" t="s">
        <v>282</v>
      </c>
      <c r="FT517" s="159" t="s">
        <v>282</v>
      </c>
    </row>
    <row r="518" spans="1:176" x14ac:dyDescent="0.25">
      <c r="A518" s="212" t="s">
        <v>3666</v>
      </c>
      <c r="B518" s="159" t="s">
        <v>16080</v>
      </c>
      <c r="C518" s="331" t="s">
        <v>793</v>
      </c>
      <c r="D518" s="331" t="s">
        <v>130</v>
      </c>
      <c r="E518" s="301">
        <v>6</v>
      </c>
      <c r="F518" s="159">
        <v>3</v>
      </c>
      <c r="G518" s="159" t="s">
        <v>302</v>
      </c>
      <c r="H518" s="159" t="s">
        <v>10507</v>
      </c>
      <c r="I518" s="159">
        <v>11</v>
      </c>
      <c r="J518" s="159">
        <v>26</v>
      </c>
      <c r="K518" s="159" t="s">
        <v>282</v>
      </c>
      <c r="L518" s="159" t="s">
        <v>282</v>
      </c>
      <c r="M518" s="159" t="s">
        <v>282</v>
      </c>
      <c r="N518" s="159" t="s">
        <v>282</v>
      </c>
      <c r="O518" s="159" t="s">
        <v>282</v>
      </c>
      <c r="P518" s="159" t="s">
        <v>282</v>
      </c>
      <c r="Q518" s="159" t="s">
        <v>282</v>
      </c>
      <c r="R518" s="159" t="s">
        <v>282</v>
      </c>
      <c r="S518" s="159" t="s">
        <v>299</v>
      </c>
      <c r="T518" s="159">
        <v>21</v>
      </c>
      <c r="U518" s="159" t="s">
        <v>282</v>
      </c>
      <c r="V518" s="159" t="s">
        <v>282</v>
      </c>
      <c r="W518" s="159" t="s">
        <v>282</v>
      </c>
      <c r="X518" s="159" t="s">
        <v>282</v>
      </c>
      <c r="Y518" s="159" t="s">
        <v>282</v>
      </c>
      <c r="Z518" s="159" t="s">
        <v>282</v>
      </c>
      <c r="AA518" s="159" t="s">
        <v>282</v>
      </c>
      <c r="AB518" s="159" t="s">
        <v>282</v>
      </c>
      <c r="AC518" s="159" t="s">
        <v>282</v>
      </c>
      <c r="AD518" s="159">
        <v>10.71</v>
      </c>
      <c r="AE518" s="159" t="s">
        <v>282</v>
      </c>
      <c r="AF518" s="159">
        <v>28</v>
      </c>
      <c r="AG518" s="159" t="s">
        <v>282</v>
      </c>
      <c r="AH518" s="159" t="s">
        <v>282</v>
      </c>
      <c r="AI518" s="159" t="s">
        <v>282</v>
      </c>
      <c r="AJ518" s="159" t="s">
        <v>282</v>
      </c>
      <c r="AK518" s="159" t="s">
        <v>282</v>
      </c>
      <c r="AL518" s="159" t="s">
        <v>282</v>
      </c>
      <c r="AM518" s="159">
        <v>54</v>
      </c>
      <c r="AN518" s="159">
        <v>28</v>
      </c>
      <c r="AO518" s="159" t="s">
        <v>252</v>
      </c>
      <c r="AP518" s="159" t="s">
        <v>10507</v>
      </c>
      <c r="AQ518" s="159">
        <v>11</v>
      </c>
      <c r="AR518" s="159">
        <v>19</v>
      </c>
      <c r="AS518" s="159" t="s">
        <v>282</v>
      </c>
      <c r="AT518" s="159" t="s">
        <v>282</v>
      </c>
      <c r="AU518" s="159" t="s">
        <v>282</v>
      </c>
      <c r="AV518" s="159" t="s">
        <v>282</v>
      </c>
      <c r="AW518" s="159" t="s">
        <v>282</v>
      </c>
      <c r="AX518" s="159" t="s">
        <v>282</v>
      </c>
      <c r="AY518" s="159" t="s">
        <v>282</v>
      </c>
      <c r="AZ518" s="159" t="s">
        <v>282</v>
      </c>
      <c r="BA518" s="159" t="s">
        <v>299</v>
      </c>
      <c r="BB518" s="159">
        <v>21</v>
      </c>
      <c r="BC518" s="159" t="s">
        <v>282</v>
      </c>
      <c r="BD518" s="159" t="s">
        <v>282</v>
      </c>
      <c r="BE518" s="159" t="s">
        <v>282</v>
      </c>
      <c r="BF518" s="159" t="s">
        <v>282</v>
      </c>
      <c r="BG518" s="159" t="s">
        <v>282</v>
      </c>
      <c r="BH518" s="159" t="s">
        <v>282</v>
      </c>
      <c r="BI518" s="159" t="s">
        <v>282</v>
      </c>
      <c r="BJ518" s="159" t="s">
        <v>282</v>
      </c>
      <c r="BK518" s="159" t="s">
        <v>282</v>
      </c>
      <c r="BL518" s="159">
        <v>9.4600000000000009</v>
      </c>
      <c r="BM518" s="159" t="s">
        <v>282</v>
      </c>
      <c r="BN518" s="159">
        <v>33</v>
      </c>
      <c r="BO518" s="159" t="s">
        <v>282</v>
      </c>
      <c r="BP518" s="159" t="s">
        <v>282</v>
      </c>
      <c r="BQ518" s="159" t="s">
        <v>282</v>
      </c>
      <c r="BR518" s="159" t="s">
        <v>282</v>
      </c>
      <c r="BS518" s="159" t="s">
        <v>282</v>
      </c>
      <c r="BT518" s="159" t="s">
        <v>282</v>
      </c>
      <c r="BU518" s="159">
        <v>52</v>
      </c>
      <c r="BV518" s="159">
        <v>33</v>
      </c>
      <c r="BW518" s="159" t="s">
        <v>790</v>
      </c>
      <c r="BX518" s="159" t="s">
        <v>10507</v>
      </c>
      <c r="BY518" s="159">
        <v>5</v>
      </c>
      <c r="BZ518" s="159">
        <v>21</v>
      </c>
      <c r="CA518" s="159" t="s">
        <v>282</v>
      </c>
      <c r="CB518" s="159" t="s">
        <v>282</v>
      </c>
      <c r="CC518" s="159" t="s">
        <v>282</v>
      </c>
      <c r="CD518" s="159" t="s">
        <v>282</v>
      </c>
      <c r="CE518" s="159" t="s">
        <v>282</v>
      </c>
      <c r="CF518" s="159" t="s">
        <v>282</v>
      </c>
      <c r="CG518" s="159" t="s">
        <v>282</v>
      </c>
      <c r="CH518" s="159" t="s">
        <v>282</v>
      </c>
      <c r="CI518" s="159" t="s">
        <v>299</v>
      </c>
      <c r="CJ518" s="159">
        <v>21</v>
      </c>
      <c r="CK518" s="159" t="s">
        <v>282</v>
      </c>
      <c r="CL518" s="159" t="s">
        <v>282</v>
      </c>
      <c r="CM518" s="159" t="s">
        <v>282</v>
      </c>
      <c r="CN518" s="159" t="s">
        <v>282</v>
      </c>
      <c r="CO518" s="159" t="s">
        <v>282</v>
      </c>
      <c r="CP518" s="159" t="s">
        <v>282</v>
      </c>
      <c r="CQ518" s="159" t="s">
        <v>282</v>
      </c>
      <c r="CR518" s="159" t="s">
        <v>282</v>
      </c>
      <c r="CS518" s="159" t="s">
        <v>282</v>
      </c>
      <c r="CT518" s="159">
        <v>13.99</v>
      </c>
      <c r="CU518" s="159" t="s">
        <v>282</v>
      </c>
      <c r="CV518" s="159">
        <v>31</v>
      </c>
      <c r="CW518" s="159" t="s">
        <v>282</v>
      </c>
      <c r="CX518" s="159" t="s">
        <v>282</v>
      </c>
      <c r="CY518" s="159" t="s">
        <v>282</v>
      </c>
      <c r="CZ518" s="159" t="s">
        <v>282</v>
      </c>
      <c r="DA518" s="159" t="s">
        <v>282</v>
      </c>
      <c r="DB518" s="159" t="s">
        <v>282</v>
      </c>
      <c r="DC518" s="159">
        <v>52</v>
      </c>
      <c r="DD518" s="159">
        <v>31</v>
      </c>
      <c r="DE518" s="159" t="s">
        <v>282</v>
      </c>
      <c r="DF518" s="159" t="s">
        <v>282</v>
      </c>
      <c r="DG518" s="159" t="s">
        <v>282</v>
      </c>
      <c r="DH518" s="159" t="s">
        <v>282</v>
      </c>
      <c r="DI518" s="159" t="s">
        <v>282</v>
      </c>
      <c r="DJ518" s="159" t="s">
        <v>282</v>
      </c>
      <c r="DK518" s="159" t="s">
        <v>282</v>
      </c>
      <c r="DL518" s="159" t="s">
        <v>282</v>
      </c>
      <c r="DM518" s="159" t="s">
        <v>282</v>
      </c>
      <c r="DN518" s="159" t="s">
        <v>282</v>
      </c>
      <c r="DO518" s="159" t="s">
        <v>282</v>
      </c>
      <c r="DP518" s="159" t="s">
        <v>282</v>
      </c>
      <c r="DQ518" s="159" t="s">
        <v>282</v>
      </c>
      <c r="DR518" s="159" t="s">
        <v>282</v>
      </c>
      <c r="DS518" s="159" t="s">
        <v>282</v>
      </c>
      <c r="DT518" s="159" t="s">
        <v>282</v>
      </c>
      <c r="DU518" s="159" t="s">
        <v>282</v>
      </c>
      <c r="DV518" s="159" t="s">
        <v>282</v>
      </c>
      <c r="DW518" s="159" t="s">
        <v>282</v>
      </c>
      <c r="DX518" s="159" t="s">
        <v>282</v>
      </c>
      <c r="DY518" s="159" t="s">
        <v>282</v>
      </c>
      <c r="DZ518" s="159" t="s">
        <v>282</v>
      </c>
      <c r="EA518" s="159" t="s">
        <v>282</v>
      </c>
      <c r="EB518" s="159" t="s">
        <v>282</v>
      </c>
      <c r="EC518" s="159" t="s">
        <v>282</v>
      </c>
      <c r="ED518" s="159" t="s">
        <v>282</v>
      </c>
      <c r="EE518" s="159" t="s">
        <v>282</v>
      </c>
      <c r="EF518" s="159" t="s">
        <v>282</v>
      </c>
      <c r="EG518" s="159" t="s">
        <v>282</v>
      </c>
      <c r="EH518" s="159" t="s">
        <v>282</v>
      </c>
      <c r="EI518" s="159" t="s">
        <v>282</v>
      </c>
      <c r="EJ518" s="159" t="s">
        <v>282</v>
      </c>
      <c r="EK518" s="159" t="s">
        <v>282</v>
      </c>
      <c r="EL518" s="159" t="s">
        <v>282</v>
      </c>
      <c r="EM518" s="159" t="s">
        <v>282</v>
      </c>
      <c r="EN518" s="159" t="s">
        <v>282</v>
      </c>
      <c r="EO518" s="159" t="s">
        <v>282</v>
      </c>
      <c r="EP518" s="159" t="s">
        <v>282</v>
      </c>
      <c r="EQ518" s="159" t="s">
        <v>282</v>
      </c>
      <c r="ER518" s="159" t="s">
        <v>282</v>
      </c>
      <c r="ES518" s="159" t="s">
        <v>282</v>
      </c>
      <c r="ET518" s="159" t="s">
        <v>282</v>
      </c>
      <c r="EU518" s="159" t="s">
        <v>282</v>
      </c>
      <c r="EV518" s="159" t="s">
        <v>282</v>
      </c>
      <c r="EW518" s="159" t="s">
        <v>282</v>
      </c>
      <c r="EX518" s="159" t="s">
        <v>282</v>
      </c>
      <c r="EY518" s="159" t="s">
        <v>282</v>
      </c>
      <c r="EZ518" s="159" t="s">
        <v>282</v>
      </c>
      <c r="FA518" s="159" t="s">
        <v>282</v>
      </c>
      <c r="FB518" s="159" t="s">
        <v>282</v>
      </c>
      <c r="FC518" s="159" t="s">
        <v>282</v>
      </c>
      <c r="FD518" s="159" t="s">
        <v>282</v>
      </c>
      <c r="FE518" s="159" t="s">
        <v>282</v>
      </c>
      <c r="FF518" s="159" t="s">
        <v>282</v>
      </c>
      <c r="FG518" s="159" t="s">
        <v>282</v>
      </c>
      <c r="FH518" s="159" t="s">
        <v>282</v>
      </c>
      <c r="FI518" s="159" t="s">
        <v>282</v>
      </c>
      <c r="FJ518" s="159" t="s">
        <v>282</v>
      </c>
      <c r="FK518" s="159" t="s">
        <v>282</v>
      </c>
      <c r="FL518" s="159" t="s">
        <v>282</v>
      </c>
      <c r="FM518" s="159" t="s">
        <v>282</v>
      </c>
      <c r="FN518" s="159" t="s">
        <v>282</v>
      </c>
      <c r="FO518" s="159" t="s">
        <v>282</v>
      </c>
      <c r="FP518" s="159" t="s">
        <v>282</v>
      </c>
      <c r="FQ518" s="159" t="s">
        <v>282</v>
      </c>
      <c r="FR518" s="159" t="s">
        <v>282</v>
      </c>
      <c r="FS518" s="159" t="s">
        <v>282</v>
      </c>
      <c r="FT518" s="159" t="s">
        <v>282</v>
      </c>
    </row>
    <row r="519" spans="1:176" x14ac:dyDescent="0.25">
      <c r="A519" s="66" t="s">
        <v>6576</v>
      </c>
      <c r="B519" s="159" t="s">
        <v>14592</v>
      </c>
      <c r="C519" s="331" t="s">
        <v>793</v>
      </c>
      <c r="D519" s="331" t="s">
        <v>130</v>
      </c>
      <c r="E519" s="159">
        <v>6</v>
      </c>
      <c r="F519" s="159">
        <v>2</v>
      </c>
      <c r="G519" s="159" t="s">
        <v>252</v>
      </c>
      <c r="H519" s="159" t="s">
        <v>10507</v>
      </c>
      <c r="I519" s="159" t="s">
        <v>282</v>
      </c>
      <c r="J519" s="159">
        <v>13</v>
      </c>
      <c r="K519" s="159" t="s">
        <v>282</v>
      </c>
      <c r="L519" s="159" t="s">
        <v>282</v>
      </c>
      <c r="M519" s="159" t="s">
        <v>282</v>
      </c>
      <c r="N519" s="159" t="s">
        <v>282</v>
      </c>
      <c r="O519" s="159" t="s">
        <v>10840</v>
      </c>
      <c r="P519" s="159">
        <v>1</v>
      </c>
      <c r="Q519" s="66">
        <v>30</v>
      </c>
      <c r="R519" s="293" t="s">
        <v>10841</v>
      </c>
      <c r="S519" s="301" t="s">
        <v>282</v>
      </c>
      <c r="T519" s="301" t="s">
        <v>282</v>
      </c>
      <c r="U519" s="301" t="s">
        <v>282</v>
      </c>
      <c r="V519" s="301" t="s">
        <v>282</v>
      </c>
      <c r="W519" s="301" t="s">
        <v>282</v>
      </c>
      <c r="X519" s="301" t="s">
        <v>282</v>
      </c>
      <c r="Y519" s="301" t="s">
        <v>282</v>
      </c>
      <c r="Z519" s="301" t="s">
        <v>282</v>
      </c>
      <c r="AA519" s="301" t="s">
        <v>282</v>
      </c>
      <c r="AB519" s="301" t="s">
        <v>282</v>
      </c>
      <c r="AC519" s="301" t="s">
        <v>282</v>
      </c>
      <c r="AD519" s="301" t="s">
        <v>282</v>
      </c>
      <c r="AE519" s="301" t="s">
        <v>282</v>
      </c>
      <c r="AF519" s="301" t="s">
        <v>282</v>
      </c>
      <c r="AG519" s="301" t="s">
        <v>282</v>
      </c>
      <c r="AH519" s="301" t="s">
        <v>282</v>
      </c>
      <c r="AI519" s="301" t="s">
        <v>282</v>
      </c>
      <c r="AJ519" s="301" t="s">
        <v>282</v>
      </c>
      <c r="AK519" s="301" t="s">
        <v>282</v>
      </c>
      <c r="AL519" s="301" t="s">
        <v>282</v>
      </c>
      <c r="AM519" s="159">
        <v>60</v>
      </c>
      <c r="AN519" s="159">
        <v>47</v>
      </c>
      <c r="AO519" s="159" t="s">
        <v>790</v>
      </c>
      <c r="AP519" s="159" t="s">
        <v>10507</v>
      </c>
      <c r="AQ519" s="159" t="s">
        <v>282</v>
      </c>
      <c r="AR519" s="159">
        <v>2</v>
      </c>
      <c r="AS519" s="159" t="s">
        <v>282</v>
      </c>
      <c r="AT519" s="159" t="s">
        <v>282</v>
      </c>
      <c r="AU519" s="159" t="s">
        <v>282</v>
      </c>
      <c r="AV519" s="159" t="s">
        <v>282</v>
      </c>
      <c r="AW519" s="159" t="s">
        <v>10840</v>
      </c>
      <c r="AX519" s="159">
        <v>1</v>
      </c>
      <c r="AY519" s="66">
        <v>29</v>
      </c>
      <c r="AZ519" s="159" t="s">
        <v>10841</v>
      </c>
      <c r="BA519" s="159" t="s">
        <v>282</v>
      </c>
      <c r="BB519" s="159" t="s">
        <v>282</v>
      </c>
      <c r="BC519" s="159" t="s">
        <v>282</v>
      </c>
      <c r="BD519" s="159" t="s">
        <v>282</v>
      </c>
      <c r="BE519" s="159" t="s">
        <v>282</v>
      </c>
      <c r="BF519" s="159" t="s">
        <v>282</v>
      </c>
      <c r="BG519" s="159" t="s">
        <v>282</v>
      </c>
      <c r="BH519" s="159" t="s">
        <v>282</v>
      </c>
      <c r="BI519" s="159" t="s">
        <v>282</v>
      </c>
      <c r="BJ519" s="159" t="s">
        <v>282</v>
      </c>
      <c r="BK519" s="159" t="s">
        <v>282</v>
      </c>
      <c r="BL519" s="159" t="s">
        <v>282</v>
      </c>
      <c r="BM519" s="159" t="s">
        <v>282</v>
      </c>
      <c r="BN519" s="159" t="s">
        <v>282</v>
      </c>
      <c r="BO519" s="159" t="s">
        <v>282</v>
      </c>
      <c r="BP519" s="159" t="s">
        <v>282</v>
      </c>
      <c r="BQ519" s="159" t="s">
        <v>282</v>
      </c>
      <c r="BR519" s="159" t="s">
        <v>282</v>
      </c>
      <c r="BS519" s="159" t="s">
        <v>282</v>
      </c>
      <c r="BT519" s="159" t="s">
        <v>282</v>
      </c>
      <c r="BU519" s="159">
        <v>57</v>
      </c>
      <c r="BV519" s="159">
        <v>55</v>
      </c>
      <c r="BW519" s="159" t="s">
        <v>282</v>
      </c>
      <c r="BX519" s="159" t="s">
        <v>282</v>
      </c>
      <c r="BY519" s="159" t="s">
        <v>282</v>
      </c>
      <c r="BZ519" s="159" t="s">
        <v>282</v>
      </c>
      <c r="CA519" s="159" t="s">
        <v>282</v>
      </c>
      <c r="CB519" s="159" t="s">
        <v>282</v>
      </c>
      <c r="CC519" s="159" t="s">
        <v>282</v>
      </c>
      <c r="CD519" s="159" t="s">
        <v>282</v>
      </c>
      <c r="CE519" s="159" t="s">
        <v>282</v>
      </c>
      <c r="CF519" s="159" t="s">
        <v>282</v>
      </c>
      <c r="CG519" s="159" t="s">
        <v>282</v>
      </c>
      <c r="CH519" s="159" t="s">
        <v>282</v>
      </c>
      <c r="CI519" s="159" t="s">
        <v>282</v>
      </c>
      <c r="CJ519" s="159" t="s">
        <v>282</v>
      </c>
      <c r="CK519" s="159" t="s">
        <v>282</v>
      </c>
      <c r="CL519" s="159" t="s">
        <v>282</v>
      </c>
      <c r="CM519" s="159" t="s">
        <v>282</v>
      </c>
      <c r="CN519" s="159" t="s">
        <v>282</v>
      </c>
      <c r="CO519" s="159" t="s">
        <v>282</v>
      </c>
      <c r="CP519" s="159" t="s">
        <v>282</v>
      </c>
      <c r="CQ519" s="159" t="s">
        <v>282</v>
      </c>
      <c r="CR519" s="159" t="s">
        <v>282</v>
      </c>
      <c r="CS519" s="159" t="s">
        <v>282</v>
      </c>
      <c r="CT519" s="159" t="s">
        <v>282</v>
      </c>
      <c r="CU519" s="159" t="s">
        <v>282</v>
      </c>
      <c r="CV519" s="159" t="s">
        <v>282</v>
      </c>
      <c r="CW519" s="159" t="s">
        <v>282</v>
      </c>
      <c r="CX519" s="159" t="s">
        <v>282</v>
      </c>
      <c r="CY519" s="159" t="s">
        <v>282</v>
      </c>
      <c r="CZ519" s="159" t="s">
        <v>282</v>
      </c>
      <c r="DA519" s="159" t="s">
        <v>282</v>
      </c>
      <c r="DB519" s="159" t="s">
        <v>282</v>
      </c>
      <c r="DC519" s="159" t="s">
        <v>282</v>
      </c>
      <c r="DD519" s="159" t="s">
        <v>282</v>
      </c>
      <c r="DE519" s="159" t="s">
        <v>282</v>
      </c>
      <c r="DF519" s="159" t="s">
        <v>282</v>
      </c>
      <c r="DG519" s="159" t="s">
        <v>282</v>
      </c>
      <c r="DH519" s="159" t="s">
        <v>282</v>
      </c>
      <c r="DI519" s="159" t="s">
        <v>282</v>
      </c>
      <c r="DJ519" s="159" t="s">
        <v>282</v>
      </c>
      <c r="DK519" s="159" t="s">
        <v>282</v>
      </c>
      <c r="DL519" s="159" t="s">
        <v>282</v>
      </c>
      <c r="DM519" s="159" t="s">
        <v>282</v>
      </c>
      <c r="DN519" s="159" t="s">
        <v>282</v>
      </c>
      <c r="DO519" s="159" t="s">
        <v>282</v>
      </c>
      <c r="DP519" s="159" t="s">
        <v>282</v>
      </c>
      <c r="DQ519" s="159" t="s">
        <v>282</v>
      </c>
      <c r="DR519" s="159" t="s">
        <v>282</v>
      </c>
      <c r="DS519" s="159" t="s">
        <v>282</v>
      </c>
      <c r="DT519" s="159" t="s">
        <v>282</v>
      </c>
      <c r="DU519" s="159" t="s">
        <v>282</v>
      </c>
      <c r="DV519" s="159" t="s">
        <v>282</v>
      </c>
      <c r="DW519" s="159" t="s">
        <v>282</v>
      </c>
      <c r="DX519" s="159" t="s">
        <v>282</v>
      </c>
      <c r="DY519" s="159" t="s">
        <v>282</v>
      </c>
      <c r="DZ519" s="159" t="s">
        <v>282</v>
      </c>
      <c r="EA519" s="159" t="s">
        <v>282</v>
      </c>
      <c r="EB519" s="159" t="s">
        <v>282</v>
      </c>
      <c r="EC519" s="159" t="s">
        <v>282</v>
      </c>
      <c r="ED519" s="159" t="s">
        <v>282</v>
      </c>
      <c r="EE519" s="159" t="s">
        <v>282</v>
      </c>
      <c r="EF519" s="159" t="s">
        <v>282</v>
      </c>
      <c r="EG519" s="159" t="s">
        <v>282</v>
      </c>
      <c r="EH519" s="159" t="s">
        <v>282</v>
      </c>
      <c r="EI519" s="159" t="s">
        <v>282</v>
      </c>
      <c r="EJ519" s="159" t="s">
        <v>282</v>
      </c>
      <c r="EK519" s="159" t="s">
        <v>282</v>
      </c>
      <c r="EL519" s="159" t="s">
        <v>282</v>
      </c>
      <c r="EM519" s="159" t="s">
        <v>282</v>
      </c>
      <c r="EN519" s="159" t="s">
        <v>282</v>
      </c>
      <c r="EO519" s="159" t="s">
        <v>282</v>
      </c>
      <c r="EP519" s="159" t="s">
        <v>282</v>
      </c>
      <c r="EQ519" s="159" t="s">
        <v>282</v>
      </c>
      <c r="ER519" s="159" t="s">
        <v>282</v>
      </c>
      <c r="ES519" s="159" t="s">
        <v>282</v>
      </c>
      <c r="ET519" s="159" t="s">
        <v>282</v>
      </c>
      <c r="EU519" s="159" t="s">
        <v>282</v>
      </c>
      <c r="EV519" s="159" t="s">
        <v>282</v>
      </c>
      <c r="EW519" s="159" t="s">
        <v>282</v>
      </c>
      <c r="EX519" s="159" t="s">
        <v>282</v>
      </c>
      <c r="EY519" s="159" t="s">
        <v>282</v>
      </c>
      <c r="EZ519" s="159" t="s">
        <v>282</v>
      </c>
      <c r="FA519" s="159" t="s">
        <v>282</v>
      </c>
      <c r="FB519" s="159" t="s">
        <v>282</v>
      </c>
      <c r="FC519" s="159" t="s">
        <v>282</v>
      </c>
      <c r="FD519" s="159" t="s">
        <v>282</v>
      </c>
      <c r="FE519" s="159" t="s">
        <v>282</v>
      </c>
      <c r="FF519" s="159" t="s">
        <v>282</v>
      </c>
      <c r="FG519" s="159" t="s">
        <v>282</v>
      </c>
      <c r="FH519" s="159" t="s">
        <v>282</v>
      </c>
      <c r="FI519" s="159" t="s">
        <v>282</v>
      </c>
      <c r="FJ519" s="159" t="s">
        <v>282</v>
      </c>
      <c r="FK519" s="159" t="s">
        <v>282</v>
      </c>
      <c r="FL519" s="159" t="s">
        <v>282</v>
      </c>
      <c r="FM519" s="159" t="s">
        <v>282</v>
      </c>
      <c r="FN519" s="159" t="s">
        <v>282</v>
      </c>
      <c r="FO519" s="159" t="s">
        <v>282</v>
      </c>
      <c r="FP519" s="159" t="s">
        <v>282</v>
      </c>
      <c r="FQ519" s="159" t="s">
        <v>282</v>
      </c>
      <c r="FR519" s="159" t="s">
        <v>282</v>
      </c>
      <c r="FS519" s="159" t="s">
        <v>282</v>
      </c>
      <c r="FT519" s="159" t="s">
        <v>282</v>
      </c>
    </row>
    <row r="520" spans="1:176" x14ac:dyDescent="0.25">
      <c r="A520" s="66" t="s">
        <v>6579</v>
      </c>
      <c r="B520" s="159" t="s">
        <v>14592</v>
      </c>
      <c r="C520" s="331" t="s">
        <v>793</v>
      </c>
      <c r="D520" s="331" t="s">
        <v>130</v>
      </c>
      <c r="E520" s="159">
        <v>4</v>
      </c>
      <c r="F520" s="159">
        <v>2</v>
      </c>
      <c r="G520" s="159" t="s">
        <v>252</v>
      </c>
      <c r="H520" s="159" t="s">
        <v>10507</v>
      </c>
      <c r="I520" s="159">
        <v>7</v>
      </c>
      <c r="J520" s="159">
        <v>23</v>
      </c>
      <c r="K520" s="159" t="s">
        <v>282</v>
      </c>
      <c r="L520" s="159" t="s">
        <v>282</v>
      </c>
      <c r="M520" s="159" t="s">
        <v>282</v>
      </c>
      <c r="N520" s="159" t="s">
        <v>282</v>
      </c>
      <c r="O520" s="159" t="s">
        <v>10840</v>
      </c>
      <c r="P520" s="159">
        <v>1</v>
      </c>
      <c r="Q520" s="159">
        <v>23</v>
      </c>
      <c r="R520" s="293" t="s">
        <v>10841</v>
      </c>
      <c r="S520" s="301" t="s">
        <v>282</v>
      </c>
      <c r="T520" s="301" t="s">
        <v>282</v>
      </c>
      <c r="U520" s="301" t="s">
        <v>282</v>
      </c>
      <c r="V520" s="301" t="s">
        <v>282</v>
      </c>
      <c r="W520" s="301" t="s">
        <v>282</v>
      </c>
      <c r="X520" s="301" t="s">
        <v>282</v>
      </c>
      <c r="Y520" s="301" t="s">
        <v>282</v>
      </c>
      <c r="Z520" s="301" t="s">
        <v>282</v>
      </c>
      <c r="AA520" s="301" t="s">
        <v>282</v>
      </c>
      <c r="AB520" s="301" t="s">
        <v>282</v>
      </c>
      <c r="AC520" s="301" t="s">
        <v>282</v>
      </c>
      <c r="AD520" s="301" t="s">
        <v>282</v>
      </c>
      <c r="AE520" s="301" t="s">
        <v>282</v>
      </c>
      <c r="AF520" s="301" t="s">
        <v>282</v>
      </c>
      <c r="AG520" s="301" t="s">
        <v>282</v>
      </c>
      <c r="AH520" s="301" t="s">
        <v>282</v>
      </c>
      <c r="AI520" s="301" t="s">
        <v>282</v>
      </c>
      <c r="AJ520" s="301" t="s">
        <v>282</v>
      </c>
      <c r="AK520" s="301" t="s">
        <v>282</v>
      </c>
      <c r="AL520" s="301" t="s">
        <v>282</v>
      </c>
      <c r="AM520" s="159">
        <v>51</v>
      </c>
      <c r="AN520" s="159">
        <v>28</v>
      </c>
      <c r="AO520" s="159" t="s">
        <v>790</v>
      </c>
      <c r="AP520" s="159" t="s">
        <v>10507</v>
      </c>
      <c r="AQ520" s="159">
        <v>3</v>
      </c>
      <c r="AR520" s="159">
        <v>13</v>
      </c>
      <c r="AS520" s="159" t="s">
        <v>282</v>
      </c>
      <c r="AT520" s="159" t="s">
        <v>282</v>
      </c>
      <c r="AU520" s="159" t="s">
        <v>282</v>
      </c>
      <c r="AV520" s="159" t="s">
        <v>282</v>
      </c>
      <c r="AW520" s="159" t="s">
        <v>10840</v>
      </c>
      <c r="AX520" s="159">
        <v>1</v>
      </c>
      <c r="AY520" s="159">
        <v>19</v>
      </c>
      <c r="AZ520" s="159" t="s">
        <v>10841</v>
      </c>
      <c r="BA520" s="159" t="s">
        <v>282</v>
      </c>
      <c r="BB520" s="159" t="s">
        <v>282</v>
      </c>
      <c r="BC520" s="159" t="s">
        <v>282</v>
      </c>
      <c r="BD520" s="159" t="s">
        <v>282</v>
      </c>
      <c r="BE520" s="159" t="s">
        <v>282</v>
      </c>
      <c r="BF520" s="159" t="s">
        <v>282</v>
      </c>
      <c r="BG520" s="159" t="s">
        <v>282</v>
      </c>
      <c r="BH520" s="159" t="s">
        <v>282</v>
      </c>
      <c r="BI520" s="159" t="s">
        <v>282</v>
      </c>
      <c r="BJ520" s="159" t="s">
        <v>282</v>
      </c>
      <c r="BK520" s="159" t="s">
        <v>282</v>
      </c>
      <c r="BL520" s="159" t="s">
        <v>282</v>
      </c>
      <c r="BM520" s="159" t="s">
        <v>282</v>
      </c>
      <c r="BN520" s="159" t="s">
        <v>282</v>
      </c>
      <c r="BO520" s="159" t="s">
        <v>282</v>
      </c>
      <c r="BP520" s="159" t="s">
        <v>282</v>
      </c>
      <c r="BQ520" s="159" t="s">
        <v>282</v>
      </c>
      <c r="BR520" s="159" t="s">
        <v>282</v>
      </c>
      <c r="BS520" s="159" t="s">
        <v>282</v>
      </c>
      <c r="BT520" s="159" t="s">
        <v>282</v>
      </c>
      <c r="BU520" s="159">
        <v>46</v>
      </c>
      <c r="BV520" s="159">
        <v>33</v>
      </c>
      <c r="BW520" s="159" t="s">
        <v>282</v>
      </c>
      <c r="BX520" s="159" t="s">
        <v>282</v>
      </c>
      <c r="BY520" s="159" t="s">
        <v>282</v>
      </c>
      <c r="BZ520" s="159" t="s">
        <v>282</v>
      </c>
      <c r="CA520" s="159" t="s">
        <v>282</v>
      </c>
      <c r="CB520" s="159" t="s">
        <v>282</v>
      </c>
      <c r="CC520" s="159" t="s">
        <v>282</v>
      </c>
      <c r="CD520" s="159" t="s">
        <v>282</v>
      </c>
      <c r="CE520" s="159" t="s">
        <v>282</v>
      </c>
      <c r="CF520" s="159" t="s">
        <v>282</v>
      </c>
      <c r="CG520" s="159" t="s">
        <v>282</v>
      </c>
      <c r="CH520" s="159" t="s">
        <v>282</v>
      </c>
      <c r="CI520" s="159" t="s">
        <v>282</v>
      </c>
      <c r="CJ520" s="159" t="s">
        <v>282</v>
      </c>
      <c r="CK520" s="159" t="s">
        <v>282</v>
      </c>
      <c r="CL520" s="159" t="s">
        <v>282</v>
      </c>
      <c r="CM520" s="159" t="s">
        <v>282</v>
      </c>
      <c r="CN520" s="159" t="s">
        <v>282</v>
      </c>
      <c r="CO520" s="159" t="s">
        <v>282</v>
      </c>
      <c r="CP520" s="159" t="s">
        <v>282</v>
      </c>
      <c r="CQ520" s="159" t="s">
        <v>282</v>
      </c>
      <c r="CR520" s="159" t="s">
        <v>282</v>
      </c>
      <c r="CS520" s="159" t="s">
        <v>282</v>
      </c>
      <c r="CT520" s="159" t="s">
        <v>282</v>
      </c>
      <c r="CU520" s="159" t="s">
        <v>282</v>
      </c>
      <c r="CV520" s="159" t="s">
        <v>282</v>
      </c>
      <c r="CW520" s="159" t="s">
        <v>282</v>
      </c>
      <c r="CX520" s="159" t="s">
        <v>282</v>
      </c>
      <c r="CY520" s="159" t="s">
        <v>282</v>
      </c>
      <c r="CZ520" s="159" t="s">
        <v>282</v>
      </c>
      <c r="DA520" s="159" t="s">
        <v>282</v>
      </c>
      <c r="DB520" s="159" t="s">
        <v>282</v>
      </c>
      <c r="DC520" s="159" t="s">
        <v>282</v>
      </c>
      <c r="DD520" s="159" t="s">
        <v>282</v>
      </c>
      <c r="DE520" s="159" t="s">
        <v>282</v>
      </c>
      <c r="DF520" s="159" t="s">
        <v>282</v>
      </c>
      <c r="DG520" s="159" t="s">
        <v>282</v>
      </c>
      <c r="DH520" s="159" t="s">
        <v>282</v>
      </c>
      <c r="DI520" s="159" t="s">
        <v>282</v>
      </c>
      <c r="DJ520" s="159" t="s">
        <v>282</v>
      </c>
      <c r="DK520" s="159" t="s">
        <v>282</v>
      </c>
      <c r="DL520" s="159" t="s">
        <v>282</v>
      </c>
      <c r="DM520" s="159" t="s">
        <v>282</v>
      </c>
      <c r="DN520" s="159" t="s">
        <v>282</v>
      </c>
      <c r="DO520" s="159" t="s">
        <v>282</v>
      </c>
      <c r="DP520" s="159" t="s">
        <v>282</v>
      </c>
      <c r="DQ520" s="159" t="s">
        <v>282</v>
      </c>
      <c r="DR520" s="159" t="s">
        <v>282</v>
      </c>
      <c r="DS520" s="159" t="s">
        <v>282</v>
      </c>
      <c r="DT520" s="159" t="s">
        <v>282</v>
      </c>
      <c r="DU520" s="159" t="s">
        <v>282</v>
      </c>
      <c r="DV520" s="159" t="s">
        <v>282</v>
      </c>
      <c r="DW520" s="159" t="s">
        <v>282</v>
      </c>
      <c r="DX520" s="159" t="s">
        <v>282</v>
      </c>
      <c r="DY520" s="159" t="s">
        <v>282</v>
      </c>
      <c r="DZ520" s="159" t="s">
        <v>282</v>
      </c>
      <c r="EA520" s="159" t="s">
        <v>282</v>
      </c>
      <c r="EB520" s="159" t="s">
        <v>282</v>
      </c>
      <c r="EC520" s="159" t="s">
        <v>282</v>
      </c>
      <c r="ED520" s="159" t="s">
        <v>282</v>
      </c>
      <c r="EE520" s="159" t="s">
        <v>282</v>
      </c>
      <c r="EF520" s="159" t="s">
        <v>282</v>
      </c>
      <c r="EG520" s="159" t="s">
        <v>282</v>
      </c>
      <c r="EH520" s="159" t="s">
        <v>282</v>
      </c>
      <c r="EI520" s="159" t="s">
        <v>282</v>
      </c>
      <c r="EJ520" s="159" t="s">
        <v>282</v>
      </c>
      <c r="EK520" s="159" t="s">
        <v>282</v>
      </c>
      <c r="EL520" s="159" t="s">
        <v>282</v>
      </c>
      <c r="EM520" s="159" t="s">
        <v>282</v>
      </c>
      <c r="EN520" s="159" t="s">
        <v>282</v>
      </c>
      <c r="EO520" s="159" t="s">
        <v>282</v>
      </c>
      <c r="EP520" s="159" t="s">
        <v>282</v>
      </c>
      <c r="EQ520" s="159" t="s">
        <v>282</v>
      </c>
      <c r="ER520" s="159" t="s">
        <v>282</v>
      </c>
      <c r="ES520" s="159" t="s">
        <v>282</v>
      </c>
      <c r="ET520" s="159" t="s">
        <v>282</v>
      </c>
      <c r="EU520" s="159" t="s">
        <v>282</v>
      </c>
      <c r="EV520" s="159" t="s">
        <v>282</v>
      </c>
      <c r="EW520" s="159" t="s">
        <v>282</v>
      </c>
      <c r="EX520" s="159" t="s">
        <v>282</v>
      </c>
      <c r="EY520" s="159" t="s">
        <v>282</v>
      </c>
      <c r="EZ520" s="159" t="s">
        <v>282</v>
      </c>
      <c r="FA520" s="159" t="s">
        <v>282</v>
      </c>
      <c r="FB520" s="159" t="s">
        <v>282</v>
      </c>
      <c r="FC520" s="159" t="s">
        <v>282</v>
      </c>
      <c r="FD520" s="159" t="s">
        <v>282</v>
      </c>
      <c r="FE520" s="159" t="s">
        <v>282</v>
      </c>
      <c r="FF520" s="159" t="s">
        <v>282</v>
      </c>
      <c r="FG520" s="159" t="s">
        <v>282</v>
      </c>
      <c r="FH520" s="159" t="s">
        <v>282</v>
      </c>
      <c r="FI520" s="159" t="s">
        <v>282</v>
      </c>
      <c r="FJ520" s="159" t="s">
        <v>282</v>
      </c>
      <c r="FK520" s="159" t="s">
        <v>282</v>
      </c>
      <c r="FL520" s="159" t="s">
        <v>282</v>
      </c>
      <c r="FM520" s="159" t="s">
        <v>282</v>
      </c>
      <c r="FN520" s="159" t="s">
        <v>282</v>
      </c>
      <c r="FO520" s="159" t="s">
        <v>282</v>
      </c>
      <c r="FP520" s="159" t="s">
        <v>282</v>
      </c>
      <c r="FQ520" s="159" t="s">
        <v>282</v>
      </c>
      <c r="FR520" s="159" t="s">
        <v>282</v>
      </c>
      <c r="FS520" s="159" t="s">
        <v>282</v>
      </c>
      <c r="FT520" s="159" t="s">
        <v>282</v>
      </c>
    </row>
    <row r="521" spans="1:176" x14ac:dyDescent="0.25">
      <c r="A521" s="66" t="s">
        <v>809</v>
      </c>
      <c r="B521" s="159" t="s">
        <v>12410</v>
      </c>
      <c r="C521" s="66" t="str">
        <f>IF(ISNUMBER(Severity!H522)=FALSE,Severity!F522,IF(Severity!H522&gt;=0.5,"YES","NO"))</f>
        <v>YES</v>
      </c>
      <c r="D521" s="66" t="str">
        <f>IF(ISNUMBER(Severity!I522)=FALSE,Severity!G522,IF(Severity!I522&gt;0.5,"YES","NO"))</f>
        <v>NO</v>
      </c>
      <c r="E521" s="159">
        <v>6</v>
      </c>
      <c r="F521" s="159">
        <v>2</v>
      </c>
      <c r="G521" s="159" t="s">
        <v>263</v>
      </c>
      <c r="H521" s="159" t="s">
        <v>10507</v>
      </c>
      <c r="I521" s="159">
        <v>17</v>
      </c>
      <c r="J521" s="159" t="s">
        <v>282</v>
      </c>
      <c r="K521" s="159" t="s">
        <v>282</v>
      </c>
      <c r="L521" s="159" t="s">
        <v>282</v>
      </c>
      <c r="M521" s="159" t="s">
        <v>282</v>
      </c>
      <c r="N521" s="159" t="s">
        <v>282</v>
      </c>
      <c r="O521" s="159" t="s">
        <v>282</v>
      </c>
      <c r="P521" s="159" t="s">
        <v>282</v>
      </c>
      <c r="Q521" s="159" t="s">
        <v>282</v>
      </c>
      <c r="R521" s="159" t="s">
        <v>282</v>
      </c>
      <c r="S521" s="159" t="s">
        <v>299</v>
      </c>
      <c r="T521" s="159">
        <v>21</v>
      </c>
      <c r="U521" s="159" t="s">
        <v>282</v>
      </c>
      <c r="V521" s="159" t="s">
        <v>282</v>
      </c>
      <c r="W521" s="159" t="s">
        <v>282</v>
      </c>
      <c r="X521" s="159">
        <v>25.48</v>
      </c>
      <c r="Y521" s="159" t="s">
        <v>282</v>
      </c>
      <c r="Z521" s="159">
        <v>124</v>
      </c>
      <c r="AA521" s="159" t="s">
        <v>282</v>
      </c>
      <c r="AB521" s="159" t="s">
        <v>282</v>
      </c>
      <c r="AC521" s="159" t="s">
        <v>282</v>
      </c>
      <c r="AD521" s="159">
        <v>14.77</v>
      </c>
      <c r="AE521" s="159" t="s">
        <v>282</v>
      </c>
      <c r="AF521" s="159">
        <v>90</v>
      </c>
      <c r="AG521" s="159" t="s">
        <v>282</v>
      </c>
      <c r="AH521" s="159" t="s">
        <v>282</v>
      </c>
      <c r="AI521" s="159" t="s">
        <v>282</v>
      </c>
      <c r="AJ521" s="159" t="s">
        <v>282</v>
      </c>
      <c r="AK521" s="159" t="s">
        <v>282</v>
      </c>
      <c r="AL521" s="159" t="s">
        <v>282</v>
      </c>
      <c r="AM521" s="159" t="s">
        <v>282</v>
      </c>
      <c r="AN521" s="159">
        <v>90</v>
      </c>
      <c r="AO521" s="159" t="s">
        <v>790</v>
      </c>
      <c r="AP521" s="159" t="s">
        <v>10507</v>
      </c>
      <c r="AQ521" s="159">
        <v>10</v>
      </c>
      <c r="AR521" s="159" t="s">
        <v>282</v>
      </c>
      <c r="AS521" s="159" t="s">
        <v>282</v>
      </c>
      <c r="AT521" s="159" t="s">
        <v>282</v>
      </c>
      <c r="AU521" s="159" t="s">
        <v>282</v>
      </c>
      <c r="AV521" s="159" t="s">
        <v>282</v>
      </c>
      <c r="AW521" s="159" t="s">
        <v>282</v>
      </c>
      <c r="AX521" s="159" t="s">
        <v>282</v>
      </c>
      <c r="AY521" s="159" t="s">
        <v>282</v>
      </c>
      <c r="AZ521" s="159" t="s">
        <v>282</v>
      </c>
      <c r="BA521" s="159" t="s">
        <v>299</v>
      </c>
      <c r="BB521" s="159">
        <v>21</v>
      </c>
      <c r="BC521" s="159" t="s">
        <v>282</v>
      </c>
      <c r="BD521" s="159" t="s">
        <v>282</v>
      </c>
      <c r="BE521" s="159" t="s">
        <v>282</v>
      </c>
      <c r="BF521" s="159">
        <v>26.38</v>
      </c>
      <c r="BG521" s="159" t="s">
        <v>282</v>
      </c>
      <c r="BH521" s="159">
        <v>130</v>
      </c>
      <c r="BI521" s="159" t="s">
        <v>282</v>
      </c>
      <c r="BJ521" s="159" t="s">
        <v>282</v>
      </c>
      <c r="BK521" s="159" t="s">
        <v>282</v>
      </c>
      <c r="BL521" s="159">
        <v>18.899999999999999</v>
      </c>
      <c r="BM521" s="159" t="s">
        <v>282</v>
      </c>
      <c r="BN521" s="159">
        <v>71</v>
      </c>
      <c r="BO521" s="159" t="s">
        <v>282</v>
      </c>
      <c r="BP521" s="159" t="s">
        <v>282</v>
      </c>
      <c r="BQ521" s="159" t="s">
        <v>282</v>
      </c>
      <c r="BR521" s="159" t="s">
        <v>282</v>
      </c>
      <c r="BS521" s="159" t="s">
        <v>282</v>
      </c>
      <c r="BT521" s="159" t="s">
        <v>282</v>
      </c>
      <c r="BU521" s="159" t="s">
        <v>282</v>
      </c>
      <c r="BV521" s="159">
        <v>71</v>
      </c>
      <c r="BW521" s="159" t="s">
        <v>282</v>
      </c>
      <c r="BX521" s="159" t="s">
        <v>282</v>
      </c>
      <c r="BY521" s="159" t="s">
        <v>282</v>
      </c>
      <c r="BZ521" s="159" t="s">
        <v>282</v>
      </c>
      <c r="CA521" s="159" t="s">
        <v>282</v>
      </c>
      <c r="CB521" s="159" t="s">
        <v>282</v>
      </c>
      <c r="CC521" s="159" t="s">
        <v>282</v>
      </c>
      <c r="CD521" s="159" t="s">
        <v>282</v>
      </c>
      <c r="CE521" s="159" t="s">
        <v>282</v>
      </c>
      <c r="CF521" s="159" t="s">
        <v>282</v>
      </c>
      <c r="CG521" s="159" t="s">
        <v>282</v>
      </c>
      <c r="CH521" s="159" t="s">
        <v>282</v>
      </c>
      <c r="CI521" s="159" t="s">
        <v>282</v>
      </c>
      <c r="CJ521" s="159" t="s">
        <v>282</v>
      </c>
      <c r="CK521" s="159" t="s">
        <v>282</v>
      </c>
      <c r="CL521" s="159" t="s">
        <v>282</v>
      </c>
      <c r="CM521" s="159" t="s">
        <v>282</v>
      </c>
      <c r="CN521" s="159" t="s">
        <v>282</v>
      </c>
      <c r="CO521" s="159" t="s">
        <v>282</v>
      </c>
      <c r="CP521" s="159" t="s">
        <v>282</v>
      </c>
      <c r="CQ521" s="159" t="s">
        <v>282</v>
      </c>
      <c r="CR521" s="159" t="s">
        <v>282</v>
      </c>
      <c r="CS521" s="159" t="s">
        <v>282</v>
      </c>
      <c r="CT521" s="159" t="s">
        <v>282</v>
      </c>
      <c r="CU521" s="159" t="s">
        <v>282</v>
      </c>
      <c r="CV521" s="159" t="s">
        <v>282</v>
      </c>
      <c r="CW521" s="159" t="s">
        <v>282</v>
      </c>
      <c r="CX521" s="159" t="s">
        <v>282</v>
      </c>
      <c r="CY521" s="159" t="s">
        <v>282</v>
      </c>
      <c r="CZ521" s="159" t="s">
        <v>282</v>
      </c>
      <c r="DA521" s="159" t="s">
        <v>282</v>
      </c>
      <c r="DB521" s="159" t="s">
        <v>282</v>
      </c>
      <c r="DC521" s="159" t="s">
        <v>282</v>
      </c>
      <c r="DD521" s="159" t="s">
        <v>282</v>
      </c>
      <c r="DE521" s="159" t="s">
        <v>282</v>
      </c>
      <c r="DF521" s="159" t="s">
        <v>282</v>
      </c>
      <c r="DG521" s="159" t="s">
        <v>282</v>
      </c>
      <c r="DH521" s="159" t="s">
        <v>282</v>
      </c>
      <c r="DI521" s="159" t="s">
        <v>282</v>
      </c>
      <c r="DJ521" s="159" t="s">
        <v>282</v>
      </c>
      <c r="DK521" s="159" t="s">
        <v>282</v>
      </c>
      <c r="DL521" s="159" t="s">
        <v>282</v>
      </c>
      <c r="DM521" s="159" t="s">
        <v>282</v>
      </c>
      <c r="DN521" s="159" t="s">
        <v>282</v>
      </c>
      <c r="DO521" s="159" t="s">
        <v>282</v>
      </c>
      <c r="DP521" s="159" t="s">
        <v>282</v>
      </c>
      <c r="DQ521" s="159" t="s">
        <v>282</v>
      </c>
      <c r="DR521" s="159" t="s">
        <v>282</v>
      </c>
      <c r="DS521" s="159" t="s">
        <v>282</v>
      </c>
      <c r="DT521" s="159" t="s">
        <v>282</v>
      </c>
      <c r="DU521" s="159" t="s">
        <v>282</v>
      </c>
      <c r="DV521" s="159" t="s">
        <v>282</v>
      </c>
      <c r="DW521" s="159" t="s">
        <v>282</v>
      </c>
      <c r="DX521" s="159" t="s">
        <v>282</v>
      </c>
      <c r="DY521" s="159" t="s">
        <v>282</v>
      </c>
      <c r="DZ521" s="159" t="s">
        <v>282</v>
      </c>
      <c r="EA521" s="159" t="s">
        <v>282</v>
      </c>
      <c r="EB521" s="159" t="s">
        <v>282</v>
      </c>
      <c r="EC521" s="159" t="s">
        <v>282</v>
      </c>
      <c r="ED521" s="159" t="s">
        <v>282</v>
      </c>
      <c r="EE521" s="159" t="s">
        <v>282</v>
      </c>
      <c r="EF521" s="159" t="s">
        <v>282</v>
      </c>
      <c r="EG521" s="159" t="s">
        <v>282</v>
      </c>
      <c r="EH521" s="159" t="s">
        <v>282</v>
      </c>
      <c r="EI521" s="159" t="s">
        <v>282</v>
      </c>
      <c r="EJ521" s="159" t="s">
        <v>282</v>
      </c>
      <c r="EK521" s="159" t="s">
        <v>282</v>
      </c>
      <c r="EL521" s="159" t="s">
        <v>282</v>
      </c>
      <c r="EM521" s="159" t="s">
        <v>282</v>
      </c>
      <c r="EN521" s="159" t="s">
        <v>282</v>
      </c>
      <c r="EO521" s="159" t="s">
        <v>282</v>
      </c>
      <c r="EP521" s="159" t="s">
        <v>282</v>
      </c>
      <c r="EQ521" s="159" t="s">
        <v>282</v>
      </c>
      <c r="ER521" s="159" t="s">
        <v>282</v>
      </c>
      <c r="ES521" s="159" t="s">
        <v>282</v>
      </c>
      <c r="ET521" s="159" t="s">
        <v>282</v>
      </c>
      <c r="EU521" s="159" t="s">
        <v>282</v>
      </c>
      <c r="EV521" s="159" t="s">
        <v>282</v>
      </c>
      <c r="EW521" s="159" t="s">
        <v>282</v>
      </c>
      <c r="EX521" s="159" t="s">
        <v>282</v>
      </c>
      <c r="EY521" s="159" t="s">
        <v>282</v>
      </c>
      <c r="EZ521" s="159" t="s">
        <v>282</v>
      </c>
      <c r="FA521" s="159" t="s">
        <v>282</v>
      </c>
      <c r="FB521" s="159" t="s">
        <v>282</v>
      </c>
      <c r="FC521" s="159" t="s">
        <v>282</v>
      </c>
      <c r="FD521" s="159" t="s">
        <v>282</v>
      </c>
      <c r="FE521" s="159" t="s">
        <v>282</v>
      </c>
      <c r="FF521" s="159" t="s">
        <v>282</v>
      </c>
      <c r="FG521" s="159" t="s">
        <v>282</v>
      </c>
      <c r="FH521" s="159" t="s">
        <v>282</v>
      </c>
      <c r="FI521" s="159" t="s">
        <v>282</v>
      </c>
      <c r="FJ521" s="159" t="s">
        <v>282</v>
      </c>
      <c r="FK521" s="159" t="s">
        <v>282</v>
      </c>
      <c r="FL521" s="159" t="s">
        <v>282</v>
      </c>
      <c r="FM521" s="159" t="s">
        <v>282</v>
      </c>
      <c r="FN521" s="159" t="s">
        <v>282</v>
      </c>
      <c r="FO521" s="159" t="s">
        <v>282</v>
      </c>
      <c r="FP521" s="159" t="s">
        <v>282</v>
      </c>
      <c r="FQ521" s="159" t="s">
        <v>282</v>
      </c>
      <c r="FR521" s="159" t="s">
        <v>282</v>
      </c>
      <c r="FS521" s="159" t="s">
        <v>282</v>
      </c>
      <c r="FT521" s="159" t="s">
        <v>282</v>
      </c>
    </row>
    <row r="522" spans="1:176" x14ac:dyDescent="0.25">
      <c r="A522" s="212" t="s">
        <v>3671</v>
      </c>
      <c r="B522" s="159" t="s">
        <v>14988</v>
      </c>
      <c r="C522" s="66" t="str">
        <f>IF(ISNUMBER(Severity!H523)=FALSE,Severity!F523,IF(Severity!H523&gt;=0.5,"YES","NO"))</f>
        <v>YES</v>
      </c>
      <c r="D522" s="66" t="str">
        <f>IF(ISNUMBER(Severity!I523)=FALSE,Severity!G523,IF(Severity!I523&gt;0.5,"YES","NO"))</f>
        <v>NO</v>
      </c>
      <c r="E522" s="159">
        <v>6</v>
      </c>
      <c r="F522" s="159">
        <v>2</v>
      </c>
      <c r="G522" s="159" t="s">
        <v>252</v>
      </c>
      <c r="H522" s="159" t="s">
        <v>10507</v>
      </c>
      <c r="I522" s="159" t="s">
        <v>282</v>
      </c>
      <c r="J522" s="159">
        <v>26</v>
      </c>
      <c r="K522" s="159" t="s">
        <v>282</v>
      </c>
      <c r="L522" s="159" t="s">
        <v>282</v>
      </c>
      <c r="M522" s="159" t="s">
        <v>282</v>
      </c>
      <c r="N522" s="159" t="s">
        <v>282</v>
      </c>
      <c r="O522" s="159" t="s">
        <v>282</v>
      </c>
      <c r="P522" s="159" t="s">
        <v>282</v>
      </c>
      <c r="Q522" s="159" t="s">
        <v>282</v>
      </c>
      <c r="R522" s="159" t="s">
        <v>282</v>
      </c>
      <c r="S522" s="159" t="s">
        <v>299</v>
      </c>
      <c r="T522" s="159">
        <v>21</v>
      </c>
      <c r="U522" s="159">
        <v>24.4</v>
      </c>
      <c r="V522" s="159" t="s">
        <v>282</v>
      </c>
      <c r="W522" s="159">
        <v>63</v>
      </c>
      <c r="X522" s="159" t="s">
        <v>282</v>
      </c>
      <c r="Y522" s="159" t="s">
        <v>282</v>
      </c>
      <c r="Z522" s="159" t="s">
        <v>282</v>
      </c>
      <c r="AA522" s="159">
        <v>14.3</v>
      </c>
      <c r="AB522" s="159" t="s">
        <v>282</v>
      </c>
      <c r="AC522" s="159">
        <v>63</v>
      </c>
      <c r="AD522" s="159" t="s">
        <v>282</v>
      </c>
      <c r="AE522" s="159" t="s">
        <v>282</v>
      </c>
      <c r="AF522" s="159" t="s">
        <v>282</v>
      </c>
      <c r="AG522" s="159" t="s">
        <v>282</v>
      </c>
      <c r="AH522" s="159" t="s">
        <v>282</v>
      </c>
      <c r="AI522" s="159" t="s">
        <v>282</v>
      </c>
      <c r="AJ522" s="159" t="s">
        <v>282</v>
      </c>
      <c r="AK522" s="159" t="s">
        <v>282</v>
      </c>
      <c r="AL522" s="159" t="s">
        <v>282</v>
      </c>
      <c r="AM522" s="159">
        <v>63</v>
      </c>
      <c r="AN522" s="159">
        <v>37</v>
      </c>
      <c r="AO522" s="159" t="s">
        <v>790</v>
      </c>
      <c r="AP522" s="159" t="s">
        <v>10507</v>
      </c>
      <c r="AQ522" s="159" t="s">
        <v>282</v>
      </c>
      <c r="AR522" s="159">
        <v>24</v>
      </c>
      <c r="AS522" s="159" t="s">
        <v>282</v>
      </c>
      <c r="AT522" s="159" t="s">
        <v>282</v>
      </c>
      <c r="AU522" s="159" t="s">
        <v>282</v>
      </c>
      <c r="AV522" s="159" t="s">
        <v>282</v>
      </c>
      <c r="AW522" s="159" t="s">
        <v>282</v>
      </c>
      <c r="AX522" s="159" t="s">
        <v>282</v>
      </c>
      <c r="AY522" s="159" t="s">
        <v>282</v>
      </c>
      <c r="AZ522" s="159" t="s">
        <v>282</v>
      </c>
      <c r="BA522" s="159" t="s">
        <v>299</v>
      </c>
      <c r="BB522" s="159">
        <v>21</v>
      </c>
      <c r="BC522" s="159">
        <v>24.5</v>
      </c>
      <c r="BD522" s="159" t="s">
        <v>282</v>
      </c>
      <c r="BE522" s="159">
        <v>61</v>
      </c>
      <c r="BF522" s="159" t="s">
        <v>282</v>
      </c>
      <c r="BG522" s="159" t="s">
        <v>282</v>
      </c>
      <c r="BH522" s="159" t="s">
        <v>282</v>
      </c>
      <c r="BI522" s="159">
        <v>19.5</v>
      </c>
      <c r="BJ522" s="159" t="s">
        <v>282</v>
      </c>
      <c r="BK522" s="159">
        <v>61</v>
      </c>
      <c r="BL522" s="159" t="s">
        <v>282</v>
      </c>
      <c r="BM522" s="159" t="s">
        <v>282</v>
      </c>
      <c r="BN522" s="159" t="s">
        <v>282</v>
      </c>
      <c r="BO522" s="159" t="s">
        <v>282</v>
      </c>
      <c r="BP522" s="159" t="s">
        <v>282</v>
      </c>
      <c r="BQ522" s="159" t="s">
        <v>282</v>
      </c>
      <c r="BR522" s="159" t="s">
        <v>282</v>
      </c>
      <c r="BS522" s="159" t="s">
        <v>282</v>
      </c>
      <c r="BT522" s="159" t="s">
        <v>282</v>
      </c>
      <c r="BU522" s="159">
        <v>61</v>
      </c>
      <c r="BV522" s="159">
        <v>37</v>
      </c>
      <c r="BW522" s="159" t="s">
        <v>282</v>
      </c>
      <c r="BX522" s="159" t="s">
        <v>282</v>
      </c>
      <c r="BY522" s="159" t="s">
        <v>282</v>
      </c>
      <c r="BZ522" s="159" t="s">
        <v>282</v>
      </c>
      <c r="CA522" s="159" t="s">
        <v>282</v>
      </c>
      <c r="CB522" s="159" t="s">
        <v>282</v>
      </c>
      <c r="CC522" s="159" t="s">
        <v>282</v>
      </c>
      <c r="CD522" s="159" t="s">
        <v>282</v>
      </c>
      <c r="CE522" s="159" t="s">
        <v>282</v>
      </c>
      <c r="CF522" s="159" t="s">
        <v>282</v>
      </c>
      <c r="CG522" s="159" t="s">
        <v>282</v>
      </c>
      <c r="CH522" s="159" t="s">
        <v>282</v>
      </c>
      <c r="CI522" s="159" t="s">
        <v>282</v>
      </c>
      <c r="CJ522" s="159" t="s">
        <v>282</v>
      </c>
      <c r="CK522" s="159" t="s">
        <v>282</v>
      </c>
      <c r="CL522" s="159" t="s">
        <v>282</v>
      </c>
      <c r="CM522" s="159" t="s">
        <v>282</v>
      </c>
      <c r="CN522" s="159" t="s">
        <v>282</v>
      </c>
      <c r="CO522" s="159" t="s">
        <v>282</v>
      </c>
      <c r="CP522" s="159" t="s">
        <v>282</v>
      </c>
      <c r="CQ522" s="159" t="s">
        <v>282</v>
      </c>
      <c r="CR522" s="159" t="s">
        <v>282</v>
      </c>
      <c r="CS522" s="159" t="s">
        <v>282</v>
      </c>
      <c r="CT522" s="159" t="s">
        <v>282</v>
      </c>
      <c r="CU522" s="159" t="s">
        <v>282</v>
      </c>
      <c r="CV522" s="159" t="s">
        <v>282</v>
      </c>
      <c r="CW522" s="159" t="s">
        <v>282</v>
      </c>
      <c r="CX522" s="159" t="s">
        <v>282</v>
      </c>
      <c r="CY522" s="159" t="s">
        <v>282</v>
      </c>
      <c r="CZ522" s="159" t="s">
        <v>282</v>
      </c>
      <c r="DA522" s="159" t="s">
        <v>282</v>
      </c>
      <c r="DB522" s="159" t="s">
        <v>282</v>
      </c>
      <c r="DC522" s="159" t="s">
        <v>282</v>
      </c>
      <c r="DD522" s="159" t="s">
        <v>282</v>
      </c>
      <c r="DE522" s="159" t="s">
        <v>282</v>
      </c>
      <c r="DF522" s="159" t="s">
        <v>282</v>
      </c>
      <c r="DG522" s="159" t="s">
        <v>282</v>
      </c>
      <c r="DH522" s="159" t="s">
        <v>282</v>
      </c>
      <c r="DI522" s="159" t="s">
        <v>282</v>
      </c>
      <c r="DJ522" s="159" t="s">
        <v>282</v>
      </c>
      <c r="DK522" s="159" t="s">
        <v>282</v>
      </c>
      <c r="DL522" s="159" t="s">
        <v>282</v>
      </c>
      <c r="DM522" s="159" t="s">
        <v>282</v>
      </c>
      <c r="DN522" s="159" t="s">
        <v>282</v>
      </c>
      <c r="DO522" s="159" t="s">
        <v>282</v>
      </c>
      <c r="DP522" s="159" t="s">
        <v>282</v>
      </c>
      <c r="DQ522" s="159" t="s">
        <v>282</v>
      </c>
      <c r="DR522" s="159" t="s">
        <v>282</v>
      </c>
      <c r="DS522" s="159" t="s">
        <v>282</v>
      </c>
      <c r="DT522" s="159" t="s">
        <v>282</v>
      </c>
      <c r="DU522" s="159" t="s">
        <v>282</v>
      </c>
      <c r="DV522" s="159" t="s">
        <v>282</v>
      </c>
      <c r="DW522" s="159" t="s">
        <v>282</v>
      </c>
      <c r="DX522" s="159" t="s">
        <v>282</v>
      </c>
      <c r="DY522" s="159" t="s">
        <v>282</v>
      </c>
      <c r="DZ522" s="159" t="s">
        <v>282</v>
      </c>
      <c r="EA522" s="159" t="s">
        <v>282</v>
      </c>
      <c r="EB522" s="159" t="s">
        <v>282</v>
      </c>
      <c r="EC522" s="159" t="s">
        <v>282</v>
      </c>
      <c r="ED522" s="159" t="s">
        <v>282</v>
      </c>
      <c r="EE522" s="159" t="s">
        <v>282</v>
      </c>
      <c r="EF522" s="159" t="s">
        <v>282</v>
      </c>
      <c r="EG522" s="159" t="s">
        <v>282</v>
      </c>
      <c r="EH522" s="159" t="s">
        <v>282</v>
      </c>
      <c r="EI522" s="159" t="s">
        <v>282</v>
      </c>
      <c r="EJ522" s="159" t="s">
        <v>282</v>
      </c>
      <c r="EK522" s="159" t="s">
        <v>282</v>
      </c>
      <c r="EL522" s="159" t="s">
        <v>282</v>
      </c>
      <c r="EM522" s="159" t="s">
        <v>282</v>
      </c>
      <c r="EN522" s="159" t="s">
        <v>282</v>
      </c>
      <c r="EO522" s="159" t="s">
        <v>282</v>
      </c>
      <c r="EP522" s="159" t="s">
        <v>282</v>
      </c>
      <c r="EQ522" s="159" t="s">
        <v>282</v>
      </c>
      <c r="ER522" s="159" t="s">
        <v>282</v>
      </c>
      <c r="ES522" s="159" t="s">
        <v>282</v>
      </c>
      <c r="ET522" s="159" t="s">
        <v>282</v>
      </c>
      <c r="EU522" s="159" t="s">
        <v>282</v>
      </c>
      <c r="EV522" s="159" t="s">
        <v>282</v>
      </c>
      <c r="EW522" s="159" t="s">
        <v>282</v>
      </c>
      <c r="EX522" s="159" t="s">
        <v>282</v>
      </c>
      <c r="EY522" s="159" t="s">
        <v>282</v>
      </c>
      <c r="EZ522" s="159" t="s">
        <v>282</v>
      </c>
      <c r="FA522" s="159" t="s">
        <v>282</v>
      </c>
      <c r="FB522" s="159" t="s">
        <v>282</v>
      </c>
      <c r="FC522" s="159" t="s">
        <v>282</v>
      </c>
      <c r="FD522" s="159" t="s">
        <v>282</v>
      </c>
      <c r="FE522" s="159" t="s">
        <v>282</v>
      </c>
      <c r="FF522" s="159" t="s">
        <v>282</v>
      </c>
      <c r="FG522" s="159" t="s">
        <v>282</v>
      </c>
      <c r="FH522" s="159" t="s">
        <v>282</v>
      </c>
      <c r="FI522" s="159" t="s">
        <v>282</v>
      </c>
      <c r="FJ522" s="159" t="s">
        <v>282</v>
      </c>
      <c r="FK522" s="159" t="s">
        <v>282</v>
      </c>
      <c r="FL522" s="159" t="s">
        <v>282</v>
      </c>
      <c r="FM522" s="159" t="s">
        <v>282</v>
      </c>
      <c r="FN522" s="159" t="s">
        <v>282</v>
      </c>
      <c r="FO522" s="159" t="s">
        <v>282</v>
      </c>
      <c r="FP522" s="159" t="s">
        <v>282</v>
      </c>
      <c r="FQ522" s="159" t="s">
        <v>282</v>
      </c>
      <c r="FR522" s="159" t="s">
        <v>282</v>
      </c>
      <c r="FS522" s="159" t="s">
        <v>282</v>
      </c>
      <c r="FT522" s="159" t="s">
        <v>282</v>
      </c>
    </row>
    <row r="523" spans="1:176" x14ac:dyDescent="0.25">
      <c r="A523" s="212" t="s">
        <v>3676</v>
      </c>
      <c r="B523" s="159" t="s">
        <v>14804</v>
      </c>
      <c r="C523" s="331" t="s">
        <v>793</v>
      </c>
      <c r="D523" s="331" t="s">
        <v>130</v>
      </c>
      <c r="E523" s="159">
        <v>6</v>
      </c>
      <c r="F523" s="159">
        <v>2</v>
      </c>
      <c r="G523" s="159" t="s">
        <v>252</v>
      </c>
      <c r="H523" s="159" t="s">
        <v>10507</v>
      </c>
      <c r="I523" s="159">
        <v>13</v>
      </c>
      <c r="J523" s="159">
        <v>30</v>
      </c>
      <c r="K523" s="159" t="s">
        <v>282</v>
      </c>
      <c r="L523" s="159" t="s">
        <v>282</v>
      </c>
      <c r="M523" s="159" t="s">
        <v>282</v>
      </c>
      <c r="N523" s="159" t="s">
        <v>282</v>
      </c>
      <c r="O523" s="159" t="s">
        <v>299</v>
      </c>
      <c r="P523" s="159">
        <v>17</v>
      </c>
      <c r="Q523" s="159">
        <v>26</v>
      </c>
      <c r="R523" s="159">
        <v>50</v>
      </c>
      <c r="S523" s="159" t="s">
        <v>282</v>
      </c>
      <c r="T523" s="159" t="s">
        <v>282</v>
      </c>
      <c r="U523" s="159" t="s">
        <v>282</v>
      </c>
      <c r="V523" s="159" t="s">
        <v>282</v>
      </c>
      <c r="W523" s="159" t="s">
        <v>282</v>
      </c>
      <c r="X523" s="159" t="s">
        <v>282</v>
      </c>
      <c r="Y523" s="159" t="s">
        <v>282</v>
      </c>
      <c r="Z523" s="159" t="s">
        <v>282</v>
      </c>
      <c r="AA523" s="159" t="s">
        <v>282</v>
      </c>
      <c r="AB523" s="159" t="s">
        <v>282</v>
      </c>
      <c r="AC523" s="159" t="s">
        <v>282</v>
      </c>
      <c r="AD523" s="159" t="s">
        <v>282</v>
      </c>
      <c r="AE523" s="159" t="s">
        <v>282</v>
      </c>
      <c r="AF523" s="159" t="s">
        <v>282</v>
      </c>
      <c r="AG523" s="159" t="s">
        <v>282</v>
      </c>
      <c r="AH523" s="159" t="s">
        <v>282</v>
      </c>
      <c r="AI523" s="159" t="s">
        <v>282</v>
      </c>
      <c r="AJ523" s="159" t="s">
        <v>282</v>
      </c>
      <c r="AK523" s="159" t="s">
        <v>282</v>
      </c>
      <c r="AL523" s="159" t="s">
        <v>282</v>
      </c>
      <c r="AM523" s="159">
        <v>64</v>
      </c>
      <c r="AN523" s="159">
        <v>34</v>
      </c>
      <c r="AO523" s="159" t="s">
        <v>790</v>
      </c>
      <c r="AP523" s="159" t="s">
        <v>10507</v>
      </c>
      <c r="AQ523" s="159">
        <v>5</v>
      </c>
      <c r="AR523" s="159">
        <v>29</v>
      </c>
      <c r="AS523" s="159" t="s">
        <v>282</v>
      </c>
      <c r="AT523" s="159" t="s">
        <v>282</v>
      </c>
      <c r="AU523" s="159" t="s">
        <v>282</v>
      </c>
      <c r="AV523" s="159" t="s">
        <v>282</v>
      </c>
      <c r="AW523" s="159" t="s">
        <v>299</v>
      </c>
      <c r="AX523" s="159">
        <v>17</v>
      </c>
      <c r="AY523" s="159">
        <v>14</v>
      </c>
      <c r="AZ523" s="159">
        <v>50</v>
      </c>
      <c r="BA523" s="159" t="s">
        <v>282</v>
      </c>
      <c r="BB523" s="159" t="s">
        <v>282</v>
      </c>
      <c r="BC523" s="159" t="s">
        <v>282</v>
      </c>
      <c r="BD523" s="159" t="s">
        <v>282</v>
      </c>
      <c r="BE523" s="159" t="s">
        <v>282</v>
      </c>
      <c r="BF523" s="159" t="s">
        <v>282</v>
      </c>
      <c r="BG523" s="159" t="s">
        <v>282</v>
      </c>
      <c r="BH523" s="159" t="s">
        <v>282</v>
      </c>
      <c r="BI523" s="159" t="s">
        <v>282</v>
      </c>
      <c r="BJ523" s="159" t="s">
        <v>282</v>
      </c>
      <c r="BK523" s="159" t="s">
        <v>282</v>
      </c>
      <c r="BL523" s="159" t="s">
        <v>282</v>
      </c>
      <c r="BM523" s="159" t="s">
        <v>282</v>
      </c>
      <c r="BN523" s="159" t="s">
        <v>282</v>
      </c>
      <c r="BO523" s="159" t="s">
        <v>282</v>
      </c>
      <c r="BP523" s="159" t="s">
        <v>282</v>
      </c>
      <c r="BQ523" s="159" t="s">
        <v>282</v>
      </c>
      <c r="BR523" s="159" t="s">
        <v>282</v>
      </c>
      <c r="BS523" s="159" t="s">
        <v>282</v>
      </c>
      <c r="BT523" s="159" t="s">
        <v>282</v>
      </c>
      <c r="BU523" s="159">
        <v>67</v>
      </c>
      <c r="BV523" s="159">
        <v>38</v>
      </c>
      <c r="BW523" s="159" t="s">
        <v>282</v>
      </c>
      <c r="BX523" s="159" t="s">
        <v>282</v>
      </c>
      <c r="BY523" s="159" t="s">
        <v>282</v>
      </c>
      <c r="BZ523" s="159" t="s">
        <v>282</v>
      </c>
      <c r="CA523" s="159" t="s">
        <v>282</v>
      </c>
      <c r="CB523" s="159" t="s">
        <v>282</v>
      </c>
      <c r="CC523" s="159" t="s">
        <v>282</v>
      </c>
      <c r="CD523" s="159" t="s">
        <v>282</v>
      </c>
      <c r="CE523" s="159" t="s">
        <v>282</v>
      </c>
      <c r="CF523" s="159" t="s">
        <v>282</v>
      </c>
      <c r="CG523" s="159" t="s">
        <v>282</v>
      </c>
      <c r="CH523" s="159" t="s">
        <v>282</v>
      </c>
      <c r="CI523" s="159" t="s">
        <v>282</v>
      </c>
      <c r="CJ523" s="159" t="s">
        <v>282</v>
      </c>
      <c r="CK523" s="159" t="s">
        <v>282</v>
      </c>
      <c r="CL523" s="159" t="s">
        <v>282</v>
      </c>
      <c r="CM523" s="159" t="s">
        <v>282</v>
      </c>
      <c r="CN523" s="159" t="s">
        <v>282</v>
      </c>
      <c r="CO523" s="159" t="s">
        <v>282</v>
      </c>
      <c r="CP523" s="159" t="s">
        <v>282</v>
      </c>
      <c r="CQ523" s="159" t="s">
        <v>282</v>
      </c>
      <c r="CR523" s="159" t="s">
        <v>282</v>
      </c>
      <c r="CS523" s="159" t="s">
        <v>282</v>
      </c>
      <c r="CT523" s="159" t="s">
        <v>282</v>
      </c>
      <c r="CU523" s="159" t="s">
        <v>282</v>
      </c>
      <c r="CV523" s="159" t="s">
        <v>282</v>
      </c>
      <c r="CW523" s="159" t="s">
        <v>282</v>
      </c>
      <c r="CX523" s="159" t="s">
        <v>282</v>
      </c>
      <c r="CY523" s="159" t="s">
        <v>282</v>
      </c>
      <c r="CZ523" s="159" t="s">
        <v>282</v>
      </c>
      <c r="DA523" s="159" t="s">
        <v>282</v>
      </c>
      <c r="DB523" s="159" t="s">
        <v>282</v>
      </c>
      <c r="DC523" s="159" t="s">
        <v>282</v>
      </c>
      <c r="DD523" s="159" t="s">
        <v>282</v>
      </c>
      <c r="DE523" s="159" t="s">
        <v>282</v>
      </c>
      <c r="DF523" s="159" t="s">
        <v>282</v>
      </c>
      <c r="DG523" s="159" t="s">
        <v>282</v>
      </c>
      <c r="DH523" s="159" t="s">
        <v>282</v>
      </c>
      <c r="DI523" s="159" t="s">
        <v>282</v>
      </c>
      <c r="DJ523" s="159" t="s">
        <v>282</v>
      </c>
      <c r="DK523" s="159" t="s">
        <v>282</v>
      </c>
      <c r="DL523" s="159" t="s">
        <v>282</v>
      </c>
      <c r="DM523" s="159" t="s">
        <v>282</v>
      </c>
      <c r="DN523" s="159" t="s">
        <v>282</v>
      </c>
      <c r="DO523" s="159" t="s">
        <v>282</v>
      </c>
      <c r="DP523" s="159" t="s">
        <v>282</v>
      </c>
      <c r="DQ523" s="159" t="s">
        <v>282</v>
      </c>
      <c r="DR523" s="159" t="s">
        <v>282</v>
      </c>
      <c r="DS523" s="159" t="s">
        <v>282</v>
      </c>
      <c r="DT523" s="159" t="s">
        <v>282</v>
      </c>
      <c r="DU523" s="159" t="s">
        <v>282</v>
      </c>
      <c r="DV523" s="159" t="s">
        <v>282</v>
      </c>
      <c r="DW523" s="159" t="s">
        <v>282</v>
      </c>
      <c r="DX523" s="159" t="s">
        <v>282</v>
      </c>
      <c r="DY523" s="159" t="s">
        <v>282</v>
      </c>
      <c r="DZ523" s="159" t="s">
        <v>282</v>
      </c>
      <c r="EA523" s="159" t="s">
        <v>282</v>
      </c>
      <c r="EB523" s="159" t="s">
        <v>282</v>
      </c>
      <c r="EC523" s="159" t="s">
        <v>282</v>
      </c>
      <c r="ED523" s="159" t="s">
        <v>282</v>
      </c>
      <c r="EE523" s="159" t="s">
        <v>282</v>
      </c>
      <c r="EF523" s="159" t="s">
        <v>282</v>
      </c>
      <c r="EG523" s="159" t="s">
        <v>282</v>
      </c>
      <c r="EH523" s="159" t="s">
        <v>282</v>
      </c>
      <c r="EI523" s="159" t="s">
        <v>282</v>
      </c>
      <c r="EJ523" s="159" t="s">
        <v>282</v>
      </c>
      <c r="EK523" s="159" t="s">
        <v>282</v>
      </c>
      <c r="EL523" s="159" t="s">
        <v>282</v>
      </c>
      <c r="EM523" s="159" t="s">
        <v>282</v>
      </c>
      <c r="EN523" s="159" t="s">
        <v>282</v>
      </c>
      <c r="EO523" s="159" t="s">
        <v>282</v>
      </c>
      <c r="EP523" s="159" t="s">
        <v>282</v>
      </c>
      <c r="EQ523" s="159" t="s">
        <v>282</v>
      </c>
      <c r="ER523" s="159" t="s">
        <v>282</v>
      </c>
      <c r="ES523" s="159" t="s">
        <v>282</v>
      </c>
      <c r="ET523" s="159" t="s">
        <v>282</v>
      </c>
      <c r="EU523" s="159" t="s">
        <v>282</v>
      </c>
      <c r="EV523" s="159" t="s">
        <v>282</v>
      </c>
      <c r="EW523" s="159" t="s">
        <v>282</v>
      </c>
      <c r="EX523" s="159" t="s">
        <v>282</v>
      </c>
      <c r="EY523" s="159" t="s">
        <v>282</v>
      </c>
      <c r="EZ523" s="159" t="s">
        <v>282</v>
      </c>
      <c r="FA523" s="159" t="s">
        <v>282</v>
      </c>
      <c r="FB523" s="159" t="s">
        <v>282</v>
      </c>
      <c r="FC523" s="159" t="s">
        <v>282</v>
      </c>
      <c r="FD523" s="159" t="s">
        <v>282</v>
      </c>
      <c r="FE523" s="159" t="s">
        <v>282</v>
      </c>
      <c r="FF523" s="159" t="s">
        <v>282</v>
      </c>
      <c r="FG523" s="159" t="s">
        <v>282</v>
      </c>
      <c r="FH523" s="159" t="s">
        <v>282</v>
      </c>
      <c r="FI523" s="159" t="s">
        <v>282</v>
      </c>
      <c r="FJ523" s="159" t="s">
        <v>282</v>
      </c>
      <c r="FK523" s="159" t="s">
        <v>282</v>
      </c>
      <c r="FL523" s="159" t="s">
        <v>282</v>
      </c>
      <c r="FM523" s="159" t="s">
        <v>282</v>
      </c>
      <c r="FN523" s="159" t="s">
        <v>282</v>
      </c>
      <c r="FO523" s="159" t="s">
        <v>282</v>
      </c>
      <c r="FP523" s="159" t="s">
        <v>282</v>
      </c>
      <c r="FQ523" s="159" t="s">
        <v>282</v>
      </c>
      <c r="FR523" s="159" t="s">
        <v>282</v>
      </c>
      <c r="FS523" s="159" t="s">
        <v>282</v>
      </c>
      <c r="FT523" s="159" t="s">
        <v>282</v>
      </c>
    </row>
    <row r="524" spans="1:176" x14ac:dyDescent="0.25">
      <c r="A524" s="212" t="s">
        <v>3679</v>
      </c>
      <c r="B524" s="159" t="s">
        <v>15316</v>
      </c>
      <c r="C524" s="66" t="str">
        <f>IF(ISNUMBER(Severity!H525)=FALSE,Severity!F525,IF(Severity!H525&gt;=0.5,"YES","NO"))</f>
        <v>YES</v>
      </c>
      <c r="D524" s="66" t="str">
        <f>IF(ISNUMBER(Severity!I525)=FALSE,Severity!G525,IF(Severity!I525&gt;0.5,"YES","NO"))</f>
        <v>NO</v>
      </c>
      <c r="E524" s="159">
        <v>6</v>
      </c>
      <c r="F524" s="159">
        <v>2</v>
      </c>
      <c r="G524" s="159" t="s">
        <v>256</v>
      </c>
      <c r="H524" s="159" t="s">
        <v>10507</v>
      </c>
      <c r="I524" s="159" t="s">
        <v>282</v>
      </c>
      <c r="J524" s="159">
        <v>22</v>
      </c>
      <c r="K524" s="159" t="s">
        <v>282</v>
      </c>
      <c r="L524" s="159" t="s">
        <v>282</v>
      </c>
      <c r="M524" s="159" t="s">
        <v>282</v>
      </c>
      <c r="N524" s="159" t="s">
        <v>282</v>
      </c>
      <c r="O524" s="159" t="s">
        <v>299</v>
      </c>
      <c r="P524" s="159">
        <v>17</v>
      </c>
      <c r="Q524" s="159">
        <v>22</v>
      </c>
      <c r="R524" s="159">
        <v>50</v>
      </c>
      <c r="S524" s="159" t="s">
        <v>299</v>
      </c>
      <c r="T524" s="159">
        <v>17</v>
      </c>
      <c r="U524" s="159">
        <v>26.8</v>
      </c>
      <c r="V524" s="159">
        <v>5.71</v>
      </c>
      <c r="W524" s="159">
        <v>55</v>
      </c>
      <c r="X524" s="159" t="s">
        <v>282</v>
      </c>
      <c r="Y524" s="159" t="s">
        <v>282</v>
      </c>
      <c r="Z524" s="159" t="s">
        <v>282</v>
      </c>
      <c r="AA524" s="159" t="s">
        <v>282</v>
      </c>
      <c r="AB524" s="159" t="s">
        <v>282</v>
      </c>
      <c r="AC524" s="159" t="s">
        <v>282</v>
      </c>
      <c r="AD524" s="159" t="s">
        <v>282</v>
      </c>
      <c r="AE524" s="159" t="s">
        <v>282</v>
      </c>
      <c r="AF524" s="159" t="s">
        <v>282</v>
      </c>
      <c r="AG524" s="159" t="s">
        <v>282</v>
      </c>
      <c r="AH524" s="159" t="s">
        <v>282</v>
      </c>
      <c r="AI524" s="159" t="s">
        <v>282</v>
      </c>
      <c r="AJ524" s="159" t="s">
        <v>282</v>
      </c>
      <c r="AK524" s="159" t="s">
        <v>282</v>
      </c>
      <c r="AL524" s="159" t="s">
        <v>282</v>
      </c>
      <c r="AM524" s="159">
        <v>55</v>
      </c>
      <c r="AN524" s="159">
        <v>33</v>
      </c>
      <c r="AO524" s="159" t="s">
        <v>790</v>
      </c>
      <c r="AP524" s="159" t="s">
        <v>10507</v>
      </c>
      <c r="AQ524" s="159" t="s">
        <v>282</v>
      </c>
      <c r="AR524" s="159">
        <v>25</v>
      </c>
      <c r="AS524" s="159" t="s">
        <v>282</v>
      </c>
      <c r="AT524" s="159" t="s">
        <v>282</v>
      </c>
      <c r="AU524" s="159" t="s">
        <v>282</v>
      </c>
      <c r="AV524" s="159" t="s">
        <v>282</v>
      </c>
      <c r="AW524" s="159" t="s">
        <v>299</v>
      </c>
      <c r="AX524" s="159">
        <v>17</v>
      </c>
      <c r="AY524" s="159">
        <v>10</v>
      </c>
      <c r="AZ524" s="159">
        <v>50</v>
      </c>
      <c r="BA524" s="159" t="s">
        <v>299</v>
      </c>
      <c r="BB524" s="159">
        <v>17</v>
      </c>
      <c r="BC524" s="159">
        <v>25.9</v>
      </c>
      <c r="BD524" s="159">
        <v>5.46</v>
      </c>
      <c r="BE524" s="159">
        <v>56</v>
      </c>
      <c r="BF524" s="159" t="s">
        <v>282</v>
      </c>
      <c r="BG524" s="159" t="s">
        <v>282</v>
      </c>
      <c r="BH524" s="159" t="s">
        <v>282</v>
      </c>
      <c r="BI524" s="159" t="s">
        <v>282</v>
      </c>
      <c r="BJ524" s="159" t="s">
        <v>282</v>
      </c>
      <c r="BK524" s="159" t="s">
        <v>282</v>
      </c>
      <c r="BL524" s="159" t="s">
        <v>282</v>
      </c>
      <c r="BM524" s="159" t="s">
        <v>282</v>
      </c>
      <c r="BN524" s="159" t="s">
        <v>282</v>
      </c>
      <c r="BO524" s="159" t="s">
        <v>282</v>
      </c>
      <c r="BP524" s="159" t="s">
        <v>282</v>
      </c>
      <c r="BQ524" s="159" t="s">
        <v>282</v>
      </c>
      <c r="BR524" s="159" t="s">
        <v>282</v>
      </c>
      <c r="BS524" s="159" t="s">
        <v>282</v>
      </c>
      <c r="BT524" s="159" t="s">
        <v>282</v>
      </c>
      <c r="BU524" s="159">
        <v>56</v>
      </c>
      <c r="BV524" s="159">
        <v>31</v>
      </c>
      <c r="BW524" s="159" t="s">
        <v>282</v>
      </c>
      <c r="BX524" s="159" t="s">
        <v>282</v>
      </c>
      <c r="BY524" s="159" t="s">
        <v>282</v>
      </c>
      <c r="BZ524" s="159" t="s">
        <v>282</v>
      </c>
      <c r="CA524" s="159" t="s">
        <v>282</v>
      </c>
      <c r="CB524" s="159" t="s">
        <v>282</v>
      </c>
      <c r="CC524" s="159" t="s">
        <v>282</v>
      </c>
      <c r="CD524" s="159" t="s">
        <v>282</v>
      </c>
      <c r="CE524" s="159" t="s">
        <v>282</v>
      </c>
      <c r="CF524" s="159" t="s">
        <v>282</v>
      </c>
      <c r="CG524" s="159" t="s">
        <v>282</v>
      </c>
      <c r="CH524" s="159" t="s">
        <v>282</v>
      </c>
      <c r="CI524" s="159" t="s">
        <v>282</v>
      </c>
      <c r="CJ524" s="159" t="s">
        <v>282</v>
      </c>
      <c r="CK524" s="159" t="s">
        <v>282</v>
      </c>
      <c r="CL524" s="159" t="s">
        <v>282</v>
      </c>
      <c r="CM524" s="159" t="s">
        <v>282</v>
      </c>
      <c r="CN524" s="159" t="s">
        <v>282</v>
      </c>
      <c r="CO524" s="159" t="s">
        <v>282</v>
      </c>
      <c r="CP524" s="159" t="s">
        <v>282</v>
      </c>
      <c r="CQ524" s="159" t="s">
        <v>282</v>
      </c>
      <c r="CR524" s="159" t="s">
        <v>282</v>
      </c>
      <c r="CS524" s="159" t="s">
        <v>282</v>
      </c>
      <c r="CT524" s="159" t="s">
        <v>282</v>
      </c>
      <c r="CU524" s="159" t="s">
        <v>282</v>
      </c>
      <c r="CV524" s="159" t="s">
        <v>282</v>
      </c>
      <c r="CW524" s="159" t="s">
        <v>282</v>
      </c>
      <c r="CX524" s="159" t="s">
        <v>282</v>
      </c>
      <c r="CY524" s="159" t="s">
        <v>282</v>
      </c>
      <c r="CZ524" s="159" t="s">
        <v>282</v>
      </c>
      <c r="DA524" s="159" t="s">
        <v>282</v>
      </c>
      <c r="DB524" s="159" t="s">
        <v>282</v>
      </c>
      <c r="DC524" s="159" t="s">
        <v>282</v>
      </c>
      <c r="DD524" s="159" t="s">
        <v>282</v>
      </c>
      <c r="DE524" s="159" t="s">
        <v>282</v>
      </c>
      <c r="DF524" s="159" t="s">
        <v>282</v>
      </c>
      <c r="DG524" s="159" t="s">
        <v>282</v>
      </c>
      <c r="DH524" s="159" t="s">
        <v>282</v>
      </c>
      <c r="DI524" s="159" t="s">
        <v>282</v>
      </c>
      <c r="DJ524" s="159" t="s">
        <v>282</v>
      </c>
      <c r="DK524" s="159" t="s">
        <v>282</v>
      </c>
      <c r="DL524" s="159" t="s">
        <v>282</v>
      </c>
      <c r="DM524" s="159" t="s">
        <v>282</v>
      </c>
      <c r="DN524" s="159" t="s">
        <v>282</v>
      </c>
      <c r="DO524" s="159" t="s">
        <v>282</v>
      </c>
      <c r="DP524" s="159" t="s">
        <v>282</v>
      </c>
      <c r="DQ524" s="159" t="s">
        <v>282</v>
      </c>
      <c r="DR524" s="159" t="s">
        <v>282</v>
      </c>
      <c r="DS524" s="159" t="s">
        <v>282</v>
      </c>
      <c r="DT524" s="159" t="s">
        <v>282</v>
      </c>
      <c r="DU524" s="159" t="s">
        <v>282</v>
      </c>
      <c r="DV524" s="159" t="s">
        <v>282</v>
      </c>
      <c r="DW524" s="159" t="s">
        <v>282</v>
      </c>
      <c r="DX524" s="159" t="s">
        <v>282</v>
      </c>
      <c r="DY524" s="159" t="s">
        <v>282</v>
      </c>
      <c r="DZ524" s="159" t="s">
        <v>282</v>
      </c>
      <c r="EA524" s="159" t="s">
        <v>282</v>
      </c>
      <c r="EB524" s="159" t="s">
        <v>282</v>
      </c>
      <c r="EC524" s="159" t="s">
        <v>282</v>
      </c>
      <c r="ED524" s="159" t="s">
        <v>282</v>
      </c>
      <c r="EE524" s="159" t="s">
        <v>282</v>
      </c>
      <c r="EF524" s="159" t="s">
        <v>282</v>
      </c>
      <c r="EG524" s="159" t="s">
        <v>282</v>
      </c>
      <c r="EH524" s="159" t="s">
        <v>282</v>
      </c>
      <c r="EI524" s="159" t="s">
        <v>282</v>
      </c>
      <c r="EJ524" s="159" t="s">
        <v>282</v>
      </c>
      <c r="EK524" s="159" t="s">
        <v>282</v>
      </c>
      <c r="EL524" s="159" t="s">
        <v>282</v>
      </c>
      <c r="EM524" s="159" t="s">
        <v>282</v>
      </c>
      <c r="EN524" s="159" t="s">
        <v>282</v>
      </c>
      <c r="EO524" s="159" t="s">
        <v>282</v>
      </c>
      <c r="EP524" s="159" t="s">
        <v>282</v>
      </c>
      <c r="EQ524" s="159" t="s">
        <v>282</v>
      </c>
      <c r="ER524" s="159" t="s">
        <v>282</v>
      </c>
      <c r="ES524" s="159" t="s">
        <v>282</v>
      </c>
      <c r="ET524" s="159" t="s">
        <v>282</v>
      </c>
      <c r="EU524" s="159" t="s">
        <v>282</v>
      </c>
      <c r="EV524" s="159" t="s">
        <v>282</v>
      </c>
      <c r="EW524" s="159" t="s">
        <v>282</v>
      </c>
      <c r="EX524" s="159" t="s">
        <v>282</v>
      </c>
      <c r="EY524" s="159" t="s">
        <v>282</v>
      </c>
      <c r="EZ524" s="159" t="s">
        <v>282</v>
      </c>
      <c r="FA524" s="159" t="s">
        <v>282</v>
      </c>
      <c r="FB524" s="159" t="s">
        <v>282</v>
      </c>
      <c r="FC524" s="159" t="s">
        <v>282</v>
      </c>
      <c r="FD524" s="159" t="s">
        <v>282</v>
      </c>
      <c r="FE524" s="159" t="s">
        <v>282</v>
      </c>
      <c r="FF524" s="159" t="s">
        <v>282</v>
      </c>
      <c r="FG524" s="159" t="s">
        <v>282</v>
      </c>
      <c r="FH524" s="159" t="s">
        <v>282</v>
      </c>
      <c r="FI524" s="159" t="s">
        <v>282</v>
      </c>
      <c r="FJ524" s="159" t="s">
        <v>282</v>
      </c>
      <c r="FK524" s="159" t="s">
        <v>282</v>
      </c>
      <c r="FL524" s="159" t="s">
        <v>282</v>
      </c>
      <c r="FM524" s="159" t="s">
        <v>282</v>
      </c>
      <c r="FN524" s="159" t="s">
        <v>282</v>
      </c>
      <c r="FO524" s="159" t="s">
        <v>282</v>
      </c>
      <c r="FP524" s="159" t="s">
        <v>282</v>
      </c>
      <c r="FQ524" s="159" t="s">
        <v>282</v>
      </c>
      <c r="FR524" s="159" t="s">
        <v>282</v>
      </c>
      <c r="FS524" s="159" t="s">
        <v>282</v>
      </c>
      <c r="FT524" s="159" t="s">
        <v>282</v>
      </c>
    </row>
    <row r="525" spans="1:176" x14ac:dyDescent="0.25">
      <c r="A525" s="66" t="s">
        <v>718</v>
      </c>
      <c r="B525" s="159" t="s">
        <v>10725</v>
      </c>
      <c r="C525" s="66" t="str">
        <f>IF(ISNUMBER(Severity!H526)=FALSE,Severity!F526,IF(Severity!H526&gt;=0.5,"YES","NO"))</f>
        <v>YES</v>
      </c>
      <c r="D525" s="66" t="str">
        <f>IF(ISNUMBER(Severity!I526)=FALSE,Severity!G526,IF(Severity!I526&gt;0.5,"YES","NO"))</f>
        <v>NO</v>
      </c>
      <c r="E525" s="159">
        <v>8</v>
      </c>
      <c r="F525" s="159">
        <v>2</v>
      </c>
      <c r="G525" s="159" t="s">
        <v>252</v>
      </c>
      <c r="H525" s="159" t="s">
        <v>10507</v>
      </c>
      <c r="I525" s="66">
        <v>20</v>
      </c>
      <c r="J525" s="66">
        <v>45</v>
      </c>
      <c r="K525" s="159" t="s">
        <v>282</v>
      </c>
      <c r="L525" s="159" t="s">
        <v>282</v>
      </c>
      <c r="M525" s="159" t="s">
        <v>282</v>
      </c>
      <c r="N525" s="159" t="s">
        <v>282</v>
      </c>
      <c r="O525" s="159" t="s">
        <v>299</v>
      </c>
      <c r="P525" s="159">
        <v>17</v>
      </c>
      <c r="Q525" s="66">
        <v>31</v>
      </c>
      <c r="R525" s="66">
        <v>50</v>
      </c>
      <c r="S525" s="159" t="s">
        <v>299</v>
      </c>
      <c r="T525" s="159">
        <v>17</v>
      </c>
      <c r="U525" s="159">
        <v>24.3</v>
      </c>
      <c r="V525" s="159">
        <v>2.0099999999999998</v>
      </c>
      <c r="W525" s="159">
        <v>92</v>
      </c>
      <c r="X525" s="159" t="s">
        <v>282</v>
      </c>
      <c r="Y525" s="159" t="s">
        <v>282</v>
      </c>
      <c r="Z525" s="159" t="s">
        <v>282</v>
      </c>
      <c r="AA525" s="159" t="s">
        <v>282</v>
      </c>
      <c r="AB525" s="159" t="s">
        <v>282</v>
      </c>
      <c r="AC525" s="159" t="s">
        <v>282</v>
      </c>
      <c r="AD525" s="159" t="s">
        <v>282</v>
      </c>
      <c r="AE525" s="159" t="s">
        <v>282</v>
      </c>
      <c r="AF525" s="159" t="s">
        <v>282</v>
      </c>
      <c r="AG525" s="159" t="s">
        <v>282</v>
      </c>
      <c r="AH525" s="159" t="s">
        <v>282</v>
      </c>
      <c r="AI525" s="159" t="s">
        <v>282</v>
      </c>
      <c r="AJ525" s="159" t="s">
        <v>282</v>
      </c>
      <c r="AK525" s="159" t="s">
        <v>282</v>
      </c>
      <c r="AL525" s="159" t="s">
        <v>282</v>
      </c>
      <c r="AM525" s="159">
        <v>92</v>
      </c>
      <c r="AN525" s="66">
        <v>47</v>
      </c>
      <c r="AO525" s="159" t="s">
        <v>790</v>
      </c>
      <c r="AP525" s="159" t="s">
        <v>10507</v>
      </c>
      <c r="AQ525" s="66">
        <v>8</v>
      </c>
      <c r="AR525" s="159">
        <v>35</v>
      </c>
      <c r="AS525" s="159" t="s">
        <v>282</v>
      </c>
      <c r="AT525" s="159" t="s">
        <v>282</v>
      </c>
      <c r="AU525" s="159" t="s">
        <v>282</v>
      </c>
      <c r="AV525" s="159" t="s">
        <v>282</v>
      </c>
      <c r="AW525" s="159" t="s">
        <v>299</v>
      </c>
      <c r="AX525" s="159">
        <v>17</v>
      </c>
      <c r="AY525" s="66">
        <v>27</v>
      </c>
      <c r="AZ525" s="66">
        <v>50</v>
      </c>
      <c r="BA525" s="159" t="s">
        <v>299</v>
      </c>
      <c r="BB525" s="159">
        <v>17</v>
      </c>
      <c r="BC525" s="159">
        <v>23.5</v>
      </c>
      <c r="BD525" s="159">
        <v>2.14</v>
      </c>
      <c r="BE525" s="159">
        <v>95</v>
      </c>
      <c r="BF525" s="159" t="s">
        <v>282</v>
      </c>
      <c r="BG525" s="159" t="s">
        <v>282</v>
      </c>
      <c r="BH525" s="159" t="s">
        <v>282</v>
      </c>
      <c r="BI525" s="159" t="s">
        <v>282</v>
      </c>
      <c r="BJ525" s="159" t="s">
        <v>282</v>
      </c>
      <c r="BK525" s="159" t="s">
        <v>282</v>
      </c>
      <c r="BL525" s="159" t="s">
        <v>282</v>
      </c>
      <c r="BM525" s="159" t="s">
        <v>282</v>
      </c>
      <c r="BN525" s="159" t="s">
        <v>282</v>
      </c>
      <c r="BO525" s="159" t="s">
        <v>282</v>
      </c>
      <c r="BP525" s="159" t="s">
        <v>282</v>
      </c>
      <c r="BQ525" s="159" t="s">
        <v>282</v>
      </c>
      <c r="BR525" s="159" t="s">
        <v>282</v>
      </c>
      <c r="BS525" s="159" t="s">
        <v>282</v>
      </c>
      <c r="BT525" s="159" t="s">
        <v>282</v>
      </c>
      <c r="BU525" s="159">
        <v>95</v>
      </c>
      <c r="BV525" s="159">
        <v>60</v>
      </c>
      <c r="BW525" s="159" t="s">
        <v>282</v>
      </c>
      <c r="BX525" s="159" t="s">
        <v>282</v>
      </c>
      <c r="BY525" s="159" t="s">
        <v>282</v>
      </c>
      <c r="BZ525" s="159" t="s">
        <v>282</v>
      </c>
      <c r="CA525" s="159" t="s">
        <v>282</v>
      </c>
      <c r="CB525" s="159" t="s">
        <v>282</v>
      </c>
      <c r="CC525" s="159" t="s">
        <v>282</v>
      </c>
      <c r="CD525" s="159" t="s">
        <v>282</v>
      </c>
      <c r="CE525" s="159" t="s">
        <v>282</v>
      </c>
      <c r="CF525" s="159" t="s">
        <v>282</v>
      </c>
      <c r="CG525" s="159" t="s">
        <v>282</v>
      </c>
      <c r="CH525" s="159" t="s">
        <v>282</v>
      </c>
      <c r="CI525" s="159" t="s">
        <v>282</v>
      </c>
      <c r="CJ525" s="159" t="s">
        <v>282</v>
      </c>
      <c r="CK525" s="159" t="s">
        <v>282</v>
      </c>
      <c r="CL525" s="159" t="s">
        <v>282</v>
      </c>
      <c r="CM525" s="159" t="s">
        <v>282</v>
      </c>
      <c r="CN525" s="159" t="s">
        <v>282</v>
      </c>
      <c r="CO525" s="159" t="s">
        <v>282</v>
      </c>
      <c r="CP525" s="159" t="s">
        <v>282</v>
      </c>
      <c r="CQ525" s="159" t="s">
        <v>282</v>
      </c>
      <c r="CR525" s="159" t="s">
        <v>282</v>
      </c>
      <c r="CS525" s="159" t="s">
        <v>282</v>
      </c>
      <c r="CT525" s="159" t="s">
        <v>282</v>
      </c>
      <c r="CU525" s="159" t="s">
        <v>282</v>
      </c>
      <c r="CV525" s="159" t="s">
        <v>282</v>
      </c>
      <c r="CW525" s="159" t="s">
        <v>282</v>
      </c>
      <c r="CX525" s="159" t="s">
        <v>282</v>
      </c>
      <c r="CY525" s="159" t="s">
        <v>282</v>
      </c>
      <c r="CZ525" s="159" t="s">
        <v>282</v>
      </c>
      <c r="DA525" s="159" t="s">
        <v>282</v>
      </c>
      <c r="DB525" s="159" t="s">
        <v>282</v>
      </c>
      <c r="DC525" s="159" t="s">
        <v>282</v>
      </c>
      <c r="DD525" s="159" t="s">
        <v>282</v>
      </c>
      <c r="DE525" s="159" t="s">
        <v>282</v>
      </c>
      <c r="DF525" s="159" t="s">
        <v>282</v>
      </c>
      <c r="DG525" s="159" t="s">
        <v>282</v>
      </c>
      <c r="DH525" s="159" t="s">
        <v>282</v>
      </c>
      <c r="DI525" s="159" t="s">
        <v>282</v>
      </c>
      <c r="DJ525" s="159" t="s">
        <v>282</v>
      </c>
      <c r="DK525" s="159" t="s">
        <v>282</v>
      </c>
      <c r="DL525" s="159" t="s">
        <v>282</v>
      </c>
      <c r="DM525" s="159" t="s">
        <v>282</v>
      </c>
      <c r="DN525" s="159" t="s">
        <v>282</v>
      </c>
      <c r="DO525" s="159" t="s">
        <v>282</v>
      </c>
      <c r="DP525" s="159" t="s">
        <v>282</v>
      </c>
      <c r="DQ525" s="159" t="s">
        <v>282</v>
      </c>
      <c r="DR525" s="159" t="s">
        <v>282</v>
      </c>
      <c r="DS525" s="159" t="s">
        <v>282</v>
      </c>
      <c r="DT525" s="159" t="s">
        <v>282</v>
      </c>
      <c r="DU525" s="159" t="s">
        <v>282</v>
      </c>
      <c r="DV525" s="159" t="s">
        <v>282</v>
      </c>
      <c r="DW525" s="159" t="s">
        <v>282</v>
      </c>
      <c r="DX525" s="159" t="s">
        <v>282</v>
      </c>
      <c r="DY525" s="159" t="s">
        <v>282</v>
      </c>
      <c r="DZ525" s="159" t="s">
        <v>282</v>
      </c>
      <c r="EA525" s="159" t="s">
        <v>282</v>
      </c>
      <c r="EB525" s="159" t="s">
        <v>282</v>
      </c>
      <c r="EC525" s="159" t="s">
        <v>282</v>
      </c>
      <c r="ED525" s="159" t="s">
        <v>282</v>
      </c>
      <c r="EE525" s="159" t="s">
        <v>282</v>
      </c>
      <c r="EF525" s="159" t="s">
        <v>282</v>
      </c>
      <c r="EG525" s="159" t="s">
        <v>282</v>
      </c>
      <c r="EH525" s="159" t="s">
        <v>282</v>
      </c>
      <c r="EI525" s="159" t="s">
        <v>282</v>
      </c>
      <c r="EJ525" s="159" t="s">
        <v>282</v>
      </c>
      <c r="EK525" s="159" t="s">
        <v>282</v>
      </c>
      <c r="EL525" s="159" t="s">
        <v>282</v>
      </c>
      <c r="EM525" s="159" t="s">
        <v>282</v>
      </c>
      <c r="EN525" s="159" t="s">
        <v>282</v>
      </c>
      <c r="EO525" s="159" t="s">
        <v>282</v>
      </c>
      <c r="EP525" s="159" t="s">
        <v>282</v>
      </c>
      <c r="EQ525" s="159" t="s">
        <v>282</v>
      </c>
      <c r="ER525" s="159" t="s">
        <v>282</v>
      </c>
      <c r="ES525" s="159" t="s">
        <v>282</v>
      </c>
      <c r="ET525" s="159" t="s">
        <v>282</v>
      </c>
      <c r="EU525" s="159" t="s">
        <v>282</v>
      </c>
      <c r="EV525" s="159" t="s">
        <v>282</v>
      </c>
      <c r="EW525" s="159" t="s">
        <v>282</v>
      </c>
      <c r="EX525" s="159" t="s">
        <v>282</v>
      </c>
      <c r="EY525" s="159" t="s">
        <v>282</v>
      </c>
      <c r="EZ525" s="159" t="s">
        <v>282</v>
      </c>
      <c r="FA525" s="159" t="s">
        <v>282</v>
      </c>
      <c r="FB525" s="159" t="s">
        <v>282</v>
      </c>
      <c r="FC525" s="159" t="s">
        <v>282</v>
      </c>
      <c r="FD525" s="159" t="s">
        <v>282</v>
      </c>
      <c r="FE525" s="159" t="s">
        <v>282</v>
      </c>
      <c r="FF525" s="159" t="s">
        <v>282</v>
      </c>
      <c r="FG525" s="159" t="s">
        <v>282</v>
      </c>
      <c r="FH525" s="159" t="s">
        <v>282</v>
      </c>
      <c r="FI525" s="159" t="s">
        <v>282</v>
      </c>
      <c r="FJ525" s="159" t="s">
        <v>282</v>
      </c>
      <c r="FK525" s="159" t="s">
        <v>282</v>
      </c>
      <c r="FL525" s="159" t="s">
        <v>282</v>
      </c>
      <c r="FM525" s="159" t="s">
        <v>282</v>
      </c>
      <c r="FN525" s="159" t="s">
        <v>282</v>
      </c>
      <c r="FO525" s="159" t="s">
        <v>282</v>
      </c>
      <c r="FP525" s="159" t="s">
        <v>282</v>
      </c>
      <c r="FQ525" s="159" t="s">
        <v>282</v>
      </c>
      <c r="FR525" s="159" t="s">
        <v>282</v>
      </c>
      <c r="FS525" s="159" t="s">
        <v>282</v>
      </c>
      <c r="FT525" s="159" t="s">
        <v>282</v>
      </c>
    </row>
    <row r="526" spans="1:176" x14ac:dyDescent="0.25">
      <c r="A526" s="212" t="s">
        <v>15014</v>
      </c>
      <c r="B526" s="159" t="s">
        <v>14988</v>
      </c>
      <c r="C526" s="66" t="str">
        <f>IF(ISNUMBER(Severity!H527)=FALSE,Severity!F527,IF(Severity!H527&gt;=0.5,"YES","NO"))</f>
        <v>YES</v>
      </c>
      <c r="D526" s="66" t="str">
        <f>IF(ISNUMBER(Severity!I527)=FALSE,Severity!G527,IF(Severity!I527&gt;0.5,"YES","NO"))</f>
        <v>NO</v>
      </c>
      <c r="E526" s="159">
        <v>8</v>
      </c>
      <c r="F526" s="159">
        <v>2</v>
      </c>
      <c r="G526" s="159" t="s">
        <v>252</v>
      </c>
      <c r="H526" s="159" t="s">
        <v>10507</v>
      </c>
      <c r="I526" s="159" t="s">
        <v>282</v>
      </c>
      <c r="J526" s="159" t="s">
        <v>282</v>
      </c>
      <c r="K526" s="159" t="s">
        <v>282</v>
      </c>
      <c r="L526" s="159" t="s">
        <v>282</v>
      </c>
      <c r="M526" s="159" t="s">
        <v>282</v>
      </c>
      <c r="N526" s="159" t="s">
        <v>282</v>
      </c>
      <c r="O526" s="159" t="s">
        <v>10840</v>
      </c>
      <c r="P526" s="159">
        <v>1</v>
      </c>
      <c r="Q526" s="66">
        <v>26</v>
      </c>
      <c r="R526" s="66" t="s">
        <v>10841</v>
      </c>
      <c r="S526" s="159" t="s">
        <v>299</v>
      </c>
      <c r="T526" s="159">
        <v>17</v>
      </c>
      <c r="U526" s="159">
        <v>23.8</v>
      </c>
      <c r="V526" s="159" t="s">
        <v>282</v>
      </c>
      <c r="W526" s="159">
        <v>41</v>
      </c>
      <c r="X526" s="159" t="s">
        <v>282</v>
      </c>
      <c r="Y526" s="159" t="s">
        <v>282</v>
      </c>
      <c r="Z526" s="159" t="s">
        <v>282</v>
      </c>
      <c r="AA526" s="159" t="s">
        <v>282</v>
      </c>
      <c r="AB526" s="159" t="s">
        <v>282</v>
      </c>
      <c r="AC526" s="159" t="s">
        <v>282</v>
      </c>
      <c r="AD526" s="159" t="s">
        <v>282</v>
      </c>
      <c r="AE526" s="159" t="s">
        <v>282</v>
      </c>
      <c r="AF526" s="159" t="s">
        <v>282</v>
      </c>
      <c r="AG526" s="159">
        <v>-8.9</v>
      </c>
      <c r="AH526" s="159" t="s">
        <v>282</v>
      </c>
      <c r="AI526" s="159">
        <v>41</v>
      </c>
      <c r="AJ526" s="159" t="s">
        <v>282</v>
      </c>
      <c r="AK526" s="159" t="s">
        <v>282</v>
      </c>
      <c r="AL526" s="159" t="s">
        <v>282</v>
      </c>
      <c r="AM526" s="159">
        <v>41</v>
      </c>
      <c r="AN526" s="159" t="s">
        <v>282</v>
      </c>
      <c r="AO526" s="159" t="s">
        <v>790</v>
      </c>
      <c r="AP526" s="159" t="s">
        <v>10507</v>
      </c>
      <c r="AQ526" s="159" t="s">
        <v>282</v>
      </c>
      <c r="AR526" s="159" t="s">
        <v>282</v>
      </c>
      <c r="AS526" s="159" t="s">
        <v>282</v>
      </c>
      <c r="AT526" s="159" t="s">
        <v>282</v>
      </c>
      <c r="AU526" s="159" t="s">
        <v>282</v>
      </c>
      <c r="AV526" s="159" t="s">
        <v>282</v>
      </c>
      <c r="AW526" s="159" t="s">
        <v>10840</v>
      </c>
      <c r="AX526" s="159">
        <v>1</v>
      </c>
      <c r="AY526" s="66">
        <v>23</v>
      </c>
      <c r="AZ526" s="66" t="s">
        <v>10841</v>
      </c>
      <c r="BA526" s="159" t="s">
        <v>299</v>
      </c>
      <c r="BB526" s="159">
        <v>17</v>
      </c>
      <c r="BC526" s="159">
        <v>24.2</v>
      </c>
      <c r="BD526" s="159" t="s">
        <v>282</v>
      </c>
      <c r="BE526" s="159">
        <v>36</v>
      </c>
      <c r="BF526" s="159" t="s">
        <v>282</v>
      </c>
      <c r="BG526" s="159" t="s">
        <v>282</v>
      </c>
      <c r="BH526" s="159" t="s">
        <v>282</v>
      </c>
      <c r="BI526" s="159" t="s">
        <v>282</v>
      </c>
      <c r="BJ526" s="159" t="s">
        <v>282</v>
      </c>
      <c r="BK526" s="159" t="s">
        <v>282</v>
      </c>
      <c r="BL526" s="159" t="s">
        <v>282</v>
      </c>
      <c r="BM526" s="159" t="s">
        <v>282</v>
      </c>
      <c r="BN526" s="159" t="s">
        <v>282</v>
      </c>
      <c r="BO526" s="159">
        <v>-8.6</v>
      </c>
      <c r="BP526" s="159" t="s">
        <v>282</v>
      </c>
      <c r="BQ526" s="159">
        <v>36</v>
      </c>
      <c r="BR526" s="159" t="s">
        <v>282</v>
      </c>
      <c r="BS526" s="159" t="s">
        <v>282</v>
      </c>
      <c r="BT526" s="159" t="s">
        <v>282</v>
      </c>
      <c r="BU526" s="159">
        <v>36</v>
      </c>
      <c r="BV526" s="159" t="s">
        <v>282</v>
      </c>
      <c r="BW526" s="159" t="s">
        <v>282</v>
      </c>
      <c r="BX526" s="159" t="s">
        <v>282</v>
      </c>
      <c r="BY526" s="159" t="s">
        <v>282</v>
      </c>
      <c r="BZ526" s="159" t="s">
        <v>282</v>
      </c>
      <c r="CA526" s="159" t="s">
        <v>282</v>
      </c>
      <c r="CB526" s="159" t="s">
        <v>282</v>
      </c>
      <c r="CC526" s="159" t="s">
        <v>282</v>
      </c>
      <c r="CD526" s="159" t="s">
        <v>282</v>
      </c>
      <c r="CE526" s="159" t="s">
        <v>282</v>
      </c>
      <c r="CF526" s="159" t="s">
        <v>282</v>
      </c>
      <c r="CG526" s="159" t="s">
        <v>282</v>
      </c>
      <c r="CH526" s="159" t="s">
        <v>282</v>
      </c>
      <c r="CI526" s="159" t="s">
        <v>282</v>
      </c>
      <c r="CJ526" s="159" t="s">
        <v>282</v>
      </c>
      <c r="CK526" s="159" t="s">
        <v>282</v>
      </c>
      <c r="CL526" s="159" t="s">
        <v>282</v>
      </c>
      <c r="CM526" s="159" t="s">
        <v>282</v>
      </c>
      <c r="CN526" s="159" t="s">
        <v>282</v>
      </c>
      <c r="CO526" s="159" t="s">
        <v>282</v>
      </c>
      <c r="CP526" s="159" t="s">
        <v>282</v>
      </c>
      <c r="CQ526" s="159" t="s">
        <v>282</v>
      </c>
      <c r="CR526" s="159" t="s">
        <v>282</v>
      </c>
      <c r="CS526" s="159" t="s">
        <v>282</v>
      </c>
      <c r="CT526" s="159" t="s">
        <v>282</v>
      </c>
      <c r="CU526" s="159" t="s">
        <v>282</v>
      </c>
      <c r="CV526" s="159" t="s">
        <v>282</v>
      </c>
      <c r="CW526" s="159" t="s">
        <v>282</v>
      </c>
      <c r="CX526" s="159" t="s">
        <v>282</v>
      </c>
      <c r="CY526" s="159" t="s">
        <v>282</v>
      </c>
      <c r="CZ526" s="159" t="s">
        <v>282</v>
      </c>
      <c r="DA526" s="159" t="s">
        <v>282</v>
      </c>
      <c r="DB526" s="159" t="s">
        <v>282</v>
      </c>
      <c r="DC526" s="159" t="s">
        <v>282</v>
      </c>
      <c r="DD526" s="159" t="s">
        <v>282</v>
      </c>
      <c r="DE526" s="159" t="s">
        <v>282</v>
      </c>
      <c r="DF526" s="159" t="s">
        <v>282</v>
      </c>
      <c r="DG526" s="159" t="s">
        <v>282</v>
      </c>
      <c r="DH526" s="159" t="s">
        <v>282</v>
      </c>
      <c r="DI526" s="159" t="s">
        <v>282</v>
      </c>
      <c r="DJ526" s="159" t="s">
        <v>282</v>
      </c>
      <c r="DK526" s="159" t="s">
        <v>282</v>
      </c>
      <c r="DL526" s="159" t="s">
        <v>282</v>
      </c>
      <c r="DM526" s="159" t="s">
        <v>282</v>
      </c>
      <c r="DN526" s="159" t="s">
        <v>282</v>
      </c>
      <c r="DO526" s="159" t="s">
        <v>282</v>
      </c>
      <c r="DP526" s="159" t="s">
        <v>282</v>
      </c>
      <c r="DQ526" s="159" t="s">
        <v>282</v>
      </c>
      <c r="DR526" s="159" t="s">
        <v>282</v>
      </c>
      <c r="DS526" s="159" t="s">
        <v>282</v>
      </c>
      <c r="DT526" s="159" t="s">
        <v>282</v>
      </c>
      <c r="DU526" s="159" t="s">
        <v>282</v>
      </c>
      <c r="DV526" s="159" t="s">
        <v>282</v>
      </c>
      <c r="DW526" s="159" t="s">
        <v>282</v>
      </c>
      <c r="DX526" s="159" t="s">
        <v>282</v>
      </c>
      <c r="DY526" s="159" t="s">
        <v>282</v>
      </c>
      <c r="DZ526" s="159" t="s">
        <v>282</v>
      </c>
      <c r="EA526" s="159" t="s">
        <v>282</v>
      </c>
      <c r="EB526" s="159" t="s">
        <v>282</v>
      </c>
      <c r="EC526" s="159" t="s">
        <v>282</v>
      </c>
      <c r="ED526" s="159" t="s">
        <v>282</v>
      </c>
      <c r="EE526" s="159" t="s">
        <v>282</v>
      </c>
      <c r="EF526" s="159" t="s">
        <v>282</v>
      </c>
      <c r="EG526" s="159" t="s">
        <v>282</v>
      </c>
      <c r="EH526" s="159" t="s">
        <v>282</v>
      </c>
      <c r="EI526" s="159" t="s">
        <v>282</v>
      </c>
      <c r="EJ526" s="159" t="s">
        <v>282</v>
      </c>
      <c r="EK526" s="159" t="s">
        <v>282</v>
      </c>
      <c r="EL526" s="159" t="s">
        <v>282</v>
      </c>
      <c r="EM526" s="159" t="s">
        <v>282</v>
      </c>
      <c r="EN526" s="159" t="s">
        <v>282</v>
      </c>
      <c r="EO526" s="159" t="s">
        <v>282</v>
      </c>
      <c r="EP526" s="159" t="s">
        <v>282</v>
      </c>
      <c r="EQ526" s="159" t="s">
        <v>282</v>
      </c>
      <c r="ER526" s="159" t="s">
        <v>282</v>
      </c>
      <c r="ES526" s="159" t="s">
        <v>282</v>
      </c>
      <c r="ET526" s="159" t="s">
        <v>282</v>
      </c>
      <c r="EU526" s="159" t="s">
        <v>282</v>
      </c>
      <c r="EV526" s="159" t="s">
        <v>282</v>
      </c>
      <c r="EW526" s="159" t="s">
        <v>282</v>
      </c>
      <c r="EX526" s="159" t="s">
        <v>282</v>
      </c>
      <c r="EY526" s="159" t="s">
        <v>282</v>
      </c>
      <c r="EZ526" s="159" t="s">
        <v>282</v>
      </c>
      <c r="FA526" s="159" t="s">
        <v>282</v>
      </c>
      <c r="FB526" s="159" t="s">
        <v>282</v>
      </c>
      <c r="FC526" s="159" t="s">
        <v>282</v>
      </c>
      <c r="FD526" s="159" t="s">
        <v>282</v>
      </c>
      <c r="FE526" s="159" t="s">
        <v>282</v>
      </c>
      <c r="FF526" s="159" t="s">
        <v>282</v>
      </c>
      <c r="FG526" s="159" t="s">
        <v>282</v>
      </c>
      <c r="FH526" s="159" t="s">
        <v>282</v>
      </c>
      <c r="FI526" s="159" t="s">
        <v>282</v>
      </c>
      <c r="FJ526" s="159" t="s">
        <v>282</v>
      </c>
      <c r="FK526" s="159" t="s">
        <v>282</v>
      </c>
      <c r="FL526" s="159" t="s">
        <v>282</v>
      </c>
      <c r="FM526" s="159" t="s">
        <v>282</v>
      </c>
      <c r="FN526" s="159" t="s">
        <v>282</v>
      </c>
      <c r="FO526" s="159" t="s">
        <v>282</v>
      </c>
      <c r="FP526" s="159" t="s">
        <v>282</v>
      </c>
      <c r="FQ526" s="159" t="s">
        <v>282</v>
      </c>
      <c r="FR526" s="159" t="s">
        <v>282</v>
      </c>
      <c r="FS526" s="159" t="s">
        <v>282</v>
      </c>
      <c r="FT526" s="159" t="s">
        <v>282</v>
      </c>
    </row>
    <row r="527" spans="1:176" x14ac:dyDescent="0.25">
      <c r="A527" s="212" t="s">
        <v>15015</v>
      </c>
      <c r="B527" s="159" t="s">
        <v>14988</v>
      </c>
      <c r="C527" s="66" t="str">
        <f>IF(ISNUMBER(Severity!H528)=FALSE,Severity!F528,IF(Severity!H528&gt;=0.5,"YES","NO"))</f>
        <v>YES</v>
      </c>
      <c r="D527" s="66" t="str">
        <f>IF(ISNUMBER(Severity!I528)=FALSE,Severity!G528,IF(Severity!I528&gt;0.5,"YES","NO"))</f>
        <v>NO</v>
      </c>
      <c r="E527" s="159">
        <v>8</v>
      </c>
      <c r="F527" s="159">
        <v>2</v>
      </c>
      <c r="G527" s="159" t="s">
        <v>252</v>
      </c>
      <c r="H527" s="159" t="s">
        <v>10507</v>
      </c>
      <c r="I527" s="159" t="s">
        <v>282</v>
      </c>
      <c r="J527" s="159" t="s">
        <v>282</v>
      </c>
      <c r="K527" s="159" t="s">
        <v>282</v>
      </c>
      <c r="L527" s="159" t="s">
        <v>282</v>
      </c>
      <c r="M527" s="159" t="s">
        <v>282</v>
      </c>
      <c r="N527" s="159" t="s">
        <v>282</v>
      </c>
      <c r="O527" s="159" t="s">
        <v>10840</v>
      </c>
      <c r="P527" s="159">
        <v>1</v>
      </c>
      <c r="Q527" s="66">
        <v>24</v>
      </c>
      <c r="R527" s="66" t="s">
        <v>10841</v>
      </c>
      <c r="S527" s="159" t="s">
        <v>299</v>
      </c>
      <c r="T527" s="159">
        <v>17</v>
      </c>
      <c r="U527" s="159">
        <v>23.6</v>
      </c>
      <c r="V527" s="159" t="s">
        <v>282</v>
      </c>
      <c r="W527" s="159">
        <v>38</v>
      </c>
      <c r="X527" s="159" t="s">
        <v>282</v>
      </c>
      <c r="Y527" s="159" t="s">
        <v>282</v>
      </c>
      <c r="Z527" s="159" t="s">
        <v>282</v>
      </c>
      <c r="AA527" s="159" t="s">
        <v>282</v>
      </c>
      <c r="AB527" s="159" t="s">
        <v>282</v>
      </c>
      <c r="AC527" s="159" t="s">
        <v>282</v>
      </c>
      <c r="AD527" s="159" t="s">
        <v>282</v>
      </c>
      <c r="AE527" s="159" t="s">
        <v>282</v>
      </c>
      <c r="AF527" s="159" t="s">
        <v>282</v>
      </c>
      <c r="AG527" s="159">
        <v>-13</v>
      </c>
      <c r="AH527" s="159" t="s">
        <v>282</v>
      </c>
      <c r="AI527" s="159">
        <v>38</v>
      </c>
      <c r="AJ527" s="159" t="s">
        <v>282</v>
      </c>
      <c r="AK527" s="159" t="s">
        <v>282</v>
      </c>
      <c r="AL527" s="159" t="s">
        <v>282</v>
      </c>
      <c r="AM527" s="159">
        <v>38</v>
      </c>
      <c r="AN527" s="159" t="s">
        <v>282</v>
      </c>
      <c r="AO527" s="159" t="s">
        <v>790</v>
      </c>
      <c r="AP527" s="159" t="s">
        <v>10507</v>
      </c>
      <c r="AQ527" s="159" t="s">
        <v>282</v>
      </c>
      <c r="AR527" s="159" t="s">
        <v>282</v>
      </c>
      <c r="AS527" s="159" t="s">
        <v>282</v>
      </c>
      <c r="AT527" s="159" t="s">
        <v>282</v>
      </c>
      <c r="AU527" s="159" t="s">
        <v>282</v>
      </c>
      <c r="AV527" s="159" t="s">
        <v>282</v>
      </c>
      <c r="AW527" s="159" t="s">
        <v>10840</v>
      </c>
      <c r="AX527" s="159">
        <v>1</v>
      </c>
      <c r="AY527" s="66">
        <v>15</v>
      </c>
      <c r="AZ527" s="66" t="s">
        <v>10841</v>
      </c>
      <c r="BA527" s="159" t="s">
        <v>299</v>
      </c>
      <c r="BB527" s="159">
        <v>17</v>
      </c>
      <c r="BC527" s="159">
        <v>23.4</v>
      </c>
      <c r="BD527" s="159" t="s">
        <v>282</v>
      </c>
      <c r="BE527" s="159">
        <v>42</v>
      </c>
      <c r="BF527" s="159" t="s">
        <v>282</v>
      </c>
      <c r="BG527" s="159" t="s">
        <v>282</v>
      </c>
      <c r="BH527" s="159" t="s">
        <v>282</v>
      </c>
      <c r="BI527" s="159" t="s">
        <v>282</v>
      </c>
      <c r="BJ527" s="159" t="s">
        <v>282</v>
      </c>
      <c r="BK527" s="159" t="s">
        <v>282</v>
      </c>
      <c r="BL527" s="159" t="s">
        <v>282</v>
      </c>
      <c r="BM527" s="159" t="s">
        <v>282</v>
      </c>
      <c r="BN527" s="159" t="s">
        <v>282</v>
      </c>
      <c r="BO527" s="159">
        <v>-9.1999999999999993</v>
      </c>
      <c r="BP527" s="159" t="s">
        <v>282</v>
      </c>
      <c r="BQ527" s="159">
        <v>42</v>
      </c>
      <c r="BR527" s="159" t="s">
        <v>282</v>
      </c>
      <c r="BS527" s="159" t="s">
        <v>282</v>
      </c>
      <c r="BT527" s="159" t="s">
        <v>282</v>
      </c>
      <c r="BU527" s="159">
        <v>42</v>
      </c>
      <c r="BV527" s="159" t="s">
        <v>282</v>
      </c>
      <c r="BW527" s="159" t="s">
        <v>282</v>
      </c>
      <c r="BX527" s="159" t="s">
        <v>282</v>
      </c>
      <c r="BY527" s="159" t="s">
        <v>282</v>
      </c>
      <c r="BZ527" s="159" t="s">
        <v>282</v>
      </c>
      <c r="CA527" s="159" t="s">
        <v>282</v>
      </c>
      <c r="CB527" s="159" t="s">
        <v>282</v>
      </c>
      <c r="CC527" s="159" t="s">
        <v>282</v>
      </c>
      <c r="CD527" s="159" t="s">
        <v>282</v>
      </c>
      <c r="CE527" s="159" t="s">
        <v>282</v>
      </c>
      <c r="CF527" s="159" t="s">
        <v>282</v>
      </c>
      <c r="CG527" s="159" t="s">
        <v>282</v>
      </c>
      <c r="CH527" s="159" t="s">
        <v>282</v>
      </c>
      <c r="CI527" s="159" t="s">
        <v>282</v>
      </c>
      <c r="CJ527" s="159" t="s">
        <v>282</v>
      </c>
      <c r="CK527" s="159" t="s">
        <v>282</v>
      </c>
      <c r="CL527" s="159" t="s">
        <v>282</v>
      </c>
      <c r="CM527" s="159" t="s">
        <v>282</v>
      </c>
      <c r="CN527" s="159" t="s">
        <v>282</v>
      </c>
      <c r="CO527" s="159" t="s">
        <v>282</v>
      </c>
      <c r="CP527" s="159" t="s">
        <v>282</v>
      </c>
      <c r="CQ527" s="159" t="s">
        <v>282</v>
      </c>
      <c r="CR527" s="159" t="s">
        <v>282</v>
      </c>
      <c r="CS527" s="159" t="s">
        <v>282</v>
      </c>
      <c r="CT527" s="159" t="s">
        <v>282</v>
      </c>
      <c r="CU527" s="159" t="s">
        <v>282</v>
      </c>
      <c r="CV527" s="159" t="s">
        <v>282</v>
      </c>
      <c r="CW527" s="159" t="s">
        <v>282</v>
      </c>
      <c r="CX527" s="159" t="s">
        <v>282</v>
      </c>
      <c r="CY527" s="159" t="s">
        <v>282</v>
      </c>
      <c r="CZ527" s="159" t="s">
        <v>282</v>
      </c>
      <c r="DA527" s="159" t="s">
        <v>282</v>
      </c>
      <c r="DB527" s="159" t="s">
        <v>282</v>
      </c>
      <c r="DC527" s="159" t="s">
        <v>282</v>
      </c>
      <c r="DD527" s="159" t="s">
        <v>282</v>
      </c>
      <c r="DE527" s="159" t="s">
        <v>282</v>
      </c>
      <c r="DF527" s="159" t="s">
        <v>282</v>
      </c>
      <c r="DG527" s="159" t="s">
        <v>282</v>
      </c>
      <c r="DH527" s="159" t="s">
        <v>282</v>
      </c>
      <c r="DI527" s="159" t="s">
        <v>282</v>
      </c>
      <c r="DJ527" s="159" t="s">
        <v>282</v>
      </c>
      <c r="DK527" s="159" t="s">
        <v>282</v>
      </c>
      <c r="DL527" s="159" t="s">
        <v>282</v>
      </c>
      <c r="DM527" s="159" t="s">
        <v>282</v>
      </c>
      <c r="DN527" s="159" t="s">
        <v>282</v>
      </c>
      <c r="DO527" s="159" t="s">
        <v>282</v>
      </c>
      <c r="DP527" s="159" t="s">
        <v>282</v>
      </c>
      <c r="DQ527" s="159" t="s">
        <v>282</v>
      </c>
      <c r="DR527" s="159" t="s">
        <v>282</v>
      </c>
      <c r="DS527" s="159" t="s">
        <v>282</v>
      </c>
      <c r="DT527" s="159" t="s">
        <v>282</v>
      </c>
      <c r="DU527" s="159" t="s">
        <v>282</v>
      </c>
      <c r="DV527" s="159" t="s">
        <v>282</v>
      </c>
      <c r="DW527" s="159" t="s">
        <v>282</v>
      </c>
      <c r="DX527" s="159" t="s">
        <v>282</v>
      </c>
      <c r="DY527" s="159" t="s">
        <v>282</v>
      </c>
      <c r="DZ527" s="159" t="s">
        <v>282</v>
      </c>
      <c r="EA527" s="159" t="s">
        <v>282</v>
      </c>
      <c r="EB527" s="159" t="s">
        <v>282</v>
      </c>
      <c r="EC527" s="159" t="s">
        <v>282</v>
      </c>
      <c r="ED527" s="159" t="s">
        <v>282</v>
      </c>
      <c r="EE527" s="159" t="s">
        <v>282</v>
      </c>
      <c r="EF527" s="159" t="s">
        <v>282</v>
      </c>
      <c r="EG527" s="159" t="s">
        <v>282</v>
      </c>
      <c r="EH527" s="159" t="s">
        <v>282</v>
      </c>
      <c r="EI527" s="159" t="s">
        <v>282</v>
      </c>
      <c r="EJ527" s="159" t="s">
        <v>282</v>
      </c>
      <c r="EK527" s="159" t="s">
        <v>282</v>
      </c>
      <c r="EL527" s="159" t="s">
        <v>282</v>
      </c>
      <c r="EM527" s="159" t="s">
        <v>282</v>
      </c>
      <c r="EN527" s="159" t="s">
        <v>282</v>
      </c>
      <c r="EO527" s="159" t="s">
        <v>282</v>
      </c>
      <c r="EP527" s="159" t="s">
        <v>282</v>
      </c>
      <c r="EQ527" s="159" t="s">
        <v>282</v>
      </c>
      <c r="ER527" s="159" t="s">
        <v>282</v>
      </c>
      <c r="ES527" s="159" t="s">
        <v>282</v>
      </c>
      <c r="ET527" s="159" t="s">
        <v>282</v>
      </c>
      <c r="EU527" s="159" t="s">
        <v>282</v>
      </c>
      <c r="EV527" s="159" t="s">
        <v>282</v>
      </c>
      <c r="EW527" s="159" t="s">
        <v>282</v>
      </c>
      <c r="EX527" s="159" t="s">
        <v>282</v>
      </c>
      <c r="EY527" s="159" t="s">
        <v>282</v>
      </c>
      <c r="EZ527" s="159" t="s">
        <v>282</v>
      </c>
      <c r="FA527" s="159" t="s">
        <v>282</v>
      </c>
      <c r="FB527" s="159" t="s">
        <v>282</v>
      </c>
      <c r="FC527" s="159" t="s">
        <v>282</v>
      </c>
      <c r="FD527" s="159" t="s">
        <v>282</v>
      </c>
      <c r="FE527" s="159" t="s">
        <v>282</v>
      </c>
      <c r="FF527" s="159" t="s">
        <v>282</v>
      </c>
      <c r="FG527" s="159" t="s">
        <v>282</v>
      </c>
      <c r="FH527" s="159" t="s">
        <v>282</v>
      </c>
      <c r="FI527" s="159" t="s">
        <v>282</v>
      </c>
      <c r="FJ527" s="159" t="s">
        <v>282</v>
      </c>
      <c r="FK527" s="159" t="s">
        <v>282</v>
      </c>
      <c r="FL527" s="159" t="s">
        <v>282</v>
      </c>
      <c r="FM527" s="159" t="s">
        <v>282</v>
      </c>
      <c r="FN527" s="159" t="s">
        <v>282</v>
      </c>
      <c r="FO527" s="159" t="s">
        <v>282</v>
      </c>
      <c r="FP527" s="159" t="s">
        <v>282</v>
      </c>
      <c r="FQ527" s="159" t="s">
        <v>282</v>
      </c>
      <c r="FR527" s="159" t="s">
        <v>282</v>
      </c>
      <c r="FS527" s="159" t="s">
        <v>282</v>
      </c>
      <c r="FT527" s="159" t="s">
        <v>282</v>
      </c>
    </row>
    <row r="528" spans="1:176" x14ac:dyDescent="0.25">
      <c r="A528" s="212" t="s">
        <v>3682</v>
      </c>
      <c r="B528" s="159" t="s">
        <v>14729</v>
      </c>
      <c r="C528" s="66" t="str">
        <f>IF(ISNUMBER(Severity!H529)=FALSE,Severity!F529,IF(Severity!H529&gt;=0.5,"YES","NO"))</f>
        <v>YES</v>
      </c>
      <c r="D528" s="66" t="str">
        <f>IF(ISNUMBER(Severity!I529)=FALSE,Severity!G529,IF(Severity!I529&gt;0.5,"YES","NO"))</f>
        <v>NO</v>
      </c>
      <c r="E528" s="159">
        <v>6</v>
      </c>
      <c r="F528" s="159">
        <v>2</v>
      </c>
      <c r="G528" s="159" t="s">
        <v>258</v>
      </c>
      <c r="H528" s="159" t="s">
        <v>10507</v>
      </c>
      <c r="I528" s="159">
        <v>8</v>
      </c>
      <c r="J528" s="159" t="s">
        <v>282</v>
      </c>
      <c r="K528" s="159" t="s">
        <v>299</v>
      </c>
      <c r="L528" s="159">
        <v>21</v>
      </c>
      <c r="M528" s="159">
        <v>9</v>
      </c>
      <c r="N528" s="159">
        <v>7</v>
      </c>
      <c r="O528" s="159" t="s">
        <v>282</v>
      </c>
      <c r="P528" s="159" t="s">
        <v>282</v>
      </c>
      <c r="Q528" s="66" t="s">
        <v>282</v>
      </c>
      <c r="R528" s="159" t="s">
        <v>282</v>
      </c>
      <c r="S528" s="159" t="s">
        <v>299</v>
      </c>
      <c r="T528" s="159">
        <v>21</v>
      </c>
      <c r="U528" s="159">
        <v>23.6</v>
      </c>
      <c r="V528" s="159" t="s">
        <v>282</v>
      </c>
      <c r="W528" s="159">
        <v>27</v>
      </c>
      <c r="X528" s="159" t="s">
        <v>282</v>
      </c>
      <c r="Y528" s="159" t="s">
        <v>282</v>
      </c>
      <c r="Z528" s="159" t="s">
        <v>282</v>
      </c>
      <c r="AA528" s="159" t="s">
        <v>282</v>
      </c>
      <c r="AB528" s="159" t="s">
        <v>282</v>
      </c>
      <c r="AC528" s="159" t="s">
        <v>282</v>
      </c>
      <c r="AD528" s="159" t="s">
        <v>282</v>
      </c>
      <c r="AE528" s="159" t="s">
        <v>282</v>
      </c>
      <c r="AF528" s="159" t="s">
        <v>282</v>
      </c>
      <c r="AG528" s="159" t="s">
        <v>282</v>
      </c>
      <c r="AH528" s="159" t="s">
        <v>282</v>
      </c>
      <c r="AI528" s="159" t="s">
        <v>282</v>
      </c>
      <c r="AJ528" s="159" t="s">
        <v>282</v>
      </c>
      <c r="AK528" s="159" t="s">
        <v>282</v>
      </c>
      <c r="AL528" s="159" t="s">
        <v>282</v>
      </c>
      <c r="AM528" s="159">
        <v>27</v>
      </c>
      <c r="AN528" s="159" t="s">
        <v>282</v>
      </c>
      <c r="AO528" s="159" t="s">
        <v>246</v>
      </c>
      <c r="AP528" s="159" t="s">
        <v>10507</v>
      </c>
      <c r="AQ528" s="159">
        <v>2</v>
      </c>
      <c r="AR528" s="159" t="s">
        <v>282</v>
      </c>
      <c r="AS528" s="159" t="s">
        <v>299</v>
      </c>
      <c r="AT528" s="159">
        <v>21</v>
      </c>
      <c r="AU528" s="159">
        <v>10</v>
      </c>
      <c r="AV528" s="159">
        <v>7</v>
      </c>
      <c r="AW528" s="159" t="s">
        <v>282</v>
      </c>
      <c r="AX528" s="159" t="s">
        <v>282</v>
      </c>
      <c r="AY528" s="66" t="s">
        <v>282</v>
      </c>
      <c r="AZ528" s="159" t="s">
        <v>282</v>
      </c>
      <c r="BA528" s="159" t="s">
        <v>299</v>
      </c>
      <c r="BB528" s="159">
        <v>21</v>
      </c>
      <c r="BC528" s="159">
        <v>23</v>
      </c>
      <c r="BD528" s="159" t="s">
        <v>282</v>
      </c>
      <c r="BE528" s="159">
        <v>24</v>
      </c>
      <c r="BF528" s="159" t="s">
        <v>282</v>
      </c>
      <c r="BG528" s="159" t="s">
        <v>282</v>
      </c>
      <c r="BH528" s="159" t="s">
        <v>282</v>
      </c>
      <c r="BI528" s="159" t="s">
        <v>282</v>
      </c>
      <c r="BJ528" s="159" t="s">
        <v>282</v>
      </c>
      <c r="BK528" s="159" t="s">
        <v>282</v>
      </c>
      <c r="BL528" s="159" t="s">
        <v>282</v>
      </c>
      <c r="BM528" s="159" t="s">
        <v>282</v>
      </c>
      <c r="BN528" s="159" t="s">
        <v>282</v>
      </c>
      <c r="BO528" s="159" t="s">
        <v>282</v>
      </c>
      <c r="BP528" s="159" t="s">
        <v>282</v>
      </c>
      <c r="BQ528" s="159" t="s">
        <v>282</v>
      </c>
      <c r="BR528" s="159" t="s">
        <v>282</v>
      </c>
      <c r="BS528" s="159" t="s">
        <v>282</v>
      </c>
      <c r="BT528" s="159" t="s">
        <v>282</v>
      </c>
      <c r="BU528" s="159">
        <v>24</v>
      </c>
      <c r="BV528" s="159" t="s">
        <v>282</v>
      </c>
      <c r="BW528" s="159" t="s">
        <v>282</v>
      </c>
      <c r="BX528" s="159" t="s">
        <v>282</v>
      </c>
      <c r="BY528" s="159" t="s">
        <v>282</v>
      </c>
      <c r="BZ528" s="159" t="s">
        <v>282</v>
      </c>
      <c r="CA528" s="159" t="s">
        <v>282</v>
      </c>
      <c r="CB528" s="159" t="s">
        <v>282</v>
      </c>
      <c r="CC528" s="159" t="s">
        <v>282</v>
      </c>
      <c r="CD528" s="159" t="s">
        <v>282</v>
      </c>
      <c r="CE528" s="159" t="s">
        <v>282</v>
      </c>
      <c r="CF528" s="159" t="s">
        <v>282</v>
      </c>
      <c r="CG528" s="159" t="s">
        <v>282</v>
      </c>
      <c r="CH528" s="159" t="s">
        <v>282</v>
      </c>
      <c r="CI528" s="159" t="s">
        <v>282</v>
      </c>
      <c r="CJ528" s="159" t="s">
        <v>282</v>
      </c>
      <c r="CK528" s="159" t="s">
        <v>282</v>
      </c>
      <c r="CL528" s="159" t="s">
        <v>282</v>
      </c>
      <c r="CM528" s="159" t="s">
        <v>282</v>
      </c>
      <c r="CN528" s="159" t="s">
        <v>282</v>
      </c>
      <c r="CO528" s="159" t="s">
        <v>282</v>
      </c>
      <c r="CP528" s="159" t="s">
        <v>282</v>
      </c>
      <c r="CQ528" s="159" t="s">
        <v>282</v>
      </c>
      <c r="CR528" s="159" t="s">
        <v>282</v>
      </c>
      <c r="CS528" s="159" t="s">
        <v>282</v>
      </c>
      <c r="CT528" s="159" t="s">
        <v>282</v>
      </c>
      <c r="CU528" s="159" t="s">
        <v>282</v>
      </c>
      <c r="CV528" s="159" t="s">
        <v>282</v>
      </c>
      <c r="CW528" s="159" t="s">
        <v>282</v>
      </c>
      <c r="CX528" s="159" t="s">
        <v>282</v>
      </c>
      <c r="CY528" s="159" t="s">
        <v>282</v>
      </c>
      <c r="CZ528" s="159" t="s">
        <v>282</v>
      </c>
      <c r="DA528" s="159" t="s">
        <v>282</v>
      </c>
      <c r="DB528" s="159" t="s">
        <v>282</v>
      </c>
      <c r="DC528" s="159" t="s">
        <v>282</v>
      </c>
      <c r="DD528" s="159" t="s">
        <v>282</v>
      </c>
      <c r="DE528" s="159" t="s">
        <v>282</v>
      </c>
      <c r="DF528" s="159" t="s">
        <v>282</v>
      </c>
      <c r="DG528" s="159" t="s">
        <v>282</v>
      </c>
      <c r="DH528" s="159" t="s">
        <v>282</v>
      </c>
      <c r="DI528" s="159" t="s">
        <v>282</v>
      </c>
      <c r="DJ528" s="159" t="s">
        <v>282</v>
      </c>
      <c r="DK528" s="159" t="s">
        <v>282</v>
      </c>
      <c r="DL528" s="159" t="s">
        <v>282</v>
      </c>
      <c r="DM528" s="159" t="s">
        <v>282</v>
      </c>
      <c r="DN528" s="159" t="s">
        <v>282</v>
      </c>
      <c r="DO528" s="159" t="s">
        <v>282</v>
      </c>
      <c r="DP528" s="159" t="s">
        <v>282</v>
      </c>
      <c r="DQ528" s="159" t="s">
        <v>282</v>
      </c>
      <c r="DR528" s="159" t="s">
        <v>282</v>
      </c>
      <c r="DS528" s="159" t="s">
        <v>282</v>
      </c>
      <c r="DT528" s="159" t="s">
        <v>282</v>
      </c>
      <c r="DU528" s="159" t="s">
        <v>282</v>
      </c>
      <c r="DV528" s="159" t="s">
        <v>282</v>
      </c>
      <c r="DW528" s="159" t="s">
        <v>282</v>
      </c>
      <c r="DX528" s="159" t="s">
        <v>282</v>
      </c>
      <c r="DY528" s="159" t="s">
        <v>282</v>
      </c>
      <c r="DZ528" s="159" t="s">
        <v>282</v>
      </c>
      <c r="EA528" s="159" t="s">
        <v>282</v>
      </c>
      <c r="EB528" s="159" t="s">
        <v>282</v>
      </c>
      <c r="EC528" s="159" t="s">
        <v>282</v>
      </c>
      <c r="ED528" s="159" t="s">
        <v>282</v>
      </c>
      <c r="EE528" s="159" t="s">
        <v>282</v>
      </c>
      <c r="EF528" s="159" t="s">
        <v>282</v>
      </c>
      <c r="EG528" s="159" t="s">
        <v>282</v>
      </c>
      <c r="EH528" s="159" t="s">
        <v>282</v>
      </c>
      <c r="EI528" s="159" t="s">
        <v>282</v>
      </c>
      <c r="EJ528" s="159" t="s">
        <v>282</v>
      </c>
      <c r="EK528" s="159" t="s">
        <v>282</v>
      </c>
      <c r="EL528" s="159" t="s">
        <v>282</v>
      </c>
      <c r="EM528" s="159" t="s">
        <v>282</v>
      </c>
      <c r="EN528" s="159" t="s">
        <v>282</v>
      </c>
      <c r="EO528" s="159" t="s">
        <v>282</v>
      </c>
      <c r="EP528" s="159" t="s">
        <v>282</v>
      </c>
      <c r="EQ528" s="159" t="s">
        <v>282</v>
      </c>
      <c r="ER528" s="159" t="s">
        <v>282</v>
      </c>
      <c r="ES528" s="159" t="s">
        <v>282</v>
      </c>
      <c r="ET528" s="159" t="s">
        <v>282</v>
      </c>
      <c r="EU528" s="159" t="s">
        <v>282</v>
      </c>
      <c r="EV528" s="159" t="s">
        <v>282</v>
      </c>
      <c r="EW528" s="159" t="s">
        <v>282</v>
      </c>
      <c r="EX528" s="159" t="s">
        <v>282</v>
      </c>
      <c r="EY528" s="159" t="s">
        <v>282</v>
      </c>
      <c r="EZ528" s="159" t="s">
        <v>282</v>
      </c>
      <c r="FA528" s="159" t="s">
        <v>282</v>
      </c>
      <c r="FB528" s="159" t="s">
        <v>282</v>
      </c>
      <c r="FC528" s="159" t="s">
        <v>282</v>
      </c>
      <c r="FD528" s="159" t="s">
        <v>282</v>
      </c>
      <c r="FE528" s="159" t="s">
        <v>282</v>
      </c>
      <c r="FF528" s="159" t="s">
        <v>282</v>
      </c>
      <c r="FG528" s="159" t="s">
        <v>282</v>
      </c>
      <c r="FH528" s="159" t="s">
        <v>282</v>
      </c>
      <c r="FI528" s="159" t="s">
        <v>282</v>
      </c>
      <c r="FJ528" s="159" t="s">
        <v>282</v>
      </c>
      <c r="FK528" s="159" t="s">
        <v>282</v>
      </c>
      <c r="FL528" s="159" t="s">
        <v>282</v>
      </c>
      <c r="FM528" s="159" t="s">
        <v>282</v>
      </c>
      <c r="FN528" s="159" t="s">
        <v>282</v>
      </c>
      <c r="FO528" s="159" t="s">
        <v>282</v>
      </c>
      <c r="FP528" s="159" t="s">
        <v>282</v>
      </c>
      <c r="FQ528" s="159" t="s">
        <v>282</v>
      </c>
      <c r="FR528" s="159" t="s">
        <v>282</v>
      </c>
      <c r="FS528" s="159" t="s">
        <v>282</v>
      </c>
      <c r="FT528" s="159" t="s">
        <v>282</v>
      </c>
    </row>
    <row r="529" spans="1:176" x14ac:dyDescent="0.25">
      <c r="A529" s="212" t="s">
        <v>15139</v>
      </c>
      <c r="B529" s="159" t="s">
        <v>13842</v>
      </c>
      <c r="C529" s="66" t="str">
        <f>IF(ISNUMBER(Severity!H530)=FALSE,Severity!F530,IF(Severity!H530&gt;=0.5,"YES","NO"))</f>
        <v>YES</v>
      </c>
      <c r="D529" s="66" t="str">
        <f>IF(ISNUMBER(Severity!I530)=FALSE,Severity!G530,IF(Severity!I530&gt;0.5,"YES","NO"))</f>
        <v>NO</v>
      </c>
      <c r="E529" s="159">
        <v>8</v>
      </c>
      <c r="F529" s="159">
        <v>2</v>
      </c>
      <c r="G529" s="212" t="s">
        <v>15418</v>
      </c>
      <c r="H529" s="159" t="s">
        <v>183</v>
      </c>
      <c r="I529" s="159" t="s">
        <v>282</v>
      </c>
      <c r="J529" s="159">
        <v>4</v>
      </c>
      <c r="K529" s="159" t="s">
        <v>299</v>
      </c>
      <c r="L529" s="159">
        <v>17</v>
      </c>
      <c r="M529" s="159">
        <v>12</v>
      </c>
      <c r="N529" s="159">
        <v>7</v>
      </c>
      <c r="O529" s="159" t="s">
        <v>299</v>
      </c>
      <c r="P529" s="159">
        <v>17</v>
      </c>
      <c r="Q529" s="66">
        <v>14</v>
      </c>
      <c r="R529" s="159">
        <v>50</v>
      </c>
      <c r="S529" s="159" t="s">
        <v>299</v>
      </c>
      <c r="T529" s="159">
        <v>17</v>
      </c>
      <c r="U529" s="159">
        <v>20.399999999999999</v>
      </c>
      <c r="V529" s="159">
        <v>1.54</v>
      </c>
      <c r="W529" s="159">
        <v>39</v>
      </c>
      <c r="X529" s="159" t="s">
        <v>282</v>
      </c>
      <c r="Y529" s="159" t="s">
        <v>282</v>
      </c>
      <c r="Z529" s="159" t="s">
        <v>282</v>
      </c>
      <c r="AA529" s="159">
        <v>11.9</v>
      </c>
      <c r="AB529" s="159">
        <v>5.09</v>
      </c>
      <c r="AC529" s="159">
        <v>39</v>
      </c>
      <c r="AD529" s="159" t="s">
        <v>282</v>
      </c>
      <c r="AE529" s="159" t="s">
        <v>282</v>
      </c>
      <c r="AF529" s="159" t="s">
        <v>282</v>
      </c>
      <c r="AG529" s="159">
        <v>-8.5</v>
      </c>
      <c r="AH529" s="159" t="s">
        <v>282</v>
      </c>
      <c r="AI529" s="159">
        <v>39</v>
      </c>
      <c r="AJ529" s="159" t="s">
        <v>282</v>
      </c>
      <c r="AK529" s="159" t="s">
        <v>282</v>
      </c>
      <c r="AL529" s="159" t="s">
        <v>282</v>
      </c>
      <c r="AM529" s="159">
        <v>39</v>
      </c>
      <c r="AN529" s="159">
        <v>35</v>
      </c>
      <c r="AO529" s="159" t="s">
        <v>636</v>
      </c>
      <c r="AP529" s="159" t="s">
        <v>282</v>
      </c>
      <c r="AQ529" s="159" t="s">
        <v>282</v>
      </c>
      <c r="AR529" s="159">
        <v>6</v>
      </c>
      <c r="AS529" s="159" t="s">
        <v>299</v>
      </c>
      <c r="AT529" s="159">
        <v>17</v>
      </c>
      <c r="AU529" s="159">
        <v>1</v>
      </c>
      <c r="AV529" s="159">
        <v>7</v>
      </c>
      <c r="AW529" s="159" t="s">
        <v>299</v>
      </c>
      <c r="AX529" s="159">
        <v>17</v>
      </c>
      <c r="AY529" s="66">
        <v>2</v>
      </c>
      <c r="AZ529" s="159">
        <v>50</v>
      </c>
      <c r="BA529" s="159" t="s">
        <v>299</v>
      </c>
      <c r="BB529" s="159">
        <v>17</v>
      </c>
      <c r="BC529" s="159">
        <v>20.3</v>
      </c>
      <c r="BD529" s="159">
        <v>1.66</v>
      </c>
      <c r="BE529" s="159">
        <v>45</v>
      </c>
      <c r="BF529" s="159" t="s">
        <v>282</v>
      </c>
      <c r="BG529" s="159" t="s">
        <v>282</v>
      </c>
      <c r="BH529" s="159" t="s">
        <v>282</v>
      </c>
      <c r="BI529" s="159">
        <v>18</v>
      </c>
      <c r="BJ529" s="159">
        <v>5.49</v>
      </c>
      <c r="BK529" s="159">
        <v>45</v>
      </c>
      <c r="BL529" s="159" t="s">
        <v>282</v>
      </c>
      <c r="BM529" s="159" t="s">
        <v>282</v>
      </c>
      <c r="BN529" s="159" t="s">
        <v>282</v>
      </c>
      <c r="BO529" s="159">
        <v>-2.2999999999999998</v>
      </c>
      <c r="BP529" s="159" t="s">
        <v>282</v>
      </c>
      <c r="BQ529" s="159">
        <v>45</v>
      </c>
      <c r="BR529" s="159" t="s">
        <v>282</v>
      </c>
      <c r="BS529" s="159" t="s">
        <v>282</v>
      </c>
      <c r="BT529" s="159" t="s">
        <v>282</v>
      </c>
      <c r="BU529" s="159">
        <v>45</v>
      </c>
      <c r="BV529" s="159">
        <v>39</v>
      </c>
      <c r="BW529" s="159" t="s">
        <v>282</v>
      </c>
      <c r="BX529" s="159" t="s">
        <v>282</v>
      </c>
      <c r="BY529" s="159" t="s">
        <v>282</v>
      </c>
      <c r="BZ529" s="159" t="s">
        <v>282</v>
      </c>
      <c r="CA529" s="159" t="s">
        <v>282</v>
      </c>
      <c r="CB529" s="159" t="s">
        <v>282</v>
      </c>
      <c r="CC529" s="159" t="s">
        <v>282</v>
      </c>
      <c r="CD529" s="159" t="s">
        <v>282</v>
      </c>
      <c r="CE529" s="159" t="s">
        <v>282</v>
      </c>
      <c r="CF529" s="159" t="s">
        <v>282</v>
      </c>
      <c r="CG529" s="159" t="s">
        <v>282</v>
      </c>
      <c r="CH529" s="159" t="s">
        <v>282</v>
      </c>
      <c r="CI529" s="159" t="s">
        <v>282</v>
      </c>
      <c r="CJ529" s="159" t="s">
        <v>282</v>
      </c>
      <c r="CK529" s="159" t="s">
        <v>282</v>
      </c>
      <c r="CL529" s="159" t="s">
        <v>282</v>
      </c>
      <c r="CM529" s="159" t="s">
        <v>282</v>
      </c>
      <c r="CN529" s="159" t="s">
        <v>282</v>
      </c>
      <c r="CO529" s="159" t="s">
        <v>282</v>
      </c>
      <c r="CP529" s="159" t="s">
        <v>282</v>
      </c>
      <c r="CQ529" s="159" t="s">
        <v>282</v>
      </c>
      <c r="CR529" s="159" t="s">
        <v>282</v>
      </c>
      <c r="CS529" s="159" t="s">
        <v>282</v>
      </c>
      <c r="CT529" s="159" t="s">
        <v>282</v>
      </c>
      <c r="CU529" s="159" t="s">
        <v>282</v>
      </c>
      <c r="CV529" s="159" t="s">
        <v>282</v>
      </c>
      <c r="CW529" s="159" t="s">
        <v>282</v>
      </c>
      <c r="CX529" s="159" t="s">
        <v>282</v>
      </c>
      <c r="CY529" s="159" t="s">
        <v>282</v>
      </c>
      <c r="CZ529" s="159" t="s">
        <v>282</v>
      </c>
      <c r="DA529" s="159" t="s">
        <v>282</v>
      </c>
      <c r="DB529" s="159" t="s">
        <v>282</v>
      </c>
      <c r="DC529" s="159" t="s">
        <v>282</v>
      </c>
      <c r="DD529" s="159" t="s">
        <v>282</v>
      </c>
      <c r="DE529" s="159" t="s">
        <v>282</v>
      </c>
      <c r="DF529" s="159" t="s">
        <v>282</v>
      </c>
      <c r="DG529" s="159" t="s">
        <v>282</v>
      </c>
      <c r="DH529" s="159" t="s">
        <v>282</v>
      </c>
      <c r="DI529" s="159" t="s">
        <v>282</v>
      </c>
      <c r="DJ529" s="159" t="s">
        <v>282</v>
      </c>
      <c r="DK529" s="159" t="s">
        <v>282</v>
      </c>
      <c r="DL529" s="159" t="s">
        <v>282</v>
      </c>
      <c r="DM529" s="159" t="s">
        <v>282</v>
      </c>
      <c r="DN529" s="159" t="s">
        <v>282</v>
      </c>
      <c r="DO529" s="159" t="s">
        <v>282</v>
      </c>
      <c r="DP529" s="159" t="s">
        <v>282</v>
      </c>
      <c r="DQ529" s="159" t="s">
        <v>282</v>
      </c>
      <c r="DR529" s="159" t="s">
        <v>282</v>
      </c>
      <c r="DS529" s="159" t="s">
        <v>282</v>
      </c>
      <c r="DT529" s="159" t="s">
        <v>282</v>
      </c>
      <c r="DU529" s="159" t="s">
        <v>282</v>
      </c>
      <c r="DV529" s="159" t="s">
        <v>282</v>
      </c>
      <c r="DW529" s="159" t="s">
        <v>282</v>
      </c>
      <c r="DX529" s="159" t="s">
        <v>282</v>
      </c>
      <c r="DY529" s="159" t="s">
        <v>282</v>
      </c>
      <c r="DZ529" s="159" t="s">
        <v>282</v>
      </c>
      <c r="EA529" s="159" t="s">
        <v>282</v>
      </c>
      <c r="EB529" s="159" t="s">
        <v>282</v>
      </c>
      <c r="EC529" s="159" t="s">
        <v>282</v>
      </c>
      <c r="ED529" s="159" t="s">
        <v>282</v>
      </c>
      <c r="EE529" s="159" t="s">
        <v>282</v>
      </c>
      <c r="EF529" s="159" t="s">
        <v>282</v>
      </c>
      <c r="EG529" s="159" t="s">
        <v>282</v>
      </c>
      <c r="EH529" s="159" t="s">
        <v>282</v>
      </c>
      <c r="EI529" s="159" t="s">
        <v>282</v>
      </c>
      <c r="EJ529" s="159" t="s">
        <v>282</v>
      </c>
      <c r="EK529" s="159" t="s">
        <v>282</v>
      </c>
      <c r="EL529" s="159" t="s">
        <v>282</v>
      </c>
      <c r="EM529" s="159" t="s">
        <v>282</v>
      </c>
      <c r="EN529" s="159" t="s">
        <v>282</v>
      </c>
      <c r="EO529" s="159" t="s">
        <v>282</v>
      </c>
      <c r="EP529" s="159" t="s">
        <v>282</v>
      </c>
      <c r="EQ529" s="159" t="s">
        <v>282</v>
      </c>
      <c r="ER529" s="159" t="s">
        <v>282</v>
      </c>
      <c r="ES529" s="159" t="s">
        <v>282</v>
      </c>
      <c r="ET529" s="159" t="s">
        <v>282</v>
      </c>
      <c r="EU529" s="159" t="s">
        <v>282</v>
      </c>
      <c r="EV529" s="159" t="s">
        <v>282</v>
      </c>
      <c r="EW529" s="159" t="s">
        <v>282</v>
      </c>
      <c r="EX529" s="159" t="s">
        <v>282</v>
      </c>
      <c r="EY529" s="159" t="s">
        <v>282</v>
      </c>
      <c r="EZ529" s="159" t="s">
        <v>282</v>
      </c>
      <c r="FA529" s="159" t="s">
        <v>282</v>
      </c>
      <c r="FB529" s="159" t="s">
        <v>282</v>
      </c>
      <c r="FC529" s="159" t="s">
        <v>282</v>
      </c>
      <c r="FD529" s="159" t="s">
        <v>282</v>
      </c>
      <c r="FE529" s="159" t="s">
        <v>282</v>
      </c>
      <c r="FF529" s="159" t="s">
        <v>282</v>
      </c>
      <c r="FG529" s="159" t="s">
        <v>282</v>
      </c>
      <c r="FH529" s="159" t="s">
        <v>282</v>
      </c>
      <c r="FI529" s="159" t="s">
        <v>282</v>
      </c>
      <c r="FJ529" s="159" t="s">
        <v>282</v>
      </c>
      <c r="FK529" s="159" t="s">
        <v>282</v>
      </c>
      <c r="FL529" s="159" t="s">
        <v>282</v>
      </c>
      <c r="FM529" s="159" t="s">
        <v>282</v>
      </c>
      <c r="FN529" s="159" t="s">
        <v>282</v>
      </c>
      <c r="FO529" s="159" t="s">
        <v>282</v>
      </c>
      <c r="FP529" s="159" t="s">
        <v>282</v>
      </c>
      <c r="FQ529" s="159" t="s">
        <v>282</v>
      </c>
      <c r="FR529" s="159" t="s">
        <v>282</v>
      </c>
      <c r="FS529" s="159" t="s">
        <v>282</v>
      </c>
      <c r="FT529" s="159" t="s">
        <v>282</v>
      </c>
    </row>
    <row r="530" spans="1:176" x14ac:dyDescent="0.25">
      <c r="A530" s="212" t="s">
        <v>7668</v>
      </c>
      <c r="B530" s="159" t="s">
        <v>16088</v>
      </c>
      <c r="C530" s="66" t="str">
        <f>IF(ISNUMBER(Severity!H531)=FALSE,Severity!F531,IF(Severity!H531&gt;=0.5,"YES","NO"))</f>
        <v>YES</v>
      </c>
      <c r="D530" s="66" t="str">
        <f>IF(ISNUMBER(Severity!I531)=FALSE,Severity!G531,IF(Severity!I531&gt;0.5,"YES","NO"))</f>
        <v>NO</v>
      </c>
      <c r="E530" s="159">
        <v>12</v>
      </c>
      <c r="F530" s="159">
        <v>2</v>
      </c>
      <c r="G530" s="212" t="s">
        <v>272</v>
      </c>
      <c r="H530" s="159" t="s">
        <v>10507</v>
      </c>
      <c r="I530" s="159">
        <v>29</v>
      </c>
      <c r="J530" s="159">
        <v>70</v>
      </c>
      <c r="K530" s="159" t="s">
        <v>299</v>
      </c>
      <c r="L530" s="159">
        <v>17</v>
      </c>
      <c r="M530" s="159">
        <v>74</v>
      </c>
      <c r="N530" s="159">
        <v>7</v>
      </c>
      <c r="O530" s="159" t="s">
        <v>299</v>
      </c>
      <c r="P530" s="159">
        <v>17</v>
      </c>
      <c r="Q530" s="66">
        <v>88</v>
      </c>
      <c r="R530" s="159">
        <v>50</v>
      </c>
      <c r="S530" s="159" t="s">
        <v>299</v>
      </c>
      <c r="T530" s="159">
        <v>17</v>
      </c>
      <c r="U530" s="159">
        <v>19.420000000000002</v>
      </c>
      <c r="V530" s="159">
        <v>5.56</v>
      </c>
      <c r="W530" s="159">
        <v>249</v>
      </c>
      <c r="X530" s="159" t="s">
        <v>282</v>
      </c>
      <c r="Y530" s="159" t="s">
        <v>282</v>
      </c>
      <c r="Z530" s="159" t="s">
        <v>282</v>
      </c>
      <c r="AA530" s="159" t="s">
        <v>282</v>
      </c>
      <c r="AB530" s="159" t="s">
        <v>282</v>
      </c>
      <c r="AC530" s="159" t="s">
        <v>282</v>
      </c>
      <c r="AD530" s="159" t="s">
        <v>282</v>
      </c>
      <c r="AE530" s="159" t="s">
        <v>282</v>
      </c>
      <c r="AF530" s="159" t="s">
        <v>282</v>
      </c>
      <c r="AG530" s="159" t="s">
        <v>282</v>
      </c>
      <c r="AH530" s="159" t="s">
        <v>282</v>
      </c>
      <c r="AI530" s="159" t="s">
        <v>282</v>
      </c>
      <c r="AJ530" s="159">
        <v>-7.42</v>
      </c>
      <c r="AK530" s="159">
        <v>7.37</v>
      </c>
      <c r="AL530" s="159">
        <v>201</v>
      </c>
      <c r="AM530" s="159">
        <v>249</v>
      </c>
      <c r="AN530" s="159">
        <v>179</v>
      </c>
      <c r="AO530" s="159" t="s">
        <v>790</v>
      </c>
      <c r="AP530" s="159" t="s">
        <v>10507</v>
      </c>
      <c r="AQ530" s="159">
        <v>7</v>
      </c>
      <c r="AR530" s="159">
        <v>43</v>
      </c>
      <c r="AS530" s="159" t="s">
        <v>299</v>
      </c>
      <c r="AT530" s="159">
        <v>17</v>
      </c>
      <c r="AU530" s="159">
        <v>31</v>
      </c>
      <c r="AV530" s="159">
        <v>7</v>
      </c>
      <c r="AW530" s="159" t="s">
        <v>299</v>
      </c>
      <c r="AX530" s="159">
        <v>17</v>
      </c>
      <c r="AY530" s="66">
        <v>46</v>
      </c>
      <c r="AZ530" s="159">
        <v>50</v>
      </c>
      <c r="BA530" s="159" t="s">
        <v>299</v>
      </c>
      <c r="BB530" s="159">
        <v>17</v>
      </c>
      <c r="BC530" s="159">
        <v>19.32</v>
      </c>
      <c r="BD530" s="159">
        <v>5.78</v>
      </c>
      <c r="BE530" s="159">
        <v>121</v>
      </c>
      <c r="BF530" s="159" t="s">
        <v>282</v>
      </c>
      <c r="BG530" s="159" t="s">
        <v>282</v>
      </c>
      <c r="BH530" s="159" t="s">
        <v>282</v>
      </c>
      <c r="BI530" s="159" t="s">
        <v>282</v>
      </c>
      <c r="BJ530" s="159" t="s">
        <v>282</v>
      </c>
      <c r="BK530" s="159" t="s">
        <v>282</v>
      </c>
      <c r="BL530" s="159" t="s">
        <v>282</v>
      </c>
      <c r="BM530" s="159" t="s">
        <v>282</v>
      </c>
      <c r="BN530" s="159" t="s">
        <v>282</v>
      </c>
      <c r="BO530" s="159" t="s">
        <v>282</v>
      </c>
      <c r="BP530" s="159" t="s">
        <v>282</v>
      </c>
      <c r="BQ530" s="159" t="s">
        <v>282</v>
      </c>
      <c r="BR530" s="159">
        <v>-7.15</v>
      </c>
      <c r="BS530" s="159">
        <v>7.51</v>
      </c>
      <c r="BT530" s="159">
        <v>95</v>
      </c>
      <c r="BU530" s="159">
        <v>121</v>
      </c>
      <c r="BV530" s="159">
        <v>78</v>
      </c>
      <c r="BW530" s="159" t="s">
        <v>282</v>
      </c>
      <c r="BX530" s="159" t="s">
        <v>282</v>
      </c>
      <c r="BY530" s="159" t="s">
        <v>282</v>
      </c>
      <c r="BZ530" s="159" t="s">
        <v>282</v>
      </c>
      <c r="CA530" s="159" t="s">
        <v>282</v>
      </c>
      <c r="CB530" s="159" t="s">
        <v>282</v>
      </c>
      <c r="CC530" s="159" t="s">
        <v>282</v>
      </c>
      <c r="CD530" s="159" t="s">
        <v>282</v>
      </c>
      <c r="CE530" s="159" t="s">
        <v>282</v>
      </c>
      <c r="CF530" s="159" t="s">
        <v>282</v>
      </c>
      <c r="CG530" s="159" t="s">
        <v>282</v>
      </c>
      <c r="CH530" s="159" t="s">
        <v>282</v>
      </c>
      <c r="CI530" s="159" t="s">
        <v>282</v>
      </c>
      <c r="CJ530" s="159" t="s">
        <v>282</v>
      </c>
      <c r="CK530" s="159" t="s">
        <v>282</v>
      </c>
      <c r="CL530" s="159" t="s">
        <v>282</v>
      </c>
      <c r="CM530" s="159" t="s">
        <v>282</v>
      </c>
      <c r="CN530" s="159" t="s">
        <v>282</v>
      </c>
      <c r="CO530" s="159" t="s">
        <v>282</v>
      </c>
      <c r="CP530" s="159" t="s">
        <v>282</v>
      </c>
      <c r="CQ530" s="159" t="s">
        <v>282</v>
      </c>
      <c r="CR530" s="159" t="s">
        <v>282</v>
      </c>
      <c r="CS530" s="159" t="s">
        <v>282</v>
      </c>
      <c r="CT530" s="159" t="s">
        <v>282</v>
      </c>
      <c r="CU530" s="159" t="s">
        <v>282</v>
      </c>
      <c r="CV530" s="159" t="s">
        <v>282</v>
      </c>
      <c r="CW530" s="159" t="s">
        <v>282</v>
      </c>
      <c r="CX530" s="159" t="s">
        <v>282</v>
      </c>
      <c r="CY530" s="159" t="s">
        <v>282</v>
      </c>
      <c r="CZ530" s="159" t="s">
        <v>282</v>
      </c>
      <c r="DA530" s="159" t="s">
        <v>282</v>
      </c>
      <c r="DB530" s="159" t="s">
        <v>282</v>
      </c>
      <c r="DC530" s="159" t="s">
        <v>282</v>
      </c>
      <c r="DD530" s="159" t="s">
        <v>282</v>
      </c>
      <c r="DE530" s="159" t="s">
        <v>282</v>
      </c>
      <c r="DF530" s="159" t="s">
        <v>282</v>
      </c>
      <c r="DG530" s="159" t="s">
        <v>282</v>
      </c>
      <c r="DH530" s="159" t="s">
        <v>282</v>
      </c>
      <c r="DI530" s="159" t="s">
        <v>282</v>
      </c>
      <c r="DJ530" s="159" t="s">
        <v>282</v>
      </c>
      <c r="DK530" s="159" t="s">
        <v>282</v>
      </c>
      <c r="DL530" s="159" t="s">
        <v>282</v>
      </c>
      <c r="DM530" s="159" t="s">
        <v>282</v>
      </c>
      <c r="DN530" s="159" t="s">
        <v>282</v>
      </c>
      <c r="DO530" s="159" t="s">
        <v>282</v>
      </c>
      <c r="DP530" s="159" t="s">
        <v>282</v>
      </c>
      <c r="DQ530" s="159" t="s">
        <v>282</v>
      </c>
      <c r="DR530" s="159" t="s">
        <v>282</v>
      </c>
      <c r="DS530" s="159" t="s">
        <v>282</v>
      </c>
      <c r="DT530" s="159" t="s">
        <v>282</v>
      </c>
      <c r="DU530" s="159" t="s">
        <v>282</v>
      </c>
      <c r="DV530" s="159" t="s">
        <v>282</v>
      </c>
      <c r="DW530" s="159" t="s">
        <v>282</v>
      </c>
      <c r="DX530" s="159" t="s">
        <v>282</v>
      </c>
      <c r="DY530" s="159" t="s">
        <v>282</v>
      </c>
      <c r="DZ530" s="159" t="s">
        <v>282</v>
      </c>
      <c r="EA530" s="159" t="s">
        <v>282</v>
      </c>
      <c r="EB530" s="159" t="s">
        <v>282</v>
      </c>
      <c r="EC530" s="159" t="s">
        <v>282</v>
      </c>
      <c r="ED530" s="159" t="s">
        <v>282</v>
      </c>
      <c r="EE530" s="159" t="s">
        <v>282</v>
      </c>
      <c r="EF530" s="159" t="s">
        <v>282</v>
      </c>
      <c r="EG530" s="159" t="s">
        <v>282</v>
      </c>
      <c r="EH530" s="159" t="s">
        <v>282</v>
      </c>
      <c r="EI530" s="159" t="s">
        <v>282</v>
      </c>
      <c r="EJ530" s="159" t="s">
        <v>282</v>
      </c>
      <c r="EK530" s="159" t="s">
        <v>282</v>
      </c>
      <c r="EL530" s="159" t="s">
        <v>282</v>
      </c>
      <c r="EM530" s="159" t="s">
        <v>282</v>
      </c>
      <c r="EN530" s="159" t="s">
        <v>282</v>
      </c>
      <c r="EO530" s="159" t="s">
        <v>282</v>
      </c>
      <c r="EP530" s="159" t="s">
        <v>282</v>
      </c>
      <c r="EQ530" s="159" t="s">
        <v>282</v>
      </c>
      <c r="ER530" s="159" t="s">
        <v>282</v>
      </c>
      <c r="ES530" s="159" t="s">
        <v>282</v>
      </c>
      <c r="ET530" s="159" t="s">
        <v>282</v>
      </c>
      <c r="EU530" s="159" t="s">
        <v>282</v>
      </c>
      <c r="EV530" s="159" t="s">
        <v>282</v>
      </c>
      <c r="EW530" s="159" t="s">
        <v>282</v>
      </c>
      <c r="EX530" s="159" t="s">
        <v>282</v>
      </c>
      <c r="EY530" s="159" t="s">
        <v>282</v>
      </c>
      <c r="EZ530" s="159" t="s">
        <v>282</v>
      </c>
      <c r="FA530" s="159" t="s">
        <v>282</v>
      </c>
      <c r="FB530" s="159" t="s">
        <v>282</v>
      </c>
      <c r="FC530" s="159" t="s">
        <v>282</v>
      </c>
      <c r="FD530" s="159" t="s">
        <v>282</v>
      </c>
      <c r="FE530" s="159" t="s">
        <v>282</v>
      </c>
      <c r="FF530" s="159" t="s">
        <v>282</v>
      </c>
      <c r="FG530" s="159" t="s">
        <v>282</v>
      </c>
      <c r="FH530" s="159" t="s">
        <v>282</v>
      </c>
      <c r="FI530" s="159" t="s">
        <v>282</v>
      </c>
      <c r="FJ530" s="159" t="s">
        <v>282</v>
      </c>
      <c r="FK530" s="159" t="s">
        <v>282</v>
      </c>
      <c r="FL530" s="159" t="s">
        <v>282</v>
      </c>
      <c r="FM530" s="159" t="s">
        <v>282</v>
      </c>
      <c r="FN530" s="159" t="s">
        <v>282</v>
      </c>
      <c r="FO530" s="159" t="s">
        <v>282</v>
      </c>
      <c r="FP530" s="159" t="s">
        <v>282</v>
      </c>
      <c r="FQ530" s="159" t="s">
        <v>282</v>
      </c>
      <c r="FR530" s="159" t="s">
        <v>282</v>
      </c>
      <c r="FS530" s="159" t="s">
        <v>282</v>
      </c>
      <c r="FT530" s="159" t="s">
        <v>282</v>
      </c>
    </row>
    <row r="531" spans="1:176" x14ac:dyDescent="0.25">
      <c r="A531" s="161" t="s">
        <v>17720</v>
      </c>
      <c r="B531" s="159" t="s">
        <v>282</v>
      </c>
      <c r="C531" s="66" t="str">
        <f>IF(ISNUMBER(Severity!H532)=FALSE,Severity!F532,IF(Severity!H532&gt;=0.5,"YES","NO"))</f>
        <v>YES</v>
      </c>
      <c r="D531" s="66" t="str">
        <f>IF(ISNUMBER(Severity!I532)=FALSE,Severity!G532,IF(Severity!I532&gt;0.5,"YES","NO"))</f>
        <v>NO</v>
      </c>
      <c r="E531" s="159">
        <v>4</v>
      </c>
      <c r="F531" s="159">
        <v>2</v>
      </c>
      <c r="G531" s="212" t="s">
        <v>10476</v>
      </c>
      <c r="H531" s="159" t="s">
        <v>182</v>
      </c>
      <c r="I531" s="159" t="s">
        <v>282</v>
      </c>
      <c r="J531" s="159" t="s">
        <v>282</v>
      </c>
      <c r="K531" s="159" t="s">
        <v>282</v>
      </c>
      <c r="L531" s="159" t="s">
        <v>282</v>
      </c>
      <c r="M531" s="159" t="s">
        <v>282</v>
      </c>
      <c r="N531" s="159" t="s">
        <v>282</v>
      </c>
      <c r="O531" s="159" t="s">
        <v>743</v>
      </c>
      <c r="P531" s="159">
        <v>21</v>
      </c>
      <c r="Q531" s="159">
        <v>12</v>
      </c>
      <c r="R531" s="159">
        <v>50</v>
      </c>
      <c r="S531" s="159" t="s">
        <v>743</v>
      </c>
      <c r="T531" s="159">
        <v>21</v>
      </c>
      <c r="U531" s="159">
        <v>32.799999999999997</v>
      </c>
      <c r="V531" s="159">
        <v>6.9</v>
      </c>
      <c r="W531" s="159">
        <v>15</v>
      </c>
      <c r="X531" s="159" t="s">
        <v>282</v>
      </c>
      <c r="Y531" s="159" t="s">
        <v>282</v>
      </c>
      <c r="Z531" s="159" t="s">
        <v>282</v>
      </c>
      <c r="AA531" s="159">
        <v>11.1</v>
      </c>
      <c r="AB531" s="159">
        <v>5.2</v>
      </c>
      <c r="AC531" s="159">
        <v>15</v>
      </c>
      <c r="AD531" s="159" t="s">
        <v>282</v>
      </c>
      <c r="AE531" s="159" t="s">
        <v>282</v>
      </c>
      <c r="AF531" s="159" t="s">
        <v>282</v>
      </c>
      <c r="AG531" s="159" t="s">
        <v>282</v>
      </c>
      <c r="AH531" s="159" t="s">
        <v>282</v>
      </c>
      <c r="AI531" s="159" t="s">
        <v>282</v>
      </c>
      <c r="AJ531" s="159" t="s">
        <v>282</v>
      </c>
      <c r="AK531" s="159" t="s">
        <v>282</v>
      </c>
      <c r="AL531" s="159" t="s">
        <v>282</v>
      </c>
      <c r="AM531" s="159">
        <v>15</v>
      </c>
      <c r="AN531" s="159" t="s">
        <v>282</v>
      </c>
      <c r="AO531" s="212" t="s">
        <v>10476</v>
      </c>
      <c r="AP531" s="159" t="s">
        <v>182</v>
      </c>
      <c r="AQ531" s="159" t="s">
        <v>282</v>
      </c>
      <c r="AR531" s="159" t="s">
        <v>282</v>
      </c>
      <c r="AS531" s="159" t="s">
        <v>282</v>
      </c>
      <c r="AT531" s="159" t="s">
        <v>282</v>
      </c>
      <c r="AU531" s="159" t="s">
        <v>282</v>
      </c>
      <c r="AV531" s="159" t="s">
        <v>282</v>
      </c>
      <c r="AW531" s="159" t="s">
        <v>743</v>
      </c>
      <c r="AX531" s="159">
        <v>21</v>
      </c>
      <c r="AY531" s="159">
        <v>7</v>
      </c>
      <c r="AZ531" s="159">
        <v>50</v>
      </c>
      <c r="BA531" s="159" t="s">
        <v>743</v>
      </c>
      <c r="BB531" s="159">
        <v>21</v>
      </c>
      <c r="BC531" s="159">
        <v>31.1</v>
      </c>
      <c r="BD531" s="159">
        <v>7.8</v>
      </c>
      <c r="BE531" s="159">
        <v>15</v>
      </c>
      <c r="BF531" s="159" t="s">
        <v>282</v>
      </c>
      <c r="BG531" s="159" t="s">
        <v>282</v>
      </c>
      <c r="BH531" s="159" t="s">
        <v>282</v>
      </c>
      <c r="BI531" s="159">
        <v>15.6</v>
      </c>
      <c r="BJ531" s="159">
        <v>7.7</v>
      </c>
      <c r="BK531" s="159">
        <v>15</v>
      </c>
      <c r="BL531" s="159" t="s">
        <v>282</v>
      </c>
      <c r="BM531" s="159" t="s">
        <v>282</v>
      </c>
      <c r="BN531" s="159" t="s">
        <v>282</v>
      </c>
      <c r="BO531" s="159" t="s">
        <v>282</v>
      </c>
      <c r="BP531" s="159" t="s">
        <v>282</v>
      </c>
      <c r="BQ531" s="159" t="s">
        <v>282</v>
      </c>
      <c r="BR531" s="159" t="s">
        <v>282</v>
      </c>
      <c r="BS531" s="159" t="s">
        <v>282</v>
      </c>
      <c r="BT531" s="159" t="s">
        <v>282</v>
      </c>
      <c r="BU531" s="159">
        <v>15</v>
      </c>
      <c r="BV531" s="159" t="s">
        <v>282</v>
      </c>
      <c r="BW531" s="159" t="s">
        <v>282</v>
      </c>
      <c r="BX531" s="159" t="s">
        <v>282</v>
      </c>
      <c r="BY531" s="159" t="s">
        <v>282</v>
      </c>
      <c r="BZ531" s="159" t="s">
        <v>282</v>
      </c>
      <c r="CA531" s="159" t="s">
        <v>282</v>
      </c>
      <c r="CB531" s="159" t="s">
        <v>282</v>
      </c>
      <c r="CC531" s="159" t="s">
        <v>282</v>
      </c>
      <c r="CD531" s="159" t="s">
        <v>282</v>
      </c>
      <c r="CE531" s="159" t="s">
        <v>282</v>
      </c>
      <c r="CF531" s="159" t="s">
        <v>282</v>
      </c>
      <c r="CG531" s="159" t="s">
        <v>282</v>
      </c>
      <c r="CH531" s="159" t="s">
        <v>282</v>
      </c>
      <c r="CI531" s="159" t="s">
        <v>282</v>
      </c>
      <c r="CJ531" s="159" t="s">
        <v>282</v>
      </c>
      <c r="CK531" s="159" t="s">
        <v>282</v>
      </c>
      <c r="CL531" s="159" t="s">
        <v>282</v>
      </c>
      <c r="CM531" s="159" t="s">
        <v>282</v>
      </c>
      <c r="CN531" s="159" t="s">
        <v>282</v>
      </c>
      <c r="CO531" s="159" t="s">
        <v>282</v>
      </c>
      <c r="CP531" s="159" t="s">
        <v>282</v>
      </c>
      <c r="CQ531" s="159" t="s">
        <v>282</v>
      </c>
      <c r="CR531" s="159" t="s">
        <v>282</v>
      </c>
      <c r="CS531" s="159" t="s">
        <v>282</v>
      </c>
      <c r="CT531" s="159" t="s">
        <v>282</v>
      </c>
      <c r="CU531" s="159" t="s">
        <v>282</v>
      </c>
      <c r="CV531" s="159" t="s">
        <v>282</v>
      </c>
      <c r="CW531" s="159" t="s">
        <v>282</v>
      </c>
      <c r="CX531" s="159" t="s">
        <v>282</v>
      </c>
      <c r="CY531" s="159" t="s">
        <v>282</v>
      </c>
      <c r="CZ531" s="159" t="s">
        <v>282</v>
      </c>
      <c r="DA531" s="159" t="s">
        <v>282</v>
      </c>
      <c r="DB531" s="159" t="s">
        <v>282</v>
      </c>
      <c r="DC531" s="159" t="s">
        <v>282</v>
      </c>
      <c r="DD531" s="159" t="s">
        <v>282</v>
      </c>
      <c r="DE531" s="159" t="s">
        <v>282</v>
      </c>
      <c r="DF531" s="159" t="s">
        <v>282</v>
      </c>
      <c r="DG531" s="159" t="s">
        <v>282</v>
      </c>
      <c r="DH531" s="159" t="s">
        <v>282</v>
      </c>
      <c r="DI531" s="159" t="s">
        <v>282</v>
      </c>
      <c r="DJ531" s="159" t="s">
        <v>282</v>
      </c>
      <c r="DK531" s="159" t="s">
        <v>282</v>
      </c>
      <c r="DL531" s="159" t="s">
        <v>282</v>
      </c>
      <c r="DM531" s="159" t="s">
        <v>282</v>
      </c>
      <c r="DN531" s="159" t="s">
        <v>282</v>
      </c>
      <c r="DO531" s="159" t="s">
        <v>282</v>
      </c>
      <c r="DP531" s="159" t="s">
        <v>282</v>
      </c>
      <c r="DQ531" s="159" t="s">
        <v>282</v>
      </c>
      <c r="DR531" s="159" t="s">
        <v>282</v>
      </c>
      <c r="DS531" s="159" t="s">
        <v>282</v>
      </c>
      <c r="DT531" s="159" t="s">
        <v>282</v>
      </c>
      <c r="DU531" s="159" t="s">
        <v>282</v>
      </c>
      <c r="DV531" s="159" t="s">
        <v>282</v>
      </c>
      <c r="DW531" s="159" t="s">
        <v>282</v>
      </c>
      <c r="DX531" s="159" t="s">
        <v>282</v>
      </c>
      <c r="DY531" s="159" t="s">
        <v>282</v>
      </c>
      <c r="DZ531" s="159" t="s">
        <v>282</v>
      </c>
      <c r="EA531" s="159" t="s">
        <v>282</v>
      </c>
      <c r="EB531" s="159" t="s">
        <v>282</v>
      </c>
      <c r="EC531" s="159" t="s">
        <v>282</v>
      </c>
      <c r="ED531" s="159" t="s">
        <v>282</v>
      </c>
      <c r="EE531" s="159" t="s">
        <v>282</v>
      </c>
      <c r="EF531" s="159" t="s">
        <v>282</v>
      </c>
      <c r="EG531" s="159" t="s">
        <v>282</v>
      </c>
      <c r="EH531" s="159" t="s">
        <v>282</v>
      </c>
      <c r="EI531" s="159" t="s">
        <v>282</v>
      </c>
      <c r="EJ531" s="159" t="s">
        <v>282</v>
      </c>
      <c r="EK531" s="159" t="s">
        <v>282</v>
      </c>
      <c r="EL531" s="159" t="s">
        <v>282</v>
      </c>
      <c r="EM531" s="159" t="s">
        <v>282</v>
      </c>
      <c r="EN531" s="159" t="s">
        <v>282</v>
      </c>
      <c r="EO531" s="159" t="s">
        <v>282</v>
      </c>
      <c r="EP531" s="159" t="s">
        <v>282</v>
      </c>
      <c r="EQ531" s="159" t="s">
        <v>282</v>
      </c>
      <c r="ER531" s="159" t="s">
        <v>282</v>
      </c>
      <c r="ES531" s="159" t="s">
        <v>282</v>
      </c>
      <c r="ET531" s="159" t="s">
        <v>282</v>
      </c>
      <c r="EU531" s="159" t="s">
        <v>282</v>
      </c>
      <c r="EV531" s="159" t="s">
        <v>282</v>
      </c>
      <c r="EW531" s="159" t="s">
        <v>282</v>
      </c>
      <c r="EX531" s="159" t="s">
        <v>282</v>
      </c>
      <c r="EY531" s="159" t="s">
        <v>282</v>
      </c>
      <c r="EZ531" s="159" t="s">
        <v>282</v>
      </c>
      <c r="FA531" s="159" t="s">
        <v>282</v>
      </c>
      <c r="FB531" s="159" t="s">
        <v>282</v>
      </c>
      <c r="FC531" s="159" t="s">
        <v>282</v>
      </c>
      <c r="FD531" s="159" t="s">
        <v>282</v>
      </c>
      <c r="FE531" s="159" t="s">
        <v>282</v>
      </c>
      <c r="FF531" s="159" t="s">
        <v>282</v>
      </c>
      <c r="FG531" s="159" t="s">
        <v>282</v>
      </c>
      <c r="FH531" s="159" t="s">
        <v>282</v>
      </c>
      <c r="FI531" s="159" t="s">
        <v>282</v>
      </c>
      <c r="FJ531" s="159" t="s">
        <v>282</v>
      </c>
      <c r="FK531" s="159" t="s">
        <v>282</v>
      </c>
      <c r="FL531" s="159" t="s">
        <v>282</v>
      </c>
      <c r="FM531" s="159" t="s">
        <v>282</v>
      </c>
      <c r="FN531" s="159" t="s">
        <v>282</v>
      </c>
      <c r="FO531" s="159" t="s">
        <v>282</v>
      </c>
      <c r="FP531" s="159" t="s">
        <v>282</v>
      </c>
      <c r="FQ531" s="159" t="s">
        <v>282</v>
      </c>
      <c r="FR531" s="159" t="s">
        <v>282</v>
      </c>
      <c r="FS531" s="159" t="s">
        <v>282</v>
      </c>
      <c r="FT531" s="159" t="s">
        <v>282</v>
      </c>
    </row>
    <row r="532" spans="1:176" x14ac:dyDescent="0.25">
      <c r="A532" s="212" t="s">
        <v>7235</v>
      </c>
      <c r="B532" s="159" t="s">
        <v>16092</v>
      </c>
      <c r="C532" s="66" t="str">
        <f>IF(ISNUMBER(Severity!H533)=FALSE,Severity!F533,IF(Severity!H533&gt;=0.5,"YES","NO"))</f>
        <v>YES</v>
      </c>
      <c r="D532" s="66" t="str">
        <f>IF(ISNUMBER(Severity!I533)=FALSE,Severity!G533,IF(Severity!I533&gt;0.5,"YES","NO"))</f>
        <v>NO</v>
      </c>
      <c r="E532" s="159">
        <v>8</v>
      </c>
      <c r="F532" s="159">
        <v>2</v>
      </c>
      <c r="G532" s="212" t="s">
        <v>257</v>
      </c>
      <c r="H532" s="159" t="s">
        <v>10507</v>
      </c>
      <c r="I532" s="159">
        <v>9</v>
      </c>
      <c r="J532" s="159">
        <v>18</v>
      </c>
      <c r="K532" s="159" t="s">
        <v>299</v>
      </c>
      <c r="L532" s="159">
        <v>24</v>
      </c>
      <c r="M532" s="159">
        <v>27</v>
      </c>
      <c r="N532" s="159">
        <v>10</v>
      </c>
      <c r="O532" s="159" t="s">
        <v>299</v>
      </c>
      <c r="P532" s="159">
        <v>24</v>
      </c>
      <c r="Q532" s="159">
        <v>32</v>
      </c>
      <c r="R532" s="159">
        <v>50</v>
      </c>
      <c r="S532" s="159" t="s">
        <v>299</v>
      </c>
      <c r="T532" s="159">
        <v>24</v>
      </c>
      <c r="U532" s="159">
        <v>24.4</v>
      </c>
      <c r="V532" s="159">
        <v>4.3</v>
      </c>
      <c r="W532" s="159">
        <v>84</v>
      </c>
      <c r="X532" s="159" t="s">
        <v>282</v>
      </c>
      <c r="Y532" s="159" t="s">
        <v>282</v>
      </c>
      <c r="Z532" s="159" t="s">
        <v>282</v>
      </c>
      <c r="AA532" s="159" t="s">
        <v>282</v>
      </c>
      <c r="AB532" s="159" t="s">
        <v>282</v>
      </c>
      <c r="AC532" s="159" t="s">
        <v>282</v>
      </c>
      <c r="AD532" s="159" t="s">
        <v>282</v>
      </c>
      <c r="AE532" s="159" t="s">
        <v>282</v>
      </c>
      <c r="AF532" s="159" t="s">
        <v>282</v>
      </c>
      <c r="AG532" s="159" t="s">
        <v>282</v>
      </c>
      <c r="AH532" s="159" t="s">
        <v>282</v>
      </c>
      <c r="AI532" s="159" t="s">
        <v>282</v>
      </c>
      <c r="AJ532" s="159" t="s">
        <v>282</v>
      </c>
      <c r="AK532" s="159" t="s">
        <v>282</v>
      </c>
      <c r="AL532" s="159" t="s">
        <v>282</v>
      </c>
      <c r="AM532" s="159">
        <v>84</v>
      </c>
      <c r="AN532" s="159">
        <v>66</v>
      </c>
      <c r="AO532" s="159" t="s">
        <v>790</v>
      </c>
      <c r="AP532" s="159" t="s">
        <v>10507</v>
      </c>
      <c r="AQ532" s="159">
        <v>1</v>
      </c>
      <c r="AR532" s="159">
        <v>11</v>
      </c>
      <c r="AS532" s="159" t="s">
        <v>299</v>
      </c>
      <c r="AT532" s="159">
        <v>24</v>
      </c>
      <c r="AU532" s="159">
        <v>30</v>
      </c>
      <c r="AV532" s="159">
        <v>10</v>
      </c>
      <c r="AW532" s="159" t="s">
        <v>299</v>
      </c>
      <c r="AX532" s="159">
        <v>24</v>
      </c>
      <c r="AY532" s="159">
        <v>34</v>
      </c>
      <c r="AZ532" s="159">
        <v>50</v>
      </c>
      <c r="BA532" s="159" t="s">
        <v>299</v>
      </c>
      <c r="BB532" s="159">
        <v>24</v>
      </c>
      <c r="BC532" s="159">
        <v>24.2</v>
      </c>
      <c r="BD532" s="159">
        <v>3.9</v>
      </c>
      <c r="BE532" s="159">
        <v>90</v>
      </c>
      <c r="BF532" s="159" t="s">
        <v>282</v>
      </c>
      <c r="BG532" s="159" t="s">
        <v>282</v>
      </c>
      <c r="BH532" s="159" t="s">
        <v>282</v>
      </c>
      <c r="BI532" s="159" t="s">
        <v>282</v>
      </c>
      <c r="BJ532" s="159" t="s">
        <v>282</v>
      </c>
      <c r="BK532" s="159" t="s">
        <v>282</v>
      </c>
      <c r="BL532" s="159" t="s">
        <v>282</v>
      </c>
      <c r="BM532" s="159" t="s">
        <v>282</v>
      </c>
      <c r="BN532" s="159" t="s">
        <v>282</v>
      </c>
      <c r="BO532" s="159" t="s">
        <v>282</v>
      </c>
      <c r="BP532" s="159" t="s">
        <v>282</v>
      </c>
      <c r="BQ532" s="159" t="s">
        <v>282</v>
      </c>
      <c r="BR532" s="159" t="s">
        <v>282</v>
      </c>
      <c r="BS532" s="159" t="s">
        <v>282</v>
      </c>
      <c r="BT532" s="159" t="s">
        <v>282</v>
      </c>
      <c r="BU532" s="159">
        <v>90</v>
      </c>
      <c r="BV532" s="159">
        <v>79</v>
      </c>
      <c r="BW532" s="159" t="s">
        <v>282</v>
      </c>
      <c r="BX532" s="159" t="s">
        <v>282</v>
      </c>
      <c r="BY532" s="159" t="s">
        <v>282</v>
      </c>
      <c r="BZ532" s="159" t="s">
        <v>282</v>
      </c>
      <c r="CA532" s="159" t="s">
        <v>282</v>
      </c>
      <c r="CB532" s="159" t="s">
        <v>282</v>
      </c>
      <c r="CC532" s="159" t="s">
        <v>282</v>
      </c>
      <c r="CD532" s="159" t="s">
        <v>282</v>
      </c>
      <c r="CE532" s="159" t="s">
        <v>282</v>
      </c>
      <c r="CF532" s="159" t="s">
        <v>282</v>
      </c>
      <c r="CG532" s="159" t="s">
        <v>282</v>
      </c>
      <c r="CH532" s="159" t="s">
        <v>282</v>
      </c>
      <c r="CI532" s="159" t="s">
        <v>282</v>
      </c>
      <c r="CJ532" s="159" t="s">
        <v>282</v>
      </c>
      <c r="CK532" s="159" t="s">
        <v>282</v>
      </c>
      <c r="CL532" s="159" t="s">
        <v>282</v>
      </c>
      <c r="CM532" s="159" t="s">
        <v>282</v>
      </c>
      <c r="CN532" s="159" t="s">
        <v>282</v>
      </c>
      <c r="CO532" s="159" t="s">
        <v>282</v>
      </c>
      <c r="CP532" s="159" t="s">
        <v>282</v>
      </c>
      <c r="CQ532" s="159" t="s">
        <v>282</v>
      </c>
      <c r="CR532" s="159" t="s">
        <v>282</v>
      </c>
      <c r="CS532" s="159" t="s">
        <v>282</v>
      </c>
      <c r="CT532" s="159" t="s">
        <v>282</v>
      </c>
      <c r="CU532" s="159" t="s">
        <v>282</v>
      </c>
      <c r="CV532" s="159" t="s">
        <v>282</v>
      </c>
      <c r="CW532" s="159" t="s">
        <v>282</v>
      </c>
      <c r="CX532" s="159" t="s">
        <v>282</v>
      </c>
      <c r="CY532" s="159" t="s">
        <v>282</v>
      </c>
      <c r="CZ532" s="159" t="s">
        <v>282</v>
      </c>
      <c r="DA532" s="159" t="s">
        <v>282</v>
      </c>
      <c r="DB532" s="159" t="s">
        <v>282</v>
      </c>
      <c r="DC532" s="159" t="s">
        <v>282</v>
      </c>
      <c r="DD532" s="159" t="s">
        <v>282</v>
      </c>
      <c r="DE532" s="159" t="s">
        <v>282</v>
      </c>
      <c r="DF532" s="159" t="s">
        <v>282</v>
      </c>
      <c r="DG532" s="159" t="s">
        <v>282</v>
      </c>
      <c r="DH532" s="159" t="s">
        <v>282</v>
      </c>
      <c r="DI532" s="159" t="s">
        <v>282</v>
      </c>
      <c r="DJ532" s="159" t="s">
        <v>282</v>
      </c>
      <c r="DK532" s="159" t="s">
        <v>282</v>
      </c>
      <c r="DL532" s="159" t="s">
        <v>282</v>
      </c>
      <c r="DM532" s="159" t="s">
        <v>282</v>
      </c>
      <c r="DN532" s="159" t="s">
        <v>282</v>
      </c>
      <c r="DO532" s="159" t="s">
        <v>282</v>
      </c>
      <c r="DP532" s="159" t="s">
        <v>282</v>
      </c>
      <c r="DQ532" s="159" t="s">
        <v>282</v>
      </c>
      <c r="DR532" s="159" t="s">
        <v>282</v>
      </c>
      <c r="DS532" s="159" t="s">
        <v>282</v>
      </c>
      <c r="DT532" s="159" t="s">
        <v>282</v>
      </c>
      <c r="DU532" s="159" t="s">
        <v>282</v>
      </c>
      <c r="DV532" s="159" t="s">
        <v>282</v>
      </c>
      <c r="DW532" s="159" t="s">
        <v>282</v>
      </c>
      <c r="DX532" s="159" t="s">
        <v>282</v>
      </c>
      <c r="DY532" s="159" t="s">
        <v>282</v>
      </c>
      <c r="DZ532" s="159" t="s">
        <v>282</v>
      </c>
      <c r="EA532" s="159" t="s">
        <v>282</v>
      </c>
      <c r="EB532" s="159" t="s">
        <v>282</v>
      </c>
      <c r="EC532" s="159" t="s">
        <v>282</v>
      </c>
      <c r="ED532" s="159" t="s">
        <v>282</v>
      </c>
      <c r="EE532" s="159" t="s">
        <v>282</v>
      </c>
      <c r="EF532" s="159" t="s">
        <v>282</v>
      </c>
      <c r="EG532" s="159" t="s">
        <v>282</v>
      </c>
      <c r="EH532" s="159" t="s">
        <v>282</v>
      </c>
      <c r="EI532" s="159" t="s">
        <v>282</v>
      </c>
      <c r="EJ532" s="159" t="s">
        <v>282</v>
      </c>
      <c r="EK532" s="159" t="s">
        <v>282</v>
      </c>
      <c r="EL532" s="159" t="s">
        <v>282</v>
      </c>
      <c r="EM532" s="159" t="s">
        <v>282</v>
      </c>
      <c r="EN532" s="159" t="s">
        <v>282</v>
      </c>
      <c r="EO532" s="159" t="s">
        <v>282</v>
      </c>
      <c r="EP532" s="159" t="s">
        <v>282</v>
      </c>
      <c r="EQ532" s="159" t="s">
        <v>282</v>
      </c>
      <c r="ER532" s="159" t="s">
        <v>282</v>
      </c>
      <c r="ES532" s="159" t="s">
        <v>282</v>
      </c>
      <c r="ET532" s="159" t="s">
        <v>282</v>
      </c>
      <c r="EU532" s="159" t="s">
        <v>282</v>
      </c>
      <c r="EV532" s="159" t="s">
        <v>282</v>
      </c>
      <c r="EW532" s="159" t="s">
        <v>282</v>
      </c>
      <c r="EX532" s="159" t="s">
        <v>282</v>
      </c>
      <c r="EY532" s="159" t="s">
        <v>282</v>
      </c>
      <c r="EZ532" s="159" t="s">
        <v>282</v>
      </c>
      <c r="FA532" s="159" t="s">
        <v>282</v>
      </c>
      <c r="FB532" s="159" t="s">
        <v>282</v>
      </c>
      <c r="FC532" s="159" t="s">
        <v>282</v>
      </c>
      <c r="FD532" s="159" t="s">
        <v>282</v>
      </c>
      <c r="FE532" s="159" t="s">
        <v>282</v>
      </c>
      <c r="FF532" s="159" t="s">
        <v>282</v>
      </c>
      <c r="FG532" s="159" t="s">
        <v>282</v>
      </c>
      <c r="FH532" s="159" t="s">
        <v>282</v>
      </c>
      <c r="FI532" s="159" t="s">
        <v>282</v>
      </c>
      <c r="FJ532" s="159" t="s">
        <v>282</v>
      </c>
      <c r="FK532" s="159" t="s">
        <v>282</v>
      </c>
      <c r="FL532" s="159" t="s">
        <v>282</v>
      </c>
      <c r="FM532" s="159" t="s">
        <v>282</v>
      </c>
      <c r="FN532" s="159" t="s">
        <v>282</v>
      </c>
      <c r="FO532" s="159" t="s">
        <v>282</v>
      </c>
      <c r="FP532" s="159" t="s">
        <v>282</v>
      </c>
      <c r="FQ532" s="159" t="s">
        <v>282</v>
      </c>
      <c r="FR532" s="159" t="s">
        <v>282</v>
      </c>
      <c r="FS532" s="159" t="s">
        <v>282</v>
      </c>
      <c r="FT532" s="159" t="s">
        <v>282</v>
      </c>
    </row>
    <row r="533" spans="1:176" x14ac:dyDescent="0.25">
      <c r="A533" s="212" t="s">
        <v>3708</v>
      </c>
      <c r="B533" s="159" t="s">
        <v>282</v>
      </c>
      <c r="C533" s="66" t="str">
        <f>IF(ISNUMBER(Severity!H534)=FALSE,Severity!F534,IF(Severity!H534&gt;=0.5,"YES","NO"))</f>
        <v>YES</v>
      </c>
      <c r="D533" s="66" t="str">
        <f>IF(ISNUMBER(Severity!I534)=FALSE,Severity!G534,IF(Severity!I534&gt;0.5,"YES","NO"))</f>
        <v>NO</v>
      </c>
      <c r="E533" s="159">
        <v>6</v>
      </c>
      <c r="F533" s="159">
        <v>2</v>
      </c>
      <c r="G533" s="159" t="s">
        <v>246</v>
      </c>
      <c r="H533" s="159" t="s">
        <v>10507</v>
      </c>
      <c r="I533" s="66">
        <v>4</v>
      </c>
      <c r="J533" s="159">
        <v>17</v>
      </c>
      <c r="K533" s="159" t="s">
        <v>282</v>
      </c>
      <c r="L533" s="159" t="s">
        <v>282</v>
      </c>
      <c r="M533" s="159" t="s">
        <v>282</v>
      </c>
      <c r="N533" s="159" t="s">
        <v>282</v>
      </c>
      <c r="O533" s="159" t="s">
        <v>282</v>
      </c>
      <c r="P533" s="159" t="s">
        <v>282</v>
      </c>
      <c r="Q533" s="159" t="s">
        <v>282</v>
      </c>
      <c r="R533" s="159" t="s">
        <v>282</v>
      </c>
      <c r="S533" s="159" t="s">
        <v>194</v>
      </c>
      <c r="T533" s="159">
        <v>10</v>
      </c>
      <c r="U533" s="159" t="s">
        <v>282</v>
      </c>
      <c r="V533" s="159" t="s">
        <v>282</v>
      </c>
      <c r="W533" s="159" t="s">
        <v>282</v>
      </c>
      <c r="X533" s="159">
        <v>27.6</v>
      </c>
      <c r="Y533" s="159">
        <v>6.4</v>
      </c>
      <c r="Z533" s="159">
        <v>54</v>
      </c>
      <c r="AA533" s="159" t="s">
        <v>282</v>
      </c>
      <c r="AB533" s="159" t="s">
        <v>282</v>
      </c>
      <c r="AC533" s="159" t="s">
        <v>282</v>
      </c>
      <c r="AD533" s="159">
        <v>9.4</v>
      </c>
      <c r="AE533" s="159">
        <v>7</v>
      </c>
      <c r="AF533" s="159">
        <v>54</v>
      </c>
      <c r="AG533" s="159" t="s">
        <v>282</v>
      </c>
      <c r="AH533" s="159" t="s">
        <v>282</v>
      </c>
      <c r="AI533" s="159" t="s">
        <v>282</v>
      </c>
      <c r="AJ533" s="159" t="s">
        <v>282</v>
      </c>
      <c r="AK533" s="159" t="s">
        <v>282</v>
      </c>
      <c r="AL533" s="159" t="s">
        <v>282</v>
      </c>
      <c r="AM533" s="159">
        <v>71</v>
      </c>
      <c r="AN533" s="66">
        <v>54</v>
      </c>
      <c r="AO533" s="159" t="s">
        <v>845</v>
      </c>
      <c r="AP533" s="159" t="s">
        <v>10507</v>
      </c>
      <c r="AQ533" s="66">
        <v>12</v>
      </c>
      <c r="AR533" s="159">
        <v>26</v>
      </c>
      <c r="AS533" s="159" t="s">
        <v>282</v>
      </c>
      <c r="AT533" s="159" t="s">
        <v>282</v>
      </c>
      <c r="AU533" s="159" t="s">
        <v>282</v>
      </c>
      <c r="AV533" s="159" t="s">
        <v>282</v>
      </c>
      <c r="AW533" s="159" t="s">
        <v>282</v>
      </c>
      <c r="AX533" s="159" t="s">
        <v>282</v>
      </c>
      <c r="AY533" s="159" t="s">
        <v>282</v>
      </c>
      <c r="AZ533" s="159" t="s">
        <v>282</v>
      </c>
      <c r="BA533" s="159" t="s">
        <v>194</v>
      </c>
      <c r="BB533" s="159">
        <v>10</v>
      </c>
      <c r="BC533" s="159" t="s">
        <v>282</v>
      </c>
      <c r="BD533" s="159" t="s">
        <v>282</v>
      </c>
      <c r="BE533" s="159" t="s">
        <v>282</v>
      </c>
      <c r="BF533" s="159">
        <v>28.4</v>
      </c>
      <c r="BG533" s="159">
        <v>5</v>
      </c>
      <c r="BH533" s="159">
        <v>46</v>
      </c>
      <c r="BI533" s="159" t="s">
        <v>282</v>
      </c>
      <c r="BJ533" s="159" t="s">
        <v>282</v>
      </c>
      <c r="BK533" s="159" t="s">
        <v>282</v>
      </c>
      <c r="BL533" s="159">
        <v>11.8</v>
      </c>
      <c r="BM533" s="159">
        <v>8</v>
      </c>
      <c r="BN533" s="159">
        <v>46</v>
      </c>
      <c r="BO533" s="159" t="s">
        <v>282</v>
      </c>
      <c r="BP533" s="159" t="s">
        <v>282</v>
      </c>
      <c r="BQ533" s="159" t="s">
        <v>282</v>
      </c>
      <c r="BR533" s="159" t="s">
        <v>282</v>
      </c>
      <c r="BS533" s="159" t="s">
        <v>282</v>
      </c>
      <c r="BT533" s="159" t="s">
        <v>282</v>
      </c>
      <c r="BU533" s="159">
        <v>72</v>
      </c>
      <c r="BV533" s="159">
        <v>46</v>
      </c>
      <c r="BW533" s="159" t="s">
        <v>282</v>
      </c>
      <c r="BX533" s="159" t="s">
        <v>282</v>
      </c>
      <c r="BY533" s="159" t="s">
        <v>282</v>
      </c>
      <c r="BZ533" s="159" t="s">
        <v>282</v>
      </c>
      <c r="CA533" s="159" t="s">
        <v>282</v>
      </c>
      <c r="CB533" s="159" t="s">
        <v>282</v>
      </c>
      <c r="CC533" s="159" t="s">
        <v>282</v>
      </c>
      <c r="CD533" s="159" t="s">
        <v>282</v>
      </c>
      <c r="CE533" s="159" t="s">
        <v>282</v>
      </c>
      <c r="CF533" s="159" t="s">
        <v>282</v>
      </c>
      <c r="CG533" s="159" t="s">
        <v>282</v>
      </c>
      <c r="CH533" s="159" t="s">
        <v>282</v>
      </c>
      <c r="CI533" s="159" t="s">
        <v>282</v>
      </c>
      <c r="CJ533" s="159" t="s">
        <v>282</v>
      </c>
      <c r="CK533" s="159" t="s">
        <v>282</v>
      </c>
      <c r="CL533" s="159" t="s">
        <v>282</v>
      </c>
      <c r="CM533" s="159" t="s">
        <v>282</v>
      </c>
      <c r="CN533" s="159" t="s">
        <v>282</v>
      </c>
      <c r="CO533" s="159" t="s">
        <v>282</v>
      </c>
      <c r="CP533" s="159" t="s">
        <v>282</v>
      </c>
      <c r="CQ533" s="159" t="s">
        <v>282</v>
      </c>
      <c r="CR533" s="159" t="s">
        <v>282</v>
      </c>
      <c r="CS533" s="159" t="s">
        <v>282</v>
      </c>
      <c r="CT533" s="159" t="s">
        <v>282</v>
      </c>
      <c r="CU533" s="159" t="s">
        <v>282</v>
      </c>
      <c r="CV533" s="159" t="s">
        <v>282</v>
      </c>
      <c r="CW533" s="159" t="s">
        <v>282</v>
      </c>
      <c r="CX533" s="159" t="s">
        <v>282</v>
      </c>
      <c r="CY533" s="159" t="s">
        <v>282</v>
      </c>
      <c r="CZ533" s="159" t="s">
        <v>282</v>
      </c>
      <c r="DA533" s="159" t="s">
        <v>282</v>
      </c>
      <c r="DB533" s="159" t="s">
        <v>282</v>
      </c>
      <c r="DC533" s="159" t="s">
        <v>282</v>
      </c>
      <c r="DD533" s="159" t="s">
        <v>282</v>
      </c>
      <c r="DE533" s="159" t="s">
        <v>282</v>
      </c>
      <c r="DF533" s="159" t="s">
        <v>282</v>
      </c>
      <c r="DG533" s="159" t="s">
        <v>282</v>
      </c>
      <c r="DH533" s="159" t="s">
        <v>282</v>
      </c>
      <c r="DI533" s="159" t="s">
        <v>282</v>
      </c>
      <c r="DJ533" s="159" t="s">
        <v>282</v>
      </c>
      <c r="DK533" s="159" t="s">
        <v>282</v>
      </c>
      <c r="DL533" s="159" t="s">
        <v>282</v>
      </c>
      <c r="DM533" s="159" t="s">
        <v>282</v>
      </c>
      <c r="DN533" s="159" t="s">
        <v>282</v>
      </c>
      <c r="DO533" s="159" t="s">
        <v>282</v>
      </c>
      <c r="DP533" s="159" t="s">
        <v>282</v>
      </c>
      <c r="DQ533" s="159" t="s">
        <v>282</v>
      </c>
      <c r="DR533" s="159" t="s">
        <v>282</v>
      </c>
      <c r="DS533" s="159" t="s">
        <v>282</v>
      </c>
      <c r="DT533" s="159" t="s">
        <v>282</v>
      </c>
      <c r="DU533" s="159" t="s">
        <v>282</v>
      </c>
      <c r="DV533" s="159" t="s">
        <v>282</v>
      </c>
      <c r="DW533" s="159" t="s">
        <v>282</v>
      </c>
      <c r="DX533" s="159" t="s">
        <v>282</v>
      </c>
      <c r="DY533" s="159" t="s">
        <v>282</v>
      </c>
      <c r="DZ533" s="159" t="s">
        <v>282</v>
      </c>
      <c r="EA533" s="159" t="s">
        <v>282</v>
      </c>
      <c r="EB533" s="159" t="s">
        <v>282</v>
      </c>
      <c r="EC533" s="159" t="s">
        <v>282</v>
      </c>
      <c r="ED533" s="159" t="s">
        <v>282</v>
      </c>
      <c r="EE533" s="159" t="s">
        <v>282</v>
      </c>
      <c r="EF533" s="159" t="s">
        <v>282</v>
      </c>
      <c r="EG533" s="159" t="s">
        <v>282</v>
      </c>
      <c r="EH533" s="159" t="s">
        <v>282</v>
      </c>
      <c r="EI533" s="159" t="s">
        <v>282</v>
      </c>
      <c r="EJ533" s="159" t="s">
        <v>282</v>
      </c>
      <c r="EK533" s="159" t="s">
        <v>282</v>
      </c>
      <c r="EL533" s="159" t="s">
        <v>282</v>
      </c>
      <c r="EM533" s="159" t="s">
        <v>282</v>
      </c>
      <c r="EN533" s="159" t="s">
        <v>282</v>
      </c>
      <c r="EO533" s="159" t="s">
        <v>282</v>
      </c>
      <c r="EP533" s="159" t="s">
        <v>282</v>
      </c>
      <c r="EQ533" s="159" t="s">
        <v>282</v>
      </c>
      <c r="ER533" s="159" t="s">
        <v>282</v>
      </c>
      <c r="ES533" s="159" t="s">
        <v>282</v>
      </c>
      <c r="ET533" s="159" t="s">
        <v>282</v>
      </c>
      <c r="EU533" s="159" t="s">
        <v>282</v>
      </c>
      <c r="EV533" s="159" t="s">
        <v>282</v>
      </c>
      <c r="EW533" s="159" t="s">
        <v>282</v>
      </c>
      <c r="EX533" s="159" t="s">
        <v>282</v>
      </c>
      <c r="EY533" s="159" t="s">
        <v>282</v>
      </c>
      <c r="EZ533" s="159" t="s">
        <v>282</v>
      </c>
      <c r="FA533" s="159" t="s">
        <v>282</v>
      </c>
      <c r="FB533" s="159" t="s">
        <v>282</v>
      </c>
      <c r="FC533" s="159" t="s">
        <v>282</v>
      </c>
      <c r="FD533" s="159" t="s">
        <v>282</v>
      </c>
      <c r="FE533" s="159" t="s">
        <v>282</v>
      </c>
      <c r="FF533" s="159" t="s">
        <v>282</v>
      </c>
      <c r="FG533" s="159" t="s">
        <v>282</v>
      </c>
      <c r="FH533" s="159" t="s">
        <v>282</v>
      </c>
      <c r="FI533" s="159" t="s">
        <v>282</v>
      </c>
      <c r="FJ533" s="159" t="s">
        <v>282</v>
      </c>
      <c r="FK533" s="159" t="s">
        <v>282</v>
      </c>
      <c r="FL533" s="159" t="s">
        <v>282</v>
      </c>
      <c r="FM533" s="159" t="s">
        <v>282</v>
      </c>
      <c r="FN533" s="159" t="s">
        <v>282</v>
      </c>
      <c r="FO533" s="159" t="s">
        <v>282</v>
      </c>
      <c r="FP533" s="159" t="s">
        <v>282</v>
      </c>
      <c r="FQ533" s="159" t="s">
        <v>282</v>
      </c>
      <c r="FR533" s="159" t="s">
        <v>282</v>
      </c>
      <c r="FS533" s="159" t="s">
        <v>282</v>
      </c>
      <c r="FT533" s="159" t="s">
        <v>282</v>
      </c>
    </row>
    <row r="534" spans="1:176" x14ac:dyDescent="0.25">
      <c r="A534" s="212" t="s">
        <v>17000</v>
      </c>
      <c r="B534" s="159" t="s">
        <v>17457</v>
      </c>
      <c r="C534" s="66" t="str">
        <f>IF(ISNUMBER(Severity!H535)=FALSE,Severity!F535,IF(Severity!H535&gt;=0.5,"YES","NO"))</f>
        <v>NO</v>
      </c>
      <c r="D534" s="66" t="str">
        <f>IF(ISNUMBER(Severity!I535)=FALSE,Severity!G535,IF(Severity!I535&gt;0.5,"YES","NO"))</f>
        <v>YES</v>
      </c>
      <c r="E534" s="159" t="s">
        <v>282</v>
      </c>
      <c r="F534" s="159">
        <v>2</v>
      </c>
      <c r="G534" s="212" t="s">
        <v>4798</v>
      </c>
      <c r="H534" s="159" t="s">
        <v>183</v>
      </c>
      <c r="I534" s="159" t="s">
        <v>282</v>
      </c>
      <c r="J534" s="159">
        <v>12</v>
      </c>
      <c r="K534" s="159" t="s">
        <v>282</v>
      </c>
      <c r="L534" s="159" t="s">
        <v>282</v>
      </c>
      <c r="M534" s="159" t="s">
        <v>282</v>
      </c>
      <c r="N534" s="159" t="s">
        <v>282</v>
      </c>
      <c r="O534" s="159" t="s">
        <v>282</v>
      </c>
      <c r="P534" s="159" t="s">
        <v>282</v>
      </c>
      <c r="Q534" s="159" t="s">
        <v>282</v>
      </c>
      <c r="R534" s="159" t="s">
        <v>282</v>
      </c>
      <c r="S534" s="159" t="s">
        <v>192</v>
      </c>
      <c r="T534" s="159">
        <v>9</v>
      </c>
      <c r="U534" s="159">
        <v>11.59</v>
      </c>
      <c r="V534" s="159">
        <v>3.1</v>
      </c>
      <c r="W534" s="159">
        <v>29</v>
      </c>
      <c r="X534" s="159">
        <v>11.53</v>
      </c>
      <c r="Y534" s="159">
        <v>2.8</v>
      </c>
      <c r="Z534" s="159">
        <v>17</v>
      </c>
      <c r="AA534" s="159" t="s">
        <v>282</v>
      </c>
      <c r="AB534" s="159" t="s">
        <v>282</v>
      </c>
      <c r="AC534" s="159" t="s">
        <v>282</v>
      </c>
      <c r="AD534" s="159">
        <v>9.06</v>
      </c>
      <c r="AE534" s="159">
        <v>4.9800000000000004</v>
      </c>
      <c r="AF534" s="159">
        <v>17</v>
      </c>
      <c r="AG534" s="159" t="s">
        <v>282</v>
      </c>
      <c r="AH534" s="159" t="s">
        <v>282</v>
      </c>
      <c r="AI534" s="159" t="s">
        <v>282</v>
      </c>
      <c r="AJ534" s="159" t="s">
        <v>282</v>
      </c>
      <c r="AK534" s="159" t="s">
        <v>282</v>
      </c>
      <c r="AL534" s="159" t="s">
        <v>282</v>
      </c>
      <c r="AM534" s="159">
        <v>29</v>
      </c>
      <c r="AN534" s="159">
        <v>17</v>
      </c>
      <c r="AO534" s="159" t="s">
        <v>306</v>
      </c>
      <c r="AP534" s="159" t="s">
        <v>282</v>
      </c>
      <c r="AQ534" s="66" t="s">
        <v>282</v>
      </c>
      <c r="AR534" s="159">
        <v>5</v>
      </c>
      <c r="AS534" s="159" t="s">
        <v>282</v>
      </c>
      <c r="AT534" s="159" t="s">
        <v>282</v>
      </c>
      <c r="AU534" s="159" t="s">
        <v>282</v>
      </c>
      <c r="AV534" s="159" t="s">
        <v>282</v>
      </c>
      <c r="AW534" s="159" t="s">
        <v>282</v>
      </c>
      <c r="AX534" s="159" t="s">
        <v>282</v>
      </c>
      <c r="AY534" s="159" t="s">
        <v>282</v>
      </c>
      <c r="AZ534" s="159" t="s">
        <v>282</v>
      </c>
      <c r="BA534" s="159" t="s">
        <v>192</v>
      </c>
      <c r="BB534" s="159">
        <v>9</v>
      </c>
      <c r="BC534" s="159">
        <v>12.2</v>
      </c>
      <c r="BD534" s="159">
        <v>3.7</v>
      </c>
      <c r="BE534" s="159">
        <v>35</v>
      </c>
      <c r="BF534" s="159">
        <v>12.23</v>
      </c>
      <c r="BG534" s="159">
        <v>3.9</v>
      </c>
      <c r="BH534" s="159">
        <v>30</v>
      </c>
      <c r="BI534" s="159" t="s">
        <v>282</v>
      </c>
      <c r="BJ534" s="159" t="s">
        <v>282</v>
      </c>
      <c r="BK534" s="159" t="s">
        <v>282</v>
      </c>
      <c r="BL534" s="159">
        <v>9.6</v>
      </c>
      <c r="BM534" s="159">
        <v>4.5199999999999996</v>
      </c>
      <c r="BN534" s="159">
        <v>30</v>
      </c>
      <c r="BO534" s="159" t="s">
        <v>282</v>
      </c>
      <c r="BP534" s="159" t="s">
        <v>282</v>
      </c>
      <c r="BQ534" s="159" t="s">
        <v>282</v>
      </c>
      <c r="BR534" s="159" t="s">
        <v>282</v>
      </c>
      <c r="BS534" s="159" t="s">
        <v>282</v>
      </c>
      <c r="BT534" s="159" t="s">
        <v>282</v>
      </c>
      <c r="BU534" s="159">
        <v>35</v>
      </c>
      <c r="BV534" s="159">
        <v>30</v>
      </c>
      <c r="BW534" s="159" t="s">
        <v>282</v>
      </c>
      <c r="BX534" s="159" t="s">
        <v>282</v>
      </c>
      <c r="BY534" s="159" t="s">
        <v>282</v>
      </c>
      <c r="BZ534" s="159" t="s">
        <v>282</v>
      </c>
      <c r="CA534" s="159" t="s">
        <v>282</v>
      </c>
      <c r="CB534" s="159" t="s">
        <v>282</v>
      </c>
      <c r="CC534" s="159" t="s">
        <v>282</v>
      </c>
      <c r="CD534" s="159" t="s">
        <v>282</v>
      </c>
      <c r="CE534" s="159" t="s">
        <v>282</v>
      </c>
      <c r="CF534" s="159" t="s">
        <v>282</v>
      </c>
      <c r="CG534" s="159" t="s">
        <v>282</v>
      </c>
      <c r="CH534" s="159" t="s">
        <v>282</v>
      </c>
      <c r="CI534" s="159" t="s">
        <v>282</v>
      </c>
      <c r="CJ534" s="159" t="s">
        <v>282</v>
      </c>
      <c r="CK534" s="159" t="s">
        <v>282</v>
      </c>
      <c r="CL534" s="159" t="s">
        <v>282</v>
      </c>
      <c r="CM534" s="159" t="s">
        <v>282</v>
      </c>
      <c r="CN534" s="159" t="s">
        <v>282</v>
      </c>
      <c r="CO534" s="159" t="s">
        <v>282</v>
      </c>
      <c r="CP534" s="159" t="s">
        <v>282</v>
      </c>
      <c r="CQ534" s="159" t="s">
        <v>282</v>
      </c>
      <c r="CR534" s="159" t="s">
        <v>282</v>
      </c>
      <c r="CS534" s="159" t="s">
        <v>282</v>
      </c>
      <c r="CT534" s="159" t="s">
        <v>282</v>
      </c>
      <c r="CU534" s="159" t="s">
        <v>282</v>
      </c>
      <c r="CV534" s="159" t="s">
        <v>282</v>
      </c>
      <c r="CW534" s="159" t="s">
        <v>282</v>
      </c>
      <c r="CX534" s="159" t="s">
        <v>282</v>
      </c>
      <c r="CY534" s="159" t="s">
        <v>282</v>
      </c>
      <c r="CZ534" s="159" t="s">
        <v>282</v>
      </c>
      <c r="DA534" s="159" t="s">
        <v>282</v>
      </c>
      <c r="DB534" s="159" t="s">
        <v>282</v>
      </c>
      <c r="DC534" s="159" t="s">
        <v>282</v>
      </c>
      <c r="DD534" s="159" t="s">
        <v>282</v>
      </c>
      <c r="DE534" s="159" t="s">
        <v>282</v>
      </c>
      <c r="DF534" s="159" t="s">
        <v>282</v>
      </c>
      <c r="DG534" s="159" t="s">
        <v>282</v>
      </c>
      <c r="DH534" s="159" t="s">
        <v>282</v>
      </c>
      <c r="DI534" s="159" t="s">
        <v>282</v>
      </c>
      <c r="DJ534" s="159" t="s">
        <v>282</v>
      </c>
      <c r="DK534" s="159" t="s">
        <v>282</v>
      </c>
      <c r="DL534" s="159" t="s">
        <v>282</v>
      </c>
      <c r="DM534" s="159" t="s">
        <v>282</v>
      </c>
      <c r="DN534" s="159" t="s">
        <v>282</v>
      </c>
      <c r="DO534" s="159" t="s">
        <v>282</v>
      </c>
      <c r="DP534" s="159" t="s">
        <v>282</v>
      </c>
      <c r="DQ534" s="159" t="s">
        <v>282</v>
      </c>
      <c r="DR534" s="159" t="s">
        <v>282</v>
      </c>
      <c r="DS534" s="159" t="s">
        <v>282</v>
      </c>
      <c r="DT534" s="159" t="s">
        <v>282</v>
      </c>
      <c r="DU534" s="159" t="s">
        <v>282</v>
      </c>
      <c r="DV534" s="159" t="s">
        <v>282</v>
      </c>
      <c r="DW534" s="159" t="s">
        <v>282</v>
      </c>
      <c r="DX534" s="159" t="s">
        <v>282</v>
      </c>
      <c r="DY534" s="159" t="s">
        <v>282</v>
      </c>
      <c r="DZ534" s="159" t="s">
        <v>282</v>
      </c>
      <c r="EA534" s="159" t="s">
        <v>282</v>
      </c>
      <c r="EB534" s="159" t="s">
        <v>282</v>
      </c>
      <c r="EC534" s="159" t="s">
        <v>282</v>
      </c>
      <c r="ED534" s="159" t="s">
        <v>282</v>
      </c>
      <c r="EE534" s="159" t="s">
        <v>282</v>
      </c>
      <c r="EF534" s="159" t="s">
        <v>282</v>
      </c>
      <c r="EG534" s="159" t="s">
        <v>282</v>
      </c>
      <c r="EH534" s="159" t="s">
        <v>282</v>
      </c>
      <c r="EI534" s="159" t="s">
        <v>282</v>
      </c>
      <c r="EJ534" s="159" t="s">
        <v>282</v>
      </c>
      <c r="EK534" s="159" t="s">
        <v>282</v>
      </c>
      <c r="EL534" s="159" t="s">
        <v>282</v>
      </c>
      <c r="EM534" s="159" t="s">
        <v>282</v>
      </c>
      <c r="EN534" s="159" t="s">
        <v>282</v>
      </c>
      <c r="EO534" s="159" t="s">
        <v>282</v>
      </c>
      <c r="EP534" s="159" t="s">
        <v>282</v>
      </c>
      <c r="EQ534" s="159" t="s">
        <v>282</v>
      </c>
      <c r="ER534" s="159" t="s">
        <v>282</v>
      </c>
      <c r="ES534" s="159" t="s">
        <v>282</v>
      </c>
      <c r="ET534" s="159" t="s">
        <v>282</v>
      </c>
      <c r="EU534" s="159" t="s">
        <v>282</v>
      </c>
      <c r="EV534" s="159" t="s">
        <v>282</v>
      </c>
      <c r="EW534" s="159" t="s">
        <v>282</v>
      </c>
      <c r="EX534" s="159" t="s">
        <v>282</v>
      </c>
      <c r="EY534" s="159" t="s">
        <v>282</v>
      </c>
      <c r="EZ534" s="159" t="s">
        <v>282</v>
      </c>
      <c r="FA534" s="159" t="s">
        <v>282</v>
      </c>
      <c r="FB534" s="159" t="s">
        <v>282</v>
      </c>
      <c r="FC534" s="159" t="s">
        <v>282</v>
      </c>
      <c r="FD534" s="159" t="s">
        <v>282</v>
      </c>
      <c r="FE534" s="159" t="s">
        <v>282</v>
      </c>
      <c r="FF534" s="159" t="s">
        <v>282</v>
      </c>
      <c r="FG534" s="159" t="s">
        <v>282</v>
      </c>
      <c r="FH534" s="159" t="s">
        <v>282</v>
      </c>
      <c r="FI534" s="159" t="s">
        <v>282</v>
      </c>
      <c r="FJ534" s="159" t="s">
        <v>282</v>
      </c>
      <c r="FK534" s="159" t="s">
        <v>282</v>
      </c>
      <c r="FL534" s="159" t="s">
        <v>282</v>
      </c>
      <c r="FM534" s="159" t="s">
        <v>282</v>
      </c>
      <c r="FN534" s="159" t="s">
        <v>282</v>
      </c>
      <c r="FO534" s="159" t="s">
        <v>282</v>
      </c>
      <c r="FP534" s="159" t="s">
        <v>282</v>
      </c>
      <c r="FQ534" s="159" t="s">
        <v>282</v>
      </c>
      <c r="FR534" s="159" t="s">
        <v>282</v>
      </c>
      <c r="FS534" s="159" t="s">
        <v>282</v>
      </c>
      <c r="FT534" s="159" t="s">
        <v>282</v>
      </c>
    </row>
    <row r="535" spans="1:176" x14ac:dyDescent="0.25">
      <c r="A535" s="66" t="s">
        <v>561</v>
      </c>
      <c r="B535" s="159" t="s">
        <v>11166</v>
      </c>
      <c r="C535" s="66" t="str">
        <f>IF(ISNUMBER(Severity!H536)=FALSE,Severity!F536,IF(Severity!H536&gt;=0.5,"YES","NO"))</f>
        <v>YES</v>
      </c>
      <c r="D535" s="66" t="str">
        <f>IF(ISNUMBER(Severity!I536)=FALSE,Severity!G536,IF(Severity!I536&gt;0.5,"YES","NO"))</f>
        <v>NO</v>
      </c>
      <c r="E535" s="159">
        <v>6</v>
      </c>
      <c r="F535" s="159">
        <v>3</v>
      </c>
      <c r="G535" s="159" t="s">
        <v>257</v>
      </c>
      <c r="H535" s="159" t="s">
        <v>10507</v>
      </c>
      <c r="I535" s="159">
        <v>12</v>
      </c>
      <c r="J535" s="159">
        <v>36</v>
      </c>
      <c r="K535" s="159" t="s">
        <v>282</v>
      </c>
      <c r="L535" s="159" t="s">
        <v>282</v>
      </c>
      <c r="M535" s="159" t="s">
        <v>282</v>
      </c>
      <c r="N535" s="159" t="s">
        <v>282</v>
      </c>
      <c r="O535" s="159" t="s">
        <v>299</v>
      </c>
      <c r="P535" s="159">
        <v>17</v>
      </c>
      <c r="Q535" s="66">
        <v>104</v>
      </c>
      <c r="R535" s="66">
        <v>50</v>
      </c>
      <c r="S535" s="159" t="s">
        <v>299</v>
      </c>
      <c r="T535" s="159">
        <v>17</v>
      </c>
      <c r="U535" s="66" t="s">
        <v>282</v>
      </c>
      <c r="V535" s="66" t="s">
        <v>282</v>
      </c>
      <c r="W535" s="159" t="s">
        <v>282</v>
      </c>
      <c r="X535" s="159">
        <v>21.6</v>
      </c>
      <c r="Y535" s="66" t="s">
        <v>282</v>
      </c>
      <c r="Z535" s="159">
        <v>165</v>
      </c>
      <c r="AA535" s="159" t="s">
        <v>282</v>
      </c>
      <c r="AB535" s="159" t="s">
        <v>282</v>
      </c>
      <c r="AC535" s="159" t="s">
        <v>282</v>
      </c>
      <c r="AD535" s="66">
        <v>8.9</v>
      </c>
      <c r="AE535" s="159" t="s">
        <v>282</v>
      </c>
      <c r="AF535" s="66">
        <v>151</v>
      </c>
      <c r="AG535" s="159" t="s">
        <v>282</v>
      </c>
      <c r="AH535" s="159" t="s">
        <v>282</v>
      </c>
      <c r="AI535" s="159" t="s">
        <v>282</v>
      </c>
      <c r="AJ535" s="159" t="s">
        <v>282</v>
      </c>
      <c r="AK535" s="159" t="s">
        <v>282</v>
      </c>
      <c r="AL535" s="159" t="s">
        <v>282</v>
      </c>
      <c r="AM535" s="159">
        <v>187</v>
      </c>
      <c r="AN535" s="66">
        <v>151</v>
      </c>
      <c r="AO535" s="159" t="s">
        <v>257</v>
      </c>
      <c r="AP535" s="159" t="s">
        <v>10507</v>
      </c>
      <c r="AQ535" s="159">
        <v>20</v>
      </c>
      <c r="AR535" s="159">
        <v>42</v>
      </c>
      <c r="AS535" s="159" t="s">
        <v>282</v>
      </c>
      <c r="AT535" s="159" t="s">
        <v>282</v>
      </c>
      <c r="AU535" s="159" t="s">
        <v>282</v>
      </c>
      <c r="AV535" s="159" t="s">
        <v>282</v>
      </c>
      <c r="AW535" s="159" t="s">
        <v>299</v>
      </c>
      <c r="AX535" s="159">
        <v>17</v>
      </c>
      <c r="AY535" s="66">
        <v>97</v>
      </c>
      <c r="AZ535" s="66">
        <v>50</v>
      </c>
      <c r="BA535" s="159" t="s">
        <v>299</v>
      </c>
      <c r="BB535" s="159">
        <v>17</v>
      </c>
      <c r="BC535" s="66" t="s">
        <v>282</v>
      </c>
      <c r="BD535" s="66" t="s">
        <v>282</v>
      </c>
      <c r="BE535" s="159" t="s">
        <v>282</v>
      </c>
      <c r="BF535" s="66">
        <v>21.7</v>
      </c>
      <c r="BG535" s="159" t="s">
        <v>282</v>
      </c>
      <c r="BH535" s="66">
        <v>163</v>
      </c>
      <c r="BI535" s="159" t="s">
        <v>282</v>
      </c>
      <c r="BJ535" s="159" t="s">
        <v>282</v>
      </c>
      <c r="BK535" s="159" t="s">
        <v>282</v>
      </c>
      <c r="BL535" s="66">
        <v>8.9</v>
      </c>
      <c r="BM535" s="159" t="s">
        <v>282</v>
      </c>
      <c r="BN535" s="66">
        <v>151</v>
      </c>
      <c r="BO535" s="159" t="s">
        <v>282</v>
      </c>
      <c r="BP535" s="159" t="s">
        <v>282</v>
      </c>
      <c r="BQ535" s="159" t="s">
        <v>282</v>
      </c>
      <c r="BR535" s="159" t="s">
        <v>282</v>
      </c>
      <c r="BS535" s="159" t="s">
        <v>282</v>
      </c>
      <c r="BT535" s="159" t="s">
        <v>282</v>
      </c>
      <c r="BU535" s="159">
        <v>193</v>
      </c>
      <c r="BV535" s="66">
        <v>151</v>
      </c>
      <c r="BW535" s="159" t="s">
        <v>252</v>
      </c>
      <c r="BX535" s="159" t="s">
        <v>10507</v>
      </c>
      <c r="BY535" s="66">
        <v>12</v>
      </c>
      <c r="BZ535" s="159">
        <v>19</v>
      </c>
      <c r="CA535" s="159" t="s">
        <v>282</v>
      </c>
      <c r="CB535" s="159" t="s">
        <v>282</v>
      </c>
      <c r="CC535" s="159" t="s">
        <v>282</v>
      </c>
      <c r="CD535" s="159" t="s">
        <v>282</v>
      </c>
      <c r="CE535" s="159" t="s">
        <v>299</v>
      </c>
      <c r="CF535" s="66">
        <v>17</v>
      </c>
      <c r="CG535" s="66">
        <v>45</v>
      </c>
      <c r="CH535" s="66">
        <v>50</v>
      </c>
      <c r="CI535" s="159" t="s">
        <v>299</v>
      </c>
      <c r="CJ535" s="159">
        <v>17</v>
      </c>
      <c r="CK535" s="159" t="s">
        <v>282</v>
      </c>
      <c r="CL535" s="159" t="s">
        <v>282</v>
      </c>
      <c r="CM535" s="159" t="s">
        <v>282</v>
      </c>
      <c r="CN535" s="66">
        <v>22</v>
      </c>
      <c r="CO535" s="159" t="s">
        <v>282</v>
      </c>
      <c r="CP535" s="66">
        <v>85</v>
      </c>
      <c r="CQ535" s="159" t="s">
        <v>282</v>
      </c>
      <c r="CR535" s="159" t="s">
        <v>282</v>
      </c>
      <c r="CS535" s="159" t="s">
        <v>282</v>
      </c>
      <c r="CT535" s="66">
        <v>9.3000000000000007</v>
      </c>
      <c r="CU535" s="159" t="s">
        <v>282</v>
      </c>
      <c r="CV535" s="66">
        <v>73</v>
      </c>
      <c r="CW535" s="159" t="s">
        <v>282</v>
      </c>
      <c r="CX535" s="159" t="s">
        <v>282</v>
      </c>
      <c r="CY535" s="159" t="s">
        <v>282</v>
      </c>
      <c r="CZ535" s="159" t="s">
        <v>282</v>
      </c>
      <c r="DA535" s="159" t="s">
        <v>282</v>
      </c>
      <c r="DB535" s="159" t="s">
        <v>282</v>
      </c>
      <c r="DC535" s="66">
        <v>92</v>
      </c>
      <c r="DD535" s="66">
        <v>73</v>
      </c>
      <c r="DE535" s="159" t="s">
        <v>282</v>
      </c>
      <c r="DF535" s="159" t="s">
        <v>282</v>
      </c>
      <c r="DG535" s="159" t="s">
        <v>282</v>
      </c>
      <c r="DH535" s="159" t="s">
        <v>282</v>
      </c>
      <c r="DI535" s="159" t="s">
        <v>282</v>
      </c>
      <c r="DJ535" s="159" t="s">
        <v>282</v>
      </c>
      <c r="DK535" s="159" t="s">
        <v>282</v>
      </c>
      <c r="DL535" s="159" t="s">
        <v>282</v>
      </c>
      <c r="DM535" s="159" t="s">
        <v>282</v>
      </c>
      <c r="DN535" s="159" t="s">
        <v>282</v>
      </c>
      <c r="DO535" s="159" t="s">
        <v>282</v>
      </c>
      <c r="DP535" s="159" t="s">
        <v>282</v>
      </c>
      <c r="DQ535" s="159" t="s">
        <v>282</v>
      </c>
      <c r="DR535" s="159" t="s">
        <v>282</v>
      </c>
      <c r="DS535" s="159" t="s">
        <v>282</v>
      </c>
      <c r="DT535" s="159" t="s">
        <v>282</v>
      </c>
      <c r="DU535" s="159" t="s">
        <v>282</v>
      </c>
      <c r="DV535" s="159" t="s">
        <v>282</v>
      </c>
      <c r="DW535" s="159" t="s">
        <v>282</v>
      </c>
      <c r="DX535" s="159" t="s">
        <v>282</v>
      </c>
      <c r="DY535" s="159" t="s">
        <v>282</v>
      </c>
      <c r="DZ535" s="159" t="s">
        <v>282</v>
      </c>
      <c r="EA535" s="159" t="s">
        <v>282</v>
      </c>
      <c r="EB535" s="159" t="s">
        <v>282</v>
      </c>
      <c r="EC535" s="159" t="s">
        <v>282</v>
      </c>
      <c r="ED535" s="159" t="s">
        <v>282</v>
      </c>
      <c r="EE535" s="159" t="s">
        <v>282</v>
      </c>
      <c r="EF535" s="159" t="s">
        <v>282</v>
      </c>
      <c r="EG535" s="159" t="s">
        <v>282</v>
      </c>
      <c r="EH535" s="159" t="s">
        <v>282</v>
      </c>
      <c r="EI535" s="159" t="s">
        <v>282</v>
      </c>
      <c r="EJ535" s="159" t="s">
        <v>282</v>
      </c>
      <c r="EK535" s="159" t="s">
        <v>282</v>
      </c>
      <c r="EL535" s="159" t="s">
        <v>282</v>
      </c>
      <c r="EM535" s="159" t="s">
        <v>282</v>
      </c>
      <c r="EN535" s="159" t="s">
        <v>282</v>
      </c>
      <c r="EO535" s="159" t="s">
        <v>282</v>
      </c>
      <c r="EP535" s="159" t="s">
        <v>282</v>
      </c>
      <c r="EQ535" s="159" t="s">
        <v>282</v>
      </c>
      <c r="ER535" s="159" t="s">
        <v>282</v>
      </c>
      <c r="ES535" s="159" t="s">
        <v>282</v>
      </c>
      <c r="ET535" s="159" t="s">
        <v>282</v>
      </c>
      <c r="EU535" s="159" t="s">
        <v>282</v>
      </c>
      <c r="EV535" s="159" t="s">
        <v>282</v>
      </c>
      <c r="EW535" s="159" t="s">
        <v>282</v>
      </c>
      <c r="EX535" s="159" t="s">
        <v>282</v>
      </c>
      <c r="EY535" s="159" t="s">
        <v>282</v>
      </c>
      <c r="EZ535" s="159" t="s">
        <v>282</v>
      </c>
      <c r="FA535" s="159" t="s">
        <v>282</v>
      </c>
      <c r="FB535" s="159" t="s">
        <v>282</v>
      </c>
      <c r="FC535" s="159" t="s">
        <v>282</v>
      </c>
      <c r="FD535" s="159" t="s">
        <v>282</v>
      </c>
      <c r="FE535" s="159" t="s">
        <v>282</v>
      </c>
      <c r="FF535" s="159" t="s">
        <v>282</v>
      </c>
      <c r="FG535" s="159" t="s">
        <v>282</v>
      </c>
      <c r="FH535" s="159" t="s">
        <v>282</v>
      </c>
      <c r="FI535" s="159" t="s">
        <v>282</v>
      </c>
      <c r="FJ535" s="159" t="s">
        <v>282</v>
      </c>
      <c r="FK535" s="159" t="s">
        <v>282</v>
      </c>
      <c r="FL535" s="159" t="s">
        <v>282</v>
      </c>
      <c r="FM535" s="159" t="s">
        <v>282</v>
      </c>
      <c r="FN535" s="159" t="s">
        <v>282</v>
      </c>
      <c r="FO535" s="159" t="s">
        <v>282</v>
      </c>
      <c r="FP535" s="159" t="s">
        <v>282</v>
      </c>
      <c r="FQ535" s="159" t="s">
        <v>282</v>
      </c>
      <c r="FR535" s="159" t="s">
        <v>282</v>
      </c>
      <c r="FS535" s="159" t="s">
        <v>282</v>
      </c>
      <c r="FT535" s="159" t="s">
        <v>282</v>
      </c>
    </row>
    <row r="536" spans="1:176" x14ac:dyDescent="0.25">
      <c r="A536" s="212" t="s">
        <v>3716</v>
      </c>
      <c r="B536" s="159" t="s">
        <v>15434</v>
      </c>
      <c r="C536" s="331" t="s">
        <v>793</v>
      </c>
      <c r="D536" s="331" t="s">
        <v>130</v>
      </c>
      <c r="E536" s="159">
        <v>20</v>
      </c>
      <c r="F536" s="159">
        <v>2</v>
      </c>
      <c r="G536" s="212" t="s">
        <v>10667</v>
      </c>
      <c r="H536" s="159" t="s">
        <v>183</v>
      </c>
      <c r="I536" s="159" t="s">
        <v>282</v>
      </c>
      <c r="J536" s="159" t="s">
        <v>282</v>
      </c>
      <c r="K536" s="159" t="s">
        <v>282</v>
      </c>
      <c r="L536" s="159" t="s">
        <v>282</v>
      </c>
      <c r="M536" s="159" t="s">
        <v>282</v>
      </c>
      <c r="N536" s="159" t="s">
        <v>282</v>
      </c>
      <c r="O536" s="159" t="s">
        <v>282</v>
      </c>
      <c r="P536" s="159" t="s">
        <v>282</v>
      </c>
      <c r="Q536" s="159" t="s">
        <v>282</v>
      </c>
      <c r="R536" s="159" t="s">
        <v>282</v>
      </c>
      <c r="S536" s="159" t="s">
        <v>743</v>
      </c>
      <c r="T536" s="159">
        <v>21</v>
      </c>
      <c r="U536" s="159" t="s">
        <v>282</v>
      </c>
      <c r="V536" s="159" t="s">
        <v>282</v>
      </c>
      <c r="W536" s="159" t="s">
        <v>282</v>
      </c>
      <c r="X536" s="159" t="s">
        <v>282</v>
      </c>
      <c r="Y536" s="159" t="s">
        <v>282</v>
      </c>
      <c r="Z536" s="159" t="s">
        <v>282</v>
      </c>
      <c r="AA536" s="159" t="s">
        <v>282</v>
      </c>
      <c r="AB536" s="159" t="s">
        <v>282</v>
      </c>
      <c r="AC536" s="159" t="s">
        <v>282</v>
      </c>
      <c r="AD536" s="66">
        <v>13.8</v>
      </c>
      <c r="AE536" s="159">
        <v>9.9</v>
      </c>
      <c r="AF536" s="66">
        <v>18</v>
      </c>
      <c r="AG536" s="159" t="s">
        <v>282</v>
      </c>
      <c r="AH536" s="159" t="s">
        <v>282</v>
      </c>
      <c r="AI536" s="159" t="s">
        <v>282</v>
      </c>
      <c r="AJ536" s="159" t="s">
        <v>282</v>
      </c>
      <c r="AK536" s="159" t="s">
        <v>282</v>
      </c>
      <c r="AL536" s="159" t="s">
        <v>282</v>
      </c>
      <c r="AM536" s="159" t="s">
        <v>282</v>
      </c>
      <c r="AN536" s="159">
        <v>18</v>
      </c>
      <c r="AO536" s="159" t="s">
        <v>764</v>
      </c>
      <c r="AP536" s="159" t="s">
        <v>183</v>
      </c>
      <c r="AQ536" s="159" t="s">
        <v>282</v>
      </c>
      <c r="AR536" s="159" t="s">
        <v>282</v>
      </c>
      <c r="AS536" s="159" t="s">
        <v>282</v>
      </c>
      <c r="AT536" s="159" t="s">
        <v>282</v>
      </c>
      <c r="AU536" s="159" t="s">
        <v>282</v>
      </c>
      <c r="AV536" s="159" t="s">
        <v>282</v>
      </c>
      <c r="AW536" s="159" t="s">
        <v>282</v>
      </c>
      <c r="AX536" s="159" t="s">
        <v>282</v>
      </c>
      <c r="AY536" s="159" t="s">
        <v>282</v>
      </c>
      <c r="AZ536" s="159" t="s">
        <v>282</v>
      </c>
      <c r="BA536" s="159" t="s">
        <v>743</v>
      </c>
      <c r="BB536" s="159">
        <v>21</v>
      </c>
      <c r="BC536" s="159" t="s">
        <v>282</v>
      </c>
      <c r="BD536" s="159" t="s">
        <v>282</v>
      </c>
      <c r="BE536" s="159" t="s">
        <v>282</v>
      </c>
      <c r="BF536" s="159" t="s">
        <v>282</v>
      </c>
      <c r="BG536" s="159" t="s">
        <v>282</v>
      </c>
      <c r="BH536" s="159" t="s">
        <v>282</v>
      </c>
      <c r="BI536" s="159" t="s">
        <v>282</v>
      </c>
      <c r="BJ536" s="159" t="s">
        <v>282</v>
      </c>
      <c r="BK536" s="159" t="s">
        <v>282</v>
      </c>
      <c r="BL536" s="66">
        <v>12.2</v>
      </c>
      <c r="BM536" s="159">
        <v>7.1</v>
      </c>
      <c r="BN536" s="66">
        <v>12</v>
      </c>
      <c r="BO536" s="159" t="s">
        <v>282</v>
      </c>
      <c r="BP536" s="159" t="s">
        <v>282</v>
      </c>
      <c r="BQ536" s="159" t="s">
        <v>282</v>
      </c>
      <c r="BR536" s="159" t="s">
        <v>282</v>
      </c>
      <c r="BS536" s="159" t="s">
        <v>282</v>
      </c>
      <c r="BT536" s="159" t="s">
        <v>282</v>
      </c>
      <c r="BU536" s="159" t="s">
        <v>282</v>
      </c>
      <c r="BV536" s="159">
        <v>12</v>
      </c>
      <c r="BW536" s="159" t="s">
        <v>282</v>
      </c>
      <c r="BX536" s="159" t="s">
        <v>282</v>
      </c>
      <c r="BY536" s="159" t="s">
        <v>282</v>
      </c>
      <c r="BZ536" s="159" t="s">
        <v>282</v>
      </c>
      <c r="CA536" s="159" t="s">
        <v>282</v>
      </c>
      <c r="CB536" s="159" t="s">
        <v>282</v>
      </c>
      <c r="CC536" s="159" t="s">
        <v>282</v>
      </c>
      <c r="CD536" s="159" t="s">
        <v>282</v>
      </c>
      <c r="CE536" s="159" t="s">
        <v>282</v>
      </c>
      <c r="CF536" s="159" t="s">
        <v>282</v>
      </c>
      <c r="CG536" s="159" t="s">
        <v>282</v>
      </c>
      <c r="CH536" s="159" t="s">
        <v>282</v>
      </c>
      <c r="CI536" s="159" t="s">
        <v>282</v>
      </c>
      <c r="CJ536" s="159" t="s">
        <v>282</v>
      </c>
      <c r="CK536" s="159" t="s">
        <v>282</v>
      </c>
      <c r="CL536" s="159" t="s">
        <v>282</v>
      </c>
      <c r="CM536" s="159" t="s">
        <v>282</v>
      </c>
      <c r="CN536" s="159" t="s">
        <v>282</v>
      </c>
      <c r="CO536" s="159" t="s">
        <v>282</v>
      </c>
      <c r="CP536" s="159" t="s">
        <v>282</v>
      </c>
      <c r="CQ536" s="159" t="s">
        <v>282</v>
      </c>
      <c r="CR536" s="159" t="s">
        <v>282</v>
      </c>
      <c r="CS536" s="159" t="s">
        <v>282</v>
      </c>
      <c r="CT536" s="159" t="s">
        <v>282</v>
      </c>
      <c r="CU536" s="159" t="s">
        <v>282</v>
      </c>
      <c r="CV536" s="159" t="s">
        <v>282</v>
      </c>
      <c r="CW536" s="159" t="s">
        <v>282</v>
      </c>
      <c r="CX536" s="159" t="s">
        <v>282</v>
      </c>
      <c r="CY536" s="159" t="s">
        <v>282</v>
      </c>
      <c r="CZ536" s="159" t="s">
        <v>282</v>
      </c>
      <c r="DA536" s="159" t="s">
        <v>282</v>
      </c>
      <c r="DB536" s="159" t="s">
        <v>282</v>
      </c>
      <c r="DC536" s="159" t="s">
        <v>282</v>
      </c>
      <c r="DD536" s="159" t="s">
        <v>282</v>
      </c>
      <c r="DE536" s="159" t="s">
        <v>282</v>
      </c>
      <c r="DF536" s="159" t="s">
        <v>282</v>
      </c>
      <c r="DG536" s="159" t="s">
        <v>282</v>
      </c>
      <c r="DH536" s="159" t="s">
        <v>282</v>
      </c>
      <c r="DI536" s="159" t="s">
        <v>282</v>
      </c>
      <c r="DJ536" s="159" t="s">
        <v>282</v>
      </c>
      <c r="DK536" s="159" t="s">
        <v>282</v>
      </c>
      <c r="DL536" s="159" t="s">
        <v>282</v>
      </c>
      <c r="DM536" s="159" t="s">
        <v>282</v>
      </c>
      <c r="DN536" s="159" t="s">
        <v>282</v>
      </c>
      <c r="DO536" s="159" t="s">
        <v>282</v>
      </c>
      <c r="DP536" s="159" t="s">
        <v>282</v>
      </c>
      <c r="DQ536" s="159" t="s">
        <v>282</v>
      </c>
      <c r="DR536" s="159" t="s">
        <v>282</v>
      </c>
      <c r="DS536" s="159" t="s">
        <v>282</v>
      </c>
      <c r="DT536" s="159" t="s">
        <v>282</v>
      </c>
      <c r="DU536" s="159" t="s">
        <v>282</v>
      </c>
      <c r="DV536" s="159" t="s">
        <v>282</v>
      </c>
      <c r="DW536" s="159" t="s">
        <v>282</v>
      </c>
      <c r="DX536" s="159" t="s">
        <v>282</v>
      </c>
      <c r="DY536" s="159" t="s">
        <v>282</v>
      </c>
      <c r="DZ536" s="159" t="s">
        <v>282</v>
      </c>
      <c r="EA536" s="159" t="s">
        <v>282</v>
      </c>
      <c r="EB536" s="159" t="s">
        <v>282</v>
      </c>
      <c r="EC536" s="159" t="s">
        <v>282</v>
      </c>
      <c r="ED536" s="159" t="s">
        <v>282</v>
      </c>
      <c r="EE536" s="159" t="s">
        <v>282</v>
      </c>
      <c r="EF536" s="159" t="s">
        <v>282</v>
      </c>
      <c r="EG536" s="159" t="s">
        <v>282</v>
      </c>
      <c r="EH536" s="159" t="s">
        <v>282</v>
      </c>
      <c r="EI536" s="159" t="s">
        <v>282</v>
      </c>
      <c r="EJ536" s="159" t="s">
        <v>282</v>
      </c>
      <c r="EK536" s="159" t="s">
        <v>282</v>
      </c>
      <c r="EL536" s="159" t="s">
        <v>282</v>
      </c>
      <c r="EM536" s="159" t="s">
        <v>282</v>
      </c>
      <c r="EN536" s="159" t="s">
        <v>282</v>
      </c>
      <c r="EO536" s="159" t="s">
        <v>282</v>
      </c>
      <c r="EP536" s="159" t="s">
        <v>282</v>
      </c>
      <c r="EQ536" s="159" t="s">
        <v>282</v>
      </c>
      <c r="ER536" s="159" t="s">
        <v>282</v>
      </c>
      <c r="ES536" s="159" t="s">
        <v>282</v>
      </c>
      <c r="ET536" s="159" t="s">
        <v>282</v>
      </c>
      <c r="EU536" s="159" t="s">
        <v>282</v>
      </c>
      <c r="EV536" s="159" t="s">
        <v>282</v>
      </c>
      <c r="EW536" s="159" t="s">
        <v>282</v>
      </c>
      <c r="EX536" s="159" t="s">
        <v>282</v>
      </c>
      <c r="EY536" s="159" t="s">
        <v>282</v>
      </c>
      <c r="EZ536" s="159" t="s">
        <v>282</v>
      </c>
      <c r="FA536" s="159" t="s">
        <v>282</v>
      </c>
      <c r="FB536" s="159" t="s">
        <v>282</v>
      </c>
      <c r="FC536" s="159" t="s">
        <v>282</v>
      </c>
      <c r="FD536" s="159" t="s">
        <v>282</v>
      </c>
      <c r="FE536" s="159" t="s">
        <v>282</v>
      </c>
      <c r="FF536" s="159" t="s">
        <v>282</v>
      </c>
      <c r="FG536" s="159" t="s">
        <v>282</v>
      </c>
      <c r="FH536" s="159" t="s">
        <v>282</v>
      </c>
      <c r="FI536" s="159" t="s">
        <v>282</v>
      </c>
      <c r="FJ536" s="159" t="s">
        <v>282</v>
      </c>
      <c r="FK536" s="159" t="s">
        <v>282</v>
      </c>
      <c r="FL536" s="159" t="s">
        <v>282</v>
      </c>
      <c r="FM536" s="159" t="s">
        <v>282</v>
      </c>
      <c r="FN536" s="159" t="s">
        <v>282</v>
      </c>
      <c r="FO536" s="159" t="s">
        <v>282</v>
      </c>
      <c r="FP536" s="159" t="s">
        <v>282</v>
      </c>
      <c r="FQ536" s="159" t="s">
        <v>282</v>
      </c>
      <c r="FR536" s="159" t="s">
        <v>282</v>
      </c>
      <c r="FS536" s="159" t="s">
        <v>282</v>
      </c>
      <c r="FT536" s="159" t="s">
        <v>282</v>
      </c>
    </row>
    <row r="537" spans="1:176" x14ac:dyDescent="0.25">
      <c r="A537" s="66" t="s">
        <v>4750</v>
      </c>
      <c r="B537" s="159" t="s">
        <v>18075</v>
      </c>
      <c r="C537" s="66" t="str">
        <f>IF(ISNUMBER(Severity!H538)=FALSE,Severity!F538,IF(Severity!H538&gt;=0.5,"YES","NO"))</f>
        <v>NO</v>
      </c>
      <c r="D537" s="66" t="str">
        <f>IF(ISNUMBER(Severity!I538)=FALSE,Severity!G538,IF(Severity!I538&gt;0.5,"YES","NO"))</f>
        <v>YES</v>
      </c>
      <c r="E537" s="159">
        <v>26</v>
      </c>
      <c r="F537" s="159">
        <v>2</v>
      </c>
      <c r="G537" s="66" t="s">
        <v>679</v>
      </c>
      <c r="H537" s="159" t="s">
        <v>183</v>
      </c>
      <c r="I537" s="66" t="s">
        <v>282</v>
      </c>
      <c r="J537" s="159">
        <v>6</v>
      </c>
      <c r="K537" s="159" t="s">
        <v>299</v>
      </c>
      <c r="L537" s="66">
        <v>17</v>
      </c>
      <c r="M537" s="66">
        <v>17</v>
      </c>
      <c r="N537" s="66">
        <v>7</v>
      </c>
      <c r="O537" s="159" t="s">
        <v>299</v>
      </c>
      <c r="P537" s="159">
        <v>17</v>
      </c>
      <c r="Q537" s="159">
        <v>22</v>
      </c>
      <c r="R537" s="159">
        <v>50</v>
      </c>
      <c r="S537" s="159" t="s">
        <v>299</v>
      </c>
      <c r="T537" s="159">
        <v>17</v>
      </c>
      <c r="U537" s="66">
        <v>14.12</v>
      </c>
      <c r="V537" s="66">
        <v>3.91</v>
      </c>
      <c r="W537" s="159">
        <v>33</v>
      </c>
      <c r="X537" s="159" t="s">
        <v>282</v>
      </c>
      <c r="Y537" s="159" t="s">
        <v>282</v>
      </c>
      <c r="Z537" s="159" t="s">
        <v>282</v>
      </c>
      <c r="AA537" s="66">
        <v>7.24</v>
      </c>
      <c r="AB537" s="66">
        <v>3.44</v>
      </c>
      <c r="AC537" s="66">
        <v>33</v>
      </c>
      <c r="AD537" s="159" t="s">
        <v>282</v>
      </c>
      <c r="AE537" s="159" t="s">
        <v>282</v>
      </c>
      <c r="AF537" s="159" t="s">
        <v>282</v>
      </c>
      <c r="AG537" s="159" t="s">
        <v>282</v>
      </c>
      <c r="AH537" s="159" t="s">
        <v>282</v>
      </c>
      <c r="AI537" s="159" t="s">
        <v>282</v>
      </c>
      <c r="AJ537" s="159" t="s">
        <v>282</v>
      </c>
      <c r="AK537" s="159" t="s">
        <v>282</v>
      </c>
      <c r="AL537" s="159" t="s">
        <v>282</v>
      </c>
      <c r="AM537" s="159">
        <v>33</v>
      </c>
      <c r="AN537" s="66">
        <v>27</v>
      </c>
      <c r="AO537" s="212" t="s">
        <v>10937</v>
      </c>
      <c r="AP537" s="159" t="s">
        <v>183</v>
      </c>
      <c r="AQ537" s="66" t="s">
        <v>282</v>
      </c>
      <c r="AR537" s="159">
        <v>16</v>
      </c>
      <c r="AS537" s="159" t="s">
        <v>299</v>
      </c>
      <c r="AT537" s="66">
        <v>17</v>
      </c>
      <c r="AU537" s="66">
        <v>26</v>
      </c>
      <c r="AV537" s="66">
        <v>7</v>
      </c>
      <c r="AW537" s="159" t="s">
        <v>299</v>
      </c>
      <c r="AX537" s="159">
        <v>17</v>
      </c>
      <c r="AY537" s="159">
        <v>29</v>
      </c>
      <c r="AZ537" s="159">
        <v>50</v>
      </c>
      <c r="BA537" s="159" t="s">
        <v>299</v>
      </c>
      <c r="BB537" s="159">
        <v>17</v>
      </c>
      <c r="BC537" s="66">
        <v>13.25</v>
      </c>
      <c r="BD537" s="66">
        <v>3.46</v>
      </c>
      <c r="BE537" s="159">
        <v>55</v>
      </c>
      <c r="BF537" s="159" t="s">
        <v>282</v>
      </c>
      <c r="BG537" s="159" t="s">
        <v>282</v>
      </c>
      <c r="BH537" s="159" t="s">
        <v>282</v>
      </c>
      <c r="BI537" s="66">
        <v>8.27</v>
      </c>
      <c r="BJ537" s="66">
        <v>5.01</v>
      </c>
      <c r="BK537" s="66">
        <v>55</v>
      </c>
      <c r="BL537" s="159" t="s">
        <v>282</v>
      </c>
      <c r="BM537" s="159" t="s">
        <v>282</v>
      </c>
      <c r="BN537" s="159" t="s">
        <v>282</v>
      </c>
      <c r="BO537" s="159" t="s">
        <v>282</v>
      </c>
      <c r="BP537" s="159" t="s">
        <v>282</v>
      </c>
      <c r="BQ537" s="159" t="s">
        <v>282</v>
      </c>
      <c r="BR537" s="159" t="s">
        <v>282</v>
      </c>
      <c r="BS537" s="159" t="s">
        <v>282</v>
      </c>
      <c r="BT537" s="159" t="s">
        <v>282</v>
      </c>
      <c r="BU537" s="159">
        <v>55</v>
      </c>
      <c r="BV537" s="66">
        <v>39</v>
      </c>
      <c r="BW537" s="159" t="s">
        <v>282</v>
      </c>
      <c r="BX537" s="159" t="s">
        <v>282</v>
      </c>
      <c r="BY537" s="159" t="s">
        <v>282</v>
      </c>
      <c r="BZ537" s="159" t="s">
        <v>282</v>
      </c>
      <c r="CA537" s="159" t="s">
        <v>282</v>
      </c>
      <c r="CB537" s="159" t="s">
        <v>282</v>
      </c>
      <c r="CC537" s="159" t="s">
        <v>282</v>
      </c>
      <c r="CD537" s="159" t="s">
        <v>282</v>
      </c>
      <c r="CE537" s="159" t="s">
        <v>282</v>
      </c>
      <c r="CF537" s="159" t="s">
        <v>282</v>
      </c>
      <c r="CG537" s="159" t="s">
        <v>282</v>
      </c>
      <c r="CH537" s="159" t="s">
        <v>282</v>
      </c>
      <c r="CI537" s="159" t="s">
        <v>282</v>
      </c>
      <c r="CJ537" s="159" t="s">
        <v>282</v>
      </c>
      <c r="CK537" s="159" t="s">
        <v>282</v>
      </c>
      <c r="CL537" s="159" t="s">
        <v>282</v>
      </c>
      <c r="CM537" s="159" t="s">
        <v>282</v>
      </c>
      <c r="CN537" s="159" t="s">
        <v>282</v>
      </c>
      <c r="CO537" s="159" t="s">
        <v>282</v>
      </c>
      <c r="CP537" s="159" t="s">
        <v>282</v>
      </c>
      <c r="CQ537" s="159" t="s">
        <v>282</v>
      </c>
      <c r="CR537" s="159" t="s">
        <v>282</v>
      </c>
      <c r="CS537" s="159" t="s">
        <v>282</v>
      </c>
      <c r="CT537" s="159" t="s">
        <v>282</v>
      </c>
      <c r="CU537" s="159" t="s">
        <v>282</v>
      </c>
      <c r="CV537" s="159" t="s">
        <v>282</v>
      </c>
      <c r="CW537" s="159" t="s">
        <v>282</v>
      </c>
      <c r="CX537" s="159" t="s">
        <v>282</v>
      </c>
      <c r="CY537" s="159" t="s">
        <v>282</v>
      </c>
      <c r="CZ537" s="159" t="s">
        <v>282</v>
      </c>
      <c r="DA537" s="159" t="s">
        <v>282</v>
      </c>
      <c r="DB537" s="159" t="s">
        <v>282</v>
      </c>
      <c r="DC537" s="159" t="s">
        <v>282</v>
      </c>
      <c r="DD537" s="159" t="s">
        <v>282</v>
      </c>
      <c r="DE537" s="159" t="s">
        <v>282</v>
      </c>
      <c r="DF537" s="159" t="s">
        <v>282</v>
      </c>
      <c r="DG537" s="159" t="s">
        <v>282</v>
      </c>
      <c r="DH537" s="159" t="s">
        <v>282</v>
      </c>
      <c r="DI537" s="159" t="s">
        <v>282</v>
      </c>
      <c r="DJ537" s="159" t="s">
        <v>282</v>
      </c>
      <c r="DK537" s="159" t="s">
        <v>282</v>
      </c>
      <c r="DL537" s="159" t="s">
        <v>282</v>
      </c>
      <c r="DM537" s="159" t="s">
        <v>282</v>
      </c>
      <c r="DN537" s="159" t="s">
        <v>282</v>
      </c>
      <c r="DO537" s="159" t="s">
        <v>282</v>
      </c>
      <c r="DP537" s="159" t="s">
        <v>282</v>
      </c>
      <c r="DQ537" s="159" t="s">
        <v>282</v>
      </c>
      <c r="DR537" s="159" t="s">
        <v>282</v>
      </c>
      <c r="DS537" s="159" t="s">
        <v>282</v>
      </c>
      <c r="DT537" s="159" t="s">
        <v>282</v>
      </c>
      <c r="DU537" s="159" t="s">
        <v>282</v>
      </c>
      <c r="DV537" s="159" t="s">
        <v>282</v>
      </c>
      <c r="DW537" s="159" t="s">
        <v>282</v>
      </c>
      <c r="DX537" s="159" t="s">
        <v>282</v>
      </c>
      <c r="DY537" s="159" t="s">
        <v>282</v>
      </c>
      <c r="DZ537" s="159" t="s">
        <v>282</v>
      </c>
      <c r="EA537" s="159" t="s">
        <v>282</v>
      </c>
      <c r="EB537" s="159" t="s">
        <v>282</v>
      </c>
      <c r="EC537" s="159" t="s">
        <v>282</v>
      </c>
      <c r="ED537" s="159" t="s">
        <v>282</v>
      </c>
      <c r="EE537" s="159" t="s">
        <v>282</v>
      </c>
      <c r="EF537" s="159" t="s">
        <v>282</v>
      </c>
      <c r="EG537" s="159" t="s">
        <v>282</v>
      </c>
      <c r="EH537" s="159" t="s">
        <v>282</v>
      </c>
      <c r="EI537" s="159" t="s">
        <v>282</v>
      </c>
      <c r="EJ537" s="159" t="s">
        <v>282</v>
      </c>
      <c r="EK537" s="159" t="s">
        <v>282</v>
      </c>
      <c r="EL537" s="159" t="s">
        <v>282</v>
      </c>
      <c r="EM537" s="159" t="s">
        <v>282</v>
      </c>
      <c r="EN537" s="159" t="s">
        <v>282</v>
      </c>
      <c r="EO537" s="159" t="s">
        <v>282</v>
      </c>
      <c r="EP537" s="159" t="s">
        <v>282</v>
      </c>
      <c r="EQ537" s="159" t="s">
        <v>282</v>
      </c>
      <c r="ER537" s="159" t="s">
        <v>282</v>
      </c>
      <c r="ES537" s="159" t="s">
        <v>282</v>
      </c>
      <c r="ET537" s="159" t="s">
        <v>282</v>
      </c>
      <c r="EU537" s="159" t="s">
        <v>282</v>
      </c>
      <c r="EV537" s="159" t="s">
        <v>282</v>
      </c>
      <c r="EW537" s="159" t="s">
        <v>282</v>
      </c>
      <c r="EX537" s="159" t="s">
        <v>282</v>
      </c>
      <c r="EY537" s="159" t="s">
        <v>282</v>
      </c>
      <c r="EZ537" s="159" t="s">
        <v>282</v>
      </c>
      <c r="FA537" s="159" t="s">
        <v>282</v>
      </c>
      <c r="FB537" s="159" t="s">
        <v>282</v>
      </c>
      <c r="FC537" s="159" t="s">
        <v>282</v>
      </c>
      <c r="FD537" s="159" t="s">
        <v>282</v>
      </c>
      <c r="FE537" s="159" t="s">
        <v>282</v>
      </c>
      <c r="FF537" s="159" t="s">
        <v>282</v>
      </c>
      <c r="FG537" s="159" t="s">
        <v>282</v>
      </c>
      <c r="FH537" s="159" t="s">
        <v>282</v>
      </c>
      <c r="FI537" s="159" t="s">
        <v>282</v>
      </c>
      <c r="FJ537" s="159" t="s">
        <v>282</v>
      </c>
      <c r="FK537" s="159" t="s">
        <v>282</v>
      </c>
      <c r="FL537" s="159" t="s">
        <v>282</v>
      </c>
      <c r="FM537" s="159" t="s">
        <v>282</v>
      </c>
      <c r="FN537" s="159" t="s">
        <v>282</v>
      </c>
      <c r="FO537" s="159" t="s">
        <v>282</v>
      </c>
      <c r="FP537" s="159" t="s">
        <v>282</v>
      </c>
      <c r="FQ537" s="159" t="s">
        <v>282</v>
      </c>
      <c r="FR537" s="159" t="s">
        <v>282</v>
      </c>
      <c r="FS537" s="159" t="s">
        <v>282</v>
      </c>
      <c r="FT537" s="159" t="s">
        <v>282</v>
      </c>
    </row>
    <row r="538" spans="1:176" x14ac:dyDescent="0.25">
      <c r="A538" s="66" t="s">
        <v>8686</v>
      </c>
      <c r="B538" s="159" t="s">
        <v>282</v>
      </c>
      <c r="C538" s="66" t="str">
        <f>IF(ISNUMBER(Severity!H539)=FALSE,Severity!F539,IF(Severity!H539&gt;=0.5,"YES","NO"))</f>
        <v>NO</v>
      </c>
      <c r="D538" s="66" t="str">
        <f>IF(ISNUMBER(Severity!I539)=FALSE,Severity!G539,IF(Severity!I539&gt;0.5,"YES","NO"))</f>
        <v>YES</v>
      </c>
      <c r="E538" s="159">
        <v>10</v>
      </c>
      <c r="F538" s="159">
        <v>2</v>
      </c>
      <c r="G538" s="212" t="s">
        <v>673</v>
      </c>
      <c r="H538" s="159" t="s">
        <v>183</v>
      </c>
      <c r="I538" s="66" t="s">
        <v>282</v>
      </c>
      <c r="J538" s="159">
        <v>7</v>
      </c>
      <c r="K538" s="159" t="s">
        <v>299</v>
      </c>
      <c r="L538" s="66">
        <v>17</v>
      </c>
      <c r="M538" s="66">
        <v>21</v>
      </c>
      <c r="N538" s="66">
        <v>7</v>
      </c>
      <c r="O538" s="159" t="s">
        <v>299</v>
      </c>
      <c r="P538" s="159">
        <v>17</v>
      </c>
      <c r="Q538" s="159">
        <v>21</v>
      </c>
      <c r="R538" s="159">
        <v>50</v>
      </c>
      <c r="S538" s="159" t="s">
        <v>299</v>
      </c>
      <c r="T538" s="159">
        <v>17</v>
      </c>
      <c r="U538" s="159">
        <v>15.73</v>
      </c>
      <c r="V538" s="159">
        <v>4.0199999999999996</v>
      </c>
      <c r="W538" s="159">
        <v>37</v>
      </c>
      <c r="X538" s="159" t="s">
        <v>282</v>
      </c>
      <c r="Y538" s="159" t="s">
        <v>282</v>
      </c>
      <c r="Z538" s="159" t="s">
        <v>282</v>
      </c>
      <c r="AA538" s="66">
        <v>9.17</v>
      </c>
      <c r="AB538" s="66">
        <v>6.92</v>
      </c>
      <c r="AC538" s="66">
        <v>37</v>
      </c>
      <c r="AD538" s="159" t="s">
        <v>282</v>
      </c>
      <c r="AE538" s="159" t="s">
        <v>282</v>
      </c>
      <c r="AF538" s="159" t="s">
        <v>282</v>
      </c>
      <c r="AG538" s="159" t="s">
        <v>282</v>
      </c>
      <c r="AH538" s="159" t="s">
        <v>282</v>
      </c>
      <c r="AI538" s="159" t="s">
        <v>282</v>
      </c>
      <c r="AJ538" s="159" t="s">
        <v>282</v>
      </c>
      <c r="AK538" s="159" t="s">
        <v>282</v>
      </c>
      <c r="AL538" s="159" t="s">
        <v>282</v>
      </c>
      <c r="AM538" s="159">
        <v>37</v>
      </c>
      <c r="AN538" s="159">
        <v>30</v>
      </c>
      <c r="AO538" s="212" t="s">
        <v>306</v>
      </c>
      <c r="AP538" s="159" t="s">
        <v>282</v>
      </c>
      <c r="AQ538" s="66" t="s">
        <v>282</v>
      </c>
      <c r="AR538" s="159">
        <v>10</v>
      </c>
      <c r="AS538" s="159" t="s">
        <v>299</v>
      </c>
      <c r="AT538" s="66">
        <v>17</v>
      </c>
      <c r="AU538" s="66">
        <v>5</v>
      </c>
      <c r="AV538" s="66">
        <v>7</v>
      </c>
      <c r="AW538" s="159" t="s">
        <v>299</v>
      </c>
      <c r="AX538" s="159">
        <v>17</v>
      </c>
      <c r="AY538" s="159">
        <v>7</v>
      </c>
      <c r="AZ538" s="159">
        <v>50</v>
      </c>
      <c r="BA538" s="159" t="s">
        <v>299</v>
      </c>
      <c r="BB538" s="159">
        <v>17</v>
      </c>
      <c r="BC538" s="159">
        <v>15.7</v>
      </c>
      <c r="BD538" s="159">
        <v>4.26</v>
      </c>
      <c r="BE538" s="159">
        <v>40</v>
      </c>
      <c r="BF538" s="159" t="s">
        <v>282</v>
      </c>
      <c r="BG538" s="159" t="s">
        <v>282</v>
      </c>
      <c r="BH538" s="159" t="s">
        <v>282</v>
      </c>
      <c r="BI538" s="66">
        <v>14.05</v>
      </c>
      <c r="BJ538" s="66">
        <v>5.34</v>
      </c>
      <c r="BK538" s="66">
        <v>40</v>
      </c>
      <c r="BL538" s="159" t="s">
        <v>282</v>
      </c>
      <c r="BM538" s="159" t="s">
        <v>282</v>
      </c>
      <c r="BN538" s="159" t="s">
        <v>282</v>
      </c>
      <c r="BO538" s="159" t="s">
        <v>282</v>
      </c>
      <c r="BP538" s="159" t="s">
        <v>282</v>
      </c>
      <c r="BQ538" s="159" t="s">
        <v>282</v>
      </c>
      <c r="BR538" s="159" t="s">
        <v>282</v>
      </c>
      <c r="BS538" s="159" t="s">
        <v>282</v>
      </c>
      <c r="BT538" s="159" t="s">
        <v>282</v>
      </c>
      <c r="BU538" s="159">
        <v>40</v>
      </c>
      <c r="BV538" s="159">
        <v>30</v>
      </c>
      <c r="BW538" s="159" t="s">
        <v>282</v>
      </c>
      <c r="BX538" s="159" t="s">
        <v>282</v>
      </c>
      <c r="BY538" s="159" t="s">
        <v>282</v>
      </c>
      <c r="BZ538" s="159" t="s">
        <v>282</v>
      </c>
      <c r="CA538" s="159" t="s">
        <v>282</v>
      </c>
      <c r="CB538" s="159" t="s">
        <v>282</v>
      </c>
      <c r="CC538" s="159" t="s">
        <v>282</v>
      </c>
      <c r="CD538" s="159" t="s">
        <v>282</v>
      </c>
      <c r="CE538" s="159" t="s">
        <v>282</v>
      </c>
      <c r="CF538" s="159" t="s">
        <v>282</v>
      </c>
      <c r="CG538" s="159" t="s">
        <v>282</v>
      </c>
      <c r="CH538" s="159" t="s">
        <v>282</v>
      </c>
      <c r="CI538" s="159" t="s">
        <v>282</v>
      </c>
      <c r="CJ538" s="159" t="s">
        <v>282</v>
      </c>
      <c r="CK538" s="159" t="s">
        <v>282</v>
      </c>
      <c r="CL538" s="159" t="s">
        <v>282</v>
      </c>
      <c r="CM538" s="159" t="s">
        <v>282</v>
      </c>
      <c r="CN538" s="159" t="s">
        <v>282</v>
      </c>
      <c r="CO538" s="159" t="s">
        <v>282</v>
      </c>
      <c r="CP538" s="159" t="s">
        <v>282</v>
      </c>
      <c r="CQ538" s="159" t="s">
        <v>282</v>
      </c>
      <c r="CR538" s="159" t="s">
        <v>282</v>
      </c>
      <c r="CS538" s="159" t="s">
        <v>282</v>
      </c>
      <c r="CT538" s="159" t="s">
        <v>282</v>
      </c>
      <c r="CU538" s="159" t="s">
        <v>282</v>
      </c>
      <c r="CV538" s="159" t="s">
        <v>282</v>
      </c>
      <c r="CW538" s="159" t="s">
        <v>282</v>
      </c>
      <c r="CX538" s="159" t="s">
        <v>282</v>
      </c>
      <c r="CY538" s="159" t="s">
        <v>282</v>
      </c>
      <c r="CZ538" s="159" t="s">
        <v>282</v>
      </c>
      <c r="DA538" s="159" t="s">
        <v>282</v>
      </c>
      <c r="DB538" s="159" t="s">
        <v>282</v>
      </c>
      <c r="DC538" s="159" t="s">
        <v>282</v>
      </c>
      <c r="DD538" s="159" t="s">
        <v>282</v>
      </c>
      <c r="DE538" s="159" t="s">
        <v>282</v>
      </c>
      <c r="DF538" s="159" t="s">
        <v>282</v>
      </c>
      <c r="DG538" s="159" t="s">
        <v>282</v>
      </c>
      <c r="DH538" s="159" t="s">
        <v>282</v>
      </c>
      <c r="DI538" s="159" t="s">
        <v>282</v>
      </c>
      <c r="DJ538" s="159" t="s">
        <v>282</v>
      </c>
      <c r="DK538" s="159" t="s">
        <v>282</v>
      </c>
      <c r="DL538" s="159" t="s">
        <v>282</v>
      </c>
      <c r="DM538" s="159" t="s">
        <v>282</v>
      </c>
      <c r="DN538" s="159" t="s">
        <v>282</v>
      </c>
      <c r="DO538" s="159" t="s">
        <v>282</v>
      </c>
      <c r="DP538" s="159" t="s">
        <v>282</v>
      </c>
      <c r="DQ538" s="159" t="s">
        <v>282</v>
      </c>
      <c r="DR538" s="159" t="s">
        <v>282</v>
      </c>
      <c r="DS538" s="159" t="s">
        <v>282</v>
      </c>
      <c r="DT538" s="159" t="s">
        <v>282</v>
      </c>
      <c r="DU538" s="159" t="s">
        <v>282</v>
      </c>
      <c r="DV538" s="159" t="s">
        <v>282</v>
      </c>
      <c r="DW538" s="159" t="s">
        <v>282</v>
      </c>
      <c r="DX538" s="159" t="s">
        <v>282</v>
      </c>
      <c r="DY538" s="159" t="s">
        <v>282</v>
      </c>
      <c r="DZ538" s="159" t="s">
        <v>282</v>
      </c>
      <c r="EA538" s="159" t="s">
        <v>282</v>
      </c>
      <c r="EB538" s="159" t="s">
        <v>282</v>
      </c>
      <c r="EC538" s="159" t="s">
        <v>282</v>
      </c>
      <c r="ED538" s="159" t="s">
        <v>282</v>
      </c>
      <c r="EE538" s="159" t="s">
        <v>282</v>
      </c>
      <c r="EF538" s="159" t="s">
        <v>282</v>
      </c>
      <c r="EG538" s="159" t="s">
        <v>282</v>
      </c>
      <c r="EH538" s="159" t="s">
        <v>282</v>
      </c>
      <c r="EI538" s="159" t="s">
        <v>282</v>
      </c>
      <c r="EJ538" s="159" t="s">
        <v>282</v>
      </c>
      <c r="EK538" s="159" t="s">
        <v>282</v>
      </c>
      <c r="EL538" s="159" t="s">
        <v>282</v>
      </c>
      <c r="EM538" s="159" t="s">
        <v>282</v>
      </c>
      <c r="EN538" s="159" t="s">
        <v>282</v>
      </c>
      <c r="EO538" s="159" t="s">
        <v>282</v>
      </c>
      <c r="EP538" s="159" t="s">
        <v>282</v>
      </c>
      <c r="EQ538" s="159" t="s">
        <v>282</v>
      </c>
      <c r="ER538" s="159" t="s">
        <v>282</v>
      </c>
      <c r="ES538" s="159" t="s">
        <v>282</v>
      </c>
      <c r="ET538" s="159" t="s">
        <v>282</v>
      </c>
      <c r="EU538" s="159" t="s">
        <v>282</v>
      </c>
      <c r="EV538" s="159" t="s">
        <v>282</v>
      </c>
      <c r="EW538" s="159" t="s">
        <v>282</v>
      </c>
      <c r="EX538" s="159" t="s">
        <v>282</v>
      </c>
      <c r="EY538" s="159" t="s">
        <v>282</v>
      </c>
      <c r="EZ538" s="159" t="s">
        <v>282</v>
      </c>
      <c r="FA538" s="159" t="s">
        <v>282</v>
      </c>
      <c r="FB538" s="159" t="s">
        <v>282</v>
      </c>
      <c r="FC538" s="159" t="s">
        <v>282</v>
      </c>
      <c r="FD538" s="159" t="s">
        <v>282</v>
      </c>
      <c r="FE538" s="159" t="s">
        <v>282</v>
      </c>
      <c r="FF538" s="159" t="s">
        <v>282</v>
      </c>
      <c r="FG538" s="159" t="s">
        <v>282</v>
      </c>
      <c r="FH538" s="159" t="s">
        <v>282</v>
      </c>
      <c r="FI538" s="159" t="s">
        <v>282</v>
      </c>
      <c r="FJ538" s="159" t="s">
        <v>282</v>
      </c>
      <c r="FK538" s="159" t="s">
        <v>282</v>
      </c>
      <c r="FL538" s="159" t="s">
        <v>282</v>
      </c>
      <c r="FM538" s="159" t="s">
        <v>282</v>
      </c>
      <c r="FN538" s="159" t="s">
        <v>282</v>
      </c>
      <c r="FO538" s="159" t="s">
        <v>282</v>
      </c>
      <c r="FP538" s="159" t="s">
        <v>282</v>
      </c>
      <c r="FQ538" s="159" t="s">
        <v>282</v>
      </c>
      <c r="FR538" s="159" t="s">
        <v>282</v>
      </c>
      <c r="FS538" s="159" t="s">
        <v>282</v>
      </c>
      <c r="FT538" s="159" t="s">
        <v>282</v>
      </c>
    </row>
    <row r="539" spans="1:176" x14ac:dyDescent="0.25">
      <c r="A539" s="212" t="s">
        <v>8688</v>
      </c>
      <c r="B539" s="159" t="s">
        <v>16162</v>
      </c>
      <c r="C539" s="66" t="str">
        <f>IF(ISNUMBER(Severity!H540)=FALSE,Severity!F540,IF(Severity!H540&gt;=0.5,"YES","NO"))</f>
        <v>YES</v>
      </c>
      <c r="D539" s="66" t="str">
        <f>IF(ISNUMBER(Severity!I540)=FALSE,Severity!G540,IF(Severity!I540&gt;0.5,"YES","NO"))</f>
        <v>NO</v>
      </c>
      <c r="E539" s="159">
        <v>2</v>
      </c>
      <c r="F539" s="159">
        <v>2</v>
      </c>
      <c r="G539" s="212" t="s">
        <v>10474</v>
      </c>
      <c r="H539" s="159" t="s">
        <v>182</v>
      </c>
      <c r="I539" s="159" t="s">
        <v>282</v>
      </c>
      <c r="J539" s="159">
        <v>3</v>
      </c>
      <c r="K539" s="159" t="s">
        <v>282</v>
      </c>
      <c r="L539" s="159" t="s">
        <v>282</v>
      </c>
      <c r="M539" s="159" t="s">
        <v>282</v>
      </c>
      <c r="N539" s="159" t="s">
        <v>282</v>
      </c>
      <c r="O539" s="159" t="s">
        <v>282</v>
      </c>
      <c r="P539" s="159" t="s">
        <v>282</v>
      </c>
      <c r="Q539" s="159" t="s">
        <v>282</v>
      </c>
      <c r="R539" s="159" t="s">
        <v>282</v>
      </c>
      <c r="S539" s="159" t="s">
        <v>299</v>
      </c>
      <c r="T539" s="159">
        <v>17</v>
      </c>
      <c r="U539" s="159" t="s">
        <v>282</v>
      </c>
      <c r="V539" s="159" t="s">
        <v>282</v>
      </c>
      <c r="W539" s="159" t="s">
        <v>282</v>
      </c>
      <c r="X539" s="159">
        <v>19.3</v>
      </c>
      <c r="Y539" s="159">
        <v>4.83</v>
      </c>
      <c r="Z539" s="159">
        <v>20</v>
      </c>
      <c r="AA539" s="159" t="s">
        <v>282</v>
      </c>
      <c r="AB539" s="159" t="s">
        <v>282</v>
      </c>
      <c r="AC539" s="159" t="s">
        <v>282</v>
      </c>
      <c r="AD539" s="159">
        <v>15</v>
      </c>
      <c r="AE539" s="159">
        <v>4.93</v>
      </c>
      <c r="AF539" s="159">
        <v>20</v>
      </c>
      <c r="AG539" s="159" t="s">
        <v>282</v>
      </c>
      <c r="AH539" s="159" t="s">
        <v>282</v>
      </c>
      <c r="AI539" s="159" t="s">
        <v>282</v>
      </c>
      <c r="AJ539" s="159" t="s">
        <v>282</v>
      </c>
      <c r="AK539" s="159" t="s">
        <v>282</v>
      </c>
      <c r="AL539" s="159" t="s">
        <v>282</v>
      </c>
      <c r="AM539" s="159">
        <v>23</v>
      </c>
      <c r="AN539" s="159">
        <v>20</v>
      </c>
      <c r="AO539" s="212" t="s">
        <v>306</v>
      </c>
      <c r="AP539" s="159" t="s">
        <v>282</v>
      </c>
      <c r="AQ539" s="159" t="s">
        <v>282</v>
      </c>
      <c r="AR539" s="159">
        <v>3</v>
      </c>
      <c r="AS539" s="159" t="s">
        <v>282</v>
      </c>
      <c r="AT539" s="159" t="s">
        <v>282</v>
      </c>
      <c r="AU539" s="159" t="s">
        <v>282</v>
      </c>
      <c r="AV539" s="159" t="s">
        <v>282</v>
      </c>
      <c r="AW539" s="159" t="s">
        <v>282</v>
      </c>
      <c r="AX539" s="159" t="s">
        <v>282</v>
      </c>
      <c r="AY539" s="159" t="s">
        <v>282</v>
      </c>
      <c r="AZ539" s="159" t="s">
        <v>282</v>
      </c>
      <c r="BA539" s="159" t="s">
        <v>299</v>
      </c>
      <c r="BB539" s="159">
        <v>17</v>
      </c>
      <c r="BC539" s="66" t="s">
        <v>282</v>
      </c>
      <c r="BD539" s="159" t="s">
        <v>282</v>
      </c>
      <c r="BE539" s="159" t="s">
        <v>282</v>
      </c>
      <c r="BF539" s="159">
        <v>16.55</v>
      </c>
      <c r="BG539" s="159">
        <v>4.1399999999999997</v>
      </c>
      <c r="BH539" s="159">
        <v>20</v>
      </c>
      <c r="BI539" s="159" t="s">
        <v>282</v>
      </c>
      <c r="BJ539" s="159" t="s">
        <v>282</v>
      </c>
      <c r="BK539" s="159" t="s">
        <v>282</v>
      </c>
      <c r="BL539" s="159">
        <v>13.85</v>
      </c>
      <c r="BM539" s="159">
        <v>3.16</v>
      </c>
      <c r="BN539" s="159">
        <v>20</v>
      </c>
      <c r="BO539" s="159" t="s">
        <v>282</v>
      </c>
      <c r="BP539" s="159" t="s">
        <v>282</v>
      </c>
      <c r="BQ539" s="159" t="s">
        <v>282</v>
      </c>
      <c r="BR539" s="159" t="s">
        <v>282</v>
      </c>
      <c r="BS539" s="159" t="s">
        <v>282</v>
      </c>
      <c r="BT539" s="159" t="s">
        <v>282</v>
      </c>
      <c r="BU539" s="159">
        <v>23</v>
      </c>
      <c r="BV539" s="159">
        <v>20</v>
      </c>
      <c r="BW539" s="159" t="s">
        <v>282</v>
      </c>
      <c r="BX539" s="159" t="s">
        <v>282</v>
      </c>
      <c r="BY539" s="159" t="s">
        <v>282</v>
      </c>
      <c r="BZ539" s="159" t="s">
        <v>282</v>
      </c>
      <c r="CA539" s="159" t="s">
        <v>282</v>
      </c>
      <c r="CB539" s="159" t="s">
        <v>282</v>
      </c>
      <c r="CC539" s="159" t="s">
        <v>282</v>
      </c>
      <c r="CD539" s="159" t="s">
        <v>282</v>
      </c>
      <c r="CE539" s="159" t="s">
        <v>282</v>
      </c>
      <c r="CF539" s="159" t="s">
        <v>282</v>
      </c>
      <c r="CG539" s="159" t="s">
        <v>282</v>
      </c>
      <c r="CH539" s="159" t="s">
        <v>282</v>
      </c>
      <c r="CI539" s="159" t="s">
        <v>282</v>
      </c>
      <c r="CJ539" s="159" t="s">
        <v>282</v>
      </c>
      <c r="CK539" s="159" t="s">
        <v>282</v>
      </c>
      <c r="CL539" s="159" t="s">
        <v>282</v>
      </c>
      <c r="CM539" s="159" t="s">
        <v>282</v>
      </c>
      <c r="CN539" s="159" t="s">
        <v>282</v>
      </c>
      <c r="CO539" s="159" t="s">
        <v>282</v>
      </c>
      <c r="CP539" s="159" t="s">
        <v>282</v>
      </c>
      <c r="CQ539" s="159" t="s">
        <v>282</v>
      </c>
      <c r="CR539" s="159" t="s">
        <v>282</v>
      </c>
      <c r="CS539" s="159" t="s">
        <v>282</v>
      </c>
      <c r="CT539" s="159" t="s">
        <v>282</v>
      </c>
      <c r="CU539" s="159" t="s">
        <v>282</v>
      </c>
      <c r="CV539" s="159" t="s">
        <v>282</v>
      </c>
      <c r="CW539" s="159" t="s">
        <v>282</v>
      </c>
      <c r="CX539" s="159" t="s">
        <v>282</v>
      </c>
      <c r="CY539" s="159" t="s">
        <v>282</v>
      </c>
      <c r="CZ539" s="159" t="s">
        <v>282</v>
      </c>
      <c r="DA539" s="159" t="s">
        <v>282</v>
      </c>
      <c r="DB539" s="159" t="s">
        <v>282</v>
      </c>
      <c r="DC539" s="159" t="s">
        <v>282</v>
      </c>
      <c r="DD539" s="159" t="s">
        <v>282</v>
      </c>
      <c r="DE539" s="159" t="s">
        <v>282</v>
      </c>
      <c r="DF539" s="159" t="s">
        <v>282</v>
      </c>
      <c r="DG539" s="159" t="s">
        <v>282</v>
      </c>
      <c r="DH539" s="159" t="s">
        <v>282</v>
      </c>
      <c r="DI539" s="159" t="s">
        <v>282</v>
      </c>
      <c r="DJ539" s="159" t="s">
        <v>282</v>
      </c>
      <c r="DK539" s="159" t="s">
        <v>282</v>
      </c>
      <c r="DL539" s="159" t="s">
        <v>282</v>
      </c>
      <c r="DM539" s="159" t="s">
        <v>282</v>
      </c>
      <c r="DN539" s="159" t="s">
        <v>282</v>
      </c>
      <c r="DO539" s="159" t="s">
        <v>282</v>
      </c>
      <c r="DP539" s="159" t="s">
        <v>282</v>
      </c>
      <c r="DQ539" s="159" t="s">
        <v>282</v>
      </c>
      <c r="DR539" s="159" t="s">
        <v>282</v>
      </c>
      <c r="DS539" s="159" t="s">
        <v>282</v>
      </c>
      <c r="DT539" s="159" t="s">
        <v>282</v>
      </c>
      <c r="DU539" s="159" t="s">
        <v>282</v>
      </c>
      <c r="DV539" s="159" t="s">
        <v>282</v>
      </c>
      <c r="DW539" s="159" t="s">
        <v>282</v>
      </c>
      <c r="DX539" s="159" t="s">
        <v>282</v>
      </c>
      <c r="DY539" s="159" t="s">
        <v>282</v>
      </c>
      <c r="DZ539" s="159" t="s">
        <v>282</v>
      </c>
      <c r="EA539" s="159" t="s">
        <v>282</v>
      </c>
      <c r="EB539" s="159" t="s">
        <v>282</v>
      </c>
      <c r="EC539" s="159" t="s">
        <v>282</v>
      </c>
      <c r="ED539" s="159" t="s">
        <v>282</v>
      </c>
      <c r="EE539" s="159" t="s">
        <v>282</v>
      </c>
      <c r="EF539" s="159" t="s">
        <v>282</v>
      </c>
      <c r="EG539" s="159" t="s">
        <v>282</v>
      </c>
      <c r="EH539" s="159" t="s">
        <v>282</v>
      </c>
      <c r="EI539" s="159" t="s">
        <v>282</v>
      </c>
      <c r="EJ539" s="159" t="s">
        <v>282</v>
      </c>
      <c r="EK539" s="159" t="s">
        <v>282</v>
      </c>
      <c r="EL539" s="159" t="s">
        <v>282</v>
      </c>
      <c r="EM539" s="159" t="s">
        <v>282</v>
      </c>
      <c r="EN539" s="159" t="s">
        <v>282</v>
      </c>
      <c r="EO539" s="159" t="s">
        <v>282</v>
      </c>
      <c r="EP539" s="159" t="s">
        <v>282</v>
      </c>
      <c r="EQ539" s="159" t="s">
        <v>282</v>
      </c>
      <c r="ER539" s="159" t="s">
        <v>282</v>
      </c>
      <c r="ES539" s="159" t="s">
        <v>282</v>
      </c>
      <c r="ET539" s="159" t="s">
        <v>282</v>
      </c>
      <c r="EU539" s="159" t="s">
        <v>282</v>
      </c>
      <c r="EV539" s="159" t="s">
        <v>282</v>
      </c>
      <c r="EW539" s="159" t="s">
        <v>282</v>
      </c>
      <c r="EX539" s="159" t="s">
        <v>282</v>
      </c>
      <c r="EY539" s="159" t="s">
        <v>282</v>
      </c>
      <c r="EZ539" s="159" t="s">
        <v>282</v>
      </c>
      <c r="FA539" s="159" t="s">
        <v>282</v>
      </c>
      <c r="FB539" s="159" t="s">
        <v>282</v>
      </c>
      <c r="FC539" s="159" t="s">
        <v>282</v>
      </c>
      <c r="FD539" s="159" t="s">
        <v>282</v>
      </c>
      <c r="FE539" s="159" t="s">
        <v>282</v>
      </c>
      <c r="FF539" s="159" t="s">
        <v>282</v>
      </c>
      <c r="FG539" s="159" t="s">
        <v>282</v>
      </c>
      <c r="FH539" s="159" t="s">
        <v>282</v>
      </c>
      <c r="FI539" s="159" t="s">
        <v>282</v>
      </c>
      <c r="FJ539" s="159" t="s">
        <v>282</v>
      </c>
      <c r="FK539" s="159" t="s">
        <v>282</v>
      </c>
      <c r="FL539" s="159" t="s">
        <v>282</v>
      </c>
      <c r="FM539" s="159" t="s">
        <v>282</v>
      </c>
      <c r="FN539" s="159" t="s">
        <v>282</v>
      </c>
      <c r="FO539" s="159" t="s">
        <v>282</v>
      </c>
      <c r="FP539" s="159" t="s">
        <v>282</v>
      </c>
      <c r="FQ539" s="159" t="s">
        <v>282</v>
      </c>
      <c r="FR539" s="159" t="s">
        <v>282</v>
      </c>
      <c r="FS539" s="159" t="s">
        <v>282</v>
      </c>
      <c r="FT539" s="159" t="s">
        <v>282</v>
      </c>
    </row>
    <row r="540" spans="1:176" x14ac:dyDescent="0.25">
      <c r="A540" s="66" t="s">
        <v>264</v>
      </c>
      <c r="B540" s="159" t="s">
        <v>12423</v>
      </c>
      <c r="C540" s="66" t="str">
        <f>IF(ISNUMBER(Severity!H541)=FALSE,Severity!F541,IF(Severity!H541&gt;=0.5,"YES","NO"))</f>
        <v>YES</v>
      </c>
      <c r="D540" s="66" t="str">
        <f>IF(ISNUMBER(Severity!I541)=FALSE,Severity!G541,IF(Severity!I541&gt;0.5,"YES","NO"))</f>
        <v>NO</v>
      </c>
      <c r="E540" s="159">
        <v>8</v>
      </c>
      <c r="F540" s="159">
        <v>3</v>
      </c>
      <c r="G540" s="159" t="s">
        <v>258</v>
      </c>
      <c r="H540" s="159" t="s">
        <v>10507</v>
      </c>
      <c r="I540" s="159">
        <v>6</v>
      </c>
      <c r="J540" s="159">
        <v>28</v>
      </c>
      <c r="K540" s="159" t="s">
        <v>299</v>
      </c>
      <c r="L540" s="66">
        <v>21</v>
      </c>
      <c r="M540" s="66">
        <v>35</v>
      </c>
      <c r="N540" s="159">
        <v>7</v>
      </c>
      <c r="O540" s="159" t="s">
        <v>299</v>
      </c>
      <c r="P540" s="159">
        <v>21</v>
      </c>
      <c r="Q540" s="66">
        <v>54</v>
      </c>
      <c r="R540" s="159">
        <v>50</v>
      </c>
      <c r="S540" s="159" t="s">
        <v>299</v>
      </c>
      <c r="T540" s="159">
        <v>21</v>
      </c>
      <c r="U540" s="159">
        <v>25</v>
      </c>
      <c r="V540" s="66" t="s">
        <v>282</v>
      </c>
      <c r="W540" s="159">
        <v>95</v>
      </c>
      <c r="X540" s="159" t="s">
        <v>282</v>
      </c>
      <c r="Y540" s="159" t="s">
        <v>282</v>
      </c>
      <c r="Z540" s="159" t="s">
        <v>282</v>
      </c>
      <c r="AA540" s="66">
        <v>12.5</v>
      </c>
      <c r="AB540" s="66">
        <v>4.0999999999999996</v>
      </c>
      <c r="AC540" s="66">
        <v>95</v>
      </c>
      <c r="AD540" s="159">
        <v>10.4</v>
      </c>
      <c r="AE540" s="159">
        <v>3.9</v>
      </c>
      <c r="AF540" s="159">
        <v>72</v>
      </c>
      <c r="AG540" s="159" t="s">
        <v>282</v>
      </c>
      <c r="AH540" s="159" t="s">
        <v>282</v>
      </c>
      <c r="AI540" s="159" t="s">
        <v>282</v>
      </c>
      <c r="AJ540" s="159" t="s">
        <v>282</v>
      </c>
      <c r="AK540" s="159" t="s">
        <v>282</v>
      </c>
      <c r="AL540" s="159" t="s">
        <v>282</v>
      </c>
      <c r="AM540" s="159">
        <v>100</v>
      </c>
      <c r="AN540" s="66">
        <v>72</v>
      </c>
      <c r="AO540" s="66" t="s">
        <v>246</v>
      </c>
      <c r="AP540" s="159" t="s">
        <v>10507</v>
      </c>
      <c r="AQ540" s="159">
        <v>9</v>
      </c>
      <c r="AR540" s="159">
        <v>35</v>
      </c>
      <c r="AS540" s="159" t="s">
        <v>299</v>
      </c>
      <c r="AT540" s="66">
        <v>21</v>
      </c>
      <c r="AU540" s="66">
        <v>23</v>
      </c>
      <c r="AV540" s="159">
        <v>7</v>
      </c>
      <c r="AW540" s="159" t="s">
        <v>299</v>
      </c>
      <c r="AX540" s="159">
        <v>21</v>
      </c>
      <c r="AY540" s="66">
        <v>52</v>
      </c>
      <c r="AZ540" s="159">
        <v>50</v>
      </c>
      <c r="BA540" s="159" t="s">
        <v>299</v>
      </c>
      <c r="BB540" s="159">
        <v>21</v>
      </c>
      <c r="BC540" s="159">
        <v>26</v>
      </c>
      <c r="BD540" s="66" t="s">
        <v>282</v>
      </c>
      <c r="BE540" s="159">
        <v>103</v>
      </c>
      <c r="BF540" s="159" t="s">
        <v>282</v>
      </c>
      <c r="BG540" s="159" t="s">
        <v>282</v>
      </c>
      <c r="BH540" s="159" t="s">
        <v>282</v>
      </c>
      <c r="BI540" s="66">
        <v>14.2</v>
      </c>
      <c r="BJ540" s="66">
        <v>4.1399999999999997</v>
      </c>
      <c r="BK540" s="66">
        <v>103</v>
      </c>
      <c r="BL540" s="159">
        <v>12.8</v>
      </c>
      <c r="BM540" s="159">
        <v>3.79</v>
      </c>
      <c r="BN540" s="159">
        <v>68</v>
      </c>
      <c r="BO540" s="159" t="s">
        <v>282</v>
      </c>
      <c r="BP540" s="159" t="s">
        <v>282</v>
      </c>
      <c r="BQ540" s="159" t="s">
        <v>282</v>
      </c>
      <c r="BR540" s="159" t="s">
        <v>282</v>
      </c>
      <c r="BS540" s="159" t="s">
        <v>282</v>
      </c>
      <c r="BT540" s="159" t="s">
        <v>282</v>
      </c>
      <c r="BU540" s="159">
        <v>103</v>
      </c>
      <c r="BV540" s="66">
        <v>68</v>
      </c>
      <c r="BW540" s="159" t="s">
        <v>790</v>
      </c>
      <c r="BX540" s="159" t="s">
        <v>10507</v>
      </c>
      <c r="BY540" s="66">
        <v>1</v>
      </c>
      <c r="BZ540" s="159">
        <v>26</v>
      </c>
      <c r="CA540" s="159" t="s">
        <v>299</v>
      </c>
      <c r="CB540" s="66">
        <v>21</v>
      </c>
      <c r="CC540" s="66">
        <v>17</v>
      </c>
      <c r="CD540" s="159">
        <v>7</v>
      </c>
      <c r="CE540" s="159" t="s">
        <v>299</v>
      </c>
      <c r="CF540" s="66">
        <v>21</v>
      </c>
      <c r="CG540" s="66">
        <v>41</v>
      </c>
      <c r="CH540" s="66">
        <v>50</v>
      </c>
      <c r="CI540" s="159" t="s">
        <v>299</v>
      </c>
      <c r="CJ540" s="66">
        <v>21</v>
      </c>
      <c r="CK540" s="66">
        <v>25</v>
      </c>
      <c r="CL540" s="159" t="s">
        <v>282</v>
      </c>
      <c r="CM540" s="66">
        <v>97</v>
      </c>
      <c r="CN540" s="159" t="s">
        <v>282</v>
      </c>
      <c r="CO540" s="159" t="s">
        <v>282</v>
      </c>
      <c r="CP540" s="159" t="s">
        <v>282</v>
      </c>
      <c r="CQ540" s="66">
        <v>14.8</v>
      </c>
      <c r="CR540" s="66">
        <v>4.0199999999999996</v>
      </c>
      <c r="CS540" s="66">
        <v>97</v>
      </c>
      <c r="CT540" s="159">
        <v>13.8</v>
      </c>
      <c r="CU540" s="159">
        <v>3.79</v>
      </c>
      <c r="CV540" s="159">
        <v>72</v>
      </c>
      <c r="CW540" s="159" t="s">
        <v>282</v>
      </c>
      <c r="CX540" s="159" t="s">
        <v>282</v>
      </c>
      <c r="CY540" s="159" t="s">
        <v>282</v>
      </c>
      <c r="CZ540" s="159" t="s">
        <v>282</v>
      </c>
      <c r="DA540" s="159" t="s">
        <v>282</v>
      </c>
      <c r="DB540" s="159" t="s">
        <v>282</v>
      </c>
      <c r="DC540" s="66">
        <v>98</v>
      </c>
      <c r="DD540" s="66">
        <v>72</v>
      </c>
      <c r="DE540" s="159" t="s">
        <v>282</v>
      </c>
      <c r="DF540" s="159" t="s">
        <v>282</v>
      </c>
      <c r="DG540" s="159" t="s">
        <v>282</v>
      </c>
      <c r="DH540" s="159" t="s">
        <v>282</v>
      </c>
      <c r="DI540" s="159" t="s">
        <v>282</v>
      </c>
      <c r="DJ540" s="159" t="s">
        <v>282</v>
      </c>
      <c r="DK540" s="159" t="s">
        <v>282</v>
      </c>
      <c r="DL540" s="159" t="s">
        <v>282</v>
      </c>
      <c r="DM540" s="159" t="s">
        <v>282</v>
      </c>
      <c r="DN540" s="159" t="s">
        <v>282</v>
      </c>
      <c r="DO540" s="159" t="s">
        <v>282</v>
      </c>
      <c r="DP540" s="159" t="s">
        <v>282</v>
      </c>
      <c r="DQ540" s="159" t="s">
        <v>282</v>
      </c>
      <c r="DR540" s="159" t="s">
        <v>282</v>
      </c>
      <c r="DS540" s="159" t="s">
        <v>282</v>
      </c>
      <c r="DT540" s="159" t="s">
        <v>282</v>
      </c>
      <c r="DU540" s="159" t="s">
        <v>282</v>
      </c>
      <c r="DV540" s="159" t="s">
        <v>282</v>
      </c>
      <c r="DW540" s="159" t="s">
        <v>282</v>
      </c>
      <c r="DX540" s="159" t="s">
        <v>282</v>
      </c>
      <c r="DY540" s="159" t="s">
        <v>282</v>
      </c>
      <c r="DZ540" s="159" t="s">
        <v>282</v>
      </c>
      <c r="EA540" s="159" t="s">
        <v>282</v>
      </c>
      <c r="EB540" s="159" t="s">
        <v>282</v>
      </c>
      <c r="EC540" s="159" t="s">
        <v>282</v>
      </c>
      <c r="ED540" s="159" t="s">
        <v>282</v>
      </c>
      <c r="EE540" s="159" t="s">
        <v>282</v>
      </c>
      <c r="EF540" s="159" t="s">
        <v>282</v>
      </c>
      <c r="EG540" s="159" t="s">
        <v>282</v>
      </c>
      <c r="EH540" s="159" t="s">
        <v>282</v>
      </c>
      <c r="EI540" s="159" t="s">
        <v>282</v>
      </c>
      <c r="EJ540" s="159" t="s">
        <v>282</v>
      </c>
      <c r="EK540" s="159" t="s">
        <v>282</v>
      </c>
      <c r="EL540" s="159" t="s">
        <v>282</v>
      </c>
      <c r="EM540" s="159" t="s">
        <v>282</v>
      </c>
      <c r="EN540" s="159" t="s">
        <v>282</v>
      </c>
      <c r="EO540" s="159" t="s">
        <v>282</v>
      </c>
      <c r="EP540" s="159" t="s">
        <v>282</v>
      </c>
      <c r="EQ540" s="159" t="s">
        <v>282</v>
      </c>
      <c r="ER540" s="159" t="s">
        <v>282</v>
      </c>
      <c r="ES540" s="159" t="s">
        <v>282</v>
      </c>
      <c r="ET540" s="159" t="s">
        <v>282</v>
      </c>
      <c r="EU540" s="159" t="s">
        <v>282</v>
      </c>
      <c r="EV540" s="159" t="s">
        <v>282</v>
      </c>
      <c r="EW540" s="159" t="s">
        <v>282</v>
      </c>
      <c r="EX540" s="159" t="s">
        <v>282</v>
      </c>
      <c r="EY540" s="159" t="s">
        <v>282</v>
      </c>
      <c r="EZ540" s="159" t="s">
        <v>282</v>
      </c>
      <c r="FA540" s="159" t="s">
        <v>282</v>
      </c>
      <c r="FB540" s="159" t="s">
        <v>282</v>
      </c>
      <c r="FC540" s="159" t="s">
        <v>282</v>
      </c>
      <c r="FD540" s="159" t="s">
        <v>282</v>
      </c>
      <c r="FE540" s="159" t="s">
        <v>282</v>
      </c>
      <c r="FF540" s="159" t="s">
        <v>282</v>
      </c>
      <c r="FG540" s="159" t="s">
        <v>282</v>
      </c>
      <c r="FH540" s="159" t="s">
        <v>282</v>
      </c>
      <c r="FI540" s="159" t="s">
        <v>282</v>
      </c>
      <c r="FJ540" s="159" t="s">
        <v>282</v>
      </c>
      <c r="FK540" s="159" t="s">
        <v>282</v>
      </c>
      <c r="FL540" s="159" t="s">
        <v>282</v>
      </c>
      <c r="FM540" s="159" t="s">
        <v>282</v>
      </c>
      <c r="FN540" s="159" t="s">
        <v>282</v>
      </c>
      <c r="FO540" s="159" t="s">
        <v>282</v>
      </c>
      <c r="FP540" s="159" t="s">
        <v>282</v>
      </c>
      <c r="FQ540" s="159" t="s">
        <v>282</v>
      </c>
      <c r="FR540" s="159" t="s">
        <v>282</v>
      </c>
      <c r="FS540" s="159" t="s">
        <v>282</v>
      </c>
      <c r="FT540" s="159" t="s">
        <v>282</v>
      </c>
    </row>
    <row r="541" spans="1:176" x14ac:dyDescent="0.25">
      <c r="A541" s="66" t="s">
        <v>9546</v>
      </c>
      <c r="B541" s="159" t="s">
        <v>282</v>
      </c>
      <c r="C541" s="66" t="str">
        <f>IF(ISNUMBER(Severity!H542)=FALSE,Severity!F542,IF(Severity!H542&gt;=0.5,"YES","NO"))</f>
        <v>YES</v>
      </c>
      <c r="D541" s="66" t="str">
        <f>IF(ISNUMBER(Severity!I542)=FALSE,Severity!G542,IF(Severity!I542&gt;0.5,"YES","NO"))</f>
        <v>NO</v>
      </c>
      <c r="E541" s="159">
        <v>12</v>
      </c>
      <c r="F541" s="159">
        <v>2</v>
      </c>
      <c r="G541" s="66" t="s">
        <v>10667</v>
      </c>
      <c r="H541" s="159" t="s">
        <v>183</v>
      </c>
      <c r="I541" s="66" t="s">
        <v>282</v>
      </c>
      <c r="J541" s="159">
        <v>1</v>
      </c>
      <c r="K541" s="159" t="s">
        <v>743</v>
      </c>
      <c r="L541" s="66">
        <v>21</v>
      </c>
      <c r="M541" s="66">
        <v>15</v>
      </c>
      <c r="N541" s="66">
        <v>9</v>
      </c>
      <c r="O541" s="159" t="s">
        <v>282</v>
      </c>
      <c r="P541" s="159" t="s">
        <v>282</v>
      </c>
      <c r="Q541" s="159" t="s">
        <v>282</v>
      </c>
      <c r="R541" s="159" t="s">
        <v>282</v>
      </c>
      <c r="S541" s="159" t="s">
        <v>743</v>
      </c>
      <c r="T541" s="159">
        <v>21</v>
      </c>
      <c r="U541" s="159">
        <v>30.21</v>
      </c>
      <c r="V541" s="66">
        <v>6.64</v>
      </c>
      <c r="W541" s="159">
        <v>19</v>
      </c>
      <c r="X541" s="159">
        <v>30.28</v>
      </c>
      <c r="Y541" s="159">
        <v>6.82</v>
      </c>
      <c r="Z541" s="159">
        <v>18</v>
      </c>
      <c r="AA541" s="159">
        <v>7.26</v>
      </c>
      <c r="AB541" s="159">
        <v>7.74</v>
      </c>
      <c r="AC541" s="159">
        <v>19</v>
      </c>
      <c r="AD541" s="159">
        <v>5.94</v>
      </c>
      <c r="AE541" s="159">
        <v>5.33</v>
      </c>
      <c r="AF541" s="159">
        <v>18</v>
      </c>
      <c r="AG541" s="159" t="s">
        <v>282</v>
      </c>
      <c r="AH541" s="159" t="s">
        <v>282</v>
      </c>
      <c r="AI541" s="159" t="s">
        <v>282</v>
      </c>
      <c r="AJ541" s="159" t="s">
        <v>282</v>
      </c>
      <c r="AK541" s="159" t="s">
        <v>282</v>
      </c>
      <c r="AL541" s="159" t="s">
        <v>282</v>
      </c>
      <c r="AM541" s="159">
        <v>19</v>
      </c>
      <c r="AN541" s="159">
        <v>18</v>
      </c>
      <c r="AO541" s="159" t="s">
        <v>252</v>
      </c>
      <c r="AP541" s="159" t="s">
        <v>10507</v>
      </c>
      <c r="AQ541" s="159">
        <v>2</v>
      </c>
      <c r="AR541" s="159">
        <v>8</v>
      </c>
      <c r="AS541" s="159" t="s">
        <v>743</v>
      </c>
      <c r="AT541" s="66">
        <v>21</v>
      </c>
      <c r="AU541" s="159">
        <v>5</v>
      </c>
      <c r="AV541" s="159">
        <v>9</v>
      </c>
      <c r="AW541" s="159" t="s">
        <v>282</v>
      </c>
      <c r="AX541" s="159" t="s">
        <v>282</v>
      </c>
      <c r="AY541" s="159" t="s">
        <v>282</v>
      </c>
      <c r="AZ541" s="159" t="s">
        <v>282</v>
      </c>
      <c r="BA541" s="159" t="s">
        <v>743</v>
      </c>
      <c r="BB541" s="159">
        <v>21</v>
      </c>
      <c r="BC541" s="159">
        <v>30.09</v>
      </c>
      <c r="BD541" s="66">
        <v>6.16</v>
      </c>
      <c r="BE541" s="159">
        <v>22</v>
      </c>
      <c r="BF541" s="159">
        <v>30.79</v>
      </c>
      <c r="BG541" s="159">
        <v>6.03</v>
      </c>
      <c r="BH541" s="159">
        <v>14</v>
      </c>
      <c r="BI541" s="159">
        <v>17.45</v>
      </c>
      <c r="BJ541" s="159">
        <v>12.47</v>
      </c>
      <c r="BK541" s="159">
        <v>22</v>
      </c>
      <c r="BL541" s="159">
        <v>13</v>
      </c>
      <c r="BM541" s="159">
        <v>12.71</v>
      </c>
      <c r="BN541" s="159">
        <v>14</v>
      </c>
      <c r="BO541" s="159" t="s">
        <v>282</v>
      </c>
      <c r="BP541" s="159" t="s">
        <v>282</v>
      </c>
      <c r="BQ541" s="159" t="s">
        <v>282</v>
      </c>
      <c r="BR541" s="159" t="s">
        <v>282</v>
      </c>
      <c r="BS541" s="159" t="s">
        <v>282</v>
      </c>
      <c r="BT541" s="159" t="s">
        <v>282</v>
      </c>
      <c r="BU541" s="159">
        <v>22</v>
      </c>
      <c r="BV541" s="66">
        <v>14</v>
      </c>
      <c r="BW541" s="159" t="s">
        <v>282</v>
      </c>
      <c r="BX541" s="159" t="s">
        <v>282</v>
      </c>
      <c r="BY541" s="159" t="s">
        <v>282</v>
      </c>
      <c r="BZ541" s="159" t="s">
        <v>282</v>
      </c>
      <c r="CA541" s="159" t="s">
        <v>282</v>
      </c>
      <c r="CB541" s="159" t="s">
        <v>282</v>
      </c>
      <c r="CC541" s="159" t="s">
        <v>282</v>
      </c>
      <c r="CD541" s="159" t="s">
        <v>282</v>
      </c>
      <c r="CE541" s="159" t="s">
        <v>282</v>
      </c>
      <c r="CF541" s="159" t="s">
        <v>282</v>
      </c>
      <c r="CG541" s="159" t="s">
        <v>282</v>
      </c>
      <c r="CH541" s="159" t="s">
        <v>282</v>
      </c>
      <c r="CI541" s="159" t="s">
        <v>282</v>
      </c>
      <c r="CJ541" s="159" t="s">
        <v>282</v>
      </c>
      <c r="CK541" s="159" t="s">
        <v>282</v>
      </c>
      <c r="CL541" s="159" t="s">
        <v>282</v>
      </c>
      <c r="CM541" s="159" t="s">
        <v>282</v>
      </c>
      <c r="CN541" s="159" t="s">
        <v>282</v>
      </c>
      <c r="CO541" s="159" t="s">
        <v>282</v>
      </c>
      <c r="CP541" s="159" t="s">
        <v>282</v>
      </c>
      <c r="CQ541" s="159" t="s">
        <v>282</v>
      </c>
      <c r="CR541" s="159" t="s">
        <v>282</v>
      </c>
      <c r="CS541" s="159" t="s">
        <v>282</v>
      </c>
      <c r="CT541" s="159" t="s">
        <v>282</v>
      </c>
      <c r="CU541" s="159" t="s">
        <v>282</v>
      </c>
      <c r="CV541" s="159" t="s">
        <v>282</v>
      </c>
      <c r="CW541" s="159" t="s">
        <v>282</v>
      </c>
      <c r="CX541" s="159" t="s">
        <v>282</v>
      </c>
      <c r="CY541" s="159" t="s">
        <v>282</v>
      </c>
      <c r="CZ541" s="159" t="s">
        <v>282</v>
      </c>
      <c r="DA541" s="159" t="s">
        <v>282</v>
      </c>
      <c r="DB541" s="159" t="s">
        <v>282</v>
      </c>
      <c r="DC541" s="159" t="s">
        <v>282</v>
      </c>
      <c r="DD541" s="159" t="s">
        <v>282</v>
      </c>
      <c r="DE541" s="159" t="s">
        <v>282</v>
      </c>
      <c r="DF541" s="159" t="s">
        <v>282</v>
      </c>
      <c r="DG541" s="159" t="s">
        <v>282</v>
      </c>
      <c r="DH541" s="159" t="s">
        <v>282</v>
      </c>
      <c r="DI541" s="159" t="s">
        <v>282</v>
      </c>
      <c r="DJ541" s="159" t="s">
        <v>282</v>
      </c>
      <c r="DK541" s="159" t="s">
        <v>282</v>
      </c>
      <c r="DL541" s="159" t="s">
        <v>282</v>
      </c>
      <c r="DM541" s="159" t="s">
        <v>282</v>
      </c>
      <c r="DN541" s="159" t="s">
        <v>282</v>
      </c>
      <c r="DO541" s="159" t="s">
        <v>282</v>
      </c>
      <c r="DP541" s="159" t="s">
        <v>282</v>
      </c>
      <c r="DQ541" s="159" t="s">
        <v>282</v>
      </c>
      <c r="DR541" s="159" t="s">
        <v>282</v>
      </c>
      <c r="DS541" s="159" t="s">
        <v>282</v>
      </c>
      <c r="DT541" s="159" t="s">
        <v>282</v>
      </c>
      <c r="DU541" s="159" t="s">
        <v>282</v>
      </c>
      <c r="DV541" s="159" t="s">
        <v>282</v>
      </c>
      <c r="DW541" s="159" t="s">
        <v>282</v>
      </c>
      <c r="DX541" s="159" t="s">
        <v>282</v>
      </c>
      <c r="DY541" s="159" t="s">
        <v>282</v>
      </c>
      <c r="DZ541" s="159" t="s">
        <v>282</v>
      </c>
      <c r="EA541" s="159" t="s">
        <v>282</v>
      </c>
      <c r="EB541" s="159" t="s">
        <v>282</v>
      </c>
      <c r="EC541" s="159" t="s">
        <v>282</v>
      </c>
      <c r="ED541" s="159" t="s">
        <v>282</v>
      </c>
      <c r="EE541" s="159" t="s">
        <v>282</v>
      </c>
      <c r="EF541" s="159" t="s">
        <v>282</v>
      </c>
      <c r="EG541" s="159" t="s">
        <v>282</v>
      </c>
      <c r="EH541" s="159" t="s">
        <v>282</v>
      </c>
      <c r="EI541" s="159" t="s">
        <v>282</v>
      </c>
      <c r="EJ541" s="159" t="s">
        <v>282</v>
      </c>
      <c r="EK541" s="159" t="s">
        <v>282</v>
      </c>
      <c r="EL541" s="159" t="s">
        <v>282</v>
      </c>
      <c r="EM541" s="159" t="s">
        <v>282</v>
      </c>
      <c r="EN541" s="159" t="s">
        <v>282</v>
      </c>
      <c r="EO541" s="159" t="s">
        <v>282</v>
      </c>
      <c r="EP541" s="159" t="s">
        <v>282</v>
      </c>
      <c r="EQ541" s="159" t="s">
        <v>282</v>
      </c>
      <c r="ER541" s="159" t="s">
        <v>282</v>
      </c>
      <c r="ES541" s="159" t="s">
        <v>282</v>
      </c>
      <c r="ET541" s="159" t="s">
        <v>282</v>
      </c>
      <c r="EU541" s="159" t="s">
        <v>282</v>
      </c>
      <c r="EV541" s="159" t="s">
        <v>282</v>
      </c>
      <c r="EW541" s="159" t="s">
        <v>282</v>
      </c>
      <c r="EX541" s="159" t="s">
        <v>282</v>
      </c>
      <c r="EY541" s="159" t="s">
        <v>282</v>
      </c>
      <c r="EZ541" s="159" t="s">
        <v>282</v>
      </c>
      <c r="FA541" s="159" t="s">
        <v>282</v>
      </c>
      <c r="FB541" s="159" t="s">
        <v>282</v>
      </c>
      <c r="FC541" s="159" t="s">
        <v>282</v>
      </c>
      <c r="FD541" s="159" t="s">
        <v>282</v>
      </c>
      <c r="FE541" s="159" t="s">
        <v>282</v>
      </c>
      <c r="FF541" s="159" t="s">
        <v>282</v>
      </c>
      <c r="FG541" s="159" t="s">
        <v>282</v>
      </c>
      <c r="FH541" s="159" t="s">
        <v>282</v>
      </c>
      <c r="FI541" s="159" t="s">
        <v>282</v>
      </c>
      <c r="FJ541" s="159" t="s">
        <v>282</v>
      </c>
      <c r="FK541" s="159" t="s">
        <v>282</v>
      </c>
      <c r="FL541" s="159" t="s">
        <v>282</v>
      </c>
      <c r="FM541" s="159" t="s">
        <v>282</v>
      </c>
      <c r="FN541" s="159" t="s">
        <v>282</v>
      </c>
      <c r="FO541" s="159" t="s">
        <v>282</v>
      </c>
      <c r="FP541" s="159" t="s">
        <v>282</v>
      </c>
      <c r="FQ541" s="159" t="s">
        <v>282</v>
      </c>
      <c r="FR541" s="159" t="s">
        <v>282</v>
      </c>
      <c r="FS541" s="159" t="s">
        <v>282</v>
      </c>
      <c r="FT541" s="159" t="s">
        <v>282</v>
      </c>
    </row>
    <row r="542" spans="1:176" x14ac:dyDescent="0.25">
      <c r="A542" s="212" t="s">
        <v>3745</v>
      </c>
      <c r="B542" s="159" t="s">
        <v>14806</v>
      </c>
      <c r="C542" s="66" t="str">
        <f>IF(ISNUMBER(Severity!H543)=FALSE,Severity!F543,IF(Severity!H543&gt;=0.5,"YES","NO"))</f>
        <v>YES</v>
      </c>
      <c r="D542" s="66" t="str">
        <f>IF(ISNUMBER(Severity!I543)=FALSE,Severity!G543,IF(Severity!I543&gt;0.5,"YES","NO"))</f>
        <v>NO</v>
      </c>
      <c r="E542" s="159">
        <v>4</v>
      </c>
      <c r="F542" s="159">
        <v>2</v>
      </c>
      <c r="G542" s="159" t="s">
        <v>270</v>
      </c>
      <c r="H542" s="159" t="s">
        <v>10507</v>
      </c>
      <c r="I542" s="66" t="s">
        <v>282</v>
      </c>
      <c r="J542" s="159" t="s">
        <v>282</v>
      </c>
      <c r="K542" s="159" t="s">
        <v>299</v>
      </c>
      <c r="L542" s="159">
        <v>17</v>
      </c>
      <c r="M542" s="159">
        <v>9</v>
      </c>
      <c r="N542" s="159">
        <v>9</v>
      </c>
      <c r="O542" s="159" t="s">
        <v>282</v>
      </c>
      <c r="P542" s="159" t="s">
        <v>282</v>
      </c>
      <c r="Q542" s="159" t="s">
        <v>282</v>
      </c>
      <c r="R542" s="159" t="s">
        <v>282</v>
      </c>
      <c r="S542" s="159" t="s">
        <v>299</v>
      </c>
      <c r="T542" s="159">
        <v>17</v>
      </c>
      <c r="U542" s="159" t="s">
        <v>282</v>
      </c>
      <c r="V542" s="159" t="s">
        <v>282</v>
      </c>
      <c r="W542" s="159" t="s">
        <v>282</v>
      </c>
      <c r="X542" s="159">
        <v>27.6</v>
      </c>
      <c r="Y542" s="159">
        <v>5.9</v>
      </c>
      <c r="Z542" s="159">
        <v>15</v>
      </c>
      <c r="AA542" s="159" t="s">
        <v>282</v>
      </c>
      <c r="AB542" s="159" t="s">
        <v>282</v>
      </c>
      <c r="AC542" s="159" t="s">
        <v>282</v>
      </c>
      <c r="AD542" s="159" t="s">
        <v>282</v>
      </c>
      <c r="AE542" s="159" t="s">
        <v>282</v>
      </c>
      <c r="AF542" s="159" t="s">
        <v>282</v>
      </c>
      <c r="AG542" s="159" t="s">
        <v>282</v>
      </c>
      <c r="AH542" s="159" t="s">
        <v>282</v>
      </c>
      <c r="AI542" s="159" t="s">
        <v>282</v>
      </c>
      <c r="AJ542" s="159" t="s">
        <v>282</v>
      </c>
      <c r="AK542" s="159" t="s">
        <v>282</v>
      </c>
      <c r="AL542" s="159" t="s">
        <v>282</v>
      </c>
      <c r="AM542" s="159" t="s">
        <v>282</v>
      </c>
      <c r="AN542" s="159">
        <v>15</v>
      </c>
      <c r="AO542" s="159" t="s">
        <v>263</v>
      </c>
      <c r="AP542" s="159" t="s">
        <v>10507</v>
      </c>
      <c r="AQ542" s="159" t="s">
        <v>282</v>
      </c>
      <c r="AR542" s="159" t="s">
        <v>282</v>
      </c>
      <c r="AS542" s="159" t="s">
        <v>299</v>
      </c>
      <c r="AT542" s="159">
        <v>17</v>
      </c>
      <c r="AU542" s="159">
        <v>12</v>
      </c>
      <c r="AV542" s="159">
        <v>9</v>
      </c>
      <c r="AW542" s="159" t="s">
        <v>282</v>
      </c>
      <c r="AX542" s="159" t="s">
        <v>282</v>
      </c>
      <c r="AY542" s="159" t="s">
        <v>282</v>
      </c>
      <c r="AZ542" s="159" t="s">
        <v>282</v>
      </c>
      <c r="BA542" s="159" t="s">
        <v>299</v>
      </c>
      <c r="BB542" s="159">
        <v>17</v>
      </c>
      <c r="BC542" s="159" t="s">
        <v>282</v>
      </c>
      <c r="BD542" s="159" t="s">
        <v>282</v>
      </c>
      <c r="BE542" s="159" t="s">
        <v>282</v>
      </c>
      <c r="BF542" s="159">
        <v>27.2</v>
      </c>
      <c r="BG542" s="159">
        <v>5.9</v>
      </c>
      <c r="BH542" s="159">
        <v>17</v>
      </c>
      <c r="BI542" s="159" t="s">
        <v>282</v>
      </c>
      <c r="BJ542" s="159" t="s">
        <v>282</v>
      </c>
      <c r="BK542" s="159" t="s">
        <v>282</v>
      </c>
      <c r="BL542" s="159" t="s">
        <v>282</v>
      </c>
      <c r="BM542" s="159" t="s">
        <v>282</v>
      </c>
      <c r="BN542" s="159" t="s">
        <v>282</v>
      </c>
      <c r="BO542" s="159" t="s">
        <v>282</v>
      </c>
      <c r="BP542" s="159" t="s">
        <v>282</v>
      </c>
      <c r="BQ542" s="159" t="s">
        <v>282</v>
      </c>
      <c r="BR542" s="159" t="s">
        <v>282</v>
      </c>
      <c r="BS542" s="159" t="s">
        <v>282</v>
      </c>
      <c r="BT542" s="159" t="s">
        <v>282</v>
      </c>
      <c r="BU542" s="159" t="s">
        <v>282</v>
      </c>
      <c r="BV542" s="159">
        <v>17</v>
      </c>
      <c r="BW542" s="159" t="s">
        <v>282</v>
      </c>
      <c r="BX542" s="159" t="s">
        <v>282</v>
      </c>
      <c r="BY542" s="159" t="s">
        <v>282</v>
      </c>
      <c r="BZ542" s="159" t="s">
        <v>282</v>
      </c>
      <c r="CA542" s="159" t="s">
        <v>282</v>
      </c>
      <c r="CB542" s="159" t="s">
        <v>282</v>
      </c>
      <c r="CC542" s="159" t="s">
        <v>282</v>
      </c>
      <c r="CD542" s="159" t="s">
        <v>282</v>
      </c>
      <c r="CE542" s="159" t="s">
        <v>282</v>
      </c>
      <c r="CF542" s="159" t="s">
        <v>282</v>
      </c>
      <c r="CG542" s="159" t="s">
        <v>282</v>
      </c>
      <c r="CH542" s="159" t="s">
        <v>282</v>
      </c>
      <c r="CI542" s="159" t="s">
        <v>282</v>
      </c>
      <c r="CJ542" s="159" t="s">
        <v>282</v>
      </c>
      <c r="CK542" s="159" t="s">
        <v>282</v>
      </c>
      <c r="CL542" s="159" t="s">
        <v>282</v>
      </c>
      <c r="CM542" s="159" t="s">
        <v>282</v>
      </c>
      <c r="CN542" s="159" t="s">
        <v>282</v>
      </c>
      <c r="CO542" s="159" t="s">
        <v>282</v>
      </c>
      <c r="CP542" s="159" t="s">
        <v>282</v>
      </c>
      <c r="CQ542" s="159" t="s">
        <v>282</v>
      </c>
      <c r="CR542" s="159" t="s">
        <v>282</v>
      </c>
      <c r="CS542" s="159" t="s">
        <v>282</v>
      </c>
      <c r="CT542" s="159" t="s">
        <v>282</v>
      </c>
      <c r="CU542" s="159" t="s">
        <v>282</v>
      </c>
      <c r="CV542" s="159" t="s">
        <v>282</v>
      </c>
      <c r="CW542" s="159" t="s">
        <v>282</v>
      </c>
      <c r="CX542" s="159" t="s">
        <v>282</v>
      </c>
      <c r="CY542" s="159" t="s">
        <v>282</v>
      </c>
      <c r="CZ542" s="159" t="s">
        <v>282</v>
      </c>
      <c r="DA542" s="159" t="s">
        <v>282</v>
      </c>
      <c r="DB542" s="159" t="s">
        <v>282</v>
      </c>
      <c r="DC542" s="159" t="s">
        <v>282</v>
      </c>
      <c r="DD542" s="159" t="s">
        <v>282</v>
      </c>
      <c r="DE542" s="159" t="s">
        <v>282</v>
      </c>
      <c r="DF542" s="159" t="s">
        <v>282</v>
      </c>
      <c r="DG542" s="159" t="s">
        <v>282</v>
      </c>
      <c r="DH542" s="159" t="s">
        <v>282</v>
      </c>
      <c r="DI542" s="159" t="s">
        <v>282</v>
      </c>
      <c r="DJ542" s="159" t="s">
        <v>282</v>
      </c>
      <c r="DK542" s="159" t="s">
        <v>282</v>
      </c>
      <c r="DL542" s="159" t="s">
        <v>282</v>
      </c>
      <c r="DM542" s="159" t="s">
        <v>282</v>
      </c>
      <c r="DN542" s="159" t="s">
        <v>282</v>
      </c>
      <c r="DO542" s="159" t="s">
        <v>282</v>
      </c>
      <c r="DP542" s="159" t="s">
        <v>282</v>
      </c>
      <c r="DQ542" s="159" t="s">
        <v>282</v>
      </c>
      <c r="DR542" s="159" t="s">
        <v>282</v>
      </c>
      <c r="DS542" s="159" t="s">
        <v>282</v>
      </c>
      <c r="DT542" s="159" t="s">
        <v>282</v>
      </c>
      <c r="DU542" s="159" t="s">
        <v>282</v>
      </c>
      <c r="DV542" s="159" t="s">
        <v>282</v>
      </c>
      <c r="DW542" s="159" t="s">
        <v>282</v>
      </c>
      <c r="DX542" s="159" t="s">
        <v>282</v>
      </c>
      <c r="DY542" s="159" t="s">
        <v>282</v>
      </c>
      <c r="DZ542" s="159" t="s">
        <v>282</v>
      </c>
      <c r="EA542" s="159" t="s">
        <v>282</v>
      </c>
      <c r="EB542" s="159" t="s">
        <v>282</v>
      </c>
      <c r="EC542" s="159" t="s">
        <v>282</v>
      </c>
      <c r="ED542" s="159" t="s">
        <v>282</v>
      </c>
      <c r="EE542" s="159" t="s">
        <v>282</v>
      </c>
      <c r="EF542" s="159" t="s">
        <v>282</v>
      </c>
      <c r="EG542" s="159" t="s">
        <v>282</v>
      </c>
      <c r="EH542" s="159" t="s">
        <v>282</v>
      </c>
      <c r="EI542" s="159" t="s">
        <v>282</v>
      </c>
      <c r="EJ542" s="159" t="s">
        <v>282</v>
      </c>
      <c r="EK542" s="159" t="s">
        <v>282</v>
      </c>
      <c r="EL542" s="159" t="s">
        <v>282</v>
      </c>
      <c r="EM542" s="159" t="s">
        <v>282</v>
      </c>
      <c r="EN542" s="159" t="s">
        <v>282</v>
      </c>
      <c r="EO542" s="159" t="s">
        <v>282</v>
      </c>
      <c r="EP542" s="159" t="s">
        <v>282</v>
      </c>
      <c r="EQ542" s="159" t="s">
        <v>282</v>
      </c>
      <c r="ER542" s="159" t="s">
        <v>282</v>
      </c>
      <c r="ES542" s="159" t="s">
        <v>282</v>
      </c>
      <c r="ET542" s="159" t="s">
        <v>282</v>
      </c>
      <c r="EU542" s="159" t="s">
        <v>282</v>
      </c>
      <c r="EV542" s="159" t="s">
        <v>282</v>
      </c>
      <c r="EW542" s="159" t="s">
        <v>282</v>
      </c>
      <c r="EX542" s="159" t="s">
        <v>282</v>
      </c>
      <c r="EY542" s="159" t="s">
        <v>282</v>
      </c>
      <c r="EZ542" s="159" t="s">
        <v>282</v>
      </c>
      <c r="FA542" s="159" t="s">
        <v>282</v>
      </c>
      <c r="FB542" s="159" t="s">
        <v>282</v>
      </c>
      <c r="FC542" s="159" t="s">
        <v>282</v>
      </c>
      <c r="FD542" s="159" t="s">
        <v>282</v>
      </c>
      <c r="FE542" s="159" t="s">
        <v>282</v>
      </c>
      <c r="FF542" s="159" t="s">
        <v>282</v>
      </c>
      <c r="FG542" s="159" t="s">
        <v>282</v>
      </c>
      <c r="FH542" s="159" t="s">
        <v>282</v>
      </c>
      <c r="FI542" s="159" t="s">
        <v>282</v>
      </c>
      <c r="FJ542" s="159" t="s">
        <v>282</v>
      </c>
      <c r="FK542" s="159" t="s">
        <v>282</v>
      </c>
      <c r="FL542" s="159" t="s">
        <v>282</v>
      </c>
      <c r="FM542" s="159" t="s">
        <v>282</v>
      </c>
      <c r="FN542" s="159" t="s">
        <v>282</v>
      </c>
      <c r="FO542" s="159" t="s">
        <v>282</v>
      </c>
      <c r="FP542" s="159" t="s">
        <v>282</v>
      </c>
      <c r="FQ542" s="159" t="s">
        <v>282</v>
      </c>
      <c r="FR542" s="159" t="s">
        <v>282</v>
      </c>
      <c r="FS542" s="159" t="s">
        <v>282</v>
      </c>
      <c r="FT542" s="159" t="s">
        <v>282</v>
      </c>
    </row>
    <row r="543" spans="1:176" x14ac:dyDescent="0.25">
      <c r="A543" s="66" t="s">
        <v>627</v>
      </c>
      <c r="B543" s="159" t="s">
        <v>282</v>
      </c>
      <c r="C543" s="66" t="str">
        <f>IF(ISNUMBER(Severity!H544)=FALSE,Severity!F544,IF(Severity!H544&gt;=0.5,"YES","NO"))</f>
        <v>NO</v>
      </c>
      <c r="D543" s="66" t="str">
        <f>IF(ISNUMBER(Severity!I544)=FALSE,Severity!G544,IF(Severity!I544&gt;0.5,"YES","NO"))</f>
        <v>YES</v>
      </c>
      <c r="E543" s="159">
        <v>11</v>
      </c>
      <c r="F543" s="159">
        <v>2</v>
      </c>
      <c r="G543" s="212" t="s">
        <v>670</v>
      </c>
      <c r="H543" s="159" t="s">
        <v>183</v>
      </c>
      <c r="I543" s="66" t="s">
        <v>282</v>
      </c>
      <c r="J543" s="159">
        <v>3</v>
      </c>
      <c r="K543" s="159" t="s">
        <v>743</v>
      </c>
      <c r="L543" s="159">
        <v>21</v>
      </c>
      <c r="M543" s="159">
        <v>16</v>
      </c>
      <c r="N543" s="159">
        <v>10</v>
      </c>
      <c r="O543" s="159" t="s">
        <v>282</v>
      </c>
      <c r="P543" s="159" t="s">
        <v>282</v>
      </c>
      <c r="Q543" s="159" t="s">
        <v>282</v>
      </c>
      <c r="R543" s="159" t="s">
        <v>282</v>
      </c>
      <c r="S543" s="159" t="s">
        <v>743</v>
      </c>
      <c r="T543" s="159">
        <v>21</v>
      </c>
      <c r="U543" s="66">
        <v>19.7</v>
      </c>
      <c r="V543" s="66">
        <v>5.5</v>
      </c>
      <c r="W543" s="159">
        <v>36</v>
      </c>
      <c r="X543" s="159" t="s">
        <v>282</v>
      </c>
      <c r="Y543" s="159" t="s">
        <v>282</v>
      </c>
      <c r="Z543" s="159" t="s">
        <v>282</v>
      </c>
      <c r="AA543" s="66">
        <v>9.8000000000000007</v>
      </c>
      <c r="AB543" s="66">
        <v>6.5</v>
      </c>
      <c r="AC543" s="159">
        <v>36</v>
      </c>
      <c r="AD543" s="66" t="s">
        <v>282</v>
      </c>
      <c r="AE543" s="66" t="s">
        <v>282</v>
      </c>
      <c r="AF543" s="66" t="s">
        <v>282</v>
      </c>
      <c r="AG543" s="66" t="s">
        <v>282</v>
      </c>
      <c r="AH543" s="66" t="s">
        <v>282</v>
      </c>
      <c r="AI543" s="66" t="s">
        <v>282</v>
      </c>
      <c r="AJ543" s="66" t="s">
        <v>282</v>
      </c>
      <c r="AK543" s="66" t="s">
        <v>282</v>
      </c>
      <c r="AL543" s="66" t="s">
        <v>282</v>
      </c>
      <c r="AM543" s="159">
        <v>36</v>
      </c>
      <c r="AN543" s="159">
        <v>33</v>
      </c>
      <c r="AO543" s="159" t="s">
        <v>636</v>
      </c>
      <c r="AP543" s="159" t="s">
        <v>282</v>
      </c>
      <c r="AQ543" s="66" t="s">
        <v>282</v>
      </c>
      <c r="AR543" s="159">
        <v>2</v>
      </c>
      <c r="AS543" s="159" t="s">
        <v>743</v>
      </c>
      <c r="AT543" s="159">
        <v>21</v>
      </c>
      <c r="AU543" s="159">
        <v>5</v>
      </c>
      <c r="AV543" s="159">
        <v>10</v>
      </c>
      <c r="AW543" s="159" t="s">
        <v>282</v>
      </c>
      <c r="AX543" s="159" t="s">
        <v>282</v>
      </c>
      <c r="AY543" s="159" t="s">
        <v>282</v>
      </c>
      <c r="AZ543" s="159" t="s">
        <v>282</v>
      </c>
      <c r="BA543" s="159" t="s">
        <v>743</v>
      </c>
      <c r="BB543" s="159">
        <v>21</v>
      </c>
      <c r="BC543" s="66">
        <v>21.3</v>
      </c>
      <c r="BD543" s="66">
        <v>5.3</v>
      </c>
      <c r="BE543" s="159">
        <v>18</v>
      </c>
      <c r="BF543" s="159" t="s">
        <v>282</v>
      </c>
      <c r="BG543" s="159" t="s">
        <v>282</v>
      </c>
      <c r="BH543" s="159" t="s">
        <v>282</v>
      </c>
      <c r="BI543" s="66">
        <v>15.6</v>
      </c>
      <c r="BJ543" s="66">
        <v>7.6</v>
      </c>
      <c r="BK543" s="159">
        <v>18</v>
      </c>
      <c r="BL543" s="66" t="s">
        <v>282</v>
      </c>
      <c r="BM543" s="66" t="s">
        <v>282</v>
      </c>
      <c r="BN543" s="66" t="s">
        <v>282</v>
      </c>
      <c r="BO543" s="66" t="s">
        <v>282</v>
      </c>
      <c r="BP543" s="66" t="s">
        <v>282</v>
      </c>
      <c r="BQ543" s="66" t="s">
        <v>282</v>
      </c>
      <c r="BR543" s="66" t="s">
        <v>282</v>
      </c>
      <c r="BS543" s="66" t="s">
        <v>282</v>
      </c>
      <c r="BT543" s="66" t="s">
        <v>282</v>
      </c>
      <c r="BU543" s="159">
        <v>18</v>
      </c>
      <c r="BV543" s="159">
        <v>16</v>
      </c>
      <c r="BW543" s="159" t="s">
        <v>282</v>
      </c>
      <c r="BX543" s="159" t="s">
        <v>282</v>
      </c>
      <c r="BY543" s="159" t="s">
        <v>282</v>
      </c>
      <c r="BZ543" s="159" t="s">
        <v>282</v>
      </c>
      <c r="CA543" s="159" t="s">
        <v>282</v>
      </c>
      <c r="CB543" s="159" t="s">
        <v>282</v>
      </c>
      <c r="CC543" s="159" t="s">
        <v>282</v>
      </c>
      <c r="CD543" s="159" t="s">
        <v>282</v>
      </c>
      <c r="CE543" s="159" t="s">
        <v>282</v>
      </c>
      <c r="CF543" s="159" t="s">
        <v>282</v>
      </c>
      <c r="CG543" s="159" t="s">
        <v>282</v>
      </c>
      <c r="CH543" s="159" t="s">
        <v>282</v>
      </c>
      <c r="CI543" s="159" t="s">
        <v>282</v>
      </c>
      <c r="CJ543" s="159" t="s">
        <v>282</v>
      </c>
      <c r="CK543" s="159" t="s">
        <v>282</v>
      </c>
      <c r="CL543" s="159" t="s">
        <v>282</v>
      </c>
      <c r="CM543" s="159" t="s">
        <v>282</v>
      </c>
      <c r="CN543" s="159" t="s">
        <v>282</v>
      </c>
      <c r="CO543" s="159" t="s">
        <v>282</v>
      </c>
      <c r="CP543" s="159" t="s">
        <v>282</v>
      </c>
      <c r="CQ543" s="159" t="s">
        <v>282</v>
      </c>
      <c r="CR543" s="159" t="s">
        <v>282</v>
      </c>
      <c r="CS543" s="159" t="s">
        <v>282</v>
      </c>
      <c r="CT543" s="159" t="s">
        <v>282</v>
      </c>
      <c r="CU543" s="159" t="s">
        <v>282</v>
      </c>
      <c r="CV543" s="159" t="s">
        <v>282</v>
      </c>
      <c r="CW543" s="159" t="s">
        <v>282</v>
      </c>
      <c r="CX543" s="159" t="s">
        <v>282</v>
      </c>
      <c r="CY543" s="159" t="s">
        <v>282</v>
      </c>
      <c r="CZ543" s="159" t="s">
        <v>282</v>
      </c>
      <c r="DA543" s="159" t="s">
        <v>282</v>
      </c>
      <c r="DB543" s="159" t="s">
        <v>282</v>
      </c>
      <c r="DC543" s="159" t="s">
        <v>282</v>
      </c>
      <c r="DD543" s="159" t="s">
        <v>282</v>
      </c>
      <c r="DE543" s="159" t="s">
        <v>282</v>
      </c>
      <c r="DF543" s="159" t="s">
        <v>282</v>
      </c>
      <c r="DG543" s="159" t="s">
        <v>282</v>
      </c>
      <c r="DH543" s="159" t="s">
        <v>282</v>
      </c>
      <c r="DI543" s="159" t="s">
        <v>282</v>
      </c>
      <c r="DJ543" s="159" t="s">
        <v>282</v>
      </c>
      <c r="DK543" s="159" t="s">
        <v>282</v>
      </c>
      <c r="DL543" s="159" t="s">
        <v>282</v>
      </c>
      <c r="DM543" s="159" t="s">
        <v>282</v>
      </c>
      <c r="DN543" s="159" t="s">
        <v>282</v>
      </c>
      <c r="DO543" s="159" t="s">
        <v>282</v>
      </c>
      <c r="DP543" s="159" t="s">
        <v>282</v>
      </c>
      <c r="DQ543" s="159" t="s">
        <v>282</v>
      </c>
      <c r="DR543" s="159" t="s">
        <v>282</v>
      </c>
      <c r="DS543" s="159" t="s">
        <v>282</v>
      </c>
      <c r="DT543" s="159" t="s">
        <v>282</v>
      </c>
      <c r="DU543" s="159" t="s">
        <v>282</v>
      </c>
      <c r="DV543" s="159" t="s">
        <v>282</v>
      </c>
      <c r="DW543" s="159" t="s">
        <v>282</v>
      </c>
      <c r="DX543" s="159" t="s">
        <v>282</v>
      </c>
      <c r="DY543" s="159" t="s">
        <v>282</v>
      </c>
      <c r="DZ543" s="159" t="s">
        <v>282</v>
      </c>
      <c r="EA543" s="159" t="s">
        <v>282</v>
      </c>
      <c r="EB543" s="159" t="s">
        <v>282</v>
      </c>
      <c r="EC543" s="159" t="s">
        <v>282</v>
      </c>
      <c r="ED543" s="159" t="s">
        <v>282</v>
      </c>
      <c r="EE543" s="159" t="s">
        <v>282</v>
      </c>
      <c r="EF543" s="159" t="s">
        <v>282</v>
      </c>
      <c r="EG543" s="159" t="s">
        <v>282</v>
      </c>
      <c r="EH543" s="159" t="s">
        <v>282</v>
      </c>
      <c r="EI543" s="159" t="s">
        <v>282</v>
      </c>
      <c r="EJ543" s="159" t="s">
        <v>282</v>
      </c>
      <c r="EK543" s="159" t="s">
        <v>282</v>
      </c>
      <c r="EL543" s="159" t="s">
        <v>282</v>
      </c>
      <c r="EM543" s="159" t="s">
        <v>282</v>
      </c>
      <c r="EN543" s="159" t="s">
        <v>282</v>
      </c>
      <c r="EO543" s="159" t="s">
        <v>282</v>
      </c>
      <c r="EP543" s="159" t="s">
        <v>282</v>
      </c>
      <c r="EQ543" s="159" t="s">
        <v>282</v>
      </c>
      <c r="ER543" s="159" t="s">
        <v>282</v>
      </c>
      <c r="ES543" s="159" t="s">
        <v>282</v>
      </c>
      <c r="ET543" s="159" t="s">
        <v>282</v>
      </c>
      <c r="EU543" s="159" t="s">
        <v>282</v>
      </c>
      <c r="EV543" s="159" t="s">
        <v>282</v>
      </c>
      <c r="EW543" s="159" t="s">
        <v>282</v>
      </c>
      <c r="EX543" s="159" t="s">
        <v>282</v>
      </c>
      <c r="EY543" s="159" t="s">
        <v>282</v>
      </c>
      <c r="EZ543" s="159" t="s">
        <v>282</v>
      </c>
      <c r="FA543" s="159" t="s">
        <v>282</v>
      </c>
      <c r="FB543" s="159" t="s">
        <v>282</v>
      </c>
      <c r="FC543" s="159" t="s">
        <v>282</v>
      </c>
      <c r="FD543" s="159" t="s">
        <v>282</v>
      </c>
      <c r="FE543" s="159" t="s">
        <v>282</v>
      </c>
      <c r="FF543" s="159" t="s">
        <v>282</v>
      </c>
      <c r="FG543" s="159" t="s">
        <v>282</v>
      </c>
      <c r="FH543" s="159" t="s">
        <v>282</v>
      </c>
      <c r="FI543" s="159" t="s">
        <v>282</v>
      </c>
      <c r="FJ543" s="159" t="s">
        <v>282</v>
      </c>
      <c r="FK543" s="159" t="s">
        <v>282</v>
      </c>
      <c r="FL543" s="159" t="s">
        <v>282</v>
      </c>
      <c r="FM543" s="159" t="s">
        <v>282</v>
      </c>
      <c r="FN543" s="159" t="s">
        <v>282</v>
      </c>
      <c r="FO543" s="159" t="s">
        <v>282</v>
      </c>
      <c r="FP543" s="159" t="s">
        <v>282</v>
      </c>
      <c r="FQ543" s="159" t="s">
        <v>282</v>
      </c>
      <c r="FR543" s="159" t="s">
        <v>282</v>
      </c>
      <c r="FS543" s="159" t="s">
        <v>282</v>
      </c>
      <c r="FT543" s="159" t="s">
        <v>282</v>
      </c>
    </row>
    <row r="544" spans="1:176" x14ac:dyDescent="0.25">
      <c r="A544" s="66" t="s">
        <v>17013</v>
      </c>
      <c r="B544" s="159" t="s">
        <v>11531</v>
      </c>
      <c r="C544" s="66" t="str">
        <f>IF(ISNUMBER(Severity!H545)=FALSE,Severity!F545,IF(Severity!H545&gt;=0.5,"YES","NO"))</f>
        <v>YES</v>
      </c>
      <c r="D544" s="66" t="str">
        <f>IF(ISNUMBER(Severity!I545)=FALSE,Severity!G545,IF(Severity!I545&gt;0.5,"YES","NO"))</f>
        <v>NO</v>
      </c>
      <c r="E544" s="159" t="s">
        <v>282</v>
      </c>
      <c r="F544" s="159">
        <v>3</v>
      </c>
      <c r="G544" s="212" t="s">
        <v>770</v>
      </c>
      <c r="H544" s="159" t="s">
        <v>182</v>
      </c>
      <c r="I544" s="159" t="s">
        <v>282</v>
      </c>
      <c r="J544" s="159" t="s">
        <v>282</v>
      </c>
      <c r="K544" s="159" t="s">
        <v>282</v>
      </c>
      <c r="L544" s="159" t="s">
        <v>282</v>
      </c>
      <c r="M544" s="159" t="s">
        <v>282</v>
      </c>
      <c r="N544" s="159" t="s">
        <v>282</v>
      </c>
      <c r="O544" s="159" t="s">
        <v>282</v>
      </c>
      <c r="P544" s="159" t="s">
        <v>282</v>
      </c>
      <c r="Q544" s="159" t="s">
        <v>282</v>
      </c>
      <c r="R544" s="159" t="s">
        <v>282</v>
      </c>
      <c r="S544" s="159" t="s">
        <v>743</v>
      </c>
      <c r="T544" s="159">
        <v>21</v>
      </c>
      <c r="U544" s="159">
        <v>33.799999999999997</v>
      </c>
      <c r="V544" s="66">
        <v>1.62</v>
      </c>
      <c r="W544" s="159">
        <v>10</v>
      </c>
      <c r="X544" s="159" t="s">
        <v>282</v>
      </c>
      <c r="Y544" s="159" t="s">
        <v>282</v>
      </c>
      <c r="Z544" s="159" t="s">
        <v>282</v>
      </c>
      <c r="AA544" s="159">
        <v>17.5</v>
      </c>
      <c r="AB544" s="159">
        <v>3.03</v>
      </c>
      <c r="AC544" s="159">
        <v>10</v>
      </c>
      <c r="AD544" s="159" t="s">
        <v>282</v>
      </c>
      <c r="AE544" s="159" t="s">
        <v>282</v>
      </c>
      <c r="AF544" s="159" t="s">
        <v>282</v>
      </c>
      <c r="AG544" s="159" t="s">
        <v>282</v>
      </c>
      <c r="AH544" s="159" t="s">
        <v>282</v>
      </c>
      <c r="AI544" s="159" t="s">
        <v>282</v>
      </c>
      <c r="AJ544" s="159" t="s">
        <v>282</v>
      </c>
      <c r="AK544" s="159" t="s">
        <v>282</v>
      </c>
      <c r="AL544" s="159" t="s">
        <v>282</v>
      </c>
      <c r="AM544" s="159">
        <v>10</v>
      </c>
      <c r="AN544" s="159" t="s">
        <v>282</v>
      </c>
      <c r="AO544" s="159" t="s">
        <v>17015</v>
      </c>
      <c r="AP544" s="159" t="s">
        <v>183</v>
      </c>
      <c r="AQ544" s="159" t="s">
        <v>282</v>
      </c>
      <c r="AR544" s="159" t="s">
        <v>282</v>
      </c>
      <c r="AS544" s="159" t="s">
        <v>282</v>
      </c>
      <c r="AT544" s="159" t="s">
        <v>282</v>
      </c>
      <c r="AU544" s="159" t="s">
        <v>282</v>
      </c>
      <c r="AV544" s="159" t="s">
        <v>282</v>
      </c>
      <c r="AW544" s="159" t="s">
        <v>282</v>
      </c>
      <c r="AX544" s="159" t="s">
        <v>282</v>
      </c>
      <c r="AY544" s="159" t="s">
        <v>282</v>
      </c>
      <c r="AZ544" s="159" t="s">
        <v>282</v>
      </c>
      <c r="BA544" s="159" t="s">
        <v>743</v>
      </c>
      <c r="BB544" s="159">
        <v>10</v>
      </c>
      <c r="BC544" s="159">
        <v>32.4</v>
      </c>
      <c r="BD544" s="66">
        <v>2.8</v>
      </c>
      <c r="BE544" s="159">
        <v>10</v>
      </c>
      <c r="BF544" s="159" t="s">
        <v>282</v>
      </c>
      <c r="BG544" s="159" t="s">
        <v>282</v>
      </c>
      <c r="BH544" s="159" t="s">
        <v>282</v>
      </c>
      <c r="BI544" s="159">
        <v>14.7</v>
      </c>
      <c r="BJ544" s="159">
        <v>1.77</v>
      </c>
      <c r="BK544" s="159">
        <v>10</v>
      </c>
      <c r="BL544" s="159" t="s">
        <v>282</v>
      </c>
      <c r="BM544" s="159" t="s">
        <v>282</v>
      </c>
      <c r="BN544" s="159" t="s">
        <v>282</v>
      </c>
      <c r="BO544" s="159" t="s">
        <v>282</v>
      </c>
      <c r="BP544" s="159" t="s">
        <v>282</v>
      </c>
      <c r="BQ544" s="159" t="s">
        <v>282</v>
      </c>
      <c r="BR544" s="159" t="s">
        <v>282</v>
      </c>
      <c r="BS544" s="159" t="s">
        <v>282</v>
      </c>
      <c r="BT544" s="159" t="s">
        <v>282</v>
      </c>
      <c r="BU544" s="159">
        <v>10</v>
      </c>
      <c r="BV544" s="159" t="s">
        <v>282</v>
      </c>
      <c r="BW544" s="159" t="s">
        <v>636</v>
      </c>
      <c r="BX544" s="159" t="s">
        <v>282</v>
      </c>
      <c r="BY544" s="159" t="s">
        <v>282</v>
      </c>
      <c r="BZ544" s="159" t="s">
        <v>282</v>
      </c>
      <c r="CA544" s="159" t="s">
        <v>282</v>
      </c>
      <c r="CB544" s="159" t="s">
        <v>282</v>
      </c>
      <c r="CC544" s="159" t="s">
        <v>282</v>
      </c>
      <c r="CD544" s="159" t="s">
        <v>282</v>
      </c>
      <c r="CE544" s="159" t="s">
        <v>282</v>
      </c>
      <c r="CF544" s="159" t="s">
        <v>282</v>
      </c>
      <c r="CG544" s="159" t="s">
        <v>282</v>
      </c>
      <c r="CH544" s="159" t="s">
        <v>282</v>
      </c>
      <c r="CI544" s="159" t="s">
        <v>743</v>
      </c>
      <c r="CJ544" s="159">
        <v>21</v>
      </c>
      <c r="CK544" s="159">
        <v>33.700000000000003</v>
      </c>
      <c r="CL544" s="159">
        <v>3.06</v>
      </c>
      <c r="CM544" s="159">
        <v>10</v>
      </c>
      <c r="CN544" s="159" t="s">
        <v>282</v>
      </c>
      <c r="CO544" s="159" t="s">
        <v>282</v>
      </c>
      <c r="CP544" s="159" t="s">
        <v>282</v>
      </c>
      <c r="CQ544" s="159">
        <v>29.3</v>
      </c>
      <c r="CR544" s="159">
        <v>4.0599999999999996</v>
      </c>
      <c r="CS544" s="159">
        <v>10</v>
      </c>
      <c r="CT544" s="159" t="s">
        <v>282</v>
      </c>
      <c r="CU544" s="159" t="s">
        <v>282</v>
      </c>
      <c r="CV544" s="159" t="s">
        <v>282</v>
      </c>
      <c r="CW544" s="159" t="s">
        <v>282</v>
      </c>
      <c r="CX544" s="159" t="s">
        <v>282</v>
      </c>
      <c r="CY544" s="159" t="s">
        <v>282</v>
      </c>
      <c r="CZ544" s="159" t="s">
        <v>282</v>
      </c>
      <c r="DA544" s="159" t="s">
        <v>282</v>
      </c>
      <c r="DB544" s="159" t="s">
        <v>282</v>
      </c>
      <c r="DC544" s="159">
        <v>10</v>
      </c>
      <c r="DD544" s="159" t="s">
        <v>282</v>
      </c>
      <c r="DE544" s="159" t="s">
        <v>282</v>
      </c>
      <c r="DF544" s="159" t="s">
        <v>282</v>
      </c>
      <c r="DG544" s="159" t="s">
        <v>282</v>
      </c>
      <c r="DH544" s="159" t="s">
        <v>282</v>
      </c>
      <c r="DI544" s="159" t="s">
        <v>282</v>
      </c>
      <c r="DJ544" s="159" t="s">
        <v>282</v>
      </c>
      <c r="DK544" s="159" t="s">
        <v>282</v>
      </c>
      <c r="DL544" s="159" t="s">
        <v>282</v>
      </c>
      <c r="DM544" s="159" t="s">
        <v>282</v>
      </c>
      <c r="DN544" s="159" t="s">
        <v>282</v>
      </c>
      <c r="DO544" s="159" t="s">
        <v>282</v>
      </c>
      <c r="DP544" s="159" t="s">
        <v>282</v>
      </c>
      <c r="DQ544" s="159" t="s">
        <v>282</v>
      </c>
      <c r="DR544" s="159" t="s">
        <v>282</v>
      </c>
      <c r="DS544" s="159" t="s">
        <v>282</v>
      </c>
      <c r="DT544" s="159" t="s">
        <v>282</v>
      </c>
      <c r="DU544" s="159" t="s">
        <v>282</v>
      </c>
      <c r="DV544" s="159" t="s">
        <v>282</v>
      </c>
      <c r="DW544" s="159" t="s">
        <v>282</v>
      </c>
      <c r="DX544" s="159" t="s">
        <v>282</v>
      </c>
      <c r="DY544" s="159" t="s">
        <v>282</v>
      </c>
      <c r="DZ544" s="159" t="s">
        <v>282</v>
      </c>
      <c r="EA544" s="159" t="s">
        <v>282</v>
      </c>
      <c r="EB544" s="159" t="s">
        <v>282</v>
      </c>
      <c r="EC544" s="159" t="s">
        <v>282</v>
      </c>
      <c r="ED544" s="159" t="s">
        <v>282</v>
      </c>
      <c r="EE544" s="159" t="s">
        <v>282</v>
      </c>
      <c r="EF544" s="159" t="s">
        <v>282</v>
      </c>
      <c r="EG544" s="159" t="s">
        <v>282</v>
      </c>
      <c r="EH544" s="159" t="s">
        <v>282</v>
      </c>
      <c r="EI544" s="159" t="s">
        <v>282</v>
      </c>
      <c r="EJ544" s="159" t="s">
        <v>282</v>
      </c>
      <c r="EK544" s="159" t="s">
        <v>282</v>
      </c>
      <c r="EL544" s="159" t="s">
        <v>282</v>
      </c>
      <c r="EM544" s="159" t="s">
        <v>282</v>
      </c>
      <c r="EN544" s="159" t="s">
        <v>282</v>
      </c>
      <c r="EO544" s="159" t="s">
        <v>282</v>
      </c>
      <c r="EP544" s="159" t="s">
        <v>282</v>
      </c>
      <c r="EQ544" s="159" t="s">
        <v>282</v>
      </c>
      <c r="ER544" s="159" t="s">
        <v>282</v>
      </c>
      <c r="ES544" s="159" t="s">
        <v>282</v>
      </c>
      <c r="ET544" s="159" t="s">
        <v>282</v>
      </c>
      <c r="EU544" s="159" t="s">
        <v>282</v>
      </c>
      <c r="EV544" s="159" t="s">
        <v>282</v>
      </c>
      <c r="EW544" s="159" t="s">
        <v>282</v>
      </c>
      <c r="EX544" s="159" t="s">
        <v>282</v>
      </c>
      <c r="EY544" s="159" t="s">
        <v>282</v>
      </c>
      <c r="EZ544" s="159" t="s">
        <v>282</v>
      </c>
      <c r="FA544" s="159" t="s">
        <v>282</v>
      </c>
      <c r="FB544" s="159" t="s">
        <v>282</v>
      </c>
      <c r="FC544" s="159" t="s">
        <v>282</v>
      </c>
      <c r="FD544" s="159" t="s">
        <v>282</v>
      </c>
      <c r="FE544" s="159" t="s">
        <v>282</v>
      </c>
      <c r="FF544" s="159" t="s">
        <v>282</v>
      </c>
      <c r="FG544" s="159" t="s">
        <v>282</v>
      </c>
      <c r="FH544" s="159" t="s">
        <v>282</v>
      </c>
      <c r="FI544" s="159" t="s">
        <v>282</v>
      </c>
      <c r="FJ544" s="159" t="s">
        <v>282</v>
      </c>
      <c r="FK544" s="159" t="s">
        <v>282</v>
      </c>
      <c r="FL544" s="159" t="s">
        <v>282</v>
      </c>
      <c r="FM544" s="159" t="s">
        <v>282</v>
      </c>
      <c r="FN544" s="159" t="s">
        <v>282</v>
      </c>
      <c r="FO544" s="159" t="s">
        <v>282</v>
      </c>
      <c r="FP544" s="159" t="s">
        <v>282</v>
      </c>
      <c r="FQ544" s="159" t="s">
        <v>282</v>
      </c>
      <c r="FR544" s="159" t="s">
        <v>282</v>
      </c>
      <c r="FS544" s="159" t="s">
        <v>282</v>
      </c>
      <c r="FT544" s="159" t="s">
        <v>282</v>
      </c>
    </row>
    <row r="545" spans="1:176" x14ac:dyDescent="0.25">
      <c r="A545" s="66" t="s">
        <v>485</v>
      </c>
      <c r="B545" s="159" t="s">
        <v>12449</v>
      </c>
      <c r="C545" s="66" t="str">
        <f>IF(ISNUMBER(Severity!H546)=FALSE,Severity!F546,IF(Severity!H546&gt;=0.5,"YES","NO"))</f>
        <v>YES</v>
      </c>
      <c r="D545" s="66" t="str">
        <f>IF(ISNUMBER(Severity!I546)=FALSE,Severity!G546,IF(Severity!I546&gt;0.5,"YES","NO"))</f>
        <v>NO</v>
      </c>
      <c r="E545" s="159">
        <v>16</v>
      </c>
      <c r="F545" s="159">
        <v>2</v>
      </c>
      <c r="G545" s="66" t="s">
        <v>679</v>
      </c>
      <c r="H545" s="159" t="s">
        <v>183</v>
      </c>
      <c r="I545" s="159" t="s">
        <v>282</v>
      </c>
      <c r="J545" s="159">
        <v>5</v>
      </c>
      <c r="K545" s="159" t="s">
        <v>299</v>
      </c>
      <c r="L545" s="159">
        <v>17</v>
      </c>
      <c r="M545" s="159">
        <v>12</v>
      </c>
      <c r="N545" s="159">
        <v>7</v>
      </c>
      <c r="O545" s="159" t="s">
        <v>282</v>
      </c>
      <c r="P545" s="159" t="s">
        <v>282</v>
      </c>
      <c r="Q545" s="159" t="s">
        <v>282</v>
      </c>
      <c r="R545" s="159" t="s">
        <v>282</v>
      </c>
      <c r="S545" s="159" t="s">
        <v>299</v>
      </c>
      <c r="T545" s="159">
        <v>17</v>
      </c>
      <c r="U545" s="66">
        <v>18.3</v>
      </c>
      <c r="V545" s="66">
        <v>3.1</v>
      </c>
      <c r="W545" s="159">
        <v>26</v>
      </c>
      <c r="X545" s="159" t="s">
        <v>282</v>
      </c>
      <c r="Y545" s="159" t="s">
        <v>282</v>
      </c>
      <c r="Z545" s="159" t="s">
        <v>282</v>
      </c>
      <c r="AA545" s="159" t="s">
        <v>282</v>
      </c>
      <c r="AB545" s="159" t="s">
        <v>282</v>
      </c>
      <c r="AC545" s="159" t="s">
        <v>282</v>
      </c>
      <c r="AD545" s="159" t="s">
        <v>282</v>
      </c>
      <c r="AE545" s="159" t="s">
        <v>282</v>
      </c>
      <c r="AF545" s="159" t="s">
        <v>282</v>
      </c>
      <c r="AG545" s="66">
        <v>-11</v>
      </c>
      <c r="AH545" s="66">
        <v>6.44</v>
      </c>
      <c r="AI545" s="66">
        <v>26</v>
      </c>
      <c r="AJ545" s="159" t="s">
        <v>282</v>
      </c>
      <c r="AK545" s="159" t="s">
        <v>282</v>
      </c>
      <c r="AL545" s="159" t="s">
        <v>282</v>
      </c>
      <c r="AM545" s="159">
        <v>26</v>
      </c>
      <c r="AN545" s="159">
        <v>21</v>
      </c>
      <c r="AO545" s="159" t="s">
        <v>246</v>
      </c>
      <c r="AP545" s="159" t="s">
        <v>10507</v>
      </c>
      <c r="AQ545" s="66" t="s">
        <v>282</v>
      </c>
      <c r="AR545" s="159">
        <v>6</v>
      </c>
      <c r="AS545" s="159" t="s">
        <v>299</v>
      </c>
      <c r="AT545" s="159">
        <v>17</v>
      </c>
      <c r="AU545" s="159">
        <v>12</v>
      </c>
      <c r="AV545" s="159">
        <v>7</v>
      </c>
      <c r="AW545" s="159" t="s">
        <v>282</v>
      </c>
      <c r="AX545" s="159" t="s">
        <v>282</v>
      </c>
      <c r="AY545" s="159" t="s">
        <v>282</v>
      </c>
      <c r="AZ545" s="159" t="s">
        <v>282</v>
      </c>
      <c r="BA545" s="159" t="s">
        <v>299</v>
      </c>
      <c r="BB545" s="159">
        <v>17</v>
      </c>
      <c r="BC545" s="66">
        <v>18.899999999999999</v>
      </c>
      <c r="BD545" s="66">
        <v>3.4</v>
      </c>
      <c r="BE545" s="159">
        <v>25</v>
      </c>
      <c r="BF545" s="159" t="s">
        <v>282</v>
      </c>
      <c r="BG545" s="159" t="s">
        <v>282</v>
      </c>
      <c r="BH545" s="159" t="s">
        <v>282</v>
      </c>
      <c r="BI545" s="159" t="s">
        <v>282</v>
      </c>
      <c r="BJ545" s="159" t="s">
        <v>282</v>
      </c>
      <c r="BK545" s="159" t="s">
        <v>282</v>
      </c>
      <c r="BL545" s="159" t="s">
        <v>282</v>
      </c>
      <c r="BM545" s="159" t="s">
        <v>282</v>
      </c>
      <c r="BN545" s="159" t="s">
        <v>282</v>
      </c>
      <c r="BO545" s="66">
        <v>-11.2</v>
      </c>
      <c r="BP545" s="66">
        <v>4.5999999999999996</v>
      </c>
      <c r="BQ545" s="66">
        <v>25</v>
      </c>
      <c r="BR545" s="159" t="s">
        <v>282</v>
      </c>
      <c r="BS545" s="159" t="s">
        <v>282</v>
      </c>
      <c r="BT545" s="159" t="s">
        <v>282</v>
      </c>
      <c r="BU545" s="159">
        <v>25</v>
      </c>
      <c r="BV545" s="159">
        <v>19</v>
      </c>
      <c r="BW545" s="159" t="s">
        <v>282</v>
      </c>
      <c r="BX545" s="159" t="s">
        <v>282</v>
      </c>
      <c r="BY545" s="159" t="s">
        <v>282</v>
      </c>
      <c r="BZ545" s="159" t="s">
        <v>282</v>
      </c>
      <c r="CA545" s="159" t="s">
        <v>282</v>
      </c>
      <c r="CB545" s="159" t="s">
        <v>282</v>
      </c>
      <c r="CC545" s="159" t="s">
        <v>282</v>
      </c>
      <c r="CD545" s="159" t="s">
        <v>282</v>
      </c>
      <c r="CE545" s="159" t="s">
        <v>282</v>
      </c>
      <c r="CF545" s="159" t="s">
        <v>282</v>
      </c>
      <c r="CG545" s="159" t="s">
        <v>282</v>
      </c>
      <c r="CH545" s="159" t="s">
        <v>282</v>
      </c>
      <c r="CI545" s="159" t="s">
        <v>282</v>
      </c>
      <c r="CJ545" s="159" t="s">
        <v>282</v>
      </c>
      <c r="CK545" s="159" t="s">
        <v>282</v>
      </c>
      <c r="CL545" s="159" t="s">
        <v>282</v>
      </c>
      <c r="CM545" s="159" t="s">
        <v>282</v>
      </c>
      <c r="CN545" s="159" t="s">
        <v>282</v>
      </c>
      <c r="CO545" s="159" t="s">
        <v>282</v>
      </c>
      <c r="CP545" s="159" t="s">
        <v>282</v>
      </c>
      <c r="CQ545" s="159" t="s">
        <v>282</v>
      </c>
      <c r="CR545" s="159" t="s">
        <v>282</v>
      </c>
      <c r="CS545" s="159" t="s">
        <v>282</v>
      </c>
      <c r="CT545" s="159" t="s">
        <v>282</v>
      </c>
      <c r="CU545" s="159" t="s">
        <v>282</v>
      </c>
      <c r="CV545" s="159" t="s">
        <v>282</v>
      </c>
      <c r="CW545" s="159" t="s">
        <v>282</v>
      </c>
      <c r="CX545" s="159" t="s">
        <v>282</v>
      </c>
      <c r="CY545" s="159" t="s">
        <v>282</v>
      </c>
      <c r="CZ545" s="159" t="s">
        <v>282</v>
      </c>
      <c r="DA545" s="159" t="s">
        <v>282</v>
      </c>
      <c r="DB545" s="159" t="s">
        <v>282</v>
      </c>
      <c r="DC545" s="159" t="s">
        <v>282</v>
      </c>
      <c r="DD545" s="159" t="s">
        <v>282</v>
      </c>
      <c r="DE545" s="159" t="s">
        <v>282</v>
      </c>
      <c r="DF545" s="159" t="s">
        <v>282</v>
      </c>
      <c r="DG545" s="159" t="s">
        <v>282</v>
      </c>
      <c r="DH545" s="159" t="s">
        <v>282</v>
      </c>
      <c r="DI545" s="159" t="s">
        <v>282</v>
      </c>
      <c r="DJ545" s="159" t="s">
        <v>282</v>
      </c>
      <c r="DK545" s="159" t="s">
        <v>282</v>
      </c>
      <c r="DL545" s="159" t="s">
        <v>282</v>
      </c>
      <c r="DM545" s="159" t="s">
        <v>282</v>
      </c>
      <c r="DN545" s="159" t="s">
        <v>282</v>
      </c>
      <c r="DO545" s="159" t="s">
        <v>282</v>
      </c>
      <c r="DP545" s="159" t="s">
        <v>282</v>
      </c>
      <c r="DQ545" s="159" t="s">
        <v>282</v>
      </c>
      <c r="DR545" s="159" t="s">
        <v>282</v>
      </c>
      <c r="DS545" s="159" t="s">
        <v>282</v>
      </c>
      <c r="DT545" s="159" t="s">
        <v>282</v>
      </c>
      <c r="DU545" s="159" t="s">
        <v>282</v>
      </c>
      <c r="DV545" s="159" t="s">
        <v>282</v>
      </c>
      <c r="DW545" s="159" t="s">
        <v>282</v>
      </c>
      <c r="DX545" s="159" t="s">
        <v>282</v>
      </c>
      <c r="DY545" s="159" t="s">
        <v>282</v>
      </c>
      <c r="DZ545" s="159" t="s">
        <v>282</v>
      </c>
      <c r="EA545" s="159" t="s">
        <v>282</v>
      </c>
      <c r="EB545" s="159" t="s">
        <v>282</v>
      </c>
      <c r="EC545" s="159" t="s">
        <v>282</v>
      </c>
      <c r="ED545" s="159" t="s">
        <v>282</v>
      </c>
      <c r="EE545" s="159" t="s">
        <v>282</v>
      </c>
      <c r="EF545" s="159" t="s">
        <v>282</v>
      </c>
      <c r="EG545" s="159" t="s">
        <v>282</v>
      </c>
      <c r="EH545" s="159" t="s">
        <v>282</v>
      </c>
      <c r="EI545" s="159" t="s">
        <v>282</v>
      </c>
      <c r="EJ545" s="159" t="s">
        <v>282</v>
      </c>
      <c r="EK545" s="159" t="s">
        <v>282</v>
      </c>
      <c r="EL545" s="159" t="s">
        <v>282</v>
      </c>
      <c r="EM545" s="159" t="s">
        <v>282</v>
      </c>
      <c r="EN545" s="159" t="s">
        <v>282</v>
      </c>
      <c r="EO545" s="159" t="s">
        <v>282</v>
      </c>
      <c r="EP545" s="159" t="s">
        <v>282</v>
      </c>
      <c r="EQ545" s="159" t="s">
        <v>282</v>
      </c>
      <c r="ER545" s="159" t="s">
        <v>282</v>
      </c>
      <c r="ES545" s="159" t="s">
        <v>282</v>
      </c>
      <c r="ET545" s="159" t="s">
        <v>282</v>
      </c>
      <c r="EU545" s="159" t="s">
        <v>282</v>
      </c>
      <c r="EV545" s="159" t="s">
        <v>282</v>
      </c>
      <c r="EW545" s="159" t="s">
        <v>282</v>
      </c>
      <c r="EX545" s="159" t="s">
        <v>282</v>
      </c>
      <c r="EY545" s="159" t="s">
        <v>282</v>
      </c>
      <c r="EZ545" s="159" t="s">
        <v>282</v>
      </c>
      <c r="FA545" s="159" t="s">
        <v>282</v>
      </c>
      <c r="FB545" s="159" t="s">
        <v>282</v>
      </c>
      <c r="FC545" s="159" t="s">
        <v>282</v>
      </c>
      <c r="FD545" s="159" t="s">
        <v>282</v>
      </c>
      <c r="FE545" s="159" t="s">
        <v>282</v>
      </c>
      <c r="FF545" s="159" t="s">
        <v>282</v>
      </c>
      <c r="FG545" s="159" t="s">
        <v>282</v>
      </c>
      <c r="FH545" s="159" t="s">
        <v>282</v>
      </c>
      <c r="FI545" s="159" t="s">
        <v>282</v>
      </c>
      <c r="FJ545" s="159" t="s">
        <v>282</v>
      </c>
      <c r="FK545" s="159" t="s">
        <v>282</v>
      </c>
      <c r="FL545" s="159" t="s">
        <v>282</v>
      </c>
      <c r="FM545" s="159" t="s">
        <v>282</v>
      </c>
      <c r="FN545" s="159" t="s">
        <v>282</v>
      </c>
      <c r="FO545" s="159" t="s">
        <v>282</v>
      </c>
      <c r="FP545" s="159" t="s">
        <v>282</v>
      </c>
      <c r="FQ545" s="159" t="s">
        <v>282</v>
      </c>
      <c r="FR545" s="159" t="s">
        <v>282</v>
      </c>
      <c r="FS545" s="159" t="s">
        <v>282</v>
      </c>
      <c r="FT545" s="159" t="s">
        <v>282</v>
      </c>
    </row>
    <row r="546" spans="1:176" x14ac:dyDescent="0.25">
      <c r="A546" s="66" t="s">
        <v>8692</v>
      </c>
      <c r="B546" s="159" t="s">
        <v>282</v>
      </c>
      <c r="C546" s="66" t="str">
        <f>IF(ISNUMBER(Severity!H547)=FALSE,Severity!F547,IF(Severity!H547&gt;=0.5,"YES","NO"))</f>
        <v>YES</v>
      </c>
      <c r="D546" s="66" t="str">
        <f>IF(ISNUMBER(Severity!I547)=FALSE,Severity!G547,IF(Severity!I547&gt;0.5,"YES","NO"))</f>
        <v>NO</v>
      </c>
      <c r="E546" s="159">
        <v>12</v>
      </c>
      <c r="F546" s="159">
        <v>3</v>
      </c>
      <c r="G546" s="212" t="s">
        <v>10690</v>
      </c>
      <c r="H546" s="159" t="s">
        <v>183</v>
      </c>
      <c r="I546" s="159" t="s">
        <v>282</v>
      </c>
      <c r="J546" s="159">
        <v>8</v>
      </c>
      <c r="K546" s="159" t="s">
        <v>299</v>
      </c>
      <c r="L546" s="159">
        <v>17</v>
      </c>
      <c r="M546" s="159">
        <v>16</v>
      </c>
      <c r="N546" s="159">
        <v>7</v>
      </c>
      <c r="O546" s="159" t="s">
        <v>282</v>
      </c>
      <c r="P546" s="159" t="s">
        <v>282</v>
      </c>
      <c r="Q546" s="159" t="s">
        <v>282</v>
      </c>
      <c r="R546" s="159" t="s">
        <v>282</v>
      </c>
      <c r="S546" s="159" t="s">
        <v>299</v>
      </c>
      <c r="T546" s="159">
        <v>17</v>
      </c>
      <c r="U546" s="159">
        <v>18.7</v>
      </c>
      <c r="V546" s="159">
        <v>4</v>
      </c>
      <c r="W546" s="159">
        <v>46</v>
      </c>
      <c r="X546" s="159" t="s">
        <v>282</v>
      </c>
      <c r="Y546" s="159" t="s">
        <v>282</v>
      </c>
      <c r="Z546" s="159" t="s">
        <v>282</v>
      </c>
      <c r="AA546" s="159" t="s">
        <v>282</v>
      </c>
      <c r="AB546" s="159" t="s">
        <v>282</v>
      </c>
      <c r="AC546" s="159" t="s">
        <v>282</v>
      </c>
      <c r="AD546" s="159" t="s">
        <v>282</v>
      </c>
      <c r="AE546" s="159" t="s">
        <v>282</v>
      </c>
      <c r="AF546" s="159" t="s">
        <v>282</v>
      </c>
      <c r="AG546" s="159" t="s">
        <v>282</v>
      </c>
      <c r="AH546" s="159" t="s">
        <v>282</v>
      </c>
      <c r="AI546" s="159" t="s">
        <v>282</v>
      </c>
      <c r="AJ546" s="159">
        <v>-9.1</v>
      </c>
      <c r="AK546" s="159">
        <v>6.4</v>
      </c>
      <c r="AL546" s="159">
        <v>38</v>
      </c>
      <c r="AM546" s="159">
        <v>46</v>
      </c>
      <c r="AN546" s="159">
        <v>38</v>
      </c>
      <c r="AO546" s="159" t="s">
        <v>14945</v>
      </c>
      <c r="AP546" s="159" t="s">
        <v>182</v>
      </c>
      <c r="AQ546" s="159" t="s">
        <v>282</v>
      </c>
      <c r="AR546" s="159">
        <v>15</v>
      </c>
      <c r="AS546" s="159" t="s">
        <v>299</v>
      </c>
      <c r="AT546" s="159">
        <v>17</v>
      </c>
      <c r="AU546" s="159">
        <v>16</v>
      </c>
      <c r="AV546" s="159">
        <v>7</v>
      </c>
      <c r="AW546" s="159" t="s">
        <v>282</v>
      </c>
      <c r="AX546" s="159" t="s">
        <v>282</v>
      </c>
      <c r="AY546" s="159" t="s">
        <v>282</v>
      </c>
      <c r="AZ546" s="159" t="s">
        <v>282</v>
      </c>
      <c r="BA546" s="159" t="s">
        <v>299</v>
      </c>
      <c r="BB546" s="159">
        <v>17</v>
      </c>
      <c r="BC546" s="159">
        <v>19.3</v>
      </c>
      <c r="BD546" s="159">
        <v>3.8</v>
      </c>
      <c r="BE546" s="159">
        <v>42</v>
      </c>
      <c r="BF546" s="159" t="s">
        <v>282</v>
      </c>
      <c r="BG546" s="159" t="s">
        <v>282</v>
      </c>
      <c r="BH546" s="159" t="s">
        <v>282</v>
      </c>
      <c r="BI546" s="159" t="s">
        <v>282</v>
      </c>
      <c r="BJ546" s="159" t="s">
        <v>282</v>
      </c>
      <c r="BK546" s="159" t="s">
        <v>282</v>
      </c>
      <c r="BL546" s="159" t="s">
        <v>282</v>
      </c>
      <c r="BM546" s="159" t="s">
        <v>282</v>
      </c>
      <c r="BN546" s="159" t="s">
        <v>282</v>
      </c>
      <c r="BO546" s="159" t="s">
        <v>282</v>
      </c>
      <c r="BP546" s="159" t="s">
        <v>282</v>
      </c>
      <c r="BQ546" s="159" t="s">
        <v>282</v>
      </c>
      <c r="BR546" s="159">
        <v>-8.3000000000000007</v>
      </c>
      <c r="BS546" s="159">
        <v>6.3</v>
      </c>
      <c r="BT546" s="159">
        <v>27</v>
      </c>
      <c r="BU546" s="159">
        <v>42</v>
      </c>
      <c r="BV546" s="159">
        <v>27</v>
      </c>
      <c r="BW546" s="159" t="s">
        <v>811</v>
      </c>
      <c r="BX546" s="159" t="s">
        <v>10507</v>
      </c>
      <c r="BY546" s="159" t="s">
        <v>282</v>
      </c>
      <c r="BZ546" s="159">
        <v>12</v>
      </c>
      <c r="CA546" s="159" t="s">
        <v>299</v>
      </c>
      <c r="CB546" s="159">
        <v>17</v>
      </c>
      <c r="CC546" s="159">
        <v>14</v>
      </c>
      <c r="CD546" s="159">
        <v>7</v>
      </c>
      <c r="CE546" s="159" t="s">
        <v>282</v>
      </c>
      <c r="CF546" s="159" t="s">
        <v>282</v>
      </c>
      <c r="CG546" s="159" t="s">
        <v>282</v>
      </c>
      <c r="CH546" s="159" t="s">
        <v>282</v>
      </c>
      <c r="CI546" s="159" t="s">
        <v>299</v>
      </c>
      <c r="CJ546" s="159">
        <v>17</v>
      </c>
      <c r="CK546" s="159">
        <v>18.899999999999999</v>
      </c>
      <c r="CL546" s="159">
        <v>3.7</v>
      </c>
      <c r="CM546" s="159">
        <v>46</v>
      </c>
      <c r="CN546" s="159" t="s">
        <v>282</v>
      </c>
      <c r="CO546" s="159" t="s">
        <v>282</v>
      </c>
      <c r="CP546" s="159" t="s">
        <v>282</v>
      </c>
      <c r="CQ546" s="159" t="s">
        <v>282</v>
      </c>
      <c r="CR546" s="159" t="s">
        <v>282</v>
      </c>
      <c r="CS546" s="159" t="s">
        <v>282</v>
      </c>
      <c r="CT546" s="159" t="s">
        <v>282</v>
      </c>
      <c r="CU546" s="159" t="s">
        <v>282</v>
      </c>
      <c r="CV546" s="159" t="s">
        <v>282</v>
      </c>
      <c r="CW546" s="159" t="s">
        <v>282</v>
      </c>
      <c r="CX546" s="159" t="s">
        <v>282</v>
      </c>
      <c r="CY546" s="159" t="s">
        <v>282</v>
      </c>
      <c r="CZ546" s="159">
        <v>-11.1</v>
      </c>
      <c r="DA546" s="159">
        <v>6.4</v>
      </c>
      <c r="DB546" s="159">
        <v>34</v>
      </c>
      <c r="DC546" s="159">
        <v>46</v>
      </c>
      <c r="DD546" s="159">
        <v>34</v>
      </c>
      <c r="DE546" s="159" t="s">
        <v>282</v>
      </c>
      <c r="DF546" s="159" t="s">
        <v>282</v>
      </c>
      <c r="DG546" s="159" t="s">
        <v>282</v>
      </c>
      <c r="DH546" s="159" t="s">
        <v>282</v>
      </c>
      <c r="DI546" s="159" t="s">
        <v>282</v>
      </c>
      <c r="DJ546" s="159" t="s">
        <v>282</v>
      </c>
      <c r="DK546" s="159" t="s">
        <v>282</v>
      </c>
      <c r="DL546" s="159" t="s">
        <v>282</v>
      </c>
      <c r="DM546" s="159" t="s">
        <v>282</v>
      </c>
      <c r="DN546" s="159" t="s">
        <v>282</v>
      </c>
      <c r="DO546" s="159" t="s">
        <v>282</v>
      </c>
      <c r="DP546" s="159" t="s">
        <v>282</v>
      </c>
      <c r="DQ546" s="159" t="s">
        <v>282</v>
      </c>
      <c r="DR546" s="159" t="s">
        <v>282</v>
      </c>
      <c r="DS546" s="159" t="s">
        <v>282</v>
      </c>
      <c r="DT546" s="159" t="s">
        <v>282</v>
      </c>
      <c r="DU546" s="159" t="s">
        <v>282</v>
      </c>
      <c r="DV546" s="159" t="s">
        <v>282</v>
      </c>
      <c r="DW546" s="159" t="s">
        <v>282</v>
      </c>
      <c r="DX546" s="159" t="s">
        <v>282</v>
      </c>
      <c r="DY546" s="159" t="s">
        <v>282</v>
      </c>
      <c r="DZ546" s="159" t="s">
        <v>282</v>
      </c>
      <c r="EA546" s="159" t="s">
        <v>282</v>
      </c>
      <c r="EB546" s="159" t="s">
        <v>282</v>
      </c>
      <c r="EC546" s="159" t="s">
        <v>282</v>
      </c>
      <c r="ED546" s="159" t="s">
        <v>282</v>
      </c>
      <c r="EE546" s="159" t="s">
        <v>282</v>
      </c>
      <c r="EF546" s="159" t="s">
        <v>282</v>
      </c>
      <c r="EG546" s="159" t="s">
        <v>282</v>
      </c>
      <c r="EH546" s="159" t="s">
        <v>282</v>
      </c>
      <c r="EI546" s="159" t="s">
        <v>282</v>
      </c>
      <c r="EJ546" s="159" t="s">
        <v>282</v>
      </c>
      <c r="EK546" s="159" t="s">
        <v>282</v>
      </c>
      <c r="EL546" s="159" t="s">
        <v>282</v>
      </c>
      <c r="EM546" s="159" t="s">
        <v>282</v>
      </c>
      <c r="EN546" s="159" t="s">
        <v>282</v>
      </c>
      <c r="EO546" s="159" t="s">
        <v>282</v>
      </c>
      <c r="EP546" s="159" t="s">
        <v>282</v>
      </c>
      <c r="EQ546" s="159" t="s">
        <v>282</v>
      </c>
      <c r="ER546" s="159" t="s">
        <v>282</v>
      </c>
      <c r="ES546" s="159" t="s">
        <v>282</v>
      </c>
      <c r="ET546" s="159" t="s">
        <v>282</v>
      </c>
      <c r="EU546" s="159" t="s">
        <v>282</v>
      </c>
      <c r="EV546" s="159" t="s">
        <v>282</v>
      </c>
      <c r="EW546" s="159" t="s">
        <v>282</v>
      </c>
      <c r="EX546" s="159" t="s">
        <v>282</v>
      </c>
      <c r="EY546" s="159" t="s">
        <v>282</v>
      </c>
      <c r="EZ546" s="159" t="s">
        <v>282</v>
      </c>
      <c r="FA546" s="159" t="s">
        <v>282</v>
      </c>
      <c r="FB546" s="159" t="s">
        <v>282</v>
      </c>
      <c r="FC546" s="159" t="s">
        <v>282</v>
      </c>
      <c r="FD546" s="159" t="s">
        <v>282</v>
      </c>
      <c r="FE546" s="159" t="s">
        <v>282</v>
      </c>
      <c r="FF546" s="159" t="s">
        <v>282</v>
      </c>
      <c r="FG546" s="159" t="s">
        <v>282</v>
      </c>
      <c r="FH546" s="159" t="s">
        <v>282</v>
      </c>
      <c r="FI546" s="159" t="s">
        <v>282</v>
      </c>
      <c r="FJ546" s="159" t="s">
        <v>282</v>
      </c>
      <c r="FK546" s="159" t="s">
        <v>282</v>
      </c>
      <c r="FL546" s="159" t="s">
        <v>282</v>
      </c>
      <c r="FM546" s="159" t="s">
        <v>282</v>
      </c>
      <c r="FN546" s="159" t="s">
        <v>282</v>
      </c>
      <c r="FO546" s="159" t="s">
        <v>282</v>
      </c>
      <c r="FP546" s="159" t="s">
        <v>282</v>
      </c>
      <c r="FQ546" s="159" t="s">
        <v>282</v>
      </c>
      <c r="FR546" s="159" t="s">
        <v>282</v>
      </c>
      <c r="FS546" s="159" t="s">
        <v>282</v>
      </c>
      <c r="FT546" s="159" t="s">
        <v>282</v>
      </c>
    </row>
    <row r="547" spans="1:176" x14ac:dyDescent="0.25">
      <c r="A547" s="212" t="s">
        <v>3771</v>
      </c>
      <c r="B547" s="159" t="s">
        <v>16185</v>
      </c>
      <c r="C547" s="66" t="str">
        <f>IF(ISNUMBER(Severity!H548)=FALSE,Severity!F548,IF(Severity!H548&gt;=0.5,"YES","NO"))</f>
        <v>YES</v>
      </c>
      <c r="D547" s="66" t="str">
        <f>IF(ISNUMBER(Severity!I548)=FALSE,Severity!G548,IF(Severity!I548&gt;0.5,"YES","NO"))</f>
        <v>NO</v>
      </c>
      <c r="E547" s="159">
        <v>6</v>
      </c>
      <c r="F547" s="159">
        <v>2</v>
      </c>
      <c r="G547" s="212" t="s">
        <v>258</v>
      </c>
      <c r="H547" s="159" t="s">
        <v>10507</v>
      </c>
      <c r="I547" s="159">
        <v>7</v>
      </c>
      <c r="J547" s="159">
        <v>18</v>
      </c>
      <c r="K547" s="159" t="s">
        <v>282</v>
      </c>
      <c r="L547" s="159" t="s">
        <v>282</v>
      </c>
      <c r="M547" s="159" t="s">
        <v>282</v>
      </c>
      <c r="N547" s="159" t="s">
        <v>282</v>
      </c>
      <c r="O547" s="159" t="s">
        <v>194</v>
      </c>
      <c r="P547" s="159">
        <v>10</v>
      </c>
      <c r="Q547" s="159">
        <v>21</v>
      </c>
      <c r="R547" s="159">
        <v>50</v>
      </c>
      <c r="S547" s="159" t="s">
        <v>194</v>
      </c>
      <c r="T547" s="159">
        <v>10</v>
      </c>
      <c r="U547" s="159">
        <v>33</v>
      </c>
      <c r="V547" s="159">
        <v>7</v>
      </c>
      <c r="W547" s="159">
        <v>52</v>
      </c>
      <c r="X547" s="159" t="s">
        <v>282</v>
      </c>
      <c r="Y547" s="159" t="s">
        <v>282</v>
      </c>
      <c r="Z547" s="159" t="s">
        <v>282</v>
      </c>
      <c r="AA547" s="159">
        <v>17.8</v>
      </c>
      <c r="AB547" s="159">
        <v>12.85</v>
      </c>
      <c r="AC547" s="159">
        <v>51</v>
      </c>
      <c r="AD547" s="159" t="s">
        <v>282</v>
      </c>
      <c r="AE547" s="159" t="s">
        <v>282</v>
      </c>
      <c r="AF547" s="159" t="s">
        <v>282</v>
      </c>
      <c r="AG547" s="159" t="s">
        <v>282</v>
      </c>
      <c r="AH547" s="159" t="s">
        <v>282</v>
      </c>
      <c r="AI547" s="159" t="s">
        <v>282</v>
      </c>
      <c r="AJ547" s="159" t="s">
        <v>282</v>
      </c>
      <c r="AK547" s="159" t="s">
        <v>282</v>
      </c>
      <c r="AL547" s="159" t="s">
        <v>282</v>
      </c>
      <c r="AM547" s="159">
        <v>52</v>
      </c>
      <c r="AN547" s="159">
        <v>34</v>
      </c>
      <c r="AO547" s="159" t="s">
        <v>845</v>
      </c>
      <c r="AP547" s="159" t="s">
        <v>10507</v>
      </c>
      <c r="AQ547" s="159">
        <v>10</v>
      </c>
      <c r="AR547" s="159">
        <v>18</v>
      </c>
      <c r="AS547" s="159" t="s">
        <v>282</v>
      </c>
      <c r="AT547" s="159" t="s">
        <v>282</v>
      </c>
      <c r="AU547" s="159" t="s">
        <v>282</v>
      </c>
      <c r="AV547" s="159" t="s">
        <v>282</v>
      </c>
      <c r="AW547" s="159" t="s">
        <v>194</v>
      </c>
      <c r="AX547" s="159">
        <v>10</v>
      </c>
      <c r="AY547" s="159">
        <v>17</v>
      </c>
      <c r="AZ547" s="159">
        <v>50</v>
      </c>
      <c r="BA547" s="159" t="s">
        <v>194</v>
      </c>
      <c r="BB547" s="159">
        <v>10</v>
      </c>
      <c r="BC547" s="159">
        <v>34</v>
      </c>
      <c r="BD547" s="159">
        <v>7</v>
      </c>
      <c r="BE547" s="159">
        <v>46</v>
      </c>
      <c r="BF547" s="159" t="s">
        <v>282</v>
      </c>
      <c r="BG547" s="159" t="s">
        <v>282</v>
      </c>
      <c r="BH547" s="159" t="s">
        <v>282</v>
      </c>
      <c r="BI547" s="159">
        <v>17.7</v>
      </c>
      <c r="BJ547" s="159">
        <v>12.89</v>
      </c>
      <c r="BK547" s="159">
        <v>46</v>
      </c>
      <c r="BL547" s="159" t="s">
        <v>282</v>
      </c>
      <c r="BM547" s="159" t="s">
        <v>282</v>
      </c>
      <c r="BN547" s="159" t="s">
        <v>282</v>
      </c>
      <c r="BO547" s="159" t="s">
        <v>282</v>
      </c>
      <c r="BP547" s="159" t="s">
        <v>282</v>
      </c>
      <c r="BQ547" s="159" t="s">
        <v>282</v>
      </c>
      <c r="BR547" s="159" t="s">
        <v>282</v>
      </c>
      <c r="BS547" s="159" t="s">
        <v>282</v>
      </c>
      <c r="BT547" s="159" t="s">
        <v>282</v>
      </c>
      <c r="BU547" s="159">
        <v>50</v>
      </c>
      <c r="BV547" s="159">
        <v>32</v>
      </c>
      <c r="BW547" s="159" t="s">
        <v>282</v>
      </c>
      <c r="BX547" s="159" t="s">
        <v>282</v>
      </c>
      <c r="BY547" s="159" t="s">
        <v>282</v>
      </c>
      <c r="BZ547" s="159" t="s">
        <v>282</v>
      </c>
      <c r="CA547" s="159" t="s">
        <v>282</v>
      </c>
      <c r="CB547" s="159" t="s">
        <v>282</v>
      </c>
      <c r="CC547" s="159" t="s">
        <v>282</v>
      </c>
      <c r="CD547" s="159" t="s">
        <v>282</v>
      </c>
      <c r="CE547" s="159" t="s">
        <v>282</v>
      </c>
      <c r="CF547" s="159" t="s">
        <v>282</v>
      </c>
      <c r="CG547" s="159" t="s">
        <v>282</v>
      </c>
      <c r="CH547" s="159" t="s">
        <v>282</v>
      </c>
      <c r="CI547" s="159" t="s">
        <v>282</v>
      </c>
      <c r="CJ547" s="159" t="s">
        <v>282</v>
      </c>
      <c r="CK547" s="159" t="s">
        <v>282</v>
      </c>
      <c r="CL547" s="159" t="s">
        <v>282</v>
      </c>
      <c r="CM547" s="159" t="s">
        <v>282</v>
      </c>
      <c r="CN547" s="159" t="s">
        <v>282</v>
      </c>
      <c r="CO547" s="159" t="s">
        <v>282</v>
      </c>
      <c r="CP547" s="159" t="s">
        <v>282</v>
      </c>
      <c r="CQ547" s="159" t="s">
        <v>282</v>
      </c>
      <c r="CR547" s="159" t="s">
        <v>282</v>
      </c>
      <c r="CS547" s="159" t="s">
        <v>282</v>
      </c>
      <c r="CT547" s="159" t="s">
        <v>282</v>
      </c>
      <c r="CU547" s="159" t="s">
        <v>282</v>
      </c>
      <c r="CV547" s="159" t="s">
        <v>282</v>
      </c>
      <c r="CW547" s="159" t="s">
        <v>282</v>
      </c>
      <c r="CX547" s="159" t="s">
        <v>282</v>
      </c>
      <c r="CY547" s="159" t="s">
        <v>282</v>
      </c>
      <c r="CZ547" s="159" t="s">
        <v>282</v>
      </c>
      <c r="DA547" s="159" t="s">
        <v>282</v>
      </c>
      <c r="DB547" s="159" t="s">
        <v>282</v>
      </c>
      <c r="DC547" s="159" t="s">
        <v>282</v>
      </c>
      <c r="DD547" s="159" t="s">
        <v>282</v>
      </c>
      <c r="DE547" s="159" t="s">
        <v>282</v>
      </c>
      <c r="DF547" s="159" t="s">
        <v>282</v>
      </c>
      <c r="DG547" s="159" t="s">
        <v>282</v>
      </c>
      <c r="DH547" s="159" t="s">
        <v>282</v>
      </c>
      <c r="DI547" s="159" t="s">
        <v>282</v>
      </c>
      <c r="DJ547" s="159" t="s">
        <v>282</v>
      </c>
      <c r="DK547" s="159" t="s">
        <v>282</v>
      </c>
      <c r="DL547" s="159" t="s">
        <v>282</v>
      </c>
      <c r="DM547" s="159" t="s">
        <v>282</v>
      </c>
      <c r="DN547" s="159" t="s">
        <v>282</v>
      </c>
      <c r="DO547" s="159" t="s">
        <v>282</v>
      </c>
      <c r="DP547" s="159" t="s">
        <v>282</v>
      </c>
      <c r="DQ547" s="159" t="s">
        <v>282</v>
      </c>
      <c r="DR547" s="159" t="s">
        <v>282</v>
      </c>
      <c r="DS547" s="159" t="s">
        <v>282</v>
      </c>
      <c r="DT547" s="159" t="s">
        <v>282</v>
      </c>
      <c r="DU547" s="159" t="s">
        <v>282</v>
      </c>
      <c r="DV547" s="159" t="s">
        <v>282</v>
      </c>
      <c r="DW547" s="159" t="s">
        <v>282</v>
      </c>
      <c r="DX547" s="159" t="s">
        <v>282</v>
      </c>
      <c r="DY547" s="159" t="s">
        <v>282</v>
      </c>
      <c r="DZ547" s="159" t="s">
        <v>282</v>
      </c>
      <c r="EA547" s="159" t="s">
        <v>282</v>
      </c>
      <c r="EB547" s="159" t="s">
        <v>282</v>
      </c>
      <c r="EC547" s="159" t="s">
        <v>282</v>
      </c>
      <c r="ED547" s="159" t="s">
        <v>282</v>
      </c>
      <c r="EE547" s="159" t="s">
        <v>282</v>
      </c>
      <c r="EF547" s="159" t="s">
        <v>282</v>
      </c>
      <c r="EG547" s="159" t="s">
        <v>282</v>
      </c>
      <c r="EH547" s="159" t="s">
        <v>282</v>
      </c>
      <c r="EI547" s="159" t="s">
        <v>282</v>
      </c>
      <c r="EJ547" s="159" t="s">
        <v>282</v>
      </c>
      <c r="EK547" s="159" t="s">
        <v>282</v>
      </c>
      <c r="EL547" s="159" t="s">
        <v>282</v>
      </c>
      <c r="EM547" s="159" t="s">
        <v>282</v>
      </c>
      <c r="EN547" s="159" t="s">
        <v>282</v>
      </c>
      <c r="EO547" s="159" t="s">
        <v>282</v>
      </c>
      <c r="EP547" s="159" t="s">
        <v>282</v>
      </c>
      <c r="EQ547" s="159" t="s">
        <v>282</v>
      </c>
      <c r="ER547" s="159" t="s">
        <v>282</v>
      </c>
      <c r="ES547" s="159" t="s">
        <v>282</v>
      </c>
      <c r="ET547" s="159" t="s">
        <v>282</v>
      </c>
      <c r="EU547" s="159" t="s">
        <v>282</v>
      </c>
      <c r="EV547" s="159" t="s">
        <v>282</v>
      </c>
      <c r="EW547" s="159" t="s">
        <v>282</v>
      </c>
      <c r="EX547" s="159" t="s">
        <v>282</v>
      </c>
      <c r="EY547" s="159" t="s">
        <v>282</v>
      </c>
      <c r="EZ547" s="159" t="s">
        <v>282</v>
      </c>
      <c r="FA547" s="159" t="s">
        <v>282</v>
      </c>
      <c r="FB547" s="159" t="s">
        <v>282</v>
      </c>
      <c r="FC547" s="159" t="s">
        <v>282</v>
      </c>
      <c r="FD547" s="159" t="s">
        <v>282</v>
      </c>
      <c r="FE547" s="159" t="s">
        <v>282</v>
      </c>
      <c r="FF547" s="159" t="s">
        <v>282</v>
      </c>
      <c r="FG547" s="159" t="s">
        <v>282</v>
      </c>
      <c r="FH547" s="159" t="s">
        <v>282</v>
      </c>
      <c r="FI547" s="159" t="s">
        <v>282</v>
      </c>
      <c r="FJ547" s="159" t="s">
        <v>282</v>
      </c>
      <c r="FK547" s="159" t="s">
        <v>282</v>
      </c>
      <c r="FL547" s="159" t="s">
        <v>282</v>
      </c>
      <c r="FM547" s="159" t="s">
        <v>282</v>
      </c>
      <c r="FN547" s="159" t="s">
        <v>282</v>
      </c>
      <c r="FO547" s="159" t="s">
        <v>282</v>
      </c>
      <c r="FP547" s="159" t="s">
        <v>282</v>
      </c>
      <c r="FQ547" s="159" t="s">
        <v>282</v>
      </c>
      <c r="FR547" s="159" t="s">
        <v>282</v>
      </c>
      <c r="FS547" s="159" t="s">
        <v>282</v>
      </c>
      <c r="FT547" s="159" t="s">
        <v>282</v>
      </c>
    </row>
    <row r="548" spans="1:176" x14ac:dyDescent="0.25">
      <c r="A548" s="212" t="s">
        <v>8694</v>
      </c>
      <c r="B548" s="159" t="s">
        <v>282</v>
      </c>
      <c r="C548" s="66" t="str">
        <f>IF(ISNUMBER(Severity!H549)=FALSE,Severity!F549,IF(Severity!H549&gt;=0.5,"YES","NO"))</f>
        <v>NO</v>
      </c>
      <c r="D548" s="66" t="str">
        <f>IF(ISNUMBER(Severity!I549)=FALSE,Severity!G549,IF(Severity!I549&gt;0.5,"YES","NO"))</f>
        <v>YES</v>
      </c>
      <c r="E548" s="159">
        <v>7</v>
      </c>
      <c r="F548" s="159">
        <v>2</v>
      </c>
      <c r="G548" s="212" t="s">
        <v>11508</v>
      </c>
      <c r="H548" s="159" t="s">
        <v>183</v>
      </c>
      <c r="I548" s="159" t="s">
        <v>282</v>
      </c>
      <c r="J548" s="159">
        <v>0</v>
      </c>
      <c r="K548" s="159" t="s">
        <v>282</v>
      </c>
      <c r="L548" s="159" t="s">
        <v>282</v>
      </c>
      <c r="M548" s="159" t="s">
        <v>282</v>
      </c>
      <c r="N548" s="159" t="s">
        <v>282</v>
      </c>
      <c r="O548" s="159" t="s">
        <v>282</v>
      </c>
      <c r="P548" s="159" t="s">
        <v>282</v>
      </c>
      <c r="Q548" s="159" t="s">
        <v>282</v>
      </c>
      <c r="R548" s="159" t="s">
        <v>282</v>
      </c>
      <c r="S548" s="159" t="s">
        <v>435</v>
      </c>
      <c r="T548" s="159">
        <v>21</v>
      </c>
      <c r="U548" s="159">
        <v>21.9</v>
      </c>
      <c r="V548" s="159">
        <v>4.2</v>
      </c>
      <c r="W548" s="159">
        <v>25</v>
      </c>
      <c r="X548" s="159">
        <v>21.9</v>
      </c>
      <c r="Y548" s="159">
        <v>4.2</v>
      </c>
      <c r="Z548" s="159">
        <v>25</v>
      </c>
      <c r="AA548" s="159">
        <v>14.5</v>
      </c>
      <c r="AB548" s="159">
        <v>3.7</v>
      </c>
      <c r="AC548" s="159">
        <v>25</v>
      </c>
      <c r="AD548" s="159">
        <v>14.5</v>
      </c>
      <c r="AE548" s="159">
        <v>3.7</v>
      </c>
      <c r="AF548" s="159">
        <v>25</v>
      </c>
      <c r="AG548" s="159" t="s">
        <v>282</v>
      </c>
      <c r="AH548" s="159" t="s">
        <v>282</v>
      </c>
      <c r="AI548" s="159" t="s">
        <v>282</v>
      </c>
      <c r="AJ548" s="159" t="s">
        <v>282</v>
      </c>
      <c r="AK548" s="159" t="s">
        <v>282</v>
      </c>
      <c r="AL548" s="159" t="s">
        <v>282</v>
      </c>
      <c r="AM548" s="159">
        <v>25</v>
      </c>
      <c r="AN548" s="159">
        <v>25</v>
      </c>
      <c r="AO548" s="159" t="s">
        <v>306</v>
      </c>
      <c r="AP548" s="159" t="s">
        <v>282</v>
      </c>
      <c r="AQ548" s="159" t="s">
        <v>282</v>
      </c>
      <c r="AR548" s="159">
        <v>0</v>
      </c>
      <c r="AS548" s="159" t="s">
        <v>282</v>
      </c>
      <c r="AT548" s="159" t="s">
        <v>282</v>
      </c>
      <c r="AU548" s="159" t="s">
        <v>282</v>
      </c>
      <c r="AV548" s="159" t="s">
        <v>282</v>
      </c>
      <c r="AW548" s="159" t="s">
        <v>282</v>
      </c>
      <c r="AX548" s="159" t="s">
        <v>282</v>
      </c>
      <c r="AY548" s="159" t="s">
        <v>282</v>
      </c>
      <c r="AZ548" s="159" t="s">
        <v>282</v>
      </c>
      <c r="BA548" s="159" t="s">
        <v>435</v>
      </c>
      <c r="BB548" s="159">
        <v>21</v>
      </c>
      <c r="BC548" s="159">
        <v>21.8</v>
      </c>
      <c r="BD548" s="159">
        <v>4.2</v>
      </c>
      <c r="BE548" s="159">
        <v>20</v>
      </c>
      <c r="BF548" s="159">
        <v>21.8</v>
      </c>
      <c r="BG548" s="159">
        <v>4.2</v>
      </c>
      <c r="BH548" s="159">
        <v>20</v>
      </c>
      <c r="BI548" s="159">
        <v>23.2</v>
      </c>
      <c r="BJ548" s="159">
        <v>5.2</v>
      </c>
      <c r="BK548" s="159">
        <v>20</v>
      </c>
      <c r="BL548" s="159">
        <v>23.2</v>
      </c>
      <c r="BM548" s="159">
        <v>5.2</v>
      </c>
      <c r="BN548" s="159">
        <v>20</v>
      </c>
      <c r="BO548" s="159" t="s">
        <v>282</v>
      </c>
      <c r="BP548" s="159" t="s">
        <v>282</v>
      </c>
      <c r="BQ548" s="159" t="s">
        <v>282</v>
      </c>
      <c r="BR548" s="159" t="s">
        <v>282</v>
      </c>
      <c r="BS548" s="159" t="s">
        <v>282</v>
      </c>
      <c r="BT548" s="159" t="s">
        <v>282</v>
      </c>
      <c r="BU548" s="159">
        <v>20</v>
      </c>
      <c r="BV548" s="159">
        <v>20</v>
      </c>
      <c r="BW548" s="159" t="s">
        <v>282</v>
      </c>
      <c r="BX548" s="159" t="s">
        <v>282</v>
      </c>
      <c r="BY548" s="159" t="s">
        <v>282</v>
      </c>
      <c r="BZ548" s="159" t="s">
        <v>282</v>
      </c>
      <c r="CA548" s="159" t="s">
        <v>282</v>
      </c>
      <c r="CB548" s="159" t="s">
        <v>282</v>
      </c>
      <c r="CC548" s="159" t="s">
        <v>282</v>
      </c>
      <c r="CD548" s="159" t="s">
        <v>282</v>
      </c>
      <c r="CE548" s="159" t="s">
        <v>282</v>
      </c>
      <c r="CF548" s="159" t="s">
        <v>282</v>
      </c>
      <c r="CG548" s="159" t="s">
        <v>282</v>
      </c>
      <c r="CH548" s="159" t="s">
        <v>282</v>
      </c>
      <c r="CI548" s="159" t="s">
        <v>282</v>
      </c>
      <c r="CJ548" s="159" t="s">
        <v>282</v>
      </c>
      <c r="CK548" s="159" t="s">
        <v>282</v>
      </c>
      <c r="CL548" s="159" t="s">
        <v>282</v>
      </c>
      <c r="CM548" s="159" t="s">
        <v>282</v>
      </c>
      <c r="CN548" s="159" t="s">
        <v>282</v>
      </c>
      <c r="CO548" s="159" t="s">
        <v>282</v>
      </c>
      <c r="CP548" s="159" t="s">
        <v>282</v>
      </c>
      <c r="CQ548" s="159" t="s">
        <v>282</v>
      </c>
      <c r="CR548" s="159" t="s">
        <v>282</v>
      </c>
      <c r="CS548" s="159" t="s">
        <v>282</v>
      </c>
      <c r="CT548" s="159" t="s">
        <v>282</v>
      </c>
      <c r="CU548" s="159" t="s">
        <v>282</v>
      </c>
      <c r="CV548" s="159" t="s">
        <v>282</v>
      </c>
      <c r="CW548" s="159" t="s">
        <v>282</v>
      </c>
      <c r="CX548" s="159" t="s">
        <v>282</v>
      </c>
      <c r="CY548" s="159" t="s">
        <v>282</v>
      </c>
      <c r="CZ548" s="159" t="s">
        <v>282</v>
      </c>
      <c r="DA548" s="159" t="s">
        <v>282</v>
      </c>
      <c r="DB548" s="159" t="s">
        <v>282</v>
      </c>
      <c r="DC548" s="159" t="s">
        <v>282</v>
      </c>
      <c r="DD548" s="159" t="s">
        <v>282</v>
      </c>
      <c r="DE548" s="159" t="s">
        <v>282</v>
      </c>
      <c r="DF548" s="159" t="s">
        <v>282</v>
      </c>
      <c r="DG548" s="159" t="s">
        <v>282</v>
      </c>
      <c r="DH548" s="159" t="s">
        <v>282</v>
      </c>
      <c r="DI548" s="159" t="s">
        <v>282</v>
      </c>
      <c r="DJ548" s="159" t="s">
        <v>282</v>
      </c>
      <c r="DK548" s="159" t="s">
        <v>282</v>
      </c>
      <c r="DL548" s="159" t="s">
        <v>282</v>
      </c>
      <c r="DM548" s="159" t="s">
        <v>282</v>
      </c>
      <c r="DN548" s="159" t="s">
        <v>282</v>
      </c>
      <c r="DO548" s="159" t="s">
        <v>282</v>
      </c>
      <c r="DP548" s="159" t="s">
        <v>282</v>
      </c>
      <c r="DQ548" s="159" t="s">
        <v>282</v>
      </c>
      <c r="DR548" s="159" t="s">
        <v>282</v>
      </c>
      <c r="DS548" s="159" t="s">
        <v>282</v>
      </c>
      <c r="DT548" s="159" t="s">
        <v>282</v>
      </c>
      <c r="DU548" s="159" t="s">
        <v>282</v>
      </c>
      <c r="DV548" s="159" t="s">
        <v>282</v>
      </c>
      <c r="DW548" s="159" t="s">
        <v>282</v>
      </c>
      <c r="DX548" s="159" t="s">
        <v>282</v>
      </c>
      <c r="DY548" s="159" t="s">
        <v>282</v>
      </c>
      <c r="DZ548" s="159" t="s">
        <v>282</v>
      </c>
      <c r="EA548" s="159" t="s">
        <v>282</v>
      </c>
      <c r="EB548" s="159" t="s">
        <v>282</v>
      </c>
      <c r="EC548" s="159" t="s">
        <v>282</v>
      </c>
      <c r="ED548" s="159" t="s">
        <v>282</v>
      </c>
      <c r="EE548" s="159" t="s">
        <v>282</v>
      </c>
      <c r="EF548" s="159" t="s">
        <v>282</v>
      </c>
      <c r="EG548" s="159" t="s">
        <v>282</v>
      </c>
      <c r="EH548" s="159" t="s">
        <v>282</v>
      </c>
      <c r="EI548" s="159" t="s">
        <v>282</v>
      </c>
      <c r="EJ548" s="159" t="s">
        <v>282</v>
      </c>
      <c r="EK548" s="159" t="s">
        <v>282</v>
      </c>
      <c r="EL548" s="159" t="s">
        <v>282</v>
      </c>
      <c r="EM548" s="159" t="s">
        <v>282</v>
      </c>
      <c r="EN548" s="159" t="s">
        <v>282</v>
      </c>
      <c r="EO548" s="159" t="s">
        <v>282</v>
      </c>
      <c r="EP548" s="159" t="s">
        <v>282</v>
      </c>
      <c r="EQ548" s="159" t="s">
        <v>282</v>
      </c>
      <c r="ER548" s="159" t="s">
        <v>282</v>
      </c>
      <c r="ES548" s="159" t="s">
        <v>282</v>
      </c>
      <c r="ET548" s="159" t="s">
        <v>282</v>
      </c>
      <c r="EU548" s="159" t="s">
        <v>282</v>
      </c>
      <c r="EV548" s="159" t="s">
        <v>282</v>
      </c>
      <c r="EW548" s="159" t="s">
        <v>282</v>
      </c>
      <c r="EX548" s="159" t="s">
        <v>282</v>
      </c>
      <c r="EY548" s="159" t="s">
        <v>282</v>
      </c>
      <c r="EZ548" s="159" t="s">
        <v>282</v>
      </c>
      <c r="FA548" s="159" t="s">
        <v>282</v>
      </c>
      <c r="FB548" s="159" t="s">
        <v>282</v>
      </c>
      <c r="FC548" s="159" t="s">
        <v>282</v>
      </c>
      <c r="FD548" s="159" t="s">
        <v>282</v>
      </c>
      <c r="FE548" s="159" t="s">
        <v>282</v>
      </c>
      <c r="FF548" s="159" t="s">
        <v>282</v>
      </c>
      <c r="FG548" s="159" t="s">
        <v>282</v>
      </c>
      <c r="FH548" s="159" t="s">
        <v>282</v>
      </c>
      <c r="FI548" s="159" t="s">
        <v>282</v>
      </c>
      <c r="FJ548" s="159" t="s">
        <v>282</v>
      </c>
      <c r="FK548" s="159" t="s">
        <v>282</v>
      </c>
      <c r="FL548" s="159" t="s">
        <v>282</v>
      </c>
      <c r="FM548" s="159" t="s">
        <v>282</v>
      </c>
      <c r="FN548" s="159" t="s">
        <v>282</v>
      </c>
      <c r="FO548" s="159" t="s">
        <v>282</v>
      </c>
      <c r="FP548" s="159" t="s">
        <v>282</v>
      </c>
      <c r="FQ548" s="159" t="s">
        <v>282</v>
      </c>
      <c r="FR548" s="159" t="s">
        <v>282</v>
      </c>
      <c r="FS548" s="159" t="s">
        <v>282</v>
      </c>
      <c r="FT548" s="159" t="s">
        <v>282</v>
      </c>
    </row>
    <row r="549" spans="1:176" x14ac:dyDescent="0.25">
      <c r="A549" s="212" t="s">
        <v>7685</v>
      </c>
      <c r="B549" s="159" t="s">
        <v>16245</v>
      </c>
      <c r="C549" s="66" t="str">
        <f>IF(ISNUMBER(Severity!H550)=FALSE,Severity!F550,IF(Severity!H550&gt;=0.5,"YES","NO"))</f>
        <v>YES</v>
      </c>
      <c r="D549" s="66" t="str">
        <f>IF(ISNUMBER(Severity!I550)=FALSE,Severity!G550,IF(Severity!I550&gt;0.5,"YES","NO"))</f>
        <v>NO</v>
      </c>
      <c r="E549" s="159">
        <v>6</v>
      </c>
      <c r="F549" s="159">
        <v>2</v>
      </c>
      <c r="G549" s="212" t="s">
        <v>258</v>
      </c>
      <c r="H549" s="159" t="s">
        <v>10507</v>
      </c>
      <c r="I549" s="159">
        <v>4</v>
      </c>
      <c r="J549" s="159" t="s">
        <v>282</v>
      </c>
      <c r="K549" s="159" t="s">
        <v>282</v>
      </c>
      <c r="L549" s="159" t="s">
        <v>282</v>
      </c>
      <c r="M549" s="159" t="s">
        <v>282</v>
      </c>
      <c r="N549" s="159" t="s">
        <v>282</v>
      </c>
      <c r="O549" s="159" t="s">
        <v>299</v>
      </c>
      <c r="P549" s="159">
        <v>21</v>
      </c>
      <c r="Q549" s="159">
        <v>25</v>
      </c>
      <c r="R549" s="159">
        <v>50</v>
      </c>
      <c r="S549" s="159" t="s">
        <v>299</v>
      </c>
      <c r="T549" s="159">
        <v>21</v>
      </c>
      <c r="U549" s="159" t="s">
        <v>282</v>
      </c>
      <c r="V549" s="159" t="s">
        <v>282</v>
      </c>
      <c r="W549" s="159" t="s">
        <v>282</v>
      </c>
      <c r="X549" s="159">
        <v>23.6</v>
      </c>
      <c r="Y549" s="159">
        <v>1.71</v>
      </c>
      <c r="Z549" s="159">
        <v>76</v>
      </c>
      <c r="AA549" s="159" t="s">
        <v>282</v>
      </c>
      <c r="AB549" s="159" t="s">
        <v>282</v>
      </c>
      <c r="AC549" s="159" t="s">
        <v>282</v>
      </c>
      <c r="AD549" s="159">
        <v>13.1</v>
      </c>
      <c r="AE549" s="159">
        <v>6.2</v>
      </c>
      <c r="AF549" s="159">
        <v>76</v>
      </c>
      <c r="AG549" s="159" t="s">
        <v>282</v>
      </c>
      <c r="AH549" s="159" t="s">
        <v>282</v>
      </c>
      <c r="AI549" s="159" t="s">
        <v>282</v>
      </c>
      <c r="AJ549" s="159">
        <v>-10.5</v>
      </c>
      <c r="AK549" s="159">
        <v>5.8</v>
      </c>
      <c r="AL549" s="159">
        <v>76</v>
      </c>
      <c r="AM549" s="159" t="s">
        <v>282</v>
      </c>
      <c r="AN549" s="159">
        <v>60</v>
      </c>
      <c r="AO549" s="159" t="s">
        <v>263</v>
      </c>
      <c r="AP549" s="159" t="s">
        <v>10507</v>
      </c>
      <c r="AQ549" s="159">
        <v>6</v>
      </c>
      <c r="AR549" s="159" t="s">
        <v>282</v>
      </c>
      <c r="AS549" s="159" t="s">
        <v>282</v>
      </c>
      <c r="AT549" s="159" t="s">
        <v>282</v>
      </c>
      <c r="AU549" s="159" t="s">
        <v>282</v>
      </c>
      <c r="AV549" s="159" t="s">
        <v>282</v>
      </c>
      <c r="AW549" s="159" t="s">
        <v>299</v>
      </c>
      <c r="AX549" s="159">
        <v>21</v>
      </c>
      <c r="AY549" s="159">
        <v>30</v>
      </c>
      <c r="AZ549" s="159">
        <v>50</v>
      </c>
      <c r="BA549" s="159" t="s">
        <v>299</v>
      </c>
      <c r="BB549" s="159">
        <v>21</v>
      </c>
      <c r="BC549" s="159" t="s">
        <v>282</v>
      </c>
      <c r="BD549" s="159" t="s">
        <v>282</v>
      </c>
      <c r="BE549" s="159" t="s">
        <v>282</v>
      </c>
      <c r="BF549" s="159">
        <v>23.64</v>
      </c>
      <c r="BG549" s="159">
        <v>1.84</v>
      </c>
      <c r="BH549" s="159">
        <v>75</v>
      </c>
      <c r="BI549" s="159" t="s">
        <v>282</v>
      </c>
      <c r="BJ549" s="159" t="s">
        <v>282</v>
      </c>
      <c r="BK549" s="159" t="s">
        <v>282</v>
      </c>
      <c r="BL549" s="159">
        <v>13.27</v>
      </c>
      <c r="BM549" s="159">
        <v>6.5</v>
      </c>
      <c r="BN549" s="159">
        <v>75</v>
      </c>
      <c r="BO549" s="159" t="s">
        <v>282</v>
      </c>
      <c r="BP549" s="159" t="s">
        <v>282</v>
      </c>
      <c r="BQ549" s="159" t="s">
        <v>282</v>
      </c>
      <c r="BR549" s="159">
        <v>-10.37</v>
      </c>
      <c r="BS549" s="159">
        <v>6.49</v>
      </c>
      <c r="BT549" s="159">
        <v>75</v>
      </c>
      <c r="BU549" s="159" t="s">
        <v>282</v>
      </c>
      <c r="BV549" s="159">
        <v>57</v>
      </c>
      <c r="BW549" s="159" t="s">
        <v>282</v>
      </c>
      <c r="BX549" s="159" t="s">
        <v>282</v>
      </c>
      <c r="BY549" s="159" t="s">
        <v>282</v>
      </c>
      <c r="BZ549" s="159" t="s">
        <v>282</v>
      </c>
      <c r="CA549" s="159" t="s">
        <v>282</v>
      </c>
      <c r="CB549" s="159" t="s">
        <v>282</v>
      </c>
      <c r="CC549" s="159" t="s">
        <v>282</v>
      </c>
      <c r="CD549" s="159" t="s">
        <v>282</v>
      </c>
      <c r="CE549" s="159" t="s">
        <v>282</v>
      </c>
      <c r="CF549" s="159" t="s">
        <v>282</v>
      </c>
      <c r="CG549" s="159" t="s">
        <v>282</v>
      </c>
      <c r="CH549" s="159" t="s">
        <v>282</v>
      </c>
      <c r="CI549" s="159" t="s">
        <v>282</v>
      </c>
      <c r="CJ549" s="159" t="s">
        <v>282</v>
      </c>
      <c r="CK549" s="159" t="s">
        <v>282</v>
      </c>
      <c r="CL549" s="159" t="s">
        <v>282</v>
      </c>
      <c r="CM549" s="159" t="s">
        <v>282</v>
      </c>
      <c r="CN549" s="159" t="s">
        <v>282</v>
      </c>
      <c r="CO549" s="159" t="s">
        <v>282</v>
      </c>
      <c r="CP549" s="159" t="s">
        <v>282</v>
      </c>
      <c r="CQ549" s="159" t="s">
        <v>282</v>
      </c>
      <c r="CR549" s="159" t="s">
        <v>282</v>
      </c>
      <c r="CS549" s="159" t="s">
        <v>282</v>
      </c>
      <c r="CT549" s="159" t="s">
        <v>282</v>
      </c>
      <c r="CU549" s="159" t="s">
        <v>282</v>
      </c>
      <c r="CV549" s="159" t="s">
        <v>282</v>
      </c>
      <c r="CW549" s="159" t="s">
        <v>282</v>
      </c>
      <c r="CX549" s="159" t="s">
        <v>282</v>
      </c>
      <c r="CY549" s="159" t="s">
        <v>282</v>
      </c>
      <c r="CZ549" s="159" t="s">
        <v>282</v>
      </c>
      <c r="DA549" s="159" t="s">
        <v>282</v>
      </c>
      <c r="DB549" s="159" t="s">
        <v>282</v>
      </c>
      <c r="DC549" s="159" t="s">
        <v>282</v>
      </c>
      <c r="DD549" s="159" t="s">
        <v>282</v>
      </c>
      <c r="DE549" s="159" t="s">
        <v>282</v>
      </c>
      <c r="DF549" s="159" t="s">
        <v>282</v>
      </c>
      <c r="DG549" s="159" t="s">
        <v>282</v>
      </c>
      <c r="DH549" s="159" t="s">
        <v>282</v>
      </c>
      <c r="DI549" s="159" t="s">
        <v>282</v>
      </c>
      <c r="DJ549" s="159" t="s">
        <v>282</v>
      </c>
      <c r="DK549" s="159" t="s">
        <v>282</v>
      </c>
      <c r="DL549" s="159" t="s">
        <v>282</v>
      </c>
      <c r="DM549" s="159" t="s">
        <v>282</v>
      </c>
      <c r="DN549" s="159" t="s">
        <v>282</v>
      </c>
      <c r="DO549" s="159" t="s">
        <v>282</v>
      </c>
      <c r="DP549" s="159" t="s">
        <v>282</v>
      </c>
      <c r="DQ549" s="159" t="s">
        <v>282</v>
      </c>
      <c r="DR549" s="159" t="s">
        <v>282</v>
      </c>
      <c r="DS549" s="159" t="s">
        <v>282</v>
      </c>
      <c r="DT549" s="159" t="s">
        <v>282</v>
      </c>
      <c r="DU549" s="159" t="s">
        <v>282</v>
      </c>
      <c r="DV549" s="159" t="s">
        <v>282</v>
      </c>
      <c r="DW549" s="159" t="s">
        <v>282</v>
      </c>
      <c r="DX549" s="159" t="s">
        <v>282</v>
      </c>
      <c r="DY549" s="159" t="s">
        <v>282</v>
      </c>
      <c r="DZ549" s="159" t="s">
        <v>282</v>
      </c>
      <c r="EA549" s="159" t="s">
        <v>282</v>
      </c>
      <c r="EB549" s="159" t="s">
        <v>282</v>
      </c>
      <c r="EC549" s="159" t="s">
        <v>282</v>
      </c>
      <c r="ED549" s="159" t="s">
        <v>282</v>
      </c>
      <c r="EE549" s="159" t="s">
        <v>282</v>
      </c>
      <c r="EF549" s="159" t="s">
        <v>282</v>
      </c>
      <c r="EG549" s="159" t="s">
        <v>282</v>
      </c>
      <c r="EH549" s="159" t="s">
        <v>282</v>
      </c>
      <c r="EI549" s="159" t="s">
        <v>282</v>
      </c>
      <c r="EJ549" s="159" t="s">
        <v>282</v>
      </c>
      <c r="EK549" s="159" t="s">
        <v>282</v>
      </c>
      <c r="EL549" s="159" t="s">
        <v>282</v>
      </c>
      <c r="EM549" s="159" t="s">
        <v>282</v>
      </c>
      <c r="EN549" s="159" t="s">
        <v>282</v>
      </c>
      <c r="EO549" s="159" t="s">
        <v>282</v>
      </c>
      <c r="EP549" s="159" t="s">
        <v>282</v>
      </c>
      <c r="EQ549" s="159" t="s">
        <v>282</v>
      </c>
      <c r="ER549" s="159" t="s">
        <v>282</v>
      </c>
      <c r="ES549" s="159" t="s">
        <v>282</v>
      </c>
      <c r="ET549" s="159" t="s">
        <v>282</v>
      </c>
      <c r="EU549" s="159" t="s">
        <v>282</v>
      </c>
      <c r="EV549" s="159" t="s">
        <v>282</v>
      </c>
      <c r="EW549" s="159" t="s">
        <v>282</v>
      </c>
      <c r="EX549" s="159" t="s">
        <v>282</v>
      </c>
      <c r="EY549" s="159" t="s">
        <v>282</v>
      </c>
      <c r="EZ549" s="159" t="s">
        <v>282</v>
      </c>
      <c r="FA549" s="159" t="s">
        <v>282</v>
      </c>
      <c r="FB549" s="159" t="s">
        <v>282</v>
      </c>
      <c r="FC549" s="159" t="s">
        <v>282</v>
      </c>
      <c r="FD549" s="159" t="s">
        <v>282</v>
      </c>
      <c r="FE549" s="159" t="s">
        <v>282</v>
      </c>
      <c r="FF549" s="159" t="s">
        <v>282</v>
      </c>
      <c r="FG549" s="159" t="s">
        <v>282</v>
      </c>
      <c r="FH549" s="159" t="s">
        <v>282</v>
      </c>
      <c r="FI549" s="159" t="s">
        <v>282</v>
      </c>
      <c r="FJ549" s="159" t="s">
        <v>282</v>
      </c>
      <c r="FK549" s="159" t="s">
        <v>282</v>
      </c>
      <c r="FL549" s="159" t="s">
        <v>282</v>
      </c>
      <c r="FM549" s="159" t="s">
        <v>282</v>
      </c>
      <c r="FN549" s="159" t="s">
        <v>282</v>
      </c>
      <c r="FO549" s="159" t="s">
        <v>282</v>
      </c>
      <c r="FP549" s="159" t="s">
        <v>282</v>
      </c>
      <c r="FQ549" s="159" t="s">
        <v>282</v>
      </c>
      <c r="FR549" s="159" t="s">
        <v>282</v>
      </c>
      <c r="FS549" s="159" t="s">
        <v>282</v>
      </c>
      <c r="FT549" s="159" t="s">
        <v>282</v>
      </c>
    </row>
    <row r="550" spans="1:176" x14ac:dyDescent="0.25">
      <c r="A550" s="212" t="s">
        <v>3785</v>
      </c>
      <c r="B550" s="159" t="s">
        <v>14729</v>
      </c>
      <c r="C550" s="66" t="str">
        <f>IF(ISNUMBER(Severity!H551)=FALSE,Severity!F551,IF(Severity!H551&gt;=0.5,"YES","NO"))</f>
        <v>YES</v>
      </c>
      <c r="D550" s="66" t="str">
        <f>IF(ISNUMBER(Severity!I551)=FALSE,Severity!G551,IF(Severity!I551&gt;0.5,"YES","NO"))</f>
        <v>NO</v>
      </c>
      <c r="E550" s="159">
        <v>8</v>
      </c>
      <c r="F550" s="159">
        <v>2</v>
      </c>
      <c r="G550" s="159" t="s">
        <v>258</v>
      </c>
      <c r="H550" s="159" t="s">
        <v>10507</v>
      </c>
      <c r="I550" s="159">
        <v>28</v>
      </c>
      <c r="J550" s="159" t="s">
        <v>282</v>
      </c>
      <c r="K550" s="159" t="s">
        <v>299</v>
      </c>
      <c r="L550" s="159">
        <v>21</v>
      </c>
      <c r="M550" s="159">
        <v>25</v>
      </c>
      <c r="N550" s="159">
        <v>7</v>
      </c>
      <c r="O550" s="159" t="s">
        <v>299</v>
      </c>
      <c r="P550" s="159">
        <v>21</v>
      </c>
      <c r="Q550" s="159">
        <v>59</v>
      </c>
      <c r="R550" s="159">
        <v>50</v>
      </c>
      <c r="S550" s="159" t="s">
        <v>299</v>
      </c>
      <c r="T550" s="159">
        <v>21</v>
      </c>
      <c r="U550" s="159">
        <v>23.7</v>
      </c>
      <c r="V550" s="66" t="s">
        <v>282</v>
      </c>
      <c r="W550" s="159">
        <v>104</v>
      </c>
      <c r="X550" s="159" t="s">
        <v>282</v>
      </c>
      <c r="Y550" s="159" t="s">
        <v>282</v>
      </c>
      <c r="Z550" s="159" t="s">
        <v>282</v>
      </c>
      <c r="AA550" s="159" t="s">
        <v>282</v>
      </c>
      <c r="AB550" s="159" t="s">
        <v>282</v>
      </c>
      <c r="AC550" s="159" t="s">
        <v>282</v>
      </c>
      <c r="AD550" s="159" t="s">
        <v>282</v>
      </c>
      <c r="AE550" s="159" t="s">
        <v>282</v>
      </c>
      <c r="AF550" s="159" t="s">
        <v>282</v>
      </c>
      <c r="AG550" s="159" t="s">
        <v>282</v>
      </c>
      <c r="AH550" s="159" t="s">
        <v>282</v>
      </c>
      <c r="AI550" s="159" t="s">
        <v>282</v>
      </c>
      <c r="AJ550" s="159" t="s">
        <v>282</v>
      </c>
      <c r="AK550" s="159" t="s">
        <v>282</v>
      </c>
      <c r="AL550" s="159" t="s">
        <v>282</v>
      </c>
      <c r="AM550" s="159">
        <v>104</v>
      </c>
      <c r="AN550" s="159" t="s">
        <v>282</v>
      </c>
      <c r="AO550" s="159" t="s">
        <v>246</v>
      </c>
      <c r="AP550" s="159" t="s">
        <v>10507</v>
      </c>
      <c r="AQ550" s="66">
        <v>19</v>
      </c>
      <c r="AR550" s="159" t="s">
        <v>282</v>
      </c>
      <c r="AS550" s="159" t="s">
        <v>299</v>
      </c>
      <c r="AT550" s="159">
        <v>21</v>
      </c>
      <c r="AU550" s="159">
        <v>20</v>
      </c>
      <c r="AV550" s="159">
        <v>7</v>
      </c>
      <c r="AW550" s="159" t="s">
        <v>299</v>
      </c>
      <c r="AX550" s="159">
        <v>21</v>
      </c>
      <c r="AY550" s="159">
        <v>52</v>
      </c>
      <c r="AZ550" s="159">
        <v>50</v>
      </c>
      <c r="BA550" s="159" t="s">
        <v>299</v>
      </c>
      <c r="BB550" s="159">
        <v>21</v>
      </c>
      <c r="BC550" s="159">
        <v>23.9</v>
      </c>
      <c r="BD550" s="66" t="s">
        <v>282</v>
      </c>
      <c r="BE550" s="159">
        <v>100</v>
      </c>
      <c r="BF550" s="159" t="s">
        <v>282</v>
      </c>
      <c r="BG550" s="159" t="s">
        <v>282</v>
      </c>
      <c r="BH550" s="159" t="s">
        <v>282</v>
      </c>
      <c r="BI550" s="159" t="s">
        <v>282</v>
      </c>
      <c r="BJ550" s="159" t="s">
        <v>282</v>
      </c>
      <c r="BK550" s="159" t="s">
        <v>282</v>
      </c>
      <c r="BL550" s="159" t="s">
        <v>282</v>
      </c>
      <c r="BM550" s="159" t="s">
        <v>282</v>
      </c>
      <c r="BN550" s="159" t="s">
        <v>282</v>
      </c>
      <c r="BO550" s="159" t="s">
        <v>282</v>
      </c>
      <c r="BP550" s="159" t="s">
        <v>282</v>
      </c>
      <c r="BQ550" s="159" t="s">
        <v>282</v>
      </c>
      <c r="BR550" s="159" t="s">
        <v>282</v>
      </c>
      <c r="BS550" s="159" t="s">
        <v>282</v>
      </c>
      <c r="BT550" s="159" t="s">
        <v>282</v>
      </c>
      <c r="BU550" s="159">
        <v>100</v>
      </c>
      <c r="BV550" s="159" t="s">
        <v>282</v>
      </c>
      <c r="BW550" s="159" t="s">
        <v>282</v>
      </c>
      <c r="BX550" s="159" t="s">
        <v>282</v>
      </c>
      <c r="BY550" s="159" t="s">
        <v>282</v>
      </c>
      <c r="BZ550" s="159" t="s">
        <v>282</v>
      </c>
      <c r="CA550" s="159" t="s">
        <v>282</v>
      </c>
      <c r="CB550" s="159" t="s">
        <v>282</v>
      </c>
      <c r="CC550" s="159" t="s">
        <v>282</v>
      </c>
      <c r="CD550" s="159" t="s">
        <v>282</v>
      </c>
      <c r="CE550" s="159" t="s">
        <v>282</v>
      </c>
      <c r="CF550" s="159" t="s">
        <v>282</v>
      </c>
      <c r="CG550" s="159" t="s">
        <v>282</v>
      </c>
      <c r="CH550" s="159" t="s">
        <v>282</v>
      </c>
      <c r="CI550" s="159" t="s">
        <v>282</v>
      </c>
      <c r="CJ550" s="159" t="s">
        <v>282</v>
      </c>
      <c r="CK550" s="159" t="s">
        <v>282</v>
      </c>
      <c r="CL550" s="159" t="s">
        <v>282</v>
      </c>
      <c r="CM550" s="159" t="s">
        <v>282</v>
      </c>
      <c r="CN550" s="159" t="s">
        <v>282</v>
      </c>
      <c r="CO550" s="159" t="s">
        <v>282</v>
      </c>
      <c r="CP550" s="159" t="s">
        <v>282</v>
      </c>
      <c r="CQ550" s="159" t="s">
        <v>282</v>
      </c>
      <c r="CR550" s="159" t="s">
        <v>282</v>
      </c>
      <c r="CS550" s="159" t="s">
        <v>282</v>
      </c>
      <c r="CT550" s="159" t="s">
        <v>282</v>
      </c>
      <c r="CU550" s="159" t="s">
        <v>282</v>
      </c>
      <c r="CV550" s="159" t="s">
        <v>282</v>
      </c>
      <c r="CW550" s="159" t="s">
        <v>282</v>
      </c>
      <c r="CX550" s="159" t="s">
        <v>282</v>
      </c>
      <c r="CY550" s="159" t="s">
        <v>282</v>
      </c>
      <c r="CZ550" s="159" t="s">
        <v>282</v>
      </c>
      <c r="DA550" s="159" t="s">
        <v>282</v>
      </c>
      <c r="DB550" s="159" t="s">
        <v>282</v>
      </c>
      <c r="DC550" s="159" t="s">
        <v>282</v>
      </c>
      <c r="DD550" s="159" t="s">
        <v>282</v>
      </c>
      <c r="DE550" s="159" t="s">
        <v>282</v>
      </c>
      <c r="DF550" s="159" t="s">
        <v>282</v>
      </c>
      <c r="DG550" s="159" t="s">
        <v>282</v>
      </c>
      <c r="DH550" s="159" t="s">
        <v>282</v>
      </c>
      <c r="DI550" s="159" t="s">
        <v>282</v>
      </c>
      <c r="DJ550" s="159" t="s">
        <v>282</v>
      </c>
      <c r="DK550" s="159" t="s">
        <v>282</v>
      </c>
      <c r="DL550" s="159" t="s">
        <v>282</v>
      </c>
      <c r="DM550" s="159" t="s">
        <v>282</v>
      </c>
      <c r="DN550" s="159" t="s">
        <v>282</v>
      </c>
      <c r="DO550" s="159" t="s">
        <v>282</v>
      </c>
      <c r="DP550" s="159" t="s">
        <v>282</v>
      </c>
      <c r="DQ550" s="159" t="s">
        <v>282</v>
      </c>
      <c r="DR550" s="159" t="s">
        <v>282</v>
      </c>
      <c r="DS550" s="159" t="s">
        <v>282</v>
      </c>
      <c r="DT550" s="159" t="s">
        <v>282</v>
      </c>
      <c r="DU550" s="159" t="s">
        <v>282</v>
      </c>
      <c r="DV550" s="159" t="s">
        <v>282</v>
      </c>
      <c r="DW550" s="159" t="s">
        <v>282</v>
      </c>
      <c r="DX550" s="159" t="s">
        <v>282</v>
      </c>
      <c r="DY550" s="159" t="s">
        <v>282</v>
      </c>
      <c r="DZ550" s="159" t="s">
        <v>282</v>
      </c>
      <c r="EA550" s="159" t="s">
        <v>282</v>
      </c>
      <c r="EB550" s="159" t="s">
        <v>282</v>
      </c>
      <c r="EC550" s="159" t="s">
        <v>282</v>
      </c>
      <c r="ED550" s="159" t="s">
        <v>282</v>
      </c>
      <c r="EE550" s="159" t="s">
        <v>282</v>
      </c>
      <c r="EF550" s="159" t="s">
        <v>282</v>
      </c>
      <c r="EG550" s="159" t="s">
        <v>282</v>
      </c>
      <c r="EH550" s="159" t="s">
        <v>282</v>
      </c>
      <c r="EI550" s="159" t="s">
        <v>282</v>
      </c>
      <c r="EJ550" s="159" t="s">
        <v>282</v>
      </c>
      <c r="EK550" s="159" t="s">
        <v>282</v>
      </c>
      <c r="EL550" s="159" t="s">
        <v>282</v>
      </c>
      <c r="EM550" s="159" t="s">
        <v>282</v>
      </c>
      <c r="EN550" s="159" t="s">
        <v>282</v>
      </c>
      <c r="EO550" s="159" t="s">
        <v>282</v>
      </c>
      <c r="EP550" s="159" t="s">
        <v>282</v>
      </c>
      <c r="EQ550" s="159" t="s">
        <v>282</v>
      </c>
      <c r="ER550" s="159" t="s">
        <v>282</v>
      </c>
      <c r="ES550" s="159" t="s">
        <v>282</v>
      </c>
      <c r="ET550" s="159" t="s">
        <v>282</v>
      </c>
      <c r="EU550" s="159" t="s">
        <v>282</v>
      </c>
      <c r="EV550" s="159" t="s">
        <v>282</v>
      </c>
      <c r="EW550" s="159" t="s">
        <v>282</v>
      </c>
      <c r="EX550" s="159" t="s">
        <v>282</v>
      </c>
      <c r="EY550" s="159" t="s">
        <v>282</v>
      </c>
      <c r="EZ550" s="159" t="s">
        <v>282</v>
      </c>
      <c r="FA550" s="159" t="s">
        <v>282</v>
      </c>
      <c r="FB550" s="159" t="s">
        <v>282</v>
      </c>
      <c r="FC550" s="159" t="s">
        <v>282</v>
      </c>
      <c r="FD550" s="159" t="s">
        <v>282</v>
      </c>
      <c r="FE550" s="159" t="s">
        <v>282</v>
      </c>
      <c r="FF550" s="159" t="s">
        <v>282</v>
      </c>
      <c r="FG550" s="159" t="s">
        <v>282</v>
      </c>
      <c r="FH550" s="159" t="s">
        <v>282</v>
      </c>
      <c r="FI550" s="159" t="s">
        <v>282</v>
      </c>
      <c r="FJ550" s="159" t="s">
        <v>282</v>
      </c>
      <c r="FK550" s="159" t="s">
        <v>282</v>
      </c>
      <c r="FL550" s="159" t="s">
        <v>282</v>
      </c>
      <c r="FM550" s="159" t="s">
        <v>282</v>
      </c>
      <c r="FN550" s="159" t="s">
        <v>282</v>
      </c>
      <c r="FO550" s="159" t="s">
        <v>282</v>
      </c>
      <c r="FP550" s="159" t="s">
        <v>282</v>
      </c>
      <c r="FQ550" s="159" t="s">
        <v>282</v>
      </c>
      <c r="FR550" s="159" t="s">
        <v>282</v>
      </c>
      <c r="FS550" s="159" t="s">
        <v>282</v>
      </c>
      <c r="FT550" s="159" t="s">
        <v>282</v>
      </c>
    </row>
    <row r="551" spans="1:176" x14ac:dyDescent="0.25">
      <c r="A551" s="212" t="s">
        <v>3788</v>
      </c>
      <c r="B551" s="159" t="s">
        <v>16254</v>
      </c>
      <c r="C551" s="66" t="str">
        <f>IF(ISNUMBER(Severity!H552)=FALSE,Severity!F552,IF(Severity!H552&gt;=0.5,"YES","NO"))</f>
        <v>YES</v>
      </c>
      <c r="D551" s="66" t="str">
        <f>IF(ISNUMBER(Severity!I552)=FALSE,Severity!G552,IF(Severity!I552&gt;0.5,"YES","NO"))</f>
        <v>NO</v>
      </c>
      <c r="E551" s="159">
        <v>8</v>
      </c>
      <c r="F551" s="159">
        <v>2</v>
      </c>
      <c r="G551" s="159" t="s">
        <v>266</v>
      </c>
      <c r="H551" s="159" t="s">
        <v>10507</v>
      </c>
      <c r="I551" s="159">
        <v>19</v>
      </c>
      <c r="J551" s="159">
        <v>29</v>
      </c>
      <c r="K551" s="159" t="s">
        <v>282</v>
      </c>
      <c r="L551" s="159" t="s">
        <v>282</v>
      </c>
      <c r="M551" s="159" t="s">
        <v>282</v>
      </c>
      <c r="N551" s="159" t="s">
        <v>282</v>
      </c>
      <c r="O551" s="159" t="s">
        <v>299</v>
      </c>
      <c r="P551" s="159">
        <v>17</v>
      </c>
      <c r="Q551" s="159">
        <v>81</v>
      </c>
      <c r="R551" s="159">
        <v>50</v>
      </c>
      <c r="S551" s="159" t="s">
        <v>299</v>
      </c>
      <c r="T551" s="159">
        <v>17</v>
      </c>
      <c r="U551" s="159">
        <v>22.2</v>
      </c>
      <c r="V551" s="159">
        <v>3.5</v>
      </c>
      <c r="W551" s="159">
        <v>126</v>
      </c>
      <c r="X551" s="159" t="s">
        <v>282</v>
      </c>
      <c r="Y551" s="159" t="s">
        <v>282</v>
      </c>
      <c r="Z551" s="159" t="s">
        <v>282</v>
      </c>
      <c r="AA551" s="159" t="s">
        <v>282</v>
      </c>
      <c r="AB551" s="159" t="s">
        <v>282</v>
      </c>
      <c r="AC551" s="159" t="s">
        <v>282</v>
      </c>
      <c r="AD551" s="159" t="s">
        <v>282</v>
      </c>
      <c r="AE551" s="159" t="s">
        <v>282</v>
      </c>
      <c r="AF551" s="159" t="s">
        <v>282</v>
      </c>
      <c r="AG551" s="159" t="s">
        <v>282</v>
      </c>
      <c r="AH551" s="159" t="s">
        <v>282</v>
      </c>
      <c r="AI551" s="159" t="s">
        <v>282</v>
      </c>
      <c r="AJ551" s="159" t="s">
        <v>282</v>
      </c>
      <c r="AK551" s="159" t="s">
        <v>282</v>
      </c>
      <c r="AL551" s="159" t="s">
        <v>282</v>
      </c>
      <c r="AM551" s="159">
        <v>128</v>
      </c>
      <c r="AN551" s="159">
        <v>99</v>
      </c>
      <c r="AO551" s="159" t="s">
        <v>256</v>
      </c>
      <c r="AP551" s="159" t="s">
        <v>10507</v>
      </c>
      <c r="AQ551" s="159">
        <v>33</v>
      </c>
      <c r="AR551" s="159">
        <v>39</v>
      </c>
      <c r="AS551" s="159" t="s">
        <v>282</v>
      </c>
      <c r="AT551" s="159" t="s">
        <v>282</v>
      </c>
      <c r="AU551" s="159" t="s">
        <v>282</v>
      </c>
      <c r="AV551" s="159" t="s">
        <v>282</v>
      </c>
      <c r="AW551" s="159" t="s">
        <v>299</v>
      </c>
      <c r="AX551" s="159">
        <v>17</v>
      </c>
      <c r="AY551" s="159">
        <v>69</v>
      </c>
      <c r="AZ551" s="159">
        <v>50</v>
      </c>
      <c r="BA551" s="159" t="s">
        <v>299</v>
      </c>
      <c r="BB551" s="159">
        <v>17</v>
      </c>
      <c r="BC551" s="159">
        <v>22.4</v>
      </c>
      <c r="BD551" s="159">
        <v>3.5</v>
      </c>
      <c r="BE551" s="159">
        <v>120</v>
      </c>
      <c r="BF551" s="159" t="s">
        <v>282</v>
      </c>
      <c r="BG551" s="159" t="s">
        <v>282</v>
      </c>
      <c r="BH551" s="159" t="s">
        <v>282</v>
      </c>
      <c r="BI551" s="159" t="s">
        <v>282</v>
      </c>
      <c r="BJ551" s="159" t="s">
        <v>282</v>
      </c>
      <c r="BK551" s="159" t="s">
        <v>282</v>
      </c>
      <c r="BL551" s="159" t="s">
        <v>282</v>
      </c>
      <c r="BM551" s="159" t="s">
        <v>282</v>
      </c>
      <c r="BN551" s="159" t="s">
        <v>282</v>
      </c>
      <c r="BO551" s="159" t="s">
        <v>282</v>
      </c>
      <c r="BP551" s="159" t="s">
        <v>282</v>
      </c>
      <c r="BQ551" s="159" t="s">
        <v>282</v>
      </c>
      <c r="BR551" s="159" t="s">
        <v>282</v>
      </c>
      <c r="BS551" s="159" t="s">
        <v>282</v>
      </c>
      <c r="BT551" s="159" t="s">
        <v>282</v>
      </c>
      <c r="BU551" s="159">
        <v>126</v>
      </c>
      <c r="BV551" s="159">
        <v>87</v>
      </c>
      <c r="BW551" s="159" t="s">
        <v>282</v>
      </c>
      <c r="BX551" s="159" t="s">
        <v>282</v>
      </c>
      <c r="BY551" s="159" t="s">
        <v>282</v>
      </c>
      <c r="BZ551" s="159" t="s">
        <v>282</v>
      </c>
      <c r="CA551" s="159" t="s">
        <v>282</v>
      </c>
      <c r="CB551" s="159" t="s">
        <v>282</v>
      </c>
      <c r="CC551" s="159" t="s">
        <v>282</v>
      </c>
      <c r="CD551" s="159" t="s">
        <v>282</v>
      </c>
      <c r="CE551" s="159" t="s">
        <v>282</v>
      </c>
      <c r="CF551" s="159" t="s">
        <v>282</v>
      </c>
      <c r="CG551" s="159" t="s">
        <v>282</v>
      </c>
      <c r="CH551" s="159" t="s">
        <v>282</v>
      </c>
      <c r="CI551" s="159" t="s">
        <v>282</v>
      </c>
      <c r="CJ551" s="159" t="s">
        <v>282</v>
      </c>
      <c r="CK551" s="159" t="s">
        <v>282</v>
      </c>
      <c r="CL551" s="159" t="s">
        <v>282</v>
      </c>
      <c r="CM551" s="159" t="s">
        <v>282</v>
      </c>
      <c r="CN551" s="159" t="s">
        <v>282</v>
      </c>
      <c r="CO551" s="159" t="s">
        <v>282</v>
      </c>
      <c r="CP551" s="159" t="s">
        <v>282</v>
      </c>
      <c r="CQ551" s="159" t="s">
        <v>282</v>
      </c>
      <c r="CR551" s="159" t="s">
        <v>282</v>
      </c>
      <c r="CS551" s="159" t="s">
        <v>282</v>
      </c>
      <c r="CT551" s="159" t="s">
        <v>282</v>
      </c>
      <c r="CU551" s="159" t="s">
        <v>282</v>
      </c>
      <c r="CV551" s="159" t="s">
        <v>282</v>
      </c>
      <c r="CW551" s="159" t="s">
        <v>282</v>
      </c>
      <c r="CX551" s="159" t="s">
        <v>282</v>
      </c>
      <c r="CY551" s="159" t="s">
        <v>282</v>
      </c>
      <c r="CZ551" s="159" t="s">
        <v>282</v>
      </c>
      <c r="DA551" s="159" t="s">
        <v>282</v>
      </c>
      <c r="DB551" s="159" t="s">
        <v>282</v>
      </c>
      <c r="DC551" s="159" t="s">
        <v>282</v>
      </c>
      <c r="DD551" s="159" t="s">
        <v>282</v>
      </c>
      <c r="DE551" s="159" t="s">
        <v>282</v>
      </c>
      <c r="DF551" s="159" t="s">
        <v>282</v>
      </c>
      <c r="DG551" s="159" t="s">
        <v>282</v>
      </c>
      <c r="DH551" s="159" t="s">
        <v>282</v>
      </c>
      <c r="DI551" s="159" t="s">
        <v>282</v>
      </c>
      <c r="DJ551" s="159" t="s">
        <v>282</v>
      </c>
      <c r="DK551" s="159" t="s">
        <v>282</v>
      </c>
      <c r="DL551" s="159" t="s">
        <v>282</v>
      </c>
      <c r="DM551" s="159" t="s">
        <v>282</v>
      </c>
      <c r="DN551" s="159" t="s">
        <v>282</v>
      </c>
      <c r="DO551" s="159" t="s">
        <v>282</v>
      </c>
      <c r="DP551" s="159" t="s">
        <v>282</v>
      </c>
      <c r="DQ551" s="159" t="s">
        <v>282</v>
      </c>
      <c r="DR551" s="159" t="s">
        <v>282</v>
      </c>
      <c r="DS551" s="159" t="s">
        <v>282</v>
      </c>
      <c r="DT551" s="159" t="s">
        <v>282</v>
      </c>
      <c r="DU551" s="159" t="s">
        <v>282</v>
      </c>
      <c r="DV551" s="159" t="s">
        <v>282</v>
      </c>
      <c r="DW551" s="159" t="s">
        <v>282</v>
      </c>
      <c r="DX551" s="159" t="s">
        <v>282</v>
      </c>
      <c r="DY551" s="159" t="s">
        <v>282</v>
      </c>
      <c r="DZ551" s="159" t="s">
        <v>282</v>
      </c>
      <c r="EA551" s="159" t="s">
        <v>282</v>
      </c>
      <c r="EB551" s="159" t="s">
        <v>282</v>
      </c>
      <c r="EC551" s="159" t="s">
        <v>282</v>
      </c>
      <c r="ED551" s="159" t="s">
        <v>282</v>
      </c>
      <c r="EE551" s="159" t="s">
        <v>282</v>
      </c>
      <c r="EF551" s="159" t="s">
        <v>282</v>
      </c>
      <c r="EG551" s="159" t="s">
        <v>282</v>
      </c>
      <c r="EH551" s="159" t="s">
        <v>282</v>
      </c>
      <c r="EI551" s="159" t="s">
        <v>282</v>
      </c>
      <c r="EJ551" s="159" t="s">
        <v>282</v>
      </c>
      <c r="EK551" s="159" t="s">
        <v>282</v>
      </c>
      <c r="EL551" s="159" t="s">
        <v>282</v>
      </c>
      <c r="EM551" s="159" t="s">
        <v>282</v>
      </c>
      <c r="EN551" s="159" t="s">
        <v>282</v>
      </c>
      <c r="EO551" s="159" t="s">
        <v>282</v>
      </c>
      <c r="EP551" s="159" t="s">
        <v>282</v>
      </c>
      <c r="EQ551" s="159" t="s">
        <v>282</v>
      </c>
      <c r="ER551" s="159" t="s">
        <v>282</v>
      </c>
      <c r="ES551" s="159" t="s">
        <v>282</v>
      </c>
      <c r="ET551" s="159" t="s">
        <v>282</v>
      </c>
      <c r="EU551" s="159" t="s">
        <v>282</v>
      </c>
      <c r="EV551" s="159" t="s">
        <v>282</v>
      </c>
      <c r="EW551" s="159" t="s">
        <v>282</v>
      </c>
      <c r="EX551" s="159" t="s">
        <v>282</v>
      </c>
      <c r="EY551" s="159" t="s">
        <v>282</v>
      </c>
      <c r="EZ551" s="159" t="s">
        <v>282</v>
      </c>
      <c r="FA551" s="159" t="s">
        <v>282</v>
      </c>
      <c r="FB551" s="159" t="s">
        <v>282</v>
      </c>
      <c r="FC551" s="159" t="s">
        <v>282</v>
      </c>
      <c r="FD551" s="159" t="s">
        <v>282</v>
      </c>
      <c r="FE551" s="159" t="s">
        <v>282</v>
      </c>
      <c r="FF551" s="159" t="s">
        <v>282</v>
      </c>
      <c r="FG551" s="159" t="s">
        <v>282</v>
      </c>
      <c r="FH551" s="159" t="s">
        <v>282</v>
      </c>
      <c r="FI551" s="159" t="s">
        <v>282</v>
      </c>
      <c r="FJ551" s="159" t="s">
        <v>282</v>
      </c>
      <c r="FK551" s="159" t="s">
        <v>282</v>
      </c>
      <c r="FL551" s="159" t="s">
        <v>282</v>
      </c>
      <c r="FM551" s="159" t="s">
        <v>282</v>
      </c>
      <c r="FN551" s="159" t="s">
        <v>282</v>
      </c>
      <c r="FO551" s="159" t="s">
        <v>282</v>
      </c>
      <c r="FP551" s="159" t="s">
        <v>282</v>
      </c>
      <c r="FQ551" s="159" t="s">
        <v>282</v>
      </c>
      <c r="FR551" s="159" t="s">
        <v>282</v>
      </c>
      <c r="FS551" s="159" t="s">
        <v>282</v>
      </c>
      <c r="FT551" s="159" t="s">
        <v>282</v>
      </c>
    </row>
    <row r="552" spans="1:176" x14ac:dyDescent="0.25">
      <c r="A552" s="66" t="s">
        <v>315</v>
      </c>
      <c r="B552" s="159" t="s">
        <v>282</v>
      </c>
      <c r="C552" s="66" t="str">
        <f>IF(ISNUMBER(Severity!H553)=FALSE,Severity!F553,IF(Severity!H553&gt;=0.5,"YES","NO"))</f>
        <v>YES</v>
      </c>
      <c r="D552" s="66" t="str">
        <f>IF(ISNUMBER(Severity!I553)=FALSE,Severity!G553,IF(Severity!I553&gt;0.5,"YES","NO"))</f>
        <v>NO</v>
      </c>
      <c r="E552" s="159">
        <v>8</v>
      </c>
      <c r="F552" s="159">
        <v>5</v>
      </c>
      <c r="G552" s="66" t="s">
        <v>681</v>
      </c>
      <c r="H552" s="159" t="s">
        <v>183</v>
      </c>
      <c r="I552" s="159" t="s">
        <v>282</v>
      </c>
      <c r="J552" s="159">
        <v>1</v>
      </c>
      <c r="K552" s="159" t="s">
        <v>282</v>
      </c>
      <c r="L552" s="159" t="s">
        <v>282</v>
      </c>
      <c r="M552" s="159" t="s">
        <v>282</v>
      </c>
      <c r="N552" s="159" t="s">
        <v>282</v>
      </c>
      <c r="O552" s="159" t="s">
        <v>282</v>
      </c>
      <c r="P552" s="159" t="s">
        <v>282</v>
      </c>
      <c r="Q552" s="159" t="s">
        <v>282</v>
      </c>
      <c r="R552" s="159" t="s">
        <v>282</v>
      </c>
      <c r="S552" s="159" t="s">
        <v>743</v>
      </c>
      <c r="T552" s="159">
        <v>21</v>
      </c>
      <c r="U552" s="66">
        <v>23.7</v>
      </c>
      <c r="V552" s="159">
        <v>7.7</v>
      </c>
      <c r="W552" s="159">
        <v>12</v>
      </c>
      <c r="X552" s="159" t="s">
        <v>282</v>
      </c>
      <c r="Y552" s="159" t="s">
        <v>282</v>
      </c>
      <c r="Z552" s="159" t="s">
        <v>282</v>
      </c>
      <c r="AA552" s="159">
        <v>7.3</v>
      </c>
      <c r="AB552" s="159">
        <v>6.4</v>
      </c>
      <c r="AC552" s="159">
        <v>12</v>
      </c>
      <c r="AD552" s="159" t="s">
        <v>282</v>
      </c>
      <c r="AE552" s="159" t="s">
        <v>282</v>
      </c>
      <c r="AF552" s="159" t="s">
        <v>282</v>
      </c>
      <c r="AG552" s="159" t="s">
        <v>282</v>
      </c>
      <c r="AH552" s="159" t="s">
        <v>282</v>
      </c>
      <c r="AI552" s="159" t="s">
        <v>282</v>
      </c>
      <c r="AJ552" s="159" t="s">
        <v>282</v>
      </c>
      <c r="AK552" s="159" t="s">
        <v>282</v>
      </c>
      <c r="AL552" s="159" t="s">
        <v>282</v>
      </c>
      <c r="AM552" s="159">
        <v>12</v>
      </c>
      <c r="AN552" s="159">
        <v>11</v>
      </c>
      <c r="AO552" s="66" t="s">
        <v>770</v>
      </c>
      <c r="AP552" s="159" t="s">
        <v>182</v>
      </c>
      <c r="AQ552" s="159" t="s">
        <v>282</v>
      </c>
      <c r="AR552" s="159">
        <v>0</v>
      </c>
      <c r="AS552" s="159" t="s">
        <v>282</v>
      </c>
      <c r="AT552" s="159" t="s">
        <v>282</v>
      </c>
      <c r="AU552" s="159" t="s">
        <v>282</v>
      </c>
      <c r="AV552" s="159" t="s">
        <v>282</v>
      </c>
      <c r="AW552" s="159" t="s">
        <v>282</v>
      </c>
      <c r="AX552" s="159" t="s">
        <v>282</v>
      </c>
      <c r="AY552" s="159" t="s">
        <v>282</v>
      </c>
      <c r="AZ552" s="159" t="s">
        <v>282</v>
      </c>
      <c r="BA552" s="159" t="s">
        <v>743</v>
      </c>
      <c r="BB552" s="159">
        <v>21</v>
      </c>
      <c r="BC552" s="159">
        <v>24.4</v>
      </c>
      <c r="BD552" s="159">
        <v>6.1</v>
      </c>
      <c r="BE552" s="159">
        <v>11</v>
      </c>
      <c r="BF552" s="159">
        <v>24.4</v>
      </c>
      <c r="BG552" s="159">
        <v>6.1</v>
      </c>
      <c r="BH552" s="159">
        <v>11</v>
      </c>
      <c r="BI552" s="159">
        <v>9.5</v>
      </c>
      <c r="BJ552" s="159">
        <v>9.1999999999999993</v>
      </c>
      <c r="BK552" s="159">
        <v>11</v>
      </c>
      <c r="BL552" s="159">
        <v>9.5</v>
      </c>
      <c r="BM552" s="159">
        <v>9.1999999999999993</v>
      </c>
      <c r="BN552" s="159">
        <v>11</v>
      </c>
      <c r="BO552" s="159" t="s">
        <v>282</v>
      </c>
      <c r="BP552" s="159" t="s">
        <v>282</v>
      </c>
      <c r="BQ552" s="159" t="s">
        <v>282</v>
      </c>
      <c r="BR552" s="159" t="s">
        <v>282</v>
      </c>
      <c r="BS552" s="159" t="s">
        <v>282</v>
      </c>
      <c r="BT552" s="159" t="s">
        <v>282</v>
      </c>
      <c r="BU552" s="159">
        <v>11</v>
      </c>
      <c r="BV552" s="159">
        <v>11</v>
      </c>
      <c r="BW552" s="66" t="s">
        <v>770</v>
      </c>
      <c r="BX552" s="159" t="s">
        <v>182</v>
      </c>
      <c r="BY552" s="159" t="s">
        <v>282</v>
      </c>
      <c r="BZ552" s="66">
        <v>0</v>
      </c>
      <c r="CA552" s="159" t="s">
        <v>282</v>
      </c>
      <c r="CB552" s="159" t="s">
        <v>282</v>
      </c>
      <c r="CC552" s="159" t="s">
        <v>282</v>
      </c>
      <c r="CD552" s="159" t="s">
        <v>282</v>
      </c>
      <c r="CE552" s="159" t="s">
        <v>282</v>
      </c>
      <c r="CF552" s="159" t="s">
        <v>282</v>
      </c>
      <c r="CG552" s="159" t="s">
        <v>282</v>
      </c>
      <c r="CH552" s="159" t="s">
        <v>282</v>
      </c>
      <c r="CI552" s="159" t="s">
        <v>743</v>
      </c>
      <c r="CJ552" s="66">
        <v>21</v>
      </c>
      <c r="CK552" s="66">
        <v>25.5</v>
      </c>
      <c r="CL552" s="66">
        <v>6.1</v>
      </c>
      <c r="CM552" s="159">
        <v>11</v>
      </c>
      <c r="CN552" s="66">
        <v>25.5</v>
      </c>
      <c r="CO552" s="66">
        <v>6.1</v>
      </c>
      <c r="CP552" s="159">
        <v>11</v>
      </c>
      <c r="CQ552" s="159">
        <v>16</v>
      </c>
      <c r="CR552" s="159">
        <v>7.3</v>
      </c>
      <c r="CS552" s="159">
        <v>11</v>
      </c>
      <c r="CT552" s="159">
        <v>16</v>
      </c>
      <c r="CU552" s="159">
        <v>7.3</v>
      </c>
      <c r="CV552" s="159">
        <v>11</v>
      </c>
      <c r="CW552" s="159" t="s">
        <v>282</v>
      </c>
      <c r="CX552" s="159" t="s">
        <v>282</v>
      </c>
      <c r="CY552" s="159" t="s">
        <v>282</v>
      </c>
      <c r="CZ552" s="159" t="s">
        <v>282</v>
      </c>
      <c r="DA552" s="159" t="s">
        <v>282</v>
      </c>
      <c r="DB552" s="159" t="s">
        <v>282</v>
      </c>
      <c r="DC552" s="66">
        <v>11</v>
      </c>
      <c r="DD552" s="66">
        <v>11</v>
      </c>
      <c r="DE552" s="66" t="s">
        <v>313</v>
      </c>
      <c r="DF552" s="159" t="s">
        <v>183</v>
      </c>
      <c r="DG552" s="159" t="s">
        <v>282</v>
      </c>
      <c r="DH552" s="66">
        <v>1</v>
      </c>
      <c r="DI552" s="159" t="s">
        <v>282</v>
      </c>
      <c r="DJ552" s="159" t="s">
        <v>282</v>
      </c>
      <c r="DK552" s="159" t="s">
        <v>282</v>
      </c>
      <c r="DL552" s="159" t="s">
        <v>282</v>
      </c>
      <c r="DM552" s="159" t="s">
        <v>282</v>
      </c>
      <c r="DN552" s="159" t="s">
        <v>282</v>
      </c>
      <c r="DO552" s="159" t="s">
        <v>282</v>
      </c>
      <c r="DP552" s="159" t="s">
        <v>282</v>
      </c>
      <c r="DQ552" s="159" t="s">
        <v>743</v>
      </c>
      <c r="DR552" s="66">
        <v>21</v>
      </c>
      <c r="DS552" s="66">
        <v>23.8</v>
      </c>
      <c r="DT552" s="66">
        <v>8</v>
      </c>
      <c r="DU552" s="159">
        <v>12</v>
      </c>
      <c r="DV552" s="159" t="s">
        <v>282</v>
      </c>
      <c r="DW552" s="159" t="s">
        <v>282</v>
      </c>
      <c r="DX552" s="159" t="s">
        <v>282</v>
      </c>
      <c r="DY552" s="66">
        <v>8.5</v>
      </c>
      <c r="DZ552" s="66">
        <v>5.8</v>
      </c>
      <c r="EA552" s="66">
        <v>12</v>
      </c>
      <c r="EB552" s="159" t="s">
        <v>282</v>
      </c>
      <c r="EC552" s="159" t="s">
        <v>282</v>
      </c>
      <c r="ED552" s="159" t="s">
        <v>282</v>
      </c>
      <c r="EE552" s="159" t="s">
        <v>282</v>
      </c>
      <c r="EF552" s="159" t="s">
        <v>282</v>
      </c>
      <c r="EG552" s="159" t="s">
        <v>282</v>
      </c>
      <c r="EH552" s="159" t="s">
        <v>282</v>
      </c>
      <c r="EI552" s="159" t="s">
        <v>282</v>
      </c>
      <c r="EJ552" s="159" t="s">
        <v>282</v>
      </c>
      <c r="EK552" s="66">
        <v>12</v>
      </c>
      <c r="EL552" s="66">
        <v>11</v>
      </c>
      <c r="EM552" s="159" t="s">
        <v>636</v>
      </c>
      <c r="EN552" s="159" t="s">
        <v>282</v>
      </c>
      <c r="EO552" s="159" t="s">
        <v>282</v>
      </c>
      <c r="EP552" s="66">
        <v>0</v>
      </c>
      <c r="EQ552" s="159" t="s">
        <v>282</v>
      </c>
      <c r="ER552" s="159" t="s">
        <v>282</v>
      </c>
      <c r="ES552" s="159" t="s">
        <v>282</v>
      </c>
      <c r="ET552" s="159" t="s">
        <v>282</v>
      </c>
      <c r="EU552" s="159" t="s">
        <v>282</v>
      </c>
      <c r="EV552" s="159" t="s">
        <v>282</v>
      </c>
      <c r="EW552" s="159" t="s">
        <v>282</v>
      </c>
      <c r="EX552" s="159" t="s">
        <v>282</v>
      </c>
      <c r="EY552" s="159" t="s">
        <v>743</v>
      </c>
      <c r="EZ552" s="66">
        <v>21</v>
      </c>
      <c r="FA552" s="66">
        <v>26</v>
      </c>
      <c r="FB552" s="66">
        <v>7.2</v>
      </c>
      <c r="FC552" s="159">
        <v>10</v>
      </c>
      <c r="FD552" s="66">
        <v>26</v>
      </c>
      <c r="FE552" s="66">
        <v>7.2</v>
      </c>
      <c r="FF552" s="159">
        <v>10</v>
      </c>
      <c r="FG552" s="159">
        <v>21.7</v>
      </c>
      <c r="FH552" s="159">
        <v>9</v>
      </c>
      <c r="FI552" s="159">
        <v>10</v>
      </c>
      <c r="FJ552" s="159">
        <v>21.7</v>
      </c>
      <c r="FK552" s="159">
        <v>9</v>
      </c>
      <c r="FL552" s="159">
        <v>10</v>
      </c>
      <c r="FM552" s="159" t="s">
        <v>282</v>
      </c>
      <c r="FN552" s="159" t="s">
        <v>282</v>
      </c>
      <c r="FO552" s="159" t="s">
        <v>282</v>
      </c>
      <c r="FP552" s="159" t="s">
        <v>282</v>
      </c>
      <c r="FQ552" s="159" t="s">
        <v>282</v>
      </c>
      <c r="FR552" s="159" t="s">
        <v>282</v>
      </c>
      <c r="FS552" s="66">
        <v>10</v>
      </c>
      <c r="FT552" s="66">
        <v>10</v>
      </c>
    </row>
    <row r="553" spans="1:176" x14ac:dyDescent="0.25">
      <c r="A553" s="66" t="s">
        <v>7687</v>
      </c>
      <c r="B553" s="159" t="s">
        <v>16113</v>
      </c>
      <c r="C553" s="66" t="str">
        <f>IF(ISNUMBER(Severity!H554)=FALSE,Severity!F554,IF(Severity!H554&gt;=0.5,"YES","NO"))</f>
        <v>YES</v>
      </c>
      <c r="D553" s="66" t="str">
        <f>IF(ISNUMBER(Severity!I554)=FALSE,Severity!G554,IF(Severity!I554&gt;0.5,"YES","NO"))</f>
        <v>NO</v>
      </c>
      <c r="E553" s="159">
        <v>6</v>
      </c>
      <c r="F553" s="159">
        <v>2</v>
      </c>
      <c r="G553" s="159" t="s">
        <v>256</v>
      </c>
      <c r="H553" s="159" t="s">
        <v>10507</v>
      </c>
      <c r="I553" s="159">
        <v>4</v>
      </c>
      <c r="J553" s="159">
        <v>9</v>
      </c>
      <c r="K553" s="159" t="s">
        <v>299</v>
      </c>
      <c r="L553" s="159">
        <v>21</v>
      </c>
      <c r="M553" s="159">
        <v>13</v>
      </c>
      <c r="N553" s="159">
        <v>7</v>
      </c>
      <c r="O553" s="159" t="s">
        <v>299</v>
      </c>
      <c r="P553" s="159">
        <v>21</v>
      </c>
      <c r="Q553" s="159">
        <v>19</v>
      </c>
      <c r="R553" s="159">
        <v>50</v>
      </c>
      <c r="S553" s="159" t="s">
        <v>299</v>
      </c>
      <c r="T553" s="159">
        <v>21</v>
      </c>
      <c r="U553" s="159">
        <v>29</v>
      </c>
      <c r="V553" s="159" t="s">
        <v>282</v>
      </c>
      <c r="W553" s="159">
        <v>54</v>
      </c>
      <c r="X553" s="159" t="s">
        <v>282</v>
      </c>
      <c r="Y553" s="159" t="s">
        <v>282</v>
      </c>
      <c r="Z553" s="159" t="s">
        <v>282</v>
      </c>
      <c r="AA553" s="159">
        <v>22.4</v>
      </c>
      <c r="AB553" s="159">
        <v>13.2</v>
      </c>
      <c r="AC553" s="159">
        <v>54</v>
      </c>
      <c r="AD553" s="159" t="s">
        <v>282</v>
      </c>
      <c r="AE553" s="159" t="s">
        <v>282</v>
      </c>
      <c r="AF553" s="159" t="s">
        <v>282</v>
      </c>
      <c r="AG553" s="159" t="s">
        <v>282</v>
      </c>
      <c r="AH553" s="159" t="s">
        <v>282</v>
      </c>
      <c r="AI553" s="159" t="s">
        <v>282</v>
      </c>
      <c r="AJ553" s="159" t="s">
        <v>282</v>
      </c>
      <c r="AK553" s="159" t="s">
        <v>282</v>
      </c>
      <c r="AL553" s="159" t="s">
        <v>282</v>
      </c>
      <c r="AM553" s="159">
        <v>54</v>
      </c>
      <c r="AN553" s="159">
        <v>45</v>
      </c>
      <c r="AO553" s="159" t="s">
        <v>246</v>
      </c>
      <c r="AP553" s="159" t="s">
        <v>10507</v>
      </c>
      <c r="AQ553" s="159">
        <v>4</v>
      </c>
      <c r="AR553" s="159">
        <v>9</v>
      </c>
      <c r="AS553" s="159" t="s">
        <v>299</v>
      </c>
      <c r="AT553" s="159">
        <v>21</v>
      </c>
      <c r="AU553" s="159">
        <v>7</v>
      </c>
      <c r="AV553" s="159">
        <v>7</v>
      </c>
      <c r="AW553" s="159" t="s">
        <v>299</v>
      </c>
      <c r="AX553" s="159">
        <v>21</v>
      </c>
      <c r="AY553" s="159">
        <v>8</v>
      </c>
      <c r="AZ553" s="159">
        <v>50</v>
      </c>
      <c r="BA553" s="159" t="s">
        <v>299</v>
      </c>
      <c r="BB553" s="159">
        <v>21</v>
      </c>
      <c r="BC553" s="159">
        <v>27.9</v>
      </c>
      <c r="BD553" s="159" t="s">
        <v>282</v>
      </c>
      <c r="BE553" s="159">
        <v>51</v>
      </c>
      <c r="BF553" s="159" t="s">
        <v>282</v>
      </c>
      <c r="BG553" s="159" t="s">
        <v>282</v>
      </c>
      <c r="BH553" s="159" t="s">
        <v>282</v>
      </c>
      <c r="BI553" s="159">
        <v>23</v>
      </c>
      <c r="BJ553" s="159">
        <v>9.6</v>
      </c>
      <c r="BK553" s="159">
        <v>51</v>
      </c>
      <c r="BL553" s="159" t="s">
        <v>282</v>
      </c>
      <c r="BM553" s="159" t="s">
        <v>282</v>
      </c>
      <c r="BN553" s="159" t="s">
        <v>282</v>
      </c>
      <c r="BO553" s="159" t="s">
        <v>282</v>
      </c>
      <c r="BP553" s="159" t="s">
        <v>282</v>
      </c>
      <c r="BQ553" s="159" t="s">
        <v>282</v>
      </c>
      <c r="BR553" s="159" t="s">
        <v>282</v>
      </c>
      <c r="BS553" s="159" t="s">
        <v>282</v>
      </c>
      <c r="BT553" s="159" t="s">
        <v>282</v>
      </c>
      <c r="BU553" s="159">
        <v>52</v>
      </c>
      <c r="BV553" s="159">
        <v>43</v>
      </c>
      <c r="BW553" s="159" t="s">
        <v>282</v>
      </c>
      <c r="BX553" s="159" t="s">
        <v>282</v>
      </c>
      <c r="BY553" s="159" t="s">
        <v>282</v>
      </c>
      <c r="BZ553" s="159" t="s">
        <v>282</v>
      </c>
      <c r="CA553" s="159" t="s">
        <v>282</v>
      </c>
      <c r="CB553" s="159" t="s">
        <v>282</v>
      </c>
      <c r="CC553" s="159" t="s">
        <v>282</v>
      </c>
      <c r="CD553" s="159" t="s">
        <v>282</v>
      </c>
      <c r="CE553" s="159" t="s">
        <v>282</v>
      </c>
      <c r="CF553" s="159" t="s">
        <v>282</v>
      </c>
      <c r="CG553" s="159" t="s">
        <v>282</v>
      </c>
      <c r="CH553" s="159" t="s">
        <v>282</v>
      </c>
      <c r="CI553" s="159" t="s">
        <v>282</v>
      </c>
      <c r="CJ553" s="159" t="s">
        <v>282</v>
      </c>
      <c r="CK553" s="159" t="s">
        <v>282</v>
      </c>
      <c r="CL553" s="159" t="s">
        <v>282</v>
      </c>
      <c r="CM553" s="159" t="s">
        <v>282</v>
      </c>
      <c r="CN553" s="159" t="s">
        <v>282</v>
      </c>
      <c r="CO553" s="159" t="s">
        <v>282</v>
      </c>
      <c r="CP553" s="159" t="s">
        <v>282</v>
      </c>
      <c r="CQ553" s="159" t="s">
        <v>282</v>
      </c>
      <c r="CR553" s="159" t="s">
        <v>282</v>
      </c>
      <c r="CS553" s="159" t="s">
        <v>282</v>
      </c>
      <c r="CT553" s="159" t="s">
        <v>282</v>
      </c>
      <c r="CU553" s="159" t="s">
        <v>282</v>
      </c>
      <c r="CV553" s="159" t="s">
        <v>282</v>
      </c>
      <c r="CW553" s="159" t="s">
        <v>282</v>
      </c>
      <c r="CX553" s="159" t="s">
        <v>282</v>
      </c>
      <c r="CY553" s="159" t="s">
        <v>282</v>
      </c>
      <c r="CZ553" s="159" t="s">
        <v>282</v>
      </c>
      <c r="DA553" s="159" t="s">
        <v>282</v>
      </c>
      <c r="DB553" s="159" t="s">
        <v>282</v>
      </c>
      <c r="DC553" s="159" t="s">
        <v>282</v>
      </c>
      <c r="DD553" s="159" t="s">
        <v>282</v>
      </c>
      <c r="DE553" s="159" t="s">
        <v>282</v>
      </c>
      <c r="DF553" s="159" t="s">
        <v>282</v>
      </c>
      <c r="DG553" s="159" t="s">
        <v>282</v>
      </c>
      <c r="DH553" s="159" t="s">
        <v>282</v>
      </c>
      <c r="DI553" s="159" t="s">
        <v>282</v>
      </c>
      <c r="DJ553" s="159" t="s">
        <v>282</v>
      </c>
      <c r="DK553" s="159" t="s">
        <v>282</v>
      </c>
      <c r="DL553" s="159" t="s">
        <v>282</v>
      </c>
      <c r="DM553" s="159" t="s">
        <v>282</v>
      </c>
      <c r="DN553" s="159" t="s">
        <v>282</v>
      </c>
      <c r="DO553" s="159" t="s">
        <v>282</v>
      </c>
      <c r="DP553" s="159" t="s">
        <v>282</v>
      </c>
      <c r="DQ553" s="159" t="s">
        <v>282</v>
      </c>
      <c r="DR553" s="159" t="s">
        <v>282</v>
      </c>
      <c r="DS553" s="159" t="s">
        <v>282</v>
      </c>
      <c r="DT553" s="159" t="s">
        <v>282</v>
      </c>
      <c r="DU553" s="159" t="s">
        <v>282</v>
      </c>
      <c r="DV553" s="159" t="s">
        <v>282</v>
      </c>
      <c r="DW553" s="159" t="s">
        <v>282</v>
      </c>
      <c r="DX553" s="159" t="s">
        <v>282</v>
      </c>
      <c r="DY553" s="159" t="s">
        <v>282</v>
      </c>
      <c r="DZ553" s="159" t="s">
        <v>282</v>
      </c>
      <c r="EA553" s="159" t="s">
        <v>282</v>
      </c>
      <c r="EB553" s="159" t="s">
        <v>282</v>
      </c>
      <c r="EC553" s="159" t="s">
        <v>282</v>
      </c>
      <c r="ED553" s="159" t="s">
        <v>282</v>
      </c>
      <c r="EE553" s="159" t="s">
        <v>282</v>
      </c>
      <c r="EF553" s="159" t="s">
        <v>282</v>
      </c>
      <c r="EG553" s="159" t="s">
        <v>282</v>
      </c>
      <c r="EH553" s="159" t="s">
        <v>282</v>
      </c>
      <c r="EI553" s="159" t="s">
        <v>282</v>
      </c>
      <c r="EJ553" s="159" t="s">
        <v>282</v>
      </c>
      <c r="EK553" s="159" t="s">
        <v>282</v>
      </c>
      <c r="EL553" s="159" t="s">
        <v>282</v>
      </c>
      <c r="EM553" s="159" t="s">
        <v>282</v>
      </c>
      <c r="EN553" s="159" t="s">
        <v>282</v>
      </c>
      <c r="EO553" s="159" t="s">
        <v>282</v>
      </c>
      <c r="EP553" s="159" t="s">
        <v>282</v>
      </c>
      <c r="EQ553" s="159" t="s">
        <v>282</v>
      </c>
      <c r="ER553" s="159" t="s">
        <v>282</v>
      </c>
      <c r="ES553" s="159" t="s">
        <v>282</v>
      </c>
      <c r="ET553" s="159" t="s">
        <v>282</v>
      </c>
      <c r="EU553" s="159" t="s">
        <v>282</v>
      </c>
      <c r="EV553" s="159" t="s">
        <v>282</v>
      </c>
      <c r="EW553" s="159" t="s">
        <v>282</v>
      </c>
      <c r="EX553" s="159" t="s">
        <v>282</v>
      </c>
      <c r="EY553" s="159" t="s">
        <v>282</v>
      </c>
      <c r="EZ553" s="159" t="s">
        <v>282</v>
      </c>
      <c r="FA553" s="159" t="s">
        <v>282</v>
      </c>
      <c r="FB553" s="159" t="s">
        <v>282</v>
      </c>
      <c r="FC553" s="159" t="s">
        <v>282</v>
      </c>
      <c r="FD553" s="159" t="s">
        <v>282</v>
      </c>
      <c r="FE553" s="159" t="s">
        <v>282</v>
      </c>
      <c r="FF553" s="159" t="s">
        <v>282</v>
      </c>
      <c r="FG553" s="159" t="s">
        <v>282</v>
      </c>
      <c r="FH553" s="159" t="s">
        <v>282</v>
      </c>
      <c r="FI553" s="159" t="s">
        <v>282</v>
      </c>
      <c r="FJ553" s="159" t="s">
        <v>282</v>
      </c>
      <c r="FK553" s="159" t="s">
        <v>282</v>
      </c>
      <c r="FL553" s="159" t="s">
        <v>282</v>
      </c>
      <c r="FM553" s="159" t="s">
        <v>282</v>
      </c>
      <c r="FN553" s="159" t="s">
        <v>282</v>
      </c>
      <c r="FO553" s="159" t="s">
        <v>282</v>
      </c>
      <c r="FP553" s="159" t="s">
        <v>282</v>
      </c>
      <c r="FQ553" s="159" t="s">
        <v>282</v>
      </c>
      <c r="FR553" s="159" t="s">
        <v>282</v>
      </c>
      <c r="FS553" s="159" t="s">
        <v>282</v>
      </c>
      <c r="FT553" s="159" t="s">
        <v>282</v>
      </c>
    </row>
    <row r="554" spans="1:176" x14ac:dyDescent="0.25">
      <c r="A554" s="135" t="s">
        <v>8707</v>
      </c>
      <c r="B554" s="159" t="s">
        <v>15541</v>
      </c>
      <c r="C554" s="66" t="str">
        <f>IF(ISNUMBER(Severity!H555)=FALSE,Severity!F555,IF(Severity!H555&gt;=0.5,"YES","NO"))</f>
        <v>NO</v>
      </c>
      <c r="D554" s="66" t="str">
        <f>IF(ISNUMBER(Severity!I555)=FALSE,Severity!G555,IF(Severity!I555&gt;0.5,"YES","NO"))</f>
        <v>YES</v>
      </c>
      <c r="E554" s="159">
        <v>10</v>
      </c>
      <c r="F554" s="159">
        <v>2</v>
      </c>
      <c r="G554" s="66" t="s">
        <v>669</v>
      </c>
      <c r="H554" s="159" t="s">
        <v>182</v>
      </c>
      <c r="I554" s="159" t="s">
        <v>282</v>
      </c>
      <c r="J554" s="159">
        <v>3</v>
      </c>
      <c r="K554" s="159" t="s">
        <v>282</v>
      </c>
      <c r="L554" s="159" t="s">
        <v>282</v>
      </c>
      <c r="M554" s="159" t="s">
        <v>282</v>
      </c>
      <c r="N554" s="159" t="s">
        <v>282</v>
      </c>
      <c r="O554" s="159" t="s">
        <v>282</v>
      </c>
      <c r="P554" s="159" t="s">
        <v>282</v>
      </c>
      <c r="Q554" s="159" t="s">
        <v>282</v>
      </c>
      <c r="R554" s="159" t="s">
        <v>282</v>
      </c>
      <c r="S554" s="159" t="s">
        <v>220</v>
      </c>
      <c r="T554" s="159">
        <v>20</v>
      </c>
      <c r="U554" s="159">
        <v>22</v>
      </c>
      <c r="V554" s="159">
        <v>5.41</v>
      </c>
      <c r="W554" s="159">
        <v>22</v>
      </c>
      <c r="X554" s="159" t="s">
        <v>282</v>
      </c>
      <c r="Y554" s="159" t="s">
        <v>282</v>
      </c>
      <c r="Z554" s="159" t="s">
        <v>282</v>
      </c>
      <c r="AA554" s="159">
        <v>18.100000000000001</v>
      </c>
      <c r="AB554" s="159">
        <v>5.82</v>
      </c>
      <c r="AC554" s="159">
        <v>22</v>
      </c>
      <c r="AD554" s="159" t="s">
        <v>282</v>
      </c>
      <c r="AE554" s="159" t="s">
        <v>282</v>
      </c>
      <c r="AF554" s="159" t="s">
        <v>282</v>
      </c>
      <c r="AG554" s="159" t="s">
        <v>282</v>
      </c>
      <c r="AH554" s="159" t="s">
        <v>282</v>
      </c>
      <c r="AI554" s="159" t="s">
        <v>282</v>
      </c>
      <c r="AJ554" s="159" t="s">
        <v>282</v>
      </c>
      <c r="AK554" s="159" t="s">
        <v>282</v>
      </c>
      <c r="AL554" s="159" t="s">
        <v>282</v>
      </c>
      <c r="AM554" s="159">
        <v>23</v>
      </c>
      <c r="AN554" s="159">
        <v>20</v>
      </c>
      <c r="AO554" s="159" t="s">
        <v>636</v>
      </c>
      <c r="AP554" s="159" t="s">
        <v>282</v>
      </c>
      <c r="AQ554" s="159" t="s">
        <v>282</v>
      </c>
      <c r="AR554" s="159">
        <v>7</v>
      </c>
      <c r="AS554" s="159" t="s">
        <v>282</v>
      </c>
      <c r="AT554" s="159" t="s">
        <v>282</v>
      </c>
      <c r="AU554" s="159" t="s">
        <v>282</v>
      </c>
      <c r="AV554" s="159" t="s">
        <v>282</v>
      </c>
      <c r="AW554" s="159" t="s">
        <v>282</v>
      </c>
      <c r="AX554" s="159" t="s">
        <v>282</v>
      </c>
      <c r="AY554" s="159" t="s">
        <v>282</v>
      </c>
      <c r="AZ554" s="159" t="s">
        <v>282</v>
      </c>
      <c r="BA554" s="159" t="s">
        <v>220</v>
      </c>
      <c r="BB554" s="159">
        <v>20</v>
      </c>
      <c r="BC554" s="159">
        <v>23.5</v>
      </c>
      <c r="BD554" s="159">
        <v>7.28</v>
      </c>
      <c r="BE554" s="159">
        <v>24</v>
      </c>
      <c r="BF554" s="159" t="s">
        <v>282</v>
      </c>
      <c r="BG554" s="159" t="s">
        <v>282</v>
      </c>
      <c r="BH554" s="159" t="s">
        <v>282</v>
      </c>
      <c r="BI554" s="159">
        <v>23.5</v>
      </c>
      <c r="BJ554" s="159">
        <v>6.65</v>
      </c>
      <c r="BK554" s="159">
        <v>24</v>
      </c>
      <c r="BL554" s="159" t="s">
        <v>282</v>
      </c>
      <c r="BM554" s="159" t="s">
        <v>282</v>
      </c>
      <c r="BN554" s="159" t="s">
        <v>282</v>
      </c>
      <c r="BO554" s="159" t="s">
        <v>282</v>
      </c>
      <c r="BP554" s="159" t="s">
        <v>282</v>
      </c>
      <c r="BQ554" s="159" t="s">
        <v>282</v>
      </c>
      <c r="BR554" s="159" t="s">
        <v>282</v>
      </c>
      <c r="BS554" s="159" t="s">
        <v>282</v>
      </c>
      <c r="BT554" s="159" t="s">
        <v>282</v>
      </c>
      <c r="BU554" s="159">
        <v>24</v>
      </c>
      <c r="BV554" s="159">
        <v>17</v>
      </c>
      <c r="BW554" s="159" t="s">
        <v>282</v>
      </c>
      <c r="BX554" s="159" t="s">
        <v>282</v>
      </c>
      <c r="BY554" s="159" t="s">
        <v>282</v>
      </c>
      <c r="BZ554" s="159" t="s">
        <v>282</v>
      </c>
      <c r="CA554" s="159" t="s">
        <v>282</v>
      </c>
      <c r="CB554" s="159" t="s">
        <v>282</v>
      </c>
      <c r="CC554" s="159" t="s">
        <v>282</v>
      </c>
      <c r="CD554" s="159" t="s">
        <v>282</v>
      </c>
      <c r="CE554" s="159" t="s">
        <v>282</v>
      </c>
      <c r="CF554" s="159" t="s">
        <v>282</v>
      </c>
      <c r="CG554" s="159" t="s">
        <v>282</v>
      </c>
      <c r="CH554" s="159" t="s">
        <v>282</v>
      </c>
      <c r="CI554" s="159" t="s">
        <v>282</v>
      </c>
      <c r="CJ554" s="159" t="s">
        <v>282</v>
      </c>
      <c r="CK554" s="159" t="s">
        <v>282</v>
      </c>
      <c r="CL554" s="159" t="s">
        <v>282</v>
      </c>
      <c r="CM554" s="159" t="s">
        <v>282</v>
      </c>
      <c r="CN554" s="159" t="s">
        <v>282</v>
      </c>
      <c r="CO554" s="159" t="s">
        <v>282</v>
      </c>
      <c r="CP554" s="159" t="s">
        <v>282</v>
      </c>
      <c r="CQ554" s="159" t="s">
        <v>282</v>
      </c>
      <c r="CR554" s="159" t="s">
        <v>282</v>
      </c>
      <c r="CS554" s="159" t="s">
        <v>282</v>
      </c>
      <c r="CT554" s="159" t="s">
        <v>282</v>
      </c>
      <c r="CU554" s="159" t="s">
        <v>282</v>
      </c>
      <c r="CV554" s="159" t="s">
        <v>282</v>
      </c>
      <c r="CW554" s="159" t="s">
        <v>282</v>
      </c>
      <c r="CX554" s="159" t="s">
        <v>282</v>
      </c>
      <c r="CY554" s="159" t="s">
        <v>282</v>
      </c>
      <c r="CZ554" s="159" t="s">
        <v>282</v>
      </c>
      <c r="DA554" s="159" t="s">
        <v>282</v>
      </c>
      <c r="DB554" s="159" t="s">
        <v>282</v>
      </c>
      <c r="DC554" s="159" t="s">
        <v>282</v>
      </c>
      <c r="DD554" s="159" t="s">
        <v>282</v>
      </c>
      <c r="DE554" s="159" t="s">
        <v>282</v>
      </c>
      <c r="DF554" s="159" t="s">
        <v>282</v>
      </c>
      <c r="DG554" s="159" t="s">
        <v>282</v>
      </c>
      <c r="DH554" s="159" t="s">
        <v>282</v>
      </c>
      <c r="DI554" s="159" t="s">
        <v>282</v>
      </c>
      <c r="DJ554" s="159" t="s">
        <v>282</v>
      </c>
      <c r="DK554" s="159" t="s">
        <v>282</v>
      </c>
      <c r="DL554" s="159" t="s">
        <v>282</v>
      </c>
      <c r="DM554" s="159" t="s">
        <v>282</v>
      </c>
      <c r="DN554" s="159" t="s">
        <v>282</v>
      </c>
      <c r="DO554" s="159" t="s">
        <v>282</v>
      </c>
      <c r="DP554" s="159" t="s">
        <v>282</v>
      </c>
      <c r="DQ554" s="159" t="s">
        <v>282</v>
      </c>
      <c r="DR554" s="159" t="s">
        <v>282</v>
      </c>
      <c r="DS554" s="159" t="s">
        <v>282</v>
      </c>
      <c r="DT554" s="159" t="s">
        <v>282</v>
      </c>
      <c r="DU554" s="159" t="s">
        <v>282</v>
      </c>
      <c r="DV554" s="159" t="s">
        <v>282</v>
      </c>
      <c r="DW554" s="159" t="s">
        <v>282</v>
      </c>
      <c r="DX554" s="159" t="s">
        <v>282</v>
      </c>
      <c r="DY554" s="159" t="s">
        <v>282</v>
      </c>
      <c r="DZ554" s="159" t="s">
        <v>282</v>
      </c>
      <c r="EA554" s="159" t="s">
        <v>282</v>
      </c>
      <c r="EB554" s="159" t="s">
        <v>282</v>
      </c>
      <c r="EC554" s="159" t="s">
        <v>282</v>
      </c>
      <c r="ED554" s="159" t="s">
        <v>282</v>
      </c>
      <c r="EE554" s="159" t="s">
        <v>282</v>
      </c>
      <c r="EF554" s="159" t="s">
        <v>282</v>
      </c>
      <c r="EG554" s="159" t="s">
        <v>282</v>
      </c>
      <c r="EH554" s="159" t="s">
        <v>282</v>
      </c>
      <c r="EI554" s="159" t="s">
        <v>282</v>
      </c>
      <c r="EJ554" s="159" t="s">
        <v>282</v>
      </c>
      <c r="EK554" s="159" t="s">
        <v>282</v>
      </c>
      <c r="EL554" s="159" t="s">
        <v>282</v>
      </c>
      <c r="EM554" s="159" t="s">
        <v>282</v>
      </c>
      <c r="EN554" s="159" t="s">
        <v>282</v>
      </c>
      <c r="EO554" s="159" t="s">
        <v>282</v>
      </c>
      <c r="EP554" s="159" t="s">
        <v>282</v>
      </c>
      <c r="EQ554" s="159" t="s">
        <v>282</v>
      </c>
      <c r="ER554" s="159" t="s">
        <v>282</v>
      </c>
      <c r="ES554" s="159" t="s">
        <v>282</v>
      </c>
      <c r="ET554" s="159" t="s">
        <v>282</v>
      </c>
      <c r="EU554" s="159" t="s">
        <v>282</v>
      </c>
      <c r="EV554" s="159" t="s">
        <v>282</v>
      </c>
      <c r="EW554" s="159" t="s">
        <v>282</v>
      </c>
      <c r="EX554" s="159" t="s">
        <v>282</v>
      </c>
      <c r="EY554" s="159" t="s">
        <v>282</v>
      </c>
      <c r="EZ554" s="159" t="s">
        <v>282</v>
      </c>
      <c r="FA554" s="159" t="s">
        <v>282</v>
      </c>
      <c r="FB554" s="159" t="s">
        <v>282</v>
      </c>
      <c r="FC554" s="159" t="s">
        <v>282</v>
      </c>
      <c r="FD554" s="159" t="s">
        <v>282</v>
      </c>
      <c r="FE554" s="159" t="s">
        <v>282</v>
      </c>
      <c r="FF554" s="159" t="s">
        <v>282</v>
      </c>
      <c r="FG554" s="159" t="s">
        <v>282</v>
      </c>
      <c r="FH554" s="159" t="s">
        <v>282</v>
      </c>
      <c r="FI554" s="159" t="s">
        <v>282</v>
      </c>
      <c r="FJ554" s="159" t="s">
        <v>282</v>
      </c>
      <c r="FK554" s="159" t="s">
        <v>282</v>
      </c>
      <c r="FL554" s="159" t="s">
        <v>282</v>
      </c>
      <c r="FM554" s="159" t="s">
        <v>282</v>
      </c>
      <c r="FN554" s="159" t="s">
        <v>282</v>
      </c>
      <c r="FO554" s="159" t="s">
        <v>282</v>
      </c>
      <c r="FP554" s="159" t="s">
        <v>282</v>
      </c>
      <c r="FQ554" s="159" t="s">
        <v>282</v>
      </c>
      <c r="FR554" s="159" t="s">
        <v>282</v>
      </c>
      <c r="FS554" s="159" t="s">
        <v>282</v>
      </c>
      <c r="FT554" s="159" t="s">
        <v>282</v>
      </c>
    </row>
    <row r="555" spans="1:176" x14ac:dyDescent="0.25">
      <c r="A555" s="212" t="s">
        <v>3811</v>
      </c>
      <c r="B555" s="159" t="s">
        <v>15087</v>
      </c>
      <c r="C555" s="66" t="str">
        <f>IF(ISNUMBER(Severity!H556)=FALSE,Severity!F556,IF(Severity!H556&gt;=0.5,"YES","NO"))</f>
        <v>YES</v>
      </c>
      <c r="D555" s="66" t="str">
        <f>IF(ISNUMBER(Severity!I556)=FALSE,Severity!G556,IF(Severity!I556&gt;0.5,"YES","NO"))</f>
        <v>NO</v>
      </c>
      <c r="E555" s="159">
        <v>6</v>
      </c>
      <c r="F555" s="159">
        <v>4</v>
      </c>
      <c r="G555" s="159" t="s">
        <v>258</v>
      </c>
      <c r="H555" s="159" t="s">
        <v>10507</v>
      </c>
      <c r="I555" s="159" t="s">
        <v>282</v>
      </c>
      <c r="J555" s="159">
        <v>7</v>
      </c>
      <c r="K555" s="159" t="s">
        <v>282</v>
      </c>
      <c r="L555" s="159" t="s">
        <v>282</v>
      </c>
      <c r="M555" s="159" t="s">
        <v>282</v>
      </c>
      <c r="N555" s="159" t="s">
        <v>282</v>
      </c>
      <c r="O555" s="159" t="s">
        <v>282</v>
      </c>
      <c r="P555" s="159" t="s">
        <v>282</v>
      </c>
      <c r="Q555" s="159" t="s">
        <v>282</v>
      </c>
      <c r="R555" s="159" t="s">
        <v>282</v>
      </c>
      <c r="S555" s="159" t="s">
        <v>194</v>
      </c>
      <c r="T555" s="159">
        <v>10</v>
      </c>
      <c r="U555" s="159">
        <v>30</v>
      </c>
      <c r="V555" s="159">
        <v>5.5</v>
      </c>
      <c r="W555" s="159">
        <v>15</v>
      </c>
      <c r="X555" s="159" t="s">
        <v>282</v>
      </c>
      <c r="Y555" s="159" t="s">
        <v>282</v>
      </c>
      <c r="Z555" s="159" t="s">
        <v>282</v>
      </c>
      <c r="AA555" s="159" t="s">
        <v>282</v>
      </c>
      <c r="AB555" s="159" t="s">
        <v>282</v>
      </c>
      <c r="AC555" s="159" t="s">
        <v>282</v>
      </c>
      <c r="AD555" s="159" t="s">
        <v>282</v>
      </c>
      <c r="AE555" s="159" t="s">
        <v>282</v>
      </c>
      <c r="AF555" s="159" t="s">
        <v>282</v>
      </c>
      <c r="AG555" s="159">
        <v>-13.5</v>
      </c>
      <c r="AH555" s="159" t="s">
        <v>282</v>
      </c>
      <c r="AI555" s="159">
        <v>15</v>
      </c>
      <c r="AJ555" s="159">
        <v>-20.9</v>
      </c>
      <c r="AK555" s="159" t="s">
        <v>282</v>
      </c>
      <c r="AL555" s="159">
        <v>8</v>
      </c>
      <c r="AM555" s="159">
        <v>15</v>
      </c>
      <c r="AN555" s="159">
        <v>8</v>
      </c>
      <c r="AO555" s="159" t="s">
        <v>258</v>
      </c>
      <c r="AP555" s="159" t="s">
        <v>10507</v>
      </c>
      <c r="AQ555" s="159" t="s">
        <v>282</v>
      </c>
      <c r="AR555" s="159">
        <v>5</v>
      </c>
      <c r="AS555" s="159" t="s">
        <v>282</v>
      </c>
      <c r="AT555" s="159" t="s">
        <v>282</v>
      </c>
      <c r="AU555" s="159" t="s">
        <v>282</v>
      </c>
      <c r="AV555" s="159" t="s">
        <v>282</v>
      </c>
      <c r="AW555" s="159" t="s">
        <v>282</v>
      </c>
      <c r="AX555" s="159" t="s">
        <v>282</v>
      </c>
      <c r="AY555" s="159" t="s">
        <v>282</v>
      </c>
      <c r="AZ555" s="159" t="s">
        <v>282</v>
      </c>
      <c r="BA555" s="159" t="s">
        <v>194</v>
      </c>
      <c r="BB555" s="159">
        <v>10</v>
      </c>
      <c r="BC555" s="159">
        <v>31.5</v>
      </c>
      <c r="BD555" s="159">
        <v>4</v>
      </c>
      <c r="BE555" s="159">
        <v>15</v>
      </c>
      <c r="BF555" s="159" t="s">
        <v>282</v>
      </c>
      <c r="BG555" s="159" t="s">
        <v>282</v>
      </c>
      <c r="BH555" s="159" t="s">
        <v>282</v>
      </c>
      <c r="BI555" s="159" t="s">
        <v>282</v>
      </c>
      <c r="BJ555" s="159" t="s">
        <v>282</v>
      </c>
      <c r="BK555" s="159" t="s">
        <v>282</v>
      </c>
      <c r="BL555" s="159" t="s">
        <v>282</v>
      </c>
      <c r="BM555" s="159" t="s">
        <v>282</v>
      </c>
      <c r="BN555" s="159" t="s">
        <v>282</v>
      </c>
      <c r="BO555" s="159">
        <v>-19.3</v>
      </c>
      <c r="BP555" s="159" t="s">
        <v>282</v>
      </c>
      <c r="BQ555" s="159">
        <v>15</v>
      </c>
      <c r="BR555" s="159">
        <v>-18.3</v>
      </c>
      <c r="BS555" s="159" t="s">
        <v>282</v>
      </c>
      <c r="BT555" s="159">
        <v>10</v>
      </c>
      <c r="BU555" s="159">
        <v>15</v>
      </c>
      <c r="BV555" s="159">
        <v>10</v>
      </c>
      <c r="BW555" s="159" t="s">
        <v>258</v>
      </c>
      <c r="BX555" s="159" t="s">
        <v>10507</v>
      </c>
      <c r="BY555" s="159" t="s">
        <v>282</v>
      </c>
      <c r="BZ555" s="159">
        <v>7</v>
      </c>
      <c r="CA555" s="159" t="s">
        <v>282</v>
      </c>
      <c r="CB555" s="159" t="s">
        <v>282</v>
      </c>
      <c r="CC555" s="159" t="s">
        <v>282</v>
      </c>
      <c r="CD555" s="159" t="s">
        <v>282</v>
      </c>
      <c r="CE555" s="159" t="s">
        <v>282</v>
      </c>
      <c r="CF555" s="159" t="s">
        <v>282</v>
      </c>
      <c r="CG555" s="159" t="s">
        <v>282</v>
      </c>
      <c r="CH555" s="159" t="s">
        <v>282</v>
      </c>
      <c r="CI555" s="159" t="s">
        <v>194</v>
      </c>
      <c r="CJ555" s="159">
        <v>10</v>
      </c>
      <c r="CK555" s="159">
        <v>32.1</v>
      </c>
      <c r="CL555" s="159">
        <v>5.0999999999999996</v>
      </c>
      <c r="CM555" s="159">
        <v>14</v>
      </c>
      <c r="CN555" s="159" t="s">
        <v>282</v>
      </c>
      <c r="CO555" s="159" t="s">
        <v>282</v>
      </c>
      <c r="CP555" s="159" t="s">
        <v>282</v>
      </c>
      <c r="CQ555" s="159" t="s">
        <v>282</v>
      </c>
      <c r="CR555" s="159" t="s">
        <v>282</v>
      </c>
      <c r="CS555" s="159" t="s">
        <v>282</v>
      </c>
      <c r="CT555" s="159" t="s">
        <v>282</v>
      </c>
      <c r="CU555" s="159" t="s">
        <v>282</v>
      </c>
      <c r="CV555" s="159" t="s">
        <v>282</v>
      </c>
      <c r="CW555" s="159">
        <v>-21.2</v>
      </c>
      <c r="CX555" s="159" t="s">
        <v>282</v>
      </c>
      <c r="CY555" s="159">
        <v>14</v>
      </c>
      <c r="CZ555" s="159">
        <v>-25.1</v>
      </c>
      <c r="DA555" s="159" t="s">
        <v>282</v>
      </c>
      <c r="DB555" s="159">
        <v>7</v>
      </c>
      <c r="DC555" s="159">
        <v>14</v>
      </c>
      <c r="DD555" s="159">
        <v>7</v>
      </c>
      <c r="DE555" s="159" t="s">
        <v>790</v>
      </c>
      <c r="DF555" s="159" t="s">
        <v>10507</v>
      </c>
      <c r="DG555" s="159" t="s">
        <v>282</v>
      </c>
      <c r="DH555" s="159">
        <v>8</v>
      </c>
      <c r="DI555" s="159" t="s">
        <v>282</v>
      </c>
      <c r="DJ555" s="159" t="s">
        <v>282</v>
      </c>
      <c r="DK555" s="159" t="s">
        <v>282</v>
      </c>
      <c r="DL555" s="159" t="s">
        <v>282</v>
      </c>
      <c r="DM555" s="159" t="s">
        <v>282</v>
      </c>
      <c r="DN555" s="159" t="s">
        <v>282</v>
      </c>
      <c r="DO555" s="159" t="s">
        <v>282</v>
      </c>
      <c r="DP555" s="159" t="s">
        <v>282</v>
      </c>
      <c r="DQ555" s="159" t="s">
        <v>194</v>
      </c>
      <c r="DR555" s="159">
        <v>10</v>
      </c>
      <c r="DS555" s="159">
        <v>30.5</v>
      </c>
      <c r="DT555" s="159">
        <v>3</v>
      </c>
      <c r="DU555" s="159">
        <v>16</v>
      </c>
      <c r="DV555" s="159" t="s">
        <v>282</v>
      </c>
      <c r="DW555" s="159" t="s">
        <v>282</v>
      </c>
      <c r="DX555" s="159" t="s">
        <v>282</v>
      </c>
      <c r="DY555" s="159" t="s">
        <v>282</v>
      </c>
      <c r="DZ555" s="159" t="s">
        <v>282</v>
      </c>
      <c r="EA555" s="159" t="s">
        <v>282</v>
      </c>
      <c r="EB555" s="159" t="s">
        <v>282</v>
      </c>
      <c r="EC555" s="159" t="s">
        <v>282</v>
      </c>
      <c r="ED555" s="159" t="s">
        <v>282</v>
      </c>
      <c r="EE555" s="159">
        <v>-7.2</v>
      </c>
      <c r="EF555" s="159" t="s">
        <v>282</v>
      </c>
      <c r="EG555" s="159">
        <v>16</v>
      </c>
      <c r="EH555" s="159">
        <v>-11.4</v>
      </c>
      <c r="EI555" s="159" t="s">
        <v>282</v>
      </c>
      <c r="EJ555" s="159">
        <v>8</v>
      </c>
      <c r="EK555" s="159">
        <v>16</v>
      </c>
      <c r="EL555" s="159">
        <v>8</v>
      </c>
      <c r="EM555" s="159" t="s">
        <v>282</v>
      </c>
      <c r="EN555" s="159" t="s">
        <v>282</v>
      </c>
      <c r="EO555" s="159" t="s">
        <v>282</v>
      </c>
      <c r="EP555" s="159" t="s">
        <v>282</v>
      </c>
      <c r="EQ555" s="159" t="s">
        <v>282</v>
      </c>
      <c r="ER555" s="159" t="s">
        <v>282</v>
      </c>
      <c r="ES555" s="159" t="s">
        <v>282</v>
      </c>
      <c r="ET555" s="159" t="s">
        <v>282</v>
      </c>
      <c r="EU555" s="159" t="s">
        <v>282</v>
      </c>
      <c r="EV555" s="159" t="s">
        <v>282</v>
      </c>
      <c r="EW555" s="159" t="s">
        <v>282</v>
      </c>
      <c r="EX555" s="159" t="s">
        <v>282</v>
      </c>
      <c r="EY555" s="159" t="s">
        <v>282</v>
      </c>
      <c r="EZ555" s="159" t="s">
        <v>282</v>
      </c>
      <c r="FA555" s="159" t="s">
        <v>282</v>
      </c>
      <c r="FB555" s="159" t="s">
        <v>282</v>
      </c>
      <c r="FC555" s="159" t="s">
        <v>282</v>
      </c>
      <c r="FD555" s="159" t="s">
        <v>282</v>
      </c>
      <c r="FE555" s="159" t="s">
        <v>282</v>
      </c>
      <c r="FF555" s="159" t="s">
        <v>282</v>
      </c>
      <c r="FG555" s="159" t="s">
        <v>282</v>
      </c>
      <c r="FH555" s="159" t="s">
        <v>282</v>
      </c>
      <c r="FI555" s="159" t="s">
        <v>282</v>
      </c>
      <c r="FJ555" s="159" t="s">
        <v>282</v>
      </c>
      <c r="FK555" s="159" t="s">
        <v>282</v>
      </c>
      <c r="FL555" s="159" t="s">
        <v>282</v>
      </c>
      <c r="FM555" s="159" t="s">
        <v>282</v>
      </c>
      <c r="FN555" s="159" t="s">
        <v>282</v>
      </c>
      <c r="FO555" s="159" t="s">
        <v>282</v>
      </c>
      <c r="FP555" s="159" t="s">
        <v>282</v>
      </c>
      <c r="FQ555" s="159" t="s">
        <v>282</v>
      </c>
      <c r="FR555" s="159" t="s">
        <v>282</v>
      </c>
      <c r="FS555" s="159" t="s">
        <v>282</v>
      </c>
      <c r="FT555" s="159" t="s">
        <v>282</v>
      </c>
    </row>
    <row r="556" spans="1:176" x14ac:dyDescent="0.25">
      <c r="A556" s="66" t="s">
        <v>887</v>
      </c>
      <c r="B556" s="159" t="s">
        <v>12479</v>
      </c>
      <c r="C556" s="66" t="str">
        <f>IF(ISNUMBER(Severity!H557)=FALSE,Severity!F557,IF(Severity!H557&gt;=0.5,"YES","NO"))</f>
        <v>YES</v>
      </c>
      <c r="D556" s="66" t="str">
        <f>IF(ISNUMBER(Severity!I557)=FALSE,Severity!G557,IF(Severity!I557&gt;0.5,"YES","NO"))</f>
        <v>NO</v>
      </c>
      <c r="E556" s="159">
        <v>6</v>
      </c>
      <c r="F556" s="159">
        <v>3</v>
      </c>
      <c r="G556" s="159" t="s">
        <v>258</v>
      </c>
      <c r="H556" s="159" t="s">
        <v>10507</v>
      </c>
      <c r="I556" s="66">
        <v>12</v>
      </c>
      <c r="J556" s="66">
        <v>26</v>
      </c>
      <c r="K556" s="159" t="s">
        <v>282</v>
      </c>
      <c r="L556" s="159" t="s">
        <v>282</v>
      </c>
      <c r="M556" s="159" t="s">
        <v>282</v>
      </c>
      <c r="N556" s="159" t="s">
        <v>282</v>
      </c>
      <c r="O556" s="159" t="s">
        <v>194</v>
      </c>
      <c r="P556" s="66">
        <v>10</v>
      </c>
      <c r="Q556" s="66">
        <v>35</v>
      </c>
      <c r="R556" s="66">
        <v>50</v>
      </c>
      <c r="S556" s="159" t="s">
        <v>194</v>
      </c>
      <c r="T556" s="159">
        <v>10</v>
      </c>
      <c r="U556" s="159">
        <v>30.1</v>
      </c>
      <c r="V556" s="159">
        <v>6.4</v>
      </c>
      <c r="W556" s="159">
        <v>64</v>
      </c>
      <c r="X556" s="159" t="s">
        <v>282</v>
      </c>
      <c r="Y556" s="159" t="s">
        <v>282</v>
      </c>
      <c r="Z556" s="159" t="s">
        <v>282</v>
      </c>
      <c r="AA556" s="159" t="s">
        <v>282</v>
      </c>
      <c r="AB556" s="159" t="s">
        <v>282</v>
      </c>
      <c r="AC556" s="159" t="s">
        <v>282</v>
      </c>
      <c r="AD556" s="159" t="s">
        <v>282</v>
      </c>
      <c r="AE556" s="159" t="s">
        <v>282</v>
      </c>
      <c r="AF556" s="159" t="s">
        <v>282</v>
      </c>
      <c r="AG556" s="66">
        <v>-15.6</v>
      </c>
      <c r="AH556" s="66">
        <v>9.8000000000000007</v>
      </c>
      <c r="AI556" s="66">
        <v>64</v>
      </c>
      <c r="AJ556" s="159">
        <v>-19.100000000000001</v>
      </c>
      <c r="AK556" s="159">
        <v>7.6</v>
      </c>
      <c r="AL556" s="159">
        <v>47</v>
      </c>
      <c r="AM556" s="159">
        <v>73</v>
      </c>
      <c r="AN556" s="66">
        <v>47</v>
      </c>
      <c r="AO556" s="159" t="s">
        <v>252</v>
      </c>
      <c r="AP556" s="159" t="s">
        <v>10507</v>
      </c>
      <c r="AQ556" s="66">
        <v>18</v>
      </c>
      <c r="AR556" s="66">
        <v>33</v>
      </c>
      <c r="AS556" s="159" t="s">
        <v>282</v>
      </c>
      <c r="AT556" s="159" t="s">
        <v>282</v>
      </c>
      <c r="AU556" s="159" t="s">
        <v>282</v>
      </c>
      <c r="AV556" s="159" t="s">
        <v>282</v>
      </c>
      <c r="AW556" s="159" t="s">
        <v>194</v>
      </c>
      <c r="AX556" s="66">
        <v>10</v>
      </c>
      <c r="AY556" s="159">
        <v>26</v>
      </c>
      <c r="AZ556" s="66">
        <v>50</v>
      </c>
      <c r="BA556" s="159" t="s">
        <v>194</v>
      </c>
      <c r="BB556" s="159">
        <v>10</v>
      </c>
      <c r="BC556" s="159">
        <v>30.6</v>
      </c>
      <c r="BD556" s="159">
        <v>5.2</v>
      </c>
      <c r="BE556" s="159">
        <v>71</v>
      </c>
      <c r="BF556" s="159" t="s">
        <v>282</v>
      </c>
      <c r="BG556" s="159" t="s">
        <v>282</v>
      </c>
      <c r="BH556" s="159" t="s">
        <v>282</v>
      </c>
      <c r="BI556" s="159" t="s">
        <v>282</v>
      </c>
      <c r="BJ556" s="159" t="s">
        <v>282</v>
      </c>
      <c r="BK556" s="159" t="s">
        <v>282</v>
      </c>
      <c r="BL556" s="159" t="s">
        <v>282</v>
      </c>
      <c r="BM556" s="159" t="s">
        <v>282</v>
      </c>
      <c r="BN556" s="159" t="s">
        <v>282</v>
      </c>
      <c r="BO556" s="66">
        <v>-13.1</v>
      </c>
      <c r="BP556" s="66">
        <v>8.9</v>
      </c>
      <c r="BQ556" s="66">
        <v>71</v>
      </c>
      <c r="BR556" s="159">
        <v>-17.7</v>
      </c>
      <c r="BS556" s="159">
        <v>7.9</v>
      </c>
      <c r="BT556" s="159">
        <v>40</v>
      </c>
      <c r="BU556" s="159">
        <v>73</v>
      </c>
      <c r="BV556" s="159">
        <v>40</v>
      </c>
      <c r="BW556" s="159" t="s">
        <v>790</v>
      </c>
      <c r="BX556" s="159" t="s">
        <v>10507</v>
      </c>
      <c r="BY556" s="66">
        <v>3</v>
      </c>
      <c r="BZ556" s="66">
        <v>21</v>
      </c>
      <c r="CA556" s="159" t="s">
        <v>282</v>
      </c>
      <c r="CB556" s="159" t="s">
        <v>282</v>
      </c>
      <c r="CC556" s="159" t="s">
        <v>282</v>
      </c>
      <c r="CD556" s="159" t="s">
        <v>282</v>
      </c>
      <c r="CE556" s="159" t="s">
        <v>194</v>
      </c>
      <c r="CF556" s="66">
        <v>10</v>
      </c>
      <c r="CG556" s="66">
        <v>25</v>
      </c>
      <c r="CH556" s="66">
        <v>50</v>
      </c>
      <c r="CI556" s="159" t="s">
        <v>194</v>
      </c>
      <c r="CJ556" s="66">
        <v>10</v>
      </c>
      <c r="CK556" s="66">
        <v>29.6</v>
      </c>
      <c r="CL556" s="66">
        <v>5.6</v>
      </c>
      <c r="CM556" s="159">
        <v>78</v>
      </c>
      <c r="CN556" s="159" t="s">
        <v>282</v>
      </c>
      <c r="CO556" s="159" t="s">
        <v>282</v>
      </c>
      <c r="CP556" s="159" t="s">
        <v>282</v>
      </c>
      <c r="CQ556" s="159" t="s">
        <v>282</v>
      </c>
      <c r="CR556" s="159" t="s">
        <v>282</v>
      </c>
      <c r="CS556" s="159" t="s">
        <v>282</v>
      </c>
      <c r="CT556" s="159" t="s">
        <v>282</v>
      </c>
      <c r="CU556" s="159" t="s">
        <v>282</v>
      </c>
      <c r="CV556" s="159" t="s">
        <v>282</v>
      </c>
      <c r="CW556" s="66">
        <v>-10.199999999999999</v>
      </c>
      <c r="CX556" s="66">
        <v>9.6</v>
      </c>
      <c r="CY556" s="66">
        <v>78</v>
      </c>
      <c r="CZ556" s="159">
        <v>-11.9</v>
      </c>
      <c r="DA556" s="159">
        <v>10</v>
      </c>
      <c r="DB556" s="159">
        <v>57</v>
      </c>
      <c r="DC556" s="66">
        <v>78</v>
      </c>
      <c r="DD556" s="66">
        <v>57</v>
      </c>
      <c r="DE556" s="159" t="s">
        <v>282</v>
      </c>
      <c r="DF556" s="159" t="s">
        <v>282</v>
      </c>
      <c r="DG556" s="159" t="s">
        <v>282</v>
      </c>
      <c r="DH556" s="159" t="s">
        <v>282</v>
      </c>
      <c r="DI556" s="159" t="s">
        <v>282</v>
      </c>
      <c r="DJ556" s="159" t="s">
        <v>282</v>
      </c>
      <c r="DK556" s="159" t="s">
        <v>282</v>
      </c>
      <c r="DL556" s="159" t="s">
        <v>282</v>
      </c>
      <c r="DM556" s="159" t="s">
        <v>282</v>
      </c>
      <c r="DN556" s="159" t="s">
        <v>282</v>
      </c>
      <c r="DO556" s="159" t="s">
        <v>282</v>
      </c>
      <c r="DP556" s="159" t="s">
        <v>282</v>
      </c>
      <c r="DQ556" s="159" t="s">
        <v>282</v>
      </c>
      <c r="DR556" s="159" t="s">
        <v>282</v>
      </c>
      <c r="DS556" s="159" t="s">
        <v>282</v>
      </c>
      <c r="DT556" s="159" t="s">
        <v>282</v>
      </c>
      <c r="DU556" s="159" t="s">
        <v>282</v>
      </c>
      <c r="DV556" s="159" t="s">
        <v>282</v>
      </c>
      <c r="DW556" s="159" t="s">
        <v>282</v>
      </c>
      <c r="DX556" s="159" t="s">
        <v>282</v>
      </c>
      <c r="DY556" s="159" t="s">
        <v>282</v>
      </c>
      <c r="DZ556" s="159" t="s">
        <v>282</v>
      </c>
      <c r="EA556" s="159" t="s">
        <v>282</v>
      </c>
      <c r="EB556" s="159" t="s">
        <v>282</v>
      </c>
      <c r="EC556" s="159" t="s">
        <v>282</v>
      </c>
      <c r="ED556" s="159" t="s">
        <v>282</v>
      </c>
      <c r="EE556" s="159" t="s">
        <v>282</v>
      </c>
      <c r="EF556" s="159" t="s">
        <v>282</v>
      </c>
      <c r="EG556" s="159" t="s">
        <v>282</v>
      </c>
      <c r="EH556" s="159" t="s">
        <v>282</v>
      </c>
      <c r="EI556" s="159" t="s">
        <v>282</v>
      </c>
      <c r="EJ556" s="159" t="s">
        <v>282</v>
      </c>
      <c r="EK556" s="159" t="s">
        <v>282</v>
      </c>
      <c r="EL556" s="159" t="s">
        <v>282</v>
      </c>
      <c r="EM556" s="159" t="s">
        <v>282</v>
      </c>
      <c r="EN556" s="159" t="s">
        <v>282</v>
      </c>
      <c r="EO556" s="159" t="s">
        <v>282</v>
      </c>
      <c r="EP556" s="159" t="s">
        <v>282</v>
      </c>
      <c r="EQ556" s="159" t="s">
        <v>282</v>
      </c>
      <c r="ER556" s="159" t="s">
        <v>282</v>
      </c>
      <c r="ES556" s="159" t="s">
        <v>282</v>
      </c>
      <c r="ET556" s="159" t="s">
        <v>282</v>
      </c>
      <c r="EU556" s="159" t="s">
        <v>282</v>
      </c>
      <c r="EV556" s="159" t="s">
        <v>282</v>
      </c>
      <c r="EW556" s="159" t="s">
        <v>282</v>
      </c>
      <c r="EX556" s="159" t="s">
        <v>282</v>
      </c>
      <c r="EY556" s="159" t="s">
        <v>282</v>
      </c>
      <c r="EZ556" s="159" t="s">
        <v>282</v>
      </c>
      <c r="FA556" s="159" t="s">
        <v>282</v>
      </c>
      <c r="FB556" s="159" t="s">
        <v>282</v>
      </c>
      <c r="FC556" s="159" t="s">
        <v>282</v>
      </c>
      <c r="FD556" s="159" t="s">
        <v>282</v>
      </c>
      <c r="FE556" s="159" t="s">
        <v>282</v>
      </c>
      <c r="FF556" s="159" t="s">
        <v>282</v>
      </c>
      <c r="FG556" s="159" t="s">
        <v>282</v>
      </c>
      <c r="FH556" s="159" t="s">
        <v>282</v>
      </c>
      <c r="FI556" s="159" t="s">
        <v>282</v>
      </c>
      <c r="FJ556" s="159" t="s">
        <v>282</v>
      </c>
      <c r="FK556" s="159" t="s">
        <v>282</v>
      </c>
      <c r="FL556" s="159" t="s">
        <v>282</v>
      </c>
      <c r="FM556" s="159" t="s">
        <v>282</v>
      </c>
      <c r="FN556" s="159" t="s">
        <v>282</v>
      </c>
      <c r="FO556" s="159" t="s">
        <v>282</v>
      </c>
      <c r="FP556" s="159" t="s">
        <v>282</v>
      </c>
      <c r="FQ556" s="159" t="s">
        <v>282</v>
      </c>
      <c r="FR556" s="159" t="s">
        <v>282</v>
      </c>
      <c r="FS556" s="159" t="s">
        <v>282</v>
      </c>
      <c r="FT556" s="159" t="s">
        <v>282</v>
      </c>
    </row>
    <row r="557" spans="1:176" x14ac:dyDescent="0.25">
      <c r="A557" s="66" t="s">
        <v>888</v>
      </c>
      <c r="B557" s="159" t="s">
        <v>12489</v>
      </c>
      <c r="C557" s="66" t="str">
        <f>IF(ISNUMBER(Severity!H558)=FALSE,Severity!F558,IF(Severity!H558&gt;=0.5,"YES","NO"))</f>
        <v>YES</v>
      </c>
      <c r="D557" s="66" t="str">
        <f>IF(ISNUMBER(Severity!I558)=FALSE,Severity!G558,IF(Severity!I558&gt;0.5,"YES","NO"))</f>
        <v>NO</v>
      </c>
      <c r="E557" s="159">
        <v>8</v>
      </c>
      <c r="F557" s="159">
        <v>2</v>
      </c>
      <c r="G557" s="159" t="s">
        <v>252</v>
      </c>
      <c r="H557" s="159" t="s">
        <v>10507</v>
      </c>
      <c r="I557" s="66">
        <v>2</v>
      </c>
      <c r="J557" s="66">
        <v>14</v>
      </c>
      <c r="K557" s="159" t="s">
        <v>282</v>
      </c>
      <c r="L557" s="159" t="s">
        <v>282</v>
      </c>
      <c r="M557" s="159" t="s">
        <v>282</v>
      </c>
      <c r="N557" s="159" t="s">
        <v>282</v>
      </c>
      <c r="O557" s="159" t="s">
        <v>299</v>
      </c>
      <c r="P557" s="66">
        <v>17</v>
      </c>
      <c r="Q557" s="66">
        <v>37</v>
      </c>
      <c r="R557" s="66">
        <v>50</v>
      </c>
      <c r="S557" s="159" t="s">
        <v>299</v>
      </c>
      <c r="T557" s="159">
        <v>17</v>
      </c>
      <c r="U557" s="159">
        <v>23.9</v>
      </c>
      <c r="V557" s="159">
        <v>4</v>
      </c>
      <c r="W557" s="159">
        <v>60</v>
      </c>
      <c r="X557" s="159" t="s">
        <v>282</v>
      </c>
      <c r="Y557" s="159" t="s">
        <v>282</v>
      </c>
      <c r="Z557" s="159" t="s">
        <v>282</v>
      </c>
      <c r="AA557" s="159" t="s">
        <v>282</v>
      </c>
      <c r="AB557" s="159" t="s">
        <v>282</v>
      </c>
      <c r="AC557" s="159" t="s">
        <v>282</v>
      </c>
      <c r="AD557" s="159" t="s">
        <v>282</v>
      </c>
      <c r="AE557" s="159" t="s">
        <v>282</v>
      </c>
      <c r="AF557" s="159" t="s">
        <v>282</v>
      </c>
      <c r="AG557" s="66">
        <v>-12.8</v>
      </c>
      <c r="AH557" s="159" t="s">
        <v>282</v>
      </c>
      <c r="AI557" s="66">
        <v>60</v>
      </c>
      <c r="AJ557" s="159" t="s">
        <v>282</v>
      </c>
      <c r="AK557" s="159" t="s">
        <v>282</v>
      </c>
      <c r="AL557" s="159" t="s">
        <v>282</v>
      </c>
      <c r="AM557" s="159">
        <v>60</v>
      </c>
      <c r="AN557" s="66">
        <v>46</v>
      </c>
      <c r="AO557" s="159" t="s">
        <v>790</v>
      </c>
      <c r="AP557" s="159" t="s">
        <v>10507</v>
      </c>
      <c r="AQ557" s="66">
        <v>3</v>
      </c>
      <c r="AR557" s="66">
        <v>13</v>
      </c>
      <c r="AS557" s="159" t="s">
        <v>282</v>
      </c>
      <c r="AT557" s="159" t="s">
        <v>282</v>
      </c>
      <c r="AU557" s="159" t="s">
        <v>282</v>
      </c>
      <c r="AV557" s="159" t="s">
        <v>282</v>
      </c>
      <c r="AW557" s="159" t="s">
        <v>299</v>
      </c>
      <c r="AX557" s="66">
        <v>17</v>
      </c>
      <c r="AY557" s="66">
        <v>21</v>
      </c>
      <c r="AZ557" s="66">
        <v>50</v>
      </c>
      <c r="BA557" s="159" t="s">
        <v>299</v>
      </c>
      <c r="BB557" s="159">
        <v>17</v>
      </c>
      <c r="BC557" s="159">
        <v>24.1</v>
      </c>
      <c r="BD557" s="159">
        <v>4.2</v>
      </c>
      <c r="BE557" s="159">
        <v>60</v>
      </c>
      <c r="BF557" s="159" t="s">
        <v>282</v>
      </c>
      <c r="BG557" s="159" t="s">
        <v>282</v>
      </c>
      <c r="BH557" s="159" t="s">
        <v>282</v>
      </c>
      <c r="BI557" s="159" t="s">
        <v>282</v>
      </c>
      <c r="BJ557" s="159" t="s">
        <v>282</v>
      </c>
      <c r="BK557" s="159" t="s">
        <v>282</v>
      </c>
      <c r="BL557" s="159" t="s">
        <v>282</v>
      </c>
      <c r="BM557" s="159" t="s">
        <v>282</v>
      </c>
      <c r="BN557" s="159" t="s">
        <v>282</v>
      </c>
      <c r="BO557" s="66">
        <v>-8.1</v>
      </c>
      <c r="BP557" s="159" t="s">
        <v>282</v>
      </c>
      <c r="BQ557" s="66">
        <v>58</v>
      </c>
      <c r="BR557" s="159" t="s">
        <v>282</v>
      </c>
      <c r="BS557" s="159" t="s">
        <v>282</v>
      </c>
      <c r="BT557" s="159" t="s">
        <v>282</v>
      </c>
      <c r="BU557" s="159">
        <v>60</v>
      </c>
      <c r="BV557" s="66">
        <v>47</v>
      </c>
      <c r="BW557" s="159" t="s">
        <v>282</v>
      </c>
      <c r="BX557" s="159" t="s">
        <v>282</v>
      </c>
      <c r="BY557" s="159" t="s">
        <v>282</v>
      </c>
      <c r="BZ557" s="159" t="s">
        <v>282</v>
      </c>
      <c r="CA557" s="159" t="s">
        <v>282</v>
      </c>
      <c r="CB557" s="159" t="s">
        <v>282</v>
      </c>
      <c r="CC557" s="159" t="s">
        <v>282</v>
      </c>
      <c r="CD557" s="159" t="s">
        <v>282</v>
      </c>
      <c r="CE557" s="159" t="s">
        <v>282</v>
      </c>
      <c r="CF557" s="159" t="s">
        <v>282</v>
      </c>
      <c r="CG557" s="159" t="s">
        <v>282</v>
      </c>
      <c r="CH557" s="159" t="s">
        <v>282</v>
      </c>
      <c r="CI557" s="159" t="s">
        <v>282</v>
      </c>
      <c r="CJ557" s="159" t="s">
        <v>282</v>
      </c>
      <c r="CK557" s="159" t="s">
        <v>282</v>
      </c>
      <c r="CL557" s="159" t="s">
        <v>282</v>
      </c>
      <c r="CM557" s="159" t="s">
        <v>282</v>
      </c>
      <c r="CN557" s="159" t="s">
        <v>282</v>
      </c>
      <c r="CO557" s="159" t="s">
        <v>282</v>
      </c>
      <c r="CP557" s="159" t="s">
        <v>282</v>
      </c>
      <c r="CQ557" s="159" t="s">
        <v>282</v>
      </c>
      <c r="CR557" s="159" t="s">
        <v>282</v>
      </c>
      <c r="CS557" s="159" t="s">
        <v>282</v>
      </c>
      <c r="CT557" s="159" t="s">
        <v>282</v>
      </c>
      <c r="CU557" s="159" t="s">
        <v>282</v>
      </c>
      <c r="CV557" s="159" t="s">
        <v>282</v>
      </c>
      <c r="CW557" s="159" t="s">
        <v>282</v>
      </c>
      <c r="CX557" s="159" t="s">
        <v>282</v>
      </c>
      <c r="CY557" s="159" t="s">
        <v>282</v>
      </c>
      <c r="CZ557" s="159" t="s">
        <v>282</v>
      </c>
      <c r="DA557" s="159" t="s">
        <v>282</v>
      </c>
      <c r="DB557" s="159" t="s">
        <v>282</v>
      </c>
      <c r="DC557" s="159" t="s">
        <v>282</v>
      </c>
      <c r="DD557" s="159" t="s">
        <v>282</v>
      </c>
      <c r="DE557" s="159" t="s">
        <v>282</v>
      </c>
      <c r="DF557" s="159" t="s">
        <v>282</v>
      </c>
      <c r="DG557" s="159" t="s">
        <v>282</v>
      </c>
      <c r="DH557" s="159" t="s">
        <v>282</v>
      </c>
      <c r="DI557" s="159" t="s">
        <v>282</v>
      </c>
      <c r="DJ557" s="159" t="s">
        <v>282</v>
      </c>
      <c r="DK557" s="159" t="s">
        <v>282</v>
      </c>
      <c r="DL557" s="159" t="s">
        <v>282</v>
      </c>
      <c r="DM557" s="159" t="s">
        <v>282</v>
      </c>
      <c r="DN557" s="159" t="s">
        <v>282</v>
      </c>
      <c r="DO557" s="159" t="s">
        <v>282</v>
      </c>
      <c r="DP557" s="159" t="s">
        <v>282</v>
      </c>
      <c r="DQ557" s="159" t="s">
        <v>282</v>
      </c>
      <c r="DR557" s="159" t="s">
        <v>282</v>
      </c>
      <c r="DS557" s="159" t="s">
        <v>282</v>
      </c>
      <c r="DT557" s="159" t="s">
        <v>282</v>
      </c>
      <c r="DU557" s="159" t="s">
        <v>282</v>
      </c>
      <c r="DV557" s="159" t="s">
        <v>282</v>
      </c>
      <c r="DW557" s="159" t="s">
        <v>282</v>
      </c>
      <c r="DX557" s="159" t="s">
        <v>282</v>
      </c>
      <c r="DY557" s="159" t="s">
        <v>282</v>
      </c>
      <c r="DZ557" s="159" t="s">
        <v>282</v>
      </c>
      <c r="EA557" s="159" t="s">
        <v>282</v>
      </c>
      <c r="EB557" s="159" t="s">
        <v>282</v>
      </c>
      <c r="EC557" s="159" t="s">
        <v>282</v>
      </c>
      <c r="ED557" s="159" t="s">
        <v>282</v>
      </c>
      <c r="EE557" s="159" t="s">
        <v>282</v>
      </c>
      <c r="EF557" s="159" t="s">
        <v>282</v>
      </c>
      <c r="EG557" s="159" t="s">
        <v>282</v>
      </c>
      <c r="EH557" s="159" t="s">
        <v>282</v>
      </c>
      <c r="EI557" s="159" t="s">
        <v>282</v>
      </c>
      <c r="EJ557" s="159" t="s">
        <v>282</v>
      </c>
      <c r="EK557" s="159" t="s">
        <v>282</v>
      </c>
      <c r="EL557" s="159" t="s">
        <v>282</v>
      </c>
      <c r="EM557" s="159" t="s">
        <v>282</v>
      </c>
      <c r="EN557" s="159" t="s">
        <v>282</v>
      </c>
      <c r="EO557" s="159" t="s">
        <v>282</v>
      </c>
      <c r="EP557" s="159" t="s">
        <v>282</v>
      </c>
      <c r="EQ557" s="159" t="s">
        <v>282</v>
      </c>
      <c r="ER557" s="159" t="s">
        <v>282</v>
      </c>
      <c r="ES557" s="159" t="s">
        <v>282</v>
      </c>
      <c r="ET557" s="159" t="s">
        <v>282</v>
      </c>
      <c r="EU557" s="159" t="s">
        <v>282</v>
      </c>
      <c r="EV557" s="159" t="s">
        <v>282</v>
      </c>
      <c r="EW557" s="159" t="s">
        <v>282</v>
      </c>
      <c r="EX557" s="159" t="s">
        <v>282</v>
      </c>
      <c r="EY557" s="159" t="s">
        <v>282</v>
      </c>
      <c r="EZ557" s="159" t="s">
        <v>282</v>
      </c>
      <c r="FA557" s="159" t="s">
        <v>282</v>
      </c>
      <c r="FB557" s="159" t="s">
        <v>282</v>
      </c>
      <c r="FC557" s="159" t="s">
        <v>282</v>
      </c>
      <c r="FD557" s="159" t="s">
        <v>282</v>
      </c>
      <c r="FE557" s="159" t="s">
        <v>282</v>
      </c>
      <c r="FF557" s="159" t="s">
        <v>282</v>
      </c>
      <c r="FG557" s="159" t="s">
        <v>282</v>
      </c>
      <c r="FH557" s="159" t="s">
        <v>282</v>
      </c>
      <c r="FI557" s="159" t="s">
        <v>282</v>
      </c>
      <c r="FJ557" s="159" t="s">
        <v>282</v>
      </c>
      <c r="FK557" s="159" t="s">
        <v>282</v>
      </c>
      <c r="FL557" s="159" t="s">
        <v>282</v>
      </c>
      <c r="FM557" s="159" t="s">
        <v>282</v>
      </c>
      <c r="FN557" s="159" t="s">
        <v>282</v>
      </c>
      <c r="FO557" s="159" t="s">
        <v>282</v>
      </c>
      <c r="FP557" s="159" t="s">
        <v>282</v>
      </c>
      <c r="FQ557" s="159" t="s">
        <v>282</v>
      </c>
      <c r="FR557" s="159" t="s">
        <v>282</v>
      </c>
      <c r="FS557" s="159" t="s">
        <v>282</v>
      </c>
      <c r="FT557" s="159" t="s">
        <v>282</v>
      </c>
    </row>
    <row r="558" spans="1:176" x14ac:dyDescent="0.25">
      <c r="A558" s="66" t="s">
        <v>470</v>
      </c>
      <c r="B558" s="159" t="s">
        <v>282</v>
      </c>
      <c r="C558" s="66" t="str">
        <f>IF(ISNUMBER(Severity!H559)=FALSE,Severity!F559,IF(Severity!H559&gt;=0.5,"YES","NO"))</f>
        <v>YES</v>
      </c>
      <c r="D558" s="66" t="str">
        <f>IF(ISNUMBER(Severity!I559)=FALSE,Severity!G559,IF(Severity!I559&gt;0.5,"YES","NO"))</f>
        <v>NO</v>
      </c>
      <c r="E558" s="159">
        <v>16</v>
      </c>
      <c r="F558" s="159">
        <v>3</v>
      </c>
      <c r="G558" s="66" t="s">
        <v>763</v>
      </c>
      <c r="H558" s="159" t="s">
        <v>183</v>
      </c>
      <c r="I558" s="159" t="s">
        <v>282</v>
      </c>
      <c r="J558" s="159">
        <v>1</v>
      </c>
      <c r="K558" s="159" t="s">
        <v>299</v>
      </c>
      <c r="L558" s="66">
        <v>17</v>
      </c>
      <c r="M558" s="66">
        <v>12</v>
      </c>
      <c r="N558" s="66">
        <v>6</v>
      </c>
      <c r="O558" s="159" t="s">
        <v>282</v>
      </c>
      <c r="P558" s="159" t="s">
        <v>282</v>
      </c>
      <c r="Q558" s="159" t="s">
        <v>282</v>
      </c>
      <c r="R558" s="159" t="s">
        <v>282</v>
      </c>
      <c r="S558" s="159" t="s">
        <v>299</v>
      </c>
      <c r="T558" s="159">
        <v>17</v>
      </c>
      <c r="U558" s="66" t="s">
        <v>282</v>
      </c>
      <c r="V558" s="66" t="s">
        <v>282</v>
      </c>
      <c r="W558" s="159" t="s">
        <v>282</v>
      </c>
      <c r="X558" s="66">
        <v>18.3</v>
      </c>
      <c r="Y558" s="66">
        <v>5.4</v>
      </c>
      <c r="Z558" s="66">
        <v>29</v>
      </c>
      <c r="AA558" s="159" t="s">
        <v>282</v>
      </c>
      <c r="AB558" s="159" t="s">
        <v>282</v>
      </c>
      <c r="AC558" s="159" t="s">
        <v>282</v>
      </c>
      <c r="AD558" s="66">
        <v>6.7</v>
      </c>
      <c r="AE558" s="66">
        <v>6.1</v>
      </c>
      <c r="AF558" s="66">
        <v>29</v>
      </c>
      <c r="AG558" s="66" t="s">
        <v>282</v>
      </c>
      <c r="AH558" s="66" t="s">
        <v>282</v>
      </c>
      <c r="AI558" s="66" t="s">
        <v>282</v>
      </c>
      <c r="AJ558" s="66" t="s">
        <v>282</v>
      </c>
      <c r="AK558" s="66" t="s">
        <v>282</v>
      </c>
      <c r="AL558" s="66" t="s">
        <v>282</v>
      </c>
      <c r="AM558" s="159">
        <v>30</v>
      </c>
      <c r="AN558" s="159">
        <v>29</v>
      </c>
      <c r="AO558" s="159" t="s">
        <v>263</v>
      </c>
      <c r="AP558" s="159" t="s">
        <v>10507</v>
      </c>
      <c r="AQ558" s="159" t="s">
        <v>282</v>
      </c>
      <c r="AR558" s="159">
        <v>5</v>
      </c>
      <c r="AS558" s="159" t="s">
        <v>299</v>
      </c>
      <c r="AT558" s="66">
        <v>17</v>
      </c>
      <c r="AU558" s="66">
        <v>15</v>
      </c>
      <c r="AV558" s="66">
        <v>6</v>
      </c>
      <c r="AW558" s="159" t="s">
        <v>282</v>
      </c>
      <c r="AX558" s="159" t="s">
        <v>282</v>
      </c>
      <c r="AY558" s="159" t="s">
        <v>282</v>
      </c>
      <c r="AZ558" s="159" t="s">
        <v>282</v>
      </c>
      <c r="BA558" s="159" t="s">
        <v>299</v>
      </c>
      <c r="BB558" s="159">
        <v>17</v>
      </c>
      <c r="BC558" s="66" t="s">
        <v>282</v>
      </c>
      <c r="BD558" s="66" t="s">
        <v>282</v>
      </c>
      <c r="BE558" s="159" t="s">
        <v>282</v>
      </c>
      <c r="BF558" s="66">
        <v>18.2</v>
      </c>
      <c r="BG558" s="66">
        <v>6.6</v>
      </c>
      <c r="BH558" s="66">
        <v>26</v>
      </c>
      <c r="BI558" s="159" t="s">
        <v>282</v>
      </c>
      <c r="BJ558" s="159" t="s">
        <v>282</v>
      </c>
      <c r="BK558" s="159" t="s">
        <v>282</v>
      </c>
      <c r="BL558" s="66">
        <v>8</v>
      </c>
      <c r="BM558" s="66">
        <v>8.5</v>
      </c>
      <c r="BN558" s="66">
        <v>26</v>
      </c>
      <c r="BO558" s="66" t="s">
        <v>282</v>
      </c>
      <c r="BP558" s="66" t="s">
        <v>282</v>
      </c>
      <c r="BQ558" s="66" t="s">
        <v>282</v>
      </c>
      <c r="BR558" s="66" t="s">
        <v>282</v>
      </c>
      <c r="BS558" s="66" t="s">
        <v>282</v>
      </c>
      <c r="BT558" s="66" t="s">
        <v>282</v>
      </c>
      <c r="BU558" s="159">
        <v>31</v>
      </c>
      <c r="BV558" s="159">
        <v>26</v>
      </c>
      <c r="BW558" s="159" t="s">
        <v>310</v>
      </c>
      <c r="BX558" s="159" t="s">
        <v>282</v>
      </c>
      <c r="BY558" s="159" t="s">
        <v>282</v>
      </c>
      <c r="BZ558" s="66">
        <v>1</v>
      </c>
      <c r="CA558" s="159" t="s">
        <v>299</v>
      </c>
      <c r="CB558" s="66">
        <v>17</v>
      </c>
      <c r="CC558" s="66">
        <v>14</v>
      </c>
      <c r="CD558" s="66">
        <v>6</v>
      </c>
      <c r="CE558" s="159" t="s">
        <v>282</v>
      </c>
      <c r="CF558" s="159" t="s">
        <v>282</v>
      </c>
      <c r="CG558" s="159" t="s">
        <v>282</v>
      </c>
      <c r="CH558" s="159" t="s">
        <v>282</v>
      </c>
      <c r="CI558" s="159" t="s">
        <v>299</v>
      </c>
      <c r="CJ558" s="66">
        <v>17</v>
      </c>
      <c r="CK558" s="159" t="s">
        <v>282</v>
      </c>
      <c r="CL558" s="159" t="s">
        <v>282</v>
      </c>
      <c r="CM558" s="159" t="s">
        <v>282</v>
      </c>
      <c r="CN558" s="66">
        <v>19.7</v>
      </c>
      <c r="CO558" s="66">
        <v>5.4</v>
      </c>
      <c r="CP558" s="66">
        <v>29</v>
      </c>
      <c r="CQ558" s="159" t="s">
        <v>282</v>
      </c>
      <c r="CR558" s="159" t="s">
        <v>282</v>
      </c>
      <c r="CS558" s="159" t="s">
        <v>282</v>
      </c>
      <c r="CT558" s="66">
        <v>8.4</v>
      </c>
      <c r="CU558" s="66">
        <v>7.5</v>
      </c>
      <c r="CV558" s="66">
        <v>29</v>
      </c>
      <c r="CW558" s="159" t="s">
        <v>282</v>
      </c>
      <c r="CX558" s="159" t="s">
        <v>282</v>
      </c>
      <c r="CY558" s="159" t="s">
        <v>282</v>
      </c>
      <c r="CZ558" s="159" t="s">
        <v>282</v>
      </c>
      <c r="DA558" s="159" t="s">
        <v>282</v>
      </c>
      <c r="DB558" s="159" t="s">
        <v>282</v>
      </c>
      <c r="DC558" s="66">
        <v>30</v>
      </c>
      <c r="DD558" s="66">
        <v>29</v>
      </c>
      <c r="DE558" s="159" t="s">
        <v>282</v>
      </c>
      <c r="DF558" s="159" t="s">
        <v>282</v>
      </c>
      <c r="DG558" s="159" t="s">
        <v>282</v>
      </c>
      <c r="DH558" s="159" t="s">
        <v>282</v>
      </c>
      <c r="DI558" s="159" t="s">
        <v>282</v>
      </c>
      <c r="DJ558" s="159" t="s">
        <v>282</v>
      </c>
      <c r="DK558" s="159" t="s">
        <v>282</v>
      </c>
      <c r="DL558" s="159" t="s">
        <v>282</v>
      </c>
      <c r="DM558" s="159" t="s">
        <v>282</v>
      </c>
      <c r="DN558" s="159" t="s">
        <v>282</v>
      </c>
      <c r="DO558" s="159" t="s">
        <v>282</v>
      </c>
      <c r="DP558" s="159" t="s">
        <v>282</v>
      </c>
      <c r="DQ558" s="159" t="s">
        <v>282</v>
      </c>
      <c r="DR558" s="159" t="s">
        <v>282</v>
      </c>
      <c r="DS558" s="159" t="s">
        <v>282</v>
      </c>
      <c r="DT558" s="159" t="s">
        <v>282</v>
      </c>
      <c r="DU558" s="159" t="s">
        <v>282</v>
      </c>
      <c r="DV558" s="159" t="s">
        <v>282</v>
      </c>
      <c r="DW558" s="159" t="s">
        <v>282</v>
      </c>
      <c r="DX558" s="159" t="s">
        <v>282</v>
      </c>
      <c r="DY558" s="159" t="s">
        <v>282</v>
      </c>
      <c r="DZ558" s="159" t="s">
        <v>282</v>
      </c>
      <c r="EA558" s="159" t="s">
        <v>282</v>
      </c>
      <c r="EB558" s="159" t="s">
        <v>282</v>
      </c>
      <c r="EC558" s="159" t="s">
        <v>282</v>
      </c>
      <c r="ED558" s="159" t="s">
        <v>282</v>
      </c>
      <c r="EE558" s="159" t="s">
        <v>282</v>
      </c>
      <c r="EF558" s="159" t="s">
        <v>282</v>
      </c>
      <c r="EG558" s="159" t="s">
        <v>282</v>
      </c>
      <c r="EH558" s="159" t="s">
        <v>282</v>
      </c>
      <c r="EI558" s="159" t="s">
        <v>282</v>
      </c>
      <c r="EJ558" s="159" t="s">
        <v>282</v>
      </c>
      <c r="EK558" s="159" t="s">
        <v>282</v>
      </c>
      <c r="EL558" s="159" t="s">
        <v>282</v>
      </c>
      <c r="EM558" s="159" t="s">
        <v>282</v>
      </c>
      <c r="EN558" s="159" t="s">
        <v>282</v>
      </c>
      <c r="EO558" s="159" t="s">
        <v>282</v>
      </c>
      <c r="EP558" s="159" t="s">
        <v>282</v>
      </c>
      <c r="EQ558" s="159" t="s">
        <v>282</v>
      </c>
      <c r="ER558" s="159" t="s">
        <v>282</v>
      </c>
      <c r="ES558" s="159" t="s">
        <v>282</v>
      </c>
      <c r="ET558" s="159" t="s">
        <v>282</v>
      </c>
      <c r="EU558" s="159" t="s">
        <v>282</v>
      </c>
      <c r="EV558" s="159" t="s">
        <v>282</v>
      </c>
      <c r="EW558" s="159" t="s">
        <v>282</v>
      </c>
      <c r="EX558" s="159" t="s">
        <v>282</v>
      </c>
      <c r="EY558" s="159" t="s">
        <v>282</v>
      </c>
      <c r="EZ558" s="159" t="s">
        <v>282</v>
      </c>
      <c r="FA558" s="159" t="s">
        <v>282</v>
      </c>
      <c r="FB558" s="159" t="s">
        <v>282</v>
      </c>
      <c r="FC558" s="159" t="s">
        <v>282</v>
      </c>
      <c r="FD558" s="159" t="s">
        <v>282</v>
      </c>
      <c r="FE558" s="159" t="s">
        <v>282</v>
      </c>
      <c r="FF558" s="159" t="s">
        <v>282</v>
      </c>
      <c r="FG558" s="159" t="s">
        <v>282</v>
      </c>
      <c r="FH558" s="159" t="s">
        <v>282</v>
      </c>
      <c r="FI558" s="159" t="s">
        <v>282</v>
      </c>
      <c r="FJ558" s="159" t="s">
        <v>282</v>
      </c>
      <c r="FK558" s="159" t="s">
        <v>282</v>
      </c>
      <c r="FL558" s="159" t="s">
        <v>282</v>
      </c>
      <c r="FM558" s="159" t="s">
        <v>282</v>
      </c>
      <c r="FN558" s="159" t="s">
        <v>282</v>
      </c>
      <c r="FO558" s="159" t="s">
        <v>282</v>
      </c>
      <c r="FP558" s="159" t="s">
        <v>282</v>
      </c>
      <c r="FQ558" s="159" t="s">
        <v>282</v>
      </c>
      <c r="FR558" s="159" t="s">
        <v>282</v>
      </c>
      <c r="FS558" s="159" t="s">
        <v>282</v>
      </c>
      <c r="FT558" s="159" t="s">
        <v>282</v>
      </c>
    </row>
    <row r="559" spans="1:176" x14ac:dyDescent="0.25">
      <c r="A559" s="66" t="s">
        <v>473</v>
      </c>
      <c r="B559" s="159" t="s">
        <v>282</v>
      </c>
      <c r="C559" s="66" t="str">
        <f>IF(ISNUMBER(Severity!H560)=FALSE,Severity!F560,IF(Severity!H560&gt;=0.5,"YES","NO"))</f>
        <v>YES</v>
      </c>
      <c r="D559" s="66" t="str">
        <f>IF(ISNUMBER(Severity!I560)=FALSE,Severity!G560,IF(Severity!I560&gt;0.5,"YES","NO"))</f>
        <v>NO</v>
      </c>
      <c r="E559" s="159">
        <v>7</v>
      </c>
      <c r="F559" s="159">
        <v>2</v>
      </c>
      <c r="G559" s="66" t="s">
        <v>10212</v>
      </c>
      <c r="H559" s="159" t="s">
        <v>10585</v>
      </c>
      <c r="I559" s="159" t="s">
        <v>282</v>
      </c>
      <c r="J559" s="159">
        <v>6</v>
      </c>
      <c r="K559" s="159" t="s">
        <v>282</v>
      </c>
      <c r="L559" s="159" t="s">
        <v>282</v>
      </c>
      <c r="M559" s="159" t="s">
        <v>282</v>
      </c>
      <c r="N559" s="159" t="s">
        <v>282</v>
      </c>
      <c r="O559" s="159" t="s">
        <v>282</v>
      </c>
      <c r="P559" s="159" t="s">
        <v>282</v>
      </c>
      <c r="Q559" s="159" t="s">
        <v>282</v>
      </c>
      <c r="R559" s="159" t="s">
        <v>282</v>
      </c>
      <c r="S559" s="159" t="s">
        <v>299</v>
      </c>
      <c r="T559" s="159">
        <v>17</v>
      </c>
      <c r="U559" s="159">
        <v>21.4</v>
      </c>
      <c r="V559" s="159">
        <v>5.3</v>
      </c>
      <c r="W559" s="159">
        <v>24</v>
      </c>
      <c r="X559" s="159" t="s">
        <v>282</v>
      </c>
      <c r="Y559" s="159" t="s">
        <v>282</v>
      </c>
      <c r="Z559" s="159" t="s">
        <v>282</v>
      </c>
      <c r="AA559" s="66" t="s">
        <v>282</v>
      </c>
      <c r="AB559" s="159" t="s">
        <v>282</v>
      </c>
      <c r="AC559" s="159" t="s">
        <v>282</v>
      </c>
      <c r="AD559" s="66">
        <v>13.5</v>
      </c>
      <c r="AE559" s="66">
        <v>5.3</v>
      </c>
      <c r="AF559" s="66">
        <v>18</v>
      </c>
      <c r="AG559" s="66" t="s">
        <v>282</v>
      </c>
      <c r="AH559" s="66" t="s">
        <v>282</v>
      </c>
      <c r="AI559" s="66" t="s">
        <v>282</v>
      </c>
      <c r="AJ559" s="66" t="s">
        <v>282</v>
      </c>
      <c r="AK559" s="66" t="s">
        <v>282</v>
      </c>
      <c r="AL559" s="66" t="s">
        <v>282</v>
      </c>
      <c r="AM559" s="159">
        <v>24</v>
      </c>
      <c r="AN559" s="66">
        <v>18</v>
      </c>
      <c r="AO559" s="159" t="s">
        <v>811</v>
      </c>
      <c r="AP559" s="159" t="s">
        <v>10507</v>
      </c>
      <c r="AQ559" s="159" t="s">
        <v>282</v>
      </c>
      <c r="AR559" s="159">
        <v>8</v>
      </c>
      <c r="AS559" s="159" t="s">
        <v>282</v>
      </c>
      <c r="AT559" s="159" t="s">
        <v>282</v>
      </c>
      <c r="AU559" s="159" t="s">
        <v>282</v>
      </c>
      <c r="AV559" s="159" t="s">
        <v>282</v>
      </c>
      <c r="AW559" s="159" t="s">
        <v>282</v>
      </c>
      <c r="AX559" s="159" t="s">
        <v>282</v>
      </c>
      <c r="AY559" s="159" t="s">
        <v>282</v>
      </c>
      <c r="AZ559" s="159" t="s">
        <v>282</v>
      </c>
      <c r="BA559" s="159" t="s">
        <v>299</v>
      </c>
      <c r="BB559" s="159">
        <v>17</v>
      </c>
      <c r="BC559" s="159">
        <v>22.5</v>
      </c>
      <c r="BD559" s="159">
        <v>4.9000000000000004</v>
      </c>
      <c r="BE559" s="159">
        <v>24</v>
      </c>
      <c r="BF559" s="159" t="s">
        <v>282</v>
      </c>
      <c r="BG559" s="159" t="s">
        <v>282</v>
      </c>
      <c r="BH559" s="159" t="s">
        <v>282</v>
      </c>
      <c r="BI559" s="159" t="s">
        <v>282</v>
      </c>
      <c r="BJ559" s="159" t="s">
        <v>282</v>
      </c>
      <c r="BK559" s="159" t="s">
        <v>282</v>
      </c>
      <c r="BL559" s="66">
        <v>16.5</v>
      </c>
      <c r="BM559" s="66">
        <v>6.8</v>
      </c>
      <c r="BN559" s="66">
        <v>16</v>
      </c>
      <c r="BO559" s="66" t="s">
        <v>282</v>
      </c>
      <c r="BP559" s="66" t="s">
        <v>282</v>
      </c>
      <c r="BQ559" s="66" t="s">
        <v>282</v>
      </c>
      <c r="BR559" s="66" t="s">
        <v>282</v>
      </c>
      <c r="BS559" s="66" t="s">
        <v>282</v>
      </c>
      <c r="BT559" s="66" t="s">
        <v>282</v>
      </c>
      <c r="BU559" s="159">
        <v>24</v>
      </c>
      <c r="BV559" s="66">
        <v>16</v>
      </c>
      <c r="BW559" s="159" t="s">
        <v>282</v>
      </c>
      <c r="BX559" s="159" t="s">
        <v>282</v>
      </c>
      <c r="BY559" s="159" t="s">
        <v>282</v>
      </c>
      <c r="BZ559" s="159" t="s">
        <v>282</v>
      </c>
      <c r="CA559" s="159" t="s">
        <v>282</v>
      </c>
      <c r="CB559" s="159" t="s">
        <v>282</v>
      </c>
      <c r="CC559" s="159" t="s">
        <v>282</v>
      </c>
      <c r="CD559" s="159" t="s">
        <v>282</v>
      </c>
      <c r="CE559" s="159" t="s">
        <v>282</v>
      </c>
      <c r="CF559" s="159" t="s">
        <v>282</v>
      </c>
      <c r="CG559" s="159" t="s">
        <v>282</v>
      </c>
      <c r="CH559" s="159" t="s">
        <v>282</v>
      </c>
      <c r="CI559" s="159" t="s">
        <v>282</v>
      </c>
      <c r="CJ559" s="159" t="s">
        <v>282</v>
      </c>
      <c r="CK559" s="159" t="s">
        <v>282</v>
      </c>
      <c r="CL559" s="159" t="s">
        <v>282</v>
      </c>
      <c r="CM559" s="159" t="s">
        <v>282</v>
      </c>
      <c r="CN559" s="159" t="s">
        <v>282</v>
      </c>
      <c r="CO559" s="159" t="s">
        <v>282</v>
      </c>
      <c r="CP559" s="159" t="s">
        <v>282</v>
      </c>
      <c r="CQ559" s="159" t="s">
        <v>282</v>
      </c>
      <c r="CR559" s="159" t="s">
        <v>282</v>
      </c>
      <c r="CS559" s="159" t="s">
        <v>282</v>
      </c>
      <c r="CT559" s="159" t="s">
        <v>282</v>
      </c>
      <c r="CU559" s="159" t="s">
        <v>282</v>
      </c>
      <c r="CV559" s="159" t="s">
        <v>282</v>
      </c>
      <c r="CW559" s="159" t="s">
        <v>282</v>
      </c>
      <c r="CX559" s="159" t="s">
        <v>282</v>
      </c>
      <c r="CY559" s="159" t="s">
        <v>282</v>
      </c>
      <c r="CZ559" s="159" t="s">
        <v>282</v>
      </c>
      <c r="DA559" s="159" t="s">
        <v>282</v>
      </c>
      <c r="DB559" s="159" t="s">
        <v>282</v>
      </c>
      <c r="DC559" s="159" t="s">
        <v>282</v>
      </c>
      <c r="DD559" s="159" t="s">
        <v>282</v>
      </c>
      <c r="DE559" s="159" t="s">
        <v>282</v>
      </c>
      <c r="DF559" s="159" t="s">
        <v>282</v>
      </c>
      <c r="DG559" s="159" t="s">
        <v>282</v>
      </c>
      <c r="DH559" s="159" t="s">
        <v>282</v>
      </c>
      <c r="DI559" s="159" t="s">
        <v>282</v>
      </c>
      <c r="DJ559" s="159" t="s">
        <v>282</v>
      </c>
      <c r="DK559" s="159" t="s">
        <v>282</v>
      </c>
      <c r="DL559" s="159" t="s">
        <v>282</v>
      </c>
      <c r="DM559" s="159" t="s">
        <v>282</v>
      </c>
      <c r="DN559" s="159" t="s">
        <v>282</v>
      </c>
      <c r="DO559" s="159" t="s">
        <v>282</v>
      </c>
      <c r="DP559" s="159" t="s">
        <v>282</v>
      </c>
      <c r="DQ559" s="159" t="s">
        <v>282</v>
      </c>
      <c r="DR559" s="159" t="s">
        <v>282</v>
      </c>
      <c r="DS559" s="159" t="s">
        <v>282</v>
      </c>
      <c r="DT559" s="159" t="s">
        <v>282</v>
      </c>
      <c r="DU559" s="159" t="s">
        <v>282</v>
      </c>
      <c r="DV559" s="159" t="s">
        <v>282</v>
      </c>
      <c r="DW559" s="159" t="s">
        <v>282</v>
      </c>
      <c r="DX559" s="159" t="s">
        <v>282</v>
      </c>
      <c r="DY559" s="159" t="s">
        <v>282</v>
      </c>
      <c r="DZ559" s="159" t="s">
        <v>282</v>
      </c>
      <c r="EA559" s="159" t="s">
        <v>282</v>
      </c>
      <c r="EB559" s="159" t="s">
        <v>282</v>
      </c>
      <c r="EC559" s="159" t="s">
        <v>282</v>
      </c>
      <c r="ED559" s="159" t="s">
        <v>282</v>
      </c>
      <c r="EE559" s="159" t="s">
        <v>282</v>
      </c>
      <c r="EF559" s="159" t="s">
        <v>282</v>
      </c>
      <c r="EG559" s="159" t="s">
        <v>282</v>
      </c>
      <c r="EH559" s="159" t="s">
        <v>282</v>
      </c>
      <c r="EI559" s="159" t="s">
        <v>282</v>
      </c>
      <c r="EJ559" s="159" t="s">
        <v>282</v>
      </c>
      <c r="EK559" s="159" t="s">
        <v>282</v>
      </c>
      <c r="EL559" s="159" t="s">
        <v>282</v>
      </c>
      <c r="EM559" s="159" t="s">
        <v>282</v>
      </c>
      <c r="EN559" s="159" t="s">
        <v>282</v>
      </c>
      <c r="EO559" s="159" t="s">
        <v>282</v>
      </c>
      <c r="EP559" s="159" t="s">
        <v>282</v>
      </c>
      <c r="EQ559" s="159" t="s">
        <v>282</v>
      </c>
      <c r="ER559" s="159" t="s">
        <v>282</v>
      </c>
      <c r="ES559" s="159" t="s">
        <v>282</v>
      </c>
      <c r="ET559" s="159" t="s">
        <v>282</v>
      </c>
      <c r="EU559" s="159" t="s">
        <v>282</v>
      </c>
      <c r="EV559" s="159" t="s">
        <v>282</v>
      </c>
      <c r="EW559" s="159" t="s">
        <v>282</v>
      </c>
      <c r="EX559" s="159" t="s">
        <v>282</v>
      </c>
      <c r="EY559" s="159" t="s">
        <v>282</v>
      </c>
      <c r="EZ559" s="159" t="s">
        <v>282</v>
      </c>
      <c r="FA559" s="159" t="s">
        <v>282</v>
      </c>
      <c r="FB559" s="159" t="s">
        <v>282</v>
      </c>
      <c r="FC559" s="159" t="s">
        <v>282</v>
      </c>
      <c r="FD559" s="159" t="s">
        <v>282</v>
      </c>
      <c r="FE559" s="159" t="s">
        <v>282</v>
      </c>
      <c r="FF559" s="159" t="s">
        <v>282</v>
      </c>
      <c r="FG559" s="159" t="s">
        <v>282</v>
      </c>
      <c r="FH559" s="159" t="s">
        <v>282</v>
      </c>
      <c r="FI559" s="159" t="s">
        <v>282</v>
      </c>
      <c r="FJ559" s="159" t="s">
        <v>282</v>
      </c>
      <c r="FK559" s="159" t="s">
        <v>282</v>
      </c>
      <c r="FL559" s="159" t="s">
        <v>282</v>
      </c>
      <c r="FM559" s="159" t="s">
        <v>282</v>
      </c>
      <c r="FN559" s="159" t="s">
        <v>282</v>
      </c>
      <c r="FO559" s="159" t="s">
        <v>282</v>
      </c>
      <c r="FP559" s="159" t="s">
        <v>282</v>
      </c>
      <c r="FQ559" s="159" t="s">
        <v>282</v>
      </c>
      <c r="FR559" s="159" t="s">
        <v>282</v>
      </c>
      <c r="FS559" s="159" t="s">
        <v>282</v>
      </c>
      <c r="FT559" s="159" t="s">
        <v>282</v>
      </c>
    </row>
    <row r="560" spans="1:176" x14ac:dyDescent="0.25">
      <c r="A560" s="212" t="s">
        <v>7696</v>
      </c>
      <c r="B560" s="159" t="s">
        <v>16125</v>
      </c>
      <c r="C560" s="66" t="str">
        <f>IF(ISNUMBER(Severity!H561)=FALSE,Severity!F561,IF(Severity!H561&gt;=0.5,"YES","NO"))</f>
        <v>YES</v>
      </c>
      <c r="D560" s="66" t="str">
        <f>IF(ISNUMBER(Severity!I561)=FALSE,Severity!G561,IF(Severity!I561&gt;0.5,"YES","NO"))</f>
        <v>NO</v>
      </c>
      <c r="E560" s="159">
        <v>24</v>
      </c>
      <c r="F560" s="159">
        <v>2</v>
      </c>
      <c r="G560" s="159" t="s">
        <v>255</v>
      </c>
      <c r="H560" s="159" t="s">
        <v>10507</v>
      </c>
      <c r="I560" s="159">
        <v>7</v>
      </c>
      <c r="J560" s="159">
        <v>30</v>
      </c>
      <c r="K560" s="159" t="s">
        <v>282</v>
      </c>
      <c r="L560" s="159" t="s">
        <v>282</v>
      </c>
      <c r="M560" s="159" t="s">
        <v>282</v>
      </c>
      <c r="N560" s="159" t="s">
        <v>282</v>
      </c>
      <c r="O560" s="159" t="s">
        <v>299</v>
      </c>
      <c r="P560" s="159">
        <v>17</v>
      </c>
      <c r="Q560" s="159">
        <v>86</v>
      </c>
      <c r="R560" s="159">
        <v>50</v>
      </c>
      <c r="S560" s="159" t="s">
        <v>299</v>
      </c>
      <c r="T560" s="159">
        <v>17</v>
      </c>
      <c r="U560" s="159">
        <v>24.5</v>
      </c>
      <c r="V560" s="159">
        <v>2.9</v>
      </c>
      <c r="W560" s="159">
        <v>116</v>
      </c>
      <c r="X560" s="159" t="s">
        <v>282</v>
      </c>
      <c r="Y560" s="159" t="s">
        <v>282</v>
      </c>
      <c r="Z560" s="159" t="s">
        <v>282</v>
      </c>
      <c r="AA560" s="159" t="s">
        <v>282</v>
      </c>
      <c r="AB560" s="159" t="s">
        <v>282</v>
      </c>
      <c r="AC560" s="159" t="s">
        <v>282</v>
      </c>
      <c r="AD560" s="159" t="s">
        <v>282</v>
      </c>
      <c r="AE560" s="159" t="s">
        <v>282</v>
      </c>
      <c r="AF560" s="159" t="s">
        <v>282</v>
      </c>
      <c r="AG560" s="159">
        <v>-15.6</v>
      </c>
      <c r="AH560" s="159" t="s">
        <v>282</v>
      </c>
      <c r="AI560" s="159">
        <v>116</v>
      </c>
      <c r="AJ560" s="159" t="s">
        <v>282</v>
      </c>
      <c r="AK560" s="159" t="s">
        <v>282</v>
      </c>
      <c r="AL560" s="159" t="s">
        <v>282</v>
      </c>
      <c r="AM560" s="159">
        <v>118</v>
      </c>
      <c r="AN560" s="159">
        <v>88</v>
      </c>
      <c r="AO560" s="159" t="s">
        <v>246</v>
      </c>
      <c r="AP560" s="159" t="s">
        <v>10507</v>
      </c>
      <c r="AQ560" s="159">
        <v>12</v>
      </c>
      <c r="AR560" s="159">
        <v>41</v>
      </c>
      <c r="AS560" s="159" t="s">
        <v>282</v>
      </c>
      <c r="AT560" s="159" t="s">
        <v>282</v>
      </c>
      <c r="AU560" s="159" t="s">
        <v>282</v>
      </c>
      <c r="AV560" s="159" t="s">
        <v>282</v>
      </c>
      <c r="AW560" s="159" t="s">
        <v>299</v>
      </c>
      <c r="AX560" s="159">
        <v>17</v>
      </c>
      <c r="AY560" s="159">
        <v>76</v>
      </c>
      <c r="AZ560" s="159">
        <v>50</v>
      </c>
      <c r="BA560" s="159" t="s">
        <v>299</v>
      </c>
      <c r="BB560" s="159">
        <v>17</v>
      </c>
      <c r="BC560" s="159">
        <v>24.9</v>
      </c>
      <c r="BD560" s="159">
        <v>3.8</v>
      </c>
      <c r="BE560" s="159">
        <v>118</v>
      </c>
      <c r="BF560" s="159" t="s">
        <v>282</v>
      </c>
      <c r="BG560" s="159" t="s">
        <v>282</v>
      </c>
      <c r="BH560" s="159" t="s">
        <v>282</v>
      </c>
      <c r="BI560" s="159" t="s">
        <v>282</v>
      </c>
      <c r="BJ560" s="159" t="s">
        <v>282</v>
      </c>
      <c r="BK560" s="159" t="s">
        <v>282</v>
      </c>
      <c r="BL560" s="159" t="s">
        <v>282</v>
      </c>
      <c r="BM560" s="159" t="s">
        <v>282</v>
      </c>
      <c r="BN560" s="159" t="s">
        <v>282</v>
      </c>
      <c r="BO560" s="159">
        <v>-14.6</v>
      </c>
      <c r="BP560" s="159" t="s">
        <v>282</v>
      </c>
      <c r="BQ560" s="159">
        <v>118</v>
      </c>
      <c r="BR560" s="159" t="s">
        <v>282</v>
      </c>
      <c r="BS560" s="159" t="s">
        <v>282</v>
      </c>
      <c r="BT560" s="159" t="s">
        <v>282</v>
      </c>
      <c r="BU560" s="159">
        <v>120</v>
      </c>
      <c r="BV560" s="159">
        <v>79</v>
      </c>
      <c r="BW560" s="159" t="s">
        <v>282</v>
      </c>
      <c r="BX560" s="159" t="s">
        <v>282</v>
      </c>
      <c r="BY560" s="159" t="s">
        <v>282</v>
      </c>
      <c r="BZ560" s="159" t="s">
        <v>282</v>
      </c>
      <c r="CA560" s="159" t="s">
        <v>282</v>
      </c>
      <c r="CB560" s="159" t="s">
        <v>282</v>
      </c>
      <c r="CC560" s="159" t="s">
        <v>282</v>
      </c>
      <c r="CD560" s="159" t="s">
        <v>282</v>
      </c>
      <c r="CE560" s="159" t="s">
        <v>282</v>
      </c>
      <c r="CF560" s="159" t="s">
        <v>282</v>
      </c>
      <c r="CG560" s="159" t="s">
        <v>282</v>
      </c>
      <c r="CH560" s="159" t="s">
        <v>282</v>
      </c>
      <c r="CI560" s="159" t="s">
        <v>282</v>
      </c>
      <c r="CJ560" s="159" t="s">
        <v>282</v>
      </c>
      <c r="CK560" s="159" t="s">
        <v>282</v>
      </c>
      <c r="CL560" s="159" t="s">
        <v>282</v>
      </c>
      <c r="CM560" s="159" t="s">
        <v>282</v>
      </c>
      <c r="CN560" s="159" t="s">
        <v>282</v>
      </c>
      <c r="CO560" s="159" t="s">
        <v>282</v>
      </c>
      <c r="CP560" s="159" t="s">
        <v>282</v>
      </c>
      <c r="CQ560" s="159" t="s">
        <v>282</v>
      </c>
      <c r="CR560" s="159" t="s">
        <v>282</v>
      </c>
      <c r="CS560" s="159" t="s">
        <v>282</v>
      </c>
      <c r="CT560" s="159" t="s">
        <v>282</v>
      </c>
      <c r="CU560" s="159" t="s">
        <v>282</v>
      </c>
      <c r="CV560" s="159" t="s">
        <v>282</v>
      </c>
      <c r="CW560" s="159" t="s">
        <v>282</v>
      </c>
      <c r="CX560" s="159" t="s">
        <v>282</v>
      </c>
      <c r="CY560" s="159" t="s">
        <v>282</v>
      </c>
      <c r="CZ560" s="159" t="s">
        <v>282</v>
      </c>
      <c r="DA560" s="159" t="s">
        <v>282</v>
      </c>
      <c r="DB560" s="159" t="s">
        <v>282</v>
      </c>
      <c r="DC560" s="159" t="s">
        <v>282</v>
      </c>
      <c r="DD560" s="159" t="s">
        <v>282</v>
      </c>
      <c r="DE560" s="159" t="s">
        <v>282</v>
      </c>
      <c r="DF560" s="159" t="s">
        <v>282</v>
      </c>
      <c r="DG560" s="159" t="s">
        <v>282</v>
      </c>
      <c r="DH560" s="159" t="s">
        <v>282</v>
      </c>
      <c r="DI560" s="159" t="s">
        <v>282</v>
      </c>
      <c r="DJ560" s="159" t="s">
        <v>282</v>
      </c>
      <c r="DK560" s="159" t="s">
        <v>282</v>
      </c>
      <c r="DL560" s="159" t="s">
        <v>282</v>
      </c>
      <c r="DM560" s="159" t="s">
        <v>282</v>
      </c>
      <c r="DN560" s="159" t="s">
        <v>282</v>
      </c>
      <c r="DO560" s="159" t="s">
        <v>282</v>
      </c>
      <c r="DP560" s="159" t="s">
        <v>282</v>
      </c>
      <c r="DQ560" s="159" t="s">
        <v>282</v>
      </c>
      <c r="DR560" s="159" t="s">
        <v>282</v>
      </c>
      <c r="DS560" s="159" t="s">
        <v>282</v>
      </c>
      <c r="DT560" s="159" t="s">
        <v>282</v>
      </c>
      <c r="DU560" s="159" t="s">
        <v>282</v>
      </c>
      <c r="DV560" s="159" t="s">
        <v>282</v>
      </c>
      <c r="DW560" s="159" t="s">
        <v>282</v>
      </c>
      <c r="DX560" s="159" t="s">
        <v>282</v>
      </c>
      <c r="DY560" s="159" t="s">
        <v>282</v>
      </c>
      <c r="DZ560" s="159" t="s">
        <v>282</v>
      </c>
      <c r="EA560" s="159" t="s">
        <v>282</v>
      </c>
      <c r="EB560" s="159" t="s">
        <v>282</v>
      </c>
      <c r="EC560" s="159" t="s">
        <v>282</v>
      </c>
      <c r="ED560" s="159" t="s">
        <v>282</v>
      </c>
      <c r="EE560" s="159" t="s">
        <v>282</v>
      </c>
      <c r="EF560" s="159" t="s">
        <v>282</v>
      </c>
      <c r="EG560" s="159" t="s">
        <v>282</v>
      </c>
      <c r="EH560" s="159" t="s">
        <v>282</v>
      </c>
      <c r="EI560" s="159" t="s">
        <v>282</v>
      </c>
      <c r="EJ560" s="159" t="s">
        <v>282</v>
      </c>
      <c r="EK560" s="159" t="s">
        <v>282</v>
      </c>
      <c r="EL560" s="159" t="s">
        <v>282</v>
      </c>
      <c r="EM560" s="159" t="s">
        <v>282</v>
      </c>
      <c r="EN560" s="159" t="s">
        <v>282</v>
      </c>
      <c r="EO560" s="159" t="s">
        <v>282</v>
      </c>
      <c r="EP560" s="159" t="s">
        <v>282</v>
      </c>
      <c r="EQ560" s="159" t="s">
        <v>282</v>
      </c>
      <c r="ER560" s="159" t="s">
        <v>282</v>
      </c>
      <c r="ES560" s="159" t="s">
        <v>282</v>
      </c>
      <c r="ET560" s="159" t="s">
        <v>282</v>
      </c>
      <c r="EU560" s="159" t="s">
        <v>282</v>
      </c>
      <c r="EV560" s="159" t="s">
        <v>282</v>
      </c>
      <c r="EW560" s="159" t="s">
        <v>282</v>
      </c>
      <c r="EX560" s="159" t="s">
        <v>282</v>
      </c>
      <c r="EY560" s="159" t="s">
        <v>282</v>
      </c>
      <c r="EZ560" s="159" t="s">
        <v>282</v>
      </c>
      <c r="FA560" s="159" t="s">
        <v>282</v>
      </c>
      <c r="FB560" s="159" t="s">
        <v>282</v>
      </c>
      <c r="FC560" s="159" t="s">
        <v>282</v>
      </c>
      <c r="FD560" s="159" t="s">
        <v>282</v>
      </c>
      <c r="FE560" s="159" t="s">
        <v>282</v>
      </c>
      <c r="FF560" s="159" t="s">
        <v>282</v>
      </c>
      <c r="FG560" s="159" t="s">
        <v>282</v>
      </c>
      <c r="FH560" s="159" t="s">
        <v>282</v>
      </c>
      <c r="FI560" s="159" t="s">
        <v>282</v>
      </c>
      <c r="FJ560" s="159" t="s">
        <v>282</v>
      </c>
      <c r="FK560" s="159" t="s">
        <v>282</v>
      </c>
      <c r="FL560" s="159" t="s">
        <v>282</v>
      </c>
      <c r="FM560" s="159" t="s">
        <v>282</v>
      </c>
      <c r="FN560" s="159" t="s">
        <v>282</v>
      </c>
      <c r="FO560" s="159" t="s">
        <v>282</v>
      </c>
      <c r="FP560" s="159" t="s">
        <v>282</v>
      </c>
      <c r="FQ560" s="159" t="s">
        <v>282</v>
      </c>
      <c r="FR560" s="159" t="s">
        <v>282</v>
      </c>
      <c r="FS560" s="159" t="s">
        <v>282</v>
      </c>
      <c r="FT560" s="159" t="s">
        <v>282</v>
      </c>
    </row>
    <row r="561" spans="1:176" x14ac:dyDescent="0.25">
      <c r="A561" s="212" t="s">
        <v>9641</v>
      </c>
      <c r="B561" s="159" t="s">
        <v>15445</v>
      </c>
      <c r="C561" s="66" t="str">
        <f>IF(ISNUMBER(Severity!H562)=FALSE,Severity!F562,IF(Severity!H562&gt;=0.5,"YES","NO"))</f>
        <v>NO</v>
      </c>
      <c r="D561" s="66" t="str">
        <f>IF(ISNUMBER(Severity!I562)=FALSE,Severity!G562,IF(Severity!I562&gt;0.5,"YES","NO"))</f>
        <v>YES</v>
      </c>
      <c r="E561" s="159">
        <v>6</v>
      </c>
      <c r="F561" s="159">
        <v>2</v>
      </c>
      <c r="G561" s="212" t="s">
        <v>9642</v>
      </c>
      <c r="H561" s="159" t="s">
        <v>182</v>
      </c>
      <c r="I561" s="159" t="s">
        <v>282</v>
      </c>
      <c r="J561" s="159">
        <v>5</v>
      </c>
      <c r="K561" s="159" t="s">
        <v>282</v>
      </c>
      <c r="L561" s="159" t="s">
        <v>282</v>
      </c>
      <c r="M561" s="159" t="s">
        <v>282</v>
      </c>
      <c r="N561" s="159" t="s">
        <v>282</v>
      </c>
      <c r="O561" s="159" t="s">
        <v>282</v>
      </c>
      <c r="P561" s="159" t="s">
        <v>282</v>
      </c>
      <c r="Q561" s="159" t="s">
        <v>282</v>
      </c>
      <c r="R561" s="159" t="s">
        <v>282</v>
      </c>
      <c r="S561" s="159" t="s">
        <v>435</v>
      </c>
      <c r="T561" s="159">
        <v>21</v>
      </c>
      <c r="U561" s="159" t="s">
        <v>282</v>
      </c>
      <c r="V561" s="159" t="s">
        <v>282</v>
      </c>
      <c r="W561" s="159" t="s">
        <v>282</v>
      </c>
      <c r="X561" s="159">
        <v>14.94</v>
      </c>
      <c r="Y561" s="159">
        <v>6.26</v>
      </c>
      <c r="Z561" s="159">
        <v>16</v>
      </c>
      <c r="AA561" s="159" t="s">
        <v>282</v>
      </c>
      <c r="AB561" s="159" t="s">
        <v>282</v>
      </c>
      <c r="AC561" s="159" t="s">
        <v>282</v>
      </c>
      <c r="AD561" s="66">
        <v>9.57</v>
      </c>
      <c r="AE561" s="66">
        <v>6.32</v>
      </c>
      <c r="AF561" s="66">
        <v>14</v>
      </c>
      <c r="AG561" s="159" t="s">
        <v>282</v>
      </c>
      <c r="AH561" s="159" t="s">
        <v>282</v>
      </c>
      <c r="AI561" s="159" t="s">
        <v>282</v>
      </c>
      <c r="AJ561" s="159" t="s">
        <v>282</v>
      </c>
      <c r="AK561" s="159" t="s">
        <v>282</v>
      </c>
      <c r="AL561" s="159" t="s">
        <v>282</v>
      </c>
      <c r="AM561" s="159">
        <v>19</v>
      </c>
      <c r="AN561" s="159">
        <v>14</v>
      </c>
      <c r="AO561" s="159" t="s">
        <v>306</v>
      </c>
      <c r="AP561" s="159" t="s">
        <v>282</v>
      </c>
      <c r="AQ561" s="159" t="s">
        <v>282</v>
      </c>
      <c r="AR561" s="159">
        <v>1</v>
      </c>
      <c r="AS561" s="159" t="s">
        <v>282</v>
      </c>
      <c r="AT561" s="159" t="s">
        <v>282</v>
      </c>
      <c r="AU561" s="159" t="s">
        <v>282</v>
      </c>
      <c r="AV561" s="159" t="s">
        <v>282</v>
      </c>
      <c r="AW561" s="159" t="s">
        <v>282</v>
      </c>
      <c r="AX561" s="159" t="s">
        <v>282</v>
      </c>
      <c r="AY561" s="159" t="s">
        <v>282</v>
      </c>
      <c r="AZ561" s="159" t="s">
        <v>282</v>
      </c>
      <c r="BA561" s="159" t="s">
        <v>435</v>
      </c>
      <c r="BB561" s="159">
        <v>21</v>
      </c>
      <c r="BC561" s="159">
        <v>13.81</v>
      </c>
      <c r="BD561" s="159">
        <v>5.25</v>
      </c>
      <c r="BE561" s="159">
        <v>21</v>
      </c>
      <c r="BF561" s="159">
        <v>13.81</v>
      </c>
      <c r="BG561" s="159">
        <v>5.25</v>
      </c>
      <c r="BH561" s="159">
        <v>21</v>
      </c>
      <c r="BI561" s="159" t="s">
        <v>282</v>
      </c>
      <c r="BJ561" s="159" t="s">
        <v>282</v>
      </c>
      <c r="BK561" s="159" t="s">
        <v>282</v>
      </c>
      <c r="BL561" s="159">
        <v>13.1</v>
      </c>
      <c r="BM561" s="159">
        <v>8.2899999999999991</v>
      </c>
      <c r="BN561" s="159">
        <v>20</v>
      </c>
      <c r="BO561" s="159" t="s">
        <v>282</v>
      </c>
      <c r="BP561" s="159" t="s">
        <v>282</v>
      </c>
      <c r="BQ561" s="159" t="s">
        <v>282</v>
      </c>
      <c r="BR561" s="159" t="s">
        <v>282</v>
      </c>
      <c r="BS561" s="159" t="s">
        <v>282</v>
      </c>
      <c r="BT561" s="159" t="s">
        <v>282</v>
      </c>
      <c r="BU561" s="159">
        <v>21</v>
      </c>
      <c r="BV561" s="159">
        <v>20</v>
      </c>
      <c r="BW561" s="159" t="s">
        <v>282</v>
      </c>
      <c r="BX561" s="159" t="s">
        <v>282</v>
      </c>
      <c r="BY561" s="159" t="s">
        <v>282</v>
      </c>
      <c r="BZ561" s="159" t="s">
        <v>282</v>
      </c>
      <c r="CA561" s="159" t="s">
        <v>282</v>
      </c>
      <c r="CB561" s="159" t="s">
        <v>282</v>
      </c>
      <c r="CC561" s="159" t="s">
        <v>282</v>
      </c>
      <c r="CD561" s="159" t="s">
        <v>282</v>
      </c>
      <c r="CE561" s="159" t="s">
        <v>282</v>
      </c>
      <c r="CF561" s="159" t="s">
        <v>282</v>
      </c>
      <c r="CG561" s="159" t="s">
        <v>282</v>
      </c>
      <c r="CH561" s="159" t="s">
        <v>282</v>
      </c>
      <c r="CI561" s="159" t="s">
        <v>282</v>
      </c>
      <c r="CJ561" s="159" t="s">
        <v>282</v>
      </c>
      <c r="CK561" s="159" t="s">
        <v>282</v>
      </c>
      <c r="CL561" s="159" t="s">
        <v>282</v>
      </c>
      <c r="CM561" s="159" t="s">
        <v>282</v>
      </c>
      <c r="CN561" s="159" t="s">
        <v>282</v>
      </c>
      <c r="CO561" s="159" t="s">
        <v>282</v>
      </c>
      <c r="CP561" s="159" t="s">
        <v>282</v>
      </c>
      <c r="CQ561" s="159" t="s">
        <v>282</v>
      </c>
      <c r="CR561" s="159" t="s">
        <v>282</v>
      </c>
      <c r="CS561" s="159" t="s">
        <v>282</v>
      </c>
      <c r="CT561" s="159" t="s">
        <v>282</v>
      </c>
      <c r="CU561" s="159" t="s">
        <v>282</v>
      </c>
      <c r="CV561" s="159" t="s">
        <v>282</v>
      </c>
      <c r="CW561" s="159" t="s">
        <v>282</v>
      </c>
      <c r="CX561" s="159" t="s">
        <v>282</v>
      </c>
      <c r="CY561" s="159" t="s">
        <v>282</v>
      </c>
      <c r="CZ561" s="159" t="s">
        <v>282</v>
      </c>
      <c r="DA561" s="159" t="s">
        <v>282</v>
      </c>
      <c r="DB561" s="159" t="s">
        <v>282</v>
      </c>
      <c r="DC561" s="159" t="s">
        <v>282</v>
      </c>
      <c r="DD561" s="159" t="s">
        <v>282</v>
      </c>
      <c r="DE561" s="159" t="s">
        <v>282</v>
      </c>
      <c r="DF561" s="159" t="s">
        <v>282</v>
      </c>
      <c r="DG561" s="159" t="s">
        <v>282</v>
      </c>
      <c r="DH561" s="159" t="s">
        <v>282</v>
      </c>
      <c r="DI561" s="159" t="s">
        <v>282</v>
      </c>
      <c r="DJ561" s="159" t="s">
        <v>282</v>
      </c>
      <c r="DK561" s="159" t="s">
        <v>282</v>
      </c>
      <c r="DL561" s="159" t="s">
        <v>282</v>
      </c>
      <c r="DM561" s="159" t="s">
        <v>282</v>
      </c>
      <c r="DN561" s="159" t="s">
        <v>282</v>
      </c>
      <c r="DO561" s="159" t="s">
        <v>282</v>
      </c>
      <c r="DP561" s="159" t="s">
        <v>282</v>
      </c>
      <c r="DQ561" s="159" t="s">
        <v>282</v>
      </c>
      <c r="DR561" s="159" t="s">
        <v>282</v>
      </c>
      <c r="DS561" s="159" t="s">
        <v>282</v>
      </c>
      <c r="DT561" s="159" t="s">
        <v>282</v>
      </c>
      <c r="DU561" s="159" t="s">
        <v>282</v>
      </c>
      <c r="DV561" s="159" t="s">
        <v>282</v>
      </c>
      <c r="DW561" s="159" t="s">
        <v>282</v>
      </c>
      <c r="DX561" s="159" t="s">
        <v>282</v>
      </c>
      <c r="DY561" s="159" t="s">
        <v>282</v>
      </c>
      <c r="DZ561" s="159" t="s">
        <v>282</v>
      </c>
      <c r="EA561" s="159" t="s">
        <v>282</v>
      </c>
      <c r="EB561" s="159" t="s">
        <v>282</v>
      </c>
      <c r="EC561" s="159" t="s">
        <v>282</v>
      </c>
      <c r="ED561" s="159" t="s">
        <v>282</v>
      </c>
      <c r="EE561" s="159" t="s">
        <v>282</v>
      </c>
      <c r="EF561" s="159" t="s">
        <v>282</v>
      </c>
      <c r="EG561" s="159" t="s">
        <v>282</v>
      </c>
      <c r="EH561" s="159" t="s">
        <v>282</v>
      </c>
      <c r="EI561" s="159" t="s">
        <v>282</v>
      </c>
      <c r="EJ561" s="159" t="s">
        <v>282</v>
      </c>
      <c r="EK561" s="159" t="s">
        <v>282</v>
      </c>
      <c r="EL561" s="159" t="s">
        <v>282</v>
      </c>
      <c r="EM561" s="159" t="s">
        <v>282</v>
      </c>
      <c r="EN561" s="159" t="s">
        <v>282</v>
      </c>
      <c r="EO561" s="159" t="s">
        <v>282</v>
      </c>
      <c r="EP561" s="159" t="s">
        <v>282</v>
      </c>
      <c r="EQ561" s="159" t="s">
        <v>282</v>
      </c>
      <c r="ER561" s="159" t="s">
        <v>282</v>
      </c>
      <c r="ES561" s="159" t="s">
        <v>282</v>
      </c>
      <c r="ET561" s="159" t="s">
        <v>282</v>
      </c>
      <c r="EU561" s="159" t="s">
        <v>282</v>
      </c>
      <c r="EV561" s="159" t="s">
        <v>282</v>
      </c>
      <c r="EW561" s="159" t="s">
        <v>282</v>
      </c>
      <c r="EX561" s="159" t="s">
        <v>282</v>
      </c>
      <c r="EY561" s="159" t="s">
        <v>282</v>
      </c>
      <c r="EZ561" s="159" t="s">
        <v>282</v>
      </c>
      <c r="FA561" s="159" t="s">
        <v>282</v>
      </c>
      <c r="FB561" s="159" t="s">
        <v>282</v>
      </c>
      <c r="FC561" s="159" t="s">
        <v>282</v>
      </c>
      <c r="FD561" s="159" t="s">
        <v>282</v>
      </c>
      <c r="FE561" s="159" t="s">
        <v>282</v>
      </c>
      <c r="FF561" s="159" t="s">
        <v>282</v>
      </c>
      <c r="FG561" s="159" t="s">
        <v>282</v>
      </c>
      <c r="FH561" s="159" t="s">
        <v>282</v>
      </c>
      <c r="FI561" s="159" t="s">
        <v>282</v>
      </c>
      <c r="FJ561" s="159" t="s">
        <v>282</v>
      </c>
      <c r="FK561" s="159" t="s">
        <v>282</v>
      </c>
      <c r="FL561" s="159" t="s">
        <v>282</v>
      </c>
      <c r="FM561" s="159" t="s">
        <v>282</v>
      </c>
      <c r="FN561" s="159" t="s">
        <v>282</v>
      </c>
      <c r="FO561" s="159" t="s">
        <v>282</v>
      </c>
      <c r="FP561" s="159" t="s">
        <v>282</v>
      </c>
      <c r="FQ561" s="159" t="s">
        <v>282</v>
      </c>
      <c r="FR561" s="159" t="s">
        <v>282</v>
      </c>
      <c r="FS561" s="159" t="s">
        <v>282</v>
      </c>
      <c r="FT561" s="159" t="s">
        <v>282</v>
      </c>
    </row>
    <row r="562" spans="1:176" x14ac:dyDescent="0.25">
      <c r="A562" s="212" t="s">
        <v>7705</v>
      </c>
      <c r="B562" s="159" t="s">
        <v>15459</v>
      </c>
      <c r="C562" s="66" t="str">
        <f>IF(ISNUMBER(Severity!H563)=FALSE,Severity!F563,IF(Severity!H563&gt;=0.5,"YES","NO"))</f>
        <v>YES</v>
      </c>
      <c r="D562" s="66" t="str">
        <f>IF(ISNUMBER(Severity!I563)=FALSE,Severity!G563,IF(Severity!I563&gt;0.5,"YES","NO"))</f>
        <v>NO</v>
      </c>
      <c r="E562" s="159">
        <v>8</v>
      </c>
      <c r="F562" s="159">
        <v>3</v>
      </c>
      <c r="G562" s="212" t="s">
        <v>255</v>
      </c>
      <c r="H562" s="159" t="s">
        <v>10507</v>
      </c>
      <c r="I562" s="159">
        <v>14</v>
      </c>
      <c r="J562" s="159">
        <v>38</v>
      </c>
      <c r="K562" s="159" t="s">
        <v>282</v>
      </c>
      <c r="L562" s="159" t="s">
        <v>282</v>
      </c>
      <c r="M562" s="159" t="s">
        <v>282</v>
      </c>
      <c r="N562" s="159" t="s">
        <v>282</v>
      </c>
      <c r="O562" s="159" t="s">
        <v>282</v>
      </c>
      <c r="P562" s="159" t="s">
        <v>282</v>
      </c>
      <c r="Q562" s="159" t="s">
        <v>282</v>
      </c>
      <c r="R562" s="159" t="s">
        <v>282</v>
      </c>
      <c r="S562" s="159" t="s">
        <v>299</v>
      </c>
      <c r="T562" s="159">
        <v>17</v>
      </c>
      <c r="U562" s="159" t="s">
        <v>282</v>
      </c>
      <c r="V562" s="159" t="s">
        <v>282</v>
      </c>
      <c r="W562" s="159" t="s">
        <v>282</v>
      </c>
      <c r="X562" s="159">
        <v>23.1</v>
      </c>
      <c r="Y562" s="159" t="s">
        <v>282</v>
      </c>
      <c r="Z562" s="159">
        <v>76</v>
      </c>
      <c r="AA562" s="159" t="s">
        <v>282</v>
      </c>
      <c r="AB562" s="159" t="s">
        <v>282</v>
      </c>
      <c r="AC562" s="159" t="s">
        <v>282</v>
      </c>
      <c r="AD562" s="159" t="s">
        <v>282</v>
      </c>
      <c r="AE562" s="159" t="s">
        <v>282</v>
      </c>
      <c r="AF562" s="159" t="s">
        <v>282</v>
      </c>
      <c r="AG562" s="159" t="s">
        <v>282</v>
      </c>
      <c r="AH562" s="159" t="s">
        <v>282</v>
      </c>
      <c r="AI562" s="159" t="s">
        <v>282</v>
      </c>
      <c r="AJ562" s="159">
        <v>-8.9</v>
      </c>
      <c r="AK562" s="159">
        <v>4.5199999999999996</v>
      </c>
      <c r="AL562" s="159">
        <v>76</v>
      </c>
      <c r="AM562" s="159">
        <v>85</v>
      </c>
      <c r="AN562" s="159">
        <v>47</v>
      </c>
      <c r="AO562" s="159" t="s">
        <v>263</v>
      </c>
      <c r="AP562" s="159" t="s">
        <v>10507</v>
      </c>
      <c r="AQ562" s="159">
        <v>6</v>
      </c>
      <c r="AR562" s="159">
        <v>28</v>
      </c>
      <c r="AS562" s="159" t="s">
        <v>282</v>
      </c>
      <c r="AT562" s="159" t="s">
        <v>282</v>
      </c>
      <c r="AU562" s="159" t="s">
        <v>282</v>
      </c>
      <c r="AV562" s="159" t="s">
        <v>282</v>
      </c>
      <c r="AW562" s="159" t="s">
        <v>282</v>
      </c>
      <c r="AX562" s="159" t="s">
        <v>282</v>
      </c>
      <c r="AY562" s="159" t="s">
        <v>282</v>
      </c>
      <c r="AZ562" s="159" t="s">
        <v>282</v>
      </c>
      <c r="BA562" s="159" t="s">
        <v>299</v>
      </c>
      <c r="BB562" s="159">
        <v>17</v>
      </c>
      <c r="BC562" s="159" t="s">
        <v>282</v>
      </c>
      <c r="BD562" s="159" t="s">
        <v>282</v>
      </c>
      <c r="BE562" s="159" t="s">
        <v>282</v>
      </c>
      <c r="BF562" s="159">
        <v>23.5</v>
      </c>
      <c r="BG562" s="159" t="s">
        <v>282</v>
      </c>
      <c r="BH562" s="159">
        <v>70</v>
      </c>
      <c r="BI562" s="159" t="s">
        <v>282</v>
      </c>
      <c r="BJ562" s="159" t="s">
        <v>282</v>
      </c>
      <c r="BK562" s="159" t="s">
        <v>282</v>
      </c>
      <c r="BL562" s="159" t="s">
        <v>282</v>
      </c>
      <c r="BM562" s="159" t="s">
        <v>282</v>
      </c>
      <c r="BN562" s="159" t="s">
        <v>282</v>
      </c>
      <c r="BO562" s="159" t="s">
        <v>282</v>
      </c>
      <c r="BP562" s="159" t="s">
        <v>282</v>
      </c>
      <c r="BQ562" s="159" t="s">
        <v>282</v>
      </c>
      <c r="BR562" s="159">
        <v>-11.6</v>
      </c>
      <c r="BS562" s="159">
        <v>11.49</v>
      </c>
      <c r="BT562" s="159">
        <v>70</v>
      </c>
      <c r="BU562" s="159">
        <v>77</v>
      </c>
      <c r="BV562" s="159">
        <v>49</v>
      </c>
      <c r="BW562" s="159" t="s">
        <v>790</v>
      </c>
      <c r="BX562" s="159" t="s">
        <v>10507</v>
      </c>
      <c r="BY562" s="159">
        <v>6</v>
      </c>
      <c r="BZ562" s="159">
        <v>39</v>
      </c>
      <c r="CA562" s="159" t="s">
        <v>282</v>
      </c>
      <c r="CB562" s="159" t="s">
        <v>282</v>
      </c>
      <c r="CC562" s="159" t="s">
        <v>282</v>
      </c>
      <c r="CD562" s="159" t="s">
        <v>282</v>
      </c>
      <c r="CE562" s="159" t="s">
        <v>282</v>
      </c>
      <c r="CF562" s="159" t="s">
        <v>282</v>
      </c>
      <c r="CG562" s="159" t="s">
        <v>282</v>
      </c>
      <c r="CH562" s="159" t="s">
        <v>282</v>
      </c>
      <c r="CI562" s="159" t="s">
        <v>299</v>
      </c>
      <c r="CJ562" s="159">
        <v>17</v>
      </c>
      <c r="CK562" s="159" t="s">
        <v>282</v>
      </c>
      <c r="CL562" s="159" t="s">
        <v>282</v>
      </c>
      <c r="CM562" s="159" t="s">
        <v>282</v>
      </c>
      <c r="CN562" s="159">
        <v>22.2</v>
      </c>
      <c r="CO562" s="159" t="s">
        <v>282</v>
      </c>
      <c r="CP562" s="159">
        <v>73</v>
      </c>
      <c r="CQ562" s="159" t="s">
        <v>282</v>
      </c>
      <c r="CR562" s="159" t="s">
        <v>282</v>
      </c>
      <c r="CS562" s="159" t="s">
        <v>282</v>
      </c>
      <c r="CT562" s="159" t="s">
        <v>282</v>
      </c>
      <c r="CU562" s="159" t="s">
        <v>282</v>
      </c>
      <c r="CV562" s="159" t="s">
        <v>282</v>
      </c>
      <c r="CW562" s="159" t="s">
        <v>282</v>
      </c>
      <c r="CX562" s="159" t="s">
        <v>282</v>
      </c>
      <c r="CY562" s="159" t="s">
        <v>282</v>
      </c>
      <c r="CZ562" s="159">
        <v>-7.8</v>
      </c>
      <c r="DA562" s="159">
        <v>8</v>
      </c>
      <c r="DB562" s="159">
        <v>73</v>
      </c>
      <c r="DC562" s="159">
        <v>80</v>
      </c>
      <c r="DD562" s="159">
        <v>41</v>
      </c>
      <c r="DE562" s="159" t="s">
        <v>282</v>
      </c>
      <c r="DF562" s="159" t="s">
        <v>282</v>
      </c>
      <c r="DG562" s="159" t="s">
        <v>282</v>
      </c>
      <c r="DH562" s="159" t="s">
        <v>282</v>
      </c>
      <c r="DI562" s="159" t="s">
        <v>282</v>
      </c>
      <c r="DJ562" s="159" t="s">
        <v>282</v>
      </c>
      <c r="DK562" s="159" t="s">
        <v>282</v>
      </c>
      <c r="DL562" s="159" t="s">
        <v>282</v>
      </c>
      <c r="DM562" s="159" t="s">
        <v>282</v>
      </c>
      <c r="DN562" s="159" t="s">
        <v>282</v>
      </c>
      <c r="DO562" s="159" t="s">
        <v>282</v>
      </c>
      <c r="DP562" s="159" t="s">
        <v>282</v>
      </c>
      <c r="DQ562" s="159" t="s">
        <v>282</v>
      </c>
      <c r="DR562" s="159" t="s">
        <v>282</v>
      </c>
      <c r="DS562" s="159" t="s">
        <v>282</v>
      </c>
      <c r="DT562" s="159" t="s">
        <v>282</v>
      </c>
      <c r="DU562" s="159" t="s">
        <v>282</v>
      </c>
      <c r="DV562" s="159" t="s">
        <v>282</v>
      </c>
      <c r="DW562" s="159" t="s">
        <v>282</v>
      </c>
      <c r="DX562" s="159" t="s">
        <v>282</v>
      </c>
      <c r="DY562" s="159" t="s">
        <v>282</v>
      </c>
      <c r="DZ562" s="159" t="s">
        <v>282</v>
      </c>
      <c r="EA562" s="159" t="s">
        <v>282</v>
      </c>
      <c r="EB562" s="159" t="s">
        <v>282</v>
      </c>
      <c r="EC562" s="159" t="s">
        <v>282</v>
      </c>
      <c r="ED562" s="159" t="s">
        <v>282</v>
      </c>
      <c r="EE562" s="159" t="s">
        <v>282</v>
      </c>
      <c r="EF562" s="159" t="s">
        <v>282</v>
      </c>
      <c r="EG562" s="159" t="s">
        <v>282</v>
      </c>
      <c r="EH562" s="159" t="s">
        <v>282</v>
      </c>
      <c r="EI562" s="159" t="s">
        <v>282</v>
      </c>
      <c r="EJ562" s="159" t="s">
        <v>282</v>
      </c>
      <c r="EK562" s="159" t="s">
        <v>282</v>
      </c>
      <c r="EL562" s="159" t="s">
        <v>282</v>
      </c>
      <c r="EM562" s="159" t="s">
        <v>282</v>
      </c>
      <c r="EN562" s="159" t="s">
        <v>282</v>
      </c>
      <c r="EO562" s="159" t="s">
        <v>282</v>
      </c>
      <c r="EP562" s="159" t="s">
        <v>282</v>
      </c>
      <c r="EQ562" s="159" t="s">
        <v>282</v>
      </c>
      <c r="ER562" s="159" t="s">
        <v>282</v>
      </c>
      <c r="ES562" s="159" t="s">
        <v>282</v>
      </c>
      <c r="ET562" s="159" t="s">
        <v>282</v>
      </c>
      <c r="EU562" s="159" t="s">
        <v>282</v>
      </c>
      <c r="EV562" s="159" t="s">
        <v>282</v>
      </c>
      <c r="EW562" s="159" t="s">
        <v>282</v>
      </c>
      <c r="EX562" s="159" t="s">
        <v>282</v>
      </c>
      <c r="EY562" s="159" t="s">
        <v>282</v>
      </c>
      <c r="EZ562" s="159" t="s">
        <v>282</v>
      </c>
      <c r="FA562" s="159" t="s">
        <v>282</v>
      </c>
      <c r="FB562" s="159" t="s">
        <v>282</v>
      </c>
      <c r="FC562" s="159" t="s">
        <v>282</v>
      </c>
      <c r="FD562" s="159" t="s">
        <v>282</v>
      </c>
      <c r="FE562" s="159" t="s">
        <v>282</v>
      </c>
      <c r="FF562" s="159" t="s">
        <v>282</v>
      </c>
      <c r="FG562" s="159" t="s">
        <v>282</v>
      </c>
      <c r="FH562" s="159" t="s">
        <v>282</v>
      </c>
      <c r="FI562" s="159" t="s">
        <v>282</v>
      </c>
      <c r="FJ562" s="159" t="s">
        <v>282</v>
      </c>
      <c r="FK562" s="159" t="s">
        <v>282</v>
      </c>
      <c r="FL562" s="159" t="s">
        <v>282</v>
      </c>
      <c r="FM562" s="159" t="s">
        <v>282</v>
      </c>
      <c r="FN562" s="159" t="s">
        <v>282</v>
      </c>
      <c r="FO562" s="159" t="s">
        <v>282</v>
      </c>
      <c r="FP562" s="159" t="s">
        <v>282</v>
      </c>
      <c r="FQ562" s="159" t="s">
        <v>282</v>
      </c>
      <c r="FR562" s="159" t="s">
        <v>282</v>
      </c>
      <c r="FS562" s="159" t="s">
        <v>282</v>
      </c>
      <c r="FT562" s="159" t="s">
        <v>282</v>
      </c>
    </row>
    <row r="563" spans="1:176" x14ac:dyDescent="0.25">
      <c r="A563" s="212" t="s">
        <v>7706</v>
      </c>
      <c r="B563" s="159" t="s">
        <v>15461</v>
      </c>
      <c r="C563" s="66" t="str">
        <f>IF(ISNUMBER(Severity!H564)=FALSE,Severity!F564,IF(Severity!H564&gt;=0.5,"YES","NO"))</f>
        <v>YES</v>
      </c>
      <c r="D563" s="66" t="str">
        <f>IF(ISNUMBER(Severity!I564)=FALSE,Severity!G564,IF(Severity!I564&gt;0.5,"YES","NO"))</f>
        <v>NO</v>
      </c>
      <c r="E563" s="159">
        <v>6</v>
      </c>
      <c r="F563" s="159">
        <v>2</v>
      </c>
      <c r="G563" s="212" t="s">
        <v>256</v>
      </c>
      <c r="H563" s="159" t="s">
        <v>10507</v>
      </c>
      <c r="I563" s="159">
        <v>2</v>
      </c>
      <c r="J563" s="159">
        <v>2</v>
      </c>
      <c r="K563" s="159" t="s">
        <v>282</v>
      </c>
      <c r="L563" s="159" t="s">
        <v>282</v>
      </c>
      <c r="M563" s="159" t="s">
        <v>282</v>
      </c>
      <c r="N563" s="159" t="s">
        <v>282</v>
      </c>
      <c r="O563" s="159" t="s">
        <v>282</v>
      </c>
      <c r="P563" s="159" t="s">
        <v>282</v>
      </c>
      <c r="Q563" s="159" t="s">
        <v>282</v>
      </c>
      <c r="R563" s="159" t="s">
        <v>282</v>
      </c>
      <c r="S563" s="159" t="s">
        <v>299</v>
      </c>
      <c r="T563" s="159">
        <v>17</v>
      </c>
      <c r="U563" s="159">
        <v>27.1</v>
      </c>
      <c r="V563" s="159" t="s">
        <v>282</v>
      </c>
      <c r="W563" s="159">
        <v>113</v>
      </c>
      <c r="X563" s="159" t="s">
        <v>282</v>
      </c>
      <c r="Y563" s="159" t="s">
        <v>282</v>
      </c>
      <c r="Z563" s="159" t="s">
        <v>282</v>
      </c>
      <c r="AA563" s="159">
        <v>5.53</v>
      </c>
      <c r="AB563" s="159">
        <v>6.94</v>
      </c>
      <c r="AC563" s="159">
        <v>113</v>
      </c>
      <c r="AD563" s="159" t="s">
        <v>282</v>
      </c>
      <c r="AE563" s="159" t="s">
        <v>282</v>
      </c>
      <c r="AF563" s="159" t="s">
        <v>282</v>
      </c>
      <c r="AG563" s="159" t="s">
        <v>282</v>
      </c>
      <c r="AH563" s="159" t="s">
        <v>282</v>
      </c>
      <c r="AI563" s="159" t="s">
        <v>282</v>
      </c>
      <c r="AJ563" s="159" t="s">
        <v>282</v>
      </c>
      <c r="AK563" s="159" t="s">
        <v>282</v>
      </c>
      <c r="AL563" s="159" t="s">
        <v>282</v>
      </c>
      <c r="AM563" s="159">
        <v>113</v>
      </c>
      <c r="AN563" s="159">
        <v>111</v>
      </c>
      <c r="AO563" s="159" t="s">
        <v>263</v>
      </c>
      <c r="AP563" s="159" t="s">
        <v>10507</v>
      </c>
      <c r="AQ563" s="159">
        <v>7</v>
      </c>
      <c r="AR563" s="159">
        <v>7</v>
      </c>
      <c r="AS563" s="159" t="s">
        <v>282</v>
      </c>
      <c r="AT563" s="159" t="s">
        <v>282</v>
      </c>
      <c r="AU563" s="159" t="s">
        <v>282</v>
      </c>
      <c r="AV563" s="159" t="s">
        <v>282</v>
      </c>
      <c r="AW563" s="159" t="s">
        <v>282</v>
      </c>
      <c r="AX563" s="159" t="s">
        <v>282</v>
      </c>
      <c r="AY563" s="159" t="s">
        <v>282</v>
      </c>
      <c r="AZ563" s="159" t="s">
        <v>282</v>
      </c>
      <c r="BA563" s="159" t="s">
        <v>299</v>
      </c>
      <c r="BB563" s="159">
        <v>17</v>
      </c>
      <c r="BC563" s="159">
        <v>26.6</v>
      </c>
      <c r="BD563" s="159" t="s">
        <v>282</v>
      </c>
      <c r="BE563" s="159">
        <v>118</v>
      </c>
      <c r="BF563" s="159" t="s">
        <v>282</v>
      </c>
      <c r="BG563" s="159" t="s">
        <v>282</v>
      </c>
      <c r="BH563" s="159" t="s">
        <v>282</v>
      </c>
      <c r="BI563" s="159">
        <v>6.47</v>
      </c>
      <c r="BJ563" s="159">
        <v>7.24</v>
      </c>
      <c r="BK563" s="159">
        <v>118</v>
      </c>
      <c r="BL563" s="159" t="s">
        <v>282</v>
      </c>
      <c r="BM563" s="159" t="s">
        <v>282</v>
      </c>
      <c r="BN563" s="159" t="s">
        <v>282</v>
      </c>
      <c r="BO563" s="159" t="s">
        <v>282</v>
      </c>
      <c r="BP563" s="159" t="s">
        <v>282</v>
      </c>
      <c r="BQ563" s="159" t="s">
        <v>282</v>
      </c>
      <c r="BR563" s="159" t="s">
        <v>282</v>
      </c>
      <c r="BS563" s="159" t="s">
        <v>282</v>
      </c>
      <c r="BT563" s="159" t="s">
        <v>282</v>
      </c>
      <c r="BU563" s="159">
        <v>118</v>
      </c>
      <c r="BV563" s="159">
        <v>111</v>
      </c>
      <c r="BW563" s="159" t="s">
        <v>282</v>
      </c>
      <c r="BX563" s="159" t="s">
        <v>282</v>
      </c>
      <c r="BY563" s="159" t="s">
        <v>282</v>
      </c>
      <c r="BZ563" s="159" t="s">
        <v>282</v>
      </c>
      <c r="CA563" s="159" t="s">
        <v>282</v>
      </c>
      <c r="CB563" s="159" t="s">
        <v>282</v>
      </c>
      <c r="CC563" s="159" t="s">
        <v>282</v>
      </c>
      <c r="CD563" s="159" t="s">
        <v>282</v>
      </c>
      <c r="CE563" s="159" t="s">
        <v>282</v>
      </c>
      <c r="CF563" s="159" t="s">
        <v>282</v>
      </c>
      <c r="CG563" s="159" t="s">
        <v>282</v>
      </c>
      <c r="CH563" s="159" t="s">
        <v>282</v>
      </c>
      <c r="CI563" s="159" t="s">
        <v>282</v>
      </c>
      <c r="CJ563" s="159" t="s">
        <v>282</v>
      </c>
      <c r="CK563" s="159" t="s">
        <v>282</v>
      </c>
      <c r="CL563" s="159" t="s">
        <v>282</v>
      </c>
      <c r="CM563" s="159" t="s">
        <v>282</v>
      </c>
      <c r="CN563" s="159" t="s">
        <v>282</v>
      </c>
      <c r="CO563" s="159" t="s">
        <v>282</v>
      </c>
      <c r="CP563" s="159" t="s">
        <v>282</v>
      </c>
      <c r="CQ563" s="159" t="s">
        <v>282</v>
      </c>
      <c r="CR563" s="159" t="s">
        <v>282</v>
      </c>
      <c r="CS563" s="159" t="s">
        <v>282</v>
      </c>
      <c r="CT563" s="159" t="s">
        <v>282</v>
      </c>
      <c r="CU563" s="159" t="s">
        <v>282</v>
      </c>
      <c r="CV563" s="159" t="s">
        <v>282</v>
      </c>
      <c r="CW563" s="159" t="s">
        <v>282</v>
      </c>
      <c r="CX563" s="159" t="s">
        <v>282</v>
      </c>
      <c r="CY563" s="159" t="s">
        <v>282</v>
      </c>
      <c r="CZ563" s="159" t="s">
        <v>282</v>
      </c>
      <c r="DA563" s="159" t="s">
        <v>282</v>
      </c>
      <c r="DB563" s="159" t="s">
        <v>282</v>
      </c>
      <c r="DC563" s="159" t="s">
        <v>282</v>
      </c>
      <c r="DD563" s="159" t="s">
        <v>282</v>
      </c>
      <c r="DE563" s="159" t="s">
        <v>282</v>
      </c>
      <c r="DF563" s="159" t="s">
        <v>282</v>
      </c>
      <c r="DG563" s="159" t="s">
        <v>282</v>
      </c>
      <c r="DH563" s="159" t="s">
        <v>282</v>
      </c>
      <c r="DI563" s="159" t="s">
        <v>282</v>
      </c>
      <c r="DJ563" s="159" t="s">
        <v>282</v>
      </c>
      <c r="DK563" s="159" t="s">
        <v>282</v>
      </c>
      <c r="DL563" s="159" t="s">
        <v>282</v>
      </c>
      <c r="DM563" s="159" t="s">
        <v>282</v>
      </c>
      <c r="DN563" s="159" t="s">
        <v>282</v>
      </c>
      <c r="DO563" s="159" t="s">
        <v>282</v>
      </c>
      <c r="DP563" s="159" t="s">
        <v>282</v>
      </c>
      <c r="DQ563" s="159" t="s">
        <v>282</v>
      </c>
      <c r="DR563" s="159" t="s">
        <v>282</v>
      </c>
      <c r="DS563" s="159" t="s">
        <v>282</v>
      </c>
      <c r="DT563" s="159" t="s">
        <v>282</v>
      </c>
      <c r="DU563" s="159" t="s">
        <v>282</v>
      </c>
      <c r="DV563" s="159" t="s">
        <v>282</v>
      </c>
      <c r="DW563" s="159" t="s">
        <v>282</v>
      </c>
      <c r="DX563" s="159" t="s">
        <v>282</v>
      </c>
      <c r="DY563" s="159" t="s">
        <v>282</v>
      </c>
      <c r="DZ563" s="159" t="s">
        <v>282</v>
      </c>
      <c r="EA563" s="159" t="s">
        <v>282</v>
      </c>
      <c r="EB563" s="159" t="s">
        <v>282</v>
      </c>
      <c r="EC563" s="159" t="s">
        <v>282</v>
      </c>
      <c r="ED563" s="159" t="s">
        <v>282</v>
      </c>
      <c r="EE563" s="159" t="s">
        <v>282</v>
      </c>
      <c r="EF563" s="159" t="s">
        <v>282</v>
      </c>
      <c r="EG563" s="159" t="s">
        <v>282</v>
      </c>
      <c r="EH563" s="159" t="s">
        <v>282</v>
      </c>
      <c r="EI563" s="159" t="s">
        <v>282</v>
      </c>
      <c r="EJ563" s="159" t="s">
        <v>282</v>
      </c>
      <c r="EK563" s="159" t="s">
        <v>282</v>
      </c>
      <c r="EL563" s="159" t="s">
        <v>282</v>
      </c>
      <c r="EM563" s="159" t="s">
        <v>282</v>
      </c>
      <c r="EN563" s="159" t="s">
        <v>282</v>
      </c>
      <c r="EO563" s="159" t="s">
        <v>282</v>
      </c>
      <c r="EP563" s="159" t="s">
        <v>282</v>
      </c>
      <c r="EQ563" s="159" t="s">
        <v>282</v>
      </c>
      <c r="ER563" s="159" t="s">
        <v>282</v>
      </c>
      <c r="ES563" s="159" t="s">
        <v>282</v>
      </c>
      <c r="ET563" s="159" t="s">
        <v>282</v>
      </c>
      <c r="EU563" s="159" t="s">
        <v>282</v>
      </c>
      <c r="EV563" s="159" t="s">
        <v>282</v>
      </c>
      <c r="EW563" s="159" t="s">
        <v>282</v>
      </c>
      <c r="EX563" s="159" t="s">
        <v>282</v>
      </c>
      <c r="EY563" s="159" t="s">
        <v>282</v>
      </c>
      <c r="EZ563" s="159" t="s">
        <v>282</v>
      </c>
      <c r="FA563" s="159" t="s">
        <v>282</v>
      </c>
      <c r="FB563" s="159" t="s">
        <v>282</v>
      </c>
      <c r="FC563" s="159" t="s">
        <v>282</v>
      </c>
      <c r="FD563" s="159" t="s">
        <v>282</v>
      </c>
      <c r="FE563" s="159" t="s">
        <v>282</v>
      </c>
      <c r="FF563" s="159" t="s">
        <v>282</v>
      </c>
      <c r="FG563" s="159" t="s">
        <v>282</v>
      </c>
      <c r="FH563" s="159" t="s">
        <v>282</v>
      </c>
      <c r="FI563" s="159" t="s">
        <v>282</v>
      </c>
      <c r="FJ563" s="159" t="s">
        <v>282</v>
      </c>
      <c r="FK563" s="159" t="s">
        <v>282</v>
      </c>
      <c r="FL563" s="159" t="s">
        <v>282</v>
      </c>
      <c r="FM563" s="159" t="s">
        <v>282</v>
      </c>
      <c r="FN563" s="159" t="s">
        <v>282</v>
      </c>
      <c r="FO563" s="159" t="s">
        <v>282</v>
      </c>
      <c r="FP563" s="159" t="s">
        <v>282</v>
      </c>
      <c r="FQ563" s="159" t="s">
        <v>282</v>
      </c>
      <c r="FR563" s="159" t="s">
        <v>282</v>
      </c>
      <c r="FS563" s="159" t="s">
        <v>282</v>
      </c>
      <c r="FT563" s="159" t="s">
        <v>282</v>
      </c>
    </row>
    <row r="564" spans="1:176" x14ac:dyDescent="0.25">
      <c r="A564" s="212" t="s">
        <v>14552</v>
      </c>
      <c r="B564" s="159" t="s">
        <v>16000</v>
      </c>
      <c r="C564" s="66" t="str">
        <f>IF(ISNUMBER(Severity!H565)=FALSE,Severity!F565,IF(Severity!H565&gt;=0.5,"YES","NO"))</f>
        <v>YES</v>
      </c>
      <c r="D564" s="66" t="str">
        <f>IF(ISNUMBER(Severity!I565)=FALSE,Severity!G565,IF(Severity!I565&gt;0.5,"YES","NO"))</f>
        <v>NO</v>
      </c>
      <c r="E564" s="159">
        <v>24</v>
      </c>
      <c r="F564" s="159">
        <v>2</v>
      </c>
      <c r="G564" s="212" t="s">
        <v>246</v>
      </c>
      <c r="H564" s="159" t="s">
        <v>10507</v>
      </c>
      <c r="I564" s="159" t="s">
        <v>282</v>
      </c>
      <c r="J564" s="159">
        <v>11</v>
      </c>
      <c r="K564" s="159" t="s">
        <v>282</v>
      </c>
      <c r="L564" s="159" t="s">
        <v>282</v>
      </c>
      <c r="M564" s="159" t="s">
        <v>282</v>
      </c>
      <c r="N564" s="159" t="s">
        <v>282</v>
      </c>
      <c r="O564" s="159" t="s">
        <v>282</v>
      </c>
      <c r="P564" s="159" t="s">
        <v>282</v>
      </c>
      <c r="Q564" s="159" t="s">
        <v>282</v>
      </c>
      <c r="R564" s="159" t="s">
        <v>282</v>
      </c>
      <c r="S564" s="159" t="s">
        <v>194</v>
      </c>
      <c r="T564" s="159">
        <v>10</v>
      </c>
      <c r="U564" s="159">
        <v>23.15</v>
      </c>
      <c r="V564" s="159">
        <v>9.6999999999999993</v>
      </c>
      <c r="W564" s="159">
        <v>53</v>
      </c>
      <c r="X564" s="159">
        <v>22.2</v>
      </c>
      <c r="Y564" s="159">
        <v>9.1</v>
      </c>
      <c r="Z564" s="159">
        <v>49</v>
      </c>
      <c r="AA564" s="159" t="s">
        <v>282</v>
      </c>
      <c r="AB564" s="159" t="s">
        <v>282</v>
      </c>
      <c r="AC564" s="159" t="s">
        <v>282</v>
      </c>
      <c r="AD564" s="159">
        <v>9.5</v>
      </c>
      <c r="AE564" s="159">
        <v>8.1999999999999993</v>
      </c>
      <c r="AF564" s="159">
        <v>49</v>
      </c>
      <c r="AG564" s="159" t="s">
        <v>282</v>
      </c>
      <c r="AH564" s="159" t="s">
        <v>282</v>
      </c>
      <c r="AI564" s="159" t="s">
        <v>282</v>
      </c>
      <c r="AJ564" s="159" t="s">
        <v>282</v>
      </c>
      <c r="AK564" s="159" t="s">
        <v>282</v>
      </c>
      <c r="AL564" s="159" t="s">
        <v>282</v>
      </c>
      <c r="AM564" s="159">
        <v>53</v>
      </c>
      <c r="AN564" s="159">
        <v>42</v>
      </c>
      <c r="AO564" s="159" t="s">
        <v>252</v>
      </c>
      <c r="AP564" s="159" t="s">
        <v>10507</v>
      </c>
      <c r="AQ564" s="159" t="s">
        <v>282</v>
      </c>
      <c r="AR564" s="159">
        <v>13</v>
      </c>
      <c r="AS564" s="159" t="s">
        <v>282</v>
      </c>
      <c r="AT564" s="159" t="s">
        <v>282</v>
      </c>
      <c r="AU564" s="159" t="s">
        <v>282</v>
      </c>
      <c r="AV564" s="159" t="s">
        <v>282</v>
      </c>
      <c r="AW564" s="159" t="s">
        <v>282</v>
      </c>
      <c r="AX564" s="159" t="s">
        <v>282</v>
      </c>
      <c r="AY564" s="159" t="s">
        <v>282</v>
      </c>
      <c r="AZ564" s="159" t="s">
        <v>282</v>
      </c>
      <c r="BA564" s="159" t="s">
        <v>194</v>
      </c>
      <c r="BB564" s="159">
        <v>10</v>
      </c>
      <c r="BC564" s="159">
        <v>21.66</v>
      </c>
      <c r="BD564" s="159">
        <v>8.9</v>
      </c>
      <c r="BE564" s="159">
        <v>50</v>
      </c>
      <c r="BF564" s="159">
        <v>21.7</v>
      </c>
      <c r="BG564" s="159">
        <v>9.1999999999999993</v>
      </c>
      <c r="BH564" s="159">
        <v>45</v>
      </c>
      <c r="BI564" s="159" t="s">
        <v>282</v>
      </c>
      <c r="BJ564" s="159" t="s">
        <v>282</v>
      </c>
      <c r="BK564" s="159" t="s">
        <v>282</v>
      </c>
      <c r="BL564" s="159">
        <v>8.8000000000000007</v>
      </c>
      <c r="BM564" s="159">
        <v>8.1999999999999993</v>
      </c>
      <c r="BN564" s="159">
        <v>45</v>
      </c>
      <c r="BO564" s="159" t="s">
        <v>282</v>
      </c>
      <c r="BP564" s="159" t="s">
        <v>282</v>
      </c>
      <c r="BQ564" s="159" t="s">
        <v>282</v>
      </c>
      <c r="BR564" s="159" t="s">
        <v>282</v>
      </c>
      <c r="BS564" s="159" t="s">
        <v>282</v>
      </c>
      <c r="BT564" s="159" t="s">
        <v>282</v>
      </c>
      <c r="BU564" s="159">
        <v>50</v>
      </c>
      <c r="BV564" s="159">
        <v>37</v>
      </c>
      <c r="BW564" s="159" t="s">
        <v>282</v>
      </c>
      <c r="BX564" s="159" t="s">
        <v>282</v>
      </c>
      <c r="BY564" s="159" t="s">
        <v>282</v>
      </c>
      <c r="BZ564" s="159" t="s">
        <v>282</v>
      </c>
      <c r="CA564" s="159" t="s">
        <v>282</v>
      </c>
      <c r="CB564" s="159" t="s">
        <v>282</v>
      </c>
      <c r="CC564" s="159" t="s">
        <v>282</v>
      </c>
      <c r="CD564" s="159" t="s">
        <v>282</v>
      </c>
      <c r="CE564" s="159" t="s">
        <v>282</v>
      </c>
      <c r="CF564" s="159" t="s">
        <v>282</v>
      </c>
      <c r="CG564" s="159" t="s">
        <v>282</v>
      </c>
      <c r="CH564" s="159" t="s">
        <v>282</v>
      </c>
      <c r="CI564" s="159" t="s">
        <v>282</v>
      </c>
      <c r="CJ564" s="159" t="s">
        <v>282</v>
      </c>
      <c r="CK564" s="159" t="s">
        <v>282</v>
      </c>
      <c r="CL564" s="159" t="s">
        <v>282</v>
      </c>
      <c r="CM564" s="159" t="s">
        <v>282</v>
      </c>
      <c r="CN564" s="159" t="s">
        <v>282</v>
      </c>
      <c r="CO564" s="159" t="s">
        <v>282</v>
      </c>
      <c r="CP564" s="159" t="s">
        <v>282</v>
      </c>
      <c r="CQ564" s="159" t="s">
        <v>282</v>
      </c>
      <c r="CR564" s="159" t="s">
        <v>282</v>
      </c>
      <c r="CS564" s="159" t="s">
        <v>282</v>
      </c>
      <c r="CT564" s="159" t="s">
        <v>282</v>
      </c>
      <c r="CU564" s="159" t="s">
        <v>282</v>
      </c>
      <c r="CV564" s="159" t="s">
        <v>282</v>
      </c>
      <c r="CW564" s="159" t="s">
        <v>282</v>
      </c>
      <c r="CX564" s="159" t="s">
        <v>282</v>
      </c>
      <c r="CY564" s="159" t="s">
        <v>282</v>
      </c>
      <c r="CZ564" s="159" t="s">
        <v>282</v>
      </c>
      <c r="DA564" s="159" t="s">
        <v>282</v>
      </c>
      <c r="DB564" s="159" t="s">
        <v>282</v>
      </c>
      <c r="DC564" s="159" t="s">
        <v>282</v>
      </c>
      <c r="DD564" s="159" t="s">
        <v>282</v>
      </c>
      <c r="DE564" s="159" t="s">
        <v>282</v>
      </c>
      <c r="DF564" s="159" t="s">
        <v>282</v>
      </c>
      <c r="DG564" s="159" t="s">
        <v>282</v>
      </c>
      <c r="DH564" s="159" t="s">
        <v>282</v>
      </c>
      <c r="DI564" s="159" t="s">
        <v>282</v>
      </c>
      <c r="DJ564" s="159" t="s">
        <v>282</v>
      </c>
      <c r="DK564" s="159" t="s">
        <v>282</v>
      </c>
      <c r="DL564" s="159" t="s">
        <v>282</v>
      </c>
      <c r="DM564" s="159" t="s">
        <v>282</v>
      </c>
      <c r="DN564" s="159" t="s">
        <v>282</v>
      </c>
      <c r="DO564" s="159" t="s">
        <v>282</v>
      </c>
      <c r="DP564" s="159" t="s">
        <v>282</v>
      </c>
      <c r="DQ564" s="159" t="s">
        <v>282</v>
      </c>
      <c r="DR564" s="159" t="s">
        <v>282</v>
      </c>
      <c r="DS564" s="159" t="s">
        <v>282</v>
      </c>
      <c r="DT564" s="159" t="s">
        <v>282</v>
      </c>
      <c r="DU564" s="159" t="s">
        <v>282</v>
      </c>
      <c r="DV564" s="159" t="s">
        <v>282</v>
      </c>
      <c r="DW564" s="159" t="s">
        <v>282</v>
      </c>
      <c r="DX564" s="159" t="s">
        <v>282</v>
      </c>
      <c r="DY564" s="159" t="s">
        <v>282</v>
      </c>
      <c r="DZ564" s="159" t="s">
        <v>282</v>
      </c>
      <c r="EA564" s="159" t="s">
        <v>282</v>
      </c>
      <c r="EB564" s="159" t="s">
        <v>282</v>
      </c>
      <c r="EC564" s="159" t="s">
        <v>282</v>
      </c>
      <c r="ED564" s="159" t="s">
        <v>282</v>
      </c>
      <c r="EE564" s="159" t="s">
        <v>282</v>
      </c>
      <c r="EF564" s="159" t="s">
        <v>282</v>
      </c>
      <c r="EG564" s="159" t="s">
        <v>282</v>
      </c>
      <c r="EH564" s="159" t="s">
        <v>282</v>
      </c>
      <c r="EI564" s="159" t="s">
        <v>282</v>
      </c>
      <c r="EJ564" s="159" t="s">
        <v>282</v>
      </c>
      <c r="EK564" s="159" t="s">
        <v>282</v>
      </c>
      <c r="EL564" s="159" t="s">
        <v>282</v>
      </c>
      <c r="EM564" s="159" t="s">
        <v>282</v>
      </c>
      <c r="EN564" s="159" t="s">
        <v>282</v>
      </c>
      <c r="EO564" s="159" t="s">
        <v>282</v>
      </c>
      <c r="EP564" s="159" t="s">
        <v>282</v>
      </c>
      <c r="EQ564" s="159" t="s">
        <v>282</v>
      </c>
      <c r="ER564" s="159" t="s">
        <v>282</v>
      </c>
      <c r="ES564" s="159" t="s">
        <v>282</v>
      </c>
      <c r="ET564" s="159" t="s">
        <v>282</v>
      </c>
      <c r="EU564" s="159" t="s">
        <v>282</v>
      </c>
      <c r="EV564" s="159" t="s">
        <v>282</v>
      </c>
      <c r="EW564" s="159" t="s">
        <v>282</v>
      </c>
      <c r="EX564" s="159" t="s">
        <v>282</v>
      </c>
      <c r="EY564" s="159" t="s">
        <v>282</v>
      </c>
      <c r="EZ564" s="159" t="s">
        <v>282</v>
      </c>
      <c r="FA564" s="159" t="s">
        <v>282</v>
      </c>
      <c r="FB564" s="159" t="s">
        <v>282</v>
      </c>
      <c r="FC564" s="159" t="s">
        <v>282</v>
      </c>
      <c r="FD564" s="159" t="s">
        <v>282</v>
      </c>
      <c r="FE564" s="159" t="s">
        <v>282</v>
      </c>
      <c r="FF564" s="159" t="s">
        <v>282</v>
      </c>
      <c r="FG564" s="159" t="s">
        <v>282</v>
      </c>
      <c r="FH564" s="159" t="s">
        <v>282</v>
      </c>
      <c r="FI564" s="159" t="s">
        <v>282</v>
      </c>
      <c r="FJ564" s="159" t="s">
        <v>282</v>
      </c>
      <c r="FK564" s="159" t="s">
        <v>282</v>
      </c>
      <c r="FL564" s="159" t="s">
        <v>282</v>
      </c>
      <c r="FM564" s="159" t="s">
        <v>282</v>
      </c>
      <c r="FN564" s="159" t="s">
        <v>282</v>
      </c>
      <c r="FO564" s="159" t="s">
        <v>282</v>
      </c>
      <c r="FP564" s="159" t="s">
        <v>282</v>
      </c>
      <c r="FQ564" s="159" t="s">
        <v>282</v>
      </c>
      <c r="FR564" s="159" t="s">
        <v>282</v>
      </c>
      <c r="FS564" s="159" t="s">
        <v>282</v>
      </c>
      <c r="FT564" s="159" t="s">
        <v>282</v>
      </c>
    </row>
    <row r="565" spans="1:176" x14ac:dyDescent="0.25">
      <c r="A565" s="212" t="s">
        <v>9183</v>
      </c>
      <c r="B565" s="159" t="s">
        <v>282</v>
      </c>
      <c r="C565" s="66" t="str">
        <f>IF(ISNUMBER(Severity!H566)=FALSE,Severity!F566,IF(Severity!H566&gt;=0.5,"YES","NO"))</f>
        <v>YES</v>
      </c>
      <c r="D565" s="66" t="str">
        <f>IF(ISNUMBER(Severity!I566)=FALSE,Severity!G566,IF(Severity!I566&gt;0.5,"YES","NO"))</f>
        <v>NO</v>
      </c>
      <c r="E565" s="159">
        <v>8</v>
      </c>
      <c r="F565" s="159">
        <v>2</v>
      </c>
      <c r="G565" s="212" t="s">
        <v>15497</v>
      </c>
      <c r="H565" s="159" t="s">
        <v>10975</v>
      </c>
      <c r="I565" s="159" t="s">
        <v>282</v>
      </c>
      <c r="J565" s="159" t="s">
        <v>282</v>
      </c>
      <c r="K565" s="159" t="s">
        <v>299</v>
      </c>
      <c r="L565" s="159">
        <v>17</v>
      </c>
      <c r="M565" s="159">
        <v>7</v>
      </c>
      <c r="N565" s="159">
        <v>7</v>
      </c>
      <c r="O565" s="159" t="s">
        <v>282</v>
      </c>
      <c r="P565" s="159" t="s">
        <v>282</v>
      </c>
      <c r="Q565" s="159" t="s">
        <v>282</v>
      </c>
      <c r="R565" s="159" t="s">
        <v>282</v>
      </c>
      <c r="S565" s="159" t="s">
        <v>299</v>
      </c>
      <c r="T565" s="159">
        <v>17</v>
      </c>
      <c r="U565" s="159">
        <v>21.27</v>
      </c>
      <c r="V565" s="159">
        <v>4.3499999999999996</v>
      </c>
      <c r="W565" s="159">
        <v>15</v>
      </c>
      <c r="X565" s="159" t="s">
        <v>282</v>
      </c>
      <c r="Y565" s="159" t="s">
        <v>282</v>
      </c>
      <c r="Z565" s="159" t="s">
        <v>282</v>
      </c>
      <c r="AA565" s="159">
        <v>8.27</v>
      </c>
      <c r="AB565" s="159">
        <v>4.37</v>
      </c>
      <c r="AC565" s="159">
        <v>15</v>
      </c>
      <c r="AD565" s="159" t="s">
        <v>282</v>
      </c>
      <c r="AE565" s="159" t="s">
        <v>282</v>
      </c>
      <c r="AF565" s="159" t="s">
        <v>282</v>
      </c>
      <c r="AG565" s="159" t="s">
        <v>282</v>
      </c>
      <c r="AH565" s="159" t="s">
        <v>282</v>
      </c>
      <c r="AI565" s="159" t="s">
        <v>282</v>
      </c>
      <c r="AJ565" s="159" t="s">
        <v>282</v>
      </c>
      <c r="AK565" s="159" t="s">
        <v>282</v>
      </c>
      <c r="AL565" s="159" t="s">
        <v>282</v>
      </c>
      <c r="AM565" s="159">
        <v>15</v>
      </c>
      <c r="AN565" s="159" t="s">
        <v>282</v>
      </c>
      <c r="AO565" s="159" t="s">
        <v>811</v>
      </c>
      <c r="AP565" s="159" t="s">
        <v>10507</v>
      </c>
      <c r="AQ565" s="159" t="s">
        <v>282</v>
      </c>
      <c r="AR565" s="159" t="s">
        <v>282</v>
      </c>
      <c r="AS565" s="159" t="s">
        <v>299</v>
      </c>
      <c r="AT565" s="159">
        <v>17</v>
      </c>
      <c r="AU565" s="159">
        <v>2</v>
      </c>
      <c r="AV565" s="159">
        <v>7</v>
      </c>
      <c r="AW565" s="159" t="s">
        <v>282</v>
      </c>
      <c r="AX565" s="159" t="s">
        <v>282</v>
      </c>
      <c r="AY565" s="159" t="s">
        <v>282</v>
      </c>
      <c r="AZ565" s="159" t="s">
        <v>282</v>
      </c>
      <c r="BA565" s="159" t="s">
        <v>299</v>
      </c>
      <c r="BB565" s="159">
        <v>17</v>
      </c>
      <c r="BC565" s="159">
        <v>19.47</v>
      </c>
      <c r="BD565" s="159">
        <v>3.98</v>
      </c>
      <c r="BE565" s="159">
        <v>15</v>
      </c>
      <c r="BF565" s="159" t="s">
        <v>282</v>
      </c>
      <c r="BG565" s="159" t="s">
        <v>282</v>
      </c>
      <c r="BH565" s="159" t="s">
        <v>282</v>
      </c>
      <c r="BI565" s="159">
        <v>11.53</v>
      </c>
      <c r="BJ565" s="159">
        <v>4.26</v>
      </c>
      <c r="BK565" s="159">
        <v>15</v>
      </c>
      <c r="BL565" s="159" t="s">
        <v>282</v>
      </c>
      <c r="BM565" s="159" t="s">
        <v>282</v>
      </c>
      <c r="BN565" s="159" t="s">
        <v>282</v>
      </c>
      <c r="BO565" s="159" t="s">
        <v>282</v>
      </c>
      <c r="BP565" s="159" t="s">
        <v>282</v>
      </c>
      <c r="BQ565" s="159" t="s">
        <v>282</v>
      </c>
      <c r="BR565" s="159" t="s">
        <v>282</v>
      </c>
      <c r="BS565" s="159" t="s">
        <v>282</v>
      </c>
      <c r="BT565" s="159" t="s">
        <v>282</v>
      </c>
      <c r="BU565" s="159">
        <v>15</v>
      </c>
      <c r="BV565" s="159" t="s">
        <v>282</v>
      </c>
      <c r="BW565" s="159" t="s">
        <v>282</v>
      </c>
      <c r="BX565" s="159" t="s">
        <v>282</v>
      </c>
      <c r="BY565" s="159" t="s">
        <v>282</v>
      </c>
      <c r="BZ565" s="159" t="s">
        <v>282</v>
      </c>
      <c r="CA565" s="159" t="s">
        <v>282</v>
      </c>
      <c r="CB565" s="159" t="s">
        <v>282</v>
      </c>
      <c r="CC565" s="159" t="s">
        <v>282</v>
      </c>
      <c r="CD565" s="159" t="s">
        <v>282</v>
      </c>
      <c r="CE565" s="159" t="s">
        <v>282</v>
      </c>
      <c r="CF565" s="159" t="s">
        <v>282</v>
      </c>
      <c r="CG565" s="159" t="s">
        <v>282</v>
      </c>
      <c r="CH565" s="159" t="s">
        <v>282</v>
      </c>
      <c r="CI565" s="159" t="s">
        <v>282</v>
      </c>
      <c r="CJ565" s="159" t="s">
        <v>282</v>
      </c>
      <c r="CK565" s="159" t="s">
        <v>282</v>
      </c>
      <c r="CL565" s="159" t="s">
        <v>282</v>
      </c>
      <c r="CM565" s="159" t="s">
        <v>282</v>
      </c>
      <c r="CN565" s="159" t="s">
        <v>282</v>
      </c>
      <c r="CO565" s="159" t="s">
        <v>282</v>
      </c>
      <c r="CP565" s="159" t="s">
        <v>282</v>
      </c>
      <c r="CQ565" s="159" t="s">
        <v>282</v>
      </c>
      <c r="CR565" s="159" t="s">
        <v>282</v>
      </c>
      <c r="CS565" s="159" t="s">
        <v>282</v>
      </c>
      <c r="CT565" s="159" t="s">
        <v>282</v>
      </c>
      <c r="CU565" s="159" t="s">
        <v>282</v>
      </c>
      <c r="CV565" s="159" t="s">
        <v>282</v>
      </c>
      <c r="CW565" s="159" t="s">
        <v>282</v>
      </c>
      <c r="CX565" s="159" t="s">
        <v>282</v>
      </c>
      <c r="CY565" s="159" t="s">
        <v>282</v>
      </c>
      <c r="CZ565" s="159" t="s">
        <v>282</v>
      </c>
      <c r="DA565" s="159" t="s">
        <v>282</v>
      </c>
      <c r="DB565" s="159" t="s">
        <v>282</v>
      </c>
      <c r="DC565" s="159" t="s">
        <v>282</v>
      </c>
      <c r="DD565" s="159" t="s">
        <v>282</v>
      </c>
      <c r="DE565" s="159" t="s">
        <v>282</v>
      </c>
      <c r="DF565" s="159" t="s">
        <v>282</v>
      </c>
      <c r="DG565" s="159" t="s">
        <v>282</v>
      </c>
      <c r="DH565" s="159" t="s">
        <v>282</v>
      </c>
      <c r="DI565" s="159" t="s">
        <v>282</v>
      </c>
      <c r="DJ565" s="159" t="s">
        <v>282</v>
      </c>
      <c r="DK565" s="159" t="s">
        <v>282</v>
      </c>
      <c r="DL565" s="159" t="s">
        <v>282</v>
      </c>
      <c r="DM565" s="159" t="s">
        <v>282</v>
      </c>
      <c r="DN565" s="159" t="s">
        <v>282</v>
      </c>
      <c r="DO565" s="159" t="s">
        <v>282</v>
      </c>
      <c r="DP565" s="159" t="s">
        <v>282</v>
      </c>
      <c r="DQ565" s="159" t="s">
        <v>282</v>
      </c>
      <c r="DR565" s="159" t="s">
        <v>282</v>
      </c>
      <c r="DS565" s="159" t="s">
        <v>282</v>
      </c>
      <c r="DT565" s="159" t="s">
        <v>282</v>
      </c>
      <c r="DU565" s="159" t="s">
        <v>282</v>
      </c>
      <c r="DV565" s="159" t="s">
        <v>282</v>
      </c>
      <c r="DW565" s="159" t="s">
        <v>282</v>
      </c>
      <c r="DX565" s="159" t="s">
        <v>282</v>
      </c>
      <c r="DY565" s="159" t="s">
        <v>282</v>
      </c>
      <c r="DZ565" s="159" t="s">
        <v>282</v>
      </c>
      <c r="EA565" s="159" t="s">
        <v>282</v>
      </c>
      <c r="EB565" s="159" t="s">
        <v>282</v>
      </c>
      <c r="EC565" s="159" t="s">
        <v>282</v>
      </c>
      <c r="ED565" s="159" t="s">
        <v>282</v>
      </c>
      <c r="EE565" s="159" t="s">
        <v>282</v>
      </c>
      <c r="EF565" s="159" t="s">
        <v>282</v>
      </c>
      <c r="EG565" s="159" t="s">
        <v>282</v>
      </c>
      <c r="EH565" s="159" t="s">
        <v>282</v>
      </c>
      <c r="EI565" s="159" t="s">
        <v>282</v>
      </c>
      <c r="EJ565" s="159" t="s">
        <v>282</v>
      </c>
      <c r="EK565" s="159" t="s">
        <v>282</v>
      </c>
      <c r="EL565" s="159" t="s">
        <v>282</v>
      </c>
      <c r="EM565" s="159" t="s">
        <v>282</v>
      </c>
      <c r="EN565" s="159" t="s">
        <v>282</v>
      </c>
      <c r="EO565" s="159" t="s">
        <v>282</v>
      </c>
      <c r="EP565" s="159" t="s">
        <v>282</v>
      </c>
      <c r="EQ565" s="159" t="s">
        <v>282</v>
      </c>
      <c r="ER565" s="159" t="s">
        <v>282</v>
      </c>
      <c r="ES565" s="159" t="s">
        <v>282</v>
      </c>
      <c r="ET565" s="159" t="s">
        <v>282</v>
      </c>
      <c r="EU565" s="159" t="s">
        <v>282</v>
      </c>
      <c r="EV565" s="159" t="s">
        <v>282</v>
      </c>
      <c r="EW565" s="159" t="s">
        <v>282</v>
      </c>
      <c r="EX565" s="159" t="s">
        <v>282</v>
      </c>
      <c r="EY565" s="159" t="s">
        <v>282</v>
      </c>
      <c r="EZ565" s="159" t="s">
        <v>282</v>
      </c>
      <c r="FA565" s="159" t="s">
        <v>282</v>
      </c>
      <c r="FB565" s="159" t="s">
        <v>282</v>
      </c>
      <c r="FC565" s="159" t="s">
        <v>282</v>
      </c>
      <c r="FD565" s="159" t="s">
        <v>282</v>
      </c>
      <c r="FE565" s="159" t="s">
        <v>282</v>
      </c>
      <c r="FF565" s="159" t="s">
        <v>282</v>
      </c>
      <c r="FG565" s="159" t="s">
        <v>282</v>
      </c>
      <c r="FH565" s="159" t="s">
        <v>282</v>
      </c>
      <c r="FI565" s="159" t="s">
        <v>282</v>
      </c>
      <c r="FJ565" s="159" t="s">
        <v>282</v>
      </c>
      <c r="FK565" s="159" t="s">
        <v>282</v>
      </c>
      <c r="FL565" s="159" t="s">
        <v>282</v>
      </c>
      <c r="FM565" s="159" t="s">
        <v>282</v>
      </c>
      <c r="FN565" s="159" t="s">
        <v>282</v>
      </c>
      <c r="FO565" s="159" t="s">
        <v>282</v>
      </c>
      <c r="FP565" s="159" t="s">
        <v>282</v>
      </c>
      <c r="FQ565" s="159" t="s">
        <v>282</v>
      </c>
      <c r="FR565" s="159" t="s">
        <v>282</v>
      </c>
      <c r="FS565" s="159" t="s">
        <v>282</v>
      </c>
      <c r="FT565" s="159" t="s">
        <v>282</v>
      </c>
    </row>
    <row r="566" spans="1:176" x14ac:dyDescent="0.25">
      <c r="A566" s="212" t="s">
        <v>644</v>
      </c>
      <c r="B566" s="159" t="s">
        <v>15507</v>
      </c>
      <c r="C566" s="331" t="s">
        <v>793</v>
      </c>
      <c r="D566" s="331" t="s">
        <v>130</v>
      </c>
      <c r="E566" s="159">
        <v>6</v>
      </c>
      <c r="F566" s="159">
        <v>2</v>
      </c>
      <c r="G566" s="212" t="s">
        <v>257</v>
      </c>
      <c r="H566" s="159" t="s">
        <v>10507</v>
      </c>
      <c r="I566" s="159">
        <v>1</v>
      </c>
      <c r="J566" s="159">
        <v>7</v>
      </c>
      <c r="K566" s="159" t="s">
        <v>282</v>
      </c>
      <c r="L566" s="159" t="s">
        <v>282</v>
      </c>
      <c r="M566" s="159" t="s">
        <v>282</v>
      </c>
      <c r="N566" s="159" t="s">
        <v>282</v>
      </c>
      <c r="O566" s="159" t="s">
        <v>282</v>
      </c>
      <c r="P566" s="159" t="s">
        <v>282</v>
      </c>
      <c r="Q566" s="159" t="s">
        <v>282</v>
      </c>
      <c r="R566" s="159" t="s">
        <v>282</v>
      </c>
      <c r="S566" s="159" t="s">
        <v>282</v>
      </c>
      <c r="T566" s="159" t="s">
        <v>282</v>
      </c>
      <c r="U566" s="159" t="s">
        <v>282</v>
      </c>
      <c r="V566" s="159" t="s">
        <v>282</v>
      </c>
      <c r="W566" s="159" t="s">
        <v>282</v>
      </c>
      <c r="X566" s="159" t="s">
        <v>282</v>
      </c>
      <c r="Y566" s="159" t="s">
        <v>282</v>
      </c>
      <c r="Z566" s="159" t="s">
        <v>282</v>
      </c>
      <c r="AA566" s="159" t="s">
        <v>282</v>
      </c>
      <c r="AB566" s="159" t="s">
        <v>282</v>
      </c>
      <c r="AC566" s="159" t="s">
        <v>282</v>
      </c>
      <c r="AD566" s="159" t="s">
        <v>282</v>
      </c>
      <c r="AE566" s="159" t="s">
        <v>282</v>
      </c>
      <c r="AF566" s="159" t="s">
        <v>282</v>
      </c>
      <c r="AG566" s="159" t="s">
        <v>282</v>
      </c>
      <c r="AH566" s="159" t="s">
        <v>282</v>
      </c>
      <c r="AI566" s="159" t="s">
        <v>282</v>
      </c>
      <c r="AJ566" s="159" t="s">
        <v>282</v>
      </c>
      <c r="AK566" s="159" t="s">
        <v>282</v>
      </c>
      <c r="AL566" s="159" t="s">
        <v>282</v>
      </c>
      <c r="AM566" s="159">
        <v>24</v>
      </c>
      <c r="AN566" s="159">
        <v>17</v>
      </c>
      <c r="AO566" s="159" t="s">
        <v>263</v>
      </c>
      <c r="AP566" s="159" t="s">
        <v>10507</v>
      </c>
      <c r="AQ566" s="159">
        <v>5</v>
      </c>
      <c r="AR566" s="159">
        <v>15</v>
      </c>
      <c r="AS566" s="159" t="s">
        <v>282</v>
      </c>
      <c r="AT566" s="159" t="s">
        <v>282</v>
      </c>
      <c r="AU566" s="159" t="s">
        <v>282</v>
      </c>
      <c r="AV566" s="159" t="s">
        <v>282</v>
      </c>
      <c r="AW566" s="159" t="s">
        <v>282</v>
      </c>
      <c r="AX566" s="159" t="s">
        <v>282</v>
      </c>
      <c r="AY566" s="159" t="s">
        <v>282</v>
      </c>
      <c r="AZ566" s="159" t="s">
        <v>282</v>
      </c>
      <c r="BA566" s="159" t="s">
        <v>282</v>
      </c>
      <c r="BB566" s="159" t="s">
        <v>282</v>
      </c>
      <c r="BC566" s="159" t="s">
        <v>282</v>
      </c>
      <c r="BD566" s="159" t="s">
        <v>282</v>
      </c>
      <c r="BE566" s="159" t="s">
        <v>282</v>
      </c>
      <c r="BF566" s="159" t="s">
        <v>282</v>
      </c>
      <c r="BG566" s="159" t="s">
        <v>282</v>
      </c>
      <c r="BH566" s="159" t="s">
        <v>282</v>
      </c>
      <c r="BI566" s="159" t="s">
        <v>282</v>
      </c>
      <c r="BJ566" s="159" t="s">
        <v>282</v>
      </c>
      <c r="BK566" s="159" t="s">
        <v>282</v>
      </c>
      <c r="BL566" s="159" t="s">
        <v>282</v>
      </c>
      <c r="BM566" s="159" t="s">
        <v>282</v>
      </c>
      <c r="BN566" s="159" t="s">
        <v>282</v>
      </c>
      <c r="BO566" s="159" t="s">
        <v>282</v>
      </c>
      <c r="BP566" s="159" t="s">
        <v>282</v>
      </c>
      <c r="BQ566" s="159" t="s">
        <v>282</v>
      </c>
      <c r="BR566" s="159" t="s">
        <v>282</v>
      </c>
      <c r="BS566" s="159" t="s">
        <v>282</v>
      </c>
      <c r="BT566" s="159" t="s">
        <v>282</v>
      </c>
      <c r="BU566" s="159">
        <v>20</v>
      </c>
      <c r="BV566" s="159">
        <v>5</v>
      </c>
      <c r="BW566" s="159" t="s">
        <v>282</v>
      </c>
      <c r="BX566" s="159" t="s">
        <v>282</v>
      </c>
      <c r="BY566" s="159" t="s">
        <v>282</v>
      </c>
      <c r="BZ566" s="159" t="s">
        <v>282</v>
      </c>
      <c r="CA566" s="159" t="s">
        <v>282</v>
      </c>
      <c r="CB566" s="159" t="s">
        <v>282</v>
      </c>
      <c r="CC566" s="159" t="s">
        <v>282</v>
      </c>
      <c r="CD566" s="159" t="s">
        <v>282</v>
      </c>
      <c r="CE566" s="159" t="s">
        <v>282</v>
      </c>
      <c r="CF566" s="159" t="s">
        <v>282</v>
      </c>
      <c r="CG566" s="159" t="s">
        <v>282</v>
      </c>
      <c r="CH566" s="159" t="s">
        <v>282</v>
      </c>
      <c r="CI566" s="159" t="s">
        <v>282</v>
      </c>
      <c r="CJ566" s="159" t="s">
        <v>282</v>
      </c>
      <c r="CK566" s="159" t="s">
        <v>282</v>
      </c>
      <c r="CL566" s="159" t="s">
        <v>282</v>
      </c>
      <c r="CM566" s="159" t="s">
        <v>282</v>
      </c>
      <c r="CN566" s="159" t="s">
        <v>282</v>
      </c>
      <c r="CO566" s="159" t="s">
        <v>282</v>
      </c>
      <c r="CP566" s="159" t="s">
        <v>282</v>
      </c>
      <c r="CQ566" s="159" t="s">
        <v>282</v>
      </c>
      <c r="CR566" s="159" t="s">
        <v>282</v>
      </c>
      <c r="CS566" s="159" t="s">
        <v>282</v>
      </c>
      <c r="CT566" s="159" t="s">
        <v>282</v>
      </c>
      <c r="CU566" s="159" t="s">
        <v>282</v>
      </c>
      <c r="CV566" s="159" t="s">
        <v>282</v>
      </c>
      <c r="CW566" s="159" t="s">
        <v>282</v>
      </c>
      <c r="CX566" s="159" t="s">
        <v>282</v>
      </c>
      <c r="CY566" s="159" t="s">
        <v>282</v>
      </c>
      <c r="CZ566" s="159" t="s">
        <v>282</v>
      </c>
      <c r="DA566" s="159" t="s">
        <v>282</v>
      </c>
      <c r="DB566" s="159" t="s">
        <v>282</v>
      </c>
      <c r="DC566" s="159" t="s">
        <v>282</v>
      </c>
      <c r="DD566" s="159" t="s">
        <v>282</v>
      </c>
      <c r="DE566" s="159" t="s">
        <v>282</v>
      </c>
      <c r="DF566" s="159" t="s">
        <v>282</v>
      </c>
      <c r="DG566" s="159" t="s">
        <v>282</v>
      </c>
      <c r="DH566" s="159" t="s">
        <v>282</v>
      </c>
      <c r="DI566" s="159" t="s">
        <v>282</v>
      </c>
      <c r="DJ566" s="159" t="s">
        <v>282</v>
      </c>
      <c r="DK566" s="159" t="s">
        <v>282</v>
      </c>
      <c r="DL566" s="159" t="s">
        <v>282</v>
      </c>
      <c r="DM566" s="159" t="s">
        <v>282</v>
      </c>
      <c r="DN566" s="159" t="s">
        <v>282</v>
      </c>
      <c r="DO566" s="159" t="s">
        <v>282</v>
      </c>
      <c r="DP566" s="159" t="s">
        <v>282</v>
      </c>
      <c r="DQ566" s="159" t="s">
        <v>282</v>
      </c>
      <c r="DR566" s="159" t="s">
        <v>282</v>
      </c>
      <c r="DS566" s="159" t="s">
        <v>282</v>
      </c>
      <c r="DT566" s="159" t="s">
        <v>282</v>
      </c>
      <c r="DU566" s="159" t="s">
        <v>282</v>
      </c>
      <c r="DV566" s="159" t="s">
        <v>282</v>
      </c>
      <c r="DW566" s="159" t="s">
        <v>282</v>
      </c>
      <c r="DX566" s="159" t="s">
        <v>282</v>
      </c>
      <c r="DY566" s="159" t="s">
        <v>282</v>
      </c>
      <c r="DZ566" s="159" t="s">
        <v>282</v>
      </c>
      <c r="EA566" s="159" t="s">
        <v>282</v>
      </c>
      <c r="EB566" s="159" t="s">
        <v>282</v>
      </c>
      <c r="EC566" s="159" t="s">
        <v>282</v>
      </c>
      <c r="ED566" s="159" t="s">
        <v>282</v>
      </c>
      <c r="EE566" s="159" t="s">
        <v>282</v>
      </c>
      <c r="EF566" s="159" t="s">
        <v>282</v>
      </c>
      <c r="EG566" s="159" t="s">
        <v>282</v>
      </c>
      <c r="EH566" s="159" t="s">
        <v>282</v>
      </c>
      <c r="EI566" s="159" t="s">
        <v>282</v>
      </c>
      <c r="EJ566" s="159" t="s">
        <v>282</v>
      </c>
      <c r="EK566" s="159" t="s">
        <v>282</v>
      </c>
      <c r="EL566" s="159" t="s">
        <v>282</v>
      </c>
      <c r="EM566" s="159" t="s">
        <v>282</v>
      </c>
      <c r="EN566" s="159" t="s">
        <v>282</v>
      </c>
      <c r="EO566" s="159" t="s">
        <v>282</v>
      </c>
      <c r="EP566" s="159" t="s">
        <v>282</v>
      </c>
      <c r="EQ566" s="159" t="s">
        <v>282</v>
      </c>
      <c r="ER566" s="159" t="s">
        <v>282</v>
      </c>
      <c r="ES566" s="159" t="s">
        <v>282</v>
      </c>
      <c r="ET566" s="159" t="s">
        <v>282</v>
      </c>
      <c r="EU566" s="159" t="s">
        <v>282</v>
      </c>
      <c r="EV566" s="159" t="s">
        <v>282</v>
      </c>
      <c r="EW566" s="159" t="s">
        <v>282</v>
      </c>
      <c r="EX566" s="159" t="s">
        <v>282</v>
      </c>
      <c r="EY566" s="159" t="s">
        <v>282</v>
      </c>
      <c r="EZ566" s="159" t="s">
        <v>282</v>
      </c>
      <c r="FA566" s="159" t="s">
        <v>282</v>
      </c>
      <c r="FB566" s="159" t="s">
        <v>282</v>
      </c>
      <c r="FC566" s="159" t="s">
        <v>282</v>
      </c>
      <c r="FD566" s="159" t="s">
        <v>282</v>
      </c>
      <c r="FE566" s="159" t="s">
        <v>282</v>
      </c>
      <c r="FF566" s="159" t="s">
        <v>282</v>
      </c>
      <c r="FG566" s="159" t="s">
        <v>282</v>
      </c>
      <c r="FH566" s="159" t="s">
        <v>282</v>
      </c>
      <c r="FI566" s="159" t="s">
        <v>282</v>
      </c>
      <c r="FJ566" s="159" t="s">
        <v>282</v>
      </c>
      <c r="FK566" s="159" t="s">
        <v>282</v>
      </c>
      <c r="FL566" s="159" t="s">
        <v>282</v>
      </c>
      <c r="FM566" s="159" t="s">
        <v>282</v>
      </c>
      <c r="FN566" s="159" t="s">
        <v>282</v>
      </c>
      <c r="FO566" s="159" t="s">
        <v>282</v>
      </c>
      <c r="FP566" s="159" t="s">
        <v>282</v>
      </c>
      <c r="FQ566" s="159" t="s">
        <v>282</v>
      </c>
      <c r="FR566" s="159" t="s">
        <v>282</v>
      </c>
      <c r="FS566" s="159" t="s">
        <v>282</v>
      </c>
      <c r="FT566" s="159" t="s">
        <v>282</v>
      </c>
    </row>
    <row r="567" spans="1:176" x14ac:dyDescent="0.25">
      <c r="A567" s="66" t="s">
        <v>4704</v>
      </c>
      <c r="B567" s="159" t="s">
        <v>282</v>
      </c>
      <c r="C567" s="66" t="str">
        <f>IF(ISNUMBER(Severity!H568)=FALSE,Severity!F568,IF(Severity!H568&gt;=0.5,"YES","NO"))</f>
        <v>NO</v>
      </c>
      <c r="D567" s="66" t="str">
        <f>IF(ISNUMBER(Severity!I568)=FALSE,Severity!G568,IF(Severity!I568&gt;0.5,"YES","NO"))</f>
        <v>YES</v>
      </c>
      <c r="E567" s="159">
        <v>14</v>
      </c>
      <c r="F567" s="159">
        <v>2</v>
      </c>
      <c r="G567" s="66" t="s">
        <v>12519</v>
      </c>
      <c r="H567" s="159" t="s">
        <v>183</v>
      </c>
      <c r="I567" s="159" t="s">
        <v>282</v>
      </c>
      <c r="J567" s="159">
        <v>1</v>
      </c>
      <c r="K567" s="159" t="s">
        <v>282</v>
      </c>
      <c r="L567" s="159" t="s">
        <v>282</v>
      </c>
      <c r="M567" s="159" t="s">
        <v>282</v>
      </c>
      <c r="N567" s="159" t="s">
        <v>282</v>
      </c>
      <c r="O567" s="159" t="s">
        <v>282</v>
      </c>
      <c r="P567" s="159" t="s">
        <v>282</v>
      </c>
      <c r="Q567" s="159" t="s">
        <v>282</v>
      </c>
      <c r="R567" s="159" t="s">
        <v>282</v>
      </c>
      <c r="S567" s="159" t="s">
        <v>435</v>
      </c>
      <c r="T567" s="159">
        <v>21</v>
      </c>
      <c r="U567" s="159">
        <v>26.2</v>
      </c>
      <c r="V567" s="159">
        <v>9.8000000000000007</v>
      </c>
      <c r="W567" s="159">
        <v>35</v>
      </c>
      <c r="X567" s="159" t="s">
        <v>282</v>
      </c>
      <c r="Y567" s="159" t="s">
        <v>282</v>
      </c>
      <c r="Z567" s="159" t="s">
        <v>282</v>
      </c>
      <c r="AA567" s="159" t="s">
        <v>282</v>
      </c>
      <c r="AB567" s="159" t="s">
        <v>282</v>
      </c>
      <c r="AC567" s="159" t="s">
        <v>282</v>
      </c>
      <c r="AD567" s="66">
        <v>13.4</v>
      </c>
      <c r="AE567" s="66">
        <v>10.4</v>
      </c>
      <c r="AF567" s="66">
        <v>34</v>
      </c>
      <c r="AG567" s="159" t="s">
        <v>282</v>
      </c>
      <c r="AH567" s="159" t="s">
        <v>282</v>
      </c>
      <c r="AI567" s="159" t="s">
        <v>282</v>
      </c>
      <c r="AJ567" s="159" t="s">
        <v>282</v>
      </c>
      <c r="AK567" s="159" t="s">
        <v>282</v>
      </c>
      <c r="AL567" s="159" t="s">
        <v>282</v>
      </c>
      <c r="AM567" s="159">
        <v>35</v>
      </c>
      <c r="AN567" s="159">
        <v>34</v>
      </c>
      <c r="AO567" s="66" t="s">
        <v>310</v>
      </c>
      <c r="AP567" s="159" t="s">
        <v>282</v>
      </c>
      <c r="AQ567" s="66" t="s">
        <v>282</v>
      </c>
      <c r="AR567" s="159">
        <v>0</v>
      </c>
      <c r="AS567" s="159" t="s">
        <v>282</v>
      </c>
      <c r="AT567" s="159" t="s">
        <v>282</v>
      </c>
      <c r="AU567" s="159" t="s">
        <v>282</v>
      </c>
      <c r="AV567" s="159" t="s">
        <v>282</v>
      </c>
      <c r="AW567" s="159" t="s">
        <v>282</v>
      </c>
      <c r="AX567" s="159" t="s">
        <v>282</v>
      </c>
      <c r="AY567" s="159" t="s">
        <v>282</v>
      </c>
      <c r="AZ567" s="159" t="s">
        <v>282</v>
      </c>
      <c r="BA567" s="159" t="s">
        <v>435</v>
      </c>
      <c r="BB567" s="159">
        <v>21</v>
      </c>
      <c r="BC567" s="159">
        <v>25.4</v>
      </c>
      <c r="BD567" s="159">
        <v>9</v>
      </c>
      <c r="BE567" s="159">
        <v>35</v>
      </c>
      <c r="BF567" s="159">
        <v>25.4</v>
      </c>
      <c r="BG567" s="159">
        <v>9</v>
      </c>
      <c r="BH567" s="159">
        <v>35</v>
      </c>
      <c r="BI567" s="66">
        <v>22.5</v>
      </c>
      <c r="BJ567" s="66">
        <v>11</v>
      </c>
      <c r="BK567" s="66">
        <v>35</v>
      </c>
      <c r="BL567" s="66">
        <v>22.5</v>
      </c>
      <c r="BM567" s="66">
        <v>11</v>
      </c>
      <c r="BN567" s="66">
        <v>35</v>
      </c>
      <c r="BO567" s="66" t="s">
        <v>282</v>
      </c>
      <c r="BP567" s="66" t="s">
        <v>282</v>
      </c>
      <c r="BQ567" s="66" t="s">
        <v>282</v>
      </c>
      <c r="BR567" s="66" t="s">
        <v>282</v>
      </c>
      <c r="BS567" s="66" t="s">
        <v>282</v>
      </c>
      <c r="BT567" s="66" t="s">
        <v>282</v>
      </c>
      <c r="BU567" s="159">
        <v>35</v>
      </c>
      <c r="BV567" s="159">
        <v>35</v>
      </c>
      <c r="BW567" s="159" t="s">
        <v>282</v>
      </c>
      <c r="BX567" s="159" t="s">
        <v>282</v>
      </c>
      <c r="BY567" s="159" t="s">
        <v>282</v>
      </c>
      <c r="BZ567" s="159" t="s">
        <v>282</v>
      </c>
      <c r="CA567" s="159" t="s">
        <v>282</v>
      </c>
      <c r="CB567" s="159" t="s">
        <v>282</v>
      </c>
      <c r="CC567" s="159" t="s">
        <v>282</v>
      </c>
      <c r="CD567" s="159" t="s">
        <v>282</v>
      </c>
      <c r="CE567" s="159" t="s">
        <v>282</v>
      </c>
      <c r="CF567" s="159" t="s">
        <v>282</v>
      </c>
      <c r="CG567" s="159" t="s">
        <v>282</v>
      </c>
      <c r="CH567" s="159" t="s">
        <v>282</v>
      </c>
      <c r="CI567" s="159" t="s">
        <v>282</v>
      </c>
      <c r="CJ567" s="159" t="s">
        <v>282</v>
      </c>
      <c r="CK567" s="159" t="s">
        <v>282</v>
      </c>
      <c r="CL567" s="159" t="s">
        <v>282</v>
      </c>
      <c r="CM567" s="159" t="s">
        <v>282</v>
      </c>
      <c r="CN567" s="159" t="s">
        <v>282</v>
      </c>
      <c r="CO567" s="159" t="s">
        <v>282</v>
      </c>
      <c r="CP567" s="159" t="s">
        <v>282</v>
      </c>
      <c r="CQ567" s="159" t="s">
        <v>282</v>
      </c>
      <c r="CR567" s="159" t="s">
        <v>282</v>
      </c>
      <c r="CS567" s="159" t="s">
        <v>282</v>
      </c>
      <c r="CT567" s="159" t="s">
        <v>282</v>
      </c>
      <c r="CU567" s="159" t="s">
        <v>282</v>
      </c>
      <c r="CV567" s="159" t="s">
        <v>282</v>
      </c>
      <c r="CW567" s="159" t="s">
        <v>282</v>
      </c>
      <c r="CX567" s="159" t="s">
        <v>282</v>
      </c>
      <c r="CY567" s="159" t="s">
        <v>282</v>
      </c>
      <c r="CZ567" s="159" t="s">
        <v>282</v>
      </c>
      <c r="DA567" s="159" t="s">
        <v>282</v>
      </c>
      <c r="DB567" s="159" t="s">
        <v>282</v>
      </c>
      <c r="DC567" s="159" t="s">
        <v>282</v>
      </c>
      <c r="DD567" s="159" t="s">
        <v>282</v>
      </c>
      <c r="DE567" s="159" t="s">
        <v>282</v>
      </c>
      <c r="DF567" s="159" t="s">
        <v>282</v>
      </c>
      <c r="DG567" s="159" t="s">
        <v>282</v>
      </c>
      <c r="DH567" s="159" t="s">
        <v>282</v>
      </c>
      <c r="DI567" s="159" t="s">
        <v>282</v>
      </c>
      <c r="DJ567" s="159" t="s">
        <v>282</v>
      </c>
      <c r="DK567" s="159" t="s">
        <v>282</v>
      </c>
      <c r="DL567" s="159" t="s">
        <v>282</v>
      </c>
      <c r="DM567" s="159" t="s">
        <v>282</v>
      </c>
      <c r="DN567" s="159" t="s">
        <v>282</v>
      </c>
      <c r="DO567" s="159" t="s">
        <v>282</v>
      </c>
      <c r="DP567" s="159" t="s">
        <v>282</v>
      </c>
      <c r="DQ567" s="159" t="s">
        <v>282</v>
      </c>
      <c r="DR567" s="159" t="s">
        <v>282</v>
      </c>
      <c r="DS567" s="159" t="s">
        <v>282</v>
      </c>
      <c r="DT567" s="159" t="s">
        <v>282</v>
      </c>
      <c r="DU567" s="159" t="s">
        <v>282</v>
      </c>
      <c r="DV567" s="159" t="s">
        <v>282</v>
      </c>
      <c r="DW567" s="159" t="s">
        <v>282</v>
      </c>
      <c r="DX567" s="159" t="s">
        <v>282</v>
      </c>
      <c r="DY567" s="159" t="s">
        <v>282</v>
      </c>
      <c r="DZ567" s="159" t="s">
        <v>282</v>
      </c>
      <c r="EA567" s="159" t="s">
        <v>282</v>
      </c>
      <c r="EB567" s="159" t="s">
        <v>282</v>
      </c>
      <c r="EC567" s="159" t="s">
        <v>282</v>
      </c>
      <c r="ED567" s="159" t="s">
        <v>282</v>
      </c>
      <c r="EE567" s="159" t="s">
        <v>282</v>
      </c>
      <c r="EF567" s="159" t="s">
        <v>282</v>
      </c>
      <c r="EG567" s="159" t="s">
        <v>282</v>
      </c>
      <c r="EH567" s="159" t="s">
        <v>282</v>
      </c>
      <c r="EI567" s="159" t="s">
        <v>282</v>
      </c>
      <c r="EJ567" s="159" t="s">
        <v>282</v>
      </c>
      <c r="EK567" s="159" t="s">
        <v>282</v>
      </c>
      <c r="EL567" s="159" t="s">
        <v>282</v>
      </c>
      <c r="EM567" s="159" t="s">
        <v>282</v>
      </c>
      <c r="EN567" s="159" t="s">
        <v>282</v>
      </c>
      <c r="EO567" s="159" t="s">
        <v>282</v>
      </c>
      <c r="EP567" s="159" t="s">
        <v>282</v>
      </c>
      <c r="EQ567" s="159" t="s">
        <v>282</v>
      </c>
      <c r="ER567" s="159" t="s">
        <v>282</v>
      </c>
      <c r="ES567" s="159" t="s">
        <v>282</v>
      </c>
      <c r="ET567" s="159" t="s">
        <v>282</v>
      </c>
      <c r="EU567" s="159" t="s">
        <v>282</v>
      </c>
      <c r="EV567" s="159" t="s">
        <v>282</v>
      </c>
      <c r="EW567" s="159" t="s">
        <v>282</v>
      </c>
      <c r="EX567" s="159" t="s">
        <v>282</v>
      </c>
      <c r="EY567" s="159" t="s">
        <v>282</v>
      </c>
      <c r="EZ567" s="159" t="s">
        <v>282</v>
      </c>
      <c r="FA567" s="159" t="s">
        <v>282</v>
      </c>
      <c r="FB567" s="159" t="s">
        <v>282</v>
      </c>
      <c r="FC567" s="159" t="s">
        <v>282</v>
      </c>
      <c r="FD567" s="159" t="s">
        <v>282</v>
      </c>
      <c r="FE567" s="159" t="s">
        <v>282</v>
      </c>
      <c r="FF567" s="159" t="s">
        <v>282</v>
      </c>
      <c r="FG567" s="159" t="s">
        <v>282</v>
      </c>
      <c r="FH567" s="159" t="s">
        <v>282</v>
      </c>
      <c r="FI567" s="159" t="s">
        <v>282</v>
      </c>
      <c r="FJ567" s="159" t="s">
        <v>282</v>
      </c>
      <c r="FK567" s="159" t="s">
        <v>282</v>
      </c>
      <c r="FL567" s="159" t="s">
        <v>282</v>
      </c>
      <c r="FM567" s="159" t="s">
        <v>282</v>
      </c>
      <c r="FN567" s="159" t="s">
        <v>282</v>
      </c>
      <c r="FO567" s="159" t="s">
        <v>282</v>
      </c>
      <c r="FP567" s="159" t="s">
        <v>282</v>
      </c>
      <c r="FQ567" s="159" t="s">
        <v>282</v>
      </c>
      <c r="FR567" s="159" t="s">
        <v>282</v>
      </c>
      <c r="FS567" s="159" t="s">
        <v>282</v>
      </c>
      <c r="FT567" s="159" t="s">
        <v>282</v>
      </c>
    </row>
    <row r="568" spans="1:176" x14ac:dyDescent="0.25">
      <c r="A568" s="212" t="s">
        <v>8720</v>
      </c>
      <c r="B568" s="159" t="s">
        <v>11318</v>
      </c>
      <c r="C568" s="66" t="str">
        <f>IF(ISNUMBER(Severity!H569)=FALSE,Severity!F569,IF(Severity!H569&gt;=0.5,"YES","NO"))</f>
        <v>NO</v>
      </c>
      <c r="D568" s="66" t="str">
        <f>IF(ISNUMBER(Severity!I569)=FALSE,Severity!G569,IF(Severity!I569&gt;0.5,"YES","NO"))</f>
        <v>YES</v>
      </c>
      <c r="E568" s="159">
        <v>16</v>
      </c>
      <c r="F568" s="159">
        <v>2</v>
      </c>
      <c r="G568" s="212" t="s">
        <v>670</v>
      </c>
      <c r="H568" s="159" t="s">
        <v>183</v>
      </c>
      <c r="I568" s="159" t="s">
        <v>282</v>
      </c>
      <c r="J568" s="159">
        <v>58</v>
      </c>
      <c r="K568" s="159" t="s">
        <v>282</v>
      </c>
      <c r="L568" s="159" t="s">
        <v>282</v>
      </c>
      <c r="M568" s="159" t="s">
        <v>282</v>
      </c>
      <c r="N568" s="159" t="s">
        <v>282</v>
      </c>
      <c r="O568" s="159" t="s">
        <v>282</v>
      </c>
      <c r="P568" s="159" t="s">
        <v>282</v>
      </c>
      <c r="Q568" s="159" t="s">
        <v>282</v>
      </c>
      <c r="R568" s="159" t="s">
        <v>282</v>
      </c>
      <c r="S568" s="159" t="s">
        <v>299</v>
      </c>
      <c r="T568" s="159">
        <v>17</v>
      </c>
      <c r="U568" s="159">
        <v>13.31</v>
      </c>
      <c r="V568" s="159">
        <v>7.6</v>
      </c>
      <c r="W568" s="159">
        <v>134</v>
      </c>
      <c r="X568" s="159" t="s">
        <v>282</v>
      </c>
      <c r="Y568" s="159" t="s">
        <v>282</v>
      </c>
      <c r="Z568" s="159" t="s">
        <v>282</v>
      </c>
      <c r="AA568" s="159">
        <v>7.48</v>
      </c>
      <c r="AB568" s="159">
        <v>5.89</v>
      </c>
      <c r="AC568" s="159">
        <v>134</v>
      </c>
      <c r="AD568" s="159" t="s">
        <v>282</v>
      </c>
      <c r="AE568" s="159" t="s">
        <v>282</v>
      </c>
      <c r="AF568" s="159" t="s">
        <v>282</v>
      </c>
      <c r="AG568" s="159" t="s">
        <v>282</v>
      </c>
      <c r="AH568" s="159" t="s">
        <v>282</v>
      </c>
      <c r="AI568" s="159" t="s">
        <v>282</v>
      </c>
      <c r="AJ568" s="159" t="s">
        <v>282</v>
      </c>
      <c r="AK568" s="159" t="s">
        <v>282</v>
      </c>
      <c r="AL568" s="159" t="s">
        <v>282</v>
      </c>
      <c r="AM568" s="159">
        <v>134</v>
      </c>
      <c r="AN568" s="159">
        <v>76</v>
      </c>
      <c r="AO568" s="159" t="s">
        <v>306</v>
      </c>
      <c r="AP568" s="159" t="s">
        <v>282</v>
      </c>
      <c r="AQ568" s="159" t="s">
        <v>282</v>
      </c>
      <c r="AR568" s="159">
        <v>30</v>
      </c>
      <c r="AS568" s="159" t="s">
        <v>282</v>
      </c>
      <c r="AT568" s="159" t="s">
        <v>282</v>
      </c>
      <c r="AU568" s="159" t="s">
        <v>282</v>
      </c>
      <c r="AV568" s="159" t="s">
        <v>282</v>
      </c>
      <c r="AW568" s="159" t="s">
        <v>282</v>
      </c>
      <c r="AX568" s="159" t="s">
        <v>282</v>
      </c>
      <c r="AY568" s="159" t="s">
        <v>282</v>
      </c>
      <c r="AZ568" s="159" t="s">
        <v>282</v>
      </c>
      <c r="BA568" s="159" t="s">
        <v>299</v>
      </c>
      <c r="BB568" s="159">
        <v>17</v>
      </c>
      <c r="BC568" s="159" t="s">
        <v>282</v>
      </c>
      <c r="BD568" s="159" t="s">
        <v>282</v>
      </c>
      <c r="BE568" s="159" t="s">
        <v>282</v>
      </c>
      <c r="BF568" s="159">
        <v>13.71</v>
      </c>
      <c r="BG568" s="159">
        <v>7.95</v>
      </c>
      <c r="BH568" s="159">
        <v>132</v>
      </c>
      <c r="BI568" s="66" t="s">
        <v>282</v>
      </c>
      <c r="BJ568" s="66" t="s">
        <v>282</v>
      </c>
      <c r="BK568" s="66" t="s">
        <v>282</v>
      </c>
      <c r="BL568" s="66">
        <v>9.41</v>
      </c>
      <c r="BM568" s="66">
        <v>6.58</v>
      </c>
      <c r="BN568" s="66">
        <v>132</v>
      </c>
      <c r="BO568" s="159" t="s">
        <v>282</v>
      </c>
      <c r="BP568" s="159" t="s">
        <v>282</v>
      </c>
      <c r="BQ568" s="159" t="s">
        <v>282</v>
      </c>
      <c r="BR568" s="159" t="s">
        <v>282</v>
      </c>
      <c r="BS568" s="159" t="s">
        <v>282</v>
      </c>
      <c r="BT568" s="159" t="s">
        <v>282</v>
      </c>
      <c r="BU568" s="159">
        <v>132</v>
      </c>
      <c r="BV568" s="159">
        <v>102</v>
      </c>
      <c r="BW568" s="159" t="s">
        <v>282</v>
      </c>
      <c r="BX568" s="159" t="s">
        <v>282</v>
      </c>
      <c r="BY568" s="159" t="s">
        <v>282</v>
      </c>
      <c r="BZ568" s="159" t="s">
        <v>282</v>
      </c>
      <c r="CA568" s="159" t="s">
        <v>282</v>
      </c>
      <c r="CB568" s="159" t="s">
        <v>282</v>
      </c>
      <c r="CC568" s="159" t="s">
        <v>282</v>
      </c>
      <c r="CD568" s="159" t="s">
        <v>282</v>
      </c>
      <c r="CE568" s="159" t="s">
        <v>282</v>
      </c>
      <c r="CF568" s="159" t="s">
        <v>282</v>
      </c>
      <c r="CG568" s="159" t="s">
        <v>282</v>
      </c>
      <c r="CH568" s="159" t="s">
        <v>282</v>
      </c>
      <c r="CI568" s="159" t="s">
        <v>282</v>
      </c>
      <c r="CJ568" s="159" t="s">
        <v>282</v>
      </c>
      <c r="CK568" s="159" t="s">
        <v>282</v>
      </c>
      <c r="CL568" s="159" t="s">
        <v>282</v>
      </c>
      <c r="CM568" s="159" t="s">
        <v>282</v>
      </c>
      <c r="CN568" s="159" t="s">
        <v>282</v>
      </c>
      <c r="CO568" s="159" t="s">
        <v>282</v>
      </c>
      <c r="CP568" s="159" t="s">
        <v>282</v>
      </c>
      <c r="CQ568" s="159" t="s">
        <v>282</v>
      </c>
      <c r="CR568" s="159" t="s">
        <v>282</v>
      </c>
      <c r="CS568" s="159" t="s">
        <v>282</v>
      </c>
      <c r="CT568" s="159" t="s">
        <v>282</v>
      </c>
      <c r="CU568" s="159" t="s">
        <v>282</v>
      </c>
      <c r="CV568" s="159" t="s">
        <v>282</v>
      </c>
      <c r="CW568" s="159" t="s">
        <v>282</v>
      </c>
      <c r="CX568" s="159" t="s">
        <v>282</v>
      </c>
      <c r="CY568" s="159" t="s">
        <v>282</v>
      </c>
      <c r="CZ568" s="159" t="s">
        <v>282</v>
      </c>
      <c r="DA568" s="159" t="s">
        <v>282</v>
      </c>
      <c r="DB568" s="159" t="s">
        <v>282</v>
      </c>
      <c r="DC568" s="159" t="s">
        <v>282</v>
      </c>
      <c r="DD568" s="159" t="s">
        <v>282</v>
      </c>
      <c r="DE568" s="159" t="s">
        <v>282</v>
      </c>
      <c r="DF568" s="159" t="s">
        <v>282</v>
      </c>
      <c r="DG568" s="159" t="s">
        <v>282</v>
      </c>
      <c r="DH568" s="159" t="s">
        <v>282</v>
      </c>
      <c r="DI568" s="159" t="s">
        <v>282</v>
      </c>
      <c r="DJ568" s="159" t="s">
        <v>282</v>
      </c>
      <c r="DK568" s="159" t="s">
        <v>282</v>
      </c>
      <c r="DL568" s="159" t="s">
        <v>282</v>
      </c>
      <c r="DM568" s="159" t="s">
        <v>282</v>
      </c>
      <c r="DN568" s="159" t="s">
        <v>282</v>
      </c>
      <c r="DO568" s="159" t="s">
        <v>282</v>
      </c>
      <c r="DP568" s="159" t="s">
        <v>282</v>
      </c>
      <c r="DQ568" s="159" t="s">
        <v>282</v>
      </c>
      <c r="DR568" s="159" t="s">
        <v>282</v>
      </c>
      <c r="DS568" s="159" t="s">
        <v>282</v>
      </c>
      <c r="DT568" s="159" t="s">
        <v>282</v>
      </c>
      <c r="DU568" s="159" t="s">
        <v>282</v>
      </c>
      <c r="DV568" s="159" t="s">
        <v>282</v>
      </c>
      <c r="DW568" s="159" t="s">
        <v>282</v>
      </c>
      <c r="DX568" s="159" t="s">
        <v>282</v>
      </c>
      <c r="DY568" s="159" t="s">
        <v>282</v>
      </c>
      <c r="DZ568" s="159" t="s">
        <v>282</v>
      </c>
      <c r="EA568" s="159" t="s">
        <v>282</v>
      </c>
      <c r="EB568" s="159" t="s">
        <v>282</v>
      </c>
      <c r="EC568" s="159" t="s">
        <v>282</v>
      </c>
      <c r="ED568" s="159" t="s">
        <v>282</v>
      </c>
      <c r="EE568" s="159" t="s">
        <v>282</v>
      </c>
      <c r="EF568" s="159" t="s">
        <v>282</v>
      </c>
      <c r="EG568" s="159" t="s">
        <v>282</v>
      </c>
      <c r="EH568" s="159" t="s">
        <v>282</v>
      </c>
      <c r="EI568" s="159" t="s">
        <v>282</v>
      </c>
      <c r="EJ568" s="159" t="s">
        <v>282</v>
      </c>
      <c r="EK568" s="159" t="s">
        <v>282</v>
      </c>
      <c r="EL568" s="159" t="s">
        <v>282</v>
      </c>
      <c r="EM568" s="159" t="s">
        <v>282</v>
      </c>
      <c r="EN568" s="159" t="s">
        <v>282</v>
      </c>
      <c r="EO568" s="159" t="s">
        <v>282</v>
      </c>
      <c r="EP568" s="159" t="s">
        <v>282</v>
      </c>
      <c r="EQ568" s="159" t="s">
        <v>282</v>
      </c>
      <c r="ER568" s="159" t="s">
        <v>282</v>
      </c>
      <c r="ES568" s="159" t="s">
        <v>282</v>
      </c>
      <c r="ET568" s="159" t="s">
        <v>282</v>
      </c>
      <c r="EU568" s="159" t="s">
        <v>282</v>
      </c>
      <c r="EV568" s="159" t="s">
        <v>282</v>
      </c>
      <c r="EW568" s="159" t="s">
        <v>282</v>
      </c>
      <c r="EX568" s="159" t="s">
        <v>282</v>
      </c>
      <c r="EY568" s="159" t="s">
        <v>282</v>
      </c>
      <c r="EZ568" s="159" t="s">
        <v>282</v>
      </c>
      <c r="FA568" s="159" t="s">
        <v>282</v>
      </c>
      <c r="FB568" s="159" t="s">
        <v>282</v>
      </c>
      <c r="FC568" s="159" t="s">
        <v>282</v>
      </c>
      <c r="FD568" s="159" t="s">
        <v>282</v>
      </c>
      <c r="FE568" s="159" t="s">
        <v>282</v>
      </c>
      <c r="FF568" s="159" t="s">
        <v>282</v>
      </c>
      <c r="FG568" s="159" t="s">
        <v>282</v>
      </c>
      <c r="FH568" s="159" t="s">
        <v>282</v>
      </c>
      <c r="FI568" s="159" t="s">
        <v>282</v>
      </c>
      <c r="FJ568" s="159" t="s">
        <v>282</v>
      </c>
      <c r="FK568" s="159" t="s">
        <v>282</v>
      </c>
      <c r="FL568" s="159" t="s">
        <v>282</v>
      </c>
      <c r="FM568" s="159" t="s">
        <v>282</v>
      </c>
      <c r="FN568" s="159" t="s">
        <v>282</v>
      </c>
      <c r="FO568" s="159" t="s">
        <v>282</v>
      </c>
      <c r="FP568" s="159" t="s">
        <v>282</v>
      </c>
      <c r="FQ568" s="159" t="s">
        <v>282</v>
      </c>
      <c r="FR568" s="159" t="s">
        <v>282</v>
      </c>
      <c r="FS568" s="159" t="s">
        <v>282</v>
      </c>
      <c r="FT568" s="159" t="s">
        <v>282</v>
      </c>
    </row>
    <row r="569" spans="1:176" x14ac:dyDescent="0.25">
      <c r="A569" s="212" t="s">
        <v>885</v>
      </c>
      <c r="B569" s="159" t="s">
        <v>13474</v>
      </c>
      <c r="C569" s="66" t="str">
        <f>IF(ISNUMBER(Severity!H570)=FALSE,Severity!F570,IF(Severity!H570&gt;=0.5,"YES","NO"))</f>
        <v>YES</v>
      </c>
      <c r="D569" s="66" t="str">
        <f>IF(ISNUMBER(Severity!I570)=FALSE,Severity!G570,IF(Severity!I570&gt;0.5,"YES","NO"))</f>
        <v>NO</v>
      </c>
      <c r="E569" s="159">
        <v>8</v>
      </c>
      <c r="F569" s="159">
        <v>2</v>
      </c>
      <c r="G569" s="212" t="s">
        <v>274</v>
      </c>
      <c r="H569" s="159" t="s">
        <v>10507</v>
      </c>
      <c r="I569" s="159">
        <v>25</v>
      </c>
      <c r="J569" s="159">
        <v>62</v>
      </c>
      <c r="K569" s="159" t="s">
        <v>299</v>
      </c>
      <c r="L569" s="159">
        <v>17</v>
      </c>
      <c r="M569" s="159">
        <v>72</v>
      </c>
      <c r="N569" s="159">
        <v>7</v>
      </c>
      <c r="O569" s="159" t="s">
        <v>299</v>
      </c>
      <c r="P569" s="159">
        <v>17</v>
      </c>
      <c r="Q569" s="159">
        <v>109</v>
      </c>
      <c r="R569" s="159">
        <v>50</v>
      </c>
      <c r="S569" s="159" t="s">
        <v>299</v>
      </c>
      <c r="T569" s="159">
        <v>17</v>
      </c>
      <c r="U569" s="159">
        <v>23.2</v>
      </c>
      <c r="V569" s="159">
        <v>4.2</v>
      </c>
      <c r="W569" s="159">
        <v>202</v>
      </c>
      <c r="X569" s="159" t="s">
        <v>282</v>
      </c>
      <c r="Y569" s="159" t="s">
        <v>282</v>
      </c>
      <c r="Z569" s="159" t="s">
        <v>282</v>
      </c>
      <c r="AA569" s="159">
        <v>11.8</v>
      </c>
      <c r="AB569" s="159">
        <v>8</v>
      </c>
      <c r="AC569" s="159">
        <v>202</v>
      </c>
      <c r="AD569" s="159" t="s">
        <v>282</v>
      </c>
      <c r="AE569" s="159" t="s">
        <v>282</v>
      </c>
      <c r="AF569" s="159" t="s">
        <v>282</v>
      </c>
      <c r="AG569" s="159">
        <v>-11.4</v>
      </c>
      <c r="AH569" s="159">
        <v>8.1999999999999993</v>
      </c>
      <c r="AI569" s="159">
        <v>202</v>
      </c>
      <c r="AJ569" s="159" t="s">
        <v>282</v>
      </c>
      <c r="AK569" s="159" t="s">
        <v>282</v>
      </c>
      <c r="AL569" s="159" t="s">
        <v>282</v>
      </c>
      <c r="AM569" s="159">
        <v>206</v>
      </c>
      <c r="AN569" s="159">
        <v>144</v>
      </c>
      <c r="AO569" s="159" t="s">
        <v>790</v>
      </c>
      <c r="AP569" s="159" t="s">
        <v>10507</v>
      </c>
      <c r="AQ569" s="159">
        <v>6</v>
      </c>
      <c r="AR569" s="159">
        <v>43</v>
      </c>
      <c r="AS569" s="159" t="s">
        <v>299</v>
      </c>
      <c r="AT569" s="159">
        <v>17</v>
      </c>
      <c r="AU569" s="159">
        <v>65</v>
      </c>
      <c r="AV569" s="159">
        <v>7</v>
      </c>
      <c r="AW569" s="159" t="s">
        <v>299</v>
      </c>
      <c r="AX569" s="159">
        <v>17</v>
      </c>
      <c r="AY569" s="159">
        <v>84</v>
      </c>
      <c r="AZ569" s="159">
        <v>50</v>
      </c>
      <c r="BA569" s="159" t="s">
        <v>299</v>
      </c>
      <c r="BB569" s="159">
        <v>17</v>
      </c>
      <c r="BC569" s="159">
        <v>22.4</v>
      </c>
      <c r="BD569" s="159">
        <v>4.4000000000000004</v>
      </c>
      <c r="BE569" s="159">
        <v>204</v>
      </c>
      <c r="BF569" s="159" t="s">
        <v>282</v>
      </c>
      <c r="BG569" s="159" t="s">
        <v>282</v>
      </c>
      <c r="BH569" s="159" t="s">
        <v>282</v>
      </c>
      <c r="BI569" s="66">
        <v>13.2</v>
      </c>
      <c r="BJ569" s="66">
        <v>8.1</v>
      </c>
      <c r="BK569" s="66">
        <v>204</v>
      </c>
      <c r="BL569" s="66" t="s">
        <v>282</v>
      </c>
      <c r="BM569" s="66" t="s">
        <v>282</v>
      </c>
      <c r="BN569" s="66" t="s">
        <v>282</v>
      </c>
      <c r="BO569" s="159">
        <v>-9.3000000000000007</v>
      </c>
      <c r="BP569" s="159">
        <v>7.9</v>
      </c>
      <c r="BQ569" s="159">
        <v>204</v>
      </c>
      <c r="BR569" s="159" t="s">
        <v>282</v>
      </c>
      <c r="BS569" s="159" t="s">
        <v>282</v>
      </c>
      <c r="BT569" s="159" t="s">
        <v>282</v>
      </c>
      <c r="BU569" s="159">
        <v>206</v>
      </c>
      <c r="BV569" s="159">
        <v>163</v>
      </c>
      <c r="BW569" s="159" t="s">
        <v>282</v>
      </c>
      <c r="BX569" s="159" t="s">
        <v>282</v>
      </c>
      <c r="BY569" s="159" t="s">
        <v>282</v>
      </c>
      <c r="BZ569" s="159" t="s">
        <v>282</v>
      </c>
      <c r="CA569" s="159" t="s">
        <v>282</v>
      </c>
      <c r="CB569" s="159" t="s">
        <v>282</v>
      </c>
      <c r="CC569" s="159" t="s">
        <v>282</v>
      </c>
      <c r="CD569" s="159" t="s">
        <v>282</v>
      </c>
      <c r="CE569" s="159" t="s">
        <v>282</v>
      </c>
      <c r="CF569" s="159" t="s">
        <v>282</v>
      </c>
      <c r="CG569" s="159" t="s">
        <v>282</v>
      </c>
      <c r="CH569" s="159" t="s">
        <v>282</v>
      </c>
      <c r="CI569" s="159" t="s">
        <v>282</v>
      </c>
      <c r="CJ569" s="159" t="s">
        <v>282</v>
      </c>
      <c r="CK569" s="159" t="s">
        <v>282</v>
      </c>
      <c r="CL569" s="159" t="s">
        <v>282</v>
      </c>
      <c r="CM569" s="159" t="s">
        <v>282</v>
      </c>
      <c r="CN569" s="159" t="s">
        <v>282</v>
      </c>
      <c r="CO569" s="159" t="s">
        <v>282</v>
      </c>
      <c r="CP569" s="159" t="s">
        <v>282</v>
      </c>
      <c r="CQ569" s="159" t="s">
        <v>282</v>
      </c>
      <c r="CR569" s="159" t="s">
        <v>282</v>
      </c>
      <c r="CS569" s="159" t="s">
        <v>282</v>
      </c>
      <c r="CT569" s="159" t="s">
        <v>282</v>
      </c>
      <c r="CU569" s="159" t="s">
        <v>282</v>
      </c>
      <c r="CV569" s="159" t="s">
        <v>282</v>
      </c>
      <c r="CW569" s="159" t="s">
        <v>282</v>
      </c>
      <c r="CX569" s="159" t="s">
        <v>282</v>
      </c>
      <c r="CY569" s="159" t="s">
        <v>282</v>
      </c>
      <c r="CZ569" s="159" t="s">
        <v>282</v>
      </c>
      <c r="DA569" s="159" t="s">
        <v>282</v>
      </c>
      <c r="DB569" s="159" t="s">
        <v>282</v>
      </c>
      <c r="DC569" s="159" t="s">
        <v>282</v>
      </c>
      <c r="DD569" s="159" t="s">
        <v>282</v>
      </c>
      <c r="DE569" s="159" t="s">
        <v>282</v>
      </c>
      <c r="DF569" s="159" t="s">
        <v>282</v>
      </c>
      <c r="DG569" s="159" t="s">
        <v>282</v>
      </c>
      <c r="DH569" s="159" t="s">
        <v>282</v>
      </c>
      <c r="DI569" s="159" t="s">
        <v>282</v>
      </c>
      <c r="DJ569" s="159" t="s">
        <v>282</v>
      </c>
      <c r="DK569" s="159" t="s">
        <v>282</v>
      </c>
      <c r="DL569" s="159" t="s">
        <v>282</v>
      </c>
      <c r="DM569" s="159" t="s">
        <v>282</v>
      </c>
      <c r="DN569" s="159" t="s">
        <v>282</v>
      </c>
      <c r="DO569" s="159" t="s">
        <v>282</v>
      </c>
      <c r="DP569" s="159" t="s">
        <v>282</v>
      </c>
      <c r="DQ569" s="159" t="s">
        <v>282</v>
      </c>
      <c r="DR569" s="159" t="s">
        <v>282</v>
      </c>
      <c r="DS569" s="159" t="s">
        <v>282</v>
      </c>
      <c r="DT569" s="159" t="s">
        <v>282</v>
      </c>
      <c r="DU569" s="159" t="s">
        <v>282</v>
      </c>
      <c r="DV569" s="159" t="s">
        <v>282</v>
      </c>
      <c r="DW569" s="159" t="s">
        <v>282</v>
      </c>
      <c r="DX569" s="159" t="s">
        <v>282</v>
      </c>
      <c r="DY569" s="159" t="s">
        <v>282</v>
      </c>
      <c r="DZ569" s="159" t="s">
        <v>282</v>
      </c>
      <c r="EA569" s="159" t="s">
        <v>282</v>
      </c>
      <c r="EB569" s="159" t="s">
        <v>282</v>
      </c>
      <c r="EC569" s="159" t="s">
        <v>282</v>
      </c>
      <c r="ED569" s="159" t="s">
        <v>282</v>
      </c>
      <c r="EE569" s="159" t="s">
        <v>282</v>
      </c>
      <c r="EF569" s="159" t="s">
        <v>282</v>
      </c>
      <c r="EG569" s="159" t="s">
        <v>282</v>
      </c>
      <c r="EH569" s="159" t="s">
        <v>282</v>
      </c>
      <c r="EI569" s="159" t="s">
        <v>282</v>
      </c>
      <c r="EJ569" s="159" t="s">
        <v>282</v>
      </c>
      <c r="EK569" s="159" t="s">
        <v>282</v>
      </c>
      <c r="EL569" s="159" t="s">
        <v>282</v>
      </c>
      <c r="EM569" s="159" t="s">
        <v>282</v>
      </c>
      <c r="EN569" s="159" t="s">
        <v>282</v>
      </c>
      <c r="EO569" s="159" t="s">
        <v>282</v>
      </c>
      <c r="EP569" s="159" t="s">
        <v>282</v>
      </c>
      <c r="EQ569" s="159" t="s">
        <v>282</v>
      </c>
      <c r="ER569" s="159" t="s">
        <v>282</v>
      </c>
      <c r="ES569" s="159" t="s">
        <v>282</v>
      </c>
      <c r="ET569" s="159" t="s">
        <v>282</v>
      </c>
      <c r="EU569" s="159" t="s">
        <v>282</v>
      </c>
      <c r="EV569" s="159" t="s">
        <v>282</v>
      </c>
      <c r="EW569" s="159" t="s">
        <v>282</v>
      </c>
      <c r="EX569" s="159" t="s">
        <v>282</v>
      </c>
      <c r="EY569" s="159" t="s">
        <v>282</v>
      </c>
      <c r="EZ569" s="159" t="s">
        <v>282</v>
      </c>
      <c r="FA569" s="159" t="s">
        <v>282</v>
      </c>
      <c r="FB569" s="159" t="s">
        <v>282</v>
      </c>
      <c r="FC569" s="159" t="s">
        <v>282</v>
      </c>
      <c r="FD569" s="159" t="s">
        <v>282</v>
      </c>
      <c r="FE569" s="159" t="s">
        <v>282</v>
      </c>
      <c r="FF569" s="159" t="s">
        <v>282</v>
      </c>
      <c r="FG569" s="159" t="s">
        <v>282</v>
      </c>
      <c r="FH569" s="159" t="s">
        <v>282</v>
      </c>
      <c r="FI569" s="159" t="s">
        <v>282</v>
      </c>
      <c r="FJ569" s="159" t="s">
        <v>282</v>
      </c>
      <c r="FK569" s="159" t="s">
        <v>282</v>
      </c>
      <c r="FL569" s="159" t="s">
        <v>282</v>
      </c>
      <c r="FM569" s="159" t="s">
        <v>282</v>
      </c>
      <c r="FN569" s="159" t="s">
        <v>282</v>
      </c>
      <c r="FO569" s="159" t="s">
        <v>282</v>
      </c>
      <c r="FP569" s="159" t="s">
        <v>282</v>
      </c>
      <c r="FQ569" s="159" t="s">
        <v>282</v>
      </c>
      <c r="FR569" s="159" t="s">
        <v>282</v>
      </c>
      <c r="FS569" s="159" t="s">
        <v>282</v>
      </c>
      <c r="FT569" s="159" t="s">
        <v>282</v>
      </c>
    </row>
    <row r="570" spans="1:176" x14ac:dyDescent="0.25">
      <c r="A570" s="66" t="s">
        <v>927</v>
      </c>
      <c r="B570" s="159" t="s">
        <v>12543</v>
      </c>
      <c r="C570" s="66" t="str">
        <f>IF(ISNUMBER(Severity!H571)=FALSE,Severity!F571,IF(Severity!H571&gt;=0.5,"YES","NO"))</f>
        <v>YES</v>
      </c>
      <c r="D570" s="66" t="str">
        <f>IF(ISNUMBER(Severity!I571)=FALSE,Severity!G571,IF(Severity!I571&gt;0.5,"YES","NO"))</f>
        <v>NO</v>
      </c>
      <c r="E570" s="159">
        <v>6</v>
      </c>
      <c r="F570" s="159">
        <v>3</v>
      </c>
      <c r="G570" s="159" t="s">
        <v>258</v>
      </c>
      <c r="H570" s="159" t="s">
        <v>10507</v>
      </c>
      <c r="I570" s="66">
        <v>8</v>
      </c>
      <c r="J570" s="66">
        <v>42</v>
      </c>
      <c r="K570" s="159" t="s">
        <v>299</v>
      </c>
      <c r="L570" s="66">
        <v>17</v>
      </c>
      <c r="M570" s="159">
        <v>21</v>
      </c>
      <c r="N570" s="159">
        <v>7</v>
      </c>
      <c r="O570" s="159" t="s">
        <v>299</v>
      </c>
      <c r="P570" s="66">
        <v>21</v>
      </c>
      <c r="Q570" s="66">
        <v>35</v>
      </c>
      <c r="R570" s="66">
        <v>50</v>
      </c>
      <c r="S570" s="159" t="s">
        <v>299</v>
      </c>
      <c r="T570" s="159">
        <v>21</v>
      </c>
      <c r="U570" s="159">
        <v>29.89</v>
      </c>
      <c r="V570" s="159">
        <v>3.95</v>
      </c>
      <c r="W570" s="159">
        <v>95</v>
      </c>
      <c r="X570" s="159" t="s">
        <v>282</v>
      </c>
      <c r="Y570" s="159" t="s">
        <v>282</v>
      </c>
      <c r="Z570" s="159" t="s">
        <v>282</v>
      </c>
      <c r="AA570" s="66">
        <v>15.59</v>
      </c>
      <c r="AB570" s="66">
        <v>9.81</v>
      </c>
      <c r="AC570" s="66">
        <v>91</v>
      </c>
      <c r="AD570" s="159">
        <v>11.85</v>
      </c>
      <c r="AE570" s="159">
        <v>7.92</v>
      </c>
      <c r="AF570" s="159">
        <v>53</v>
      </c>
      <c r="AG570" s="159" t="s">
        <v>282</v>
      </c>
      <c r="AH570" s="159" t="s">
        <v>282</v>
      </c>
      <c r="AI570" s="159" t="s">
        <v>282</v>
      </c>
      <c r="AJ570" s="159" t="s">
        <v>282</v>
      </c>
      <c r="AK570" s="159" t="s">
        <v>282</v>
      </c>
      <c r="AL570" s="159" t="s">
        <v>282</v>
      </c>
      <c r="AM570" s="159">
        <v>95</v>
      </c>
      <c r="AN570" s="159">
        <v>53</v>
      </c>
      <c r="AO570" s="159" t="s">
        <v>246</v>
      </c>
      <c r="AP570" s="159" t="s">
        <v>10507</v>
      </c>
      <c r="AQ570" s="66">
        <v>7</v>
      </c>
      <c r="AR570" s="66">
        <v>32</v>
      </c>
      <c r="AS570" s="159" t="s">
        <v>299</v>
      </c>
      <c r="AT570" s="66">
        <v>17</v>
      </c>
      <c r="AU570" s="159">
        <v>15</v>
      </c>
      <c r="AV570" s="159">
        <v>7</v>
      </c>
      <c r="AW570" s="159" t="s">
        <v>299</v>
      </c>
      <c r="AX570" s="66">
        <v>21</v>
      </c>
      <c r="AY570" s="66">
        <v>27</v>
      </c>
      <c r="AZ570" s="66">
        <v>50</v>
      </c>
      <c r="BA570" s="159" t="s">
        <v>299</v>
      </c>
      <c r="BB570" s="159">
        <v>21</v>
      </c>
      <c r="BC570" s="159">
        <v>29.51</v>
      </c>
      <c r="BD570" s="159">
        <v>3.99</v>
      </c>
      <c r="BE570" s="159">
        <v>99</v>
      </c>
      <c r="BF570" s="159" t="s">
        <v>282</v>
      </c>
      <c r="BG570" s="159" t="s">
        <v>282</v>
      </c>
      <c r="BH570" s="159" t="s">
        <v>282</v>
      </c>
      <c r="BI570" s="66">
        <v>18.09</v>
      </c>
      <c r="BJ570" s="66">
        <v>8.89</v>
      </c>
      <c r="BK570" s="66">
        <v>99</v>
      </c>
      <c r="BL570" s="159">
        <v>17.03</v>
      </c>
      <c r="BM570" s="159">
        <v>8.81</v>
      </c>
      <c r="BN570" s="159">
        <v>67</v>
      </c>
      <c r="BO570" s="159" t="s">
        <v>282</v>
      </c>
      <c r="BP570" s="159" t="s">
        <v>282</v>
      </c>
      <c r="BQ570" s="159" t="s">
        <v>282</v>
      </c>
      <c r="BR570" s="159" t="s">
        <v>282</v>
      </c>
      <c r="BS570" s="159" t="s">
        <v>282</v>
      </c>
      <c r="BT570" s="159" t="s">
        <v>282</v>
      </c>
      <c r="BU570" s="159">
        <v>99</v>
      </c>
      <c r="BV570" s="159">
        <v>67</v>
      </c>
      <c r="BW570" s="159" t="s">
        <v>790</v>
      </c>
      <c r="BX570" s="159" t="s">
        <v>10507</v>
      </c>
      <c r="BY570" s="66">
        <v>7</v>
      </c>
      <c r="BZ570" s="66">
        <v>40</v>
      </c>
      <c r="CA570" s="159" t="s">
        <v>299</v>
      </c>
      <c r="CB570" s="66">
        <v>17</v>
      </c>
      <c r="CC570" s="159">
        <v>14</v>
      </c>
      <c r="CD570" s="159">
        <v>7</v>
      </c>
      <c r="CE570" s="159" t="s">
        <v>299</v>
      </c>
      <c r="CF570" s="66">
        <v>21</v>
      </c>
      <c r="CG570" s="66">
        <v>23</v>
      </c>
      <c r="CH570" s="66">
        <v>50</v>
      </c>
      <c r="CI570" s="159" t="s">
        <v>299</v>
      </c>
      <c r="CJ570" s="66">
        <v>21</v>
      </c>
      <c r="CK570" s="66">
        <v>29.42</v>
      </c>
      <c r="CL570" s="66">
        <v>3.72</v>
      </c>
      <c r="CM570" s="159">
        <v>95</v>
      </c>
      <c r="CN570" s="159" t="s">
        <v>282</v>
      </c>
      <c r="CO570" s="159" t="s">
        <v>282</v>
      </c>
      <c r="CP570" s="159" t="s">
        <v>282</v>
      </c>
      <c r="CQ570" s="66">
        <v>18.399999999999999</v>
      </c>
      <c r="CR570" s="66">
        <v>9.1999999999999993</v>
      </c>
      <c r="CS570" s="66">
        <v>95</v>
      </c>
      <c r="CT570" s="159">
        <v>17.05</v>
      </c>
      <c r="CU570" s="159">
        <v>9.86</v>
      </c>
      <c r="CV570" s="159">
        <v>55</v>
      </c>
      <c r="CW570" s="159" t="s">
        <v>282</v>
      </c>
      <c r="CX570" s="159" t="s">
        <v>282</v>
      </c>
      <c r="CY570" s="159" t="s">
        <v>282</v>
      </c>
      <c r="CZ570" s="159" t="s">
        <v>282</v>
      </c>
      <c r="DA570" s="159" t="s">
        <v>282</v>
      </c>
      <c r="DB570" s="159" t="s">
        <v>282</v>
      </c>
      <c r="DC570" s="66">
        <v>95</v>
      </c>
      <c r="DD570" s="66">
        <v>55</v>
      </c>
      <c r="DE570" s="159" t="s">
        <v>282</v>
      </c>
      <c r="DF570" s="159" t="s">
        <v>282</v>
      </c>
      <c r="DG570" s="159" t="s">
        <v>282</v>
      </c>
      <c r="DH570" s="159" t="s">
        <v>282</v>
      </c>
      <c r="DI570" s="159" t="s">
        <v>282</v>
      </c>
      <c r="DJ570" s="159" t="s">
        <v>282</v>
      </c>
      <c r="DK570" s="159" t="s">
        <v>282</v>
      </c>
      <c r="DL570" s="159" t="s">
        <v>282</v>
      </c>
      <c r="DM570" s="159" t="s">
        <v>282</v>
      </c>
      <c r="DN570" s="159" t="s">
        <v>282</v>
      </c>
      <c r="DO570" s="159" t="s">
        <v>282</v>
      </c>
      <c r="DP570" s="159" t="s">
        <v>282</v>
      </c>
      <c r="DQ570" s="159" t="s">
        <v>282</v>
      </c>
      <c r="DR570" s="159" t="s">
        <v>282</v>
      </c>
      <c r="DS570" s="159" t="s">
        <v>282</v>
      </c>
      <c r="DT570" s="159" t="s">
        <v>282</v>
      </c>
      <c r="DU570" s="159" t="s">
        <v>282</v>
      </c>
      <c r="DV570" s="159" t="s">
        <v>282</v>
      </c>
      <c r="DW570" s="159" t="s">
        <v>282</v>
      </c>
      <c r="DX570" s="159" t="s">
        <v>282</v>
      </c>
      <c r="DY570" s="159" t="s">
        <v>282</v>
      </c>
      <c r="DZ570" s="159" t="s">
        <v>282</v>
      </c>
      <c r="EA570" s="159" t="s">
        <v>282</v>
      </c>
      <c r="EB570" s="159" t="s">
        <v>282</v>
      </c>
      <c r="EC570" s="159" t="s">
        <v>282</v>
      </c>
      <c r="ED570" s="159" t="s">
        <v>282</v>
      </c>
      <c r="EE570" s="159" t="s">
        <v>282</v>
      </c>
      <c r="EF570" s="159" t="s">
        <v>282</v>
      </c>
      <c r="EG570" s="159" t="s">
        <v>282</v>
      </c>
      <c r="EH570" s="159" t="s">
        <v>282</v>
      </c>
      <c r="EI570" s="159" t="s">
        <v>282</v>
      </c>
      <c r="EJ570" s="159" t="s">
        <v>282</v>
      </c>
      <c r="EK570" s="159" t="s">
        <v>282</v>
      </c>
      <c r="EL570" s="159" t="s">
        <v>282</v>
      </c>
      <c r="EM570" s="159" t="s">
        <v>282</v>
      </c>
      <c r="EN570" s="159" t="s">
        <v>282</v>
      </c>
      <c r="EO570" s="159" t="s">
        <v>282</v>
      </c>
      <c r="EP570" s="159" t="s">
        <v>282</v>
      </c>
      <c r="EQ570" s="159" t="s">
        <v>282</v>
      </c>
      <c r="ER570" s="159" t="s">
        <v>282</v>
      </c>
      <c r="ES570" s="159" t="s">
        <v>282</v>
      </c>
      <c r="ET570" s="159" t="s">
        <v>282</v>
      </c>
      <c r="EU570" s="159" t="s">
        <v>282</v>
      </c>
      <c r="EV570" s="159" t="s">
        <v>282</v>
      </c>
      <c r="EW570" s="159" t="s">
        <v>282</v>
      </c>
      <c r="EX570" s="159" t="s">
        <v>282</v>
      </c>
      <c r="EY570" s="159" t="s">
        <v>282</v>
      </c>
      <c r="EZ570" s="159" t="s">
        <v>282</v>
      </c>
      <c r="FA570" s="159" t="s">
        <v>282</v>
      </c>
      <c r="FB570" s="159" t="s">
        <v>282</v>
      </c>
      <c r="FC570" s="159" t="s">
        <v>282</v>
      </c>
      <c r="FD570" s="159" t="s">
        <v>282</v>
      </c>
      <c r="FE570" s="159" t="s">
        <v>282</v>
      </c>
      <c r="FF570" s="159" t="s">
        <v>282</v>
      </c>
      <c r="FG570" s="159" t="s">
        <v>282</v>
      </c>
      <c r="FH570" s="159" t="s">
        <v>282</v>
      </c>
      <c r="FI570" s="159" t="s">
        <v>282</v>
      </c>
      <c r="FJ570" s="159" t="s">
        <v>282</v>
      </c>
      <c r="FK570" s="159" t="s">
        <v>282</v>
      </c>
      <c r="FL570" s="159" t="s">
        <v>282</v>
      </c>
      <c r="FM570" s="159" t="s">
        <v>282</v>
      </c>
      <c r="FN570" s="159" t="s">
        <v>282</v>
      </c>
      <c r="FO570" s="159" t="s">
        <v>282</v>
      </c>
      <c r="FP570" s="159" t="s">
        <v>282</v>
      </c>
      <c r="FQ570" s="159" t="s">
        <v>282</v>
      </c>
      <c r="FR570" s="159" t="s">
        <v>282</v>
      </c>
      <c r="FS570" s="159" t="s">
        <v>282</v>
      </c>
      <c r="FT570" s="159" t="s">
        <v>282</v>
      </c>
    </row>
    <row r="571" spans="1:176" x14ac:dyDescent="0.25">
      <c r="A571" s="212" t="s">
        <v>7710</v>
      </c>
      <c r="B571" s="159" t="s">
        <v>13474</v>
      </c>
      <c r="C571" s="66" t="str">
        <f>IF(ISNUMBER(Severity!H572)=FALSE,Severity!F572,IF(Severity!H572&gt;=0.5,"YES","NO"))</f>
        <v>YES</v>
      </c>
      <c r="D571" s="66" t="str">
        <f>IF(ISNUMBER(Severity!I572)=FALSE,Severity!G572,IF(Severity!I572&gt;0.5,"YES","NO"))</f>
        <v>NO</v>
      </c>
      <c r="E571" s="159">
        <v>8</v>
      </c>
      <c r="F571" s="159">
        <v>2</v>
      </c>
      <c r="G571" s="159" t="s">
        <v>258</v>
      </c>
      <c r="H571" s="159" t="s">
        <v>10507</v>
      </c>
      <c r="I571" s="66">
        <v>3</v>
      </c>
      <c r="J571" s="159">
        <v>11</v>
      </c>
      <c r="K571" s="159" t="s">
        <v>299</v>
      </c>
      <c r="L571" s="66">
        <v>17</v>
      </c>
      <c r="M571" s="159">
        <v>37</v>
      </c>
      <c r="N571" s="159">
        <v>7</v>
      </c>
      <c r="O571" s="159" t="s">
        <v>299</v>
      </c>
      <c r="P571" s="66">
        <v>17</v>
      </c>
      <c r="Q571" s="66">
        <v>48</v>
      </c>
      <c r="R571" s="66">
        <v>50</v>
      </c>
      <c r="S571" s="159" t="s">
        <v>299</v>
      </c>
      <c r="T571" s="159">
        <v>17</v>
      </c>
      <c r="U571" s="159">
        <v>22.4</v>
      </c>
      <c r="V571" s="159">
        <v>2.9</v>
      </c>
      <c r="W571" s="159">
        <v>78</v>
      </c>
      <c r="X571" s="159" t="s">
        <v>282</v>
      </c>
      <c r="Y571" s="159" t="s">
        <v>282</v>
      </c>
      <c r="Z571" s="159" t="s">
        <v>282</v>
      </c>
      <c r="AA571" s="159">
        <v>9.6999999999999993</v>
      </c>
      <c r="AB571" s="159">
        <v>6.4</v>
      </c>
      <c r="AC571" s="159">
        <v>76</v>
      </c>
      <c r="AD571" s="159">
        <v>8.4</v>
      </c>
      <c r="AE571" s="159">
        <v>5.4</v>
      </c>
      <c r="AF571" s="159">
        <v>67</v>
      </c>
      <c r="AG571" s="159" t="s">
        <v>282</v>
      </c>
      <c r="AH571" s="159" t="s">
        <v>282</v>
      </c>
      <c r="AI571" s="159" t="s">
        <v>282</v>
      </c>
      <c r="AJ571" s="159" t="s">
        <v>282</v>
      </c>
      <c r="AK571" s="159" t="s">
        <v>282</v>
      </c>
      <c r="AL571" s="159" t="s">
        <v>282</v>
      </c>
      <c r="AM571" s="159">
        <v>78</v>
      </c>
      <c r="AN571" s="159">
        <v>67</v>
      </c>
      <c r="AO571" s="159" t="s">
        <v>255</v>
      </c>
      <c r="AP571" s="159" t="s">
        <v>10507</v>
      </c>
      <c r="AQ571" s="66">
        <v>1</v>
      </c>
      <c r="AR571" s="159">
        <v>19</v>
      </c>
      <c r="AS571" s="159" t="s">
        <v>299</v>
      </c>
      <c r="AT571" s="66">
        <v>17</v>
      </c>
      <c r="AU571" s="159">
        <v>29</v>
      </c>
      <c r="AV571" s="159">
        <v>7</v>
      </c>
      <c r="AW571" s="159" t="s">
        <v>299</v>
      </c>
      <c r="AX571" s="66">
        <v>17</v>
      </c>
      <c r="AY571" s="66">
        <v>39</v>
      </c>
      <c r="AZ571" s="66">
        <v>50</v>
      </c>
      <c r="BA571" s="159" t="s">
        <v>299</v>
      </c>
      <c r="BB571" s="159">
        <v>17</v>
      </c>
      <c r="BC571" s="159">
        <v>22.1</v>
      </c>
      <c r="BD571" s="159">
        <v>2.9</v>
      </c>
      <c r="BE571" s="159">
        <v>82</v>
      </c>
      <c r="BF571" s="159" t="s">
        <v>282</v>
      </c>
      <c r="BG571" s="159" t="s">
        <v>282</v>
      </c>
      <c r="BH571" s="159" t="s">
        <v>282</v>
      </c>
      <c r="BI571" s="159">
        <v>10.8</v>
      </c>
      <c r="BJ571" s="159">
        <v>6.4</v>
      </c>
      <c r="BK571" s="159">
        <v>82</v>
      </c>
      <c r="BL571" s="159">
        <v>9.6</v>
      </c>
      <c r="BM571" s="159">
        <v>6.2</v>
      </c>
      <c r="BN571" s="159">
        <v>63</v>
      </c>
      <c r="BO571" s="159" t="s">
        <v>282</v>
      </c>
      <c r="BP571" s="159" t="s">
        <v>282</v>
      </c>
      <c r="BQ571" s="159" t="s">
        <v>282</v>
      </c>
      <c r="BR571" s="159" t="s">
        <v>282</v>
      </c>
      <c r="BS571" s="159" t="s">
        <v>282</v>
      </c>
      <c r="BT571" s="159" t="s">
        <v>282</v>
      </c>
      <c r="BU571" s="159">
        <v>82</v>
      </c>
      <c r="BV571" s="159">
        <v>63</v>
      </c>
      <c r="BW571" s="159" t="s">
        <v>282</v>
      </c>
      <c r="BX571" s="159" t="s">
        <v>282</v>
      </c>
      <c r="BY571" s="159" t="s">
        <v>282</v>
      </c>
      <c r="BZ571" s="159" t="s">
        <v>282</v>
      </c>
      <c r="CA571" s="159" t="s">
        <v>282</v>
      </c>
      <c r="CB571" s="159" t="s">
        <v>282</v>
      </c>
      <c r="CC571" s="159" t="s">
        <v>282</v>
      </c>
      <c r="CD571" s="159" t="s">
        <v>282</v>
      </c>
      <c r="CE571" s="159" t="s">
        <v>282</v>
      </c>
      <c r="CF571" s="159" t="s">
        <v>282</v>
      </c>
      <c r="CG571" s="159" t="s">
        <v>282</v>
      </c>
      <c r="CH571" s="159" t="s">
        <v>282</v>
      </c>
      <c r="CI571" s="159" t="s">
        <v>282</v>
      </c>
      <c r="CJ571" s="159" t="s">
        <v>282</v>
      </c>
      <c r="CK571" s="159" t="s">
        <v>282</v>
      </c>
      <c r="CL571" s="159" t="s">
        <v>282</v>
      </c>
      <c r="CM571" s="159" t="s">
        <v>282</v>
      </c>
      <c r="CN571" s="159" t="s">
        <v>282</v>
      </c>
      <c r="CO571" s="159" t="s">
        <v>282</v>
      </c>
      <c r="CP571" s="159" t="s">
        <v>282</v>
      </c>
      <c r="CQ571" s="159" t="s">
        <v>282</v>
      </c>
      <c r="CR571" s="159" t="s">
        <v>282</v>
      </c>
      <c r="CS571" s="159" t="s">
        <v>282</v>
      </c>
      <c r="CT571" s="159" t="s">
        <v>282</v>
      </c>
      <c r="CU571" s="159" t="s">
        <v>282</v>
      </c>
      <c r="CV571" s="159" t="s">
        <v>282</v>
      </c>
      <c r="CW571" s="159" t="s">
        <v>282</v>
      </c>
      <c r="CX571" s="159" t="s">
        <v>282</v>
      </c>
      <c r="CY571" s="159" t="s">
        <v>282</v>
      </c>
      <c r="CZ571" s="159" t="s">
        <v>282</v>
      </c>
      <c r="DA571" s="159" t="s">
        <v>282</v>
      </c>
      <c r="DB571" s="159" t="s">
        <v>282</v>
      </c>
      <c r="DC571" s="159" t="s">
        <v>282</v>
      </c>
      <c r="DD571" s="159" t="s">
        <v>282</v>
      </c>
      <c r="DE571" s="159" t="s">
        <v>282</v>
      </c>
      <c r="DF571" s="159" t="s">
        <v>282</v>
      </c>
      <c r="DG571" s="159" t="s">
        <v>282</v>
      </c>
      <c r="DH571" s="159" t="s">
        <v>282</v>
      </c>
      <c r="DI571" s="159" t="s">
        <v>282</v>
      </c>
      <c r="DJ571" s="159" t="s">
        <v>282</v>
      </c>
      <c r="DK571" s="159" t="s">
        <v>282</v>
      </c>
      <c r="DL571" s="159" t="s">
        <v>282</v>
      </c>
      <c r="DM571" s="159" t="s">
        <v>282</v>
      </c>
      <c r="DN571" s="159" t="s">
        <v>282</v>
      </c>
      <c r="DO571" s="159" t="s">
        <v>282</v>
      </c>
      <c r="DP571" s="159" t="s">
        <v>282</v>
      </c>
      <c r="DQ571" s="159" t="s">
        <v>282</v>
      </c>
      <c r="DR571" s="159" t="s">
        <v>282</v>
      </c>
      <c r="DS571" s="159" t="s">
        <v>282</v>
      </c>
      <c r="DT571" s="159" t="s">
        <v>282</v>
      </c>
      <c r="DU571" s="159" t="s">
        <v>282</v>
      </c>
      <c r="DV571" s="159" t="s">
        <v>282</v>
      </c>
      <c r="DW571" s="159" t="s">
        <v>282</v>
      </c>
      <c r="DX571" s="159" t="s">
        <v>282</v>
      </c>
      <c r="DY571" s="159" t="s">
        <v>282</v>
      </c>
      <c r="DZ571" s="159" t="s">
        <v>282</v>
      </c>
      <c r="EA571" s="159" t="s">
        <v>282</v>
      </c>
      <c r="EB571" s="159" t="s">
        <v>282</v>
      </c>
      <c r="EC571" s="159" t="s">
        <v>282</v>
      </c>
      <c r="ED571" s="159" t="s">
        <v>282</v>
      </c>
      <c r="EE571" s="159" t="s">
        <v>282</v>
      </c>
      <c r="EF571" s="159" t="s">
        <v>282</v>
      </c>
      <c r="EG571" s="159" t="s">
        <v>282</v>
      </c>
      <c r="EH571" s="159" t="s">
        <v>282</v>
      </c>
      <c r="EI571" s="159" t="s">
        <v>282</v>
      </c>
      <c r="EJ571" s="159" t="s">
        <v>282</v>
      </c>
      <c r="EK571" s="159" t="s">
        <v>282</v>
      </c>
      <c r="EL571" s="159" t="s">
        <v>282</v>
      </c>
      <c r="EM571" s="159" t="s">
        <v>282</v>
      </c>
      <c r="EN571" s="159" t="s">
        <v>282</v>
      </c>
      <c r="EO571" s="159" t="s">
        <v>282</v>
      </c>
      <c r="EP571" s="159" t="s">
        <v>282</v>
      </c>
      <c r="EQ571" s="159" t="s">
        <v>282</v>
      </c>
      <c r="ER571" s="159" t="s">
        <v>282</v>
      </c>
      <c r="ES571" s="159" t="s">
        <v>282</v>
      </c>
      <c r="ET571" s="159" t="s">
        <v>282</v>
      </c>
      <c r="EU571" s="159" t="s">
        <v>282</v>
      </c>
      <c r="EV571" s="159" t="s">
        <v>282</v>
      </c>
      <c r="EW571" s="159" t="s">
        <v>282</v>
      </c>
      <c r="EX571" s="159" t="s">
        <v>282</v>
      </c>
      <c r="EY571" s="159" t="s">
        <v>282</v>
      </c>
      <c r="EZ571" s="159" t="s">
        <v>282</v>
      </c>
      <c r="FA571" s="159" t="s">
        <v>282</v>
      </c>
      <c r="FB571" s="159" t="s">
        <v>282</v>
      </c>
      <c r="FC571" s="159" t="s">
        <v>282</v>
      </c>
      <c r="FD571" s="159" t="s">
        <v>282</v>
      </c>
      <c r="FE571" s="159" t="s">
        <v>282</v>
      </c>
      <c r="FF571" s="159" t="s">
        <v>282</v>
      </c>
      <c r="FG571" s="159" t="s">
        <v>282</v>
      </c>
      <c r="FH571" s="159" t="s">
        <v>282</v>
      </c>
      <c r="FI571" s="159" t="s">
        <v>282</v>
      </c>
      <c r="FJ571" s="159" t="s">
        <v>282</v>
      </c>
      <c r="FK571" s="159" t="s">
        <v>282</v>
      </c>
      <c r="FL571" s="159" t="s">
        <v>282</v>
      </c>
      <c r="FM571" s="159" t="s">
        <v>282</v>
      </c>
      <c r="FN571" s="159" t="s">
        <v>282</v>
      </c>
      <c r="FO571" s="159" t="s">
        <v>282</v>
      </c>
      <c r="FP571" s="159" t="s">
        <v>282</v>
      </c>
      <c r="FQ571" s="159" t="s">
        <v>282</v>
      </c>
      <c r="FR571" s="159" t="s">
        <v>282</v>
      </c>
      <c r="FS571" s="159" t="s">
        <v>282</v>
      </c>
      <c r="FT571" s="159" t="s">
        <v>282</v>
      </c>
    </row>
    <row r="572" spans="1:176" x14ac:dyDescent="0.25">
      <c r="A572" s="66" t="s">
        <v>415</v>
      </c>
      <c r="B572" s="159" t="s">
        <v>12549</v>
      </c>
      <c r="C572" s="66" t="str">
        <f>IF(ISNUMBER(Severity!H573)=FALSE,Severity!F573,IF(Severity!H573&gt;=0.5,"YES","NO"))</f>
        <v>YES</v>
      </c>
      <c r="D572" s="66" t="str">
        <f>IF(ISNUMBER(Severity!I573)=FALSE,Severity!G573,IF(Severity!I573&gt;0.5,"YES","NO"))</f>
        <v>NO</v>
      </c>
      <c r="E572" s="159">
        <v>6</v>
      </c>
      <c r="F572" s="159">
        <v>2</v>
      </c>
      <c r="G572" s="159" t="s">
        <v>252</v>
      </c>
      <c r="H572" s="159" t="s">
        <v>10507</v>
      </c>
      <c r="I572" s="66">
        <v>10</v>
      </c>
      <c r="J572" s="159">
        <v>33</v>
      </c>
      <c r="K572" s="159" t="s">
        <v>282</v>
      </c>
      <c r="L572" s="159" t="s">
        <v>282</v>
      </c>
      <c r="M572" s="159" t="s">
        <v>282</v>
      </c>
      <c r="N572" s="159" t="s">
        <v>282</v>
      </c>
      <c r="O572" s="159" t="s">
        <v>299</v>
      </c>
      <c r="P572" s="66">
        <v>17</v>
      </c>
      <c r="Q572" s="66">
        <v>33</v>
      </c>
      <c r="R572" s="66">
        <v>50</v>
      </c>
      <c r="S572" s="159" t="s">
        <v>299</v>
      </c>
      <c r="T572" s="159">
        <v>17</v>
      </c>
      <c r="U572" s="66" t="s">
        <v>282</v>
      </c>
      <c r="V572" s="66" t="s">
        <v>282</v>
      </c>
      <c r="W572" s="159" t="s">
        <v>282</v>
      </c>
      <c r="X572" s="66">
        <v>25.4</v>
      </c>
      <c r="Y572" s="66">
        <v>5.2</v>
      </c>
      <c r="Z572" s="66">
        <v>66</v>
      </c>
      <c r="AA572" s="159" t="s">
        <v>282</v>
      </c>
      <c r="AB572" s="159" t="s">
        <v>282</v>
      </c>
      <c r="AC572" s="159" t="s">
        <v>282</v>
      </c>
      <c r="AD572" s="159">
        <v>13.5</v>
      </c>
      <c r="AE572" s="159">
        <v>7.9</v>
      </c>
      <c r="AF572" s="159">
        <v>66</v>
      </c>
      <c r="AG572" s="159" t="s">
        <v>282</v>
      </c>
      <c r="AH572" s="159" t="s">
        <v>282</v>
      </c>
      <c r="AI572" s="159" t="s">
        <v>282</v>
      </c>
      <c r="AJ572" s="66">
        <v>-11.8</v>
      </c>
      <c r="AK572" s="66">
        <v>4.25</v>
      </c>
      <c r="AL572" s="66">
        <v>66</v>
      </c>
      <c r="AM572" s="66">
        <v>83</v>
      </c>
      <c r="AN572" s="159">
        <v>50</v>
      </c>
      <c r="AO572" s="159" t="s">
        <v>790</v>
      </c>
      <c r="AP572" s="159" t="s">
        <v>10507</v>
      </c>
      <c r="AQ572" s="66">
        <v>6</v>
      </c>
      <c r="AR572" s="159">
        <v>29</v>
      </c>
      <c r="AS572" s="159" t="s">
        <v>282</v>
      </c>
      <c r="AT572" s="159" t="s">
        <v>282</v>
      </c>
      <c r="AU572" s="159" t="s">
        <v>282</v>
      </c>
      <c r="AV572" s="159" t="s">
        <v>282</v>
      </c>
      <c r="AW572" s="159" t="s">
        <v>299</v>
      </c>
      <c r="AX572" s="66">
        <v>17</v>
      </c>
      <c r="AY572" s="66">
        <v>35</v>
      </c>
      <c r="AZ572" s="66">
        <v>50</v>
      </c>
      <c r="BA572" s="159" t="s">
        <v>299</v>
      </c>
      <c r="BB572" s="159">
        <v>17</v>
      </c>
      <c r="BC572" s="66" t="s">
        <v>282</v>
      </c>
      <c r="BD572" s="66" t="s">
        <v>282</v>
      </c>
      <c r="BE572" s="159" t="s">
        <v>282</v>
      </c>
      <c r="BF572" s="66">
        <v>24.4</v>
      </c>
      <c r="BG572" s="66">
        <v>4.8</v>
      </c>
      <c r="BH572" s="66">
        <v>69</v>
      </c>
      <c r="BI572" s="159" t="s">
        <v>282</v>
      </c>
      <c r="BJ572" s="159" t="s">
        <v>282</v>
      </c>
      <c r="BK572" s="159" t="s">
        <v>282</v>
      </c>
      <c r="BL572" s="159">
        <v>13.8</v>
      </c>
      <c r="BM572" s="159">
        <v>7.7</v>
      </c>
      <c r="BN572" s="159">
        <v>69</v>
      </c>
      <c r="BO572" s="159" t="s">
        <v>282</v>
      </c>
      <c r="BP572" s="159" t="s">
        <v>282</v>
      </c>
      <c r="BQ572" s="159" t="s">
        <v>282</v>
      </c>
      <c r="BR572" s="66">
        <v>-10.6</v>
      </c>
      <c r="BS572" s="66">
        <v>4.34</v>
      </c>
      <c r="BT572" s="66">
        <v>69</v>
      </c>
      <c r="BU572" s="66">
        <v>83</v>
      </c>
      <c r="BV572" s="159">
        <v>54</v>
      </c>
      <c r="BW572" s="159" t="s">
        <v>282</v>
      </c>
      <c r="BX572" s="159" t="s">
        <v>282</v>
      </c>
      <c r="BY572" s="159" t="s">
        <v>282</v>
      </c>
      <c r="BZ572" s="159" t="s">
        <v>282</v>
      </c>
      <c r="CA572" s="159" t="s">
        <v>282</v>
      </c>
      <c r="CB572" s="159" t="s">
        <v>282</v>
      </c>
      <c r="CC572" s="159" t="s">
        <v>282</v>
      </c>
      <c r="CD572" s="159" t="s">
        <v>282</v>
      </c>
      <c r="CE572" s="159" t="s">
        <v>282</v>
      </c>
      <c r="CF572" s="159" t="s">
        <v>282</v>
      </c>
      <c r="CG572" s="159" t="s">
        <v>282</v>
      </c>
      <c r="CH572" s="159" t="s">
        <v>282</v>
      </c>
      <c r="CI572" s="159" t="s">
        <v>282</v>
      </c>
      <c r="CJ572" s="159" t="s">
        <v>282</v>
      </c>
      <c r="CK572" s="159" t="s">
        <v>282</v>
      </c>
      <c r="CL572" s="159" t="s">
        <v>282</v>
      </c>
      <c r="CM572" s="159" t="s">
        <v>282</v>
      </c>
      <c r="CN572" s="159" t="s">
        <v>282</v>
      </c>
      <c r="CO572" s="159" t="s">
        <v>282</v>
      </c>
      <c r="CP572" s="159" t="s">
        <v>282</v>
      </c>
      <c r="CQ572" s="159" t="s">
        <v>282</v>
      </c>
      <c r="CR572" s="159" t="s">
        <v>282</v>
      </c>
      <c r="CS572" s="159" t="s">
        <v>282</v>
      </c>
      <c r="CT572" s="159" t="s">
        <v>282</v>
      </c>
      <c r="CU572" s="159" t="s">
        <v>282</v>
      </c>
      <c r="CV572" s="159" t="s">
        <v>282</v>
      </c>
      <c r="CW572" s="159" t="s">
        <v>282</v>
      </c>
      <c r="CX572" s="159" t="s">
        <v>282</v>
      </c>
      <c r="CY572" s="159" t="s">
        <v>282</v>
      </c>
      <c r="CZ572" s="159" t="s">
        <v>282</v>
      </c>
      <c r="DA572" s="159" t="s">
        <v>282</v>
      </c>
      <c r="DB572" s="159" t="s">
        <v>282</v>
      </c>
      <c r="DC572" s="159" t="s">
        <v>282</v>
      </c>
      <c r="DD572" s="159" t="s">
        <v>282</v>
      </c>
      <c r="DE572" s="159" t="s">
        <v>282</v>
      </c>
      <c r="DF572" s="159" t="s">
        <v>282</v>
      </c>
      <c r="DG572" s="159" t="s">
        <v>282</v>
      </c>
      <c r="DH572" s="159" t="s">
        <v>282</v>
      </c>
      <c r="DI572" s="159" t="s">
        <v>282</v>
      </c>
      <c r="DJ572" s="159" t="s">
        <v>282</v>
      </c>
      <c r="DK572" s="159" t="s">
        <v>282</v>
      </c>
      <c r="DL572" s="159" t="s">
        <v>282</v>
      </c>
      <c r="DM572" s="159" t="s">
        <v>282</v>
      </c>
      <c r="DN572" s="159" t="s">
        <v>282</v>
      </c>
      <c r="DO572" s="159" t="s">
        <v>282</v>
      </c>
      <c r="DP572" s="159" t="s">
        <v>282</v>
      </c>
      <c r="DQ572" s="159" t="s">
        <v>282</v>
      </c>
      <c r="DR572" s="159" t="s">
        <v>282</v>
      </c>
      <c r="DS572" s="159" t="s">
        <v>282</v>
      </c>
      <c r="DT572" s="159" t="s">
        <v>282</v>
      </c>
      <c r="DU572" s="159" t="s">
        <v>282</v>
      </c>
      <c r="DV572" s="159" t="s">
        <v>282</v>
      </c>
      <c r="DW572" s="159" t="s">
        <v>282</v>
      </c>
      <c r="DX572" s="159" t="s">
        <v>282</v>
      </c>
      <c r="DY572" s="159" t="s">
        <v>282</v>
      </c>
      <c r="DZ572" s="159" t="s">
        <v>282</v>
      </c>
      <c r="EA572" s="159" t="s">
        <v>282</v>
      </c>
      <c r="EB572" s="159" t="s">
        <v>282</v>
      </c>
      <c r="EC572" s="159" t="s">
        <v>282</v>
      </c>
      <c r="ED572" s="159" t="s">
        <v>282</v>
      </c>
      <c r="EE572" s="159" t="s">
        <v>282</v>
      </c>
      <c r="EF572" s="159" t="s">
        <v>282</v>
      </c>
      <c r="EG572" s="159" t="s">
        <v>282</v>
      </c>
      <c r="EH572" s="159" t="s">
        <v>282</v>
      </c>
      <c r="EI572" s="159" t="s">
        <v>282</v>
      </c>
      <c r="EJ572" s="159" t="s">
        <v>282</v>
      </c>
      <c r="EK572" s="159" t="s">
        <v>282</v>
      </c>
      <c r="EL572" s="159" t="s">
        <v>282</v>
      </c>
      <c r="EM572" s="159" t="s">
        <v>282</v>
      </c>
      <c r="EN572" s="159" t="s">
        <v>282</v>
      </c>
      <c r="EO572" s="159" t="s">
        <v>282</v>
      </c>
      <c r="EP572" s="159" t="s">
        <v>282</v>
      </c>
      <c r="EQ572" s="159" t="s">
        <v>282</v>
      </c>
      <c r="ER572" s="159" t="s">
        <v>282</v>
      </c>
      <c r="ES572" s="159" t="s">
        <v>282</v>
      </c>
      <c r="ET572" s="159" t="s">
        <v>282</v>
      </c>
      <c r="EU572" s="159" t="s">
        <v>282</v>
      </c>
      <c r="EV572" s="159" t="s">
        <v>282</v>
      </c>
      <c r="EW572" s="159" t="s">
        <v>282</v>
      </c>
      <c r="EX572" s="159" t="s">
        <v>282</v>
      </c>
      <c r="EY572" s="159" t="s">
        <v>282</v>
      </c>
      <c r="EZ572" s="159" t="s">
        <v>282</v>
      </c>
      <c r="FA572" s="159" t="s">
        <v>282</v>
      </c>
      <c r="FB572" s="159" t="s">
        <v>282</v>
      </c>
      <c r="FC572" s="159" t="s">
        <v>282</v>
      </c>
      <c r="FD572" s="159" t="s">
        <v>282</v>
      </c>
      <c r="FE572" s="159" t="s">
        <v>282</v>
      </c>
      <c r="FF572" s="159" t="s">
        <v>282</v>
      </c>
      <c r="FG572" s="159" t="s">
        <v>282</v>
      </c>
      <c r="FH572" s="159" t="s">
        <v>282</v>
      </c>
      <c r="FI572" s="159" t="s">
        <v>282</v>
      </c>
      <c r="FJ572" s="159" t="s">
        <v>282</v>
      </c>
      <c r="FK572" s="159" t="s">
        <v>282</v>
      </c>
      <c r="FL572" s="159" t="s">
        <v>282</v>
      </c>
      <c r="FM572" s="159" t="s">
        <v>282</v>
      </c>
      <c r="FN572" s="159" t="s">
        <v>282</v>
      </c>
      <c r="FO572" s="159" t="s">
        <v>282</v>
      </c>
      <c r="FP572" s="159" t="s">
        <v>282</v>
      </c>
      <c r="FQ572" s="159" t="s">
        <v>282</v>
      </c>
      <c r="FR572" s="159" t="s">
        <v>282</v>
      </c>
      <c r="FS572" s="159" t="s">
        <v>282</v>
      </c>
      <c r="FT572" s="159" t="s">
        <v>282</v>
      </c>
    </row>
    <row r="573" spans="1:176" x14ac:dyDescent="0.25">
      <c r="A573" s="66" t="s">
        <v>493</v>
      </c>
      <c r="B573" s="159" t="s">
        <v>12558</v>
      </c>
      <c r="C573" s="66" t="str">
        <f>IF(ISNUMBER(Severity!H574)=FALSE,Severity!F574,IF(Severity!H574&gt;=0.5,"YES","NO"))</f>
        <v>NO</v>
      </c>
      <c r="D573" s="66" t="str">
        <f>IF(ISNUMBER(Severity!I574)=FALSE,Severity!G574,IF(Severity!I574&gt;0.5,"YES","NO"))</f>
        <v>YES</v>
      </c>
      <c r="E573" s="159">
        <v>10</v>
      </c>
      <c r="F573" s="159">
        <v>2</v>
      </c>
      <c r="G573" s="66" t="s">
        <v>10471</v>
      </c>
      <c r="H573" s="159" t="s">
        <v>183</v>
      </c>
      <c r="I573" s="159" t="s">
        <v>282</v>
      </c>
      <c r="J573" s="159">
        <v>3</v>
      </c>
      <c r="K573" s="159" t="s">
        <v>282</v>
      </c>
      <c r="L573" s="159" t="s">
        <v>282</v>
      </c>
      <c r="M573" s="159" t="s">
        <v>282</v>
      </c>
      <c r="N573" s="159" t="s">
        <v>282</v>
      </c>
      <c r="O573" s="159" t="s">
        <v>282</v>
      </c>
      <c r="P573" s="159" t="s">
        <v>282</v>
      </c>
      <c r="Q573" s="159" t="s">
        <v>282</v>
      </c>
      <c r="R573" s="159" t="s">
        <v>282</v>
      </c>
      <c r="S573" s="159" t="s">
        <v>220</v>
      </c>
      <c r="T573" s="159">
        <v>20</v>
      </c>
      <c r="U573" s="66" t="s">
        <v>282</v>
      </c>
      <c r="V573" s="66" t="s">
        <v>282</v>
      </c>
      <c r="W573" s="159" t="s">
        <v>282</v>
      </c>
      <c r="X573" s="66">
        <v>19.71</v>
      </c>
      <c r="Y573" s="66">
        <v>6.4</v>
      </c>
      <c r="Z573" s="66">
        <v>14</v>
      </c>
      <c r="AA573" s="159" t="s">
        <v>282</v>
      </c>
      <c r="AB573" s="159" t="s">
        <v>282</v>
      </c>
      <c r="AC573" s="159" t="s">
        <v>282</v>
      </c>
      <c r="AD573" s="159">
        <v>18.27</v>
      </c>
      <c r="AE573" s="159">
        <v>7.54</v>
      </c>
      <c r="AF573" s="159">
        <v>11</v>
      </c>
      <c r="AG573" s="159" t="s">
        <v>282</v>
      </c>
      <c r="AH573" s="159" t="s">
        <v>282</v>
      </c>
      <c r="AI573" s="159" t="s">
        <v>282</v>
      </c>
      <c r="AJ573" s="159" t="s">
        <v>282</v>
      </c>
      <c r="AK573" s="159" t="s">
        <v>282</v>
      </c>
      <c r="AL573" s="159" t="s">
        <v>282</v>
      </c>
      <c r="AM573" s="159">
        <v>17</v>
      </c>
      <c r="AN573" s="159">
        <v>14</v>
      </c>
      <c r="AO573" s="159" t="s">
        <v>306</v>
      </c>
      <c r="AP573" s="159" t="s">
        <v>282</v>
      </c>
      <c r="AQ573" s="159" t="s">
        <v>282</v>
      </c>
      <c r="AR573" s="159">
        <v>2</v>
      </c>
      <c r="AS573" s="159" t="s">
        <v>282</v>
      </c>
      <c r="AT573" s="159" t="s">
        <v>282</v>
      </c>
      <c r="AU573" s="159" t="s">
        <v>282</v>
      </c>
      <c r="AV573" s="159" t="s">
        <v>282</v>
      </c>
      <c r="AW573" s="159" t="s">
        <v>282</v>
      </c>
      <c r="AX573" s="159" t="s">
        <v>282</v>
      </c>
      <c r="AY573" s="159" t="s">
        <v>282</v>
      </c>
      <c r="AZ573" s="159" t="s">
        <v>282</v>
      </c>
      <c r="BA573" s="159" t="s">
        <v>220</v>
      </c>
      <c r="BB573" s="159">
        <v>20</v>
      </c>
      <c r="BC573" s="66" t="s">
        <v>282</v>
      </c>
      <c r="BD573" s="66" t="s">
        <v>282</v>
      </c>
      <c r="BE573" s="159" t="s">
        <v>282</v>
      </c>
      <c r="BF573" s="159">
        <v>16.61</v>
      </c>
      <c r="BG573" s="159">
        <v>6.22</v>
      </c>
      <c r="BH573" s="159">
        <v>18</v>
      </c>
      <c r="BI573" s="159" t="s">
        <v>282</v>
      </c>
      <c r="BJ573" s="159" t="s">
        <v>282</v>
      </c>
      <c r="BK573" s="159" t="s">
        <v>282</v>
      </c>
      <c r="BL573" s="159">
        <v>15.27</v>
      </c>
      <c r="BM573" s="159">
        <v>6.53</v>
      </c>
      <c r="BN573" s="159">
        <v>15</v>
      </c>
      <c r="BO573" s="159" t="s">
        <v>282</v>
      </c>
      <c r="BP573" s="159" t="s">
        <v>282</v>
      </c>
      <c r="BQ573" s="159" t="s">
        <v>282</v>
      </c>
      <c r="BR573" s="159" t="s">
        <v>282</v>
      </c>
      <c r="BS573" s="159" t="s">
        <v>282</v>
      </c>
      <c r="BT573" s="159" t="s">
        <v>282</v>
      </c>
      <c r="BU573" s="159">
        <v>20</v>
      </c>
      <c r="BV573" s="159">
        <v>18</v>
      </c>
      <c r="BW573" s="159" t="s">
        <v>282</v>
      </c>
      <c r="BX573" s="159" t="s">
        <v>282</v>
      </c>
      <c r="BY573" s="159" t="s">
        <v>282</v>
      </c>
      <c r="BZ573" s="159" t="s">
        <v>282</v>
      </c>
      <c r="CA573" s="159" t="s">
        <v>282</v>
      </c>
      <c r="CB573" s="159" t="s">
        <v>282</v>
      </c>
      <c r="CC573" s="159" t="s">
        <v>282</v>
      </c>
      <c r="CD573" s="159" t="s">
        <v>282</v>
      </c>
      <c r="CE573" s="159" t="s">
        <v>282</v>
      </c>
      <c r="CF573" s="159" t="s">
        <v>282</v>
      </c>
      <c r="CG573" s="159" t="s">
        <v>282</v>
      </c>
      <c r="CH573" s="159" t="s">
        <v>282</v>
      </c>
      <c r="CI573" s="159" t="s">
        <v>282</v>
      </c>
      <c r="CJ573" s="159" t="s">
        <v>282</v>
      </c>
      <c r="CK573" s="159" t="s">
        <v>282</v>
      </c>
      <c r="CL573" s="159" t="s">
        <v>282</v>
      </c>
      <c r="CM573" s="159" t="s">
        <v>282</v>
      </c>
      <c r="CN573" s="159" t="s">
        <v>282</v>
      </c>
      <c r="CO573" s="159" t="s">
        <v>282</v>
      </c>
      <c r="CP573" s="159" t="s">
        <v>282</v>
      </c>
      <c r="CQ573" s="159" t="s">
        <v>282</v>
      </c>
      <c r="CR573" s="159" t="s">
        <v>282</v>
      </c>
      <c r="CS573" s="159" t="s">
        <v>282</v>
      </c>
      <c r="CT573" s="159" t="s">
        <v>282</v>
      </c>
      <c r="CU573" s="159" t="s">
        <v>282</v>
      </c>
      <c r="CV573" s="159" t="s">
        <v>282</v>
      </c>
      <c r="CW573" s="159" t="s">
        <v>282</v>
      </c>
      <c r="CX573" s="159" t="s">
        <v>282</v>
      </c>
      <c r="CY573" s="159" t="s">
        <v>282</v>
      </c>
      <c r="CZ573" s="159" t="s">
        <v>282</v>
      </c>
      <c r="DA573" s="159" t="s">
        <v>282</v>
      </c>
      <c r="DB573" s="159" t="s">
        <v>282</v>
      </c>
      <c r="DC573" s="159" t="s">
        <v>282</v>
      </c>
      <c r="DD573" s="159" t="s">
        <v>282</v>
      </c>
      <c r="DE573" s="159" t="s">
        <v>282</v>
      </c>
      <c r="DF573" s="159" t="s">
        <v>282</v>
      </c>
      <c r="DG573" s="159" t="s">
        <v>282</v>
      </c>
      <c r="DH573" s="159" t="s">
        <v>282</v>
      </c>
      <c r="DI573" s="159" t="s">
        <v>282</v>
      </c>
      <c r="DJ573" s="159" t="s">
        <v>282</v>
      </c>
      <c r="DK573" s="159" t="s">
        <v>282</v>
      </c>
      <c r="DL573" s="159" t="s">
        <v>282</v>
      </c>
      <c r="DM573" s="159" t="s">
        <v>282</v>
      </c>
      <c r="DN573" s="159" t="s">
        <v>282</v>
      </c>
      <c r="DO573" s="159" t="s">
        <v>282</v>
      </c>
      <c r="DP573" s="159" t="s">
        <v>282</v>
      </c>
      <c r="DQ573" s="159" t="s">
        <v>282</v>
      </c>
      <c r="DR573" s="159" t="s">
        <v>282</v>
      </c>
      <c r="DS573" s="159" t="s">
        <v>282</v>
      </c>
      <c r="DT573" s="159" t="s">
        <v>282</v>
      </c>
      <c r="DU573" s="159" t="s">
        <v>282</v>
      </c>
      <c r="DV573" s="159" t="s">
        <v>282</v>
      </c>
      <c r="DW573" s="159" t="s">
        <v>282</v>
      </c>
      <c r="DX573" s="159" t="s">
        <v>282</v>
      </c>
      <c r="DY573" s="159" t="s">
        <v>282</v>
      </c>
      <c r="DZ573" s="159" t="s">
        <v>282</v>
      </c>
      <c r="EA573" s="159" t="s">
        <v>282</v>
      </c>
      <c r="EB573" s="159" t="s">
        <v>282</v>
      </c>
      <c r="EC573" s="159" t="s">
        <v>282</v>
      </c>
      <c r="ED573" s="159" t="s">
        <v>282</v>
      </c>
      <c r="EE573" s="159" t="s">
        <v>282</v>
      </c>
      <c r="EF573" s="159" t="s">
        <v>282</v>
      </c>
      <c r="EG573" s="159" t="s">
        <v>282</v>
      </c>
      <c r="EH573" s="159" t="s">
        <v>282</v>
      </c>
      <c r="EI573" s="159" t="s">
        <v>282</v>
      </c>
      <c r="EJ573" s="159" t="s">
        <v>282</v>
      </c>
      <c r="EK573" s="159" t="s">
        <v>282</v>
      </c>
      <c r="EL573" s="159" t="s">
        <v>282</v>
      </c>
      <c r="EM573" s="159" t="s">
        <v>282</v>
      </c>
      <c r="EN573" s="159" t="s">
        <v>282</v>
      </c>
      <c r="EO573" s="159" t="s">
        <v>282</v>
      </c>
      <c r="EP573" s="159" t="s">
        <v>282</v>
      </c>
      <c r="EQ573" s="159" t="s">
        <v>282</v>
      </c>
      <c r="ER573" s="159" t="s">
        <v>282</v>
      </c>
      <c r="ES573" s="159" t="s">
        <v>282</v>
      </c>
      <c r="ET573" s="159" t="s">
        <v>282</v>
      </c>
      <c r="EU573" s="159" t="s">
        <v>282</v>
      </c>
      <c r="EV573" s="159" t="s">
        <v>282</v>
      </c>
      <c r="EW573" s="159" t="s">
        <v>282</v>
      </c>
      <c r="EX573" s="159" t="s">
        <v>282</v>
      </c>
      <c r="EY573" s="159" t="s">
        <v>282</v>
      </c>
      <c r="EZ573" s="159" t="s">
        <v>282</v>
      </c>
      <c r="FA573" s="159" t="s">
        <v>282</v>
      </c>
      <c r="FB573" s="159" t="s">
        <v>282</v>
      </c>
      <c r="FC573" s="159" t="s">
        <v>282</v>
      </c>
      <c r="FD573" s="159" t="s">
        <v>282</v>
      </c>
      <c r="FE573" s="159" t="s">
        <v>282</v>
      </c>
      <c r="FF573" s="159" t="s">
        <v>282</v>
      </c>
      <c r="FG573" s="159" t="s">
        <v>282</v>
      </c>
      <c r="FH573" s="159" t="s">
        <v>282</v>
      </c>
      <c r="FI573" s="159" t="s">
        <v>282</v>
      </c>
      <c r="FJ573" s="159" t="s">
        <v>282</v>
      </c>
      <c r="FK573" s="159" t="s">
        <v>282</v>
      </c>
      <c r="FL573" s="159" t="s">
        <v>282</v>
      </c>
      <c r="FM573" s="159" t="s">
        <v>282</v>
      </c>
      <c r="FN573" s="159" t="s">
        <v>282</v>
      </c>
      <c r="FO573" s="159" t="s">
        <v>282</v>
      </c>
      <c r="FP573" s="159" t="s">
        <v>282</v>
      </c>
      <c r="FQ573" s="159" t="s">
        <v>282</v>
      </c>
      <c r="FR573" s="159" t="s">
        <v>282</v>
      </c>
      <c r="FS573" s="159" t="s">
        <v>282</v>
      </c>
      <c r="FT573" s="159" t="s">
        <v>282</v>
      </c>
    </row>
    <row r="574" spans="1:176" x14ac:dyDescent="0.25">
      <c r="A574" s="66" t="s">
        <v>5240</v>
      </c>
      <c r="B574" s="159" t="s">
        <v>18041</v>
      </c>
      <c r="C574" s="66" t="str">
        <f>IF(ISNUMBER(Severity!H575)=FALSE,Severity!F575,IF(Severity!H575&gt;=0.5,"YES","NO"))</f>
        <v>NO</v>
      </c>
      <c r="D574" s="66" t="str">
        <f>IF(ISNUMBER(Severity!I575)=FALSE,Severity!G575,IF(Severity!I575&gt;0.5,"YES","NO"))</f>
        <v>YES</v>
      </c>
      <c r="E574" s="159">
        <v>10</v>
      </c>
      <c r="F574" s="159">
        <v>2</v>
      </c>
      <c r="G574" s="66" t="s">
        <v>10475</v>
      </c>
      <c r="H574" s="159" t="s">
        <v>182</v>
      </c>
      <c r="I574" s="159" t="s">
        <v>282</v>
      </c>
      <c r="J574" s="159">
        <v>0</v>
      </c>
      <c r="K574" s="159" t="s">
        <v>282</v>
      </c>
      <c r="L574" s="159" t="s">
        <v>282</v>
      </c>
      <c r="M574" s="159" t="s">
        <v>282</v>
      </c>
      <c r="N574" s="159" t="s">
        <v>282</v>
      </c>
      <c r="O574" s="159" t="s">
        <v>299</v>
      </c>
      <c r="P574" s="66">
        <v>17</v>
      </c>
      <c r="Q574" s="66">
        <v>10</v>
      </c>
      <c r="R574" s="66">
        <v>50</v>
      </c>
      <c r="S574" s="159" t="s">
        <v>299</v>
      </c>
      <c r="T574" s="159">
        <v>17</v>
      </c>
      <c r="U574" s="159">
        <v>12.3</v>
      </c>
      <c r="V574" s="159">
        <v>3.71</v>
      </c>
      <c r="W574" s="159">
        <v>17</v>
      </c>
      <c r="X574" s="159">
        <v>12.3</v>
      </c>
      <c r="Y574" s="159">
        <v>3.71</v>
      </c>
      <c r="Z574" s="159">
        <v>17</v>
      </c>
      <c r="AA574" s="159">
        <v>5.3</v>
      </c>
      <c r="AB574" s="159">
        <v>5.36</v>
      </c>
      <c r="AC574" s="159">
        <v>17</v>
      </c>
      <c r="AD574" s="159">
        <v>5.3</v>
      </c>
      <c r="AE574" s="159">
        <v>5.36</v>
      </c>
      <c r="AF574" s="159">
        <v>17</v>
      </c>
      <c r="AG574" s="159" t="s">
        <v>282</v>
      </c>
      <c r="AH574" s="159" t="s">
        <v>282</v>
      </c>
      <c r="AI574" s="159" t="s">
        <v>282</v>
      </c>
      <c r="AJ574" s="159" t="s">
        <v>282</v>
      </c>
      <c r="AK574" s="159" t="s">
        <v>282</v>
      </c>
      <c r="AL574" s="159" t="s">
        <v>282</v>
      </c>
      <c r="AM574" s="159">
        <v>17</v>
      </c>
      <c r="AN574" s="159">
        <v>17</v>
      </c>
      <c r="AO574" s="159" t="s">
        <v>682</v>
      </c>
      <c r="AP574" s="159" t="s">
        <v>182</v>
      </c>
      <c r="AQ574" s="159" t="s">
        <v>282</v>
      </c>
      <c r="AR574" s="159">
        <v>0</v>
      </c>
      <c r="AS574" s="159" t="s">
        <v>282</v>
      </c>
      <c r="AT574" s="159" t="s">
        <v>282</v>
      </c>
      <c r="AU574" s="159" t="s">
        <v>282</v>
      </c>
      <c r="AV574" s="159" t="s">
        <v>282</v>
      </c>
      <c r="AW574" s="159" t="s">
        <v>299</v>
      </c>
      <c r="AX574" s="66">
        <v>17</v>
      </c>
      <c r="AY574" s="66">
        <v>4</v>
      </c>
      <c r="AZ574" s="66">
        <v>50</v>
      </c>
      <c r="BA574" s="159" t="s">
        <v>299</v>
      </c>
      <c r="BB574" s="159">
        <v>17</v>
      </c>
      <c r="BC574" s="159">
        <v>11.4</v>
      </c>
      <c r="BD574" s="159">
        <v>3.87</v>
      </c>
      <c r="BE574" s="159">
        <v>15</v>
      </c>
      <c r="BF574" s="159">
        <v>11.4</v>
      </c>
      <c r="BG574" s="159">
        <v>3.87</v>
      </c>
      <c r="BH574" s="159">
        <v>15</v>
      </c>
      <c r="BI574" s="159">
        <v>8.9</v>
      </c>
      <c r="BJ574" s="159">
        <v>5.03</v>
      </c>
      <c r="BK574" s="159">
        <v>15</v>
      </c>
      <c r="BL574" s="159">
        <v>8.9</v>
      </c>
      <c r="BM574" s="159">
        <v>5.03</v>
      </c>
      <c r="BN574" s="159">
        <v>15</v>
      </c>
      <c r="BO574" s="159" t="s">
        <v>282</v>
      </c>
      <c r="BP574" s="159" t="s">
        <v>282</v>
      </c>
      <c r="BQ574" s="159" t="s">
        <v>282</v>
      </c>
      <c r="BR574" s="159" t="s">
        <v>282</v>
      </c>
      <c r="BS574" s="159" t="s">
        <v>282</v>
      </c>
      <c r="BT574" s="159" t="s">
        <v>282</v>
      </c>
      <c r="BU574" s="159">
        <v>15</v>
      </c>
      <c r="BV574" s="159">
        <v>15</v>
      </c>
      <c r="BW574" s="159" t="s">
        <v>282</v>
      </c>
      <c r="BX574" s="159" t="s">
        <v>282</v>
      </c>
      <c r="BY574" s="159" t="s">
        <v>282</v>
      </c>
      <c r="BZ574" s="159" t="s">
        <v>282</v>
      </c>
      <c r="CA574" s="159" t="s">
        <v>282</v>
      </c>
      <c r="CB574" s="159" t="s">
        <v>282</v>
      </c>
      <c r="CC574" s="159" t="s">
        <v>282</v>
      </c>
      <c r="CD574" s="159" t="s">
        <v>282</v>
      </c>
      <c r="CE574" s="159" t="s">
        <v>282</v>
      </c>
      <c r="CF574" s="159" t="s">
        <v>282</v>
      </c>
      <c r="CG574" s="159" t="s">
        <v>282</v>
      </c>
      <c r="CH574" s="159" t="s">
        <v>282</v>
      </c>
      <c r="CI574" s="159" t="s">
        <v>282</v>
      </c>
      <c r="CJ574" s="159" t="s">
        <v>282</v>
      </c>
      <c r="CK574" s="159" t="s">
        <v>282</v>
      </c>
      <c r="CL574" s="159" t="s">
        <v>282</v>
      </c>
      <c r="CM574" s="159" t="s">
        <v>282</v>
      </c>
      <c r="CN574" s="159" t="s">
        <v>282</v>
      </c>
      <c r="CO574" s="159" t="s">
        <v>282</v>
      </c>
      <c r="CP574" s="159" t="s">
        <v>282</v>
      </c>
      <c r="CQ574" s="159" t="s">
        <v>282</v>
      </c>
      <c r="CR574" s="159" t="s">
        <v>282</v>
      </c>
      <c r="CS574" s="159" t="s">
        <v>282</v>
      </c>
      <c r="CT574" s="159" t="s">
        <v>282</v>
      </c>
      <c r="CU574" s="159" t="s">
        <v>282</v>
      </c>
      <c r="CV574" s="159" t="s">
        <v>282</v>
      </c>
      <c r="CW574" s="159" t="s">
        <v>282</v>
      </c>
      <c r="CX574" s="159" t="s">
        <v>282</v>
      </c>
      <c r="CY574" s="159" t="s">
        <v>282</v>
      </c>
      <c r="CZ574" s="159" t="s">
        <v>282</v>
      </c>
      <c r="DA574" s="159" t="s">
        <v>282</v>
      </c>
      <c r="DB574" s="159" t="s">
        <v>282</v>
      </c>
      <c r="DC574" s="159" t="s">
        <v>282</v>
      </c>
      <c r="DD574" s="159" t="s">
        <v>282</v>
      </c>
      <c r="DE574" s="159" t="s">
        <v>282</v>
      </c>
      <c r="DF574" s="159" t="s">
        <v>282</v>
      </c>
      <c r="DG574" s="159" t="s">
        <v>282</v>
      </c>
      <c r="DH574" s="159" t="s">
        <v>282</v>
      </c>
      <c r="DI574" s="159" t="s">
        <v>282</v>
      </c>
      <c r="DJ574" s="159" t="s">
        <v>282</v>
      </c>
      <c r="DK574" s="159" t="s">
        <v>282</v>
      </c>
      <c r="DL574" s="159" t="s">
        <v>282</v>
      </c>
      <c r="DM574" s="159" t="s">
        <v>282</v>
      </c>
      <c r="DN574" s="159" t="s">
        <v>282</v>
      </c>
      <c r="DO574" s="159" t="s">
        <v>282</v>
      </c>
      <c r="DP574" s="159" t="s">
        <v>282</v>
      </c>
      <c r="DQ574" s="159" t="s">
        <v>282</v>
      </c>
      <c r="DR574" s="159" t="s">
        <v>282</v>
      </c>
      <c r="DS574" s="159" t="s">
        <v>282</v>
      </c>
      <c r="DT574" s="159" t="s">
        <v>282</v>
      </c>
      <c r="DU574" s="159" t="s">
        <v>282</v>
      </c>
      <c r="DV574" s="159" t="s">
        <v>282</v>
      </c>
      <c r="DW574" s="159" t="s">
        <v>282</v>
      </c>
      <c r="DX574" s="159" t="s">
        <v>282</v>
      </c>
      <c r="DY574" s="159" t="s">
        <v>282</v>
      </c>
      <c r="DZ574" s="159" t="s">
        <v>282</v>
      </c>
      <c r="EA574" s="159" t="s">
        <v>282</v>
      </c>
      <c r="EB574" s="159" t="s">
        <v>282</v>
      </c>
      <c r="EC574" s="159" t="s">
        <v>282</v>
      </c>
      <c r="ED574" s="159" t="s">
        <v>282</v>
      </c>
      <c r="EE574" s="159" t="s">
        <v>282</v>
      </c>
      <c r="EF574" s="159" t="s">
        <v>282</v>
      </c>
      <c r="EG574" s="159" t="s">
        <v>282</v>
      </c>
      <c r="EH574" s="159" t="s">
        <v>282</v>
      </c>
      <c r="EI574" s="159" t="s">
        <v>282</v>
      </c>
      <c r="EJ574" s="159" t="s">
        <v>282</v>
      </c>
      <c r="EK574" s="159" t="s">
        <v>282</v>
      </c>
      <c r="EL574" s="159" t="s">
        <v>282</v>
      </c>
      <c r="EM574" s="159" t="s">
        <v>282</v>
      </c>
      <c r="EN574" s="159" t="s">
        <v>282</v>
      </c>
      <c r="EO574" s="159" t="s">
        <v>282</v>
      </c>
      <c r="EP574" s="159" t="s">
        <v>282</v>
      </c>
      <c r="EQ574" s="159" t="s">
        <v>282</v>
      </c>
      <c r="ER574" s="159" t="s">
        <v>282</v>
      </c>
      <c r="ES574" s="159" t="s">
        <v>282</v>
      </c>
      <c r="ET574" s="159" t="s">
        <v>282</v>
      </c>
      <c r="EU574" s="159" t="s">
        <v>282</v>
      </c>
      <c r="EV574" s="159" t="s">
        <v>282</v>
      </c>
      <c r="EW574" s="159" t="s">
        <v>282</v>
      </c>
      <c r="EX574" s="159" t="s">
        <v>282</v>
      </c>
      <c r="EY574" s="159" t="s">
        <v>282</v>
      </c>
      <c r="EZ574" s="159" t="s">
        <v>282</v>
      </c>
      <c r="FA574" s="159" t="s">
        <v>282</v>
      </c>
      <c r="FB574" s="159" t="s">
        <v>282</v>
      </c>
      <c r="FC574" s="159" t="s">
        <v>282</v>
      </c>
      <c r="FD574" s="159" t="s">
        <v>282</v>
      </c>
      <c r="FE574" s="159" t="s">
        <v>282</v>
      </c>
      <c r="FF574" s="159" t="s">
        <v>282</v>
      </c>
      <c r="FG574" s="159" t="s">
        <v>282</v>
      </c>
      <c r="FH574" s="159" t="s">
        <v>282</v>
      </c>
      <c r="FI574" s="159" t="s">
        <v>282</v>
      </c>
      <c r="FJ574" s="159" t="s">
        <v>282</v>
      </c>
      <c r="FK574" s="159" t="s">
        <v>282</v>
      </c>
      <c r="FL574" s="159" t="s">
        <v>282</v>
      </c>
      <c r="FM574" s="159" t="s">
        <v>282</v>
      </c>
      <c r="FN574" s="159" t="s">
        <v>282</v>
      </c>
      <c r="FO574" s="159" t="s">
        <v>282</v>
      </c>
      <c r="FP574" s="159" t="s">
        <v>282</v>
      </c>
      <c r="FQ574" s="159" t="s">
        <v>282</v>
      </c>
      <c r="FR574" s="159" t="s">
        <v>282</v>
      </c>
      <c r="FS574" s="159" t="s">
        <v>282</v>
      </c>
      <c r="FT574" s="159" t="s">
        <v>282</v>
      </c>
    </row>
    <row r="575" spans="1:176" x14ac:dyDescent="0.25">
      <c r="A575" s="66" t="s">
        <v>489</v>
      </c>
      <c r="B575" s="159" t="s">
        <v>282</v>
      </c>
      <c r="C575" s="66" t="str">
        <f>IF(ISNUMBER(Severity!H576)=FALSE,Severity!F576,IF(Severity!H576&gt;=0.5,"YES","NO"))</f>
        <v>YES</v>
      </c>
      <c r="D575" s="66" t="str">
        <f>IF(ISNUMBER(Severity!I576)=FALSE,Severity!G576,IF(Severity!I576&gt;0.5,"YES","NO"))</f>
        <v>NO</v>
      </c>
      <c r="E575" s="159">
        <v>8</v>
      </c>
      <c r="F575" s="159">
        <v>3</v>
      </c>
      <c r="G575" s="66" t="s">
        <v>10475</v>
      </c>
      <c r="H575" s="159" t="s">
        <v>182</v>
      </c>
      <c r="I575" s="159" t="s">
        <v>282</v>
      </c>
      <c r="J575" s="159">
        <v>2</v>
      </c>
      <c r="K575" s="159" t="s">
        <v>282</v>
      </c>
      <c r="L575" s="159" t="s">
        <v>282</v>
      </c>
      <c r="M575" s="159" t="s">
        <v>282</v>
      </c>
      <c r="N575" s="159" t="s">
        <v>282</v>
      </c>
      <c r="O575" s="159" t="s">
        <v>299</v>
      </c>
      <c r="P575" s="159">
        <v>17</v>
      </c>
      <c r="Q575" s="66">
        <v>11</v>
      </c>
      <c r="R575" s="159">
        <v>50</v>
      </c>
      <c r="S575" s="159" t="s">
        <v>299</v>
      </c>
      <c r="T575" s="159">
        <v>17</v>
      </c>
      <c r="U575" s="66" t="s">
        <v>282</v>
      </c>
      <c r="V575" s="66" t="s">
        <v>282</v>
      </c>
      <c r="W575" s="159" t="s">
        <v>282</v>
      </c>
      <c r="X575" s="159">
        <v>18</v>
      </c>
      <c r="Y575" s="159">
        <v>4.5</v>
      </c>
      <c r="Z575" s="159">
        <v>18</v>
      </c>
      <c r="AA575" s="159" t="s">
        <v>282</v>
      </c>
      <c r="AB575" s="159" t="s">
        <v>282</v>
      </c>
      <c r="AC575" s="159" t="s">
        <v>282</v>
      </c>
      <c r="AD575" s="159">
        <v>8.5</v>
      </c>
      <c r="AE575" s="159">
        <v>5.5</v>
      </c>
      <c r="AF575" s="159">
        <v>18</v>
      </c>
      <c r="AG575" s="159" t="s">
        <v>282</v>
      </c>
      <c r="AH575" s="159" t="s">
        <v>282</v>
      </c>
      <c r="AI575" s="159" t="s">
        <v>282</v>
      </c>
      <c r="AJ575" s="159" t="s">
        <v>282</v>
      </c>
      <c r="AK575" s="159" t="s">
        <v>282</v>
      </c>
      <c r="AL575" s="159" t="s">
        <v>282</v>
      </c>
      <c r="AM575" s="159">
        <v>20</v>
      </c>
      <c r="AN575" s="159">
        <v>18</v>
      </c>
      <c r="AO575" s="66" t="s">
        <v>10474</v>
      </c>
      <c r="AP575" s="159" t="s">
        <v>182</v>
      </c>
      <c r="AQ575" s="159" t="s">
        <v>282</v>
      </c>
      <c r="AR575" s="159">
        <v>3</v>
      </c>
      <c r="AS575" s="159" t="s">
        <v>282</v>
      </c>
      <c r="AT575" s="159" t="s">
        <v>282</v>
      </c>
      <c r="AU575" s="159" t="s">
        <v>282</v>
      </c>
      <c r="AV575" s="159" t="s">
        <v>282</v>
      </c>
      <c r="AW575" s="159" t="s">
        <v>299</v>
      </c>
      <c r="AX575" s="159">
        <v>17</v>
      </c>
      <c r="AY575" s="66">
        <v>5</v>
      </c>
      <c r="AZ575" s="159">
        <v>50</v>
      </c>
      <c r="BA575" s="159" t="s">
        <v>299</v>
      </c>
      <c r="BB575" s="159">
        <v>17</v>
      </c>
      <c r="BC575" s="66" t="s">
        <v>282</v>
      </c>
      <c r="BD575" s="66" t="s">
        <v>282</v>
      </c>
      <c r="BE575" s="159" t="s">
        <v>282</v>
      </c>
      <c r="BF575" s="159">
        <v>19.5</v>
      </c>
      <c r="BG575" s="159">
        <v>5.3</v>
      </c>
      <c r="BH575" s="159">
        <v>17</v>
      </c>
      <c r="BI575" s="66" t="s">
        <v>282</v>
      </c>
      <c r="BJ575" s="66" t="s">
        <v>282</v>
      </c>
      <c r="BK575" s="66" t="s">
        <v>282</v>
      </c>
      <c r="BL575" s="159">
        <v>12.4</v>
      </c>
      <c r="BM575" s="159">
        <v>6.3</v>
      </c>
      <c r="BN575" s="159">
        <v>17</v>
      </c>
      <c r="BO575" s="159" t="s">
        <v>282</v>
      </c>
      <c r="BP575" s="159" t="s">
        <v>282</v>
      </c>
      <c r="BQ575" s="159" t="s">
        <v>282</v>
      </c>
      <c r="BR575" s="159" t="s">
        <v>282</v>
      </c>
      <c r="BS575" s="159" t="s">
        <v>282</v>
      </c>
      <c r="BT575" s="159" t="s">
        <v>282</v>
      </c>
      <c r="BU575" s="159">
        <v>20</v>
      </c>
      <c r="BV575" s="159">
        <v>17</v>
      </c>
      <c r="BW575" s="159" t="s">
        <v>310</v>
      </c>
      <c r="BX575" s="159" t="s">
        <v>282</v>
      </c>
      <c r="BY575" s="159" t="s">
        <v>282</v>
      </c>
      <c r="BZ575" s="66">
        <v>1</v>
      </c>
      <c r="CA575" s="159" t="s">
        <v>282</v>
      </c>
      <c r="CB575" s="159" t="s">
        <v>282</v>
      </c>
      <c r="CC575" s="159" t="s">
        <v>282</v>
      </c>
      <c r="CD575" s="159" t="s">
        <v>282</v>
      </c>
      <c r="CE575" s="159" t="s">
        <v>299</v>
      </c>
      <c r="CF575" s="66">
        <v>17</v>
      </c>
      <c r="CG575" s="66">
        <v>4</v>
      </c>
      <c r="CH575" s="66">
        <v>50</v>
      </c>
      <c r="CI575" s="159" t="s">
        <v>299</v>
      </c>
      <c r="CJ575" s="66">
        <v>17</v>
      </c>
      <c r="CK575" s="159" t="s">
        <v>282</v>
      </c>
      <c r="CL575" s="159" t="s">
        <v>282</v>
      </c>
      <c r="CM575" s="159" t="s">
        <v>282</v>
      </c>
      <c r="CN575" s="66">
        <v>19.7</v>
      </c>
      <c r="CO575" s="66">
        <v>3.9</v>
      </c>
      <c r="CP575" s="66">
        <v>19</v>
      </c>
      <c r="CQ575" s="159" t="s">
        <v>282</v>
      </c>
      <c r="CR575" s="159" t="s">
        <v>282</v>
      </c>
      <c r="CS575" s="159" t="s">
        <v>282</v>
      </c>
      <c r="CT575" s="66">
        <v>14.4</v>
      </c>
      <c r="CU575" s="66">
        <v>6</v>
      </c>
      <c r="CV575" s="66">
        <v>19</v>
      </c>
      <c r="CW575" s="159" t="s">
        <v>282</v>
      </c>
      <c r="CX575" s="159" t="s">
        <v>282</v>
      </c>
      <c r="CY575" s="159" t="s">
        <v>282</v>
      </c>
      <c r="CZ575" s="159" t="s">
        <v>282</v>
      </c>
      <c r="DA575" s="159" t="s">
        <v>282</v>
      </c>
      <c r="DB575" s="159" t="s">
        <v>282</v>
      </c>
      <c r="DC575" s="66">
        <v>20</v>
      </c>
      <c r="DD575" s="66">
        <v>19</v>
      </c>
      <c r="DE575" s="159" t="s">
        <v>282</v>
      </c>
      <c r="DF575" s="159" t="s">
        <v>282</v>
      </c>
      <c r="DG575" s="159" t="s">
        <v>282</v>
      </c>
      <c r="DH575" s="159" t="s">
        <v>282</v>
      </c>
      <c r="DI575" s="159" t="s">
        <v>282</v>
      </c>
      <c r="DJ575" s="159" t="s">
        <v>282</v>
      </c>
      <c r="DK575" s="159" t="s">
        <v>282</v>
      </c>
      <c r="DL575" s="159" t="s">
        <v>282</v>
      </c>
      <c r="DM575" s="159" t="s">
        <v>282</v>
      </c>
      <c r="DN575" s="159" t="s">
        <v>282</v>
      </c>
      <c r="DO575" s="159" t="s">
        <v>282</v>
      </c>
      <c r="DP575" s="159" t="s">
        <v>282</v>
      </c>
      <c r="DQ575" s="159" t="s">
        <v>282</v>
      </c>
      <c r="DR575" s="159" t="s">
        <v>282</v>
      </c>
      <c r="DS575" s="159" t="s">
        <v>282</v>
      </c>
      <c r="DT575" s="159" t="s">
        <v>282</v>
      </c>
      <c r="DU575" s="159" t="s">
        <v>282</v>
      </c>
      <c r="DV575" s="159" t="s">
        <v>282</v>
      </c>
      <c r="DW575" s="159" t="s">
        <v>282</v>
      </c>
      <c r="DX575" s="159" t="s">
        <v>282</v>
      </c>
      <c r="DY575" s="159" t="s">
        <v>282</v>
      </c>
      <c r="DZ575" s="159" t="s">
        <v>282</v>
      </c>
      <c r="EA575" s="159" t="s">
        <v>282</v>
      </c>
      <c r="EB575" s="159" t="s">
        <v>282</v>
      </c>
      <c r="EC575" s="159" t="s">
        <v>282</v>
      </c>
      <c r="ED575" s="159" t="s">
        <v>282</v>
      </c>
      <c r="EE575" s="159" t="s">
        <v>282</v>
      </c>
      <c r="EF575" s="159" t="s">
        <v>282</v>
      </c>
      <c r="EG575" s="159" t="s">
        <v>282</v>
      </c>
      <c r="EH575" s="159" t="s">
        <v>282</v>
      </c>
      <c r="EI575" s="159" t="s">
        <v>282</v>
      </c>
      <c r="EJ575" s="159" t="s">
        <v>282</v>
      </c>
      <c r="EK575" s="159" t="s">
        <v>282</v>
      </c>
      <c r="EL575" s="159" t="s">
        <v>282</v>
      </c>
      <c r="EM575" s="159" t="s">
        <v>282</v>
      </c>
      <c r="EN575" s="159" t="s">
        <v>282</v>
      </c>
      <c r="EO575" s="159" t="s">
        <v>282</v>
      </c>
      <c r="EP575" s="159" t="s">
        <v>282</v>
      </c>
      <c r="EQ575" s="159" t="s">
        <v>282</v>
      </c>
      <c r="ER575" s="159" t="s">
        <v>282</v>
      </c>
      <c r="ES575" s="159" t="s">
        <v>282</v>
      </c>
      <c r="ET575" s="159" t="s">
        <v>282</v>
      </c>
      <c r="EU575" s="159" t="s">
        <v>282</v>
      </c>
      <c r="EV575" s="159" t="s">
        <v>282</v>
      </c>
      <c r="EW575" s="159" t="s">
        <v>282</v>
      </c>
      <c r="EX575" s="159" t="s">
        <v>282</v>
      </c>
      <c r="EY575" s="159" t="s">
        <v>282</v>
      </c>
      <c r="EZ575" s="159" t="s">
        <v>282</v>
      </c>
      <c r="FA575" s="159" t="s">
        <v>282</v>
      </c>
      <c r="FB575" s="159" t="s">
        <v>282</v>
      </c>
      <c r="FC575" s="159" t="s">
        <v>282</v>
      </c>
      <c r="FD575" s="159" t="s">
        <v>282</v>
      </c>
      <c r="FE575" s="159" t="s">
        <v>282</v>
      </c>
      <c r="FF575" s="159" t="s">
        <v>282</v>
      </c>
      <c r="FG575" s="159" t="s">
        <v>282</v>
      </c>
      <c r="FH575" s="159" t="s">
        <v>282</v>
      </c>
      <c r="FI575" s="159" t="s">
        <v>282</v>
      </c>
      <c r="FJ575" s="159" t="s">
        <v>282</v>
      </c>
      <c r="FK575" s="159" t="s">
        <v>282</v>
      </c>
      <c r="FL575" s="159" t="s">
        <v>282</v>
      </c>
      <c r="FM575" s="159" t="s">
        <v>282</v>
      </c>
      <c r="FN575" s="159" t="s">
        <v>282</v>
      </c>
      <c r="FO575" s="159" t="s">
        <v>282</v>
      </c>
      <c r="FP575" s="159" t="s">
        <v>282</v>
      </c>
      <c r="FQ575" s="159" t="s">
        <v>282</v>
      </c>
      <c r="FR575" s="159" t="s">
        <v>282</v>
      </c>
      <c r="FS575" s="159" t="s">
        <v>282</v>
      </c>
      <c r="FT575" s="159" t="s">
        <v>282</v>
      </c>
    </row>
    <row r="576" spans="1:176" x14ac:dyDescent="0.25">
      <c r="A576" s="212" t="s">
        <v>8729</v>
      </c>
      <c r="B576" s="159" t="s">
        <v>282</v>
      </c>
      <c r="C576" s="66" t="str">
        <f>IF(ISNUMBER(Severity!H577)=FALSE,Severity!F577,IF(Severity!H577&gt;=0.5,"YES","NO"))</f>
        <v>YES</v>
      </c>
      <c r="D576" s="66" t="str">
        <f>IF(ISNUMBER(Severity!I577)=FALSE,Severity!G577,IF(Severity!I577&gt;0.5,"YES","NO"))</f>
        <v>NO</v>
      </c>
      <c r="E576" s="159">
        <v>4</v>
      </c>
      <c r="F576" s="159">
        <v>2</v>
      </c>
      <c r="G576" s="212" t="s">
        <v>10710</v>
      </c>
      <c r="H576" s="159" t="s">
        <v>10585</v>
      </c>
      <c r="I576" s="159">
        <v>0</v>
      </c>
      <c r="J576" s="159">
        <v>9</v>
      </c>
      <c r="K576" s="159" t="s">
        <v>282</v>
      </c>
      <c r="L576" s="159" t="s">
        <v>282</v>
      </c>
      <c r="M576" s="159" t="s">
        <v>282</v>
      </c>
      <c r="N576" s="159" t="s">
        <v>282</v>
      </c>
      <c r="O576" s="159" t="s">
        <v>282</v>
      </c>
      <c r="P576" s="159" t="s">
        <v>282</v>
      </c>
      <c r="Q576" s="159" t="s">
        <v>282</v>
      </c>
      <c r="R576" s="159" t="s">
        <v>282</v>
      </c>
      <c r="S576" s="159" t="s">
        <v>299</v>
      </c>
      <c r="T576" s="159">
        <v>17</v>
      </c>
      <c r="U576" s="66">
        <v>19.2</v>
      </c>
      <c r="V576" s="66">
        <v>3.14</v>
      </c>
      <c r="W576" s="159">
        <v>29</v>
      </c>
      <c r="X576" s="159" t="s">
        <v>282</v>
      </c>
      <c r="Y576" s="159" t="s">
        <v>282</v>
      </c>
      <c r="Z576" s="159" t="s">
        <v>282</v>
      </c>
      <c r="AA576" s="159" t="s">
        <v>282</v>
      </c>
      <c r="AB576" s="159" t="s">
        <v>282</v>
      </c>
      <c r="AC576" s="159" t="s">
        <v>282</v>
      </c>
      <c r="AD576" s="159">
        <v>11.38</v>
      </c>
      <c r="AE576" s="159">
        <v>3.94</v>
      </c>
      <c r="AF576" s="159">
        <v>20</v>
      </c>
      <c r="AG576" s="159" t="s">
        <v>282</v>
      </c>
      <c r="AH576" s="159" t="s">
        <v>282</v>
      </c>
      <c r="AI576" s="159" t="s">
        <v>282</v>
      </c>
      <c r="AJ576" s="159" t="s">
        <v>282</v>
      </c>
      <c r="AK576" s="159" t="s">
        <v>282</v>
      </c>
      <c r="AL576" s="159" t="s">
        <v>282</v>
      </c>
      <c r="AM576" s="159">
        <v>29</v>
      </c>
      <c r="AN576" s="159">
        <v>20</v>
      </c>
      <c r="AO576" s="159" t="s">
        <v>255</v>
      </c>
      <c r="AP576" s="159" t="s">
        <v>10507</v>
      </c>
      <c r="AQ576" s="159">
        <v>0</v>
      </c>
      <c r="AR576" s="159">
        <v>8</v>
      </c>
      <c r="AS576" s="159" t="s">
        <v>282</v>
      </c>
      <c r="AT576" s="159" t="s">
        <v>282</v>
      </c>
      <c r="AU576" s="159" t="s">
        <v>282</v>
      </c>
      <c r="AV576" s="159" t="s">
        <v>282</v>
      </c>
      <c r="AW576" s="159" t="s">
        <v>282</v>
      </c>
      <c r="AX576" s="159" t="s">
        <v>282</v>
      </c>
      <c r="AY576" s="159" t="s">
        <v>282</v>
      </c>
      <c r="AZ576" s="159" t="s">
        <v>282</v>
      </c>
      <c r="BA576" s="159" t="s">
        <v>299</v>
      </c>
      <c r="BB576" s="159">
        <v>17</v>
      </c>
      <c r="BC576" s="66">
        <v>20.420000000000002</v>
      </c>
      <c r="BD576" s="66">
        <v>2.99</v>
      </c>
      <c r="BE576" s="159">
        <v>28</v>
      </c>
      <c r="BF576" s="159" t="s">
        <v>282</v>
      </c>
      <c r="BG576" s="159" t="s">
        <v>282</v>
      </c>
      <c r="BH576" s="159" t="s">
        <v>282</v>
      </c>
      <c r="BI576" s="159" t="s">
        <v>282</v>
      </c>
      <c r="BJ576" s="159" t="s">
        <v>282</v>
      </c>
      <c r="BK576" s="159" t="s">
        <v>282</v>
      </c>
      <c r="BL576" s="159">
        <v>12.64</v>
      </c>
      <c r="BM576" s="159">
        <v>5.74</v>
      </c>
      <c r="BN576" s="159">
        <v>20</v>
      </c>
      <c r="BO576" s="159" t="s">
        <v>282</v>
      </c>
      <c r="BP576" s="159" t="s">
        <v>282</v>
      </c>
      <c r="BQ576" s="159" t="s">
        <v>282</v>
      </c>
      <c r="BR576" s="159" t="s">
        <v>282</v>
      </c>
      <c r="BS576" s="159" t="s">
        <v>282</v>
      </c>
      <c r="BT576" s="159" t="s">
        <v>282</v>
      </c>
      <c r="BU576" s="159">
        <v>28</v>
      </c>
      <c r="BV576" s="159">
        <v>20</v>
      </c>
      <c r="BW576" s="159" t="s">
        <v>282</v>
      </c>
      <c r="BX576" s="159" t="s">
        <v>282</v>
      </c>
      <c r="BY576" s="159" t="s">
        <v>282</v>
      </c>
      <c r="BZ576" s="159" t="s">
        <v>282</v>
      </c>
      <c r="CA576" s="159" t="s">
        <v>282</v>
      </c>
      <c r="CB576" s="159" t="s">
        <v>282</v>
      </c>
      <c r="CC576" s="159" t="s">
        <v>282</v>
      </c>
      <c r="CD576" s="159" t="s">
        <v>282</v>
      </c>
      <c r="CE576" s="159" t="s">
        <v>282</v>
      </c>
      <c r="CF576" s="159" t="s">
        <v>282</v>
      </c>
      <c r="CG576" s="159" t="s">
        <v>282</v>
      </c>
      <c r="CH576" s="159" t="s">
        <v>282</v>
      </c>
      <c r="CI576" s="159" t="s">
        <v>282</v>
      </c>
      <c r="CJ576" s="159" t="s">
        <v>282</v>
      </c>
      <c r="CK576" s="159" t="s">
        <v>282</v>
      </c>
      <c r="CL576" s="159" t="s">
        <v>282</v>
      </c>
      <c r="CM576" s="159" t="s">
        <v>282</v>
      </c>
      <c r="CN576" s="159" t="s">
        <v>282</v>
      </c>
      <c r="CO576" s="159" t="s">
        <v>282</v>
      </c>
      <c r="CP576" s="159" t="s">
        <v>282</v>
      </c>
      <c r="CQ576" s="159" t="s">
        <v>282</v>
      </c>
      <c r="CR576" s="159" t="s">
        <v>282</v>
      </c>
      <c r="CS576" s="159" t="s">
        <v>282</v>
      </c>
      <c r="CT576" s="159" t="s">
        <v>282</v>
      </c>
      <c r="CU576" s="159" t="s">
        <v>282</v>
      </c>
      <c r="CV576" s="159" t="s">
        <v>282</v>
      </c>
      <c r="CW576" s="159" t="s">
        <v>282</v>
      </c>
      <c r="CX576" s="159" t="s">
        <v>282</v>
      </c>
      <c r="CY576" s="159" t="s">
        <v>282</v>
      </c>
      <c r="CZ576" s="159" t="s">
        <v>282</v>
      </c>
      <c r="DA576" s="159" t="s">
        <v>282</v>
      </c>
      <c r="DB576" s="159" t="s">
        <v>282</v>
      </c>
      <c r="DC576" s="159" t="s">
        <v>282</v>
      </c>
      <c r="DD576" s="159" t="s">
        <v>282</v>
      </c>
      <c r="DE576" s="159" t="s">
        <v>282</v>
      </c>
      <c r="DF576" s="159" t="s">
        <v>282</v>
      </c>
      <c r="DG576" s="159" t="s">
        <v>282</v>
      </c>
      <c r="DH576" s="159" t="s">
        <v>282</v>
      </c>
      <c r="DI576" s="159" t="s">
        <v>282</v>
      </c>
      <c r="DJ576" s="159" t="s">
        <v>282</v>
      </c>
      <c r="DK576" s="159" t="s">
        <v>282</v>
      </c>
      <c r="DL576" s="159" t="s">
        <v>282</v>
      </c>
      <c r="DM576" s="159" t="s">
        <v>282</v>
      </c>
      <c r="DN576" s="159" t="s">
        <v>282</v>
      </c>
      <c r="DO576" s="159" t="s">
        <v>282</v>
      </c>
      <c r="DP576" s="159" t="s">
        <v>282</v>
      </c>
      <c r="DQ576" s="159" t="s">
        <v>282</v>
      </c>
      <c r="DR576" s="159" t="s">
        <v>282</v>
      </c>
      <c r="DS576" s="159" t="s">
        <v>282</v>
      </c>
      <c r="DT576" s="159" t="s">
        <v>282</v>
      </c>
      <c r="DU576" s="159" t="s">
        <v>282</v>
      </c>
      <c r="DV576" s="159" t="s">
        <v>282</v>
      </c>
      <c r="DW576" s="159" t="s">
        <v>282</v>
      </c>
      <c r="DX576" s="159" t="s">
        <v>282</v>
      </c>
      <c r="DY576" s="159" t="s">
        <v>282</v>
      </c>
      <c r="DZ576" s="159" t="s">
        <v>282</v>
      </c>
      <c r="EA576" s="159" t="s">
        <v>282</v>
      </c>
      <c r="EB576" s="159" t="s">
        <v>282</v>
      </c>
      <c r="EC576" s="159" t="s">
        <v>282</v>
      </c>
      <c r="ED576" s="159" t="s">
        <v>282</v>
      </c>
      <c r="EE576" s="159" t="s">
        <v>282</v>
      </c>
      <c r="EF576" s="159" t="s">
        <v>282</v>
      </c>
      <c r="EG576" s="159" t="s">
        <v>282</v>
      </c>
      <c r="EH576" s="159" t="s">
        <v>282</v>
      </c>
      <c r="EI576" s="159" t="s">
        <v>282</v>
      </c>
      <c r="EJ576" s="159" t="s">
        <v>282</v>
      </c>
      <c r="EK576" s="159" t="s">
        <v>282</v>
      </c>
      <c r="EL576" s="159" t="s">
        <v>282</v>
      </c>
      <c r="EM576" s="159" t="s">
        <v>282</v>
      </c>
      <c r="EN576" s="159" t="s">
        <v>282</v>
      </c>
      <c r="EO576" s="159" t="s">
        <v>282</v>
      </c>
      <c r="EP576" s="159" t="s">
        <v>282</v>
      </c>
      <c r="EQ576" s="159" t="s">
        <v>282</v>
      </c>
      <c r="ER576" s="159" t="s">
        <v>282</v>
      </c>
      <c r="ES576" s="159" t="s">
        <v>282</v>
      </c>
      <c r="ET576" s="159" t="s">
        <v>282</v>
      </c>
      <c r="EU576" s="159" t="s">
        <v>282</v>
      </c>
      <c r="EV576" s="159" t="s">
        <v>282</v>
      </c>
      <c r="EW576" s="159" t="s">
        <v>282</v>
      </c>
      <c r="EX576" s="159" t="s">
        <v>282</v>
      </c>
      <c r="EY576" s="159" t="s">
        <v>282</v>
      </c>
      <c r="EZ576" s="159" t="s">
        <v>282</v>
      </c>
      <c r="FA576" s="159" t="s">
        <v>282</v>
      </c>
      <c r="FB576" s="159" t="s">
        <v>282</v>
      </c>
      <c r="FC576" s="159" t="s">
        <v>282</v>
      </c>
      <c r="FD576" s="159" t="s">
        <v>282</v>
      </c>
      <c r="FE576" s="159" t="s">
        <v>282</v>
      </c>
      <c r="FF576" s="159" t="s">
        <v>282</v>
      </c>
      <c r="FG576" s="159" t="s">
        <v>282</v>
      </c>
      <c r="FH576" s="159" t="s">
        <v>282</v>
      </c>
      <c r="FI576" s="159" t="s">
        <v>282</v>
      </c>
      <c r="FJ576" s="159" t="s">
        <v>282</v>
      </c>
      <c r="FK576" s="159" t="s">
        <v>282</v>
      </c>
      <c r="FL576" s="159" t="s">
        <v>282</v>
      </c>
      <c r="FM576" s="159" t="s">
        <v>282</v>
      </c>
      <c r="FN576" s="159" t="s">
        <v>282</v>
      </c>
      <c r="FO576" s="159" t="s">
        <v>282</v>
      </c>
      <c r="FP576" s="159" t="s">
        <v>282</v>
      </c>
      <c r="FQ576" s="159" t="s">
        <v>282</v>
      </c>
      <c r="FR576" s="159" t="s">
        <v>282</v>
      </c>
      <c r="FS576" s="159" t="s">
        <v>282</v>
      </c>
      <c r="FT576" s="159" t="s">
        <v>282</v>
      </c>
    </row>
    <row r="577" spans="1:176" x14ac:dyDescent="0.25">
      <c r="A577" s="212" t="s">
        <v>7713</v>
      </c>
      <c r="B577" s="159" t="s">
        <v>16298</v>
      </c>
      <c r="C577" s="66" t="str">
        <f>IF(ISNUMBER(Severity!H578)=FALSE,Severity!F578,IF(Severity!H578&gt;=0.5,"YES","NO"))</f>
        <v>YES</v>
      </c>
      <c r="D577" s="66" t="str">
        <f>IF(ISNUMBER(Severity!I578)=FALSE,Severity!G578,IF(Severity!I578&gt;0.5,"YES","NO"))</f>
        <v>NO</v>
      </c>
      <c r="E577" s="159">
        <v>8</v>
      </c>
      <c r="F577" s="159">
        <v>2</v>
      </c>
      <c r="G577" s="212" t="s">
        <v>258</v>
      </c>
      <c r="H577" s="159" t="s">
        <v>10507</v>
      </c>
      <c r="I577" s="159">
        <v>2</v>
      </c>
      <c r="J577" s="159">
        <v>25</v>
      </c>
      <c r="K577" s="159" t="s">
        <v>299</v>
      </c>
      <c r="L577" s="159">
        <v>17</v>
      </c>
      <c r="M577" s="159">
        <v>43</v>
      </c>
      <c r="N577" s="159">
        <v>7</v>
      </c>
      <c r="O577" s="159" t="s">
        <v>299</v>
      </c>
      <c r="P577" s="159">
        <v>17</v>
      </c>
      <c r="Q577" s="159">
        <v>56</v>
      </c>
      <c r="R577" s="159">
        <v>50</v>
      </c>
      <c r="S577" s="159" t="s">
        <v>299</v>
      </c>
      <c r="T577" s="159">
        <v>17</v>
      </c>
      <c r="U577" s="66">
        <v>23.5</v>
      </c>
      <c r="V577" s="66">
        <v>4.4000000000000004</v>
      </c>
      <c r="W577" s="159">
        <v>84</v>
      </c>
      <c r="X577" s="159" t="s">
        <v>282</v>
      </c>
      <c r="Y577" s="159" t="s">
        <v>282</v>
      </c>
      <c r="Z577" s="159" t="s">
        <v>282</v>
      </c>
      <c r="AA577" s="159" t="s">
        <v>282</v>
      </c>
      <c r="AB577" s="159" t="s">
        <v>282</v>
      </c>
      <c r="AC577" s="159" t="s">
        <v>282</v>
      </c>
      <c r="AD577" s="159" t="s">
        <v>282</v>
      </c>
      <c r="AE577" s="159" t="s">
        <v>282</v>
      </c>
      <c r="AF577" s="159" t="s">
        <v>282</v>
      </c>
      <c r="AG577" s="159">
        <v>-14.3</v>
      </c>
      <c r="AH577" s="159">
        <v>8.35</v>
      </c>
      <c r="AI577" s="159">
        <v>79</v>
      </c>
      <c r="AJ577" s="159" t="s">
        <v>282</v>
      </c>
      <c r="AK577" s="159" t="s">
        <v>282</v>
      </c>
      <c r="AL577" s="159" t="s">
        <v>282</v>
      </c>
      <c r="AM577" s="159">
        <v>84</v>
      </c>
      <c r="AN577" s="159">
        <v>59</v>
      </c>
      <c r="AO577" s="159" t="s">
        <v>255</v>
      </c>
      <c r="AP577" s="159" t="s">
        <v>10507</v>
      </c>
      <c r="AQ577" s="159">
        <v>3</v>
      </c>
      <c r="AR577" s="159">
        <v>13</v>
      </c>
      <c r="AS577" s="159" t="s">
        <v>299</v>
      </c>
      <c r="AT577" s="159">
        <v>17</v>
      </c>
      <c r="AU577" s="159">
        <v>47</v>
      </c>
      <c r="AV577" s="159">
        <v>7</v>
      </c>
      <c r="AW577" s="159" t="s">
        <v>299</v>
      </c>
      <c r="AX577" s="159">
        <v>17</v>
      </c>
      <c r="AY577" s="159">
        <v>56</v>
      </c>
      <c r="AZ577" s="159">
        <v>50</v>
      </c>
      <c r="BA577" s="159" t="s">
        <v>299</v>
      </c>
      <c r="BB577" s="159">
        <v>17</v>
      </c>
      <c r="BC577" s="66">
        <v>23.4</v>
      </c>
      <c r="BD577" s="66">
        <v>4.4000000000000004</v>
      </c>
      <c r="BE577" s="159">
        <v>79</v>
      </c>
      <c r="BF577" s="159" t="s">
        <v>282</v>
      </c>
      <c r="BG577" s="159" t="s">
        <v>282</v>
      </c>
      <c r="BH577" s="159" t="s">
        <v>282</v>
      </c>
      <c r="BI577" s="159" t="s">
        <v>282</v>
      </c>
      <c r="BJ577" s="159" t="s">
        <v>282</v>
      </c>
      <c r="BK577" s="159" t="s">
        <v>282</v>
      </c>
      <c r="BL577" s="159" t="s">
        <v>282</v>
      </c>
      <c r="BM577" s="159" t="s">
        <v>282</v>
      </c>
      <c r="BN577" s="159" t="s">
        <v>282</v>
      </c>
      <c r="BO577" s="159">
        <v>-15.9</v>
      </c>
      <c r="BP577" s="159">
        <v>8.44</v>
      </c>
      <c r="BQ577" s="159">
        <v>79</v>
      </c>
      <c r="BR577" s="159" t="s">
        <v>282</v>
      </c>
      <c r="BS577" s="159" t="s">
        <v>282</v>
      </c>
      <c r="BT577" s="159" t="s">
        <v>282</v>
      </c>
      <c r="BU577" s="159">
        <v>79</v>
      </c>
      <c r="BV577" s="159">
        <v>66</v>
      </c>
      <c r="BW577" s="159" t="s">
        <v>282</v>
      </c>
      <c r="BX577" s="159" t="s">
        <v>282</v>
      </c>
      <c r="BY577" s="159" t="s">
        <v>282</v>
      </c>
      <c r="BZ577" s="159" t="s">
        <v>282</v>
      </c>
      <c r="CA577" s="159" t="s">
        <v>282</v>
      </c>
      <c r="CB577" s="159" t="s">
        <v>282</v>
      </c>
      <c r="CC577" s="159" t="s">
        <v>282</v>
      </c>
      <c r="CD577" s="159" t="s">
        <v>282</v>
      </c>
      <c r="CE577" s="159" t="s">
        <v>282</v>
      </c>
      <c r="CF577" s="159" t="s">
        <v>282</v>
      </c>
      <c r="CG577" s="159" t="s">
        <v>282</v>
      </c>
      <c r="CH577" s="159" t="s">
        <v>282</v>
      </c>
      <c r="CI577" s="159" t="s">
        <v>282</v>
      </c>
      <c r="CJ577" s="159" t="s">
        <v>282</v>
      </c>
      <c r="CK577" s="159" t="s">
        <v>282</v>
      </c>
      <c r="CL577" s="159" t="s">
        <v>282</v>
      </c>
      <c r="CM577" s="159" t="s">
        <v>282</v>
      </c>
      <c r="CN577" s="159" t="s">
        <v>282</v>
      </c>
      <c r="CO577" s="159" t="s">
        <v>282</v>
      </c>
      <c r="CP577" s="159" t="s">
        <v>282</v>
      </c>
      <c r="CQ577" s="159" t="s">
        <v>282</v>
      </c>
      <c r="CR577" s="159" t="s">
        <v>282</v>
      </c>
      <c r="CS577" s="159" t="s">
        <v>282</v>
      </c>
      <c r="CT577" s="159" t="s">
        <v>282</v>
      </c>
      <c r="CU577" s="159" t="s">
        <v>282</v>
      </c>
      <c r="CV577" s="159" t="s">
        <v>282</v>
      </c>
      <c r="CW577" s="159" t="s">
        <v>282</v>
      </c>
      <c r="CX577" s="159" t="s">
        <v>282</v>
      </c>
      <c r="CY577" s="159" t="s">
        <v>282</v>
      </c>
      <c r="CZ577" s="159" t="s">
        <v>282</v>
      </c>
      <c r="DA577" s="159" t="s">
        <v>282</v>
      </c>
      <c r="DB577" s="159" t="s">
        <v>282</v>
      </c>
      <c r="DC577" s="159" t="s">
        <v>282</v>
      </c>
      <c r="DD577" s="159" t="s">
        <v>282</v>
      </c>
      <c r="DE577" s="159" t="s">
        <v>282</v>
      </c>
      <c r="DF577" s="159" t="s">
        <v>282</v>
      </c>
      <c r="DG577" s="159" t="s">
        <v>282</v>
      </c>
      <c r="DH577" s="159" t="s">
        <v>282</v>
      </c>
      <c r="DI577" s="159" t="s">
        <v>282</v>
      </c>
      <c r="DJ577" s="159" t="s">
        <v>282</v>
      </c>
      <c r="DK577" s="159" t="s">
        <v>282</v>
      </c>
      <c r="DL577" s="159" t="s">
        <v>282</v>
      </c>
      <c r="DM577" s="159" t="s">
        <v>282</v>
      </c>
      <c r="DN577" s="159" t="s">
        <v>282</v>
      </c>
      <c r="DO577" s="159" t="s">
        <v>282</v>
      </c>
      <c r="DP577" s="159" t="s">
        <v>282</v>
      </c>
      <c r="DQ577" s="159" t="s">
        <v>282</v>
      </c>
      <c r="DR577" s="159" t="s">
        <v>282</v>
      </c>
      <c r="DS577" s="159" t="s">
        <v>282</v>
      </c>
      <c r="DT577" s="159" t="s">
        <v>282</v>
      </c>
      <c r="DU577" s="159" t="s">
        <v>282</v>
      </c>
      <c r="DV577" s="159" t="s">
        <v>282</v>
      </c>
      <c r="DW577" s="159" t="s">
        <v>282</v>
      </c>
      <c r="DX577" s="159" t="s">
        <v>282</v>
      </c>
      <c r="DY577" s="159" t="s">
        <v>282</v>
      </c>
      <c r="DZ577" s="159" t="s">
        <v>282</v>
      </c>
      <c r="EA577" s="159" t="s">
        <v>282</v>
      </c>
      <c r="EB577" s="159" t="s">
        <v>282</v>
      </c>
      <c r="EC577" s="159" t="s">
        <v>282</v>
      </c>
      <c r="ED577" s="159" t="s">
        <v>282</v>
      </c>
      <c r="EE577" s="159" t="s">
        <v>282</v>
      </c>
      <c r="EF577" s="159" t="s">
        <v>282</v>
      </c>
      <c r="EG577" s="159" t="s">
        <v>282</v>
      </c>
      <c r="EH577" s="159" t="s">
        <v>282</v>
      </c>
      <c r="EI577" s="159" t="s">
        <v>282</v>
      </c>
      <c r="EJ577" s="159" t="s">
        <v>282</v>
      </c>
      <c r="EK577" s="159" t="s">
        <v>282</v>
      </c>
      <c r="EL577" s="159" t="s">
        <v>282</v>
      </c>
      <c r="EM577" s="159" t="s">
        <v>282</v>
      </c>
      <c r="EN577" s="159" t="s">
        <v>282</v>
      </c>
      <c r="EO577" s="159" t="s">
        <v>282</v>
      </c>
      <c r="EP577" s="159" t="s">
        <v>282</v>
      </c>
      <c r="EQ577" s="159" t="s">
        <v>282</v>
      </c>
      <c r="ER577" s="159" t="s">
        <v>282</v>
      </c>
      <c r="ES577" s="159" t="s">
        <v>282</v>
      </c>
      <c r="ET577" s="159" t="s">
        <v>282</v>
      </c>
      <c r="EU577" s="159" t="s">
        <v>282</v>
      </c>
      <c r="EV577" s="159" t="s">
        <v>282</v>
      </c>
      <c r="EW577" s="159" t="s">
        <v>282</v>
      </c>
      <c r="EX577" s="159" t="s">
        <v>282</v>
      </c>
      <c r="EY577" s="159" t="s">
        <v>282</v>
      </c>
      <c r="EZ577" s="159" t="s">
        <v>282</v>
      </c>
      <c r="FA577" s="159" t="s">
        <v>282</v>
      </c>
      <c r="FB577" s="159" t="s">
        <v>282</v>
      </c>
      <c r="FC577" s="159" t="s">
        <v>282</v>
      </c>
      <c r="FD577" s="159" t="s">
        <v>282</v>
      </c>
      <c r="FE577" s="159" t="s">
        <v>282</v>
      </c>
      <c r="FF577" s="159" t="s">
        <v>282</v>
      </c>
      <c r="FG577" s="159" t="s">
        <v>282</v>
      </c>
      <c r="FH577" s="159" t="s">
        <v>282</v>
      </c>
      <c r="FI577" s="159" t="s">
        <v>282</v>
      </c>
      <c r="FJ577" s="159" t="s">
        <v>282</v>
      </c>
      <c r="FK577" s="159" t="s">
        <v>282</v>
      </c>
      <c r="FL577" s="159" t="s">
        <v>282</v>
      </c>
      <c r="FM577" s="159" t="s">
        <v>282</v>
      </c>
      <c r="FN577" s="159" t="s">
        <v>282</v>
      </c>
      <c r="FO577" s="159" t="s">
        <v>282</v>
      </c>
      <c r="FP577" s="159" t="s">
        <v>282</v>
      </c>
      <c r="FQ577" s="159" t="s">
        <v>282</v>
      </c>
      <c r="FR577" s="159" t="s">
        <v>282</v>
      </c>
      <c r="FS577" s="159" t="s">
        <v>282</v>
      </c>
      <c r="FT577" s="159" t="s">
        <v>282</v>
      </c>
    </row>
    <row r="578" spans="1:176" x14ac:dyDescent="0.25">
      <c r="A578" s="212" t="s">
        <v>5022</v>
      </c>
      <c r="B578" s="159" t="s">
        <v>16306</v>
      </c>
      <c r="C578" s="66" t="str">
        <f>IF(ISNUMBER(Severity!H579)=FALSE,Severity!F579,IF(Severity!H579&gt;=0.5,"YES","NO"))</f>
        <v>YES</v>
      </c>
      <c r="D578" s="66" t="str">
        <f>IF(ISNUMBER(Severity!I579)=FALSE,Severity!G579,IF(Severity!I579&gt;0.5,"YES","NO"))</f>
        <v>NO</v>
      </c>
      <c r="E578" s="159">
        <v>6</v>
      </c>
      <c r="F578" s="159">
        <v>3</v>
      </c>
      <c r="G578" s="212" t="s">
        <v>258</v>
      </c>
      <c r="H578" s="159" t="s">
        <v>10507</v>
      </c>
      <c r="I578" s="159">
        <v>3</v>
      </c>
      <c r="J578" s="159">
        <v>20</v>
      </c>
      <c r="K578" s="159" t="s">
        <v>282</v>
      </c>
      <c r="L578" s="159" t="s">
        <v>282</v>
      </c>
      <c r="M578" s="159" t="s">
        <v>282</v>
      </c>
      <c r="N578" s="159" t="s">
        <v>282</v>
      </c>
      <c r="O578" s="159" t="s">
        <v>10840</v>
      </c>
      <c r="P578" s="159">
        <v>1</v>
      </c>
      <c r="Q578" s="159">
        <v>26</v>
      </c>
      <c r="R578" s="159" t="s">
        <v>10841</v>
      </c>
      <c r="S578" s="159" t="s">
        <v>194</v>
      </c>
      <c r="T578" s="159">
        <v>10</v>
      </c>
      <c r="U578" s="159">
        <v>31.2</v>
      </c>
      <c r="V578" s="159">
        <v>5.2</v>
      </c>
      <c r="W578" s="159">
        <v>55</v>
      </c>
      <c r="X578" s="159" t="s">
        <v>282</v>
      </c>
      <c r="Y578" s="159" t="s">
        <v>282</v>
      </c>
      <c r="Z578" s="159" t="s">
        <v>282</v>
      </c>
      <c r="AA578" s="159">
        <v>16.100000000000001</v>
      </c>
      <c r="AB578" s="159">
        <v>10.7</v>
      </c>
      <c r="AC578" s="159">
        <v>55</v>
      </c>
      <c r="AD578" s="159" t="s">
        <v>282</v>
      </c>
      <c r="AE578" s="159" t="s">
        <v>282</v>
      </c>
      <c r="AF578" s="159" t="s">
        <v>282</v>
      </c>
      <c r="AG578" s="159" t="s">
        <v>282</v>
      </c>
      <c r="AH578" s="159" t="s">
        <v>282</v>
      </c>
      <c r="AI578" s="159" t="s">
        <v>282</v>
      </c>
      <c r="AJ578" s="159" t="s">
        <v>282</v>
      </c>
      <c r="AK578" s="159" t="s">
        <v>282</v>
      </c>
      <c r="AL578" s="159" t="s">
        <v>282</v>
      </c>
      <c r="AM578" s="159">
        <v>55</v>
      </c>
      <c r="AN578" s="159">
        <v>35</v>
      </c>
      <c r="AO578" s="159" t="s">
        <v>845</v>
      </c>
      <c r="AP578" s="159" t="s">
        <v>10507</v>
      </c>
      <c r="AQ578" s="159">
        <v>4</v>
      </c>
      <c r="AR578" s="159">
        <v>18</v>
      </c>
      <c r="AS578" s="159" t="s">
        <v>282</v>
      </c>
      <c r="AT578" s="159" t="s">
        <v>282</v>
      </c>
      <c r="AU578" s="159" t="s">
        <v>282</v>
      </c>
      <c r="AV578" s="159" t="s">
        <v>282</v>
      </c>
      <c r="AW578" s="159" t="s">
        <v>10840</v>
      </c>
      <c r="AX578" s="159">
        <v>1</v>
      </c>
      <c r="AY578" s="159">
        <v>28</v>
      </c>
      <c r="AZ578" s="159" t="s">
        <v>10841</v>
      </c>
      <c r="BA578" s="159" t="s">
        <v>194</v>
      </c>
      <c r="BB578" s="159">
        <v>10</v>
      </c>
      <c r="BC578" s="159">
        <v>31.5</v>
      </c>
      <c r="BD578" s="159">
        <v>4.7</v>
      </c>
      <c r="BE578" s="159">
        <v>58</v>
      </c>
      <c r="BF578" s="159" t="s">
        <v>282</v>
      </c>
      <c r="BG578" s="159" t="s">
        <v>282</v>
      </c>
      <c r="BH578" s="159" t="s">
        <v>282</v>
      </c>
      <c r="BI578" s="159">
        <v>15.6</v>
      </c>
      <c r="BJ578" s="159">
        <v>12</v>
      </c>
      <c r="BK578" s="159">
        <v>58</v>
      </c>
      <c r="BL578" s="159" t="s">
        <v>282</v>
      </c>
      <c r="BM578" s="159" t="s">
        <v>282</v>
      </c>
      <c r="BN578" s="159" t="s">
        <v>282</v>
      </c>
      <c r="BO578" s="159" t="s">
        <v>282</v>
      </c>
      <c r="BP578" s="159" t="s">
        <v>282</v>
      </c>
      <c r="BQ578" s="159" t="s">
        <v>282</v>
      </c>
      <c r="BR578" s="159" t="s">
        <v>282</v>
      </c>
      <c r="BS578" s="159" t="s">
        <v>282</v>
      </c>
      <c r="BT578" s="159" t="s">
        <v>282</v>
      </c>
      <c r="BU578" s="159">
        <v>58</v>
      </c>
      <c r="BV578" s="159">
        <v>40</v>
      </c>
      <c r="BW578" s="159" t="s">
        <v>274</v>
      </c>
      <c r="BX578" s="159" t="s">
        <v>10507</v>
      </c>
      <c r="BY578" s="159">
        <v>4</v>
      </c>
      <c r="BZ578" s="159">
        <v>26</v>
      </c>
      <c r="CA578" s="159" t="s">
        <v>282</v>
      </c>
      <c r="CB578" s="159" t="s">
        <v>282</v>
      </c>
      <c r="CC578" s="159" t="s">
        <v>282</v>
      </c>
      <c r="CD578" s="159" t="s">
        <v>282</v>
      </c>
      <c r="CE578" s="159" t="s">
        <v>10840</v>
      </c>
      <c r="CF578" s="159">
        <v>1</v>
      </c>
      <c r="CG578" s="159">
        <v>18</v>
      </c>
      <c r="CH578" s="159" t="s">
        <v>10841</v>
      </c>
      <c r="CI578" s="159" t="s">
        <v>194</v>
      </c>
      <c r="CJ578" s="159">
        <v>10</v>
      </c>
      <c r="CK578" s="159">
        <v>31.1</v>
      </c>
      <c r="CL578" s="159">
        <v>5.9</v>
      </c>
      <c r="CM578" s="159">
        <v>57</v>
      </c>
      <c r="CN578" s="159" t="s">
        <v>282</v>
      </c>
      <c r="CO578" s="159" t="s">
        <v>282</v>
      </c>
      <c r="CP578" s="159" t="s">
        <v>282</v>
      </c>
      <c r="CQ578" s="159">
        <v>21</v>
      </c>
      <c r="CR578" s="159">
        <v>12.7</v>
      </c>
      <c r="CS578" s="159">
        <v>57</v>
      </c>
      <c r="CT578" s="159" t="s">
        <v>282</v>
      </c>
      <c r="CU578" s="159" t="s">
        <v>282</v>
      </c>
      <c r="CV578" s="159" t="s">
        <v>282</v>
      </c>
      <c r="CW578" s="159" t="s">
        <v>282</v>
      </c>
      <c r="CX578" s="159" t="s">
        <v>282</v>
      </c>
      <c r="CY578" s="159" t="s">
        <v>282</v>
      </c>
      <c r="CZ578" s="159" t="s">
        <v>282</v>
      </c>
      <c r="DA578" s="159" t="s">
        <v>282</v>
      </c>
      <c r="DB578" s="159" t="s">
        <v>282</v>
      </c>
      <c r="DC578" s="159">
        <v>57</v>
      </c>
      <c r="DD578" s="159">
        <v>31</v>
      </c>
      <c r="DE578" s="159" t="s">
        <v>282</v>
      </c>
      <c r="DF578" s="159" t="s">
        <v>282</v>
      </c>
      <c r="DG578" s="159" t="s">
        <v>282</v>
      </c>
      <c r="DH578" s="159" t="s">
        <v>282</v>
      </c>
      <c r="DI578" s="159" t="s">
        <v>282</v>
      </c>
      <c r="DJ578" s="159" t="s">
        <v>282</v>
      </c>
      <c r="DK578" s="159" t="s">
        <v>282</v>
      </c>
      <c r="DL578" s="159" t="s">
        <v>282</v>
      </c>
      <c r="DM578" s="159" t="s">
        <v>282</v>
      </c>
      <c r="DN578" s="159" t="s">
        <v>282</v>
      </c>
      <c r="DO578" s="159" t="s">
        <v>282</v>
      </c>
      <c r="DP578" s="159" t="s">
        <v>282</v>
      </c>
      <c r="DQ578" s="159" t="s">
        <v>282</v>
      </c>
      <c r="DR578" s="159" t="s">
        <v>282</v>
      </c>
      <c r="DS578" s="159" t="s">
        <v>282</v>
      </c>
      <c r="DT578" s="159" t="s">
        <v>282</v>
      </c>
      <c r="DU578" s="159" t="s">
        <v>282</v>
      </c>
      <c r="DV578" s="159" t="s">
        <v>282</v>
      </c>
      <c r="DW578" s="159" t="s">
        <v>282</v>
      </c>
      <c r="DX578" s="159" t="s">
        <v>282</v>
      </c>
      <c r="DY578" s="159" t="s">
        <v>282</v>
      </c>
      <c r="DZ578" s="159" t="s">
        <v>282</v>
      </c>
      <c r="EA578" s="159" t="s">
        <v>282</v>
      </c>
      <c r="EB578" s="159" t="s">
        <v>282</v>
      </c>
      <c r="EC578" s="159" t="s">
        <v>282</v>
      </c>
      <c r="ED578" s="159" t="s">
        <v>282</v>
      </c>
      <c r="EE578" s="159" t="s">
        <v>282</v>
      </c>
      <c r="EF578" s="159" t="s">
        <v>282</v>
      </c>
      <c r="EG578" s="159" t="s">
        <v>282</v>
      </c>
      <c r="EH578" s="159" t="s">
        <v>282</v>
      </c>
      <c r="EI578" s="159" t="s">
        <v>282</v>
      </c>
      <c r="EJ578" s="159" t="s">
        <v>282</v>
      </c>
      <c r="EK578" s="159" t="s">
        <v>282</v>
      </c>
      <c r="EL578" s="159" t="s">
        <v>282</v>
      </c>
      <c r="EM578" s="159" t="s">
        <v>282</v>
      </c>
      <c r="EN578" s="159" t="s">
        <v>282</v>
      </c>
      <c r="EO578" s="159" t="s">
        <v>282</v>
      </c>
      <c r="EP578" s="159" t="s">
        <v>282</v>
      </c>
      <c r="EQ578" s="159" t="s">
        <v>282</v>
      </c>
      <c r="ER578" s="159" t="s">
        <v>282</v>
      </c>
      <c r="ES578" s="159" t="s">
        <v>282</v>
      </c>
      <c r="ET578" s="159" t="s">
        <v>282</v>
      </c>
      <c r="EU578" s="159" t="s">
        <v>282</v>
      </c>
      <c r="EV578" s="159" t="s">
        <v>282</v>
      </c>
      <c r="EW578" s="159" t="s">
        <v>282</v>
      </c>
      <c r="EX578" s="159" t="s">
        <v>282</v>
      </c>
      <c r="EY578" s="159" t="s">
        <v>282</v>
      </c>
      <c r="EZ578" s="159" t="s">
        <v>282</v>
      </c>
      <c r="FA578" s="159" t="s">
        <v>282</v>
      </c>
      <c r="FB578" s="159" t="s">
        <v>282</v>
      </c>
      <c r="FC578" s="159" t="s">
        <v>282</v>
      </c>
      <c r="FD578" s="159" t="s">
        <v>282</v>
      </c>
      <c r="FE578" s="159" t="s">
        <v>282</v>
      </c>
      <c r="FF578" s="159" t="s">
        <v>282</v>
      </c>
      <c r="FG578" s="159" t="s">
        <v>282</v>
      </c>
      <c r="FH578" s="159" t="s">
        <v>282</v>
      </c>
      <c r="FI578" s="159" t="s">
        <v>282</v>
      </c>
      <c r="FJ578" s="159" t="s">
        <v>282</v>
      </c>
      <c r="FK578" s="159" t="s">
        <v>282</v>
      </c>
      <c r="FL578" s="159" t="s">
        <v>282</v>
      </c>
      <c r="FM578" s="159" t="s">
        <v>282</v>
      </c>
      <c r="FN578" s="159" t="s">
        <v>282</v>
      </c>
      <c r="FO578" s="159" t="s">
        <v>282</v>
      </c>
      <c r="FP578" s="159" t="s">
        <v>282</v>
      </c>
      <c r="FQ578" s="159" t="s">
        <v>282</v>
      </c>
      <c r="FR578" s="159" t="s">
        <v>282</v>
      </c>
      <c r="FS578" s="159" t="s">
        <v>282</v>
      </c>
      <c r="FT578" s="159" t="s">
        <v>282</v>
      </c>
    </row>
    <row r="579" spans="1:176" x14ac:dyDescent="0.25">
      <c r="A579" s="66" t="s">
        <v>637</v>
      </c>
      <c r="B579" s="159" t="s">
        <v>12592</v>
      </c>
      <c r="C579" s="66" t="str">
        <f>IF(ISNUMBER(Severity!H580)=FALSE,Severity!F580,IF(Severity!H580&gt;=0.5,"YES","NO"))</f>
        <v>YES</v>
      </c>
      <c r="D579" s="66" t="str">
        <f>IF(ISNUMBER(Severity!I580)=FALSE,Severity!G580,IF(Severity!I580&gt;0.5,"YES","NO"))</f>
        <v>NO</v>
      </c>
      <c r="E579" s="159">
        <v>6</v>
      </c>
      <c r="F579" s="159">
        <v>3</v>
      </c>
      <c r="G579" s="159" t="s">
        <v>266</v>
      </c>
      <c r="H579" s="159" t="s">
        <v>10507</v>
      </c>
      <c r="I579" s="66">
        <v>7</v>
      </c>
      <c r="J579" s="159">
        <v>20</v>
      </c>
      <c r="K579" s="159" t="s">
        <v>282</v>
      </c>
      <c r="L579" s="159" t="s">
        <v>282</v>
      </c>
      <c r="M579" s="159" t="s">
        <v>282</v>
      </c>
      <c r="N579" s="159" t="s">
        <v>282</v>
      </c>
      <c r="O579" s="159" t="s">
        <v>299</v>
      </c>
      <c r="P579" s="159">
        <v>17</v>
      </c>
      <c r="Q579" s="159">
        <v>19</v>
      </c>
      <c r="R579" s="159">
        <v>50</v>
      </c>
      <c r="S579" s="159" t="s">
        <v>299</v>
      </c>
      <c r="T579" s="159">
        <v>17</v>
      </c>
      <c r="U579" s="159" t="s">
        <v>282</v>
      </c>
      <c r="V579" s="159" t="s">
        <v>282</v>
      </c>
      <c r="W579" s="159" t="s">
        <v>282</v>
      </c>
      <c r="X579" s="159">
        <v>23.4</v>
      </c>
      <c r="Y579" s="159" t="s">
        <v>282</v>
      </c>
      <c r="Z579" s="159">
        <v>47</v>
      </c>
      <c r="AA579" s="159" t="s">
        <v>282</v>
      </c>
      <c r="AB579" s="159" t="s">
        <v>282</v>
      </c>
      <c r="AC579" s="159" t="s">
        <v>282</v>
      </c>
      <c r="AD579" s="159" t="s">
        <v>282</v>
      </c>
      <c r="AE579" s="159" t="s">
        <v>282</v>
      </c>
      <c r="AF579" s="159" t="s">
        <v>282</v>
      </c>
      <c r="AG579" s="159" t="s">
        <v>282</v>
      </c>
      <c r="AH579" s="159" t="s">
        <v>282</v>
      </c>
      <c r="AI579" s="159" t="s">
        <v>282</v>
      </c>
      <c r="AJ579" s="66">
        <v>-11</v>
      </c>
      <c r="AK579" s="159" t="s">
        <v>282</v>
      </c>
      <c r="AL579" s="66">
        <v>47</v>
      </c>
      <c r="AM579" s="159">
        <v>50</v>
      </c>
      <c r="AN579" s="159">
        <v>30</v>
      </c>
      <c r="AO579" s="159" t="s">
        <v>263</v>
      </c>
      <c r="AP579" s="159" t="s">
        <v>10507</v>
      </c>
      <c r="AQ579" s="66">
        <v>10</v>
      </c>
      <c r="AR579" s="159">
        <v>15</v>
      </c>
      <c r="AS579" s="159" t="s">
        <v>282</v>
      </c>
      <c r="AT579" s="159" t="s">
        <v>282</v>
      </c>
      <c r="AU579" s="159" t="s">
        <v>282</v>
      </c>
      <c r="AV579" s="159" t="s">
        <v>282</v>
      </c>
      <c r="AW579" s="159" t="s">
        <v>299</v>
      </c>
      <c r="AX579" s="159">
        <v>17</v>
      </c>
      <c r="AY579" s="159">
        <v>24</v>
      </c>
      <c r="AZ579" s="159">
        <v>50</v>
      </c>
      <c r="BA579" s="159" t="s">
        <v>299</v>
      </c>
      <c r="BB579" s="159">
        <v>17</v>
      </c>
      <c r="BC579" s="159" t="s">
        <v>282</v>
      </c>
      <c r="BD579" s="159" t="s">
        <v>282</v>
      </c>
      <c r="BE579" s="159" t="s">
        <v>282</v>
      </c>
      <c r="BF579" s="159">
        <v>23.7</v>
      </c>
      <c r="BG579" s="159" t="s">
        <v>282</v>
      </c>
      <c r="BH579" s="159">
        <v>47</v>
      </c>
      <c r="BI579" s="159" t="s">
        <v>282</v>
      </c>
      <c r="BJ579" s="159" t="s">
        <v>282</v>
      </c>
      <c r="BK579" s="159" t="s">
        <v>282</v>
      </c>
      <c r="BL579" s="159" t="s">
        <v>282</v>
      </c>
      <c r="BM579" s="159" t="s">
        <v>282</v>
      </c>
      <c r="BN579" s="159" t="s">
        <v>282</v>
      </c>
      <c r="BO579" s="159" t="s">
        <v>282</v>
      </c>
      <c r="BP579" s="159" t="s">
        <v>282</v>
      </c>
      <c r="BQ579" s="159" t="s">
        <v>282</v>
      </c>
      <c r="BR579" s="66">
        <v>-12.8</v>
      </c>
      <c r="BS579" s="159" t="s">
        <v>282</v>
      </c>
      <c r="BT579" s="66">
        <v>47</v>
      </c>
      <c r="BU579" s="159">
        <v>50</v>
      </c>
      <c r="BV579" s="159">
        <v>35</v>
      </c>
      <c r="BW579" s="159" t="s">
        <v>790</v>
      </c>
      <c r="BX579" s="159" t="s">
        <v>10507</v>
      </c>
      <c r="BY579" s="66">
        <v>0</v>
      </c>
      <c r="BZ579" s="159">
        <v>25</v>
      </c>
      <c r="CA579" s="159" t="s">
        <v>282</v>
      </c>
      <c r="CB579" s="159" t="s">
        <v>282</v>
      </c>
      <c r="CC579" s="159" t="s">
        <v>282</v>
      </c>
      <c r="CD579" s="159" t="s">
        <v>282</v>
      </c>
      <c r="CE579" s="159" t="s">
        <v>299</v>
      </c>
      <c r="CF579" s="66">
        <v>17</v>
      </c>
      <c r="CG579" s="66">
        <v>12</v>
      </c>
      <c r="CH579" s="66">
        <v>50</v>
      </c>
      <c r="CI579" s="159" t="s">
        <v>299</v>
      </c>
      <c r="CJ579" s="66">
        <v>17</v>
      </c>
      <c r="CK579" s="159" t="s">
        <v>282</v>
      </c>
      <c r="CL579" s="159" t="s">
        <v>282</v>
      </c>
      <c r="CM579" s="159" t="s">
        <v>282</v>
      </c>
      <c r="CN579" s="66">
        <v>23.3</v>
      </c>
      <c r="CO579" s="159" t="s">
        <v>282</v>
      </c>
      <c r="CP579" s="66">
        <v>46</v>
      </c>
      <c r="CQ579" s="159" t="s">
        <v>282</v>
      </c>
      <c r="CR579" s="159" t="s">
        <v>282</v>
      </c>
      <c r="CS579" s="159" t="s">
        <v>282</v>
      </c>
      <c r="CT579" s="159" t="s">
        <v>282</v>
      </c>
      <c r="CU579" s="159" t="s">
        <v>282</v>
      </c>
      <c r="CV579" s="159" t="s">
        <v>282</v>
      </c>
      <c r="CW579" s="159" t="s">
        <v>282</v>
      </c>
      <c r="CX579" s="159" t="s">
        <v>282</v>
      </c>
      <c r="CY579" s="159" t="s">
        <v>282</v>
      </c>
      <c r="CZ579" s="66">
        <v>-6.8</v>
      </c>
      <c r="DA579" s="159" t="s">
        <v>282</v>
      </c>
      <c r="DB579" s="66">
        <v>46</v>
      </c>
      <c r="DC579" s="66">
        <v>50</v>
      </c>
      <c r="DD579" s="66">
        <v>25</v>
      </c>
      <c r="DE579" s="159" t="s">
        <v>282</v>
      </c>
      <c r="DF579" s="159" t="s">
        <v>282</v>
      </c>
      <c r="DG579" s="159" t="s">
        <v>282</v>
      </c>
      <c r="DH579" s="159" t="s">
        <v>282</v>
      </c>
      <c r="DI579" s="159" t="s">
        <v>282</v>
      </c>
      <c r="DJ579" s="159" t="s">
        <v>282</v>
      </c>
      <c r="DK579" s="159" t="s">
        <v>282</v>
      </c>
      <c r="DL579" s="159" t="s">
        <v>282</v>
      </c>
      <c r="DM579" s="159" t="s">
        <v>282</v>
      </c>
      <c r="DN579" s="159" t="s">
        <v>282</v>
      </c>
      <c r="DO579" s="159" t="s">
        <v>282</v>
      </c>
      <c r="DP579" s="159" t="s">
        <v>282</v>
      </c>
      <c r="DQ579" s="159" t="s">
        <v>282</v>
      </c>
      <c r="DR579" s="159" t="s">
        <v>282</v>
      </c>
      <c r="DS579" s="159" t="s">
        <v>282</v>
      </c>
      <c r="DT579" s="159" t="s">
        <v>282</v>
      </c>
      <c r="DU579" s="159" t="s">
        <v>282</v>
      </c>
      <c r="DV579" s="159" t="s">
        <v>282</v>
      </c>
      <c r="DW579" s="159" t="s">
        <v>282</v>
      </c>
      <c r="DX579" s="159" t="s">
        <v>282</v>
      </c>
      <c r="DY579" s="159" t="s">
        <v>282</v>
      </c>
      <c r="DZ579" s="159" t="s">
        <v>282</v>
      </c>
      <c r="EA579" s="159" t="s">
        <v>282</v>
      </c>
      <c r="EB579" s="159" t="s">
        <v>282</v>
      </c>
      <c r="EC579" s="159" t="s">
        <v>282</v>
      </c>
      <c r="ED579" s="159" t="s">
        <v>282</v>
      </c>
      <c r="EE579" s="159" t="s">
        <v>282</v>
      </c>
      <c r="EF579" s="159" t="s">
        <v>282</v>
      </c>
      <c r="EG579" s="159" t="s">
        <v>282</v>
      </c>
      <c r="EH579" s="159" t="s">
        <v>282</v>
      </c>
      <c r="EI579" s="159" t="s">
        <v>282</v>
      </c>
      <c r="EJ579" s="159" t="s">
        <v>282</v>
      </c>
      <c r="EK579" s="159" t="s">
        <v>282</v>
      </c>
      <c r="EL579" s="159" t="s">
        <v>282</v>
      </c>
      <c r="EM579" s="159" t="s">
        <v>282</v>
      </c>
      <c r="EN579" s="159" t="s">
        <v>282</v>
      </c>
      <c r="EO579" s="159" t="s">
        <v>282</v>
      </c>
      <c r="EP579" s="159" t="s">
        <v>282</v>
      </c>
      <c r="EQ579" s="159" t="s">
        <v>282</v>
      </c>
      <c r="ER579" s="159" t="s">
        <v>282</v>
      </c>
      <c r="ES579" s="159" t="s">
        <v>282</v>
      </c>
      <c r="ET579" s="159" t="s">
        <v>282</v>
      </c>
      <c r="EU579" s="159" t="s">
        <v>282</v>
      </c>
      <c r="EV579" s="159" t="s">
        <v>282</v>
      </c>
      <c r="EW579" s="159" t="s">
        <v>282</v>
      </c>
      <c r="EX579" s="159" t="s">
        <v>282</v>
      </c>
      <c r="EY579" s="159" t="s">
        <v>282</v>
      </c>
      <c r="EZ579" s="159" t="s">
        <v>282</v>
      </c>
      <c r="FA579" s="159" t="s">
        <v>282</v>
      </c>
      <c r="FB579" s="159" t="s">
        <v>282</v>
      </c>
      <c r="FC579" s="159" t="s">
        <v>282</v>
      </c>
      <c r="FD579" s="159" t="s">
        <v>282</v>
      </c>
      <c r="FE579" s="159" t="s">
        <v>282</v>
      </c>
      <c r="FF579" s="159" t="s">
        <v>282</v>
      </c>
      <c r="FG579" s="159" t="s">
        <v>282</v>
      </c>
      <c r="FH579" s="159" t="s">
        <v>282</v>
      </c>
      <c r="FI579" s="159" t="s">
        <v>282</v>
      </c>
      <c r="FJ579" s="159" t="s">
        <v>282</v>
      </c>
      <c r="FK579" s="159" t="s">
        <v>282</v>
      </c>
      <c r="FL579" s="159" t="s">
        <v>282</v>
      </c>
      <c r="FM579" s="159" t="s">
        <v>282</v>
      </c>
      <c r="FN579" s="159" t="s">
        <v>282</v>
      </c>
      <c r="FO579" s="159" t="s">
        <v>282</v>
      </c>
      <c r="FP579" s="159" t="s">
        <v>282</v>
      </c>
      <c r="FQ579" s="159" t="s">
        <v>282</v>
      </c>
      <c r="FR579" s="159" t="s">
        <v>282</v>
      </c>
      <c r="FS579" s="159" t="s">
        <v>282</v>
      </c>
      <c r="FT579" s="159" t="s">
        <v>282</v>
      </c>
    </row>
    <row r="580" spans="1:176" x14ac:dyDescent="0.25">
      <c r="A580" s="66" t="s">
        <v>3913</v>
      </c>
      <c r="B580" s="159" t="s">
        <v>16315</v>
      </c>
      <c r="C580" s="66" t="str">
        <f>IF(ISNUMBER(Severity!H581)=FALSE,Severity!F581,IF(Severity!H581&gt;=0.5,"YES","NO"))</f>
        <v>YES</v>
      </c>
      <c r="D580" s="66" t="str">
        <f>IF(ISNUMBER(Severity!I581)=FALSE,Severity!G581,IF(Severity!I581&gt;0.5,"YES","NO"))</f>
        <v>NO</v>
      </c>
      <c r="E580" s="159">
        <v>6</v>
      </c>
      <c r="F580" s="159">
        <v>2</v>
      </c>
      <c r="G580" s="159" t="s">
        <v>256</v>
      </c>
      <c r="H580" s="159" t="s">
        <v>10507</v>
      </c>
      <c r="I580" s="159">
        <v>5</v>
      </c>
      <c r="J580" s="159">
        <v>14</v>
      </c>
      <c r="K580" s="159" t="s">
        <v>282</v>
      </c>
      <c r="L580" s="159" t="s">
        <v>282</v>
      </c>
      <c r="M580" s="159" t="s">
        <v>282</v>
      </c>
      <c r="N580" s="159" t="s">
        <v>282</v>
      </c>
      <c r="O580" s="159" t="s">
        <v>299</v>
      </c>
      <c r="P580" s="159">
        <v>17</v>
      </c>
      <c r="Q580" s="159">
        <v>15</v>
      </c>
      <c r="R580" s="159">
        <v>50</v>
      </c>
      <c r="S580" s="159" t="s">
        <v>299</v>
      </c>
      <c r="T580" s="159">
        <v>17</v>
      </c>
      <c r="U580" s="159" t="s">
        <v>282</v>
      </c>
      <c r="V580" s="159" t="s">
        <v>282</v>
      </c>
      <c r="W580" s="159" t="s">
        <v>282</v>
      </c>
      <c r="X580" s="159">
        <v>28.6</v>
      </c>
      <c r="Y580" s="159">
        <v>0.77</v>
      </c>
      <c r="Z580" s="159">
        <v>33</v>
      </c>
      <c r="AA580" s="159" t="s">
        <v>282</v>
      </c>
      <c r="AB580" s="159" t="s">
        <v>282</v>
      </c>
      <c r="AC580" s="159" t="s">
        <v>282</v>
      </c>
      <c r="AD580" s="159" t="s">
        <v>282</v>
      </c>
      <c r="AE580" s="159" t="s">
        <v>282</v>
      </c>
      <c r="AF580" s="159" t="s">
        <v>282</v>
      </c>
      <c r="AG580" s="159" t="s">
        <v>282</v>
      </c>
      <c r="AH580" s="159" t="s">
        <v>282</v>
      </c>
      <c r="AI580" s="159" t="s">
        <v>282</v>
      </c>
      <c r="AJ580" s="159" t="s">
        <v>282</v>
      </c>
      <c r="AK580" s="159" t="s">
        <v>282</v>
      </c>
      <c r="AL580" s="159" t="s">
        <v>282</v>
      </c>
      <c r="AM580" s="159">
        <v>39</v>
      </c>
      <c r="AN580" s="159">
        <v>25</v>
      </c>
      <c r="AO580" s="159" t="s">
        <v>790</v>
      </c>
      <c r="AP580" s="159" t="s">
        <v>10507</v>
      </c>
      <c r="AQ580" s="159">
        <v>4</v>
      </c>
      <c r="AR580" s="159">
        <v>22</v>
      </c>
      <c r="AS580" s="159" t="s">
        <v>282</v>
      </c>
      <c r="AT580" s="159" t="s">
        <v>282</v>
      </c>
      <c r="AU580" s="159" t="s">
        <v>282</v>
      </c>
      <c r="AV580" s="159" t="s">
        <v>282</v>
      </c>
      <c r="AW580" s="159" t="s">
        <v>299</v>
      </c>
      <c r="AX580" s="159">
        <v>17</v>
      </c>
      <c r="AY580" s="159">
        <v>8</v>
      </c>
      <c r="AZ580" s="159">
        <v>50</v>
      </c>
      <c r="BA580" s="159" t="s">
        <v>299</v>
      </c>
      <c r="BB580" s="159">
        <v>17</v>
      </c>
      <c r="BC580" s="159" t="s">
        <v>282</v>
      </c>
      <c r="BD580" s="159" t="s">
        <v>282</v>
      </c>
      <c r="BE580" s="159" t="s">
        <v>282</v>
      </c>
      <c r="BF580" s="159">
        <v>28.9</v>
      </c>
      <c r="BG580" s="159">
        <v>0.77</v>
      </c>
      <c r="BH580" s="159">
        <v>33</v>
      </c>
      <c r="BI580" s="159" t="s">
        <v>282</v>
      </c>
      <c r="BJ580" s="159" t="s">
        <v>282</v>
      </c>
      <c r="BK580" s="159" t="s">
        <v>282</v>
      </c>
      <c r="BL580" s="159" t="s">
        <v>282</v>
      </c>
      <c r="BM580" s="159" t="s">
        <v>282</v>
      </c>
      <c r="BN580" s="159" t="s">
        <v>282</v>
      </c>
      <c r="BO580" s="159" t="s">
        <v>282</v>
      </c>
      <c r="BP580" s="159" t="s">
        <v>282</v>
      </c>
      <c r="BQ580" s="159" t="s">
        <v>282</v>
      </c>
      <c r="BR580" s="159" t="s">
        <v>282</v>
      </c>
      <c r="BS580" s="159" t="s">
        <v>282</v>
      </c>
      <c r="BT580" s="159" t="s">
        <v>282</v>
      </c>
      <c r="BU580" s="159">
        <v>38</v>
      </c>
      <c r="BV580" s="159">
        <v>16</v>
      </c>
      <c r="BW580" s="159" t="s">
        <v>282</v>
      </c>
      <c r="BX580" s="159" t="s">
        <v>282</v>
      </c>
      <c r="BY580" s="159" t="s">
        <v>282</v>
      </c>
      <c r="BZ580" s="159" t="s">
        <v>282</v>
      </c>
      <c r="CA580" s="159" t="s">
        <v>282</v>
      </c>
      <c r="CB580" s="159" t="s">
        <v>282</v>
      </c>
      <c r="CC580" s="159" t="s">
        <v>282</v>
      </c>
      <c r="CD580" s="159" t="s">
        <v>282</v>
      </c>
      <c r="CE580" s="159" t="s">
        <v>282</v>
      </c>
      <c r="CF580" s="159" t="s">
        <v>282</v>
      </c>
      <c r="CG580" s="159" t="s">
        <v>282</v>
      </c>
      <c r="CH580" s="159" t="s">
        <v>282</v>
      </c>
      <c r="CI580" s="159" t="s">
        <v>282</v>
      </c>
      <c r="CJ580" s="159" t="s">
        <v>282</v>
      </c>
      <c r="CK580" s="159" t="s">
        <v>282</v>
      </c>
      <c r="CL580" s="159" t="s">
        <v>282</v>
      </c>
      <c r="CM580" s="159" t="s">
        <v>282</v>
      </c>
      <c r="CN580" s="159" t="s">
        <v>282</v>
      </c>
      <c r="CO580" s="159" t="s">
        <v>282</v>
      </c>
      <c r="CP580" s="159" t="s">
        <v>282</v>
      </c>
      <c r="CQ580" s="159" t="s">
        <v>282</v>
      </c>
      <c r="CR580" s="159" t="s">
        <v>282</v>
      </c>
      <c r="CS580" s="159" t="s">
        <v>282</v>
      </c>
      <c r="CT580" s="159" t="s">
        <v>282</v>
      </c>
      <c r="CU580" s="159" t="s">
        <v>282</v>
      </c>
      <c r="CV580" s="159" t="s">
        <v>282</v>
      </c>
      <c r="CW580" s="159" t="s">
        <v>282</v>
      </c>
      <c r="CX580" s="159" t="s">
        <v>282</v>
      </c>
      <c r="CY580" s="159" t="s">
        <v>282</v>
      </c>
      <c r="CZ580" s="159" t="s">
        <v>282</v>
      </c>
      <c r="DA580" s="159" t="s">
        <v>282</v>
      </c>
      <c r="DB580" s="159" t="s">
        <v>282</v>
      </c>
      <c r="DC580" s="159" t="s">
        <v>282</v>
      </c>
      <c r="DD580" s="159" t="s">
        <v>282</v>
      </c>
      <c r="DE580" s="159" t="s">
        <v>282</v>
      </c>
      <c r="DF580" s="159" t="s">
        <v>282</v>
      </c>
      <c r="DG580" s="159" t="s">
        <v>282</v>
      </c>
      <c r="DH580" s="159" t="s">
        <v>282</v>
      </c>
      <c r="DI580" s="159" t="s">
        <v>282</v>
      </c>
      <c r="DJ580" s="159" t="s">
        <v>282</v>
      </c>
      <c r="DK580" s="159" t="s">
        <v>282</v>
      </c>
      <c r="DL580" s="159" t="s">
        <v>282</v>
      </c>
      <c r="DM580" s="159" t="s">
        <v>282</v>
      </c>
      <c r="DN580" s="159" t="s">
        <v>282</v>
      </c>
      <c r="DO580" s="159" t="s">
        <v>282</v>
      </c>
      <c r="DP580" s="159" t="s">
        <v>282</v>
      </c>
      <c r="DQ580" s="159" t="s">
        <v>282</v>
      </c>
      <c r="DR580" s="159" t="s">
        <v>282</v>
      </c>
      <c r="DS580" s="159" t="s">
        <v>282</v>
      </c>
      <c r="DT580" s="159" t="s">
        <v>282</v>
      </c>
      <c r="DU580" s="159" t="s">
        <v>282</v>
      </c>
      <c r="DV580" s="159" t="s">
        <v>282</v>
      </c>
      <c r="DW580" s="159" t="s">
        <v>282</v>
      </c>
      <c r="DX580" s="159" t="s">
        <v>282</v>
      </c>
      <c r="DY580" s="159" t="s">
        <v>282</v>
      </c>
      <c r="DZ580" s="159" t="s">
        <v>282</v>
      </c>
      <c r="EA580" s="159" t="s">
        <v>282</v>
      </c>
      <c r="EB580" s="159" t="s">
        <v>282</v>
      </c>
      <c r="EC580" s="159" t="s">
        <v>282</v>
      </c>
      <c r="ED580" s="159" t="s">
        <v>282</v>
      </c>
      <c r="EE580" s="159" t="s">
        <v>282</v>
      </c>
      <c r="EF580" s="159" t="s">
        <v>282</v>
      </c>
      <c r="EG580" s="159" t="s">
        <v>282</v>
      </c>
      <c r="EH580" s="159" t="s">
        <v>282</v>
      </c>
      <c r="EI580" s="159" t="s">
        <v>282</v>
      </c>
      <c r="EJ580" s="159" t="s">
        <v>282</v>
      </c>
      <c r="EK580" s="159" t="s">
        <v>282</v>
      </c>
      <c r="EL580" s="159" t="s">
        <v>282</v>
      </c>
      <c r="EM580" s="159" t="s">
        <v>282</v>
      </c>
      <c r="EN580" s="159" t="s">
        <v>282</v>
      </c>
      <c r="EO580" s="159" t="s">
        <v>282</v>
      </c>
      <c r="EP580" s="159" t="s">
        <v>282</v>
      </c>
      <c r="EQ580" s="159" t="s">
        <v>282</v>
      </c>
      <c r="ER580" s="159" t="s">
        <v>282</v>
      </c>
      <c r="ES580" s="159" t="s">
        <v>282</v>
      </c>
      <c r="ET580" s="159" t="s">
        <v>282</v>
      </c>
      <c r="EU580" s="159" t="s">
        <v>282</v>
      </c>
      <c r="EV580" s="159" t="s">
        <v>282</v>
      </c>
      <c r="EW580" s="159" t="s">
        <v>282</v>
      </c>
      <c r="EX580" s="159" t="s">
        <v>282</v>
      </c>
      <c r="EY580" s="159" t="s">
        <v>282</v>
      </c>
      <c r="EZ580" s="159" t="s">
        <v>282</v>
      </c>
      <c r="FA580" s="159" t="s">
        <v>282</v>
      </c>
      <c r="FB580" s="159" t="s">
        <v>282</v>
      </c>
      <c r="FC580" s="159" t="s">
        <v>282</v>
      </c>
      <c r="FD580" s="159" t="s">
        <v>282</v>
      </c>
      <c r="FE580" s="159" t="s">
        <v>282</v>
      </c>
      <c r="FF580" s="159" t="s">
        <v>282</v>
      </c>
      <c r="FG580" s="159" t="s">
        <v>282</v>
      </c>
      <c r="FH580" s="159" t="s">
        <v>282</v>
      </c>
      <c r="FI580" s="159" t="s">
        <v>282</v>
      </c>
      <c r="FJ580" s="159" t="s">
        <v>282</v>
      </c>
      <c r="FK580" s="159" t="s">
        <v>282</v>
      </c>
      <c r="FL580" s="159" t="s">
        <v>282</v>
      </c>
      <c r="FM580" s="159" t="s">
        <v>282</v>
      </c>
      <c r="FN580" s="159" t="s">
        <v>282</v>
      </c>
      <c r="FO580" s="159" t="s">
        <v>282</v>
      </c>
      <c r="FP580" s="159" t="s">
        <v>282</v>
      </c>
      <c r="FQ580" s="159" t="s">
        <v>282</v>
      </c>
      <c r="FR580" s="159" t="s">
        <v>282</v>
      </c>
      <c r="FS580" s="159" t="s">
        <v>282</v>
      </c>
      <c r="FT580" s="159" t="s">
        <v>282</v>
      </c>
    </row>
    <row r="581" spans="1:176" x14ac:dyDescent="0.25">
      <c r="A581" s="66" t="s">
        <v>8731</v>
      </c>
      <c r="B581" s="159" t="s">
        <v>282</v>
      </c>
      <c r="C581" s="66" t="str">
        <f>IF(ISNUMBER(Severity!H582)=FALSE,Severity!F582,IF(Severity!H582&gt;=0.5,"YES","NO"))</f>
        <v>NO</v>
      </c>
      <c r="D581" s="66" t="str">
        <f>IF(ISNUMBER(Severity!I582)=FALSE,Severity!G582,IF(Severity!I582&gt;0.5,"YES","NO"))</f>
        <v>YES</v>
      </c>
      <c r="E581" s="159">
        <v>4</v>
      </c>
      <c r="F581" s="159">
        <v>2</v>
      </c>
      <c r="G581" s="159" t="s">
        <v>4417</v>
      </c>
      <c r="H581" s="159" t="s">
        <v>183</v>
      </c>
      <c r="I581" s="159" t="s">
        <v>282</v>
      </c>
      <c r="J581" s="159">
        <v>3</v>
      </c>
      <c r="K581" s="159" t="s">
        <v>282</v>
      </c>
      <c r="L581" s="159" t="s">
        <v>282</v>
      </c>
      <c r="M581" s="159" t="s">
        <v>282</v>
      </c>
      <c r="N581" s="159" t="s">
        <v>282</v>
      </c>
      <c r="O581" s="159" t="s">
        <v>282</v>
      </c>
      <c r="P581" s="159" t="s">
        <v>282</v>
      </c>
      <c r="Q581" s="159" t="s">
        <v>282</v>
      </c>
      <c r="R581" s="159" t="s">
        <v>282</v>
      </c>
      <c r="S581" s="159" t="s">
        <v>435</v>
      </c>
      <c r="T581" s="159">
        <v>21</v>
      </c>
      <c r="U581" s="159">
        <v>29.43</v>
      </c>
      <c r="V581" s="159">
        <v>8.01</v>
      </c>
      <c r="W581" s="159">
        <v>21</v>
      </c>
      <c r="X581" s="159" t="s">
        <v>282</v>
      </c>
      <c r="Y581" s="159" t="s">
        <v>282</v>
      </c>
      <c r="Z581" s="159" t="s">
        <v>282</v>
      </c>
      <c r="AA581" s="159">
        <v>20</v>
      </c>
      <c r="AB581" s="159">
        <v>11.98</v>
      </c>
      <c r="AC581" s="159">
        <v>21</v>
      </c>
      <c r="AD581" s="159" t="s">
        <v>282</v>
      </c>
      <c r="AE581" s="159" t="s">
        <v>282</v>
      </c>
      <c r="AF581" s="159" t="s">
        <v>282</v>
      </c>
      <c r="AG581" s="159" t="s">
        <v>282</v>
      </c>
      <c r="AH581" s="159" t="s">
        <v>282</v>
      </c>
      <c r="AI581" s="159" t="s">
        <v>282</v>
      </c>
      <c r="AJ581" s="159" t="s">
        <v>282</v>
      </c>
      <c r="AK581" s="159" t="s">
        <v>282</v>
      </c>
      <c r="AL581" s="159" t="s">
        <v>282</v>
      </c>
      <c r="AM581" s="159">
        <v>21</v>
      </c>
      <c r="AN581" s="159">
        <v>18</v>
      </c>
      <c r="AO581" s="159" t="s">
        <v>682</v>
      </c>
      <c r="AP581" s="159" t="s">
        <v>183</v>
      </c>
      <c r="AQ581" s="159" t="s">
        <v>282</v>
      </c>
      <c r="AR581" s="159">
        <v>2</v>
      </c>
      <c r="AS581" s="159" t="s">
        <v>282</v>
      </c>
      <c r="AT581" s="159" t="s">
        <v>282</v>
      </c>
      <c r="AU581" s="159" t="s">
        <v>282</v>
      </c>
      <c r="AV581" s="159" t="s">
        <v>282</v>
      </c>
      <c r="AW581" s="159" t="s">
        <v>282</v>
      </c>
      <c r="AX581" s="159" t="s">
        <v>282</v>
      </c>
      <c r="AY581" s="159" t="s">
        <v>282</v>
      </c>
      <c r="AZ581" s="159" t="s">
        <v>282</v>
      </c>
      <c r="BA581" s="159" t="s">
        <v>435</v>
      </c>
      <c r="BB581" s="159">
        <v>21</v>
      </c>
      <c r="BC581" s="159">
        <v>29.26</v>
      </c>
      <c r="BD581" s="159">
        <v>7.85</v>
      </c>
      <c r="BE581" s="159">
        <v>19</v>
      </c>
      <c r="BF581" s="159" t="s">
        <v>282</v>
      </c>
      <c r="BG581" s="159" t="s">
        <v>282</v>
      </c>
      <c r="BH581" s="159" t="s">
        <v>282</v>
      </c>
      <c r="BI581" s="159">
        <v>21.35</v>
      </c>
      <c r="BJ581" s="159">
        <v>10.72</v>
      </c>
      <c r="BK581" s="159">
        <v>19</v>
      </c>
      <c r="BL581" s="159" t="s">
        <v>282</v>
      </c>
      <c r="BM581" s="159" t="s">
        <v>282</v>
      </c>
      <c r="BN581" s="159" t="s">
        <v>282</v>
      </c>
      <c r="BO581" s="159" t="s">
        <v>282</v>
      </c>
      <c r="BP581" s="159" t="s">
        <v>282</v>
      </c>
      <c r="BQ581" s="159" t="s">
        <v>282</v>
      </c>
      <c r="BR581" s="159" t="s">
        <v>282</v>
      </c>
      <c r="BS581" s="159" t="s">
        <v>282</v>
      </c>
      <c r="BT581" s="159" t="s">
        <v>282</v>
      </c>
      <c r="BU581" s="159">
        <v>19</v>
      </c>
      <c r="BV581" s="159">
        <v>17</v>
      </c>
      <c r="BW581" s="159" t="s">
        <v>282</v>
      </c>
      <c r="BX581" s="159" t="s">
        <v>282</v>
      </c>
      <c r="BY581" s="159" t="s">
        <v>282</v>
      </c>
      <c r="BZ581" s="159" t="s">
        <v>282</v>
      </c>
      <c r="CA581" s="159" t="s">
        <v>282</v>
      </c>
      <c r="CB581" s="159" t="s">
        <v>282</v>
      </c>
      <c r="CC581" s="159" t="s">
        <v>282</v>
      </c>
      <c r="CD581" s="159" t="s">
        <v>282</v>
      </c>
      <c r="CE581" s="159" t="s">
        <v>282</v>
      </c>
      <c r="CF581" s="159" t="s">
        <v>282</v>
      </c>
      <c r="CG581" s="159" t="s">
        <v>282</v>
      </c>
      <c r="CH581" s="159" t="s">
        <v>282</v>
      </c>
      <c r="CI581" s="159" t="s">
        <v>282</v>
      </c>
      <c r="CJ581" s="159" t="s">
        <v>282</v>
      </c>
      <c r="CK581" s="159" t="s">
        <v>282</v>
      </c>
      <c r="CL581" s="159" t="s">
        <v>282</v>
      </c>
      <c r="CM581" s="159" t="s">
        <v>282</v>
      </c>
      <c r="CN581" s="159" t="s">
        <v>282</v>
      </c>
      <c r="CO581" s="159" t="s">
        <v>282</v>
      </c>
      <c r="CP581" s="159" t="s">
        <v>282</v>
      </c>
      <c r="CQ581" s="159" t="s">
        <v>282</v>
      </c>
      <c r="CR581" s="159" t="s">
        <v>282</v>
      </c>
      <c r="CS581" s="159" t="s">
        <v>282</v>
      </c>
      <c r="CT581" s="159" t="s">
        <v>282</v>
      </c>
      <c r="CU581" s="159" t="s">
        <v>282</v>
      </c>
      <c r="CV581" s="159" t="s">
        <v>282</v>
      </c>
      <c r="CW581" s="159" t="s">
        <v>282</v>
      </c>
      <c r="CX581" s="159" t="s">
        <v>282</v>
      </c>
      <c r="CY581" s="159" t="s">
        <v>282</v>
      </c>
      <c r="CZ581" s="159" t="s">
        <v>282</v>
      </c>
      <c r="DA581" s="159" t="s">
        <v>282</v>
      </c>
      <c r="DB581" s="159" t="s">
        <v>282</v>
      </c>
      <c r="DC581" s="159" t="s">
        <v>282</v>
      </c>
      <c r="DD581" s="159" t="s">
        <v>282</v>
      </c>
      <c r="DE581" s="159" t="s">
        <v>282</v>
      </c>
      <c r="DF581" s="159" t="s">
        <v>282</v>
      </c>
      <c r="DG581" s="159" t="s">
        <v>282</v>
      </c>
      <c r="DH581" s="159" t="s">
        <v>282</v>
      </c>
      <c r="DI581" s="159" t="s">
        <v>282</v>
      </c>
      <c r="DJ581" s="159" t="s">
        <v>282</v>
      </c>
      <c r="DK581" s="159" t="s">
        <v>282</v>
      </c>
      <c r="DL581" s="159" t="s">
        <v>282</v>
      </c>
      <c r="DM581" s="159" t="s">
        <v>282</v>
      </c>
      <c r="DN581" s="159" t="s">
        <v>282</v>
      </c>
      <c r="DO581" s="159" t="s">
        <v>282</v>
      </c>
      <c r="DP581" s="159" t="s">
        <v>282</v>
      </c>
      <c r="DQ581" s="159" t="s">
        <v>282</v>
      </c>
      <c r="DR581" s="159" t="s">
        <v>282</v>
      </c>
      <c r="DS581" s="159" t="s">
        <v>282</v>
      </c>
      <c r="DT581" s="159" t="s">
        <v>282</v>
      </c>
      <c r="DU581" s="159" t="s">
        <v>282</v>
      </c>
      <c r="DV581" s="159" t="s">
        <v>282</v>
      </c>
      <c r="DW581" s="159" t="s">
        <v>282</v>
      </c>
      <c r="DX581" s="159" t="s">
        <v>282</v>
      </c>
      <c r="DY581" s="159" t="s">
        <v>282</v>
      </c>
      <c r="DZ581" s="159" t="s">
        <v>282</v>
      </c>
      <c r="EA581" s="159" t="s">
        <v>282</v>
      </c>
      <c r="EB581" s="159" t="s">
        <v>282</v>
      </c>
      <c r="EC581" s="159" t="s">
        <v>282</v>
      </c>
      <c r="ED581" s="159" t="s">
        <v>282</v>
      </c>
      <c r="EE581" s="159" t="s">
        <v>282</v>
      </c>
      <c r="EF581" s="159" t="s">
        <v>282</v>
      </c>
      <c r="EG581" s="159" t="s">
        <v>282</v>
      </c>
      <c r="EH581" s="159" t="s">
        <v>282</v>
      </c>
      <c r="EI581" s="159" t="s">
        <v>282</v>
      </c>
      <c r="EJ581" s="159" t="s">
        <v>282</v>
      </c>
      <c r="EK581" s="159" t="s">
        <v>282</v>
      </c>
      <c r="EL581" s="159" t="s">
        <v>282</v>
      </c>
      <c r="EM581" s="159" t="s">
        <v>282</v>
      </c>
      <c r="EN581" s="159" t="s">
        <v>282</v>
      </c>
      <c r="EO581" s="159" t="s">
        <v>282</v>
      </c>
      <c r="EP581" s="159" t="s">
        <v>282</v>
      </c>
      <c r="EQ581" s="159" t="s">
        <v>282</v>
      </c>
      <c r="ER581" s="159" t="s">
        <v>282</v>
      </c>
      <c r="ES581" s="159" t="s">
        <v>282</v>
      </c>
      <c r="ET581" s="159" t="s">
        <v>282</v>
      </c>
      <c r="EU581" s="159" t="s">
        <v>282</v>
      </c>
      <c r="EV581" s="159" t="s">
        <v>282</v>
      </c>
      <c r="EW581" s="159" t="s">
        <v>282</v>
      </c>
      <c r="EX581" s="159" t="s">
        <v>282</v>
      </c>
      <c r="EY581" s="159" t="s">
        <v>282</v>
      </c>
      <c r="EZ581" s="159" t="s">
        <v>282</v>
      </c>
      <c r="FA581" s="159" t="s">
        <v>282</v>
      </c>
      <c r="FB581" s="159" t="s">
        <v>282</v>
      </c>
      <c r="FC581" s="159" t="s">
        <v>282</v>
      </c>
      <c r="FD581" s="159" t="s">
        <v>282</v>
      </c>
      <c r="FE581" s="159" t="s">
        <v>282</v>
      </c>
      <c r="FF581" s="159" t="s">
        <v>282</v>
      </c>
      <c r="FG581" s="159" t="s">
        <v>282</v>
      </c>
      <c r="FH581" s="159" t="s">
        <v>282</v>
      </c>
      <c r="FI581" s="159" t="s">
        <v>282</v>
      </c>
      <c r="FJ581" s="159" t="s">
        <v>282</v>
      </c>
      <c r="FK581" s="159" t="s">
        <v>282</v>
      </c>
      <c r="FL581" s="159" t="s">
        <v>282</v>
      </c>
      <c r="FM581" s="159" t="s">
        <v>282</v>
      </c>
      <c r="FN581" s="159" t="s">
        <v>282</v>
      </c>
      <c r="FO581" s="159" t="s">
        <v>282</v>
      </c>
      <c r="FP581" s="159" t="s">
        <v>282</v>
      </c>
      <c r="FQ581" s="159" t="s">
        <v>282</v>
      </c>
      <c r="FR581" s="159" t="s">
        <v>282</v>
      </c>
      <c r="FS581" s="159" t="s">
        <v>282</v>
      </c>
      <c r="FT581" s="159" t="s">
        <v>282</v>
      </c>
    </row>
    <row r="582" spans="1:176" x14ac:dyDescent="0.25">
      <c r="A582" s="212" t="s">
        <v>7082</v>
      </c>
      <c r="B582" s="159" t="s">
        <v>16341</v>
      </c>
      <c r="C582" s="66" t="str">
        <f>IF(ISNUMBER(Severity!H583)=FALSE,Severity!F583,IF(Severity!H583&gt;=0.5,"YES","NO"))</f>
        <v>YES</v>
      </c>
      <c r="D582" s="66" t="str">
        <f>IF(ISNUMBER(Severity!I583)=FALSE,Severity!G583,IF(Severity!I583&gt;0.5,"YES","NO"))</f>
        <v>NO</v>
      </c>
      <c r="E582" s="159">
        <v>12</v>
      </c>
      <c r="F582" s="159">
        <v>2</v>
      </c>
      <c r="G582" s="159" t="s">
        <v>270</v>
      </c>
      <c r="H582" s="159" t="s">
        <v>10507</v>
      </c>
      <c r="I582" s="159">
        <v>5</v>
      </c>
      <c r="J582" s="159">
        <v>15</v>
      </c>
      <c r="K582" s="159" t="s">
        <v>299</v>
      </c>
      <c r="L582" s="159">
        <v>24</v>
      </c>
      <c r="M582" s="159">
        <v>19</v>
      </c>
      <c r="N582" s="159">
        <v>9</v>
      </c>
      <c r="O582" s="159" t="s">
        <v>299</v>
      </c>
      <c r="P582" s="159">
        <v>24</v>
      </c>
      <c r="Q582" s="159">
        <v>21</v>
      </c>
      <c r="R582" s="159">
        <v>50</v>
      </c>
      <c r="S582" s="159" t="s">
        <v>299</v>
      </c>
      <c r="T582" s="159">
        <v>24</v>
      </c>
      <c r="U582" s="159">
        <v>24.73</v>
      </c>
      <c r="V582" s="159">
        <v>6.19</v>
      </c>
      <c r="W582" s="159">
        <v>52</v>
      </c>
      <c r="X582" s="159" t="s">
        <v>282</v>
      </c>
      <c r="Y582" s="159" t="s">
        <v>282</v>
      </c>
      <c r="Z582" s="159" t="s">
        <v>282</v>
      </c>
      <c r="AA582" s="159">
        <v>11.37</v>
      </c>
      <c r="AB582" s="159" t="s">
        <v>282</v>
      </c>
      <c r="AC582" s="159">
        <v>52</v>
      </c>
      <c r="AD582" s="159" t="s">
        <v>282</v>
      </c>
      <c r="AE582" s="159" t="s">
        <v>282</v>
      </c>
      <c r="AF582" s="159" t="s">
        <v>282</v>
      </c>
      <c r="AG582" s="159" t="s">
        <v>282</v>
      </c>
      <c r="AH582" s="159" t="s">
        <v>282</v>
      </c>
      <c r="AI582" s="159" t="s">
        <v>282</v>
      </c>
      <c r="AJ582" s="159" t="s">
        <v>282</v>
      </c>
      <c r="AK582" s="159" t="s">
        <v>282</v>
      </c>
      <c r="AL582" s="159" t="s">
        <v>282</v>
      </c>
      <c r="AM582" s="159">
        <v>52</v>
      </c>
      <c r="AN582" s="159">
        <v>37</v>
      </c>
      <c r="AO582" s="159" t="s">
        <v>255</v>
      </c>
      <c r="AP582" s="159" t="s">
        <v>10507</v>
      </c>
      <c r="AQ582" s="159">
        <v>6</v>
      </c>
      <c r="AR582" s="159">
        <v>26</v>
      </c>
      <c r="AS582" s="159" t="s">
        <v>299</v>
      </c>
      <c r="AT582" s="159">
        <v>24</v>
      </c>
      <c r="AU582" s="159">
        <v>14</v>
      </c>
      <c r="AV582" s="159">
        <v>9</v>
      </c>
      <c r="AW582" s="159" t="s">
        <v>299</v>
      </c>
      <c r="AX582" s="159">
        <v>24</v>
      </c>
      <c r="AY582" s="159">
        <v>16</v>
      </c>
      <c r="AZ582" s="159">
        <v>50</v>
      </c>
      <c r="BA582" s="159" t="s">
        <v>299</v>
      </c>
      <c r="BB582" s="159">
        <v>24</v>
      </c>
      <c r="BC582" s="159">
        <v>24.18</v>
      </c>
      <c r="BD582" s="159">
        <v>5.12</v>
      </c>
      <c r="BE582" s="159">
        <v>58</v>
      </c>
      <c r="BF582" s="159" t="s">
        <v>282</v>
      </c>
      <c r="BG582" s="159" t="s">
        <v>282</v>
      </c>
      <c r="BH582" s="159" t="s">
        <v>282</v>
      </c>
      <c r="BI582" s="159">
        <v>12.5</v>
      </c>
      <c r="BJ582" s="159" t="s">
        <v>282</v>
      </c>
      <c r="BK582" s="159">
        <v>58</v>
      </c>
      <c r="BL582" s="159" t="s">
        <v>282</v>
      </c>
      <c r="BM582" s="159" t="s">
        <v>282</v>
      </c>
      <c r="BN582" s="159" t="s">
        <v>282</v>
      </c>
      <c r="BO582" s="159" t="s">
        <v>282</v>
      </c>
      <c r="BP582" s="159" t="s">
        <v>282</v>
      </c>
      <c r="BQ582" s="159" t="s">
        <v>282</v>
      </c>
      <c r="BR582" s="159" t="s">
        <v>282</v>
      </c>
      <c r="BS582" s="159" t="s">
        <v>282</v>
      </c>
      <c r="BT582" s="159" t="s">
        <v>282</v>
      </c>
      <c r="BU582" s="159">
        <v>58</v>
      </c>
      <c r="BV582" s="159">
        <v>32</v>
      </c>
      <c r="BW582" s="159" t="s">
        <v>282</v>
      </c>
      <c r="BX582" s="159" t="s">
        <v>282</v>
      </c>
      <c r="BY582" s="159" t="s">
        <v>282</v>
      </c>
      <c r="BZ582" s="159" t="s">
        <v>282</v>
      </c>
      <c r="CA582" s="159" t="s">
        <v>282</v>
      </c>
      <c r="CB582" s="159" t="s">
        <v>282</v>
      </c>
      <c r="CC582" s="159" t="s">
        <v>282</v>
      </c>
      <c r="CD582" s="159" t="s">
        <v>282</v>
      </c>
      <c r="CE582" s="159" t="s">
        <v>282</v>
      </c>
      <c r="CF582" s="159" t="s">
        <v>282</v>
      </c>
      <c r="CG582" s="159" t="s">
        <v>282</v>
      </c>
      <c r="CH582" s="159" t="s">
        <v>282</v>
      </c>
      <c r="CI582" s="159" t="s">
        <v>282</v>
      </c>
      <c r="CJ582" s="159" t="s">
        <v>282</v>
      </c>
      <c r="CK582" s="159" t="s">
        <v>282</v>
      </c>
      <c r="CL582" s="159" t="s">
        <v>282</v>
      </c>
      <c r="CM582" s="159" t="s">
        <v>282</v>
      </c>
      <c r="CN582" s="159" t="s">
        <v>282</v>
      </c>
      <c r="CO582" s="159" t="s">
        <v>282</v>
      </c>
      <c r="CP582" s="159" t="s">
        <v>282</v>
      </c>
      <c r="CQ582" s="159" t="s">
        <v>282</v>
      </c>
      <c r="CR582" s="159" t="s">
        <v>282</v>
      </c>
      <c r="CS582" s="159" t="s">
        <v>282</v>
      </c>
      <c r="CT582" s="159" t="s">
        <v>282</v>
      </c>
      <c r="CU582" s="159" t="s">
        <v>282</v>
      </c>
      <c r="CV582" s="159" t="s">
        <v>282</v>
      </c>
      <c r="CW582" s="159" t="s">
        <v>282</v>
      </c>
      <c r="CX582" s="159" t="s">
        <v>282</v>
      </c>
      <c r="CY582" s="159" t="s">
        <v>282</v>
      </c>
      <c r="CZ582" s="159" t="s">
        <v>282</v>
      </c>
      <c r="DA582" s="159" t="s">
        <v>282</v>
      </c>
      <c r="DB582" s="159" t="s">
        <v>282</v>
      </c>
      <c r="DC582" s="159" t="s">
        <v>282</v>
      </c>
      <c r="DD582" s="159" t="s">
        <v>282</v>
      </c>
      <c r="DE582" s="159" t="s">
        <v>282</v>
      </c>
      <c r="DF582" s="159" t="s">
        <v>282</v>
      </c>
      <c r="DG582" s="159" t="s">
        <v>282</v>
      </c>
      <c r="DH582" s="159" t="s">
        <v>282</v>
      </c>
      <c r="DI582" s="159" t="s">
        <v>282</v>
      </c>
      <c r="DJ582" s="159" t="s">
        <v>282</v>
      </c>
      <c r="DK582" s="159" t="s">
        <v>282</v>
      </c>
      <c r="DL582" s="159" t="s">
        <v>282</v>
      </c>
      <c r="DM582" s="159" t="s">
        <v>282</v>
      </c>
      <c r="DN582" s="159" t="s">
        <v>282</v>
      </c>
      <c r="DO582" s="159" t="s">
        <v>282</v>
      </c>
      <c r="DP582" s="159" t="s">
        <v>282</v>
      </c>
      <c r="DQ582" s="159" t="s">
        <v>282</v>
      </c>
      <c r="DR582" s="159" t="s">
        <v>282</v>
      </c>
      <c r="DS582" s="159" t="s">
        <v>282</v>
      </c>
      <c r="DT582" s="159" t="s">
        <v>282</v>
      </c>
      <c r="DU582" s="159" t="s">
        <v>282</v>
      </c>
      <c r="DV582" s="159" t="s">
        <v>282</v>
      </c>
      <c r="DW582" s="159" t="s">
        <v>282</v>
      </c>
      <c r="DX582" s="159" t="s">
        <v>282</v>
      </c>
      <c r="DY582" s="159" t="s">
        <v>282</v>
      </c>
      <c r="DZ582" s="159" t="s">
        <v>282</v>
      </c>
      <c r="EA582" s="159" t="s">
        <v>282</v>
      </c>
      <c r="EB582" s="159" t="s">
        <v>282</v>
      </c>
      <c r="EC582" s="159" t="s">
        <v>282</v>
      </c>
      <c r="ED582" s="159" t="s">
        <v>282</v>
      </c>
      <c r="EE582" s="159" t="s">
        <v>282</v>
      </c>
      <c r="EF582" s="159" t="s">
        <v>282</v>
      </c>
      <c r="EG582" s="159" t="s">
        <v>282</v>
      </c>
      <c r="EH582" s="159" t="s">
        <v>282</v>
      </c>
      <c r="EI582" s="159" t="s">
        <v>282</v>
      </c>
      <c r="EJ582" s="159" t="s">
        <v>282</v>
      </c>
      <c r="EK582" s="159" t="s">
        <v>282</v>
      </c>
      <c r="EL582" s="159" t="s">
        <v>282</v>
      </c>
      <c r="EM582" s="159" t="s">
        <v>282</v>
      </c>
      <c r="EN582" s="159" t="s">
        <v>282</v>
      </c>
      <c r="EO582" s="159" t="s">
        <v>282</v>
      </c>
      <c r="EP582" s="159" t="s">
        <v>282</v>
      </c>
      <c r="EQ582" s="159" t="s">
        <v>282</v>
      </c>
      <c r="ER582" s="159" t="s">
        <v>282</v>
      </c>
      <c r="ES582" s="159" t="s">
        <v>282</v>
      </c>
      <c r="ET582" s="159" t="s">
        <v>282</v>
      </c>
      <c r="EU582" s="159" t="s">
        <v>282</v>
      </c>
      <c r="EV582" s="159" t="s">
        <v>282</v>
      </c>
      <c r="EW582" s="159" t="s">
        <v>282</v>
      </c>
      <c r="EX582" s="159" t="s">
        <v>282</v>
      </c>
      <c r="EY582" s="159" t="s">
        <v>282</v>
      </c>
      <c r="EZ582" s="159" t="s">
        <v>282</v>
      </c>
      <c r="FA582" s="159" t="s">
        <v>282</v>
      </c>
      <c r="FB582" s="159" t="s">
        <v>282</v>
      </c>
      <c r="FC582" s="159" t="s">
        <v>282</v>
      </c>
      <c r="FD582" s="159" t="s">
        <v>282</v>
      </c>
      <c r="FE582" s="159" t="s">
        <v>282</v>
      </c>
      <c r="FF582" s="159" t="s">
        <v>282</v>
      </c>
      <c r="FG582" s="159" t="s">
        <v>282</v>
      </c>
      <c r="FH582" s="159" t="s">
        <v>282</v>
      </c>
      <c r="FI582" s="159" t="s">
        <v>282</v>
      </c>
      <c r="FJ582" s="159" t="s">
        <v>282</v>
      </c>
      <c r="FK582" s="159" t="s">
        <v>282</v>
      </c>
      <c r="FL582" s="159" t="s">
        <v>282</v>
      </c>
      <c r="FM582" s="159" t="s">
        <v>282</v>
      </c>
      <c r="FN582" s="159" t="s">
        <v>282</v>
      </c>
      <c r="FO582" s="159" t="s">
        <v>282</v>
      </c>
      <c r="FP582" s="159" t="s">
        <v>282</v>
      </c>
      <c r="FQ582" s="159" t="s">
        <v>282</v>
      </c>
      <c r="FR582" s="159" t="s">
        <v>282</v>
      </c>
      <c r="FS582" s="159" t="s">
        <v>282</v>
      </c>
      <c r="FT582" s="159" t="s">
        <v>282</v>
      </c>
    </row>
    <row r="583" spans="1:176" x14ac:dyDescent="0.25">
      <c r="A583" s="212" t="s">
        <v>10349</v>
      </c>
      <c r="B583" s="159" t="s">
        <v>282</v>
      </c>
      <c r="C583" s="66" t="str">
        <f>IF(ISNUMBER(Severity!H584)=FALSE,Severity!F584,IF(Severity!H584&gt;=0.5,"YES","NO"))</f>
        <v>YES</v>
      </c>
      <c r="D583" s="66" t="str">
        <f>IF(ISNUMBER(Severity!I584)=FALSE,Severity!G584,IF(Severity!I584&gt;0.5,"YES","NO"))</f>
        <v>NO</v>
      </c>
      <c r="E583" s="159">
        <v>8</v>
      </c>
      <c r="F583" s="159">
        <v>2</v>
      </c>
      <c r="G583" s="159" t="s">
        <v>8923</v>
      </c>
      <c r="H583" s="159" t="s">
        <v>10975</v>
      </c>
      <c r="I583" s="159" t="s">
        <v>282</v>
      </c>
      <c r="J583" s="159" t="s">
        <v>282</v>
      </c>
      <c r="K583" s="159" t="s">
        <v>282</v>
      </c>
      <c r="L583" s="159" t="s">
        <v>282</v>
      </c>
      <c r="M583" s="159" t="s">
        <v>282</v>
      </c>
      <c r="N583" s="159" t="s">
        <v>282</v>
      </c>
      <c r="O583" s="159" t="s">
        <v>282</v>
      </c>
      <c r="P583" s="159" t="s">
        <v>282</v>
      </c>
      <c r="Q583" s="159" t="s">
        <v>282</v>
      </c>
      <c r="R583" s="159" t="s">
        <v>282</v>
      </c>
      <c r="S583" s="159" t="s">
        <v>435</v>
      </c>
      <c r="T583" s="159">
        <v>21</v>
      </c>
      <c r="U583" s="159">
        <v>41.45</v>
      </c>
      <c r="V583" s="159">
        <v>3.83</v>
      </c>
      <c r="W583" s="159">
        <v>20</v>
      </c>
      <c r="X583" s="159" t="s">
        <v>282</v>
      </c>
      <c r="Y583" s="159" t="s">
        <v>282</v>
      </c>
      <c r="Z583" s="159" t="s">
        <v>282</v>
      </c>
      <c r="AA583" s="159">
        <v>32.729999999999997</v>
      </c>
      <c r="AB583" s="159">
        <v>2.95</v>
      </c>
      <c r="AC583" s="159">
        <v>20</v>
      </c>
      <c r="AD583" s="159" t="s">
        <v>282</v>
      </c>
      <c r="AE583" s="159" t="s">
        <v>282</v>
      </c>
      <c r="AF583" s="159" t="s">
        <v>282</v>
      </c>
      <c r="AG583" s="159" t="s">
        <v>282</v>
      </c>
      <c r="AH583" s="159" t="s">
        <v>282</v>
      </c>
      <c r="AI583" s="159" t="s">
        <v>282</v>
      </c>
      <c r="AJ583" s="159" t="s">
        <v>282</v>
      </c>
      <c r="AK583" s="159" t="s">
        <v>282</v>
      </c>
      <c r="AL583" s="159" t="s">
        <v>282</v>
      </c>
      <c r="AM583" s="159">
        <v>20</v>
      </c>
      <c r="AN583" s="159" t="s">
        <v>282</v>
      </c>
      <c r="AO583" s="161" t="s">
        <v>811</v>
      </c>
      <c r="AP583" s="161" t="s">
        <v>10507</v>
      </c>
      <c r="AQ583" s="161" t="s">
        <v>282</v>
      </c>
      <c r="AR583" s="161" t="s">
        <v>282</v>
      </c>
      <c r="AS583" s="161" t="s">
        <v>282</v>
      </c>
      <c r="AT583" s="161" t="s">
        <v>282</v>
      </c>
      <c r="AU583" s="161" t="s">
        <v>282</v>
      </c>
      <c r="AV583" s="161" t="s">
        <v>282</v>
      </c>
      <c r="AW583" s="161" t="s">
        <v>282</v>
      </c>
      <c r="AX583" s="161" t="s">
        <v>282</v>
      </c>
      <c r="AY583" s="161" t="s">
        <v>282</v>
      </c>
      <c r="AZ583" s="161" t="s">
        <v>282</v>
      </c>
      <c r="BA583" s="161" t="s">
        <v>435</v>
      </c>
      <c r="BB583" s="159">
        <v>21</v>
      </c>
      <c r="BC583" s="159">
        <v>42.65</v>
      </c>
      <c r="BD583" s="159">
        <v>4.8600000000000003</v>
      </c>
      <c r="BE583" s="159">
        <v>20</v>
      </c>
      <c r="BF583" s="159" t="s">
        <v>282</v>
      </c>
      <c r="BG583" s="159" t="s">
        <v>282</v>
      </c>
      <c r="BH583" s="159" t="s">
        <v>282</v>
      </c>
      <c r="BI583" s="159">
        <v>37.090000000000003</v>
      </c>
      <c r="BJ583" s="159">
        <v>2.2599999999999998</v>
      </c>
      <c r="BK583" s="159">
        <v>20</v>
      </c>
      <c r="BL583" s="159" t="s">
        <v>282</v>
      </c>
      <c r="BM583" s="159" t="s">
        <v>282</v>
      </c>
      <c r="BN583" s="159" t="s">
        <v>282</v>
      </c>
      <c r="BO583" s="159" t="s">
        <v>282</v>
      </c>
      <c r="BP583" s="159" t="s">
        <v>282</v>
      </c>
      <c r="BQ583" s="159" t="s">
        <v>282</v>
      </c>
      <c r="BR583" s="159" t="s">
        <v>282</v>
      </c>
      <c r="BS583" s="159" t="s">
        <v>282</v>
      </c>
      <c r="BT583" s="159" t="s">
        <v>282</v>
      </c>
      <c r="BU583" s="159">
        <v>20</v>
      </c>
      <c r="BV583" s="159" t="s">
        <v>282</v>
      </c>
      <c r="BW583" s="159" t="s">
        <v>282</v>
      </c>
      <c r="BX583" s="159" t="s">
        <v>282</v>
      </c>
      <c r="BY583" s="159" t="s">
        <v>282</v>
      </c>
      <c r="BZ583" s="159" t="s">
        <v>282</v>
      </c>
      <c r="CA583" s="159" t="s">
        <v>282</v>
      </c>
      <c r="CB583" s="159" t="s">
        <v>282</v>
      </c>
      <c r="CC583" s="159" t="s">
        <v>282</v>
      </c>
      <c r="CD583" s="159" t="s">
        <v>282</v>
      </c>
      <c r="CE583" s="159" t="s">
        <v>282</v>
      </c>
      <c r="CF583" s="159" t="s">
        <v>282</v>
      </c>
      <c r="CG583" s="159" t="s">
        <v>282</v>
      </c>
      <c r="CH583" s="159" t="s">
        <v>282</v>
      </c>
      <c r="CI583" s="159" t="s">
        <v>282</v>
      </c>
      <c r="CJ583" s="159" t="s">
        <v>282</v>
      </c>
      <c r="CK583" s="159" t="s">
        <v>282</v>
      </c>
      <c r="CL583" s="159" t="s">
        <v>282</v>
      </c>
      <c r="CM583" s="159" t="s">
        <v>282</v>
      </c>
      <c r="CN583" s="159" t="s">
        <v>282</v>
      </c>
      <c r="CO583" s="159" t="s">
        <v>282</v>
      </c>
      <c r="CP583" s="159" t="s">
        <v>282</v>
      </c>
      <c r="CQ583" s="159" t="s">
        <v>282</v>
      </c>
      <c r="CR583" s="159" t="s">
        <v>282</v>
      </c>
      <c r="CS583" s="159" t="s">
        <v>282</v>
      </c>
      <c r="CT583" s="159" t="s">
        <v>282</v>
      </c>
      <c r="CU583" s="159" t="s">
        <v>282</v>
      </c>
      <c r="CV583" s="159" t="s">
        <v>282</v>
      </c>
      <c r="CW583" s="159" t="s">
        <v>282</v>
      </c>
      <c r="CX583" s="159" t="s">
        <v>282</v>
      </c>
      <c r="CY583" s="159" t="s">
        <v>282</v>
      </c>
      <c r="CZ583" s="159" t="s">
        <v>282</v>
      </c>
      <c r="DA583" s="159" t="s">
        <v>282</v>
      </c>
      <c r="DB583" s="159" t="s">
        <v>282</v>
      </c>
      <c r="DC583" s="159" t="s">
        <v>282</v>
      </c>
      <c r="DD583" s="159" t="s">
        <v>282</v>
      </c>
      <c r="DE583" s="159" t="s">
        <v>282</v>
      </c>
      <c r="DF583" s="159" t="s">
        <v>282</v>
      </c>
      <c r="DG583" s="159" t="s">
        <v>282</v>
      </c>
      <c r="DH583" s="159" t="s">
        <v>282</v>
      </c>
      <c r="DI583" s="159" t="s">
        <v>282</v>
      </c>
      <c r="DJ583" s="159" t="s">
        <v>282</v>
      </c>
      <c r="DK583" s="159" t="s">
        <v>282</v>
      </c>
      <c r="DL583" s="159" t="s">
        <v>282</v>
      </c>
      <c r="DM583" s="159" t="s">
        <v>282</v>
      </c>
      <c r="DN583" s="159" t="s">
        <v>282</v>
      </c>
      <c r="DO583" s="159" t="s">
        <v>282</v>
      </c>
      <c r="DP583" s="159" t="s">
        <v>282</v>
      </c>
      <c r="DQ583" s="159" t="s">
        <v>282</v>
      </c>
      <c r="DR583" s="159" t="s">
        <v>282</v>
      </c>
      <c r="DS583" s="159" t="s">
        <v>282</v>
      </c>
      <c r="DT583" s="159" t="s">
        <v>282</v>
      </c>
      <c r="DU583" s="159" t="s">
        <v>282</v>
      </c>
      <c r="DV583" s="159" t="s">
        <v>282</v>
      </c>
      <c r="DW583" s="159" t="s">
        <v>282</v>
      </c>
      <c r="DX583" s="159" t="s">
        <v>282</v>
      </c>
      <c r="DY583" s="159" t="s">
        <v>282</v>
      </c>
      <c r="DZ583" s="159" t="s">
        <v>282</v>
      </c>
      <c r="EA583" s="159" t="s">
        <v>282</v>
      </c>
      <c r="EB583" s="159" t="s">
        <v>282</v>
      </c>
      <c r="EC583" s="159" t="s">
        <v>282</v>
      </c>
      <c r="ED583" s="159" t="s">
        <v>282</v>
      </c>
      <c r="EE583" s="159" t="s">
        <v>282</v>
      </c>
      <c r="EF583" s="159" t="s">
        <v>282</v>
      </c>
      <c r="EG583" s="159" t="s">
        <v>282</v>
      </c>
      <c r="EH583" s="159" t="s">
        <v>282</v>
      </c>
      <c r="EI583" s="159" t="s">
        <v>282</v>
      </c>
      <c r="EJ583" s="159" t="s">
        <v>282</v>
      </c>
      <c r="EK583" s="159" t="s">
        <v>282</v>
      </c>
      <c r="EL583" s="159" t="s">
        <v>282</v>
      </c>
      <c r="EM583" s="159" t="s">
        <v>282</v>
      </c>
      <c r="EN583" s="159" t="s">
        <v>282</v>
      </c>
      <c r="EO583" s="159" t="s">
        <v>282</v>
      </c>
      <c r="EP583" s="159" t="s">
        <v>282</v>
      </c>
      <c r="EQ583" s="159" t="s">
        <v>282</v>
      </c>
      <c r="ER583" s="159" t="s">
        <v>282</v>
      </c>
      <c r="ES583" s="159" t="s">
        <v>282</v>
      </c>
      <c r="ET583" s="159" t="s">
        <v>282</v>
      </c>
      <c r="EU583" s="159" t="s">
        <v>282</v>
      </c>
      <c r="EV583" s="159" t="s">
        <v>282</v>
      </c>
      <c r="EW583" s="159" t="s">
        <v>282</v>
      </c>
      <c r="EX583" s="159" t="s">
        <v>282</v>
      </c>
      <c r="EY583" s="159" t="s">
        <v>282</v>
      </c>
      <c r="EZ583" s="159" t="s">
        <v>282</v>
      </c>
      <c r="FA583" s="159" t="s">
        <v>282</v>
      </c>
      <c r="FB583" s="159" t="s">
        <v>282</v>
      </c>
      <c r="FC583" s="159" t="s">
        <v>282</v>
      </c>
      <c r="FD583" s="159" t="s">
        <v>282</v>
      </c>
      <c r="FE583" s="159" t="s">
        <v>282</v>
      </c>
      <c r="FF583" s="159" t="s">
        <v>282</v>
      </c>
      <c r="FG583" s="159" t="s">
        <v>282</v>
      </c>
      <c r="FH583" s="159" t="s">
        <v>282</v>
      </c>
      <c r="FI583" s="159" t="s">
        <v>282</v>
      </c>
      <c r="FJ583" s="159" t="s">
        <v>282</v>
      </c>
      <c r="FK583" s="159" t="s">
        <v>282</v>
      </c>
      <c r="FL583" s="159" t="s">
        <v>282</v>
      </c>
      <c r="FM583" s="159" t="s">
        <v>282</v>
      </c>
      <c r="FN583" s="159" t="s">
        <v>282</v>
      </c>
      <c r="FO583" s="159" t="s">
        <v>282</v>
      </c>
      <c r="FP583" s="159" t="s">
        <v>282</v>
      </c>
      <c r="FQ583" s="159" t="s">
        <v>282</v>
      </c>
      <c r="FR583" s="159" t="s">
        <v>282</v>
      </c>
      <c r="FS583" s="159" t="s">
        <v>282</v>
      </c>
      <c r="FT583" s="159" t="s">
        <v>282</v>
      </c>
    </row>
    <row r="584" spans="1:176" x14ac:dyDescent="0.25">
      <c r="A584" s="66" t="s">
        <v>9685</v>
      </c>
      <c r="B584" s="159" t="s">
        <v>282</v>
      </c>
      <c r="C584" s="66" t="str">
        <f>IF(ISNUMBER(Severity!H585)=FALSE,Severity!F585,IF(Severity!H585&gt;=0.5,"YES","NO"))</f>
        <v>NO</v>
      </c>
      <c r="D584" s="66" t="str">
        <f>IF(ISNUMBER(Severity!I585)=FALSE,Severity!G585,IF(Severity!I585&gt;0.5,"YES","NO"))</f>
        <v>YES</v>
      </c>
      <c r="E584" s="159">
        <v>10</v>
      </c>
      <c r="F584" s="159">
        <v>3</v>
      </c>
      <c r="G584" s="66" t="s">
        <v>12595</v>
      </c>
      <c r="H584" s="159" t="s">
        <v>183</v>
      </c>
      <c r="I584" s="159" t="s">
        <v>282</v>
      </c>
      <c r="J584" s="66">
        <v>35</v>
      </c>
      <c r="K584" s="159" t="s">
        <v>282</v>
      </c>
      <c r="L584" s="159" t="s">
        <v>282</v>
      </c>
      <c r="M584" s="159" t="s">
        <v>282</v>
      </c>
      <c r="N584" s="159" t="s">
        <v>282</v>
      </c>
      <c r="O584" s="159" t="s">
        <v>282</v>
      </c>
      <c r="P584" s="159" t="s">
        <v>282</v>
      </c>
      <c r="Q584" s="159" t="s">
        <v>282</v>
      </c>
      <c r="R584" s="159" t="s">
        <v>282</v>
      </c>
      <c r="S584" s="159" t="s">
        <v>435</v>
      </c>
      <c r="T584" s="159">
        <v>21</v>
      </c>
      <c r="U584" s="66">
        <v>19.170000000000002</v>
      </c>
      <c r="V584" s="66">
        <v>7.21</v>
      </c>
      <c r="W584" s="159">
        <v>102</v>
      </c>
      <c r="X584" s="66" t="s">
        <v>282</v>
      </c>
      <c r="Y584" s="66" t="s">
        <v>282</v>
      </c>
      <c r="Z584" s="66" t="s">
        <v>282</v>
      </c>
      <c r="AA584" s="66">
        <v>11.97</v>
      </c>
      <c r="AB584" s="66">
        <v>8.0500000000000007</v>
      </c>
      <c r="AC584" s="66">
        <v>102</v>
      </c>
      <c r="AD584" s="66" t="s">
        <v>282</v>
      </c>
      <c r="AE584" s="66" t="s">
        <v>282</v>
      </c>
      <c r="AF584" s="66" t="s">
        <v>282</v>
      </c>
      <c r="AG584" s="66" t="s">
        <v>282</v>
      </c>
      <c r="AH584" s="66" t="s">
        <v>282</v>
      </c>
      <c r="AI584" s="66" t="s">
        <v>282</v>
      </c>
      <c r="AJ584" s="66" t="s">
        <v>282</v>
      </c>
      <c r="AK584" s="66" t="s">
        <v>282</v>
      </c>
      <c r="AL584" s="66" t="s">
        <v>282</v>
      </c>
      <c r="AM584" s="159">
        <v>102</v>
      </c>
      <c r="AN584" s="159">
        <v>67</v>
      </c>
      <c r="AO584" s="66" t="s">
        <v>672</v>
      </c>
      <c r="AP584" s="159" t="s">
        <v>182</v>
      </c>
      <c r="AQ584" s="159" t="s">
        <v>282</v>
      </c>
      <c r="AR584" s="159">
        <v>43</v>
      </c>
      <c r="AS584" s="159" t="s">
        <v>282</v>
      </c>
      <c r="AT584" s="159" t="s">
        <v>282</v>
      </c>
      <c r="AU584" s="159" t="s">
        <v>282</v>
      </c>
      <c r="AV584" s="159" t="s">
        <v>282</v>
      </c>
      <c r="AW584" s="159" t="s">
        <v>282</v>
      </c>
      <c r="AX584" s="159" t="s">
        <v>282</v>
      </c>
      <c r="AY584" s="159" t="s">
        <v>282</v>
      </c>
      <c r="AZ584" s="159" t="s">
        <v>282</v>
      </c>
      <c r="BA584" s="159" t="s">
        <v>435</v>
      </c>
      <c r="BB584" s="159">
        <v>21</v>
      </c>
      <c r="BC584" s="66">
        <v>17.89</v>
      </c>
      <c r="BD584" s="66">
        <v>9.9499999999999993</v>
      </c>
      <c r="BE584" s="159">
        <v>99</v>
      </c>
      <c r="BF584" s="66" t="s">
        <v>282</v>
      </c>
      <c r="BG584" s="66" t="s">
        <v>282</v>
      </c>
      <c r="BH584" s="66" t="s">
        <v>282</v>
      </c>
      <c r="BI584" s="66">
        <v>11.43</v>
      </c>
      <c r="BJ584" s="66">
        <v>9.41</v>
      </c>
      <c r="BK584" s="66">
        <v>99</v>
      </c>
      <c r="BL584" s="66" t="s">
        <v>282</v>
      </c>
      <c r="BM584" s="66" t="s">
        <v>282</v>
      </c>
      <c r="BN584" s="66" t="s">
        <v>282</v>
      </c>
      <c r="BO584" s="66" t="s">
        <v>282</v>
      </c>
      <c r="BP584" s="66" t="s">
        <v>282</v>
      </c>
      <c r="BQ584" s="66" t="s">
        <v>282</v>
      </c>
      <c r="BR584" s="66" t="s">
        <v>282</v>
      </c>
      <c r="BS584" s="66" t="s">
        <v>282</v>
      </c>
      <c r="BT584" s="66" t="s">
        <v>282</v>
      </c>
      <c r="BU584" s="159">
        <v>99</v>
      </c>
      <c r="BV584" s="159">
        <v>56</v>
      </c>
      <c r="BW584" s="159" t="s">
        <v>636</v>
      </c>
      <c r="BX584" s="159" t="s">
        <v>282</v>
      </c>
      <c r="BY584" s="159" t="s">
        <v>282</v>
      </c>
      <c r="BZ584" s="66">
        <v>42</v>
      </c>
      <c r="CA584" s="159" t="s">
        <v>282</v>
      </c>
      <c r="CB584" s="159" t="s">
        <v>282</v>
      </c>
      <c r="CC584" s="159" t="s">
        <v>282</v>
      </c>
      <c r="CD584" s="159" t="s">
        <v>282</v>
      </c>
      <c r="CE584" s="159" t="s">
        <v>282</v>
      </c>
      <c r="CF584" s="159" t="s">
        <v>282</v>
      </c>
      <c r="CG584" s="159" t="s">
        <v>282</v>
      </c>
      <c r="CH584" s="159" t="s">
        <v>282</v>
      </c>
      <c r="CI584" s="159" t="s">
        <v>435</v>
      </c>
      <c r="CJ584" s="66">
        <v>21</v>
      </c>
      <c r="CK584" s="66">
        <v>18.13</v>
      </c>
      <c r="CL584" s="66">
        <v>8.1</v>
      </c>
      <c r="CM584" s="159">
        <v>100</v>
      </c>
      <c r="CN584" s="159" t="s">
        <v>282</v>
      </c>
      <c r="CO584" s="159" t="s">
        <v>282</v>
      </c>
      <c r="CP584" s="159" t="s">
        <v>282</v>
      </c>
      <c r="CQ584" s="66">
        <v>14.46</v>
      </c>
      <c r="CR584" s="66">
        <v>10.42</v>
      </c>
      <c r="CS584" s="66">
        <v>100</v>
      </c>
      <c r="CT584" s="159" t="s">
        <v>282</v>
      </c>
      <c r="CU584" s="159" t="s">
        <v>282</v>
      </c>
      <c r="CV584" s="159" t="s">
        <v>282</v>
      </c>
      <c r="CW584" s="159" t="s">
        <v>282</v>
      </c>
      <c r="CX584" s="159" t="s">
        <v>282</v>
      </c>
      <c r="CY584" s="159" t="s">
        <v>282</v>
      </c>
      <c r="CZ584" s="159" t="s">
        <v>282</v>
      </c>
      <c r="DA584" s="159" t="s">
        <v>282</v>
      </c>
      <c r="DB584" s="159" t="s">
        <v>282</v>
      </c>
      <c r="DC584" s="66">
        <v>100</v>
      </c>
      <c r="DD584" s="66">
        <v>58</v>
      </c>
      <c r="DE584" s="159" t="s">
        <v>282</v>
      </c>
      <c r="DF584" s="159" t="s">
        <v>282</v>
      </c>
      <c r="DG584" s="159" t="s">
        <v>282</v>
      </c>
      <c r="DH584" s="159" t="s">
        <v>282</v>
      </c>
      <c r="DI584" s="159" t="s">
        <v>282</v>
      </c>
      <c r="DJ584" s="159" t="s">
        <v>282</v>
      </c>
      <c r="DK584" s="159" t="s">
        <v>282</v>
      </c>
      <c r="DL584" s="159" t="s">
        <v>282</v>
      </c>
      <c r="DM584" s="159" t="s">
        <v>282</v>
      </c>
      <c r="DN584" s="159" t="s">
        <v>282</v>
      </c>
      <c r="DO584" s="159" t="s">
        <v>282</v>
      </c>
      <c r="DP584" s="159" t="s">
        <v>282</v>
      </c>
      <c r="DQ584" s="159" t="s">
        <v>282</v>
      </c>
      <c r="DR584" s="159" t="s">
        <v>282</v>
      </c>
      <c r="DS584" s="159" t="s">
        <v>282</v>
      </c>
      <c r="DT584" s="159" t="s">
        <v>282</v>
      </c>
      <c r="DU584" s="159" t="s">
        <v>282</v>
      </c>
      <c r="DV584" s="159" t="s">
        <v>282</v>
      </c>
      <c r="DW584" s="159" t="s">
        <v>282</v>
      </c>
      <c r="DX584" s="159" t="s">
        <v>282</v>
      </c>
      <c r="DY584" s="159" t="s">
        <v>282</v>
      </c>
      <c r="DZ584" s="159" t="s">
        <v>282</v>
      </c>
      <c r="EA584" s="159" t="s">
        <v>282</v>
      </c>
      <c r="EB584" s="159" t="s">
        <v>282</v>
      </c>
      <c r="EC584" s="159" t="s">
        <v>282</v>
      </c>
      <c r="ED584" s="159" t="s">
        <v>282</v>
      </c>
      <c r="EE584" s="159" t="s">
        <v>282</v>
      </c>
      <c r="EF584" s="159" t="s">
        <v>282</v>
      </c>
      <c r="EG584" s="159" t="s">
        <v>282</v>
      </c>
      <c r="EH584" s="159" t="s">
        <v>282</v>
      </c>
      <c r="EI584" s="159" t="s">
        <v>282</v>
      </c>
      <c r="EJ584" s="159" t="s">
        <v>282</v>
      </c>
      <c r="EK584" s="159" t="s">
        <v>282</v>
      </c>
      <c r="EL584" s="159" t="s">
        <v>282</v>
      </c>
      <c r="EM584" s="159" t="s">
        <v>282</v>
      </c>
      <c r="EN584" s="159" t="s">
        <v>282</v>
      </c>
      <c r="EO584" s="159" t="s">
        <v>282</v>
      </c>
      <c r="EP584" s="159" t="s">
        <v>282</v>
      </c>
      <c r="EQ584" s="159" t="s">
        <v>282</v>
      </c>
      <c r="ER584" s="159" t="s">
        <v>282</v>
      </c>
      <c r="ES584" s="159" t="s">
        <v>282</v>
      </c>
      <c r="ET584" s="159" t="s">
        <v>282</v>
      </c>
      <c r="EU584" s="159" t="s">
        <v>282</v>
      </c>
      <c r="EV584" s="159" t="s">
        <v>282</v>
      </c>
      <c r="EW584" s="159" t="s">
        <v>282</v>
      </c>
      <c r="EX584" s="159" t="s">
        <v>282</v>
      </c>
      <c r="EY584" s="159" t="s">
        <v>282</v>
      </c>
      <c r="EZ584" s="159" t="s">
        <v>282</v>
      </c>
      <c r="FA584" s="159" t="s">
        <v>282</v>
      </c>
      <c r="FB584" s="159" t="s">
        <v>282</v>
      </c>
      <c r="FC584" s="159" t="s">
        <v>282</v>
      </c>
      <c r="FD584" s="159" t="s">
        <v>282</v>
      </c>
      <c r="FE584" s="159" t="s">
        <v>282</v>
      </c>
      <c r="FF584" s="159" t="s">
        <v>282</v>
      </c>
      <c r="FG584" s="159" t="s">
        <v>282</v>
      </c>
      <c r="FH584" s="159" t="s">
        <v>282</v>
      </c>
      <c r="FI584" s="159" t="s">
        <v>282</v>
      </c>
      <c r="FJ584" s="159" t="s">
        <v>282</v>
      </c>
      <c r="FK584" s="159" t="s">
        <v>282</v>
      </c>
      <c r="FL584" s="159" t="s">
        <v>282</v>
      </c>
      <c r="FM584" s="159" t="s">
        <v>282</v>
      </c>
      <c r="FN584" s="159" t="s">
        <v>282</v>
      </c>
      <c r="FO584" s="159" t="s">
        <v>282</v>
      </c>
      <c r="FP584" s="159" t="s">
        <v>282</v>
      </c>
      <c r="FQ584" s="159" t="s">
        <v>282</v>
      </c>
      <c r="FR584" s="159" t="s">
        <v>282</v>
      </c>
      <c r="FS584" s="159" t="s">
        <v>282</v>
      </c>
      <c r="FT584" s="159" t="s">
        <v>282</v>
      </c>
    </row>
    <row r="585" spans="1:176" x14ac:dyDescent="0.25">
      <c r="A585" s="66" t="s">
        <v>9686</v>
      </c>
      <c r="B585" s="159" t="s">
        <v>282</v>
      </c>
      <c r="C585" s="66" t="str">
        <f>IF(ISNUMBER(Severity!H586)=FALSE,Severity!F586,IF(Severity!H586&gt;=0.5,"YES","NO"))</f>
        <v>NO</v>
      </c>
      <c r="D585" s="66" t="str">
        <f>IF(ISNUMBER(Severity!I586)=FALSE,Severity!G586,IF(Severity!I586&gt;0.5,"YES","NO"))</f>
        <v>YES</v>
      </c>
      <c r="E585" s="159">
        <v>10</v>
      </c>
      <c r="F585" s="159">
        <v>2</v>
      </c>
      <c r="G585" s="66" t="s">
        <v>12595</v>
      </c>
      <c r="H585" s="159" t="s">
        <v>183</v>
      </c>
      <c r="I585" s="159" t="s">
        <v>282</v>
      </c>
      <c r="J585" s="159">
        <v>35</v>
      </c>
      <c r="K585" s="159" t="s">
        <v>282</v>
      </c>
      <c r="L585" s="159" t="s">
        <v>282</v>
      </c>
      <c r="M585" s="159" t="s">
        <v>282</v>
      </c>
      <c r="N585" s="159" t="s">
        <v>282</v>
      </c>
      <c r="O585" s="159" t="s">
        <v>282</v>
      </c>
      <c r="P585" s="159" t="s">
        <v>282</v>
      </c>
      <c r="Q585" s="159" t="s">
        <v>282</v>
      </c>
      <c r="R585" s="159" t="s">
        <v>282</v>
      </c>
      <c r="S585" s="159" t="s">
        <v>435</v>
      </c>
      <c r="T585" s="159">
        <v>21</v>
      </c>
      <c r="U585" s="159" t="s">
        <v>282</v>
      </c>
      <c r="V585" s="66" t="s">
        <v>282</v>
      </c>
      <c r="W585" s="159" t="s">
        <v>282</v>
      </c>
      <c r="X585" s="66">
        <v>18.55</v>
      </c>
      <c r="Y585" s="66">
        <v>6.9</v>
      </c>
      <c r="Z585" s="66">
        <v>67</v>
      </c>
      <c r="AA585" s="66" t="s">
        <v>282</v>
      </c>
      <c r="AB585" s="66" t="s">
        <v>282</v>
      </c>
      <c r="AC585" s="66" t="s">
        <v>282</v>
      </c>
      <c r="AD585" s="66">
        <v>10.93</v>
      </c>
      <c r="AE585" s="66">
        <v>7.49</v>
      </c>
      <c r="AF585" s="66">
        <v>67</v>
      </c>
      <c r="AG585" s="159" t="s">
        <v>282</v>
      </c>
      <c r="AH585" s="159" t="s">
        <v>282</v>
      </c>
      <c r="AI585" s="159" t="s">
        <v>282</v>
      </c>
      <c r="AJ585" s="159" t="s">
        <v>282</v>
      </c>
      <c r="AK585" s="159" t="s">
        <v>282</v>
      </c>
      <c r="AL585" s="159" t="s">
        <v>282</v>
      </c>
      <c r="AM585" s="159">
        <v>102</v>
      </c>
      <c r="AN585" s="159">
        <v>67</v>
      </c>
      <c r="AO585" s="66" t="s">
        <v>672</v>
      </c>
      <c r="AP585" s="159" t="s">
        <v>182</v>
      </c>
      <c r="AQ585" s="159" t="s">
        <v>282</v>
      </c>
      <c r="AR585" s="159">
        <v>36</v>
      </c>
      <c r="AS585" s="159" t="s">
        <v>282</v>
      </c>
      <c r="AT585" s="159" t="s">
        <v>282</v>
      </c>
      <c r="AU585" s="159" t="s">
        <v>282</v>
      </c>
      <c r="AV585" s="159" t="s">
        <v>282</v>
      </c>
      <c r="AW585" s="159" t="s">
        <v>282</v>
      </c>
      <c r="AX585" s="159" t="s">
        <v>282</v>
      </c>
      <c r="AY585" s="159" t="s">
        <v>282</v>
      </c>
      <c r="AZ585" s="159" t="s">
        <v>282</v>
      </c>
      <c r="BA585" s="159" t="s">
        <v>435</v>
      </c>
      <c r="BB585" s="159">
        <v>21</v>
      </c>
      <c r="BC585" s="66" t="s">
        <v>282</v>
      </c>
      <c r="BD585" s="66" t="s">
        <v>282</v>
      </c>
      <c r="BE585" s="159" t="s">
        <v>282</v>
      </c>
      <c r="BF585" s="66">
        <v>18.28</v>
      </c>
      <c r="BG585" s="66">
        <v>9.3699999999999992</v>
      </c>
      <c r="BH585" s="66">
        <v>63</v>
      </c>
      <c r="BI585" s="66" t="s">
        <v>282</v>
      </c>
      <c r="BJ585" s="66" t="s">
        <v>282</v>
      </c>
      <c r="BK585" s="66" t="s">
        <v>282</v>
      </c>
      <c r="BL585" s="66">
        <v>12.12</v>
      </c>
      <c r="BM585" s="66">
        <v>9.33</v>
      </c>
      <c r="BN585" s="66">
        <v>63</v>
      </c>
      <c r="BO585" s="159" t="s">
        <v>282</v>
      </c>
      <c r="BP585" s="159" t="s">
        <v>282</v>
      </c>
      <c r="BQ585" s="159" t="s">
        <v>282</v>
      </c>
      <c r="BR585" s="159" t="s">
        <v>282</v>
      </c>
      <c r="BS585" s="159" t="s">
        <v>282</v>
      </c>
      <c r="BT585" s="159" t="s">
        <v>282</v>
      </c>
      <c r="BU585" s="159">
        <v>99</v>
      </c>
      <c r="BV585" s="159">
        <v>63</v>
      </c>
      <c r="BW585" s="159" t="s">
        <v>282</v>
      </c>
      <c r="BX585" s="159" t="s">
        <v>282</v>
      </c>
      <c r="BY585" s="159" t="s">
        <v>282</v>
      </c>
      <c r="BZ585" s="159" t="s">
        <v>282</v>
      </c>
      <c r="CA585" s="159" t="s">
        <v>282</v>
      </c>
      <c r="CB585" s="159" t="s">
        <v>282</v>
      </c>
      <c r="CC585" s="159" t="s">
        <v>282</v>
      </c>
      <c r="CD585" s="159" t="s">
        <v>282</v>
      </c>
      <c r="CE585" s="159" t="s">
        <v>282</v>
      </c>
      <c r="CF585" s="159" t="s">
        <v>282</v>
      </c>
      <c r="CG585" s="159" t="s">
        <v>282</v>
      </c>
      <c r="CH585" s="159" t="s">
        <v>282</v>
      </c>
      <c r="CI585" s="159" t="s">
        <v>282</v>
      </c>
      <c r="CJ585" s="159" t="s">
        <v>282</v>
      </c>
      <c r="CK585" s="159" t="s">
        <v>282</v>
      </c>
      <c r="CL585" s="159" t="s">
        <v>282</v>
      </c>
      <c r="CM585" s="159" t="s">
        <v>282</v>
      </c>
      <c r="CN585" s="159" t="s">
        <v>282</v>
      </c>
      <c r="CO585" s="159" t="s">
        <v>282</v>
      </c>
      <c r="CP585" s="159" t="s">
        <v>282</v>
      </c>
      <c r="CQ585" s="159" t="s">
        <v>282</v>
      </c>
      <c r="CR585" s="159" t="s">
        <v>282</v>
      </c>
      <c r="CS585" s="159" t="s">
        <v>282</v>
      </c>
      <c r="CT585" s="159" t="s">
        <v>282</v>
      </c>
      <c r="CU585" s="159" t="s">
        <v>282</v>
      </c>
      <c r="CV585" s="159" t="s">
        <v>282</v>
      </c>
      <c r="CW585" s="159" t="s">
        <v>282</v>
      </c>
      <c r="CX585" s="159" t="s">
        <v>282</v>
      </c>
      <c r="CY585" s="159" t="s">
        <v>282</v>
      </c>
      <c r="CZ585" s="159" t="s">
        <v>282</v>
      </c>
      <c r="DA585" s="159" t="s">
        <v>282</v>
      </c>
      <c r="DB585" s="159" t="s">
        <v>282</v>
      </c>
      <c r="DC585" s="159" t="s">
        <v>282</v>
      </c>
      <c r="DD585" s="159" t="s">
        <v>282</v>
      </c>
      <c r="DE585" s="159" t="s">
        <v>282</v>
      </c>
      <c r="DF585" s="159" t="s">
        <v>282</v>
      </c>
      <c r="DG585" s="159" t="s">
        <v>282</v>
      </c>
      <c r="DH585" s="159" t="s">
        <v>282</v>
      </c>
      <c r="DI585" s="159" t="s">
        <v>282</v>
      </c>
      <c r="DJ585" s="159" t="s">
        <v>282</v>
      </c>
      <c r="DK585" s="159" t="s">
        <v>282</v>
      </c>
      <c r="DL585" s="159" t="s">
        <v>282</v>
      </c>
      <c r="DM585" s="159" t="s">
        <v>282</v>
      </c>
      <c r="DN585" s="159" t="s">
        <v>282</v>
      </c>
      <c r="DO585" s="159" t="s">
        <v>282</v>
      </c>
      <c r="DP585" s="159" t="s">
        <v>282</v>
      </c>
      <c r="DQ585" s="159" t="s">
        <v>282</v>
      </c>
      <c r="DR585" s="159" t="s">
        <v>282</v>
      </c>
      <c r="DS585" s="159" t="s">
        <v>282</v>
      </c>
      <c r="DT585" s="159" t="s">
        <v>282</v>
      </c>
      <c r="DU585" s="159" t="s">
        <v>282</v>
      </c>
      <c r="DV585" s="159" t="s">
        <v>282</v>
      </c>
      <c r="DW585" s="159" t="s">
        <v>282</v>
      </c>
      <c r="DX585" s="159" t="s">
        <v>282</v>
      </c>
      <c r="DY585" s="159" t="s">
        <v>282</v>
      </c>
      <c r="DZ585" s="159" t="s">
        <v>282</v>
      </c>
      <c r="EA585" s="159" t="s">
        <v>282</v>
      </c>
      <c r="EB585" s="159" t="s">
        <v>282</v>
      </c>
      <c r="EC585" s="159" t="s">
        <v>282</v>
      </c>
      <c r="ED585" s="159" t="s">
        <v>282</v>
      </c>
      <c r="EE585" s="159" t="s">
        <v>282</v>
      </c>
      <c r="EF585" s="159" t="s">
        <v>282</v>
      </c>
      <c r="EG585" s="159" t="s">
        <v>282</v>
      </c>
      <c r="EH585" s="159" t="s">
        <v>282</v>
      </c>
      <c r="EI585" s="159" t="s">
        <v>282</v>
      </c>
      <c r="EJ585" s="159" t="s">
        <v>282</v>
      </c>
      <c r="EK585" s="159" t="s">
        <v>282</v>
      </c>
      <c r="EL585" s="159" t="s">
        <v>282</v>
      </c>
      <c r="EM585" s="159" t="s">
        <v>282</v>
      </c>
      <c r="EN585" s="159" t="s">
        <v>282</v>
      </c>
      <c r="EO585" s="159" t="s">
        <v>282</v>
      </c>
      <c r="EP585" s="159" t="s">
        <v>282</v>
      </c>
      <c r="EQ585" s="159" t="s">
        <v>282</v>
      </c>
      <c r="ER585" s="159" t="s">
        <v>282</v>
      </c>
      <c r="ES585" s="159" t="s">
        <v>282</v>
      </c>
      <c r="ET585" s="159" t="s">
        <v>282</v>
      </c>
      <c r="EU585" s="159" t="s">
        <v>282</v>
      </c>
      <c r="EV585" s="159" t="s">
        <v>282</v>
      </c>
      <c r="EW585" s="159" t="s">
        <v>282</v>
      </c>
      <c r="EX585" s="159" t="s">
        <v>282</v>
      </c>
      <c r="EY585" s="159" t="s">
        <v>282</v>
      </c>
      <c r="EZ585" s="159" t="s">
        <v>282</v>
      </c>
      <c r="FA585" s="159" t="s">
        <v>282</v>
      </c>
      <c r="FB585" s="159" t="s">
        <v>282</v>
      </c>
      <c r="FC585" s="159" t="s">
        <v>282</v>
      </c>
      <c r="FD585" s="159" t="s">
        <v>282</v>
      </c>
      <c r="FE585" s="159" t="s">
        <v>282</v>
      </c>
      <c r="FF585" s="159" t="s">
        <v>282</v>
      </c>
      <c r="FG585" s="159" t="s">
        <v>282</v>
      </c>
      <c r="FH585" s="159" t="s">
        <v>282</v>
      </c>
      <c r="FI585" s="159" t="s">
        <v>282</v>
      </c>
      <c r="FJ585" s="159" t="s">
        <v>282</v>
      </c>
      <c r="FK585" s="159" t="s">
        <v>282</v>
      </c>
      <c r="FL585" s="159" t="s">
        <v>282</v>
      </c>
      <c r="FM585" s="159" t="s">
        <v>282</v>
      </c>
      <c r="FN585" s="159" t="s">
        <v>282</v>
      </c>
      <c r="FO585" s="159" t="s">
        <v>282</v>
      </c>
      <c r="FP585" s="159" t="s">
        <v>282</v>
      </c>
      <c r="FQ585" s="159" t="s">
        <v>282</v>
      </c>
      <c r="FR585" s="159" t="s">
        <v>282</v>
      </c>
      <c r="FS585" s="159" t="s">
        <v>282</v>
      </c>
      <c r="FT585" s="159" t="s">
        <v>282</v>
      </c>
    </row>
    <row r="586" spans="1:176" x14ac:dyDescent="0.25">
      <c r="A586" s="66" t="s">
        <v>501</v>
      </c>
      <c r="B586" s="159" t="s">
        <v>12611</v>
      </c>
      <c r="C586" s="66" t="str">
        <f>IF(ISNUMBER(Severity!H587)=FALSE,Severity!F587,IF(Severity!H587&gt;=0.5,"YES","NO"))</f>
        <v>YES</v>
      </c>
      <c r="D586" s="66" t="str">
        <f>IF(ISNUMBER(Severity!I587)=FALSE,Severity!G587,IF(Severity!I587&gt;0.5,"YES","NO"))</f>
        <v>NO</v>
      </c>
      <c r="E586" s="159">
        <v>4</v>
      </c>
      <c r="F586" s="159">
        <v>2</v>
      </c>
      <c r="G586" s="159" t="s">
        <v>263</v>
      </c>
      <c r="H586" s="159" t="s">
        <v>10507</v>
      </c>
      <c r="I586" s="159" t="s">
        <v>282</v>
      </c>
      <c r="J586" s="159" t="s">
        <v>282</v>
      </c>
      <c r="K586" s="159" t="s">
        <v>282</v>
      </c>
      <c r="L586" s="159" t="s">
        <v>282</v>
      </c>
      <c r="M586" s="159" t="s">
        <v>282</v>
      </c>
      <c r="N586" s="159" t="s">
        <v>282</v>
      </c>
      <c r="O586" s="159" t="s">
        <v>282</v>
      </c>
      <c r="P586" s="159" t="s">
        <v>282</v>
      </c>
      <c r="Q586" s="159" t="s">
        <v>282</v>
      </c>
      <c r="R586" s="159" t="s">
        <v>282</v>
      </c>
      <c r="S586" s="159" t="s">
        <v>299</v>
      </c>
      <c r="T586" s="159">
        <v>21</v>
      </c>
      <c r="U586" s="159" t="s">
        <v>282</v>
      </c>
      <c r="V586" s="159" t="s">
        <v>282</v>
      </c>
      <c r="W586" s="159" t="s">
        <v>282</v>
      </c>
      <c r="X586" s="159">
        <v>25.2</v>
      </c>
      <c r="Y586" s="159">
        <v>2.8</v>
      </c>
      <c r="Z586" s="159">
        <v>10</v>
      </c>
      <c r="AA586" s="159" t="s">
        <v>282</v>
      </c>
      <c r="AB586" s="159" t="s">
        <v>282</v>
      </c>
      <c r="AC586" s="159" t="s">
        <v>282</v>
      </c>
      <c r="AD586" s="159">
        <v>8.5</v>
      </c>
      <c r="AE586" s="159">
        <v>5.3</v>
      </c>
      <c r="AF586" s="159">
        <v>10</v>
      </c>
      <c r="AG586" s="159" t="s">
        <v>282</v>
      </c>
      <c r="AH586" s="159" t="s">
        <v>282</v>
      </c>
      <c r="AI586" s="159" t="s">
        <v>282</v>
      </c>
      <c r="AJ586" s="66">
        <v>-16.7</v>
      </c>
      <c r="AK586" s="66">
        <v>6</v>
      </c>
      <c r="AL586" s="66">
        <v>10</v>
      </c>
      <c r="AM586" s="66" t="s">
        <v>282</v>
      </c>
      <c r="AN586" s="159">
        <v>10</v>
      </c>
      <c r="AO586" s="159" t="s">
        <v>790</v>
      </c>
      <c r="AP586" s="159" t="s">
        <v>10507</v>
      </c>
      <c r="AQ586" s="159" t="s">
        <v>282</v>
      </c>
      <c r="AR586" s="159" t="s">
        <v>282</v>
      </c>
      <c r="AS586" s="159" t="s">
        <v>282</v>
      </c>
      <c r="AT586" s="159" t="s">
        <v>282</v>
      </c>
      <c r="AU586" s="159" t="s">
        <v>282</v>
      </c>
      <c r="AV586" s="159" t="s">
        <v>282</v>
      </c>
      <c r="AW586" s="159" t="s">
        <v>282</v>
      </c>
      <c r="AX586" s="159" t="s">
        <v>282</v>
      </c>
      <c r="AY586" s="159" t="s">
        <v>282</v>
      </c>
      <c r="AZ586" s="159" t="s">
        <v>282</v>
      </c>
      <c r="BA586" s="159" t="s">
        <v>299</v>
      </c>
      <c r="BB586" s="159">
        <v>21</v>
      </c>
      <c r="BC586" s="159" t="s">
        <v>282</v>
      </c>
      <c r="BD586" s="159" t="s">
        <v>282</v>
      </c>
      <c r="BE586" s="159" t="s">
        <v>282</v>
      </c>
      <c r="BF586" s="159">
        <v>24.8</v>
      </c>
      <c r="BG586" s="159">
        <v>4.5</v>
      </c>
      <c r="BH586" s="159">
        <v>15</v>
      </c>
      <c r="BI586" s="159" t="s">
        <v>282</v>
      </c>
      <c r="BJ586" s="159" t="s">
        <v>282</v>
      </c>
      <c r="BK586" s="159" t="s">
        <v>282</v>
      </c>
      <c r="BL586" s="159">
        <v>13.1</v>
      </c>
      <c r="BM586" s="159">
        <v>9.8000000000000007</v>
      </c>
      <c r="BN586" s="159">
        <v>15</v>
      </c>
      <c r="BO586" s="159" t="s">
        <v>282</v>
      </c>
      <c r="BP586" s="159" t="s">
        <v>282</v>
      </c>
      <c r="BQ586" s="159" t="s">
        <v>282</v>
      </c>
      <c r="BR586" s="66">
        <v>-11.7</v>
      </c>
      <c r="BS586" s="66">
        <v>9</v>
      </c>
      <c r="BT586" s="66">
        <v>15</v>
      </c>
      <c r="BU586" s="66" t="s">
        <v>282</v>
      </c>
      <c r="BV586" s="159">
        <v>15</v>
      </c>
      <c r="BW586" s="159" t="s">
        <v>282</v>
      </c>
      <c r="BX586" s="159" t="s">
        <v>282</v>
      </c>
      <c r="BY586" s="159" t="s">
        <v>282</v>
      </c>
      <c r="BZ586" s="159" t="s">
        <v>282</v>
      </c>
      <c r="CA586" s="159" t="s">
        <v>282</v>
      </c>
      <c r="CB586" s="159" t="s">
        <v>282</v>
      </c>
      <c r="CC586" s="159" t="s">
        <v>282</v>
      </c>
      <c r="CD586" s="159" t="s">
        <v>282</v>
      </c>
      <c r="CE586" s="159" t="s">
        <v>282</v>
      </c>
      <c r="CF586" s="159" t="s">
        <v>282</v>
      </c>
      <c r="CG586" s="159" t="s">
        <v>282</v>
      </c>
      <c r="CH586" s="159" t="s">
        <v>282</v>
      </c>
      <c r="CI586" s="159" t="s">
        <v>282</v>
      </c>
      <c r="CJ586" s="159" t="s">
        <v>282</v>
      </c>
      <c r="CK586" s="159" t="s">
        <v>282</v>
      </c>
      <c r="CL586" s="159" t="s">
        <v>282</v>
      </c>
      <c r="CM586" s="159" t="s">
        <v>282</v>
      </c>
      <c r="CN586" s="159" t="s">
        <v>282</v>
      </c>
      <c r="CO586" s="159" t="s">
        <v>282</v>
      </c>
      <c r="CP586" s="159" t="s">
        <v>282</v>
      </c>
      <c r="CQ586" s="159" t="s">
        <v>282</v>
      </c>
      <c r="CR586" s="159" t="s">
        <v>282</v>
      </c>
      <c r="CS586" s="159" t="s">
        <v>282</v>
      </c>
      <c r="CT586" s="159" t="s">
        <v>282</v>
      </c>
      <c r="CU586" s="159" t="s">
        <v>282</v>
      </c>
      <c r="CV586" s="159" t="s">
        <v>282</v>
      </c>
      <c r="CW586" s="159" t="s">
        <v>282</v>
      </c>
      <c r="CX586" s="159" t="s">
        <v>282</v>
      </c>
      <c r="CY586" s="159" t="s">
        <v>282</v>
      </c>
      <c r="CZ586" s="159" t="s">
        <v>282</v>
      </c>
      <c r="DA586" s="159" t="s">
        <v>282</v>
      </c>
      <c r="DB586" s="159" t="s">
        <v>282</v>
      </c>
      <c r="DC586" s="159" t="s">
        <v>282</v>
      </c>
      <c r="DD586" s="159" t="s">
        <v>282</v>
      </c>
      <c r="DE586" s="159" t="s">
        <v>282</v>
      </c>
      <c r="DF586" s="159" t="s">
        <v>282</v>
      </c>
      <c r="DG586" s="159" t="s">
        <v>282</v>
      </c>
      <c r="DH586" s="159" t="s">
        <v>282</v>
      </c>
      <c r="DI586" s="159" t="s">
        <v>282</v>
      </c>
      <c r="DJ586" s="159" t="s">
        <v>282</v>
      </c>
      <c r="DK586" s="159" t="s">
        <v>282</v>
      </c>
      <c r="DL586" s="159" t="s">
        <v>282</v>
      </c>
      <c r="DM586" s="159" t="s">
        <v>282</v>
      </c>
      <c r="DN586" s="159" t="s">
        <v>282</v>
      </c>
      <c r="DO586" s="159" t="s">
        <v>282</v>
      </c>
      <c r="DP586" s="159" t="s">
        <v>282</v>
      </c>
      <c r="DQ586" s="159" t="s">
        <v>282</v>
      </c>
      <c r="DR586" s="159" t="s">
        <v>282</v>
      </c>
      <c r="DS586" s="159" t="s">
        <v>282</v>
      </c>
      <c r="DT586" s="159" t="s">
        <v>282</v>
      </c>
      <c r="DU586" s="159" t="s">
        <v>282</v>
      </c>
      <c r="DV586" s="159" t="s">
        <v>282</v>
      </c>
      <c r="DW586" s="159" t="s">
        <v>282</v>
      </c>
      <c r="DX586" s="159" t="s">
        <v>282</v>
      </c>
      <c r="DY586" s="159" t="s">
        <v>282</v>
      </c>
      <c r="DZ586" s="159" t="s">
        <v>282</v>
      </c>
      <c r="EA586" s="159" t="s">
        <v>282</v>
      </c>
      <c r="EB586" s="159" t="s">
        <v>282</v>
      </c>
      <c r="EC586" s="159" t="s">
        <v>282</v>
      </c>
      <c r="ED586" s="159" t="s">
        <v>282</v>
      </c>
      <c r="EE586" s="159" t="s">
        <v>282</v>
      </c>
      <c r="EF586" s="159" t="s">
        <v>282</v>
      </c>
      <c r="EG586" s="159" t="s">
        <v>282</v>
      </c>
      <c r="EH586" s="159" t="s">
        <v>282</v>
      </c>
      <c r="EI586" s="159" t="s">
        <v>282</v>
      </c>
      <c r="EJ586" s="159" t="s">
        <v>282</v>
      </c>
      <c r="EK586" s="159" t="s">
        <v>282</v>
      </c>
      <c r="EL586" s="159" t="s">
        <v>282</v>
      </c>
      <c r="EM586" s="159" t="s">
        <v>282</v>
      </c>
      <c r="EN586" s="159" t="s">
        <v>282</v>
      </c>
      <c r="EO586" s="159" t="s">
        <v>282</v>
      </c>
      <c r="EP586" s="159" t="s">
        <v>282</v>
      </c>
      <c r="EQ586" s="159" t="s">
        <v>282</v>
      </c>
      <c r="ER586" s="159" t="s">
        <v>282</v>
      </c>
      <c r="ES586" s="159" t="s">
        <v>282</v>
      </c>
      <c r="ET586" s="159" t="s">
        <v>282</v>
      </c>
      <c r="EU586" s="159" t="s">
        <v>282</v>
      </c>
      <c r="EV586" s="159" t="s">
        <v>282</v>
      </c>
      <c r="EW586" s="159" t="s">
        <v>282</v>
      </c>
      <c r="EX586" s="159" t="s">
        <v>282</v>
      </c>
      <c r="EY586" s="159" t="s">
        <v>282</v>
      </c>
      <c r="EZ586" s="159" t="s">
        <v>282</v>
      </c>
      <c r="FA586" s="159" t="s">
        <v>282</v>
      </c>
      <c r="FB586" s="159" t="s">
        <v>282</v>
      </c>
      <c r="FC586" s="159" t="s">
        <v>282</v>
      </c>
      <c r="FD586" s="159" t="s">
        <v>282</v>
      </c>
      <c r="FE586" s="159" t="s">
        <v>282</v>
      </c>
      <c r="FF586" s="159" t="s">
        <v>282</v>
      </c>
      <c r="FG586" s="159" t="s">
        <v>282</v>
      </c>
      <c r="FH586" s="159" t="s">
        <v>282</v>
      </c>
      <c r="FI586" s="159" t="s">
        <v>282</v>
      </c>
      <c r="FJ586" s="159" t="s">
        <v>282</v>
      </c>
      <c r="FK586" s="159" t="s">
        <v>282</v>
      </c>
      <c r="FL586" s="159" t="s">
        <v>282</v>
      </c>
      <c r="FM586" s="159" t="s">
        <v>282</v>
      </c>
      <c r="FN586" s="159" t="s">
        <v>282</v>
      </c>
      <c r="FO586" s="159" t="s">
        <v>282</v>
      </c>
      <c r="FP586" s="159" t="s">
        <v>282</v>
      </c>
      <c r="FQ586" s="159" t="s">
        <v>282</v>
      </c>
      <c r="FR586" s="159" t="s">
        <v>282</v>
      </c>
      <c r="FS586" s="159" t="s">
        <v>282</v>
      </c>
      <c r="FT586" s="159" t="s">
        <v>282</v>
      </c>
    </row>
    <row r="587" spans="1:176" x14ac:dyDescent="0.25">
      <c r="A587" s="66" t="s">
        <v>879</v>
      </c>
      <c r="B587" s="159" t="s">
        <v>12619</v>
      </c>
      <c r="C587" s="66" t="str">
        <f>IF(ISNUMBER(Severity!H588)=FALSE,Severity!F588,IF(Severity!H588&gt;=0.5,"YES","NO"))</f>
        <v>YES</v>
      </c>
      <c r="D587" s="66" t="str">
        <f>IF(ISNUMBER(Severity!I588)=FALSE,Severity!G588,IF(Severity!I588&gt;0.5,"YES","NO"))</f>
        <v>NO</v>
      </c>
      <c r="E587" s="159">
        <v>9</v>
      </c>
      <c r="F587" s="159">
        <v>2</v>
      </c>
      <c r="G587" s="159" t="s">
        <v>246</v>
      </c>
      <c r="H587" s="159" t="s">
        <v>10507</v>
      </c>
      <c r="I587" s="66">
        <v>3</v>
      </c>
      <c r="J587" s="159">
        <v>12</v>
      </c>
      <c r="K587" s="159" t="s">
        <v>282</v>
      </c>
      <c r="L587" s="159" t="s">
        <v>282</v>
      </c>
      <c r="M587" s="159" t="s">
        <v>282</v>
      </c>
      <c r="N587" s="159" t="s">
        <v>282</v>
      </c>
      <c r="O587" s="159" t="s">
        <v>282</v>
      </c>
      <c r="P587" s="159" t="s">
        <v>282</v>
      </c>
      <c r="Q587" s="159" t="s">
        <v>282</v>
      </c>
      <c r="R587" s="159" t="s">
        <v>282</v>
      </c>
      <c r="S587" s="159" t="s">
        <v>299</v>
      </c>
      <c r="T587" s="159">
        <v>24</v>
      </c>
      <c r="U587" s="66">
        <v>28.2</v>
      </c>
      <c r="V587" s="66">
        <v>4.0999999999999996</v>
      </c>
      <c r="W587" s="159">
        <v>72</v>
      </c>
      <c r="X587" s="66" t="s">
        <v>282</v>
      </c>
      <c r="Y587" s="66" t="s">
        <v>282</v>
      </c>
      <c r="Z587" s="66" t="s">
        <v>282</v>
      </c>
      <c r="AA587" s="66" t="s">
        <v>282</v>
      </c>
      <c r="AB587" s="66" t="s">
        <v>282</v>
      </c>
      <c r="AC587" s="66" t="s">
        <v>282</v>
      </c>
      <c r="AD587" s="66" t="s">
        <v>282</v>
      </c>
      <c r="AE587" s="66" t="s">
        <v>282</v>
      </c>
      <c r="AF587" s="66" t="s">
        <v>282</v>
      </c>
      <c r="AG587" s="66">
        <v>-8.6</v>
      </c>
      <c r="AH587" s="66">
        <v>6.3</v>
      </c>
      <c r="AI587" s="66">
        <v>72</v>
      </c>
      <c r="AJ587" s="66">
        <v>-9.4</v>
      </c>
      <c r="AK587" s="159" t="s">
        <v>282</v>
      </c>
      <c r="AL587" s="66">
        <v>60</v>
      </c>
      <c r="AM587" s="159">
        <v>72</v>
      </c>
      <c r="AN587" s="159">
        <v>60</v>
      </c>
      <c r="AO587" s="159" t="s">
        <v>790</v>
      </c>
      <c r="AP587" s="159" t="s">
        <v>10507</v>
      </c>
      <c r="AQ587" s="66">
        <v>4</v>
      </c>
      <c r="AR587" s="159">
        <v>9</v>
      </c>
      <c r="AS587" s="159" t="s">
        <v>282</v>
      </c>
      <c r="AT587" s="159" t="s">
        <v>282</v>
      </c>
      <c r="AU587" s="159" t="s">
        <v>282</v>
      </c>
      <c r="AV587" s="159" t="s">
        <v>282</v>
      </c>
      <c r="AW587" s="159" t="s">
        <v>282</v>
      </c>
      <c r="AX587" s="159" t="s">
        <v>282</v>
      </c>
      <c r="AY587" s="159" t="s">
        <v>282</v>
      </c>
      <c r="AZ587" s="159" t="s">
        <v>282</v>
      </c>
      <c r="BA587" s="159" t="s">
        <v>299</v>
      </c>
      <c r="BB587" s="159">
        <v>24</v>
      </c>
      <c r="BC587" s="66">
        <v>27.5</v>
      </c>
      <c r="BD587" s="66">
        <v>4.0999999999999996</v>
      </c>
      <c r="BE587" s="159">
        <v>70</v>
      </c>
      <c r="BF587" s="66" t="s">
        <v>282</v>
      </c>
      <c r="BG587" s="66" t="s">
        <v>282</v>
      </c>
      <c r="BH587" s="66" t="s">
        <v>282</v>
      </c>
      <c r="BI587" s="66" t="s">
        <v>282</v>
      </c>
      <c r="BJ587" s="66" t="s">
        <v>282</v>
      </c>
      <c r="BK587" s="66" t="s">
        <v>282</v>
      </c>
      <c r="BL587" s="66" t="s">
        <v>282</v>
      </c>
      <c r="BM587" s="66" t="s">
        <v>282</v>
      </c>
      <c r="BN587" s="66" t="s">
        <v>282</v>
      </c>
      <c r="BO587" s="66">
        <v>-6.4</v>
      </c>
      <c r="BP587" s="66">
        <v>6.7</v>
      </c>
      <c r="BQ587" s="66">
        <v>70</v>
      </c>
      <c r="BR587" s="66">
        <v>-6.6</v>
      </c>
      <c r="BS587" s="159" t="s">
        <v>282</v>
      </c>
      <c r="BT587" s="66">
        <v>63</v>
      </c>
      <c r="BU587" s="159">
        <v>72</v>
      </c>
      <c r="BV587" s="159">
        <v>63</v>
      </c>
      <c r="BW587" s="159" t="s">
        <v>282</v>
      </c>
      <c r="BX587" s="159" t="s">
        <v>282</v>
      </c>
      <c r="BY587" s="159" t="s">
        <v>282</v>
      </c>
      <c r="BZ587" s="159" t="s">
        <v>282</v>
      </c>
      <c r="CA587" s="159" t="s">
        <v>282</v>
      </c>
      <c r="CB587" s="159" t="s">
        <v>282</v>
      </c>
      <c r="CC587" s="159" t="s">
        <v>282</v>
      </c>
      <c r="CD587" s="159" t="s">
        <v>282</v>
      </c>
      <c r="CE587" s="159" t="s">
        <v>282</v>
      </c>
      <c r="CF587" s="159" t="s">
        <v>282</v>
      </c>
      <c r="CG587" s="159" t="s">
        <v>282</v>
      </c>
      <c r="CH587" s="159" t="s">
        <v>282</v>
      </c>
      <c r="CI587" s="159" t="s">
        <v>282</v>
      </c>
      <c r="CJ587" s="159" t="s">
        <v>282</v>
      </c>
      <c r="CK587" s="159" t="s">
        <v>282</v>
      </c>
      <c r="CL587" s="159" t="s">
        <v>282</v>
      </c>
      <c r="CM587" s="159" t="s">
        <v>282</v>
      </c>
      <c r="CN587" s="159" t="s">
        <v>282</v>
      </c>
      <c r="CO587" s="159" t="s">
        <v>282</v>
      </c>
      <c r="CP587" s="159" t="s">
        <v>282</v>
      </c>
      <c r="CQ587" s="159" t="s">
        <v>282</v>
      </c>
      <c r="CR587" s="159" t="s">
        <v>282</v>
      </c>
      <c r="CS587" s="159" t="s">
        <v>282</v>
      </c>
      <c r="CT587" s="159" t="s">
        <v>282</v>
      </c>
      <c r="CU587" s="159" t="s">
        <v>282</v>
      </c>
      <c r="CV587" s="159" t="s">
        <v>282</v>
      </c>
      <c r="CW587" s="159" t="s">
        <v>282</v>
      </c>
      <c r="CX587" s="159" t="s">
        <v>282</v>
      </c>
      <c r="CY587" s="159" t="s">
        <v>282</v>
      </c>
      <c r="CZ587" s="159" t="s">
        <v>282</v>
      </c>
      <c r="DA587" s="159" t="s">
        <v>282</v>
      </c>
      <c r="DB587" s="159" t="s">
        <v>282</v>
      </c>
      <c r="DC587" s="159" t="s">
        <v>282</v>
      </c>
      <c r="DD587" s="159" t="s">
        <v>282</v>
      </c>
      <c r="DE587" s="159" t="s">
        <v>282</v>
      </c>
      <c r="DF587" s="159" t="s">
        <v>282</v>
      </c>
      <c r="DG587" s="159" t="s">
        <v>282</v>
      </c>
      <c r="DH587" s="159" t="s">
        <v>282</v>
      </c>
      <c r="DI587" s="159" t="s">
        <v>282</v>
      </c>
      <c r="DJ587" s="159" t="s">
        <v>282</v>
      </c>
      <c r="DK587" s="159" t="s">
        <v>282</v>
      </c>
      <c r="DL587" s="159" t="s">
        <v>282</v>
      </c>
      <c r="DM587" s="159" t="s">
        <v>282</v>
      </c>
      <c r="DN587" s="159" t="s">
        <v>282</v>
      </c>
      <c r="DO587" s="159" t="s">
        <v>282</v>
      </c>
      <c r="DP587" s="159" t="s">
        <v>282</v>
      </c>
      <c r="DQ587" s="159" t="s">
        <v>282</v>
      </c>
      <c r="DR587" s="159" t="s">
        <v>282</v>
      </c>
      <c r="DS587" s="159" t="s">
        <v>282</v>
      </c>
      <c r="DT587" s="159" t="s">
        <v>282</v>
      </c>
      <c r="DU587" s="159" t="s">
        <v>282</v>
      </c>
      <c r="DV587" s="159" t="s">
        <v>282</v>
      </c>
      <c r="DW587" s="159" t="s">
        <v>282</v>
      </c>
      <c r="DX587" s="159" t="s">
        <v>282</v>
      </c>
      <c r="DY587" s="159" t="s">
        <v>282</v>
      </c>
      <c r="DZ587" s="159" t="s">
        <v>282</v>
      </c>
      <c r="EA587" s="159" t="s">
        <v>282</v>
      </c>
      <c r="EB587" s="159" t="s">
        <v>282</v>
      </c>
      <c r="EC587" s="159" t="s">
        <v>282</v>
      </c>
      <c r="ED587" s="159" t="s">
        <v>282</v>
      </c>
      <c r="EE587" s="159" t="s">
        <v>282</v>
      </c>
      <c r="EF587" s="159" t="s">
        <v>282</v>
      </c>
      <c r="EG587" s="159" t="s">
        <v>282</v>
      </c>
      <c r="EH587" s="159" t="s">
        <v>282</v>
      </c>
      <c r="EI587" s="159" t="s">
        <v>282</v>
      </c>
      <c r="EJ587" s="159" t="s">
        <v>282</v>
      </c>
      <c r="EK587" s="159" t="s">
        <v>282</v>
      </c>
      <c r="EL587" s="159" t="s">
        <v>282</v>
      </c>
      <c r="EM587" s="159" t="s">
        <v>282</v>
      </c>
      <c r="EN587" s="159" t="s">
        <v>282</v>
      </c>
      <c r="EO587" s="159" t="s">
        <v>282</v>
      </c>
      <c r="EP587" s="159" t="s">
        <v>282</v>
      </c>
      <c r="EQ587" s="159" t="s">
        <v>282</v>
      </c>
      <c r="ER587" s="159" t="s">
        <v>282</v>
      </c>
      <c r="ES587" s="159" t="s">
        <v>282</v>
      </c>
      <c r="ET587" s="159" t="s">
        <v>282</v>
      </c>
      <c r="EU587" s="159" t="s">
        <v>282</v>
      </c>
      <c r="EV587" s="159" t="s">
        <v>282</v>
      </c>
      <c r="EW587" s="159" t="s">
        <v>282</v>
      </c>
      <c r="EX587" s="159" t="s">
        <v>282</v>
      </c>
      <c r="EY587" s="159" t="s">
        <v>282</v>
      </c>
      <c r="EZ587" s="159" t="s">
        <v>282</v>
      </c>
      <c r="FA587" s="159" t="s">
        <v>282</v>
      </c>
      <c r="FB587" s="159" t="s">
        <v>282</v>
      </c>
      <c r="FC587" s="159" t="s">
        <v>282</v>
      </c>
      <c r="FD587" s="159" t="s">
        <v>282</v>
      </c>
      <c r="FE587" s="159" t="s">
        <v>282</v>
      </c>
      <c r="FF587" s="159" t="s">
        <v>282</v>
      </c>
      <c r="FG587" s="159" t="s">
        <v>282</v>
      </c>
      <c r="FH587" s="159" t="s">
        <v>282</v>
      </c>
      <c r="FI587" s="159" t="s">
        <v>282</v>
      </c>
      <c r="FJ587" s="159" t="s">
        <v>282</v>
      </c>
      <c r="FK587" s="159" t="s">
        <v>282</v>
      </c>
      <c r="FL587" s="159" t="s">
        <v>282</v>
      </c>
      <c r="FM587" s="159" t="s">
        <v>282</v>
      </c>
      <c r="FN587" s="159" t="s">
        <v>282</v>
      </c>
      <c r="FO587" s="159" t="s">
        <v>282</v>
      </c>
      <c r="FP587" s="159" t="s">
        <v>282</v>
      </c>
      <c r="FQ587" s="159" t="s">
        <v>282</v>
      </c>
      <c r="FR587" s="159" t="s">
        <v>282</v>
      </c>
      <c r="FS587" s="159" t="s">
        <v>282</v>
      </c>
      <c r="FT587" s="159" t="s">
        <v>282</v>
      </c>
    </row>
    <row r="588" spans="1:176" x14ac:dyDescent="0.25">
      <c r="A588" s="212" t="s">
        <v>9309</v>
      </c>
      <c r="B588" s="159" t="s">
        <v>282</v>
      </c>
      <c r="C588" s="66" t="str">
        <f>IF(ISNUMBER(Severity!H589)=FALSE,Severity!F589,IF(Severity!H589&gt;=0.5,"YES","NO"))</f>
        <v>NO</v>
      </c>
      <c r="D588" s="66" t="str">
        <f>IF(ISNUMBER(Severity!I589)=FALSE,Severity!G589,IF(Severity!I589&gt;0.5,"YES","NO"))</f>
        <v>YES</v>
      </c>
      <c r="E588" s="159">
        <v>4</v>
      </c>
      <c r="F588" s="159">
        <v>2</v>
      </c>
      <c r="G588" s="212" t="s">
        <v>6916</v>
      </c>
      <c r="H588" s="159" t="s">
        <v>10975</v>
      </c>
      <c r="I588" s="159" t="s">
        <v>282</v>
      </c>
      <c r="J588" s="159">
        <v>2</v>
      </c>
      <c r="K588" s="159" t="s">
        <v>282</v>
      </c>
      <c r="L588" s="159" t="s">
        <v>282</v>
      </c>
      <c r="M588" s="159" t="s">
        <v>282</v>
      </c>
      <c r="N588" s="159" t="s">
        <v>282</v>
      </c>
      <c r="O588" s="159" t="s">
        <v>282</v>
      </c>
      <c r="P588" s="159" t="s">
        <v>282</v>
      </c>
      <c r="Q588" s="159" t="s">
        <v>282</v>
      </c>
      <c r="R588" s="159" t="s">
        <v>282</v>
      </c>
      <c r="S588" s="159" t="s">
        <v>435</v>
      </c>
      <c r="T588" s="159">
        <v>21</v>
      </c>
      <c r="U588" s="159">
        <v>28.2</v>
      </c>
      <c r="V588" s="159">
        <v>10.58</v>
      </c>
      <c r="W588" s="159">
        <v>15</v>
      </c>
      <c r="X588" s="159" t="s">
        <v>282</v>
      </c>
      <c r="Y588" s="159" t="s">
        <v>282</v>
      </c>
      <c r="Z588" s="159" t="s">
        <v>282</v>
      </c>
      <c r="AA588" s="66">
        <v>12.2</v>
      </c>
      <c r="AB588" s="66">
        <v>11.4</v>
      </c>
      <c r="AC588" s="66">
        <v>15</v>
      </c>
      <c r="AD588" s="159" t="s">
        <v>282</v>
      </c>
      <c r="AE588" s="159" t="s">
        <v>282</v>
      </c>
      <c r="AF588" s="159" t="s">
        <v>282</v>
      </c>
      <c r="AG588" s="159" t="s">
        <v>282</v>
      </c>
      <c r="AH588" s="159" t="s">
        <v>282</v>
      </c>
      <c r="AI588" s="159" t="s">
        <v>282</v>
      </c>
      <c r="AJ588" s="159" t="s">
        <v>282</v>
      </c>
      <c r="AK588" s="159" t="s">
        <v>282</v>
      </c>
      <c r="AL588" s="159" t="s">
        <v>282</v>
      </c>
      <c r="AM588" s="159">
        <v>15</v>
      </c>
      <c r="AN588" s="159">
        <v>13</v>
      </c>
      <c r="AO588" s="159" t="s">
        <v>811</v>
      </c>
      <c r="AP588" s="159" t="s">
        <v>10507</v>
      </c>
      <c r="AQ588" s="159" t="s">
        <v>282</v>
      </c>
      <c r="AR588" s="159">
        <v>4</v>
      </c>
      <c r="AS588" s="159" t="s">
        <v>282</v>
      </c>
      <c r="AT588" s="159" t="s">
        <v>282</v>
      </c>
      <c r="AU588" s="159" t="s">
        <v>282</v>
      </c>
      <c r="AV588" s="159" t="s">
        <v>282</v>
      </c>
      <c r="AW588" s="159" t="s">
        <v>282</v>
      </c>
      <c r="AX588" s="159" t="s">
        <v>282</v>
      </c>
      <c r="AY588" s="159" t="s">
        <v>282</v>
      </c>
      <c r="AZ588" s="159" t="s">
        <v>282</v>
      </c>
      <c r="BA588" s="159" t="s">
        <v>435</v>
      </c>
      <c r="BB588" s="159">
        <v>21</v>
      </c>
      <c r="BC588" s="159">
        <v>26.13</v>
      </c>
      <c r="BD588" s="159">
        <v>8.9</v>
      </c>
      <c r="BE588" s="159">
        <v>15</v>
      </c>
      <c r="BF588" s="159" t="s">
        <v>282</v>
      </c>
      <c r="BG588" s="159" t="s">
        <v>282</v>
      </c>
      <c r="BH588" s="159" t="s">
        <v>282</v>
      </c>
      <c r="BI588" s="66">
        <v>22.33</v>
      </c>
      <c r="BJ588" s="66">
        <v>10.1</v>
      </c>
      <c r="BK588" s="66">
        <v>15</v>
      </c>
      <c r="BL588" s="159" t="s">
        <v>282</v>
      </c>
      <c r="BM588" s="159" t="s">
        <v>282</v>
      </c>
      <c r="BN588" s="159" t="s">
        <v>282</v>
      </c>
      <c r="BO588" s="159" t="s">
        <v>282</v>
      </c>
      <c r="BP588" s="159" t="s">
        <v>282</v>
      </c>
      <c r="BQ588" s="159" t="s">
        <v>282</v>
      </c>
      <c r="BR588" s="159" t="s">
        <v>282</v>
      </c>
      <c r="BS588" s="159" t="s">
        <v>282</v>
      </c>
      <c r="BT588" s="159" t="s">
        <v>282</v>
      </c>
      <c r="BU588" s="159">
        <v>15</v>
      </c>
      <c r="BV588" s="159">
        <v>11</v>
      </c>
      <c r="BW588" s="159" t="s">
        <v>282</v>
      </c>
      <c r="BX588" s="159" t="s">
        <v>282</v>
      </c>
      <c r="BY588" s="159" t="s">
        <v>282</v>
      </c>
      <c r="BZ588" s="159" t="s">
        <v>282</v>
      </c>
      <c r="CA588" s="159" t="s">
        <v>282</v>
      </c>
      <c r="CB588" s="159" t="s">
        <v>282</v>
      </c>
      <c r="CC588" s="159" t="s">
        <v>282</v>
      </c>
      <c r="CD588" s="159" t="s">
        <v>282</v>
      </c>
      <c r="CE588" s="159" t="s">
        <v>282</v>
      </c>
      <c r="CF588" s="159" t="s">
        <v>282</v>
      </c>
      <c r="CG588" s="159" t="s">
        <v>282</v>
      </c>
      <c r="CH588" s="159" t="s">
        <v>282</v>
      </c>
      <c r="CI588" s="159" t="s">
        <v>282</v>
      </c>
      <c r="CJ588" s="159" t="s">
        <v>282</v>
      </c>
      <c r="CK588" s="159" t="s">
        <v>282</v>
      </c>
      <c r="CL588" s="159" t="s">
        <v>282</v>
      </c>
      <c r="CM588" s="159" t="s">
        <v>282</v>
      </c>
      <c r="CN588" s="159" t="s">
        <v>282</v>
      </c>
      <c r="CO588" s="159" t="s">
        <v>282</v>
      </c>
      <c r="CP588" s="159" t="s">
        <v>282</v>
      </c>
      <c r="CQ588" s="159" t="s">
        <v>282</v>
      </c>
      <c r="CR588" s="159" t="s">
        <v>282</v>
      </c>
      <c r="CS588" s="159" t="s">
        <v>282</v>
      </c>
      <c r="CT588" s="159" t="s">
        <v>282</v>
      </c>
      <c r="CU588" s="159" t="s">
        <v>282</v>
      </c>
      <c r="CV588" s="159" t="s">
        <v>282</v>
      </c>
      <c r="CW588" s="159" t="s">
        <v>282</v>
      </c>
      <c r="CX588" s="159" t="s">
        <v>282</v>
      </c>
      <c r="CY588" s="159" t="s">
        <v>282</v>
      </c>
      <c r="CZ588" s="159" t="s">
        <v>282</v>
      </c>
      <c r="DA588" s="159" t="s">
        <v>282</v>
      </c>
      <c r="DB588" s="159" t="s">
        <v>282</v>
      </c>
      <c r="DC588" s="159" t="s">
        <v>282</v>
      </c>
      <c r="DD588" s="159" t="s">
        <v>282</v>
      </c>
      <c r="DE588" s="159" t="s">
        <v>282</v>
      </c>
      <c r="DF588" s="159" t="s">
        <v>282</v>
      </c>
      <c r="DG588" s="159" t="s">
        <v>282</v>
      </c>
      <c r="DH588" s="159" t="s">
        <v>282</v>
      </c>
      <c r="DI588" s="159" t="s">
        <v>282</v>
      </c>
      <c r="DJ588" s="159" t="s">
        <v>282</v>
      </c>
      <c r="DK588" s="159" t="s">
        <v>282</v>
      </c>
      <c r="DL588" s="159" t="s">
        <v>282</v>
      </c>
      <c r="DM588" s="159" t="s">
        <v>282</v>
      </c>
      <c r="DN588" s="159" t="s">
        <v>282</v>
      </c>
      <c r="DO588" s="159" t="s">
        <v>282</v>
      </c>
      <c r="DP588" s="159" t="s">
        <v>282</v>
      </c>
      <c r="DQ588" s="159" t="s">
        <v>282</v>
      </c>
      <c r="DR588" s="159" t="s">
        <v>282</v>
      </c>
      <c r="DS588" s="159" t="s">
        <v>282</v>
      </c>
      <c r="DT588" s="159" t="s">
        <v>282</v>
      </c>
      <c r="DU588" s="159" t="s">
        <v>282</v>
      </c>
      <c r="DV588" s="159" t="s">
        <v>282</v>
      </c>
      <c r="DW588" s="159" t="s">
        <v>282</v>
      </c>
      <c r="DX588" s="159" t="s">
        <v>282</v>
      </c>
      <c r="DY588" s="159" t="s">
        <v>282</v>
      </c>
      <c r="DZ588" s="159" t="s">
        <v>282</v>
      </c>
      <c r="EA588" s="159" t="s">
        <v>282</v>
      </c>
      <c r="EB588" s="159" t="s">
        <v>282</v>
      </c>
      <c r="EC588" s="159" t="s">
        <v>282</v>
      </c>
      <c r="ED588" s="159" t="s">
        <v>282</v>
      </c>
      <c r="EE588" s="159" t="s">
        <v>282</v>
      </c>
      <c r="EF588" s="159" t="s">
        <v>282</v>
      </c>
      <c r="EG588" s="159" t="s">
        <v>282</v>
      </c>
      <c r="EH588" s="159" t="s">
        <v>282</v>
      </c>
      <c r="EI588" s="159" t="s">
        <v>282</v>
      </c>
      <c r="EJ588" s="159" t="s">
        <v>282</v>
      </c>
      <c r="EK588" s="159" t="s">
        <v>282</v>
      </c>
      <c r="EL588" s="159" t="s">
        <v>282</v>
      </c>
      <c r="EM588" s="159" t="s">
        <v>282</v>
      </c>
      <c r="EN588" s="159" t="s">
        <v>282</v>
      </c>
      <c r="EO588" s="159" t="s">
        <v>282</v>
      </c>
      <c r="EP588" s="159" t="s">
        <v>282</v>
      </c>
      <c r="EQ588" s="159" t="s">
        <v>282</v>
      </c>
      <c r="ER588" s="159" t="s">
        <v>282</v>
      </c>
      <c r="ES588" s="159" t="s">
        <v>282</v>
      </c>
      <c r="ET588" s="159" t="s">
        <v>282</v>
      </c>
      <c r="EU588" s="159" t="s">
        <v>282</v>
      </c>
      <c r="EV588" s="159" t="s">
        <v>282</v>
      </c>
      <c r="EW588" s="159" t="s">
        <v>282</v>
      </c>
      <c r="EX588" s="159" t="s">
        <v>282</v>
      </c>
      <c r="EY588" s="159" t="s">
        <v>282</v>
      </c>
      <c r="EZ588" s="159" t="s">
        <v>282</v>
      </c>
      <c r="FA588" s="159" t="s">
        <v>282</v>
      </c>
      <c r="FB588" s="159" t="s">
        <v>282</v>
      </c>
      <c r="FC588" s="159" t="s">
        <v>282</v>
      </c>
      <c r="FD588" s="159" t="s">
        <v>282</v>
      </c>
      <c r="FE588" s="159" t="s">
        <v>282</v>
      </c>
      <c r="FF588" s="159" t="s">
        <v>282</v>
      </c>
      <c r="FG588" s="159" t="s">
        <v>282</v>
      </c>
      <c r="FH588" s="159" t="s">
        <v>282</v>
      </c>
      <c r="FI588" s="159" t="s">
        <v>282</v>
      </c>
      <c r="FJ588" s="159" t="s">
        <v>282</v>
      </c>
      <c r="FK588" s="159" t="s">
        <v>282</v>
      </c>
      <c r="FL588" s="159" t="s">
        <v>282</v>
      </c>
      <c r="FM588" s="159" t="s">
        <v>282</v>
      </c>
      <c r="FN588" s="159" t="s">
        <v>282</v>
      </c>
      <c r="FO588" s="159" t="s">
        <v>282</v>
      </c>
      <c r="FP588" s="159" t="s">
        <v>282</v>
      </c>
      <c r="FQ588" s="159" t="s">
        <v>282</v>
      </c>
      <c r="FR588" s="159" t="s">
        <v>282</v>
      </c>
      <c r="FS588" s="159" t="s">
        <v>282</v>
      </c>
      <c r="FT588" s="159" t="s">
        <v>282</v>
      </c>
    </row>
    <row r="589" spans="1:176" x14ac:dyDescent="0.25">
      <c r="A589" s="212" t="s">
        <v>3948</v>
      </c>
      <c r="B589" s="159" t="s">
        <v>282</v>
      </c>
      <c r="C589" s="66" t="str">
        <f>IF(ISNUMBER(Severity!H590)=FALSE,Severity!F590,IF(Severity!H590&gt;=0.5,"YES","NO"))</f>
        <v>YES</v>
      </c>
      <c r="D589" s="66" t="str">
        <f>IF(ISNUMBER(Severity!I590)=FALSE,Severity!G590,IF(Severity!I590&gt;0.5,"YES","NO"))</f>
        <v>NO</v>
      </c>
      <c r="E589" s="159">
        <v>5</v>
      </c>
      <c r="F589" s="159">
        <v>2</v>
      </c>
      <c r="G589" s="212" t="s">
        <v>256</v>
      </c>
      <c r="H589" s="159" t="s">
        <v>10507</v>
      </c>
      <c r="I589" s="159">
        <v>2</v>
      </c>
      <c r="J589" s="159">
        <v>5</v>
      </c>
      <c r="K589" s="159" t="s">
        <v>282</v>
      </c>
      <c r="L589" s="159" t="s">
        <v>282</v>
      </c>
      <c r="M589" s="159" t="s">
        <v>282</v>
      </c>
      <c r="N589" s="159" t="s">
        <v>282</v>
      </c>
      <c r="O589" s="159" t="s">
        <v>299</v>
      </c>
      <c r="P589" s="159">
        <v>21</v>
      </c>
      <c r="Q589" s="159">
        <v>7</v>
      </c>
      <c r="R589" s="159">
        <v>50</v>
      </c>
      <c r="S589" s="159" t="s">
        <v>299</v>
      </c>
      <c r="T589" s="159">
        <v>21</v>
      </c>
      <c r="U589" s="159">
        <v>26</v>
      </c>
      <c r="V589" s="159">
        <v>5.8</v>
      </c>
      <c r="W589" s="159">
        <v>21</v>
      </c>
      <c r="X589" s="159" t="s">
        <v>282</v>
      </c>
      <c r="Y589" s="159" t="s">
        <v>282</v>
      </c>
      <c r="Z589" s="159" t="s">
        <v>282</v>
      </c>
      <c r="AA589" s="66">
        <v>17.8</v>
      </c>
      <c r="AB589" s="66">
        <v>11.3</v>
      </c>
      <c r="AC589" s="66">
        <v>21</v>
      </c>
      <c r="AD589" s="159" t="s">
        <v>282</v>
      </c>
      <c r="AE589" s="159" t="s">
        <v>282</v>
      </c>
      <c r="AF589" s="159" t="s">
        <v>282</v>
      </c>
      <c r="AG589" s="159" t="s">
        <v>282</v>
      </c>
      <c r="AH589" s="159" t="s">
        <v>282</v>
      </c>
      <c r="AI589" s="159" t="s">
        <v>282</v>
      </c>
      <c r="AJ589" s="159" t="s">
        <v>282</v>
      </c>
      <c r="AK589" s="159" t="s">
        <v>282</v>
      </c>
      <c r="AL589" s="159" t="s">
        <v>282</v>
      </c>
      <c r="AM589" s="159">
        <v>21</v>
      </c>
      <c r="AN589" s="159">
        <v>16</v>
      </c>
      <c r="AO589" s="159" t="s">
        <v>263</v>
      </c>
      <c r="AP589" s="159" t="s">
        <v>10507</v>
      </c>
      <c r="AQ589" s="159">
        <v>2</v>
      </c>
      <c r="AR589" s="159">
        <v>4</v>
      </c>
      <c r="AS589" s="159" t="s">
        <v>282</v>
      </c>
      <c r="AT589" s="159" t="s">
        <v>282</v>
      </c>
      <c r="AU589" s="159" t="s">
        <v>282</v>
      </c>
      <c r="AV589" s="159" t="s">
        <v>282</v>
      </c>
      <c r="AW589" s="159" t="s">
        <v>299</v>
      </c>
      <c r="AX589" s="159">
        <v>21</v>
      </c>
      <c r="AY589" s="159">
        <v>9</v>
      </c>
      <c r="AZ589" s="159">
        <v>50</v>
      </c>
      <c r="BA589" s="159" t="s">
        <v>299</v>
      </c>
      <c r="BB589" s="159">
        <v>21</v>
      </c>
      <c r="BC589" s="159">
        <v>24</v>
      </c>
      <c r="BD589" s="159">
        <v>4</v>
      </c>
      <c r="BE589" s="159">
        <v>19</v>
      </c>
      <c r="BF589" s="159" t="s">
        <v>282</v>
      </c>
      <c r="BG589" s="159" t="s">
        <v>282</v>
      </c>
      <c r="BH589" s="159" t="s">
        <v>282</v>
      </c>
      <c r="BI589" s="66">
        <v>10.7</v>
      </c>
      <c r="BJ589" s="66">
        <v>7.9</v>
      </c>
      <c r="BK589" s="66">
        <v>19</v>
      </c>
      <c r="BL589" s="159" t="s">
        <v>282</v>
      </c>
      <c r="BM589" s="159" t="s">
        <v>282</v>
      </c>
      <c r="BN589" s="159" t="s">
        <v>282</v>
      </c>
      <c r="BO589" s="159" t="s">
        <v>282</v>
      </c>
      <c r="BP589" s="159" t="s">
        <v>282</v>
      </c>
      <c r="BQ589" s="159" t="s">
        <v>282</v>
      </c>
      <c r="BR589" s="159" t="s">
        <v>282</v>
      </c>
      <c r="BS589" s="159" t="s">
        <v>282</v>
      </c>
      <c r="BT589" s="159" t="s">
        <v>282</v>
      </c>
      <c r="BU589" s="159">
        <v>19</v>
      </c>
      <c r="BV589" s="159">
        <v>15</v>
      </c>
      <c r="BW589" s="159" t="s">
        <v>282</v>
      </c>
      <c r="BX589" s="159" t="s">
        <v>282</v>
      </c>
      <c r="BY589" s="159" t="s">
        <v>282</v>
      </c>
      <c r="BZ589" s="159" t="s">
        <v>282</v>
      </c>
      <c r="CA589" s="159" t="s">
        <v>282</v>
      </c>
      <c r="CB589" s="159" t="s">
        <v>282</v>
      </c>
      <c r="CC589" s="159" t="s">
        <v>282</v>
      </c>
      <c r="CD589" s="159" t="s">
        <v>282</v>
      </c>
      <c r="CE589" s="159" t="s">
        <v>282</v>
      </c>
      <c r="CF589" s="159" t="s">
        <v>282</v>
      </c>
      <c r="CG589" s="159" t="s">
        <v>282</v>
      </c>
      <c r="CH589" s="159" t="s">
        <v>282</v>
      </c>
      <c r="CI589" s="159" t="s">
        <v>282</v>
      </c>
      <c r="CJ589" s="159" t="s">
        <v>282</v>
      </c>
      <c r="CK589" s="159" t="s">
        <v>282</v>
      </c>
      <c r="CL589" s="159" t="s">
        <v>282</v>
      </c>
      <c r="CM589" s="159" t="s">
        <v>282</v>
      </c>
      <c r="CN589" s="159" t="s">
        <v>282</v>
      </c>
      <c r="CO589" s="159" t="s">
        <v>282</v>
      </c>
      <c r="CP589" s="159" t="s">
        <v>282</v>
      </c>
      <c r="CQ589" s="159" t="s">
        <v>282</v>
      </c>
      <c r="CR589" s="159" t="s">
        <v>282</v>
      </c>
      <c r="CS589" s="159" t="s">
        <v>282</v>
      </c>
      <c r="CT589" s="159" t="s">
        <v>282</v>
      </c>
      <c r="CU589" s="159" t="s">
        <v>282</v>
      </c>
      <c r="CV589" s="159" t="s">
        <v>282</v>
      </c>
      <c r="CW589" s="159" t="s">
        <v>282</v>
      </c>
      <c r="CX589" s="159" t="s">
        <v>282</v>
      </c>
      <c r="CY589" s="159" t="s">
        <v>282</v>
      </c>
      <c r="CZ589" s="159" t="s">
        <v>282</v>
      </c>
      <c r="DA589" s="159" t="s">
        <v>282</v>
      </c>
      <c r="DB589" s="159" t="s">
        <v>282</v>
      </c>
      <c r="DC589" s="159" t="s">
        <v>282</v>
      </c>
      <c r="DD589" s="159" t="s">
        <v>282</v>
      </c>
      <c r="DE589" s="159" t="s">
        <v>282</v>
      </c>
      <c r="DF589" s="159" t="s">
        <v>282</v>
      </c>
      <c r="DG589" s="159" t="s">
        <v>282</v>
      </c>
      <c r="DH589" s="159" t="s">
        <v>282</v>
      </c>
      <c r="DI589" s="159" t="s">
        <v>282</v>
      </c>
      <c r="DJ589" s="159" t="s">
        <v>282</v>
      </c>
      <c r="DK589" s="159" t="s">
        <v>282</v>
      </c>
      <c r="DL589" s="159" t="s">
        <v>282</v>
      </c>
      <c r="DM589" s="159" t="s">
        <v>282</v>
      </c>
      <c r="DN589" s="159" t="s">
        <v>282</v>
      </c>
      <c r="DO589" s="159" t="s">
        <v>282</v>
      </c>
      <c r="DP589" s="159" t="s">
        <v>282</v>
      </c>
      <c r="DQ589" s="159" t="s">
        <v>282</v>
      </c>
      <c r="DR589" s="159" t="s">
        <v>282</v>
      </c>
      <c r="DS589" s="159" t="s">
        <v>282</v>
      </c>
      <c r="DT589" s="159" t="s">
        <v>282</v>
      </c>
      <c r="DU589" s="159" t="s">
        <v>282</v>
      </c>
      <c r="DV589" s="159" t="s">
        <v>282</v>
      </c>
      <c r="DW589" s="159" t="s">
        <v>282</v>
      </c>
      <c r="DX589" s="159" t="s">
        <v>282</v>
      </c>
      <c r="DY589" s="159" t="s">
        <v>282</v>
      </c>
      <c r="DZ589" s="159" t="s">
        <v>282</v>
      </c>
      <c r="EA589" s="159" t="s">
        <v>282</v>
      </c>
      <c r="EB589" s="159" t="s">
        <v>282</v>
      </c>
      <c r="EC589" s="159" t="s">
        <v>282</v>
      </c>
      <c r="ED589" s="159" t="s">
        <v>282</v>
      </c>
      <c r="EE589" s="159" t="s">
        <v>282</v>
      </c>
      <c r="EF589" s="159" t="s">
        <v>282</v>
      </c>
      <c r="EG589" s="159" t="s">
        <v>282</v>
      </c>
      <c r="EH589" s="159" t="s">
        <v>282</v>
      </c>
      <c r="EI589" s="159" t="s">
        <v>282</v>
      </c>
      <c r="EJ589" s="159" t="s">
        <v>282</v>
      </c>
      <c r="EK589" s="159" t="s">
        <v>282</v>
      </c>
      <c r="EL589" s="159" t="s">
        <v>282</v>
      </c>
      <c r="EM589" s="159" t="s">
        <v>282</v>
      </c>
      <c r="EN589" s="159" t="s">
        <v>282</v>
      </c>
      <c r="EO589" s="159" t="s">
        <v>282</v>
      </c>
      <c r="EP589" s="159" t="s">
        <v>282</v>
      </c>
      <c r="EQ589" s="159" t="s">
        <v>282</v>
      </c>
      <c r="ER589" s="159" t="s">
        <v>282</v>
      </c>
      <c r="ES589" s="159" t="s">
        <v>282</v>
      </c>
      <c r="ET589" s="159" t="s">
        <v>282</v>
      </c>
      <c r="EU589" s="159" t="s">
        <v>282</v>
      </c>
      <c r="EV589" s="159" t="s">
        <v>282</v>
      </c>
      <c r="EW589" s="159" t="s">
        <v>282</v>
      </c>
      <c r="EX589" s="159" t="s">
        <v>282</v>
      </c>
      <c r="EY589" s="159" t="s">
        <v>282</v>
      </c>
      <c r="EZ589" s="159" t="s">
        <v>282</v>
      </c>
      <c r="FA589" s="159" t="s">
        <v>282</v>
      </c>
      <c r="FB589" s="159" t="s">
        <v>282</v>
      </c>
      <c r="FC589" s="159" t="s">
        <v>282</v>
      </c>
      <c r="FD589" s="159" t="s">
        <v>282</v>
      </c>
      <c r="FE589" s="159" t="s">
        <v>282</v>
      </c>
      <c r="FF589" s="159" t="s">
        <v>282</v>
      </c>
      <c r="FG589" s="159" t="s">
        <v>282</v>
      </c>
      <c r="FH589" s="159" t="s">
        <v>282</v>
      </c>
      <c r="FI589" s="159" t="s">
        <v>282</v>
      </c>
      <c r="FJ589" s="159" t="s">
        <v>282</v>
      </c>
      <c r="FK589" s="159" t="s">
        <v>282</v>
      </c>
      <c r="FL589" s="159" t="s">
        <v>282</v>
      </c>
      <c r="FM589" s="159" t="s">
        <v>282</v>
      </c>
      <c r="FN589" s="159" t="s">
        <v>282</v>
      </c>
      <c r="FO589" s="159" t="s">
        <v>282</v>
      </c>
      <c r="FP589" s="159" t="s">
        <v>282</v>
      </c>
      <c r="FQ589" s="159" t="s">
        <v>282</v>
      </c>
      <c r="FR589" s="159" t="s">
        <v>282</v>
      </c>
      <c r="FS589" s="159" t="s">
        <v>282</v>
      </c>
      <c r="FT589" s="159" t="s">
        <v>282</v>
      </c>
    </row>
    <row r="590" spans="1:176" x14ac:dyDescent="0.25">
      <c r="A590" s="212" t="s">
        <v>433</v>
      </c>
      <c r="B590" s="159" t="s">
        <v>16323</v>
      </c>
      <c r="C590" s="66" t="str">
        <f>IF(ISNUMBER(Severity!H591)=FALSE,Severity!F591,IF(Severity!H591&gt;=0.5,"YES","NO"))</f>
        <v>YES</v>
      </c>
      <c r="D590" s="66" t="str">
        <f>IF(ISNUMBER(Severity!I591)=FALSE,Severity!G591,IF(Severity!I591&gt;0.5,"YES","NO"))</f>
        <v>NO</v>
      </c>
      <c r="E590" s="159">
        <v>6</v>
      </c>
      <c r="F590" s="159">
        <v>3</v>
      </c>
      <c r="G590" s="212" t="s">
        <v>246</v>
      </c>
      <c r="H590" s="159" t="s">
        <v>10507</v>
      </c>
      <c r="I590" s="159">
        <v>33</v>
      </c>
      <c r="J590" s="159">
        <v>87</v>
      </c>
      <c r="K590" s="159" t="s">
        <v>282</v>
      </c>
      <c r="L590" s="159" t="s">
        <v>282</v>
      </c>
      <c r="M590" s="159" t="s">
        <v>282</v>
      </c>
      <c r="N590" s="159" t="s">
        <v>282</v>
      </c>
      <c r="O590" s="159" t="s">
        <v>299</v>
      </c>
      <c r="P590" s="159">
        <v>21</v>
      </c>
      <c r="Q590" s="159">
        <v>77</v>
      </c>
      <c r="R590" s="159">
        <v>50</v>
      </c>
      <c r="S590" s="159" t="s">
        <v>299</v>
      </c>
      <c r="T590" s="159">
        <v>21</v>
      </c>
      <c r="U590" s="159">
        <v>27.5</v>
      </c>
      <c r="V590" s="159">
        <v>5.3</v>
      </c>
      <c r="W590" s="159">
        <v>185</v>
      </c>
      <c r="X590" s="159" t="s">
        <v>282</v>
      </c>
      <c r="Y590" s="159" t="s">
        <v>282</v>
      </c>
      <c r="Z590" s="159" t="s">
        <v>282</v>
      </c>
      <c r="AA590" s="159" t="s">
        <v>282</v>
      </c>
      <c r="AB590" s="159" t="s">
        <v>282</v>
      </c>
      <c r="AC590" s="159" t="s">
        <v>282</v>
      </c>
      <c r="AD590" s="159" t="s">
        <v>282</v>
      </c>
      <c r="AE590" s="159" t="s">
        <v>282</v>
      </c>
      <c r="AF590" s="159" t="s">
        <v>282</v>
      </c>
      <c r="AG590" s="159">
        <v>-11</v>
      </c>
      <c r="AH590" s="159">
        <v>10.1</v>
      </c>
      <c r="AI590" s="159">
        <v>185</v>
      </c>
      <c r="AJ590" s="159" t="s">
        <v>282</v>
      </c>
      <c r="AK590" s="159" t="s">
        <v>282</v>
      </c>
      <c r="AL590" s="159" t="s">
        <v>282</v>
      </c>
      <c r="AM590" s="159">
        <v>185</v>
      </c>
      <c r="AN590" s="159">
        <v>98</v>
      </c>
      <c r="AO590" s="159" t="s">
        <v>252</v>
      </c>
      <c r="AP590" s="159" t="s">
        <v>10507</v>
      </c>
      <c r="AQ590" s="159">
        <v>52</v>
      </c>
      <c r="AR590" s="159">
        <v>87</v>
      </c>
      <c r="AS590" s="159" t="s">
        <v>282</v>
      </c>
      <c r="AT590" s="159" t="s">
        <v>282</v>
      </c>
      <c r="AU590" s="159" t="s">
        <v>282</v>
      </c>
      <c r="AV590" s="159" t="s">
        <v>282</v>
      </c>
      <c r="AW590" s="159" t="s">
        <v>299</v>
      </c>
      <c r="AX590" s="159">
        <v>21</v>
      </c>
      <c r="AY590" s="159">
        <v>85</v>
      </c>
      <c r="AZ590" s="159">
        <v>50</v>
      </c>
      <c r="BA590" s="159" t="s">
        <v>299</v>
      </c>
      <c r="BB590" s="159">
        <v>21</v>
      </c>
      <c r="BC590" s="159">
        <v>28.2</v>
      </c>
      <c r="BD590" s="159">
        <v>5.8</v>
      </c>
      <c r="BE590" s="159">
        <v>185</v>
      </c>
      <c r="BF590" s="159" t="s">
        <v>282</v>
      </c>
      <c r="BG590" s="159" t="s">
        <v>282</v>
      </c>
      <c r="BH590" s="159" t="s">
        <v>282</v>
      </c>
      <c r="BI590" s="159" t="s">
        <v>282</v>
      </c>
      <c r="BJ590" s="159" t="s">
        <v>282</v>
      </c>
      <c r="BK590" s="159" t="s">
        <v>282</v>
      </c>
      <c r="BL590" s="159" t="s">
        <v>282</v>
      </c>
      <c r="BM590" s="159" t="s">
        <v>282</v>
      </c>
      <c r="BN590" s="159" t="s">
        <v>282</v>
      </c>
      <c r="BO590" s="159">
        <v>-12</v>
      </c>
      <c r="BP590" s="159">
        <v>10.1</v>
      </c>
      <c r="BQ590" s="159">
        <v>185</v>
      </c>
      <c r="BR590" s="159" t="s">
        <v>282</v>
      </c>
      <c r="BS590" s="159" t="s">
        <v>282</v>
      </c>
      <c r="BT590" s="159" t="s">
        <v>282</v>
      </c>
      <c r="BU590" s="159">
        <v>186</v>
      </c>
      <c r="BV590" s="159">
        <v>99</v>
      </c>
      <c r="BW590" s="159" t="s">
        <v>790</v>
      </c>
      <c r="BX590" s="159" t="s">
        <v>10507</v>
      </c>
      <c r="BY590" s="159">
        <v>8</v>
      </c>
      <c r="BZ590" s="159">
        <v>95</v>
      </c>
      <c r="CA590" s="159" t="s">
        <v>282</v>
      </c>
      <c r="CB590" s="159" t="s">
        <v>282</v>
      </c>
      <c r="CC590" s="159" t="s">
        <v>282</v>
      </c>
      <c r="CD590" s="159" t="s">
        <v>282</v>
      </c>
      <c r="CE590" s="159" t="s">
        <v>299</v>
      </c>
      <c r="CF590" s="159">
        <v>21</v>
      </c>
      <c r="CG590" s="159">
        <v>39</v>
      </c>
      <c r="CH590" s="159">
        <v>50</v>
      </c>
      <c r="CI590" s="159" t="s">
        <v>299</v>
      </c>
      <c r="CJ590" s="159">
        <v>21</v>
      </c>
      <c r="CK590" s="159">
        <v>28.1</v>
      </c>
      <c r="CL590" s="159">
        <v>5.9</v>
      </c>
      <c r="CM590" s="159">
        <v>169</v>
      </c>
      <c r="CN590" s="159" t="s">
        <v>282</v>
      </c>
      <c r="CO590" s="159" t="s">
        <v>282</v>
      </c>
      <c r="CP590" s="159" t="s">
        <v>282</v>
      </c>
      <c r="CQ590" s="159" t="s">
        <v>282</v>
      </c>
      <c r="CR590" s="159" t="s">
        <v>282</v>
      </c>
      <c r="CS590" s="159" t="s">
        <v>282</v>
      </c>
      <c r="CT590" s="159" t="s">
        <v>282</v>
      </c>
      <c r="CU590" s="159" t="s">
        <v>282</v>
      </c>
      <c r="CV590" s="159" t="s">
        <v>282</v>
      </c>
      <c r="CW590" s="159">
        <v>-8.1999999999999993</v>
      </c>
      <c r="CX590" s="159">
        <v>9</v>
      </c>
      <c r="CY590" s="159">
        <v>169</v>
      </c>
      <c r="CZ590" s="159" t="s">
        <v>282</v>
      </c>
      <c r="DA590" s="159" t="s">
        <v>282</v>
      </c>
      <c r="DB590" s="159" t="s">
        <v>282</v>
      </c>
      <c r="DC590" s="159">
        <v>169</v>
      </c>
      <c r="DD590" s="159">
        <v>74</v>
      </c>
      <c r="DE590" s="159" t="s">
        <v>282</v>
      </c>
      <c r="DF590" s="159" t="s">
        <v>282</v>
      </c>
      <c r="DG590" s="159" t="s">
        <v>282</v>
      </c>
      <c r="DH590" s="159" t="s">
        <v>282</v>
      </c>
      <c r="DI590" s="159" t="s">
        <v>282</v>
      </c>
      <c r="DJ590" s="159" t="s">
        <v>282</v>
      </c>
      <c r="DK590" s="159" t="s">
        <v>282</v>
      </c>
      <c r="DL590" s="159" t="s">
        <v>282</v>
      </c>
      <c r="DM590" s="159" t="s">
        <v>282</v>
      </c>
      <c r="DN590" s="159" t="s">
        <v>282</v>
      </c>
      <c r="DO590" s="159" t="s">
        <v>282</v>
      </c>
      <c r="DP590" s="159" t="s">
        <v>282</v>
      </c>
      <c r="DQ590" s="159" t="s">
        <v>282</v>
      </c>
      <c r="DR590" s="159" t="s">
        <v>282</v>
      </c>
      <c r="DS590" s="159" t="s">
        <v>282</v>
      </c>
      <c r="DT590" s="159" t="s">
        <v>282</v>
      </c>
      <c r="DU590" s="159" t="s">
        <v>282</v>
      </c>
      <c r="DV590" s="159" t="s">
        <v>282</v>
      </c>
      <c r="DW590" s="159" t="s">
        <v>282</v>
      </c>
      <c r="DX590" s="159" t="s">
        <v>282</v>
      </c>
      <c r="DY590" s="159" t="s">
        <v>282</v>
      </c>
      <c r="DZ590" s="159" t="s">
        <v>282</v>
      </c>
      <c r="EA590" s="159" t="s">
        <v>282</v>
      </c>
      <c r="EB590" s="159" t="s">
        <v>282</v>
      </c>
      <c r="EC590" s="159" t="s">
        <v>282</v>
      </c>
      <c r="ED590" s="159" t="s">
        <v>282</v>
      </c>
      <c r="EE590" s="159" t="s">
        <v>282</v>
      </c>
      <c r="EF590" s="159" t="s">
        <v>282</v>
      </c>
      <c r="EG590" s="159" t="s">
        <v>282</v>
      </c>
      <c r="EH590" s="159" t="s">
        <v>282</v>
      </c>
      <c r="EI590" s="159" t="s">
        <v>282</v>
      </c>
      <c r="EJ590" s="159" t="s">
        <v>282</v>
      </c>
      <c r="EK590" s="159" t="s">
        <v>282</v>
      </c>
      <c r="EL590" s="159" t="s">
        <v>282</v>
      </c>
      <c r="EM590" s="159" t="s">
        <v>282</v>
      </c>
      <c r="EN590" s="159" t="s">
        <v>282</v>
      </c>
      <c r="EO590" s="159" t="s">
        <v>282</v>
      </c>
      <c r="EP590" s="159" t="s">
        <v>282</v>
      </c>
      <c r="EQ590" s="159" t="s">
        <v>282</v>
      </c>
      <c r="ER590" s="159" t="s">
        <v>282</v>
      </c>
      <c r="ES590" s="159" t="s">
        <v>282</v>
      </c>
      <c r="ET590" s="159" t="s">
        <v>282</v>
      </c>
      <c r="EU590" s="159" t="s">
        <v>282</v>
      </c>
      <c r="EV590" s="159" t="s">
        <v>282</v>
      </c>
      <c r="EW590" s="159" t="s">
        <v>282</v>
      </c>
      <c r="EX590" s="159" t="s">
        <v>282</v>
      </c>
      <c r="EY590" s="159" t="s">
        <v>282</v>
      </c>
      <c r="EZ590" s="159" t="s">
        <v>282</v>
      </c>
      <c r="FA590" s="159" t="s">
        <v>282</v>
      </c>
      <c r="FB590" s="159" t="s">
        <v>282</v>
      </c>
      <c r="FC590" s="159" t="s">
        <v>282</v>
      </c>
      <c r="FD590" s="159" t="s">
        <v>282</v>
      </c>
      <c r="FE590" s="159" t="s">
        <v>282</v>
      </c>
      <c r="FF590" s="159" t="s">
        <v>282</v>
      </c>
      <c r="FG590" s="159" t="s">
        <v>282</v>
      </c>
      <c r="FH590" s="159" t="s">
        <v>282</v>
      </c>
      <c r="FI590" s="159" t="s">
        <v>282</v>
      </c>
      <c r="FJ590" s="159" t="s">
        <v>282</v>
      </c>
      <c r="FK590" s="159" t="s">
        <v>282</v>
      </c>
      <c r="FL590" s="159" t="s">
        <v>282</v>
      </c>
      <c r="FM590" s="159" t="s">
        <v>282</v>
      </c>
      <c r="FN590" s="159" t="s">
        <v>282</v>
      </c>
      <c r="FO590" s="159" t="s">
        <v>282</v>
      </c>
      <c r="FP590" s="159" t="s">
        <v>282</v>
      </c>
      <c r="FQ590" s="159" t="s">
        <v>282</v>
      </c>
      <c r="FR590" s="159" t="s">
        <v>282</v>
      </c>
      <c r="FS590" s="159" t="s">
        <v>282</v>
      </c>
      <c r="FT590" s="159" t="s">
        <v>282</v>
      </c>
    </row>
    <row r="591" spans="1:176" x14ac:dyDescent="0.25">
      <c r="A591" s="66" t="s">
        <v>502</v>
      </c>
      <c r="B591" s="159" t="s">
        <v>12622</v>
      </c>
      <c r="C591" s="331" t="s">
        <v>793</v>
      </c>
      <c r="D591" s="331" t="s">
        <v>130</v>
      </c>
      <c r="E591" s="159">
        <v>5</v>
      </c>
      <c r="F591" s="159">
        <v>2</v>
      </c>
      <c r="G591" s="159" t="s">
        <v>263</v>
      </c>
      <c r="H591" s="159" t="s">
        <v>10507</v>
      </c>
      <c r="I591" s="159" t="s">
        <v>282</v>
      </c>
      <c r="J591" s="159">
        <v>11</v>
      </c>
      <c r="K591" s="159" t="s">
        <v>282</v>
      </c>
      <c r="L591" s="159" t="s">
        <v>282</v>
      </c>
      <c r="M591" s="159" t="s">
        <v>282</v>
      </c>
      <c r="N591" s="159" t="s">
        <v>282</v>
      </c>
      <c r="O591" s="159" t="s">
        <v>299</v>
      </c>
      <c r="P591" s="66">
        <v>21</v>
      </c>
      <c r="Q591" s="66">
        <v>85</v>
      </c>
      <c r="R591" s="66">
        <v>50</v>
      </c>
      <c r="S591" s="159" t="s">
        <v>299</v>
      </c>
      <c r="T591" s="159">
        <v>21</v>
      </c>
      <c r="U591" s="159" t="s">
        <v>282</v>
      </c>
      <c r="V591" s="159" t="s">
        <v>282</v>
      </c>
      <c r="W591" s="159" t="s">
        <v>282</v>
      </c>
      <c r="X591" s="159" t="s">
        <v>282</v>
      </c>
      <c r="Y591" s="159" t="s">
        <v>282</v>
      </c>
      <c r="Z591" s="159" t="s">
        <v>282</v>
      </c>
      <c r="AA591" s="66">
        <v>11.6</v>
      </c>
      <c r="AB591" s="66">
        <v>10.6</v>
      </c>
      <c r="AC591" s="66">
        <v>120</v>
      </c>
      <c r="AD591" s="159" t="s">
        <v>282</v>
      </c>
      <c r="AE591" s="159" t="s">
        <v>282</v>
      </c>
      <c r="AF591" s="159" t="s">
        <v>282</v>
      </c>
      <c r="AG591" s="159" t="s">
        <v>282</v>
      </c>
      <c r="AH591" s="159" t="s">
        <v>282</v>
      </c>
      <c r="AI591" s="159" t="s">
        <v>282</v>
      </c>
      <c r="AJ591" s="159" t="s">
        <v>282</v>
      </c>
      <c r="AK591" s="159" t="s">
        <v>282</v>
      </c>
      <c r="AL591" s="159" t="s">
        <v>282</v>
      </c>
      <c r="AM591" s="159">
        <v>120</v>
      </c>
      <c r="AN591" s="66">
        <v>109</v>
      </c>
      <c r="AO591" s="159" t="s">
        <v>790</v>
      </c>
      <c r="AP591" s="159" t="s">
        <v>10507</v>
      </c>
      <c r="AQ591" s="159" t="s">
        <v>282</v>
      </c>
      <c r="AR591" s="159">
        <v>87</v>
      </c>
      <c r="AS591" s="159" t="s">
        <v>282</v>
      </c>
      <c r="AT591" s="159" t="s">
        <v>282</v>
      </c>
      <c r="AU591" s="159" t="s">
        <v>282</v>
      </c>
      <c r="AV591" s="159" t="s">
        <v>282</v>
      </c>
      <c r="AW591" s="159" t="s">
        <v>299</v>
      </c>
      <c r="AX591" s="66">
        <v>21</v>
      </c>
      <c r="AY591" s="66">
        <v>65</v>
      </c>
      <c r="AZ591" s="66">
        <v>50</v>
      </c>
      <c r="BA591" s="159" t="s">
        <v>282</v>
      </c>
      <c r="BB591" s="159" t="s">
        <v>282</v>
      </c>
      <c r="BC591" s="159" t="s">
        <v>282</v>
      </c>
      <c r="BD591" s="159" t="s">
        <v>282</v>
      </c>
      <c r="BE591" s="159" t="s">
        <v>282</v>
      </c>
      <c r="BF591" s="159" t="s">
        <v>282</v>
      </c>
      <c r="BG591" s="159" t="s">
        <v>282</v>
      </c>
      <c r="BH591" s="159" t="s">
        <v>282</v>
      </c>
      <c r="BI591" s="159" t="s">
        <v>282</v>
      </c>
      <c r="BJ591" s="159" t="s">
        <v>282</v>
      </c>
      <c r="BK591" s="159" t="s">
        <v>282</v>
      </c>
      <c r="BL591" s="159" t="s">
        <v>282</v>
      </c>
      <c r="BM591" s="159" t="s">
        <v>282</v>
      </c>
      <c r="BN591" s="159" t="s">
        <v>282</v>
      </c>
      <c r="BO591" s="159" t="s">
        <v>282</v>
      </c>
      <c r="BP591" s="159" t="s">
        <v>282</v>
      </c>
      <c r="BQ591" s="159" t="s">
        <v>282</v>
      </c>
      <c r="BR591" s="159" t="s">
        <v>282</v>
      </c>
      <c r="BS591" s="159" t="s">
        <v>282</v>
      </c>
      <c r="BT591" s="159" t="s">
        <v>282</v>
      </c>
      <c r="BU591" s="159">
        <v>189</v>
      </c>
      <c r="BV591" s="159">
        <v>102</v>
      </c>
      <c r="BW591" s="159" t="s">
        <v>282</v>
      </c>
      <c r="BX591" s="159" t="s">
        <v>282</v>
      </c>
      <c r="BY591" s="159" t="s">
        <v>282</v>
      </c>
      <c r="BZ591" s="159" t="s">
        <v>282</v>
      </c>
      <c r="CA591" s="159" t="s">
        <v>282</v>
      </c>
      <c r="CB591" s="159" t="s">
        <v>282</v>
      </c>
      <c r="CC591" s="159" t="s">
        <v>282</v>
      </c>
      <c r="CD591" s="159" t="s">
        <v>282</v>
      </c>
      <c r="CE591" s="159" t="s">
        <v>282</v>
      </c>
      <c r="CF591" s="159" t="s">
        <v>282</v>
      </c>
      <c r="CG591" s="159" t="s">
        <v>282</v>
      </c>
      <c r="CH591" s="159" t="s">
        <v>282</v>
      </c>
      <c r="CI591" s="159" t="s">
        <v>282</v>
      </c>
      <c r="CJ591" s="159" t="s">
        <v>282</v>
      </c>
      <c r="CK591" s="159" t="s">
        <v>282</v>
      </c>
      <c r="CL591" s="159" t="s">
        <v>282</v>
      </c>
      <c r="CM591" s="159" t="s">
        <v>282</v>
      </c>
      <c r="CN591" s="159" t="s">
        <v>282</v>
      </c>
      <c r="CO591" s="159" t="s">
        <v>282</v>
      </c>
      <c r="CP591" s="159" t="s">
        <v>282</v>
      </c>
      <c r="CQ591" s="159" t="s">
        <v>282</v>
      </c>
      <c r="CR591" s="159" t="s">
        <v>282</v>
      </c>
      <c r="CS591" s="159" t="s">
        <v>282</v>
      </c>
      <c r="CT591" s="159" t="s">
        <v>282</v>
      </c>
      <c r="CU591" s="159" t="s">
        <v>282</v>
      </c>
      <c r="CV591" s="159" t="s">
        <v>282</v>
      </c>
      <c r="CW591" s="159" t="s">
        <v>282</v>
      </c>
      <c r="CX591" s="159" t="s">
        <v>282</v>
      </c>
      <c r="CY591" s="159" t="s">
        <v>282</v>
      </c>
      <c r="CZ591" s="159" t="s">
        <v>282</v>
      </c>
      <c r="DA591" s="159" t="s">
        <v>282</v>
      </c>
      <c r="DB591" s="159" t="s">
        <v>282</v>
      </c>
      <c r="DC591" s="159" t="s">
        <v>282</v>
      </c>
      <c r="DD591" s="159" t="s">
        <v>282</v>
      </c>
      <c r="DE591" s="159" t="s">
        <v>282</v>
      </c>
      <c r="DF591" s="159" t="s">
        <v>282</v>
      </c>
      <c r="DG591" s="159" t="s">
        <v>282</v>
      </c>
      <c r="DH591" s="159" t="s">
        <v>282</v>
      </c>
      <c r="DI591" s="159" t="s">
        <v>282</v>
      </c>
      <c r="DJ591" s="159" t="s">
        <v>282</v>
      </c>
      <c r="DK591" s="159" t="s">
        <v>282</v>
      </c>
      <c r="DL591" s="159" t="s">
        <v>282</v>
      </c>
      <c r="DM591" s="159" t="s">
        <v>282</v>
      </c>
      <c r="DN591" s="159" t="s">
        <v>282</v>
      </c>
      <c r="DO591" s="159" t="s">
        <v>282</v>
      </c>
      <c r="DP591" s="159" t="s">
        <v>282</v>
      </c>
      <c r="DQ591" s="159" t="s">
        <v>282</v>
      </c>
      <c r="DR591" s="159" t="s">
        <v>282</v>
      </c>
      <c r="DS591" s="159" t="s">
        <v>282</v>
      </c>
      <c r="DT591" s="159" t="s">
        <v>282</v>
      </c>
      <c r="DU591" s="159" t="s">
        <v>282</v>
      </c>
      <c r="DV591" s="159" t="s">
        <v>282</v>
      </c>
      <c r="DW591" s="159" t="s">
        <v>282</v>
      </c>
      <c r="DX591" s="159" t="s">
        <v>282</v>
      </c>
      <c r="DY591" s="159" t="s">
        <v>282</v>
      </c>
      <c r="DZ591" s="159" t="s">
        <v>282</v>
      </c>
      <c r="EA591" s="159" t="s">
        <v>282</v>
      </c>
      <c r="EB591" s="159" t="s">
        <v>282</v>
      </c>
      <c r="EC591" s="159" t="s">
        <v>282</v>
      </c>
      <c r="ED591" s="159" t="s">
        <v>282</v>
      </c>
      <c r="EE591" s="159" t="s">
        <v>282</v>
      </c>
      <c r="EF591" s="159" t="s">
        <v>282</v>
      </c>
      <c r="EG591" s="159" t="s">
        <v>282</v>
      </c>
      <c r="EH591" s="159" t="s">
        <v>282</v>
      </c>
      <c r="EI591" s="159" t="s">
        <v>282</v>
      </c>
      <c r="EJ591" s="159" t="s">
        <v>282</v>
      </c>
      <c r="EK591" s="159" t="s">
        <v>282</v>
      </c>
      <c r="EL591" s="159" t="s">
        <v>282</v>
      </c>
      <c r="EM591" s="159" t="s">
        <v>282</v>
      </c>
      <c r="EN591" s="159" t="s">
        <v>282</v>
      </c>
      <c r="EO591" s="159" t="s">
        <v>282</v>
      </c>
      <c r="EP591" s="159" t="s">
        <v>282</v>
      </c>
      <c r="EQ591" s="159" t="s">
        <v>282</v>
      </c>
      <c r="ER591" s="159" t="s">
        <v>282</v>
      </c>
      <c r="ES591" s="159" t="s">
        <v>282</v>
      </c>
      <c r="ET591" s="159" t="s">
        <v>282</v>
      </c>
      <c r="EU591" s="159" t="s">
        <v>282</v>
      </c>
      <c r="EV591" s="159" t="s">
        <v>282</v>
      </c>
      <c r="EW591" s="159" t="s">
        <v>282</v>
      </c>
      <c r="EX591" s="159" t="s">
        <v>282</v>
      </c>
      <c r="EY591" s="159" t="s">
        <v>282</v>
      </c>
      <c r="EZ591" s="159" t="s">
        <v>282</v>
      </c>
      <c r="FA591" s="159" t="s">
        <v>282</v>
      </c>
      <c r="FB591" s="159" t="s">
        <v>282</v>
      </c>
      <c r="FC591" s="159" t="s">
        <v>282</v>
      </c>
      <c r="FD591" s="159" t="s">
        <v>282</v>
      </c>
      <c r="FE591" s="159" t="s">
        <v>282</v>
      </c>
      <c r="FF591" s="159" t="s">
        <v>282</v>
      </c>
      <c r="FG591" s="159" t="s">
        <v>282</v>
      </c>
      <c r="FH591" s="159" t="s">
        <v>282</v>
      </c>
      <c r="FI591" s="159" t="s">
        <v>282</v>
      </c>
      <c r="FJ591" s="159" t="s">
        <v>282</v>
      </c>
      <c r="FK591" s="159" t="s">
        <v>282</v>
      </c>
      <c r="FL591" s="159" t="s">
        <v>282</v>
      </c>
      <c r="FM591" s="159" t="s">
        <v>282</v>
      </c>
      <c r="FN591" s="159" t="s">
        <v>282</v>
      </c>
      <c r="FO591" s="159" t="s">
        <v>282</v>
      </c>
      <c r="FP591" s="159" t="s">
        <v>282</v>
      </c>
      <c r="FQ591" s="159" t="s">
        <v>282</v>
      </c>
      <c r="FR591" s="159" t="s">
        <v>282</v>
      </c>
      <c r="FS591" s="159" t="s">
        <v>282</v>
      </c>
      <c r="FT591" s="159" t="s">
        <v>282</v>
      </c>
    </row>
    <row r="592" spans="1:176" x14ac:dyDescent="0.25">
      <c r="A592" s="212" t="s">
        <v>8749</v>
      </c>
      <c r="B592" s="159" t="s">
        <v>282</v>
      </c>
      <c r="C592" s="66" t="str">
        <f>IF(ISNUMBER(Severity!H593)=FALSE,Severity!F593,IF(Severity!H593&gt;=0.5,"YES","NO"))</f>
        <v>NO</v>
      </c>
      <c r="D592" s="66" t="str">
        <f>IF(ISNUMBER(Severity!I593)=FALSE,Severity!G593,IF(Severity!I593&gt;0.5,"YES","NO"))</f>
        <v>YES</v>
      </c>
      <c r="E592" s="159">
        <v>6</v>
      </c>
      <c r="F592" s="159">
        <v>2</v>
      </c>
      <c r="G592" s="212" t="s">
        <v>8597</v>
      </c>
      <c r="H592" s="159" t="s">
        <v>183</v>
      </c>
      <c r="I592" s="159" t="s">
        <v>282</v>
      </c>
      <c r="J592" s="159">
        <v>0</v>
      </c>
      <c r="K592" s="159" t="s">
        <v>282</v>
      </c>
      <c r="L592" s="159" t="s">
        <v>282</v>
      </c>
      <c r="M592" s="159" t="s">
        <v>282</v>
      </c>
      <c r="N592" s="159" t="s">
        <v>282</v>
      </c>
      <c r="O592" s="159" t="s">
        <v>282</v>
      </c>
      <c r="P592" s="159" t="s">
        <v>282</v>
      </c>
      <c r="Q592" s="159" t="s">
        <v>282</v>
      </c>
      <c r="R592" s="159" t="s">
        <v>282</v>
      </c>
      <c r="S592" s="159" t="s">
        <v>192</v>
      </c>
      <c r="T592" s="159">
        <v>9</v>
      </c>
      <c r="U592" s="159">
        <v>15.2</v>
      </c>
      <c r="V592" s="159">
        <v>5.49</v>
      </c>
      <c r="W592" s="159">
        <v>10</v>
      </c>
      <c r="X592" s="159">
        <v>15.2</v>
      </c>
      <c r="Y592" s="159">
        <v>5.49</v>
      </c>
      <c r="Z592" s="159">
        <v>10</v>
      </c>
      <c r="AA592" s="159">
        <v>6.6</v>
      </c>
      <c r="AB592" s="159">
        <v>3.95</v>
      </c>
      <c r="AC592" s="159">
        <v>10</v>
      </c>
      <c r="AD592" s="159">
        <v>6.6</v>
      </c>
      <c r="AE592" s="159">
        <v>3.95</v>
      </c>
      <c r="AF592" s="159">
        <v>10</v>
      </c>
      <c r="AG592" s="159" t="s">
        <v>282</v>
      </c>
      <c r="AH592" s="159" t="s">
        <v>282</v>
      </c>
      <c r="AI592" s="159" t="s">
        <v>282</v>
      </c>
      <c r="AJ592" s="159" t="s">
        <v>282</v>
      </c>
      <c r="AK592" s="159" t="s">
        <v>282</v>
      </c>
      <c r="AL592" s="159" t="s">
        <v>282</v>
      </c>
      <c r="AM592" s="159">
        <v>10</v>
      </c>
      <c r="AN592" s="159">
        <v>10</v>
      </c>
      <c r="AO592" s="159" t="s">
        <v>636</v>
      </c>
      <c r="AP592" s="159" t="s">
        <v>282</v>
      </c>
      <c r="AQ592" s="159" t="s">
        <v>282</v>
      </c>
      <c r="AR592" s="159">
        <v>0</v>
      </c>
      <c r="AS592" s="159" t="s">
        <v>282</v>
      </c>
      <c r="AT592" s="159" t="s">
        <v>282</v>
      </c>
      <c r="AU592" s="159" t="s">
        <v>282</v>
      </c>
      <c r="AV592" s="159" t="s">
        <v>282</v>
      </c>
      <c r="AW592" s="159" t="s">
        <v>282</v>
      </c>
      <c r="AX592" s="159" t="s">
        <v>282</v>
      </c>
      <c r="AY592" s="159" t="s">
        <v>282</v>
      </c>
      <c r="AZ592" s="159" t="s">
        <v>282</v>
      </c>
      <c r="BA592" s="159" t="s">
        <v>192</v>
      </c>
      <c r="BB592" s="159">
        <v>9</v>
      </c>
      <c r="BC592" s="159">
        <v>16.100000000000001</v>
      </c>
      <c r="BD592" s="159">
        <v>3.76</v>
      </c>
      <c r="BE592" s="159">
        <v>10</v>
      </c>
      <c r="BF592" s="159">
        <v>16.100000000000001</v>
      </c>
      <c r="BG592" s="159">
        <v>3.76</v>
      </c>
      <c r="BH592" s="159">
        <v>10</v>
      </c>
      <c r="BI592" s="159">
        <v>11.3</v>
      </c>
      <c r="BJ592" s="159">
        <v>5.58</v>
      </c>
      <c r="BK592" s="159">
        <v>10</v>
      </c>
      <c r="BL592" s="159">
        <v>11.3</v>
      </c>
      <c r="BM592" s="159">
        <v>5.58</v>
      </c>
      <c r="BN592" s="159">
        <v>10</v>
      </c>
      <c r="BO592" s="159" t="s">
        <v>282</v>
      </c>
      <c r="BP592" s="159" t="s">
        <v>282</v>
      </c>
      <c r="BQ592" s="159" t="s">
        <v>282</v>
      </c>
      <c r="BR592" s="159" t="s">
        <v>282</v>
      </c>
      <c r="BS592" s="159" t="s">
        <v>282</v>
      </c>
      <c r="BT592" s="159" t="s">
        <v>282</v>
      </c>
      <c r="BU592" s="159">
        <v>10</v>
      </c>
      <c r="BV592" s="159">
        <v>10</v>
      </c>
      <c r="BW592" s="159" t="s">
        <v>282</v>
      </c>
      <c r="BX592" s="159" t="s">
        <v>282</v>
      </c>
      <c r="BY592" s="159" t="s">
        <v>282</v>
      </c>
      <c r="BZ592" s="159" t="s">
        <v>282</v>
      </c>
      <c r="CA592" s="159" t="s">
        <v>282</v>
      </c>
      <c r="CB592" s="159" t="s">
        <v>282</v>
      </c>
      <c r="CC592" s="159" t="s">
        <v>282</v>
      </c>
      <c r="CD592" s="159" t="s">
        <v>282</v>
      </c>
      <c r="CE592" s="159" t="s">
        <v>282</v>
      </c>
      <c r="CF592" s="159" t="s">
        <v>282</v>
      </c>
      <c r="CG592" s="159" t="s">
        <v>282</v>
      </c>
      <c r="CH592" s="159" t="s">
        <v>282</v>
      </c>
      <c r="CI592" s="159" t="s">
        <v>282</v>
      </c>
      <c r="CJ592" s="159" t="s">
        <v>282</v>
      </c>
      <c r="CK592" s="159" t="s">
        <v>282</v>
      </c>
      <c r="CL592" s="159" t="s">
        <v>282</v>
      </c>
      <c r="CM592" s="159" t="s">
        <v>282</v>
      </c>
      <c r="CN592" s="159" t="s">
        <v>282</v>
      </c>
      <c r="CO592" s="159" t="s">
        <v>282</v>
      </c>
      <c r="CP592" s="159" t="s">
        <v>282</v>
      </c>
      <c r="CQ592" s="159" t="s">
        <v>282</v>
      </c>
      <c r="CR592" s="159" t="s">
        <v>282</v>
      </c>
      <c r="CS592" s="159" t="s">
        <v>282</v>
      </c>
      <c r="CT592" s="159" t="s">
        <v>282</v>
      </c>
      <c r="CU592" s="159" t="s">
        <v>282</v>
      </c>
      <c r="CV592" s="159" t="s">
        <v>282</v>
      </c>
      <c r="CW592" s="159" t="s">
        <v>282</v>
      </c>
      <c r="CX592" s="159" t="s">
        <v>282</v>
      </c>
      <c r="CY592" s="159" t="s">
        <v>282</v>
      </c>
      <c r="CZ592" s="159" t="s">
        <v>282</v>
      </c>
      <c r="DA592" s="159" t="s">
        <v>282</v>
      </c>
      <c r="DB592" s="159" t="s">
        <v>282</v>
      </c>
      <c r="DC592" s="159" t="s">
        <v>282</v>
      </c>
      <c r="DD592" s="159" t="s">
        <v>282</v>
      </c>
      <c r="DE592" s="159" t="s">
        <v>282</v>
      </c>
      <c r="DF592" s="159" t="s">
        <v>282</v>
      </c>
      <c r="DG592" s="159" t="s">
        <v>282</v>
      </c>
      <c r="DH592" s="159" t="s">
        <v>282</v>
      </c>
      <c r="DI592" s="159" t="s">
        <v>282</v>
      </c>
      <c r="DJ592" s="159" t="s">
        <v>282</v>
      </c>
      <c r="DK592" s="159" t="s">
        <v>282</v>
      </c>
      <c r="DL592" s="159" t="s">
        <v>282</v>
      </c>
      <c r="DM592" s="159" t="s">
        <v>282</v>
      </c>
      <c r="DN592" s="159" t="s">
        <v>282</v>
      </c>
      <c r="DO592" s="159" t="s">
        <v>282</v>
      </c>
      <c r="DP592" s="159" t="s">
        <v>282</v>
      </c>
      <c r="DQ592" s="159" t="s">
        <v>282</v>
      </c>
      <c r="DR592" s="159" t="s">
        <v>282</v>
      </c>
      <c r="DS592" s="159" t="s">
        <v>282</v>
      </c>
      <c r="DT592" s="159" t="s">
        <v>282</v>
      </c>
      <c r="DU592" s="159" t="s">
        <v>282</v>
      </c>
      <c r="DV592" s="159" t="s">
        <v>282</v>
      </c>
      <c r="DW592" s="159" t="s">
        <v>282</v>
      </c>
      <c r="DX592" s="159" t="s">
        <v>282</v>
      </c>
      <c r="DY592" s="159" t="s">
        <v>282</v>
      </c>
      <c r="DZ592" s="159" t="s">
        <v>282</v>
      </c>
      <c r="EA592" s="159" t="s">
        <v>282</v>
      </c>
      <c r="EB592" s="159" t="s">
        <v>282</v>
      </c>
      <c r="EC592" s="159" t="s">
        <v>282</v>
      </c>
      <c r="ED592" s="159" t="s">
        <v>282</v>
      </c>
      <c r="EE592" s="159" t="s">
        <v>282</v>
      </c>
      <c r="EF592" s="159" t="s">
        <v>282</v>
      </c>
      <c r="EG592" s="159" t="s">
        <v>282</v>
      </c>
      <c r="EH592" s="159" t="s">
        <v>282</v>
      </c>
      <c r="EI592" s="159" t="s">
        <v>282</v>
      </c>
      <c r="EJ592" s="159" t="s">
        <v>282</v>
      </c>
      <c r="EK592" s="159" t="s">
        <v>282</v>
      </c>
      <c r="EL592" s="159" t="s">
        <v>282</v>
      </c>
      <c r="EM592" s="159" t="s">
        <v>282</v>
      </c>
      <c r="EN592" s="159" t="s">
        <v>282</v>
      </c>
      <c r="EO592" s="159" t="s">
        <v>282</v>
      </c>
      <c r="EP592" s="159" t="s">
        <v>282</v>
      </c>
      <c r="EQ592" s="159" t="s">
        <v>282</v>
      </c>
      <c r="ER592" s="159" t="s">
        <v>282</v>
      </c>
      <c r="ES592" s="159" t="s">
        <v>282</v>
      </c>
      <c r="ET592" s="159" t="s">
        <v>282</v>
      </c>
      <c r="EU592" s="159" t="s">
        <v>282</v>
      </c>
      <c r="EV592" s="159" t="s">
        <v>282</v>
      </c>
      <c r="EW592" s="159" t="s">
        <v>282</v>
      </c>
      <c r="EX592" s="159" t="s">
        <v>282</v>
      </c>
      <c r="EY592" s="159" t="s">
        <v>282</v>
      </c>
      <c r="EZ592" s="159" t="s">
        <v>282</v>
      </c>
      <c r="FA592" s="159" t="s">
        <v>282</v>
      </c>
      <c r="FB592" s="159" t="s">
        <v>282</v>
      </c>
      <c r="FC592" s="159" t="s">
        <v>282</v>
      </c>
      <c r="FD592" s="159" t="s">
        <v>282</v>
      </c>
      <c r="FE592" s="159" t="s">
        <v>282</v>
      </c>
      <c r="FF592" s="159" t="s">
        <v>282</v>
      </c>
      <c r="FG592" s="159" t="s">
        <v>282</v>
      </c>
      <c r="FH592" s="159" t="s">
        <v>282</v>
      </c>
      <c r="FI592" s="159" t="s">
        <v>282</v>
      </c>
      <c r="FJ592" s="159" t="s">
        <v>282</v>
      </c>
      <c r="FK592" s="159" t="s">
        <v>282</v>
      </c>
      <c r="FL592" s="159" t="s">
        <v>282</v>
      </c>
      <c r="FM592" s="159" t="s">
        <v>282</v>
      </c>
      <c r="FN592" s="159" t="s">
        <v>282</v>
      </c>
      <c r="FO592" s="159" t="s">
        <v>282</v>
      </c>
      <c r="FP592" s="159" t="s">
        <v>282</v>
      </c>
      <c r="FQ592" s="159" t="s">
        <v>282</v>
      </c>
      <c r="FR592" s="159" t="s">
        <v>282</v>
      </c>
      <c r="FS592" s="159" t="s">
        <v>282</v>
      </c>
      <c r="FT592" s="159" t="s">
        <v>282</v>
      </c>
    </row>
    <row r="593" spans="1:176" x14ac:dyDescent="0.25">
      <c r="A593" s="212" t="s">
        <v>17466</v>
      </c>
      <c r="B593" s="159" t="s">
        <v>15614</v>
      </c>
      <c r="C593" s="66" t="str">
        <f>IF(ISNUMBER(Severity!H594)=FALSE,Severity!F594,IF(Severity!H594&gt;=0.5,"YES","NO"))</f>
        <v>NO</v>
      </c>
      <c r="D593" s="66" t="str">
        <f>IF(ISNUMBER(Severity!I594)=FALSE,Severity!G594,IF(Severity!I594&gt;0.5,"YES","NO"))</f>
        <v>YES</v>
      </c>
      <c r="E593" s="159">
        <v>12</v>
      </c>
      <c r="F593" s="159">
        <v>2</v>
      </c>
      <c r="G593" s="212" t="s">
        <v>10476</v>
      </c>
      <c r="H593" s="159" t="s">
        <v>182</v>
      </c>
      <c r="I593" s="159" t="s">
        <v>282</v>
      </c>
      <c r="J593" s="159">
        <v>1</v>
      </c>
      <c r="K593" s="159" t="s">
        <v>435</v>
      </c>
      <c r="L593" s="159">
        <v>21</v>
      </c>
      <c r="M593" s="159">
        <v>14</v>
      </c>
      <c r="N593" s="159">
        <v>13</v>
      </c>
      <c r="O593" s="159" t="s">
        <v>435</v>
      </c>
      <c r="P593" s="159">
        <v>21</v>
      </c>
      <c r="Q593" s="159">
        <v>13</v>
      </c>
      <c r="R593" s="159">
        <v>50</v>
      </c>
      <c r="S593" s="159" t="s">
        <v>435</v>
      </c>
      <c r="T593" s="159">
        <v>21</v>
      </c>
      <c r="U593" s="159" t="s">
        <v>282</v>
      </c>
      <c r="V593" s="159" t="s">
        <v>282</v>
      </c>
      <c r="W593" s="159" t="s">
        <v>282</v>
      </c>
      <c r="X593" s="159">
        <v>24.6</v>
      </c>
      <c r="Y593" s="159">
        <v>6.7</v>
      </c>
      <c r="Z593" s="159">
        <v>15</v>
      </c>
      <c r="AA593" s="159" t="s">
        <v>282</v>
      </c>
      <c r="AB593" s="159" t="s">
        <v>282</v>
      </c>
      <c r="AC593" s="159" t="s">
        <v>282</v>
      </c>
      <c r="AD593" s="159">
        <v>6</v>
      </c>
      <c r="AE593" s="159">
        <v>3.8</v>
      </c>
      <c r="AF593" s="159">
        <v>15</v>
      </c>
      <c r="AG593" s="159" t="s">
        <v>282</v>
      </c>
      <c r="AH593" s="159" t="s">
        <v>282</v>
      </c>
      <c r="AI593" s="159" t="s">
        <v>282</v>
      </c>
      <c r="AJ593" s="159" t="s">
        <v>282</v>
      </c>
      <c r="AK593" s="159" t="s">
        <v>282</v>
      </c>
      <c r="AL593" s="159" t="s">
        <v>282</v>
      </c>
      <c r="AM593" s="159">
        <v>16</v>
      </c>
      <c r="AN593" s="159">
        <v>15</v>
      </c>
      <c r="AO593" s="159" t="s">
        <v>10476</v>
      </c>
      <c r="AP593" s="159" t="s">
        <v>182</v>
      </c>
      <c r="AQ593" s="159" t="s">
        <v>282</v>
      </c>
      <c r="AR593" s="159">
        <v>1</v>
      </c>
      <c r="AS593" s="159" t="s">
        <v>435</v>
      </c>
      <c r="AT593" s="159">
        <v>21</v>
      </c>
      <c r="AU593" s="159">
        <v>13</v>
      </c>
      <c r="AV593" s="159">
        <v>13</v>
      </c>
      <c r="AW593" s="159" t="s">
        <v>435</v>
      </c>
      <c r="AX593" s="159">
        <v>21</v>
      </c>
      <c r="AY593" s="159">
        <v>11</v>
      </c>
      <c r="AZ593" s="159">
        <v>50</v>
      </c>
      <c r="BA593" s="159" t="s">
        <v>435</v>
      </c>
      <c r="BB593" s="159">
        <v>21</v>
      </c>
      <c r="BC593" s="159" t="s">
        <v>282</v>
      </c>
      <c r="BD593" s="159" t="s">
        <v>282</v>
      </c>
      <c r="BE593" s="159" t="s">
        <v>282</v>
      </c>
      <c r="BF593" s="159">
        <v>27.7</v>
      </c>
      <c r="BG593" s="159">
        <v>8</v>
      </c>
      <c r="BH593" s="159">
        <v>15</v>
      </c>
      <c r="BI593" s="159" t="s">
        <v>282</v>
      </c>
      <c r="BJ593" s="159" t="s">
        <v>282</v>
      </c>
      <c r="BK593" s="159" t="s">
        <v>282</v>
      </c>
      <c r="BL593" s="159">
        <v>10.1</v>
      </c>
      <c r="BM593" s="159">
        <v>7.9</v>
      </c>
      <c r="BN593" s="159">
        <v>15</v>
      </c>
      <c r="BO593" s="159" t="s">
        <v>282</v>
      </c>
      <c r="BP593" s="159" t="s">
        <v>282</v>
      </c>
      <c r="BQ593" s="159" t="s">
        <v>282</v>
      </c>
      <c r="BR593" s="159" t="s">
        <v>282</v>
      </c>
      <c r="BS593" s="159" t="s">
        <v>282</v>
      </c>
      <c r="BT593" s="159" t="s">
        <v>282</v>
      </c>
      <c r="BU593" s="159">
        <v>16</v>
      </c>
      <c r="BV593" s="159">
        <v>15</v>
      </c>
      <c r="BW593" s="159" t="s">
        <v>282</v>
      </c>
      <c r="BX593" s="159" t="s">
        <v>282</v>
      </c>
      <c r="BY593" s="159" t="s">
        <v>282</v>
      </c>
      <c r="BZ593" s="159" t="s">
        <v>282</v>
      </c>
      <c r="CA593" s="159" t="s">
        <v>282</v>
      </c>
      <c r="CB593" s="159" t="s">
        <v>282</v>
      </c>
      <c r="CC593" s="159" t="s">
        <v>282</v>
      </c>
      <c r="CD593" s="159" t="s">
        <v>282</v>
      </c>
      <c r="CE593" s="159" t="s">
        <v>282</v>
      </c>
      <c r="CF593" s="159" t="s">
        <v>282</v>
      </c>
      <c r="CG593" s="159" t="s">
        <v>282</v>
      </c>
      <c r="CH593" s="159" t="s">
        <v>282</v>
      </c>
      <c r="CI593" s="159" t="s">
        <v>282</v>
      </c>
      <c r="CJ593" s="159" t="s">
        <v>282</v>
      </c>
      <c r="CK593" s="159" t="s">
        <v>282</v>
      </c>
      <c r="CL593" s="159" t="s">
        <v>282</v>
      </c>
      <c r="CM593" s="159" t="s">
        <v>282</v>
      </c>
      <c r="CN593" s="159" t="s">
        <v>282</v>
      </c>
      <c r="CO593" s="159" t="s">
        <v>282</v>
      </c>
      <c r="CP593" s="159" t="s">
        <v>282</v>
      </c>
      <c r="CQ593" s="159" t="s">
        <v>282</v>
      </c>
      <c r="CR593" s="159" t="s">
        <v>282</v>
      </c>
      <c r="CS593" s="159" t="s">
        <v>282</v>
      </c>
      <c r="CT593" s="159" t="s">
        <v>282</v>
      </c>
      <c r="CU593" s="159" t="s">
        <v>282</v>
      </c>
      <c r="CV593" s="159" t="s">
        <v>282</v>
      </c>
      <c r="CW593" s="159" t="s">
        <v>282</v>
      </c>
      <c r="CX593" s="159" t="s">
        <v>282</v>
      </c>
      <c r="CY593" s="159" t="s">
        <v>282</v>
      </c>
      <c r="CZ593" s="159" t="s">
        <v>282</v>
      </c>
      <c r="DA593" s="159" t="s">
        <v>282</v>
      </c>
      <c r="DB593" s="159" t="s">
        <v>282</v>
      </c>
      <c r="DC593" s="159" t="s">
        <v>282</v>
      </c>
      <c r="DD593" s="159" t="s">
        <v>282</v>
      </c>
      <c r="DE593" s="159" t="s">
        <v>282</v>
      </c>
      <c r="DF593" s="159" t="s">
        <v>282</v>
      </c>
      <c r="DG593" s="159" t="s">
        <v>282</v>
      </c>
      <c r="DH593" s="159" t="s">
        <v>282</v>
      </c>
      <c r="DI593" s="159" t="s">
        <v>282</v>
      </c>
      <c r="DJ593" s="159" t="s">
        <v>282</v>
      </c>
      <c r="DK593" s="159" t="s">
        <v>282</v>
      </c>
      <c r="DL593" s="159" t="s">
        <v>282</v>
      </c>
      <c r="DM593" s="159" t="s">
        <v>282</v>
      </c>
      <c r="DN593" s="159" t="s">
        <v>282</v>
      </c>
      <c r="DO593" s="159" t="s">
        <v>282</v>
      </c>
      <c r="DP593" s="159" t="s">
        <v>282</v>
      </c>
      <c r="DQ593" s="159" t="s">
        <v>282</v>
      </c>
      <c r="DR593" s="159" t="s">
        <v>282</v>
      </c>
      <c r="DS593" s="159" t="s">
        <v>282</v>
      </c>
      <c r="DT593" s="159" t="s">
        <v>282</v>
      </c>
      <c r="DU593" s="159" t="s">
        <v>282</v>
      </c>
      <c r="DV593" s="159" t="s">
        <v>282</v>
      </c>
      <c r="DW593" s="159" t="s">
        <v>282</v>
      </c>
      <c r="DX593" s="159" t="s">
        <v>282</v>
      </c>
      <c r="DY593" s="159" t="s">
        <v>282</v>
      </c>
      <c r="DZ593" s="159" t="s">
        <v>282</v>
      </c>
      <c r="EA593" s="159" t="s">
        <v>282</v>
      </c>
      <c r="EB593" s="159" t="s">
        <v>282</v>
      </c>
      <c r="EC593" s="159" t="s">
        <v>282</v>
      </c>
      <c r="ED593" s="159" t="s">
        <v>282</v>
      </c>
      <c r="EE593" s="159" t="s">
        <v>282</v>
      </c>
      <c r="EF593" s="159" t="s">
        <v>282</v>
      </c>
      <c r="EG593" s="159" t="s">
        <v>282</v>
      </c>
      <c r="EH593" s="159" t="s">
        <v>282</v>
      </c>
      <c r="EI593" s="159" t="s">
        <v>282</v>
      </c>
      <c r="EJ593" s="159" t="s">
        <v>282</v>
      </c>
      <c r="EK593" s="159" t="s">
        <v>282</v>
      </c>
      <c r="EL593" s="159" t="s">
        <v>282</v>
      </c>
      <c r="EM593" s="159" t="s">
        <v>282</v>
      </c>
      <c r="EN593" s="159" t="s">
        <v>282</v>
      </c>
      <c r="EO593" s="159" t="s">
        <v>282</v>
      </c>
      <c r="EP593" s="159" t="s">
        <v>282</v>
      </c>
      <c r="EQ593" s="159" t="s">
        <v>282</v>
      </c>
      <c r="ER593" s="159" t="s">
        <v>282</v>
      </c>
      <c r="ES593" s="159" t="s">
        <v>282</v>
      </c>
      <c r="ET593" s="159" t="s">
        <v>282</v>
      </c>
      <c r="EU593" s="159" t="s">
        <v>282</v>
      </c>
      <c r="EV593" s="159" t="s">
        <v>282</v>
      </c>
      <c r="EW593" s="159" t="s">
        <v>282</v>
      </c>
      <c r="EX593" s="159" t="s">
        <v>282</v>
      </c>
      <c r="EY593" s="159" t="s">
        <v>282</v>
      </c>
      <c r="EZ593" s="159" t="s">
        <v>282</v>
      </c>
      <c r="FA593" s="159" t="s">
        <v>282</v>
      </c>
      <c r="FB593" s="159" t="s">
        <v>282</v>
      </c>
      <c r="FC593" s="159" t="s">
        <v>282</v>
      </c>
      <c r="FD593" s="159" t="s">
        <v>282</v>
      </c>
      <c r="FE593" s="159" t="s">
        <v>282</v>
      </c>
      <c r="FF593" s="159" t="s">
        <v>282</v>
      </c>
      <c r="FG593" s="159" t="s">
        <v>282</v>
      </c>
      <c r="FH593" s="159" t="s">
        <v>282</v>
      </c>
      <c r="FI593" s="159" t="s">
        <v>282</v>
      </c>
      <c r="FJ593" s="159" t="s">
        <v>282</v>
      </c>
      <c r="FK593" s="159" t="s">
        <v>282</v>
      </c>
      <c r="FL593" s="159" t="s">
        <v>282</v>
      </c>
      <c r="FM593" s="159" t="s">
        <v>282</v>
      </c>
      <c r="FN593" s="159" t="s">
        <v>282</v>
      </c>
      <c r="FO593" s="159" t="s">
        <v>282</v>
      </c>
      <c r="FP593" s="159" t="s">
        <v>282</v>
      </c>
      <c r="FQ593" s="159" t="s">
        <v>282</v>
      </c>
      <c r="FR593" s="159" t="s">
        <v>282</v>
      </c>
      <c r="FS593" s="159" t="s">
        <v>282</v>
      </c>
      <c r="FT593" s="159" t="s">
        <v>282</v>
      </c>
    </row>
    <row r="594" spans="1:176" x14ac:dyDescent="0.25">
      <c r="A594" s="66" t="s">
        <v>4421</v>
      </c>
      <c r="B594" s="159" t="s">
        <v>282</v>
      </c>
      <c r="C594" s="66" t="str">
        <f>IF(ISNUMBER(Severity!H595)=FALSE,Severity!F595,IF(Severity!H595&gt;=0.5,"YES","NO"))</f>
        <v>NO</v>
      </c>
      <c r="D594" s="66" t="str">
        <f>IF(ISNUMBER(Severity!I595)=FALSE,Severity!G595,IF(Severity!I595&gt;0.5,"YES","NO"))</f>
        <v>YES</v>
      </c>
      <c r="E594" s="159">
        <v>9</v>
      </c>
      <c r="F594" s="159">
        <v>2</v>
      </c>
      <c r="G594" s="212" t="s">
        <v>12625</v>
      </c>
      <c r="H594" s="159" t="s">
        <v>183</v>
      </c>
      <c r="I594" s="159" t="s">
        <v>282</v>
      </c>
      <c r="J594" s="159">
        <v>0</v>
      </c>
      <c r="K594" s="159" t="s">
        <v>282</v>
      </c>
      <c r="L594" s="159" t="s">
        <v>282</v>
      </c>
      <c r="M594" s="159" t="s">
        <v>282</v>
      </c>
      <c r="N594" s="159" t="s">
        <v>282</v>
      </c>
      <c r="O594" s="159" t="s">
        <v>282</v>
      </c>
      <c r="P594" s="159" t="s">
        <v>282</v>
      </c>
      <c r="Q594" s="159" t="s">
        <v>282</v>
      </c>
      <c r="R594" s="159" t="s">
        <v>282</v>
      </c>
      <c r="S594" s="159" t="s">
        <v>435</v>
      </c>
      <c r="T594" s="159">
        <v>21</v>
      </c>
      <c r="U594" s="66">
        <v>26.92</v>
      </c>
      <c r="V594" s="66">
        <v>9.3000000000000007</v>
      </c>
      <c r="W594" s="159">
        <v>24</v>
      </c>
      <c r="X594" s="66">
        <v>26.92</v>
      </c>
      <c r="Y594" s="66">
        <v>9.3000000000000007</v>
      </c>
      <c r="Z594" s="159">
        <v>24</v>
      </c>
      <c r="AA594" s="159">
        <v>17.88</v>
      </c>
      <c r="AB594" s="159">
        <v>11.3</v>
      </c>
      <c r="AC594" s="159">
        <v>24</v>
      </c>
      <c r="AD594" s="159">
        <v>17.88</v>
      </c>
      <c r="AE594" s="159">
        <v>11.3</v>
      </c>
      <c r="AF594" s="159">
        <v>24</v>
      </c>
      <c r="AG594" s="159" t="s">
        <v>282</v>
      </c>
      <c r="AH594" s="159" t="s">
        <v>282</v>
      </c>
      <c r="AI594" s="159" t="s">
        <v>282</v>
      </c>
      <c r="AJ594" s="159" t="s">
        <v>282</v>
      </c>
      <c r="AK594" s="159" t="s">
        <v>282</v>
      </c>
      <c r="AL594" s="159" t="s">
        <v>282</v>
      </c>
      <c r="AM594" s="159">
        <v>24</v>
      </c>
      <c r="AN594" s="159">
        <v>24</v>
      </c>
      <c r="AO594" s="159" t="s">
        <v>636</v>
      </c>
      <c r="AP594" s="159" t="s">
        <v>282</v>
      </c>
      <c r="AQ594" s="159" t="s">
        <v>282</v>
      </c>
      <c r="AR594" s="159">
        <v>0</v>
      </c>
      <c r="AS594" s="159" t="s">
        <v>282</v>
      </c>
      <c r="AT594" s="159" t="s">
        <v>282</v>
      </c>
      <c r="AU594" s="159" t="s">
        <v>282</v>
      </c>
      <c r="AV594" s="159" t="s">
        <v>282</v>
      </c>
      <c r="AW594" s="159" t="s">
        <v>282</v>
      </c>
      <c r="AX594" s="159" t="s">
        <v>282</v>
      </c>
      <c r="AY594" s="159" t="s">
        <v>282</v>
      </c>
      <c r="AZ594" s="159" t="s">
        <v>282</v>
      </c>
      <c r="BA594" s="159" t="s">
        <v>435</v>
      </c>
      <c r="BB594" s="159">
        <v>21</v>
      </c>
      <c r="BC594" s="66">
        <v>28.25</v>
      </c>
      <c r="BD594" s="66">
        <v>7.08</v>
      </c>
      <c r="BE594" s="159">
        <v>24</v>
      </c>
      <c r="BF594" s="66">
        <v>28.25</v>
      </c>
      <c r="BG594" s="66">
        <v>7.08</v>
      </c>
      <c r="BH594" s="159">
        <v>24</v>
      </c>
      <c r="BI594" s="159">
        <v>24.04</v>
      </c>
      <c r="BJ594" s="159">
        <v>6.86</v>
      </c>
      <c r="BK594" s="159">
        <v>24</v>
      </c>
      <c r="BL594" s="159">
        <v>24.04</v>
      </c>
      <c r="BM594" s="159">
        <v>6.86</v>
      </c>
      <c r="BN594" s="159">
        <v>24</v>
      </c>
      <c r="BO594" s="159" t="s">
        <v>282</v>
      </c>
      <c r="BP594" s="159" t="s">
        <v>282</v>
      </c>
      <c r="BQ594" s="159" t="s">
        <v>282</v>
      </c>
      <c r="BR594" s="159" t="s">
        <v>282</v>
      </c>
      <c r="BS594" s="159" t="s">
        <v>282</v>
      </c>
      <c r="BT594" s="159" t="s">
        <v>282</v>
      </c>
      <c r="BU594" s="159">
        <v>24</v>
      </c>
      <c r="BV594" s="159">
        <v>24</v>
      </c>
      <c r="BW594" s="159" t="s">
        <v>282</v>
      </c>
      <c r="BX594" s="159" t="s">
        <v>282</v>
      </c>
      <c r="BY594" s="159" t="s">
        <v>282</v>
      </c>
      <c r="BZ594" s="159" t="s">
        <v>282</v>
      </c>
      <c r="CA594" s="159" t="s">
        <v>282</v>
      </c>
      <c r="CB594" s="159" t="s">
        <v>282</v>
      </c>
      <c r="CC594" s="159" t="s">
        <v>282</v>
      </c>
      <c r="CD594" s="159" t="s">
        <v>282</v>
      </c>
      <c r="CE594" s="159" t="s">
        <v>282</v>
      </c>
      <c r="CF594" s="159" t="s">
        <v>282</v>
      </c>
      <c r="CG594" s="159" t="s">
        <v>282</v>
      </c>
      <c r="CH594" s="159" t="s">
        <v>282</v>
      </c>
      <c r="CI594" s="159" t="s">
        <v>282</v>
      </c>
      <c r="CJ594" s="159" t="s">
        <v>282</v>
      </c>
      <c r="CK594" s="159" t="s">
        <v>282</v>
      </c>
      <c r="CL594" s="159" t="s">
        <v>282</v>
      </c>
      <c r="CM594" s="159" t="s">
        <v>282</v>
      </c>
      <c r="CN594" s="159" t="s">
        <v>282</v>
      </c>
      <c r="CO594" s="159" t="s">
        <v>282</v>
      </c>
      <c r="CP594" s="159" t="s">
        <v>282</v>
      </c>
      <c r="CQ594" s="159" t="s">
        <v>282</v>
      </c>
      <c r="CR594" s="159" t="s">
        <v>282</v>
      </c>
      <c r="CS594" s="159" t="s">
        <v>282</v>
      </c>
      <c r="CT594" s="159" t="s">
        <v>282</v>
      </c>
      <c r="CU594" s="159" t="s">
        <v>282</v>
      </c>
      <c r="CV594" s="159" t="s">
        <v>282</v>
      </c>
      <c r="CW594" s="159" t="s">
        <v>282</v>
      </c>
      <c r="CX594" s="159" t="s">
        <v>282</v>
      </c>
      <c r="CY594" s="159" t="s">
        <v>282</v>
      </c>
      <c r="CZ594" s="159" t="s">
        <v>282</v>
      </c>
      <c r="DA594" s="159" t="s">
        <v>282</v>
      </c>
      <c r="DB594" s="159" t="s">
        <v>282</v>
      </c>
      <c r="DC594" s="159" t="s">
        <v>282</v>
      </c>
      <c r="DD594" s="159" t="s">
        <v>282</v>
      </c>
      <c r="DE594" s="159" t="s">
        <v>282</v>
      </c>
      <c r="DF594" s="159" t="s">
        <v>282</v>
      </c>
      <c r="DG594" s="159" t="s">
        <v>282</v>
      </c>
      <c r="DH594" s="159" t="s">
        <v>282</v>
      </c>
      <c r="DI594" s="159" t="s">
        <v>282</v>
      </c>
      <c r="DJ594" s="159" t="s">
        <v>282</v>
      </c>
      <c r="DK594" s="159" t="s">
        <v>282</v>
      </c>
      <c r="DL594" s="159" t="s">
        <v>282</v>
      </c>
      <c r="DM594" s="159" t="s">
        <v>282</v>
      </c>
      <c r="DN594" s="159" t="s">
        <v>282</v>
      </c>
      <c r="DO594" s="159" t="s">
        <v>282</v>
      </c>
      <c r="DP594" s="159" t="s">
        <v>282</v>
      </c>
      <c r="DQ594" s="159" t="s">
        <v>282</v>
      </c>
      <c r="DR594" s="159" t="s">
        <v>282</v>
      </c>
      <c r="DS594" s="159" t="s">
        <v>282</v>
      </c>
      <c r="DT594" s="159" t="s">
        <v>282</v>
      </c>
      <c r="DU594" s="159" t="s">
        <v>282</v>
      </c>
      <c r="DV594" s="159" t="s">
        <v>282</v>
      </c>
      <c r="DW594" s="159" t="s">
        <v>282</v>
      </c>
      <c r="DX594" s="159" t="s">
        <v>282</v>
      </c>
      <c r="DY594" s="159" t="s">
        <v>282</v>
      </c>
      <c r="DZ594" s="159" t="s">
        <v>282</v>
      </c>
      <c r="EA594" s="159" t="s">
        <v>282</v>
      </c>
      <c r="EB594" s="159" t="s">
        <v>282</v>
      </c>
      <c r="EC594" s="159" t="s">
        <v>282</v>
      </c>
      <c r="ED594" s="159" t="s">
        <v>282</v>
      </c>
      <c r="EE594" s="159" t="s">
        <v>282</v>
      </c>
      <c r="EF594" s="159" t="s">
        <v>282</v>
      </c>
      <c r="EG594" s="159" t="s">
        <v>282</v>
      </c>
      <c r="EH594" s="159" t="s">
        <v>282</v>
      </c>
      <c r="EI594" s="159" t="s">
        <v>282</v>
      </c>
      <c r="EJ594" s="159" t="s">
        <v>282</v>
      </c>
      <c r="EK594" s="159" t="s">
        <v>282</v>
      </c>
      <c r="EL594" s="159" t="s">
        <v>282</v>
      </c>
      <c r="EM594" s="159" t="s">
        <v>282</v>
      </c>
      <c r="EN594" s="159" t="s">
        <v>282</v>
      </c>
      <c r="EO594" s="159" t="s">
        <v>282</v>
      </c>
      <c r="EP594" s="159" t="s">
        <v>282</v>
      </c>
      <c r="EQ594" s="159" t="s">
        <v>282</v>
      </c>
      <c r="ER594" s="159" t="s">
        <v>282</v>
      </c>
      <c r="ES594" s="159" t="s">
        <v>282</v>
      </c>
      <c r="ET594" s="159" t="s">
        <v>282</v>
      </c>
      <c r="EU594" s="159" t="s">
        <v>282</v>
      </c>
      <c r="EV594" s="159" t="s">
        <v>282</v>
      </c>
      <c r="EW594" s="159" t="s">
        <v>282</v>
      </c>
      <c r="EX594" s="159" t="s">
        <v>282</v>
      </c>
      <c r="EY594" s="159" t="s">
        <v>282</v>
      </c>
      <c r="EZ594" s="159" t="s">
        <v>282</v>
      </c>
      <c r="FA594" s="159" t="s">
        <v>282</v>
      </c>
      <c r="FB594" s="159" t="s">
        <v>282</v>
      </c>
      <c r="FC594" s="159" t="s">
        <v>282</v>
      </c>
      <c r="FD594" s="159" t="s">
        <v>282</v>
      </c>
      <c r="FE594" s="159" t="s">
        <v>282</v>
      </c>
      <c r="FF594" s="159" t="s">
        <v>282</v>
      </c>
      <c r="FG594" s="159" t="s">
        <v>282</v>
      </c>
      <c r="FH594" s="159" t="s">
        <v>282</v>
      </c>
      <c r="FI594" s="159" t="s">
        <v>282</v>
      </c>
      <c r="FJ594" s="159" t="s">
        <v>282</v>
      </c>
      <c r="FK594" s="159" t="s">
        <v>282</v>
      </c>
      <c r="FL594" s="159" t="s">
        <v>282</v>
      </c>
      <c r="FM594" s="159" t="s">
        <v>282</v>
      </c>
      <c r="FN594" s="159" t="s">
        <v>282</v>
      </c>
      <c r="FO594" s="159" t="s">
        <v>282</v>
      </c>
      <c r="FP594" s="159" t="s">
        <v>282</v>
      </c>
      <c r="FQ594" s="159" t="s">
        <v>282</v>
      </c>
      <c r="FR594" s="159" t="s">
        <v>282</v>
      </c>
      <c r="FS594" s="159" t="s">
        <v>282</v>
      </c>
      <c r="FT594" s="159" t="s">
        <v>282</v>
      </c>
    </row>
    <row r="595" spans="1:176" x14ac:dyDescent="0.25">
      <c r="A595" s="212" t="s">
        <v>7730</v>
      </c>
      <c r="B595" s="159" t="s">
        <v>15619</v>
      </c>
      <c r="C595" s="66" t="str">
        <f>IF(ISNUMBER(Severity!H596)=FALSE,Severity!F596,IF(Severity!H596&gt;=0.5,"YES","NO"))</f>
        <v>YES</v>
      </c>
      <c r="D595" s="66" t="str">
        <f>IF(ISNUMBER(Severity!I596)=FALSE,Severity!G596,IF(Severity!I596&gt;0.5,"YES","NO"))</f>
        <v>NO</v>
      </c>
      <c r="E595" s="159">
        <v>6</v>
      </c>
      <c r="F595" s="159">
        <v>4</v>
      </c>
      <c r="G595" s="212" t="s">
        <v>246</v>
      </c>
      <c r="H595" s="159" t="s">
        <v>10507</v>
      </c>
      <c r="I595" s="159">
        <v>8</v>
      </c>
      <c r="J595" s="159">
        <v>38</v>
      </c>
      <c r="K595" s="159" t="s">
        <v>282</v>
      </c>
      <c r="L595" s="159" t="s">
        <v>282</v>
      </c>
      <c r="M595" s="159" t="s">
        <v>282</v>
      </c>
      <c r="N595" s="159" t="s">
        <v>282</v>
      </c>
      <c r="O595" s="159" t="s">
        <v>282</v>
      </c>
      <c r="P595" s="159" t="s">
        <v>282</v>
      </c>
      <c r="Q595" s="159" t="s">
        <v>282</v>
      </c>
      <c r="R595" s="159" t="s">
        <v>282</v>
      </c>
      <c r="S595" s="159" t="s">
        <v>299</v>
      </c>
      <c r="T595" s="159">
        <v>21</v>
      </c>
      <c r="U595" s="159">
        <v>24.72</v>
      </c>
      <c r="V595" s="159" t="s">
        <v>282</v>
      </c>
      <c r="W595" s="159">
        <v>97</v>
      </c>
      <c r="X595" s="66" t="s">
        <v>282</v>
      </c>
      <c r="Y595" s="66" t="s">
        <v>282</v>
      </c>
      <c r="Z595" s="66" t="s">
        <v>282</v>
      </c>
      <c r="AA595" s="66" t="s">
        <v>282</v>
      </c>
      <c r="AB595" s="66" t="s">
        <v>282</v>
      </c>
      <c r="AC595" s="66" t="s">
        <v>282</v>
      </c>
      <c r="AD595" s="66" t="s">
        <v>282</v>
      </c>
      <c r="AE595" s="66" t="s">
        <v>282</v>
      </c>
      <c r="AF595" s="66" t="s">
        <v>282</v>
      </c>
      <c r="AG595" s="159">
        <v>-9.7799999999999994</v>
      </c>
      <c r="AH595" s="159">
        <v>8.4700000000000006</v>
      </c>
      <c r="AI595" s="159">
        <v>97</v>
      </c>
      <c r="AJ595" s="159" t="s">
        <v>282</v>
      </c>
      <c r="AK595" s="159" t="s">
        <v>282</v>
      </c>
      <c r="AL595" s="159" t="s">
        <v>282</v>
      </c>
      <c r="AM595" s="159">
        <v>100</v>
      </c>
      <c r="AN595" s="159">
        <v>62</v>
      </c>
      <c r="AO595" s="159" t="s">
        <v>246</v>
      </c>
      <c r="AP595" s="159" t="s">
        <v>10507</v>
      </c>
      <c r="AQ595" s="159">
        <v>12</v>
      </c>
      <c r="AR595" s="159">
        <v>41</v>
      </c>
      <c r="AS595" s="159" t="s">
        <v>282</v>
      </c>
      <c r="AT595" s="159" t="s">
        <v>282</v>
      </c>
      <c r="AU595" s="159" t="s">
        <v>282</v>
      </c>
      <c r="AV595" s="159" t="s">
        <v>282</v>
      </c>
      <c r="AW595" s="159" t="s">
        <v>282</v>
      </c>
      <c r="AX595" s="159" t="s">
        <v>282</v>
      </c>
      <c r="AY595" s="159" t="s">
        <v>282</v>
      </c>
      <c r="AZ595" s="159" t="s">
        <v>282</v>
      </c>
      <c r="BA595" s="159" t="s">
        <v>299</v>
      </c>
      <c r="BB595" s="159">
        <v>21</v>
      </c>
      <c r="BC595" s="159">
        <v>24.19</v>
      </c>
      <c r="BD595" s="159" t="s">
        <v>282</v>
      </c>
      <c r="BE595" s="159">
        <v>97</v>
      </c>
      <c r="BF595" s="66" t="s">
        <v>282</v>
      </c>
      <c r="BG595" s="66" t="s">
        <v>282</v>
      </c>
      <c r="BH595" s="66" t="s">
        <v>282</v>
      </c>
      <c r="BI595" s="66" t="s">
        <v>282</v>
      </c>
      <c r="BJ595" s="66" t="s">
        <v>282</v>
      </c>
      <c r="BK595" s="66" t="s">
        <v>282</v>
      </c>
      <c r="BL595" s="66" t="s">
        <v>282</v>
      </c>
      <c r="BM595" s="66" t="s">
        <v>282</v>
      </c>
      <c r="BN595" s="66" t="s">
        <v>282</v>
      </c>
      <c r="BO595" s="66" t="s">
        <v>282</v>
      </c>
      <c r="BP595" s="66" t="s">
        <v>282</v>
      </c>
      <c r="BQ595" s="66" t="s">
        <v>282</v>
      </c>
      <c r="BR595" s="66" t="s">
        <v>282</v>
      </c>
      <c r="BS595" s="66" t="s">
        <v>282</v>
      </c>
      <c r="BT595" s="66" t="s">
        <v>282</v>
      </c>
      <c r="BU595" s="159">
        <v>103</v>
      </c>
      <c r="BV595" s="159">
        <v>62</v>
      </c>
      <c r="BW595" s="159" t="s">
        <v>246</v>
      </c>
      <c r="BX595" s="159" t="s">
        <v>10507</v>
      </c>
      <c r="BY595" s="159">
        <v>30</v>
      </c>
      <c r="BZ595" s="159">
        <v>58</v>
      </c>
      <c r="CA595" s="159" t="s">
        <v>282</v>
      </c>
      <c r="CB595" s="159" t="s">
        <v>282</v>
      </c>
      <c r="CC595" s="159" t="s">
        <v>282</v>
      </c>
      <c r="CD595" s="159" t="s">
        <v>282</v>
      </c>
      <c r="CE595" s="159" t="s">
        <v>282</v>
      </c>
      <c r="CF595" s="159" t="s">
        <v>282</v>
      </c>
      <c r="CG595" s="159" t="s">
        <v>282</v>
      </c>
      <c r="CH595" s="159" t="s">
        <v>282</v>
      </c>
      <c r="CI595" s="159" t="s">
        <v>299</v>
      </c>
      <c r="CJ595" s="159">
        <v>21</v>
      </c>
      <c r="CK595" s="159">
        <v>24.2</v>
      </c>
      <c r="CL595" s="159" t="s">
        <v>282</v>
      </c>
      <c r="CM595" s="159">
        <v>103</v>
      </c>
      <c r="CN595" s="159" t="s">
        <v>282</v>
      </c>
      <c r="CO595" s="159" t="s">
        <v>282</v>
      </c>
      <c r="CP595" s="159" t="s">
        <v>282</v>
      </c>
      <c r="CQ595" s="159" t="s">
        <v>282</v>
      </c>
      <c r="CR595" s="159" t="s">
        <v>282</v>
      </c>
      <c r="CS595" s="159" t="s">
        <v>282</v>
      </c>
      <c r="CT595" s="159" t="s">
        <v>282</v>
      </c>
      <c r="CU595" s="159" t="s">
        <v>282</v>
      </c>
      <c r="CV595" s="159" t="s">
        <v>282</v>
      </c>
      <c r="CW595" s="159">
        <v>-7.2</v>
      </c>
      <c r="CX595" s="159">
        <v>9.0299999999999994</v>
      </c>
      <c r="CY595" s="159">
        <v>103</v>
      </c>
      <c r="CZ595" s="159" t="s">
        <v>282</v>
      </c>
      <c r="DA595" s="159" t="s">
        <v>282</v>
      </c>
      <c r="DB595" s="159" t="s">
        <v>282</v>
      </c>
      <c r="DC595" s="159">
        <v>105</v>
      </c>
      <c r="DD595" s="159">
        <v>47</v>
      </c>
      <c r="DE595" s="159" t="s">
        <v>790</v>
      </c>
      <c r="DF595" s="159" t="s">
        <v>10507</v>
      </c>
      <c r="DG595" s="159">
        <v>6</v>
      </c>
      <c r="DH595" s="159">
        <v>21</v>
      </c>
      <c r="DI595" s="159" t="s">
        <v>282</v>
      </c>
      <c r="DJ595" s="159" t="s">
        <v>282</v>
      </c>
      <c r="DK595" s="159" t="s">
        <v>282</v>
      </c>
      <c r="DL595" s="159" t="s">
        <v>282</v>
      </c>
      <c r="DM595" s="159" t="s">
        <v>282</v>
      </c>
      <c r="DN595" s="159" t="s">
        <v>282</v>
      </c>
      <c r="DO595" s="159" t="s">
        <v>282</v>
      </c>
      <c r="DP595" s="159" t="s">
        <v>282</v>
      </c>
      <c r="DQ595" s="159" t="s">
        <v>299</v>
      </c>
      <c r="DR595" s="159">
        <v>21</v>
      </c>
      <c r="DS595" s="159">
        <v>24.25</v>
      </c>
      <c r="DT595" s="159" t="s">
        <v>282</v>
      </c>
      <c r="DU595" s="159">
        <v>48</v>
      </c>
      <c r="DV595" s="159" t="s">
        <v>282</v>
      </c>
      <c r="DW595" s="159" t="s">
        <v>282</v>
      </c>
      <c r="DX595" s="159" t="s">
        <v>282</v>
      </c>
      <c r="DY595" s="159" t="s">
        <v>282</v>
      </c>
      <c r="DZ595" s="159" t="s">
        <v>282</v>
      </c>
      <c r="EA595" s="159" t="s">
        <v>282</v>
      </c>
      <c r="EB595" s="159" t="s">
        <v>282</v>
      </c>
      <c r="EC595" s="159" t="s">
        <v>282</v>
      </c>
      <c r="ED595" s="159" t="s">
        <v>282</v>
      </c>
      <c r="EE595" s="159">
        <v>-5.69</v>
      </c>
      <c r="EF595" s="159">
        <v>8.65</v>
      </c>
      <c r="EG595" s="159">
        <v>48</v>
      </c>
      <c r="EH595" s="159" t="s">
        <v>282</v>
      </c>
      <c r="EI595" s="159" t="s">
        <v>282</v>
      </c>
      <c r="EJ595" s="159" t="s">
        <v>282</v>
      </c>
      <c r="EK595" s="159">
        <v>48</v>
      </c>
      <c r="EL595" s="159">
        <v>27</v>
      </c>
      <c r="EM595" s="159" t="s">
        <v>282</v>
      </c>
      <c r="EN595" s="159" t="s">
        <v>282</v>
      </c>
      <c r="EO595" s="159" t="s">
        <v>282</v>
      </c>
      <c r="EP595" s="159" t="s">
        <v>282</v>
      </c>
      <c r="EQ595" s="159" t="s">
        <v>282</v>
      </c>
      <c r="ER595" s="159" t="s">
        <v>282</v>
      </c>
      <c r="ES595" s="159" t="s">
        <v>282</v>
      </c>
      <c r="ET595" s="159" t="s">
        <v>282</v>
      </c>
      <c r="EU595" s="159" t="s">
        <v>282</v>
      </c>
      <c r="EV595" s="159" t="s">
        <v>282</v>
      </c>
      <c r="EW595" s="159" t="s">
        <v>282</v>
      </c>
      <c r="EX595" s="159" t="s">
        <v>282</v>
      </c>
      <c r="EY595" s="159" t="s">
        <v>282</v>
      </c>
      <c r="EZ595" s="159" t="s">
        <v>282</v>
      </c>
      <c r="FA595" s="159" t="s">
        <v>282</v>
      </c>
      <c r="FB595" s="159" t="s">
        <v>282</v>
      </c>
      <c r="FC595" s="159" t="s">
        <v>282</v>
      </c>
      <c r="FD595" s="159" t="s">
        <v>282</v>
      </c>
      <c r="FE595" s="159" t="s">
        <v>282</v>
      </c>
      <c r="FF595" s="159" t="s">
        <v>282</v>
      </c>
      <c r="FG595" s="159" t="s">
        <v>282</v>
      </c>
      <c r="FH595" s="159" t="s">
        <v>282</v>
      </c>
      <c r="FI595" s="159" t="s">
        <v>282</v>
      </c>
      <c r="FJ595" s="159" t="s">
        <v>282</v>
      </c>
      <c r="FK595" s="159" t="s">
        <v>282</v>
      </c>
      <c r="FL595" s="159" t="s">
        <v>282</v>
      </c>
      <c r="FM595" s="159" t="s">
        <v>282</v>
      </c>
      <c r="FN595" s="159" t="s">
        <v>282</v>
      </c>
      <c r="FO595" s="159" t="s">
        <v>282</v>
      </c>
      <c r="FP595" s="159" t="s">
        <v>282</v>
      </c>
      <c r="FQ595" s="159" t="s">
        <v>282</v>
      </c>
      <c r="FR595" s="159" t="s">
        <v>282</v>
      </c>
      <c r="FS595" s="159" t="s">
        <v>282</v>
      </c>
      <c r="FT595" s="159" t="s">
        <v>282</v>
      </c>
    </row>
    <row r="596" spans="1:176" x14ac:dyDescent="0.25">
      <c r="A596" s="212" t="s">
        <v>7732</v>
      </c>
      <c r="B596" s="159" t="s">
        <v>15620</v>
      </c>
      <c r="C596" s="66" t="str">
        <f>IF(ISNUMBER(Severity!H597)=FALSE,Severity!F597,IF(Severity!H597&gt;=0.5,"YES","NO"))</f>
        <v>YES</v>
      </c>
      <c r="D596" s="66" t="str">
        <f>IF(ISNUMBER(Severity!I597)=FALSE,Severity!G597,IF(Severity!I597&gt;0.5,"YES","NO"))</f>
        <v>NO</v>
      </c>
      <c r="E596" s="159">
        <v>6</v>
      </c>
      <c r="F596" s="159">
        <v>3</v>
      </c>
      <c r="G596" s="212" t="s">
        <v>257</v>
      </c>
      <c r="H596" s="159" t="s">
        <v>10507</v>
      </c>
      <c r="I596" s="159" t="s">
        <v>282</v>
      </c>
      <c r="J596" s="159">
        <v>23</v>
      </c>
      <c r="K596" s="159" t="s">
        <v>282</v>
      </c>
      <c r="L596" s="159" t="s">
        <v>282</v>
      </c>
      <c r="M596" s="159" t="s">
        <v>282</v>
      </c>
      <c r="N596" s="159" t="s">
        <v>282</v>
      </c>
      <c r="O596" s="159" t="s">
        <v>282</v>
      </c>
      <c r="P596" s="159" t="s">
        <v>282</v>
      </c>
      <c r="Q596" s="159" t="s">
        <v>282</v>
      </c>
      <c r="R596" s="159" t="s">
        <v>282</v>
      </c>
      <c r="S596" s="159" t="s">
        <v>194</v>
      </c>
      <c r="T596" s="159">
        <v>10</v>
      </c>
      <c r="U596" s="159">
        <v>32.700000000000003</v>
      </c>
      <c r="V596" s="159" t="s">
        <v>282</v>
      </c>
      <c r="W596" s="159">
        <v>88</v>
      </c>
      <c r="X596" s="66" t="s">
        <v>282</v>
      </c>
      <c r="Y596" s="66" t="s">
        <v>282</v>
      </c>
      <c r="Z596" s="66" t="s">
        <v>282</v>
      </c>
      <c r="AA596" s="66" t="s">
        <v>282</v>
      </c>
      <c r="AB596" s="66" t="s">
        <v>282</v>
      </c>
      <c r="AC596" s="66" t="s">
        <v>282</v>
      </c>
      <c r="AD596" s="66" t="s">
        <v>282</v>
      </c>
      <c r="AE596" s="66" t="s">
        <v>282</v>
      </c>
      <c r="AF596" s="66" t="s">
        <v>282</v>
      </c>
      <c r="AG596" s="159">
        <v>-17.940000000000001</v>
      </c>
      <c r="AH596" s="159">
        <v>12.91</v>
      </c>
      <c r="AI596" s="159">
        <v>88</v>
      </c>
      <c r="AJ596" s="159" t="s">
        <v>282</v>
      </c>
      <c r="AK596" s="159" t="s">
        <v>282</v>
      </c>
      <c r="AL596" s="159" t="s">
        <v>282</v>
      </c>
      <c r="AM596" s="159">
        <v>88</v>
      </c>
      <c r="AN596" s="159">
        <v>65</v>
      </c>
      <c r="AO596" s="159" t="s">
        <v>257</v>
      </c>
      <c r="AP596" s="159" t="s">
        <v>10507</v>
      </c>
      <c r="AQ596" s="159" t="s">
        <v>282</v>
      </c>
      <c r="AR596" s="159">
        <v>23</v>
      </c>
      <c r="AS596" s="159" t="s">
        <v>282</v>
      </c>
      <c r="AT596" s="159" t="s">
        <v>282</v>
      </c>
      <c r="AU596" s="159" t="s">
        <v>282</v>
      </c>
      <c r="AV596" s="159" t="s">
        <v>282</v>
      </c>
      <c r="AW596" s="159" t="s">
        <v>282</v>
      </c>
      <c r="AX596" s="159" t="s">
        <v>282</v>
      </c>
      <c r="AY596" s="159" t="s">
        <v>282</v>
      </c>
      <c r="AZ596" s="159" t="s">
        <v>282</v>
      </c>
      <c r="BA596" s="159" t="s">
        <v>194</v>
      </c>
      <c r="BB596" s="159">
        <v>10</v>
      </c>
      <c r="BC596" s="159">
        <v>31.3</v>
      </c>
      <c r="BD596" s="159" t="s">
        <v>282</v>
      </c>
      <c r="BE596" s="159">
        <v>97</v>
      </c>
      <c r="BF596" s="66" t="s">
        <v>282</v>
      </c>
      <c r="BG596" s="66" t="s">
        <v>282</v>
      </c>
      <c r="BH596" s="66" t="s">
        <v>282</v>
      </c>
      <c r="BI596" s="66" t="s">
        <v>282</v>
      </c>
      <c r="BJ596" s="66" t="s">
        <v>282</v>
      </c>
      <c r="BK596" s="66" t="s">
        <v>282</v>
      </c>
      <c r="BL596" s="66" t="s">
        <v>282</v>
      </c>
      <c r="BM596" s="66" t="s">
        <v>282</v>
      </c>
      <c r="BN596" s="66" t="s">
        <v>282</v>
      </c>
      <c r="BO596" s="66">
        <v>-16.04</v>
      </c>
      <c r="BP596" s="66">
        <v>13.53</v>
      </c>
      <c r="BQ596" s="66">
        <v>97</v>
      </c>
      <c r="BR596" s="159" t="s">
        <v>282</v>
      </c>
      <c r="BS596" s="159" t="s">
        <v>282</v>
      </c>
      <c r="BT596" s="159" t="s">
        <v>282</v>
      </c>
      <c r="BU596" s="159">
        <v>97</v>
      </c>
      <c r="BV596" s="159">
        <v>74</v>
      </c>
      <c r="BW596" s="159" t="s">
        <v>790</v>
      </c>
      <c r="BX596" s="159" t="s">
        <v>10507</v>
      </c>
      <c r="BY596" s="159" t="s">
        <v>282</v>
      </c>
      <c r="BZ596" s="159">
        <v>21</v>
      </c>
      <c r="CA596" s="159" t="s">
        <v>282</v>
      </c>
      <c r="CB596" s="159" t="s">
        <v>282</v>
      </c>
      <c r="CC596" s="159" t="s">
        <v>282</v>
      </c>
      <c r="CD596" s="159" t="s">
        <v>282</v>
      </c>
      <c r="CE596" s="159" t="s">
        <v>282</v>
      </c>
      <c r="CF596" s="159" t="s">
        <v>282</v>
      </c>
      <c r="CG596" s="159" t="s">
        <v>282</v>
      </c>
      <c r="CH596" s="159" t="s">
        <v>282</v>
      </c>
      <c r="CI596" s="159" t="s">
        <v>194</v>
      </c>
      <c r="CJ596" s="159">
        <v>10</v>
      </c>
      <c r="CK596" s="159">
        <v>33.14</v>
      </c>
      <c r="CL596" s="159" t="s">
        <v>282</v>
      </c>
      <c r="CM596" s="159">
        <v>88</v>
      </c>
      <c r="CN596" s="159" t="s">
        <v>282</v>
      </c>
      <c r="CO596" s="159" t="s">
        <v>282</v>
      </c>
      <c r="CP596" s="159" t="s">
        <v>282</v>
      </c>
      <c r="CQ596" s="159" t="s">
        <v>282</v>
      </c>
      <c r="CR596" s="159" t="s">
        <v>282</v>
      </c>
      <c r="CS596" s="159" t="s">
        <v>282</v>
      </c>
      <c r="CT596" s="159" t="s">
        <v>282</v>
      </c>
      <c r="CU596" s="159" t="s">
        <v>282</v>
      </c>
      <c r="CV596" s="159" t="s">
        <v>282</v>
      </c>
      <c r="CW596" s="159">
        <v>-15.95</v>
      </c>
      <c r="CX596" s="159">
        <v>13.22</v>
      </c>
      <c r="CY596" s="159">
        <v>88</v>
      </c>
      <c r="CZ596" s="159" t="s">
        <v>282</v>
      </c>
      <c r="DA596" s="159" t="s">
        <v>282</v>
      </c>
      <c r="DB596" s="159" t="s">
        <v>282</v>
      </c>
      <c r="DC596" s="159">
        <v>89</v>
      </c>
      <c r="DD596" s="159">
        <v>68</v>
      </c>
      <c r="DE596" s="159" t="s">
        <v>282</v>
      </c>
      <c r="DF596" s="159" t="s">
        <v>282</v>
      </c>
      <c r="DG596" s="159" t="s">
        <v>282</v>
      </c>
      <c r="DH596" s="159" t="s">
        <v>282</v>
      </c>
      <c r="DI596" s="159" t="s">
        <v>282</v>
      </c>
      <c r="DJ596" s="159" t="s">
        <v>282</v>
      </c>
      <c r="DK596" s="159" t="s">
        <v>282</v>
      </c>
      <c r="DL596" s="159" t="s">
        <v>282</v>
      </c>
      <c r="DM596" s="159" t="s">
        <v>282</v>
      </c>
      <c r="DN596" s="159" t="s">
        <v>282</v>
      </c>
      <c r="DO596" s="159" t="s">
        <v>282</v>
      </c>
      <c r="DP596" s="159" t="s">
        <v>282</v>
      </c>
      <c r="DQ596" s="159" t="s">
        <v>282</v>
      </c>
      <c r="DR596" s="159" t="s">
        <v>282</v>
      </c>
      <c r="DS596" s="159" t="s">
        <v>282</v>
      </c>
      <c r="DT596" s="159" t="s">
        <v>282</v>
      </c>
      <c r="DU596" s="159" t="s">
        <v>282</v>
      </c>
      <c r="DV596" s="159" t="s">
        <v>282</v>
      </c>
      <c r="DW596" s="159" t="s">
        <v>282</v>
      </c>
      <c r="DX596" s="159" t="s">
        <v>282</v>
      </c>
      <c r="DY596" s="159" t="s">
        <v>282</v>
      </c>
      <c r="DZ596" s="159" t="s">
        <v>282</v>
      </c>
      <c r="EA596" s="159" t="s">
        <v>282</v>
      </c>
      <c r="EB596" s="159" t="s">
        <v>282</v>
      </c>
      <c r="EC596" s="159" t="s">
        <v>282</v>
      </c>
      <c r="ED596" s="159" t="s">
        <v>282</v>
      </c>
      <c r="EE596" s="159" t="s">
        <v>282</v>
      </c>
      <c r="EF596" s="159" t="s">
        <v>282</v>
      </c>
      <c r="EG596" s="159" t="s">
        <v>282</v>
      </c>
      <c r="EH596" s="159" t="s">
        <v>282</v>
      </c>
      <c r="EI596" s="159" t="s">
        <v>282</v>
      </c>
      <c r="EJ596" s="159" t="s">
        <v>282</v>
      </c>
      <c r="EK596" s="159" t="s">
        <v>282</v>
      </c>
      <c r="EL596" s="159" t="s">
        <v>282</v>
      </c>
      <c r="EM596" s="159" t="s">
        <v>282</v>
      </c>
      <c r="EN596" s="159" t="s">
        <v>282</v>
      </c>
      <c r="EO596" s="159" t="s">
        <v>282</v>
      </c>
      <c r="EP596" s="159" t="s">
        <v>282</v>
      </c>
      <c r="EQ596" s="159" t="s">
        <v>282</v>
      </c>
      <c r="ER596" s="159" t="s">
        <v>282</v>
      </c>
      <c r="ES596" s="159" t="s">
        <v>282</v>
      </c>
      <c r="ET596" s="159" t="s">
        <v>282</v>
      </c>
      <c r="EU596" s="159" t="s">
        <v>282</v>
      </c>
      <c r="EV596" s="159" t="s">
        <v>282</v>
      </c>
      <c r="EW596" s="159" t="s">
        <v>282</v>
      </c>
      <c r="EX596" s="159" t="s">
        <v>282</v>
      </c>
      <c r="EY596" s="159" t="s">
        <v>282</v>
      </c>
      <c r="EZ596" s="159" t="s">
        <v>282</v>
      </c>
      <c r="FA596" s="159" t="s">
        <v>282</v>
      </c>
      <c r="FB596" s="159" t="s">
        <v>282</v>
      </c>
      <c r="FC596" s="159" t="s">
        <v>282</v>
      </c>
      <c r="FD596" s="159" t="s">
        <v>282</v>
      </c>
      <c r="FE596" s="159" t="s">
        <v>282</v>
      </c>
      <c r="FF596" s="159" t="s">
        <v>282</v>
      </c>
      <c r="FG596" s="159" t="s">
        <v>282</v>
      </c>
      <c r="FH596" s="159" t="s">
        <v>282</v>
      </c>
      <c r="FI596" s="159" t="s">
        <v>282</v>
      </c>
      <c r="FJ596" s="159" t="s">
        <v>282</v>
      </c>
      <c r="FK596" s="159" t="s">
        <v>282</v>
      </c>
      <c r="FL596" s="159" t="s">
        <v>282</v>
      </c>
      <c r="FM596" s="159" t="s">
        <v>282</v>
      </c>
      <c r="FN596" s="159" t="s">
        <v>282</v>
      </c>
      <c r="FO596" s="159" t="s">
        <v>282</v>
      </c>
      <c r="FP596" s="159" t="s">
        <v>282</v>
      </c>
      <c r="FQ596" s="159" t="s">
        <v>282</v>
      </c>
      <c r="FR596" s="159" t="s">
        <v>282</v>
      </c>
      <c r="FS596" s="159" t="s">
        <v>282</v>
      </c>
      <c r="FT596" s="159" t="s">
        <v>282</v>
      </c>
    </row>
    <row r="597" spans="1:176" x14ac:dyDescent="0.25">
      <c r="A597" s="212" t="s">
        <v>7734</v>
      </c>
      <c r="B597" s="159" t="s">
        <v>15686</v>
      </c>
      <c r="C597" s="66" t="str">
        <f>IF(ISNUMBER(Severity!H598)=FALSE,Severity!F598,IF(Severity!H598&gt;=0.5,"YES","NO"))</f>
        <v>YES</v>
      </c>
      <c r="D597" s="66" t="str">
        <f>IF(ISNUMBER(Severity!I598)=FALSE,Severity!G598,IF(Severity!I598&gt;0.5,"YES","NO"))</f>
        <v>NO</v>
      </c>
      <c r="E597" s="159">
        <v>10</v>
      </c>
      <c r="F597" s="159">
        <v>3</v>
      </c>
      <c r="G597" s="212" t="s">
        <v>272</v>
      </c>
      <c r="H597" s="159" t="s">
        <v>10507</v>
      </c>
      <c r="I597" s="159" t="s">
        <v>282</v>
      </c>
      <c r="J597" s="159">
        <v>25</v>
      </c>
      <c r="K597" s="159" t="s">
        <v>299</v>
      </c>
      <c r="L597" s="159">
        <v>17</v>
      </c>
      <c r="M597" s="159">
        <v>32</v>
      </c>
      <c r="N597" s="159">
        <v>7</v>
      </c>
      <c r="O597" s="159" t="s">
        <v>299</v>
      </c>
      <c r="P597" s="159">
        <v>17</v>
      </c>
      <c r="Q597" s="159">
        <v>40</v>
      </c>
      <c r="R597" s="159">
        <v>50</v>
      </c>
      <c r="S597" s="159" t="s">
        <v>299</v>
      </c>
      <c r="T597" s="159">
        <v>17</v>
      </c>
      <c r="U597" s="159">
        <v>17.88</v>
      </c>
      <c r="V597" s="159" t="s">
        <v>282</v>
      </c>
      <c r="W597" s="159">
        <v>81</v>
      </c>
      <c r="X597" s="66" t="s">
        <v>282</v>
      </c>
      <c r="Y597" s="66" t="s">
        <v>282</v>
      </c>
      <c r="Z597" s="66" t="s">
        <v>282</v>
      </c>
      <c r="AA597" s="66" t="s">
        <v>282</v>
      </c>
      <c r="AB597" s="66" t="s">
        <v>282</v>
      </c>
      <c r="AC597" s="66" t="s">
        <v>282</v>
      </c>
      <c r="AD597" s="66" t="s">
        <v>282</v>
      </c>
      <c r="AE597" s="66" t="s">
        <v>282</v>
      </c>
      <c r="AF597" s="66" t="s">
        <v>282</v>
      </c>
      <c r="AG597" s="159">
        <v>-8</v>
      </c>
      <c r="AH597" s="159">
        <v>6.75</v>
      </c>
      <c r="AI597" s="159">
        <v>81</v>
      </c>
      <c r="AJ597" s="159" t="s">
        <v>282</v>
      </c>
      <c r="AK597" s="159" t="s">
        <v>282</v>
      </c>
      <c r="AL597" s="159" t="s">
        <v>282</v>
      </c>
      <c r="AM597" s="159">
        <v>82</v>
      </c>
      <c r="AN597" s="159">
        <v>57</v>
      </c>
      <c r="AO597" s="159" t="s">
        <v>246</v>
      </c>
      <c r="AP597" s="159" t="s">
        <v>10507</v>
      </c>
      <c r="AQ597" s="159" t="s">
        <v>282</v>
      </c>
      <c r="AR597" s="159">
        <v>14</v>
      </c>
      <c r="AS597" s="159" t="s">
        <v>299</v>
      </c>
      <c r="AT597" s="159">
        <v>17</v>
      </c>
      <c r="AU597" s="159">
        <v>11</v>
      </c>
      <c r="AV597" s="159">
        <v>7</v>
      </c>
      <c r="AW597" s="159" t="s">
        <v>299</v>
      </c>
      <c r="AX597" s="159">
        <v>17</v>
      </c>
      <c r="AY597" s="159">
        <v>15</v>
      </c>
      <c r="AZ597" s="159">
        <v>50</v>
      </c>
      <c r="BA597" s="159" t="s">
        <v>299</v>
      </c>
      <c r="BB597" s="159">
        <v>17</v>
      </c>
      <c r="BC597" s="159">
        <v>20.03</v>
      </c>
      <c r="BD597" s="159" t="s">
        <v>282</v>
      </c>
      <c r="BE597" s="159">
        <v>37</v>
      </c>
      <c r="BF597" s="66" t="s">
        <v>282</v>
      </c>
      <c r="BG597" s="66" t="s">
        <v>282</v>
      </c>
      <c r="BH597" s="66" t="s">
        <v>282</v>
      </c>
      <c r="BI597" s="66" t="s">
        <v>282</v>
      </c>
      <c r="BJ597" s="66" t="s">
        <v>282</v>
      </c>
      <c r="BK597" s="66" t="s">
        <v>282</v>
      </c>
      <c r="BL597" s="66" t="s">
        <v>282</v>
      </c>
      <c r="BM597" s="66" t="s">
        <v>282</v>
      </c>
      <c r="BN597" s="66" t="s">
        <v>282</v>
      </c>
      <c r="BO597" s="66">
        <v>-7.63</v>
      </c>
      <c r="BP597" s="66">
        <v>7</v>
      </c>
      <c r="BQ597" s="66">
        <v>37</v>
      </c>
      <c r="BR597" s="159" t="s">
        <v>282</v>
      </c>
      <c r="BS597" s="159" t="s">
        <v>282</v>
      </c>
      <c r="BT597" s="159" t="s">
        <v>282</v>
      </c>
      <c r="BU597" s="159">
        <v>37</v>
      </c>
      <c r="BV597" s="159">
        <v>23</v>
      </c>
      <c r="BW597" s="159" t="s">
        <v>790</v>
      </c>
      <c r="BX597" s="159" t="s">
        <v>10507</v>
      </c>
      <c r="BY597" s="159" t="s">
        <v>282</v>
      </c>
      <c r="BZ597" s="159">
        <v>31</v>
      </c>
      <c r="CA597" s="159" t="s">
        <v>299</v>
      </c>
      <c r="CB597" s="159">
        <v>17</v>
      </c>
      <c r="CC597" s="159">
        <v>21</v>
      </c>
      <c r="CD597" s="159">
        <v>7</v>
      </c>
      <c r="CE597" s="159" t="s">
        <v>299</v>
      </c>
      <c r="CF597" s="159">
        <v>17</v>
      </c>
      <c r="CG597" s="159">
        <v>28</v>
      </c>
      <c r="CH597" s="159">
        <v>50</v>
      </c>
      <c r="CI597" s="159" t="s">
        <v>299</v>
      </c>
      <c r="CJ597" s="159">
        <v>17</v>
      </c>
      <c r="CK597" s="159">
        <v>18.32</v>
      </c>
      <c r="CL597" s="159" t="s">
        <v>282</v>
      </c>
      <c r="CM597" s="159">
        <v>72</v>
      </c>
      <c r="CN597" s="159" t="s">
        <v>282</v>
      </c>
      <c r="CO597" s="159" t="s">
        <v>282</v>
      </c>
      <c r="CP597" s="159" t="s">
        <v>282</v>
      </c>
      <c r="CQ597" s="159" t="s">
        <v>282</v>
      </c>
      <c r="CR597" s="159" t="s">
        <v>282</v>
      </c>
      <c r="CS597" s="159" t="s">
        <v>282</v>
      </c>
      <c r="CT597" s="159" t="s">
        <v>282</v>
      </c>
      <c r="CU597" s="159" t="s">
        <v>282</v>
      </c>
      <c r="CV597" s="159" t="s">
        <v>282</v>
      </c>
      <c r="CW597" s="159">
        <v>-7.1</v>
      </c>
      <c r="CX597" s="159">
        <v>6.96</v>
      </c>
      <c r="CY597" s="159">
        <v>72</v>
      </c>
      <c r="CZ597" s="159" t="s">
        <v>282</v>
      </c>
      <c r="DA597" s="159" t="s">
        <v>282</v>
      </c>
      <c r="DB597" s="159" t="s">
        <v>282</v>
      </c>
      <c r="DC597" s="159">
        <v>75</v>
      </c>
      <c r="DD597" s="159">
        <v>44</v>
      </c>
      <c r="DE597" s="159" t="s">
        <v>282</v>
      </c>
      <c r="DF597" s="159" t="s">
        <v>282</v>
      </c>
      <c r="DG597" s="159" t="s">
        <v>282</v>
      </c>
      <c r="DH597" s="159" t="s">
        <v>282</v>
      </c>
      <c r="DI597" s="159" t="s">
        <v>282</v>
      </c>
      <c r="DJ597" s="159" t="s">
        <v>282</v>
      </c>
      <c r="DK597" s="159" t="s">
        <v>282</v>
      </c>
      <c r="DL597" s="159" t="s">
        <v>282</v>
      </c>
      <c r="DM597" s="159" t="s">
        <v>282</v>
      </c>
      <c r="DN597" s="159" t="s">
        <v>282</v>
      </c>
      <c r="DO597" s="159" t="s">
        <v>282</v>
      </c>
      <c r="DP597" s="159" t="s">
        <v>282</v>
      </c>
      <c r="DQ597" s="159" t="s">
        <v>282</v>
      </c>
      <c r="DR597" s="159" t="s">
        <v>282</v>
      </c>
      <c r="DS597" s="159" t="s">
        <v>282</v>
      </c>
      <c r="DT597" s="159" t="s">
        <v>282</v>
      </c>
      <c r="DU597" s="159" t="s">
        <v>282</v>
      </c>
      <c r="DV597" s="159" t="s">
        <v>282</v>
      </c>
      <c r="DW597" s="159" t="s">
        <v>282</v>
      </c>
      <c r="DX597" s="159" t="s">
        <v>282</v>
      </c>
      <c r="DY597" s="159" t="s">
        <v>282</v>
      </c>
      <c r="DZ597" s="159" t="s">
        <v>282</v>
      </c>
      <c r="EA597" s="159" t="s">
        <v>282</v>
      </c>
      <c r="EB597" s="159" t="s">
        <v>282</v>
      </c>
      <c r="EC597" s="159" t="s">
        <v>282</v>
      </c>
      <c r="ED597" s="159" t="s">
        <v>282</v>
      </c>
      <c r="EE597" s="159" t="s">
        <v>282</v>
      </c>
      <c r="EF597" s="159" t="s">
        <v>282</v>
      </c>
      <c r="EG597" s="159" t="s">
        <v>282</v>
      </c>
      <c r="EH597" s="159" t="s">
        <v>282</v>
      </c>
      <c r="EI597" s="159" t="s">
        <v>282</v>
      </c>
      <c r="EJ597" s="159" t="s">
        <v>282</v>
      </c>
      <c r="EK597" s="159" t="s">
        <v>282</v>
      </c>
      <c r="EL597" s="159" t="s">
        <v>282</v>
      </c>
      <c r="EM597" s="159" t="s">
        <v>282</v>
      </c>
      <c r="EN597" s="159" t="s">
        <v>282</v>
      </c>
      <c r="EO597" s="159" t="s">
        <v>282</v>
      </c>
      <c r="EP597" s="159" t="s">
        <v>282</v>
      </c>
      <c r="EQ597" s="159" t="s">
        <v>282</v>
      </c>
      <c r="ER597" s="159" t="s">
        <v>282</v>
      </c>
      <c r="ES597" s="159" t="s">
        <v>282</v>
      </c>
      <c r="ET597" s="159" t="s">
        <v>282</v>
      </c>
      <c r="EU597" s="159" t="s">
        <v>282</v>
      </c>
      <c r="EV597" s="159" t="s">
        <v>282</v>
      </c>
      <c r="EW597" s="159" t="s">
        <v>282</v>
      </c>
      <c r="EX597" s="159" t="s">
        <v>282</v>
      </c>
      <c r="EY597" s="159" t="s">
        <v>282</v>
      </c>
      <c r="EZ597" s="159" t="s">
        <v>282</v>
      </c>
      <c r="FA597" s="159" t="s">
        <v>282</v>
      </c>
      <c r="FB597" s="159" t="s">
        <v>282</v>
      </c>
      <c r="FC597" s="159" t="s">
        <v>282</v>
      </c>
      <c r="FD597" s="159" t="s">
        <v>282</v>
      </c>
      <c r="FE597" s="159" t="s">
        <v>282</v>
      </c>
      <c r="FF597" s="159" t="s">
        <v>282</v>
      </c>
      <c r="FG597" s="159" t="s">
        <v>282</v>
      </c>
      <c r="FH597" s="159" t="s">
        <v>282</v>
      </c>
      <c r="FI597" s="159" t="s">
        <v>282</v>
      </c>
      <c r="FJ597" s="159" t="s">
        <v>282</v>
      </c>
      <c r="FK597" s="159" t="s">
        <v>282</v>
      </c>
      <c r="FL597" s="159" t="s">
        <v>282</v>
      </c>
      <c r="FM597" s="159" t="s">
        <v>282</v>
      </c>
      <c r="FN597" s="159" t="s">
        <v>282</v>
      </c>
      <c r="FO597" s="159" t="s">
        <v>282</v>
      </c>
      <c r="FP597" s="159" t="s">
        <v>282</v>
      </c>
      <c r="FQ597" s="159" t="s">
        <v>282</v>
      </c>
      <c r="FR597" s="159" t="s">
        <v>282</v>
      </c>
      <c r="FS597" s="159" t="s">
        <v>282</v>
      </c>
      <c r="FT597" s="159" t="s">
        <v>282</v>
      </c>
    </row>
    <row r="598" spans="1:176" x14ac:dyDescent="0.25">
      <c r="A598" s="212" t="s">
        <v>17718</v>
      </c>
      <c r="B598" s="159" t="s">
        <v>282</v>
      </c>
      <c r="C598" s="66" t="str">
        <f>IF(ISNUMBER(Severity!H599)=FALSE,Severity!F599,IF(Severity!H599&gt;=0.5,"YES","NO"))</f>
        <v>YES</v>
      </c>
      <c r="D598" s="66" t="str">
        <f>IF(ISNUMBER(Severity!I599)=FALSE,Severity!G599,IF(Severity!I599&gt;0.5,"YES","NO"))</f>
        <v>NO</v>
      </c>
      <c r="E598" s="159">
        <v>6</v>
      </c>
      <c r="F598" s="159">
        <v>2</v>
      </c>
      <c r="G598" s="212" t="s">
        <v>246</v>
      </c>
      <c r="H598" s="159" t="s">
        <v>10507</v>
      </c>
      <c r="I598" s="159" t="s">
        <v>282</v>
      </c>
      <c r="J598" s="159" t="s">
        <v>282</v>
      </c>
      <c r="K598" s="159" t="s">
        <v>282</v>
      </c>
      <c r="L598" s="159" t="s">
        <v>282</v>
      </c>
      <c r="M598" s="159" t="s">
        <v>282</v>
      </c>
      <c r="N598" s="159" t="s">
        <v>282</v>
      </c>
      <c r="O598" s="159" t="s">
        <v>282</v>
      </c>
      <c r="P598" s="159" t="s">
        <v>282</v>
      </c>
      <c r="Q598" s="159" t="s">
        <v>282</v>
      </c>
      <c r="R598" s="159" t="s">
        <v>282</v>
      </c>
      <c r="S598" s="159" t="s">
        <v>299</v>
      </c>
      <c r="T598" s="159">
        <v>17</v>
      </c>
      <c r="U598" s="159">
        <v>25.4</v>
      </c>
      <c r="V598" s="159">
        <v>2.2000000000000002</v>
      </c>
      <c r="W598" s="159">
        <v>15</v>
      </c>
      <c r="X598" s="159" t="s">
        <v>282</v>
      </c>
      <c r="Y598" s="159" t="s">
        <v>282</v>
      </c>
      <c r="Z598" s="159" t="s">
        <v>282</v>
      </c>
      <c r="AA598" s="66">
        <v>7.2</v>
      </c>
      <c r="AB598" s="66">
        <v>2.5</v>
      </c>
      <c r="AC598" s="66">
        <v>15</v>
      </c>
      <c r="AD598" s="159" t="s">
        <v>282</v>
      </c>
      <c r="AE598" s="159" t="s">
        <v>282</v>
      </c>
      <c r="AF598" s="159" t="s">
        <v>282</v>
      </c>
      <c r="AG598" s="159" t="s">
        <v>282</v>
      </c>
      <c r="AH598" s="159" t="s">
        <v>282</v>
      </c>
      <c r="AI598" s="159" t="s">
        <v>282</v>
      </c>
      <c r="AJ598" s="159" t="s">
        <v>282</v>
      </c>
      <c r="AK598" s="159" t="s">
        <v>282</v>
      </c>
      <c r="AL598" s="159" t="s">
        <v>282</v>
      </c>
      <c r="AM598" s="159">
        <v>15</v>
      </c>
      <c r="AN598" s="159" t="s">
        <v>282</v>
      </c>
      <c r="AO598" s="159" t="s">
        <v>263</v>
      </c>
      <c r="AP598" s="159" t="s">
        <v>10507</v>
      </c>
      <c r="AQ598" s="159" t="s">
        <v>282</v>
      </c>
      <c r="AR598" s="159" t="s">
        <v>282</v>
      </c>
      <c r="AS598" s="159" t="s">
        <v>282</v>
      </c>
      <c r="AT598" s="159" t="s">
        <v>282</v>
      </c>
      <c r="AU598" s="159" t="s">
        <v>282</v>
      </c>
      <c r="AV598" s="159" t="s">
        <v>282</v>
      </c>
      <c r="AW598" s="159" t="s">
        <v>282</v>
      </c>
      <c r="AX598" s="159" t="s">
        <v>282</v>
      </c>
      <c r="AY598" s="159" t="s">
        <v>282</v>
      </c>
      <c r="AZ598" s="159" t="s">
        <v>282</v>
      </c>
      <c r="BA598" s="159" t="s">
        <v>299</v>
      </c>
      <c r="BB598" s="159">
        <v>17</v>
      </c>
      <c r="BC598" s="159">
        <v>22.9</v>
      </c>
      <c r="BD598" s="159">
        <v>3.5</v>
      </c>
      <c r="BE598" s="159">
        <v>15</v>
      </c>
      <c r="BF598" s="159" t="s">
        <v>282</v>
      </c>
      <c r="BG598" s="159" t="s">
        <v>282</v>
      </c>
      <c r="BH598" s="159" t="s">
        <v>282</v>
      </c>
      <c r="BI598" s="66">
        <v>7</v>
      </c>
      <c r="BJ598" s="66">
        <v>2.6</v>
      </c>
      <c r="BK598" s="66">
        <v>15</v>
      </c>
      <c r="BL598" s="159" t="s">
        <v>282</v>
      </c>
      <c r="BM598" s="159" t="s">
        <v>282</v>
      </c>
      <c r="BN598" s="159" t="s">
        <v>282</v>
      </c>
      <c r="BO598" s="159" t="s">
        <v>282</v>
      </c>
      <c r="BP598" s="159" t="s">
        <v>282</v>
      </c>
      <c r="BQ598" s="159" t="s">
        <v>282</v>
      </c>
      <c r="BR598" s="159" t="s">
        <v>282</v>
      </c>
      <c r="BS598" s="159" t="s">
        <v>282</v>
      </c>
      <c r="BT598" s="159" t="s">
        <v>282</v>
      </c>
      <c r="BU598" s="159">
        <v>15</v>
      </c>
      <c r="BV598" s="159" t="s">
        <v>282</v>
      </c>
      <c r="BW598" s="159" t="s">
        <v>282</v>
      </c>
      <c r="BX598" s="159" t="s">
        <v>282</v>
      </c>
      <c r="BY598" s="159" t="s">
        <v>282</v>
      </c>
      <c r="BZ598" s="159" t="s">
        <v>282</v>
      </c>
      <c r="CA598" s="159" t="s">
        <v>282</v>
      </c>
      <c r="CB598" s="159" t="s">
        <v>282</v>
      </c>
      <c r="CC598" s="159" t="s">
        <v>282</v>
      </c>
      <c r="CD598" s="159" t="s">
        <v>282</v>
      </c>
      <c r="CE598" s="159" t="s">
        <v>282</v>
      </c>
      <c r="CF598" s="159" t="s">
        <v>282</v>
      </c>
      <c r="CG598" s="159" t="s">
        <v>282</v>
      </c>
      <c r="CH598" s="159" t="s">
        <v>282</v>
      </c>
      <c r="CI598" s="159" t="s">
        <v>282</v>
      </c>
      <c r="CJ598" s="159" t="s">
        <v>282</v>
      </c>
      <c r="CK598" s="159" t="s">
        <v>282</v>
      </c>
      <c r="CL598" s="159" t="s">
        <v>282</v>
      </c>
      <c r="CM598" s="159" t="s">
        <v>282</v>
      </c>
      <c r="CN598" s="159" t="s">
        <v>282</v>
      </c>
      <c r="CO598" s="159" t="s">
        <v>282</v>
      </c>
      <c r="CP598" s="159" t="s">
        <v>282</v>
      </c>
      <c r="CQ598" s="159" t="s">
        <v>282</v>
      </c>
      <c r="CR598" s="159" t="s">
        <v>282</v>
      </c>
      <c r="CS598" s="159" t="s">
        <v>282</v>
      </c>
      <c r="CT598" s="159" t="s">
        <v>282</v>
      </c>
      <c r="CU598" s="159" t="s">
        <v>282</v>
      </c>
      <c r="CV598" s="159" t="s">
        <v>282</v>
      </c>
      <c r="CW598" s="159" t="s">
        <v>282</v>
      </c>
      <c r="CX598" s="159" t="s">
        <v>282</v>
      </c>
      <c r="CY598" s="159" t="s">
        <v>282</v>
      </c>
      <c r="CZ598" s="159" t="s">
        <v>282</v>
      </c>
      <c r="DA598" s="159" t="s">
        <v>282</v>
      </c>
      <c r="DB598" s="159" t="s">
        <v>282</v>
      </c>
      <c r="DC598" s="159" t="s">
        <v>282</v>
      </c>
      <c r="DD598" s="159" t="s">
        <v>282</v>
      </c>
      <c r="DE598" s="159" t="s">
        <v>282</v>
      </c>
      <c r="DF598" s="159" t="s">
        <v>282</v>
      </c>
      <c r="DG598" s="159" t="s">
        <v>282</v>
      </c>
      <c r="DH598" s="159" t="s">
        <v>282</v>
      </c>
      <c r="DI598" s="159" t="s">
        <v>282</v>
      </c>
      <c r="DJ598" s="159" t="s">
        <v>282</v>
      </c>
      <c r="DK598" s="159" t="s">
        <v>282</v>
      </c>
      <c r="DL598" s="159" t="s">
        <v>282</v>
      </c>
      <c r="DM598" s="159" t="s">
        <v>282</v>
      </c>
      <c r="DN598" s="159" t="s">
        <v>282</v>
      </c>
      <c r="DO598" s="159" t="s">
        <v>282</v>
      </c>
      <c r="DP598" s="159" t="s">
        <v>282</v>
      </c>
      <c r="DQ598" s="159" t="s">
        <v>282</v>
      </c>
      <c r="DR598" s="159" t="s">
        <v>282</v>
      </c>
      <c r="DS598" s="159" t="s">
        <v>282</v>
      </c>
      <c r="DT598" s="159" t="s">
        <v>282</v>
      </c>
      <c r="DU598" s="159" t="s">
        <v>282</v>
      </c>
      <c r="DV598" s="159" t="s">
        <v>282</v>
      </c>
      <c r="DW598" s="159" t="s">
        <v>282</v>
      </c>
      <c r="DX598" s="159" t="s">
        <v>282</v>
      </c>
      <c r="DY598" s="159" t="s">
        <v>282</v>
      </c>
      <c r="DZ598" s="159" t="s">
        <v>282</v>
      </c>
      <c r="EA598" s="159" t="s">
        <v>282</v>
      </c>
      <c r="EB598" s="159" t="s">
        <v>282</v>
      </c>
      <c r="EC598" s="159" t="s">
        <v>282</v>
      </c>
      <c r="ED598" s="159" t="s">
        <v>282</v>
      </c>
      <c r="EE598" s="159" t="s">
        <v>282</v>
      </c>
      <c r="EF598" s="159" t="s">
        <v>282</v>
      </c>
      <c r="EG598" s="159" t="s">
        <v>282</v>
      </c>
      <c r="EH598" s="159" t="s">
        <v>282</v>
      </c>
      <c r="EI598" s="159" t="s">
        <v>282</v>
      </c>
      <c r="EJ598" s="159" t="s">
        <v>282</v>
      </c>
      <c r="EK598" s="159" t="s">
        <v>282</v>
      </c>
      <c r="EL598" s="159" t="s">
        <v>282</v>
      </c>
      <c r="EM598" s="159" t="s">
        <v>282</v>
      </c>
      <c r="EN598" s="159" t="s">
        <v>282</v>
      </c>
      <c r="EO598" s="159" t="s">
        <v>282</v>
      </c>
      <c r="EP598" s="159" t="s">
        <v>282</v>
      </c>
      <c r="EQ598" s="159" t="s">
        <v>282</v>
      </c>
      <c r="ER598" s="159" t="s">
        <v>282</v>
      </c>
      <c r="ES598" s="159" t="s">
        <v>282</v>
      </c>
      <c r="ET598" s="159" t="s">
        <v>282</v>
      </c>
      <c r="EU598" s="159" t="s">
        <v>282</v>
      </c>
      <c r="EV598" s="159" t="s">
        <v>282</v>
      </c>
      <c r="EW598" s="159" t="s">
        <v>282</v>
      </c>
      <c r="EX598" s="159" t="s">
        <v>282</v>
      </c>
      <c r="EY598" s="159" t="s">
        <v>282</v>
      </c>
      <c r="EZ598" s="159" t="s">
        <v>282</v>
      </c>
      <c r="FA598" s="159" t="s">
        <v>282</v>
      </c>
      <c r="FB598" s="159" t="s">
        <v>282</v>
      </c>
      <c r="FC598" s="159" t="s">
        <v>282</v>
      </c>
      <c r="FD598" s="159" t="s">
        <v>282</v>
      </c>
      <c r="FE598" s="159" t="s">
        <v>282</v>
      </c>
      <c r="FF598" s="159" t="s">
        <v>282</v>
      </c>
      <c r="FG598" s="159" t="s">
        <v>282</v>
      </c>
      <c r="FH598" s="159" t="s">
        <v>282</v>
      </c>
      <c r="FI598" s="159" t="s">
        <v>282</v>
      </c>
      <c r="FJ598" s="159" t="s">
        <v>282</v>
      </c>
      <c r="FK598" s="159" t="s">
        <v>282</v>
      </c>
      <c r="FL598" s="159" t="s">
        <v>282</v>
      </c>
      <c r="FM598" s="159" t="s">
        <v>282</v>
      </c>
      <c r="FN598" s="159" t="s">
        <v>282</v>
      </c>
      <c r="FO598" s="159" t="s">
        <v>282</v>
      </c>
      <c r="FP598" s="159" t="s">
        <v>282</v>
      </c>
      <c r="FQ598" s="159" t="s">
        <v>282</v>
      </c>
      <c r="FR598" s="159" t="s">
        <v>282</v>
      </c>
      <c r="FS598" s="159" t="s">
        <v>282</v>
      </c>
      <c r="FT598" s="159" t="s">
        <v>282</v>
      </c>
    </row>
    <row r="599" spans="1:176" x14ac:dyDescent="0.25">
      <c r="A599" s="212" t="s">
        <v>10075</v>
      </c>
      <c r="B599" s="159" t="s">
        <v>15690</v>
      </c>
      <c r="C599" s="331" t="s">
        <v>793</v>
      </c>
      <c r="D599" s="331" t="s">
        <v>130</v>
      </c>
      <c r="E599" s="159">
        <v>6</v>
      </c>
      <c r="F599" s="159">
        <v>3</v>
      </c>
      <c r="G599" s="212" t="s">
        <v>13647</v>
      </c>
      <c r="H599" s="159" t="s">
        <v>183</v>
      </c>
      <c r="I599" s="159" t="s">
        <v>282</v>
      </c>
      <c r="J599" s="159" t="s">
        <v>282</v>
      </c>
      <c r="K599" s="159" t="s">
        <v>299</v>
      </c>
      <c r="L599" s="159">
        <v>17</v>
      </c>
      <c r="M599" s="159">
        <v>1</v>
      </c>
      <c r="N599" s="159">
        <v>7</v>
      </c>
      <c r="O599" s="159" t="s">
        <v>282</v>
      </c>
      <c r="P599" s="159" t="s">
        <v>282</v>
      </c>
      <c r="Q599" s="159" t="s">
        <v>282</v>
      </c>
      <c r="R599" s="159" t="s">
        <v>282</v>
      </c>
      <c r="S599" s="159" t="s">
        <v>299</v>
      </c>
      <c r="T599" s="159">
        <v>17</v>
      </c>
      <c r="U599" s="159" t="s">
        <v>282</v>
      </c>
      <c r="V599" s="159" t="s">
        <v>282</v>
      </c>
      <c r="W599" s="159" t="s">
        <v>282</v>
      </c>
      <c r="X599" s="159" t="s">
        <v>282</v>
      </c>
      <c r="Y599" s="159" t="s">
        <v>282</v>
      </c>
      <c r="Z599" s="159" t="s">
        <v>282</v>
      </c>
      <c r="AA599" s="159" t="s">
        <v>282</v>
      </c>
      <c r="AB599" s="159" t="s">
        <v>282</v>
      </c>
      <c r="AC599" s="159" t="s">
        <v>282</v>
      </c>
      <c r="AD599" s="66">
        <v>10</v>
      </c>
      <c r="AE599" s="66">
        <v>2.2999999999999998</v>
      </c>
      <c r="AF599" s="66">
        <v>14</v>
      </c>
      <c r="AG599" s="159" t="s">
        <v>282</v>
      </c>
      <c r="AH599" s="159" t="s">
        <v>282</v>
      </c>
      <c r="AI599" s="159" t="s">
        <v>282</v>
      </c>
      <c r="AJ599" s="159" t="s">
        <v>282</v>
      </c>
      <c r="AK599" s="159" t="s">
        <v>282</v>
      </c>
      <c r="AL599" s="159" t="s">
        <v>282</v>
      </c>
      <c r="AM599" s="159" t="s">
        <v>282</v>
      </c>
      <c r="AN599" s="159">
        <v>14</v>
      </c>
      <c r="AO599" s="159" t="s">
        <v>13647</v>
      </c>
      <c r="AP599" s="159" t="s">
        <v>183</v>
      </c>
      <c r="AQ599" s="159" t="s">
        <v>282</v>
      </c>
      <c r="AR599" s="159" t="s">
        <v>282</v>
      </c>
      <c r="AS599" s="159" t="s">
        <v>299</v>
      </c>
      <c r="AT599" s="159">
        <v>17</v>
      </c>
      <c r="AU599" s="159">
        <v>0</v>
      </c>
      <c r="AV599" s="159">
        <v>7</v>
      </c>
      <c r="AW599" s="159" t="s">
        <v>282</v>
      </c>
      <c r="AX599" s="159" t="s">
        <v>282</v>
      </c>
      <c r="AY599" s="159" t="s">
        <v>282</v>
      </c>
      <c r="AZ599" s="159" t="s">
        <v>282</v>
      </c>
      <c r="BA599" s="159" t="s">
        <v>299</v>
      </c>
      <c r="BB599" s="159">
        <v>17</v>
      </c>
      <c r="BC599" s="159" t="s">
        <v>282</v>
      </c>
      <c r="BD599" s="159" t="s">
        <v>282</v>
      </c>
      <c r="BE599" s="159" t="s">
        <v>282</v>
      </c>
      <c r="BF599" s="159" t="s">
        <v>282</v>
      </c>
      <c r="BG599" s="159" t="s">
        <v>282</v>
      </c>
      <c r="BH599" s="159" t="s">
        <v>282</v>
      </c>
      <c r="BI599" s="159" t="s">
        <v>282</v>
      </c>
      <c r="BJ599" s="159" t="s">
        <v>282</v>
      </c>
      <c r="BK599" s="159" t="s">
        <v>282</v>
      </c>
      <c r="BL599" s="66">
        <v>10</v>
      </c>
      <c r="BM599" s="66">
        <v>3.5</v>
      </c>
      <c r="BN599" s="66">
        <v>28</v>
      </c>
      <c r="BO599" s="159" t="s">
        <v>282</v>
      </c>
      <c r="BP599" s="159" t="s">
        <v>282</v>
      </c>
      <c r="BQ599" s="159" t="s">
        <v>282</v>
      </c>
      <c r="BR599" s="159" t="s">
        <v>282</v>
      </c>
      <c r="BS599" s="159" t="s">
        <v>282</v>
      </c>
      <c r="BT599" s="159" t="s">
        <v>282</v>
      </c>
      <c r="BU599" s="159" t="s">
        <v>282</v>
      </c>
      <c r="BV599" s="159">
        <v>28</v>
      </c>
      <c r="BW599" s="159" t="s">
        <v>246</v>
      </c>
      <c r="BX599" s="159" t="s">
        <v>10507</v>
      </c>
      <c r="BY599" s="159" t="s">
        <v>282</v>
      </c>
      <c r="BZ599" s="159" t="s">
        <v>282</v>
      </c>
      <c r="CA599" s="159" t="s">
        <v>299</v>
      </c>
      <c r="CB599" s="159">
        <v>17</v>
      </c>
      <c r="CC599" s="159">
        <v>1</v>
      </c>
      <c r="CD599" s="159">
        <v>7</v>
      </c>
      <c r="CE599" s="159" t="s">
        <v>282</v>
      </c>
      <c r="CF599" s="159" t="s">
        <v>282</v>
      </c>
      <c r="CG599" s="159" t="s">
        <v>282</v>
      </c>
      <c r="CH599" s="159" t="s">
        <v>282</v>
      </c>
      <c r="CI599" s="159" t="s">
        <v>299</v>
      </c>
      <c r="CJ599" s="159">
        <v>17</v>
      </c>
      <c r="CK599" s="159" t="s">
        <v>282</v>
      </c>
      <c r="CL599" s="159" t="s">
        <v>282</v>
      </c>
      <c r="CM599" s="159" t="s">
        <v>282</v>
      </c>
      <c r="CN599" s="159" t="s">
        <v>282</v>
      </c>
      <c r="CO599" s="159" t="s">
        <v>282</v>
      </c>
      <c r="CP599" s="159" t="s">
        <v>282</v>
      </c>
      <c r="CQ599" s="159" t="s">
        <v>282</v>
      </c>
      <c r="CR599" s="159" t="s">
        <v>282</v>
      </c>
      <c r="CS599" s="159" t="s">
        <v>282</v>
      </c>
      <c r="CT599" s="159">
        <v>11.8</v>
      </c>
      <c r="CU599" s="159">
        <v>4.5</v>
      </c>
      <c r="CV599" s="159">
        <v>28</v>
      </c>
      <c r="CW599" s="159" t="s">
        <v>282</v>
      </c>
      <c r="CX599" s="159" t="s">
        <v>282</v>
      </c>
      <c r="CY599" s="159" t="s">
        <v>282</v>
      </c>
      <c r="CZ599" s="159" t="s">
        <v>282</v>
      </c>
      <c r="DA599" s="159" t="s">
        <v>282</v>
      </c>
      <c r="DB599" s="159" t="s">
        <v>282</v>
      </c>
      <c r="DC599" s="159" t="s">
        <v>282</v>
      </c>
      <c r="DD599" s="159">
        <v>28</v>
      </c>
      <c r="DE599" s="159" t="s">
        <v>282</v>
      </c>
      <c r="DF599" s="159" t="s">
        <v>282</v>
      </c>
      <c r="DG599" s="159" t="s">
        <v>282</v>
      </c>
      <c r="DH599" s="159" t="s">
        <v>282</v>
      </c>
      <c r="DI599" s="159" t="s">
        <v>282</v>
      </c>
      <c r="DJ599" s="159" t="s">
        <v>282</v>
      </c>
      <c r="DK599" s="159" t="s">
        <v>282</v>
      </c>
      <c r="DL599" s="159" t="s">
        <v>282</v>
      </c>
      <c r="DM599" s="159" t="s">
        <v>282</v>
      </c>
      <c r="DN599" s="159" t="s">
        <v>282</v>
      </c>
      <c r="DO599" s="159" t="s">
        <v>282</v>
      </c>
      <c r="DP599" s="159" t="s">
        <v>282</v>
      </c>
      <c r="DQ599" s="159" t="s">
        <v>282</v>
      </c>
      <c r="DR599" s="159" t="s">
        <v>282</v>
      </c>
      <c r="DS599" s="159" t="s">
        <v>282</v>
      </c>
      <c r="DT599" s="159" t="s">
        <v>282</v>
      </c>
      <c r="DU599" s="159" t="s">
        <v>282</v>
      </c>
      <c r="DV599" s="159" t="s">
        <v>282</v>
      </c>
      <c r="DW599" s="159" t="s">
        <v>282</v>
      </c>
      <c r="DX599" s="159" t="s">
        <v>282</v>
      </c>
      <c r="DY599" s="159" t="s">
        <v>282</v>
      </c>
      <c r="DZ599" s="159" t="s">
        <v>282</v>
      </c>
      <c r="EA599" s="159" t="s">
        <v>282</v>
      </c>
      <c r="EB599" s="159" t="s">
        <v>282</v>
      </c>
      <c r="EC599" s="159" t="s">
        <v>282</v>
      </c>
      <c r="ED599" s="159" t="s">
        <v>282</v>
      </c>
      <c r="EE599" s="159" t="s">
        <v>282</v>
      </c>
      <c r="EF599" s="159" t="s">
        <v>282</v>
      </c>
      <c r="EG599" s="159" t="s">
        <v>282</v>
      </c>
      <c r="EH599" s="159" t="s">
        <v>282</v>
      </c>
      <c r="EI599" s="159" t="s">
        <v>282</v>
      </c>
      <c r="EJ599" s="159" t="s">
        <v>282</v>
      </c>
      <c r="EK599" s="159" t="s">
        <v>282</v>
      </c>
      <c r="EL599" s="159" t="s">
        <v>282</v>
      </c>
      <c r="EM599" s="159" t="s">
        <v>282</v>
      </c>
      <c r="EN599" s="159" t="s">
        <v>282</v>
      </c>
      <c r="EO599" s="159" t="s">
        <v>282</v>
      </c>
      <c r="EP599" s="159" t="s">
        <v>282</v>
      </c>
      <c r="EQ599" s="159" t="s">
        <v>282</v>
      </c>
      <c r="ER599" s="159" t="s">
        <v>282</v>
      </c>
      <c r="ES599" s="159" t="s">
        <v>282</v>
      </c>
      <c r="ET599" s="159" t="s">
        <v>282</v>
      </c>
      <c r="EU599" s="159" t="s">
        <v>282</v>
      </c>
      <c r="EV599" s="159" t="s">
        <v>282</v>
      </c>
      <c r="EW599" s="159" t="s">
        <v>282</v>
      </c>
      <c r="EX599" s="159" t="s">
        <v>282</v>
      </c>
      <c r="EY599" s="159" t="s">
        <v>282</v>
      </c>
      <c r="EZ599" s="159" t="s">
        <v>282</v>
      </c>
      <c r="FA599" s="159" t="s">
        <v>282</v>
      </c>
      <c r="FB599" s="159" t="s">
        <v>282</v>
      </c>
      <c r="FC599" s="159" t="s">
        <v>282</v>
      </c>
      <c r="FD599" s="159" t="s">
        <v>282</v>
      </c>
      <c r="FE599" s="159" t="s">
        <v>282</v>
      </c>
      <c r="FF599" s="159" t="s">
        <v>282</v>
      </c>
      <c r="FG599" s="159" t="s">
        <v>282</v>
      </c>
      <c r="FH599" s="159" t="s">
        <v>282</v>
      </c>
      <c r="FI599" s="159" t="s">
        <v>282</v>
      </c>
      <c r="FJ599" s="159" t="s">
        <v>282</v>
      </c>
      <c r="FK599" s="159" t="s">
        <v>282</v>
      </c>
      <c r="FL599" s="159" t="s">
        <v>282</v>
      </c>
      <c r="FM599" s="159" t="s">
        <v>282</v>
      </c>
      <c r="FN599" s="159" t="s">
        <v>282</v>
      </c>
      <c r="FO599" s="159" t="s">
        <v>282</v>
      </c>
      <c r="FP599" s="159" t="s">
        <v>282</v>
      </c>
      <c r="FQ599" s="159" t="s">
        <v>282</v>
      </c>
      <c r="FR599" s="159" t="s">
        <v>282</v>
      </c>
      <c r="FS599" s="159" t="s">
        <v>282</v>
      </c>
      <c r="FT599" s="159" t="s">
        <v>282</v>
      </c>
    </row>
    <row r="600" spans="1:176" x14ac:dyDescent="0.25">
      <c r="A600" s="212" t="s">
        <v>7084</v>
      </c>
      <c r="B600" s="159" t="s">
        <v>282</v>
      </c>
      <c r="C600" s="66" t="str">
        <f>IF(ISNUMBER(Severity!H601)=FALSE,Severity!F601,IF(Severity!H601&gt;=0.5,"YES","NO"))</f>
        <v>YES</v>
      </c>
      <c r="D600" s="66" t="str">
        <f>IF(ISNUMBER(Severity!I601)=FALSE,Severity!G601,IF(Severity!I601&gt;0.5,"YES","NO"))</f>
        <v>NO</v>
      </c>
      <c r="E600" s="159">
        <v>6</v>
      </c>
      <c r="F600" s="159">
        <v>3</v>
      </c>
      <c r="G600" s="212" t="s">
        <v>13647</v>
      </c>
      <c r="H600" s="159" t="s">
        <v>183</v>
      </c>
      <c r="I600" s="159" t="s">
        <v>282</v>
      </c>
      <c r="J600" s="159">
        <v>5</v>
      </c>
      <c r="K600" s="159" t="s">
        <v>282</v>
      </c>
      <c r="L600" s="159" t="s">
        <v>282</v>
      </c>
      <c r="M600" s="159" t="s">
        <v>282</v>
      </c>
      <c r="N600" s="159" t="s">
        <v>282</v>
      </c>
      <c r="O600" s="159" t="s">
        <v>299</v>
      </c>
      <c r="P600" s="159">
        <v>24</v>
      </c>
      <c r="Q600" s="159">
        <v>15</v>
      </c>
      <c r="R600" s="159">
        <v>50</v>
      </c>
      <c r="S600" s="159" t="s">
        <v>299</v>
      </c>
      <c r="T600" s="159">
        <v>24</v>
      </c>
      <c r="U600" s="159" t="s">
        <v>282</v>
      </c>
      <c r="V600" s="159" t="s">
        <v>282</v>
      </c>
      <c r="W600" s="159" t="s">
        <v>282</v>
      </c>
      <c r="X600" s="159">
        <v>23.8</v>
      </c>
      <c r="Y600" s="159">
        <v>2.93</v>
      </c>
      <c r="Z600" s="159">
        <v>20</v>
      </c>
      <c r="AA600" s="159" t="s">
        <v>282</v>
      </c>
      <c r="AB600" s="159" t="s">
        <v>282</v>
      </c>
      <c r="AC600" s="159" t="s">
        <v>282</v>
      </c>
      <c r="AD600" s="66">
        <v>9.4499999999999993</v>
      </c>
      <c r="AE600" s="66">
        <v>3.17</v>
      </c>
      <c r="AF600" s="66">
        <v>20</v>
      </c>
      <c r="AG600" s="159" t="s">
        <v>282</v>
      </c>
      <c r="AH600" s="159" t="s">
        <v>282</v>
      </c>
      <c r="AI600" s="159" t="s">
        <v>282</v>
      </c>
      <c r="AJ600" s="159" t="s">
        <v>282</v>
      </c>
      <c r="AK600" s="159" t="s">
        <v>282</v>
      </c>
      <c r="AL600" s="159" t="s">
        <v>282</v>
      </c>
      <c r="AM600" s="159">
        <v>25</v>
      </c>
      <c r="AN600" s="159">
        <v>20</v>
      </c>
      <c r="AO600" s="159" t="s">
        <v>13647</v>
      </c>
      <c r="AP600" s="159" t="s">
        <v>183</v>
      </c>
      <c r="AQ600" s="159" t="s">
        <v>282</v>
      </c>
      <c r="AR600" s="159">
        <v>9</v>
      </c>
      <c r="AS600" s="159" t="s">
        <v>282</v>
      </c>
      <c r="AT600" s="159" t="s">
        <v>282</v>
      </c>
      <c r="AU600" s="159" t="s">
        <v>282</v>
      </c>
      <c r="AV600" s="159" t="s">
        <v>282</v>
      </c>
      <c r="AW600" s="159" t="s">
        <v>299</v>
      </c>
      <c r="AX600" s="159">
        <v>24</v>
      </c>
      <c r="AY600" s="159">
        <v>12</v>
      </c>
      <c r="AZ600" s="159">
        <v>50</v>
      </c>
      <c r="BA600" s="159" t="s">
        <v>299</v>
      </c>
      <c r="BB600" s="159">
        <v>24</v>
      </c>
      <c r="BC600" s="159" t="s">
        <v>282</v>
      </c>
      <c r="BD600" s="159" t="s">
        <v>282</v>
      </c>
      <c r="BE600" s="159" t="s">
        <v>282</v>
      </c>
      <c r="BF600" s="159">
        <v>22.81</v>
      </c>
      <c r="BG600" s="159">
        <v>3.25</v>
      </c>
      <c r="BH600" s="159">
        <v>16</v>
      </c>
      <c r="BI600" s="159" t="s">
        <v>282</v>
      </c>
      <c r="BJ600" s="159" t="s">
        <v>282</v>
      </c>
      <c r="BK600" s="159" t="s">
        <v>282</v>
      </c>
      <c r="BL600" s="66">
        <v>9.94</v>
      </c>
      <c r="BM600" s="66">
        <v>2.1800000000000002</v>
      </c>
      <c r="BN600" s="66">
        <v>16</v>
      </c>
      <c r="BO600" s="159" t="s">
        <v>282</v>
      </c>
      <c r="BP600" s="159" t="s">
        <v>282</v>
      </c>
      <c r="BQ600" s="159" t="s">
        <v>282</v>
      </c>
      <c r="BR600" s="159" t="s">
        <v>282</v>
      </c>
      <c r="BS600" s="159" t="s">
        <v>282</v>
      </c>
      <c r="BT600" s="159" t="s">
        <v>282</v>
      </c>
      <c r="BU600" s="159">
        <v>25</v>
      </c>
      <c r="BV600" s="159">
        <v>16</v>
      </c>
      <c r="BW600" s="159" t="s">
        <v>246</v>
      </c>
      <c r="BX600" s="159" t="s">
        <v>10507</v>
      </c>
      <c r="BY600" s="159">
        <v>0</v>
      </c>
      <c r="BZ600" s="159">
        <v>0</v>
      </c>
      <c r="CA600" s="159" t="s">
        <v>282</v>
      </c>
      <c r="CB600" s="159" t="s">
        <v>282</v>
      </c>
      <c r="CC600" s="159" t="s">
        <v>282</v>
      </c>
      <c r="CD600" s="159" t="s">
        <v>282</v>
      </c>
      <c r="CE600" s="159" t="s">
        <v>299</v>
      </c>
      <c r="CF600" s="159">
        <v>24</v>
      </c>
      <c r="CG600" s="159">
        <v>15</v>
      </c>
      <c r="CH600" s="159">
        <v>50</v>
      </c>
      <c r="CI600" s="159" t="s">
        <v>299</v>
      </c>
      <c r="CJ600" s="159">
        <v>24</v>
      </c>
      <c r="CK600" s="159">
        <v>23.32</v>
      </c>
      <c r="CL600" s="159">
        <v>3.49</v>
      </c>
      <c r="CM600" s="159">
        <v>25</v>
      </c>
      <c r="CN600" s="159">
        <v>23.32</v>
      </c>
      <c r="CO600" s="159">
        <v>3.49</v>
      </c>
      <c r="CP600" s="159">
        <v>25</v>
      </c>
      <c r="CQ600" s="159">
        <v>12.12</v>
      </c>
      <c r="CR600" s="159">
        <v>4.38</v>
      </c>
      <c r="CS600" s="159">
        <v>25</v>
      </c>
      <c r="CT600" s="159">
        <v>12.12</v>
      </c>
      <c r="CU600" s="159">
        <v>4.38</v>
      </c>
      <c r="CV600" s="159">
        <v>25</v>
      </c>
      <c r="CW600" s="159" t="s">
        <v>282</v>
      </c>
      <c r="CX600" s="159" t="s">
        <v>282</v>
      </c>
      <c r="CY600" s="159" t="s">
        <v>282</v>
      </c>
      <c r="CZ600" s="159" t="s">
        <v>282</v>
      </c>
      <c r="DA600" s="159" t="s">
        <v>282</v>
      </c>
      <c r="DB600" s="159" t="s">
        <v>282</v>
      </c>
      <c r="DC600" s="159">
        <v>25</v>
      </c>
      <c r="DD600" s="159">
        <v>25</v>
      </c>
      <c r="DE600" s="159" t="s">
        <v>282</v>
      </c>
      <c r="DF600" s="159" t="s">
        <v>282</v>
      </c>
      <c r="DG600" s="159" t="s">
        <v>282</v>
      </c>
      <c r="DH600" s="159" t="s">
        <v>282</v>
      </c>
      <c r="DI600" s="159" t="s">
        <v>282</v>
      </c>
      <c r="DJ600" s="159" t="s">
        <v>282</v>
      </c>
      <c r="DK600" s="159" t="s">
        <v>282</v>
      </c>
      <c r="DL600" s="159" t="s">
        <v>282</v>
      </c>
      <c r="DM600" s="159" t="s">
        <v>282</v>
      </c>
      <c r="DN600" s="159" t="s">
        <v>282</v>
      </c>
      <c r="DO600" s="159" t="s">
        <v>282</v>
      </c>
      <c r="DP600" s="159" t="s">
        <v>282</v>
      </c>
      <c r="DQ600" s="159" t="s">
        <v>282</v>
      </c>
      <c r="DR600" s="159" t="s">
        <v>282</v>
      </c>
      <c r="DS600" s="159" t="s">
        <v>282</v>
      </c>
      <c r="DT600" s="159" t="s">
        <v>282</v>
      </c>
      <c r="DU600" s="159" t="s">
        <v>282</v>
      </c>
      <c r="DV600" s="159" t="s">
        <v>282</v>
      </c>
      <c r="DW600" s="159" t="s">
        <v>282</v>
      </c>
      <c r="DX600" s="159" t="s">
        <v>282</v>
      </c>
      <c r="DY600" s="159" t="s">
        <v>282</v>
      </c>
      <c r="DZ600" s="159" t="s">
        <v>282</v>
      </c>
      <c r="EA600" s="159" t="s">
        <v>282</v>
      </c>
      <c r="EB600" s="159" t="s">
        <v>282</v>
      </c>
      <c r="EC600" s="159" t="s">
        <v>282</v>
      </c>
      <c r="ED600" s="159" t="s">
        <v>282</v>
      </c>
      <c r="EE600" s="159" t="s">
        <v>282</v>
      </c>
      <c r="EF600" s="159" t="s">
        <v>282</v>
      </c>
      <c r="EG600" s="159" t="s">
        <v>282</v>
      </c>
      <c r="EH600" s="159" t="s">
        <v>282</v>
      </c>
      <c r="EI600" s="159" t="s">
        <v>282</v>
      </c>
      <c r="EJ600" s="159" t="s">
        <v>282</v>
      </c>
      <c r="EK600" s="159" t="s">
        <v>282</v>
      </c>
      <c r="EL600" s="159" t="s">
        <v>282</v>
      </c>
      <c r="EM600" s="159" t="s">
        <v>282</v>
      </c>
      <c r="EN600" s="159" t="s">
        <v>282</v>
      </c>
      <c r="EO600" s="159" t="s">
        <v>282</v>
      </c>
      <c r="EP600" s="159" t="s">
        <v>282</v>
      </c>
      <c r="EQ600" s="159" t="s">
        <v>282</v>
      </c>
      <c r="ER600" s="159" t="s">
        <v>282</v>
      </c>
      <c r="ES600" s="159" t="s">
        <v>282</v>
      </c>
      <c r="ET600" s="159" t="s">
        <v>282</v>
      </c>
      <c r="EU600" s="159" t="s">
        <v>282</v>
      </c>
      <c r="EV600" s="159" t="s">
        <v>282</v>
      </c>
      <c r="EW600" s="159" t="s">
        <v>282</v>
      </c>
      <c r="EX600" s="159" t="s">
        <v>282</v>
      </c>
      <c r="EY600" s="159" t="s">
        <v>282</v>
      </c>
      <c r="EZ600" s="159" t="s">
        <v>282</v>
      </c>
      <c r="FA600" s="159" t="s">
        <v>282</v>
      </c>
      <c r="FB600" s="159" t="s">
        <v>282</v>
      </c>
      <c r="FC600" s="159" t="s">
        <v>282</v>
      </c>
      <c r="FD600" s="159" t="s">
        <v>282</v>
      </c>
      <c r="FE600" s="159" t="s">
        <v>282</v>
      </c>
      <c r="FF600" s="159" t="s">
        <v>282</v>
      </c>
      <c r="FG600" s="159" t="s">
        <v>282</v>
      </c>
      <c r="FH600" s="159" t="s">
        <v>282</v>
      </c>
      <c r="FI600" s="159" t="s">
        <v>282</v>
      </c>
      <c r="FJ600" s="159" t="s">
        <v>282</v>
      </c>
      <c r="FK600" s="159" t="s">
        <v>282</v>
      </c>
      <c r="FL600" s="159" t="s">
        <v>282</v>
      </c>
      <c r="FM600" s="159" t="s">
        <v>282</v>
      </c>
      <c r="FN600" s="159" t="s">
        <v>282</v>
      </c>
      <c r="FO600" s="159" t="s">
        <v>282</v>
      </c>
      <c r="FP600" s="159" t="s">
        <v>282</v>
      </c>
      <c r="FQ600" s="159" t="s">
        <v>282</v>
      </c>
      <c r="FR600" s="159" t="s">
        <v>282</v>
      </c>
      <c r="FS600" s="159" t="s">
        <v>282</v>
      </c>
      <c r="FT600" s="159" t="s">
        <v>282</v>
      </c>
    </row>
    <row r="601" spans="1:176" x14ac:dyDescent="0.25">
      <c r="A601" s="212" t="s">
        <v>17096</v>
      </c>
      <c r="B601" s="159" t="s">
        <v>282</v>
      </c>
      <c r="C601" s="66" t="str">
        <f>IF(ISNUMBER(Severity!H602)=FALSE,Severity!F602,IF(Severity!H602&gt;=0.5,"YES","NO"))</f>
        <v>NO</v>
      </c>
      <c r="D601" s="66" t="str">
        <f>IF(ISNUMBER(Severity!I602)=FALSE,Severity!G602,IF(Severity!I602&gt;0.5,"YES","NO"))</f>
        <v>YES</v>
      </c>
      <c r="E601" s="159">
        <v>10</v>
      </c>
      <c r="F601" s="159">
        <v>2</v>
      </c>
      <c r="G601" s="212" t="s">
        <v>9642</v>
      </c>
      <c r="H601" s="159" t="s">
        <v>182</v>
      </c>
      <c r="I601" s="159" t="s">
        <v>282</v>
      </c>
      <c r="J601" s="159">
        <v>2</v>
      </c>
      <c r="K601" s="159" t="s">
        <v>282</v>
      </c>
      <c r="L601" s="159" t="s">
        <v>282</v>
      </c>
      <c r="M601" s="159" t="s">
        <v>282</v>
      </c>
      <c r="N601" s="159" t="s">
        <v>282</v>
      </c>
      <c r="O601" s="159" t="s">
        <v>282</v>
      </c>
      <c r="P601" s="159" t="s">
        <v>282</v>
      </c>
      <c r="Q601" s="159" t="s">
        <v>282</v>
      </c>
      <c r="R601" s="159" t="s">
        <v>282</v>
      </c>
      <c r="S601" s="159" t="s">
        <v>435</v>
      </c>
      <c r="T601" s="159">
        <v>21</v>
      </c>
      <c r="U601" s="159" t="s">
        <v>282</v>
      </c>
      <c r="V601" s="159" t="s">
        <v>282</v>
      </c>
      <c r="W601" s="159" t="s">
        <v>282</v>
      </c>
      <c r="X601" s="159">
        <v>19.420000000000002</v>
      </c>
      <c r="Y601" s="159">
        <v>8.1199999999999992</v>
      </c>
      <c r="Z601" s="159">
        <v>26</v>
      </c>
      <c r="AA601" s="159" t="s">
        <v>282</v>
      </c>
      <c r="AB601" s="159" t="s">
        <v>282</v>
      </c>
      <c r="AC601" s="159" t="s">
        <v>282</v>
      </c>
      <c r="AD601" s="66">
        <v>14.29</v>
      </c>
      <c r="AE601" s="66">
        <v>8.36</v>
      </c>
      <c r="AF601" s="66">
        <v>26</v>
      </c>
      <c r="AG601" s="159" t="s">
        <v>282</v>
      </c>
      <c r="AH601" s="159" t="s">
        <v>282</v>
      </c>
      <c r="AI601" s="159" t="s">
        <v>282</v>
      </c>
      <c r="AJ601" s="159" t="s">
        <v>282</v>
      </c>
      <c r="AK601" s="159" t="s">
        <v>282</v>
      </c>
      <c r="AL601" s="159" t="s">
        <v>282</v>
      </c>
      <c r="AM601" s="159">
        <v>28</v>
      </c>
      <c r="AN601" s="159">
        <v>26</v>
      </c>
      <c r="AO601" s="159" t="s">
        <v>306</v>
      </c>
      <c r="AP601" s="159" t="s">
        <v>282</v>
      </c>
      <c r="AQ601" s="159" t="s">
        <v>282</v>
      </c>
      <c r="AR601" s="159">
        <v>1</v>
      </c>
      <c r="AS601" s="159" t="s">
        <v>282</v>
      </c>
      <c r="AT601" s="159" t="s">
        <v>282</v>
      </c>
      <c r="AU601" s="159" t="s">
        <v>282</v>
      </c>
      <c r="AV601" s="159" t="s">
        <v>282</v>
      </c>
      <c r="AW601" s="159" t="s">
        <v>282</v>
      </c>
      <c r="AX601" s="159" t="s">
        <v>282</v>
      </c>
      <c r="AY601" s="159" t="s">
        <v>282</v>
      </c>
      <c r="AZ601" s="159" t="s">
        <v>282</v>
      </c>
      <c r="BA601" s="159" t="s">
        <v>435</v>
      </c>
      <c r="BB601" s="159">
        <v>21</v>
      </c>
      <c r="BC601" s="159" t="s">
        <v>282</v>
      </c>
      <c r="BD601" s="159" t="s">
        <v>282</v>
      </c>
      <c r="BE601" s="159" t="s">
        <v>282</v>
      </c>
      <c r="BF601" s="159">
        <v>19.02</v>
      </c>
      <c r="BG601" s="159">
        <v>9.5500000000000007</v>
      </c>
      <c r="BH601" s="159">
        <v>26</v>
      </c>
      <c r="BI601" s="159" t="s">
        <v>282</v>
      </c>
      <c r="BJ601" s="159" t="s">
        <v>282</v>
      </c>
      <c r="BK601" s="159" t="s">
        <v>282</v>
      </c>
      <c r="BL601" s="66">
        <v>19.12</v>
      </c>
      <c r="BM601" s="66">
        <v>9.2799999999999994</v>
      </c>
      <c r="BN601" s="66">
        <v>26</v>
      </c>
      <c r="BO601" s="159" t="s">
        <v>282</v>
      </c>
      <c r="BP601" s="159" t="s">
        <v>282</v>
      </c>
      <c r="BQ601" s="159" t="s">
        <v>282</v>
      </c>
      <c r="BR601" s="159" t="s">
        <v>282</v>
      </c>
      <c r="BS601" s="159" t="s">
        <v>282</v>
      </c>
      <c r="BT601" s="159" t="s">
        <v>282</v>
      </c>
      <c r="BU601" s="159">
        <v>27</v>
      </c>
      <c r="BV601" s="159">
        <v>26</v>
      </c>
      <c r="BW601" s="159" t="s">
        <v>282</v>
      </c>
      <c r="BX601" s="159" t="s">
        <v>282</v>
      </c>
      <c r="BY601" s="159" t="s">
        <v>282</v>
      </c>
      <c r="BZ601" s="159" t="s">
        <v>282</v>
      </c>
      <c r="CA601" s="159" t="s">
        <v>282</v>
      </c>
      <c r="CB601" s="159" t="s">
        <v>282</v>
      </c>
      <c r="CC601" s="159" t="s">
        <v>282</v>
      </c>
      <c r="CD601" s="159" t="s">
        <v>282</v>
      </c>
      <c r="CE601" s="159" t="s">
        <v>282</v>
      </c>
      <c r="CF601" s="159" t="s">
        <v>282</v>
      </c>
      <c r="CG601" s="159" t="s">
        <v>282</v>
      </c>
      <c r="CH601" s="159" t="s">
        <v>282</v>
      </c>
      <c r="CI601" s="159" t="s">
        <v>282</v>
      </c>
      <c r="CJ601" s="159" t="s">
        <v>282</v>
      </c>
      <c r="CK601" s="159" t="s">
        <v>282</v>
      </c>
      <c r="CL601" s="159" t="s">
        <v>282</v>
      </c>
      <c r="CM601" s="159" t="s">
        <v>282</v>
      </c>
      <c r="CN601" s="159" t="s">
        <v>282</v>
      </c>
      <c r="CO601" s="159" t="s">
        <v>282</v>
      </c>
      <c r="CP601" s="159" t="s">
        <v>282</v>
      </c>
      <c r="CQ601" s="159" t="s">
        <v>282</v>
      </c>
      <c r="CR601" s="159" t="s">
        <v>282</v>
      </c>
      <c r="CS601" s="159" t="s">
        <v>282</v>
      </c>
      <c r="CT601" s="159" t="s">
        <v>282</v>
      </c>
      <c r="CU601" s="159" t="s">
        <v>282</v>
      </c>
      <c r="CV601" s="159" t="s">
        <v>282</v>
      </c>
      <c r="CW601" s="159" t="s">
        <v>282</v>
      </c>
      <c r="CX601" s="159" t="s">
        <v>282</v>
      </c>
      <c r="CY601" s="159" t="s">
        <v>282</v>
      </c>
      <c r="CZ601" s="159" t="s">
        <v>282</v>
      </c>
      <c r="DA601" s="159" t="s">
        <v>282</v>
      </c>
      <c r="DB601" s="159" t="s">
        <v>282</v>
      </c>
      <c r="DC601" s="159" t="s">
        <v>282</v>
      </c>
      <c r="DD601" s="159" t="s">
        <v>282</v>
      </c>
      <c r="DE601" s="159" t="s">
        <v>282</v>
      </c>
      <c r="DF601" s="159" t="s">
        <v>282</v>
      </c>
      <c r="DG601" s="159" t="s">
        <v>282</v>
      </c>
      <c r="DH601" s="159" t="s">
        <v>282</v>
      </c>
      <c r="DI601" s="159" t="s">
        <v>282</v>
      </c>
      <c r="DJ601" s="159" t="s">
        <v>282</v>
      </c>
      <c r="DK601" s="159" t="s">
        <v>282</v>
      </c>
      <c r="DL601" s="159" t="s">
        <v>282</v>
      </c>
      <c r="DM601" s="159" t="s">
        <v>282</v>
      </c>
      <c r="DN601" s="159" t="s">
        <v>282</v>
      </c>
      <c r="DO601" s="159" t="s">
        <v>282</v>
      </c>
      <c r="DP601" s="159" t="s">
        <v>282</v>
      </c>
      <c r="DQ601" s="159" t="s">
        <v>282</v>
      </c>
      <c r="DR601" s="159" t="s">
        <v>282</v>
      </c>
      <c r="DS601" s="159" t="s">
        <v>282</v>
      </c>
      <c r="DT601" s="159" t="s">
        <v>282</v>
      </c>
      <c r="DU601" s="159" t="s">
        <v>282</v>
      </c>
      <c r="DV601" s="159" t="s">
        <v>282</v>
      </c>
      <c r="DW601" s="159" t="s">
        <v>282</v>
      </c>
      <c r="DX601" s="159" t="s">
        <v>282</v>
      </c>
      <c r="DY601" s="159" t="s">
        <v>282</v>
      </c>
      <c r="DZ601" s="159" t="s">
        <v>282</v>
      </c>
      <c r="EA601" s="159" t="s">
        <v>282</v>
      </c>
      <c r="EB601" s="159" t="s">
        <v>282</v>
      </c>
      <c r="EC601" s="159" t="s">
        <v>282</v>
      </c>
      <c r="ED601" s="159" t="s">
        <v>282</v>
      </c>
      <c r="EE601" s="159" t="s">
        <v>282</v>
      </c>
      <c r="EF601" s="159" t="s">
        <v>282</v>
      </c>
      <c r="EG601" s="159" t="s">
        <v>282</v>
      </c>
      <c r="EH601" s="159" t="s">
        <v>282</v>
      </c>
      <c r="EI601" s="159" t="s">
        <v>282</v>
      </c>
      <c r="EJ601" s="159" t="s">
        <v>282</v>
      </c>
      <c r="EK601" s="159" t="s">
        <v>282</v>
      </c>
      <c r="EL601" s="159" t="s">
        <v>282</v>
      </c>
      <c r="EM601" s="159" t="s">
        <v>282</v>
      </c>
      <c r="EN601" s="159" t="s">
        <v>282</v>
      </c>
      <c r="EO601" s="159" t="s">
        <v>282</v>
      </c>
      <c r="EP601" s="159" t="s">
        <v>282</v>
      </c>
      <c r="EQ601" s="159" t="s">
        <v>282</v>
      </c>
      <c r="ER601" s="159" t="s">
        <v>282</v>
      </c>
      <c r="ES601" s="159" t="s">
        <v>282</v>
      </c>
      <c r="ET601" s="159" t="s">
        <v>282</v>
      </c>
      <c r="EU601" s="159" t="s">
        <v>282</v>
      </c>
      <c r="EV601" s="159" t="s">
        <v>282</v>
      </c>
      <c r="EW601" s="159" t="s">
        <v>282</v>
      </c>
      <c r="EX601" s="159" t="s">
        <v>282</v>
      </c>
      <c r="EY601" s="159" t="s">
        <v>282</v>
      </c>
      <c r="EZ601" s="159" t="s">
        <v>282</v>
      </c>
      <c r="FA601" s="159" t="s">
        <v>282</v>
      </c>
      <c r="FB601" s="159" t="s">
        <v>282</v>
      </c>
      <c r="FC601" s="159" t="s">
        <v>282</v>
      </c>
      <c r="FD601" s="159" t="s">
        <v>282</v>
      </c>
      <c r="FE601" s="159" t="s">
        <v>282</v>
      </c>
      <c r="FF601" s="159" t="s">
        <v>282</v>
      </c>
      <c r="FG601" s="159" t="s">
        <v>282</v>
      </c>
      <c r="FH601" s="159" t="s">
        <v>282</v>
      </c>
      <c r="FI601" s="159" t="s">
        <v>282</v>
      </c>
      <c r="FJ601" s="159" t="s">
        <v>282</v>
      </c>
      <c r="FK601" s="159" t="s">
        <v>282</v>
      </c>
      <c r="FL601" s="159" t="s">
        <v>282</v>
      </c>
      <c r="FM601" s="159" t="s">
        <v>282</v>
      </c>
      <c r="FN601" s="159" t="s">
        <v>282</v>
      </c>
      <c r="FO601" s="159" t="s">
        <v>282</v>
      </c>
      <c r="FP601" s="159" t="s">
        <v>282</v>
      </c>
      <c r="FQ601" s="159" t="s">
        <v>282</v>
      </c>
      <c r="FR601" s="159" t="s">
        <v>282</v>
      </c>
      <c r="FS601" s="159" t="s">
        <v>282</v>
      </c>
      <c r="FT601" s="159" t="s">
        <v>282</v>
      </c>
    </row>
    <row r="602" spans="1:176" x14ac:dyDescent="0.25">
      <c r="A602" s="66" t="s">
        <v>551</v>
      </c>
      <c r="B602" s="159" t="s">
        <v>282</v>
      </c>
      <c r="C602" s="66" t="str">
        <f>IF(ISNUMBER(Severity!H603)=FALSE,Severity!F603,IF(Severity!H603&gt;=0.5,"YES","NO"))</f>
        <v>NO</v>
      </c>
      <c r="D602" s="66" t="str">
        <f>IF(ISNUMBER(Severity!I603)=FALSE,Severity!G603,IF(Severity!I603&gt;0.5,"YES","NO"))</f>
        <v>YES</v>
      </c>
      <c r="E602" s="159">
        <v>4</v>
      </c>
      <c r="F602" s="159">
        <v>2</v>
      </c>
      <c r="G602" s="66" t="s">
        <v>302</v>
      </c>
      <c r="H602" s="159" t="s">
        <v>10507</v>
      </c>
      <c r="I602" s="159" t="s">
        <v>282</v>
      </c>
      <c r="J602" s="66">
        <v>9</v>
      </c>
      <c r="K602" s="159" t="s">
        <v>282</v>
      </c>
      <c r="L602" s="159" t="s">
        <v>282</v>
      </c>
      <c r="M602" s="159" t="s">
        <v>282</v>
      </c>
      <c r="N602" s="159" t="s">
        <v>282</v>
      </c>
      <c r="O602" s="159" t="s">
        <v>282</v>
      </c>
      <c r="P602" s="159" t="s">
        <v>282</v>
      </c>
      <c r="Q602" s="159" t="s">
        <v>282</v>
      </c>
      <c r="R602" s="159" t="s">
        <v>282</v>
      </c>
      <c r="S602" s="159" t="s">
        <v>194</v>
      </c>
      <c r="T602" s="159">
        <v>10</v>
      </c>
      <c r="U602" s="159">
        <v>17</v>
      </c>
      <c r="V602" s="159">
        <v>7.4</v>
      </c>
      <c r="W602" s="159">
        <v>32</v>
      </c>
      <c r="X602" s="159" t="s">
        <v>282</v>
      </c>
      <c r="Y602" s="159" t="s">
        <v>282</v>
      </c>
      <c r="Z602" s="159" t="s">
        <v>282</v>
      </c>
      <c r="AA602" s="159" t="s">
        <v>282</v>
      </c>
      <c r="AB602" s="159" t="s">
        <v>282</v>
      </c>
      <c r="AC602" s="159" t="s">
        <v>282</v>
      </c>
      <c r="AD602" s="159" t="s">
        <v>282</v>
      </c>
      <c r="AE602" s="159" t="s">
        <v>282</v>
      </c>
      <c r="AF602" s="159" t="s">
        <v>282</v>
      </c>
      <c r="AG602" s="159" t="s">
        <v>282</v>
      </c>
      <c r="AH602" s="159" t="s">
        <v>282</v>
      </c>
      <c r="AI602" s="159" t="s">
        <v>282</v>
      </c>
      <c r="AJ602" s="66">
        <v>-8.5</v>
      </c>
      <c r="AK602" s="66">
        <v>8.6</v>
      </c>
      <c r="AL602" s="66">
        <v>23</v>
      </c>
      <c r="AM602" s="159">
        <v>32</v>
      </c>
      <c r="AN602" s="159">
        <v>23</v>
      </c>
      <c r="AO602" s="159" t="s">
        <v>790</v>
      </c>
      <c r="AP602" s="159" t="s">
        <v>10507</v>
      </c>
      <c r="AQ602" s="159" t="s">
        <v>282</v>
      </c>
      <c r="AR602" s="66">
        <v>8</v>
      </c>
      <c r="AS602" s="159" t="s">
        <v>282</v>
      </c>
      <c r="AT602" s="159" t="s">
        <v>282</v>
      </c>
      <c r="AU602" s="159" t="s">
        <v>282</v>
      </c>
      <c r="AV602" s="159" t="s">
        <v>282</v>
      </c>
      <c r="AW602" s="159" t="s">
        <v>282</v>
      </c>
      <c r="AX602" s="159" t="s">
        <v>282</v>
      </c>
      <c r="AY602" s="159" t="s">
        <v>282</v>
      </c>
      <c r="AZ602" s="159" t="s">
        <v>282</v>
      </c>
      <c r="BA602" s="159" t="s">
        <v>194</v>
      </c>
      <c r="BB602" s="159">
        <v>10</v>
      </c>
      <c r="BC602" s="159">
        <v>17.8</v>
      </c>
      <c r="BD602" s="159">
        <v>5.3</v>
      </c>
      <c r="BE602" s="159">
        <v>31</v>
      </c>
      <c r="BF602" s="159" t="s">
        <v>282</v>
      </c>
      <c r="BG602" s="159" t="s">
        <v>282</v>
      </c>
      <c r="BH602" s="159" t="s">
        <v>282</v>
      </c>
      <c r="BI602" s="159" t="s">
        <v>282</v>
      </c>
      <c r="BJ602" s="159" t="s">
        <v>282</v>
      </c>
      <c r="BK602" s="159" t="s">
        <v>282</v>
      </c>
      <c r="BL602" s="159" t="s">
        <v>282</v>
      </c>
      <c r="BM602" s="159" t="s">
        <v>282</v>
      </c>
      <c r="BN602" s="159" t="s">
        <v>282</v>
      </c>
      <c r="BO602" s="159" t="s">
        <v>282</v>
      </c>
      <c r="BP602" s="159" t="s">
        <v>282</v>
      </c>
      <c r="BQ602" s="159" t="s">
        <v>282</v>
      </c>
      <c r="BR602" s="66">
        <v>-8.3000000000000007</v>
      </c>
      <c r="BS602" s="66">
        <v>6</v>
      </c>
      <c r="BT602" s="66">
        <v>23</v>
      </c>
      <c r="BU602" s="159">
        <v>31</v>
      </c>
      <c r="BV602" s="159">
        <v>23</v>
      </c>
      <c r="BW602" s="159" t="s">
        <v>282</v>
      </c>
      <c r="BX602" s="159" t="s">
        <v>282</v>
      </c>
      <c r="BY602" s="159" t="s">
        <v>282</v>
      </c>
      <c r="BZ602" s="159" t="s">
        <v>282</v>
      </c>
      <c r="CA602" s="159" t="s">
        <v>282</v>
      </c>
      <c r="CB602" s="159" t="s">
        <v>282</v>
      </c>
      <c r="CC602" s="159" t="s">
        <v>282</v>
      </c>
      <c r="CD602" s="159" t="s">
        <v>282</v>
      </c>
      <c r="CE602" s="159" t="s">
        <v>282</v>
      </c>
      <c r="CF602" s="159" t="s">
        <v>282</v>
      </c>
      <c r="CG602" s="159" t="s">
        <v>282</v>
      </c>
      <c r="CH602" s="159" t="s">
        <v>282</v>
      </c>
      <c r="CI602" s="159" t="s">
        <v>282</v>
      </c>
      <c r="CJ602" s="159" t="s">
        <v>282</v>
      </c>
      <c r="CK602" s="159" t="s">
        <v>282</v>
      </c>
      <c r="CL602" s="159" t="s">
        <v>282</v>
      </c>
      <c r="CM602" s="159" t="s">
        <v>282</v>
      </c>
      <c r="CN602" s="159" t="s">
        <v>282</v>
      </c>
      <c r="CO602" s="159" t="s">
        <v>282</v>
      </c>
      <c r="CP602" s="159" t="s">
        <v>282</v>
      </c>
      <c r="CQ602" s="159" t="s">
        <v>282</v>
      </c>
      <c r="CR602" s="159" t="s">
        <v>282</v>
      </c>
      <c r="CS602" s="159" t="s">
        <v>282</v>
      </c>
      <c r="CT602" s="159" t="s">
        <v>282</v>
      </c>
      <c r="CU602" s="159" t="s">
        <v>282</v>
      </c>
      <c r="CV602" s="159" t="s">
        <v>282</v>
      </c>
      <c r="CW602" s="159" t="s">
        <v>282</v>
      </c>
      <c r="CX602" s="159" t="s">
        <v>282</v>
      </c>
      <c r="CY602" s="159" t="s">
        <v>282</v>
      </c>
      <c r="CZ602" s="159" t="s">
        <v>282</v>
      </c>
      <c r="DA602" s="159" t="s">
        <v>282</v>
      </c>
      <c r="DB602" s="159" t="s">
        <v>282</v>
      </c>
      <c r="DC602" s="159" t="s">
        <v>282</v>
      </c>
      <c r="DD602" s="159" t="s">
        <v>282</v>
      </c>
      <c r="DE602" s="159" t="s">
        <v>282</v>
      </c>
      <c r="DF602" s="159" t="s">
        <v>282</v>
      </c>
      <c r="DG602" s="159" t="s">
        <v>282</v>
      </c>
      <c r="DH602" s="159" t="s">
        <v>282</v>
      </c>
      <c r="DI602" s="159" t="s">
        <v>282</v>
      </c>
      <c r="DJ602" s="159" t="s">
        <v>282</v>
      </c>
      <c r="DK602" s="159" t="s">
        <v>282</v>
      </c>
      <c r="DL602" s="159" t="s">
        <v>282</v>
      </c>
      <c r="DM602" s="159" t="s">
        <v>282</v>
      </c>
      <c r="DN602" s="159" t="s">
        <v>282</v>
      </c>
      <c r="DO602" s="159" t="s">
        <v>282</v>
      </c>
      <c r="DP602" s="159" t="s">
        <v>282</v>
      </c>
      <c r="DQ602" s="159" t="s">
        <v>282</v>
      </c>
      <c r="DR602" s="159" t="s">
        <v>282</v>
      </c>
      <c r="DS602" s="159" t="s">
        <v>282</v>
      </c>
      <c r="DT602" s="159" t="s">
        <v>282</v>
      </c>
      <c r="DU602" s="159" t="s">
        <v>282</v>
      </c>
      <c r="DV602" s="159" t="s">
        <v>282</v>
      </c>
      <c r="DW602" s="159" t="s">
        <v>282</v>
      </c>
      <c r="DX602" s="159" t="s">
        <v>282</v>
      </c>
      <c r="DY602" s="159" t="s">
        <v>282</v>
      </c>
      <c r="DZ602" s="159" t="s">
        <v>282</v>
      </c>
      <c r="EA602" s="159" t="s">
        <v>282</v>
      </c>
      <c r="EB602" s="159" t="s">
        <v>282</v>
      </c>
      <c r="EC602" s="159" t="s">
        <v>282</v>
      </c>
      <c r="ED602" s="159" t="s">
        <v>282</v>
      </c>
      <c r="EE602" s="159" t="s">
        <v>282</v>
      </c>
      <c r="EF602" s="159" t="s">
        <v>282</v>
      </c>
      <c r="EG602" s="159" t="s">
        <v>282</v>
      </c>
      <c r="EH602" s="159" t="s">
        <v>282</v>
      </c>
      <c r="EI602" s="159" t="s">
        <v>282</v>
      </c>
      <c r="EJ602" s="159" t="s">
        <v>282</v>
      </c>
      <c r="EK602" s="159" t="s">
        <v>282</v>
      </c>
      <c r="EL602" s="159" t="s">
        <v>282</v>
      </c>
      <c r="EM602" s="159" t="s">
        <v>282</v>
      </c>
      <c r="EN602" s="159" t="s">
        <v>282</v>
      </c>
      <c r="EO602" s="159" t="s">
        <v>282</v>
      </c>
      <c r="EP602" s="159" t="s">
        <v>282</v>
      </c>
      <c r="EQ602" s="159" t="s">
        <v>282</v>
      </c>
      <c r="ER602" s="159" t="s">
        <v>282</v>
      </c>
      <c r="ES602" s="159" t="s">
        <v>282</v>
      </c>
      <c r="ET602" s="159" t="s">
        <v>282</v>
      </c>
      <c r="EU602" s="159" t="s">
        <v>282</v>
      </c>
      <c r="EV602" s="159" t="s">
        <v>282</v>
      </c>
      <c r="EW602" s="159" t="s">
        <v>282</v>
      </c>
      <c r="EX602" s="159" t="s">
        <v>282</v>
      </c>
      <c r="EY602" s="159" t="s">
        <v>282</v>
      </c>
      <c r="EZ602" s="159" t="s">
        <v>282</v>
      </c>
      <c r="FA602" s="159" t="s">
        <v>282</v>
      </c>
      <c r="FB602" s="159" t="s">
        <v>282</v>
      </c>
      <c r="FC602" s="159" t="s">
        <v>282</v>
      </c>
      <c r="FD602" s="159" t="s">
        <v>282</v>
      </c>
      <c r="FE602" s="159" t="s">
        <v>282</v>
      </c>
      <c r="FF602" s="159" t="s">
        <v>282</v>
      </c>
      <c r="FG602" s="159" t="s">
        <v>282</v>
      </c>
      <c r="FH602" s="159" t="s">
        <v>282</v>
      </c>
      <c r="FI602" s="159" t="s">
        <v>282</v>
      </c>
      <c r="FJ602" s="159" t="s">
        <v>282</v>
      </c>
      <c r="FK602" s="159" t="s">
        <v>282</v>
      </c>
      <c r="FL602" s="159" t="s">
        <v>282</v>
      </c>
      <c r="FM602" s="159" t="s">
        <v>282</v>
      </c>
      <c r="FN602" s="159" t="s">
        <v>282</v>
      </c>
      <c r="FO602" s="159" t="s">
        <v>282</v>
      </c>
      <c r="FP602" s="159" t="s">
        <v>282</v>
      </c>
      <c r="FQ602" s="159" t="s">
        <v>282</v>
      </c>
      <c r="FR602" s="159" t="s">
        <v>282</v>
      </c>
      <c r="FS602" s="159" t="s">
        <v>282</v>
      </c>
      <c r="FT602" s="159" t="s">
        <v>282</v>
      </c>
    </row>
    <row r="603" spans="1:176" x14ac:dyDescent="0.25">
      <c r="A603" s="66" t="s">
        <v>8770</v>
      </c>
      <c r="B603" s="159" t="s">
        <v>14355</v>
      </c>
      <c r="C603" s="66" t="str">
        <f>IF(ISNUMBER(Severity!H604)=FALSE,Severity!F604,IF(Severity!H604&gt;=0.5,"YES","NO"))</f>
        <v>NO</v>
      </c>
      <c r="D603" s="66" t="str">
        <f>IF(ISNUMBER(Severity!I604)=FALSE,Severity!G604,IF(Severity!I604&gt;0.5,"YES","NO"))</f>
        <v>YES</v>
      </c>
      <c r="E603" s="159">
        <v>10</v>
      </c>
      <c r="F603" s="159">
        <v>2</v>
      </c>
      <c r="G603" s="66" t="s">
        <v>10458</v>
      </c>
      <c r="H603" s="159" t="s">
        <v>183</v>
      </c>
      <c r="I603" s="159" t="s">
        <v>282</v>
      </c>
      <c r="J603" s="159">
        <v>1</v>
      </c>
      <c r="K603" s="159" t="s">
        <v>282</v>
      </c>
      <c r="L603" s="159" t="s">
        <v>282</v>
      </c>
      <c r="M603" s="159" t="s">
        <v>282</v>
      </c>
      <c r="N603" s="159" t="s">
        <v>282</v>
      </c>
      <c r="O603" s="159" t="s">
        <v>282</v>
      </c>
      <c r="P603" s="159" t="s">
        <v>282</v>
      </c>
      <c r="Q603" s="159" t="s">
        <v>282</v>
      </c>
      <c r="R603" s="159" t="s">
        <v>282</v>
      </c>
      <c r="S603" s="159" t="s">
        <v>192</v>
      </c>
      <c r="T603" s="159">
        <v>9</v>
      </c>
      <c r="U603" s="159">
        <v>12.19</v>
      </c>
      <c r="V603" s="159">
        <v>5.84</v>
      </c>
      <c r="W603" s="159">
        <v>16</v>
      </c>
      <c r="X603" s="159" t="s">
        <v>282</v>
      </c>
      <c r="Y603" s="159" t="s">
        <v>282</v>
      </c>
      <c r="Z603" s="159" t="s">
        <v>282</v>
      </c>
      <c r="AA603" s="159">
        <v>5.81</v>
      </c>
      <c r="AB603" s="159">
        <v>4.04</v>
      </c>
      <c r="AC603" s="159">
        <v>16</v>
      </c>
      <c r="AD603" s="159" t="s">
        <v>282</v>
      </c>
      <c r="AE603" s="159" t="s">
        <v>282</v>
      </c>
      <c r="AF603" s="159" t="s">
        <v>282</v>
      </c>
      <c r="AG603" s="159" t="s">
        <v>282</v>
      </c>
      <c r="AH603" s="159" t="s">
        <v>282</v>
      </c>
      <c r="AI603" s="159" t="s">
        <v>282</v>
      </c>
      <c r="AJ603" s="159" t="s">
        <v>282</v>
      </c>
      <c r="AK603" s="159" t="s">
        <v>282</v>
      </c>
      <c r="AL603" s="159" t="s">
        <v>282</v>
      </c>
      <c r="AM603" s="159">
        <v>16</v>
      </c>
      <c r="AN603" s="159">
        <v>15</v>
      </c>
      <c r="AO603" s="159" t="s">
        <v>636</v>
      </c>
      <c r="AP603" s="159" t="s">
        <v>282</v>
      </c>
      <c r="AQ603" s="159" t="s">
        <v>282</v>
      </c>
      <c r="AR603" s="159">
        <v>1</v>
      </c>
      <c r="AS603" s="159" t="s">
        <v>282</v>
      </c>
      <c r="AT603" s="159" t="s">
        <v>282</v>
      </c>
      <c r="AU603" s="159" t="s">
        <v>282</v>
      </c>
      <c r="AV603" s="159" t="s">
        <v>282</v>
      </c>
      <c r="AW603" s="159" t="s">
        <v>282</v>
      </c>
      <c r="AX603" s="159" t="s">
        <v>282</v>
      </c>
      <c r="AY603" s="159" t="s">
        <v>282</v>
      </c>
      <c r="AZ603" s="159" t="s">
        <v>282</v>
      </c>
      <c r="BA603" s="159" t="s">
        <v>192</v>
      </c>
      <c r="BB603" s="159">
        <v>9</v>
      </c>
      <c r="BC603" s="159">
        <v>12.92</v>
      </c>
      <c r="BD603" s="159">
        <v>5.09</v>
      </c>
      <c r="BE603" s="159">
        <v>12</v>
      </c>
      <c r="BF603" s="159" t="s">
        <v>282</v>
      </c>
      <c r="BG603" s="159" t="s">
        <v>282</v>
      </c>
      <c r="BH603" s="159" t="s">
        <v>282</v>
      </c>
      <c r="BI603" s="159">
        <v>12.08</v>
      </c>
      <c r="BJ603" s="159">
        <v>5.25</v>
      </c>
      <c r="BK603" s="159">
        <v>12</v>
      </c>
      <c r="BL603" s="159" t="s">
        <v>282</v>
      </c>
      <c r="BM603" s="159" t="s">
        <v>282</v>
      </c>
      <c r="BN603" s="159" t="s">
        <v>282</v>
      </c>
      <c r="BO603" s="159" t="s">
        <v>282</v>
      </c>
      <c r="BP603" s="159" t="s">
        <v>282</v>
      </c>
      <c r="BQ603" s="159" t="s">
        <v>282</v>
      </c>
      <c r="BR603" s="159" t="s">
        <v>282</v>
      </c>
      <c r="BS603" s="159" t="s">
        <v>282</v>
      </c>
      <c r="BT603" s="159" t="s">
        <v>282</v>
      </c>
      <c r="BU603" s="159">
        <v>13</v>
      </c>
      <c r="BV603" s="159">
        <v>12</v>
      </c>
      <c r="BW603" s="159" t="s">
        <v>282</v>
      </c>
      <c r="BX603" s="159" t="s">
        <v>282</v>
      </c>
      <c r="BY603" s="159" t="s">
        <v>282</v>
      </c>
      <c r="BZ603" s="159" t="s">
        <v>282</v>
      </c>
      <c r="CA603" s="159" t="s">
        <v>282</v>
      </c>
      <c r="CB603" s="159" t="s">
        <v>282</v>
      </c>
      <c r="CC603" s="159" t="s">
        <v>282</v>
      </c>
      <c r="CD603" s="159" t="s">
        <v>282</v>
      </c>
      <c r="CE603" s="159" t="s">
        <v>282</v>
      </c>
      <c r="CF603" s="159" t="s">
        <v>282</v>
      </c>
      <c r="CG603" s="159" t="s">
        <v>282</v>
      </c>
      <c r="CH603" s="159" t="s">
        <v>282</v>
      </c>
      <c r="CI603" s="159" t="s">
        <v>282</v>
      </c>
      <c r="CJ603" s="159" t="s">
        <v>282</v>
      </c>
      <c r="CK603" s="159" t="s">
        <v>282</v>
      </c>
      <c r="CL603" s="159" t="s">
        <v>282</v>
      </c>
      <c r="CM603" s="159" t="s">
        <v>282</v>
      </c>
      <c r="CN603" s="159" t="s">
        <v>282</v>
      </c>
      <c r="CO603" s="159" t="s">
        <v>282</v>
      </c>
      <c r="CP603" s="159" t="s">
        <v>282</v>
      </c>
      <c r="CQ603" s="159" t="s">
        <v>282</v>
      </c>
      <c r="CR603" s="159" t="s">
        <v>282</v>
      </c>
      <c r="CS603" s="159" t="s">
        <v>282</v>
      </c>
      <c r="CT603" s="159" t="s">
        <v>282</v>
      </c>
      <c r="CU603" s="159" t="s">
        <v>282</v>
      </c>
      <c r="CV603" s="159" t="s">
        <v>282</v>
      </c>
      <c r="CW603" s="159" t="s">
        <v>282</v>
      </c>
      <c r="CX603" s="159" t="s">
        <v>282</v>
      </c>
      <c r="CY603" s="159" t="s">
        <v>282</v>
      </c>
      <c r="CZ603" s="159" t="s">
        <v>282</v>
      </c>
      <c r="DA603" s="159" t="s">
        <v>282</v>
      </c>
      <c r="DB603" s="159" t="s">
        <v>282</v>
      </c>
      <c r="DC603" s="159" t="s">
        <v>282</v>
      </c>
      <c r="DD603" s="159" t="s">
        <v>282</v>
      </c>
      <c r="DE603" s="159" t="s">
        <v>282</v>
      </c>
      <c r="DF603" s="159" t="s">
        <v>282</v>
      </c>
      <c r="DG603" s="159" t="s">
        <v>282</v>
      </c>
      <c r="DH603" s="159" t="s">
        <v>282</v>
      </c>
      <c r="DI603" s="159" t="s">
        <v>282</v>
      </c>
      <c r="DJ603" s="159" t="s">
        <v>282</v>
      </c>
      <c r="DK603" s="159" t="s">
        <v>282</v>
      </c>
      <c r="DL603" s="159" t="s">
        <v>282</v>
      </c>
      <c r="DM603" s="159" t="s">
        <v>282</v>
      </c>
      <c r="DN603" s="159" t="s">
        <v>282</v>
      </c>
      <c r="DO603" s="159" t="s">
        <v>282</v>
      </c>
      <c r="DP603" s="159" t="s">
        <v>282</v>
      </c>
      <c r="DQ603" s="159" t="s">
        <v>282</v>
      </c>
      <c r="DR603" s="159" t="s">
        <v>282</v>
      </c>
      <c r="DS603" s="159" t="s">
        <v>282</v>
      </c>
      <c r="DT603" s="159" t="s">
        <v>282</v>
      </c>
      <c r="DU603" s="159" t="s">
        <v>282</v>
      </c>
      <c r="DV603" s="159" t="s">
        <v>282</v>
      </c>
      <c r="DW603" s="159" t="s">
        <v>282</v>
      </c>
      <c r="DX603" s="159" t="s">
        <v>282</v>
      </c>
      <c r="DY603" s="159" t="s">
        <v>282</v>
      </c>
      <c r="DZ603" s="159" t="s">
        <v>282</v>
      </c>
      <c r="EA603" s="159" t="s">
        <v>282</v>
      </c>
      <c r="EB603" s="159" t="s">
        <v>282</v>
      </c>
      <c r="EC603" s="159" t="s">
        <v>282</v>
      </c>
      <c r="ED603" s="159" t="s">
        <v>282</v>
      </c>
      <c r="EE603" s="159" t="s">
        <v>282</v>
      </c>
      <c r="EF603" s="159" t="s">
        <v>282</v>
      </c>
      <c r="EG603" s="159" t="s">
        <v>282</v>
      </c>
      <c r="EH603" s="159" t="s">
        <v>282</v>
      </c>
      <c r="EI603" s="159" t="s">
        <v>282</v>
      </c>
      <c r="EJ603" s="159" t="s">
        <v>282</v>
      </c>
      <c r="EK603" s="159" t="s">
        <v>282</v>
      </c>
      <c r="EL603" s="159" t="s">
        <v>282</v>
      </c>
      <c r="EM603" s="159" t="s">
        <v>282</v>
      </c>
      <c r="EN603" s="159" t="s">
        <v>282</v>
      </c>
      <c r="EO603" s="159" t="s">
        <v>282</v>
      </c>
      <c r="EP603" s="159" t="s">
        <v>282</v>
      </c>
      <c r="EQ603" s="159" t="s">
        <v>282</v>
      </c>
      <c r="ER603" s="159" t="s">
        <v>282</v>
      </c>
      <c r="ES603" s="159" t="s">
        <v>282</v>
      </c>
      <c r="ET603" s="159" t="s">
        <v>282</v>
      </c>
      <c r="EU603" s="159" t="s">
        <v>282</v>
      </c>
      <c r="EV603" s="159" t="s">
        <v>282</v>
      </c>
      <c r="EW603" s="159" t="s">
        <v>282</v>
      </c>
      <c r="EX603" s="159" t="s">
        <v>282</v>
      </c>
      <c r="EY603" s="159" t="s">
        <v>282</v>
      </c>
      <c r="EZ603" s="159" t="s">
        <v>282</v>
      </c>
      <c r="FA603" s="159" t="s">
        <v>282</v>
      </c>
      <c r="FB603" s="159" t="s">
        <v>282</v>
      </c>
      <c r="FC603" s="159" t="s">
        <v>282</v>
      </c>
      <c r="FD603" s="159" t="s">
        <v>282</v>
      </c>
      <c r="FE603" s="159" t="s">
        <v>282</v>
      </c>
      <c r="FF603" s="159" t="s">
        <v>282</v>
      </c>
      <c r="FG603" s="159" t="s">
        <v>282</v>
      </c>
      <c r="FH603" s="159" t="s">
        <v>282</v>
      </c>
      <c r="FI603" s="159" t="s">
        <v>282</v>
      </c>
      <c r="FJ603" s="159" t="s">
        <v>282</v>
      </c>
      <c r="FK603" s="159" t="s">
        <v>282</v>
      </c>
      <c r="FL603" s="159" t="s">
        <v>282</v>
      </c>
      <c r="FM603" s="159" t="s">
        <v>282</v>
      </c>
      <c r="FN603" s="159" t="s">
        <v>282</v>
      </c>
      <c r="FO603" s="159" t="s">
        <v>282</v>
      </c>
      <c r="FP603" s="159" t="s">
        <v>282</v>
      </c>
      <c r="FQ603" s="159" t="s">
        <v>282</v>
      </c>
      <c r="FR603" s="159" t="s">
        <v>282</v>
      </c>
      <c r="FS603" s="159" t="s">
        <v>282</v>
      </c>
      <c r="FT603" s="159" t="s">
        <v>282</v>
      </c>
    </row>
    <row r="604" spans="1:176" x14ac:dyDescent="0.25">
      <c r="A604" s="66" t="s">
        <v>4027</v>
      </c>
      <c r="B604" s="159" t="s">
        <v>16368</v>
      </c>
      <c r="C604" s="66" t="str">
        <f>IF(ISNUMBER(Severity!H605)=FALSE,Severity!F605,IF(Severity!H605&gt;=0.5,"YES","NO"))</f>
        <v>YES</v>
      </c>
      <c r="D604" s="66" t="str">
        <f>IF(ISNUMBER(Severity!I605)=FALSE,Severity!G605,IF(Severity!I605&gt;0.5,"YES","NO"))</f>
        <v>NO</v>
      </c>
      <c r="E604" s="159">
        <v>8</v>
      </c>
      <c r="F604" s="159">
        <v>2</v>
      </c>
      <c r="G604" s="159" t="s">
        <v>258</v>
      </c>
      <c r="H604" s="159" t="s">
        <v>10507</v>
      </c>
      <c r="I604" s="159">
        <v>10</v>
      </c>
      <c r="J604" s="159">
        <v>26</v>
      </c>
      <c r="K604" s="159" t="s">
        <v>299</v>
      </c>
      <c r="L604" s="159">
        <v>21</v>
      </c>
      <c r="M604" s="159">
        <v>32</v>
      </c>
      <c r="N604" s="159">
        <v>8</v>
      </c>
      <c r="O604" s="159" t="s">
        <v>299</v>
      </c>
      <c r="P604" s="159">
        <v>21</v>
      </c>
      <c r="Q604" s="159">
        <v>40</v>
      </c>
      <c r="R604" s="159">
        <v>50</v>
      </c>
      <c r="S604" s="159" t="s">
        <v>299</v>
      </c>
      <c r="T604" s="159">
        <v>21</v>
      </c>
      <c r="U604" s="159">
        <v>24.1</v>
      </c>
      <c r="V604" s="159" t="s">
        <v>282</v>
      </c>
      <c r="W604" s="159">
        <v>91</v>
      </c>
      <c r="X604" s="159" t="s">
        <v>282</v>
      </c>
      <c r="Y604" s="159" t="s">
        <v>282</v>
      </c>
      <c r="Z604" s="159" t="s">
        <v>282</v>
      </c>
      <c r="AA604" s="159">
        <v>12.4</v>
      </c>
      <c r="AB604" s="159">
        <v>8.1999999999999993</v>
      </c>
      <c r="AC604" s="159">
        <v>91</v>
      </c>
      <c r="AD604" s="159" t="s">
        <v>282</v>
      </c>
      <c r="AE604" s="159" t="s">
        <v>282</v>
      </c>
      <c r="AF604" s="159" t="s">
        <v>282</v>
      </c>
      <c r="AG604" s="159" t="s">
        <v>282</v>
      </c>
      <c r="AH604" s="159" t="s">
        <v>282</v>
      </c>
      <c r="AI604" s="159" t="s">
        <v>282</v>
      </c>
      <c r="AJ604" s="159" t="s">
        <v>282</v>
      </c>
      <c r="AK604" s="159" t="s">
        <v>282</v>
      </c>
      <c r="AL604" s="159" t="s">
        <v>282</v>
      </c>
      <c r="AM604" s="159">
        <v>95</v>
      </c>
      <c r="AN604" s="159">
        <v>69</v>
      </c>
      <c r="AO604" s="159" t="s">
        <v>790</v>
      </c>
      <c r="AP604" s="159" t="s">
        <v>10507</v>
      </c>
      <c r="AQ604" s="159">
        <v>6</v>
      </c>
      <c r="AR604" s="159">
        <v>41</v>
      </c>
      <c r="AS604" s="159" t="s">
        <v>299</v>
      </c>
      <c r="AT604" s="159">
        <v>21</v>
      </c>
      <c r="AU604" s="159">
        <v>19</v>
      </c>
      <c r="AV604" s="159">
        <v>8</v>
      </c>
      <c r="AW604" s="159" t="s">
        <v>299</v>
      </c>
      <c r="AX604" s="159">
        <v>21</v>
      </c>
      <c r="AY604" s="159">
        <v>18</v>
      </c>
      <c r="AZ604" s="159">
        <v>50</v>
      </c>
      <c r="BA604" s="159" t="s">
        <v>299</v>
      </c>
      <c r="BB604" s="159">
        <v>21</v>
      </c>
      <c r="BC604" s="159">
        <v>24.1</v>
      </c>
      <c r="BD604" s="159" t="s">
        <v>282</v>
      </c>
      <c r="BE604" s="159">
        <v>100</v>
      </c>
      <c r="BF604" s="159" t="s">
        <v>282</v>
      </c>
      <c r="BG604" s="159" t="s">
        <v>282</v>
      </c>
      <c r="BH604" s="159" t="s">
        <v>282</v>
      </c>
      <c r="BI604" s="159">
        <v>16.8</v>
      </c>
      <c r="BJ604" s="159">
        <v>8.1</v>
      </c>
      <c r="BK604" s="159">
        <v>100</v>
      </c>
      <c r="BL604" s="159" t="s">
        <v>282</v>
      </c>
      <c r="BM604" s="159" t="s">
        <v>282</v>
      </c>
      <c r="BN604" s="159" t="s">
        <v>282</v>
      </c>
      <c r="BO604" s="159" t="s">
        <v>282</v>
      </c>
      <c r="BP604" s="159" t="s">
        <v>282</v>
      </c>
      <c r="BQ604" s="159" t="s">
        <v>282</v>
      </c>
      <c r="BR604" s="159" t="s">
        <v>282</v>
      </c>
      <c r="BS604" s="159" t="s">
        <v>282</v>
      </c>
      <c r="BT604" s="159" t="s">
        <v>282</v>
      </c>
      <c r="BU604" s="159">
        <v>102</v>
      </c>
      <c r="BV604" s="159">
        <v>61</v>
      </c>
      <c r="BW604" s="159" t="s">
        <v>282</v>
      </c>
      <c r="BX604" s="159" t="s">
        <v>282</v>
      </c>
      <c r="BY604" s="159" t="s">
        <v>282</v>
      </c>
      <c r="BZ604" s="159" t="s">
        <v>282</v>
      </c>
      <c r="CA604" s="159" t="s">
        <v>282</v>
      </c>
      <c r="CB604" s="159" t="s">
        <v>282</v>
      </c>
      <c r="CC604" s="159" t="s">
        <v>282</v>
      </c>
      <c r="CD604" s="159" t="s">
        <v>282</v>
      </c>
      <c r="CE604" s="159" t="s">
        <v>282</v>
      </c>
      <c r="CF604" s="159" t="s">
        <v>282</v>
      </c>
      <c r="CG604" s="159" t="s">
        <v>282</v>
      </c>
      <c r="CH604" s="159" t="s">
        <v>282</v>
      </c>
      <c r="CI604" s="159" t="s">
        <v>282</v>
      </c>
      <c r="CJ604" s="159" t="s">
        <v>282</v>
      </c>
      <c r="CK604" s="159" t="s">
        <v>282</v>
      </c>
      <c r="CL604" s="159" t="s">
        <v>282</v>
      </c>
      <c r="CM604" s="159" t="s">
        <v>282</v>
      </c>
      <c r="CN604" s="159" t="s">
        <v>282</v>
      </c>
      <c r="CO604" s="159" t="s">
        <v>282</v>
      </c>
      <c r="CP604" s="159" t="s">
        <v>282</v>
      </c>
      <c r="CQ604" s="159" t="s">
        <v>282</v>
      </c>
      <c r="CR604" s="159" t="s">
        <v>282</v>
      </c>
      <c r="CS604" s="159" t="s">
        <v>282</v>
      </c>
      <c r="CT604" s="159" t="s">
        <v>282</v>
      </c>
      <c r="CU604" s="159" t="s">
        <v>282</v>
      </c>
      <c r="CV604" s="159" t="s">
        <v>282</v>
      </c>
      <c r="CW604" s="159" t="s">
        <v>282</v>
      </c>
      <c r="CX604" s="159" t="s">
        <v>282</v>
      </c>
      <c r="CY604" s="159" t="s">
        <v>282</v>
      </c>
      <c r="CZ604" s="159" t="s">
        <v>282</v>
      </c>
      <c r="DA604" s="159" t="s">
        <v>282</v>
      </c>
      <c r="DB604" s="159" t="s">
        <v>282</v>
      </c>
      <c r="DC604" s="159" t="s">
        <v>282</v>
      </c>
      <c r="DD604" s="159" t="s">
        <v>282</v>
      </c>
      <c r="DE604" s="159" t="s">
        <v>282</v>
      </c>
      <c r="DF604" s="159" t="s">
        <v>282</v>
      </c>
      <c r="DG604" s="159" t="s">
        <v>282</v>
      </c>
      <c r="DH604" s="159" t="s">
        <v>282</v>
      </c>
      <c r="DI604" s="159" t="s">
        <v>282</v>
      </c>
      <c r="DJ604" s="159" t="s">
        <v>282</v>
      </c>
      <c r="DK604" s="159" t="s">
        <v>282</v>
      </c>
      <c r="DL604" s="159" t="s">
        <v>282</v>
      </c>
      <c r="DM604" s="159" t="s">
        <v>282</v>
      </c>
      <c r="DN604" s="159" t="s">
        <v>282</v>
      </c>
      <c r="DO604" s="159" t="s">
        <v>282</v>
      </c>
      <c r="DP604" s="159" t="s">
        <v>282</v>
      </c>
      <c r="DQ604" s="159" t="s">
        <v>282</v>
      </c>
      <c r="DR604" s="159" t="s">
        <v>282</v>
      </c>
      <c r="DS604" s="159" t="s">
        <v>282</v>
      </c>
      <c r="DT604" s="159" t="s">
        <v>282</v>
      </c>
      <c r="DU604" s="159" t="s">
        <v>282</v>
      </c>
      <c r="DV604" s="159" t="s">
        <v>282</v>
      </c>
      <c r="DW604" s="159" t="s">
        <v>282</v>
      </c>
      <c r="DX604" s="159" t="s">
        <v>282</v>
      </c>
      <c r="DY604" s="159" t="s">
        <v>282</v>
      </c>
      <c r="DZ604" s="159" t="s">
        <v>282</v>
      </c>
      <c r="EA604" s="159" t="s">
        <v>282</v>
      </c>
      <c r="EB604" s="159" t="s">
        <v>282</v>
      </c>
      <c r="EC604" s="159" t="s">
        <v>282</v>
      </c>
      <c r="ED604" s="159" t="s">
        <v>282</v>
      </c>
      <c r="EE604" s="159" t="s">
        <v>282</v>
      </c>
      <c r="EF604" s="159" t="s">
        <v>282</v>
      </c>
      <c r="EG604" s="159" t="s">
        <v>282</v>
      </c>
      <c r="EH604" s="159" t="s">
        <v>282</v>
      </c>
      <c r="EI604" s="159" t="s">
        <v>282</v>
      </c>
      <c r="EJ604" s="159" t="s">
        <v>282</v>
      </c>
      <c r="EK604" s="159" t="s">
        <v>282</v>
      </c>
      <c r="EL604" s="159" t="s">
        <v>282</v>
      </c>
      <c r="EM604" s="159" t="s">
        <v>282</v>
      </c>
      <c r="EN604" s="159" t="s">
        <v>282</v>
      </c>
      <c r="EO604" s="159" t="s">
        <v>282</v>
      </c>
      <c r="EP604" s="159" t="s">
        <v>282</v>
      </c>
      <c r="EQ604" s="159" t="s">
        <v>282</v>
      </c>
      <c r="ER604" s="159" t="s">
        <v>282</v>
      </c>
      <c r="ES604" s="159" t="s">
        <v>282</v>
      </c>
      <c r="ET604" s="159" t="s">
        <v>282</v>
      </c>
      <c r="EU604" s="159" t="s">
        <v>282</v>
      </c>
      <c r="EV604" s="159" t="s">
        <v>282</v>
      </c>
      <c r="EW604" s="159" t="s">
        <v>282</v>
      </c>
      <c r="EX604" s="159" t="s">
        <v>282</v>
      </c>
      <c r="EY604" s="159" t="s">
        <v>282</v>
      </c>
      <c r="EZ604" s="159" t="s">
        <v>282</v>
      </c>
      <c r="FA604" s="159" t="s">
        <v>282</v>
      </c>
      <c r="FB604" s="159" t="s">
        <v>282</v>
      </c>
      <c r="FC604" s="159" t="s">
        <v>282</v>
      </c>
      <c r="FD604" s="159" t="s">
        <v>282</v>
      </c>
      <c r="FE604" s="159" t="s">
        <v>282</v>
      </c>
      <c r="FF604" s="159" t="s">
        <v>282</v>
      </c>
      <c r="FG604" s="159" t="s">
        <v>282</v>
      </c>
      <c r="FH604" s="159" t="s">
        <v>282</v>
      </c>
      <c r="FI604" s="159" t="s">
        <v>282</v>
      </c>
      <c r="FJ604" s="159" t="s">
        <v>282</v>
      </c>
      <c r="FK604" s="159" t="s">
        <v>282</v>
      </c>
      <c r="FL604" s="159" t="s">
        <v>282</v>
      </c>
      <c r="FM604" s="159" t="s">
        <v>282</v>
      </c>
      <c r="FN604" s="159" t="s">
        <v>282</v>
      </c>
      <c r="FO604" s="159" t="s">
        <v>282</v>
      </c>
      <c r="FP604" s="159" t="s">
        <v>282</v>
      </c>
      <c r="FQ604" s="159" t="s">
        <v>282</v>
      </c>
      <c r="FR604" s="159" t="s">
        <v>282</v>
      </c>
      <c r="FS604" s="159" t="s">
        <v>282</v>
      </c>
      <c r="FT604" s="159" t="s">
        <v>282</v>
      </c>
    </row>
    <row r="605" spans="1:176" x14ac:dyDescent="0.25">
      <c r="A605" s="66" t="s">
        <v>8777</v>
      </c>
      <c r="B605" s="159" t="s">
        <v>282</v>
      </c>
      <c r="C605" s="66" t="str">
        <f>IF(ISNUMBER(Severity!H606)=FALSE,Severity!F606,IF(Severity!H606&gt;=0.5,"YES","NO"))</f>
        <v>YES</v>
      </c>
      <c r="D605" s="66" t="str">
        <f>IF(ISNUMBER(Severity!I606)=FALSE,Severity!G606,IF(Severity!I606&gt;0.5,"YES","NO"))</f>
        <v>NO</v>
      </c>
      <c r="E605" s="159">
        <v>16</v>
      </c>
      <c r="F605" s="159">
        <v>2</v>
      </c>
      <c r="G605" s="66" t="s">
        <v>10667</v>
      </c>
      <c r="H605" s="159" t="s">
        <v>183</v>
      </c>
      <c r="I605" s="159" t="s">
        <v>282</v>
      </c>
      <c r="J605" s="159">
        <v>15</v>
      </c>
      <c r="K605" s="159" t="s">
        <v>299</v>
      </c>
      <c r="L605" s="159">
        <v>17</v>
      </c>
      <c r="M605" s="159">
        <v>30</v>
      </c>
      <c r="N605" s="159">
        <v>7</v>
      </c>
      <c r="O605" s="159" t="s">
        <v>282</v>
      </c>
      <c r="P605" s="159" t="s">
        <v>282</v>
      </c>
      <c r="Q605" s="159" t="s">
        <v>282</v>
      </c>
      <c r="R605" s="159" t="s">
        <v>282</v>
      </c>
      <c r="S605" s="159" t="s">
        <v>299</v>
      </c>
      <c r="T605" s="159">
        <v>17</v>
      </c>
      <c r="U605" s="159">
        <v>19.600000000000001</v>
      </c>
      <c r="V605" s="159">
        <v>3.8</v>
      </c>
      <c r="W605" s="159">
        <v>77</v>
      </c>
      <c r="X605" s="159" t="s">
        <v>282</v>
      </c>
      <c r="Y605" s="159" t="s">
        <v>282</v>
      </c>
      <c r="Z605" s="159" t="s">
        <v>282</v>
      </c>
      <c r="AA605" s="159">
        <v>9.1999999999999993</v>
      </c>
      <c r="AB605" s="159">
        <v>6.3</v>
      </c>
      <c r="AC605" s="159">
        <v>77</v>
      </c>
      <c r="AD605" s="159" t="s">
        <v>282</v>
      </c>
      <c r="AE605" s="159" t="s">
        <v>282</v>
      </c>
      <c r="AF605" s="159" t="s">
        <v>282</v>
      </c>
      <c r="AG605" s="159" t="s">
        <v>282</v>
      </c>
      <c r="AH605" s="159" t="s">
        <v>282</v>
      </c>
      <c r="AI605" s="159" t="s">
        <v>282</v>
      </c>
      <c r="AJ605" s="159" t="s">
        <v>282</v>
      </c>
      <c r="AK605" s="159" t="s">
        <v>282</v>
      </c>
      <c r="AL605" s="159" t="s">
        <v>282</v>
      </c>
      <c r="AM605" s="159">
        <v>77</v>
      </c>
      <c r="AN605" s="159">
        <v>62</v>
      </c>
      <c r="AO605" s="159" t="s">
        <v>670</v>
      </c>
      <c r="AP605" s="159" t="s">
        <v>183</v>
      </c>
      <c r="AQ605" s="159" t="s">
        <v>282</v>
      </c>
      <c r="AR605" s="159">
        <v>13</v>
      </c>
      <c r="AS605" s="159" t="s">
        <v>299</v>
      </c>
      <c r="AT605" s="159">
        <v>17</v>
      </c>
      <c r="AU605" s="159">
        <v>30</v>
      </c>
      <c r="AV605" s="159">
        <v>7</v>
      </c>
      <c r="AW605" s="159" t="s">
        <v>282</v>
      </c>
      <c r="AX605" s="159" t="s">
        <v>282</v>
      </c>
      <c r="AY605" s="159" t="s">
        <v>282</v>
      </c>
      <c r="AZ605" s="159" t="s">
        <v>282</v>
      </c>
      <c r="BA605" s="159" t="s">
        <v>299</v>
      </c>
      <c r="BB605" s="159">
        <v>17</v>
      </c>
      <c r="BC605" s="159">
        <v>19.8</v>
      </c>
      <c r="BD605" s="159">
        <v>3.5</v>
      </c>
      <c r="BE605" s="159">
        <v>77</v>
      </c>
      <c r="BF605" s="159" t="s">
        <v>282</v>
      </c>
      <c r="BG605" s="159" t="s">
        <v>282</v>
      </c>
      <c r="BH605" s="159" t="s">
        <v>282</v>
      </c>
      <c r="BI605" s="159">
        <v>8.9</v>
      </c>
      <c r="BJ605" s="159">
        <v>5.6</v>
      </c>
      <c r="BK605" s="159">
        <v>77</v>
      </c>
      <c r="BL605" s="159" t="s">
        <v>282</v>
      </c>
      <c r="BM605" s="159" t="s">
        <v>282</v>
      </c>
      <c r="BN605" s="159" t="s">
        <v>282</v>
      </c>
      <c r="BO605" s="159" t="s">
        <v>282</v>
      </c>
      <c r="BP605" s="159" t="s">
        <v>282</v>
      </c>
      <c r="BQ605" s="159" t="s">
        <v>282</v>
      </c>
      <c r="BR605" s="159" t="s">
        <v>282</v>
      </c>
      <c r="BS605" s="159" t="s">
        <v>282</v>
      </c>
      <c r="BT605" s="159" t="s">
        <v>282</v>
      </c>
      <c r="BU605" s="159">
        <v>77</v>
      </c>
      <c r="BV605" s="159">
        <v>64</v>
      </c>
      <c r="BW605" s="159" t="s">
        <v>282</v>
      </c>
      <c r="BX605" s="159" t="s">
        <v>282</v>
      </c>
      <c r="BY605" s="159" t="s">
        <v>282</v>
      </c>
      <c r="BZ605" s="159" t="s">
        <v>282</v>
      </c>
      <c r="CA605" s="159" t="s">
        <v>282</v>
      </c>
      <c r="CB605" s="159" t="s">
        <v>282</v>
      </c>
      <c r="CC605" s="159" t="s">
        <v>282</v>
      </c>
      <c r="CD605" s="159" t="s">
        <v>282</v>
      </c>
      <c r="CE605" s="159" t="s">
        <v>282</v>
      </c>
      <c r="CF605" s="159" t="s">
        <v>282</v>
      </c>
      <c r="CG605" s="159" t="s">
        <v>282</v>
      </c>
      <c r="CH605" s="159" t="s">
        <v>282</v>
      </c>
      <c r="CI605" s="159" t="s">
        <v>282</v>
      </c>
      <c r="CJ605" s="159" t="s">
        <v>282</v>
      </c>
      <c r="CK605" s="159" t="s">
        <v>282</v>
      </c>
      <c r="CL605" s="159" t="s">
        <v>282</v>
      </c>
      <c r="CM605" s="159" t="s">
        <v>282</v>
      </c>
      <c r="CN605" s="159" t="s">
        <v>282</v>
      </c>
      <c r="CO605" s="159" t="s">
        <v>282</v>
      </c>
      <c r="CP605" s="159" t="s">
        <v>282</v>
      </c>
      <c r="CQ605" s="159" t="s">
        <v>282</v>
      </c>
      <c r="CR605" s="159" t="s">
        <v>282</v>
      </c>
      <c r="CS605" s="159" t="s">
        <v>282</v>
      </c>
      <c r="CT605" s="159" t="s">
        <v>282</v>
      </c>
      <c r="CU605" s="159" t="s">
        <v>282</v>
      </c>
      <c r="CV605" s="159" t="s">
        <v>282</v>
      </c>
      <c r="CW605" s="159" t="s">
        <v>282</v>
      </c>
      <c r="CX605" s="159" t="s">
        <v>282</v>
      </c>
      <c r="CY605" s="159" t="s">
        <v>282</v>
      </c>
      <c r="CZ605" s="159" t="s">
        <v>282</v>
      </c>
      <c r="DA605" s="159" t="s">
        <v>282</v>
      </c>
      <c r="DB605" s="159" t="s">
        <v>282</v>
      </c>
      <c r="DC605" s="159" t="s">
        <v>282</v>
      </c>
      <c r="DD605" s="159" t="s">
        <v>282</v>
      </c>
      <c r="DE605" s="159" t="s">
        <v>282</v>
      </c>
      <c r="DF605" s="159" t="s">
        <v>282</v>
      </c>
      <c r="DG605" s="159" t="s">
        <v>282</v>
      </c>
      <c r="DH605" s="159" t="s">
        <v>282</v>
      </c>
      <c r="DI605" s="159" t="s">
        <v>282</v>
      </c>
      <c r="DJ605" s="159" t="s">
        <v>282</v>
      </c>
      <c r="DK605" s="159" t="s">
        <v>282</v>
      </c>
      <c r="DL605" s="159" t="s">
        <v>282</v>
      </c>
      <c r="DM605" s="159" t="s">
        <v>282</v>
      </c>
      <c r="DN605" s="159" t="s">
        <v>282</v>
      </c>
      <c r="DO605" s="159" t="s">
        <v>282</v>
      </c>
      <c r="DP605" s="159" t="s">
        <v>282</v>
      </c>
      <c r="DQ605" s="159" t="s">
        <v>282</v>
      </c>
      <c r="DR605" s="159" t="s">
        <v>282</v>
      </c>
      <c r="DS605" s="159" t="s">
        <v>282</v>
      </c>
      <c r="DT605" s="159" t="s">
        <v>282</v>
      </c>
      <c r="DU605" s="159" t="s">
        <v>282</v>
      </c>
      <c r="DV605" s="159" t="s">
        <v>282</v>
      </c>
      <c r="DW605" s="159" t="s">
        <v>282</v>
      </c>
      <c r="DX605" s="159" t="s">
        <v>282</v>
      </c>
      <c r="DY605" s="159" t="s">
        <v>282</v>
      </c>
      <c r="DZ605" s="159" t="s">
        <v>282</v>
      </c>
      <c r="EA605" s="159" t="s">
        <v>282</v>
      </c>
      <c r="EB605" s="159" t="s">
        <v>282</v>
      </c>
      <c r="EC605" s="159" t="s">
        <v>282</v>
      </c>
      <c r="ED605" s="159" t="s">
        <v>282</v>
      </c>
      <c r="EE605" s="159" t="s">
        <v>282</v>
      </c>
      <c r="EF605" s="159" t="s">
        <v>282</v>
      </c>
      <c r="EG605" s="159" t="s">
        <v>282</v>
      </c>
      <c r="EH605" s="159" t="s">
        <v>282</v>
      </c>
      <c r="EI605" s="159" t="s">
        <v>282</v>
      </c>
      <c r="EJ605" s="159" t="s">
        <v>282</v>
      </c>
      <c r="EK605" s="159" t="s">
        <v>282</v>
      </c>
      <c r="EL605" s="159" t="s">
        <v>282</v>
      </c>
      <c r="EM605" s="159" t="s">
        <v>282</v>
      </c>
      <c r="EN605" s="159" t="s">
        <v>282</v>
      </c>
      <c r="EO605" s="159" t="s">
        <v>282</v>
      </c>
      <c r="EP605" s="159" t="s">
        <v>282</v>
      </c>
      <c r="EQ605" s="159" t="s">
        <v>282</v>
      </c>
      <c r="ER605" s="159" t="s">
        <v>282</v>
      </c>
      <c r="ES605" s="159" t="s">
        <v>282</v>
      </c>
      <c r="ET605" s="159" t="s">
        <v>282</v>
      </c>
      <c r="EU605" s="159" t="s">
        <v>282</v>
      </c>
      <c r="EV605" s="159" t="s">
        <v>282</v>
      </c>
      <c r="EW605" s="159" t="s">
        <v>282</v>
      </c>
      <c r="EX605" s="159" t="s">
        <v>282</v>
      </c>
      <c r="EY605" s="159" t="s">
        <v>282</v>
      </c>
      <c r="EZ605" s="159" t="s">
        <v>282</v>
      </c>
      <c r="FA605" s="159" t="s">
        <v>282</v>
      </c>
      <c r="FB605" s="159" t="s">
        <v>282</v>
      </c>
      <c r="FC605" s="159" t="s">
        <v>282</v>
      </c>
      <c r="FD605" s="159" t="s">
        <v>282</v>
      </c>
      <c r="FE605" s="159" t="s">
        <v>282</v>
      </c>
      <c r="FF605" s="159" t="s">
        <v>282</v>
      </c>
      <c r="FG605" s="159" t="s">
        <v>282</v>
      </c>
      <c r="FH605" s="159" t="s">
        <v>282</v>
      </c>
      <c r="FI605" s="159" t="s">
        <v>282</v>
      </c>
      <c r="FJ605" s="159" t="s">
        <v>282</v>
      </c>
      <c r="FK605" s="159" t="s">
        <v>282</v>
      </c>
      <c r="FL605" s="159" t="s">
        <v>282</v>
      </c>
      <c r="FM605" s="159" t="s">
        <v>282</v>
      </c>
      <c r="FN605" s="159" t="s">
        <v>282</v>
      </c>
      <c r="FO605" s="159" t="s">
        <v>282</v>
      </c>
      <c r="FP605" s="159" t="s">
        <v>282</v>
      </c>
      <c r="FQ605" s="159" t="s">
        <v>282</v>
      </c>
      <c r="FR605" s="159" t="s">
        <v>282</v>
      </c>
      <c r="FS605" s="159" t="s">
        <v>282</v>
      </c>
      <c r="FT605" s="159" t="s">
        <v>282</v>
      </c>
    </row>
    <row r="606" spans="1:176" x14ac:dyDescent="0.25">
      <c r="A606" s="66" t="s">
        <v>4931</v>
      </c>
      <c r="B606" s="159" t="s">
        <v>282</v>
      </c>
      <c r="C606" s="66" t="str">
        <f>IF(ISNUMBER(Severity!H607)=FALSE,Severity!F607,IF(Severity!H607&gt;=0.5,"YES","NO"))</f>
        <v>YES</v>
      </c>
      <c r="D606" s="66" t="str">
        <f>IF(ISNUMBER(Severity!I607)=FALSE,Severity!G607,IF(Severity!I607&gt;0.5,"YES","NO"))</f>
        <v>NO</v>
      </c>
      <c r="E606" s="159">
        <v>6</v>
      </c>
      <c r="F606" s="159">
        <v>2</v>
      </c>
      <c r="G606" s="66" t="s">
        <v>770</v>
      </c>
      <c r="H606" s="159" t="s">
        <v>182</v>
      </c>
      <c r="I606" s="159" t="s">
        <v>282</v>
      </c>
      <c r="J606" s="159">
        <v>5</v>
      </c>
      <c r="K606" s="159" t="s">
        <v>282</v>
      </c>
      <c r="L606" s="159" t="s">
        <v>282</v>
      </c>
      <c r="M606" s="159" t="s">
        <v>282</v>
      </c>
      <c r="N606" s="159" t="s">
        <v>282</v>
      </c>
      <c r="O606" s="159" t="s">
        <v>282</v>
      </c>
      <c r="P606" s="159" t="s">
        <v>282</v>
      </c>
      <c r="Q606" s="159" t="s">
        <v>282</v>
      </c>
      <c r="R606" s="159" t="s">
        <v>282</v>
      </c>
      <c r="S606" s="159" t="s">
        <v>743</v>
      </c>
      <c r="T606" s="159">
        <v>21</v>
      </c>
      <c r="U606" s="159">
        <v>20.399999999999999</v>
      </c>
      <c r="V606" s="159">
        <v>2.11</v>
      </c>
      <c r="W606" s="159">
        <v>15</v>
      </c>
      <c r="X606" s="159" t="s">
        <v>282</v>
      </c>
      <c r="Y606" s="159" t="s">
        <v>282</v>
      </c>
      <c r="Z606" s="159" t="s">
        <v>282</v>
      </c>
      <c r="AA606" s="159" t="s">
        <v>282</v>
      </c>
      <c r="AB606" s="159" t="s">
        <v>282</v>
      </c>
      <c r="AC606" s="159" t="s">
        <v>282</v>
      </c>
      <c r="AD606" s="159">
        <v>8.3000000000000007</v>
      </c>
      <c r="AE606" s="159">
        <v>2.21</v>
      </c>
      <c r="AF606" s="159">
        <v>10</v>
      </c>
      <c r="AG606" s="159" t="s">
        <v>282</v>
      </c>
      <c r="AH606" s="159" t="s">
        <v>282</v>
      </c>
      <c r="AI606" s="159" t="s">
        <v>282</v>
      </c>
      <c r="AJ606" s="159" t="s">
        <v>282</v>
      </c>
      <c r="AK606" s="159" t="s">
        <v>282</v>
      </c>
      <c r="AL606" s="159" t="s">
        <v>282</v>
      </c>
      <c r="AM606" s="159">
        <v>15</v>
      </c>
      <c r="AN606" s="159">
        <v>10</v>
      </c>
      <c r="AO606" s="159" t="s">
        <v>13394</v>
      </c>
      <c r="AP606" s="159" t="s">
        <v>182</v>
      </c>
      <c r="AQ606" s="159" t="s">
        <v>282</v>
      </c>
      <c r="AR606" s="159">
        <v>4</v>
      </c>
      <c r="AS606" s="159" t="s">
        <v>282</v>
      </c>
      <c r="AT606" s="159" t="s">
        <v>282</v>
      </c>
      <c r="AU606" s="159" t="s">
        <v>282</v>
      </c>
      <c r="AV606" s="159" t="s">
        <v>282</v>
      </c>
      <c r="AW606" s="159" t="s">
        <v>282</v>
      </c>
      <c r="AX606" s="159" t="s">
        <v>282</v>
      </c>
      <c r="AY606" s="159" t="s">
        <v>282</v>
      </c>
      <c r="AZ606" s="159" t="s">
        <v>282</v>
      </c>
      <c r="BA606" s="159" t="s">
        <v>743</v>
      </c>
      <c r="BB606" s="159">
        <v>21</v>
      </c>
      <c r="BC606" s="159">
        <v>25.09</v>
      </c>
      <c r="BD606" s="159">
        <v>2.38</v>
      </c>
      <c r="BE606" s="159">
        <v>15</v>
      </c>
      <c r="BF606" s="159" t="s">
        <v>282</v>
      </c>
      <c r="BG606" s="159" t="s">
        <v>282</v>
      </c>
      <c r="BH606" s="159" t="s">
        <v>282</v>
      </c>
      <c r="BI606" s="159" t="s">
        <v>282</v>
      </c>
      <c r="BJ606" s="159" t="s">
        <v>282</v>
      </c>
      <c r="BK606" s="159" t="s">
        <v>282</v>
      </c>
      <c r="BL606" s="159">
        <v>9.36</v>
      </c>
      <c r="BM606" s="159">
        <v>2.0099999999999998</v>
      </c>
      <c r="BN606" s="159">
        <v>11</v>
      </c>
      <c r="BO606" s="159" t="s">
        <v>282</v>
      </c>
      <c r="BP606" s="159" t="s">
        <v>282</v>
      </c>
      <c r="BQ606" s="159" t="s">
        <v>282</v>
      </c>
      <c r="BR606" s="159" t="s">
        <v>282</v>
      </c>
      <c r="BS606" s="159" t="s">
        <v>282</v>
      </c>
      <c r="BT606" s="159" t="s">
        <v>282</v>
      </c>
      <c r="BU606" s="159">
        <v>15</v>
      </c>
      <c r="BV606" s="159">
        <v>11</v>
      </c>
      <c r="BW606" s="159" t="s">
        <v>282</v>
      </c>
      <c r="BX606" s="159" t="s">
        <v>282</v>
      </c>
      <c r="BY606" s="159" t="s">
        <v>282</v>
      </c>
      <c r="BZ606" s="159" t="s">
        <v>282</v>
      </c>
      <c r="CA606" s="159" t="s">
        <v>282</v>
      </c>
      <c r="CB606" s="159" t="s">
        <v>282</v>
      </c>
      <c r="CC606" s="159" t="s">
        <v>282</v>
      </c>
      <c r="CD606" s="159" t="s">
        <v>282</v>
      </c>
      <c r="CE606" s="159" t="s">
        <v>282</v>
      </c>
      <c r="CF606" s="159" t="s">
        <v>282</v>
      </c>
      <c r="CG606" s="159" t="s">
        <v>282</v>
      </c>
      <c r="CH606" s="159" t="s">
        <v>282</v>
      </c>
      <c r="CI606" s="159" t="s">
        <v>282</v>
      </c>
      <c r="CJ606" s="159" t="s">
        <v>282</v>
      </c>
      <c r="CK606" s="159" t="s">
        <v>282</v>
      </c>
      <c r="CL606" s="159" t="s">
        <v>282</v>
      </c>
      <c r="CM606" s="159" t="s">
        <v>282</v>
      </c>
      <c r="CN606" s="159" t="s">
        <v>282</v>
      </c>
      <c r="CO606" s="159" t="s">
        <v>282</v>
      </c>
      <c r="CP606" s="159" t="s">
        <v>282</v>
      </c>
      <c r="CQ606" s="159" t="s">
        <v>282</v>
      </c>
      <c r="CR606" s="159" t="s">
        <v>282</v>
      </c>
      <c r="CS606" s="159" t="s">
        <v>282</v>
      </c>
      <c r="CT606" s="159" t="s">
        <v>282</v>
      </c>
      <c r="CU606" s="159" t="s">
        <v>282</v>
      </c>
      <c r="CV606" s="159" t="s">
        <v>282</v>
      </c>
      <c r="CW606" s="159" t="s">
        <v>282</v>
      </c>
      <c r="CX606" s="159" t="s">
        <v>282</v>
      </c>
      <c r="CY606" s="159" t="s">
        <v>282</v>
      </c>
      <c r="CZ606" s="159" t="s">
        <v>282</v>
      </c>
      <c r="DA606" s="159" t="s">
        <v>282</v>
      </c>
      <c r="DB606" s="159" t="s">
        <v>282</v>
      </c>
      <c r="DC606" s="159" t="s">
        <v>282</v>
      </c>
      <c r="DD606" s="159" t="s">
        <v>282</v>
      </c>
      <c r="DE606" s="159" t="s">
        <v>282</v>
      </c>
      <c r="DF606" s="159" t="s">
        <v>282</v>
      </c>
      <c r="DG606" s="159" t="s">
        <v>282</v>
      </c>
      <c r="DH606" s="159" t="s">
        <v>282</v>
      </c>
      <c r="DI606" s="159" t="s">
        <v>282</v>
      </c>
      <c r="DJ606" s="159" t="s">
        <v>282</v>
      </c>
      <c r="DK606" s="159" t="s">
        <v>282</v>
      </c>
      <c r="DL606" s="159" t="s">
        <v>282</v>
      </c>
      <c r="DM606" s="159" t="s">
        <v>282</v>
      </c>
      <c r="DN606" s="159" t="s">
        <v>282</v>
      </c>
      <c r="DO606" s="159" t="s">
        <v>282</v>
      </c>
      <c r="DP606" s="159" t="s">
        <v>282</v>
      </c>
      <c r="DQ606" s="159" t="s">
        <v>282</v>
      </c>
      <c r="DR606" s="159" t="s">
        <v>282</v>
      </c>
      <c r="DS606" s="159" t="s">
        <v>282</v>
      </c>
      <c r="DT606" s="159" t="s">
        <v>282</v>
      </c>
      <c r="DU606" s="159" t="s">
        <v>282</v>
      </c>
      <c r="DV606" s="159" t="s">
        <v>282</v>
      </c>
      <c r="DW606" s="159" t="s">
        <v>282</v>
      </c>
      <c r="DX606" s="159" t="s">
        <v>282</v>
      </c>
      <c r="DY606" s="159" t="s">
        <v>282</v>
      </c>
      <c r="DZ606" s="159" t="s">
        <v>282</v>
      </c>
      <c r="EA606" s="159" t="s">
        <v>282</v>
      </c>
      <c r="EB606" s="159" t="s">
        <v>282</v>
      </c>
      <c r="EC606" s="159" t="s">
        <v>282</v>
      </c>
      <c r="ED606" s="159" t="s">
        <v>282</v>
      </c>
      <c r="EE606" s="159" t="s">
        <v>282</v>
      </c>
      <c r="EF606" s="159" t="s">
        <v>282</v>
      </c>
      <c r="EG606" s="159" t="s">
        <v>282</v>
      </c>
      <c r="EH606" s="159" t="s">
        <v>282</v>
      </c>
      <c r="EI606" s="159" t="s">
        <v>282</v>
      </c>
      <c r="EJ606" s="159" t="s">
        <v>282</v>
      </c>
      <c r="EK606" s="159" t="s">
        <v>282</v>
      </c>
      <c r="EL606" s="159" t="s">
        <v>282</v>
      </c>
      <c r="EM606" s="159" t="s">
        <v>282</v>
      </c>
      <c r="EN606" s="159" t="s">
        <v>282</v>
      </c>
      <c r="EO606" s="159" t="s">
        <v>282</v>
      </c>
      <c r="EP606" s="159" t="s">
        <v>282</v>
      </c>
      <c r="EQ606" s="159" t="s">
        <v>282</v>
      </c>
      <c r="ER606" s="159" t="s">
        <v>282</v>
      </c>
      <c r="ES606" s="159" t="s">
        <v>282</v>
      </c>
      <c r="ET606" s="159" t="s">
        <v>282</v>
      </c>
      <c r="EU606" s="159" t="s">
        <v>282</v>
      </c>
      <c r="EV606" s="159" t="s">
        <v>282</v>
      </c>
      <c r="EW606" s="159" t="s">
        <v>282</v>
      </c>
      <c r="EX606" s="159" t="s">
        <v>282</v>
      </c>
      <c r="EY606" s="159" t="s">
        <v>282</v>
      </c>
      <c r="EZ606" s="159" t="s">
        <v>282</v>
      </c>
      <c r="FA606" s="159" t="s">
        <v>282</v>
      </c>
      <c r="FB606" s="159" t="s">
        <v>282</v>
      </c>
      <c r="FC606" s="159" t="s">
        <v>282</v>
      </c>
      <c r="FD606" s="159" t="s">
        <v>282</v>
      </c>
      <c r="FE606" s="159" t="s">
        <v>282</v>
      </c>
      <c r="FF606" s="159" t="s">
        <v>282</v>
      </c>
      <c r="FG606" s="159" t="s">
        <v>282</v>
      </c>
      <c r="FH606" s="159" t="s">
        <v>282</v>
      </c>
      <c r="FI606" s="159" t="s">
        <v>282</v>
      </c>
      <c r="FJ606" s="159" t="s">
        <v>282</v>
      </c>
      <c r="FK606" s="159" t="s">
        <v>282</v>
      </c>
      <c r="FL606" s="159" t="s">
        <v>282</v>
      </c>
      <c r="FM606" s="159" t="s">
        <v>282</v>
      </c>
      <c r="FN606" s="159" t="s">
        <v>282</v>
      </c>
      <c r="FO606" s="159" t="s">
        <v>282</v>
      </c>
      <c r="FP606" s="159" t="s">
        <v>282</v>
      </c>
      <c r="FQ606" s="159" t="s">
        <v>282</v>
      </c>
      <c r="FR606" s="159" t="s">
        <v>282</v>
      </c>
      <c r="FS606" s="159" t="s">
        <v>282</v>
      </c>
      <c r="FT606" s="159" t="s">
        <v>282</v>
      </c>
    </row>
    <row r="607" spans="1:176" x14ac:dyDescent="0.25">
      <c r="A607" s="66" t="s">
        <v>807</v>
      </c>
      <c r="B607" s="159" t="s">
        <v>12651</v>
      </c>
      <c r="C607" s="66" t="str">
        <f>IF(ISNUMBER(Severity!H608)=FALSE,Severity!F608,IF(Severity!H608&gt;=0.5,"YES","NO"))</f>
        <v>YES</v>
      </c>
      <c r="D607" s="66" t="str">
        <f>IF(ISNUMBER(Severity!I608)=FALSE,Severity!G608,IF(Severity!I608&gt;0.5,"YES","NO"))</f>
        <v>NO</v>
      </c>
      <c r="E607" s="159">
        <v>12</v>
      </c>
      <c r="F607" s="159">
        <v>2</v>
      </c>
      <c r="G607" s="159" t="s">
        <v>263</v>
      </c>
      <c r="H607" s="159" t="s">
        <v>10507</v>
      </c>
      <c r="I607" s="66">
        <v>7</v>
      </c>
      <c r="J607" s="159">
        <v>10</v>
      </c>
      <c r="K607" s="159" t="s">
        <v>282</v>
      </c>
      <c r="L607" s="159" t="s">
        <v>282</v>
      </c>
      <c r="M607" s="159" t="s">
        <v>282</v>
      </c>
      <c r="N607" s="159" t="s">
        <v>282</v>
      </c>
      <c r="O607" s="159" t="s">
        <v>282</v>
      </c>
      <c r="P607" s="159" t="s">
        <v>282</v>
      </c>
      <c r="Q607" s="159" t="s">
        <v>282</v>
      </c>
      <c r="R607" s="159" t="s">
        <v>282</v>
      </c>
      <c r="S607" s="159" t="s">
        <v>299</v>
      </c>
      <c r="T607" s="159">
        <v>17</v>
      </c>
      <c r="U607" s="159">
        <v>17.399999999999999</v>
      </c>
      <c r="V607" s="159">
        <v>4.9000000000000004</v>
      </c>
      <c r="W607" s="159">
        <v>31</v>
      </c>
      <c r="X607" s="159" t="s">
        <v>282</v>
      </c>
      <c r="Y607" s="159" t="s">
        <v>282</v>
      </c>
      <c r="Z607" s="159" t="s">
        <v>282</v>
      </c>
      <c r="AA607" s="159" t="s">
        <v>282</v>
      </c>
      <c r="AB607" s="159" t="s">
        <v>282</v>
      </c>
      <c r="AC607" s="159" t="s">
        <v>282</v>
      </c>
      <c r="AD607" s="66">
        <v>4.9000000000000004</v>
      </c>
      <c r="AE607" s="159" t="s">
        <v>282</v>
      </c>
      <c r="AF607" s="66">
        <v>21</v>
      </c>
      <c r="AG607" s="159" t="s">
        <v>282</v>
      </c>
      <c r="AH607" s="159" t="s">
        <v>282</v>
      </c>
      <c r="AI607" s="159" t="s">
        <v>282</v>
      </c>
      <c r="AJ607" s="159" t="s">
        <v>282</v>
      </c>
      <c r="AK607" s="159" t="s">
        <v>282</v>
      </c>
      <c r="AL607" s="159" t="s">
        <v>282</v>
      </c>
      <c r="AM607" s="159">
        <v>31</v>
      </c>
      <c r="AN607" s="159">
        <v>21</v>
      </c>
      <c r="AO607" s="159" t="s">
        <v>790</v>
      </c>
      <c r="AP607" s="159" t="s">
        <v>10507</v>
      </c>
      <c r="AQ607" s="66">
        <v>0</v>
      </c>
      <c r="AR607" s="159">
        <v>13</v>
      </c>
      <c r="AS607" s="159" t="s">
        <v>282</v>
      </c>
      <c r="AT607" s="159" t="s">
        <v>282</v>
      </c>
      <c r="AU607" s="159" t="s">
        <v>282</v>
      </c>
      <c r="AV607" s="159" t="s">
        <v>282</v>
      </c>
      <c r="AW607" s="159" t="s">
        <v>282</v>
      </c>
      <c r="AX607" s="159" t="s">
        <v>282</v>
      </c>
      <c r="AY607" s="159" t="s">
        <v>282</v>
      </c>
      <c r="AZ607" s="159" t="s">
        <v>282</v>
      </c>
      <c r="BA607" s="159" t="s">
        <v>299</v>
      </c>
      <c r="BB607" s="159">
        <v>17</v>
      </c>
      <c r="BC607" s="159">
        <v>19.399999999999999</v>
      </c>
      <c r="BD607" s="159">
        <v>4.2</v>
      </c>
      <c r="BE607" s="159">
        <v>28</v>
      </c>
      <c r="BF607" s="159" t="s">
        <v>282</v>
      </c>
      <c r="BG607" s="159" t="s">
        <v>282</v>
      </c>
      <c r="BH607" s="159" t="s">
        <v>282</v>
      </c>
      <c r="BI607" s="159" t="s">
        <v>282</v>
      </c>
      <c r="BJ607" s="159" t="s">
        <v>282</v>
      </c>
      <c r="BK607" s="159" t="s">
        <v>282</v>
      </c>
      <c r="BL607" s="66">
        <v>7.93</v>
      </c>
      <c r="BM607" s="159" t="s">
        <v>282</v>
      </c>
      <c r="BN607" s="66">
        <v>15</v>
      </c>
      <c r="BO607" s="159" t="s">
        <v>282</v>
      </c>
      <c r="BP607" s="159" t="s">
        <v>282</v>
      </c>
      <c r="BQ607" s="159" t="s">
        <v>282</v>
      </c>
      <c r="BR607" s="159" t="s">
        <v>282</v>
      </c>
      <c r="BS607" s="159" t="s">
        <v>282</v>
      </c>
      <c r="BT607" s="159" t="s">
        <v>282</v>
      </c>
      <c r="BU607" s="159">
        <v>28</v>
      </c>
      <c r="BV607" s="159">
        <v>15</v>
      </c>
      <c r="BW607" s="159" t="s">
        <v>282</v>
      </c>
      <c r="BX607" s="159" t="s">
        <v>282</v>
      </c>
      <c r="BY607" s="159" t="s">
        <v>282</v>
      </c>
      <c r="BZ607" s="159" t="s">
        <v>282</v>
      </c>
      <c r="CA607" s="159" t="s">
        <v>282</v>
      </c>
      <c r="CB607" s="159" t="s">
        <v>282</v>
      </c>
      <c r="CC607" s="159" t="s">
        <v>282</v>
      </c>
      <c r="CD607" s="159" t="s">
        <v>282</v>
      </c>
      <c r="CE607" s="159" t="s">
        <v>282</v>
      </c>
      <c r="CF607" s="159" t="s">
        <v>282</v>
      </c>
      <c r="CG607" s="159" t="s">
        <v>282</v>
      </c>
      <c r="CH607" s="159" t="s">
        <v>282</v>
      </c>
      <c r="CI607" s="159" t="s">
        <v>282</v>
      </c>
      <c r="CJ607" s="159" t="s">
        <v>282</v>
      </c>
      <c r="CK607" s="159" t="s">
        <v>282</v>
      </c>
      <c r="CL607" s="159" t="s">
        <v>282</v>
      </c>
      <c r="CM607" s="159" t="s">
        <v>282</v>
      </c>
      <c r="CN607" s="159" t="s">
        <v>282</v>
      </c>
      <c r="CO607" s="159" t="s">
        <v>282</v>
      </c>
      <c r="CP607" s="159" t="s">
        <v>282</v>
      </c>
      <c r="CQ607" s="159" t="s">
        <v>282</v>
      </c>
      <c r="CR607" s="159" t="s">
        <v>282</v>
      </c>
      <c r="CS607" s="159" t="s">
        <v>282</v>
      </c>
      <c r="CT607" s="159" t="s">
        <v>282</v>
      </c>
      <c r="CU607" s="159" t="s">
        <v>282</v>
      </c>
      <c r="CV607" s="159" t="s">
        <v>282</v>
      </c>
      <c r="CW607" s="159" t="s">
        <v>282</v>
      </c>
      <c r="CX607" s="159" t="s">
        <v>282</v>
      </c>
      <c r="CY607" s="159" t="s">
        <v>282</v>
      </c>
      <c r="CZ607" s="159" t="s">
        <v>282</v>
      </c>
      <c r="DA607" s="159" t="s">
        <v>282</v>
      </c>
      <c r="DB607" s="159" t="s">
        <v>282</v>
      </c>
      <c r="DC607" s="159" t="s">
        <v>282</v>
      </c>
      <c r="DD607" s="159" t="s">
        <v>282</v>
      </c>
      <c r="DE607" s="159" t="s">
        <v>282</v>
      </c>
      <c r="DF607" s="159" t="s">
        <v>282</v>
      </c>
      <c r="DG607" s="159" t="s">
        <v>282</v>
      </c>
      <c r="DH607" s="159" t="s">
        <v>282</v>
      </c>
      <c r="DI607" s="159" t="s">
        <v>282</v>
      </c>
      <c r="DJ607" s="159" t="s">
        <v>282</v>
      </c>
      <c r="DK607" s="159" t="s">
        <v>282</v>
      </c>
      <c r="DL607" s="159" t="s">
        <v>282</v>
      </c>
      <c r="DM607" s="159" t="s">
        <v>282</v>
      </c>
      <c r="DN607" s="159" t="s">
        <v>282</v>
      </c>
      <c r="DO607" s="159" t="s">
        <v>282</v>
      </c>
      <c r="DP607" s="159" t="s">
        <v>282</v>
      </c>
      <c r="DQ607" s="159" t="s">
        <v>282</v>
      </c>
      <c r="DR607" s="159" t="s">
        <v>282</v>
      </c>
      <c r="DS607" s="159" t="s">
        <v>282</v>
      </c>
      <c r="DT607" s="159" t="s">
        <v>282</v>
      </c>
      <c r="DU607" s="159" t="s">
        <v>282</v>
      </c>
      <c r="DV607" s="159" t="s">
        <v>282</v>
      </c>
      <c r="DW607" s="159" t="s">
        <v>282</v>
      </c>
      <c r="DX607" s="159" t="s">
        <v>282</v>
      </c>
      <c r="DY607" s="159" t="s">
        <v>282</v>
      </c>
      <c r="DZ607" s="159" t="s">
        <v>282</v>
      </c>
      <c r="EA607" s="159" t="s">
        <v>282</v>
      </c>
      <c r="EB607" s="159" t="s">
        <v>282</v>
      </c>
      <c r="EC607" s="159" t="s">
        <v>282</v>
      </c>
      <c r="ED607" s="159" t="s">
        <v>282</v>
      </c>
      <c r="EE607" s="159" t="s">
        <v>282</v>
      </c>
      <c r="EF607" s="159" t="s">
        <v>282</v>
      </c>
      <c r="EG607" s="159" t="s">
        <v>282</v>
      </c>
      <c r="EH607" s="159" t="s">
        <v>282</v>
      </c>
      <c r="EI607" s="159" t="s">
        <v>282</v>
      </c>
      <c r="EJ607" s="159" t="s">
        <v>282</v>
      </c>
      <c r="EK607" s="159" t="s">
        <v>282</v>
      </c>
      <c r="EL607" s="159" t="s">
        <v>282</v>
      </c>
      <c r="EM607" s="159" t="s">
        <v>282</v>
      </c>
      <c r="EN607" s="159" t="s">
        <v>282</v>
      </c>
      <c r="EO607" s="159" t="s">
        <v>282</v>
      </c>
      <c r="EP607" s="159" t="s">
        <v>282</v>
      </c>
      <c r="EQ607" s="159" t="s">
        <v>282</v>
      </c>
      <c r="ER607" s="159" t="s">
        <v>282</v>
      </c>
      <c r="ES607" s="159" t="s">
        <v>282</v>
      </c>
      <c r="ET607" s="159" t="s">
        <v>282</v>
      </c>
      <c r="EU607" s="159" t="s">
        <v>282</v>
      </c>
      <c r="EV607" s="159" t="s">
        <v>282</v>
      </c>
      <c r="EW607" s="159" t="s">
        <v>282</v>
      </c>
      <c r="EX607" s="159" t="s">
        <v>282</v>
      </c>
      <c r="EY607" s="159" t="s">
        <v>282</v>
      </c>
      <c r="EZ607" s="159" t="s">
        <v>282</v>
      </c>
      <c r="FA607" s="159" t="s">
        <v>282</v>
      </c>
      <c r="FB607" s="159" t="s">
        <v>282</v>
      </c>
      <c r="FC607" s="159" t="s">
        <v>282</v>
      </c>
      <c r="FD607" s="159" t="s">
        <v>282</v>
      </c>
      <c r="FE607" s="159" t="s">
        <v>282</v>
      </c>
      <c r="FF607" s="159" t="s">
        <v>282</v>
      </c>
      <c r="FG607" s="159" t="s">
        <v>282</v>
      </c>
      <c r="FH607" s="159" t="s">
        <v>282</v>
      </c>
      <c r="FI607" s="159" t="s">
        <v>282</v>
      </c>
      <c r="FJ607" s="159" t="s">
        <v>282</v>
      </c>
      <c r="FK607" s="159" t="s">
        <v>282</v>
      </c>
      <c r="FL607" s="159" t="s">
        <v>282</v>
      </c>
      <c r="FM607" s="159" t="s">
        <v>282</v>
      </c>
      <c r="FN607" s="159" t="s">
        <v>282</v>
      </c>
      <c r="FO607" s="159" t="s">
        <v>282</v>
      </c>
      <c r="FP607" s="159" t="s">
        <v>282</v>
      </c>
      <c r="FQ607" s="159" t="s">
        <v>282</v>
      </c>
      <c r="FR607" s="159" t="s">
        <v>282</v>
      </c>
      <c r="FS607" s="159" t="s">
        <v>282</v>
      </c>
      <c r="FT607" s="159" t="s">
        <v>282</v>
      </c>
    </row>
    <row r="608" spans="1:176" x14ac:dyDescent="0.25">
      <c r="A608" s="212" t="s">
        <v>17669</v>
      </c>
      <c r="B608" s="159" t="s">
        <v>282</v>
      </c>
      <c r="C608" s="66" t="str">
        <f>IF(ISNUMBER(Severity!H609)=FALSE,Severity!F609,IF(Severity!H609&gt;=0.5,"YES","NO"))</f>
        <v>NO</v>
      </c>
      <c r="D608" s="66" t="str">
        <f>IF(ISNUMBER(Severity!I609)=FALSE,Severity!G609,IF(Severity!I609&gt;0.5,"YES","NO"))</f>
        <v>YES</v>
      </c>
      <c r="E608" s="159">
        <v>6</v>
      </c>
      <c r="F608" s="159">
        <v>2</v>
      </c>
      <c r="G608" s="212" t="s">
        <v>17674</v>
      </c>
      <c r="H608" s="159" t="s">
        <v>183</v>
      </c>
      <c r="I608" s="159" t="s">
        <v>282</v>
      </c>
      <c r="J608" s="159">
        <v>2</v>
      </c>
      <c r="K608" s="159" t="s">
        <v>282</v>
      </c>
      <c r="L608" s="159" t="s">
        <v>282</v>
      </c>
      <c r="M608" s="159" t="s">
        <v>282</v>
      </c>
      <c r="N608" s="159" t="s">
        <v>282</v>
      </c>
      <c r="O608" s="159" t="s">
        <v>282</v>
      </c>
      <c r="P608" s="159" t="s">
        <v>282</v>
      </c>
      <c r="Q608" s="159" t="s">
        <v>282</v>
      </c>
      <c r="R608" s="159" t="s">
        <v>282</v>
      </c>
      <c r="S608" s="159" t="s">
        <v>192</v>
      </c>
      <c r="T608" s="159">
        <v>9</v>
      </c>
      <c r="U608" s="159">
        <v>15.2</v>
      </c>
      <c r="V608" s="159">
        <v>4.5</v>
      </c>
      <c r="W608" s="159">
        <v>31</v>
      </c>
      <c r="X608" s="159" t="s">
        <v>282</v>
      </c>
      <c r="Y608" s="159" t="s">
        <v>282</v>
      </c>
      <c r="Z608" s="159" t="s">
        <v>282</v>
      </c>
      <c r="AA608" s="159">
        <v>8.9</v>
      </c>
      <c r="AB608" s="159">
        <v>5.4</v>
      </c>
      <c r="AC608" s="159">
        <v>31</v>
      </c>
      <c r="AD608" s="159" t="s">
        <v>282</v>
      </c>
      <c r="AE608" s="159" t="s">
        <v>282</v>
      </c>
      <c r="AF608" s="159" t="s">
        <v>282</v>
      </c>
      <c r="AG608" s="159" t="s">
        <v>282</v>
      </c>
      <c r="AH608" s="159" t="s">
        <v>282</v>
      </c>
      <c r="AI608" s="159" t="s">
        <v>282</v>
      </c>
      <c r="AJ608" s="159" t="s">
        <v>282</v>
      </c>
      <c r="AK608" s="159" t="s">
        <v>282</v>
      </c>
      <c r="AL608" s="159" t="s">
        <v>282</v>
      </c>
      <c r="AM608" s="159">
        <v>31</v>
      </c>
      <c r="AN608" s="159">
        <v>29</v>
      </c>
      <c r="AO608" s="159" t="s">
        <v>636</v>
      </c>
      <c r="AP608" s="159" t="s">
        <v>282</v>
      </c>
      <c r="AQ608" s="159" t="s">
        <v>282</v>
      </c>
      <c r="AR608" s="159">
        <v>0</v>
      </c>
      <c r="AS608" s="159" t="s">
        <v>282</v>
      </c>
      <c r="AT608" s="159" t="s">
        <v>282</v>
      </c>
      <c r="AU608" s="159" t="s">
        <v>282</v>
      </c>
      <c r="AV608" s="159" t="s">
        <v>282</v>
      </c>
      <c r="AW608" s="159" t="s">
        <v>282</v>
      </c>
      <c r="AX608" s="159" t="s">
        <v>282</v>
      </c>
      <c r="AY608" s="159" t="s">
        <v>282</v>
      </c>
      <c r="AZ608" s="159" t="s">
        <v>282</v>
      </c>
      <c r="BA608" s="159" t="s">
        <v>192</v>
      </c>
      <c r="BB608" s="159">
        <v>9</v>
      </c>
      <c r="BC608" s="159">
        <v>15.1</v>
      </c>
      <c r="BD608" s="159">
        <v>3.9</v>
      </c>
      <c r="BE608" s="159">
        <v>30</v>
      </c>
      <c r="BF608" s="159">
        <v>15.1</v>
      </c>
      <c r="BG608" s="159">
        <v>3.9</v>
      </c>
      <c r="BH608" s="159">
        <v>30</v>
      </c>
      <c r="BI608" s="159">
        <v>12.8</v>
      </c>
      <c r="BJ608" s="159">
        <v>5.5</v>
      </c>
      <c r="BK608" s="159">
        <v>30</v>
      </c>
      <c r="BL608" s="159">
        <v>12.8</v>
      </c>
      <c r="BM608" s="159">
        <v>5.5</v>
      </c>
      <c r="BN608" s="159">
        <v>30</v>
      </c>
      <c r="BO608" s="159" t="s">
        <v>282</v>
      </c>
      <c r="BP608" s="159" t="s">
        <v>282</v>
      </c>
      <c r="BQ608" s="159" t="s">
        <v>282</v>
      </c>
      <c r="BR608" s="159" t="s">
        <v>282</v>
      </c>
      <c r="BS608" s="159" t="s">
        <v>282</v>
      </c>
      <c r="BT608" s="159" t="s">
        <v>282</v>
      </c>
      <c r="BU608" s="159">
        <v>30</v>
      </c>
      <c r="BV608" s="159">
        <v>30</v>
      </c>
      <c r="BW608" s="159" t="s">
        <v>282</v>
      </c>
      <c r="BX608" s="159" t="s">
        <v>282</v>
      </c>
      <c r="BY608" s="159" t="s">
        <v>282</v>
      </c>
      <c r="BZ608" s="159" t="s">
        <v>282</v>
      </c>
      <c r="CA608" s="159" t="s">
        <v>282</v>
      </c>
      <c r="CB608" s="159" t="s">
        <v>282</v>
      </c>
      <c r="CC608" s="159" t="s">
        <v>282</v>
      </c>
      <c r="CD608" s="159" t="s">
        <v>282</v>
      </c>
      <c r="CE608" s="159" t="s">
        <v>282</v>
      </c>
      <c r="CF608" s="159" t="s">
        <v>282</v>
      </c>
      <c r="CG608" s="159" t="s">
        <v>282</v>
      </c>
      <c r="CH608" s="159" t="s">
        <v>282</v>
      </c>
      <c r="CI608" s="159" t="s">
        <v>282</v>
      </c>
      <c r="CJ608" s="159" t="s">
        <v>282</v>
      </c>
      <c r="CK608" s="159" t="s">
        <v>282</v>
      </c>
      <c r="CL608" s="159" t="s">
        <v>282</v>
      </c>
      <c r="CM608" s="159" t="s">
        <v>282</v>
      </c>
      <c r="CN608" s="159" t="s">
        <v>282</v>
      </c>
      <c r="CO608" s="159" t="s">
        <v>282</v>
      </c>
      <c r="CP608" s="159" t="s">
        <v>282</v>
      </c>
      <c r="CQ608" s="159" t="s">
        <v>282</v>
      </c>
      <c r="CR608" s="159" t="s">
        <v>282</v>
      </c>
      <c r="CS608" s="159" t="s">
        <v>282</v>
      </c>
      <c r="CT608" s="159" t="s">
        <v>282</v>
      </c>
      <c r="CU608" s="159" t="s">
        <v>282</v>
      </c>
      <c r="CV608" s="159" t="s">
        <v>282</v>
      </c>
      <c r="CW608" s="159" t="s">
        <v>282</v>
      </c>
      <c r="CX608" s="159" t="s">
        <v>282</v>
      </c>
      <c r="CY608" s="159" t="s">
        <v>282</v>
      </c>
      <c r="CZ608" s="159" t="s">
        <v>282</v>
      </c>
      <c r="DA608" s="159" t="s">
        <v>282</v>
      </c>
      <c r="DB608" s="159" t="s">
        <v>282</v>
      </c>
      <c r="DC608" s="159" t="s">
        <v>282</v>
      </c>
      <c r="DD608" s="159" t="s">
        <v>282</v>
      </c>
      <c r="DE608" s="159" t="s">
        <v>282</v>
      </c>
      <c r="DF608" s="159" t="s">
        <v>282</v>
      </c>
      <c r="DG608" s="159" t="s">
        <v>282</v>
      </c>
      <c r="DH608" s="159" t="s">
        <v>282</v>
      </c>
      <c r="DI608" s="159" t="s">
        <v>282</v>
      </c>
      <c r="DJ608" s="159" t="s">
        <v>282</v>
      </c>
      <c r="DK608" s="159" t="s">
        <v>282</v>
      </c>
      <c r="DL608" s="159" t="s">
        <v>282</v>
      </c>
      <c r="DM608" s="159" t="s">
        <v>282</v>
      </c>
      <c r="DN608" s="159" t="s">
        <v>282</v>
      </c>
      <c r="DO608" s="159" t="s">
        <v>282</v>
      </c>
      <c r="DP608" s="159" t="s">
        <v>282</v>
      </c>
      <c r="DQ608" s="159" t="s">
        <v>282</v>
      </c>
      <c r="DR608" s="159" t="s">
        <v>282</v>
      </c>
      <c r="DS608" s="159" t="s">
        <v>282</v>
      </c>
      <c r="DT608" s="159" t="s">
        <v>282</v>
      </c>
      <c r="DU608" s="159" t="s">
        <v>282</v>
      </c>
      <c r="DV608" s="159" t="s">
        <v>282</v>
      </c>
      <c r="DW608" s="159" t="s">
        <v>282</v>
      </c>
      <c r="DX608" s="159" t="s">
        <v>282</v>
      </c>
      <c r="DY608" s="159" t="s">
        <v>282</v>
      </c>
      <c r="DZ608" s="159" t="s">
        <v>282</v>
      </c>
      <c r="EA608" s="159" t="s">
        <v>282</v>
      </c>
      <c r="EB608" s="159" t="s">
        <v>282</v>
      </c>
      <c r="EC608" s="159" t="s">
        <v>282</v>
      </c>
      <c r="ED608" s="159" t="s">
        <v>282</v>
      </c>
      <c r="EE608" s="159" t="s">
        <v>282</v>
      </c>
      <c r="EF608" s="159" t="s">
        <v>282</v>
      </c>
      <c r="EG608" s="159" t="s">
        <v>282</v>
      </c>
      <c r="EH608" s="159" t="s">
        <v>282</v>
      </c>
      <c r="EI608" s="159" t="s">
        <v>282</v>
      </c>
      <c r="EJ608" s="159" t="s">
        <v>282</v>
      </c>
      <c r="EK608" s="159" t="s">
        <v>282</v>
      </c>
      <c r="EL608" s="159" t="s">
        <v>282</v>
      </c>
      <c r="EM608" s="159" t="s">
        <v>282</v>
      </c>
      <c r="EN608" s="159" t="s">
        <v>282</v>
      </c>
      <c r="EO608" s="159" t="s">
        <v>282</v>
      </c>
      <c r="EP608" s="159" t="s">
        <v>282</v>
      </c>
      <c r="EQ608" s="159" t="s">
        <v>282</v>
      </c>
      <c r="ER608" s="159" t="s">
        <v>282</v>
      </c>
      <c r="ES608" s="159" t="s">
        <v>282</v>
      </c>
      <c r="ET608" s="159" t="s">
        <v>282</v>
      </c>
      <c r="EU608" s="159" t="s">
        <v>282</v>
      </c>
      <c r="EV608" s="159" t="s">
        <v>282</v>
      </c>
      <c r="EW608" s="159" t="s">
        <v>282</v>
      </c>
      <c r="EX608" s="159" t="s">
        <v>282</v>
      </c>
      <c r="EY608" s="159" t="s">
        <v>282</v>
      </c>
      <c r="EZ608" s="159" t="s">
        <v>282</v>
      </c>
      <c r="FA608" s="159" t="s">
        <v>282</v>
      </c>
      <c r="FB608" s="159" t="s">
        <v>282</v>
      </c>
      <c r="FC608" s="159" t="s">
        <v>282</v>
      </c>
      <c r="FD608" s="159" t="s">
        <v>282</v>
      </c>
      <c r="FE608" s="159" t="s">
        <v>282</v>
      </c>
      <c r="FF608" s="159" t="s">
        <v>282</v>
      </c>
      <c r="FG608" s="159" t="s">
        <v>282</v>
      </c>
      <c r="FH608" s="159" t="s">
        <v>282</v>
      </c>
      <c r="FI608" s="159" t="s">
        <v>282</v>
      </c>
      <c r="FJ608" s="159" t="s">
        <v>282</v>
      </c>
      <c r="FK608" s="159" t="s">
        <v>282</v>
      </c>
      <c r="FL608" s="159" t="s">
        <v>282</v>
      </c>
      <c r="FM608" s="159" t="s">
        <v>282</v>
      </c>
      <c r="FN608" s="159" t="s">
        <v>282</v>
      </c>
      <c r="FO608" s="159" t="s">
        <v>282</v>
      </c>
      <c r="FP608" s="159" t="s">
        <v>282</v>
      </c>
      <c r="FQ608" s="159" t="s">
        <v>282</v>
      </c>
      <c r="FR608" s="159" t="s">
        <v>282</v>
      </c>
      <c r="FS608" s="159" t="s">
        <v>282</v>
      </c>
      <c r="FT608" s="159" t="s">
        <v>282</v>
      </c>
    </row>
    <row r="609" spans="1:176" x14ac:dyDescent="0.25">
      <c r="A609" s="66" t="s">
        <v>7738</v>
      </c>
      <c r="B609" s="159" t="s">
        <v>16135</v>
      </c>
      <c r="C609" s="66" t="str">
        <f>IF(ISNUMBER(Severity!H610)=FALSE,Severity!F610,IF(Severity!H610&gt;=0.5,"YES","NO"))</f>
        <v>YES</v>
      </c>
      <c r="D609" s="66" t="str">
        <f>IF(ISNUMBER(Severity!I610)=FALSE,Severity!G610,IF(Severity!I610&gt;0.5,"YES","NO"))</f>
        <v>NO</v>
      </c>
      <c r="E609" s="159">
        <v>6</v>
      </c>
      <c r="F609" s="159">
        <v>2</v>
      </c>
      <c r="G609" s="159" t="s">
        <v>256</v>
      </c>
      <c r="H609" s="159" t="s">
        <v>10507</v>
      </c>
      <c r="I609" s="159" t="s">
        <v>282</v>
      </c>
      <c r="J609" s="159">
        <v>20</v>
      </c>
      <c r="K609" s="159" t="s">
        <v>194</v>
      </c>
      <c r="L609" s="159">
        <v>10</v>
      </c>
      <c r="M609" s="159">
        <v>46</v>
      </c>
      <c r="N609" s="159">
        <v>11</v>
      </c>
      <c r="O609" s="159" t="s">
        <v>194</v>
      </c>
      <c r="P609" s="159">
        <v>10</v>
      </c>
      <c r="Q609" s="159">
        <v>52</v>
      </c>
      <c r="R609" s="159">
        <v>50</v>
      </c>
      <c r="S609" s="159" t="s">
        <v>194</v>
      </c>
      <c r="T609" s="159">
        <v>10</v>
      </c>
      <c r="U609" s="159">
        <v>30.7</v>
      </c>
      <c r="V609" s="159" t="s">
        <v>282</v>
      </c>
      <c r="W609" s="159">
        <v>89</v>
      </c>
      <c r="X609" s="159" t="s">
        <v>282</v>
      </c>
      <c r="Y609" s="159" t="s">
        <v>282</v>
      </c>
      <c r="Z609" s="159" t="s">
        <v>282</v>
      </c>
      <c r="AA609" s="159" t="s">
        <v>282</v>
      </c>
      <c r="AB609" s="159" t="s">
        <v>282</v>
      </c>
      <c r="AC609" s="159" t="s">
        <v>282</v>
      </c>
      <c r="AD609" s="66">
        <v>10</v>
      </c>
      <c r="AE609" s="159" t="s">
        <v>282</v>
      </c>
      <c r="AF609" s="66">
        <v>69</v>
      </c>
      <c r="AG609" s="159" t="s">
        <v>282</v>
      </c>
      <c r="AH609" s="159" t="s">
        <v>282</v>
      </c>
      <c r="AI609" s="159" t="s">
        <v>282</v>
      </c>
      <c r="AJ609" s="159" t="s">
        <v>282</v>
      </c>
      <c r="AK609" s="159" t="s">
        <v>282</v>
      </c>
      <c r="AL609" s="159" t="s">
        <v>282</v>
      </c>
      <c r="AM609" s="159">
        <v>89</v>
      </c>
      <c r="AN609" s="159">
        <v>69</v>
      </c>
      <c r="AO609" s="159" t="s">
        <v>246</v>
      </c>
      <c r="AP609" s="159" t="s">
        <v>10507</v>
      </c>
      <c r="AQ609" s="159" t="s">
        <v>282</v>
      </c>
      <c r="AR609" s="159">
        <v>32</v>
      </c>
      <c r="AS609" s="159" t="s">
        <v>194</v>
      </c>
      <c r="AT609" s="159">
        <v>10</v>
      </c>
      <c r="AU609" s="159">
        <v>35</v>
      </c>
      <c r="AV609" s="159">
        <v>11</v>
      </c>
      <c r="AW609" s="159" t="s">
        <v>194</v>
      </c>
      <c r="AX609" s="159">
        <v>10</v>
      </c>
      <c r="AY609" s="159">
        <v>43</v>
      </c>
      <c r="AZ609" s="159">
        <v>50</v>
      </c>
      <c r="BA609" s="159" t="s">
        <v>194</v>
      </c>
      <c r="BB609" s="159">
        <v>10</v>
      </c>
      <c r="BC609" s="159">
        <v>31.6</v>
      </c>
      <c r="BD609" s="159" t="s">
        <v>282</v>
      </c>
      <c r="BE609" s="159">
        <v>87</v>
      </c>
      <c r="BF609" s="159" t="s">
        <v>282</v>
      </c>
      <c r="BG609" s="159" t="s">
        <v>282</v>
      </c>
      <c r="BH609" s="159" t="s">
        <v>282</v>
      </c>
      <c r="BI609" s="159" t="s">
        <v>282</v>
      </c>
      <c r="BJ609" s="159" t="s">
        <v>282</v>
      </c>
      <c r="BK609" s="159" t="s">
        <v>282</v>
      </c>
      <c r="BL609" s="66">
        <v>10</v>
      </c>
      <c r="BM609" s="159" t="s">
        <v>282</v>
      </c>
      <c r="BN609" s="66">
        <v>55</v>
      </c>
      <c r="BO609" s="159" t="s">
        <v>282</v>
      </c>
      <c r="BP609" s="159" t="s">
        <v>282</v>
      </c>
      <c r="BQ609" s="159" t="s">
        <v>282</v>
      </c>
      <c r="BR609" s="159" t="s">
        <v>282</v>
      </c>
      <c r="BS609" s="159" t="s">
        <v>282</v>
      </c>
      <c r="BT609" s="159" t="s">
        <v>282</v>
      </c>
      <c r="BU609" s="159">
        <v>87</v>
      </c>
      <c r="BV609" s="159">
        <v>55</v>
      </c>
      <c r="BW609" s="159" t="s">
        <v>282</v>
      </c>
      <c r="BX609" s="159" t="s">
        <v>282</v>
      </c>
      <c r="BY609" s="159" t="s">
        <v>282</v>
      </c>
      <c r="BZ609" s="159" t="s">
        <v>282</v>
      </c>
      <c r="CA609" s="159" t="s">
        <v>282</v>
      </c>
      <c r="CB609" s="159" t="s">
        <v>282</v>
      </c>
      <c r="CC609" s="159" t="s">
        <v>282</v>
      </c>
      <c r="CD609" s="159" t="s">
        <v>282</v>
      </c>
      <c r="CE609" s="159" t="s">
        <v>282</v>
      </c>
      <c r="CF609" s="159" t="s">
        <v>282</v>
      </c>
      <c r="CG609" s="159" t="s">
        <v>282</v>
      </c>
      <c r="CH609" s="159" t="s">
        <v>282</v>
      </c>
      <c r="CI609" s="159" t="s">
        <v>282</v>
      </c>
      <c r="CJ609" s="159" t="s">
        <v>282</v>
      </c>
      <c r="CK609" s="159" t="s">
        <v>282</v>
      </c>
      <c r="CL609" s="159" t="s">
        <v>282</v>
      </c>
      <c r="CM609" s="159" t="s">
        <v>282</v>
      </c>
      <c r="CN609" s="159" t="s">
        <v>282</v>
      </c>
      <c r="CO609" s="159" t="s">
        <v>282</v>
      </c>
      <c r="CP609" s="159" t="s">
        <v>282</v>
      </c>
      <c r="CQ609" s="159" t="s">
        <v>282</v>
      </c>
      <c r="CR609" s="159" t="s">
        <v>282</v>
      </c>
      <c r="CS609" s="159" t="s">
        <v>282</v>
      </c>
      <c r="CT609" s="159" t="s">
        <v>282</v>
      </c>
      <c r="CU609" s="159" t="s">
        <v>282</v>
      </c>
      <c r="CV609" s="159" t="s">
        <v>282</v>
      </c>
      <c r="CW609" s="159" t="s">
        <v>282</v>
      </c>
      <c r="CX609" s="159" t="s">
        <v>282</v>
      </c>
      <c r="CY609" s="159" t="s">
        <v>282</v>
      </c>
      <c r="CZ609" s="159" t="s">
        <v>282</v>
      </c>
      <c r="DA609" s="159" t="s">
        <v>282</v>
      </c>
      <c r="DB609" s="159" t="s">
        <v>282</v>
      </c>
      <c r="DC609" s="159" t="s">
        <v>282</v>
      </c>
      <c r="DD609" s="159" t="s">
        <v>282</v>
      </c>
      <c r="DE609" s="159" t="s">
        <v>282</v>
      </c>
      <c r="DF609" s="159" t="s">
        <v>282</v>
      </c>
      <c r="DG609" s="159" t="s">
        <v>282</v>
      </c>
      <c r="DH609" s="159" t="s">
        <v>282</v>
      </c>
      <c r="DI609" s="159" t="s">
        <v>282</v>
      </c>
      <c r="DJ609" s="159" t="s">
        <v>282</v>
      </c>
      <c r="DK609" s="159" t="s">
        <v>282</v>
      </c>
      <c r="DL609" s="159" t="s">
        <v>282</v>
      </c>
      <c r="DM609" s="159" t="s">
        <v>282</v>
      </c>
      <c r="DN609" s="159" t="s">
        <v>282</v>
      </c>
      <c r="DO609" s="159" t="s">
        <v>282</v>
      </c>
      <c r="DP609" s="159" t="s">
        <v>282</v>
      </c>
      <c r="DQ609" s="159" t="s">
        <v>282</v>
      </c>
      <c r="DR609" s="159" t="s">
        <v>282</v>
      </c>
      <c r="DS609" s="159" t="s">
        <v>282</v>
      </c>
      <c r="DT609" s="159" t="s">
        <v>282</v>
      </c>
      <c r="DU609" s="159" t="s">
        <v>282</v>
      </c>
      <c r="DV609" s="159" t="s">
        <v>282</v>
      </c>
      <c r="DW609" s="159" t="s">
        <v>282</v>
      </c>
      <c r="DX609" s="159" t="s">
        <v>282</v>
      </c>
      <c r="DY609" s="159" t="s">
        <v>282</v>
      </c>
      <c r="DZ609" s="159" t="s">
        <v>282</v>
      </c>
      <c r="EA609" s="159" t="s">
        <v>282</v>
      </c>
      <c r="EB609" s="159" t="s">
        <v>282</v>
      </c>
      <c r="EC609" s="159" t="s">
        <v>282</v>
      </c>
      <c r="ED609" s="159" t="s">
        <v>282</v>
      </c>
      <c r="EE609" s="159" t="s">
        <v>282</v>
      </c>
      <c r="EF609" s="159" t="s">
        <v>282</v>
      </c>
      <c r="EG609" s="159" t="s">
        <v>282</v>
      </c>
      <c r="EH609" s="159" t="s">
        <v>282</v>
      </c>
      <c r="EI609" s="159" t="s">
        <v>282</v>
      </c>
      <c r="EJ609" s="159" t="s">
        <v>282</v>
      </c>
      <c r="EK609" s="159" t="s">
        <v>282</v>
      </c>
      <c r="EL609" s="159" t="s">
        <v>282</v>
      </c>
      <c r="EM609" s="159" t="s">
        <v>282</v>
      </c>
      <c r="EN609" s="159" t="s">
        <v>282</v>
      </c>
      <c r="EO609" s="159" t="s">
        <v>282</v>
      </c>
      <c r="EP609" s="159" t="s">
        <v>282</v>
      </c>
      <c r="EQ609" s="159" t="s">
        <v>282</v>
      </c>
      <c r="ER609" s="159" t="s">
        <v>282</v>
      </c>
      <c r="ES609" s="159" t="s">
        <v>282</v>
      </c>
      <c r="ET609" s="159" t="s">
        <v>282</v>
      </c>
      <c r="EU609" s="159" t="s">
        <v>282</v>
      </c>
      <c r="EV609" s="159" t="s">
        <v>282</v>
      </c>
      <c r="EW609" s="159" t="s">
        <v>282</v>
      </c>
      <c r="EX609" s="159" t="s">
        <v>282</v>
      </c>
      <c r="EY609" s="159" t="s">
        <v>282</v>
      </c>
      <c r="EZ609" s="159" t="s">
        <v>282</v>
      </c>
      <c r="FA609" s="159" t="s">
        <v>282</v>
      </c>
      <c r="FB609" s="159" t="s">
        <v>282</v>
      </c>
      <c r="FC609" s="159" t="s">
        <v>282</v>
      </c>
      <c r="FD609" s="159" t="s">
        <v>282</v>
      </c>
      <c r="FE609" s="159" t="s">
        <v>282</v>
      </c>
      <c r="FF609" s="159" t="s">
        <v>282</v>
      </c>
      <c r="FG609" s="159" t="s">
        <v>282</v>
      </c>
      <c r="FH609" s="159" t="s">
        <v>282</v>
      </c>
      <c r="FI609" s="159" t="s">
        <v>282</v>
      </c>
      <c r="FJ609" s="159" t="s">
        <v>282</v>
      </c>
      <c r="FK609" s="159" t="s">
        <v>282</v>
      </c>
      <c r="FL609" s="159" t="s">
        <v>282</v>
      </c>
      <c r="FM609" s="159" t="s">
        <v>282</v>
      </c>
      <c r="FN609" s="159" t="s">
        <v>282</v>
      </c>
      <c r="FO609" s="159" t="s">
        <v>282</v>
      </c>
      <c r="FP609" s="159" t="s">
        <v>282</v>
      </c>
      <c r="FQ609" s="159" t="s">
        <v>282</v>
      </c>
      <c r="FR609" s="159" t="s">
        <v>282</v>
      </c>
      <c r="FS609" s="159" t="s">
        <v>282</v>
      </c>
      <c r="FT609" s="159" t="s">
        <v>282</v>
      </c>
    </row>
    <row r="610" spans="1:176" x14ac:dyDescent="0.25">
      <c r="A610" s="66" t="s">
        <v>17102</v>
      </c>
      <c r="B610" s="159" t="s">
        <v>17425</v>
      </c>
      <c r="C610" s="66" t="str">
        <f>IF(ISNUMBER(Severity!H611)=FALSE,Severity!F611,IF(Severity!H611&gt;=0.5,"YES","NO"))</f>
        <v>NO</v>
      </c>
      <c r="D610" s="66" t="str">
        <f>IF(ISNUMBER(Severity!I611)=FALSE,Severity!G611,IF(Severity!I611&gt;0.5,"YES","NO"))</f>
        <v>YES</v>
      </c>
      <c r="E610" s="159">
        <v>5</v>
      </c>
      <c r="F610" s="159">
        <v>2</v>
      </c>
      <c r="G610" s="159" t="s">
        <v>17103</v>
      </c>
      <c r="H610" s="159" t="s">
        <v>182</v>
      </c>
      <c r="I610" s="159" t="s">
        <v>282</v>
      </c>
      <c r="J610" s="159">
        <v>48</v>
      </c>
      <c r="K610" s="159" t="s">
        <v>282</v>
      </c>
      <c r="L610" s="159" t="s">
        <v>282</v>
      </c>
      <c r="M610" s="159" t="s">
        <v>282</v>
      </c>
      <c r="N610" s="159" t="s">
        <v>282</v>
      </c>
      <c r="O610" s="159" t="s">
        <v>282</v>
      </c>
      <c r="P610" s="159" t="s">
        <v>282</v>
      </c>
      <c r="Q610" s="159" t="s">
        <v>282</v>
      </c>
      <c r="R610" s="159" t="s">
        <v>282</v>
      </c>
      <c r="S610" s="159" t="s">
        <v>192</v>
      </c>
      <c r="T610" s="159">
        <v>9</v>
      </c>
      <c r="U610" s="159" t="s">
        <v>282</v>
      </c>
      <c r="V610" s="159" t="s">
        <v>282</v>
      </c>
      <c r="W610" s="159" t="s">
        <v>282</v>
      </c>
      <c r="X610" s="159">
        <v>15.1</v>
      </c>
      <c r="Y610" s="159">
        <v>4.7</v>
      </c>
      <c r="Z610" s="159">
        <v>283</v>
      </c>
      <c r="AA610" s="159" t="s">
        <v>282</v>
      </c>
      <c r="AB610" s="159" t="s">
        <v>282</v>
      </c>
      <c r="AC610" s="159" t="s">
        <v>282</v>
      </c>
      <c r="AD610" s="159">
        <v>9.6999999999999993</v>
      </c>
      <c r="AE610" s="159">
        <v>5.4</v>
      </c>
      <c r="AF610" s="159">
        <v>283</v>
      </c>
      <c r="AG610" s="159" t="s">
        <v>282</v>
      </c>
      <c r="AH610" s="159" t="s">
        <v>282</v>
      </c>
      <c r="AI610" s="159" t="s">
        <v>282</v>
      </c>
      <c r="AJ610" s="159" t="s">
        <v>282</v>
      </c>
      <c r="AK610" s="159" t="s">
        <v>282</v>
      </c>
      <c r="AL610" s="159" t="s">
        <v>282</v>
      </c>
      <c r="AM610" s="159">
        <v>331</v>
      </c>
      <c r="AN610" s="159">
        <v>283</v>
      </c>
      <c r="AO610" s="159" t="s">
        <v>306</v>
      </c>
      <c r="AP610" s="159" t="s">
        <v>282</v>
      </c>
      <c r="AQ610" s="159" t="s">
        <v>282</v>
      </c>
      <c r="AR610" s="159">
        <v>33</v>
      </c>
      <c r="AS610" s="159" t="s">
        <v>282</v>
      </c>
      <c r="AT610" s="159" t="s">
        <v>282</v>
      </c>
      <c r="AU610" s="159" t="s">
        <v>282</v>
      </c>
      <c r="AV610" s="159" t="s">
        <v>282</v>
      </c>
      <c r="AW610" s="159" t="s">
        <v>282</v>
      </c>
      <c r="AX610" s="159" t="s">
        <v>282</v>
      </c>
      <c r="AY610" s="159" t="s">
        <v>282</v>
      </c>
      <c r="AZ610" s="159" t="s">
        <v>282</v>
      </c>
      <c r="BA610" s="159" t="s">
        <v>192</v>
      </c>
      <c r="BB610" s="159">
        <v>9</v>
      </c>
      <c r="BC610" s="159" t="s">
        <v>282</v>
      </c>
      <c r="BD610" s="159" t="s">
        <v>282</v>
      </c>
      <c r="BE610" s="159" t="s">
        <v>282</v>
      </c>
      <c r="BF610" s="159">
        <v>15.1</v>
      </c>
      <c r="BG610" s="159">
        <v>4.8</v>
      </c>
      <c r="BH610" s="159">
        <v>330</v>
      </c>
      <c r="BI610" s="159" t="s">
        <v>282</v>
      </c>
      <c r="BJ610" s="159" t="s">
        <v>282</v>
      </c>
      <c r="BK610" s="159" t="s">
        <v>282</v>
      </c>
      <c r="BL610" s="159">
        <v>12.8</v>
      </c>
      <c r="BM610" s="159">
        <v>5.3</v>
      </c>
      <c r="BN610" s="159">
        <v>330</v>
      </c>
      <c r="BO610" s="159" t="s">
        <v>282</v>
      </c>
      <c r="BP610" s="159" t="s">
        <v>282</v>
      </c>
      <c r="BQ610" s="159" t="s">
        <v>282</v>
      </c>
      <c r="BR610" s="159" t="s">
        <v>282</v>
      </c>
      <c r="BS610" s="159" t="s">
        <v>282</v>
      </c>
      <c r="BT610" s="159" t="s">
        <v>282</v>
      </c>
      <c r="BU610" s="159">
        <v>363</v>
      </c>
      <c r="BV610" s="159">
        <v>330</v>
      </c>
      <c r="BW610" s="159" t="s">
        <v>282</v>
      </c>
      <c r="BX610" s="159" t="s">
        <v>282</v>
      </c>
      <c r="BY610" s="159" t="s">
        <v>282</v>
      </c>
      <c r="BZ610" s="159" t="s">
        <v>282</v>
      </c>
      <c r="CA610" s="159" t="s">
        <v>282</v>
      </c>
      <c r="CB610" s="159" t="s">
        <v>282</v>
      </c>
      <c r="CC610" s="159" t="s">
        <v>282</v>
      </c>
      <c r="CD610" s="159" t="s">
        <v>282</v>
      </c>
      <c r="CE610" s="159" t="s">
        <v>282</v>
      </c>
      <c r="CF610" s="159" t="s">
        <v>282</v>
      </c>
      <c r="CG610" s="159" t="s">
        <v>282</v>
      </c>
      <c r="CH610" s="159" t="s">
        <v>282</v>
      </c>
      <c r="CI610" s="159" t="s">
        <v>282</v>
      </c>
      <c r="CJ610" s="159" t="s">
        <v>282</v>
      </c>
      <c r="CK610" s="159" t="s">
        <v>282</v>
      </c>
      <c r="CL610" s="159" t="s">
        <v>282</v>
      </c>
      <c r="CM610" s="159" t="s">
        <v>282</v>
      </c>
      <c r="CN610" s="159" t="s">
        <v>282</v>
      </c>
      <c r="CO610" s="159" t="s">
        <v>282</v>
      </c>
      <c r="CP610" s="159" t="s">
        <v>282</v>
      </c>
      <c r="CQ610" s="159" t="s">
        <v>282</v>
      </c>
      <c r="CR610" s="159" t="s">
        <v>282</v>
      </c>
      <c r="CS610" s="159" t="s">
        <v>282</v>
      </c>
      <c r="CT610" s="159" t="s">
        <v>282</v>
      </c>
      <c r="CU610" s="159" t="s">
        <v>282</v>
      </c>
      <c r="CV610" s="159" t="s">
        <v>282</v>
      </c>
      <c r="CW610" s="159" t="s">
        <v>282</v>
      </c>
      <c r="CX610" s="159" t="s">
        <v>282</v>
      </c>
      <c r="CY610" s="159" t="s">
        <v>282</v>
      </c>
      <c r="CZ610" s="159" t="s">
        <v>282</v>
      </c>
      <c r="DA610" s="159" t="s">
        <v>282</v>
      </c>
      <c r="DB610" s="159" t="s">
        <v>282</v>
      </c>
      <c r="DC610" s="159" t="s">
        <v>282</v>
      </c>
      <c r="DD610" s="159" t="s">
        <v>282</v>
      </c>
      <c r="DE610" s="159" t="s">
        <v>282</v>
      </c>
      <c r="DF610" s="159" t="s">
        <v>282</v>
      </c>
      <c r="DG610" s="159" t="s">
        <v>282</v>
      </c>
      <c r="DH610" s="159" t="s">
        <v>282</v>
      </c>
      <c r="DI610" s="159" t="s">
        <v>282</v>
      </c>
      <c r="DJ610" s="159" t="s">
        <v>282</v>
      </c>
      <c r="DK610" s="159" t="s">
        <v>282</v>
      </c>
      <c r="DL610" s="159" t="s">
        <v>282</v>
      </c>
      <c r="DM610" s="159" t="s">
        <v>282</v>
      </c>
      <c r="DN610" s="159" t="s">
        <v>282</v>
      </c>
      <c r="DO610" s="159" t="s">
        <v>282</v>
      </c>
      <c r="DP610" s="159" t="s">
        <v>282</v>
      </c>
      <c r="DQ610" s="159" t="s">
        <v>282</v>
      </c>
      <c r="DR610" s="159" t="s">
        <v>282</v>
      </c>
      <c r="DS610" s="159" t="s">
        <v>282</v>
      </c>
      <c r="DT610" s="159" t="s">
        <v>282</v>
      </c>
      <c r="DU610" s="159" t="s">
        <v>282</v>
      </c>
      <c r="DV610" s="159" t="s">
        <v>282</v>
      </c>
      <c r="DW610" s="159" t="s">
        <v>282</v>
      </c>
      <c r="DX610" s="159" t="s">
        <v>282</v>
      </c>
      <c r="DY610" s="159" t="s">
        <v>282</v>
      </c>
      <c r="DZ610" s="159" t="s">
        <v>282</v>
      </c>
      <c r="EA610" s="159" t="s">
        <v>282</v>
      </c>
      <c r="EB610" s="159" t="s">
        <v>282</v>
      </c>
      <c r="EC610" s="159" t="s">
        <v>282</v>
      </c>
      <c r="ED610" s="159" t="s">
        <v>282</v>
      </c>
      <c r="EE610" s="159" t="s">
        <v>282</v>
      </c>
      <c r="EF610" s="159" t="s">
        <v>282</v>
      </c>
      <c r="EG610" s="159" t="s">
        <v>282</v>
      </c>
      <c r="EH610" s="159" t="s">
        <v>282</v>
      </c>
      <c r="EI610" s="159" t="s">
        <v>282</v>
      </c>
      <c r="EJ610" s="159" t="s">
        <v>282</v>
      </c>
      <c r="EK610" s="159" t="s">
        <v>282</v>
      </c>
      <c r="EL610" s="159" t="s">
        <v>282</v>
      </c>
      <c r="EM610" s="159" t="s">
        <v>282</v>
      </c>
      <c r="EN610" s="159" t="s">
        <v>282</v>
      </c>
      <c r="EO610" s="159" t="s">
        <v>282</v>
      </c>
      <c r="EP610" s="159" t="s">
        <v>282</v>
      </c>
      <c r="EQ610" s="159" t="s">
        <v>282</v>
      </c>
      <c r="ER610" s="159" t="s">
        <v>282</v>
      </c>
      <c r="ES610" s="159" t="s">
        <v>282</v>
      </c>
      <c r="ET610" s="159" t="s">
        <v>282</v>
      </c>
      <c r="EU610" s="159" t="s">
        <v>282</v>
      </c>
      <c r="EV610" s="159" t="s">
        <v>282</v>
      </c>
      <c r="EW610" s="159" t="s">
        <v>282</v>
      </c>
      <c r="EX610" s="159" t="s">
        <v>282</v>
      </c>
      <c r="EY610" s="159" t="s">
        <v>282</v>
      </c>
      <c r="EZ610" s="159" t="s">
        <v>282</v>
      </c>
      <c r="FA610" s="159" t="s">
        <v>282</v>
      </c>
      <c r="FB610" s="159" t="s">
        <v>282</v>
      </c>
      <c r="FC610" s="159" t="s">
        <v>282</v>
      </c>
      <c r="FD610" s="159" t="s">
        <v>282</v>
      </c>
      <c r="FE610" s="159" t="s">
        <v>282</v>
      </c>
      <c r="FF610" s="159" t="s">
        <v>282</v>
      </c>
      <c r="FG610" s="159" t="s">
        <v>282</v>
      </c>
      <c r="FH610" s="159" t="s">
        <v>282</v>
      </c>
      <c r="FI610" s="159" t="s">
        <v>282</v>
      </c>
      <c r="FJ610" s="159" t="s">
        <v>282</v>
      </c>
      <c r="FK610" s="159" t="s">
        <v>282</v>
      </c>
      <c r="FL610" s="159" t="s">
        <v>282</v>
      </c>
      <c r="FM610" s="159" t="s">
        <v>282</v>
      </c>
      <c r="FN610" s="159" t="s">
        <v>282</v>
      </c>
      <c r="FO610" s="159" t="s">
        <v>282</v>
      </c>
      <c r="FP610" s="159" t="s">
        <v>282</v>
      </c>
      <c r="FQ610" s="159" t="s">
        <v>282</v>
      </c>
      <c r="FR610" s="159" t="s">
        <v>282</v>
      </c>
      <c r="FS610" s="159" t="s">
        <v>282</v>
      </c>
      <c r="FT610" s="159" t="s">
        <v>282</v>
      </c>
    </row>
    <row r="611" spans="1:176" x14ac:dyDescent="0.25">
      <c r="A611" s="66" t="s">
        <v>6995</v>
      </c>
      <c r="B611" s="159" t="s">
        <v>12661</v>
      </c>
      <c r="C611" s="66" t="str">
        <f>IF(ISNUMBER(Severity!H612)=FALSE,Severity!F612,IF(Severity!H612&gt;=0.5,"YES","NO"))</f>
        <v>YES</v>
      </c>
      <c r="D611" s="66" t="str">
        <f>IF(ISNUMBER(Severity!I612)=FALSE,Severity!G612,IF(Severity!I612&gt;0.5,"YES","NO"))</f>
        <v>NO</v>
      </c>
      <c r="E611" s="159">
        <v>6</v>
      </c>
      <c r="F611" s="159">
        <v>2</v>
      </c>
      <c r="G611" s="159" t="s">
        <v>246</v>
      </c>
      <c r="H611" s="159" t="s">
        <v>10507</v>
      </c>
      <c r="I611" s="66">
        <v>39</v>
      </c>
      <c r="J611" s="66">
        <v>72</v>
      </c>
      <c r="K611" s="159" t="s">
        <v>299</v>
      </c>
      <c r="L611" s="66">
        <v>21</v>
      </c>
      <c r="M611" s="66">
        <v>71</v>
      </c>
      <c r="N611" s="66">
        <v>7</v>
      </c>
      <c r="O611" s="159" t="s">
        <v>299</v>
      </c>
      <c r="P611" s="66">
        <v>21</v>
      </c>
      <c r="Q611" s="66">
        <v>121</v>
      </c>
      <c r="R611" s="66">
        <v>50</v>
      </c>
      <c r="S611" s="159" t="s">
        <v>299</v>
      </c>
      <c r="T611" s="159">
        <v>17</v>
      </c>
      <c r="U611" s="66">
        <v>22.2</v>
      </c>
      <c r="V611" s="66">
        <v>3.9</v>
      </c>
      <c r="W611" s="159">
        <v>326</v>
      </c>
      <c r="X611" s="66" t="s">
        <v>282</v>
      </c>
      <c r="Y611" s="66" t="s">
        <v>282</v>
      </c>
      <c r="Z611" s="66" t="s">
        <v>282</v>
      </c>
      <c r="AA611" s="159">
        <v>14</v>
      </c>
      <c r="AB611" s="159">
        <v>7.7</v>
      </c>
      <c r="AC611" s="159">
        <v>326</v>
      </c>
      <c r="AD611" s="159" t="s">
        <v>282</v>
      </c>
      <c r="AE611" s="159" t="s">
        <v>282</v>
      </c>
      <c r="AF611" s="159" t="s">
        <v>282</v>
      </c>
      <c r="AG611" s="159">
        <v>-8.1</v>
      </c>
      <c r="AH611" s="159">
        <v>7.6</v>
      </c>
      <c r="AI611" s="159">
        <v>326</v>
      </c>
      <c r="AJ611" s="66" t="s">
        <v>282</v>
      </c>
      <c r="AK611" s="66" t="s">
        <v>282</v>
      </c>
      <c r="AL611" s="66" t="s">
        <v>282</v>
      </c>
      <c r="AM611" s="159">
        <v>336</v>
      </c>
      <c r="AN611" s="159">
        <v>264</v>
      </c>
      <c r="AO611" s="159" t="s">
        <v>790</v>
      </c>
      <c r="AP611" s="159" t="s">
        <v>10507</v>
      </c>
      <c r="AQ611" s="66">
        <v>29</v>
      </c>
      <c r="AR611" s="66">
        <v>65</v>
      </c>
      <c r="AS611" s="159" t="s">
        <v>299</v>
      </c>
      <c r="AT611" s="66">
        <v>21</v>
      </c>
      <c r="AU611" s="66">
        <v>44</v>
      </c>
      <c r="AV611" s="66">
        <v>7</v>
      </c>
      <c r="AW611" s="159" t="s">
        <v>299</v>
      </c>
      <c r="AX611" s="66">
        <v>21</v>
      </c>
      <c r="AY611" s="66">
        <v>90</v>
      </c>
      <c r="AZ611" s="66">
        <v>50</v>
      </c>
      <c r="BA611" s="159" t="s">
        <v>299</v>
      </c>
      <c r="BB611" s="159">
        <v>17</v>
      </c>
      <c r="BC611" s="66">
        <v>22.1</v>
      </c>
      <c r="BD611" s="66">
        <v>3.8</v>
      </c>
      <c r="BE611" s="159">
        <v>329</v>
      </c>
      <c r="BF611" s="66" t="s">
        <v>282</v>
      </c>
      <c r="BG611" s="66" t="s">
        <v>282</v>
      </c>
      <c r="BH611" s="66" t="s">
        <v>282</v>
      </c>
      <c r="BI611" s="159">
        <v>15.7</v>
      </c>
      <c r="BJ611" s="159">
        <v>7.4</v>
      </c>
      <c r="BK611" s="159">
        <v>329</v>
      </c>
      <c r="BL611" s="159" t="s">
        <v>282</v>
      </c>
      <c r="BM611" s="159" t="s">
        <v>282</v>
      </c>
      <c r="BN611" s="159" t="s">
        <v>282</v>
      </c>
      <c r="BO611" s="159">
        <v>-6.4</v>
      </c>
      <c r="BP611" s="159">
        <v>7.1</v>
      </c>
      <c r="BQ611" s="159">
        <v>329</v>
      </c>
      <c r="BR611" s="66" t="s">
        <v>282</v>
      </c>
      <c r="BS611" s="66" t="s">
        <v>282</v>
      </c>
      <c r="BT611" s="66" t="s">
        <v>282</v>
      </c>
      <c r="BU611" s="159">
        <v>335</v>
      </c>
      <c r="BV611" s="159">
        <v>270</v>
      </c>
      <c r="BW611" s="159" t="s">
        <v>282</v>
      </c>
      <c r="BX611" s="159" t="s">
        <v>282</v>
      </c>
      <c r="BY611" s="159" t="s">
        <v>282</v>
      </c>
      <c r="BZ611" s="159" t="s">
        <v>282</v>
      </c>
      <c r="CA611" s="159" t="s">
        <v>282</v>
      </c>
      <c r="CB611" s="159" t="s">
        <v>282</v>
      </c>
      <c r="CC611" s="159" t="s">
        <v>282</v>
      </c>
      <c r="CD611" s="159" t="s">
        <v>282</v>
      </c>
      <c r="CE611" s="159" t="s">
        <v>282</v>
      </c>
      <c r="CF611" s="159" t="s">
        <v>282</v>
      </c>
      <c r="CG611" s="159" t="s">
        <v>282</v>
      </c>
      <c r="CH611" s="159" t="s">
        <v>282</v>
      </c>
      <c r="CI611" s="159" t="s">
        <v>282</v>
      </c>
      <c r="CJ611" s="159" t="s">
        <v>282</v>
      </c>
      <c r="CK611" s="159" t="s">
        <v>282</v>
      </c>
      <c r="CL611" s="159" t="s">
        <v>282</v>
      </c>
      <c r="CM611" s="159" t="s">
        <v>282</v>
      </c>
      <c r="CN611" s="159" t="s">
        <v>282</v>
      </c>
      <c r="CO611" s="159" t="s">
        <v>282</v>
      </c>
      <c r="CP611" s="159" t="s">
        <v>282</v>
      </c>
      <c r="CQ611" s="159" t="s">
        <v>282</v>
      </c>
      <c r="CR611" s="159" t="s">
        <v>282</v>
      </c>
      <c r="CS611" s="159" t="s">
        <v>282</v>
      </c>
      <c r="CT611" s="159" t="s">
        <v>282</v>
      </c>
      <c r="CU611" s="159" t="s">
        <v>282</v>
      </c>
      <c r="CV611" s="159" t="s">
        <v>282</v>
      </c>
      <c r="CW611" s="159" t="s">
        <v>282</v>
      </c>
      <c r="CX611" s="159" t="s">
        <v>282</v>
      </c>
      <c r="CY611" s="159" t="s">
        <v>282</v>
      </c>
      <c r="CZ611" s="159" t="s">
        <v>282</v>
      </c>
      <c r="DA611" s="159" t="s">
        <v>282</v>
      </c>
      <c r="DB611" s="159" t="s">
        <v>282</v>
      </c>
      <c r="DC611" s="159" t="s">
        <v>282</v>
      </c>
      <c r="DD611" s="159" t="s">
        <v>282</v>
      </c>
      <c r="DE611" s="159" t="s">
        <v>282</v>
      </c>
      <c r="DF611" s="159" t="s">
        <v>282</v>
      </c>
      <c r="DG611" s="159" t="s">
        <v>282</v>
      </c>
      <c r="DH611" s="159" t="s">
        <v>282</v>
      </c>
      <c r="DI611" s="159" t="s">
        <v>282</v>
      </c>
      <c r="DJ611" s="159" t="s">
        <v>282</v>
      </c>
      <c r="DK611" s="159" t="s">
        <v>282</v>
      </c>
      <c r="DL611" s="159" t="s">
        <v>282</v>
      </c>
      <c r="DM611" s="159" t="s">
        <v>282</v>
      </c>
      <c r="DN611" s="159" t="s">
        <v>282</v>
      </c>
      <c r="DO611" s="159" t="s">
        <v>282</v>
      </c>
      <c r="DP611" s="159" t="s">
        <v>282</v>
      </c>
      <c r="DQ611" s="159" t="s">
        <v>282</v>
      </c>
      <c r="DR611" s="159" t="s">
        <v>282</v>
      </c>
      <c r="DS611" s="159" t="s">
        <v>282</v>
      </c>
      <c r="DT611" s="159" t="s">
        <v>282</v>
      </c>
      <c r="DU611" s="159" t="s">
        <v>282</v>
      </c>
      <c r="DV611" s="159" t="s">
        <v>282</v>
      </c>
      <c r="DW611" s="159" t="s">
        <v>282</v>
      </c>
      <c r="DX611" s="159" t="s">
        <v>282</v>
      </c>
      <c r="DY611" s="159" t="s">
        <v>282</v>
      </c>
      <c r="DZ611" s="159" t="s">
        <v>282</v>
      </c>
      <c r="EA611" s="159" t="s">
        <v>282</v>
      </c>
      <c r="EB611" s="159" t="s">
        <v>282</v>
      </c>
      <c r="EC611" s="159" t="s">
        <v>282</v>
      </c>
      <c r="ED611" s="159" t="s">
        <v>282</v>
      </c>
      <c r="EE611" s="159" t="s">
        <v>282</v>
      </c>
      <c r="EF611" s="159" t="s">
        <v>282</v>
      </c>
      <c r="EG611" s="159" t="s">
        <v>282</v>
      </c>
      <c r="EH611" s="159" t="s">
        <v>282</v>
      </c>
      <c r="EI611" s="159" t="s">
        <v>282</v>
      </c>
      <c r="EJ611" s="159" t="s">
        <v>282</v>
      </c>
      <c r="EK611" s="159" t="s">
        <v>282</v>
      </c>
      <c r="EL611" s="159" t="s">
        <v>282</v>
      </c>
      <c r="EM611" s="159" t="s">
        <v>282</v>
      </c>
      <c r="EN611" s="159" t="s">
        <v>282</v>
      </c>
      <c r="EO611" s="159" t="s">
        <v>282</v>
      </c>
      <c r="EP611" s="159" t="s">
        <v>282</v>
      </c>
      <c r="EQ611" s="159" t="s">
        <v>282</v>
      </c>
      <c r="ER611" s="159" t="s">
        <v>282</v>
      </c>
      <c r="ES611" s="159" t="s">
        <v>282</v>
      </c>
      <c r="ET611" s="159" t="s">
        <v>282</v>
      </c>
      <c r="EU611" s="159" t="s">
        <v>282</v>
      </c>
      <c r="EV611" s="159" t="s">
        <v>282</v>
      </c>
      <c r="EW611" s="159" t="s">
        <v>282</v>
      </c>
      <c r="EX611" s="159" t="s">
        <v>282</v>
      </c>
      <c r="EY611" s="159" t="s">
        <v>282</v>
      </c>
      <c r="EZ611" s="159" t="s">
        <v>282</v>
      </c>
      <c r="FA611" s="159" t="s">
        <v>282</v>
      </c>
      <c r="FB611" s="159" t="s">
        <v>282</v>
      </c>
      <c r="FC611" s="159" t="s">
        <v>282</v>
      </c>
      <c r="FD611" s="159" t="s">
        <v>282</v>
      </c>
      <c r="FE611" s="159" t="s">
        <v>282</v>
      </c>
      <c r="FF611" s="159" t="s">
        <v>282</v>
      </c>
      <c r="FG611" s="159" t="s">
        <v>282</v>
      </c>
      <c r="FH611" s="159" t="s">
        <v>282</v>
      </c>
      <c r="FI611" s="159" t="s">
        <v>282</v>
      </c>
      <c r="FJ611" s="159" t="s">
        <v>282</v>
      </c>
      <c r="FK611" s="159" t="s">
        <v>282</v>
      </c>
      <c r="FL611" s="159" t="s">
        <v>282</v>
      </c>
      <c r="FM611" s="159" t="s">
        <v>282</v>
      </c>
      <c r="FN611" s="159" t="s">
        <v>282</v>
      </c>
      <c r="FO611" s="159" t="s">
        <v>282</v>
      </c>
      <c r="FP611" s="159" t="s">
        <v>282</v>
      </c>
      <c r="FQ611" s="159" t="s">
        <v>282</v>
      </c>
      <c r="FR611" s="159" t="s">
        <v>282</v>
      </c>
      <c r="FS611" s="159" t="s">
        <v>282</v>
      </c>
      <c r="FT611" s="159" t="s">
        <v>282</v>
      </c>
    </row>
    <row r="612" spans="1:176" x14ac:dyDescent="0.25">
      <c r="A612" s="66" t="s">
        <v>553</v>
      </c>
      <c r="B612" s="66" t="s">
        <v>12671</v>
      </c>
      <c r="C612" s="66" t="str">
        <f>IF(ISNUMBER(Severity!H613)=FALSE,Severity!F613,IF(Severity!H613&gt;=0.5,"YES","NO"))</f>
        <v>YES</v>
      </c>
      <c r="D612" s="66" t="str">
        <f>IF(ISNUMBER(Severity!I613)=FALSE,Severity!G613,IF(Severity!I613&gt;0.5,"YES","NO"))</f>
        <v>NO</v>
      </c>
      <c r="E612" s="159">
        <v>8</v>
      </c>
      <c r="F612" s="159">
        <v>2</v>
      </c>
      <c r="G612" s="159" t="s">
        <v>246</v>
      </c>
      <c r="H612" s="159" t="s">
        <v>10507</v>
      </c>
      <c r="I612" s="66">
        <v>6</v>
      </c>
      <c r="J612" s="159">
        <v>13</v>
      </c>
      <c r="K612" s="159" t="s">
        <v>299</v>
      </c>
      <c r="L612" s="66">
        <v>17</v>
      </c>
      <c r="M612" s="66">
        <v>20</v>
      </c>
      <c r="N612" s="66">
        <v>17</v>
      </c>
      <c r="O612" s="159" t="s">
        <v>299</v>
      </c>
      <c r="P612" s="66">
        <v>17</v>
      </c>
      <c r="Q612" s="66">
        <v>29</v>
      </c>
      <c r="R612" s="66">
        <v>50</v>
      </c>
      <c r="S612" s="159" t="s">
        <v>299</v>
      </c>
      <c r="T612" s="159">
        <v>17</v>
      </c>
      <c r="U612" s="159">
        <v>21.6</v>
      </c>
      <c r="V612" s="159">
        <v>3.9</v>
      </c>
      <c r="W612" s="159">
        <v>62</v>
      </c>
      <c r="X612" s="159" t="s">
        <v>282</v>
      </c>
      <c r="Y612" s="159" t="s">
        <v>282</v>
      </c>
      <c r="Z612" s="159" t="s">
        <v>282</v>
      </c>
      <c r="AA612" s="159">
        <v>11.6</v>
      </c>
      <c r="AB612" s="159">
        <v>7.6</v>
      </c>
      <c r="AC612" s="159">
        <v>62</v>
      </c>
      <c r="AD612" s="159" t="s">
        <v>282</v>
      </c>
      <c r="AE612" s="159" t="s">
        <v>282</v>
      </c>
      <c r="AF612" s="159" t="s">
        <v>282</v>
      </c>
      <c r="AG612" s="66">
        <v>-10</v>
      </c>
      <c r="AH612" s="66">
        <v>6.7</v>
      </c>
      <c r="AI612" s="66">
        <v>62</v>
      </c>
      <c r="AJ612" s="159" t="s">
        <v>282</v>
      </c>
      <c r="AK612" s="159" t="s">
        <v>282</v>
      </c>
      <c r="AL612" s="159" t="s">
        <v>282</v>
      </c>
      <c r="AM612" s="159">
        <v>62</v>
      </c>
      <c r="AN612" s="66">
        <v>49</v>
      </c>
      <c r="AO612" s="159" t="s">
        <v>252</v>
      </c>
      <c r="AP612" s="159" t="s">
        <v>10507</v>
      </c>
      <c r="AQ612" s="66">
        <v>27</v>
      </c>
      <c r="AR612" s="159">
        <v>34</v>
      </c>
      <c r="AS612" s="159" t="s">
        <v>299</v>
      </c>
      <c r="AT612" s="66">
        <v>17</v>
      </c>
      <c r="AU612" s="66">
        <v>14</v>
      </c>
      <c r="AV612" s="66">
        <v>7</v>
      </c>
      <c r="AW612" s="159" t="s">
        <v>299</v>
      </c>
      <c r="AX612" s="66">
        <v>17</v>
      </c>
      <c r="AY612" s="66">
        <v>19</v>
      </c>
      <c r="AZ612" s="66">
        <v>50</v>
      </c>
      <c r="BA612" s="159" t="s">
        <v>299</v>
      </c>
      <c r="BB612" s="159">
        <v>17</v>
      </c>
      <c r="BC612" s="159">
        <v>21.3</v>
      </c>
      <c r="BD612" s="159">
        <v>3.8</v>
      </c>
      <c r="BE612" s="159">
        <v>60</v>
      </c>
      <c r="BF612" s="159" t="s">
        <v>282</v>
      </c>
      <c r="BG612" s="159" t="s">
        <v>282</v>
      </c>
      <c r="BH612" s="159" t="s">
        <v>282</v>
      </c>
      <c r="BI612" s="66">
        <v>12.2</v>
      </c>
      <c r="BJ612" s="66">
        <v>7.9</v>
      </c>
      <c r="BK612" s="66">
        <v>60</v>
      </c>
      <c r="BL612" s="159" t="s">
        <v>282</v>
      </c>
      <c r="BM612" s="159" t="s">
        <v>282</v>
      </c>
      <c r="BN612" s="159" t="s">
        <v>282</v>
      </c>
      <c r="BO612" s="66">
        <v>-9.1</v>
      </c>
      <c r="BP612" s="66">
        <v>8</v>
      </c>
      <c r="BQ612" s="66">
        <v>60</v>
      </c>
      <c r="BR612" s="159" t="s">
        <v>282</v>
      </c>
      <c r="BS612" s="159" t="s">
        <v>282</v>
      </c>
      <c r="BT612" s="159" t="s">
        <v>282</v>
      </c>
      <c r="BU612" s="159">
        <v>62</v>
      </c>
      <c r="BV612" s="66">
        <v>28</v>
      </c>
      <c r="BW612" s="159" t="s">
        <v>282</v>
      </c>
      <c r="BX612" s="159" t="s">
        <v>282</v>
      </c>
      <c r="BY612" s="159" t="s">
        <v>282</v>
      </c>
      <c r="BZ612" s="159" t="s">
        <v>282</v>
      </c>
      <c r="CA612" s="159" t="s">
        <v>282</v>
      </c>
      <c r="CB612" s="159" t="s">
        <v>282</v>
      </c>
      <c r="CC612" s="159" t="s">
        <v>282</v>
      </c>
      <c r="CD612" s="159" t="s">
        <v>282</v>
      </c>
      <c r="CE612" s="159" t="s">
        <v>282</v>
      </c>
      <c r="CF612" s="159" t="s">
        <v>282</v>
      </c>
      <c r="CG612" s="159" t="s">
        <v>282</v>
      </c>
      <c r="CH612" s="159" t="s">
        <v>282</v>
      </c>
      <c r="CI612" s="159" t="s">
        <v>282</v>
      </c>
      <c r="CJ612" s="159" t="s">
        <v>282</v>
      </c>
      <c r="CK612" s="159" t="s">
        <v>282</v>
      </c>
      <c r="CL612" s="159" t="s">
        <v>282</v>
      </c>
      <c r="CM612" s="159" t="s">
        <v>282</v>
      </c>
      <c r="CN612" s="159" t="s">
        <v>282</v>
      </c>
      <c r="CO612" s="159" t="s">
        <v>282</v>
      </c>
      <c r="CP612" s="159" t="s">
        <v>282</v>
      </c>
      <c r="CQ612" s="159" t="s">
        <v>282</v>
      </c>
      <c r="CR612" s="159" t="s">
        <v>282</v>
      </c>
      <c r="CS612" s="159" t="s">
        <v>282</v>
      </c>
      <c r="CT612" s="159" t="s">
        <v>282</v>
      </c>
      <c r="CU612" s="159" t="s">
        <v>282</v>
      </c>
      <c r="CV612" s="159" t="s">
        <v>282</v>
      </c>
      <c r="CW612" s="159" t="s">
        <v>282</v>
      </c>
      <c r="CX612" s="159" t="s">
        <v>282</v>
      </c>
      <c r="CY612" s="159" t="s">
        <v>282</v>
      </c>
      <c r="CZ612" s="159" t="s">
        <v>282</v>
      </c>
      <c r="DA612" s="159" t="s">
        <v>282</v>
      </c>
      <c r="DB612" s="159" t="s">
        <v>282</v>
      </c>
      <c r="DC612" s="159" t="s">
        <v>282</v>
      </c>
      <c r="DD612" s="159" t="s">
        <v>282</v>
      </c>
      <c r="DE612" s="159" t="s">
        <v>282</v>
      </c>
      <c r="DF612" s="159" t="s">
        <v>282</v>
      </c>
      <c r="DG612" s="159" t="s">
        <v>282</v>
      </c>
      <c r="DH612" s="159" t="s">
        <v>282</v>
      </c>
      <c r="DI612" s="159" t="s">
        <v>282</v>
      </c>
      <c r="DJ612" s="159" t="s">
        <v>282</v>
      </c>
      <c r="DK612" s="159" t="s">
        <v>282</v>
      </c>
      <c r="DL612" s="159" t="s">
        <v>282</v>
      </c>
      <c r="DM612" s="159" t="s">
        <v>282</v>
      </c>
      <c r="DN612" s="159" t="s">
        <v>282</v>
      </c>
      <c r="DO612" s="159" t="s">
        <v>282</v>
      </c>
      <c r="DP612" s="159" t="s">
        <v>282</v>
      </c>
      <c r="DQ612" s="159" t="s">
        <v>282</v>
      </c>
      <c r="DR612" s="159" t="s">
        <v>282</v>
      </c>
      <c r="DS612" s="159" t="s">
        <v>282</v>
      </c>
      <c r="DT612" s="159" t="s">
        <v>282</v>
      </c>
      <c r="DU612" s="159" t="s">
        <v>282</v>
      </c>
      <c r="DV612" s="159" t="s">
        <v>282</v>
      </c>
      <c r="DW612" s="159" t="s">
        <v>282</v>
      </c>
      <c r="DX612" s="159" t="s">
        <v>282</v>
      </c>
      <c r="DY612" s="159" t="s">
        <v>282</v>
      </c>
      <c r="DZ612" s="159" t="s">
        <v>282</v>
      </c>
      <c r="EA612" s="159" t="s">
        <v>282</v>
      </c>
      <c r="EB612" s="159" t="s">
        <v>282</v>
      </c>
      <c r="EC612" s="159" t="s">
        <v>282</v>
      </c>
      <c r="ED612" s="159" t="s">
        <v>282</v>
      </c>
      <c r="EE612" s="159" t="s">
        <v>282</v>
      </c>
      <c r="EF612" s="159" t="s">
        <v>282</v>
      </c>
      <c r="EG612" s="159" t="s">
        <v>282</v>
      </c>
      <c r="EH612" s="159" t="s">
        <v>282</v>
      </c>
      <c r="EI612" s="159" t="s">
        <v>282</v>
      </c>
      <c r="EJ612" s="159" t="s">
        <v>282</v>
      </c>
      <c r="EK612" s="159" t="s">
        <v>282</v>
      </c>
      <c r="EL612" s="159" t="s">
        <v>282</v>
      </c>
      <c r="EM612" s="159" t="s">
        <v>282</v>
      </c>
      <c r="EN612" s="159" t="s">
        <v>282</v>
      </c>
      <c r="EO612" s="159" t="s">
        <v>282</v>
      </c>
      <c r="EP612" s="159" t="s">
        <v>282</v>
      </c>
      <c r="EQ612" s="159" t="s">
        <v>282</v>
      </c>
      <c r="ER612" s="159" t="s">
        <v>282</v>
      </c>
      <c r="ES612" s="159" t="s">
        <v>282</v>
      </c>
      <c r="ET612" s="159" t="s">
        <v>282</v>
      </c>
      <c r="EU612" s="159" t="s">
        <v>282</v>
      </c>
      <c r="EV612" s="159" t="s">
        <v>282</v>
      </c>
      <c r="EW612" s="159" t="s">
        <v>282</v>
      </c>
      <c r="EX612" s="159" t="s">
        <v>282</v>
      </c>
      <c r="EY612" s="159" t="s">
        <v>282</v>
      </c>
      <c r="EZ612" s="159" t="s">
        <v>282</v>
      </c>
      <c r="FA612" s="159" t="s">
        <v>282</v>
      </c>
      <c r="FB612" s="159" t="s">
        <v>282</v>
      </c>
      <c r="FC612" s="159" t="s">
        <v>282</v>
      </c>
      <c r="FD612" s="159" t="s">
        <v>282</v>
      </c>
      <c r="FE612" s="159" t="s">
        <v>282</v>
      </c>
      <c r="FF612" s="159" t="s">
        <v>282</v>
      </c>
      <c r="FG612" s="159" t="s">
        <v>282</v>
      </c>
      <c r="FH612" s="159" t="s">
        <v>282</v>
      </c>
      <c r="FI612" s="159" t="s">
        <v>282</v>
      </c>
      <c r="FJ612" s="159" t="s">
        <v>282</v>
      </c>
      <c r="FK612" s="159" t="s">
        <v>282</v>
      </c>
      <c r="FL612" s="159" t="s">
        <v>282</v>
      </c>
      <c r="FM612" s="159" t="s">
        <v>282</v>
      </c>
      <c r="FN612" s="159" t="s">
        <v>282</v>
      </c>
      <c r="FO612" s="159" t="s">
        <v>282</v>
      </c>
      <c r="FP612" s="159" t="s">
        <v>282</v>
      </c>
      <c r="FQ612" s="159" t="s">
        <v>282</v>
      </c>
      <c r="FR612" s="159" t="s">
        <v>282</v>
      </c>
      <c r="FS612" s="159" t="s">
        <v>282</v>
      </c>
      <c r="FT612" s="159" t="s">
        <v>282</v>
      </c>
    </row>
    <row r="613" spans="1:176" x14ac:dyDescent="0.25">
      <c r="A613" s="66" t="s">
        <v>17105</v>
      </c>
      <c r="B613" s="159" t="s">
        <v>282</v>
      </c>
      <c r="C613" s="66" t="str">
        <f>IF(ISNUMBER(Severity!H614)=FALSE,Severity!F614,IF(Severity!H614&gt;=0.5,"YES","NO"))</f>
        <v>YES</v>
      </c>
      <c r="D613" s="66" t="str">
        <f>IF(ISNUMBER(Severity!I614)=FALSE,Severity!G614,IF(Severity!I614&gt;0.5,"YES","NO"))</f>
        <v>NO</v>
      </c>
      <c r="E613" s="159">
        <v>8</v>
      </c>
      <c r="F613" s="159">
        <v>2</v>
      </c>
      <c r="G613" s="159" t="s">
        <v>8923</v>
      </c>
      <c r="H613" s="159" t="s">
        <v>10975</v>
      </c>
      <c r="I613" s="159">
        <v>1</v>
      </c>
      <c r="J613" s="159">
        <v>2</v>
      </c>
      <c r="K613" s="159" t="s">
        <v>282</v>
      </c>
      <c r="L613" s="159" t="s">
        <v>282</v>
      </c>
      <c r="M613" s="159" t="s">
        <v>282</v>
      </c>
      <c r="N613" s="159" t="s">
        <v>282</v>
      </c>
      <c r="O613" s="159" t="s">
        <v>282</v>
      </c>
      <c r="P613" s="159" t="s">
        <v>282</v>
      </c>
      <c r="Q613" s="159" t="s">
        <v>282</v>
      </c>
      <c r="R613" s="159" t="s">
        <v>282</v>
      </c>
      <c r="S613" s="159" t="s">
        <v>299</v>
      </c>
      <c r="T613" s="159">
        <v>24</v>
      </c>
      <c r="U613" s="159" t="s">
        <v>282</v>
      </c>
      <c r="V613" s="159" t="s">
        <v>282</v>
      </c>
      <c r="W613" s="159" t="s">
        <v>282</v>
      </c>
      <c r="X613" s="159">
        <v>30.16</v>
      </c>
      <c r="Y613" s="159">
        <v>5.0999999999999996</v>
      </c>
      <c r="Z613" s="159">
        <v>43</v>
      </c>
      <c r="AA613" s="159" t="s">
        <v>282</v>
      </c>
      <c r="AB613" s="159" t="s">
        <v>282</v>
      </c>
      <c r="AC613" s="159" t="s">
        <v>282</v>
      </c>
      <c r="AD613" s="159">
        <v>11.12</v>
      </c>
      <c r="AE613" s="159">
        <v>3.58</v>
      </c>
      <c r="AF613" s="159">
        <v>43</v>
      </c>
      <c r="AG613" s="159" t="s">
        <v>282</v>
      </c>
      <c r="AH613" s="159" t="s">
        <v>282</v>
      </c>
      <c r="AI613" s="159" t="s">
        <v>282</v>
      </c>
      <c r="AJ613" s="159" t="s">
        <v>282</v>
      </c>
      <c r="AK613" s="159" t="s">
        <v>282</v>
      </c>
      <c r="AL613" s="159" t="s">
        <v>282</v>
      </c>
      <c r="AM613" s="159">
        <v>45</v>
      </c>
      <c r="AN613" s="159">
        <v>43</v>
      </c>
      <c r="AO613" s="159" t="s">
        <v>811</v>
      </c>
      <c r="AP613" s="159" t="s">
        <v>10507</v>
      </c>
      <c r="AQ613" s="159">
        <v>0</v>
      </c>
      <c r="AR613" s="159">
        <v>0</v>
      </c>
      <c r="AS613" s="159" t="s">
        <v>282</v>
      </c>
      <c r="AT613" s="159" t="s">
        <v>282</v>
      </c>
      <c r="AU613" s="159" t="s">
        <v>282</v>
      </c>
      <c r="AV613" s="159" t="s">
        <v>282</v>
      </c>
      <c r="AW613" s="159" t="s">
        <v>282</v>
      </c>
      <c r="AX613" s="159" t="s">
        <v>282</v>
      </c>
      <c r="AY613" s="159" t="s">
        <v>282</v>
      </c>
      <c r="AZ613" s="159" t="s">
        <v>282</v>
      </c>
      <c r="BA613" s="159" t="s">
        <v>299</v>
      </c>
      <c r="BB613" s="159">
        <v>24</v>
      </c>
      <c r="BC613" s="159">
        <v>29.73</v>
      </c>
      <c r="BD613" s="159">
        <v>5.0999999999999996</v>
      </c>
      <c r="BE613" s="159">
        <v>45</v>
      </c>
      <c r="BF613" s="159">
        <v>29.73</v>
      </c>
      <c r="BG613" s="159">
        <v>5.0999999999999996</v>
      </c>
      <c r="BH613" s="159">
        <v>45</v>
      </c>
      <c r="BI613" s="159">
        <v>13.07</v>
      </c>
      <c r="BJ613" s="159">
        <v>2.54</v>
      </c>
      <c r="BK613" s="159">
        <v>45</v>
      </c>
      <c r="BL613" s="159">
        <v>13.07</v>
      </c>
      <c r="BM613" s="159">
        <v>2.54</v>
      </c>
      <c r="BN613" s="159">
        <v>45</v>
      </c>
      <c r="BO613" s="159" t="s">
        <v>282</v>
      </c>
      <c r="BP613" s="159" t="s">
        <v>282</v>
      </c>
      <c r="BQ613" s="159" t="s">
        <v>282</v>
      </c>
      <c r="BR613" s="159" t="s">
        <v>282</v>
      </c>
      <c r="BS613" s="159" t="s">
        <v>282</v>
      </c>
      <c r="BT613" s="159" t="s">
        <v>282</v>
      </c>
      <c r="BU613" s="159">
        <v>45</v>
      </c>
      <c r="BV613" s="159">
        <v>45</v>
      </c>
      <c r="BW613" s="159" t="s">
        <v>282</v>
      </c>
      <c r="BX613" s="159" t="s">
        <v>282</v>
      </c>
      <c r="BY613" s="159" t="s">
        <v>282</v>
      </c>
      <c r="BZ613" s="159" t="s">
        <v>282</v>
      </c>
      <c r="CA613" s="159" t="s">
        <v>282</v>
      </c>
      <c r="CB613" s="159" t="s">
        <v>282</v>
      </c>
      <c r="CC613" s="159" t="s">
        <v>282</v>
      </c>
      <c r="CD613" s="159" t="s">
        <v>282</v>
      </c>
      <c r="CE613" s="159" t="s">
        <v>282</v>
      </c>
      <c r="CF613" s="159" t="s">
        <v>282</v>
      </c>
      <c r="CG613" s="159" t="s">
        <v>282</v>
      </c>
      <c r="CH613" s="159" t="s">
        <v>282</v>
      </c>
      <c r="CI613" s="159" t="s">
        <v>282</v>
      </c>
      <c r="CJ613" s="159" t="s">
        <v>282</v>
      </c>
      <c r="CK613" s="159" t="s">
        <v>282</v>
      </c>
      <c r="CL613" s="159" t="s">
        <v>282</v>
      </c>
      <c r="CM613" s="159" t="s">
        <v>282</v>
      </c>
      <c r="CN613" s="159" t="s">
        <v>282</v>
      </c>
      <c r="CO613" s="159" t="s">
        <v>282</v>
      </c>
      <c r="CP613" s="159" t="s">
        <v>282</v>
      </c>
      <c r="CQ613" s="159" t="s">
        <v>282</v>
      </c>
      <c r="CR613" s="159" t="s">
        <v>282</v>
      </c>
      <c r="CS613" s="159" t="s">
        <v>282</v>
      </c>
      <c r="CT613" s="159" t="s">
        <v>282</v>
      </c>
      <c r="CU613" s="159" t="s">
        <v>282</v>
      </c>
      <c r="CV613" s="159" t="s">
        <v>282</v>
      </c>
      <c r="CW613" s="159" t="s">
        <v>282</v>
      </c>
      <c r="CX613" s="159" t="s">
        <v>282</v>
      </c>
      <c r="CY613" s="159" t="s">
        <v>282</v>
      </c>
      <c r="CZ613" s="159" t="s">
        <v>282</v>
      </c>
      <c r="DA613" s="159" t="s">
        <v>282</v>
      </c>
      <c r="DB613" s="159" t="s">
        <v>282</v>
      </c>
      <c r="DC613" s="159" t="s">
        <v>282</v>
      </c>
      <c r="DD613" s="159" t="s">
        <v>282</v>
      </c>
      <c r="DE613" s="159" t="s">
        <v>282</v>
      </c>
      <c r="DF613" s="159" t="s">
        <v>282</v>
      </c>
      <c r="DG613" s="159" t="s">
        <v>282</v>
      </c>
      <c r="DH613" s="159" t="s">
        <v>282</v>
      </c>
      <c r="DI613" s="159" t="s">
        <v>282</v>
      </c>
      <c r="DJ613" s="159" t="s">
        <v>282</v>
      </c>
      <c r="DK613" s="159" t="s">
        <v>282</v>
      </c>
      <c r="DL613" s="159" t="s">
        <v>282</v>
      </c>
      <c r="DM613" s="159" t="s">
        <v>282</v>
      </c>
      <c r="DN613" s="159" t="s">
        <v>282</v>
      </c>
      <c r="DO613" s="159" t="s">
        <v>282</v>
      </c>
      <c r="DP613" s="159" t="s">
        <v>282</v>
      </c>
      <c r="DQ613" s="159" t="s">
        <v>282</v>
      </c>
      <c r="DR613" s="159" t="s">
        <v>282</v>
      </c>
      <c r="DS613" s="159" t="s">
        <v>282</v>
      </c>
      <c r="DT613" s="159" t="s">
        <v>282</v>
      </c>
      <c r="DU613" s="159" t="s">
        <v>282</v>
      </c>
      <c r="DV613" s="159" t="s">
        <v>282</v>
      </c>
      <c r="DW613" s="159" t="s">
        <v>282</v>
      </c>
      <c r="DX613" s="159" t="s">
        <v>282</v>
      </c>
      <c r="DY613" s="159" t="s">
        <v>282</v>
      </c>
      <c r="DZ613" s="159" t="s">
        <v>282</v>
      </c>
      <c r="EA613" s="159" t="s">
        <v>282</v>
      </c>
      <c r="EB613" s="159" t="s">
        <v>282</v>
      </c>
      <c r="EC613" s="159" t="s">
        <v>282</v>
      </c>
      <c r="ED613" s="159" t="s">
        <v>282</v>
      </c>
      <c r="EE613" s="159" t="s">
        <v>282</v>
      </c>
      <c r="EF613" s="159" t="s">
        <v>282</v>
      </c>
      <c r="EG613" s="159" t="s">
        <v>282</v>
      </c>
      <c r="EH613" s="159" t="s">
        <v>282</v>
      </c>
      <c r="EI613" s="159" t="s">
        <v>282</v>
      </c>
      <c r="EJ613" s="159" t="s">
        <v>282</v>
      </c>
      <c r="EK613" s="159" t="s">
        <v>282</v>
      </c>
      <c r="EL613" s="159" t="s">
        <v>282</v>
      </c>
      <c r="EM613" s="159" t="s">
        <v>282</v>
      </c>
      <c r="EN613" s="159" t="s">
        <v>282</v>
      </c>
      <c r="EO613" s="159" t="s">
        <v>282</v>
      </c>
      <c r="EP613" s="159" t="s">
        <v>282</v>
      </c>
      <c r="EQ613" s="159" t="s">
        <v>282</v>
      </c>
      <c r="ER613" s="159" t="s">
        <v>282</v>
      </c>
      <c r="ES613" s="159" t="s">
        <v>282</v>
      </c>
      <c r="ET613" s="159" t="s">
        <v>282</v>
      </c>
      <c r="EU613" s="159" t="s">
        <v>282</v>
      </c>
      <c r="EV613" s="159" t="s">
        <v>282</v>
      </c>
      <c r="EW613" s="159" t="s">
        <v>282</v>
      </c>
      <c r="EX613" s="159" t="s">
        <v>282</v>
      </c>
      <c r="EY613" s="159" t="s">
        <v>282</v>
      </c>
      <c r="EZ613" s="159" t="s">
        <v>282</v>
      </c>
      <c r="FA613" s="159" t="s">
        <v>282</v>
      </c>
      <c r="FB613" s="159" t="s">
        <v>282</v>
      </c>
      <c r="FC613" s="159" t="s">
        <v>282</v>
      </c>
      <c r="FD613" s="159" t="s">
        <v>282</v>
      </c>
      <c r="FE613" s="159" t="s">
        <v>282</v>
      </c>
      <c r="FF613" s="159" t="s">
        <v>282</v>
      </c>
      <c r="FG613" s="159" t="s">
        <v>282</v>
      </c>
      <c r="FH613" s="159" t="s">
        <v>282</v>
      </c>
      <c r="FI613" s="159" t="s">
        <v>282</v>
      </c>
      <c r="FJ613" s="159" t="s">
        <v>282</v>
      </c>
      <c r="FK613" s="159" t="s">
        <v>282</v>
      </c>
      <c r="FL613" s="159" t="s">
        <v>282</v>
      </c>
      <c r="FM613" s="159" t="s">
        <v>282</v>
      </c>
      <c r="FN613" s="159" t="s">
        <v>282</v>
      </c>
      <c r="FO613" s="159" t="s">
        <v>282</v>
      </c>
      <c r="FP613" s="159" t="s">
        <v>282</v>
      </c>
      <c r="FQ613" s="159" t="s">
        <v>282</v>
      </c>
      <c r="FR613" s="159" t="s">
        <v>282</v>
      </c>
      <c r="FS613" s="159" t="s">
        <v>282</v>
      </c>
      <c r="FT613" s="159" t="s">
        <v>282</v>
      </c>
    </row>
    <row r="614" spans="1:176" x14ac:dyDescent="0.25">
      <c r="A614" s="212" t="s">
        <v>7199</v>
      </c>
      <c r="B614" s="66" t="s">
        <v>16373</v>
      </c>
      <c r="C614" s="66" t="str">
        <f>IF(ISNUMBER(Severity!H615)=FALSE,Severity!F615,IF(Severity!H615&gt;=0.5,"YES","NO"))</f>
        <v>YES</v>
      </c>
      <c r="D614" s="66" t="str">
        <f>IF(ISNUMBER(Severity!I615)=FALSE,Severity!G615,IF(Severity!I615&gt;0.5,"YES","NO"))</f>
        <v>NO</v>
      </c>
      <c r="E614" s="159">
        <v>8</v>
      </c>
      <c r="F614" s="159">
        <v>2</v>
      </c>
      <c r="G614" s="159" t="s">
        <v>256</v>
      </c>
      <c r="H614" s="159" t="s">
        <v>10507</v>
      </c>
      <c r="I614" s="159">
        <v>7</v>
      </c>
      <c r="J614" s="159">
        <v>44</v>
      </c>
      <c r="K614" s="159" t="s">
        <v>282</v>
      </c>
      <c r="L614" s="159" t="s">
        <v>282</v>
      </c>
      <c r="M614" s="159" t="s">
        <v>282</v>
      </c>
      <c r="N614" s="159" t="s">
        <v>282</v>
      </c>
      <c r="O614" s="159" t="s">
        <v>282</v>
      </c>
      <c r="P614" s="159" t="s">
        <v>282</v>
      </c>
      <c r="Q614" s="159" t="s">
        <v>282</v>
      </c>
      <c r="R614" s="159" t="s">
        <v>282</v>
      </c>
      <c r="S614" s="159" t="s">
        <v>299</v>
      </c>
      <c r="T614" s="159">
        <v>17</v>
      </c>
      <c r="U614" s="159">
        <v>23.5</v>
      </c>
      <c r="V614" s="159">
        <v>3.3</v>
      </c>
      <c r="W614" s="159">
        <v>148</v>
      </c>
      <c r="X614" s="159" t="s">
        <v>282</v>
      </c>
      <c r="Y614" s="159" t="s">
        <v>282</v>
      </c>
      <c r="Z614" s="159" t="s">
        <v>282</v>
      </c>
      <c r="AA614" s="159" t="s">
        <v>282</v>
      </c>
      <c r="AB614" s="159" t="s">
        <v>282</v>
      </c>
      <c r="AC614" s="159" t="s">
        <v>282</v>
      </c>
      <c r="AD614" s="159" t="s">
        <v>282</v>
      </c>
      <c r="AE614" s="159" t="s">
        <v>282</v>
      </c>
      <c r="AF614" s="159" t="s">
        <v>282</v>
      </c>
      <c r="AG614" s="159" t="s">
        <v>282</v>
      </c>
      <c r="AH614" s="159" t="s">
        <v>282</v>
      </c>
      <c r="AI614" s="159" t="s">
        <v>282</v>
      </c>
      <c r="AJ614" s="159">
        <v>-12.4</v>
      </c>
      <c r="AK614" s="159" t="s">
        <v>282</v>
      </c>
      <c r="AL614" s="159">
        <v>143</v>
      </c>
      <c r="AM614" s="159">
        <v>154</v>
      </c>
      <c r="AN614" s="159">
        <v>110</v>
      </c>
      <c r="AO614" s="159" t="s">
        <v>790</v>
      </c>
      <c r="AP614" s="159" t="s">
        <v>10507</v>
      </c>
      <c r="AQ614" s="159">
        <v>3</v>
      </c>
      <c r="AR614" s="159">
        <v>36</v>
      </c>
      <c r="AS614" s="159" t="s">
        <v>282</v>
      </c>
      <c r="AT614" s="159" t="s">
        <v>282</v>
      </c>
      <c r="AU614" s="159" t="s">
        <v>282</v>
      </c>
      <c r="AV614" s="159" t="s">
        <v>282</v>
      </c>
      <c r="AW614" s="159" t="s">
        <v>282</v>
      </c>
      <c r="AX614" s="159" t="s">
        <v>282</v>
      </c>
      <c r="AY614" s="159" t="s">
        <v>282</v>
      </c>
      <c r="AZ614" s="159" t="s">
        <v>282</v>
      </c>
      <c r="BA614" s="159" t="s">
        <v>299</v>
      </c>
      <c r="BB614" s="159">
        <v>17</v>
      </c>
      <c r="BC614" s="159">
        <v>23.8</v>
      </c>
      <c r="BD614" s="159">
        <v>3.2</v>
      </c>
      <c r="BE614" s="159">
        <v>146</v>
      </c>
      <c r="BF614" s="159" t="s">
        <v>282</v>
      </c>
      <c r="BG614" s="159" t="s">
        <v>282</v>
      </c>
      <c r="BH614" s="159" t="s">
        <v>282</v>
      </c>
      <c r="BI614" s="159" t="s">
        <v>282</v>
      </c>
      <c r="BJ614" s="159" t="s">
        <v>282</v>
      </c>
      <c r="BK614" s="159" t="s">
        <v>282</v>
      </c>
      <c r="BL614" s="159" t="s">
        <v>282</v>
      </c>
      <c r="BM614" s="159" t="s">
        <v>282</v>
      </c>
      <c r="BN614" s="159" t="s">
        <v>282</v>
      </c>
      <c r="BO614" s="159" t="s">
        <v>282</v>
      </c>
      <c r="BP614" s="159" t="s">
        <v>282</v>
      </c>
      <c r="BQ614" s="159" t="s">
        <v>282</v>
      </c>
      <c r="BR614" s="159">
        <v>-10</v>
      </c>
      <c r="BS614" s="159" t="s">
        <v>282</v>
      </c>
      <c r="BT614" s="159">
        <v>142</v>
      </c>
      <c r="BU614" s="159">
        <v>149</v>
      </c>
      <c r="BV614" s="159">
        <v>113</v>
      </c>
      <c r="BW614" s="159" t="s">
        <v>282</v>
      </c>
      <c r="BX614" s="159" t="s">
        <v>282</v>
      </c>
      <c r="BY614" s="159" t="s">
        <v>282</v>
      </c>
      <c r="BZ614" s="159" t="s">
        <v>282</v>
      </c>
      <c r="CA614" s="159" t="s">
        <v>282</v>
      </c>
      <c r="CB614" s="159" t="s">
        <v>282</v>
      </c>
      <c r="CC614" s="159" t="s">
        <v>282</v>
      </c>
      <c r="CD614" s="159" t="s">
        <v>282</v>
      </c>
      <c r="CE614" s="159" t="s">
        <v>282</v>
      </c>
      <c r="CF614" s="159" t="s">
        <v>282</v>
      </c>
      <c r="CG614" s="159" t="s">
        <v>282</v>
      </c>
      <c r="CH614" s="159" t="s">
        <v>282</v>
      </c>
      <c r="CI614" s="159" t="s">
        <v>282</v>
      </c>
      <c r="CJ614" s="159" t="s">
        <v>282</v>
      </c>
      <c r="CK614" s="159" t="s">
        <v>282</v>
      </c>
      <c r="CL614" s="159" t="s">
        <v>282</v>
      </c>
      <c r="CM614" s="159" t="s">
        <v>282</v>
      </c>
      <c r="CN614" s="159" t="s">
        <v>282</v>
      </c>
      <c r="CO614" s="159" t="s">
        <v>282</v>
      </c>
      <c r="CP614" s="159" t="s">
        <v>282</v>
      </c>
      <c r="CQ614" s="159" t="s">
        <v>282</v>
      </c>
      <c r="CR614" s="159" t="s">
        <v>282</v>
      </c>
      <c r="CS614" s="159" t="s">
        <v>282</v>
      </c>
      <c r="CT614" s="159" t="s">
        <v>282</v>
      </c>
      <c r="CU614" s="159" t="s">
        <v>282</v>
      </c>
      <c r="CV614" s="159" t="s">
        <v>282</v>
      </c>
      <c r="CW614" s="159" t="s">
        <v>282</v>
      </c>
      <c r="CX614" s="159" t="s">
        <v>282</v>
      </c>
      <c r="CY614" s="159" t="s">
        <v>282</v>
      </c>
      <c r="CZ614" s="159" t="s">
        <v>282</v>
      </c>
      <c r="DA614" s="159" t="s">
        <v>282</v>
      </c>
      <c r="DB614" s="159" t="s">
        <v>282</v>
      </c>
      <c r="DC614" s="159" t="s">
        <v>282</v>
      </c>
      <c r="DD614" s="159" t="s">
        <v>282</v>
      </c>
      <c r="DE614" s="159" t="s">
        <v>282</v>
      </c>
      <c r="DF614" s="159" t="s">
        <v>282</v>
      </c>
      <c r="DG614" s="159" t="s">
        <v>282</v>
      </c>
      <c r="DH614" s="159" t="s">
        <v>282</v>
      </c>
      <c r="DI614" s="159" t="s">
        <v>282</v>
      </c>
      <c r="DJ614" s="159" t="s">
        <v>282</v>
      </c>
      <c r="DK614" s="159" t="s">
        <v>282</v>
      </c>
      <c r="DL614" s="159" t="s">
        <v>282</v>
      </c>
      <c r="DM614" s="159" t="s">
        <v>282</v>
      </c>
      <c r="DN614" s="159" t="s">
        <v>282</v>
      </c>
      <c r="DO614" s="159" t="s">
        <v>282</v>
      </c>
      <c r="DP614" s="159" t="s">
        <v>282</v>
      </c>
      <c r="DQ614" s="159" t="s">
        <v>282</v>
      </c>
      <c r="DR614" s="159" t="s">
        <v>282</v>
      </c>
      <c r="DS614" s="159" t="s">
        <v>282</v>
      </c>
      <c r="DT614" s="159" t="s">
        <v>282</v>
      </c>
      <c r="DU614" s="159" t="s">
        <v>282</v>
      </c>
      <c r="DV614" s="159" t="s">
        <v>282</v>
      </c>
      <c r="DW614" s="159" t="s">
        <v>282</v>
      </c>
      <c r="DX614" s="159" t="s">
        <v>282</v>
      </c>
      <c r="DY614" s="159" t="s">
        <v>282</v>
      </c>
      <c r="DZ614" s="159" t="s">
        <v>282</v>
      </c>
      <c r="EA614" s="159" t="s">
        <v>282</v>
      </c>
      <c r="EB614" s="159" t="s">
        <v>282</v>
      </c>
      <c r="EC614" s="159" t="s">
        <v>282</v>
      </c>
      <c r="ED614" s="159" t="s">
        <v>282</v>
      </c>
      <c r="EE614" s="159" t="s">
        <v>282</v>
      </c>
      <c r="EF614" s="159" t="s">
        <v>282</v>
      </c>
      <c r="EG614" s="159" t="s">
        <v>282</v>
      </c>
      <c r="EH614" s="159" t="s">
        <v>282</v>
      </c>
      <c r="EI614" s="159" t="s">
        <v>282</v>
      </c>
      <c r="EJ614" s="159" t="s">
        <v>282</v>
      </c>
      <c r="EK614" s="159" t="s">
        <v>282</v>
      </c>
      <c r="EL614" s="159" t="s">
        <v>282</v>
      </c>
      <c r="EM614" s="159" t="s">
        <v>282</v>
      </c>
      <c r="EN614" s="159" t="s">
        <v>282</v>
      </c>
      <c r="EO614" s="159" t="s">
        <v>282</v>
      </c>
      <c r="EP614" s="159" t="s">
        <v>282</v>
      </c>
      <c r="EQ614" s="159" t="s">
        <v>282</v>
      </c>
      <c r="ER614" s="159" t="s">
        <v>282</v>
      </c>
      <c r="ES614" s="159" t="s">
        <v>282</v>
      </c>
      <c r="ET614" s="159" t="s">
        <v>282</v>
      </c>
      <c r="EU614" s="159" t="s">
        <v>282</v>
      </c>
      <c r="EV614" s="159" t="s">
        <v>282</v>
      </c>
      <c r="EW614" s="159" t="s">
        <v>282</v>
      </c>
      <c r="EX614" s="159" t="s">
        <v>282</v>
      </c>
      <c r="EY614" s="159" t="s">
        <v>282</v>
      </c>
      <c r="EZ614" s="159" t="s">
        <v>282</v>
      </c>
      <c r="FA614" s="159" t="s">
        <v>282</v>
      </c>
      <c r="FB614" s="159" t="s">
        <v>282</v>
      </c>
      <c r="FC614" s="159" t="s">
        <v>282</v>
      </c>
      <c r="FD614" s="159" t="s">
        <v>282</v>
      </c>
      <c r="FE614" s="159" t="s">
        <v>282</v>
      </c>
      <c r="FF614" s="159" t="s">
        <v>282</v>
      </c>
      <c r="FG614" s="159" t="s">
        <v>282</v>
      </c>
      <c r="FH614" s="159" t="s">
        <v>282</v>
      </c>
      <c r="FI614" s="159" t="s">
        <v>282</v>
      </c>
      <c r="FJ614" s="159" t="s">
        <v>282</v>
      </c>
      <c r="FK614" s="159" t="s">
        <v>282</v>
      </c>
      <c r="FL614" s="159" t="s">
        <v>282</v>
      </c>
      <c r="FM614" s="159" t="s">
        <v>282</v>
      </c>
      <c r="FN614" s="159" t="s">
        <v>282</v>
      </c>
      <c r="FO614" s="159" t="s">
        <v>282</v>
      </c>
      <c r="FP614" s="159" t="s">
        <v>282</v>
      </c>
      <c r="FQ614" s="159" t="s">
        <v>282</v>
      </c>
      <c r="FR614" s="159" t="s">
        <v>282</v>
      </c>
      <c r="FS614" s="159" t="s">
        <v>282</v>
      </c>
      <c r="FT614" s="159" t="s">
        <v>282</v>
      </c>
    </row>
    <row r="615" spans="1:176" x14ac:dyDescent="0.25">
      <c r="A615" s="212" t="s">
        <v>4084</v>
      </c>
      <c r="B615" s="159" t="s">
        <v>15783</v>
      </c>
      <c r="C615" s="331" t="s">
        <v>793</v>
      </c>
      <c r="D615" s="331" t="s">
        <v>130</v>
      </c>
      <c r="E615" s="159">
        <v>8</v>
      </c>
      <c r="F615" s="159">
        <v>2</v>
      </c>
      <c r="G615" s="159" t="s">
        <v>258</v>
      </c>
      <c r="H615" s="159" t="s">
        <v>10507</v>
      </c>
      <c r="I615" s="159">
        <v>10</v>
      </c>
      <c r="J615" s="159">
        <v>14</v>
      </c>
      <c r="K615" s="159" t="s">
        <v>299</v>
      </c>
      <c r="L615" s="159">
        <v>21</v>
      </c>
      <c r="M615" s="66">
        <v>12</v>
      </c>
      <c r="N615" s="159">
        <v>7</v>
      </c>
      <c r="O615" s="159" t="s">
        <v>299</v>
      </c>
      <c r="P615" s="66">
        <v>21</v>
      </c>
      <c r="Q615" s="66">
        <v>24</v>
      </c>
      <c r="R615" s="66">
        <v>50</v>
      </c>
      <c r="S615" s="159" t="s">
        <v>282</v>
      </c>
      <c r="T615" s="159" t="s">
        <v>282</v>
      </c>
      <c r="U615" s="159" t="s">
        <v>282</v>
      </c>
      <c r="V615" s="159" t="s">
        <v>282</v>
      </c>
      <c r="W615" s="159" t="s">
        <v>282</v>
      </c>
      <c r="X615" s="159" t="s">
        <v>282</v>
      </c>
      <c r="Y615" s="159" t="s">
        <v>282</v>
      </c>
      <c r="Z615" s="159" t="s">
        <v>282</v>
      </c>
      <c r="AA615" s="159" t="s">
        <v>282</v>
      </c>
      <c r="AB615" s="159" t="s">
        <v>282</v>
      </c>
      <c r="AC615" s="159" t="s">
        <v>282</v>
      </c>
      <c r="AD615" s="159" t="s">
        <v>282</v>
      </c>
      <c r="AE615" s="159" t="s">
        <v>282</v>
      </c>
      <c r="AF615" s="159" t="s">
        <v>282</v>
      </c>
      <c r="AG615" s="159" t="s">
        <v>282</v>
      </c>
      <c r="AH615" s="159" t="s">
        <v>282</v>
      </c>
      <c r="AI615" s="159" t="s">
        <v>282</v>
      </c>
      <c r="AJ615" s="159" t="s">
        <v>282</v>
      </c>
      <c r="AK615" s="159" t="s">
        <v>282</v>
      </c>
      <c r="AL615" s="159" t="s">
        <v>282</v>
      </c>
      <c r="AM615" s="159">
        <v>33</v>
      </c>
      <c r="AN615" s="66">
        <v>19</v>
      </c>
      <c r="AO615" s="159" t="s">
        <v>246</v>
      </c>
      <c r="AP615" s="159" t="s">
        <v>10507</v>
      </c>
      <c r="AQ615" s="159">
        <v>9</v>
      </c>
      <c r="AR615" s="159">
        <v>16</v>
      </c>
      <c r="AS615" s="159" t="s">
        <v>299</v>
      </c>
      <c r="AT615" s="159">
        <v>21</v>
      </c>
      <c r="AU615" s="66">
        <v>12</v>
      </c>
      <c r="AV615" s="159">
        <v>7</v>
      </c>
      <c r="AW615" s="159" t="s">
        <v>299</v>
      </c>
      <c r="AX615" s="66">
        <v>21</v>
      </c>
      <c r="AY615" s="66">
        <v>22</v>
      </c>
      <c r="AZ615" s="66">
        <v>50</v>
      </c>
      <c r="BA615" s="159" t="s">
        <v>282</v>
      </c>
      <c r="BB615" s="159" t="s">
        <v>282</v>
      </c>
      <c r="BC615" s="159" t="s">
        <v>282</v>
      </c>
      <c r="BD615" s="159" t="s">
        <v>282</v>
      </c>
      <c r="BE615" s="159" t="s">
        <v>282</v>
      </c>
      <c r="BF615" s="159" t="s">
        <v>282</v>
      </c>
      <c r="BG615" s="159" t="s">
        <v>282</v>
      </c>
      <c r="BH615" s="159" t="s">
        <v>282</v>
      </c>
      <c r="BI615" s="159" t="s">
        <v>282</v>
      </c>
      <c r="BJ615" s="159" t="s">
        <v>282</v>
      </c>
      <c r="BK615" s="159" t="s">
        <v>282</v>
      </c>
      <c r="BL615" s="159" t="s">
        <v>282</v>
      </c>
      <c r="BM615" s="159" t="s">
        <v>282</v>
      </c>
      <c r="BN615" s="159" t="s">
        <v>282</v>
      </c>
      <c r="BO615" s="159" t="s">
        <v>282</v>
      </c>
      <c r="BP615" s="159" t="s">
        <v>282</v>
      </c>
      <c r="BQ615" s="159" t="s">
        <v>282</v>
      </c>
      <c r="BR615" s="159" t="s">
        <v>282</v>
      </c>
      <c r="BS615" s="159" t="s">
        <v>282</v>
      </c>
      <c r="BT615" s="159" t="s">
        <v>282</v>
      </c>
      <c r="BU615" s="159">
        <v>33</v>
      </c>
      <c r="BV615" s="66">
        <v>17</v>
      </c>
      <c r="BW615" s="159" t="s">
        <v>282</v>
      </c>
      <c r="BX615" s="159" t="s">
        <v>282</v>
      </c>
      <c r="BY615" s="159" t="s">
        <v>282</v>
      </c>
      <c r="BZ615" s="159" t="s">
        <v>282</v>
      </c>
      <c r="CA615" s="159" t="s">
        <v>282</v>
      </c>
      <c r="CB615" s="159" t="s">
        <v>282</v>
      </c>
      <c r="CC615" s="159" t="s">
        <v>282</v>
      </c>
      <c r="CD615" s="159" t="s">
        <v>282</v>
      </c>
      <c r="CE615" s="159" t="s">
        <v>282</v>
      </c>
      <c r="CF615" s="159" t="s">
        <v>282</v>
      </c>
      <c r="CG615" s="159" t="s">
        <v>282</v>
      </c>
      <c r="CH615" s="159" t="s">
        <v>282</v>
      </c>
      <c r="CI615" s="159" t="s">
        <v>282</v>
      </c>
      <c r="CJ615" s="159" t="s">
        <v>282</v>
      </c>
      <c r="CK615" s="159" t="s">
        <v>282</v>
      </c>
      <c r="CL615" s="159" t="s">
        <v>282</v>
      </c>
      <c r="CM615" s="159" t="s">
        <v>282</v>
      </c>
      <c r="CN615" s="159" t="s">
        <v>282</v>
      </c>
      <c r="CO615" s="159" t="s">
        <v>282</v>
      </c>
      <c r="CP615" s="159" t="s">
        <v>282</v>
      </c>
      <c r="CQ615" s="159" t="s">
        <v>282</v>
      </c>
      <c r="CR615" s="159" t="s">
        <v>282</v>
      </c>
      <c r="CS615" s="159" t="s">
        <v>282</v>
      </c>
      <c r="CT615" s="159" t="s">
        <v>282</v>
      </c>
      <c r="CU615" s="159" t="s">
        <v>282</v>
      </c>
      <c r="CV615" s="159" t="s">
        <v>282</v>
      </c>
      <c r="CW615" s="159" t="s">
        <v>282</v>
      </c>
      <c r="CX615" s="159" t="s">
        <v>282</v>
      </c>
      <c r="CY615" s="159" t="s">
        <v>282</v>
      </c>
      <c r="CZ615" s="159" t="s">
        <v>282</v>
      </c>
      <c r="DA615" s="159" t="s">
        <v>282</v>
      </c>
      <c r="DB615" s="159" t="s">
        <v>282</v>
      </c>
      <c r="DC615" s="159" t="s">
        <v>282</v>
      </c>
      <c r="DD615" s="159" t="s">
        <v>282</v>
      </c>
      <c r="DE615" s="159" t="s">
        <v>282</v>
      </c>
      <c r="DF615" s="159" t="s">
        <v>282</v>
      </c>
      <c r="DG615" s="159" t="s">
        <v>282</v>
      </c>
      <c r="DH615" s="159" t="s">
        <v>282</v>
      </c>
      <c r="DI615" s="159" t="s">
        <v>282</v>
      </c>
      <c r="DJ615" s="159" t="s">
        <v>282</v>
      </c>
      <c r="DK615" s="159" t="s">
        <v>282</v>
      </c>
      <c r="DL615" s="159" t="s">
        <v>282</v>
      </c>
      <c r="DM615" s="159" t="s">
        <v>282</v>
      </c>
      <c r="DN615" s="159" t="s">
        <v>282</v>
      </c>
      <c r="DO615" s="159" t="s">
        <v>282</v>
      </c>
      <c r="DP615" s="159" t="s">
        <v>282</v>
      </c>
      <c r="DQ615" s="159" t="s">
        <v>282</v>
      </c>
      <c r="DR615" s="159" t="s">
        <v>282</v>
      </c>
      <c r="DS615" s="159" t="s">
        <v>282</v>
      </c>
      <c r="DT615" s="159" t="s">
        <v>282</v>
      </c>
      <c r="DU615" s="159" t="s">
        <v>282</v>
      </c>
      <c r="DV615" s="159" t="s">
        <v>282</v>
      </c>
      <c r="DW615" s="159" t="s">
        <v>282</v>
      </c>
      <c r="DX615" s="159" t="s">
        <v>282</v>
      </c>
      <c r="DY615" s="159" t="s">
        <v>282</v>
      </c>
      <c r="DZ615" s="159" t="s">
        <v>282</v>
      </c>
      <c r="EA615" s="159" t="s">
        <v>282</v>
      </c>
      <c r="EB615" s="159" t="s">
        <v>282</v>
      </c>
      <c r="EC615" s="159" t="s">
        <v>282</v>
      </c>
      <c r="ED615" s="159" t="s">
        <v>282</v>
      </c>
      <c r="EE615" s="159" t="s">
        <v>282</v>
      </c>
      <c r="EF615" s="159" t="s">
        <v>282</v>
      </c>
      <c r="EG615" s="159" t="s">
        <v>282</v>
      </c>
      <c r="EH615" s="159" t="s">
        <v>282</v>
      </c>
      <c r="EI615" s="159" t="s">
        <v>282</v>
      </c>
      <c r="EJ615" s="159" t="s">
        <v>282</v>
      </c>
      <c r="EK615" s="159" t="s">
        <v>282</v>
      </c>
      <c r="EL615" s="159" t="s">
        <v>282</v>
      </c>
      <c r="EM615" s="159" t="s">
        <v>282</v>
      </c>
      <c r="EN615" s="159" t="s">
        <v>282</v>
      </c>
      <c r="EO615" s="159" t="s">
        <v>282</v>
      </c>
      <c r="EP615" s="159" t="s">
        <v>282</v>
      </c>
      <c r="EQ615" s="159" t="s">
        <v>282</v>
      </c>
      <c r="ER615" s="159" t="s">
        <v>282</v>
      </c>
      <c r="ES615" s="159" t="s">
        <v>282</v>
      </c>
      <c r="ET615" s="159" t="s">
        <v>282</v>
      </c>
      <c r="EU615" s="159" t="s">
        <v>282</v>
      </c>
      <c r="EV615" s="159" t="s">
        <v>282</v>
      </c>
      <c r="EW615" s="159" t="s">
        <v>282</v>
      </c>
      <c r="EX615" s="159" t="s">
        <v>282</v>
      </c>
      <c r="EY615" s="159" t="s">
        <v>282</v>
      </c>
      <c r="EZ615" s="159" t="s">
        <v>282</v>
      </c>
      <c r="FA615" s="159" t="s">
        <v>282</v>
      </c>
      <c r="FB615" s="159" t="s">
        <v>282</v>
      </c>
      <c r="FC615" s="159" t="s">
        <v>282</v>
      </c>
      <c r="FD615" s="159" t="s">
        <v>282</v>
      </c>
      <c r="FE615" s="159" t="s">
        <v>282</v>
      </c>
      <c r="FF615" s="159" t="s">
        <v>282</v>
      </c>
      <c r="FG615" s="159" t="s">
        <v>282</v>
      </c>
      <c r="FH615" s="159" t="s">
        <v>282</v>
      </c>
      <c r="FI615" s="159" t="s">
        <v>282</v>
      </c>
      <c r="FJ615" s="159" t="s">
        <v>282</v>
      </c>
      <c r="FK615" s="159" t="s">
        <v>282</v>
      </c>
      <c r="FL615" s="159" t="s">
        <v>282</v>
      </c>
      <c r="FM615" s="159" t="s">
        <v>282</v>
      </c>
      <c r="FN615" s="159" t="s">
        <v>282</v>
      </c>
      <c r="FO615" s="159" t="s">
        <v>282</v>
      </c>
      <c r="FP615" s="159" t="s">
        <v>282</v>
      </c>
      <c r="FQ615" s="159" t="s">
        <v>282</v>
      </c>
      <c r="FR615" s="159" t="s">
        <v>282</v>
      </c>
      <c r="FS615" s="159" t="s">
        <v>282</v>
      </c>
      <c r="FT615" s="159" t="s">
        <v>282</v>
      </c>
    </row>
    <row r="616" spans="1:176" x14ac:dyDescent="0.25">
      <c r="A616" s="212" t="s">
        <v>7745</v>
      </c>
      <c r="B616" s="159" t="s">
        <v>15789</v>
      </c>
      <c r="C616" s="66" t="str">
        <f>IF(ISNUMBER(Severity!H617)=FALSE,Severity!F617,IF(Severity!H617&gt;=0.5,"YES","NO"))</f>
        <v>YES</v>
      </c>
      <c r="D616" s="66" t="str">
        <f>IF(ISNUMBER(Severity!I617)=FALSE,Severity!G617,IF(Severity!I617&gt;0.5,"YES","NO"))</f>
        <v>NO</v>
      </c>
      <c r="E616" s="159">
        <v>6</v>
      </c>
      <c r="F616" s="159">
        <v>2</v>
      </c>
      <c r="G616" s="159" t="s">
        <v>274</v>
      </c>
      <c r="H616" s="159" t="s">
        <v>10507</v>
      </c>
      <c r="I616" s="159">
        <v>17</v>
      </c>
      <c r="J616" s="159">
        <v>44</v>
      </c>
      <c r="K616" s="159" t="s">
        <v>282</v>
      </c>
      <c r="L616" s="159" t="s">
        <v>282</v>
      </c>
      <c r="M616" s="159" t="s">
        <v>282</v>
      </c>
      <c r="N616" s="159" t="s">
        <v>282</v>
      </c>
      <c r="O616" s="159" t="s">
        <v>282</v>
      </c>
      <c r="P616" s="159" t="s">
        <v>282</v>
      </c>
      <c r="Q616" s="159" t="s">
        <v>282</v>
      </c>
      <c r="R616" s="159" t="s">
        <v>282</v>
      </c>
      <c r="S616" s="159" t="s">
        <v>299</v>
      </c>
      <c r="T616" s="159">
        <v>17</v>
      </c>
      <c r="U616" s="159" t="s">
        <v>282</v>
      </c>
      <c r="V616" s="159" t="s">
        <v>282</v>
      </c>
      <c r="W616" s="159" t="s">
        <v>282</v>
      </c>
      <c r="X616" s="159">
        <v>24.4</v>
      </c>
      <c r="Y616" s="159" t="s">
        <v>282</v>
      </c>
      <c r="Z616" s="159">
        <v>105</v>
      </c>
      <c r="AA616" s="159" t="s">
        <v>282</v>
      </c>
      <c r="AB616" s="159" t="s">
        <v>282</v>
      </c>
      <c r="AC616" s="159" t="s">
        <v>282</v>
      </c>
      <c r="AD616" s="159" t="s">
        <v>282</v>
      </c>
      <c r="AE616" s="159" t="s">
        <v>282</v>
      </c>
      <c r="AF616" s="159" t="s">
        <v>282</v>
      </c>
      <c r="AG616" s="159" t="s">
        <v>282</v>
      </c>
      <c r="AH616" s="159" t="s">
        <v>282</v>
      </c>
      <c r="AI616" s="159" t="s">
        <v>282</v>
      </c>
      <c r="AJ616" s="159">
        <v>-9.6999999999999993</v>
      </c>
      <c r="AK616" s="159">
        <v>9.1999999999999993</v>
      </c>
      <c r="AL616" s="159">
        <v>105</v>
      </c>
      <c r="AM616" s="159">
        <v>109</v>
      </c>
      <c r="AN616" s="66">
        <v>65</v>
      </c>
      <c r="AO616" s="159" t="s">
        <v>256</v>
      </c>
      <c r="AP616" s="159" t="s">
        <v>10507</v>
      </c>
      <c r="AQ616" s="159">
        <v>15</v>
      </c>
      <c r="AR616" s="159">
        <v>41</v>
      </c>
      <c r="AS616" s="159" t="s">
        <v>282</v>
      </c>
      <c r="AT616" s="159" t="s">
        <v>282</v>
      </c>
      <c r="AU616" s="159" t="s">
        <v>282</v>
      </c>
      <c r="AV616" s="159" t="s">
        <v>282</v>
      </c>
      <c r="AW616" s="159" t="s">
        <v>282</v>
      </c>
      <c r="AX616" s="159" t="s">
        <v>282</v>
      </c>
      <c r="AY616" s="159" t="s">
        <v>282</v>
      </c>
      <c r="AZ616" s="159" t="s">
        <v>282</v>
      </c>
      <c r="BA616" s="159" t="s">
        <v>299</v>
      </c>
      <c r="BB616" s="159">
        <v>17</v>
      </c>
      <c r="BC616" s="159" t="s">
        <v>282</v>
      </c>
      <c r="BD616" s="159" t="s">
        <v>282</v>
      </c>
      <c r="BE616" s="159" t="s">
        <v>282</v>
      </c>
      <c r="BF616" s="159">
        <v>23.6</v>
      </c>
      <c r="BG616" s="159" t="s">
        <v>282</v>
      </c>
      <c r="BH616" s="159">
        <v>106</v>
      </c>
      <c r="BI616" s="159" t="s">
        <v>282</v>
      </c>
      <c r="BJ616" s="159" t="s">
        <v>282</v>
      </c>
      <c r="BK616" s="159" t="s">
        <v>282</v>
      </c>
      <c r="BL616" s="159" t="s">
        <v>282</v>
      </c>
      <c r="BM616" s="159" t="s">
        <v>282</v>
      </c>
      <c r="BN616" s="159" t="s">
        <v>282</v>
      </c>
      <c r="BO616" s="159" t="s">
        <v>282</v>
      </c>
      <c r="BP616" s="159" t="s">
        <v>282</v>
      </c>
      <c r="BQ616" s="159" t="s">
        <v>282</v>
      </c>
      <c r="BR616" s="159">
        <v>-12.1</v>
      </c>
      <c r="BS616" s="159">
        <v>9.1999999999999993</v>
      </c>
      <c r="BT616" s="159">
        <v>106</v>
      </c>
      <c r="BU616" s="159">
        <v>116</v>
      </c>
      <c r="BV616" s="66">
        <v>75</v>
      </c>
      <c r="BW616" s="159" t="s">
        <v>282</v>
      </c>
      <c r="BX616" s="159" t="s">
        <v>282</v>
      </c>
      <c r="BY616" s="159" t="s">
        <v>282</v>
      </c>
      <c r="BZ616" s="159" t="s">
        <v>282</v>
      </c>
      <c r="CA616" s="159" t="s">
        <v>282</v>
      </c>
      <c r="CB616" s="159" t="s">
        <v>282</v>
      </c>
      <c r="CC616" s="159" t="s">
        <v>282</v>
      </c>
      <c r="CD616" s="159" t="s">
        <v>282</v>
      </c>
      <c r="CE616" s="159" t="s">
        <v>282</v>
      </c>
      <c r="CF616" s="159" t="s">
        <v>282</v>
      </c>
      <c r="CG616" s="159" t="s">
        <v>282</v>
      </c>
      <c r="CH616" s="159" t="s">
        <v>282</v>
      </c>
      <c r="CI616" s="159" t="s">
        <v>282</v>
      </c>
      <c r="CJ616" s="159" t="s">
        <v>282</v>
      </c>
      <c r="CK616" s="159" t="s">
        <v>282</v>
      </c>
      <c r="CL616" s="159" t="s">
        <v>282</v>
      </c>
      <c r="CM616" s="159" t="s">
        <v>282</v>
      </c>
      <c r="CN616" s="159" t="s">
        <v>282</v>
      </c>
      <c r="CO616" s="159" t="s">
        <v>282</v>
      </c>
      <c r="CP616" s="159" t="s">
        <v>282</v>
      </c>
      <c r="CQ616" s="159" t="s">
        <v>282</v>
      </c>
      <c r="CR616" s="159" t="s">
        <v>282</v>
      </c>
      <c r="CS616" s="159" t="s">
        <v>282</v>
      </c>
      <c r="CT616" s="159" t="s">
        <v>282</v>
      </c>
      <c r="CU616" s="159" t="s">
        <v>282</v>
      </c>
      <c r="CV616" s="159" t="s">
        <v>282</v>
      </c>
      <c r="CW616" s="159" t="s">
        <v>282</v>
      </c>
      <c r="CX616" s="159" t="s">
        <v>282</v>
      </c>
      <c r="CY616" s="159" t="s">
        <v>282</v>
      </c>
      <c r="CZ616" s="159" t="s">
        <v>282</v>
      </c>
      <c r="DA616" s="159" t="s">
        <v>282</v>
      </c>
      <c r="DB616" s="159" t="s">
        <v>282</v>
      </c>
      <c r="DC616" s="159" t="s">
        <v>282</v>
      </c>
      <c r="DD616" s="159" t="s">
        <v>282</v>
      </c>
      <c r="DE616" s="159" t="s">
        <v>282</v>
      </c>
      <c r="DF616" s="159" t="s">
        <v>282</v>
      </c>
      <c r="DG616" s="159" t="s">
        <v>282</v>
      </c>
      <c r="DH616" s="159" t="s">
        <v>282</v>
      </c>
      <c r="DI616" s="159" t="s">
        <v>282</v>
      </c>
      <c r="DJ616" s="159" t="s">
        <v>282</v>
      </c>
      <c r="DK616" s="159" t="s">
        <v>282</v>
      </c>
      <c r="DL616" s="159" t="s">
        <v>282</v>
      </c>
      <c r="DM616" s="159" t="s">
        <v>282</v>
      </c>
      <c r="DN616" s="159" t="s">
        <v>282</v>
      </c>
      <c r="DO616" s="159" t="s">
        <v>282</v>
      </c>
      <c r="DP616" s="159" t="s">
        <v>282</v>
      </c>
      <c r="DQ616" s="159" t="s">
        <v>282</v>
      </c>
      <c r="DR616" s="159" t="s">
        <v>282</v>
      </c>
      <c r="DS616" s="159" t="s">
        <v>282</v>
      </c>
      <c r="DT616" s="159" t="s">
        <v>282</v>
      </c>
      <c r="DU616" s="159" t="s">
        <v>282</v>
      </c>
      <c r="DV616" s="159" t="s">
        <v>282</v>
      </c>
      <c r="DW616" s="159" t="s">
        <v>282</v>
      </c>
      <c r="DX616" s="159" t="s">
        <v>282</v>
      </c>
      <c r="DY616" s="159" t="s">
        <v>282</v>
      </c>
      <c r="DZ616" s="159" t="s">
        <v>282</v>
      </c>
      <c r="EA616" s="159" t="s">
        <v>282</v>
      </c>
      <c r="EB616" s="159" t="s">
        <v>282</v>
      </c>
      <c r="EC616" s="159" t="s">
        <v>282</v>
      </c>
      <c r="ED616" s="159" t="s">
        <v>282</v>
      </c>
      <c r="EE616" s="159" t="s">
        <v>282</v>
      </c>
      <c r="EF616" s="159" t="s">
        <v>282</v>
      </c>
      <c r="EG616" s="159" t="s">
        <v>282</v>
      </c>
      <c r="EH616" s="159" t="s">
        <v>282</v>
      </c>
      <c r="EI616" s="159" t="s">
        <v>282</v>
      </c>
      <c r="EJ616" s="159" t="s">
        <v>282</v>
      </c>
      <c r="EK616" s="159" t="s">
        <v>282</v>
      </c>
      <c r="EL616" s="159" t="s">
        <v>282</v>
      </c>
      <c r="EM616" s="159" t="s">
        <v>282</v>
      </c>
      <c r="EN616" s="159" t="s">
        <v>282</v>
      </c>
      <c r="EO616" s="159" t="s">
        <v>282</v>
      </c>
      <c r="EP616" s="159" t="s">
        <v>282</v>
      </c>
      <c r="EQ616" s="159" t="s">
        <v>282</v>
      </c>
      <c r="ER616" s="159" t="s">
        <v>282</v>
      </c>
      <c r="ES616" s="159" t="s">
        <v>282</v>
      </c>
      <c r="ET616" s="159" t="s">
        <v>282</v>
      </c>
      <c r="EU616" s="159" t="s">
        <v>282</v>
      </c>
      <c r="EV616" s="159" t="s">
        <v>282</v>
      </c>
      <c r="EW616" s="159" t="s">
        <v>282</v>
      </c>
      <c r="EX616" s="159" t="s">
        <v>282</v>
      </c>
      <c r="EY616" s="159" t="s">
        <v>282</v>
      </c>
      <c r="EZ616" s="159" t="s">
        <v>282</v>
      </c>
      <c r="FA616" s="159" t="s">
        <v>282</v>
      </c>
      <c r="FB616" s="159" t="s">
        <v>282</v>
      </c>
      <c r="FC616" s="159" t="s">
        <v>282</v>
      </c>
      <c r="FD616" s="159" t="s">
        <v>282</v>
      </c>
      <c r="FE616" s="159" t="s">
        <v>282</v>
      </c>
      <c r="FF616" s="159" t="s">
        <v>282</v>
      </c>
      <c r="FG616" s="159" t="s">
        <v>282</v>
      </c>
      <c r="FH616" s="159" t="s">
        <v>282</v>
      </c>
      <c r="FI616" s="159" t="s">
        <v>282</v>
      </c>
      <c r="FJ616" s="159" t="s">
        <v>282</v>
      </c>
      <c r="FK616" s="159" t="s">
        <v>282</v>
      </c>
      <c r="FL616" s="159" t="s">
        <v>282</v>
      </c>
      <c r="FM616" s="159" t="s">
        <v>282</v>
      </c>
      <c r="FN616" s="159" t="s">
        <v>282</v>
      </c>
      <c r="FO616" s="159" t="s">
        <v>282</v>
      </c>
      <c r="FP616" s="159" t="s">
        <v>282</v>
      </c>
      <c r="FQ616" s="159" t="s">
        <v>282</v>
      </c>
      <c r="FR616" s="159" t="s">
        <v>282</v>
      </c>
      <c r="FS616" s="159" t="s">
        <v>282</v>
      </c>
      <c r="FT616" s="159" t="s">
        <v>282</v>
      </c>
    </row>
    <row r="617" spans="1:176" x14ac:dyDescent="0.25">
      <c r="A617" s="212" t="s">
        <v>8818</v>
      </c>
      <c r="B617" s="159" t="s">
        <v>16225</v>
      </c>
      <c r="C617" s="66" t="str">
        <f>IF(ISNUMBER(Severity!H618)=FALSE,Severity!F618,IF(Severity!H618&gt;=0.5,"YES","NO"))</f>
        <v>YES</v>
      </c>
      <c r="D617" s="66" t="str">
        <f>IF(ISNUMBER(Severity!I618)=FALSE,Severity!G618,IF(Severity!I618&gt;0.5,"YES","NO"))</f>
        <v>NO</v>
      </c>
      <c r="E617" s="159">
        <v>4</v>
      </c>
      <c r="F617" s="159">
        <v>3</v>
      </c>
      <c r="G617" s="159" t="s">
        <v>246</v>
      </c>
      <c r="H617" s="159" t="s">
        <v>10507</v>
      </c>
      <c r="I617" s="159">
        <v>11</v>
      </c>
      <c r="J617" s="159">
        <v>11</v>
      </c>
      <c r="K617" s="159" t="s">
        <v>282</v>
      </c>
      <c r="L617" s="159" t="s">
        <v>282</v>
      </c>
      <c r="M617" s="159" t="s">
        <v>282</v>
      </c>
      <c r="N617" s="159" t="s">
        <v>282</v>
      </c>
      <c r="O617" s="159" t="s">
        <v>299</v>
      </c>
      <c r="P617" s="159">
        <v>17</v>
      </c>
      <c r="Q617" s="159">
        <v>28</v>
      </c>
      <c r="R617" s="159">
        <v>50</v>
      </c>
      <c r="S617" s="159" t="s">
        <v>299</v>
      </c>
      <c r="T617" s="159">
        <v>17</v>
      </c>
      <c r="U617" s="159" t="s">
        <v>282</v>
      </c>
      <c r="V617" s="159" t="s">
        <v>282</v>
      </c>
      <c r="W617" s="159" t="s">
        <v>282</v>
      </c>
      <c r="X617" s="159">
        <v>20.6</v>
      </c>
      <c r="Y617" s="159">
        <v>7.1</v>
      </c>
      <c r="Z617" s="159">
        <v>29</v>
      </c>
      <c r="AA617" s="159" t="s">
        <v>282</v>
      </c>
      <c r="AB617" s="159" t="s">
        <v>282</v>
      </c>
      <c r="AC617" s="159" t="s">
        <v>282</v>
      </c>
      <c r="AD617" s="159" t="s">
        <v>282</v>
      </c>
      <c r="AE617" s="159" t="s">
        <v>282</v>
      </c>
      <c r="AF617" s="159" t="s">
        <v>282</v>
      </c>
      <c r="AG617" s="159" t="s">
        <v>282</v>
      </c>
      <c r="AH617" s="159" t="s">
        <v>282</v>
      </c>
      <c r="AI617" s="159" t="s">
        <v>282</v>
      </c>
      <c r="AJ617" s="159" t="s">
        <v>282</v>
      </c>
      <c r="AK617" s="159" t="s">
        <v>282</v>
      </c>
      <c r="AL617" s="159" t="s">
        <v>282</v>
      </c>
      <c r="AM617" s="159">
        <v>40</v>
      </c>
      <c r="AN617" s="159">
        <v>29</v>
      </c>
      <c r="AO617" s="159" t="s">
        <v>246</v>
      </c>
      <c r="AP617" s="159" t="s">
        <v>10507</v>
      </c>
      <c r="AQ617" s="159">
        <v>6</v>
      </c>
      <c r="AR617" s="159">
        <v>6</v>
      </c>
      <c r="AS617" s="159" t="s">
        <v>282</v>
      </c>
      <c r="AT617" s="159" t="s">
        <v>282</v>
      </c>
      <c r="AU617" s="159" t="s">
        <v>282</v>
      </c>
      <c r="AV617" s="159" t="s">
        <v>282</v>
      </c>
      <c r="AW617" s="159" t="s">
        <v>299</v>
      </c>
      <c r="AX617" s="159">
        <v>17</v>
      </c>
      <c r="AY617" s="159">
        <v>34</v>
      </c>
      <c r="AZ617" s="159">
        <v>50</v>
      </c>
      <c r="BA617" s="159" t="s">
        <v>299</v>
      </c>
      <c r="BB617" s="159">
        <v>17</v>
      </c>
      <c r="BC617" s="159" t="s">
        <v>282</v>
      </c>
      <c r="BD617" s="159" t="s">
        <v>282</v>
      </c>
      <c r="BE617" s="159" t="s">
        <v>282</v>
      </c>
      <c r="BF617" s="159">
        <v>23.4</v>
      </c>
      <c r="BG617" s="159">
        <v>7.5</v>
      </c>
      <c r="BH617" s="159">
        <v>34</v>
      </c>
      <c r="BI617" s="159" t="s">
        <v>282</v>
      </c>
      <c r="BJ617" s="159" t="s">
        <v>282</v>
      </c>
      <c r="BK617" s="159" t="s">
        <v>282</v>
      </c>
      <c r="BL617" s="159" t="s">
        <v>282</v>
      </c>
      <c r="BM617" s="159" t="s">
        <v>282</v>
      </c>
      <c r="BN617" s="159" t="s">
        <v>282</v>
      </c>
      <c r="BO617" s="159" t="s">
        <v>282</v>
      </c>
      <c r="BP617" s="159" t="s">
        <v>282</v>
      </c>
      <c r="BQ617" s="159" t="s">
        <v>282</v>
      </c>
      <c r="BR617" s="159" t="s">
        <v>282</v>
      </c>
      <c r="BS617" s="159" t="s">
        <v>282</v>
      </c>
      <c r="BT617" s="159" t="s">
        <v>282</v>
      </c>
      <c r="BU617" s="159">
        <v>40</v>
      </c>
      <c r="BV617" s="159">
        <v>34</v>
      </c>
      <c r="BW617" s="159" t="s">
        <v>246</v>
      </c>
      <c r="BX617" s="159" t="s">
        <v>10507</v>
      </c>
      <c r="BY617" s="159">
        <v>8</v>
      </c>
      <c r="BZ617" s="159">
        <v>8</v>
      </c>
      <c r="CA617" s="159" t="s">
        <v>282</v>
      </c>
      <c r="CB617" s="159" t="s">
        <v>282</v>
      </c>
      <c r="CC617" s="159" t="s">
        <v>282</v>
      </c>
      <c r="CD617" s="159" t="s">
        <v>282</v>
      </c>
      <c r="CE617" s="159" t="s">
        <v>299</v>
      </c>
      <c r="CF617" s="159">
        <v>17</v>
      </c>
      <c r="CG617" s="159">
        <v>30</v>
      </c>
      <c r="CH617" s="159">
        <v>50</v>
      </c>
      <c r="CI617" s="159" t="s">
        <v>299</v>
      </c>
      <c r="CJ617" s="159">
        <v>17</v>
      </c>
      <c r="CK617" s="159" t="s">
        <v>282</v>
      </c>
      <c r="CL617" s="159" t="s">
        <v>282</v>
      </c>
      <c r="CM617" s="159" t="s">
        <v>282</v>
      </c>
      <c r="CN617" s="159">
        <v>20.7</v>
      </c>
      <c r="CO617" s="159">
        <v>6.8</v>
      </c>
      <c r="CP617" s="159">
        <v>32</v>
      </c>
      <c r="CQ617" s="159" t="s">
        <v>282</v>
      </c>
      <c r="CR617" s="159" t="s">
        <v>282</v>
      </c>
      <c r="CS617" s="159" t="s">
        <v>282</v>
      </c>
      <c r="CT617" s="159" t="s">
        <v>282</v>
      </c>
      <c r="CU617" s="159" t="s">
        <v>282</v>
      </c>
      <c r="CV617" s="159" t="s">
        <v>282</v>
      </c>
      <c r="CW617" s="159" t="s">
        <v>282</v>
      </c>
      <c r="CX617" s="159" t="s">
        <v>282</v>
      </c>
      <c r="CY617" s="159" t="s">
        <v>282</v>
      </c>
      <c r="CZ617" s="159" t="s">
        <v>282</v>
      </c>
      <c r="DA617" s="159" t="s">
        <v>282</v>
      </c>
      <c r="DB617" s="159" t="s">
        <v>282</v>
      </c>
      <c r="DC617" s="159">
        <v>40</v>
      </c>
      <c r="DD617" s="159">
        <v>32</v>
      </c>
      <c r="DE617" s="159" t="s">
        <v>282</v>
      </c>
      <c r="DF617" s="159" t="s">
        <v>282</v>
      </c>
      <c r="DG617" s="159" t="s">
        <v>282</v>
      </c>
      <c r="DH617" s="159" t="s">
        <v>282</v>
      </c>
      <c r="DI617" s="159" t="s">
        <v>282</v>
      </c>
      <c r="DJ617" s="159" t="s">
        <v>282</v>
      </c>
      <c r="DK617" s="159" t="s">
        <v>282</v>
      </c>
      <c r="DL617" s="159" t="s">
        <v>282</v>
      </c>
      <c r="DM617" s="159" t="s">
        <v>282</v>
      </c>
      <c r="DN617" s="159" t="s">
        <v>282</v>
      </c>
      <c r="DO617" s="159" t="s">
        <v>282</v>
      </c>
      <c r="DP617" s="159" t="s">
        <v>282</v>
      </c>
      <c r="DQ617" s="159" t="s">
        <v>282</v>
      </c>
      <c r="DR617" s="159" t="s">
        <v>282</v>
      </c>
      <c r="DS617" s="159" t="s">
        <v>282</v>
      </c>
      <c r="DT617" s="159" t="s">
        <v>282</v>
      </c>
      <c r="DU617" s="159" t="s">
        <v>282</v>
      </c>
      <c r="DV617" s="159" t="s">
        <v>282</v>
      </c>
      <c r="DW617" s="159" t="s">
        <v>282</v>
      </c>
      <c r="DX617" s="159" t="s">
        <v>282</v>
      </c>
      <c r="DY617" s="159" t="s">
        <v>282</v>
      </c>
      <c r="DZ617" s="159" t="s">
        <v>282</v>
      </c>
      <c r="EA617" s="159" t="s">
        <v>282</v>
      </c>
      <c r="EB617" s="159" t="s">
        <v>282</v>
      </c>
      <c r="EC617" s="159" t="s">
        <v>282</v>
      </c>
      <c r="ED617" s="159" t="s">
        <v>282</v>
      </c>
      <c r="EE617" s="159" t="s">
        <v>282</v>
      </c>
      <c r="EF617" s="159" t="s">
        <v>282</v>
      </c>
      <c r="EG617" s="159" t="s">
        <v>282</v>
      </c>
      <c r="EH617" s="159" t="s">
        <v>282</v>
      </c>
      <c r="EI617" s="159" t="s">
        <v>282</v>
      </c>
      <c r="EJ617" s="159" t="s">
        <v>282</v>
      </c>
      <c r="EK617" s="159" t="s">
        <v>282</v>
      </c>
      <c r="EL617" s="159" t="s">
        <v>282</v>
      </c>
      <c r="EM617" s="159" t="s">
        <v>282</v>
      </c>
      <c r="EN617" s="159" t="s">
        <v>282</v>
      </c>
      <c r="EO617" s="159" t="s">
        <v>282</v>
      </c>
      <c r="EP617" s="159" t="s">
        <v>282</v>
      </c>
      <c r="EQ617" s="159" t="s">
        <v>282</v>
      </c>
      <c r="ER617" s="159" t="s">
        <v>282</v>
      </c>
      <c r="ES617" s="159" t="s">
        <v>282</v>
      </c>
      <c r="ET617" s="159" t="s">
        <v>282</v>
      </c>
      <c r="EU617" s="159" t="s">
        <v>282</v>
      </c>
      <c r="EV617" s="159" t="s">
        <v>282</v>
      </c>
      <c r="EW617" s="159" t="s">
        <v>282</v>
      </c>
      <c r="EX617" s="159" t="s">
        <v>282</v>
      </c>
      <c r="EY617" s="159" t="s">
        <v>282</v>
      </c>
      <c r="EZ617" s="159" t="s">
        <v>282</v>
      </c>
      <c r="FA617" s="159" t="s">
        <v>282</v>
      </c>
      <c r="FB617" s="159" t="s">
        <v>282</v>
      </c>
      <c r="FC617" s="159" t="s">
        <v>282</v>
      </c>
      <c r="FD617" s="159" t="s">
        <v>282</v>
      </c>
      <c r="FE617" s="159" t="s">
        <v>282</v>
      </c>
      <c r="FF617" s="159" t="s">
        <v>282</v>
      </c>
      <c r="FG617" s="159" t="s">
        <v>282</v>
      </c>
      <c r="FH617" s="159" t="s">
        <v>282</v>
      </c>
      <c r="FI617" s="159" t="s">
        <v>282</v>
      </c>
      <c r="FJ617" s="159" t="s">
        <v>282</v>
      </c>
      <c r="FK617" s="159" t="s">
        <v>282</v>
      </c>
      <c r="FL617" s="159" t="s">
        <v>282</v>
      </c>
      <c r="FM617" s="159" t="s">
        <v>282</v>
      </c>
      <c r="FN617" s="159" t="s">
        <v>282</v>
      </c>
      <c r="FO617" s="159" t="s">
        <v>282</v>
      </c>
      <c r="FP617" s="159" t="s">
        <v>282</v>
      </c>
      <c r="FQ617" s="159" t="s">
        <v>282</v>
      </c>
      <c r="FR617" s="159" t="s">
        <v>282</v>
      </c>
      <c r="FS617" s="159" t="s">
        <v>282</v>
      </c>
      <c r="FT617" s="159" t="s">
        <v>282</v>
      </c>
    </row>
    <row r="618" spans="1:176" x14ac:dyDescent="0.25">
      <c r="A618" s="212" t="s">
        <v>4094</v>
      </c>
      <c r="B618" s="159" t="s">
        <v>16141</v>
      </c>
      <c r="C618" s="66" t="str">
        <f>IF(ISNUMBER(Severity!H619)=FALSE,Severity!F619,IF(Severity!H619&gt;=0.5,"YES","NO"))</f>
        <v>YES</v>
      </c>
      <c r="D618" s="66" t="str">
        <f>IF(ISNUMBER(Severity!I619)=FALSE,Severity!G619,IF(Severity!I619&gt;0.5,"YES","NO"))</f>
        <v>NO</v>
      </c>
      <c r="E618" s="159">
        <v>12</v>
      </c>
      <c r="F618" s="159">
        <v>2</v>
      </c>
      <c r="G618" s="159" t="s">
        <v>258</v>
      </c>
      <c r="H618" s="159" t="s">
        <v>10507</v>
      </c>
      <c r="I618" s="159">
        <v>36</v>
      </c>
      <c r="J618" s="159">
        <v>47</v>
      </c>
      <c r="K618" s="159" t="s">
        <v>194</v>
      </c>
      <c r="L618" s="159">
        <v>10</v>
      </c>
      <c r="M618" s="159">
        <v>52</v>
      </c>
      <c r="N618" s="159">
        <v>6</v>
      </c>
      <c r="O618" s="159" t="s">
        <v>194</v>
      </c>
      <c r="P618" s="159">
        <v>10</v>
      </c>
      <c r="Q618" s="159">
        <v>81</v>
      </c>
      <c r="R618" s="159">
        <v>50</v>
      </c>
      <c r="S618" s="159" t="s">
        <v>194</v>
      </c>
      <c r="T618" s="159">
        <v>10</v>
      </c>
      <c r="U618" s="159">
        <v>27.8</v>
      </c>
      <c r="V618" s="159">
        <v>5.3</v>
      </c>
      <c r="W618" s="159">
        <v>171</v>
      </c>
      <c r="X618" s="159" t="s">
        <v>282</v>
      </c>
      <c r="Y618" s="159" t="s">
        <v>282</v>
      </c>
      <c r="Z618" s="159" t="s">
        <v>282</v>
      </c>
      <c r="AA618" s="159" t="s">
        <v>282</v>
      </c>
      <c r="AB618" s="159" t="s">
        <v>282</v>
      </c>
      <c r="AC618" s="159" t="s">
        <v>282</v>
      </c>
      <c r="AD618" s="159" t="s">
        <v>282</v>
      </c>
      <c r="AE618" s="159" t="s">
        <v>282</v>
      </c>
      <c r="AF618" s="159" t="s">
        <v>282</v>
      </c>
      <c r="AG618" s="159">
        <v>-15.6</v>
      </c>
      <c r="AH618" s="159" t="s">
        <v>282</v>
      </c>
      <c r="AI618" s="159">
        <v>161</v>
      </c>
      <c r="AJ618" s="159" t="s">
        <v>282</v>
      </c>
      <c r="AK618" s="159" t="s">
        <v>282</v>
      </c>
      <c r="AL618" s="159" t="s">
        <v>282</v>
      </c>
      <c r="AM618" s="159">
        <v>171</v>
      </c>
      <c r="AN618" s="66">
        <v>124</v>
      </c>
      <c r="AO618" s="159" t="s">
        <v>246</v>
      </c>
      <c r="AP618" s="159" t="s">
        <v>10507</v>
      </c>
      <c r="AQ618" s="159">
        <v>24</v>
      </c>
      <c r="AR618" s="159">
        <v>46</v>
      </c>
      <c r="AS618" s="159" t="s">
        <v>194</v>
      </c>
      <c r="AT618" s="159">
        <v>10</v>
      </c>
      <c r="AU618" s="159">
        <v>53</v>
      </c>
      <c r="AV618" s="159">
        <v>6</v>
      </c>
      <c r="AW618" s="159" t="s">
        <v>194</v>
      </c>
      <c r="AX618" s="159">
        <v>10</v>
      </c>
      <c r="AY618" s="159">
        <v>98</v>
      </c>
      <c r="AZ618" s="159">
        <v>50</v>
      </c>
      <c r="BA618" s="159" t="s">
        <v>194</v>
      </c>
      <c r="BB618" s="159">
        <v>10</v>
      </c>
      <c r="BC618" s="159">
        <v>29.3</v>
      </c>
      <c r="BD618" s="159">
        <v>5.2</v>
      </c>
      <c r="BE618" s="159">
        <v>170</v>
      </c>
      <c r="BF618" s="159" t="s">
        <v>282</v>
      </c>
      <c r="BG618" s="159" t="s">
        <v>282</v>
      </c>
      <c r="BH618" s="159" t="s">
        <v>282</v>
      </c>
      <c r="BI618" s="159" t="s">
        <v>282</v>
      </c>
      <c r="BJ618" s="159" t="s">
        <v>282</v>
      </c>
      <c r="BK618" s="159" t="s">
        <v>282</v>
      </c>
      <c r="BL618" s="159" t="s">
        <v>282</v>
      </c>
      <c r="BM618" s="159" t="s">
        <v>282</v>
      </c>
      <c r="BN618" s="159" t="s">
        <v>282</v>
      </c>
      <c r="BO618" s="159">
        <v>-16.899999999999999</v>
      </c>
      <c r="BP618" s="159" t="s">
        <v>282</v>
      </c>
      <c r="BQ618" s="159">
        <v>164</v>
      </c>
      <c r="BR618" s="159" t="s">
        <v>282</v>
      </c>
      <c r="BS618" s="159" t="s">
        <v>282</v>
      </c>
      <c r="BT618" s="159" t="s">
        <v>282</v>
      </c>
      <c r="BU618" s="159">
        <v>170</v>
      </c>
      <c r="BV618" s="66">
        <v>124</v>
      </c>
      <c r="BW618" s="159" t="s">
        <v>282</v>
      </c>
      <c r="BX618" s="159" t="s">
        <v>282</v>
      </c>
      <c r="BY618" s="159" t="s">
        <v>282</v>
      </c>
      <c r="BZ618" s="159" t="s">
        <v>282</v>
      </c>
      <c r="CA618" s="159" t="s">
        <v>282</v>
      </c>
      <c r="CB618" s="159" t="s">
        <v>282</v>
      </c>
      <c r="CC618" s="159" t="s">
        <v>282</v>
      </c>
      <c r="CD618" s="159" t="s">
        <v>282</v>
      </c>
      <c r="CE618" s="159" t="s">
        <v>282</v>
      </c>
      <c r="CF618" s="159" t="s">
        <v>282</v>
      </c>
      <c r="CG618" s="159" t="s">
        <v>282</v>
      </c>
      <c r="CH618" s="159" t="s">
        <v>282</v>
      </c>
      <c r="CI618" s="159" t="s">
        <v>282</v>
      </c>
      <c r="CJ618" s="159" t="s">
        <v>282</v>
      </c>
      <c r="CK618" s="159" t="s">
        <v>282</v>
      </c>
      <c r="CL618" s="159" t="s">
        <v>282</v>
      </c>
      <c r="CM618" s="159" t="s">
        <v>282</v>
      </c>
      <c r="CN618" s="159" t="s">
        <v>282</v>
      </c>
      <c r="CO618" s="159" t="s">
        <v>282</v>
      </c>
      <c r="CP618" s="159" t="s">
        <v>282</v>
      </c>
      <c r="CQ618" s="159" t="s">
        <v>282</v>
      </c>
      <c r="CR618" s="159" t="s">
        <v>282</v>
      </c>
      <c r="CS618" s="159" t="s">
        <v>282</v>
      </c>
      <c r="CT618" s="159" t="s">
        <v>282</v>
      </c>
      <c r="CU618" s="159" t="s">
        <v>282</v>
      </c>
      <c r="CV618" s="159" t="s">
        <v>282</v>
      </c>
      <c r="CW618" s="159" t="s">
        <v>282</v>
      </c>
      <c r="CX618" s="159" t="s">
        <v>282</v>
      </c>
      <c r="CY618" s="159" t="s">
        <v>282</v>
      </c>
      <c r="CZ618" s="159" t="s">
        <v>282</v>
      </c>
      <c r="DA618" s="159" t="s">
        <v>282</v>
      </c>
      <c r="DB618" s="159" t="s">
        <v>282</v>
      </c>
      <c r="DC618" s="159" t="s">
        <v>282</v>
      </c>
      <c r="DD618" s="159" t="s">
        <v>282</v>
      </c>
      <c r="DE618" s="159" t="s">
        <v>282</v>
      </c>
      <c r="DF618" s="159" t="s">
        <v>282</v>
      </c>
      <c r="DG618" s="159" t="s">
        <v>282</v>
      </c>
      <c r="DH618" s="159" t="s">
        <v>282</v>
      </c>
      <c r="DI618" s="159" t="s">
        <v>282</v>
      </c>
      <c r="DJ618" s="159" t="s">
        <v>282</v>
      </c>
      <c r="DK618" s="159" t="s">
        <v>282</v>
      </c>
      <c r="DL618" s="159" t="s">
        <v>282</v>
      </c>
      <c r="DM618" s="159" t="s">
        <v>282</v>
      </c>
      <c r="DN618" s="159" t="s">
        <v>282</v>
      </c>
      <c r="DO618" s="159" t="s">
        <v>282</v>
      </c>
      <c r="DP618" s="159" t="s">
        <v>282</v>
      </c>
      <c r="DQ618" s="159" t="s">
        <v>282</v>
      </c>
      <c r="DR618" s="159" t="s">
        <v>282</v>
      </c>
      <c r="DS618" s="159" t="s">
        <v>282</v>
      </c>
      <c r="DT618" s="159" t="s">
        <v>282</v>
      </c>
      <c r="DU618" s="159" t="s">
        <v>282</v>
      </c>
      <c r="DV618" s="159" t="s">
        <v>282</v>
      </c>
      <c r="DW618" s="159" t="s">
        <v>282</v>
      </c>
      <c r="DX618" s="159" t="s">
        <v>282</v>
      </c>
      <c r="DY618" s="159" t="s">
        <v>282</v>
      </c>
      <c r="DZ618" s="159" t="s">
        <v>282</v>
      </c>
      <c r="EA618" s="159" t="s">
        <v>282</v>
      </c>
      <c r="EB618" s="159" t="s">
        <v>282</v>
      </c>
      <c r="EC618" s="159" t="s">
        <v>282</v>
      </c>
      <c r="ED618" s="159" t="s">
        <v>282</v>
      </c>
      <c r="EE618" s="159" t="s">
        <v>282</v>
      </c>
      <c r="EF618" s="159" t="s">
        <v>282</v>
      </c>
      <c r="EG618" s="159" t="s">
        <v>282</v>
      </c>
      <c r="EH618" s="159" t="s">
        <v>282</v>
      </c>
      <c r="EI618" s="159" t="s">
        <v>282</v>
      </c>
      <c r="EJ618" s="159" t="s">
        <v>282</v>
      </c>
      <c r="EK618" s="159" t="s">
        <v>282</v>
      </c>
      <c r="EL618" s="159" t="s">
        <v>282</v>
      </c>
      <c r="EM618" s="159" t="s">
        <v>282</v>
      </c>
      <c r="EN618" s="159" t="s">
        <v>282</v>
      </c>
      <c r="EO618" s="159" t="s">
        <v>282</v>
      </c>
      <c r="EP618" s="159" t="s">
        <v>282</v>
      </c>
      <c r="EQ618" s="159" t="s">
        <v>282</v>
      </c>
      <c r="ER618" s="159" t="s">
        <v>282</v>
      </c>
      <c r="ES618" s="159" t="s">
        <v>282</v>
      </c>
      <c r="ET618" s="159" t="s">
        <v>282</v>
      </c>
      <c r="EU618" s="159" t="s">
        <v>282</v>
      </c>
      <c r="EV618" s="159" t="s">
        <v>282</v>
      </c>
      <c r="EW618" s="159" t="s">
        <v>282</v>
      </c>
      <c r="EX618" s="159" t="s">
        <v>282</v>
      </c>
      <c r="EY618" s="159" t="s">
        <v>282</v>
      </c>
      <c r="EZ618" s="159" t="s">
        <v>282</v>
      </c>
      <c r="FA618" s="159" t="s">
        <v>282</v>
      </c>
      <c r="FB618" s="159" t="s">
        <v>282</v>
      </c>
      <c r="FC618" s="159" t="s">
        <v>282</v>
      </c>
      <c r="FD618" s="159" t="s">
        <v>282</v>
      </c>
      <c r="FE618" s="159" t="s">
        <v>282</v>
      </c>
      <c r="FF618" s="159" t="s">
        <v>282</v>
      </c>
      <c r="FG618" s="159" t="s">
        <v>282</v>
      </c>
      <c r="FH618" s="159" t="s">
        <v>282</v>
      </c>
      <c r="FI618" s="159" t="s">
        <v>282</v>
      </c>
      <c r="FJ618" s="159" t="s">
        <v>282</v>
      </c>
      <c r="FK618" s="159" t="s">
        <v>282</v>
      </c>
      <c r="FL618" s="159" t="s">
        <v>282</v>
      </c>
      <c r="FM618" s="159" t="s">
        <v>282</v>
      </c>
      <c r="FN618" s="159" t="s">
        <v>282</v>
      </c>
      <c r="FO618" s="159" t="s">
        <v>282</v>
      </c>
      <c r="FP618" s="159" t="s">
        <v>282</v>
      </c>
      <c r="FQ618" s="159" t="s">
        <v>282</v>
      </c>
      <c r="FR618" s="159" t="s">
        <v>282</v>
      </c>
      <c r="FS618" s="159" t="s">
        <v>282</v>
      </c>
      <c r="FT618" s="159" t="s">
        <v>282</v>
      </c>
    </row>
    <row r="619" spans="1:176" x14ac:dyDescent="0.25">
      <c r="A619" s="212" t="s">
        <v>4096</v>
      </c>
      <c r="B619" s="159" t="s">
        <v>16359</v>
      </c>
      <c r="C619" s="66" t="str">
        <f>IF(ISNUMBER(Severity!H620)=FALSE,Severity!F620,IF(Severity!H620&gt;=0.5,"YES","NO"))</f>
        <v>YES</v>
      </c>
      <c r="D619" s="66" t="str">
        <f>IF(ISNUMBER(Severity!I620)=FALSE,Severity!G620,IF(Severity!I620&gt;0.5,"YES","NO"))</f>
        <v>NO</v>
      </c>
      <c r="E619" s="159">
        <v>6</v>
      </c>
      <c r="F619" s="159">
        <v>2</v>
      </c>
      <c r="G619" s="159" t="s">
        <v>258</v>
      </c>
      <c r="H619" s="159" t="s">
        <v>10507</v>
      </c>
      <c r="I619" s="159">
        <v>3</v>
      </c>
      <c r="J619" s="159">
        <v>12</v>
      </c>
      <c r="K619" s="159" t="s">
        <v>299</v>
      </c>
      <c r="L619" s="159">
        <v>21</v>
      </c>
      <c r="M619" s="159">
        <v>18</v>
      </c>
      <c r="N619" s="159">
        <v>6</v>
      </c>
      <c r="O619" s="159" t="s">
        <v>194</v>
      </c>
      <c r="P619" s="159">
        <v>10</v>
      </c>
      <c r="Q619" s="159">
        <v>30</v>
      </c>
      <c r="R619" s="159">
        <v>50</v>
      </c>
      <c r="S619" s="159" t="s">
        <v>299</v>
      </c>
      <c r="T619" s="159">
        <v>21</v>
      </c>
      <c r="U619" s="159">
        <v>27.8</v>
      </c>
      <c r="V619" s="159">
        <v>5.6</v>
      </c>
      <c r="W619" s="159">
        <v>55</v>
      </c>
      <c r="X619" s="159" t="s">
        <v>282</v>
      </c>
      <c r="Y619" s="159" t="s">
        <v>282</v>
      </c>
      <c r="Z619" s="159" t="s">
        <v>282</v>
      </c>
      <c r="AA619" s="159" t="s">
        <v>282</v>
      </c>
      <c r="AB619" s="159" t="s">
        <v>282</v>
      </c>
      <c r="AC619" s="159" t="s">
        <v>282</v>
      </c>
      <c r="AD619" s="159" t="s">
        <v>282</v>
      </c>
      <c r="AE619" s="159" t="s">
        <v>282</v>
      </c>
      <c r="AF619" s="159" t="s">
        <v>282</v>
      </c>
      <c r="AG619" s="159" t="s">
        <v>282</v>
      </c>
      <c r="AH619" s="159" t="s">
        <v>282</v>
      </c>
      <c r="AI619" s="159" t="s">
        <v>282</v>
      </c>
      <c r="AJ619" s="159" t="s">
        <v>282</v>
      </c>
      <c r="AK619" s="159" t="s">
        <v>282</v>
      </c>
      <c r="AL619" s="159" t="s">
        <v>282</v>
      </c>
      <c r="AM619" s="159">
        <v>55</v>
      </c>
      <c r="AN619" s="66">
        <v>43</v>
      </c>
      <c r="AO619" s="159" t="s">
        <v>246</v>
      </c>
      <c r="AP619" s="159" t="s">
        <v>10507</v>
      </c>
      <c r="AQ619" s="159">
        <v>5</v>
      </c>
      <c r="AR619" s="159">
        <v>12</v>
      </c>
      <c r="AS619" s="159" t="s">
        <v>299</v>
      </c>
      <c r="AT619" s="159">
        <v>21</v>
      </c>
      <c r="AU619" s="159">
        <v>15</v>
      </c>
      <c r="AV619" s="159">
        <v>6</v>
      </c>
      <c r="AW619" s="159" t="s">
        <v>194</v>
      </c>
      <c r="AX619" s="159">
        <v>10</v>
      </c>
      <c r="AY619" s="159">
        <v>28</v>
      </c>
      <c r="AZ619" s="159">
        <v>50</v>
      </c>
      <c r="BA619" s="159" t="s">
        <v>299</v>
      </c>
      <c r="BB619" s="159">
        <v>21</v>
      </c>
      <c r="BC619" s="159">
        <v>27.1</v>
      </c>
      <c r="BD619" s="159">
        <v>5.6</v>
      </c>
      <c r="BE619" s="159">
        <v>54</v>
      </c>
      <c r="BF619" s="159" t="s">
        <v>282</v>
      </c>
      <c r="BG619" s="159" t="s">
        <v>282</v>
      </c>
      <c r="BH619" s="159" t="s">
        <v>282</v>
      </c>
      <c r="BI619" s="159" t="s">
        <v>282</v>
      </c>
      <c r="BJ619" s="159" t="s">
        <v>282</v>
      </c>
      <c r="BK619" s="159" t="s">
        <v>282</v>
      </c>
      <c r="BL619" s="159" t="s">
        <v>282</v>
      </c>
      <c r="BM619" s="159" t="s">
        <v>282</v>
      </c>
      <c r="BN619" s="159" t="s">
        <v>282</v>
      </c>
      <c r="BO619" s="159" t="s">
        <v>282</v>
      </c>
      <c r="BP619" s="159" t="s">
        <v>282</v>
      </c>
      <c r="BQ619" s="159" t="s">
        <v>282</v>
      </c>
      <c r="BR619" s="159" t="s">
        <v>282</v>
      </c>
      <c r="BS619" s="159" t="s">
        <v>282</v>
      </c>
      <c r="BT619" s="159" t="s">
        <v>282</v>
      </c>
      <c r="BU619" s="159">
        <v>54</v>
      </c>
      <c r="BV619" s="66">
        <v>42</v>
      </c>
      <c r="BW619" s="159" t="s">
        <v>282</v>
      </c>
      <c r="BX619" s="159" t="s">
        <v>282</v>
      </c>
      <c r="BY619" s="159" t="s">
        <v>282</v>
      </c>
      <c r="BZ619" s="159" t="s">
        <v>282</v>
      </c>
      <c r="CA619" s="159" t="s">
        <v>282</v>
      </c>
      <c r="CB619" s="159" t="s">
        <v>282</v>
      </c>
      <c r="CC619" s="159" t="s">
        <v>282</v>
      </c>
      <c r="CD619" s="159" t="s">
        <v>282</v>
      </c>
      <c r="CE619" s="159" t="s">
        <v>282</v>
      </c>
      <c r="CF619" s="159" t="s">
        <v>282</v>
      </c>
      <c r="CG619" s="159" t="s">
        <v>282</v>
      </c>
      <c r="CH619" s="159" t="s">
        <v>282</v>
      </c>
      <c r="CI619" s="159" t="s">
        <v>282</v>
      </c>
      <c r="CJ619" s="159" t="s">
        <v>282</v>
      </c>
      <c r="CK619" s="159" t="s">
        <v>282</v>
      </c>
      <c r="CL619" s="159" t="s">
        <v>282</v>
      </c>
      <c r="CM619" s="159" t="s">
        <v>282</v>
      </c>
      <c r="CN619" s="159" t="s">
        <v>282</v>
      </c>
      <c r="CO619" s="159" t="s">
        <v>282</v>
      </c>
      <c r="CP619" s="159" t="s">
        <v>282</v>
      </c>
      <c r="CQ619" s="159" t="s">
        <v>282</v>
      </c>
      <c r="CR619" s="159" t="s">
        <v>282</v>
      </c>
      <c r="CS619" s="159" t="s">
        <v>282</v>
      </c>
      <c r="CT619" s="159" t="s">
        <v>282</v>
      </c>
      <c r="CU619" s="159" t="s">
        <v>282</v>
      </c>
      <c r="CV619" s="159" t="s">
        <v>282</v>
      </c>
      <c r="CW619" s="159" t="s">
        <v>282</v>
      </c>
      <c r="CX619" s="159" t="s">
        <v>282</v>
      </c>
      <c r="CY619" s="159" t="s">
        <v>282</v>
      </c>
      <c r="CZ619" s="159" t="s">
        <v>282</v>
      </c>
      <c r="DA619" s="159" t="s">
        <v>282</v>
      </c>
      <c r="DB619" s="159" t="s">
        <v>282</v>
      </c>
      <c r="DC619" s="159" t="s">
        <v>282</v>
      </c>
      <c r="DD619" s="159" t="s">
        <v>282</v>
      </c>
      <c r="DE619" s="159" t="s">
        <v>282</v>
      </c>
      <c r="DF619" s="159" t="s">
        <v>282</v>
      </c>
      <c r="DG619" s="159" t="s">
        <v>282</v>
      </c>
      <c r="DH619" s="159" t="s">
        <v>282</v>
      </c>
      <c r="DI619" s="159" t="s">
        <v>282</v>
      </c>
      <c r="DJ619" s="159" t="s">
        <v>282</v>
      </c>
      <c r="DK619" s="159" t="s">
        <v>282</v>
      </c>
      <c r="DL619" s="159" t="s">
        <v>282</v>
      </c>
      <c r="DM619" s="159" t="s">
        <v>282</v>
      </c>
      <c r="DN619" s="159" t="s">
        <v>282</v>
      </c>
      <c r="DO619" s="159" t="s">
        <v>282</v>
      </c>
      <c r="DP619" s="159" t="s">
        <v>282</v>
      </c>
      <c r="DQ619" s="159" t="s">
        <v>282</v>
      </c>
      <c r="DR619" s="159" t="s">
        <v>282</v>
      </c>
      <c r="DS619" s="159" t="s">
        <v>282</v>
      </c>
      <c r="DT619" s="159" t="s">
        <v>282</v>
      </c>
      <c r="DU619" s="159" t="s">
        <v>282</v>
      </c>
      <c r="DV619" s="159" t="s">
        <v>282</v>
      </c>
      <c r="DW619" s="159" t="s">
        <v>282</v>
      </c>
      <c r="DX619" s="159" t="s">
        <v>282</v>
      </c>
      <c r="DY619" s="159" t="s">
        <v>282</v>
      </c>
      <c r="DZ619" s="159" t="s">
        <v>282</v>
      </c>
      <c r="EA619" s="159" t="s">
        <v>282</v>
      </c>
      <c r="EB619" s="159" t="s">
        <v>282</v>
      </c>
      <c r="EC619" s="159" t="s">
        <v>282</v>
      </c>
      <c r="ED619" s="159" t="s">
        <v>282</v>
      </c>
      <c r="EE619" s="159" t="s">
        <v>282</v>
      </c>
      <c r="EF619" s="159" t="s">
        <v>282</v>
      </c>
      <c r="EG619" s="159" t="s">
        <v>282</v>
      </c>
      <c r="EH619" s="159" t="s">
        <v>282</v>
      </c>
      <c r="EI619" s="159" t="s">
        <v>282</v>
      </c>
      <c r="EJ619" s="159" t="s">
        <v>282</v>
      </c>
      <c r="EK619" s="159" t="s">
        <v>282</v>
      </c>
      <c r="EL619" s="159" t="s">
        <v>282</v>
      </c>
      <c r="EM619" s="159" t="s">
        <v>282</v>
      </c>
      <c r="EN619" s="159" t="s">
        <v>282</v>
      </c>
      <c r="EO619" s="159" t="s">
        <v>282</v>
      </c>
      <c r="EP619" s="159" t="s">
        <v>282</v>
      </c>
      <c r="EQ619" s="159" t="s">
        <v>282</v>
      </c>
      <c r="ER619" s="159" t="s">
        <v>282</v>
      </c>
      <c r="ES619" s="159" t="s">
        <v>282</v>
      </c>
      <c r="ET619" s="159" t="s">
        <v>282</v>
      </c>
      <c r="EU619" s="159" t="s">
        <v>282</v>
      </c>
      <c r="EV619" s="159" t="s">
        <v>282</v>
      </c>
      <c r="EW619" s="159" t="s">
        <v>282</v>
      </c>
      <c r="EX619" s="159" t="s">
        <v>282</v>
      </c>
      <c r="EY619" s="159" t="s">
        <v>282</v>
      </c>
      <c r="EZ619" s="159" t="s">
        <v>282</v>
      </c>
      <c r="FA619" s="159" t="s">
        <v>282</v>
      </c>
      <c r="FB619" s="159" t="s">
        <v>282</v>
      </c>
      <c r="FC619" s="159" t="s">
        <v>282</v>
      </c>
      <c r="FD619" s="159" t="s">
        <v>282</v>
      </c>
      <c r="FE619" s="159" t="s">
        <v>282</v>
      </c>
      <c r="FF619" s="159" t="s">
        <v>282</v>
      </c>
      <c r="FG619" s="159" t="s">
        <v>282</v>
      </c>
      <c r="FH619" s="159" t="s">
        <v>282</v>
      </c>
      <c r="FI619" s="159" t="s">
        <v>282</v>
      </c>
      <c r="FJ619" s="159" t="s">
        <v>282</v>
      </c>
      <c r="FK619" s="159" t="s">
        <v>282</v>
      </c>
      <c r="FL619" s="159" t="s">
        <v>282</v>
      </c>
      <c r="FM619" s="159" t="s">
        <v>282</v>
      </c>
      <c r="FN619" s="159" t="s">
        <v>282</v>
      </c>
      <c r="FO619" s="159" t="s">
        <v>282</v>
      </c>
      <c r="FP619" s="159" t="s">
        <v>282</v>
      </c>
      <c r="FQ619" s="159" t="s">
        <v>282</v>
      </c>
      <c r="FR619" s="159" t="s">
        <v>282</v>
      </c>
      <c r="FS619" s="159" t="s">
        <v>282</v>
      </c>
      <c r="FT619" s="159" t="s">
        <v>282</v>
      </c>
    </row>
    <row r="620" spans="1:176" x14ac:dyDescent="0.25">
      <c r="A620" s="212" t="s">
        <v>9111</v>
      </c>
      <c r="B620" s="159" t="s">
        <v>16424</v>
      </c>
      <c r="C620" s="66" t="str">
        <f>IF(ISNUMBER(Severity!H621)=FALSE,Severity!F621,IF(Severity!H621&gt;=0.5,"YES","NO"))</f>
        <v>YES</v>
      </c>
      <c r="D620" s="66" t="str">
        <f>IF(ISNUMBER(Severity!I621)=FALSE,Severity!G621,IF(Severity!I621&gt;0.5,"YES","NO"))</f>
        <v>NO</v>
      </c>
      <c r="E620" s="159">
        <v>4</v>
      </c>
      <c r="F620" s="159">
        <v>2</v>
      </c>
      <c r="G620" s="159" t="s">
        <v>10476</v>
      </c>
      <c r="H620" s="159" t="s">
        <v>182</v>
      </c>
      <c r="I620" s="159" t="s">
        <v>282</v>
      </c>
      <c r="J620" s="159">
        <v>10</v>
      </c>
      <c r="K620" s="159" t="s">
        <v>282</v>
      </c>
      <c r="L620" s="159" t="s">
        <v>282</v>
      </c>
      <c r="M620" s="159" t="s">
        <v>282</v>
      </c>
      <c r="N620" s="159" t="s">
        <v>282</v>
      </c>
      <c r="O620" s="159" t="s">
        <v>282</v>
      </c>
      <c r="P620" s="159" t="s">
        <v>282</v>
      </c>
      <c r="Q620" s="159" t="s">
        <v>282</v>
      </c>
      <c r="R620" s="159" t="s">
        <v>282</v>
      </c>
      <c r="S620" s="159" t="s">
        <v>221</v>
      </c>
      <c r="T620" s="159">
        <v>7</v>
      </c>
      <c r="U620" s="159" t="s">
        <v>282</v>
      </c>
      <c r="V620" s="159" t="s">
        <v>282</v>
      </c>
      <c r="W620" s="159" t="s">
        <v>282</v>
      </c>
      <c r="X620" s="159">
        <v>14</v>
      </c>
      <c r="Y620" s="159">
        <v>4.47</v>
      </c>
      <c r="Z620" s="159">
        <v>20</v>
      </c>
      <c r="AA620" s="159" t="s">
        <v>282</v>
      </c>
      <c r="AB620" s="159" t="s">
        <v>282</v>
      </c>
      <c r="AC620" s="159" t="s">
        <v>282</v>
      </c>
      <c r="AD620" s="159">
        <v>3.45</v>
      </c>
      <c r="AE620" s="159">
        <v>3.8</v>
      </c>
      <c r="AF620" s="159">
        <v>20</v>
      </c>
      <c r="AG620" s="159" t="s">
        <v>282</v>
      </c>
      <c r="AH620" s="159" t="s">
        <v>282</v>
      </c>
      <c r="AI620" s="159" t="s">
        <v>282</v>
      </c>
      <c r="AJ620" s="159" t="s">
        <v>282</v>
      </c>
      <c r="AK620" s="159" t="s">
        <v>282</v>
      </c>
      <c r="AL620" s="159" t="s">
        <v>282</v>
      </c>
      <c r="AM620" s="159">
        <v>30</v>
      </c>
      <c r="AN620" s="159">
        <v>20</v>
      </c>
      <c r="AO620" s="159" t="s">
        <v>636</v>
      </c>
      <c r="AP620" s="159" t="s">
        <v>282</v>
      </c>
      <c r="AQ620" s="159" t="s">
        <v>282</v>
      </c>
      <c r="AR620" s="159">
        <v>7</v>
      </c>
      <c r="AS620" s="159" t="s">
        <v>282</v>
      </c>
      <c r="AT620" s="159" t="s">
        <v>282</v>
      </c>
      <c r="AU620" s="159" t="s">
        <v>282</v>
      </c>
      <c r="AV620" s="159" t="s">
        <v>282</v>
      </c>
      <c r="AW620" s="159" t="s">
        <v>282</v>
      </c>
      <c r="AX620" s="159" t="s">
        <v>282</v>
      </c>
      <c r="AY620" s="159" t="s">
        <v>282</v>
      </c>
      <c r="AZ620" s="159" t="s">
        <v>282</v>
      </c>
      <c r="BA620" s="159" t="s">
        <v>221</v>
      </c>
      <c r="BB620" s="159">
        <v>7</v>
      </c>
      <c r="BC620" s="159" t="s">
        <v>282</v>
      </c>
      <c r="BD620" s="159" t="s">
        <v>282</v>
      </c>
      <c r="BE620" s="159" t="s">
        <v>282</v>
      </c>
      <c r="BF620" s="159">
        <v>15.13</v>
      </c>
      <c r="BG620" s="159">
        <v>4.08</v>
      </c>
      <c r="BH620" s="159">
        <v>23</v>
      </c>
      <c r="BI620" s="159" t="s">
        <v>282</v>
      </c>
      <c r="BJ620" s="159" t="s">
        <v>282</v>
      </c>
      <c r="BK620" s="159" t="s">
        <v>282</v>
      </c>
      <c r="BL620" s="159">
        <v>12.82</v>
      </c>
      <c r="BM620" s="159">
        <v>5.69</v>
      </c>
      <c r="BN620" s="159">
        <v>23</v>
      </c>
      <c r="BO620" s="159" t="s">
        <v>282</v>
      </c>
      <c r="BP620" s="159" t="s">
        <v>282</v>
      </c>
      <c r="BQ620" s="159" t="s">
        <v>282</v>
      </c>
      <c r="BR620" s="159" t="s">
        <v>282</v>
      </c>
      <c r="BS620" s="159" t="s">
        <v>282</v>
      </c>
      <c r="BT620" s="159" t="s">
        <v>282</v>
      </c>
      <c r="BU620" s="159">
        <v>30</v>
      </c>
      <c r="BV620" s="159">
        <v>23</v>
      </c>
      <c r="BW620" s="159" t="s">
        <v>282</v>
      </c>
      <c r="BX620" s="159" t="s">
        <v>282</v>
      </c>
      <c r="BY620" s="159" t="s">
        <v>282</v>
      </c>
      <c r="BZ620" s="159" t="s">
        <v>282</v>
      </c>
      <c r="CA620" s="159" t="s">
        <v>282</v>
      </c>
      <c r="CB620" s="159" t="s">
        <v>282</v>
      </c>
      <c r="CC620" s="159" t="s">
        <v>282</v>
      </c>
      <c r="CD620" s="159" t="s">
        <v>282</v>
      </c>
      <c r="CE620" s="159" t="s">
        <v>282</v>
      </c>
      <c r="CF620" s="159" t="s">
        <v>282</v>
      </c>
      <c r="CG620" s="159" t="s">
        <v>282</v>
      </c>
      <c r="CH620" s="159" t="s">
        <v>282</v>
      </c>
      <c r="CI620" s="159" t="s">
        <v>282</v>
      </c>
      <c r="CJ620" s="159" t="s">
        <v>282</v>
      </c>
      <c r="CK620" s="159" t="s">
        <v>282</v>
      </c>
      <c r="CL620" s="159" t="s">
        <v>282</v>
      </c>
      <c r="CM620" s="159" t="s">
        <v>282</v>
      </c>
      <c r="CN620" s="159" t="s">
        <v>282</v>
      </c>
      <c r="CO620" s="159" t="s">
        <v>282</v>
      </c>
      <c r="CP620" s="159" t="s">
        <v>282</v>
      </c>
      <c r="CQ620" s="159" t="s">
        <v>282</v>
      </c>
      <c r="CR620" s="159" t="s">
        <v>282</v>
      </c>
      <c r="CS620" s="159" t="s">
        <v>282</v>
      </c>
      <c r="CT620" s="159" t="s">
        <v>282</v>
      </c>
      <c r="CU620" s="159" t="s">
        <v>282</v>
      </c>
      <c r="CV620" s="159" t="s">
        <v>282</v>
      </c>
      <c r="CW620" s="159" t="s">
        <v>282</v>
      </c>
      <c r="CX620" s="159" t="s">
        <v>282</v>
      </c>
      <c r="CY620" s="159" t="s">
        <v>282</v>
      </c>
      <c r="CZ620" s="159" t="s">
        <v>282</v>
      </c>
      <c r="DA620" s="159" t="s">
        <v>282</v>
      </c>
      <c r="DB620" s="159" t="s">
        <v>282</v>
      </c>
      <c r="DC620" s="159" t="s">
        <v>282</v>
      </c>
      <c r="DD620" s="159" t="s">
        <v>282</v>
      </c>
      <c r="DE620" s="159" t="s">
        <v>282</v>
      </c>
      <c r="DF620" s="159" t="s">
        <v>282</v>
      </c>
      <c r="DG620" s="159" t="s">
        <v>282</v>
      </c>
      <c r="DH620" s="159" t="s">
        <v>282</v>
      </c>
      <c r="DI620" s="159" t="s">
        <v>282</v>
      </c>
      <c r="DJ620" s="159" t="s">
        <v>282</v>
      </c>
      <c r="DK620" s="159" t="s">
        <v>282</v>
      </c>
      <c r="DL620" s="159" t="s">
        <v>282</v>
      </c>
      <c r="DM620" s="159" t="s">
        <v>282</v>
      </c>
      <c r="DN620" s="159" t="s">
        <v>282</v>
      </c>
      <c r="DO620" s="159" t="s">
        <v>282</v>
      </c>
      <c r="DP620" s="159" t="s">
        <v>282</v>
      </c>
      <c r="DQ620" s="159" t="s">
        <v>282</v>
      </c>
      <c r="DR620" s="159" t="s">
        <v>282</v>
      </c>
      <c r="DS620" s="159" t="s">
        <v>282</v>
      </c>
      <c r="DT620" s="159" t="s">
        <v>282</v>
      </c>
      <c r="DU620" s="159" t="s">
        <v>282</v>
      </c>
      <c r="DV620" s="159" t="s">
        <v>282</v>
      </c>
      <c r="DW620" s="159" t="s">
        <v>282</v>
      </c>
      <c r="DX620" s="159" t="s">
        <v>282</v>
      </c>
      <c r="DY620" s="159" t="s">
        <v>282</v>
      </c>
      <c r="DZ620" s="159" t="s">
        <v>282</v>
      </c>
      <c r="EA620" s="159" t="s">
        <v>282</v>
      </c>
      <c r="EB620" s="159" t="s">
        <v>282</v>
      </c>
      <c r="EC620" s="159" t="s">
        <v>282</v>
      </c>
      <c r="ED620" s="159" t="s">
        <v>282</v>
      </c>
      <c r="EE620" s="159" t="s">
        <v>282</v>
      </c>
      <c r="EF620" s="159" t="s">
        <v>282</v>
      </c>
      <c r="EG620" s="159" t="s">
        <v>282</v>
      </c>
      <c r="EH620" s="159" t="s">
        <v>282</v>
      </c>
      <c r="EI620" s="159" t="s">
        <v>282</v>
      </c>
      <c r="EJ620" s="159" t="s">
        <v>282</v>
      </c>
      <c r="EK620" s="159" t="s">
        <v>282</v>
      </c>
      <c r="EL620" s="159" t="s">
        <v>282</v>
      </c>
      <c r="EM620" s="159" t="s">
        <v>282</v>
      </c>
      <c r="EN620" s="159" t="s">
        <v>282</v>
      </c>
      <c r="EO620" s="159" t="s">
        <v>282</v>
      </c>
      <c r="EP620" s="159" t="s">
        <v>282</v>
      </c>
      <c r="EQ620" s="159" t="s">
        <v>282</v>
      </c>
      <c r="ER620" s="159" t="s">
        <v>282</v>
      </c>
      <c r="ES620" s="159" t="s">
        <v>282</v>
      </c>
      <c r="ET620" s="159" t="s">
        <v>282</v>
      </c>
      <c r="EU620" s="159" t="s">
        <v>282</v>
      </c>
      <c r="EV620" s="159" t="s">
        <v>282</v>
      </c>
      <c r="EW620" s="159" t="s">
        <v>282</v>
      </c>
      <c r="EX620" s="159" t="s">
        <v>282</v>
      </c>
      <c r="EY620" s="159" t="s">
        <v>282</v>
      </c>
      <c r="EZ620" s="159" t="s">
        <v>282</v>
      </c>
      <c r="FA620" s="159" t="s">
        <v>282</v>
      </c>
      <c r="FB620" s="159" t="s">
        <v>282</v>
      </c>
      <c r="FC620" s="159" t="s">
        <v>282</v>
      </c>
      <c r="FD620" s="159" t="s">
        <v>282</v>
      </c>
      <c r="FE620" s="159" t="s">
        <v>282</v>
      </c>
      <c r="FF620" s="159" t="s">
        <v>282</v>
      </c>
      <c r="FG620" s="159" t="s">
        <v>282</v>
      </c>
      <c r="FH620" s="159" t="s">
        <v>282</v>
      </c>
      <c r="FI620" s="159" t="s">
        <v>282</v>
      </c>
      <c r="FJ620" s="159" t="s">
        <v>282</v>
      </c>
      <c r="FK620" s="159" t="s">
        <v>282</v>
      </c>
      <c r="FL620" s="159" t="s">
        <v>282</v>
      </c>
      <c r="FM620" s="159" t="s">
        <v>282</v>
      </c>
      <c r="FN620" s="159" t="s">
        <v>282</v>
      </c>
      <c r="FO620" s="159" t="s">
        <v>282</v>
      </c>
      <c r="FP620" s="159" t="s">
        <v>282</v>
      </c>
      <c r="FQ620" s="159" t="s">
        <v>282</v>
      </c>
      <c r="FR620" s="159" t="s">
        <v>282</v>
      </c>
      <c r="FS620" s="159" t="s">
        <v>282</v>
      </c>
      <c r="FT620" s="159" t="s">
        <v>282</v>
      </c>
    </row>
    <row r="621" spans="1:176" x14ac:dyDescent="0.25">
      <c r="A621" s="66" t="s">
        <v>4712</v>
      </c>
      <c r="B621" s="159" t="s">
        <v>12684</v>
      </c>
      <c r="C621" s="66" t="str">
        <f>IF(ISNUMBER(Severity!H622)=FALSE,Severity!F622,IF(Severity!H622&gt;=0.5,"YES","NO"))</f>
        <v>YES</v>
      </c>
      <c r="D621" s="66" t="str">
        <f>IF(ISNUMBER(Severity!I622)=FALSE,Severity!G622,IF(Severity!I622&gt;0.5,"YES","NO"))</f>
        <v>NO</v>
      </c>
      <c r="E621" s="159">
        <v>8</v>
      </c>
      <c r="F621" s="159">
        <v>2</v>
      </c>
      <c r="G621" s="66" t="s">
        <v>672</v>
      </c>
      <c r="H621" s="159" t="s">
        <v>182</v>
      </c>
      <c r="I621" s="66" t="s">
        <v>282</v>
      </c>
      <c r="J621" s="66">
        <v>12</v>
      </c>
      <c r="K621" s="159" t="s">
        <v>282</v>
      </c>
      <c r="L621" s="159" t="s">
        <v>282</v>
      </c>
      <c r="M621" s="159" t="s">
        <v>282</v>
      </c>
      <c r="N621" s="159" t="s">
        <v>282</v>
      </c>
      <c r="O621" s="159" t="s">
        <v>282</v>
      </c>
      <c r="P621" s="159" t="s">
        <v>282</v>
      </c>
      <c r="Q621" s="159" t="s">
        <v>282</v>
      </c>
      <c r="R621" s="159" t="s">
        <v>282</v>
      </c>
      <c r="S621" s="159" t="s">
        <v>743</v>
      </c>
      <c r="T621" s="159">
        <v>21</v>
      </c>
      <c r="U621" s="66" t="s">
        <v>282</v>
      </c>
      <c r="V621" s="66" t="s">
        <v>282</v>
      </c>
      <c r="W621" s="159" t="s">
        <v>282</v>
      </c>
      <c r="X621" s="66">
        <v>26.26</v>
      </c>
      <c r="Y621" s="159" t="s">
        <v>282</v>
      </c>
      <c r="Z621" s="66">
        <v>19</v>
      </c>
      <c r="AA621" s="159" t="s">
        <v>282</v>
      </c>
      <c r="AB621" s="159" t="s">
        <v>282</v>
      </c>
      <c r="AC621" s="159" t="s">
        <v>282</v>
      </c>
      <c r="AD621" s="66">
        <v>16.79</v>
      </c>
      <c r="AE621" s="159" t="s">
        <v>282</v>
      </c>
      <c r="AF621" s="66">
        <v>19</v>
      </c>
      <c r="AG621" s="159" t="s">
        <v>282</v>
      </c>
      <c r="AH621" s="159" t="s">
        <v>282</v>
      </c>
      <c r="AI621" s="159" t="s">
        <v>282</v>
      </c>
      <c r="AJ621" s="159" t="s">
        <v>282</v>
      </c>
      <c r="AK621" s="159" t="s">
        <v>282</v>
      </c>
      <c r="AL621" s="159" t="s">
        <v>282</v>
      </c>
      <c r="AM621" s="159">
        <v>31</v>
      </c>
      <c r="AN621" s="159">
        <v>19</v>
      </c>
      <c r="AO621" s="159" t="s">
        <v>636</v>
      </c>
      <c r="AP621" s="159" t="s">
        <v>282</v>
      </c>
      <c r="AQ621" s="66" t="s">
        <v>282</v>
      </c>
      <c r="AR621" s="159">
        <v>6</v>
      </c>
      <c r="AS621" s="159" t="s">
        <v>282</v>
      </c>
      <c r="AT621" s="159" t="s">
        <v>282</v>
      </c>
      <c r="AU621" s="159" t="s">
        <v>282</v>
      </c>
      <c r="AV621" s="159" t="s">
        <v>282</v>
      </c>
      <c r="AW621" s="159" t="s">
        <v>282</v>
      </c>
      <c r="AX621" s="159" t="s">
        <v>282</v>
      </c>
      <c r="AY621" s="159" t="s">
        <v>282</v>
      </c>
      <c r="AZ621" s="159" t="s">
        <v>282</v>
      </c>
      <c r="BA621" s="159" t="s">
        <v>743</v>
      </c>
      <c r="BB621" s="159">
        <v>21</v>
      </c>
      <c r="BC621" s="66" t="s">
        <v>282</v>
      </c>
      <c r="BD621" s="66" t="s">
        <v>282</v>
      </c>
      <c r="BE621" s="159" t="s">
        <v>282</v>
      </c>
      <c r="BF621" s="66">
        <v>28.7</v>
      </c>
      <c r="BG621" s="159" t="s">
        <v>282</v>
      </c>
      <c r="BH621" s="66">
        <v>23</v>
      </c>
      <c r="BI621" s="159" t="s">
        <v>282</v>
      </c>
      <c r="BJ621" s="159" t="s">
        <v>282</v>
      </c>
      <c r="BK621" s="159" t="s">
        <v>282</v>
      </c>
      <c r="BL621" s="66">
        <v>22.7</v>
      </c>
      <c r="BM621" s="159" t="s">
        <v>282</v>
      </c>
      <c r="BN621" s="66">
        <v>23</v>
      </c>
      <c r="BO621" s="159" t="s">
        <v>282</v>
      </c>
      <c r="BP621" s="159" t="s">
        <v>282</v>
      </c>
      <c r="BQ621" s="159" t="s">
        <v>282</v>
      </c>
      <c r="BR621" s="159" t="s">
        <v>282</v>
      </c>
      <c r="BS621" s="159" t="s">
        <v>282</v>
      </c>
      <c r="BT621" s="159" t="s">
        <v>282</v>
      </c>
      <c r="BU621" s="159">
        <v>29</v>
      </c>
      <c r="BV621" s="159">
        <v>23</v>
      </c>
      <c r="BW621" s="159" t="s">
        <v>282</v>
      </c>
      <c r="BX621" s="159" t="s">
        <v>282</v>
      </c>
      <c r="BY621" s="159" t="s">
        <v>282</v>
      </c>
      <c r="BZ621" s="159" t="s">
        <v>282</v>
      </c>
      <c r="CA621" s="159" t="s">
        <v>282</v>
      </c>
      <c r="CB621" s="159" t="s">
        <v>282</v>
      </c>
      <c r="CC621" s="159" t="s">
        <v>282</v>
      </c>
      <c r="CD621" s="159" t="s">
        <v>282</v>
      </c>
      <c r="CE621" s="159" t="s">
        <v>282</v>
      </c>
      <c r="CF621" s="159" t="s">
        <v>282</v>
      </c>
      <c r="CG621" s="159" t="s">
        <v>282</v>
      </c>
      <c r="CH621" s="159" t="s">
        <v>282</v>
      </c>
      <c r="CI621" s="159" t="s">
        <v>282</v>
      </c>
      <c r="CJ621" s="159" t="s">
        <v>282</v>
      </c>
      <c r="CK621" s="159" t="s">
        <v>282</v>
      </c>
      <c r="CL621" s="159" t="s">
        <v>282</v>
      </c>
      <c r="CM621" s="159" t="s">
        <v>282</v>
      </c>
      <c r="CN621" s="159" t="s">
        <v>282</v>
      </c>
      <c r="CO621" s="159" t="s">
        <v>282</v>
      </c>
      <c r="CP621" s="159" t="s">
        <v>282</v>
      </c>
      <c r="CQ621" s="159" t="s">
        <v>282</v>
      </c>
      <c r="CR621" s="159" t="s">
        <v>282</v>
      </c>
      <c r="CS621" s="159" t="s">
        <v>282</v>
      </c>
      <c r="CT621" s="159" t="s">
        <v>282</v>
      </c>
      <c r="CU621" s="159" t="s">
        <v>282</v>
      </c>
      <c r="CV621" s="159" t="s">
        <v>282</v>
      </c>
      <c r="CW621" s="159" t="s">
        <v>282</v>
      </c>
      <c r="CX621" s="159" t="s">
        <v>282</v>
      </c>
      <c r="CY621" s="159" t="s">
        <v>282</v>
      </c>
      <c r="CZ621" s="159" t="s">
        <v>282</v>
      </c>
      <c r="DA621" s="159" t="s">
        <v>282</v>
      </c>
      <c r="DB621" s="159" t="s">
        <v>282</v>
      </c>
      <c r="DC621" s="159" t="s">
        <v>282</v>
      </c>
      <c r="DD621" s="159" t="s">
        <v>282</v>
      </c>
      <c r="DE621" s="159" t="s">
        <v>282</v>
      </c>
      <c r="DF621" s="159" t="s">
        <v>282</v>
      </c>
      <c r="DG621" s="159" t="s">
        <v>282</v>
      </c>
      <c r="DH621" s="159" t="s">
        <v>282</v>
      </c>
      <c r="DI621" s="159" t="s">
        <v>282</v>
      </c>
      <c r="DJ621" s="159" t="s">
        <v>282</v>
      </c>
      <c r="DK621" s="159" t="s">
        <v>282</v>
      </c>
      <c r="DL621" s="159" t="s">
        <v>282</v>
      </c>
      <c r="DM621" s="159" t="s">
        <v>282</v>
      </c>
      <c r="DN621" s="159" t="s">
        <v>282</v>
      </c>
      <c r="DO621" s="159" t="s">
        <v>282</v>
      </c>
      <c r="DP621" s="159" t="s">
        <v>282</v>
      </c>
      <c r="DQ621" s="159" t="s">
        <v>282</v>
      </c>
      <c r="DR621" s="159" t="s">
        <v>282</v>
      </c>
      <c r="DS621" s="159" t="s">
        <v>282</v>
      </c>
      <c r="DT621" s="159" t="s">
        <v>282</v>
      </c>
      <c r="DU621" s="159" t="s">
        <v>282</v>
      </c>
      <c r="DV621" s="159" t="s">
        <v>282</v>
      </c>
      <c r="DW621" s="159" t="s">
        <v>282</v>
      </c>
      <c r="DX621" s="159" t="s">
        <v>282</v>
      </c>
      <c r="DY621" s="159" t="s">
        <v>282</v>
      </c>
      <c r="DZ621" s="159" t="s">
        <v>282</v>
      </c>
      <c r="EA621" s="159" t="s">
        <v>282</v>
      </c>
      <c r="EB621" s="159" t="s">
        <v>282</v>
      </c>
      <c r="EC621" s="159" t="s">
        <v>282</v>
      </c>
      <c r="ED621" s="159" t="s">
        <v>282</v>
      </c>
      <c r="EE621" s="159" t="s">
        <v>282</v>
      </c>
      <c r="EF621" s="159" t="s">
        <v>282</v>
      </c>
      <c r="EG621" s="159" t="s">
        <v>282</v>
      </c>
      <c r="EH621" s="159" t="s">
        <v>282</v>
      </c>
      <c r="EI621" s="159" t="s">
        <v>282</v>
      </c>
      <c r="EJ621" s="159" t="s">
        <v>282</v>
      </c>
      <c r="EK621" s="159" t="s">
        <v>282</v>
      </c>
      <c r="EL621" s="159" t="s">
        <v>282</v>
      </c>
      <c r="EM621" s="159" t="s">
        <v>282</v>
      </c>
      <c r="EN621" s="159" t="s">
        <v>282</v>
      </c>
      <c r="EO621" s="159" t="s">
        <v>282</v>
      </c>
      <c r="EP621" s="159" t="s">
        <v>282</v>
      </c>
      <c r="EQ621" s="159" t="s">
        <v>282</v>
      </c>
      <c r="ER621" s="159" t="s">
        <v>282</v>
      </c>
      <c r="ES621" s="159" t="s">
        <v>282</v>
      </c>
      <c r="ET621" s="159" t="s">
        <v>282</v>
      </c>
      <c r="EU621" s="159" t="s">
        <v>282</v>
      </c>
      <c r="EV621" s="159" t="s">
        <v>282</v>
      </c>
      <c r="EW621" s="159" t="s">
        <v>282</v>
      </c>
      <c r="EX621" s="159" t="s">
        <v>282</v>
      </c>
      <c r="EY621" s="159" t="s">
        <v>282</v>
      </c>
      <c r="EZ621" s="159" t="s">
        <v>282</v>
      </c>
      <c r="FA621" s="159" t="s">
        <v>282</v>
      </c>
      <c r="FB621" s="159" t="s">
        <v>282</v>
      </c>
      <c r="FC621" s="159" t="s">
        <v>282</v>
      </c>
      <c r="FD621" s="159" t="s">
        <v>282</v>
      </c>
      <c r="FE621" s="159" t="s">
        <v>282</v>
      </c>
      <c r="FF621" s="159" t="s">
        <v>282</v>
      </c>
      <c r="FG621" s="159" t="s">
        <v>282</v>
      </c>
      <c r="FH621" s="159" t="s">
        <v>282</v>
      </c>
      <c r="FI621" s="159" t="s">
        <v>282</v>
      </c>
      <c r="FJ621" s="159" t="s">
        <v>282</v>
      </c>
      <c r="FK621" s="159" t="s">
        <v>282</v>
      </c>
      <c r="FL621" s="159" t="s">
        <v>282</v>
      </c>
      <c r="FM621" s="159" t="s">
        <v>282</v>
      </c>
      <c r="FN621" s="159" t="s">
        <v>282</v>
      </c>
      <c r="FO621" s="159" t="s">
        <v>282</v>
      </c>
      <c r="FP621" s="159" t="s">
        <v>282</v>
      </c>
      <c r="FQ621" s="159" t="s">
        <v>282</v>
      </c>
      <c r="FR621" s="159" t="s">
        <v>282</v>
      </c>
      <c r="FS621" s="159" t="s">
        <v>282</v>
      </c>
      <c r="FT621" s="159" t="s">
        <v>282</v>
      </c>
    </row>
    <row r="622" spans="1:176" x14ac:dyDescent="0.25">
      <c r="A622" s="66" t="s">
        <v>8826</v>
      </c>
      <c r="B622" s="159" t="s">
        <v>282</v>
      </c>
      <c r="C622" s="66" t="str">
        <f>IF(ISNUMBER(Severity!H623)=FALSE,Severity!F623,IF(Severity!H623&gt;=0.5,"YES","NO"))</f>
        <v>YES</v>
      </c>
      <c r="D622" s="66" t="str">
        <f>IF(ISNUMBER(Severity!I623)=FALSE,Severity!G623,IF(Severity!I623&gt;0.5,"YES","NO"))</f>
        <v>NO</v>
      </c>
      <c r="E622" s="159">
        <v>10</v>
      </c>
      <c r="F622" s="159">
        <v>2</v>
      </c>
      <c r="G622" s="159" t="s">
        <v>255</v>
      </c>
      <c r="H622" s="159" t="s">
        <v>10507</v>
      </c>
      <c r="I622" s="159">
        <v>1</v>
      </c>
      <c r="J622" s="159">
        <v>9</v>
      </c>
      <c r="K622" s="159" t="s">
        <v>299</v>
      </c>
      <c r="L622" s="159">
        <v>17</v>
      </c>
      <c r="M622" s="159">
        <v>20</v>
      </c>
      <c r="N622" s="159">
        <v>8</v>
      </c>
      <c r="O622" s="159" t="s">
        <v>299</v>
      </c>
      <c r="P622" s="159">
        <v>17</v>
      </c>
      <c r="Q622" s="159">
        <v>28</v>
      </c>
      <c r="R622" s="159">
        <v>50</v>
      </c>
      <c r="S622" s="159" t="s">
        <v>299</v>
      </c>
      <c r="T622" s="159">
        <v>17</v>
      </c>
      <c r="U622" s="66">
        <v>22.9</v>
      </c>
      <c r="V622" s="66">
        <v>2.2999999999999998</v>
      </c>
      <c r="W622" s="159">
        <v>39</v>
      </c>
      <c r="X622" s="66" t="s">
        <v>282</v>
      </c>
      <c r="Y622" s="66" t="s">
        <v>282</v>
      </c>
      <c r="Z622" s="66" t="s">
        <v>282</v>
      </c>
      <c r="AA622" s="66" t="s">
        <v>282</v>
      </c>
      <c r="AB622" s="66" t="s">
        <v>282</v>
      </c>
      <c r="AC622" s="66" t="s">
        <v>282</v>
      </c>
      <c r="AD622" s="66" t="s">
        <v>282</v>
      </c>
      <c r="AE622" s="66" t="s">
        <v>282</v>
      </c>
      <c r="AF622" s="66" t="s">
        <v>282</v>
      </c>
      <c r="AG622" s="66" t="s">
        <v>282</v>
      </c>
      <c r="AH622" s="66" t="s">
        <v>282</v>
      </c>
      <c r="AI622" s="66" t="s">
        <v>282</v>
      </c>
      <c r="AJ622" s="66" t="s">
        <v>282</v>
      </c>
      <c r="AK622" s="66" t="s">
        <v>282</v>
      </c>
      <c r="AL622" s="66" t="s">
        <v>282</v>
      </c>
      <c r="AM622" s="159">
        <v>39</v>
      </c>
      <c r="AN622" s="159">
        <v>30</v>
      </c>
      <c r="AO622" s="159" t="s">
        <v>790</v>
      </c>
      <c r="AP622" s="159" t="s">
        <v>10507</v>
      </c>
      <c r="AQ622" s="159">
        <v>1</v>
      </c>
      <c r="AR622" s="159">
        <v>14</v>
      </c>
      <c r="AS622" s="159" t="s">
        <v>299</v>
      </c>
      <c r="AT622" s="159">
        <v>17</v>
      </c>
      <c r="AU622" s="159">
        <v>6</v>
      </c>
      <c r="AV622" s="159">
        <v>8</v>
      </c>
      <c r="AW622" s="159" t="s">
        <v>299</v>
      </c>
      <c r="AX622" s="159">
        <v>17</v>
      </c>
      <c r="AY622" s="159">
        <v>12</v>
      </c>
      <c r="AZ622" s="159">
        <v>50</v>
      </c>
      <c r="BA622" s="159" t="s">
        <v>299</v>
      </c>
      <c r="BB622" s="159">
        <v>17</v>
      </c>
      <c r="BC622" s="66">
        <v>23.3</v>
      </c>
      <c r="BD622" s="66">
        <v>2.8</v>
      </c>
      <c r="BE622" s="159">
        <v>38</v>
      </c>
      <c r="BF622" s="66" t="s">
        <v>282</v>
      </c>
      <c r="BG622" s="66" t="s">
        <v>282</v>
      </c>
      <c r="BH622" s="66" t="s">
        <v>282</v>
      </c>
      <c r="BI622" s="66" t="s">
        <v>282</v>
      </c>
      <c r="BJ622" s="66" t="s">
        <v>282</v>
      </c>
      <c r="BK622" s="66" t="s">
        <v>282</v>
      </c>
      <c r="BL622" s="66" t="s">
        <v>282</v>
      </c>
      <c r="BM622" s="66" t="s">
        <v>282</v>
      </c>
      <c r="BN622" s="66" t="s">
        <v>282</v>
      </c>
      <c r="BO622" s="66" t="s">
        <v>282</v>
      </c>
      <c r="BP622" s="66" t="s">
        <v>282</v>
      </c>
      <c r="BQ622" s="66" t="s">
        <v>282</v>
      </c>
      <c r="BR622" s="66" t="s">
        <v>282</v>
      </c>
      <c r="BS622" s="66" t="s">
        <v>282</v>
      </c>
      <c r="BT622" s="66" t="s">
        <v>282</v>
      </c>
      <c r="BU622" s="159">
        <v>38</v>
      </c>
      <c r="BV622" s="159">
        <v>24</v>
      </c>
      <c r="BW622" s="159" t="s">
        <v>282</v>
      </c>
      <c r="BX622" s="159" t="s">
        <v>282</v>
      </c>
      <c r="BY622" s="159" t="s">
        <v>282</v>
      </c>
      <c r="BZ622" s="159" t="s">
        <v>282</v>
      </c>
      <c r="CA622" s="159" t="s">
        <v>282</v>
      </c>
      <c r="CB622" s="159" t="s">
        <v>282</v>
      </c>
      <c r="CC622" s="159" t="s">
        <v>282</v>
      </c>
      <c r="CD622" s="159" t="s">
        <v>282</v>
      </c>
      <c r="CE622" s="159" t="s">
        <v>282</v>
      </c>
      <c r="CF622" s="159" t="s">
        <v>282</v>
      </c>
      <c r="CG622" s="159" t="s">
        <v>282</v>
      </c>
      <c r="CH622" s="159" t="s">
        <v>282</v>
      </c>
      <c r="CI622" s="159" t="s">
        <v>282</v>
      </c>
      <c r="CJ622" s="159" t="s">
        <v>282</v>
      </c>
      <c r="CK622" s="159" t="s">
        <v>282</v>
      </c>
      <c r="CL622" s="159" t="s">
        <v>282</v>
      </c>
      <c r="CM622" s="159" t="s">
        <v>282</v>
      </c>
      <c r="CN622" s="159" t="s">
        <v>282</v>
      </c>
      <c r="CO622" s="159" t="s">
        <v>282</v>
      </c>
      <c r="CP622" s="159" t="s">
        <v>282</v>
      </c>
      <c r="CQ622" s="159" t="s">
        <v>282</v>
      </c>
      <c r="CR622" s="159" t="s">
        <v>282</v>
      </c>
      <c r="CS622" s="159" t="s">
        <v>282</v>
      </c>
      <c r="CT622" s="159" t="s">
        <v>282</v>
      </c>
      <c r="CU622" s="159" t="s">
        <v>282</v>
      </c>
      <c r="CV622" s="159" t="s">
        <v>282</v>
      </c>
      <c r="CW622" s="159" t="s">
        <v>282</v>
      </c>
      <c r="CX622" s="159" t="s">
        <v>282</v>
      </c>
      <c r="CY622" s="159" t="s">
        <v>282</v>
      </c>
      <c r="CZ622" s="159" t="s">
        <v>282</v>
      </c>
      <c r="DA622" s="159" t="s">
        <v>282</v>
      </c>
      <c r="DB622" s="159" t="s">
        <v>282</v>
      </c>
      <c r="DC622" s="159" t="s">
        <v>282</v>
      </c>
      <c r="DD622" s="159" t="s">
        <v>282</v>
      </c>
      <c r="DE622" s="159" t="s">
        <v>282</v>
      </c>
      <c r="DF622" s="159" t="s">
        <v>282</v>
      </c>
      <c r="DG622" s="159" t="s">
        <v>282</v>
      </c>
      <c r="DH622" s="159" t="s">
        <v>282</v>
      </c>
      <c r="DI622" s="159" t="s">
        <v>282</v>
      </c>
      <c r="DJ622" s="159" t="s">
        <v>282</v>
      </c>
      <c r="DK622" s="159" t="s">
        <v>282</v>
      </c>
      <c r="DL622" s="159" t="s">
        <v>282</v>
      </c>
      <c r="DM622" s="159" t="s">
        <v>282</v>
      </c>
      <c r="DN622" s="159" t="s">
        <v>282</v>
      </c>
      <c r="DO622" s="159" t="s">
        <v>282</v>
      </c>
      <c r="DP622" s="159" t="s">
        <v>282</v>
      </c>
      <c r="DQ622" s="159" t="s">
        <v>282</v>
      </c>
      <c r="DR622" s="159" t="s">
        <v>282</v>
      </c>
      <c r="DS622" s="159" t="s">
        <v>282</v>
      </c>
      <c r="DT622" s="159" t="s">
        <v>282</v>
      </c>
      <c r="DU622" s="159" t="s">
        <v>282</v>
      </c>
      <c r="DV622" s="159" t="s">
        <v>282</v>
      </c>
      <c r="DW622" s="159" t="s">
        <v>282</v>
      </c>
      <c r="DX622" s="159" t="s">
        <v>282</v>
      </c>
      <c r="DY622" s="159" t="s">
        <v>282</v>
      </c>
      <c r="DZ622" s="159" t="s">
        <v>282</v>
      </c>
      <c r="EA622" s="159" t="s">
        <v>282</v>
      </c>
      <c r="EB622" s="159" t="s">
        <v>282</v>
      </c>
      <c r="EC622" s="159" t="s">
        <v>282</v>
      </c>
      <c r="ED622" s="159" t="s">
        <v>282</v>
      </c>
      <c r="EE622" s="159" t="s">
        <v>282</v>
      </c>
      <c r="EF622" s="159" t="s">
        <v>282</v>
      </c>
      <c r="EG622" s="159" t="s">
        <v>282</v>
      </c>
      <c r="EH622" s="159" t="s">
        <v>282</v>
      </c>
      <c r="EI622" s="159" t="s">
        <v>282</v>
      </c>
      <c r="EJ622" s="159" t="s">
        <v>282</v>
      </c>
      <c r="EK622" s="159" t="s">
        <v>282</v>
      </c>
      <c r="EL622" s="159" t="s">
        <v>282</v>
      </c>
      <c r="EM622" s="159" t="s">
        <v>282</v>
      </c>
      <c r="EN622" s="159" t="s">
        <v>282</v>
      </c>
      <c r="EO622" s="159" t="s">
        <v>282</v>
      </c>
      <c r="EP622" s="159" t="s">
        <v>282</v>
      </c>
      <c r="EQ622" s="159" t="s">
        <v>282</v>
      </c>
      <c r="ER622" s="159" t="s">
        <v>282</v>
      </c>
      <c r="ES622" s="159" t="s">
        <v>282</v>
      </c>
      <c r="ET622" s="159" t="s">
        <v>282</v>
      </c>
      <c r="EU622" s="159" t="s">
        <v>282</v>
      </c>
      <c r="EV622" s="159" t="s">
        <v>282</v>
      </c>
      <c r="EW622" s="159" t="s">
        <v>282</v>
      </c>
      <c r="EX622" s="159" t="s">
        <v>282</v>
      </c>
      <c r="EY622" s="159" t="s">
        <v>282</v>
      </c>
      <c r="EZ622" s="159" t="s">
        <v>282</v>
      </c>
      <c r="FA622" s="159" t="s">
        <v>282</v>
      </c>
      <c r="FB622" s="159" t="s">
        <v>282</v>
      </c>
      <c r="FC622" s="159" t="s">
        <v>282</v>
      </c>
      <c r="FD622" s="159" t="s">
        <v>282</v>
      </c>
      <c r="FE622" s="159" t="s">
        <v>282</v>
      </c>
      <c r="FF622" s="159" t="s">
        <v>282</v>
      </c>
      <c r="FG622" s="159" t="s">
        <v>282</v>
      </c>
      <c r="FH622" s="159" t="s">
        <v>282</v>
      </c>
      <c r="FI622" s="159" t="s">
        <v>282</v>
      </c>
      <c r="FJ622" s="159" t="s">
        <v>282</v>
      </c>
      <c r="FK622" s="159" t="s">
        <v>282</v>
      </c>
      <c r="FL622" s="159" t="s">
        <v>282</v>
      </c>
      <c r="FM622" s="159" t="s">
        <v>282</v>
      </c>
      <c r="FN622" s="159" t="s">
        <v>282</v>
      </c>
      <c r="FO622" s="159" t="s">
        <v>282</v>
      </c>
      <c r="FP622" s="159" t="s">
        <v>282</v>
      </c>
      <c r="FQ622" s="159" t="s">
        <v>282</v>
      </c>
      <c r="FR622" s="159" t="s">
        <v>282</v>
      </c>
      <c r="FS622" s="159" t="s">
        <v>282</v>
      </c>
      <c r="FT622" s="159" t="s">
        <v>282</v>
      </c>
    </row>
    <row r="623" spans="1:176" x14ac:dyDescent="0.25">
      <c r="A623" s="66" t="s">
        <v>7748</v>
      </c>
      <c r="B623" s="159" t="s">
        <v>14988</v>
      </c>
      <c r="C623" s="66" t="str">
        <f>IF(ISNUMBER(Severity!H624)=FALSE,Severity!F624,IF(Severity!H624&gt;=0.5,"YES","NO"))</f>
        <v>YES</v>
      </c>
      <c r="D623" s="66" t="str">
        <f>IF(ISNUMBER(Severity!I624)=FALSE,Severity!G624,IF(Severity!I624&gt;0.5,"YES","NO"))</f>
        <v>NO</v>
      </c>
      <c r="E623" s="159">
        <v>8</v>
      </c>
      <c r="F623" s="159">
        <v>2</v>
      </c>
      <c r="G623" s="159" t="s">
        <v>255</v>
      </c>
      <c r="H623" s="159" t="s">
        <v>10507</v>
      </c>
      <c r="I623" s="159" t="s">
        <v>282</v>
      </c>
      <c r="J623" s="159">
        <v>14</v>
      </c>
      <c r="K623" s="159" t="s">
        <v>282</v>
      </c>
      <c r="L623" s="159" t="s">
        <v>282</v>
      </c>
      <c r="M623" s="159" t="s">
        <v>282</v>
      </c>
      <c r="N623" s="159" t="s">
        <v>282</v>
      </c>
      <c r="O623" s="159" t="s">
        <v>10840</v>
      </c>
      <c r="P623" s="159">
        <v>1</v>
      </c>
      <c r="Q623" s="159">
        <v>43</v>
      </c>
      <c r="R623" s="159" t="s">
        <v>10841</v>
      </c>
      <c r="S623" s="159" t="s">
        <v>299</v>
      </c>
      <c r="T623" s="159">
        <v>17</v>
      </c>
      <c r="U623" s="159">
        <v>24.5</v>
      </c>
      <c r="V623" s="66" t="s">
        <v>282</v>
      </c>
      <c r="W623" s="159">
        <v>83</v>
      </c>
      <c r="X623" s="159" t="s">
        <v>282</v>
      </c>
      <c r="Y623" s="159" t="s">
        <v>282</v>
      </c>
      <c r="Z623" s="159" t="s">
        <v>282</v>
      </c>
      <c r="AA623" s="159" t="s">
        <v>282</v>
      </c>
      <c r="AB623" s="159" t="s">
        <v>282</v>
      </c>
      <c r="AC623" s="159" t="s">
        <v>282</v>
      </c>
      <c r="AD623" s="159" t="s">
        <v>282</v>
      </c>
      <c r="AE623" s="159" t="s">
        <v>282</v>
      </c>
      <c r="AF623" s="159" t="s">
        <v>282</v>
      </c>
      <c r="AG623" s="66">
        <v>-10.8</v>
      </c>
      <c r="AH623" s="159" t="s">
        <v>282</v>
      </c>
      <c r="AI623" s="66">
        <v>83</v>
      </c>
      <c r="AJ623" s="159" t="s">
        <v>282</v>
      </c>
      <c r="AK623" s="159" t="s">
        <v>282</v>
      </c>
      <c r="AL623" s="159" t="s">
        <v>282</v>
      </c>
      <c r="AM623" s="159">
        <v>83</v>
      </c>
      <c r="AN623" s="159">
        <v>69</v>
      </c>
      <c r="AO623" s="159" t="s">
        <v>246</v>
      </c>
      <c r="AP623" s="159" t="s">
        <v>10507</v>
      </c>
      <c r="AQ623" s="159" t="s">
        <v>282</v>
      </c>
      <c r="AR623" s="159">
        <v>16</v>
      </c>
      <c r="AS623" s="159" t="s">
        <v>282</v>
      </c>
      <c r="AT623" s="159" t="s">
        <v>282</v>
      </c>
      <c r="AU623" s="159" t="s">
        <v>282</v>
      </c>
      <c r="AV623" s="159" t="s">
        <v>282</v>
      </c>
      <c r="AW623" s="159" t="s">
        <v>10840</v>
      </c>
      <c r="AX623" s="159">
        <v>1</v>
      </c>
      <c r="AY623" s="159">
        <v>45</v>
      </c>
      <c r="AZ623" s="159" t="s">
        <v>10841</v>
      </c>
      <c r="BA623" s="159" t="s">
        <v>299</v>
      </c>
      <c r="BB623" s="159">
        <v>17</v>
      </c>
      <c r="BC623" s="159">
        <v>23.1</v>
      </c>
      <c r="BD623" s="66" t="s">
        <v>282</v>
      </c>
      <c r="BE623" s="159">
        <v>82</v>
      </c>
      <c r="BF623" s="159" t="s">
        <v>282</v>
      </c>
      <c r="BG623" s="159" t="s">
        <v>282</v>
      </c>
      <c r="BH623" s="159" t="s">
        <v>282</v>
      </c>
      <c r="BI623" s="159" t="s">
        <v>282</v>
      </c>
      <c r="BJ623" s="159" t="s">
        <v>282</v>
      </c>
      <c r="BK623" s="159" t="s">
        <v>282</v>
      </c>
      <c r="BL623" s="159" t="s">
        <v>282</v>
      </c>
      <c r="BM623" s="159" t="s">
        <v>282</v>
      </c>
      <c r="BN623" s="159" t="s">
        <v>282</v>
      </c>
      <c r="BO623" s="66">
        <v>-10.199999999999999</v>
      </c>
      <c r="BP623" s="159" t="s">
        <v>282</v>
      </c>
      <c r="BQ623" s="66">
        <v>82</v>
      </c>
      <c r="BR623" s="159" t="s">
        <v>282</v>
      </c>
      <c r="BS623" s="159" t="s">
        <v>282</v>
      </c>
      <c r="BT623" s="159" t="s">
        <v>282</v>
      </c>
      <c r="BU623" s="159">
        <v>82</v>
      </c>
      <c r="BV623" s="159">
        <v>66</v>
      </c>
      <c r="BW623" s="159" t="s">
        <v>282</v>
      </c>
      <c r="BX623" s="159" t="s">
        <v>282</v>
      </c>
      <c r="BY623" s="159" t="s">
        <v>282</v>
      </c>
      <c r="BZ623" s="159" t="s">
        <v>282</v>
      </c>
      <c r="CA623" s="159" t="s">
        <v>282</v>
      </c>
      <c r="CB623" s="159" t="s">
        <v>282</v>
      </c>
      <c r="CC623" s="159" t="s">
        <v>282</v>
      </c>
      <c r="CD623" s="159" t="s">
        <v>282</v>
      </c>
      <c r="CE623" s="159" t="s">
        <v>282</v>
      </c>
      <c r="CF623" s="159" t="s">
        <v>282</v>
      </c>
      <c r="CG623" s="159" t="s">
        <v>282</v>
      </c>
      <c r="CH623" s="159" t="s">
        <v>282</v>
      </c>
      <c r="CI623" s="159" t="s">
        <v>282</v>
      </c>
      <c r="CJ623" s="159" t="s">
        <v>282</v>
      </c>
      <c r="CK623" s="159" t="s">
        <v>282</v>
      </c>
      <c r="CL623" s="159" t="s">
        <v>282</v>
      </c>
      <c r="CM623" s="159" t="s">
        <v>282</v>
      </c>
      <c r="CN623" s="159" t="s">
        <v>282</v>
      </c>
      <c r="CO623" s="159" t="s">
        <v>282</v>
      </c>
      <c r="CP623" s="159" t="s">
        <v>282</v>
      </c>
      <c r="CQ623" s="159" t="s">
        <v>282</v>
      </c>
      <c r="CR623" s="159" t="s">
        <v>282</v>
      </c>
      <c r="CS623" s="159" t="s">
        <v>282</v>
      </c>
      <c r="CT623" s="159" t="s">
        <v>282</v>
      </c>
      <c r="CU623" s="159" t="s">
        <v>282</v>
      </c>
      <c r="CV623" s="159" t="s">
        <v>282</v>
      </c>
      <c r="CW623" s="159" t="s">
        <v>282</v>
      </c>
      <c r="CX623" s="159" t="s">
        <v>282</v>
      </c>
      <c r="CY623" s="159" t="s">
        <v>282</v>
      </c>
      <c r="CZ623" s="159" t="s">
        <v>282</v>
      </c>
      <c r="DA623" s="159" t="s">
        <v>282</v>
      </c>
      <c r="DB623" s="159" t="s">
        <v>282</v>
      </c>
      <c r="DC623" s="159" t="s">
        <v>282</v>
      </c>
      <c r="DD623" s="159" t="s">
        <v>282</v>
      </c>
      <c r="DE623" s="159" t="s">
        <v>282</v>
      </c>
      <c r="DF623" s="159" t="s">
        <v>282</v>
      </c>
      <c r="DG623" s="159" t="s">
        <v>282</v>
      </c>
      <c r="DH623" s="159" t="s">
        <v>282</v>
      </c>
      <c r="DI623" s="159" t="s">
        <v>282</v>
      </c>
      <c r="DJ623" s="159" t="s">
        <v>282</v>
      </c>
      <c r="DK623" s="159" t="s">
        <v>282</v>
      </c>
      <c r="DL623" s="159" t="s">
        <v>282</v>
      </c>
      <c r="DM623" s="159" t="s">
        <v>282</v>
      </c>
      <c r="DN623" s="159" t="s">
        <v>282</v>
      </c>
      <c r="DO623" s="159" t="s">
        <v>282</v>
      </c>
      <c r="DP623" s="159" t="s">
        <v>282</v>
      </c>
      <c r="DQ623" s="159" t="s">
        <v>282</v>
      </c>
      <c r="DR623" s="159" t="s">
        <v>282</v>
      </c>
      <c r="DS623" s="159" t="s">
        <v>282</v>
      </c>
      <c r="DT623" s="159" t="s">
        <v>282</v>
      </c>
      <c r="DU623" s="159" t="s">
        <v>282</v>
      </c>
      <c r="DV623" s="159" t="s">
        <v>282</v>
      </c>
      <c r="DW623" s="159" t="s">
        <v>282</v>
      </c>
      <c r="DX623" s="159" t="s">
        <v>282</v>
      </c>
      <c r="DY623" s="159" t="s">
        <v>282</v>
      </c>
      <c r="DZ623" s="159" t="s">
        <v>282</v>
      </c>
      <c r="EA623" s="159" t="s">
        <v>282</v>
      </c>
      <c r="EB623" s="159" t="s">
        <v>282</v>
      </c>
      <c r="EC623" s="159" t="s">
        <v>282</v>
      </c>
      <c r="ED623" s="159" t="s">
        <v>282</v>
      </c>
      <c r="EE623" s="159" t="s">
        <v>282</v>
      </c>
      <c r="EF623" s="159" t="s">
        <v>282</v>
      </c>
      <c r="EG623" s="159" t="s">
        <v>282</v>
      </c>
      <c r="EH623" s="159" t="s">
        <v>282</v>
      </c>
      <c r="EI623" s="159" t="s">
        <v>282</v>
      </c>
      <c r="EJ623" s="159" t="s">
        <v>282</v>
      </c>
      <c r="EK623" s="159" t="s">
        <v>282</v>
      </c>
      <c r="EL623" s="159" t="s">
        <v>282</v>
      </c>
      <c r="EM623" s="159" t="s">
        <v>282</v>
      </c>
      <c r="EN623" s="159" t="s">
        <v>282</v>
      </c>
      <c r="EO623" s="159" t="s">
        <v>282</v>
      </c>
      <c r="EP623" s="159" t="s">
        <v>282</v>
      </c>
      <c r="EQ623" s="159" t="s">
        <v>282</v>
      </c>
      <c r="ER623" s="159" t="s">
        <v>282</v>
      </c>
      <c r="ES623" s="159" t="s">
        <v>282</v>
      </c>
      <c r="ET623" s="159" t="s">
        <v>282</v>
      </c>
      <c r="EU623" s="159" t="s">
        <v>282</v>
      </c>
      <c r="EV623" s="159" t="s">
        <v>282</v>
      </c>
      <c r="EW623" s="159" t="s">
        <v>282</v>
      </c>
      <c r="EX623" s="159" t="s">
        <v>282</v>
      </c>
      <c r="EY623" s="159" t="s">
        <v>282</v>
      </c>
      <c r="EZ623" s="159" t="s">
        <v>282</v>
      </c>
      <c r="FA623" s="159" t="s">
        <v>282</v>
      </c>
      <c r="FB623" s="159" t="s">
        <v>282</v>
      </c>
      <c r="FC623" s="159" t="s">
        <v>282</v>
      </c>
      <c r="FD623" s="159" t="s">
        <v>282</v>
      </c>
      <c r="FE623" s="159" t="s">
        <v>282</v>
      </c>
      <c r="FF623" s="159" t="s">
        <v>282</v>
      </c>
      <c r="FG623" s="159" t="s">
        <v>282</v>
      </c>
      <c r="FH623" s="159" t="s">
        <v>282</v>
      </c>
      <c r="FI623" s="159" t="s">
        <v>282</v>
      </c>
      <c r="FJ623" s="159" t="s">
        <v>282</v>
      </c>
      <c r="FK623" s="159" t="s">
        <v>282</v>
      </c>
      <c r="FL623" s="159" t="s">
        <v>282</v>
      </c>
      <c r="FM623" s="159" t="s">
        <v>282</v>
      </c>
      <c r="FN623" s="159" t="s">
        <v>282</v>
      </c>
      <c r="FO623" s="159" t="s">
        <v>282</v>
      </c>
      <c r="FP623" s="159" t="s">
        <v>282</v>
      </c>
      <c r="FQ623" s="159" t="s">
        <v>282</v>
      </c>
      <c r="FR623" s="159" t="s">
        <v>282</v>
      </c>
      <c r="FS623" s="159" t="s">
        <v>282</v>
      </c>
      <c r="FT623" s="159" t="s">
        <v>282</v>
      </c>
    </row>
    <row r="624" spans="1:176" x14ac:dyDescent="0.25">
      <c r="A624" s="212" t="s">
        <v>7750</v>
      </c>
      <c r="B624" s="159" t="s">
        <v>18064</v>
      </c>
      <c r="C624" s="66" t="str">
        <f>IF(ISNUMBER(Severity!H625)=FALSE,Severity!F625,IF(Severity!H625&gt;=0.5,"YES","NO"))</f>
        <v>YES</v>
      </c>
      <c r="D624" s="66" t="str">
        <f>IF(ISNUMBER(Severity!I625)=FALSE,Severity!G625,IF(Severity!I625&gt;0.5,"YES","NO"))</f>
        <v>NO</v>
      </c>
      <c r="E624" s="159">
        <v>6</v>
      </c>
      <c r="F624" s="159">
        <v>2</v>
      </c>
      <c r="G624" s="159" t="s">
        <v>266</v>
      </c>
      <c r="H624" s="159" t="s">
        <v>10507</v>
      </c>
      <c r="I624" s="159">
        <v>2</v>
      </c>
      <c r="J624" s="159">
        <v>26</v>
      </c>
      <c r="K624" s="159" t="s">
        <v>282</v>
      </c>
      <c r="L624" s="159" t="s">
        <v>282</v>
      </c>
      <c r="M624" s="159" t="s">
        <v>282</v>
      </c>
      <c r="N624" s="159" t="s">
        <v>282</v>
      </c>
      <c r="O624" s="159" t="s">
        <v>299</v>
      </c>
      <c r="P624" s="159">
        <v>17</v>
      </c>
      <c r="Q624" s="159">
        <v>58</v>
      </c>
      <c r="R624" s="159">
        <v>50</v>
      </c>
      <c r="S624" s="159" t="s">
        <v>299</v>
      </c>
      <c r="T624" s="159">
        <v>17</v>
      </c>
      <c r="U624" s="66">
        <v>29.2</v>
      </c>
      <c r="V624" s="66">
        <v>4.9000000000000004</v>
      </c>
      <c r="W624" s="159">
        <v>100</v>
      </c>
      <c r="X624" s="159" t="s">
        <v>282</v>
      </c>
      <c r="Y624" s="159" t="s">
        <v>282</v>
      </c>
      <c r="Z624" s="159" t="s">
        <v>282</v>
      </c>
      <c r="AA624" s="159" t="s">
        <v>282</v>
      </c>
      <c r="AB624" s="159" t="s">
        <v>282</v>
      </c>
      <c r="AC624" s="159" t="s">
        <v>282</v>
      </c>
      <c r="AD624" s="159" t="s">
        <v>282</v>
      </c>
      <c r="AE624" s="159" t="s">
        <v>282</v>
      </c>
      <c r="AF624" s="159" t="s">
        <v>282</v>
      </c>
      <c r="AG624" s="159" t="s">
        <v>282</v>
      </c>
      <c r="AH624" s="159" t="s">
        <v>282</v>
      </c>
      <c r="AI624" s="159" t="s">
        <v>282</v>
      </c>
      <c r="AJ624" s="159" t="s">
        <v>282</v>
      </c>
      <c r="AK624" s="159" t="s">
        <v>282</v>
      </c>
      <c r="AL624" s="159" t="s">
        <v>282</v>
      </c>
      <c r="AM624" s="159">
        <v>100</v>
      </c>
      <c r="AN624" s="159">
        <v>74</v>
      </c>
      <c r="AO624" s="159" t="s">
        <v>274</v>
      </c>
      <c r="AP624" s="159" t="s">
        <v>10507</v>
      </c>
      <c r="AQ624" s="159">
        <v>5</v>
      </c>
      <c r="AR624" s="159">
        <v>23</v>
      </c>
      <c r="AS624" s="159" t="s">
        <v>282</v>
      </c>
      <c r="AT624" s="159" t="s">
        <v>282</v>
      </c>
      <c r="AU624" s="159" t="s">
        <v>282</v>
      </c>
      <c r="AV624" s="159" t="s">
        <v>282</v>
      </c>
      <c r="AW624" s="159" t="s">
        <v>299</v>
      </c>
      <c r="AX624" s="159">
        <v>17</v>
      </c>
      <c r="AY624" s="159">
        <v>47</v>
      </c>
      <c r="AZ624" s="159">
        <v>50</v>
      </c>
      <c r="BA624" s="159" t="s">
        <v>299</v>
      </c>
      <c r="BB624" s="159">
        <v>17</v>
      </c>
      <c r="BC624" s="66">
        <v>27.5</v>
      </c>
      <c r="BD624" s="66">
        <v>5.0999999999999996</v>
      </c>
      <c r="BE624" s="159">
        <v>100</v>
      </c>
      <c r="BF624" s="159" t="s">
        <v>282</v>
      </c>
      <c r="BG624" s="159" t="s">
        <v>282</v>
      </c>
      <c r="BH624" s="159" t="s">
        <v>282</v>
      </c>
      <c r="BI624" s="159" t="s">
        <v>282</v>
      </c>
      <c r="BJ624" s="159" t="s">
        <v>282</v>
      </c>
      <c r="BK624" s="159" t="s">
        <v>282</v>
      </c>
      <c r="BL624" s="159" t="s">
        <v>282</v>
      </c>
      <c r="BM624" s="159" t="s">
        <v>282</v>
      </c>
      <c r="BN624" s="159" t="s">
        <v>282</v>
      </c>
      <c r="BO624" s="159" t="s">
        <v>282</v>
      </c>
      <c r="BP624" s="159" t="s">
        <v>282</v>
      </c>
      <c r="BQ624" s="159" t="s">
        <v>282</v>
      </c>
      <c r="BR624" s="159" t="s">
        <v>282</v>
      </c>
      <c r="BS624" s="159" t="s">
        <v>282</v>
      </c>
      <c r="BT624" s="159" t="s">
        <v>282</v>
      </c>
      <c r="BU624" s="159">
        <v>100</v>
      </c>
      <c r="BV624" s="159">
        <v>77</v>
      </c>
      <c r="BW624" s="159" t="s">
        <v>282</v>
      </c>
      <c r="BX624" s="159" t="s">
        <v>282</v>
      </c>
      <c r="BY624" s="159" t="s">
        <v>282</v>
      </c>
      <c r="BZ624" s="159" t="s">
        <v>282</v>
      </c>
      <c r="CA624" s="159" t="s">
        <v>282</v>
      </c>
      <c r="CB624" s="159" t="s">
        <v>282</v>
      </c>
      <c r="CC624" s="159" t="s">
        <v>282</v>
      </c>
      <c r="CD624" s="159" t="s">
        <v>282</v>
      </c>
      <c r="CE624" s="159" t="s">
        <v>282</v>
      </c>
      <c r="CF624" s="159" t="s">
        <v>282</v>
      </c>
      <c r="CG624" s="159" t="s">
        <v>282</v>
      </c>
      <c r="CH624" s="159" t="s">
        <v>282</v>
      </c>
      <c r="CI624" s="159" t="s">
        <v>282</v>
      </c>
      <c r="CJ624" s="159" t="s">
        <v>282</v>
      </c>
      <c r="CK624" s="159" t="s">
        <v>282</v>
      </c>
      <c r="CL624" s="159" t="s">
        <v>282</v>
      </c>
      <c r="CM624" s="159" t="s">
        <v>282</v>
      </c>
      <c r="CN624" s="159" t="s">
        <v>282</v>
      </c>
      <c r="CO624" s="159" t="s">
        <v>282</v>
      </c>
      <c r="CP624" s="159" t="s">
        <v>282</v>
      </c>
      <c r="CQ624" s="159" t="s">
        <v>282</v>
      </c>
      <c r="CR624" s="159" t="s">
        <v>282</v>
      </c>
      <c r="CS624" s="159" t="s">
        <v>282</v>
      </c>
      <c r="CT624" s="159" t="s">
        <v>282</v>
      </c>
      <c r="CU624" s="159" t="s">
        <v>282</v>
      </c>
      <c r="CV624" s="159" t="s">
        <v>282</v>
      </c>
      <c r="CW624" s="159" t="s">
        <v>282</v>
      </c>
      <c r="CX624" s="159" t="s">
        <v>282</v>
      </c>
      <c r="CY624" s="159" t="s">
        <v>282</v>
      </c>
      <c r="CZ624" s="159" t="s">
        <v>282</v>
      </c>
      <c r="DA624" s="159" t="s">
        <v>282</v>
      </c>
      <c r="DB624" s="159" t="s">
        <v>282</v>
      </c>
      <c r="DC624" s="159" t="s">
        <v>282</v>
      </c>
      <c r="DD624" s="159" t="s">
        <v>282</v>
      </c>
      <c r="DE624" s="159" t="s">
        <v>282</v>
      </c>
      <c r="DF624" s="159" t="s">
        <v>282</v>
      </c>
      <c r="DG624" s="159" t="s">
        <v>282</v>
      </c>
      <c r="DH624" s="159" t="s">
        <v>282</v>
      </c>
      <c r="DI624" s="159" t="s">
        <v>282</v>
      </c>
      <c r="DJ624" s="159" t="s">
        <v>282</v>
      </c>
      <c r="DK624" s="159" t="s">
        <v>282</v>
      </c>
      <c r="DL624" s="159" t="s">
        <v>282</v>
      </c>
      <c r="DM624" s="159" t="s">
        <v>282</v>
      </c>
      <c r="DN624" s="159" t="s">
        <v>282</v>
      </c>
      <c r="DO624" s="159" t="s">
        <v>282</v>
      </c>
      <c r="DP624" s="159" t="s">
        <v>282</v>
      </c>
      <c r="DQ624" s="159" t="s">
        <v>282</v>
      </c>
      <c r="DR624" s="159" t="s">
        <v>282</v>
      </c>
      <c r="DS624" s="159" t="s">
        <v>282</v>
      </c>
      <c r="DT624" s="159" t="s">
        <v>282</v>
      </c>
      <c r="DU624" s="159" t="s">
        <v>282</v>
      </c>
      <c r="DV624" s="159" t="s">
        <v>282</v>
      </c>
      <c r="DW624" s="159" t="s">
        <v>282</v>
      </c>
      <c r="DX624" s="159" t="s">
        <v>282</v>
      </c>
      <c r="DY624" s="159" t="s">
        <v>282</v>
      </c>
      <c r="DZ624" s="159" t="s">
        <v>282</v>
      </c>
      <c r="EA624" s="159" t="s">
        <v>282</v>
      </c>
      <c r="EB624" s="159" t="s">
        <v>282</v>
      </c>
      <c r="EC624" s="159" t="s">
        <v>282</v>
      </c>
      <c r="ED624" s="159" t="s">
        <v>282</v>
      </c>
      <c r="EE624" s="159" t="s">
        <v>282</v>
      </c>
      <c r="EF624" s="159" t="s">
        <v>282</v>
      </c>
      <c r="EG624" s="159" t="s">
        <v>282</v>
      </c>
      <c r="EH624" s="159" t="s">
        <v>282</v>
      </c>
      <c r="EI624" s="159" t="s">
        <v>282</v>
      </c>
      <c r="EJ624" s="159" t="s">
        <v>282</v>
      </c>
      <c r="EK624" s="159" t="s">
        <v>282</v>
      </c>
      <c r="EL624" s="159" t="s">
        <v>282</v>
      </c>
      <c r="EM624" s="159" t="s">
        <v>282</v>
      </c>
      <c r="EN624" s="159" t="s">
        <v>282</v>
      </c>
      <c r="EO624" s="159" t="s">
        <v>282</v>
      </c>
      <c r="EP624" s="159" t="s">
        <v>282</v>
      </c>
      <c r="EQ624" s="159" t="s">
        <v>282</v>
      </c>
      <c r="ER624" s="159" t="s">
        <v>282</v>
      </c>
      <c r="ES624" s="159" t="s">
        <v>282</v>
      </c>
      <c r="ET624" s="159" t="s">
        <v>282</v>
      </c>
      <c r="EU624" s="159" t="s">
        <v>282</v>
      </c>
      <c r="EV624" s="159" t="s">
        <v>282</v>
      </c>
      <c r="EW624" s="159" t="s">
        <v>282</v>
      </c>
      <c r="EX624" s="159" t="s">
        <v>282</v>
      </c>
      <c r="EY624" s="159" t="s">
        <v>282</v>
      </c>
      <c r="EZ624" s="159" t="s">
        <v>282</v>
      </c>
      <c r="FA624" s="159" t="s">
        <v>282</v>
      </c>
      <c r="FB624" s="159" t="s">
        <v>282</v>
      </c>
      <c r="FC624" s="159" t="s">
        <v>282</v>
      </c>
      <c r="FD624" s="159" t="s">
        <v>282</v>
      </c>
      <c r="FE624" s="159" t="s">
        <v>282</v>
      </c>
      <c r="FF624" s="159" t="s">
        <v>282</v>
      </c>
      <c r="FG624" s="159" t="s">
        <v>282</v>
      </c>
      <c r="FH624" s="159" t="s">
        <v>282</v>
      </c>
      <c r="FI624" s="159" t="s">
        <v>282</v>
      </c>
      <c r="FJ624" s="159" t="s">
        <v>282</v>
      </c>
      <c r="FK624" s="159" t="s">
        <v>282</v>
      </c>
      <c r="FL624" s="159" t="s">
        <v>282</v>
      </c>
      <c r="FM624" s="159" t="s">
        <v>282</v>
      </c>
      <c r="FN624" s="159" t="s">
        <v>282</v>
      </c>
      <c r="FO624" s="159" t="s">
        <v>282</v>
      </c>
      <c r="FP624" s="159" t="s">
        <v>282</v>
      </c>
      <c r="FQ624" s="159" t="s">
        <v>282</v>
      </c>
      <c r="FR624" s="159" t="s">
        <v>282</v>
      </c>
      <c r="FS624" s="159" t="s">
        <v>282</v>
      </c>
      <c r="FT624" s="159" t="s">
        <v>282</v>
      </c>
    </row>
    <row r="625" spans="1:176" x14ac:dyDescent="0.25">
      <c r="A625" s="66" t="s">
        <v>323</v>
      </c>
      <c r="B625" s="159" t="s">
        <v>282</v>
      </c>
      <c r="C625" s="66" t="str">
        <f>IF(ISNUMBER(Severity!H626)=FALSE,Severity!F626,IF(Severity!H626&gt;=0.5,"YES","NO"))</f>
        <v>NO</v>
      </c>
      <c r="D625" s="66" t="str">
        <f>IF(ISNUMBER(Severity!I626)=FALSE,Severity!G626,IF(Severity!I626&gt;0.5,"YES","NO"))</f>
        <v>YES</v>
      </c>
      <c r="E625" s="159">
        <v>26</v>
      </c>
      <c r="F625" s="159">
        <v>2</v>
      </c>
      <c r="G625" s="66" t="s">
        <v>10461</v>
      </c>
      <c r="H625" s="159" t="s">
        <v>183</v>
      </c>
      <c r="I625" s="66" t="s">
        <v>282</v>
      </c>
      <c r="J625" s="159">
        <v>11</v>
      </c>
      <c r="K625" s="159" t="s">
        <v>194</v>
      </c>
      <c r="L625" s="66">
        <v>10</v>
      </c>
      <c r="M625" s="66">
        <v>19</v>
      </c>
      <c r="N625" s="66">
        <v>9</v>
      </c>
      <c r="O625" s="159" t="s">
        <v>194</v>
      </c>
      <c r="P625" s="66">
        <v>10</v>
      </c>
      <c r="Q625" s="66">
        <v>16</v>
      </c>
      <c r="R625" s="66">
        <v>50</v>
      </c>
      <c r="S625" s="159" t="s">
        <v>194</v>
      </c>
      <c r="T625" s="159">
        <v>10</v>
      </c>
      <c r="U625" s="159">
        <v>19.399999999999999</v>
      </c>
      <c r="V625" s="159">
        <v>7.9</v>
      </c>
      <c r="W625" s="159">
        <v>69</v>
      </c>
      <c r="X625" s="159" t="s">
        <v>282</v>
      </c>
      <c r="Y625" s="159" t="s">
        <v>282</v>
      </c>
      <c r="Z625" s="159" t="s">
        <v>282</v>
      </c>
      <c r="AA625" s="66">
        <v>13.9</v>
      </c>
      <c r="AB625" s="66">
        <v>7.9</v>
      </c>
      <c r="AC625" s="66">
        <v>69</v>
      </c>
      <c r="AD625" s="159" t="s">
        <v>282</v>
      </c>
      <c r="AE625" s="159" t="s">
        <v>282</v>
      </c>
      <c r="AF625" s="159" t="s">
        <v>282</v>
      </c>
      <c r="AG625" s="159" t="s">
        <v>282</v>
      </c>
      <c r="AH625" s="159" t="s">
        <v>282</v>
      </c>
      <c r="AI625" s="159" t="s">
        <v>282</v>
      </c>
      <c r="AJ625" s="159" t="s">
        <v>282</v>
      </c>
      <c r="AK625" s="159" t="s">
        <v>282</v>
      </c>
      <c r="AL625" s="159" t="s">
        <v>282</v>
      </c>
      <c r="AM625" s="159">
        <v>69</v>
      </c>
      <c r="AN625" s="159">
        <v>58</v>
      </c>
      <c r="AO625" s="159" t="s">
        <v>310</v>
      </c>
      <c r="AP625" s="159" t="s">
        <v>282</v>
      </c>
      <c r="AQ625" s="66" t="s">
        <v>282</v>
      </c>
      <c r="AR625" s="159">
        <v>12</v>
      </c>
      <c r="AS625" s="159" t="s">
        <v>194</v>
      </c>
      <c r="AT625" s="66">
        <v>10</v>
      </c>
      <c r="AU625" s="66">
        <v>20</v>
      </c>
      <c r="AV625" s="66">
        <v>9</v>
      </c>
      <c r="AW625" s="159" t="s">
        <v>194</v>
      </c>
      <c r="AX625" s="66">
        <v>10</v>
      </c>
      <c r="AY625" s="66">
        <v>18</v>
      </c>
      <c r="AZ625" s="66">
        <v>50</v>
      </c>
      <c r="BA625" s="159" t="s">
        <v>194</v>
      </c>
      <c r="BB625" s="159">
        <v>10</v>
      </c>
      <c r="BC625" s="159">
        <v>19.3</v>
      </c>
      <c r="BD625" s="159">
        <v>8.6</v>
      </c>
      <c r="BE625" s="159">
        <v>74</v>
      </c>
      <c r="BF625" s="159" t="s">
        <v>282</v>
      </c>
      <c r="BG625" s="159" t="s">
        <v>282</v>
      </c>
      <c r="BH625" s="159" t="s">
        <v>282</v>
      </c>
      <c r="BI625" s="66">
        <v>14.9</v>
      </c>
      <c r="BJ625" s="66">
        <v>9.6</v>
      </c>
      <c r="BK625" s="66">
        <v>74</v>
      </c>
      <c r="BL625" s="159" t="s">
        <v>282</v>
      </c>
      <c r="BM625" s="159" t="s">
        <v>282</v>
      </c>
      <c r="BN625" s="159" t="s">
        <v>282</v>
      </c>
      <c r="BO625" s="159" t="s">
        <v>282</v>
      </c>
      <c r="BP625" s="159" t="s">
        <v>282</v>
      </c>
      <c r="BQ625" s="159" t="s">
        <v>282</v>
      </c>
      <c r="BR625" s="159" t="s">
        <v>282</v>
      </c>
      <c r="BS625" s="159" t="s">
        <v>282</v>
      </c>
      <c r="BT625" s="159" t="s">
        <v>282</v>
      </c>
      <c r="BU625" s="159">
        <v>74</v>
      </c>
      <c r="BV625" s="159">
        <v>62</v>
      </c>
      <c r="BW625" s="159" t="s">
        <v>282</v>
      </c>
      <c r="BX625" s="159" t="s">
        <v>282</v>
      </c>
      <c r="BY625" s="159" t="s">
        <v>282</v>
      </c>
      <c r="BZ625" s="159" t="s">
        <v>282</v>
      </c>
      <c r="CA625" s="159" t="s">
        <v>282</v>
      </c>
      <c r="CB625" s="159" t="s">
        <v>282</v>
      </c>
      <c r="CC625" s="159" t="s">
        <v>282</v>
      </c>
      <c r="CD625" s="159" t="s">
        <v>282</v>
      </c>
      <c r="CE625" s="159" t="s">
        <v>282</v>
      </c>
      <c r="CF625" s="159" t="s">
        <v>282</v>
      </c>
      <c r="CG625" s="159" t="s">
        <v>282</v>
      </c>
      <c r="CH625" s="159" t="s">
        <v>282</v>
      </c>
      <c r="CI625" s="159" t="s">
        <v>282</v>
      </c>
      <c r="CJ625" s="159" t="s">
        <v>282</v>
      </c>
      <c r="CK625" s="159" t="s">
        <v>282</v>
      </c>
      <c r="CL625" s="159" t="s">
        <v>282</v>
      </c>
      <c r="CM625" s="159" t="s">
        <v>282</v>
      </c>
      <c r="CN625" s="159" t="s">
        <v>282</v>
      </c>
      <c r="CO625" s="159" t="s">
        <v>282</v>
      </c>
      <c r="CP625" s="159" t="s">
        <v>282</v>
      </c>
      <c r="CQ625" s="159" t="s">
        <v>282</v>
      </c>
      <c r="CR625" s="159" t="s">
        <v>282</v>
      </c>
      <c r="CS625" s="159" t="s">
        <v>282</v>
      </c>
      <c r="CT625" s="159" t="s">
        <v>282</v>
      </c>
      <c r="CU625" s="159" t="s">
        <v>282</v>
      </c>
      <c r="CV625" s="159" t="s">
        <v>282</v>
      </c>
      <c r="CW625" s="159" t="s">
        <v>282</v>
      </c>
      <c r="CX625" s="159" t="s">
        <v>282</v>
      </c>
      <c r="CY625" s="159" t="s">
        <v>282</v>
      </c>
      <c r="CZ625" s="159" t="s">
        <v>282</v>
      </c>
      <c r="DA625" s="159" t="s">
        <v>282</v>
      </c>
      <c r="DB625" s="159" t="s">
        <v>282</v>
      </c>
      <c r="DC625" s="159" t="s">
        <v>282</v>
      </c>
      <c r="DD625" s="159" t="s">
        <v>282</v>
      </c>
      <c r="DE625" s="159" t="s">
        <v>282</v>
      </c>
      <c r="DF625" s="159" t="s">
        <v>282</v>
      </c>
      <c r="DG625" s="159" t="s">
        <v>282</v>
      </c>
      <c r="DH625" s="159" t="s">
        <v>282</v>
      </c>
      <c r="DI625" s="159" t="s">
        <v>282</v>
      </c>
      <c r="DJ625" s="159" t="s">
        <v>282</v>
      </c>
      <c r="DK625" s="159" t="s">
        <v>282</v>
      </c>
      <c r="DL625" s="159" t="s">
        <v>282</v>
      </c>
      <c r="DM625" s="159" t="s">
        <v>282</v>
      </c>
      <c r="DN625" s="159" t="s">
        <v>282</v>
      </c>
      <c r="DO625" s="159" t="s">
        <v>282</v>
      </c>
      <c r="DP625" s="159" t="s">
        <v>282</v>
      </c>
      <c r="DQ625" s="159" t="s">
        <v>282</v>
      </c>
      <c r="DR625" s="159" t="s">
        <v>282</v>
      </c>
      <c r="DS625" s="159" t="s">
        <v>282</v>
      </c>
      <c r="DT625" s="159" t="s">
        <v>282</v>
      </c>
      <c r="DU625" s="159" t="s">
        <v>282</v>
      </c>
      <c r="DV625" s="159" t="s">
        <v>282</v>
      </c>
      <c r="DW625" s="159" t="s">
        <v>282</v>
      </c>
      <c r="DX625" s="159" t="s">
        <v>282</v>
      </c>
      <c r="DY625" s="159" t="s">
        <v>282</v>
      </c>
      <c r="DZ625" s="159" t="s">
        <v>282</v>
      </c>
      <c r="EA625" s="159" t="s">
        <v>282</v>
      </c>
      <c r="EB625" s="159" t="s">
        <v>282</v>
      </c>
      <c r="EC625" s="159" t="s">
        <v>282</v>
      </c>
      <c r="ED625" s="159" t="s">
        <v>282</v>
      </c>
      <c r="EE625" s="159" t="s">
        <v>282</v>
      </c>
      <c r="EF625" s="159" t="s">
        <v>282</v>
      </c>
      <c r="EG625" s="159" t="s">
        <v>282</v>
      </c>
      <c r="EH625" s="159" t="s">
        <v>282</v>
      </c>
      <c r="EI625" s="159" t="s">
        <v>282</v>
      </c>
      <c r="EJ625" s="159" t="s">
        <v>282</v>
      </c>
      <c r="EK625" s="159" t="s">
        <v>282</v>
      </c>
      <c r="EL625" s="159" t="s">
        <v>282</v>
      </c>
      <c r="EM625" s="159" t="s">
        <v>282</v>
      </c>
      <c r="EN625" s="159" t="s">
        <v>282</v>
      </c>
      <c r="EO625" s="159" t="s">
        <v>282</v>
      </c>
      <c r="EP625" s="159" t="s">
        <v>282</v>
      </c>
      <c r="EQ625" s="159" t="s">
        <v>282</v>
      </c>
      <c r="ER625" s="159" t="s">
        <v>282</v>
      </c>
      <c r="ES625" s="159" t="s">
        <v>282</v>
      </c>
      <c r="ET625" s="159" t="s">
        <v>282</v>
      </c>
      <c r="EU625" s="159" t="s">
        <v>282</v>
      </c>
      <c r="EV625" s="159" t="s">
        <v>282</v>
      </c>
      <c r="EW625" s="159" t="s">
        <v>282</v>
      </c>
      <c r="EX625" s="159" t="s">
        <v>282</v>
      </c>
      <c r="EY625" s="159" t="s">
        <v>282</v>
      </c>
      <c r="EZ625" s="159" t="s">
        <v>282</v>
      </c>
      <c r="FA625" s="159" t="s">
        <v>282</v>
      </c>
      <c r="FB625" s="159" t="s">
        <v>282</v>
      </c>
      <c r="FC625" s="159" t="s">
        <v>282</v>
      </c>
      <c r="FD625" s="159" t="s">
        <v>282</v>
      </c>
      <c r="FE625" s="159" t="s">
        <v>282</v>
      </c>
      <c r="FF625" s="159" t="s">
        <v>282</v>
      </c>
      <c r="FG625" s="159" t="s">
        <v>282</v>
      </c>
      <c r="FH625" s="159" t="s">
        <v>282</v>
      </c>
      <c r="FI625" s="159" t="s">
        <v>282</v>
      </c>
      <c r="FJ625" s="159" t="s">
        <v>282</v>
      </c>
      <c r="FK625" s="159" t="s">
        <v>282</v>
      </c>
      <c r="FL625" s="159" t="s">
        <v>282</v>
      </c>
      <c r="FM625" s="159" t="s">
        <v>282</v>
      </c>
      <c r="FN625" s="159" t="s">
        <v>282</v>
      </c>
      <c r="FO625" s="159" t="s">
        <v>282</v>
      </c>
      <c r="FP625" s="159" t="s">
        <v>282</v>
      </c>
      <c r="FQ625" s="159" t="s">
        <v>282</v>
      </c>
      <c r="FR625" s="159" t="s">
        <v>282</v>
      </c>
      <c r="FS625" s="159" t="s">
        <v>282</v>
      </c>
      <c r="FT625" s="159" t="s">
        <v>282</v>
      </c>
    </row>
    <row r="626" spans="1:176" x14ac:dyDescent="0.25">
      <c r="A626" s="66" t="s">
        <v>5090</v>
      </c>
      <c r="B626" s="159" t="s">
        <v>16455</v>
      </c>
      <c r="C626" s="66" t="str">
        <f>IF(ISNUMBER(Severity!H627)=FALSE,Severity!F627,IF(Severity!H627&gt;=0.5,"YES","NO"))</f>
        <v>NO</v>
      </c>
      <c r="D626" s="66" t="str">
        <f>IF(ISNUMBER(Severity!I627)=FALSE,Severity!G627,IF(Severity!I627&gt;0.5,"YES","NO"))</f>
        <v>YES</v>
      </c>
      <c r="E626" s="159">
        <v>4</v>
      </c>
      <c r="F626" s="159">
        <v>2</v>
      </c>
      <c r="G626" s="212" t="s">
        <v>11508</v>
      </c>
      <c r="H626" s="159" t="s">
        <v>183</v>
      </c>
      <c r="I626" s="159" t="s">
        <v>282</v>
      </c>
      <c r="J626" s="159">
        <v>48</v>
      </c>
      <c r="K626" s="159" t="s">
        <v>282</v>
      </c>
      <c r="L626" s="159" t="s">
        <v>282</v>
      </c>
      <c r="M626" s="159" t="s">
        <v>282</v>
      </c>
      <c r="N626" s="159" t="s">
        <v>282</v>
      </c>
      <c r="O626" s="159" t="s">
        <v>282</v>
      </c>
      <c r="P626" s="159" t="s">
        <v>282</v>
      </c>
      <c r="Q626" s="159" t="s">
        <v>282</v>
      </c>
      <c r="R626" s="159" t="s">
        <v>282</v>
      </c>
      <c r="S626" s="159" t="s">
        <v>220</v>
      </c>
      <c r="T626" s="159">
        <v>20</v>
      </c>
      <c r="U626" s="159">
        <v>29.9</v>
      </c>
      <c r="V626" s="159">
        <v>9.1</v>
      </c>
      <c r="W626" s="159">
        <v>107</v>
      </c>
      <c r="X626" s="159" t="s">
        <v>282</v>
      </c>
      <c r="Y626" s="159" t="s">
        <v>282</v>
      </c>
      <c r="Z626" s="159" t="s">
        <v>282</v>
      </c>
      <c r="AA626" s="66">
        <v>20.9</v>
      </c>
      <c r="AB626" s="66">
        <v>10.8</v>
      </c>
      <c r="AC626" s="66">
        <v>107</v>
      </c>
      <c r="AD626" s="159" t="s">
        <v>282</v>
      </c>
      <c r="AE626" s="159" t="s">
        <v>282</v>
      </c>
      <c r="AF626" s="159" t="s">
        <v>282</v>
      </c>
      <c r="AG626" s="159" t="s">
        <v>282</v>
      </c>
      <c r="AH626" s="159" t="s">
        <v>282</v>
      </c>
      <c r="AI626" s="159" t="s">
        <v>282</v>
      </c>
      <c r="AJ626" s="159" t="s">
        <v>282</v>
      </c>
      <c r="AK626" s="159" t="s">
        <v>282</v>
      </c>
      <c r="AL626" s="159" t="s">
        <v>282</v>
      </c>
      <c r="AM626" s="159">
        <v>107</v>
      </c>
      <c r="AN626" s="159">
        <v>59</v>
      </c>
      <c r="AO626" s="159" t="s">
        <v>636</v>
      </c>
      <c r="AP626" s="159" t="s">
        <v>282</v>
      </c>
      <c r="AQ626" s="159" t="s">
        <v>282</v>
      </c>
      <c r="AR626" s="159" t="s">
        <v>282</v>
      </c>
      <c r="AS626" s="159" t="s">
        <v>282</v>
      </c>
      <c r="AT626" s="159" t="s">
        <v>282</v>
      </c>
      <c r="AU626" s="159" t="s">
        <v>282</v>
      </c>
      <c r="AV626" s="159" t="s">
        <v>282</v>
      </c>
      <c r="AW626" s="159" t="s">
        <v>282</v>
      </c>
      <c r="AX626" s="159" t="s">
        <v>282</v>
      </c>
      <c r="AY626" s="159" t="s">
        <v>282</v>
      </c>
      <c r="AZ626" s="159" t="s">
        <v>282</v>
      </c>
      <c r="BA626" s="159" t="s">
        <v>220</v>
      </c>
      <c r="BB626" s="159">
        <v>20</v>
      </c>
      <c r="BC626" s="159">
        <v>29.9</v>
      </c>
      <c r="BD626" s="159">
        <v>9.1999999999999993</v>
      </c>
      <c r="BE626" s="159">
        <v>106</v>
      </c>
      <c r="BF626" s="159" t="s">
        <v>282</v>
      </c>
      <c r="BG626" s="159" t="s">
        <v>282</v>
      </c>
      <c r="BH626" s="159" t="s">
        <v>282</v>
      </c>
      <c r="BI626" s="66">
        <v>26.2</v>
      </c>
      <c r="BJ626" s="66">
        <v>10.5</v>
      </c>
      <c r="BK626" s="66">
        <v>106</v>
      </c>
      <c r="BL626" s="159" t="s">
        <v>282</v>
      </c>
      <c r="BM626" s="159" t="s">
        <v>282</v>
      </c>
      <c r="BN626" s="159" t="s">
        <v>282</v>
      </c>
      <c r="BO626" s="159" t="s">
        <v>282</v>
      </c>
      <c r="BP626" s="159" t="s">
        <v>282</v>
      </c>
      <c r="BQ626" s="159" t="s">
        <v>282</v>
      </c>
      <c r="BR626" s="159" t="s">
        <v>282</v>
      </c>
      <c r="BS626" s="159" t="s">
        <v>282</v>
      </c>
      <c r="BT626" s="159" t="s">
        <v>282</v>
      </c>
      <c r="BU626" s="159">
        <v>106</v>
      </c>
      <c r="BV626" s="159" t="s">
        <v>282</v>
      </c>
      <c r="BW626" s="159" t="s">
        <v>282</v>
      </c>
      <c r="BX626" s="159" t="s">
        <v>282</v>
      </c>
      <c r="BY626" s="159" t="s">
        <v>282</v>
      </c>
      <c r="BZ626" s="159" t="s">
        <v>282</v>
      </c>
      <c r="CA626" s="159" t="s">
        <v>282</v>
      </c>
      <c r="CB626" s="159" t="s">
        <v>282</v>
      </c>
      <c r="CC626" s="159" t="s">
        <v>282</v>
      </c>
      <c r="CD626" s="159" t="s">
        <v>282</v>
      </c>
      <c r="CE626" s="159" t="s">
        <v>282</v>
      </c>
      <c r="CF626" s="159" t="s">
        <v>282</v>
      </c>
      <c r="CG626" s="159" t="s">
        <v>282</v>
      </c>
      <c r="CH626" s="159" t="s">
        <v>282</v>
      </c>
      <c r="CI626" s="159" t="s">
        <v>282</v>
      </c>
      <c r="CJ626" s="159" t="s">
        <v>282</v>
      </c>
      <c r="CK626" s="159" t="s">
        <v>282</v>
      </c>
      <c r="CL626" s="159" t="s">
        <v>282</v>
      </c>
      <c r="CM626" s="159" t="s">
        <v>282</v>
      </c>
      <c r="CN626" s="159" t="s">
        <v>282</v>
      </c>
      <c r="CO626" s="159" t="s">
        <v>282</v>
      </c>
      <c r="CP626" s="159" t="s">
        <v>282</v>
      </c>
      <c r="CQ626" s="159" t="s">
        <v>282</v>
      </c>
      <c r="CR626" s="159" t="s">
        <v>282</v>
      </c>
      <c r="CS626" s="159" t="s">
        <v>282</v>
      </c>
      <c r="CT626" s="159" t="s">
        <v>282</v>
      </c>
      <c r="CU626" s="159" t="s">
        <v>282</v>
      </c>
      <c r="CV626" s="159" t="s">
        <v>282</v>
      </c>
      <c r="CW626" s="159" t="s">
        <v>282</v>
      </c>
      <c r="CX626" s="159" t="s">
        <v>282</v>
      </c>
      <c r="CY626" s="159" t="s">
        <v>282</v>
      </c>
      <c r="CZ626" s="159" t="s">
        <v>282</v>
      </c>
      <c r="DA626" s="159" t="s">
        <v>282</v>
      </c>
      <c r="DB626" s="159" t="s">
        <v>282</v>
      </c>
      <c r="DC626" s="159" t="s">
        <v>282</v>
      </c>
      <c r="DD626" s="159" t="s">
        <v>282</v>
      </c>
      <c r="DE626" s="159" t="s">
        <v>282</v>
      </c>
      <c r="DF626" s="159" t="s">
        <v>282</v>
      </c>
      <c r="DG626" s="159" t="s">
        <v>282</v>
      </c>
      <c r="DH626" s="159" t="s">
        <v>282</v>
      </c>
      <c r="DI626" s="159" t="s">
        <v>282</v>
      </c>
      <c r="DJ626" s="159" t="s">
        <v>282</v>
      </c>
      <c r="DK626" s="159" t="s">
        <v>282</v>
      </c>
      <c r="DL626" s="159" t="s">
        <v>282</v>
      </c>
      <c r="DM626" s="159" t="s">
        <v>282</v>
      </c>
      <c r="DN626" s="159" t="s">
        <v>282</v>
      </c>
      <c r="DO626" s="159" t="s">
        <v>282</v>
      </c>
      <c r="DP626" s="159" t="s">
        <v>282</v>
      </c>
      <c r="DQ626" s="159" t="s">
        <v>282</v>
      </c>
      <c r="DR626" s="159" t="s">
        <v>282</v>
      </c>
      <c r="DS626" s="159" t="s">
        <v>282</v>
      </c>
      <c r="DT626" s="159" t="s">
        <v>282</v>
      </c>
      <c r="DU626" s="159" t="s">
        <v>282</v>
      </c>
      <c r="DV626" s="159" t="s">
        <v>282</v>
      </c>
      <c r="DW626" s="159" t="s">
        <v>282</v>
      </c>
      <c r="DX626" s="159" t="s">
        <v>282</v>
      </c>
      <c r="DY626" s="159" t="s">
        <v>282</v>
      </c>
      <c r="DZ626" s="159" t="s">
        <v>282</v>
      </c>
      <c r="EA626" s="159" t="s">
        <v>282</v>
      </c>
      <c r="EB626" s="159" t="s">
        <v>282</v>
      </c>
      <c r="EC626" s="159" t="s">
        <v>282</v>
      </c>
      <c r="ED626" s="159" t="s">
        <v>282</v>
      </c>
      <c r="EE626" s="159" t="s">
        <v>282</v>
      </c>
      <c r="EF626" s="159" t="s">
        <v>282</v>
      </c>
      <c r="EG626" s="159" t="s">
        <v>282</v>
      </c>
      <c r="EH626" s="159" t="s">
        <v>282</v>
      </c>
      <c r="EI626" s="159" t="s">
        <v>282</v>
      </c>
      <c r="EJ626" s="159" t="s">
        <v>282</v>
      </c>
      <c r="EK626" s="159" t="s">
        <v>282</v>
      </c>
      <c r="EL626" s="159" t="s">
        <v>282</v>
      </c>
      <c r="EM626" s="159" t="s">
        <v>282</v>
      </c>
      <c r="EN626" s="159" t="s">
        <v>282</v>
      </c>
      <c r="EO626" s="159" t="s">
        <v>282</v>
      </c>
      <c r="EP626" s="159" t="s">
        <v>282</v>
      </c>
      <c r="EQ626" s="159" t="s">
        <v>282</v>
      </c>
      <c r="ER626" s="159" t="s">
        <v>282</v>
      </c>
      <c r="ES626" s="159" t="s">
        <v>282</v>
      </c>
      <c r="ET626" s="159" t="s">
        <v>282</v>
      </c>
      <c r="EU626" s="159" t="s">
        <v>282</v>
      </c>
      <c r="EV626" s="159" t="s">
        <v>282</v>
      </c>
      <c r="EW626" s="159" t="s">
        <v>282</v>
      </c>
      <c r="EX626" s="159" t="s">
        <v>282</v>
      </c>
      <c r="EY626" s="159" t="s">
        <v>282</v>
      </c>
      <c r="EZ626" s="159" t="s">
        <v>282</v>
      </c>
      <c r="FA626" s="159" t="s">
        <v>282</v>
      </c>
      <c r="FB626" s="159" t="s">
        <v>282</v>
      </c>
      <c r="FC626" s="159" t="s">
        <v>282</v>
      </c>
      <c r="FD626" s="159" t="s">
        <v>282</v>
      </c>
      <c r="FE626" s="159" t="s">
        <v>282</v>
      </c>
      <c r="FF626" s="159" t="s">
        <v>282</v>
      </c>
      <c r="FG626" s="159" t="s">
        <v>282</v>
      </c>
      <c r="FH626" s="159" t="s">
        <v>282</v>
      </c>
      <c r="FI626" s="159" t="s">
        <v>282</v>
      </c>
      <c r="FJ626" s="159" t="s">
        <v>282</v>
      </c>
      <c r="FK626" s="159" t="s">
        <v>282</v>
      </c>
      <c r="FL626" s="159" t="s">
        <v>282</v>
      </c>
      <c r="FM626" s="159" t="s">
        <v>282</v>
      </c>
      <c r="FN626" s="159" t="s">
        <v>282</v>
      </c>
      <c r="FO626" s="159" t="s">
        <v>282</v>
      </c>
      <c r="FP626" s="159" t="s">
        <v>282</v>
      </c>
      <c r="FQ626" s="159" t="s">
        <v>282</v>
      </c>
      <c r="FR626" s="159" t="s">
        <v>282</v>
      </c>
      <c r="FS626" s="159" t="s">
        <v>282</v>
      </c>
      <c r="FT626" s="159" t="s">
        <v>282</v>
      </c>
    </row>
    <row r="627" spans="1:176" x14ac:dyDescent="0.25">
      <c r="A627" s="212" t="s">
        <v>538</v>
      </c>
      <c r="B627" s="159" t="s">
        <v>282</v>
      </c>
      <c r="C627" s="66" t="str">
        <f>IF(ISNUMBER(Severity!H628)=FALSE,Severity!F628,IF(Severity!H628&gt;=0.5,"YES","NO"))</f>
        <v>YES</v>
      </c>
      <c r="D627" s="66" t="str">
        <f>IF(ISNUMBER(Severity!I628)=FALSE,Severity!G628,IF(Severity!I628&gt;0.5,"YES","NO"))</f>
        <v>NO</v>
      </c>
      <c r="E627" s="159">
        <v>6</v>
      </c>
      <c r="F627" s="159">
        <v>2</v>
      </c>
      <c r="G627" s="159" t="s">
        <v>266</v>
      </c>
      <c r="H627" s="159" t="s">
        <v>10507</v>
      </c>
      <c r="I627" s="66" t="s">
        <v>282</v>
      </c>
      <c r="J627" s="159">
        <v>22</v>
      </c>
      <c r="K627" s="159" t="s">
        <v>282</v>
      </c>
      <c r="L627" s="159" t="s">
        <v>282</v>
      </c>
      <c r="M627" s="159" t="s">
        <v>282</v>
      </c>
      <c r="N627" s="159" t="s">
        <v>282</v>
      </c>
      <c r="O627" s="159" t="s">
        <v>282</v>
      </c>
      <c r="P627" s="159" t="s">
        <v>282</v>
      </c>
      <c r="Q627" s="159" t="s">
        <v>282</v>
      </c>
      <c r="R627" s="159" t="s">
        <v>282</v>
      </c>
      <c r="S627" s="159" t="s">
        <v>194</v>
      </c>
      <c r="T627" s="159">
        <v>10</v>
      </c>
      <c r="U627" s="159">
        <v>32.5</v>
      </c>
      <c r="V627" s="159">
        <v>6.5</v>
      </c>
      <c r="W627" s="159">
        <v>59</v>
      </c>
      <c r="X627" s="159" t="s">
        <v>282</v>
      </c>
      <c r="Y627" s="159" t="s">
        <v>282</v>
      </c>
      <c r="Z627" s="159" t="s">
        <v>282</v>
      </c>
      <c r="AA627" s="159" t="s">
        <v>282</v>
      </c>
      <c r="AB627" s="159" t="s">
        <v>282</v>
      </c>
      <c r="AC627" s="159" t="s">
        <v>282</v>
      </c>
      <c r="AD627" s="66">
        <v>15.3</v>
      </c>
      <c r="AE627" s="66">
        <v>11.2</v>
      </c>
      <c r="AF627" s="66">
        <v>37</v>
      </c>
      <c r="AG627" s="159" t="s">
        <v>282</v>
      </c>
      <c r="AH627" s="159" t="s">
        <v>282</v>
      </c>
      <c r="AI627" s="159" t="s">
        <v>282</v>
      </c>
      <c r="AJ627" s="159" t="s">
        <v>282</v>
      </c>
      <c r="AK627" s="159" t="s">
        <v>282</v>
      </c>
      <c r="AL627" s="159" t="s">
        <v>282</v>
      </c>
      <c r="AM627" s="159">
        <v>59</v>
      </c>
      <c r="AN627" s="66">
        <v>37</v>
      </c>
      <c r="AO627" s="159" t="s">
        <v>790</v>
      </c>
      <c r="AP627" s="159" t="s">
        <v>10507</v>
      </c>
      <c r="AQ627" s="66" t="s">
        <v>282</v>
      </c>
      <c r="AR627" s="159">
        <v>25</v>
      </c>
      <c r="AS627" s="159" t="s">
        <v>282</v>
      </c>
      <c r="AT627" s="159" t="s">
        <v>282</v>
      </c>
      <c r="AU627" s="159" t="s">
        <v>282</v>
      </c>
      <c r="AV627" s="159" t="s">
        <v>282</v>
      </c>
      <c r="AW627" s="159" t="s">
        <v>282</v>
      </c>
      <c r="AX627" s="159" t="s">
        <v>282</v>
      </c>
      <c r="AY627" s="159" t="s">
        <v>282</v>
      </c>
      <c r="AZ627" s="159" t="s">
        <v>282</v>
      </c>
      <c r="BA627" s="159" t="s">
        <v>194</v>
      </c>
      <c r="BB627" s="159">
        <v>10</v>
      </c>
      <c r="BC627" s="159">
        <v>33.200000000000003</v>
      </c>
      <c r="BD627" s="159">
        <v>5.8</v>
      </c>
      <c r="BE627" s="159">
        <v>55</v>
      </c>
      <c r="BF627" s="159" t="s">
        <v>282</v>
      </c>
      <c r="BG627" s="159" t="s">
        <v>282</v>
      </c>
      <c r="BH627" s="159" t="s">
        <v>282</v>
      </c>
      <c r="BI627" s="159" t="s">
        <v>282</v>
      </c>
      <c r="BJ627" s="159" t="s">
        <v>282</v>
      </c>
      <c r="BK627" s="159" t="s">
        <v>282</v>
      </c>
      <c r="BL627" s="66">
        <v>17.2</v>
      </c>
      <c r="BM627" s="66">
        <v>10.6</v>
      </c>
      <c r="BN627" s="66">
        <v>30</v>
      </c>
      <c r="BO627" s="159" t="s">
        <v>282</v>
      </c>
      <c r="BP627" s="159" t="s">
        <v>282</v>
      </c>
      <c r="BQ627" s="159" t="s">
        <v>282</v>
      </c>
      <c r="BR627" s="159" t="s">
        <v>282</v>
      </c>
      <c r="BS627" s="159" t="s">
        <v>282</v>
      </c>
      <c r="BT627" s="159" t="s">
        <v>282</v>
      </c>
      <c r="BU627" s="159">
        <v>55</v>
      </c>
      <c r="BV627" s="66">
        <v>30</v>
      </c>
      <c r="BW627" s="159" t="s">
        <v>282</v>
      </c>
      <c r="BX627" s="159" t="s">
        <v>282</v>
      </c>
      <c r="BY627" s="159" t="s">
        <v>282</v>
      </c>
      <c r="BZ627" s="159" t="s">
        <v>282</v>
      </c>
      <c r="CA627" s="159" t="s">
        <v>282</v>
      </c>
      <c r="CB627" s="159" t="s">
        <v>282</v>
      </c>
      <c r="CC627" s="159" t="s">
        <v>282</v>
      </c>
      <c r="CD627" s="159" t="s">
        <v>282</v>
      </c>
      <c r="CE627" s="159" t="s">
        <v>282</v>
      </c>
      <c r="CF627" s="159" t="s">
        <v>282</v>
      </c>
      <c r="CG627" s="159" t="s">
        <v>282</v>
      </c>
      <c r="CH627" s="159" t="s">
        <v>282</v>
      </c>
      <c r="CI627" s="159" t="s">
        <v>282</v>
      </c>
      <c r="CJ627" s="159" t="s">
        <v>282</v>
      </c>
      <c r="CK627" s="159" t="s">
        <v>282</v>
      </c>
      <c r="CL627" s="159" t="s">
        <v>282</v>
      </c>
      <c r="CM627" s="159" t="s">
        <v>282</v>
      </c>
      <c r="CN627" s="159" t="s">
        <v>282</v>
      </c>
      <c r="CO627" s="159" t="s">
        <v>282</v>
      </c>
      <c r="CP627" s="159" t="s">
        <v>282</v>
      </c>
      <c r="CQ627" s="159" t="s">
        <v>282</v>
      </c>
      <c r="CR627" s="159" t="s">
        <v>282</v>
      </c>
      <c r="CS627" s="159" t="s">
        <v>282</v>
      </c>
      <c r="CT627" s="159" t="s">
        <v>282</v>
      </c>
      <c r="CU627" s="159" t="s">
        <v>282</v>
      </c>
      <c r="CV627" s="159" t="s">
        <v>282</v>
      </c>
      <c r="CW627" s="159" t="s">
        <v>282</v>
      </c>
      <c r="CX627" s="159" t="s">
        <v>282</v>
      </c>
      <c r="CY627" s="159" t="s">
        <v>282</v>
      </c>
      <c r="CZ627" s="159" t="s">
        <v>282</v>
      </c>
      <c r="DA627" s="159" t="s">
        <v>282</v>
      </c>
      <c r="DB627" s="159" t="s">
        <v>282</v>
      </c>
      <c r="DC627" s="159" t="s">
        <v>282</v>
      </c>
      <c r="DD627" s="159" t="s">
        <v>282</v>
      </c>
      <c r="DE627" s="159" t="s">
        <v>282</v>
      </c>
      <c r="DF627" s="159" t="s">
        <v>282</v>
      </c>
      <c r="DG627" s="159" t="s">
        <v>282</v>
      </c>
      <c r="DH627" s="159" t="s">
        <v>282</v>
      </c>
      <c r="DI627" s="159" t="s">
        <v>282</v>
      </c>
      <c r="DJ627" s="159" t="s">
        <v>282</v>
      </c>
      <c r="DK627" s="159" t="s">
        <v>282</v>
      </c>
      <c r="DL627" s="159" t="s">
        <v>282</v>
      </c>
      <c r="DM627" s="159" t="s">
        <v>282</v>
      </c>
      <c r="DN627" s="159" t="s">
        <v>282</v>
      </c>
      <c r="DO627" s="159" t="s">
        <v>282</v>
      </c>
      <c r="DP627" s="159" t="s">
        <v>282</v>
      </c>
      <c r="DQ627" s="159" t="s">
        <v>282</v>
      </c>
      <c r="DR627" s="159" t="s">
        <v>282</v>
      </c>
      <c r="DS627" s="159" t="s">
        <v>282</v>
      </c>
      <c r="DT627" s="159" t="s">
        <v>282</v>
      </c>
      <c r="DU627" s="159" t="s">
        <v>282</v>
      </c>
      <c r="DV627" s="159" t="s">
        <v>282</v>
      </c>
      <c r="DW627" s="159" t="s">
        <v>282</v>
      </c>
      <c r="DX627" s="159" t="s">
        <v>282</v>
      </c>
      <c r="DY627" s="159" t="s">
        <v>282</v>
      </c>
      <c r="DZ627" s="159" t="s">
        <v>282</v>
      </c>
      <c r="EA627" s="159" t="s">
        <v>282</v>
      </c>
      <c r="EB627" s="159" t="s">
        <v>282</v>
      </c>
      <c r="EC627" s="159" t="s">
        <v>282</v>
      </c>
      <c r="ED627" s="159" t="s">
        <v>282</v>
      </c>
      <c r="EE627" s="159" t="s">
        <v>282</v>
      </c>
      <c r="EF627" s="159" t="s">
        <v>282</v>
      </c>
      <c r="EG627" s="159" t="s">
        <v>282</v>
      </c>
      <c r="EH627" s="159" t="s">
        <v>282</v>
      </c>
      <c r="EI627" s="159" t="s">
        <v>282</v>
      </c>
      <c r="EJ627" s="159" t="s">
        <v>282</v>
      </c>
      <c r="EK627" s="159" t="s">
        <v>282</v>
      </c>
      <c r="EL627" s="159" t="s">
        <v>282</v>
      </c>
      <c r="EM627" s="159" t="s">
        <v>282</v>
      </c>
      <c r="EN627" s="159" t="s">
        <v>282</v>
      </c>
      <c r="EO627" s="159" t="s">
        <v>282</v>
      </c>
      <c r="EP627" s="159" t="s">
        <v>282</v>
      </c>
      <c r="EQ627" s="159" t="s">
        <v>282</v>
      </c>
      <c r="ER627" s="159" t="s">
        <v>282</v>
      </c>
      <c r="ES627" s="159" t="s">
        <v>282</v>
      </c>
      <c r="ET627" s="159" t="s">
        <v>282</v>
      </c>
      <c r="EU627" s="159" t="s">
        <v>282</v>
      </c>
      <c r="EV627" s="159" t="s">
        <v>282</v>
      </c>
      <c r="EW627" s="159" t="s">
        <v>282</v>
      </c>
      <c r="EX627" s="159" t="s">
        <v>282</v>
      </c>
      <c r="EY627" s="159" t="s">
        <v>282</v>
      </c>
      <c r="EZ627" s="159" t="s">
        <v>282</v>
      </c>
      <c r="FA627" s="159" t="s">
        <v>282</v>
      </c>
      <c r="FB627" s="159" t="s">
        <v>282</v>
      </c>
      <c r="FC627" s="159" t="s">
        <v>282</v>
      </c>
      <c r="FD627" s="159" t="s">
        <v>282</v>
      </c>
      <c r="FE627" s="159" t="s">
        <v>282</v>
      </c>
      <c r="FF627" s="159" t="s">
        <v>282</v>
      </c>
      <c r="FG627" s="159" t="s">
        <v>282</v>
      </c>
      <c r="FH627" s="159" t="s">
        <v>282</v>
      </c>
      <c r="FI627" s="159" t="s">
        <v>282</v>
      </c>
      <c r="FJ627" s="159" t="s">
        <v>282</v>
      </c>
      <c r="FK627" s="159" t="s">
        <v>282</v>
      </c>
      <c r="FL627" s="159" t="s">
        <v>282</v>
      </c>
      <c r="FM627" s="159" t="s">
        <v>282</v>
      </c>
      <c r="FN627" s="159" t="s">
        <v>282</v>
      </c>
      <c r="FO627" s="159" t="s">
        <v>282</v>
      </c>
      <c r="FP627" s="159" t="s">
        <v>282</v>
      </c>
      <c r="FQ627" s="159" t="s">
        <v>282</v>
      </c>
      <c r="FR627" s="159" t="s">
        <v>282</v>
      </c>
      <c r="FS627" s="159" t="s">
        <v>282</v>
      </c>
      <c r="FT627" s="159" t="s">
        <v>282</v>
      </c>
    </row>
    <row r="628" spans="1:176" x14ac:dyDescent="0.25">
      <c r="A628" s="212" t="s">
        <v>4151</v>
      </c>
      <c r="B628" s="159" t="s">
        <v>282</v>
      </c>
      <c r="C628" s="66" t="str">
        <f>IF(ISNUMBER(Severity!H629)=FALSE,Severity!F629,IF(Severity!H629&gt;=0.5,"YES","NO"))</f>
        <v>NO</v>
      </c>
      <c r="D628" s="66" t="str">
        <f>IF(ISNUMBER(Severity!I629)=FALSE,Severity!G629,IF(Severity!I629&gt;0.5,"YES","NO"))</f>
        <v>YES</v>
      </c>
      <c r="E628" s="159">
        <v>8</v>
      </c>
      <c r="F628" s="159">
        <v>2</v>
      </c>
      <c r="G628" s="159" t="s">
        <v>770</v>
      </c>
      <c r="H628" s="159" t="s">
        <v>182</v>
      </c>
      <c r="I628" s="159" t="s">
        <v>282</v>
      </c>
      <c r="J628" s="159">
        <v>5</v>
      </c>
      <c r="K628" s="159" t="s">
        <v>220</v>
      </c>
      <c r="L628" s="159">
        <v>20</v>
      </c>
      <c r="M628" s="159">
        <v>44</v>
      </c>
      <c r="N628" s="159">
        <v>15</v>
      </c>
      <c r="O628" s="159" t="s">
        <v>282</v>
      </c>
      <c r="P628" s="159" t="s">
        <v>282</v>
      </c>
      <c r="Q628" s="159" t="s">
        <v>282</v>
      </c>
      <c r="R628" s="159" t="s">
        <v>282</v>
      </c>
      <c r="S628" s="159" t="s">
        <v>220</v>
      </c>
      <c r="T628" s="159">
        <v>20</v>
      </c>
      <c r="U628" s="159">
        <v>26</v>
      </c>
      <c r="V628" s="159">
        <v>8.6</v>
      </c>
      <c r="W628" s="159">
        <v>70</v>
      </c>
      <c r="X628" s="159" t="s">
        <v>282</v>
      </c>
      <c r="Y628" s="159" t="s">
        <v>282</v>
      </c>
      <c r="Z628" s="159" t="s">
        <v>282</v>
      </c>
      <c r="AA628" s="159">
        <v>13.2</v>
      </c>
      <c r="AB628" s="159">
        <v>8.5</v>
      </c>
      <c r="AC628" s="159">
        <v>70</v>
      </c>
      <c r="AD628" s="159" t="s">
        <v>282</v>
      </c>
      <c r="AE628" s="159" t="s">
        <v>282</v>
      </c>
      <c r="AF628" s="159" t="s">
        <v>282</v>
      </c>
      <c r="AG628" s="159" t="s">
        <v>282</v>
      </c>
      <c r="AH628" s="159" t="s">
        <v>282</v>
      </c>
      <c r="AI628" s="159" t="s">
        <v>282</v>
      </c>
      <c r="AJ628" s="159" t="s">
        <v>282</v>
      </c>
      <c r="AK628" s="159" t="s">
        <v>282</v>
      </c>
      <c r="AL628" s="159" t="s">
        <v>282</v>
      </c>
      <c r="AM628" s="159">
        <v>70</v>
      </c>
      <c r="AN628" s="159">
        <v>65</v>
      </c>
      <c r="AO628" s="159" t="s">
        <v>16461</v>
      </c>
      <c r="AP628" s="159" t="s">
        <v>182</v>
      </c>
      <c r="AQ628" s="159" t="s">
        <v>282</v>
      </c>
      <c r="AR628" s="159">
        <v>2</v>
      </c>
      <c r="AS628" s="159" t="s">
        <v>220</v>
      </c>
      <c r="AT628" s="159">
        <v>20</v>
      </c>
      <c r="AU628" s="159">
        <v>25</v>
      </c>
      <c r="AV628" s="159">
        <v>15</v>
      </c>
      <c r="AW628" s="159" t="s">
        <v>282</v>
      </c>
      <c r="AX628" s="159" t="s">
        <v>282</v>
      </c>
      <c r="AY628" s="159" t="s">
        <v>282</v>
      </c>
      <c r="AZ628" s="159" t="s">
        <v>282</v>
      </c>
      <c r="BA628" s="159" t="s">
        <v>220</v>
      </c>
      <c r="BB628" s="159">
        <v>20</v>
      </c>
      <c r="BC628" s="159">
        <v>24.6</v>
      </c>
      <c r="BD628" s="159">
        <v>7.1</v>
      </c>
      <c r="BE628" s="159">
        <v>63</v>
      </c>
      <c r="BF628" s="159" t="s">
        <v>282</v>
      </c>
      <c r="BG628" s="159" t="s">
        <v>282</v>
      </c>
      <c r="BH628" s="159" t="s">
        <v>282</v>
      </c>
      <c r="BI628" s="159">
        <v>18.600000000000001</v>
      </c>
      <c r="BJ628" s="159">
        <v>11.2</v>
      </c>
      <c r="BK628" s="159">
        <v>63</v>
      </c>
      <c r="BL628" s="159" t="s">
        <v>282</v>
      </c>
      <c r="BM628" s="159" t="s">
        <v>282</v>
      </c>
      <c r="BN628" s="159" t="s">
        <v>282</v>
      </c>
      <c r="BO628" s="159" t="s">
        <v>282</v>
      </c>
      <c r="BP628" s="159" t="s">
        <v>282</v>
      </c>
      <c r="BQ628" s="159" t="s">
        <v>282</v>
      </c>
      <c r="BR628" s="159" t="s">
        <v>282</v>
      </c>
      <c r="BS628" s="159" t="s">
        <v>282</v>
      </c>
      <c r="BT628" s="159" t="s">
        <v>282</v>
      </c>
      <c r="BU628" s="159">
        <v>63</v>
      </c>
      <c r="BV628" s="159">
        <v>61</v>
      </c>
      <c r="BW628" s="159" t="s">
        <v>282</v>
      </c>
      <c r="BX628" s="159" t="s">
        <v>282</v>
      </c>
      <c r="BY628" s="159" t="s">
        <v>282</v>
      </c>
      <c r="BZ628" s="159" t="s">
        <v>282</v>
      </c>
      <c r="CA628" s="159" t="s">
        <v>282</v>
      </c>
      <c r="CB628" s="159" t="s">
        <v>282</v>
      </c>
      <c r="CC628" s="159" t="s">
        <v>282</v>
      </c>
      <c r="CD628" s="159" t="s">
        <v>282</v>
      </c>
      <c r="CE628" s="159" t="s">
        <v>282</v>
      </c>
      <c r="CF628" s="159" t="s">
        <v>282</v>
      </c>
      <c r="CG628" s="159" t="s">
        <v>282</v>
      </c>
      <c r="CH628" s="159" t="s">
        <v>282</v>
      </c>
      <c r="CI628" s="159" t="s">
        <v>282</v>
      </c>
      <c r="CJ628" s="159" t="s">
        <v>282</v>
      </c>
      <c r="CK628" s="159" t="s">
        <v>282</v>
      </c>
      <c r="CL628" s="159" t="s">
        <v>282</v>
      </c>
      <c r="CM628" s="159" t="s">
        <v>282</v>
      </c>
      <c r="CN628" s="159" t="s">
        <v>282</v>
      </c>
      <c r="CO628" s="159" t="s">
        <v>282</v>
      </c>
      <c r="CP628" s="159" t="s">
        <v>282</v>
      </c>
      <c r="CQ628" s="159" t="s">
        <v>282</v>
      </c>
      <c r="CR628" s="159" t="s">
        <v>282</v>
      </c>
      <c r="CS628" s="159" t="s">
        <v>282</v>
      </c>
      <c r="CT628" s="159" t="s">
        <v>282</v>
      </c>
      <c r="CU628" s="159" t="s">
        <v>282</v>
      </c>
      <c r="CV628" s="159" t="s">
        <v>282</v>
      </c>
      <c r="CW628" s="159" t="s">
        <v>282</v>
      </c>
      <c r="CX628" s="159" t="s">
        <v>282</v>
      </c>
      <c r="CY628" s="159" t="s">
        <v>282</v>
      </c>
      <c r="CZ628" s="159" t="s">
        <v>282</v>
      </c>
      <c r="DA628" s="159" t="s">
        <v>282</v>
      </c>
      <c r="DB628" s="159" t="s">
        <v>282</v>
      </c>
      <c r="DC628" s="159" t="s">
        <v>282</v>
      </c>
      <c r="DD628" s="159" t="s">
        <v>282</v>
      </c>
      <c r="DE628" s="159" t="s">
        <v>282</v>
      </c>
      <c r="DF628" s="159" t="s">
        <v>282</v>
      </c>
      <c r="DG628" s="159" t="s">
        <v>282</v>
      </c>
      <c r="DH628" s="159" t="s">
        <v>282</v>
      </c>
      <c r="DI628" s="159" t="s">
        <v>282</v>
      </c>
      <c r="DJ628" s="159" t="s">
        <v>282</v>
      </c>
      <c r="DK628" s="159" t="s">
        <v>282</v>
      </c>
      <c r="DL628" s="159" t="s">
        <v>282</v>
      </c>
      <c r="DM628" s="159" t="s">
        <v>282</v>
      </c>
      <c r="DN628" s="159" t="s">
        <v>282</v>
      </c>
      <c r="DO628" s="159" t="s">
        <v>282</v>
      </c>
      <c r="DP628" s="159" t="s">
        <v>282</v>
      </c>
      <c r="DQ628" s="159" t="s">
        <v>282</v>
      </c>
      <c r="DR628" s="159" t="s">
        <v>282</v>
      </c>
      <c r="DS628" s="159" t="s">
        <v>282</v>
      </c>
      <c r="DT628" s="159" t="s">
        <v>282</v>
      </c>
      <c r="DU628" s="159" t="s">
        <v>282</v>
      </c>
      <c r="DV628" s="159" t="s">
        <v>282</v>
      </c>
      <c r="DW628" s="159" t="s">
        <v>282</v>
      </c>
      <c r="DX628" s="159" t="s">
        <v>282</v>
      </c>
      <c r="DY628" s="159" t="s">
        <v>282</v>
      </c>
      <c r="DZ628" s="159" t="s">
        <v>282</v>
      </c>
      <c r="EA628" s="159" t="s">
        <v>282</v>
      </c>
      <c r="EB628" s="159" t="s">
        <v>282</v>
      </c>
      <c r="EC628" s="159" t="s">
        <v>282</v>
      </c>
      <c r="ED628" s="159" t="s">
        <v>282</v>
      </c>
      <c r="EE628" s="159" t="s">
        <v>282</v>
      </c>
      <c r="EF628" s="159" t="s">
        <v>282</v>
      </c>
      <c r="EG628" s="159" t="s">
        <v>282</v>
      </c>
      <c r="EH628" s="159" t="s">
        <v>282</v>
      </c>
      <c r="EI628" s="159" t="s">
        <v>282</v>
      </c>
      <c r="EJ628" s="159" t="s">
        <v>282</v>
      </c>
      <c r="EK628" s="159" t="s">
        <v>282</v>
      </c>
      <c r="EL628" s="159" t="s">
        <v>282</v>
      </c>
      <c r="EM628" s="159" t="s">
        <v>282</v>
      </c>
      <c r="EN628" s="159" t="s">
        <v>282</v>
      </c>
      <c r="EO628" s="159" t="s">
        <v>282</v>
      </c>
      <c r="EP628" s="159" t="s">
        <v>282</v>
      </c>
      <c r="EQ628" s="159" t="s">
        <v>282</v>
      </c>
      <c r="ER628" s="159" t="s">
        <v>282</v>
      </c>
      <c r="ES628" s="159" t="s">
        <v>282</v>
      </c>
      <c r="ET628" s="159" t="s">
        <v>282</v>
      </c>
      <c r="EU628" s="159" t="s">
        <v>282</v>
      </c>
      <c r="EV628" s="159" t="s">
        <v>282</v>
      </c>
      <c r="EW628" s="159" t="s">
        <v>282</v>
      </c>
      <c r="EX628" s="159" t="s">
        <v>282</v>
      </c>
      <c r="EY628" s="159" t="s">
        <v>282</v>
      </c>
      <c r="EZ628" s="159" t="s">
        <v>282</v>
      </c>
      <c r="FA628" s="159" t="s">
        <v>282</v>
      </c>
      <c r="FB628" s="159" t="s">
        <v>282</v>
      </c>
      <c r="FC628" s="159" t="s">
        <v>282</v>
      </c>
      <c r="FD628" s="159" t="s">
        <v>282</v>
      </c>
      <c r="FE628" s="159" t="s">
        <v>282</v>
      </c>
      <c r="FF628" s="159" t="s">
        <v>282</v>
      </c>
      <c r="FG628" s="159" t="s">
        <v>282</v>
      </c>
      <c r="FH628" s="159" t="s">
        <v>282</v>
      </c>
      <c r="FI628" s="159" t="s">
        <v>282</v>
      </c>
      <c r="FJ628" s="159" t="s">
        <v>282</v>
      </c>
      <c r="FK628" s="159" t="s">
        <v>282</v>
      </c>
      <c r="FL628" s="159" t="s">
        <v>282</v>
      </c>
      <c r="FM628" s="159" t="s">
        <v>282</v>
      </c>
      <c r="FN628" s="159" t="s">
        <v>282</v>
      </c>
      <c r="FO628" s="159" t="s">
        <v>282</v>
      </c>
      <c r="FP628" s="159" t="s">
        <v>282</v>
      </c>
      <c r="FQ628" s="159" t="s">
        <v>282</v>
      </c>
      <c r="FR628" s="159" t="s">
        <v>282</v>
      </c>
      <c r="FS628" s="159" t="s">
        <v>282</v>
      </c>
      <c r="FT628" s="159" t="s">
        <v>282</v>
      </c>
    </row>
    <row r="629" spans="1:176" x14ac:dyDescent="0.25">
      <c r="A629" s="161" t="s">
        <v>17668</v>
      </c>
      <c r="B629" s="159" t="s">
        <v>282</v>
      </c>
      <c r="C629" s="66" t="str">
        <f>IF(ISNUMBER(Severity!H630)=FALSE,Severity!F630,IF(Severity!H630&gt;=0.5,"YES","NO"))</f>
        <v>NO</v>
      </c>
      <c r="D629" s="66" t="str">
        <f>IF(ISNUMBER(Severity!I630)=FALSE,Severity!G630,IF(Severity!I630&gt;0.5,"YES","NO"))</f>
        <v>YES</v>
      </c>
      <c r="E629" s="159">
        <v>5</v>
      </c>
      <c r="F629" s="159">
        <v>2</v>
      </c>
      <c r="G629" s="159" t="s">
        <v>4797</v>
      </c>
      <c r="H629" s="159" t="s">
        <v>182</v>
      </c>
      <c r="I629" s="159" t="s">
        <v>282</v>
      </c>
      <c r="J629" s="159">
        <v>3</v>
      </c>
      <c r="K629" s="159" t="s">
        <v>220</v>
      </c>
      <c r="L629" s="159">
        <v>20</v>
      </c>
      <c r="M629" s="159">
        <v>70</v>
      </c>
      <c r="N629" s="159">
        <v>15</v>
      </c>
      <c r="O629" s="159" t="s">
        <v>282</v>
      </c>
      <c r="P629" s="159" t="s">
        <v>282</v>
      </c>
      <c r="Q629" s="159" t="s">
        <v>282</v>
      </c>
      <c r="R629" s="159" t="s">
        <v>282</v>
      </c>
      <c r="S629" s="159" t="s">
        <v>220</v>
      </c>
      <c r="T629" s="159">
        <v>20</v>
      </c>
      <c r="U629" s="159">
        <v>24.7</v>
      </c>
      <c r="V629" s="159">
        <v>7.6</v>
      </c>
      <c r="W629" s="159">
        <v>89</v>
      </c>
      <c r="X629" s="159" t="s">
        <v>282</v>
      </c>
      <c r="Y629" s="159" t="s">
        <v>282</v>
      </c>
      <c r="Z629" s="159" t="s">
        <v>282</v>
      </c>
      <c r="AA629" s="159">
        <v>10.7</v>
      </c>
      <c r="AB629" s="159">
        <v>6.4</v>
      </c>
      <c r="AC629" s="159">
        <v>89</v>
      </c>
      <c r="AD629" s="159" t="s">
        <v>282</v>
      </c>
      <c r="AE629" s="159" t="s">
        <v>282</v>
      </c>
      <c r="AF629" s="159" t="s">
        <v>282</v>
      </c>
      <c r="AG629" s="159" t="s">
        <v>282</v>
      </c>
      <c r="AH629" s="159" t="s">
        <v>282</v>
      </c>
      <c r="AI629" s="159" t="s">
        <v>282</v>
      </c>
      <c r="AJ629" s="159" t="s">
        <v>282</v>
      </c>
      <c r="AK629" s="159" t="s">
        <v>282</v>
      </c>
      <c r="AL629" s="159" t="s">
        <v>282</v>
      </c>
      <c r="AM629" s="159">
        <v>89</v>
      </c>
      <c r="AN629" s="159">
        <v>86</v>
      </c>
      <c r="AO629" s="159" t="s">
        <v>310</v>
      </c>
      <c r="AP629" s="159" t="s">
        <v>282</v>
      </c>
      <c r="AQ629" s="159" t="s">
        <v>282</v>
      </c>
      <c r="AR629" s="159">
        <v>1</v>
      </c>
      <c r="AS629" s="159" t="s">
        <v>220</v>
      </c>
      <c r="AT629" s="159">
        <v>20</v>
      </c>
      <c r="AU629" s="159">
        <v>10</v>
      </c>
      <c r="AV629" s="159">
        <v>15</v>
      </c>
      <c r="AW629" s="159" t="s">
        <v>282</v>
      </c>
      <c r="AX629" s="159" t="s">
        <v>282</v>
      </c>
      <c r="AY629" s="159" t="s">
        <v>282</v>
      </c>
      <c r="AZ629" s="159" t="s">
        <v>282</v>
      </c>
      <c r="BA629" s="159" t="s">
        <v>220</v>
      </c>
      <c r="BB629" s="159">
        <v>20</v>
      </c>
      <c r="BC629" s="159">
        <v>22.9</v>
      </c>
      <c r="BD629" s="159">
        <v>6.6</v>
      </c>
      <c r="BE629" s="159">
        <v>84</v>
      </c>
      <c r="BF629" s="159" t="s">
        <v>282</v>
      </c>
      <c r="BG629" s="159" t="s">
        <v>282</v>
      </c>
      <c r="BH629" s="159" t="s">
        <v>282</v>
      </c>
      <c r="BI629" s="159">
        <v>21.2</v>
      </c>
      <c r="BJ629" s="159">
        <v>7.2</v>
      </c>
      <c r="BK629" s="159">
        <v>84</v>
      </c>
      <c r="BL629" s="159" t="s">
        <v>282</v>
      </c>
      <c r="BM629" s="159" t="s">
        <v>282</v>
      </c>
      <c r="BN629" s="159" t="s">
        <v>282</v>
      </c>
      <c r="BO629" s="159" t="s">
        <v>282</v>
      </c>
      <c r="BP629" s="159" t="s">
        <v>282</v>
      </c>
      <c r="BQ629" s="159" t="s">
        <v>282</v>
      </c>
      <c r="BR629" s="159" t="s">
        <v>282</v>
      </c>
      <c r="BS629" s="159" t="s">
        <v>282</v>
      </c>
      <c r="BT629" s="159" t="s">
        <v>282</v>
      </c>
      <c r="BU629" s="159">
        <v>84</v>
      </c>
      <c r="BV629" s="159">
        <v>83</v>
      </c>
      <c r="BW629" s="159" t="s">
        <v>282</v>
      </c>
      <c r="BX629" s="159" t="s">
        <v>282</v>
      </c>
      <c r="BY629" s="159" t="s">
        <v>282</v>
      </c>
      <c r="BZ629" s="159" t="s">
        <v>282</v>
      </c>
      <c r="CA629" s="159" t="s">
        <v>282</v>
      </c>
      <c r="CB629" s="159" t="s">
        <v>282</v>
      </c>
      <c r="CC629" s="159" t="s">
        <v>282</v>
      </c>
      <c r="CD629" s="159" t="s">
        <v>282</v>
      </c>
      <c r="CE629" s="159" t="s">
        <v>282</v>
      </c>
      <c r="CF629" s="159" t="s">
        <v>282</v>
      </c>
      <c r="CG629" s="159" t="s">
        <v>282</v>
      </c>
      <c r="CH629" s="159" t="s">
        <v>282</v>
      </c>
      <c r="CI629" s="159" t="s">
        <v>282</v>
      </c>
      <c r="CJ629" s="159" t="s">
        <v>282</v>
      </c>
      <c r="CK629" s="159" t="s">
        <v>282</v>
      </c>
      <c r="CL629" s="159" t="s">
        <v>282</v>
      </c>
      <c r="CM629" s="159" t="s">
        <v>282</v>
      </c>
      <c r="CN629" s="159" t="s">
        <v>282</v>
      </c>
      <c r="CO629" s="159" t="s">
        <v>282</v>
      </c>
      <c r="CP629" s="159" t="s">
        <v>282</v>
      </c>
      <c r="CQ629" s="159" t="s">
        <v>282</v>
      </c>
      <c r="CR629" s="159" t="s">
        <v>282</v>
      </c>
      <c r="CS629" s="159" t="s">
        <v>282</v>
      </c>
      <c r="CT629" s="159" t="s">
        <v>282</v>
      </c>
      <c r="CU629" s="159" t="s">
        <v>282</v>
      </c>
      <c r="CV629" s="159" t="s">
        <v>282</v>
      </c>
      <c r="CW629" s="159" t="s">
        <v>282</v>
      </c>
      <c r="CX629" s="159" t="s">
        <v>282</v>
      </c>
      <c r="CY629" s="159" t="s">
        <v>282</v>
      </c>
      <c r="CZ629" s="159" t="s">
        <v>282</v>
      </c>
      <c r="DA629" s="159" t="s">
        <v>282</v>
      </c>
      <c r="DB629" s="159" t="s">
        <v>282</v>
      </c>
      <c r="DC629" s="159" t="s">
        <v>282</v>
      </c>
      <c r="DD629" s="159" t="s">
        <v>282</v>
      </c>
      <c r="DE629" s="159" t="s">
        <v>282</v>
      </c>
      <c r="DF629" s="159" t="s">
        <v>282</v>
      </c>
      <c r="DG629" s="159" t="s">
        <v>282</v>
      </c>
      <c r="DH629" s="159" t="s">
        <v>282</v>
      </c>
      <c r="DI629" s="159" t="s">
        <v>282</v>
      </c>
      <c r="DJ629" s="159" t="s">
        <v>282</v>
      </c>
      <c r="DK629" s="159" t="s">
        <v>282</v>
      </c>
      <c r="DL629" s="159" t="s">
        <v>282</v>
      </c>
      <c r="DM629" s="159" t="s">
        <v>282</v>
      </c>
      <c r="DN629" s="159" t="s">
        <v>282</v>
      </c>
      <c r="DO629" s="159" t="s">
        <v>282</v>
      </c>
      <c r="DP629" s="159" t="s">
        <v>282</v>
      </c>
      <c r="DQ629" s="159" t="s">
        <v>282</v>
      </c>
      <c r="DR629" s="159" t="s">
        <v>282</v>
      </c>
      <c r="DS629" s="159" t="s">
        <v>282</v>
      </c>
      <c r="DT629" s="159" t="s">
        <v>282</v>
      </c>
      <c r="DU629" s="159" t="s">
        <v>282</v>
      </c>
      <c r="DV629" s="159" t="s">
        <v>282</v>
      </c>
      <c r="DW629" s="159" t="s">
        <v>282</v>
      </c>
      <c r="DX629" s="159" t="s">
        <v>282</v>
      </c>
      <c r="DY629" s="159" t="s">
        <v>282</v>
      </c>
      <c r="DZ629" s="159" t="s">
        <v>282</v>
      </c>
      <c r="EA629" s="159" t="s">
        <v>282</v>
      </c>
      <c r="EB629" s="159" t="s">
        <v>282</v>
      </c>
      <c r="EC629" s="159" t="s">
        <v>282</v>
      </c>
      <c r="ED629" s="159" t="s">
        <v>282</v>
      </c>
      <c r="EE629" s="159" t="s">
        <v>282</v>
      </c>
      <c r="EF629" s="159" t="s">
        <v>282</v>
      </c>
      <c r="EG629" s="159" t="s">
        <v>282</v>
      </c>
      <c r="EH629" s="159" t="s">
        <v>282</v>
      </c>
      <c r="EI629" s="159" t="s">
        <v>282</v>
      </c>
      <c r="EJ629" s="159" t="s">
        <v>282</v>
      </c>
      <c r="EK629" s="159" t="s">
        <v>282</v>
      </c>
      <c r="EL629" s="159" t="s">
        <v>282</v>
      </c>
      <c r="EM629" s="159" t="s">
        <v>282</v>
      </c>
      <c r="EN629" s="159" t="s">
        <v>282</v>
      </c>
      <c r="EO629" s="159" t="s">
        <v>282</v>
      </c>
      <c r="EP629" s="159" t="s">
        <v>282</v>
      </c>
      <c r="EQ629" s="159" t="s">
        <v>282</v>
      </c>
      <c r="ER629" s="159" t="s">
        <v>282</v>
      </c>
      <c r="ES629" s="159" t="s">
        <v>282</v>
      </c>
      <c r="ET629" s="159" t="s">
        <v>282</v>
      </c>
      <c r="EU629" s="159" t="s">
        <v>282</v>
      </c>
      <c r="EV629" s="159" t="s">
        <v>282</v>
      </c>
      <c r="EW629" s="159" t="s">
        <v>282</v>
      </c>
      <c r="EX629" s="159" t="s">
        <v>282</v>
      </c>
      <c r="EY629" s="159" t="s">
        <v>282</v>
      </c>
      <c r="EZ629" s="159" t="s">
        <v>282</v>
      </c>
      <c r="FA629" s="159" t="s">
        <v>282</v>
      </c>
      <c r="FB629" s="159" t="s">
        <v>282</v>
      </c>
      <c r="FC629" s="159" t="s">
        <v>282</v>
      </c>
      <c r="FD629" s="159" t="s">
        <v>282</v>
      </c>
      <c r="FE629" s="159" t="s">
        <v>282</v>
      </c>
      <c r="FF629" s="159" t="s">
        <v>282</v>
      </c>
      <c r="FG629" s="159" t="s">
        <v>282</v>
      </c>
      <c r="FH629" s="159" t="s">
        <v>282</v>
      </c>
      <c r="FI629" s="159" t="s">
        <v>282</v>
      </c>
      <c r="FJ629" s="159" t="s">
        <v>282</v>
      </c>
      <c r="FK629" s="159" t="s">
        <v>282</v>
      </c>
      <c r="FL629" s="159" t="s">
        <v>282</v>
      </c>
      <c r="FM629" s="159" t="s">
        <v>282</v>
      </c>
      <c r="FN629" s="159" t="s">
        <v>282</v>
      </c>
      <c r="FO629" s="159" t="s">
        <v>282</v>
      </c>
      <c r="FP629" s="159" t="s">
        <v>282</v>
      </c>
      <c r="FQ629" s="159" t="s">
        <v>282</v>
      </c>
      <c r="FR629" s="159" t="s">
        <v>282</v>
      </c>
      <c r="FS629" s="159" t="s">
        <v>282</v>
      </c>
      <c r="FT629" s="159" t="s">
        <v>282</v>
      </c>
    </row>
    <row r="630" spans="1:176" x14ac:dyDescent="0.25">
      <c r="A630" s="212" t="s">
        <v>8832</v>
      </c>
      <c r="B630" s="159" t="s">
        <v>282</v>
      </c>
      <c r="C630" s="66" t="str">
        <f>IF(ISNUMBER(Severity!H631)=FALSE,Severity!F631,IF(Severity!H631&gt;=0.5,"YES","NO"))</f>
        <v>NO</v>
      </c>
      <c r="D630" s="66" t="str">
        <f>IF(ISNUMBER(Severity!I631)=FALSE,Severity!G631,IF(Severity!I631&gt;0.5,"YES","NO"))</f>
        <v>YES</v>
      </c>
      <c r="E630" s="159">
        <v>5</v>
      </c>
      <c r="F630" s="159">
        <v>2</v>
      </c>
      <c r="G630" s="159" t="s">
        <v>770</v>
      </c>
      <c r="H630" s="159" t="s">
        <v>182</v>
      </c>
      <c r="I630" s="159" t="s">
        <v>282</v>
      </c>
      <c r="J630" s="159">
        <v>2</v>
      </c>
      <c r="K630" s="159" t="s">
        <v>282</v>
      </c>
      <c r="L630" s="159" t="s">
        <v>282</v>
      </c>
      <c r="M630" s="159" t="s">
        <v>282</v>
      </c>
      <c r="N630" s="159" t="s">
        <v>282</v>
      </c>
      <c r="O630" s="159" t="s">
        <v>282</v>
      </c>
      <c r="P630" s="159" t="s">
        <v>282</v>
      </c>
      <c r="Q630" s="159" t="s">
        <v>282</v>
      </c>
      <c r="R630" s="159" t="s">
        <v>282</v>
      </c>
      <c r="S630" s="159" t="s">
        <v>220</v>
      </c>
      <c r="T630" s="159">
        <v>20</v>
      </c>
      <c r="U630" s="159">
        <v>23.7</v>
      </c>
      <c r="V630" s="159">
        <v>6.4</v>
      </c>
      <c r="W630" s="159">
        <v>88</v>
      </c>
      <c r="X630" s="159" t="s">
        <v>282</v>
      </c>
      <c r="Y630" s="159" t="s">
        <v>282</v>
      </c>
      <c r="Z630" s="159" t="s">
        <v>282</v>
      </c>
      <c r="AA630" s="159">
        <v>12.1</v>
      </c>
      <c r="AB630" s="159">
        <v>9</v>
      </c>
      <c r="AC630" s="159">
        <v>88</v>
      </c>
      <c r="AD630" s="159" t="s">
        <v>282</v>
      </c>
      <c r="AE630" s="159" t="s">
        <v>282</v>
      </c>
      <c r="AF630" s="159" t="s">
        <v>282</v>
      </c>
      <c r="AG630" s="159" t="s">
        <v>282</v>
      </c>
      <c r="AH630" s="159" t="s">
        <v>282</v>
      </c>
      <c r="AI630" s="159" t="s">
        <v>282</v>
      </c>
      <c r="AJ630" s="159" t="s">
        <v>282</v>
      </c>
      <c r="AK630" s="159" t="s">
        <v>282</v>
      </c>
      <c r="AL630" s="159" t="s">
        <v>282</v>
      </c>
      <c r="AM630" s="159">
        <v>88</v>
      </c>
      <c r="AN630" s="159">
        <v>86</v>
      </c>
      <c r="AO630" s="159" t="s">
        <v>310</v>
      </c>
      <c r="AP630" s="159" t="s">
        <v>282</v>
      </c>
      <c r="AQ630" s="159" t="s">
        <v>282</v>
      </c>
      <c r="AR630" s="159">
        <v>3</v>
      </c>
      <c r="AS630" s="159" t="s">
        <v>282</v>
      </c>
      <c r="AT630" s="159" t="s">
        <v>282</v>
      </c>
      <c r="AU630" s="159" t="s">
        <v>282</v>
      </c>
      <c r="AV630" s="159" t="s">
        <v>282</v>
      </c>
      <c r="AW630" s="159" t="s">
        <v>282</v>
      </c>
      <c r="AX630" s="159" t="s">
        <v>282</v>
      </c>
      <c r="AY630" s="159" t="s">
        <v>282</v>
      </c>
      <c r="AZ630" s="159" t="s">
        <v>282</v>
      </c>
      <c r="BA630" s="159" t="s">
        <v>220</v>
      </c>
      <c r="BB630" s="159">
        <v>20</v>
      </c>
      <c r="BC630" s="159">
        <v>22.8</v>
      </c>
      <c r="BD630" s="159">
        <v>6.5</v>
      </c>
      <c r="BE630" s="159">
        <v>82</v>
      </c>
      <c r="BF630" s="159" t="s">
        <v>282</v>
      </c>
      <c r="BG630" s="159" t="s">
        <v>282</v>
      </c>
      <c r="BH630" s="159" t="s">
        <v>282</v>
      </c>
      <c r="BI630" s="159">
        <v>21.2</v>
      </c>
      <c r="BJ630" s="159">
        <v>7.2</v>
      </c>
      <c r="BK630" s="159">
        <v>82</v>
      </c>
      <c r="BL630" s="159" t="s">
        <v>282</v>
      </c>
      <c r="BM630" s="159" t="s">
        <v>282</v>
      </c>
      <c r="BN630" s="159" t="s">
        <v>282</v>
      </c>
      <c r="BO630" s="159" t="s">
        <v>282</v>
      </c>
      <c r="BP630" s="159" t="s">
        <v>282</v>
      </c>
      <c r="BQ630" s="159" t="s">
        <v>282</v>
      </c>
      <c r="BR630" s="159" t="s">
        <v>282</v>
      </c>
      <c r="BS630" s="159" t="s">
        <v>282</v>
      </c>
      <c r="BT630" s="159" t="s">
        <v>282</v>
      </c>
      <c r="BU630" s="159">
        <v>82</v>
      </c>
      <c r="BV630" s="159">
        <v>79</v>
      </c>
      <c r="BW630" s="159" t="s">
        <v>282</v>
      </c>
      <c r="BX630" s="159" t="s">
        <v>282</v>
      </c>
      <c r="BY630" s="159" t="s">
        <v>282</v>
      </c>
      <c r="BZ630" s="159" t="s">
        <v>282</v>
      </c>
      <c r="CA630" s="159" t="s">
        <v>282</v>
      </c>
      <c r="CB630" s="159" t="s">
        <v>282</v>
      </c>
      <c r="CC630" s="159" t="s">
        <v>282</v>
      </c>
      <c r="CD630" s="159" t="s">
        <v>282</v>
      </c>
      <c r="CE630" s="159" t="s">
        <v>282</v>
      </c>
      <c r="CF630" s="159" t="s">
        <v>282</v>
      </c>
      <c r="CG630" s="159" t="s">
        <v>282</v>
      </c>
      <c r="CH630" s="159" t="s">
        <v>282</v>
      </c>
      <c r="CI630" s="159" t="s">
        <v>282</v>
      </c>
      <c r="CJ630" s="159" t="s">
        <v>282</v>
      </c>
      <c r="CK630" s="159" t="s">
        <v>282</v>
      </c>
      <c r="CL630" s="159" t="s">
        <v>282</v>
      </c>
      <c r="CM630" s="159" t="s">
        <v>282</v>
      </c>
      <c r="CN630" s="159" t="s">
        <v>282</v>
      </c>
      <c r="CO630" s="159" t="s">
        <v>282</v>
      </c>
      <c r="CP630" s="159" t="s">
        <v>282</v>
      </c>
      <c r="CQ630" s="159" t="s">
        <v>282</v>
      </c>
      <c r="CR630" s="159" t="s">
        <v>282</v>
      </c>
      <c r="CS630" s="159" t="s">
        <v>282</v>
      </c>
      <c r="CT630" s="159" t="s">
        <v>282</v>
      </c>
      <c r="CU630" s="159" t="s">
        <v>282</v>
      </c>
      <c r="CV630" s="159" t="s">
        <v>282</v>
      </c>
      <c r="CW630" s="159" t="s">
        <v>282</v>
      </c>
      <c r="CX630" s="159" t="s">
        <v>282</v>
      </c>
      <c r="CY630" s="159" t="s">
        <v>282</v>
      </c>
      <c r="CZ630" s="159" t="s">
        <v>282</v>
      </c>
      <c r="DA630" s="159" t="s">
        <v>282</v>
      </c>
      <c r="DB630" s="159" t="s">
        <v>282</v>
      </c>
      <c r="DC630" s="159" t="s">
        <v>282</v>
      </c>
      <c r="DD630" s="159" t="s">
        <v>282</v>
      </c>
      <c r="DE630" s="159" t="s">
        <v>282</v>
      </c>
      <c r="DF630" s="159" t="s">
        <v>282</v>
      </c>
      <c r="DG630" s="159" t="s">
        <v>282</v>
      </c>
      <c r="DH630" s="159" t="s">
        <v>282</v>
      </c>
      <c r="DI630" s="159" t="s">
        <v>282</v>
      </c>
      <c r="DJ630" s="159" t="s">
        <v>282</v>
      </c>
      <c r="DK630" s="159" t="s">
        <v>282</v>
      </c>
      <c r="DL630" s="159" t="s">
        <v>282</v>
      </c>
      <c r="DM630" s="159" t="s">
        <v>282</v>
      </c>
      <c r="DN630" s="159" t="s">
        <v>282</v>
      </c>
      <c r="DO630" s="159" t="s">
        <v>282</v>
      </c>
      <c r="DP630" s="159" t="s">
        <v>282</v>
      </c>
      <c r="DQ630" s="159" t="s">
        <v>282</v>
      </c>
      <c r="DR630" s="159" t="s">
        <v>282</v>
      </c>
      <c r="DS630" s="159" t="s">
        <v>282</v>
      </c>
      <c r="DT630" s="159" t="s">
        <v>282</v>
      </c>
      <c r="DU630" s="159" t="s">
        <v>282</v>
      </c>
      <c r="DV630" s="159" t="s">
        <v>282</v>
      </c>
      <c r="DW630" s="159" t="s">
        <v>282</v>
      </c>
      <c r="DX630" s="159" t="s">
        <v>282</v>
      </c>
      <c r="DY630" s="159" t="s">
        <v>282</v>
      </c>
      <c r="DZ630" s="159" t="s">
        <v>282</v>
      </c>
      <c r="EA630" s="159" t="s">
        <v>282</v>
      </c>
      <c r="EB630" s="159" t="s">
        <v>282</v>
      </c>
      <c r="EC630" s="159" t="s">
        <v>282</v>
      </c>
      <c r="ED630" s="159" t="s">
        <v>282</v>
      </c>
      <c r="EE630" s="159" t="s">
        <v>282</v>
      </c>
      <c r="EF630" s="159" t="s">
        <v>282</v>
      </c>
      <c r="EG630" s="159" t="s">
        <v>282</v>
      </c>
      <c r="EH630" s="159" t="s">
        <v>282</v>
      </c>
      <c r="EI630" s="159" t="s">
        <v>282</v>
      </c>
      <c r="EJ630" s="159" t="s">
        <v>282</v>
      </c>
      <c r="EK630" s="159" t="s">
        <v>282</v>
      </c>
      <c r="EL630" s="159" t="s">
        <v>282</v>
      </c>
      <c r="EM630" s="159" t="s">
        <v>282</v>
      </c>
      <c r="EN630" s="159" t="s">
        <v>282</v>
      </c>
      <c r="EO630" s="159" t="s">
        <v>282</v>
      </c>
      <c r="EP630" s="159" t="s">
        <v>282</v>
      </c>
      <c r="EQ630" s="159" t="s">
        <v>282</v>
      </c>
      <c r="ER630" s="159" t="s">
        <v>282</v>
      </c>
      <c r="ES630" s="159" t="s">
        <v>282</v>
      </c>
      <c r="ET630" s="159" t="s">
        <v>282</v>
      </c>
      <c r="EU630" s="159" t="s">
        <v>282</v>
      </c>
      <c r="EV630" s="159" t="s">
        <v>282</v>
      </c>
      <c r="EW630" s="159" t="s">
        <v>282</v>
      </c>
      <c r="EX630" s="159" t="s">
        <v>282</v>
      </c>
      <c r="EY630" s="159" t="s">
        <v>282</v>
      </c>
      <c r="EZ630" s="159" t="s">
        <v>282</v>
      </c>
      <c r="FA630" s="159" t="s">
        <v>282</v>
      </c>
      <c r="FB630" s="159" t="s">
        <v>282</v>
      </c>
      <c r="FC630" s="159" t="s">
        <v>282</v>
      </c>
      <c r="FD630" s="159" t="s">
        <v>282</v>
      </c>
      <c r="FE630" s="159" t="s">
        <v>282</v>
      </c>
      <c r="FF630" s="159" t="s">
        <v>282</v>
      </c>
      <c r="FG630" s="159" t="s">
        <v>282</v>
      </c>
      <c r="FH630" s="159" t="s">
        <v>282</v>
      </c>
      <c r="FI630" s="159" t="s">
        <v>282</v>
      </c>
      <c r="FJ630" s="159" t="s">
        <v>282</v>
      </c>
      <c r="FK630" s="159" t="s">
        <v>282</v>
      </c>
      <c r="FL630" s="159" t="s">
        <v>282</v>
      </c>
      <c r="FM630" s="159" t="s">
        <v>282</v>
      </c>
      <c r="FN630" s="159" t="s">
        <v>282</v>
      </c>
      <c r="FO630" s="159" t="s">
        <v>282</v>
      </c>
      <c r="FP630" s="159" t="s">
        <v>282</v>
      </c>
      <c r="FQ630" s="159" t="s">
        <v>282</v>
      </c>
      <c r="FR630" s="159" t="s">
        <v>282</v>
      </c>
      <c r="FS630" s="159" t="s">
        <v>282</v>
      </c>
      <c r="FT630" s="159" t="s">
        <v>282</v>
      </c>
    </row>
    <row r="631" spans="1:176" x14ac:dyDescent="0.25">
      <c r="A631" s="212" t="s">
        <v>17119</v>
      </c>
      <c r="B631" s="159" t="s">
        <v>14370</v>
      </c>
      <c r="C631" s="66" t="str">
        <f>IF(ISNUMBER(Severity!H632)=FALSE,Severity!F632,IF(Severity!H632&gt;=0.5,"YES","NO"))</f>
        <v>NO</v>
      </c>
      <c r="D631" s="66" t="str">
        <f>IF(ISNUMBER(Severity!I632)=FALSE,Severity!G632,IF(Severity!I632&gt;0.5,"YES","NO"))</f>
        <v>YES</v>
      </c>
      <c r="E631" s="159">
        <v>5</v>
      </c>
      <c r="F631" s="159">
        <v>3</v>
      </c>
      <c r="G631" s="212" t="s">
        <v>770</v>
      </c>
      <c r="H631" s="159" t="s">
        <v>182</v>
      </c>
      <c r="I631" s="159" t="s">
        <v>282</v>
      </c>
      <c r="J631" s="159">
        <v>1</v>
      </c>
      <c r="K631" s="159" t="s">
        <v>282</v>
      </c>
      <c r="L631" s="159" t="s">
        <v>282</v>
      </c>
      <c r="M631" s="159" t="s">
        <v>282</v>
      </c>
      <c r="N631" s="159" t="s">
        <v>282</v>
      </c>
      <c r="O631" s="159" t="s">
        <v>282</v>
      </c>
      <c r="P631" s="159" t="s">
        <v>282</v>
      </c>
      <c r="Q631" s="159" t="s">
        <v>282</v>
      </c>
      <c r="R631" s="159" t="s">
        <v>282</v>
      </c>
      <c r="S631" s="159" t="s">
        <v>220</v>
      </c>
      <c r="T631" s="159">
        <v>20</v>
      </c>
      <c r="U631" s="159">
        <v>22.3</v>
      </c>
      <c r="V631" s="159">
        <v>7.14</v>
      </c>
      <c r="W631" s="159">
        <v>69</v>
      </c>
      <c r="X631" s="159" t="s">
        <v>282</v>
      </c>
      <c r="Y631" s="159" t="s">
        <v>282</v>
      </c>
      <c r="Z631" s="159" t="s">
        <v>282</v>
      </c>
      <c r="AA631" s="159">
        <v>11.3</v>
      </c>
      <c r="AB631" s="159">
        <v>7.23</v>
      </c>
      <c r="AC631" s="159">
        <v>69</v>
      </c>
      <c r="AD631" s="159" t="s">
        <v>282</v>
      </c>
      <c r="AE631" s="159" t="s">
        <v>282</v>
      </c>
      <c r="AF631" s="159" t="s">
        <v>282</v>
      </c>
      <c r="AG631" s="159" t="s">
        <v>282</v>
      </c>
      <c r="AH631" s="159" t="s">
        <v>282</v>
      </c>
      <c r="AI631" s="159" t="s">
        <v>282</v>
      </c>
      <c r="AJ631" s="159" t="s">
        <v>282</v>
      </c>
      <c r="AK631" s="159" t="s">
        <v>282</v>
      </c>
      <c r="AL631" s="159" t="s">
        <v>282</v>
      </c>
      <c r="AM631" s="159">
        <v>69</v>
      </c>
      <c r="AN631" s="159">
        <v>68</v>
      </c>
      <c r="AO631" s="159" t="s">
        <v>13394</v>
      </c>
      <c r="AP631" s="159" t="s">
        <v>182</v>
      </c>
      <c r="AQ631" s="159" t="s">
        <v>282</v>
      </c>
      <c r="AR631" s="159">
        <v>3</v>
      </c>
      <c r="AS631" s="159" t="s">
        <v>282</v>
      </c>
      <c r="AT631" s="159" t="s">
        <v>282</v>
      </c>
      <c r="AU631" s="159" t="s">
        <v>282</v>
      </c>
      <c r="AV631" s="159" t="s">
        <v>282</v>
      </c>
      <c r="AW631" s="159" t="s">
        <v>282</v>
      </c>
      <c r="AX631" s="159" t="s">
        <v>282</v>
      </c>
      <c r="AY631" s="159" t="s">
        <v>282</v>
      </c>
      <c r="AZ631" s="159" t="s">
        <v>282</v>
      </c>
      <c r="BA631" s="159" t="s">
        <v>220</v>
      </c>
      <c r="BB631" s="159">
        <v>20</v>
      </c>
      <c r="BC631" s="159">
        <v>22.7</v>
      </c>
      <c r="BD631" s="159">
        <v>7.2</v>
      </c>
      <c r="BE631" s="159">
        <v>70</v>
      </c>
      <c r="BF631" s="159" t="s">
        <v>282</v>
      </c>
      <c r="BG631" s="159" t="s">
        <v>282</v>
      </c>
      <c r="BH631" s="159" t="s">
        <v>282</v>
      </c>
      <c r="BI631" s="159">
        <v>10.4</v>
      </c>
      <c r="BJ631" s="159">
        <v>7.36</v>
      </c>
      <c r="BK631" s="159">
        <v>70</v>
      </c>
      <c r="BL631" s="159" t="s">
        <v>282</v>
      </c>
      <c r="BM631" s="159" t="s">
        <v>282</v>
      </c>
      <c r="BN631" s="159" t="s">
        <v>282</v>
      </c>
      <c r="BO631" s="159" t="s">
        <v>282</v>
      </c>
      <c r="BP631" s="159" t="s">
        <v>282</v>
      </c>
      <c r="BQ631" s="159" t="s">
        <v>282</v>
      </c>
      <c r="BR631" s="159" t="s">
        <v>282</v>
      </c>
      <c r="BS631" s="159" t="s">
        <v>282</v>
      </c>
      <c r="BT631" s="159" t="s">
        <v>282</v>
      </c>
      <c r="BU631" s="159">
        <v>70</v>
      </c>
      <c r="BV631" s="159">
        <v>67</v>
      </c>
      <c r="BW631" s="159" t="s">
        <v>310</v>
      </c>
      <c r="BX631" s="159" t="s">
        <v>282</v>
      </c>
      <c r="BY631" s="159" t="s">
        <v>282</v>
      </c>
      <c r="BZ631" s="159">
        <v>1</v>
      </c>
      <c r="CA631" s="159" t="s">
        <v>282</v>
      </c>
      <c r="CB631" s="159" t="s">
        <v>282</v>
      </c>
      <c r="CC631" s="159" t="s">
        <v>282</v>
      </c>
      <c r="CD631" s="159" t="s">
        <v>282</v>
      </c>
      <c r="CE631" s="159" t="s">
        <v>282</v>
      </c>
      <c r="CF631" s="159" t="s">
        <v>282</v>
      </c>
      <c r="CG631" s="159" t="s">
        <v>282</v>
      </c>
      <c r="CH631" s="159" t="s">
        <v>282</v>
      </c>
      <c r="CI631" s="159" t="s">
        <v>220</v>
      </c>
      <c r="CJ631" s="159">
        <v>20</v>
      </c>
      <c r="CK631" s="159">
        <v>23.1</v>
      </c>
      <c r="CL631" s="159">
        <v>7.16</v>
      </c>
      <c r="CM631" s="159">
        <v>80</v>
      </c>
      <c r="CN631" s="159" t="s">
        <v>282</v>
      </c>
      <c r="CO631" s="159" t="s">
        <v>282</v>
      </c>
      <c r="CP631" s="159" t="s">
        <v>282</v>
      </c>
      <c r="CQ631" s="159">
        <v>19.600000000000001</v>
      </c>
      <c r="CR631" s="159">
        <v>7.24</v>
      </c>
      <c r="CS631" s="159">
        <v>80</v>
      </c>
      <c r="CT631" s="159" t="s">
        <v>282</v>
      </c>
      <c r="CU631" s="159" t="s">
        <v>282</v>
      </c>
      <c r="CV631" s="159" t="s">
        <v>282</v>
      </c>
      <c r="CW631" s="159" t="s">
        <v>282</v>
      </c>
      <c r="CX631" s="159" t="s">
        <v>282</v>
      </c>
      <c r="CY631" s="159" t="s">
        <v>282</v>
      </c>
      <c r="CZ631" s="159" t="s">
        <v>282</v>
      </c>
      <c r="DA631" s="159" t="s">
        <v>282</v>
      </c>
      <c r="DB631" s="159" t="s">
        <v>282</v>
      </c>
      <c r="DC631" s="159">
        <v>80</v>
      </c>
      <c r="DD631" s="159">
        <v>79</v>
      </c>
      <c r="DE631" s="159" t="s">
        <v>282</v>
      </c>
      <c r="DF631" s="159" t="s">
        <v>282</v>
      </c>
      <c r="DG631" s="159" t="s">
        <v>282</v>
      </c>
      <c r="DH631" s="159" t="s">
        <v>282</v>
      </c>
      <c r="DI631" s="159" t="s">
        <v>282</v>
      </c>
      <c r="DJ631" s="159" t="s">
        <v>282</v>
      </c>
      <c r="DK631" s="159" t="s">
        <v>282</v>
      </c>
      <c r="DL631" s="159" t="s">
        <v>282</v>
      </c>
      <c r="DM631" s="159" t="s">
        <v>282</v>
      </c>
      <c r="DN631" s="159" t="s">
        <v>282</v>
      </c>
      <c r="DO631" s="159" t="s">
        <v>282</v>
      </c>
      <c r="DP631" s="159" t="s">
        <v>282</v>
      </c>
      <c r="DQ631" s="159" t="s">
        <v>282</v>
      </c>
      <c r="DR631" s="159" t="s">
        <v>282</v>
      </c>
      <c r="DS631" s="159" t="s">
        <v>282</v>
      </c>
      <c r="DT631" s="159" t="s">
        <v>282</v>
      </c>
      <c r="DU631" s="159" t="s">
        <v>282</v>
      </c>
      <c r="DV631" s="159" t="s">
        <v>282</v>
      </c>
      <c r="DW631" s="159" t="s">
        <v>282</v>
      </c>
      <c r="DX631" s="159" t="s">
        <v>282</v>
      </c>
      <c r="DY631" s="159" t="s">
        <v>282</v>
      </c>
      <c r="DZ631" s="159" t="s">
        <v>282</v>
      </c>
      <c r="EA631" s="159" t="s">
        <v>282</v>
      </c>
      <c r="EB631" s="159" t="s">
        <v>282</v>
      </c>
      <c r="EC631" s="159" t="s">
        <v>282</v>
      </c>
      <c r="ED631" s="159" t="s">
        <v>282</v>
      </c>
      <c r="EE631" s="159" t="s">
        <v>282</v>
      </c>
      <c r="EF631" s="159" t="s">
        <v>282</v>
      </c>
      <c r="EG631" s="159" t="s">
        <v>282</v>
      </c>
      <c r="EH631" s="159" t="s">
        <v>282</v>
      </c>
      <c r="EI631" s="159" t="s">
        <v>282</v>
      </c>
      <c r="EJ631" s="159" t="s">
        <v>282</v>
      </c>
      <c r="EK631" s="159" t="s">
        <v>282</v>
      </c>
      <c r="EL631" s="159" t="s">
        <v>282</v>
      </c>
      <c r="EM631" s="159" t="s">
        <v>282</v>
      </c>
      <c r="EN631" s="159" t="s">
        <v>282</v>
      </c>
      <c r="EO631" s="159" t="s">
        <v>282</v>
      </c>
      <c r="EP631" s="159" t="s">
        <v>282</v>
      </c>
      <c r="EQ631" s="159" t="s">
        <v>282</v>
      </c>
      <c r="ER631" s="159" t="s">
        <v>282</v>
      </c>
      <c r="ES631" s="159" t="s">
        <v>282</v>
      </c>
      <c r="ET631" s="159" t="s">
        <v>282</v>
      </c>
      <c r="EU631" s="159" t="s">
        <v>282</v>
      </c>
      <c r="EV631" s="159" t="s">
        <v>282</v>
      </c>
      <c r="EW631" s="159" t="s">
        <v>282</v>
      </c>
      <c r="EX631" s="159" t="s">
        <v>282</v>
      </c>
      <c r="EY631" s="159" t="s">
        <v>282</v>
      </c>
      <c r="EZ631" s="159" t="s">
        <v>282</v>
      </c>
      <c r="FA631" s="159" t="s">
        <v>282</v>
      </c>
      <c r="FB631" s="159" t="s">
        <v>282</v>
      </c>
      <c r="FC631" s="159" t="s">
        <v>282</v>
      </c>
      <c r="FD631" s="159" t="s">
        <v>282</v>
      </c>
      <c r="FE631" s="159" t="s">
        <v>282</v>
      </c>
      <c r="FF631" s="159" t="s">
        <v>282</v>
      </c>
      <c r="FG631" s="159" t="s">
        <v>282</v>
      </c>
      <c r="FH631" s="159" t="s">
        <v>282</v>
      </c>
      <c r="FI631" s="159" t="s">
        <v>282</v>
      </c>
      <c r="FJ631" s="159" t="s">
        <v>282</v>
      </c>
      <c r="FK631" s="159" t="s">
        <v>282</v>
      </c>
      <c r="FL631" s="159" t="s">
        <v>282</v>
      </c>
      <c r="FM631" s="159" t="s">
        <v>282</v>
      </c>
      <c r="FN631" s="159" t="s">
        <v>282</v>
      </c>
      <c r="FO631" s="159" t="s">
        <v>282</v>
      </c>
      <c r="FP631" s="159" t="s">
        <v>282</v>
      </c>
      <c r="FQ631" s="159" t="s">
        <v>282</v>
      </c>
      <c r="FR631" s="159" t="s">
        <v>282</v>
      </c>
      <c r="FS631" s="159" t="s">
        <v>282</v>
      </c>
      <c r="FT631" s="159" t="s">
        <v>282</v>
      </c>
    </row>
    <row r="632" spans="1:176" x14ac:dyDescent="0.25">
      <c r="A632" s="212" t="s">
        <v>7751</v>
      </c>
      <c r="B632" s="159" t="s">
        <v>15913</v>
      </c>
      <c r="C632" s="66" t="str">
        <f>IF(ISNUMBER(Severity!H633)=FALSE,Severity!F633,IF(Severity!H633&gt;=0.5,"YES","NO"))</f>
        <v>YES</v>
      </c>
      <c r="D632" s="66" t="str">
        <f>IF(ISNUMBER(Severity!I633)=FALSE,Severity!G633,IF(Severity!I633&gt;0.5,"YES","NO"))</f>
        <v>NO</v>
      </c>
      <c r="E632" s="159">
        <v>6</v>
      </c>
      <c r="F632" s="159">
        <v>2</v>
      </c>
      <c r="G632" s="159" t="s">
        <v>258</v>
      </c>
      <c r="H632" s="159" t="s">
        <v>10507</v>
      </c>
      <c r="I632" s="66">
        <v>15</v>
      </c>
      <c r="J632" s="159">
        <v>35</v>
      </c>
      <c r="K632" s="159" t="s">
        <v>282</v>
      </c>
      <c r="L632" s="159" t="s">
        <v>282</v>
      </c>
      <c r="M632" s="159" t="s">
        <v>282</v>
      </c>
      <c r="N632" s="159" t="s">
        <v>282</v>
      </c>
      <c r="O632" s="159" t="s">
        <v>282</v>
      </c>
      <c r="P632" s="159" t="s">
        <v>282</v>
      </c>
      <c r="Q632" s="159" t="s">
        <v>282</v>
      </c>
      <c r="R632" s="159" t="s">
        <v>282</v>
      </c>
      <c r="S632" s="159" t="s">
        <v>299</v>
      </c>
      <c r="T632" s="159">
        <v>21</v>
      </c>
      <c r="U632" s="159" t="s">
        <v>282</v>
      </c>
      <c r="V632" s="159" t="s">
        <v>282</v>
      </c>
      <c r="W632" s="159" t="s">
        <v>282</v>
      </c>
      <c r="X632" s="159">
        <v>23.63</v>
      </c>
      <c r="Y632" s="159" t="s">
        <v>282</v>
      </c>
      <c r="Z632" s="159">
        <v>69</v>
      </c>
      <c r="AA632" s="159" t="s">
        <v>282</v>
      </c>
      <c r="AB632" s="159" t="s">
        <v>282</v>
      </c>
      <c r="AC632" s="159" t="s">
        <v>282</v>
      </c>
      <c r="AD632" s="159" t="s">
        <v>282</v>
      </c>
      <c r="AE632" s="159" t="s">
        <v>282</v>
      </c>
      <c r="AF632" s="159" t="s">
        <v>282</v>
      </c>
      <c r="AG632" s="159" t="s">
        <v>282</v>
      </c>
      <c r="AH632" s="159" t="s">
        <v>282</v>
      </c>
      <c r="AI632" s="159" t="s">
        <v>282</v>
      </c>
      <c r="AJ632" s="159">
        <v>-10.14</v>
      </c>
      <c r="AK632" s="159">
        <v>8.4499999999999993</v>
      </c>
      <c r="AL632" s="159">
        <v>69</v>
      </c>
      <c r="AM632" s="159">
        <v>83</v>
      </c>
      <c r="AN632" s="66">
        <v>48</v>
      </c>
      <c r="AO632" s="159" t="s">
        <v>790</v>
      </c>
      <c r="AP632" s="159" t="s">
        <v>10507</v>
      </c>
      <c r="AQ632" s="159">
        <v>1</v>
      </c>
      <c r="AR632" s="159">
        <v>26</v>
      </c>
      <c r="AS632" s="159" t="s">
        <v>282</v>
      </c>
      <c r="AT632" s="159" t="s">
        <v>282</v>
      </c>
      <c r="AU632" s="159" t="s">
        <v>282</v>
      </c>
      <c r="AV632" s="159" t="s">
        <v>282</v>
      </c>
      <c r="AW632" s="159" t="s">
        <v>282</v>
      </c>
      <c r="AX632" s="159" t="s">
        <v>282</v>
      </c>
      <c r="AY632" s="159" t="s">
        <v>282</v>
      </c>
      <c r="AZ632" s="159" t="s">
        <v>282</v>
      </c>
      <c r="BA632" s="159" t="s">
        <v>299</v>
      </c>
      <c r="BB632" s="159">
        <v>21</v>
      </c>
      <c r="BC632" s="159" t="s">
        <v>282</v>
      </c>
      <c r="BD632" s="159" t="s">
        <v>282</v>
      </c>
      <c r="BE632" s="159" t="s">
        <v>282</v>
      </c>
      <c r="BF632" s="159">
        <v>24.59</v>
      </c>
      <c r="BG632" s="159" t="s">
        <v>282</v>
      </c>
      <c r="BH632" s="159">
        <v>79</v>
      </c>
      <c r="BI632" s="159" t="s">
        <v>282</v>
      </c>
      <c r="BJ632" s="159" t="s">
        <v>282</v>
      </c>
      <c r="BK632" s="159" t="s">
        <v>282</v>
      </c>
      <c r="BL632" s="159" t="s">
        <v>282</v>
      </c>
      <c r="BM632" s="159" t="s">
        <v>282</v>
      </c>
      <c r="BN632" s="159" t="s">
        <v>282</v>
      </c>
      <c r="BO632" s="159" t="s">
        <v>282</v>
      </c>
      <c r="BP632" s="159" t="s">
        <v>282</v>
      </c>
      <c r="BQ632" s="159" t="s">
        <v>282</v>
      </c>
      <c r="BR632" s="159">
        <v>-9.89</v>
      </c>
      <c r="BS632" s="159">
        <v>8.4499999999999993</v>
      </c>
      <c r="BT632" s="159">
        <v>79</v>
      </c>
      <c r="BU632" s="159">
        <v>82</v>
      </c>
      <c r="BV632" s="66">
        <v>56</v>
      </c>
      <c r="BW632" s="159" t="s">
        <v>282</v>
      </c>
      <c r="BX632" s="159" t="s">
        <v>282</v>
      </c>
      <c r="BY632" s="159" t="s">
        <v>282</v>
      </c>
      <c r="BZ632" s="159" t="s">
        <v>282</v>
      </c>
      <c r="CA632" s="159" t="s">
        <v>282</v>
      </c>
      <c r="CB632" s="159" t="s">
        <v>282</v>
      </c>
      <c r="CC632" s="159" t="s">
        <v>282</v>
      </c>
      <c r="CD632" s="159" t="s">
        <v>282</v>
      </c>
      <c r="CE632" s="159" t="s">
        <v>282</v>
      </c>
      <c r="CF632" s="159" t="s">
        <v>282</v>
      </c>
      <c r="CG632" s="159" t="s">
        <v>282</v>
      </c>
      <c r="CH632" s="159" t="s">
        <v>282</v>
      </c>
      <c r="CI632" s="159" t="s">
        <v>282</v>
      </c>
      <c r="CJ632" s="159" t="s">
        <v>282</v>
      </c>
      <c r="CK632" s="159" t="s">
        <v>282</v>
      </c>
      <c r="CL632" s="159" t="s">
        <v>282</v>
      </c>
      <c r="CM632" s="159" t="s">
        <v>282</v>
      </c>
      <c r="CN632" s="159" t="s">
        <v>282</v>
      </c>
      <c r="CO632" s="159" t="s">
        <v>282</v>
      </c>
      <c r="CP632" s="159" t="s">
        <v>282</v>
      </c>
      <c r="CQ632" s="159" t="s">
        <v>282</v>
      </c>
      <c r="CR632" s="159" t="s">
        <v>282</v>
      </c>
      <c r="CS632" s="159" t="s">
        <v>282</v>
      </c>
      <c r="CT632" s="159" t="s">
        <v>282</v>
      </c>
      <c r="CU632" s="159" t="s">
        <v>282</v>
      </c>
      <c r="CV632" s="159" t="s">
        <v>282</v>
      </c>
      <c r="CW632" s="159" t="s">
        <v>282</v>
      </c>
      <c r="CX632" s="159" t="s">
        <v>282</v>
      </c>
      <c r="CY632" s="159" t="s">
        <v>282</v>
      </c>
      <c r="CZ632" s="159" t="s">
        <v>282</v>
      </c>
      <c r="DA632" s="159" t="s">
        <v>282</v>
      </c>
      <c r="DB632" s="159" t="s">
        <v>282</v>
      </c>
      <c r="DC632" s="159" t="s">
        <v>282</v>
      </c>
      <c r="DD632" s="159" t="s">
        <v>282</v>
      </c>
      <c r="DE632" s="159" t="s">
        <v>282</v>
      </c>
      <c r="DF632" s="159" t="s">
        <v>282</v>
      </c>
      <c r="DG632" s="159" t="s">
        <v>282</v>
      </c>
      <c r="DH632" s="159" t="s">
        <v>282</v>
      </c>
      <c r="DI632" s="159" t="s">
        <v>282</v>
      </c>
      <c r="DJ632" s="159" t="s">
        <v>282</v>
      </c>
      <c r="DK632" s="159" t="s">
        <v>282</v>
      </c>
      <c r="DL632" s="159" t="s">
        <v>282</v>
      </c>
      <c r="DM632" s="159" t="s">
        <v>282</v>
      </c>
      <c r="DN632" s="159" t="s">
        <v>282</v>
      </c>
      <c r="DO632" s="159" t="s">
        <v>282</v>
      </c>
      <c r="DP632" s="159" t="s">
        <v>282</v>
      </c>
      <c r="DQ632" s="159" t="s">
        <v>282</v>
      </c>
      <c r="DR632" s="159" t="s">
        <v>282</v>
      </c>
      <c r="DS632" s="159" t="s">
        <v>282</v>
      </c>
      <c r="DT632" s="159" t="s">
        <v>282</v>
      </c>
      <c r="DU632" s="159" t="s">
        <v>282</v>
      </c>
      <c r="DV632" s="159" t="s">
        <v>282</v>
      </c>
      <c r="DW632" s="159" t="s">
        <v>282</v>
      </c>
      <c r="DX632" s="159" t="s">
        <v>282</v>
      </c>
      <c r="DY632" s="159" t="s">
        <v>282</v>
      </c>
      <c r="DZ632" s="159" t="s">
        <v>282</v>
      </c>
      <c r="EA632" s="159" t="s">
        <v>282</v>
      </c>
      <c r="EB632" s="159" t="s">
        <v>282</v>
      </c>
      <c r="EC632" s="159" t="s">
        <v>282</v>
      </c>
      <c r="ED632" s="159" t="s">
        <v>282</v>
      </c>
      <c r="EE632" s="159" t="s">
        <v>282</v>
      </c>
      <c r="EF632" s="159" t="s">
        <v>282</v>
      </c>
      <c r="EG632" s="159" t="s">
        <v>282</v>
      </c>
      <c r="EH632" s="159" t="s">
        <v>282</v>
      </c>
      <c r="EI632" s="159" t="s">
        <v>282</v>
      </c>
      <c r="EJ632" s="159" t="s">
        <v>282</v>
      </c>
      <c r="EK632" s="159" t="s">
        <v>282</v>
      </c>
      <c r="EL632" s="159" t="s">
        <v>282</v>
      </c>
      <c r="EM632" s="159" t="s">
        <v>282</v>
      </c>
      <c r="EN632" s="159" t="s">
        <v>282</v>
      </c>
      <c r="EO632" s="159" t="s">
        <v>282</v>
      </c>
      <c r="EP632" s="159" t="s">
        <v>282</v>
      </c>
      <c r="EQ632" s="159" t="s">
        <v>282</v>
      </c>
      <c r="ER632" s="159" t="s">
        <v>282</v>
      </c>
      <c r="ES632" s="159" t="s">
        <v>282</v>
      </c>
      <c r="ET632" s="159" t="s">
        <v>282</v>
      </c>
      <c r="EU632" s="159" t="s">
        <v>282</v>
      </c>
      <c r="EV632" s="159" t="s">
        <v>282</v>
      </c>
      <c r="EW632" s="159" t="s">
        <v>282</v>
      </c>
      <c r="EX632" s="159" t="s">
        <v>282</v>
      </c>
      <c r="EY632" s="159" t="s">
        <v>282</v>
      </c>
      <c r="EZ632" s="159" t="s">
        <v>282</v>
      </c>
      <c r="FA632" s="159" t="s">
        <v>282</v>
      </c>
      <c r="FB632" s="159" t="s">
        <v>282</v>
      </c>
      <c r="FC632" s="159" t="s">
        <v>282</v>
      </c>
      <c r="FD632" s="159" t="s">
        <v>282</v>
      </c>
      <c r="FE632" s="159" t="s">
        <v>282</v>
      </c>
      <c r="FF632" s="159" t="s">
        <v>282</v>
      </c>
      <c r="FG632" s="159" t="s">
        <v>282</v>
      </c>
      <c r="FH632" s="159" t="s">
        <v>282</v>
      </c>
      <c r="FI632" s="159" t="s">
        <v>282</v>
      </c>
      <c r="FJ632" s="159" t="s">
        <v>282</v>
      </c>
      <c r="FK632" s="159" t="s">
        <v>282</v>
      </c>
      <c r="FL632" s="159" t="s">
        <v>282</v>
      </c>
      <c r="FM632" s="159" t="s">
        <v>282</v>
      </c>
      <c r="FN632" s="159" t="s">
        <v>282</v>
      </c>
      <c r="FO632" s="159" t="s">
        <v>282</v>
      </c>
      <c r="FP632" s="159" t="s">
        <v>282</v>
      </c>
      <c r="FQ632" s="159" t="s">
        <v>282</v>
      </c>
      <c r="FR632" s="159" t="s">
        <v>282</v>
      </c>
      <c r="FS632" s="159" t="s">
        <v>282</v>
      </c>
      <c r="FT632" s="159" t="s">
        <v>282</v>
      </c>
    </row>
    <row r="633" spans="1:176" x14ac:dyDescent="0.25">
      <c r="A633" s="212" t="s">
        <v>7754</v>
      </c>
      <c r="B633" s="159" t="s">
        <v>15915</v>
      </c>
      <c r="C633" s="66" t="str">
        <f>IF(ISNUMBER(Severity!H634)=FALSE,Severity!F634,IF(Severity!H634&gt;=0.5,"YES","NO"))</f>
        <v>YES</v>
      </c>
      <c r="D633" s="66" t="str">
        <f>IF(ISNUMBER(Severity!I634)=FALSE,Severity!G634,IF(Severity!I634&gt;0.5,"YES","NO"))</f>
        <v>NO</v>
      </c>
      <c r="E633" s="159">
        <v>6</v>
      </c>
      <c r="F633" s="159">
        <v>3</v>
      </c>
      <c r="G633" s="159" t="s">
        <v>258</v>
      </c>
      <c r="H633" s="159" t="s">
        <v>10507</v>
      </c>
      <c r="I633" s="66">
        <v>9</v>
      </c>
      <c r="J633" s="159">
        <v>19</v>
      </c>
      <c r="K633" s="159" t="s">
        <v>282</v>
      </c>
      <c r="L633" s="159" t="s">
        <v>282</v>
      </c>
      <c r="M633" s="159" t="s">
        <v>282</v>
      </c>
      <c r="N633" s="159" t="s">
        <v>282</v>
      </c>
      <c r="O633" s="159" t="s">
        <v>282</v>
      </c>
      <c r="P633" s="159" t="s">
        <v>282</v>
      </c>
      <c r="Q633" s="159" t="s">
        <v>282</v>
      </c>
      <c r="R633" s="159" t="s">
        <v>282</v>
      </c>
      <c r="S633" s="159" t="s">
        <v>299</v>
      </c>
      <c r="T633" s="159">
        <v>21</v>
      </c>
      <c r="U633" s="159">
        <v>25.57</v>
      </c>
      <c r="V633" s="159" t="s">
        <v>282</v>
      </c>
      <c r="W633" s="159">
        <v>72</v>
      </c>
      <c r="X633" s="159" t="s">
        <v>282</v>
      </c>
      <c r="Y633" s="159" t="s">
        <v>282</v>
      </c>
      <c r="Z633" s="159" t="s">
        <v>282</v>
      </c>
      <c r="AA633" s="159" t="s">
        <v>282</v>
      </c>
      <c r="AB633" s="159" t="s">
        <v>282</v>
      </c>
      <c r="AC633" s="159" t="s">
        <v>282</v>
      </c>
      <c r="AD633" s="159" t="s">
        <v>282</v>
      </c>
      <c r="AE633" s="159" t="s">
        <v>282</v>
      </c>
      <c r="AF633" s="159" t="s">
        <v>282</v>
      </c>
      <c r="AG633" s="159">
        <v>-10.92</v>
      </c>
      <c r="AH633" s="159">
        <v>6.63</v>
      </c>
      <c r="AI633" s="159">
        <v>72</v>
      </c>
      <c r="AJ633" s="159" t="s">
        <v>282</v>
      </c>
      <c r="AK633" s="159" t="s">
        <v>282</v>
      </c>
      <c r="AL633" s="159" t="s">
        <v>282</v>
      </c>
      <c r="AM633" s="159">
        <v>76</v>
      </c>
      <c r="AN633" s="66">
        <v>57</v>
      </c>
      <c r="AO633" s="159" t="s">
        <v>258</v>
      </c>
      <c r="AP633" s="159" t="s">
        <v>10507</v>
      </c>
      <c r="AQ633" s="159">
        <v>8</v>
      </c>
      <c r="AR633" s="159">
        <v>20</v>
      </c>
      <c r="AS633" s="159" t="s">
        <v>282</v>
      </c>
      <c r="AT633" s="159" t="s">
        <v>282</v>
      </c>
      <c r="AU633" s="159" t="s">
        <v>282</v>
      </c>
      <c r="AV633" s="159" t="s">
        <v>282</v>
      </c>
      <c r="AW633" s="159" t="s">
        <v>282</v>
      </c>
      <c r="AX633" s="159" t="s">
        <v>282</v>
      </c>
      <c r="AY633" s="159" t="s">
        <v>282</v>
      </c>
      <c r="AZ633" s="159" t="s">
        <v>282</v>
      </c>
      <c r="BA633" s="159" t="s">
        <v>299</v>
      </c>
      <c r="BB633" s="159">
        <v>21</v>
      </c>
      <c r="BC633" s="159">
        <v>25.57</v>
      </c>
      <c r="BD633" s="159" t="s">
        <v>282</v>
      </c>
      <c r="BE633" s="159">
        <v>77</v>
      </c>
      <c r="BF633" s="159" t="s">
        <v>282</v>
      </c>
      <c r="BG633" s="159" t="s">
        <v>282</v>
      </c>
      <c r="BH633" s="159" t="s">
        <v>282</v>
      </c>
      <c r="BI633" s="159" t="s">
        <v>282</v>
      </c>
      <c r="BJ633" s="159" t="s">
        <v>282</v>
      </c>
      <c r="BK633" s="159" t="s">
        <v>282</v>
      </c>
      <c r="BL633" s="159" t="s">
        <v>282</v>
      </c>
      <c r="BM633" s="159" t="s">
        <v>282</v>
      </c>
      <c r="BN633" s="159" t="s">
        <v>282</v>
      </c>
      <c r="BO633" s="159">
        <v>-11.83</v>
      </c>
      <c r="BP633" s="159">
        <v>9.77</v>
      </c>
      <c r="BQ633" s="159">
        <v>77</v>
      </c>
      <c r="BR633" s="159" t="s">
        <v>282</v>
      </c>
      <c r="BS633" s="159" t="s">
        <v>282</v>
      </c>
      <c r="BT633" s="159" t="s">
        <v>282</v>
      </c>
      <c r="BU633" s="159">
        <v>82</v>
      </c>
      <c r="BV633" s="159">
        <v>62</v>
      </c>
      <c r="BW633" s="159" t="s">
        <v>790</v>
      </c>
      <c r="BX633" s="159" t="s">
        <v>10507</v>
      </c>
      <c r="BY633" s="159">
        <v>5</v>
      </c>
      <c r="BZ633" s="159">
        <v>25</v>
      </c>
      <c r="CA633" s="159" t="s">
        <v>282</v>
      </c>
      <c r="CB633" s="159" t="s">
        <v>282</v>
      </c>
      <c r="CC633" s="159" t="s">
        <v>282</v>
      </c>
      <c r="CD633" s="159" t="s">
        <v>282</v>
      </c>
      <c r="CE633" s="159" t="s">
        <v>282</v>
      </c>
      <c r="CF633" s="159" t="s">
        <v>282</v>
      </c>
      <c r="CG633" s="159" t="s">
        <v>282</v>
      </c>
      <c r="CH633" s="159" t="s">
        <v>282</v>
      </c>
      <c r="CI633" s="159" t="s">
        <v>299</v>
      </c>
      <c r="CJ633" s="159">
        <v>21</v>
      </c>
      <c r="CK633" s="159">
        <v>25.39</v>
      </c>
      <c r="CL633" s="159" t="s">
        <v>282</v>
      </c>
      <c r="CM633" s="159">
        <v>75</v>
      </c>
      <c r="CN633" s="159" t="s">
        <v>282</v>
      </c>
      <c r="CO633" s="159" t="s">
        <v>282</v>
      </c>
      <c r="CP633" s="159" t="s">
        <v>282</v>
      </c>
      <c r="CQ633" s="159" t="s">
        <v>282</v>
      </c>
      <c r="CR633" s="159" t="s">
        <v>282</v>
      </c>
      <c r="CS633" s="159" t="s">
        <v>282</v>
      </c>
      <c r="CT633" s="159" t="s">
        <v>282</v>
      </c>
      <c r="CU633" s="159" t="s">
        <v>282</v>
      </c>
      <c r="CV633" s="159" t="s">
        <v>282</v>
      </c>
      <c r="CW633" s="159">
        <v>-9.49</v>
      </c>
      <c r="CX633" s="159">
        <v>8.1999999999999993</v>
      </c>
      <c r="CY633" s="159">
        <v>75</v>
      </c>
      <c r="CZ633" s="159" t="s">
        <v>282</v>
      </c>
      <c r="DA633" s="159" t="s">
        <v>282</v>
      </c>
      <c r="DB633" s="159" t="s">
        <v>282</v>
      </c>
      <c r="DC633" s="159">
        <v>79</v>
      </c>
      <c r="DD633" s="159">
        <v>54</v>
      </c>
      <c r="DE633" s="159" t="s">
        <v>282</v>
      </c>
      <c r="DF633" s="159" t="s">
        <v>282</v>
      </c>
      <c r="DG633" s="159" t="s">
        <v>282</v>
      </c>
      <c r="DH633" s="159" t="s">
        <v>282</v>
      </c>
      <c r="DI633" s="159" t="s">
        <v>282</v>
      </c>
      <c r="DJ633" s="159" t="s">
        <v>282</v>
      </c>
      <c r="DK633" s="159" t="s">
        <v>282</v>
      </c>
      <c r="DL633" s="159" t="s">
        <v>282</v>
      </c>
      <c r="DM633" s="159" t="s">
        <v>282</v>
      </c>
      <c r="DN633" s="159" t="s">
        <v>282</v>
      </c>
      <c r="DO633" s="159" t="s">
        <v>282</v>
      </c>
      <c r="DP633" s="159" t="s">
        <v>282</v>
      </c>
      <c r="DQ633" s="159" t="s">
        <v>282</v>
      </c>
      <c r="DR633" s="159" t="s">
        <v>282</v>
      </c>
      <c r="DS633" s="159" t="s">
        <v>282</v>
      </c>
      <c r="DT633" s="159" t="s">
        <v>282</v>
      </c>
      <c r="DU633" s="159" t="s">
        <v>282</v>
      </c>
      <c r="DV633" s="159" t="s">
        <v>282</v>
      </c>
      <c r="DW633" s="159" t="s">
        <v>282</v>
      </c>
      <c r="DX633" s="159" t="s">
        <v>282</v>
      </c>
      <c r="DY633" s="159" t="s">
        <v>282</v>
      </c>
      <c r="DZ633" s="159" t="s">
        <v>282</v>
      </c>
      <c r="EA633" s="159" t="s">
        <v>282</v>
      </c>
      <c r="EB633" s="159" t="s">
        <v>282</v>
      </c>
      <c r="EC633" s="159" t="s">
        <v>282</v>
      </c>
      <c r="ED633" s="159" t="s">
        <v>282</v>
      </c>
      <c r="EE633" s="159" t="s">
        <v>282</v>
      </c>
      <c r="EF633" s="159" t="s">
        <v>282</v>
      </c>
      <c r="EG633" s="159" t="s">
        <v>282</v>
      </c>
      <c r="EH633" s="159" t="s">
        <v>282</v>
      </c>
      <c r="EI633" s="159" t="s">
        <v>282</v>
      </c>
      <c r="EJ633" s="159" t="s">
        <v>282</v>
      </c>
      <c r="EK633" s="159" t="s">
        <v>282</v>
      </c>
      <c r="EL633" s="159" t="s">
        <v>282</v>
      </c>
      <c r="EM633" s="159" t="s">
        <v>282</v>
      </c>
      <c r="EN633" s="159" t="s">
        <v>282</v>
      </c>
      <c r="EO633" s="159" t="s">
        <v>282</v>
      </c>
      <c r="EP633" s="159" t="s">
        <v>282</v>
      </c>
      <c r="EQ633" s="159" t="s">
        <v>282</v>
      </c>
      <c r="ER633" s="159" t="s">
        <v>282</v>
      </c>
      <c r="ES633" s="159" t="s">
        <v>282</v>
      </c>
      <c r="ET633" s="159" t="s">
        <v>282</v>
      </c>
      <c r="EU633" s="159" t="s">
        <v>282</v>
      </c>
      <c r="EV633" s="159" t="s">
        <v>282</v>
      </c>
      <c r="EW633" s="159" t="s">
        <v>282</v>
      </c>
      <c r="EX633" s="159" t="s">
        <v>282</v>
      </c>
      <c r="EY633" s="159" t="s">
        <v>282</v>
      </c>
      <c r="EZ633" s="159" t="s">
        <v>282</v>
      </c>
      <c r="FA633" s="159" t="s">
        <v>282</v>
      </c>
      <c r="FB633" s="159" t="s">
        <v>282</v>
      </c>
      <c r="FC633" s="159" t="s">
        <v>282</v>
      </c>
      <c r="FD633" s="159" t="s">
        <v>282</v>
      </c>
      <c r="FE633" s="159" t="s">
        <v>282</v>
      </c>
      <c r="FF633" s="159" t="s">
        <v>282</v>
      </c>
      <c r="FG633" s="159" t="s">
        <v>282</v>
      </c>
      <c r="FH633" s="159" t="s">
        <v>282</v>
      </c>
      <c r="FI633" s="159" t="s">
        <v>282</v>
      </c>
      <c r="FJ633" s="159" t="s">
        <v>282</v>
      </c>
      <c r="FK633" s="159" t="s">
        <v>282</v>
      </c>
      <c r="FL633" s="159" t="s">
        <v>282</v>
      </c>
      <c r="FM633" s="159" t="s">
        <v>282</v>
      </c>
      <c r="FN633" s="159" t="s">
        <v>282</v>
      </c>
      <c r="FO633" s="159" t="s">
        <v>282</v>
      </c>
      <c r="FP633" s="159" t="s">
        <v>282</v>
      </c>
      <c r="FQ633" s="159" t="s">
        <v>282</v>
      </c>
      <c r="FR633" s="159" t="s">
        <v>282</v>
      </c>
      <c r="FS633" s="159" t="s">
        <v>282</v>
      </c>
      <c r="FT633" s="159" t="s">
        <v>282</v>
      </c>
    </row>
    <row r="634" spans="1:176" x14ac:dyDescent="0.25">
      <c r="A634" s="212" t="s">
        <v>7755</v>
      </c>
      <c r="B634" s="159" t="s">
        <v>15619</v>
      </c>
      <c r="C634" s="66" t="str">
        <f>IF(ISNUMBER(Severity!H635)=FALSE,Severity!F635,IF(Severity!H635&gt;=0.5,"YES","NO"))</f>
        <v>YES</v>
      </c>
      <c r="D634" s="66" t="str">
        <f>IF(ISNUMBER(Severity!I635)=FALSE,Severity!G635,IF(Severity!I635&gt;0.5,"YES","NO"))</f>
        <v>NO</v>
      </c>
      <c r="E634" s="159">
        <v>8</v>
      </c>
      <c r="F634" s="159">
        <v>4</v>
      </c>
      <c r="G634" s="159" t="s">
        <v>258</v>
      </c>
      <c r="H634" s="159" t="s">
        <v>10507</v>
      </c>
      <c r="I634" s="66">
        <v>5</v>
      </c>
      <c r="J634" s="159">
        <v>17</v>
      </c>
      <c r="K634" s="159" t="s">
        <v>282</v>
      </c>
      <c r="L634" s="159" t="s">
        <v>282</v>
      </c>
      <c r="M634" s="159" t="s">
        <v>282</v>
      </c>
      <c r="N634" s="159" t="s">
        <v>282</v>
      </c>
      <c r="O634" s="159" t="s">
        <v>282</v>
      </c>
      <c r="P634" s="159" t="s">
        <v>282</v>
      </c>
      <c r="Q634" s="159" t="s">
        <v>282</v>
      </c>
      <c r="R634" s="159" t="s">
        <v>282</v>
      </c>
      <c r="S634" s="159" t="s">
        <v>299</v>
      </c>
      <c r="T634" s="159">
        <v>21</v>
      </c>
      <c r="U634" s="159">
        <v>26.49</v>
      </c>
      <c r="V634" s="159" t="s">
        <v>282</v>
      </c>
      <c r="W634" s="159">
        <v>82</v>
      </c>
      <c r="X634" s="159" t="s">
        <v>282</v>
      </c>
      <c r="Y634" s="159" t="s">
        <v>282</v>
      </c>
      <c r="Z634" s="159" t="s">
        <v>282</v>
      </c>
      <c r="AA634" s="159" t="s">
        <v>282</v>
      </c>
      <c r="AB634" s="159" t="s">
        <v>282</v>
      </c>
      <c r="AC634" s="159" t="s">
        <v>282</v>
      </c>
      <c r="AD634" s="159" t="s">
        <v>282</v>
      </c>
      <c r="AE634" s="159" t="s">
        <v>282</v>
      </c>
      <c r="AF634" s="159" t="s">
        <v>282</v>
      </c>
      <c r="AG634" s="159">
        <v>-15.59</v>
      </c>
      <c r="AH634" s="159">
        <v>10.72</v>
      </c>
      <c r="AI634" s="159">
        <v>82</v>
      </c>
      <c r="AJ634" s="159" t="s">
        <v>282</v>
      </c>
      <c r="AK634" s="159" t="s">
        <v>282</v>
      </c>
      <c r="AL634" s="159" t="s">
        <v>282</v>
      </c>
      <c r="AM634" s="159">
        <v>83</v>
      </c>
      <c r="AN634" s="66">
        <v>66</v>
      </c>
      <c r="AO634" s="159" t="s">
        <v>258</v>
      </c>
      <c r="AP634" s="159" t="s">
        <v>10507</v>
      </c>
      <c r="AQ634" s="159">
        <v>10</v>
      </c>
      <c r="AR634" s="159">
        <v>29</v>
      </c>
      <c r="AS634" s="159" t="s">
        <v>282</v>
      </c>
      <c r="AT634" s="159" t="s">
        <v>282</v>
      </c>
      <c r="AU634" s="159" t="s">
        <v>282</v>
      </c>
      <c r="AV634" s="159" t="s">
        <v>282</v>
      </c>
      <c r="AW634" s="159" t="s">
        <v>282</v>
      </c>
      <c r="AX634" s="159" t="s">
        <v>282</v>
      </c>
      <c r="AY634" s="159" t="s">
        <v>282</v>
      </c>
      <c r="AZ634" s="159" t="s">
        <v>282</v>
      </c>
      <c r="BA634" s="159" t="s">
        <v>299</v>
      </c>
      <c r="BB634" s="159">
        <v>21</v>
      </c>
      <c r="BC634" s="159">
        <v>27.11</v>
      </c>
      <c r="BD634" s="159" t="s">
        <v>282</v>
      </c>
      <c r="BE634" s="159">
        <v>75</v>
      </c>
      <c r="BF634" s="159" t="s">
        <v>282</v>
      </c>
      <c r="BG634" s="159" t="s">
        <v>282</v>
      </c>
      <c r="BH634" s="159" t="s">
        <v>282</v>
      </c>
      <c r="BI634" s="159" t="s">
        <v>282</v>
      </c>
      <c r="BJ634" s="159" t="s">
        <v>282</v>
      </c>
      <c r="BK634" s="159" t="s">
        <v>282</v>
      </c>
      <c r="BL634" s="159" t="s">
        <v>282</v>
      </c>
      <c r="BM634" s="159" t="s">
        <v>282</v>
      </c>
      <c r="BN634" s="159" t="s">
        <v>282</v>
      </c>
      <c r="BO634" s="159">
        <v>-14.63</v>
      </c>
      <c r="BP634" s="159">
        <v>10.62</v>
      </c>
      <c r="BQ634" s="159">
        <v>75</v>
      </c>
      <c r="BR634" s="159" t="s">
        <v>282</v>
      </c>
      <c r="BS634" s="159" t="s">
        <v>282</v>
      </c>
      <c r="BT634" s="159" t="s">
        <v>282</v>
      </c>
      <c r="BU634" s="159">
        <v>82</v>
      </c>
      <c r="BV634" s="159">
        <v>53</v>
      </c>
      <c r="BW634" s="159" t="s">
        <v>256</v>
      </c>
      <c r="BX634" s="159" t="s">
        <v>10507</v>
      </c>
      <c r="BY634" s="159">
        <v>7</v>
      </c>
      <c r="BZ634" s="159">
        <v>28</v>
      </c>
      <c r="CA634" s="159" t="s">
        <v>282</v>
      </c>
      <c r="CB634" s="159" t="s">
        <v>282</v>
      </c>
      <c r="CC634" s="159" t="s">
        <v>282</v>
      </c>
      <c r="CD634" s="159" t="s">
        <v>282</v>
      </c>
      <c r="CE634" s="159" t="s">
        <v>282</v>
      </c>
      <c r="CF634" s="159" t="s">
        <v>282</v>
      </c>
      <c r="CG634" s="159" t="s">
        <v>282</v>
      </c>
      <c r="CH634" s="159" t="s">
        <v>282</v>
      </c>
      <c r="CI634" s="159" t="s">
        <v>299</v>
      </c>
      <c r="CJ634" s="159">
        <v>21</v>
      </c>
      <c r="CK634" s="159">
        <v>26.13</v>
      </c>
      <c r="CL634" s="159" t="s">
        <v>282</v>
      </c>
      <c r="CM634" s="159">
        <v>80</v>
      </c>
      <c r="CN634" s="159" t="s">
        <v>282</v>
      </c>
      <c r="CO634" s="159" t="s">
        <v>282</v>
      </c>
      <c r="CP634" s="159" t="s">
        <v>282</v>
      </c>
      <c r="CQ634" s="159" t="s">
        <v>282</v>
      </c>
      <c r="CR634" s="159" t="s">
        <v>282</v>
      </c>
      <c r="CS634" s="159" t="s">
        <v>282</v>
      </c>
      <c r="CT634" s="159" t="s">
        <v>282</v>
      </c>
      <c r="CU634" s="159" t="s">
        <v>282</v>
      </c>
      <c r="CV634" s="159" t="s">
        <v>282</v>
      </c>
      <c r="CW634" s="159">
        <v>-11.26</v>
      </c>
      <c r="CX634" s="159">
        <v>10.55</v>
      </c>
      <c r="CY634" s="159">
        <v>80</v>
      </c>
      <c r="CZ634" s="159" t="s">
        <v>282</v>
      </c>
      <c r="DA634" s="159" t="s">
        <v>282</v>
      </c>
      <c r="DB634" s="159" t="s">
        <v>282</v>
      </c>
      <c r="DC634" s="159">
        <v>81</v>
      </c>
      <c r="DD634" s="159">
        <v>53</v>
      </c>
      <c r="DE634" s="159" t="s">
        <v>790</v>
      </c>
      <c r="DF634" s="159" t="s">
        <v>10507</v>
      </c>
      <c r="DG634" s="159">
        <v>3</v>
      </c>
      <c r="DH634" s="159">
        <v>24</v>
      </c>
      <c r="DI634" s="159" t="s">
        <v>282</v>
      </c>
      <c r="DJ634" s="159" t="s">
        <v>282</v>
      </c>
      <c r="DK634" s="159" t="s">
        <v>282</v>
      </c>
      <c r="DL634" s="159" t="s">
        <v>282</v>
      </c>
      <c r="DM634" s="159" t="s">
        <v>282</v>
      </c>
      <c r="DN634" s="159" t="s">
        <v>282</v>
      </c>
      <c r="DO634" s="159" t="s">
        <v>282</v>
      </c>
      <c r="DP634" s="159" t="s">
        <v>282</v>
      </c>
      <c r="DQ634" s="159" t="s">
        <v>299</v>
      </c>
      <c r="DR634" s="159">
        <v>21</v>
      </c>
      <c r="DS634" s="159">
        <v>26.6</v>
      </c>
      <c r="DT634" s="159" t="s">
        <v>282</v>
      </c>
      <c r="DU634" s="159">
        <v>81</v>
      </c>
      <c r="DV634" s="159" t="s">
        <v>282</v>
      </c>
      <c r="DW634" s="159" t="s">
        <v>282</v>
      </c>
      <c r="DX634" s="159" t="s">
        <v>282</v>
      </c>
      <c r="DY634" s="159" t="s">
        <v>282</v>
      </c>
      <c r="DZ634" s="159" t="s">
        <v>282</v>
      </c>
      <c r="EA634" s="159" t="s">
        <v>282</v>
      </c>
      <c r="EB634" s="159" t="s">
        <v>282</v>
      </c>
      <c r="EC634" s="159" t="s">
        <v>282</v>
      </c>
      <c r="ED634" s="159" t="s">
        <v>282</v>
      </c>
      <c r="EE634" s="159">
        <v>-13.1</v>
      </c>
      <c r="EF634" s="159">
        <v>10.63</v>
      </c>
      <c r="EG634" s="159">
        <v>81</v>
      </c>
      <c r="EH634" s="159" t="s">
        <v>282</v>
      </c>
      <c r="EI634" s="159" t="s">
        <v>282</v>
      </c>
      <c r="EJ634" s="159" t="s">
        <v>282</v>
      </c>
      <c r="EK634" s="159">
        <v>83</v>
      </c>
      <c r="EL634" s="159">
        <v>59</v>
      </c>
      <c r="EM634" s="159" t="s">
        <v>282</v>
      </c>
      <c r="EN634" s="159" t="s">
        <v>282</v>
      </c>
      <c r="EO634" s="159" t="s">
        <v>282</v>
      </c>
      <c r="EP634" s="159" t="s">
        <v>282</v>
      </c>
      <c r="EQ634" s="159" t="s">
        <v>282</v>
      </c>
      <c r="ER634" s="159" t="s">
        <v>282</v>
      </c>
      <c r="ES634" s="159" t="s">
        <v>282</v>
      </c>
      <c r="ET634" s="159" t="s">
        <v>282</v>
      </c>
      <c r="EU634" s="159" t="s">
        <v>282</v>
      </c>
      <c r="EV634" s="159" t="s">
        <v>282</v>
      </c>
      <c r="EW634" s="159" t="s">
        <v>282</v>
      </c>
      <c r="EX634" s="159" t="s">
        <v>282</v>
      </c>
      <c r="EY634" s="159" t="s">
        <v>282</v>
      </c>
      <c r="EZ634" s="159" t="s">
        <v>282</v>
      </c>
      <c r="FA634" s="159" t="s">
        <v>282</v>
      </c>
      <c r="FB634" s="159" t="s">
        <v>282</v>
      </c>
      <c r="FC634" s="159" t="s">
        <v>282</v>
      </c>
      <c r="FD634" s="159" t="s">
        <v>282</v>
      </c>
      <c r="FE634" s="159" t="s">
        <v>282</v>
      </c>
      <c r="FF634" s="159" t="s">
        <v>282</v>
      </c>
      <c r="FG634" s="159" t="s">
        <v>282</v>
      </c>
      <c r="FH634" s="159" t="s">
        <v>282</v>
      </c>
      <c r="FI634" s="159" t="s">
        <v>282</v>
      </c>
      <c r="FJ634" s="159" t="s">
        <v>282</v>
      </c>
      <c r="FK634" s="159" t="s">
        <v>282</v>
      </c>
      <c r="FL634" s="159" t="s">
        <v>282</v>
      </c>
      <c r="FM634" s="159" t="s">
        <v>282</v>
      </c>
      <c r="FN634" s="159" t="s">
        <v>282</v>
      </c>
      <c r="FO634" s="159" t="s">
        <v>282</v>
      </c>
      <c r="FP634" s="159" t="s">
        <v>282</v>
      </c>
      <c r="FQ634" s="159" t="s">
        <v>282</v>
      </c>
      <c r="FR634" s="159" t="s">
        <v>282</v>
      </c>
      <c r="FS634" s="159" t="s">
        <v>282</v>
      </c>
      <c r="FT634" s="159" t="s">
        <v>282</v>
      </c>
    </row>
    <row r="635" spans="1:176" x14ac:dyDescent="0.25">
      <c r="A635" s="66" t="s">
        <v>523</v>
      </c>
      <c r="B635" s="159" t="s">
        <v>12707</v>
      </c>
      <c r="C635" s="66" t="str">
        <f>IF(ISNUMBER(Severity!H636)=FALSE,Severity!F636,IF(Severity!H636&gt;=0.5,"YES","NO"))</f>
        <v>YES</v>
      </c>
      <c r="D635" s="66" t="str">
        <f>IF(ISNUMBER(Severity!I636)=FALSE,Severity!G636,IF(Severity!I636&gt;0.5,"YES","NO"))</f>
        <v>NO</v>
      </c>
      <c r="E635" s="159">
        <v>8</v>
      </c>
      <c r="F635" s="159">
        <v>2</v>
      </c>
      <c r="G635" s="159" t="s">
        <v>261</v>
      </c>
      <c r="H635" s="159" t="s">
        <v>10507</v>
      </c>
      <c r="I635" s="66">
        <v>2</v>
      </c>
      <c r="J635" s="66">
        <v>16</v>
      </c>
      <c r="K635" s="159" t="s">
        <v>194</v>
      </c>
      <c r="L635" s="159">
        <v>10</v>
      </c>
      <c r="M635" s="159">
        <v>60</v>
      </c>
      <c r="N635" s="159">
        <v>10</v>
      </c>
      <c r="O635" s="159" t="s">
        <v>194</v>
      </c>
      <c r="P635" s="159">
        <v>10</v>
      </c>
      <c r="Q635" s="159">
        <v>78</v>
      </c>
      <c r="R635" s="159">
        <v>50</v>
      </c>
      <c r="S635" s="159" t="s">
        <v>194</v>
      </c>
      <c r="T635" s="159">
        <v>10</v>
      </c>
      <c r="U635" s="159">
        <v>29.5</v>
      </c>
      <c r="V635" s="159">
        <v>4.08</v>
      </c>
      <c r="W635" s="159">
        <v>104</v>
      </c>
      <c r="X635" s="159" t="s">
        <v>282</v>
      </c>
      <c r="Y635" s="159" t="s">
        <v>282</v>
      </c>
      <c r="Z635" s="159" t="s">
        <v>282</v>
      </c>
      <c r="AA635" s="159" t="s">
        <v>282</v>
      </c>
      <c r="AB635" s="159" t="s">
        <v>282</v>
      </c>
      <c r="AC635" s="159" t="s">
        <v>282</v>
      </c>
      <c r="AD635" s="159" t="s">
        <v>282</v>
      </c>
      <c r="AE635" s="159" t="s">
        <v>282</v>
      </c>
      <c r="AF635" s="159" t="s">
        <v>282</v>
      </c>
      <c r="AG635" s="66">
        <v>-19.100000000000001</v>
      </c>
      <c r="AH635" s="66">
        <v>9.18</v>
      </c>
      <c r="AI635" s="66">
        <v>104</v>
      </c>
      <c r="AJ635" s="159" t="s">
        <v>282</v>
      </c>
      <c r="AK635" s="159" t="s">
        <v>282</v>
      </c>
      <c r="AL635" s="159" t="s">
        <v>282</v>
      </c>
      <c r="AM635" s="159">
        <v>107</v>
      </c>
      <c r="AN635" s="66">
        <v>91</v>
      </c>
      <c r="AO635" s="159" t="s">
        <v>255</v>
      </c>
      <c r="AP635" s="159" t="s">
        <v>10507</v>
      </c>
      <c r="AQ635" s="66">
        <v>4</v>
      </c>
      <c r="AR635" s="66">
        <v>15</v>
      </c>
      <c r="AS635" s="159" t="s">
        <v>194</v>
      </c>
      <c r="AT635" s="159">
        <v>10</v>
      </c>
      <c r="AU635" s="159">
        <v>62</v>
      </c>
      <c r="AV635" s="159">
        <v>10</v>
      </c>
      <c r="AW635" s="159" t="s">
        <v>194</v>
      </c>
      <c r="AX635" s="159">
        <v>10</v>
      </c>
      <c r="AY635" s="159">
        <v>75</v>
      </c>
      <c r="AZ635" s="159">
        <v>50</v>
      </c>
      <c r="BA635" s="159" t="s">
        <v>194</v>
      </c>
      <c r="BB635" s="159">
        <v>10</v>
      </c>
      <c r="BC635" s="159">
        <v>29</v>
      </c>
      <c r="BD635" s="159">
        <v>4.1399999999999997</v>
      </c>
      <c r="BE635" s="159">
        <v>107</v>
      </c>
      <c r="BF635" s="159" t="s">
        <v>282</v>
      </c>
      <c r="BG635" s="159" t="s">
        <v>282</v>
      </c>
      <c r="BH635" s="159" t="s">
        <v>282</v>
      </c>
      <c r="BI635" s="159" t="s">
        <v>282</v>
      </c>
      <c r="BJ635" s="159" t="s">
        <v>282</v>
      </c>
      <c r="BK635" s="159" t="s">
        <v>282</v>
      </c>
      <c r="BL635" s="159" t="s">
        <v>282</v>
      </c>
      <c r="BM635" s="159" t="s">
        <v>282</v>
      </c>
      <c r="BN635" s="159" t="s">
        <v>282</v>
      </c>
      <c r="BO635" s="66">
        <v>-18.399999999999999</v>
      </c>
      <c r="BP635" s="66">
        <v>9.31</v>
      </c>
      <c r="BQ635" s="66">
        <v>107</v>
      </c>
      <c r="BR635" s="159" t="s">
        <v>282</v>
      </c>
      <c r="BS635" s="159" t="s">
        <v>282</v>
      </c>
      <c r="BT635" s="159" t="s">
        <v>282</v>
      </c>
      <c r="BU635" s="159">
        <v>108</v>
      </c>
      <c r="BV635" s="66">
        <v>93</v>
      </c>
      <c r="BW635" s="159" t="s">
        <v>282</v>
      </c>
      <c r="BX635" s="159" t="s">
        <v>282</v>
      </c>
      <c r="BY635" s="159" t="s">
        <v>282</v>
      </c>
      <c r="BZ635" s="159" t="s">
        <v>282</v>
      </c>
      <c r="CA635" s="159" t="s">
        <v>282</v>
      </c>
      <c r="CB635" s="159" t="s">
        <v>282</v>
      </c>
      <c r="CC635" s="159" t="s">
        <v>282</v>
      </c>
      <c r="CD635" s="159" t="s">
        <v>282</v>
      </c>
      <c r="CE635" s="159" t="s">
        <v>282</v>
      </c>
      <c r="CF635" s="159" t="s">
        <v>282</v>
      </c>
      <c r="CG635" s="159" t="s">
        <v>282</v>
      </c>
      <c r="CH635" s="159" t="s">
        <v>282</v>
      </c>
      <c r="CI635" s="159" t="s">
        <v>282</v>
      </c>
      <c r="CJ635" s="159" t="s">
        <v>282</v>
      </c>
      <c r="CK635" s="159" t="s">
        <v>282</v>
      </c>
      <c r="CL635" s="159" t="s">
        <v>282</v>
      </c>
      <c r="CM635" s="159" t="s">
        <v>282</v>
      </c>
      <c r="CN635" s="159" t="s">
        <v>282</v>
      </c>
      <c r="CO635" s="159" t="s">
        <v>282</v>
      </c>
      <c r="CP635" s="159" t="s">
        <v>282</v>
      </c>
      <c r="CQ635" s="159" t="s">
        <v>282</v>
      </c>
      <c r="CR635" s="159" t="s">
        <v>282</v>
      </c>
      <c r="CS635" s="159" t="s">
        <v>282</v>
      </c>
      <c r="CT635" s="159" t="s">
        <v>282</v>
      </c>
      <c r="CU635" s="159" t="s">
        <v>282</v>
      </c>
      <c r="CV635" s="159" t="s">
        <v>282</v>
      </c>
      <c r="CW635" s="159" t="s">
        <v>282</v>
      </c>
      <c r="CX635" s="159" t="s">
        <v>282</v>
      </c>
      <c r="CY635" s="159" t="s">
        <v>282</v>
      </c>
      <c r="CZ635" s="159" t="s">
        <v>282</v>
      </c>
      <c r="DA635" s="159" t="s">
        <v>282</v>
      </c>
      <c r="DB635" s="159" t="s">
        <v>282</v>
      </c>
      <c r="DC635" s="159" t="s">
        <v>282</v>
      </c>
      <c r="DD635" s="159" t="s">
        <v>282</v>
      </c>
      <c r="DE635" s="159" t="s">
        <v>282</v>
      </c>
      <c r="DF635" s="159" t="s">
        <v>282</v>
      </c>
      <c r="DG635" s="159" t="s">
        <v>282</v>
      </c>
      <c r="DH635" s="159" t="s">
        <v>282</v>
      </c>
      <c r="DI635" s="159" t="s">
        <v>282</v>
      </c>
      <c r="DJ635" s="159" t="s">
        <v>282</v>
      </c>
      <c r="DK635" s="159" t="s">
        <v>282</v>
      </c>
      <c r="DL635" s="159" t="s">
        <v>282</v>
      </c>
      <c r="DM635" s="159" t="s">
        <v>282</v>
      </c>
      <c r="DN635" s="159" t="s">
        <v>282</v>
      </c>
      <c r="DO635" s="159" t="s">
        <v>282</v>
      </c>
      <c r="DP635" s="159" t="s">
        <v>282</v>
      </c>
      <c r="DQ635" s="159" t="s">
        <v>282</v>
      </c>
      <c r="DR635" s="159" t="s">
        <v>282</v>
      </c>
      <c r="DS635" s="159" t="s">
        <v>282</v>
      </c>
      <c r="DT635" s="159" t="s">
        <v>282</v>
      </c>
      <c r="DU635" s="159" t="s">
        <v>282</v>
      </c>
      <c r="DV635" s="159" t="s">
        <v>282</v>
      </c>
      <c r="DW635" s="159" t="s">
        <v>282</v>
      </c>
      <c r="DX635" s="159" t="s">
        <v>282</v>
      </c>
      <c r="DY635" s="159" t="s">
        <v>282</v>
      </c>
      <c r="DZ635" s="159" t="s">
        <v>282</v>
      </c>
      <c r="EA635" s="159" t="s">
        <v>282</v>
      </c>
      <c r="EB635" s="159" t="s">
        <v>282</v>
      </c>
      <c r="EC635" s="159" t="s">
        <v>282</v>
      </c>
      <c r="ED635" s="159" t="s">
        <v>282</v>
      </c>
      <c r="EE635" s="159" t="s">
        <v>282</v>
      </c>
      <c r="EF635" s="159" t="s">
        <v>282</v>
      </c>
      <c r="EG635" s="159" t="s">
        <v>282</v>
      </c>
      <c r="EH635" s="159" t="s">
        <v>282</v>
      </c>
      <c r="EI635" s="159" t="s">
        <v>282</v>
      </c>
      <c r="EJ635" s="159" t="s">
        <v>282</v>
      </c>
      <c r="EK635" s="159" t="s">
        <v>282</v>
      </c>
      <c r="EL635" s="159" t="s">
        <v>282</v>
      </c>
      <c r="EM635" s="159" t="s">
        <v>282</v>
      </c>
      <c r="EN635" s="159" t="s">
        <v>282</v>
      </c>
      <c r="EO635" s="159" t="s">
        <v>282</v>
      </c>
      <c r="EP635" s="159" t="s">
        <v>282</v>
      </c>
      <c r="EQ635" s="159" t="s">
        <v>282</v>
      </c>
      <c r="ER635" s="159" t="s">
        <v>282</v>
      </c>
      <c r="ES635" s="159" t="s">
        <v>282</v>
      </c>
      <c r="ET635" s="159" t="s">
        <v>282</v>
      </c>
      <c r="EU635" s="159" t="s">
        <v>282</v>
      </c>
      <c r="EV635" s="159" t="s">
        <v>282</v>
      </c>
      <c r="EW635" s="159" t="s">
        <v>282</v>
      </c>
      <c r="EX635" s="159" t="s">
        <v>282</v>
      </c>
      <c r="EY635" s="159" t="s">
        <v>282</v>
      </c>
      <c r="EZ635" s="159" t="s">
        <v>282</v>
      </c>
      <c r="FA635" s="159" t="s">
        <v>282</v>
      </c>
      <c r="FB635" s="159" t="s">
        <v>282</v>
      </c>
      <c r="FC635" s="159" t="s">
        <v>282</v>
      </c>
      <c r="FD635" s="159" t="s">
        <v>282</v>
      </c>
      <c r="FE635" s="159" t="s">
        <v>282</v>
      </c>
      <c r="FF635" s="159" t="s">
        <v>282</v>
      </c>
      <c r="FG635" s="159" t="s">
        <v>282</v>
      </c>
      <c r="FH635" s="159" t="s">
        <v>282</v>
      </c>
      <c r="FI635" s="159" t="s">
        <v>282</v>
      </c>
      <c r="FJ635" s="159" t="s">
        <v>282</v>
      </c>
      <c r="FK635" s="159" t="s">
        <v>282</v>
      </c>
      <c r="FL635" s="159" t="s">
        <v>282</v>
      </c>
      <c r="FM635" s="159" t="s">
        <v>282</v>
      </c>
      <c r="FN635" s="159" t="s">
        <v>282</v>
      </c>
      <c r="FO635" s="159" t="s">
        <v>282</v>
      </c>
      <c r="FP635" s="159" t="s">
        <v>282</v>
      </c>
      <c r="FQ635" s="159" t="s">
        <v>282</v>
      </c>
      <c r="FR635" s="159" t="s">
        <v>282</v>
      </c>
      <c r="FS635" s="159" t="s">
        <v>282</v>
      </c>
      <c r="FT635" s="159" t="s">
        <v>282</v>
      </c>
    </row>
    <row r="636" spans="1:176" x14ac:dyDescent="0.25">
      <c r="A636" s="66" t="s">
        <v>629</v>
      </c>
      <c r="B636" s="159" t="s">
        <v>12720</v>
      </c>
      <c r="C636" s="66" t="str">
        <f>IF(ISNUMBER(Severity!H637)=FALSE,Severity!F637,IF(Severity!H637&gt;=0.5,"YES","NO"))</f>
        <v>YES</v>
      </c>
      <c r="D636" s="66" t="str">
        <f>IF(ISNUMBER(Severity!I637)=FALSE,Severity!G637,IF(Severity!I637&gt;0.5,"YES","NO"))</f>
        <v>NO</v>
      </c>
      <c r="E636" s="159">
        <v>8</v>
      </c>
      <c r="F636" s="159">
        <v>3</v>
      </c>
      <c r="G636" s="66" t="s">
        <v>670</v>
      </c>
      <c r="H636" s="159" t="s">
        <v>183</v>
      </c>
      <c r="I636" s="159" t="s">
        <v>282</v>
      </c>
      <c r="J636" s="159">
        <v>1</v>
      </c>
      <c r="K636" s="159" t="s">
        <v>743</v>
      </c>
      <c r="L636" s="159">
        <v>21</v>
      </c>
      <c r="M636" s="159">
        <v>9</v>
      </c>
      <c r="N636" s="159">
        <v>8</v>
      </c>
      <c r="O636" s="159" t="s">
        <v>10840</v>
      </c>
      <c r="P636" s="159">
        <v>1</v>
      </c>
      <c r="Q636" s="159">
        <v>20</v>
      </c>
      <c r="R636" s="66" t="s">
        <v>10841</v>
      </c>
      <c r="S636" s="159" t="s">
        <v>743</v>
      </c>
      <c r="T636" s="159">
        <v>21</v>
      </c>
      <c r="U636" s="159">
        <v>22.2</v>
      </c>
      <c r="V636" s="159">
        <v>5.3</v>
      </c>
      <c r="W636" s="159">
        <v>30</v>
      </c>
      <c r="X636" s="159" t="s">
        <v>282</v>
      </c>
      <c r="Y636" s="159" t="s">
        <v>282</v>
      </c>
      <c r="Z636" s="159" t="s">
        <v>282</v>
      </c>
      <c r="AA636" s="159" t="s">
        <v>282</v>
      </c>
      <c r="AB636" s="159" t="s">
        <v>282</v>
      </c>
      <c r="AC636" s="159" t="s">
        <v>282</v>
      </c>
      <c r="AD636" s="66">
        <v>10.3</v>
      </c>
      <c r="AE636" s="66">
        <v>5.2</v>
      </c>
      <c r="AF636" s="66">
        <v>29</v>
      </c>
      <c r="AG636" s="159" t="s">
        <v>282</v>
      </c>
      <c r="AH636" s="159" t="s">
        <v>282</v>
      </c>
      <c r="AI636" s="159" t="s">
        <v>282</v>
      </c>
      <c r="AJ636" s="159" t="s">
        <v>282</v>
      </c>
      <c r="AK636" s="159" t="s">
        <v>282</v>
      </c>
      <c r="AL636" s="159" t="s">
        <v>282</v>
      </c>
      <c r="AM636" s="159">
        <v>30</v>
      </c>
      <c r="AN636" s="159">
        <v>29</v>
      </c>
      <c r="AO636" s="66" t="s">
        <v>670</v>
      </c>
      <c r="AP636" s="159" t="s">
        <v>183</v>
      </c>
      <c r="AQ636" s="159" t="s">
        <v>282</v>
      </c>
      <c r="AR636" s="159">
        <v>2</v>
      </c>
      <c r="AS636" s="159" t="s">
        <v>743</v>
      </c>
      <c r="AT636" s="159">
        <v>21</v>
      </c>
      <c r="AU636" s="159">
        <v>10</v>
      </c>
      <c r="AV636" s="159">
        <v>8</v>
      </c>
      <c r="AW636" s="159" t="s">
        <v>10840</v>
      </c>
      <c r="AX636" s="159">
        <v>1</v>
      </c>
      <c r="AY636" s="159">
        <v>11</v>
      </c>
      <c r="AZ636" s="66" t="s">
        <v>10841</v>
      </c>
      <c r="BA636" s="159" t="s">
        <v>743</v>
      </c>
      <c r="BB636" s="159">
        <v>21</v>
      </c>
      <c r="BC636" s="159">
        <v>22.2</v>
      </c>
      <c r="BD636" s="159">
        <v>6.3</v>
      </c>
      <c r="BE636" s="159">
        <v>29</v>
      </c>
      <c r="BF636" s="159" t="s">
        <v>282</v>
      </c>
      <c r="BG636" s="159" t="s">
        <v>282</v>
      </c>
      <c r="BH636" s="159" t="s">
        <v>282</v>
      </c>
      <c r="BI636" s="159" t="s">
        <v>282</v>
      </c>
      <c r="BJ636" s="159" t="s">
        <v>282</v>
      </c>
      <c r="BK636" s="159" t="s">
        <v>282</v>
      </c>
      <c r="BL636" s="66">
        <v>12.3</v>
      </c>
      <c r="BM636" s="66">
        <v>7.3</v>
      </c>
      <c r="BN636" s="66">
        <v>27</v>
      </c>
      <c r="BO636" s="159" t="s">
        <v>282</v>
      </c>
      <c r="BP636" s="159" t="s">
        <v>282</v>
      </c>
      <c r="BQ636" s="159" t="s">
        <v>282</v>
      </c>
      <c r="BR636" s="159" t="s">
        <v>282</v>
      </c>
      <c r="BS636" s="159" t="s">
        <v>282</v>
      </c>
      <c r="BT636" s="159" t="s">
        <v>282</v>
      </c>
      <c r="BU636" s="159">
        <v>29</v>
      </c>
      <c r="BV636" s="159">
        <v>27</v>
      </c>
      <c r="BW636" s="159" t="s">
        <v>636</v>
      </c>
      <c r="BX636" s="159" t="s">
        <v>282</v>
      </c>
      <c r="BY636" s="159" t="s">
        <v>282</v>
      </c>
      <c r="BZ636" s="66">
        <v>0</v>
      </c>
      <c r="CA636" s="159" t="s">
        <v>743</v>
      </c>
      <c r="CB636" s="159">
        <v>21</v>
      </c>
      <c r="CC636" s="66">
        <v>4</v>
      </c>
      <c r="CD636" s="159">
        <v>8</v>
      </c>
      <c r="CE636" s="159" t="s">
        <v>10840</v>
      </c>
      <c r="CF636" s="66">
        <v>1</v>
      </c>
      <c r="CG636" s="66">
        <v>4</v>
      </c>
      <c r="CH636" s="159" t="s">
        <v>10841</v>
      </c>
      <c r="CI636" s="159" t="s">
        <v>743</v>
      </c>
      <c r="CJ636" s="66">
        <v>21</v>
      </c>
      <c r="CK636" s="66">
        <v>21.8</v>
      </c>
      <c r="CL636" s="66">
        <v>6.6</v>
      </c>
      <c r="CM636" s="159">
        <v>29</v>
      </c>
      <c r="CN636" s="66">
        <v>21.8</v>
      </c>
      <c r="CO636" s="66">
        <v>6.6</v>
      </c>
      <c r="CP636" s="159">
        <v>29</v>
      </c>
      <c r="CQ636" s="159">
        <v>16.600000000000001</v>
      </c>
      <c r="CR636" s="159">
        <v>7.9</v>
      </c>
      <c r="CS636" s="159">
        <v>29</v>
      </c>
      <c r="CT636" s="159">
        <v>16.600000000000001</v>
      </c>
      <c r="CU636" s="159">
        <v>7.9</v>
      </c>
      <c r="CV636" s="159">
        <v>29</v>
      </c>
      <c r="CW636" s="159" t="s">
        <v>282</v>
      </c>
      <c r="CX636" s="159" t="s">
        <v>282</v>
      </c>
      <c r="CY636" s="159" t="s">
        <v>282</v>
      </c>
      <c r="CZ636" s="159" t="s">
        <v>282</v>
      </c>
      <c r="DA636" s="159" t="s">
        <v>282</v>
      </c>
      <c r="DB636" s="159" t="s">
        <v>282</v>
      </c>
      <c r="DC636" s="66">
        <v>29</v>
      </c>
      <c r="DD636" s="66">
        <v>29</v>
      </c>
      <c r="DE636" s="159" t="s">
        <v>282</v>
      </c>
      <c r="DF636" s="159" t="s">
        <v>282</v>
      </c>
      <c r="DG636" s="159" t="s">
        <v>282</v>
      </c>
      <c r="DH636" s="159" t="s">
        <v>282</v>
      </c>
      <c r="DI636" s="159" t="s">
        <v>282</v>
      </c>
      <c r="DJ636" s="159" t="s">
        <v>282</v>
      </c>
      <c r="DK636" s="159" t="s">
        <v>282</v>
      </c>
      <c r="DL636" s="159" t="s">
        <v>282</v>
      </c>
      <c r="DM636" s="159" t="s">
        <v>282</v>
      </c>
      <c r="DN636" s="159" t="s">
        <v>282</v>
      </c>
      <c r="DO636" s="159" t="s">
        <v>282</v>
      </c>
      <c r="DP636" s="159" t="s">
        <v>282</v>
      </c>
      <c r="DQ636" s="159" t="s">
        <v>282</v>
      </c>
      <c r="DR636" s="159" t="s">
        <v>282</v>
      </c>
      <c r="DS636" s="159" t="s">
        <v>282</v>
      </c>
      <c r="DT636" s="159" t="s">
        <v>282</v>
      </c>
      <c r="DU636" s="159" t="s">
        <v>282</v>
      </c>
      <c r="DV636" s="159" t="s">
        <v>282</v>
      </c>
      <c r="DW636" s="159" t="s">
        <v>282</v>
      </c>
      <c r="DX636" s="159" t="s">
        <v>282</v>
      </c>
      <c r="DY636" s="159" t="s">
        <v>282</v>
      </c>
      <c r="DZ636" s="159" t="s">
        <v>282</v>
      </c>
      <c r="EA636" s="159" t="s">
        <v>282</v>
      </c>
      <c r="EB636" s="159" t="s">
        <v>282</v>
      </c>
      <c r="EC636" s="159" t="s">
        <v>282</v>
      </c>
      <c r="ED636" s="159" t="s">
        <v>282</v>
      </c>
      <c r="EE636" s="159" t="s">
        <v>282</v>
      </c>
      <c r="EF636" s="159" t="s">
        <v>282</v>
      </c>
      <c r="EG636" s="159" t="s">
        <v>282</v>
      </c>
      <c r="EH636" s="159" t="s">
        <v>282</v>
      </c>
      <c r="EI636" s="159" t="s">
        <v>282</v>
      </c>
      <c r="EJ636" s="159" t="s">
        <v>282</v>
      </c>
      <c r="EK636" s="159" t="s">
        <v>282</v>
      </c>
      <c r="EL636" s="159" t="s">
        <v>282</v>
      </c>
      <c r="EM636" s="159" t="s">
        <v>282</v>
      </c>
      <c r="EN636" s="159" t="s">
        <v>282</v>
      </c>
      <c r="EO636" s="159" t="s">
        <v>282</v>
      </c>
      <c r="EP636" s="159" t="s">
        <v>282</v>
      </c>
      <c r="EQ636" s="159" t="s">
        <v>282</v>
      </c>
      <c r="ER636" s="159" t="s">
        <v>282</v>
      </c>
      <c r="ES636" s="159" t="s">
        <v>282</v>
      </c>
      <c r="ET636" s="159" t="s">
        <v>282</v>
      </c>
      <c r="EU636" s="159" t="s">
        <v>282</v>
      </c>
      <c r="EV636" s="159" t="s">
        <v>282</v>
      </c>
      <c r="EW636" s="159" t="s">
        <v>282</v>
      </c>
      <c r="EX636" s="159" t="s">
        <v>282</v>
      </c>
      <c r="EY636" s="159" t="s">
        <v>282</v>
      </c>
      <c r="EZ636" s="159" t="s">
        <v>282</v>
      </c>
      <c r="FA636" s="159" t="s">
        <v>282</v>
      </c>
      <c r="FB636" s="159" t="s">
        <v>282</v>
      </c>
      <c r="FC636" s="159" t="s">
        <v>282</v>
      </c>
      <c r="FD636" s="159" t="s">
        <v>282</v>
      </c>
      <c r="FE636" s="159" t="s">
        <v>282</v>
      </c>
      <c r="FF636" s="159" t="s">
        <v>282</v>
      </c>
      <c r="FG636" s="159" t="s">
        <v>282</v>
      </c>
      <c r="FH636" s="159" t="s">
        <v>282</v>
      </c>
      <c r="FI636" s="159" t="s">
        <v>282</v>
      </c>
      <c r="FJ636" s="159" t="s">
        <v>282</v>
      </c>
      <c r="FK636" s="159" t="s">
        <v>282</v>
      </c>
      <c r="FL636" s="159" t="s">
        <v>282</v>
      </c>
      <c r="FM636" s="159" t="s">
        <v>282</v>
      </c>
      <c r="FN636" s="159" t="s">
        <v>282</v>
      </c>
      <c r="FO636" s="159" t="s">
        <v>282</v>
      </c>
      <c r="FP636" s="159" t="s">
        <v>282</v>
      </c>
      <c r="FQ636" s="159" t="s">
        <v>282</v>
      </c>
      <c r="FR636" s="159" t="s">
        <v>282</v>
      </c>
      <c r="FS636" s="159" t="s">
        <v>282</v>
      </c>
      <c r="FT636" s="159" t="s">
        <v>282</v>
      </c>
    </row>
    <row r="637" spans="1:176" x14ac:dyDescent="0.25">
      <c r="A637" s="212" t="s">
        <v>5940</v>
      </c>
      <c r="B637" s="159" t="s">
        <v>17863</v>
      </c>
      <c r="C637" s="66" t="str">
        <f>IF(ISNUMBER(Severity!H638)=FALSE,Severity!F638,IF(Severity!H638&gt;=0.5,"YES","NO"))</f>
        <v>YES</v>
      </c>
      <c r="D637" s="66" t="str">
        <f>IF(ISNUMBER(Severity!I638)=FALSE,Severity!G638,IF(Severity!I638&gt;0.5,"YES","NO"))</f>
        <v>NO</v>
      </c>
      <c r="E637" s="159">
        <v>6</v>
      </c>
      <c r="F637" s="159">
        <v>2</v>
      </c>
      <c r="G637" s="159" t="s">
        <v>252</v>
      </c>
      <c r="H637" s="159" t="s">
        <v>10507</v>
      </c>
      <c r="I637" s="159">
        <v>7</v>
      </c>
      <c r="J637" s="159">
        <v>29</v>
      </c>
      <c r="K637" s="159" t="s">
        <v>282</v>
      </c>
      <c r="L637" s="159" t="s">
        <v>282</v>
      </c>
      <c r="M637" s="159" t="s">
        <v>282</v>
      </c>
      <c r="N637" s="159" t="s">
        <v>282</v>
      </c>
      <c r="O637" s="159" t="s">
        <v>299</v>
      </c>
      <c r="P637" s="159">
        <v>17</v>
      </c>
      <c r="Q637" s="159">
        <v>152</v>
      </c>
      <c r="R637" s="66">
        <v>50</v>
      </c>
      <c r="S637" s="159" t="s">
        <v>299</v>
      </c>
      <c r="T637" s="159">
        <v>17</v>
      </c>
      <c r="U637" s="159">
        <v>25.5</v>
      </c>
      <c r="V637" s="159">
        <v>5.0999999999999996</v>
      </c>
      <c r="W637" s="159">
        <v>164</v>
      </c>
      <c r="X637" s="159" t="s">
        <v>282</v>
      </c>
      <c r="Y637" s="159" t="s">
        <v>282</v>
      </c>
      <c r="Z637" s="159" t="s">
        <v>282</v>
      </c>
      <c r="AA637" s="159" t="s">
        <v>282</v>
      </c>
      <c r="AB637" s="159" t="s">
        <v>282</v>
      </c>
      <c r="AC637" s="159" t="s">
        <v>282</v>
      </c>
      <c r="AD637" s="159" t="s">
        <v>282</v>
      </c>
      <c r="AE637" s="159" t="s">
        <v>282</v>
      </c>
      <c r="AF637" s="159" t="s">
        <v>282</v>
      </c>
      <c r="AG637" s="159" t="s">
        <v>282</v>
      </c>
      <c r="AH637" s="159" t="s">
        <v>282</v>
      </c>
      <c r="AI637" s="159" t="s">
        <v>282</v>
      </c>
      <c r="AJ637" s="159" t="s">
        <v>282</v>
      </c>
      <c r="AK637" s="159" t="s">
        <v>282</v>
      </c>
      <c r="AL637" s="159" t="s">
        <v>282</v>
      </c>
      <c r="AM637" s="159">
        <v>164</v>
      </c>
      <c r="AN637" s="159">
        <v>135</v>
      </c>
      <c r="AO637" s="159" t="s">
        <v>790</v>
      </c>
      <c r="AP637" s="159" t="s">
        <v>10507</v>
      </c>
      <c r="AQ637" s="159">
        <v>1</v>
      </c>
      <c r="AR637" s="159">
        <v>36</v>
      </c>
      <c r="AS637" s="159" t="s">
        <v>282</v>
      </c>
      <c r="AT637" s="159" t="s">
        <v>282</v>
      </c>
      <c r="AU637" s="159" t="s">
        <v>282</v>
      </c>
      <c r="AV637" s="159" t="s">
        <v>282</v>
      </c>
      <c r="AW637" s="159" t="s">
        <v>299</v>
      </c>
      <c r="AX637" s="159">
        <v>17</v>
      </c>
      <c r="AY637" s="159">
        <v>157</v>
      </c>
      <c r="AZ637" s="66">
        <v>50</v>
      </c>
      <c r="BA637" s="159" t="s">
        <v>299</v>
      </c>
      <c r="BB637" s="159">
        <v>17</v>
      </c>
      <c r="BC637" s="159">
        <v>25.4</v>
      </c>
      <c r="BD637" s="159">
        <v>5</v>
      </c>
      <c r="BE637" s="159">
        <v>162</v>
      </c>
      <c r="BF637" s="159" t="s">
        <v>282</v>
      </c>
      <c r="BG637" s="159" t="s">
        <v>282</v>
      </c>
      <c r="BH637" s="159" t="s">
        <v>282</v>
      </c>
      <c r="BI637" s="159" t="s">
        <v>282</v>
      </c>
      <c r="BJ637" s="159" t="s">
        <v>282</v>
      </c>
      <c r="BK637" s="159" t="s">
        <v>282</v>
      </c>
      <c r="BL637" s="159" t="s">
        <v>282</v>
      </c>
      <c r="BM637" s="159" t="s">
        <v>282</v>
      </c>
      <c r="BN637" s="159" t="s">
        <v>282</v>
      </c>
      <c r="BO637" s="159" t="s">
        <v>282</v>
      </c>
      <c r="BP637" s="159" t="s">
        <v>282</v>
      </c>
      <c r="BQ637" s="159" t="s">
        <v>282</v>
      </c>
      <c r="BR637" s="159" t="s">
        <v>282</v>
      </c>
      <c r="BS637" s="159" t="s">
        <v>282</v>
      </c>
      <c r="BT637" s="159" t="s">
        <v>282</v>
      </c>
      <c r="BU637" s="159">
        <v>162</v>
      </c>
      <c r="BV637" s="159">
        <v>126</v>
      </c>
      <c r="BW637" s="159" t="s">
        <v>282</v>
      </c>
      <c r="BX637" s="159" t="s">
        <v>282</v>
      </c>
      <c r="BY637" s="159" t="s">
        <v>282</v>
      </c>
      <c r="BZ637" s="159" t="s">
        <v>282</v>
      </c>
      <c r="CA637" s="159" t="s">
        <v>282</v>
      </c>
      <c r="CB637" s="159" t="s">
        <v>282</v>
      </c>
      <c r="CC637" s="159" t="s">
        <v>282</v>
      </c>
      <c r="CD637" s="159" t="s">
        <v>282</v>
      </c>
      <c r="CE637" s="159" t="s">
        <v>282</v>
      </c>
      <c r="CF637" s="159" t="s">
        <v>282</v>
      </c>
      <c r="CG637" s="159" t="s">
        <v>282</v>
      </c>
      <c r="CH637" s="159" t="s">
        <v>282</v>
      </c>
      <c r="CI637" s="159" t="s">
        <v>282</v>
      </c>
      <c r="CJ637" s="159" t="s">
        <v>282</v>
      </c>
      <c r="CK637" s="159" t="s">
        <v>282</v>
      </c>
      <c r="CL637" s="159" t="s">
        <v>282</v>
      </c>
      <c r="CM637" s="159" t="s">
        <v>282</v>
      </c>
      <c r="CN637" s="159" t="s">
        <v>282</v>
      </c>
      <c r="CO637" s="159" t="s">
        <v>282</v>
      </c>
      <c r="CP637" s="159" t="s">
        <v>282</v>
      </c>
      <c r="CQ637" s="159" t="s">
        <v>282</v>
      </c>
      <c r="CR637" s="159" t="s">
        <v>282</v>
      </c>
      <c r="CS637" s="159" t="s">
        <v>282</v>
      </c>
      <c r="CT637" s="159" t="s">
        <v>282</v>
      </c>
      <c r="CU637" s="159" t="s">
        <v>282</v>
      </c>
      <c r="CV637" s="159" t="s">
        <v>282</v>
      </c>
      <c r="CW637" s="159" t="s">
        <v>282</v>
      </c>
      <c r="CX637" s="159" t="s">
        <v>282</v>
      </c>
      <c r="CY637" s="159" t="s">
        <v>282</v>
      </c>
      <c r="CZ637" s="159" t="s">
        <v>282</v>
      </c>
      <c r="DA637" s="159" t="s">
        <v>282</v>
      </c>
      <c r="DB637" s="159" t="s">
        <v>282</v>
      </c>
      <c r="DC637" s="159" t="s">
        <v>282</v>
      </c>
      <c r="DD637" s="159" t="s">
        <v>282</v>
      </c>
      <c r="DE637" s="159" t="s">
        <v>282</v>
      </c>
      <c r="DF637" s="159" t="s">
        <v>282</v>
      </c>
      <c r="DG637" s="159" t="s">
        <v>282</v>
      </c>
      <c r="DH637" s="159" t="s">
        <v>282</v>
      </c>
      <c r="DI637" s="159" t="s">
        <v>282</v>
      </c>
      <c r="DJ637" s="159" t="s">
        <v>282</v>
      </c>
      <c r="DK637" s="159" t="s">
        <v>282</v>
      </c>
      <c r="DL637" s="159" t="s">
        <v>282</v>
      </c>
      <c r="DM637" s="159" t="s">
        <v>282</v>
      </c>
      <c r="DN637" s="159" t="s">
        <v>282</v>
      </c>
      <c r="DO637" s="159" t="s">
        <v>282</v>
      </c>
      <c r="DP637" s="159" t="s">
        <v>282</v>
      </c>
      <c r="DQ637" s="159" t="s">
        <v>282</v>
      </c>
      <c r="DR637" s="159" t="s">
        <v>282</v>
      </c>
      <c r="DS637" s="159" t="s">
        <v>282</v>
      </c>
      <c r="DT637" s="159" t="s">
        <v>282</v>
      </c>
      <c r="DU637" s="159" t="s">
        <v>282</v>
      </c>
      <c r="DV637" s="159" t="s">
        <v>282</v>
      </c>
      <c r="DW637" s="159" t="s">
        <v>282</v>
      </c>
      <c r="DX637" s="159" t="s">
        <v>282</v>
      </c>
      <c r="DY637" s="159" t="s">
        <v>282</v>
      </c>
      <c r="DZ637" s="159" t="s">
        <v>282</v>
      </c>
      <c r="EA637" s="159" t="s">
        <v>282</v>
      </c>
      <c r="EB637" s="159" t="s">
        <v>282</v>
      </c>
      <c r="EC637" s="159" t="s">
        <v>282</v>
      </c>
      <c r="ED637" s="159" t="s">
        <v>282</v>
      </c>
      <c r="EE637" s="159" t="s">
        <v>282</v>
      </c>
      <c r="EF637" s="159" t="s">
        <v>282</v>
      </c>
      <c r="EG637" s="159" t="s">
        <v>282</v>
      </c>
      <c r="EH637" s="159" t="s">
        <v>282</v>
      </c>
      <c r="EI637" s="159" t="s">
        <v>282</v>
      </c>
      <c r="EJ637" s="159" t="s">
        <v>282</v>
      </c>
      <c r="EK637" s="159" t="s">
        <v>282</v>
      </c>
      <c r="EL637" s="159" t="s">
        <v>282</v>
      </c>
      <c r="EM637" s="159" t="s">
        <v>282</v>
      </c>
      <c r="EN637" s="159" t="s">
        <v>282</v>
      </c>
      <c r="EO637" s="159" t="s">
        <v>282</v>
      </c>
      <c r="EP637" s="159" t="s">
        <v>282</v>
      </c>
      <c r="EQ637" s="159" t="s">
        <v>282</v>
      </c>
      <c r="ER637" s="159" t="s">
        <v>282</v>
      </c>
      <c r="ES637" s="159" t="s">
        <v>282</v>
      </c>
      <c r="ET637" s="159" t="s">
        <v>282</v>
      </c>
      <c r="EU637" s="159" t="s">
        <v>282</v>
      </c>
      <c r="EV637" s="159" t="s">
        <v>282</v>
      </c>
      <c r="EW637" s="159" t="s">
        <v>282</v>
      </c>
      <c r="EX637" s="159" t="s">
        <v>282</v>
      </c>
      <c r="EY637" s="159" t="s">
        <v>282</v>
      </c>
      <c r="EZ637" s="159" t="s">
        <v>282</v>
      </c>
      <c r="FA637" s="159" t="s">
        <v>282</v>
      </c>
      <c r="FB637" s="159" t="s">
        <v>282</v>
      </c>
      <c r="FC637" s="159" t="s">
        <v>282</v>
      </c>
      <c r="FD637" s="159" t="s">
        <v>282</v>
      </c>
      <c r="FE637" s="159" t="s">
        <v>282</v>
      </c>
      <c r="FF637" s="159" t="s">
        <v>282</v>
      </c>
      <c r="FG637" s="159" t="s">
        <v>282</v>
      </c>
      <c r="FH637" s="159" t="s">
        <v>282</v>
      </c>
      <c r="FI637" s="159" t="s">
        <v>282</v>
      </c>
      <c r="FJ637" s="159" t="s">
        <v>282</v>
      </c>
      <c r="FK637" s="159" t="s">
        <v>282</v>
      </c>
      <c r="FL637" s="159" t="s">
        <v>282</v>
      </c>
      <c r="FM637" s="159" t="s">
        <v>282</v>
      </c>
      <c r="FN637" s="159" t="s">
        <v>282</v>
      </c>
      <c r="FO637" s="159" t="s">
        <v>282</v>
      </c>
      <c r="FP637" s="159" t="s">
        <v>282</v>
      </c>
      <c r="FQ637" s="159" t="s">
        <v>282</v>
      </c>
      <c r="FR637" s="159" t="s">
        <v>282</v>
      </c>
      <c r="FS637" s="159" t="s">
        <v>282</v>
      </c>
      <c r="FT637" s="159" t="s">
        <v>282</v>
      </c>
    </row>
    <row r="638" spans="1:176" x14ac:dyDescent="0.25">
      <c r="A638" s="66" t="s">
        <v>6698</v>
      </c>
      <c r="B638" s="159" t="s">
        <v>12728</v>
      </c>
      <c r="C638" s="331" t="s">
        <v>793</v>
      </c>
      <c r="D638" s="331" t="s">
        <v>130</v>
      </c>
      <c r="E638" s="159">
        <v>6</v>
      </c>
      <c r="F638" s="159">
        <v>2</v>
      </c>
      <c r="G638" s="159" t="s">
        <v>252</v>
      </c>
      <c r="H638" s="159" t="s">
        <v>10507</v>
      </c>
      <c r="I638" s="66">
        <v>1</v>
      </c>
      <c r="J638" s="159">
        <v>3</v>
      </c>
      <c r="K638" s="159" t="s">
        <v>282</v>
      </c>
      <c r="L638" s="159" t="s">
        <v>282</v>
      </c>
      <c r="M638" s="159" t="s">
        <v>282</v>
      </c>
      <c r="N638" s="159" t="s">
        <v>282</v>
      </c>
      <c r="O638" s="159" t="s">
        <v>282</v>
      </c>
      <c r="P638" s="159" t="s">
        <v>282</v>
      </c>
      <c r="Q638" s="159" t="s">
        <v>282</v>
      </c>
      <c r="R638" s="159" t="s">
        <v>282</v>
      </c>
      <c r="S638" s="159" t="s">
        <v>282</v>
      </c>
      <c r="T638" s="159" t="s">
        <v>282</v>
      </c>
      <c r="U638" s="159" t="s">
        <v>282</v>
      </c>
      <c r="V638" s="159" t="s">
        <v>282</v>
      </c>
      <c r="W638" s="159" t="s">
        <v>282</v>
      </c>
      <c r="X638" s="159" t="s">
        <v>282</v>
      </c>
      <c r="Y638" s="159" t="s">
        <v>282</v>
      </c>
      <c r="Z638" s="159" t="s">
        <v>282</v>
      </c>
      <c r="AA638" s="159" t="s">
        <v>282</v>
      </c>
      <c r="AB638" s="159" t="s">
        <v>282</v>
      </c>
      <c r="AC638" s="159" t="s">
        <v>282</v>
      </c>
      <c r="AD638" s="159" t="s">
        <v>282</v>
      </c>
      <c r="AE638" s="159" t="s">
        <v>282</v>
      </c>
      <c r="AF638" s="159" t="s">
        <v>282</v>
      </c>
      <c r="AG638" s="159" t="s">
        <v>282</v>
      </c>
      <c r="AH638" s="159" t="s">
        <v>282</v>
      </c>
      <c r="AI638" s="159" t="s">
        <v>282</v>
      </c>
      <c r="AJ638" s="159" t="s">
        <v>282</v>
      </c>
      <c r="AK638" s="159" t="s">
        <v>282</v>
      </c>
      <c r="AL638" s="159" t="s">
        <v>282</v>
      </c>
      <c r="AM638" s="159">
        <v>25</v>
      </c>
      <c r="AN638" s="159">
        <v>22</v>
      </c>
      <c r="AO638" s="159" t="s">
        <v>790</v>
      </c>
      <c r="AP638" s="159" t="s">
        <v>10507</v>
      </c>
      <c r="AQ638" s="66">
        <v>0</v>
      </c>
      <c r="AR638" s="159">
        <v>3</v>
      </c>
      <c r="AS638" s="159" t="s">
        <v>282</v>
      </c>
      <c r="AT638" s="159" t="s">
        <v>282</v>
      </c>
      <c r="AU638" s="159" t="s">
        <v>282</v>
      </c>
      <c r="AV638" s="159" t="s">
        <v>282</v>
      </c>
      <c r="AW638" s="159" t="s">
        <v>282</v>
      </c>
      <c r="AX638" s="159" t="s">
        <v>282</v>
      </c>
      <c r="AY638" s="159" t="s">
        <v>282</v>
      </c>
      <c r="AZ638" s="159" t="s">
        <v>282</v>
      </c>
      <c r="BA638" s="159" t="s">
        <v>282</v>
      </c>
      <c r="BB638" s="159" t="s">
        <v>282</v>
      </c>
      <c r="BC638" s="159" t="s">
        <v>282</v>
      </c>
      <c r="BD638" s="159" t="s">
        <v>282</v>
      </c>
      <c r="BE638" s="159" t="s">
        <v>282</v>
      </c>
      <c r="BF638" s="159" t="s">
        <v>282</v>
      </c>
      <c r="BG638" s="159" t="s">
        <v>282</v>
      </c>
      <c r="BH638" s="159" t="s">
        <v>282</v>
      </c>
      <c r="BI638" s="159" t="s">
        <v>282</v>
      </c>
      <c r="BJ638" s="159" t="s">
        <v>282</v>
      </c>
      <c r="BK638" s="159" t="s">
        <v>282</v>
      </c>
      <c r="BL638" s="159" t="s">
        <v>282</v>
      </c>
      <c r="BM638" s="159" t="s">
        <v>282</v>
      </c>
      <c r="BN638" s="159" t="s">
        <v>282</v>
      </c>
      <c r="BO638" s="159" t="s">
        <v>282</v>
      </c>
      <c r="BP638" s="159" t="s">
        <v>282</v>
      </c>
      <c r="BQ638" s="159" t="s">
        <v>282</v>
      </c>
      <c r="BR638" s="159" t="s">
        <v>282</v>
      </c>
      <c r="BS638" s="159" t="s">
        <v>282</v>
      </c>
      <c r="BT638" s="159" t="s">
        <v>282</v>
      </c>
      <c r="BU638" s="159">
        <v>25</v>
      </c>
      <c r="BV638" s="159">
        <v>22</v>
      </c>
      <c r="BW638" s="159" t="s">
        <v>282</v>
      </c>
      <c r="BX638" s="159" t="s">
        <v>282</v>
      </c>
      <c r="BY638" s="159" t="s">
        <v>282</v>
      </c>
      <c r="BZ638" s="159" t="s">
        <v>282</v>
      </c>
      <c r="CA638" s="159" t="s">
        <v>282</v>
      </c>
      <c r="CB638" s="159" t="s">
        <v>282</v>
      </c>
      <c r="CC638" s="159" t="s">
        <v>282</v>
      </c>
      <c r="CD638" s="159" t="s">
        <v>282</v>
      </c>
      <c r="CE638" s="159" t="s">
        <v>282</v>
      </c>
      <c r="CF638" s="159" t="s">
        <v>282</v>
      </c>
      <c r="CG638" s="159" t="s">
        <v>282</v>
      </c>
      <c r="CH638" s="159" t="s">
        <v>282</v>
      </c>
      <c r="CI638" s="159" t="s">
        <v>282</v>
      </c>
      <c r="CJ638" s="159" t="s">
        <v>282</v>
      </c>
      <c r="CK638" s="159" t="s">
        <v>282</v>
      </c>
      <c r="CL638" s="159" t="s">
        <v>282</v>
      </c>
      <c r="CM638" s="159" t="s">
        <v>282</v>
      </c>
      <c r="CN638" s="159" t="s">
        <v>282</v>
      </c>
      <c r="CO638" s="159" t="s">
        <v>282</v>
      </c>
      <c r="CP638" s="159" t="s">
        <v>282</v>
      </c>
      <c r="CQ638" s="159" t="s">
        <v>282</v>
      </c>
      <c r="CR638" s="159" t="s">
        <v>282</v>
      </c>
      <c r="CS638" s="159" t="s">
        <v>282</v>
      </c>
      <c r="CT638" s="159" t="s">
        <v>282</v>
      </c>
      <c r="CU638" s="159" t="s">
        <v>282</v>
      </c>
      <c r="CV638" s="159" t="s">
        <v>282</v>
      </c>
      <c r="CW638" s="159" t="s">
        <v>282</v>
      </c>
      <c r="CX638" s="159" t="s">
        <v>282</v>
      </c>
      <c r="CY638" s="159" t="s">
        <v>282</v>
      </c>
      <c r="CZ638" s="159" t="s">
        <v>282</v>
      </c>
      <c r="DA638" s="159" t="s">
        <v>282</v>
      </c>
      <c r="DB638" s="159" t="s">
        <v>282</v>
      </c>
      <c r="DC638" s="159" t="s">
        <v>282</v>
      </c>
      <c r="DD638" s="159" t="s">
        <v>282</v>
      </c>
      <c r="DE638" s="159" t="s">
        <v>282</v>
      </c>
      <c r="DF638" s="159" t="s">
        <v>282</v>
      </c>
      <c r="DG638" s="159" t="s">
        <v>282</v>
      </c>
      <c r="DH638" s="159" t="s">
        <v>282</v>
      </c>
      <c r="DI638" s="159" t="s">
        <v>282</v>
      </c>
      <c r="DJ638" s="159" t="s">
        <v>282</v>
      </c>
      <c r="DK638" s="159" t="s">
        <v>282</v>
      </c>
      <c r="DL638" s="159" t="s">
        <v>282</v>
      </c>
      <c r="DM638" s="159" t="s">
        <v>282</v>
      </c>
      <c r="DN638" s="159" t="s">
        <v>282</v>
      </c>
      <c r="DO638" s="159" t="s">
        <v>282</v>
      </c>
      <c r="DP638" s="159" t="s">
        <v>282</v>
      </c>
      <c r="DQ638" s="159" t="s">
        <v>282</v>
      </c>
      <c r="DR638" s="159" t="s">
        <v>282</v>
      </c>
      <c r="DS638" s="159" t="s">
        <v>282</v>
      </c>
      <c r="DT638" s="159" t="s">
        <v>282</v>
      </c>
      <c r="DU638" s="159" t="s">
        <v>282</v>
      </c>
      <c r="DV638" s="159" t="s">
        <v>282</v>
      </c>
      <c r="DW638" s="159" t="s">
        <v>282</v>
      </c>
      <c r="DX638" s="159" t="s">
        <v>282</v>
      </c>
      <c r="DY638" s="159" t="s">
        <v>282</v>
      </c>
      <c r="DZ638" s="159" t="s">
        <v>282</v>
      </c>
      <c r="EA638" s="159" t="s">
        <v>282</v>
      </c>
      <c r="EB638" s="159" t="s">
        <v>282</v>
      </c>
      <c r="EC638" s="159" t="s">
        <v>282</v>
      </c>
      <c r="ED638" s="159" t="s">
        <v>282</v>
      </c>
      <c r="EE638" s="159" t="s">
        <v>282</v>
      </c>
      <c r="EF638" s="159" t="s">
        <v>282</v>
      </c>
      <c r="EG638" s="159" t="s">
        <v>282</v>
      </c>
      <c r="EH638" s="159" t="s">
        <v>282</v>
      </c>
      <c r="EI638" s="159" t="s">
        <v>282</v>
      </c>
      <c r="EJ638" s="159" t="s">
        <v>282</v>
      </c>
      <c r="EK638" s="159" t="s">
        <v>282</v>
      </c>
      <c r="EL638" s="159" t="s">
        <v>282</v>
      </c>
      <c r="EM638" s="159" t="s">
        <v>282</v>
      </c>
      <c r="EN638" s="159" t="s">
        <v>282</v>
      </c>
      <c r="EO638" s="159" t="s">
        <v>282</v>
      </c>
      <c r="EP638" s="159" t="s">
        <v>282</v>
      </c>
      <c r="EQ638" s="159" t="s">
        <v>282</v>
      </c>
      <c r="ER638" s="159" t="s">
        <v>282</v>
      </c>
      <c r="ES638" s="159" t="s">
        <v>282</v>
      </c>
      <c r="ET638" s="159" t="s">
        <v>282</v>
      </c>
      <c r="EU638" s="159" t="s">
        <v>282</v>
      </c>
      <c r="EV638" s="159" t="s">
        <v>282</v>
      </c>
      <c r="EW638" s="159" t="s">
        <v>282</v>
      </c>
      <c r="EX638" s="159" t="s">
        <v>282</v>
      </c>
      <c r="EY638" s="159" t="s">
        <v>282</v>
      </c>
      <c r="EZ638" s="159" t="s">
        <v>282</v>
      </c>
      <c r="FA638" s="159" t="s">
        <v>282</v>
      </c>
      <c r="FB638" s="159" t="s">
        <v>282</v>
      </c>
      <c r="FC638" s="159" t="s">
        <v>282</v>
      </c>
      <c r="FD638" s="159" t="s">
        <v>282</v>
      </c>
      <c r="FE638" s="159" t="s">
        <v>282</v>
      </c>
      <c r="FF638" s="159" t="s">
        <v>282</v>
      </c>
      <c r="FG638" s="159" t="s">
        <v>282</v>
      </c>
      <c r="FH638" s="159" t="s">
        <v>282</v>
      </c>
      <c r="FI638" s="159" t="s">
        <v>282</v>
      </c>
      <c r="FJ638" s="159" t="s">
        <v>282</v>
      </c>
      <c r="FK638" s="159" t="s">
        <v>282</v>
      </c>
      <c r="FL638" s="159" t="s">
        <v>282</v>
      </c>
      <c r="FM638" s="159" t="s">
        <v>282</v>
      </c>
      <c r="FN638" s="159" t="s">
        <v>282</v>
      </c>
      <c r="FO638" s="159" t="s">
        <v>282</v>
      </c>
      <c r="FP638" s="159" t="s">
        <v>282</v>
      </c>
      <c r="FQ638" s="159" t="s">
        <v>282</v>
      </c>
      <c r="FR638" s="159" t="s">
        <v>282</v>
      </c>
      <c r="FS638" s="159" t="s">
        <v>282</v>
      </c>
      <c r="FT638" s="159" t="s">
        <v>282</v>
      </c>
    </row>
    <row r="639" spans="1:176" x14ac:dyDescent="0.25">
      <c r="A639" s="161" t="s">
        <v>1213</v>
      </c>
      <c r="B639" s="66" t="s">
        <v>12739</v>
      </c>
      <c r="C639" s="66" t="str">
        <f>IF(ISNUMBER(Severity!H640)=FALSE,Severity!F640,IF(Severity!H640&gt;=0.5,"YES","NO"))</f>
        <v>YES</v>
      </c>
      <c r="D639" s="66" t="str">
        <f>IF(ISNUMBER(Severity!I640)=FALSE,Severity!G640,IF(Severity!I640&gt;0.5,"YES","NO"))</f>
        <v>NO</v>
      </c>
      <c r="E639" s="159">
        <v>8</v>
      </c>
      <c r="F639" s="159">
        <v>2</v>
      </c>
      <c r="G639" s="159" t="s">
        <v>246</v>
      </c>
      <c r="H639" s="159" t="s">
        <v>10507</v>
      </c>
      <c r="I639" s="66">
        <v>3</v>
      </c>
      <c r="J639" s="159">
        <v>12</v>
      </c>
      <c r="K639" s="159" t="s">
        <v>282</v>
      </c>
      <c r="L639" s="159" t="s">
        <v>282</v>
      </c>
      <c r="M639" s="159" t="s">
        <v>282</v>
      </c>
      <c r="N639" s="159" t="s">
        <v>282</v>
      </c>
      <c r="O639" s="159" t="s">
        <v>299</v>
      </c>
      <c r="P639" s="159">
        <v>17</v>
      </c>
      <c r="Q639" s="159">
        <v>57</v>
      </c>
      <c r="R639" s="66">
        <v>50</v>
      </c>
      <c r="S639" s="159" t="s">
        <v>299</v>
      </c>
      <c r="T639" s="159">
        <v>17</v>
      </c>
      <c r="U639" s="159">
        <v>26.5</v>
      </c>
      <c r="V639" s="159">
        <v>4.5999999999999996</v>
      </c>
      <c r="W639" s="159">
        <v>77</v>
      </c>
      <c r="X639" s="159" t="s">
        <v>282</v>
      </c>
      <c r="Y639" s="159" t="s">
        <v>282</v>
      </c>
      <c r="Z639" s="159" t="s">
        <v>282</v>
      </c>
      <c r="AA639" s="66">
        <v>9.9</v>
      </c>
      <c r="AB639" s="66">
        <v>8.4</v>
      </c>
      <c r="AC639" s="66">
        <v>77</v>
      </c>
      <c r="AD639" s="159" t="s">
        <v>282</v>
      </c>
      <c r="AE639" s="159" t="s">
        <v>282</v>
      </c>
      <c r="AF639" s="159" t="s">
        <v>282</v>
      </c>
      <c r="AG639" s="66">
        <v>-16.600000000000001</v>
      </c>
      <c r="AH639" s="66">
        <v>7.3</v>
      </c>
      <c r="AI639" s="66">
        <v>77</v>
      </c>
      <c r="AJ639" s="159" t="s">
        <v>282</v>
      </c>
      <c r="AK639" s="159" t="s">
        <v>282</v>
      </c>
      <c r="AL639" s="159" t="s">
        <v>282</v>
      </c>
      <c r="AM639" s="159">
        <v>77</v>
      </c>
      <c r="AN639" s="159">
        <v>65</v>
      </c>
      <c r="AO639" s="159" t="s">
        <v>263</v>
      </c>
      <c r="AP639" s="159" t="s">
        <v>10507</v>
      </c>
      <c r="AQ639" s="66">
        <v>7</v>
      </c>
      <c r="AR639" s="159">
        <v>15</v>
      </c>
      <c r="AS639" s="159" t="s">
        <v>282</v>
      </c>
      <c r="AT639" s="159" t="s">
        <v>282</v>
      </c>
      <c r="AU639" s="159" t="s">
        <v>282</v>
      </c>
      <c r="AV639" s="159" t="s">
        <v>282</v>
      </c>
      <c r="AW639" s="159" t="s">
        <v>299</v>
      </c>
      <c r="AX639" s="159">
        <v>17</v>
      </c>
      <c r="AY639" s="159">
        <v>58</v>
      </c>
      <c r="AZ639" s="66">
        <v>50</v>
      </c>
      <c r="BA639" s="159" t="s">
        <v>299</v>
      </c>
      <c r="BB639" s="159">
        <v>17</v>
      </c>
      <c r="BC639" s="159">
        <v>26.2</v>
      </c>
      <c r="BD639" s="159">
        <v>4.4000000000000004</v>
      </c>
      <c r="BE639" s="159">
        <v>79</v>
      </c>
      <c r="BF639" s="159" t="s">
        <v>282</v>
      </c>
      <c r="BG639" s="159" t="s">
        <v>282</v>
      </c>
      <c r="BH639" s="159" t="s">
        <v>282</v>
      </c>
      <c r="BI639" s="66">
        <v>8.1</v>
      </c>
      <c r="BJ639" s="66">
        <v>7</v>
      </c>
      <c r="BK639" s="66">
        <v>79</v>
      </c>
      <c r="BL639" s="159" t="s">
        <v>282</v>
      </c>
      <c r="BM639" s="159" t="s">
        <v>282</v>
      </c>
      <c r="BN639" s="159" t="s">
        <v>282</v>
      </c>
      <c r="BO639" s="66">
        <v>-18.100000000000001</v>
      </c>
      <c r="BP639" s="66">
        <v>7.5</v>
      </c>
      <c r="BQ639" s="66">
        <v>79</v>
      </c>
      <c r="BR639" s="159" t="s">
        <v>282</v>
      </c>
      <c r="BS639" s="159" t="s">
        <v>282</v>
      </c>
      <c r="BT639" s="159" t="s">
        <v>282</v>
      </c>
      <c r="BU639" s="159">
        <v>80</v>
      </c>
      <c r="BV639" s="159">
        <v>65</v>
      </c>
      <c r="BW639" s="159" t="s">
        <v>282</v>
      </c>
      <c r="BX639" s="159" t="s">
        <v>282</v>
      </c>
      <c r="BY639" s="159" t="s">
        <v>282</v>
      </c>
      <c r="BZ639" s="159" t="s">
        <v>282</v>
      </c>
      <c r="CA639" s="159" t="s">
        <v>282</v>
      </c>
      <c r="CB639" s="159" t="s">
        <v>282</v>
      </c>
      <c r="CC639" s="159" t="s">
        <v>282</v>
      </c>
      <c r="CD639" s="159" t="s">
        <v>282</v>
      </c>
      <c r="CE639" s="159" t="s">
        <v>282</v>
      </c>
      <c r="CF639" s="159" t="s">
        <v>282</v>
      </c>
      <c r="CG639" s="159" t="s">
        <v>282</v>
      </c>
      <c r="CH639" s="159" t="s">
        <v>282</v>
      </c>
      <c r="CI639" s="159" t="s">
        <v>282</v>
      </c>
      <c r="CJ639" s="159" t="s">
        <v>282</v>
      </c>
      <c r="CK639" s="159" t="s">
        <v>282</v>
      </c>
      <c r="CL639" s="159" t="s">
        <v>282</v>
      </c>
      <c r="CM639" s="159" t="s">
        <v>282</v>
      </c>
      <c r="CN639" s="159" t="s">
        <v>282</v>
      </c>
      <c r="CO639" s="159" t="s">
        <v>282</v>
      </c>
      <c r="CP639" s="159" t="s">
        <v>282</v>
      </c>
      <c r="CQ639" s="159" t="s">
        <v>282</v>
      </c>
      <c r="CR639" s="159" t="s">
        <v>282</v>
      </c>
      <c r="CS639" s="159" t="s">
        <v>282</v>
      </c>
      <c r="CT639" s="159" t="s">
        <v>282</v>
      </c>
      <c r="CU639" s="159" t="s">
        <v>282</v>
      </c>
      <c r="CV639" s="159" t="s">
        <v>282</v>
      </c>
      <c r="CW639" s="159" t="s">
        <v>282</v>
      </c>
      <c r="CX639" s="159" t="s">
        <v>282</v>
      </c>
      <c r="CY639" s="159" t="s">
        <v>282</v>
      </c>
      <c r="CZ639" s="159" t="s">
        <v>282</v>
      </c>
      <c r="DA639" s="159" t="s">
        <v>282</v>
      </c>
      <c r="DB639" s="159" t="s">
        <v>282</v>
      </c>
      <c r="DC639" s="159" t="s">
        <v>282</v>
      </c>
      <c r="DD639" s="159" t="s">
        <v>282</v>
      </c>
      <c r="DE639" s="159" t="s">
        <v>282</v>
      </c>
      <c r="DF639" s="159" t="s">
        <v>282</v>
      </c>
      <c r="DG639" s="159" t="s">
        <v>282</v>
      </c>
      <c r="DH639" s="159" t="s">
        <v>282</v>
      </c>
      <c r="DI639" s="159" t="s">
        <v>282</v>
      </c>
      <c r="DJ639" s="159" t="s">
        <v>282</v>
      </c>
      <c r="DK639" s="159" t="s">
        <v>282</v>
      </c>
      <c r="DL639" s="159" t="s">
        <v>282</v>
      </c>
      <c r="DM639" s="159" t="s">
        <v>282</v>
      </c>
      <c r="DN639" s="159" t="s">
        <v>282</v>
      </c>
      <c r="DO639" s="159" t="s">
        <v>282</v>
      </c>
      <c r="DP639" s="159" t="s">
        <v>282</v>
      </c>
      <c r="DQ639" s="159" t="s">
        <v>282</v>
      </c>
      <c r="DR639" s="159" t="s">
        <v>282</v>
      </c>
      <c r="DS639" s="159" t="s">
        <v>282</v>
      </c>
      <c r="DT639" s="159" t="s">
        <v>282</v>
      </c>
      <c r="DU639" s="159" t="s">
        <v>282</v>
      </c>
      <c r="DV639" s="159" t="s">
        <v>282</v>
      </c>
      <c r="DW639" s="159" t="s">
        <v>282</v>
      </c>
      <c r="DX639" s="159" t="s">
        <v>282</v>
      </c>
      <c r="DY639" s="159" t="s">
        <v>282</v>
      </c>
      <c r="DZ639" s="159" t="s">
        <v>282</v>
      </c>
      <c r="EA639" s="159" t="s">
        <v>282</v>
      </c>
      <c r="EB639" s="159" t="s">
        <v>282</v>
      </c>
      <c r="EC639" s="159" t="s">
        <v>282</v>
      </c>
      <c r="ED639" s="159" t="s">
        <v>282</v>
      </c>
      <c r="EE639" s="159" t="s">
        <v>282</v>
      </c>
      <c r="EF639" s="159" t="s">
        <v>282</v>
      </c>
      <c r="EG639" s="159" t="s">
        <v>282</v>
      </c>
      <c r="EH639" s="159" t="s">
        <v>282</v>
      </c>
      <c r="EI639" s="159" t="s">
        <v>282</v>
      </c>
      <c r="EJ639" s="159" t="s">
        <v>282</v>
      </c>
      <c r="EK639" s="159" t="s">
        <v>282</v>
      </c>
      <c r="EL639" s="159" t="s">
        <v>282</v>
      </c>
      <c r="EM639" s="159" t="s">
        <v>282</v>
      </c>
      <c r="EN639" s="159" t="s">
        <v>282</v>
      </c>
      <c r="EO639" s="159" t="s">
        <v>282</v>
      </c>
      <c r="EP639" s="159" t="s">
        <v>282</v>
      </c>
      <c r="EQ639" s="159" t="s">
        <v>282</v>
      </c>
      <c r="ER639" s="159" t="s">
        <v>282</v>
      </c>
      <c r="ES639" s="159" t="s">
        <v>282</v>
      </c>
      <c r="ET639" s="159" t="s">
        <v>282</v>
      </c>
      <c r="EU639" s="159" t="s">
        <v>282</v>
      </c>
      <c r="EV639" s="159" t="s">
        <v>282</v>
      </c>
      <c r="EW639" s="159" t="s">
        <v>282</v>
      </c>
      <c r="EX639" s="159" t="s">
        <v>282</v>
      </c>
      <c r="EY639" s="159" t="s">
        <v>282</v>
      </c>
      <c r="EZ639" s="159" t="s">
        <v>282</v>
      </c>
      <c r="FA639" s="159" t="s">
        <v>282</v>
      </c>
      <c r="FB639" s="159" t="s">
        <v>282</v>
      </c>
      <c r="FC639" s="159" t="s">
        <v>282</v>
      </c>
      <c r="FD639" s="159" t="s">
        <v>282</v>
      </c>
      <c r="FE639" s="159" t="s">
        <v>282</v>
      </c>
      <c r="FF639" s="159" t="s">
        <v>282</v>
      </c>
      <c r="FG639" s="159" t="s">
        <v>282</v>
      </c>
      <c r="FH639" s="159" t="s">
        <v>282</v>
      </c>
      <c r="FI639" s="159" t="s">
        <v>282</v>
      </c>
      <c r="FJ639" s="159" t="s">
        <v>282</v>
      </c>
      <c r="FK639" s="159" t="s">
        <v>282</v>
      </c>
      <c r="FL639" s="159" t="s">
        <v>282</v>
      </c>
      <c r="FM639" s="159" t="s">
        <v>282</v>
      </c>
      <c r="FN639" s="159" t="s">
        <v>282</v>
      </c>
      <c r="FO639" s="159" t="s">
        <v>282</v>
      </c>
      <c r="FP639" s="159" t="s">
        <v>282</v>
      </c>
      <c r="FQ639" s="159" t="s">
        <v>282</v>
      </c>
      <c r="FR639" s="159" t="s">
        <v>282</v>
      </c>
      <c r="FS639" s="159" t="s">
        <v>282</v>
      </c>
      <c r="FT639" s="159" t="s">
        <v>282</v>
      </c>
    </row>
    <row r="640" spans="1:176" x14ac:dyDescent="0.25">
      <c r="A640" s="66" t="s">
        <v>512</v>
      </c>
      <c r="B640" s="66" t="s">
        <v>12748</v>
      </c>
      <c r="C640" s="66" t="str">
        <f>IF(ISNUMBER(Severity!H641)=FALSE,Severity!F641,IF(Severity!H641&gt;=0.5,"YES","NO"))</f>
        <v>YES</v>
      </c>
      <c r="D640" s="66" t="str">
        <f>IF(ISNUMBER(Severity!I641)=FALSE,Severity!G641,IF(Severity!I641&gt;0.5,"YES","NO"))</f>
        <v>NO</v>
      </c>
      <c r="E640" s="159">
        <v>8</v>
      </c>
      <c r="F640" s="159">
        <v>2</v>
      </c>
      <c r="G640" s="159" t="s">
        <v>266</v>
      </c>
      <c r="H640" s="159" t="s">
        <v>10507</v>
      </c>
      <c r="I640" s="66" t="s">
        <v>282</v>
      </c>
      <c r="J640" s="159" t="s">
        <v>282</v>
      </c>
      <c r="K640" s="159" t="s">
        <v>299</v>
      </c>
      <c r="L640" s="66">
        <v>17</v>
      </c>
      <c r="M640" s="66">
        <v>58</v>
      </c>
      <c r="N640" s="66">
        <v>7</v>
      </c>
      <c r="O640" s="159" t="s">
        <v>194</v>
      </c>
      <c r="P640" s="159">
        <v>10</v>
      </c>
      <c r="Q640" s="66">
        <v>100</v>
      </c>
      <c r="R640" s="66">
        <v>50</v>
      </c>
      <c r="S640" s="159" t="s">
        <v>194</v>
      </c>
      <c r="T640" s="159">
        <v>10</v>
      </c>
      <c r="U640" s="159">
        <v>36</v>
      </c>
      <c r="V640" s="159">
        <v>6</v>
      </c>
      <c r="W640" s="159">
        <v>145</v>
      </c>
      <c r="X640" s="159" t="s">
        <v>282</v>
      </c>
      <c r="Y640" s="159" t="s">
        <v>282</v>
      </c>
      <c r="Z640" s="159" t="s">
        <v>282</v>
      </c>
      <c r="AA640" s="159" t="s">
        <v>282</v>
      </c>
      <c r="AB640" s="159" t="s">
        <v>282</v>
      </c>
      <c r="AC640" s="159" t="s">
        <v>282</v>
      </c>
      <c r="AD640" s="159" t="s">
        <v>282</v>
      </c>
      <c r="AE640" s="159" t="s">
        <v>282</v>
      </c>
      <c r="AF640" s="159" t="s">
        <v>282</v>
      </c>
      <c r="AG640" s="66">
        <v>-22.3</v>
      </c>
      <c r="AH640" s="159" t="s">
        <v>282</v>
      </c>
      <c r="AI640" s="66">
        <v>145</v>
      </c>
      <c r="AJ640" s="159" t="s">
        <v>282</v>
      </c>
      <c r="AK640" s="159" t="s">
        <v>282</v>
      </c>
      <c r="AL640" s="159" t="s">
        <v>282</v>
      </c>
      <c r="AM640" s="66" t="s">
        <v>282</v>
      </c>
      <c r="AN640" s="159">
        <v>135</v>
      </c>
      <c r="AO640" s="159" t="s">
        <v>246</v>
      </c>
      <c r="AP640" s="159" t="s">
        <v>10507</v>
      </c>
      <c r="AQ640" s="159" t="s">
        <v>282</v>
      </c>
      <c r="AR640" s="159" t="s">
        <v>282</v>
      </c>
      <c r="AS640" s="159" t="s">
        <v>299</v>
      </c>
      <c r="AT640" s="66">
        <v>17</v>
      </c>
      <c r="AU640" s="66">
        <v>61</v>
      </c>
      <c r="AV640" s="66">
        <v>7</v>
      </c>
      <c r="AW640" s="159" t="s">
        <v>194</v>
      </c>
      <c r="AX640" s="159">
        <v>10</v>
      </c>
      <c r="AY640" s="66">
        <v>103</v>
      </c>
      <c r="AZ640" s="66">
        <v>50</v>
      </c>
      <c r="BA640" s="159" t="s">
        <v>194</v>
      </c>
      <c r="BB640" s="159">
        <v>10</v>
      </c>
      <c r="BC640" s="159">
        <v>35</v>
      </c>
      <c r="BD640" s="159">
        <v>6</v>
      </c>
      <c r="BE640" s="159">
        <v>147</v>
      </c>
      <c r="BF640" s="159" t="s">
        <v>282</v>
      </c>
      <c r="BG640" s="159" t="s">
        <v>282</v>
      </c>
      <c r="BH640" s="159" t="s">
        <v>282</v>
      </c>
      <c r="BI640" s="159" t="s">
        <v>282</v>
      </c>
      <c r="BJ640" s="159" t="s">
        <v>282</v>
      </c>
      <c r="BK640" s="159" t="s">
        <v>282</v>
      </c>
      <c r="BL640" s="159" t="s">
        <v>282</v>
      </c>
      <c r="BM640" s="159" t="s">
        <v>282</v>
      </c>
      <c r="BN640" s="159" t="s">
        <v>282</v>
      </c>
      <c r="BO640" s="66">
        <v>-20.9</v>
      </c>
      <c r="BP640" s="159" t="s">
        <v>282</v>
      </c>
      <c r="BQ640" s="66">
        <v>147</v>
      </c>
      <c r="BR640" s="159" t="s">
        <v>282</v>
      </c>
      <c r="BS640" s="159" t="s">
        <v>282</v>
      </c>
      <c r="BT640" s="159" t="s">
        <v>282</v>
      </c>
      <c r="BU640" s="66" t="s">
        <v>282</v>
      </c>
      <c r="BV640" s="66">
        <v>135</v>
      </c>
      <c r="BW640" s="159" t="s">
        <v>282</v>
      </c>
      <c r="BX640" s="159" t="s">
        <v>282</v>
      </c>
      <c r="BY640" s="159" t="s">
        <v>282</v>
      </c>
      <c r="BZ640" s="159" t="s">
        <v>282</v>
      </c>
      <c r="CA640" s="159" t="s">
        <v>282</v>
      </c>
      <c r="CB640" s="159" t="s">
        <v>282</v>
      </c>
      <c r="CC640" s="159" t="s">
        <v>282</v>
      </c>
      <c r="CD640" s="159" t="s">
        <v>282</v>
      </c>
      <c r="CE640" s="159" t="s">
        <v>282</v>
      </c>
      <c r="CF640" s="159" t="s">
        <v>282</v>
      </c>
      <c r="CG640" s="159" t="s">
        <v>282</v>
      </c>
      <c r="CH640" s="159" t="s">
        <v>282</v>
      </c>
      <c r="CI640" s="159" t="s">
        <v>282</v>
      </c>
      <c r="CJ640" s="159" t="s">
        <v>282</v>
      </c>
      <c r="CK640" s="159" t="s">
        <v>282</v>
      </c>
      <c r="CL640" s="159" t="s">
        <v>282</v>
      </c>
      <c r="CM640" s="159" t="s">
        <v>282</v>
      </c>
      <c r="CN640" s="159" t="s">
        <v>282</v>
      </c>
      <c r="CO640" s="159" t="s">
        <v>282</v>
      </c>
      <c r="CP640" s="159" t="s">
        <v>282</v>
      </c>
      <c r="CQ640" s="159" t="s">
        <v>282</v>
      </c>
      <c r="CR640" s="159" t="s">
        <v>282</v>
      </c>
      <c r="CS640" s="159" t="s">
        <v>282</v>
      </c>
      <c r="CT640" s="159" t="s">
        <v>282</v>
      </c>
      <c r="CU640" s="159" t="s">
        <v>282</v>
      </c>
      <c r="CV640" s="159" t="s">
        <v>282</v>
      </c>
      <c r="CW640" s="159" t="s">
        <v>282</v>
      </c>
      <c r="CX640" s="159" t="s">
        <v>282</v>
      </c>
      <c r="CY640" s="159" t="s">
        <v>282</v>
      </c>
      <c r="CZ640" s="159" t="s">
        <v>282</v>
      </c>
      <c r="DA640" s="159" t="s">
        <v>282</v>
      </c>
      <c r="DB640" s="159" t="s">
        <v>282</v>
      </c>
      <c r="DC640" s="159" t="s">
        <v>282</v>
      </c>
      <c r="DD640" s="159" t="s">
        <v>282</v>
      </c>
      <c r="DE640" s="159" t="s">
        <v>282</v>
      </c>
      <c r="DF640" s="159" t="s">
        <v>282</v>
      </c>
      <c r="DG640" s="159" t="s">
        <v>282</v>
      </c>
      <c r="DH640" s="159" t="s">
        <v>282</v>
      </c>
      <c r="DI640" s="159" t="s">
        <v>282</v>
      </c>
      <c r="DJ640" s="159" t="s">
        <v>282</v>
      </c>
      <c r="DK640" s="159" t="s">
        <v>282</v>
      </c>
      <c r="DL640" s="159" t="s">
        <v>282</v>
      </c>
      <c r="DM640" s="159" t="s">
        <v>282</v>
      </c>
      <c r="DN640" s="159" t="s">
        <v>282</v>
      </c>
      <c r="DO640" s="159" t="s">
        <v>282</v>
      </c>
      <c r="DP640" s="159" t="s">
        <v>282</v>
      </c>
      <c r="DQ640" s="159" t="s">
        <v>282</v>
      </c>
      <c r="DR640" s="159" t="s">
        <v>282</v>
      </c>
      <c r="DS640" s="159" t="s">
        <v>282</v>
      </c>
      <c r="DT640" s="159" t="s">
        <v>282</v>
      </c>
      <c r="DU640" s="159" t="s">
        <v>282</v>
      </c>
      <c r="DV640" s="159" t="s">
        <v>282</v>
      </c>
      <c r="DW640" s="159" t="s">
        <v>282</v>
      </c>
      <c r="DX640" s="159" t="s">
        <v>282</v>
      </c>
      <c r="DY640" s="159" t="s">
        <v>282</v>
      </c>
      <c r="DZ640" s="159" t="s">
        <v>282</v>
      </c>
      <c r="EA640" s="159" t="s">
        <v>282</v>
      </c>
      <c r="EB640" s="159" t="s">
        <v>282</v>
      </c>
      <c r="EC640" s="159" t="s">
        <v>282</v>
      </c>
      <c r="ED640" s="159" t="s">
        <v>282</v>
      </c>
      <c r="EE640" s="159" t="s">
        <v>282</v>
      </c>
      <c r="EF640" s="159" t="s">
        <v>282</v>
      </c>
      <c r="EG640" s="159" t="s">
        <v>282</v>
      </c>
      <c r="EH640" s="159" t="s">
        <v>282</v>
      </c>
      <c r="EI640" s="159" t="s">
        <v>282</v>
      </c>
      <c r="EJ640" s="159" t="s">
        <v>282</v>
      </c>
      <c r="EK640" s="159" t="s">
        <v>282</v>
      </c>
      <c r="EL640" s="159" t="s">
        <v>282</v>
      </c>
      <c r="EM640" s="159" t="s">
        <v>282</v>
      </c>
      <c r="EN640" s="159" t="s">
        <v>282</v>
      </c>
      <c r="EO640" s="159" t="s">
        <v>282</v>
      </c>
      <c r="EP640" s="159" t="s">
        <v>282</v>
      </c>
      <c r="EQ640" s="159" t="s">
        <v>282</v>
      </c>
      <c r="ER640" s="159" t="s">
        <v>282</v>
      </c>
      <c r="ES640" s="159" t="s">
        <v>282</v>
      </c>
      <c r="ET640" s="159" t="s">
        <v>282</v>
      </c>
      <c r="EU640" s="159" t="s">
        <v>282</v>
      </c>
      <c r="EV640" s="159" t="s">
        <v>282</v>
      </c>
      <c r="EW640" s="159" t="s">
        <v>282</v>
      </c>
      <c r="EX640" s="159" t="s">
        <v>282</v>
      </c>
      <c r="EY640" s="159" t="s">
        <v>282</v>
      </c>
      <c r="EZ640" s="159" t="s">
        <v>282</v>
      </c>
      <c r="FA640" s="159" t="s">
        <v>282</v>
      </c>
      <c r="FB640" s="159" t="s">
        <v>282</v>
      </c>
      <c r="FC640" s="159" t="s">
        <v>282</v>
      </c>
      <c r="FD640" s="159" t="s">
        <v>282</v>
      </c>
      <c r="FE640" s="159" t="s">
        <v>282</v>
      </c>
      <c r="FF640" s="159" t="s">
        <v>282</v>
      </c>
      <c r="FG640" s="159" t="s">
        <v>282</v>
      </c>
      <c r="FH640" s="159" t="s">
        <v>282</v>
      </c>
      <c r="FI640" s="159" t="s">
        <v>282</v>
      </c>
      <c r="FJ640" s="159" t="s">
        <v>282</v>
      </c>
      <c r="FK640" s="159" t="s">
        <v>282</v>
      </c>
      <c r="FL640" s="159" t="s">
        <v>282</v>
      </c>
      <c r="FM640" s="159" t="s">
        <v>282</v>
      </c>
      <c r="FN640" s="159" t="s">
        <v>282</v>
      </c>
      <c r="FO640" s="159" t="s">
        <v>282</v>
      </c>
      <c r="FP640" s="159" t="s">
        <v>282</v>
      </c>
      <c r="FQ640" s="159" t="s">
        <v>282</v>
      </c>
      <c r="FR640" s="159" t="s">
        <v>282</v>
      </c>
      <c r="FS640" s="159" t="s">
        <v>282</v>
      </c>
      <c r="FT640" s="159" t="s">
        <v>282</v>
      </c>
    </row>
    <row r="641" spans="1:176" x14ac:dyDescent="0.25">
      <c r="A641" s="66" t="s">
        <v>921</v>
      </c>
      <c r="B641" s="159" t="s">
        <v>282</v>
      </c>
      <c r="C641" s="66" t="str">
        <f>IF(ISNUMBER(Severity!H642)=FALSE,Severity!F642,IF(Severity!H642&gt;=0.5,"YES","NO"))</f>
        <v>YES</v>
      </c>
      <c r="D641" s="66" t="str">
        <f>IF(ISNUMBER(Severity!I642)=FALSE,Severity!G642,IF(Severity!I642&gt;0.5,"YES","NO"))</f>
        <v>NO</v>
      </c>
      <c r="E641" s="159">
        <v>12</v>
      </c>
      <c r="F641" s="159">
        <v>2</v>
      </c>
      <c r="G641" s="66" t="s">
        <v>12750</v>
      </c>
      <c r="H641" s="159" t="s">
        <v>183</v>
      </c>
      <c r="I641" s="66" t="s">
        <v>282</v>
      </c>
      <c r="J641" s="159">
        <v>5</v>
      </c>
      <c r="K641" s="159" t="s">
        <v>299</v>
      </c>
      <c r="L641" s="159">
        <v>17</v>
      </c>
      <c r="M641" s="159">
        <v>2</v>
      </c>
      <c r="N641" s="159">
        <v>7</v>
      </c>
      <c r="O641" s="159" t="s">
        <v>299</v>
      </c>
      <c r="P641" s="159">
        <v>17</v>
      </c>
      <c r="Q641" s="159">
        <v>13</v>
      </c>
      <c r="R641" s="159">
        <v>50</v>
      </c>
      <c r="S641" s="159" t="s">
        <v>299</v>
      </c>
      <c r="T641" s="159">
        <v>17</v>
      </c>
      <c r="U641" s="159">
        <v>34.090000000000003</v>
      </c>
      <c r="V641" s="159">
        <v>6.22</v>
      </c>
      <c r="W641" s="159">
        <v>44</v>
      </c>
      <c r="X641" s="159" t="s">
        <v>282</v>
      </c>
      <c r="Y641" s="159" t="s">
        <v>282</v>
      </c>
      <c r="Z641" s="159" t="s">
        <v>282</v>
      </c>
      <c r="AA641" s="159" t="s">
        <v>282</v>
      </c>
      <c r="AB641" s="159" t="s">
        <v>282</v>
      </c>
      <c r="AC641" s="159" t="s">
        <v>282</v>
      </c>
      <c r="AD641" s="66">
        <v>22.09</v>
      </c>
      <c r="AE641" s="66">
        <v>8.86</v>
      </c>
      <c r="AF641" s="66">
        <v>39</v>
      </c>
      <c r="AG641" s="159" t="s">
        <v>282</v>
      </c>
      <c r="AH641" s="159" t="s">
        <v>282</v>
      </c>
      <c r="AI641" s="159" t="s">
        <v>282</v>
      </c>
      <c r="AJ641" s="159" t="s">
        <v>282</v>
      </c>
      <c r="AK641" s="159" t="s">
        <v>282</v>
      </c>
      <c r="AL641" s="159" t="s">
        <v>282</v>
      </c>
      <c r="AM641" s="159">
        <v>44</v>
      </c>
      <c r="AN641" s="159">
        <v>39</v>
      </c>
      <c r="AO641" s="66" t="s">
        <v>11461</v>
      </c>
      <c r="AP641" s="159" t="s">
        <v>183</v>
      </c>
      <c r="AQ641" s="66" t="s">
        <v>282</v>
      </c>
      <c r="AR641" s="66">
        <v>3</v>
      </c>
      <c r="AS641" s="159" t="s">
        <v>299</v>
      </c>
      <c r="AT641" s="159">
        <v>17</v>
      </c>
      <c r="AU641" s="159">
        <v>1</v>
      </c>
      <c r="AV641" s="159">
        <v>7</v>
      </c>
      <c r="AW641" s="159" t="s">
        <v>299</v>
      </c>
      <c r="AX641" s="159">
        <v>17</v>
      </c>
      <c r="AY641" s="159">
        <v>6</v>
      </c>
      <c r="AZ641" s="159">
        <v>50</v>
      </c>
      <c r="BA641" s="159" t="s">
        <v>299</v>
      </c>
      <c r="BB641" s="159">
        <v>17</v>
      </c>
      <c r="BC641" s="159">
        <v>34.42</v>
      </c>
      <c r="BD641" s="159">
        <v>6.69</v>
      </c>
      <c r="BE641" s="159">
        <v>43</v>
      </c>
      <c r="BF641" s="159" t="s">
        <v>282</v>
      </c>
      <c r="BG641" s="159" t="s">
        <v>282</v>
      </c>
      <c r="BH641" s="159" t="s">
        <v>282</v>
      </c>
      <c r="BI641" s="159" t="s">
        <v>282</v>
      </c>
      <c r="BJ641" s="159" t="s">
        <v>282</v>
      </c>
      <c r="BK641" s="159" t="s">
        <v>282</v>
      </c>
      <c r="BL641" s="66">
        <v>27.47</v>
      </c>
      <c r="BM641" s="66">
        <v>9.69</v>
      </c>
      <c r="BN641" s="66">
        <v>40</v>
      </c>
      <c r="BO641" s="159" t="s">
        <v>282</v>
      </c>
      <c r="BP641" s="159" t="s">
        <v>282</v>
      </c>
      <c r="BQ641" s="159" t="s">
        <v>282</v>
      </c>
      <c r="BR641" s="159" t="s">
        <v>282</v>
      </c>
      <c r="BS641" s="159" t="s">
        <v>282</v>
      </c>
      <c r="BT641" s="159" t="s">
        <v>282</v>
      </c>
      <c r="BU641" s="159">
        <v>43</v>
      </c>
      <c r="BV641" s="159">
        <v>40</v>
      </c>
      <c r="BW641" s="159" t="s">
        <v>282</v>
      </c>
      <c r="BX641" s="159" t="s">
        <v>282</v>
      </c>
      <c r="BY641" s="159" t="s">
        <v>282</v>
      </c>
      <c r="BZ641" s="159" t="s">
        <v>282</v>
      </c>
      <c r="CA641" s="159" t="s">
        <v>282</v>
      </c>
      <c r="CB641" s="159" t="s">
        <v>282</v>
      </c>
      <c r="CC641" s="159" t="s">
        <v>282</v>
      </c>
      <c r="CD641" s="159" t="s">
        <v>282</v>
      </c>
      <c r="CE641" s="159" t="s">
        <v>282</v>
      </c>
      <c r="CF641" s="159" t="s">
        <v>282</v>
      </c>
      <c r="CG641" s="159" t="s">
        <v>282</v>
      </c>
      <c r="CH641" s="159" t="s">
        <v>282</v>
      </c>
      <c r="CI641" s="159" t="s">
        <v>282</v>
      </c>
      <c r="CJ641" s="159" t="s">
        <v>282</v>
      </c>
      <c r="CK641" s="159" t="s">
        <v>282</v>
      </c>
      <c r="CL641" s="159" t="s">
        <v>282</v>
      </c>
      <c r="CM641" s="159" t="s">
        <v>282</v>
      </c>
      <c r="CN641" s="159" t="s">
        <v>282</v>
      </c>
      <c r="CO641" s="159" t="s">
        <v>282</v>
      </c>
      <c r="CP641" s="159" t="s">
        <v>282</v>
      </c>
      <c r="CQ641" s="159" t="s">
        <v>282</v>
      </c>
      <c r="CR641" s="159" t="s">
        <v>282</v>
      </c>
      <c r="CS641" s="159" t="s">
        <v>282</v>
      </c>
      <c r="CT641" s="159" t="s">
        <v>282</v>
      </c>
      <c r="CU641" s="159" t="s">
        <v>282</v>
      </c>
      <c r="CV641" s="159" t="s">
        <v>282</v>
      </c>
      <c r="CW641" s="159" t="s">
        <v>282</v>
      </c>
      <c r="CX641" s="159" t="s">
        <v>282</v>
      </c>
      <c r="CY641" s="159" t="s">
        <v>282</v>
      </c>
      <c r="CZ641" s="159" t="s">
        <v>282</v>
      </c>
      <c r="DA641" s="159" t="s">
        <v>282</v>
      </c>
      <c r="DB641" s="159" t="s">
        <v>282</v>
      </c>
      <c r="DC641" s="159" t="s">
        <v>282</v>
      </c>
      <c r="DD641" s="159" t="s">
        <v>282</v>
      </c>
      <c r="DE641" s="159" t="s">
        <v>282</v>
      </c>
      <c r="DF641" s="159" t="s">
        <v>282</v>
      </c>
      <c r="DG641" s="159" t="s">
        <v>282</v>
      </c>
      <c r="DH641" s="159" t="s">
        <v>282</v>
      </c>
      <c r="DI641" s="159" t="s">
        <v>282</v>
      </c>
      <c r="DJ641" s="159" t="s">
        <v>282</v>
      </c>
      <c r="DK641" s="159" t="s">
        <v>282</v>
      </c>
      <c r="DL641" s="159" t="s">
        <v>282</v>
      </c>
      <c r="DM641" s="159" t="s">
        <v>282</v>
      </c>
      <c r="DN641" s="159" t="s">
        <v>282</v>
      </c>
      <c r="DO641" s="159" t="s">
        <v>282</v>
      </c>
      <c r="DP641" s="159" t="s">
        <v>282</v>
      </c>
      <c r="DQ641" s="159" t="s">
        <v>282</v>
      </c>
      <c r="DR641" s="159" t="s">
        <v>282</v>
      </c>
      <c r="DS641" s="159" t="s">
        <v>282</v>
      </c>
      <c r="DT641" s="159" t="s">
        <v>282</v>
      </c>
      <c r="DU641" s="159" t="s">
        <v>282</v>
      </c>
      <c r="DV641" s="159" t="s">
        <v>282</v>
      </c>
      <c r="DW641" s="159" t="s">
        <v>282</v>
      </c>
      <c r="DX641" s="159" t="s">
        <v>282</v>
      </c>
      <c r="DY641" s="159" t="s">
        <v>282</v>
      </c>
      <c r="DZ641" s="159" t="s">
        <v>282</v>
      </c>
      <c r="EA641" s="159" t="s">
        <v>282</v>
      </c>
      <c r="EB641" s="159" t="s">
        <v>282</v>
      </c>
      <c r="EC641" s="159" t="s">
        <v>282</v>
      </c>
      <c r="ED641" s="159" t="s">
        <v>282</v>
      </c>
      <c r="EE641" s="159" t="s">
        <v>282</v>
      </c>
      <c r="EF641" s="159" t="s">
        <v>282</v>
      </c>
      <c r="EG641" s="159" t="s">
        <v>282</v>
      </c>
      <c r="EH641" s="159" t="s">
        <v>282</v>
      </c>
      <c r="EI641" s="159" t="s">
        <v>282</v>
      </c>
      <c r="EJ641" s="159" t="s">
        <v>282</v>
      </c>
      <c r="EK641" s="159" t="s">
        <v>282</v>
      </c>
      <c r="EL641" s="159" t="s">
        <v>282</v>
      </c>
      <c r="EM641" s="159" t="s">
        <v>282</v>
      </c>
      <c r="EN641" s="159" t="s">
        <v>282</v>
      </c>
      <c r="EO641" s="159" t="s">
        <v>282</v>
      </c>
      <c r="EP641" s="159" t="s">
        <v>282</v>
      </c>
      <c r="EQ641" s="159" t="s">
        <v>282</v>
      </c>
      <c r="ER641" s="159" t="s">
        <v>282</v>
      </c>
      <c r="ES641" s="159" t="s">
        <v>282</v>
      </c>
      <c r="ET641" s="159" t="s">
        <v>282</v>
      </c>
      <c r="EU641" s="159" t="s">
        <v>282</v>
      </c>
      <c r="EV641" s="159" t="s">
        <v>282</v>
      </c>
      <c r="EW641" s="159" t="s">
        <v>282</v>
      </c>
      <c r="EX641" s="159" t="s">
        <v>282</v>
      </c>
      <c r="EY641" s="159" t="s">
        <v>282</v>
      </c>
      <c r="EZ641" s="159" t="s">
        <v>282</v>
      </c>
      <c r="FA641" s="159" t="s">
        <v>282</v>
      </c>
      <c r="FB641" s="159" t="s">
        <v>282</v>
      </c>
      <c r="FC641" s="159" t="s">
        <v>282</v>
      </c>
      <c r="FD641" s="159" t="s">
        <v>282</v>
      </c>
      <c r="FE641" s="159" t="s">
        <v>282</v>
      </c>
      <c r="FF641" s="159" t="s">
        <v>282</v>
      </c>
      <c r="FG641" s="159" t="s">
        <v>282</v>
      </c>
      <c r="FH641" s="159" t="s">
        <v>282</v>
      </c>
      <c r="FI641" s="159" t="s">
        <v>282</v>
      </c>
      <c r="FJ641" s="159" t="s">
        <v>282</v>
      </c>
      <c r="FK641" s="159" t="s">
        <v>282</v>
      </c>
      <c r="FL641" s="159" t="s">
        <v>282</v>
      </c>
      <c r="FM641" s="159" t="s">
        <v>282</v>
      </c>
      <c r="FN641" s="159" t="s">
        <v>282</v>
      </c>
      <c r="FO641" s="159" t="s">
        <v>282</v>
      </c>
      <c r="FP641" s="159" t="s">
        <v>282</v>
      </c>
      <c r="FQ641" s="159" t="s">
        <v>282</v>
      </c>
      <c r="FR641" s="159" t="s">
        <v>282</v>
      </c>
      <c r="FS641" s="159" t="s">
        <v>282</v>
      </c>
      <c r="FT641" s="159" t="s">
        <v>282</v>
      </c>
    </row>
    <row r="642" spans="1:176" x14ac:dyDescent="0.25">
      <c r="A642" s="66" t="s">
        <v>300</v>
      </c>
      <c r="B642" s="159" t="s">
        <v>12767</v>
      </c>
      <c r="C642" s="66" t="str">
        <f>IF(ISNUMBER(Severity!H643)=FALSE,Severity!F643,IF(Severity!H643&gt;=0.5,"YES","NO"))</f>
        <v>YES</v>
      </c>
      <c r="D642" s="66" t="str">
        <f>IF(ISNUMBER(Severity!I643)=FALSE,Severity!G643,IF(Severity!I643&gt;0.5,"YES","NO"))</f>
        <v>NO</v>
      </c>
      <c r="E642" s="159">
        <v>8</v>
      </c>
      <c r="F642" s="159">
        <v>2</v>
      </c>
      <c r="G642" s="159" t="s">
        <v>261</v>
      </c>
      <c r="H642" s="159" t="s">
        <v>10507</v>
      </c>
      <c r="I642" s="66">
        <v>9</v>
      </c>
      <c r="J642" s="159">
        <v>30</v>
      </c>
      <c r="K642" s="159" t="s">
        <v>282</v>
      </c>
      <c r="L642" s="159" t="s">
        <v>282</v>
      </c>
      <c r="M642" s="159" t="s">
        <v>282</v>
      </c>
      <c r="N642" s="159" t="s">
        <v>282</v>
      </c>
      <c r="O642" s="159" t="s">
        <v>194</v>
      </c>
      <c r="P642" s="159">
        <v>10</v>
      </c>
      <c r="Q642" s="66">
        <v>103</v>
      </c>
      <c r="R642" s="159">
        <v>50</v>
      </c>
      <c r="S642" s="159" t="s">
        <v>194</v>
      </c>
      <c r="T642" s="159">
        <v>10</v>
      </c>
      <c r="U642" s="159">
        <v>29.2</v>
      </c>
      <c r="V642" s="159">
        <v>4.2</v>
      </c>
      <c r="W642" s="159">
        <v>188</v>
      </c>
      <c r="X642" s="159" t="s">
        <v>282</v>
      </c>
      <c r="Y642" s="159" t="s">
        <v>282</v>
      </c>
      <c r="Z642" s="159" t="s">
        <v>282</v>
      </c>
      <c r="AA642" s="66">
        <v>14.3</v>
      </c>
      <c r="AB642" s="66">
        <v>9.1</v>
      </c>
      <c r="AC642" s="66">
        <v>188</v>
      </c>
      <c r="AD642" s="159">
        <v>12.7</v>
      </c>
      <c r="AE642" s="159">
        <v>8</v>
      </c>
      <c r="AF642" s="159">
        <v>161</v>
      </c>
      <c r="AG642" s="159">
        <v>-16.3</v>
      </c>
      <c r="AH642" s="159" t="s">
        <v>282</v>
      </c>
      <c r="AI642" s="159">
        <v>188</v>
      </c>
      <c r="AJ642" s="159" t="s">
        <v>282</v>
      </c>
      <c r="AK642" s="159" t="s">
        <v>282</v>
      </c>
      <c r="AL642" s="159" t="s">
        <v>282</v>
      </c>
      <c r="AM642" s="159">
        <v>191</v>
      </c>
      <c r="AN642" s="159">
        <v>161</v>
      </c>
      <c r="AO642" s="159" t="s">
        <v>790</v>
      </c>
      <c r="AP642" s="159" t="s">
        <v>10507</v>
      </c>
      <c r="AQ642" s="66">
        <v>2</v>
      </c>
      <c r="AR642" s="66">
        <v>28</v>
      </c>
      <c r="AS642" s="159" t="s">
        <v>282</v>
      </c>
      <c r="AT642" s="159" t="s">
        <v>282</v>
      </c>
      <c r="AU642" s="159" t="s">
        <v>282</v>
      </c>
      <c r="AV642" s="159" t="s">
        <v>282</v>
      </c>
      <c r="AW642" s="159" t="s">
        <v>194</v>
      </c>
      <c r="AX642" s="159">
        <v>10</v>
      </c>
      <c r="AY642" s="66">
        <v>79</v>
      </c>
      <c r="AZ642" s="159">
        <v>50</v>
      </c>
      <c r="BA642" s="159" t="s">
        <v>194</v>
      </c>
      <c r="BB642" s="159">
        <v>10</v>
      </c>
      <c r="BC642" s="159">
        <v>28.7</v>
      </c>
      <c r="BD642" s="159">
        <v>3.7</v>
      </c>
      <c r="BE642" s="159">
        <v>189</v>
      </c>
      <c r="BF642" s="159" t="s">
        <v>282</v>
      </c>
      <c r="BG642" s="159" t="s">
        <v>282</v>
      </c>
      <c r="BH642" s="159" t="s">
        <v>282</v>
      </c>
      <c r="BI642" s="66">
        <v>16.7</v>
      </c>
      <c r="BJ642" s="66">
        <v>9.1</v>
      </c>
      <c r="BK642" s="66">
        <v>189</v>
      </c>
      <c r="BL642" s="159">
        <v>14.9</v>
      </c>
      <c r="BM642" s="159">
        <v>8</v>
      </c>
      <c r="BN642" s="159">
        <v>161</v>
      </c>
      <c r="BO642" s="159">
        <v>-13.6</v>
      </c>
      <c r="BP642" s="159" t="s">
        <v>282</v>
      </c>
      <c r="BQ642" s="159">
        <v>189</v>
      </c>
      <c r="BR642" s="159" t="s">
        <v>282</v>
      </c>
      <c r="BS642" s="159" t="s">
        <v>282</v>
      </c>
      <c r="BT642" s="159" t="s">
        <v>282</v>
      </c>
      <c r="BU642" s="159">
        <v>189</v>
      </c>
      <c r="BV642" s="159">
        <v>161</v>
      </c>
      <c r="BW642" s="159" t="s">
        <v>282</v>
      </c>
      <c r="BX642" s="159" t="s">
        <v>282</v>
      </c>
      <c r="BY642" s="159" t="s">
        <v>282</v>
      </c>
      <c r="BZ642" s="159" t="s">
        <v>282</v>
      </c>
      <c r="CA642" s="159" t="s">
        <v>282</v>
      </c>
      <c r="CB642" s="159" t="s">
        <v>282</v>
      </c>
      <c r="CC642" s="159" t="s">
        <v>282</v>
      </c>
      <c r="CD642" s="159" t="s">
        <v>282</v>
      </c>
      <c r="CE642" s="159" t="s">
        <v>282</v>
      </c>
      <c r="CF642" s="159" t="s">
        <v>282</v>
      </c>
      <c r="CG642" s="159" t="s">
        <v>282</v>
      </c>
      <c r="CH642" s="159" t="s">
        <v>282</v>
      </c>
      <c r="CI642" s="159" t="s">
        <v>282</v>
      </c>
      <c r="CJ642" s="159" t="s">
        <v>282</v>
      </c>
      <c r="CK642" s="159" t="s">
        <v>282</v>
      </c>
      <c r="CL642" s="159" t="s">
        <v>282</v>
      </c>
      <c r="CM642" s="159" t="s">
        <v>282</v>
      </c>
      <c r="CN642" s="159" t="s">
        <v>282</v>
      </c>
      <c r="CO642" s="159" t="s">
        <v>282</v>
      </c>
      <c r="CP642" s="159" t="s">
        <v>282</v>
      </c>
      <c r="CQ642" s="159" t="s">
        <v>282</v>
      </c>
      <c r="CR642" s="159" t="s">
        <v>282</v>
      </c>
      <c r="CS642" s="159" t="s">
        <v>282</v>
      </c>
      <c r="CT642" s="159" t="s">
        <v>282</v>
      </c>
      <c r="CU642" s="159" t="s">
        <v>282</v>
      </c>
      <c r="CV642" s="159" t="s">
        <v>282</v>
      </c>
      <c r="CW642" s="159" t="s">
        <v>282</v>
      </c>
      <c r="CX642" s="159" t="s">
        <v>282</v>
      </c>
      <c r="CY642" s="159" t="s">
        <v>282</v>
      </c>
      <c r="CZ642" s="159" t="s">
        <v>282</v>
      </c>
      <c r="DA642" s="159" t="s">
        <v>282</v>
      </c>
      <c r="DB642" s="159" t="s">
        <v>282</v>
      </c>
      <c r="DC642" s="159" t="s">
        <v>282</v>
      </c>
      <c r="DD642" s="159" t="s">
        <v>282</v>
      </c>
      <c r="DE642" s="159" t="s">
        <v>282</v>
      </c>
      <c r="DF642" s="159" t="s">
        <v>282</v>
      </c>
      <c r="DG642" s="159" t="s">
        <v>282</v>
      </c>
      <c r="DH642" s="159" t="s">
        <v>282</v>
      </c>
      <c r="DI642" s="159" t="s">
        <v>282</v>
      </c>
      <c r="DJ642" s="159" t="s">
        <v>282</v>
      </c>
      <c r="DK642" s="159" t="s">
        <v>282</v>
      </c>
      <c r="DL642" s="159" t="s">
        <v>282</v>
      </c>
      <c r="DM642" s="159" t="s">
        <v>282</v>
      </c>
      <c r="DN642" s="159" t="s">
        <v>282</v>
      </c>
      <c r="DO642" s="159" t="s">
        <v>282</v>
      </c>
      <c r="DP642" s="159" t="s">
        <v>282</v>
      </c>
      <c r="DQ642" s="159" t="s">
        <v>282</v>
      </c>
      <c r="DR642" s="159" t="s">
        <v>282</v>
      </c>
      <c r="DS642" s="159" t="s">
        <v>282</v>
      </c>
      <c r="DT642" s="159" t="s">
        <v>282</v>
      </c>
      <c r="DU642" s="159" t="s">
        <v>282</v>
      </c>
      <c r="DV642" s="159" t="s">
        <v>282</v>
      </c>
      <c r="DW642" s="159" t="s">
        <v>282</v>
      </c>
      <c r="DX642" s="159" t="s">
        <v>282</v>
      </c>
      <c r="DY642" s="159" t="s">
        <v>282</v>
      </c>
      <c r="DZ642" s="159" t="s">
        <v>282</v>
      </c>
      <c r="EA642" s="159" t="s">
        <v>282</v>
      </c>
      <c r="EB642" s="159" t="s">
        <v>282</v>
      </c>
      <c r="EC642" s="159" t="s">
        <v>282</v>
      </c>
      <c r="ED642" s="159" t="s">
        <v>282</v>
      </c>
      <c r="EE642" s="159" t="s">
        <v>282</v>
      </c>
      <c r="EF642" s="159" t="s">
        <v>282</v>
      </c>
      <c r="EG642" s="159" t="s">
        <v>282</v>
      </c>
      <c r="EH642" s="159" t="s">
        <v>282</v>
      </c>
      <c r="EI642" s="159" t="s">
        <v>282</v>
      </c>
      <c r="EJ642" s="159" t="s">
        <v>282</v>
      </c>
      <c r="EK642" s="159" t="s">
        <v>282</v>
      </c>
      <c r="EL642" s="159" t="s">
        <v>282</v>
      </c>
      <c r="EM642" s="159" t="s">
        <v>282</v>
      </c>
      <c r="EN642" s="159" t="s">
        <v>282</v>
      </c>
      <c r="EO642" s="159" t="s">
        <v>282</v>
      </c>
      <c r="EP642" s="159" t="s">
        <v>282</v>
      </c>
      <c r="EQ642" s="159" t="s">
        <v>282</v>
      </c>
      <c r="ER642" s="159" t="s">
        <v>282</v>
      </c>
      <c r="ES642" s="159" t="s">
        <v>282</v>
      </c>
      <c r="ET642" s="159" t="s">
        <v>282</v>
      </c>
      <c r="EU642" s="159" t="s">
        <v>282</v>
      </c>
      <c r="EV642" s="159" t="s">
        <v>282</v>
      </c>
      <c r="EW642" s="159" t="s">
        <v>282</v>
      </c>
      <c r="EX642" s="159" t="s">
        <v>282</v>
      </c>
      <c r="EY642" s="159" t="s">
        <v>282</v>
      </c>
      <c r="EZ642" s="159" t="s">
        <v>282</v>
      </c>
      <c r="FA642" s="159" t="s">
        <v>282</v>
      </c>
      <c r="FB642" s="159" t="s">
        <v>282</v>
      </c>
      <c r="FC642" s="159" t="s">
        <v>282</v>
      </c>
      <c r="FD642" s="159" t="s">
        <v>282</v>
      </c>
      <c r="FE642" s="159" t="s">
        <v>282</v>
      </c>
      <c r="FF642" s="159" t="s">
        <v>282</v>
      </c>
      <c r="FG642" s="159" t="s">
        <v>282</v>
      </c>
      <c r="FH642" s="159" t="s">
        <v>282</v>
      </c>
      <c r="FI642" s="159" t="s">
        <v>282</v>
      </c>
      <c r="FJ642" s="159" t="s">
        <v>282</v>
      </c>
      <c r="FK642" s="159" t="s">
        <v>282</v>
      </c>
      <c r="FL642" s="159" t="s">
        <v>282</v>
      </c>
      <c r="FM642" s="159" t="s">
        <v>282</v>
      </c>
      <c r="FN642" s="159" t="s">
        <v>282</v>
      </c>
      <c r="FO642" s="159" t="s">
        <v>282</v>
      </c>
      <c r="FP642" s="159" t="s">
        <v>282</v>
      </c>
      <c r="FQ642" s="159" t="s">
        <v>282</v>
      </c>
      <c r="FR642" s="159" t="s">
        <v>282</v>
      </c>
      <c r="FS642" s="159" t="s">
        <v>282</v>
      </c>
      <c r="FT642" s="159" t="s">
        <v>282</v>
      </c>
    </row>
    <row r="643" spans="1:176" x14ac:dyDescent="0.25">
      <c r="A643" s="66" t="s">
        <v>4200</v>
      </c>
      <c r="B643" s="159" t="s">
        <v>17864</v>
      </c>
      <c r="C643" s="66" t="str">
        <f>IF(ISNUMBER(Severity!H644)=FALSE,Severity!F644,IF(Severity!H644&gt;=0.5,"YES","NO"))</f>
        <v>YES</v>
      </c>
      <c r="D643" s="66" t="str">
        <f>IF(ISNUMBER(Severity!I644)=FALSE,Severity!G644,IF(Severity!I644&gt;0.5,"YES","NO"))</f>
        <v>NO</v>
      </c>
      <c r="E643" s="159">
        <v>24</v>
      </c>
      <c r="F643" s="159">
        <v>2</v>
      </c>
      <c r="G643" s="159" t="s">
        <v>261</v>
      </c>
      <c r="H643" s="159" t="s">
        <v>10507</v>
      </c>
      <c r="I643" s="159">
        <v>13</v>
      </c>
      <c r="J643" s="159">
        <v>32</v>
      </c>
      <c r="K643" s="159" t="s">
        <v>194</v>
      </c>
      <c r="L643" s="159">
        <v>10</v>
      </c>
      <c r="M643" s="159">
        <v>103</v>
      </c>
      <c r="N643" s="159">
        <v>12</v>
      </c>
      <c r="O643" s="159" t="s">
        <v>194</v>
      </c>
      <c r="P643" s="159">
        <v>10</v>
      </c>
      <c r="Q643" s="159">
        <v>115</v>
      </c>
      <c r="R643" s="159">
        <v>50</v>
      </c>
      <c r="S643" s="159" t="s">
        <v>194</v>
      </c>
      <c r="T643" s="159">
        <v>10</v>
      </c>
      <c r="U643" s="159">
        <v>32.5</v>
      </c>
      <c r="V643" s="159">
        <v>4.3</v>
      </c>
      <c r="W643" s="159">
        <v>141</v>
      </c>
      <c r="X643" s="159" t="s">
        <v>282</v>
      </c>
      <c r="Y643" s="159" t="s">
        <v>282</v>
      </c>
      <c r="Z643" s="159" t="s">
        <v>282</v>
      </c>
      <c r="AA643" s="66">
        <v>8.89</v>
      </c>
      <c r="AB643" s="159" t="s">
        <v>282</v>
      </c>
      <c r="AC643" s="66">
        <v>141</v>
      </c>
      <c r="AD643" s="159" t="s">
        <v>282</v>
      </c>
      <c r="AE643" s="159" t="s">
        <v>282</v>
      </c>
      <c r="AF643" s="159" t="s">
        <v>282</v>
      </c>
      <c r="AG643" s="159" t="s">
        <v>282</v>
      </c>
      <c r="AH643" s="159" t="s">
        <v>282</v>
      </c>
      <c r="AI643" s="159" t="s">
        <v>282</v>
      </c>
      <c r="AJ643" s="159" t="s">
        <v>282</v>
      </c>
      <c r="AK643" s="159" t="s">
        <v>282</v>
      </c>
      <c r="AL643" s="159" t="s">
        <v>282</v>
      </c>
      <c r="AM643" s="159">
        <v>144</v>
      </c>
      <c r="AN643" s="159">
        <v>112</v>
      </c>
      <c r="AO643" s="159" t="s">
        <v>272</v>
      </c>
      <c r="AP643" s="159" t="s">
        <v>10507</v>
      </c>
      <c r="AQ643" s="159">
        <v>26</v>
      </c>
      <c r="AR643" s="159">
        <v>37</v>
      </c>
      <c r="AS643" s="159" t="s">
        <v>194</v>
      </c>
      <c r="AT643" s="159">
        <v>10</v>
      </c>
      <c r="AU643" s="159">
        <v>102</v>
      </c>
      <c r="AV643" s="159">
        <v>12</v>
      </c>
      <c r="AW643" s="159" t="s">
        <v>194</v>
      </c>
      <c r="AX643" s="159">
        <v>10</v>
      </c>
      <c r="AY643" s="159">
        <v>112</v>
      </c>
      <c r="AZ643" s="159">
        <v>50</v>
      </c>
      <c r="BA643" s="159" t="s">
        <v>194</v>
      </c>
      <c r="BB643" s="159">
        <v>10</v>
      </c>
      <c r="BC643" s="159">
        <v>32.1</v>
      </c>
      <c r="BD643" s="159">
        <v>4.4000000000000004</v>
      </c>
      <c r="BE643" s="159">
        <v>146</v>
      </c>
      <c r="BF643" s="159" t="s">
        <v>282</v>
      </c>
      <c r="BG643" s="159" t="s">
        <v>282</v>
      </c>
      <c r="BH643" s="159" t="s">
        <v>282</v>
      </c>
      <c r="BI643" s="66">
        <v>10.58</v>
      </c>
      <c r="BJ643" s="66" t="s">
        <v>282</v>
      </c>
      <c r="BK643" s="66">
        <v>146</v>
      </c>
      <c r="BL643" s="159" t="s">
        <v>282</v>
      </c>
      <c r="BM643" s="159" t="s">
        <v>282</v>
      </c>
      <c r="BN643" s="159" t="s">
        <v>282</v>
      </c>
      <c r="BO643" s="159" t="s">
        <v>282</v>
      </c>
      <c r="BP643" s="159" t="s">
        <v>282</v>
      </c>
      <c r="BQ643" s="159" t="s">
        <v>282</v>
      </c>
      <c r="BR643" s="159" t="s">
        <v>282</v>
      </c>
      <c r="BS643" s="159" t="s">
        <v>282</v>
      </c>
      <c r="BT643" s="159" t="s">
        <v>282</v>
      </c>
      <c r="BU643" s="159">
        <v>151</v>
      </c>
      <c r="BV643" s="159">
        <v>114</v>
      </c>
      <c r="BW643" s="159" t="s">
        <v>282</v>
      </c>
      <c r="BX643" s="159" t="s">
        <v>282</v>
      </c>
      <c r="BY643" s="159" t="s">
        <v>282</v>
      </c>
      <c r="BZ643" s="159" t="s">
        <v>282</v>
      </c>
      <c r="CA643" s="159" t="s">
        <v>282</v>
      </c>
      <c r="CB643" s="159" t="s">
        <v>282</v>
      </c>
      <c r="CC643" s="159" t="s">
        <v>282</v>
      </c>
      <c r="CD643" s="159" t="s">
        <v>282</v>
      </c>
      <c r="CE643" s="159" t="s">
        <v>282</v>
      </c>
      <c r="CF643" s="159" t="s">
        <v>282</v>
      </c>
      <c r="CG643" s="159" t="s">
        <v>282</v>
      </c>
      <c r="CH643" s="159" t="s">
        <v>282</v>
      </c>
      <c r="CI643" s="159" t="s">
        <v>282</v>
      </c>
      <c r="CJ643" s="159" t="s">
        <v>282</v>
      </c>
      <c r="CK643" s="159" t="s">
        <v>282</v>
      </c>
      <c r="CL643" s="159" t="s">
        <v>282</v>
      </c>
      <c r="CM643" s="159" t="s">
        <v>282</v>
      </c>
      <c r="CN643" s="159" t="s">
        <v>282</v>
      </c>
      <c r="CO643" s="159" t="s">
        <v>282</v>
      </c>
      <c r="CP643" s="159" t="s">
        <v>282</v>
      </c>
      <c r="CQ643" s="159" t="s">
        <v>282</v>
      </c>
      <c r="CR643" s="159" t="s">
        <v>282</v>
      </c>
      <c r="CS643" s="159" t="s">
        <v>282</v>
      </c>
      <c r="CT643" s="159" t="s">
        <v>282</v>
      </c>
      <c r="CU643" s="159" t="s">
        <v>282</v>
      </c>
      <c r="CV643" s="159" t="s">
        <v>282</v>
      </c>
      <c r="CW643" s="159" t="s">
        <v>282</v>
      </c>
      <c r="CX643" s="159" t="s">
        <v>282</v>
      </c>
      <c r="CY643" s="159" t="s">
        <v>282</v>
      </c>
      <c r="CZ643" s="159" t="s">
        <v>282</v>
      </c>
      <c r="DA643" s="159" t="s">
        <v>282</v>
      </c>
      <c r="DB643" s="159" t="s">
        <v>282</v>
      </c>
      <c r="DC643" s="159" t="s">
        <v>282</v>
      </c>
      <c r="DD643" s="159" t="s">
        <v>282</v>
      </c>
      <c r="DE643" s="159" t="s">
        <v>282</v>
      </c>
      <c r="DF643" s="159" t="s">
        <v>282</v>
      </c>
      <c r="DG643" s="159" t="s">
        <v>282</v>
      </c>
      <c r="DH643" s="159" t="s">
        <v>282</v>
      </c>
      <c r="DI643" s="159" t="s">
        <v>282</v>
      </c>
      <c r="DJ643" s="159" t="s">
        <v>282</v>
      </c>
      <c r="DK643" s="159" t="s">
        <v>282</v>
      </c>
      <c r="DL643" s="159" t="s">
        <v>282</v>
      </c>
      <c r="DM643" s="159" t="s">
        <v>282</v>
      </c>
      <c r="DN643" s="159" t="s">
        <v>282</v>
      </c>
      <c r="DO643" s="159" t="s">
        <v>282</v>
      </c>
      <c r="DP643" s="159" t="s">
        <v>282</v>
      </c>
      <c r="DQ643" s="159" t="s">
        <v>282</v>
      </c>
      <c r="DR643" s="159" t="s">
        <v>282</v>
      </c>
      <c r="DS643" s="159" t="s">
        <v>282</v>
      </c>
      <c r="DT643" s="159" t="s">
        <v>282</v>
      </c>
      <c r="DU643" s="159" t="s">
        <v>282</v>
      </c>
      <c r="DV643" s="159" t="s">
        <v>282</v>
      </c>
      <c r="DW643" s="159" t="s">
        <v>282</v>
      </c>
      <c r="DX643" s="159" t="s">
        <v>282</v>
      </c>
      <c r="DY643" s="159" t="s">
        <v>282</v>
      </c>
      <c r="DZ643" s="159" t="s">
        <v>282</v>
      </c>
      <c r="EA643" s="159" t="s">
        <v>282</v>
      </c>
      <c r="EB643" s="159" t="s">
        <v>282</v>
      </c>
      <c r="EC643" s="159" t="s">
        <v>282</v>
      </c>
      <c r="ED643" s="159" t="s">
        <v>282</v>
      </c>
      <c r="EE643" s="159" t="s">
        <v>282</v>
      </c>
      <c r="EF643" s="159" t="s">
        <v>282</v>
      </c>
      <c r="EG643" s="159" t="s">
        <v>282</v>
      </c>
      <c r="EH643" s="159" t="s">
        <v>282</v>
      </c>
      <c r="EI643" s="159" t="s">
        <v>282</v>
      </c>
      <c r="EJ643" s="159" t="s">
        <v>282</v>
      </c>
      <c r="EK643" s="159" t="s">
        <v>282</v>
      </c>
      <c r="EL643" s="159" t="s">
        <v>282</v>
      </c>
      <c r="EM643" s="159" t="s">
        <v>282</v>
      </c>
      <c r="EN643" s="159" t="s">
        <v>282</v>
      </c>
      <c r="EO643" s="159" t="s">
        <v>282</v>
      </c>
      <c r="EP643" s="159" t="s">
        <v>282</v>
      </c>
      <c r="EQ643" s="159" t="s">
        <v>282</v>
      </c>
      <c r="ER643" s="159" t="s">
        <v>282</v>
      </c>
      <c r="ES643" s="159" t="s">
        <v>282</v>
      </c>
      <c r="ET643" s="159" t="s">
        <v>282</v>
      </c>
      <c r="EU643" s="159" t="s">
        <v>282</v>
      </c>
      <c r="EV643" s="159" t="s">
        <v>282</v>
      </c>
      <c r="EW643" s="159" t="s">
        <v>282</v>
      </c>
      <c r="EX643" s="159" t="s">
        <v>282</v>
      </c>
      <c r="EY643" s="159" t="s">
        <v>282</v>
      </c>
      <c r="EZ643" s="159" t="s">
        <v>282</v>
      </c>
      <c r="FA643" s="159" t="s">
        <v>282</v>
      </c>
      <c r="FB643" s="159" t="s">
        <v>282</v>
      </c>
      <c r="FC643" s="159" t="s">
        <v>282</v>
      </c>
      <c r="FD643" s="159" t="s">
        <v>282</v>
      </c>
      <c r="FE643" s="159" t="s">
        <v>282</v>
      </c>
      <c r="FF643" s="159" t="s">
        <v>282</v>
      </c>
      <c r="FG643" s="159" t="s">
        <v>282</v>
      </c>
      <c r="FH643" s="159" t="s">
        <v>282</v>
      </c>
      <c r="FI643" s="159" t="s">
        <v>282</v>
      </c>
      <c r="FJ643" s="159" t="s">
        <v>282</v>
      </c>
      <c r="FK643" s="159" t="s">
        <v>282</v>
      </c>
      <c r="FL643" s="159" t="s">
        <v>282</v>
      </c>
      <c r="FM643" s="159" t="s">
        <v>282</v>
      </c>
      <c r="FN643" s="159" t="s">
        <v>282</v>
      </c>
      <c r="FO643" s="159" t="s">
        <v>282</v>
      </c>
      <c r="FP643" s="159" t="s">
        <v>282</v>
      </c>
      <c r="FQ643" s="159" t="s">
        <v>282</v>
      </c>
      <c r="FR643" s="159" t="s">
        <v>282</v>
      </c>
      <c r="FS643" s="159" t="s">
        <v>282</v>
      </c>
      <c r="FT643" s="159" t="s">
        <v>282</v>
      </c>
    </row>
    <row r="644" spans="1:176" x14ac:dyDescent="0.25">
      <c r="A644" s="66" t="s">
        <v>4595</v>
      </c>
      <c r="B644" s="159" t="s">
        <v>282</v>
      </c>
      <c r="C644" s="66" t="str">
        <f>IF(ISNUMBER(Severity!H645)=FALSE,Severity!F645,IF(Severity!H645&gt;=0.5,"YES","NO"))</f>
        <v>NO</v>
      </c>
      <c r="D644" s="66" t="str">
        <f>IF(ISNUMBER(Severity!I645)=FALSE,Severity!G645,IF(Severity!I645&gt;0.5,"YES","NO"))</f>
        <v>YES</v>
      </c>
      <c r="E644" s="159">
        <v>8</v>
      </c>
      <c r="F644" s="159">
        <v>2</v>
      </c>
      <c r="G644" s="66" t="s">
        <v>670</v>
      </c>
      <c r="H644" s="159" t="s">
        <v>183</v>
      </c>
      <c r="I644" s="66" t="s">
        <v>282</v>
      </c>
      <c r="J644" s="159">
        <v>7</v>
      </c>
      <c r="K644" s="159" t="s">
        <v>435</v>
      </c>
      <c r="L644" s="66">
        <v>21</v>
      </c>
      <c r="M644" s="66">
        <v>13</v>
      </c>
      <c r="N644" s="66">
        <v>10</v>
      </c>
      <c r="O644" s="159" t="s">
        <v>282</v>
      </c>
      <c r="P644" s="159" t="s">
        <v>282</v>
      </c>
      <c r="Q644" s="159" t="s">
        <v>282</v>
      </c>
      <c r="R644" s="159" t="s">
        <v>282</v>
      </c>
      <c r="S644" s="159" t="s">
        <v>435</v>
      </c>
      <c r="T644" s="159">
        <v>21</v>
      </c>
      <c r="U644" s="159">
        <v>22.96</v>
      </c>
      <c r="V644" s="159">
        <v>6.07</v>
      </c>
      <c r="W644" s="159">
        <v>32</v>
      </c>
      <c r="X644" s="159" t="s">
        <v>282</v>
      </c>
      <c r="Y644" s="159" t="s">
        <v>282</v>
      </c>
      <c r="Z644" s="159" t="s">
        <v>282</v>
      </c>
      <c r="AA644" s="159" t="s">
        <v>282</v>
      </c>
      <c r="AB644" s="159" t="s">
        <v>282</v>
      </c>
      <c r="AC644" s="159" t="s">
        <v>282</v>
      </c>
      <c r="AD644" s="66">
        <v>12.41</v>
      </c>
      <c r="AE644" s="66">
        <v>10.029999999999999</v>
      </c>
      <c r="AF644" s="66">
        <v>25</v>
      </c>
      <c r="AG644" s="66" t="s">
        <v>282</v>
      </c>
      <c r="AH644" s="66" t="s">
        <v>282</v>
      </c>
      <c r="AI644" s="66" t="s">
        <v>282</v>
      </c>
      <c r="AJ644" s="66" t="s">
        <v>282</v>
      </c>
      <c r="AK644" s="66" t="s">
        <v>282</v>
      </c>
      <c r="AL644" s="66" t="s">
        <v>282</v>
      </c>
      <c r="AM644" s="159">
        <v>32</v>
      </c>
      <c r="AN644" s="66">
        <v>25</v>
      </c>
      <c r="AO644" s="66" t="s">
        <v>763</v>
      </c>
      <c r="AP644" s="159" t="s">
        <v>183</v>
      </c>
      <c r="AQ644" s="66" t="s">
        <v>282</v>
      </c>
      <c r="AR644" s="159">
        <v>2</v>
      </c>
      <c r="AS644" s="159" t="s">
        <v>435</v>
      </c>
      <c r="AT644" s="66">
        <v>21</v>
      </c>
      <c r="AU644" s="66">
        <v>14</v>
      </c>
      <c r="AV644" s="66">
        <v>10</v>
      </c>
      <c r="AW644" s="159" t="s">
        <v>282</v>
      </c>
      <c r="AX644" s="159" t="s">
        <v>282</v>
      </c>
      <c r="AY644" s="159" t="s">
        <v>282</v>
      </c>
      <c r="AZ644" s="159" t="s">
        <v>282</v>
      </c>
      <c r="BA644" s="159" t="s">
        <v>435</v>
      </c>
      <c r="BB644" s="159">
        <v>21</v>
      </c>
      <c r="BC644" s="159">
        <v>23.41</v>
      </c>
      <c r="BD644" s="159">
        <v>7.63</v>
      </c>
      <c r="BE644" s="159">
        <v>30</v>
      </c>
      <c r="BF644" s="159" t="s">
        <v>282</v>
      </c>
      <c r="BG644" s="159" t="s">
        <v>282</v>
      </c>
      <c r="BH644" s="159" t="s">
        <v>282</v>
      </c>
      <c r="BI644" s="159" t="s">
        <v>282</v>
      </c>
      <c r="BJ644" s="159" t="s">
        <v>282</v>
      </c>
      <c r="BK644" s="159" t="s">
        <v>282</v>
      </c>
      <c r="BL644" s="66">
        <v>12.33</v>
      </c>
      <c r="BM644" s="66">
        <v>8.77</v>
      </c>
      <c r="BN644" s="66">
        <v>28</v>
      </c>
      <c r="BO644" s="66" t="s">
        <v>282</v>
      </c>
      <c r="BP644" s="66" t="s">
        <v>282</v>
      </c>
      <c r="BQ644" s="66" t="s">
        <v>282</v>
      </c>
      <c r="BR644" s="66" t="s">
        <v>282</v>
      </c>
      <c r="BS644" s="66" t="s">
        <v>282</v>
      </c>
      <c r="BT644" s="66" t="s">
        <v>282</v>
      </c>
      <c r="BU644" s="159">
        <v>30</v>
      </c>
      <c r="BV644" s="66">
        <v>28</v>
      </c>
      <c r="BW644" s="159" t="s">
        <v>282</v>
      </c>
      <c r="BX644" s="159" t="s">
        <v>282</v>
      </c>
      <c r="BY644" s="159" t="s">
        <v>282</v>
      </c>
      <c r="BZ644" s="159" t="s">
        <v>282</v>
      </c>
      <c r="CA644" s="159" t="s">
        <v>282</v>
      </c>
      <c r="CB644" s="159" t="s">
        <v>282</v>
      </c>
      <c r="CC644" s="159" t="s">
        <v>282</v>
      </c>
      <c r="CD644" s="159" t="s">
        <v>282</v>
      </c>
      <c r="CE644" s="159" t="s">
        <v>282</v>
      </c>
      <c r="CF644" s="159" t="s">
        <v>282</v>
      </c>
      <c r="CG644" s="159" t="s">
        <v>282</v>
      </c>
      <c r="CH644" s="159" t="s">
        <v>282</v>
      </c>
      <c r="CI644" s="159" t="s">
        <v>282</v>
      </c>
      <c r="CJ644" s="159" t="s">
        <v>282</v>
      </c>
      <c r="CK644" s="159" t="s">
        <v>282</v>
      </c>
      <c r="CL644" s="159" t="s">
        <v>282</v>
      </c>
      <c r="CM644" s="159" t="s">
        <v>282</v>
      </c>
      <c r="CN644" s="159" t="s">
        <v>282</v>
      </c>
      <c r="CO644" s="159" t="s">
        <v>282</v>
      </c>
      <c r="CP644" s="159" t="s">
        <v>282</v>
      </c>
      <c r="CQ644" s="159" t="s">
        <v>282</v>
      </c>
      <c r="CR644" s="159" t="s">
        <v>282</v>
      </c>
      <c r="CS644" s="159" t="s">
        <v>282</v>
      </c>
      <c r="CT644" s="159" t="s">
        <v>282</v>
      </c>
      <c r="CU644" s="159" t="s">
        <v>282</v>
      </c>
      <c r="CV644" s="159" t="s">
        <v>282</v>
      </c>
      <c r="CW644" s="159" t="s">
        <v>282</v>
      </c>
      <c r="CX644" s="159" t="s">
        <v>282</v>
      </c>
      <c r="CY644" s="159" t="s">
        <v>282</v>
      </c>
      <c r="CZ644" s="159" t="s">
        <v>282</v>
      </c>
      <c r="DA644" s="159" t="s">
        <v>282</v>
      </c>
      <c r="DB644" s="159" t="s">
        <v>282</v>
      </c>
      <c r="DC644" s="159" t="s">
        <v>282</v>
      </c>
      <c r="DD644" s="159" t="s">
        <v>282</v>
      </c>
      <c r="DE644" s="159" t="s">
        <v>282</v>
      </c>
      <c r="DF644" s="159" t="s">
        <v>282</v>
      </c>
      <c r="DG644" s="159" t="s">
        <v>282</v>
      </c>
      <c r="DH644" s="159" t="s">
        <v>282</v>
      </c>
      <c r="DI644" s="159" t="s">
        <v>282</v>
      </c>
      <c r="DJ644" s="159" t="s">
        <v>282</v>
      </c>
      <c r="DK644" s="159" t="s">
        <v>282</v>
      </c>
      <c r="DL644" s="159" t="s">
        <v>282</v>
      </c>
      <c r="DM644" s="159" t="s">
        <v>282</v>
      </c>
      <c r="DN644" s="159" t="s">
        <v>282</v>
      </c>
      <c r="DO644" s="159" t="s">
        <v>282</v>
      </c>
      <c r="DP644" s="159" t="s">
        <v>282</v>
      </c>
      <c r="DQ644" s="159" t="s">
        <v>282</v>
      </c>
      <c r="DR644" s="159" t="s">
        <v>282</v>
      </c>
      <c r="DS644" s="159" t="s">
        <v>282</v>
      </c>
      <c r="DT644" s="159" t="s">
        <v>282</v>
      </c>
      <c r="DU644" s="159" t="s">
        <v>282</v>
      </c>
      <c r="DV644" s="159" t="s">
        <v>282</v>
      </c>
      <c r="DW644" s="159" t="s">
        <v>282</v>
      </c>
      <c r="DX644" s="159" t="s">
        <v>282</v>
      </c>
      <c r="DY644" s="159" t="s">
        <v>282</v>
      </c>
      <c r="DZ644" s="159" t="s">
        <v>282</v>
      </c>
      <c r="EA644" s="159" t="s">
        <v>282</v>
      </c>
      <c r="EB644" s="159" t="s">
        <v>282</v>
      </c>
      <c r="EC644" s="159" t="s">
        <v>282</v>
      </c>
      <c r="ED644" s="159" t="s">
        <v>282</v>
      </c>
      <c r="EE644" s="159" t="s">
        <v>282</v>
      </c>
      <c r="EF644" s="159" t="s">
        <v>282</v>
      </c>
      <c r="EG644" s="159" t="s">
        <v>282</v>
      </c>
      <c r="EH644" s="159" t="s">
        <v>282</v>
      </c>
      <c r="EI644" s="159" t="s">
        <v>282</v>
      </c>
      <c r="EJ644" s="159" t="s">
        <v>282</v>
      </c>
      <c r="EK644" s="159" t="s">
        <v>282</v>
      </c>
      <c r="EL644" s="159" t="s">
        <v>282</v>
      </c>
      <c r="EM644" s="159" t="s">
        <v>282</v>
      </c>
      <c r="EN644" s="159" t="s">
        <v>282</v>
      </c>
      <c r="EO644" s="159" t="s">
        <v>282</v>
      </c>
      <c r="EP644" s="159" t="s">
        <v>282</v>
      </c>
      <c r="EQ644" s="159" t="s">
        <v>282</v>
      </c>
      <c r="ER644" s="159" t="s">
        <v>282</v>
      </c>
      <c r="ES644" s="159" t="s">
        <v>282</v>
      </c>
      <c r="ET644" s="159" t="s">
        <v>282</v>
      </c>
      <c r="EU644" s="159" t="s">
        <v>282</v>
      </c>
      <c r="EV644" s="159" t="s">
        <v>282</v>
      </c>
      <c r="EW644" s="159" t="s">
        <v>282</v>
      </c>
      <c r="EX644" s="159" t="s">
        <v>282</v>
      </c>
      <c r="EY644" s="159" t="s">
        <v>282</v>
      </c>
      <c r="EZ644" s="159" t="s">
        <v>282</v>
      </c>
      <c r="FA644" s="159" t="s">
        <v>282</v>
      </c>
      <c r="FB644" s="159" t="s">
        <v>282</v>
      </c>
      <c r="FC644" s="159" t="s">
        <v>282</v>
      </c>
      <c r="FD644" s="159" t="s">
        <v>282</v>
      </c>
      <c r="FE644" s="159" t="s">
        <v>282</v>
      </c>
      <c r="FF644" s="159" t="s">
        <v>282</v>
      </c>
      <c r="FG644" s="159" t="s">
        <v>282</v>
      </c>
      <c r="FH644" s="159" t="s">
        <v>282</v>
      </c>
      <c r="FI644" s="159" t="s">
        <v>282</v>
      </c>
      <c r="FJ644" s="159" t="s">
        <v>282</v>
      </c>
      <c r="FK644" s="159" t="s">
        <v>282</v>
      </c>
      <c r="FL644" s="159" t="s">
        <v>282</v>
      </c>
      <c r="FM644" s="159" t="s">
        <v>282</v>
      </c>
      <c r="FN644" s="159" t="s">
        <v>282</v>
      </c>
      <c r="FO644" s="159" t="s">
        <v>282</v>
      </c>
      <c r="FP644" s="159" t="s">
        <v>282</v>
      </c>
      <c r="FQ644" s="159" t="s">
        <v>282</v>
      </c>
      <c r="FR644" s="159" t="s">
        <v>282</v>
      </c>
      <c r="FS644" s="159" t="s">
        <v>282</v>
      </c>
      <c r="FT644" s="159" t="s">
        <v>282</v>
      </c>
    </row>
    <row r="645" spans="1:176" x14ac:dyDescent="0.25">
      <c r="A645" s="66" t="s">
        <v>7086</v>
      </c>
      <c r="B645" s="159" t="s">
        <v>282</v>
      </c>
      <c r="C645" s="66" t="str">
        <f>IF(ISNUMBER(Severity!H646)=FALSE,Severity!F646,IF(Severity!H646&gt;=0.5,"YES","NO"))</f>
        <v>YES</v>
      </c>
      <c r="D645" s="66" t="str">
        <f>IF(ISNUMBER(Severity!I646)=FALSE,Severity!G646,IF(Severity!I646&gt;0.5,"YES","NO"))</f>
        <v>NO</v>
      </c>
      <c r="E645" s="159">
        <v>24</v>
      </c>
      <c r="F645" s="159">
        <v>2</v>
      </c>
      <c r="G645" s="212" t="s">
        <v>13647</v>
      </c>
      <c r="H645" s="159" t="s">
        <v>183</v>
      </c>
      <c r="I645" s="159" t="s">
        <v>282</v>
      </c>
      <c r="J645" s="159">
        <v>8</v>
      </c>
      <c r="K645" s="159" t="s">
        <v>282</v>
      </c>
      <c r="L645" s="159" t="s">
        <v>282</v>
      </c>
      <c r="M645" s="159" t="s">
        <v>282</v>
      </c>
      <c r="N645" s="159" t="s">
        <v>282</v>
      </c>
      <c r="O645" s="159" t="s">
        <v>282</v>
      </c>
      <c r="P645" s="159" t="s">
        <v>282</v>
      </c>
      <c r="Q645" s="159" t="s">
        <v>282</v>
      </c>
      <c r="R645" s="159" t="s">
        <v>282</v>
      </c>
      <c r="S645" s="159" t="s">
        <v>194</v>
      </c>
      <c r="T645" s="159">
        <v>10</v>
      </c>
      <c r="U645" s="159" t="s">
        <v>282</v>
      </c>
      <c r="V645" s="159" t="s">
        <v>282</v>
      </c>
      <c r="W645" s="159" t="s">
        <v>282</v>
      </c>
      <c r="X645" s="159">
        <v>24.7</v>
      </c>
      <c r="Y645" s="159">
        <v>5.92</v>
      </c>
      <c r="Z645" s="159">
        <v>24</v>
      </c>
      <c r="AA645" s="159" t="s">
        <v>282</v>
      </c>
      <c r="AB645" s="159" t="s">
        <v>282</v>
      </c>
      <c r="AC645" s="159" t="s">
        <v>282</v>
      </c>
      <c r="AD645" s="159">
        <v>13.75</v>
      </c>
      <c r="AE645" s="159">
        <v>6.23</v>
      </c>
      <c r="AF645" s="159">
        <v>24</v>
      </c>
      <c r="AG645" s="159" t="s">
        <v>282</v>
      </c>
      <c r="AH645" s="159" t="s">
        <v>282</v>
      </c>
      <c r="AI645" s="159" t="s">
        <v>282</v>
      </c>
      <c r="AJ645" s="159" t="s">
        <v>282</v>
      </c>
      <c r="AK645" s="159" t="s">
        <v>282</v>
      </c>
      <c r="AL645" s="159" t="s">
        <v>282</v>
      </c>
      <c r="AM645" s="159">
        <v>32</v>
      </c>
      <c r="AN645" s="159">
        <v>24</v>
      </c>
      <c r="AO645" s="159" t="s">
        <v>256</v>
      </c>
      <c r="AP645" s="159" t="s">
        <v>10507</v>
      </c>
      <c r="AQ645" s="159" t="s">
        <v>282</v>
      </c>
      <c r="AR645" s="159">
        <v>10</v>
      </c>
      <c r="AS645" s="159" t="s">
        <v>282</v>
      </c>
      <c r="AT645" s="159" t="s">
        <v>282</v>
      </c>
      <c r="AU645" s="159" t="s">
        <v>282</v>
      </c>
      <c r="AV645" s="159" t="s">
        <v>282</v>
      </c>
      <c r="AW645" s="159" t="s">
        <v>282</v>
      </c>
      <c r="AX645" s="159" t="s">
        <v>282</v>
      </c>
      <c r="AY645" s="159" t="s">
        <v>282</v>
      </c>
      <c r="AZ645" s="159" t="s">
        <v>282</v>
      </c>
      <c r="BA645" s="159" t="s">
        <v>194</v>
      </c>
      <c r="BB645" s="159">
        <v>10</v>
      </c>
      <c r="BC645" s="159" t="s">
        <v>282</v>
      </c>
      <c r="BD645" s="159" t="s">
        <v>282</v>
      </c>
      <c r="BE645" s="159" t="s">
        <v>282</v>
      </c>
      <c r="BF645" s="159">
        <v>22.8</v>
      </c>
      <c r="BG645" s="159">
        <v>7.86</v>
      </c>
      <c r="BH645" s="159">
        <v>24</v>
      </c>
      <c r="BI645" s="159" t="s">
        <v>282</v>
      </c>
      <c r="BJ645" s="159" t="s">
        <v>282</v>
      </c>
      <c r="BK645" s="159" t="s">
        <v>282</v>
      </c>
      <c r="BL645" s="159">
        <v>11.38</v>
      </c>
      <c r="BM645" s="159">
        <v>7.16</v>
      </c>
      <c r="BN645" s="159">
        <v>24</v>
      </c>
      <c r="BO645" s="159" t="s">
        <v>282</v>
      </c>
      <c r="BP645" s="159" t="s">
        <v>282</v>
      </c>
      <c r="BQ645" s="159" t="s">
        <v>282</v>
      </c>
      <c r="BR645" s="159" t="s">
        <v>282</v>
      </c>
      <c r="BS645" s="159" t="s">
        <v>282</v>
      </c>
      <c r="BT645" s="159" t="s">
        <v>282</v>
      </c>
      <c r="BU645" s="159">
        <v>34</v>
      </c>
      <c r="BV645" s="159">
        <v>24</v>
      </c>
      <c r="BW645" s="159" t="s">
        <v>282</v>
      </c>
      <c r="BX645" s="159" t="s">
        <v>282</v>
      </c>
      <c r="BY645" s="159" t="s">
        <v>282</v>
      </c>
      <c r="BZ645" s="159" t="s">
        <v>282</v>
      </c>
      <c r="CA645" s="159" t="s">
        <v>282</v>
      </c>
      <c r="CB645" s="159" t="s">
        <v>282</v>
      </c>
      <c r="CC645" s="159" t="s">
        <v>282</v>
      </c>
      <c r="CD645" s="159" t="s">
        <v>282</v>
      </c>
      <c r="CE645" s="159" t="s">
        <v>282</v>
      </c>
      <c r="CF645" s="159" t="s">
        <v>282</v>
      </c>
      <c r="CG645" s="159" t="s">
        <v>282</v>
      </c>
      <c r="CH645" s="159" t="s">
        <v>282</v>
      </c>
      <c r="CI645" s="159" t="s">
        <v>282</v>
      </c>
      <c r="CJ645" s="159" t="s">
        <v>282</v>
      </c>
      <c r="CK645" s="159" t="s">
        <v>282</v>
      </c>
      <c r="CL645" s="159" t="s">
        <v>282</v>
      </c>
      <c r="CM645" s="159" t="s">
        <v>282</v>
      </c>
      <c r="CN645" s="159" t="s">
        <v>282</v>
      </c>
      <c r="CO645" s="159" t="s">
        <v>282</v>
      </c>
      <c r="CP645" s="159" t="s">
        <v>282</v>
      </c>
      <c r="CQ645" s="159" t="s">
        <v>282</v>
      </c>
      <c r="CR645" s="159" t="s">
        <v>282</v>
      </c>
      <c r="CS645" s="159" t="s">
        <v>282</v>
      </c>
      <c r="CT645" s="159" t="s">
        <v>282</v>
      </c>
      <c r="CU645" s="159" t="s">
        <v>282</v>
      </c>
      <c r="CV645" s="159" t="s">
        <v>282</v>
      </c>
      <c r="CW645" s="159" t="s">
        <v>282</v>
      </c>
      <c r="CX645" s="159" t="s">
        <v>282</v>
      </c>
      <c r="CY645" s="159" t="s">
        <v>282</v>
      </c>
      <c r="CZ645" s="159" t="s">
        <v>282</v>
      </c>
      <c r="DA645" s="159" t="s">
        <v>282</v>
      </c>
      <c r="DB645" s="159" t="s">
        <v>282</v>
      </c>
      <c r="DC645" s="159" t="s">
        <v>282</v>
      </c>
      <c r="DD645" s="159" t="s">
        <v>282</v>
      </c>
      <c r="DE645" s="159" t="s">
        <v>282</v>
      </c>
      <c r="DF645" s="159" t="s">
        <v>282</v>
      </c>
      <c r="DG645" s="159" t="s">
        <v>282</v>
      </c>
      <c r="DH645" s="159" t="s">
        <v>282</v>
      </c>
      <c r="DI645" s="159" t="s">
        <v>282</v>
      </c>
      <c r="DJ645" s="159" t="s">
        <v>282</v>
      </c>
      <c r="DK645" s="159" t="s">
        <v>282</v>
      </c>
      <c r="DL645" s="159" t="s">
        <v>282</v>
      </c>
      <c r="DM645" s="159" t="s">
        <v>282</v>
      </c>
      <c r="DN645" s="159" t="s">
        <v>282</v>
      </c>
      <c r="DO645" s="159" t="s">
        <v>282</v>
      </c>
      <c r="DP645" s="159" t="s">
        <v>282</v>
      </c>
      <c r="DQ645" s="159" t="s">
        <v>282</v>
      </c>
      <c r="DR645" s="159" t="s">
        <v>282</v>
      </c>
      <c r="DS645" s="159" t="s">
        <v>282</v>
      </c>
      <c r="DT645" s="159" t="s">
        <v>282</v>
      </c>
      <c r="DU645" s="159" t="s">
        <v>282</v>
      </c>
      <c r="DV645" s="159" t="s">
        <v>282</v>
      </c>
      <c r="DW645" s="159" t="s">
        <v>282</v>
      </c>
      <c r="DX645" s="159" t="s">
        <v>282</v>
      </c>
      <c r="DY645" s="159" t="s">
        <v>282</v>
      </c>
      <c r="DZ645" s="159" t="s">
        <v>282</v>
      </c>
      <c r="EA645" s="159" t="s">
        <v>282</v>
      </c>
      <c r="EB645" s="159" t="s">
        <v>282</v>
      </c>
      <c r="EC645" s="159" t="s">
        <v>282</v>
      </c>
      <c r="ED645" s="159" t="s">
        <v>282</v>
      </c>
      <c r="EE645" s="159" t="s">
        <v>282</v>
      </c>
      <c r="EF645" s="159" t="s">
        <v>282</v>
      </c>
      <c r="EG645" s="159" t="s">
        <v>282</v>
      </c>
      <c r="EH645" s="159" t="s">
        <v>282</v>
      </c>
      <c r="EI645" s="159" t="s">
        <v>282</v>
      </c>
      <c r="EJ645" s="159" t="s">
        <v>282</v>
      </c>
      <c r="EK645" s="159" t="s">
        <v>282</v>
      </c>
      <c r="EL645" s="159" t="s">
        <v>282</v>
      </c>
      <c r="EM645" s="159" t="s">
        <v>282</v>
      </c>
      <c r="EN645" s="159" t="s">
        <v>282</v>
      </c>
      <c r="EO645" s="159" t="s">
        <v>282</v>
      </c>
      <c r="EP645" s="159" t="s">
        <v>282</v>
      </c>
      <c r="EQ645" s="159" t="s">
        <v>282</v>
      </c>
      <c r="ER645" s="159" t="s">
        <v>282</v>
      </c>
      <c r="ES645" s="159" t="s">
        <v>282</v>
      </c>
      <c r="ET645" s="159" t="s">
        <v>282</v>
      </c>
      <c r="EU645" s="159" t="s">
        <v>282</v>
      </c>
      <c r="EV645" s="159" t="s">
        <v>282</v>
      </c>
      <c r="EW645" s="159" t="s">
        <v>282</v>
      </c>
      <c r="EX645" s="159" t="s">
        <v>282</v>
      </c>
      <c r="EY645" s="159" t="s">
        <v>282</v>
      </c>
      <c r="EZ645" s="159" t="s">
        <v>282</v>
      </c>
      <c r="FA645" s="159" t="s">
        <v>282</v>
      </c>
      <c r="FB645" s="159" t="s">
        <v>282</v>
      </c>
      <c r="FC645" s="159" t="s">
        <v>282</v>
      </c>
      <c r="FD645" s="159" t="s">
        <v>282</v>
      </c>
      <c r="FE645" s="159" t="s">
        <v>282</v>
      </c>
      <c r="FF645" s="159" t="s">
        <v>282</v>
      </c>
      <c r="FG645" s="159" t="s">
        <v>282</v>
      </c>
      <c r="FH645" s="159" t="s">
        <v>282</v>
      </c>
      <c r="FI645" s="159" t="s">
        <v>282</v>
      </c>
      <c r="FJ645" s="159" t="s">
        <v>282</v>
      </c>
      <c r="FK645" s="159" t="s">
        <v>282</v>
      </c>
      <c r="FL645" s="159" t="s">
        <v>282</v>
      </c>
      <c r="FM645" s="159" t="s">
        <v>282</v>
      </c>
      <c r="FN645" s="159" t="s">
        <v>282</v>
      </c>
      <c r="FO645" s="159" t="s">
        <v>282</v>
      </c>
      <c r="FP645" s="159" t="s">
        <v>282</v>
      </c>
      <c r="FQ645" s="159" t="s">
        <v>282</v>
      </c>
      <c r="FR645" s="159" t="s">
        <v>282</v>
      </c>
      <c r="FS645" s="159" t="s">
        <v>282</v>
      </c>
      <c r="FT645" s="159" t="s">
        <v>282</v>
      </c>
    </row>
    <row r="646" spans="1:176" x14ac:dyDescent="0.25">
      <c r="A646" s="66" t="s">
        <v>7089</v>
      </c>
      <c r="B646" s="159" t="s">
        <v>18041</v>
      </c>
      <c r="C646" s="66" t="str">
        <f>IF(ISNUMBER(Severity!H647)=FALSE,Severity!F647,IF(Severity!H647&gt;=0.5,"YES","NO"))</f>
        <v>YES</v>
      </c>
      <c r="D646" s="66" t="str">
        <f>IF(ISNUMBER(Severity!I647)=FALSE,Severity!G647,IF(Severity!I647&gt;0.5,"YES","NO"))</f>
        <v>NO</v>
      </c>
      <c r="E646" s="159">
        <v>6</v>
      </c>
      <c r="F646" s="159">
        <v>2</v>
      </c>
      <c r="G646" s="212" t="s">
        <v>17968</v>
      </c>
      <c r="H646" s="159" t="s">
        <v>10585</v>
      </c>
      <c r="I646" s="159" t="s">
        <v>282</v>
      </c>
      <c r="J646" s="159">
        <v>3</v>
      </c>
      <c r="K646" s="159" t="s">
        <v>282</v>
      </c>
      <c r="L646" s="159" t="s">
        <v>282</v>
      </c>
      <c r="M646" s="159" t="s">
        <v>282</v>
      </c>
      <c r="N646" s="159" t="s">
        <v>282</v>
      </c>
      <c r="O646" s="159" t="s">
        <v>282</v>
      </c>
      <c r="P646" s="159" t="s">
        <v>282</v>
      </c>
      <c r="Q646" s="159" t="s">
        <v>282</v>
      </c>
      <c r="R646" s="159" t="s">
        <v>282</v>
      </c>
      <c r="S646" s="159" t="s">
        <v>299</v>
      </c>
      <c r="T646" s="159">
        <v>17</v>
      </c>
      <c r="U646" s="159" t="s">
        <v>282</v>
      </c>
      <c r="V646" s="159" t="s">
        <v>282</v>
      </c>
      <c r="W646" s="159" t="s">
        <v>282</v>
      </c>
      <c r="X646" s="159">
        <v>22.15</v>
      </c>
      <c r="Y646" s="159">
        <v>4.0199999999999996</v>
      </c>
      <c r="Z646" s="159">
        <v>45</v>
      </c>
      <c r="AA646" s="159" t="s">
        <v>282</v>
      </c>
      <c r="AB646" s="159" t="s">
        <v>282</v>
      </c>
      <c r="AC646" s="159" t="s">
        <v>282</v>
      </c>
      <c r="AD646" s="159">
        <v>6.3</v>
      </c>
      <c r="AE646" s="159">
        <v>3.29</v>
      </c>
      <c r="AF646" s="159">
        <v>45</v>
      </c>
      <c r="AG646" s="159" t="s">
        <v>282</v>
      </c>
      <c r="AH646" s="159" t="s">
        <v>282</v>
      </c>
      <c r="AI646" s="159" t="s">
        <v>282</v>
      </c>
      <c r="AJ646" s="159" t="s">
        <v>282</v>
      </c>
      <c r="AK646" s="159" t="s">
        <v>282</v>
      </c>
      <c r="AL646" s="159" t="s">
        <v>282</v>
      </c>
      <c r="AM646" s="159">
        <v>48</v>
      </c>
      <c r="AN646" s="159">
        <v>45</v>
      </c>
      <c r="AO646" s="159" t="s">
        <v>863</v>
      </c>
      <c r="AP646" s="159" t="s">
        <v>10507</v>
      </c>
      <c r="AQ646" s="159" t="s">
        <v>282</v>
      </c>
      <c r="AR646" s="159">
        <v>3</v>
      </c>
      <c r="AS646" s="159" t="s">
        <v>282</v>
      </c>
      <c r="AT646" s="159" t="s">
        <v>282</v>
      </c>
      <c r="AU646" s="159" t="s">
        <v>282</v>
      </c>
      <c r="AV646" s="159" t="s">
        <v>282</v>
      </c>
      <c r="AW646" s="159" t="s">
        <v>282</v>
      </c>
      <c r="AX646" s="159" t="s">
        <v>282</v>
      </c>
      <c r="AY646" s="159" t="s">
        <v>282</v>
      </c>
      <c r="AZ646" s="159" t="s">
        <v>282</v>
      </c>
      <c r="BA646" s="159" t="s">
        <v>299</v>
      </c>
      <c r="BB646" s="159">
        <v>17</v>
      </c>
      <c r="BC646" s="159" t="s">
        <v>282</v>
      </c>
      <c r="BD646" s="159" t="s">
        <v>282</v>
      </c>
      <c r="BE646" s="159" t="s">
        <v>282</v>
      </c>
      <c r="BF646" s="159">
        <v>22.07</v>
      </c>
      <c r="BG646" s="159">
        <v>1.68</v>
      </c>
      <c r="BH646" s="159">
        <v>26</v>
      </c>
      <c r="BI646" s="159" t="s">
        <v>282</v>
      </c>
      <c r="BJ646" s="159" t="s">
        <v>282</v>
      </c>
      <c r="BK646" s="159" t="s">
        <v>282</v>
      </c>
      <c r="BL646" s="159">
        <v>8.1999999999999993</v>
      </c>
      <c r="BM646" s="159">
        <v>1.78</v>
      </c>
      <c r="BN646" s="159">
        <v>26</v>
      </c>
      <c r="BO646" s="159" t="s">
        <v>282</v>
      </c>
      <c r="BP646" s="159" t="s">
        <v>282</v>
      </c>
      <c r="BQ646" s="159" t="s">
        <v>282</v>
      </c>
      <c r="BR646" s="159" t="s">
        <v>282</v>
      </c>
      <c r="BS646" s="159" t="s">
        <v>282</v>
      </c>
      <c r="BT646" s="159" t="s">
        <v>282</v>
      </c>
      <c r="BU646" s="159">
        <v>29</v>
      </c>
      <c r="BV646" s="159">
        <v>26</v>
      </c>
      <c r="BW646" s="159" t="s">
        <v>282</v>
      </c>
      <c r="BX646" s="159" t="s">
        <v>282</v>
      </c>
      <c r="BY646" s="159" t="s">
        <v>282</v>
      </c>
      <c r="BZ646" s="159" t="s">
        <v>282</v>
      </c>
      <c r="CA646" s="159" t="s">
        <v>282</v>
      </c>
      <c r="CB646" s="159" t="s">
        <v>282</v>
      </c>
      <c r="CC646" s="159" t="s">
        <v>282</v>
      </c>
      <c r="CD646" s="159" t="s">
        <v>282</v>
      </c>
      <c r="CE646" s="159" t="s">
        <v>282</v>
      </c>
      <c r="CF646" s="159" t="s">
        <v>282</v>
      </c>
      <c r="CG646" s="159" t="s">
        <v>282</v>
      </c>
      <c r="CH646" s="159" t="s">
        <v>282</v>
      </c>
      <c r="CI646" s="159" t="s">
        <v>282</v>
      </c>
      <c r="CJ646" s="159" t="s">
        <v>282</v>
      </c>
      <c r="CK646" s="159" t="s">
        <v>282</v>
      </c>
      <c r="CL646" s="159" t="s">
        <v>282</v>
      </c>
      <c r="CM646" s="159" t="s">
        <v>282</v>
      </c>
      <c r="CN646" s="159" t="s">
        <v>282</v>
      </c>
      <c r="CO646" s="159" t="s">
        <v>282</v>
      </c>
      <c r="CP646" s="159" t="s">
        <v>282</v>
      </c>
      <c r="CQ646" s="159" t="s">
        <v>282</v>
      </c>
      <c r="CR646" s="159" t="s">
        <v>282</v>
      </c>
      <c r="CS646" s="159" t="s">
        <v>282</v>
      </c>
      <c r="CT646" s="159" t="s">
        <v>282</v>
      </c>
      <c r="CU646" s="159" t="s">
        <v>282</v>
      </c>
      <c r="CV646" s="159" t="s">
        <v>282</v>
      </c>
      <c r="CW646" s="159" t="s">
        <v>282</v>
      </c>
      <c r="CX646" s="159" t="s">
        <v>282</v>
      </c>
      <c r="CY646" s="159" t="s">
        <v>282</v>
      </c>
      <c r="CZ646" s="159" t="s">
        <v>282</v>
      </c>
      <c r="DA646" s="159" t="s">
        <v>282</v>
      </c>
      <c r="DB646" s="159" t="s">
        <v>282</v>
      </c>
      <c r="DC646" s="159" t="s">
        <v>282</v>
      </c>
      <c r="DD646" s="159" t="s">
        <v>282</v>
      </c>
      <c r="DE646" s="159" t="s">
        <v>282</v>
      </c>
      <c r="DF646" s="159" t="s">
        <v>282</v>
      </c>
      <c r="DG646" s="159" t="s">
        <v>282</v>
      </c>
      <c r="DH646" s="159" t="s">
        <v>282</v>
      </c>
      <c r="DI646" s="159" t="s">
        <v>282</v>
      </c>
      <c r="DJ646" s="159" t="s">
        <v>282</v>
      </c>
      <c r="DK646" s="159" t="s">
        <v>282</v>
      </c>
      <c r="DL646" s="159" t="s">
        <v>282</v>
      </c>
      <c r="DM646" s="159" t="s">
        <v>282</v>
      </c>
      <c r="DN646" s="159" t="s">
        <v>282</v>
      </c>
      <c r="DO646" s="159" t="s">
        <v>282</v>
      </c>
      <c r="DP646" s="159" t="s">
        <v>282</v>
      </c>
      <c r="DQ646" s="159" t="s">
        <v>282</v>
      </c>
      <c r="DR646" s="159" t="s">
        <v>282</v>
      </c>
      <c r="DS646" s="159" t="s">
        <v>282</v>
      </c>
      <c r="DT646" s="159" t="s">
        <v>282</v>
      </c>
      <c r="DU646" s="159" t="s">
        <v>282</v>
      </c>
      <c r="DV646" s="159" t="s">
        <v>282</v>
      </c>
      <c r="DW646" s="159" t="s">
        <v>282</v>
      </c>
      <c r="DX646" s="159" t="s">
        <v>282</v>
      </c>
      <c r="DY646" s="159" t="s">
        <v>282</v>
      </c>
      <c r="DZ646" s="159" t="s">
        <v>282</v>
      </c>
      <c r="EA646" s="159" t="s">
        <v>282</v>
      </c>
      <c r="EB646" s="159" t="s">
        <v>282</v>
      </c>
      <c r="EC646" s="159" t="s">
        <v>282</v>
      </c>
      <c r="ED646" s="159" t="s">
        <v>282</v>
      </c>
      <c r="EE646" s="159" t="s">
        <v>282</v>
      </c>
      <c r="EF646" s="159" t="s">
        <v>282</v>
      </c>
      <c r="EG646" s="159" t="s">
        <v>282</v>
      </c>
      <c r="EH646" s="159" t="s">
        <v>282</v>
      </c>
      <c r="EI646" s="159" t="s">
        <v>282</v>
      </c>
      <c r="EJ646" s="159" t="s">
        <v>282</v>
      </c>
      <c r="EK646" s="159" t="s">
        <v>282</v>
      </c>
      <c r="EL646" s="159" t="s">
        <v>282</v>
      </c>
      <c r="EM646" s="159" t="s">
        <v>282</v>
      </c>
      <c r="EN646" s="159" t="s">
        <v>282</v>
      </c>
      <c r="EO646" s="159" t="s">
        <v>282</v>
      </c>
      <c r="EP646" s="159" t="s">
        <v>282</v>
      </c>
      <c r="EQ646" s="159" t="s">
        <v>282</v>
      </c>
      <c r="ER646" s="159" t="s">
        <v>282</v>
      </c>
      <c r="ES646" s="159" t="s">
        <v>282</v>
      </c>
      <c r="ET646" s="159" t="s">
        <v>282</v>
      </c>
      <c r="EU646" s="159" t="s">
        <v>282</v>
      </c>
      <c r="EV646" s="159" t="s">
        <v>282</v>
      </c>
      <c r="EW646" s="159" t="s">
        <v>282</v>
      </c>
      <c r="EX646" s="159" t="s">
        <v>282</v>
      </c>
      <c r="EY646" s="159" t="s">
        <v>282</v>
      </c>
      <c r="EZ646" s="159" t="s">
        <v>282</v>
      </c>
      <c r="FA646" s="159" t="s">
        <v>282</v>
      </c>
      <c r="FB646" s="159" t="s">
        <v>282</v>
      </c>
      <c r="FC646" s="159" t="s">
        <v>282</v>
      </c>
      <c r="FD646" s="159" t="s">
        <v>282</v>
      </c>
      <c r="FE646" s="159" t="s">
        <v>282</v>
      </c>
      <c r="FF646" s="159" t="s">
        <v>282</v>
      </c>
      <c r="FG646" s="159" t="s">
        <v>282</v>
      </c>
      <c r="FH646" s="159" t="s">
        <v>282</v>
      </c>
      <c r="FI646" s="159" t="s">
        <v>282</v>
      </c>
      <c r="FJ646" s="159" t="s">
        <v>282</v>
      </c>
      <c r="FK646" s="159" t="s">
        <v>282</v>
      </c>
      <c r="FL646" s="159" t="s">
        <v>282</v>
      </c>
      <c r="FM646" s="159" t="s">
        <v>282</v>
      </c>
      <c r="FN646" s="159" t="s">
        <v>282</v>
      </c>
      <c r="FO646" s="159" t="s">
        <v>282</v>
      </c>
      <c r="FP646" s="159" t="s">
        <v>282</v>
      </c>
      <c r="FQ646" s="159" t="s">
        <v>282</v>
      </c>
      <c r="FR646" s="159" t="s">
        <v>282</v>
      </c>
      <c r="FS646" s="159" t="s">
        <v>282</v>
      </c>
      <c r="FT646" s="159" t="s">
        <v>282</v>
      </c>
    </row>
    <row r="647" spans="1:176" x14ac:dyDescent="0.25">
      <c r="A647" s="161" t="s">
        <v>7757</v>
      </c>
      <c r="B647" s="159" t="s">
        <v>16524</v>
      </c>
      <c r="C647" s="66" t="str">
        <f>IF(ISNUMBER(Severity!H648)=FALSE,Severity!F648,IF(Severity!H648&gt;=0.5,"YES","NO"))</f>
        <v>YES</v>
      </c>
      <c r="D647" s="66" t="str">
        <f>IF(ISNUMBER(Severity!I648)=FALSE,Severity!G648,IF(Severity!I648&gt;0.5,"YES","NO"))</f>
        <v>NO</v>
      </c>
      <c r="E647" s="159">
        <v>8</v>
      </c>
      <c r="F647" s="159">
        <v>2</v>
      </c>
      <c r="G647" s="212" t="s">
        <v>261</v>
      </c>
      <c r="H647" s="159" t="s">
        <v>10507</v>
      </c>
      <c r="I647" s="159">
        <v>9</v>
      </c>
      <c r="J647" s="159">
        <v>39</v>
      </c>
      <c r="K647" s="159" t="s">
        <v>194</v>
      </c>
      <c r="L647" s="159">
        <v>10</v>
      </c>
      <c r="M647" s="159">
        <v>62</v>
      </c>
      <c r="N647" s="159">
        <v>8</v>
      </c>
      <c r="O647" s="159" t="s">
        <v>194</v>
      </c>
      <c r="P647" s="159">
        <v>10</v>
      </c>
      <c r="Q647" s="159">
        <v>91</v>
      </c>
      <c r="R647" s="159">
        <v>50</v>
      </c>
      <c r="S647" s="159" t="s">
        <v>194</v>
      </c>
      <c r="T647" s="159">
        <v>10</v>
      </c>
      <c r="U647" s="159">
        <v>32</v>
      </c>
      <c r="V647" s="159">
        <v>5.6</v>
      </c>
      <c r="W647" s="159">
        <v>152</v>
      </c>
      <c r="X647" s="159" t="s">
        <v>282</v>
      </c>
      <c r="Y647" s="159" t="s">
        <v>282</v>
      </c>
      <c r="Z647" s="159" t="s">
        <v>282</v>
      </c>
      <c r="AA647" s="159" t="s">
        <v>282</v>
      </c>
      <c r="AB647" s="159" t="s">
        <v>282</v>
      </c>
      <c r="AC647" s="159" t="s">
        <v>282</v>
      </c>
      <c r="AD647" s="159" t="s">
        <v>282</v>
      </c>
      <c r="AE647" s="159" t="s">
        <v>282</v>
      </c>
      <c r="AF647" s="159" t="s">
        <v>282</v>
      </c>
      <c r="AG647" s="159">
        <v>-16.73</v>
      </c>
      <c r="AH647" s="159" t="s">
        <v>282</v>
      </c>
      <c r="AI647" s="159">
        <v>152</v>
      </c>
      <c r="AJ647" s="159" t="s">
        <v>282</v>
      </c>
      <c r="AK647" s="159" t="s">
        <v>282</v>
      </c>
      <c r="AL647" s="159" t="s">
        <v>282</v>
      </c>
      <c r="AM647" s="159">
        <v>157</v>
      </c>
      <c r="AN647" s="159">
        <v>118</v>
      </c>
      <c r="AO647" s="159" t="s">
        <v>790</v>
      </c>
      <c r="AP647" s="159" t="s">
        <v>10507</v>
      </c>
      <c r="AQ647" s="159">
        <v>7</v>
      </c>
      <c r="AR647" s="159">
        <v>40</v>
      </c>
      <c r="AS647" s="159" t="s">
        <v>194</v>
      </c>
      <c r="AT647" s="159">
        <v>10</v>
      </c>
      <c r="AU647" s="159">
        <v>54</v>
      </c>
      <c r="AV647" s="159">
        <v>8</v>
      </c>
      <c r="AW647" s="159" t="s">
        <v>194</v>
      </c>
      <c r="AX647" s="159">
        <v>10</v>
      </c>
      <c r="AY647" s="159">
        <v>78</v>
      </c>
      <c r="AZ647" s="159">
        <v>50</v>
      </c>
      <c r="BA647" s="159" t="s">
        <v>194</v>
      </c>
      <c r="BB647" s="159">
        <v>10</v>
      </c>
      <c r="BC647" s="159">
        <v>31.6</v>
      </c>
      <c r="BD647" s="159">
        <v>5.4</v>
      </c>
      <c r="BE647" s="159">
        <v>153</v>
      </c>
      <c r="BF647" s="159" t="s">
        <v>282</v>
      </c>
      <c r="BG647" s="159" t="s">
        <v>282</v>
      </c>
      <c r="BH647" s="159" t="s">
        <v>282</v>
      </c>
      <c r="BI647" s="159" t="s">
        <v>282</v>
      </c>
      <c r="BJ647" s="159" t="s">
        <v>282</v>
      </c>
      <c r="BK647" s="159" t="s">
        <v>282</v>
      </c>
      <c r="BL647" s="159" t="s">
        <v>282</v>
      </c>
      <c r="BM647" s="159" t="s">
        <v>282</v>
      </c>
      <c r="BN647" s="159" t="s">
        <v>282</v>
      </c>
      <c r="BO647" s="159">
        <v>-15.61</v>
      </c>
      <c r="BP647" s="159" t="s">
        <v>282</v>
      </c>
      <c r="BQ647" s="159">
        <v>153</v>
      </c>
      <c r="BR647" s="159" t="s">
        <v>282</v>
      </c>
      <c r="BS647" s="159" t="s">
        <v>282</v>
      </c>
      <c r="BT647" s="159" t="s">
        <v>282</v>
      </c>
      <c r="BU647" s="159">
        <v>157</v>
      </c>
      <c r="BV647" s="159">
        <v>117</v>
      </c>
      <c r="BW647" s="159" t="s">
        <v>282</v>
      </c>
      <c r="BX647" s="159" t="s">
        <v>282</v>
      </c>
      <c r="BY647" s="159" t="s">
        <v>282</v>
      </c>
      <c r="BZ647" s="159" t="s">
        <v>282</v>
      </c>
      <c r="CA647" s="159" t="s">
        <v>282</v>
      </c>
      <c r="CB647" s="159" t="s">
        <v>282</v>
      </c>
      <c r="CC647" s="159" t="s">
        <v>282</v>
      </c>
      <c r="CD647" s="159" t="s">
        <v>282</v>
      </c>
      <c r="CE647" s="159" t="s">
        <v>282</v>
      </c>
      <c r="CF647" s="159" t="s">
        <v>282</v>
      </c>
      <c r="CG647" s="159" t="s">
        <v>282</v>
      </c>
      <c r="CH647" s="159" t="s">
        <v>282</v>
      </c>
      <c r="CI647" s="159" t="s">
        <v>282</v>
      </c>
      <c r="CJ647" s="159" t="s">
        <v>282</v>
      </c>
      <c r="CK647" s="159" t="s">
        <v>282</v>
      </c>
      <c r="CL647" s="159" t="s">
        <v>282</v>
      </c>
      <c r="CM647" s="159" t="s">
        <v>282</v>
      </c>
      <c r="CN647" s="159" t="s">
        <v>282</v>
      </c>
      <c r="CO647" s="159" t="s">
        <v>282</v>
      </c>
      <c r="CP647" s="159" t="s">
        <v>282</v>
      </c>
      <c r="CQ647" s="159" t="s">
        <v>282</v>
      </c>
      <c r="CR647" s="159" t="s">
        <v>282</v>
      </c>
      <c r="CS647" s="159" t="s">
        <v>282</v>
      </c>
      <c r="CT647" s="159" t="s">
        <v>282</v>
      </c>
      <c r="CU647" s="159" t="s">
        <v>282</v>
      </c>
      <c r="CV647" s="159" t="s">
        <v>282</v>
      </c>
      <c r="CW647" s="159" t="s">
        <v>282</v>
      </c>
      <c r="CX647" s="159" t="s">
        <v>282</v>
      </c>
      <c r="CY647" s="159" t="s">
        <v>282</v>
      </c>
      <c r="CZ647" s="159" t="s">
        <v>282</v>
      </c>
      <c r="DA647" s="159" t="s">
        <v>282</v>
      </c>
      <c r="DB647" s="159" t="s">
        <v>282</v>
      </c>
      <c r="DC647" s="159" t="s">
        <v>282</v>
      </c>
      <c r="DD647" s="159" t="s">
        <v>282</v>
      </c>
      <c r="DE647" s="159" t="s">
        <v>282</v>
      </c>
      <c r="DF647" s="159" t="s">
        <v>282</v>
      </c>
      <c r="DG647" s="159" t="s">
        <v>282</v>
      </c>
      <c r="DH647" s="159" t="s">
        <v>282</v>
      </c>
      <c r="DI647" s="159" t="s">
        <v>282</v>
      </c>
      <c r="DJ647" s="159" t="s">
        <v>282</v>
      </c>
      <c r="DK647" s="159" t="s">
        <v>282</v>
      </c>
      <c r="DL647" s="159" t="s">
        <v>282</v>
      </c>
      <c r="DM647" s="159" t="s">
        <v>282</v>
      </c>
      <c r="DN647" s="159" t="s">
        <v>282</v>
      </c>
      <c r="DO647" s="159" t="s">
        <v>282</v>
      </c>
      <c r="DP647" s="159" t="s">
        <v>282</v>
      </c>
      <c r="DQ647" s="159" t="s">
        <v>282</v>
      </c>
      <c r="DR647" s="159" t="s">
        <v>282</v>
      </c>
      <c r="DS647" s="159" t="s">
        <v>282</v>
      </c>
      <c r="DT647" s="159" t="s">
        <v>282</v>
      </c>
      <c r="DU647" s="159" t="s">
        <v>282</v>
      </c>
      <c r="DV647" s="159" t="s">
        <v>282</v>
      </c>
      <c r="DW647" s="159" t="s">
        <v>282</v>
      </c>
      <c r="DX647" s="159" t="s">
        <v>282</v>
      </c>
      <c r="DY647" s="159" t="s">
        <v>282</v>
      </c>
      <c r="DZ647" s="159" t="s">
        <v>282</v>
      </c>
      <c r="EA647" s="159" t="s">
        <v>282</v>
      </c>
      <c r="EB647" s="159" t="s">
        <v>282</v>
      </c>
      <c r="EC647" s="159" t="s">
        <v>282</v>
      </c>
      <c r="ED647" s="159" t="s">
        <v>282</v>
      </c>
      <c r="EE647" s="159" t="s">
        <v>282</v>
      </c>
      <c r="EF647" s="159" t="s">
        <v>282</v>
      </c>
      <c r="EG647" s="159" t="s">
        <v>282</v>
      </c>
      <c r="EH647" s="159" t="s">
        <v>282</v>
      </c>
      <c r="EI647" s="159" t="s">
        <v>282</v>
      </c>
      <c r="EJ647" s="159" t="s">
        <v>282</v>
      </c>
      <c r="EK647" s="159" t="s">
        <v>282</v>
      </c>
      <c r="EL647" s="159" t="s">
        <v>282</v>
      </c>
      <c r="EM647" s="159" t="s">
        <v>282</v>
      </c>
      <c r="EN647" s="159" t="s">
        <v>282</v>
      </c>
      <c r="EO647" s="159" t="s">
        <v>282</v>
      </c>
      <c r="EP647" s="159" t="s">
        <v>282</v>
      </c>
      <c r="EQ647" s="159" t="s">
        <v>282</v>
      </c>
      <c r="ER647" s="159" t="s">
        <v>282</v>
      </c>
      <c r="ES647" s="159" t="s">
        <v>282</v>
      </c>
      <c r="ET647" s="159" t="s">
        <v>282</v>
      </c>
      <c r="EU647" s="159" t="s">
        <v>282</v>
      </c>
      <c r="EV647" s="159" t="s">
        <v>282</v>
      </c>
      <c r="EW647" s="159" t="s">
        <v>282</v>
      </c>
      <c r="EX647" s="159" t="s">
        <v>282</v>
      </c>
      <c r="EY647" s="159" t="s">
        <v>282</v>
      </c>
      <c r="EZ647" s="159" t="s">
        <v>282</v>
      </c>
      <c r="FA647" s="159" t="s">
        <v>282</v>
      </c>
      <c r="FB647" s="159" t="s">
        <v>282</v>
      </c>
      <c r="FC647" s="159" t="s">
        <v>282</v>
      </c>
      <c r="FD647" s="159" t="s">
        <v>282</v>
      </c>
      <c r="FE647" s="159" t="s">
        <v>282</v>
      </c>
      <c r="FF647" s="159" t="s">
        <v>282</v>
      </c>
      <c r="FG647" s="159" t="s">
        <v>282</v>
      </c>
      <c r="FH647" s="159" t="s">
        <v>282</v>
      </c>
      <c r="FI647" s="159" t="s">
        <v>282</v>
      </c>
      <c r="FJ647" s="159" t="s">
        <v>282</v>
      </c>
      <c r="FK647" s="159" t="s">
        <v>282</v>
      </c>
      <c r="FL647" s="159" t="s">
        <v>282</v>
      </c>
      <c r="FM647" s="159" t="s">
        <v>282</v>
      </c>
      <c r="FN647" s="159" t="s">
        <v>282</v>
      </c>
      <c r="FO647" s="159" t="s">
        <v>282</v>
      </c>
      <c r="FP647" s="159" t="s">
        <v>282</v>
      </c>
      <c r="FQ647" s="159" t="s">
        <v>282</v>
      </c>
      <c r="FR647" s="159" t="s">
        <v>282</v>
      </c>
      <c r="FS647" s="159" t="s">
        <v>282</v>
      </c>
      <c r="FT647" s="159" t="s">
        <v>282</v>
      </c>
    </row>
    <row r="648" spans="1:176" x14ac:dyDescent="0.25">
      <c r="A648" s="66" t="s">
        <v>15137</v>
      </c>
      <c r="B648" s="159" t="s">
        <v>282</v>
      </c>
      <c r="C648" s="66" t="str">
        <f>IF(ISNUMBER(Severity!H650)=FALSE,Severity!F650,IF(Severity!H650&gt;=0.5,"YES","NO"))</f>
        <v>YES</v>
      </c>
      <c r="D648" s="66" t="str">
        <f>IF(ISNUMBER(Severity!I650)=FALSE,Severity!G650,IF(Severity!I650&gt;0.5,"YES","NO"))</f>
        <v>NO</v>
      </c>
      <c r="E648" s="159">
        <v>16</v>
      </c>
      <c r="F648" s="159">
        <v>3</v>
      </c>
      <c r="G648" s="212" t="s">
        <v>763</v>
      </c>
      <c r="H648" s="159" t="s">
        <v>183</v>
      </c>
      <c r="I648" s="159" t="s">
        <v>282</v>
      </c>
      <c r="J648" s="159">
        <v>7</v>
      </c>
      <c r="K648" s="159" t="s">
        <v>282</v>
      </c>
      <c r="L648" s="159" t="s">
        <v>282</v>
      </c>
      <c r="M648" s="159" t="s">
        <v>282</v>
      </c>
      <c r="N648" s="159" t="s">
        <v>282</v>
      </c>
      <c r="O648" s="159" t="s">
        <v>282</v>
      </c>
      <c r="P648" s="159" t="s">
        <v>282</v>
      </c>
      <c r="Q648" s="159" t="s">
        <v>282</v>
      </c>
      <c r="R648" s="159" t="s">
        <v>282</v>
      </c>
      <c r="S648" s="159" t="s">
        <v>743</v>
      </c>
      <c r="T648" s="159">
        <v>21</v>
      </c>
      <c r="U648" s="159">
        <v>27.6</v>
      </c>
      <c r="V648" s="159">
        <v>8.4</v>
      </c>
      <c r="W648" s="159">
        <v>63</v>
      </c>
      <c r="X648" s="159" t="s">
        <v>282</v>
      </c>
      <c r="Y648" s="159" t="s">
        <v>282</v>
      </c>
      <c r="Z648" s="159" t="s">
        <v>282</v>
      </c>
      <c r="AA648" s="66">
        <v>14.3</v>
      </c>
      <c r="AB648" s="66">
        <v>10.8</v>
      </c>
      <c r="AC648" s="66">
        <v>63</v>
      </c>
      <c r="AD648" s="159">
        <v>12.7</v>
      </c>
      <c r="AE648" s="159">
        <v>9.5</v>
      </c>
      <c r="AF648" s="159">
        <v>56</v>
      </c>
      <c r="AG648" s="66" t="s">
        <v>282</v>
      </c>
      <c r="AH648" s="66" t="s">
        <v>282</v>
      </c>
      <c r="AI648" s="66" t="s">
        <v>282</v>
      </c>
      <c r="AJ648" s="66" t="s">
        <v>282</v>
      </c>
      <c r="AK648" s="66" t="s">
        <v>282</v>
      </c>
      <c r="AL648" s="66" t="s">
        <v>282</v>
      </c>
      <c r="AM648" s="159">
        <v>63</v>
      </c>
      <c r="AN648" s="159">
        <v>56</v>
      </c>
      <c r="AO648" s="212" t="s">
        <v>10937</v>
      </c>
      <c r="AP648" s="159" t="s">
        <v>183</v>
      </c>
      <c r="AQ648" s="159" t="s">
        <v>282</v>
      </c>
      <c r="AR648" s="159">
        <v>5</v>
      </c>
      <c r="AS648" s="159" t="s">
        <v>282</v>
      </c>
      <c r="AT648" s="159" t="s">
        <v>282</v>
      </c>
      <c r="AU648" s="159" t="s">
        <v>282</v>
      </c>
      <c r="AV648" s="159" t="s">
        <v>282</v>
      </c>
      <c r="AW648" s="159" t="s">
        <v>282</v>
      </c>
      <c r="AX648" s="159" t="s">
        <v>282</v>
      </c>
      <c r="AY648" s="159" t="s">
        <v>282</v>
      </c>
      <c r="AZ648" s="159" t="s">
        <v>282</v>
      </c>
      <c r="BA648" s="159" t="s">
        <v>743</v>
      </c>
      <c r="BB648" s="159">
        <v>21</v>
      </c>
      <c r="BC648" s="159">
        <v>25.4</v>
      </c>
      <c r="BD648" s="159">
        <v>8.6</v>
      </c>
      <c r="BE648" s="159">
        <v>67</v>
      </c>
      <c r="BF648" s="159" t="s">
        <v>282</v>
      </c>
      <c r="BG648" s="159" t="s">
        <v>282</v>
      </c>
      <c r="BH648" s="159" t="s">
        <v>282</v>
      </c>
      <c r="BI648" s="66">
        <v>12.9</v>
      </c>
      <c r="BJ648" s="66">
        <v>9.3000000000000007</v>
      </c>
      <c r="BK648" s="66">
        <v>67</v>
      </c>
      <c r="BL648" s="159">
        <v>11.5</v>
      </c>
      <c r="BM648" s="159">
        <v>7.7</v>
      </c>
      <c r="BN648" s="159">
        <v>62</v>
      </c>
      <c r="BO648" s="66" t="s">
        <v>282</v>
      </c>
      <c r="BP648" s="66" t="s">
        <v>282</v>
      </c>
      <c r="BQ648" s="66" t="s">
        <v>282</v>
      </c>
      <c r="BR648" s="66" t="s">
        <v>282</v>
      </c>
      <c r="BS648" s="66" t="s">
        <v>282</v>
      </c>
      <c r="BT648" s="66" t="s">
        <v>282</v>
      </c>
      <c r="BU648" s="159">
        <v>67</v>
      </c>
      <c r="BV648" s="159">
        <v>62</v>
      </c>
      <c r="BW648" s="159" t="s">
        <v>310</v>
      </c>
      <c r="BX648" s="159" t="s">
        <v>282</v>
      </c>
      <c r="BY648" s="159" t="s">
        <v>282</v>
      </c>
      <c r="BZ648" s="66">
        <v>5</v>
      </c>
      <c r="CA648" s="159" t="s">
        <v>282</v>
      </c>
      <c r="CB648" s="159" t="s">
        <v>282</v>
      </c>
      <c r="CC648" s="159" t="s">
        <v>282</v>
      </c>
      <c r="CD648" s="159" t="s">
        <v>282</v>
      </c>
      <c r="CE648" s="159" t="s">
        <v>282</v>
      </c>
      <c r="CF648" s="159" t="s">
        <v>282</v>
      </c>
      <c r="CG648" s="159" t="s">
        <v>282</v>
      </c>
      <c r="CH648" s="159" t="s">
        <v>282</v>
      </c>
      <c r="CI648" s="159" t="s">
        <v>743</v>
      </c>
      <c r="CJ648" s="66">
        <v>21</v>
      </c>
      <c r="CK648" s="66">
        <v>26.5</v>
      </c>
      <c r="CL648" s="66">
        <v>8.9</v>
      </c>
      <c r="CM648" s="159">
        <v>67</v>
      </c>
      <c r="CN648" s="159" t="s">
        <v>282</v>
      </c>
      <c r="CO648" s="159" t="s">
        <v>282</v>
      </c>
      <c r="CP648" s="159" t="s">
        <v>282</v>
      </c>
      <c r="CQ648" s="66">
        <v>18.3</v>
      </c>
      <c r="CR648" s="66">
        <v>12.4</v>
      </c>
      <c r="CS648" s="66">
        <v>67</v>
      </c>
      <c r="CT648" s="159">
        <v>17.2</v>
      </c>
      <c r="CU648" s="159">
        <v>11.9</v>
      </c>
      <c r="CV648" s="159">
        <v>62</v>
      </c>
      <c r="CW648" s="159" t="s">
        <v>282</v>
      </c>
      <c r="CX648" s="159" t="s">
        <v>282</v>
      </c>
      <c r="CY648" s="159" t="s">
        <v>282</v>
      </c>
      <c r="CZ648" s="159" t="s">
        <v>282</v>
      </c>
      <c r="DA648" s="159" t="s">
        <v>282</v>
      </c>
      <c r="DB648" s="159" t="s">
        <v>282</v>
      </c>
      <c r="DC648" s="66">
        <v>67</v>
      </c>
      <c r="DD648" s="66">
        <v>62</v>
      </c>
      <c r="DE648" s="159" t="s">
        <v>282</v>
      </c>
      <c r="DF648" s="159" t="s">
        <v>282</v>
      </c>
      <c r="DG648" s="159" t="s">
        <v>282</v>
      </c>
      <c r="DH648" s="159" t="s">
        <v>282</v>
      </c>
      <c r="DI648" s="159" t="s">
        <v>282</v>
      </c>
      <c r="DJ648" s="159" t="s">
        <v>282</v>
      </c>
      <c r="DK648" s="159" t="s">
        <v>282</v>
      </c>
      <c r="DL648" s="159" t="s">
        <v>282</v>
      </c>
      <c r="DM648" s="159" t="s">
        <v>282</v>
      </c>
      <c r="DN648" s="159" t="s">
        <v>282</v>
      </c>
      <c r="DO648" s="159" t="s">
        <v>282</v>
      </c>
      <c r="DP648" s="159" t="s">
        <v>282</v>
      </c>
      <c r="DQ648" s="159" t="s">
        <v>282</v>
      </c>
      <c r="DR648" s="159" t="s">
        <v>282</v>
      </c>
      <c r="DS648" s="159" t="s">
        <v>282</v>
      </c>
      <c r="DT648" s="159" t="s">
        <v>282</v>
      </c>
      <c r="DU648" s="159" t="s">
        <v>282</v>
      </c>
      <c r="DV648" s="159" t="s">
        <v>282</v>
      </c>
      <c r="DW648" s="159" t="s">
        <v>282</v>
      </c>
      <c r="DX648" s="159" t="s">
        <v>282</v>
      </c>
      <c r="DY648" s="159" t="s">
        <v>282</v>
      </c>
      <c r="DZ648" s="159" t="s">
        <v>282</v>
      </c>
      <c r="EA648" s="159" t="s">
        <v>282</v>
      </c>
      <c r="EB648" s="159" t="s">
        <v>282</v>
      </c>
      <c r="EC648" s="159" t="s">
        <v>282</v>
      </c>
      <c r="ED648" s="159" t="s">
        <v>282</v>
      </c>
      <c r="EE648" s="159" t="s">
        <v>282</v>
      </c>
      <c r="EF648" s="159" t="s">
        <v>282</v>
      </c>
      <c r="EG648" s="159" t="s">
        <v>282</v>
      </c>
      <c r="EH648" s="159" t="s">
        <v>282</v>
      </c>
      <c r="EI648" s="159" t="s">
        <v>282</v>
      </c>
      <c r="EJ648" s="159" t="s">
        <v>282</v>
      </c>
      <c r="EK648" s="159" t="s">
        <v>282</v>
      </c>
      <c r="EL648" s="159" t="s">
        <v>282</v>
      </c>
      <c r="EM648" s="159" t="s">
        <v>282</v>
      </c>
      <c r="EN648" s="159" t="s">
        <v>282</v>
      </c>
      <c r="EO648" s="159" t="s">
        <v>282</v>
      </c>
      <c r="EP648" s="159" t="s">
        <v>282</v>
      </c>
      <c r="EQ648" s="159" t="s">
        <v>282</v>
      </c>
      <c r="ER648" s="159" t="s">
        <v>282</v>
      </c>
      <c r="ES648" s="159" t="s">
        <v>282</v>
      </c>
      <c r="ET648" s="159" t="s">
        <v>282</v>
      </c>
      <c r="EU648" s="159" t="s">
        <v>282</v>
      </c>
      <c r="EV648" s="159" t="s">
        <v>282</v>
      </c>
      <c r="EW648" s="159" t="s">
        <v>282</v>
      </c>
      <c r="EX648" s="159" t="s">
        <v>282</v>
      </c>
      <c r="EY648" s="159" t="s">
        <v>282</v>
      </c>
      <c r="EZ648" s="159" t="s">
        <v>282</v>
      </c>
      <c r="FA648" s="159" t="s">
        <v>282</v>
      </c>
      <c r="FB648" s="159" t="s">
        <v>282</v>
      </c>
      <c r="FC648" s="159" t="s">
        <v>282</v>
      </c>
      <c r="FD648" s="159" t="s">
        <v>282</v>
      </c>
      <c r="FE648" s="159" t="s">
        <v>282</v>
      </c>
      <c r="FF648" s="159" t="s">
        <v>282</v>
      </c>
      <c r="FG648" s="159" t="s">
        <v>282</v>
      </c>
      <c r="FH648" s="159" t="s">
        <v>282</v>
      </c>
      <c r="FI648" s="159" t="s">
        <v>282</v>
      </c>
      <c r="FJ648" s="159" t="s">
        <v>282</v>
      </c>
      <c r="FK648" s="159" t="s">
        <v>282</v>
      </c>
      <c r="FL648" s="159" t="s">
        <v>282</v>
      </c>
      <c r="FM648" s="159" t="s">
        <v>282</v>
      </c>
      <c r="FN648" s="159" t="s">
        <v>282</v>
      </c>
      <c r="FO648" s="159" t="s">
        <v>282</v>
      </c>
      <c r="FP648" s="159" t="s">
        <v>282</v>
      </c>
      <c r="FQ648" s="159" t="s">
        <v>282</v>
      </c>
      <c r="FR648" s="159" t="s">
        <v>282</v>
      </c>
      <c r="FS648" s="159" t="s">
        <v>282</v>
      </c>
      <c r="FT648" s="159" t="s">
        <v>282</v>
      </c>
    </row>
    <row r="649" spans="1:176" x14ac:dyDescent="0.25">
      <c r="A649" s="212" t="s">
        <v>4598</v>
      </c>
      <c r="B649" s="159" t="s">
        <v>12807</v>
      </c>
      <c r="C649" s="66" t="str">
        <f>IF(ISNUMBER(Severity!H651)=FALSE,Severity!F651,IF(Severity!H651&gt;=0.5,"YES","NO"))</f>
        <v>NO</v>
      </c>
      <c r="D649" s="66" t="str">
        <f>IF(ISNUMBER(Severity!I651)=FALSE,Severity!G651,IF(Severity!I651&gt;0.5,"YES","NO"))</f>
        <v>YES</v>
      </c>
      <c r="E649" s="159">
        <v>8</v>
      </c>
      <c r="F649" s="159">
        <v>3</v>
      </c>
      <c r="G649" s="66" t="s">
        <v>12595</v>
      </c>
      <c r="H649" s="159" t="s">
        <v>183</v>
      </c>
      <c r="I649" s="159" t="s">
        <v>282</v>
      </c>
      <c r="J649" s="66">
        <v>37</v>
      </c>
      <c r="K649" s="159" t="s">
        <v>220</v>
      </c>
      <c r="L649" s="159">
        <v>20</v>
      </c>
      <c r="M649" s="159">
        <v>21</v>
      </c>
      <c r="N649" s="159">
        <v>15</v>
      </c>
      <c r="O649" s="159" t="s">
        <v>282</v>
      </c>
      <c r="P649" s="159" t="s">
        <v>282</v>
      </c>
      <c r="Q649" s="159" t="s">
        <v>282</v>
      </c>
      <c r="R649" s="159" t="s">
        <v>282</v>
      </c>
      <c r="S649" s="159" t="s">
        <v>220</v>
      </c>
      <c r="T649" s="159">
        <v>20</v>
      </c>
      <c r="U649" s="159">
        <v>31.2</v>
      </c>
      <c r="V649" s="159">
        <v>9.3000000000000007</v>
      </c>
      <c r="W649" s="159">
        <v>88</v>
      </c>
      <c r="X649" s="159" t="s">
        <v>282</v>
      </c>
      <c r="Y649" s="159" t="s">
        <v>282</v>
      </c>
      <c r="Z649" s="159" t="s">
        <v>282</v>
      </c>
      <c r="AA649" s="66">
        <v>19.399999999999999</v>
      </c>
      <c r="AB649" s="66">
        <v>11.3</v>
      </c>
      <c r="AC649" s="66">
        <v>88</v>
      </c>
      <c r="AD649" s="66" t="s">
        <v>282</v>
      </c>
      <c r="AE649" s="66" t="s">
        <v>282</v>
      </c>
      <c r="AF649" s="66" t="s">
        <v>282</v>
      </c>
      <c r="AG649" s="66" t="s">
        <v>282</v>
      </c>
      <c r="AH649" s="66" t="s">
        <v>282</v>
      </c>
      <c r="AI649" s="66" t="s">
        <v>282</v>
      </c>
      <c r="AJ649" s="66" t="s">
        <v>282</v>
      </c>
      <c r="AK649" s="66" t="s">
        <v>282</v>
      </c>
      <c r="AL649" s="66" t="s">
        <v>282</v>
      </c>
      <c r="AM649" s="159">
        <v>88</v>
      </c>
      <c r="AN649" s="159">
        <v>51</v>
      </c>
      <c r="AO649" s="66" t="s">
        <v>11508</v>
      </c>
      <c r="AP649" s="159" t="s">
        <v>183</v>
      </c>
      <c r="AQ649" s="159" t="s">
        <v>282</v>
      </c>
      <c r="AR649" s="66">
        <v>37</v>
      </c>
      <c r="AS649" s="159" t="s">
        <v>220</v>
      </c>
      <c r="AT649" s="159">
        <v>20</v>
      </c>
      <c r="AU649" s="159">
        <v>20</v>
      </c>
      <c r="AV649" s="159">
        <v>15</v>
      </c>
      <c r="AW649" s="159" t="s">
        <v>282</v>
      </c>
      <c r="AX649" s="159" t="s">
        <v>282</v>
      </c>
      <c r="AY649" s="159" t="s">
        <v>282</v>
      </c>
      <c r="AZ649" s="159" t="s">
        <v>282</v>
      </c>
      <c r="BA649" s="159" t="s">
        <v>220</v>
      </c>
      <c r="BB649" s="159">
        <v>20</v>
      </c>
      <c r="BC649" s="159">
        <v>31.9</v>
      </c>
      <c r="BD649" s="159">
        <v>9.3000000000000007</v>
      </c>
      <c r="BE649" s="159">
        <v>88</v>
      </c>
      <c r="BF649" s="159" t="s">
        <v>282</v>
      </c>
      <c r="BG649" s="159" t="s">
        <v>282</v>
      </c>
      <c r="BH649" s="159" t="s">
        <v>282</v>
      </c>
      <c r="BI649" s="66">
        <v>20.6</v>
      </c>
      <c r="BJ649" s="66">
        <v>11.3</v>
      </c>
      <c r="BK649" s="66">
        <v>88</v>
      </c>
      <c r="BL649" s="66" t="s">
        <v>282</v>
      </c>
      <c r="BM649" s="66" t="s">
        <v>282</v>
      </c>
      <c r="BN649" s="66" t="s">
        <v>282</v>
      </c>
      <c r="BO649" s="66" t="s">
        <v>282</v>
      </c>
      <c r="BP649" s="66" t="s">
        <v>282</v>
      </c>
      <c r="BQ649" s="66" t="s">
        <v>282</v>
      </c>
      <c r="BR649" s="66" t="s">
        <v>282</v>
      </c>
      <c r="BS649" s="66" t="s">
        <v>282</v>
      </c>
      <c r="BT649" s="66" t="s">
        <v>282</v>
      </c>
      <c r="BU649" s="159">
        <v>88</v>
      </c>
      <c r="BV649" s="159">
        <v>51</v>
      </c>
      <c r="BW649" s="159" t="s">
        <v>636</v>
      </c>
      <c r="BX649" s="159" t="s">
        <v>282</v>
      </c>
      <c r="BY649" s="159" t="s">
        <v>282</v>
      </c>
      <c r="BZ649" s="66">
        <v>16</v>
      </c>
      <c r="CA649" s="159" t="s">
        <v>220</v>
      </c>
      <c r="CB649" s="66">
        <v>20</v>
      </c>
      <c r="CC649" s="66">
        <v>15</v>
      </c>
      <c r="CD649" s="66">
        <v>15</v>
      </c>
      <c r="CE649" s="159" t="s">
        <v>282</v>
      </c>
      <c r="CF649" s="159" t="s">
        <v>282</v>
      </c>
      <c r="CG649" s="159" t="s">
        <v>282</v>
      </c>
      <c r="CH649" s="159" t="s">
        <v>282</v>
      </c>
      <c r="CI649" s="159" t="s">
        <v>220</v>
      </c>
      <c r="CJ649" s="66">
        <v>20</v>
      </c>
      <c r="CK649" s="66">
        <v>32.1</v>
      </c>
      <c r="CL649" s="66">
        <v>9.3000000000000007</v>
      </c>
      <c r="CM649" s="159">
        <v>87</v>
      </c>
      <c r="CN649" s="159" t="s">
        <v>282</v>
      </c>
      <c r="CO649" s="159" t="s">
        <v>282</v>
      </c>
      <c r="CP649" s="159" t="s">
        <v>282</v>
      </c>
      <c r="CQ649" s="66">
        <v>25.2</v>
      </c>
      <c r="CR649" s="66">
        <v>9.9</v>
      </c>
      <c r="CS649" s="66">
        <v>87</v>
      </c>
      <c r="CT649" s="159" t="s">
        <v>282</v>
      </c>
      <c r="CU649" s="159" t="s">
        <v>282</v>
      </c>
      <c r="CV649" s="159" t="s">
        <v>282</v>
      </c>
      <c r="CW649" s="159" t="s">
        <v>282</v>
      </c>
      <c r="CX649" s="159" t="s">
        <v>282</v>
      </c>
      <c r="CY649" s="159" t="s">
        <v>282</v>
      </c>
      <c r="CZ649" s="159" t="s">
        <v>282</v>
      </c>
      <c r="DA649" s="159" t="s">
        <v>282</v>
      </c>
      <c r="DB649" s="159" t="s">
        <v>282</v>
      </c>
      <c r="DC649" s="66">
        <v>87</v>
      </c>
      <c r="DD649" s="66">
        <v>71</v>
      </c>
      <c r="DE649" s="159" t="s">
        <v>282</v>
      </c>
      <c r="DF649" s="159" t="s">
        <v>282</v>
      </c>
      <c r="DG649" s="159" t="s">
        <v>282</v>
      </c>
      <c r="DH649" s="159" t="s">
        <v>282</v>
      </c>
      <c r="DI649" s="159" t="s">
        <v>282</v>
      </c>
      <c r="DJ649" s="159" t="s">
        <v>282</v>
      </c>
      <c r="DK649" s="159" t="s">
        <v>282</v>
      </c>
      <c r="DL649" s="159" t="s">
        <v>282</v>
      </c>
      <c r="DM649" s="159" t="s">
        <v>282</v>
      </c>
      <c r="DN649" s="159" t="s">
        <v>282</v>
      </c>
      <c r="DO649" s="159" t="s">
        <v>282</v>
      </c>
      <c r="DP649" s="159" t="s">
        <v>282</v>
      </c>
      <c r="DQ649" s="159" t="s">
        <v>282</v>
      </c>
      <c r="DR649" s="159" t="s">
        <v>282</v>
      </c>
      <c r="DS649" s="159" t="s">
        <v>282</v>
      </c>
      <c r="DT649" s="159" t="s">
        <v>282</v>
      </c>
      <c r="DU649" s="159" t="s">
        <v>282</v>
      </c>
      <c r="DV649" s="159" t="s">
        <v>282</v>
      </c>
      <c r="DW649" s="159" t="s">
        <v>282</v>
      </c>
      <c r="DX649" s="159" t="s">
        <v>282</v>
      </c>
      <c r="DY649" s="159" t="s">
        <v>282</v>
      </c>
      <c r="DZ649" s="159" t="s">
        <v>282</v>
      </c>
      <c r="EA649" s="159" t="s">
        <v>282</v>
      </c>
      <c r="EB649" s="159" t="s">
        <v>282</v>
      </c>
      <c r="EC649" s="159" t="s">
        <v>282</v>
      </c>
      <c r="ED649" s="159" t="s">
        <v>282</v>
      </c>
      <c r="EE649" s="159" t="s">
        <v>282</v>
      </c>
      <c r="EF649" s="159" t="s">
        <v>282</v>
      </c>
      <c r="EG649" s="159" t="s">
        <v>282</v>
      </c>
      <c r="EH649" s="159" t="s">
        <v>282</v>
      </c>
      <c r="EI649" s="159" t="s">
        <v>282</v>
      </c>
      <c r="EJ649" s="159" t="s">
        <v>282</v>
      </c>
      <c r="EK649" s="159" t="s">
        <v>282</v>
      </c>
      <c r="EL649" s="159" t="s">
        <v>282</v>
      </c>
      <c r="EM649" s="159" t="s">
        <v>282</v>
      </c>
      <c r="EN649" s="159" t="s">
        <v>282</v>
      </c>
      <c r="EO649" s="159" t="s">
        <v>282</v>
      </c>
      <c r="EP649" s="159" t="s">
        <v>282</v>
      </c>
      <c r="EQ649" s="159" t="s">
        <v>282</v>
      </c>
      <c r="ER649" s="159" t="s">
        <v>282</v>
      </c>
      <c r="ES649" s="159" t="s">
        <v>282</v>
      </c>
      <c r="ET649" s="159" t="s">
        <v>282</v>
      </c>
      <c r="EU649" s="159" t="s">
        <v>282</v>
      </c>
      <c r="EV649" s="159" t="s">
        <v>282</v>
      </c>
      <c r="EW649" s="159" t="s">
        <v>282</v>
      </c>
      <c r="EX649" s="159" t="s">
        <v>282</v>
      </c>
      <c r="EY649" s="159" t="s">
        <v>282</v>
      </c>
      <c r="EZ649" s="159" t="s">
        <v>282</v>
      </c>
      <c r="FA649" s="159" t="s">
        <v>282</v>
      </c>
      <c r="FB649" s="159" t="s">
        <v>282</v>
      </c>
      <c r="FC649" s="159" t="s">
        <v>282</v>
      </c>
      <c r="FD649" s="159" t="s">
        <v>282</v>
      </c>
      <c r="FE649" s="159" t="s">
        <v>282</v>
      </c>
      <c r="FF649" s="159" t="s">
        <v>282</v>
      </c>
      <c r="FG649" s="159" t="s">
        <v>282</v>
      </c>
      <c r="FH649" s="159" t="s">
        <v>282</v>
      </c>
      <c r="FI649" s="159" t="s">
        <v>282</v>
      </c>
      <c r="FJ649" s="159" t="s">
        <v>282</v>
      </c>
      <c r="FK649" s="159" t="s">
        <v>282</v>
      </c>
      <c r="FL649" s="159" t="s">
        <v>282</v>
      </c>
      <c r="FM649" s="159" t="s">
        <v>282</v>
      </c>
      <c r="FN649" s="159" t="s">
        <v>282</v>
      </c>
      <c r="FO649" s="159" t="s">
        <v>282</v>
      </c>
      <c r="FP649" s="159" t="s">
        <v>282</v>
      </c>
      <c r="FQ649" s="159" t="s">
        <v>282</v>
      </c>
      <c r="FR649" s="159" t="s">
        <v>282</v>
      </c>
      <c r="FS649" s="159" t="s">
        <v>282</v>
      </c>
      <c r="FT649" s="159" t="s">
        <v>282</v>
      </c>
    </row>
    <row r="650" spans="1:176" x14ac:dyDescent="0.25">
      <c r="A650" s="212" t="s">
        <v>9313</v>
      </c>
      <c r="B650" s="159" t="s">
        <v>282</v>
      </c>
      <c r="C650" s="66" t="str">
        <f>IF(ISNUMBER(Severity!H652)=FALSE,Severity!F652,IF(Severity!H652&gt;=0.5,"YES","NO"))</f>
        <v>NO</v>
      </c>
      <c r="D650" s="66" t="str">
        <f>IF(ISNUMBER(Severity!I652)=FALSE,Severity!G652,IF(Severity!I652&gt;0.5,"YES","NO"))</f>
        <v>YES</v>
      </c>
      <c r="E650" s="159">
        <v>1</v>
      </c>
      <c r="F650" s="159">
        <v>3</v>
      </c>
      <c r="G650" s="159" t="s">
        <v>889</v>
      </c>
      <c r="H650" s="159" t="s">
        <v>183</v>
      </c>
      <c r="I650" s="159" t="s">
        <v>282</v>
      </c>
      <c r="J650" s="159">
        <v>12</v>
      </c>
      <c r="K650" s="159" t="s">
        <v>282</v>
      </c>
      <c r="L650" s="159" t="s">
        <v>282</v>
      </c>
      <c r="M650" s="159" t="s">
        <v>282</v>
      </c>
      <c r="N650" s="159" t="s">
        <v>282</v>
      </c>
      <c r="O650" s="159" t="s">
        <v>282</v>
      </c>
      <c r="P650" s="159" t="s">
        <v>282</v>
      </c>
      <c r="Q650" s="159" t="s">
        <v>282</v>
      </c>
      <c r="R650" s="159" t="s">
        <v>282</v>
      </c>
      <c r="S650" s="159" t="s">
        <v>299</v>
      </c>
      <c r="T650" s="159">
        <v>17</v>
      </c>
      <c r="U650" s="159" t="s">
        <v>282</v>
      </c>
      <c r="V650" s="159" t="s">
        <v>282</v>
      </c>
      <c r="W650" s="159" t="s">
        <v>282</v>
      </c>
      <c r="X650" s="159">
        <v>13.65</v>
      </c>
      <c r="Y650" s="159">
        <v>5.19</v>
      </c>
      <c r="Z650" s="159">
        <v>20</v>
      </c>
      <c r="AA650" s="159" t="s">
        <v>282</v>
      </c>
      <c r="AB650" s="159" t="s">
        <v>282</v>
      </c>
      <c r="AC650" s="159" t="s">
        <v>282</v>
      </c>
      <c r="AD650" s="159">
        <v>7</v>
      </c>
      <c r="AE650" s="159">
        <v>4.41</v>
      </c>
      <c r="AF650" s="159">
        <v>20</v>
      </c>
      <c r="AG650" s="159" t="s">
        <v>282</v>
      </c>
      <c r="AH650" s="159" t="s">
        <v>282</v>
      </c>
      <c r="AI650" s="159" t="s">
        <v>282</v>
      </c>
      <c r="AJ650" s="159" t="s">
        <v>282</v>
      </c>
      <c r="AK650" s="159" t="s">
        <v>282</v>
      </c>
      <c r="AL650" s="159" t="s">
        <v>282</v>
      </c>
      <c r="AM650" s="159">
        <v>32</v>
      </c>
      <c r="AN650" s="159">
        <v>20</v>
      </c>
      <c r="AO650" s="159" t="s">
        <v>682</v>
      </c>
      <c r="AP650" s="159" t="s">
        <v>183</v>
      </c>
      <c r="AQ650" s="159" t="s">
        <v>282</v>
      </c>
      <c r="AR650" s="159">
        <v>3</v>
      </c>
      <c r="AS650" s="159" t="s">
        <v>282</v>
      </c>
      <c r="AT650" s="159" t="s">
        <v>282</v>
      </c>
      <c r="AU650" s="159" t="s">
        <v>282</v>
      </c>
      <c r="AV650" s="159" t="s">
        <v>282</v>
      </c>
      <c r="AW650" s="159" t="s">
        <v>282</v>
      </c>
      <c r="AX650" s="159" t="s">
        <v>282</v>
      </c>
      <c r="AY650" s="159" t="s">
        <v>282</v>
      </c>
      <c r="AZ650" s="159" t="s">
        <v>282</v>
      </c>
      <c r="BA650" s="159" t="s">
        <v>299</v>
      </c>
      <c r="BB650" s="159">
        <v>17</v>
      </c>
      <c r="BC650" s="159" t="s">
        <v>282</v>
      </c>
      <c r="BD650" s="159" t="s">
        <v>282</v>
      </c>
      <c r="BE650" s="159" t="s">
        <v>282</v>
      </c>
      <c r="BF650" s="159">
        <v>11.95</v>
      </c>
      <c r="BG650" s="159">
        <v>5.97</v>
      </c>
      <c r="BH650" s="159">
        <v>20</v>
      </c>
      <c r="BI650" s="159" t="s">
        <v>282</v>
      </c>
      <c r="BJ650" s="159" t="s">
        <v>282</v>
      </c>
      <c r="BK650" s="159" t="s">
        <v>282</v>
      </c>
      <c r="BL650" s="159">
        <v>10.15</v>
      </c>
      <c r="BM650" s="159">
        <v>6.11</v>
      </c>
      <c r="BN650" s="159">
        <v>20</v>
      </c>
      <c r="BO650" s="159" t="s">
        <v>282</v>
      </c>
      <c r="BP650" s="159" t="s">
        <v>282</v>
      </c>
      <c r="BQ650" s="159" t="s">
        <v>282</v>
      </c>
      <c r="BR650" s="159" t="s">
        <v>282</v>
      </c>
      <c r="BS650" s="159" t="s">
        <v>282</v>
      </c>
      <c r="BT650" s="159" t="s">
        <v>282</v>
      </c>
      <c r="BU650" s="159">
        <v>23</v>
      </c>
      <c r="BV650" s="159">
        <v>20</v>
      </c>
      <c r="BW650" s="159" t="s">
        <v>636</v>
      </c>
      <c r="BX650" s="159" t="s">
        <v>282</v>
      </c>
      <c r="BY650" s="159" t="s">
        <v>282</v>
      </c>
      <c r="BZ650" s="159">
        <v>1</v>
      </c>
      <c r="CA650" s="159" t="s">
        <v>282</v>
      </c>
      <c r="CB650" s="159" t="s">
        <v>282</v>
      </c>
      <c r="CC650" s="159" t="s">
        <v>282</v>
      </c>
      <c r="CD650" s="159" t="s">
        <v>282</v>
      </c>
      <c r="CE650" s="159" t="s">
        <v>282</v>
      </c>
      <c r="CF650" s="159" t="s">
        <v>282</v>
      </c>
      <c r="CG650" s="159" t="s">
        <v>282</v>
      </c>
      <c r="CH650" s="159" t="s">
        <v>282</v>
      </c>
      <c r="CI650" s="159" t="s">
        <v>299</v>
      </c>
      <c r="CJ650" s="159">
        <v>17</v>
      </c>
      <c r="CK650" s="159" t="s">
        <v>282</v>
      </c>
      <c r="CL650" s="159" t="s">
        <v>282</v>
      </c>
      <c r="CM650" s="159" t="s">
        <v>282</v>
      </c>
      <c r="CN650" s="159">
        <v>12.1</v>
      </c>
      <c r="CO650" s="159">
        <v>7.23</v>
      </c>
      <c r="CP650" s="159">
        <v>20</v>
      </c>
      <c r="CQ650" s="159" t="s">
        <v>282</v>
      </c>
      <c r="CR650" s="159" t="s">
        <v>282</v>
      </c>
      <c r="CS650" s="159" t="s">
        <v>282</v>
      </c>
      <c r="CT650" s="159">
        <v>11.4</v>
      </c>
      <c r="CU650" s="159">
        <v>4.8099999999999996</v>
      </c>
      <c r="CV650" s="159">
        <v>20</v>
      </c>
      <c r="CW650" s="159" t="s">
        <v>282</v>
      </c>
      <c r="CX650" s="159" t="s">
        <v>282</v>
      </c>
      <c r="CY650" s="159" t="s">
        <v>282</v>
      </c>
      <c r="CZ650" s="159" t="s">
        <v>282</v>
      </c>
      <c r="DA650" s="159" t="s">
        <v>282</v>
      </c>
      <c r="DB650" s="159" t="s">
        <v>282</v>
      </c>
      <c r="DC650" s="159">
        <v>21</v>
      </c>
      <c r="DD650" s="159">
        <v>20</v>
      </c>
      <c r="DE650" s="159" t="s">
        <v>282</v>
      </c>
      <c r="DF650" s="159" t="s">
        <v>282</v>
      </c>
      <c r="DG650" s="159" t="s">
        <v>282</v>
      </c>
      <c r="DH650" s="159" t="s">
        <v>282</v>
      </c>
      <c r="DI650" s="159" t="s">
        <v>282</v>
      </c>
      <c r="DJ650" s="159" t="s">
        <v>282</v>
      </c>
      <c r="DK650" s="159" t="s">
        <v>282</v>
      </c>
      <c r="DL650" s="159" t="s">
        <v>282</v>
      </c>
      <c r="DM650" s="159" t="s">
        <v>282</v>
      </c>
      <c r="DN650" s="159" t="s">
        <v>282</v>
      </c>
      <c r="DO650" s="159" t="s">
        <v>282</v>
      </c>
      <c r="DP650" s="159" t="s">
        <v>282</v>
      </c>
      <c r="DQ650" s="159" t="s">
        <v>282</v>
      </c>
      <c r="DR650" s="159" t="s">
        <v>282</v>
      </c>
      <c r="DS650" s="159" t="s">
        <v>282</v>
      </c>
      <c r="DT650" s="159" t="s">
        <v>282</v>
      </c>
      <c r="DU650" s="159" t="s">
        <v>282</v>
      </c>
      <c r="DV650" s="159" t="s">
        <v>282</v>
      </c>
      <c r="DW650" s="159" t="s">
        <v>282</v>
      </c>
      <c r="DX650" s="159" t="s">
        <v>282</v>
      </c>
      <c r="DY650" s="159" t="s">
        <v>282</v>
      </c>
      <c r="DZ650" s="159" t="s">
        <v>282</v>
      </c>
      <c r="EA650" s="159" t="s">
        <v>282</v>
      </c>
      <c r="EB650" s="159" t="s">
        <v>282</v>
      </c>
      <c r="EC650" s="159" t="s">
        <v>282</v>
      </c>
      <c r="ED650" s="159" t="s">
        <v>282</v>
      </c>
      <c r="EE650" s="159" t="s">
        <v>282</v>
      </c>
      <c r="EF650" s="159" t="s">
        <v>282</v>
      </c>
      <c r="EG650" s="159" t="s">
        <v>282</v>
      </c>
      <c r="EH650" s="159" t="s">
        <v>282</v>
      </c>
      <c r="EI650" s="159" t="s">
        <v>282</v>
      </c>
      <c r="EJ650" s="159" t="s">
        <v>282</v>
      </c>
      <c r="EK650" s="159" t="s">
        <v>282</v>
      </c>
      <c r="EL650" s="159" t="s">
        <v>282</v>
      </c>
      <c r="EM650" s="159" t="s">
        <v>282</v>
      </c>
      <c r="EN650" s="159" t="s">
        <v>282</v>
      </c>
      <c r="EO650" s="159" t="s">
        <v>282</v>
      </c>
      <c r="EP650" s="159" t="s">
        <v>282</v>
      </c>
      <c r="EQ650" s="159" t="s">
        <v>282</v>
      </c>
      <c r="ER650" s="159" t="s">
        <v>282</v>
      </c>
      <c r="ES650" s="159" t="s">
        <v>282</v>
      </c>
      <c r="ET650" s="159" t="s">
        <v>282</v>
      </c>
      <c r="EU650" s="159" t="s">
        <v>282</v>
      </c>
      <c r="EV650" s="159" t="s">
        <v>282</v>
      </c>
      <c r="EW650" s="159" t="s">
        <v>282</v>
      </c>
      <c r="EX650" s="159" t="s">
        <v>282</v>
      </c>
      <c r="EY650" s="159" t="s">
        <v>282</v>
      </c>
      <c r="EZ650" s="159" t="s">
        <v>282</v>
      </c>
      <c r="FA650" s="159" t="s">
        <v>282</v>
      </c>
      <c r="FB650" s="159" t="s">
        <v>282</v>
      </c>
      <c r="FC650" s="159" t="s">
        <v>282</v>
      </c>
      <c r="FD650" s="159" t="s">
        <v>282</v>
      </c>
      <c r="FE650" s="159" t="s">
        <v>282</v>
      </c>
      <c r="FF650" s="159" t="s">
        <v>282</v>
      </c>
      <c r="FG650" s="159" t="s">
        <v>282</v>
      </c>
      <c r="FH650" s="159" t="s">
        <v>282</v>
      </c>
      <c r="FI650" s="159" t="s">
        <v>282</v>
      </c>
      <c r="FJ650" s="159" t="s">
        <v>282</v>
      </c>
      <c r="FK650" s="159" t="s">
        <v>282</v>
      </c>
      <c r="FL650" s="159" t="s">
        <v>282</v>
      </c>
      <c r="FM650" s="159" t="s">
        <v>282</v>
      </c>
      <c r="FN650" s="159" t="s">
        <v>282</v>
      </c>
      <c r="FO650" s="159" t="s">
        <v>282</v>
      </c>
      <c r="FP650" s="159" t="s">
        <v>282</v>
      </c>
      <c r="FQ650" s="159" t="s">
        <v>282</v>
      </c>
      <c r="FR650" s="159" t="s">
        <v>282</v>
      </c>
      <c r="FS650" s="159" t="s">
        <v>282</v>
      </c>
      <c r="FT650" s="159" t="s">
        <v>282</v>
      </c>
    </row>
    <row r="651" spans="1:176" x14ac:dyDescent="0.25">
      <c r="A651" s="212" t="s">
        <v>7767</v>
      </c>
      <c r="B651" s="159" t="s">
        <v>15918</v>
      </c>
      <c r="C651" s="66" t="str">
        <f>IF(ISNUMBER(Severity!H653)=FALSE,Severity!F653,IF(Severity!H653&gt;=0.5,"YES","NO"))</f>
        <v>YES</v>
      </c>
      <c r="D651" s="66" t="str">
        <f>IF(ISNUMBER(Severity!I653)=FALSE,Severity!G653,IF(Severity!I653&gt;0.5,"YES","NO"))</f>
        <v>NO</v>
      </c>
      <c r="E651" s="159">
        <v>8</v>
      </c>
      <c r="F651" s="159">
        <v>2</v>
      </c>
      <c r="G651" s="159" t="s">
        <v>246</v>
      </c>
      <c r="H651" s="159" t="s">
        <v>10507</v>
      </c>
      <c r="I651" s="159">
        <v>9</v>
      </c>
      <c r="J651" s="159">
        <v>59</v>
      </c>
      <c r="K651" s="159" t="s">
        <v>299</v>
      </c>
      <c r="L651" s="159">
        <v>21</v>
      </c>
      <c r="M651" s="159">
        <v>55</v>
      </c>
      <c r="N651" s="159">
        <v>7</v>
      </c>
      <c r="O651" s="159" t="s">
        <v>299</v>
      </c>
      <c r="P651" s="159">
        <v>21</v>
      </c>
      <c r="Q651" s="159">
        <v>88</v>
      </c>
      <c r="R651" s="159">
        <v>50</v>
      </c>
      <c r="S651" s="159" t="s">
        <v>299</v>
      </c>
      <c r="T651" s="159">
        <v>21</v>
      </c>
      <c r="U651" s="159">
        <v>25.3</v>
      </c>
      <c r="V651" s="159" t="s">
        <v>282</v>
      </c>
      <c r="W651" s="159">
        <v>146</v>
      </c>
      <c r="X651" s="159" t="s">
        <v>282</v>
      </c>
      <c r="Y651" s="159" t="s">
        <v>282</v>
      </c>
      <c r="Z651" s="159" t="s">
        <v>282</v>
      </c>
      <c r="AA651" s="159" t="s">
        <v>282</v>
      </c>
      <c r="AB651" s="159" t="s">
        <v>282</v>
      </c>
      <c r="AC651" s="159" t="s">
        <v>282</v>
      </c>
      <c r="AD651" s="159" t="s">
        <v>282</v>
      </c>
      <c r="AE651" s="159" t="s">
        <v>282</v>
      </c>
      <c r="AF651" s="159" t="s">
        <v>282</v>
      </c>
      <c r="AG651" s="66">
        <v>-13.9</v>
      </c>
      <c r="AH651" s="66">
        <v>10.87</v>
      </c>
      <c r="AI651" s="66">
        <v>146</v>
      </c>
      <c r="AJ651" s="159" t="s">
        <v>282</v>
      </c>
      <c r="AK651" s="159" t="s">
        <v>282</v>
      </c>
      <c r="AL651" s="159" t="s">
        <v>282</v>
      </c>
      <c r="AM651" s="159">
        <v>155</v>
      </c>
      <c r="AN651" s="159">
        <v>96</v>
      </c>
      <c r="AO651" s="159" t="s">
        <v>790</v>
      </c>
      <c r="AP651" s="159" t="s">
        <v>10507</v>
      </c>
      <c r="AQ651" s="159">
        <v>5</v>
      </c>
      <c r="AR651" s="159">
        <v>53</v>
      </c>
      <c r="AS651" s="159" t="s">
        <v>299</v>
      </c>
      <c r="AT651" s="159">
        <v>21</v>
      </c>
      <c r="AU651" s="159">
        <v>51</v>
      </c>
      <c r="AV651" s="159">
        <v>7</v>
      </c>
      <c r="AW651" s="159" t="s">
        <v>299</v>
      </c>
      <c r="AX651" s="159">
        <v>21</v>
      </c>
      <c r="AY651" s="159">
        <v>78</v>
      </c>
      <c r="AZ651" s="159">
        <v>50</v>
      </c>
      <c r="BA651" s="159" t="s">
        <v>299</v>
      </c>
      <c r="BB651" s="159">
        <v>21</v>
      </c>
      <c r="BC651" s="159">
        <v>25.2</v>
      </c>
      <c r="BD651" s="159" t="s">
        <v>282</v>
      </c>
      <c r="BE651" s="159">
        <v>148</v>
      </c>
      <c r="BF651" s="159" t="s">
        <v>282</v>
      </c>
      <c r="BG651" s="159" t="s">
        <v>282</v>
      </c>
      <c r="BH651" s="159" t="s">
        <v>282</v>
      </c>
      <c r="BI651" s="159" t="s">
        <v>282</v>
      </c>
      <c r="BJ651" s="159" t="s">
        <v>282</v>
      </c>
      <c r="BK651" s="159" t="s">
        <v>282</v>
      </c>
      <c r="BL651" s="159" t="s">
        <v>282</v>
      </c>
      <c r="BM651" s="159" t="s">
        <v>282</v>
      </c>
      <c r="BN651" s="159" t="s">
        <v>282</v>
      </c>
      <c r="BO651" s="66">
        <v>-12.2</v>
      </c>
      <c r="BP651" s="66">
        <v>9.73</v>
      </c>
      <c r="BQ651" s="66">
        <v>148</v>
      </c>
      <c r="BR651" s="159" t="s">
        <v>282</v>
      </c>
      <c r="BS651" s="159" t="s">
        <v>282</v>
      </c>
      <c r="BT651" s="159" t="s">
        <v>282</v>
      </c>
      <c r="BU651" s="159">
        <v>154</v>
      </c>
      <c r="BV651" s="159">
        <v>101</v>
      </c>
      <c r="BW651" s="159" t="s">
        <v>282</v>
      </c>
      <c r="BX651" s="159" t="s">
        <v>282</v>
      </c>
      <c r="BY651" s="159" t="s">
        <v>282</v>
      </c>
      <c r="BZ651" s="159" t="s">
        <v>282</v>
      </c>
      <c r="CA651" s="159" t="s">
        <v>282</v>
      </c>
      <c r="CB651" s="159" t="s">
        <v>282</v>
      </c>
      <c r="CC651" s="159" t="s">
        <v>282</v>
      </c>
      <c r="CD651" s="159" t="s">
        <v>282</v>
      </c>
      <c r="CE651" s="159" t="s">
        <v>282</v>
      </c>
      <c r="CF651" s="159" t="s">
        <v>282</v>
      </c>
      <c r="CG651" s="159" t="s">
        <v>282</v>
      </c>
      <c r="CH651" s="159" t="s">
        <v>282</v>
      </c>
      <c r="CI651" s="159" t="s">
        <v>282</v>
      </c>
      <c r="CJ651" s="159" t="s">
        <v>282</v>
      </c>
      <c r="CK651" s="159" t="s">
        <v>282</v>
      </c>
      <c r="CL651" s="159" t="s">
        <v>282</v>
      </c>
      <c r="CM651" s="159" t="s">
        <v>282</v>
      </c>
      <c r="CN651" s="159" t="s">
        <v>282</v>
      </c>
      <c r="CO651" s="159" t="s">
        <v>282</v>
      </c>
      <c r="CP651" s="159" t="s">
        <v>282</v>
      </c>
      <c r="CQ651" s="159" t="s">
        <v>282</v>
      </c>
      <c r="CR651" s="159" t="s">
        <v>282</v>
      </c>
      <c r="CS651" s="159" t="s">
        <v>282</v>
      </c>
      <c r="CT651" s="159" t="s">
        <v>282</v>
      </c>
      <c r="CU651" s="159" t="s">
        <v>282</v>
      </c>
      <c r="CV651" s="159" t="s">
        <v>282</v>
      </c>
      <c r="CW651" s="159" t="s">
        <v>282</v>
      </c>
      <c r="CX651" s="159" t="s">
        <v>282</v>
      </c>
      <c r="CY651" s="159" t="s">
        <v>282</v>
      </c>
      <c r="CZ651" s="159" t="s">
        <v>282</v>
      </c>
      <c r="DA651" s="159" t="s">
        <v>282</v>
      </c>
      <c r="DB651" s="159" t="s">
        <v>282</v>
      </c>
      <c r="DC651" s="159" t="s">
        <v>282</v>
      </c>
      <c r="DD651" s="159" t="s">
        <v>282</v>
      </c>
      <c r="DE651" s="159" t="s">
        <v>282</v>
      </c>
      <c r="DF651" s="159" t="s">
        <v>282</v>
      </c>
      <c r="DG651" s="159" t="s">
        <v>282</v>
      </c>
      <c r="DH651" s="159" t="s">
        <v>282</v>
      </c>
      <c r="DI651" s="159" t="s">
        <v>282</v>
      </c>
      <c r="DJ651" s="159" t="s">
        <v>282</v>
      </c>
      <c r="DK651" s="159" t="s">
        <v>282</v>
      </c>
      <c r="DL651" s="159" t="s">
        <v>282</v>
      </c>
      <c r="DM651" s="159" t="s">
        <v>282</v>
      </c>
      <c r="DN651" s="159" t="s">
        <v>282</v>
      </c>
      <c r="DO651" s="159" t="s">
        <v>282</v>
      </c>
      <c r="DP651" s="159" t="s">
        <v>282</v>
      </c>
      <c r="DQ651" s="159" t="s">
        <v>282</v>
      </c>
      <c r="DR651" s="159" t="s">
        <v>282</v>
      </c>
      <c r="DS651" s="159" t="s">
        <v>282</v>
      </c>
      <c r="DT651" s="159" t="s">
        <v>282</v>
      </c>
      <c r="DU651" s="159" t="s">
        <v>282</v>
      </c>
      <c r="DV651" s="159" t="s">
        <v>282</v>
      </c>
      <c r="DW651" s="159" t="s">
        <v>282</v>
      </c>
      <c r="DX651" s="159" t="s">
        <v>282</v>
      </c>
      <c r="DY651" s="159" t="s">
        <v>282</v>
      </c>
      <c r="DZ651" s="159" t="s">
        <v>282</v>
      </c>
      <c r="EA651" s="159" t="s">
        <v>282</v>
      </c>
      <c r="EB651" s="159" t="s">
        <v>282</v>
      </c>
      <c r="EC651" s="159" t="s">
        <v>282</v>
      </c>
      <c r="ED651" s="159" t="s">
        <v>282</v>
      </c>
      <c r="EE651" s="159" t="s">
        <v>282</v>
      </c>
      <c r="EF651" s="159" t="s">
        <v>282</v>
      </c>
      <c r="EG651" s="159" t="s">
        <v>282</v>
      </c>
      <c r="EH651" s="159" t="s">
        <v>282</v>
      </c>
      <c r="EI651" s="159" t="s">
        <v>282</v>
      </c>
      <c r="EJ651" s="159" t="s">
        <v>282</v>
      </c>
      <c r="EK651" s="159" t="s">
        <v>282</v>
      </c>
      <c r="EL651" s="159" t="s">
        <v>282</v>
      </c>
      <c r="EM651" s="159" t="s">
        <v>282</v>
      </c>
      <c r="EN651" s="159" t="s">
        <v>282</v>
      </c>
      <c r="EO651" s="159" t="s">
        <v>282</v>
      </c>
      <c r="EP651" s="159" t="s">
        <v>282</v>
      </c>
      <c r="EQ651" s="159" t="s">
        <v>282</v>
      </c>
      <c r="ER651" s="159" t="s">
        <v>282</v>
      </c>
      <c r="ES651" s="159" t="s">
        <v>282</v>
      </c>
      <c r="ET651" s="159" t="s">
        <v>282</v>
      </c>
      <c r="EU651" s="159" t="s">
        <v>282</v>
      </c>
      <c r="EV651" s="159" t="s">
        <v>282</v>
      </c>
      <c r="EW651" s="159" t="s">
        <v>282</v>
      </c>
      <c r="EX651" s="159" t="s">
        <v>282</v>
      </c>
      <c r="EY651" s="159" t="s">
        <v>282</v>
      </c>
      <c r="EZ651" s="159" t="s">
        <v>282</v>
      </c>
      <c r="FA651" s="159" t="s">
        <v>282</v>
      </c>
      <c r="FB651" s="159" t="s">
        <v>282</v>
      </c>
      <c r="FC651" s="159" t="s">
        <v>282</v>
      </c>
      <c r="FD651" s="159" t="s">
        <v>282</v>
      </c>
      <c r="FE651" s="159" t="s">
        <v>282</v>
      </c>
      <c r="FF651" s="159" t="s">
        <v>282</v>
      </c>
      <c r="FG651" s="159" t="s">
        <v>282</v>
      </c>
      <c r="FH651" s="159" t="s">
        <v>282</v>
      </c>
      <c r="FI651" s="159" t="s">
        <v>282</v>
      </c>
      <c r="FJ651" s="159" t="s">
        <v>282</v>
      </c>
      <c r="FK651" s="159" t="s">
        <v>282</v>
      </c>
      <c r="FL651" s="159" t="s">
        <v>282</v>
      </c>
      <c r="FM651" s="159" t="s">
        <v>282</v>
      </c>
      <c r="FN651" s="159" t="s">
        <v>282</v>
      </c>
      <c r="FO651" s="159" t="s">
        <v>282</v>
      </c>
      <c r="FP651" s="159" t="s">
        <v>282</v>
      </c>
      <c r="FQ651" s="159" t="s">
        <v>282</v>
      </c>
      <c r="FR651" s="159" t="s">
        <v>282</v>
      </c>
      <c r="FS651" s="159" t="s">
        <v>282</v>
      </c>
      <c r="FT651" s="159" t="s">
        <v>282</v>
      </c>
    </row>
    <row r="652" spans="1:176" x14ac:dyDescent="0.25">
      <c r="A652" s="212" t="s">
        <v>4231</v>
      </c>
      <c r="B652" s="159" t="s">
        <v>15921</v>
      </c>
      <c r="C652" s="331" t="s">
        <v>793</v>
      </c>
      <c r="D652" s="331" t="s">
        <v>130</v>
      </c>
      <c r="E652" s="159">
        <v>6</v>
      </c>
      <c r="F652" s="159">
        <v>4</v>
      </c>
      <c r="G652" s="159" t="s">
        <v>246</v>
      </c>
      <c r="H652" s="159" t="s">
        <v>10507</v>
      </c>
      <c r="I652" s="159">
        <v>8</v>
      </c>
      <c r="J652" s="159">
        <v>38</v>
      </c>
      <c r="K652" s="159" t="s">
        <v>282</v>
      </c>
      <c r="L652" s="159" t="s">
        <v>282</v>
      </c>
      <c r="M652" s="159" t="s">
        <v>282</v>
      </c>
      <c r="N652" s="159" t="s">
        <v>282</v>
      </c>
      <c r="O652" s="159" t="s">
        <v>299</v>
      </c>
      <c r="P652" s="159">
        <v>17</v>
      </c>
      <c r="Q652" s="159">
        <v>38</v>
      </c>
      <c r="R652" s="159">
        <v>50</v>
      </c>
      <c r="S652" s="159" t="s">
        <v>299</v>
      </c>
      <c r="T652" s="159">
        <v>17</v>
      </c>
      <c r="U652" s="159" t="s">
        <v>282</v>
      </c>
      <c r="V652" s="159" t="s">
        <v>282</v>
      </c>
      <c r="W652" s="159" t="s">
        <v>282</v>
      </c>
      <c r="X652" s="159" t="s">
        <v>282</v>
      </c>
      <c r="Y652" s="159" t="s">
        <v>282</v>
      </c>
      <c r="Z652" s="159" t="s">
        <v>282</v>
      </c>
      <c r="AA652" s="159" t="s">
        <v>282</v>
      </c>
      <c r="AB652" s="159" t="s">
        <v>282</v>
      </c>
      <c r="AC652" s="159" t="s">
        <v>282</v>
      </c>
      <c r="AD652" s="159" t="s">
        <v>282</v>
      </c>
      <c r="AE652" s="159" t="s">
        <v>282</v>
      </c>
      <c r="AF652" s="159" t="s">
        <v>282</v>
      </c>
      <c r="AG652" s="66">
        <v>-9.8000000000000007</v>
      </c>
      <c r="AH652" s="66">
        <v>8.5</v>
      </c>
      <c r="AI652" s="66">
        <v>97</v>
      </c>
      <c r="AJ652" s="159" t="s">
        <v>282</v>
      </c>
      <c r="AK652" s="159" t="s">
        <v>282</v>
      </c>
      <c r="AL652" s="159" t="s">
        <v>282</v>
      </c>
      <c r="AM652" s="159">
        <v>100</v>
      </c>
      <c r="AN652" s="159">
        <v>62</v>
      </c>
      <c r="AO652" s="159" t="s">
        <v>246</v>
      </c>
      <c r="AP652" s="159" t="s">
        <v>10507</v>
      </c>
      <c r="AQ652" s="159">
        <v>12</v>
      </c>
      <c r="AR652" s="159">
        <v>41</v>
      </c>
      <c r="AS652" s="159" t="s">
        <v>282</v>
      </c>
      <c r="AT652" s="159" t="s">
        <v>282</v>
      </c>
      <c r="AU652" s="159" t="s">
        <v>282</v>
      </c>
      <c r="AV652" s="159" t="s">
        <v>282</v>
      </c>
      <c r="AW652" s="159" t="s">
        <v>299</v>
      </c>
      <c r="AX652" s="159">
        <v>17</v>
      </c>
      <c r="AY652" s="159">
        <v>43</v>
      </c>
      <c r="AZ652" s="159">
        <v>50</v>
      </c>
      <c r="BA652" s="159" t="s">
        <v>299</v>
      </c>
      <c r="BB652" s="159">
        <v>17</v>
      </c>
      <c r="BC652" s="159" t="s">
        <v>282</v>
      </c>
      <c r="BD652" s="159" t="s">
        <v>282</v>
      </c>
      <c r="BE652" s="159" t="s">
        <v>282</v>
      </c>
      <c r="BF652" s="159" t="s">
        <v>282</v>
      </c>
      <c r="BG652" s="159" t="s">
        <v>282</v>
      </c>
      <c r="BH652" s="159" t="s">
        <v>282</v>
      </c>
      <c r="BI652" s="159" t="s">
        <v>282</v>
      </c>
      <c r="BJ652" s="159" t="s">
        <v>282</v>
      </c>
      <c r="BK652" s="159" t="s">
        <v>282</v>
      </c>
      <c r="BL652" s="159" t="s">
        <v>282</v>
      </c>
      <c r="BM652" s="159" t="s">
        <v>282</v>
      </c>
      <c r="BN652" s="159" t="s">
        <v>282</v>
      </c>
      <c r="BO652" s="66">
        <v>-9.6</v>
      </c>
      <c r="BP652" s="66">
        <v>8.1999999999999993</v>
      </c>
      <c r="BQ652" s="66">
        <v>97</v>
      </c>
      <c r="BR652" s="159" t="s">
        <v>282</v>
      </c>
      <c r="BS652" s="159" t="s">
        <v>282</v>
      </c>
      <c r="BT652" s="159" t="s">
        <v>282</v>
      </c>
      <c r="BU652" s="159">
        <v>103</v>
      </c>
      <c r="BV652" s="159">
        <v>62</v>
      </c>
      <c r="BW652" s="159" t="s">
        <v>246</v>
      </c>
      <c r="BX652" s="159" t="s">
        <v>10507</v>
      </c>
      <c r="BY652" s="159">
        <v>32</v>
      </c>
      <c r="BZ652" s="159">
        <v>58</v>
      </c>
      <c r="CA652" s="159" t="s">
        <v>282</v>
      </c>
      <c r="CB652" s="159" t="s">
        <v>282</v>
      </c>
      <c r="CC652" s="159" t="s">
        <v>282</v>
      </c>
      <c r="CD652" s="159" t="s">
        <v>282</v>
      </c>
      <c r="CE652" s="159" t="s">
        <v>299</v>
      </c>
      <c r="CF652" s="159">
        <v>17</v>
      </c>
      <c r="CG652" s="159">
        <v>31</v>
      </c>
      <c r="CH652" s="159">
        <v>50</v>
      </c>
      <c r="CI652" s="159" t="s">
        <v>299</v>
      </c>
      <c r="CJ652" s="159">
        <v>17</v>
      </c>
      <c r="CK652" s="159" t="s">
        <v>282</v>
      </c>
      <c r="CL652" s="159" t="s">
        <v>282</v>
      </c>
      <c r="CM652" s="159" t="s">
        <v>282</v>
      </c>
      <c r="CN652" s="159" t="s">
        <v>282</v>
      </c>
      <c r="CO652" s="159" t="s">
        <v>282</v>
      </c>
      <c r="CP652" s="159" t="s">
        <v>282</v>
      </c>
      <c r="CQ652" s="159" t="s">
        <v>282</v>
      </c>
      <c r="CR652" s="159" t="s">
        <v>282</v>
      </c>
      <c r="CS652" s="159" t="s">
        <v>282</v>
      </c>
      <c r="CT652" s="159" t="s">
        <v>282</v>
      </c>
      <c r="CU652" s="159" t="s">
        <v>282</v>
      </c>
      <c r="CV652" s="159" t="s">
        <v>282</v>
      </c>
      <c r="CW652" s="159">
        <v>-7.2</v>
      </c>
      <c r="CX652" s="159">
        <v>9.1</v>
      </c>
      <c r="CY652" s="159">
        <v>103</v>
      </c>
      <c r="CZ652" s="159" t="s">
        <v>282</v>
      </c>
      <c r="DA652" s="159" t="s">
        <v>282</v>
      </c>
      <c r="DB652" s="159" t="s">
        <v>282</v>
      </c>
      <c r="DC652" s="159">
        <v>105</v>
      </c>
      <c r="DD652" s="159">
        <v>47</v>
      </c>
      <c r="DE652" s="159" t="s">
        <v>790</v>
      </c>
      <c r="DF652" s="159" t="s">
        <v>10507</v>
      </c>
      <c r="DG652" s="159">
        <v>6</v>
      </c>
      <c r="DH652" s="159">
        <v>21</v>
      </c>
      <c r="DI652" s="159" t="s">
        <v>282</v>
      </c>
      <c r="DJ652" s="159" t="s">
        <v>282</v>
      </c>
      <c r="DK652" s="159" t="s">
        <v>282</v>
      </c>
      <c r="DL652" s="159" t="s">
        <v>282</v>
      </c>
      <c r="DM652" s="159" t="s">
        <v>299</v>
      </c>
      <c r="DN652" s="159">
        <v>17</v>
      </c>
      <c r="DO652" s="159">
        <v>9</v>
      </c>
      <c r="DP652" s="159">
        <v>50</v>
      </c>
      <c r="DQ652" s="159" t="s">
        <v>299</v>
      </c>
      <c r="DR652" s="159">
        <v>17</v>
      </c>
      <c r="DS652" s="159" t="s">
        <v>282</v>
      </c>
      <c r="DT652" s="159" t="s">
        <v>282</v>
      </c>
      <c r="DU652" s="159" t="s">
        <v>282</v>
      </c>
      <c r="DV652" s="159" t="s">
        <v>282</v>
      </c>
      <c r="DW652" s="159" t="s">
        <v>282</v>
      </c>
      <c r="DX652" s="159" t="s">
        <v>282</v>
      </c>
      <c r="DY652" s="159" t="s">
        <v>282</v>
      </c>
      <c r="DZ652" s="159" t="s">
        <v>282</v>
      </c>
      <c r="EA652" s="159" t="s">
        <v>282</v>
      </c>
      <c r="EB652" s="159" t="s">
        <v>282</v>
      </c>
      <c r="EC652" s="159" t="s">
        <v>282</v>
      </c>
      <c r="ED652" s="159" t="s">
        <v>282</v>
      </c>
      <c r="EE652" s="159">
        <v>-5.7</v>
      </c>
      <c r="EF652" s="159">
        <v>8.6</v>
      </c>
      <c r="EG652" s="159">
        <v>48</v>
      </c>
      <c r="EH652" s="159" t="s">
        <v>282</v>
      </c>
      <c r="EI652" s="159" t="s">
        <v>282</v>
      </c>
      <c r="EJ652" s="159" t="s">
        <v>282</v>
      </c>
      <c r="EK652" s="159">
        <v>48</v>
      </c>
      <c r="EL652" s="159">
        <v>27</v>
      </c>
      <c r="EM652" s="159" t="s">
        <v>282</v>
      </c>
      <c r="EN652" s="159" t="s">
        <v>282</v>
      </c>
      <c r="EO652" s="159" t="s">
        <v>282</v>
      </c>
      <c r="EP652" s="159" t="s">
        <v>282</v>
      </c>
      <c r="EQ652" s="159" t="s">
        <v>282</v>
      </c>
      <c r="ER652" s="159" t="s">
        <v>282</v>
      </c>
      <c r="ES652" s="159" t="s">
        <v>282</v>
      </c>
      <c r="ET652" s="159" t="s">
        <v>282</v>
      </c>
      <c r="EU652" s="159" t="s">
        <v>282</v>
      </c>
      <c r="EV652" s="159" t="s">
        <v>282</v>
      </c>
      <c r="EW652" s="159" t="s">
        <v>282</v>
      </c>
      <c r="EX652" s="159" t="s">
        <v>282</v>
      </c>
      <c r="EY652" s="159" t="s">
        <v>282</v>
      </c>
      <c r="EZ652" s="159" t="s">
        <v>282</v>
      </c>
      <c r="FA652" s="159" t="s">
        <v>282</v>
      </c>
      <c r="FB652" s="159" t="s">
        <v>282</v>
      </c>
      <c r="FC652" s="159" t="s">
        <v>282</v>
      </c>
      <c r="FD652" s="159" t="s">
        <v>282</v>
      </c>
      <c r="FE652" s="159" t="s">
        <v>282</v>
      </c>
      <c r="FF652" s="159" t="s">
        <v>282</v>
      </c>
      <c r="FG652" s="159" t="s">
        <v>282</v>
      </c>
      <c r="FH652" s="159" t="s">
        <v>282</v>
      </c>
      <c r="FI652" s="159" t="s">
        <v>282</v>
      </c>
      <c r="FJ652" s="159" t="s">
        <v>282</v>
      </c>
      <c r="FK652" s="159" t="s">
        <v>282</v>
      </c>
      <c r="FL652" s="159" t="s">
        <v>282</v>
      </c>
      <c r="FM652" s="159" t="s">
        <v>282</v>
      </c>
      <c r="FN652" s="159" t="s">
        <v>282</v>
      </c>
      <c r="FO652" s="159" t="s">
        <v>282</v>
      </c>
      <c r="FP652" s="159" t="s">
        <v>282</v>
      </c>
      <c r="FQ652" s="159" t="s">
        <v>282</v>
      </c>
      <c r="FR652" s="159" t="s">
        <v>282</v>
      </c>
      <c r="FS652" s="159" t="s">
        <v>282</v>
      </c>
      <c r="FT652" s="159" t="s">
        <v>282</v>
      </c>
    </row>
    <row r="653" spans="1:176" x14ac:dyDescent="0.25">
      <c r="A653" s="66" t="s">
        <v>872</v>
      </c>
      <c r="B653" s="159" t="s">
        <v>12817</v>
      </c>
      <c r="C653" s="66" t="str">
        <f>IF(ISNUMBER(Severity!H655)=FALSE,Severity!F655,IF(Severity!H655&gt;=0.5,"YES","NO"))</f>
        <v>YES</v>
      </c>
      <c r="D653" s="66" t="str">
        <f>IF(ISNUMBER(Severity!I655)=FALSE,Severity!G655,IF(Severity!I655&gt;0.5,"YES","NO"))</f>
        <v>NO</v>
      </c>
      <c r="E653" s="159">
        <v>6</v>
      </c>
      <c r="F653" s="159">
        <v>3</v>
      </c>
      <c r="G653" s="159" t="s">
        <v>246</v>
      </c>
      <c r="H653" s="159" t="s">
        <v>10507</v>
      </c>
      <c r="I653" s="66">
        <v>4</v>
      </c>
      <c r="J653" s="66">
        <v>35</v>
      </c>
      <c r="K653" s="159" t="s">
        <v>282</v>
      </c>
      <c r="L653" s="159" t="s">
        <v>282</v>
      </c>
      <c r="M653" s="159" t="s">
        <v>282</v>
      </c>
      <c r="N653" s="159" t="s">
        <v>282</v>
      </c>
      <c r="O653" s="159" t="s">
        <v>299</v>
      </c>
      <c r="P653" s="66">
        <v>17</v>
      </c>
      <c r="Q653" s="66">
        <v>45</v>
      </c>
      <c r="R653" s="66">
        <v>50</v>
      </c>
      <c r="S653" s="159" t="s">
        <v>299</v>
      </c>
      <c r="T653" s="159">
        <v>17</v>
      </c>
      <c r="U653" s="159">
        <v>25</v>
      </c>
      <c r="V653" s="159">
        <v>3.9</v>
      </c>
      <c r="W653" s="159">
        <v>91</v>
      </c>
      <c r="X653" s="159" t="s">
        <v>282</v>
      </c>
      <c r="Y653" s="159" t="s">
        <v>282</v>
      </c>
      <c r="Z653" s="159" t="s">
        <v>282</v>
      </c>
      <c r="AA653" s="159" t="s">
        <v>282</v>
      </c>
      <c r="AB653" s="159" t="s">
        <v>282</v>
      </c>
      <c r="AC653" s="159" t="s">
        <v>282</v>
      </c>
      <c r="AD653" s="159" t="s">
        <v>282</v>
      </c>
      <c r="AE653" s="159" t="s">
        <v>282</v>
      </c>
      <c r="AF653" s="159" t="s">
        <v>282</v>
      </c>
      <c r="AG653" s="66">
        <v>-10</v>
      </c>
      <c r="AH653" s="66">
        <v>8.4</v>
      </c>
      <c r="AI653" s="66">
        <v>91</v>
      </c>
      <c r="AJ653" s="159" t="s">
        <v>282</v>
      </c>
      <c r="AK653" s="159" t="s">
        <v>282</v>
      </c>
      <c r="AL653" s="159" t="s">
        <v>282</v>
      </c>
      <c r="AM653" s="159">
        <v>96</v>
      </c>
      <c r="AN653" s="159">
        <v>61</v>
      </c>
      <c r="AO653" s="159" t="s">
        <v>246</v>
      </c>
      <c r="AP653" s="159" t="s">
        <v>10507</v>
      </c>
      <c r="AQ653" s="66">
        <v>11</v>
      </c>
      <c r="AR653" s="66">
        <v>38</v>
      </c>
      <c r="AS653" s="159" t="s">
        <v>282</v>
      </c>
      <c r="AT653" s="159" t="s">
        <v>282</v>
      </c>
      <c r="AU653" s="159" t="s">
        <v>282</v>
      </c>
      <c r="AV653" s="159" t="s">
        <v>282</v>
      </c>
      <c r="AW653" s="159" t="s">
        <v>299</v>
      </c>
      <c r="AX653" s="66">
        <v>17</v>
      </c>
      <c r="AY653" s="66">
        <v>44</v>
      </c>
      <c r="AZ653" s="66">
        <v>50</v>
      </c>
      <c r="BA653" s="159" t="s">
        <v>299</v>
      </c>
      <c r="BB653" s="159">
        <v>17</v>
      </c>
      <c r="BC653" s="159">
        <v>25.4</v>
      </c>
      <c r="BD653" s="159">
        <v>4.3</v>
      </c>
      <c r="BE653" s="159">
        <v>92</v>
      </c>
      <c r="BF653" s="159" t="s">
        <v>282</v>
      </c>
      <c r="BG653" s="159" t="s">
        <v>282</v>
      </c>
      <c r="BH653" s="159" t="s">
        <v>282</v>
      </c>
      <c r="BI653" s="159" t="s">
        <v>282</v>
      </c>
      <c r="BJ653" s="159" t="s">
        <v>282</v>
      </c>
      <c r="BK653" s="159" t="s">
        <v>282</v>
      </c>
      <c r="BL653" s="159" t="s">
        <v>282</v>
      </c>
      <c r="BM653" s="159" t="s">
        <v>282</v>
      </c>
      <c r="BN653" s="159" t="s">
        <v>282</v>
      </c>
      <c r="BO653" s="66">
        <v>-11.2</v>
      </c>
      <c r="BP653" s="66">
        <v>8.1999999999999993</v>
      </c>
      <c r="BQ653" s="66">
        <v>92</v>
      </c>
      <c r="BR653" s="159" t="s">
        <v>282</v>
      </c>
      <c r="BS653" s="159" t="s">
        <v>282</v>
      </c>
      <c r="BT653" s="159" t="s">
        <v>282</v>
      </c>
      <c r="BU653" s="159">
        <v>93</v>
      </c>
      <c r="BV653" s="159">
        <v>55</v>
      </c>
      <c r="BW653" s="159" t="s">
        <v>790</v>
      </c>
      <c r="BX653" s="159" t="s">
        <v>10507</v>
      </c>
      <c r="BY653" s="66">
        <v>4</v>
      </c>
      <c r="BZ653" s="66">
        <v>36</v>
      </c>
      <c r="CA653" s="159" t="s">
        <v>282</v>
      </c>
      <c r="CB653" s="159" t="s">
        <v>282</v>
      </c>
      <c r="CC653" s="159" t="s">
        <v>282</v>
      </c>
      <c r="CD653" s="159" t="s">
        <v>282</v>
      </c>
      <c r="CE653" s="159" t="s">
        <v>299</v>
      </c>
      <c r="CF653" s="66">
        <v>17</v>
      </c>
      <c r="CG653" s="66">
        <v>18</v>
      </c>
      <c r="CH653" s="66">
        <v>50</v>
      </c>
      <c r="CI653" s="159" t="s">
        <v>299</v>
      </c>
      <c r="CJ653" s="66">
        <v>17</v>
      </c>
      <c r="CK653" s="66">
        <v>25.9</v>
      </c>
      <c r="CL653" s="66">
        <v>4.9000000000000004</v>
      </c>
      <c r="CM653" s="159">
        <v>77</v>
      </c>
      <c r="CN653" s="159" t="s">
        <v>282</v>
      </c>
      <c r="CO653" s="159" t="s">
        <v>282</v>
      </c>
      <c r="CP653" s="159" t="s">
        <v>282</v>
      </c>
      <c r="CQ653" s="159" t="s">
        <v>282</v>
      </c>
      <c r="CR653" s="159" t="s">
        <v>282</v>
      </c>
      <c r="CS653" s="159" t="s">
        <v>282</v>
      </c>
      <c r="CT653" s="159" t="s">
        <v>282</v>
      </c>
      <c r="CU653" s="159" t="s">
        <v>282</v>
      </c>
      <c r="CV653" s="159" t="s">
        <v>282</v>
      </c>
      <c r="CW653" s="66">
        <v>-7</v>
      </c>
      <c r="CX653" s="66">
        <v>8.6</v>
      </c>
      <c r="CY653" s="66">
        <v>77</v>
      </c>
      <c r="CZ653" s="159" t="s">
        <v>282</v>
      </c>
      <c r="DA653" s="159" t="s">
        <v>282</v>
      </c>
      <c r="DB653" s="159" t="s">
        <v>282</v>
      </c>
      <c r="DC653" s="66">
        <v>78</v>
      </c>
      <c r="DD653" s="66">
        <v>52</v>
      </c>
      <c r="DE653" s="159" t="s">
        <v>282</v>
      </c>
      <c r="DF653" s="159" t="s">
        <v>282</v>
      </c>
      <c r="DG653" s="159" t="s">
        <v>282</v>
      </c>
      <c r="DH653" s="159" t="s">
        <v>282</v>
      </c>
      <c r="DI653" s="159" t="s">
        <v>282</v>
      </c>
      <c r="DJ653" s="159" t="s">
        <v>282</v>
      </c>
      <c r="DK653" s="159" t="s">
        <v>282</v>
      </c>
      <c r="DL653" s="159" t="s">
        <v>282</v>
      </c>
      <c r="DM653" s="159" t="s">
        <v>282</v>
      </c>
      <c r="DN653" s="159" t="s">
        <v>282</v>
      </c>
      <c r="DO653" s="159" t="s">
        <v>282</v>
      </c>
      <c r="DP653" s="159" t="s">
        <v>282</v>
      </c>
      <c r="DQ653" s="159" t="s">
        <v>282</v>
      </c>
      <c r="DR653" s="159" t="s">
        <v>282</v>
      </c>
      <c r="DS653" s="159" t="s">
        <v>282</v>
      </c>
      <c r="DT653" s="159" t="s">
        <v>282</v>
      </c>
      <c r="DU653" s="159" t="s">
        <v>282</v>
      </c>
      <c r="DV653" s="159" t="s">
        <v>282</v>
      </c>
      <c r="DW653" s="159" t="s">
        <v>282</v>
      </c>
      <c r="DX653" s="159" t="s">
        <v>282</v>
      </c>
      <c r="DY653" s="159" t="s">
        <v>282</v>
      </c>
      <c r="DZ653" s="159" t="s">
        <v>282</v>
      </c>
      <c r="EA653" s="159" t="s">
        <v>282</v>
      </c>
      <c r="EB653" s="159" t="s">
        <v>282</v>
      </c>
      <c r="EC653" s="159" t="s">
        <v>282</v>
      </c>
      <c r="ED653" s="159" t="s">
        <v>282</v>
      </c>
      <c r="EE653" s="159" t="s">
        <v>282</v>
      </c>
      <c r="EF653" s="159" t="s">
        <v>282</v>
      </c>
      <c r="EG653" s="159" t="s">
        <v>282</v>
      </c>
      <c r="EH653" s="159" t="s">
        <v>282</v>
      </c>
      <c r="EI653" s="159" t="s">
        <v>282</v>
      </c>
      <c r="EJ653" s="159" t="s">
        <v>282</v>
      </c>
      <c r="EK653" s="159" t="s">
        <v>282</v>
      </c>
      <c r="EL653" s="159" t="s">
        <v>282</v>
      </c>
      <c r="EM653" s="159" t="s">
        <v>282</v>
      </c>
      <c r="EN653" s="159" t="s">
        <v>282</v>
      </c>
      <c r="EO653" s="159" t="s">
        <v>282</v>
      </c>
      <c r="EP653" s="159" t="s">
        <v>282</v>
      </c>
      <c r="EQ653" s="159" t="s">
        <v>282</v>
      </c>
      <c r="ER653" s="159" t="s">
        <v>282</v>
      </c>
      <c r="ES653" s="159" t="s">
        <v>282</v>
      </c>
      <c r="ET653" s="159" t="s">
        <v>282</v>
      </c>
      <c r="EU653" s="159" t="s">
        <v>282</v>
      </c>
      <c r="EV653" s="159" t="s">
        <v>282</v>
      </c>
      <c r="EW653" s="159" t="s">
        <v>282</v>
      </c>
      <c r="EX653" s="159" t="s">
        <v>282</v>
      </c>
      <c r="EY653" s="159" t="s">
        <v>282</v>
      </c>
      <c r="EZ653" s="159" t="s">
        <v>282</v>
      </c>
      <c r="FA653" s="159" t="s">
        <v>282</v>
      </c>
      <c r="FB653" s="159" t="s">
        <v>282</v>
      </c>
      <c r="FC653" s="159" t="s">
        <v>282</v>
      </c>
      <c r="FD653" s="159" t="s">
        <v>282</v>
      </c>
      <c r="FE653" s="159" t="s">
        <v>282</v>
      </c>
      <c r="FF653" s="159" t="s">
        <v>282</v>
      </c>
      <c r="FG653" s="159" t="s">
        <v>282</v>
      </c>
      <c r="FH653" s="159" t="s">
        <v>282</v>
      </c>
      <c r="FI653" s="159" t="s">
        <v>282</v>
      </c>
      <c r="FJ653" s="159" t="s">
        <v>282</v>
      </c>
      <c r="FK653" s="159" t="s">
        <v>282</v>
      </c>
      <c r="FL653" s="159" t="s">
        <v>282</v>
      </c>
      <c r="FM653" s="159" t="s">
        <v>282</v>
      </c>
      <c r="FN653" s="159" t="s">
        <v>282</v>
      </c>
      <c r="FO653" s="159" t="s">
        <v>282</v>
      </c>
      <c r="FP653" s="159" t="s">
        <v>282</v>
      </c>
      <c r="FQ653" s="159" t="s">
        <v>282</v>
      </c>
      <c r="FR653" s="159" t="s">
        <v>282</v>
      </c>
      <c r="FS653" s="159" t="s">
        <v>282</v>
      </c>
      <c r="FT653" s="159" t="s">
        <v>282</v>
      </c>
    </row>
    <row r="654" spans="1:176" x14ac:dyDescent="0.25">
      <c r="A654" s="161" t="s">
        <v>555</v>
      </c>
      <c r="B654" s="159" t="s">
        <v>12985</v>
      </c>
      <c r="C654" s="66" t="str">
        <f>IF(ISNUMBER(Severity!H656)=FALSE,Severity!F656,IF(Severity!H656&gt;=0.5,"YES","NO"))</f>
        <v>YES</v>
      </c>
      <c r="D654" s="66" t="str">
        <f>IF(ISNUMBER(Severity!I656)=FALSE,Severity!G656,IF(Severity!I656&gt;0.5,"YES","NO"))</f>
        <v>NO</v>
      </c>
      <c r="E654" s="159">
        <v>6</v>
      </c>
      <c r="F654" s="159">
        <v>2</v>
      </c>
      <c r="G654" s="159" t="s">
        <v>266</v>
      </c>
      <c r="H654" s="159" t="s">
        <v>10507</v>
      </c>
      <c r="I654" s="66">
        <v>7</v>
      </c>
      <c r="J654" s="159">
        <v>17</v>
      </c>
      <c r="K654" s="159" t="s">
        <v>299</v>
      </c>
      <c r="L654" s="159">
        <v>17</v>
      </c>
      <c r="M654" s="159">
        <v>14</v>
      </c>
      <c r="N654" s="159">
        <v>7</v>
      </c>
      <c r="O654" s="159" t="s">
        <v>10840</v>
      </c>
      <c r="P654" s="159">
        <v>1</v>
      </c>
      <c r="Q654" s="66">
        <v>38</v>
      </c>
      <c r="R654" s="159" t="s">
        <v>10841</v>
      </c>
      <c r="S654" s="159" t="s">
        <v>299</v>
      </c>
      <c r="T654" s="159">
        <v>17</v>
      </c>
      <c r="U654" s="159" t="s">
        <v>282</v>
      </c>
      <c r="V654" s="159" t="s">
        <v>282</v>
      </c>
      <c r="W654" s="159" t="s">
        <v>282</v>
      </c>
      <c r="X654" s="159">
        <v>26</v>
      </c>
      <c r="Y654" s="159">
        <v>4.4000000000000004</v>
      </c>
      <c r="Z654" s="159">
        <v>60</v>
      </c>
      <c r="AA654" s="66" t="s">
        <v>282</v>
      </c>
      <c r="AB654" s="66" t="s">
        <v>282</v>
      </c>
      <c r="AC654" s="66" t="s">
        <v>282</v>
      </c>
      <c r="AD654" s="66" t="s">
        <v>282</v>
      </c>
      <c r="AE654" s="66" t="s">
        <v>282</v>
      </c>
      <c r="AF654" s="66" t="s">
        <v>282</v>
      </c>
      <c r="AG654" s="66" t="s">
        <v>282</v>
      </c>
      <c r="AH654" s="66" t="s">
        <v>282</v>
      </c>
      <c r="AI654" s="66" t="s">
        <v>282</v>
      </c>
      <c r="AJ654" s="159">
        <v>-14.2</v>
      </c>
      <c r="AK654" s="159" t="s">
        <v>282</v>
      </c>
      <c r="AL654" s="159">
        <v>60</v>
      </c>
      <c r="AM654" s="159">
        <v>66</v>
      </c>
      <c r="AN654" s="159">
        <v>49</v>
      </c>
      <c r="AO654" s="159" t="s">
        <v>246</v>
      </c>
      <c r="AP654" s="159" t="s">
        <v>10507</v>
      </c>
      <c r="AQ654" s="66">
        <v>9</v>
      </c>
      <c r="AR654" s="159">
        <v>21</v>
      </c>
      <c r="AS654" s="159" t="s">
        <v>299</v>
      </c>
      <c r="AT654" s="159">
        <v>17</v>
      </c>
      <c r="AU654" s="159">
        <v>16</v>
      </c>
      <c r="AV654" s="159">
        <v>7</v>
      </c>
      <c r="AW654" s="159" t="s">
        <v>10840</v>
      </c>
      <c r="AX654" s="159">
        <v>1</v>
      </c>
      <c r="AY654" s="66">
        <v>34</v>
      </c>
      <c r="AZ654" s="159" t="s">
        <v>10841</v>
      </c>
      <c r="BA654" s="159" t="s">
        <v>299</v>
      </c>
      <c r="BB654" s="159">
        <v>17</v>
      </c>
      <c r="BC654" s="159" t="s">
        <v>282</v>
      </c>
      <c r="BD654" s="159" t="s">
        <v>282</v>
      </c>
      <c r="BE654" s="159" t="s">
        <v>282</v>
      </c>
      <c r="BF654" s="159">
        <v>26.1</v>
      </c>
      <c r="BG654" s="159">
        <v>4.3</v>
      </c>
      <c r="BH654" s="159">
        <v>63</v>
      </c>
      <c r="BI654" s="159" t="s">
        <v>282</v>
      </c>
      <c r="BJ654" s="159" t="s">
        <v>282</v>
      </c>
      <c r="BK654" s="159" t="s">
        <v>282</v>
      </c>
      <c r="BL654" s="159" t="s">
        <v>282</v>
      </c>
      <c r="BM654" s="159" t="s">
        <v>282</v>
      </c>
      <c r="BN654" s="159" t="s">
        <v>282</v>
      </c>
      <c r="BO654" s="159" t="s">
        <v>282</v>
      </c>
      <c r="BP654" s="159" t="s">
        <v>282</v>
      </c>
      <c r="BQ654" s="159" t="s">
        <v>282</v>
      </c>
      <c r="BR654" s="159">
        <v>-10.3</v>
      </c>
      <c r="BS654" s="159" t="s">
        <v>282</v>
      </c>
      <c r="BT654" s="159">
        <v>63</v>
      </c>
      <c r="BU654" s="159">
        <v>67</v>
      </c>
      <c r="BV654" s="159">
        <v>46</v>
      </c>
      <c r="BW654" s="159" t="s">
        <v>282</v>
      </c>
      <c r="BX654" s="159" t="s">
        <v>282</v>
      </c>
      <c r="BY654" s="159" t="s">
        <v>282</v>
      </c>
      <c r="BZ654" s="159" t="s">
        <v>282</v>
      </c>
      <c r="CA654" s="159" t="s">
        <v>282</v>
      </c>
      <c r="CB654" s="159" t="s">
        <v>282</v>
      </c>
      <c r="CC654" s="159" t="s">
        <v>282</v>
      </c>
      <c r="CD654" s="159" t="s">
        <v>282</v>
      </c>
      <c r="CE654" s="159" t="s">
        <v>282</v>
      </c>
      <c r="CF654" s="159" t="s">
        <v>282</v>
      </c>
      <c r="CG654" s="159" t="s">
        <v>282</v>
      </c>
      <c r="CH654" s="159" t="s">
        <v>282</v>
      </c>
      <c r="CI654" s="159" t="s">
        <v>282</v>
      </c>
      <c r="CJ654" s="159" t="s">
        <v>282</v>
      </c>
      <c r="CK654" s="159" t="s">
        <v>282</v>
      </c>
      <c r="CL654" s="159" t="s">
        <v>282</v>
      </c>
      <c r="CM654" s="159" t="s">
        <v>282</v>
      </c>
      <c r="CN654" s="159" t="s">
        <v>282</v>
      </c>
      <c r="CO654" s="159" t="s">
        <v>282</v>
      </c>
      <c r="CP654" s="159" t="s">
        <v>282</v>
      </c>
      <c r="CQ654" s="159" t="s">
        <v>282</v>
      </c>
      <c r="CR654" s="159" t="s">
        <v>282</v>
      </c>
      <c r="CS654" s="159" t="s">
        <v>282</v>
      </c>
      <c r="CT654" s="159" t="s">
        <v>282</v>
      </c>
      <c r="CU654" s="159" t="s">
        <v>282</v>
      </c>
      <c r="CV654" s="159" t="s">
        <v>282</v>
      </c>
      <c r="CW654" s="159" t="s">
        <v>282</v>
      </c>
      <c r="CX654" s="159" t="s">
        <v>282</v>
      </c>
      <c r="CY654" s="159" t="s">
        <v>282</v>
      </c>
      <c r="CZ654" s="159" t="s">
        <v>282</v>
      </c>
      <c r="DA654" s="159" t="s">
        <v>282</v>
      </c>
      <c r="DB654" s="159" t="s">
        <v>282</v>
      </c>
      <c r="DC654" s="159" t="s">
        <v>282</v>
      </c>
      <c r="DD654" s="159" t="s">
        <v>282</v>
      </c>
      <c r="DE654" s="159" t="s">
        <v>282</v>
      </c>
      <c r="DF654" s="159" t="s">
        <v>282</v>
      </c>
      <c r="DG654" s="159" t="s">
        <v>282</v>
      </c>
      <c r="DH654" s="159" t="s">
        <v>282</v>
      </c>
      <c r="DI654" s="159" t="s">
        <v>282</v>
      </c>
      <c r="DJ654" s="159" t="s">
        <v>282</v>
      </c>
      <c r="DK654" s="159" t="s">
        <v>282</v>
      </c>
      <c r="DL654" s="159" t="s">
        <v>282</v>
      </c>
      <c r="DM654" s="159" t="s">
        <v>282</v>
      </c>
      <c r="DN654" s="159" t="s">
        <v>282</v>
      </c>
      <c r="DO654" s="159" t="s">
        <v>282</v>
      </c>
      <c r="DP654" s="159" t="s">
        <v>282</v>
      </c>
      <c r="DQ654" s="159" t="s">
        <v>282</v>
      </c>
      <c r="DR654" s="159" t="s">
        <v>282</v>
      </c>
      <c r="DS654" s="159" t="s">
        <v>282</v>
      </c>
      <c r="DT654" s="159" t="s">
        <v>282</v>
      </c>
      <c r="DU654" s="159" t="s">
        <v>282</v>
      </c>
      <c r="DV654" s="159" t="s">
        <v>282</v>
      </c>
      <c r="DW654" s="159" t="s">
        <v>282</v>
      </c>
      <c r="DX654" s="159" t="s">
        <v>282</v>
      </c>
      <c r="DY654" s="159" t="s">
        <v>282</v>
      </c>
      <c r="DZ654" s="159" t="s">
        <v>282</v>
      </c>
      <c r="EA654" s="159" t="s">
        <v>282</v>
      </c>
      <c r="EB654" s="159" t="s">
        <v>282</v>
      </c>
      <c r="EC654" s="159" t="s">
        <v>282</v>
      </c>
      <c r="ED654" s="159" t="s">
        <v>282</v>
      </c>
      <c r="EE654" s="159" t="s">
        <v>282</v>
      </c>
      <c r="EF654" s="159" t="s">
        <v>282</v>
      </c>
      <c r="EG654" s="159" t="s">
        <v>282</v>
      </c>
      <c r="EH654" s="159" t="s">
        <v>282</v>
      </c>
      <c r="EI654" s="159" t="s">
        <v>282</v>
      </c>
      <c r="EJ654" s="159" t="s">
        <v>282</v>
      </c>
      <c r="EK654" s="159" t="s">
        <v>282</v>
      </c>
      <c r="EL654" s="159" t="s">
        <v>282</v>
      </c>
      <c r="EM654" s="159" t="s">
        <v>282</v>
      </c>
      <c r="EN654" s="159" t="s">
        <v>282</v>
      </c>
      <c r="EO654" s="159" t="s">
        <v>282</v>
      </c>
      <c r="EP654" s="159" t="s">
        <v>282</v>
      </c>
      <c r="EQ654" s="159" t="s">
        <v>282</v>
      </c>
      <c r="ER654" s="159" t="s">
        <v>282</v>
      </c>
      <c r="ES654" s="159" t="s">
        <v>282</v>
      </c>
      <c r="ET654" s="159" t="s">
        <v>282</v>
      </c>
      <c r="EU654" s="159" t="s">
        <v>282</v>
      </c>
      <c r="EV654" s="159" t="s">
        <v>282</v>
      </c>
      <c r="EW654" s="159" t="s">
        <v>282</v>
      </c>
      <c r="EX654" s="159" t="s">
        <v>282</v>
      </c>
      <c r="EY654" s="159" t="s">
        <v>282</v>
      </c>
      <c r="EZ654" s="159" t="s">
        <v>282</v>
      </c>
      <c r="FA654" s="159" t="s">
        <v>282</v>
      </c>
      <c r="FB654" s="159" t="s">
        <v>282</v>
      </c>
      <c r="FC654" s="159" t="s">
        <v>282</v>
      </c>
      <c r="FD654" s="159" t="s">
        <v>282</v>
      </c>
      <c r="FE654" s="159" t="s">
        <v>282</v>
      </c>
      <c r="FF654" s="159" t="s">
        <v>282</v>
      </c>
      <c r="FG654" s="159" t="s">
        <v>282</v>
      </c>
      <c r="FH654" s="159" t="s">
        <v>282</v>
      </c>
      <c r="FI654" s="159" t="s">
        <v>282</v>
      </c>
      <c r="FJ654" s="159" t="s">
        <v>282</v>
      </c>
      <c r="FK654" s="159" t="s">
        <v>282</v>
      </c>
      <c r="FL654" s="159" t="s">
        <v>282</v>
      </c>
      <c r="FM654" s="159" t="s">
        <v>282</v>
      </c>
      <c r="FN654" s="159" t="s">
        <v>282</v>
      </c>
      <c r="FO654" s="159" t="s">
        <v>282</v>
      </c>
      <c r="FP654" s="159" t="s">
        <v>282</v>
      </c>
      <c r="FQ654" s="159" t="s">
        <v>282</v>
      </c>
      <c r="FR654" s="159" t="s">
        <v>282</v>
      </c>
      <c r="FS654" s="159" t="s">
        <v>282</v>
      </c>
      <c r="FT654" s="159" t="s">
        <v>282</v>
      </c>
    </row>
    <row r="655" spans="1:176" x14ac:dyDescent="0.25">
      <c r="A655" s="161" t="s">
        <v>5942</v>
      </c>
      <c r="B655" s="159" t="s">
        <v>282</v>
      </c>
      <c r="C655" s="66" t="str">
        <f>IF(ISNUMBER(Severity!H657)=FALSE,Severity!F657,IF(Severity!H657&gt;=0.5,"YES","NO"))</f>
        <v>YES</v>
      </c>
      <c r="D655" s="66" t="str">
        <f>IF(ISNUMBER(Severity!I657)=FALSE,Severity!G657,IF(Severity!I657&gt;0.5,"YES","NO"))</f>
        <v>NO</v>
      </c>
      <c r="E655" s="159">
        <v>4</v>
      </c>
      <c r="F655" s="159">
        <v>2</v>
      </c>
      <c r="G655" s="159" t="s">
        <v>270</v>
      </c>
      <c r="H655" s="159" t="s">
        <v>10507</v>
      </c>
      <c r="I655" s="66" t="s">
        <v>282</v>
      </c>
      <c r="J655" s="159">
        <v>21</v>
      </c>
      <c r="K655" s="159" t="s">
        <v>282</v>
      </c>
      <c r="L655" s="159" t="s">
        <v>282</v>
      </c>
      <c r="M655" s="159" t="s">
        <v>282</v>
      </c>
      <c r="N655" s="159" t="s">
        <v>282</v>
      </c>
      <c r="O655" s="159" t="s">
        <v>282</v>
      </c>
      <c r="P655" s="159" t="s">
        <v>282</v>
      </c>
      <c r="Q655" s="159" t="s">
        <v>282</v>
      </c>
      <c r="R655" s="159" t="s">
        <v>282</v>
      </c>
      <c r="S655" s="159" t="s">
        <v>299</v>
      </c>
      <c r="T655" s="159">
        <v>17</v>
      </c>
      <c r="U655" s="159" t="s">
        <v>282</v>
      </c>
      <c r="V655" s="159" t="s">
        <v>282</v>
      </c>
      <c r="W655" s="159" t="s">
        <v>282</v>
      </c>
      <c r="X655" s="159">
        <v>25.2</v>
      </c>
      <c r="Y655" s="159">
        <v>6.7</v>
      </c>
      <c r="Z655" s="159">
        <v>40</v>
      </c>
      <c r="AA655" s="159" t="s">
        <v>282</v>
      </c>
      <c r="AB655" s="159" t="s">
        <v>282</v>
      </c>
      <c r="AC655" s="159" t="s">
        <v>282</v>
      </c>
      <c r="AD655" s="159" t="s">
        <v>282</v>
      </c>
      <c r="AE655" s="159" t="s">
        <v>282</v>
      </c>
      <c r="AF655" s="159" t="s">
        <v>282</v>
      </c>
      <c r="AG655" s="159" t="s">
        <v>282</v>
      </c>
      <c r="AH655" s="159" t="s">
        <v>282</v>
      </c>
      <c r="AI655" s="159" t="s">
        <v>282</v>
      </c>
      <c r="AJ655" s="159">
        <v>-11.7</v>
      </c>
      <c r="AK655" s="159">
        <v>8.1999999999999993</v>
      </c>
      <c r="AL655" s="159">
        <v>40</v>
      </c>
      <c r="AM655" s="159">
        <v>61</v>
      </c>
      <c r="AN655" s="159">
        <v>40</v>
      </c>
      <c r="AO655" s="159" t="s">
        <v>790</v>
      </c>
      <c r="AP655" s="159" t="s">
        <v>10507</v>
      </c>
      <c r="AQ655" s="66" t="s">
        <v>282</v>
      </c>
      <c r="AR655" s="159">
        <v>14</v>
      </c>
      <c r="AS655" s="159" t="s">
        <v>282</v>
      </c>
      <c r="AT655" s="159" t="s">
        <v>282</v>
      </c>
      <c r="AU655" s="159" t="s">
        <v>282</v>
      </c>
      <c r="AV655" s="159" t="s">
        <v>282</v>
      </c>
      <c r="AW655" s="159" t="s">
        <v>282</v>
      </c>
      <c r="AX655" s="159" t="s">
        <v>282</v>
      </c>
      <c r="AY655" s="159" t="s">
        <v>282</v>
      </c>
      <c r="AZ655" s="159" t="s">
        <v>282</v>
      </c>
      <c r="BA655" s="159" t="s">
        <v>299</v>
      </c>
      <c r="BB655" s="159">
        <v>17</v>
      </c>
      <c r="BC655" s="159" t="s">
        <v>282</v>
      </c>
      <c r="BD655" s="159" t="s">
        <v>282</v>
      </c>
      <c r="BE655" s="159" t="s">
        <v>282</v>
      </c>
      <c r="BF655" s="159">
        <v>27</v>
      </c>
      <c r="BG655" s="159">
        <v>6.9</v>
      </c>
      <c r="BH655" s="159">
        <v>45</v>
      </c>
      <c r="BI655" s="159" t="s">
        <v>282</v>
      </c>
      <c r="BJ655" s="159" t="s">
        <v>282</v>
      </c>
      <c r="BK655" s="159" t="s">
        <v>282</v>
      </c>
      <c r="BL655" s="159" t="s">
        <v>282</v>
      </c>
      <c r="BM655" s="159" t="s">
        <v>282</v>
      </c>
      <c r="BN655" s="159" t="s">
        <v>282</v>
      </c>
      <c r="BO655" s="159" t="s">
        <v>282</v>
      </c>
      <c r="BP655" s="159" t="s">
        <v>282</v>
      </c>
      <c r="BQ655" s="159" t="s">
        <v>282</v>
      </c>
      <c r="BR655" s="159">
        <v>-17</v>
      </c>
      <c r="BS655" s="159">
        <v>8.8000000000000007</v>
      </c>
      <c r="BT655" s="159">
        <v>45</v>
      </c>
      <c r="BU655" s="159">
        <v>59</v>
      </c>
      <c r="BV655" s="159">
        <v>45</v>
      </c>
      <c r="BW655" s="159" t="s">
        <v>282</v>
      </c>
      <c r="BX655" s="159" t="s">
        <v>282</v>
      </c>
      <c r="BY655" s="159" t="s">
        <v>282</v>
      </c>
      <c r="BZ655" s="159" t="s">
        <v>282</v>
      </c>
      <c r="CA655" s="159" t="s">
        <v>282</v>
      </c>
      <c r="CB655" s="159" t="s">
        <v>282</v>
      </c>
      <c r="CC655" s="159" t="s">
        <v>282</v>
      </c>
      <c r="CD655" s="159" t="s">
        <v>282</v>
      </c>
      <c r="CE655" s="159" t="s">
        <v>282</v>
      </c>
      <c r="CF655" s="159" t="s">
        <v>282</v>
      </c>
      <c r="CG655" s="159" t="s">
        <v>282</v>
      </c>
      <c r="CH655" s="159" t="s">
        <v>282</v>
      </c>
      <c r="CI655" s="159" t="s">
        <v>282</v>
      </c>
      <c r="CJ655" s="159" t="s">
        <v>282</v>
      </c>
      <c r="CK655" s="159" t="s">
        <v>282</v>
      </c>
      <c r="CL655" s="159" t="s">
        <v>282</v>
      </c>
      <c r="CM655" s="159" t="s">
        <v>282</v>
      </c>
      <c r="CN655" s="159" t="s">
        <v>282</v>
      </c>
      <c r="CO655" s="159" t="s">
        <v>282</v>
      </c>
      <c r="CP655" s="159" t="s">
        <v>282</v>
      </c>
      <c r="CQ655" s="159" t="s">
        <v>282</v>
      </c>
      <c r="CR655" s="159" t="s">
        <v>282</v>
      </c>
      <c r="CS655" s="159" t="s">
        <v>282</v>
      </c>
      <c r="CT655" s="159" t="s">
        <v>282</v>
      </c>
      <c r="CU655" s="159" t="s">
        <v>282</v>
      </c>
      <c r="CV655" s="159" t="s">
        <v>282</v>
      </c>
      <c r="CW655" s="159" t="s">
        <v>282</v>
      </c>
      <c r="CX655" s="159" t="s">
        <v>282</v>
      </c>
      <c r="CY655" s="159" t="s">
        <v>282</v>
      </c>
      <c r="CZ655" s="159" t="s">
        <v>282</v>
      </c>
      <c r="DA655" s="159" t="s">
        <v>282</v>
      </c>
      <c r="DB655" s="159" t="s">
        <v>282</v>
      </c>
      <c r="DC655" s="159" t="s">
        <v>282</v>
      </c>
      <c r="DD655" s="159" t="s">
        <v>282</v>
      </c>
      <c r="DE655" s="159" t="s">
        <v>282</v>
      </c>
      <c r="DF655" s="159" t="s">
        <v>282</v>
      </c>
      <c r="DG655" s="159" t="s">
        <v>282</v>
      </c>
      <c r="DH655" s="159" t="s">
        <v>282</v>
      </c>
      <c r="DI655" s="159" t="s">
        <v>282</v>
      </c>
      <c r="DJ655" s="159" t="s">
        <v>282</v>
      </c>
      <c r="DK655" s="159" t="s">
        <v>282</v>
      </c>
      <c r="DL655" s="159" t="s">
        <v>282</v>
      </c>
      <c r="DM655" s="159" t="s">
        <v>282</v>
      </c>
      <c r="DN655" s="159" t="s">
        <v>282</v>
      </c>
      <c r="DO655" s="159" t="s">
        <v>282</v>
      </c>
      <c r="DP655" s="159" t="s">
        <v>282</v>
      </c>
      <c r="DQ655" s="159" t="s">
        <v>282</v>
      </c>
      <c r="DR655" s="159" t="s">
        <v>282</v>
      </c>
      <c r="DS655" s="159" t="s">
        <v>282</v>
      </c>
      <c r="DT655" s="159" t="s">
        <v>282</v>
      </c>
      <c r="DU655" s="159" t="s">
        <v>282</v>
      </c>
      <c r="DV655" s="159" t="s">
        <v>282</v>
      </c>
      <c r="DW655" s="159" t="s">
        <v>282</v>
      </c>
      <c r="DX655" s="159" t="s">
        <v>282</v>
      </c>
      <c r="DY655" s="159" t="s">
        <v>282</v>
      </c>
      <c r="DZ655" s="159" t="s">
        <v>282</v>
      </c>
      <c r="EA655" s="159" t="s">
        <v>282</v>
      </c>
      <c r="EB655" s="159" t="s">
        <v>282</v>
      </c>
      <c r="EC655" s="159" t="s">
        <v>282</v>
      </c>
      <c r="ED655" s="159" t="s">
        <v>282</v>
      </c>
      <c r="EE655" s="159" t="s">
        <v>282</v>
      </c>
      <c r="EF655" s="159" t="s">
        <v>282</v>
      </c>
      <c r="EG655" s="159" t="s">
        <v>282</v>
      </c>
      <c r="EH655" s="159" t="s">
        <v>282</v>
      </c>
      <c r="EI655" s="159" t="s">
        <v>282</v>
      </c>
      <c r="EJ655" s="159" t="s">
        <v>282</v>
      </c>
      <c r="EK655" s="159" t="s">
        <v>282</v>
      </c>
      <c r="EL655" s="159" t="s">
        <v>282</v>
      </c>
      <c r="EM655" s="159" t="s">
        <v>282</v>
      </c>
      <c r="EN655" s="159" t="s">
        <v>282</v>
      </c>
      <c r="EO655" s="159" t="s">
        <v>282</v>
      </c>
      <c r="EP655" s="159" t="s">
        <v>282</v>
      </c>
      <c r="EQ655" s="159" t="s">
        <v>282</v>
      </c>
      <c r="ER655" s="159" t="s">
        <v>282</v>
      </c>
      <c r="ES655" s="159" t="s">
        <v>282</v>
      </c>
      <c r="ET655" s="159" t="s">
        <v>282</v>
      </c>
      <c r="EU655" s="159" t="s">
        <v>282</v>
      </c>
      <c r="EV655" s="159" t="s">
        <v>282</v>
      </c>
      <c r="EW655" s="159" t="s">
        <v>282</v>
      </c>
      <c r="EX655" s="159" t="s">
        <v>282</v>
      </c>
      <c r="EY655" s="159" t="s">
        <v>282</v>
      </c>
      <c r="EZ655" s="159" t="s">
        <v>282</v>
      </c>
      <c r="FA655" s="159" t="s">
        <v>282</v>
      </c>
      <c r="FB655" s="159" t="s">
        <v>282</v>
      </c>
      <c r="FC655" s="159" t="s">
        <v>282</v>
      </c>
      <c r="FD655" s="159" t="s">
        <v>282</v>
      </c>
      <c r="FE655" s="159" t="s">
        <v>282</v>
      </c>
      <c r="FF655" s="159" t="s">
        <v>282</v>
      </c>
      <c r="FG655" s="159" t="s">
        <v>282</v>
      </c>
      <c r="FH655" s="159" t="s">
        <v>282</v>
      </c>
      <c r="FI655" s="159" t="s">
        <v>282</v>
      </c>
      <c r="FJ655" s="159" t="s">
        <v>282</v>
      </c>
      <c r="FK655" s="159" t="s">
        <v>282</v>
      </c>
      <c r="FL655" s="159" t="s">
        <v>282</v>
      </c>
      <c r="FM655" s="159" t="s">
        <v>282</v>
      </c>
      <c r="FN655" s="159" t="s">
        <v>282</v>
      </c>
      <c r="FO655" s="159" t="s">
        <v>282</v>
      </c>
      <c r="FP655" s="159" t="s">
        <v>282</v>
      </c>
      <c r="FQ655" s="159" t="s">
        <v>282</v>
      </c>
      <c r="FR655" s="159" t="s">
        <v>282</v>
      </c>
      <c r="FS655" s="159" t="s">
        <v>282</v>
      </c>
      <c r="FT655" s="159" t="s">
        <v>282</v>
      </c>
    </row>
    <row r="656" spans="1:176" x14ac:dyDescent="0.25">
      <c r="A656" s="161" t="s">
        <v>4238</v>
      </c>
      <c r="B656" s="159" t="s">
        <v>16397</v>
      </c>
      <c r="C656" s="66" t="str">
        <f>IF(ISNUMBER(Severity!H658)=FALSE,Severity!F658,IF(Severity!H658&gt;=0.5,"YES","NO"))</f>
        <v>YES</v>
      </c>
      <c r="D656" s="66" t="str">
        <f>IF(ISNUMBER(Severity!I658)=FALSE,Severity!G658,IF(Severity!I658&gt;0.5,"YES","NO"))</f>
        <v>NO</v>
      </c>
      <c r="E656" s="159">
        <v>6</v>
      </c>
      <c r="F656" s="159">
        <v>3</v>
      </c>
      <c r="G656" s="159" t="s">
        <v>272</v>
      </c>
      <c r="H656" s="159" t="s">
        <v>10507</v>
      </c>
      <c r="I656" s="66">
        <v>8</v>
      </c>
      <c r="J656" s="159">
        <v>54</v>
      </c>
      <c r="K656" s="159" t="s">
        <v>299</v>
      </c>
      <c r="L656" s="159">
        <v>17</v>
      </c>
      <c r="M656" s="159">
        <v>80</v>
      </c>
      <c r="N656" s="159">
        <v>7</v>
      </c>
      <c r="O656" s="159" t="s">
        <v>299</v>
      </c>
      <c r="P656" s="159">
        <v>17</v>
      </c>
      <c r="Q656" s="159">
        <v>93</v>
      </c>
      <c r="R656" s="159">
        <v>50</v>
      </c>
      <c r="S656" s="159" t="s">
        <v>299</v>
      </c>
      <c r="T656" s="159">
        <v>17</v>
      </c>
      <c r="U656" s="159">
        <v>21.6</v>
      </c>
      <c r="V656" s="159">
        <v>3.3</v>
      </c>
      <c r="W656" s="159">
        <v>219</v>
      </c>
      <c r="X656" s="159" t="s">
        <v>282</v>
      </c>
      <c r="Y656" s="159" t="s">
        <v>282</v>
      </c>
      <c r="Z656" s="159" t="s">
        <v>282</v>
      </c>
      <c r="AA656" s="159" t="s">
        <v>282</v>
      </c>
      <c r="AB656" s="159" t="s">
        <v>282</v>
      </c>
      <c r="AC656" s="159" t="s">
        <v>282</v>
      </c>
      <c r="AD656" s="159" t="s">
        <v>282</v>
      </c>
      <c r="AE656" s="159" t="s">
        <v>282</v>
      </c>
      <c r="AF656" s="159" t="s">
        <v>282</v>
      </c>
      <c r="AG656" s="159" t="s">
        <v>282</v>
      </c>
      <c r="AH656" s="159" t="s">
        <v>282</v>
      </c>
      <c r="AI656" s="159" t="s">
        <v>282</v>
      </c>
      <c r="AJ656" s="159">
        <v>-7.43</v>
      </c>
      <c r="AK656" s="159">
        <v>6.4</v>
      </c>
      <c r="AL656" s="159">
        <v>202</v>
      </c>
      <c r="AM656" s="159">
        <v>219</v>
      </c>
      <c r="AN656" s="159">
        <v>165</v>
      </c>
      <c r="AO656" s="159" t="s">
        <v>272</v>
      </c>
      <c r="AP656" s="159" t="s">
        <v>10507</v>
      </c>
      <c r="AQ656" s="66">
        <v>30</v>
      </c>
      <c r="AR656" s="159">
        <v>66</v>
      </c>
      <c r="AS656" s="159" t="s">
        <v>299</v>
      </c>
      <c r="AT656" s="159">
        <v>17</v>
      </c>
      <c r="AU656" s="159">
        <v>70</v>
      </c>
      <c r="AV656" s="159">
        <v>7</v>
      </c>
      <c r="AW656" s="159" t="s">
        <v>299</v>
      </c>
      <c r="AX656" s="159">
        <v>17</v>
      </c>
      <c r="AY656" s="159">
        <v>83</v>
      </c>
      <c r="AZ656" s="159">
        <v>50</v>
      </c>
      <c r="BA656" s="159" t="s">
        <v>299</v>
      </c>
      <c r="BB656" s="159">
        <v>17</v>
      </c>
      <c r="BC656" s="159">
        <v>21.7</v>
      </c>
      <c r="BD656" s="159">
        <v>3.7</v>
      </c>
      <c r="BE656" s="159">
        <v>213</v>
      </c>
      <c r="BF656" s="159" t="s">
        <v>282</v>
      </c>
      <c r="BG656" s="159" t="s">
        <v>282</v>
      </c>
      <c r="BH656" s="159" t="s">
        <v>282</v>
      </c>
      <c r="BI656" s="159" t="s">
        <v>282</v>
      </c>
      <c r="BJ656" s="159" t="s">
        <v>282</v>
      </c>
      <c r="BK656" s="159" t="s">
        <v>282</v>
      </c>
      <c r="BL656" s="159" t="s">
        <v>282</v>
      </c>
      <c r="BM656" s="159" t="s">
        <v>282</v>
      </c>
      <c r="BN656" s="159" t="s">
        <v>282</v>
      </c>
      <c r="BO656" s="159" t="s">
        <v>282</v>
      </c>
      <c r="BP656" s="159" t="s">
        <v>282</v>
      </c>
      <c r="BQ656" s="159" t="s">
        <v>282</v>
      </c>
      <c r="BR656" s="159">
        <v>-7.46</v>
      </c>
      <c r="BS656" s="159">
        <v>6.42</v>
      </c>
      <c r="BT656" s="159">
        <v>195</v>
      </c>
      <c r="BU656" s="159">
        <v>213</v>
      </c>
      <c r="BV656" s="159">
        <v>147</v>
      </c>
      <c r="BW656" s="159" t="s">
        <v>272</v>
      </c>
      <c r="BX656" s="159" t="s">
        <v>10507</v>
      </c>
      <c r="BY656" s="159">
        <v>22</v>
      </c>
      <c r="BZ656" s="159">
        <v>63</v>
      </c>
      <c r="CA656" s="159" t="s">
        <v>299</v>
      </c>
      <c r="CB656" s="159">
        <v>17</v>
      </c>
      <c r="CC656" s="159">
        <v>83</v>
      </c>
      <c r="CD656" s="159">
        <v>7</v>
      </c>
      <c r="CE656" s="159" t="s">
        <v>299</v>
      </c>
      <c r="CF656" s="159">
        <v>17</v>
      </c>
      <c r="CG656" s="159">
        <v>94</v>
      </c>
      <c r="CH656" s="159">
        <v>50</v>
      </c>
      <c r="CI656" s="159" t="s">
        <v>299</v>
      </c>
      <c r="CJ656" s="159">
        <v>17</v>
      </c>
      <c r="CK656" s="159">
        <v>21.2</v>
      </c>
      <c r="CL656" s="159">
        <v>3.9</v>
      </c>
      <c r="CM656" s="159">
        <v>215</v>
      </c>
      <c r="CN656" s="159" t="s">
        <v>282</v>
      </c>
      <c r="CO656" s="159" t="s">
        <v>282</v>
      </c>
      <c r="CP656" s="159" t="s">
        <v>282</v>
      </c>
      <c r="CQ656" s="159" t="s">
        <v>282</v>
      </c>
      <c r="CR656" s="159" t="s">
        <v>282</v>
      </c>
      <c r="CS656" s="159" t="s">
        <v>282</v>
      </c>
      <c r="CT656" s="159" t="s">
        <v>282</v>
      </c>
      <c r="CU656" s="159" t="s">
        <v>282</v>
      </c>
      <c r="CV656" s="159" t="s">
        <v>282</v>
      </c>
      <c r="CW656" s="159" t="s">
        <v>282</v>
      </c>
      <c r="CX656" s="159" t="s">
        <v>282</v>
      </c>
      <c r="CY656" s="159" t="s">
        <v>282</v>
      </c>
      <c r="CZ656" s="159">
        <v>-8.26</v>
      </c>
      <c r="DA656" s="159">
        <v>6.47</v>
      </c>
      <c r="DB656" s="159">
        <v>198</v>
      </c>
      <c r="DC656" s="159">
        <v>215</v>
      </c>
      <c r="DD656" s="159">
        <v>152</v>
      </c>
      <c r="DE656" s="159" t="s">
        <v>282</v>
      </c>
      <c r="DF656" s="159" t="s">
        <v>282</v>
      </c>
      <c r="DG656" s="159" t="s">
        <v>282</v>
      </c>
      <c r="DH656" s="159" t="s">
        <v>282</v>
      </c>
      <c r="DI656" s="159" t="s">
        <v>282</v>
      </c>
      <c r="DJ656" s="159" t="s">
        <v>282</v>
      </c>
      <c r="DK656" s="159" t="s">
        <v>282</v>
      </c>
      <c r="DL656" s="159" t="s">
        <v>282</v>
      </c>
      <c r="DM656" s="159" t="s">
        <v>282</v>
      </c>
      <c r="DN656" s="159" t="s">
        <v>282</v>
      </c>
      <c r="DO656" s="159" t="s">
        <v>282</v>
      </c>
      <c r="DP656" s="159" t="s">
        <v>282</v>
      </c>
      <c r="DQ656" s="159" t="s">
        <v>282</v>
      </c>
      <c r="DR656" s="159" t="s">
        <v>282</v>
      </c>
      <c r="DS656" s="159" t="s">
        <v>282</v>
      </c>
      <c r="DT656" s="159" t="s">
        <v>282</v>
      </c>
      <c r="DU656" s="159" t="s">
        <v>282</v>
      </c>
      <c r="DV656" s="159" t="s">
        <v>282</v>
      </c>
      <c r="DW656" s="159" t="s">
        <v>282</v>
      </c>
      <c r="DX656" s="159" t="s">
        <v>282</v>
      </c>
      <c r="DY656" s="159" t="s">
        <v>282</v>
      </c>
      <c r="DZ656" s="159" t="s">
        <v>282</v>
      </c>
      <c r="EA656" s="159" t="s">
        <v>282</v>
      </c>
      <c r="EB656" s="159" t="s">
        <v>282</v>
      </c>
      <c r="EC656" s="159" t="s">
        <v>282</v>
      </c>
      <c r="ED656" s="159" t="s">
        <v>282</v>
      </c>
      <c r="EE656" s="159" t="s">
        <v>282</v>
      </c>
      <c r="EF656" s="159" t="s">
        <v>282</v>
      </c>
      <c r="EG656" s="159" t="s">
        <v>282</v>
      </c>
      <c r="EH656" s="159" t="s">
        <v>282</v>
      </c>
      <c r="EI656" s="159" t="s">
        <v>282</v>
      </c>
      <c r="EJ656" s="159" t="s">
        <v>282</v>
      </c>
      <c r="EK656" s="159" t="s">
        <v>282</v>
      </c>
      <c r="EL656" s="159" t="s">
        <v>282</v>
      </c>
      <c r="EM656" s="159" t="s">
        <v>282</v>
      </c>
      <c r="EN656" s="159" t="s">
        <v>282</v>
      </c>
      <c r="EO656" s="159" t="s">
        <v>282</v>
      </c>
      <c r="EP656" s="159" t="s">
        <v>282</v>
      </c>
      <c r="EQ656" s="159" t="s">
        <v>282</v>
      </c>
      <c r="ER656" s="159" t="s">
        <v>282</v>
      </c>
      <c r="ES656" s="159" t="s">
        <v>282</v>
      </c>
      <c r="ET656" s="159" t="s">
        <v>282</v>
      </c>
      <c r="EU656" s="159" t="s">
        <v>282</v>
      </c>
      <c r="EV656" s="159" t="s">
        <v>282</v>
      </c>
      <c r="EW656" s="159" t="s">
        <v>282</v>
      </c>
      <c r="EX656" s="159" t="s">
        <v>282</v>
      </c>
      <c r="EY656" s="159" t="s">
        <v>282</v>
      </c>
      <c r="EZ656" s="159" t="s">
        <v>282</v>
      </c>
      <c r="FA656" s="159" t="s">
        <v>282</v>
      </c>
      <c r="FB656" s="159" t="s">
        <v>282</v>
      </c>
      <c r="FC656" s="159" t="s">
        <v>282</v>
      </c>
      <c r="FD656" s="159" t="s">
        <v>282</v>
      </c>
      <c r="FE656" s="159" t="s">
        <v>282</v>
      </c>
      <c r="FF656" s="159" t="s">
        <v>282</v>
      </c>
      <c r="FG656" s="159" t="s">
        <v>282</v>
      </c>
      <c r="FH656" s="159" t="s">
        <v>282</v>
      </c>
      <c r="FI656" s="159" t="s">
        <v>282</v>
      </c>
      <c r="FJ656" s="159" t="s">
        <v>282</v>
      </c>
      <c r="FK656" s="159" t="s">
        <v>282</v>
      </c>
      <c r="FL656" s="159" t="s">
        <v>282</v>
      </c>
      <c r="FM656" s="159" t="s">
        <v>282</v>
      </c>
      <c r="FN656" s="159" t="s">
        <v>282</v>
      </c>
      <c r="FO656" s="159" t="s">
        <v>282</v>
      </c>
      <c r="FP656" s="159" t="s">
        <v>282</v>
      </c>
      <c r="FQ656" s="159" t="s">
        <v>282</v>
      </c>
      <c r="FR656" s="159" t="s">
        <v>282</v>
      </c>
      <c r="FS656" s="159" t="s">
        <v>282</v>
      </c>
      <c r="FT656" s="159" t="s">
        <v>282</v>
      </c>
    </row>
    <row r="657" spans="1:176" x14ac:dyDescent="0.25">
      <c r="A657" s="161" t="s">
        <v>16573</v>
      </c>
      <c r="B657" s="159" t="s">
        <v>15465</v>
      </c>
      <c r="C657" s="66" t="str">
        <f>IF(ISNUMBER(Severity!H659)=FALSE,Severity!F659,IF(Severity!H659&gt;=0.5,"YES","NO"))</f>
        <v>YES</v>
      </c>
      <c r="D657" s="66" t="str">
        <f>IF(ISNUMBER(Severity!I659)=FALSE,Severity!G659,IF(Severity!I659&gt;0.5,"YES","NO"))</f>
        <v>NO</v>
      </c>
      <c r="E657" s="159">
        <v>8</v>
      </c>
      <c r="F657" s="159">
        <v>5</v>
      </c>
      <c r="G657" s="212" t="s">
        <v>16574</v>
      </c>
      <c r="H657" s="159" t="s">
        <v>10585</v>
      </c>
      <c r="I657" s="66" t="s">
        <v>282</v>
      </c>
      <c r="J657" s="159" t="s">
        <v>282</v>
      </c>
      <c r="K657" s="159" t="s">
        <v>282</v>
      </c>
      <c r="L657" s="159" t="s">
        <v>282</v>
      </c>
      <c r="M657" s="159" t="s">
        <v>282</v>
      </c>
      <c r="N657" s="159" t="s">
        <v>282</v>
      </c>
      <c r="O657" s="159" t="s">
        <v>282</v>
      </c>
      <c r="P657" s="159" t="s">
        <v>282</v>
      </c>
      <c r="Q657" s="159" t="s">
        <v>282</v>
      </c>
      <c r="R657" s="159" t="s">
        <v>282</v>
      </c>
      <c r="S657" s="159" t="s">
        <v>743</v>
      </c>
      <c r="T657" s="159">
        <v>21</v>
      </c>
      <c r="U657" s="159" t="s">
        <v>282</v>
      </c>
      <c r="V657" s="159" t="s">
        <v>282</v>
      </c>
      <c r="W657" s="159" t="s">
        <v>282</v>
      </c>
      <c r="X657" s="159">
        <v>26.08</v>
      </c>
      <c r="Y657" s="159">
        <v>7.61</v>
      </c>
      <c r="Z657" s="159">
        <v>12</v>
      </c>
      <c r="AA657" s="159" t="s">
        <v>282</v>
      </c>
      <c r="AB657" s="159" t="s">
        <v>282</v>
      </c>
      <c r="AC657" s="159" t="s">
        <v>282</v>
      </c>
      <c r="AD657" s="159">
        <v>12.42</v>
      </c>
      <c r="AE657" s="159">
        <v>9.3800000000000008</v>
      </c>
      <c r="AF657" s="159">
        <v>12</v>
      </c>
      <c r="AG657" s="159" t="s">
        <v>282</v>
      </c>
      <c r="AH657" s="159" t="s">
        <v>282</v>
      </c>
      <c r="AI657" s="159" t="s">
        <v>282</v>
      </c>
      <c r="AJ657" s="159" t="s">
        <v>282</v>
      </c>
      <c r="AK657" s="159" t="s">
        <v>282</v>
      </c>
      <c r="AL657" s="159" t="s">
        <v>282</v>
      </c>
      <c r="AM657" s="159" t="s">
        <v>282</v>
      </c>
      <c r="AN657" s="159">
        <v>12</v>
      </c>
      <c r="AO657" s="212" t="s">
        <v>16575</v>
      </c>
      <c r="AP657" s="159" t="s">
        <v>10585</v>
      </c>
      <c r="AQ657" s="159" t="s">
        <v>282</v>
      </c>
      <c r="AR657" s="159" t="s">
        <v>282</v>
      </c>
      <c r="AS657" s="159" t="s">
        <v>282</v>
      </c>
      <c r="AT657" s="159" t="s">
        <v>282</v>
      </c>
      <c r="AU657" s="159" t="s">
        <v>282</v>
      </c>
      <c r="AV657" s="159" t="s">
        <v>282</v>
      </c>
      <c r="AW657" s="159" t="s">
        <v>282</v>
      </c>
      <c r="AX657" s="159" t="s">
        <v>282</v>
      </c>
      <c r="AY657" s="159" t="s">
        <v>282</v>
      </c>
      <c r="AZ657" s="159" t="s">
        <v>282</v>
      </c>
      <c r="BA657" s="159" t="s">
        <v>743</v>
      </c>
      <c r="BB657" s="159">
        <v>21</v>
      </c>
      <c r="BC657" s="159" t="s">
        <v>282</v>
      </c>
      <c r="BD657" s="159" t="s">
        <v>282</v>
      </c>
      <c r="BE657" s="159" t="s">
        <v>282</v>
      </c>
      <c r="BF657" s="159">
        <v>23.1</v>
      </c>
      <c r="BG657" s="159">
        <v>3.51</v>
      </c>
      <c r="BH657" s="159">
        <v>10</v>
      </c>
      <c r="BI657" s="159" t="s">
        <v>282</v>
      </c>
      <c r="BJ657" s="159" t="s">
        <v>282</v>
      </c>
      <c r="BK657" s="159" t="s">
        <v>282</v>
      </c>
      <c r="BL657" s="159">
        <v>8.5</v>
      </c>
      <c r="BM657" s="159">
        <v>6.35</v>
      </c>
      <c r="BN657" s="159">
        <v>10</v>
      </c>
      <c r="BO657" s="159" t="s">
        <v>282</v>
      </c>
      <c r="BP657" s="159" t="s">
        <v>282</v>
      </c>
      <c r="BQ657" s="159" t="s">
        <v>282</v>
      </c>
      <c r="BR657" s="159" t="s">
        <v>282</v>
      </c>
      <c r="BS657" s="159" t="s">
        <v>282</v>
      </c>
      <c r="BT657" s="159" t="s">
        <v>282</v>
      </c>
      <c r="BU657" s="159" t="s">
        <v>282</v>
      </c>
      <c r="BV657" s="159">
        <v>10</v>
      </c>
      <c r="BW657" s="212" t="s">
        <v>263</v>
      </c>
      <c r="BX657" s="159" t="s">
        <v>10507</v>
      </c>
      <c r="BY657" s="159" t="s">
        <v>282</v>
      </c>
      <c r="BZ657" s="159" t="s">
        <v>282</v>
      </c>
      <c r="CA657" s="159" t="s">
        <v>282</v>
      </c>
      <c r="CB657" s="159" t="s">
        <v>282</v>
      </c>
      <c r="CC657" s="159" t="s">
        <v>282</v>
      </c>
      <c r="CD657" s="159" t="s">
        <v>282</v>
      </c>
      <c r="CE657" s="159" t="s">
        <v>282</v>
      </c>
      <c r="CF657" s="159" t="s">
        <v>282</v>
      </c>
      <c r="CG657" s="159" t="s">
        <v>282</v>
      </c>
      <c r="CH657" s="159" t="s">
        <v>282</v>
      </c>
      <c r="CI657" s="159" t="s">
        <v>743</v>
      </c>
      <c r="CJ657" s="159">
        <v>21</v>
      </c>
      <c r="CK657" s="159" t="s">
        <v>282</v>
      </c>
      <c r="CL657" s="159" t="s">
        <v>282</v>
      </c>
      <c r="CM657" s="159" t="s">
        <v>282</v>
      </c>
      <c r="CN657" s="159">
        <v>25.8</v>
      </c>
      <c r="CO657" s="159">
        <v>5.12</v>
      </c>
      <c r="CP657" s="159">
        <v>10</v>
      </c>
      <c r="CQ657" s="159" t="s">
        <v>282</v>
      </c>
      <c r="CR657" s="159" t="s">
        <v>282</v>
      </c>
      <c r="CS657" s="159" t="s">
        <v>282</v>
      </c>
      <c r="CT657" s="159">
        <v>14.6</v>
      </c>
      <c r="CU657" s="159">
        <v>9.73</v>
      </c>
      <c r="CV657" s="159">
        <v>10</v>
      </c>
      <c r="CW657" s="159" t="s">
        <v>282</v>
      </c>
      <c r="CX657" s="159" t="s">
        <v>282</v>
      </c>
      <c r="CY657" s="159" t="s">
        <v>282</v>
      </c>
      <c r="CZ657" s="159" t="s">
        <v>282</v>
      </c>
      <c r="DA657" s="159" t="s">
        <v>282</v>
      </c>
      <c r="DB657" s="159" t="s">
        <v>282</v>
      </c>
      <c r="DC657" s="159" t="s">
        <v>282</v>
      </c>
      <c r="DD657" s="159">
        <v>10</v>
      </c>
      <c r="DE657" s="212" t="s">
        <v>16576</v>
      </c>
      <c r="DF657" s="159" t="s">
        <v>10585</v>
      </c>
      <c r="DG657" s="159" t="s">
        <v>282</v>
      </c>
      <c r="DH657" s="159" t="s">
        <v>282</v>
      </c>
      <c r="DI657" s="159" t="s">
        <v>282</v>
      </c>
      <c r="DJ657" s="159" t="s">
        <v>282</v>
      </c>
      <c r="DK657" s="159" t="s">
        <v>282</v>
      </c>
      <c r="DL657" s="159" t="s">
        <v>282</v>
      </c>
      <c r="DM657" s="159" t="s">
        <v>282</v>
      </c>
      <c r="DN657" s="159" t="s">
        <v>282</v>
      </c>
      <c r="DO657" s="159" t="s">
        <v>282</v>
      </c>
      <c r="DP657" s="159" t="s">
        <v>282</v>
      </c>
      <c r="DQ657" s="159" t="s">
        <v>743</v>
      </c>
      <c r="DR657" s="159">
        <v>21</v>
      </c>
      <c r="DS657" s="159" t="s">
        <v>282</v>
      </c>
      <c r="DT657" s="159" t="s">
        <v>282</v>
      </c>
      <c r="DU657" s="159" t="s">
        <v>282</v>
      </c>
      <c r="DV657" s="159">
        <v>25.82</v>
      </c>
      <c r="DW657" s="159">
        <v>4.47</v>
      </c>
      <c r="DX657" s="159">
        <v>11</v>
      </c>
      <c r="DY657" s="159" t="s">
        <v>282</v>
      </c>
      <c r="DZ657" s="159" t="s">
        <v>282</v>
      </c>
      <c r="EA657" s="159" t="s">
        <v>282</v>
      </c>
      <c r="EB657" s="159">
        <v>16.55</v>
      </c>
      <c r="EC657" s="159">
        <v>10.36</v>
      </c>
      <c r="ED657" s="159">
        <v>11</v>
      </c>
      <c r="EE657" s="159" t="s">
        <v>282</v>
      </c>
      <c r="EF657" s="159" t="s">
        <v>282</v>
      </c>
      <c r="EG657" s="159" t="s">
        <v>282</v>
      </c>
      <c r="EH657" s="159" t="s">
        <v>282</v>
      </c>
      <c r="EI657" s="159" t="s">
        <v>282</v>
      </c>
      <c r="EJ657" s="159" t="s">
        <v>282</v>
      </c>
      <c r="EK657" s="159" t="s">
        <v>282</v>
      </c>
      <c r="EL657" s="159">
        <v>11</v>
      </c>
      <c r="EM657" s="212" t="s">
        <v>790</v>
      </c>
      <c r="EN657" s="159" t="s">
        <v>10507</v>
      </c>
      <c r="EO657" s="159" t="s">
        <v>282</v>
      </c>
      <c r="EP657" s="159" t="s">
        <v>282</v>
      </c>
      <c r="EQ657" s="159" t="s">
        <v>282</v>
      </c>
      <c r="ER657" s="159" t="s">
        <v>282</v>
      </c>
      <c r="ES657" s="159" t="s">
        <v>282</v>
      </c>
      <c r="ET657" s="159" t="s">
        <v>282</v>
      </c>
      <c r="EU657" s="159" t="s">
        <v>282</v>
      </c>
      <c r="EV657" s="159" t="s">
        <v>282</v>
      </c>
      <c r="EW657" s="159" t="s">
        <v>282</v>
      </c>
      <c r="EX657" s="159" t="s">
        <v>282</v>
      </c>
      <c r="EY657" s="159" t="s">
        <v>743</v>
      </c>
      <c r="EZ657" s="159">
        <v>21</v>
      </c>
      <c r="FA657" s="159" t="s">
        <v>282</v>
      </c>
      <c r="FB657" s="159" t="s">
        <v>282</v>
      </c>
      <c r="FC657" s="159" t="s">
        <v>282</v>
      </c>
      <c r="FD657" s="159">
        <v>25</v>
      </c>
      <c r="FE657" s="159">
        <v>5.77</v>
      </c>
      <c r="FF657" s="159">
        <v>12</v>
      </c>
      <c r="FG657" s="159" t="s">
        <v>282</v>
      </c>
      <c r="FH657" s="159" t="s">
        <v>282</v>
      </c>
      <c r="FI657" s="159" t="s">
        <v>282</v>
      </c>
      <c r="FJ657" s="159">
        <v>14.67</v>
      </c>
      <c r="FK657" s="159">
        <v>11.12</v>
      </c>
      <c r="FL657" s="159">
        <v>12</v>
      </c>
      <c r="FM657" s="159" t="s">
        <v>282</v>
      </c>
      <c r="FN657" s="159" t="s">
        <v>282</v>
      </c>
      <c r="FO657" s="159" t="s">
        <v>282</v>
      </c>
      <c r="FP657" s="159" t="s">
        <v>282</v>
      </c>
      <c r="FQ657" s="159" t="s">
        <v>282</v>
      </c>
      <c r="FR657" s="159" t="s">
        <v>282</v>
      </c>
      <c r="FS657" s="159" t="s">
        <v>282</v>
      </c>
      <c r="FT657" s="159">
        <v>12</v>
      </c>
    </row>
    <row r="658" spans="1:176" x14ac:dyDescent="0.25">
      <c r="A658" s="161" t="s">
        <v>9018</v>
      </c>
      <c r="B658" s="159" t="s">
        <v>282</v>
      </c>
      <c r="C658" s="66" t="str">
        <f>IF(ISNUMBER(Severity!H660)=FALSE,Severity!F660,IF(Severity!H660&gt;=0.5,"YES","NO"))</f>
        <v>NO</v>
      </c>
      <c r="D658" s="66" t="str">
        <f>IF(ISNUMBER(Severity!I660)=FALSE,Severity!G660,IF(Severity!I660&gt;0.5,"YES","NO"))</f>
        <v>YES</v>
      </c>
      <c r="E658" s="159">
        <v>5</v>
      </c>
      <c r="F658" s="159">
        <v>2</v>
      </c>
      <c r="G658" s="159" t="s">
        <v>10476</v>
      </c>
      <c r="H658" s="159" t="s">
        <v>182</v>
      </c>
      <c r="I658" s="66" t="s">
        <v>282</v>
      </c>
      <c r="J658" s="159">
        <v>3</v>
      </c>
      <c r="K658" s="159" t="s">
        <v>282</v>
      </c>
      <c r="L658" s="159" t="s">
        <v>282</v>
      </c>
      <c r="M658" s="159" t="s">
        <v>282</v>
      </c>
      <c r="N658" s="159" t="s">
        <v>282</v>
      </c>
      <c r="O658" s="159" t="s">
        <v>282</v>
      </c>
      <c r="P658" s="159" t="s">
        <v>282</v>
      </c>
      <c r="Q658" s="159" t="s">
        <v>282</v>
      </c>
      <c r="R658" s="159" t="s">
        <v>282</v>
      </c>
      <c r="S658" s="159" t="s">
        <v>743</v>
      </c>
      <c r="T658" s="159">
        <v>21</v>
      </c>
      <c r="U658" s="159" t="s">
        <v>282</v>
      </c>
      <c r="V658" s="159" t="s">
        <v>282</v>
      </c>
      <c r="W658" s="159" t="s">
        <v>282</v>
      </c>
      <c r="X658" s="159">
        <v>12.77</v>
      </c>
      <c r="Y658" s="159">
        <v>4.53</v>
      </c>
      <c r="Z658" s="159">
        <v>10</v>
      </c>
      <c r="AA658" s="159" t="s">
        <v>282</v>
      </c>
      <c r="AB658" s="159" t="s">
        <v>282</v>
      </c>
      <c r="AC658" s="159" t="s">
        <v>282</v>
      </c>
      <c r="AD658" s="159">
        <v>3.9</v>
      </c>
      <c r="AE658" s="159">
        <v>4.66</v>
      </c>
      <c r="AF658" s="159">
        <v>10</v>
      </c>
      <c r="AG658" s="159" t="s">
        <v>282</v>
      </c>
      <c r="AH658" s="159" t="s">
        <v>282</v>
      </c>
      <c r="AI658" s="159" t="s">
        <v>282</v>
      </c>
      <c r="AJ658" s="159" t="s">
        <v>282</v>
      </c>
      <c r="AK658" s="159" t="s">
        <v>282</v>
      </c>
      <c r="AL658" s="159" t="s">
        <v>282</v>
      </c>
      <c r="AM658" s="159">
        <v>13</v>
      </c>
      <c r="AN658" s="159">
        <v>10</v>
      </c>
      <c r="AO658" s="159" t="s">
        <v>306</v>
      </c>
      <c r="AP658" s="159" t="s">
        <v>282</v>
      </c>
      <c r="AQ658" s="66" t="s">
        <v>282</v>
      </c>
      <c r="AR658" s="159">
        <v>2</v>
      </c>
      <c r="AS658" s="159" t="s">
        <v>282</v>
      </c>
      <c r="AT658" s="159" t="s">
        <v>282</v>
      </c>
      <c r="AU658" s="159" t="s">
        <v>282</v>
      </c>
      <c r="AV658" s="159" t="s">
        <v>282</v>
      </c>
      <c r="AW658" s="159" t="s">
        <v>282</v>
      </c>
      <c r="AX658" s="159" t="s">
        <v>282</v>
      </c>
      <c r="AY658" s="159" t="s">
        <v>282</v>
      </c>
      <c r="AZ658" s="159" t="s">
        <v>282</v>
      </c>
      <c r="BA658" s="159" t="s">
        <v>743</v>
      </c>
      <c r="BB658" s="159">
        <v>21</v>
      </c>
      <c r="BC658" s="159" t="s">
        <v>282</v>
      </c>
      <c r="BD658" s="159" t="s">
        <v>282</v>
      </c>
      <c r="BE658" s="159" t="s">
        <v>282</v>
      </c>
      <c r="BF658" s="159">
        <v>12.07</v>
      </c>
      <c r="BG658" s="159">
        <v>4.41</v>
      </c>
      <c r="BH658" s="159">
        <v>13</v>
      </c>
      <c r="BI658" s="159" t="s">
        <v>282</v>
      </c>
      <c r="BJ658" s="159" t="s">
        <v>282</v>
      </c>
      <c r="BK658" s="159" t="s">
        <v>282</v>
      </c>
      <c r="BL658" s="159">
        <v>11</v>
      </c>
      <c r="BM658" s="159">
        <v>4.32</v>
      </c>
      <c r="BN658" s="159">
        <v>13</v>
      </c>
      <c r="BO658" s="159" t="s">
        <v>282</v>
      </c>
      <c r="BP658" s="159" t="s">
        <v>282</v>
      </c>
      <c r="BQ658" s="159" t="s">
        <v>282</v>
      </c>
      <c r="BR658" s="159" t="s">
        <v>282</v>
      </c>
      <c r="BS658" s="159" t="s">
        <v>282</v>
      </c>
      <c r="BT658" s="159" t="s">
        <v>282</v>
      </c>
      <c r="BU658" s="159">
        <v>15</v>
      </c>
      <c r="BV658" s="159">
        <v>13</v>
      </c>
      <c r="BW658" s="159" t="s">
        <v>282</v>
      </c>
      <c r="BX658" s="159" t="s">
        <v>282</v>
      </c>
      <c r="BY658" s="159" t="s">
        <v>282</v>
      </c>
      <c r="BZ658" s="159" t="s">
        <v>282</v>
      </c>
      <c r="CA658" s="159" t="s">
        <v>282</v>
      </c>
      <c r="CB658" s="159" t="s">
        <v>282</v>
      </c>
      <c r="CC658" s="159" t="s">
        <v>282</v>
      </c>
      <c r="CD658" s="159" t="s">
        <v>282</v>
      </c>
      <c r="CE658" s="159" t="s">
        <v>282</v>
      </c>
      <c r="CF658" s="159" t="s">
        <v>282</v>
      </c>
      <c r="CG658" s="159" t="s">
        <v>282</v>
      </c>
      <c r="CH658" s="159" t="s">
        <v>282</v>
      </c>
      <c r="CI658" s="159" t="s">
        <v>282</v>
      </c>
      <c r="CJ658" s="159" t="s">
        <v>282</v>
      </c>
      <c r="CK658" s="159" t="s">
        <v>282</v>
      </c>
      <c r="CL658" s="159" t="s">
        <v>282</v>
      </c>
      <c r="CM658" s="159" t="s">
        <v>282</v>
      </c>
      <c r="CN658" s="159" t="s">
        <v>282</v>
      </c>
      <c r="CO658" s="159" t="s">
        <v>282</v>
      </c>
      <c r="CP658" s="159" t="s">
        <v>282</v>
      </c>
      <c r="CQ658" s="159" t="s">
        <v>282</v>
      </c>
      <c r="CR658" s="159" t="s">
        <v>282</v>
      </c>
      <c r="CS658" s="159" t="s">
        <v>282</v>
      </c>
      <c r="CT658" s="159" t="s">
        <v>282</v>
      </c>
      <c r="CU658" s="159" t="s">
        <v>282</v>
      </c>
      <c r="CV658" s="159" t="s">
        <v>282</v>
      </c>
      <c r="CW658" s="159" t="s">
        <v>282</v>
      </c>
      <c r="CX658" s="159" t="s">
        <v>282</v>
      </c>
      <c r="CY658" s="159" t="s">
        <v>282</v>
      </c>
      <c r="CZ658" s="159" t="s">
        <v>282</v>
      </c>
      <c r="DA658" s="159" t="s">
        <v>282</v>
      </c>
      <c r="DB658" s="159" t="s">
        <v>282</v>
      </c>
      <c r="DC658" s="159" t="s">
        <v>282</v>
      </c>
      <c r="DD658" s="159" t="s">
        <v>282</v>
      </c>
      <c r="DE658" s="159" t="s">
        <v>282</v>
      </c>
      <c r="DF658" s="159" t="s">
        <v>282</v>
      </c>
      <c r="DG658" s="159" t="s">
        <v>282</v>
      </c>
      <c r="DH658" s="159" t="s">
        <v>282</v>
      </c>
      <c r="DI658" s="159" t="s">
        <v>282</v>
      </c>
      <c r="DJ658" s="159" t="s">
        <v>282</v>
      </c>
      <c r="DK658" s="159" t="s">
        <v>282</v>
      </c>
      <c r="DL658" s="159" t="s">
        <v>282</v>
      </c>
      <c r="DM658" s="159" t="s">
        <v>282</v>
      </c>
      <c r="DN658" s="159" t="s">
        <v>282</v>
      </c>
      <c r="DO658" s="159" t="s">
        <v>282</v>
      </c>
      <c r="DP658" s="159" t="s">
        <v>282</v>
      </c>
      <c r="DQ658" s="159" t="s">
        <v>282</v>
      </c>
      <c r="DR658" s="159" t="s">
        <v>282</v>
      </c>
      <c r="DS658" s="159" t="s">
        <v>282</v>
      </c>
      <c r="DT658" s="159" t="s">
        <v>282</v>
      </c>
      <c r="DU658" s="159" t="s">
        <v>282</v>
      </c>
      <c r="DV658" s="159" t="s">
        <v>282</v>
      </c>
      <c r="DW658" s="159" t="s">
        <v>282</v>
      </c>
      <c r="DX658" s="159" t="s">
        <v>282</v>
      </c>
      <c r="DY658" s="159" t="s">
        <v>282</v>
      </c>
      <c r="DZ658" s="159" t="s">
        <v>282</v>
      </c>
      <c r="EA658" s="159" t="s">
        <v>282</v>
      </c>
      <c r="EB658" s="159" t="s">
        <v>282</v>
      </c>
      <c r="EC658" s="159" t="s">
        <v>282</v>
      </c>
      <c r="ED658" s="159" t="s">
        <v>282</v>
      </c>
      <c r="EE658" s="159" t="s">
        <v>282</v>
      </c>
      <c r="EF658" s="159" t="s">
        <v>282</v>
      </c>
      <c r="EG658" s="159" t="s">
        <v>282</v>
      </c>
      <c r="EH658" s="159" t="s">
        <v>282</v>
      </c>
      <c r="EI658" s="159" t="s">
        <v>282</v>
      </c>
      <c r="EJ658" s="159" t="s">
        <v>282</v>
      </c>
      <c r="EK658" s="159" t="s">
        <v>282</v>
      </c>
      <c r="EL658" s="159" t="s">
        <v>282</v>
      </c>
      <c r="EM658" s="159" t="s">
        <v>282</v>
      </c>
      <c r="EN658" s="159" t="s">
        <v>282</v>
      </c>
      <c r="EO658" s="159" t="s">
        <v>282</v>
      </c>
      <c r="EP658" s="159" t="s">
        <v>282</v>
      </c>
      <c r="EQ658" s="159" t="s">
        <v>282</v>
      </c>
      <c r="ER658" s="159" t="s">
        <v>282</v>
      </c>
      <c r="ES658" s="159" t="s">
        <v>282</v>
      </c>
      <c r="ET658" s="159" t="s">
        <v>282</v>
      </c>
      <c r="EU658" s="159" t="s">
        <v>282</v>
      </c>
      <c r="EV658" s="159" t="s">
        <v>282</v>
      </c>
      <c r="EW658" s="159" t="s">
        <v>282</v>
      </c>
      <c r="EX658" s="159" t="s">
        <v>282</v>
      </c>
      <c r="EY658" s="159" t="s">
        <v>282</v>
      </c>
      <c r="EZ658" s="159" t="s">
        <v>282</v>
      </c>
      <c r="FA658" s="159" t="s">
        <v>282</v>
      </c>
      <c r="FB658" s="159" t="s">
        <v>282</v>
      </c>
      <c r="FC658" s="159" t="s">
        <v>282</v>
      </c>
      <c r="FD658" s="159" t="s">
        <v>282</v>
      </c>
      <c r="FE658" s="159" t="s">
        <v>282</v>
      </c>
      <c r="FF658" s="159" t="s">
        <v>282</v>
      </c>
      <c r="FG658" s="159" t="s">
        <v>282</v>
      </c>
      <c r="FH658" s="159" t="s">
        <v>282</v>
      </c>
      <c r="FI658" s="159" t="s">
        <v>282</v>
      </c>
      <c r="FJ658" s="159" t="s">
        <v>282</v>
      </c>
      <c r="FK658" s="159" t="s">
        <v>282</v>
      </c>
      <c r="FL658" s="159" t="s">
        <v>282</v>
      </c>
      <c r="FM658" s="159" t="s">
        <v>282</v>
      </c>
      <c r="FN658" s="159" t="s">
        <v>282</v>
      </c>
      <c r="FO658" s="159" t="s">
        <v>282</v>
      </c>
      <c r="FP658" s="159" t="s">
        <v>282</v>
      </c>
      <c r="FQ658" s="159" t="s">
        <v>282</v>
      </c>
      <c r="FR658" s="159" t="s">
        <v>282</v>
      </c>
      <c r="FS658" s="159" t="s">
        <v>282</v>
      </c>
      <c r="FT658" s="159" t="s">
        <v>282</v>
      </c>
    </row>
    <row r="659" spans="1:176" x14ac:dyDescent="0.25">
      <c r="A659" s="212" t="s">
        <v>4716</v>
      </c>
      <c r="B659" s="159" t="s">
        <v>282</v>
      </c>
      <c r="C659" s="66" t="str">
        <f>IF(ISNUMBER(Severity!H661)=FALSE,Severity!F661,IF(Severity!H661&gt;=0.5,"YES","NO"))</f>
        <v>YES</v>
      </c>
      <c r="D659" s="66" t="str">
        <f>IF(ISNUMBER(Severity!I661)=FALSE,Severity!G661,IF(Severity!I661&gt;0.5,"YES","NO"))</f>
        <v>NO</v>
      </c>
      <c r="E659" s="159">
        <v>8</v>
      </c>
      <c r="F659" s="159">
        <v>3</v>
      </c>
      <c r="G659" s="212" t="s">
        <v>763</v>
      </c>
      <c r="H659" s="159" t="s">
        <v>183</v>
      </c>
      <c r="I659" s="159" t="s">
        <v>282</v>
      </c>
      <c r="J659" s="159">
        <v>2</v>
      </c>
      <c r="K659" s="159" t="s">
        <v>282</v>
      </c>
      <c r="L659" s="159" t="s">
        <v>282</v>
      </c>
      <c r="M659" s="159" t="s">
        <v>282</v>
      </c>
      <c r="N659" s="159" t="s">
        <v>282</v>
      </c>
      <c r="O659" s="159" t="s">
        <v>282</v>
      </c>
      <c r="P659" s="159" t="s">
        <v>282</v>
      </c>
      <c r="Q659" s="159" t="s">
        <v>282</v>
      </c>
      <c r="R659" s="159" t="s">
        <v>282</v>
      </c>
      <c r="S659" s="159" t="s">
        <v>299</v>
      </c>
      <c r="T659" s="159">
        <v>17</v>
      </c>
      <c r="U659" s="159">
        <v>17.100000000000001</v>
      </c>
      <c r="V659" s="159">
        <v>5.4</v>
      </c>
      <c r="W659" s="159">
        <v>15</v>
      </c>
      <c r="X659" s="159" t="s">
        <v>282</v>
      </c>
      <c r="Y659" s="159" t="s">
        <v>282</v>
      </c>
      <c r="Z659" s="159" t="s">
        <v>282</v>
      </c>
      <c r="AA659" s="159" t="s">
        <v>282</v>
      </c>
      <c r="AB659" s="159" t="s">
        <v>282</v>
      </c>
      <c r="AC659" s="159" t="s">
        <v>282</v>
      </c>
      <c r="AD659" s="159" t="s">
        <v>282</v>
      </c>
      <c r="AE659" s="159" t="s">
        <v>282</v>
      </c>
      <c r="AF659" s="159" t="s">
        <v>282</v>
      </c>
      <c r="AG659" s="66">
        <v>-8.3000000000000007</v>
      </c>
      <c r="AH659" s="66">
        <v>6.6</v>
      </c>
      <c r="AI659" s="66">
        <v>15</v>
      </c>
      <c r="AJ659" s="66">
        <v>-8.4</v>
      </c>
      <c r="AK659" s="66">
        <v>6.3</v>
      </c>
      <c r="AL659" s="66">
        <v>13</v>
      </c>
      <c r="AM659" s="159">
        <v>15</v>
      </c>
      <c r="AN659" s="159">
        <v>13</v>
      </c>
      <c r="AO659" s="212" t="s">
        <v>670</v>
      </c>
      <c r="AP659" s="159" t="s">
        <v>183</v>
      </c>
      <c r="AQ659" s="159" t="s">
        <v>282</v>
      </c>
      <c r="AR659" s="159">
        <v>2</v>
      </c>
      <c r="AS659" s="159" t="s">
        <v>282</v>
      </c>
      <c r="AT659" s="159" t="s">
        <v>282</v>
      </c>
      <c r="AU659" s="159" t="s">
        <v>282</v>
      </c>
      <c r="AV659" s="159" t="s">
        <v>282</v>
      </c>
      <c r="AW659" s="159" t="s">
        <v>282</v>
      </c>
      <c r="AX659" s="159" t="s">
        <v>282</v>
      </c>
      <c r="AY659" s="159" t="s">
        <v>282</v>
      </c>
      <c r="AZ659" s="159" t="s">
        <v>282</v>
      </c>
      <c r="BA659" s="159" t="s">
        <v>299</v>
      </c>
      <c r="BB659" s="159">
        <v>17</v>
      </c>
      <c r="BC659" s="159">
        <v>16.600000000000001</v>
      </c>
      <c r="BD659" s="159">
        <v>3.2</v>
      </c>
      <c r="BE659" s="159">
        <v>15</v>
      </c>
      <c r="BF659" s="159" t="s">
        <v>282</v>
      </c>
      <c r="BG659" s="159" t="s">
        <v>282</v>
      </c>
      <c r="BH659" s="159" t="s">
        <v>282</v>
      </c>
      <c r="BI659" s="159" t="s">
        <v>282</v>
      </c>
      <c r="BJ659" s="159" t="s">
        <v>282</v>
      </c>
      <c r="BK659" s="159" t="s">
        <v>282</v>
      </c>
      <c r="BL659" s="159" t="s">
        <v>282</v>
      </c>
      <c r="BM659" s="159" t="s">
        <v>282</v>
      </c>
      <c r="BN659" s="159" t="s">
        <v>282</v>
      </c>
      <c r="BO659" s="66">
        <v>-7.5</v>
      </c>
      <c r="BP659" s="66">
        <v>6.3</v>
      </c>
      <c r="BQ659" s="66">
        <v>15</v>
      </c>
      <c r="BR659" s="66">
        <v>-8.1999999999999993</v>
      </c>
      <c r="BS659" s="66">
        <v>6.4</v>
      </c>
      <c r="BT659" s="66">
        <v>13</v>
      </c>
      <c r="BU659" s="159">
        <v>15</v>
      </c>
      <c r="BV659" s="159">
        <v>13</v>
      </c>
      <c r="BW659" s="159" t="s">
        <v>636</v>
      </c>
      <c r="BX659" s="159" t="s">
        <v>282</v>
      </c>
      <c r="BY659" s="159" t="s">
        <v>282</v>
      </c>
      <c r="BZ659" s="159">
        <v>1</v>
      </c>
      <c r="CA659" s="159" t="s">
        <v>282</v>
      </c>
      <c r="CB659" s="159" t="s">
        <v>282</v>
      </c>
      <c r="CC659" s="159" t="s">
        <v>282</v>
      </c>
      <c r="CD659" s="159" t="s">
        <v>282</v>
      </c>
      <c r="CE659" s="159" t="s">
        <v>282</v>
      </c>
      <c r="CF659" s="159" t="s">
        <v>282</v>
      </c>
      <c r="CG659" s="159" t="s">
        <v>282</v>
      </c>
      <c r="CH659" s="159" t="s">
        <v>282</v>
      </c>
      <c r="CI659" s="159" t="s">
        <v>299</v>
      </c>
      <c r="CJ659" s="159">
        <v>17</v>
      </c>
      <c r="CK659" s="159">
        <v>19.899999999999999</v>
      </c>
      <c r="CL659" s="159">
        <v>6.8</v>
      </c>
      <c r="CM659" s="159">
        <v>15</v>
      </c>
      <c r="CN659" s="159" t="s">
        <v>282</v>
      </c>
      <c r="CO659" s="159" t="s">
        <v>282</v>
      </c>
      <c r="CP659" s="159" t="s">
        <v>282</v>
      </c>
      <c r="CQ659" s="159" t="s">
        <v>282</v>
      </c>
      <c r="CR659" s="159" t="s">
        <v>282</v>
      </c>
      <c r="CS659" s="159" t="s">
        <v>282</v>
      </c>
      <c r="CT659" s="159" t="s">
        <v>282</v>
      </c>
      <c r="CU659" s="159" t="s">
        <v>282</v>
      </c>
      <c r="CV659" s="159" t="s">
        <v>282</v>
      </c>
      <c r="CW659" s="66">
        <v>-1.9</v>
      </c>
      <c r="CX659" s="66">
        <v>5.5</v>
      </c>
      <c r="CY659" s="66">
        <v>15</v>
      </c>
      <c r="CZ659" s="66">
        <v>-2.1</v>
      </c>
      <c r="DA659" s="66">
        <v>5.6</v>
      </c>
      <c r="DB659" s="66">
        <v>14</v>
      </c>
      <c r="DC659" s="159">
        <v>15</v>
      </c>
      <c r="DD659" s="159">
        <v>14</v>
      </c>
      <c r="DE659" s="159" t="s">
        <v>282</v>
      </c>
      <c r="DF659" s="159" t="s">
        <v>282</v>
      </c>
      <c r="DG659" s="159" t="s">
        <v>282</v>
      </c>
      <c r="DH659" s="159" t="s">
        <v>282</v>
      </c>
      <c r="DI659" s="159" t="s">
        <v>282</v>
      </c>
      <c r="DJ659" s="159" t="s">
        <v>282</v>
      </c>
      <c r="DK659" s="159" t="s">
        <v>282</v>
      </c>
      <c r="DL659" s="159" t="s">
        <v>282</v>
      </c>
      <c r="DM659" s="159" t="s">
        <v>282</v>
      </c>
      <c r="DN659" s="159" t="s">
        <v>282</v>
      </c>
      <c r="DO659" s="159" t="s">
        <v>282</v>
      </c>
      <c r="DP659" s="159" t="s">
        <v>282</v>
      </c>
      <c r="DQ659" s="159" t="s">
        <v>282</v>
      </c>
      <c r="DR659" s="159" t="s">
        <v>282</v>
      </c>
      <c r="DS659" s="159" t="s">
        <v>282</v>
      </c>
      <c r="DT659" s="159" t="s">
        <v>282</v>
      </c>
      <c r="DU659" s="159" t="s">
        <v>282</v>
      </c>
      <c r="DV659" s="159" t="s">
        <v>282</v>
      </c>
      <c r="DW659" s="159" t="s">
        <v>282</v>
      </c>
      <c r="DX659" s="159" t="s">
        <v>282</v>
      </c>
      <c r="DY659" s="159" t="s">
        <v>282</v>
      </c>
      <c r="DZ659" s="159" t="s">
        <v>282</v>
      </c>
      <c r="EA659" s="159" t="s">
        <v>282</v>
      </c>
      <c r="EB659" s="159" t="s">
        <v>282</v>
      </c>
      <c r="EC659" s="159" t="s">
        <v>282</v>
      </c>
      <c r="ED659" s="159" t="s">
        <v>282</v>
      </c>
      <c r="EE659" s="159" t="s">
        <v>282</v>
      </c>
      <c r="EF659" s="159" t="s">
        <v>282</v>
      </c>
      <c r="EG659" s="159" t="s">
        <v>282</v>
      </c>
      <c r="EH659" s="159" t="s">
        <v>282</v>
      </c>
      <c r="EI659" s="159" t="s">
        <v>282</v>
      </c>
      <c r="EJ659" s="159" t="s">
        <v>282</v>
      </c>
      <c r="EK659" s="159" t="s">
        <v>282</v>
      </c>
      <c r="EL659" s="159" t="s">
        <v>282</v>
      </c>
      <c r="EM659" s="159" t="s">
        <v>282</v>
      </c>
      <c r="EN659" s="159" t="s">
        <v>282</v>
      </c>
      <c r="EO659" s="159" t="s">
        <v>282</v>
      </c>
      <c r="EP659" s="159" t="s">
        <v>282</v>
      </c>
      <c r="EQ659" s="159" t="s">
        <v>282</v>
      </c>
      <c r="ER659" s="159" t="s">
        <v>282</v>
      </c>
      <c r="ES659" s="159" t="s">
        <v>282</v>
      </c>
      <c r="ET659" s="159" t="s">
        <v>282</v>
      </c>
      <c r="EU659" s="159" t="s">
        <v>282</v>
      </c>
      <c r="EV659" s="159" t="s">
        <v>282</v>
      </c>
      <c r="EW659" s="159" t="s">
        <v>282</v>
      </c>
      <c r="EX659" s="159" t="s">
        <v>282</v>
      </c>
      <c r="EY659" s="159" t="s">
        <v>282</v>
      </c>
      <c r="EZ659" s="159" t="s">
        <v>282</v>
      </c>
      <c r="FA659" s="159" t="s">
        <v>282</v>
      </c>
      <c r="FB659" s="159" t="s">
        <v>282</v>
      </c>
      <c r="FC659" s="159" t="s">
        <v>282</v>
      </c>
      <c r="FD659" s="159" t="s">
        <v>282</v>
      </c>
      <c r="FE659" s="159" t="s">
        <v>282</v>
      </c>
      <c r="FF659" s="159" t="s">
        <v>282</v>
      </c>
      <c r="FG659" s="159" t="s">
        <v>282</v>
      </c>
      <c r="FH659" s="159" t="s">
        <v>282</v>
      </c>
      <c r="FI659" s="159" t="s">
        <v>282</v>
      </c>
      <c r="FJ659" s="159" t="s">
        <v>282</v>
      </c>
      <c r="FK659" s="159" t="s">
        <v>282</v>
      </c>
      <c r="FL659" s="159" t="s">
        <v>282</v>
      </c>
      <c r="FM659" s="159" t="s">
        <v>282</v>
      </c>
      <c r="FN659" s="159" t="s">
        <v>282</v>
      </c>
      <c r="FO659" s="159" t="s">
        <v>282</v>
      </c>
      <c r="FP659" s="159" t="s">
        <v>282</v>
      </c>
      <c r="FQ659" s="159" t="s">
        <v>282</v>
      </c>
      <c r="FR659" s="159" t="s">
        <v>282</v>
      </c>
      <c r="FS659" s="159" t="s">
        <v>282</v>
      </c>
      <c r="FT659" s="159" t="s">
        <v>282</v>
      </c>
    </row>
    <row r="660" spans="1:176" x14ac:dyDescent="0.25">
      <c r="A660" s="212" t="s">
        <v>17127</v>
      </c>
      <c r="B660" s="159" t="s">
        <v>282</v>
      </c>
      <c r="C660" s="66" t="str">
        <f>IF(ISNUMBER(Severity!H662)=FALSE,Severity!F662,IF(Severity!H662&gt;=0.5,"YES","NO"))</f>
        <v>YES</v>
      </c>
      <c r="D660" s="66" t="str">
        <f>IF(ISNUMBER(Severity!I662)=FALSE,Severity!G662,IF(Severity!I662&gt;0.5,"YES","NO"))</f>
        <v>NO</v>
      </c>
      <c r="E660" s="159">
        <v>6</v>
      </c>
      <c r="F660" s="159">
        <v>2</v>
      </c>
      <c r="G660" s="212" t="s">
        <v>261</v>
      </c>
      <c r="H660" s="159" t="s">
        <v>10507</v>
      </c>
      <c r="I660" s="159" t="s">
        <v>282</v>
      </c>
      <c r="J660" s="159" t="s">
        <v>282</v>
      </c>
      <c r="K660" s="159" t="s">
        <v>282</v>
      </c>
      <c r="L660" s="159" t="s">
        <v>282</v>
      </c>
      <c r="M660" s="159" t="s">
        <v>282</v>
      </c>
      <c r="N660" s="159" t="s">
        <v>282</v>
      </c>
      <c r="O660" s="159" t="s">
        <v>299</v>
      </c>
      <c r="P660" s="159">
        <v>17</v>
      </c>
      <c r="Q660" s="159">
        <v>50</v>
      </c>
      <c r="R660" s="159">
        <v>50</v>
      </c>
      <c r="S660" s="159" t="s">
        <v>299</v>
      </c>
      <c r="T660" s="159">
        <v>17</v>
      </c>
      <c r="U660" s="159">
        <v>22.29</v>
      </c>
      <c r="V660" s="159">
        <v>3.15</v>
      </c>
      <c r="W660" s="159">
        <v>65</v>
      </c>
      <c r="X660" s="159" t="s">
        <v>282</v>
      </c>
      <c r="Y660" s="159" t="s">
        <v>282</v>
      </c>
      <c r="Z660" s="159" t="s">
        <v>282</v>
      </c>
      <c r="AA660" s="159">
        <v>12.04</v>
      </c>
      <c r="AB660" s="159">
        <v>1.86</v>
      </c>
      <c r="AC660" s="159">
        <v>65</v>
      </c>
      <c r="AD660" s="159" t="s">
        <v>282</v>
      </c>
      <c r="AE660" s="159" t="s">
        <v>282</v>
      </c>
      <c r="AF660" s="159" t="s">
        <v>282</v>
      </c>
      <c r="AG660" s="159" t="s">
        <v>282</v>
      </c>
      <c r="AH660" s="159" t="s">
        <v>282</v>
      </c>
      <c r="AI660" s="159" t="s">
        <v>282</v>
      </c>
      <c r="AJ660" s="159" t="s">
        <v>282</v>
      </c>
      <c r="AK660" s="159" t="s">
        <v>282</v>
      </c>
      <c r="AL660" s="159" t="s">
        <v>282</v>
      </c>
      <c r="AM660" s="159">
        <v>65</v>
      </c>
      <c r="AN660" s="159" t="s">
        <v>282</v>
      </c>
      <c r="AO660" s="212" t="s">
        <v>246</v>
      </c>
      <c r="AP660" s="159" t="s">
        <v>10507</v>
      </c>
      <c r="AQ660" s="159" t="s">
        <v>282</v>
      </c>
      <c r="AR660" s="159" t="s">
        <v>282</v>
      </c>
      <c r="AS660" s="159" t="s">
        <v>282</v>
      </c>
      <c r="AT660" s="159" t="s">
        <v>282</v>
      </c>
      <c r="AU660" s="159" t="s">
        <v>282</v>
      </c>
      <c r="AV660" s="159" t="s">
        <v>282</v>
      </c>
      <c r="AW660" s="159" t="s">
        <v>299</v>
      </c>
      <c r="AX660" s="159">
        <v>17</v>
      </c>
      <c r="AY660" s="159">
        <v>41</v>
      </c>
      <c r="AZ660" s="159">
        <v>50</v>
      </c>
      <c r="BA660" s="159" t="s">
        <v>299</v>
      </c>
      <c r="BB660" s="159">
        <v>17</v>
      </c>
      <c r="BC660" s="159">
        <v>20.47</v>
      </c>
      <c r="BD660" s="159">
        <v>3.75</v>
      </c>
      <c r="BE660" s="159">
        <v>65</v>
      </c>
      <c r="BF660" s="159" t="s">
        <v>282</v>
      </c>
      <c r="BG660" s="159" t="s">
        <v>282</v>
      </c>
      <c r="BH660" s="159" t="s">
        <v>282</v>
      </c>
      <c r="BI660" s="159">
        <v>12.14</v>
      </c>
      <c r="BJ660" s="159">
        <v>1.89</v>
      </c>
      <c r="BK660" s="159">
        <v>65</v>
      </c>
      <c r="BL660" s="159" t="s">
        <v>282</v>
      </c>
      <c r="BM660" s="159" t="s">
        <v>282</v>
      </c>
      <c r="BN660" s="159" t="s">
        <v>282</v>
      </c>
      <c r="BO660" s="159" t="s">
        <v>282</v>
      </c>
      <c r="BP660" s="159" t="s">
        <v>282</v>
      </c>
      <c r="BQ660" s="159" t="s">
        <v>282</v>
      </c>
      <c r="BR660" s="159" t="s">
        <v>282</v>
      </c>
      <c r="BS660" s="159" t="s">
        <v>282</v>
      </c>
      <c r="BT660" s="159" t="s">
        <v>282</v>
      </c>
      <c r="BU660" s="159">
        <v>65</v>
      </c>
      <c r="BV660" s="159" t="s">
        <v>282</v>
      </c>
      <c r="BW660" s="159" t="s">
        <v>282</v>
      </c>
      <c r="BX660" s="159" t="s">
        <v>282</v>
      </c>
      <c r="BY660" s="159" t="s">
        <v>282</v>
      </c>
      <c r="BZ660" s="159" t="s">
        <v>282</v>
      </c>
      <c r="CA660" s="159" t="s">
        <v>282</v>
      </c>
      <c r="CB660" s="159" t="s">
        <v>282</v>
      </c>
      <c r="CC660" s="159" t="s">
        <v>282</v>
      </c>
      <c r="CD660" s="159" t="s">
        <v>282</v>
      </c>
      <c r="CE660" s="159" t="s">
        <v>282</v>
      </c>
      <c r="CF660" s="159" t="s">
        <v>282</v>
      </c>
      <c r="CG660" s="159" t="s">
        <v>282</v>
      </c>
      <c r="CH660" s="159" t="s">
        <v>282</v>
      </c>
      <c r="CI660" s="159" t="s">
        <v>282</v>
      </c>
      <c r="CJ660" s="159" t="s">
        <v>282</v>
      </c>
      <c r="CK660" s="159" t="s">
        <v>282</v>
      </c>
      <c r="CL660" s="159" t="s">
        <v>282</v>
      </c>
      <c r="CM660" s="159" t="s">
        <v>282</v>
      </c>
      <c r="CN660" s="159" t="s">
        <v>282</v>
      </c>
      <c r="CO660" s="159" t="s">
        <v>282</v>
      </c>
      <c r="CP660" s="159" t="s">
        <v>282</v>
      </c>
      <c r="CQ660" s="159" t="s">
        <v>282</v>
      </c>
      <c r="CR660" s="159" t="s">
        <v>282</v>
      </c>
      <c r="CS660" s="159" t="s">
        <v>282</v>
      </c>
      <c r="CT660" s="159" t="s">
        <v>282</v>
      </c>
      <c r="CU660" s="159" t="s">
        <v>282</v>
      </c>
      <c r="CV660" s="159" t="s">
        <v>282</v>
      </c>
      <c r="CW660" s="159" t="s">
        <v>282</v>
      </c>
      <c r="CX660" s="159" t="s">
        <v>282</v>
      </c>
      <c r="CY660" s="159" t="s">
        <v>282</v>
      </c>
      <c r="CZ660" s="159" t="s">
        <v>282</v>
      </c>
      <c r="DA660" s="159" t="s">
        <v>282</v>
      </c>
      <c r="DB660" s="159" t="s">
        <v>282</v>
      </c>
      <c r="DC660" s="159" t="s">
        <v>282</v>
      </c>
      <c r="DD660" s="159" t="s">
        <v>282</v>
      </c>
      <c r="DE660" s="159" t="s">
        <v>282</v>
      </c>
      <c r="DF660" s="159" t="s">
        <v>282</v>
      </c>
      <c r="DG660" s="159" t="s">
        <v>282</v>
      </c>
      <c r="DH660" s="159" t="s">
        <v>282</v>
      </c>
      <c r="DI660" s="159" t="s">
        <v>282</v>
      </c>
      <c r="DJ660" s="159" t="s">
        <v>282</v>
      </c>
      <c r="DK660" s="159" t="s">
        <v>282</v>
      </c>
      <c r="DL660" s="159" t="s">
        <v>282</v>
      </c>
      <c r="DM660" s="159" t="s">
        <v>282</v>
      </c>
      <c r="DN660" s="159" t="s">
        <v>282</v>
      </c>
      <c r="DO660" s="159" t="s">
        <v>282</v>
      </c>
      <c r="DP660" s="159" t="s">
        <v>282</v>
      </c>
      <c r="DQ660" s="159" t="s">
        <v>282</v>
      </c>
      <c r="DR660" s="159" t="s">
        <v>282</v>
      </c>
      <c r="DS660" s="159" t="s">
        <v>282</v>
      </c>
      <c r="DT660" s="159" t="s">
        <v>282</v>
      </c>
      <c r="DU660" s="159" t="s">
        <v>282</v>
      </c>
      <c r="DV660" s="159" t="s">
        <v>282</v>
      </c>
      <c r="DW660" s="159" t="s">
        <v>282</v>
      </c>
      <c r="DX660" s="159" t="s">
        <v>282</v>
      </c>
      <c r="DY660" s="159" t="s">
        <v>282</v>
      </c>
      <c r="DZ660" s="159" t="s">
        <v>282</v>
      </c>
      <c r="EA660" s="159" t="s">
        <v>282</v>
      </c>
      <c r="EB660" s="159" t="s">
        <v>282</v>
      </c>
      <c r="EC660" s="159" t="s">
        <v>282</v>
      </c>
      <c r="ED660" s="159" t="s">
        <v>282</v>
      </c>
      <c r="EE660" s="159" t="s">
        <v>282</v>
      </c>
      <c r="EF660" s="159" t="s">
        <v>282</v>
      </c>
      <c r="EG660" s="159" t="s">
        <v>282</v>
      </c>
      <c r="EH660" s="159" t="s">
        <v>282</v>
      </c>
      <c r="EI660" s="159" t="s">
        <v>282</v>
      </c>
      <c r="EJ660" s="159" t="s">
        <v>282</v>
      </c>
      <c r="EK660" s="159" t="s">
        <v>282</v>
      </c>
      <c r="EL660" s="159" t="s">
        <v>282</v>
      </c>
      <c r="EM660" s="159" t="s">
        <v>282</v>
      </c>
      <c r="EN660" s="159" t="s">
        <v>282</v>
      </c>
      <c r="EO660" s="159" t="s">
        <v>282</v>
      </c>
      <c r="EP660" s="159" t="s">
        <v>282</v>
      </c>
      <c r="EQ660" s="159" t="s">
        <v>282</v>
      </c>
      <c r="ER660" s="159" t="s">
        <v>282</v>
      </c>
      <c r="ES660" s="159" t="s">
        <v>282</v>
      </c>
      <c r="ET660" s="159" t="s">
        <v>282</v>
      </c>
      <c r="EU660" s="159" t="s">
        <v>282</v>
      </c>
      <c r="EV660" s="159" t="s">
        <v>282</v>
      </c>
      <c r="EW660" s="159" t="s">
        <v>282</v>
      </c>
      <c r="EX660" s="159" t="s">
        <v>282</v>
      </c>
      <c r="EY660" s="159" t="s">
        <v>282</v>
      </c>
      <c r="EZ660" s="159" t="s">
        <v>282</v>
      </c>
      <c r="FA660" s="159" t="s">
        <v>282</v>
      </c>
      <c r="FB660" s="159" t="s">
        <v>282</v>
      </c>
      <c r="FC660" s="159" t="s">
        <v>282</v>
      </c>
      <c r="FD660" s="159" t="s">
        <v>282</v>
      </c>
      <c r="FE660" s="159" t="s">
        <v>282</v>
      </c>
      <c r="FF660" s="159" t="s">
        <v>282</v>
      </c>
      <c r="FG660" s="159" t="s">
        <v>282</v>
      </c>
      <c r="FH660" s="159" t="s">
        <v>282</v>
      </c>
      <c r="FI660" s="159" t="s">
        <v>282</v>
      </c>
      <c r="FJ660" s="159" t="s">
        <v>282</v>
      </c>
      <c r="FK660" s="159" t="s">
        <v>282</v>
      </c>
      <c r="FL660" s="159" t="s">
        <v>282</v>
      </c>
      <c r="FM660" s="159" t="s">
        <v>282</v>
      </c>
      <c r="FN660" s="159" t="s">
        <v>282</v>
      </c>
      <c r="FO660" s="159" t="s">
        <v>282</v>
      </c>
      <c r="FP660" s="159" t="s">
        <v>282</v>
      </c>
      <c r="FQ660" s="159" t="s">
        <v>282</v>
      </c>
      <c r="FR660" s="159" t="s">
        <v>282</v>
      </c>
      <c r="FS660" s="159" t="s">
        <v>282</v>
      </c>
      <c r="FT660" s="159" t="s">
        <v>282</v>
      </c>
    </row>
    <row r="661" spans="1:176" x14ac:dyDescent="0.25">
      <c r="A661" s="212" t="s">
        <v>10087</v>
      </c>
      <c r="B661" s="159" t="s">
        <v>15929</v>
      </c>
      <c r="C661" s="331" t="s">
        <v>793</v>
      </c>
      <c r="D661" s="331" t="s">
        <v>130</v>
      </c>
      <c r="E661" s="159">
        <v>6</v>
      </c>
      <c r="F661" s="159">
        <v>3</v>
      </c>
      <c r="G661" s="212" t="s">
        <v>17968</v>
      </c>
      <c r="H661" s="159" t="s">
        <v>10585</v>
      </c>
      <c r="I661" s="159" t="s">
        <v>282</v>
      </c>
      <c r="J661" s="159" t="s">
        <v>282</v>
      </c>
      <c r="K661" s="159" t="s">
        <v>282</v>
      </c>
      <c r="L661" s="159" t="s">
        <v>282</v>
      </c>
      <c r="M661" s="159" t="s">
        <v>282</v>
      </c>
      <c r="N661" s="159" t="s">
        <v>282</v>
      </c>
      <c r="O661" s="159" t="s">
        <v>282</v>
      </c>
      <c r="P661" s="159" t="s">
        <v>282</v>
      </c>
      <c r="Q661" s="159" t="s">
        <v>282</v>
      </c>
      <c r="R661" s="159" t="s">
        <v>282</v>
      </c>
      <c r="S661" s="159" t="s">
        <v>299</v>
      </c>
      <c r="T661" s="159">
        <v>17</v>
      </c>
      <c r="U661" s="159" t="s">
        <v>282</v>
      </c>
      <c r="V661" s="159" t="s">
        <v>282</v>
      </c>
      <c r="W661" s="159" t="s">
        <v>282</v>
      </c>
      <c r="X661" s="159" t="s">
        <v>282</v>
      </c>
      <c r="Y661" s="159" t="s">
        <v>282</v>
      </c>
      <c r="Z661" s="159" t="s">
        <v>282</v>
      </c>
      <c r="AA661" s="159" t="s">
        <v>282</v>
      </c>
      <c r="AB661" s="159" t="s">
        <v>282</v>
      </c>
      <c r="AC661" s="159" t="s">
        <v>282</v>
      </c>
      <c r="AD661" s="159">
        <v>8.5</v>
      </c>
      <c r="AE661" s="159">
        <v>4.2</v>
      </c>
      <c r="AF661" s="159">
        <v>25</v>
      </c>
      <c r="AG661" s="66" t="s">
        <v>282</v>
      </c>
      <c r="AH661" s="66" t="s">
        <v>282</v>
      </c>
      <c r="AI661" s="66" t="s">
        <v>282</v>
      </c>
      <c r="AJ661" s="66" t="s">
        <v>282</v>
      </c>
      <c r="AK661" s="66" t="s">
        <v>282</v>
      </c>
      <c r="AL661" s="66" t="s">
        <v>282</v>
      </c>
      <c r="AM661" s="66" t="s">
        <v>282</v>
      </c>
      <c r="AN661" s="159">
        <v>25</v>
      </c>
      <c r="AO661" s="212" t="s">
        <v>17969</v>
      </c>
      <c r="AP661" s="159" t="s">
        <v>10585</v>
      </c>
      <c r="AQ661" s="159" t="s">
        <v>282</v>
      </c>
      <c r="AR661" s="159" t="s">
        <v>282</v>
      </c>
      <c r="AS661" s="159" t="s">
        <v>282</v>
      </c>
      <c r="AT661" s="159" t="s">
        <v>282</v>
      </c>
      <c r="AU661" s="159" t="s">
        <v>282</v>
      </c>
      <c r="AV661" s="159" t="s">
        <v>282</v>
      </c>
      <c r="AW661" s="159" t="s">
        <v>282</v>
      </c>
      <c r="AX661" s="159" t="s">
        <v>282</v>
      </c>
      <c r="AY661" s="159" t="s">
        <v>282</v>
      </c>
      <c r="AZ661" s="159" t="s">
        <v>282</v>
      </c>
      <c r="BA661" s="159" t="s">
        <v>299</v>
      </c>
      <c r="BB661" s="159">
        <v>17</v>
      </c>
      <c r="BC661" s="159" t="s">
        <v>282</v>
      </c>
      <c r="BD661" s="159" t="s">
        <v>282</v>
      </c>
      <c r="BE661" s="159" t="s">
        <v>282</v>
      </c>
      <c r="BF661" s="159" t="s">
        <v>282</v>
      </c>
      <c r="BG661" s="159" t="s">
        <v>282</v>
      </c>
      <c r="BH661" s="159" t="s">
        <v>282</v>
      </c>
      <c r="BI661" s="159" t="s">
        <v>282</v>
      </c>
      <c r="BJ661" s="159" t="s">
        <v>282</v>
      </c>
      <c r="BK661" s="159" t="s">
        <v>282</v>
      </c>
      <c r="BL661" s="159">
        <v>8</v>
      </c>
      <c r="BM661" s="159">
        <v>4.3</v>
      </c>
      <c r="BN661" s="159">
        <v>20</v>
      </c>
      <c r="BO661" s="159" t="s">
        <v>282</v>
      </c>
      <c r="BP661" s="159" t="s">
        <v>282</v>
      </c>
      <c r="BQ661" s="159" t="s">
        <v>282</v>
      </c>
      <c r="BR661" s="159" t="s">
        <v>282</v>
      </c>
      <c r="BS661" s="159" t="s">
        <v>282</v>
      </c>
      <c r="BT661" s="159" t="s">
        <v>282</v>
      </c>
      <c r="BU661" s="159" t="s">
        <v>282</v>
      </c>
      <c r="BV661" s="159">
        <v>20</v>
      </c>
      <c r="BW661" s="159" t="s">
        <v>863</v>
      </c>
      <c r="BX661" s="159" t="s">
        <v>10507</v>
      </c>
      <c r="BY661" s="159" t="s">
        <v>282</v>
      </c>
      <c r="BZ661" s="159" t="s">
        <v>282</v>
      </c>
      <c r="CA661" s="159" t="s">
        <v>282</v>
      </c>
      <c r="CB661" s="159" t="s">
        <v>282</v>
      </c>
      <c r="CC661" s="159" t="s">
        <v>282</v>
      </c>
      <c r="CD661" s="159" t="s">
        <v>282</v>
      </c>
      <c r="CE661" s="159" t="s">
        <v>282</v>
      </c>
      <c r="CF661" s="159" t="s">
        <v>282</v>
      </c>
      <c r="CG661" s="159" t="s">
        <v>282</v>
      </c>
      <c r="CH661" s="159" t="s">
        <v>282</v>
      </c>
      <c r="CI661" s="159" t="s">
        <v>299</v>
      </c>
      <c r="CJ661" s="159">
        <v>17</v>
      </c>
      <c r="CK661" s="159" t="s">
        <v>282</v>
      </c>
      <c r="CL661" s="159" t="s">
        <v>282</v>
      </c>
      <c r="CM661" s="159" t="s">
        <v>282</v>
      </c>
      <c r="CN661" s="159" t="s">
        <v>282</v>
      </c>
      <c r="CO661" s="159" t="s">
        <v>282</v>
      </c>
      <c r="CP661" s="159" t="s">
        <v>282</v>
      </c>
      <c r="CQ661" s="159" t="s">
        <v>282</v>
      </c>
      <c r="CR661" s="159" t="s">
        <v>282</v>
      </c>
      <c r="CS661" s="159" t="s">
        <v>282</v>
      </c>
      <c r="CT661" s="159">
        <v>8.6</v>
      </c>
      <c r="CU661" s="159">
        <v>4.0999999999999996</v>
      </c>
      <c r="CV661" s="159">
        <v>15</v>
      </c>
      <c r="CW661" s="66" t="s">
        <v>282</v>
      </c>
      <c r="CX661" s="66" t="s">
        <v>282</v>
      </c>
      <c r="CY661" s="66" t="s">
        <v>282</v>
      </c>
      <c r="CZ661" s="159" t="s">
        <v>282</v>
      </c>
      <c r="DA661" s="159" t="s">
        <v>282</v>
      </c>
      <c r="DB661" s="159" t="s">
        <v>282</v>
      </c>
      <c r="DC661" s="159" t="s">
        <v>282</v>
      </c>
      <c r="DD661" s="159">
        <v>15</v>
      </c>
      <c r="DE661" s="159" t="s">
        <v>282</v>
      </c>
      <c r="DF661" s="159" t="s">
        <v>282</v>
      </c>
      <c r="DG661" s="159" t="s">
        <v>282</v>
      </c>
      <c r="DH661" s="159" t="s">
        <v>282</v>
      </c>
      <c r="DI661" s="159" t="s">
        <v>282</v>
      </c>
      <c r="DJ661" s="159" t="s">
        <v>282</v>
      </c>
      <c r="DK661" s="159" t="s">
        <v>282</v>
      </c>
      <c r="DL661" s="159" t="s">
        <v>282</v>
      </c>
      <c r="DM661" s="159" t="s">
        <v>282</v>
      </c>
      <c r="DN661" s="159" t="s">
        <v>282</v>
      </c>
      <c r="DO661" s="159" t="s">
        <v>282</v>
      </c>
      <c r="DP661" s="159" t="s">
        <v>282</v>
      </c>
      <c r="DQ661" s="159" t="s">
        <v>282</v>
      </c>
      <c r="DR661" s="159" t="s">
        <v>282</v>
      </c>
      <c r="DS661" s="159" t="s">
        <v>282</v>
      </c>
      <c r="DT661" s="159" t="s">
        <v>282</v>
      </c>
      <c r="DU661" s="159" t="s">
        <v>282</v>
      </c>
      <c r="DV661" s="159" t="s">
        <v>282</v>
      </c>
      <c r="DW661" s="159" t="s">
        <v>282</v>
      </c>
      <c r="DX661" s="159" t="s">
        <v>282</v>
      </c>
      <c r="DY661" s="159" t="s">
        <v>282</v>
      </c>
      <c r="DZ661" s="159" t="s">
        <v>282</v>
      </c>
      <c r="EA661" s="159" t="s">
        <v>282</v>
      </c>
      <c r="EB661" s="159" t="s">
        <v>282</v>
      </c>
      <c r="EC661" s="159" t="s">
        <v>282</v>
      </c>
      <c r="ED661" s="159" t="s">
        <v>282</v>
      </c>
      <c r="EE661" s="159" t="s">
        <v>282</v>
      </c>
      <c r="EF661" s="159" t="s">
        <v>282</v>
      </c>
      <c r="EG661" s="159" t="s">
        <v>282</v>
      </c>
      <c r="EH661" s="159" t="s">
        <v>282</v>
      </c>
      <c r="EI661" s="159" t="s">
        <v>282</v>
      </c>
      <c r="EJ661" s="159" t="s">
        <v>282</v>
      </c>
      <c r="EK661" s="159" t="s">
        <v>282</v>
      </c>
      <c r="EL661" s="159" t="s">
        <v>282</v>
      </c>
      <c r="EM661" s="159" t="s">
        <v>282</v>
      </c>
      <c r="EN661" s="159" t="s">
        <v>282</v>
      </c>
      <c r="EO661" s="159" t="s">
        <v>282</v>
      </c>
      <c r="EP661" s="159" t="s">
        <v>282</v>
      </c>
      <c r="EQ661" s="159" t="s">
        <v>282</v>
      </c>
      <c r="ER661" s="159" t="s">
        <v>282</v>
      </c>
      <c r="ES661" s="159" t="s">
        <v>282</v>
      </c>
      <c r="ET661" s="159" t="s">
        <v>282</v>
      </c>
      <c r="EU661" s="159" t="s">
        <v>282</v>
      </c>
      <c r="EV661" s="159" t="s">
        <v>282</v>
      </c>
      <c r="EW661" s="159" t="s">
        <v>282</v>
      </c>
      <c r="EX661" s="159" t="s">
        <v>282</v>
      </c>
      <c r="EY661" s="159" t="s">
        <v>282</v>
      </c>
      <c r="EZ661" s="159" t="s">
        <v>282</v>
      </c>
      <c r="FA661" s="159" t="s">
        <v>282</v>
      </c>
      <c r="FB661" s="159" t="s">
        <v>282</v>
      </c>
      <c r="FC661" s="159" t="s">
        <v>282</v>
      </c>
      <c r="FD661" s="159" t="s">
        <v>282</v>
      </c>
      <c r="FE661" s="159" t="s">
        <v>282</v>
      </c>
      <c r="FF661" s="159" t="s">
        <v>282</v>
      </c>
      <c r="FG661" s="159" t="s">
        <v>282</v>
      </c>
      <c r="FH661" s="159" t="s">
        <v>282</v>
      </c>
      <c r="FI661" s="159" t="s">
        <v>282</v>
      </c>
      <c r="FJ661" s="159" t="s">
        <v>282</v>
      </c>
      <c r="FK661" s="159" t="s">
        <v>282</v>
      </c>
      <c r="FL661" s="159" t="s">
        <v>282</v>
      </c>
      <c r="FM661" s="159" t="s">
        <v>282</v>
      </c>
      <c r="FN661" s="159" t="s">
        <v>282</v>
      </c>
      <c r="FO661" s="159" t="s">
        <v>282</v>
      </c>
      <c r="FP661" s="159" t="s">
        <v>282</v>
      </c>
      <c r="FQ661" s="159" t="s">
        <v>282</v>
      </c>
      <c r="FR661" s="159" t="s">
        <v>282</v>
      </c>
      <c r="FS661" s="159" t="s">
        <v>282</v>
      </c>
      <c r="FT661" s="159" t="s">
        <v>282</v>
      </c>
    </row>
    <row r="662" spans="1:176" x14ac:dyDescent="0.25">
      <c r="A662" s="212" t="s">
        <v>10089</v>
      </c>
      <c r="B662" s="159" t="s">
        <v>16032</v>
      </c>
      <c r="C662" s="331" t="s">
        <v>793</v>
      </c>
      <c r="D662" s="331" t="s">
        <v>130</v>
      </c>
      <c r="E662" s="159">
        <v>6</v>
      </c>
      <c r="F662" s="159">
        <v>2</v>
      </c>
      <c r="G662" s="212" t="s">
        <v>13647</v>
      </c>
      <c r="H662" s="159" t="s">
        <v>183</v>
      </c>
      <c r="I662" s="159">
        <v>0</v>
      </c>
      <c r="J662" s="159">
        <v>0</v>
      </c>
      <c r="K662" s="159" t="s">
        <v>282</v>
      </c>
      <c r="L662" s="159" t="s">
        <v>282</v>
      </c>
      <c r="M662" s="159" t="s">
        <v>282</v>
      </c>
      <c r="N662" s="159" t="s">
        <v>282</v>
      </c>
      <c r="O662" s="159" t="s">
        <v>282</v>
      </c>
      <c r="P662" s="159" t="s">
        <v>282</v>
      </c>
      <c r="Q662" s="159" t="s">
        <v>282</v>
      </c>
      <c r="R662" s="159" t="s">
        <v>282</v>
      </c>
      <c r="S662" s="159" t="s">
        <v>299</v>
      </c>
      <c r="T662" s="159">
        <v>17</v>
      </c>
      <c r="U662" s="159" t="s">
        <v>282</v>
      </c>
      <c r="V662" s="159" t="s">
        <v>282</v>
      </c>
      <c r="W662" s="159" t="s">
        <v>282</v>
      </c>
      <c r="X662" s="159" t="s">
        <v>282</v>
      </c>
      <c r="Y662" s="159" t="s">
        <v>282</v>
      </c>
      <c r="Z662" s="159" t="s">
        <v>282</v>
      </c>
      <c r="AA662" s="159">
        <v>12.8</v>
      </c>
      <c r="AB662" s="159">
        <v>5.4</v>
      </c>
      <c r="AC662" s="159">
        <v>19</v>
      </c>
      <c r="AD662" s="159">
        <v>12.8</v>
      </c>
      <c r="AE662" s="159">
        <v>5.4</v>
      </c>
      <c r="AF662" s="159">
        <v>19</v>
      </c>
      <c r="AG662" s="66" t="s">
        <v>282</v>
      </c>
      <c r="AH662" s="66" t="s">
        <v>282</v>
      </c>
      <c r="AI662" s="66" t="s">
        <v>282</v>
      </c>
      <c r="AJ662" s="66" t="s">
        <v>282</v>
      </c>
      <c r="AK662" s="66" t="s">
        <v>282</v>
      </c>
      <c r="AL662" s="66" t="s">
        <v>282</v>
      </c>
      <c r="AM662" s="159">
        <v>19</v>
      </c>
      <c r="AN662" s="159">
        <v>19</v>
      </c>
      <c r="AO662" s="212" t="s">
        <v>263</v>
      </c>
      <c r="AP662" s="159" t="s">
        <v>10507</v>
      </c>
      <c r="AQ662" s="159">
        <v>0</v>
      </c>
      <c r="AR662" s="159">
        <v>0</v>
      </c>
      <c r="AS662" s="159" t="s">
        <v>282</v>
      </c>
      <c r="AT662" s="159" t="s">
        <v>282</v>
      </c>
      <c r="AU662" s="159" t="s">
        <v>282</v>
      </c>
      <c r="AV662" s="159" t="s">
        <v>282</v>
      </c>
      <c r="AW662" s="159" t="s">
        <v>282</v>
      </c>
      <c r="AX662" s="159" t="s">
        <v>282</v>
      </c>
      <c r="AY662" s="159" t="s">
        <v>282</v>
      </c>
      <c r="AZ662" s="159" t="s">
        <v>282</v>
      </c>
      <c r="BA662" s="159" t="s">
        <v>299</v>
      </c>
      <c r="BB662" s="159">
        <v>17</v>
      </c>
      <c r="BC662" s="159" t="s">
        <v>282</v>
      </c>
      <c r="BD662" s="159" t="s">
        <v>282</v>
      </c>
      <c r="BE662" s="159" t="s">
        <v>282</v>
      </c>
      <c r="BF662" s="159" t="s">
        <v>282</v>
      </c>
      <c r="BG662" s="159" t="s">
        <v>282</v>
      </c>
      <c r="BH662" s="159" t="s">
        <v>282</v>
      </c>
      <c r="BI662" s="159">
        <v>14.2</v>
      </c>
      <c r="BJ662" s="159">
        <v>3.9</v>
      </c>
      <c r="BK662" s="159">
        <v>11</v>
      </c>
      <c r="BL662" s="159">
        <v>14.2</v>
      </c>
      <c r="BM662" s="159">
        <v>3.9</v>
      </c>
      <c r="BN662" s="159">
        <v>11</v>
      </c>
      <c r="BO662" s="159" t="s">
        <v>282</v>
      </c>
      <c r="BP662" s="159" t="s">
        <v>282</v>
      </c>
      <c r="BQ662" s="159" t="s">
        <v>282</v>
      </c>
      <c r="BR662" s="159" t="s">
        <v>282</v>
      </c>
      <c r="BS662" s="159" t="s">
        <v>282</v>
      </c>
      <c r="BT662" s="159" t="s">
        <v>282</v>
      </c>
      <c r="BU662" s="159">
        <v>11</v>
      </c>
      <c r="BV662" s="159">
        <v>11</v>
      </c>
      <c r="BW662" s="159" t="s">
        <v>282</v>
      </c>
      <c r="BX662" s="159" t="s">
        <v>282</v>
      </c>
      <c r="BY662" s="159" t="s">
        <v>282</v>
      </c>
      <c r="BZ662" s="159" t="s">
        <v>282</v>
      </c>
      <c r="CA662" s="159" t="s">
        <v>282</v>
      </c>
      <c r="CB662" s="159" t="s">
        <v>282</v>
      </c>
      <c r="CC662" s="159" t="s">
        <v>282</v>
      </c>
      <c r="CD662" s="159" t="s">
        <v>282</v>
      </c>
      <c r="CE662" s="159" t="s">
        <v>282</v>
      </c>
      <c r="CF662" s="159" t="s">
        <v>282</v>
      </c>
      <c r="CG662" s="159" t="s">
        <v>282</v>
      </c>
      <c r="CH662" s="159" t="s">
        <v>282</v>
      </c>
      <c r="CI662" s="159" t="s">
        <v>282</v>
      </c>
      <c r="CJ662" s="159" t="s">
        <v>282</v>
      </c>
      <c r="CK662" s="159" t="s">
        <v>282</v>
      </c>
      <c r="CL662" s="159" t="s">
        <v>282</v>
      </c>
      <c r="CM662" s="159" t="s">
        <v>282</v>
      </c>
      <c r="CN662" s="159" t="s">
        <v>282</v>
      </c>
      <c r="CO662" s="159" t="s">
        <v>282</v>
      </c>
      <c r="CP662" s="159" t="s">
        <v>282</v>
      </c>
      <c r="CQ662" s="159" t="s">
        <v>282</v>
      </c>
      <c r="CR662" s="159" t="s">
        <v>282</v>
      </c>
      <c r="CS662" s="159" t="s">
        <v>282</v>
      </c>
      <c r="CT662" s="159" t="s">
        <v>282</v>
      </c>
      <c r="CU662" s="159" t="s">
        <v>282</v>
      </c>
      <c r="CV662" s="159" t="s">
        <v>282</v>
      </c>
      <c r="CW662" s="159" t="s">
        <v>282</v>
      </c>
      <c r="CX662" s="159" t="s">
        <v>282</v>
      </c>
      <c r="CY662" s="159" t="s">
        <v>282</v>
      </c>
      <c r="CZ662" s="159" t="s">
        <v>282</v>
      </c>
      <c r="DA662" s="159" t="s">
        <v>282</v>
      </c>
      <c r="DB662" s="159" t="s">
        <v>282</v>
      </c>
      <c r="DC662" s="159" t="s">
        <v>282</v>
      </c>
      <c r="DD662" s="159" t="s">
        <v>282</v>
      </c>
      <c r="DE662" s="159" t="s">
        <v>282</v>
      </c>
      <c r="DF662" s="159" t="s">
        <v>282</v>
      </c>
      <c r="DG662" s="159" t="s">
        <v>282</v>
      </c>
      <c r="DH662" s="159" t="s">
        <v>282</v>
      </c>
      <c r="DI662" s="159" t="s">
        <v>282</v>
      </c>
      <c r="DJ662" s="159" t="s">
        <v>282</v>
      </c>
      <c r="DK662" s="159" t="s">
        <v>282</v>
      </c>
      <c r="DL662" s="159" t="s">
        <v>282</v>
      </c>
      <c r="DM662" s="159" t="s">
        <v>282</v>
      </c>
      <c r="DN662" s="159" t="s">
        <v>282</v>
      </c>
      <c r="DO662" s="159" t="s">
        <v>282</v>
      </c>
      <c r="DP662" s="159" t="s">
        <v>282</v>
      </c>
      <c r="DQ662" s="159" t="s">
        <v>282</v>
      </c>
      <c r="DR662" s="159" t="s">
        <v>282</v>
      </c>
      <c r="DS662" s="159" t="s">
        <v>282</v>
      </c>
      <c r="DT662" s="159" t="s">
        <v>282</v>
      </c>
      <c r="DU662" s="159" t="s">
        <v>282</v>
      </c>
      <c r="DV662" s="159" t="s">
        <v>282</v>
      </c>
      <c r="DW662" s="159" t="s">
        <v>282</v>
      </c>
      <c r="DX662" s="159" t="s">
        <v>282</v>
      </c>
      <c r="DY662" s="159" t="s">
        <v>282</v>
      </c>
      <c r="DZ662" s="159" t="s">
        <v>282</v>
      </c>
      <c r="EA662" s="159" t="s">
        <v>282</v>
      </c>
      <c r="EB662" s="159" t="s">
        <v>282</v>
      </c>
      <c r="EC662" s="159" t="s">
        <v>282</v>
      </c>
      <c r="ED662" s="159" t="s">
        <v>282</v>
      </c>
      <c r="EE662" s="159" t="s">
        <v>282</v>
      </c>
      <c r="EF662" s="159" t="s">
        <v>282</v>
      </c>
      <c r="EG662" s="159" t="s">
        <v>282</v>
      </c>
      <c r="EH662" s="159" t="s">
        <v>282</v>
      </c>
      <c r="EI662" s="159" t="s">
        <v>282</v>
      </c>
      <c r="EJ662" s="159" t="s">
        <v>282</v>
      </c>
      <c r="EK662" s="159" t="s">
        <v>282</v>
      </c>
      <c r="EL662" s="159" t="s">
        <v>282</v>
      </c>
      <c r="EM662" s="159" t="s">
        <v>282</v>
      </c>
      <c r="EN662" s="159" t="s">
        <v>282</v>
      </c>
      <c r="EO662" s="159" t="s">
        <v>282</v>
      </c>
      <c r="EP662" s="159" t="s">
        <v>282</v>
      </c>
      <c r="EQ662" s="159" t="s">
        <v>282</v>
      </c>
      <c r="ER662" s="159" t="s">
        <v>282</v>
      </c>
      <c r="ES662" s="159" t="s">
        <v>282</v>
      </c>
      <c r="ET662" s="159" t="s">
        <v>282</v>
      </c>
      <c r="EU662" s="159" t="s">
        <v>282</v>
      </c>
      <c r="EV662" s="159" t="s">
        <v>282</v>
      </c>
      <c r="EW662" s="159" t="s">
        <v>282</v>
      </c>
      <c r="EX662" s="159" t="s">
        <v>282</v>
      </c>
      <c r="EY662" s="159" t="s">
        <v>282</v>
      </c>
      <c r="EZ662" s="159" t="s">
        <v>282</v>
      </c>
      <c r="FA662" s="159" t="s">
        <v>282</v>
      </c>
      <c r="FB662" s="159" t="s">
        <v>282</v>
      </c>
      <c r="FC662" s="159" t="s">
        <v>282</v>
      </c>
      <c r="FD662" s="159" t="s">
        <v>282</v>
      </c>
      <c r="FE662" s="159" t="s">
        <v>282</v>
      </c>
      <c r="FF662" s="159" t="s">
        <v>282</v>
      </c>
      <c r="FG662" s="159" t="s">
        <v>282</v>
      </c>
      <c r="FH662" s="159" t="s">
        <v>282</v>
      </c>
      <c r="FI662" s="159" t="s">
        <v>282</v>
      </c>
      <c r="FJ662" s="159" t="s">
        <v>282</v>
      </c>
      <c r="FK662" s="159" t="s">
        <v>282</v>
      </c>
      <c r="FL662" s="159" t="s">
        <v>282</v>
      </c>
      <c r="FM662" s="159" t="s">
        <v>282</v>
      </c>
      <c r="FN662" s="159" t="s">
        <v>282</v>
      </c>
      <c r="FO662" s="159" t="s">
        <v>282</v>
      </c>
      <c r="FP662" s="159" t="s">
        <v>282</v>
      </c>
      <c r="FQ662" s="159" t="s">
        <v>282</v>
      </c>
      <c r="FR662" s="159" t="s">
        <v>282</v>
      </c>
      <c r="FS662" s="159" t="s">
        <v>282</v>
      </c>
      <c r="FT662" s="159" t="s">
        <v>282</v>
      </c>
    </row>
    <row r="663" spans="1:176" x14ac:dyDescent="0.25">
      <c r="A663" s="212" t="s">
        <v>7091</v>
      </c>
      <c r="B663" s="159" t="s">
        <v>282</v>
      </c>
      <c r="C663" s="66" t="str">
        <f>IF(ISNUMBER(Severity!H665)=FALSE,Severity!F665,IF(Severity!H665&gt;=0.5,"YES","NO"))</f>
        <v>NO</v>
      </c>
      <c r="D663" s="66" t="str">
        <f>IF(ISNUMBER(Severity!I665)=FALSE,Severity!G665,IF(Severity!I665&gt;0.5,"YES","NO"))</f>
        <v>YES</v>
      </c>
      <c r="E663" s="159">
        <v>2</v>
      </c>
      <c r="F663" s="159">
        <v>3</v>
      </c>
      <c r="G663" s="212" t="s">
        <v>14518</v>
      </c>
      <c r="H663" s="159" t="s">
        <v>183</v>
      </c>
      <c r="I663" s="159" t="s">
        <v>282</v>
      </c>
      <c r="J663" s="159">
        <v>0</v>
      </c>
      <c r="K663" s="159" t="s">
        <v>435</v>
      </c>
      <c r="L663" s="159">
        <v>10</v>
      </c>
      <c r="M663" s="159">
        <v>9</v>
      </c>
      <c r="N663" s="159">
        <v>9</v>
      </c>
      <c r="O663" s="159" t="s">
        <v>282</v>
      </c>
      <c r="P663" s="159" t="s">
        <v>282</v>
      </c>
      <c r="Q663" s="159" t="s">
        <v>282</v>
      </c>
      <c r="R663" s="159" t="s">
        <v>282</v>
      </c>
      <c r="S663" s="159" t="s">
        <v>435</v>
      </c>
      <c r="T663" s="159">
        <v>21</v>
      </c>
      <c r="U663" s="159">
        <v>17.329999999999998</v>
      </c>
      <c r="V663" s="159">
        <v>3.81</v>
      </c>
      <c r="W663" s="159">
        <v>27</v>
      </c>
      <c r="X663" s="159">
        <v>17.329999999999998</v>
      </c>
      <c r="Y663" s="159">
        <v>3.81</v>
      </c>
      <c r="Z663" s="159">
        <v>27</v>
      </c>
      <c r="AA663" s="159">
        <v>10.96</v>
      </c>
      <c r="AB663" s="159">
        <v>4.62</v>
      </c>
      <c r="AC663" s="159">
        <v>27</v>
      </c>
      <c r="AD663" s="159">
        <v>10.96</v>
      </c>
      <c r="AE663" s="159">
        <v>4.62</v>
      </c>
      <c r="AF663" s="159">
        <v>27</v>
      </c>
      <c r="AG663" s="159" t="s">
        <v>282</v>
      </c>
      <c r="AH663" s="159" t="s">
        <v>282</v>
      </c>
      <c r="AI663" s="159" t="s">
        <v>282</v>
      </c>
      <c r="AJ663" s="159" t="s">
        <v>282</v>
      </c>
      <c r="AK663" s="159" t="s">
        <v>282</v>
      </c>
      <c r="AL663" s="159" t="s">
        <v>282</v>
      </c>
      <c r="AM663" s="159">
        <v>27</v>
      </c>
      <c r="AN663" s="159">
        <v>27</v>
      </c>
      <c r="AO663" s="212" t="s">
        <v>682</v>
      </c>
      <c r="AP663" s="159" t="s">
        <v>183</v>
      </c>
      <c r="AQ663" s="159" t="s">
        <v>282</v>
      </c>
      <c r="AR663" s="159">
        <v>0</v>
      </c>
      <c r="AS663" s="159" t="s">
        <v>435</v>
      </c>
      <c r="AT663" s="159">
        <v>10</v>
      </c>
      <c r="AU663" s="159">
        <v>1</v>
      </c>
      <c r="AV663" s="159">
        <v>9</v>
      </c>
      <c r="AW663" s="159" t="s">
        <v>282</v>
      </c>
      <c r="AX663" s="159" t="s">
        <v>282</v>
      </c>
      <c r="AY663" s="159" t="s">
        <v>282</v>
      </c>
      <c r="AZ663" s="159" t="s">
        <v>282</v>
      </c>
      <c r="BA663" s="159" t="s">
        <v>435</v>
      </c>
      <c r="BB663" s="159">
        <v>21</v>
      </c>
      <c r="BC663" s="159">
        <v>18.04</v>
      </c>
      <c r="BD663" s="159">
        <v>4.1100000000000003</v>
      </c>
      <c r="BE663" s="159">
        <v>27</v>
      </c>
      <c r="BF663" s="159">
        <v>18.04</v>
      </c>
      <c r="BG663" s="159">
        <v>4.1100000000000003</v>
      </c>
      <c r="BH663" s="159">
        <v>27</v>
      </c>
      <c r="BI663" s="159">
        <v>16.78</v>
      </c>
      <c r="BJ663" s="159">
        <v>5.09</v>
      </c>
      <c r="BK663" s="159">
        <v>27</v>
      </c>
      <c r="BL663" s="159">
        <v>16.78</v>
      </c>
      <c r="BM663" s="159">
        <v>5.09</v>
      </c>
      <c r="BN663" s="159">
        <v>27</v>
      </c>
      <c r="BO663" s="159" t="s">
        <v>282</v>
      </c>
      <c r="BP663" s="159" t="s">
        <v>282</v>
      </c>
      <c r="BQ663" s="159" t="s">
        <v>282</v>
      </c>
      <c r="BR663" s="159" t="s">
        <v>282</v>
      </c>
      <c r="BS663" s="159" t="s">
        <v>282</v>
      </c>
      <c r="BT663" s="159" t="s">
        <v>282</v>
      </c>
      <c r="BU663" s="159">
        <v>27</v>
      </c>
      <c r="BV663" s="159">
        <v>27</v>
      </c>
      <c r="BW663" s="159" t="s">
        <v>306</v>
      </c>
      <c r="BX663" s="159" t="s">
        <v>282</v>
      </c>
      <c r="BY663" s="159" t="s">
        <v>282</v>
      </c>
      <c r="BZ663" s="159">
        <v>0</v>
      </c>
      <c r="CA663" s="159" t="s">
        <v>435</v>
      </c>
      <c r="CB663" s="159">
        <v>21</v>
      </c>
      <c r="CC663" s="159">
        <v>0</v>
      </c>
      <c r="CD663" s="159">
        <v>9</v>
      </c>
      <c r="CE663" s="159" t="s">
        <v>282</v>
      </c>
      <c r="CF663" s="159" t="s">
        <v>282</v>
      </c>
      <c r="CG663" s="159" t="s">
        <v>282</v>
      </c>
      <c r="CH663" s="159" t="s">
        <v>282</v>
      </c>
      <c r="CI663" s="159" t="s">
        <v>435</v>
      </c>
      <c r="CJ663" s="159">
        <v>21</v>
      </c>
      <c r="CK663" s="159">
        <v>18.13</v>
      </c>
      <c r="CL663" s="159">
        <v>5.18</v>
      </c>
      <c r="CM663" s="159">
        <v>23</v>
      </c>
      <c r="CN663" s="159">
        <v>18.13</v>
      </c>
      <c r="CO663" s="159">
        <v>5.18</v>
      </c>
      <c r="CP663" s="159">
        <v>23</v>
      </c>
      <c r="CQ663" s="159">
        <v>18.13</v>
      </c>
      <c r="CR663" s="159">
        <v>6.33</v>
      </c>
      <c r="CS663" s="159">
        <v>23</v>
      </c>
      <c r="CT663" s="159">
        <v>18.13</v>
      </c>
      <c r="CU663" s="159">
        <v>6.33</v>
      </c>
      <c r="CV663" s="159">
        <v>23</v>
      </c>
      <c r="CW663" s="159" t="s">
        <v>282</v>
      </c>
      <c r="CX663" s="159" t="s">
        <v>282</v>
      </c>
      <c r="CY663" s="159" t="s">
        <v>282</v>
      </c>
      <c r="CZ663" s="159" t="s">
        <v>282</v>
      </c>
      <c r="DA663" s="159" t="s">
        <v>282</v>
      </c>
      <c r="DB663" s="159" t="s">
        <v>282</v>
      </c>
      <c r="DC663" s="159">
        <v>23</v>
      </c>
      <c r="DD663" s="159">
        <v>23</v>
      </c>
      <c r="DE663" s="159" t="s">
        <v>282</v>
      </c>
      <c r="DF663" s="159" t="s">
        <v>282</v>
      </c>
      <c r="DG663" s="159" t="s">
        <v>282</v>
      </c>
      <c r="DH663" s="159" t="s">
        <v>282</v>
      </c>
      <c r="DI663" s="159" t="s">
        <v>282</v>
      </c>
      <c r="DJ663" s="159" t="s">
        <v>282</v>
      </c>
      <c r="DK663" s="159" t="s">
        <v>282</v>
      </c>
      <c r="DL663" s="159" t="s">
        <v>282</v>
      </c>
      <c r="DM663" s="159" t="s">
        <v>282</v>
      </c>
      <c r="DN663" s="159" t="s">
        <v>282</v>
      </c>
      <c r="DO663" s="159" t="s">
        <v>282</v>
      </c>
      <c r="DP663" s="159" t="s">
        <v>282</v>
      </c>
      <c r="DQ663" s="159" t="s">
        <v>282</v>
      </c>
      <c r="DR663" s="159" t="s">
        <v>282</v>
      </c>
      <c r="DS663" s="159" t="s">
        <v>282</v>
      </c>
      <c r="DT663" s="159" t="s">
        <v>282</v>
      </c>
      <c r="DU663" s="159" t="s">
        <v>282</v>
      </c>
      <c r="DV663" s="159" t="s">
        <v>282</v>
      </c>
      <c r="DW663" s="159" t="s">
        <v>282</v>
      </c>
      <c r="DX663" s="159" t="s">
        <v>282</v>
      </c>
      <c r="DY663" s="159" t="s">
        <v>282</v>
      </c>
      <c r="DZ663" s="159" t="s">
        <v>282</v>
      </c>
      <c r="EA663" s="159" t="s">
        <v>282</v>
      </c>
      <c r="EB663" s="159" t="s">
        <v>282</v>
      </c>
      <c r="EC663" s="159" t="s">
        <v>282</v>
      </c>
      <c r="ED663" s="159" t="s">
        <v>282</v>
      </c>
      <c r="EE663" s="159" t="s">
        <v>282</v>
      </c>
      <c r="EF663" s="159" t="s">
        <v>282</v>
      </c>
      <c r="EG663" s="159" t="s">
        <v>282</v>
      </c>
      <c r="EH663" s="159" t="s">
        <v>282</v>
      </c>
      <c r="EI663" s="159" t="s">
        <v>282</v>
      </c>
      <c r="EJ663" s="159" t="s">
        <v>282</v>
      </c>
      <c r="EK663" s="159" t="s">
        <v>282</v>
      </c>
      <c r="EL663" s="159" t="s">
        <v>282</v>
      </c>
      <c r="EM663" s="159" t="s">
        <v>282</v>
      </c>
      <c r="EN663" s="159" t="s">
        <v>282</v>
      </c>
      <c r="EO663" s="159" t="s">
        <v>282</v>
      </c>
      <c r="EP663" s="159" t="s">
        <v>282</v>
      </c>
      <c r="EQ663" s="159" t="s">
        <v>282</v>
      </c>
      <c r="ER663" s="159" t="s">
        <v>282</v>
      </c>
      <c r="ES663" s="159" t="s">
        <v>282</v>
      </c>
      <c r="ET663" s="159" t="s">
        <v>282</v>
      </c>
      <c r="EU663" s="159" t="s">
        <v>282</v>
      </c>
      <c r="EV663" s="159" t="s">
        <v>282</v>
      </c>
      <c r="EW663" s="159" t="s">
        <v>282</v>
      </c>
      <c r="EX663" s="159" t="s">
        <v>282</v>
      </c>
      <c r="EY663" s="159" t="s">
        <v>282</v>
      </c>
      <c r="EZ663" s="159" t="s">
        <v>282</v>
      </c>
      <c r="FA663" s="159" t="s">
        <v>282</v>
      </c>
      <c r="FB663" s="159" t="s">
        <v>282</v>
      </c>
      <c r="FC663" s="159" t="s">
        <v>282</v>
      </c>
      <c r="FD663" s="159" t="s">
        <v>282</v>
      </c>
      <c r="FE663" s="159" t="s">
        <v>282</v>
      </c>
      <c r="FF663" s="159" t="s">
        <v>282</v>
      </c>
      <c r="FG663" s="159" t="s">
        <v>282</v>
      </c>
      <c r="FH663" s="159" t="s">
        <v>282</v>
      </c>
      <c r="FI663" s="159" t="s">
        <v>282</v>
      </c>
      <c r="FJ663" s="159" t="s">
        <v>282</v>
      </c>
      <c r="FK663" s="159" t="s">
        <v>282</v>
      </c>
      <c r="FL663" s="159" t="s">
        <v>282</v>
      </c>
      <c r="FM663" s="159" t="s">
        <v>282</v>
      </c>
      <c r="FN663" s="159" t="s">
        <v>282</v>
      </c>
      <c r="FO663" s="159" t="s">
        <v>282</v>
      </c>
      <c r="FP663" s="159" t="s">
        <v>282</v>
      </c>
      <c r="FQ663" s="159" t="s">
        <v>282</v>
      </c>
      <c r="FR663" s="159" t="s">
        <v>282</v>
      </c>
      <c r="FS663" s="159" t="s">
        <v>282</v>
      </c>
      <c r="FT663" s="159" t="s">
        <v>282</v>
      </c>
    </row>
    <row r="664" spans="1:176" x14ac:dyDescent="0.25">
      <c r="A664" s="212" t="s">
        <v>9596</v>
      </c>
      <c r="B664" s="159" t="s">
        <v>282</v>
      </c>
      <c r="C664" s="66" t="str">
        <f>IF(ISNUMBER(Severity!H666)=FALSE,Severity!F666,IF(Severity!H666&gt;=0.5,"YES","NO"))</f>
        <v>NO</v>
      </c>
      <c r="D664" s="66" t="str">
        <f>IF(ISNUMBER(Severity!I666)=FALSE,Severity!G666,IF(Severity!I666&gt;0.5,"YES","NO"))</f>
        <v>YES</v>
      </c>
      <c r="E664" s="159">
        <v>8</v>
      </c>
      <c r="F664" s="159">
        <v>2</v>
      </c>
      <c r="G664" s="212" t="s">
        <v>13394</v>
      </c>
      <c r="H664" s="159" t="s">
        <v>182</v>
      </c>
      <c r="I664" s="159" t="s">
        <v>282</v>
      </c>
      <c r="J664" s="159">
        <v>5</v>
      </c>
      <c r="K664" s="159" t="s">
        <v>282</v>
      </c>
      <c r="L664" s="159" t="s">
        <v>282</v>
      </c>
      <c r="M664" s="159" t="s">
        <v>282</v>
      </c>
      <c r="N664" s="159" t="s">
        <v>282</v>
      </c>
      <c r="O664" s="159" t="s">
        <v>282</v>
      </c>
      <c r="P664" s="159" t="s">
        <v>282</v>
      </c>
      <c r="Q664" s="159" t="s">
        <v>282</v>
      </c>
      <c r="R664" s="159" t="s">
        <v>282</v>
      </c>
      <c r="S664" s="159" t="s">
        <v>435</v>
      </c>
      <c r="T664" s="159">
        <v>21</v>
      </c>
      <c r="U664" s="159" t="s">
        <v>282</v>
      </c>
      <c r="V664" s="159" t="s">
        <v>282</v>
      </c>
      <c r="W664" s="159" t="s">
        <v>282</v>
      </c>
      <c r="X664" s="159">
        <v>22</v>
      </c>
      <c r="Y664" s="159">
        <v>5.15</v>
      </c>
      <c r="Z664" s="159">
        <v>32</v>
      </c>
      <c r="AA664" s="159" t="s">
        <v>282</v>
      </c>
      <c r="AB664" s="159" t="s">
        <v>282</v>
      </c>
      <c r="AC664" s="159" t="s">
        <v>282</v>
      </c>
      <c r="AD664" s="159">
        <v>17</v>
      </c>
      <c r="AE664" s="159">
        <v>6.13</v>
      </c>
      <c r="AF664" s="159">
        <v>32</v>
      </c>
      <c r="AG664" s="159" t="s">
        <v>282</v>
      </c>
      <c r="AH664" s="159" t="s">
        <v>282</v>
      </c>
      <c r="AI664" s="159" t="s">
        <v>282</v>
      </c>
      <c r="AJ664" s="159" t="s">
        <v>282</v>
      </c>
      <c r="AK664" s="159" t="s">
        <v>282</v>
      </c>
      <c r="AL664" s="159" t="s">
        <v>282</v>
      </c>
      <c r="AM664" s="159">
        <v>37</v>
      </c>
      <c r="AN664" s="159">
        <v>32</v>
      </c>
      <c r="AO664" s="212" t="s">
        <v>306</v>
      </c>
      <c r="AP664" s="159" t="s">
        <v>282</v>
      </c>
      <c r="AQ664" s="159" t="s">
        <v>282</v>
      </c>
      <c r="AR664" s="159">
        <v>2</v>
      </c>
      <c r="AS664" s="159" t="s">
        <v>282</v>
      </c>
      <c r="AT664" s="159" t="s">
        <v>282</v>
      </c>
      <c r="AU664" s="159" t="s">
        <v>282</v>
      </c>
      <c r="AV664" s="159" t="s">
        <v>282</v>
      </c>
      <c r="AW664" s="159" t="s">
        <v>282</v>
      </c>
      <c r="AX664" s="159" t="s">
        <v>282</v>
      </c>
      <c r="AY664" s="159" t="s">
        <v>282</v>
      </c>
      <c r="AZ664" s="159" t="s">
        <v>282</v>
      </c>
      <c r="BA664" s="159" t="s">
        <v>435</v>
      </c>
      <c r="BB664" s="159">
        <v>21</v>
      </c>
      <c r="BC664" s="159" t="s">
        <v>282</v>
      </c>
      <c r="BD664" s="159" t="s">
        <v>282</v>
      </c>
      <c r="BE664" s="159" t="s">
        <v>282</v>
      </c>
      <c r="BF664" s="159">
        <v>22.24</v>
      </c>
      <c r="BG664" s="159">
        <v>6.13</v>
      </c>
      <c r="BH664" s="159">
        <v>35</v>
      </c>
      <c r="BI664" s="159" t="s">
        <v>282</v>
      </c>
      <c r="BJ664" s="159" t="s">
        <v>282</v>
      </c>
      <c r="BK664" s="159" t="s">
        <v>282</v>
      </c>
      <c r="BL664" s="159">
        <v>21.74</v>
      </c>
      <c r="BM664" s="159">
        <v>5.66</v>
      </c>
      <c r="BN664" s="159">
        <v>35</v>
      </c>
      <c r="BO664" s="159" t="s">
        <v>282</v>
      </c>
      <c r="BP664" s="159" t="s">
        <v>282</v>
      </c>
      <c r="BQ664" s="159" t="s">
        <v>282</v>
      </c>
      <c r="BR664" s="159" t="s">
        <v>282</v>
      </c>
      <c r="BS664" s="159" t="s">
        <v>282</v>
      </c>
      <c r="BT664" s="159" t="s">
        <v>282</v>
      </c>
      <c r="BU664" s="159">
        <v>37</v>
      </c>
      <c r="BV664" s="159">
        <v>35</v>
      </c>
      <c r="BW664" s="159" t="s">
        <v>282</v>
      </c>
      <c r="BX664" s="159" t="s">
        <v>282</v>
      </c>
      <c r="BY664" s="159" t="s">
        <v>282</v>
      </c>
      <c r="BZ664" s="159" t="s">
        <v>282</v>
      </c>
      <c r="CA664" s="159" t="s">
        <v>282</v>
      </c>
      <c r="CB664" s="159" t="s">
        <v>282</v>
      </c>
      <c r="CC664" s="159" t="s">
        <v>282</v>
      </c>
      <c r="CD664" s="159" t="s">
        <v>282</v>
      </c>
      <c r="CE664" s="159" t="s">
        <v>282</v>
      </c>
      <c r="CF664" s="159" t="s">
        <v>282</v>
      </c>
      <c r="CG664" s="159" t="s">
        <v>282</v>
      </c>
      <c r="CH664" s="159" t="s">
        <v>282</v>
      </c>
      <c r="CI664" s="159" t="s">
        <v>282</v>
      </c>
      <c r="CJ664" s="159" t="s">
        <v>282</v>
      </c>
      <c r="CK664" s="159" t="s">
        <v>282</v>
      </c>
      <c r="CL664" s="159" t="s">
        <v>282</v>
      </c>
      <c r="CM664" s="159" t="s">
        <v>282</v>
      </c>
      <c r="CN664" s="159" t="s">
        <v>282</v>
      </c>
      <c r="CO664" s="159" t="s">
        <v>282</v>
      </c>
      <c r="CP664" s="159" t="s">
        <v>282</v>
      </c>
      <c r="CQ664" s="159" t="s">
        <v>282</v>
      </c>
      <c r="CR664" s="159" t="s">
        <v>282</v>
      </c>
      <c r="CS664" s="159" t="s">
        <v>282</v>
      </c>
      <c r="CT664" s="159" t="s">
        <v>282</v>
      </c>
      <c r="CU664" s="159" t="s">
        <v>282</v>
      </c>
      <c r="CV664" s="159" t="s">
        <v>282</v>
      </c>
      <c r="CW664" s="159" t="s">
        <v>282</v>
      </c>
      <c r="CX664" s="159" t="s">
        <v>282</v>
      </c>
      <c r="CY664" s="159" t="s">
        <v>282</v>
      </c>
      <c r="CZ664" s="159" t="s">
        <v>282</v>
      </c>
      <c r="DA664" s="159" t="s">
        <v>282</v>
      </c>
      <c r="DB664" s="159" t="s">
        <v>282</v>
      </c>
      <c r="DC664" s="159" t="s">
        <v>282</v>
      </c>
      <c r="DD664" s="159" t="s">
        <v>282</v>
      </c>
      <c r="DE664" s="159" t="s">
        <v>282</v>
      </c>
      <c r="DF664" s="159" t="s">
        <v>282</v>
      </c>
      <c r="DG664" s="159" t="s">
        <v>282</v>
      </c>
      <c r="DH664" s="159" t="s">
        <v>282</v>
      </c>
      <c r="DI664" s="159" t="s">
        <v>282</v>
      </c>
      <c r="DJ664" s="159" t="s">
        <v>282</v>
      </c>
      <c r="DK664" s="159" t="s">
        <v>282</v>
      </c>
      <c r="DL664" s="159" t="s">
        <v>282</v>
      </c>
      <c r="DM664" s="159" t="s">
        <v>282</v>
      </c>
      <c r="DN664" s="159" t="s">
        <v>282</v>
      </c>
      <c r="DO664" s="159" t="s">
        <v>282</v>
      </c>
      <c r="DP664" s="159" t="s">
        <v>282</v>
      </c>
      <c r="DQ664" s="159" t="s">
        <v>282</v>
      </c>
      <c r="DR664" s="159" t="s">
        <v>282</v>
      </c>
      <c r="DS664" s="159" t="s">
        <v>282</v>
      </c>
      <c r="DT664" s="159" t="s">
        <v>282</v>
      </c>
      <c r="DU664" s="159" t="s">
        <v>282</v>
      </c>
      <c r="DV664" s="159" t="s">
        <v>282</v>
      </c>
      <c r="DW664" s="159" t="s">
        <v>282</v>
      </c>
      <c r="DX664" s="159" t="s">
        <v>282</v>
      </c>
      <c r="DY664" s="159" t="s">
        <v>282</v>
      </c>
      <c r="DZ664" s="159" t="s">
        <v>282</v>
      </c>
      <c r="EA664" s="159" t="s">
        <v>282</v>
      </c>
      <c r="EB664" s="159" t="s">
        <v>282</v>
      </c>
      <c r="EC664" s="159" t="s">
        <v>282</v>
      </c>
      <c r="ED664" s="159" t="s">
        <v>282</v>
      </c>
      <c r="EE664" s="159" t="s">
        <v>282</v>
      </c>
      <c r="EF664" s="159" t="s">
        <v>282</v>
      </c>
      <c r="EG664" s="159" t="s">
        <v>282</v>
      </c>
      <c r="EH664" s="159" t="s">
        <v>282</v>
      </c>
      <c r="EI664" s="159" t="s">
        <v>282</v>
      </c>
      <c r="EJ664" s="159" t="s">
        <v>282</v>
      </c>
      <c r="EK664" s="159" t="s">
        <v>282</v>
      </c>
      <c r="EL664" s="159" t="s">
        <v>282</v>
      </c>
      <c r="EM664" s="159" t="s">
        <v>282</v>
      </c>
      <c r="EN664" s="159" t="s">
        <v>282</v>
      </c>
      <c r="EO664" s="159" t="s">
        <v>282</v>
      </c>
      <c r="EP664" s="159" t="s">
        <v>282</v>
      </c>
      <c r="EQ664" s="159" t="s">
        <v>282</v>
      </c>
      <c r="ER664" s="159" t="s">
        <v>282</v>
      </c>
      <c r="ES664" s="159" t="s">
        <v>282</v>
      </c>
      <c r="ET664" s="159" t="s">
        <v>282</v>
      </c>
      <c r="EU664" s="159" t="s">
        <v>282</v>
      </c>
      <c r="EV664" s="159" t="s">
        <v>282</v>
      </c>
      <c r="EW664" s="159" t="s">
        <v>282</v>
      </c>
      <c r="EX664" s="159" t="s">
        <v>282</v>
      </c>
      <c r="EY664" s="159" t="s">
        <v>282</v>
      </c>
      <c r="EZ664" s="159" t="s">
        <v>282</v>
      </c>
      <c r="FA664" s="159" t="s">
        <v>282</v>
      </c>
      <c r="FB664" s="159" t="s">
        <v>282</v>
      </c>
      <c r="FC664" s="159" t="s">
        <v>282</v>
      </c>
      <c r="FD664" s="159" t="s">
        <v>282</v>
      </c>
      <c r="FE664" s="159" t="s">
        <v>282</v>
      </c>
      <c r="FF664" s="159" t="s">
        <v>282</v>
      </c>
      <c r="FG664" s="159" t="s">
        <v>282</v>
      </c>
      <c r="FH664" s="159" t="s">
        <v>282</v>
      </c>
      <c r="FI664" s="159" t="s">
        <v>282</v>
      </c>
      <c r="FJ664" s="159" t="s">
        <v>282</v>
      </c>
      <c r="FK664" s="159" t="s">
        <v>282</v>
      </c>
      <c r="FL664" s="159" t="s">
        <v>282</v>
      </c>
      <c r="FM664" s="159" t="s">
        <v>282</v>
      </c>
      <c r="FN664" s="159" t="s">
        <v>282</v>
      </c>
      <c r="FO664" s="159" t="s">
        <v>282</v>
      </c>
      <c r="FP664" s="159" t="s">
        <v>282</v>
      </c>
      <c r="FQ664" s="159" t="s">
        <v>282</v>
      </c>
      <c r="FR664" s="159" t="s">
        <v>282</v>
      </c>
      <c r="FS664" s="159" t="s">
        <v>282</v>
      </c>
      <c r="FT664" s="159" t="s">
        <v>282</v>
      </c>
    </row>
    <row r="665" spans="1:176" x14ac:dyDescent="0.25">
      <c r="A665" s="66" t="s">
        <v>12839</v>
      </c>
      <c r="B665" s="159" t="s">
        <v>12845</v>
      </c>
      <c r="C665" s="66" t="str">
        <f>IF(ISNUMBER(Severity!H667)=FALSE,Severity!F667,IF(Severity!H667&gt;=0.5,"YES","NO"))</f>
        <v>YES</v>
      </c>
      <c r="D665" s="66" t="str">
        <f>IF(ISNUMBER(Severity!I667)=FALSE,Severity!G667,IF(Severity!I667&gt;0.5,"YES","NO"))</f>
        <v>NO</v>
      </c>
      <c r="E665" s="159">
        <v>6</v>
      </c>
      <c r="F665" s="159">
        <v>2</v>
      </c>
      <c r="G665" s="66" t="s">
        <v>261</v>
      </c>
      <c r="H665" s="159" t="s">
        <v>10507</v>
      </c>
      <c r="I665" s="159" t="s">
        <v>282</v>
      </c>
      <c r="J665" s="159" t="s">
        <v>282</v>
      </c>
      <c r="K665" s="159" t="s">
        <v>194</v>
      </c>
      <c r="L665" s="66">
        <v>10</v>
      </c>
      <c r="M665" s="66">
        <v>89</v>
      </c>
      <c r="N665" s="66">
        <v>10</v>
      </c>
      <c r="O665" s="159" t="s">
        <v>194</v>
      </c>
      <c r="P665" s="66">
        <v>10</v>
      </c>
      <c r="Q665" s="66">
        <v>103</v>
      </c>
      <c r="R665" s="66">
        <v>50</v>
      </c>
      <c r="S665" s="159" t="s">
        <v>194</v>
      </c>
      <c r="T665" s="159">
        <v>10</v>
      </c>
      <c r="U665" s="159">
        <v>34.78</v>
      </c>
      <c r="V665" s="159">
        <v>3.53</v>
      </c>
      <c r="W665" s="159">
        <v>108</v>
      </c>
      <c r="X665" s="159" t="s">
        <v>282</v>
      </c>
      <c r="Y665" s="159" t="s">
        <v>282</v>
      </c>
      <c r="Z665" s="159" t="s">
        <v>282</v>
      </c>
      <c r="AA665" s="159" t="s">
        <v>282</v>
      </c>
      <c r="AB665" s="159" t="s">
        <v>282</v>
      </c>
      <c r="AC665" s="159" t="s">
        <v>282</v>
      </c>
      <c r="AD665" s="159" t="s">
        <v>282</v>
      </c>
      <c r="AE665" s="159" t="s">
        <v>282</v>
      </c>
      <c r="AF665" s="159" t="s">
        <v>282</v>
      </c>
      <c r="AG665" s="66">
        <v>-28.7</v>
      </c>
      <c r="AH665" s="66">
        <v>8.11</v>
      </c>
      <c r="AI665" s="66">
        <v>108</v>
      </c>
      <c r="AJ665" s="159" t="s">
        <v>282</v>
      </c>
      <c r="AK665" s="159" t="s">
        <v>282</v>
      </c>
      <c r="AL665" s="159" t="s">
        <v>282</v>
      </c>
      <c r="AM665" s="159">
        <v>109</v>
      </c>
      <c r="AN665" s="159" t="s">
        <v>282</v>
      </c>
      <c r="AO665" s="66" t="s">
        <v>257</v>
      </c>
      <c r="AP665" s="159" t="s">
        <v>10507</v>
      </c>
      <c r="AQ665" s="159" t="s">
        <v>282</v>
      </c>
      <c r="AR665" s="159" t="s">
        <v>282</v>
      </c>
      <c r="AS665" s="159" t="s">
        <v>194</v>
      </c>
      <c r="AT665" s="66">
        <v>10</v>
      </c>
      <c r="AU665" s="66">
        <v>31</v>
      </c>
      <c r="AV665" s="66">
        <v>10</v>
      </c>
      <c r="AW665" s="159" t="s">
        <v>194</v>
      </c>
      <c r="AX665" s="66">
        <v>10</v>
      </c>
      <c r="AY665" s="66">
        <v>90</v>
      </c>
      <c r="AZ665" s="66">
        <v>50</v>
      </c>
      <c r="BA665" s="159" t="s">
        <v>194</v>
      </c>
      <c r="BB665" s="159">
        <v>10</v>
      </c>
      <c r="BC665" s="159">
        <v>35.700000000000003</v>
      </c>
      <c r="BD665" s="159">
        <v>3.85</v>
      </c>
      <c r="BE665" s="159">
        <v>108</v>
      </c>
      <c r="BF665" s="159" t="s">
        <v>282</v>
      </c>
      <c r="BG665" s="159" t="s">
        <v>282</v>
      </c>
      <c r="BH665" s="159" t="s">
        <v>282</v>
      </c>
      <c r="BI665" s="159" t="s">
        <v>282</v>
      </c>
      <c r="BJ665" s="159" t="s">
        <v>282</v>
      </c>
      <c r="BK665" s="159" t="s">
        <v>282</v>
      </c>
      <c r="BL665" s="159" t="s">
        <v>282</v>
      </c>
      <c r="BM665" s="159" t="s">
        <v>282</v>
      </c>
      <c r="BN665" s="159" t="s">
        <v>282</v>
      </c>
      <c r="BO665" s="66">
        <v>-25.19</v>
      </c>
      <c r="BP665" s="66">
        <v>8.11</v>
      </c>
      <c r="BQ665" s="66">
        <v>108</v>
      </c>
      <c r="BR665" s="159" t="s">
        <v>282</v>
      </c>
      <c r="BS665" s="159" t="s">
        <v>282</v>
      </c>
      <c r="BT665" s="159" t="s">
        <v>282</v>
      </c>
      <c r="BU665" s="159">
        <v>110</v>
      </c>
      <c r="BV665" s="159" t="s">
        <v>282</v>
      </c>
      <c r="BW665" s="159" t="s">
        <v>282</v>
      </c>
      <c r="BX665" s="159" t="s">
        <v>282</v>
      </c>
      <c r="BY665" s="159" t="s">
        <v>282</v>
      </c>
      <c r="BZ665" s="159" t="s">
        <v>282</v>
      </c>
      <c r="CA665" s="159" t="s">
        <v>282</v>
      </c>
      <c r="CB665" s="159" t="s">
        <v>282</v>
      </c>
      <c r="CC665" s="159" t="s">
        <v>282</v>
      </c>
      <c r="CD665" s="159" t="s">
        <v>282</v>
      </c>
      <c r="CE665" s="159" t="s">
        <v>282</v>
      </c>
      <c r="CF665" s="159" t="s">
        <v>282</v>
      </c>
      <c r="CG665" s="159" t="s">
        <v>282</v>
      </c>
      <c r="CH665" s="159" t="s">
        <v>282</v>
      </c>
      <c r="CI665" s="159" t="s">
        <v>282</v>
      </c>
      <c r="CJ665" s="159" t="s">
        <v>282</v>
      </c>
      <c r="CK665" s="159" t="s">
        <v>282</v>
      </c>
      <c r="CL665" s="159" t="s">
        <v>282</v>
      </c>
      <c r="CM665" s="159" t="s">
        <v>282</v>
      </c>
      <c r="CN665" s="159" t="s">
        <v>282</v>
      </c>
      <c r="CO665" s="159" t="s">
        <v>282</v>
      </c>
      <c r="CP665" s="159" t="s">
        <v>282</v>
      </c>
      <c r="CQ665" s="159" t="s">
        <v>282</v>
      </c>
      <c r="CR665" s="159" t="s">
        <v>282</v>
      </c>
      <c r="CS665" s="159" t="s">
        <v>282</v>
      </c>
      <c r="CT665" s="159" t="s">
        <v>282</v>
      </c>
      <c r="CU665" s="159" t="s">
        <v>282</v>
      </c>
      <c r="CV665" s="159" t="s">
        <v>282</v>
      </c>
      <c r="CW665" s="159" t="s">
        <v>282</v>
      </c>
      <c r="CX665" s="159" t="s">
        <v>282</v>
      </c>
      <c r="CY665" s="159" t="s">
        <v>282</v>
      </c>
      <c r="CZ665" s="159" t="s">
        <v>282</v>
      </c>
      <c r="DA665" s="159" t="s">
        <v>282</v>
      </c>
      <c r="DB665" s="159" t="s">
        <v>282</v>
      </c>
      <c r="DC665" s="159" t="s">
        <v>282</v>
      </c>
      <c r="DD665" s="159" t="s">
        <v>282</v>
      </c>
      <c r="DE665" s="159" t="s">
        <v>282</v>
      </c>
      <c r="DF665" s="159" t="s">
        <v>282</v>
      </c>
      <c r="DG665" s="159" t="s">
        <v>282</v>
      </c>
      <c r="DH665" s="159" t="s">
        <v>282</v>
      </c>
      <c r="DI665" s="159" t="s">
        <v>282</v>
      </c>
      <c r="DJ665" s="159" t="s">
        <v>282</v>
      </c>
      <c r="DK665" s="159" t="s">
        <v>282</v>
      </c>
      <c r="DL665" s="159" t="s">
        <v>282</v>
      </c>
      <c r="DM665" s="159" t="s">
        <v>282</v>
      </c>
      <c r="DN665" s="159" t="s">
        <v>282</v>
      </c>
      <c r="DO665" s="159" t="s">
        <v>282</v>
      </c>
      <c r="DP665" s="159" t="s">
        <v>282</v>
      </c>
      <c r="DQ665" s="159" t="s">
        <v>282</v>
      </c>
      <c r="DR665" s="159" t="s">
        <v>282</v>
      </c>
      <c r="DS665" s="159" t="s">
        <v>282</v>
      </c>
      <c r="DT665" s="159" t="s">
        <v>282</v>
      </c>
      <c r="DU665" s="159" t="s">
        <v>282</v>
      </c>
      <c r="DV665" s="159" t="s">
        <v>282</v>
      </c>
      <c r="DW665" s="159" t="s">
        <v>282</v>
      </c>
      <c r="DX665" s="159" t="s">
        <v>282</v>
      </c>
      <c r="DY665" s="159" t="s">
        <v>282</v>
      </c>
      <c r="DZ665" s="159" t="s">
        <v>282</v>
      </c>
      <c r="EA665" s="159" t="s">
        <v>282</v>
      </c>
      <c r="EB665" s="159" t="s">
        <v>282</v>
      </c>
      <c r="EC665" s="159" t="s">
        <v>282</v>
      </c>
      <c r="ED665" s="159" t="s">
        <v>282</v>
      </c>
      <c r="EE665" s="159" t="s">
        <v>282</v>
      </c>
      <c r="EF665" s="159" t="s">
        <v>282</v>
      </c>
      <c r="EG665" s="159" t="s">
        <v>282</v>
      </c>
      <c r="EH665" s="159" t="s">
        <v>282</v>
      </c>
      <c r="EI665" s="159" t="s">
        <v>282</v>
      </c>
      <c r="EJ665" s="159" t="s">
        <v>282</v>
      </c>
      <c r="EK665" s="159" t="s">
        <v>282</v>
      </c>
      <c r="EL665" s="159" t="s">
        <v>282</v>
      </c>
      <c r="EM665" s="159" t="s">
        <v>282</v>
      </c>
      <c r="EN665" s="159" t="s">
        <v>282</v>
      </c>
      <c r="EO665" s="159" t="s">
        <v>282</v>
      </c>
      <c r="EP665" s="159" t="s">
        <v>282</v>
      </c>
      <c r="EQ665" s="159" t="s">
        <v>282</v>
      </c>
      <c r="ER665" s="159" t="s">
        <v>282</v>
      </c>
      <c r="ES665" s="159" t="s">
        <v>282</v>
      </c>
      <c r="ET665" s="159" t="s">
        <v>282</v>
      </c>
      <c r="EU665" s="159" t="s">
        <v>282</v>
      </c>
      <c r="EV665" s="159" t="s">
        <v>282</v>
      </c>
      <c r="EW665" s="159" t="s">
        <v>282</v>
      </c>
      <c r="EX665" s="159" t="s">
        <v>282</v>
      </c>
      <c r="EY665" s="159" t="s">
        <v>282</v>
      </c>
      <c r="EZ665" s="159" t="s">
        <v>282</v>
      </c>
      <c r="FA665" s="159" t="s">
        <v>282</v>
      </c>
      <c r="FB665" s="159" t="s">
        <v>282</v>
      </c>
      <c r="FC665" s="159" t="s">
        <v>282</v>
      </c>
      <c r="FD665" s="159" t="s">
        <v>282</v>
      </c>
      <c r="FE665" s="159" t="s">
        <v>282</v>
      </c>
      <c r="FF665" s="159" t="s">
        <v>282</v>
      </c>
      <c r="FG665" s="159" t="s">
        <v>282</v>
      </c>
      <c r="FH665" s="159" t="s">
        <v>282</v>
      </c>
      <c r="FI665" s="159" t="s">
        <v>282</v>
      </c>
      <c r="FJ665" s="159" t="s">
        <v>282</v>
      </c>
      <c r="FK665" s="159" t="s">
        <v>282</v>
      </c>
      <c r="FL665" s="159" t="s">
        <v>282</v>
      </c>
      <c r="FM665" s="159" t="s">
        <v>282</v>
      </c>
      <c r="FN665" s="159" t="s">
        <v>282</v>
      </c>
      <c r="FO665" s="159" t="s">
        <v>282</v>
      </c>
      <c r="FP665" s="159" t="s">
        <v>282</v>
      </c>
      <c r="FQ665" s="159" t="s">
        <v>282</v>
      </c>
      <c r="FR665" s="159" t="s">
        <v>282</v>
      </c>
      <c r="FS665" s="159" t="s">
        <v>282</v>
      </c>
      <c r="FT665" s="159" t="s">
        <v>282</v>
      </c>
    </row>
    <row r="666" spans="1:176" x14ac:dyDescent="0.25">
      <c r="A666" s="66" t="s">
        <v>17543</v>
      </c>
      <c r="B666" s="159" t="s">
        <v>282</v>
      </c>
      <c r="C666" s="66" t="str">
        <f>IF(ISNUMBER(Severity!H668)=FALSE,Severity!F668,IF(Severity!H668&gt;=0.5,"YES","NO"))</f>
        <v>NO</v>
      </c>
      <c r="D666" s="66" t="str">
        <f>IF(ISNUMBER(Severity!I668)=FALSE,Severity!G668,IF(Severity!I668&gt;0.5,"YES","NO"))</f>
        <v>YES</v>
      </c>
      <c r="E666" s="159">
        <v>5</v>
      </c>
      <c r="F666" s="159">
        <v>2</v>
      </c>
      <c r="G666" s="66" t="s">
        <v>10458</v>
      </c>
      <c r="H666" s="159" t="s">
        <v>183</v>
      </c>
      <c r="I666" s="159" t="s">
        <v>282</v>
      </c>
      <c r="J666" s="159" t="s">
        <v>282</v>
      </c>
      <c r="K666" s="159" t="s">
        <v>282</v>
      </c>
      <c r="L666" s="159" t="s">
        <v>282</v>
      </c>
      <c r="M666" s="159" t="s">
        <v>282</v>
      </c>
      <c r="N666" s="159" t="s">
        <v>282</v>
      </c>
      <c r="O666" s="159" t="s">
        <v>282</v>
      </c>
      <c r="P666" s="159" t="s">
        <v>282</v>
      </c>
      <c r="Q666" s="159" t="s">
        <v>282</v>
      </c>
      <c r="R666" s="159" t="s">
        <v>282</v>
      </c>
      <c r="S666" s="159" t="s">
        <v>435</v>
      </c>
      <c r="T666" s="159">
        <v>21</v>
      </c>
      <c r="U666" s="159">
        <v>15.42</v>
      </c>
      <c r="V666" s="159">
        <v>4.1399999999999997</v>
      </c>
      <c r="W666" s="159">
        <v>19</v>
      </c>
      <c r="X666" s="159" t="s">
        <v>282</v>
      </c>
      <c r="Y666" s="159" t="s">
        <v>282</v>
      </c>
      <c r="Z666" s="159" t="s">
        <v>282</v>
      </c>
      <c r="AA666" s="159">
        <v>9.26</v>
      </c>
      <c r="AB666" s="159">
        <v>6.68</v>
      </c>
      <c r="AC666" s="159">
        <v>19</v>
      </c>
      <c r="AD666" s="159" t="s">
        <v>282</v>
      </c>
      <c r="AE666" s="159" t="s">
        <v>282</v>
      </c>
      <c r="AF666" s="159" t="s">
        <v>282</v>
      </c>
      <c r="AG666" s="159" t="s">
        <v>282</v>
      </c>
      <c r="AH666" s="159" t="s">
        <v>282</v>
      </c>
      <c r="AI666" s="159" t="s">
        <v>282</v>
      </c>
      <c r="AJ666" s="159" t="s">
        <v>282</v>
      </c>
      <c r="AK666" s="159" t="s">
        <v>282</v>
      </c>
      <c r="AL666" s="159" t="s">
        <v>282</v>
      </c>
      <c r="AM666" s="159">
        <v>19</v>
      </c>
      <c r="AN666" s="159" t="s">
        <v>282</v>
      </c>
      <c r="AO666" s="159" t="s">
        <v>306</v>
      </c>
      <c r="AP666" s="159" t="s">
        <v>282</v>
      </c>
      <c r="AQ666" s="159" t="s">
        <v>282</v>
      </c>
      <c r="AR666" s="159" t="s">
        <v>282</v>
      </c>
      <c r="AS666" s="159" t="s">
        <v>282</v>
      </c>
      <c r="AT666" s="159" t="s">
        <v>282</v>
      </c>
      <c r="AU666" s="159" t="s">
        <v>282</v>
      </c>
      <c r="AV666" s="159" t="s">
        <v>282</v>
      </c>
      <c r="AW666" s="159" t="s">
        <v>282</v>
      </c>
      <c r="AX666" s="159" t="s">
        <v>282</v>
      </c>
      <c r="AY666" s="159" t="s">
        <v>282</v>
      </c>
      <c r="AZ666" s="159" t="s">
        <v>282</v>
      </c>
      <c r="BA666" s="159" t="s">
        <v>435</v>
      </c>
      <c r="BB666" s="159">
        <v>21</v>
      </c>
      <c r="BC666" s="159">
        <v>15.38</v>
      </c>
      <c r="BD666" s="159">
        <v>3.89</v>
      </c>
      <c r="BE666" s="159">
        <v>21</v>
      </c>
      <c r="BF666" s="159" t="s">
        <v>282</v>
      </c>
      <c r="BG666" s="159" t="s">
        <v>282</v>
      </c>
      <c r="BH666" s="159" t="s">
        <v>282</v>
      </c>
      <c r="BI666" s="159">
        <v>14.38</v>
      </c>
      <c r="BJ666" s="159">
        <v>6.58</v>
      </c>
      <c r="BK666" s="159">
        <v>21</v>
      </c>
      <c r="BL666" s="159" t="s">
        <v>282</v>
      </c>
      <c r="BM666" s="159" t="s">
        <v>282</v>
      </c>
      <c r="BN666" s="159" t="s">
        <v>282</v>
      </c>
      <c r="BO666" s="159" t="s">
        <v>282</v>
      </c>
      <c r="BP666" s="159" t="s">
        <v>282</v>
      </c>
      <c r="BQ666" s="159" t="s">
        <v>282</v>
      </c>
      <c r="BR666" s="159" t="s">
        <v>282</v>
      </c>
      <c r="BS666" s="159" t="s">
        <v>282</v>
      </c>
      <c r="BT666" s="159" t="s">
        <v>282</v>
      </c>
      <c r="BU666" s="159">
        <v>21</v>
      </c>
      <c r="BV666" s="159" t="s">
        <v>282</v>
      </c>
      <c r="BW666" s="159" t="s">
        <v>282</v>
      </c>
      <c r="BX666" s="159" t="s">
        <v>282</v>
      </c>
      <c r="BY666" s="159" t="s">
        <v>282</v>
      </c>
      <c r="BZ666" s="159" t="s">
        <v>282</v>
      </c>
      <c r="CA666" s="159" t="s">
        <v>282</v>
      </c>
      <c r="CB666" s="159" t="s">
        <v>282</v>
      </c>
      <c r="CC666" s="159" t="s">
        <v>282</v>
      </c>
      <c r="CD666" s="159" t="s">
        <v>282</v>
      </c>
      <c r="CE666" s="159" t="s">
        <v>282</v>
      </c>
      <c r="CF666" s="159" t="s">
        <v>282</v>
      </c>
      <c r="CG666" s="159" t="s">
        <v>282</v>
      </c>
      <c r="CH666" s="159" t="s">
        <v>282</v>
      </c>
      <c r="CI666" s="159" t="s">
        <v>282</v>
      </c>
      <c r="CJ666" s="159" t="s">
        <v>282</v>
      </c>
      <c r="CK666" s="159" t="s">
        <v>282</v>
      </c>
      <c r="CL666" s="159" t="s">
        <v>282</v>
      </c>
      <c r="CM666" s="159" t="s">
        <v>282</v>
      </c>
      <c r="CN666" s="159" t="s">
        <v>282</v>
      </c>
      <c r="CO666" s="159" t="s">
        <v>282</v>
      </c>
      <c r="CP666" s="159" t="s">
        <v>282</v>
      </c>
      <c r="CQ666" s="159" t="s">
        <v>282</v>
      </c>
      <c r="CR666" s="159" t="s">
        <v>282</v>
      </c>
      <c r="CS666" s="159" t="s">
        <v>282</v>
      </c>
      <c r="CT666" s="159" t="s">
        <v>282</v>
      </c>
      <c r="CU666" s="159" t="s">
        <v>282</v>
      </c>
      <c r="CV666" s="159" t="s">
        <v>282</v>
      </c>
      <c r="CW666" s="159" t="s">
        <v>282</v>
      </c>
      <c r="CX666" s="159" t="s">
        <v>282</v>
      </c>
      <c r="CY666" s="159" t="s">
        <v>282</v>
      </c>
      <c r="CZ666" s="159" t="s">
        <v>282</v>
      </c>
      <c r="DA666" s="159" t="s">
        <v>282</v>
      </c>
      <c r="DB666" s="159" t="s">
        <v>282</v>
      </c>
      <c r="DC666" s="159" t="s">
        <v>282</v>
      </c>
      <c r="DD666" s="159" t="s">
        <v>282</v>
      </c>
      <c r="DE666" s="159" t="s">
        <v>282</v>
      </c>
      <c r="DF666" s="159" t="s">
        <v>282</v>
      </c>
      <c r="DG666" s="159" t="s">
        <v>282</v>
      </c>
      <c r="DH666" s="159" t="s">
        <v>282</v>
      </c>
      <c r="DI666" s="159" t="s">
        <v>282</v>
      </c>
      <c r="DJ666" s="159" t="s">
        <v>282</v>
      </c>
      <c r="DK666" s="159" t="s">
        <v>282</v>
      </c>
      <c r="DL666" s="159" t="s">
        <v>282</v>
      </c>
      <c r="DM666" s="159" t="s">
        <v>282</v>
      </c>
      <c r="DN666" s="159" t="s">
        <v>282</v>
      </c>
      <c r="DO666" s="159" t="s">
        <v>282</v>
      </c>
      <c r="DP666" s="159" t="s">
        <v>282</v>
      </c>
      <c r="DQ666" s="159" t="s">
        <v>282</v>
      </c>
      <c r="DR666" s="159" t="s">
        <v>282</v>
      </c>
      <c r="DS666" s="159" t="s">
        <v>282</v>
      </c>
      <c r="DT666" s="159" t="s">
        <v>282</v>
      </c>
      <c r="DU666" s="159" t="s">
        <v>282</v>
      </c>
      <c r="DV666" s="159" t="s">
        <v>282</v>
      </c>
      <c r="DW666" s="159" t="s">
        <v>282</v>
      </c>
      <c r="DX666" s="159" t="s">
        <v>282</v>
      </c>
      <c r="DY666" s="159" t="s">
        <v>282</v>
      </c>
      <c r="DZ666" s="159" t="s">
        <v>282</v>
      </c>
      <c r="EA666" s="159" t="s">
        <v>282</v>
      </c>
      <c r="EB666" s="159" t="s">
        <v>282</v>
      </c>
      <c r="EC666" s="159" t="s">
        <v>282</v>
      </c>
      <c r="ED666" s="159" t="s">
        <v>282</v>
      </c>
      <c r="EE666" s="159" t="s">
        <v>282</v>
      </c>
      <c r="EF666" s="159" t="s">
        <v>282</v>
      </c>
      <c r="EG666" s="159" t="s">
        <v>282</v>
      </c>
      <c r="EH666" s="159" t="s">
        <v>282</v>
      </c>
      <c r="EI666" s="159" t="s">
        <v>282</v>
      </c>
      <c r="EJ666" s="159" t="s">
        <v>282</v>
      </c>
      <c r="EK666" s="159" t="s">
        <v>282</v>
      </c>
      <c r="EL666" s="159" t="s">
        <v>282</v>
      </c>
      <c r="EM666" s="159" t="s">
        <v>282</v>
      </c>
      <c r="EN666" s="159" t="s">
        <v>282</v>
      </c>
      <c r="EO666" s="159" t="s">
        <v>282</v>
      </c>
      <c r="EP666" s="159" t="s">
        <v>282</v>
      </c>
      <c r="EQ666" s="159" t="s">
        <v>282</v>
      </c>
      <c r="ER666" s="159" t="s">
        <v>282</v>
      </c>
      <c r="ES666" s="159" t="s">
        <v>282</v>
      </c>
      <c r="ET666" s="159" t="s">
        <v>282</v>
      </c>
      <c r="EU666" s="159" t="s">
        <v>282</v>
      </c>
      <c r="EV666" s="159" t="s">
        <v>282</v>
      </c>
      <c r="EW666" s="159" t="s">
        <v>282</v>
      </c>
      <c r="EX666" s="159" t="s">
        <v>282</v>
      </c>
      <c r="EY666" s="159" t="s">
        <v>282</v>
      </c>
      <c r="EZ666" s="159" t="s">
        <v>282</v>
      </c>
      <c r="FA666" s="159" t="s">
        <v>282</v>
      </c>
      <c r="FB666" s="159" t="s">
        <v>282</v>
      </c>
      <c r="FC666" s="159" t="s">
        <v>282</v>
      </c>
      <c r="FD666" s="159" t="s">
        <v>282</v>
      </c>
      <c r="FE666" s="159" t="s">
        <v>282</v>
      </c>
      <c r="FF666" s="159" t="s">
        <v>282</v>
      </c>
      <c r="FG666" s="159" t="s">
        <v>282</v>
      </c>
      <c r="FH666" s="159" t="s">
        <v>282</v>
      </c>
      <c r="FI666" s="159" t="s">
        <v>282</v>
      </c>
      <c r="FJ666" s="159" t="s">
        <v>282</v>
      </c>
      <c r="FK666" s="159" t="s">
        <v>282</v>
      </c>
      <c r="FL666" s="159" t="s">
        <v>282</v>
      </c>
      <c r="FM666" s="159" t="s">
        <v>282</v>
      </c>
      <c r="FN666" s="159" t="s">
        <v>282</v>
      </c>
      <c r="FO666" s="159" t="s">
        <v>282</v>
      </c>
      <c r="FP666" s="159" t="s">
        <v>282</v>
      </c>
      <c r="FQ666" s="159" t="s">
        <v>282</v>
      </c>
      <c r="FR666" s="159" t="s">
        <v>282</v>
      </c>
      <c r="FS666" s="159" t="s">
        <v>282</v>
      </c>
      <c r="FT666" s="159" t="s">
        <v>282</v>
      </c>
    </row>
    <row r="667" spans="1:176" x14ac:dyDescent="0.25">
      <c r="A667" s="66" t="s">
        <v>556</v>
      </c>
      <c r="B667" s="66" t="s">
        <v>11982</v>
      </c>
      <c r="C667" s="66" t="str">
        <f>IF(ISNUMBER(Severity!H669)=FALSE,Severity!F669,IF(Severity!H669&gt;=0.5,"YES","NO"))</f>
        <v>YES</v>
      </c>
      <c r="D667" s="66" t="str">
        <f>IF(ISNUMBER(Severity!I669)=FALSE,Severity!G669,IF(Severity!I669&gt;0.5,"YES","NO"))</f>
        <v>NO</v>
      </c>
      <c r="E667" s="159">
        <v>6</v>
      </c>
      <c r="F667" s="159">
        <v>2</v>
      </c>
      <c r="G667" s="159" t="s">
        <v>246</v>
      </c>
      <c r="H667" s="159" t="s">
        <v>10507</v>
      </c>
      <c r="I667" s="66">
        <v>2</v>
      </c>
      <c r="J667" s="159">
        <v>7</v>
      </c>
      <c r="K667" s="159" t="s">
        <v>282</v>
      </c>
      <c r="L667" s="159" t="s">
        <v>282</v>
      </c>
      <c r="M667" s="159" t="s">
        <v>282</v>
      </c>
      <c r="N667" s="159" t="s">
        <v>282</v>
      </c>
      <c r="O667" s="159" t="s">
        <v>282</v>
      </c>
      <c r="P667" s="159" t="s">
        <v>282</v>
      </c>
      <c r="Q667" s="159" t="s">
        <v>282</v>
      </c>
      <c r="R667" s="159" t="s">
        <v>282</v>
      </c>
      <c r="S667" s="159" t="s">
        <v>743</v>
      </c>
      <c r="T667" s="159">
        <v>21</v>
      </c>
      <c r="U667" s="66" t="s">
        <v>282</v>
      </c>
      <c r="V667" s="66" t="s">
        <v>282</v>
      </c>
      <c r="W667" s="159" t="s">
        <v>282</v>
      </c>
      <c r="X667" s="66">
        <v>44</v>
      </c>
      <c r="Y667" s="159" t="s">
        <v>282</v>
      </c>
      <c r="Z667" s="66">
        <v>25</v>
      </c>
      <c r="AA667" s="159" t="s">
        <v>282</v>
      </c>
      <c r="AB667" s="159" t="s">
        <v>282</v>
      </c>
      <c r="AC667" s="159" t="s">
        <v>282</v>
      </c>
      <c r="AD667" s="66">
        <v>35.299999999999997</v>
      </c>
      <c r="AE667" s="159" t="s">
        <v>282</v>
      </c>
      <c r="AF667" s="66">
        <v>25</v>
      </c>
      <c r="AG667" s="159" t="s">
        <v>282</v>
      </c>
      <c r="AH667" s="159" t="s">
        <v>282</v>
      </c>
      <c r="AI667" s="159" t="s">
        <v>282</v>
      </c>
      <c r="AJ667" s="159" t="s">
        <v>282</v>
      </c>
      <c r="AK667" s="159" t="s">
        <v>282</v>
      </c>
      <c r="AL667" s="159" t="s">
        <v>282</v>
      </c>
      <c r="AM667" s="159">
        <v>32</v>
      </c>
      <c r="AN667" s="159">
        <v>25</v>
      </c>
      <c r="AO667" s="159" t="s">
        <v>263</v>
      </c>
      <c r="AP667" s="159" t="s">
        <v>10507</v>
      </c>
      <c r="AQ667" s="66">
        <v>0</v>
      </c>
      <c r="AR667" s="159">
        <v>7</v>
      </c>
      <c r="AS667" s="159" t="s">
        <v>282</v>
      </c>
      <c r="AT667" s="159" t="s">
        <v>282</v>
      </c>
      <c r="AU667" s="159" t="s">
        <v>282</v>
      </c>
      <c r="AV667" s="159" t="s">
        <v>282</v>
      </c>
      <c r="AW667" s="159" t="s">
        <v>282</v>
      </c>
      <c r="AX667" s="159" t="s">
        <v>282</v>
      </c>
      <c r="AY667" s="159" t="s">
        <v>282</v>
      </c>
      <c r="AZ667" s="159" t="s">
        <v>282</v>
      </c>
      <c r="BA667" s="159" t="s">
        <v>743</v>
      </c>
      <c r="BB667" s="159">
        <v>21</v>
      </c>
      <c r="BC667" s="66" t="s">
        <v>282</v>
      </c>
      <c r="BD667" s="66" t="s">
        <v>282</v>
      </c>
      <c r="BE667" s="159" t="s">
        <v>282</v>
      </c>
      <c r="BF667" s="66">
        <v>48.1</v>
      </c>
      <c r="BG667" s="159" t="s">
        <v>282</v>
      </c>
      <c r="BH667" s="66">
        <v>25</v>
      </c>
      <c r="BI667" s="159" t="s">
        <v>282</v>
      </c>
      <c r="BJ667" s="159" t="s">
        <v>282</v>
      </c>
      <c r="BK667" s="159" t="s">
        <v>282</v>
      </c>
      <c r="BL667" s="66">
        <v>33</v>
      </c>
      <c r="BM667" s="159" t="s">
        <v>282</v>
      </c>
      <c r="BN667" s="66">
        <v>25</v>
      </c>
      <c r="BO667" s="159" t="s">
        <v>282</v>
      </c>
      <c r="BP667" s="159" t="s">
        <v>282</v>
      </c>
      <c r="BQ667" s="159" t="s">
        <v>282</v>
      </c>
      <c r="BR667" s="159" t="s">
        <v>282</v>
      </c>
      <c r="BS667" s="159" t="s">
        <v>282</v>
      </c>
      <c r="BT667" s="159" t="s">
        <v>282</v>
      </c>
      <c r="BU667" s="159">
        <v>25</v>
      </c>
      <c r="BV667" s="159">
        <v>32</v>
      </c>
      <c r="BW667" s="159" t="s">
        <v>282</v>
      </c>
      <c r="BX667" s="159" t="s">
        <v>282</v>
      </c>
      <c r="BY667" s="159" t="s">
        <v>282</v>
      </c>
      <c r="BZ667" s="159" t="s">
        <v>282</v>
      </c>
      <c r="CA667" s="159" t="s">
        <v>282</v>
      </c>
      <c r="CB667" s="159" t="s">
        <v>282</v>
      </c>
      <c r="CC667" s="159" t="s">
        <v>282</v>
      </c>
      <c r="CD667" s="159" t="s">
        <v>282</v>
      </c>
      <c r="CE667" s="159" t="s">
        <v>282</v>
      </c>
      <c r="CF667" s="159" t="s">
        <v>282</v>
      </c>
      <c r="CG667" s="159" t="s">
        <v>282</v>
      </c>
      <c r="CH667" s="159" t="s">
        <v>282</v>
      </c>
      <c r="CI667" s="159" t="s">
        <v>282</v>
      </c>
      <c r="CJ667" s="159" t="s">
        <v>282</v>
      </c>
      <c r="CK667" s="159" t="s">
        <v>282</v>
      </c>
      <c r="CL667" s="159" t="s">
        <v>282</v>
      </c>
      <c r="CM667" s="159" t="s">
        <v>282</v>
      </c>
      <c r="CN667" s="159" t="s">
        <v>282</v>
      </c>
      <c r="CO667" s="159" t="s">
        <v>282</v>
      </c>
      <c r="CP667" s="159" t="s">
        <v>282</v>
      </c>
      <c r="CQ667" s="159" t="s">
        <v>282</v>
      </c>
      <c r="CR667" s="159" t="s">
        <v>282</v>
      </c>
      <c r="CS667" s="159" t="s">
        <v>282</v>
      </c>
      <c r="CT667" s="159" t="s">
        <v>282</v>
      </c>
      <c r="CU667" s="159" t="s">
        <v>282</v>
      </c>
      <c r="CV667" s="159" t="s">
        <v>282</v>
      </c>
      <c r="CW667" s="159" t="s">
        <v>282</v>
      </c>
      <c r="CX667" s="159" t="s">
        <v>282</v>
      </c>
      <c r="CY667" s="159" t="s">
        <v>282</v>
      </c>
      <c r="CZ667" s="159" t="s">
        <v>282</v>
      </c>
      <c r="DA667" s="159" t="s">
        <v>282</v>
      </c>
      <c r="DB667" s="159" t="s">
        <v>282</v>
      </c>
      <c r="DC667" s="159" t="s">
        <v>282</v>
      </c>
      <c r="DD667" s="159" t="s">
        <v>282</v>
      </c>
      <c r="DE667" s="159" t="s">
        <v>282</v>
      </c>
      <c r="DF667" s="159" t="s">
        <v>282</v>
      </c>
      <c r="DG667" s="159" t="s">
        <v>282</v>
      </c>
      <c r="DH667" s="159" t="s">
        <v>282</v>
      </c>
      <c r="DI667" s="159" t="s">
        <v>282</v>
      </c>
      <c r="DJ667" s="159" t="s">
        <v>282</v>
      </c>
      <c r="DK667" s="159" t="s">
        <v>282</v>
      </c>
      <c r="DL667" s="159" t="s">
        <v>282</v>
      </c>
      <c r="DM667" s="159" t="s">
        <v>282</v>
      </c>
      <c r="DN667" s="159" t="s">
        <v>282</v>
      </c>
      <c r="DO667" s="159" t="s">
        <v>282</v>
      </c>
      <c r="DP667" s="159" t="s">
        <v>282</v>
      </c>
      <c r="DQ667" s="159" t="s">
        <v>282</v>
      </c>
      <c r="DR667" s="159" t="s">
        <v>282</v>
      </c>
      <c r="DS667" s="159" t="s">
        <v>282</v>
      </c>
      <c r="DT667" s="159" t="s">
        <v>282</v>
      </c>
      <c r="DU667" s="159" t="s">
        <v>282</v>
      </c>
      <c r="DV667" s="159" t="s">
        <v>282</v>
      </c>
      <c r="DW667" s="159" t="s">
        <v>282</v>
      </c>
      <c r="DX667" s="159" t="s">
        <v>282</v>
      </c>
      <c r="DY667" s="159" t="s">
        <v>282</v>
      </c>
      <c r="DZ667" s="159" t="s">
        <v>282</v>
      </c>
      <c r="EA667" s="159" t="s">
        <v>282</v>
      </c>
      <c r="EB667" s="159" t="s">
        <v>282</v>
      </c>
      <c r="EC667" s="159" t="s">
        <v>282</v>
      </c>
      <c r="ED667" s="159" t="s">
        <v>282</v>
      </c>
      <c r="EE667" s="159" t="s">
        <v>282</v>
      </c>
      <c r="EF667" s="159" t="s">
        <v>282</v>
      </c>
      <c r="EG667" s="159" t="s">
        <v>282</v>
      </c>
      <c r="EH667" s="159" t="s">
        <v>282</v>
      </c>
      <c r="EI667" s="159" t="s">
        <v>282</v>
      </c>
      <c r="EJ667" s="159" t="s">
        <v>282</v>
      </c>
      <c r="EK667" s="159" t="s">
        <v>282</v>
      </c>
      <c r="EL667" s="159" t="s">
        <v>282</v>
      </c>
      <c r="EM667" s="159" t="s">
        <v>282</v>
      </c>
      <c r="EN667" s="159" t="s">
        <v>282</v>
      </c>
      <c r="EO667" s="159" t="s">
        <v>282</v>
      </c>
      <c r="EP667" s="159" t="s">
        <v>282</v>
      </c>
      <c r="EQ667" s="159" t="s">
        <v>282</v>
      </c>
      <c r="ER667" s="159" t="s">
        <v>282</v>
      </c>
      <c r="ES667" s="159" t="s">
        <v>282</v>
      </c>
      <c r="ET667" s="159" t="s">
        <v>282</v>
      </c>
      <c r="EU667" s="159" t="s">
        <v>282</v>
      </c>
      <c r="EV667" s="159" t="s">
        <v>282</v>
      </c>
      <c r="EW667" s="159" t="s">
        <v>282</v>
      </c>
      <c r="EX667" s="159" t="s">
        <v>282</v>
      </c>
      <c r="EY667" s="159" t="s">
        <v>282</v>
      </c>
      <c r="EZ667" s="159" t="s">
        <v>282</v>
      </c>
      <c r="FA667" s="159" t="s">
        <v>282</v>
      </c>
      <c r="FB667" s="159" t="s">
        <v>282</v>
      </c>
      <c r="FC667" s="159" t="s">
        <v>282</v>
      </c>
      <c r="FD667" s="159" t="s">
        <v>282</v>
      </c>
      <c r="FE667" s="159" t="s">
        <v>282</v>
      </c>
      <c r="FF667" s="159" t="s">
        <v>282</v>
      </c>
      <c r="FG667" s="159" t="s">
        <v>282</v>
      </c>
      <c r="FH667" s="159" t="s">
        <v>282</v>
      </c>
      <c r="FI667" s="159" t="s">
        <v>282</v>
      </c>
      <c r="FJ667" s="159" t="s">
        <v>282</v>
      </c>
      <c r="FK667" s="159" t="s">
        <v>282</v>
      </c>
      <c r="FL667" s="159" t="s">
        <v>282</v>
      </c>
      <c r="FM667" s="159" t="s">
        <v>282</v>
      </c>
      <c r="FN667" s="159" t="s">
        <v>282</v>
      </c>
      <c r="FO667" s="159" t="s">
        <v>282</v>
      </c>
      <c r="FP667" s="159" t="s">
        <v>282</v>
      </c>
      <c r="FQ667" s="159" t="s">
        <v>282</v>
      </c>
      <c r="FR667" s="159" t="s">
        <v>282</v>
      </c>
      <c r="FS667" s="159" t="s">
        <v>282</v>
      </c>
      <c r="FT667" s="159" t="s">
        <v>282</v>
      </c>
    </row>
    <row r="668" spans="1:176" x14ac:dyDescent="0.25">
      <c r="A668" s="212" t="s">
        <v>8918</v>
      </c>
      <c r="B668" s="159" t="s">
        <v>12947</v>
      </c>
      <c r="C668" s="66" t="str">
        <f>IF(ISNUMBER(Severity!H670)=FALSE,Severity!F670,IF(Severity!H670&gt;=0.5,"YES","NO"))</f>
        <v>NO</v>
      </c>
      <c r="D668" s="66" t="str">
        <f>IF(ISNUMBER(Severity!I670)=FALSE,Severity!G670,IF(Severity!I670&gt;0.5,"YES","NO"))</f>
        <v>YES</v>
      </c>
      <c r="E668" s="159">
        <v>8</v>
      </c>
      <c r="F668" s="159">
        <v>3</v>
      </c>
      <c r="G668" s="212" t="s">
        <v>13394</v>
      </c>
      <c r="H668" s="159" t="s">
        <v>182</v>
      </c>
      <c r="I668" s="159" t="s">
        <v>282</v>
      </c>
      <c r="J668" s="159">
        <v>0</v>
      </c>
      <c r="K668" s="159" t="s">
        <v>282</v>
      </c>
      <c r="L668" s="159" t="s">
        <v>282</v>
      </c>
      <c r="M668" s="159" t="s">
        <v>282</v>
      </c>
      <c r="N668" s="159" t="s">
        <v>282</v>
      </c>
      <c r="O668" s="159" t="s">
        <v>282</v>
      </c>
      <c r="P668" s="159" t="s">
        <v>282</v>
      </c>
      <c r="Q668" s="159" t="s">
        <v>282</v>
      </c>
      <c r="R668" s="159" t="s">
        <v>282</v>
      </c>
      <c r="S668" s="159" t="s">
        <v>435</v>
      </c>
      <c r="T668" s="159">
        <v>21</v>
      </c>
      <c r="U668" s="66">
        <v>28.77</v>
      </c>
      <c r="V668" s="66">
        <v>3.37</v>
      </c>
      <c r="W668" s="159">
        <v>15</v>
      </c>
      <c r="X668" s="66">
        <v>28.77</v>
      </c>
      <c r="Y668" s="66">
        <v>3.37</v>
      </c>
      <c r="Z668" s="159">
        <v>15</v>
      </c>
      <c r="AA668" s="159">
        <v>15.38</v>
      </c>
      <c r="AB668" s="159">
        <v>2.25</v>
      </c>
      <c r="AC668" s="159">
        <v>15</v>
      </c>
      <c r="AD668" s="159">
        <v>15.38</v>
      </c>
      <c r="AE668" s="159">
        <v>2.25</v>
      </c>
      <c r="AF668" s="159">
        <v>15</v>
      </c>
      <c r="AG668" s="159" t="s">
        <v>282</v>
      </c>
      <c r="AH668" s="159" t="s">
        <v>282</v>
      </c>
      <c r="AI668" s="159" t="s">
        <v>282</v>
      </c>
      <c r="AJ668" s="159" t="s">
        <v>282</v>
      </c>
      <c r="AK668" s="159" t="s">
        <v>282</v>
      </c>
      <c r="AL668" s="159" t="s">
        <v>282</v>
      </c>
      <c r="AM668" s="159">
        <v>15</v>
      </c>
      <c r="AN668" s="159">
        <v>15</v>
      </c>
      <c r="AO668" s="212" t="s">
        <v>772</v>
      </c>
      <c r="AP668" s="159" t="s">
        <v>182</v>
      </c>
      <c r="AQ668" s="159" t="s">
        <v>282</v>
      </c>
      <c r="AR668" s="159">
        <v>0</v>
      </c>
      <c r="AS668" s="159" t="s">
        <v>282</v>
      </c>
      <c r="AT668" s="159" t="s">
        <v>282</v>
      </c>
      <c r="AU668" s="159" t="s">
        <v>282</v>
      </c>
      <c r="AV668" s="159" t="s">
        <v>282</v>
      </c>
      <c r="AW668" s="159" t="s">
        <v>282</v>
      </c>
      <c r="AX668" s="159" t="s">
        <v>282</v>
      </c>
      <c r="AY668" s="159" t="s">
        <v>282</v>
      </c>
      <c r="AZ668" s="159" t="s">
        <v>282</v>
      </c>
      <c r="BA668" s="159" t="s">
        <v>435</v>
      </c>
      <c r="BB668" s="159">
        <v>21</v>
      </c>
      <c r="BC668" s="66">
        <v>29.28</v>
      </c>
      <c r="BD668" s="66">
        <v>3.24</v>
      </c>
      <c r="BE668" s="159">
        <v>15</v>
      </c>
      <c r="BF668" s="66">
        <v>29.28</v>
      </c>
      <c r="BG668" s="66">
        <v>3.24</v>
      </c>
      <c r="BH668" s="159">
        <v>15</v>
      </c>
      <c r="BI668" s="159">
        <v>15.78</v>
      </c>
      <c r="BJ668" s="159">
        <v>2.5099999999999998</v>
      </c>
      <c r="BK668" s="159">
        <v>15</v>
      </c>
      <c r="BL668" s="159">
        <v>15.78</v>
      </c>
      <c r="BM668" s="159">
        <v>2.5099999999999998</v>
      </c>
      <c r="BN668" s="159">
        <v>15</v>
      </c>
      <c r="BO668" s="159" t="s">
        <v>282</v>
      </c>
      <c r="BP668" s="159" t="s">
        <v>282</v>
      </c>
      <c r="BQ668" s="159" t="s">
        <v>282</v>
      </c>
      <c r="BR668" s="159" t="s">
        <v>282</v>
      </c>
      <c r="BS668" s="159" t="s">
        <v>282</v>
      </c>
      <c r="BT668" s="159" t="s">
        <v>282</v>
      </c>
      <c r="BU668" s="159">
        <v>15</v>
      </c>
      <c r="BV668" s="159">
        <v>15</v>
      </c>
      <c r="BW668" s="159" t="s">
        <v>636</v>
      </c>
      <c r="BX668" s="159" t="s">
        <v>282</v>
      </c>
      <c r="BY668" s="159" t="s">
        <v>282</v>
      </c>
      <c r="BZ668" s="159">
        <v>0</v>
      </c>
      <c r="CA668" s="159" t="s">
        <v>282</v>
      </c>
      <c r="CB668" s="159" t="s">
        <v>282</v>
      </c>
      <c r="CC668" s="159" t="s">
        <v>282</v>
      </c>
      <c r="CD668" s="159" t="s">
        <v>282</v>
      </c>
      <c r="CE668" s="159" t="s">
        <v>282</v>
      </c>
      <c r="CF668" s="159" t="s">
        <v>282</v>
      </c>
      <c r="CG668" s="159" t="s">
        <v>282</v>
      </c>
      <c r="CH668" s="159" t="s">
        <v>282</v>
      </c>
      <c r="CI668" s="159" t="s">
        <v>435</v>
      </c>
      <c r="CJ668" s="159">
        <v>21</v>
      </c>
      <c r="CK668" s="159">
        <v>29.35</v>
      </c>
      <c r="CL668" s="159">
        <v>3.56</v>
      </c>
      <c r="CM668" s="159">
        <v>15</v>
      </c>
      <c r="CN668" s="159">
        <v>29.35</v>
      </c>
      <c r="CO668" s="159">
        <v>3.56</v>
      </c>
      <c r="CP668" s="159">
        <v>15</v>
      </c>
      <c r="CQ668" s="159">
        <v>29.21</v>
      </c>
      <c r="CR668" s="159">
        <v>2.42</v>
      </c>
      <c r="CS668" s="159">
        <v>15</v>
      </c>
      <c r="CT668" s="159">
        <v>29.21</v>
      </c>
      <c r="CU668" s="159">
        <v>2.42</v>
      </c>
      <c r="CV668" s="159">
        <v>15</v>
      </c>
      <c r="CW668" s="159" t="s">
        <v>282</v>
      </c>
      <c r="CX668" s="159" t="s">
        <v>282</v>
      </c>
      <c r="CY668" s="159" t="s">
        <v>282</v>
      </c>
      <c r="CZ668" s="159" t="s">
        <v>282</v>
      </c>
      <c r="DA668" s="159" t="s">
        <v>282</v>
      </c>
      <c r="DB668" s="159" t="s">
        <v>282</v>
      </c>
      <c r="DC668" s="159">
        <v>15</v>
      </c>
      <c r="DD668" s="159">
        <v>15</v>
      </c>
      <c r="DE668" s="159" t="s">
        <v>282</v>
      </c>
      <c r="DF668" s="159" t="s">
        <v>282</v>
      </c>
      <c r="DG668" s="159" t="s">
        <v>282</v>
      </c>
      <c r="DH668" s="159" t="s">
        <v>282</v>
      </c>
      <c r="DI668" s="159" t="s">
        <v>282</v>
      </c>
      <c r="DJ668" s="159" t="s">
        <v>282</v>
      </c>
      <c r="DK668" s="159" t="s">
        <v>282</v>
      </c>
      <c r="DL668" s="159" t="s">
        <v>282</v>
      </c>
      <c r="DM668" s="159" t="s">
        <v>282</v>
      </c>
      <c r="DN668" s="159" t="s">
        <v>282</v>
      </c>
      <c r="DO668" s="159" t="s">
        <v>282</v>
      </c>
      <c r="DP668" s="159" t="s">
        <v>282</v>
      </c>
      <c r="DQ668" s="159" t="s">
        <v>282</v>
      </c>
      <c r="DR668" s="159" t="s">
        <v>282</v>
      </c>
      <c r="DS668" s="159" t="s">
        <v>282</v>
      </c>
      <c r="DT668" s="159" t="s">
        <v>282</v>
      </c>
      <c r="DU668" s="159" t="s">
        <v>282</v>
      </c>
      <c r="DV668" s="159" t="s">
        <v>282</v>
      </c>
      <c r="DW668" s="159" t="s">
        <v>282</v>
      </c>
      <c r="DX668" s="159" t="s">
        <v>282</v>
      </c>
      <c r="DY668" s="159" t="s">
        <v>282</v>
      </c>
      <c r="DZ668" s="159" t="s">
        <v>282</v>
      </c>
      <c r="EA668" s="159" t="s">
        <v>282</v>
      </c>
      <c r="EB668" s="159" t="s">
        <v>282</v>
      </c>
      <c r="EC668" s="159" t="s">
        <v>282</v>
      </c>
      <c r="ED668" s="159" t="s">
        <v>282</v>
      </c>
      <c r="EE668" s="159" t="s">
        <v>282</v>
      </c>
      <c r="EF668" s="159" t="s">
        <v>282</v>
      </c>
      <c r="EG668" s="159" t="s">
        <v>282</v>
      </c>
      <c r="EH668" s="159" t="s">
        <v>282</v>
      </c>
      <c r="EI668" s="159" t="s">
        <v>282</v>
      </c>
      <c r="EJ668" s="159" t="s">
        <v>282</v>
      </c>
      <c r="EK668" s="159" t="s">
        <v>282</v>
      </c>
      <c r="EL668" s="159" t="s">
        <v>282</v>
      </c>
      <c r="EM668" s="159" t="s">
        <v>282</v>
      </c>
      <c r="EN668" s="159" t="s">
        <v>282</v>
      </c>
      <c r="EO668" s="159" t="s">
        <v>282</v>
      </c>
      <c r="EP668" s="159" t="s">
        <v>282</v>
      </c>
      <c r="EQ668" s="159" t="s">
        <v>282</v>
      </c>
      <c r="ER668" s="159" t="s">
        <v>282</v>
      </c>
      <c r="ES668" s="159" t="s">
        <v>282</v>
      </c>
      <c r="ET668" s="159" t="s">
        <v>282</v>
      </c>
      <c r="EU668" s="159" t="s">
        <v>282</v>
      </c>
      <c r="EV668" s="159" t="s">
        <v>282</v>
      </c>
      <c r="EW668" s="159" t="s">
        <v>282</v>
      </c>
      <c r="EX668" s="159" t="s">
        <v>282</v>
      </c>
      <c r="EY668" s="159" t="s">
        <v>282</v>
      </c>
      <c r="EZ668" s="159" t="s">
        <v>282</v>
      </c>
      <c r="FA668" s="159" t="s">
        <v>282</v>
      </c>
      <c r="FB668" s="159" t="s">
        <v>282</v>
      </c>
      <c r="FC668" s="159" t="s">
        <v>282</v>
      </c>
      <c r="FD668" s="159" t="s">
        <v>282</v>
      </c>
      <c r="FE668" s="159" t="s">
        <v>282</v>
      </c>
      <c r="FF668" s="159" t="s">
        <v>282</v>
      </c>
      <c r="FG668" s="159" t="s">
        <v>282</v>
      </c>
      <c r="FH668" s="159" t="s">
        <v>282</v>
      </c>
      <c r="FI668" s="159" t="s">
        <v>282</v>
      </c>
      <c r="FJ668" s="159" t="s">
        <v>282</v>
      </c>
      <c r="FK668" s="159" t="s">
        <v>282</v>
      </c>
      <c r="FL668" s="159" t="s">
        <v>282</v>
      </c>
      <c r="FM668" s="159" t="s">
        <v>282</v>
      </c>
      <c r="FN668" s="159" t="s">
        <v>282</v>
      </c>
      <c r="FO668" s="159" t="s">
        <v>282</v>
      </c>
      <c r="FP668" s="159" t="s">
        <v>282</v>
      </c>
      <c r="FQ668" s="159" t="s">
        <v>282</v>
      </c>
      <c r="FR668" s="159" t="s">
        <v>282</v>
      </c>
      <c r="FS668" s="159" t="s">
        <v>282</v>
      </c>
      <c r="FT668" s="159" t="s">
        <v>282</v>
      </c>
    </row>
    <row r="669" spans="1:176" x14ac:dyDescent="0.25">
      <c r="A669" s="66" t="s">
        <v>8920</v>
      </c>
      <c r="B669" s="159" t="s">
        <v>282</v>
      </c>
      <c r="C669" s="66" t="str">
        <f>IF(ISNUMBER(Severity!H671)=FALSE,Severity!F671,IF(Severity!H671&gt;=0.5,"YES","NO"))</f>
        <v>NO</v>
      </c>
      <c r="D669" s="66" t="str">
        <f>IF(ISNUMBER(Severity!I671)=FALSE,Severity!G671,IF(Severity!I671&gt;0.5,"YES","NO"))</f>
        <v>YES</v>
      </c>
      <c r="E669" s="159">
        <v>14</v>
      </c>
      <c r="F669" s="159">
        <v>2</v>
      </c>
      <c r="G669" s="159" t="s">
        <v>770</v>
      </c>
      <c r="H669" s="159" t="s">
        <v>182</v>
      </c>
      <c r="I669" s="159" t="s">
        <v>282</v>
      </c>
      <c r="J669" s="159">
        <v>1</v>
      </c>
      <c r="K669" s="159" t="s">
        <v>282</v>
      </c>
      <c r="L669" s="159" t="s">
        <v>282</v>
      </c>
      <c r="M669" s="159" t="s">
        <v>282</v>
      </c>
      <c r="N669" s="159" t="s">
        <v>282</v>
      </c>
      <c r="O669" s="159" t="s">
        <v>282</v>
      </c>
      <c r="P669" s="159" t="s">
        <v>282</v>
      </c>
      <c r="Q669" s="159" t="s">
        <v>282</v>
      </c>
      <c r="R669" s="159" t="s">
        <v>282</v>
      </c>
      <c r="S669" s="159" t="s">
        <v>435</v>
      </c>
      <c r="T669" s="159">
        <v>21</v>
      </c>
      <c r="U669" s="159" t="s">
        <v>282</v>
      </c>
      <c r="V669" s="159" t="s">
        <v>282</v>
      </c>
      <c r="W669" s="159" t="s">
        <v>282</v>
      </c>
      <c r="X669" s="66">
        <v>26</v>
      </c>
      <c r="Y669" s="159">
        <v>3.4</v>
      </c>
      <c r="Z669" s="66">
        <v>20</v>
      </c>
      <c r="AA669" s="159" t="s">
        <v>282</v>
      </c>
      <c r="AB669" s="159" t="s">
        <v>282</v>
      </c>
      <c r="AC669" s="159" t="s">
        <v>282</v>
      </c>
      <c r="AD669" s="159">
        <v>11.6</v>
      </c>
      <c r="AE669" s="159">
        <v>1.9</v>
      </c>
      <c r="AF669" s="159">
        <v>20</v>
      </c>
      <c r="AG669" s="159" t="s">
        <v>282</v>
      </c>
      <c r="AH669" s="159" t="s">
        <v>282</v>
      </c>
      <c r="AI669" s="159" t="s">
        <v>282</v>
      </c>
      <c r="AJ669" s="159" t="s">
        <v>282</v>
      </c>
      <c r="AK669" s="159" t="s">
        <v>282</v>
      </c>
      <c r="AL669" s="159" t="s">
        <v>282</v>
      </c>
      <c r="AM669" s="159">
        <v>21</v>
      </c>
      <c r="AN669" s="159">
        <v>20</v>
      </c>
      <c r="AO669" s="159" t="s">
        <v>636</v>
      </c>
      <c r="AP669" s="159" t="s">
        <v>282</v>
      </c>
      <c r="AQ669" s="159" t="s">
        <v>282</v>
      </c>
      <c r="AR669" s="159">
        <v>0</v>
      </c>
      <c r="AS669" s="159" t="s">
        <v>282</v>
      </c>
      <c r="AT669" s="159" t="s">
        <v>282</v>
      </c>
      <c r="AU669" s="159" t="s">
        <v>282</v>
      </c>
      <c r="AV669" s="159" t="s">
        <v>282</v>
      </c>
      <c r="AW669" s="159" t="s">
        <v>282</v>
      </c>
      <c r="AX669" s="159" t="s">
        <v>282</v>
      </c>
      <c r="AY669" s="159" t="s">
        <v>282</v>
      </c>
      <c r="AZ669" s="159" t="s">
        <v>282</v>
      </c>
      <c r="BA669" s="159" t="s">
        <v>435</v>
      </c>
      <c r="BB669" s="159">
        <v>21</v>
      </c>
      <c r="BC669" s="66">
        <v>26.4</v>
      </c>
      <c r="BD669" s="66">
        <v>3.1</v>
      </c>
      <c r="BE669" s="159">
        <v>23</v>
      </c>
      <c r="BF669" s="66">
        <v>26.4</v>
      </c>
      <c r="BG669" s="66">
        <v>3.1</v>
      </c>
      <c r="BH669" s="159">
        <v>23</v>
      </c>
      <c r="BI669" s="159">
        <v>25.8</v>
      </c>
      <c r="BJ669" s="159">
        <v>2.8</v>
      </c>
      <c r="BK669" s="159">
        <v>23</v>
      </c>
      <c r="BL669" s="159">
        <v>25.8</v>
      </c>
      <c r="BM669" s="159">
        <v>2.8</v>
      </c>
      <c r="BN669" s="159">
        <v>23</v>
      </c>
      <c r="BO669" s="159" t="s">
        <v>282</v>
      </c>
      <c r="BP669" s="159" t="s">
        <v>282</v>
      </c>
      <c r="BQ669" s="159" t="s">
        <v>282</v>
      </c>
      <c r="BR669" s="159" t="s">
        <v>282</v>
      </c>
      <c r="BS669" s="159" t="s">
        <v>282</v>
      </c>
      <c r="BT669" s="159" t="s">
        <v>282</v>
      </c>
      <c r="BU669" s="159">
        <v>23</v>
      </c>
      <c r="BV669" s="159">
        <v>23</v>
      </c>
      <c r="BW669" s="159" t="s">
        <v>282</v>
      </c>
      <c r="BX669" s="159" t="s">
        <v>282</v>
      </c>
      <c r="BY669" s="159" t="s">
        <v>282</v>
      </c>
      <c r="BZ669" s="159" t="s">
        <v>282</v>
      </c>
      <c r="CA669" s="159" t="s">
        <v>282</v>
      </c>
      <c r="CB669" s="159" t="s">
        <v>282</v>
      </c>
      <c r="CC669" s="159" t="s">
        <v>282</v>
      </c>
      <c r="CD669" s="159" t="s">
        <v>282</v>
      </c>
      <c r="CE669" s="159" t="s">
        <v>282</v>
      </c>
      <c r="CF669" s="159" t="s">
        <v>282</v>
      </c>
      <c r="CG669" s="159" t="s">
        <v>282</v>
      </c>
      <c r="CH669" s="159" t="s">
        <v>282</v>
      </c>
      <c r="CI669" s="159" t="s">
        <v>282</v>
      </c>
      <c r="CJ669" s="159" t="s">
        <v>282</v>
      </c>
      <c r="CK669" s="159" t="s">
        <v>282</v>
      </c>
      <c r="CL669" s="159" t="s">
        <v>282</v>
      </c>
      <c r="CM669" s="159" t="s">
        <v>282</v>
      </c>
      <c r="CN669" s="159" t="s">
        <v>282</v>
      </c>
      <c r="CO669" s="159" t="s">
        <v>282</v>
      </c>
      <c r="CP669" s="159" t="s">
        <v>282</v>
      </c>
      <c r="CQ669" s="159" t="s">
        <v>282</v>
      </c>
      <c r="CR669" s="159" t="s">
        <v>282</v>
      </c>
      <c r="CS669" s="159" t="s">
        <v>282</v>
      </c>
      <c r="CT669" s="159" t="s">
        <v>282</v>
      </c>
      <c r="CU669" s="159" t="s">
        <v>282</v>
      </c>
      <c r="CV669" s="159" t="s">
        <v>282</v>
      </c>
      <c r="CW669" s="159" t="s">
        <v>282</v>
      </c>
      <c r="CX669" s="159" t="s">
        <v>282</v>
      </c>
      <c r="CY669" s="159" t="s">
        <v>282</v>
      </c>
      <c r="CZ669" s="159" t="s">
        <v>282</v>
      </c>
      <c r="DA669" s="159" t="s">
        <v>282</v>
      </c>
      <c r="DB669" s="159" t="s">
        <v>282</v>
      </c>
      <c r="DC669" s="159" t="s">
        <v>282</v>
      </c>
      <c r="DD669" s="159" t="s">
        <v>282</v>
      </c>
      <c r="DE669" s="159" t="s">
        <v>282</v>
      </c>
      <c r="DF669" s="159" t="s">
        <v>282</v>
      </c>
      <c r="DG669" s="159" t="s">
        <v>282</v>
      </c>
      <c r="DH669" s="159" t="s">
        <v>282</v>
      </c>
      <c r="DI669" s="159" t="s">
        <v>282</v>
      </c>
      <c r="DJ669" s="159" t="s">
        <v>282</v>
      </c>
      <c r="DK669" s="159" t="s">
        <v>282</v>
      </c>
      <c r="DL669" s="159" t="s">
        <v>282</v>
      </c>
      <c r="DM669" s="159" t="s">
        <v>282</v>
      </c>
      <c r="DN669" s="159" t="s">
        <v>282</v>
      </c>
      <c r="DO669" s="159" t="s">
        <v>282</v>
      </c>
      <c r="DP669" s="159" t="s">
        <v>282</v>
      </c>
      <c r="DQ669" s="159" t="s">
        <v>282</v>
      </c>
      <c r="DR669" s="159" t="s">
        <v>282</v>
      </c>
      <c r="DS669" s="159" t="s">
        <v>282</v>
      </c>
      <c r="DT669" s="159" t="s">
        <v>282</v>
      </c>
      <c r="DU669" s="159" t="s">
        <v>282</v>
      </c>
      <c r="DV669" s="159" t="s">
        <v>282</v>
      </c>
      <c r="DW669" s="159" t="s">
        <v>282</v>
      </c>
      <c r="DX669" s="159" t="s">
        <v>282</v>
      </c>
      <c r="DY669" s="159" t="s">
        <v>282</v>
      </c>
      <c r="DZ669" s="159" t="s">
        <v>282</v>
      </c>
      <c r="EA669" s="159" t="s">
        <v>282</v>
      </c>
      <c r="EB669" s="159" t="s">
        <v>282</v>
      </c>
      <c r="EC669" s="159" t="s">
        <v>282</v>
      </c>
      <c r="ED669" s="159" t="s">
        <v>282</v>
      </c>
      <c r="EE669" s="159" t="s">
        <v>282</v>
      </c>
      <c r="EF669" s="159" t="s">
        <v>282</v>
      </c>
      <c r="EG669" s="159" t="s">
        <v>282</v>
      </c>
      <c r="EH669" s="159" t="s">
        <v>282</v>
      </c>
      <c r="EI669" s="159" t="s">
        <v>282</v>
      </c>
      <c r="EJ669" s="159" t="s">
        <v>282</v>
      </c>
      <c r="EK669" s="159" t="s">
        <v>282</v>
      </c>
      <c r="EL669" s="159" t="s">
        <v>282</v>
      </c>
      <c r="EM669" s="159" t="s">
        <v>282</v>
      </c>
      <c r="EN669" s="159" t="s">
        <v>282</v>
      </c>
      <c r="EO669" s="159" t="s">
        <v>282</v>
      </c>
      <c r="EP669" s="159" t="s">
        <v>282</v>
      </c>
      <c r="EQ669" s="159" t="s">
        <v>282</v>
      </c>
      <c r="ER669" s="159" t="s">
        <v>282</v>
      </c>
      <c r="ES669" s="159" t="s">
        <v>282</v>
      </c>
      <c r="ET669" s="159" t="s">
        <v>282</v>
      </c>
      <c r="EU669" s="159" t="s">
        <v>282</v>
      </c>
      <c r="EV669" s="159" t="s">
        <v>282</v>
      </c>
      <c r="EW669" s="159" t="s">
        <v>282</v>
      </c>
      <c r="EX669" s="159" t="s">
        <v>282</v>
      </c>
      <c r="EY669" s="159" t="s">
        <v>282</v>
      </c>
      <c r="EZ669" s="159" t="s">
        <v>282</v>
      </c>
      <c r="FA669" s="159" t="s">
        <v>282</v>
      </c>
      <c r="FB669" s="159" t="s">
        <v>282</v>
      </c>
      <c r="FC669" s="159" t="s">
        <v>282</v>
      </c>
      <c r="FD669" s="159" t="s">
        <v>282</v>
      </c>
      <c r="FE669" s="159" t="s">
        <v>282</v>
      </c>
      <c r="FF669" s="159" t="s">
        <v>282</v>
      </c>
      <c r="FG669" s="159" t="s">
        <v>282</v>
      </c>
      <c r="FH669" s="159" t="s">
        <v>282</v>
      </c>
      <c r="FI669" s="159" t="s">
        <v>282</v>
      </c>
      <c r="FJ669" s="159" t="s">
        <v>282</v>
      </c>
      <c r="FK669" s="159" t="s">
        <v>282</v>
      </c>
      <c r="FL669" s="159" t="s">
        <v>282</v>
      </c>
      <c r="FM669" s="159" t="s">
        <v>282</v>
      </c>
      <c r="FN669" s="159" t="s">
        <v>282</v>
      </c>
      <c r="FO669" s="159" t="s">
        <v>282</v>
      </c>
      <c r="FP669" s="159" t="s">
        <v>282</v>
      </c>
      <c r="FQ669" s="159" t="s">
        <v>282</v>
      </c>
      <c r="FR669" s="159" t="s">
        <v>282</v>
      </c>
      <c r="FS669" s="159" t="s">
        <v>282</v>
      </c>
      <c r="FT669" s="159" t="s">
        <v>282</v>
      </c>
    </row>
    <row r="670" spans="1:176" x14ac:dyDescent="0.25">
      <c r="A670" s="212" t="s">
        <v>10093</v>
      </c>
      <c r="B670" s="159" t="s">
        <v>16032</v>
      </c>
      <c r="C670" s="331" t="s">
        <v>793</v>
      </c>
      <c r="D670" s="331" t="s">
        <v>130</v>
      </c>
      <c r="E670" s="159">
        <v>6</v>
      </c>
      <c r="F670" s="159">
        <v>2</v>
      </c>
      <c r="G670" s="159" t="s">
        <v>17960</v>
      </c>
      <c r="H670" s="159" t="s">
        <v>183</v>
      </c>
      <c r="I670" s="159" t="s">
        <v>282</v>
      </c>
      <c r="J670" s="159" t="s">
        <v>282</v>
      </c>
      <c r="K670" s="159" t="s">
        <v>282</v>
      </c>
      <c r="L670" s="159" t="s">
        <v>282</v>
      </c>
      <c r="M670" s="159" t="s">
        <v>282</v>
      </c>
      <c r="N670" s="159" t="s">
        <v>282</v>
      </c>
      <c r="O670" s="159" t="s">
        <v>282</v>
      </c>
      <c r="P670" s="159" t="s">
        <v>282</v>
      </c>
      <c r="Q670" s="159" t="s">
        <v>282</v>
      </c>
      <c r="R670" s="159" t="s">
        <v>282</v>
      </c>
      <c r="S670" s="159" t="s">
        <v>299</v>
      </c>
      <c r="T670" s="159">
        <v>17</v>
      </c>
      <c r="U670" s="159" t="s">
        <v>282</v>
      </c>
      <c r="V670" s="159" t="s">
        <v>282</v>
      </c>
      <c r="W670" s="159" t="s">
        <v>282</v>
      </c>
      <c r="X670" s="159" t="s">
        <v>282</v>
      </c>
      <c r="Y670" s="159" t="s">
        <v>282</v>
      </c>
      <c r="Z670" s="159" t="s">
        <v>282</v>
      </c>
      <c r="AA670" s="159">
        <v>11.2</v>
      </c>
      <c r="AB670" s="159">
        <v>2.2999999999999998</v>
      </c>
      <c r="AC670" s="159">
        <v>43</v>
      </c>
      <c r="AD670" s="66" t="s">
        <v>282</v>
      </c>
      <c r="AE670" s="66" t="s">
        <v>282</v>
      </c>
      <c r="AF670" s="66" t="s">
        <v>282</v>
      </c>
      <c r="AG670" s="66" t="s">
        <v>282</v>
      </c>
      <c r="AH670" s="66" t="s">
        <v>282</v>
      </c>
      <c r="AI670" s="66" t="s">
        <v>282</v>
      </c>
      <c r="AJ670" s="66" t="s">
        <v>282</v>
      </c>
      <c r="AK670" s="66" t="s">
        <v>282</v>
      </c>
      <c r="AL670" s="66" t="s">
        <v>282</v>
      </c>
      <c r="AM670" s="159">
        <v>43</v>
      </c>
      <c r="AN670" s="159" t="s">
        <v>282</v>
      </c>
      <c r="AO670" s="159" t="s">
        <v>256</v>
      </c>
      <c r="AP670" s="159" t="s">
        <v>10507</v>
      </c>
      <c r="AQ670" s="159" t="s">
        <v>282</v>
      </c>
      <c r="AR670" s="159" t="s">
        <v>282</v>
      </c>
      <c r="AS670" s="159" t="s">
        <v>282</v>
      </c>
      <c r="AT670" s="159" t="s">
        <v>282</v>
      </c>
      <c r="AU670" s="159" t="s">
        <v>282</v>
      </c>
      <c r="AV670" s="159" t="s">
        <v>282</v>
      </c>
      <c r="AW670" s="159" t="s">
        <v>282</v>
      </c>
      <c r="AX670" s="159" t="s">
        <v>282</v>
      </c>
      <c r="AY670" s="159" t="s">
        <v>282</v>
      </c>
      <c r="AZ670" s="159" t="s">
        <v>282</v>
      </c>
      <c r="BA670" s="159" t="s">
        <v>299</v>
      </c>
      <c r="BB670" s="159">
        <v>17</v>
      </c>
      <c r="BC670" s="159" t="s">
        <v>282</v>
      </c>
      <c r="BD670" s="159" t="s">
        <v>282</v>
      </c>
      <c r="BE670" s="159" t="s">
        <v>282</v>
      </c>
      <c r="BF670" s="159" t="s">
        <v>282</v>
      </c>
      <c r="BG670" s="159" t="s">
        <v>282</v>
      </c>
      <c r="BH670" s="159" t="s">
        <v>282</v>
      </c>
      <c r="BI670" s="159">
        <v>10.8</v>
      </c>
      <c r="BJ670" s="159">
        <v>3.2</v>
      </c>
      <c r="BK670" s="159">
        <v>43</v>
      </c>
      <c r="BL670" s="66" t="s">
        <v>282</v>
      </c>
      <c r="BM670" s="66" t="s">
        <v>282</v>
      </c>
      <c r="BN670" s="66" t="s">
        <v>282</v>
      </c>
      <c r="BO670" s="66" t="s">
        <v>282</v>
      </c>
      <c r="BP670" s="66" t="s">
        <v>282</v>
      </c>
      <c r="BQ670" s="66" t="s">
        <v>282</v>
      </c>
      <c r="BR670" s="66" t="s">
        <v>282</v>
      </c>
      <c r="BS670" s="66" t="s">
        <v>282</v>
      </c>
      <c r="BT670" s="66" t="s">
        <v>282</v>
      </c>
      <c r="BU670" s="159">
        <v>43</v>
      </c>
      <c r="BV670" s="159" t="s">
        <v>282</v>
      </c>
      <c r="BW670" s="159" t="s">
        <v>282</v>
      </c>
      <c r="BX670" s="159" t="s">
        <v>282</v>
      </c>
      <c r="BY670" s="159" t="s">
        <v>282</v>
      </c>
      <c r="BZ670" s="159" t="s">
        <v>282</v>
      </c>
      <c r="CA670" s="159" t="s">
        <v>282</v>
      </c>
      <c r="CB670" s="159" t="s">
        <v>282</v>
      </c>
      <c r="CC670" s="159" t="s">
        <v>282</v>
      </c>
      <c r="CD670" s="159" t="s">
        <v>282</v>
      </c>
      <c r="CE670" s="159" t="s">
        <v>282</v>
      </c>
      <c r="CF670" s="159" t="s">
        <v>282</v>
      </c>
      <c r="CG670" s="159" t="s">
        <v>282</v>
      </c>
      <c r="CH670" s="159" t="s">
        <v>282</v>
      </c>
      <c r="CI670" s="159" t="s">
        <v>282</v>
      </c>
      <c r="CJ670" s="159" t="s">
        <v>282</v>
      </c>
      <c r="CK670" s="159" t="s">
        <v>282</v>
      </c>
      <c r="CL670" s="159" t="s">
        <v>282</v>
      </c>
      <c r="CM670" s="159" t="s">
        <v>282</v>
      </c>
      <c r="CN670" s="159" t="s">
        <v>282</v>
      </c>
      <c r="CO670" s="159" t="s">
        <v>282</v>
      </c>
      <c r="CP670" s="159" t="s">
        <v>282</v>
      </c>
      <c r="CQ670" s="159" t="s">
        <v>282</v>
      </c>
      <c r="CR670" s="159" t="s">
        <v>282</v>
      </c>
      <c r="CS670" s="159" t="s">
        <v>282</v>
      </c>
      <c r="CT670" s="159" t="s">
        <v>282</v>
      </c>
      <c r="CU670" s="159" t="s">
        <v>282</v>
      </c>
      <c r="CV670" s="159" t="s">
        <v>282</v>
      </c>
      <c r="CW670" s="159" t="s">
        <v>282</v>
      </c>
      <c r="CX670" s="159" t="s">
        <v>282</v>
      </c>
      <c r="CY670" s="159" t="s">
        <v>282</v>
      </c>
      <c r="CZ670" s="159" t="s">
        <v>282</v>
      </c>
      <c r="DA670" s="159" t="s">
        <v>282</v>
      </c>
      <c r="DB670" s="159" t="s">
        <v>282</v>
      </c>
      <c r="DC670" s="159" t="s">
        <v>282</v>
      </c>
      <c r="DD670" s="159" t="s">
        <v>282</v>
      </c>
      <c r="DE670" s="159" t="s">
        <v>282</v>
      </c>
      <c r="DF670" s="159" t="s">
        <v>282</v>
      </c>
      <c r="DG670" s="159" t="s">
        <v>282</v>
      </c>
      <c r="DH670" s="159" t="s">
        <v>282</v>
      </c>
      <c r="DI670" s="159" t="s">
        <v>282</v>
      </c>
      <c r="DJ670" s="159" t="s">
        <v>282</v>
      </c>
      <c r="DK670" s="159" t="s">
        <v>282</v>
      </c>
      <c r="DL670" s="159" t="s">
        <v>282</v>
      </c>
      <c r="DM670" s="159" t="s">
        <v>282</v>
      </c>
      <c r="DN670" s="159" t="s">
        <v>282</v>
      </c>
      <c r="DO670" s="159" t="s">
        <v>282</v>
      </c>
      <c r="DP670" s="159" t="s">
        <v>282</v>
      </c>
      <c r="DQ670" s="159" t="s">
        <v>282</v>
      </c>
      <c r="DR670" s="159" t="s">
        <v>282</v>
      </c>
      <c r="DS670" s="159" t="s">
        <v>282</v>
      </c>
      <c r="DT670" s="159" t="s">
        <v>282</v>
      </c>
      <c r="DU670" s="159" t="s">
        <v>282</v>
      </c>
      <c r="DV670" s="159" t="s">
        <v>282</v>
      </c>
      <c r="DW670" s="159" t="s">
        <v>282</v>
      </c>
      <c r="DX670" s="159" t="s">
        <v>282</v>
      </c>
      <c r="DY670" s="159" t="s">
        <v>282</v>
      </c>
      <c r="DZ670" s="159" t="s">
        <v>282</v>
      </c>
      <c r="EA670" s="159" t="s">
        <v>282</v>
      </c>
      <c r="EB670" s="159" t="s">
        <v>282</v>
      </c>
      <c r="EC670" s="159" t="s">
        <v>282</v>
      </c>
      <c r="ED670" s="159" t="s">
        <v>282</v>
      </c>
      <c r="EE670" s="159" t="s">
        <v>282</v>
      </c>
      <c r="EF670" s="159" t="s">
        <v>282</v>
      </c>
      <c r="EG670" s="159" t="s">
        <v>282</v>
      </c>
      <c r="EH670" s="159" t="s">
        <v>282</v>
      </c>
      <c r="EI670" s="159" t="s">
        <v>282</v>
      </c>
      <c r="EJ670" s="159" t="s">
        <v>282</v>
      </c>
      <c r="EK670" s="159" t="s">
        <v>282</v>
      </c>
      <c r="EL670" s="159" t="s">
        <v>282</v>
      </c>
      <c r="EM670" s="159" t="s">
        <v>282</v>
      </c>
      <c r="EN670" s="159" t="s">
        <v>282</v>
      </c>
      <c r="EO670" s="159" t="s">
        <v>282</v>
      </c>
      <c r="EP670" s="159" t="s">
        <v>282</v>
      </c>
      <c r="EQ670" s="159" t="s">
        <v>282</v>
      </c>
      <c r="ER670" s="159" t="s">
        <v>282</v>
      </c>
      <c r="ES670" s="159" t="s">
        <v>282</v>
      </c>
      <c r="ET670" s="159" t="s">
        <v>282</v>
      </c>
      <c r="EU670" s="159" t="s">
        <v>282</v>
      </c>
      <c r="EV670" s="159" t="s">
        <v>282</v>
      </c>
      <c r="EW670" s="159" t="s">
        <v>282</v>
      </c>
      <c r="EX670" s="159" t="s">
        <v>282</v>
      </c>
      <c r="EY670" s="159" t="s">
        <v>282</v>
      </c>
      <c r="EZ670" s="159" t="s">
        <v>282</v>
      </c>
      <c r="FA670" s="159" t="s">
        <v>282</v>
      </c>
      <c r="FB670" s="159" t="s">
        <v>282</v>
      </c>
      <c r="FC670" s="159" t="s">
        <v>282</v>
      </c>
      <c r="FD670" s="159" t="s">
        <v>282</v>
      </c>
      <c r="FE670" s="159" t="s">
        <v>282</v>
      </c>
      <c r="FF670" s="159" t="s">
        <v>282</v>
      </c>
      <c r="FG670" s="159" t="s">
        <v>282</v>
      </c>
      <c r="FH670" s="159" t="s">
        <v>282</v>
      </c>
      <c r="FI670" s="159" t="s">
        <v>282</v>
      </c>
      <c r="FJ670" s="159" t="s">
        <v>282</v>
      </c>
      <c r="FK670" s="159" t="s">
        <v>282</v>
      </c>
      <c r="FL670" s="159" t="s">
        <v>282</v>
      </c>
      <c r="FM670" s="159" t="s">
        <v>282</v>
      </c>
      <c r="FN670" s="159" t="s">
        <v>282</v>
      </c>
      <c r="FO670" s="159" t="s">
        <v>282</v>
      </c>
      <c r="FP670" s="159" t="s">
        <v>282</v>
      </c>
      <c r="FQ670" s="159" t="s">
        <v>282</v>
      </c>
      <c r="FR670" s="159" t="s">
        <v>282</v>
      </c>
      <c r="FS670" s="159" t="s">
        <v>282</v>
      </c>
      <c r="FT670" s="159" t="s">
        <v>282</v>
      </c>
    </row>
    <row r="671" spans="1:176" x14ac:dyDescent="0.25">
      <c r="A671" s="212" t="s">
        <v>10095</v>
      </c>
      <c r="B671" s="159" t="s">
        <v>282</v>
      </c>
      <c r="C671" s="66" t="str">
        <f>IF(ISNUMBER(Severity!H673)=FALSE,Severity!F673,IF(Severity!H673&gt;=0.5,"YES","NO"))</f>
        <v>YES</v>
      </c>
      <c r="D671" s="66" t="str">
        <f>IF(ISNUMBER(Severity!I673)=FALSE,Severity!G673,IF(Severity!I673&gt;0.5,"YES","NO"))</f>
        <v>NO</v>
      </c>
      <c r="E671" s="159">
        <v>6</v>
      </c>
      <c r="F671" s="159">
        <v>2</v>
      </c>
      <c r="G671" s="159" t="s">
        <v>17965</v>
      </c>
      <c r="H671" s="159" t="s">
        <v>10585</v>
      </c>
      <c r="I671" s="159" t="s">
        <v>282</v>
      </c>
      <c r="J671" s="159" t="s">
        <v>282</v>
      </c>
      <c r="K671" s="159" t="s">
        <v>282</v>
      </c>
      <c r="L671" s="159" t="s">
        <v>282</v>
      </c>
      <c r="M671" s="159" t="s">
        <v>282</v>
      </c>
      <c r="N671" s="159" t="s">
        <v>282</v>
      </c>
      <c r="O671" s="159" t="s">
        <v>299</v>
      </c>
      <c r="P671" s="159">
        <v>17</v>
      </c>
      <c r="Q671" s="159">
        <v>16</v>
      </c>
      <c r="R671" s="159">
        <v>50</v>
      </c>
      <c r="S671" s="159" t="s">
        <v>299</v>
      </c>
      <c r="T671" s="159">
        <v>17</v>
      </c>
      <c r="U671" s="159">
        <v>29.2</v>
      </c>
      <c r="V671" s="159">
        <v>6.1</v>
      </c>
      <c r="W671" s="159">
        <v>22</v>
      </c>
      <c r="X671" s="159" t="s">
        <v>282</v>
      </c>
      <c r="Y671" s="159" t="s">
        <v>282</v>
      </c>
      <c r="Z671" s="159" t="s">
        <v>282</v>
      </c>
      <c r="AA671" s="159">
        <v>7.2</v>
      </c>
      <c r="AB671" s="159">
        <v>3.2</v>
      </c>
      <c r="AC671" s="159">
        <v>22</v>
      </c>
      <c r="AD671" s="66" t="s">
        <v>282</v>
      </c>
      <c r="AE671" s="66" t="s">
        <v>282</v>
      </c>
      <c r="AF671" s="66" t="s">
        <v>282</v>
      </c>
      <c r="AG671" s="66" t="s">
        <v>282</v>
      </c>
      <c r="AH671" s="66" t="s">
        <v>282</v>
      </c>
      <c r="AI671" s="66" t="s">
        <v>282</v>
      </c>
      <c r="AJ671" s="66" t="s">
        <v>282</v>
      </c>
      <c r="AK671" s="66" t="s">
        <v>282</v>
      </c>
      <c r="AL671" s="66" t="s">
        <v>282</v>
      </c>
      <c r="AM671" s="159">
        <v>22</v>
      </c>
      <c r="AN671" s="159" t="s">
        <v>282</v>
      </c>
      <c r="AO671" s="159" t="s">
        <v>256</v>
      </c>
      <c r="AP671" s="159" t="s">
        <v>10507</v>
      </c>
      <c r="AQ671" s="159" t="s">
        <v>282</v>
      </c>
      <c r="AR671" s="159" t="s">
        <v>282</v>
      </c>
      <c r="AS671" s="159" t="s">
        <v>282</v>
      </c>
      <c r="AT671" s="159" t="s">
        <v>282</v>
      </c>
      <c r="AU671" s="159" t="s">
        <v>282</v>
      </c>
      <c r="AV671" s="159" t="s">
        <v>282</v>
      </c>
      <c r="AW671" s="159" t="s">
        <v>299</v>
      </c>
      <c r="AX671" s="159">
        <v>17</v>
      </c>
      <c r="AY671" s="159">
        <v>8</v>
      </c>
      <c r="AZ671" s="159">
        <v>50</v>
      </c>
      <c r="BA671" s="159" t="s">
        <v>299</v>
      </c>
      <c r="BB671" s="159">
        <v>17</v>
      </c>
      <c r="BC671" s="159">
        <v>28.4</v>
      </c>
      <c r="BD671" s="159">
        <v>5.8</v>
      </c>
      <c r="BE671" s="159">
        <v>20</v>
      </c>
      <c r="BF671" s="159" t="s">
        <v>282</v>
      </c>
      <c r="BG671" s="159" t="s">
        <v>282</v>
      </c>
      <c r="BH671" s="159" t="s">
        <v>282</v>
      </c>
      <c r="BI671" s="159">
        <v>9.8000000000000007</v>
      </c>
      <c r="BJ671" s="159">
        <v>4.0999999999999996</v>
      </c>
      <c r="BK671" s="159">
        <v>20</v>
      </c>
      <c r="BL671" s="66" t="s">
        <v>282</v>
      </c>
      <c r="BM671" s="66" t="s">
        <v>282</v>
      </c>
      <c r="BN671" s="66" t="s">
        <v>282</v>
      </c>
      <c r="BO671" s="66" t="s">
        <v>282</v>
      </c>
      <c r="BP671" s="66" t="s">
        <v>282</v>
      </c>
      <c r="BQ671" s="66" t="s">
        <v>282</v>
      </c>
      <c r="BR671" s="66" t="s">
        <v>282</v>
      </c>
      <c r="BS671" s="66" t="s">
        <v>282</v>
      </c>
      <c r="BT671" s="66" t="s">
        <v>282</v>
      </c>
      <c r="BU671" s="159">
        <v>20</v>
      </c>
      <c r="BV671" s="159" t="s">
        <v>282</v>
      </c>
      <c r="BW671" s="159" t="s">
        <v>282</v>
      </c>
      <c r="BX671" s="159" t="s">
        <v>282</v>
      </c>
      <c r="BY671" s="159" t="s">
        <v>282</v>
      </c>
      <c r="BZ671" s="159" t="s">
        <v>282</v>
      </c>
      <c r="CA671" s="159" t="s">
        <v>282</v>
      </c>
      <c r="CB671" s="159" t="s">
        <v>282</v>
      </c>
      <c r="CC671" s="159" t="s">
        <v>282</v>
      </c>
      <c r="CD671" s="159" t="s">
        <v>282</v>
      </c>
      <c r="CE671" s="159" t="s">
        <v>282</v>
      </c>
      <c r="CF671" s="159" t="s">
        <v>282</v>
      </c>
      <c r="CG671" s="159" t="s">
        <v>282</v>
      </c>
      <c r="CH671" s="159" t="s">
        <v>282</v>
      </c>
      <c r="CI671" s="159" t="s">
        <v>282</v>
      </c>
      <c r="CJ671" s="159" t="s">
        <v>282</v>
      </c>
      <c r="CK671" s="159" t="s">
        <v>282</v>
      </c>
      <c r="CL671" s="159" t="s">
        <v>282</v>
      </c>
      <c r="CM671" s="159" t="s">
        <v>282</v>
      </c>
      <c r="CN671" s="159" t="s">
        <v>282</v>
      </c>
      <c r="CO671" s="159" t="s">
        <v>282</v>
      </c>
      <c r="CP671" s="159" t="s">
        <v>282</v>
      </c>
      <c r="CQ671" s="159" t="s">
        <v>282</v>
      </c>
      <c r="CR671" s="159" t="s">
        <v>282</v>
      </c>
      <c r="CS671" s="159" t="s">
        <v>282</v>
      </c>
      <c r="CT671" s="159" t="s">
        <v>282</v>
      </c>
      <c r="CU671" s="159" t="s">
        <v>282</v>
      </c>
      <c r="CV671" s="159" t="s">
        <v>282</v>
      </c>
      <c r="CW671" s="159" t="s">
        <v>282</v>
      </c>
      <c r="CX671" s="159" t="s">
        <v>282</v>
      </c>
      <c r="CY671" s="159" t="s">
        <v>282</v>
      </c>
      <c r="CZ671" s="159" t="s">
        <v>282</v>
      </c>
      <c r="DA671" s="159" t="s">
        <v>282</v>
      </c>
      <c r="DB671" s="159" t="s">
        <v>282</v>
      </c>
      <c r="DC671" s="159" t="s">
        <v>282</v>
      </c>
      <c r="DD671" s="159" t="s">
        <v>282</v>
      </c>
      <c r="DE671" s="159" t="s">
        <v>282</v>
      </c>
      <c r="DF671" s="159" t="s">
        <v>282</v>
      </c>
      <c r="DG671" s="159" t="s">
        <v>282</v>
      </c>
      <c r="DH671" s="159" t="s">
        <v>282</v>
      </c>
      <c r="DI671" s="159" t="s">
        <v>282</v>
      </c>
      <c r="DJ671" s="159" t="s">
        <v>282</v>
      </c>
      <c r="DK671" s="159" t="s">
        <v>282</v>
      </c>
      <c r="DL671" s="159" t="s">
        <v>282</v>
      </c>
      <c r="DM671" s="159" t="s">
        <v>282</v>
      </c>
      <c r="DN671" s="159" t="s">
        <v>282</v>
      </c>
      <c r="DO671" s="159" t="s">
        <v>282</v>
      </c>
      <c r="DP671" s="159" t="s">
        <v>282</v>
      </c>
      <c r="DQ671" s="159" t="s">
        <v>282</v>
      </c>
      <c r="DR671" s="159" t="s">
        <v>282</v>
      </c>
      <c r="DS671" s="159" t="s">
        <v>282</v>
      </c>
      <c r="DT671" s="159" t="s">
        <v>282</v>
      </c>
      <c r="DU671" s="159" t="s">
        <v>282</v>
      </c>
      <c r="DV671" s="159" t="s">
        <v>282</v>
      </c>
      <c r="DW671" s="159" t="s">
        <v>282</v>
      </c>
      <c r="DX671" s="159" t="s">
        <v>282</v>
      </c>
      <c r="DY671" s="159" t="s">
        <v>282</v>
      </c>
      <c r="DZ671" s="159" t="s">
        <v>282</v>
      </c>
      <c r="EA671" s="159" t="s">
        <v>282</v>
      </c>
      <c r="EB671" s="159" t="s">
        <v>282</v>
      </c>
      <c r="EC671" s="159" t="s">
        <v>282</v>
      </c>
      <c r="ED671" s="159" t="s">
        <v>282</v>
      </c>
      <c r="EE671" s="159" t="s">
        <v>282</v>
      </c>
      <c r="EF671" s="159" t="s">
        <v>282</v>
      </c>
      <c r="EG671" s="159" t="s">
        <v>282</v>
      </c>
      <c r="EH671" s="159" t="s">
        <v>282</v>
      </c>
      <c r="EI671" s="159" t="s">
        <v>282</v>
      </c>
      <c r="EJ671" s="159" t="s">
        <v>282</v>
      </c>
      <c r="EK671" s="159" t="s">
        <v>282</v>
      </c>
      <c r="EL671" s="159" t="s">
        <v>282</v>
      </c>
      <c r="EM671" s="159" t="s">
        <v>282</v>
      </c>
      <c r="EN671" s="159" t="s">
        <v>282</v>
      </c>
      <c r="EO671" s="159" t="s">
        <v>282</v>
      </c>
      <c r="EP671" s="159" t="s">
        <v>282</v>
      </c>
      <c r="EQ671" s="159" t="s">
        <v>282</v>
      </c>
      <c r="ER671" s="159" t="s">
        <v>282</v>
      </c>
      <c r="ES671" s="159" t="s">
        <v>282</v>
      </c>
      <c r="ET671" s="159" t="s">
        <v>282</v>
      </c>
      <c r="EU671" s="159" t="s">
        <v>282</v>
      </c>
      <c r="EV671" s="159" t="s">
        <v>282</v>
      </c>
      <c r="EW671" s="159" t="s">
        <v>282</v>
      </c>
      <c r="EX671" s="159" t="s">
        <v>282</v>
      </c>
      <c r="EY671" s="159" t="s">
        <v>282</v>
      </c>
      <c r="EZ671" s="159" t="s">
        <v>282</v>
      </c>
      <c r="FA671" s="159" t="s">
        <v>282</v>
      </c>
      <c r="FB671" s="159" t="s">
        <v>282</v>
      </c>
      <c r="FC671" s="159" t="s">
        <v>282</v>
      </c>
      <c r="FD671" s="159" t="s">
        <v>282</v>
      </c>
      <c r="FE671" s="159" t="s">
        <v>282</v>
      </c>
      <c r="FF671" s="159" t="s">
        <v>282</v>
      </c>
      <c r="FG671" s="159" t="s">
        <v>282</v>
      </c>
      <c r="FH671" s="159" t="s">
        <v>282</v>
      </c>
      <c r="FI671" s="159" t="s">
        <v>282</v>
      </c>
      <c r="FJ671" s="159" t="s">
        <v>282</v>
      </c>
      <c r="FK671" s="159" t="s">
        <v>282</v>
      </c>
      <c r="FL671" s="159" t="s">
        <v>282</v>
      </c>
      <c r="FM671" s="159" t="s">
        <v>282</v>
      </c>
      <c r="FN671" s="159" t="s">
        <v>282</v>
      </c>
      <c r="FO671" s="159" t="s">
        <v>282</v>
      </c>
      <c r="FP671" s="159" t="s">
        <v>282</v>
      </c>
      <c r="FQ671" s="159" t="s">
        <v>282</v>
      </c>
      <c r="FR671" s="159" t="s">
        <v>282</v>
      </c>
      <c r="FS671" s="159" t="s">
        <v>282</v>
      </c>
      <c r="FT671" s="159" t="s">
        <v>282</v>
      </c>
    </row>
    <row r="672" spans="1:176" x14ac:dyDescent="0.25">
      <c r="A672" s="212" t="s">
        <v>10097</v>
      </c>
      <c r="B672" s="159" t="s">
        <v>16032</v>
      </c>
      <c r="C672" s="331" t="s">
        <v>793</v>
      </c>
      <c r="D672" s="331" t="s">
        <v>130</v>
      </c>
      <c r="E672" s="159">
        <v>4</v>
      </c>
      <c r="F672" s="159">
        <v>2</v>
      </c>
      <c r="G672" s="159" t="s">
        <v>17960</v>
      </c>
      <c r="H672" s="159" t="s">
        <v>183</v>
      </c>
      <c r="I672" s="159" t="s">
        <v>282</v>
      </c>
      <c r="J672" s="159" t="s">
        <v>282</v>
      </c>
      <c r="K672" s="159" t="s">
        <v>282</v>
      </c>
      <c r="L672" s="159" t="s">
        <v>282</v>
      </c>
      <c r="M672" s="159" t="s">
        <v>282</v>
      </c>
      <c r="N672" s="159" t="s">
        <v>282</v>
      </c>
      <c r="O672" s="159" t="s">
        <v>282</v>
      </c>
      <c r="P672" s="159" t="s">
        <v>282</v>
      </c>
      <c r="Q672" s="159" t="s">
        <v>282</v>
      </c>
      <c r="R672" s="159" t="s">
        <v>282</v>
      </c>
      <c r="S672" s="159" t="s">
        <v>299</v>
      </c>
      <c r="T672" s="159">
        <v>17</v>
      </c>
      <c r="U672" s="159" t="s">
        <v>282</v>
      </c>
      <c r="V672" s="159" t="s">
        <v>282</v>
      </c>
      <c r="W672" s="159" t="s">
        <v>282</v>
      </c>
      <c r="X672" s="159" t="s">
        <v>282</v>
      </c>
      <c r="Y672" s="159" t="s">
        <v>282</v>
      </c>
      <c r="Z672" s="159" t="s">
        <v>282</v>
      </c>
      <c r="AA672" s="159">
        <v>15.3</v>
      </c>
      <c r="AB672" s="159">
        <v>5.0999999999999996</v>
      </c>
      <c r="AC672" s="159">
        <v>50</v>
      </c>
      <c r="AD672" s="66" t="s">
        <v>282</v>
      </c>
      <c r="AE672" s="66" t="s">
        <v>282</v>
      </c>
      <c r="AF672" s="66" t="s">
        <v>282</v>
      </c>
      <c r="AG672" s="66" t="s">
        <v>282</v>
      </c>
      <c r="AH672" s="66" t="s">
        <v>282</v>
      </c>
      <c r="AI672" s="66" t="s">
        <v>282</v>
      </c>
      <c r="AJ672" s="66" t="s">
        <v>282</v>
      </c>
      <c r="AK672" s="66" t="s">
        <v>282</v>
      </c>
      <c r="AL672" s="66" t="s">
        <v>282</v>
      </c>
      <c r="AM672" s="159">
        <v>50</v>
      </c>
      <c r="AN672" s="159" t="s">
        <v>282</v>
      </c>
      <c r="AO672" s="159" t="s">
        <v>263</v>
      </c>
      <c r="AP672" s="159" t="s">
        <v>10507</v>
      </c>
      <c r="AQ672" s="159" t="s">
        <v>282</v>
      </c>
      <c r="AR672" s="159" t="s">
        <v>282</v>
      </c>
      <c r="AS672" s="159" t="s">
        <v>282</v>
      </c>
      <c r="AT672" s="159" t="s">
        <v>282</v>
      </c>
      <c r="AU672" s="159" t="s">
        <v>282</v>
      </c>
      <c r="AV672" s="159" t="s">
        <v>282</v>
      </c>
      <c r="AW672" s="159" t="s">
        <v>282</v>
      </c>
      <c r="AX672" s="159" t="s">
        <v>282</v>
      </c>
      <c r="AY672" s="159" t="s">
        <v>282</v>
      </c>
      <c r="AZ672" s="159" t="s">
        <v>282</v>
      </c>
      <c r="BA672" s="159" t="s">
        <v>299</v>
      </c>
      <c r="BB672" s="159">
        <v>17</v>
      </c>
      <c r="BC672" s="159" t="s">
        <v>282</v>
      </c>
      <c r="BD672" s="159" t="s">
        <v>282</v>
      </c>
      <c r="BE672" s="159" t="s">
        <v>282</v>
      </c>
      <c r="BF672" s="159" t="s">
        <v>282</v>
      </c>
      <c r="BG672" s="159" t="s">
        <v>282</v>
      </c>
      <c r="BH672" s="159" t="s">
        <v>282</v>
      </c>
      <c r="BI672" s="159">
        <v>15</v>
      </c>
      <c r="BJ672" s="159">
        <v>5</v>
      </c>
      <c r="BK672" s="159">
        <v>50</v>
      </c>
      <c r="BL672" s="66" t="s">
        <v>282</v>
      </c>
      <c r="BM672" s="66" t="s">
        <v>282</v>
      </c>
      <c r="BN672" s="66" t="s">
        <v>282</v>
      </c>
      <c r="BO672" s="66" t="s">
        <v>282</v>
      </c>
      <c r="BP672" s="66" t="s">
        <v>282</v>
      </c>
      <c r="BQ672" s="66" t="s">
        <v>282</v>
      </c>
      <c r="BR672" s="66" t="s">
        <v>282</v>
      </c>
      <c r="BS672" s="66" t="s">
        <v>282</v>
      </c>
      <c r="BT672" s="66" t="s">
        <v>282</v>
      </c>
      <c r="BU672" s="159">
        <v>50</v>
      </c>
      <c r="BV672" s="159" t="s">
        <v>282</v>
      </c>
      <c r="BW672" s="159" t="s">
        <v>282</v>
      </c>
      <c r="BX672" s="159" t="s">
        <v>282</v>
      </c>
      <c r="BY672" s="159" t="s">
        <v>282</v>
      </c>
      <c r="BZ672" s="159" t="s">
        <v>282</v>
      </c>
      <c r="CA672" s="159" t="s">
        <v>282</v>
      </c>
      <c r="CB672" s="159" t="s">
        <v>282</v>
      </c>
      <c r="CC672" s="159" t="s">
        <v>282</v>
      </c>
      <c r="CD672" s="159" t="s">
        <v>282</v>
      </c>
      <c r="CE672" s="159" t="s">
        <v>282</v>
      </c>
      <c r="CF672" s="159" t="s">
        <v>282</v>
      </c>
      <c r="CG672" s="159" t="s">
        <v>282</v>
      </c>
      <c r="CH672" s="159" t="s">
        <v>282</v>
      </c>
      <c r="CI672" s="159" t="s">
        <v>282</v>
      </c>
      <c r="CJ672" s="159" t="s">
        <v>282</v>
      </c>
      <c r="CK672" s="159" t="s">
        <v>282</v>
      </c>
      <c r="CL672" s="159" t="s">
        <v>282</v>
      </c>
      <c r="CM672" s="159" t="s">
        <v>282</v>
      </c>
      <c r="CN672" s="159" t="s">
        <v>282</v>
      </c>
      <c r="CO672" s="159" t="s">
        <v>282</v>
      </c>
      <c r="CP672" s="159" t="s">
        <v>282</v>
      </c>
      <c r="CQ672" s="159" t="s">
        <v>282</v>
      </c>
      <c r="CR672" s="159" t="s">
        <v>282</v>
      </c>
      <c r="CS672" s="159" t="s">
        <v>282</v>
      </c>
      <c r="CT672" s="159" t="s">
        <v>282</v>
      </c>
      <c r="CU672" s="159" t="s">
        <v>282</v>
      </c>
      <c r="CV672" s="159" t="s">
        <v>282</v>
      </c>
      <c r="CW672" s="159" t="s">
        <v>282</v>
      </c>
      <c r="CX672" s="159" t="s">
        <v>282</v>
      </c>
      <c r="CY672" s="159" t="s">
        <v>282</v>
      </c>
      <c r="CZ672" s="159" t="s">
        <v>282</v>
      </c>
      <c r="DA672" s="159" t="s">
        <v>282</v>
      </c>
      <c r="DB672" s="159" t="s">
        <v>282</v>
      </c>
      <c r="DC672" s="159" t="s">
        <v>282</v>
      </c>
      <c r="DD672" s="159" t="s">
        <v>282</v>
      </c>
      <c r="DE672" s="159" t="s">
        <v>282</v>
      </c>
      <c r="DF672" s="159" t="s">
        <v>282</v>
      </c>
      <c r="DG672" s="159" t="s">
        <v>282</v>
      </c>
      <c r="DH672" s="159" t="s">
        <v>282</v>
      </c>
      <c r="DI672" s="159" t="s">
        <v>282</v>
      </c>
      <c r="DJ672" s="159" t="s">
        <v>282</v>
      </c>
      <c r="DK672" s="159" t="s">
        <v>282</v>
      </c>
      <c r="DL672" s="159" t="s">
        <v>282</v>
      </c>
      <c r="DM672" s="159" t="s">
        <v>282</v>
      </c>
      <c r="DN672" s="159" t="s">
        <v>282</v>
      </c>
      <c r="DO672" s="159" t="s">
        <v>282</v>
      </c>
      <c r="DP672" s="159" t="s">
        <v>282</v>
      </c>
      <c r="DQ672" s="159" t="s">
        <v>282</v>
      </c>
      <c r="DR672" s="159" t="s">
        <v>282</v>
      </c>
      <c r="DS672" s="159" t="s">
        <v>282</v>
      </c>
      <c r="DT672" s="159" t="s">
        <v>282</v>
      </c>
      <c r="DU672" s="159" t="s">
        <v>282</v>
      </c>
      <c r="DV672" s="159" t="s">
        <v>282</v>
      </c>
      <c r="DW672" s="159" t="s">
        <v>282</v>
      </c>
      <c r="DX672" s="159" t="s">
        <v>282</v>
      </c>
      <c r="DY672" s="159" t="s">
        <v>282</v>
      </c>
      <c r="DZ672" s="159" t="s">
        <v>282</v>
      </c>
      <c r="EA672" s="159" t="s">
        <v>282</v>
      </c>
      <c r="EB672" s="159" t="s">
        <v>282</v>
      </c>
      <c r="EC672" s="159" t="s">
        <v>282</v>
      </c>
      <c r="ED672" s="159" t="s">
        <v>282</v>
      </c>
      <c r="EE672" s="159" t="s">
        <v>282</v>
      </c>
      <c r="EF672" s="159" t="s">
        <v>282</v>
      </c>
      <c r="EG672" s="159" t="s">
        <v>282</v>
      </c>
      <c r="EH672" s="159" t="s">
        <v>282</v>
      </c>
      <c r="EI672" s="159" t="s">
        <v>282</v>
      </c>
      <c r="EJ672" s="159" t="s">
        <v>282</v>
      </c>
      <c r="EK672" s="159" t="s">
        <v>282</v>
      </c>
      <c r="EL672" s="159" t="s">
        <v>282</v>
      </c>
      <c r="EM672" s="159" t="s">
        <v>282</v>
      </c>
      <c r="EN672" s="159" t="s">
        <v>282</v>
      </c>
      <c r="EO672" s="159" t="s">
        <v>282</v>
      </c>
      <c r="EP672" s="159" t="s">
        <v>282</v>
      </c>
      <c r="EQ672" s="159" t="s">
        <v>282</v>
      </c>
      <c r="ER672" s="159" t="s">
        <v>282</v>
      </c>
      <c r="ES672" s="159" t="s">
        <v>282</v>
      </c>
      <c r="ET672" s="159" t="s">
        <v>282</v>
      </c>
      <c r="EU672" s="159" t="s">
        <v>282</v>
      </c>
      <c r="EV672" s="159" t="s">
        <v>282</v>
      </c>
      <c r="EW672" s="159" t="s">
        <v>282</v>
      </c>
      <c r="EX672" s="159" t="s">
        <v>282</v>
      </c>
      <c r="EY672" s="159" t="s">
        <v>282</v>
      </c>
      <c r="EZ672" s="159" t="s">
        <v>282</v>
      </c>
      <c r="FA672" s="159" t="s">
        <v>282</v>
      </c>
      <c r="FB672" s="159" t="s">
        <v>282</v>
      </c>
      <c r="FC672" s="159" t="s">
        <v>282</v>
      </c>
      <c r="FD672" s="159" t="s">
        <v>282</v>
      </c>
      <c r="FE672" s="159" t="s">
        <v>282</v>
      </c>
      <c r="FF672" s="159" t="s">
        <v>282</v>
      </c>
      <c r="FG672" s="159" t="s">
        <v>282</v>
      </c>
      <c r="FH672" s="159" t="s">
        <v>282</v>
      </c>
      <c r="FI672" s="159" t="s">
        <v>282</v>
      </c>
      <c r="FJ672" s="159" t="s">
        <v>282</v>
      </c>
      <c r="FK672" s="159" t="s">
        <v>282</v>
      </c>
      <c r="FL672" s="159" t="s">
        <v>282</v>
      </c>
      <c r="FM672" s="159" t="s">
        <v>282</v>
      </c>
      <c r="FN672" s="159" t="s">
        <v>282</v>
      </c>
      <c r="FO672" s="159" t="s">
        <v>282</v>
      </c>
      <c r="FP672" s="159" t="s">
        <v>282</v>
      </c>
      <c r="FQ672" s="159" t="s">
        <v>282</v>
      </c>
      <c r="FR672" s="159" t="s">
        <v>282</v>
      </c>
      <c r="FS672" s="159" t="s">
        <v>282</v>
      </c>
      <c r="FT672" s="159" t="s">
        <v>282</v>
      </c>
    </row>
    <row r="673" spans="1:176" x14ac:dyDescent="0.25">
      <c r="A673" s="212" t="s">
        <v>7776</v>
      </c>
      <c r="B673" s="159" t="s">
        <v>16625</v>
      </c>
      <c r="C673" s="66" t="str">
        <f>IF(ISNUMBER(Severity!H675)=FALSE,Severity!F675,IF(Severity!H675&gt;=0.5,"YES","NO"))</f>
        <v>YES</v>
      </c>
      <c r="D673" s="66" t="str">
        <f>IF(ISNUMBER(Severity!I675)=FALSE,Severity!G675,IF(Severity!I675&gt;0.5,"YES","NO"))</f>
        <v>NO</v>
      </c>
      <c r="E673" s="159">
        <v>6</v>
      </c>
      <c r="F673" s="159">
        <v>2</v>
      </c>
      <c r="G673" s="159" t="s">
        <v>274</v>
      </c>
      <c r="H673" s="159" t="s">
        <v>10507</v>
      </c>
      <c r="I673" s="159">
        <v>11</v>
      </c>
      <c r="J673" s="159">
        <v>47</v>
      </c>
      <c r="K673" s="159" t="s">
        <v>299</v>
      </c>
      <c r="L673" s="159">
        <v>17</v>
      </c>
      <c r="M673" s="159">
        <v>65</v>
      </c>
      <c r="N673" s="159">
        <v>7</v>
      </c>
      <c r="O673" s="159" t="s">
        <v>299</v>
      </c>
      <c r="P673" s="159">
        <v>17</v>
      </c>
      <c r="Q673" s="159">
        <v>109</v>
      </c>
      <c r="R673" s="159">
        <v>50</v>
      </c>
      <c r="S673" s="159" t="s">
        <v>299</v>
      </c>
      <c r="T673" s="159">
        <v>17</v>
      </c>
      <c r="U673" s="159">
        <v>21.6</v>
      </c>
      <c r="V673" s="159">
        <v>2.8</v>
      </c>
      <c r="W673" s="159">
        <v>183</v>
      </c>
      <c r="X673" s="159" t="s">
        <v>282</v>
      </c>
      <c r="Y673" s="159" t="s">
        <v>282</v>
      </c>
      <c r="Z673" s="159" t="s">
        <v>282</v>
      </c>
      <c r="AA673" s="159">
        <v>10.8</v>
      </c>
      <c r="AB673" s="159">
        <v>6.4</v>
      </c>
      <c r="AC673" s="159">
        <v>183</v>
      </c>
      <c r="AD673" s="159" t="s">
        <v>282</v>
      </c>
      <c r="AE673" s="159" t="s">
        <v>282</v>
      </c>
      <c r="AF673" s="159" t="s">
        <v>282</v>
      </c>
      <c r="AG673" s="66">
        <v>-11.07</v>
      </c>
      <c r="AH673" s="66">
        <v>6.5</v>
      </c>
      <c r="AI673" s="66">
        <v>183</v>
      </c>
      <c r="AJ673" s="159" t="s">
        <v>282</v>
      </c>
      <c r="AK673" s="159" t="s">
        <v>282</v>
      </c>
      <c r="AL673" s="159" t="s">
        <v>282</v>
      </c>
      <c r="AM673" s="159">
        <v>192</v>
      </c>
      <c r="AN673" s="159">
        <v>145</v>
      </c>
      <c r="AO673" s="159" t="s">
        <v>790</v>
      </c>
      <c r="AP673" s="159" t="s">
        <v>10507</v>
      </c>
      <c r="AQ673" s="159">
        <v>4</v>
      </c>
      <c r="AR673" s="159">
        <v>43</v>
      </c>
      <c r="AS673" s="159" t="s">
        <v>299</v>
      </c>
      <c r="AT673" s="159">
        <v>17</v>
      </c>
      <c r="AU673" s="159">
        <v>40</v>
      </c>
      <c r="AV673" s="159">
        <v>7</v>
      </c>
      <c r="AW673" s="159" t="s">
        <v>299</v>
      </c>
      <c r="AX673" s="66">
        <v>17</v>
      </c>
      <c r="AY673" s="66">
        <v>67</v>
      </c>
      <c r="AZ673" s="66">
        <v>50</v>
      </c>
      <c r="BA673" s="159" t="s">
        <v>299</v>
      </c>
      <c r="BB673" s="159">
        <v>17</v>
      </c>
      <c r="BC673" s="159">
        <v>21.9</v>
      </c>
      <c r="BD673" s="159">
        <v>3.4</v>
      </c>
      <c r="BE673" s="159">
        <v>180</v>
      </c>
      <c r="BF673" s="159" t="s">
        <v>282</v>
      </c>
      <c r="BG673" s="159" t="s">
        <v>282</v>
      </c>
      <c r="BH673" s="159" t="s">
        <v>282</v>
      </c>
      <c r="BI673" s="159">
        <v>13.8</v>
      </c>
      <c r="BJ673" s="159">
        <v>6.9</v>
      </c>
      <c r="BK673" s="159">
        <v>180</v>
      </c>
      <c r="BL673" s="159" t="s">
        <v>282</v>
      </c>
      <c r="BM673" s="159" t="s">
        <v>282</v>
      </c>
      <c r="BN673" s="159" t="s">
        <v>282</v>
      </c>
      <c r="BO673" s="66">
        <v>-8.2899999999999991</v>
      </c>
      <c r="BP673" s="66">
        <v>6.5</v>
      </c>
      <c r="BQ673" s="66">
        <v>180</v>
      </c>
      <c r="BR673" s="159" t="s">
        <v>282</v>
      </c>
      <c r="BS673" s="159" t="s">
        <v>282</v>
      </c>
      <c r="BT673" s="159" t="s">
        <v>282</v>
      </c>
      <c r="BU673" s="159">
        <v>190</v>
      </c>
      <c r="BV673" s="159">
        <v>147</v>
      </c>
      <c r="BW673" s="159" t="s">
        <v>282</v>
      </c>
      <c r="BX673" s="159" t="s">
        <v>282</v>
      </c>
      <c r="BY673" s="159" t="s">
        <v>282</v>
      </c>
      <c r="BZ673" s="159" t="s">
        <v>282</v>
      </c>
      <c r="CA673" s="159" t="s">
        <v>282</v>
      </c>
      <c r="CB673" s="159" t="s">
        <v>282</v>
      </c>
      <c r="CC673" s="159" t="s">
        <v>282</v>
      </c>
      <c r="CD673" s="159" t="s">
        <v>282</v>
      </c>
      <c r="CE673" s="159" t="s">
        <v>282</v>
      </c>
      <c r="CF673" s="159" t="s">
        <v>282</v>
      </c>
      <c r="CG673" s="159" t="s">
        <v>282</v>
      </c>
      <c r="CH673" s="159" t="s">
        <v>282</v>
      </c>
      <c r="CI673" s="159" t="s">
        <v>282</v>
      </c>
      <c r="CJ673" s="159" t="s">
        <v>282</v>
      </c>
      <c r="CK673" s="159" t="s">
        <v>282</v>
      </c>
      <c r="CL673" s="159" t="s">
        <v>282</v>
      </c>
      <c r="CM673" s="159" t="s">
        <v>282</v>
      </c>
      <c r="CN673" s="159" t="s">
        <v>282</v>
      </c>
      <c r="CO673" s="159" t="s">
        <v>282</v>
      </c>
      <c r="CP673" s="159" t="s">
        <v>282</v>
      </c>
      <c r="CQ673" s="159" t="s">
        <v>282</v>
      </c>
      <c r="CR673" s="159" t="s">
        <v>282</v>
      </c>
      <c r="CS673" s="159" t="s">
        <v>282</v>
      </c>
      <c r="CT673" s="159" t="s">
        <v>282</v>
      </c>
      <c r="CU673" s="159" t="s">
        <v>282</v>
      </c>
      <c r="CV673" s="159" t="s">
        <v>282</v>
      </c>
      <c r="CW673" s="159" t="s">
        <v>282</v>
      </c>
      <c r="CX673" s="159" t="s">
        <v>282</v>
      </c>
      <c r="CY673" s="159" t="s">
        <v>282</v>
      </c>
      <c r="CZ673" s="159" t="s">
        <v>282</v>
      </c>
      <c r="DA673" s="159" t="s">
        <v>282</v>
      </c>
      <c r="DB673" s="159" t="s">
        <v>282</v>
      </c>
      <c r="DC673" s="159" t="s">
        <v>282</v>
      </c>
      <c r="DD673" s="159" t="s">
        <v>282</v>
      </c>
      <c r="DE673" s="159" t="s">
        <v>282</v>
      </c>
      <c r="DF673" s="159" t="s">
        <v>282</v>
      </c>
      <c r="DG673" s="159" t="s">
        <v>282</v>
      </c>
      <c r="DH673" s="159" t="s">
        <v>282</v>
      </c>
      <c r="DI673" s="159" t="s">
        <v>282</v>
      </c>
      <c r="DJ673" s="159" t="s">
        <v>282</v>
      </c>
      <c r="DK673" s="159" t="s">
        <v>282</v>
      </c>
      <c r="DL673" s="159" t="s">
        <v>282</v>
      </c>
      <c r="DM673" s="159" t="s">
        <v>282</v>
      </c>
      <c r="DN673" s="159" t="s">
        <v>282</v>
      </c>
      <c r="DO673" s="159" t="s">
        <v>282</v>
      </c>
      <c r="DP673" s="159" t="s">
        <v>282</v>
      </c>
      <c r="DQ673" s="159" t="s">
        <v>282</v>
      </c>
      <c r="DR673" s="159" t="s">
        <v>282</v>
      </c>
      <c r="DS673" s="159" t="s">
        <v>282</v>
      </c>
      <c r="DT673" s="159" t="s">
        <v>282</v>
      </c>
      <c r="DU673" s="159" t="s">
        <v>282</v>
      </c>
      <c r="DV673" s="159" t="s">
        <v>282</v>
      </c>
      <c r="DW673" s="159" t="s">
        <v>282</v>
      </c>
      <c r="DX673" s="159" t="s">
        <v>282</v>
      </c>
      <c r="DY673" s="159" t="s">
        <v>282</v>
      </c>
      <c r="DZ673" s="159" t="s">
        <v>282</v>
      </c>
      <c r="EA673" s="159" t="s">
        <v>282</v>
      </c>
      <c r="EB673" s="159" t="s">
        <v>282</v>
      </c>
      <c r="EC673" s="159" t="s">
        <v>282</v>
      </c>
      <c r="ED673" s="159" t="s">
        <v>282</v>
      </c>
      <c r="EE673" s="159" t="s">
        <v>282</v>
      </c>
      <c r="EF673" s="159" t="s">
        <v>282</v>
      </c>
      <c r="EG673" s="159" t="s">
        <v>282</v>
      </c>
      <c r="EH673" s="159" t="s">
        <v>282</v>
      </c>
      <c r="EI673" s="159" t="s">
        <v>282</v>
      </c>
      <c r="EJ673" s="159" t="s">
        <v>282</v>
      </c>
      <c r="EK673" s="159" t="s">
        <v>282</v>
      </c>
      <c r="EL673" s="159" t="s">
        <v>282</v>
      </c>
      <c r="EM673" s="159" t="s">
        <v>282</v>
      </c>
      <c r="EN673" s="159" t="s">
        <v>282</v>
      </c>
      <c r="EO673" s="159" t="s">
        <v>282</v>
      </c>
      <c r="EP673" s="159" t="s">
        <v>282</v>
      </c>
      <c r="EQ673" s="159" t="s">
        <v>282</v>
      </c>
      <c r="ER673" s="159" t="s">
        <v>282</v>
      </c>
      <c r="ES673" s="159" t="s">
        <v>282</v>
      </c>
      <c r="ET673" s="159" t="s">
        <v>282</v>
      </c>
      <c r="EU673" s="159" t="s">
        <v>282</v>
      </c>
      <c r="EV673" s="159" t="s">
        <v>282</v>
      </c>
      <c r="EW673" s="159" t="s">
        <v>282</v>
      </c>
      <c r="EX673" s="159" t="s">
        <v>282</v>
      </c>
      <c r="EY673" s="159" t="s">
        <v>282</v>
      </c>
      <c r="EZ673" s="159" t="s">
        <v>282</v>
      </c>
      <c r="FA673" s="159" t="s">
        <v>282</v>
      </c>
      <c r="FB673" s="159" t="s">
        <v>282</v>
      </c>
      <c r="FC673" s="159" t="s">
        <v>282</v>
      </c>
      <c r="FD673" s="159" t="s">
        <v>282</v>
      </c>
      <c r="FE673" s="159" t="s">
        <v>282</v>
      </c>
      <c r="FF673" s="159" t="s">
        <v>282</v>
      </c>
      <c r="FG673" s="159" t="s">
        <v>282</v>
      </c>
      <c r="FH673" s="159" t="s">
        <v>282</v>
      </c>
      <c r="FI673" s="159" t="s">
        <v>282</v>
      </c>
      <c r="FJ673" s="159" t="s">
        <v>282</v>
      </c>
      <c r="FK673" s="159" t="s">
        <v>282</v>
      </c>
      <c r="FL673" s="159" t="s">
        <v>282</v>
      </c>
      <c r="FM673" s="159" t="s">
        <v>282</v>
      </c>
      <c r="FN673" s="159" t="s">
        <v>282</v>
      </c>
      <c r="FO673" s="159" t="s">
        <v>282</v>
      </c>
      <c r="FP673" s="159" t="s">
        <v>282</v>
      </c>
      <c r="FQ673" s="159" t="s">
        <v>282</v>
      </c>
      <c r="FR673" s="159" t="s">
        <v>282</v>
      </c>
      <c r="FS673" s="159" t="s">
        <v>282</v>
      </c>
      <c r="FT673" s="159" t="s">
        <v>282</v>
      </c>
    </row>
    <row r="674" spans="1:176" x14ac:dyDescent="0.25">
      <c r="A674" s="212" t="s">
        <v>8922</v>
      </c>
      <c r="B674" s="159" t="s">
        <v>282</v>
      </c>
      <c r="C674" s="66" t="str">
        <f>IF(ISNUMBER(Severity!H676)=FALSE,Severity!F676,IF(Severity!H676&gt;=0.5,"YES","NO"))</f>
        <v>NO</v>
      </c>
      <c r="D674" s="66" t="str">
        <f>IF(ISNUMBER(Severity!I676)=FALSE,Severity!G676,IF(Severity!I676&gt;0.5,"YES","NO"))</f>
        <v>YES</v>
      </c>
      <c r="E674" s="159">
        <v>12</v>
      </c>
      <c r="F674" s="159">
        <v>2</v>
      </c>
      <c r="G674" s="212" t="s">
        <v>8923</v>
      </c>
      <c r="H674" s="159" t="s">
        <v>10975</v>
      </c>
      <c r="I674" s="159" t="s">
        <v>282</v>
      </c>
      <c r="J674" s="159">
        <v>3</v>
      </c>
      <c r="K674" s="159" t="s">
        <v>282</v>
      </c>
      <c r="L674" s="159" t="s">
        <v>282</v>
      </c>
      <c r="M674" s="159" t="s">
        <v>282</v>
      </c>
      <c r="N674" s="159" t="s">
        <v>282</v>
      </c>
      <c r="O674" s="159" t="s">
        <v>282</v>
      </c>
      <c r="P674" s="159" t="s">
        <v>282</v>
      </c>
      <c r="Q674" s="159" t="s">
        <v>282</v>
      </c>
      <c r="R674" s="159" t="s">
        <v>282</v>
      </c>
      <c r="S674" s="159" t="s">
        <v>299</v>
      </c>
      <c r="T674" s="159">
        <v>17</v>
      </c>
      <c r="U674" s="159" t="s">
        <v>282</v>
      </c>
      <c r="V674" s="159" t="s">
        <v>282</v>
      </c>
      <c r="W674" s="159" t="s">
        <v>282</v>
      </c>
      <c r="X674" s="159">
        <v>10</v>
      </c>
      <c r="Y674" s="159">
        <v>3.82</v>
      </c>
      <c r="Z674" s="159">
        <v>32</v>
      </c>
      <c r="AA674" s="159" t="s">
        <v>282</v>
      </c>
      <c r="AB674" s="159" t="s">
        <v>282</v>
      </c>
      <c r="AC674" s="159" t="s">
        <v>282</v>
      </c>
      <c r="AD674" s="159">
        <v>5.19</v>
      </c>
      <c r="AE674" s="159">
        <v>2.78</v>
      </c>
      <c r="AF674" s="159">
        <v>32</v>
      </c>
      <c r="AG674" s="159" t="s">
        <v>282</v>
      </c>
      <c r="AH674" s="159" t="s">
        <v>282</v>
      </c>
      <c r="AI674" s="159" t="s">
        <v>282</v>
      </c>
      <c r="AJ674" s="159" t="s">
        <v>282</v>
      </c>
      <c r="AK674" s="159" t="s">
        <v>282</v>
      </c>
      <c r="AL674" s="159" t="s">
        <v>282</v>
      </c>
      <c r="AM674" s="159">
        <v>35</v>
      </c>
      <c r="AN674" s="159">
        <v>32</v>
      </c>
      <c r="AO674" s="159" t="s">
        <v>811</v>
      </c>
      <c r="AP674" s="159" t="s">
        <v>10507</v>
      </c>
      <c r="AQ674" s="159" t="s">
        <v>282</v>
      </c>
      <c r="AR674" s="159">
        <v>5</v>
      </c>
      <c r="AS674" s="159" t="s">
        <v>282</v>
      </c>
      <c r="AT674" s="159" t="s">
        <v>282</v>
      </c>
      <c r="AU674" s="159" t="s">
        <v>282</v>
      </c>
      <c r="AV674" s="159" t="s">
        <v>282</v>
      </c>
      <c r="AW674" s="159" t="s">
        <v>282</v>
      </c>
      <c r="AX674" s="159" t="s">
        <v>282</v>
      </c>
      <c r="AY674" s="159" t="s">
        <v>282</v>
      </c>
      <c r="AZ674" s="159" t="s">
        <v>282</v>
      </c>
      <c r="BA674" s="159" t="s">
        <v>299</v>
      </c>
      <c r="BB674" s="159">
        <v>17</v>
      </c>
      <c r="BC674" s="159" t="s">
        <v>282</v>
      </c>
      <c r="BD674" s="159" t="s">
        <v>282</v>
      </c>
      <c r="BE674" s="159" t="s">
        <v>282</v>
      </c>
      <c r="BF674" s="159">
        <v>9.6</v>
      </c>
      <c r="BG674" s="159">
        <v>2.27</v>
      </c>
      <c r="BH674" s="159">
        <v>30</v>
      </c>
      <c r="BI674" s="159" t="s">
        <v>282</v>
      </c>
      <c r="BJ674" s="159" t="s">
        <v>282</v>
      </c>
      <c r="BK674" s="159" t="s">
        <v>282</v>
      </c>
      <c r="BL674" s="159">
        <v>7.9</v>
      </c>
      <c r="BM674" s="159">
        <v>1.79</v>
      </c>
      <c r="BN674" s="159">
        <v>30</v>
      </c>
      <c r="BO674" s="159" t="s">
        <v>282</v>
      </c>
      <c r="BP674" s="159" t="s">
        <v>282</v>
      </c>
      <c r="BQ674" s="159" t="s">
        <v>282</v>
      </c>
      <c r="BR674" s="159" t="s">
        <v>282</v>
      </c>
      <c r="BS674" s="159" t="s">
        <v>282</v>
      </c>
      <c r="BT674" s="159" t="s">
        <v>282</v>
      </c>
      <c r="BU674" s="159">
        <v>35</v>
      </c>
      <c r="BV674" s="159">
        <v>30</v>
      </c>
      <c r="BW674" s="159" t="s">
        <v>282</v>
      </c>
      <c r="BX674" s="159" t="s">
        <v>282</v>
      </c>
      <c r="BY674" s="159" t="s">
        <v>282</v>
      </c>
      <c r="BZ674" s="159" t="s">
        <v>282</v>
      </c>
      <c r="CA674" s="159" t="s">
        <v>282</v>
      </c>
      <c r="CB674" s="159" t="s">
        <v>282</v>
      </c>
      <c r="CC674" s="159" t="s">
        <v>282</v>
      </c>
      <c r="CD674" s="159" t="s">
        <v>282</v>
      </c>
      <c r="CE674" s="159" t="s">
        <v>282</v>
      </c>
      <c r="CF674" s="159" t="s">
        <v>282</v>
      </c>
      <c r="CG674" s="159" t="s">
        <v>282</v>
      </c>
      <c r="CH674" s="159" t="s">
        <v>282</v>
      </c>
      <c r="CI674" s="159" t="s">
        <v>282</v>
      </c>
      <c r="CJ674" s="159" t="s">
        <v>282</v>
      </c>
      <c r="CK674" s="159" t="s">
        <v>282</v>
      </c>
      <c r="CL674" s="159" t="s">
        <v>282</v>
      </c>
      <c r="CM674" s="159" t="s">
        <v>282</v>
      </c>
      <c r="CN674" s="159" t="s">
        <v>282</v>
      </c>
      <c r="CO674" s="159" t="s">
        <v>282</v>
      </c>
      <c r="CP674" s="159" t="s">
        <v>282</v>
      </c>
      <c r="CQ674" s="159" t="s">
        <v>282</v>
      </c>
      <c r="CR674" s="159" t="s">
        <v>282</v>
      </c>
      <c r="CS674" s="159" t="s">
        <v>282</v>
      </c>
      <c r="CT674" s="159" t="s">
        <v>282</v>
      </c>
      <c r="CU674" s="159" t="s">
        <v>282</v>
      </c>
      <c r="CV674" s="159" t="s">
        <v>282</v>
      </c>
      <c r="CW674" s="159" t="s">
        <v>282</v>
      </c>
      <c r="CX674" s="159" t="s">
        <v>282</v>
      </c>
      <c r="CY674" s="159" t="s">
        <v>282</v>
      </c>
      <c r="CZ674" s="159" t="s">
        <v>282</v>
      </c>
      <c r="DA674" s="159" t="s">
        <v>282</v>
      </c>
      <c r="DB674" s="159" t="s">
        <v>282</v>
      </c>
      <c r="DC674" s="159" t="s">
        <v>282</v>
      </c>
      <c r="DD674" s="159" t="s">
        <v>282</v>
      </c>
      <c r="DE674" s="159" t="s">
        <v>282</v>
      </c>
      <c r="DF674" s="159" t="s">
        <v>282</v>
      </c>
      <c r="DG674" s="159" t="s">
        <v>282</v>
      </c>
      <c r="DH674" s="159" t="s">
        <v>282</v>
      </c>
      <c r="DI674" s="159" t="s">
        <v>282</v>
      </c>
      <c r="DJ674" s="159" t="s">
        <v>282</v>
      </c>
      <c r="DK674" s="159" t="s">
        <v>282</v>
      </c>
      <c r="DL674" s="159" t="s">
        <v>282</v>
      </c>
      <c r="DM674" s="159" t="s">
        <v>282</v>
      </c>
      <c r="DN674" s="159" t="s">
        <v>282</v>
      </c>
      <c r="DO674" s="159" t="s">
        <v>282</v>
      </c>
      <c r="DP674" s="159" t="s">
        <v>282</v>
      </c>
      <c r="DQ674" s="159" t="s">
        <v>282</v>
      </c>
      <c r="DR674" s="159" t="s">
        <v>282</v>
      </c>
      <c r="DS674" s="159" t="s">
        <v>282</v>
      </c>
      <c r="DT674" s="159" t="s">
        <v>282</v>
      </c>
      <c r="DU674" s="159" t="s">
        <v>282</v>
      </c>
      <c r="DV674" s="159" t="s">
        <v>282</v>
      </c>
      <c r="DW674" s="159" t="s">
        <v>282</v>
      </c>
      <c r="DX674" s="159" t="s">
        <v>282</v>
      </c>
      <c r="DY674" s="159" t="s">
        <v>282</v>
      </c>
      <c r="DZ674" s="159" t="s">
        <v>282</v>
      </c>
      <c r="EA674" s="159" t="s">
        <v>282</v>
      </c>
      <c r="EB674" s="159" t="s">
        <v>282</v>
      </c>
      <c r="EC674" s="159" t="s">
        <v>282</v>
      </c>
      <c r="ED674" s="159" t="s">
        <v>282</v>
      </c>
      <c r="EE674" s="159" t="s">
        <v>282</v>
      </c>
      <c r="EF674" s="159" t="s">
        <v>282</v>
      </c>
      <c r="EG674" s="159" t="s">
        <v>282</v>
      </c>
      <c r="EH674" s="159" t="s">
        <v>282</v>
      </c>
      <c r="EI674" s="159" t="s">
        <v>282</v>
      </c>
      <c r="EJ674" s="159" t="s">
        <v>282</v>
      </c>
      <c r="EK674" s="159" t="s">
        <v>282</v>
      </c>
      <c r="EL674" s="159" t="s">
        <v>282</v>
      </c>
      <c r="EM674" s="159" t="s">
        <v>282</v>
      </c>
      <c r="EN674" s="159" t="s">
        <v>282</v>
      </c>
      <c r="EO674" s="159" t="s">
        <v>282</v>
      </c>
      <c r="EP674" s="159" t="s">
        <v>282</v>
      </c>
      <c r="EQ674" s="159" t="s">
        <v>282</v>
      </c>
      <c r="ER674" s="159" t="s">
        <v>282</v>
      </c>
      <c r="ES674" s="159" t="s">
        <v>282</v>
      </c>
      <c r="ET674" s="159" t="s">
        <v>282</v>
      </c>
      <c r="EU674" s="159" t="s">
        <v>282</v>
      </c>
      <c r="EV674" s="159" t="s">
        <v>282</v>
      </c>
      <c r="EW674" s="159" t="s">
        <v>282</v>
      </c>
      <c r="EX674" s="159" t="s">
        <v>282</v>
      </c>
      <c r="EY674" s="159" t="s">
        <v>282</v>
      </c>
      <c r="EZ674" s="159" t="s">
        <v>282</v>
      </c>
      <c r="FA674" s="159" t="s">
        <v>282</v>
      </c>
      <c r="FB674" s="159" t="s">
        <v>282</v>
      </c>
      <c r="FC674" s="159" t="s">
        <v>282</v>
      </c>
      <c r="FD674" s="159" t="s">
        <v>282</v>
      </c>
      <c r="FE674" s="159" t="s">
        <v>282</v>
      </c>
      <c r="FF674" s="159" t="s">
        <v>282</v>
      </c>
      <c r="FG674" s="159" t="s">
        <v>282</v>
      </c>
      <c r="FH674" s="159" t="s">
        <v>282</v>
      </c>
      <c r="FI674" s="159" t="s">
        <v>282</v>
      </c>
      <c r="FJ674" s="159" t="s">
        <v>282</v>
      </c>
      <c r="FK674" s="159" t="s">
        <v>282</v>
      </c>
      <c r="FL674" s="159" t="s">
        <v>282</v>
      </c>
      <c r="FM674" s="159" t="s">
        <v>282</v>
      </c>
      <c r="FN674" s="159" t="s">
        <v>282</v>
      </c>
      <c r="FO674" s="159" t="s">
        <v>282</v>
      </c>
      <c r="FP674" s="159" t="s">
        <v>282</v>
      </c>
      <c r="FQ674" s="159" t="s">
        <v>282</v>
      </c>
      <c r="FR674" s="159" t="s">
        <v>282</v>
      </c>
      <c r="FS674" s="159" t="s">
        <v>282</v>
      </c>
      <c r="FT674" s="159" t="s">
        <v>282</v>
      </c>
    </row>
    <row r="675" spans="1:176" x14ac:dyDescent="0.25">
      <c r="A675" s="212" t="s">
        <v>8925</v>
      </c>
      <c r="B675" s="159" t="s">
        <v>282</v>
      </c>
      <c r="C675" s="66" t="str">
        <f>IF(ISNUMBER(Severity!H677)=FALSE,Severity!F677,IF(Severity!H677&gt;=0.5,"YES","NO"))</f>
        <v>YES</v>
      </c>
      <c r="D675" s="66" t="str">
        <f>IF(ISNUMBER(Severity!I677)=FALSE,Severity!G677,IF(Severity!I677&gt;0.5,"YES","NO"))</f>
        <v>NO</v>
      </c>
      <c r="E675" s="159">
        <v>8</v>
      </c>
      <c r="F675" s="159">
        <v>2</v>
      </c>
      <c r="G675" s="212" t="s">
        <v>266</v>
      </c>
      <c r="H675" s="159" t="s">
        <v>10507</v>
      </c>
      <c r="I675" s="159" t="s">
        <v>282</v>
      </c>
      <c r="J675" s="159" t="s">
        <v>282</v>
      </c>
      <c r="K675" s="159" t="s">
        <v>282</v>
      </c>
      <c r="L675" s="159" t="s">
        <v>282</v>
      </c>
      <c r="M675" s="159" t="s">
        <v>282</v>
      </c>
      <c r="N675" s="159" t="s">
        <v>282</v>
      </c>
      <c r="O675" s="159" t="s">
        <v>299</v>
      </c>
      <c r="P675" s="159">
        <v>17</v>
      </c>
      <c r="Q675" s="159">
        <v>55</v>
      </c>
      <c r="R675" s="159">
        <v>50</v>
      </c>
      <c r="S675" s="159" t="s">
        <v>299</v>
      </c>
      <c r="T675" s="159">
        <v>17</v>
      </c>
      <c r="U675" s="159">
        <v>23.4</v>
      </c>
      <c r="V675" s="159">
        <v>1.9</v>
      </c>
      <c r="W675" s="159">
        <v>79</v>
      </c>
      <c r="X675" s="159" t="s">
        <v>282</v>
      </c>
      <c r="Y675" s="159" t="s">
        <v>282</v>
      </c>
      <c r="Z675" s="159" t="s">
        <v>282</v>
      </c>
      <c r="AA675" s="159">
        <v>7.5</v>
      </c>
      <c r="AB675" s="159">
        <v>2.2000000000000002</v>
      </c>
      <c r="AC675" s="159">
        <v>79</v>
      </c>
      <c r="AD675" s="159" t="s">
        <v>282</v>
      </c>
      <c r="AE675" s="159" t="s">
        <v>282</v>
      </c>
      <c r="AF675" s="159" t="s">
        <v>282</v>
      </c>
      <c r="AG675" s="159" t="s">
        <v>282</v>
      </c>
      <c r="AH675" s="159" t="s">
        <v>282</v>
      </c>
      <c r="AI675" s="159" t="s">
        <v>282</v>
      </c>
      <c r="AJ675" s="159" t="s">
        <v>282</v>
      </c>
      <c r="AK675" s="159" t="s">
        <v>282</v>
      </c>
      <c r="AL675" s="159" t="s">
        <v>282</v>
      </c>
      <c r="AM675" s="159">
        <v>79</v>
      </c>
      <c r="AN675" s="159" t="s">
        <v>282</v>
      </c>
      <c r="AO675" s="159" t="s">
        <v>246</v>
      </c>
      <c r="AP675" s="159" t="s">
        <v>10507</v>
      </c>
      <c r="AQ675" s="159" t="s">
        <v>282</v>
      </c>
      <c r="AR675" s="159" t="s">
        <v>282</v>
      </c>
      <c r="AS675" s="159" t="s">
        <v>282</v>
      </c>
      <c r="AT675" s="159" t="s">
        <v>282</v>
      </c>
      <c r="AU675" s="159" t="s">
        <v>282</v>
      </c>
      <c r="AV675" s="159" t="s">
        <v>282</v>
      </c>
      <c r="AW675" s="159" t="s">
        <v>299</v>
      </c>
      <c r="AX675" s="159">
        <v>17</v>
      </c>
      <c r="AY675" s="159">
        <v>43</v>
      </c>
      <c r="AZ675" s="159">
        <v>50</v>
      </c>
      <c r="BA675" s="159" t="s">
        <v>299</v>
      </c>
      <c r="BB675" s="159">
        <v>17</v>
      </c>
      <c r="BC675" s="159">
        <v>23.1</v>
      </c>
      <c r="BD675" s="159">
        <v>2</v>
      </c>
      <c r="BE675" s="159">
        <v>79</v>
      </c>
      <c r="BF675" s="159" t="s">
        <v>282</v>
      </c>
      <c r="BG675" s="159" t="s">
        <v>282</v>
      </c>
      <c r="BH675" s="159" t="s">
        <v>282</v>
      </c>
      <c r="BI675" s="159">
        <v>8.3000000000000007</v>
      </c>
      <c r="BJ675" s="159">
        <v>2.2999999999999998</v>
      </c>
      <c r="BK675" s="159">
        <v>79</v>
      </c>
      <c r="BL675" s="159" t="s">
        <v>282</v>
      </c>
      <c r="BM675" s="159" t="s">
        <v>282</v>
      </c>
      <c r="BN675" s="159" t="s">
        <v>282</v>
      </c>
      <c r="BO675" s="159" t="s">
        <v>282</v>
      </c>
      <c r="BP675" s="159" t="s">
        <v>282</v>
      </c>
      <c r="BQ675" s="159" t="s">
        <v>282</v>
      </c>
      <c r="BR675" s="159" t="s">
        <v>282</v>
      </c>
      <c r="BS675" s="159" t="s">
        <v>282</v>
      </c>
      <c r="BT675" s="159" t="s">
        <v>282</v>
      </c>
      <c r="BU675" s="159">
        <v>79</v>
      </c>
      <c r="BV675" s="159" t="s">
        <v>282</v>
      </c>
      <c r="BW675" s="159" t="s">
        <v>282</v>
      </c>
      <c r="BX675" s="159" t="s">
        <v>282</v>
      </c>
      <c r="BY675" s="159" t="s">
        <v>282</v>
      </c>
      <c r="BZ675" s="159" t="s">
        <v>282</v>
      </c>
      <c r="CA675" s="159" t="s">
        <v>282</v>
      </c>
      <c r="CB675" s="159" t="s">
        <v>282</v>
      </c>
      <c r="CC675" s="159" t="s">
        <v>282</v>
      </c>
      <c r="CD675" s="159" t="s">
        <v>282</v>
      </c>
      <c r="CE675" s="159" t="s">
        <v>282</v>
      </c>
      <c r="CF675" s="159" t="s">
        <v>282</v>
      </c>
      <c r="CG675" s="159" t="s">
        <v>282</v>
      </c>
      <c r="CH675" s="159" t="s">
        <v>282</v>
      </c>
      <c r="CI675" s="159" t="s">
        <v>282</v>
      </c>
      <c r="CJ675" s="159" t="s">
        <v>282</v>
      </c>
      <c r="CK675" s="159" t="s">
        <v>282</v>
      </c>
      <c r="CL675" s="159" t="s">
        <v>282</v>
      </c>
      <c r="CM675" s="159" t="s">
        <v>282</v>
      </c>
      <c r="CN675" s="159" t="s">
        <v>282</v>
      </c>
      <c r="CO675" s="159" t="s">
        <v>282</v>
      </c>
      <c r="CP675" s="159" t="s">
        <v>282</v>
      </c>
      <c r="CQ675" s="159" t="s">
        <v>282</v>
      </c>
      <c r="CR675" s="159" t="s">
        <v>282</v>
      </c>
      <c r="CS675" s="159" t="s">
        <v>282</v>
      </c>
      <c r="CT675" s="159" t="s">
        <v>282</v>
      </c>
      <c r="CU675" s="159" t="s">
        <v>282</v>
      </c>
      <c r="CV675" s="159" t="s">
        <v>282</v>
      </c>
      <c r="CW675" s="159" t="s">
        <v>282</v>
      </c>
      <c r="CX675" s="159" t="s">
        <v>282</v>
      </c>
      <c r="CY675" s="159" t="s">
        <v>282</v>
      </c>
      <c r="CZ675" s="159" t="s">
        <v>282</v>
      </c>
      <c r="DA675" s="159" t="s">
        <v>282</v>
      </c>
      <c r="DB675" s="159" t="s">
        <v>282</v>
      </c>
      <c r="DC675" s="159" t="s">
        <v>282</v>
      </c>
      <c r="DD675" s="159" t="s">
        <v>282</v>
      </c>
      <c r="DE675" s="159" t="s">
        <v>282</v>
      </c>
      <c r="DF675" s="159" t="s">
        <v>282</v>
      </c>
      <c r="DG675" s="159" t="s">
        <v>282</v>
      </c>
      <c r="DH675" s="159" t="s">
        <v>282</v>
      </c>
      <c r="DI675" s="159" t="s">
        <v>282</v>
      </c>
      <c r="DJ675" s="159" t="s">
        <v>282</v>
      </c>
      <c r="DK675" s="159" t="s">
        <v>282</v>
      </c>
      <c r="DL675" s="159" t="s">
        <v>282</v>
      </c>
      <c r="DM675" s="159" t="s">
        <v>282</v>
      </c>
      <c r="DN675" s="159" t="s">
        <v>282</v>
      </c>
      <c r="DO675" s="159" t="s">
        <v>282</v>
      </c>
      <c r="DP675" s="159" t="s">
        <v>282</v>
      </c>
      <c r="DQ675" s="159" t="s">
        <v>282</v>
      </c>
      <c r="DR675" s="159" t="s">
        <v>282</v>
      </c>
      <c r="DS675" s="159" t="s">
        <v>282</v>
      </c>
      <c r="DT675" s="159" t="s">
        <v>282</v>
      </c>
      <c r="DU675" s="159" t="s">
        <v>282</v>
      </c>
      <c r="DV675" s="159" t="s">
        <v>282</v>
      </c>
      <c r="DW675" s="159" t="s">
        <v>282</v>
      </c>
      <c r="DX675" s="159" t="s">
        <v>282</v>
      </c>
      <c r="DY675" s="159" t="s">
        <v>282</v>
      </c>
      <c r="DZ675" s="159" t="s">
        <v>282</v>
      </c>
      <c r="EA675" s="159" t="s">
        <v>282</v>
      </c>
      <c r="EB675" s="159" t="s">
        <v>282</v>
      </c>
      <c r="EC675" s="159" t="s">
        <v>282</v>
      </c>
      <c r="ED675" s="159" t="s">
        <v>282</v>
      </c>
      <c r="EE675" s="159" t="s">
        <v>282</v>
      </c>
      <c r="EF675" s="159" t="s">
        <v>282</v>
      </c>
      <c r="EG675" s="159" t="s">
        <v>282</v>
      </c>
      <c r="EH675" s="159" t="s">
        <v>282</v>
      </c>
      <c r="EI675" s="159" t="s">
        <v>282</v>
      </c>
      <c r="EJ675" s="159" t="s">
        <v>282</v>
      </c>
      <c r="EK675" s="159" t="s">
        <v>282</v>
      </c>
      <c r="EL675" s="159" t="s">
        <v>282</v>
      </c>
      <c r="EM675" s="159" t="s">
        <v>282</v>
      </c>
      <c r="EN675" s="159" t="s">
        <v>282</v>
      </c>
      <c r="EO675" s="159" t="s">
        <v>282</v>
      </c>
      <c r="EP675" s="159" t="s">
        <v>282</v>
      </c>
      <c r="EQ675" s="159" t="s">
        <v>282</v>
      </c>
      <c r="ER675" s="159" t="s">
        <v>282</v>
      </c>
      <c r="ES675" s="159" t="s">
        <v>282</v>
      </c>
      <c r="ET675" s="159" t="s">
        <v>282</v>
      </c>
      <c r="EU675" s="159" t="s">
        <v>282</v>
      </c>
      <c r="EV675" s="159" t="s">
        <v>282</v>
      </c>
      <c r="EW675" s="159" t="s">
        <v>282</v>
      </c>
      <c r="EX675" s="159" t="s">
        <v>282</v>
      </c>
      <c r="EY675" s="159" t="s">
        <v>282</v>
      </c>
      <c r="EZ675" s="159" t="s">
        <v>282</v>
      </c>
      <c r="FA675" s="159" t="s">
        <v>282</v>
      </c>
      <c r="FB675" s="159" t="s">
        <v>282</v>
      </c>
      <c r="FC675" s="159" t="s">
        <v>282</v>
      </c>
      <c r="FD675" s="159" t="s">
        <v>282</v>
      </c>
      <c r="FE675" s="159" t="s">
        <v>282</v>
      </c>
      <c r="FF675" s="159" t="s">
        <v>282</v>
      </c>
      <c r="FG675" s="159" t="s">
        <v>282</v>
      </c>
      <c r="FH675" s="159" t="s">
        <v>282</v>
      </c>
      <c r="FI675" s="159" t="s">
        <v>282</v>
      </c>
      <c r="FJ675" s="159" t="s">
        <v>282</v>
      </c>
      <c r="FK675" s="159" t="s">
        <v>282</v>
      </c>
      <c r="FL675" s="159" t="s">
        <v>282</v>
      </c>
      <c r="FM675" s="159" t="s">
        <v>282</v>
      </c>
      <c r="FN675" s="159" t="s">
        <v>282</v>
      </c>
      <c r="FO675" s="159" t="s">
        <v>282</v>
      </c>
      <c r="FP675" s="159" t="s">
        <v>282</v>
      </c>
      <c r="FQ675" s="159" t="s">
        <v>282</v>
      </c>
      <c r="FR675" s="159" t="s">
        <v>282</v>
      </c>
      <c r="FS675" s="159" t="s">
        <v>282</v>
      </c>
      <c r="FT675" s="159" t="s">
        <v>282</v>
      </c>
    </row>
    <row r="676" spans="1:176" x14ac:dyDescent="0.25">
      <c r="A676" s="212" t="s">
        <v>17512</v>
      </c>
      <c r="B676" s="159" t="s">
        <v>282</v>
      </c>
      <c r="C676" s="66" t="str">
        <f>IF(ISNUMBER(Severity!H678)=FALSE,Severity!F678,IF(Severity!H678&gt;=0.5,"YES","NO"))</f>
        <v>YES</v>
      </c>
      <c r="D676" s="66" t="str">
        <f>IF(ISNUMBER(Severity!I678)=FALSE,Severity!G678,IF(Severity!I678&gt;0.5,"YES","NO"))</f>
        <v>NO</v>
      </c>
      <c r="E676" s="159">
        <v>6</v>
      </c>
      <c r="F676" s="159">
        <v>2</v>
      </c>
      <c r="G676" s="212" t="s">
        <v>246</v>
      </c>
      <c r="H676" s="159" t="s">
        <v>10507</v>
      </c>
      <c r="I676" s="159" t="s">
        <v>282</v>
      </c>
      <c r="J676" s="159">
        <v>3</v>
      </c>
      <c r="K676" s="159" t="s">
        <v>282</v>
      </c>
      <c r="L676" s="159" t="s">
        <v>282</v>
      </c>
      <c r="M676" s="159" t="s">
        <v>282</v>
      </c>
      <c r="N676" s="159" t="s">
        <v>282</v>
      </c>
      <c r="O676" s="159" t="s">
        <v>299</v>
      </c>
      <c r="P676" s="159">
        <v>17</v>
      </c>
      <c r="Q676" s="159">
        <v>48</v>
      </c>
      <c r="R676" s="159">
        <v>50</v>
      </c>
      <c r="S676" s="159" t="s">
        <v>299</v>
      </c>
      <c r="T676" s="159">
        <v>17</v>
      </c>
      <c r="U676" s="159" t="s">
        <v>282</v>
      </c>
      <c r="V676" s="159" t="s">
        <v>282</v>
      </c>
      <c r="W676" s="159" t="s">
        <v>282</v>
      </c>
      <c r="X676" s="159">
        <v>29.5</v>
      </c>
      <c r="Y676" s="159">
        <v>6.5</v>
      </c>
      <c r="Z676" s="159">
        <v>58</v>
      </c>
      <c r="AA676" s="159" t="s">
        <v>282</v>
      </c>
      <c r="AB676" s="159" t="s">
        <v>282</v>
      </c>
      <c r="AC676" s="159" t="s">
        <v>282</v>
      </c>
      <c r="AD676" s="159">
        <v>8.8000000000000007</v>
      </c>
      <c r="AE676" s="159">
        <v>7</v>
      </c>
      <c r="AF676" s="159">
        <v>58</v>
      </c>
      <c r="AG676" s="159" t="s">
        <v>282</v>
      </c>
      <c r="AH676" s="159" t="s">
        <v>282</v>
      </c>
      <c r="AI676" s="159" t="s">
        <v>282</v>
      </c>
      <c r="AJ676" s="159">
        <v>-20.7</v>
      </c>
      <c r="AK676" s="159">
        <v>9.5</v>
      </c>
      <c r="AL676" s="159">
        <v>58</v>
      </c>
      <c r="AM676" s="159">
        <v>61</v>
      </c>
      <c r="AN676" s="159">
        <v>58</v>
      </c>
      <c r="AO676" s="159" t="s">
        <v>274</v>
      </c>
      <c r="AP676" s="159" t="s">
        <v>10507</v>
      </c>
      <c r="AQ676" s="159" t="s">
        <v>282</v>
      </c>
      <c r="AR676" s="159">
        <v>4</v>
      </c>
      <c r="AS676" s="159" t="s">
        <v>282</v>
      </c>
      <c r="AT676" s="159" t="s">
        <v>282</v>
      </c>
      <c r="AU676" s="159" t="s">
        <v>282</v>
      </c>
      <c r="AV676" s="159" t="s">
        <v>282</v>
      </c>
      <c r="AW676" s="159" t="s">
        <v>299</v>
      </c>
      <c r="AX676" s="159">
        <v>17</v>
      </c>
      <c r="AY676" s="159">
        <v>31</v>
      </c>
      <c r="AZ676" s="159">
        <v>50</v>
      </c>
      <c r="BA676" s="159" t="s">
        <v>299</v>
      </c>
      <c r="BB676" s="159">
        <v>17</v>
      </c>
      <c r="BC676" s="159" t="s">
        <v>282</v>
      </c>
      <c r="BD676" s="159" t="s">
        <v>282</v>
      </c>
      <c r="BE676" s="159" t="s">
        <v>282</v>
      </c>
      <c r="BF676" s="159">
        <v>29.1</v>
      </c>
      <c r="BG676" s="159">
        <v>7.9</v>
      </c>
      <c r="BH676" s="159">
        <v>55</v>
      </c>
      <c r="BI676" s="159" t="s">
        <v>282</v>
      </c>
      <c r="BJ676" s="159" t="s">
        <v>282</v>
      </c>
      <c r="BK676" s="159" t="s">
        <v>282</v>
      </c>
      <c r="BL676" s="159">
        <v>13.7</v>
      </c>
      <c r="BM676" s="159">
        <v>8.9</v>
      </c>
      <c r="BN676" s="159">
        <v>55</v>
      </c>
      <c r="BO676" s="159" t="s">
        <v>282</v>
      </c>
      <c r="BP676" s="159" t="s">
        <v>282</v>
      </c>
      <c r="BQ676" s="159" t="s">
        <v>282</v>
      </c>
      <c r="BR676" s="159">
        <v>-15.4</v>
      </c>
      <c r="BS676" s="159">
        <v>11.1</v>
      </c>
      <c r="BT676" s="159">
        <v>55</v>
      </c>
      <c r="BU676" s="159">
        <v>59</v>
      </c>
      <c r="BV676" s="159">
        <v>55</v>
      </c>
      <c r="BW676" s="159" t="s">
        <v>282</v>
      </c>
      <c r="BX676" s="159" t="s">
        <v>282</v>
      </c>
      <c r="BY676" s="159" t="s">
        <v>282</v>
      </c>
      <c r="BZ676" s="159" t="s">
        <v>282</v>
      </c>
      <c r="CA676" s="159" t="s">
        <v>282</v>
      </c>
      <c r="CB676" s="159" t="s">
        <v>282</v>
      </c>
      <c r="CC676" s="159" t="s">
        <v>282</v>
      </c>
      <c r="CD676" s="159" t="s">
        <v>282</v>
      </c>
      <c r="CE676" s="159" t="s">
        <v>282</v>
      </c>
      <c r="CF676" s="159" t="s">
        <v>282</v>
      </c>
      <c r="CG676" s="159" t="s">
        <v>282</v>
      </c>
      <c r="CH676" s="159" t="s">
        <v>282</v>
      </c>
      <c r="CI676" s="159" t="s">
        <v>282</v>
      </c>
      <c r="CJ676" s="159" t="s">
        <v>282</v>
      </c>
      <c r="CK676" s="159" t="s">
        <v>282</v>
      </c>
      <c r="CL676" s="159" t="s">
        <v>282</v>
      </c>
      <c r="CM676" s="159" t="s">
        <v>282</v>
      </c>
      <c r="CN676" s="159" t="s">
        <v>282</v>
      </c>
      <c r="CO676" s="159" t="s">
        <v>282</v>
      </c>
      <c r="CP676" s="159" t="s">
        <v>282</v>
      </c>
      <c r="CQ676" s="159" t="s">
        <v>282</v>
      </c>
      <c r="CR676" s="159" t="s">
        <v>282</v>
      </c>
      <c r="CS676" s="159" t="s">
        <v>282</v>
      </c>
      <c r="CT676" s="159" t="s">
        <v>282</v>
      </c>
      <c r="CU676" s="159" t="s">
        <v>282</v>
      </c>
      <c r="CV676" s="159" t="s">
        <v>282</v>
      </c>
      <c r="CW676" s="159" t="s">
        <v>282</v>
      </c>
      <c r="CX676" s="159" t="s">
        <v>282</v>
      </c>
      <c r="CY676" s="159" t="s">
        <v>282</v>
      </c>
      <c r="CZ676" s="159" t="s">
        <v>282</v>
      </c>
      <c r="DA676" s="159" t="s">
        <v>282</v>
      </c>
      <c r="DB676" s="159" t="s">
        <v>282</v>
      </c>
      <c r="DC676" s="159" t="s">
        <v>282</v>
      </c>
      <c r="DD676" s="159" t="s">
        <v>282</v>
      </c>
      <c r="DE676" s="159" t="s">
        <v>282</v>
      </c>
      <c r="DF676" s="159" t="s">
        <v>282</v>
      </c>
      <c r="DG676" s="159" t="s">
        <v>282</v>
      </c>
      <c r="DH676" s="159" t="s">
        <v>282</v>
      </c>
      <c r="DI676" s="159" t="s">
        <v>282</v>
      </c>
      <c r="DJ676" s="159" t="s">
        <v>282</v>
      </c>
      <c r="DK676" s="159" t="s">
        <v>282</v>
      </c>
      <c r="DL676" s="159" t="s">
        <v>282</v>
      </c>
      <c r="DM676" s="159" t="s">
        <v>282</v>
      </c>
      <c r="DN676" s="159" t="s">
        <v>282</v>
      </c>
      <c r="DO676" s="159" t="s">
        <v>282</v>
      </c>
      <c r="DP676" s="159" t="s">
        <v>282</v>
      </c>
      <c r="DQ676" s="159" t="s">
        <v>282</v>
      </c>
      <c r="DR676" s="159" t="s">
        <v>282</v>
      </c>
      <c r="DS676" s="159" t="s">
        <v>282</v>
      </c>
      <c r="DT676" s="159" t="s">
        <v>282</v>
      </c>
      <c r="DU676" s="159" t="s">
        <v>282</v>
      </c>
      <c r="DV676" s="159" t="s">
        <v>282</v>
      </c>
      <c r="DW676" s="159" t="s">
        <v>282</v>
      </c>
      <c r="DX676" s="159" t="s">
        <v>282</v>
      </c>
      <c r="DY676" s="159" t="s">
        <v>282</v>
      </c>
      <c r="DZ676" s="159" t="s">
        <v>282</v>
      </c>
      <c r="EA676" s="159" t="s">
        <v>282</v>
      </c>
      <c r="EB676" s="159" t="s">
        <v>282</v>
      </c>
      <c r="EC676" s="159" t="s">
        <v>282</v>
      </c>
      <c r="ED676" s="159" t="s">
        <v>282</v>
      </c>
      <c r="EE676" s="159" t="s">
        <v>282</v>
      </c>
      <c r="EF676" s="159" t="s">
        <v>282</v>
      </c>
      <c r="EG676" s="159" t="s">
        <v>282</v>
      </c>
      <c r="EH676" s="159" t="s">
        <v>282</v>
      </c>
      <c r="EI676" s="159" t="s">
        <v>282</v>
      </c>
      <c r="EJ676" s="159" t="s">
        <v>282</v>
      </c>
      <c r="EK676" s="159" t="s">
        <v>282</v>
      </c>
      <c r="EL676" s="159" t="s">
        <v>282</v>
      </c>
      <c r="EM676" s="159" t="s">
        <v>282</v>
      </c>
      <c r="EN676" s="159" t="s">
        <v>282</v>
      </c>
      <c r="EO676" s="159" t="s">
        <v>282</v>
      </c>
      <c r="EP676" s="159" t="s">
        <v>282</v>
      </c>
      <c r="EQ676" s="159" t="s">
        <v>282</v>
      </c>
      <c r="ER676" s="159" t="s">
        <v>282</v>
      </c>
      <c r="ES676" s="159" t="s">
        <v>282</v>
      </c>
      <c r="ET676" s="159" t="s">
        <v>282</v>
      </c>
      <c r="EU676" s="159" t="s">
        <v>282</v>
      </c>
      <c r="EV676" s="159" t="s">
        <v>282</v>
      </c>
      <c r="EW676" s="159" t="s">
        <v>282</v>
      </c>
      <c r="EX676" s="159" t="s">
        <v>282</v>
      </c>
      <c r="EY676" s="159" t="s">
        <v>282</v>
      </c>
      <c r="EZ676" s="159" t="s">
        <v>282</v>
      </c>
      <c r="FA676" s="159" t="s">
        <v>282</v>
      </c>
      <c r="FB676" s="159" t="s">
        <v>282</v>
      </c>
      <c r="FC676" s="159" t="s">
        <v>282</v>
      </c>
      <c r="FD676" s="159" t="s">
        <v>282</v>
      </c>
      <c r="FE676" s="159" t="s">
        <v>282</v>
      </c>
      <c r="FF676" s="159" t="s">
        <v>282</v>
      </c>
      <c r="FG676" s="159" t="s">
        <v>282</v>
      </c>
      <c r="FH676" s="159" t="s">
        <v>282</v>
      </c>
      <c r="FI676" s="159" t="s">
        <v>282</v>
      </c>
      <c r="FJ676" s="159" t="s">
        <v>282</v>
      </c>
      <c r="FK676" s="159" t="s">
        <v>282</v>
      </c>
      <c r="FL676" s="159" t="s">
        <v>282</v>
      </c>
      <c r="FM676" s="159" t="s">
        <v>282</v>
      </c>
      <c r="FN676" s="159" t="s">
        <v>282</v>
      </c>
      <c r="FO676" s="159" t="s">
        <v>282</v>
      </c>
      <c r="FP676" s="159" t="s">
        <v>282</v>
      </c>
      <c r="FQ676" s="159" t="s">
        <v>282</v>
      </c>
      <c r="FR676" s="159" t="s">
        <v>282</v>
      </c>
      <c r="FS676" s="159" t="s">
        <v>282</v>
      </c>
      <c r="FT676" s="159" t="s">
        <v>282</v>
      </c>
    </row>
    <row r="677" spans="1:176" x14ac:dyDescent="0.25">
      <c r="A677" s="212" t="s">
        <v>8932</v>
      </c>
      <c r="B677" s="159" t="s">
        <v>14355</v>
      </c>
      <c r="C677" s="66" t="str">
        <f>IF(ISNUMBER(Severity!H679)=FALSE,Severity!F679,IF(Severity!H679&gt;=0.5,"YES","NO"))</f>
        <v>YES</v>
      </c>
      <c r="D677" s="66" t="str">
        <f>IF(ISNUMBER(Severity!I679)=FALSE,Severity!G679,IF(Severity!I679&gt;0.5,"YES","NO"))</f>
        <v>NO</v>
      </c>
      <c r="E677" s="159">
        <v>6</v>
      </c>
      <c r="F677" s="159">
        <v>3</v>
      </c>
      <c r="G677" s="212" t="s">
        <v>17968</v>
      </c>
      <c r="H677" s="159" t="s">
        <v>10585</v>
      </c>
      <c r="I677" s="159" t="s">
        <v>282</v>
      </c>
      <c r="J677" s="159">
        <v>21</v>
      </c>
      <c r="K677" s="159" t="s">
        <v>299</v>
      </c>
      <c r="L677" s="159">
        <v>17</v>
      </c>
      <c r="M677" s="159">
        <v>53</v>
      </c>
      <c r="N677" s="159">
        <v>7</v>
      </c>
      <c r="O677" s="159" t="s">
        <v>299</v>
      </c>
      <c r="P677" s="159">
        <v>17</v>
      </c>
      <c r="Q677" s="159">
        <v>119</v>
      </c>
      <c r="R677" s="159">
        <v>50</v>
      </c>
      <c r="S677" s="159" t="s">
        <v>299</v>
      </c>
      <c r="T677" s="159">
        <v>17</v>
      </c>
      <c r="U677" s="159">
        <v>24.8</v>
      </c>
      <c r="V677" s="159">
        <v>5.16</v>
      </c>
      <c r="W677" s="159">
        <v>161</v>
      </c>
      <c r="X677" s="159" t="s">
        <v>282</v>
      </c>
      <c r="Y677" s="159" t="s">
        <v>282</v>
      </c>
      <c r="Z677" s="159" t="s">
        <v>282</v>
      </c>
      <c r="AA677" s="159">
        <v>10.24</v>
      </c>
      <c r="AB677" s="159">
        <v>5.79</v>
      </c>
      <c r="AC677" s="159">
        <v>157</v>
      </c>
      <c r="AD677" s="159" t="s">
        <v>282</v>
      </c>
      <c r="AE677" s="159" t="s">
        <v>282</v>
      </c>
      <c r="AF677" s="159" t="s">
        <v>282</v>
      </c>
      <c r="AG677" s="159" t="s">
        <v>282</v>
      </c>
      <c r="AH677" s="159" t="s">
        <v>282</v>
      </c>
      <c r="AI677" s="159" t="s">
        <v>282</v>
      </c>
      <c r="AJ677" s="159" t="s">
        <v>282</v>
      </c>
      <c r="AK677" s="159" t="s">
        <v>282</v>
      </c>
      <c r="AL677" s="159" t="s">
        <v>282</v>
      </c>
      <c r="AM677" s="159">
        <v>161</v>
      </c>
      <c r="AN677" s="159">
        <v>140</v>
      </c>
      <c r="AO677" s="212" t="s">
        <v>17969</v>
      </c>
      <c r="AP677" s="159" t="s">
        <v>10585</v>
      </c>
      <c r="AQ677" s="159" t="s">
        <v>282</v>
      </c>
      <c r="AR677" s="159">
        <v>22</v>
      </c>
      <c r="AS677" s="159" t="s">
        <v>299</v>
      </c>
      <c r="AT677" s="159">
        <v>17</v>
      </c>
      <c r="AU677" s="159">
        <v>61</v>
      </c>
      <c r="AV677" s="159">
        <v>7</v>
      </c>
      <c r="AW677" s="159" t="s">
        <v>299</v>
      </c>
      <c r="AX677" s="159">
        <v>17</v>
      </c>
      <c r="AY677" s="159">
        <v>124</v>
      </c>
      <c r="AZ677" s="159">
        <v>50</v>
      </c>
      <c r="BA677" s="159" t="s">
        <v>299</v>
      </c>
      <c r="BB677" s="159">
        <v>17</v>
      </c>
      <c r="BC677" s="159">
        <v>25.26</v>
      </c>
      <c r="BD677" s="159">
        <v>4.9000000000000004</v>
      </c>
      <c r="BE677" s="159">
        <v>160</v>
      </c>
      <c r="BF677" s="159" t="s">
        <v>282</v>
      </c>
      <c r="BG677" s="159" t="s">
        <v>282</v>
      </c>
      <c r="BH677" s="159" t="s">
        <v>282</v>
      </c>
      <c r="BI677" s="159">
        <v>9.44</v>
      </c>
      <c r="BJ677" s="159">
        <v>5.18</v>
      </c>
      <c r="BK677" s="159">
        <v>153</v>
      </c>
      <c r="BL677" s="159" t="s">
        <v>282</v>
      </c>
      <c r="BM677" s="159" t="s">
        <v>282</v>
      </c>
      <c r="BN677" s="159" t="s">
        <v>282</v>
      </c>
      <c r="BO677" s="159" t="s">
        <v>282</v>
      </c>
      <c r="BP677" s="159" t="s">
        <v>282</v>
      </c>
      <c r="BQ677" s="159" t="s">
        <v>282</v>
      </c>
      <c r="BR677" s="159" t="s">
        <v>282</v>
      </c>
      <c r="BS677" s="159" t="s">
        <v>282</v>
      </c>
      <c r="BT677" s="159" t="s">
        <v>282</v>
      </c>
      <c r="BU677" s="159">
        <v>160</v>
      </c>
      <c r="BV677" s="159">
        <v>138</v>
      </c>
      <c r="BW677" s="159" t="s">
        <v>863</v>
      </c>
      <c r="BX677" s="159" t="s">
        <v>10507</v>
      </c>
      <c r="BY677" s="159" t="s">
        <v>282</v>
      </c>
      <c r="BZ677" s="159">
        <v>6</v>
      </c>
      <c r="CA677" s="159" t="s">
        <v>299</v>
      </c>
      <c r="CB677" s="159">
        <v>17</v>
      </c>
      <c r="CC677" s="159">
        <v>38</v>
      </c>
      <c r="CD677" s="159">
        <v>7</v>
      </c>
      <c r="CE677" s="159" t="s">
        <v>299</v>
      </c>
      <c r="CF677" s="159">
        <v>17</v>
      </c>
      <c r="CG677" s="159">
        <v>95</v>
      </c>
      <c r="CH677" s="159">
        <v>50</v>
      </c>
      <c r="CI677" s="159" t="s">
        <v>299</v>
      </c>
      <c r="CJ677" s="159">
        <v>17</v>
      </c>
      <c r="CK677" s="159">
        <v>24.54</v>
      </c>
      <c r="CL677" s="159">
        <v>5.13</v>
      </c>
      <c r="CM677" s="159">
        <v>156</v>
      </c>
      <c r="CN677" s="159" t="s">
        <v>282</v>
      </c>
      <c r="CO677" s="159" t="s">
        <v>282</v>
      </c>
      <c r="CP677" s="159" t="s">
        <v>282</v>
      </c>
      <c r="CQ677" s="159">
        <v>11.66</v>
      </c>
      <c r="CR677" s="159">
        <v>5.54</v>
      </c>
      <c r="CS677" s="159">
        <v>155</v>
      </c>
      <c r="CT677" s="159" t="s">
        <v>282</v>
      </c>
      <c r="CU677" s="159" t="s">
        <v>282</v>
      </c>
      <c r="CV677" s="159" t="s">
        <v>282</v>
      </c>
      <c r="CW677" s="159" t="s">
        <v>282</v>
      </c>
      <c r="CX677" s="159" t="s">
        <v>282</v>
      </c>
      <c r="CY677" s="159" t="s">
        <v>282</v>
      </c>
      <c r="CZ677" s="159" t="s">
        <v>282</v>
      </c>
      <c r="DA677" s="159" t="s">
        <v>282</v>
      </c>
      <c r="DB677" s="159" t="s">
        <v>282</v>
      </c>
      <c r="DC677" s="159">
        <v>156</v>
      </c>
      <c r="DD677" s="159">
        <v>150</v>
      </c>
      <c r="DE677" s="159" t="s">
        <v>282</v>
      </c>
      <c r="DF677" s="159" t="s">
        <v>282</v>
      </c>
      <c r="DG677" s="159" t="s">
        <v>282</v>
      </c>
      <c r="DH677" s="159" t="s">
        <v>282</v>
      </c>
      <c r="DI677" s="159" t="s">
        <v>282</v>
      </c>
      <c r="DJ677" s="159" t="s">
        <v>282</v>
      </c>
      <c r="DK677" s="159" t="s">
        <v>282</v>
      </c>
      <c r="DL677" s="159" t="s">
        <v>282</v>
      </c>
      <c r="DM677" s="159" t="s">
        <v>282</v>
      </c>
      <c r="DN677" s="159" t="s">
        <v>282</v>
      </c>
      <c r="DO677" s="159" t="s">
        <v>282</v>
      </c>
      <c r="DP677" s="159" t="s">
        <v>282</v>
      </c>
      <c r="DQ677" s="159" t="s">
        <v>282</v>
      </c>
      <c r="DR677" s="159" t="s">
        <v>282</v>
      </c>
      <c r="DS677" s="159" t="s">
        <v>282</v>
      </c>
      <c r="DT677" s="159" t="s">
        <v>282</v>
      </c>
      <c r="DU677" s="159" t="s">
        <v>282</v>
      </c>
      <c r="DV677" s="159" t="s">
        <v>282</v>
      </c>
      <c r="DW677" s="159" t="s">
        <v>282</v>
      </c>
      <c r="DX677" s="159" t="s">
        <v>282</v>
      </c>
      <c r="DY677" s="159" t="s">
        <v>282</v>
      </c>
      <c r="DZ677" s="159" t="s">
        <v>282</v>
      </c>
      <c r="EA677" s="159" t="s">
        <v>282</v>
      </c>
      <c r="EB677" s="159" t="s">
        <v>282</v>
      </c>
      <c r="EC677" s="159" t="s">
        <v>282</v>
      </c>
      <c r="ED677" s="159" t="s">
        <v>282</v>
      </c>
      <c r="EE677" s="159" t="s">
        <v>282</v>
      </c>
      <c r="EF677" s="159" t="s">
        <v>282</v>
      </c>
      <c r="EG677" s="159" t="s">
        <v>282</v>
      </c>
      <c r="EH677" s="159" t="s">
        <v>282</v>
      </c>
      <c r="EI677" s="159" t="s">
        <v>282</v>
      </c>
      <c r="EJ677" s="159" t="s">
        <v>282</v>
      </c>
      <c r="EK677" s="159" t="s">
        <v>282</v>
      </c>
      <c r="EL677" s="159" t="s">
        <v>282</v>
      </c>
      <c r="EM677" s="159" t="s">
        <v>282</v>
      </c>
      <c r="EN677" s="159" t="s">
        <v>282</v>
      </c>
      <c r="EO677" s="159" t="s">
        <v>282</v>
      </c>
      <c r="EP677" s="159" t="s">
        <v>282</v>
      </c>
      <c r="EQ677" s="159" t="s">
        <v>282</v>
      </c>
      <c r="ER677" s="159" t="s">
        <v>282</v>
      </c>
      <c r="ES677" s="159" t="s">
        <v>282</v>
      </c>
      <c r="ET677" s="159" t="s">
        <v>282</v>
      </c>
      <c r="EU677" s="159" t="s">
        <v>282</v>
      </c>
      <c r="EV677" s="159" t="s">
        <v>282</v>
      </c>
      <c r="EW677" s="159" t="s">
        <v>282</v>
      </c>
      <c r="EX677" s="159" t="s">
        <v>282</v>
      </c>
      <c r="EY677" s="159" t="s">
        <v>282</v>
      </c>
      <c r="EZ677" s="159" t="s">
        <v>282</v>
      </c>
      <c r="FA677" s="159" t="s">
        <v>282</v>
      </c>
      <c r="FB677" s="159" t="s">
        <v>282</v>
      </c>
      <c r="FC677" s="159" t="s">
        <v>282</v>
      </c>
      <c r="FD677" s="159" t="s">
        <v>282</v>
      </c>
      <c r="FE677" s="159" t="s">
        <v>282</v>
      </c>
      <c r="FF677" s="159" t="s">
        <v>282</v>
      </c>
      <c r="FG677" s="159" t="s">
        <v>282</v>
      </c>
      <c r="FH677" s="159" t="s">
        <v>282</v>
      </c>
      <c r="FI677" s="159" t="s">
        <v>282</v>
      </c>
      <c r="FJ677" s="159" t="s">
        <v>282</v>
      </c>
      <c r="FK677" s="159" t="s">
        <v>282</v>
      </c>
      <c r="FL677" s="159" t="s">
        <v>282</v>
      </c>
      <c r="FM677" s="159" t="s">
        <v>282</v>
      </c>
      <c r="FN677" s="159" t="s">
        <v>282</v>
      </c>
      <c r="FO677" s="159" t="s">
        <v>282</v>
      </c>
      <c r="FP677" s="159" t="s">
        <v>282</v>
      </c>
      <c r="FQ677" s="159" t="s">
        <v>282</v>
      </c>
      <c r="FR677" s="159" t="s">
        <v>282</v>
      </c>
      <c r="FS677" s="159" t="s">
        <v>282</v>
      </c>
      <c r="FT677" s="159" t="s">
        <v>282</v>
      </c>
    </row>
    <row r="678" spans="1:176" x14ac:dyDescent="0.25">
      <c r="A678" s="212" t="s">
        <v>4312</v>
      </c>
      <c r="B678" s="159" t="s">
        <v>16419</v>
      </c>
      <c r="C678" s="331" t="s">
        <v>793</v>
      </c>
      <c r="D678" s="331" t="s">
        <v>130</v>
      </c>
      <c r="E678" s="159">
        <v>6</v>
      </c>
      <c r="F678" s="159">
        <v>2</v>
      </c>
      <c r="G678" s="159" t="s">
        <v>263</v>
      </c>
      <c r="H678" s="159" t="s">
        <v>10507</v>
      </c>
      <c r="I678" s="159" t="s">
        <v>282</v>
      </c>
      <c r="J678" s="159">
        <v>5</v>
      </c>
      <c r="K678" s="159" t="s">
        <v>299</v>
      </c>
      <c r="L678" s="159">
        <v>17</v>
      </c>
      <c r="M678" s="159">
        <v>13</v>
      </c>
      <c r="N678" s="159">
        <v>6</v>
      </c>
      <c r="O678" s="159" t="s">
        <v>282</v>
      </c>
      <c r="P678" s="159" t="s">
        <v>282</v>
      </c>
      <c r="Q678" s="159" t="s">
        <v>282</v>
      </c>
      <c r="R678" s="159" t="s">
        <v>282</v>
      </c>
      <c r="S678" s="159" t="s">
        <v>282</v>
      </c>
      <c r="T678" s="159" t="s">
        <v>282</v>
      </c>
      <c r="U678" s="159" t="s">
        <v>282</v>
      </c>
      <c r="V678" s="159" t="s">
        <v>282</v>
      </c>
      <c r="W678" s="159" t="s">
        <v>282</v>
      </c>
      <c r="X678" s="159" t="s">
        <v>282</v>
      </c>
      <c r="Y678" s="159" t="s">
        <v>282</v>
      </c>
      <c r="Z678" s="159" t="s">
        <v>282</v>
      </c>
      <c r="AA678" s="159" t="s">
        <v>282</v>
      </c>
      <c r="AB678" s="159" t="s">
        <v>282</v>
      </c>
      <c r="AC678" s="159" t="s">
        <v>282</v>
      </c>
      <c r="AD678" s="159" t="s">
        <v>282</v>
      </c>
      <c r="AE678" s="159" t="s">
        <v>282</v>
      </c>
      <c r="AF678" s="159" t="s">
        <v>282</v>
      </c>
      <c r="AG678" s="159" t="s">
        <v>282</v>
      </c>
      <c r="AH678" s="159" t="s">
        <v>282</v>
      </c>
      <c r="AI678" s="159" t="s">
        <v>282</v>
      </c>
      <c r="AJ678" s="159" t="s">
        <v>282</v>
      </c>
      <c r="AK678" s="159" t="s">
        <v>282</v>
      </c>
      <c r="AL678" s="159" t="s">
        <v>282</v>
      </c>
      <c r="AM678" s="159">
        <v>27</v>
      </c>
      <c r="AN678" s="159">
        <v>22</v>
      </c>
      <c r="AO678" s="159" t="s">
        <v>270</v>
      </c>
      <c r="AP678" s="159" t="s">
        <v>10507</v>
      </c>
      <c r="AQ678" s="159" t="s">
        <v>282</v>
      </c>
      <c r="AR678" s="159">
        <v>5</v>
      </c>
      <c r="AS678" s="159" t="s">
        <v>299</v>
      </c>
      <c r="AT678" s="159">
        <v>17</v>
      </c>
      <c r="AU678" s="159">
        <v>12</v>
      </c>
      <c r="AV678" s="159">
        <v>6</v>
      </c>
      <c r="AW678" s="159" t="s">
        <v>282</v>
      </c>
      <c r="AX678" s="159" t="s">
        <v>282</v>
      </c>
      <c r="AY678" s="159" t="s">
        <v>282</v>
      </c>
      <c r="AZ678" s="159" t="s">
        <v>282</v>
      </c>
      <c r="BA678" s="159" t="s">
        <v>282</v>
      </c>
      <c r="BB678" s="159" t="s">
        <v>282</v>
      </c>
      <c r="BC678" s="159" t="s">
        <v>282</v>
      </c>
      <c r="BD678" s="159" t="s">
        <v>282</v>
      </c>
      <c r="BE678" s="159" t="s">
        <v>282</v>
      </c>
      <c r="BF678" s="159" t="s">
        <v>282</v>
      </c>
      <c r="BG678" s="159" t="s">
        <v>282</v>
      </c>
      <c r="BH678" s="159" t="s">
        <v>282</v>
      </c>
      <c r="BI678" s="159" t="s">
        <v>282</v>
      </c>
      <c r="BJ678" s="159" t="s">
        <v>282</v>
      </c>
      <c r="BK678" s="159" t="s">
        <v>282</v>
      </c>
      <c r="BL678" s="159" t="s">
        <v>282</v>
      </c>
      <c r="BM678" s="159" t="s">
        <v>282</v>
      </c>
      <c r="BN678" s="159" t="s">
        <v>282</v>
      </c>
      <c r="BO678" s="159" t="s">
        <v>282</v>
      </c>
      <c r="BP678" s="159" t="s">
        <v>282</v>
      </c>
      <c r="BQ678" s="159" t="s">
        <v>282</v>
      </c>
      <c r="BR678" s="159" t="s">
        <v>282</v>
      </c>
      <c r="BS678" s="159" t="s">
        <v>282</v>
      </c>
      <c r="BT678" s="159" t="s">
        <v>282</v>
      </c>
      <c r="BU678" s="159">
        <v>24</v>
      </c>
      <c r="BV678" s="159">
        <v>19</v>
      </c>
      <c r="BW678" s="159" t="s">
        <v>282</v>
      </c>
      <c r="BX678" s="159" t="s">
        <v>282</v>
      </c>
      <c r="BY678" s="159" t="s">
        <v>282</v>
      </c>
      <c r="BZ678" s="159" t="s">
        <v>282</v>
      </c>
      <c r="CA678" s="159" t="s">
        <v>282</v>
      </c>
      <c r="CB678" s="159" t="s">
        <v>282</v>
      </c>
      <c r="CC678" s="159" t="s">
        <v>282</v>
      </c>
      <c r="CD678" s="159" t="s">
        <v>282</v>
      </c>
      <c r="CE678" s="159" t="s">
        <v>282</v>
      </c>
      <c r="CF678" s="159" t="s">
        <v>282</v>
      </c>
      <c r="CG678" s="159" t="s">
        <v>282</v>
      </c>
      <c r="CH678" s="159" t="s">
        <v>282</v>
      </c>
      <c r="CI678" s="159" t="s">
        <v>282</v>
      </c>
      <c r="CJ678" s="159" t="s">
        <v>282</v>
      </c>
      <c r="CK678" s="159" t="s">
        <v>282</v>
      </c>
      <c r="CL678" s="159" t="s">
        <v>282</v>
      </c>
      <c r="CM678" s="159" t="s">
        <v>282</v>
      </c>
      <c r="CN678" s="159" t="s">
        <v>282</v>
      </c>
      <c r="CO678" s="159" t="s">
        <v>282</v>
      </c>
      <c r="CP678" s="159" t="s">
        <v>282</v>
      </c>
      <c r="CQ678" s="159" t="s">
        <v>282</v>
      </c>
      <c r="CR678" s="159" t="s">
        <v>282</v>
      </c>
      <c r="CS678" s="159" t="s">
        <v>282</v>
      </c>
      <c r="CT678" s="159" t="s">
        <v>282</v>
      </c>
      <c r="CU678" s="159" t="s">
        <v>282</v>
      </c>
      <c r="CV678" s="159" t="s">
        <v>282</v>
      </c>
      <c r="CW678" s="159" t="s">
        <v>282</v>
      </c>
      <c r="CX678" s="159" t="s">
        <v>282</v>
      </c>
      <c r="CY678" s="159" t="s">
        <v>282</v>
      </c>
      <c r="CZ678" s="159" t="s">
        <v>282</v>
      </c>
      <c r="DA678" s="159" t="s">
        <v>282</v>
      </c>
      <c r="DB678" s="159" t="s">
        <v>282</v>
      </c>
      <c r="DC678" s="159" t="s">
        <v>282</v>
      </c>
      <c r="DD678" s="159" t="s">
        <v>282</v>
      </c>
      <c r="DE678" s="159" t="s">
        <v>282</v>
      </c>
      <c r="DF678" s="159" t="s">
        <v>282</v>
      </c>
      <c r="DG678" s="159" t="s">
        <v>282</v>
      </c>
      <c r="DH678" s="159" t="s">
        <v>282</v>
      </c>
      <c r="DI678" s="159" t="s">
        <v>282</v>
      </c>
      <c r="DJ678" s="159" t="s">
        <v>282</v>
      </c>
      <c r="DK678" s="159" t="s">
        <v>282</v>
      </c>
      <c r="DL678" s="159" t="s">
        <v>282</v>
      </c>
      <c r="DM678" s="159" t="s">
        <v>282</v>
      </c>
      <c r="DN678" s="159" t="s">
        <v>282</v>
      </c>
      <c r="DO678" s="159" t="s">
        <v>282</v>
      </c>
      <c r="DP678" s="159" t="s">
        <v>282</v>
      </c>
      <c r="DQ678" s="159" t="s">
        <v>282</v>
      </c>
      <c r="DR678" s="159" t="s">
        <v>282</v>
      </c>
      <c r="DS678" s="159" t="s">
        <v>282</v>
      </c>
      <c r="DT678" s="159" t="s">
        <v>282</v>
      </c>
      <c r="DU678" s="159" t="s">
        <v>282</v>
      </c>
      <c r="DV678" s="159" t="s">
        <v>282</v>
      </c>
      <c r="DW678" s="159" t="s">
        <v>282</v>
      </c>
      <c r="DX678" s="159" t="s">
        <v>282</v>
      </c>
      <c r="DY678" s="159" t="s">
        <v>282</v>
      </c>
      <c r="DZ678" s="159" t="s">
        <v>282</v>
      </c>
      <c r="EA678" s="159" t="s">
        <v>282</v>
      </c>
      <c r="EB678" s="159" t="s">
        <v>282</v>
      </c>
      <c r="EC678" s="159" t="s">
        <v>282</v>
      </c>
      <c r="ED678" s="159" t="s">
        <v>282</v>
      </c>
      <c r="EE678" s="159" t="s">
        <v>282</v>
      </c>
      <c r="EF678" s="159" t="s">
        <v>282</v>
      </c>
      <c r="EG678" s="159" t="s">
        <v>282</v>
      </c>
      <c r="EH678" s="159" t="s">
        <v>282</v>
      </c>
      <c r="EI678" s="159" t="s">
        <v>282</v>
      </c>
      <c r="EJ678" s="159" t="s">
        <v>282</v>
      </c>
      <c r="EK678" s="159" t="s">
        <v>282</v>
      </c>
      <c r="EL678" s="159" t="s">
        <v>282</v>
      </c>
      <c r="EM678" s="159" t="s">
        <v>282</v>
      </c>
      <c r="EN678" s="159" t="s">
        <v>282</v>
      </c>
      <c r="EO678" s="159" t="s">
        <v>282</v>
      </c>
      <c r="EP678" s="159" t="s">
        <v>282</v>
      </c>
      <c r="EQ678" s="159" t="s">
        <v>282</v>
      </c>
      <c r="ER678" s="159" t="s">
        <v>282</v>
      </c>
      <c r="ES678" s="159" t="s">
        <v>282</v>
      </c>
      <c r="ET678" s="159" t="s">
        <v>282</v>
      </c>
      <c r="EU678" s="159" t="s">
        <v>282</v>
      </c>
      <c r="EV678" s="159" t="s">
        <v>282</v>
      </c>
      <c r="EW678" s="159" t="s">
        <v>282</v>
      </c>
      <c r="EX678" s="159" t="s">
        <v>282</v>
      </c>
      <c r="EY678" s="159" t="s">
        <v>282</v>
      </c>
      <c r="EZ678" s="159" t="s">
        <v>282</v>
      </c>
      <c r="FA678" s="159" t="s">
        <v>282</v>
      </c>
      <c r="FB678" s="159" t="s">
        <v>282</v>
      </c>
      <c r="FC678" s="159" t="s">
        <v>282</v>
      </c>
      <c r="FD678" s="159" t="s">
        <v>282</v>
      </c>
      <c r="FE678" s="159" t="s">
        <v>282</v>
      </c>
      <c r="FF678" s="159" t="s">
        <v>282</v>
      </c>
      <c r="FG678" s="159" t="s">
        <v>282</v>
      </c>
      <c r="FH678" s="159" t="s">
        <v>282</v>
      </c>
      <c r="FI678" s="159" t="s">
        <v>282</v>
      </c>
      <c r="FJ678" s="159" t="s">
        <v>282</v>
      </c>
      <c r="FK678" s="159" t="s">
        <v>282</v>
      </c>
      <c r="FL678" s="159" t="s">
        <v>282</v>
      </c>
      <c r="FM678" s="159" t="s">
        <v>282</v>
      </c>
      <c r="FN678" s="159" t="s">
        <v>282</v>
      </c>
      <c r="FO678" s="159" t="s">
        <v>282</v>
      </c>
      <c r="FP678" s="159" t="s">
        <v>282</v>
      </c>
      <c r="FQ678" s="159" t="s">
        <v>282</v>
      </c>
      <c r="FR678" s="159" t="s">
        <v>282</v>
      </c>
      <c r="FS678" s="159" t="s">
        <v>282</v>
      </c>
      <c r="FT678" s="159" t="s">
        <v>282</v>
      </c>
    </row>
    <row r="679" spans="1:176" x14ac:dyDescent="0.25">
      <c r="A679" s="66" t="s">
        <v>557</v>
      </c>
      <c r="B679" s="159" t="s">
        <v>12860</v>
      </c>
      <c r="C679" s="66" t="str">
        <f>IF(ISNUMBER(Severity!H681)=FALSE,Severity!F681,IF(Severity!H681&gt;=0.5,"YES","NO"))</f>
        <v>YES</v>
      </c>
      <c r="D679" s="66" t="str">
        <f>IF(ISNUMBER(Severity!I681)=FALSE,Severity!G681,IF(Severity!I681&gt;0.5,"YES","NO"))</f>
        <v>NO</v>
      </c>
      <c r="E679" s="159">
        <v>6</v>
      </c>
      <c r="F679" s="159">
        <v>2</v>
      </c>
      <c r="G679" s="159" t="s">
        <v>266</v>
      </c>
      <c r="H679" s="159" t="s">
        <v>10507</v>
      </c>
      <c r="I679" s="66">
        <v>1</v>
      </c>
      <c r="J679" s="159">
        <v>19</v>
      </c>
      <c r="K679" s="159" t="s">
        <v>282</v>
      </c>
      <c r="L679" s="159" t="s">
        <v>282</v>
      </c>
      <c r="M679" s="159" t="s">
        <v>282</v>
      </c>
      <c r="N679" s="159" t="s">
        <v>282</v>
      </c>
      <c r="O679" s="159" t="s">
        <v>299</v>
      </c>
      <c r="P679" s="66">
        <v>21</v>
      </c>
      <c r="Q679" s="66">
        <v>81</v>
      </c>
      <c r="R679" s="66">
        <v>50</v>
      </c>
      <c r="S679" s="159" t="s">
        <v>299</v>
      </c>
      <c r="T679" s="159">
        <v>21</v>
      </c>
      <c r="U679" s="66" t="s">
        <v>282</v>
      </c>
      <c r="V679" s="66" t="s">
        <v>282</v>
      </c>
      <c r="W679" s="159" t="s">
        <v>282</v>
      </c>
      <c r="X679" s="66">
        <v>28</v>
      </c>
      <c r="Y679" s="66">
        <v>4.9000000000000004</v>
      </c>
      <c r="Z679" s="66">
        <v>113</v>
      </c>
      <c r="AA679" s="159" t="s">
        <v>282</v>
      </c>
      <c r="AB679" s="159" t="s">
        <v>282</v>
      </c>
      <c r="AC679" s="159" t="s">
        <v>282</v>
      </c>
      <c r="AD679" s="66">
        <v>12.8</v>
      </c>
      <c r="AE679" s="66">
        <v>10.1</v>
      </c>
      <c r="AF679" s="66">
        <v>113</v>
      </c>
      <c r="AG679" s="66" t="s">
        <v>282</v>
      </c>
      <c r="AH679" s="66" t="s">
        <v>282</v>
      </c>
      <c r="AI679" s="66" t="s">
        <v>282</v>
      </c>
      <c r="AJ679" s="66" t="s">
        <v>282</v>
      </c>
      <c r="AK679" s="66" t="s">
        <v>282</v>
      </c>
      <c r="AL679" s="66" t="s">
        <v>282</v>
      </c>
      <c r="AM679" s="159">
        <v>125</v>
      </c>
      <c r="AN679" s="66">
        <v>106</v>
      </c>
      <c r="AO679" s="159" t="s">
        <v>263</v>
      </c>
      <c r="AP679" s="159" t="s">
        <v>10507</v>
      </c>
      <c r="AQ679" s="66">
        <v>3</v>
      </c>
      <c r="AR679" s="159">
        <v>22</v>
      </c>
      <c r="AS679" s="159" t="s">
        <v>282</v>
      </c>
      <c r="AT679" s="159" t="s">
        <v>282</v>
      </c>
      <c r="AU679" s="159" t="s">
        <v>282</v>
      </c>
      <c r="AV679" s="159" t="s">
        <v>282</v>
      </c>
      <c r="AW679" s="159" t="s">
        <v>299</v>
      </c>
      <c r="AX679" s="66">
        <v>21</v>
      </c>
      <c r="AY679" s="66">
        <v>80</v>
      </c>
      <c r="AZ679" s="66">
        <v>50</v>
      </c>
      <c r="BA679" s="159" t="s">
        <v>299</v>
      </c>
      <c r="BB679" s="159">
        <v>21</v>
      </c>
      <c r="BC679" s="66" t="s">
        <v>282</v>
      </c>
      <c r="BD679" s="66" t="s">
        <v>282</v>
      </c>
      <c r="BE679" s="159" t="s">
        <v>282</v>
      </c>
      <c r="BF679" s="66">
        <v>27.6</v>
      </c>
      <c r="BG679" s="66">
        <v>4.8</v>
      </c>
      <c r="BH679" s="66">
        <v>111</v>
      </c>
      <c r="BI679" s="159" t="s">
        <v>282</v>
      </c>
      <c r="BJ679" s="159" t="s">
        <v>282</v>
      </c>
      <c r="BK679" s="159" t="s">
        <v>282</v>
      </c>
      <c r="BL679" s="66">
        <v>12</v>
      </c>
      <c r="BM679" s="66">
        <v>10</v>
      </c>
      <c r="BN679" s="66">
        <v>111</v>
      </c>
      <c r="BO679" s="66" t="s">
        <v>282</v>
      </c>
      <c r="BP679" s="66" t="s">
        <v>282</v>
      </c>
      <c r="BQ679" s="66" t="s">
        <v>282</v>
      </c>
      <c r="BR679" s="66" t="s">
        <v>282</v>
      </c>
      <c r="BS679" s="66" t="s">
        <v>282</v>
      </c>
      <c r="BT679" s="66" t="s">
        <v>282</v>
      </c>
      <c r="BU679" s="159">
        <v>126</v>
      </c>
      <c r="BV679" s="159">
        <v>104</v>
      </c>
      <c r="BW679" s="159" t="s">
        <v>282</v>
      </c>
      <c r="BX679" s="159" t="s">
        <v>282</v>
      </c>
      <c r="BY679" s="159" t="s">
        <v>282</v>
      </c>
      <c r="BZ679" s="159" t="s">
        <v>282</v>
      </c>
      <c r="CA679" s="159" t="s">
        <v>282</v>
      </c>
      <c r="CB679" s="159" t="s">
        <v>282</v>
      </c>
      <c r="CC679" s="159" t="s">
        <v>282</v>
      </c>
      <c r="CD679" s="159" t="s">
        <v>282</v>
      </c>
      <c r="CE679" s="159" t="s">
        <v>282</v>
      </c>
      <c r="CF679" s="159" t="s">
        <v>282</v>
      </c>
      <c r="CG679" s="159" t="s">
        <v>282</v>
      </c>
      <c r="CH679" s="159" t="s">
        <v>282</v>
      </c>
      <c r="CI679" s="159" t="s">
        <v>282</v>
      </c>
      <c r="CJ679" s="159" t="s">
        <v>282</v>
      </c>
      <c r="CK679" s="159" t="s">
        <v>282</v>
      </c>
      <c r="CL679" s="159" t="s">
        <v>282</v>
      </c>
      <c r="CM679" s="159" t="s">
        <v>282</v>
      </c>
      <c r="CN679" s="159" t="s">
        <v>282</v>
      </c>
      <c r="CO679" s="159" t="s">
        <v>282</v>
      </c>
      <c r="CP679" s="159" t="s">
        <v>282</v>
      </c>
      <c r="CQ679" s="159" t="s">
        <v>282</v>
      </c>
      <c r="CR679" s="159" t="s">
        <v>282</v>
      </c>
      <c r="CS679" s="159" t="s">
        <v>282</v>
      </c>
      <c r="CT679" s="159" t="s">
        <v>282</v>
      </c>
      <c r="CU679" s="159" t="s">
        <v>282</v>
      </c>
      <c r="CV679" s="159" t="s">
        <v>282</v>
      </c>
      <c r="CW679" s="159" t="s">
        <v>282</v>
      </c>
      <c r="CX679" s="159" t="s">
        <v>282</v>
      </c>
      <c r="CY679" s="159" t="s">
        <v>282</v>
      </c>
      <c r="CZ679" s="159" t="s">
        <v>282</v>
      </c>
      <c r="DA679" s="159" t="s">
        <v>282</v>
      </c>
      <c r="DB679" s="159" t="s">
        <v>282</v>
      </c>
      <c r="DC679" s="159" t="s">
        <v>282</v>
      </c>
      <c r="DD679" s="159" t="s">
        <v>282</v>
      </c>
      <c r="DE679" s="159" t="s">
        <v>282</v>
      </c>
      <c r="DF679" s="159" t="s">
        <v>282</v>
      </c>
      <c r="DG679" s="159" t="s">
        <v>282</v>
      </c>
      <c r="DH679" s="159" t="s">
        <v>282</v>
      </c>
      <c r="DI679" s="159" t="s">
        <v>282</v>
      </c>
      <c r="DJ679" s="159" t="s">
        <v>282</v>
      </c>
      <c r="DK679" s="159" t="s">
        <v>282</v>
      </c>
      <c r="DL679" s="159" t="s">
        <v>282</v>
      </c>
      <c r="DM679" s="159" t="s">
        <v>282</v>
      </c>
      <c r="DN679" s="159" t="s">
        <v>282</v>
      </c>
      <c r="DO679" s="159" t="s">
        <v>282</v>
      </c>
      <c r="DP679" s="159" t="s">
        <v>282</v>
      </c>
      <c r="DQ679" s="159" t="s">
        <v>282</v>
      </c>
      <c r="DR679" s="159" t="s">
        <v>282</v>
      </c>
      <c r="DS679" s="159" t="s">
        <v>282</v>
      </c>
      <c r="DT679" s="159" t="s">
        <v>282</v>
      </c>
      <c r="DU679" s="159" t="s">
        <v>282</v>
      </c>
      <c r="DV679" s="159" t="s">
        <v>282</v>
      </c>
      <c r="DW679" s="159" t="s">
        <v>282</v>
      </c>
      <c r="DX679" s="159" t="s">
        <v>282</v>
      </c>
      <c r="DY679" s="159" t="s">
        <v>282</v>
      </c>
      <c r="DZ679" s="159" t="s">
        <v>282</v>
      </c>
      <c r="EA679" s="159" t="s">
        <v>282</v>
      </c>
      <c r="EB679" s="159" t="s">
        <v>282</v>
      </c>
      <c r="EC679" s="159" t="s">
        <v>282</v>
      </c>
      <c r="ED679" s="159" t="s">
        <v>282</v>
      </c>
      <c r="EE679" s="159" t="s">
        <v>282</v>
      </c>
      <c r="EF679" s="159" t="s">
        <v>282</v>
      </c>
      <c r="EG679" s="159" t="s">
        <v>282</v>
      </c>
      <c r="EH679" s="159" t="s">
        <v>282</v>
      </c>
      <c r="EI679" s="159" t="s">
        <v>282</v>
      </c>
      <c r="EJ679" s="159" t="s">
        <v>282</v>
      </c>
      <c r="EK679" s="159" t="s">
        <v>282</v>
      </c>
      <c r="EL679" s="159" t="s">
        <v>282</v>
      </c>
      <c r="EM679" s="159" t="s">
        <v>282</v>
      </c>
      <c r="EN679" s="159" t="s">
        <v>282</v>
      </c>
      <c r="EO679" s="159" t="s">
        <v>282</v>
      </c>
      <c r="EP679" s="159" t="s">
        <v>282</v>
      </c>
      <c r="EQ679" s="159" t="s">
        <v>282</v>
      </c>
      <c r="ER679" s="159" t="s">
        <v>282</v>
      </c>
      <c r="ES679" s="159" t="s">
        <v>282</v>
      </c>
      <c r="ET679" s="159" t="s">
        <v>282</v>
      </c>
      <c r="EU679" s="159" t="s">
        <v>282</v>
      </c>
      <c r="EV679" s="159" t="s">
        <v>282</v>
      </c>
      <c r="EW679" s="159" t="s">
        <v>282</v>
      </c>
      <c r="EX679" s="159" t="s">
        <v>282</v>
      </c>
      <c r="EY679" s="159" t="s">
        <v>282</v>
      </c>
      <c r="EZ679" s="159" t="s">
        <v>282</v>
      </c>
      <c r="FA679" s="159" t="s">
        <v>282</v>
      </c>
      <c r="FB679" s="159" t="s">
        <v>282</v>
      </c>
      <c r="FC679" s="159" t="s">
        <v>282</v>
      </c>
      <c r="FD679" s="159" t="s">
        <v>282</v>
      </c>
      <c r="FE679" s="159" t="s">
        <v>282</v>
      </c>
      <c r="FF679" s="159" t="s">
        <v>282</v>
      </c>
      <c r="FG679" s="159" t="s">
        <v>282</v>
      </c>
      <c r="FH679" s="159" t="s">
        <v>282</v>
      </c>
      <c r="FI679" s="159" t="s">
        <v>282</v>
      </c>
      <c r="FJ679" s="159" t="s">
        <v>282</v>
      </c>
      <c r="FK679" s="159" t="s">
        <v>282</v>
      </c>
      <c r="FL679" s="159" t="s">
        <v>282</v>
      </c>
      <c r="FM679" s="159" t="s">
        <v>282</v>
      </c>
      <c r="FN679" s="159" t="s">
        <v>282</v>
      </c>
      <c r="FO679" s="159" t="s">
        <v>282</v>
      </c>
      <c r="FP679" s="159" t="s">
        <v>282</v>
      </c>
      <c r="FQ679" s="159" t="s">
        <v>282</v>
      </c>
      <c r="FR679" s="159" t="s">
        <v>282</v>
      </c>
      <c r="FS679" s="159" t="s">
        <v>282</v>
      </c>
      <c r="FT679" s="159" t="s">
        <v>282</v>
      </c>
    </row>
    <row r="680" spans="1:176" x14ac:dyDescent="0.25">
      <c r="A680" s="212" t="s">
        <v>853</v>
      </c>
      <c r="B680" s="159" t="s">
        <v>282</v>
      </c>
      <c r="C680" s="66" t="str">
        <f>IF(ISNUMBER(Severity!H682)=FALSE,Severity!F682,IF(Severity!H682&gt;=0.5,"YES","NO"))</f>
        <v>YES</v>
      </c>
      <c r="D680" s="66" t="str">
        <f>IF(ISNUMBER(Severity!I682)=FALSE,Severity!G682,IF(Severity!I682&gt;0.5,"YES","NO"))</f>
        <v>NO</v>
      </c>
      <c r="E680" s="159">
        <v>24</v>
      </c>
      <c r="F680" s="159">
        <v>4</v>
      </c>
      <c r="G680" s="212" t="s">
        <v>10667</v>
      </c>
      <c r="H680" s="159" t="s">
        <v>183</v>
      </c>
      <c r="I680" s="66" t="s">
        <v>282</v>
      </c>
      <c r="J680" s="159">
        <v>18</v>
      </c>
      <c r="K680" s="159" t="s">
        <v>195</v>
      </c>
      <c r="L680" s="66">
        <v>16</v>
      </c>
      <c r="M680" s="66">
        <v>9</v>
      </c>
      <c r="N680" s="66">
        <v>4</v>
      </c>
      <c r="O680" s="159" t="s">
        <v>282</v>
      </c>
      <c r="P680" s="66" t="s">
        <v>282</v>
      </c>
      <c r="Q680" s="66" t="s">
        <v>282</v>
      </c>
      <c r="R680" s="159" t="s">
        <v>282</v>
      </c>
      <c r="S680" s="159" t="s">
        <v>195</v>
      </c>
      <c r="T680" s="159">
        <v>16</v>
      </c>
      <c r="U680" s="66" t="s">
        <v>282</v>
      </c>
      <c r="V680" s="66" t="s">
        <v>282</v>
      </c>
      <c r="W680" s="159" t="s">
        <v>282</v>
      </c>
      <c r="X680" s="66">
        <v>14.2</v>
      </c>
      <c r="Y680" s="66">
        <v>3.6</v>
      </c>
      <c r="Z680" s="66">
        <v>12</v>
      </c>
      <c r="AA680" s="159" t="s">
        <v>282</v>
      </c>
      <c r="AB680" s="159" t="s">
        <v>282</v>
      </c>
      <c r="AC680" s="159" t="s">
        <v>282</v>
      </c>
      <c r="AD680" s="66">
        <v>4.2</v>
      </c>
      <c r="AE680" s="66">
        <v>4.0999999999999996</v>
      </c>
      <c r="AF680" s="66">
        <v>12</v>
      </c>
      <c r="AG680" s="66" t="s">
        <v>282</v>
      </c>
      <c r="AH680" s="66" t="s">
        <v>282</v>
      </c>
      <c r="AI680" s="66" t="s">
        <v>282</v>
      </c>
      <c r="AJ680" s="66">
        <v>-9.6</v>
      </c>
      <c r="AK680" s="66">
        <v>2.4</v>
      </c>
      <c r="AL680" s="66">
        <v>12</v>
      </c>
      <c r="AM680" s="159">
        <v>30</v>
      </c>
      <c r="AN680" s="159">
        <v>12</v>
      </c>
      <c r="AO680" s="212" t="s">
        <v>863</v>
      </c>
      <c r="AP680" s="159" t="s">
        <v>10507</v>
      </c>
      <c r="AQ680" s="66" t="s">
        <v>282</v>
      </c>
      <c r="AR680" s="159">
        <v>35</v>
      </c>
      <c r="AS680" s="159" t="s">
        <v>195</v>
      </c>
      <c r="AT680" s="66">
        <v>16</v>
      </c>
      <c r="AU680" s="66">
        <v>12</v>
      </c>
      <c r="AV680" s="66">
        <v>4</v>
      </c>
      <c r="AW680" s="159" t="s">
        <v>282</v>
      </c>
      <c r="AX680" s="66" t="s">
        <v>282</v>
      </c>
      <c r="AY680" s="66" t="s">
        <v>282</v>
      </c>
      <c r="AZ680" s="159" t="s">
        <v>282</v>
      </c>
      <c r="BA680" s="159" t="s">
        <v>195</v>
      </c>
      <c r="BB680" s="159">
        <v>16</v>
      </c>
      <c r="BC680" s="66" t="s">
        <v>282</v>
      </c>
      <c r="BD680" s="66" t="s">
        <v>282</v>
      </c>
      <c r="BE680" s="159" t="s">
        <v>282</v>
      </c>
      <c r="BF680" s="66">
        <v>13.5</v>
      </c>
      <c r="BG680" s="66">
        <v>5.4</v>
      </c>
      <c r="BH680" s="66">
        <v>25</v>
      </c>
      <c r="BI680" s="159" t="s">
        <v>282</v>
      </c>
      <c r="BJ680" s="159" t="s">
        <v>282</v>
      </c>
      <c r="BK680" s="159" t="s">
        <v>282</v>
      </c>
      <c r="BL680" s="66">
        <v>6.5</v>
      </c>
      <c r="BM680" s="66">
        <v>4.5</v>
      </c>
      <c r="BN680" s="66">
        <v>25</v>
      </c>
      <c r="BO680" s="66" t="s">
        <v>282</v>
      </c>
      <c r="BP680" s="66" t="s">
        <v>282</v>
      </c>
      <c r="BQ680" s="66" t="s">
        <v>282</v>
      </c>
      <c r="BR680" s="66">
        <v>-6.9</v>
      </c>
      <c r="BS680" s="66">
        <v>6.8</v>
      </c>
      <c r="BT680" s="66">
        <v>25</v>
      </c>
      <c r="BU680" s="159">
        <v>60</v>
      </c>
      <c r="BV680" s="159">
        <v>25</v>
      </c>
      <c r="BW680" s="212" t="s">
        <v>12865</v>
      </c>
      <c r="BX680" s="159" t="s">
        <v>10585</v>
      </c>
      <c r="BY680" s="159" t="s">
        <v>282</v>
      </c>
      <c r="BZ680" s="66">
        <v>17</v>
      </c>
      <c r="CA680" s="159" t="s">
        <v>195</v>
      </c>
      <c r="CB680" s="66">
        <v>16</v>
      </c>
      <c r="CC680" s="66">
        <v>23</v>
      </c>
      <c r="CD680" s="66">
        <v>4</v>
      </c>
      <c r="CE680" s="159" t="s">
        <v>282</v>
      </c>
      <c r="CF680" s="159" t="s">
        <v>282</v>
      </c>
      <c r="CG680" s="159" t="s">
        <v>282</v>
      </c>
      <c r="CH680" s="159" t="s">
        <v>282</v>
      </c>
      <c r="CI680" s="159" t="s">
        <v>195</v>
      </c>
      <c r="CJ680" s="66">
        <v>16</v>
      </c>
      <c r="CK680" s="159" t="s">
        <v>282</v>
      </c>
      <c r="CL680" s="159" t="s">
        <v>282</v>
      </c>
      <c r="CM680" s="159" t="s">
        <v>282</v>
      </c>
      <c r="CN680" s="66">
        <v>15.8</v>
      </c>
      <c r="CO680" s="66">
        <v>4.0999999999999996</v>
      </c>
      <c r="CP680" s="66">
        <v>43</v>
      </c>
      <c r="CQ680" s="159" t="s">
        <v>282</v>
      </c>
      <c r="CR680" s="159" t="s">
        <v>282</v>
      </c>
      <c r="CS680" s="159" t="s">
        <v>282</v>
      </c>
      <c r="CT680" s="66">
        <v>5.9</v>
      </c>
      <c r="CU680" s="66">
        <v>4.2</v>
      </c>
      <c r="CV680" s="66">
        <v>43</v>
      </c>
      <c r="CW680" s="159" t="s">
        <v>282</v>
      </c>
      <c r="CX680" s="159" t="s">
        <v>282</v>
      </c>
      <c r="CY680" s="159" t="s">
        <v>282</v>
      </c>
      <c r="CZ680" s="159">
        <v>-9.8000000000000007</v>
      </c>
      <c r="DA680" s="159">
        <v>4.7</v>
      </c>
      <c r="DB680" s="159">
        <v>43</v>
      </c>
      <c r="DC680" s="66">
        <v>60</v>
      </c>
      <c r="DD680" s="66">
        <v>43</v>
      </c>
      <c r="DE680" s="159" t="s">
        <v>310</v>
      </c>
      <c r="DF680" s="159" t="s">
        <v>282</v>
      </c>
      <c r="DG680" s="159" t="s">
        <v>282</v>
      </c>
      <c r="DH680" s="66">
        <v>14</v>
      </c>
      <c r="DI680" s="159" t="s">
        <v>195</v>
      </c>
      <c r="DJ680" s="66">
        <v>16</v>
      </c>
      <c r="DK680" s="66">
        <v>8</v>
      </c>
      <c r="DL680" s="66">
        <v>4</v>
      </c>
      <c r="DM680" s="159" t="s">
        <v>282</v>
      </c>
      <c r="DN680" s="159" t="s">
        <v>282</v>
      </c>
      <c r="DO680" s="159" t="s">
        <v>282</v>
      </c>
      <c r="DP680" s="159" t="s">
        <v>282</v>
      </c>
      <c r="DQ680" s="159" t="s">
        <v>195</v>
      </c>
      <c r="DR680" s="66">
        <v>16</v>
      </c>
      <c r="DS680" s="159" t="s">
        <v>282</v>
      </c>
      <c r="DT680" s="159" t="s">
        <v>282</v>
      </c>
      <c r="DU680" s="159" t="s">
        <v>282</v>
      </c>
      <c r="DV680" s="66">
        <v>14.1</v>
      </c>
      <c r="DW680" s="66">
        <v>5.6</v>
      </c>
      <c r="DX680" s="66">
        <v>16</v>
      </c>
      <c r="DY680" s="159" t="s">
        <v>282</v>
      </c>
      <c r="DZ680" s="159" t="s">
        <v>282</v>
      </c>
      <c r="EA680" s="159" t="s">
        <v>282</v>
      </c>
      <c r="EB680" s="159">
        <v>6.2</v>
      </c>
      <c r="EC680" s="66">
        <v>4.4000000000000004</v>
      </c>
      <c r="ED680" s="66">
        <v>16</v>
      </c>
      <c r="EE680" s="159" t="s">
        <v>282</v>
      </c>
      <c r="EF680" s="159" t="s">
        <v>282</v>
      </c>
      <c r="EG680" s="159" t="s">
        <v>282</v>
      </c>
      <c r="EH680" s="159">
        <v>-7.8</v>
      </c>
      <c r="EI680" s="159">
        <v>7</v>
      </c>
      <c r="EJ680" s="159">
        <v>16</v>
      </c>
      <c r="EK680" s="66">
        <v>30</v>
      </c>
      <c r="EL680" s="66">
        <v>16</v>
      </c>
      <c r="EM680" s="159" t="s">
        <v>282</v>
      </c>
      <c r="EN680" s="159" t="s">
        <v>282</v>
      </c>
      <c r="EO680" s="159" t="s">
        <v>282</v>
      </c>
      <c r="EP680" s="159" t="s">
        <v>282</v>
      </c>
      <c r="EQ680" s="159" t="s">
        <v>282</v>
      </c>
      <c r="ER680" s="159" t="s">
        <v>282</v>
      </c>
      <c r="ES680" s="159" t="s">
        <v>282</v>
      </c>
      <c r="ET680" s="159" t="s">
        <v>282</v>
      </c>
      <c r="EU680" s="159" t="s">
        <v>282</v>
      </c>
      <c r="EV680" s="159" t="s">
        <v>282</v>
      </c>
      <c r="EW680" s="159" t="s">
        <v>282</v>
      </c>
      <c r="EX680" s="159" t="s">
        <v>282</v>
      </c>
      <c r="EY680" s="159" t="s">
        <v>282</v>
      </c>
      <c r="EZ680" s="159" t="s">
        <v>282</v>
      </c>
      <c r="FA680" s="159" t="s">
        <v>282</v>
      </c>
      <c r="FB680" s="159" t="s">
        <v>282</v>
      </c>
      <c r="FC680" s="159" t="s">
        <v>282</v>
      </c>
      <c r="FD680" s="159" t="s">
        <v>282</v>
      </c>
      <c r="FE680" s="159" t="s">
        <v>282</v>
      </c>
      <c r="FF680" s="159" t="s">
        <v>282</v>
      </c>
      <c r="FG680" s="159" t="s">
        <v>282</v>
      </c>
      <c r="FH680" s="159" t="s">
        <v>282</v>
      </c>
      <c r="FI680" s="159" t="s">
        <v>282</v>
      </c>
      <c r="FJ680" s="159" t="s">
        <v>282</v>
      </c>
      <c r="FK680" s="159" t="s">
        <v>282</v>
      </c>
      <c r="FL680" s="159" t="s">
        <v>282</v>
      </c>
      <c r="FM680" s="159" t="s">
        <v>282</v>
      </c>
      <c r="FN680" s="159" t="s">
        <v>282</v>
      </c>
      <c r="FO680" s="159" t="s">
        <v>282</v>
      </c>
      <c r="FP680" s="159" t="s">
        <v>282</v>
      </c>
      <c r="FQ680" s="159" t="s">
        <v>282</v>
      </c>
      <c r="FR680" s="159" t="s">
        <v>282</v>
      </c>
      <c r="FS680" s="159" t="s">
        <v>282</v>
      </c>
      <c r="FT680" s="159" t="s">
        <v>282</v>
      </c>
    </row>
    <row r="681" spans="1:176" ht="15.75" thickBot="1" x14ac:dyDescent="0.3"/>
    <row r="682" spans="1:176" ht="15.75" thickBot="1" x14ac:dyDescent="0.3">
      <c r="A682" s="327" t="s">
        <v>17880</v>
      </c>
      <c r="B682" s="328" t="s">
        <v>793</v>
      </c>
      <c r="C682" s="319">
        <f>COUNTIF(C5:C680,"YES")</f>
        <v>534</v>
      </c>
      <c r="D682" s="320">
        <f>COUNTIF(D5:D680,"YES")</f>
        <v>142</v>
      </c>
    </row>
    <row r="683" spans="1:176" x14ac:dyDescent="0.25">
      <c r="A683" s="321"/>
      <c r="B683" s="51" t="s">
        <v>130</v>
      </c>
      <c r="C683" s="159">
        <f>COUNTIF(C5:C680,"NO")</f>
        <v>142</v>
      </c>
      <c r="D683" s="67">
        <f>COUNTIF(D5:D680,"NO")</f>
        <v>534</v>
      </c>
    </row>
    <row r="684" spans="1:176" x14ac:dyDescent="0.25">
      <c r="A684" s="321"/>
      <c r="B684" s="51" t="s">
        <v>17869</v>
      </c>
      <c r="C684" s="159">
        <f>COUNTIF(C5:C680,#VALUE!)+COUNTIF(C5:C680,#N/A)+COUNTIF(C5:C680,#DIV/0!)+COUNTIF(C5:C680,#NUM!)</f>
        <v>0</v>
      </c>
      <c r="D684" s="67">
        <f>COUNTIF(D5:D680,#VALUE!)+COUNTIF(D5:D680,#N/A)+COUNTIF(D5:D680,#DIV/0!)+COUNTIF(D5:D680,#NUM!)</f>
        <v>0</v>
      </c>
    </row>
    <row r="685" spans="1:176" x14ac:dyDescent="0.25">
      <c r="A685" s="321"/>
      <c r="B685" s="51" t="s">
        <v>17870</v>
      </c>
      <c r="C685" s="159">
        <f>SUM(C682:C684)</f>
        <v>676</v>
      </c>
      <c r="D685" s="67">
        <f>SUM(D682:D684)</f>
        <v>676</v>
      </c>
    </row>
    <row r="686" spans="1:176" ht="15.75" thickBot="1" x14ac:dyDescent="0.3">
      <c r="A686" s="322"/>
      <c r="B686" s="329" t="s">
        <v>17871</v>
      </c>
      <c r="C686" s="323">
        <f>C682/C685</f>
        <v>0.7899408284023669</v>
      </c>
      <c r="D686" s="324">
        <f>D682/D685</f>
        <v>0.21005917159763313</v>
      </c>
    </row>
  </sheetData>
  <autoFilter ref="A4:FT680"/>
  <sortState ref="A5:FT561">
    <sortCondition ref="A5"/>
  </sortState>
  <mergeCells count="72">
    <mergeCell ref="EM1:FT1"/>
    <mergeCell ref="C1:C3"/>
    <mergeCell ref="D1:D3"/>
    <mergeCell ref="G1:AN1"/>
    <mergeCell ref="AO1:BV1"/>
    <mergeCell ref="BW1:DD1"/>
    <mergeCell ref="DE1:EL1"/>
    <mergeCell ref="BU2:BV3"/>
    <mergeCell ref="BW2:BX3"/>
    <mergeCell ref="BY2:BZ3"/>
    <mergeCell ref="CA2:CH2"/>
    <mergeCell ref="G2:H3"/>
    <mergeCell ref="I2:J3"/>
    <mergeCell ref="K2:R2"/>
    <mergeCell ref="AM2:AN3"/>
    <mergeCell ref="EO2:EP3"/>
    <mergeCell ref="EQ2:EX2"/>
    <mergeCell ref="EY2:FQ2"/>
    <mergeCell ref="FS2:FT3"/>
    <mergeCell ref="EQ3:ER3"/>
    <mergeCell ref="ES3:ET3"/>
    <mergeCell ref="EU3:EV3"/>
    <mergeCell ref="EW3:EX3"/>
    <mergeCell ref="EY3:EZ3"/>
    <mergeCell ref="FA3:FE3"/>
    <mergeCell ref="FG3:FK3"/>
    <mergeCell ref="FM3:FQ3"/>
    <mergeCell ref="U3:Y3"/>
    <mergeCell ref="AA3:AE3"/>
    <mergeCell ref="EK2:EL3"/>
    <mergeCell ref="EM2:EN3"/>
    <mergeCell ref="CI2:DA2"/>
    <mergeCell ref="DC2:DD3"/>
    <mergeCell ref="DE2:DF3"/>
    <mergeCell ref="DG2:DH3"/>
    <mergeCell ref="DI2:DP2"/>
    <mergeCell ref="DQ2:EI2"/>
    <mergeCell ref="CW3:DA3"/>
    <mergeCell ref="DI3:DJ3"/>
    <mergeCell ref="DK3:DL3"/>
    <mergeCell ref="DM3:DN3"/>
    <mergeCell ref="AO2:AP3"/>
    <mergeCell ref="CC3:CD3"/>
    <mergeCell ref="K3:L3"/>
    <mergeCell ref="M3:N3"/>
    <mergeCell ref="O3:P3"/>
    <mergeCell ref="Q3:R3"/>
    <mergeCell ref="S3:T3"/>
    <mergeCell ref="BC3:BG3"/>
    <mergeCell ref="BI3:BM3"/>
    <mergeCell ref="BO3:BS3"/>
    <mergeCell ref="AG3:AK3"/>
    <mergeCell ref="AS3:AT3"/>
    <mergeCell ref="AU3:AV3"/>
    <mergeCell ref="AW3:AX3"/>
    <mergeCell ref="AY3:AZ3"/>
    <mergeCell ref="CA3:CB3"/>
    <mergeCell ref="S2:AL2"/>
    <mergeCell ref="EE3:EI3"/>
    <mergeCell ref="CE3:CF3"/>
    <mergeCell ref="CG3:CH3"/>
    <mergeCell ref="CI3:CJ3"/>
    <mergeCell ref="CK3:CO3"/>
    <mergeCell ref="CQ3:CU3"/>
    <mergeCell ref="DO3:DP3"/>
    <mergeCell ref="DQ3:DR3"/>
    <mergeCell ref="DS3:DW3"/>
    <mergeCell ref="DY3:EC3"/>
    <mergeCell ref="BA3:BB3"/>
    <mergeCell ref="AQ2:AR3"/>
    <mergeCell ref="AS2:AZ2"/>
    <mergeCell ref="BB2:BS2"/>
  </mergeCells>
  <conditionalFormatting sqref="C17:D17 C35:D35 C48:D48 C536:D536 C566:D566 C388:D388 C401:D401 C488:D488 C493:D495 C74:D74 C87:D87 C106:D106 C112:D112 C124:D124 C128:D130 C151:D151 C166:D166 C168:D168 C185:D185 C187:D187 C238:D238 C220:D222 C241:D241 C248:D248 C277:D280 C298:D299 C321:D321 C328:D328 C345:D345 C356:D356 C370:D370 C375:D375 C423:D423 C518:D520 C523:D523 C591:D591 C599:D599 C615:D615 C670:D670 C205:D205 C58:D58 C84:D84 C153:D153 C208:D208 C214:D214 C225:D225 C285:D285 C351:D351 C353:D353 C460:D460 C465:D465 C661:D662 C672:D672 C678:D678 C638:D652 C441:D457">
    <cfRule type="containsText" dxfId="138" priority="275" operator="containsText" text="YES">
      <formula>NOT(ISERROR(SEARCH("YES",C17)))</formula>
    </cfRule>
    <cfRule type="containsText" dxfId="137" priority="278" operator="containsText" text="YES">
      <formula>NOT(ISERROR(SEARCH("YES",C17)))</formula>
    </cfRule>
  </conditionalFormatting>
  <conditionalFormatting sqref="C682:D686">
    <cfRule type="containsErrors" dxfId="136" priority="276">
      <formula>ISERROR(C682)</formula>
    </cfRule>
    <cfRule type="containsText" dxfId="135" priority="277" operator="containsText" text="YES">
      <formula>NOT(ISERROR(SEARCH("YES",C682)))</formula>
    </cfRule>
  </conditionalFormatting>
  <conditionalFormatting sqref="C5:D16">
    <cfRule type="containsText" dxfId="134" priority="273" operator="containsText" text="YES">
      <formula>NOT(ISERROR(SEARCH("YES",C5)))</formula>
    </cfRule>
    <cfRule type="containsText" dxfId="133" priority="274" operator="containsText" text="YES">
      <formula>NOT(ISERROR(SEARCH("YES",C5)))</formula>
    </cfRule>
  </conditionalFormatting>
  <conditionalFormatting sqref="C18:D34">
    <cfRule type="containsText" dxfId="132" priority="121" operator="containsText" text="YES">
      <formula>NOT(ISERROR(SEARCH("YES",C18)))</formula>
    </cfRule>
    <cfRule type="containsText" dxfId="131" priority="122" operator="containsText" text="YES">
      <formula>NOT(ISERROR(SEARCH("YES",C18)))</formula>
    </cfRule>
  </conditionalFormatting>
  <conditionalFormatting sqref="C36:D47">
    <cfRule type="containsText" dxfId="130" priority="119" operator="containsText" text="YES">
      <formula>NOT(ISERROR(SEARCH("YES",C36)))</formula>
    </cfRule>
    <cfRule type="containsText" dxfId="129" priority="120" operator="containsText" text="YES">
      <formula>NOT(ISERROR(SEARCH("YES",C36)))</formula>
    </cfRule>
  </conditionalFormatting>
  <conditionalFormatting sqref="C49:D57">
    <cfRule type="containsText" dxfId="128" priority="117" operator="containsText" text="YES">
      <formula>NOT(ISERROR(SEARCH("YES",C49)))</formula>
    </cfRule>
    <cfRule type="containsText" dxfId="127" priority="118" operator="containsText" text="YES">
      <formula>NOT(ISERROR(SEARCH("YES",C49)))</formula>
    </cfRule>
  </conditionalFormatting>
  <conditionalFormatting sqref="C59:D73">
    <cfRule type="containsText" dxfId="126" priority="115" operator="containsText" text="YES">
      <formula>NOT(ISERROR(SEARCH("YES",C59)))</formula>
    </cfRule>
    <cfRule type="containsText" dxfId="125" priority="116" operator="containsText" text="YES">
      <formula>NOT(ISERROR(SEARCH("YES",C59)))</formula>
    </cfRule>
  </conditionalFormatting>
  <conditionalFormatting sqref="C75:D83">
    <cfRule type="containsText" dxfId="124" priority="113" operator="containsText" text="YES">
      <formula>NOT(ISERROR(SEARCH("YES",C75)))</formula>
    </cfRule>
    <cfRule type="containsText" dxfId="123" priority="114" operator="containsText" text="YES">
      <formula>NOT(ISERROR(SEARCH("YES",C75)))</formula>
    </cfRule>
  </conditionalFormatting>
  <conditionalFormatting sqref="C85:D86">
    <cfRule type="containsText" dxfId="122" priority="111" operator="containsText" text="YES">
      <formula>NOT(ISERROR(SEARCH("YES",C85)))</formula>
    </cfRule>
    <cfRule type="containsText" dxfId="121" priority="112" operator="containsText" text="YES">
      <formula>NOT(ISERROR(SEARCH("YES",C85)))</formula>
    </cfRule>
  </conditionalFormatting>
  <conditionalFormatting sqref="C88:D105">
    <cfRule type="containsText" dxfId="120" priority="109" operator="containsText" text="YES">
      <formula>NOT(ISERROR(SEARCH("YES",C88)))</formula>
    </cfRule>
    <cfRule type="containsText" dxfId="119" priority="110" operator="containsText" text="YES">
      <formula>NOT(ISERROR(SEARCH("YES",C88)))</formula>
    </cfRule>
  </conditionalFormatting>
  <conditionalFormatting sqref="C107:D111">
    <cfRule type="containsText" dxfId="118" priority="107" operator="containsText" text="YES">
      <formula>NOT(ISERROR(SEARCH("YES",C107)))</formula>
    </cfRule>
    <cfRule type="containsText" dxfId="117" priority="108" operator="containsText" text="YES">
      <formula>NOT(ISERROR(SEARCH("YES",C107)))</formula>
    </cfRule>
  </conditionalFormatting>
  <conditionalFormatting sqref="C113:D123">
    <cfRule type="containsText" dxfId="116" priority="105" operator="containsText" text="YES">
      <formula>NOT(ISERROR(SEARCH("YES",C113)))</formula>
    </cfRule>
    <cfRule type="containsText" dxfId="115" priority="106" operator="containsText" text="YES">
      <formula>NOT(ISERROR(SEARCH("YES",C113)))</formula>
    </cfRule>
  </conditionalFormatting>
  <conditionalFormatting sqref="C125:D127">
    <cfRule type="containsText" dxfId="114" priority="103" operator="containsText" text="YES">
      <formula>NOT(ISERROR(SEARCH("YES",C125)))</formula>
    </cfRule>
    <cfRule type="containsText" dxfId="113" priority="104" operator="containsText" text="YES">
      <formula>NOT(ISERROR(SEARCH("YES",C125)))</formula>
    </cfRule>
  </conditionalFormatting>
  <conditionalFormatting sqref="C131:D150">
    <cfRule type="containsText" dxfId="112" priority="101" operator="containsText" text="YES">
      <formula>NOT(ISERROR(SEARCH("YES",C131)))</formula>
    </cfRule>
    <cfRule type="containsText" dxfId="111" priority="102" operator="containsText" text="YES">
      <formula>NOT(ISERROR(SEARCH("YES",C131)))</formula>
    </cfRule>
  </conditionalFormatting>
  <conditionalFormatting sqref="C152:D152">
    <cfRule type="containsText" dxfId="110" priority="99" operator="containsText" text="YES">
      <formula>NOT(ISERROR(SEARCH("YES",C152)))</formula>
    </cfRule>
    <cfRule type="containsText" dxfId="109" priority="100" operator="containsText" text="YES">
      <formula>NOT(ISERROR(SEARCH("YES",C152)))</formula>
    </cfRule>
  </conditionalFormatting>
  <conditionalFormatting sqref="C154:D165">
    <cfRule type="containsText" dxfId="108" priority="97" operator="containsText" text="YES">
      <formula>NOT(ISERROR(SEARCH("YES",C154)))</formula>
    </cfRule>
    <cfRule type="containsText" dxfId="107" priority="98" operator="containsText" text="YES">
      <formula>NOT(ISERROR(SEARCH("YES",C154)))</formula>
    </cfRule>
  </conditionalFormatting>
  <conditionalFormatting sqref="C167:D167">
    <cfRule type="containsText" dxfId="106" priority="95" operator="containsText" text="YES">
      <formula>NOT(ISERROR(SEARCH("YES",C167)))</formula>
    </cfRule>
    <cfRule type="containsText" dxfId="105" priority="96" operator="containsText" text="YES">
      <formula>NOT(ISERROR(SEARCH("YES",C167)))</formula>
    </cfRule>
  </conditionalFormatting>
  <conditionalFormatting sqref="C169:D184">
    <cfRule type="containsText" dxfId="104" priority="93" operator="containsText" text="YES">
      <formula>NOT(ISERROR(SEARCH("YES",C169)))</formula>
    </cfRule>
    <cfRule type="containsText" dxfId="103" priority="94" operator="containsText" text="YES">
      <formula>NOT(ISERROR(SEARCH("YES",C169)))</formula>
    </cfRule>
  </conditionalFormatting>
  <conditionalFormatting sqref="C186:D186">
    <cfRule type="containsText" dxfId="102" priority="91" operator="containsText" text="YES">
      <formula>NOT(ISERROR(SEARCH("YES",C186)))</formula>
    </cfRule>
    <cfRule type="containsText" dxfId="101" priority="92" operator="containsText" text="YES">
      <formula>NOT(ISERROR(SEARCH("YES",C186)))</formula>
    </cfRule>
  </conditionalFormatting>
  <conditionalFormatting sqref="C188:D204">
    <cfRule type="containsText" dxfId="100" priority="89" operator="containsText" text="YES">
      <formula>NOT(ISERROR(SEARCH("YES",C188)))</formula>
    </cfRule>
    <cfRule type="containsText" dxfId="99" priority="90" operator="containsText" text="YES">
      <formula>NOT(ISERROR(SEARCH("YES",C188)))</formula>
    </cfRule>
  </conditionalFormatting>
  <conditionalFormatting sqref="C206:D207">
    <cfRule type="containsText" dxfId="98" priority="87" operator="containsText" text="YES">
      <formula>NOT(ISERROR(SEARCH("YES",C206)))</formula>
    </cfRule>
    <cfRule type="containsText" dxfId="97" priority="88" operator="containsText" text="YES">
      <formula>NOT(ISERROR(SEARCH("YES",C206)))</formula>
    </cfRule>
  </conditionalFormatting>
  <conditionalFormatting sqref="C209:D213">
    <cfRule type="containsText" dxfId="96" priority="85" operator="containsText" text="YES">
      <formula>NOT(ISERROR(SEARCH("YES",C209)))</formula>
    </cfRule>
    <cfRule type="containsText" dxfId="95" priority="86" operator="containsText" text="YES">
      <formula>NOT(ISERROR(SEARCH("YES",C209)))</formula>
    </cfRule>
  </conditionalFormatting>
  <conditionalFormatting sqref="C215:D219">
    <cfRule type="containsText" dxfId="94" priority="83" operator="containsText" text="YES">
      <formula>NOT(ISERROR(SEARCH("YES",C215)))</formula>
    </cfRule>
    <cfRule type="containsText" dxfId="93" priority="84" operator="containsText" text="YES">
      <formula>NOT(ISERROR(SEARCH("YES",C215)))</formula>
    </cfRule>
  </conditionalFormatting>
  <conditionalFormatting sqref="C223:D223">
    <cfRule type="containsText" dxfId="92" priority="81" operator="containsText" text="YES">
      <formula>NOT(ISERROR(SEARCH("YES",C223)))</formula>
    </cfRule>
    <cfRule type="containsText" dxfId="91" priority="82" operator="containsText" text="YES">
      <formula>NOT(ISERROR(SEARCH("YES",C223)))</formula>
    </cfRule>
  </conditionalFormatting>
  <conditionalFormatting sqref="C224:D224">
    <cfRule type="containsText" dxfId="90" priority="79" operator="containsText" text="YES">
      <formula>NOT(ISERROR(SEARCH("YES",C224)))</formula>
    </cfRule>
    <cfRule type="containsText" dxfId="89" priority="80" operator="containsText" text="YES">
      <formula>NOT(ISERROR(SEARCH("YES",C224)))</formula>
    </cfRule>
  </conditionalFormatting>
  <conditionalFormatting sqref="C226:D236">
    <cfRule type="containsText" dxfId="88" priority="77" operator="containsText" text="YES">
      <formula>NOT(ISERROR(SEARCH("YES",C226)))</formula>
    </cfRule>
    <cfRule type="containsText" dxfId="87" priority="78" operator="containsText" text="YES">
      <formula>NOT(ISERROR(SEARCH("YES",C226)))</formula>
    </cfRule>
  </conditionalFormatting>
  <conditionalFormatting sqref="C237:D237">
    <cfRule type="containsText" dxfId="86" priority="75" operator="containsText" text="YES">
      <formula>NOT(ISERROR(SEARCH("YES",C237)))</formula>
    </cfRule>
    <cfRule type="containsText" dxfId="85" priority="76" operator="containsText" text="YES">
      <formula>NOT(ISERROR(SEARCH("YES",C237)))</formula>
    </cfRule>
  </conditionalFormatting>
  <conditionalFormatting sqref="C239:D239">
    <cfRule type="containsText" dxfId="84" priority="73" operator="containsText" text="YES">
      <formula>NOT(ISERROR(SEARCH("YES",C239)))</formula>
    </cfRule>
    <cfRule type="containsText" dxfId="83" priority="74" operator="containsText" text="YES">
      <formula>NOT(ISERROR(SEARCH("YES",C239)))</formula>
    </cfRule>
  </conditionalFormatting>
  <conditionalFormatting sqref="C240:D240">
    <cfRule type="containsText" dxfId="82" priority="71" operator="containsText" text="YES">
      <formula>NOT(ISERROR(SEARCH("YES",C240)))</formula>
    </cfRule>
    <cfRule type="containsText" dxfId="81" priority="72" operator="containsText" text="YES">
      <formula>NOT(ISERROR(SEARCH("YES",C240)))</formula>
    </cfRule>
  </conditionalFormatting>
  <conditionalFormatting sqref="C242:D247">
    <cfRule type="containsText" dxfId="80" priority="69" operator="containsText" text="YES">
      <formula>NOT(ISERROR(SEARCH("YES",C242)))</formula>
    </cfRule>
    <cfRule type="containsText" dxfId="79" priority="70" operator="containsText" text="YES">
      <formula>NOT(ISERROR(SEARCH("YES",C242)))</formula>
    </cfRule>
  </conditionalFormatting>
  <conditionalFormatting sqref="C249:D276">
    <cfRule type="containsText" dxfId="78" priority="67" operator="containsText" text="YES">
      <formula>NOT(ISERROR(SEARCH("YES",C249)))</formula>
    </cfRule>
    <cfRule type="containsText" dxfId="77" priority="68" operator="containsText" text="YES">
      <formula>NOT(ISERROR(SEARCH("YES",C249)))</formula>
    </cfRule>
  </conditionalFormatting>
  <conditionalFormatting sqref="C281:D284">
    <cfRule type="containsText" dxfId="76" priority="65" operator="containsText" text="YES">
      <formula>NOT(ISERROR(SEARCH("YES",C281)))</formula>
    </cfRule>
    <cfRule type="containsText" dxfId="75" priority="66" operator="containsText" text="YES">
      <formula>NOT(ISERROR(SEARCH("YES",C281)))</formula>
    </cfRule>
  </conditionalFormatting>
  <conditionalFormatting sqref="C286:D297">
    <cfRule type="containsText" dxfId="74" priority="63" operator="containsText" text="YES">
      <formula>NOT(ISERROR(SEARCH("YES",C286)))</formula>
    </cfRule>
    <cfRule type="containsText" dxfId="73" priority="64" operator="containsText" text="YES">
      <formula>NOT(ISERROR(SEARCH("YES",C286)))</formula>
    </cfRule>
  </conditionalFormatting>
  <conditionalFormatting sqref="C300:D320">
    <cfRule type="containsText" dxfId="72" priority="61" operator="containsText" text="YES">
      <formula>NOT(ISERROR(SEARCH("YES",C300)))</formula>
    </cfRule>
    <cfRule type="containsText" dxfId="71" priority="62" operator="containsText" text="YES">
      <formula>NOT(ISERROR(SEARCH("YES",C300)))</formula>
    </cfRule>
  </conditionalFormatting>
  <conditionalFormatting sqref="C322:D327">
    <cfRule type="containsText" dxfId="70" priority="59" operator="containsText" text="YES">
      <formula>NOT(ISERROR(SEARCH("YES",C322)))</formula>
    </cfRule>
    <cfRule type="containsText" dxfId="69" priority="60" operator="containsText" text="YES">
      <formula>NOT(ISERROR(SEARCH("YES",C322)))</formula>
    </cfRule>
  </conditionalFormatting>
  <conditionalFormatting sqref="C329:D344">
    <cfRule type="containsText" dxfId="68" priority="57" operator="containsText" text="YES">
      <formula>NOT(ISERROR(SEARCH("YES",C329)))</formula>
    </cfRule>
    <cfRule type="containsText" dxfId="67" priority="58" operator="containsText" text="YES">
      <formula>NOT(ISERROR(SEARCH("YES",C329)))</formula>
    </cfRule>
  </conditionalFormatting>
  <conditionalFormatting sqref="C346:D350">
    <cfRule type="containsText" dxfId="66" priority="55" operator="containsText" text="YES">
      <formula>NOT(ISERROR(SEARCH("YES",C346)))</formula>
    </cfRule>
    <cfRule type="containsText" dxfId="65" priority="56" operator="containsText" text="YES">
      <formula>NOT(ISERROR(SEARCH("YES",C346)))</formula>
    </cfRule>
  </conditionalFormatting>
  <conditionalFormatting sqref="C352:D352">
    <cfRule type="containsText" dxfId="64" priority="53" operator="containsText" text="YES">
      <formula>NOT(ISERROR(SEARCH("YES",C352)))</formula>
    </cfRule>
    <cfRule type="containsText" dxfId="63" priority="54" operator="containsText" text="YES">
      <formula>NOT(ISERROR(SEARCH("YES",C352)))</formula>
    </cfRule>
  </conditionalFormatting>
  <conditionalFormatting sqref="C354:D355">
    <cfRule type="containsText" dxfId="62" priority="51" operator="containsText" text="YES">
      <formula>NOT(ISERROR(SEARCH("YES",C354)))</formula>
    </cfRule>
    <cfRule type="containsText" dxfId="61" priority="52" operator="containsText" text="YES">
      <formula>NOT(ISERROR(SEARCH("YES",C354)))</formula>
    </cfRule>
  </conditionalFormatting>
  <conditionalFormatting sqref="C357:D369">
    <cfRule type="containsText" dxfId="60" priority="49" operator="containsText" text="YES">
      <formula>NOT(ISERROR(SEARCH("YES",C357)))</formula>
    </cfRule>
    <cfRule type="containsText" dxfId="59" priority="50" operator="containsText" text="YES">
      <formula>NOT(ISERROR(SEARCH("YES",C357)))</formula>
    </cfRule>
  </conditionalFormatting>
  <conditionalFormatting sqref="C371:D374">
    <cfRule type="containsText" dxfId="58" priority="47" operator="containsText" text="YES">
      <formula>NOT(ISERROR(SEARCH("YES",C371)))</formula>
    </cfRule>
    <cfRule type="containsText" dxfId="57" priority="48" operator="containsText" text="YES">
      <formula>NOT(ISERROR(SEARCH("YES",C371)))</formula>
    </cfRule>
  </conditionalFormatting>
  <conditionalFormatting sqref="C376:D387">
    <cfRule type="containsText" dxfId="56" priority="45" operator="containsText" text="YES">
      <formula>NOT(ISERROR(SEARCH("YES",C376)))</formula>
    </cfRule>
    <cfRule type="containsText" dxfId="55" priority="46" operator="containsText" text="YES">
      <formula>NOT(ISERROR(SEARCH("YES",C376)))</formula>
    </cfRule>
  </conditionalFormatting>
  <conditionalFormatting sqref="C389:D400">
    <cfRule type="containsText" dxfId="54" priority="43" operator="containsText" text="YES">
      <formula>NOT(ISERROR(SEARCH("YES",C389)))</formula>
    </cfRule>
    <cfRule type="containsText" dxfId="53" priority="44" operator="containsText" text="YES">
      <formula>NOT(ISERROR(SEARCH("YES",C389)))</formula>
    </cfRule>
  </conditionalFormatting>
  <conditionalFormatting sqref="C402:D422">
    <cfRule type="containsText" dxfId="52" priority="41" operator="containsText" text="YES">
      <formula>NOT(ISERROR(SEARCH("YES",C402)))</formula>
    </cfRule>
    <cfRule type="containsText" dxfId="51" priority="42" operator="containsText" text="YES">
      <formula>NOT(ISERROR(SEARCH("YES",C402)))</formula>
    </cfRule>
  </conditionalFormatting>
  <conditionalFormatting sqref="C424:D440">
    <cfRule type="containsText" dxfId="50" priority="39" operator="containsText" text="YES">
      <formula>NOT(ISERROR(SEARCH("YES",C424)))</formula>
    </cfRule>
    <cfRule type="containsText" dxfId="49" priority="40" operator="containsText" text="YES">
      <formula>NOT(ISERROR(SEARCH("YES",C424)))</formula>
    </cfRule>
  </conditionalFormatting>
  <conditionalFormatting sqref="C458:D459">
    <cfRule type="containsText" dxfId="48" priority="35" operator="containsText" text="YES">
      <formula>NOT(ISERROR(SEARCH("YES",C458)))</formula>
    </cfRule>
    <cfRule type="containsText" dxfId="47" priority="36" operator="containsText" text="YES">
      <formula>NOT(ISERROR(SEARCH("YES",C458)))</formula>
    </cfRule>
  </conditionalFormatting>
  <conditionalFormatting sqref="C461:D464">
    <cfRule type="containsText" dxfId="46" priority="33" operator="containsText" text="YES">
      <formula>NOT(ISERROR(SEARCH("YES",C461)))</formula>
    </cfRule>
    <cfRule type="containsText" dxfId="45" priority="34" operator="containsText" text="YES">
      <formula>NOT(ISERROR(SEARCH("YES",C461)))</formula>
    </cfRule>
  </conditionalFormatting>
  <conditionalFormatting sqref="C466:D487">
    <cfRule type="containsText" dxfId="44" priority="31" operator="containsText" text="YES">
      <formula>NOT(ISERROR(SEARCH("YES",C466)))</formula>
    </cfRule>
    <cfRule type="containsText" dxfId="43" priority="32" operator="containsText" text="YES">
      <formula>NOT(ISERROR(SEARCH("YES",C466)))</formula>
    </cfRule>
  </conditionalFormatting>
  <conditionalFormatting sqref="C489:D492">
    <cfRule type="containsText" dxfId="42" priority="29" operator="containsText" text="YES">
      <formula>NOT(ISERROR(SEARCH("YES",C489)))</formula>
    </cfRule>
    <cfRule type="containsText" dxfId="41" priority="30" operator="containsText" text="YES">
      <formula>NOT(ISERROR(SEARCH("YES",C489)))</formula>
    </cfRule>
  </conditionalFormatting>
  <conditionalFormatting sqref="C496:D517">
    <cfRule type="containsText" dxfId="40" priority="27" operator="containsText" text="YES">
      <formula>NOT(ISERROR(SEARCH("YES",C496)))</formula>
    </cfRule>
    <cfRule type="containsText" dxfId="39" priority="28" operator="containsText" text="YES">
      <formula>NOT(ISERROR(SEARCH("YES",C496)))</formula>
    </cfRule>
  </conditionalFormatting>
  <conditionalFormatting sqref="C521:D522">
    <cfRule type="containsText" dxfId="38" priority="25" operator="containsText" text="YES">
      <formula>NOT(ISERROR(SEARCH("YES",C521)))</formula>
    </cfRule>
    <cfRule type="containsText" dxfId="37" priority="26" operator="containsText" text="YES">
      <formula>NOT(ISERROR(SEARCH("YES",C521)))</formula>
    </cfRule>
  </conditionalFormatting>
  <conditionalFormatting sqref="C524:D535">
    <cfRule type="containsText" dxfId="36" priority="23" operator="containsText" text="YES">
      <formula>NOT(ISERROR(SEARCH("YES",C524)))</formula>
    </cfRule>
    <cfRule type="containsText" dxfId="35" priority="24" operator="containsText" text="YES">
      <formula>NOT(ISERROR(SEARCH("YES",C524)))</formula>
    </cfRule>
  </conditionalFormatting>
  <conditionalFormatting sqref="C537:D565">
    <cfRule type="containsText" dxfId="34" priority="21" operator="containsText" text="YES">
      <formula>NOT(ISERROR(SEARCH("YES",C537)))</formula>
    </cfRule>
    <cfRule type="containsText" dxfId="33" priority="22" operator="containsText" text="YES">
      <formula>NOT(ISERROR(SEARCH("YES",C537)))</formula>
    </cfRule>
  </conditionalFormatting>
  <conditionalFormatting sqref="C567:D590">
    <cfRule type="containsText" dxfId="32" priority="19" operator="containsText" text="YES">
      <formula>NOT(ISERROR(SEARCH("YES",C567)))</formula>
    </cfRule>
    <cfRule type="containsText" dxfId="31" priority="20" operator="containsText" text="YES">
      <formula>NOT(ISERROR(SEARCH("YES",C567)))</formula>
    </cfRule>
  </conditionalFormatting>
  <conditionalFormatting sqref="C592:D598">
    <cfRule type="containsText" dxfId="30" priority="17" operator="containsText" text="YES">
      <formula>NOT(ISERROR(SEARCH("YES",C592)))</formula>
    </cfRule>
    <cfRule type="containsText" dxfId="29" priority="18" operator="containsText" text="YES">
      <formula>NOT(ISERROR(SEARCH("YES",C592)))</formula>
    </cfRule>
  </conditionalFormatting>
  <conditionalFormatting sqref="C600:D614">
    <cfRule type="containsText" dxfId="28" priority="15" operator="containsText" text="YES">
      <formula>NOT(ISERROR(SEARCH("YES",C600)))</formula>
    </cfRule>
    <cfRule type="containsText" dxfId="27" priority="16" operator="containsText" text="YES">
      <formula>NOT(ISERROR(SEARCH("YES",C600)))</formula>
    </cfRule>
  </conditionalFormatting>
  <conditionalFormatting sqref="C616:D637">
    <cfRule type="containsText" dxfId="26" priority="13" operator="containsText" text="YES">
      <formula>NOT(ISERROR(SEARCH("YES",C616)))</formula>
    </cfRule>
    <cfRule type="containsText" dxfId="25" priority="14" operator="containsText" text="YES">
      <formula>NOT(ISERROR(SEARCH("YES",C616)))</formula>
    </cfRule>
  </conditionalFormatting>
  <conditionalFormatting sqref="C653:D660">
    <cfRule type="containsText" dxfId="24" priority="9" operator="containsText" text="YES">
      <formula>NOT(ISERROR(SEARCH("YES",C653)))</formula>
    </cfRule>
    <cfRule type="containsText" dxfId="23" priority="10" operator="containsText" text="YES">
      <formula>NOT(ISERROR(SEARCH("YES",C653)))</formula>
    </cfRule>
  </conditionalFormatting>
  <conditionalFormatting sqref="C663:D669">
    <cfRule type="containsText" dxfId="22" priority="7" operator="containsText" text="YES">
      <formula>NOT(ISERROR(SEARCH("YES",C663)))</formula>
    </cfRule>
    <cfRule type="containsText" dxfId="21" priority="8" operator="containsText" text="YES">
      <formula>NOT(ISERROR(SEARCH("YES",C663)))</formula>
    </cfRule>
  </conditionalFormatting>
  <conditionalFormatting sqref="C671:D671">
    <cfRule type="containsText" dxfId="20" priority="5" operator="containsText" text="YES">
      <formula>NOT(ISERROR(SEARCH("YES",C671)))</formula>
    </cfRule>
    <cfRule type="containsText" dxfId="19" priority="6" operator="containsText" text="YES">
      <formula>NOT(ISERROR(SEARCH("YES",C671)))</formula>
    </cfRule>
  </conditionalFormatting>
  <conditionalFormatting sqref="C673:D677">
    <cfRule type="containsText" dxfId="18" priority="3" operator="containsText" text="YES">
      <formula>NOT(ISERROR(SEARCH("YES",C673)))</formula>
    </cfRule>
    <cfRule type="containsText" dxfId="17" priority="4" operator="containsText" text="YES">
      <formula>NOT(ISERROR(SEARCH("YES",C673)))</formula>
    </cfRule>
  </conditionalFormatting>
  <conditionalFormatting sqref="C679:D680">
    <cfRule type="containsText" dxfId="16" priority="1" operator="containsText" text="YES">
      <formula>NOT(ISERROR(SEARCH("YES",C679)))</formula>
    </cfRule>
    <cfRule type="containsText" dxfId="15" priority="2" operator="containsText" text="YES">
      <formula>NOT(ISERROR(SEARCH("YES",C679)))</formula>
    </cfRule>
  </conditionalFormatting>
  <dataValidations count="8">
    <dataValidation type="whole" allowBlank="1" showInputMessage="1" showErrorMessage="1" sqref="R2:R6 AZ2:AZ6">
      <formula1>0</formula1>
      <formula2>100</formula2>
    </dataValidation>
    <dataValidation type="whole" allowBlank="1" showInputMessage="1" showErrorMessage="1" sqref="AW2:AX2 CJ2:CJ8 EK2:EL4 L2:N4 BY2:BZ8 AY2:AY6 AX3:AX6 Q2:Q6 DG2:DH4 I2:I10 EO2:EP4 AT2:AV4 J2:J21 BB2:BB21">
      <formula1>0</formula1>
      <formula2>10000</formula2>
    </dataValidation>
    <dataValidation type="whole" allowBlank="1" showInputMessage="1" showErrorMessage="1" sqref="EZ2:EZ4 CF3:CF6 DR2:DR4 CE2:CF2 P2:P6 CB2:CD4 CG2:CH6">
      <formula1>0</formula1>
      <formula2>1000000</formula2>
    </dataValidation>
    <dataValidation type="whole" allowBlank="1" showInputMessage="1" showErrorMessage="1" sqref="DO2:DP4 DM2:DN2 DN3:DN4 DJ2:DL4 EV3:EV4 EU2:EV2 ER2:ET4 EW2:EX4 AR2:AR21 AQ2:AQ10">
      <formula1>0</formula1>
      <formula2>100000</formula2>
    </dataValidation>
    <dataValidation type="whole" allowBlank="1" showInputMessage="1" showErrorMessage="1" sqref="T3:T21">
      <formula1>0</formula1>
      <formula2>1000</formula2>
    </dataValidation>
    <dataValidation type="whole" allowBlank="1" showInputMessage="1" showErrorMessage="1" sqref="AM2:AM21 AN2:AN3 BU2:BV21">
      <formula1>0</formula1>
      <formula2>1000000000</formula2>
    </dataValidation>
    <dataValidation type="whole" allowBlank="1" showInputMessage="1" showErrorMessage="1" sqref="DC2:DD8">
      <formula1>0</formula1>
      <formula2>10000000</formula2>
    </dataValidation>
    <dataValidation type="whole" allowBlank="1" showInputMessage="1" showErrorMessage="1" sqref="FS2:FT4">
      <formula1>0</formula1>
      <formula2>100000000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Errors" priority="279" id="{3B3A99F5-9080-4B10-B2DB-178ADC720219}">
            <xm:f>ISERROR(#REF!)</xm:f>
            <x14:dxf>
              <fill>
                <patternFill>
                  <bgColor rgb="FFFFFF00"/>
                </patternFill>
              </fill>
            </x14:dxf>
          </x14:cfRule>
          <x14:cfRule type="containsText" priority="280" operator="containsText" text="YES" id="{F34DF400-F1F8-4532-965D-B0BBF0DD2FD2}">
            <xm:f>NOT(ISERROR(SEARCH("YES",#REF!)))</xm:f>
            <x14:dxf>
              <fill>
                <patternFill>
                  <bgColor theme="5" tint="0.39994506668294322"/>
                </patternFill>
              </fill>
            </x14:dxf>
          </x14:cfRule>
          <xm:sqref>C1:D4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'P:\Depression\Extraction sheets amalgamated into main db\[Copy of Copy of Copy of Depression NMA Extraction form 030816 ONWARDS_SH.xlsx]Values'!#REF!</xm:f>
          </x14:formula1>
          <xm:sqref>DQ2:DQ4 EM1:EM2 DE1:DE2 AS2:AS4 AO2:AP4 H4 EU3:EU4 EQ2:EQ4 DM3:DM4 K2:K4 O2:O4 AW3:AW4 CA2:CA4 BW1:BX4 CE3:CE4 DI2:DI4 EY2:EY4 DF1:DF4 G1:G2 CI2:CI4 S2:S4 BA2:BA4 EN1:EN4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K153"/>
  <sheetViews>
    <sheetView workbookViewId="0">
      <pane xSplit="6" ySplit="11" topLeftCell="G12" activePane="bottomRight" state="frozen"/>
      <selection pane="topRight" activeCell="F1" sqref="F1"/>
      <selection pane="bottomLeft" activeCell="A7" sqref="A7"/>
      <selection pane="bottomRight" activeCell="C5" sqref="C5"/>
    </sheetView>
  </sheetViews>
  <sheetFormatPr defaultRowHeight="15" x14ac:dyDescent="0.25"/>
  <cols>
    <col min="1" max="2" width="20.7109375" customWidth="1"/>
    <col min="3" max="3" width="20.7109375" style="212" customWidth="1"/>
    <col min="4" max="4" width="14" customWidth="1"/>
    <col min="5" max="5" width="12.7109375" customWidth="1"/>
    <col min="6" max="6" width="21.42578125" customWidth="1"/>
    <col min="14" max="14" width="9.140625" style="212"/>
    <col min="19" max="19" width="9.140625" style="212"/>
    <col min="24" max="24" width="9.140625" style="212"/>
    <col min="27" max="27" width="9.140625" style="212"/>
    <col min="30" max="30" width="9.140625" style="212"/>
    <col min="33" max="33" width="9.140625" style="212"/>
    <col min="36" max="36" width="9.140625" style="212"/>
    <col min="39" max="39" width="10.140625" style="212" customWidth="1"/>
  </cols>
  <sheetData>
    <row r="1" spans="1:167" s="212" customFormat="1" ht="36.75" customHeight="1" x14ac:dyDescent="0.25">
      <c r="A1" s="39"/>
      <c r="B1" s="43"/>
      <c r="C1" s="43"/>
      <c r="D1" s="414" t="s">
        <v>379</v>
      </c>
      <c r="E1" s="414" t="s">
        <v>796</v>
      </c>
      <c r="F1" s="40"/>
      <c r="G1" s="41"/>
      <c r="H1" s="417" t="s">
        <v>344</v>
      </c>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67" t="s">
        <v>345</v>
      </c>
      <c r="AO1" s="468"/>
      <c r="AP1" s="468"/>
      <c r="AQ1" s="468"/>
      <c r="AR1" s="468"/>
      <c r="AS1" s="468"/>
      <c r="AT1" s="468"/>
      <c r="AU1" s="468"/>
      <c r="AV1" s="468"/>
      <c r="AW1" s="468"/>
      <c r="AX1" s="468"/>
      <c r="AY1" s="468"/>
      <c r="AZ1" s="468"/>
      <c r="BA1" s="468"/>
      <c r="BB1" s="468"/>
      <c r="BC1" s="468"/>
      <c r="BD1" s="468"/>
      <c r="BE1" s="468"/>
      <c r="BF1" s="468"/>
      <c r="BG1" s="468"/>
      <c r="BH1" s="468"/>
      <c r="BI1" s="468"/>
      <c r="BJ1" s="468"/>
      <c r="BK1" s="468"/>
      <c r="BL1" s="468"/>
      <c r="BM1" s="468"/>
      <c r="BN1" s="468"/>
      <c r="BO1" s="468"/>
      <c r="BP1" s="468"/>
      <c r="BQ1" s="468"/>
      <c r="BR1" s="468"/>
      <c r="BS1" s="468"/>
      <c r="BT1" s="469" t="s">
        <v>346</v>
      </c>
      <c r="BU1" s="470"/>
      <c r="BV1" s="470"/>
      <c r="BW1" s="470"/>
      <c r="BX1" s="470"/>
      <c r="BY1" s="470"/>
      <c r="BZ1" s="470"/>
      <c r="CA1" s="470"/>
      <c r="CB1" s="470"/>
      <c r="CC1" s="470"/>
      <c r="CD1" s="470"/>
      <c r="CE1" s="470"/>
      <c r="CF1" s="470"/>
      <c r="CG1" s="470"/>
      <c r="CH1" s="470"/>
      <c r="CI1" s="470"/>
      <c r="CJ1" s="470"/>
      <c r="CK1" s="470"/>
      <c r="CL1" s="470"/>
      <c r="CM1" s="470"/>
      <c r="CN1" s="470"/>
      <c r="CO1" s="470"/>
      <c r="CP1" s="470"/>
      <c r="CQ1" s="470"/>
      <c r="CR1" s="470"/>
      <c r="CS1" s="470"/>
      <c r="CT1" s="470"/>
      <c r="CU1" s="470"/>
      <c r="CV1" s="470"/>
      <c r="CW1" s="470"/>
      <c r="CX1" s="470"/>
      <c r="CY1" s="470"/>
      <c r="CZ1" s="450" t="s">
        <v>347</v>
      </c>
      <c r="DA1" s="451"/>
      <c r="DB1" s="451"/>
      <c r="DC1" s="451"/>
      <c r="DD1" s="451"/>
      <c r="DE1" s="451"/>
      <c r="DF1" s="451"/>
      <c r="DG1" s="451"/>
      <c r="DH1" s="451"/>
      <c r="DI1" s="451"/>
      <c r="DJ1" s="451"/>
      <c r="DK1" s="451"/>
      <c r="DL1" s="451"/>
      <c r="DM1" s="451"/>
      <c r="DN1" s="451"/>
      <c r="DO1" s="451"/>
      <c r="DP1" s="451"/>
      <c r="DQ1" s="451"/>
      <c r="DR1" s="451"/>
      <c r="DS1" s="451"/>
      <c r="DT1" s="451"/>
      <c r="DU1" s="451"/>
      <c r="DV1" s="451"/>
      <c r="DW1" s="451"/>
      <c r="DX1" s="451"/>
      <c r="DY1" s="451"/>
      <c r="DZ1" s="451"/>
      <c r="EA1" s="451"/>
      <c r="EB1" s="451"/>
      <c r="EC1" s="451"/>
      <c r="ED1" s="451"/>
      <c r="EE1" s="451"/>
      <c r="EF1" s="447" t="s">
        <v>348</v>
      </c>
      <c r="EG1" s="448"/>
      <c r="EH1" s="448"/>
      <c r="EI1" s="448"/>
      <c r="EJ1" s="448"/>
      <c r="EK1" s="448"/>
      <c r="EL1" s="448"/>
      <c r="EM1" s="448"/>
      <c r="EN1" s="448"/>
      <c r="EO1" s="448"/>
      <c r="EP1" s="448"/>
      <c r="EQ1" s="448"/>
      <c r="ER1" s="448"/>
      <c r="ES1" s="448"/>
      <c r="ET1" s="448"/>
      <c r="EU1" s="448"/>
      <c r="EV1" s="448"/>
      <c r="EW1" s="448"/>
      <c r="EX1" s="448"/>
      <c r="EY1" s="448"/>
      <c r="EZ1" s="448"/>
      <c r="FA1" s="448"/>
      <c r="FB1" s="448"/>
      <c r="FC1" s="448"/>
      <c r="FD1" s="448"/>
      <c r="FE1" s="448"/>
      <c r="FF1" s="448"/>
      <c r="FG1" s="448"/>
      <c r="FH1" s="448"/>
      <c r="FI1" s="448"/>
      <c r="FJ1" s="448"/>
      <c r="FK1" s="448"/>
    </row>
    <row r="2" spans="1:167" s="212" customFormat="1" ht="21.75" customHeight="1" x14ac:dyDescent="0.25">
      <c r="A2" s="42"/>
      <c r="B2" s="43"/>
      <c r="C2" s="43"/>
      <c r="D2" s="415"/>
      <c r="E2" s="415"/>
      <c r="F2" s="43"/>
      <c r="G2" s="44"/>
      <c r="H2" s="432" t="s">
        <v>1</v>
      </c>
      <c r="I2" s="433"/>
      <c r="J2" s="370" t="s">
        <v>215</v>
      </c>
      <c r="K2" s="453"/>
      <c r="L2" s="453"/>
      <c r="M2" s="453"/>
      <c r="N2" s="453"/>
      <c r="O2" s="453"/>
      <c r="P2" s="453"/>
      <c r="Q2" s="453"/>
      <c r="R2" s="453"/>
      <c r="S2" s="371"/>
      <c r="T2" s="437" t="s">
        <v>211</v>
      </c>
      <c r="U2" s="438"/>
      <c r="V2" s="438"/>
      <c r="W2" s="438"/>
      <c r="X2" s="438"/>
      <c r="Y2" s="438"/>
      <c r="Z2" s="438"/>
      <c r="AA2" s="438"/>
      <c r="AB2" s="438"/>
      <c r="AC2" s="438"/>
      <c r="AD2" s="438"/>
      <c r="AE2" s="438"/>
      <c r="AF2" s="438"/>
      <c r="AG2" s="438"/>
      <c r="AH2" s="438"/>
      <c r="AI2" s="438"/>
      <c r="AJ2" s="438"/>
      <c r="AK2" s="438"/>
      <c r="AL2" s="438"/>
      <c r="AM2" s="439"/>
      <c r="AN2" s="396" t="s">
        <v>1</v>
      </c>
      <c r="AO2" s="397"/>
      <c r="AP2" s="354" t="s">
        <v>215</v>
      </c>
      <c r="AQ2" s="454"/>
      <c r="AR2" s="454"/>
      <c r="AS2" s="454"/>
      <c r="AT2" s="454"/>
      <c r="AU2" s="454"/>
      <c r="AV2" s="454"/>
      <c r="AW2" s="454"/>
      <c r="AX2" s="454"/>
      <c r="AY2" s="355"/>
      <c r="AZ2" s="354" t="s">
        <v>211</v>
      </c>
      <c r="BA2" s="454"/>
      <c r="BB2" s="454"/>
      <c r="BC2" s="454"/>
      <c r="BD2" s="454"/>
      <c r="BE2" s="454"/>
      <c r="BF2" s="454"/>
      <c r="BG2" s="454"/>
      <c r="BH2" s="454"/>
      <c r="BI2" s="454"/>
      <c r="BJ2" s="454"/>
      <c r="BK2" s="454"/>
      <c r="BL2" s="454"/>
      <c r="BM2" s="454"/>
      <c r="BN2" s="454"/>
      <c r="BO2" s="454"/>
      <c r="BP2" s="454"/>
      <c r="BQ2" s="454"/>
      <c r="BR2" s="454"/>
      <c r="BS2" s="355"/>
      <c r="BT2" s="429" t="s">
        <v>1</v>
      </c>
      <c r="BU2" s="430"/>
      <c r="BV2" s="339" t="s">
        <v>215</v>
      </c>
      <c r="BW2" s="471"/>
      <c r="BX2" s="471"/>
      <c r="BY2" s="471"/>
      <c r="BZ2" s="471"/>
      <c r="CA2" s="471"/>
      <c r="CB2" s="471"/>
      <c r="CC2" s="471"/>
      <c r="CD2" s="471"/>
      <c r="CE2" s="340"/>
      <c r="CF2" s="339" t="s">
        <v>211</v>
      </c>
      <c r="CG2" s="471"/>
      <c r="CH2" s="471"/>
      <c r="CI2" s="471"/>
      <c r="CJ2" s="471"/>
      <c r="CK2" s="471"/>
      <c r="CL2" s="471"/>
      <c r="CM2" s="471"/>
      <c r="CN2" s="471"/>
      <c r="CO2" s="471"/>
      <c r="CP2" s="471"/>
      <c r="CQ2" s="471"/>
      <c r="CR2" s="471"/>
      <c r="CS2" s="471"/>
      <c r="CT2" s="471"/>
      <c r="CU2" s="471"/>
      <c r="CV2" s="471"/>
      <c r="CW2" s="471"/>
      <c r="CX2" s="471"/>
      <c r="CY2" s="340"/>
      <c r="CZ2" s="387" t="s">
        <v>1</v>
      </c>
      <c r="DA2" s="388"/>
      <c r="DB2" s="352" t="s">
        <v>215</v>
      </c>
      <c r="DC2" s="452"/>
      <c r="DD2" s="452"/>
      <c r="DE2" s="452"/>
      <c r="DF2" s="452"/>
      <c r="DG2" s="452"/>
      <c r="DH2" s="452"/>
      <c r="DI2" s="452"/>
      <c r="DJ2" s="452"/>
      <c r="DK2" s="353"/>
      <c r="DL2" s="352" t="s">
        <v>211</v>
      </c>
      <c r="DM2" s="452"/>
      <c r="DN2" s="452"/>
      <c r="DO2" s="452"/>
      <c r="DP2" s="452"/>
      <c r="DQ2" s="452"/>
      <c r="DR2" s="452"/>
      <c r="DS2" s="452"/>
      <c r="DT2" s="452"/>
      <c r="DU2" s="452"/>
      <c r="DV2" s="452"/>
      <c r="DW2" s="452"/>
      <c r="DX2" s="452"/>
      <c r="DY2" s="452"/>
      <c r="DZ2" s="452"/>
      <c r="EA2" s="452"/>
      <c r="EB2" s="452"/>
      <c r="EC2" s="452"/>
      <c r="ED2" s="452"/>
      <c r="EE2" s="353"/>
      <c r="EF2" s="376" t="s">
        <v>1</v>
      </c>
      <c r="EG2" s="377"/>
      <c r="EH2" s="404" t="s">
        <v>215</v>
      </c>
      <c r="EI2" s="449"/>
      <c r="EJ2" s="449"/>
      <c r="EK2" s="449"/>
      <c r="EL2" s="449"/>
      <c r="EM2" s="449"/>
      <c r="EN2" s="449"/>
      <c r="EO2" s="449"/>
      <c r="EP2" s="449"/>
      <c r="EQ2" s="405"/>
      <c r="ER2" s="376" t="s">
        <v>211</v>
      </c>
      <c r="ES2" s="377"/>
      <c r="ET2" s="376"/>
      <c r="EU2" s="377"/>
      <c r="EV2" s="376"/>
      <c r="EW2" s="377"/>
      <c r="EX2" s="376"/>
      <c r="EY2" s="377"/>
      <c r="EZ2" s="376"/>
      <c r="FA2" s="377"/>
      <c r="FB2" s="376"/>
      <c r="FC2" s="377"/>
      <c r="FD2" s="376"/>
      <c r="FE2" s="377"/>
      <c r="FF2" s="376"/>
      <c r="FG2" s="377"/>
      <c r="FH2" s="376"/>
      <c r="FI2" s="377"/>
      <c r="FJ2" s="376"/>
      <c r="FK2" s="377"/>
    </row>
    <row r="3" spans="1:167" s="212" customFormat="1" ht="26.25" customHeight="1" thickBot="1" x14ac:dyDescent="0.3">
      <c r="A3" s="45"/>
      <c r="B3" s="43"/>
      <c r="C3" s="43"/>
      <c r="D3" s="416"/>
      <c r="E3" s="416"/>
      <c r="F3" s="46"/>
      <c r="G3" s="47"/>
      <c r="H3" s="434"/>
      <c r="I3" s="435"/>
      <c r="J3" s="341" t="s">
        <v>196</v>
      </c>
      <c r="K3" s="343"/>
      <c r="L3" s="464" t="s">
        <v>89</v>
      </c>
      <c r="M3" s="465"/>
      <c r="N3" s="466"/>
      <c r="O3" s="341" t="s">
        <v>196</v>
      </c>
      <c r="P3" s="343"/>
      <c r="Q3" s="464" t="s">
        <v>187</v>
      </c>
      <c r="R3" s="465"/>
      <c r="S3" s="466"/>
      <c r="T3" s="341" t="s">
        <v>196</v>
      </c>
      <c r="U3" s="343"/>
      <c r="V3" s="459" t="s">
        <v>212</v>
      </c>
      <c r="W3" s="460"/>
      <c r="X3" s="460"/>
      <c r="Y3" s="460"/>
      <c r="Z3" s="460"/>
      <c r="AA3" s="168"/>
      <c r="AB3" s="459" t="s">
        <v>10445</v>
      </c>
      <c r="AC3" s="460"/>
      <c r="AD3" s="460"/>
      <c r="AE3" s="460"/>
      <c r="AF3" s="460"/>
      <c r="AG3" s="168"/>
      <c r="AH3" s="458" t="s">
        <v>10453</v>
      </c>
      <c r="AI3" s="458"/>
      <c r="AJ3" s="458"/>
      <c r="AK3" s="458"/>
      <c r="AL3" s="458"/>
      <c r="AM3" s="458"/>
      <c r="AN3" s="357"/>
      <c r="AO3" s="359"/>
      <c r="AP3" s="396" t="s">
        <v>196</v>
      </c>
      <c r="AQ3" s="397"/>
      <c r="AR3" s="455" t="s">
        <v>89</v>
      </c>
      <c r="AS3" s="456"/>
      <c r="AT3" s="457"/>
      <c r="AU3" s="396" t="s">
        <v>196</v>
      </c>
      <c r="AV3" s="397"/>
      <c r="AW3" s="455" t="s">
        <v>187</v>
      </c>
      <c r="AX3" s="456"/>
      <c r="AY3" s="457"/>
      <c r="AZ3" s="396" t="s">
        <v>196</v>
      </c>
      <c r="BA3" s="397"/>
      <c r="BB3" s="455" t="s">
        <v>212</v>
      </c>
      <c r="BC3" s="456"/>
      <c r="BD3" s="456"/>
      <c r="BE3" s="456"/>
      <c r="BF3" s="456"/>
      <c r="BG3" s="457"/>
      <c r="BH3" s="455" t="s">
        <v>10445</v>
      </c>
      <c r="BI3" s="456"/>
      <c r="BJ3" s="456"/>
      <c r="BK3" s="456"/>
      <c r="BL3" s="456"/>
      <c r="BM3" s="457"/>
      <c r="BN3" s="455" t="s">
        <v>10453</v>
      </c>
      <c r="BO3" s="456"/>
      <c r="BP3" s="456"/>
      <c r="BQ3" s="456"/>
      <c r="BR3" s="456"/>
      <c r="BS3" s="457"/>
      <c r="BT3" s="385"/>
      <c r="BU3" s="386"/>
      <c r="BV3" s="429" t="s">
        <v>196</v>
      </c>
      <c r="BW3" s="430"/>
      <c r="BX3" s="461" t="s">
        <v>89</v>
      </c>
      <c r="BY3" s="462"/>
      <c r="BZ3" s="463"/>
      <c r="CA3" s="429" t="s">
        <v>196</v>
      </c>
      <c r="CB3" s="430"/>
      <c r="CC3" s="461" t="s">
        <v>187</v>
      </c>
      <c r="CD3" s="462"/>
      <c r="CE3" s="463"/>
      <c r="CF3" s="429" t="s">
        <v>196</v>
      </c>
      <c r="CG3" s="430"/>
      <c r="CH3" s="461" t="s">
        <v>212</v>
      </c>
      <c r="CI3" s="462"/>
      <c r="CJ3" s="462"/>
      <c r="CK3" s="462"/>
      <c r="CL3" s="462"/>
      <c r="CM3" s="463"/>
      <c r="CN3" s="461" t="s">
        <v>10445</v>
      </c>
      <c r="CO3" s="462"/>
      <c r="CP3" s="462"/>
      <c r="CQ3" s="462"/>
      <c r="CR3" s="462"/>
      <c r="CS3" s="463"/>
      <c r="CT3" s="461" t="s">
        <v>10453</v>
      </c>
      <c r="CU3" s="462"/>
      <c r="CV3" s="462"/>
      <c r="CW3" s="462"/>
      <c r="CX3" s="462"/>
      <c r="CY3" s="463"/>
      <c r="CZ3" s="374"/>
      <c r="DA3" s="375"/>
      <c r="DB3" s="387" t="s">
        <v>196</v>
      </c>
      <c r="DC3" s="388"/>
      <c r="DD3" s="444" t="s">
        <v>89</v>
      </c>
      <c r="DE3" s="445"/>
      <c r="DF3" s="446"/>
      <c r="DG3" s="387" t="s">
        <v>196</v>
      </c>
      <c r="DH3" s="388"/>
      <c r="DI3" s="444" t="s">
        <v>187</v>
      </c>
      <c r="DJ3" s="445"/>
      <c r="DK3" s="446"/>
      <c r="DL3" s="387" t="s">
        <v>196</v>
      </c>
      <c r="DM3" s="388"/>
      <c r="DN3" s="444" t="s">
        <v>212</v>
      </c>
      <c r="DO3" s="445"/>
      <c r="DP3" s="445"/>
      <c r="DQ3" s="445"/>
      <c r="DR3" s="445"/>
      <c r="DS3" s="446"/>
      <c r="DT3" s="444" t="s">
        <v>10445</v>
      </c>
      <c r="DU3" s="445"/>
      <c r="DV3" s="445"/>
      <c r="DW3" s="445"/>
      <c r="DX3" s="445"/>
      <c r="DY3" s="446"/>
      <c r="DZ3" s="444" t="s">
        <v>10453</v>
      </c>
      <c r="EA3" s="445"/>
      <c r="EB3" s="445"/>
      <c r="EC3" s="445"/>
      <c r="ED3" s="445"/>
      <c r="EE3" s="446"/>
      <c r="EF3" s="378"/>
      <c r="EG3" s="379"/>
      <c r="EH3" s="376" t="s">
        <v>196</v>
      </c>
      <c r="EI3" s="377"/>
      <c r="EJ3" s="441" t="s">
        <v>89</v>
      </c>
      <c r="EK3" s="442"/>
      <c r="EL3" s="443"/>
      <c r="EM3" s="376" t="s">
        <v>196</v>
      </c>
      <c r="EN3" s="377"/>
      <c r="EO3" s="441" t="s">
        <v>187</v>
      </c>
      <c r="EP3" s="442"/>
      <c r="EQ3" s="443"/>
      <c r="ER3" s="376" t="s">
        <v>196</v>
      </c>
      <c r="ES3" s="377"/>
      <c r="ET3" s="441" t="s">
        <v>212</v>
      </c>
      <c r="EU3" s="442"/>
      <c r="EV3" s="442"/>
      <c r="EW3" s="442"/>
      <c r="EX3" s="442"/>
      <c r="EY3" s="443"/>
      <c r="EZ3" s="441" t="s">
        <v>10445</v>
      </c>
      <c r="FA3" s="442"/>
      <c r="FB3" s="442"/>
      <c r="FC3" s="442"/>
      <c r="FD3" s="442"/>
      <c r="FE3" s="443"/>
      <c r="FF3" s="441" t="s">
        <v>10453</v>
      </c>
      <c r="FG3" s="442"/>
      <c r="FH3" s="442"/>
      <c r="FI3" s="442"/>
      <c r="FJ3" s="442"/>
      <c r="FK3" s="443"/>
    </row>
    <row r="4" spans="1:167" s="212" customFormat="1" ht="51" customHeight="1" x14ac:dyDescent="0.25">
      <c r="A4" s="4" t="s">
        <v>0</v>
      </c>
      <c r="B4" s="115" t="s">
        <v>7</v>
      </c>
      <c r="C4" s="115" t="s">
        <v>17855</v>
      </c>
      <c r="D4" s="82">
        <v>0.5</v>
      </c>
      <c r="E4" s="82">
        <v>0.5</v>
      </c>
      <c r="F4" s="8" t="s">
        <v>10442</v>
      </c>
      <c r="G4" s="8" t="s">
        <v>225</v>
      </c>
      <c r="H4" s="70" t="s">
        <v>388</v>
      </c>
      <c r="I4" s="71" t="s">
        <v>382</v>
      </c>
      <c r="J4" s="29" t="s">
        <v>197</v>
      </c>
      <c r="K4" s="6" t="s">
        <v>223</v>
      </c>
      <c r="L4" s="7" t="s">
        <v>200</v>
      </c>
      <c r="M4" s="30" t="s">
        <v>199</v>
      </c>
      <c r="N4" s="30" t="s">
        <v>216</v>
      </c>
      <c r="O4" s="7" t="s">
        <v>197</v>
      </c>
      <c r="P4" s="7" t="s">
        <v>223</v>
      </c>
      <c r="Q4" s="5" t="s">
        <v>201</v>
      </c>
      <c r="R4" s="5" t="s">
        <v>202</v>
      </c>
      <c r="S4" s="5" t="s">
        <v>216</v>
      </c>
      <c r="T4" s="9" t="s">
        <v>197</v>
      </c>
      <c r="U4" s="29" t="s">
        <v>223</v>
      </c>
      <c r="V4" s="35" t="s">
        <v>203</v>
      </c>
      <c r="W4" s="35" t="s">
        <v>204</v>
      </c>
      <c r="X4" s="35" t="s">
        <v>216</v>
      </c>
      <c r="Y4" s="35" t="s">
        <v>228</v>
      </c>
      <c r="Z4" s="35" t="s">
        <v>229</v>
      </c>
      <c r="AA4" s="35" t="s">
        <v>216</v>
      </c>
      <c r="AB4" s="35" t="s">
        <v>10449</v>
      </c>
      <c r="AC4" s="35" t="s">
        <v>10450</v>
      </c>
      <c r="AD4" s="35" t="s">
        <v>216</v>
      </c>
      <c r="AE4" s="35" t="s">
        <v>10451</v>
      </c>
      <c r="AF4" s="35" t="s">
        <v>10452</v>
      </c>
      <c r="AG4" s="35" t="s">
        <v>216</v>
      </c>
      <c r="AH4" s="38" t="s">
        <v>207</v>
      </c>
      <c r="AI4" s="35" t="s">
        <v>208</v>
      </c>
      <c r="AJ4" s="35" t="s">
        <v>216</v>
      </c>
      <c r="AK4" s="35" t="s">
        <v>209</v>
      </c>
      <c r="AL4" s="35" t="s">
        <v>210</v>
      </c>
      <c r="AM4" s="35" t="s">
        <v>216</v>
      </c>
      <c r="AN4" s="222" t="s">
        <v>388</v>
      </c>
      <c r="AO4" s="223" t="s">
        <v>382</v>
      </c>
      <c r="AP4" s="3" t="s">
        <v>197</v>
      </c>
      <c r="AQ4" s="3" t="s">
        <v>223</v>
      </c>
      <c r="AR4" s="3" t="s">
        <v>200</v>
      </c>
      <c r="AS4" s="3" t="s">
        <v>199</v>
      </c>
      <c r="AT4" s="3" t="s">
        <v>216</v>
      </c>
      <c r="AU4" s="3" t="s">
        <v>197</v>
      </c>
      <c r="AV4" s="3" t="s">
        <v>223</v>
      </c>
      <c r="AW4" s="3" t="s">
        <v>201</v>
      </c>
      <c r="AX4" s="3" t="s">
        <v>202</v>
      </c>
      <c r="AY4" s="3" t="s">
        <v>216</v>
      </c>
      <c r="AZ4" s="3" t="s">
        <v>197</v>
      </c>
      <c r="BA4" s="3" t="s">
        <v>223</v>
      </c>
      <c r="BB4" s="3" t="s">
        <v>203</v>
      </c>
      <c r="BC4" s="3" t="s">
        <v>204</v>
      </c>
      <c r="BD4" s="3" t="s">
        <v>216</v>
      </c>
      <c r="BE4" s="3" t="s">
        <v>228</v>
      </c>
      <c r="BF4" s="3" t="s">
        <v>229</v>
      </c>
      <c r="BG4" s="3" t="s">
        <v>216</v>
      </c>
      <c r="BH4" s="3" t="s">
        <v>10449</v>
      </c>
      <c r="BI4" s="3" t="s">
        <v>10450</v>
      </c>
      <c r="BJ4" s="3" t="s">
        <v>216</v>
      </c>
      <c r="BK4" s="3" t="s">
        <v>10451</v>
      </c>
      <c r="BL4" s="3" t="s">
        <v>10452</v>
      </c>
      <c r="BM4" s="3" t="s">
        <v>216</v>
      </c>
      <c r="BN4" s="3" t="s">
        <v>207</v>
      </c>
      <c r="BO4" s="3" t="s">
        <v>208</v>
      </c>
      <c r="BP4" s="3" t="s">
        <v>216</v>
      </c>
      <c r="BQ4" s="3" t="s">
        <v>209</v>
      </c>
      <c r="BR4" s="3" t="s">
        <v>210</v>
      </c>
      <c r="BS4" s="3" t="s">
        <v>216</v>
      </c>
      <c r="BT4" s="429" t="s">
        <v>388</v>
      </c>
      <c r="BU4" s="430" t="s">
        <v>382</v>
      </c>
      <c r="BV4" s="10" t="s">
        <v>197</v>
      </c>
      <c r="BW4" s="10" t="s">
        <v>223</v>
      </c>
      <c r="BX4" s="10" t="s">
        <v>200</v>
      </c>
      <c r="BY4" s="10" t="s">
        <v>199</v>
      </c>
      <c r="BZ4" s="10" t="s">
        <v>216</v>
      </c>
      <c r="CA4" s="10" t="s">
        <v>197</v>
      </c>
      <c r="CB4" s="10" t="s">
        <v>223</v>
      </c>
      <c r="CC4" s="10" t="s">
        <v>201</v>
      </c>
      <c r="CD4" s="10" t="s">
        <v>202</v>
      </c>
      <c r="CE4" s="10" t="s">
        <v>216</v>
      </c>
      <c r="CF4" s="10" t="s">
        <v>197</v>
      </c>
      <c r="CG4" s="10" t="s">
        <v>223</v>
      </c>
      <c r="CH4" s="10" t="s">
        <v>203</v>
      </c>
      <c r="CI4" s="10" t="s">
        <v>204</v>
      </c>
      <c r="CJ4" s="10" t="s">
        <v>216</v>
      </c>
      <c r="CK4" s="10" t="s">
        <v>228</v>
      </c>
      <c r="CL4" s="10" t="s">
        <v>229</v>
      </c>
      <c r="CM4" s="10" t="s">
        <v>216</v>
      </c>
      <c r="CN4" s="10" t="s">
        <v>10449</v>
      </c>
      <c r="CO4" s="10" t="s">
        <v>10450</v>
      </c>
      <c r="CP4" s="10" t="s">
        <v>216</v>
      </c>
      <c r="CQ4" s="10" t="s">
        <v>10451</v>
      </c>
      <c r="CR4" s="10" t="s">
        <v>10452</v>
      </c>
      <c r="CS4" s="10" t="s">
        <v>216</v>
      </c>
      <c r="CT4" s="10" t="s">
        <v>207</v>
      </c>
      <c r="CU4" s="10" t="s">
        <v>208</v>
      </c>
      <c r="CV4" s="10" t="s">
        <v>216</v>
      </c>
      <c r="CW4" s="10" t="s">
        <v>209</v>
      </c>
      <c r="CX4" s="10" t="s">
        <v>210</v>
      </c>
      <c r="CY4" s="10" t="s">
        <v>216</v>
      </c>
      <c r="CZ4" s="387" t="s">
        <v>388</v>
      </c>
      <c r="DA4" s="388" t="s">
        <v>382</v>
      </c>
      <c r="DB4" s="12" t="s">
        <v>197</v>
      </c>
      <c r="DC4" s="12" t="s">
        <v>223</v>
      </c>
      <c r="DD4" s="12" t="s">
        <v>200</v>
      </c>
      <c r="DE4" s="12" t="s">
        <v>199</v>
      </c>
      <c r="DF4" s="12" t="s">
        <v>216</v>
      </c>
      <c r="DG4" s="12" t="s">
        <v>197</v>
      </c>
      <c r="DH4" s="12" t="s">
        <v>223</v>
      </c>
      <c r="DI4" s="12" t="s">
        <v>201</v>
      </c>
      <c r="DJ4" s="12" t="s">
        <v>202</v>
      </c>
      <c r="DK4" s="12" t="s">
        <v>216</v>
      </c>
      <c r="DL4" s="12" t="s">
        <v>197</v>
      </c>
      <c r="DM4" s="12" t="s">
        <v>223</v>
      </c>
      <c r="DN4" s="12" t="s">
        <v>203</v>
      </c>
      <c r="DO4" s="12" t="s">
        <v>204</v>
      </c>
      <c r="DP4" s="12" t="s">
        <v>216</v>
      </c>
      <c r="DQ4" s="12" t="s">
        <v>228</v>
      </c>
      <c r="DR4" s="12" t="s">
        <v>229</v>
      </c>
      <c r="DS4" s="12" t="s">
        <v>216</v>
      </c>
      <c r="DT4" s="12" t="s">
        <v>10449</v>
      </c>
      <c r="DU4" s="12" t="s">
        <v>10450</v>
      </c>
      <c r="DV4" s="12" t="s">
        <v>216</v>
      </c>
      <c r="DW4" s="12" t="s">
        <v>10451</v>
      </c>
      <c r="DX4" s="12" t="s">
        <v>10452</v>
      </c>
      <c r="DY4" s="12" t="s">
        <v>216</v>
      </c>
      <c r="DZ4" s="12" t="s">
        <v>207</v>
      </c>
      <c r="EA4" s="12" t="s">
        <v>208</v>
      </c>
      <c r="EB4" s="12" t="s">
        <v>216</v>
      </c>
      <c r="EC4" s="12" t="s">
        <v>209</v>
      </c>
      <c r="ED4" s="12" t="s">
        <v>210</v>
      </c>
      <c r="EE4" s="12" t="s">
        <v>216</v>
      </c>
      <c r="EF4" s="376" t="s">
        <v>388</v>
      </c>
      <c r="EG4" s="377" t="s">
        <v>382</v>
      </c>
      <c r="EH4" s="11" t="s">
        <v>197</v>
      </c>
      <c r="EI4" s="11" t="s">
        <v>223</v>
      </c>
      <c r="EJ4" s="11" t="s">
        <v>200</v>
      </c>
      <c r="EK4" s="11" t="s">
        <v>199</v>
      </c>
      <c r="EL4" s="11" t="s">
        <v>216</v>
      </c>
      <c r="EM4" s="11" t="s">
        <v>197</v>
      </c>
      <c r="EN4" s="11" t="s">
        <v>223</v>
      </c>
      <c r="EO4" s="11" t="s">
        <v>201</v>
      </c>
      <c r="EP4" s="11" t="s">
        <v>202</v>
      </c>
      <c r="EQ4" s="11" t="s">
        <v>216</v>
      </c>
      <c r="ER4" s="11" t="s">
        <v>197</v>
      </c>
      <c r="ES4" s="11" t="s">
        <v>223</v>
      </c>
      <c r="ET4" s="11" t="s">
        <v>203</v>
      </c>
      <c r="EU4" s="11" t="s">
        <v>204</v>
      </c>
      <c r="EV4" s="11" t="s">
        <v>216</v>
      </c>
      <c r="EW4" s="11" t="s">
        <v>228</v>
      </c>
      <c r="EX4" s="11" t="s">
        <v>229</v>
      </c>
      <c r="EY4" s="11" t="s">
        <v>216</v>
      </c>
      <c r="EZ4" s="11" t="s">
        <v>10449</v>
      </c>
      <c r="FA4" s="11" t="s">
        <v>10450</v>
      </c>
      <c r="FB4" s="11" t="s">
        <v>216</v>
      </c>
      <c r="FC4" s="11" t="s">
        <v>10451</v>
      </c>
      <c r="FD4" s="11" t="s">
        <v>10452</v>
      </c>
      <c r="FE4" s="11" t="s">
        <v>216</v>
      </c>
      <c r="FF4" s="11" t="s">
        <v>207</v>
      </c>
      <c r="FG4" s="11" t="s">
        <v>208</v>
      </c>
      <c r="FH4" s="11" t="s">
        <v>216</v>
      </c>
      <c r="FI4" s="11" t="s">
        <v>209</v>
      </c>
      <c r="FJ4" s="11" t="s">
        <v>210</v>
      </c>
      <c r="FK4" s="11" t="s">
        <v>216</v>
      </c>
    </row>
    <row r="5" spans="1:167" s="212" customFormat="1" x14ac:dyDescent="0.25">
      <c r="A5" s="161" t="s">
        <v>14447</v>
      </c>
      <c r="B5" s="159" t="s">
        <v>10725</v>
      </c>
      <c r="C5" s="159" t="s">
        <v>5328</v>
      </c>
      <c r="F5" s="212">
        <v>1</v>
      </c>
      <c r="G5" s="212">
        <v>3</v>
      </c>
      <c r="H5" s="159" t="s">
        <v>10759</v>
      </c>
      <c r="I5" s="159" t="s">
        <v>183</v>
      </c>
      <c r="J5" s="212" t="s">
        <v>282</v>
      </c>
      <c r="K5" s="212" t="s">
        <v>282</v>
      </c>
      <c r="L5" s="212" t="s">
        <v>282</v>
      </c>
      <c r="M5" s="212" t="s">
        <v>282</v>
      </c>
      <c r="N5" s="212" t="s">
        <v>282</v>
      </c>
      <c r="O5" s="212" t="s">
        <v>282</v>
      </c>
      <c r="P5" s="212" t="s">
        <v>282</v>
      </c>
      <c r="Q5" s="212" t="s">
        <v>282</v>
      </c>
      <c r="R5" s="212" t="s">
        <v>282</v>
      </c>
      <c r="S5" s="212" t="s">
        <v>282</v>
      </c>
      <c r="T5" s="159" t="s">
        <v>220</v>
      </c>
      <c r="U5" s="159">
        <v>20</v>
      </c>
      <c r="V5" s="159">
        <v>24.03</v>
      </c>
      <c r="W5" s="159">
        <v>11.12</v>
      </c>
      <c r="X5" s="159">
        <v>26</v>
      </c>
      <c r="Y5" s="159" t="s">
        <v>282</v>
      </c>
      <c r="Z5" s="159" t="s">
        <v>282</v>
      </c>
      <c r="AA5" s="159" t="s">
        <v>282</v>
      </c>
      <c r="AB5" s="159">
        <v>25.01</v>
      </c>
      <c r="AC5" s="159">
        <v>10.199999999999999</v>
      </c>
      <c r="AD5" s="159">
        <v>26</v>
      </c>
      <c r="AE5" s="212" t="s">
        <v>282</v>
      </c>
      <c r="AF5" s="212" t="s">
        <v>282</v>
      </c>
      <c r="AG5" s="212" t="s">
        <v>282</v>
      </c>
      <c r="AH5" s="212" t="s">
        <v>282</v>
      </c>
      <c r="AI5" s="212" t="s">
        <v>282</v>
      </c>
      <c r="AJ5" s="212" t="s">
        <v>282</v>
      </c>
      <c r="AK5" s="212" t="s">
        <v>282</v>
      </c>
      <c r="AL5" s="212" t="s">
        <v>282</v>
      </c>
      <c r="AM5" s="212" t="s">
        <v>282</v>
      </c>
      <c r="AN5" s="159" t="s">
        <v>682</v>
      </c>
      <c r="AO5" s="159" t="s">
        <v>183</v>
      </c>
      <c r="AP5" s="159" t="s">
        <v>282</v>
      </c>
      <c r="AQ5" s="159" t="s">
        <v>282</v>
      </c>
      <c r="AR5" s="159" t="s">
        <v>282</v>
      </c>
      <c r="AS5" s="159" t="s">
        <v>282</v>
      </c>
      <c r="AT5" s="159" t="s">
        <v>282</v>
      </c>
      <c r="AU5" s="159" t="s">
        <v>282</v>
      </c>
      <c r="AV5" s="159" t="s">
        <v>282</v>
      </c>
      <c r="AW5" s="159" t="s">
        <v>282</v>
      </c>
      <c r="AX5" s="159" t="s">
        <v>282</v>
      </c>
      <c r="AY5" s="159" t="s">
        <v>282</v>
      </c>
      <c r="AZ5" s="159" t="s">
        <v>220</v>
      </c>
      <c r="BA5" s="159">
        <v>20</v>
      </c>
      <c r="BB5" s="159">
        <v>26.41</v>
      </c>
      <c r="BC5" s="159">
        <v>11.01</v>
      </c>
      <c r="BD5" s="159">
        <v>17</v>
      </c>
      <c r="BE5" s="159" t="s">
        <v>282</v>
      </c>
      <c r="BF5" s="159" t="s">
        <v>282</v>
      </c>
      <c r="BG5" s="159" t="s">
        <v>282</v>
      </c>
      <c r="BH5" s="159">
        <v>27.09</v>
      </c>
      <c r="BI5" s="159">
        <v>10.35</v>
      </c>
      <c r="BJ5" s="159">
        <v>17</v>
      </c>
      <c r="BK5" s="212" t="s">
        <v>282</v>
      </c>
      <c r="BL5" s="212" t="s">
        <v>282</v>
      </c>
      <c r="BM5" s="212" t="s">
        <v>282</v>
      </c>
      <c r="BN5" s="212" t="s">
        <v>282</v>
      </c>
      <c r="BO5" s="212" t="s">
        <v>282</v>
      </c>
      <c r="BP5" s="212" t="s">
        <v>282</v>
      </c>
      <c r="BQ5" s="212" t="s">
        <v>282</v>
      </c>
      <c r="BR5" s="212" t="s">
        <v>282</v>
      </c>
      <c r="BS5" s="212" t="s">
        <v>282</v>
      </c>
      <c r="BT5" s="159" t="s">
        <v>636</v>
      </c>
      <c r="BU5" s="159" t="s">
        <v>282</v>
      </c>
      <c r="BV5" s="159" t="s">
        <v>282</v>
      </c>
      <c r="BW5" s="159" t="s">
        <v>282</v>
      </c>
      <c r="BX5" s="159" t="s">
        <v>282</v>
      </c>
      <c r="BY5" s="159" t="s">
        <v>282</v>
      </c>
      <c r="BZ5" s="159" t="s">
        <v>282</v>
      </c>
      <c r="CA5" s="159" t="s">
        <v>282</v>
      </c>
      <c r="CB5" s="159" t="s">
        <v>282</v>
      </c>
      <c r="CC5" s="159" t="s">
        <v>282</v>
      </c>
      <c r="CD5" s="159" t="s">
        <v>282</v>
      </c>
      <c r="CE5" s="159" t="s">
        <v>282</v>
      </c>
      <c r="CF5" s="159" t="s">
        <v>220</v>
      </c>
      <c r="CG5" s="66">
        <v>20</v>
      </c>
      <c r="CH5" s="66">
        <v>25.42</v>
      </c>
      <c r="CI5" s="66">
        <v>11</v>
      </c>
      <c r="CJ5" s="159">
        <v>15</v>
      </c>
      <c r="CK5" s="159" t="s">
        <v>282</v>
      </c>
      <c r="CL5" s="159" t="s">
        <v>282</v>
      </c>
      <c r="CM5" s="159" t="s">
        <v>282</v>
      </c>
      <c r="CN5" s="212">
        <v>29.51</v>
      </c>
      <c r="CO5" s="212">
        <v>9.99</v>
      </c>
      <c r="CP5" s="212">
        <v>15</v>
      </c>
      <c r="CQ5" s="212" t="s">
        <v>282</v>
      </c>
      <c r="CR5" s="212" t="s">
        <v>282</v>
      </c>
      <c r="CS5" s="212" t="s">
        <v>282</v>
      </c>
      <c r="CT5" s="212" t="s">
        <v>282</v>
      </c>
      <c r="CU5" s="212" t="s">
        <v>282</v>
      </c>
      <c r="CV5" s="212" t="s">
        <v>282</v>
      </c>
      <c r="CW5" s="212" t="s">
        <v>282</v>
      </c>
      <c r="CX5" s="212" t="s">
        <v>282</v>
      </c>
      <c r="CY5" s="212" t="s">
        <v>282</v>
      </c>
      <c r="CZ5" s="212" t="s">
        <v>282</v>
      </c>
      <c r="DA5" s="212" t="s">
        <v>282</v>
      </c>
      <c r="DB5" s="212" t="s">
        <v>282</v>
      </c>
      <c r="DC5" s="212" t="s">
        <v>282</v>
      </c>
      <c r="DD5" s="212" t="s">
        <v>282</v>
      </c>
      <c r="DE5" s="212" t="s">
        <v>282</v>
      </c>
      <c r="DF5" s="212" t="s">
        <v>282</v>
      </c>
      <c r="DG5" s="212" t="s">
        <v>282</v>
      </c>
      <c r="DH5" s="212" t="s">
        <v>282</v>
      </c>
      <c r="DI5" s="212" t="s">
        <v>282</v>
      </c>
      <c r="DJ5" s="212" t="s">
        <v>282</v>
      </c>
      <c r="DK5" s="212" t="s">
        <v>282</v>
      </c>
      <c r="DL5" s="212" t="s">
        <v>282</v>
      </c>
      <c r="DM5" s="212" t="s">
        <v>282</v>
      </c>
      <c r="DN5" s="212" t="s">
        <v>282</v>
      </c>
      <c r="DO5" s="212" t="s">
        <v>282</v>
      </c>
      <c r="DP5" s="212" t="s">
        <v>282</v>
      </c>
      <c r="DQ5" s="212" t="s">
        <v>282</v>
      </c>
      <c r="DR5" s="212" t="s">
        <v>282</v>
      </c>
      <c r="DS5" s="212" t="s">
        <v>282</v>
      </c>
      <c r="DT5" s="212" t="s">
        <v>282</v>
      </c>
      <c r="DU5" s="212" t="s">
        <v>282</v>
      </c>
      <c r="DV5" s="212" t="s">
        <v>282</v>
      </c>
      <c r="DW5" s="212" t="s">
        <v>282</v>
      </c>
      <c r="DX5" s="212" t="s">
        <v>282</v>
      </c>
      <c r="DY5" s="212" t="s">
        <v>282</v>
      </c>
      <c r="DZ5" s="212" t="s">
        <v>282</v>
      </c>
      <c r="EA5" s="212" t="s">
        <v>282</v>
      </c>
      <c r="EB5" s="212" t="s">
        <v>282</v>
      </c>
      <c r="EC5" s="212" t="s">
        <v>282</v>
      </c>
      <c r="ED5" s="212" t="s">
        <v>282</v>
      </c>
      <c r="EE5" s="212" t="s">
        <v>282</v>
      </c>
      <c r="EF5" s="212" t="s">
        <v>282</v>
      </c>
      <c r="EG5" s="212" t="s">
        <v>282</v>
      </c>
      <c r="EH5" s="212" t="s">
        <v>282</v>
      </c>
      <c r="EI5" s="212" t="s">
        <v>282</v>
      </c>
      <c r="EJ5" s="212" t="s">
        <v>282</v>
      </c>
      <c r="EK5" s="212" t="s">
        <v>282</v>
      </c>
      <c r="EL5" s="212" t="s">
        <v>282</v>
      </c>
      <c r="EM5" s="212" t="s">
        <v>282</v>
      </c>
      <c r="EN5" s="212" t="s">
        <v>282</v>
      </c>
      <c r="EO5" s="212" t="s">
        <v>282</v>
      </c>
      <c r="EP5" s="212" t="s">
        <v>282</v>
      </c>
      <c r="EQ5" s="212" t="s">
        <v>282</v>
      </c>
      <c r="ER5" s="212" t="s">
        <v>282</v>
      </c>
      <c r="ES5" s="212" t="s">
        <v>282</v>
      </c>
      <c r="ET5" s="212" t="s">
        <v>282</v>
      </c>
      <c r="EU5" s="212" t="s">
        <v>282</v>
      </c>
      <c r="EV5" s="212" t="s">
        <v>282</v>
      </c>
      <c r="EW5" s="212" t="s">
        <v>282</v>
      </c>
      <c r="EX5" s="212" t="s">
        <v>282</v>
      </c>
      <c r="EY5" s="212" t="s">
        <v>282</v>
      </c>
      <c r="EZ5" s="212" t="s">
        <v>282</v>
      </c>
      <c r="FA5" s="212" t="s">
        <v>282</v>
      </c>
      <c r="FB5" s="212" t="s">
        <v>282</v>
      </c>
      <c r="FC5" s="212" t="s">
        <v>282</v>
      </c>
      <c r="FD5" s="212" t="s">
        <v>282</v>
      </c>
      <c r="FE5" s="212" t="s">
        <v>282</v>
      </c>
      <c r="FF5" s="212" t="s">
        <v>282</v>
      </c>
      <c r="FG5" s="212" t="s">
        <v>282</v>
      </c>
      <c r="FH5" s="212" t="s">
        <v>282</v>
      </c>
      <c r="FI5" s="212" t="s">
        <v>282</v>
      </c>
      <c r="FJ5" s="212" t="s">
        <v>282</v>
      </c>
      <c r="FK5" s="212" t="s">
        <v>282</v>
      </c>
    </row>
    <row r="6" spans="1:167" s="212" customFormat="1" x14ac:dyDescent="0.25">
      <c r="A6" s="161" t="s">
        <v>14447</v>
      </c>
      <c r="B6" s="159" t="s">
        <v>10725</v>
      </c>
      <c r="C6" s="159" t="s">
        <v>5328</v>
      </c>
      <c r="F6" s="212">
        <v>3</v>
      </c>
      <c r="G6" s="212">
        <v>3</v>
      </c>
      <c r="H6" s="159" t="s">
        <v>10759</v>
      </c>
      <c r="I6" s="159" t="s">
        <v>183</v>
      </c>
      <c r="J6" s="212" t="s">
        <v>282</v>
      </c>
      <c r="K6" s="212" t="s">
        <v>282</v>
      </c>
      <c r="L6" s="212" t="s">
        <v>282</v>
      </c>
      <c r="M6" s="212" t="s">
        <v>282</v>
      </c>
      <c r="N6" s="212" t="s">
        <v>282</v>
      </c>
      <c r="O6" s="212" t="s">
        <v>282</v>
      </c>
      <c r="P6" s="212" t="s">
        <v>282</v>
      </c>
      <c r="Q6" s="212" t="s">
        <v>282</v>
      </c>
      <c r="R6" s="212" t="s">
        <v>282</v>
      </c>
      <c r="S6" s="212" t="s">
        <v>282</v>
      </c>
      <c r="T6" s="159" t="s">
        <v>220</v>
      </c>
      <c r="U6" s="159">
        <v>20</v>
      </c>
      <c r="V6" s="159">
        <v>24.03</v>
      </c>
      <c r="W6" s="159">
        <v>11.12</v>
      </c>
      <c r="X6" s="159">
        <v>26</v>
      </c>
      <c r="Y6" s="159" t="s">
        <v>282</v>
      </c>
      <c r="Z6" s="159" t="s">
        <v>282</v>
      </c>
      <c r="AA6" s="159" t="s">
        <v>282</v>
      </c>
      <c r="AB6" s="159">
        <v>25.68</v>
      </c>
      <c r="AC6" s="159">
        <v>11.52</v>
      </c>
      <c r="AD6" s="159">
        <v>26</v>
      </c>
      <c r="AE6" s="212" t="s">
        <v>282</v>
      </c>
      <c r="AF6" s="212" t="s">
        <v>282</v>
      </c>
      <c r="AG6" s="212" t="s">
        <v>282</v>
      </c>
      <c r="AH6" s="212" t="s">
        <v>282</v>
      </c>
      <c r="AI6" s="212" t="s">
        <v>282</v>
      </c>
      <c r="AJ6" s="212" t="s">
        <v>282</v>
      </c>
      <c r="AK6" s="212" t="s">
        <v>282</v>
      </c>
      <c r="AL6" s="212" t="s">
        <v>282</v>
      </c>
      <c r="AM6" s="212" t="s">
        <v>282</v>
      </c>
      <c r="AN6" s="159" t="s">
        <v>682</v>
      </c>
      <c r="AO6" s="159" t="s">
        <v>183</v>
      </c>
      <c r="AP6" s="159" t="s">
        <v>282</v>
      </c>
      <c r="AQ6" s="159" t="s">
        <v>282</v>
      </c>
      <c r="AR6" s="159" t="s">
        <v>282</v>
      </c>
      <c r="AS6" s="159" t="s">
        <v>282</v>
      </c>
      <c r="AT6" s="159" t="s">
        <v>282</v>
      </c>
      <c r="AU6" s="159" t="s">
        <v>282</v>
      </c>
      <c r="AV6" s="159" t="s">
        <v>282</v>
      </c>
      <c r="AW6" s="159" t="s">
        <v>282</v>
      </c>
      <c r="AX6" s="159" t="s">
        <v>282</v>
      </c>
      <c r="AY6" s="159" t="s">
        <v>282</v>
      </c>
      <c r="AZ6" s="159" t="s">
        <v>220</v>
      </c>
      <c r="BA6" s="159">
        <v>20</v>
      </c>
      <c r="BB6" s="159">
        <v>26.41</v>
      </c>
      <c r="BC6" s="159">
        <v>11.01</v>
      </c>
      <c r="BD6" s="159">
        <v>17</v>
      </c>
      <c r="BE6" s="159" t="s">
        <v>282</v>
      </c>
      <c r="BF6" s="159" t="s">
        <v>282</v>
      </c>
      <c r="BG6" s="159" t="s">
        <v>282</v>
      </c>
      <c r="BH6" s="159">
        <v>27.55</v>
      </c>
      <c r="BI6" s="159">
        <v>12.29</v>
      </c>
      <c r="BJ6" s="159">
        <v>17</v>
      </c>
      <c r="BK6" s="212" t="s">
        <v>282</v>
      </c>
      <c r="BL6" s="212" t="s">
        <v>282</v>
      </c>
      <c r="BM6" s="212" t="s">
        <v>282</v>
      </c>
      <c r="BN6" s="212" t="s">
        <v>282</v>
      </c>
      <c r="BO6" s="212" t="s">
        <v>282</v>
      </c>
      <c r="BP6" s="212" t="s">
        <v>282</v>
      </c>
      <c r="BQ6" s="212" t="s">
        <v>282</v>
      </c>
      <c r="BR6" s="212" t="s">
        <v>282</v>
      </c>
      <c r="BS6" s="212" t="s">
        <v>282</v>
      </c>
      <c r="BT6" s="159" t="s">
        <v>636</v>
      </c>
      <c r="BU6" s="159" t="s">
        <v>282</v>
      </c>
      <c r="BV6" s="159" t="s">
        <v>282</v>
      </c>
      <c r="BW6" s="159" t="s">
        <v>282</v>
      </c>
      <c r="BX6" s="159" t="s">
        <v>282</v>
      </c>
      <c r="BY6" s="159" t="s">
        <v>282</v>
      </c>
      <c r="BZ6" s="159" t="s">
        <v>282</v>
      </c>
      <c r="CA6" s="159" t="s">
        <v>282</v>
      </c>
      <c r="CB6" s="159" t="s">
        <v>282</v>
      </c>
      <c r="CC6" s="159" t="s">
        <v>282</v>
      </c>
      <c r="CD6" s="159" t="s">
        <v>282</v>
      </c>
      <c r="CE6" s="159" t="s">
        <v>282</v>
      </c>
      <c r="CF6" s="159" t="s">
        <v>220</v>
      </c>
      <c r="CG6" s="66">
        <v>20</v>
      </c>
      <c r="CH6" s="66">
        <v>25.42</v>
      </c>
      <c r="CI6" s="66">
        <v>11</v>
      </c>
      <c r="CJ6" s="159">
        <v>15</v>
      </c>
      <c r="CK6" s="159" t="s">
        <v>282</v>
      </c>
      <c r="CL6" s="159" t="s">
        <v>282</v>
      </c>
      <c r="CM6" s="159" t="s">
        <v>282</v>
      </c>
      <c r="CN6" s="212">
        <v>32.299999999999997</v>
      </c>
      <c r="CO6" s="212">
        <v>11.08</v>
      </c>
      <c r="CP6" s="212">
        <v>15</v>
      </c>
      <c r="CQ6" s="212" t="s">
        <v>282</v>
      </c>
      <c r="CR6" s="212" t="s">
        <v>282</v>
      </c>
      <c r="CS6" s="212" t="s">
        <v>282</v>
      </c>
      <c r="CT6" s="212" t="s">
        <v>282</v>
      </c>
      <c r="CU6" s="212" t="s">
        <v>282</v>
      </c>
      <c r="CV6" s="212" t="s">
        <v>282</v>
      </c>
      <c r="CW6" s="212" t="s">
        <v>282</v>
      </c>
      <c r="CX6" s="212" t="s">
        <v>282</v>
      </c>
      <c r="CY6" s="212" t="s">
        <v>282</v>
      </c>
      <c r="CZ6" s="212" t="s">
        <v>282</v>
      </c>
      <c r="DA6" s="212" t="s">
        <v>282</v>
      </c>
      <c r="DB6" s="212" t="s">
        <v>282</v>
      </c>
      <c r="DC6" s="212" t="s">
        <v>282</v>
      </c>
      <c r="DD6" s="212" t="s">
        <v>282</v>
      </c>
      <c r="DE6" s="212" t="s">
        <v>282</v>
      </c>
      <c r="DF6" s="212" t="s">
        <v>282</v>
      </c>
      <c r="DG6" s="212" t="s">
        <v>282</v>
      </c>
      <c r="DH6" s="212" t="s">
        <v>282</v>
      </c>
      <c r="DI6" s="212" t="s">
        <v>282</v>
      </c>
      <c r="DJ6" s="212" t="s">
        <v>282</v>
      </c>
      <c r="DK6" s="212" t="s">
        <v>282</v>
      </c>
      <c r="DL6" s="212" t="s">
        <v>282</v>
      </c>
      <c r="DM6" s="212" t="s">
        <v>282</v>
      </c>
      <c r="DN6" s="212" t="s">
        <v>282</v>
      </c>
      <c r="DO6" s="212" t="s">
        <v>282</v>
      </c>
      <c r="DP6" s="212" t="s">
        <v>282</v>
      </c>
      <c r="DQ6" s="212" t="s">
        <v>282</v>
      </c>
      <c r="DR6" s="212" t="s">
        <v>282</v>
      </c>
      <c r="DS6" s="212" t="s">
        <v>282</v>
      </c>
      <c r="DT6" s="212" t="s">
        <v>282</v>
      </c>
      <c r="DU6" s="212" t="s">
        <v>282</v>
      </c>
      <c r="DV6" s="212" t="s">
        <v>282</v>
      </c>
      <c r="DW6" s="212" t="s">
        <v>282</v>
      </c>
      <c r="DX6" s="212" t="s">
        <v>282</v>
      </c>
      <c r="DY6" s="212" t="s">
        <v>282</v>
      </c>
      <c r="DZ6" s="212" t="s">
        <v>282</v>
      </c>
      <c r="EA6" s="212" t="s">
        <v>282</v>
      </c>
      <c r="EB6" s="212" t="s">
        <v>282</v>
      </c>
      <c r="EC6" s="212" t="s">
        <v>282</v>
      </c>
      <c r="ED6" s="212" t="s">
        <v>282</v>
      </c>
      <c r="EE6" s="212" t="s">
        <v>282</v>
      </c>
      <c r="EF6" s="212" t="s">
        <v>282</v>
      </c>
      <c r="EG6" s="212" t="s">
        <v>282</v>
      </c>
      <c r="EH6" s="212" t="s">
        <v>282</v>
      </c>
      <c r="EI6" s="212" t="s">
        <v>282</v>
      </c>
      <c r="EJ6" s="212" t="s">
        <v>282</v>
      </c>
      <c r="EK6" s="212" t="s">
        <v>282</v>
      </c>
      <c r="EL6" s="212" t="s">
        <v>282</v>
      </c>
      <c r="EM6" s="212" t="s">
        <v>282</v>
      </c>
      <c r="EN6" s="212" t="s">
        <v>282</v>
      </c>
      <c r="EO6" s="212" t="s">
        <v>282</v>
      </c>
      <c r="EP6" s="212" t="s">
        <v>282</v>
      </c>
      <c r="EQ6" s="212" t="s">
        <v>282</v>
      </c>
      <c r="ER6" s="212" t="s">
        <v>282</v>
      </c>
      <c r="ES6" s="212" t="s">
        <v>282</v>
      </c>
      <c r="ET6" s="212" t="s">
        <v>282</v>
      </c>
      <c r="EU6" s="212" t="s">
        <v>282</v>
      </c>
      <c r="EV6" s="212" t="s">
        <v>282</v>
      </c>
      <c r="EW6" s="212" t="s">
        <v>282</v>
      </c>
      <c r="EX6" s="212" t="s">
        <v>282</v>
      </c>
      <c r="EY6" s="212" t="s">
        <v>282</v>
      </c>
      <c r="EZ6" s="212" t="s">
        <v>282</v>
      </c>
      <c r="FA6" s="212" t="s">
        <v>282</v>
      </c>
      <c r="FB6" s="212" t="s">
        <v>282</v>
      </c>
      <c r="FC6" s="212" t="s">
        <v>282</v>
      </c>
      <c r="FD6" s="212" t="s">
        <v>282</v>
      </c>
      <c r="FE6" s="212" t="s">
        <v>282</v>
      </c>
      <c r="FF6" s="212" t="s">
        <v>282</v>
      </c>
      <c r="FG6" s="212" t="s">
        <v>282</v>
      </c>
      <c r="FH6" s="212" t="s">
        <v>282</v>
      </c>
      <c r="FI6" s="212" t="s">
        <v>282</v>
      </c>
      <c r="FJ6" s="212" t="s">
        <v>282</v>
      </c>
      <c r="FK6" s="212" t="s">
        <v>282</v>
      </c>
    </row>
    <row r="7" spans="1:167" s="212" customFormat="1" x14ac:dyDescent="0.25">
      <c r="A7" s="161" t="s">
        <v>14451</v>
      </c>
      <c r="B7" s="159" t="s">
        <v>10725</v>
      </c>
      <c r="C7" s="159" t="s">
        <v>216</v>
      </c>
      <c r="F7" s="212">
        <v>1</v>
      </c>
      <c r="G7" s="212">
        <v>3</v>
      </c>
      <c r="H7" s="159" t="s">
        <v>10759</v>
      </c>
      <c r="I7" s="159" t="s">
        <v>183</v>
      </c>
      <c r="J7" s="212" t="s">
        <v>282</v>
      </c>
      <c r="K7" s="212" t="s">
        <v>282</v>
      </c>
      <c r="L7" s="212" t="s">
        <v>282</v>
      </c>
      <c r="M7" s="212" t="s">
        <v>282</v>
      </c>
      <c r="N7" s="212" t="s">
        <v>282</v>
      </c>
      <c r="O7" s="212" t="s">
        <v>282</v>
      </c>
      <c r="P7" s="212" t="s">
        <v>282</v>
      </c>
      <c r="Q7" s="212" t="s">
        <v>282</v>
      </c>
      <c r="R7" s="212" t="s">
        <v>282</v>
      </c>
      <c r="S7" s="212" t="s">
        <v>282</v>
      </c>
      <c r="T7" s="159" t="s">
        <v>220</v>
      </c>
      <c r="U7" s="159">
        <v>20</v>
      </c>
      <c r="V7" s="159">
        <v>32.479999999999997</v>
      </c>
      <c r="W7" s="159">
        <v>10.91</v>
      </c>
      <c r="X7" s="159">
        <v>27</v>
      </c>
      <c r="Y7" s="159" t="s">
        <v>282</v>
      </c>
      <c r="Z7" s="159" t="s">
        <v>282</v>
      </c>
      <c r="AA7" s="159" t="s">
        <v>282</v>
      </c>
      <c r="AB7" s="159">
        <v>27.74</v>
      </c>
      <c r="AC7" s="159">
        <v>10.86</v>
      </c>
      <c r="AD7" s="159">
        <v>27</v>
      </c>
      <c r="AE7" s="212" t="s">
        <v>282</v>
      </c>
      <c r="AF7" s="212" t="s">
        <v>282</v>
      </c>
      <c r="AG7" s="212" t="s">
        <v>282</v>
      </c>
      <c r="AH7" s="212" t="s">
        <v>282</v>
      </c>
      <c r="AI7" s="212" t="s">
        <v>282</v>
      </c>
      <c r="AJ7" s="212" t="s">
        <v>282</v>
      </c>
      <c r="AK7" s="212" t="s">
        <v>282</v>
      </c>
      <c r="AL7" s="212" t="s">
        <v>282</v>
      </c>
      <c r="AM7" s="212" t="s">
        <v>282</v>
      </c>
      <c r="AN7" s="159" t="s">
        <v>10759</v>
      </c>
      <c r="AO7" s="159" t="s">
        <v>183</v>
      </c>
      <c r="AP7" s="159" t="s">
        <v>282</v>
      </c>
      <c r="AQ7" s="159" t="s">
        <v>282</v>
      </c>
      <c r="AR7" s="159" t="s">
        <v>282</v>
      </c>
      <c r="AS7" s="159" t="s">
        <v>282</v>
      </c>
      <c r="AT7" s="159" t="s">
        <v>282</v>
      </c>
      <c r="AU7" s="159" t="s">
        <v>282</v>
      </c>
      <c r="AV7" s="159" t="s">
        <v>282</v>
      </c>
      <c r="AW7" s="159" t="s">
        <v>282</v>
      </c>
      <c r="AX7" s="159" t="s">
        <v>282</v>
      </c>
      <c r="AY7" s="159" t="s">
        <v>282</v>
      </c>
      <c r="AZ7" s="159" t="s">
        <v>220</v>
      </c>
      <c r="BA7" s="159">
        <v>20</v>
      </c>
      <c r="BB7" s="159">
        <v>31.21</v>
      </c>
      <c r="BC7" s="159">
        <v>10.71</v>
      </c>
      <c r="BD7" s="159">
        <v>26</v>
      </c>
      <c r="BE7" s="159" t="s">
        <v>282</v>
      </c>
      <c r="BF7" s="159" t="s">
        <v>282</v>
      </c>
      <c r="BG7" s="159" t="s">
        <v>282</v>
      </c>
      <c r="BH7" s="159">
        <v>20.7</v>
      </c>
      <c r="BI7" s="159">
        <v>12.29</v>
      </c>
      <c r="BJ7" s="159">
        <v>26</v>
      </c>
      <c r="BK7" s="212" t="s">
        <v>282</v>
      </c>
      <c r="BL7" s="212" t="s">
        <v>282</v>
      </c>
      <c r="BM7" s="212" t="s">
        <v>282</v>
      </c>
      <c r="BN7" s="212" t="s">
        <v>282</v>
      </c>
      <c r="BO7" s="212" t="s">
        <v>282</v>
      </c>
      <c r="BP7" s="212" t="s">
        <v>282</v>
      </c>
      <c r="BQ7" s="212" t="s">
        <v>282</v>
      </c>
      <c r="BR7" s="212" t="s">
        <v>282</v>
      </c>
      <c r="BS7" s="212" t="s">
        <v>282</v>
      </c>
      <c r="BT7" s="159" t="s">
        <v>10759</v>
      </c>
      <c r="BU7" s="159" t="s">
        <v>183</v>
      </c>
      <c r="BV7" s="159" t="s">
        <v>282</v>
      </c>
      <c r="BW7" s="159" t="s">
        <v>282</v>
      </c>
      <c r="BX7" s="159" t="s">
        <v>282</v>
      </c>
      <c r="BY7" s="159" t="s">
        <v>282</v>
      </c>
      <c r="BZ7" s="159" t="s">
        <v>282</v>
      </c>
      <c r="CA7" s="159" t="s">
        <v>282</v>
      </c>
      <c r="CB7" s="159" t="s">
        <v>282</v>
      </c>
      <c r="CC7" s="159" t="s">
        <v>282</v>
      </c>
      <c r="CD7" s="159" t="s">
        <v>282</v>
      </c>
      <c r="CE7" s="159" t="s">
        <v>282</v>
      </c>
      <c r="CF7" s="159" t="s">
        <v>220</v>
      </c>
      <c r="CG7" s="66">
        <v>20</v>
      </c>
      <c r="CH7" s="66">
        <v>34.270000000000003</v>
      </c>
      <c r="CI7" s="66">
        <v>10.71</v>
      </c>
      <c r="CJ7" s="159">
        <v>26</v>
      </c>
      <c r="CK7" s="159" t="s">
        <v>282</v>
      </c>
      <c r="CL7" s="159" t="s">
        <v>282</v>
      </c>
      <c r="CM7" s="159" t="s">
        <v>282</v>
      </c>
      <c r="CN7" s="212">
        <v>25.95</v>
      </c>
      <c r="CO7" s="212">
        <v>11.42</v>
      </c>
      <c r="CP7" s="212">
        <v>26</v>
      </c>
      <c r="CQ7" s="212" t="s">
        <v>282</v>
      </c>
      <c r="CR7" s="212" t="s">
        <v>282</v>
      </c>
      <c r="CS7" s="212" t="s">
        <v>282</v>
      </c>
      <c r="CT7" s="212" t="s">
        <v>282</v>
      </c>
      <c r="CU7" s="212" t="s">
        <v>282</v>
      </c>
      <c r="CV7" s="212" t="s">
        <v>282</v>
      </c>
      <c r="CW7" s="212" t="s">
        <v>282</v>
      </c>
      <c r="CX7" s="212" t="s">
        <v>282</v>
      </c>
      <c r="CY7" s="212" t="s">
        <v>282</v>
      </c>
      <c r="CZ7" s="212" t="s">
        <v>282</v>
      </c>
      <c r="DA7" s="212" t="s">
        <v>282</v>
      </c>
      <c r="DB7" s="212" t="s">
        <v>282</v>
      </c>
      <c r="DC7" s="212" t="s">
        <v>282</v>
      </c>
      <c r="DD7" s="212" t="s">
        <v>282</v>
      </c>
      <c r="DE7" s="212" t="s">
        <v>282</v>
      </c>
      <c r="DF7" s="212" t="s">
        <v>282</v>
      </c>
      <c r="DG7" s="212" t="s">
        <v>282</v>
      </c>
      <c r="DH7" s="212" t="s">
        <v>282</v>
      </c>
      <c r="DI7" s="212" t="s">
        <v>282</v>
      </c>
      <c r="DJ7" s="212" t="s">
        <v>282</v>
      </c>
      <c r="DK7" s="212" t="s">
        <v>282</v>
      </c>
      <c r="DL7" s="212" t="s">
        <v>282</v>
      </c>
      <c r="DM7" s="212" t="s">
        <v>282</v>
      </c>
      <c r="DN7" s="212" t="s">
        <v>282</v>
      </c>
      <c r="DO7" s="212" t="s">
        <v>282</v>
      </c>
      <c r="DP7" s="212" t="s">
        <v>282</v>
      </c>
      <c r="DQ7" s="212" t="s">
        <v>282</v>
      </c>
      <c r="DR7" s="212" t="s">
        <v>282</v>
      </c>
      <c r="DS7" s="212" t="s">
        <v>282</v>
      </c>
      <c r="DT7" s="212" t="s">
        <v>282</v>
      </c>
      <c r="DU7" s="212" t="s">
        <v>282</v>
      </c>
      <c r="DV7" s="212" t="s">
        <v>282</v>
      </c>
      <c r="DW7" s="212" t="s">
        <v>282</v>
      </c>
      <c r="DX7" s="212" t="s">
        <v>282</v>
      </c>
      <c r="DY7" s="212" t="s">
        <v>282</v>
      </c>
      <c r="DZ7" s="212" t="s">
        <v>282</v>
      </c>
      <c r="EA7" s="212" t="s">
        <v>282</v>
      </c>
      <c r="EB7" s="212" t="s">
        <v>282</v>
      </c>
      <c r="EC7" s="212" t="s">
        <v>282</v>
      </c>
      <c r="ED7" s="212" t="s">
        <v>282</v>
      </c>
      <c r="EE7" s="212" t="s">
        <v>282</v>
      </c>
      <c r="EF7" s="212" t="s">
        <v>282</v>
      </c>
      <c r="EG7" s="212" t="s">
        <v>282</v>
      </c>
      <c r="EH7" s="212" t="s">
        <v>282</v>
      </c>
      <c r="EI7" s="212" t="s">
        <v>282</v>
      </c>
      <c r="EJ7" s="212" t="s">
        <v>282</v>
      </c>
      <c r="EK7" s="212" t="s">
        <v>282</v>
      </c>
      <c r="EL7" s="212" t="s">
        <v>282</v>
      </c>
      <c r="EM7" s="212" t="s">
        <v>282</v>
      </c>
      <c r="EN7" s="212" t="s">
        <v>282</v>
      </c>
      <c r="EO7" s="212" t="s">
        <v>282</v>
      </c>
      <c r="EP7" s="212" t="s">
        <v>282</v>
      </c>
      <c r="EQ7" s="212" t="s">
        <v>282</v>
      </c>
      <c r="ER7" s="212" t="s">
        <v>282</v>
      </c>
      <c r="ES7" s="212" t="s">
        <v>282</v>
      </c>
      <c r="ET7" s="212" t="s">
        <v>282</v>
      </c>
      <c r="EU7" s="212" t="s">
        <v>282</v>
      </c>
      <c r="EV7" s="212" t="s">
        <v>282</v>
      </c>
      <c r="EW7" s="212" t="s">
        <v>282</v>
      </c>
      <c r="EX7" s="212" t="s">
        <v>282</v>
      </c>
      <c r="EY7" s="212" t="s">
        <v>282</v>
      </c>
      <c r="EZ7" s="212" t="s">
        <v>282</v>
      </c>
      <c r="FA7" s="212" t="s">
        <v>282</v>
      </c>
      <c r="FB7" s="212" t="s">
        <v>282</v>
      </c>
      <c r="FC7" s="212" t="s">
        <v>282</v>
      </c>
      <c r="FD7" s="212" t="s">
        <v>282</v>
      </c>
      <c r="FE7" s="212" t="s">
        <v>282</v>
      </c>
      <c r="FF7" s="212" t="s">
        <v>282</v>
      </c>
      <c r="FG7" s="212" t="s">
        <v>282</v>
      </c>
      <c r="FH7" s="212" t="s">
        <v>282</v>
      </c>
      <c r="FI7" s="212" t="s">
        <v>282</v>
      </c>
      <c r="FJ7" s="212" t="s">
        <v>282</v>
      </c>
      <c r="FK7" s="212" t="s">
        <v>282</v>
      </c>
    </row>
    <row r="8" spans="1:167" s="212" customFormat="1" x14ac:dyDescent="0.25">
      <c r="A8" s="161" t="s">
        <v>14451</v>
      </c>
      <c r="B8" s="159" t="s">
        <v>10725</v>
      </c>
      <c r="C8" s="159" t="s">
        <v>216</v>
      </c>
      <c r="F8" s="159">
        <v>3</v>
      </c>
      <c r="G8" s="159">
        <v>3</v>
      </c>
      <c r="H8" s="159" t="s">
        <v>10759</v>
      </c>
      <c r="I8" s="159" t="s">
        <v>183</v>
      </c>
      <c r="J8" s="212" t="s">
        <v>282</v>
      </c>
      <c r="K8" s="212" t="s">
        <v>282</v>
      </c>
      <c r="L8" s="212" t="s">
        <v>282</v>
      </c>
      <c r="M8" s="212" t="s">
        <v>282</v>
      </c>
      <c r="N8" s="212" t="s">
        <v>282</v>
      </c>
      <c r="O8" s="212" t="s">
        <v>282</v>
      </c>
      <c r="P8" s="212" t="s">
        <v>282</v>
      </c>
      <c r="Q8" s="212" t="s">
        <v>282</v>
      </c>
      <c r="R8" s="212" t="s">
        <v>282</v>
      </c>
      <c r="S8" s="212" t="s">
        <v>282</v>
      </c>
      <c r="T8" s="159" t="s">
        <v>220</v>
      </c>
      <c r="U8" s="159">
        <v>20</v>
      </c>
      <c r="V8" s="159">
        <v>32.479999999999997</v>
      </c>
      <c r="W8" s="159">
        <v>10.91</v>
      </c>
      <c r="X8" s="159">
        <v>27</v>
      </c>
      <c r="Y8" s="159" t="s">
        <v>282</v>
      </c>
      <c r="Z8" s="159" t="s">
        <v>282</v>
      </c>
      <c r="AA8" s="159" t="s">
        <v>282</v>
      </c>
      <c r="AB8" s="159">
        <v>23.35</v>
      </c>
      <c r="AC8" s="159">
        <v>12.83</v>
      </c>
      <c r="AD8" s="159">
        <v>27</v>
      </c>
      <c r="AE8" s="159" t="s">
        <v>282</v>
      </c>
      <c r="AF8" s="159" t="s">
        <v>282</v>
      </c>
      <c r="AG8" s="159" t="s">
        <v>282</v>
      </c>
      <c r="AH8" s="159" t="s">
        <v>282</v>
      </c>
      <c r="AI8" s="159" t="s">
        <v>282</v>
      </c>
      <c r="AJ8" s="159" t="s">
        <v>282</v>
      </c>
      <c r="AK8" s="159" t="s">
        <v>282</v>
      </c>
      <c r="AL8" s="159" t="s">
        <v>282</v>
      </c>
      <c r="AM8" s="159" t="s">
        <v>282</v>
      </c>
      <c r="AN8" s="159" t="s">
        <v>10759</v>
      </c>
      <c r="AO8" s="159" t="s">
        <v>183</v>
      </c>
      <c r="AP8" s="159" t="s">
        <v>282</v>
      </c>
      <c r="AQ8" s="159" t="s">
        <v>282</v>
      </c>
      <c r="AR8" s="159" t="s">
        <v>282</v>
      </c>
      <c r="AS8" s="159" t="s">
        <v>282</v>
      </c>
      <c r="AT8" s="159" t="s">
        <v>282</v>
      </c>
      <c r="AU8" s="159" t="s">
        <v>282</v>
      </c>
      <c r="AV8" s="159" t="s">
        <v>282</v>
      </c>
      <c r="AW8" s="159" t="s">
        <v>282</v>
      </c>
      <c r="AX8" s="159" t="s">
        <v>282</v>
      </c>
      <c r="AY8" s="159" t="s">
        <v>282</v>
      </c>
      <c r="AZ8" s="159" t="s">
        <v>220</v>
      </c>
      <c r="BA8" s="159">
        <v>20</v>
      </c>
      <c r="BB8" s="159">
        <v>31.21</v>
      </c>
      <c r="BC8" s="159">
        <v>10.71</v>
      </c>
      <c r="BD8" s="159">
        <v>26</v>
      </c>
      <c r="BE8" s="159" t="s">
        <v>282</v>
      </c>
      <c r="BF8" s="159" t="s">
        <v>282</v>
      </c>
      <c r="BG8" s="159" t="s">
        <v>282</v>
      </c>
      <c r="BH8" s="159">
        <v>21.61</v>
      </c>
      <c r="BI8" s="159">
        <v>15.2</v>
      </c>
      <c r="BJ8" s="159">
        <v>26</v>
      </c>
      <c r="BK8" s="159" t="s">
        <v>282</v>
      </c>
      <c r="BL8" s="159" t="s">
        <v>282</v>
      </c>
      <c r="BM8" s="159" t="s">
        <v>282</v>
      </c>
      <c r="BN8" s="159" t="s">
        <v>282</v>
      </c>
      <c r="BO8" s="159" t="s">
        <v>282</v>
      </c>
      <c r="BP8" s="159" t="s">
        <v>282</v>
      </c>
      <c r="BQ8" s="159" t="s">
        <v>282</v>
      </c>
      <c r="BR8" s="159" t="s">
        <v>282</v>
      </c>
      <c r="BS8" s="159" t="s">
        <v>282</v>
      </c>
      <c r="BT8" s="159" t="s">
        <v>10759</v>
      </c>
      <c r="BU8" s="159" t="s">
        <v>183</v>
      </c>
      <c r="BV8" s="159" t="s">
        <v>282</v>
      </c>
      <c r="BW8" s="159" t="s">
        <v>282</v>
      </c>
      <c r="BX8" s="159" t="s">
        <v>282</v>
      </c>
      <c r="BY8" s="159" t="s">
        <v>282</v>
      </c>
      <c r="BZ8" s="159" t="s">
        <v>282</v>
      </c>
      <c r="CA8" s="159" t="s">
        <v>282</v>
      </c>
      <c r="CB8" s="159" t="s">
        <v>282</v>
      </c>
      <c r="CC8" s="159" t="s">
        <v>282</v>
      </c>
      <c r="CD8" s="159" t="s">
        <v>282</v>
      </c>
      <c r="CE8" s="159" t="s">
        <v>282</v>
      </c>
      <c r="CF8" s="159" t="s">
        <v>220</v>
      </c>
      <c r="CG8" s="66">
        <v>20</v>
      </c>
      <c r="CH8" s="66">
        <v>34.270000000000003</v>
      </c>
      <c r="CI8" s="66">
        <v>10.71</v>
      </c>
      <c r="CJ8" s="159">
        <v>26</v>
      </c>
      <c r="CK8" s="159" t="s">
        <v>282</v>
      </c>
      <c r="CL8" s="159" t="s">
        <v>282</v>
      </c>
      <c r="CM8" s="159" t="s">
        <v>282</v>
      </c>
      <c r="CN8" s="159">
        <v>24.34</v>
      </c>
      <c r="CO8" s="159">
        <v>13.72</v>
      </c>
      <c r="CP8" s="159">
        <v>26</v>
      </c>
      <c r="CQ8" s="212" t="s">
        <v>282</v>
      </c>
      <c r="CR8" s="212" t="s">
        <v>282</v>
      </c>
      <c r="CS8" s="212" t="s">
        <v>282</v>
      </c>
      <c r="CT8" s="212" t="s">
        <v>282</v>
      </c>
      <c r="CU8" s="212" t="s">
        <v>282</v>
      </c>
      <c r="CV8" s="212" t="s">
        <v>282</v>
      </c>
      <c r="CW8" s="212" t="s">
        <v>282</v>
      </c>
      <c r="CX8" s="212" t="s">
        <v>282</v>
      </c>
      <c r="CY8" s="212" t="s">
        <v>282</v>
      </c>
      <c r="CZ8" s="212" t="s">
        <v>282</v>
      </c>
      <c r="DA8" s="212" t="s">
        <v>282</v>
      </c>
      <c r="DB8" s="212" t="s">
        <v>282</v>
      </c>
      <c r="DC8" s="212" t="s">
        <v>282</v>
      </c>
      <c r="DD8" s="212" t="s">
        <v>282</v>
      </c>
      <c r="DE8" s="212" t="s">
        <v>282</v>
      </c>
      <c r="DF8" s="212" t="s">
        <v>282</v>
      </c>
      <c r="DG8" s="212" t="s">
        <v>282</v>
      </c>
      <c r="DH8" s="212" t="s">
        <v>282</v>
      </c>
      <c r="DI8" s="212" t="s">
        <v>282</v>
      </c>
      <c r="DJ8" s="212" t="s">
        <v>282</v>
      </c>
      <c r="DK8" s="212" t="s">
        <v>282</v>
      </c>
      <c r="DL8" s="212" t="s">
        <v>282</v>
      </c>
      <c r="DM8" s="212" t="s">
        <v>282</v>
      </c>
      <c r="DN8" s="212" t="s">
        <v>282</v>
      </c>
      <c r="DO8" s="212" t="s">
        <v>282</v>
      </c>
      <c r="DP8" s="212" t="s">
        <v>282</v>
      </c>
      <c r="DQ8" s="212" t="s">
        <v>282</v>
      </c>
      <c r="DR8" s="212" t="s">
        <v>282</v>
      </c>
      <c r="DS8" s="212" t="s">
        <v>282</v>
      </c>
      <c r="DT8" s="212" t="s">
        <v>282</v>
      </c>
      <c r="DU8" s="212" t="s">
        <v>282</v>
      </c>
      <c r="DV8" s="212" t="s">
        <v>282</v>
      </c>
      <c r="DW8" s="212" t="s">
        <v>282</v>
      </c>
      <c r="DX8" s="212" t="s">
        <v>282</v>
      </c>
      <c r="DY8" s="212" t="s">
        <v>282</v>
      </c>
      <c r="DZ8" s="212" t="s">
        <v>282</v>
      </c>
      <c r="EA8" s="212" t="s">
        <v>282</v>
      </c>
      <c r="EB8" s="212" t="s">
        <v>282</v>
      </c>
      <c r="EC8" s="212" t="s">
        <v>282</v>
      </c>
      <c r="ED8" s="212" t="s">
        <v>282</v>
      </c>
      <c r="EE8" s="212" t="s">
        <v>282</v>
      </c>
      <c r="EF8" s="212" t="s">
        <v>282</v>
      </c>
      <c r="EG8" s="212" t="s">
        <v>282</v>
      </c>
      <c r="EH8" s="212" t="s">
        <v>282</v>
      </c>
      <c r="EI8" s="212" t="s">
        <v>282</v>
      </c>
      <c r="EJ8" s="212" t="s">
        <v>282</v>
      </c>
      <c r="EK8" s="212" t="s">
        <v>282</v>
      </c>
      <c r="EL8" s="212" t="s">
        <v>282</v>
      </c>
      <c r="EM8" s="212" t="s">
        <v>282</v>
      </c>
      <c r="EN8" s="212" t="s">
        <v>282</v>
      </c>
      <c r="EO8" s="212" t="s">
        <v>282</v>
      </c>
      <c r="EP8" s="212" t="s">
        <v>282</v>
      </c>
      <c r="EQ8" s="212" t="s">
        <v>282</v>
      </c>
      <c r="ER8" s="212" t="s">
        <v>282</v>
      </c>
      <c r="ES8" s="212" t="s">
        <v>282</v>
      </c>
      <c r="ET8" s="212" t="s">
        <v>282</v>
      </c>
      <c r="EU8" s="212" t="s">
        <v>282</v>
      </c>
      <c r="EV8" s="212" t="s">
        <v>282</v>
      </c>
      <c r="EW8" s="212" t="s">
        <v>282</v>
      </c>
      <c r="EX8" s="212" t="s">
        <v>282</v>
      </c>
      <c r="EY8" s="212" t="s">
        <v>282</v>
      </c>
      <c r="EZ8" s="212" t="s">
        <v>282</v>
      </c>
      <c r="FA8" s="212" t="s">
        <v>282</v>
      </c>
      <c r="FB8" s="212" t="s">
        <v>282</v>
      </c>
      <c r="FC8" s="212" t="s">
        <v>282</v>
      </c>
      <c r="FD8" s="212" t="s">
        <v>282</v>
      </c>
      <c r="FE8" s="212" t="s">
        <v>282</v>
      </c>
      <c r="FF8" s="212" t="s">
        <v>282</v>
      </c>
      <c r="FG8" s="212" t="s">
        <v>282</v>
      </c>
      <c r="FH8" s="212" t="s">
        <v>282</v>
      </c>
      <c r="FI8" s="212" t="s">
        <v>282</v>
      </c>
      <c r="FJ8" s="212" t="s">
        <v>282</v>
      </c>
      <c r="FK8" s="212" t="s">
        <v>282</v>
      </c>
    </row>
    <row r="9" spans="1:167" s="212" customFormat="1" x14ac:dyDescent="0.25">
      <c r="A9" s="161" t="s">
        <v>7865</v>
      </c>
      <c r="B9" s="161" t="s">
        <v>12962</v>
      </c>
      <c r="C9" s="161" t="s">
        <v>216</v>
      </c>
      <c r="F9" s="212">
        <v>6</v>
      </c>
      <c r="G9" s="212">
        <v>2</v>
      </c>
      <c r="H9" s="159" t="s">
        <v>670</v>
      </c>
      <c r="I9" s="159" t="s">
        <v>183</v>
      </c>
      <c r="J9" s="212" t="s">
        <v>282</v>
      </c>
      <c r="K9" s="212" t="s">
        <v>282</v>
      </c>
      <c r="L9" s="212" t="s">
        <v>282</v>
      </c>
      <c r="M9" s="212" t="s">
        <v>282</v>
      </c>
      <c r="N9" s="212" t="s">
        <v>282</v>
      </c>
      <c r="O9" s="212" t="s">
        <v>282</v>
      </c>
      <c r="P9" s="212" t="s">
        <v>282</v>
      </c>
      <c r="Q9" s="212" t="s">
        <v>282</v>
      </c>
      <c r="R9" s="212" t="s">
        <v>282</v>
      </c>
      <c r="S9" s="212" t="s">
        <v>282</v>
      </c>
      <c r="T9" s="159" t="s">
        <v>743</v>
      </c>
      <c r="U9" s="159">
        <v>21</v>
      </c>
      <c r="V9" s="66">
        <v>25.59</v>
      </c>
      <c r="W9" s="159">
        <v>6.37</v>
      </c>
      <c r="X9" s="159">
        <v>47</v>
      </c>
      <c r="Y9" s="159" t="s">
        <v>282</v>
      </c>
      <c r="Z9" s="159" t="s">
        <v>282</v>
      </c>
      <c r="AA9" s="159" t="s">
        <v>282</v>
      </c>
      <c r="AB9" s="159" t="s">
        <v>282</v>
      </c>
      <c r="AC9" s="159" t="s">
        <v>282</v>
      </c>
      <c r="AD9" s="159" t="s">
        <v>282</v>
      </c>
      <c r="AE9" s="212">
        <v>19.02</v>
      </c>
      <c r="AF9" s="212" t="s">
        <v>282</v>
      </c>
      <c r="AG9" s="212">
        <v>42</v>
      </c>
      <c r="AH9" s="212" t="s">
        <v>282</v>
      </c>
      <c r="AI9" s="212" t="s">
        <v>282</v>
      </c>
      <c r="AJ9" s="212" t="s">
        <v>282</v>
      </c>
      <c r="AK9" s="212" t="s">
        <v>282</v>
      </c>
      <c r="AL9" s="212" t="s">
        <v>282</v>
      </c>
      <c r="AM9" s="212" t="s">
        <v>282</v>
      </c>
      <c r="AN9" s="159" t="s">
        <v>306</v>
      </c>
      <c r="AO9" s="159" t="s">
        <v>282</v>
      </c>
      <c r="AP9" s="159" t="s">
        <v>282</v>
      </c>
      <c r="AQ9" s="159" t="s">
        <v>282</v>
      </c>
      <c r="AR9" s="159" t="s">
        <v>282</v>
      </c>
      <c r="AS9" s="159" t="s">
        <v>282</v>
      </c>
      <c r="AT9" s="159" t="s">
        <v>282</v>
      </c>
      <c r="AU9" s="159" t="s">
        <v>282</v>
      </c>
      <c r="AV9" s="159" t="s">
        <v>282</v>
      </c>
      <c r="AW9" s="159" t="s">
        <v>282</v>
      </c>
      <c r="AX9" s="159" t="s">
        <v>282</v>
      </c>
      <c r="AY9" s="159" t="s">
        <v>282</v>
      </c>
      <c r="AZ9" s="159" t="s">
        <v>743</v>
      </c>
      <c r="BA9" s="159">
        <v>21</v>
      </c>
      <c r="BB9" s="159">
        <v>24.57</v>
      </c>
      <c r="BC9" s="159">
        <v>4.72</v>
      </c>
      <c r="BD9" s="159">
        <v>46</v>
      </c>
      <c r="BE9" s="159" t="s">
        <v>282</v>
      </c>
      <c r="BF9" s="159" t="s">
        <v>282</v>
      </c>
      <c r="BG9" s="159" t="s">
        <v>282</v>
      </c>
      <c r="BH9" s="159" t="s">
        <v>282</v>
      </c>
      <c r="BI9" s="159" t="s">
        <v>282</v>
      </c>
      <c r="BJ9" s="159" t="s">
        <v>282</v>
      </c>
      <c r="BK9" s="212">
        <v>25.25</v>
      </c>
      <c r="BL9" s="212" t="s">
        <v>282</v>
      </c>
      <c r="BM9" s="212">
        <v>39</v>
      </c>
      <c r="BN9" s="212" t="s">
        <v>282</v>
      </c>
      <c r="BO9" s="212" t="s">
        <v>282</v>
      </c>
      <c r="BP9" s="212" t="s">
        <v>282</v>
      </c>
      <c r="BQ9" s="212" t="s">
        <v>282</v>
      </c>
      <c r="BR9" s="212" t="s">
        <v>282</v>
      </c>
      <c r="BS9" s="212" t="s">
        <v>282</v>
      </c>
      <c r="BT9" s="212" t="s">
        <v>282</v>
      </c>
      <c r="BU9" s="212" t="s">
        <v>282</v>
      </c>
      <c r="BV9" s="212" t="s">
        <v>282</v>
      </c>
      <c r="BW9" s="212" t="s">
        <v>282</v>
      </c>
      <c r="BX9" s="212" t="s">
        <v>282</v>
      </c>
      <c r="BY9" s="212" t="s">
        <v>282</v>
      </c>
      <c r="BZ9" s="212" t="s">
        <v>282</v>
      </c>
      <c r="CA9" s="212" t="s">
        <v>282</v>
      </c>
      <c r="CB9" s="212" t="s">
        <v>282</v>
      </c>
      <c r="CC9" s="212" t="s">
        <v>282</v>
      </c>
      <c r="CD9" s="212" t="s">
        <v>282</v>
      </c>
      <c r="CE9" s="212" t="s">
        <v>282</v>
      </c>
      <c r="CF9" s="212" t="s">
        <v>282</v>
      </c>
      <c r="CG9" s="212" t="s">
        <v>282</v>
      </c>
      <c r="CH9" s="212" t="s">
        <v>282</v>
      </c>
      <c r="CI9" s="212" t="s">
        <v>282</v>
      </c>
      <c r="CJ9" s="212" t="s">
        <v>282</v>
      </c>
      <c r="CK9" s="212" t="s">
        <v>282</v>
      </c>
      <c r="CL9" s="212" t="s">
        <v>282</v>
      </c>
      <c r="CM9" s="212" t="s">
        <v>282</v>
      </c>
      <c r="CN9" s="212" t="s">
        <v>282</v>
      </c>
      <c r="CO9" s="212" t="s">
        <v>282</v>
      </c>
      <c r="CP9" s="212" t="s">
        <v>282</v>
      </c>
      <c r="CQ9" s="212" t="s">
        <v>282</v>
      </c>
      <c r="CR9" s="212" t="s">
        <v>282</v>
      </c>
      <c r="CS9" s="212" t="s">
        <v>282</v>
      </c>
      <c r="CT9" s="212" t="s">
        <v>282</v>
      </c>
      <c r="CU9" s="212" t="s">
        <v>282</v>
      </c>
      <c r="CV9" s="212" t="s">
        <v>282</v>
      </c>
      <c r="CW9" s="212" t="s">
        <v>282</v>
      </c>
      <c r="CX9" s="212" t="s">
        <v>282</v>
      </c>
      <c r="CY9" s="212" t="s">
        <v>282</v>
      </c>
      <c r="CZ9" s="212" t="s">
        <v>282</v>
      </c>
      <c r="DA9" s="212" t="s">
        <v>282</v>
      </c>
      <c r="DB9" s="212" t="s">
        <v>282</v>
      </c>
      <c r="DC9" s="212" t="s">
        <v>282</v>
      </c>
      <c r="DD9" s="212" t="s">
        <v>282</v>
      </c>
      <c r="DE9" s="212" t="s">
        <v>282</v>
      </c>
      <c r="DF9" s="212" t="s">
        <v>282</v>
      </c>
      <c r="DG9" s="212" t="s">
        <v>282</v>
      </c>
      <c r="DH9" s="212" t="s">
        <v>282</v>
      </c>
      <c r="DI9" s="212" t="s">
        <v>282</v>
      </c>
      <c r="DJ9" s="212" t="s">
        <v>282</v>
      </c>
      <c r="DK9" s="212" t="s">
        <v>282</v>
      </c>
      <c r="DL9" s="212" t="s">
        <v>282</v>
      </c>
      <c r="DM9" s="212" t="s">
        <v>282</v>
      </c>
      <c r="DN9" s="212" t="s">
        <v>282</v>
      </c>
      <c r="DO9" s="212" t="s">
        <v>282</v>
      </c>
      <c r="DP9" s="212" t="s">
        <v>282</v>
      </c>
      <c r="DQ9" s="212" t="s">
        <v>282</v>
      </c>
      <c r="DR9" s="212" t="s">
        <v>282</v>
      </c>
      <c r="DS9" s="212" t="s">
        <v>282</v>
      </c>
      <c r="DT9" s="212" t="s">
        <v>282</v>
      </c>
      <c r="DU9" s="212" t="s">
        <v>282</v>
      </c>
      <c r="DV9" s="212" t="s">
        <v>282</v>
      </c>
      <c r="DW9" s="212" t="s">
        <v>282</v>
      </c>
      <c r="DX9" s="212" t="s">
        <v>282</v>
      </c>
      <c r="DY9" s="212" t="s">
        <v>282</v>
      </c>
      <c r="DZ9" s="212" t="s">
        <v>282</v>
      </c>
      <c r="EA9" s="212" t="s">
        <v>282</v>
      </c>
      <c r="EB9" s="212" t="s">
        <v>282</v>
      </c>
      <c r="EC9" s="212" t="s">
        <v>282</v>
      </c>
      <c r="ED9" s="212" t="s">
        <v>282</v>
      </c>
      <c r="EE9" s="212" t="s">
        <v>282</v>
      </c>
      <c r="EF9" s="212" t="s">
        <v>282</v>
      </c>
      <c r="EG9" s="212" t="s">
        <v>282</v>
      </c>
      <c r="EH9" s="212" t="s">
        <v>282</v>
      </c>
      <c r="EI9" s="212" t="s">
        <v>282</v>
      </c>
      <c r="EJ9" s="212" t="s">
        <v>282</v>
      </c>
      <c r="EK9" s="212" t="s">
        <v>282</v>
      </c>
      <c r="EL9" s="212" t="s">
        <v>282</v>
      </c>
      <c r="EM9" s="212" t="s">
        <v>282</v>
      </c>
      <c r="EN9" s="212" t="s">
        <v>282</v>
      </c>
      <c r="EO9" s="212" t="s">
        <v>282</v>
      </c>
      <c r="EP9" s="212" t="s">
        <v>282</v>
      </c>
      <c r="EQ9" s="212" t="s">
        <v>282</v>
      </c>
      <c r="ER9" s="212" t="s">
        <v>282</v>
      </c>
      <c r="ES9" s="212" t="s">
        <v>282</v>
      </c>
      <c r="ET9" s="212" t="s">
        <v>282</v>
      </c>
      <c r="EU9" s="212" t="s">
        <v>282</v>
      </c>
      <c r="EV9" s="212" t="s">
        <v>282</v>
      </c>
      <c r="EW9" s="212" t="s">
        <v>282</v>
      </c>
      <c r="EX9" s="212" t="s">
        <v>282</v>
      </c>
      <c r="EY9" s="212" t="s">
        <v>282</v>
      </c>
      <c r="EZ9" s="212" t="s">
        <v>282</v>
      </c>
      <c r="FA9" s="212" t="s">
        <v>282</v>
      </c>
      <c r="FB9" s="212" t="s">
        <v>282</v>
      </c>
      <c r="FC9" s="212" t="s">
        <v>282</v>
      </c>
      <c r="FD9" s="212" t="s">
        <v>282</v>
      </c>
      <c r="FE9" s="212" t="s">
        <v>282</v>
      </c>
      <c r="FF9" s="212" t="s">
        <v>282</v>
      </c>
      <c r="FG9" s="212" t="s">
        <v>282</v>
      </c>
      <c r="FH9" s="212" t="s">
        <v>282</v>
      </c>
      <c r="FI9" s="212" t="s">
        <v>282</v>
      </c>
      <c r="FJ9" s="212" t="s">
        <v>282</v>
      </c>
      <c r="FK9" s="212" t="s">
        <v>282</v>
      </c>
    </row>
    <row r="10" spans="1:167" x14ac:dyDescent="0.25">
      <c r="A10" s="148" t="s">
        <v>5136</v>
      </c>
      <c r="B10" s="212" t="s">
        <v>10503</v>
      </c>
      <c r="C10" s="212" t="s">
        <v>5328</v>
      </c>
      <c r="F10">
        <v>6</v>
      </c>
      <c r="G10">
        <v>2</v>
      </c>
      <c r="H10" s="212" t="s">
        <v>672</v>
      </c>
      <c r="I10" s="212" t="s">
        <v>182</v>
      </c>
      <c r="J10" t="s">
        <v>282</v>
      </c>
      <c r="K10" t="s">
        <v>282</v>
      </c>
      <c r="L10" t="s">
        <v>282</v>
      </c>
      <c r="M10" t="s">
        <v>282</v>
      </c>
      <c r="N10" s="212" t="s">
        <v>282</v>
      </c>
      <c r="O10" t="s">
        <v>282</v>
      </c>
      <c r="P10" t="s">
        <v>282</v>
      </c>
      <c r="Q10" t="s">
        <v>282</v>
      </c>
      <c r="R10" t="s">
        <v>282</v>
      </c>
      <c r="S10" s="212" t="s">
        <v>282</v>
      </c>
      <c r="T10" t="s">
        <v>743</v>
      </c>
      <c r="U10">
        <v>21</v>
      </c>
      <c r="V10" t="s">
        <v>282</v>
      </c>
      <c r="W10" t="s">
        <v>282</v>
      </c>
      <c r="X10" s="212" t="s">
        <v>282</v>
      </c>
      <c r="Y10">
        <v>15.8</v>
      </c>
      <c r="Z10">
        <v>6.8</v>
      </c>
      <c r="AA10" s="212">
        <v>62</v>
      </c>
      <c r="AB10" t="s">
        <v>282</v>
      </c>
      <c r="AC10" t="s">
        <v>282</v>
      </c>
      <c r="AD10" s="212" t="s">
        <v>282</v>
      </c>
      <c r="AE10">
        <v>10.8</v>
      </c>
      <c r="AF10">
        <v>7.2</v>
      </c>
      <c r="AG10" s="212">
        <v>57</v>
      </c>
      <c r="AH10" t="s">
        <v>282</v>
      </c>
      <c r="AI10" t="s">
        <v>282</v>
      </c>
      <c r="AJ10" s="212" t="s">
        <v>282</v>
      </c>
      <c r="AK10" t="s">
        <v>282</v>
      </c>
      <c r="AL10" t="s">
        <v>282</v>
      </c>
      <c r="AM10" s="212" t="s">
        <v>282</v>
      </c>
      <c r="AN10" t="s">
        <v>306</v>
      </c>
      <c r="AO10" t="s">
        <v>282</v>
      </c>
      <c r="AP10" t="s">
        <v>282</v>
      </c>
      <c r="AQ10" t="s">
        <v>282</v>
      </c>
      <c r="AR10" t="s">
        <v>282</v>
      </c>
      <c r="AS10" t="s">
        <v>282</v>
      </c>
      <c r="AT10" t="s">
        <v>282</v>
      </c>
      <c r="AU10" t="s">
        <v>282</v>
      </c>
      <c r="AV10" t="s">
        <v>282</v>
      </c>
      <c r="AW10" t="s">
        <v>282</v>
      </c>
      <c r="AX10" t="s">
        <v>282</v>
      </c>
      <c r="AY10" t="s">
        <v>282</v>
      </c>
      <c r="AZ10" t="s">
        <v>743</v>
      </c>
      <c r="BA10">
        <v>21</v>
      </c>
      <c r="BB10" t="s">
        <v>282</v>
      </c>
      <c r="BC10" t="s">
        <v>282</v>
      </c>
      <c r="BD10" t="s">
        <v>282</v>
      </c>
      <c r="BE10">
        <v>14</v>
      </c>
      <c r="BF10">
        <v>6.9</v>
      </c>
      <c r="BG10">
        <v>41</v>
      </c>
      <c r="BH10" t="s">
        <v>282</v>
      </c>
      <c r="BI10" t="s">
        <v>282</v>
      </c>
      <c r="BJ10" t="s">
        <v>282</v>
      </c>
      <c r="BK10">
        <v>13.8</v>
      </c>
      <c r="BL10">
        <v>7.6</v>
      </c>
      <c r="BM10">
        <v>35</v>
      </c>
      <c r="BN10" t="s">
        <v>282</v>
      </c>
      <c r="BO10" s="212" t="s">
        <v>282</v>
      </c>
      <c r="BP10" s="212" t="s">
        <v>282</v>
      </c>
      <c r="BQ10" s="212" t="s">
        <v>282</v>
      </c>
      <c r="BR10" s="212" t="s">
        <v>282</v>
      </c>
      <c r="BS10" s="212" t="s">
        <v>282</v>
      </c>
      <c r="BT10" s="212" t="s">
        <v>282</v>
      </c>
      <c r="BU10" s="212" t="s">
        <v>282</v>
      </c>
      <c r="BV10" s="212" t="s">
        <v>282</v>
      </c>
      <c r="BW10" s="212" t="s">
        <v>282</v>
      </c>
      <c r="BX10" s="212" t="s">
        <v>282</v>
      </c>
      <c r="BY10" s="212" t="s">
        <v>282</v>
      </c>
      <c r="BZ10" s="212" t="s">
        <v>282</v>
      </c>
      <c r="CA10" s="212" t="s">
        <v>282</v>
      </c>
      <c r="CB10" s="212" t="s">
        <v>282</v>
      </c>
      <c r="CC10" s="212" t="s">
        <v>282</v>
      </c>
      <c r="CD10" s="212" t="s">
        <v>282</v>
      </c>
      <c r="CE10" s="212" t="s">
        <v>282</v>
      </c>
      <c r="CF10" s="212" t="s">
        <v>282</v>
      </c>
      <c r="CG10" s="212" t="s">
        <v>282</v>
      </c>
      <c r="CH10" s="212" t="s">
        <v>282</v>
      </c>
      <c r="CI10" s="212" t="s">
        <v>282</v>
      </c>
      <c r="CJ10" s="212" t="s">
        <v>282</v>
      </c>
      <c r="CK10" s="212" t="s">
        <v>282</v>
      </c>
      <c r="CL10" s="212" t="s">
        <v>282</v>
      </c>
      <c r="CM10" s="212" t="s">
        <v>282</v>
      </c>
      <c r="CN10" s="212" t="s">
        <v>282</v>
      </c>
      <c r="CO10" s="212" t="s">
        <v>282</v>
      </c>
      <c r="CP10" s="212" t="s">
        <v>282</v>
      </c>
      <c r="CQ10" s="212" t="s">
        <v>282</v>
      </c>
      <c r="CR10" s="212" t="s">
        <v>282</v>
      </c>
      <c r="CS10" s="212" t="s">
        <v>282</v>
      </c>
      <c r="CT10" s="212" t="s">
        <v>282</v>
      </c>
      <c r="CU10" s="212" t="s">
        <v>282</v>
      </c>
      <c r="CV10" s="212" t="s">
        <v>282</v>
      </c>
      <c r="CW10" s="212" t="s">
        <v>282</v>
      </c>
      <c r="CX10" s="212" t="s">
        <v>282</v>
      </c>
      <c r="CY10" s="212" t="s">
        <v>282</v>
      </c>
      <c r="CZ10" s="212" t="s">
        <v>282</v>
      </c>
      <c r="DA10" s="212" t="s">
        <v>282</v>
      </c>
      <c r="DB10" s="212" t="s">
        <v>282</v>
      </c>
      <c r="DC10" s="212" t="s">
        <v>282</v>
      </c>
      <c r="DD10" s="212" t="s">
        <v>282</v>
      </c>
      <c r="DE10" s="212" t="s">
        <v>282</v>
      </c>
      <c r="DF10" s="212" t="s">
        <v>282</v>
      </c>
      <c r="DG10" s="212" t="s">
        <v>282</v>
      </c>
      <c r="DH10" s="212" t="s">
        <v>282</v>
      </c>
      <c r="DI10" s="212" t="s">
        <v>282</v>
      </c>
      <c r="DJ10" s="212" t="s">
        <v>282</v>
      </c>
      <c r="DK10" s="212" t="s">
        <v>282</v>
      </c>
      <c r="DL10" s="212" t="s">
        <v>282</v>
      </c>
      <c r="DM10" s="212" t="s">
        <v>282</v>
      </c>
      <c r="DN10" s="212" t="s">
        <v>282</v>
      </c>
      <c r="DO10" s="212" t="s">
        <v>282</v>
      </c>
      <c r="DP10" s="212" t="s">
        <v>282</v>
      </c>
      <c r="DQ10" s="212" t="s">
        <v>282</v>
      </c>
      <c r="DR10" s="212" t="s">
        <v>282</v>
      </c>
      <c r="DS10" s="212" t="s">
        <v>282</v>
      </c>
      <c r="DT10" s="212" t="s">
        <v>282</v>
      </c>
      <c r="DU10" s="212" t="s">
        <v>282</v>
      </c>
      <c r="DV10" s="212" t="s">
        <v>282</v>
      </c>
      <c r="DW10" s="212" t="s">
        <v>282</v>
      </c>
      <c r="DX10" s="212" t="s">
        <v>282</v>
      </c>
      <c r="DY10" s="212" t="s">
        <v>282</v>
      </c>
      <c r="DZ10" s="212" t="s">
        <v>282</v>
      </c>
      <c r="EA10" s="212" t="s">
        <v>282</v>
      </c>
      <c r="EB10" s="212" t="s">
        <v>282</v>
      </c>
      <c r="EC10" s="212" t="s">
        <v>282</v>
      </c>
      <c r="ED10" s="212" t="s">
        <v>282</v>
      </c>
      <c r="EE10" s="212" t="s">
        <v>282</v>
      </c>
      <c r="EF10" s="212" t="s">
        <v>282</v>
      </c>
      <c r="EG10" s="212" t="s">
        <v>282</v>
      </c>
      <c r="EH10" s="212" t="s">
        <v>282</v>
      </c>
      <c r="EI10" s="212" t="s">
        <v>282</v>
      </c>
      <c r="EJ10" s="212" t="s">
        <v>282</v>
      </c>
      <c r="EK10" s="212" t="s">
        <v>282</v>
      </c>
      <c r="EL10" s="212" t="s">
        <v>282</v>
      </c>
      <c r="EM10" s="212" t="s">
        <v>282</v>
      </c>
      <c r="EN10" s="212" t="s">
        <v>282</v>
      </c>
      <c r="EO10" s="212" t="s">
        <v>282</v>
      </c>
      <c r="EP10" s="212" t="s">
        <v>282</v>
      </c>
      <c r="EQ10" s="212" t="s">
        <v>282</v>
      </c>
      <c r="ER10" s="212" t="s">
        <v>282</v>
      </c>
      <c r="ES10" s="212" t="s">
        <v>282</v>
      </c>
      <c r="ET10" s="212" t="s">
        <v>282</v>
      </c>
      <c r="EU10" s="212" t="s">
        <v>282</v>
      </c>
      <c r="EV10" s="212" t="s">
        <v>282</v>
      </c>
      <c r="EW10" s="212" t="s">
        <v>282</v>
      </c>
      <c r="EX10" s="212" t="s">
        <v>282</v>
      </c>
      <c r="EY10" s="212" t="s">
        <v>282</v>
      </c>
      <c r="EZ10" s="212" t="s">
        <v>282</v>
      </c>
      <c r="FA10" s="212" t="s">
        <v>282</v>
      </c>
      <c r="FB10" s="212" t="s">
        <v>282</v>
      </c>
      <c r="FC10" s="212" t="s">
        <v>282</v>
      </c>
      <c r="FD10" s="212" t="s">
        <v>282</v>
      </c>
      <c r="FE10" s="212" t="s">
        <v>282</v>
      </c>
      <c r="FF10" s="212" t="s">
        <v>282</v>
      </c>
      <c r="FG10" s="212" t="s">
        <v>282</v>
      </c>
      <c r="FH10" s="212" t="s">
        <v>282</v>
      </c>
      <c r="FI10" s="212" t="s">
        <v>282</v>
      </c>
      <c r="FJ10" s="212" t="s">
        <v>282</v>
      </c>
      <c r="FK10" s="212" t="s">
        <v>282</v>
      </c>
    </row>
    <row r="11" spans="1:167" x14ac:dyDescent="0.25">
      <c r="A11" s="148" t="s">
        <v>5136</v>
      </c>
      <c r="B11" s="212" t="s">
        <v>10503</v>
      </c>
      <c r="C11" s="212" t="s">
        <v>5328</v>
      </c>
      <c r="F11">
        <v>12</v>
      </c>
      <c r="G11" s="212">
        <v>2</v>
      </c>
      <c r="H11" s="212" t="s">
        <v>672</v>
      </c>
      <c r="I11" s="212" t="s">
        <v>182</v>
      </c>
      <c r="J11" s="212" t="s">
        <v>282</v>
      </c>
      <c r="K11" s="212" t="s">
        <v>282</v>
      </c>
      <c r="L11" s="212" t="s">
        <v>282</v>
      </c>
      <c r="M11" s="212" t="s">
        <v>282</v>
      </c>
      <c r="N11" s="212" t="s">
        <v>282</v>
      </c>
      <c r="O11" s="212" t="s">
        <v>282</v>
      </c>
      <c r="P11" s="212" t="s">
        <v>282</v>
      </c>
      <c r="Q11" s="212" t="s">
        <v>282</v>
      </c>
      <c r="R11" s="212" t="s">
        <v>282</v>
      </c>
      <c r="S11" s="212" t="s">
        <v>282</v>
      </c>
      <c r="T11" s="212" t="s">
        <v>743</v>
      </c>
      <c r="U11" s="212">
        <v>21</v>
      </c>
      <c r="V11" s="212" t="s">
        <v>282</v>
      </c>
      <c r="W11" s="212" t="s">
        <v>282</v>
      </c>
      <c r="X11" s="212" t="s">
        <v>282</v>
      </c>
      <c r="Y11" s="212">
        <v>15.8</v>
      </c>
      <c r="Z11" s="212">
        <v>6.8</v>
      </c>
      <c r="AA11" s="212">
        <v>62</v>
      </c>
      <c r="AB11" s="212" t="s">
        <v>282</v>
      </c>
      <c r="AC11" s="212" t="s">
        <v>282</v>
      </c>
      <c r="AD11" s="212" t="s">
        <v>282</v>
      </c>
      <c r="AE11">
        <v>10.5</v>
      </c>
      <c r="AF11">
        <v>6.6</v>
      </c>
      <c r="AG11" s="212">
        <v>59</v>
      </c>
      <c r="AH11" s="212" t="s">
        <v>282</v>
      </c>
      <c r="AI11" s="212" t="s">
        <v>282</v>
      </c>
      <c r="AJ11" s="212" t="s">
        <v>282</v>
      </c>
      <c r="AK11" s="212" t="s">
        <v>282</v>
      </c>
      <c r="AL11" s="212" t="s">
        <v>282</v>
      </c>
      <c r="AM11" s="212" t="s">
        <v>282</v>
      </c>
      <c r="AN11" s="212" t="s">
        <v>306</v>
      </c>
      <c r="AO11" s="212" t="s">
        <v>282</v>
      </c>
      <c r="AP11" s="212" t="s">
        <v>282</v>
      </c>
      <c r="AQ11" s="212" t="s">
        <v>282</v>
      </c>
      <c r="AR11" s="212" t="s">
        <v>282</v>
      </c>
      <c r="AS11" s="212" t="s">
        <v>282</v>
      </c>
      <c r="AT11" s="212" t="s">
        <v>282</v>
      </c>
      <c r="AU11" s="212" t="s">
        <v>282</v>
      </c>
      <c r="AV11" s="212" t="s">
        <v>282</v>
      </c>
      <c r="AW11" s="212" t="s">
        <v>282</v>
      </c>
      <c r="AX11" s="212" t="s">
        <v>282</v>
      </c>
      <c r="AY11" s="212" t="s">
        <v>282</v>
      </c>
      <c r="AZ11" s="212" t="s">
        <v>743</v>
      </c>
      <c r="BA11" s="212">
        <v>21</v>
      </c>
      <c r="BB11" s="212" t="s">
        <v>282</v>
      </c>
      <c r="BC11" s="212" t="s">
        <v>282</v>
      </c>
      <c r="BD11" s="212" t="s">
        <v>282</v>
      </c>
      <c r="BE11" s="212">
        <v>14</v>
      </c>
      <c r="BF11" s="212">
        <v>6.9</v>
      </c>
      <c r="BG11" s="212">
        <v>41</v>
      </c>
      <c r="BH11" s="212" t="s">
        <v>282</v>
      </c>
      <c r="BI11" s="212" t="s">
        <v>282</v>
      </c>
      <c r="BJ11" s="212" t="s">
        <v>282</v>
      </c>
      <c r="BK11">
        <v>11.8</v>
      </c>
      <c r="BL11">
        <v>6</v>
      </c>
      <c r="BM11">
        <v>37</v>
      </c>
      <c r="BN11" s="212" t="s">
        <v>282</v>
      </c>
      <c r="BO11" s="212" t="s">
        <v>282</v>
      </c>
      <c r="BP11" s="212" t="s">
        <v>282</v>
      </c>
      <c r="BQ11" s="212" t="s">
        <v>282</v>
      </c>
      <c r="BR11" s="212" t="s">
        <v>282</v>
      </c>
      <c r="BS11" s="212" t="s">
        <v>282</v>
      </c>
      <c r="BT11" s="212" t="s">
        <v>282</v>
      </c>
      <c r="BU11" s="212" t="s">
        <v>282</v>
      </c>
      <c r="BV11" s="212" t="s">
        <v>282</v>
      </c>
      <c r="BW11" s="212" t="s">
        <v>282</v>
      </c>
      <c r="BX11" s="212" t="s">
        <v>282</v>
      </c>
      <c r="BY11" s="212" t="s">
        <v>282</v>
      </c>
      <c r="BZ11" s="212" t="s">
        <v>282</v>
      </c>
      <c r="CA11" s="212" t="s">
        <v>282</v>
      </c>
      <c r="CB11" s="212" t="s">
        <v>282</v>
      </c>
      <c r="CC11" s="212" t="s">
        <v>282</v>
      </c>
      <c r="CD11" s="212" t="s">
        <v>282</v>
      </c>
      <c r="CE11" s="212" t="s">
        <v>282</v>
      </c>
      <c r="CF11" s="212" t="s">
        <v>282</v>
      </c>
      <c r="CG11" s="212" t="s">
        <v>282</v>
      </c>
      <c r="CH11" s="212" t="s">
        <v>282</v>
      </c>
      <c r="CI11" s="212" t="s">
        <v>282</v>
      </c>
      <c r="CJ11" s="212" t="s">
        <v>282</v>
      </c>
      <c r="CK11" s="212" t="s">
        <v>282</v>
      </c>
      <c r="CL11" s="212" t="s">
        <v>282</v>
      </c>
      <c r="CM11" s="212" t="s">
        <v>282</v>
      </c>
      <c r="CN11" s="212" t="s">
        <v>282</v>
      </c>
      <c r="CO11" s="212" t="s">
        <v>282</v>
      </c>
      <c r="CP11" s="212" t="s">
        <v>282</v>
      </c>
      <c r="CQ11" s="212" t="s">
        <v>282</v>
      </c>
      <c r="CR11" s="212" t="s">
        <v>282</v>
      </c>
      <c r="CS11" s="212" t="s">
        <v>282</v>
      </c>
      <c r="CT11" s="212" t="s">
        <v>282</v>
      </c>
      <c r="CU11" s="212" t="s">
        <v>282</v>
      </c>
      <c r="CV11" s="212" t="s">
        <v>282</v>
      </c>
      <c r="CW11" s="212" t="s">
        <v>282</v>
      </c>
      <c r="CX11" s="212" t="s">
        <v>282</v>
      </c>
      <c r="CY11" s="212" t="s">
        <v>282</v>
      </c>
      <c r="CZ11" s="212" t="s">
        <v>282</v>
      </c>
      <c r="DA11" s="212" t="s">
        <v>282</v>
      </c>
      <c r="DB11" s="212" t="s">
        <v>282</v>
      </c>
      <c r="DC11" s="212" t="s">
        <v>282</v>
      </c>
      <c r="DD11" s="212" t="s">
        <v>282</v>
      </c>
      <c r="DE11" s="212" t="s">
        <v>282</v>
      </c>
      <c r="DF11" s="212" t="s">
        <v>282</v>
      </c>
      <c r="DG11" s="212" t="s">
        <v>282</v>
      </c>
      <c r="DH11" s="212" t="s">
        <v>282</v>
      </c>
      <c r="DI11" s="212" t="s">
        <v>282</v>
      </c>
      <c r="DJ11" s="212" t="s">
        <v>282</v>
      </c>
      <c r="DK11" s="212" t="s">
        <v>282</v>
      </c>
      <c r="DL11" s="212" t="s">
        <v>282</v>
      </c>
      <c r="DM11" s="212" t="s">
        <v>282</v>
      </c>
      <c r="DN11" s="212" t="s">
        <v>282</v>
      </c>
      <c r="DO11" s="212" t="s">
        <v>282</v>
      </c>
      <c r="DP11" s="212" t="s">
        <v>282</v>
      </c>
      <c r="DQ11" s="212" t="s">
        <v>282</v>
      </c>
      <c r="DR11" s="212" t="s">
        <v>282</v>
      </c>
      <c r="DS11" s="212" t="s">
        <v>282</v>
      </c>
      <c r="DT11" s="212" t="s">
        <v>282</v>
      </c>
      <c r="DU11" s="212" t="s">
        <v>282</v>
      </c>
      <c r="DV11" s="212" t="s">
        <v>282</v>
      </c>
      <c r="DW11" s="212" t="s">
        <v>282</v>
      </c>
      <c r="DX11" s="212" t="s">
        <v>282</v>
      </c>
      <c r="DY11" s="212" t="s">
        <v>282</v>
      </c>
      <c r="DZ11" s="212" t="s">
        <v>282</v>
      </c>
      <c r="EA11" s="212" t="s">
        <v>282</v>
      </c>
      <c r="EB11" s="212" t="s">
        <v>282</v>
      </c>
      <c r="EC11" s="212" t="s">
        <v>282</v>
      </c>
      <c r="ED11" s="212" t="s">
        <v>282</v>
      </c>
      <c r="EE11" s="212" t="s">
        <v>282</v>
      </c>
      <c r="EF11" s="212" t="s">
        <v>282</v>
      </c>
      <c r="EG11" s="212" t="s">
        <v>282</v>
      </c>
      <c r="EH11" s="212" t="s">
        <v>282</v>
      </c>
      <c r="EI11" s="212" t="s">
        <v>282</v>
      </c>
      <c r="EJ11" s="212" t="s">
        <v>282</v>
      </c>
      <c r="EK11" s="212" t="s">
        <v>282</v>
      </c>
      <c r="EL11" s="212" t="s">
        <v>282</v>
      </c>
      <c r="EM11" s="212" t="s">
        <v>282</v>
      </c>
      <c r="EN11" s="212" t="s">
        <v>282</v>
      </c>
      <c r="EO11" s="212" t="s">
        <v>282</v>
      </c>
      <c r="EP11" s="212" t="s">
        <v>282</v>
      </c>
      <c r="EQ11" s="212" t="s">
        <v>282</v>
      </c>
      <c r="ER11" s="212" t="s">
        <v>282</v>
      </c>
      <c r="ES11" s="212" t="s">
        <v>282</v>
      </c>
      <c r="ET11" s="212" t="s">
        <v>282</v>
      </c>
      <c r="EU11" s="212" t="s">
        <v>282</v>
      </c>
      <c r="EV11" s="212" t="s">
        <v>282</v>
      </c>
      <c r="EW11" s="212" t="s">
        <v>282</v>
      </c>
      <c r="EX11" s="212" t="s">
        <v>282</v>
      </c>
      <c r="EY11" s="212" t="s">
        <v>282</v>
      </c>
      <c r="EZ11" s="212" t="s">
        <v>282</v>
      </c>
      <c r="FA11" s="212" t="s">
        <v>282</v>
      </c>
      <c r="FB11" s="212" t="s">
        <v>282</v>
      </c>
      <c r="FC11" s="212" t="s">
        <v>282</v>
      </c>
      <c r="FD11" s="212" t="s">
        <v>282</v>
      </c>
      <c r="FE11" s="212" t="s">
        <v>282</v>
      </c>
      <c r="FF11" s="212" t="s">
        <v>282</v>
      </c>
      <c r="FG11" s="212" t="s">
        <v>282</v>
      </c>
      <c r="FH11" s="212" t="s">
        <v>282</v>
      </c>
      <c r="FI11" s="212" t="s">
        <v>282</v>
      </c>
      <c r="FJ11" s="212" t="s">
        <v>282</v>
      </c>
      <c r="FK11" s="212" t="s">
        <v>282</v>
      </c>
    </row>
    <row r="12" spans="1:167" s="212" customFormat="1" x14ac:dyDescent="0.25">
      <c r="A12" s="148" t="s">
        <v>7877</v>
      </c>
      <c r="B12" s="159" t="s">
        <v>282</v>
      </c>
      <c r="C12" s="159" t="s">
        <v>5328</v>
      </c>
      <c r="F12" s="212">
        <v>3</v>
      </c>
      <c r="G12" s="159">
        <v>2</v>
      </c>
      <c r="H12" s="159" t="s">
        <v>4423</v>
      </c>
      <c r="I12" s="159" t="s">
        <v>183</v>
      </c>
      <c r="J12" s="159" t="s">
        <v>282</v>
      </c>
      <c r="K12" s="159" t="s">
        <v>282</v>
      </c>
      <c r="L12" s="159" t="s">
        <v>282</v>
      </c>
      <c r="M12" s="159" t="s">
        <v>282</v>
      </c>
      <c r="N12" s="159" t="s">
        <v>282</v>
      </c>
      <c r="O12" s="159" t="s">
        <v>282</v>
      </c>
      <c r="P12" s="159" t="s">
        <v>282</v>
      </c>
      <c r="Q12" s="159" t="s">
        <v>282</v>
      </c>
      <c r="R12" s="159" t="s">
        <v>282</v>
      </c>
      <c r="S12" s="159" t="s">
        <v>282</v>
      </c>
      <c r="T12" s="159" t="s">
        <v>192</v>
      </c>
      <c r="U12" s="159">
        <v>9</v>
      </c>
      <c r="V12" s="159">
        <v>17.920000000000002</v>
      </c>
      <c r="W12" s="159">
        <v>5.38</v>
      </c>
      <c r="X12" s="159">
        <v>159</v>
      </c>
      <c r="Y12" s="159" t="s">
        <v>282</v>
      </c>
      <c r="Z12" s="159" t="s">
        <v>282</v>
      </c>
      <c r="AA12" s="159" t="s">
        <v>282</v>
      </c>
      <c r="AB12" s="159" t="s">
        <v>282</v>
      </c>
      <c r="AC12" s="159" t="s">
        <v>282</v>
      </c>
      <c r="AD12" s="159" t="s">
        <v>282</v>
      </c>
      <c r="AE12" s="212">
        <v>8.4700000000000006</v>
      </c>
      <c r="AF12" s="212">
        <v>6</v>
      </c>
      <c r="AG12" s="159">
        <v>96</v>
      </c>
      <c r="AH12" s="159" t="s">
        <v>282</v>
      </c>
      <c r="AI12" s="159" t="s">
        <v>282</v>
      </c>
      <c r="AJ12" s="159" t="s">
        <v>282</v>
      </c>
      <c r="AK12" s="159" t="s">
        <v>282</v>
      </c>
      <c r="AL12" s="159" t="s">
        <v>282</v>
      </c>
      <c r="AM12" s="159" t="s">
        <v>282</v>
      </c>
      <c r="AN12" s="159" t="s">
        <v>4639</v>
      </c>
      <c r="AO12" s="159" t="s">
        <v>183</v>
      </c>
      <c r="AP12" s="159" t="s">
        <v>282</v>
      </c>
      <c r="AQ12" s="159" t="s">
        <v>282</v>
      </c>
      <c r="AR12" s="159" t="s">
        <v>282</v>
      </c>
      <c r="AS12" s="159" t="s">
        <v>282</v>
      </c>
      <c r="AT12" s="159" t="s">
        <v>282</v>
      </c>
      <c r="AU12" s="159" t="s">
        <v>282</v>
      </c>
      <c r="AV12" s="159" t="s">
        <v>282</v>
      </c>
      <c r="AW12" s="159" t="s">
        <v>282</v>
      </c>
      <c r="AX12" s="159" t="s">
        <v>282</v>
      </c>
      <c r="AY12" s="159" t="s">
        <v>282</v>
      </c>
      <c r="AZ12" s="159" t="s">
        <v>192</v>
      </c>
      <c r="BA12" s="159">
        <v>9</v>
      </c>
      <c r="BB12" s="159">
        <v>18.010000000000002</v>
      </c>
      <c r="BC12" s="159">
        <v>5.05</v>
      </c>
      <c r="BD12" s="159">
        <v>154</v>
      </c>
      <c r="BE12" s="159" t="s">
        <v>282</v>
      </c>
      <c r="BF12" s="159" t="s">
        <v>282</v>
      </c>
      <c r="BG12" s="159" t="s">
        <v>282</v>
      </c>
      <c r="BH12" s="159" t="s">
        <v>282</v>
      </c>
      <c r="BI12" s="159" t="s">
        <v>282</v>
      </c>
      <c r="BJ12" s="159" t="s">
        <v>282</v>
      </c>
      <c r="BK12" s="212">
        <v>9.4700000000000006</v>
      </c>
      <c r="BL12" s="212">
        <v>5.99</v>
      </c>
      <c r="BM12" s="212">
        <v>139</v>
      </c>
      <c r="BN12" s="159" t="s">
        <v>282</v>
      </c>
      <c r="BO12" s="159" t="s">
        <v>282</v>
      </c>
      <c r="BP12" s="159" t="s">
        <v>282</v>
      </c>
      <c r="BQ12" s="159" t="s">
        <v>282</v>
      </c>
      <c r="BR12" s="159" t="s">
        <v>282</v>
      </c>
      <c r="BS12" s="159" t="s">
        <v>282</v>
      </c>
      <c r="BT12" s="159" t="s">
        <v>282</v>
      </c>
      <c r="BU12" s="159" t="s">
        <v>282</v>
      </c>
      <c r="BV12" s="159" t="s">
        <v>282</v>
      </c>
      <c r="BW12" s="159" t="s">
        <v>282</v>
      </c>
      <c r="BX12" s="159" t="s">
        <v>282</v>
      </c>
      <c r="BY12" s="159" t="s">
        <v>282</v>
      </c>
      <c r="BZ12" s="159" t="s">
        <v>282</v>
      </c>
      <c r="CA12" s="159" t="s">
        <v>282</v>
      </c>
      <c r="CB12" s="159" t="s">
        <v>282</v>
      </c>
      <c r="CC12" s="159" t="s">
        <v>282</v>
      </c>
      <c r="CD12" s="159" t="s">
        <v>282</v>
      </c>
      <c r="CE12" s="159" t="s">
        <v>282</v>
      </c>
      <c r="CF12" s="159" t="s">
        <v>282</v>
      </c>
      <c r="CG12" s="159" t="s">
        <v>282</v>
      </c>
      <c r="CH12" s="159" t="s">
        <v>282</v>
      </c>
      <c r="CI12" s="159" t="s">
        <v>282</v>
      </c>
      <c r="CJ12" s="159" t="s">
        <v>282</v>
      </c>
      <c r="CK12" s="159" t="s">
        <v>282</v>
      </c>
      <c r="CL12" s="159" t="s">
        <v>282</v>
      </c>
      <c r="CM12" s="159" t="s">
        <v>282</v>
      </c>
      <c r="CN12" s="159" t="s">
        <v>282</v>
      </c>
      <c r="CO12" s="159" t="s">
        <v>282</v>
      </c>
      <c r="CP12" s="159" t="s">
        <v>282</v>
      </c>
      <c r="CQ12" s="159" t="s">
        <v>282</v>
      </c>
      <c r="CR12" s="159" t="s">
        <v>282</v>
      </c>
      <c r="CS12" s="159" t="s">
        <v>282</v>
      </c>
      <c r="CT12" s="159" t="s">
        <v>282</v>
      </c>
      <c r="CU12" s="159" t="s">
        <v>282</v>
      </c>
      <c r="CV12" s="159" t="s">
        <v>282</v>
      </c>
      <c r="CW12" s="159" t="s">
        <v>282</v>
      </c>
      <c r="CX12" s="159" t="s">
        <v>282</v>
      </c>
      <c r="CY12" s="159" t="s">
        <v>282</v>
      </c>
      <c r="CZ12" s="159" t="s">
        <v>282</v>
      </c>
      <c r="DA12" s="159" t="s">
        <v>282</v>
      </c>
      <c r="DB12" s="159" t="s">
        <v>282</v>
      </c>
      <c r="DC12" s="159" t="s">
        <v>282</v>
      </c>
      <c r="DD12" s="159" t="s">
        <v>282</v>
      </c>
      <c r="DE12" s="159" t="s">
        <v>282</v>
      </c>
      <c r="DF12" s="159" t="s">
        <v>282</v>
      </c>
      <c r="DG12" s="159" t="s">
        <v>282</v>
      </c>
      <c r="DH12" s="159" t="s">
        <v>282</v>
      </c>
      <c r="DI12" s="159" t="s">
        <v>282</v>
      </c>
      <c r="DJ12" s="159" t="s">
        <v>282</v>
      </c>
      <c r="DK12" s="159" t="s">
        <v>282</v>
      </c>
      <c r="DL12" s="159" t="s">
        <v>282</v>
      </c>
      <c r="DM12" s="159" t="s">
        <v>282</v>
      </c>
      <c r="DN12" s="159" t="s">
        <v>282</v>
      </c>
      <c r="DO12" s="159" t="s">
        <v>282</v>
      </c>
      <c r="DP12" s="159" t="s">
        <v>282</v>
      </c>
      <c r="DQ12" s="159" t="s">
        <v>282</v>
      </c>
      <c r="DR12" s="159" t="s">
        <v>282</v>
      </c>
      <c r="DS12" s="159" t="s">
        <v>282</v>
      </c>
      <c r="DT12" s="159" t="s">
        <v>282</v>
      </c>
      <c r="DU12" s="159" t="s">
        <v>282</v>
      </c>
      <c r="DV12" s="159" t="s">
        <v>282</v>
      </c>
      <c r="DW12" s="159" t="s">
        <v>282</v>
      </c>
      <c r="DX12" s="159" t="s">
        <v>282</v>
      </c>
      <c r="DY12" s="159" t="s">
        <v>282</v>
      </c>
      <c r="DZ12" s="159" t="s">
        <v>282</v>
      </c>
      <c r="EA12" s="159" t="s">
        <v>282</v>
      </c>
      <c r="EB12" s="159" t="s">
        <v>282</v>
      </c>
      <c r="EC12" s="159" t="s">
        <v>282</v>
      </c>
      <c r="ED12" s="159" t="s">
        <v>282</v>
      </c>
      <c r="EE12" s="159" t="s">
        <v>282</v>
      </c>
      <c r="EF12" s="159" t="s">
        <v>282</v>
      </c>
      <c r="EG12" s="159" t="s">
        <v>282</v>
      </c>
      <c r="EH12" s="159" t="s">
        <v>282</v>
      </c>
      <c r="EI12" s="159" t="s">
        <v>282</v>
      </c>
      <c r="EJ12" s="159" t="s">
        <v>282</v>
      </c>
      <c r="EK12" s="159" t="s">
        <v>282</v>
      </c>
      <c r="EL12" s="159" t="s">
        <v>282</v>
      </c>
      <c r="EM12" s="159" t="s">
        <v>282</v>
      </c>
      <c r="EN12" s="159" t="s">
        <v>282</v>
      </c>
      <c r="EO12" s="159" t="s">
        <v>282</v>
      </c>
      <c r="EP12" s="159" t="s">
        <v>282</v>
      </c>
      <c r="EQ12" s="159" t="s">
        <v>282</v>
      </c>
      <c r="ER12" s="159" t="s">
        <v>282</v>
      </c>
      <c r="ES12" s="159" t="s">
        <v>282</v>
      </c>
      <c r="ET12" s="159" t="s">
        <v>282</v>
      </c>
      <c r="EU12" s="159" t="s">
        <v>282</v>
      </c>
      <c r="EV12" s="159" t="s">
        <v>282</v>
      </c>
      <c r="EW12" s="159" t="s">
        <v>282</v>
      </c>
      <c r="EX12" s="159" t="s">
        <v>282</v>
      </c>
      <c r="EY12" s="159" t="s">
        <v>282</v>
      </c>
      <c r="EZ12" s="159" t="s">
        <v>282</v>
      </c>
      <c r="FA12" s="159" t="s">
        <v>282</v>
      </c>
      <c r="FB12" s="159" t="s">
        <v>282</v>
      </c>
      <c r="FC12" s="159" t="s">
        <v>282</v>
      </c>
      <c r="FD12" s="159" t="s">
        <v>282</v>
      </c>
      <c r="FE12" s="159" t="s">
        <v>282</v>
      </c>
      <c r="FF12" s="159" t="s">
        <v>282</v>
      </c>
      <c r="FG12" s="159" t="s">
        <v>282</v>
      </c>
      <c r="FH12" s="159" t="s">
        <v>282</v>
      </c>
      <c r="FI12" s="159" t="s">
        <v>282</v>
      </c>
      <c r="FJ12" s="159" t="s">
        <v>282</v>
      </c>
      <c r="FK12" s="159" t="s">
        <v>282</v>
      </c>
    </row>
    <row r="13" spans="1:167" s="212" customFormat="1" x14ac:dyDescent="0.25">
      <c r="A13" s="148" t="s">
        <v>7877</v>
      </c>
      <c r="B13" s="159" t="s">
        <v>282</v>
      </c>
      <c r="C13" s="159" t="s">
        <v>5328</v>
      </c>
      <c r="F13" s="159">
        <v>6</v>
      </c>
      <c r="G13" s="159">
        <v>2</v>
      </c>
      <c r="H13" s="159" t="s">
        <v>4423</v>
      </c>
      <c r="I13" s="159" t="s">
        <v>183</v>
      </c>
      <c r="J13" s="159" t="s">
        <v>282</v>
      </c>
      <c r="K13" s="159" t="s">
        <v>282</v>
      </c>
      <c r="L13" s="159" t="s">
        <v>282</v>
      </c>
      <c r="M13" s="159" t="s">
        <v>282</v>
      </c>
      <c r="N13" s="159" t="s">
        <v>282</v>
      </c>
      <c r="O13" s="159" t="s">
        <v>282</v>
      </c>
      <c r="P13" s="159" t="s">
        <v>282</v>
      </c>
      <c r="Q13" s="159" t="s">
        <v>282</v>
      </c>
      <c r="R13" s="159" t="s">
        <v>282</v>
      </c>
      <c r="S13" s="159" t="s">
        <v>282</v>
      </c>
      <c r="T13" s="159" t="s">
        <v>192</v>
      </c>
      <c r="U13" s="159">
        <v>9</v>
      </c>
      <c r="V13" s="159">
        <v>17.920000000000002</v>
      </c>
      <c r="W13" s="159">
        <v>5.38</v>
      </c>
      <c r="X13" s="159">
        <v>159</v>
      </c>
      <c r="Y13" s="159" t="s">
        <v>282</v>
      </c>
      <c r="Z13" s="159" t="s">
        <v>282</v>
      </c>
      <c r="AA13" s="159" t="s">
        <v>282</v>
      </c>
      <c r="AB13" s="159" t="s">
        <v>282</v>
      </c>
      <c r="AC13" s="159" t="s">
        <v>282</v>
      </c>
      <c r="AD13" s="159" t="s">
        <v>282</v>
      </c>
      <c r="AE13" s="159">
        <v>6.86</v>
      </c>
      <c r="AF13" s="159">
        <v>5.18</v>
      </c>
      <c r="AG13" s="159">
        <v>112</v>
      </c>
      <c r="AH13" s="159" t="s">
        <v>282</v>
      </c>
      <c r="AI13" s="159" t="s">
        <v>282</v>
      </c>
      <c r="AJ13" s="159" t="s">
        <v>282</v>
      </c>
      <c r="AK13" s="159" t="s">
        <v>282</v>
      </c>
      <c r="AL13" s="159" t="s">
        <v>282</v>
      </c>
      <c r="AM13" s="159" t="s">
        <v>282</v>
      </c>
      <c r="AN13" s="159" t="s">
        <v>4639</v>
      </c>
      <c r="AO13" s="159" t="s">
        <v>183</v>
      </c>
      <c r="AP13" s="159" t="s">
        <v>282</v>
      </c>
      <c r="AQ13" s="159" t="s">
        <v>282</v>
      </c>
      <c r="AR13" s="159" t="s">
        <v>282</v>
      </c>
      <c r="AS13" s="159" t="s">
        <v>282</v>
      </c>
      <c r="AT13" s="159" t="s">
        <v>282</v>
      </c>
      <c r="AU13" s="159" t="s">
        <v>282</v>
      </c>
      <c r="AV13" s="159" t="s">
        <v>282</v>
      </c>
      <c r="AW13" s="159" t="s">
        <v>282</v>
      </c>
      <c r="AX13" s="159" t="s">
        <v>282</v>
      </c>
      <c r="AY13" s="159" t="s">
        <v>282</v>
      </c>
      <c r="AZ13" s="159" t="s">
        <v>192</v>
      </c>
      <c r="BA13" s="159">
        <v>9</v>
      </c>
      <c r="BB13" s="159">
        <v>18.010000000000002</v>
      </c>
      <c r="BC13" s="159">
        <v>5.05</v>
      </c>
      <c r="BD13" s="159">
        <v>154</v>
      </c>
      <c r="BE13" s="159" t="s">
        <v>282</v>
      </c>
      <c r="BF13" s="159" t="s">
        <v>282</v>
      </c>
      <c r="BG13" s="159" t="s">
        <v>282</v>
      </c>
      <c r="BH13" s="159" t="s">
        <v>282</v>
      </c>
      <c r="BI13" s="159" t="s">
        <v>282</v>
      </c>
      <c r="BJ13" s="159" t="s">
        <v>282</v>
      </c>
      <c r="BK13" s="159">
        <v>8.5399999999999991</v>
      </c>
      <c r="BL13" s="159">
        <v>5.58</v>
      </c>
      <c r="BM13" s="159">
        <v>144</v>
      </c>
      <c r="BN13" s="159" t="s">
        <v>282</v>
      </c>
      <c r="BO13" s="159" t="s">
        <v>282</v>
      </c>
      <c r="BP13" s="159" t="s">
        <v>282</v>
      </c>
      <c r="BQ13" s="159" t="s">
        <v>282</v>
      </c>
      <c r="BR13" s="159" t="s">
        <v>282</v>
      </c>
      <c r="BS13" s="159" t="s">
        <v>282</v>
      </c>
      <c r="BT13" s="159" t="s">
        <v>282</v>
      </c>
      <c r="BU13" s="159" t="s">
        <v>282</v>
      </c>
      <c r="BV13" s="159" t="s">
        <v>282</v>
      </c>
      <c r="BW13" s="159" t="s">
        <v>282</v>
      </c>
      <c r="BX13" s="159" t="s">
        <v>282</v>
      </c>
      <c r="BY13" s="159" t="s">
        <v>282</v>
      </c>
      <c r="BZ13" s="159" t="s">
        <v>282</v>
      </c>
      <c r="CA13" s="159" t="s">
        <v>282</v>
      </c>
      <c r="CB13" s="159" t="s">
        <v>282</v>
      </c>
      <c r="CC13" s="159" t="s">
        <v>282</v>
      </c>
      <c r="CD13" s="159" t="s">
        <v>282</v>
      </c>
      <c r="CE13" s="159" t="s">
        <v>282</v>
      </c>
      <c r="CF13" s="159" t="s">
        <v>282</v>
      </c>
      <c r="CG13" s="159" t="s">
        <v>282</v>
      </c>
      <c r="CH13" s="159" t="s">
        <v>282</v>
      </c>
      <c r="CI13" s="159" t="s">
        <v>282</v>
      </c>
      <c r="CJ13" s="159" t="s">
        <v>282</v>
      </c>
      <c r="CK13" s="159" t="s">
        <v>282</v>
      </c>
      <c r="CL13" s="159" t="s">
        <v>282</v>
      </c>
      <c r="CM13" s="159" t="s">
        <v>282</v>
      </c>
      <c r="CN13" s="159" t="s">
        <v>282</v>
      </c>
      <c r="CO13" s="159" t="s">
        <v>282</v>
      </c>
      <c r="CP13" s="159" t="s">
        <v>282</v>
      </c>
      <c r="CQ13" s="159" t="s">
        <v>282</v>
      </c>
      <c r="CR13" s="159" t="s">
        <v>282</v>
      </c>
      <c r="CS13" s="159" t="s">
        <v>282</v>
      </c>
      <c r="CT13" s="159" t="s">
        <v>282</v>
      </c>
      <c r="CU13" s="159" t="s">
        <v>282</v>
      </c>
      <c r="CV13" s="159" t="s">
        <v>282</v>
      </c>
      <c r="CW13" s="159" t="s">
        <v>282</v>
      </c>
      <c r="CX13" s="159" t="s">
        <v>282</v>
      </c>
      <c r="CY13" s="159" t="s">
        <v>282</v>
      </c>
      <c r="CZ13" s="159" t="s">
        <v>282</v>
      </c>
      <c r="DA13" s="159" t="s">
        <v>282</v>
      </c>
      <c r="DB13" s="159" t="s">
        <v>282</v>
      </c>
      <c r="DC13" s="159" t="s">
        <v>282</v>
      </c>
      <c r="DD13" s="159" t="s">
        <v>282</v>
      </c>
      <c r="DE13" s="159" t="s">
        <v>282</v>
      </c>
      <c r="DF13" s="159" t="s">
        <v>282</v>
      </c>
      <c r="DG13" s="159" t="s">
        <v>282</v>
      </c>
      <c r="DH13" s="159" t="s">
        <v>282</v>
      </c>
      <c r="DI13" s="159" t="s">
        <v>282</v>
      </c>
      <c r="DJ13" s="159" t="s">
        <v>282</v>
      </c>
      <c r="DK13" s="159" t="s">
        <v>282</v>
      </c>
      <c r="DL13" s="159" t="s">
        <v>282</v>
      </c>
      <c r="DM13" s="159" t="s">
        <v>282</v>
      </c>
      <c r="DN13" s="159" t="s">
        <v>282</v>
      </c>
      <c r="DO13" s="159" t="s">
        <v>282</v>
      </c>
      <c r="DP13" s="159" t="s">
        <v>282</v>
      </c>
      <c r="DQ13" s="159" t="s">
        <v>282</v>
      </c>
      <c r="DR13" s="159" t="s">
        <v>282</v>
      </c>
      <c r="DS13" s="159" t="s">
        <v>282</v>
      </c>
      <c r="DT13" s="159" t="s">
        <v>282</v>
      </c>
      <c r="DU13" s="159" t="s">
        <v>282</v>
      </c>
      <c r="DV13" s="159" t="s">
        <v>282</v>
      </c>
      <c r="DW13" s="159" t="s">
        <v>282</v>
      </c>
      <c r="DX13" s="159" t="s">
        <v>282</v>
      </c>
      <c r="DY13" s="159" t="s">
        <v>282</v>
      </c>
      <c r="DZ13" s="159" t="s">
        <v>282</v>
      </c>
      <c r="EA13" s="159" t="s">
        <v>282</v>
      </c>
      <c r="EB13" s="159" t="s">
        <v>282</v>
      </c>
      <c r="EC13" s="159" t="s">
        <v>282</v>
      </c>
      <c r="ED13" s="159" t="s">
        <v>282</v>
      </c>
      <c r="EE13" s="159" t="s">
        <v>282</v>
      </c>
      <c r="EF13" s="159" t="s">
        <v>282</v>
      </c>
      <c r="EG13" s="159" t="s">
        <v>282</v>
      </c>
      <c r="EH13" s="159" t="s">
        <v>282</v>
      </c>
      <c r="EI13" s="159" t="s">
        <v>282</v>
      </c>
      <c r="EJ13" s="159" t="s">
        <v>282</v>
      </c>
      <c r="EK13" s="159" t="s">
        <v>282</v>
      </c>
      <c r="EL13" s="159" t="s">
        <v>282</v>
      </c>
      <c r="EM13" s="159" t="s">
        <v>282</v>
      </c>
      <c r="EN13" s="159" t="s">
        <v>282</v>
      </c>
      <c r="EO13" s="159" t="s">
        <v>282</v>
      </c>
      <c r="EP13" s="159" t="s">
        <v>282</v>
      </c>
      <c r="EQ13" s="159" t="s">
        <v>282</v>
      </c>
      <c r="ER13" s="159" t="s">
        <v>282</v>
      </c>
      <c r="ES13" s="159" t="s">
        <v>282</v>
      </c>
      <c r="ET13" s="159" t="s">
        <v>282</v>
      </c>
      <c r="EU13" s="159" t="s">
        <v>282</v>
      </c>
      <c r="EV13" s="159" t="s">
        <v>282</v>
      </c>
      <c r="EW13" s="159" t="s">
        <v>282</v>
      </c>
      <c r="EX13" s="159" t="s">
        <v>282</v>
      </c>
      <c r="EY13" s="159" t="s">
        <v>282</v>
      </c>
      <c r="EZ13" s="159" t="s">
        <v>282</v>
      </c>
      <c r="FA13" s="159" t="s">
        <v>282</v>
      </c>
      <c r="FB13" s="159" t="s">
        <v>282</v>
      </c>
      <c r="FC13" s="159" t="s">
        <v>282</v>
      </c>
      <c r="FD13" s="159" t="s">
        <v>282</v>
      </c>
      <c r="FE13" s="159" t="s">
        <v>282</v>
      </c>
      <c r="FF13" s="159" t="s">
        <v>282</v>
      </c>
      <c r="FG13" s="159" t="s">
        <v>282</v>
      </c>
      <c r="FH13" s="159" t="s">
        <v>282</v>
      </c>
      <c r="FI13" s="159" t="s">
        <v>282</v>
      </c>
      <c r="FJ13" s="159" t="s">
        <v>282</v>
      </c>
      <c r="FK13" s="159" t="s">
        <v>282</v>
      </c>
    </row>
    <row r="14" spans="1:167" s="212" customFormat="1" x14ac:dyDescent="0.25">
      <c r="A14" s="148" t="s">
        <v>13406</v>
      </c>
      <c r="B14" s="159" t="s">
        <v>282</v>
      </c>
      <c r="C14" s="159" t="s">
        <v>5328</v>
      </c>
      <c r="F14" s="159">
        <v>10</v>
      </c>
      <c r="G14" s="159">
        <v>2</v>
      </c>
      <c r="H14" s="66" t="s">
        <v>329</v>
      </c>
      <c r="I14" s="159" t="s">
        <v>183</v>
      </c>
      <c r="J14" s="159" t="s">
        <v>923</v>
      </c>
      <c r="K14" s="159" t="s">
        <v>282</v>
      </c>
      <c r="L14" s="159">
        <v>9</v>
      </c>
      <c r="M14" s="159">
        <v>3</v>
      </c>
      <c r="N14" s="159">
        <v>52</v>
      </c>
      <c r="O14" s="159" t="s">
        <v>282</v>
      </c>
      <c r="P14" s="159" t="s">
        <v>282</v>
      </c>
      <c r="Q14" s="159" t="s">
        <v>282</v>
      </c>
      <c r="R14" s="159" t="s">
        <v>282</v>
      </c>
      <c r="S14" s="159" t="s">
        <v>282</v>
      </c>
      <c r="T14" s="159" t="s">
        <v>743</v>
      </c>
      <c r="U14" s="159">
        <v>21</v>
      </c>
      <c r="V14" s="159">
        <v>27.1</v>
      </c>
      <c r="W14" s="159">
        <v>7.95</v>
      </c>
      <c r="X14" s="159">
        <v>50</v>
      </c>
      <c r="Y14" s="159" t="s">
        <v>282</v>
      </c>
      <c r="Z14" s="159" t="s">
        <v>282</v>
      </c>
      <c r="AA14" s="159" t="s">
        <v>282</v>
      </c>
      <c r="AB14" s="159" t="s">
        <v>282</v>
      </c>
      <c r="AC14" s="159" t="s">
        <v>282</v>
      </c>
      <c r="AD14" s="159" t="s">
        <v>282</v>
      </c>
      <c r="AE14" s="159">
        <v>16.7</v>
      </c>
      <c r="AF14" s="159">
        <v>11.5</v>
      </c>
      <c r="AG14" s="159">
        <v>31</v>
      </c>
      <c r="AH14" s="159" t="s">
        <v>282</v>
      </c>
      <c r="AI14" s="159" t="s">
        <v>282</v>
      </c>
      <c r="AJ14" s="159" t="s">
        <v>282</v>
      </c>
      <c r="AK14" s="159" t="s">
        <v>282</v>
      </c>
      <c r="AL14" s="159" t="s">
        <v>282</v>
      </c>
      <c r="AM14" s="159" t="s">
        <v>282</v>
      </c>
      <c r="AN14" s="161" t="s">
        <v>811</v>
      </c>
      <c r="AO14" s="161" t="s">
        <v>10507</v>
      </c>
      <c r="AP14" s="161" t="s">
        <v>923</v>
      </c>
      <c r="AQ14" s="161" t="s">
        <v>282</v>
      </c>
      <c r="AR14" s="159">
        <v>21</v>
      </c>
      <c r="AS14" s="159">
        <v>3</v>
      </c>
      <c r="AT14" s="159">
        <v>51</v>
      </c>
      <c r="AU14" s="159" t="s">
        <v>282</v>
      </c>
      <c r="AV14" s="159" t="s">
        <v>282</v>
      </c>
      <c r="AW14" s="159" t="s">
        <v>282</v>
      </c>
      <c r="AX14" s="159" t="s">
        <v>282</v>
      </c>
      <c r="AY14" s="159" t="s">
        <v>282</v>
      </c>
      <c r="AZ14" s="159" t="s">
        <v>743</v>
      </c>
      <c r="BA14" s="159">
        <v>21</v>
      </c>
      <c r="BB14" s="159">
        <v>27</v>
      </c>
      <c r="BC14" s="159">
        <v>7.95</v>
      </c>
      <c r="BD14" s="159">
        <v>49</v>
      </c>
      <c r="BE14" s="159" t="s">
        <v>282</v>
      </c>
      <c r="BF14" s="159" t="s">
        <v>282</v>
      </c>
      <c r="BG14" s="159" t="s">
        <v>282</v>
      </c>
      <c r="BH14" s="159" t="s">
        <v>282</v>
      </c>
      <c r="BI14" s="159" t="s">
        <v>282</v>
      </c>
      <c r="BJ14" s="159" t="s">
        <v>282</v>
      </c>
      <c r="BK14" s="159">
        <v>14.6</v>
      </c>
      <c r="BL14" s="159">
        <v>13.1</v>
      </c>
      <c r="BM14" s="159">
        <v>34</v>
      </c>
      <c r="BN14" s="159" t="s">
        <v>282</v>
      </c>
      <c r="BO14" s="159" t="s">
        <v>282</v>
      </c>
      <c r="BP14" s="159" t="s">
        <v>282</v>
      </c>
      <c r="BQ14" s="159" t="s">
        <v>282</v>
      </c>
      <c r="BR14" s="159" t="s">
        <v>282</v>
      </c>
      <c r="BS14" s="159" t="s">
        <v>282</v>
      </c>
      <c r="BT14" s="159" t="s">
        <v>282</v>
      </c>
      <c r="BU14" s="159" t="s">
        <v>282</v>
      </c>
      <c r="BV14" s="159" t="s">
        <v>282</v>
      </c>
      <c r="BW14" s="159" t="s">
        <v>282</v>
      </c>
      <c r="BX14" s="159" t="s">
        <v>282</v>
      </c>
      <c r="BY14" s="159" t="s">
        <v>282</v>
      </c>
      <c r="BZ14" s="159" t="s">
        <v>282</v>
      </c>
      <c r="CA14" s="159" t="s">
        <v>282</v>
      </c>
      <c r="CB14" s="159" t="s">
        <v>282</v>
      </c>
      <c r="CC14" s="159" t="s">
        <v>282</v>
      </c>
      <c r="CD14" s="159" t="s">
        <v>282</v>
      </c>
      <c r="CE14" s="159" t="s">
        <v>282</v>
      </c>
      <c r="CF14" s="159" t="s">
        <v>282</v>
      </c>
      <c r="CG14" s="159" t="s">
        <v>282</v>
      </c>
      <c r="CH14" s="159" t="s">
        <v>282</v>
      </c>
      <c r="CI14" s="159" t="s">
        <v>282</v>
      </c>
      <c r="CJ14" s="159" t="s">
        <v>282</v>
      </c>
      <c r="CK14" s="159" t="s">
        <v>282</v>
      </c>
      <c r="CL14" s="159" t="s">
        <v>282</v>
      </c>
      <c r="CM14" s="159" t="s">
        <v>282</v>
      </c>
      <c r="CN14" s="159" t="s">
        <v>282</v>
      </c>
      <c r="CO14" s="159" t="s">
        <v>282</v>
      </c>
      <c r="CP14" s="159" t="s">
        <v>282</v>
      </c>
      <c r="CQ14" s="159" t="s">
        <v>282</v>
      </c>
      <c r="CR14" s="159" t="s">
        <v>282</v>
      </c>
      <c r="CS14" s="159" t="s">
        <v>282</v>
      </c>
      <c r="CT14" s="159" t="s">
        <v>282</v>
      </c>
      <c r="CU14" s="159" t="s">
        <v>282</v>
      </c>
      <c r="CV14" s="159" t="s">
        <v>282</v>
      </c>
      <c r="CW14" s="159" t="s">
        <v>282</v>
      </c>
      <c r="CX14" s="159" t="s">
        <v>282</v>
      </c>
      <c r="CY14" s="159" t="s">
        <v>282</v>
      </c>
      <c r="CZ14" s="159" t="s">
        <v>282</v>
      </c>
      <c r="DA14" s="159" t="s">
        <v>282</v>
      </c>
      <c r="DB14" s="159" t="s">
        <v>282</v>
      </c>
      <c r="DC14" s="159" t="s">
        <v>282</v>
      </c>
      <c r="DD14" s="159" t="s">
        <v>282</v>
      </c>
      <c r="DE14" s="159" t="s">
        <v>282</v>
      </c>
      <c r="DF14" s="159" t="s">
        <v>282</v>
      </c>
      <c r="DG14" s="159" t="s">
        <v>282</v>
      </c>
      <c r="DH14" s="159" t="s">
        <v>282</v>
      </c>
      <c r="DI14" s="159" t="s">
        <v>282</v>
      </c>
      <c r="DJ14" s="159" t="s">
        <v>282</v>
      </c>
      <c r="DK14" s="159" t="s">
        <v>282</v>
      </c>
      <c r="DL14" s="159" t="s">
        <v>282</v>
      </c>
      <c r="DM14" s="159" t="s">
        <v>282</v>
      </c>
      <c r="DN14" s="159" t="s">
        <v>282</v>
      </c>
      <c r="DO14" s="159" t="s">
        <v>282</v>
      </c>
      <c r="DP14" s="159" t="s">
        <v>282</v>
      </c>
      <c r="DQ14" s="159" t="s">
        <v>282</v>
      </c>
      <c r="DR14" s="159" t="s">
        <v>282</v>
      </c>
      <c r="DS14" s="159" t="s">
        <v>282</v>
      </c>
      <c r="DT14" s="159" t="s">
        <v>282</v>
      </c>
      <c r="DU14" s="159" t="s">
        <v>282</v>
      </c>
      <c r="DV14" s="159" t="s">
        <v>282</v>
      </c>
      <c r="DW14" s="159" t="s">
        <v>282</v>
      </c>
      <c r="DX14" s="159" t="s">
        <v>282</v>
      </c>
      <c r="DY14" s="159" t="s">
        <v>282</v>
      </c>
      <c r="DZ14" s="159" t="s">
        <v>282</v>
      </c>
      <c r="EA14" s="159" t="s">
        <v>282</v>
      </c>
      <c r="EB14" s="159" t="s">
        <v>282</v>
      </c>
      <c r="EC14" s="159" t="s">
        <v>282</v>
      </c>
      <c r="ED14" s="159" t="s">
        <v>282</v>
      </c>
      <c r="EE14" s="159" t="s">
        <v>282</v>
      </c>
      <c r="EF14" s="159" t="s">
        <v>282</v>
      </c>
      <c r="EG14" s="159" t="s">
        <v>282</v>
      </c>
      <c r="EH14" s="159" t="s">
        <v>282</v>
      </c>
      <c r="EI14" s="159" t="s">
        <v>282</v>
      </c>
      <c r="EJ14" s="159" t="s">
        <v>282</v>
      </c>
      <c r="EK14" s="159" t="s">
        <v>282</v>
      </c>
      <c r="EL14" s="159" t="s">
        <v>282</v>
      </c>
      <c r="EM14" s="159" t="s">
        <v>282</v>
      </c>
      <c r="EN14" s="159" t="s">
        <v>282</v>
      </c>
      <c r="EO14" s="159" t="s">
        <v>282</v>
      </c>
      <c r="EP14" s="159" t="s">
        <v>282</v>
      </c>
      <c r="EQ14" s="159" t="s">
        <v>282</v>
      </c>
      <c r="ER14" s="159" t="s">
        <v>282</v>
      </c>
      <c r="ES14" s="159" t="s">
        <v>282</v>
      </c>
      <c r="ET14" s="159" t="s">
        <v>282</v>
      </c>
      <c r="EU14" s="159" t="s">
        <v>282</v>
      </c>
      <c r="EV14" s="159" t="s">
        <v>282</v>
      </c>
      <c r="EW14" s="159" t="s">
        <v>282</v>
      </c>
      <c r="EX14" s="159" t="s">
        <v>282</v>
      </c>
      <c r="EY14" s="159" t="s">
        <v>282</v>
      </c>
      <c r="EZ14" s="159" t="s">
        <v>282</v>
      </c>
      <c r="FA14" s="159" t="s">
        <v>282</v>
      </c>
      <c r="FB14" s="159" t="s">
        <v>282</v>
      </c>
      <c r="FC14" s="159" t="s">
        <v>282</v>
      </c>
      <c r="FD14" s="159" t="s">
        <v>282</v>
      </c>
      <c r="FE14" s="159" t="s">
        <v>282</v>
      </c>
      <c r="FF14" s="159" t="s">
        <v>282</v>
      </c>
      <c r="FG14" s="159" t="s">
        <v>282</v>
      </c>
      <c r="FH14" s="159" t="s">
        <v>282</v>
      </c>
      <c r="FI14" s="159" t="s">
        <v>282</v>
      </c>
      <c r="FJ14" s="159" t="s">
        <v>282</v>
      </c>
      <c r="FK14" s="159" t="s">
        <v>282</v>
      </c>
    </row>
    <row r="15" spans="1:167" x14ac:dyDescent="0.25">
      <c r="A15" t="s">
        <v>828</v>
      </c>
      <c r="B15" s="212" t="s">
        <v>282</v>
      </c>
      <c r="C15" s="212" t="s">
        <v>5328</v>
      </c>
      <c r="F15">
        <v>1</v>
      </c>
      <c r="G15">
        <v>2</v>
      </c>
      <c r="H15" t="s">
        <v>10461</v>
      </c>
      <c r="I15" t="s">
        <v>183</v>
      </c>
      <c r="J15" t="s">
        <v>282</v>
      </c>
      <c r="K15" t="s">
        <v>282</v>
      </c>
      <c r="L15" t="s">
        <v>282</v>
      </c>
      <c r="M15" s="212" t="s">
        <v>282</v>
      </c>
      <c r="N15" s="212" t="s">
        <v>282</v>
      </c>
      <c r="O15" s="212" t="s">
        <v>282</v>
      </c>
      <c r="P15" s="212" t="s">
        <v>282</v>
      </c>
      <c r="Q15" s="212" t="s">
        <v>282</v>
      </c>
      <c r="R15" s="212" t="s">
        <v>282</v>
      </c>
      <c r="S15" s="212" t="s">
        <v>282</v>
      </c>
      <c r="T15" t="s">
        <v>220</v>
      </c>
      <c r="U15">
        <v>20</v>
      </c>
      <c r="V15" t="s">
        <v>282</v>
      </c>
      <c r="W15" t="s">
        <v>282</v>
      </c>
      <c r="X15" s="212" t="s">
        <v>282</v>
      </c>
      <c r="Y15">
        <v>26.3</v>
      </c>
      <c r="Z15">
        <v>13.4</v>
      </c>
      <c r="AA15" s="212">
        <v>34</v>
      </c>
      <c r="AB15" t="s">
        <v>282</v>
      </c>
      <c r="AC15" t="s">
        <v>282</v>
      </c>
      <c r="AD15" s="212" t="s">
        <v>282</v>
      </c>
      <c r="AE15">
        <v>10.3</v>
      </c>
      <c r="AF15">
        <v>9.1999999999999993</v>
      </c>
      <c r="AG15" s="212">
        <v>34</v>
      </c>
      <c r="AH15" t="s">
        <v>282</v>
      </c>
      <c r="AI15" s="212" t="s">
        <v>282</v>
      </c>
      <c r="AJ15" s="212" t="s">
        <v>282</v>
      </c>
      <c r="AK15" s="212" t="s">
        <v>282</v>
      </c>
      <c r="AL15" s="212" t="s">
        <v>282</v>
      </c>
      <c r="AM15" s="212" t="s">
        <v>282</v>
      </c>
      <c r="AN15" t="s">
        <v>8812</v>
      </c>
      <c r="AO15" t="s">
        <v>273</v>
      </c>
      <c r="AP15" t="s">
        <v>282</v>
      </c>
      <c r="AQ15" s="212" t="s">
        <v>282</v>
      </c>
      <c r="AR15" s="212" t="s">
        <v>282</v>
      </c>
      <c r="AS15" s="212" t="s">
        <v>282</v>
      </c>
      <c r="AT15" s="212" t="s">
        <v>282</v>
      </c>
      <c r="AU15" s="212" t="s">
        <v>282</v>
      </c>
      <c r="AV15" s="212" t="s">
        <v>282</v>
      </c>
      <c r="AW15" s="212" t="s">
        <v>282</v>
      </c>
      <c r="AX15" s="212" t="s">
        <v>282</v>
      </c>
      <c r="AY15" s="212" t="s">
        <v>282</v>
      </c>
      <c r="AZ15" t="s">
        <v>220</v>
      </c>
      <c r="BA15">
        <v>20</v>
      </c>
      <c r="BB15" t="s">
        <v>282</v>
      </c>
      <c r="BC15" s="212" t="s">
        <v>282</v>
      </c>
      <c r="BD15" s="212" t="s">
        <v>282</v>
      </c>
      <c r="BE15">
        <v>22.8</v>
      </c>
      <c r="BF15">
        <v>12.5</v>
      </c>
      <c r="BG15">
        <v>37</v>
      </c>
      <c r="BH15" t="s">
        <v>282</v>
      </c>
      <c r="BI15" t="s">
        <v>282</v>
      </c>
      <c r="BJ15" t="s">
        <v>282</v>
      </c>
      <c r="BK15">
        <v>16</v>
      </c>
      <c r="BL15">
        <v>10.4</v>
      </c>
      <c r="BM15">
        <v>37</v>
      </c>
      <c r="BN15" t="s">
        <v>282</v>
      </c>
      <c r="BO15" s="212" t="s">
        <v>282</v>
      </c>
      <c r="BP15" s="212" t="s">
        <v>282</v>
      </c>
      <c r="BQ15" s="212" t="s">
        <v>282</v>
      </c>
      <c r="BR15" s="212" t="s">
        <v>282</v>
      </c>
      <c r="BS15" s="212" t="s">
        <v>282</v>
      </c>
      <c r="BT15" s="212" t="s">
        <v>282</v>
      </c>
      <c r="BU15" s="212" t="s">
        <v>282</v>
      </c>
      <c r="BV15" s="212" t="s">
        <v>282</v>
      </c>
      <c r="BW15" s="212" t="s">
        <v>282</v>
      </c>
      <c r="BX15" s="212" t="s">
        <v>282</v>
      </c>
      <c r="BY15" s="212" t="s">
        <v>282</v>
      </c>
      <c r="BZ15" s="212" t="s">
        <v>282</v>
      </c>
      <c r="CA15" s="212" t="s">
        <v>282</v>
      </c>
      <c r="CB15" s="212" t="s">
        <v>282</v>
      </c>
      <c r="CC15" s="212" t="s">
        <v>282</v>
      </c>
      <c r="CD15" s="212" t="s">
        <v>282</v>
      </c>
      <c r="CE15" s="212" t="s">
        <v>282</v>
      </c>
      <c r="CF15" s="212" t="s">
        <v>282</v>
      </c>
      <c r="CG15" s="212" t="s">
        <v>282</v>
      </c>
      <c r="CH15" s="212" t="s">
        <v>282</v>
      </c>
      <c r="CI15" s="212" t="s">
        <v>282</v>
      </c>
      <c r="CJ15" s="212" t="s">
        <v>282</v>
      </c>
      <c r="CK15" s="212" t="s">
        <v>282</v>
      </c>
      <c r="CL15" s="212" t="s">
        <v>282</v>
      </c>
      <c r="CM15" s="212" t="s">
        <v>282</v>
      </c>
      <c r="CN15" s="212" t="s">
        <v>282</v>
      </c>
      <c r="CO15" s="212" t="s">
        <v>282</v>
      </c>
      <c r="CP15" s="212" t="s">
        <v>282</v>
      </c>
      <c r="CQ15" s="212" t="s">
        <v>282</v>
      </c>
      <c r="CR15" s="212" t="s">
        <v>282</v>
      </c>
      <c r="CS15" s="212" t="s">
        <v>282</v>
      </c>
      <c r="CT15" s="212" t="s">
        <v>282</v>
      </c>
      <c r="CU15" s="212" t="s">
        <v>282</v>
      </c>
      <c r="CV15" s="212" t="s">
        <v>282</v>
      </c>
      <c r="CW15" s="212" t="s">
        <v>282</v>
      </c>
      <c r="CX15" s="212" t="s">
        <v>282</v>
      </c>
      <c r="CY15" s="212" t="s">
        <v>282</v>
      </c>
      <c r="CZ15" s="212" t="s">
        <v>282</v>
      </c>
      <c r="DA15" s="212" t="s">
        <v>282</v>
      </c>
      <c r="DB15" s="212" t="s">
        <v>282</v>
      </c>
      <c r="DC15" s="212" t="s">
        <v>282</v>
      </c>
      <c r="DD15" s="212" t="s">
        <v>282</v>
      </c>
      <c r="DE15" s="212" t="s">
        <v>282</v>
      </c>
      <c r="DF15" s="212" t="s">
        <v>282</v>
      </c>
      <c r="DG15" s="212" t="s">
        <v>282</v>
      </c>
      <c r="DH15" s="212" t="s">
        <v>282</v>
      </c>
      <c r="DI15" s="212" t="s">
        <v>282</v>
      </c>
      <c r="DJ15" s="212" t="s">
        <v>282</v>
      </c>
      <c r="DK15" s="212" t="s">
        <v>282</v>
      </c>
      <c r="DL15" s="212" t="s">
        <v>282</v>
      </c>
      <c r="DM15" s="212" t="s">
        <v>282</v>
      </c>
      <c r="DN15" s="212" t="s">
        <v>282</v>
      </c>
      <c r="DO15" s="212" t="s">
        <v>282</v>
      </c>
      <c r="DP15" s="212" t="s">
        <v>282</v>
      </c>
      <c r="DQ15" s="212" t="s">
        <v>282</v>
      </c>
      <c r="DR15" s="212" t="s">
        <v>282</v>
      </c>
      <c r="DS15" s="212" t="s">
        <v>282</v>
      </c>
      <c r="DT15" s="212" t="s">
        <v>282</v>
      </c>
      <c r="DU15" s="212" t="s">
        <v>282</v>
      </c>
      <c r="DV15" s="212" t="s">
        <v>282</v>
      </c>
      <c r="DW15" s="212" t="s">
        <v>282</v>
      </c>
      <c r="DX15" s="212" t="s">
        <v>282</v>
      </c>
      <c r="DY15" s="212" t="s">
        <v>282</v>
      </c>
      <c r="DZ15" s="212" t="s">
        <v>282</v>
      </c>
      <c r="EA15" s="212" t="s">
        <v>282</v>
      </c>
      <c r="EB15" s="212" t="s">
        <v>282</v>
      </c>
      <c r="EC15" s="212" t="s">
        <v>282</v>
      </c>
      <c r="ED15" s="212" t="s">
        <v>282</v>
      </c>
      <c r="EE15" s="212" t="s">
        <v>282</v>
      </c>
      <c r="EF15" s="212" t="s">
        <v>282</v>
      </c>
      <c r="EG15" s="212" t="s">
        <v>282</v>
      </c>
      <c r="EH15" s="212" t="s">
        <v>282</v>
      </c>
      <c r="EI15" s="212" t="s">
        <v>282</v>
      </c>
      <c r="EJ15" s="212" t="s">
        <v>282</v>
      </c>
      <c r="EK15" s="212" t="s">
        <v>282</v>
      </c>
      <c r="EL15" s="212" t="s">
        <v>282</v>
      </c>
      <c r="EM15" s="212" t="s">
        <v>282</v>
      </c>
      <c r="EN15" s="212" t="s">
        <v>282</v>
      </c>
      <c r="EO15" s="212" t="s">
        <v>282</v>
      </c>
      <c r="EP15" s="212" t="s">
        <v>282</v>
      </c>
      <c r="EQ15" s="212" t="s">
        <v>282</v>
      </c>
      <c r="ER15" s="212" t="s">
        <v>282</v>
      </c>
      <c r="ES15" s="212" t="s">
        <v>282</v>
      </c>
      <c r="ET15" s="212" t="s">
        <v>282</v>
      </c>
      <c r="EU15" s="212" t="s">
        <v>282</v>
      </c>
      <c r="EV15" s="212" t="s">
        <v>282</v>
      </c>
      <c r="EW15" s="212" t="s">
        <v>282</v>
      </c>
      <c r="EX15" s="212" t="s">
        <v>282</v>
      </c>
      <c r="EY15" s="212" t="s">
        <v>282</v>
      </c>
      <c r="EZ15" s="212" t="s">
        <v>282</v>
      </c>
      <c r="FA15" s="212" t="s">
        <v>282</v>
      </c>
      <c r="FB15" s="212" t="s">
        <v>282</v>
      </c>
      <c r="FC15" s="212" t="s">
        <v>282</v>
      </c>
      <c r="FD15" s="212" t="s">
        <v>282</v>
      </c>
      <c r="FE15" s="212" t="s">
        <v>282</v>
      </c>
      <c r="FF15" s="212" t="s">
        <v>282</v>
      </c>
      <c r="FG15" s="212" t="s">
        <v>282</v>
      </c>
      <c r="FH15" s="212" t="s">
        <v>282</v>
      </c>
      <c r="FI15" s="212" t="s">
        <v>282</v>
      </c>
      <c r="FJ15" s="212" t="s">
        <v>282</v>
      </c>
      <c r="FK15" s="212" t="s">
        <v>282</v>
      </c>
    </row>
    <row r="16" spans="1:167" x14ac:dyDescent="0.25">
      <c r="A16" s="212" t="s">
        <v>7880</v>
      </c>
      <c r="B16" s="66" t="s">
        <v>10722</v>
      </c>
      <c r="C16" s="66" t="s">
        <v>5328</v>
      </c>
      <c r="F16">
        <v>6</v>
      </c>
      <c r="G16">
        <v>3</v>
      </c>
      <c r="H16" s="212" t="s">
        <v>10471</v>
      </c>
      <c r="I16" s="159" t="s">
        <v>183</v>
      </c>
      <c r="J16" t="s">
        <v>299</v>
      </c>
      <c r="K16">
        <v>17</v>
      </c>
      <c r="L16">
        <v>31</v>
      </c>
      <c r="M16">
        <v>7</v>
      </c>
      <c r="N16" s="212">
        <v>44</v>
      </c>
      <c r="O16" s="159" t="s">
        <v>282</v>
      </c>
      <c r="P16" s="159" t="s">
        <v>282</v>
      </c>
      <c r="Q16" s="159" t="s">
        <v>282</v>
      </c>
      <c r="R16" s="159" t="s">
        <v>282</v>
      </c>
      <c r="S16" s="159" t="s">
        <v>282</v>
      </c>
      <c r="T16" s="159" t="s">
        <v>282</v>
      </c>
      <c r="U16" s="159" t="s">
        <v>282</v>
      </c>
      <c r="V16" s="159" t="s">
        <v>282</v>
      </c>
      <c r="W16" s="159" t="s">
        <v>282</v>
      </c>
      <c r="X16" s="159" t="s">
        <v>282</v>
      </c>
      <c r="Y16" s="159" t="s">
        <v>282</v>
      </c>
      <c r="Z16" s="159" t="s">
        <v>282</v>
      </c>
      <c r="AA16" s="159" t="s">
        <v>282</v>
      </c>
      <c r="AB16" s="159" t="s">
        <v>282</v>
      </c>
      <c r="AC16" s="159" t="s">
        <v>282</v>
      </c>
      <c r="AD16" s="159" t="s">
        <v>282</v>
      </c>
      <c r="AE16" s="159" t="s">
        <v>282</v>
      </c>
      <c r="AF16" s="159" t="s">
        <v>282</v>
      </c>
      <c r="AG16" s="159" t="s">
        <v>282</v>
      </c>
      <c r="AH16" s="159" t="s">
        <v>282</v>
      </c>
      <c r="AI16" s="159" t="s">
        <v>282</v>
      </c>
      <c r="AJ16" s="159" t="s">
        <v>282</v>
      </c>
      <c r="AK16" s="159" t="s">
        <v>282</v>
      </c>
      <c r="AL16" s="159" t="s">
        <v>282</v>
      </c>
      <c r="AM16" s="159" t="s">
        <v>282</v>
      </c>
      <c r="AN16" s="212" t="s">
        <v>255</v>
      </c>
      <c r="AO16" s="66" t="s">
        <v>10507</v>
      </c>
      <c r="AP16" t="s">
        <v>299</v>
      </c>
      <c r="AQ16">
        <v>17</v>
      </c>
      <c r="AR16">
        <v>20</v>
      </c>
      <c r="AS16">
        <v>7</v>
      </c>
      <c r="AT16">
        <v>42</v>
      </c>
      <c r="AU16" s="159" t="s">
        <v>282</v>
      </c>
      <c r="AV16" s="159" t="s">
        <v>282</v>
      </c>
      <c r="AW16" s="159" t="s">
        <v>282</v>
      </c>
      <c r="AX16" s="159" t="s">
        <v>282</v>
      </c>
      <c r="AY16" s="159" t="s">
        <v>282</v>
      </c>
      <c r="AZ16" s="159" t="s">
        <v>282</v>
      </c>
      <c r="BA16" s="159" t="s">
        <v>282</v>
      </c>
      <c r="BB16" s="159" t="s">
        <v>282</v>
      </c>
      <c r="BC16" s="159" t="s">
        <v>282</v>
      </c>
      <c r="BD16" s="159" t="s">
        <v>282</v>
      </c>
      <c r="BE16" s="159" t="s">
        <v>282</v>
      </c>
      <c r="BF16" s="159" t="s">
        <v>282</v>
      </c>
      <c r="BG16" s="159" t="s">
        <v>282</v>
      </c>
      <c r="BH16" s="159" t="s">
        <v>282</v>
      </c>
      <c r="BI16" s="159" t="s">
        <v>282</v>
      </c>
      <c r="BJ16" s="159" t="s">
        <v>282</v>
      </c>
      <c r="BK16" s="159" t="s">
        <v>282</v>
      </c>
      <c r="BL16" s="159" t="s">
        <v>282</v>
      </c>
      <c r="BM16" s="159" t="s">
        <v>282</v>
      </c>
      <c r="BN16" s="159" t="s">
        <v>282</v>
      </c>
      <c r="BO16" s="159" t="s">
        <v>282</v>
      </c>
      <c r="BP16" s="159" t="s">
        <v>282</v>
      </c>
      <c r="BQ16" s="159" t="s">
        <v>282</v>
      </c>
      <c r="BR16" s="159" t="s">
        <v>282</v>
      </c>
      <c r="BS16" s="159" t="s">
        <v>282</v>
      </c>
      <c r="BT16" s="212" t="s">
        <v>10710</v>
      </c>
      <c r="BU16" s="66" t="s">
        <v>10585</v>
      </c>
      <c r="BV16" s="159" t="s">
        <v>299</v>
      </c>
      <c r="BW16">
        <v>17</v>
      </c>
      <c r="BX16">
        <v>25</v>
      </c>
      <c r="BY16">
        <v>7</v>
      </c>
      <c r="BZ16">
        <v>55</v>
      </c>
      <c r="CA16" s="159" t="s">
        <v>282</v>
      </c>
      <c r="CB16" s="159" t="s">
        <v>282</v>
      </c>
      <c r="CC16" s="159" t="s">
        <v>282</v>
      </c>
      <c r="CD16" s="159" t="s">
        <v>282</v>
      </c>
      <c r="CE16" s="159" t="s">
        <v>282</v>
      </c>
      <c r="CF16" s="159" t="s">
        <v>282</v>
      </c>
      <c r="CG16" s="159" t="s">
        <v>282</v>
      </c>
      <c r="CH16" s="159" t="s">
        <v>282</v>
      </c>
      <c r="CI16" s="159" t="s">
        <v>282</v>
      </c>
      <c r="CJ16" s="159" t="s">
        <v>282</v>
      </c>
      <c r="CK16" s="159" t="s">
        <v>282</v>
      </c>
      <c r="CL16" s="159" t="s">
        <v>282</v>
      </c>
      <c r="CM16" s="159" t="s">
        <v>282</v>
      </c>
      <c r="CN16" s="159" t="s">
        <v>282</v>
      </c>
      <c r="CO16" s="159" t="s">
        <v>282</v>
      </c>
      <c r="CP16" s="159" t="s">
        <v>282</v>
      </c>
      <c r="CQ16" s="159" t="s">
        <v>282</v>
      </c>
      <c r="CR16" s="159" t="s">
        <v>282</v>
      </c>
      <c r="CS16" s="159" t="s">
        <v>282</v>
      </c>
      <c r="CT16" s="159" t="s">
        <v>282</v>
      </c>
      <c r="CU16" s="159" t="s">
        <v>282</v>
      </c>
      <c r="CV16" s="159" t="s">
        <v>282</v>
      </c>
      <c r="CW16" s="159" t="s">
        <v>282</v>
      </c>
      <c r="CX16" s="159" t="s">
        <v>282</v>
      </c>
      <c r="CY16" s="159" t="s">
        <v>282</v>
      </c>
      <c r="CZ16" s="159" t="s">
        <v>282</v>
      </c>
      <c r="DA16" s="159" t="s">
        <v>282</v>
      </c>
      <c r="DB16" s="159" t="s">
        <v>282</v>
      </c>
      <c r="DC16" s="159" t="s">
        <v>282</v>
      </c>
      <c r="DD16" s="159" t="s">
        <v>282</v>
      </c>
      <c r="DE16" s="159" t="s">
        <v>282</v>
      </c>
      <c r="DF16" s="159" t="s">
        <v>282</v>
      </c>
      <c r="DG16" s="159" t="s">
        <v>282</v>
      </c>
      <c r="DH16" s="159" t="s">
        <v>282</v>
      </c>
      <c r="DI16" s="159" t="s">
        <v>282</v>
      </c>
      <c r="DJ16" s="159" t="s">
        <v>282</v>
      </c>
      <c r="DK16" s="159" t="s">
        <v>282</v>
      </c>
      <c r="DL16" s="212" t="s">
        <v>282</v>
      </c>
      <c r="DM16" s="212" t="s">
        <v>282</v>
      </c>
      <c r="DN16" s="212" t="s">
        <v>282</v>
      </c>
      <c r="DO16" s="212" t="s">
        <v>282</v>
      </c>
      <c r="DP16" s="212" t="s">
        <v>282</v>
      </c>
      <c r="DQ16" s="212" t="s">
        <v>282</v>
      </c>
      <c r="DR16" s="212" t="s">
        <v>282</v>
      </c>
      <c r="DS16" s="212" t="s">
        <v>282</v>
      </c>
      <c r="DT16" s="212" t="s">
        <v>282</v>
      </c>
      <c r="DU16" s="212" t="s">
        <v>282</v>
      </c>
      <c r="DV16" s="212" t="s">
        <v>282</v>
      </c>
      <c r="DW16" s="212" t="s">
        <v>282</v>
      </c>
      <c r="DX16" s="212" t="s">
        <v>282</v>
      </c>
      <c r="DY16" s="212" t="s">
        <v>282</v>
      </c>
      <c r="DZ16" s="212" t="s">
        <v>282</v>
      </c>
      <c r="EA16" s="212" t="s">
        <v>282</v>
      </c>
      <c r="EB16" s="212" t="s">
        <v>282</v>
      </c>
      <c r="EC16" s="212" t="s">
        <v>282</v>
      </c>
      <c r="ED16" s="212" t="s">
        <v>282</v>
      </c>
      <c r="EE16" s="212" t="s">
        <v>282</v>
      </c>
      <c r="EF16" s="212" t="s">
        <v>282</v>
      </c>
      <c r="EG16" s="212" t="s">
        <v>282</v>
      </c>
      <c r="EH16" s="212" t="s">
        <v>282</v>
      </c>
      <c r="EI16" s="212" t="s">
        <v>282</v>
      </c>
      <c r="EJ16" s="212" t="s">
        <v>282</v>
      </c>
      <c r="EK16" s="212" t="s">
        <v>282</v>
      </c>
      <c r="EL16" s="212" t="s">
        <v>282</v>
      </c>
      <c r="EM16" s="212" t="s">
        <v>282</v>
      </c>
      <c r="EN16" s="212" t="s">
        <v>282</v>
      </c>
      <c r="EO16" s="212" t="s">
        <v>282</v>
      </c>
      <c r="EP16" s="212" t="s">
        <v>282</v>
      </c>
      <c r="EQ16" s="212" t="s">
        <v>282</v>
      </c>
      <c r="ER16" s="212" t="s">
        <v>282</v>
      </c>
      <c r="ES16" s="212" t="s">
        <v>282</v>
      </c>
      <c r="ET16" s="212" t="s">
        <v>282</v>
      </c>
      <c r="EU16" s="212" t="s">
        <v>282</v>
      </c>
      <c r="EV16" s="212" t="s">
        <v>282</v>
      </c>
      <c r="EW16" s="212" t="s">
        <v>282</v>
      </c>
      <c r="EX16" s="212" t="s">
        <v>282</v>
      </c>
      <c r="EY16" s="212" t="s">
        <v>282</v>
      </c>
      <c r="EZ16" s="212" t="s">
        <v>282</v>
      </c>
      <c r="FA16" s="212" t="s">
        <v>282</v>
      </c>
      <c r="FB16" s="212" t="s">
        <v>282</v>
      </c>
      <c r="FC16" s="212" t="s">
        <v>282</v>
      </c>
      <c r="FD16" s="212" t="s">
        <v>282</v>
      </c>
      <c r="FE16" s="212" t="s">
        <v>282</v>
      </c>
      <c r="FF16" s="212" t="s">
        <v>282</v>
      </c>
      <c r="FG16" s="212" t="s">
        <v>282</v>
      </c>
      <c r="FH16" s="212" t="s">
        <v>282</v>
      </c>
      <c r="FI16" s="212" t="s">
        <v>282</v>
      </c>
      <c r="FJ16" s="212" t="s">
        <v>282</v>
      </c>
      <c r="FK16" s="212" t="s">
        <v>282</v>
      </c>
    </row>
    <row r="17" spans="1:167" s="212" customFormat="1" x14ac:dyDescent="0.25">
      <c r="A17" s="161" t="s">
        <v>14482</v>
      </c>
      <c r="B17" s="66" t="s">
        <v>10721</v>
      </c>
      <c r="C17" s="66" t="s">
        <v>5328</v>
      </c>
      <c r="F17" s="212">
        <v>12</v>
      </c>
      <c r="G17" s="212">
        <v>4</v>
      </c>
      <c r="H17" s="66" t="s">
        <v>10475</v>
      </c>
      <c r="I17" s="66" t="s">
        <v>182</v>
      </c>
      <c r="J17" s="212" t="s">
        <v>299</v>
      </c>
      <c r="K17" s="212">
        <v>17</v>
      </c>
      <c r="L17" s="212">
        <v>29</v>
      </c>
      <c r="M17" s="212">
        <v>7</v>
      </c>
      <c r="N17" s="212">
        <v>51</v>
      </c>
      <c r="O17" s="159" t="s">
        <v>282</v>
      </c>
      <c r="P17" s="159" t="s">
        <v>282</v>
      </c>
      <c r="Q17" s="159" t="s">
        <v>282</v>
      </c>
      <c r="R17" s="159" t="s">
        <v>282</v>
      </c>
      <c r="S17" s="159" t="s">
        <v>282</v>
      </c>
      <c r="T17" s="66" t="s">
        <v>299</v>
      </c>
      <c r="U17" s="66">
        <v>17</v>
      </c>
      <c r="V17" s="66">
        <v>16</v>
      </c>
      <c r="W17" s="66">
        <v>4</v>
      </c>
      <c r="X17" s="66">
        <v>51</v>
      </c>
      <c r="Y17" s="159" t="s">
        <v>282</v>
      </c>
      <c r="Z17" s="159" t="s">
        <v>282</v>
      </c>
      <c r="AA17" s="159" t="s">
        <v>282</v>
      </c>
      <c r="AB17" s="159" t="s">
        <v>282</v>
      </c>
      <c r="AC17" s="159" t="s">
        <v>282</v>
      </c>
      <c r="AD17" s="159" t="s">
        <v>282</v>
      </c>
      <c r="AE17" s="159" t="s">
        <v>282</v>
      </c>
      <c r="AF17" s="159" t="s">
        <v>282</v>
      </c>
      <c r="AG17" s="159" t="s">
        <v>282</v>
      </c>
      <c r="AH17" s="159" t="s">
        <v>282</v>
      </c>
      <c r="AI17" s="159" t="s">
        <v>282</v>
      </c>
      <c r="AJ17" s="159" t="s">
        <v>282</v>
      </c>
      <c r="AK17" s="159" t="s">
        <v>282</v>
      </c>
      <c r="AL17" s="159" t="s">
        <v>282</v>
      </c>
      <c r="AM17" s="159" t="s">
        <v>282</v>
      </c>
      <c r="AN17" s="66" t="s">
        <v>10473</v>
      </c>
      <c r="AO17" s="66" t="s">
        <v>183</v>
      </c>
      <c r="AP17" s="212" t="s">
        <v>299</v>
      </c>
      <c r="AQ17" s="212">
        <v>17</v>
      </c>
      <c r="AR17" s="212">
        <v>32</v>
      </c>
      <c r="AS17" s="212">
        <v>7</v>
      </c>
      <c r="AT17" s="212">
        <v>53</v>
      </c>
      <c r="AU17" s="159" t="s">
        <v>282</v>
      </c>
      <c r="AV17" s="159" t="s">
        <v>282</v>
      </c>
      <c r="AW17" s="159" t="s">
        <v>282</v>
      </c>
      <c r="AX17" s="159" t="s">
        <v>282</v>
      </c>
      <c r="AY17" s="159" t="s">
        <v>282</v>
      </c>
      <c r="AZ17" s="159" t="s">
        <v>299</v>
      </c>
      <c r="BA17" s="66">
        <v>17</v>
      </c>
      <c r="BB17" s="66">
        <v>17</v>
      </c>
      <c r="BC17" s="66">
        <v>5</v>
      </c>
      <c r="BD17" s="159">
        <v>53</v>
      </c>
      <c r="BE17" s="159" t="s">
        <v>282</v>
      </c>
      <c r="BF17" s="159" t="s">
        <v>282</v>
      </c>
      <c r="BG17" s="159" t="s">
        <v>282</v>
      </c>
      <c r="BH17" s="159" t="s">
        <v>282</v>
      </c>
      <c r="BI17" s="159" t="s">
        <v>282</v>
      </c>
      <c r="BJ17" s="159" t="s">
        <v>282</v>
      </c>
      <c r="BK17" s="159" t="s">
        <v>282</v>
      </c>
      <c r="BL17" s="159" t="s">
        <v>282</v>
      </c>
      <c r="BM17" s="159" t="s">
        <v>282</v>
      </c>
      <c r="BN17" s="159" t="s">
        <v>282</v>
      </c>
      <c r="BO17" s="159" t="s">
        <v>282</v>
      </c>
      <c r="BP17" s="159" t="s">
        <v>282</v>
      </c>
      <c r="BQ17" s="159" t="s">
        <v>282</v>
      </c>
      <c r="BR17" s="159" t="s">
        <v>282</v>
      </c>
      <c r="BS17" s="159" t="s">
        <v>282</v>
      </c>
      <c r="BT17" s="66" t="s">
        <v>255</v>
      </c>
      <c r="BU17" s="66" t="s">
        <v>10507</v>
      </c>
      <c r="BV17" s="159" t="s">
        <v>299</v>
      </c>
      <c r="BW17" s="212">
        <v>17</v>
      </c>
      <c r="BX17" s="212">
        <v>26</v>
      </c>
      <c r="BY17" s="212">
        <v>7</v>
      </c>
      <c r="BZ17" s="212">
        <v>49</v>
      </c>
      <c r="CA17" s="159" t="s">
        <v>282</v>
      </c>
      <c r="CB17" s="159" t="s">
        <v>282</v>
      </c>
      <c r="CC17" s="159" t="s">
        <v>282</v>
      </c>
      <c r="CD17" s="159" t="s">
        <v>282</v>
      </c>
      <c r="CE17" s="159" t="s">
        <v>282</v>
      </c>
      <c r="CF17" s="159" t="s">
        <v>299</v>
      </c>
      <c r="CG17" s="66">
        <v>17</v>
      </c>
      <c r="CH17" s="66">
        <v>16</v>
      </c>
      <c r="CI17" s="66">
        <v>4</v>
      </c>
      <c r="CJ17" s="159">
        <v>49</v>
      </c>
      <c r="CK17" s="159" t="s">
        <v>282</v>
      </c>
      <c r="CL17" s="159" t="s">
        <v>282</v>
      </c>
      <c r="CM17" s="159" t="s">
        <v>282</v>
      </c>
      <c r="CN17" s="159" t="s">
        <v>282</v>
      </c>
      <c r="CO17" s="159" t="s">
        <v>282</v>
      </c>
      <c r="CP17" s="159" t="s">
        <v>282</v>
      </c>
      <c r="CQ17" s="159" t="s">
        <v>282</v>
      </c>
      <c r="CR17" s="159" t="s">
        <v>282</v>
      </c>
      <c r="CS17" s="159" t="s">
        <v>282</v>
      </c>
      <c r="CT17" s="159" t="s">
        <v>282</v>
      </c>
      <c r="CU17" s="159" t="s">
        <v>282</v>
      </c>
      <c r="CV17" s="159" t="s">
        <v>282</v>
      </c>
      <c r="CW17" s="159" t="s">
        <v>282</v>
      </c>
      <c r="CX17" s="159" t="s">
        <v>282</v>
      </c>
      <c r="CY17" s="159" t="s">
        <v>282</v>
      </c>
      <c r="CZ17" s="66" t="s">
        <v>790</v>
      </c>
      <c r="DA17" s="66" t="s">
        <v>10507</v>
      </c>
      <c r="DB17" s="159" t="s">
        <v>299</v>
      </c>
      <c r="DC17" s="159">
        <v>17</v>
      </c>
      <c r="DD17" s="159">
        <v>26</v>
      </c>
      <c r="DE17" s="159">
        <v>7</v>
      </c>
      <c r="DF17" s="159">
        <v>49</v>
      </c>
      <c r="DG17" s="159" t="s">
        <v>282</v>
      </c>
      <c r="DH17" s="159" t="s">
        <v>282</v>
      </c>
      <c r="DI17" s="159" t="s">
        <v>282</v>
      </c>
      <c r="DJ17" s="159" t="s">
        <v>282</v>
      </c>
      <c r="DK17" s="159" t="s">
        <v>282</v>
      </c>
      <c r="DL17" s="159" t="s">
        <v>299</v>
      </c>
      <c r="DM17" s="66">
        <v>17</v>
      </c>
      <c r="DN17" s="66">
        <v>17</v>
      </c>
      <c r="DO17" s="66">
        <v>4</v>
      </c>
      <c r="DP17" s="159">
        <v>49</v>
      </c>
      <c r="DQ17" s="212" t="s">
        <v>282</v>
      </c>
      <c r="DR17" s="212" t="s">
        <v>282</v>
      </c>
      <c r="DS17" s="212" t="s">
        <v>282</v>
      </c>
      <c r="DT17" s="212" t="s">
        <v>282</v>
      </c>
      <c r="DU17" s="212" t="s">
        <v>282</v>
      </c>
      <c r="DV17" s="212" t="s">
        <v>282</v>
      </c>
      <c r="DW17" s="212" t="s">
        <v>282</v>
      </c>
      <c r="DX17" s="212" t="s">
        <v>282</v>
      </c>
      <c r="DY17" s="212" t="s">
        <v>282</v>
      </c>
      <c r="DZ17" s="212" t="s">
        <v>282</v>
      </c>
      <c r="EA17" s="212" t="s">
        <v>282</v>
      </c>
      <c r="EB17" s="212" t="s">
        <v>282</v>
      </c>
      <c r="EC17" s="212" t="s">
        <v>282</v>
      </c>
      <c r="ED17" s="212" t="s">
        <v>282</v>
      </c>
      <c r="EE17" s="212" t="s">
        <v>282</v>
      </c>
      <c r="EF17" s="212" t="s">
        <v>282</v>
      </c>
      <c r="EG17" s="212" t="s">
        <v>282</v>
      </c>
      <c r="EH17" s="212" t="s">
        <v>282</v>
      </c>
      <c r="EI17" s="212" t="s">
        <v>282</v>
      </c>
      <c r="EJ17" s="212" t="s">
        <v>282</v>
      </c>
      <c r="EK17" s="212" t="s">
        <v>282</v>
      </c>
      <c r="EL17" s="212" t="s">
        <v>282</v>
      </c>
      <c r="EM17" s="212" t="s">
        <v>282</v>
      </c>
      <c r="EN17" s="212" t="s">
        <v>282</v>
      </c>
      <c r="EO17" s="212" t="s">
        <v>282</v>
      </c>
      <c r="EP17" s="212" t="s">
        <v>282</v>
      </c>
      <c r="EQ17" s="212" t="s">
        <v>282</v>
      </c>
      <c r="ER17" s="212" t="s">
        <v>282</v>
      </c>
      <c r="ES17" s="212" t="s">
        <v>282</v>
      </c>
      <c r="ET17" s="212" t="s">
        <v>282</v>
      </c>
      <c r="EU17" s="212" t="s">
        <v>282</v>
      </c>
      <c r="EV17" s="212" t="s">
        <v>282</v>
      </c>
      <c r="EW17" s="212" t="s">
        <v>282</v>
      </c>
      <c r="EX17" s="212" t="s">
        <v>282</v>
      </c>
      <c r="EY17" s="212" t="s">
        <v>282</v>
      </c>
      <c r="EZ17" s="212" t="s">
        <v>282</v>
      </c>
      <c r="FA17" s="212" t="s">
        <v>282</v>
      </c>
      <c r="FB17" s="212" t="s">
        <v>282</v>
      </c>
      <c r="FC17" s="212" t="s">
        <v>282</v>
      </c>
      <c r="FD17" s="212" t="s">
        <v>282</v>
      </c>
      <c r="FE17" s="212" t="s">
        <v>282</v>
      </c>
      <c r="FF17" s="212" t="s">
        <v>282</v>
      </c>
      <c r="FG17" s="212" t="s">
        <v>282</v>
      </c>
      <c r="FH17" s="212" t="s">
        <v>282</v>
      </c>
      <c r="FI17" s="212" t="s">
        <v>282</v>
      </c>
      <c r="FJ17" s="212" t="s">
        <v>282</v>
      </c>
      <c r="FK17" s="212" t="s">
        <v>282</v>
      </c>
    </row>
    <row r="18" spans="1:167" x14ac:dyDescent="0.25">
      <c r="A18" t="s">
        <v>578</v>
      </c>
      <c r="B18" s="159" t="s">
        <v>282</v>
      </c>
      <c r="C18" s="159" t="s">
        <v>5328</v>
      </c>
      <c r="F18">
        <v>3</v>
      </c>
      <c r="G18">
        <v>2</v>
      </c>
      <c r="H18" t="s">
        <v>772</v>
      </c>
      <c r="I18" t="s">
        <v>182</v>
      </c>
      <c r="J18" t="s">
        <v>282</v>
      </c>
      <c r="K18" s="212" t="s">
        <v>282</v>
      </c>
      <c r="L18" s="212" t="s">
        <v>282</v>
      </c>
      <c r="M18" s="212" t="s">
        <v>282</v>
      </c>
      <c r="N18" s="212" t="s">
        <v>282</v>
      </c>
      <c r="O18" s="212" t="s">
        <v>282</v>
      </c>
      <c r="P18" s="212" t="s">
        <v>282</v>
      </c>
      <c r="Q18" s="212" t="s">
        <v>282</v>
      </c>
      <c r="R18" s="212" t="s">
        <v>282</v>
      </c>
      <c r="S18" s="212" t="s">
        <v>282</v>
      </c>
      <c r="T18" s="66" t="s">
        <v>220</v>
      </c>
      <c r="U18" s="66">
        <v>20</v>
      </c>
      <c r="V18" s="66">
        <v>23.94</v>
      </c>
      <c r="W18" s="66">
        <v>9.91</v>
      </c>
      <c r="X18" s="66">
        <v>49</v>
      </c>
      <c r="Y18" t="s">
        <v>282</v>
      </c>
      <c r="Z18" t="s">
        <v>282</v>
      </c>
      <c r="AA18" s="212" t="s">
        <v>282</v>
      </c>
      <c r="AB18" s="212">
        <v>14.78</v>
      </c>
      <c r="AC18" s="212">
        <v>9.49</v>
      </c>
      <c r="AD18" s="212">
        <v>49</v>
      </c>
      <c r="AE18" s="159" t="s">
        <v>282</v>
      </c>
      <c r="AF18" s="159" t="s">
        <v>282</v>
      </c>
      <c r="AG18" s="159" t="s">
        <v>282</v>
      </c>
      <c r="AH18" s="159" t="s">
        <v>282</v>
      </c>
      <c r="AI18" s="159" t="s">
        <v>282</v>
      </c>
      <c r="AJ18" s="159" t="s">
        <v>282</v>
      </c>
      <c r="AK18" s="159" t="s">
        <v>282</v>
      </c>
      <c r="AL18" s="159" t="s">
        <v>282</v>
      </c>
      <c r="AM18" s="159" t="s">
        <v>282</v>
      </c>
      <c r="AN18" s="159" t="s">
        <v>636</v>
      </c>
      <c r="AO18" s="159" t="s">
        <v>282</v>
      </c>
      <c r="AP18" s="159" t="s">
        <v>282</v>
      </c>
      <c r="AQ18" s="159" t="s">
        <v>282</v>
      </c>
      <c r="AR18" s="159" t="s">
        <v>282</v>
      </c>
      <c r="AS18" s="159" t="s">
        <v>282</v>
      </c>
      <c r="AT18" s="159" t="s">
        <v>282</v>
      </c>
      <c r="AU18" s="159" t="s">
        <v>282</v>
      </c>
      <c r="AV18" s="159" t="s">
        <v>282</v>
      </c>
      <c r="AW18" s="159" t="s">
        <v>282</v>
      </c>
      <c r="AX18" s="159" t="s">
        <v>282</v>
      </c>
      <c r="AY18" s="159" t="s">
        <v>282</v>
      </c>
      <c r="AZ18" s="66" t="s">
        <v>220</v>
      </c>
      <c r="BA18" s="66">
        <v>20</v>
      </c>
      <c r="BB18" s="66">
        <v>26.11</v>
      </c>
      <c r="BC18" s="66">
        <v>9.1199999999999992</v>
      </c>
      <c r="BD18" s="159">
        <v>44</v>
      </c>
      <c r="BE18" s="159" t="s">
        <v>282</v>
      </c>
      <c r="BF18" s="159" t="s">
        <v>282</v>
      </c>
      <c r="BG18" s="159" t="s">
        <v>282</v>
      </c>
      <c r="BH18" s="212">
        <v>21.17</v>
      </c>
      <c r="BI18" s="212">
        <v>10.71</v>
      </c>
      <c r="BJ18">
        <v>44</v>
      </c>
      <c r="BK18" s="159" t="s">
        <v>282</v>
      </c>
      <c r="BL18" s="159" t="s">
        <v>282</v>
      </c>
      <c r="BM18" s="159" t="s">
        <v>282</v>
      </c>
      <c r="BN18" s="159" t="s">
        <v>282</v>
      </c>
      <c r="BO18" s="159" t="s">
        <v>282</v>
      </c>
      <c r="BP18" s="159" t="s">
        <v>282</v>
      </c>
      <c r="BQ18" s="159" t="s">
        <v>282</v>
      </c>
      <c r="BR18" s="159" t="s">
        <v>282</v>
      </c>
      <c r="BS18" s="159" t="s">
        <v>282</v>
      </c>
      <c r="BT18" t="s">
        <v>282</v>
      </c>
      <c r="BU18" s="212" t="s">
        <v>282</v>
      </c>
      <c r="BV18" s="212" t="s">
        <v>282</v>
      </c>
      <c r="BW18" s="212" t="s">
        <v>282</v>
      </c>
      <c r="BX18" s="212" t="s">
        <v>282</v>
      </c>
      <c r="BY18" s="212" t="s">
        <v>282</v>
      </c>
      <c r="BZ18" s="212" t="s">
        <v>282</v>
      </c>
      <c r="CA18" s="212" t="s">
        <v>282</v>
      </c>
      <c r="CB18" s="212" t="s">
        <v>282</v>
      </c>
      <c r="CC18" s="212" t="s">
        <v>282</v>
      </c>
      <c r="CD18" s="212" t="s">
        <v>282</v>
      </c>
      <c r="CE18" s="212" t="s">
        <v>282</v>
      </c>
      <c r="CF18" s="212" t="s">
        <v>282</v>
      </c>
      <c r="CG18" s="212" t="s">
        <v>282</v>
      </c>
      <c r="CH18" s="212" t="s">
        <v>282</v>
      </c>
      <c r="CI18" s="212" t="s">
        <v>282</v>
      </c>
      <c r="CJ18" s="212" t="s">
        <v>282</v>
      </c>
      <c r="CK18" s="212" t="s">
        <v>282</v>
      </c>
      <c r="CL18" s="212" t="s">
        <v>282</v>
      </c>
      <c r="CM18" s="212" t="s">
        <v>282</v>
      </c>
      <c r="CN18" s="212" t="s">
        <v>282</v>
      </c>
      <c r="CO18" s="212" t="s">
        <v>282</v>
      </c>
      <c r="CP18" s="212" t="s">
        <v>282</v>
      </c>
      <c r="CQ18" s="212" t="s">
        <v>282</v>
      </c>
      <c r="CR18" s="212" t="s">
        <v>282</v>
      </c>
      <c r="CS18" s="212" t="s">
        <v>282</v>
      </c>
      <c r="CT18" s="212" t="s">
        <v>282</v>
      </c>
      <c r="CU18" s="212" t="s">
        <v>282</v>
      </c>
      <c r="CV18" s="212" t="s">
        <v>282</v>
      </c>
      <c r="CW18" s="212" t="s">
        <v>282</v>
      </c>
      <c r="CX18" s="212" t="s">
        <v>282</v>
      </c>
      <c r="CY18" s="212" t="s">
        <v>282</v>
      </c>
      <c r="CZ18" s="212" t="s">
        <v>282</v>
      </c>
      <c r="DA18" s="212" t="s">
        <v>282</v>
      </c>
      <c r="DB18" s="212" t="s">
        <v>282</v>
      </c>
      <c r="DC18" s="212" t="s">
        <v>282</v>
      </c>
      <c r="DD18" s="212" t="s">
        <v>282</v>
      </c>
      <c r="DE18" s="212" t="s">
        <v>282</v>
      </c>
      <c r="DF18" s="212" t="s">
        <v>282</v>
      </c>
      <c r="DG18" s="212" t="s">
        <v>282</v>
      </c>
      <c r="DH18" s="212" t="s">
        <v>282</v>
      </c>
      <c r="DI18" s="212" t="s">
        <v>282</v>
      </c>
      <c r="DJ18" s="212" t="s">
        <v>282</v>
      </c>
      <c r="DK18" s="212" t="s">
        <v>282</v>
      </c>
      <c r="DL18" s="212" t="s">
        <v>282</v>
      </c>
      <c r="DM18" s="212" t="s">
        <v>282</v>
      </c>
      <c r="DN18" s="212" t="s">
        <v>282</v>
      </c>
      <c r="DO18" s="212" t="s">
        <v>282</v>
      </c>
      <c r="DP18" s="212" t="s">
        <v>282</v>
      </c>
      <c r="DQ18" s="212" t="s">
        <v>282</v>
      </c>
      <c r="DR18" s="212" t="s">
        <v>282</v>
      </c>
      <c r="DS18" s="212" t="s">
        <v>282</v>
      </c>
      <c r="DT18" s="212" t="s">
        <v>282</v>
      </c>
      <c r="DU18" s="212" t="s">
        <v>282</v>
      </c>
      <c r="DV18" s="212" t="s">
        <v>282</v>
      </c>
      <c r="DW18" s="212" t="s">
        <v>282</v>
      </c>
      <c r="DX18" s="212" t="s">
        <v>282</v>
      </c>
      <c r="DY18" s="212" t="s">
        <v>282</v>
      </c>
      <c r="DZ18" s="212" t="s">
        <v>282</v>
      </c>
      <c r="EA18" s="212" t="s">
        <v>282</v>
      </c>
      <c r="EB18" s="212" t="s">
        <v>282</v>
      </c>
      <c r="EC18" s="212" t="s">
        <v>282</v>
      </c>
      <c r="ED18" s="212" t="s">
        <v>282</v>
      </c>
      <c r="EE18" s="212" t="s">
        <v>282</v>
      </c>
      <c r="EF18" s="212" t="s">
        <v>282</v>
      </c>
      <c r="EG18" s="212" t="s">
        <v>282</v>
      </c>
      <c r="EH18" s="212" t="s">
        <v>282</v>
      </c>
      <c r="EI18" s="212" t="s">
        <v>282</v>
      </c>
      <c r="EJ18" s="212" t="s">
        <v>282</v>
      </c>
      <c r="EK18" s="212" t="s">
        <v>282</v>
      </c>
      <c r="EL18" s="212" t="s">
        <v>282</v>
      </c>
      <c r="EM18" s="212" t="s">
        <v>282</v>
      </c>
      <c r="EN18" s="212" t="s">
        <v>282</v>
      </c>
      <c r="EO18" s="212" t="s">
        <v>282</v>
      </c>
      <c r="EP18" s="212" t="s">
        <v>282</v>
      </c>
      <c r="EQ18" s="212" t="s">
        <v>282</v>
      </c>
      <c r="ER18" s="212" t="s">
        <v>282</v>
      </c>
      <c r="ES18" s="212" t="s">
        <v>282</v>
      </c>
      <c r="ET18" s="212" t="s">
        <v>282</v>
      </c>
      <c r="EU18" s="212" t="s">
        <v>282</v>
      </c>
      <c r="EV18" s="212" t="s">
        <v>282</v>
      </c>
      <c r="EW18" s="212" t="s">
        <v>282</v>
      </c>
      <c r="EX18" s="212" t="s">
        <v>282</v>
      </c>
      <c r="EY18" s="212" t="s">
        <v>282</v>
      </c>
      <c r="EZ18" s="212" t="s">
        <v>282</v>
      </c>
      <c r="FA18" s="212" t="s">
        <v>282</v>
      </c>
      <c r="FB18" s="212" t="s">
        <v>282</v>
      </c>
      <c r="FC18" s="212" t="s">
        <v>282</v>
      </c>
      <c r="FD18" s="212" t="s">
        <v>282</v>
      </c>
      <c r="FE18" s="212" t="s">
        <v>282</v>
      </c>
      <c r="FF18" s="212" t="s">
        <v>282</v>
      </c>
      <c r="FG18" s="212" t="s">
        <v>282</v>
      </c>
      <c r="FH18" s="212" t="s">
        <v>282</v>
      </c>
      <c r="FI18" s="212" t="s">
        <v>282</v>
      </c>
      <c r="FJ18" s="212" t="s">
        <v>282</v>
      </c>
      <c r="FK18" s="212" t="s">
        <v>282</v>
      </c>
    </row>
    <row r="19" spans="1:167" x14ac:dyDescent="0.25">
      <c r="A19" s="164" t="s">
        <v>581</v>
      </c>
      <c r="B19" s="159" t="s">
        <v>282</v>
      </c>
      <c r="C19" s="159" t="s">
        <v>5328</v>
      </c>
      <c r="F19">
        <v>4</v>
      </c>
      <c r="G19">
        <v>2</v>
      </c>
      <c r="H19" t="s">
        <v>10759</v>
      </c>
      <c r="I19" t="s">
        <v>183</v>
      </c>
      <c r="J19" t="s">
        <v>282</v>
      </c>
      <c r="K19" s="212" t="s">
        <v>282</v>
      </c>
      <c r="L19" s="212" t="s">
        <v>282</v>
      </c>
      <c r="M19" s="212" t="s">
        <v>282</v>
      </c>
      <c r="N19" s="212" t="s">
        <v>282</v>
      </c>
      <c r="O19" s="212" t="s">
        <v>282</v>
      </c>
      <c r="P19" s="212" t="s">
        <v>282</v>
      </c>
      <c r="Q19" s="212" t="s">
        <v>282</v>
      </c>
      <c r="R19" s="212" t="s">
        <v>282</v>
      </c>
      <c r="S19" s="212" t="s">
        <v>282</v>
      </c>
      <c r="T19" s="159" t="s">
        <v>220</v>
      </c>
      <c r="U19" s="66">
        <v>20</v>
      </c>
      <c r="V19" s="212">
        <v>16.91</v>
      </c>
      <c r="W19" s="212">
        <v>4.16</v>
      </c>
      <c r="X19" s="66">
        <v>143</v>
      </c>
      <c r="Y19">
        <v>17.04</v>
      </c>
      <c r="Z19">
        <v>4.1399999999999997</v>
      </c>
      <c r="AA19" s="212">
        <v>89</v>
      </c>
      <c r="AB19">
        <v>13.06</v>
      </c>
      <c r="AC19">
        <v>7.55</v>
      </c>
      <c r="AD19" s="212">
        <v>143</v>
      </c>
      <c r="AE19">
        <v>13.35</v>
      </c>
      <c r="AF19">
        <v>8.64</v>
      </c>
      <c r="AG19" s="212">
        <v>89</v>
      </c>
      <c r="AH19" s="212" t="s">
        <v>282</v>
      </c>
      <c r="AI19" s="212" t="s">
        <v>282</v>
      </c>
      <c r="AJ19" s="212" t="s">
        <v>282</v>
      </c>
      <c r="AK19" s="212" t="s">
        <v>282</v>
      </c>
      <c r="AL19" s="212" t="s">
        <v>282</v>
      </c>
      <c r="AM19" s="212" t="s">
        <v>282</v>
      </c>
      <c r="AN19" s="159" t="s">
        <v>636</v>
      </c>
      <c r="AO19" s="159" t="s">
        <v>282</v>
      </c>
      <c r="AP19" s="159" t="s">
        <v>282</v>
      </c>
      <c r="AQ19" s="159" t="s">
        <v>282</v>
      </c>
      <c r="AR19" s="159" t="s">
        <v>282</v>
      </c>
      <c r="AS19" s="159" t="s">
        <v>282</v>
      </c>
      <c r="AT19" s="159" t="s">
        <v>282</v>
      </c>
      <c r="AU19" s="159" t="s">
        <v>282</v>
      </c>
      <c r="AV19" s="159" t="s">
        <v>282</v>
      </c>
      <c r="AW19" s="159" t="s">
        <v>282</v>
      </c>
      <c r="AX19" s="159" t="s">
        <v>282</v>
      </c>
      <c r="AY19" s="159" t="s">
        <v>282</v>
      </c>
      <c r="AZ19" s="159" t="s">
        <v>220</v>
      </c>
      <c r="BA19" s="66">
        <v>20</v>
      </c>
      <c r="BB19" s="212">
        <v>16.670000000000002</v>
      </c>
      <c r="BC19" s="212">
        <v>4.12</v>
      </c>
      <c r="BD19" s="66">
        <v>141</v>
      </c>
      <c r="BE19">
        <v>16.66</v>
      </c>
      <c r="BF19">
        <v>4</v>
      </c>
      <c r="BG19">
        <v>109</v>
      </c>
      <c r="BH19">
        <v>14.94</v>
      </c>
      <c r="BI19">
        <v>7.48</v>
      </c>
      <c r="BJ19">
        <v>141</v>
      </c>
      <c r="BK19">
        <v>14.87</v>
      </c>
      <c r="BL19">
        <v>8.0399999999999991</v>
      </c>
      <c r="BM19" s="159">
        <v>109</v>
      </c>
      <c r="BN19" s="159" t="s">
        <v>282</v>
      </c>
      <c r="BO19" s="159" t="s">
        <v>282</v>
      </c>
      <c r="BP19" s="159" t="s">
        <v>282</v>
      </c>
      <c r="BQ19" s="159" t="s">
        <v>282</v>
      </c>
      <c r="BR19" s="159" t="s">
        <v>282</v>
      </c>
      <c r="BS19" s="159" t="s">
        <v>282</v>
      </c>
      <c r="BT19" s="212" t="s">
        <v>282</v>
      </c>
      <c r="BU19" s="212" t="s">
        <v>282</v>
      </c>
      <c r="BV19" s="212" t="s">
        <v>282</v>
      </c>
      <c r="BW19" s="212" t="s">
        <v>282</v>
      </c>
      <c r="BX19" s="212" t="s">
        <v>282</v>
      </c>
      <c r="BY19" s="212" t="s">
        <v>282</v>
      </c>
      <c r="BZ19" s="212" t="s">
        <v>282</v>
      </c>
      <c r="CA19" s="212" t="s">
        <v>282</v>
      </c>
      <c r="CB19" s="212" t="s">
        <v>282</v>
      </c>
      <c r="CC19" s="212" t="s">
        <v>282</v>
      </c>
      <c r="CD19" s="212" t="s">
        <v>282</v>
      </c>
      <c r="CE19" s="212" t="s">
        <v>282</v>
      </c>
      <c r="CF19" s="212" t="s">
        <v>282</v>
      </c>
      <c r="CG19" s="212" t="s">
        <v>282</v>
      </c>
      <c r="CH19" s="212" t="s">
        <v>282</v>
      </c>
      <c r="CI19" s="212" t="s">
        <v>282</v>
      </c>
      <c r="CJ19" s="212" t="s">
        <v>282</v>
      </c>
      <c r="CK19" s="212" t="s">
        <v>282</v>
      </c>
      <c r="CL19" s="212" t="s">
        <v>282</v>
      </c>
      <c r="CM19" s="212" t="s">
        <v>282</v>
      </c>
      <c r="CN19" s="212" t="s">
        <v>282</v>
      </c>
      <c r="CO19" s="212" t="s">
        <v>282</v>
      </c>
      <c r="CP19" s="212" t="s">
        <v>282</v>
      </c>
      <c r="CQ19" s="212" t="s">
        <v>282</v>
      </c>
      <c r="CR19" s="212" t="s">
        <v>282</v>
      </c>
      <c r="CS19" s="212" t="s">
        <v>282</v>
      </c>
      <c r="CT19" s="212" t="s">
        <v>282</v>
      </c>
      <c r="CU19" s="212" t="s">
        <v>282</v>
      </c>
      <c r="CV19" s="212" t="s">
        <v>282</v>
      </c>
      <c r="CW19" s="212" t="s">
        <v>282</v>
      </c>
      <c r="CX19" s="212" t="s">
        <v>282</v>
      </c>
      <c r="CY19" s="212" t="s">
        <v>282</v>
      </c>
      <c r="CZ19" s="212" t="s">
        <v>282</v>
      </c>
      <c r="DA19" s="212" t="s">
        <v>282</v>
      </c>
      <c r="DB19" s="212" t="s">
        <v>282</v>
      </c>
      <c r="DC19" s="212" t="s">
        <v>282</v>
      </c>
      <c r="DD19" s="212" t="s">
        <v>282</v>
      </c>
      <c r="DE19" s="212" t="s">
        <v>282</v>
      </c>
      <c r="DF19" s="212" t="s">
        <v>282</v>
      </c>
      <c r="DG19" s="212" t="s">
        <v>282</v>
      </c>
      <c r="DH19" s="212" t="s">
        <v>282</v>
      </c>
      <c r="DI19" s="212" t="s">
        <v>282</v>
      </c>
      <c r="DJ19" s="212" t="s">
        <v>282</v>
      </c>
      <c r="DK19" s="212" t="s">
        <v>282</v>
      </c>
      <c r="DL19" s="212" t="s">
        <v>282</v>
      </c>
      <c r="DM19" s="212" t="s">
        <v>282</v>
      </c>
      <c r="DN19" s="212" t="s">
        <v>282</v>
      </c>
      <c r="DO19" s="212" t="s">
        <v>282</v>
      </c>
      <c r="DP19" s="212" t="s">
        <v>282</v>
      </c>
      <c r="DQ19" s="212" t="s">
        <v>282</v>
      </c>
      <c r="DR19" s="212" t="s">
        <v>282</v>
      </c>
      <c r="DS19" s="212" t="s">
        <v>282</v>
      </c>
      <c r="DT19" s="212" t="s">
        <v>282</v>
      </c>
      <c r="DU19" s="212" t="s">
        <v>282</v>
      </c>
      <c r="DV19" s="212" t="s">
        <v>282</v>
      </c>
      <c r="DW19" s="212" t="s">
        <v>282</v>
      </c>
      <c r="DX19" s="212" t="s">
        <v>282</v>
      </c>
      <c r="DY19" s="212" t="s">
        <v>282</v>
      </c>
      <c r="DZ19" s="212" t="s">
        <v>282</v>
      </c>
      <c r="EA19" s="212" t="s">
        <v>282</v>
      </c>
      <c r="EB19" s="212" t="s">
        <v>282</v>
      </c>
      <c r="EC19" s="212" t="s">
        <v>282</v>
      </c>
      <c r="ED19" s="212" t="s">
        <v>282</v>
      </c>
      <c r="EE19" s="212" t="s">
        <v>282</v>
      </c>
      <c r="EF19" s="212" t="s">
        <v>282</v>
      </c>
      <c r="EG19" s="212" t="s">
        <v>282</v>
      </c>
      <c r="EH19" s="212" t="s">
        <v>282</v>
      </c>
      <c r="EI19" s="212" t="s">
        <v>282</v>
      </c>
      <c r="EJ19" s="212" t="s">
        <v>282</v>
      </c>
      <c r="EK19" s="212" t="s">
        <v>282</v>
      </c>
      <c r="EL19" s="212" t="s">
        <v>282</v>
      </c>
      <c r="EM19" s="212" t="s">
        <v>282</v>
      </c>
      <c r="EN19" s="212" t="s">
        <v>282</v>
      </c>
      <c r="EO19" s="212" t="s">
        <v>282</v>
      </c>
      <c r="EP19" s="212" t="s">
        <v>282</v>
      </c>
      <c r="EQ19" s="212" t="s">
        <v>282</v>
      </c>
      <c r="ER19" s="212" t="s">
        <v>282</v>
      </c>
      <c r="ES19" s="212" t="s">
        <v>282</v>
      </c>
      <c r="ET19" s="212" t="s">
        <v>282</v>
      </c>
      <c r="EU19" s="212" t="s">
        <v>282</v>
      </c>
      <c r="EV19" s="212" t="s">
        <v>282</v>
      </c>
      <c r="EW19" s="212" t="s">
        <v>282</v>
      </c>
      <c r="EX19" s="212" t="s">
        <v>282</v>
      </c>
      <c r="EY19" s="212" t="s">
        <v>282</v>
      </c>
      <c r="EZ19" s="212" t="s">
        <v>282</v>
      </c>
      <c r="FA19" s="212" t="s">
        <v>282</v>
      </c>
      <c r="FB19" s="212" t="s">
        <v>282</v>
      </c>
      <c r="FC19" s="212" t="s">
        <v>282</v>
      </c>
      <c r="FD19" s="212" t="s">
        <v>282</v>
      </c>
      <c r="FE19" s="212" t="s">
        <v>282</v>
      </c>
      <c r="FF19" s="212" t="s">
        <v>282</v>
      </c>
      <c r="FG19" s="212" t="s">
        <v>282</v>
      </c>
      <c r="FH19" s="212" t="s">
        <v>282</v>
      </c>
      <c r="FI19" s="212" t="s">
        <v>282</v>
      </c>
      <c r="FJ19" s="212" t="s">
        <v>282</v>
      </c>
      <c r="FK19" s="212" t="s">
        <v>282</v>
      </c>
    </row>
    <row r="20" spans="1:167" s="212" customFormat="1" x14ac:dyDescent="0.25">
      <c r="A20" s="161" t="s">
        <v>14461</v>
      </c>
      <c r="B20" s="159" t="s">
        <v>10725</v>
      </c>
      <c r="C20" s="159" t="s">
        <v>5328</v>
      </c>
      <c r="F20" s="212">
        <v>3</v>
      </c>
      <c r="G20" s="212">
        <v>3</v>
      </c>
      <c r="H20" s="66" t="s">
        <v>4798</v>
      </c>
      <c r="I20" s="159" t="s">
        <v>183</v>
      </c>
      <c r="J20" s="212" t="s">
        <v>282</v>
      </c>
      <c r="K20" s="212" t="s">
        <v>282</v>
      </c>
      <c r="L20" s="212" t="s">
        <v>282</v>
      </c>
      <c r="M20" s="212" t="s">
        <v>282</v>
      </c>
      <c r="N20" s="212" t="s">
        <v>282</v>
      </c>
      <c r="O20" s="212" t="s">
        <v>282</v>
      </c>
      <c r="P20" s="212" t="s">
        <v>282</v>
      </c>
      <c r="Q20" s="212" t="s">
        <v>282</v>
      </c>
      <c r="R20" s="212" t="s">
        <v>282</v>
      </c>
      <c r="S20" s="212" t="s">
        <v>282</v>
      </c>
      <c r="T20" s="159" t="s">
        <v>299</v>
      </c>
      <c r="U20" s="159">
        <v>24</v>
      </c>
      <c r="V20" s="66">
        <v>23.54</v>
      </c>
      <c r="W20" s="159">
        <v>5.64</v>
      </c>
      <c r="X20" s="159">
        <v>43</v>
      </c>
      <c r="Y20" s="212" t="s">
        <v>282</v>
      </c>
      <c r="Z20" s="212" t="s">
        <v>282</v>
      </c>
      <c r="AA20" s="212" t="s">
        <v>282</v>
      </c>
      <c r="AB20" s="212">
        <v>12.38</v>
      </c>
      <c r="AC20" s="212">
        <v>5.57</v>
      </c>
      <c r="AD20" s="212">
        <v>43</v>
      </c>
      <c r="AE20" s="212">
        <v>13.37</v>
      </c>
      <c r="AF20" s="212">
        <v>6.59</v>
      </c>
      <c r="AG20" s="212">
        <v>34</v>
      </c>
      <c r="AH20" s="212" t="s">
        <v>282</v>
      </c>
      <c r="AI20" s="212" t="s">
        <v>282</v>
      </c>
      <c r="AJ20" s="212" t="s">
        <v>282</v>
      </c>
      <c r="AK20" s="212" t="s">
        <v>282</v>
      </c>
      <c r="AL20" s="212" t="s">
        <v>282</v>
      </c>
      <c r="AM20" s="212" t="s">
        <v>282</v>
      </c>
      <c r="AN20" s="66" t="s">
        <v>4798</v>
      </c>
      <c r="AO20" s="159" t="s">
        <v>183</v>
      </c>
      <c r="AP20" s="159" t="s">
        <v>282</v>
      </c>
      <c r="AQ20" s="159" t="s">
        <v>282</v>
      </c>
      <c r="AR20" s="159" t="s">
        <v>282</v>
      </c>
      <c r="AS20" s="159" t="s">
        <v>282</v>
      </c>
      <c r="AT20" s="159" t="s">
        <v>282</v>
      </c>
      <c r="AU20" s="159" t="s">
        <v>282</v>
      </c>
      <c r="AV20" s="159" t="s">
        <v>282</v>
      </c>
      <c r="AW20" s="159" t="s">
        <v>282</v>
      </c>
      <c r="AX20" s="159" t="s">
        <v>282</v>
      </c>
      <c r="AY20" s="159" t="s">
        <v>282</v>
      </c>
      <c r="AZ20" s="159" t="s">
        <v>299</v>
      </c>
      <c r="BA20" s="159">
        <v>24</v>
      </c>
      <c r="BB20" s="66">
        <v>27.75</v>
      </c>
      <c r="BC20" s="66">
        <v>5.38</v>
      </c>
      <c r="BD20" s="66">
        <v>42</v>
      </c>
      <c r="BE20" s="212" t="s">
        <v>282</v>
      </c>
      <c r="BF20" s="212" t="s">
        <v>282</v>
      </c>
      <c r="BG20" s="212" t="s">
        <v>282</v>
      </c>
      <c r="BH20" s="212">
        <v>14.12</v>
      </c>
      <c r="BI20" s="212">
        <v>5.18</v>
      </c>
      <c r="BJ20" s="212">
        <v>42</v>
      </c>
      <c r="BK20" s="212">
        <v>14.8</v>
      </c>
      <c r="BL20" s="212">
        <v>6.53</v>
      </c>
      <c r="BM20" s="159">
        <v>34</v>
      </c>
      <c r="BN20" s="159" t="s">
        <v>282</v>
      </c>
      <c r="BO20" s="159" t="s">
        <v>282</v>
      </c>
      <c r="BP20" s="159" t="s">
        <v>282</v>
      </c>
      <c r="BQ20" s="159" t="s">
        <v>282</v>
      </c>
      <c r="BR20" s="159" t="s">
        <v>282</v>
      </c>
      <c r="BS20" s="159" t="s">
        <v>282</v>
      </c>
      <c r="BT20" s="159" t="s">
        <v>682</v>
      </c>
      <c r="BU20" s="159" t="s">
        <v>183</v>
      </c>
      <c r="BV20" s="159" t="s">
        <v>282</v>
      </c>
      <c r="BW20" s="159" t="s">
        <v>282</v>
      </c>
      <c r="BX20" s="159" t="s">
        <v>282</v>
      </c>
      <c r="BY20" s="159" t="s">
        <v>282</v>
      </c>
      <c r="BZ20" s="159" t="s">
        <v>282</v>
      </c>
      <c r="CA20" s="159" t="s">
        <v>282</v>
      </c>
      <c r="CB20" s="159" t="s">
        <v>282</v>
      </c>
      <c r="CC20" s="159" t="s">
        <v>282</v>
      </c>
      <c r="CD20" s="159" t="s">
        <v>282</v>
      </c>
      <c r="CE20" s="159" t="s">
        <v>282</v>
      </c>
      <c r="CF20" s="159" t="s">
        <v>299</v>
      </c>
      <c r="CG20" s="159">
        <v>24</v>
      </c>
      <c r="CH20" s="159">
        <v>24.64</v>
      </c>
      <c r="CI20" s="159">
        <v>6.42</v>
      </c>
      <c r="CJ20" s="159">
        <v>36</v>
      </c>
      <c r="CK20" s="212" t="s">
        <v>282</v>
      </c>
      <c r="CL20" s="212" t="s">
        <v>282</v>
      </c>
      <c r="CM20" s="212" t="s">
        <v>282</v>
      </c>
      <c r="CN20" s="212">
        <v>17.21</v>
      </c>
      <c r="CO20" s="212">
        <v>5.94</v>
      </c>
      <c r="CP20" s="212">
        <v>36</v>
      </c>
      <c r="CQ20" s="212">
        <v>17.7</v>
      </c>
      <c r="CR20" s="212">
        <v>6.52</v>
      </c>
      <c r="CS20" s="212">
        <v>29</v>
      </c>
      <c r="CT20" s="212" t="s">
        <v>282</v>
      </c>
      <c r="CU20" s="212" t="s">
        <v>282</v>
      </c>
      <c r="CV20" s="212" t="s">
        <v>282</v>
      </c>
      <c r="CW20" s="212" t="s">
        <v>282</v>
      </c>
      <c r="CX20" s="212" t="s">
        <v>282</v>
      </c>
      <c r="CY20" s="212" t="s">
        <v>282</v>
      </c>
      <c r="CZ20" s="212" t="s">
        <v>282</v>
      </c>
      <c r="DA20" s="212" t="s">
        <v>282</v>
      </c>
      <c r="DB20" s="212" t="s">
        <v>282</v>
      </c>
      <c r="DC20" s="212" t="s">
        <v>282</v>
      </c>
      <c r="DD20" s="212" t="s">
        <v>282</v>
      </c>
      <c r="DE20" s="212" t="s">
        <v>282</v>
      </c>
      <c r="DF20" s="212" t="s">
        <v>282</v>
      </c>
      <c r="DG20" s="212" t="s">
        <v>282</v>
      </c>
      <c r="DH20" s="212" t="s">
        <v>282</v>
      </c>
      <c r="DI20" s="212" t="s">
        <v>282</v>
      </c>
      <c r="DJ20" s="212" t="s">
        <v>282</v>
      </c>
      <c r="DK20" s="212" t="s">
        <v>282</v>
      </c>
      <c r="DL20" s="212" t="s">
        <v>282</v>
      </c>
      <c r="DM20" s="212" t="s">
        <v>282</v>
      </c>
      <c r="DN20" s="212" t="s">
        <v>282</v>
      </c>
      <c r="DO20" s="212" t="s">
        <v>282</v>
      </c>
      <c r="DP20" s="212" t="s">
        <v>282</v>
      </c>
      <c r="DQ20" s="212" t="s">
        <v>282</v>
      </c>
      <c r="DR20" s="212" t="s">
        <v>282</v>
      </c>
      <c r="DS20" s="212" t="s">
        <v>282</v>
      </c>
      <c r="DT20" s="212" t="s">
        <v>282</v>
      </c>
      <c r="DU20" s="212" t="s">
        <v>282</v>
      </c>
      <c r="DV20" s="212" t="s">
        <v>282</v>
      </c>
      <c r="DW20" s="212" t="s">
        <v>282</v>
      </c>
      <c r="DX20" s="212" t="s">
        <v>282</v>
      </c>
      <c r="DY20" s="212" t="s">
        <v>282</v>
      </c>
      <c r="DZ20" s="212" t="s">
        <v>282</v>
      </c>
      <c r="EA20" s="212" t="s">
        <v>282</v>
      </c>
      <c r="EB20" s="212" t="s">
        <v>282</v>
      </c>
      <c r="EC20" s="212" t="s">
        <v>282</v>
      </c>
      <c r="ED20" s="212" t="s">
        <v>282</v>
      </c>
      <c r="EE20" s="212" t="s">
        <v>282</v>
      </c>
      <c r="EF20" s="212" t="s">
        <v>282</v>
      </c>
      <c r="EG20" s="212" t="s">
        <v>282</v>
      </c>
      <c r="EH20" s="212" t="s">
        <v>282</v>
      </c>
      <c r="EI20" s="212" t="s">
        <v>282</v>
      </c>
      <c r="EJ20" s="212" t="s">
        <v>282</v>
      </c>
      <c r="EK20" s="212" t="s">
        <v>282</v>
      </c>
      <c r="EL20" s="212" t="s">
        <v>282</v>
      </c>
      <c r="EM20" s="212" t="s">
        <v>282</v>
      </c>
      <c r="EN20" s="212" t="s">
        <v>282</v>
      </c>
      <c r="EO20" s="212" t="s">
        <v>282</v>
      </c>
      <c r="EP20" s="212" t="s">
        <v>282</v>
      </c>
      <c r="EQ20" s="212" t="s">
        <v>282</v>
      </c>
      <c r="ER20" s="212" t="s">
        <v>282</v>
      </c>
      <c r="ES20" s="212" t="s">
        <v>282</v>
      </c>
      <c r="ET20" s="212" t="s">
        <v>282</v>
      </c>
      <c r="EU20" s="212" t="s">
        <v>282</v>
      </c>
      <c r="EV20" s="212" t="s">
        <v>282</v>
      </c>
      <c r="EW20" s="212" t="s">
        <v>282</v>
      </c>
      <c r="EX20" s="212" t="s">
        <v>282</v>
      </c>
      <c r="EY20" s="212" t="s">
        <v>282</v>
      </c>
      <c r="EZ20" s="212" t="s">
        <v>282</v>
      </c>
      <c r="FA20" s="212" t="s">
        <v>282</v>
      </c>
      <c r="FB20" s="212" t="s">
        <v>282</v>
      </c>
      <c r="FC20" s="212" t="s">
        <v>282</v>
      </c>
      <c r="FD20" s="212" t="s">
        <v>282</v>
      </c>
      <c r="FE20" s="212" t="s">
        <v>282</v>
      </c>
      <c r="FF20" s="212" t="s">
        <v>282</v>
      </c>
      <c r="FG20" s="212" t="s">
        <v>282</v>
      </c>
      <c r="FH20" s="212" t="s">
        <v>282</v>
      </c>
      <c r="FI20" s="212" t="s">
        <v>282</v>
      </c>
      <c r="FJ20" s="212" t="s">
        <v>282</v>
      </c>
      <c r="FK20" s="212" t="s">
        <v>282</v>
      </c>
    </row>
    <row r="21" spans="1:167" s="212" customFormat="1" x14ac:dyDescent="0.25">
      <c r="A21" s="161" t="s">
        <v>14461</v>
      </c>
      <c r="B21" s="159" t="s">
        <v>10725</v>
      </c>
      <c r="C21" s="159" t="s">
        <v>5328</v>
      </c>
      <c r="F21" s="212">
        <v>6</v>
      </c>
      <c r="G21" s="212">
        <v>3</v>
      </c>
      <c r="H21" s="66" t="s">
        <v>4798</v>
      </c>
      <c r="I21" s="159" t="s">
        <v>183</v>
      </c>
      <c r="J21" s="212" t="s">
        <v>282</v>
      </c>
      <c r="K21" s="212" t="s">
        <v>282</v>
      </c>
      <c r="L21" s="212" t="s">
        <v>282</v>
      </c>
      <c r="M21" s="212" t="s">
        <v>282</v>
      </c>
      <c r="N21" s="212" t="s">
        <v>282</v>
      </c>
      <c r="O21" s="212" t="s">
        <v>282</v>
      </c>
      <c r="P21" s="212" t="s">
        <v>282</v>
      </c>
      <c r="Q21" s="212" t="s">
        <v>282</v>
      </c>
      <c r="R21" s="212" t="s">
        <v>282</v>
      </c>
      <c r="S21" s="212" t="s">
        <v>282</v>
      </c>
      <c r="T21" s="159" t="s">
        <v>299</v>
      </c>
      <c r="U21" s="159">
        <v>24</v>
      </c>
      <c r="V21" s="66">
        <v>23.54</v>
      </c>
      <c r="W21" s="159">
        <v>5.64</v>
      </c>
      <c r="X21" s="159">
        <v>43</v>
      </c>
      <c r="Y21" s="212" t="s">
        <v>282</v>
      </c>
      <c r="Z21" s="212" t="s">
        <v>282</v>
      </c>
      <c r="AA21" s="212" t="s">
        <v>282</v>
      </c>
      <c r="AB21" s="212">
        <v>11.08</v>
      </c>
      <c r="AC21" s="212">
        <v>7.02</v>
      </c>
      <c r="AD21" s="212">
        <v>43</v>
      </c>
      <c r="AE21" s="212" t="s">
        <v>282</v>
      </c>
      <c r="AF21" s="212" t="s">
        <v>282</v>
      </c>
      <c r="AG21" s="212" t="s">
        <v>282</v>
      </c>
      <c r="AH21" s="212" t="s">
        <v>282</v>
      </c>
      <c r="AI21" s="212" t="s">
        <v>282</v>
      </c>
      <c r="AJ21" s="212" t="s">
        <v>282</v>
      </c>
      <c r="AK21" s="212" t="s">
        <v>282</v>
      </c>
      <c r="AL21" s="212" t="s">
        <v>282</v>
      </c>
      <c r="AM21" s="212" t="s">
        <v>282</v>
      </c>
      <c r="AN21" s="66" t="s">
        <v>4798</v>
      </c>
      <c r="AO21" s="159" t="s">
        <v>183</v>
      </c>
      <c r="AP21" s="159" t="s">
        <v>282</v>
      </c>
      <c r="AQ21" s="159" t="s">
        <v>282</v>
      </c>
      <c r="AR21" s="159" t="s">
        <v>282</v>
      </c>
      <c r="AS21" s="159" t="s">
        <v>282</v>
      </c>
      <c r="AT21" s="159" t="s">
        <v>282</v>
      </c>
      <c r="AU21" s="159" t="s">
        <v>282</v>
      </c>
      <c r="AV21" s="159" t="s">
        <v>282</v>
      </c>
      <c r="AW21" s="159" t="s">
        <v>282</v>
      </c>
      <c r="AX21" s="159" t="s">
        <v>282</v>
      </c>
      <c r="AY21" s="159" t="s">
        <v>282</v>
      </c>
      <c r="AZ21" s="159" t="s">
        <v>299</v>
      </c>
      <c r="BA21" s="159">
        <v>24</v>
      </c>
      <c r="BB21" s="66">
        <v>27.75</v>
      </c>
      <c r="BC21" s="66">
        <v>5.38</v>
      </c>
      <c r="BD21" s="66">
        <v>42</v>
      </c>
      <c r="BE21" s="212" t="s">
        <v>282</v>
      </c>
      <c r="BF21" s="212" t="s">
        <v>282</v>
      </c>
      <c r="BG21" s="212" t="s">
        <v>282</v>
      </c>
      <c r="BH21" s="212">
        <v>14.16</v>
      </c>
      <c r="BI21" s="212">
        <v>6.42</v>
      </c>
      <c r="BJ21" s="212">
        <v>42</v>
      </c>
      <c r="BK21" s="212" t="s">
        <v>282</v>
      </c>
      <c r="BL21" s="212" t="s">
        <v>282</v>
      </c>
      <c r="BM21" s="212" t="s">
        <v>282</v>
      </c>
      <c r="BN21" s="212" t="s">
        <v>282</v>
      </c>
      <c r="BO21" s="212" t="s">
        <v>282</v>
      </c>
      <c r="BP21" s="212" t="s">
        <v>282</v>
      </c>
      <c r="BQ21" s="212" t="s">
        <v>282</v>
      </c>
      <c r="BR21" s="212" t="s">
        <v>282</v>
      </c>
      <c r="BS21" s="212" t="s">
        <v>282</v>
      </c>
      <c r="BT21" s="159" t="s">
        <v>682</v>
      </c>
      <c r="BU21" s="159" t="s">
        <v>183</v>
      </c>
      <c r="BV21" s="159" t="s">
        <v>282</v>
      </c>
      <c r="BW21" s="159" t="s">
        <v>282</v>
      </c>
      <c r="BX21" s="159" t="s">
        <v>282</v>
      </c>
      <c r="BY21" s="159" t="s">
        <v>282</v>
      </c>
      <c r="BZ21" s="159" t="s">
        <v>282</v>
      </c>
      <c r="CA21" s="159" t="s">
        <v>282</v>
      </c>
      <c r="CB21" s="159" t="s">
        <v>282</v>
      </c>
      <c r="CC21" s="159" t="s">
        <v>282</v>
      </c>
      <c r="CD21" s="159" t="s">
        <v>282</v>
      </c>
      <c r="CE21" s="159" t="s">
        <v>282</v>
      </c>
      <c r="CF21" s="159" t="s">
        <v>299</v>
      </c>
      <c r="CG21" s="159">
        <v>24</v>
      </c>
      <c r="CH21" s="159">
        <v>24.64</v>
      </c>
      <c r="CI21" s="159">
        <v>6.42</v>
      </c>
      <c r="CJ21" s="159">
        <v>36</v>
      </c>
      <c r="CK21" s="212" t="s">
        <v>282</v>
      </c>
      <c r="CL21" s="212" t="s">
        <v>282</v>
      </c>
      <c r="CM21" s="212" t="s">
        <v>282</v>
      </c>
      <c r="CN21" s="212">
        <v>15.49</v>
      </c>
      <c r="CO21" s="212">
        <v>7.38</v>
      </c>
      <c r="CP21" s="212">
        <v>36</v>
      </c>
      <c r="CQ21" s="212" t="s">
        <v>282</v>
      </c>
      <c r="CR21" s="212" t="s">
        <v>282</v>
      </c>
      <c r="CS21" s="212" t="s">
        <v>282</v>
      </c>
      <c r="CT21" s="212" t="s">
        <v>282</v>
      </c>
      <c r="CU21" s="212" t="s">
        <v>282</v>
      </c>
      <c r="CV21" s="212" t="s">
        <v>282</v>
      </c>
      <c r="CW21" s="212" t="s">
        <v>282</v>
      </c>
      <c r="CX21" s="212" t="s">
        <v>282</v>
      </c>
      <c r="CY21" s="212" t="s">
        <v>282</v>
      </c>
      <c r="CZ21" s="212" t="s">
        <v>282</v>
      </c>
      <c r="DA21" s="212" t="s">
        <v>282</v>
      </c>
      <c r="DB21" s="212" t="s">
        <v>282</v>
      </c>
      <c r="DC21" s="212" t="s">
        <v>282</v>
      </c>
      <c r="DD21" s="212" t="s">
        <v>282</v>
      </c>
      <c r="DE21" s="212" t="s">
        <v>282</v>
      </c>
      <c r="DF21" s="212" t="s">
        <v>282</v>
      </c>
      <c r="DG21" s="212" t="s">
        <v>282</v>
      </c>
      <c r="DH21" s="212" t="s">
        <v>282</v>
      </c>
      <c r="DI21" s="212" t="s">
        <v>282</v>
      </c>
      <c r="DJ21" s="212" t="s">
        <v>282</v>
      </c>
      <c r="DK21" s="212" t="s">
        <v>282</v>
      </c>
      <c r="DL21" s="212" t="s">
        <v>282</v>
      </c>
      <c r="DM21" s="212" t="s">
        <v>282</v>
      </c>
      <c r="DN21" s="212" t="s">
        <v>282</v>
      </c>
      <c r="DO21" s="212" t="s">
        <v>282</v>
      </c>
      <c r="DP21" s="212" t="s">
        <v>282</v>
      </c>
      <c r="DQ21" s="212" t="s">
        <v>282</v>
      </c>
      <c r="DR21" s="212" t="s">
        <v>282</v>
      </c>
      <c r="DS21" s="212" t="s">
        <v>282</v>
      </c>
      <c r="DT21" s="212" t="s">
        <v>282</v>
      </c>
      <c r="DU21" s="212" t="s">
        <v>282</v>
      </c>
      <c r="DV21" s="212" t="s">
        <v>282</v>
      </c>
      <c r="DW21" s="212" t="s">
        <v>282</v>
      </c>
      <c r="DX21" s="212" t="s">
        <v>282</v>
      </c>
      <c r="DY21" s="212" t="s">
        <v>282</v>
      </c>
      <c r="DZ21" s="212" t="s">
        <v>282</v>
      </c>
      <c r="EA21" s="212" t="s">
        <v>282</v>
      </c>
      <c r="EB21" s="212" t="s">
        <v>282</v>
      </c>
      <c r="EC21" s="212" t="s">
        <v>282</v>
      </c>
      <c r="ED21" s="212" t="s">
        <v>282</v>
      </c>
      <c r="EE21" s="212" t="s">
        <v>282</v>
      </c>
      <c r="EF21" s="212" t="s">
        <v>282</v>
      </c>
      <c r="EG21" s="212" t="s">
        <v>282</v>
      </c>
      <c r="EH21" s="212" t="s">
        <v>282</v>
      </c>
      <c r="EI21" s="212" t="s">
        <v>282</v>
      </c>
      <c r="EJ21" s="212" t="s">
        <v>282</v>
      </c>
      <c r="EK21" s="212" t="s">
        <v>282</v>
      </c>
      <c r="EL21" s="212" t="s">
        <v>282</v>
      </c>
      <c r="EM21" s="212" t="s">
        <v>282</v>
      </c>
      <c r="EN21" s="212" t="s">
        <v>282</v>
      </c>
      <c r="EO21" s="212" t="s">
        <v>282</v>
      </c>
      <c r="EP21" s="212" t="s">
        <v>282</v>
      </c>
      <c r="EQ21" s="212" t="s">
        <v>282</v>
      </c>
      <c r="ER21" s="212" t="s">
        <v>282</v>
      </c>
      <c r="ES21" s="212" t="s">
        <v>282</v>
      </c>
      <c r="ET21" s="212" t="s">
        <v>282</v>
      </c>
      <c r="EU21" s="212" t="s">
        <v>282</v>
      </c>
      <c r="EV21" s="212" t="s">
        <v>282</v>
      </c>
      <c r="EW21" s="212" t="s">
        <v>282</v>
      </c>
      <c r="EX21" s="212" t="s">
        <v>282</v>
      </c>
      <c r="EY21" s="212" t="s">
        <v>282</v>
      </c>
      <c r="EZ21" s="212" t="s">
        <v>282</v>
      </c>
      <c r="FA21" s="212" t="s">
        <v>282</v>
      </c>
      <c r="FB21" s="212" t="s">
        <v>282</v>
      </c>
      <c r="FC21" s="212" t="s">
        <v>282</v>
      </c>
      <c r="FD21" s="212" t="s">
        <v>282</v>
      </c>
      <c r="FE21" s="212" t="s">
        <v>282</v>
      </c>
      <c r="FF21" s="212" t="s">
        <v>282</v>
      </c>
      <c r="FG21" s="212" t="s">
        <v>282</v>
      </c>
      <c r="FH21" s="212" t="s">
        <v>282</v>
      </c>
      <c r="FI21" s="212" t="s">
        <v>282</v>
      </c>
      <c r="FJ21" s="212" t="s">
        <v>282</v>
      </c>
      <c r="FK21" s="212" t="s">
        <v>282</v>
      </c>
    </row>
    <row r="22" spans="1:167" x14ac:dyDescent="0.25">
      <c r="A22" s="212" t="s">
        <v>8977</v>
      </c>
      <c r="B22" s="159" t="s">
        <v>282</v>
      </c>
      <c r="C22" s="159" t="s">
        <v>5328</v>
      </c>
      <c r="F22">
        <v>6</v>
      </c>
      <c r="G22">
        <v>3</v>
      </c>
      <c r="H22" s="212" t="s">
        <v>673</v>
      </c>
      <c r="I22" t="s">
        <v>183</v>
      </c>
      <c r="J22" s="159" t="s">
        <v>282</v>
      </c>
      <c r="K22" s="159" t="s">
        <v>282</v>
      </c>
      <c r="L22" s="159" t="s">
        <v>282</v>
      </c>
      <c r="M22" s="159" t="s">
        <v>282</v>
      </c>
      <c r="N22" s="159" t="s">
        <v>282</v>
      </c>
      <c r="O22" s="159" t="s">
        <v>282</v>
      </c>
      <c r="P22" s="159" t="s">
        <v>282</v>
      </c>
      <c r="Q22" s="159" t="s">
        <v>282</v>
      </c>
      <c r="R22" s="159" t="s">
        <v>282</v>
      </c>
      <c r="S22" s="159" t="s">
        <v>282</v>
      </c>
      <c r="T22" s="159" t="s">
        <v>220</v>
      </c>
      <c r="U22" s="159">
        <v>20</v>
      </c>
      <c r="V22" s="66">
        <v>21.8</v>
      </c>
      <c r="W22" s="66">
        <v>10.5</v>
      </c>
      <c r="X22" s="159">
        <v>182</v>
      </c>
      <c r="Y22" t="s">
        <v>282</v>
      </c>
      <c r="Z22" t="s">
        <v>282</v>
      </c>
      <c r="AA22" s="212" t="s">
        <v>282</v>
      </c>
      <c r="AB22" t="s">
        <v>282</v>
      </c>
      <c r="AC22" t="s">
        <v>282</v>
      </c>
      <c r="AD22" s="212" t="s">
        <v>282</v>
      </c>
      <c r="AE22" s="212">
        <v>15.6</v>
      </c>
      <c r="AF22" s="212">
        <v>10.199999999999999</v>
      </c>
      <c r="AG22" s="212">
        <v>106</v>
      </c>
      <c r="AH22" t="s">
        <v>282</v>
      </c>
      <c r="AI22" s="212" t="s">
        <v>282</v>
      </c>
      <c r="AJ22" s="212" t="s">
        <v>282</v>
      </c>
      <c r="AK22" s="212" t="s">
        <v>282</v>
      </c>
      <c r="AL22" s="212" t="s">
        <v>282</v>
      </c>
      <c r="AM22" s="212" t="s">
        <v>282</v>
      </c>
      <c r="AN22" s="212" t="s">
        <v>4639</v>
      </c>
      <c r="AO22" s="159" t="s">
        <v>183</v>
      </c>
      <c r="AP22" s="159" t="s">
        <v>282</v>
      </c>
      <c r="AQ22" s="159" t="s">
        <v>282</v>
      </c>
      <c r="AR22" s="159" t="s">
        <v>282</v>
      </c>
      <c r="AS22" s="159" t="s">
        <v>282</v>
      </c>
      <c r="AT22" s="159" t="s">
        <v>282</v>
      </c>
      <c r="AU22" s="159" t="s">
        <v>282</v>
      </c>
      <c r="AV22" s="159" t="s">
        <v>282</v>
      </c>
      <c r="AW22" s="159" t="s">
        <v>282</v>
      </c>
      <c r="AX22" s="159" t="s">
        <v>282</v>
      </c>
      <c r="AY22" s="159" t="s">
        <v>282</v>
      </c>
      <c r="AZ22" s="159" t="s">
        <v>220</v>
      </c>
      <c r="BA22" s="159">
        <v>20</v>
      </c>
      <c r="BB22" s="66">
        <v>21.1</v>
      </c>
      <c r="BC22" s="66">
        <v>10.4</v>
      </c>
      <c r="BD22" s="159">
        <v>165</v>
      </c>
      <c r="BE22" t="s">
        <v>282</v>
      </c>
      <c r="BF22" t="s">
        <v>282</v>
      </c>
      <c r="BG22" t="s">
        <v>282</v>
      </c>
      <c r="BH22" t="s">
        <v>282</v>
      </c>
      <c r="BI22" t="s">
        <v>282</v>
      </c>
      <c r="BJ22" t="s">
        <v>282</v>
      </c>
      <c r="BK22" s="212">
        <v>15.1</v>
      </c>
      <c r="BL22" s="212">
        <v>10.1</v>
      </c>
      <c r="BM22" s="159">
        <v>115</v>
      </c>
      <c r="BN22" s="159" t="s">
        <v>282</v>
      </c>
      <c r="BO22" s="159" t="s">
        <v>282</v>
      </c>
      <c r="BP22" s="159" t="s">
        <v>282</v>
      </c>
      <c r="BQ22" s="159" t="s">
        <v>282</v>
      </c>
      <c r="BR22" s="159" t="s">
        <v>282</v>
      </c>
      <c r="BS22" s="159" t="s">
        <v>282</v>
      </c>
      <c r="BT22" s="212" t="s">
        <v>682</v>
      </c>
      <c r="BU22" s="159" t="s">
        <v>183</v>
      </c>
      <c r="BV22" s="159" t="s">
        <v>282</v>
      </c>
      <c r="BW22" s="159" t="s">
        <v>282</v>
      </c>
      <c r="BX22" s="159" t="s">
        <v>282</v>
      </c>
      <c r="BY22" s="159" t="s">
        <v>282</v>
      </c>
      <c r="BZ22" s="159" t="s">
        <v>282</v>
      </c>
      <c r="CA22" s="159" t="s">
        <v>282</v>
      </c>
      <c r="CB22" s="159" t="s">
        <v>282</v>
      </c>
      <c r="CC22" s="159" t="s">
        <v>282</v>
      </c>
      <c r="CD22" s="159" t="s">
        <v>282</v>
      </c>
      <c r="CE22" s="159" t="s">
        <v>282</v>
      </c>
      <c r="CF22" s="159" t="s">
        <v>220</v>
      </c>
      <c r="CG22" s="159">
        <v>20</v>
      </c>
      <c r="CH22" s="66">
        <v>21.6</v>
      </c>
      <c r="CI22" s="66">
        <v>11.1</v>
      </c>
      <c r="CJ22" s="159">
        <v>178</v>
      </c>
      <c r="CK22" t="s">
        <v>282</v>
      </c>
      <c r="CL22" t="s">
        <v>282</v>
      </c>
      <c r="CM22" t="s">
        <v>282</v>
      </c>
      <c r="CN22" t="s">
        <v>282</v>
      </c>
      <c r="CO22" t="s">
        <v>282</v>
      </c>
      <c r="CP22" t="s">
        <v>282</v>
      </c>
      <c r="CQ22" s="212">
        <v>17.8</v>
      </c>
      <c r="CR22" s="212">
        <v>11.4</v>
      </c>
      <c r="CS22">
        <v>131</v>
      </c>
      <c r="CT22" t="s">
        <v>282</v>
      </c>
      <c r="CU22" s="212" t="s">
        <v>282</v>
      </c>
      <c r="CV22" s="212" t="s">
        <v>282</v>
      </c>
      <c r="CW22" s="212" t="s">
        <v>282</v>
      </c>
      <c r="CX22" s="212" t="s">
        <v>282</v>
      </c>
      <c r="CY22" s="212" t="s">
        <v>282</v>
      </c>
      <c r="CZ22" s="212" t="s">
        <v>282</v>
      </c>
      <c r="DA22" s="212" t="s">
        <v>282</v>
      </c>
      <c r="DB22" s="212" t="s">
        <v>282</v>
      </c>
      <c r="DC22" s="212" t="s">
        <v>282</v>
      </c>
      <c r="DD22" s="212" t="s">
        <v>282</v>
      </c>
      <c r="DE22" s="212" t="s">
        <v>282</v>
      </c>
      <c r="DF22" s="212" t="s">
        <v>282</v>
      </c>
      <c r="DG22" s="212" t="s">
        <v>282</v>
      </c>
      <c r="DH22" s="212" t="s">
        <v>282</v>
      </c>
      <c r="DI22" s="212" t="s">
        <v>282</v>
      </c>
      <c r="DJ22" s="212" t="s">
        <v>282</v>
      </c>
      <c r="DK22" s="212" t="s">
        <v>282</v>
      </c>
      <c r="DL22" s="212" t="s">
        <v>282</v>
      </c>
      <c r="DM22" s="212" t="s">
        <v>282</v>
      </c>
      <c r="DN22" s="212" t="s">
        <v>282</v>
      </c>
      <c r="DO22" s="212" t="s">
        <v>282</v>
      </c>
      <c r="DP22" s="212" t="s">
        <v>282</v>
      </c>
      <c r="DQ22" s="212" t="s">
        <v>282</v>
      </c>
      <c r="DR22" s="212" t="s">
        <v>282</v>
      </c>
      <c r="DS22" s="212" t="s">
        <v>282</v>
      </c>
      <c r="DT22" s="212" t="s">
        <v>282</v>
      </c>
      <c r="DU22" s="212" t="s">
        <v>282</v>
      </c>
      <c r="DV22" s="212" t="s">
        <v>282</v>
      </c>
      <c r="DW22" s="212" t="s">
        <v>282</v>
      </c>
      <c r="DX22" s="212" t="s">
        <v>282</v>
      </c>
      <c r="DY22" s="212" t="s">
        <v>282</v>
      </c>
      <c r="DZ22" s="212" t="s">
        <v>282</v>
      </c>
      <c r="EA22" s="212" t="s">
        <v>282</v>
      </c>
      <c r="EB22" s="212" t="s">
        <v>282</v>
      </c>
      <c r="EC22" s="212" t="s">
        <v>282</v>
      </c>
      <c r="ED22" s="212" t="s">
        <v>282</v>
      </c>
      <c r="EE22" s="212" t="s">
        <v>282</v>
      </c>
      <c r="EF22" s="212" t="s">
        <v>282</v>
      </c>
      <c r="EG22" s="212" t="s">
        <v>282</v>
      </c>
      <c r="EH22" s="212" t="s">
        <v>282</v>
      </c>
      <c r="EI22" s="212" t="s">
        <v>282</v>
      </c>
      <c r="EJ22" s="212" t="s">
        <v>282</v>
      </c>
      <c r="EK22" s="212" t="s">
        <v>282</v>
      </c>
      <c r="EL22" s="212" t="s">
        <v>282</v>
      </c>
      <c r="EM22" s="212" t="s">
        <v>282</v>
      </c>
      <c r="EN22" s="212" t="s">
        <v>282</v>
      </c>
      <c r="EO22" s="212" t="s">
        <v>282</v>
      </c>
      <c r="EP22" s="212" t="s">
        <v>282</v>
      </c>
      <c r="EQ22" s="212" t="s">
        <v>282</v>
      </c>
      <c r="ER22" s="212" t="s">
        <v>282</v>
      </c>
      <c r="ES22" s="212" t="s">
        <v>282</v>
      </c>
      <c r="ET22" s="212" t="s">
        <v>282</v>
      </c>
      <c r="EU22" s="212" t="s">
        <v>282</v>
      </c>
      <c r="EV22" s="212" t="s">
        <v>282</v>
      </c>
      <c r="EW22" s="212" t="s">
        <v>282</v>
      </c>
      <c r="EX22" s="212" t="s">
        <v>282</v>
      </c>
      <c r="EY22" s="212" t="s">
        <v>282</v>
      </c>
      <c r="EZ22" s="212" t="s">
        <v>282</v>
      </c>
      <c r="FA22" s="212" t="s">
        <v>282</v>
      </c>
      <c r="FB22" s="212" t="s">
        <v>282</v>
      </c>
      <c r="FC22" s="212" t="s">
        <v>282</v>
      </c>
      <c r="FD22" s="212" t="s">
        <v>282</v>
      </c>
      <c r="FE22" s="212" t="s">
        <v>282</v>
      </c>
      <c r="FF22" s="212" t="s">
        <v>282</v>
      </c>
      <c r="FG22" s="212" t="s">
        <v>282</v>
      </c>
      <c r="FH22" s="212" t="s">
        <v>282</v>
      </c>
      <c r="FI22" s="212" t="s">
        <v>282</v>
      </c>
      <c r="FJ22" s="212" t="s">
        <v>282</v>
      </c>
      <c r="FK22" s="212" t="s">
        <v>282</v>
      </c>
    </row>
    <row r="23" spans="1:167" x14ac:dyDescent="0.25">
      <c r="A23" s="212" t="s">
        <v>8977</v>
      </c>
      <c r="B23" s="159" t="s">
        <v>282</v>
      </c>
      <c r="C23" s="159" t="s">
        <v>5328</v>
      </c>
      <c r="F23">
        <v>12</v>
      </c>
      <c r="G23" s="212">
        <v>3</v>
      </c>
      <c r="H23" s="212" t="s">
        <v>673</v>
      </c>
      <c r="I23" s="212" t="s">
        <v>183</v>
      </c>
      <c r="J23" s="159" t="s">
        <v>282</v>
      </c>
      <c r="K23" s="159" t="s">
        <v>282</v>
      </c>
      <c r="L23" s="159" t="s">
        <v>282</v>
      </c>
      <c r="M23" s="159" t="s">
        <v>282</v>
      </c>
      <c r="N23" s="159" t="s">
        <v>282</v>
      </c>
      <c r="O23" s="159" t="s">
        <v>282</v>
      </c>
      <c r="P23" s="159" t="s">
        <v>282</v>
      </c>
      <c r="Q23" s="159" t="s">
        <v>282</v>
      </c>
      <c r="R23" s="159" t="s">
        <v>282</v>
      </c>
      <c r="S23" s="159" t="s">
        <v>282</v>
      </c>
      <c r="T23" s="159" t="s">
        <v>220</v>
      </c>
      <c r="U23" s="159">
        <v>20</v>
      </c>
      <c r="V23" s="66">
        <v>21.8</v>
      </c>
      <c r="W23" s="66">
        <v>10.5</v>
      </c>
      <c r="X23" s="159">
        <v>182</v>
      </c>
      <c r="Y23" s="212" t="s">
        <v>282</v>
      </c>
      <c r="Z23" s="212" t="s">
        <v>282</v>
      </c>
      <c r="AA23" s="212" t="s">
        <v>282</v>
      </c>
      <c r="AB23" s="212" t="s">
        <v>282</v>
      </c>
      <c r="AC23" s="212" t="s">
        <v>282</v>
      </c>
      <c r="AD23" s="212" t="s">
        <v>282</v>
      </c>
      <c r="AE23" s="212">
        <v>14.1</v>
      </c>
      <c r="AF23" s="212">
        <v>10.7</v>
      </c>
      <c r="AG23" s="212">
        <v>94</v>
      </c>
      <c r="AH23" s="212" t="s">
        <v>282</v>
      </c>
      <c r="AI23" s="212" t="s">
        <v>282</v>
      </c>
      <c r="AJ23" s="212" t="s">
        <v>282</v>
      </c>
      <c r="AK23" s="212" t="s">
        <v>282</v>
      </c>
      <c r="AL23" s="212" t="s">
        <v>282</v>
      </c>
      <c r="AM23" s="212" t="s">
        <v>282</v>
      </c>
      <c r="AN23" s="212" t="s">
        <v>4639</v>
      </c>
      <c r="AO23" s="159" t="s">
        <v>183</v>
      </c>
      <c r="AP23" s="159" t="s">
        <v>282</v>
      </c>
      <c r="AQ23" s="159" t="s">
        <v>282</v>
      </c>
      <c r="AR23" s="159" t="s">
        <v>282</v>
      </c>
      <c r="AS23" s="159" t="s">
        <v>282</v>
      </c>
      <c r="AT23" s="159" t="s">
        <v>282</v>
      </c>
      <c r="AU23" s="159" t="s">
        <v>282</v>
      </c>
      <c r="AV23" s="159" t="s">
        <v>282</v>
      </c>
      <c r="AW23" s="159" t="s">
        <v>282</v>
      </c>
      <c r="AX23" s="159" t="s">
        <v>282</v>
      </c>
      <c r="AY23" s="159" t="s">
        <v>282</v>
      </c>
      <c r="AZ23" s="159" t="s">
        <v>220</v>
      </c>
      <c r="BA23" s="159">
        <v>20</v>
      </c>
      <c r="BB23" s="66">
        <v>21.1</v>
      </c>
      <c r="BC23" s="66">
        <v>10.4</v>
      </c>
      <c r="BD23" s="159">
        <v>165</v>
      </c>
      <c r="BE23" s="212" t="s">
        <v>282</v>
      </c>
      <c r="BF23" s="212" t="s">
        <v>282</v>
      </c>
      <c r="BG23" s="212" t="s">
        <v>282</v>
      </c>
      <c r="BH23" s="212" t="s">
        <v>282</v>
      </c>
      <c r="BI23" s="212" t="s">
        <v>282</v>
      </c>
      <c r="BJ23" s="212" t="s">
        <v>282</v>
      </c>
      <c r="BK23" s="212">
        <v>12.6</v>
      </c>
      <c r="BL23" s="212">
        <v>8.6999999999999993</v>
      </c>
      <c r="BM23" s="159">
        <v>107</v>
      </c>
      <c r="BN23" s="159" t="s">
        <v>282</v>
      </c>
      <c r="BO23" s="159" t="s">
        <v>282</v>
      </c>
      <c r="BP23" s="159" t="s">
        <v>282</v>
      </c>
      <c r="BQ23" s="159" t="s">
        <v>282</v>
      </c>
      <c r="BR23" s="159" t="s">
        <v>282</v>
      </c>
      <c r="BS23" s="159" t="s">
        <v>282</v>
      </c>
      <c r="BT23" s="212" t="s">
        <v>682</v>
      </c>
      <c r="BU23" s="159" t="s">
        <v>183</v>
      </c>
      <c r="BV23" s="159" t="s">
        <v>282</v>
      </c>
      <c r="BW23" s="159" t="s">
        <v>282</v>
      </c>
      <c r="BX23" s="159" t="s">
        <v>282</v>
      </c>
      <c r="BY23" s="159" t="s">
        <v>282</v>
      </c>
      <c r="BZ23" s="159" t="s">
        <v>282</v>
      </c>
      <c r="CA23" s="159" t="s">
        <v>282</v>
      </c>
      <c r="CB23" s="159" t="s">
        <v>282</v>
      </c>
      <c r="CC23" s="159" t="s">
        <v>282</v>
      </c>
      <c r="CD23" s="159" t="s">
        <v>282</v>
      </c>
      <c r="CE23" s="159" t="s">
        <v>282</v>
      </c>
      <c r="CF23" s="159" t="s">
        <v>220</v>
      </c>
      <c r="CG23" s="159">
        <v>20</v>
      </c>
      <c r="CH23" s="66">
        <v>21.6</v>
      </c>
      <c r="CI23" s="66">
        <v>11.1</v>
      </c>
      <c r="CJ23" s="159">
        <v>178</v>
      </c>
      <c r="CK23" s="212" t="s">
        <v>282</v>
      </c>
      <c r="CL23" s="212" t="s">
        <v>282</v>
      </c>
      <c r="CM23" s="212" t="s">
        <v>282</v>
      </c>
      <c r="CN23" s="212" t="s">
        <v>282</v>
      </c>
      <c r="CO23" s="212" t="s">
        <v>282</v>
      </c>
      <c r="CP23" s="212" t="s">
        <v>282</v>
      </c>
      <c r="CQ23" s="212">
        <v>16.399999999999999</v>
      </c>
      <c r="CR23" s="212">
        <v>11.7</v>
      </c>
      <c r="CS23">
        <v>124</v>
      </c>
      <c r="CT23" s="212" t="s">
        <v>282</v>
      </c>
      <c r="CU23" s="212" t="s">
        <v>282</v>
      </c>
      <c r="CV23" s="212" t="s">
        <v>282</v>
      </c>
      <c r="CW23" s="212" t="s">
        <v>282</v>
      </c>
      <c r="CX23" s="212" t="s">
        <v>282</v>
      </c>
      <c r="CY23" s="212" t="s">
        <v>282</v>
      </c>
      <c r="CZ23" s="212" t="s">
        <v>282</v>
      </c>
      <c r="DA23" s="212" t="s">
        <v>282</v>
      </c>
      <c r="DB23" s="212" t="s">
        <v>282</v>
      </c>
      <c r="DC23" s="212" t="s">
        <v>282</v>
      </c>
      <c r="DD23" s="212" t="s">
        <v>282</v>
      </c>
      <c r="DE23" s="212" t="s">
        <v>282</v>
      </c>
      <c r="DF23" s="212" t="s">
        <v>282</v>
      </c>
      <c r="DG23" s="212" t="s">
        <v>282</v>
      </c>
      <c r="DH23" s="212" t="s">
        <v>282</v>
      </c>
      <c r="DI23" s="212" t="s">
        <v>282</v>
      </c>
      <c r="DJ23" s="212" t="s">
        <v>282</v>
      </c>
      <c r="DK23" s="212" t="s">
        <v>282</v>
      </c>
      <c r="DL23" s="212" t="s">
        <v>282</v>
      </c>
      <c r="DM23" s="212" t="s">
        <v>282</v>
      </c>
      <c r="DN23" s="212" t="s">
        <v>282</v>
      </c>
      <c r="DO23" s="212" t="s">
        <v>282</v>
      </c>
      <c r="DP23" s="212" t="s">
        <v>282</v>
      </c>
      <c r="DQ23" s="212" t="s">
        <v>282</v>
      </c>
      <c r="DR23" s="212" t="s">
        <v>282</v>
      </c>
      <c r="DS23" s="212" t="s">
        <v>282</v>
      </c>
      <c r="DT23" s="212" t="s">
        <v>282</v>
      </c>
      <c r="DU23" s="212" t="s">
        <v>282</v>
      </c>
      <c r="DV23" s="212" t="s">
        <v>282</v>
      </c>
      <c r="DW23" s="212" t="s">
        <v>282</v>
      </c>
      <c r="DX23" s="212" t="s">
        <v>282</v>
      </c>
      <c r="DY23" s="212" t="s">
        <v>282</v>
      </c>
      <c r="DZ23" s="212" t="s">
        <v>282</v>
      </c>
      <c r="EA23" s="212" t="s">
        <v>282</v>
      </c>
      <c r="EB23" s="212" t="s">
        <v>282</v>
      </c>
      <c r="EC23" s="212" t="s">
        <v>282</v>
      </c>
      <c r="ED23" s="212" t="s">
        <v>282</v>
      </c>
      <c r="EE23" s="212" t="s">
        <v>282</v>
      </c>
      <c r="EF23" s="212" t="s">
        <v>282</v>
      </c>
      <c r="EG23" s="212" t="s">
        <v>282</v>
      </c>
      <c r="EH23" s="212" t="s">
        <v>282</v>
      </c>
      <c r="EI23" s="212" t="s">
        <v>282</v>
      </c>
      <c r="EJ23" s="212" t="s">
        <v>282</v>
      </c>
      <c r="EK23" s="212" t="s">
        <v>282</v>
      </c>
      <c r="EL23" s="212" t="s">
        <v>282</v>
      </c>
      <c r="EM23" s="212" t="s">
        <v>282</v>
      </c>
      <c r="EN23" s="212" t="s">
        <v>282</v>
      </c>
      <c r="EO23" s="212" t="s">
        <v>282</v>
      </c>
      <c r="EP23" s="212" t="s">
        <v>282</v>
      </c>
      <c r="EQ23" s="212" t="s">
        <v>282</v>
      </c>
      <c r="ER23" s="212" t="s">
        <v>282</v>
      </c>
      <c r="ES23" s="212" t="s">
        <v>282</v>
      </c>
      <c r="ET23" s="212" t="s">
        <v>282</v>
      </c>
      <c r="EU23" s="212" t="s">
        <v>282</v>
      </c>
      <c r="EV23" s="212" t="s">
        <v>282</v>
      </c>
      <c r="EW23" s="212" t="s">
        <v>282</v>
      </c>
      <c r="EX23" s="212" t="s">
        <v>282</v>
      </c>
      <c r="EY23" s="212" t="s">
        <v>282</v>
      </c>
      <c r="EZ23" s="212" t="s">
        <v>282</v>
      </c>
      <c r="FA23" s="212" t="s">
        <v>282</v>
      </c>
      <c r="FB23" s="212" t="s">
        <v>282</v>
      </c>
      <c r="FC23" s="212" t="s">
        <v>282</v>
      </c>
      <c r="FD23" s="212" t="s">
        <v>282</v>
      </c>
      <c r="FE23" s="212" t="s">
        <v>282</v>
      </c>
      <c r="FF23" s="212" t="s">
        <v>282</v>
      </c>
      <c r="FG23" s="212" t="s">
        <v>282</v>
      </c>
      <c r="FH23" s="212" t="s">
        <v>282</v>
      </c>
      <c r="FI23" s="212" t="s">
        <v>282</v>
      </c>
      <c r="FJ23" s="212" t="s">
        <v>282</v>
      </c>
      <c r="FK23" s="212" t="s">
        <v>282</v>
      </c>
    </row>
    <row r="24" spans="1:167" s="212" customFormat="1" x14ac:dyDescent="0.25">
      <c r="A24" s="212" t="s">
        <v>8383</v>
      </c>
      <c r="B24" s="159" t="s">
        <v>13534</v>
      </c>
      <c r="C24" s="159" t="s">
        <v>216</v>
      </c>
      <c r="F24" s="212">
        <v>6</v>
      </c>
      <c r="G24" s="212">
        <v>2</v>
      </c>
      <c r="H24" s="212" t="s">
        <v>763</v>
      </c>
      <c r="I24" s="159" t="s">
        <v>183</v>
      </c>
      <c r="J24" s="159" t="s">
        <v>282</v>
      </c>
      <c r="K24" s="159" t="s">
        <v>282</v>
      </c>
      <c r="L24" s="159" t="s">
        <v>282</v>
      </c>
      <c r="M24" s="159" t="s">
        <v>282</v>
      </c>
      <c r="N24" s="159" t="s">
        <v>282</v>
      </c>
      <c r="O24" s="159" t="s">
        <v>282</v>
      </c>
      <c r="P24" s="159" t="s">
        <v>282</v>
      </c>
      <c r="Q24" s="159" t="s">
        <v>282</v>
      </c>
      <c r="R24" s="159" t="s">
        <v>282</v>
      </c>
      <c r="S24" s="159" t="s">
        <v>282</v>
      </c>
      <c r="T24" s="159" t="s">
        <v>299</v>
      </c>
      <c r="U24" s="159">
        <v>17</v>
      </c>
      <c r="V24" s="159" t="s">
        <v>282</v>
      </c>
      <c r="W24" s="159" t="s">
        <v>282</v>
      </c>
      <c r="X24" s="159" t="s">
        <v>282</v>
      </c>
      <c r="Y24" s="159">
        <v>11.87</v>
      </c>
      <c r="Z24" s="159">
        <v>3.89</v>
      </c>
      <c r="AA24" s="159">
        <v>46</v>
      </c>
      <c r="AB24" s="159" t="s">
        <v>282</v>
      </c>
      <c r="AC24" s="159" t="s">
        <v>282</v>
      </c>
      <c r="AD24" s="159" t="s">
        <v>282</v>
      </c>
      <c r="AE24" s="212">
        <v>5.04</v>
      </c>
      <c r="AF24" s="212">
        <v>4.28</v>
      </c>
      <c r="AG24" s="212">
        <v>41</v>
      </c>
      <c r="AH24" s="212" t="s">
        <v>282</v>
      </c>
      <c r="AI24" s="212" t="s">
        <v>282</v>
      </c>
      <c r="AJ24" s="212" t="s">
        <v>282</v>
      </c>
      <c r="AK24" s="212" t="s">
        <v>282</v>
      </c>
      <c r="AL24" s="212" t="s">
        <v>282</v>
      </c>
      <c r="AM24" s="212" t="s">
        <v>282</v>
      </c>
      <c r="AN24" s="212" t="s">
        <v>763</v>
      </c>
      <c r="AO24" s="159" t="s">
        <v>183</v>
      </c>
      <c r="AP24" s="159" t="s">
        <v>282</v>
      </c>
      <c r="AQ24" s="159" t="s">
        <v>282</v>
      </c>
      <c r="AR24" s="159" t="s">
        <v>282</v>
      </c>
      <c r="AS24" s="159" t="s">
        <v>282</v>
      </c>
      <c r="AT24" s="159" t="s">
        <v>282</v>
      </c>
      <c r="AU24" s="159" t="s">
        <v>282</v>
      </c>
      <c r="AV24" s="159" t="s">
        <v>282</v>
      </c>
      <c r="AW24" s="159" t="s">
        <v>282</v>
      </c>
      <c r="AX24" s="159" t="s">
        <v>282</v>
      </c>
      <c r="AY24" s="159" t="s">
        <v>282</v>
      </c>
      <c r="AZ24" s="159" t="s">
        <v>299</v>
      </c>
      <c r="BA24" s="159">
        <v>17</v>
      </c>
      <c r="BB24" s="159" t="s">
        <v>282</v>
      </c>
      <c r="BC24" s="159" t="s">
        <v>282</v>
      </c>
      <c r="BD24" s="159" t="s">
        <v>282</v>
      </c>
      <c r="BE24" s="159">
        <v>12</v>
      </c>
      <c r="BF24" s="159">
        <v>3.25</v>
      </c>
      <c r="BG24" s="159">
        <v>51</v>
      </c>
      <c r="BH24" s="159" t="s">
        <v>282</v>
      </c>
      <c r="BI24" s="159" t="s">
        <v>282</v>
      </c>
      <c r="BJ24" s="159" t="s">
        <v>282</v>
      </c>
      <c r="BK24" s="212">
        <v>6.2</v>
      </c>
      <c r="BL24" s="212">
        <v>4.82</v>
      </c>
      <c r="BM24" s="159">
        <v>50</v>
      </c>
      <c r="BN24" s="159" t="s">
        <v>282</v>
      </c>
      <c r="BO24" s="159" t="s">
        <v>282</v>
      </c>
      <c r="BP24" s="159" t="s">
        <v>282</v>
      </c>
      <c r="BQ24" s="159" t="s">
        <v>282</v>
      </c>
      <c r="BR24" s="159" t="s">
        <v>282</v>
      </c>
      <c r="BS24" s="159" t="s">
        <v>282</v>
      </c>
      <c r="BT24" s="159" t="s">
        <v>282</v>
      </c>
      <c r="BU24" s="159" t="s">
        <v>282</v>
      </c>
      <c r="BV24" s="159" t="s">
        <v>282</v>
      </c>
      <c r="BW24" s="159" t="s">
        <v>282</v>
      </c>
      <c r="BX24" s="159" t="s">
        <v>282</v>
      </c>
      <c r="BY24" s="159" t="s">
        <v>282</v>
      </c>
      <c r="BZ24" s="159" t="s">
        <v>282</v>
      </c>
      <c r="CA24" s="159" t="s">
        <v>282</v>
      </c>
      <c r="CB24" s="159" t="s">
        <v>282</v>
      </c>
      <c r="CC24" s="159" t="s">
        <v>282</v>
      </c>
      <c r="CD24" s="159" t="s">
        <v>282</v>
      </c>
      <c r="CE24" s="159" t="s">
        <v>282</v>
      </c>
      <c r="CF24" s="159" t="s">
        <v>282</v>
      </c>
      <c r="CG24" s="159" t="s">
        <v>282</v>
      </c>
      <c r="CH24" s="159" t="s">
        <v>282</v>
      </c>
      <c r="CI24" s="159" t="s">
        <v>282</v>
      </c>
      <c r="CJ24" s="159" t="s">
        <v>282</v>
      </c>
      <c r="CK24" s="159" t="s">
        <v>282</v>
      </c>
      <c r="CL24" s="159" t="s">
        <v>282</v>
      </c>
      <c r="CM24" s="159" t="s">
        <v>282</v>
      </c>
      <c r="CN24" s="159" t="s">
        <v>282</v>
      </c>
      <c r="CO24" s="159" t="s">
        <v>282</v>
      </c>
      <c r="CP24" s="159" t="s">
        <v>282</v>
      </c>
      <c r="CQ24" s="159" t="s">
        <v>282</v>
      </c>
      <c r="CR24" s="159" t="s">
        <v>282</v>
      </c>
      <c r="CS24" s="159" t="s">
        <v>282</v>
      </c>
      <c r="CT24" s="159" t="s">
        <v>282</v>
      </c>
      <c r="CU24" s="159" t="s">
        <v>282</v>
      </c>
      <c r="CV24" s="159" t="s">
        <v>282</v>
      </c>
      <c r="CW24" s="159" t="s">
        <v>282</v>
      </c>
      <c r="CX24" s="159" t="s">
        <v>282</v>
      </c>
      <c r="CY24" s="159" t="s">
        <v>282</v>
      </c>
      <c r="CZ24" s="159" t="s">
        <v>282</v>
      </c>
      <c r="DA24" s="159" t="s">
        <v>282</v>
      </c>
      <c r="DB24" s="159" t="s">
        <v>282</v>
      </c>
      <c r="DC24" s="159" t="s">
        <v>282</v>
      </c>
      <c r="DD24" s="159" t="s">
        <v>282</v>
      </c>
      <c r="DE24" s="159" t="s">
        <v>282</v>
      </c>
      <c r="DF24" s="159" t="s">
        <v>282</v>
      </c>
      <c r="DG24" s="159" t="s">
        <v>282</v>
      </c>
      <c r="DH24" s="159" t="s">
        <v>282</v>
      </c>
      <c r="DI24" s="159" t="s">
        <v>282</v>
      </c>
      <c r="DJ24" s="159" t="s">
        <v>282</v>
      </c>
      <c r="DK24" s="159" t="s">
        <v>282</v>
      </c>
      <c r="DL24" s="159" t="s">
        <v>282</v>
      </c>
      <c r="DM24" s="159" t="s">
        <v>282</v>
      </c>
      <c r="DN24" s="159" t="s">
        <v>282</v>
      </c>
      <c r="DO24" s="159" t="s">
        <v>282</v>
      </c>
      <c r="DP24" s="159" t="s">
        <v>282</v>
      </c>
      <c r="DQ24" s="159" t="s">
        <v>282</v>
      </c>
      <c r="DR24" s="159" t="s">
        <v>282</v>
      </c>
      <c r="DS24" s="159" t="s">
        <v>282</v>
      </c>
      <c r="DT24" s="159" t="s">
        <v>282</v>
      </c>
      <c r="DU24" s="159" t="s">
        <v>282</v>
      </c>
      <c r="DV24" s="159" t="s">
        <v>282</v>
      </c>
      <c r="DW24" s="159" t="s">
        <v>282</v>
      </c>
      <c r="DX24" s="159" t="s">
        <v>282</v>
      </c>
      <c r="DY24" s="159" t="s">
        <v>282</v>
      </c>
      <c r="DZ24" s="159" t="s">
        <v>282</v>
      </c>
      <c r="EA24" s="159" t="s">
        <v>282</v>
      </c>
      <c r="EB24" s="159" t="s">
        <v>282</v>
      </c>
      <c r="EC24" s="159" t="s">
        <v>282</v>
      </c>
      <c r="ED24" s="159" t="s">
        <v>282</v>
      </c>
      <c r="EE24" s="159" t="s">
        <v>282</v>
      </c>
      <c r="EF24" s="159" t="s">
        <v>282</v>
      </c>
      <c r="EG24" s="159" t="s">
        <v>282</v>
      </c>
      <c r="EH24" s="159" t="s">
        <v>282</v>
      </c>
      <c r="EI24" s="159" t="s">
        <v>282</v>
      </c>
      <c r="EJ24" s="159" t="s">
        <v>282</v>
      </c>
      <c r="EK24" s="159" t="s">
        <v>282</v>
      </c>
      <c r="EL24" s="159" t="s">
        <v>282</v>
      </c>
      <c r="EM24" s="159" t="s">
        <v>282</v>
      </c>
      <c r="EN24" s="159" t="s">
        <v>282</v>
      </c>
      <c r="EO24" s="159" t="s">
        <v>282</v>
      </c>
      <c r="EP24" s="159" t="s">
        <v>282</v>
      </c>
      <c r="EQ24" s="159" t="s">
        <v>282</v>
      </c>
      <c r="ER24" s="159" t="s">
        <v>282</v>
      </c>
      <c r="ES24" s="159" t="s">
        <v>282</v>
      </c>
      <c r="ET24" s="159" t="s">
        <v>282</v>
      </c>
      <c r="EU24" s="159" t="s">
        <v>282</v>
      </c>
      <c r="EV24" s="159" t="s">
        <v>282</v>
      </c>
      <c r="EW24" s="159" t="s">
        <v>282</v>
      </c>
      <c r="EX24" s="159" t="s">
        <v>282</v>
      </c>
      <c r="EY24" s="159" t="s">
        <v>282</v>
      </c>
      <c r="EZ24" s="159" t="s">
        <v>282</v>
      </c>
      <c r="FA24" s="159" t="s">
        <v>282</v>
      </c>
      <c r="FB24" s="159" t="s">
        <v>282</v>
      </c>
      <c r="FC24" s="159" t="s">
        <v>282</v>
      </c>
      <c r="FD24" s="159" t="s">
        <v>282</v>
      </c>
      <c r="FE24" s="159" t="s">
        <v>282</v>
      </c>
      <c r="FF24" s="159" t="s">
        <v>282</v>
      </c>
      <c r="FG24" s="159" t="s">
        <v>282</v>
      </c>
      <c r="FH24" s="159" t="s">
        <v>282</v>
      </c>
      <c r="FI24" s="159" t="s">
        <v>282</v>
      </c>
      <c r="FJ24" s="159" t="s">
        <v>282</v>
      </c>
      <c r="FK24" s="159" t="s">
        <v>282</v>
      </c>
    </row>
    <row r="25" spans="1:167" x14ac:dyDescent="0.25">
      <c r="A25" s="66" t="s">
        <v>8036</v>
      </c>
      <c r="B25" s="159" t="s">
        <v>282</v>
      </c>
      <c r="C25" s="159" t="s">
        <v>5328</v>
      </c>
      <c r="F25">
        <v>1</v>
      </c>
      <c r="G25">
        <v>3</v>
      </c>
      <c r="H25" s="212" t="s">
        <v>673</v>
      </c>
      <c r="I25" s="159" t="s">
        <v>183</v>
      </c>
      <c r="J25" s="159" t="s">
        <v>435</v>
      </c>
      <c r="K25" s="159">
        <v>21</v>
      </c>
      <c r="L25" s="159">
        <v>22</v>
      </c>
      <c r="M25" s="66">
        <v>11</v>
      </c>
      <c r="N25" s="159">
        <v>100</v>
      </c>
      <c r="O25" s="159" t="s">
        <v>282</v>
      </c>
      <c r="P25" s="159" t="s">
        <v>282</v>
      </c>
      <c r="Q25" s="159" t="s">
        <v>282</v>
      </c>
      <c r="R25" s="159" t="s">
        <v>282</v>
      </c>
      <c r="S25" s="159" t="s">
        <v>282</v>
      </c>
      <c r="T25" s="159" t="s">
        <v>435</v>
      </c>
      <c r="U25" s="159">
        <v>21</v>
      </c>
      <c r="V25" s="66">
        <v>28.2</v>
      </c>
      <c r="W25" s="66">
        <v>7.7</v>
      </c>
      <c r="X25" s="159">
        <v>100</v>
      </c>
      <c r="Y25" s="159" t="s">
        <v>282</v>
      </c>
      <c r="Z25" s="159" t="s">
        <v>282</v>
      </c>
      <c r="AA25" s="159" t="s">
        <v>282</v>
      </c>
      <c r="AB25" s="159" t="s">
        <v>282</v>
      </c>
      <c r="AC25" s="159" t="s">
        <v>282</v>
      </c>
      <c r="AD25" s="159" t="s">
        <v>282</v>
      </c>
      <c r="AE25" s="212">
        <v>20.399999999999999</v>
      </c>
      <c r="AF25" s="212">
        <v>11.2</v>
      </c>
      <c r="AG25" s="212">
        <v>95</v>
      </c>
      <c r="AH25" s="212" t="s">
        <v>282</v>
      </c>
      <c r="AI25" s="212" t="s">
        <v>282</v>
      </c>
      <c r="AJ25" s="212" t="s">
        <v>282</v>
      </c>
      <c r="AK25" s="212" t="s">
        <v>282</v>
      </c>
      <c r="AL25" s="212" t="s">
        <v>282</v>
      </c>
      <c r="AM25" s="212" t="s">
        <v>282</v>
      </c>
      <c r="AN25" s="66" t="s">
        <v>4520</v>
      </c>
      <c r="AO25" s="159" t="s">
        <v>183</v>
      </c>
      <c r="AP25" s="159" t="s">
        <v>435</v>
      </c>
      <c r="AQ25" s="159">
        <v>21</v>
      </c>
      <c r="AR25" s="66">
        <v>28</v>
      </c>
      <c r="AS25" s="66">
        <v>11</v>
      </c>
      <c r="AT25" s="159">
        <v>100</v>
      </c>
      <c r="AU25" s="159" t="s">
        <v>282</v>
      </c>
      <c r="AV25" s="159" t="s">
        <v>282</v>
      </c>
      <c r="AW25" s="159" t="s">
        <v>282</v>
      </c>
      <c r="AX25" s="159" t="s">
        <v>282</v>
      </c>
      <c r="AY25" s="159" t="s">
        <v>282</v>
      </c>
      <c r="AZ25" s="159" t="s">
        <v>435</v>
      </c>
      <c r="BA25" s="159">
        <v>21</v>
      </c>
      <c r="BB25" s="66">
        <v>27.4</v>
      </c>
      <c r="BC25" s="66">
        <v>8.1999999999999993</v>
      </c>
      <c r="BD25" s="159">
        <v>100</v>
      </c>
      <c r="BE25" s="159" t="s">
        <v>282</v>
      </c>
      <c r="BF25" s="159" t="s">
        <v>282</v>
      </c>
      <c r="BG25" s="159" t="s">
        <v>282</v>
      </c>
      <c r="BH25" s="159" t="s">
        <v>282</v>
      </c>
      <c r="BI25" s="159" t="s">
        <v>282</v>
      </c>
      <c r="BJ25" s="159" t="s">
        <v>282</v>
      </c>
      <c r="BK25" s="212">
        <v>19.100000000000001</v>
      </c>
      <c r="BL25" s="212">
        <v>10.9</v>
      </c>
      <c r="BM25">
        <v>95</v>
      </c>
      <c r="BN25" s="212" t="s">
        <v>282</v>
      </c>
      <c r="BO25" s="212" t="s">
        <v>282</v>
      </c>
      <c r="BP25" s="212" t="s">
        <v>282</v>
      </c>
      <c r="BQ25" s="212" t="s">
        <v>282</v>
      </c>
      <c r="BR25" s="212" t="s">
        <v>282</v>
      </c>
      <c r="BS25" s="212" t="s">
        <v>282</v>
      </c>
      <c r="BT25" s="159" t="s">
        <v>310</v>
      </c>
      <c r="BU25" s="159" t="s">
        <v>282</v>
      </c>
      <c r="BV25" s="159" t="s">
        <v>435</v>
      </c>
      <c r="BW25" s="66">
        <v>21</v>
      </c>
      <c r="BX25" s="159">
        <v>18</v>
      </c>
      <c r="BY25" s="66">
        <v>11</v>
      </c>
      <c r="BZ25" s="159">
        <v>103</v>
      </c>
      <c r="CA25" s="159" t="s">
        <v>282</v>
      </c>
      <c r="CB25" s="159" t="s">
        <v>282</v>
      </c>
      <c r="CC25" s="159" t="s">
        <v>282</v>
      </c>
      <c r="CD25" s="159" t="s">
        <v>282</v>
      </c>
      <c r="CE25" s="159" t="s">
        <v>282</v>
      </c>
      <c r="CF25" s="159" t="s">
        <v>435</v>
      </c>
      <c r="CG25" s="66">
        <v>21</v>
      </c>
      <c r="CH25" s="66">
        <v>27.9</v>
      </c>
      <c r="CI25" s="66">
        <v>7.5</v>
      </c>
      <c r="CJ25" s="159">
        <v>103</v>
      </c>
      <c r="CK25" s="159" t="s">
        <v>282</v>
      </c>
      <c r="CL25" s="159" t="s">
        <v>282</v>
      </c>
      <c r="CM25" s="159" t="s">
        <v>282</v>
      </c>
      <c r="CN25" s="159" t="s">
        <v>282</v>
      </c>
      <c r="CO25" s="159" t="s">
        <v>282</v>
      </c>
      <c r="CP25" s="159" t="s">
        <v>282</v>
      </c>
      <c r="CQ25" s="212">
        <v>21.4</v>
      </c>
      <c r="CR25" s="212">
        <v>11</v>
      </c>
      <c r="CS25">
        <v>96</v>
      </c>
      <c r="CT25" s="212" t="s">
        <v>282</v>
      </c>
      <c r="CU25" s="212" t="s">
        <v>282</v>
      </c>
      <c r="CV25" s="212" t="s">
        <v>282</v>
      </c>
      <c r="CW25" s="212" t="s">
        <v>282</v>
      </c>
      <c r="CX25" s="212" t="s">
        <v>282</v>
      </c>
      <c r="CY25" s="212" t="s">
        <v>282</v>
      </c>
      <c r="CZ25" s="212" t="s">
        <v>282</v>
      </c>
      <c r="DA25" s="212" t="s">
        <v>282</v>
      </c>
      <c r="DB25" s="212" t="s">
        <v>282</v>
      </c>
      <c r="DC25" s="212" t="s">
        <v>282</v>
      </c>
      <c r="DD25" s="212" t="s">
        <v>282</v>
      </c>
      <c r="DE25" s="212" t="s">
        <v>282</v>
      </c>
      <c r="DF25" s="212" t="s">
        <v>282</v>
      </c>
      <c r="DG25" s="212" t="s">
        <v>282</v>
      </c>
      <c r="DH25" s="212" t="s">
        <v>282</v>
      </c>
      <c r="DI25" s="212" t="s">
        <v>282</v>
      </c>
      <c r="DJ25" s="212" t="s">
        <v>282</v>
      </c>
      <c r="DK25" s="212" t="s">
        <v>282</v>
      </c>
      <c r="DL25" s="212" t="s">
        <v>282</v>
      </c>
      <c r="DM25" s="212" t="s">
        <v>282</v>
      </c>
      <c r="DN25" s="212" t="s">
        <v>282</v>
      </c>
      <c r="DO25" s="212" t="s">
        <v>282</v>
      </c>
      <c r="DP25" s="212" t="s">
        <v>282</v>
      </c>
      <c r="DQ25" s="212" t="s">
        <v>282</v>
      </c>
      <c r="DR25" s="212" t="s">
        <v>282</v>
      </c>
      <c r="DS25" s="212" t="s">
        <v>282</v>
      </c>
      <c r="DT25" s="212" t="s">
        <v>282</v>
      </c>
      <c r="DU25" s="212" t="s">
        <v>282</v>
      </c>
      <c r="DV25" s="212" t="s">
        <v>282</v>
      </c>
      <c r="DW25" s="212" t="s">
        <v>282</v>
      </c>
      <c r="DX25" s="212" t="s">
        <v>282</v>
      </c>
      <c r="DY25" s="212" t="s">
        <v>282</v>
      </c>
      <c r="DZ25" s="212" t="s">
        <v>282</v>
      </c>
      <c r="EA25" s="212" t="s">
        <v>282</v>
      </c>
      <c r="EB25" s="212" t="s">
        <v>282</v>
      </c>
      <c r="EC25" s="212" t="s">
        <v>282</v>
      </c>
      <c r="ED25" s="212" t="s">
        <v>282</v>
      </c>
      <c r="EE25" s="212" t="s">
        <v>282</v>
      </c>
      <c r="EF25" s="212" t="s">
        <v>282</v>
      </c>
      <c r="EG25" s="212" t="s">
        <v>282</v>
      </c>
      <c r="EH25" s="212" t="s">
        <v>282</v>
      </c>
      <c r="EI25" s="212" t="s">
        <v>282</v>
      </c>
      <c r="EJ25" s="212" t="s">
        <v>282</v>
      </c>
      <c r="EK25" s="212" t="s">
        <v>282</v>
      </c>
      <c r="EL25" s="212" t="s">
        <v>282</v>
      </c>
      <c r="EM25" s="212" t="s">
        <v>282</v>
      </c>
      <c r="EN25" s="212" t="s">
        <v>282</v>
      </c>
      <c r="EO25" s="212" t="s">
        <v>282</v>
      </c>
      <c r="EP25" s="212" t="s">
        <v>282</v>
      </c>
      <c r="EQ25" s="212" t="s">
        <v>282</v>
      </c>
      <c r="ER25" s="212" t="s">
        <v>282</v>
      </c>
      <c r="ES25" s="212" t="s">
        <v>282</v>
      </c>
      <c r="ET25" s="212" t="s">
        <v>282</v>
      </c>
      <c r="EU25" s="212" t="s">
        <v>282</v>
      </c>
      <c r="EV25" s="212" t="s">
        <v>282</v>
      </c>
      <c r="EW25" s="212" t="s">
        <v>282</v>
      </c>
      <c r="EX25" s="212" t="s">
        <v>282</v>
      </c>
      <c r="EY25" s="212" t="s">
        <v>282</v>
      </c>
      <c r="EZ25" s="212" t="s">
        <v>282</v>
      </c>
      <c r="FA25" s="212" t="s">
        <v>282</v>
      </c>
      <c r="FB25" s="212" t="s">
        <v>282</v>
      </c>
      <c r="FC25" s="212" t="s">
        <v>282</v>
      </c>
      <c r="FD25" s="212" t="s">
        <v>282</v>
      </c>
      <c r="FE25" s="212" t="s">
        <v>282</v>
      </c>
      <c r="FF25" s="212" t="s">
        <v>282</v>
      </c>
      <c r="FG25" s="212" t="s">
        <v>282</v>
      </c>
      <c r="FH25" s="212" t="s">
        <v>282</v>
      </c>
      <c r="FI25" s="212" t="s">
        <v>282</v>
      </c>
      <c r="FJ25" s="212" t="s">
        <v>282</v>
      </c>
      <c r="FK25" s="212" t="s">
        <v>282</v>
      </c>
    </row>
    <row r="26" spans="1:167" x14ac:dyDescent="0.25">
      <c r="A26" s="66" t="s">
        <v>8036</v>
      </c>
      <c r="B26" s="159" t="s">
        <v>282</v>
      </c>
      <c r="C26" s="159" t="s">
        <v>5328</v>
      </c>
      <c r="F26">
        <v>4</v>
      </c>
      <c r="G26">
        <v>3</v>
      </c>
      <c r="H26" s="212" t="s">
        <v>673</v>
      </c>
      <c r="I26" s="159" t="s">
        <v>183</v>
      </c>
      <c r="J26" s="159" t="s">
        <v>435</v>
      </c>
      <c r="K26" s="159">
        <v>21</v>
      </c>
      <c r="L26" s="66">
        <v>26</v>
      </c>
      <c r="M26" s="66">
        <v>11</v>
      </c>
      <c r="N26" s="66">
        <v>100</v>
      </c>
      <c r="O26" s="159" t="s">
        <v>282</v>
      </c>
      <c r="P26" s="159" t="s">
        <v>282</v>
      </c>
      <c r="Q26" s="159" t="s">
        <v>282</v>
      </c>
      <c r="R26" s="159" t="s">
        <v>282</v>
      </c>
      <c r="S26" s="159" t="s">
        <v>282</v>
      </c>
      <c r="T26" s="159" t="s">
        <v>435</v>
      </c>
      <c r="U26" s="159">
        <v>21</v>
      </c>
      <c r="V26" s="66">
        <v>28.2</v>
      </c>
      <c r="W26" s="66">
        <v>7.7</v>
      </c>
      <c r="X26" s="159">
        <v>100</v>
      </c>
      <c r="Y26" s="159" t="s">
        <v>282</v>
      </c>
      <c r="Z26" s="159" t="s">
        <v>282</v>
      </c>
      <c r="AA26" s="159" t="s">
        <v>282</v>
      </c>
      <c r="AB26" s="159" t="s">
        <v>282</v>
      </c>
      <c r="AC26" s="159" t="s">
        <v>282</v>
      </c>
      <c r="AD26" s="159" t="s">
        <v>282</v>
      </c>
      <c r="AE26" s="212">
        <v>17.8</v>
      </c>
      <c r="AF26" s="212">
        <v>10.6</v>
      </c>
      <c r="AG26" s="212">
        <v>91</v>
      </c>
      <c r="AH26" s="212" t="s">
        <v>282</v>
      </c>
      <c r="AI26" s="212" t="s">
        <v>282</v>
      </c>
      <c r="AJ26" s="212" t="s">
        <v>282</v>
      </c>
      <c r="AK26" s="212" t="s">
        <v>282</v>
      </c>
      <c r="AL26" s="212" t="s">
        <v>282</v>
      </c>
      <c r="AM26" s="212" t="s">
        <v>282</v>
      </c>
      <c r="AN26" s="66" t="s">
        <v>4520</v>
      </c>
      <c r="AO26" s="159" t="s">
        <v>183</v>
      </c>
      <c r="AP26" s="159" t="s">
        <v>435</v>
      </c>
      <c r="AQ26" s="159">
        <v>21</v>
      </c>
      <c r="AR26" s="66">
        <v>33</v>
      </c>
      <c r="AS26" s="66">
        <v>11</v>
      </c>
      <c r="AT26" s="159">
        <v>100</v>
      </c>
      <c r="AU26" s="159" t="s">
        <v>282</v>
      </c>
      <c r="AV26" s="159" t="s">
        <v>282</v>
      </c>
      <c r="AW26" s="159" t="s">
        <v>282</v>
      </c>
      <c r="AX26" s="159" t="s">
        <v>282</v>
      </c>
      <c r="AY26" s="159" t="s">
        <v>282</v>
      </c>
      <c r="AZ26" s="159" t="s">
        <v>435</v>
      </c>
      <c r="BA26" s="159">
        <v>21</v>
      </c>
      <c r="BB26" s="66">
        <v>27.4</v>
      </c>
      <c r="BC26" s="66">
        <v>8.1999999999999993</v>
      </c>
      <c r="BD26" s="159">
        <v>100</v>
      </c>
      <c r="BE26" s="159" t="s">
        <v>282</v>
      </c>
      <c r="BF26" s="159" t="s">
        <v>282</v>
      </c>
      <c r="BG26" s="159" t="s">
        <v>282</v>
      </c>
      <c r="BH26" s="159" t="s">
        <v>282</v>
      </c>
      <c r="BI26" s="159" t="s">
        <v>282</v>
      </c>
      <c r="BJ26" s="159" t="s">
        <v>282</v>
      </c>
      <c r="BK26" s="212">
        <v>17.5</v>
      </c>
      <c r="BL26" s="212">
        <v>12.2</v>
      </c>
      <c r="BM26">
        <v>93</v>
      </c>
      <c r="BN26" s="212" t="s">
        <v>282</v>
      </c>
      <c r="BO26" s="212" t="s">
        <v>282</v>
      </c>
      <c r="BP26" s="212" t="s">
        <v>282</v>
      </c>
      <c r="BQ26" s="212" t="s">
        <v>282</v>
      </c>
      <c r="BR26" s="212" t="s">
        <v>282</v>
      </c>
      <c r="BS26" s="212" t="s">
        <v>282</v>
      </c>
      <c r="BT26" s="159" t="s">
        <v>310</v>
      </c>
      <c r="BU26" s="159" t="s">
        <v>282</v>
      </c>
      <c r="BV26" s="159" t="s">
        <v>435</v>
      </c>
      <c r="BW26" s="66">
        <v>21</v>
      </c>
      <c r="BX26" s="66">
        <v>29</v>
      </c>
      <c r="BY26" s="66">
        <v>11</v>
      </c>
      <c r="BZ26" s="159">
        <v>103</v>
      </c>
      <c r="CA26" s="159" t="s">
        <v>282</v>
      </c>
      <c r="CB26" s="159" t="s">
        <v>282</v>
      </c>
      <c r="CC26" s="159" t="s">
        <v>282</v>
      </c>
      <c r="CD26" s="159" t="s">
        <v>282</v>
      </c>
      <c r="CE26" s="159" t="s">
        <v>282</v>
      </c>
      <c r="CF26" s="159" t="s">
        <v>435</v>
      </c>
      <c r="CG26" s="66">
        <v>21</v>
      </c>
      <c r="CH26" s="66">
        <v>27.9</v>
      </c>
      <c r="CI26" s="66">
        <v>7.5</v>
      </c>
      <c r="CJ26" s="159">
        <v>103</v>
      </c>
      <c r="CK26" s="159" t="s">
        <v>282</v>
      </c>
      <c r="CL26" s="159" t="s">
        <v>282</v>
      </c>
      <c r="CM26" s="159" t="s">
        <v>282</v>
      </c>
      <c r="CN26" s="159" t="s">
        <v>282</v>
      </c>
      <c r="CO26" s="159" t="s">
        <v>282</v>
      </c>
      <c r="CP26" s="159" t="s">
        <v>282</v>
      </c>
      <c r="CQ26" s="212">
        <v>18.899999999999999</v>
      </c>
      <c r="CR26" s="212">
        <v>11.8</v>
      </c>
      <c r="CS26">
        <v>92</v>
      </c>
      <c r="CT26" s="212" t="s">
        <v>282</v>
      </c>
      <c r="CU26" s="212" t="s">
        <v>282</v>
      </c>
      <c r="CV26" s="212" t="s">
        <v>282</v>
      </c>
      <c r="CW26" s="212" t="s">
        <v>282</v>
      </c>
      <c r="CX26" s="212" t="s">
        <v>282</v>
      </c>
      <c r="CY26" s="212" t="s">
        <v>282</v>
      </c>
      <c r="CZ26" s="212" t="s">
        <v>282</v>
      </c>
      <c r="DA26" s="212" t="s">
        <v>282</v>
      </c>
      <c r="DB26" s="212" t="s">
        <v>282</v>
      </c>
      <c r="DC26" s="212" t="s">
        <v>282</v>
      </c>
      <c r="DD26" s="212" t="s">
        <v>282</v>
      </c>
      <c r="DE26" s="212" t="s">
        <v>282</v>
      </c>
      <c r="DF26" s="212" t="s">
        <v>282</v>
      </c>
      <c r="DG26" s="212" t="s">
        <v>282</v>
      </c>
      <c r="DH26" s="212" t="s">
        <v>282</v>
      </c>
      <c r="DI26" s="212" t="s">
        <v>282</v>
      </c>
      <c r="DJ26" s="212" t="s">
        <v>282</v>
      </c>
      <c r="DK26" s="212" t="s">
        <v>282</v>
      </c>
      <c r="DL26" s="212" t="s">
        <v>282</v>
      </c>
      <c r="DM26" s="212" t="s">
        <v>282</v>
      </c>
      <c r="DN26" s="212" t="s">
        <v>282</v>
      </c>
      <c r="DO26" s="212" t="s">
        <v>282</v>
      </c>
      <c r="DP26" s="212" t="s">
        <v>282</v>
      </c>
      <c r="DQ26" s="212" t="s">
        <v>282</v>
      </c>
      <c r="DR26" s="212" t="s">
        <v>282</v>
      </c>
      <c r="DS26" s="212" t="s">
        <v>282</v>
      </c>
      <c r="DT26" s="212" t="s">
        <v>282</v>
      </c>
      <c r="DU26" s="212" t="s">
        <v>282</v>
      </c>
      <c r="DV26" s="212" t="s">
        <v>282</v>
      </c>
      <c r="DW26" s="212" t="s">
        <v>282</v>
      </c>
      <c r="DX26" s="212" t="s">
        <v>282</v>
      </c>
      <c r="DY26" s="212" t="s">
        <v>282</v>
      </c>
      <c r="DZ26" s="212" t="s">
        <v>282</v>
      </c>
      <c r="EA26" s="212" t="s">
        <v>282</v>
      </c>
      <c r="EB26" s="212" t="s">
        <v>282</v>
      </c>
      <c r="EC26" s="212" t="s">
        <v>282</v>
      </c>
      <c r="ED26" s="212" t="s">
        <v>282</v>
      </c>
      <c r="EE26" s="212" t="s">
        <v>282</v>
      </c>
      <c r="EF26" s="212" t="s">
        <v>282</v>
      </c>
      <c r="EG26" s="212" t="s">
        <v>282</v>
      </c>
      <c r="EH26" s="212" t="s">
        <v>282</v>
      </c>
      <c r="EI26" s="212" t="s">
        <v>282</v>
      </c>
      <c r="EJ26" s="212" t="s">
        <v>282</v>
      </c>
      <c r="EK26" s="212" t="s">
        <v>282</v>
      </c>
      <c r="EL26" s="212" t="s">
        <v>282</v>
      </c>
      <c r="EM26" s="212" t="s">
        <v>282</v>
      </c>
      <c r="EN26" s="212" t="s">
        <v>282</v>
      </c>
      <c r="EO26" s="212" t="s">
        <v>282</v>
      </c>
      <c r="EP26" s="212" t="s">
        <v>282</v>
      </c>
      <c r="EQ26" s="212" t="s">
        <v>282</v>
      </c>
      <c r="ER26" s="212" t="s">
        <v>282</v>
      </c>
      <c r="ES26" s="212" t="s">
        <v>282</v>
      </c>
      <c r="ET26" s="212" t="s">
        <v>282</v>
      </c>
      <c r="EU26" s="212" t="s">
        <v>282</v>
      </c>
      <c r="EV26" s="212" t="s">
        <v>282</v>
      </c>
      <c r="EW26" s="212" t="s">
        <v>282</v>
      </c>
      <c r="EX26" s="212" t="s">
        <v>282</v>
      </c>
      <c r="EY26" s="212" t="s">
        <v>282</v>
      </c>
      <c r="EZ26" s="212" t="s">
        <v>282</v>
      </c>
      <c r="FA26" s="212" t="s">
        <v>282</v>
      </c>
      <c r="FB26" s="212" t="s">
        <v>282</v>
      </c>
      <c r="FC26" s="212" t="s">
        <v>282</v>
      </c>
      <c r="FD26" s="212" t="s">
        <v>282</v>
      </c>
      <c r="FE26" s="212" t="s">
        <v>282</v>
      </c>
      <c r="FF26" s="212" t="s">
        <v>282</v>
      </c>
      <c r="FG26" s="212" t="s">
        <v>282</v>
      </c>
      <c r="FH26" s="212" t="s">
        <v>282</v>
      </c>
      <c r="FI26" s="212" t="s">
        <v>282</v>
      </c>
      <c r="FJ26" s="212" t="s">
        <v>282</v>
      </c>
      <c r="FK26" s="212" t="s">
        <v>282</v>
      </c>
    </row>
    <row r="27" spans="1:167" x14ac:dyDescent="0.25">
      <c r="A27" s="66" t="s">
        <v>8036</v>
      </c>
      <c r="B27" s="159" t="s">
        <v>282</v>
      </c>
      <c r="C27" s="159" t="s">
        <v>5328</v>
      </c>
      <c r="F27">
        <v>7</v>
      </c>
      <c r="G27">
        <v>3</v>
      </c>
      <c r="H27" s="212" t="s">
        <v>673</v>
      </c>
      <c r="I27" s="159" t="s">
        <v>183</v>
      </c>
      <c r="J27" s="159" t="s">
        <v>435</v>
      </c>
      <c r="K27" s="159" t="s">
        <v>282</v>
      </c>
      <c r="L27" s="159" t="s">
        <v>282</v>
      </c>
      <c r="M27" s="159" t="s">
        <v>282</v>
      </c>
      <c r="N27" s="159" t="s">
        <v>282</v>
      </c>
      <c r="O27" s="159" t="s">
        <v>282</v>
      </c>
      <c r="P27" s="159" t="s">
        <v>282</v>
      </c>
      <c r="Q27" s="159" t="s">
        <v>282</v>
      </c>
      <c r="R27" s="159" t="s">
        <v>282</v>
      </c>
      <c r="S27" s="159" t="s">
        <v>282</v>
      </c>
      <c r="T27" s="159" t="s">
        <v>435</v>
      </c>
      <c r="U27" s="159">
        <v>21</v>
      </c>
      <c r="V27" s="66">
        <v>28.2</v>
      </c>
      <c r="W27" s="66">
        <v>7.7</v>
      </c>
      <c r="X27" s="159">
        <v>100</v>
      </c>
      <c r="Y27" s="159" t="s">
        <v>282</v>
      </c>
      <c r="Z27" s="159" t="s">
        <v>282</v>
      </c>
      <c r="AA27" s="159" t="s">
        <v>282</v>
      </c>
      <c r="AB27" s="159" t="s">
        <v>282</v>
      </c>
      <c r="AC27" s="159" t="s">
        <v>282</v>
      </c>
      <c r="AD27" s="159" t="s">
        <v>282</v>
      </c>
      <c r="AE27" s="212">
        <v>15.5</v>
      </c>
      <c r="AF27">
        <v>10.8</v>
      </c>
      <c r="AG27" s="212">
        <v>90</v>
      </c>
      <c r="AH27" s="212" t="s">
        <v>282</v>
      </c>
      <c r="AI27" s="212" t="s">
        <v>282</v>
      </c>
      <c r="AJ27" s="212" t="s">
        <v>282</v>
      </c>
      <c r="AK27" s="212" t="s">
        <v>282</v>
      </c>
      <c r="AL27" s="212" t="s">
        <v>282</v>
      </c>
      <c r="AM27" s="212" t="s">
        <v>282</v>
      </c>
      <c r="AN27" s="66" t="s">
        <v>4520</v>
      </c>
      <c r="AO27" s="159" t="s">
        <v>183</v>
      </c>
      <c r="AP27" s="159" t="s">
        <v>435</v>
      </c>
      <c r="AQ27" s="159" t="s">
        <v>282</v>
      </c>
      <c r="AR27" s="159" t="s">
        <v>282</v>
      </c>
      <c r="AS27" s="159" t="s">
        <v>282</v>
      </c>
      <c r="AT27" s="159" t="s">
        <v>282</v>
      </c>
      <c r="AU27" s="159" t="s">
        <v>282</v>
      </c>
      <c r="AV27" s="159" t="s">
        <v>282</v>
      </c>
      <c r="AW27" s="159" t="s">
        <v>282</v>
      </c>
      <c r="AX27" s="159" t="s">
        <v>282</v>
      </c>
      <c r="AY27" s="159" t="s">
        <v>282</v>
      </c>
      <c r="AZ27" s="159" t="s">
        <v>435</v>
      </c>
      <c r="BA27" s="159">
        <v>21</v>
      </c>
      <c r="BB27" s="66">
        <v>27.4</v>
      </c>
      <c r="BC27" s="66">
        <v>8.1999999999999993</v>
      </c>
      <c r="BD27" s="159">
        <v>100</v>
      </c>
      <c r="BE27" s="159" t="s">
        <v>282</v>
      </c>
      <c r="BF27" s="159" t="s">
        <v>282</v>
      </c>
      <c r="BG27" s="159" t="s">
        <v>282</v>
      </c>
      <c r="BH27" s="159" t="s">
        <v>282</v>
      </c>
      <c r="BI27" s="159" t="s">
        <v>282</v>
      </c>
      <c r="BJ27" s="159" t="s">
        <v>282</v>
      </c>
      <c r="BK27" s="212">
        <v>17.600000000000001</v>
      </c>
      <c r="BL27">
        <v>12.8</v>
      </c>
      <c r="BM27">
        <v>88</v>
      </c>
      <c r="BN27" s="212" t="s">
        <v>282</v>
      </c>
      <c r="BO27" s="212" t="s">
        <v>282</v>
      </c>
      <c r="BP27" s="212" t="s">
        <v>282</v>
      </c>
      <c r="BQ27" s="212" t="s">
        <v>282</v>
      </c>
      <c r="BR27" s="212" t="s">
        <v>282</v>
      </c>
      <c r="BS27" s="212" t="s">
        <v>282</v>
      </c>
      <c r="BT27" s="159" t="s">
        <v>310</v>
      </c>
      <c r="BU27" s="159" t="s">
        <v>282</v>
      </c>
      <c r="BV27" s="159" t="s">
        <v>435</v>
      </c>
      <c r="BW27" s="159" t="s">
        <v>282</v>
      </c>
      <c r="BX27" s="159" t="s">
        <v>282</v>
      </c>
      <c r="BY27" s="159" t="s">
        <v>282</v>
      </c>
      <c r="BZ27" s="159" t="s">
        <v>282</v>
      </c>
      <c r="CA27" s="159" t="s">
        <v>282</v>
      </c>
      <c r="CB27" s="159" t="s">
        <v>282</v>
      </c>
      <c r="CC27" s="159" t="s">
        <v>282</v>
      </c>
      <c r="CD27" s="159" t="s">
        <v>282</v>
      </c>
      <c r="CE27" s="159" t="s">
        <v>282</v>
      </c>
      <c r="CF27" s="159" t="s">
        <v>435</v>
      </c>
      <c r="CG27" s="66">
        <v>21</v>
      </c>
      <c r="CH27" s="66">
        <v>27.9</v>
      </c>
      <c r="CI27" s="66">
        <v>7.5</v>
      </c>
      <c r="CJ27" s="159">
        <v>103</v>
      </c>
      <c r="CK27" s="159" t="s">
        <v>282</v>
      </c>
      <c r="CL27" s="159" t="s">
        <v>282</v>
      </c>
      <c r="CM27" s="159" t="s">
        <v>282</v>
      </c>
      <c r="CN27" s="159" t="s">
        <v>282</v>
      </c>
      <c r="CO27" s="159" t="s">
        <v>282</v>
      </c>
      <c r="CP27" s="159" t="s">
        <v>282</v>
      </c>
      <c r="CQ27" s="212">
        <v>18</v>
      </c>
      <c r="CR27">
        <v>11.8</v>
      </c>
      <c r="CS27">
        <v>91</v>
      </c>
      <c r="CT27" s="212" t="s">
        <v>282</v>
      </c>
      <c r="CU27" s="212" t="s">
        <v>282</v>
      </c>
      <c r="CV27" s="212" t="s">
        <v>282</v>
      </c>
      <c r="CW27" s="212" t="s">
        <v>282</v>
      </c>
      <c r="CX27" s="212" t="s">
        <v>282</v>
      </c>
      <c r="CY27" s="212" t="s">
        <v>282</v>
      </c>
      <c r="CZ27" s="212" t="s">
        <v>282</v>
      </c>
      <c r="DA27" s="212" t="s">
        <v>282</v>
      </c>
      <c r="DB27" s="212" t="s">
        <v>282</v>
      </c>
      <c r="DC27" s="212" t="s">
        <v>282</v>
      </c>
      <c r="DD27" s="212" t="s">
        <v>282</v>
      </c>
      <c r="DE27" s="212" t="s">
        <v>282</v>
      </c>
      <c r="DF27" s="212" t="s">
        <v>282</v>
      </c>
      <c r="DG27" s="212" t="s">
        <v>282</v>
      </c>
      <c r="DH27" s="212" t="s">
        <v>282</v>
      </c>
      <c r="DI27" s="212" t="s">
        <v>282</v>
      </c>
      <c r="DJ27" s="212" t="s">
        <v>282</v>
      </c>
      <c r="DK27" s="212" t="s">
        <v>282</v>
      </c>
      <c r="DL27" s="212" t="s">
        <v>282</v>
      </c>
      <c r="DM27" s="212" t="s">
        <v>282</v>
      </c>
      <c r="DN27" s="212" t="s">
        <v>282</v>
      </c>
      <c r="DO27" s="212" t="s">
        <v>282</v>
      </c>
      <c r="DP27" s="212" t="s">
        <v>282</v>
      </c>
      <c r="DQ27" s="212" t="s">
        <v>282</v>
      </c>
      <c r="DR27" s="212" t="s">
        <v>282</v>
      </c>
      <c r="DS27" s="212" t="s">
        <v>282</v>
      </c>
      <c r="DT27" s="212" t="s">
        <v>282</v>
      </c>
      <c r="DU27" s="212" t="s">
        <v>282</v>
      </c>
      <c r="DV27" s="212" t="s">
        <v>282</v>
      </c>
      <c r="DW27" s="212" t="s">
        <v>282</v>
      </c>
      <c r="DX27" s="212" t="s">
        <v>282</v>
      </c>
      <c r="DY27" s="212" t="s">
        <v>282</v>
      </c>
      <c r="DZ27" s="212" t="s">
        <v>282</v>
      </c>
      <c r="EA27" s="212" t="s">
        <v>282</v>
      </c>
      <c r="EB27" s="212" t="s">
        <v>282</v>
      </c>
      <c r="EC27" s="212" t="s">
        <v>282</v>
      </c>
      <c r="ED27" s="212" t="s">
        <v>282</v>
      </c>
      <c r="EE27" s="212" t="s">
        <v>282</v>
      </c>
      <c r="EF27" s="212" t="s">
        <v>282</v>
      </c>
      <c r="EG27" s="212" t="s">
        <v>282</v>
      </c>
      <c r="EH27" s="212" t="s">
        <v>282</v>
      </c>
      <c r="EI27" s="212" t="s">
        <v>282</v>
      </c>
      <c r="EJ27" s="212" t="s">
        <v>282</v>
      </c>
      <c r="EK27" s="212" t="s">
        <v>282</v>
      </c>
      <c r="EL27" s="212" t="s">
        <v>282</v>
      </c>
      <c r="EM27" s="212" t="s">
        <v>282</v>
      </c>
      <c r="EN27" s="212" t="s">
        <v>282</v>
      </c>
      <c r="EO27" s="212" t="s">
        <v>282</v>
      </c>
      <c r="EP27" s="212" t="s">
        <v>282</v>
      </c>
      <c r="EQ27" s="212" t="s">
        <v>282</v>
      </c>
      <c r="ER27" s="212" t="s">
        <v>282</v>
      </c>
      <c r="ES27" s="212" t="s">
        <v>282</v>
      </c>
      <c r="ET27" s="212" t="s">
        <v>282</v>
      </c>
      <c r="EU27" s="212" t="s">
        <v>282</v>
      </c>
      <c r="EV27" s="212" t="s">
        <v>282</v>
      </c>
      <c r="EW27" s="212" t="s">
        <v>282</v>
      </c>
      <c r="EX27" s="212" t="s">
        <v>282</v>
      </c>
      <c r="EY27" s="212" t="s">
        <v>282</v>
      </c>
      <c r="EZ27" s="212" t="s">
        <v>282</v>
      </c>
      <c r="FA27" s="212" t="s">
        <v>282</v>
      </c>
      <c r="FB27" s="212" t="s">
        <v>282</v>
      </c>
      <c r="FC27" s="212" t="s">
        <v>282</v>
      </c>
      <c r="FD27" s="212" t="s">
        <v>282</v>
      </c>
      <c r="FE27" s="212" t="s">
        <v>282</v>
      </c>
      <c r="FF27" s="212" t="s">
        <v>282</v>
      </c>
      <c r="FG27" s="212" t="s">
        <v>282</v>
      </c>
      <c r="FH27" s="212" t="s">
        <v>282</v>
      </c>
      <c r="FI27" s="212" t="s">
        <v>282</v>
      </c>
      <c r="FJ27" s="212" t="s">
        <v>282</v>
      </c>
      <c r="FK27" s="212" t="s">
        <v>282</v>
      </c>
    </row>
    <row r="28" spans="1:167" x14ac:dyDescent="0.25">
      <c r="A28" s="66" t="s">
        <v>8036</v>
      </c>
      <c r="B28" s="159" t="s">
        <v>282</v>
      </c>
      <c r="C28" s="159" t="s">
        <v>5328</v>
      </c>
      <c r="F28">
        <v>10</v>
      </c>
      <c r="G28">
        <v>3</v>
      </c>
      <c r="H28" s="212" t="s">
        <v>673</v>
      </c>
      <c r="I28" s="159" t="s">
        <v>183</v>
      </c>
      <c r="J28" s="159" t="s">
        <v>435</v>
      </c>
      <c r="K28" s="212">
        <v>21</v>
      </c>
      <c r="L28" s="212">
        <v>36</v>
      </c>
      <c r="M28" s="212">
        <v>11</v>
      </c>
      <c r="N28" s="212">
        <v>100</v>
      </c>
      <c r="O28" s="159" t="s">
        <v>282</v>
      </c>
      <c r="P28" s="159" t="s">
        <v>282</v>
      </c>
      <c r="Q28" s="159" t="s">
        <v>282</v>
      </c>
      <c r="R28" s="159" t="s">
        <v>282</v>
      </c>
      <c r="S28" s="159" t="s">
        <v>282</v>
      </c>
      <c r="T28" s="159" t="s">
        <v>435</v>
      </c>
      <c r="U28" s="159">
        <v>21</v>
      </c>
      <c r="V28" s="66">
        <v>28.2</v>
      </c>
      <c r="W28" s="66">
        <v>7.7</v>
      </c>
      <c r="X28" s="159">
        <v>100</v>
      </c>
      <c r="Y28" s="159" t="s">
        <v>282</v>
      </c>
      <c r="Z28" s="159" t="s">
        <v>282</v>
      </c>
      <c r="AA28" s="159" t="s">
        <v>282</v>
      </c>
      <c r="AB28" s="159" t="s">
        <v>282</v>
      </c>
      <c r="AC28" s="159" t="s">
        <v>282</v>
      </c>
      <c r="AD28" s="159" t="s">
        <v>282</v>
      </c>
      <c r="AE28" s="212">
        <v>16.100000000000001</v>
      </c>
      <c r="AF28">
        <v>11.1</v>
      </c>
      <c r="AG28" s="212">
        <v>88</v>
      </c>
      <c r="AH28" s="212" t="s">
        <v>282</v>
      </c>
      <c r="AI28" s="212" t="s">
        <v>282</v>
      </c>
      <c r="AJ28" s="212" t="s">
        <v>282</v>
      </c>
      <c r="AK28" s="212" t="s">
        <v>282</v>
      </c>
      <c r="AL28" s="212" t="s">
        <v>282</v>
      </c>
      <c r="AM28" s="212" t="s">
        <v>282</v>
      </c>
      <c r="AN28" s="66" t="s">
        <v>4520</v>
      </c>
      <c r="AO28" s="159" t="s">
        <v>183</v>
      </c>
      <c r="AP28" s="159" t="s">
        <v>435</v>
      </c>
      <c r="AQ28" s="212">
        <v>21</v>
      </c>
      <c r="AR28" s="212">
        <v>33</v>
      </c>
      <c r="AS28" s="212">
        <v>11</v>
      </c>
      <c r="AT28" s="212">
        <v>100</v>
      </c>
      <c r="AU28" s="159" t="s">
        <v>282</v>
      </c>
      <c r="AV28" s="159" t="s">
        <v>282</v>
      </c>
      <c r="AW28" s="159" t="s">
        <v>282</v>
      </c>
      <c r="AX28" s="159" t="s">
        <v>282</v>
      </c>
      <c r="AY28" s="159" t="s">
        <v>282</v>
      </c>
      <c r="AZ28" s="159" t="s">
        <v>435</v>
      </c>
      <c r="BA28" s="159">
        <v>21</v>
      </c>
      <c r="BB28" s="66">
        <v>27.4</v>
      </c>
      <c r="BC28" s="66">
        <v>8.1999999999999993</v>
      </c>
      <c r="BD28" s="159">
        <v>100</v>
      </c>
      <c r="BE28" s="159" t="s">
        <v>282</v>
      </c>
      <c r="BF28" s="159" t="s">
        <v>282</v>
      </c>
      <c r="BG28" s="159" t="s">
        <v>282</v>
      </c>
      <c r="BH28" s="159" t="s">
        <v>282</v>
      </c>
      <c r="BI28" s="159" t="s">
        <v>282</v>
      </c>
      <c r="BJ28" s="159" t="s">
        <v>282</v>
      </c>
      <c r="BK28" s="212">
        <v>16.5</v>
      </c>
      <c r="BL28">
        <v>11.1</v>
      </c>
      <c r="BM28">
        <v>88</v>
      </c>
      <c r="BN28" s="212" t="s">
        <v>282</v>
      </c>
      <c r="BO28" s="212" t="s">
        <v>282</v>
      </c>
      <c r="BP28" s="212" t="s">
        <v>282</v>
      </c>
      <c r="BQ28" s="212" t="s">
        <v>282</v>
      </c>
      <c r="BR28" s="212" t="s">
        <v>282</v>
      </c>
      <c r="BS28" s="212" t="s">
        <v>282</v>
      </c>
      <c r="BT28" s="159" t="s">
        <v>310</v>
      </c>
      <c r="BU28" s="159" t="s">
        <v>282</v>
      </c>
      <c r="BV28" s="159" t="s">
        <v>435</v>
      </c>
      <c r="BW28" s="212">
        <v>21</v>
      </c>
      <c r="BX28" s="212">
        <v>34</v>
      </c>
      <c r="BY28" s="212">
        <v>11</v>
      </c>
      <c r="BZ28" s="159">
        <v>103</v>
      </c>
      <c r="CA28" s="159" t="s">
        <v>282</v>
      </c>
      <c r="CB28" s="159" t="s">
        <v>282</v>
      </c>
      <c r="CC28" s="159" t="s">
        <v>282</v>
      </c>
      <c r="CD28" s="159" t="s">
        <v>282</v>
      </c>
      <c r="CE28" s="159" t="s">
        <v>282</v>
      </c>
      <c r="CF28" s="159" t="s">
        <v>435</v>
      </c>
      <c r="CG28" s="66">
        <v>21</v>
      </c>
      <c r="CH28" s="66">
        <v>27.9</v>
      </c>
      <c r="CI28" s="66">
        <v>7.5</v>
      </c>
      <c r="CJ28" s="159">
        <v>103</v>
      </c>
      <c r="CK28" s="159" t="s">
        <v>282</v>
      </c>
      <c r="CL28" s="159" t="s">
        <v>282</v>
      </c>
      <c r="CM28" s="159" t="s">
        <v>282</v>
      </c>
      <c r="CN28" s="159" t="s">
        <v>282</v>
      </c>
      <c r="CO28" s="159" t="s">
        <v>282</v>
      </c>
      <c r="CP28" s="159" t="s">
        <v>282</v>
      </c>
      <c r="CQ28" s="212">
        <v>17.5</v>
      </c>
      <c r="CR28">
        <v>11.1</v>
      </c>
      <c r="CS28">
        <v>91</v>
      </c>
      <c r="CT28" s="212" t="s">
        <v>282</v>
      </c>
      <c r="CU28" s="212" t="s">
        <v>282</v>
      </c>
      <c r="CV28" s="212" t="s">
        <v>282</v>
      </c>
      <c r="CW28" s="212" t="s">
        <v>282</v>
      </c>
      <c r="CX28" s="212" t="s">
        <v>282</v>
      </c>
      <c r="CY28" s="212" t="s">
        <v>282</v>
      </c>
      <c r="CZ28" s="212" t="s">
        <v>282</v>
      </c>
      <c r="DA28" s="212" t="s">
        <v>282</v>
      </c>
      <c r="DB28" s="212" t="s">
        <v>282</v>
      </c>
      <c r="DC28" s="212" t="s">
        <v>282</v>
      </c>
      <c r="DD28" s="212" t="s">
        <v>282</v>
      </c>
      <c r="DE28" s="212" t="s">
        <v>282</v>
      </c>
      <c r="DF28" s="212" t="s">
        <v>282</v>
      </c>
      <c r="DG28" s="212" t="s">
        <v>282</v>
      </c>
      <c r="DH28" s="212" t="s">
        <v>282</v>
      </c>
      <c r="DI28" s="212" t="s">
        <v>282</v>
      </c>
      <c r="DJ28" s="212" t="s">
        <v>282</v>
      </c>
      <c r="DK28" s="212" t="s">
        <v>282</v>
      </c>
      <c r="DL28" s="212" t="s">
        <v>282</v>
      </c>
      <c r="DM28" s="212" t="s">
        <v>282</v>
      </c>
      <c r="DN28" s="212" t="s">
        <v>282</v>
      </c>
      <c r="DO28" s="212" t="s">
        <v>282</v>
      </c>
      <c r="DP28" s="212" t="s">
        <v>282</v>
      </c>
      <c r="DQ28" s="212" t="s">
        <v>282</v>
      </c>
      <c r="DR28" s="212" t="s">
        <v>282</v>
      </c>
      <c r="DS28" s="212" t="s">
        <v>282</v>
      </c>
      <c r="DT28" s="212" t="s">
        <v>282</v>
      </c>
      <c r="DU28" s="212" t="s">
        <v>282</v>
      </c>
      <c r="DV28" s="212" t="s">
        <v>282</v>
      </c>
      <c r="DW28" s="212" t="s">
        <v>282</v>
      </c>
      <c r="DX28" s="212" t="s">
        <v>282</v>
      </c>
      <c r="DY28" s="212" t="s">
        <v>282</v>
      </c>
      <c r="DZ28" s="212" t="s">
        <v>282</v>
      </c>
      <c r="EA28" s="212" t="s">
        <v>282</v>
      </c>
      <c r="EB28" s="212" t="s">
        <v>282</v>
      </c>
      <c r="EC28" s="212" t="s">
        <v>282</v>
      </c>
      <c r="ED28" s="212" t="s">
        <v>282</v>
      </c>
      <c r="EE28" s="212" t="s">
        <v>282</v>
      </c>
      <c r="EF28" s="212" t="s">
        <v>282</v>
      </c>
      <c r="EG28" s="212" t="s">
        <v>282</v>
      </c>
      <c r="EH28" s="212" t="s">
        <v>282</v>
      </c>
      <c r="EI28" s="212" t="s">
        <v>282</v>
      </c>
      <c r="EJ28" s="212" t="s">
        <v>282</v>
      </c>
      <c r="EK28" s="212" t="s">
        <v>282</v>
      </c>
      <c r="EL28" s="212" t="s">
        <v>282</v>
      </c>
      <c r="EM28" s="212" t="s">
        <v>282</v>
      </c>
      <c r="EN28" s="212" t="s">
        <v>282</v>
      </c>
      <c r="EO28" s="212" t="s">
        <v>282</v>
      </c>
      <c r="EP28" s="212" t="s">
        <v>282</v>
      </c>
      <c r="EQ28" s="212" t="s">
        <v>282</v>
      </c>
      <c r="ER28" s="212" t="s">
        <v>282</v>
      </c>
      <c r="ES28" s="212" t="s">
        <v>282</v>
      </c>
      <c r="ET28" s="212" t="s">
        <v>282</v>
      </c>
      <c r="EU28" s="212" t="s">
        <v>282</v>
      </c>
      <c r="EV28" s="212" t="s">
        <v>282</v>
      </c>
      <c r="EW28" s="212" t="s">
        <v>282</v>
      </c>
      <c r="EX28" s="212" t="s">
        <v>282</v>
      </c>
      <c r="EY28" s="212" t="s">
        <v>282</v>
      </c>
      <c r="EZ28" s="212" t="s">
        <v>282</v>
      </c>
      <c r="FA28" s="212" t="s">
        <v>282</v>
      </c>
      <c r="FB28" s="212" t="s">
        <v>282</v>
      </c>
      <c r="FC28" s="212" t="s">
        <v>282</v>
      </c>
      <c r="FD28" s="212" t="s">
        <v>282</v>
      </c>
      <c r="FE28" s="212" t="s">
        <v>282</v>
      </c>
      <c r="FF28" s="212" t="s">
        <v>282</v>
      </c>
      <c r="FG28" s="212" t="s">
        <v>282</v>
      </c>
      <c r="FH28" s="212" t="s">
        <v>282</v>
      </c>
      <c r="FI28" s="212" t="s">
        <v>282</v>
      </c>
      <c r="FJ28" s="212" t="s">
        <v>282</v>
      </c>
      <c r="FK28" s="212" t="s">
        <v>282</v>
      </c>
    </row>
    <row r="29" spans="1:167" s="212" customFormat="1" x14ac:dyDescent="0.25">
      <c r="A29" s="66" t="s">
        <v>8051</v>
      </c>
      <c r="B29" s="159" t="s">
        <v>282</v>
      </c>
      <c r="C29" s="159" t="s">
        <v>5328</v>
      </c>
      <c r="F29" s="212">
        <v>3</v>
      </c>
      <c r="G29" s="212">
        <v>2</v>
      </c>
      <c r="H29" s="66" t="s">
        <v>670</v>
      </c>
      <c r="I29" s="159" t="s">
        <v>183</v>
      </c>
      <c r="J29" s="159" t="s">
        <v>282</v>
      </c>
      <c r="K29" s="159" t="s">
        <v>282</v>
      </c>
      <c r="L29" s="159" t="s">
        <v>282</v>
      </c>
      <c r="M29" s="159" t="s">
        <v>282</v>
      </c>
      <c r="N29" s="159" t="s">
        <v>282</v>
      </c>
      <c r="O29" s="159" t="s">
        <v>282</v>
      </c>
      <c r="P29" s="159" t="s">
        <v>282</v>
      </c>
      <c r="Q29" s="159" t="s">
        <v>282</v>
      </c>
      <c r="R29" s="159" t="s">
        <v>282</v>
      </c>
      <c r="S29" s="159" t="s">
        <v>282</v>
      </c>
      <c r="T29" s="159" t="s">
        <v>192</v>
      </c>
      <c r="U29" s="159">
        <v>9</v>
      </c>
      <c r="V29" s="159">
        <v>12.04</v>
      </c>
      <c r="W29" s="159">
        <v>4.03</v>
      </c>
      <c r="X29" s="159">
        <v>110</v>
      </c>
      <c r="Y29" s="159" t="s">
        <v>282</v>
      </c>
      <c r="Z29" s="159" t="s">
        <v>282</v>
      </c>
      <c r="AA29" s="159" t="s">
        <v>282</v>
      </c>
      <c r="AB29" s="159">
        <v>7.08</v>
      </c>
      <c r="AC29" s="159">
        <v>3.41</v>
      </c>
      <c r="AD29" s="159">
        <v>110</v>
      </c>
      <c r="AE29" s="212" t="s">
        <v>282</v>
      </c>
      <c r="AF29" s="212" t="s">
        <v>282</v>
      </c>
      <c r="AG29" s="212" t="s">
        <v>282</v>
      </c>
      <c r="AH29" s="212" t="s">
        <v>282</v>
      </c>
      <c r="AI29" s="212" t="s">
        <v>282</v>
      </c>
      <c r="AJ29" s="212" t="s">
        <v>282</v>
      </c>
      <c r="AK29" s="212" t="s">
        <v>282</v>
      </c>
      <c r="AL29" s="212" t="s">
        <v>282</v>
      </c>
      <c r="AM29" s="212" t="s">
        <v>282</v>
      </c>
      <c r="AN29" s="159" t="s">
        <v>673</v>
      </c>
      <c r="AO29" s="159" t="s">
        <v>183</v>
      </c>
      <c r="AP29" s="159" t="s">
        <v>282</v>
      </c>
      <c r="AQ29" s="159" t="s">
        <v>282</v>
      </c>
      <c r="AR29" s="159" t="s">
        <v>282</v>
      </c>
      <c r="AS29" s="159" t="s">
        <v>282</v>
      </c>
      <c r="AT29" s="159" t="s">
        <v>282</v>
      </c>
      <c r="AU29" s="159" t="s">
        <v>282</v>
      </c>
      <c r="AV29" s="159" t="s">
        <v>282</v>
      </c>
      <c r="AW29" s="159" t="s">
        <v>282</v>
      </c>
      <c r="AX29" s="159" t="s">
        <v>282</v>
      </c>
      <c r="AY29" s="159" t="s">
        <v>282</v>
      </c>
      <c r="AZ29" s="159" t="s">
        <v>192</v>
      </c>
      <c r="BA29" s="159">
        <v>9</v>
      </c>
      <c r="BB29" s="159">
        <v>11.83</v>
      </c>
      <c r="BC29" s="159">
        <v>4.33</v>
      </c>
      <c r="BD29" s="159">
        <v>107</v>
      </c>
      <c r="BE29" s="159" t="s">
        <v>282</v>
      </c>
      <c r="BF29" s="159" t="s">
        <v>282</v>
      </c>
      <c r="BG29" s="159" t="s">
        <v>282</v>
      </c>
      <c r="BH29" s="159">
        <v>7.4</v>
      </c>
      <c r="BI29" s="159">
        <v>3.98</v>
      </c>
      <c r="BJ29" s="159">
        <v>107</v>
      </c>
      <c r="BK29" s="212" t="s">
        <v>282</v>
      </c>
      <c r="BL29" s="212" t="s">
        <v>282</v>
      </c>
      <c r="BM29" s="212" t="s">
        <v>282</v>
      </c>
      <c r="BN29" s="212" t="s">
        <v>282</v>
      </c>
      <c r="BO29" s="212" t="s">
        <v>282</v>
      </c>
      <c r="BP29" s="212" t="s">
        <v>282</v>
      </c>
      <c r="BQ29" s="212" t="s">
        <v>282</v>
      </c>
      <c r="BR29" s="212" t="s">
        <v>282</v>
      </c>
      <c r="BS29" s="212" t="s">
        <v>282</v>
      </c>
      <c r="BT29" s="212" t="s">
        <v>282</v>
      </c>
      <c r="BU29" s="212" t="s">
        <v>282</v>
      </c>
      <c r="BV29" s="212" t="s">
        <v>282</v>
      </c>
      <c r="BW29" s="212" t="s">
        <v>282</v>
      </c>
      <c r="BX29" s="212" t="s">
        <v>282</v>
      </c>
      <c r="BY29" s="212" t="s">
        <v>282</v>
      </c>
      <c r="BZ29" s="212" t="s">
        <v>282</v>
      </c>
      <c r="CA29" s="212" t="s">
        <v>282</v>
      </c>
      <c r="CB29" s="212" t="s">
        <v>282</v>
      </c>
      <c r="CC29" s="212" t="s">
        <v>282</v>
      </c>
      <c r="CD29" s="212" t="s">
        <v>282</v>
      </c>
      <c r="CE29" s="212" t="s">
        <v>282</v>
      </c>
      <c r="CF29" s="212" t="s">
        <v>282</v>
      </c>
      <c r="CG29" s="212" t="s">
        <v>282</v>
      </c>
      <c r="CH29" s="212" t="s">
        <v>282</v>
      </c>
      <c r="CI29" s="212" t="s">
        <v>282</v>
      </c>
      <c r="CJ29" s="212" t="s">
        <v>282</v>
      </c>
      <c r="CK29" s="212" t="s">
        <v>282</v>
      </c>
      <c r="CL29" s="212" t="s">
        <v>282</v>
      </c>
      <c r="CM29" s="212" t="s">
        <v>282</v>
      </c>
      <c r="CN29" s="212" t="s">
        <v>282</v>
      </c>
      <c r="CO29" s="212" t="s">
        <v>282</v>
      </c>
      <c r="CP29" s="212" t="s">
        <v>282</v>
      </c>
      <c r="CQ29" s="212" t="s">
        <v>282</v>
      </c>
      <c r="CR29" s="212" t="s">
        <v>282</v>
      </c>
      <c r="CS29" s="212" t="s">
        <v>282</v>
      </c>
      <c r="CT29" s="212" t="s">
        <v>282</v>
      </c>
      <c r="CU29" s="212" t="s">
        <v>282</v>
      </c>
      <c r="CV29" s="212" t="s">
        <v>282</v>
      </c>
      <c r="CW29" s="212" t="s">
        <v>282</v>
      </c>
      <c r="CX29" s="212" t="s">
        <v>282</v>
      </c>
      <c r="CY29" s="212" t="s">
        <v>282</v>
      </c>
      <c r="CZ29" s="212" t="s">
        <v>282</v>
      </c>
      <c r="DA29" s="212" t="s">
        <v>282</v>
      </c>
      <c r="DB29" s="212" t="s">
        <v>282</v>
      </c>
      <c r="DC29" s="212" t="s">
        <v>282</v>
      </c>
      <c r="DD29" s="212" t="s">
        <v>282</v>
      </c>
      <c r="DE29" s="212" t="s">
        <v>282</v>
      </c>
      <c r="DF29" s="212" t="s">
        <v>282</v>
      </c>
      <c r="DG29" s="212" t="s">
        <v>282</v>
      </c>
      <c r="DH29" s="212" t="s">
        <v>282</v>
      </c>
      <c r="DI29" s="212" t="s">
        <v>282</v>
      </c>
      <c r="DJ29" s="212" t="s">
        <v>282</v>
      </c>
      <c r="DK29" s="212" t="s">
        <v>282</v>
      </c>
      <c r="DL29" s="212" t="s">
        <v>282</v>
      </c>
      <c r="DM29" s="212" t="s">
        <v>282</v>
      </c>
      <c r="DN29" s="212" t="s">
        <v>282</v>
      </c>
      <c r="DO29" s="212" t="s">
        <v>282</v>
      </c>
      <c r="DP29" s="212" t="s">
        <v>282</v>
      </c>
      <c r="DQ29" s="212" t="s">
        <v>282</v>
      </c>
      <c r="DR29" s="212" t="s">
        <v>282</v>
      </c>
      <c r="DS29" s="212" t="s">
        <v>282</v>
      </c>
      <c r="DT29" s="212" t="s">
        <v>282</v>
      </c>
      <c r="DU29" s="212" t="s">
        <v>282</v>
      </c>
      <c r="DV29" s="212" t="s">
        <v>282</v>
      </c>
      <c r="DW29" s="212" t="s">
        <v>282</v>
      </c>
      <c r="DX29" s="212" t="s">
        <v>282</v>
      </c>
      <c r="DY29" s="212" t="s">
        <v>282</v>
      </c>
      <c r="DZ29" s="212" t="s">
        <v>282</v>
      </c>
      <c r="EA29" s="212" t="s">
        <v>282</v>
      </c>
      <c r="EB29" s="212" t="s">
        <v>282</v>
      </c>
      <c r="EC29" s="212" t="s">
        <v>282</v>
      </c>
      <c r="ED29" s="212" t="s">
        <v>282</v>
      </c>
      <c r="EE29" s="212" t="s">
        <v>282</v>
      </c>
      <c r="EF29" s="212" t="s">
        <v>282</v>
      </c>
      <c r="EG29" s="212" t="s">
        <v>282</v>
      </c>
      <c r="EH29" s="212" t="s">
        <v>282</v>
      </c>
      <c r="EI29" s="212" t="s">
        <v>282</v>
      </c>
      <c r="EJ29" s="212" t="s">
        <v>282</v>
      </c>
      <c r="EK29" s="212" t="s">
        <v>282</v>
      </c>
      <c r="EL29" s="212" t="s">
        <v>282</v>
      </c>
      <c r="EM29" s="212" t="s">
        <v>282</v>
      </c>
      <c r="EN29" s="212" t="s">
        <v>282</v>
      </c>
      <c r="EO29" s="212" t="s">
        <v>282</v>
      </c>
      <c r="EP29" s="212" t="s">
        <v>282</v>
      </c>
      <c r="EQ29" s="212" t="s">
        <v>282</v>
      </c>
      <c r="ER29" s="212" t="s">
        <v>282</v>
      </c>
      <c r="ES29" s="212" t="s">
        <v>282</v>
      </c>
      <c r="ET29" s="212" t="s">
        <v>282</v>
      </c>
      <c r="EU29" s="212" t="s">
        <v>282</v>
      </c>
      <c r="EV29" s="212" t="s">
        <v>282</v>
      </c>
      <c r="EW29" s="212" t="s">
        <v>282</v>
      </c>
      <c r="EX29" s="212" t="s">
        <v>282</v>
      </c>
      <c r="EY29" s="212" t="s">
        <v>282</v>
      </c>
      <c r="EZ29" s="212" t="s">
        <v>282</v>
      </c>
      <c r="FA29" s="212" t="s">
        <v>282</v>
      </c>
      <c r="FB29" s="212" t="s">
        <v>282</v>
      </c>
      <c r="FC29" s="212" t="s">
        <v>282</v>
      </c>
      <c r="FD29" s="212" t="s">
        <v>282</v>
      </c>
      <c r="FE29" s="212" t="s">
        <v>282</v>
      </c>
      <c r="FF29" s="212" t="s">
        <v>282</v>
      </c>
      <c r="FG29" s="212" t="s">
        <v>282</v>
      </c>
      <c r="FH29" s="212" t="s">
        <v>282</v>
      </c>
      <c r="FI29" s="212" t="s">
        <v>282</v>
      </c>
      <c r="FJ29" s="212" t="s">
        <v>282</v>
      </c>
      <c r="FK29" s="212" t="s">
        <v>282</v>
      </c>
    </row>
    <row r="30" spans="1:167" s="212" customFormat="1" x14ac:dyDescent="0.25">
      <c r="A30" s="66" t="s">
        <v>8051</v>
      </c>
      <c r="B30" s="159" t="s">
        <v>282</v>
      </c>
      <c r="C30" s="159" t="s">
        <v>5328</v>
      </c>
      <c r="F30" s="212">
        <v>12</v>
      </c>
      <c r="G30" s="212">
        <v>2</v>
      </c>
      <c r="H30" s="66" t="s">
        <v>670</v>
      </c>
      <c r="I30" s="159" t="s">
        <v>183</v>
      </c>
      <c r="J30" s="159" t="s">
        <v>282</v>
      </c>
      <c r="K30" s="159" t="s">
        <v>282</v>
      </c>
      <c r="L30" s="159" t="s">
        <v>282</v>
      </c>
      <c r="M30" s="159" t="s">
        <v>282</v>
      </c>
      <c r="N30" s="159" t="s">
        <v>282</v>
      </c>
      <c r="O30" s="159" t="s">
        <v>282</v>
      </c>
      <c r="P30" s="159" t="s">
        <v>282</v>
      </c>
      <c r="Q30" s="159" t="s">
        <v>282</v>
      </c>
      <c r="R30" s="159" t="s">
        <v>282</v>
      </c>
      <c r="S30" s="159" t="s">
        <v>282</v>
      </c>
      <c r="T30" s="159" t="s">
        <v>192</v>
      </c>
      <c r="U30" s="159">
        <v>9</v>
      </c>
      <c r="V30" s="159">
        <v>12.04</v>
      </c>
      <c r="W30" s="159">
        <v>4.03</v>
      </c>
      <c r="X30" s="159">
        <v>110</v>
      </c>
      <c r="Y30" s="159" t="s">
        <v>282</v>
      </c>
      <c r="Z30" s="159" t="s">
        <v>282</v>
      </c>
      <c r="AA30" s="159" t="s">
        <v>282</v>
      </c>
      <c r="AB30" s="159">
        <v>6.7</v>
      </c>
      <c r="AC30" s="159">
        <v>3.48</v>
      </c>
      <c r="AD30" s="159">
        <v>110</v>
      </c>
      <c r="AE30" s="212" t="s">
        <v>282</v>
      </c>
      <c r="AF30" s="212" t="s">
        <v>282</v>
      </c>
      <c r="AG30" s="212" t="s">
        <v>282</v>
      </c>
      <c r="AH30" s="212" t="s">
        <v>282</v>
      </c>
      <c r="AI30" s="212" t="s">
        <v>282</v>
      </c>
      <c r="AJ30" s="212" t="s">
        <v>282</v>
      </c>
      <c r="AK30" s="212" t="s">
        <v>282</v>
      </c>
      <c r="AL30" s="212" t="s">
        <v>282</v>
      </c>
      <c r="AM30" s="212" t="s">
        <v>282</v>
      </c>
      <c r="AN30" s="159" t="s">
        <v>673</v>
      </c>
      <c r="AO30" s="159" t="s">
        <v>183</v>
      </c>
      <c r="AP30" s="159" t="s">
        <v>282</v>
      </c>
      <c r="AQ30" s="159" t="s">
        <v>282</v>
      </c>
      <c r="AR30" s="159" t="s">
        <v>282</v>
      </c>
      <c r="AS30" s="159" t="s">
        <v>282</v>
      </c>
      <c r="AT30" s="159" t="s">
        <v>282</v>
      </c>
      <c r="AU30" s="159" t="s">
        <v>282</v>
      </c>
      <c r="AV30" s="159" t="s">
        <v>282</v>
      </c>
      <c r="AW30" s="159" t="s">
        <v>282</v>
      </c>
      <c r="AX30" s="159" t="s">
        <v>282</v>
      </c>
      <c r="AY30" s="159" t="s">
        <v>282</v>
      </c>
      <c r="AZ30" s="159" t="s">
        <v>192</v>
      </c>
      <c r="BA30" s="159">
        <v>9</v>
      </c>
      <c r="BB30" s="159">
        <v>11.83</v>
      </c>
      <c r="BC30" s="159">
        <v>4.33</v>
      </c>
      <c r="BD30" s="159">
        <v>107</v>
      </c>
      <c r="BE30" s="159" t="s">
        <v>282</v>
      </c>
      <c r="BF30" s="159" t="s">
        <v>282</v>
      </c>
      <c r="BG30" s="159" t="s">
        <v>282</v>
      </c>
      <c r="BH30" s="159">
        <v>6.63</v>
      </c>
      <c r="BI30" s="159">
        <v>4.12</v>
      </c>
      <c r="BJ30" s="159">
        <v>107</v>
      </c>
      <c r="BK30" s="212" t="s">
        <v>282</v>
      </c>
      <c r="BL30" s="212" t="s">
        <v>282</v>
      </c>
      <c r="BM30" s="212" t="s">
        <v>282</v>
      </c>
      <c r="BN30" s="212" t="s">
        <v>282</v>
      </c>
      <c r="BO30" s="212" t="s">
        <v>282</v>
      </c>
      <c r="BP30" s="212" t="s">
        <v>282</v>
      </c>
      <c r="BQ30" s="212" t="s">
        <v>282</v>
      </c>
      <c r="BR30" s="212" t="s">
        <v>282</v>
      </c>
      <c r="BS30" s="212" t="s">
        <v>282</v>
      </c>
      <c r="BT30" s="212" t="s">
        <v>282</v>
      </c>
      <c r="BU30" s="212" t="s">
        <v>282</v>
      </c>
      <c r="BV30" s="212" t="s">
        <v>282</v>
      </c>
      <c r="BW30" s="212" t="s">
        <v>282</v>
      </c>
      <c r="BX30" s="212" t="s">
        <v>282</v>
      </c>
      <c r="BY30" s="212" t="s">
        <v>282</v>
      </c>
      <c r="BZ30" s="212" t="s">
        <v>282</v>
      </c>
      <c r="CA30" s="212" t="s">
        <v>282</v>
      </c>
      <c r="CB30" s="212" t="s">
        <v>282</v>
      </c>
      <c r="CC30" s="212" t="s">
        <v>282</v>
      </c>
      <c r="CD30" s="212" t="s">
        <v>282</v>
      </c>
      <c r="CE30" s="212" t="s">
        <v>282</v>
      </c>
      <c r="CF30" s="212" t="s">
        <v>282</v>
      </c>
      <c r="CG30" s="212" t="s">
        <v>282</v>
      </c>
      <c r="CH30" s="212" t="s">
        <v>282</v>
      </c>
      <c r="CI30" s="212" t="s">
        <v>282</v>
      </c>
      <c r="CJ30" s="212" t="s">
        <v>282</v>
      </c>
      <c r="CK30" s="212" t="s">
        <v>282</v>
      </c>
      <c r="CL30" s="212" t="s">
        <v>282</v>
      </c>
      <c r="CM30" s="212" t="s">
        <v>282</v>
      </c>
      <c r="CN30" s="212" t="s">
        <v>282</v>
      </c>
      <c r="CO30" s="212" t="s">
        <v>282</v>
      </c>
      <c r="CP30" s="212" t="s">
        <v>282</v>
      </c>
      <c r="CQ30" s="212" t="s">
        <v>282</v>
      </c>
      <c r="CR30" s="212" t="s">
        <v>282</v>
      </c>
      <c r="CS30" s="212" t="s">
        <v>282</v>
      </c>
      <c r="CT30" s="212" t="s">
        <v>282</v>
      </c>
      <c r="CU30" s="212" t="s">
        <v>282</v>
      </c>
      <c r="CV30" s="212" t="s">
        <v>282</v>
      </c>
      <c r="CW30" s="212" t="s">
        <v>282</v>
      </c>
      <c r="CX30" s="212" t="s">
        <v>282</v>
      </c>
      <c r="CY30" s="212" t="s">
        <v>282</v>
      </c>
      <c r="CZ30" s="212" t="s">
        <v>282</v>
      </c>
      <c r="DA30" s="212" t="s">
        <v>282</v>
      </c>
      <c r="DB30" s="212" t="s">
        <v>282</v>
      </c>
      <c r="DC30" s="212" t="s">
        <v>282</v>
      </c>
      <c r="DD30" s="212" t="s">
        <v>282</v>
      </c>
      <c r="DE30" s="212" t="s">
        <v>282</v>
      </c>
      <c r="DF30" s="212" t="s">
        <v>282</v>
      </c>
      <c r="DG30" s="212" t="s">
        <v>282</v>
      </c>
      <c r="DH30" s="212" t="s">
        <v>282</v>
      </c>
      <c r="DI30" s="212" t="s">
        <v>282</v>
      </c>
      <c r="DJ30" s="212" t="s">
        <v>282</v>
      </c>
      <c r="DK30" s="212" t="s">
        <v>282</v>
      </c>
      <c r="DL30" s="212" t="s">
        <v>282</v>
      </c>
      <c r="DM30" s="212" t="s">
        <v>282</v>
      </c>
      <c r="DN30" s="212" t="s">
        <v>282</v>
      </c>
      <c r="DO30" s="212" t="s">
        <v>282</v>
      </c>
      <c r="DP30" s="212" t="s">
        <v>282</v>
      </c>
      <c r="DQ30" s="212" t="s">
        <v>282</v>
      </c>
      <c r="DR30" s="212" t="s">
        <v>282</v>
      </c>
      <c r="DS30" s="212" t="s">
        <v>282</v>
      </c>
      <c r="DT30" s="212" t="s">
        <v>282</v>
      </c>
      <c r="DU30" s="212" t="s">
        <v>282</v>
      </c>
      <c r="DV30" s="212" t="s">
        <v>282</v>
      </c>
      <c r="DW30" s="212" t="s">
        <v>282</v>
      </c>
      <c r="DX30" s="212" t="s">
        <v>282</v>
      </c>
      <c r="DY30" s="212" t="s">
        <v>282</v>
      </c>
      <c r="DZ30" s="212" t="s">
        <v>282</v>
      </c>
      <c r="EA30" s="212" t="s">
        <v>282</v>
      </c>
      <c r="EB30" s="212" t="s">
        <v>282</v>
      </c>
      <c r="EC30" s="212" t="s">
        <v>282</v>
      </c>
      <c r="ED30" s="212" t="s">
        <v>282</v>
      </c>
      <c r="EE30" s="212" t="s">
        <v>282</v>
      </c>
      <c r="EF30" s="212" t="s">
        <v>282</v>
      </c>
      <c r="EG30" s="212" t="s">
        <v>282</v>
      </c>
      <c r="EH30" s="212" t="s">
        <v>282</v>
      </c>
      <c r="EI30" s="212" t="s">
        <v>282</v>
      </c>
      <c r="EJ30" s="212" t="s">
        <v>282</v>
      </c>
      <c r="EK30" s="212" t="s">
        <v>282</v>
      </c>
      <c r="EL30" s="212" t="s">
        <v>282</v>
      </c>
      <c r="EM30" s="212" t="s">
        <v>282</v>
      </c>
      <c r="EN30" s="212" t="s">
        <v>282</v>
      </c>
      <c r="EO30" s="212" t="s">
        <v>282</v>
      </c>
      <c r="EP30" s="212" t="s">
        <v>282</v>
      </c>
      <c r="EQ30" s="212" t="s">
        <v>282</v>
      </c>
      <c r="ER30" s="212" t="s">
        <v>282</v>
      </c>
      <c r="ES30" s="212" t="s">
        <v>282</v>
      </c>
      <c r="ET30" s="212" t="s">
        <v>282</v>
      </c>
      <c r="EU30" s="212" t="s">
        <v>282</v>
      </c>
      <c r="EV30" s="212" t="s">
        <v>282</v>
      </c>
      <c r="EW30" s="212" t="s">
        <v>282</v>
      </c>
      <c r="EX30" s="212" t="s">
        <v>282</v>
      </c>
      <c r="EY30" s="212" t="s">
        <v>282</v>
      </c>
      <c r="EZ30" s="212" t="s">
        <v>282</v>
      </c>
      <c r="FA30" s="212" t="s">
        <v>282</v>
      </c>
      <c r="FB30" s="212" t="s">
        <v>282</v>
      </c>
      <c r="FC30" s="212" t="s">
        <v>282</v>
      </c>
      <c r="FD30" s="212" t="s">
        <v>282</v>
      </c>
      <c r="FE30" s="212" t="s">
        <v>282</v>
      </c>
      <c r="FF30" s="212" t="s">
        <v>282</v>
      </c>
      <c r="FG30" s="212" t="s">
        <v>282</v>
      </c>
      <c r="FH30" s="212" t="s">
        <v>282</v>
      </c>
      <c r="FI30" s="212" t="s">
        <v>282</v>
      </c>
      <c r="FJ30" s="212" t="s">
        <v>282</v>
      </c>
      <c r="FK30" s="212" t="s">
        <v>282</v>
      </c>
    </row>
    <row r="31" spans="1:167" s="212" customFormat="1" x14ac:dyDescent="0.25">
      <c r="A31" s="66" t="s">
        <v>419</v>
      </c>
      <c r="B31" s="159" t="s">
        <v>11852</v>
      </c>
      <c r="C31" s="159" t="s">
        <v>216</v>
      </c>
      <c r="F31" s="212">
        <v>1</v>
      </c>
      <c r="G31" s="212">
        <v>2</v>
      </c>
      <c r="H31" s="161" t="s">
        <v>10471</v>
      </c>
      <c r="I31" s="159" t="s">
        <v>183</v>
      </c>
      <c r="J31" s="159" t="s">
        <v>743</v>
      </c>
      <c r="K31" s="159">
        <v>21</v>
      </c>
      <c r="L31" s="159">
        <v>11</v>
      </c>
      <c r="M31" s="159">
        <v>8</v>
      </c>
      <c r="N31" s="159">
        <v>14</v>
      </c>
      <c r="O31" s="159" t="s">
        <v>282</v>
      </c>
      <c r="P31" s="159" t="s">
        <v>282</v>
      </c>
      <c r="Q31" s="159" t="s">
        <v>282</v>
      </c>
      <c r="R31" s="159" t="s">
        <v>282</v>
      </c>
      <c r="S31" s="159" t="s">
        <v>282</v>
      </c>
      <c r="T31" s="159" t="s">
        <v>743</v>
      </c>
      <c r="U31" s="159">
        <v>21</v>
      </c>
      <c r="V31" s="159" t="s">
        <v>282</v>
      </c>
      <c r="W31" s="159" t="s">
        <v>282</v>
      </c>
      <c r="X31" s="159" t="s">
        <v>282</v>
      </c>
      <c r="Y31" s="159">
        <v>19.27</v>
      </c>
      <c r="Z31" s="159">
        <v>5.61</v>
      </c>
      <c r="AA31" s="159">
        <v>14</v>
      </c>
      <c r="AB31" s="159" t="s">
        <v>282</v>
      </c>
      <c r="AC31" s="159" t="s">
        <v>282</v>
      </c>
      <c r="AD31" s="159" t="s">
        <v>282</v>
      </c>
      <c r="AE31" s="212">
        <v>5.46</v>
      </c>
      <c r="AF31" s="212">
        <v>4.32</v>
      </c>
      <c r="AG31" s="212">
        <v>14</v>
      </c>
      <c r="AH31" s="212" t="s">
        <v>282</v>
      </c>
      <c r="AI31" s="212" t="s">
        <v>282</v>
      </c>
      <c r="AJ31" s="212" t="s">
        <v>282</v>
      </c>
      <c r="AK31" s="212" t="s">
        <v>282</v>
      </c>
      <c r="AL31" s="212" t="s">
        <v>282</v>
      </c>
      <c r="AM31" s="212" t="s">
        <v>282</v>
      </c>
      <c r="AN31" s="212" t="s">
        <v>10470</v>
      </c>
      <c r="AO31" s="159" t="s">
        <v>183</v>
      </c>
      <c r="AP31" s="159" t="s">
        <v>743</v>
      </c>
      <c r="AQ31" s="159">
        <v>21</v>
      </c>
      <c r="AR31" s="159">
        <v>12</v>
      </c>
      <c r="AS31" s="159">
        <v>8</v>
      </c>
      <c r="AT31" s="159">
        <v>15</v>
      </c>
      <c r="AU31" s="159" t="s">
        <v>282</v>
      </c>
      <c r="AV31" s="159" t="s">
        <v>282</v>
      </c>
      <c r="AW31" s="159" t="s">
        <v>282</v>
      </c>
      <c r="AX31" s="159" t="s">
        <v>282</v>
      </c>
      <c r="AY31" s="159" t="s">
        <v>282</v>
      </c>
      <c r="AZ31" s="159" t="s">
        <v>743</v>
      </c>
      <c r="BA31" s="159">
        <v>21</v>
      </c>
      <c r="BB31" s="159" t="s">
        <v>282</v>
      </c>
      <c r="BC31" s="159" t="s">
        <v>282</v>
      </c>
      <c r="BD31" s="159" t="s">
        <v>282</v>
      </c>
      <c r="BE31" s="159">
        <v>19.5</v>
      </c>
      <c r="BF31" s="159">
        <v>9.18</v>
      </c>
      <c r="BG31" s="159">
        <v>15</v>
      </c>
      <c r="BH31" s="159" t="s">
        <v>282</v>
      </c>
      <c r="BI31" s="159" t="s">
        <v>282</v>
      </c>
      <c r="BJ31" s="159" t="s">
        <v>282</v>
      </c>
      <c r="BK31" s="212">
        <v>6.13</v>
      </c>
      <c r="BL31" s="212">
        <v>8.31</v>
      </c>
      <c r="BM31" s="212">
        <v>15</v>
      </c>
      <c r="BN31" s="212" t="s">
        <v>282</v>
      </c>
      <c r="BO31" s="212" t="s">
        <v>282</v>
      </c>
      <c r="BP31" s="212" t="s">
        <v>282</v>
      </c>
      <c r="BQ31" s="212" t="s">
        <v>282</v>
      </c>
      <c r="BR31" s="212" t="s">
        <v>282</v>
      </c>
      <c r="BS31" s="212" t="s">
        <v>282</v>
      </c>
      <c r="BT31" s="212" t="s">
        <v>282</v>
      </c>
      <c r="BU31" s="212" t="s">
        <v>282</v>
      </c>
      <c r="BV31" s="212" t="s">
        <v>282</v>
      </c>
      <c r="BW31" s="212" t="s">
        <v>282</v>
      </c>
      <c r="BX31" s="212" t="s">
        <v>282</v>
      </c>
      <c r="BY31" s="212" t="s">
        <v>282</v>
      </c>
      <c r="BZ31" s="212" t="s">
        <v>282</v>
      </c>
      <c r="CA31" s="212" t="s">
        <v>282</v>
      </c>
      <c r="CB31" s="212" t="s">
        <v>282</v>
      </c>
      <c r="CC31" s="212" t="s">
        <v>282</v>
      </c>
      <c r="CD31" s="212" t="s">
        <v>282</v>
      </c>
      <c r="CE31" s="212" t="s">
        <v>282</v>
      </c>
      <c r="CF31" s="212" t="s">
        <v>282</v>
      </c>
      <c r="CG31" s="212" t="s">
        <v>282</v>
      </c>
      <c r="CH31" s="212" t="s">
        <v>282</v>
      </c>
      <c r="CI31" s="212" t="s">
        <v>282</v>
      </c>
      <c r="CJ31" s="212" t="s">
        <v>282</v>
      </c>
      <c r="CK31" s="212" t="s">
        <v>282</v>
      </c>
      <c r="CL31" s="212" t="s">
        <v>282</v>
      </c>
      <c r="CM31" s="212" t="s">
        <v>282</v>
      </c>
      <c r="CN31" s="212" t="s">
        <v>282</v>
      </c>
      <c r="CO31" s="212" t="s">
        <v>282</v>
      </c>
      <c r="CP31" s="212" t="s">
        <v>282</v>
      </c>
      <c r="CQ31" s="212" t="s">
        <v>282</v>
      </c>
      <c r="CR31" s="212" t="s">
        <v>282</v>
      </c>
      <c r="CS31" s="212" t="s">
        <v>282</v>
      </c>
      <c r="CT31" s="212" t="s">
        <v>282</v>
      </c>
      <c r="CU31" s="212" t="s">
        <v>282</v>
      </c>
      <c r="CV31" s="212" t="s">
        <v>282</v>
      </c>
      <c r="CW31" s="212" t="s">
        <v>282</v>
      </c>
      <c r="CX31" s="212" t="s">
        <v>282</v>
      </c>
      <c r="CY31" s="212" t="s">
        <v>282</v>
      </c>
      <c r="CZ31" s="212" t="s">
        <v>282</v>
      </c>
      <c r="DA31" s="212" t="s">
        <v>282</v>
      </c>
      <c r="DB31" s="212" t="s">
        <v>282</v>
      </c>
      <c r="DC31" s="212" t="s">
        <v>282</v>
      </c>
      <c r="DD31" s="212" t="s">
        <v>282</v>
      </c>
      <c r="DE31" s="212" t="s">
        <v>282</v>
      </c>
      <c r="DF31" s="212" t="s">
        <v>282</v>
      </c>
      <c r="DG31" s="212" t="s">
        <v>282</v>
      </c>
      <c r="DH31" s="212" t="s">
        <v>282</v>
      </c>
      <c r="DI31" s="212" t="s">
        <v>282</v>
      </c>
      <c r="DJ31" s="212" t="s">
        <v>282</v>
      </c>
      <c r="DK31" s="212" t="s">
        <v>282</v>
      </c>
      <c r="DL31" s="212" t="s">
        <v>282</v>
      </c>
      <c r="DM31" s="212" t="s">
        <v>282</v>
      </c>
      <c r="DN31" s="212" t="s">
        <v>282</v>
      </c>
      <c r="DO31" s="212" t="s">
        <v>282</v>
      </c>
      <c r="DP31" s="212" t="s">
        <v>282</v>
      </c>
      <c r="DQ31" s="212" t="s">
        <v>282</v>
      </c>
      <c r="DR31" s="212" t="s">
        <v>282</v>
      </c>
      <c r="DS31" s="212" t="s">
        <v>282</v>
      </c>
      <c r="DT31" s="212" t="s">
        <v>282</v>
      </c>
      <c r="DU31" s="212" t="s">
        <v>282</v>
      </c>
      <c r="DV31" s="212" t="s">
        <v>282</v>
      </c>
      <c r="DW31" s="212" t="s">
        <v>282</v>
      </c>
      <c r="DX31" s="212" t="s">
        <v>282</v>
      </c>
      <c r="DY31" s="212" t="s">
        <v>282</v>
      </c>
      <c r="DZ31" s="212" t="s">
        <v>282</v>
      </c>
      <c r="EA31" s="212" t="s">
        <v>282</v>
      </c>
      <c r="EB31" s="212" t="s">
        <v>282</v>
      </c>
      <c r="EC31" s="212" t="s">
        <v>282</v>
      </c>
      <c r="ED31" s="212" t="s">
        <v>282</v>
      </c>
      <c r="EE31" s="212" t="s">
        <v>282</v>
      </c>
      <c r="EF31" s="212" t="s">
        <v>282</v>
      </c>
      <c r="EG31" s="212" t="s">
        <v>282</v>
      </c>
      <c r="EH31" s="212" t="s">
        <v>282</v>
      </c>
      <c r="EI31" s="212" t="s">
        <v>282</v>
      </c>
      <c r="EJ31" s="212" t="s">
        <v>282</v>
      </c>
      <c r="EK31" s="212" t="s">
        <v>282</v>
      </c>
      <c r="EL31" s="212" t="s">
        <v>282</v>
      </c>
      <c r="EM31" s="212" t="s">
        <v>282</v>
      </c>
      <c r="EN31" s="212" t="s">
        <v>282</v>
      </c>
      <c r="EO31" s="212" t="s">
        <v>282</v>
      </c>
      <c r="EP31" s="212" t="s">
        <v>282</v>
      </c>
      <c r="EQ31" s="212" t="s">
        <v>282</v>
      </c>
      <c r="ER31" s="212" t="s">
        <v>282</v>
      </c>
      <c r="ES31" s="212" t="s">
        <v>282</v>
      </c>
      <c r="ET31" s="212" t="s">
        <v>282</v>
      </c>
      <c r="EU31" s="212" t="s">
        <v>282</v>
      </c>
      <c r="EV31" s="212" t="s">
        <v>282</v>
      </c>
      <c r="EW31" s="212" t="s">
        <v>282</v>
      </c>
      <c r="EX31" s="212" t="s">
        <v>282</v>
      </c>
      <c r="EY31" s="212" t="s">
        <v>282</v>
      </c>
      <c r="EZ31" s="212" t="s">
        <v>282</v>
      </c>
      <c r="FA31" s="212" t="s">
        <v>282</v>
      </c>
      <c r="FB31" s="212" t="s">
        <v>282</v>
      </c>
      <c r="FC31" s="212" t="s">
        <v>282</v>
      </c>
      <c r="FD31" s="212" t="s">
        <v>282</v>
      </c>
      <c r="FE31" s="212" t="s">
        <v>282</v>
      </c>
      <c r="FF31" s="212" t="s">
        <v>282</v>
      </c>
      <c r="FG31" s="212" t="s">
        <v>282</v>
      </c>
      <c r="FH31" s="212" t="s">
        <v>282</v>
      </c>
      <c r="FI31" s="212" t="s">
        <v>282</v>
      </c>
      <c r="FJ31" s="212" t="s">
        <v>282</v>
      </c>
      <c r="FK31" s="212" t="s">
        <v>282</v>
      </c>
    </row>
    <row r="32" spans="1:167" s="212" customFormat="1" x14ac:dyDescent="0.25">
      <c r="A32" s="66" t="s">
        <v>419</v>
      </c>
      <c r="B32" s="159" t="s">
        <v>11852</v>
      </c>
      <c r="C32" s="159" t="s">
        <v>216</v>
      </c>
      <c r="F32" s="212">
        <v>7</v>
      </c>
      <c r="G32" s="212">
        <v>2</v>
      </c>
      <c r="H32" s="161" t="s">
        <v>10471</v>
      </c>
      <c r="I32" s="159" t="s">
        <v>183</v>
      </c>
      <c r="J32" s="159" t="s">
        <v>743</v>
      </c>
      <c r="K32" s="159">
        <v>21</v>
      </c>
      <c r="L32" s="159">
        <v>11</v>
      </c>
      <c r="M32" s="159">
        <v>8</v>
      </c>
      <c r="N32" s="159">
        <v>14</v>
      </c>
      <c r="O32" s="159" t="s">
        <v>282</v>
      </c>
      <c r="P32" s="159" t="s">
        <v>282</v>
      </c>
      <c r="Q32" s="159" t="s">
        <v>282</v>
      </c>
      <c r="R32" s="159" t="s">
        <v>282</v>
      </c>
      <c r="S32" s="159" t="s">
        <v>282</v>
      </c>
      <c r="T32" s="159" t="s">
        <v>743</v>
      </c>
      <c r="U32" s="159">
        <v>21</v>
      </c>
      <c r="V32" s="159" t="s">
        <v>282</v>
      </c>
      <c r="W32" s="159" t="s">
        <v>282</v>
      </c>
      <c r="X32" s="159" t="s">
        <v>282</v>
      </c>
      <c r="Y32" s="159">
        <v>19.27</v>
      </c>
      <c r="Z32" s="159">
        <v>5.61</v>
      </c>
      <c r="AA32" s="159">
        <v>14</v>
      </c>
      <c r="AB32" s="159" t="s">
        <v>282</v>
      </c>
      <c r="AC32" s="159" t="s">
        <v>282</v>
      </c>
      <c r="AD32" s="159" t="s">
        <v>282</v>
      </c>
      <c r="AE32" s="212">
        <v>9.14</v>
      </c>
      <c r="AF32" s="212">
        <v>6.55</v>
      </c>
      <c r="AG32" s="212">
        <v>14</v>
      </c>
      <c r="AH32" s="212" t="s">
        <v>282</v>
      </c>
      <c r="AI32" s="212" t="s">
        <v>282</v>
      </c>
      <c r="AJ32" s="212" t="s">
        <v>282</v>
      </c>
      <c r="AK32" s="212" t="s">
        <v>282</v>
      </c>
      <c r="AL32" s="212" t="s">
        <v>282</v>
      </c>
      <c r="AM32" s="212" t="s">
        <v>282</v>
      </c>
      <c r="AN32" s="212" t="s">
        <v>10470</v>
      </c>
      <c r="AO32" s="159" t="s">
        <v>183</v>
      </c>
      <c r="AP32" s="159" t="s">
        <v>743</v>
      </c>
      <c r="AQ32" s="159">
        <v>21</v>
      </c>
      <c r="AR32" s="159">
        <v>12</v>
      </c>
      <c r="AS32" s="159">
        <v>8</v>
      </c>
      <c r="AT32" s="159">
        <v>15</v>
      </c>
      <c r="AU32" s="159" t="s">
        <v>282</v>
      </c>
      <c r="AV32" s="159" t="s">
        <v>282</v>
      </c>
      <c r="AW32" s="159" t="s">
        <v>282</v>
      </c>
      <c r="AX32" s="159" t="s">
        <v>282</v>
      </c>
      <c r="AY32" s="159" t="s">
        <v>282</v>
      </c>
      <c r="AZ32" s="159" t="s">
        <v>743</v>
      </c>
      <c r="BA32" s="159">
        <v>21</v>
      </c>
      <c r="BB32" s="159" t="s">
        <v>282</v>
      </c>
      <c r="BC32" s="159" t="s">
        <v>282</v>
      </c>
      <c r="BD32" s="159" t="s">
        <v>282</v>
      </c>
      <c r="BE32" s="159">
        <v>19.5</v>
      </c>
      <c r="BF32" s="159">
        <v>9.18</v>
      </c>
      <c r="BG32" s="159">
        <v>15</v>
      </c>
      <c r="BH32" s="159" t="s">
        <v>282</v>
      </c>
      <c r="BI32" s="159" t="s">
        <v>282</v>
      </c>
      <c r="BJ32" s="159" t="s">
        <v>282</v>
      </c>
      <c r="BK32" s="212">
        <v>5.37</v>
      </c>
      <c r="BL32" s="212">
        <v>8.1999999999999993</v>
      </c>
      <c r="BM32" s="212">
        <v>15</v>
      </c>
      <c r="BN32" s="212" t="s">
        <v>282</v>
      </c>
      <c r="BO32" s="212" t="s">
        <v>282</v>
      </c>
      <c r="BP32" s="212" t="s">
        <v>282</v>
      </c>
      <c r="BQ32" s="212" t="s">
        <v>282</v>
      </c>
      <c r="BR32" s="212" t="s">
        <v>282</v>
      </c>
      <c r="BS32" s="212" t="s">
        <v>282</v>
      </c>
      <c r="BT32" s="212" t="s">
        <v>282</v>
      </c>
      <c r="BU32" s="212" t="s">
        <v>282</v>
      </c>
      <c r="BV32" s="212" t="s">
        <v>282</v>
      </c>
      <c r="BW32" s="212" t="s">
        <v>282</v>
      </c>
      <c r="BX32" s="212" t="s">
        <v>282</v>
      </c>
      <c r="BY32" s="212" t="s">
        <v>282</v>
      </c>
      <c r="BZ32" s="212" t="s">
        <v>282</v>
      </c>
      <c r="CA32" s="212" t="s">
        <v>282</v>
      </c>
      <c r="CB32" s="212" t="s">
        <v>282</v>
      </c>
      <c r="CC32" s="212" t="s">
        <v>282</v>
      </c>
      <c r="CD32" s="212" t="s">
        <v>282</v>
      </c>
      <c r="CE32" s="212" t="s">
        <v>282</v>
      </c>
      <c r="CF32" s="212" t="s">
        <v>282</v>
      </c>
      <c r="CG32" s="212" t="s">
        <v>282</v>
      </c>
      <c r="CH32" s="212" t="s">
        <v>282</v>
      </c>
      <c r="CI32" s="212" t="s">
        <v>282</v>
      </c>
      <c r="CJ32" s="212" t="s">
        <v>282</v>
      </c>
      <c r="CK32" s="212" t="s">
        <v>282</v>
      </c>
      <c r="CL32" s="212" t="s">
        <v>282</v>
      </c>
      <c r="CM32" s="212" t="s">
        <v>282</v>
      </c>
      <c r="CN32" s="212" t="s">
        <v>282</v>
      </c>
      <c r="CO32" s="212" t="s">
        <v>282</v>
      </c>
      <c r="CP32" s="212" t="s">
        <v>282</v>
      </c>
      <c r="CQ32" s="212" t="s">
        <v>282</v>
      </c>
      <c r="CR32" s="212" t="s">
        <v>282</v>
      </c>
      <c r="CS32" s="212" t="s">
        <v>282</v>
      </c>
      <c r="CT32" s="212" t="s">
        <v>282</v>
      </c>
      <c r="CU32" s="212" t="s">
        <v>282</v>
      </c>
      <c r="CV32" s="212" t="s">
        <v>282</v>
      </c>
      <c r="CW32" s="212" t="s">
        <v>282</v>
      </c>
      <c r="CX32" s="212" t="s">
        <v>282</v>
      </c>
      <c r="CY32" s="212" t="s">
        <v>282</v>
      </c>
      <c r="CZ32" s="212" t="s">
        <v>282</v>
      </c>
      <c r="DA32" s="212" t="s">
        <v>282</v>
      </c>
      <c r="DB32" s="212" t="s">
        <v>282</v>
      </c>
      <c r="DC32" s="212" t="s">
        <v>282</v>
      </c>
      <c r="DD32" s="212" t="s">
        <v>282</v>
      </c>
      <c r="DE32" s="212" t="s">
        <v>282</v>
      </c>
      <c r="DF32" s="212" t="s">
        <v>282</v>
      </c>
      <c r="DG32" s="212" t="s">
        <v>282</v>
      </c>
      <c r="DH32" s="212" t="s">
        <v>282</v>
      </c>
      <c r="DI32" s="212" t="s">
        <v>282</v>
      </c>
      <c r="DJ32" s="212" t="s">
        <v>282</v>
      </c>
      <c r="DK32" s="212" t="s">
        <v>282</v>
      </c>
      <c r="DL32" s="212" t="s">
        <v>282</v>
      </c>
      <c r="DM32" s="212" t="s">
        <v>282</v>
      </c>
      <c r="DN32" s="212" t="s">
        <v>282</v>
      </c>
      <c r="DO32" s="212" t="s">
        <v>282</v>
      </c>
      <c r="DP32" s="212" t="s">
        <v>282</v>
      </c>
      <c r="DQ32" s="212" t="s">
        <v>282</v>
      </c>
      <c r="DR32" s="212" t="s">
        <v>282</v>
      </c>
      <c r="DS32" s="212" t="s">
        <v>282</v>
      </c>
      <c r="DT32" s="212" t="s">
        <v>282</v>
      </c>
      <c r="DU32" s="212" t="s">
        <v>282</v>
      </c>
      <c r="DV32" s="212" t="s">
        <v>282</v>
      </c>
      <c r="DW32" s="212" t="s">
        <v>282</v>
      </c>
      <c r="DX32" s="212" t="s">
        <v>282</v>
      </c>
      <c r="DY32" s="212" t="s">
        <v>282</v>
      </c>
      <c r="DZ32" s="212" t="s">
        <v>282</v>
      </c>
      <c r="EA32" s="212" t="s">
        <v>282</v>
      </c>
      <c r="EB32" s="212" t="s">
        <v>282</v>
      </c>
      <c r="EC32" s="212" t="s">
        <v>282</v>
      </c>
      <c r="ED32" s="212" t="s">
        <v>282</v>
      </c>
      <c r="EE32" s="212" t="s">
        <v>282</v>
      </c>
      <c r="EF32" s="212" t="s">
        <v>282</v>
      </c>
      <c r="EG32" s="212" t="s">
        <v>282</v>
      </c>
      <c r="EH32" s="212" t="s">
        <v>282</v>
      </c>
      <c r="EI32" s="212" t="s">
        <v>282</v>
      </c>
      <c r="EJ32" s="212" t="s">
        <v>282</v>
      </c>
      <c r="EK32" s="212" t="s">
        <v>282</v>
      </c>
      <c r="EL32" s="212" t="s">
        <v>282</v>
      </c>
      <c r="EM32" s="212" t="s">
        <v>282</v>
      </c>
      <c r="EN32" s="212" t="s">
        <v>282</v>
      </c>
      <c r="EO32" s="212" t="s">
        <v>282</v>
      </c>
      <c r="EP32" s="212" t="s">
        <v>282</v>
      </c>
      <c r="EQ32" s="212" t="s">
        <v>282</v>
      </c>
      <c r="ER32" s="212" t="s">
        <v>282</v>
      </c>
      <c r="ES32" s="212" t="s">
        <v>282</v>
      </c>
      <c r="ET32" s="212" t="s">
        <v>282</v>
      </c>
      <c r="EU32" s="212" t="s">
        <v>282</v>
      </c>
      <c r="EV32" s="212" t="s">
        <v>282</v>
      </c>
      <c r="EW32" s="212" t="s">
        <v>282</v>
      </c>
      <c r="EX32" s="212" t="s">
        <v>282</v>
      </c>
      <c r="EY32" s="212" t="s">
        <v>282</v>
      </c>
      <c r="EZ32" s="212" t="s">
        <v>282</v>
      </c>
      <c r="FA32" s="212" t="s">
        <v>282</v>
      </c>
      <c r="FB32" s="212" t="s">
        <v>282</v>
      </c>
      <c r="FC32" s="212" t="s">
        <v>282</v>
      </c>
      <c r="FD32" s="212" t="s">
        <v>282</v>
      </c>
      <c r="FE32" s="212" t="s">
        <v>282</v>
      </c>
      <c r="FF32" s="212" t="s">
        <v>282</v>
      </c>
      <c r="FG32" s="212" t="s">
        <v>282</v>
      </c>
      <c r="FH32" s="212" t="s">
        <v>282</v>
      </c>
      <c r="FI32" s="212" t="s">
        <v>282</v>
      </c>
      <c r="FJ32" s="212" t="s">
        <v>282</v>
      </c>
      <c r="FK32" s="212" t="s">
        <v>282</v>
      </c>
    </row>
    <row r="33" spans="1:167" s="212" customFormat="1" x14ac:dyDescent="0.25">
      <c r="A33" s="66" t="s">
        <v>419</v>
      </c>
      <c r="B33" s="159" t="s">
        <v>11852</v>
      </c>
      <c r="C33" s="159" t="s">
        <v>216</v>
      </c>
      <c r="F33" s="212">
        <v>12</v>
      </c>
      <c r="G33" s="212">
        <v>2</v>
      </c>
      <c r="H33" s="161" t="s">
        <v>10471</v>
      </c>
      <c r="I33" s="159" t="s">
        <v>183</v>
      </c>
      <c r="J33" s="159" t="s">
        <v>743</v>
      </c>
      <c r="K33" s="159">
        <v>21</v>
      </c>
      <c r="L33" s="159">
        <v>4</v>
      </c>
      <c r="M33" s="159">
        <v>8</v>
      </c>
      <c r="N33" s="159">
        <v>14</v>
      </c>
      <c r="O33" s="159" t="s">
        <v>282</v>
      </c>
      <c r="P33" s="159" t="s">
        <v>282</v>
      </c>
      <c r="Q33" s="159" t="s">
        <v>282</v>
      </c>
      <c r="R33" s="159" t="s">
        <v>282</v>
      </c>
      <c r="S33" s="159" t="s">
        <v>282</v>
      </c>
      <c r="T33" s="159" t="s">
        <v>743</v>
      </c>
      <c r="U33" s="159">
        <v>21</v>
      </c>
      <c r="V33" s="159" t="s">
        <v>282</v>
      </c>
      <c r="W33" s="159" t="s">
        <v>282</v>
      </c>
      <c r="X33" s="159" t="s">
        <v>282</v>
      </c>
      <c r="Y33" s="159">
        <v>19.27</v>
      </c>
      <c r="Z33" s="159">
        <v>5.61</v>
      </c>
      <c r="AA33" s="159">
        <v>14</v>
      </c>
      <c r="AB33" s="159" t="s">
        <v>282</v>
      </c>
      <c r="AC33" s="159" t="s">
        <v>282</v>
      </c>
      <c r="AD33" s="159" t="s">
        <v>282</v>
      </c>
      <c r="AE33" s="212">
        <v>10.45</v>
      </c>
      <c r="AF33" s="212">
        <v>5.16</v>
      </c>
      <c r="AG33" s="212">
        <v>14</v>
      </c>
      <c r="AH33" s="212" t="s">
        <v>282</v>
      </c>
      <c r="AI33" s="212" t="s">
        <v>282</v>
      </c>
      <c r="AJ33" s="212" t="s">
        <v>282</v>
      </c>
      <c r="AK33" s="212" t="s">
        <v>282</v>
      </c>
      <c r="AL33" s="212" t="s">
        <v>282</v>
      </c>
      <c r="AM33" s="212" t="s">
        <v>282</v>
      </c>
      <c r="AN33" s="212" t="s">
        <v>10470</v>
      </c>
      <c r="AO33" s="159" t="s">
        <v>183</v>
      </c>
      <c r="AP33" s="159" t="s">
        <v>743</v>
      </c>
      <c r="AQ33" s="159">
        <v>21</v>
      </c>
      <c r="AR33" s="159">
        <v>12</v>
      </c>
      <c r="AS33" s="159">
        <v>8</v>
      </c>
      <c r="AT33" s="159">
        <v>15</v>
      </c>
      <c r="AU33" s="159" t="s">
        <v>282</v>
      </c>
      <c r="AV33" s="159" t="s">
        <v>282</v>
      </c>
      <c r="AW33" s="159" t="s">
        <v>282</v>
      </c>
      <c r="AX33" s="159" t="s">
        <v>282</v>
      </c>
      <c r="AY33" s="159" t="s">
        <v>282</v>
      </c>
      <c r="AZ33" s="159" t="s">
        <v>743</v>
      </c>
      <c r="BA33" s="159">
        <v>21</v>
      </c>
      <c r="BB33" s="159" t="s">
        <v>282</v>
      </c>
      <c r="BC33" s="159" t="s">
        <v>282</v>
      </c>
      <c r="BD33" s="159" t="s">
        <v>282</v>
      </c>
      <c r="BE33" s="159">
        <v>19.5</v>
      </c>
      <c r="BF33" s="159">
        <v>9.18</v>
      </c>
      <c r="BG33" s="159">
        <v>15</v>
      </c>
      <c r="BH33" s="159" t="s">
        <v>282</v>
      </c>
      <c r="BI33" s="159" t="s">
        <v>282</v>
      </c>
      <c r="BJ33" s="159" t="s">
        <v>282</v>
      </c>
      <c r="BK33" s="212">
        <v>6.47</v>
      </c>
      <c r="BL33" s="212">
        <v>6.68</v>
      </c>
      <c r="BM33" s="212">
        <v>15</v>
      </c>
      <c r="BN33" s="212" t="s">
        <v>282</v>
      </c>
      <c r="BO33" s="212" t="s">
        <v>282</v>
      </c>
      <c r="BP33" s="212" t="s">
        <v>282</v>
      </c>
      <c r="BQ33" s="212" t="s">
        <v>282</v>
      </c>
      <c r="BR33" s="212" t="s">
        <v>282</v>
      </c>
      <c r="BS33" s="212" t="s">
        <v>282</v>
      </c>
      <c r="BT33" s="212" t="s">
        <v>282</v>
      </c>
      <c r="BU33" s="212" t="s">
        <v>282</v>
      </c>
      <c r="BV33" s="212" t="s">
        <v>282</v>
      </c>
      <c r="BW33" s="212" t="s">
        <v>282</v>
      </c>
      <c r="BX33" s="212" t="s">
        <v>282</v>
      </c>
      <c r="BY33" s="212" t="s">
        <v>282</v>
      </c>
      <c r="BZ33" s="212" t="s">
        <v>282</v>
      </c>
      <c r="CA33" s="212" t="s">
        <v>282</v>
      </c>
      <c r="CB33" s="212" t="s">
        <v>282</v>
      </c>
      <c r="CC33" s="212" t="s">
        <v>282</v>
      </c>
      <c r="CD33" s="212" t="s">
        <v>282</v>
      </c>
      <c r="CE33" s="212" t="s">
        <v>282</v>
      </c>
      <c r="CF33" s="212" t="s">
        <v>282</v>
      </c>
      <c r="CG33" s="212" t="s">
        <v>282</v>
      </c>
      <c r="CH33" s="212" t="s">
        <v>282</v>
      </c>
      <c r="CI33" s="212" t="s">
        <v>282</v>
      </c>
      <c r="CJ33" s="212" t="s">
        <v>282</v>
      </c>
      <c r="CK33" s="212" t="s">
        <v>282</v>
      </c>
      <c r="CL33" s="212" t="s">
        <v>282</v>
      </c>
      <c r="CM33" s="212" t="s">
        <v>282</v>
      </c>
      <c r="CN33" s="212" t="s">
        <v>282</v>
      </c>
      <c r="CO33" s="212" t="s">
        <v>282</v>
      </c>
      <c r="CP33" s="212" t="s">
        <v>282</v>
      </c>
      <c r="CQ33" s="212" t="s">
        <v>282</v>
      </c>
      <c r="CR33" s="212" t="s">
        <v>282</v>
      </c>
      <c r="CS33" s="212" t="s">
        <v>282</v>
      </c>
      <c r="CT33" s="212" t="s">
        <v>282</v>
      </c>
      <c r="CU33" s="212" t="s">
        <v>282</v>
      </c>
      <c r="CV33" s="212" t="s">
        <v>282</v>
      </c>
      <c r="CW33" s="212" t="s">
        <v>282</v>
      </c>
      <c r="CX33" s="212" t="s">
        <v>282</v>
      </c>
      <c r="CY33" s="212" t="s">
        <v>282</v>
      </c>
      <c r="CZ33" s="212" t="s">
        <v>282</v>
      </c>
      <c r="DA33" s="212" t="s">
        <v>282</v>
      </c>
      <c r="DB33" s="212" t="s">
        <v>282</v>
      </c>
      <c r="DC33" s="212" t="s">
        <v>282</v>
      </c>
      <c r="DD33" s="212" t="s">
        <v>282</v>
      </c>
      <c r="DE33" s="212" t="s">
        <v>282</v>
      </c>
      <c r="DF33" s="212" t="s">
        <v>282</v>
      </c>
      <c r="DG33" s="212" t="s">
        <v>282</v>
      </c>
      <c r="DH33" s="212" t="s">
        <v>282</v>
      </c>
      <c r="DI33" s="212" t="s">
        <v>282</v>
      </c>
      <c r="DJ33" s="212" t="s">
        <v>282</v>
      </c>
      <c r="DK33" s="212" t="s">
        <v>282</v>
      </c>
      <c r="DL33" s="212" t="s">
        <v>282</v>
      </c>
      <c r="DM33" s="212" t="s">
        <v>282</v>
      </c>
      <c r="DN33" s="212" t="s">
        <v>282</v>
      </c>
      <c r="DO33" s="212" t="s">
        <v>282</v>
      </c>
      <c r="DP33" s="212" t="s">
        <v>282</v>
      </c>
      <c r="DQ33" s="212" t="s">
        <v>282</v>
      </c>
      <c r="DR33" s="212" t="s">
        <v>282</v>
      </c>
      <c r="DS33" s="212" t="s">
        <v>282</v>
      </c>
      <c r="DT33" s="212" t="s">
        <v>282</v>
      </c>
      <c r="DU33" s="212" t="s">
        <v>282</v>
      </c>
      <c r="DV33" s="212" t="s">
        <v>282</v>
      </c>
      <c r="DW33" s="212" t="s">
        <v>282</v>
      </c>
      <c r="DX33" s="212" t="s">
        <v>282</v>
      </c>
      <c r="DY33" s="212" t="s">
        <v>282</v>
      </c>
      <c r="DZ33" s="212" t="s">
        <v>282</v>
      </c>
      <c r="EA33" s="212" t="s">
        <v>282</v>
      </c>
      <c r="EB33" s="212" t="s">
        <v>282</v>
      </c>
      <c r="EC33" s="212" t="s">
        <v>282</v>
      </c>
      <c r="ED33" s="212" t="s">
        <v>282</v>
      </c>
      <c r="EE33" s="212" t="s">
        <v>282</v>
      </c>
      <c r="EF33" s="212" t="s">
        <v>282</v>
      </c>
      <c r="EG33" s="212" t="s">
        <v>282</v>
      </c>
      <c r="EH33" s="212" t="s">
        <v>282</v>
      </c>
      <c r="EI33" s="212" t="s">
        <v>282</v>
      </c>
      <c r="EJ33" s="212" t="s">
        <v>282</v>
      </c>
      <c r="EK33" s="212" t="s">
        <v>282</v>
      </c>
      <c r="EL33" s="212" t="s">
        <v>282</v>
      </c>
      <c r="EM33" s="212" t="s">
        <v>282</v>
      </c>
      <c r="EN33" s="212" t="s">
        <v>282</v>
      </c>
      <c r="EO33" s="212" t="s">
        <v>282</v>
      </c>
      <c r="EP33" s="212" t="s">
        <v>282</v>
      </c>
      <c r="EQ33" s="212" t="s">
        <v>282</v>
      </c>
      <c r="ER33" s="212" t="s">
        <v>282</v>
      </c>
      <c r="ES33" s="212" t="s">
        <v>282</v>
      </c>
      <c r="ET33" s="212" t="s">
        <v>282</v>
      </c>
      <c r="EU33" s="212" t="s">
        <v>282</v>
      </c>
      <c r="EV33" s="212" t="s">
        <v>282</v>
      </c>
      <c r="EW33" s="212" t="s">
        <v>282</v>
      </c>
      <c r="EX33" s="212" t="s">
        <v>282</v>
      </c>
      <c r="EY33" s="212" t="s">
        <v>282</v>
      </c>
      <c r="EZ33" s="212" t="s">
        <v>282</v>
      </c>
      <c r="FA33" s="212" t="s">
        <v>282</v>
      </c>
      <c r="FB33" s="212" t="s">
        <v>282</v>
      </c>
      <c r="FC33" s="212" t="s">
        <v>282</v>
      </c>
      <c r="FD33" s="212" t="s">
        <v>282</v>
      </c>
      <c r="FE33" s="212" t="s">
        <v>282</v>
      </c>
      <c r="FF33" s="212" t="s">
        <v>282</v>
      </c>
      <c r="FG33" s="212" t="s">
        <v>282</v>
      </c>
      <c r="FH33" s="212" t="s">
        <v>282</v>
      </c>
      <c r="FI33" s="212" t="s">
        <v>282</v>
      </c>
      <c r="FJ33" s="212" t="s">
        <v>282</v>
      </c>
      <c r="FK33" s="212" t="s">
        <v>282</v>
      </c>
    </row>
    <row r="34" spans="1:167" s="212" customFormat="1" x14ac:dyDescent="0.25">
      <c r="A34" s="212" t="s">
        <v>9238</v>
      </c>
      <c r="B34" s="159" t="s">
        <v>282</v>
      </c>
      <c r="C34" s="159" t="s">
        <v>5328</v>
      </c>
      <c r="F34" s="212">
        <v>1</v>
      </c>
      <c r="G34" s="212">
        <v>2</v>
      </c>
      <c r="H34" s="161" t="s">
        <v>784</v>
      </c>
      <c r="I34" s="159" t="s">
        <v>183</v>
      </c>
      <c r="J34" s="159" t="s">
        <v>220</v>
      </c>
      <c r="K34" s="159">
        <v>20</v>
      </c>
      <c r="L34" s="159">
        <v>45</v>
      </c>
      <c r="M34" s="159">
        <v>15</v>
      </c>
      <c r="N34" s="159">
        <v>75</v>
      </c>
      <c r="O34" s="159" t="s">
        <v>282</v>
      </c>
      <c r="P34" s="159" t="s">
        <v>282</v>
      </c>
      <c r="Q34" s="159" t="s">
        <v>282</v>
      </c>
      <c r="R34" s="159" t="s">
        <v>282</v>
      </c>
      <c r="S34" s="159" t="s">
        <v>282</v>
      </c>
      <c r="T34" s="159" t="s">
        <v>220</v>
      </c>
      <c r="U34" s="159">
        <v>20</v>
      </c>
      <c r="V34" s="159">
        <v>22.76</v>
      </c>
      <c r="W34" s="159">
        <v>9.24</v>
      </c>
      <c r="X34" s="159">
        <v>75</v>
      </c>
      <c r="Y34" s="159" t="s">
        <v>282</v>
      </c>
      <c r="Z34" s="159" t="s">
        <v>282</v>
      </c>
      <c r="AA34" s="159" t="s">
        <v>282</v>
      </c>
      <c r="AB34" s="159">
        <v>14.53</v>
      </c>
      <c r="AC34" s="159">
        <v>13.8</v>
      </c>
      <c r="AD34" s="159">
        <v>75</v>
      </c>
      <c r="AE34" s="212" t="s">
        <v>282</v>
      </c>
      <c r="AF34" s="212" t="s">
        <v>282</v>
      </c>
      <c r="AG34" s="212" t="s">
        <v>282</v>
      </c>
      <c r="AH34" s="212" t="s">
        <v>282</v>
      </c>
      <c r="AI34" s="212" t="s">
        <v>282</v>
      </c>
      <c r="AJ34" s="212" t="s">
        <v>282</v>
      </c>
      <c r="AK34" s="212" t="s">
        <v>282</v>
      </c>
      <c r="AL34" s="212" t="s">
        <v>282</v>
      </c>
      <c r="AM34" s="212" t="s">
        <v>282</v>
      </c>
      <c r="AN34" s="159" t="s">
        <v>636</v>
      </c>
      <c r="AO34" s="159" t="s">
        <v>282</v>
      </c>
      <c r="AP34" s="159" t="s">
        <v>220</v>
      </c>
      <c r="AQ34" s="159">
        <v>20</v>
      </c>
      <c r="AR34" s="159">
        <v>31</v>
      </c>
      <c r="AS34" s="159">
        <v>15</v>
      </c>
      <c r="AT34" s="159">
        <v>75</v>
      </c>
      <c r="AU34" s="159" t="s">
        <v>282</v>
      </c>
      <c r="AV34" s="159" t="s">
        <v>282</v>
      </c>
      <c r="AW34" s="159" t="s">
        <v>282</v>
      </c>
      <c r="AX34" s="159" t="s">
        <v>282</v>
      </c>
      <c r="AY34" s="159" t="s">
        <v>282</v>
      </c>
      <c r="AZ34" s="159" t="s">
        <v>220</v>
      </c>
      <c r="BA34" s="159">
        <v>20</v>
      </c>
      <c r="BB34" s="159">
        <v>22.81</v>
      </c>
      <c r="BC34" s="159">
        <v>9.15</v>
      </c>
      <c r="BD34" s="159">
        <v>75</v>
      </c>
      <c r="BE34" s="159" t="s">
        <v>282</v>
      </c>
      <c r="BF34" s="159" t="s">
        <v>282</v>
      </c>
      <c r="BG34" s="159" t="s">
        <v>282</v>
      </c>
      <c r="BH34" s="159">
        <v>19.87</v>
      </c>
      <c r="BI34" s="159">
        <v>14.03</v>
      </c>
      <c r="BJ34" s="159">
        <v>75</v>
      </c>
      <c r="BK34" s="212" t="s">
        <v>282</v>
      </c>
      <c r="BL34" s="212" t="s">
        <v>282</v>
      </c>
      <c r="BM34" s="212" t="s">
        <v>282</v>
      </c>
      <c r="BN34" s="212" t="s">
        <v>282</v>
      </c>
      <c r="BO34" s="212" t="s">
        <v>282</v>
      </c>
      <c r="BP34" s="212" t="s">
        <v>282</v>
      </c>
      <c r="BQ34" s="212" t="s">
        <v>282</v>
      </c>
      <c r="BR34" s="212" t="s">
        <v>282</v>
      </c>
      <c r="BS34" s="212" t="s">
        <v>282</v>
      </c>
      <c r="BT34" s="212" t="s">
        <v>282</v>
      </c>
      <c r="BU34" s="212" t="s">
        <v>282</v>
      </c>
      <c r="BV34" s="212" t="s">
        <v>282</v>
      </c>
      <c r="BW34" s="212" t="s">
        <v>282</v>
      </c>
      <c r="BX34" s="212" t="s">
        <v>282</v>
      </c>
      <c r="BY34" s="212" t="s">
        <v>282</v>
      </c>
      <c r="BZ34" s="212" t="s">
        <v>282</v>
      </c>
      <c r="CA34" s="212" t="s">
        <v>282</v>
      </c>
      <c r="CB34" s="212" t="s">
        <v>282</v>
      </c>
      <c r="CC34" s="212" t="s">
        <v>282</v>
      </c>
      <c r="CD34" s="212" t="s">
        <v>282</v>
      </c>
      <c r="CE34" s="212" t="s">
        <v>282</v>
      </c>
      <c r="CF34" s="212" t="s">
        <v>282</v>
      </c>
      <c r="CG34" s="212" t="s">
        <v>282</v>
      </c>
      <c r="CH34" s="212" t="s">
        <v>282</v>
      </c>
      <c r="CI34" s="212" t="s">
        <v>282</v>
      </c>
      <c r="CJ34" s="212" t="s">
        <v>282</v>
      </c>
      <c r="CK34" s="212" t="s">
        <v>282</v>
      </c>
      <c r="CL34" s="212" t="s">
        <v>282</v>
      </c>
      <c r="CM34" s="212" t="s">
        <v>282</v>
      </c>
      <c r="CN34" s="212" t="s">
        <v>282</v>
      </c>
      <c r="CO34" s="212" t="s">
        <v>282</v>
      </c>
      <c r="CP34" s="212" t="s">
        <v>282</v>
      </c>
      <c r="CQ34" s="212" t="s">
        <v>282</v>
      </c>
      <c r="CR34" s="212" t="s">
        <v>282</v>
      </c>
      <c r="CS34" s="212" t="s">
        <v>282</v>
      </c>
      <c r="CT34" s="212" t="s">
        <v>282</v>
      </c>
      <c r="CU34" s="212" t="s">
        <v>282</v>
      </c>
      <c r="CV34" s="212" t="s">
        <v>282</v>
      </c>
      <c r="CW34" s="212" t="s">
        <v>282</v>
      </c>
      <c r="CX34" s="212" t="s">
        <v>282</v>
      </c>
      <c r="CY34" s="212" t="s">
        <v>282</v>
      </c>
      <c r="CZ34" s="212" t="s">
        <v>282</v>
      </c>
      <c r="DA34" s="212" t="s">
        <v>282</v>
      </c>
      <c r="DB34" s="212" t="s">
        <v>282</v>
      </c>
      <c r="DC34" s="212" t="s">
        <v>282</v>
      </c>
      <c r="DD34" s="212" t="s">
        <v>282</v>
      </c>
      <c r="DE34" s="212" t="s">
        <v>282</v>
      </c>
      <c r="DF34" s="212" t="s">
        <v>282</v>
      </c>
      <c r="DG34" s="212" t="s">
        <v>282</v>
      </c>
      <c r="DH34" s="212" t="s">
        <v>282</v>
      </c>
      <c r="DI34" s="212" t="s">
        <v>282</v>
      </c>
      <c r="DJ34" s="212" t="s">
        <v>282</v>
      </c>
      <c r="DK34" s="212" t="s">
        <v>282</v>
      </c>
      <c r="DL34" s="212" t="s">
        <v>282</v>
      </c>
      <c r="DM34" s="212" t="s">
        <v>282</v>
      </c>
      <c r="DN34" s="212" t="s">
        <v>282</v>
      </c>
      <c r="DO34" s="212" t="s">
        <v>282</v>
      </c>
      <c r="DP34" s="212" t="s">
        <v>282</v>
      </c>
      <c r="DQ34" s="212" t="s">
        <v>282</v>
      </c>
      <c r="DR34" s="212" t="s">
        <v>282</v>
      </c>
      <c r="DS34" s="212" t="s">
        <v>282</v>
      </c>
      <c r="DT34" s="212" t="s">
        <v>282</v>
      </c>
      <c r="DU34" s="212" t="s">
        <v>282</v>
      </c>
      <c r="DV34" s="212" t="s">
        <v>282</v>
      </c>
      <c r="DW34" s="212" t="s">
        <v>282</v>
      </c>
      <c r="DX34" s="212" t="s">
        <v>282</v>
      </c>
      <c r="DY34" s="212" t="s">
        <v>282</v>
      </c>
      <c r="DZ34" s="212" t="s">
        <v>282</v>
      </c>
      <c r="EA34" s="212" t="s">
        <v>282</v>
      </c>
      <c r="EB34" s="212" t="s">
        <v>282</v>
      </c>
      <c r="EC34" s="212" t="s">
        <v>282</v>
      </c>
      <c r="ED34" s="212" t="s">
        <v>282</v>
      </c>
      <c r="EE34" s="212" t="s">
        <v>282</v>
      </c>
      <c r="EF34" s="212" t="s">
        <v>282</v>
      </c>
      <c r="EG34" s="212" t="s">
        <v>282</v>
      </c>
      <c r="EH34" s="212" t="s">
        <v>282</v>
      </c>
      <c r="EI34" s="212" t="s">
        <v>282</v>
      </c>
      <c r="EJ34" s="212" t="s">
        <v>282</v>
      </c>
      <c r="EK34" s="212" t="s">
        <v>282</v>
      </c>
      <c r="EL34" s="212" t="s">
        <v>282</v>
      </c>
      <c r="EM34" s="212" t="s">
        <v>282</v>
      </c>
      <c r="EN34" s="212" t="s">
        <v>282</v>
      </c>
      <c r="EO34" s="212" t="s">
        <v>282</v>
      </c>
      <c r="EP34" s="212" t="s">
        <v>282</v>
      </c>
      <c r="EQ34" s="212" t="s">
        <v>282</v>
      </c>
      <c r="ER34" s="212" t="s">
        <v>282</v>
      </c>
      <c r="ES34" s="212" t="s">
        <v>282</v>
      </c>
      <c r="ET34" s="212" t="s">
        <v>282</v>
      </c>
      <c r="EU34" s="212" t="s">
        <v>282</v>
      </c>
      <c r="EV34" s="212" t="s">
        <v>282</v>
      </c>
      <c r="EW34" s="212" t="s">
        <v>282</v>
      </c>
      <c r="EX34" s="212" t="s">
        <v>282</v>
      </c>
      <c r="EY34" s="212" t="s">
        <v>282</v>
      </c>
      <c r="EZ34" s="212" t="s">
        <v>282</v>
      </c>
      <c r="FA34" s="212" t="s">
        <v>282</v>
      </c>
      <c r="FB34" s="212" t="s">
        <v>282</v>
      </c>
      <c r="FC34" s="212" t="s">
        <v>282</v>
      </c>
      <c r="FD34" s="212" t="s">
        <v>282</v>
      </c>
      <c r="FE34" s="212" t="s">
        <v>282</v>
      </c>
      <c r="FF34" s="212" t="s">
        <v>282</v>
      </c>
      <c r="FG34" s="212" t="s">
        <v>282</v>
      </c>
      <c r="FH34" s="212" t="s">
        <v>282</v>
      </c>
      <c r="FI34" s="212" t="s">
        <v>282</v>
      </c>
      <c r="FJ34" s="212" t="s">
        <v>282</v>
      </c>
      <c r="FK34" s="212" t="s">
        <v>282</v>
      </c>
    </row>
    <row r="35" spans="1:167" s="212" customFormat="1" x14ac:dyDescent="0.25">
      <c r="A35" s="212" t="s">
        <v>9238</v>
      </c>
      <c r="B35" s="159" t="s">
        <v>282</v>
      </c>
      <c r="C35" s="159" t="s">
        <v>5328</v>
      </c>
      <c r="F35" s="212">
        <v>4</v>
      </c>
      <c r="G35" s="212">
        <v>2</v>
      </c>
      <c r="H35" s="161" t="s">
        <v>784</v>
      </c>
      <c r="I35" s="159" t="s">
        <v>183</v>
      </c>
      <c r="J35" s="159" t="s">
        <v>220</v>
      </c>
      <c r="K35" s="159">
        <v>20</v>
      </c>
      <c r="L35" s="159">
        <v>38</v>
      </c>
      <c r="M35" s="159">
        <v>15</v>
      </c>
      <c r="N35" s="159">
        <v>75</v>
      </c>
      <c r="O35" s="159" t="s">
        <v>282</v>
      </c>
      <c r="P35" s="159" t="s">
        <v>282</v>
      </c>
      <c r="Q35" s="159" t="s">
        <v>282</v>
      </c>
      <c r="R35" s="159" t="s">
        <v>282</v>
      </c>
      <c r="S35" s="159" t="s">
        <v>282</v>
      </c>
      <c r="T35" s="159" t="s">
        <v>220</v>
      </c>
      <c r="U35" s="159">
        <v>20</v>
      </c>
      <c r="V35" s="159">
        <v>22.76</v>
      </c>
      <c r="W35" s="159">
        <v>9.24</v>
      </c>
      <c r="X35" s="159">
        <v>75</v>
      </c>
      <c r="Y35" s="159" t="s">
        <v>282</v>
      </c>
      <c r="Z35" s="159" t="s">
        <v>282</v>
      </c>
      <c r="AA35" s="159" t="s">
        <v>282</v>
      </c>
      <c r="AB35" s="159">
        <v>15.87</v>
      </c>
      <c r="AC35" s="159">
        <v>10.07</v>
      </c>
      <c r="AD35" s="159">
        <v>75</v>
      </c>
      <c r="AE35" s="212" t="s">
        <v>282</v>
      </c>
      <c r="AF35" s="212" t="s">
        <v>282</v>
      </c>
      <c r="AG35" s="212" t="s">
        <v>282</v>
      </c>
      <c r="AH35" s="212" t="s">
        <v>282</v>
      </c>
      <c r="AI35" s="212" t="s">
        <v>282</v>
      </c>
      <c r="AJ35" s="212" t="s">
        <v>282</v>
      </c>
      <c r="AK35" s="212" t="s">
        <v>282</v>
      </c>
      <c r="AL35" s="212" t="s">
        <v>282</v>
      </c>
      <c r="AM35" s="212" t="s">
        <v>282</v>
      </c>
      <c r="AN35" s="159" t="s">
        <v>636</v>
      </c>
      <c r="AO35" s="159" t="s">
        <v>282</v>
      </c>
      <c r="AP35" s="159" t="s">
        <v>220</v>
      </c>
      <c r="AQ35" s="159">
        <v>20</v>
      </c>
      <c r="AR35" s="159">
        <v>27</v>
      </c>
      <c r="AS35" s="159">
        <v>15</v>
      </c>
      <c r="AT35" s="159">
        <v>75</v>
      </c>
      <c r="AU35" s="159" t="s">
        <v>282</v>
      </c>
      <c r="AV35" s="159" t="s">
        <v>282</v>
      </c>
      <c r="AW35" s="159" t="s">
        <v>282</v>
      </c>
      <c r="AX35" s="159" t="s">
        <v>282</v>
      </c>
      <c r="AY35" s="159" t="s">
        <v>282</v>
      </c>
      <c r="AZ35" s="159" t="s">
        <v>220</v>
      </c>
      <c r="BA35" s="159">
        <v>20</v>
      </c>
      <c r="BB35" s="159">
        <v>22.81</v>
      </c>
      <c r="BC35" s="159">
        <v>9.15</v>
      </c>
      <c r="BD35" s="159">
        <v>75</v>
      </c>
      <c r="BE35" s="159" t="s">
        <v>282</v>
      </c>
      <c r="BF35" s="159" t="s">
        <v>282</v>
      </c>
      <c r="BG35" s="159" t="s">
        <v>282</v>
      </c>
      <c r="BH35" s="159">
        <v>19.91</v>
      </c>
      <c r="BI35" s="159">
        <v>10.42</v>
      </c>
      <c r="BJ35" s="159">
        <v>75</v>
      </c>
      <c r="BK35" s="212" t="s">
        <v>282</v>
      </c>
      <c r="BL35" s="212" t="s">
        <v>282</v>
      </c>
      <c r="BM35" s="212" t="s">
        <v>282</v>
      </c>
      <c r="BN35" s="212" t="s">
        <v>282</v>
      </c>
      <c r="BO35" s="212" t="s">
        <v>282</v>
      </c>
      <c r="BP35" s="212" t="s">
        <v>282</v>
      </c>
      <c r="BQ35" s="212" t="s">
        <v>282</v>
      </c>
      <c r="BR35" s="212" t="s">
        <v>282</v>
      </c>
      <c r="BS35" s="212" t="s">
        <v>282</v>
      </c>
      <c r="BT35" s="212" t="s">
        <v>282</v>
      </c>
      <c r="BU35" s="212" t="s">
        <v>282</v>
      </c>
      <c r="BV35" s="212" t="s">
        <v>282</v>
      </c>
      <c r="BW35" s="212" t="s">
        <v>282</v>
      </c>
      <c r="BX35" s="212" t="s">
        <v>282</v>
      </c>
      <c r="BY35" s="212" t="s">
        <v>282</v>
      </c>
      <c r="BZ35" s="212" t="s">
        <v>282</v>
      </c>
      <c r="CA35" s="212" t="s">
        <v>282</v>
      </c>
      <c r="CB35" s="212" t="s">
        <v>282</v>
      </c>
      <c r="CC35" s="212" t="s">
        <v>282</v>
      </c>
      <c r="CD35" s="212" t="s">
        <v>282</v>
      </c>
      <c r="CE35" s="212" t="s">
        <v>282</v>
      </c>
      <c r="CF35" s="212" t="s">
        <v>282</v>
      </c>
      <c r="CG35" s="212" t="s">
        <v>282</v>
      </c>
      <c r="CH35" s="212" t="s">
        <v>282</v>
      </c>
      <c r="CI35" s="212" t="s">
        <v>282</v>
      </c>
      <c r="CJ35" s="212" t="s">
        <v>282</v>
      </c>
      <c r="CK35" s="212" t="s">
        <v>282</v>
      </c>
      <c r="CL35" s="212" t="s">
        <v>282</v>
      </c>
      <c r="CM35" s="212" t="s">
        <v>282</v>
      </c>
      <c r="CN35" s="212" t="s">
        <v>282</v>
      </c>
      <c r="CO35" s="212" t="s">
        <v>282</v>
      </c>
      <c r="CP35" s="212" t="s">
        <v>282</v>
      </c>
      <c r="CQ35" s="212" t="s">
        <v>282</v>
      </c>
      <c r="CR35" s="212" t="s">
        <v>282</v>
      </c>
      <c r="CS35" s="212" t="s">
        <v>282</v>
      </c>
      <c r="CT35" s="212" t="s">
        <v>282</v>
      </c>
      <c r="CU35" s="212" t="s">
        <v>282</v>
      </c>
      <c r="CV35" s="212" t="s">
        <v>282</v>
      </c>
      <c r="CW35" s="212" t="s">
        <v>282</v>
      </c>
      <c r="CX35" s="212" t="s">
        <v>282</v>
      </c>
      <c r="CY35" s="212" t="s">
        <v>282</v>
      </c>
      <c r="CZ35" s="212" t="s">
        <v>282</v>
      </c>
      <c r="DA35" s="212" t="s">
        <v>282</v>
      </c>
      <c r="DB35" s="212" t="s">
        <v>282</v>
      </c>
      <c r="DC35" s="212" t="s">
        <v>282</v>
      </c>
      <c r="DD35" s="212" t="s">
        <v>282</v>
      </c>
      <c r="DE35" s="212" t="s">
        <v>282</v>
      </c>
      <c r="DF35" s="212" t="s">
        <v>282</v>
      </c>
      <c r="DG35" s="212" t="s">
        <v>282</v>
      </c>
      <c r="DH35" s="212" t="s">
        <v>282</v>
      </c>
      <c r="DI35" s="212" t="s">
        <v>282</v>
      </c>
      <c r="DJ35" s="212" t="s">
        <v>282</v>
      </c>
      <c r="DK35" s="212" t="s">
        <v>282</v>
      </c>
      <c r="DL35" s="212" t="s">
        <v>282</v>
      </c>
      <c r="DM35" s="212" t="s">
        <v>282</v>
      </c>
      <c r="DN35" s="212" t="s">
        <v>282</v>
      </c>
      <c r="DO35" s="212" t="s">
        <v>282</v>
      </c>
      <c r="DP35" s="212" t="s">
        <v>282</v>
      </c>
      <c r="DQ35" s="212" t="s">
        <v>282</v>
      </c>
      <c r="DR35" s="212" t="s">
        <v>282</v>
      </c>
      <c r="DS35" s="212" t="s">
        <v>282</v>
      </c>
      <c r="DT35" s="212" t="s">
        <v>282</v>
      </c>
      <c r="DU35" s="212" t="s">
        <v>282</v>
      </c>
      <c r="DV35" s="212" t="s">
        <v>282</v>
      </c>
      <c r="DW35" s="212" t="s">
        <v>282</v>
      </c>
      <c r="DX35" s="212" t="s">
        <v>282</v>
      </c>
      <c r="DY35" s="212" t="s">
        <v>282</v>
      </c>
      <c r="DZ35" s="212" t="s">
        <v>282</v>
      </c>
      <c r="EA35" s="212" t="s">
        <v>282</v>
      </c>
      <c r="EB35" s="212" t="s">
        <v>282</v>
      </c>
      <c r="EC35" s="212" t="s">
        <v>282</v>
      </c>
      <c r="ED35" s="212" t="s">
        <v>282</v>
      </c>
      <c r="EE35" s="212" t="s">
        <v>282</v>
      </c>
      <c r="EF35" s="212" t="s">
        <v>282</v>
      </c>
      <c r="EG35" s="212" t="s">
        <v>282</v>
      </c>
      <c r="EH35" s="212" t="s">
        <v>282</v>
      </c>
      <c r="EI35" s="212" t="s">
        <v>282</v>
      </c>
      <c r="EJ35" s="212" t="s">
        <v>282</v>
      </c>
      <c r="EK35" s="212" t="s">
        <v>282</v>
      </c>
      <c r="EL35" s="212" t="s">
        <v>282</v>
      </c>
      <c r="EM35" s="212" t="s">
        <v>282</v>
      </c>
      <c r="EN35" s="212" t="s">
        <v>282</v>
      </c>
      <c r="EO35" s="212" t="s">
        <v>282</v>
      </c>
      <c r="EP35" s="212" t="s">
        <v>282</v>
      </c>
      <c r="EQ35" s="212" t="s">
        <v>282</v>
      </c>
      <c r="ER35" s="212" t="s">
        <v>282</v>
      </c>
      <c r="ES35" s="212" t="s">
        <v>282</v>
      </c>
      <c r="ET35" s="212" t="s">
        <v>282</v>
      </c>
      <c r="EU35" s="212" t="s">
        <v>282</v>
      </c>
      <c r="EV35" s="212" t="s">
        <v>282</v>
      </c>
      <c r="EW35" s="212" t="s">
        <v>282</v>
      </c>
      <c r="EX35" s="212" t="s">
        <v>282</v>
      </c>
      <c r="EY35" s="212" t="s">
        <v>282</v>
      </c>
      <c r="EZ35" s="212" t="s">
        <v>282</v>
      </c>
      <c r="FA35" s="212" t="s">
        <v>282</v>
      </c>
      <c r="FB35" s="212" t="s">
        <v>282</v>
      </c>
      <c r="FC35" s="212" t="s">
        <v>282</v>
      </c>
      <c r="FD35" s="212" t="s">
        <v>282</v>
      </c>
      <c r="FE35" s="212" t="s">
        <v>282</v>
      </c>
      <c r="FF35" s="212" t="s">
        <v>282</v>
      </c>
      <c r="FG35" s="212" t="s">
        <v>282</v>
      </c>
      <c r="FH35" s="212" t="s">
        <v>282</v>
      </c>
      <c r="FI35" s="212" t="s">
        <v>282</v>
      </c>
      <c r="FJ35" s="212" t="s">
        <v>282</v>
      </c>
      <c r="FK35" s="212" t="s">
        <v>282</v>
      </c>
    </row>
    <row r="36" spans="1:167" s="212" customFormat="1" x14ac:dyDescent="0.25">
      <c r="A36" s="212" t="s">
        <v>8108</v>
      </c>
      <c r="B36" s="159" t="s">
        <v>13706</v>
      </c>
      <c r="C36" s="159" t="s">
        <v>5328</v>
      </c>
      <c r="F36" s="212">
        <v>3</v>
      </c>
      <c r="G36" s="212">
        <v>2</v>
      </c>
      <c r="H36" s="212" t="s">
        <v>673</v>
      </c>
      <c r="I36" s="159" t="s">
        <v>183</v>
      </c>
      <c r="J36" s="159" t="s">
        <v>282</v>
      </c>
      <c r="K36" s="159" t="s">
        <v>282</v>
      </c>
      <c r="L36" s="159" t="s">
        <v>282</v>
      </c>
      <c r="M36" s="159" t="s">
        <v>282</v>
      </c>
      <c r="N36" s="159" t="s">
        <v>282</v>
      </c>
      <c r="O36" s="159" t="s">
        <v>282</v>
      </c>
      <c r="P36" s="159" t="s">
        <v>282</v>
      </c>
      <c r="Q36" s="159" t="s">
        <v>282</v>
      </c>
      <c r="R36" s="159" t="s">
        <v>282</v>
      </c>
      <c r="S36" s="159" t="s">
        <v>282</v>
      </c>
      <c r="T36" s="159" t="s">
        <v>220</v>
      </c>
      <c r="U36" s="159">
        <v>20</v>
      </c>
      <c r="V36" s="159">
        <v>26.67</v>
      </c>
      <c r="W36" s="159">
        <v>6.5</v>
      </c>
      <c r="X36" s="159">
        <v>102</v>
      </c>
      <c r="Y36" s="159" t="s">
        <v>282</v>
      </c>
      <c r="Z36" s="159" t="s">
        <v>282</v>
      </c>
      <c r="AA36" s="159" t="s">
        <v>282</v>
      </c>
      <c r="AB36" s="159">
        <v>17.32</v>
      </c>
      <c r="AC36" s="159">
        <v>8.33</v>
      </c>
      <c r="AD36" s="159">
        <v>102</v>
      </c>
      <c r="AE36" s="212" t="s">
        <v>282</v>
      </c>
      <c r="AF36" s="212" t="s">
        <v>282</v>
      </c>
      <c r="AG36" s="212" t="s">
        <v>282</v>
      </c>
      <c r="AH36" s="212" t="s">
        <v>282</v>
      </c>
      <c r="AI36" s="212" t="s">
        <v>282</v>
      </c>
      <c r="AJ36" s="212" t="s">
        <v>282</v>
      </c>
      <c r="AK36" s="212" t="s">
        <v>282</v>
      </c>
      <c r="AL36" s="212" t="s">
        <v>282</v>
      </c>
      <c r="AM36" s="212" t="s">
        <v>282</v>
      </c>
      <c r="AN36" s="159" t="s">
        <v>636</v>
      </c>
      <c r="AO36" s="159" t="s">
        <v>282</v>
      </c>
      <c r="AP36" s="159" t="s">
        <v>282</v>
      </c>
      <c r="AQ36" s="159" t="s">
        <v>282</v>
      </c>
      <c r="AR36" s="159" t="s">
        <v>282</v>
      </c>
      <c r="AS36" s="159" t="s">
        <v>282</v>
      </c>
      <c r="AT36" s="159" t="s">
        <v>282</v>
      </c>
      <c r="AU36" s="159" t="s">
        <v>282</v>
      </c>
      <c r="AV36" s="159" t="s">
        <v>282</v>
      </c>
      <c r="AW36" s="159" t="s">
        <v>282</v>
      </c>
      <c r="AX36" s="159" t="s">
        <v>282</v>
      </c>
      <c r="AY36" s="159" t="s">
        <v>282</v>
      </c>
      <c r="AZ36" s="159" t="s">
        <v>220</v>
      </c>
      <c r="BA36" s="159">
        <v>20</v>
      </c>
      <c r="BB36" s="159">
        <v>27.73</v>
      </c>
      <c r="BC36" s="159">
        <v>7.5</v>
      </c>
      <c r="BD36" s="159">
        <v>102</v>
      </c>
      <c r="BE36" s="159" t="s">
        <v>282</v>
      </c>
      <c r="BF36" s="159" t="s">
        <v>282</v>
      </c>
      <c r="BG36" s="159" t="s">
        <v>282</v>
      </c>
      <c r="BH36" s="159">
        <v>24.29</v>
      </c>
      <c r="BI36" s="159">
        <v>8.9</v>
      </c>
      <c r="BJ36" s="159">
        <v>102</v>
      </c>
      <c r="BK36" s="212" t="s">
        <v>282</v>
      </c>
      <c r="BL36" s="212" t="s">
        <v>282</v>
      </c>
      <c r="BM36" s="212" t="s">
        <v>282</v>
      </c>
      <c r="BN36" s="212" t="s">
        <v>282</v>
      </c>
      <c r="BO36" s="212" t="s">
        <v>282</v>
      </c>
      <c r="BP36" s="212" t="s">
        <v>282</v>
      </c>
      <c r="BQ36" s="212" t="s">
        <v>282</v>
      </c>
      <c r="BR36" s="212" t="s">
        <v>282</v>
      </c>
      <c r="BS36" s="212" t="s">
        <v>282</v>
      </c>
      <c r="BT36" s="212" t="s">
        <v>282</v>
      </c>
      <c r="BU36" s="212" t="s">
        <v>282</v>
      </c>
      <c r="BV36" s="212" t="s">
        <v>282</v>
      </c>
      <c r="BW36" s="212" t="s">
        <v>282</v>
      </c>
      <c r="BX36" s="212" t="s">
        <v>282</v>
      </c>
      <c r="BY36" s="212" t="s">
        <v>282</v>
      </c>
      <c r="BZ36" s="212" t="s">
        <v>282</v>
      </c>
      <c r="CA36" s="212" t="s">
        <v>282</v>
      </c>
      <c r="CB36" s="212" t="s">
        <v>282</v>
      </c>
      <c r="CC36" s="212" t="s">
        <v>282</v>
      </c>
      <c r="CD36" s="212" t="s">
        <v>282</v>
      </c>
      <c r="CE36" s="212" t="s">
        <v>282</v>
      </c>
      <c r="CF36" s="212" t="s">
        <v>282</v>
      </c>
      <c r="CG36" s="212" t="s">
        <v>282</v>
      </c>
      <c r="CH36" s="212" t="s">
        <v>282</v>
      </c>
      <c r="CI36" s="212" t="s">
        <v>282</v>
      </c>
      <c r="CJ36" s="212" t="s">
        <v>282</v>
      </c>
      <c r="CK36" s="212" t="s">
        <v>282</v>
      </c>
      <c r="CL36" s="212" t="s">
        <v>282</v>
      </c>
      <c r="CM36" s="212" t="s">
        <v>282</v>
      </c>
      <c r="CN36" s="212" t="s">
        <v>282</v>
      </c>
      <c r="CO36" s="212" t="s">
        <v>282</v>
      </c>
      <c r="CP36" s="212" t="s">
        <v>282</v>
      </c>
      <c r="CQ36" s="212" t="s">
        <v>282</v>
      </c>
      <c r="CR36" s="212" t="s">
        <v>282</v>
      </c>
      <c r="CS36" s="212" t="s">
        <v>282</v>
      </c>
      <c r="CT36" s="212" t="s">
        <v>282</v>
      </c>
      <c r="CU36" s="212" t="s">
        <v>282</v>
      </c>
      <c r="CV36" s="212" t="s">
        <v>282</v>
      </c>
      <c r="CW36" s="212" t="s">
        <v>282</v>
      </c>
      <c r="CX36" s="212" t="s">
        <v>282</v>
      </c>
      <c r="CY36" s="212" t="s">
        <v>282</v>
      </c>
      <c r="CZ36" s="212" t="s">
        <v>282</v>
      </c>
      <c r="DA36" s="212" t="s">
        <v>282</v>
      </c>
      <c r="DB36" s="212" t="s">
        <v>282</v>
      </c>
      <c r="DC36" s="212" t="s">
        <v>282</v>
      </c>
      <c r="DD36" s="212" t="s">
        <v>282</v>
      </c>
      <c r="DE36" s="212" t="s">
        <v>282</v>
      </c>
      <c r="DF36" s="212" t="s">
        <v>282</v>
      </c>
      <c r="DG36" s="212" t="s">
        <v>282</v>
      </c>
      <c r="DH36" s="212" t="s">
        <v>282</v>
      </c>
      <c r="DI36" s="212" t="s">
        <v>282</v>
      </c>
      <c r="DJ36" s="212" t="s">
        <v>282</v>
      </c>
      <c r="DK36" s="212" t="s">
        <v>282</v>
      </c>
      <c r="DL36" s="212" t="s">
        <v>282</v>
      </c>
      <c r="DM36" s="212" t="s">
        <v>282</v>
      </c>
      <c r="DN36" s="212" t="s">
        <v>282</v>
      </c>
      <c r="DO36" s="212" t="s">
        <v>282</v>
      </c>
      <c r="DP36" s="212" t="s">
        <v>282</v>
      </c>
      <c r="DQ36" s="212" t="s">
        <v>282</v>
      </c>
      <c r="DR36" s="212" t="s">
        <v>282</v>
      </c>
      <c r="DS36" s="212" t="s">
        <v>282</v>
      </c>
      <c r="DT36" s="212" t="s">
        <v>282</v>
      </c>
      <c r="DU36" s="212" t="s">
        <v>282</v>
      </c>
      <c r="DV36" s="212" t="s">
        <v>282</v>
      </c>
      <c r="DW36" s="212" t="s">
        <v>282</v>
      </c>
      <c r="DX36" s="212" t="s">
        <v>282</v>
      </c>
      <c r="DY36" s="212" t="s">
        <v>282</v>
      </c>
      <c r="DZ36" s="212" t="s">
        <v>282</v>
      </c>
      <c r="EA36" s="212" t="s">
        <v>282</v>
      </c>
      <c r="EB36" s="212" t="s">
        <v>282</v>
      </c>
      <c r="EC36" s="212" t="s">
        <v>282</v>
      </c>
      <c r="ED36" s="212" t="s">
        <v>282</v>
      </c>
      <c r="EE36" s="212" t="s">
        <v>282</v>
      </c>
      <c r="EF36" s="212" t="s">
        <v>282</v>
      </c>
      <c r="EG36" s="212" t="s">
        <v>282</v>
      </c>
      <c r="EH36" s="212" t="s">
        <v>282</v>
      </c>
      <c r="EI36" s="212" t="s">
        <v>282</v>
      </c>
      <c r="EJ36" s="212" t="s">
        <v>282</v>
      </c>
      <c r="EK36" s="212" t="s">
        <v>282</v>
      </c>
      <c r="EL36" s="212" t="s">
        <v>282</v>
      </c>
      <c r="EM36" s="212" t="s">
        <v>282</v>
      </c>
      <c r="EN36" s="212" t="s">
        <v>282</v>
      </c>
      <c r="EO36" s="212" t="s">
        <v>282</v>
      </c>
      <c r="EP36" s="212" t="s">
        <v>282</v>
      </c>
      <c r="EQ36" s="212" t="s">
        <v>282</v>
      </c>
      <c r="ER36" s="212" t="s">
        <v>282</v>
      </c>
      <c r="ES36" s="212" t="s">
        <v>282</v>
      </c>
      <c r="ET36" s="212" t="s">
        <v>282</v>
      </c>
      <c r="EU36" s="212" t="s">
        <v>282</v>
      </c>
      <c r="EV36" s="212" t="s">
        <v>282</v>
      </c>
      <c r="EW36" s="212" t="s">
        <v>282</v>
      </c>
      <c r="EX36" s="212" t="s">
        <v>282</v>
      </c>
      <c r="EY36" s="212" t="s">
        <v>282</v>
      </c>
      <c r="EZ36" s="212" t="s">
        <v>282</v>
      </c>
      <c r="FA36" s="212" t="s">
        <v>282</v>
      </c>
      <c r="FB36" s="212" t="s">
        <v>282</v>
      </c>
      <c r="FC36" s="212" t="s">
        <v>282</v>
      </c>
      <c r="FD36" s="212" t="s">
        <v>282</v>
      </c>
      <c r="FE36" s="212" t="s">
        <v>282</v>
      </c>
      <c r="FF36" s="212" t="s">
        <v>282</v>
      </c>
      <c r="FG36" s="212" t="s">
        <v>282</v>
      </c>
      <c r="FH36" s="212" t="s">
        <v>282</v>
      </c>
      <c r="FI36" s="212" t="s">
        <v>282</v>
      </c>
      <c r="FJ36" s="212" t="s">
        <v>282</v>
      </c>
      <c r="FK36" s="212" t="s">
        <v>282</v>
      </c>
    </row>
    <row r="37" spans="1:167" s="212" customFormat="1" x14ac:dyDescent="0.25">
      <c r="A37" s="212" t="s">
        <v>9053</v>
      </c>
      <c r="B37" s="159" t="s">
        <v>13718</v>
      </c>
      <c r="C37" s="159" t="s">
        <v>216</v>
      </c>
      <c r="F37" s="212">
        <v>1</v>
      </c>
      <c r="G37" s="212">
        <v>2</v>
      </c>
      <c r="H37" s="212" t="s">
        <v>674</v>
      </c>
      <c r="I37" s="159" t="s">
        <v>183</v>
      </c>
      <c r="J37" s="159" t="s">
        <v>282</v>
      </c>
      <c r="K37" s="159" t="s">
        <v>282</v>
      </c>
      <c r="L37" s="159" t="s">
        <v>282</v>
      </c>
      <c r="M37" s="159" t="s">
        <v>282</v>
      </c>
      <c r="N37" s="159" t="s">
        <v>282</v>
      </c>
      <c r="O37" s="159" t="s">
        <v>743</v>
      </c>
      <c r="P37" s="159">
        <v>21</v>
      </c>
      <c r="Q37" s="159">
        <v>19</v>
      </c>
      <c r="R37" s="159">
        <v>50</v>
      </c>
      <c r="S37" s="159">
        <v>121</v>
      </c>
      <c r="T37" s="159" t="s">
        <v>743</v>
      </c>
      <c r="U37" s="159">
        <v>21</v>
      </c>
      <c r="V37" s="159">
        <v>26.8</v>
      </c>
      <c r="W37" s="159">
        <v>10.3</v>
      </c>
      <c r="X37" s="159">
        <v>121</v>
      </c>
      <c r="Y37" s="159" t="s">
        <v>282</v>
      </c>
      <c r="Z37" s="159" t="s">
        <v>282</v>
      </c>
      <c r="AA37" s="159" t="s">
        <v>282</v>
      </c>
      <c r="AB37" s="159" t="s">
        <v>282</v>
      </c>
      <c r="AC37" s="159" t="s">
        <v>282</v>
      </c>
      <c r="AD37" s="159" t="s">
        <v>282</v>
      </c>
      <c r="AE37" s="159" t="s">
        <v>282</v>
      </c>
      <c r="AF37" s="159" t="s">
        <v>282</v>
      </c>
      <c r="AG37" s="159" t="s">
        <v>282</v>
      </c>
      <c r="AH37" s="159" t="s">
        <v>282</v>
      </c>
      <c r="AI37" s="159" t="s">
        <v>282</v>
      </c>
      <c r="AJ37" s="159" t="s">
        <v>282</v>
      </c>
      <c r="AK37" s="159" t="s">
        <v>282</v>
      </c>
      <c r="AL37" s="159" t="s">
        <v>282</v>
      </c>
      <c r="AM37" s="159" t="s">
        <v>282</v>
      </c>
      <c r="AN37" s="212" t="s">
        <v>674</v>
      </c>
      <c r="AO37" s="159" t="s">
        <v>183</v>
      </c>
      <c r="AP37" s="159" t="s">
        <v>282</v>
      </c>
      <c r="AQ37" s="159" t="s">
        <v>282</v>
      </c>
      <c r="AR37" s="159" t="s">
        <v>282</v>
      </c>
      <c r="AS37" s="159" t="s">
        <v>282</v>
      </c>
      <c r="AT37" s="159" t="s">
        <v>282</v>
      </c>
      <c r="AU37" s="159" t="s">
        <v>743</v>
      </c>
      <c r="AV37" s="159">
        <v>21</v>
      </c>
      <c r="AW37" s="159">
        <v>15</v>
      </c>
      <c r="AX37" s="159">
        <v>50</v>
      </c>
      <c r="AY37" s="159">
        <v>120</v>
      </c>
      <c r="AZ37" s="159" t="s">
        <v>743</v>
      </c>
      <c r="BA37" s="159">
        <v>21</v>
      </c>
      <c r="BB37" s="159">
        <v>26.7</v>
      </c>
      <c r="BC37" s="159">
        <v>9.8000000000000007</v>
      </c>
      <c r="BD37" s="159">
        <v>120</v>
      </c>
      <c r="BE37" s="159" t="s">
        <v>282</v>
      </c>
      <c r="BF37" s="159" t="s">
        <v>282</v>
      </c>
      <c r="BG37" s="159" t="s">
        <v>282</v>
      </c>
      <c r="BH37" s="159" t="s">
        <v>282</v>
      </c>
      <c r="BI37" s="159" t="s">
        <v>282</v>
      </c>
      <c r="BJ37" s="159" t="s">
        <v>282</v>
      </c>
      <c r="BK37" s="159" t="s">
        <v>282</v>
      </c>
      <c r="BL37" s="159" t="s">
        <v>282</v>
      </c>
      <c r="BM37" s="159" t="s">
        <v>282</v>
      </c>
      <c r="BN37" s="159" t="s">
        <v>282</v>
      </c>
      <c r="BO37" s="159" t="s">
        <v>282</v>
      </c>
      <c r="BP37" s="159" t="s">
        <v>282</v>
      </c>
      <c r="BQ37" s="159" t="s">
        <v>282</v>
      </c>
      <c r="BR37" s="159" t="s">
        <v>282</v>
      </c>
      <c r="BS37" s="159" t="s">
        <v>282</v>
      </c>
      <c r="BT37" s="212" t="s">
        <v>282</v>
      </c>
      <c r="BU37" s="212" t="s">
        <v>282</v>
      </c>
      <c r="BV37" s="212" t="s">
        <v>282</v>
      </c>
      <c r="BW37" s="212" t="s">
        <v>282</v>
      </c>
      <c r="BX37" s="212" t="s">
        <v>282</v>
      </c>
      <c r="BY37" s="212" t="s">
        <v>282</v>
      </c>
      <c r="BZ37" s="212" t="s">
        <v>282</v>
      </c>
      <c r="CA37" s="212" t="s">
        <v>282</v>
      </c>
      <c r="CB37" s="212" t="s">
        <v>282</v>
      </c>
      <c r="CC37" s="212" t="s">
        <v>282</v>
      </c>
      <c r="CD37" s="212" t="s">
        <v>282</v>
      </c>
      <c r="CE37" s="212" t="s">
        <v>282</v>
      </c>
      <c r="CF37" s="212" t="s">
        <v>282</v>
      </c>
      <c r="CG37" s="212" t="s">
        <v>282</v>
      </c>
      <c r="CH37" s="212" t="s">
        <v>282</v>
      </c>
      <c r="CI37" s="212" t="s">
        <v>282</v>
      </c>
      <c r="CJ37" s="212" t="s">
        <v>282</v>
      </c>
      <c r="CK37" s="212" t="s">
        <v>282</v>
      </c>
      <c r="CL37" s="212" t="s">
        <v>282</v>
      </c>
      <c r="CM37" s="212" t="s">
        <v>282</v>
      </c>
      <c r="CN37" s="212" t="s">
        <v>282</v>
      </c>
      <c r="CO37" s="212" t="s">
        <v>282</v>
      </c>
      <c r="CP37" s="212" t="s">
        <v>282</v>
      </c>
      <c r="CQ37" s="212" t="s">
        <v>282</v>
      </c>
      <c r="CR37" s="212" t="s">
        <v>282</v>
      </c>
      <c r="CS37" s="212" t="s">
        <v>282</v>
      </c>
      <c r="CT37" s="212" t="s">
        <v>282</v>
      </c>
      <c r="CU37" s="212" t="s">
        <v>282</v>
      </c>
      <c r="CV37" s="212" t="s">
        <v>282</v>
      </c>
      <c r="CW37" s="212" t="s">
        <v>282</v>
      </c>
      <c r="CX37" s="212" t="s">
        <v>282</v>
      </c>
      <c r="CY37" s="212" t="s">
        <v>282</v>
      </c>
      <c r="CZ37" s="212" t="s">
        <v>282</v>
      </c>
      <c r="DA37" s="212" t="s">
        <v>282</v>
      </c>
      <c r="DB37" s="212" t="s">
        <v>282</v>
      </c>
      <c r="DC37" s="212" t="s">
        <v>282</v>
      </c>
      <c r="DD37" s="212" t="s">
        <v>282</v>
      </c>
      <c r="DE37" s="212" t="s">
        <v>282</v>
      </c>
      <c r="DF37" s="212" t="s">
        <v>282</v>
      </c>
      <c r="DG37" s="212" t="s">
        <v>282</v>
      </c>
      <c r="DH37" s="212" t="s">
        <v>282</v>
      </c>
      <c r="DI37" s="212" t="s">
        <v>282</v>
      </c>
      <c r="DJ37" s="212" t="s">
        <v>282</v>
      </c>
      <c r="DK37" s="212" t="s">
        <v>282</v>
      </c>
      <c r="DL37" s="212" t="s">
        <v>282</v>
      </c>
      <c r="DM37" s="212" t="s">
        <v>282</v>
      </c>
      <c r="DN37" s="212" t="s">
        <v>282</v>
      </c>
      <c r="DO37" s="212" t="s">
        <v>282</v>
      </c>
      <c r="DP37" s="212" t="s">
        <v>282</v>
      </c>
      <c r="DQ37" s="212" t="s">
        <v>282</v>
      </c>
      <c r="DR37" s="212" t="s">
        <v>282</v>
      </c>
      <c r="DS37" s="212" t="s">
        <v>282</v>
      </c>
      <c r="DT37" s="212" t="s">
        <v>282</v>
      </c>
      <c r="DU37" s="212" t="s">
        <v>282</v>
      </c>
      <c r="DV37" s="212" t="s">
        <v>282</v>
      </c>
      <c r="DW37" s="212" t="s">
        <v>282</v>
      </c>
      <c r="DX37" s="212" t="s">
        <v>282</v>
      </c>
      <c r="DY37" s="212" t="s">
        <v>282</v>
      </c>
      <c r="DZ37" s="212" t="s">
        <v>282</v>
      </c>
      <c r="EA37" s="212" t="s">
        <v>282</v>
      </c>
      <c r="EB37" s="212" t="s">
        <v>282</v>
      </c>
      <c r="EC37" s="212" t="s">
        <v>282</v>
      </c>
      <c r="ED37" s="212" t="s">
        <v>282</v>
      </c>
      <c r="EE37" s="212" t="s">
        <v>282</v>
      </c>
      <c r="EF37" s="212" t="s">
        <v>282</v>
      </c>
      <c r="EG37" s="212" t="s">
        <v>282</v>
      </c>
      <c r="EH37" s="212" t="s">
        <v>282</v>
      </c>
      <c r="EI37" s="212" t="s">
        <v>282</v>
      </c>
      <c r="EJ37" s="212" t="s">
        <v>282</v>
      </c>
      <c r="EK37" s="212" t="s">
        <v>282</v>
      </c>
      <c r="EL37" s="212" t="s">
        <v>282</v>
      </c>
      <c r="EM37" s="212" t="s">
        <v>282</v>
      </c>
      <c r="EN37" s="212" t="s">
        <v>282</v>
      </c>
      <c r="EO37" s="212" t="s">
        <v>282</v>
      </c>
      <c r="EP37" s="212" t="s">
        <v>282</v>
      </c>
      <c r="EQ37" s="212" t="s">
        <v>282</v>
      </c>
      <c r="ER37" s="212" t="s">
        <v>282</v>
      </c>
      <c r="ES37" s="212" t="s">
        <v>282</v>
      </c>
      <c r="ET37" s="212" t="s">
        <v>282</v>
      </c>
      <c r="EU37" s="212" t="s">
        <v>282</v>
      </c>
      <c r="EV37" s="212" t="s">
        <v>282</v>
      </c>
      <c r="EW37" s="212" t="s">
        <v>282</v>
      </c>
      <c r="EX37" s="212" t="s">
        <v>282</v>
      </c>
      <c r="EY37" s="212" t="s">
        <v>282</v>
      </c>
      <c r="EZ37" s="212" t="s">
        <v>282</v>
      </c>
      <c r="FA37" s="212" t="s">
        <v>282</v>
      </c>
      <c r="FB37" s="212" t="s">
        <v>282</v>
      </c>
      <c r="FC37" s="212" t="s">
        <v>282</v>
      </c>
      <c r="FD37" s="212" t="s">
        <v>282</v>
      </c>
      <c r="FE37" s="212" t="s">
        <v>282</v>
      </c>
      <c r="FF37" s="212" t="s">
        <v>282</v>
      </c>
      <c r="FG37" s="212" t="s">
        <v>282</v>
      </c>
      <c r="FH37" s="212" t="s">
        <v>282</v>
      </c>
      <c r="FI37" s="212" t="s">
        <v>282</v>
      </c>
      <c r="FJ37" s="212" t="s">
        <v>282</v>
      </c>
      <c r="FK37" s="212" t="s">
        <v>282</v>
      </c>
    </row>
    <row r="38" spans="1:167" s="212" customFormat="1" x14ac:dyDescent="0.25">
      <c r="A38" s="212" t="s">
        <v>9053</v>
      </c>
      <c r="B38" s="159" t="s">
        <v>13723</v>
      </c>
      <c r="C38" s="159" t="s">
        <v>216</v>
      </c>
      <c r="F38" s="212">
        <v>10</v>
      </c>
      <c r="G38" s="212">
        <v>2</v>
      </c>
      <c r="H38" s="212" t="s">
        <v>674</v>
      </c>
      <c r="I38" s="159" t="s">
        <v>183</v>
      </c>
      <c r="J38" s="159" t="s">
        <v>13722</v>
      </c>
      <c r="K38" s="159" t="s">
        <v>282</v>
      </c>
      <c r="L38" s="159">
        <v>46</v>
      </c>
      <c r="M38" s="159" t="s">
        <v>282</v>
      </c>
      <c r="N38" s="159">
        <v>121</v>
      </c>
      <c r="O38" s="159" t="s">
        <v>743</v>
      </c>
      <c r="P38" s="159">
        <v>21</v>
      </c>
      <c r="Q38" s="159">
        <v>19</v>
      </c>
      <c r="R38" s="159">
        <v>50</v>
      </c>
      <c r="S38" s="159">
        <v>121</v>
      </c>
      <c r="T38" s="159" t="s">
        <v>743</v>
      </c>
      <c r="U38" s="159">
        <v>21</v>
      </c>
      <c r="V38" s="159">
        <v>26.8</v>
      </c>
      <c r="W38" s="159">
        <v>10.3</v>
      </c>
      <c r="X38" s="159">
        <v>121</v>
      </c>
      <c r="Y38" s="159" t="s">
        <v>282</v>
      </c>
      <c r="Z38" s="159" t="s">
        <v>282</v>
      </c>
      <c r="AA38" s="159" t="s">
        <v>282</v>
      </c>
      <c r="AB38" s="159" t="s">
        <v>282</v>
      </c>
      <c r="AC38" s="159" t="s">
        <v>282</v>
      </c>
      <c r="AD38" s="159" t="s">
        <v>282</v>
      </c>
      <c r="AE38" s="159" t="s">
        <v>282</v>
      </c>
      <c r="AF38" s="159" t="s">
        <v>282</v>
      </c>
      <c r="AG38" s="159" t="s">
        <v>282</v>
      </c>
      <c r="AH38" s="159" t="s">
        <v>282</v>
      </c>
      <c r="AI38" s="159" t="s">
        <v>282</v>
      </c>
      <c r="AJ38" s="159" t="s">
        <v>282</v>
      </c>
      <c r="AK38" s="159" t="s">
        <v>282</v>
      </c>
      <c r="AL38" s="159" t="s">
        <v>282</v>
      </c>
      <c r="AM38" s="159" t="s">
        <v>282</v>
      </c>
      <c r="AN38" s="212" t="s">
        <v>674</v>
      </c>
      <c r="AO38" s="159" t="s">
        <v>183</v>
      </c>
      <c r="AP38" s="159" t="s">
        <v>13722</v>
      </c>
      <c r="AQ38" s="159" t="s">
        <v>282</v>
      </c>
      <c r="AR38" s="159">
        <v>39</v>
      </c>
      <c r="AS38" s="159" t="s">
        <v>282</v>
      </c>
      <c r="AT38" s="159">
        <v>120</v>
      </c>
      <c r="AU38" s="159" t="s">
        <v>743</v>
      </c>
      <c r="AV38" s="159">
        <v>21</v>
      </c>
      <c r="AW38" s="159">
        <v>19</v>
      </c>
      <c r="AX38" s="159">
        <v>50</v>
      </c>
      <c r="AY38" s="159">
        <v>120</v>
      </c>
      <c r="AZ38" s="159" t="s">
        <v>743</v>
      </c>
      <c r="BA38" s="159">
        <v>21</v>
      </c>
      <c r="BB38" s="159">
        <v>26.7</v>
      </c>
      <c r="BC38" s="159">
        <v>9.8000000000000007</v>
      </c>
      <c r="BD38" s="159">
        <v>120</v>
      </c>
      <c r="BE38" s="159" t="s">
        <v>282</v>
      </c>
      <c r="BF38" s="159" t="s">
        <v>282</v>
      </c>
      <c r="BG38" s="159" t="s">
        <v>282</v>
      </c>
      <c r="BH38" s="159" t="s">
        <v>282</v>
      </c>
      <c r="BI38" s="159" t="s">
        <v>282</v>
      </c>
      <c r="BJ38" s="159" t="s">
        <v>282</v>
      </c>
      <c r="BK38" s="159" t="s">
        <v>282</v>
      </c>
      <c r="BL38" s="159" t="s">
        <v>282</v>
      </c>
      <c r="BM38" s="159" t="s">
        <v>282</v>
      </c>
      <c r="BN38" s="159" t="s">
        <v>282</v>
      </c>
      <c r="BO38" s="159" t="s">
        <v>282</v>
      </c>
      <c r="BP38" s="159" t="s">
        <v>282</v>
      </c>
      <c r="BQ38" s="159" t="s">
        <v>282</v>
      </c>
      <c r="BR38" s="159" t="s">
        <v>282</v>
      </c>
      <c r="BS38" s="159" t="s">
        <v>282</v>
      </c>
      <c r="BT38" s="212" t="s">
        <v>282</v>
      </c>
      <c r="BU38" s="212" t="s">
        <v>282</v>
      </c>
      <c r="BV38" s="212" t="s">
        <v>282</v>
      </c>
      <c r="BW38" s="212" t="s">
        <v>282</v>
      </c>
      <c r="BX38" s="212" t="s">
        <v>282</v>
      </c>
      <c r="BY38" s="212" t="s">
        <v>282</v>
      </c>
      <c r="BZ38" s="212" t="s">
        <v>282</v>
      </c>
      <c r="CA38" s="212" t="s">
        <v>282</v>
      </c>
      <c r="CB38" s="212" t="s">
        <v>282</v>
      </c>
      <c r="CC38" s="212" t="s">
        <v>282</v>
      </c>
      <c r="CD38" s="212" t="s">
        <v>282</v>
      </c>
      <c r="CE38" s="212" t="s">
        <v>282</v>
      </c>
      <c r="CF38" s="212" t="s">
        <v>282</v>
      </c>
      <c r="CG38" s="212" t="s">
        <v>282</v>
      </c>
      <c r="CH38" s="212" t="s">
        <v>282</v>
      </c>
      <c r="CI38" s="212" t="s">
        <v>282</v>
      </c>
      <c r="CJ38" s="212" t="s">
        <v>282</v>
      </c>
      <c r="CK38" s="212" t="s">
        <v>282</v>
      </c>
      <c r="CL38" s="212" t="s">
        <v>282</v>
      </c>
      <c r="CM38" s="212" t="s">
        <v>282</v>
      </c>
      <c r="CN38" s="212" t="s">
        <v>282</v>
      </c>
      <c r="CO38" s="212" t="s">
        <v>282</v>
      </c>
      <c r="CP38" s="212" t="s">
        <v>282</v>
      </c>
      <c r="CQ38" s="212" t="s">
        <v>282</v>
      </c>
      <c r="CR38" s="212" t="s">
        <v>282</v>
      </c>
      <c r="CS38" s="212" t="s">
        <v>282</v>
      </c>
      <c r="CT38" s="212" t="s">
        <v>282</v>
      </c>
      <c r="CU38" s="212" t="s">
        <v>282</v>
      </c>
      <c r="CV38" s="212" t="s">
        <v>282</v>
      </c>
      <c r="CW38" s="212" t="s">
        <v>282</v>
      </c>
      <c r="CX38" s="212" t="s">
        <v>282</v>
      </c>
      <c r="CY38" s="212" t="s">
        <v>282</v>
      </c>
      <c r="CZ38" s="212" t="s">
        <v>282</v>
      </c>
      <c r="DA38" s="212" t="s">
        <v>282</v>
      </c>
      <c r="DB38" s="212" t="s">
        <v>282</v>
      </c>
      <c r="DC38" s="212" t="s">
        <v>282</v>
      </c>
      <c r="DD38" s="212" t="s">
        <v>282</v>
      </c>
      <c r="DE38" s="212" t="s">
        <v>282</v>
      </c>
      <c r="DF38" s="212" t="s">
        <v>282</v>
      </c>
      <c r="DG38" s="212" t="s">
        <v>282</v>
      </c>
      <c r="DH38" s="212" t="s">
        <v>282</v>
      </c>
      <c r="DI38" s="212" t="s">
        <v>282</v>
      </c>
      <c r="DJ38" s="212" t="s">
        <v>282</v>
      </c>
      <c r="DK38" s="212" t="s">
        <v>282</v>
      </c>
      <c r="DL38" s="212" t="s">
        <v>282</v>
      </c>
      <c r="DM38" s="212" t="s">
        <v>282</v>
      </c>
      <c r="DN38" s="212" t="s">
        <v>282</v>
      </c>
      <c r="DO38" s="212" t="s">
        <v>282</v>
      </c>
      <c r="DP38" s="212" t="s">
        <v>282</v>
      </c>
      <c r="DQ38" s="212" t="s">
        <v>282</v>
      </c>
      <c r="DR38" s="212" t="s">
        <v>282</v>
      </c>
      <c r="DS38" s="212" t="s">
        <v>282</v>
      </c>
      <c r="DT38" s="212" t="s">
        <v>282</v>
      </c>
      <c r="DU38" s="212" t="s">
        <v>282</v>
      </c>
      <c r="DV38" s="212" t="s">
        <v>282</v>
      </c>
      <c r="DW38" s="212" t="s">
        <v>282</v>
      </c>
      <c r="DX38" s="212" t="s">
        <v>282</v>
      </c>
      <c r="DY38" s="212" t="s">
        <v>282</v>
      </c>
      <c r="DZ38" s="212" t="s">
        <v>282</v>
      </c>
      <c r="EA38" s="212" t="s">
        <v>282</v>
      </c>
      <c r="EB38" s="212" t="s">
        <v>282</v>
      </c>
      <c r="EC38" s="212" t="s">
        <v>282</v>
      </c>
      <c r="ED38" s="212" t="s">
        <v>282</v>
      </c>
      <c r="EE38" s="212" t="s">
        <v>282</v>
      </c>
      <c r="EF38" s="212" t="s">
        <v>282</v>
      </c>
      <c r="EG38" s="212" t="s">
        <v>282</v>
      </c>
      <c r="EH38" s="212" t="s">
        <v>282</v>
      </c>
      <c r="EI38" s="212" t="s">
        <v>282</v>
      </c>
      <c r="EJ38" s="212" t="s">
        <v>282</v>
      </c>
      <c r="EK38" s="212" t="s">
        <v>282</v>
      </c>
      <c r="EL38" s="212" t="s">
        <v>282</v>
      </c>
      <c r="EM38" s="212" t="s">
        <v>282</v>
      </c>
      <c r="EN38" s="212" t="s">
        <v>282</v>
      </c>
      <c r="EO38" s="212" t="s">
        <v>282</v>
      </c>
      <c r="EP38" s="212" t="s">
        <v>282</v>
      </c>
      <c r="EQ38" s="212" t="s">
        <v>282</v>
      </c>
      <c r="ER38" s="212" t="s">
        <v>282</v>
      </c>
      <c r="ES38" s="212" t="s">
        <v>282</v>
      </c>
      <c r="ET38" s="212" t="s">
        <v>282</v>
      </c>
      <c r="EU38" s="212" t="s">
        <v>282</v>
      </c>
      <c r="EV38" s="212" t="s">
        <v>282</v>
      </c>
      <c r="EW38" s="212" t="s">
        <v>282</v>
      </c>
      <c r="EX38" s="212" t="s">
        <v>282</v>
      </c>
      <c r="EY38" s="212" t="s">
        <v>282</v>
      </c>
      <c r="EZ38" s="212" t="s">
        <v>282</v>
      </c>
      <c r="FA38" s="212" t="s">
        <v>282</v>
      </c>
      <c r="FB38" s="212" t="s">
        <v>282</v>
      </c>
      <c r="FC38" s="212" t="s">
        <v>282</v>
      </c>
      <c r="FD38" s="212" t="s">
        <v>282</v>
      </c>
      <c r="FE38" s="212" t="s">
        <v>282</v>
      </c>
      <c r="FF38" s="212" t="s">
        <v>282</v>
      </c>
      <c r="FG38" s="212" t="s">
        <v>282</v>
      </c>
      <c r="FH38" s="212" t="s">
        <v>282</v>
      </c>
      <c r="FI38" s="212" t="s">
        <v>282</v>
      </c>
      <c r="FJ38" s="212" t="s">
        <v>282</v>
      </c>
      <c r="FK38" s="212" t="s">
        <v>282</v>
      </c>
    </row>
    <row r="39" spans="1:167" x14ac:dyDescent="0.25">
      <c r="A39" s="161" t="s">
        <v>14468</v>
      </c>
      <c r="B39" s="159" t="s">
        <v>17928</v>
      </c>
      <c r="C39" s="159" t="s">
        <v>5328</v>
      </c>
      <c r="F39">
        <v>6</v>
      </c>
      <c r="G39">
        <v>4</v>
      </c>
      <c r="H39" s="66" t="s">
        <v>4520</v>
      </c>
      <c r="I39" s="159" t="s">
        <v>183</v>
      </c>
      <c r="J39" s="159" t="s">
        <v>282</v>
      </c>
      <c r="K39" s="159" t="s">
        <v>282</v>
      </c>
      <c r="L39" s="159" t="s">
        <v>282</v>
      </c>
      <c r="M39" s="159" t="s">
        <v>282</v>
      </c>
      <c r="N39" s="159" t="s">
        <v>282</v>
      </c>
      <c r="O39" s="159" t="s">
        <v>282</v>
      </c>
      <c r="P39" s="159" t="s">
        <v>282</v>
      </c>
      <c r="Q39" s="159" t="s">
        <v>282</v>
      </c>
      <c r="R39" s="159" t="s">
        <v>282</v>
      </c>
      <c r="S39" s="159" t="s">
        <v>282</v>
      </c>
      <c r="T39" s="159" t="s">
        <v>220</v>
      </c>
      <c r="U39" s="159">
        <v>16</v>
      </c>
      <c r="V39" s="66">
        <v>35</v>
      </c>
      <c r="W39" s="66">
        <v>10.8</v>
      </c>
      <c r="X39" s="159">
        <v>38</v>
      </c>
      <c r="Y39" s="159" t="s">
        <v>282</v>
      </c>
      <c r="Z39" s="159" t="s">
        <v>282</v>
      </c>
      <c r="AA39" s="159" t="s">
        <v>282</v>
      </c>
      <c r="AB39" s="159" t="s">
        <v>282</v>
      </c>
      <c r="AC39" s="159" t="s">
        <v>282</v>
      </c>
      <c r="AD39" s="159" t="s">
        <v>282</v>
      </c>
      <c r="AE39" s="212">
        <v>18</v>
      </c>
      <c r="AF39">
        <v>13</v>
      </c>
      <c r="AG39" s="212">
        <v>23</v>
      </c>
      <c r="AH39" t="s">
        <v>282</v>
      </c>
      <c r="AI39" s="212" t="s">
        <v>282</v>
      </c>
      <c r="AJ39" s="212" t="s">
        <v>282</v>
      </c>
      <c r="AK39" s="212" t="s">
        <v>282</v>
      </c>
      <c r="AL39" s="212" t="s">
        <v>282</v>
      </c>
      <c r="AM39" s="212" t="s">
        <v>282</v>
      </c>
      <c r="AN39" s="66" t="s">
        <v>4520</v>
      </c>
      <c r="AO39" s="159" t="s">
        <v>183</v>
      </c>
      <c r="AP39" s="159" t="s">
        <v>282</v>
      </c>
      <c r="AQ39" s="159" t="s">
        <v>282</v>
      </c>
      <c r="AR39" s="159" t="s">
        <v>282</v>
      </c>
      <c r="AS39" s="159" t="s">
        <v>282</v>
      </c>
      <c r="AT39" s="159" t="s">
        <v>282</v>
      </c>
      <c r="AU39" s="159" t="s">
        <v>282</v>
      </c>
      <c r="AV39" s="159" t="s">
        <v>282</v>
      </c>
      <c r="AW39" s="159" t="s">
        <v>282</v>
      </c>
      <c r="AX39" s="159" t="s">
        <v>282</v>
      </c>
      <c r="AY39" s="159" t="s">
        <v>282</v>
      </c>
      <c r="AZ39" s="159" t="s">
        <v>220</v>
      </c>
      <c r="BA39" s="159">
        <v>16</v>
      </c>
      <c r="BB39" s="66">
        <v>34.9</v>
      </c>
      <c r="BC39" s="66">
        <v>10.1</v>
      </c>
      <c r="BD39" s="159">
        <v>41</v>
      </c>
      <c r="BE39" s="159" t="s">
        <v>282</v>
      </c>
      <c r="BF39" s="159" t="s">
        <v>282</v>
      </c>
      <c r="BG39" s="159" t="s">
        <v>282</v>
      </c>
      <c r="BH39" s="159" t="s">
        <v>282</v>
      </c>
      <c r="BI39" s="159" t="s">
        <v>282</v>
      </c>
      <c r="BJ39" s="159" t="s">
        <v>282</v>
      </c>
      <c r="BK39" s="212">
        <v>18.399999999999999</v>
      </c>
      <c r="BL39" s="212">
        <v>10.4</v>
      </c>
      <c r="BM39">
        <v>18</v>
      </c>
      <c r="BN39" t="s">
        <v>282</v>
      </c>
      <c r="BO39" s="212" t="s">
        <v>282</v>
      </c>
      <c r="BP39" s="212" t="s">
        <v>282</v>
      </c>
      <c r="BQ39" s="212" t="s">
        <v>282</v>
      </c>
      <c r="BR39" s="212" t="s">
        <v>282</v>
      </c>
      <c r="BS39" s="212" t="s">
        <v>282</v>
      </c>
      <c r="BT39" s="159" t="s">
        <v>671</v>
      </c>
      <c r="BU39" s="159" t="s">
        <v>282</v>
      </c>
      <c r="BV39" s="159" t="s">
        <v>282</v>
      </c>
      <c r="BW39" s="159" t="s">
        <v>282</v>
      </c>
      <c r="BX39" s="159" t="s">
        <v>282</v>
      </c>
      <c r="BY39" s="159" t="s">
        <v>282</v>
      </c>
      <c r="BZ39" s="159" t="s">
        <v>282</v>
      </c>
      <c r="CA39" s="159" t="s">
        <v>282</v>
      </c>
      <c r="CB39" s="159" t="s">
        <v>282</v>
      </c>
      <c r="CC39" s="159" t="s">
        <v>282</v>
      </c>
      <c r="CD39" s="159" t="s">
        <v>282</v>
      </c>
      <c r="CE39" s="159" t="s">
        <v>282</v>
      </c>
      <c r="CF39" s="159" t="s">
        <v>220</v>
      </c>
      <c r="CG39" s="66">
        <v>16</v>
      </c>
      <c r="CH39" s="66">
        <v>37.6</v>
      </c>
      <c r="CI39" s="66">
        <v>10.7</v>
      </c>
      <c r="CJ39" s="159">
        <v>36</v>
      </c>
      <c r="CK39" s="159" t="s">
        <v>282</v>
      </c>
      <c r="CL39" s="159" t="s">
        <v>282</v>
      </c>
      <c r="CM39" s="159" t="s">
        <v>282</v>
      </c>
      <c r="CN39" s="159" t="s">
        <v>282</v>
      </c>
      <c r="CO39" s="159" t="s">
        <v>282</v>
      </c>
      <c r="CP39" s="159" t="s">
        <v>282</v>
      </c>
      <c r="CQ39" s="212">
        <v>26</v>
      </c>
      <c r="CR39" s="212">
        <v>13.7</v>
      </c>
      <c r="CS39">
        <v>27</v>
      </c>
      <c r="CT39" t="s">
        <v>282</v>
      </c>
      <c r="CU39" s="212" t="s">
        <v>282</v>
      </c>
      <c r="CV39" s="212" t="s">
        <v>282</v>
      </c>
      <c r="CW39" s="212" t="s">
        <v>282</v>
      </c>
      <c r="CX39" s="212" t="s">
        <v>282</v>
      </c>
      <c r="CY39" s="212" t="s">
        <v>282</v>
      </c>
      <c r="CZ39" s="159" t="s">
        <v>310</v>
      </c>
      <c r="DA39" s="159" t="s">
        <v>282</v>
      </c>
      <c r="DB39" s="159" t="s">
        <v>282</v>
      </c>
      <c r="DC39" s="159" t="s">
        <v>282</v>
      </c>
      <c r="DD39" s="159" t="s">
        <v>282</v>
      </c>
      <c r="DE39" s="159" t="s">
        <v>282</v>
      </c>
      <c r="DF39" s="159" t="s">
        <v>282</v>
      </c>
      <c r="DG39" s="159" t="s">
        <v>282</v>
      </c>
      <c r="DH39" s="159" t="s">
        <v>282</v>
      </c>
      <c r="DI39" s="159" t="s">
        <v>282</v>
      </c>
      <c r="DJ39" s="159" t="s">
        <v>282</v>
      </c>
      <c r="DK39" s="159" t="s">
        <v>282</v>
      </c>
      <c r="DL39" s="159" t="s">
        <v>220</v>
      </c>
      <c r="DM39" s="66">
        <v>16</v>
      </c>
      <c r="DN39" s="66">
        <v>38.6</v>
      </c>
      <c r="DO39" s="66">
        <v>8.8000000000000007</v>
      </c>
      <c r="DP39" s="159">
        <v>35</v>
      </c>
      <c r="DQ39" t="s">
        <v>282</v>
      </c>
      <c r="DR39" s="212" t="s">
        <v>282</v>
      </c>
      <c r="DS39" s="212" t="s">
        <v>282</v>
      </c>
      <c r="DT39" s="212" t="s">
        <v>282</v>
      </c>
      <c r="DU39" s="212" t="s">
        <v>282</v>
      </c>
      <c r="DV39" s="212" t="s">
        <v>282</v>
      </c>
      <c r="DW39" s="212">
        <v>34.200000000000003</v>
      </c>
      <c r="DX39" s="212">
        <v>13.5</v>
      </c>
      <c r="DY39">
        <v>22</v>
      </c>
      <c r="DZ39" s="212" t="s">
        <v>282</v>
      </c>
      <c r="EA39" s="212" t="s">
        <v>282</v>
      </c>
      <c r="EB39" s="212" t="s">
        <v>282</v>
      </c>
      <c r="EC39" s="212" t="s">
        <v>282</v>
      </c>
      <c r="ED39" s="212" t="s">
        <v>282</v>
      </c>
      <c r="EE39" s="212" t="s">
        <v>282</v>
      </c>
      <c r="EF39" s="212" t="s">
        <v>282</v>
      </c>
      <c r="EG39" s="212" t="s">
        <v>282</v>
      </c>
      <c r="EH39" s="212" t="s">
        <v>282</v>
      </c>
      <c r="EI39" s="212" t="s">
        <v>282</v>
      </c>
      <c r="EJ39" s="212" t="s">
        <v>282</v>
      </c>
      <c r="EK39" s="212" t="s">
        <v>282</v>
      </c>
      <c r="EL39" s="212" t="s">
        <v>282</v>
      </c>
      <c r="EM39" s="212" t="s">
        <v>282</v>
      </c>
      <c r="EN39" s="212" t="s">
        <v>282</v>
      </c>
      <c r="EO39" s="212" t="s">
        <v>282</v>
      </c>
      <c r="EP39" s="212" t="s">
        <v>282</v>
      </c>
      <c r="EQ39" s="212" t="s">
        <v>282</v>
      </c>
      <c r="ER39" s="212" t="s">
        <v>282</v>
      </c>
      <c r="ES39" s="212" t="s">
        <v>282</v>
      </c>
      <c r="ET39" s="212" t="s">
        <v>282</v>
      </c>
      <c r="EU39" s="212" t="s">
        <v>282</v>
      </c>
      <c r="EV39" s="212" t="s">
        <v>282</v>
      </c>
      <c r="EW39" s="212" t="s">
        <v>282</v>
      </c>
      <c r="EX39" s="212" t="s">
        <v>282</v>
      </c>
      <c r="EY39" s="212" t="s">
        <v>282</v>
      </c>
      <c r="EZ39" s="212" t="s">
        <v>282</v>
      </c>
      <c r="FA39" s="212" t="s">
        <v>282</v>
      </c>
      <c r="FB39" s="212" t="s">
        <v>282</v>
      </c>
      <c r="FC39" s="212" t="s">
        <v>282</v>
      </c>
      <c r="FD39" s="212" t="s">
        <v>282</v>
      </c>
      <c r="FE39" s="212" t="s">
        <v>282</v>
      </c>
      <c r="FF39" s="212" t="s">
        <v>282</v>
      </c>
      <c r="FG39" s="212" t="s">
        <v>282</v>
      </c>
      <c r="FH39" s="212" t="s">
        <v>282</v>
      </c>
      <c r="FI39" s="212" t="s">
        <v>282</v>
      </c>
      <c r="FJ39" s="212" t="s">
        <v>282</v>
      </c>
      <c r="FK39" s="212" t="s">
        <v>282</v>
      </c>
    </row>
    <row r="40" spans="1:167" x14ac:dyDescent="0.25">
      <c r="A40" s="66" t="s">
        <v>592</v>
      </c>
      <c r="B40" s="159" t="s">
        <v>282</v>
      </c>
      <c r="C40" s="159" t="s">
        <v>5328</v>
      </c>
      <c r="F40">
        <v>3</v>
      </c>
      <c r="G40">
        <v>2</v>
      </c>
      <c r="H40" t="s">
        <v>681</v>
      </c>
      <c r="I40" t="s">
        <v>183</v>
      </c>
      <c r="J40" s="159" t="s">
        <v>282</v>
      </c>
      <c r="K40" s="159" t="s">
        <v>282</v>
      </c>
      <c r="L40" s="159" t="s">
        <v>282</v>
      </c>
      <c r="M40" s="159" t="s">
        <v>282</v>
      </c>
      <c r="N40" s="159" t="s">
        <v>282</v>
      </c>
      <c r="O40" s="159" t="s">
        <v>282</v>
      </c>
      <c r="P40" s="159" t="s">
        <v>282</v>
      </c>
      <c r="Q40" s="159" t="s">
        <v>282</v>
      </c>
      <c r="R40" s="159" t="s">
        <v>282</v>
      </c>
      <c r="S40" s="159" t="s">
        <v>282</v>
      </c>
      <c r="T40" s="159" t="s">
        <v>220</v>
      </c>
      <c r="U40" s="159">
        <v>20</v>
      </c>
      <c r="V40" s="66">
        <v>23.14</v>
      </c>
      <c r="W40" s="66">
        <v>6.48</v>
      </c>
      <c r="X40" s="159">
        <v>125</v>
      </c>
      <c r="Y40" s="159" t="s">
        <v>282</v>
      </c>
      <c r="Z40" s="159" t="s">
        <v>282</v>
      </c>
      <c r="AA40" s="159" t="s">
        <v>282</v>
      </c>
      <c r="AB40" s="212">
        <v>14.04</v>
      </c>
      <c r="AC40" s="212">
        <v>8.6199999999999992</v>
      </c>
      <c r="AD40" s="212">
        <v>125</v>
      </c>
      <c r="AE40" t="s">
        <v>282</v>
      </c>
      <c r="AF40" s="212" t="s">
        <v>282</v>
      </c>
      <c r="AG40" s="212" t="s">
        <v>282</v>
      </c>
      <c r="AH40" s="212" t="s">
        <v>282</v>
      </c>
      <c r="AI40" s="212" t="s">
        <v>282</v>
      </c>
      <c r="AJ40" s="212" t="s">
        <v>282</v>
      </c>
      <c r="AK40" s="212" t="s">
        <v>282</v>
      </c>
      <c r="AL40" s="212" t="s">
        <v>282</v>
      </c>
      <c r="AM40" s="212" t="s">
        <v>282</v>
      </c>
      <c r="AN40" t="s">
        <v>313</v>
      </c>
      <c r="AO40" t="s">
        <v>183</v>
      </c>
      <c r="AP40" s="159" t="s">
        <v>282</v>
      </c>
      <c r="AQ40" s="159" t="s">
        <v>282</v>
      </c>
      <c r="AR40" s="159" t="s">
        <v>282</v>
      </c>
      <c r="AS40" s="159" t="s">
        <v>282</v>
      </c>
      <c r="AT40" s="159" t="s">
        <v>282</v>
      </c>
      <c r="AU40" s="159" t="s">
        <v>282</v>
      </c>
      <c r="AV40" s="159" t="s">
        <v>282</v>
      </c>
      <c r="AW40" s="159" t="s">
        <v>282</v>
      </c>
      <c r="AX40" s="159" t="s">
        <v>282</v>
      </c>
      <c r="AY40" s="159" t="s">
        <v>282</v>
      </c>
      <c r="AZ40" s="159" t="s">
        <v>220</v>
      </c>
      <c r="BA40" s="159">
        <v>20</v>
      </c>
      <c r="BB40" s="66">
        <v>22.43</v>
      </c>
      <c r="BC40" s="66">
        <v>6.65</v>
      </c>
      <c r="BD40" s="159">
        <v>125</v>
      </c>
      <c r="BE40" s="159" t="s">
        <v>282</v>
      </c>
      <c r="BF40" s="159" t="s">
        <v>282</v>
      </c>
      <c r="BG40" s="159" t="s">
        <v>282</v>
      </c>
      <c r="BH40" s="212">
        <v>13.38</v>
      </c>
      <c r="BI40" s="212">
        <v>7.78</v>
      </c>
      <c r="BJ40">
        <v>125</v>
      </c>
      <c r="BK40" t="s">
        <v>282</v>
      </c>
      <c r="BL40" s="212" t="s">
        <v>282</v>
      </c>
      <c r="BM40" s="212" t="s">
        <v>282</v>
      </c>
      <c r="BN40" s="212" t="s">
        <v>282</v>
      </c>
      <c r="BO40" s="212" t="s">
        <v>282</v>
      </c>
      <c r="BP40" s="212" t="s">
        <v>282</v>
      </c>
      <c r="BQ40" s="212" t="s">
        <v>282</v>
      </c>
      <c r="BR40" s="212" t="s">
        <v>282</v>
      </c>
      <c r="BS40" s="212" t="s">
        <v>282</v>
      </c>
      <c r="BT40" s="212" t="s">
        <v>282</v>
      </c>
      <c r="BU40" s="212" t="s">
        <v>282</v>
      </c>
      <c r="BV40" s="212" t="s">
        <v>282</v>
      </c>
      <c r="BW40" s="212" t="s">
        <v>282</v>
      </c>
      <c r="BX40" s="212" t="s">
        <v>282</v>
      </c>
      <c r="BY40" s="212" t="s">
        <v>282</v>
      </c>
      <c r="BZ40" s="212" t="s">
        <v>282</v>
      </c>
      <c r="CA40" s="212" t="s">
        <v>282</v>
      </c>
      <c r="CB40" s="212" t="s">
        <v>282</v>
      </c>
      <c r="CC40" s="212" t="s">
        <v>282</v>
      </c>
      <c r="CD40" s="212" t="s">
        <v>282</v>
      </c>
      <c r="CE40" s="212" t="s">
        <v>282</v>
      </c>
      <c r="CF40" s="212" t="s">
        <v>282</v>
      </c>
      <c r="CG40" s="212" t="s">
        <v>282</v>
      </c>
      <c r="CH40" s="212" t="s">
        <v>282</v>
      </c>
      <c r="CI40" s="212" t="s">
        <v>282</v>
      </c>
      <c r="CJ40" s="212" t="s">
        <v>282</v>
      </c>
      <c r="CK40" s="212" t="s">
        <v>282</v>
      </c>
      <c r="CL40" s="212" t="s">
        <v>282</v>
      </c>
      <c r="CM40" s="212" t="s">
        <v>282</v>
      </c>
      <c r="CN40" s="212" t="s">
        <v>282</v>
      </c>
      <c r="CO40" s="212" t="s">
        <v>282</v>
      </c>
      <c r="CP40" s="212" t="s">
        <v>282</v>
      </c>
      <c r="CQ40" s="212" t="s">
        <v>282</v>
      </c>
      <c r="CR40" s="212" t="s">
        <v>282</v>
      </c>
      <c r="CS40" s="212" t="s">
        <v>282</v>
      </c>
      <c r="CT40" s="212" t="s">
        <v>282</v>
      </c>
      <c r="CU40" s="212" t="s">
        <v>282</v>
      </c>
      <c r="CV40" s="212" t="s">
        <v>282</v>
      </c>
      <c r="CW40" s="212" t="s">
        <v>282</v>
      </c>
      <c r="CX40" s="212" t="s">
        <v>282</v>
      </c>
      <c r="CY40" s="212" t="s">
        <v>282</v>
      </c>
      <c r="CZ40" s="212" t="s">
        <v>282</v>
      </c>
      <c r="DA40" s="212" t="s">
        <v>282</v>
      </c>
      <c r="DB40" s="212" t="s">
        <v>282</v>
      </c>
      <c r="DC40" s="212" t="s">
        <v>282</v>
      </c>
      <c r="DD40" s="212" t="s">
        <v>282</v>
      </c>
      <c r="DE40" s="212" t="s">
        <v>282</v>
      </c>
      <c r="DF40" s="212" t="s">
        <v>282</v>
      </c>
      <c r="DG40" s="212" t="s">
        <v>282</v>
      </c>
      <c r="DH40" s="212" t="s">
        <v>282</v>
      </c>
      <c r="DI40" s="212" t="s">
        <v>282</v>
      </c>
      <c r="DJ40" s="212" t="s">
        <v>282</v>
      </c>
      <c r="DK40" s="212" t="s">
        <v>282</v>
      </c>
      <c r="DL40" s="212" t="s">
        <v>282</v>
      </c>
      <c r="DM40" s="212" t="s">
        <v>282</v>
      </c>
      <c r="DN40" s="212" t="s">
        <v>282</v>
      </c>
      <c r="DO40" s="212" t="s">
        <v>282</v>
      </c>
      <c r="DP40" s="212" t="s">
        <v>282</v>
      </c>
      <c r="DQ40" s="212" t="s">
        <v>282</v>
      </c>
      <c r="DR40" s="212" t="s">
        <v>282</v>
      </c>
      <c r="DS40" s="212" t="s">
        <v>282</v>
      </c>
      <c r="DT40" s="212" t="s">
        <v>282</v>
      </c>
      <c r="DU40" s="212" t="s">
        <v>282</v>
      </c>
      <c r="DV40" s="212" t="s">
        <v>282</v>
      </c>
      <c r="DW40" s="212" t="s">
        <v>282</v>
      </c>
      <c r="DX40" s="212" t="s">
        <v>282</v>
      </c>
      <c r="DY40" s="212" t="s">
        <v>282</v>
      </c>
      <c r="DZ40" s="212" t="s">
        <v>282</v>
      </c>
      <c r="EA40" s="212" t="s">
        <v>282</v>
      </c>
      <c r="EB40" s="212" t="s">
        <v>282</v>
      </c>
      <c r="EC40" s="212" t="s">
        <v>282</v>
      </c>
      <c r="ED40" s="212" t="s">
        <v>282</v>
      </c>
      <c r="EE40" s="212" t="s">
        <v>282</v>
      </c>
      <c r="EF40" s="212" t="s">
        <v>282</v>
      </c>
      <c r="EG40" s="212" t="s">
        <v>282</v>
      </c>
      <c r="EH40" s="212" t="s">
        <v>282</v>
      </c>
      <c r="EI40" s="212" t="s">
        <v>282</v>
      </c>
      <c r="EJ40" s="212" t="s">
        <v>282</v>
      </c>
      <c r="EK40" s="212" t="s">
        <v>282</v>
      </c>
      <c r="EL40" s="212" t="s">
        <v>282</v>
      </c>
      <c r="EM40" s="212" t="s">
        <v>282</v>
      </c>
      <c r="EN40" s="212" t="s">
        <v>282</v>
      </c>
      <c r="EO40" s="212" t="s">
        <v>282</v>
      </c>
      <c r="EP40" s="212" t="s">
        <v>282</v>
      </c>
      <c r="EQ40" s="212" t="s">
        <v>282</v>
      </c>
      <c r="ER40" s="212" t="s">
        <v>282</v>
      </c>
      <c r="ES40" s="212" t="s">
        <v>282</v>
      </c>
      <c r="ET40" s="212" t="s">
        <v>282</v>
      </c>
      <c r="EU40" s="212" t="s">
        <v>282</v>
      </c>
      <c r="EV40" s="212" t="s">
        <v>282</v>
      </c>
      <c r="EW40" s="212" t="s">
        <v>282</v>
      </c>
      <c r="EX40" s="212" t="s">
        <v>282</v>
      </c>
      <c r="EY40" s="212" t="s">
        <v>282</v>
      </c>
      <c r="EZ40" s="212" t="s">
        <v>282</v>
      </c>
      <c r="FA40" s="212" t="s">
        <v>282</v>
      </c>
      <c r="FB40" s="212" t="s">
        <v>282</v>
      </c>
      <c r="FC40" s="212" t="s">
        <v>282</v>
      </c>
      <c r="FD40" s="212" t="s">
        <v>282</v>
      </c>
      <c r="FE40" s="212" t="s">
        <v>282</v>
      </c>
      <c r="FF40" s="212" t="s">
        <v>282</v>
      </c>
      <c r="FG40" s="212" t="s">
        <v>282</v>
      </c>
      <c r="FH40" s="212" t="s">
        <v>282</v>
      </c>
      <c r="FI40" s="212" t="s">
        <v>282</v>
      </c>
      <c r="FJ40" s="212" t="s">
        <v>282</v>
      </c>
      <c r="FK40" s="212" t="s">
        <v>282</v>
      </c>
    </row>
    <row r="41" spans="1:167" x14ac:dyDescent="0.25">
      <c r="A41" s="66" t="s">
        <v>307</v>
      </c>
      <c r="B41" s="159" t="s">
        <v>282</v>
      </c>
      <c r="C41" s="159" t="s">
        <v>5328</v>
      </c>
      <c r="F41">
        <v>2</v>
      </c>
      <c r="G41">
        <v>3</v>
      </c>
      <c r="H41" s="66" t="s">
        <v>10475</v>
      </c>
      <c r="I41" s="159" t="s">
        <v>182</v>
      </c>
      <c r="J41" s="159" t="s">
        <v>282</v>
      </c>
      <c r="K41" s="159" t="s">
        <v>282</v>
      </c>
      <c r="L41" s="159" t="s">
        <v>282</v>
      </c>
      <c r="M41" s="159" t="s">
        <v>282</v>
      </c>
      <c r="N41" s="159" t="s">
        <v>282</v>
      </c>
      <c r="O41" s="159" t="s">
        <v>282</v>
      </c>
      <c r="P41" s="159" t="s">
        <v>282</v>
      </c>
      <c r="Q41" s="159" t="s">
        <v>282</v>
      </c>
      <c r="R41" s="159" t="s">
        <v>282</v>
      </c>
      <c r="S41" s="159" t="s">
        <v>282</v>
      </c>
      <c r="T41" s="159" t="s">
        <v>743</v>
      </c>
      <c r="U41" s="159">
        <v>21</v>
      </c>
      <c r="V41" s="66" t="s">
        <v>282</v>
      </c>
      <c r="W41" s="66" t="s">
        <v>282</v>
      </c>
      <c r="X41" s="159" t="s">
        <v>282</v>
      </c>
      <c r="Y41" s="66">
        <v>17</v>
      </c>
      <c r="Z41" s="66">
        <v>6.2</v>
      </c>
      <c r="AA41" s="66">
        <v>15</v>
      </c>
      <c r="AB41" t="s">
        <v>282</v>
      </c>
      <c r="AC41" t="s">
        <v>282</v>
      </c>
      <c r="AD41" s="212" t="s">
        <v>282</v>
      </c>
      <c r="AE41">
        <v>6</v>
      </c>
      <c r="AF41">
        <v>7</v>
      </c>
      <c r="AG41" s="212">
        <v>15</v>
      </c>
      <c r="AH41" s="212" t="s">
        <v>282</v>
      </c>
      <c r="AI41" s="212" t="s">
        <v>282</v>
      </c>
      <c r="AJ41" s="212" t="s">
        <v>282</v>
      </c>
      <c r="AK41" s="212" t="s">
        <v>282</v>
      </c>
      <c r="AL41" s="212" t="s">
        <v>282</v>
      </c>
      <c r="AM41" s="212" t="s">
        <v>282</v>
      </c>
      <c r="AN41" s="66" t="s">
        <v>763</v>
      </c>
      <c r="AO41" s="159" t="s">
        <v>183</v>
      </c>
      <c r="AP41" s="159" t="s">
        <v>282</v>
      </c>
      <c r="AQ41" s="159" t="s">
        <v>282</v>
      </c>
      <c r="AR41" s="159" t="s">
        <v>282</v>
      </c>
      <c r="AS41" s="159" t="s">
        <v>282</v>
      </c>
      <c r="AT41" s="159" t="s">
        <v>282</v>
      </c>
      <c r="AU41" s="159" t="s">
        <v>282</v>
      </c>
      <c r="AV41" s="159" t="s">
        <v>282</v>
      </c>
      <c r="AW41" s="159" t="s">
        <v>282</v>
      </c>
      <c r="AX41" s="159" t="s">
        <v>282</v>
      </c>
      <c r="AY41" s="159" t="s">
        <v>282</v>
      </c>
      <c r="AZ41" s="159" t="s">
        <v>743</v>
      </c>
      <c r="BA41" s="159">
        <v>21</v>
      </c>
      <c r="BB41" s="66" t="s">
        <v>282</v>
      </c>
      <c r="BC41" s="66" t="s">
        <v>282</v>
      </c>
      <c r="BD41" s="159" t="s">
        <v>282</v>
      </c>
      <c r="BE41" s="159">
        <v>19</v>
      </c>
      <c r="BF41" s="159">
        <v>7.8</v>
      </c>
      <c r="BG41" s="159">
        <v>16</v>
      </c>
      <c r="BH41" s="66" t="s">
        <v>282</v>
      </c>
      <c r="BI41" s="66" t="s">
        <v>282</v>
      </c>
      <c r="BJ41" s="66" t="s">
        <v>282</v>
      </c>
      <c r="BK41">
        <v>6.6</v>
      </c>
      <c r="BL41">
        <v>6.6</v>
      </c>
      <c r="BM41">
        <v>16</v>
      </c>
      <c r="BN41" t="s">
        <v>282</v>
      </c>
      <c r="BO41" s="212" t="s">
        <v>282</v>
      </c>
      <c r="BP41" s="212" t="s">
        <v>282</v>
      </c>
      <c r="BQ41" s="212" t="s">
        <v>282</v>
      </c>
      <c r="BR41" s="212" t="s">
        <v>282</v>
      </c>
      <c r="BS41" s="212" t="s">
        <v>282</v>
      </c>
      <c r="BT41" s="66" t="s">
        <v>11234</v>
      </c>
      <c r="BU41" s="159" t="s">
        <v>11237</v>
      </c>
      <c r="BV41" s="212" t="s">
        <v>282</v>
      </c>
      <c r="BW41" s="212" t="s">
        <v>282</v>
      </c>
      <c r="BX41" s="212" t="s">
        <v>282</v>
      </c>
      <c r="BY41" s="212" t="s">
        <v>282</v>
      </c>
      <c r="BZ41" s="212" t="s">
        <v>282</v>
      </c>
      <c r="CA41" s="212" t="s">
        <v>282</v>
      </c>
      <c r="CB41" s="212" t="s">
        <v>282</v>
      </c>
      <c r="CC41" s="212" t="s">
        <v>282</v>
      </c>
      <c r="CD41" s="212" t="s">
        <v>282</v>
      </c>
      <c r="CE41" s="212" t="s">
        <v>282</v>
      </c>
      <c r="CF41" s="159" t="s">
        <v>743</v>
      </c>
      <c r="CG41" s="66">
        <v>21</v>
      </c>
      <c r="CH41" s="66" t="s">
        <v>282</v>
      </c>
      <c r="CI41" s="159" t="s">
        <v>282</v>
      </c>
      <c r="CJ41" s="159" t="s">
        <v>282</v>
      </c>
      <c r="CK41" s="66">
        <v>17.7</v>
      </c>
      <c r="CL41" s="66">
        <v>7.5</v>
      </c>
      <c r="CM41" s="66">
        <v>18</v>
      </c>
      <c r="CN41" s="159" t="s">
        <v>282</v>
      </c>
      <c r="CO41" s="159" t="s">
        <v>282</v>
      </c>
      <c r="CP41" s="159" t="s">
        <v>282</v>
      </c>
      <c r="CQ41">
        <v>6.2</v>
      </c>
      <c r="CR41">
        <v>6.5</v>
      </c>
      <c r="CS41">
        <v>18</v>
      </c>
      <c r="CT41" s="212" t="s">
        <v>282</v>
      </c>
      <c r="CU41" s="212" t="s">
        <v>282</v>
      </c>
      <c r="CV41" s="212" t="s">
        <v>282</v>
      </c>
      <c r="CW41" s="212" t="s">
        <v>282</v>
      </c>
      <c r="CX41" s="212" t="s">
        <v>282</v>
      </c>
      <c r="CY41" s="212" t="s">
        <v>282</v>
      </c>
      <c r="CZ41" s="212" t="s">
        <v>282</v>
      </c>
      <c r="DA41" s="212" t="s">
        <v>282</v>
      </c>
      <c r="DB41" s="212" t="s">
        <v>282</v>
      </c>
      <c r="DC41" s="212" t="s">
        <v>282</v>
      </c>
      <c r="DD41" s="212" t="s">
        <v>282</v>
      </c>
      <c r="DE41" s="212" t="s">
        <v>282</v>
      </c>
      <c r="DF41" s="212" t="s">
        <v>282</v>
      </c>
      <c r="DG41" s="212" t="s">
        <v>282</v>
      </c>
      <c r="DH41" s="212" t="s">
        <v>282</v>
      </c>
      <c r="DI41" s="212" t="s">
        <v>282</v>
      </c>
      <c r="DJ41" s="212" t="s">
        <v>282</v>
      </c>
      <c r="DK41" s="212" t="s">
        <v>282</v>
      </c>
      <c r="DL41" s="212" t="s">
        <v>282</v>
      </c>
      <c r="DM41" s="212" t="s">
        <v>282</v>
      </c>
      <c r="DN41" s="212" t="s">
        <v>282</v>
      </c>
      <c r="DO41" s="212" t="s">
        <v>282</v>
      </c>
      <c r="DP41" s="212" t="s">
        <v>282</v>
      </c>
      <c r="DQ41" s="212" t="s">
        <v>282</v>
      </c>
      <c r="DR41" s="212" t="s">
        <v>282</v>
      </c>
      <c r="DS41" s="212" t="s">
        <v>282</v>
      </c>
      <c r="DT41" s="212" t="s">
        <v>282</v>
      </c>
      <c r="DU41" s="212" t="s">
        <v>282</v>
      </c>
      <c r="DV41" s="212" t="s">
        <v>282</v>
      </c>
      <c r="DW41" s="212" t="s">
        <v>282</v>
      </c>
      <c r="DX41" s="212" t="s">
        <v>282</v>
      </c>
      <c r="DY41" s="212" t="s">
        <v>282</v>
      </c>
      <c r="DZ41" s="212" t="s">
        <v>282</v>
      </c>
      <c r="EA41" s="212" t="s">
        <v>282</v>
      </c>
      <c r="EB41" s="212" t="s">
        <v>282</v>
      </c>
      <c r="EC41" s="212" t="s">
        <v>282</v>
      </c>
      <c r="ED41" s="212" t="s">
        <v>282</v>
      </c>
      <c r="EE41" s="212" t="s">
        <v>282</v>
      </c>
      <c r="EF41" s="212" t="s">
        <v>282</v>
      </c>
      <c r="EG41" s="212" t="s">
        <v>282</v>
      </c>
      <c r="EH41" s="212" t="s">
        <v>282</v>
      </c>
      <c r="EI41" s="212" t="s">
        <v>282</v>
      </c>
      <c r="EJ41" s="212" t="s">
        <v>282</v>
      </c>
      <c r="EK41" s="212" t="s">
        <v>282</v>
      </c>
      <c r="EL41" s="212" t="s">
        <v>282</v>
      </c>
      <c r="EM41" s="212" t="s">
        <v>282</v>
      </c>
      <c r="EN41" s="212" t="s">
        <v>282</v>
      </c>
      <c r="EO41" s="212" t="s">
        <v>282</v>
      </c>
      <c r="EP41" s="212" t="s">
        <v>282</v>
      </c>
      <c r="EQ41" s="212" t="s">
        <v>282</v>
      </c>
      <c r="ER41" s="212" t="s">
        <v>282</v>
      </c>
      <c r="ES41" s="212" t="s">
        <v>282</v>
      </c>
      <c r="ET41" s="212" t="s">
        <v>282</v>
      </c>
      <c r="EU41" s="212" t="s">
        <v>282</v>
      </c>
      <c r="EV41" s="212" t="s">
        <v>282</v>
      </c>
      <c r="EW41" s="212" t="s">
        <v>282</v>
      </c>
      <c r="EX41" s="212" t="s">
        <v>282</v>
      </c>
      <c r="EY41" s="212" t="s">
        <v>282</v>
      </c>
      <c r="EZ41" s="212" t="s">
        <v>282</v>
      </c>
      <c r="FA41" s="212" t="s">
        <v>282</v>
      </c>
      <c r="FB41" s="212" t="s">
        <v>282</v>
      </c>
      <c r="FC41" s="212" t="s">
        <v>282</v>
      </c>
      <c r="FD41" s="212" t="s">
        <v>282</v>
      </c>
      <c r="FE41" s="212" t="s">
        <v>282</v>
      </c>
      <c r="FF41" s="212" t="s">
        <v>282</v>
      </c>
      <c r="FG41" s="212" t="s">
        <v>282</v>
      </c>
      <c r="FH41" s="212" t="s">
        <v>282</v>
      </c>
      <c r="FI41" s="212" t="s">
        <v>282</v>
      </c>
      <c r="FJ41" s="212" t="s">
        <v>282</v>
      </c>
      <c r="FK41" s="212" t="s">
        <v>282</v>
      </c>
    </row>
    <row r="42" spans="1:167" x14ac:dyDescent="0.25">
      <c r="A42" s="66" t="s">
        <v>307</v>
      </c>
      <c r="B42" s="159" t="s">
        <v>282</v>
      </c>
      <c r="C42" s="159" t="s">
        <v>5328</v>
      </c>
      <c r="F42">
        <v>4</v>
      </c>
      <c r="G42">
        <v>3</v>
      </c>
      <c r="H42" s="66" t="s">
        <v>10475</v>
      </c>
      <c r="I42" s="159" t="s">
        <v>182</v>
      </c>
      <c r="J42" s="159" t="s">
        <v>282</v>
      </c>
      <c r="K42" s="159" t="s">
        <v>282</v>
      </c>
      <c r="L42" s="159" t="s">
        <v>282</v>
      </c>
      <c r="M42" s="159" t="s">
        <v>282</v>
      </c>
      <c r="N42" s="159" t="s">
        <v>282</v>
      </c>
      <c r="O42" s="159" t="s">
        <v>282</v>
      </c>
      <c r="P42" s="159" t="s">
        <v>282</v>
      </c>
      <c r="Q42" s="159" t="s">
        <v>282</v>
      </c>
      <c r="R42" s="159" t="s">
        <v>282</v>
      </c>
      <c r="S42" s="159" t="s">
        <v>282</v>
      </c>
      <c r="T42" s="159" t="s">
        <v>743</v>
      </c>
      <c r="U42" s="159">
        <v>21</v>
      </c>
      <c r="V42" s="66" t="s">
        <v>282</v>
      </c>
      <c r="W42" s="66" t="s">
        <v>282</v>
      </c>
      <c r="X42" s="159" t="s">
        <v>282</v>
      </c>
      <c r="Y42" s="66">
        <v>17</v>
      </c>
      <c r="Z42" s="66">
        <v>6.2</v>
      </c>
      <c r="AA42" s="66">
        <v>15</v>
      </c>
      <c r="AB42" s="212" t="s">
        <v>282</v>
      </c>
      <c r="AC42" s="212" t="s">
        <v>282</v>
      </c>
      <c r="AD42" s="212" t="s">
        <v>282</v>
      </c>
      <c r="AE42">
        <v>6.8</v>
      </c>
      <c r="AF42">
        <v>7.1</v>
      </c>
      <c r="AG42" s="212">
        <v>13</v>
      </c>
      <c r="AH42" s="212" t="s">
        <v>282</v>
      </c>
      <c r="AI42" s="212" t="s">
        <v>282</v>
      </c>
      <c r="AJ42" s="212" t="s">
        <v>282</v>
      </c>
      <c r="AK42" s="212" t="s">
        <v>282</v>
      </c>
      <c r="AL42" s="212" t="s">
        <v>282</v>
      </c>
      <c r="AM42" s="212" t="s">
        <v>282</v>
      </c>
      <c r="AN42" s="66" t="s">
        <v>763</v>
      </c>
      <c r="AO42" s="159" t="s">
        <v>183</v>
      </c>
      <c r="AP42" s="159" t="s">
        <v>282</v>
      </c>
      <c r="AQ42" s="159" t="s">
        <v>282</v>
      </c>
      <c r="AR42" s="159" t="s">
        <v>282</v>
      </c>
      <c r="AS42" s="159" t="s">
        <v>282</v>
      </c>
      <c r="AT42" s="159" t="s">
        <v>282</v>
      </c>
      <c r="AU42" s="159" t="s">
        <v>282</v>
      </c>
      <c r="AV42" s="159" t="s">
        <v>282</v>
      </c>
      <c r="AW42" s="159" t="s">
        <v>282</v>
      </c>
      <c r="AX42" s="159" t="s">
        <v>282</v>
      </c>
      <c r="AY42" s="159" t="s">
        <v>282</v>
      </c>
      <c r="AZ42" s="159" t="s">
        <v>743</v>
      </c>
      <c r="BA42" s="159">
        <v>21</v>
      </c>
      <c r="BB42" s="66" t="s">
        <v>282</v>
      </c>
      <c r="BC42" s="66" t="s">
        <v>282</v>
      </c>
      <c r="BD42" s="159" t="s">
        <v>282</v>
      </c>
      <c r="BE42" s="159">
        <v>19</v>
      </c>
      <c r="BF42" s="159">
        <v>7.8</v>
      </c>
      <c r="BG42" s="159">
        <v>16</v>
      </c>
      <c r="BH42" s="66" t="s">
        <v>282</v>
      </c>
      <c r="BI42" s="66" t="s">
        <v>282</v>
      </c>
      <c r="BJ42" s="66" t="s">
        <v>282</v>
      </c>
      <c r="BK42">
        <v>9.9</v>
      </c>
      <c r="BL42">
        <v>7.7</v>
      </c>
      <c r="BM42">
        <v>13</v>
      </c>
      <c r="BN42" s="212" t="s">
        <v>282</v>
      </c>
      <c r="BO42" s="212" t="s">
        <v>282</v>
      </c>
      <c r="BP42" s="212" t="s">
        <v>282</v>
      </c>
      <c r="BQ42" s="212" t="s">
        <v>282</v>
      </c>
      <c r="BR42" s="212" t="s">
        <v>282</v>
      </c>
      <c r="BS42" s="212" t="s">
        <v>282</v>
      </c>
      <c r="BT42" s="66" t="s">
        <v>11234</v>
      </c>
      <c r="BU42" s="159" t="s">
        <v>11237</v>
      </c>
      <c r="BV42" s="212" t="s">
        <v>282</v>
      </c>
      <c r="BW42" s="212" t="s">
        <v>282</v>
      </c>
      <c r="BX42" s="212" t="s">
        <v>282</v>
      </c>
      <c r="BY42" s="212" t="s">
        <v>282</v>
      </c>
      <c r="BZ42" s="212" t="s">
        <v>282</v>
      </c>
      <c r="CA42" s="212" t="s">
        <v>282</v>
      </c>
      <c r="CB42" s="212" t="s">
        <v>282</v>
      </c>
      <c r="CC42" s="212" t="s">
        <v>282</v>
      </c>
      <c r="CD42" s="212" t="s">
        <v>282</v>
      </c>
      <c r="CE42" s="212" t="s">
        <v>282</v>
      </c>
      <c r="CF42" s="159" t="s">
        <v>743</v>
      </c>
      <c r="CG42" s="66">
        <v>21</v>
      </c>
      <c r="CH42" s="66" t="s">
        <v>282</v>
      </c>
      <c r="CI42" s="159" t="s">
        <v>282</v>
      </c>
      <c r="CJ42" s="159" t="s">
        <v>282</v>
      </c>
      <c r="CK42" s="66">
        <v>17.7</v>
      </c>
      <c r="CL42" s="66">
        <v>7.5</v>
      </c>
      <c r="CM42" s="66">
        <v>18</v>
      </c>
      <c r="CN42" s="159" t="s">
        <v>282</v>
      </c>
      <c r="CO42" s="159" t="s">
        <v>282</v>
      </c>
      <c r="CP42" s="159" t="s">
        <v>282</v>
      </c>
      <c r="CQ42">
        <v>7.5</v>
      </c>
      <c r="CR42">
        <v>5.4</v>
      </c>
      <c r="CS42">
        <v>13</v>
      </c>
      <c r="CT42" s="212" t="s">
        <v>282</v>
      </c>
      <c r="CU42" s="212" t="s">
        <v>282</v>
      </c>
      <c r="CV42" s="212" t="s">
        <v>282</v>
      </c>
      <c r="CW42" s="212" t="s">
        <v>282</v>
      </c>
      <c r="CX42" s="212" t="s">
        <v>282</v>
      </c>
      <c r="CY42" s="212" t="s">
        <v>282</v>
      </c>
      <c r="CZ42" s="212" t="s">
        <v>282</v>
      </c>
      <c r="DA42" s="212" t="s">
        <v>282</v>
      </c>
      <c r="DB42" s="212" t="s">
        <v>282</v>
      </c>
      <c r="DC42" s="212" t="s">
        <v>282</v>
      </c>
      <c r="DD42" s="212" t="s">
        <v>282</v>
      </c>
      <c r="DE42" s="212" t="s">
        <v>282</v>
      </c>
      <c r="DF42" s="212" t="s">
        <v>282</v>
      </c>
      <c r="DG42" s="212" t="s">
        <v>282</v>
      </c>
      <c r="DH42" s="212" t="s">
        <v>282</v>
      </c>
      <c r="DI42" s="212" t="s">
        <v>282</v>
      </c>
      <c r="DJ42" s="212" t="s">
        <v>282</v>
      </c>
      <c r="DK42" s="212" t="s">
        <v>282</v>
      </c>
      <c r="DL42" s="212" t="s">
        <v>282</v>
      </c>
      <c r="DM42" s="212" t="s">
        <v>282</v>
      </c>
      <c r="DN42" s="212" t="s">
        <v>282</v>
      </c>
      <c r="DO42" s="212" t="s">
        <v>282</v>
      </c>
      <c r="DP42" s="212" t="s">
        <v>282</v>
      </c>
      <c r="DQ42" s="212" t="s">
        <v>282</v>
      </c>
      <c r="DR42" s="212" t="s">
        <v>282</v>
      </c>
      <c r="DS42" s="212" t="s">
        <v>282</v>
      </c>
      <c r="DT42" s="212" t="s">
        <v>282</v>
      </c>
      <c r="DU42" s="212" t="s">
        <v>282</v>
      </c>
      <c r="DV42" s="212" t="s">
        <v>282</v>
      </c>
      <c r="DW42" s="212" t="s">
        <v>282</v>
      </c>
      <c r="DX42" s="212" t="s">
        <v>282</v>
      </c>
      <c r="DY42" s="212" t="s">
        <v>282</v>
      </c>
      <c r="DZ42" s="212" t="s">
        <v>282</v>
      </c>
      <c r="EA42" s="212" t="s">
        <v>282</v>
      </c>
      <c r="EB42" s="212" t="s">
        <v>282</v>
      </c>
      <c r="EC42" s="212" t="s">
        <v>282</v>
      </c>
      <c r="ED42" s="212" t="s">
        <v>282</v>
      </c>
      <c r="EE42" s="212" t="s">
        <v>282</v>
      </c>
      <c r="EF42" s="212" t="s">
        <v>282</v>
      </c>
      <c r="EG42" s="212" t="s">
        <v>282</v>
      </c>
      <c r="EH42" s="212" t="s">
        <v>282</v>
      </c>
      <c r="EI42" s="212" t="s">
        <v>282</v>
      </c>
      <c r="EJ42" s="212" t="s">
        <v>282</v>
      </c>
      <c r="EK42" s="212" t="s">
        <v>282</v>
      </c>
      <c r="EL42" s="212" t="s">
        <v>282</v>
      </c>
      <c r="EM42" s="212" t="s">
        <v>282</v>
      </c>
      <c r="EN42" s="212" t="s">
        <v>282</v>
      </c>
      <c r="EO42" s="212" t="s">
        <v>282</v>
      </c>
      <c r="EP42" s="212" t="s">
        <v>282</v>
      </c>
      <c r="EQ42" s="212" t="s">
        <v>282</v>
      </c>
      <c r="ER42" s="212" t="s">
        <v>282</v>
      </c>
      <c r="ES42" s="212" t="s">
        <v>282</v>
      </c>
      <c r="ET42" s="212" t="s">
        <v>282</v>
      </c>
      <c r="EU42" s="212" t="s">
        <v>282</v>
      </c>
      <c r="EV42" s="212" t="s">
        <v>282</v>
      </c>
      <c r="EW42" s="212" t="s">
        <v>282</v>
      </c>
      <c r="EX42" s="212" t="s">
        <v>282</v>
      </c>
      <c r="EY42" s="212" t="s">
        <v>282</v>
      </c>
      <c r="EZ42" s="212" t="s">
        <v>282</v>
      </c>
      <c r="FA42" s="212" t="s">
        <v>282</v>
      </c>
      <c r="FB42" s="212" t="s">
        <v>282</v>
      </c>
      <c r="FC42" s="212" t="s">
        <v>282</v>
      </c>
      <c r="FD42" s="212" t="s">
        <v>282</v>
      </c>
      <c r="FE42" s="212" t="s">
        <v>282</v>
      </c>
      <c r="FF42" s="212" t="s">
        <v>282</v>
      </c>
      <c r="FG42" s="212" t="s">
        <v>282</v>
      </c>
      <c r="FH42" s="212" t="s">
        <v>282</v>
      </c>
      <c r="FI42" s="212" t="s">
        <v>282</v>
      </c>
      <c r="FJ42" s="212" t="s">
        <v>282</v>
      </c>
      <c r="FK42" s="212" t="s">
        <v>282</v>
      </c>
    </row>
    <row r="43" spans="1:167" s="212" customFormat="1" x14ac:dyDescent="0.25">
      <c r="A43" s="212" t="s">
        <v>4873</v>
      </c>
      <c r="B43" s="159" t="s">
        <v>11318</v>
      </c>
      <c r="C43" s="159" t="s">
        <v>5328</v>
      </c>
      <c r="F43" s="212">
        <v>6</v>
      </c>
      <c r="G43" s="212">
        <v>2</v>
      </c>
      <c r="H43" s="212" t="s">
        <v>10937</v>
      </c>
      <c r="I43" s="159" t="s">
        <v>183</v>
      </c>
      <c r="J43" s="159" t="s">
        <v>282</v>
      </c>
      <c r="K43" s="159" t="s">
        <v>282</v>
      </c>
      <c r="L43" s="159" t="s">
        <v>282</v>
      </c>
      <c r="M43" s="159" t="s">
        <v>282</v>
      </c>
      <c r="N43" s="159" t="s">
        <v>282</v>
      </c>
      <c r="O43" s="159" t="s">
        <v>282</v>
      </c>
      <c r="P43" s="159" t="s">
        <v>282</v>
      </c>
      <c r="Q43" s="159" t="s">
        <v>282</v>
      </c>
      <c r="R43" s="159" t="s">
        <v>282</v>
      </c>
      <c r="S43" s="159" t="s">
        <v>282</v>
      </c>
      <c r="T43" s="159" t="s">
        <v>743</v>
      </c>
      <c r="U43" s="159">
        <v>21</v>
      </c>
      <c r="V43" s="159">
        <v>19.3</v>
      </c>
      <c r="W43" s="159">
        <v>8.9</v>
      </c>
      <c r="X43" s="159">
        <v>70</v>
      </c>
      <c r="Y43" s="159" t="s">
        <v>282</v>
      </c>
      <c r="Z43" s="159" t="s">
        <v>282</v>
      </c>
      <c r="AA43" s="159" t="s">
        <v>282</v>
      </c>
      <c r="AB43" s="159" t="s">
        <v>282</v>
      </c>
      <c r="AC43" s="159" t="s">
        <v>282</v>
      </c>
      <c r="AD43" s="159" t="s">
        <v>282</v>
      </c>
      <c r="AE43" s="212">
        <v>9.6999999999999993</v>
      </c>
      <c r="AF43" s="212">
        <v>8.5</v>
      </c>
      <c r="AG43" s="212">
        <v>62</v>
      </c>
      <c r="AH43" s="212" t="s">
        <v>282</v>
      </c>
      <c r="AI43" s="212" t="s">
        <v>282</v>
      </c>
      <c r="AJ43" s="212" t="s">
        <v>282</v>
      </c>
      <c r="AK43" s="212" t="s">
        <v>282</v>
      </c>
      <c r="AL43" s="212" t="s">
        <v>282</v>
      </c>
      <c r="AM43" s="212" t="s">
        <v>282</v>
      </c>
      <c r="AN43" s="159" t="s">
        <v>306</v>
      </c>
      <c r="AO43" s="159" t="s">
        <v>282</v>
      </c>
      <c r="AP43" s="159" t="s">
        <v>282</v>
      </c>
      <c r="AQ43" s="159" t="s">
        <v>282</v>
      </c>
      <c r="AR43" s="159" t="s">
        <v>282</v>
      </c>
      <c r="AS43" s="159" t="s">
        <v>282</v>
      </c>
      <c r="AT43" s="159" t="s">
        <v>282</v>
      </c>
      <c r="AU43" s="159" t="s">
        <v>282</v>
      </c>
      <c r="AV43" s="159" t="s">
        <v>282</v>
      </c>
      <c r="AW43" s="159" t="s">
        <v>282</v>
      </c>
      <c r="AX43" s="159" t="s">
        <v>282</v>
      </c>
      <c r="AY43" s="159" t="s">
        <v>282</v>
      </c>
      <c r="AZ43" s="159" t="s">
        <v>743</v>
      </c>
      <c r="BA43" s="159">
        <v>21</v>
      </c>
      <c r="BB43" s="159">
        <v>21.8</v>
      </c>
      <c r="BC43" s="159">
        <v>9.3000000000000007</v>
      </c>
      <c r="BD43" s="159">
        <v>66</v>
      </c>
      <c r="BE43" s="159" t="s">
        <v>282</v>
      </c>
      <c r="BF43" s="159" t="s">
        <v>282</v>
      </c>
      <c r="BG43" s="159" t="s">
        <v>282</v>
      </c>
      <c r="BH43" s="159" t="s">
        <v>282</v>
      </c>
      <c r="BI43" s="159" t="s">
        <v>282</v>
      </c>
      <c r="BJ43" s="159" t="s">
        <v>282</v>
      </c>
      <c r="BK43" s="212">
        <v>13.5</v>
      </c>
      <c r="BL43" s="212">
        <v>10.7</v>
      </c>
      <c r="BM43" s="212">
        <v>55</v>
      </c>
      <c r="BN43" s="212" t="s">
        <v>282</v>
      </c>
      <c r="BO43" s="212" t="s">
        <v>282</v>
      </c>
      <c r="BP43" s="212" t="s">
        <v>282</v>
      </c>
      <c r="BQ43" s="212" t="s">
        <v>282</v>
      </c>
      <c r="BR43" s="212" t="s">
        <v>282</v>
      </c>
      <c r="BS43" s="212" t="s">
        <v>282</v>
      </c>
      <c r="BT43" s="212" t="s">
        <v>282</v>
      </c>
      <c r="BU43" s="212" t="s">
        <v>282</v>
      </c>
      <c r="BV43" s="212" t="s">
        <v>282</v>
      </c>
      <c r="BW43" s="212" t="s">
        <v>282</v>
      </c>
      <c r="BX43" s="212" t="s">
        <v>282</v>
      </c>
      <c r="BY43" s="212" t="s">
        <v>282</v>
      </c>
      <c r="BZ43" s="212" t="s">
        <v>282</v>
      </c>
      <c r="CA43" s="212" t="s">
        <v>282</v>
      </c>
      <c r="CB43" s="212" t="s">
        <v>282</v>
      </c>
      <c r="CC43" s="212" t="s">
        <v>282</v>
      </c>
      <c r="CD43" s="212" t="s">
        <v>282</v>
      </c>
      <c r="CE43" s="212" t="s">
        <v>282</v>
      </c>
      <c r="CF43" s="212" t="s">
        <v>282</v>
      </c>
      <c r="CG43" s="212" t="s">
        <v>282</v>
      </c>
      <c r="CH43" s="212" t="s">
        <v>282</v>
      </c>
      <c r="CI43" s="212" t="s">
        <v>282</v>
      </c>
      <c r="CJ43" s="212" t="s">
        <v>282</v>
      </c>
      <c r="CK43" s="212" t="s">
        <v>282</v>
      </c>
      <c r="CL43" s="212" t="s">
        <v>282</v>
      </c>
      <c r="CM43" s="212" t="s">
        <v>282</v>
      </c>
      <c r="CN43" s="212" t="s">
        <v>282</v>
      </c>
      <c r="CO43" s="212" t="s">
        <v>282</v>
      </c>
      <c r="CP43" s="212" t="s">
        <v>282</v>
      </c>
      <c r="CQ43" s="212" t="s">
        <v>282</v>
      </c>
      <c r="CR43" s="212" t="s">
        <v>282</v>
      </c>
      <c r="CS43" s="212" t="s">
        <v>282</v>
      </c>
      <c r="CT43" s="212" t="s">
        <v>282</v>
      </c>
      <c r="CU43" s="212" t="s">
        <v>282</v>
      </c>
      <c r="CV43" s="212" t="s">
        <v>282</v>
      </c>
      <c r="CW43" s="212" t="s">
        <v>282</v>
      </c>
      <c r="CX43" s="212" t="s">
        <v>282</v>
      </c>
      <c r="CY43" s="212" t="s">
        <v>282</v>
      </c>
      <c r="CZ43" s="212" t="s">
        <v>282</v>
      </c>
      <c r="DA43" s="212" t="s">
        <v>282</v>
      </c>
      <c r="DB43" s="212" t="s">
        <v>282</v>
      </c>
      <c r="DC43" s="212" t="s">
        <v>282</v>
      </c>
      <c r="DD43" s="212" t="s">
        <v>282</v>
      </c>
      <c r="DE43" s="212" t="s">
        <v>282</v>
      </c>
      <c r="DF43" s="212" t="s">
        <v>282</v>
      </c>
      <c r="DG43" s="212" t="s">
        <v>282</v>
      </c>
      <c r="DH43" s="212" t="s">
        <v>282</v>
      </c>
      <c r="DI43" s="212" t="s">
        <v>282</v>
      </c>
      <c r="DJ43" s="212" t="s">
        <v>282</v>
      </c>
      <c r="DK43" s="212" t="s">
        <v>282</v>
      </c>
      <c r="DL43" s="212" t="s">
        <v>282</v>
      </c>
      <c r="DM43" s="212" t="s">
        <v>282</v>
      </c>
      <c r="DN43" s="212" t="s">
        <v>282</v>
      </c>
      <c r="DO43" s="212" t="s">
        <v>282</v>
      </c>
      <c r="DP43" s="212" t="s">
        <v>282</v>
      </c>
      <c r="DQ43" s="212" t="s">
        <v>282</v>
      </c>
      <c r="DR43" s="212" t="s">
        <v>282</v>
      </c>
      <c r="DS43" s="212" t="s">
        <v>282</v>
      </c>
      <c r="DT43" s="212" t="s">
        <v>282</v>
      </c>
      <c r="DU43" s="212" t="s">
        <v>282</v>
      </c>
      <c r="DV43" s="212" t="s">
        <v>282</v>
      </c>
      <c r="DW43" s="212" t="s">
        <v>282</v>
      </c>
      <c r="DX43" s="212" t="s">
        <v>282</v>
      </c>
      <c r="DY43" s="212" t="s">
        <v>282</v>
      </c>
      <c r="DZ43" s="212" t="s">
        <v>282</v>
      </c>
      <c r="EA43" s="212" t="s">
        <v>282</v>
      </c>
      <c r="EB43" s="212" t="s">
        <v>282</v>
      </c>
      <c r="EC43" s="212" t="s">
        <v>282</v>
      </c>
      <c r="ED43" s="212" t="s">
        <v>282</v>
      </c>
      <c r="EE43" s="212" t="s">
        <v>282</v>
      </c>
      <c r="EF43" s="212" t="s">
        <v>282</v>
      </c>
      <c r="EG43" s="212" t="s">
        <v>282</v>
      </c>
      <c r="EH43" s="212" t="s">
        <v>282</v>
      </c>
      <c r="EI43" s="212" t="s">
        <v>282</v>
      </c>
      <c r="EJ43" s="212" t="s">
        <v>282</v>
      </c>
      <c r="EK43" s="212" t="s">
        <v>282</v>
      </c>
      <c r="EL43" s="212" t="s">
        <v>282</v>
      </c>
      <c r="EM43" s="212" t="s">
        <v>282</v>
      </c>
      <c r="EN43" s="212" t="s">
        <v>282</v>
      </c>
      <c r="EO43" s="212" t="s">
        <v>282</v>
      </c>
      <c r="EP43" s="212" t="s">
        <v>282</v>
      </c>
      <c r="EQ43" s="212" t="s">
        <v>282</v>
      </c>
      <c r="ER43" s="212" t="s">
        <v>282</v>
      </c>
      <c r="ES43" s="212" t="s">
        <v>282</v>
      </c>
      <c r="ET43" s="212" t="s">
        <v>282</v>
      </c>
      <c r="EU43" s="212" t="s">
        <v>282</v>
      </c>
      <c r="EV43" s="212" t="s">
        <v>282</v>
      </c>
      <c r="EW43" s="212" t="s">
        <v>282</v>
      </c>
      <c r="EX43" s="212" t="s">
        <v>282</v>
      </c>
      <c r="EY43" s="212" t="s">
        <v>282</v>
      </c>
      <c r="EZ43" s="212" t="s">
        <v>282</v>
      </c>
      <c r="FA43" s="212" t="s">
        <v>282</v>
      </c>
      <c r="FB43" s="212" t="s">
        <v>282</v>
      </c>
      <c r="FC43" s="212" t="s">
        <v>282</v>
      </c>
      <c r="FD43" s="212" t="s">
        <v>282</v>
      </c>
      <c r="FE43" s="212" t="s">
        <v>282</v>
      </c>
      <c r="FF43" s="212" t="s">
        <v>282</v>
      </c>
      <c r="FG43" s="212" t="s">
        <v>282</v>
      </c>
      <c r="FH43" s="212" t="s">
        <v>282</v>
      </c>
      <c r="FI43" s="212" t="s">
        <v>282</v>
      </c>
      <c r="FJ43" s="212" t="s">
        <v>282</v>
      </c>
      <c r="FK43" s="212" t="s">
        <v>282</v>
      </c>
    </row>
    <row r="44" spans="1:167" x14ac:dyDescent="0.25">
      <c r="A44" s="66" t="s">
        <v>638</v>
      </c>
      <c r="B44" s="159" t="s">
        <v>11268</v>
      </c>
      <c r="C44" s="159" t="s">
        <v>5328</v>
      </c>
      <c r="F44">
        <v>3</v>
      </c>
      <c r="G44">
        <v>2</v>
      </c>
      <c r="H44" s="66" t="s">
        <v>765</v>
      </c>
      <c r="I44" s="159" t="s">
        <v>183</v>
      </c>
      <c r="J44" s="159" t="s">
        <v>923</v>
      </c>
      <c r="K44" s="159" t="s">
        <v>282</v>
      </c>
      <c r="L44">
        <v>19</v>
      </c>
      <c r="M44" s="159" t="s">
        <v>282</v>
      </c>
      <c r="N44" s="212">
        <v>36</v>
      </c>
      <c r="O44" s="159" t="s">
        <v>282</v>
      </c>
      <c r="P44" s="159" t="s">
        <v>282</v>
      </c>
      <c r="Q44" s="159" t="s">
        <v>282</v>
      </c>
      <c r="R44" s="159" t="s">
        <v>282</v>
      </c>
      <c r="S44" s="159" t="s">
        <v>282</v>
      </c>
      <c r="T44" s="159" t="s">
        <v>282</v>
      </c>
      <c r="U44" s="159" t="s">
        <v>282</v>
      </c>
      <c r="V44" s="159" t="s">
        <v>282</v>
      </c>
      <c r="W44" s="159" t="s">
        <v>282</v>
      </c>
      <c r="X44" s="159" t="s">
        <v>282</v>
      </c>
      <c r="Y44" s="159" t="s">
        <v>282</v>
      </c>
      <c r="Z44" s="159" t="s">
        <v>282</v>
      </c>
      <c r="AA44" s="159" t="s">
        <v>282</v>
      </c>
      <c r="AB44" s="159" t="s">
        <v>282</v>
      </c>
      <c r="AC44" s="159" t="s">
        <v>282</v>
      </c>
      <c r="AD44" s="159" t="s">
        <v>282</v>
      </c>
      <c r="AE44" s="159" t="s">
        <v>282</v>
      </c>
      <c r="AF44" s="159" t="s">
        <v>282</v>
      </c>
      <c r="AG44" s="159" t="s">
        <v>282</v>
      </c>
      <c r="AH44" s="159" t="s">
        <v>282</v>
      </c>
      <c r="AI44" s="159" t="s">
        <v>282</v>
      </c>
      <c r="AJ44" s="159" t="s">
        <v>282</v>
      </c>
      <c r="AK44" s="159" t="s">
        <v>282</v>
      </c>
      <c r="AL44" s="159" t="s">
        <v>282</v>
      </c>
      <c r="AM44" s="159" t="s">
        <v>282</v>
      </c>
      <c r="AN44" s="66" t="s">
        <v>679</v>
      </c>
      <c r="AO44" s="159" t="s">
        <v>183</v>
      </c>
      <c r="AP44" s="159" t="s">
        <v>923</v>
      </c>
      <c r="AQ44" s="159" t="s">
        <v>282</v>
      </c>
      <c r="AR44">
        <v>11</v>
      </c>
      <c r="AS44" s="159" t="s">
        <v>282</v>
      </c>
      <c r="AT44">
        <v>30</v>
      </c>
      <c r="AU44" s="159" t="s">
        <v>282</v>
      </c>
      <c r="AV44" s="159" t="s">
        <v>282</v>
      </c>
      <c r="AW44" s="159" t="s">
        <v>282</v>
      </c>
      <c r="AX44" s="159" t="s">
        <v>282</v>
      </c>
      <c r="AY44" s="159" t="s">
        <v>282</v>
      </c>
      <c r="AZ44" s="159" t="s">
        <v>282</v>
      </c>
      <c r="BA44" s="159" t="s">
        <v>282</v>
      </c>
      <c r="BB44" s="159" t="s">
        <v>282</v>
      </c>
      <c r="BC44" s="159" t="s">
        <v>282</v>
      </c>
      <c r="BD44" s="159" t="s">
        <v>282</v>
      </c>
      <c r="BE44" s="159" t="s">
        <v>282</v>
      </c>
      <c r="BF44" s="159" t="s">
        <v>282</v>
      </c>
      <c r="BG44" s="159" t="s">
        <v>282</v>
      </c>
      <c r="BH44" s="159" t="s">
        <v>282</v>
      </c>
      <c r="BI44" s="159" t="s">
        <v>282</v>
      </c>
      <c r="BJ44" s="159" t="s">
        <v>282</v>
      </c>
      <c r="BK44" s="159" t="s">
        <v>282</v>
      </c>
      <c r="BL44" s="159" t="s">
        <v>282</v>
      </c>
      <c r="BM44" s="159" t="s">
        <v>282</v>
      </c>
      <c r="BN44" s="159" t="s">
        <v>282</v>
      </c>
      <c r="BO44" s="159" t="s">
        <v>282</v>
      </c>
      <c r="BP44" s="159" t="s">
        <v>282</v>
      </c>
      <c r="BQ44" s="159" t="s">
        <v>282</v>
      </c>
      <c r="BR44" s="159" t="s">
        <v>282</v>
      </c>
      <c r="BS44" s="159" t="s">
        <v>282</v>
      </c>
      <c r="BT44" s="159" t="s">
        <v>282</v>
      </c>
      <c r="BU44" s="159" t="s">
        <v>282</v>
      </c>
      <c r="BV44" s="159" t="s">
        <v>282</v>
      </c>
      <c r="BW44" s="159" t="s">
        <v>282</v>
      </c>
      <c r="BX44" s="159" t="s">
        <v>282</v>
      </c>
      <c r="BY44" s="159" t="s">
        <v>282</v>
      </c>
      <c r="BZ44" s="159" t="s">
        <v>282</v>
      </c>
      <c r="CA44" s="159" t="s">
        <v>282</v>
      </c>
      <c r="CB44" s="159" t="s">
        <v>282</v>
      </c>
      <c r="CC44" s="159" t="s">
        <v>282</v>
      </c>
      <c r="CD44" s="159" t="s">
        <v>282</v>
      </c>
      <c r="CE44" s="159" t="s">
        <v>282</v>
      </c>
      <c r="CF44" s="159" t="s">
        <v>282</v>
      </c>
      <c r="CG44" s="159" t="s">
        <v>282</v>
      </c>
      <c r="CH44" s="159" t="s">
        <v>282</v>
      </c>
      <c r="CI44" s="159" t="s">
        <v>282</v>
      </c>
      <c r="CJ44" s="159" t="s">
        <v>282</v>
      </c>
      <c r="CK44" s="159" t="s">
        <v>282</v>
      </c>
      <c r="CL44" s="159" t="s">
        <v>282</v>
      </c>
      <c r="CM44" s="159" t="s">
        <v>282</v>
      </c>
      <c r="CN44" s="159" t="s">
        <v>282</v>
      </c>
      <c r="CO44" s="159" t="s">
        <v>282</v>
      </c>
      <c r="CP44" s="159" t="s">
        <v>282</v>
      </c>
      <c r="CQ44" s="159" t="s">
        <v>282</v>
      </c>
      <c r="CR44" s="159" t="s">
        <v>282</v>
      </c>
      <c r="CS44" s="159" t="s">
        <v>282</v>
      </c>
      <c r="CT44" s="159" t="s">
        <v>282</v>
      </c>
      <c r="CU44" s="159" t="s">
        <v>282</v>
      </c>
      <c r="CV44" s="159" t="s">
        <v>282</v>
      </c>
      <c r="CW44" s="159" t="s">
        <v>282</v>
      </c>
      <c r="CX44" s="159" t="s">
        <v>282</v>
      </c>
      <c r="CY44" s="159" t="s">
        <v>282</v>
      </c>
      <c r="CZ44" s="159" t="s">
        <v>282</v>
      </c>
      <c r="DA44" s="159" t="s">
        <v>282</v>
      </c>
      <c r="DB44" s="159" t="s">
        <v>282</v>
      </c>
      <c r="DC44" s="159" t="s">
        <v>282</v>
      </c>
      <c r="DD44" s="159" t="s">
        <v>282</v>
      </c>
      <c r="DE44" s="159" t="s">
        <v>282</v>
      </c>
      <c r="DF44" s="159" t="s">
        <v>282</v>
      </c>
      <c r="DG44" s="159" t="s">
        <v>282</v>
      </c>
      <c r="DH44" s="159" t="s">
        <v>282</v>
      </c>
      <c r="DI44" s="159" t="s">
        <v>282</v>
      </c>
      <c r="DJ44" s="159" t="s">
        <v>282</v>
      </c>
      <c r="DK44" s="159" t="s">
        <v>282</v>
      </c>
      <c r="DL44" s="159" t="s">
        <v>282</v>
      </c>
      <c r="DM44" s="159" t="s">
        <v>282</v>
      </c>
      <c r="DN44" s="159" t="s">
        <v>282</v>
      </c>
      <c r="DO44" s="159" t="s">
        <v>282</v>
      </c>
      <c r="DP44" s="159" t="s">
        <v>282</v>
      </c>
      <c r="DQ44" s="159" t="s">
        <v>282</v>
      </c>
      <c r="DR44" s="159" t="s">
        <v>282</v>
      </c>
      <c r="DS44" s="159" t="s">
        <v>282</v>
      </c>
      <c r="DT44" s="159" t="s">
        <v>282</v>
      </c>
      <c r="DU44" s="159" t="s">
        <v>282</v>
      </c>
      <c r="DV44" s="159" t="s">
        <v>282</v>
      </c>
      <c r="DW44" s="159" t="s">
        <v>282</v>
      </c>
      <c r="DX44" s="159" t="s">
        <v>282</v>
      </c>
      <c r="DY44" s="159" t="s">
        <v>282</v>
      </c>
      <c r="DZ44" s="159" t="s">
        <v>282</v>
      </c>
      <c r="EA44" s="159" t="s">
        <v>282</v>
      </c>
      <c r="EB44" s="159" t="s">
        <v>282</v>
      </c>
      <c r="EC44" s="159" t="s">
        <v>282</v>
      </c>
      <c r="ED44" s="159" t="s">
        <v>282</v>
      </c>
      <c r="EE44" s="159" t="s">
        <v>282</v>
      </c>
      <c r="EF44" s="159" t="s">
        <v>282</v>
      </c>
      <c r="EG44" s="159" t="s">
        <v>282</v>
      </c>
      <c r="EH44" s="159" t="s">
        <v>282</v>
      </c>
      <c r="EI44" s="159" t="s">
        <v>282</v>
      </c>
      <c r="EJ44" s="159" t="s">
        <v>282</v>
      </c>
      <c r="EK44" s="159" t="s">
        <v>282</v>
      </c>
      <c r="EL44" s="159" t="s">
        <v>282</v>
      </c>
      <c r="EM44" s="159" t="s">
        <v>282</v>
      </c>
      <c r="EN44" s="159" t="s">
        <v>282</v>
      </c>
      <c r="EO44" s="159" t="s">
        <v>282</v>
      </c>
      <c r="EP44" s="159" t="s">
        <v>282</v>
      </c>
      <c r="EQ44" s="159" t="s">
        <v>282</v>
      </c>
      <c r="ER44" s="159" t="s">
        <v>282</v>
      </c>
      <c r="ES44" s="159" t="s">
        <v>282</v>
      </c>
      <c r="ET44" s="159" t="s">
        <v>282</v>
      </c>
      <c r="EU44" s="159" t="s">
        <v>282</v>
      </c>
      <c r="EV44" s="159" t="s">
        <v>282</v>
      </c>
      <c r="EW44" s="159" t="s">
        <v>282</v>
      </c>
      <c r="EX44" s="159" t="s">
        <v>282</v>
      </c>
      <c r="EY44" s="159" t="s">
        <v>282</v>
      </c>
      <c r="EZ44" s="159" t="s">
        <v>282</v>
      </c>
      <c r="FA44" s="159" t="s">
        <v>282</v>
      </c>
      <c r="FB44" s="159" t="s">
        <v>282</v>
      </c>
      <c r="FC44" s="159" t="s">
        <v>282</v>
      </c>
      <c r="FD44" s="159" t="s">
        <v>282</v>
      </c>
      <c r="FE44" s="159" t="s">
        <v>282</v>
      </c>
      <c r="FF44" s="159" t="s">
        <v>282</v>
      </c>
      <c r="FG44" s="159" t="s">
        <v>282</v>
      </c>
      <c r="FH44" s="159" t="s">
        <v>282</v>
      </c>
      <c r="FI44" s="159" t="s">
        <v>282</v>
      </c>
      <c r="FJ44" s="159" t="s">
        <v>282</v>
      </c>
      <c r="FK44" s="159" t="s">
        <v>282</v>
      </c>
    </row>
    <row r="45" spans="1:167" s="212" customFormat="1" x14ac:dyDescent="0.25">
      <c r="A45" s="66" t="s">
        <v>7045</v>
      </c>
      <c r="B45" s="159" t="s">
        <v>282</v>
      </c>
      <c r="C45" s="159" t="s">
        <v>5328</v>
      </c>
      <c r="F45" s="212">
        <v>6</v>
      </c>
      <c r="G45" s="212">
        <v>3</v>
      </c>
      <c r="H45" s="161" t="s">
        <v>5126</v>
      </c>
      <c r="I45" s="159" t="s">
        <v>182</v>
      </c>
      <c r="J45" s="159" t="s">
        <v>299</v>
      </c>
      <c r="K45" s="159">
        <v>17</v>
      </c>
      <c r="L45" s="212">
        <v>2</v>
      </c>
      <c r="M45" s="159">
        <v>7</v>
      </c>
      <c r="N45" s="159">
        <v>39</v>
      </c>
      <c r="O45" s="159" t="s">
        <v>282</v>
      </c>
      <c r="P45" s="159" t="s">
        <v>282</v>
      </c>
      <c r="Q45" s="159" t="s">
        <v>282</v>
      </c>
      <c r="R45" s="159" t="s">
        <v>282</v>
      </c>
      <c r="S45" s="159" t="s">
        <v>282</v>
      </c>
      <c r="T45" s="159" t="s">
        <v>299</v>
      </c>
      <c r="U45" s="159">
        <v>17</v>
      </c>
      <c r="V45" s="159">
        <v>19.3</v>
      </c>
      <c r="W45" s="159">
        <v>5</v>
      </c>
      <c r="X45" s="159">
        <v>39</v>
      </c>
      <c r="Y45" s="159" t="s">
        <v>282</v>
      </c>
      <c r="Z45" s="159" t="s">
        <v>282</v>
      </c>
      <c r="AA45" s="159" t="s">
        <v>282</v>
      </c>
      <c r="AB45" s="159">
        <v>14.7</v>
      </c>
      <c r="AC45" s="159">
        <v>4.4000000000000004</v>
      </c>
      <c r="AD45" s="159">
        <v>37</v>
      </c>
      <c r="AE45" s="159" t="s">
        <v>282</v>
      </c>
      <c r="AF45" s="159" t="s">
        <v>282</v>
      </c>
      <c r="AG45" s="159" t="s">
        <v>282</v>
      </c>
      <c r="AH45" s="159" t="s">
        <v>282</v>
      </c>
      <c r="AI45" s="159" t="s">
        <v>282</v>
      </c>
      <c r="AJ45" s="159" t="s">
        <v>282</v>
      </c>
      <c r="AK45" s="159" t="s">
        <v>282</v>
      </c>
      <c r="AL45" s="159" t="s">
        <v>282</v>
      </c>
      <c r="AM45" s="159" t="s">
        <v>282</v>
      </c>
      <c r="AN45" s="159" t="s">
        <v>811</v>
      </c>
      <c r="AO45" s="159" t="s">
        <v>10507</v>
      </c>
      <c r="AP45" s="159" t="s">
        <v>299</v>
      </c>
      <c r="AQ45" s="159">
        <v>17</v>
      </c>
      <c r="AR45" s="212">
        <v>6</v>
      </c>
      <c r="AS45" s="159">
        <v>7</v>
      </c>
      <c r="AT45" s="159">
        <v>42</v>
      </c>
      <c r="AU45" s="159" t="s">
        <v>282</v>
      </c>
      <c r="AV45" s="159" t="s">
        <v>282</v>
      </c>
      <c r="AW45" s="159" t="s">
        <v>282</v>
      </c>
      <c r="AX45" s="159" t="s">
        <v>282</v>
      </c>
      <c r="AY45" s="159" t="s">
        <v>282</v>
      </c>
      <c r="AZ45" s="159" t="s">
        <v>299</v>
      </c>
      <c r="BA45" s="159">
        <v>17</v>
      </c>
      <c r="BB45" s="159">
        <v>17.899999999999999</v>
      </c>
      <c r="BC45" s="159">
        <v>6.9</v>
      </c>
      <c r="BD45" s="159">
        <v>42</v>
      </c>
      <c r="BE45" s="159" t="s">
        <v>282</v>
      </c>
      <c r="BF45" s="159" t="s">
        <v>282</v>
      </c>
      <c r="BG45" s="159" t="s">
        <v>282</v>
      </c>
      <c r="BH45" s="159">
        <v>14.8</v>
      </c>
      <c r="BI45" s="159">
        <v>6.9</v>
      </c>
      <c r="BJ45" s="159">
        <v>30</v>
      </c>
      <c r="BK45" s="159" t="s">
        <v>282</v>
      </c>
      <c r="BL45" s="159" t="s">
        <v>282</v>
      </c>
      <c r="BM45" s="159" t="s">
        <v>282</v>
      </c>
      <c r="BN45" s="159" t="s">
        <v>282</v>
      </c>
      <c r="BO45" s="159" t="s">
        <v>282</v>
      </c>
      <c r="BP45" s="159" t="s">
        <v>282</v>
      </c>
      <c r="BQ45" s="159" t="s">
        <v>282</v>
      </c>
      <c r="BR45" s="159" t="s">
        <v>282</v>
      </c>
      <c r="BS45" s="159" t="s">
        <v>282</v>
      </c>
      <c r="BT45" s="212" t="s">
        <v>7046</v>
      </c>
      <c r="BU45" s="159" t="s">
        <v>10975</v>
      </c>
      <c r="BV45" s="159" t="s">
        <v>299</v>
      </c>
      <c r="BW45" s="159">
        <v>17</v>
      </c>
      <c r="BX45" s="159">
        <v>6</v>
      </c>
      <c r="BY45" s="159">
        <v>7</v>
      </c>
      <c r="BZ45" s="159">
        <v>42</v>
      </c>
      <c r="CA45" s="159" t="s">
        <v>282</v>
      </c>
      <c r="CB45" s="159" t="s">
        <v>282</v>
      </c>
      <c r="CC45" s="159" t="s">
        <v>282</v>
      </c>
      <c r="CD45" s="159" t="s">
        <v>282</v>
      </c>
      <c r="CE45" s="159" t="s">
        <v>282</v>
      </c>
      <c r="CF45" s="159" t="s">
        <v>299</v>
      </c>
      <c r="CG45" s="159">
        <v>17</v>
      </c>
      <c r="CH45" s="159">
        <v>20.2</v>
      </c>
      <c r="CI45" s="159">
        <v>5.6</v>
      </c>
      <c r="CJ45" s="159">
        <v>42</v>
      </c>
      <c r="CK45" s="159" t="s">
        <v>282</v>
      </c>
      <c r="CL45" s="159" t="s">
        <v>282</v>
      </c>
      <c r="CM45" s="159" t="s">
        <v>282</v>
      </c>
      <c r="CN45" s="159">
        <v>13.9</v>
      </c>
      <c r="CO45" s="159">
        <v>6.1</v>
      </c>
      <c r="CP45" s="159">
        <v>33</v>
      </c>
      <c r="CQ45" s="159" t="s">
        <v>282</v>
      </c>
      <c r="CR45" s="159" t="s">
        <v>282</v>
      </c>
      <c r="CS45" s="159" t="s">
        <v>282</v>
      </c>
      <c r="CT45" s="159" t="s">
        <v>282</v>
      </c>
      <c r="CU45" s="159" t="s">
        <v>282</v>
      </c>
      <c r="CV45" s="159" t="s">
        <v>282</v>
      </c>
      <c r="CW45" s="159" t="s">
        <v>282</v>
      </c>
      <c r="CX45" s="159" t="s">
        <v>282</v>
      </c>
      <c r="CY45" s="159" t="s">
        <v>282</v>
      </c>
      <c r="CZ45" s="159" t="s">
        <v>282</v>
      </c>
      <c r="DA45" s="159" t="s">
        <v>282</v>
      </c>
      <c r="DB45" s="159" t="s">
        <v>282</v>
      </c>
      <c r="DC45" s="159" t="s">
        <v>282</v>
      </c>
      <c r="DD45" s="159" t="s">
        <v>282</v>
      </c>
      <c r="DE45" s="159" t="s">
        <v>282</v>
      </c>
      <c r="DF45" s="159" t="s">
        <v>282</v>
      </c>
      <c r="DG45" s="159" t="s">
        <v>282</v>
      </c>
      <c r="DH45" s="159" t="s">
        <v>282</v>
      </c>
      <c r="DI45" s="159" t="s">
        <v>282</v>
      </c>
      <c r="DJ45" s="159" t="s">
        <v>282</v>
      </c>
      <c r="DK45" s="159" t="s">
        <v>282</v>
      </c>
      <c r="DL45" s="159" t="s">
        <v>282</v>
      </c>
      <c r="DM45" s="159" t="s">
        <v>282</v>
      </c>
      <c r="DN45" s="159" t="s">
        <v>282</v>
      </c>
      <c r="DO45" s="159" t="s">
        <v>282</v>
      </c>
      <c r="DP45" s="159" t="s">
        <v>282</v>
      </c>
      <c r="DQ45" s="159" t="s">
        <v>282</v>
      </c>
      <c r="DR45" s="159" t="s">
        <v>282</v>
      </c>
      <c r="DS45" s="159" t="s">
        <v>282</v>
      </c>
      <c r="DT45" s="159" t="s">
        <v>282</v>
      </c>
      <c r="DU45" s="159" t="s">
        <v>282</v>
      </c>
      <c r="DV45" s="159" t="s">
        <v>282</v>
      </c>
      <c r="DW45" s="159" t="s">
        <v>282</v>
      </c>
      <c r="DX45" s="159" t="s">
        <v>282</v>
      </c>
      <c r="DY45" s="159" t="s">
        <v>282</v>
      </c>
      <c r="DZ45" s="159" t="s">
        <v>282</v>
      </c>
      <c r="EA45" s="159" t="s">
        <v>282</v>
      </c>
      <c r="EB45" s="159" t="s">
        <v>282</v>
      </c>
      <c r="EC45" s="159" t="s">
        <v>282</v>
      </c>
      <c r="ED45" s="159" t="s">
        <v>282</v>
      </c>
      <c r="EE45" s="159" t="s">
        <v>282</v>
      </c>
      <c r="EF45" s="159" t="s">
        <v>282</v>
      </c>
      <c r="EG45" s="159" t="s">
        <v>282</v>
      </c>
      <c r="EH45" s="159" t="s">
        <v>282</v>
      </c>
      <c r="EI45" s="159" t="s">
        <v>282</v>
      </c>
      <c r="EJ45" s="159" t="s">
        <v>282</v>
      </c>
      <c r="EK45" s="159" t="s">
        <v>282</v>
      </c>
      <c r="EL45" s="159" t="s">
        <v>282</v>
      </c>
      <c r="EM45" s="159" t="s">
        <v>282</v>
      </c>
      <c r="EN45" s="159" t="s">
        <v>282</v>
      </c>
      <c r="EO45" s="159" t="s">
        <v>282</v>
      </c>
      <c r="EP45" s="159" t="s">
        <v>282</v>
      </c>
      <c r="EQ45" s="159" t="s">
        <v>282</v>
      </c>
      <c r="ER45" s="159" t="s">
        <v>282</v>
      </c>
      <c r="ES45" s="159" t="s">
        <v>282</v>
      </c>
      <c r="ET45" s="159" t="s">
        <v>282</v>
      </c>
      <c r="EU45" s="159" t="s">
        <v>282</v>
      </c>
      <c r="EV45" s="159" t="s">
        <v>282</v>
      </c>
      <c r="EW45" s="159" t="s">
        <v>282</v>
      </c>
      <c r="EX45" s="159" t="s">
        <v>282</v>
      </c>
      <c r="EY45" s="159" t="s">
        <v>282</v>
      </c>
      <c r="EZ45" s="159" t="s">
        <v>282</v>
      </c>
      <c r="FA45" s="159" t="s">
        <v>282</v>
      </c>
      <c r="FB45" s="159" t="s">
        <v>282</v>
      </c>
      <c r="FC45" s="159" t="s">
        <v>282</v>
      </c>
      <c r="FD45" s="159" t="s">
        <v>282</v>
      </c>
      <c r="FE45" s="159" t="s">
        <v>282</v>
      </c>
      <c r="FF45" s="159" t="s">
        <v>282</v>
      </c>
      <c r="FG45" s="159" t="s">
        <v>282</v>
      </c>
      <c r="FH45" s="159" t="s">
        <v>282</v>
      </c>
      <c r="FI45" s="159" t="s">
        <v>282</v>
      </c>
      <c r="FJ45" s="159" t="s">
        <v>282</v>
      </c>
      <c r="FK45" s="159" t="s">
        <v>282</v>
      </c>
    </row>
    <row r="46" spans="1:167" x14ac:dyDescent="0.25">
      <c r="A46" s="66" t="s">
        <v>11307</v>
      </c>
      <c r="B46" s="159" t="s">
        <v>11318</v>
      </c>
      <c r="C46" s="159" t="s">
        <v>5328</v>
      </c>
      <c r="F46">
        <v>4</v>
      </c>
      <c r="G46">
        <v>2</v>
      </c>
      <c r="H46" t="s">
        <v>670</v>
      </c>
      <c r="I46" t="s">
        <v>183</v>
      </c>
      <c r="J46" s="159" t="s">
        <v>282</v>
      </c>
      <c r="K46" s="159" t="s">
        <v>282</v>
      </c>
      <c r="L46" s="159" t="s">
        <v>282</v>
      </c>
      <c r="M46" s="159" t="s">
        <v>282</v>
      </c>
      <c r="N46" s="159" t="s">
        <v>282</v>
      </c>
      <c r="O46" s="159" t="s">
        <v>282</v>
      </c>
      <c r="P46" s="159" t="s">
        <v>282</v>
      </c>
      <c r="Q46" s="159" t="s">
        <v>282</v>
      </c>
      <c r="R46" s="159" t="s">
        <v>282</v>
      </c>
      <c r="S46" s="159" t="s">
        <v>282</v>
      </c>
      <c r="T46" s="159" t="s">
        <v>220</v>
      </c>
      <c r="U46" s="159">
        <v>20</v>
      </c>
      <c r="V46" s="66">
        <v>25.7</v>
      </c>
      <c r="W46" s="66">
        <v>7.5</v>
      </c>
      <c r="X46" s="159">
        <v>116</v>
      </c>
      <c r="Y46" s="159" t="s">
        <v>282</v>
      </c>
      <c r="Z46" s="159" t="s">
        <v>282</v>
      </c>
      <c r="AA46" s="159" t="s">
        <v>282</v>
      </c>
      <c r="AB46" s="159" t="s">
        <v>282</v>
      </c>
      <c r="AC46" s="159" t="s">
        <v>282</v>
      </c>
      <c r="AD46" s="159" t="s">
        <v>282</v>
      </c>
      <c r="AE46" s="212">
        <v>15.7</v>
      </c>
      <c r="AF46" s="159">
        <v>11.3</v>
      </c>
      <c r="AG46" s="159">
        <v>71</v>
      </c>
      <c r="AH46" s="159" t="s">
        <v>282</v>
      </c>
      <c r="AI46" s="159" t="s">
        <v>282</v>
      </c>
      <c r="AJ46" s="159" t="s">
        <v>282</v>
      </c>
      <c r="AK46" s="159" t="s">
        <v>282</v>
      </c>
      <c r="AL46" s="159" t="s">
        <v>282</v>
      </c>
      <c r="AM46" s="159" t="s">
        <v>282</v>
      </c>
      <c r="AN46" t="s">
        <v>306</v>
      </c>
      <c r="AO46" t="s">
        <v>282</v>
      </c>
      <c r="AP46" s="159" t="s">
        <v>282</v>
      </c>
      <c r="AQ46" s="159" t="s">
        <v>282</v>
      </c>
      <c r="AR46" s="159" t="s">
        <v>282</v>
      </c>
      <c r="AS46" s="159" t="s">
        <v>282</v>
      </c>
      <c r="AT46" s="159" t="s">
        <v>282</v>
      </c>
      <c r="AU46" s="159" t="s">
        <v>282</v>
      </c>
      <c r="AV46" s="159" t="s">
        <v>282</v>
      </c>
      <c r="AW46" s="159" t="s">
        <v>282</v>
      </c>
      <c r="AX46" s="159" t="s">
        <v>282</v>
      </c>
      <c r="AY46" s="159" t="s">
        <v>282</v>
      </c>
      <c r="AZ46" s="159" t="s">
        <v>220</v>
      </c>
      <c r="BA46" s="159">
        <v>20</v>
      </c>
      <c r="BB46" s="66">
        <v>26.1</v>
      </c>
      <c r="BC46" s="66">
        <v>7</v>
      </c>
      <c r="BD46" s="159">
        <v>115</v>
      </c>
      <c r="BE46" s="159" t="s">
        <v>282</v>
      </c>
      <c r="BF46" s="159" t="s">
        <v>282</v>
      </c>
      <c r="BG46" s="159" t="s">
        <v>282</v>
      </c>
      <c r="BH46" s="159" t="s">
        <v>282</v>
      </c>
      <c r="BI46" s="159" t="s">
        <v>282</v>
      </c>
      <c r="BJ46" s="159" t="s">
        <v>282</v>
      </c>
      <c r="BK46" s="212">
        <v>14.5</v>
      </c>
      <c r="BL46" s="159">
        <v>8.9</v>
      </c>
      <c r="BM46" s="159">
        <v>86</v>
      </c>
      <c r="BN46" s="159" t="s">
        <v>282</v>
      </c>
      <c r="BO46" s="159" t="s">
        <v>282</v>
      </c>
      <c r="BP46" s="159" t="s">
        <v>282</v>
      </c>
      <c r="BQ46" s="159" t="s">
        <v>282</v>
      </c>
      <c r="BR46" s="159" t="s">
        <v>282</v>
      </c>
      <c r="BS46" s="159" t="s">
        <v>282</v>
      </c>
      <c r="BT46" s="159" t="s">
        <v>282</v>
      </c>
      <c r="BU46" s="159" t="s">
        <v>282</v>
      </c>
      <c r="BV46" s="159" t="s">
        <v>282</v>
      </c>
      <c r="BW46" s="159" t="s">
        <v>282</v>
      </c>
      <c r="BX46" s="159" t="s">
        <v>282</v>
      </c>
      <c r="BY46" s="159" t="s">
        <v>282</v>
      </c>
      <c r="BZ46" s="159" t="s">
        <v>282</v>
      </c>
      <c r="CA46" s="159" t="s">
        <v>282</v>
      </c>
      <c r="CB46" s="159" t="s">
        <v>282</v>
      </c>
      <c r="CC46" s="159" t="s">
        <v>282</v>
      </c>
      <c r="CD46" s="159" t="s">
        <v>282</v>
      </c>
      <c r="CE46" s="159" t="s">
        <v>282</v>
      </c>
      <c r="CF46" s="159" t="s">
        <v>282</v>
      </c>
      <c r="CG46" s="159" t="s">
        <v>282</v>
      </c>
      <c r="CH46" s="159" t="s">
        <v>282</v>
      </c>
      <c r="CI46" s="159" t="s">
        <v>282</v>
      </c>
      <c r="CJ46" s="159" t="s">
        <v>282</v>
      </c>
      <c r="CK46" s="159" t="s">
        <v>282</v>
      </c>
      <c r="CL46" s="159" t="s">
        <v>282</v>
      </c>
      <c r="CM46" s="159" t="s">
        <v>282</v>
      </c>
      <c r="CN46" s="159" t="s">
        <v>282</v>
      </c>
      <c r="CO46" s="159" t="s">
        <v>282</v>
      </c>
      <c r="CP46" s="159" t="s">
        <v>282</v>
      </c>
      <c r="CQ46" s="159" t="s">
        <v>282</v>
      </c>
      <c r="CR46" s="159" t="s">
        <v>282</v>
      </c>
      <c r="CS46" s="159" t="s">
        <v>282</v>
      </c>
      <c r="CT46" s="159" t="s">
        <v>282</v>
      </c>
      <c r="CU46" s="159" t="s">
        <v>282</v>
      </c>
      <c r="CV46" s="159" t="s">
        <v>282</v>
      </c>
      <c r="CW46" s="159" t="s">
        <v>282</v>
      </c>
      <c r="CX46" s="159" t="s">
        <v>282</v>
      </c>
      <c r="CY46" s="159" t="s">
        <v>282</v>
      </c>
      <c r="CZ46" s="159" t="s">
        <v>282</v>
      </c>
      <c r="DA46" s="159" t="s">
        <v>282</v>
      </c>
      <c r="DB46" s="159" t="s">
        <v>282</v>
      </c>
      <c r="DC46" s="159" t="s">
        <v>282</v>
      </c>
      <c r="DD46" s="159" t="s">
        <v>282</v>
      </c>
      <c r="DE46" s="159" t="s">
        <v>282</v>
      </c>
      <c r="DF46" s="159" t="s">
        <v>282</v>
      </c>
      <c r="DG46" s="159" t="s">
        <v>282</v>
      </c>
      <c r="DH46" s="159" t="s">
        <v>282</v>
      </c>
      <c r="DI46" s="159" t="s">
        <v>282</v>
      </c>
      <c r="DJ46" s="159" t="s">
        <v>282</v>
      </c>
      <c r="DK46" s="159" t="s">
        <v>282</v>
      </c>
      <c r="DL46" s="159" t="s">
        <v>282</v>
      </c>
      <c r="DM46" s="159" t="s">
        <v>282</v>
      </c>
      <c r="DN46" s="159" t="s">
        <v>282</v>
      </c>
      <c r="DO46" s="159" t="s">
        <v>282</v>
      </c>
      <c r="DP46" s="159" t="s">
        <v>282</v>
      </c>
      <c r="DQ46" s="159" t="s">
        <v>282</v>
      </c>
      <c r="DR46" s="159" t="s">
        <v>282</v>
      </c>
      <c r="DS46" s="159" t="s">
        <v>282</v>
      </c>
      <c r="DT46" s="159" t="s">
        <v>282</v>
      </c>
      <c r="DU46" s="159" t="s">
        <v>282</v>
      </c>
      <c r="DV46" s="159" t="s">
        <v>282</v>
      </c>
      <c r="DW46" s="159" t="s">
        <v>282</v>
      </c>
      <c r="DX46" s="159" t="s">
        <v>282</v>
      </c>
      <c r="DY46" s="159" t="s">
        <v>282</v>
      </c>
      <c r="DZ46" s="159" t="s">
        <v>282</v>
      </c>
      <c r="EA46" s="159" t="s">
        <v>282</v>
      </c>
      <c r="EB46" s="159" t="s">
        <v>282</v>
      </c>
      <c r="EC46" s="159" t="s">
        <v>282</v>
      </c>
      <c r="ED46" s="159" t="s">
        <v>282</v>
      </c>
      <c r="EE46" s="159" t="s">
        <v>282</v>
      </c>
      <c r="EF46" s="159" t="s">
        <v>282</v>
      </c>
      <c r="EG46" s="159" t="s">
        <v>282</v>
      </c>
      <c r="EH46" s="159" t="s">
        <v>282</v>
      </c>
      <c r="EI46" s="159" t="s">
        <v>282</v>
      </c>
      <c r="EJ46" s="159" t="s">
        <v>282</v>
      </c>
      <c r="EK46" s="159" t="s">
        <v>282</v>
      </c>
      <c r="EL46" s="159" t="s">
        <v>282</v>
      </c>
      <c r="EM46" s="159" t="s">
        <v>282</v>
      </c>
      <c r="EN46" s="159" t="s">
        <v>282</v>
      </c>
      <c r="EO46" s="159" t="s">
        <v>282</v>
      </c>
      <c r="EP46" s="159" t="s">
        <v>282</v>
      </c>
      <c r="EQ46" s="159" t="s">
        <v>282</v>
      </c>
      <c r="ER46" s="159" t="s">
        <v>282</v>
      </c>
      <c r="ES46" s="159" t="s">
        <v>282</v>
      </c>
      <c r="ET46" s="159" t="s">
        <v>282</v>
      </c>
      <c r="EU46" s="159" t="s">
        <v>282</v>
      </c>
      <c r="EV46" s="159" t="s">
        <v>282</v>
      </c>
      <c r="EW46" s="159" t="s">
        <v>282</v>
      </c>
      <c r="EX46" s="159" t="s">
        <v>282</v>
      </c>
      <c r="EY46" s="159" t="s">
        <v>282</v>
      </c>
      <c r="EZ46" s="159" t="s">
        <v>282</v>
      </c>
      <c r="FA46" s="159" t="s">
        <v>282</v>
      </c>
      <c r="FB46" s="159" t="s">
        <v>282</v>
      </c>
      <c r="FC46" s="159" t="s">
        <v>282</v>
      </c>
      <c r="FD46" s="159" t="s">
        <v>282</v>
      </c>
      <c r="FE46" s="159" t="s">
        <v>282</v>
      </c>
      <c r="FF46" s="159" t="s">
        <v>282</v>
      </c>
      <c r="FG46" s="159" t="s">
        <v>282</v>
      </c>
      <c r="FH46" s="159" t="s">
        <v>282</v>
      </c>
      <c r="FI46" s="159" t="s">
        <v>282</v>
      </c>
      <c r="FJ46" s="159" t="s">
        <v>282</v>
      </c>
      <c r="FK46" s="159" t="s">
        <v>282</v>
      </c>
    </row>
    <row r="47" spans="1:167" x14ac:dyDescent="0.25">
      <c r="A47" s="66" t="s">
        <v>11307</v>
      </c>
      <c r="B47" s="159" t="s">
        <v>11318</v>
      </c>
      <c r="C47" s="159" t="s">
        <v>5328</v>
      </c>
      <c r="F47">
        <v>10</v>
      </c>
      <c r="G47">
        <v>2</v>
      </c>
      <c r="H47" s="212" t="s">
        <v>670</v>
      </c>
      <c r="I47" s="212" t="s">
        <v>183</v>
      </c>
      <c r="J47" s="159" t="s">
        <v>282</v>
      </c>
      <c r="K47" s="159" t="s">
        <v>282</v>
      </c>
      <c r="L47" s="159" t="s">
        <v>282</v>
      </c>
      <c r="M47" s="159" t="s">
        <v>282</v>
      </c>
      <c r="N47" s="159" t="s">
        <v>282</v>
      </c>
      <c r="O47" s="159" t="s">
        <v>282</v>
      </c>
      <c r="P47" s="159" t="s">
        <v>282</v>
      </c>
      <c r="Q47" s="159" t="s">
        <v>282</v>
      </c>
      <c r="R47" s="159" t="s">
        <v>282</v>
      </c>
      <c r="S47" s="159" t="s">
        <v>282</v>
      </c>
      <c r="T47" s="159" t="s">
        <v>220</v>
      </c>
      <c r="U47" s="159">
        <v>20</v>
      </c>
      <c r="V47" s="66">
        <v>25.7</v>
      </c>
      <c r="W47" s="66">
        <v>7.5</v>
      </c>
      <c r="X47" s="159">
        <v>116</v>
      </c>
      <c r="Y47" s="159" t="s">
        <v>282</v>
      </c>
      <c r="Z47" s="159" t="s">
        <v>282</v>
      </c>
      <c r="AA47" s="159" t="s">
        <v>282</v>
      </c>
      <c r="AB47" s="159" t="s">
        <v>282</v>
      </c>
      <c r="AC47" s="159" t="s">
        <v>282</v>
      </c>
      <c r="AD47" s="159" t="s">
        <v>282</v>
      </c>
      <c r="AE47" s="212">
        <v>13.8</v>
      </c>
      <c r="AF47" s="159">
        <v>9.6999999999999993</v>
      </c>
      <c r="AG47" s="159">
        <v>60</v>
      </c>
      <c r="AH47" s="159" t="s">
        <v>282</v>
      </c>
      <c r="AI47" s="159" t="s">
        <v>282</v>
      </c>
      <c r="AJ47" s="159" t="s">
        <v>282</v>
      </c>
      <c r="AK47" s="159" t="s">
        <v>282</v>
      </c>
      <c r="AL47" s="159" t="s">
        <v>282</v>
      </c>
      <c r="AM47" s="159" t="s">
        <v>282</v>
      </c>
      <c r="AN47" s="212" t="s">
        <v>306</v>
      </c>
      <c r="AO47" s="212" t="s">
        <v>282</v>
      </c>
      <c r="AP47" s="159" t="s">
        <v>282</v>
      </c>
      <c r="AQ47" s="159" t="s">
        <v>282</v>
      </c>
      <c r="AR47" s="159" t="s">
        <v>282</v>
      </c>
      <c r="AS47" s="159" t="s">
        <v>282</v>
      </c>
      <c r="AT47" s="159" t="s">
        <v>282</v>
      </c>
      <c r="AU47" s="159" t="s">
        <v>282</v>
      </c>
      <c r="AV47" s="159" t="s">
        <v>282</v>
      </c>
      <c r="AW47" s="159" t="s">
        <v>282</v>
      </c>
      <c r="AX47" s="159" t="s">
        <v>282</v>
      </c>
      <c r="AY47" s="159" t="s">
        <v>282</v>
      </c>
      <c r="AZ47" s="159" t="s">
        <v>220</v>
      </c>
      <c r="BA47" s="159">
        <v>20</v>
      </c>
      <c r="BB47" s="66">
        <v>26.1</v>
      </c>
      <c r="BC47" s="66">
        <v>7</v>
      </c>
      <c r="BD47" s="159">
        <v>115</v>
      </c>
      <c r="BE47" s="159" t="s">
        <v>282</v>
      </c>
      <c r="BF47" s="159" t="s">
        <v>282</v>
      </c>
      <c r="BG47" s="159" t="s">
        <v>282</v>
      </c>
      <c r="BH47" s="159" t="s">
        <v>282</v>
      </c>
      <c r="BI47" s="159" t="s">
        <v>282</v>
      </c>
      <c r="BJ47" s="159" t="s">
        <v>282</v>
      </c>
      <c r="BK47" s="212">
        <v>16.2</v>
      </c>
      <c r="BL47" s="159">
        <v>10.7</v>
      </c>
      <c r="BM47" s="159">
        <v>65</v>
      </c>
      <c r="BN47" s="159" t="s">
        <v>282</v>
      </c>
      <c r="BO47" s="159" t="s">
        <v>282</v>
      </c>
      <c r="BP47" s="159" t="s">
        <v>282</v>
      </c>
      <c r="BQ47" s="159" t="s">
        <v>282</v>
      </c>
      <c r="BR47" s="159" t="s">
        <v>282</v>
      </c>
      <c r="BS47" s="159" t="s">
        <v>282</v>
      </c>
      <c r="BT47" s="159" t="s">
        <v>282</v>
      </c>
      <c r="BU47" s="159" t="s">
        <v>282</v>
      </c>
      <c r="BV47" s="159" t="s">
        <v>282</v>
      </c>
      <c r="BW47" s="159" t="s">
        <v>282</v>
      </c>
      <c r="BX47" s="159" t="s">
        <v>282</v>
      </c>
      <c r="BY47" s="159" t="s">
        <v>282</v>
      </c>
      <c r="BZ47" s="159" t="s">
        <v>282</v>
      </c>
      <c r="CA47" s="159" t="s">
        <v>282</v>
      </c>
      <c r="CB47" s="159" t="s">
        <v>282</v>
      </c>
      <c r="CC47" s="159" t="s">
        <v>282</v>
      </c>
      <c r="CD47" s="159" t="s">
        <v>282</v>
      </c>
      <c r="CE47" s="159" t="s">
        <v>282</v>
      </c>
      <c r="CF47" s="159" t="s">
        <v>282</v>
      </c>
      <c r="CG47" s="159" t="s">
        <v>282</v>
      </c>
      <c r="CH47" s="159" t="s">
        <v>282</v>
      </c>
      <c r="CI47" s="159" t="s">
        <v>282</v>
      </c>
      <c r="CJ47" s="159" t="s">
        <v>282</v>
      </c>
      <c r="CK47" s="159" t="s">
        <v>282</v>
      </c>
      <c r="CL47" s="159" t="s">
        <v>282</v>
      </c>
      <c r="CM47" s="159" t="s">
        <v>282</v>
      </c>
      <c r="CN47" s="159" t="s">
        <v>282</v>
      </c>
      <c r="CO47" s="159" t="s">
        <v>282</v>
      </c>
      <c r="CP47" s="159" t="s">
        <v>282</v>
      </c>
      <c r="CQ47" s="159" t="s">
        <v>282</v>
      </c>
      <c r="CR47" s="159" t="s">
        <v>282</v>
      </c>
      <c r="CS47" s="159" t="s">
        <v>282</v>
      </c>
      <c r="CT47" s="159" t="s">
        <v>282</v>
      </c>
      <c r="CU47" s="159" t="s">
        <v>282</v>
      </c>
      <c r="CV47" s="159" t="s">
        <v>282</v>
      </c>
      <c r="CW47" s="159" t="s">
        <v>282</v>
      </c>
      <c r="CX47" s="159" t="s">
        <v>282</v>
      </c>
      <c r="CY47" s="159" t="s">
        <v>282</v>
      </c>
      <c r="CZ47" s="159" t="s">
        <v>282</v>
      </c>
      <c r="DA47" s="159" t="s">
        <v>282</v>
      </c>
      <c r="DB47" s="159" t="s">
        <v>282</v>
      </c>
      <c r="DC47" s="159" t="s">
        <v>282</v>
      </c>
      <c r="DD47" s="159" t="s">
        <v>282</v>
      </c>
      <c r="DE47" s="159" t="s">
        <v>282</v>
      </c>
      <c r="DF47" s="159" t="s">
        <v>282</v>
      </c>
      <c r="DG47" s="159" t="s">
        <v>282</v>
      </c>
      <c r="DH47" s="159" t="s">
        <v>282</v>
      </c>
      <c r="DI47" s="159" t="s">
        <v>282</v>
      </c>
      <c r="DJ47" s="159" t="s">
        <v>282</v>
      </c>
      <c r="DK47" s="159" t="s">
        <v>282</v>
      </c>
      <c r="DL47" s="159" t="s">
        <v>282</v>
      </c>
      <c r="DM47" s="159" t="s">
        <v>282</v>
      </c>
      <c r="DN47" s="159" t="s">
        <v>282</v>
      </c>
      <c r="DO47" s="159" t="s">
        <v>282</v>
      </c>
      <c r="DP47" s="159" t="s">
        <v>282</v>
      </c>
      <c r="DQ47" s="159" t="s">
        <v>282</v>
      </c>
      <c r="DR47" s="159" t="s">
        <v>282</v>
      </c>
      <c r="DS47" s="159" t="s">
        <v>282</v>
      </c>
      <c r="DT47" s="159" t="s">
        <v>282</v>
      </c>
      <c r="DU47" s="159" t="s">
        <v>282</v>
      </c>
      <c r="DV47" s="159" t="s">
        <v>282</v>
      </c>
      <c r="DW47" s="159" t="s">
        <v>282</v>
      </c>
      <c r="DX47" s="159" t="s">
        <v>282</v>
      </c>
      <c r="DY47" s="159" t="s">
        <v>282</v>
      </c>
      <c r="DZ47" s="159" t="s">
        <v>282</v>
      </c>
      <c r="EA47" s="159" t="s">
        <v>282</v>
      </c>
      <c r="EB47" s="159" t="s">
        <v>282</v>
      </c>
      <c r="EC47" s="159" t="s">
        <v>282</v>
      </c>
      <c r="ED47" s="159" t="s">
        <v>282</v>
      </c>
      <c r="EE47" s="159" t="s">
        <v>282</v>
      </c>
      <c r="EF47" s="159" t="s">
        <v>282</v>
      </c>
      <c r="EG47" s="159" t="s">
        <v>282</v>
      </c>
      <c r="EH47" s="159" t="s">
        <v>282</v>
      </c>
      <c r="EI47" s="159" t="s">
        <v>282</v>
      </c>
      <c r="EJ47" s="159" t="s">
        <v>282</v>
      </c>
      <c r="EK47" s="159" t="s">
        <v>282</v>
      </c>
      <c r="EL47" s="159" t="s">
        <v>282</v>
      </c>
      <c r="EM47" s="159" t="s">
        <v>282</v>
      </c>
      <c r="EN47" s="159" t="s">
        <v>282</v>
      </c>
      <c r="EO47" s="159" t="s">
        <v>282</v>
      </c>
      <c r="EP47" s="159" t="s">
        <v>282</v>
      </c>
      <c r="EQ47" s="159" t="s">
        <v>282</v>
      </c>
      <c r="ER47" s="159" t="s">
        <v>282</v>
      </c>
      <c r="ES47" s="159" t="s">
        <v>282</v>
      </c>
      <c r="ET47" s="159" t="s">
        <v>282</v>
      </c>
      <c r="EU47" s="159" t="s">
        <v>282</v>
      </c>
      <c r="EV47" s="159" t="s">
        <v>282</v>
      </c>
      <c r="EW47" s="159" t="s">
        <v>282</v>
      </c>
      <c r="EX47" s="159" t="s">
        <v>282</v>
      </c>
      <c r="EY47" s="159" t="s">
        <v>282</v>
      </c>
      <c r="EZ47" s="159" t="s">
        <v>282</v>
      </c>
      <c r="FA47" s="159" t="s">
        <v>282</v>
      </c>
      <c r="FB47" s="159" t="s">
        <v>282</v>
      </c>
      <c r="FC47" s="159" t="s">
        <v>282</v>
      </c>
      <c r="FD47" s="159" t="s">
        <v>282</v>
      </c>
      <c r="FE47" s="159" t="s">
        <v>282</v>
      </c>
      <c r="FF47" s="159" t="s">
        <v>282</v>
      </c>
      <c r="FG47" s="159" t="s">
        <v>282</v>
      </c>
      <c r="FH47" s="159" t="s">
        <v>282</v>
      </c>
      <c r="FI47" s="159" t="s">
        <v>282</v>
      </c>
      <c r="FJ47" s="159" t="s">
        <v>282</v>
      </c>
      <c r="FK47" s="159" t="s">
        <v>282</v>
      </c>
    </row>
    <row r="48" spans="1:167" x14ac:dyDescent="0.25">
      <c r="A48" t="s">
        <v>8974</v>
      </c>
      <c r="B48" t="s">
        <v>11347</v>
      </c>
      <c r="C48" s="212" t="s">
        <v>5328</v>
      </c>
      <c r="F48">
        <v>8</v>
      </c>
      <c r="G48">
        <v>3</v>
      </c>
      <c r="H48" s="66" t="s">
        <v>11342</v>
      </c>
      <c r="I48" s="159" t="s">
        <v>183</v>
      </c>
      <c r="J48" s="159" t="s">
        <v>192</v>
      </c>
      <c r="K48">
        <v>9</v>
      </c>
      <c r="L48">
        <v>99</v>
      </c>
      <c r="M48">
        <v>9</v>
      </c>
      <c r="N48" s="212">
        <v>210</v>
      </c>
      <c r="O48" s="159" t="s">
        <v>282</v>
      </c>
      <c r="P48" s="159" t="s">
        <v>282</v>
      </c>
      <c r="Q48" s="159" t="s">
        <v>282</v>
      </c>
      <c r="R48" s="159" t="s">
        <v>282</v>
      </c>
      <c r="S48" s="159" t="s">
        <v>282</v>
      </c>
      <c r="T48" s="159" t="s">
        <v>192</v>
      </c>
      <c r="U48" s="159">
        <v>9</v>
      </c>
      <c r="V48" s="159">
        <v>16.78</v>
      </c>
      <c r="W48" s="66">
        <v>4.21</v>
      </c>
      <c r="X48" s="159">
        <v>210</v>
      </c>
      <c r="Y48" s="159" t="s">
        <v>282</v>
      </c>
      <c r="Z48" s="159" t="s">
        <v>282</v>
      </c>
      <c r="AA48" s="159" t="s">
        <v>282</v>
      </c>
      <c r="AB48" s="159" t="s">
        <v>282</v>
      </c>
      <c r="AC48" s="159" t="s">
        <v>282</v>
      </c>
      <c r="AD48" s="159" t="s">
        <v>282</v>
      </c>
      <c r="AE48">
        <v>8.1300000000000008</v>
      </c>
      <c r="AF48" s="159">
        <v>6.13</v>
      </c>
      <c r="AG48" s="159">
        <v>153</v>
      </c>
      <c r="AH48" s="159" t="s">
        <v>282</v>
      </c>
      <c r="AI48" s="159" t="s">
        <v>282</v>
      </c>
      <c r="AJ48" s="159" t="s">
        <v>282</v>
      </c>
      <c r="AK48" s="159" t="s">
        <v>282</v>
      </c>
      <c r="AL48" s="159" t="s">
        <v>282</v>
      </c>
      <c r="AM48" s="159" t="s">
        <v>282</v>
      </c>
      <c r="AN48" s="66" t="s">
        <v>11342</v>
      </c>
      <c r="AO48" s="159" t="s">
        <v>183</v>
      </c>
      <c r="AP48" s="159" t="s">
        <v>192</v>
      </c>
      <c r="AQ48">
        <v>9</v>
      </c>
      <c r="AR48">
        <v>115</v>
      </c>
      <c r="AS48">
        <v>9</v>
      </c>
      <c r="AT48">
        <v>242</v>
      </c>
      <c r="AU48" s="159" t="s">
        <v>282</v>
      </c>
      <c r="AV48" s="159" t="s">
        <v>282</v>
      </c>
      <c r="AW48" s="159" t="s">
        <v>282</v>
      </c>
      <c r="AX48" s="159" t="s">
        <v>282</v>
      </c>
      <c r="AY48" s="159" t="s">
        <v>282</v>
      </c>
      <c r="AZ48" s="159" t="s">
        <v>192</v>
      </c>
      <c r="BA48" s="159">
        <v>9</v>
      </c>
      <c r="BB48" s="159">
        <v>16.87</v>
      </c>
      <c r="BC48" s="66">
        <v>3.99</v>
      </c>
      <c r="BD48" s="159">
        <v>242</v>
      </c>
      <c r="BE48" s="159" t="s">
        <v>282</v>
      </c>
      <c r="BF48" s="159" t="s">
        <v>282</v>
      </c>
      <c r="BG48" s="159" t="s">
        <v>282</v>
      </c>
      <c r="BH48" s="159" t="s">
        <v>282</v>
      </c>
      <c r="BI48" s="159" t="s">
        <v>282</v>
      </c>
      <c r="BJ48" s="159" t="s">
        <v>282</v>
      </c>
      <c r="BK48">
        <v>7.39</v>
      </c>
      <c r="BL48" s="159">
        <v>5.51</v>
      </c>
      <c r="BM48" s="159">
        <v>165</v>
      </c>
      <c r="BN48" s="159" t="s">
        <v>282</v>
      </c>
      <c r="BO48" s="159" t="s">
        <v>282</v>
      </c>
      <c r="BP48" s="159" t="s">
        <v>282</v>
      </c>
      <c r="BQ48" s="159" t="s">
        <v>282</v>
      </c>
      <c r="BR48" s="159" t="s">
        <v>282</v>
      </c>
      <c r="BS48" s="159" t="s">
        <v>282</v>
      </c>
      <c r="BT48" s="159" t="s">
        <v>811</v>
      </c>
      <c r="BU48" s="159" t="s">
        <v>282</v>
      </c>
      <c r="BV48" s="159" t="s">
        <v>192</v>
      </c>
      <c r="BW48">
        <v>9</v>
      </c>
      <c r="BX48">
        <v>100</v>
      </c>
      <c r="BY48">
        <v>9</v>
      </c>
      <c r="BZ48">
        <v>239</v>
      </c>
      <c r="CA48" s="159" t="s">
        <v>282</v>
      </c>
      <c r="CB48" s="159" t="s">
        <v>282</v>
      </c>
      <c r="CC48" s="159" t="s">
        <v>282</v>
      </c>
      <c r="CD48" s="159" t="s">
        <v>282</v>
      </c>
      <c r="CE48" s="159" t="s">
        <v>282</v>
      </c>
      <c r="CF48" s="159" t="s">
        <v>192</v>
      </c>
      <c r="CG48" s="66">
        <v>9</v>
      </c>
      <c r="CH48" s="66">
        <v>16.32</v>
      </c>
      <c r="CI48" s="66">
        <v>4.5199999999999996</v>
      </c>
      <c r="CJ48" s="159">
        <v>239</v>
      </c>
      <c r="CK48" s="159" t="s">
        <v>282</v>
      </c>
      <c r="CL48" s="159" t="s">
        <v>282</v>
      </c>
      <c r="CM48" s="159" t="s">
        <v>282</v>
      </c>
      <c r="CN48" s="159" t="s">
        <v>282</v>
      </c>
      <c r="CO48" s="159" t="s">
        <v>282</v>
      </c>
      <c r="CP48" s="159" t="s">
        <v>282</v>
      </c>
      <c r="CQ48">
        <v>8.4499999999999993</v>
      </c>
      <c r="CR48">
        <v>6.28</v>
      </c>
      <c r="CS48">
        <v>166</v>
      </c>
      <c r="CT48" s="159" t="s">
        <v>282</v>
      </c>
      <c r="CU48" s="159" t="s">
        <v>282</v>
      </c>
      <c r="CV48" s="159" t="s">
        <v>282</v>
      </c>
      <c r="CW48" s="159" t="s">
        <v>282</v>
      </c>
      <c r="CX48" s="159" t="s">
        <v>282</v>
      </c>
      <c r="CY48" s="159" t="s">
        <v>282</v>
      </c>
      <c r="CZ48" s="159" t="s">
        <v>282</v>
      </c>
      <c r="DA48" s="159" t="s">
        <v>282</v>
      </c>
      <c r="DB48" s="159" t="s">
        <v>282</v>
      </c>
      <c r="DC48" s="159" t="s">
        <v>282</v>
      </c>
      <c r="DD48" s="159" t="s">
        <v>282</v>
      </c>
      <c r="DE48" s="159" t="s">
        <v>282</v>
      </c>
      <c r="DF48" s="159" t="s">
        <v>282</v>
      </c>
      <c r="DG48" s="159" t="s">
        <v>282</v>
      </c>
      <c r="DH48" s="159" t="s">
        <v>282</v>
      </c>
      <c r="DI48" s="159" t="s">
        <v>282</v>
      </c>
      <c r="DJ48" s="159" t="s">
        <v>282</v>
      </c>
      <c r="DK48" s="159" t="s">
        <v>282</v>
      </c>
      <c r="DL48" s="159" t="s">
        <v>282</v>
      </c>
      <c r="DM48" s="159" t="s">
        <v>282</v>
      </c>
      <c r="DN48" s="159" t="s">
        <v>282</v>
      </c>
      <c r="DO48" s="159" t="s">
        <v>282</v>
      </c>
      <c r="DP48" s="159" t="s">
        <v>282</v>
      </c>
      <c r="DQ48" s="159" t="s">
        <v>282</v>
      </c>
      <c r="DR48" s="159" t="s">
        <v>282</v>
      </c>
      <c r="DS48" s="159" t="s">
        <v>282</v>
      </c>
      <c r="DT48" s="159" t="s">
        <v>282</v>
      </c>
      <c r="DU48" s="159" t="s">
        <v>282</v>
      </c>
      <c r="DV48" s="159" t="s">
        <v>282</v>
      </c>
      <c r="DW48" s="159" t="s">
        <v>282</v>
      </c>
      <c r="DX48" s="159" t="s">
        <v>282</v>
      </c>
      <c r="DY48" s="159" t="s">
        <v>282</v>
      </c>
      <c r="DZ48" s="159" t="s">
        <v>282</v>
      </c>
      <c r="EA48" s="159" t="s">
        <v>282</v>
      </c>
      <c r="EB48" s="159" t="s">
        <v>282</v>
      </c>
      <c r="EC48" s="159" t="s">
        <v>282</v>
      </c>
      <c r="ED48" s="159" t="s">
        <v>282</v>
      </c>
      <c r="EE48" s="159" t="s">
        <v>282</v>
      </c>
      <c r="EF48" s="159" t="s">
        <v>282</v>
      </c>
      <c r="EG48" s="159" t="s">
        <v>282</v>
      </c>
      <c r="EH48" s="159" t="s">
        <v>282</v>
      </c>
      <c r="EI48" s="159" t="s">
        <v>282</v>
      </c>
      <c r="EJ48" s="159" t="s">
        <v>282</v>
      </c>
      <c r="EK48" s="159" t="s">
        <v>282</v>
      </c>
      <c r="EL48" s="159" t="s">
        <v>282</v>
      </c>
      <c r="EM48" s="159" t="s">
        <v>282</v>
      </c>
      <c r="EN48" s="159" t="s">
        <v>282</v>
      </c>
      <c r="EO48" s="159" t="s">
        <v>282</v>
      </c>
      <c r="EP48" s="159" t="s">
        <v>282</v>
      </c>
      <c r="EQ48" s="159" t="s">
        <v>282</v>
      </c>
      <c r="ER48" s="159" t="s">
        <v>282</v>
      </c>
      <c r="ES48" s="159" t="s">
        <v>282</v>
      </c>
      <c r="ET48" s="159" t="s">
        <v>282</v>
      </c>
      <c r="EU48" s="159" t="s">
        <v>282</v>
      </c>
      <c r="EV48" s="159" t="s">
        <v>282</v>
      </c>
      <c r="EW48" s="159" t="s">
        <v>282</v>
      </c>
      <c r="EX48" s="159" t="s">
        <v>282</v>
      </c>
      <c r="EY48" s="159" t="s">
        <v>282</v>
      </c>
      <c r="EZ48" s="159" t="s">
        <v>282</v>
      </c>
      <c r="FA48" s="159" t="s">
        <v>282</v>
      </c>
      <c r="FB48" s="159" t="s">
        <v>282</v>
      </c>
      <c r="FC48" s="159" t="s">
        <v>282</v>
      </c>
      <c r="FD48" s="159" t="s">
        <v>282</v>
      </c>
      <c r="FE48" s="159" t="s">
        <v>282</v>
      </c>
      <c r="FF48" s="159" t="s">
        <v>282</v>
      </c>
      <c r="FG48" s="159" t="s">
        <v>282</v>
      </c>
      <c r="FH48" s="159" t="s">
        <v>282</v>
      </c>
      <c r="FI48" s="159" t="s">
        <v>282</v>
      </c>
      <c r="FJ48" s="159" t="s">
        <v>282</v>
      </c>
      <c r="FK48" s="159" t="s">
        <v>282</v>
      </c>
    </row>
    <row r="49" spans="1:167" x14ac:dyDescent="0.25">
      <c r="A49" s="212" t="s">
        <v>8974</v>
      </c>
      <c r="B49" s="212" t="s">
        <v>11347</v>
      </c>
      <c r="C49" s="212" t="s">
        <v>5328</v>
      </c>
      <c r="F49">
        <v>20</v>
      </c>
      <c r="G49">
        <v>3</v>
      </c>
      <c r="H49" s="66" t="s">
        <v>11342</v>
      </c>
      <c r="I49" s="159" t="s">
        <v>183</v>
      </c>
      <c r="J49" s="159" t="s">
        <v>192</v>
      </c>
      <c r="K49" s="212">
        <v>9</v>
      </c>
      <c r="L49">
        <v>83</v>
      </c>
      <c r="M49" s="212">
        <v>9</v>
      </c>
      <c r="N49" s="212">
        <v>210</v>
      </c>
      <c r="O49" s="159" t="s">
        <v>282</v>
      </c>
      <c r="P49" s="159" t="s">
        <v>282</v>
      </c>
      <c r="Q49" s="159" t="s">
        <v>282</v>
      </c>
      <c r="R49" s="159" t="s">
        <v>282</v>
      </c>
      <c r="S49" s="159" t="s">
        <v>282</v>
      </c>
      <c r="T49" s="159" t="s">
        <v>192</v>
      </c>
      <c r="U49" s="159">
        <v>9</v>
      </c>
      <c r="V49" s="159">
        <v>16.78</v>
      </c>
      <c r="W49" s="66">
        <v>4.21</v>
      </c>
      <c r="X49" s="159">
        <v>210</v>
      </c>
      <c r="Y49" s="159" t="s">
        <v>282</v>
      </c>
      <c r="Z49" s="159" t="s">
        <v>282</v>
      </c>
      <c r="AA49" s="159" t="s">
        <v>282</v>
      </c>
      <c r="AB49" s="159" t="s">
        <v>282</v>
      </c>
      <c r="AC49" s="159" t="s">
        <v>282</v>
      </c>
      <c r="AD49" s="159" t="s">
        <v>282</v>
      </c>
      <c r="AE49">
        <v>8.93</v>
      </c>
      <c r="AF49" s="159">
        <v>6.09</v>
      </c>
      <c r="AG49" s="159">
        <v>143</v>
      </c>
      <c r="AH49" s="159" t="s">
        <v>282</v>
      </c>
      <c r="AI49" s="159" t="s">
        <v>282</v>
      </c>
      <c r="AJ49" s="159" t="s">
        <v>282</v>
      </c>
      <c r="AK49" s="159" t="s">
        <v>282</v>
      </c>
      <c r="AL49" s="159" t="s">
        <v>282</v>
      </c>
      <c r="AM49" s="159" t="s">
        <v>282</v>
      </c>
      <c r="AN49" s="66" t="s">
        <v>11342</v>
      </c>
      <c r="AO49" s="159" t="s">
        <v>183</v>
      </c>
      <c r="AP49" s="159" t="s">
        <v>192</v>
      </c>
      <c r="AQ49" s="212">
        <v>9</v>
      </c>
      <c r="AR49">
        <v>105</v>
      </c>
      <c r="AS49" s="212">
        <v>9</v>
      </c>
      <c r="AT49" s="212">
        <v>242</v>
      </c>
      <c r="AU49" s="159" t="s">
        <v>282</v>
      </c>
      <c r="AV49" s="159" t="s">
        <v>282</v>
      </c>
      <c r="AW49" s="159" t="s">
        <v>282</v>
      </c>
      <c r="AX49" s="159" t="s">
        <v>282</v>
      </c>
      <c r="AY49" s="159" t="s">
        <v>282</v>
      </c>
      <c r="AZ49" s="159" t="s">
        <v>192</v>
      </c>
      <c r="BA49" s="159">
        <v>9</v>
      </c>
      <c r="BB49" s="159">
        <v>16.87</v>
      </c>
      <c r="BC49" s="66">
        <v>3.99</v>
      </c>
      <c r="BD49" s="159">
        <v>242</v>
      </c>
      <c r="BE49" s="159" t="s">
        <v>282</v>
      </c>
      <c r="BF49" s="159" t="s">
        <v>282</v>
      </c>
      <c r="BG49" s="159" t="s">
        <v>282</v>
      </c>
      <c r="BH49" s="159" t="s">
        <v>282</v>
      </c>
      <c r="BI49" s="159" t="s">
        <v>282</v>
      </c>
      <c r="BJ49" s="159" t="s">
        <v>282</v>
      </c>
      <c r="BK49">
        <v>7.75</v>
      </c>
      <c r="BL49" s="159">
        <v>5.81</v>
      </c>
      <c r="BM49" s="159">
        <v>160</v>
      </c>
      <c r="BN49" s="159" t="s">
        <v>282</v>
      </c>
      <c r="BO49" s="159" t="s">
        <v>282</v>
      </c>
      <c r="BP49" s="159" t="s">
        <v>282</v>
      </c>
      <c r="BQ49" s="159" t="s">
        <v>282</v>
      </c>
      <c r="BR49" s="159" t="s">
        <v>282</v>
      </c>
      <c r="BS49" s="159" t="s">
        <v>282</v>
      </c>
      <c r="BT49" s="159" t="s">
        <v>811</v>
      </c>
      <c r="BU49" s="159" t="s">
        <v>282</v>
      </c>
      <c r="BV49" s="159" t="s">
        <v>192</v>
      </c>
      <c r="BW49" s="212">
        <v>9</v>
      </c>
      <c r="BX49">
        <v>97</v>
      </c>
      <c r="BY49" s="212">
        <v>9</v>
      </c>
      <c r="BZ49" s="212">
        <v>239</v>
      </c>
      <c r="CA49" s="159" t="s">
        <v>282</v>
      </c>
      <c r="CB49" s="159" t="s">
        <v>282</v>
      </c>
      <c r="CC49" s="159" t="s">
        <v>282</v>
      </c>
      <c r="CD49" s="159" t="s">
        <v>282</v>
      </c>
      <c r="CE49" s="159" t="s">
        <v>282</v>
      </c>
      <c r="CF49" s="159" t="s">
        <v>192</v>
      </c>
      <c r="CG49" s="66">
        <v>9</v>
      </c>
      <c r="CH49" s="66">
        <v>16.32</v>
      </c>
      <c r="CI49" s="66">
        <v>4.5199999999999996</v>
      </c>
      <c r="CJ49" s="159">
        <v>239</v>
      </c>
      <c r="CK49" s="159" t="s">
        <v>282</v>
      </c>
      <c r="CL49" s="159" t="s">
        <v>282</v>
      </c>
      <c r="CM49" s="159" t="s">
        <v>282</v>
      </c>
      <c r="CN49" s="159" t="s">
        <v>282</v>
      </c>
      <c r="CO49" s="159" t="s">
        <v>282</v>
      </c>
      <c r="CP49" s="159" t="s">
        <v>282</v>
      </c>
      <c r="CQ49">
        <v>8.36</v>
      </c>
      <c r="CR49">
        <v>6.62</v>
      </c>
      <c r="CS49">
        <v>158</v>
      </c>
      <c r="CT49" s="159" t="s">
        <v>282</v>
      </c>
      <c r="CU49" s="159" t="s">
        <v>282</v>
      </c>
      <c r="CV49" s="159" t="s">
        <v>282</v>
      </c>
      <c r="CW49" s="159" t="s">
        <v>282</v>
      </c>
      <c r="CX49" s="159" t="s">
        <v>282</v>
      </c>
      <c r="CY49" s="159" t="s">
        <v>282</v>
      </c>
      <c r="CZ49" s="159" t="s">
        <v>282</v>
      </c>
      <c r="DA49" s="159" t="s">
        <v>282</v>
      </c>
      <c r="DB49" s="159" t="s">
        <v>282</v>
      </c>
      <c r="DC49" s="159" t="s">
        <v>282</v>
      </c>
      <c r="DD49" s="159" t="s">
        <v>282</v>
      </c>
      <c r="DE49" s="159" t="s">
        <v>282</v>
      </c>
      <c r="DF49" s="159" t="s">
        <v>282</v>
      </c>
      <c r="DG49" s="159" t="s">
        <v>282</v>
      </c>
      <c r="DH49" s="159" t="s">
        <v>282</v>
      </c>
      <c r="DI49" s="159" t="s">
        <v>282</v>
      </c>
      <c r="DJ49" s="159" t="s">
        <v>282</v>
      </c>
      <c r="DK49" s="159" t="s">
        <v>282</v>
      </c>
      <c r="DL49" s="159" t="s">
        <v>282</v>
      </c>
      <c r="DM49" s="159" t="s">
        <v>282</v>
      </c>
      <c r="DN49" s="159" t="s">
        <v>282</v>
      </c>
      <c r="DO49" s="159" t="s">
        <v>282</v>
      </c>
      <c r="DP49" s="159" t="s">
        <v>282</v>
      </c>
      <c r="DQ49" s="159" t="s">
        <v>282</v>
      </c>
      <c r="DR49" s="159" t="s">
        <v>282</v>
      </c>
      <c r="DS49" s="159" t="s">
        <v>282</v>
      </c>
      <c r="DT49" s="159" t="s">
        <v>282</v>
      </c>
      <c r="DU49" s="159" t="s">
        <v>282</v>
      </c>
      <c r="DV49" s="159" t="s">
        <v>282</v>
      </c>
      <c r="DW49" s="159" t="s">
        <v>282</v>
      </c>
      <c r="DX49" s="159" t="s">
        <v>282</v>
      </c>
      <c r="DY49" s="159" t="s">
        <v>282</v>
      </c>
      <c r="DZ49" s="159" t="s">
        <v>282</v>
      </c>
      <c r="EA49" s="159" t="s">
        <v>282</v>
      </c>
      <c r="EB49" s="159" t="s">
        <v>282</v>
      </c>
      <c r="EC49" s="159" t="s">
        <v>282</v>
      </c>
      <c r="ED49" s="159" t="s">
        <v>282</v>
      </c>
      <c r="EE49" s="159" t="s">
        <v>282</v>
      </c>
      <c r="EF49" s="159" t="s">
        <v>282</v>
      </c>
      <c r="EG49" s="159" t="s">
        <v>282</v>
      </c>
      <c r="EH49" s="159" t="s">
        <v>282</v>
      </c>
      <c r="EI49" s="159" t="s">
        <v>282</v>
      </c>
      <c r="EJ49" s="159" t="s">
        <v>282</v>
      </c>
      <c r="EK49" s="159" t="s">
        <v>282</v>
      </c>
      <c r="EL49" s="159" t="s">
        <v>282</v>
      </c>
      <c r="EM49" s="159" t="s">
        <v>282</v>
      </c>
      <c r="EN49" s="159" t="s">
        <v>282</v>
      </c>
      <c r="EO49" s="159" t="s">
        <v>282</v>
      </c>
      <c r="EP49" s="159" t="s">
        <v>282</v>
      </c>
      <c r="EQ49" s="159" t="s">
        <v>282</v>
      </c>
      <c r="ER49" s="159" t="s">
        <v>282</v>
      </c>
      <c r="ES49" s="159" t="s">
        <v>282</v>
      </c>
      <c r="ET49" s="159" t="s">
        <v>282</v>
      </c>
      <c r="EU49" s="159" t="s">
        <v>282</v>
      </c>
      <c r="EV49" s="159" t="s">
        <v>282</v>
      </c>
      <c r="EW49" s="159" t="s">
        <v>282</v>
      </c>
      <c r="EX49" s="159" t="s">
        <v>282</v>
      </c>
      <c r="EY49" s="159" t="s">
        <v>282</v>
      </c>
      <c r="EZ49" s="159" t="s">
        <v>282</v>
      </c>
      <c r="FA49" s="159" t="s">
        <v>282</v>
      </c>
      <c r="FB49" s="159" t="s">
        <v>282</v>
      </c>
      <c r="FC49" s="159" t="s">
        <v>282</v>
      </c>
      <c r="FD49" s="159" t="s">
        <v>282</v>
      </c>
      <c r="FE49" s="159" t="s">
        <v>282</v>
      </c>
      <c r="FF49" s="159" t="s">
        <v>282</v>
      </c>
      <c r="FG49" s="159" t="s">
        <v>282</v>
      </c>
      <c r="FH49" s="159" t="s">
        <v>282</v>
      </c>
      <c r="FI49" s="159" t="s">
        <v>282</v>
      </c>
      <c r="FJ49" s="159" t="s">
        <v>282</v>
      </c>
      <c r="FK49" s="159" t="s">
        <v>282</v>
      </c>
    </row>
    <row r="50" spans="1:167" s="212" customFormat="1" x14ac:dyDescent="0.25">
      <c r="A50" s="161" t="s">
        <v>8242</v>
      </c>
      <c r="B50" s="212" t="s">
        <v>282</v>
      </c>
      <c r="C50" s="212" t="s">
        <v>5328</v>
      </c>
      <c r="F50" s="212">
        <v>3</v>
      </c>
      <c r="G50" s="212">
        <v>2</v>
      </c>
      <c r="H50" s="159" t="s">
        <v>9642</v>
      </c>
      <c r="I50" s="159" t="s">
        <v>182</v>
      </c>
      <c r="J50" s="159" t="s">
        <v>282</v>
      </c>
      <c r="K50" s="159" t="s">
        <v>282</v>
      </c>
      <c r="L50" s="159" t="s">
        <v>282</v>
      </c>
      <c r="M50" s="159" t="s">
        <v>282</v>
      </c>
      <c r="N50" s="159" t="s">
        <v>282</v>
      </c>
      <c r="O50" s="159" t="s">
        <v>282</v>
      </c>
      <c r="P50" s="159" t="s">
        <v>282</v>
      </c>
      <c r="Q50" s="159" t="s">
        <v>282</v>
      </c>
      <c r="R50" s="159" t="s">
        <v>282</v>
      </c>
      <c r="S50" s="159" t="s">
        <v>282</v>
      </c>
      <c r="T50" s="159" t="s">
        <v>435</v>
      </c>
      <c r="U50" s="159">
        <v>21</v>
      </c>
      <c r="V50" s="159" t="s">
        <v>282</v>
      </c>
      <c r="W50" s="159" t="s">
        <v>282</v>
      </c>
      <c r="X50" s="159" t="s">
        <v>282</v>
      </c>
      <c r="Y50" s="159">
        <v>15.41</v>
      </c>
      <c r="Z50" s="159">
        <v>5.38</v>
      </c>
      <c r="AA50" s="159">
        <v>34</v>
      </c>
      <c r="AB50" s="159" t="s">
        <v>282</v>
      </c>
      <c r="AC50" s="159" t="s">
        <v>282</v>
      </c>
      <c r="AD50" s="159" t="s">
        <v>282</v>
      </c>
      <c r="AE50" s="212">
        <v>2.94</v>
      </c>
      <c r="AF50" s="159">
        <v>2.14</v>
      </c>
      <c r="AG50" s="159">
        <v>34</v>
      </c>
      <c r="AH50" s="159" t="s">
        <v>282</v>
      </c>
      <c r="AI50" s="159" t="s">
        <v>282</v>
      </c>
      <c r="AJ50" s="159" t="s">
        <v>282</v>
      </c>
      <c r="AK50" s="159" t="s">
        <v>282</v>
      </c>
      <c r="AL50" s="159" t="s">
        <v>282</v>
      </c>
      <c r="AM50" s="159" t="s">
        <v>282</v>
      </c>
      <c r="AN50" s="159" t="s">
        <v>310</v>
      </c>
      <c r="AO50" s="159" t="s">
        <v>282</v>
      </c>
      <c r="AP50" s="159" t="s">
        <v>282</v>
      </c>
      <c r="AQ50" s="159" t="s">
        <v>282</v>
      </c>
      <c r="AR50" s="159" t="s">
        <v>282</v>
      </c>
      <c r="AS50" s="159" t="s">
        <v>282</v>
      </c>
      <c r="AT50" s="159" t="s">
        <v>282</v>
      </c>
      <c r="AU50" s="159" t="s">
        <v>282</v>
      </c>
      <c r="AV50" s="159" t="s">
        <v>282</v>
      </c>
      <c r="AW50" s="159" t="s">
        <v>282</v>
      </c>
      <c r="AX50" s="159" t="s">
        <v>282</v>
      </c>
      <c r="AY50" s="159" t="s">
        <v>282</v>
      </c>
      <c r="AZ50" s="159" t="s">
        <v>435</v>
      </c>
      <c r="BA50" s="159">
        <v>21</v>
      </c>
      <c r="BB50" s="159" t="s">
        <v>282</v>
      </c>
      <c r="BC50" s="159" t="s">
        <v>282</v>
      </c>
      <c r="BD50" s="159" t="s">
        <v>282</v>
      </c>
      <c r="BE50" s="159">
        <v>17.14</v>
      </c>
      <c r="BF50" s="159">
        <v>3.41</v>
      </c>
      <c r="BG50" s="159">
        <v>42</v>
      </c>
      <c r="BH50" s="159" t="s">
        <v>282</v>
      </c>
      <c r="BI50" s="159" t="s">
        <v>282</v>
      </c>
      <c r="BJ50" s="159" t="s">
        <v>282</v>
      </c>
      <c r="BK50" s="212">
        <v>13.41</v>
      </c>
      <c r="BL50" s="159">
        <v>5.67</v>
      </c>
      <c r="BM50" s="159">
        <v>42</v>
      </c>
      <c r="BN50" s="159" t="s">
        <v>282</v>
      </c>
      <c r="BO50" s="159" t="s">
        <v>282</v>
      </c>
      <c r="BP50" s="159" t="s">
        <v>282</v>
      </c>
      <c r="BQ50" s="159" t="s">
        <v>282</v>
      </c>
      <c r="BR50" s="159" t="s">
        <v>282</v>
      </c>
      <c r="BS50" s="159" t="s">
        <v>282</v>
      </c>
      <c r="BT50" s="159" t="s">
        <v>282</v>
      </c>
      <c r="BU50" s="159" t="s">
        <v>282</v>
      </c>
      <c r="BV50" s="159" t="s">
        <v>282</v>
      </c>
      <c r="BW50" s="159" t="s">
        <v>282</v>
      </c>
      <c r="BX50" s="159" t="s">
        <v>282</v>
      </c>
      <c r="BY50" s="159" t="s">
        <v>282</v>
      </c>
      <c r="BZ50" s="159" t="s">
        <v>282</v>
      </c>
      <c r="CA50" s="159" t="s">
        <v>282</v>
      </c>
      <c r="CB50" s="159" t="s">
        <v>282</v>
      </c>
      <c r="CC50" s="159" t="s">
        <v>282</v>
      </c>
      <c r="CD50" s="159" t="s">
        <v>282</v>
      </c>
      <c r="CE50" s="159" t="s">
        <v>282</v>
      </c>
      <c r="CF50" s="159" t="s">
        <v>282</v>
      </c>
      <c r="CG50" s="159" t="s">
        <v>282</v>
      </c>
      <c r="CH50" s="159" t="s">
        <v>282</v>
      </c>
      <c r="CI50" s="159" t="s">
        <v>282</v>
      </c>
      <c r="CJ50" s="159" t="s">
        <v>282</v>
      </c>
      <c r="CK50" s="159" t="s">
        <v>282</v>
      </c>
      <c r="CL50" s="159" t="s">
        <v>282</v>
      </c>
      <c r="CM50" s="159" t="s">
        <v>282</v>
      </c>
      <c r="CN50" s="159" t="s">
        <v>282</v>
      </c>
      <c r="CO50" s="159" t="s">
        <v>282</v>
      </c>
      <c r="CP50" s="159" t="s">
        <v>282</v>
      </c>
      <c r="CQ50" s="159" t="s">
        <v>282</v>
      </c>
      <c r="CR50" s="159" t="s">
        <v>282</v>
      </c>
      <c r="CS50" s="159" t="s">
        <v>282</v>
      </c>
      <c r="CT50" s="159" t="s">
        <v>282</v>
      </c>
      <c r="CU50" s="159" t="s">
        <v>282</v>
      </c>
      <c r="CV50" s="159" t="s">
        <v>282</v>
      </c>
      <c r="CW50" s="159" t="s">
        <v>282</v>
      </c>
      <c r="CX50" s="159" t="s">
        <v>282</v>
      </c>
      <c r="CY50" s="159" t="s">
        <v>282</v>
      </c>
      <c r="CZ50" s="159" t="s">
        <v>282</v>
      </c>
      <c r="DA50" s="159" t="s">
        <v>282</v>
      </c>
      <c r="DB50" s="159" t="s">
        <v>282</v>
      </c>
      <c r="DC50" s="159" t="s">
        <v>282</v>
      </c>
      <c r="DD50" s="159" t="s">
        <v>282</v>
      </c>
      <c r="DE50" s="159" t="s">
        <v>282</v>
      </c>
      <c r="DF50" s="159" t="s">
        <v>282</v>
      </c>
      <c r="DG50" s="159" t="s">
        <v>282</v>
      </c>
      <c r="DH50" s="159" t="s">
        <v>282</v>
      </c>
      <c r="DI50" s="159" t="s">
        <v>282</v>
      </c>
      <c r="DJ50" s="159" t="s">
        <v>282</v>
      </c>
      <c r="DK50" s="159" t="s">
        <v>282</v>
      </c>
      <c r="DL50" s="159" t="s">
        <v>282</v>
      </c>
      <c r="DM50" s="159" t="s">
        <v>282</v>
      </c>
      <c r="DN50" s="159" t="s">
        <v>282</v>
      </c>
      <c r="DO50" s="159" t="s">
        <v>282</v>
      </c>
      <c r="DP50" s="159" t="s">
        <v>282</v>
      </c>
      <c r="DQ50" s="159" t="s">
        <v>282</v>
      </c>
      <c r="DR50" s="159" t="s">
        <v>282</v>
      </c>
      <c r="DS50" s="159" t="s">
        <v>282</v>
      </c>
      <c r="DT50" s="159" t="s">
        <v>282</v>
      </c>
      <c r="DU50" s="159" t="s">
        <v>282</v>
      </c>
      <c r="DV50" s="159" t="s">
        <v>282</v>
      </c>
      <c r="DW50" s="159" t="s">
        <v>282</v>
      </c>
      <c r="DX50" s="159" t="s">
        <v>282</v>
      </c>
      <c r="DY50" s="159" t="s">
        <v>282</v>
      </c>
      <c r="DZ50" s="159" t="s">
        <v>282</v>
      </c>
      <c r="EA50" s="159" t="s">
        <v>282</v>
      </c>
      <c r="EB50" s="159" t="s">
        <v>282</v>
      </c>
      <c r="EC50" s="159" t="s">
        <v>282</v>
      </c>
      <c r="ED50" s="159" t="s">
        <v>282</v>
      </c>
      <c r="EE50" s="159" t="s">
        <v>282</v>
      </c>
      <c r="EF50" s="159" t="s">
        <v>282</v>
      </c>
      <c r="EG50" s="159" t="s">
        <v>282</v>
      </c>
      <c r="EH50" s="159" t="s">
        <v>282</v>
      </c>
      <c r="EI50" s="159" t="s">
        <v>282</v>
      </c>
      <c r="EJ50" s="159" t="s">
        <v>282</v>
      </c>
      <c r="EK50" s="159" t="s">
        <v>282</v>
      </c>
      <c r="EL50" s="159" t="s">
        <v>282</v>
      </c>
      <c r="EM50" s="159" t="s">
        <v>282</v>
      </c>
      <c r="EN50" s="159" t="s">
        <v>282</v>
      </c>
      <c r="EO50" s="159" t="s">
        <v>282</v>
      </c>
      <c r="EP50" s="159" t="s">
        <v>282</v>
      </c>
      <c r="EQ50" s="159" t="s">
        <v>282</v>
      </c>
      <c r="ER50" s="159" t="s">
        <v>282</v>
      </c>
      <c r="ES50" s="159" t="s">
        <v>282</v>
      </c>
      <c r="ET50" s="159" t="s">
        <v>282</v>
      </c>
      <c r="EU50" s="159" t="s">
        <v>282</v>
      </c>
      <c r="EV50" s="159" t="s">
        <v>282</v>
      </c>
      <c r="EW50" s="159" t="s">
        <v>282</v>
      </c>
      <c r="EX50" s="159" t="s">
        <v>282</v>
      </c>
      <c r="EY50" s="159" t="s">
        <v>282</v>
      </c>
      <c r="EZ50" s="159" t="s">
        <v>282</v>
      </c>
      <c r="FA50" s="159" t="s">
        <v>282</v>
      </c>
      <c r="FB50" s="159" t="s">
        <v>282</v>
      </c>
      <c r="FC50" s="159" t="s">
        <v>282</v>
      </c>
      <c r="FD50" s="159" t="s">
        <v>282</v>
      </c>
      <c r="FE50" s="159" t="s">
        <v>282</v>
      </c>
      <c r="FF50" s="159" t="s">
        <v>282</v>
      </c>
      <c r="FG50" s="159" t="s">
        <v>282</v>
      </c>
      <c r="FH50" s="159" t="s">
        <v>282</v>
      </c>
      <c r="FI50" s="159" t="s">
        <v>282</v>
      </c>
      <c r="FJ50" s="159" t="s">
        <v>282</v>
      </c>
      <c r="FK50" s="159" t="s">
        <v>282</v>
      </c>
    </row>
    <row r="51" spans="1:167" s="212" customFormat="1" x14ac:dyDescent="0.25">
      <c r="A51" s="161" t="s">
        <v>8242</v>
      </c>
      <c r="B51" s="212" t="s">
        <v>282</v>
      </c>
      <c r="C51" s="212" t="s">
        <v>5328</v>
      </c>
      <c r="F51" s="212">
        <v>6</v>
      </c>
      <c r="G51" s="212">
        <v>2</v>
      </c>
      <c r="H51" s="159" t="s">
        <v>9642</v>
      </c>
      <c r="I51" s="159" t="s">
        <v>182</v>
      </c>
      <c r="J51" s="159" t="s">
        <v>282</v>
      </c>
      <c r="K51" s="159" t="s">
        <v>282</v>
      </c>
      <c r="L51" s="159" t="s">
        <v>282</v>
      </c>
      <c r="M51" s="159" t="s">
        <v>282</v>
      </c>
      <c r="N51" s="159" t="s">
        <v>282</v>
      </c>
      <c r="O51" s="159" t="s">
        <v>282</v>
      </c>
      <c r="P51" s="159" t="s">
        <v>282</v>
      </c>
      <c r="Q51" s="159" t="s">
        <v>282</v>
      </c>
      <c r="R51" s="159" t="s">
        <v>282</v>
      </c>
      <c r="S51" s="159" t="s">
        <v>282</v>
      </c>
      <c r="T51" s="159" t="s">
        <v>435</v>
      </c>
      <c r="U51" s="159">
        <v>21</v>
      </c>
      <c r="V51" s="159" t="s">
        <v>282</v>
      </c>
      <c r="W51" s="159" t="s">
        <v>282</v>
      </c>
      <c r="X51" s="159" t="s">
        <v>282</v>
      </c>
      <c r="Y51" s="159">
        <v>15.41</v>
      </c>
      <c r="Z51" s="159">
        <v>5.38</v>
      </c>
      <c r="AA51" s="159">
        <v>34</v>
      </c>
      <c r="AB51" s="159" t="s">
        <v>282</v>
      </c>
      <c r="AC51" s="159" t="s">
        <v>282</v>
      </c>
      <c r="AD51" s="159" t="s">
        <v>282</v>
      </c>
      <c r="AE51" s="212">
        <v>1.06</v>
      </c>
      <c r="AF51" s="159">
        <v>1.18</v>
      </c>
      <c r="AG51" s="159">
        <v>34</v>
      </c>
      <c r="AH51" s="159" t="s">
        <v>282</v>
      </c>
      <c r="AI51" s="159" t="s">
        <v>282</v>
      </c>
      <c r="AJ51" s="159" t="s">
        <v>282</v>
      </c>
      <c r="AK51" s="159" t="s">
        <v>282</v>
      </c>
      <c r="AL51" s="159" t="s">
        <v>282</v>
      </c>
      <c r="AM51" s="159" t="s">
        <v>282</v>
      </c>
      <c r="AN51" s="159" t="s">
        <v>310</v>
      </c>
      <c r="AO51" s="159" t="s">
        <v>282</v>
      </c>
      <c r="AP51" s="159" t="s">
        <v>282</v>
      </c>
      <c r="AQ51" s="159" t="s">
        <v>282</v>
      </c>
      <c r="AR51" s="159" t="s">
        <v>282</v>
      </c>
      <c r="AS51" s="159" t="s">
        <v>282</v>
      </c>
      <c r="AT51" s="159" t="s">
        <v>282</v>
      </c>
      <c r="AU51" s="159" t="s">
        <v>282</v>
      </c>
      <c r="AV51" s="159" t="s">
        <v>282</v>
      </c>
      <c r="AW51" s="159" t="s">
        <v>282</v>
      </c>
      <c r="AX51" s="159" t="s">
        <v>282</v>
      </c>
      <c r="AY51" s="159" t="s">
        <v>282</v>
      </c>
      <c r="AZ51" s="159" t="s">
        <v>435</v>
      </c>
      <c r="BA51" s="159">
        <v>21</v>
      </c>
      <c r="BB51" s="159" t="s">
        <v>282</v>
      </c>
      <c r="BC51" s="159" t="s">
        <v>282</v>
      </c>
      <c r="BD51" s="159" t="s">
        <v>282</v>
      </c>
      <c r="BE51" s="159">
        <v>17.14</v>
      </c>
      <c r="BF51" s="159">
        <v>3.41</v>
      </c>
      <c r="BG51" s="159">
        <v>42</v>
      </c>
      <c r="BH51" s="159" t="s">
        <v>282</v>
      </c>
      <c r="BI51" s="159" t="s">
        <v>282</v>
      </c>
      <c r="BJ51" s="159" t="s">
        <v>282</v>
      </c>
      <c r="BK51" s="212">
        <v>15.12</v>
      </c>
      <c r="BL51" s="159">
        <v>3.11</v>
      </c>
      <c r="BM51" s="159">
        <v>42</v>
      </c>
      <c r="BN51" s="159" t="s">
        <v>282</v>
      </c>
      <c r="BO51" s="159" t="s">
        <v>282</v>
      </c>
      <c r="BP51" s="159" t="s">
        <v>282</v>
      </c>
      <c r="BQ51" s="159" t="s">
        <v>282</v>
      </c>
      <c r="BR51" s="159" t="s">
        <v>282</v>
      </c>
      <c r="BS51" s="159" t="s">
        <v>282</v>
      </c>
      <c r="BT51" s="159" t="s">
        <v>282</v>
      </c>
      <c r="BU51" s="159" t="s">
        <v>282</v>
      </c>
      <c r="BV51" s="159" t="s">
        <v>282</v>
      </c>
      <c r="BW51" s="159" t="s">
        <v>282</v>
      </c>
      <c r="BX51" s="159" t="s">
        <v>282</v>
      </c>
      <c r="BY51" s="159" t="s">
        <v>282</v>
      </c>
      <c r="BZ51" s="159" t="s">
        <v>282</v>
      </c>
      <c r="CA51" s="159" t="s">
        <v>282</v>
      </c>
      <c r="CB51" s="159" t="s">
        <v>282</v>
      </c>
      <c r="CC51" s="159" t="s">
        <v>282</v>
      </c>
      <c r="CD51" s="159" t="s">
        <v>282</v>
      </c>
      <c r="CE51" s="159" t="s">
        <v>282</v>
      </c>
      <c r="CF51" s="159" t="s">
        <v>282</v>
      </c>
      <c r="CG51" s="159" t="s">
        <v>282</v>
      </c>
      <c r="CH51" s="159" t="s">
        <v>282</v>
      </c>
      <c r="CI51" s="159" t="s">
        <v>282</v>
      </c>
      <c r="CJ51" s="159" t="s">
        <v>282</v>
      </c>
      <c r="CK51" s="159" t="s">
        <v>282</v>
      </c>
      <c r="CL51" s="159" t="s">
        <v>282</v>
      </c>
      <c r="CM51" s="159" t="s">
        <v>282</v>
      </c>
      <c r="CN51" s="159" t="s">
        <v>282</v>
      </c>
      <c r="CO51" s="159" t="s">
        <v>282</v>
      </c>
      <c r="CP51" s="159" t="s">
        <v>282</v>
      </c>
      <c r="CQ51" s="159" t="s">
        <v>282</v>
      </c>
      <c r="CR51" s="159" t="s">
        <v>282</v>
      </c>
      <c r="CS51" s="159" t="s">
        <v>282</v>
      </c>
      <c r="CT51" s="159" t="s">
        <v>282</v>
      </c>
      <c r="CU51" s="159" t="s">
        <v>282</v>
      </c>
      <c r="CV51" s="159" t="s">
        <v>282</v>
      </c>
      <c r="CW51" s="159" t="s">
        <v>282</v>
      </c>
      <c r="CX51" s="159" t="s">
        <v>282</v>
      </c>
      <c r="CY51" s="159" t="s">
        <v>282</v>
      </c>
      <c r="CZ51" s="159" t="s">
        <v>282</v>
      </c>
      <c r="DA51" s="159" t="s">
        <v>282</v>
      </c>
      <c r="DB51" s="159" t="s">
        <v>282</v>
      </c>
      <c r="DC51" s="159" t="s">
        <v>282</v>
      </c>
      <c r="DD51" s="159" t="s">
        <v>282</v>
      </c>
      <c r="DE51" s="159" t="s">
        <v>282</v>
      </c>
      <c r="DF51" s="159" t="s">
        <v>282</v>
      </c>
      <c r="DG51" s="159" t="s">
        <v>282</v>
      </c>
      <c r="DH51" s="159" t="s">
        <v>282</v>
      </c>
      <c r="DI51" s="159" t="s">
        <v>282</v>
      </c>
      <c r="DJ51" s="159" t="s">
        <v>282</v>
      </c>
      <c r="DK51" s="159" t="s">
        <v>282</v>
      </c>
      <c r="DL51" s="159" t="s">
        <v>282</v>
      </c>
      <c r="DM51" s="159" t="s">
        <v>282</v>
      </c>
      <c r="DN51" s="159" t="s">
        <v>282</v>
      </c>
      <c r="DO51" s="159" t="s">
        <v>282</v>
      </c>
      <c r="DP51" s="159" t="s">
        <v>282</v>
      </c>
      <c r="DQ51" s="159" t="s">
        <v>282</v>
      </c>
      <c r="DR51" s="159" t="s">
        <v>282</v>
      </c>
      <c r="DS51" s="159" t="s">
        <v>282</v>
      </c>
      <c r="DT51" s="159" t="s">
        <v>282</v>
      </c>
      <c r="DU51" s="159" t="s">
        <v>282</v>
      </c>
      <c r="DV51" s="159" t="s">
        <v>282</v>
      </c>
      <c r="DW51" s="159" t="s">
        <v>282</v>
      </c>
      <c r="DX51" s="159" t="s">
        <v>282</v>
      </c>
      <c r="DY51" s="159" t="s">
        <v>282</v>
      </c>
      <c r="DZ51" s="159" t="s">
        <v>282</v>
      </c>
      <c r="EA51" s="159" t="s">
        <v>282</v>
      </c>
      <c r="EB51" s="159" t="s">
        <v>282</v>
      </c>
      <c r="EC51" s="159" t="s">
        <v>282</v>
      </c>
      <c r="ED51" s="159" t="s">
        <v>282</v>
      </c>
      <c r="EE51" s="159" t="s">
        <v>282</v>
      </c>
      <c r="EF51" s="159" t="s">
        <v>282</v>
      </c>
      <c r="EG51" s="159" t="s">
        <v>282</v>
      </c>
      <c r="EH51" s="159" t="s">
        <v>282</v>
      </c>
      <c r="EI51" s="159" t="s">
        <v>282</v>
      </c>
      <c r="EJ51" s="159" t="s">
        <v>282</v>
      </c>
      <c r="EK51" s="159" t="s">
        <v>282</v>
      </c>
      <c r="EL51" s="159" t="s">
        <v>282</v>
      </c>
      <c r="EM51" s="159" t="s">
        <v>282</v>
      </c>
      <c r="EN51" s="159" t="s">
        <v>282</v>
      </c>
      <c r="EO51" s="159" t="s">
        <v>282</v>
      </c>
      <c r="EP51" s="159" t="s">
        <v>282</v>
      </c>
      <c r="EQ51" s="159" t="s">
        <v>282</v>
      </c>
      <c r="ER51" s="159" t="s">
        <v>282</v>
      </c>
      <c r="ES51" s="159" t="s">
        <v>282</v>
      </c>
      <c r="ET51" s="159" t="s">
        <v>282</v>
      </c>
      <c r="EU51" s="159" t="s">
        <v>282</v>
      </c>
      <c r="EV51" s="159" t="s">
        <v>282</v>
      </c>
      <c r="EW51" s="159" t="s">
        <v>282</v>
      </c>
      <c r="EX51" s="159" t="s">
        <v>282</v>
      </c>
      <c r="EY51" s="159" t="s">
        <v>282</v>
      </c>
      <c r="EZ51" s="159" t="s">
        <v>282</v>
      </c>
      <c r="FA51" s="159" t="s">
        <v>282</v>
      </c>
      <c r="FB51" s="159" t="s">
        <v>282</v>
      </c>
      <c r="FC51" s="159" t="s">
        <v>282</v>
      </c>
      <c r="FD51" s="159" t="s">
        <v>282</v>
      </c>
      <c r="FE51" s="159" t="s">
        <v>282</v>
      </c>
      <c r="FF51" s="159" t="s">
        <v>282</v>
      </c>
      <c r="FG51" s="159" t="s">
        <v>282</v>
      </c>
      <c r="FH51" s="159" t="s">
        <v>282</v>
      </c>
      <c r="FI51" s="159" t="s">
        <v>282</v>
      </c>
      <c r="FJ51" s="159" t="s">
        <v>282</v>
      </c>
      <c r="FK51" s="159" t="s">
        <v>282</v>
      </c>
    </row>
    <row r="52" spans="1:167" x14ac:dyDescent="0.25">
      <c r="A52" s="66" t="s">
        <v>4664</v>
      </c>
      <c r="B52" s="159" t="s">
        <v>10598</v>
      </c>
      <c r="C52" s="159" t="s">
        <v>5328</v>
      </c>
      <c r="F52">
        <v>6</v>
      </c>
      <c r="G52">
        <v>2</v>
      </c>
      <c r="H52" s="66" t="s">
        <v>770</v>
      </c>
      <c r="I52" s="159" t="s">
        <v>182</v>
      </c>
      <c r="J52" s="159" t="s">
        <v>282</v>
      </c>
      <c r="K52" s="159" t="s">
        <v>282</v>
      </c>
      <c r="L52" s="159" t="s">
        <v>282</v>
      </c>
      <c r="M52" s="159" t="s">
        <v>282</v>
      </c>
      <c r="N52" s="159" t="s">
        <v>282</v>
      </c>
      <c r="O52" s="159" t="s">
        <v>282</v>
      </c>
      <c r="P52" s="159" t="s">
        <v>282</v>
      </c>
      <c r="Q52" s="159" t="s">
        <v>282</v>
      </c>
      <c r="R52" s="159" t="s">
        <v>282</v>
      </c>
      <c r="S52" s="159" t="s">
        <v>282</v>
      </c>
      <c r="T52" s="159" t="s">
        <v>743</v>
      </c>
      <c r="U52" s="159">
        <v>21</v>
      </c>
      <c r="V52" s="159" t="s">
        <v>282</v>
      </c>
      <c r="W52" s="159" t="s">
        <v>282</v>
      </c>
      <c r="X52" s="159" t="s">
        <v>282</v>
      </c>
      <c r="Y52" s="66">
        <v>27.1</v>
      </c>
      <c r="Z52" s="66">
        <v>7.32</v>
      </c>
      <c r="AA52" s="66">
        <v>10</v>
      </c>
      <c r="AB52" s="159" t="s">
        <v>282</v>
      </c>
      <c r="AC52" s="159" t="s">
        <v>282</v>
      </c>
      <c r="AD52" s="159" t="s">
        <v>282</v>
      </c>
      <c r="AE52" s="212">
        <v>10.1</v>
      </c>
      <c r="AF52" s="212">
        <v>6.6</v>
      </c>
      <c r="AG52" s="159">
        <v>10</v>
      </c>
      <c r="AH52" s="159" t="s">
        <v>282</v>
      </c>
      <c r="AI52" s="159" t="s">
        <v>282</v>
      </c>
      <c r="AJ52" s="159" t="s">
        <v>282</v>
      </c>
      <c r="AK52" s="159" t="s">
        <v>282</v>
      </c>
      <c r="AL52" s="159" t="s">
        <v>282</v>
      </c>
      <c r="AM52" s="159" t="s">
        <v>282</v>
      </c>
      <c r="AN52" s="159" t="s">
        <v>306</v>
      </c>
      <c r="AO52" s="159" t="s">
        <v>282</v>
      </c>
      <c r="AP52" s="159" t="s">
        <v>282</v>
      </c>
      <c r="AQ52" s="159" t="s">
        <v>282</v>
      </c>
      <c r="AR52" s="159" t="s">
        <v>282</v>
      </c>
      <c r="AS52" s="159" t="s">
        <v>282</v>
      </c>
      <c r="AT52" s="159" t="s">
        <v>282</v>
      </c>
      <c r="AU52" s="159" t="s">
        <v>282</v>
      </c>
      <c r="AV52" s="159" t="s">
        <v>282</v>
      </c>
      <c r="AW52" s="159" t="s">
        <v>282</v>
      </c>
      <c r="AX52" s="159" t="s">
        <v>282</v>
      </c>
      <c r="AY52" s="159" t="s">
        <v>282</v>
      </c>
      <c r="AZ52" s="159" t="s">
        <v>743</v>
      </c>
      <c r="BA52" s="159">
        <v>21</v>
      </c>
      <c r="BB52" s="159" t="s">
        <v>282</v>
      </c>
      <c r="BC52" s="159" t="s">
        <v>282</v>
      </c>
      <c r="BD52" s="159" t="s">
        <v>282</v>
      </c>
      <c r="BE52" s="66">
        <v>29.87</v>
      </c>
      <c r="BF52" s="164">
        <v>8.5</v>
      </c>
      <c r="BG52" s="66">
        <v>11</v>
      </c>
      <c r="BH52" s="159" t="s">
        <v>282</v>
      </c>
      <c r="BI52" s="159" t="s">
        <v>282</v>
      </c>
      <c r="BJ52" s="159" t="s">
        <v>282</v>
      </c>
      <c r="BK52" s="212">
        <v>14.54</v>
      </c>
      <c r="BL52" s="212">
        <v>11.16</v>
      </c>
      <c r="BM52" s="159">
        <v>11</v>
      </c>
      <c r="BN52" s="159" t="s">
        <v>282</v>
      </c>
      <c r="BO52" s="159" t="s">
        <v>282</v>
      </c>
      <c r="BP52" s="159" t="s">
        <v>282</v>
      </c>
      <c r="BQ52" s="159" t="s">
        <v>282</v>
      </c>
      <c r="BR52" s="159" t="s">
        <v>282</v>
      </c>
      <c r="BS52" s="159" t="s">
        <v>282</v>
      </c>
      <c r="BT52" s="159" t="s">
        <v>282</v>
      </c>
      <c r="BU52" s="159" t="s">
        <v>282</v>
      </c>
      <c r="BV52" s="159" t="s">
        <v>282</v>
      </c>
      <c r="BW52" s="159" t="s">
        <v>282</v>
      </c>
      <c r="BX52" s="159" t="s">
        <v>282</v>
      </c>
      <c r="BY52" s="159" t="s">
        <v>282</v>
      </c>
      <c r="BZ52" s="159" t="s">
        <v>282</v>
      </c>
      <c r="CA52" s="159" t="s">
        <v>282</v>
      </c>
      <c r="CB52" s="159" t="s">
        <v>282</v>
      </c>
      <c r="CC52" s="159" t="s">
        <v>282</v>
      </c>
      <c r="CD52" s="159" t="s">
        <v>282</v>
      </c>
      <c r="CE52" s="159" t="s">
        <v>282</v>
      </c>
      <c r="CF52" s="159" t="s">
        <v>282</v>
      </c>
      <c r="CG52" s="159" t="s">
        <v>282</v>
      </c>
      <c r="CH52" s="159" t="s">
        <v>282</v>
      </c>
      <c r="CI52" s="159" t="s">
        <v>282</v>
      </c>
      <c r="CJ52" s="159" t="s">
        <v>282</v>
      </c>
      <c r="CK52" s="159" t="s">
        <v>282</v>
      </c>
      <c r="CL52" s="159" t="s">
        <v>282</v>
      </c>
      <c r="CM52" s="159" t="s">
        <v>282</v>
      </c>
      <c r="CN52" s="159" t="s">
        <v>282</v>
      </c>
      <c r="CO52" s="159" t="s">
        <v>282</v>
      </c>
      <c r="CP52" s="159" t="s">
        <v>282</v>
      </c>
      <c r="CQ52" s="159" t="s">
        <v>282</v>
      </c>
      <c r="CR52" s="159" t="s">
        <v>282</v>
      </c>
      <c r="CS52" s="159" t="s">
        <v>282</v>
      </c>
      <c r="CT52" s="159" t="s">
        <v>282</v>
      </c>
      <c r="CU52" s="159" t="s">
        <v>282</v>
      </c>
      <c r="CV52" s="159" t="s">
        <v>282</v>
      </c>
      <c r="CW52" s="159" t="s">
        <v>282</v>
      </c>
      <c r="CX52" s="159" t="s">
        <v>282</v>
      </c>
      <c r="CY52" s="159" t="s">
        <v>282</v>
      </c>
      <c r="CZ52" s="159" t="s">
        <v>282</v>
      </c>
      <c r="DA52" s="159" t="s">
        <v>282</v>
      </c>
      <c r="DB52" s="159" t="s">
        <v>282</v>
      </c>
      <c r="DC52" s="159" t="s">
        <v>282</v>
      </c>
      <c r="DD52" s="159" t="s">
        <v>282</v>
      </c>
      <c r="DE52" s="159" t="s">
        <v>282</v>
      </c>
      <c r="DF52" s="159" t="s">
        <v>282</v>
      </c>
      <c r="DG52" s="159" t="s">
        <v>282</v>
      </c>
      <c r="DH52" s="159" t="s">
        <v>282</v>
      </c>
      <c r="DI52" s="159" t="s">
        <v>282</v>
      </c>
      <c r="DJ52" s="159" t="s">
        <v>282</v>
      </c>
      <c r="DK52" s="159" t="s">
        <v>282</v>
      </c>
      <c r="DL52" s="159" t="s">
        <v>282</v>
      </c>
      <c r="DM52" s="159" t="s">
        <v>282</v>
      </c>
      <c r="DN52" s="159" t="s">
        <v>282</v>
      </c>
      <c r="DO52" s="159" t="s">
        <v>282</v>
      </c>
      <c r="DP52" s="159" t="s">
        <v>282</v>
      </c>
      <c r="DQ52" s="159" t="s">
        <v>282</v>
      </c>
      <c r="DR52" s="159" t="s">
        <v>282</v>
      </c>
      <c r="DS52" s="159" t="s">
        <v>282</v>
      </c>
      <c r="DT52" s="159" t="s">
        <v>282</v>
      </c>
      <c r="DU52" s="159" t="s">
        <v>282</v>
      </c>
      <c r="DV52" s="159" t="s">
        <v>282</v>
      </c>
      <c r="DW52" s="159" t="s">
        <v>282</v>
      </c>
      <c r="DX52" s="159" t="s">
        <v>282</v>
      </c>
      <c r="DY52" s="159" t="s">
        <v>282</v>
      </c>
      <c r="DZ52" s="159" t="s">
        <v>282</v>
      </c>
      <c r="EA52" s="159" t="s">
        <v>282</v>
      </c>
      <c r="EB52" s="159" t="s">
        <v>282</v>
      </c>
      <c r="EC52" s="159" t="s">
        <v>282</v>
      </c>
      <c r="ED52" s="159" t="s">
        <v>282</v>
      </c>
      <c r="EE52" s="159" t="s">
        <v>282</v>
      </c>
      <c r="EF52" s="159" t="s">
        <v>282</v>
      </c>
      <c r="EG52" s="159" t="s">
        <v>282</v>
      </c>
      <c r="EH52" s="159" t="s">
        <v>282</v>
      </c>
      <c r="EI52" s="159" t="s">
        <v>282</v>
      </c>
      <c r="EJ52" s="159" t="s">
        <v>282</v>
      </c>
      <c r="EK52" s="159" t="s">
        <v>282</v>
      </c>
      <c r="EL52" s="159" t="s">
        <v>282</v>
      </c>
      <c r="EM52" s="159" t="s">
        <v>282</v>
      </c>
      <c r="EN52" s="159" t="s">
        <v>282</v>
      </c>
      <c r="EO52" s="159" t="s">
        <v>282</v>
      </c>
      <c r="EP52" s="159" t="s">
        <v>282</v>
      </c>
      <c r="EQ52" s="159" t="s">
        <v>282</v>
      </c>
      <c r="ER52" s="159" t="s">
        <v>282</v>
      </c>
      <c r="ES52" s="159" t="s">
        <v>282</v>
      </c>
      <c r="ET52" s="159" t="s">
        <v>282</v>
      </c>
      <c r="EU52" s="159" t="s">
        <v>282</v>
      </c>
      <c r="EV52" s="159" t="s">
        <v>282</v>
      </c>
      <c r="EW52" s="159" t="s">
        <v>282</v>
      </c>
      <c r="EX52" s="159" t="s">
        <v>282</v>
      </c>
      <c r="EY52" s="159" t="s">
        <v>282</v>
      </c>
      <c r="EZ52" s="159" t="s">
        <v>282</v>
      </c>
      <c r="FA52" s="159" t="s">
        <v>282</v>
      </c>
      <c r="FB52" s="159" t="s">
        <v>282</v>
      </c>
      <c r="FC52" s="159" t="s">
        <v>282</v>
      </c>
      <c r="FD52" s="159" t="s">
        <v>282</v>
      </c>
      <c r="FE52" s="159" t="s">
        <v>282</v>
      </c>
      <c r="FF52" s="159" t="s">
        <v>282</v>
      </c>
      <c r="FG52" s="159" t="s">
        <v>282</v>
      </c>
      <c r="FH52" s="159" t="s">
        <v>282</v>
      </c>
      <c r="FI52" s="159" t="s">
        <v>282</v>
      </c>
      <c r="FJ52" s="159" t="s">
        <v>282</v>
      </c>
      <c r="FK52" s="159" t="s">
        <v>282</v>
      </c>
    </row>
    <row r="53" spans="1:167" x14ac:dyDescent="0.25">
      <c r="A53" s="66" t="s">
        <v>734</v>
      </c>
      <c r="B53" s="159" t="s">
        <v>11385</v>
      </c>
      <c r="C53" s="159" t="s">
        <v>5328</v>
      </c>
      <c r="F53">
        <v>3</v>
      </c>
      <c r="G53">
        <v>2</v>
      </c>
      <c r="H53" s="66" t="s">
        <v>669</v>
      </c>
      <c r="I53" s="159" t="s">
        <v>182</v>
      </c>
      <c r="J53" s="159" t="s">
        <v>282</v>
      </c>
      <c r="K53" s="159" t="s">
        <v>282</v>
      </c>
      <c r="L53" s="159" t="s">
        <v>282</v>
      </c>
      <c r="M53" s="159" t="s">
        <v>282</v>
      </c>
      <c r="N53" s="159" t="s">
        <v>282</v>
      </c>
      <c r="O53" s="159" t="s">
        <v>282</v>
      </c>
      <c r="P53" s="159" t="s">
        <v>282</v>
      </c>
      <c r="Q53" s="159" t="s">
        <v>282</v>
      </c>
      <c r="R53" s="159" t="s">
        <v>282</v>
      </c>
      <c r="S53" s="159" t="s">
        <v>282</v>
      </c>
      <c r="T53" s="159" t="s">
        <v>743</v>
      </c>
      <c r="U53" s="159">
        <v>21</v>
      </c>
      <c r="V53" s="66">
        <v>26.8</v>
      </c>
      <c r="W53" s="66">
        <v>8.3000000000000007</v>
      </c>
      <c r="X53" s="159">
        <v>44</v>
      </c>
      <c r="Y53" s="66">
        <v>26.8</v>
      </c>
      <c r="Z53" s="66">
        <v>8.3000000000000007</v>
      </c>
      <c r="AA53" s="159">
        <v>44</v>
      </c>
      <c r="AB53" s="212">
        <v>12.7</v>
      </c>
      <c r="AC53" s="212">
        <v>9.4</v>
      </c>
      <c r="AD53" s="212">
        <v>44</v>
      </c>
      <c r="AE53" s="212">
        <v>12.7</v>
      </c>
      <c r="AF53" s="212">
        <v>9.4</v>
      </c>
      <c r="AG53" s="212">
        <v>44</v>
      </c>
      <c r="AH53" s="159" t="s">
        <v>282</v>
      </c>
      <c r="AI53" s="159" t="s">
        <v>282</v>
      </c>
      <c r="AJ53" s="159" t="s">
        <v>282</v>
      </c>
      <c r="AK53" s="159" t="s">
        <v>282</v>
      </c>
      <c r="AL53" s="159" t="s">
        <v>282</v>
      </c>
      <c r="AM53" s="159" t="s">
        <v>282</v>
      </c>
      <c r="AN53" s="159" t="s">
        <v>306</v>
      </c>
      <c r="AO53" s="159" t="s">
        <v>282</v>
      </c>
      <c r="AP53" s="159" t="s">
        <v>282</v>
      </c>
      <c r="AQ53" s="159" t="s">
        <v>282</v>
      </c>
      <c r="AR53" s="159" t="s">
        <v>282</v>
      </c>
      <c r="AS53" s="159" t="s">
        <v>282</v>
      </c>
      <c r="AT53" s="159" t="s">
        <v>282</v>
      </c>
      <c r="AU53" s="159" t="s">
        <v>282</v>
      </c>
      <c r="AV53" s="159" t="s">
        <v>282</v>
      </c>
      <c r="AW53" s="159" t="s">
        <v>282</v>
      </c>
      <c r="AX53" s="159" t="s">
        <v>282</v>
      </c>
      <c r="AY53" s="159" t="s">
        <v>282</v>
      </c>
      <c r="AZ53" s="159" t="s">
        <v>743</v>
      </c>
      <c r="BA53" s="159">
        <v>21</v>
      </c>
      <c r="BB53" s="66" t="s">
        <v>282</v>
      </c>
      <c r="BC53" s="159" t="s">
        <v>282</v>
      </c>
      <c r="BD53" s="159" t="s">
        <v>282</v>
      </c>
      <c r="BE53" s="66">
        <v>21.1</v>
      </c>
      <c r="BF53" s="66">
        <v>9.9</v>
      </c>
      <c r="BG53" s="66">
        <v>36</v>
      </c>
      <c r="BH53" s="159" t="s">
        <v>282</v>
      </c>
      <c r="BI53" s="159" t="s">
        <v>282</v>
      </c>
      <c r="BJ53" s="159" t="s">
        <v>282</v>
      </c>
      <c r="BK53" s="212">
        <v>17.8</v>
      </c>
      <c r="BL53" s="212">
        <v>9.9</v>
      </c>
      <c r="BM53" s="159">
        <v>36</v>
      </c>
      <c r="BN53" s="159" t="s">
        <v>282</v>
      </c>
      <c r="BO53" s="159" t="s">
        <v>282</v>
      </c>
      <c r="BP53" s="159" t="s">
        <v>282</v>
      </c>
      <c r="BQ53" s="159" t="s">
        <v>282</v>
      </c>
      <c r="BR53" s="159" t="s">
        <v>282</v>
      </c>
      <c r="BS53" s="159" t="s">
        <v>282</v>
      </c>
      <c r="BT53" s="159" t="s">
        <v>282</v>
      </c>
      <c r="BU53" s="159" t="s">
        <v>282</v>
      </c>
      <c r="BV53" s="159" t="s">
        <v>282</v>
      </c>
      <c r="BW53" s="159" t="s">
        <v>282</v>
      </c>
      <c r="BX53" s="159" t="s">
        <v>282</v>
      </c>
      <c r="BY53" s="159" t="s">
        <v>282</v>
      </c>
      <c r="BZ53" s="159" t="s">
        <v>282</v>
      </c>
      <c r="CA53" s="159" t="s">
        <v>282</v>
      </c>
      <c r="CB53" s="159" t="s">
        <v>282</v>
      </c>
      <c r="CC53" s="159" t="s">
        <v>282</v>
      </c>
      <c r="CD53" s="159" t="s">
        <v>282</v>
      </c>
      <c r="CE53" s="159" t="s">
        <v>282</v>
      </c>
      <c r="CF53" s="159" t="s">
        <v>282</v>
      </c>
      <c r="CG53" s="159" t="s">
        <v>282</v>
      </c>
      <c r="CH53" s="159" t="s">
        <v>282</v>
      </c>
      <c r="CI53" s="159" t="s">
        <v>282</v>
      </c>
      <c r="CJ53" s="159" t="s">
        <v>282</v>
      </c>
      <c r="CK53" s="159" t="s">
        <v>282</v>
      </c>
      <c r="CL53" s="159" t="s">
        <v>282</v>
      </c>
      <c r="CM53" s="159" t="s">
        <v>282</v>
      </c>
      <c r="CN53" s="159" t="s">
        <v>282</v>
      </c>
      <c r="CO53" s="159" t="s">
        <v>282</v>
      </c>
      <c r="CP53" s="159" t="s">
        <v>282</v>
      </c>
      <c r="CQ53" s="159" t="s">
        <v>282</v>
      </c>
      <c r="CR53" s="159" t="s">
        <v>282</v>
      </c>
      <c r="CS53" s="159" t="s">
        <v>282</v>
      </c>
      <c r="CT53" s="159" t="s">
        <v>282</v>
      </c>
      <c r="CU53" s="159" t="s">
        <v>282</v>
      </c>
      <c r="CV53" s="159" t="s">
        <v>282</v>
      </c>
      <c r="CW53" s="159" t="s">
        <v>282</v>
      </c>
      <c r="CX53" s="159" t="s">
        <v>282</v>
      </c>
      <c r="CY53" s="159" t="s">
        <v>282</v>
      </c>
      <c r="CZ53" s="159" t="s">
        <v>282</v>
      </c>
      <c r="DA53" s="159" t="s">
        <v>282</v>
      </c>
      <c r="DB53" s="159" t="s">
        <v>282</v>
      </c>
      <c r="DC53" s="159" t="s">
        <v>282</v>
      </c>
      <c r="DD53" s="159" t="s">
        <v>282</v>
      </c>
      <c r="DE53" s="159" t="s">
        <v>282</v>
      </c>
      <c r="DF53" s="159" t="s">
        <v>282</v>
      </c>
      <c r="DG53" s="159" t="s">
        <v>282</v>
      </c>
      <c r="DH53" s="159" t="s">
        <v>282</v>
      </c>
      <c r="DI53" s="159" t="s">
        <v>282</v>
      </c>
      <c r="DJ53" s="159" t="s">
        <v>282</v>
      </c>
      <c r="DK53" s="159" t="s">
        <v>282</v>
      </c>
      <c r="DL53" s="159" t="s">
        <v>282</v>
      </c>
      <c r="DM53" s="159" t="s">
        <v>282</v>
      </c>
      <c r="DN53" s="159" t="s">
        <v>282</v>
      </c>
      <c r="DO53" s="159" t="s">
        <v>282</v>
      </c>
      <c r="DP53" s="159" t="s">
        <v>282</v>
      </c>
      <c r="DQ53" s="159" t="s">
        <v>282</v>
      </c>
      <c r="DR53" s="159" t="s">
        <v>282</v>
      </c>
      <c r="DS53" s="159" t="s">
        <v>282</v>
      </c>
      <c r="DT53" s="159" t="s">
        <v>282</v>
      </c>
      <c r="DU53" s="159" t="s">
        <v>282</v>
      </c>
      <c r="DV53" s="159" t="s">
        <v>282</v>
      </c>
      <c r="DW53" s="159" t="s">
        <v>282</v>
      </c>
      <c r="DX53" s="159" t="s">
        <v>282</v>
      </c>
      <c r="DY53" s="159" t="s">
        <v>282</v>
      </c>
      <c r="DZ53" s="159" t="s">
        <v>282</v>
      </c>
      <c r="EA53" s="159" t="s">
        <v>282</v>
      </c>
      <c r="EB53" s="159" t="s">
        <v>282</v>
      </c>
      <c r="EC53" s="159" t="s">
        <v>282</v>
      </c>
      <c r="ED53" s="159" t="s">
        <v>282</v>
      </c>
      <c r="EE53" s="159" t="s">
        <v>282</v>
      </c>
      <c r="EF53" s="159" t="s">
        <v>282</v>
      </c>
      <c r="EG53" s="159" t="s">
        <v>282</v>
      </c>
      <c r="EH53" s="159" t="s">
        <v>282</v>
      </c>
      <c r="EI53" s="159" t="s">
        <v>282</v>
      </c>
      <c r="EJ53" s="159" t="s">
        <v>282</v>
      </c>
      <c r="EK53" s="159" t="s">
        <v>282</v>
      </c>
      <c r="EL53" s="159" t="s">
        <v>282</v>
      </c>
      <c r="EM53" s="159" t="s">
        <v>282</v>
      </c>
      <c r="EN53" s="159" t="s">
        <v>282</v>
      </c>
      <c r="EO53" s="159" t="s">
        <v>282</v>
      </c>
      <c r="EP53" s="159" t="s">
        <v>282</v>
      </c>
      <c r="EQ53" s="159" t="s">
        <v>282</v>
      </c>
      <c r="ER53" s="159" t="s">
        <v>282</v>
      </c>
      <c r="ES53" s="159" t="s">
        <v>282</v>
      </c>
      <c r="ET53" s="159" t="s">
        <v>282</v>
      </c>
      <c r="EU53" s="159" t="s">
        <v>282</v>
      </c>
      <c r="EV53" s="159" t="s">
        <v>282</v>
      </c>
      <c r="EW53" s="159" t="s">
        <v>282</v>
      </c>
      <c r="EX53" s="159" t="s">
        <v>282</v>
      </c>
      <c r="EY53" s="159" t="s">
        <v>282</v>
      </c>
      <c r="EZ53" s="159" t="s">
        <v>282</v>
      </c>
      <c r="FA53" s="159" t="s">
        <v>282</v>
      </c>
      <c r="FB53" s="159" t="s">
        <v>282</v>
      </c>
      <c r="FC53" s="159" t="s">
        <v>282</v>
      </c>
      <c r="FD53" s="159" t="s">
        <v>282</v>
      </c>
      <c r="FE53" s="159" t="s">
        <v>282</v>
      </c>
      <c r="FF53" s="159" t="s">
        <v>282</v>
      </c>
      <c r="FG53" s="159" t="s">
        <v>282</v>
      </c>
      <c r="FH53" s="159" t="s">
        <v>282</v>
      </c>
      <c r="FI53" s="159" t="s">
        <v>282</v>
      </c>
      <c r="FJ53" s="159" t="s">
        <v>282</v>
      </c>
      <c r="FK53" s="159" t="s">
        <v>282</v>
      </c>
    </row>
    <row r="54" spans="1:167" s="212" customFormat="1" x14ac:dyDescent="0.25">
      <c r="A54" s="212" t="s">
        <v>5318</v>
      </c>
      <c r="B54" s="159" t="s">
        <v>14118</v>
      </c>
      <c r="C54" s="159" t="s">
        <v>5328</v>
      </c>
      <c r="F54" s="212">
        <v>12</v>
      </c>
      <c r="G54" s="212">
        <v>3</v>
      </c>
      <c r="H54" s="212" t="s">
        <v>10667</v>
      </c>
      <c r="I54" s="159" t="s">
        <v>183</v>
      </c>
      <c r="J54" s="159" t="s">
        <v>282</v>
      </c>
      <c r="K54" s="159" t="s">
        <v>282</v>
      </c>
      <c r="L54" s="159" t="s">
        <v>282</v>
      </c>
      <c r="M54" s="159" t="s">
        <v>282</v>
      </c>
      <c r="N54" s="159" t="s">
        <v>282</v>
      </c>
      <c r="O54" s="159" t="s">
        <v>282</v>
      </c>
      <c r="P54" s="159" t="s">
        <v>282</v>
      </c>
      <c r="Q54" s="159" t="s">
        <v>282</v>
      </c>
      <c r="R54" s="159" t="s">
        <v>282</v>
      </c>
      <c r="S54" s="159" t="s">
        <v>282</v>
      </c>
      <c r="T54" s="159" t="s">
        <v>299</v>
      </c>
      <c r="U54" s="159">
        <v>17</v>
      </c>
      <c r="V54" s="159" t="s">
        <v>282</v>
      </c>
      <c r="W54" s="159" t="s">
        <v>282</v>
      </c>
      <c r="X54" s="159" t="s">
        <v>282</v>
      </c>
      <c r="Y54" s="159" t="s">
        <v>282</v>
      </c>
      <c r="Z54" s="159" t="s">
        <v>282</v>
      </c>
      <c r="AA54" s="159" t="s">
        <v>282</v>
      </c>
      <c r="AB54" s="159" t="s">
        <v>282</v>
      </c>
      <c r="AC54" s="159" t="s">
        <v>282</v>
      </c>
      <c r="AD54" s="159" t="s">
        <v>282</v>
      </c>
      <c r="AE54" s="212">
        <v>7.4</v>
      </c>
      <c r="AF54" s="212">
        <v>5.7</v>
      </c>
      <c r="AG54" s="212">
        <v>32</v>
      </c>
      <c r="AH54" s="159" t="s">
        <v>282</v>
      </c>
      <c r="AI54" s="159" t="s">
        <v>282</v>
      </c>
      <c r="AJ54" s="159" t="s">
        <v>282</v>
      </c>
      <c r="AK54" s="159" t="s">
        <v>282</v>
      </c>
      <c r="AL54" s="159" t="s">
        <v>282</v>
      </c>
      <c r="AM54" s="159" t="s">
        <v>282</v>
      </c>
      <c r="AN54" s="159" t="s">
        <v>263</v>
      </c>
      <c r="AO54" s="159" t="s">
        <v>10507</v>
      </c>
      <c r="AP54" s="159" t="s">
        <v>282</v>
      </c>
      <c r="AQ54" s="159" t="s">
        <v>282</v>
      </c>
      <c r="AR54" s="159" t="s">
        <v>282</v>
      </c>
      <c r="AS54" s="159" t="s">
        <v>282</v>
      </c>
      <c r="AT54" s="159" t="s">
        <v>282</v>
      </c>
      <c r="AU54" s="159" t="s">
        <v>282</v>
      </c>
      <c r="AV54" s="159" t="s">
        <v>282</v>
      </c>
      <c r="AW54" s="159" t="s">
        <v>282</v>
      </c>
      <c r="AX54" s="159" t="s">
        <v>282</v>
      </c>
      <c r="AY54" s="159" t="s">
        <v>282</v>
      </c>
      <c r="AZ54" s="159" t="s">
        <v>299</v>
      </c>
      <c r="BA54" s="159">
        <v>17</v>
      </c>
      <c r="BB54" s="159" t="s">
        <v>282</v>
      </c>
      <c r="BC54" s="159" t="s">
        <v>282</v>
      </c>
      <c r="BD54" s="159" t="s">
        <v>282</v>
      </c>
      <c r="BE54" s="159" t="s">
        <v>282</v>
      </c>
      <c r="BF54" s="159" t="s">
        <v>282</v>
      </c>
      <c r="BG54" s="159" t="s">
        <v>282</v>
      </c>
      <c r="BH54" s="159" t="s">
        <v>282</v>
      </c>
      <c r="BI54" s="159" t="s">
        <v>282</v>
      </c>
      <c r="BJ54" s="159" t="s">
        <v>282</v>
      </c>
      <c r="BK54" s="212">
        <v>13.1</v>
      </c>
      <c r="BL54" s="212">
        <v>8.1</v>
      </c>
      <c r="BM54" s="159">
        <v>24</v>
      </c>
      <c r="BN54" s="159" t="s">
        <v>282</v>
      </c>
      <c r="BO54" s="159" t="s">
        <v>282</v>
      </c>
      <c r="BP54" s="159" t="s">
        <v>282</v>
      </c>
      <c r="BQ54" s="159" t="s">
        <v>282</v>
      </c>
      <c r="BR54" s="159" t="s">
        <v>282</v>
      </c>
      <c r="BS54" s="159" t="s">
        <v>282</v>
      </c>
      <c r="BT54" s="212" t="s">
        <v>14109</v>
      </c>
      <c r="BU54" s="159" t="s">
        <v>10585</v>
      </c>
      <c r="BV54" s="159" t="s">
        <v>282</v>
      </c>
      <c r="BW54" s="159" t="s">
        <v>282</v>
      </c>
      <c r="BX54" s="159" t="s">
        <v>282</v>
      </c>
      <c r="BY54" s="159" t="s">
        <v>282</v>
      </c>
      <c r="BZ54" s="159" t="s">
        <v>282</v>
      </c>
      <c r="CA54" s="159" t="s">
        <v>282</v>
      </c>
      <c r="CB54" s="159" t="s">
        <v>282</v>
      </c>
      <c r="CC54" s="159" t="s">
        <v>282</v>
      </c>
      <c r="CD54" s="159" t="s">
        <v>282</v>
      </c>
      <c r="CE54" s="159" t="s">
        <v>282</v>
      </c>
      <c r="CF54" s="159" t="s">
        <v>299</v>
      </c>
      <c r="CG54" s="159">
        <v>17</v>
      </c>
      <c r="CH54" s="159" t="s">
        <v>282</v>
      </c>
      <c r="CI54" s="159" t="s">
        <v>282</v>
      </c>
      <c r="CJ54" s="159" t="s">
        <v>282</v>
      </c>
      <c r="CK54" s="159" t="s">
        <v>282</v>
      </c>
      <c r="CL54" s="159" t="s">
        <v>282</v>
      </c>
      <c r="CM54" s="159" t="s">
        <v>282</v>
      </c>
      <c r="CN54" s="159" t="s">
        <v>282</v>
      </c>
      <c r="CO54" s="159" t="s">
        <v>282</v>
      </c>
      <c r="CP54" s="159" t="s">
        <v>282</v>
      </c>
      <c r="CQ54" s="159">
        <v>8.3000000000000007</v>
      </c>
      <c r="CR54" s="159">
        <v>7.1</v>
      </c>
      <c r="CS54" s="159">
        <v>29</v>
      </c>
      <c r="CT54" s="159" t="s">
        <v>282</v>
      </c>
      <c r="CU54" s="159" t="s">
        <v>282</v>
      </c>
      <c r="CV54" s="159" t="s">
        <v>282</v>
      </c>
      <c r="CW54" s="159" t="s">
        <v>282</v>
      </c>
      <c r="CX54" s="159" t="s">
        <v>282</v>
      </c>
      <c r="CY54" s="159" t="s">
        <v>282</v>
      </c>
      <c r="CZ54" s="159" t="s">
        <v>282</v>
      </c>
      <c r="DA54" s="159" t="s">
        <v>282</v>
      </c>
      <c r="DB54" s="159" t="s">
        <v>282</v>
      </c>
      <c r="DC54" s="159" t="s">
        <v>282</v>
      </c>
      <c r="DD54" s="159" t="s">
        <v>282</v>
      </c>
      <c r="DE54" s="159" t="s">
        <v>282</v>
      </c>
      <c r="DF54" s="159" t="s">
        <v>282</v>
      </c>
      <c r="DG54" s="159" t="s">
        <v>282</v>
      </c>
      <c r="DH54" s="159" t="s">
        <v>282</v>
      </c>
      <c r="DI54" s="159" t="s">
        <v>282</v>
      </c>
      <c r="DJ54" s="159" t="s">
        <v>282</v>
      </c>
      <c r="DK54" s="159" t="s">
        <v>282</v>
      </c>
      <c r="DL54" s="159" t="s">
        <v>282</v>
      </c>
      <c r="DM54" s="159" t="s">
        <v>282</v>
      </c>
      <c r="DN54" s="159" t="s">
        <v>282</v>
      </c>
      <c r="DO54" s="159" t="s">
        <v>282</v>
      </c>
      <c r="DP54" s="159" t="s">
        <v>282</v>
      </c>
      <c r="DQ54" s="159" t="s">
        <v>282</v>
      </c>
      <c r="DR54" s="159" t="s">
        <v>282</v>
      </c>
      <c r="DS54" s="159" t="s">
        <v>282</v>
      </c>
      <c r="DT54" s="159" t="s">
        <v>282</v>
      </c>
      <c r="DU54" s="159" t="s">
        <v>282</v>
      </c>
      <c r="DV54" s="159" t="s">
        <v>282</v>
      </c>
      <c r="DW54" s="159" t="s">
        <v>282</v>
      </c>
      <c r="DX54" s="159" t="s">
        <v>282</v>
      </c>
      <c r="DY54" s="159" t="s">
        <v>282</v>
      </c>
      <c r="DZ54" s="159" t="s">
        <v>282</v>
      </c>
      <c r="EA54" s="159" t="s">
        <v>282</v>
      </c>
      <c r="EB54" s="159" t="s">
        <v>282</v>
      </c>
      <c r="EC54" s="159" t="s">
        <v>282</v>
      </c>
      <c r="ED54" s="159" t="s">
        <v>282</v>
      </c>
      <c r="EE54" s="159" t="s">
        <v>282</v>
      </c>
      <c r="EF54" s="159" t="s">
        <v>282</v>
      </c>
      <c r="EG54" s="159" t="s">
        <v>282</v>
      </c>
      <c r="EH54" s="159" t="s">
        <v>282</v>
      </c>
      <c r="EI54" s="159" t="s">
        <v>282</v>
      </c>
      <c r="EJ54" s="159" t="s">
        <v>282</v>
      </c>
      <c r="EK54" s="159" t="s">
        <v>282</v>
      </c>
      <c r="EL54" s="159" t="s">
        <v>282</v>
      </c>
      <c r="EM54" s="159" t="s">
        <v>282</v>
      </c>
      <c r="EN54" s="159" t="s">
        <v>282</v>
      </c>
      <c r="EO54" s="159" t="s">
        <v>282</v>
      </c>
      <c r="EP54" s="159" t="s">
        <v>282</v>
      </c>
      <c r="EQ54" s="159" t="s">
        <v>282</v>
      </c>
      <c r="ER54" s="159" t="s">
        <v>282</v>
      </c>
      <c r="ES54" s="159" t="s">
        <v>282</v>
      </c>
      <c r="ET54" s="159" t="s">
        <v>282</v>
      </c>
      <c r="EU54" s="159" t="s">
        <v>282</v>
      </c>
      <c r="EV54" s="159" t="s">
        <v>282</v>
      </c>
      <c r="EW54" s="159" t="s">
        <v>282</v>
      </c>
      <c r="EX54" s="159" t="s">
        <v>282</v>
      </c>
      <c r="EY54" s="159" t="s">
        <v>282</v>
      </c>
      <c r="EZ54" s="159" t="s">
        <v>282</v>
      </c>
      <c r="FA54" s="159" t="s">
        <v>282</v>
      </c>
      <c r="FB54" s="159" t="s">
        <v>282</v>
      </c>
      <c r="FC54" s="159" t="s">
        <v>282</v>
      </c>
      <c r="FD54" s="159" t="s">
        <v>282</v>
      </c>
      <c r="FE54" s="159" t="s">
        <v>282</v>
      </c>
      <c r="FF54" s="159" t="s">
        <v>282</v>
      </c>
      <c r="FG54" s="159" t="s">
        <v>282</v>
      </c>
      <c r="FH54" s="159" t="s">
        <v>282</v>
      </c>
      <c r="FI54" s="159" t="s">
        <v>282</v>
      </c>
      <c r="FJ54" s="159" t="s">
        <v>282</v>
      </c>
      <c r="FK54" s="159" t="s">
        <v>282</v>
      </c>
    </row>
    <row r="55" spans="1:167" s="212" customFormat="1" x14ac:dyDescent="0.25">
      <c r="A55" s="212" t="s">
        <v>16803</v>
      </c>
      <c r="B55" s="159" t="s">
        <v>11318</v>
      </c>
      <c r="C55" s="159" t="s">
        <v>5328</v>
      </c>
      <c r="F55" s="212">
        <v>3</v>
      </c>
      <c r="G55" s="212">
        <v>2</v>
      </c>
      <c r="H55" s="212" t="s">
        <v>10759</v>
      </c>
      <c r="I55" s="159" t="s">
        <v>183</v>
      </c>
      <c r="J55" s="159" t="s">
        <v>282</v>
      </c>
      <c r="K55" s="159" t="s">
        <v>282</v>
      </c>
      <c r="L55" s="159" t="s">
        <v>282</v>
      </c>
      <c r="M55" s="159" t="s">
        <v>282</v>
      </c>
      <c r="N55" s="159" t="s">
        <v>282</v>
      </c>
      <c r="O55" s="159" t="s">
        <v>282</v>
      </c>
      <c r="P55" s="159" t="s">
        <v>282</v>
      </c>
      <c r="Q55" s="159" t="s">
        <v>282</v>
      </c>
      <c r="R55" s="159" t="s">
        <v>282</v>
      </c>
      <c r="S55" s="159" t="s">
        <v>282</v>
      </c>
      <c r="T55" s="159" t="s">
        <v>220</v>
      </c>
      <c r="U55" s="159">
        <v>20</v>
      </c>
      <c r="V55" s="159">
        <v>21.8</v>
      </c>
      <c r="W55" s="159">
        <v>9.3000000000000007</v>
      </c>
      <c r="X55" s="159">
        <v>132</v>
      </c>
      <c r="Y55" s="159" t="s">
        <v>282</v>
      </c>
      <c r="Z55" s="159" t="s">
        <v>282</v>
      </c>
      <c r="AA55" s="159" t="s">
        <v>282</v>
      </c>
      <c r="AB55" s="159">
        <v>16.2</v>
      </c>
      <c r="AC55" s="159">
        <v>11.8</v>
      </c>
      <c r="AD55" s="159">
        <v>132</v>
      </c>
      <c r="AE55" s="212" t="s">
        <v>282</v>
      </c>
      <c r="AF55" s="212" t="s">
        <v>282</v>
      </c>
      <c r="AG55" s="212" t="s">
        <v>282</v>
      </c>
      <c r="AH55" s="212" t="s">
        <v>282</v>
      </c>
      <c r="AI55" s="212" t="s">
        <v>282</v>
      </c>
      <c r="AJ55" s="212" t="s">
        <v>282</v>
      </c>
      <c r="AK55" s="212" t="s">
        <v>282</v>
      </c>
      <c r="AL55" s="212" t="s">
        <v>282</v>
      </c>
      <c r="AM55" s="212" t="s">
        <v>282</v>
      </c>
      <c r="AN55" s="159" t="s">
        <v>636</v>
      </c>
      <c r="AO55" s="159" t="s">
        <v>282</v>
      </c>
      <c r="AP55" s="159" t="s">
        <v>282</v>
      </c>
      <c r="AQ55" s="159" t="s">
        <v>282</v>
      </c>
      <c r="AR55" s="159" t="s">
        <v>282</v>
      </c>
      <c r="AS55" s="159" t="s">
        <v>282</v>
      </c>
      <c r="AT55" s="159" t="s">
        <v>282</v>
      </c>
      <c r="AU55" s="159" t="s">
        <v>282</v>
      </c>
      <c r="AV55" s="159" t="s">
        <v>282</v>
      </c>
      <c r="AW55" s="159" t="s">
        <v>282</v>
      </c>
      <c r="AX55" s="159" t="s">
        <v>282</v>
      </c>
      <c r="AY55" s="159" t="s">
        <v>282</v>
      </c>
      <c r="AZ55" s="159" t="s">
        <v>220</v>
      </c>
      <c r="BA55" s="159">
        <v>20</v>
      </c>
      <c r="BB55" s="159">
        <v>22.3</v>
      </c>
      <c r="BC55" s="159">
        <v>9.4</v>
      </c>
      <c r="BD55" s="159">
        <v>130</v>
      </c>
      <c r="BE55" s="159" t="s">
        <v>282</v>
      </c>
      <c r="BF55" s="159" t="s">
        <v>282</v>
      </c>
      <c r="BG55" s="159" t="s">
        <v>282</v>
      </c>
      <c r="BH55" s="159">
        <v>20.7</v>
      </c>
      <c r="BI55" s="159">
        <v>11</v>
      </c>
      <c r="BJ55" s="159">
        <v>130</v>
      </c>
      <c r="BK55" s="212" t="s">
        <v>282</v>
      </c>
      <c r="BL55" s="212" t="s">
        <v>282</v>
      </c>
      <c r="BM55" s="212" t="s">
        <v>282</v>
      </c>
      <c r="BN55" s="212" t="s">
        <v>282</v>
      </c>
      <c r="BO55" s="212" t="s">
        <v>282</v>
      </c>
      <c r="BP55" s="212" t="s">
        <v>282</v>
      </c>
      <c r="BQ55" s="212" t="s">
        <v>282</v>
      </c>
      <c r="BR55" s="212" t="s">
        <v>282</v>
      </c>
      <c r="BS55" s="212" t="s">
        <v>282</v>
      </c>
      <c r="BT55" s="212" t="s">
        <v>282</v>
      </c>
      <c r="BU55" s="212" t="s">
        <v>282</v>
      </c>
      <c r="BV55" s="212" t="s">
        <v>282</v>
      </c>
      <c r="BW55" s="212" t="s">
        <v>282</v>
      </c>
      <c r="BX55" s="212" t="s">
        <v>282</v>
      </c>
      <c r="BY55" s="212" t="s">
        <v>282</v>
      </c>
      <c r="BZ55" s="212" t="s">
        <v>282</v>
      </c>
      <c r="CA55" s="212" t="s">
        <v>282</v>
      </c>
      <c r="CB55" s="212" t="s">
        <v>282</v>
      </c>
      <c r="CC55" s="212" t="s">
        <v>282</v>
      </c>
      <c r="CD55" s="212" t="s">
        <v>282</v>
      </c>
      <c r="CE55" s="212" t="s">
        <v>282</v>
      </c>
      <c r="CF55" s="212" t="s">
        <v>282</v>
      </c>
      <c r="CG55" s="212" t="s">
        <v>282</v>
      </c>
      <c r="CH55" s="212" t="s">
        <v>282</v>
      </c>
      <c r="CI55" s="212" t="s">
        <v>282</v>
      </c>
      <c r="CJ55" s="212" t="s">
        <v>282</v>
      </c>
      <c r="CK55" s="212" t="s">
        <v>282</v>
      </c>
      <c r="CL55" s="212" t="s">
        <v>282</v>
      </c>
      <c r="CM55" s="212" t="s">
        <v>282</v>
      </c>
      <c r="CN55" s="212" t="s">
        <v>282</v>
      </c>
      <c r="CO55" s="212" t="s">
        <v>282</v>
      </c>
      <c r="CP55" s="212" t="s">
        <v>282</v>
      </c>
      <c r="CQ55" s="212" t="s">
        <v>282</v>
      </c>
      <c r="CR55" s="212" t="s">
        <v>282</v>
      </c>
      <c r="CS55" s="212" t="s">
        <v>282</v>
      </c>
      <c r="CT55" s="212" t="s">
        <v>282</v>
      </c>
      <c r="CU55" s="212" t="s">
        <v>282</v>
      </c>
      <c r="CV55" s="212" t="s">
        <v>282</v>
      </c>
      <c r="CW55" s="212" t="s">
        <v>282</v>
      </c>
      <c r="CX55" s="212" t="s">
        <v>282</v>
      </c>
      <c r="CY55" s="212" t="s">
        <v>282</v>
      </c>
      <c r="CZ55" s="212" t="s">
        <v>282</v>
      </c>
      <c r="DA55" s="212" t="s">
        <v>282</v>
      </c>
      <c r="DB55" s="212" t="s">
        <v>282</v>
      </c>
      <c r="DC55" s="212" t="s">
        <v>282</v>
      </c>
      <c r="DD55" s="212" t="s">
        <v>282</v>
      </c>
      <c r="DE55" s="212" t="s">
        <v>282</v>
      </c>
      <c r="DF55" s="212" t="s">
        <v>282</v>
      </c>
      <c r="DG55" s="212" t="s">
        <v>282</v>
      </c>
      <c r="DH55" s="212" t="s">
        <v>282</v>
      </c>
      <c r="DI55" s="212" t="s">
        <v>282</v>
      </c>
      <c r="DJ55" s="212" t="s">
        <v>282</v>
      </c>
      <c r="DK55" s="212" t="s">
        <v>282</v>
      </c>
      <c r="DL55" s="212" t="s">
        <v>282</v>
      </c>
      <c r="DM55" s="212" t="s">
        <v>282</v>
      </c>
      <c r="DN55" s="212" t="s">
        <v>282</v>
      </c>
      <c r="DO55" s="212" t="s">
        <v>282</v>
      </c>
      <c r="DP55" s="212" t="s">
        <v>282</v>
      </c>
      <c r="DQ55" s="212" t="s">
        <v>282</v>
      </c>
      <c r="DR55" s="212" t="s">
        <v>282</v>
      </c>
      <c r="DS55" s="212" t="s">
        <v>282</v>
      </c>
      <c r="DT55" s="212" t="s">
        <v>282</v>
      </c>
      <c r="DU55" s="212" t="s">
        <v>282</v>
      </c>
      <c r="DV55" s="212" t="s">
        <v>282</v>
      </c>
      <c r="DW55" s="212" t="s">
        <v>282</v>
      </c>
      <c r="DX55" s="212" t="s">
        <v>282</v>
      </c>
      <c r="DY55" s="212" t="s">
        <v>282</v>
      </c>
      <c r="DZ55" s="212" t="s">
        <v>282</v>
      </c>
      <c r="EA55" s="212" t="s">
        <v>282</v>
      </c>
      <c r="EB55" s="212" t="s">
        <v>282</v>
      </c>
      <c r="EC55" s="212" t="s">
        <v>282</v>
      </c>
      <c r="ED55" s="212" t="s">
        <v>282</v>
      </c>
      <c r="EE55" s="212" t="s">
        <v>282</v>
      </c>
      <c r="EF55" s="212" t="s">
        <v>282</v>
      </c>
      <c r="EG55" s="212" t="s">
        <v>282</v>
      </c>
      <c r="EH55" s="212" t="s">
        <v>282</v>
      </c>
      <c r="EI55" s="212" t="s">
        <v>282</v>
      </c>
      <c r="EJ55" s="212" t="s">
        <v>282</v>
      </c>
      <c r="EK55" s="212" t="s">
        <v>282</v>
      </c>
      <c r="EL55" s="212" t="s">
        <v>282</v>
      </c>
      <c r="EM55" s="212" t="s">
        <v>282</v>
      </c>
      <c r="EN55" s="212" t="s">
        <v>282</v>
      </c>
      <c r="EO55" s="212" t="s">
        <v>282</v>
      </c>
      <c r="EP55" s="212" t="s">
        <v>282</v>
      </c>
      <c r="EQ55" s="212" t="s">
        <v>282</v>
      </c>
      <c r="ER55" s="212" t="s">
        <v>282</v>
      </c>
      <c r="ES55" s="212" t="s">
        <v>282</v>
      </c>
      <c r="ET55" s="212" t="s">
        <v>282</v>
      </c>
      <c r="EU55" s="212" t="s">
        <v>282</v>
      </c>
      <c r="EV55" s="212" t="s">
        <v>282</v>
      </c>
      <c r="EW55" s="212" t="s">
        <v>282</v>
      </c>
      <c r="EX55" s="212" t="s">
        <v>282</v>
      </c>
      <c r="EY55" s="212" t="s">
        <v>282</v>
      </c>
      <c r="EZ55" s="212" t="s">
        <v>282</v>
      </c>
      <c r="FA55" s="212" t="s">
        <v>282</v>
      </c>
      <c r="FB55" s="212" t="s">
        <v>282</v>
      </c>
      <c r="FC55" s="212" t="s">
        <v>282</v>
      </c>
      <c r="FD55" s="212" t="s">
        <v>282</v>
      </c>
      <c r="FE55" s="212" t="s">
        <v>282</v>
      </c>
      <c r="FF55" s="212" t="s">
        <v>282</v>
      </c>
      <c r="FG55" s="212" t="s">
        <v>282</v>
      </c>
      <c r="FH55" s="212" t="s">
        <v>282</v>
      </c>
      <c r="FI55" s="212" t="s">
        <v>282</v>
      </c>
      <c r="FJ55" s="212" t="s">
        <v>282</v>
      </c>
      <c r="FK55" s="212" t="s">
        <v>282</v>
      </c>
    </row>
    <row r="56" spans="1:167" s="212" customFormat="1" x14ac:dyDescent="0.25">
      <c r="A56" s="212" t="s">
        <v>2672</v>
      </c>
      <c r="B56" s="159" t="s">
        <v>282</v>
      </c>
      <c r="C56" s="159" t="s">
        <v>5328</v>
      </c>
      <c r="F56" s="212">
        <v>8</v>
      </c>
      <c r="G56" s="212">
        <v>2</v>
      </c>
      <c r="H56" s="212" t="s">
        <v>14274</v>
      </c>
      <c r="I56" s="159" t="s">
        <v>182</v>
      </c>
      <c r="J56" s="159" t="s">
        <v>282</v>
      </c>
      <c r="K56" s="159" t="s">
        <v>282</v>
      </c>
      <c r="L56" s="159" t="s">
        <v>282</v>
      </c>
      <c r="M56" s="159" t="s">
        <v>282</v>
      </c>
      <c r="N56" s="159" t="s">
        <v>282</v>
      </c>
      <c r="O56" s="159" t="s">
        <v>282</v>
      </c>
      <c r="P56" s="159" t="s">
        <v>282</v>
      </c>
      <c r="Q56" s="159" t="s">
        <v>282</v>
      </c>
      <c r="R56" s="159" t="s">
        <v>282</v>
      </c>
      <c r="S56" s="159" t="s">
        <v>282</v>
      </c>
      <c r="T56" s="159" t="s">
        <v>220</v>
      </c>
      <c r="U56" s="159">
        <v>20</v>
      </c>
      <c r="V56" s="159">
        <v>16.91</v>
      </c>
      <c r="W56" s="66">
        <v>8.9700000000000006</v>
      </c>
      <c r="X56" s="159">
        <v>70</v>
      </c>
      <c r="Y56" s="66" t="s">
        <v>282</v>
      </c>
      <c r="Z56" s="66" t="s">
        <v>282</v>
      </c>
      <c r="AA56" s="159" t="s">
        <v>282</v>
      </c>
      <c r="AB56" s="159">
        <v>12.64</v>
      </c>
      <c r="AC56" s="159">
        <v>8.8000000000000007</v>
      </c>
      <c r="AD56" s="159">
        <v>70</v>
      </c>
      <c r="AE56" s="212" t="s">
        <v>282</v>
      </c>
      <c r="AF56" s="212" t="s">
        <v>282</v>
      </c>
      <c r="AG56" s="212" t="s">
        <v>282</v>
      </c>
      <c r="AH56" s="212" t="s">
        <v>282</v>
      </c>
      <c r="AI56" s="212" t="s">
        <v>282</v>
      </c>
      <c r="AJ56" s="212" t="s">
        <v>282</v>
      </c>
      <c r="AK56" s="212" t="s">
        <v>282</v>
      </c>
      <c r="AL56" s="212" t="s">
        <v>282</v>
      </c>
      <c r="AM56" s="212" t="s">
        <v>282</v>
      </c>
      <c r="AN56" s="159" t="s">
        <v>682</v>
      </c>
      <c r="AO56" s="159" t="s">
        <v>183</v>
      </c>
      <c r="AP56" s="159" t="s">
        <v>282</v>
      </c>
      <c r="AQ56" s="159" t="s">
        <v>282</v>
      </c>
      <c r="AR56" s="159" t="s">
        <v>282</v>
      </c>
      <c r="AS56" s="159" t="s">
        <v>282</v>
      </c>
      <c r="AT56" s="159" t="s">
        <v>282</v>
      </c>
      <c r="AU56" s="159" t="s">
        <v>282</v>
      </c>
      <c r="AV56" s="159" t="s">
        <v>282</v>
      </c>
      <c r="AW56" s="159" t="s">
        <v>282</v>
      </c>
      <c r="AX56" s="159" t="s">
        <v>282</v>
      </c>
      <c r="AY56" s="159" t="s">
        <v>282</v>
      </c>
      <c r="AZ56" s="159" t="s">
        <v>220</v>
      </c>
      <c r="BA56" s="159">
        <v>20</v>
      </c>
      <c r="BB56" s="159">
        <v>17.55</v>
      </c>
      <c r="BC56" s="66">
        <v>8.92</v>
      </c>
      <c r="BD56" s="159">
        <v>71</v>
      </c>
      <c r="BE56" s="159" t="s">
        <v>282</v>
      </c>
      <c r="BF56" s="66" t="s">
        <v>282</v>
      </c>
      <c r="BG56" s="159" t="s">
        <v>282</v>
      </c>
      <c r="BH56" s="159">
        <v>15.92</v>
      </c>
      <c r="BI56" s="159">
        <v>9.4700000000000006</v>
      </c>
      <c r="BJ56" s="159">
        <v>71</v>
      </c>
      <c r="BK56" s="212" t="s">
        <v>282</v>
      </c>
      <c r="BL56" s="212" t="s">
        <v>282</v>
      </c>
      <c r="BM56" s="212" t="s">
        <v>282</v>
      </c>
      <c r="BN56" s="212" t="s">
        <v>282</v>
      </c>
      <c r="BO56" s="212" t="s">
        <v>282</v>
      </c>
      <c r="BP56" s="212" t="s">
        <v>282</v>
      </c>
      <c r="BQ56" s="212" t="s">
        <v>282</v>
      </c>
      <c r="BR56" s="212" t="s">
        <v>282</v>
      </c>
      <c r="BS56" s="212" t="s">
        <v>282</v>
      </c>
      <c r="BT56" s="212" t="s">
        <v>282</v>
      </c>
      <c r="BU56" s="212" t="s">
        <v>282</v>
      </c>
      <c r="BV56" s="212" t="s">
        <v>282</v>
      </c>
      <c r="BW56" s="212" t="s">
        <v>282</v>
      </c>
      <c r="BX56" s="212" t="s">
        <v>282</v>
      </c>
      <c r="BY56" s="212" t="s">
        <v>282</v>
      </c>
      <c r="BZ56" s="212" t="s">
        <v>282</v>
      </c>
      <c r="CA56" s="212" t="s">
        <v>282</v>
      </c>
      <c r="CB56" s="212" t="s">
        <v>282</v>
      </c>
      <c r="CC56" s="212" t="s">
        <v>282</v>
      </c>
      <c r="CD56" s="212" t="s">
        <v>282</v>
      </c>
      <c r="CE56" s="212" t="s">
        <v>282</v>
      </c>
      <c r="CF56" s="212" t="s">
        <v>282</v>
      </c>
      <c r="CG56" s="212" t="s">
        <v>282</v>
      </c>
      <c r="CH56" s="212" t="s">
        <v>282</v>
      </c>
      <c r="CI56" s="212" t="s">
        <v>282</v>
      </c>
      <c r="CJ56" s="212" t="s">
        <v>282</v>
      </c>
      <c r="CK56" s="212" t="s">
        <v>282</v>
      </c>
      <c r="CL56" s="212" t="s">
        <v>282</v>
      </c>
      <c r="CM56" s="212" t="s">
        <v>282</v>
      </c>
      <c r="CN56" s="212" t="s">
        <v>282</v>
      </c>
      <c r="CO56" s="212" t="s">
        <v>282</v>
      </c>
      <c r="CP56" s="212" t="s">
        <v>282</v>
      </c>
      <c r="CQ56" s="212" t="s">
        <v>282</v>
      </c>
      <c r="CR56" s="212" t="s">
        <v>282</v>
      </c>
      <c r="CS56" s="212" t="s">
        <v>282</v>
      </c>
      <c r="CT56" s="212" t="s">
        <v>282</v>
      </c>
      <c r="CU56" s="212" t="s">
        <v>282</v>
      </c>
      <c r="CV56" s="212" t="s">
        <v>282</v>
      </c>
      <c r="CW56" s="212" t="s">
        <v>282</v>
      </c>
      <c r="CX56" s="212" t="s">
        <v>282</v>
      </c>
      <c r="CY56" s="212" t="s">
        <v>282</v>
      </c>
      <c r="CZ56" s="212" t="s">
        <v>282</v>
      </c>
      <c r="DA56" s="212" t="s">
        <v>282</v>
      </c>
      <c r="DB56" s="212" t="s">
        <v>282</v>
      </c>
      <c r="DC56" s="212" t="s">
        <v>282</v>
      </c>
      <c r="DD56" s="212" t="s">
        <v>282</v>
      </c>
      <c r="DE56" s="212" t="s">
        <v>282</v>
      </c>
      <c r="DF56" s="212" t="s">
        <v>282</v>
      </c>
      <c r="DG56" s="212" t="s">
        <v>282</v>
      </c>
      <c r="DH56" s="212" t="s">
        <v>282</v>
      </c>
      <c r="DI56" s="212" t="s">
        <v>282</v>
      </c>
      <c r="DJ56" s="212" t="s">
        <v>282</v>
      </c>
      <c r="DK56" s="212" t="s">
        <v>282</v>
      </c>
      <c r="DL56" s="212" t="s">
        <v>282</v>
      </c>
      <c r="DM56" s="212" t="s">
        <v>282</v>
      </c>
      <c r="DN56" s="212" t="s">
        <v>282</v>
      </c>
      <c r="DO56" s="212" t="s">
        <v>282</v>
      </c>
      <c r="DP56" s="212" t="s">
        <v>282</v>
      </c>
      <c r="DQ56" s="212" t="s">
        <v>282</v>
      </c>
      <c r="DR56" s="212" t="s">
        <v>282</v>
      </c>
      <c r="DS56" s="212" t="s">
        <v>282</v>
      </c>
      <c r="DT56" s="212" t="s">
        <v>282</v>
      </c>
      <c r="DU56" s="212" t="s">
        <v>282</v>
      </c>
      <c r="DV56" s="212" t="s">
        <v>282</v>
      </c>
      <c r="DW56" s="212" t="s">
        <v>282</v>
      </c>
      <c r="DX56" s="212" t="s">
        <v>282</v>
      </c>
      <c r="DY56" s="212" t="s">
        <v>282</v>
      </c>
      <c r="DZ56" s="212" t="s">
        <v>282</v>
      </c>
      <c r="EA56" s="212" t="s">
        <v>282</v>
      </c>
      <c r="EB56" s="212" t="s">
        <v>282</v>
      </c>
      <c r="EC56" s="212" t="s">
        <v>282</v>
      </c>
      <c r="ED56" s="212" t="s">
        <v>282</v>
      </c>
      <c r="EE56" s="212" t="s">
        <v>282</v>
      </c>
      <c r="EF56" s="212" t="s">
        <v>282</v>
      </c>
      <c r="EG56" s="212" t="s">
        <v>282</v>
      </c>
      <c r="EH56" s="212" t="s">
        <v>282</v>
      </c>
      <c r="EI56" s="212" t="s">
        <v>282</v>
      </c>
      <c r="EJ56" s="212" t="s">
        <v>282</v>
      </c>
      <c r="EK56" s="212" t="s">
        <v>282</v>
      </c>
      <c r="EL56" s="212" t="s">
        <v>282</v>
      </c>
      <c r="EM56" s="212" t="s">
        <v>282</v>
      </c>
      <c r="EN56" s="212" t="s">
        <v>282</v>
      </c>
      <c r="EO56" s="212" t="s">
        <v>282</v>
      </c>
      <c r="EP56" s="212" t="s">
        <v>282</v>
      </c>
      <c r="EQ56" s="212" t="s">
        <v>282</v>
      </c>
      <c r="ER56" s="212" t="s">
        <v>282</v>
      </c>
      <c r="ES56" s="212" t="s">
        <v>282</v>
      </c>
      <c r="ET56" s="212" t="s">
        <v>282</v>
      </c>
      <c r="EU56" s="212" t="s">
        <v>282</v>
      </c>
      <c r="EV56" s="212" t="s">
        <v>282</v>
      </c>
      <c r="EW56" s="212" t="s">
        <v>282</v>
      </c>
      <c r="EX56" s="212" t="s">
        <v>282</v>
      </c>
      <c r="EY56" s="212" t="s">
        <v>282</v>
      </c>
      <c r="EZ56" s="212" t="s">
        <v>282</v>
      </c>
      <c r="FA56" s="212" t="s">
        <v>282</v>
      </c>
      <c r="FB56" s="212" t="s">
        <v>282</v>
      </c>
      <c r="FC56" s="212" t="s">
        <v>282</v>
      </c>
      <c r="FD56" s="212" t="s">
        <v>282</v>
      </c>
      <c r="FE56" s="212" t="s">
        <v>282</v>
      </c>
      <c r="FF56" s="212" t="s">
        <v>282</v>
      </c>
      <c r="FG56" s="212" t="s">
        <v>282</v>
      </c>
      <c r="FH56" s="212" t="s">
        <v>282</v>
      </c>
      <c r="FI56" s="212" t="s">
        <v>282</v>
      </c>
      <c r="FJ56" s="212" t="s">
        <v>282</v>
      </c>
      <c r="FK56" s="212" t="s">
        <v>282</v>
      </c>
    </row>
    <row r="57" spans="1:167" s="212" customFormat="1" x14ac:dyDescent="0.25">
      <c r="A57" s="212" t="s">
        <v>2676</v>
      </c>
      <c r="B57" s="159" t="s">
        <v>282</v>
      </c>
      <c r="C57" s="159" t="s">
        <v>5328</v>
      </c>
      <c r="F57" s="212">
        <v>3</v>
      </c>
      <c r="G57" s="212">
        <v>2</v>
      </c>
      <c r="H57" s="212" t="s">
        <v>6916</v>
      </c>
      <c r="I57" s="159" t="s">
        <v>182</v>
      </c>
      <c r="J57" s="159" t="s">
        <v>282</v>
      </c>
      <c r="K57" s="159" t="s">
        <v>282</v>
      </c>
      <c r="L57" s="159" t="s">
        <v>282</v>
      </c>
      <c r="M57" s="159" t="s">
        <v>282</v>
      </c>
      <c r="N57" s="159" t="s">
        <v>282</v>
      </c>
      <c r="O57" s="159" t="s">
        <v>282</v>
      </c>
      <c r="P57" s="159" t="s">
        <v>282</v>
      </c>
      <c r="Q57" s="159" t="s">
        <v>282</v>
      </c>
      <c r="R57" s="159" t="s">
        <v>282</v>
      </c>
      <c r="S57" s="159" t="s">
        <v>282</v>
      </c>
      <c r="T57" s="159" t="s">
        <v>435</v>
      </c>
      <c r="U57" s="159">
        <v>21</v>
      </c>
      <c r="V57" s="159">
        <v>28.1</v>
      </c>
      <c r="W57" s="159">
        <v>13.2</v>
      </c>
      <c r="X57" s="159">
        <v>29</v>
      </c>
      <c r="Y57" s="66" t="s">
        <v>282</v>
      </c>
      <c r="Z57" s="159" t="s">
        <v>282</v>
      </c>
      <c r="AA57" s="66" t="s">
        <v>282</v>
      </c>
      <c r="AB57" s="159" t="s">
        <v>282</v>
      </c>
      <c r="AC57" s="159" t="s">
        <v>282</v>
      </c>
      <c r="AD57" s="159" t="s">
        <v>282</v>
      </c>
      <c r="AE57" s="212">
        <v>17.399999999999999</v>
      </c>
      <c r="AF57" s="212">
        <v>12.8</v>
      </c>
      <c r="AG57" s="212">
        <v>22</v>
      </c>
      <c r="AH57" s="212" t="s">
        <v>282</v>
      </c>
      <c r="AI57" s="212" t="s">
        <v>282</v>
      </c>
      <c r="AJ57" s="212" t="s">
        <v>282</v>
      </c>
      <c r="AK57" s="212" t="s">
        <v>282</v>
      </c>
      <c r="AL57" s="212" t="s">
        <v>282</v>
      </c>
      <c r="AM57" s="212" t="s">
        <v>282</v>
      </c>
      <c r="AN57" s="159" t="s">
        <v>811</v>
      </c>
      <c r="AO57" s="159" t="s">
        <v>10507</v>
      </c>
      <c r="AP57" s="159" t="s">
        <v>282</v>
      </c>
      <c r="AQ57" s="159" t="s">
        <v>282</v>
      </c>
      <c r="AR57" s="159" t="s">
        <v>282</v>
      </c>
      <c r="AS57" s="159" t="s">
        <v>282</v>
      </c>
      <c r="AT57" s="159" t="s">
        <v>282</v>
      </c>
      <c r="AU57" s="159" t="s">
        <v>282</v>
      </c>
      <c r="AV57" s="159" t="s">
        <v>282</v>
      </c>
      <c r="AW57" s="159" t="s">
        <v>282</v>
      </c>
      <c r="AX57" s="159" t="s">
        <v>282</v>
      </c>
      <c r="AY57" s="159" t="s">
        <v>282</v>
      </c>
      <c r="AZ57" s="159" t="s">
        <v>435</v>
      </c>
      <c r="BA57" s="159">
        <v>21</v>
      </c>
      <c r="BB57" s="159">
        <v>29.7</v>
      </c>
      <c r="BC57" s="159">
        <v>12.6</v>
      </c>
      <c r="BD57" s="159">
        <v>34</v>
      </c>
      <c r="BE57" s="66" t="s">
        <v>282</v>
      </c>
      <c r="BF57" s="159" t="s">
        <v>282</v>
      </c>
      <c r="BG57" s="66" t="s">
        <v>282</v>
      </c>
      <c r="BH57" s="159" t="s">
        <v>282</v>
      </c>
      <c r="BI57" s="159" t="s">
        <v>282</v>
      </c>
      <c r="BJ57" s="159" t="s">
        <v>282</v>
      </c>
      <c r="BK57" s="212">
        <v>18.2</v>
      </c>
      <c r="BL57" s="212">
        <v>14</v>
      </c>
      <c r="BM57" s="212">
        <v>20</v>
      </c>
      <c r="BN57" s="212" t="s">
        <v>282</v>
      </c>
      <c r="BO57" s="212" t="s">
        <v>282</v>
      </c>
      <c r="BP57" s="212" t="s">
        <v>282</v>
      </c>
      <c r="BQ57" s="212" t="s">
        <v>282</v>
      </c>
      <c r="BR57" s="212" t="s">
        <v>282</v>
      </c>
      <c r="BS57" s="212" t="s">
        <v>282</v>
      </c>
      <c r="BT57" s="212" t="s">
        <v>282</v>
      </c>
      <c r="BU57" s="212" t="s">
        <v>282</v>
      </c>
      <c r="BV57" s="212" t="s">
        <v>282</v>
      </c>
      <c r="BW57" s="212" t="s">
        <v>282</v>
      </c>
      <c r="BX57" s="212" t="s">
        <v>282</v>
      </c>
      <c r="BY57" s="212" t="s">
        <v>282</v>
      </c>
      <c r="BZ57" s="212" t="s">
        <v>282</v>
      </c>
      <c r="CA57" s="212" t="s">
        <v>282</v>
      </c>
      <c r="CB57" s="212" t="s">
        <v>282</v>
      </c>
      <c r="CC57" s="212" t="s">
        <v>282</v>
      </c>
      <c r="CD57" s="212" t="s">
        <v>282</v>
      </c>
      <c r="CE57" s="212" t="s">
        <v>282</v>
      </c>
      <c r="CF57" s="212" t="s">
        <v>282</v>
      </c>
      <c r="CG57" s="212" t="s">
        <v>282</v>
      </c>
      <c r="CH57" s="212" t="s">
        <v>282</v>
      </c>
      <c r="CI57" s="212" t="s">
        <v>282</v>
      </c>
      <c r="CJ57" s="212" t="s">
        <v>282</v>
      </c>
      <c r="CK57" s="212" t="s">
        <v>282</v>
      </c>
      <c r="CL57" s="212" t="s">
        <v>282</v>
      </c>
      <c r="CM57" s="212" t="s">
        <v>282</v>
      </c>
      <c r="CN57" s="212" t="s">
        <v>282</v>
      </c>
      <c r="CO57" s="212" t="s">
        <v>282</v>
      </c>
      <c r="CP57" s="212" t="s">
        <v>282</v>
      </c>
      <c r="CQ57" s="212" t="s">
        <v>282</v>
      </c>
      <c r="CR57" s="212" t="s">
        <v>282</v>
      </c>
      <c r="CS57" s="212" t="s">
        <v>282</v>
      </c>
      <c r="CT57" s="212" t="s">
        <v>282</v>
      </c>
      <c r="CU57" s="212" t="s">
        <v>282</v>
      </c>
      <c r="CV57" s="212" t="s">
        <v>282</v>
      </c>
      <c r="CW57" s="212" t="s">
        <v>282</v>
      </c>
      <c r="CX57" s="212" t="s">
        <v>282</v>
      </c>
      <c r="CY57" s="212" t="s">
        <v>282</v>
      </c>
      <c r="CZ57" s="212" t="s">
        <v>282</v>
      </c>
      <c r="DA57" s="212" t="s">
        <v>282</v>
      </c>
      <c r="DB57" s="212" t="s">
        <v>282</v>
      </c>
      <c r="DC57" s="212" t="s">
        <v>282</v>
      </c>
      <c r="DD57" s="212" t="s">
        <v>282</v>
      </c>
      <c r="DE57" s="212" t="s">
        <v>282</v>
      </c>
      <c r="DF57" s="212" t="s">
        <v>282</v>
      </c>
      <c r="DG57" s="212" t="s">
        <v>282</v>
      </c>
      <c r="DH57" s="212" t="s">
        <v>282</v>
      </c>
      <c r="DI57" s="212" t="s">
        <v>282</v>
      </c>
      <c r="DJ57" s="212" t="s">
        <v>282</v>
      </c>
      <c r="DK57" s="212" t="s">
        <v>282</v>
      </c>
      <c r="DL57" s="212" t="s">
        <v>282</v>
      </c>
      <c r="DM57" s="212" t="s">
        <v>282</v>
      </c>
      <c r="DN57" s="212" t="s">
        <v>282</v>
      </c>
      <c r="DO57" s="212" t="s">
        <v>282</v>
      </c>
      <c r="DP57" s="212" t="s">
        <v>282</v>
      </c>
      <c r="DQ57" s="212" t="s">
        <v>282</v>
      </c>
      <c r="DR57" s="212" t="s">
        <v>282</v>
      </c>
      <c r="DS57" s="212" t="s">
        <v>282</v>
      </c>
      <c r="DT57" s="212" t="s">
        <v>282</v>
      </c>
      <c r="DU57" s="212" t="s">
        <v>282</v>
      </c>
      <c r="DV57" s="212" t="s">
        <v>282</v>
      </c>
      <c r="DW57" s="212" t="s">
        <v>282</v>
      </c>
      <c r="DX57" s="212" t="s">
        <v>282</v>
      </c>
      <c r="DY57" s="212" t="s">
        <v>282</v>
      </c>
      <c r="DZ57" s="212" t="s">
        <v>282</v>
      </c>
      <c r="EA57" s="212" t="s">
        <v>282</v>
      </c>
      <c r="EB57" s="212" t="s">
        <v>282</v>
      </c>
      <c r="EC57" s="212" t="s">
        <v>282</v>
      </c>
      <c r="ED57" s="212" t="s">
        <v>282</v>
      </c>
      <c r="EE57" s="212" t="s">
        <v>282</v>
      </c>
      <c r="EF57" s="212" t="s">
        <v>282</v>
      </c>
      <c r="EG57" s="212" t="s">
        <v>282</v>
      </c>
      <c r="EH57" s="212" t="s">
        <v>282</v>
      </c>
      <c r="EI57" s="212" t="s">
        <v>282</v>
      </c>
      <c r="EJ57" s="212" t="s">
        <v>282</v>
      </c>
      <c r="EK57" s="212" t="s">
        <v>282</v>
      </c>
      <c r="EL57" s="212" t="s">
        <v>282</v>
      </c>
      <c r="EM57" s="212" t="s">
        <v>282</v>
      </c>
      <c r="EN57" s="212" t="s">
        <v>282</v>
      </c>
      <c r="EO57" s="212" t="s">
        <v>282</v>
      </c>
      <c r="EP57" s="212" t="s">
        <v>282</v>
      </c>
      <c r="EQ57" s="212" t="s">
        <v>282</v>
      </c>
      <c r="ER57" s="212" t="s">
        <v>282</v>
      </c>
      <c r="ES57" s="212" t="s">
        <v>282</v>
      </c>
      <c r="ET57" s="212" t="s">
        <v>282</v>
      </c>
      <c r="EU57" s="212" t="s">
        <v>282</v>
      </c>
      <c r="EV57" s="212" t="s">
        <v>282</v>
      </c>
      <c r="EW57" s="212" t="s">
        <v>282</v>
      </c>
      <c r="EX57" s="212" t="s">
        <v>282</v>
      </c>
      <c r="EY57" s="212" t="s">
        <v>282</v>
      </c>
      <c r="EZ57" s="212" t="s">
        <v>282</v>
      </c>
      <c r="FA57" s="212" t="s">
        <v>282</v>
      </c>
      <c r="FB57" s="212" t="s">
        <v>282</v>
      </c>
      <c r="FC57" s="212" t="s">
        <v>282</v>
      </c>
      <c r="FD57" s="212" t="s">
        <v>282</v>
      </c>
      <c r="FE57" s="212" t="s">
        <v>282</v>
      </c>
      <c r="FF57" s="212" t="s">
        <v>282</v>
      </c>
      <c r="FG57" s="212" t="s">
        <v>282</v>
      </c>
      <c r="FH57" s="212" t="s">
        <v>282</v>
      </c>
      <c r="FI57" s="212" t="s">
        <v>282</v>
      </c>
      <c r="FJ57" s="212" t="s">
        <v>282</v>
      </c>
      <c r="FK57" s="212" t="s">
        <v>282</v>
      </c>
    </row>
    <row r="58" spans="1:167" s="212" customFormat="1" x14ac:dyDescent="0.25">
      <c r="A58" s="212" t="s">
        <v>2676</v>
      </c>
      <c r="B58" s="159" t="s">
        <v>282</v>
      </c>
      <c r="C58" s="159" t="s">
        <v>5328</v>
      </c>
      <c r="F58" s="212">
        <v>6</v>
      </c>
      <c r="G58" s="212">
        <v>2</v>
      </c>
      <c r="H58" s="212" t="s">
        <v>6916</v>
      </c>
      <c r="I58" s="159" t="s">
        <v>182</v>
      </c>
      <c r="J58" s="159" t="s">
        <v>282</v>
      </c>
      <c r="K58" s="159" t="s">
        <v>282</v>
      </c>
      <c r="L58" s="159" t="s">
        <v>282</v>
      </c>
      <c r="M58" s="159" t="s">
        <v>282</v>
      </c>
      <c r="N58" s="159" t="s">
        <v>282</v>
      </c>
      <c r="O58" s="159" t="s">
        <v>282</v>
      </c>
      <c r="P58" s="159" t="s">
        <v>282</v>
      </c>
      <c r="Q58" s="159" t="s">
        <v>282</v>
      </c>
      <c r="R58" s="159" t="s">
        <v>282</v>
      </c>
      <c r="S58" s="159" t="s">
        <v>282</v>
      </c>
      <c r="T58" s="159" t="s">
        <v>435</v>
      </c>
      <c r="U58" s="159">
        <v>21</v>
      </c>
      <c r="V58" s="159">
        <v>28.1</v>
      </c>
      <c r="W58" s="159">
        <v>13.2</v>
      </c>
      <c r="X58" s="159">
        <v>29</v>
      </c>
      <c r="Y58" s="66" t="s">
        <v>282</v>
      </c>
      <c r="Z58" s="159" t="s">
        <v>282</v>
      </c>
      <c r="AA58" s="66" t="s">
        <v>282</v>
      </c>
      <c r="AB58" s="159" t="s">
        <v>282</v>
      </c>
      <c r="AC58" s="159" t="s">
        <v>282</v>
      </c>
      <c r="AD58" s="159" t="s">
        <v>282</v>
      </c>
      <c r="AE58" s="212">
        <v>16.7</v>
      </c>
      <c r="AF58" s="212">
        <v>12.8</v>
      </c>
      <c r="AG58" s="212">
        <v>20</v>
      </c>
      <c r="AH58" s="212" t="s">
        <v>282</v>
      </c>
      <c r="AI58" s="212" t="s">
        <v>282</v>
      </c>
      <c r="AJ58" s="212" t="s">
        <v>282</v>
      </c>
      <c r="AK58" s="212" t="s">
        <v>282</v>
      </c>
      <c r="AL58" s="212" t="s">
        <v>282</v>
      </c>
      <c r="AM58" s="212" t="s">
        <v>282</v>
      </c>
      <c r="AN58" s="159" t="s">
        <v>811</v>
      </c>
      <c r="AO58" s="159" t="s">
        <v>10507</v>
      </c>
      <c r="AP58" s="159" t="s">
        <v>282</v>
      </c>
      <c r="AQ58" s="159" t="s">
        <v>282</v>
      </c>
      <c r="AR58" s="159" t="s">
        <v>282</v>
      </c>
      <c r="AS58" s="159" t="s">
        <v>282</v>
      </c>
      <c r="AT58" s="159" t="s">
        <v>282</v>
      </c>
      <c r="AU58" s="159" t="s">
        <v>282</v>
      </c>
      <c r="AV58" s="159" t="s">
        <v>282</v>
      </c>
      <c r="AW58" s="159" t="s">
        <v>282</v>
      </c>
      <c r="AX58" s="159" t="s">
        <v>282</v>
      </c>
      <c r="AY58" s="159" t="s">
        <v>282</v>
      </c>
      <c r="AZ58" s="159" t="s">
        <v>435</v>
      </c>
      <c r="BA58" s="159">
        <v>21</v>
      </c>
      <c r="BB58" s="159">
        <v>29.7</v>
      </c>
      <c r="BC58" s="159">
        <v>12.6</v>
      </c>
      <c r="BD58" s="159">
        <v>34</v>
      </c>
      <c r="BE58" s="66" t="s">
        <v>282</v>
      </c>
      <c r="BF58" s="159" t="s">
        <v>282</v>
      </c>
      <c r="BG58" s="66" t="s">
        <v>282</v>
      </c>
      <c r="BH58" s="159" t="s">
        <v>282</v>
      </c>
      <c r="BI58" s="159" t="s">
        <v>282</v>
      </c>
      <c r="BJ58" s="159" t="s">
        <v>282</v>
      </c>
      <c r="BK58" s="212">
        <v>19.600000000000001</v>
      </c>
      <c r="BL58" s="212">
        <v>15.1</v>
      </c>
      <c r="BM58" s="212">
        <v>16</v>
      </c>
      <c r="BN58" s="212" t="s">
        <v>282</v>
      </c>
      <c r="BO58" s="212" t="s">
        <v>282</v>
      </c>
      <c r="BP58" s="212" t="s">
        <v>282</v>
      </c>
      <c r="BQ58" s="212" t="s">
        <v>282</v>
      </c>
      <c r="BR58" s="212" t="s">
        <v>282</v>
      </c>
      <c r="BS58" s="212" t="s">
        <v>282</v>
      </c>
      <c r="BT58" s="212" t="s">
        <v>282</v>
      </c>
      <c r="BU58" s="212" t="s">
        <v>282</v>
      </c>
      <c r="BV58" s="212" t="s">
        <v>282</v>
      </c>
      <c r="BW58" s="212" t="s">
        <v>282</v>
      </c>
      <c r="BX58" s="212" t="s">
        <v>282</v>
      </c>
      <c r="BY58" s="212" t="s">
        <v>282</v>
      </c>
      <c r="BZ58" s="212" t="s">
        <v>282</v>
      </c>
      <c r="CA58" s="212" t="s">
        <v>282</v>
      </c>
      <c r="CB58" s="212" t="s">
        <v>282</v>
      </c>
      <c r="CC58" s="212" t="s">
        <v>282</v>
      </c>
      <c r="CD58" s="212" t="s">
        <v>282</v>
      </c>
      <c r="CE58" s="212" t="s">
        <v>282</v>
      </c>
      <c r="CF58" s="212" t="s">
        <v>282</v>
      </c>
      <c r="CG58" s="212" t="s">
        <v>282</v>
      </c>
      <c r="CH58" s="212" t="s">
        <v>282</v>
      </c>
      <c r="CI58" s="212" t="s">
        <v>282</v>
      </c>
      <c r="CJ58" s="212" t="s">
        <v>282</v>
      </c>
      <c r="CK58" s="212" t="s">
        <v>282</v>
      </c>
      <c r="CL58" s="212" t="s">
        <v>282</v>
      </c>
      <c r="CM58" s="212" t="s">
        <v>282</v>
      </c>
      <c r="CN58" s="212" t="s">
        <v>282</v>
      </c>
      <c r="CO58" s="212" t="s">
        <v>282</v>
      </c>
      <c r="CP58" s="212" t="s">
        <v>282</v>
      </c>
      <c r="CQ58" s="212" t="s">
        <v>282</v>
      </c>
      <c r="CR58" s="212" t="s">
        <v>282</v>
      </c>
      <c r="CS58" s="212" t="s">
        <v>282</v>
      </c>
      <c r="CT58" s="212" t="s">
        <v>282</v>
      </c>
      <c r="CU58" s="212" t="s">
        <v>282</v>
      </c>
      <c r="CV58" s="212" t="s">
        <v>282</v>
      </c>
      <c r="CW58" s="212" t="s">
        <v>282</v>
      </c>
      <c r="CX58" s="212" t="s">
        <v>282</v>
      </c>
      <c r="CY58" s="212" t="s">
        <v>282</v>
      </c>
      <c r="CZ58" s="212" t="s">
        <v>282</v>
      </c>
      <c r="DA58" s="212" t="s">
        <v>282</v>
      </c>
      <c r="DB58" s="212" t="s">
        <v>282</v>
      </c>
      <c r="DC58" s="212" t="s">
        <v>282</v>
      </c>
      <c r="DD58" s="212" t="s">
        <v>282</v>
      </c>
      <c r="DE58" s="212" t="s">
        <v>282</v>
      </c>
      <c r="DF58" s="212" t="s">
        <v>282</v>
      </c>
      <c r="DG58" s="212" t="s">
        <v>282</v>
      </c>
      <c r="DH58" s="212" t="s">
        <v>282</v>
      </c>
      <c r="DI58" s="212" t="s">
        <v>282</v>
      </c>
      <c r="DJ58" s="212" t="s">
        <v>282</v>
      </c>
      <c r="DK58" s="212" t="s">
        <v>282</v>
      </c>
      <c r="DL58" s="212" t="s">
        <v>282</v>
      </c>
      <c r="DM58" s="212" t="s">
        <v>282</v>
      </c>
      <c r="DN58" s="212" t="s">
        <v>282</v>
      </c>
      <c r="DO58" s="212" t="s">
        <v>282</v>
      </c>
      <c r="DP58" s="212" t="s">
        <v>282</v>
      </c>
      <c r="DQ58" s="212" t="s">
        <v>282</v>
      </c>
      <c r="DR58" s="212" t="s">
        <v>282</v>
      </c>
      <c r="DS58" s="212" t="s">
        <v>282</v>
      </c>
      <c r="DT58" s="212" t="s">
        <v>282</v>
      </c>
      <c r="DU58" s="212" t="s">
        <v>282</v>
      </c>
      <c r="DV58" s="212" t="s">
        <v>282</v>
      </c>
      <c r="DW58" s="212" t="s">
        <v>282</v>
      </c>
      <c r="DX58" s="212" t="s">
        <v>282</v>
      </c>
      <c r="DY58" s="212" t="s">
        <v>282</v>
      </c>
      <c r="DZ58" s="212" t="s">
        <v>282</v>
      </c>
      <c r="EA58" s="212" t="s">
        <v>282</v>
      </c>
      <c r="EB58" s="212" t="s">
        <v>282</v>
      </c>
      <c r="EC58" s="212" t="s">
        <v>282</v>
      </c>
      <c r="ED58" s="212" t="s">
        <v>282</v>
      </c>
      <c r="EE58" s="212" t="s">
        <v>282</v>
      </c>
      <c r="EF58" s="212" t="s">
        <v>282</v>
      </c>
      <c r="EG58" s="212" t="s">
        <v>282</v>
      </c>
      <c r="EH58" s="212" t="s">
        <v>282</v>
      </c>
      <c r="EI58" s="212" t="s">
        <v>282</v>
      </c>
      <c r="EJ58" s="212" t="s">
        <v>282</v>
      </c>
      <c r="EK58" s="212" t="s">
        <v>282</v>
      </c>
      <c r="EL58" s="212" t="s">
        <v>282</v>
      </c>
      <c r="EM58" s="212" t="s">
        <v>282</v>
      </c>
      <c r="EN58" s="212" t="s">
        <v>282</v>
      </c>
      <c r="EO58" s="212" t="s">
        <v>282</v>
      </c>
      <c r="EP58" s="212" t="s">
        <v>282</v>
      </c>
      <c r="EQ58" s="212" t="s">
        <v>282</v>
      </c>
      <c r="ER58" s="212" t="s">
        <v>282</v>
      </c>
      <c r="ES58" s="212" t="s">
        <v>282</v>
      </c>
      <c r="ET58" s="212" t="s">
        <v>282</v>
      </c>
      <c r="EU58" s="212" t="s">
        <v>282</v>
      </c>
      <c r="EV58" s="212" t="s">
        <v>282</v>
      </c>
      <c r="EW58" s="212" t="s">
        <v>282</v>
      </c>
      <c r="EX58" s="212" t="s">
        <v>282</v>
      </c>
      <c r="EY58" s="212" t="s">
        <v>282</v>
      </c>
      <c r="EZ58" s="212" t="s">
        <v>282</v>
      </c>
      <c r="FA58" s="212" t="s">
        <v>282</v>
      </c>
      <c r="FB58" s="212" t="s">
        <v>282</v>
      </c>
      <c r="FC58" s="212" t="s">
        <v>282</v>
      </c>
      <c r="FD58" s="212" t="s">
        <v>282</v>
      </c>
      <c r="FE58" s="212" t="s">
        <v>282</v>
      </c>
      <c r="FF58" s="212" t="s">
        <v>282</v>
      </c>
      <c r="FG58" s="212" t="s">
        <v>282</v>
      </c>
      <c r="FH58" s="212" t="s">
        <v>282</v>
      </c>
      <c r="FI58" s="212" t="s">
        <v>282</v>
      </c>
      <c r="FJ58" s="212" t="s">
        <v>282</v>
      </c>
      <c r="FK58" s="212" t="s">
        <v>282</v>
      </c>
    </row>
    <row r="59" spans="1:167" x14ac:dyDescent="0.25">
      <c r="A59" s="66" t="s">
        <v>4666</v>
      </c>
      <c r="B59" s="159" t="s">
        <v>11486</v>
      </c>
      <c r="C59" s="159" t="s">
        <v>5328</v>
      </c>
      <c r="F59">
        <v>3</v>
      </c>
      <c r="G59">
        <v>2</v>
      </c>
      <c r="H59" s="66" t="s">
        <v>10668</v>
      </c>
      <c r="I59" s="159" t="s">
        <v>182</v>
      </c>
      <c r="J59" s="159" t="s">
        <v>435</v>
      </c>
      <c r="K59">
        <v>21</v>
      </c>
      <c r="L59">
        <v>34</v>
      </c>
      <c r="M59">
        <v>13</v>
      </c>
      <c r="N59" s="212">
        <v>47</v>
      </c>
      <c r="O59" s="159" t="s">
        <v>282</v>
      </c>
      <c r="P59" s="159" t="s">
        <v>282</v>
      </c>
      <c r="Q59" s="159" t="s">
        <v>282</v>
      </c>
      <c r="R59" s="159" t="s">
        <v>282</v>
      </c>
      <c r="S59" s="159" t="s">
        <v>282</v>
      </c>
      <c r="T59" s="159" t="s">
        <v>435</v>
      </c>
      <c r="U59" s="159">
        <v>21</v>
      </c>
      <c r="V59" s="159">
        <v>27.8</v>
      </c>
      <c r="W59" s="159">
        <v>9.3000000000000007</v>
      </c>
      <c r="X59" s="159">
        <v>47</v>
      </c>
      <c r="Y59" s="159" t="s">
        <v>282</v>
      </c>
      <c r="Z59" s="159" t="s">
        <v>282</v>
      </c>
      <c r="AA59" s="159" t="s">
        <v>282</v>
      </c>
      <c r="AB59" s="159" t="s">
        <v>282</v>
      </c>
      <c r="AC59" s="159" t="s">
        <v>282</v>
      </c>
      <c r="AD59" s="159" t="s">
        <v>282</v>
      </c>
      <c r="AE59" s="159" t="s">
        <v>282</v>
      </c>
      <c r="AF59" s="159" t="s">
        <v>282</v>
      </c>
      <c r="AG59" s="159" t="s">
        <v>282</v>
      </c>
      <c r="AH59" s="159" t="s">
        <v>282</v>
      </c>
      <c r="AI59" s="159" t="s">
        <v>282</v>
      </c>
      <c r="AJ59" s="159" t="s">
        <v>282</v>
      </c>
      <c r="AK59" s="159" t="s">
        <v>282</v>
      </c>
      <c r="AL59" s="159" t="s">
        <v>282</v>
      </c>
      <c r="AM59" s="159" t="s">
        <v>282</v>
      </c>
      <c r="AN59" s="159" t="s">
        <v>306</v>
      </c>
      <c r="AO59" s="159" t="s">
        <v>282</v>
      </c>
      <c r="AP59" s="159" t="s">
        <v>435</v>
      </c>
      <c r="AQ59">
        <v>21</v>
      </c>
      <c r="AR59">
        <v>13</v>
      </c>
      <c r="AS59">
        <v>13</v>
      </c>
      <c r="AT59">
        <v>26</v>
      </c>
      <c r="AU59" s="159" t="s">
        <v>282</v>
      </c>
      <c r="AV59" s="159" t="s">
        <v>282</v>
      </c>
      <c r="AW59" s="159" t="s">
        <v>282</v>
      </c>
      <c r="AX59" s="159" t="s">
        <v>282</v>
      </c>
      <c r="AY59" s="159" t="s">
        <v>282</v>
      </c>
      <c r="AZ59" s="159" t="s">
        <v>435</v>
      </c>
      <c r="BA59" s="159">
        <v>21</v>
      </c>
      <c r="BB59" s="159">
        <v>28.7</v>
      </c>
      <c r="BC59" s="159">
        <v>8.5</v>
      </c>
      <c r="BD59" s="159">
        <v>26</v>
      </c>
      <c r="BE59" s="159" t="s">
        <v>282</v>
      </c>
      <c r="BF59" s="159" t="s">
        <v>282</v>
      </c>
      <c r="BG59" s="159" t="s">
        <v>282</v>
      </c>
      <c r="BH59" s="159" t="s">
        <v>282</v>
      </c>
      <c r="BI59" s="159" t="s">
        <v>282</v>
      </c>
      <c r="BJ59" s="159" t="s">
        <v>282</v>
      </c>
      <c r="BK59" s="159" t="s">
        <v>282</v>
      </c>
      <c r="BL59" s="159" t="s">
        <v>282</v>
      </c>
      <c r="BM59" s="159" t="s">
        <v>282</v>
      </c>
      <c r="BN59" s="159" t="s">
        <v>282</v>
      </c>
      <c r="BO59" s="159" t="s">
        <v>282</v>
      </c>
      <c r="BP59" s="159" t="s">
        <v>282</v>
      </c>
      <c r="BQ59" s="159" t="s">
        <v>282</v>
      </c>
      <c r="BR59" s="159" t="s">
        <v>282</v>
      </c>
      <c r="BS59" s="159" t="s">
        <v>282</v>
      </c>
      <c r="BT59" s="159" t="s">
        <v>282</v>
      </c>
      <c r="BU59" s="159" t="s">
        <v>282</v>
      </c>
      <c r="BV59" s="159" t="s">
        <v>282</v>
      </c>
      <c r="BW59" s="159" t="s">
        <v>282</v>
      </c>
      <c r="BX59" s="159" t="s">
        <v>282</v>
      </c>
      <c r="BY59" s="159" t="s">
        <v>282</v>
      </c>
      <c r="BZ59" s="159" t="s">
        <v>282</v>
      </c>
      <c r="CA59" s="159" t="s">
        <v>282</v>
      </c>
      <c r="CB59" s="159" t="s">
        <v>282</v>
      </c>
      <c r="CC59" s="159" t="s">
        <v>282</v>
      </c>
      <c r="CD59" s="159" t="s">
        <v>282</v>
      </c>
      <c r="CE59" s="159" t="s">
        <v>282</v>
      </c>
      <c r="CF59" s="159" t="s">
        <v>282</v>
      </c>
      <c r="CG59" s="159" t="s">
        <v>282</v>
      </c>
      <c r="CH59" s="159" t="s">
        <v>282</v>
      </c>
      <c r="CI59" s="159" t="s">
        <v>282</v>
      </c>
      <c r="CJ59" s="159" t="s">
        <v>282</v>
      </c>
      <c r="CK59" s="159" t="s">
        <v>282</v>
      </c>
      <c r="CL59" s="159" t="s">
        <v>282</v>
      </c>
      <c r="CM59" s="159" t="s">
        <v>282</v>
      </c>
      <c r="CN59" s="159" t="s">
        <v>282</v>
      </c>
      <c r="CO59" s="159" t="s">
        <v>282</v>
      </c>
      <c r="CP59" s="159" t="s">
        <v>282</v>
      </c>
      <c r="CQ59" s="159" t="s">
        <v>282</v>
      </c>
      <c r="CR59" s="159" t="s">
        <v>282</v>
      </c>
      <c r="CS59" s="159" t="s">
        <v>282</v>
      </c>
      <c r="CT59" s="159" t="s">
        <v>282</v>
      </c>
      <c r="CU59" s="159" t="s">
        <v>282</v>
      </c>
      <c r="CV59" s="159" t="s">
        <v>282</v>
      </c>
      <c r="CW59" s="159" t="s">
        <v>282</v>
      </c>
      <c r="CX59" s="159" t="s">
        <v>282</v>
      </c>
      <c r="CY59" s="159" t="s">
        <v>282</v>
      </c>
      <c r="CZ59" s="159" t="s">
        <v>282</v>
      </c>
      <c r="DA59" s="159" t="s">
        <v>282</v>
      </c>
      <c r="DB59" s="159" t="s">
        <v>282</v>
      </c>
      <c r="DC59" s="159" t="s">
        <v>282</v>
      </c>
      <c r="DD59" s="159" t="s">
        <v>282</v>
      </c>
      <c r="DE59" s="159" t="s">
        <v>282</v>
      </c>
      <c r="DF59" s="159" t="s">
        <v>282</v>
      </c>
      <c r="DG59" s="159" t="s">
        <v>282</v>
      </c>
      <c r="DH59" s="159" t="s">
        <v>282</v>
      </c>
      <c r="DI59" s="159" t="s">
        <v>282</v>
      </c>
      <c r="DJ59" s="159" t="s">
        <v>282</v>
      </c>
      <c r="DK59" s="159" t="s">
        <v>282</v>
      </c>
      <c r="DL59" s="159" t="s">
        <v>282</v>
      </c>
      <c r="DM59" s="159" t="s">
        <v>282</v>
      </c>
      <c r="DN59" s="159" t="s">
        <v>282</v>
      </c>
      <c r="DO59" s="159" t="s">
        <v>282</v>
      </c>
      <c r="DP59" s="159" t="s">
        <v>282</v>
      </c>
      <c r="DQ59" s="159" t="s">
        <v>282</v>
      </c>
      <c r="DR59" s="159" t="s">
        <v>282</v>
      </c>
      <c r="DS59" s="159" t="s">
        <v>282</v>
      </c>
      <c r="DT59" s="159" t="s">
        <v>282</v>
      </c>
      <c r="DU59" s="159" t="s">
        <v>282</v>
      </c>
      <c r="DV59" s="159" t="s">
        <v>282</v>
      </c>
      <c r="DW59" s="159" t="s">
        <v>282</v>
      </c>
      <c r="DX59" s="159" t="s">
        <v>282</v>
      </c>
      <c r="DY59" s="159" t="s">
        <v>282</v>
      </c>
      <c r="DZ59" s="159" t="s">
        <v>282</v>
      </c>
      <c r="EA59" s="159" t="s">
        <v>282</v>
      </c>
      <c r="EB59" s="159" t="s">
        <v>282</v>
      </c>
      <c r="EC59" s="159" t="s">
        <v>282</v>
      </c>
      <c r="ED59" s="159" t="s">
        <v>282</v>
      </c>
      <c r="EE59" s="159" t="s">
        <v>282</v>
      </c>
      <c r="EF59" s="159" t="s">
        <v>282</v>
      </c>
      <c r="EG59" s="159" t="s">
        <v>282</v>
      </c>
      <c r="EH59" s="159" t="s">
        <v>282</v>
      </c>
      <c r="EI59" s="159" t="s">
        <v>282</v>
      </c>
      <c r="EJ59" s="159" t="s">
        <v>282</v>
      </c>
      <c r="EK59" s="159" t="s">
        <v>282</v>
      </c>
      <c r="EL59" s="159" t="s">
        <v>282</v>
      </c>
      <c r="EM59" s="159" t="s">
        <v>282</v>
      </c>
      <c r="EN59" s="159" t="s">
        <v>282</v>
      </c>
      <c r="EO59" s="159" t="s">
        <v>282</v>
      </c>
      <c r="EP59" s="159" t="s">
        <v>282</v>
      </c>
      <c r="EQ59" s="159" t="s">
        <v>282</v>
      </c>
      <c r="ER59" s="159" t="s">
        <v>282</v>
      </c>
      <c r="ES59" s="159" t="s">
        <v>282</v>
      </c>
      <c r="ET59" s="159" t="s">
        <v>282</v>
      </c>
      <c r="EU59" s="159" t="s">
        <v>282</v>
      </c>
      <c r="EV59" s="159" t="s">
        <v>282</v>
      </c>
      <c r="EW59" s="159" t="s">
        <v>282</v>
      </c>
      <c r="EX59" s="159" t="s">
        <v>282</v>
      </c>
      <c r="EY59" s="159" t="s">
        <v>282</v>
      </c>
      <c r="EZ59" s="159" t="s">
        <v>282</v>
      </c>
      <c r="FA59" s="159" t="s">
        <v>282</v>
      </c>
      <c r="FB59" s="159" t="s">
        <v>282</v>
      </c>
      <c r="FC59" s="159" t="s">
        <v>282</v>
      </c>
      <c r="FD59" s="159" t="s">
        <v>282</v>
      </c>
      <c r="FE59" s="159" t="s">
        <v>282</v>
      </c>
      <c r="FF59" s="159" t="s">
        <v>282</v>
      </c>
      <c r="FG59" s="159" t="s">
        <v>282</v>
      </c>
      <c r="FH59" s="159" t="s">
        <v>282</v>
      </c>
      <c r="FI59" s="159" t="s">
        <v>282</v>
      </c>
      <c r="FJ59" s="159" t="s">
        <v>282</v>
      </c>
      <c r="FK59" s="159" t="s">
        <v>282</v>
      </c>
    </row>
    <row r="60" spans="1:167" x14ac:dyDescent="0.25">
      <c r="A60" s="66" t="s">
        <v>4461</v>
      </c>
      <c r="B60" s="159" t="s">
        <v>282</v>
      </c>
      <c r="C60" s="159" t="s">
        <v>5328</v>
      </c>
      <c r="F60">
        <v>3</v>
      </c>
      <c r="G60">
        <v>2</v>
      </c>
      <c r="H60" s="66" t="s">
        <v>770</v>
      </c>
      <c r="I60" s="159" t="s">
        <v>182</v>
      </c>
      <c r="J60" s="159" t="s">
        <v>299</v>
      </c>
      <c r="K60">
        <v>17</v>
      </c>
      <c r="L60">
        <v>13</v>
      </c>
      <c r="M60">
        <v>7</v>
      </c>
      <c r="N60" s="212">
        <v>33</v>
      </c>
      <c r="O60" s="159" t="s">
        <v>299</v>
      </c>
      <c r="P60">
        <v>17</v>
      </c>
      <c r="Q60">
        <v>20</v>
      </c>
      <c r="R60">
        <v>50</v>
      </c>
      <c r="S60" s="212">
        <v>33</v>
      </c>
      <c r="T60" s="159" t="s">
        <v>299</v>
      </c>
      <c r="U60" s="159">
        <v>17</v>
      </c>
      <c r="V60" s="159">
        <v>19.8</v>
      </c>
      <c r="W60" s="159">
        <v>4.0999999999999996</v>
      </c>
      <c r="X60" s="159">
        <v>33</v>
      </c>
      <c r="Y60" s="66" t="s">
        <v>282</v>
      </c>
      <c r="Z60" s="66" t="s">
        <v>282</v>
      </c>
      <c r="AA60" s="66" t="s">
        <v>282</v>
      </c>
      <c r="AB60" s="159" t="s">
        <v>282</v>
      </c>
      <c r="AC60" s="159" t="s">
        <v>282</v>
      </c>
      <c r="AD60" s="159" t="s">
        <v>282</v>
      </c>
      <c r="AE60" s="159">
        <v>9.1</v>
      </c>
      <c r="AF60" s="159">
        <v>5.6</v>
      </c>
      <c r="AG60" s="159">
        <v>32</v>
      </c>
      <c r="AH60" s="159" t="s">
        <v>282</v>
      </c>
      <c r="AI60" s="159" t="s">
        <v>282</v>
      </c>
      <c r="AJ60" s="159" t="s">
        <v>282</v>
      </c>
      <c r="AK60" s="159" t="s">
        <v>282</v>
      </c>
      <c r="AL60" s="159" t="s">
        <v>282</v>
      </c>
      <c r="AM60" s="159" t="s">
        <v>282</v>
      </c>
      <c r="AN60" s="159" t="s">
        <v>246</v>
      </c>
      <c r="AO60" s="159" t="s">
        <v>10507</v>
      </c>
      <c r="AP60" s="159" t="s">
        <v>299</v>
      </c>
      <c r="AQ60">
        <v>17</v>
      </c>
      <c r="AR60">
        <v>7</v>
      </c>
      <c r="AS60">
        <v>7</v>
      </c>
      <c r="AT60">
        <v>33</v>
      </c>
      <c r="AU60" s="159" t="s">
        <v>299</v>
      </c>
      <c r="AV60">
        <v>17</v>
      </c>
      <c r="AW60">
        <v>21</v>
      </c>
      <c r="AX60">
        <v>50</v>
      </c>
      <c r="AY60">
        <v>33</v>
      </c>
      <c r="AZ60" s="159" t="s">
        <v>299</v>
      </c>
      <c r="BA60" s="159">
        <v>17</v>
      </c>
      <c r="BB60" s="159">
        <v>21.2</v>
      </c>
      <c r="BC60" s="159">
        <v>3.7</v>
      </c>
      <c r="BD60" s="159">
        <v>33</v>
      </c>
      <c r="BE60" s="66" t="s">
        <v>282</v>
      </c>
      <c r="BF60" s="66" t="s">
        <v>282</v>
      </c>
      <c r="BG60" s="66" t="s">
        <v>282</v>
      </c>
      <c r="BH60" s="159" t="s">
        <v>282</v>
      </c>
      <c r="BI60" s="159" t="s">
        <v>282</v>
      </c>
      <c r="BJ60" s="159" t="s">
        <v>282</v>
      </c>
      <c r="BK60" s="159">
        <v>10.1</v>
      </c>
      <c r="BL60" s="159">
        <v>4.7</v>
      </c>
      <c r="BM60" s="159">
        <v>31</v>
      </c>
      <c r="BN60" s="159" t="s">
        <v>282</v>
      </c>
      <c r="BO60" s="159" t="s">
        <v>282</v>
      </c>
      <c r="BP60" s="159" t="s">
        <v>282</v>
      </c>
      <c r="BQ60" s="159" t="s">
        <v>282</v>
      </c>
      <c r="BR60" s="159" t="s">
        <v>282</v>
      </c>
      <c r="BS60" s="159" t="s">
        <v>282</v>
      </c>
      <c r="BT60" s="159" t="s">
        <v>282</v>
      </c>
      <c r="BU60" s="159" t="s">
        <v>282</v>
      </c>
      <c r="BV60" s="159" t="s">
        <v>282</v>
      </c>
      <c r="BW60" s="159" t="s">
        <v>282</v>
      </c>
      <c r="BX60" s="159" t="s">
        <v>282</v>
      </c>
      <c r="BY60" s="159" t="s">
        <v>282</v>
      </c>
      <c r="BZ60" s="159" t="s">
        <v>282</v>
      </c>
      <c r="CA60" s="159" t="s">
        <v>282</v>
      </c>
      <c r="CB60" s="159" t="s">
        <v>282</v>
      </c>
      <c r="CC60" s="159" t="s">
        <v>282</v>
      </c>
      <c r="CD60" s="159" t="s">
        <v>282</v>
      </c>
      <c r="CE60" s="159" t="s">
        <v>282</v>
      </c>
      <c r="CF60" s="159" t="s">
        <v>282</v>
      </c>
      <c r="CG60" s="159" t="s">
        <v>282</v>
      </c>
      <c r="CH60" s="159" t="s">
        <v>282</v>
      </c>
      <c r="CI60" s="159" t="s">
        <v>282</v>
      </c>
      <c r="CJ60" s="159" t="s">
        <v>282</v>
      </c>
      <c r="CK60" s="159" t="s">
        <v>282</v>
      </c>
      <c r="CL60" s="159" t="s">
        <v>282</v>
      </c>
      <c r="CM60" s="159" t="s">
        <v>282</v>
      </c>
      <c r="CN60" s="159" t="s">
        <v>282</v>
      </c>
      <c r="CO60" s="159" t="s">
        <v>282</v>
      </c>
      <c r="CP60" s="159" t="s">
        <v>282</v>
      </c>
      <c r="CQ60" s="159" t="s">
        <v>282</v>
      </c>
      <c r="CR60" s="159" t="s">
        <v>282</v>
      </c>
      <c r="CS60" s="159" t="s">
        <v>282</v>
      </c>
      <c r="CT60" s="159" t="s">
        <v>282</v>
      </c>
      <c r="CU60" s="159" t="s">
        <v>282</v>
      </c>
      <c r="CV60" s="159" t="s">
        <v>282</v>
      </c>
      <c r="CW60" s="159" t="s">
        <v>282</v>
      </c>
      <c r="CX60" s="159" t="s">
        <v>282</v>
      </c>
      <c r="CY60" s="159" t="s">
        <v>282</v>
      </c>
      <c r="CZ60" s="159" t="s">
        <v>282</v>
      </c>
      <c r="DA60" s="159" t="s">
        <v>282</v>
      </c>
      <c r="DB60" s="159" t="s">
        <v>282</v>
      </c>
      <c r="DC60" s="159" t="s">
        <v>282</v>
      </c>
      <c r="DD60" s="159" t="s">
        <v>282</v>
      </c>
      <c r="DE60" s="159" t="s">
        <v>282</v>
      </c>
      <c r="DF60" s="159" t="s">
        <v>282</v>
      </c>
      <c r="DG60" s="159" t="s">
        <v>282</v>
      </c>
      <c r="DH60" s="159" t="s">
        <v>282</v>
      </c>
      <c r="DI60" s="159" t="s">
        <v>282</v>
      </c>
      <c r="DJ60" s="159" t="s">
        <v>282</v>
      </c>
      <c r="DK60" s="159" t="s">
        <v>282</v>
      </c>
      <c r="DL60" s="159" t="s">
        <v>282</v>
      </c>
      <c r="DM60" s="159" t="s">
        <v>282</v>
      </c>
      <c r="DN60" s="159" t="s">
        <v>282</v>
      </c>
      <c r="DO60" s="159" t="s">
        <v>282</v>
      </c>
      <c r="DP60" s="159" t="s">
        <v>282</v>
      </c>
      <c r="DQ60" s="159" t="s">
        <v>282</v>
      </c>
      <c r="DR60" s="159" t="s">
        <v>282</v>
      </c>
      <c r="DS60" s="159" t="s">
        <v>282</v>
      </c>
      <c r="DT60" s="159" t="s">
        <v>282</v>
      </c>
      <c r="DU60" s="159" t="s">
        <v>282</v>
      </c>
      <c r="DV60" s="159" t="s">
        <v>282</v>
      </c>
      <c r="DW60" s="159" t="s">
        <v>282</v>
      </c>
      <c r="DX60" s="159" t="s">
        <v>282</v>
      </c>
      <c r="DY60" s="159" t="s">
        <v>282</v>
      </c>
      <c r="DZ60" s="159" t="s">
        <v>282</v>
      </c>
      <c r="EA60" s="159" t="s">
        <v>282</v>
      </c>
      <c r="EB60" s="159" t="s">
        <v>282</v>
      </c>
      <c r="EC60" s="159" t="s">
        <v>282</v>
      </c>
      <c r="ED60" s="159" t="s">
        <v>282</v>
      </c>
      <c r="EE60" s="159" t="s">
        <v>282</v>
      </c>
      <c r="EF60" s="159" t="s">
        <v>282</v>
      </c>
      <c r="EG60" s="159" t="s">
        <v>282</v>
      </c>
      <c r="EH60" s="159" t="s">
        <v>282</v>
      </c>
      <c r="EI60" s="159" t="s">
        <v>282</v>
      </c>
      <c r="EJ60" s="159" t="s">
        <v>282</v>
      </c>
      <c r="EK60" s="159" t="s">
        <v>282</v>
      </c>
      <c r="EL60" s="159" t="s">
        <v>282</v>
      </c>
      <c r="EM60" s="159" t="s">
        <v>282</v>
      </c>
      <c r="EN60" s="159" t="s">
        <v>282</v>
      </c>
      <c r="EO60" s="159" t="s">
        <v>282</v>
      </c>
      <c r="EP60" s="159" t="s">
        <v>282</v>
      </c>
      <c r="EQ60" s="159" t="s">
        <v>282</v>
      </c>
      <c r="ER60" s="159" t="s">
        <v>282</v>
      </c>
      <c r="ES60" s="159" t="s">
        <v>282</v>
      </c>
      <c r="ET60" s="159" t="s">
        <v>282</v>
      </c>
      <c r="EU60" s="159" t="s">
        <v>282</v>
      </c>
      <c r="EV60" s="159" t="s">
        <v>282</v>
      </c>
      <c r="EW60" s="159" t="s">
        <v>282</v>
      </c>
      <c r="EX60" s="159" t="s">
        <v>282</v>
      </c>
      <c r="EY60" s="159" t="s">
        <v>282</v>
      </c>
      <c r="EZ60" s="159" t="s">
        <v>282</v>
      </c>
      <c r="FA60" s="159" t="s">
        <v>282</v>
      </c>
      <c r="FB60" s="159" t="s">
        <v>282</v>
      </c>
      <c r="FC60" s="159" t="s">
        <v>282</v>
      </c>
      <c r="FD60" s="159" t="s">
        <v>282</v>
      </c>
      <c r="FE60" s="159" t="s">
        <v>282</v>
      </c>
      <c r="FF60" s="159" t="s">
        <v>282</v>
      </c>
      <c r="FG60" s="159" t="s">
        <v>282</v>
      </c>
      <c r="FH60" s="159" t="s">
        <v>282</v>
      </c>
      <c r="FI60" s="159" t="s">
        <v>282</v>
      </c>
      <c r="FJ60" s="159" t="s">
        <v>282</v>
      </c>
      <c r="FK60" s="159" t="s">
        <v>282</v>
      </c>
    </row>
    <row r="61" spans="1:167" x14ac:dyDescent="0.25">
      <c r="A61" s="148" t="s">
        <v>598</v>
      </c>
      <c r="B61" s="159" t="s">
        <v>282</v>
      </c>
      <c r="C61" s="159" t="s">
        <v>5328</v>
      </c>
      <c r="F61">
        <v>2</v>
      </c>
      <c r="G61">
        <v>2</v>
      </c>
      <c r="H61" s="212" t="s">
        <v>11507</v>
      </c>
      <c r="I61" s="159" t="s">
        <v>183</v>
      </c>
      <c r="J61" s="159" t="s">
        <v>282</v>
      </c>
      <c r="K61" s="159" t="s">
        <v>282</v>
      </c>
      <c r="L61" s="159" t="s">
        <v>282</v>
      </c>
      <c r="M61" s="159" t="s">
        <v>282</v>
      </c>
      <c r="N61" s="159" t="s">
        <v>282</v>
      </c>
      <c r="O61" s="159" t="s">
        <v>282</v>
      </c>
      <c r="P61" s="159" t="s">
        <v>282</v>
      </c>
      <c r="Q61" s="159" t="s">
        <v>282</v>
      </c>
      <c r="R61" s="159" t="s">
        <v>282</v>
      </c>
      <c r="S61" s="159" t="s">
        <v>282</v>
      </c>
      <c r="T61" s="159" t="s">
        <v>220</v>
      </c>
      <c r="U61" s="159">
        <v>20</v>
      </c>
      <c r="V61" s="66">
        <v>29.6</v>
      </c>
      <c r="W61" s="159">
        <v>9.1999999999999993</v>
      </c>
      <c r="X61" s="159">
        <v>49</v>
      </c>
      <c r="Y61" s="159" t="s">
        <v>282</v>
      </c>
      <c r="Z61" s="159" t="s">
        <v>282</v>
      </c>
      <c r="AA61" s="159" t="s">
        <v>282</v>
      </c>
      <c r="AB61" s="159" t="s">
        <v>282</v>
      </c>
      <c r="AC61" s="159" t="s">
        <v>282</v>
      </c>
      <c r="AD61" s="159" t="s">
        <v>282</v>
      </c>
      <c r="AE61" s="212">
        <v>21.23</v>
      </c>
      <c r="AF61" s="212">
        <v>10.79</v>
      </c>
      <c r="AG61" s="159">
        <v>13</v>
      </c>
      <c r="AH61" s="159" t="s">
        <v>282</v>
      </c>
      <c r="AI61" s="159" t="s">
        <v>282</v>
      </c>
      <c r="AJ61" s="159" t="s">
        <v>282</v>
      </c>
      <c r="AK61" s="159" t="s">
        <v>282</v>
      </c>
      <c r="AL61" s="159" t="s">
        <v>282</v>
      </c>
      <c r="AM61" s="159" t="s">
        <v>282</v>
      </c>
      <c r="AN61" s="159" t="s">
        <v>636</v>
      </c>
      <c r="AO61" s="159" t="s">
        <v>282</v>
      </c>
      <c r="AP61" s="159" t="s">
        <v>282</v>
      </c>
      <c r="AQ61" s="159" t="s">
        <v>282</v>
      </c>
      <c r="AR61" s="159" t="s">
        <v>282</v>
      </c>
      <c r="AS61" s="159" t="s">
        <v>282</v>
      </c>
      <c r="AT61" s="159" t="s">
        <v>282</v>
      </c>
      <c r="AU61" s="159" t="s">
        <v>282</v>
      </c>
      <c r="AV61" s="159" t="s">
        <v>282</v>
      </c>
      <c r="AW61" s="159" t="s">
        <v>282</v>
      </c>
      <c r="AX61" s="159" t="s">
        <v>282</v>
      </c>
      <c r="AY61" s="159" t="s">
        <v>282</v>
      </c>
      <c r="AZ61" s="159" t="s">
        <v>220</v>
      </c>
      <c r="BA61" s="159">
        <v>20</v>
      </c>
      <c r="BB61" s="66">
        <v>30.1</v>
      </c>
      <c r="BC61" s="159">
        <v>10.1</v>
      </c>
      <c r="BD61" s="159">
        <v>47</v>
      </c>
      <c r="BE61" s="159" t="s">
        <v>282</v>
      </c>
      <c r="BF61" s="159" t="s">
        <v>282</v>
      </c>
      <c r="BG61" s="159" t="s">
        <v>282</v>
      </c>
      <c r="BH61" s="159" t="s">
        <v>282</v>
      </c>
      <c r="BI61" s="159" t="s">
        <v>282</v>
      </c>
      <c r="BJ61" s="159" t="s">
        <v>282</v>
      </c>
      <c r="BK61" s="212">
        <v>30.08</v>
      </c>
      <c r="BL61" s="212">
        <v>11.27</v>
      </c>
      <c r="BM61" s="159">
        <v>24</v>
      </c>
      <c r="BN61" s="159" t="s">
        <v>282</v>
      </c>
      <c r="BO61" s="159" t="s">
        <v>282</v>
      </c>
      <c r="BP61" s="159" t="s">
        <v>282</v>
      </c>
      <c r="BQ61" s="159" t="s">
        <v>282</v>
      </c>
      <c r="BR61" s="159" t="s">
        <v>282</v>
      </c>
      <c r="BS61" s="159" t="s">
        <v>282</v>
      </c>
      <c r="BT61" s="159" t="s">
        <v>282</v>
      </c>
      <c r="BU61" s="159" t="s">
        <v>282</v>
      </c>
      <c r="BV61" s="159" t="s">
        <v>282</v>
      </c>
      <c r="BW61" s="159" t="s">
        <v>282</v>
      </c>
      <c r="BX61" s="159" t="s">
        <v>282</v>
      </c>
      <c r="BY61" s="159" t="s">
        <v>282</v>
      </c>
      <c r="BZ61" s="159" t="s">
        <v>282</v>
      </c>
      <c r="CA61" s="159" t="s">
        <v>282</v>
      </c>
      <c r="CB61" s="159" t="s">
        <v>282</v>
      </c>
      <c r="CC61" s="159" t="s">
        <v>282</v>
      </c>
      <c r="CD61" s="159" t="s">
        <v>282</v>
      </c>
      <c r="CE61" s="159" t="s">
        <v>282</v>
      </c>
      <c r="CF61" s="159" t="s">
        <v>282</v>
      </c>
      <c r="CG61" s="159" t="s">
        <v>282</v>
      </c>
      <c r="CH61" s="159" t="s">
        <v>282</v>
      </c>
      <c r="CI61" s="159" t="s">
        <v>282</v>
      </c>
      <c r="CJ61" s="159" t="s">
        <v>282</v>
      </c>
      <c r="CK61" s="159" t="s">
        <v>282</v>
      </c>
      <c r="CL61" s="159" t="s">
        <v>282</v>
      </c>
      <c r="CM61" s="159" t="s">
        <v>282</v>
      </c>
      <c r="CN61" s="159" t="s">
        <v>282</v>
      </c>
      <c r="CO61" s="159" t="s">
        <v>282</v>
      </c>
      <c r="CP61" s="159" t="s">
        <v>282</v>
      </c>
      <c r="CQ61" s="159" t="s">
        <v>282</v>
      </c>
      <c r="CR61" s="159" t="s">
        <v>282</v>
      </c>
      <c r="CS61" s="159" t="s">
        <v>282</v>
      </c>
      <c r="CT61" s="159" t="s">
        <v>282</v>
      </c>
      <c r="CU61" s="159" t="s">
        <v>282</v>
      </c>
      <c r="CV61" s="159" t="s">
        <v>282</v>
      </c>
      <c r="CW61" s="159" t="s">
        <v>282</v>
      </c>
      <c r="CX61" s="159" t="s">
        <v>282</v>
      </c>
      <c r="CY61" s="159" t="s">
        <v>282</v>
      </c>
      <c r="CZ61" s="159" t="s">
        <v>282</v>
      </c>
      <c r="DA61" s="159" t="s">
        <v>282</v>
      </c>
      <c r="DB61" s="159" t="s">
        <v>282</v>
      </c>
      <c r="DC61" s="159" t="s">
        <v>282</v>
      </c>
      <c r="DD61" s="159" t="s">
        <v>282</v>
      </c>
      <c r="DE61" s="159" t="s">
        <v>282</v>
      </c>
      <c r="DF61" s="159" t="s">
        <v>282</v>
      </c>
      <c r="DG61" s="159" t="s">
        <v>282</v>
      </c>
      <c r="DH61" s="159" t="s">
        <v>282</v>
      </c>
      <c r="DI61" s="159" t="s">
        <v>282</v>
      </c>
      <c r="DJ61" s="159" t="s">
        <v>282</v>
      </c>
      <c r="DK61" s="159" t="s">
        <v>282</v>
      </c>
      <c r="DL61" s="159" t="s">
        <v>282</v>
      </c>
      <c r="DM61" s="159" t="s">
        <v>282</v>
      </c>
      <c r="DN61" s="159" t="s">
        <v>282</v>
      </c>
      <c r="DO61" s="159" t="s">
        <v>282</v>
      </c>
      <c r="DP61" s="159" t="s">
        <v>282</v>
      </c>
      <c r="DQ61" s="159" t="s">
        <v>282</v>
      </c>
      <c r="DR61" s="159" t="s">
        <v>282</v>
      </c>
      <c r="DS61" s="159" t="s">
        <v>282</v>
      </c>
      <c r="DT61" s="159" t="s">
        <v>282</v>
      </c>
      <c r="DU61" s="159" t="s">
        <v>282</v>
      </c>
      <c r="DV61" s="159" t="s">
        <v>282</v>
      </c>
      <c r="DW61" s="159" t="s">
        <v>282</v>
      </c>
      <c r="DX61" s="159" t="s">
        <v>282</v>
      </c>
      <c r="DY61" s="159" t="s">
        <v>282</v>
      </c>
      <c r="DZ61" s="159" t="s">
        <v>282</v>
      </c>
      <c r="EA61" s="159" t="s">
        <v>282</v>
      </c>
      <c r="EB61" s="159" t="s">
        <v>282</v>
      </c>
      <c r="EC61" s="159" t="s">
        <v>282</v>
      </c>
      <c r="ED61" s="159" t="s">
        <v>282</v>
      </c>
      <c r="EE61" s="159" t="s">
        <v>282</v>
      </c>
      <c r="EF61" s="159" t="s">
        <v>282</v>
      </c>
      <c r="EG61" s="159" t="s">
        <v>282</v>
      </c>
      <c r="EH61" s="159" t="s">
        <v>282</v>
      </c>
      <c r="EI61" s="159" t="s">
        <v>282</v>
      </c>
      <c r="EJ61" s="159" t="s">
        <v>282</v>
      </c>
      <c r="EK61" s="159" t="s">
        <v>282</v>
      </c>
      <c r="EL61" s="159" t="s">
        <v>282</v>
      </c>
      <c r="EM61" s="159" t="s">
        <v>282</v>
      </c>
      <c r="EN61" s="159" t="s">
        <v>282</v>
      </c>
      <c r="EO61" s="159" t="s">
        <v>282</v>
      </c>
      <c r="EP61" s="159" t="s">
        <v>282</v>
      </c>
      <c r="EQ61" s="159" t="s">
        <v>282</v>
      </c>
      <c r="ER61" s="159" t="s">
        <v>282</v>
      </c>
      <c r="ES61" s="159" t="s">
        <v>282</v>
      </c>
      <c r="ET61" s="159" t="s">
        <v>282</v>
      </c>
      <c r="EU61" s="159" t="s">
        <v>282</v>
      </c>
      <c r="EV61" s="159" t="s">
        <v>282</v>
      </c>
      <c r="EW61" s="159" t="s">
        <v>282</v>
      </c>
      <c r="EX61" s="159" t="s">
        <v>282</v>
      </c>
      <c r="EY61" s="159" t="s">
        <v>282</v>
      </c>
      <c r="EZ61" s="159" t="s">
        <v>282</v>
      </c>
      <c r="FA61" s="159" t="s">
        <v>282</v>
      </c>
      <c r="FB61" s="159" t="s">
        <v>282</v>
      </c>
      <c r="FC61" s="159" t="s">
        <v>282</v>
      </c>
      <c r="FD61" s="159" t="s">
        <v>282</v>
      </c>
      <c r="FE61" s="159" t="s">
        <v>282</v>
      </c>
      <c r="FF61" s="159" t="s">
        <v>282</v>
      </c>
      <c r="FG61" s="159" t="s">
        <v>282</v>
      </c>
      <c r="FH61" s="159" t="s">
        <v>282</v>
      </c>
      <c r="FI61" s="159" t="s">
        <v>282</v>
      </c>
      <c r="FJ61" s="159" t="s">
        <v>282</v>
      </c>
      <c r="FK61" s="159" t="s">
        <v>282</v>
      </c>
    </row>
    <row r="62" spans="1:167" x14ac:dyDescent="0.25">
      <c r="A62" s="66" t="s">
        <v>890</v>
      </c>
      <c r="B62" s="159" t="s">
        <v>11530</v>
      </c>
      <c r="C62" s="159" t="s">
        <v>5328</v>
      </c>
      <c r="F62">
        <v>6</v>
      </c>
      <c r="G62">
        <v>3</v>
      </c>
      <c r="H62" s="66" t="s">
        <v>10458</v>
      </c>
      <c r="I62" s="159" t="s">
        <v>183</v>
      </c>
      <c r="J62" s="159" t="s">
        <v>743</v>
      </c>
      <c r="K62">
        <v>21</v>
      </c>
      <c r="L62">
        <v>19</v>
      </c>
      <c r="M62">
        <v>8</v>
      </c>
      <c r="N62" s="212">
        <v>57</v>
      </c>
      <c r="O62" s="159" t="s">
        <v>282</v>
      </c>
      <c r="P62" s="159" t="s">
        <v>282</v>
      </c>
      <c r="Q62" s="159" t="s">
        <v>282</v>
      </c>
      <c r="R62" s="159" t="s">
        <v>282</v>
      </c>
      <c r="S62" s="159" t="s">
        <v>282</v>
      </c>
      <c r="T62" s="159" t="s">
        <v>743</v>
      </c>
      <c r="U62" s="159">
        <v>21</v>
      </c>
      <c r="V62" s="159" t="s">
        <v>282</v>
      </c>
      <c r="W62" s="159" t="s">
        <v>282</v>
      </c>
      <c r="X62" s="159" t="s">
        <v>282</v>
      </c>
      <c r="Y62" s="159">
        <v>29.2</v>
      </c>
      <c r="Z62" s="159">
        <v>7.1</v>
      </c>
      <c r="AA62" s="159">
        <v>50</v>
      </c>
      <c r="AB62" s="159" t="s">
        <v>282</v>
      </c>
      <c r="AC62" s="159" t="s">
        <v>282</v>
      </c>
      <c r="AD62" s="159" t="s">
        <v>282</v>
      </c>
      <c r="AE62" s="212">
        <v>8.1999999999999993</v>
      </c>
      <c r="AF62">
        <v>7.6</v>
      </c>
      <c r="AG62" s="159">
        <v>46</v>
      </c>
      <c r="AH62" s="159" t="s">
        <v>282</v>
      </c>
      <c r="AI62" s="159" t="s">
        <v>282</v>
      </c>
      <c r="AJ62" s="159" t="s">
        <v>282</v>
      </c>
      <c r="AK62" s="159" t="s">
        <v>282</v>
      </c>
      <c r="AL62" s="159" t="s">
        <v>282</v>
      </c>
      <c r="AM62" s="159" t="s">
        <v>282</v>
      </c>
      <c r="AN62" s="66" t="s">
        <v>10667</v>
      </c>
      <c r="AO62" s="159" t="s">
        <v>183</v>
      </c>
      <c r="AP62" s="159" t="s">
        <v>743</v>
      </c>
      <c r="AQ62">
        <v>21</v>
      </c>
      <c r="AR62">
        <v>19</v>
      </c>
      <c r="AS62">
        <v>8</v>
      </c>
      <c r="AT62">
        <v>44</v>
      </c>
      <c r="AU62" s="159" t="s">
        <v>282</v>
      </c>
      <c r="AV62" s="159" t="s">
        <v>282</v>
      </c>
      <c r="AW62" s="159" t="s">
        <v>282</v>
      </c>
      <c r="AX62" s="159" t="s">
        <v>282</v>
      </c>
      <c r="AY62" s="159" t="s">
        <v>282</v>
      </c>
      <c r="AZ62" s="159" t="s">
        <v>743</v>
      </c>
      <c r="BA62" s="159">
        <v>21</v>
      </c>
      <c r="BB62" t="s">
        <v>282</v>
      </c>
      <c r="BC62" t="s">
        <v>282</v>
      </c>
      <c r="BD62" t="s">
        <v>282</v>
      </c>
      <c r="BE62" s="212">
        <v>29</v>
      </c>
      <c r="BF62">
        <v>6.9</v>
      </c>
      <c r="BG62">
        <v>39</v>
      </c>
      <c r="BH62" s="159" t="s">
        <v>282</v>
      </c>
      <c r="BI62" s="159" t="s">
        <v>282</v>
      </c>
      <c r="BJ62" s="159" t="s">
        <v>282</v>
      </c>
      <c r="BK62" s="212">
        <v>9.1999999999999993</v>
      </c>
      <c r="BL62">
        <v>8.3000000000000007</v>
      </c>
      <c r="BM62" s="159">
        <v>38</v>
      </c>
      <c r="BN62" s="159" t="s">
        <v>282</v>
      </c>
      <c r="BO62" s="159" t="s">
        <v>282</v>
      </c>
      <c r="BP62" s="159" t="s">
        <v>282</v>
      </c>
      <c r="BQ62" s="159" t="s">
        <v>282</v>
      </c>
      <c r="BR62" s="159" t="s">
        <v>282</v>
      </c>
      <c r="BS62" s="159" t="s">
        <v>282</v>
      </c>
      <c r="BT62" s="66" t="s">
        <v>10667</v>
      </c>
      <c r="BU62" s="159" t="s">
        <v>183</v>
      </c>
      <c r="BV62" s="159" t="s">
        <v>743</v>
      </c>
      <c r="BW62">
        <v>21</v>
      </c>
      <c r="BX62">
        <v>18</v>
      </c>
      <c r="BY62">
        <v>8</v>
      </c>
      <c r="BZ62">
        <v>50</v>
      </c>
      <c r="CA62" s="159" t="s">
        <v>282</v>
      </c>
      <c r="CB62" s="159" t="s">
        <v>282</v>
      </c>
      <c r="CC62" s="159" t="s">
        <v>282</v>
      </c>
      <c r="CD62" s="159" t="s">
        <v>282</v>
      </c>
      <c r="CE62" s="159" t="s">
        <v>282</v>
      </c>
      <c r="CF62" s="159" t="s">
        <v>743</v>
      </c>
      <c r="CG62">
        <v>21</v>
      </c>
      <c r="CH62" s="159" t="s">
        <v>282</v>
      </c>
      <c r="CI62" s="159" t="s">
        <v>282</v>
      </c>
      <c r="CJ62" s="159" t="s">
        <v>282</v>
      </c>
      <c r="CK62" s="212">
        <v>29.5</v>
      </c>
      <c r="CL62">
        <v>6.2</v>
      </c>
      <c r="CM62">
        <v>48</v>
      </c>
      <c r="CN62" s="159" t="s">
        <v>282</v>
      </c>
      <c r="CO62" s="159" t="s">
        <v>282</v>
      </c>
      <c r="CP62" s="159" t="s">
        <v>282</v>
      </c>
      <c r="CQ62" s="212">
        <v>10.3</v>
      </c>
      <c r="CR62">
        <v>8.6</v>
      </c>
      <c r="CS62">
        <v>47</v>
      </c>
      <c r="CT62" s="159" t="s">
        <v>282</v>
      </c>
      <c r="CU62" s="159" t="s">
        <v>282</v>
      </c>
      <c r="CV62" s="159" t="s">
        <v>282</v>
      </c>
      <c r="CW62" s="159" t="s">
        <v>282</v>
      </c>
      <c r="CX62" s="159" t="s">
        <v>282</v>
      </c>
      <c r="CY62" s="159" t="s">
        <v>282</v>
      </c>
      <c r="CZ62" s="159" t="s">
        <v>282</v>
      </c>
      <c r="DA62" s="159" t="s">
        <v>282</v>
      </c>
      <c r="DB62" s="159" t="s">
        <v>282</v>
      </c>
      <c r="DC62" s="159" t="s">
        <v>282</v>
      </c>
      <c r="DD62" s="159" t="s">
        <v>282</v>
      </c>
      <c r="DE62" s="159" t="s">
        <v>282</v>
      </c>
      <c r="DF62" s="159" t="s">
        <v>282</v>
      </c>
      <c r="DG62" s="159" t="s">
        <v>282</v>
      </c>
      <c r="DH62" s="159" t="s">
        <v>282</v>
      </c>
      <c r="DI62" s="159" t="s">
        <v>282</v>
      </c>
      <c r="DJ62" s="159" t="s">
        <v>282</v>
      </c>
      <c r="DK62" s="159" t="s">
        <v>282</v>
      </c>
      <c r="DL62" s="159" t="s">
        <v>282</v>
      </c>
      <c r="DM62" s="159" t="s">
        <v>282</v>
      </c>
      <c r="DN62" s="159" t="s">
        <v>282</v>
      </c>
      <c r="DO62" s="159" t="s">
        <v>282</v>
      </c>
      <c r="DP62" s="159" t="s">
        <v>282</v>
      </c>
      <c r="DQ62" s="159" t="s">
        <v>282</v>
      </c>
      <c r="DR62" s="159" t="s">
        <v>282</v>
      </c>
      <c r="DS62" s="159" t="s">
        <v>282</v>
      </c>
      <c r="DT62" s="159" t="s">
        <v>282</v>
      </c>
      <c r="DU62" s="159" t="s">
        <v>282</v>
      </c>
      <c r="DV62" s="159" t="s">
        <v>282</v>
      </c>
      <c r="DW62" s="159" t="s">
        <v>282</v>
      </c>
      <c r="DX62" s="159" t="s">
        <v>282</v>
      </c>
      <c r="DY62" s="159" t="s">
        <v>282</v>
      </c>
      <c r="DZ62" s="159" t="s">
        <v>282</v>
      </c>
      <c r="EA62" s="159" t="s">
        <v>282</v>
      </c>
      <c r="EB62" s="159" t="s">
        <v>282</v>
      </c>
      <c r="EC62" s="159" t="s">
        <v>282</v>
      </c>
      <c r="ED62" s="159" t="s">
        <v>282</v>
      </c>
      <c r="EE62" s="159" t="s">
        <v>282</v>
      </c>
      <c r="EF62" s="159" t="s">
        <v>282</v>
      </c>
      <c r="EG62" s="159" t="s">
        <v>282</v>
      </c>
      <c r="EH62" s="159" t="s">
        <v>282</v>
      </c>
      <c r="EI62" s="159" t="s">
        <v>282</v>
      </c>
      <c r="EJ62" s="159" t="s">
        <v>282</v>
      </c>
      <c r="EK62" s="159" t="s">
        <v>282</v>
      </c>
      <c r="EL62" s="159" t="s">
        <v>282</v>
      </c>
      <c r="EM62" s="159" t="s">
        <v>282</v>
      </c>
      <c r="EN62" s="159" t="s">
        <v>282</v>
      </c>
      <c r="EO62" s="159" t="s">
        <v>282</v>
      </c>
      <c r="EP62" s="159" t="s">
        <v>282</v>
      </c>
      <c r="EQ62" s="159" t="s">
        <v>282</v>
      </c>
      <c r="ER62" s="159" t="s">
        <v>282</v>
      </c>
      <c r="ES62" s="159" t="s">
        <v>282</v>
      </c>
      <c r="ET62" s="159" t="s">
        <v>282</v>
      </c>
      <c r="EU62" s="159" t="s">
        <v>282</v>
      </c>
      <c r="EV62" s="159" t="s">
        <v>282</v>
      </c>
      <c r="EW62" s="159" t="s">
        <v>282</v>
      </c>
      <c r="EX62" s="159" t="s">
        <v>282</v>
      </c>
      <c r="EY62" s="159" t="s">
        <v>282</v>
      </c>
      <c r="EZ62" s="159" t="s">
        <v>282</v>
      </c>
      <c r="FA62" s="159" t="s">
        <v>282</v>
      </c>
      <c r="FB62" s="159" t="s">
        <v>282</v>
      </c>
      <c r="FC62" s="159" t="s">
        <v>282</v>
      </c>
      <c r="FD62" s="159" t="s">
        <v>282</v>
      </c>
      <c r="FE62" s="159" t="s">
        <v>282</v>
      </c>
      <c r="FF62" s="159" t="s">
        <v>282</v>
      </c>
      <c r="FG62" s="159" t="s">
        <v>282</v>
      </c>
      <c r="FH62" s="159" t="s">
        <v>282</v>
      </c>
      <c r="FI62" s="159" t="s">
        <v>282</v>
      </c>
      <c r="FJ62" s="159" t="s">
        <v>282</v>
      </c>
      <c r="FK62" s="159" t="s">
        <v>282</v>
      </c>
    </row>
    <row r="63" spans="1:167" x14ac:dyDescent="0.25">
      <c r="A63" s="66" t="s">
        <v>4668</v>
      </c>
      <c r="B63" s="159" t="s">
        <v>11599</v>
      </c>
      <c r="C63" s="159" t="s">
        <v>5328</v>
      </c>
      <c r="F63">
        <v>3</v>
      </c>
      <c r="G63">
        <v>3</v>
      </c>
      <c r="H63" s="66" t="s">
        <v>763</v>
      </c>
      <c r="I63" s="159" t="s">
        <v>183</v>
      </c>
      <c r="J63" s="159" t="s">
        <v>282</v>
      </c>
      <c r="K63" s="159" t="s">
        <v>282</v>
      </c>
      <c r="L63" s="159" t="s">
        <v>282</v>
      </c>
      <c r="M63" s="159" t="s">
        <v>282</v>
      </c>
      <c r="N63" s="159" t="s">
        <v>282</v>
      </c>
      <c r="O63" s="159" t="s">
        <v>282</v>
      </c>
      <c r="P63" s="159" t="s">
        <v>282</v>
      </c>
      <c r="Q63" s="159" t="s">
        <v>282</v>
      </c>
      <c r="R63" s="159" t="s">
        <v>282</v>
      </c>
      <c r="S63" s="159" t="s">
        <v>282</v>
      </c>
      <c r="T63" s="159" t="s">
        <v>435</v>
      </c>
      <c r="U63" s="159">
        <v>21</v>
      </c>
      <c r="V63" s="66" t="s">
        <v>282</v>
      </c>
      <c r="W63" s="66" t="s">
        <v>282</v>
      </c>
      <c r="X63" s="159" t="s">
        <v>282</v>
      </c>
      <c r="Y63" s="66">
        <v>34.909999999999997</v>
      </c>
      <c r="Z63" s="66">
        <v>9.6999999999999993</v>
      </c>
      <c r="AA63" s="66">
        <v>23</v>
      </c>
      <c r="AB63" s="159" t="s">
        <v>282</v>
      </c>
      <c r="AC63" s="159" t="s">
        <v>282</v>
      </c>
      <c r="AD63" s="159" t="s">
        <v>282</v>
      </c>
      <c r="AE63" s="212">
        <v>15.46</v>
      </c>
      <c r="AF63" s="212">
        <v>11.11</v>
      </c>
      <c r="AG63" s="159">
        <v>23</v>
      </c>
      <c r="AH63" s="159" t="s">
        <v>282</v>
      </c>
      <c r="AI63" s="159" t="s">
        <v>282</v>
      </c>
      <c r="AJ63" s="159" t="s">
        <v>282</v>
      </c>
      <c r="AK63" s="159" t="s">
        <v>282</v>
      </c>
      <c r="AL63" s="159" t="s">
        <v>282</v>
      </c>
      <c r="AM63" s="159" t="s">
        <v>282</v>
      </c>
      <c r="AN63" s="66" t="s">
        <v>673</v>
      </c>
      <c r="AO63" s="159" t="s">
        <v>183</v>
      </c>
      <c r="AP63" s="159" t="s">
        <v>282</v>
      </c>
      <c r="AQ63" s="159" t="s">
        <v>282</v>
      </c>
      <c r="AR63" s="159" t="s">
        <v>282</v>
      </c>
      <c r="AS63" s="159" t="s">
        <v>282</v>
      </c>
      <c r="AT63" s="159" t="s">
        <v>282</v>
      </c>
      <c r="AU63" s="159" t="s">
        <v>282</v>
      </c>
      <c r="AV63" s="159" t="s">
        <v>282</v>
      </c>
      <c r="AW63" s="159" t="s">
        <v>282</v>
      </c>
      <c r="AX63" s="159" t="s">
        <v>282</v>
      </c>
      <c r="AY63" s="159" t="s">
        <v>282</v>
      </c>
      <c r="AZ63" s="159" t="s">
        <v>435</v>
      </c>
      <c r="BA63" s="159">
        <v>21</v>
      </c>
      <c r="BB63" s="66" t="s">
        <v>282</v>
      </c>
      <c r="BC63" s="66" t="s">
        <v>282</v>
      </c>
      <c r="BD63" s="159" t="s">
        <v>282</v>
      </c>
      <c r="BE63" s="66">
        <v>28.57</v>
      </c>
      <c r="BF63" s="66">
        <v>9.89</v>
      </c>
      <c r="BG63" s="66">
        <v>23</v>
      </c>
      <c r="BH63" s="159" t="s">
        <v>282</v>
      </c>
      <c r="BI63" s="159" t="s">
        <v>282</v>
      </c>
      <c r="BJ63" s="159" t="s">
        <v>282</v>
      </c>
      <c r="BK63" s="212">
        <v>16.649999999999999</v>
      </c>
      <c r="BL63" s="212">
        <v>10.63</v>
      </c>
      <c r="BM63" s="159">
        <v>23</v>
      </c>
      <c r="BN63" s="159" t="s">
        <v>282</v>
      </c>
      <c r="BO63" s="159" t="s">
        <v>282</v>
      </c>
      <c r="BP63" s="159" t="s">
        <v>282</v>
      </c>
      <c r="BQ63" s="159" t="s">
        <v>282</v>
      </c>
      <c r="BR63" s="159" t="s">
        <v>282</v>
      </c>
      <c r="BS63" s="159" t="s">
        <v>282</v>
      </c>
      <c r="BT63" s="159" t="s">
        <v>306</v>
      </c>
      <c r="BU63" s="159" t="s">
        <v>282</v>
      </c>
      <c r="BV63" s="159" t="s">
        <v>282</v>
      </c>
      <c r="BW63" s="159" t="s">
        <v>282</v>
      </c>
      <c r="BX63" s="159" t="s">
        <v>282</v>
      </c>
      <c r="BY63" s="159" t="s">
        <v>282</v>
      </c>
      <c r="BZ63" s="159" t="s">
        <v>282</v>
      </c>
      <c r="CA63" s="159" t="s">
        <v>282</v>
      </c>
      <c r="CB63" s="159" t="s">
        <v>282</v>
      </c>
      <c r="CC63" s="159" t="s">
        <v>282</v>
      </c>
      <c r="CD63" s="159" t="s">
        <v>282</v>
      </c>
      <c r="CE63" s="159" t="s">
        <v>282</v>
      </c>
      <c r="CF63" s="159" t="s">
        <v>435</v>
      </c>
      <c r="CG63" s="66">
        <v>21</v>
      </c>
      <c r="CH63" s="159" t="s">
        <v>282</v>
      </c>
      <c r="CI63" s="159" t="s">
        <v>282</v>
      </c>
      <c r="CJ63" s="159" t="s">
        <v>282</v>
      </c>
      <c r="CK63" s="66">
        <v>32.86</v>
      </c>
      <c r="CL63" s="66">
        <v>9.59</v>
      </c>
      <c r="CM63" s="66">
        <v>21</v>
      </c>
      <c r="CN63" s="159" t="s">
        <v>282</v>
      </c>
      <c r="CO63" s="159" t="s">
        <v>282</v>
      </c>
      <c r="CP63" s="159" t="s">
        <v>282</v>
      </c>
      <c r="CQ63" s="212">
        <v>28.29</v>
      </c>
      <c r="CR63" s="212">
        <v>13.19</v>
      </c>
      <c r="CS63">
        <v>21</v>
      </c>
      <c r="CT63" s="159" t="s">
        <v>282</v>
      </c>
      <c r="CU63" s="159" t="s">
        <v>282</v>
      </c>
      <c r="CV63" s="159" t="s">
        <v>282</v>
      </c>
      <c r="CW63" s="159" t="s">
        <v>282</v>
      </c>
      <c r="CX63" s="159" t="s">
        <v>282</v>
      </c>
      <c r="CY63" s="159" t="s">
        <v>282</v>
      </c>
      <c r="CZ63" s="159" t="s">
        <v>282</v>
      </c>
      <c r="DA63" s="159" t="s">
        <v>282</v>
      </c>
      <c r="DB63" s="159" t="s">
        <v>282</v>
      </c>
      <c r="DC63" s="159" t="s">
        <v>282</v>
      </c>
      <c r="DD63" s="159" t="s">
        <v>282</v>
      </c>
      <c r="DE63" s="159" t="s">
        <v>282</v>
      </c>
      <c r="DF63" s="159" t="s">
        <v>282</v>
      </c>
      <c r="DG63" s="159" t="s">
        <v>282</v>
      </c>
      <c r="DH63" s="159" t="s">
        <v>282</v>
      </c>
      <c r="DI63" s="159" t="s">
        <v>282</v>
      </c>
      <c r="DJ63" s="159" t="s">
        <v>282</v>
      </c>
      <c r="DK63" s="159" t="s">
        <v>282</v>
      </c>
      <c r="DL63" s="159" t="s">
        <v>282</v>
      </c>
      <c r="DM63" s="159" t="s">
        <v>282</v>
      </c>
      <c r="DN63" s="159" t="s">
        <v>282</v>
      </c>
      <c r="DO63" s="159" t="s">
        <v>282</v>
      </c>
      <c r="DP63" s="159" t="s">
        <v>282</v>
      </c>
      <c r="DQ63" s="159" t="s">
        <v>282</v>
      </c>
      <c r="DR63" s="159" t="s">
        <v>282</v>
      </c>
      <c r="DS63" s="159" t="s">
        <v>282</v>
      </c>
      <c r="DT63" s="159" t="s">
        <v>282</v>
      </c>
      <c r="DU63" s="159" t="s">
        <v>282</v>
      </c>
      <c r="DV63" s="159" t="s">
        <v>282</v>
      </c>
      <c r="DW63" s="159" t="s">
        <v>282</v>
      </c>
      <c r="DX63" s="159" t="s">
        <v>282</v>
      </c>
      <c r="DY63" s="159" t="s">
        <v>282</v>
      </c>
      <c r="DZ63" s="159" t="s">
        <v>282</v>
      </c>
      <c r="EA63" s="159" t="s">
        <v>282</v>
      </c>
      <c r="EB63" s="159" t="s">
        <v>282</v>
      </c>
      <c r="EC63" s="159" t="s">
        <v>282</v>
      </c>
      <c r="ED63" s="159" t="s">
        <v>282</v>
      </c>
      <c r="EE63" s="159" t="s">
        <v>282</v>
      </c>
      <c r="EF63" s="159" t="s">
        <v>282</v>
      </c>
      <c r="EG63" s="159" t="s">
        <v>282</v>
      </c>
      <c r="EH63" s="159" t="s">
        <v>282</v>
      </c>
      <c r="EI63" s="159" t="s">
        <v>282</v>
      </c>
      <c r="EJ63" s="159" t="s">
        <v>282</v>
      </c>
      <c r="EK63" s="159" t="s">
        <v>282</v>
      </c>
      <c r="EL63" s="159" t="s">
        <v>282</v>
      </c>
      <c r="EM63" s="159" t="s">
        <v>282</v>
      </c>
      <c r="EN63" s="159" t="s">
        <v>282</v>
      </c>
      <c r="EO63" s="159" t="s">
        <v>282</v>
      </c>
      <c r="EP63" s="159" t="s">
        <v>282</v>
      </c>
      <c r="EQ63" s="159" t="s">
        <v>282</v>
      </c>
      <c r="ER63" s="159" t="s">
        <v>282</v>
      </c>
      <c r="ES63" s="159" t="s">
        <v>282</v>
      </c>
      <c r="ET63" s="159" t="s">
        <v>282</v>
      </c>
      <c r="EU63" s="159" t="s">
        <v>282</v>
      </c>
      <c r="EV63" s="159" t="s">
        <v>282</v>
      </c>
      <c r="EW63" s="159" t="s">
        <v>282</v>
      </c>
      <c r="EX63" s="159" t="s">
        <v>282</v>
      </c>
      <c r="EY63" s="159" t="s">
        <v>282</v>
      </c>
      <c r="EZ63" s="159" t="s">
        <v>282</v>
      </c>
      <c r="FA63" s="159" t="s">
        <v>282</v>
      </c>
      <c r="FB63" s="159" t="s">
        <v>282</v>
      </c>
      <c r="FC63" s="159" t="s">
        <v>282</v>
      </c>
      <c r="FD63" s="159" t="s">
        <v>282</v>
      </c>
      <c r="FE63" s="159" t="s">
        <v>282</v>
      </c>
      <c r="FF63" s="159" t="s">
        <v>282</v>
      </c>
      <c r="FG63" s="159" t="s">
        <v>282</v>
      </c>
      <c r="FH63" s="159" t="s">
        <v>282</v>
      </c>
      <c r="FI63" s="159" t="s">
        <v>282</v>
      </c>
      <c r="FJ63" s="159" t="s">
        <v>282</v>
      </c>
      <c r="FK63" s="159" t="s">
        <v>282</v>
      </c>
    </row>
    <row r="64" spans="1:167" x14ac:dyDescent="0.25">
      <c r="A64" s="66" t="s">
        <v>4668</v>
      </c>
      <c r="B64" s="159" t="s">
        <v>11599</v>
      </c>
      <c r="C64" s="159" t="s">
        <v>5328</v>
      </c>
      <c r="F64">
        <v>9</v>
      </c>
      <c r="G64">
        <v>3</v>
      </c>
      <c r="H64" s="66" t="s">
        <v>763</v>
      </c>
      <c r="I64" s="159" t="s">
        <v>183</v>
      </c>
      <c r="J64" s="212" t="s">
        <v>435</v>
      </c>
      <c r="K64" s="212">
        <v>21</v>
      </c>
      <c r="L64" s="212">
        <v>12</v>
      </c>
      <c r="M64" s="159">
        <v>16</v>
      </c>
      <c r="N64" s="159">
        <v>35</v>
      </c>
      <c r="O64" s="159" t="s">
        <v>282</v>
      </c>
      <c r="P64" s="159" t="s">
        <v>282</v>
      </c>
      <c r="Q64" s="159" t="s">
        <v>282</v>
      </c>
      <c r="R64" s="159" t="s">
        <v>282</v>
      </c>
      <c r="S64" s="159" t="s">
        <v>282</v>
      </c>
      <c r="T64" s="159" t="s">
        <v>435</v>
      </c>
      <c r="U64" s="159">
        <v>21</v>
      </c>
      <c r="V64" s="66" t="s">
        <v>282</v>
      </c>
      <c r="W64" s="66" t="s">
        <v>282</v>
      </c>
      <c r="X64" s="159" t="s">
        <v>282</v>
      </c>
      <c r="Y64" s="66">
        <v>34.909999999999997</v>
      </c>
      <c r="Z64" s="66">
        <v>9.6999999999999993</v>
      </c>
      <c r="AA64" s="66">
        <v>23</v>
      </c>
      <c r="AB64" s="159" t="s">
        <v>282</v>
      </c>
      <c r="AC64" s="159" t="s">
        <v>282</v>
      </c>
      <c r="AD64" s="159" t="s">
        <v>282</v>
      </c>
      <c r="AE64" s="212">
        <v>20.350000000000001</v>
      </c>
      <c r="AF64" s="212">
        <v>14.49</v>
      </c>
      <c r="AG64" s="159">
        <v>23</v>
      </c>
      <c r="AH64" s="159" t="s">
        <v>282</v>
      </c>
      <c r="AI64" s="159" t="s">
        <v>282</v>
      </c>
      <c r="AJ64" s="159" t="s">
        <v>282</v>
      </c>
      <c r="AK64" s="159" t="s">
        <v>282</v>
      </c>
      <c r="AL64" s="159" t="s">
        <v>282</v>
      </c>
      <c r="AM64" s="159" t="s">
        <v>282</v>
      </c>
      <c r="AN64" s="66" t="s">
        <v>673</v>
      </c>
      <c r="AO64" s="159" t="s">
        <v>183</v>
      </c>
      <c r="AP64" s="159" t="s">
        <v>435</v>
      </c>
      <c r="AQ64" s="159">
        <v>21</v>
      </c>
      <c r="AR64" s="212">
        <v>15</v>
      </c>
      <c r="AS64" s="159">
        <v>16</v>
      </c>
      <c r="AT64" s="159">
        <v>32</v>
      </c>
      <c r="AU64" s="159" t="s">
        <v>282</v>
      </c>
      <c r="AV64" s="159" t="s">
        <v>282</v>
      </c>
      <c r="AW64" s="159" t="s">
        <v>282</v>
      </c>
      <c r="AX64" s="159" t="s">
        <v>282</v>
      </c>
      <c r="AY64" s="159" t="s">
        <v>282</v>
      </c>
      <c r="AZ64" s="159" t="s">
        <v>435</v>
      </c>
      <c r="BA64" s="159">
        <v>21</v>
      </c>
      <c r="BB64" s="66" t="s">
        <v>282</v>
      </c>
      <c r="BC64" s="66" t="s">
        <v>282</v>
      </c>
      <c r="BD64" s="159" t="s">
        <v>282</v>
      </c>
      <c r="BE64" s="66">
        <v>28.57</v>
      </c>
      <c r="BF64" s="66">
        <v>9.89</v>
      </c>
      <c r="BG64" s="66">
        <v>23</v>
      </c>
      <c r="BH64" s="159" t="s">
        <v>282</v>
      </c>
      <c r="BI64" s="159" t="s">
        <v>282</v>
      </c>
      <c r="BJ64" s="159" t="s">
        <v>282</v>
      </c>
      <c r="BK64" s="212">
        <v>13.65</v>
      </c>
      <c r="BL64" s="212">
        <v>9.5500000000000007</v>
      </c>
      <c r="BM64" s="159">
        <v>23</v>
      </c>
      <c r="BN64" s="159" t="s">
        <v>282</v>
      </c>
      <c r="BO64" s="159" t="s">
        <v>282</v>
      </c>
      <c r="BP64" s="159" t="s">
        <v>282</v>
      </c>
      <c r="BQ64" s="159" t="s">
        <v>282</v>
      </c>
      <c r="BR64" s="159" t="s">
        <v>282</v>
      </c>
      <c r="BS64" s="159" t="s">
        <v>282</v>
      </c>
      <c r="BT64" s="159" t="s">
        <v>306</v>
      </c>
      <c r="BU64" s="159" t="s">
        <v>282</v>
      </c>
      <c r="BV64" s="159" t="s">
        <v>435</v>
      </c>
      <c r="BW64" s="212">
        <v>21</v>
      </c>
      <c r="BX64" s="212">
        <v>6</v>
      </c>
      <c r="BY64" s="212">
        <v>16</v>
      </c>
      <c r="BZ64" s="212">
        <v>30</v>
      </c>
      <c r="CA64" s="159" t="s">
        <v>282</v>
      </c>
      <c r="CB64" s="159" t="s">
        <v>282</v>
      </c>
      <c r="CC64" s="159" t="s">
        <v>282</v>
      </c>
      <c r="CD64" s="159" t="s">
        <v>282</v>
      </c>
      <c r="CE64" s="159" t="s">
        <v>282</v>
      </c>
      <c r="CF64" s="159" t="s">
        <v>435</v>
      </c>
      <c r="CG64" s="66">
        <v>21</v>
      </c>
      <c r="CH64" s="159" t="s">
        <v>282</v>
      </c>
      <c r="CI64" s="159" t="s">
        <v>282</v>
      </c>
      <c r="CJ64" s="159" t="s">
        <v>282</v>
      </c>
      <c r="CK64" s="66">
        <v>32.86</v>
      </c>
      <c r="CL64" s="66">
        <v>9.59</v>
      </c>
      <c r="CM64" s="66">
        <v>21</v>
      </c>
      <c r="CN64" s="159" t="s">
        <v>282</v>
      </c>
      <c r="CO64" s="159" t="s">
        <v>282</v>
      </c>
      <c r="CP64" s="159" t="s">
        <v>282</v>
      </c>
      <c r="CQ64" s="212">
        <v>24.76</v>
      </c>
      <c r="CR64" s="212">
        <v>12.55</v>
      </c>
      <c r="CS64">
        <v>21</v>
      </c>
      <c r="CT64" s="159" t="s">
        <v>282</v>
      </c>
      <c r="CU64" s="159" t="s">
        <v>282</v>
      </c>
      <c r="CV64" s="159" t="s">
        <v>282</v>
      </c>
      <c r="CW64" s="159" t="s">
        <v>282</v>
      </c>
      <c r="CX64" s="159" t="s">
        <v>282</v>
      </c>
      <c r="CY64" s="159" t="s">
        <v>282</v>
      </c>
      <c r="CZ64" s="159" t="s">
        <v>282</v>
      </c>
      <c r="DA64" s="159" t="s">
        <v>282</v>
      </c>
      <c r="DB64" s="159" t="s">
        <v>282</v>
      </c>
      <c r="DC64" s="159" t="s">
        <v>282</v>
      </c>
      <c r="DD64" s="159" t="s">
        <v>282</v>
      </c>
      <c r="DE64" s="159" t="s">
        <v>282</v>
      </c>
      <c r="DF64" s="159" t="s">
        <v>282</v>
      </c>
      <c r="DG64" s="159" t="s">
        <v>282</v>
      </c>
      <c r="DH64" s="159" t="s">
        <v>282</v>
      </c>
      <c r="DI64" s="159" t="s">
        <v>282</v>
      </c>
      <c r="DJ64" s="159" t="s">
        <v>282</v>
      </c>
      <c r="DK64" s="159" t="s">
        <v>282</v>
      </c>
      <c r="DL64" s="159" t="s">
        <v>282</v>
      </c>
      <c r="DM64" s="159" t="s">
        <v>282</v>
      </c>
      <c r="DN64" s="159" t="s">
        <v>282</v>
      </c>
      <c r="DO64" s="159" t="s">
        <v>282</v>
      </c>
      <c r="DP64" s="159" t="s">
        <v>282</v>
      </c>
      <c r="DQ64" s="159" t="s">
        <v>282</v>
      </c>
      <c r="DR64" s="159" t="s">
        <v>282</v>
      </c>
      <c r="DS64" s="159" t="s">
        <v>282</v>
      </c>
      <c r="DT64" s="159" t="s">
        <v>282</v>
      </c>
      <c r="DU64" s="159" t="s">
        <v>282</v>
      </c>
      <c r="DV64" s="159" t="s">
        <v>282</v>
      </c>
      <c r="DW64" s="159" t="s">
        <v>282</v>
      </c>
      <c r="DX64" s="159" t="s">
        <v>282</v>
      </c>
      <c r="DY64" s="159" t="s">
        <v>282</v>
      </c>
      <c r="DZ64" s="159" t="s">
        <v>282</v>
      </c>
      <c r="EA64" s="159" t="s">
        <v>282</v>
      </c>
      <c r="EB64" s="159" t="s">
        <v>282</v>
      </c>
      <c r="EC64" s="159" t="s">
        <v>282</v>
      </c>
      <c r="ED64" s="159" t="s">
        <v>282</v>
      </c>
      <c r="EE64" s="159" t="s">
        <v>282</v>
      </c>
      <c r="EF64" s="159" t="s">
        <v>282</v>
      </c>
      <c r="EG64" s="159" t="s">
        <v>282</v>
      </c>
      <c r="EH64" s="159" t="s">
        <v>282</v>
      </c>
      <c r="EI64" s="159" t="s">
        <v>282</v>
      </c>
      <c r="EJ64" s="159" t="s">
        <v>282</v>
      </c>
      <c r="EK64" s="159" t="s">
        <v>282</v>
      </c>
      <c r="EL64" s="159" t="s">
        <v>282</v>
      </c>
      <c r="EM64" s="159" t="s">
        <v>282</v>
      </c>
      <c r="EN64" s="159" t="s">
        <v>282</v>
      </c>
      <c r="EO64" s="159" t="s">
        <v>282</v>
      </c>
      <c r="EP64" s="159" t="s">
        <v>282</v>
      </c>
      <c r="EQ64" s="159" t="s">
        <v>282</v>
      </c>
      <c r="ER64" s="159" t="s">
        <v>282</v>
      </c>
      <c r="ES64" s="159" t="s">
        <v>282</v>
      </c>
      <c r="ET64" s="159" t="s">
        <v>282</v>
      </c>
      <c r="EU64" s="159" t="s">
        <v>282</v>
      </c>
      <c r="EV64" s="159" t="s">
        <v>282</v>
      </c>
      <c r="EW64" s="159" t="s">
        <v>282</v>
      </c>
      <c r="EX64" s="159" t="s">
        <v>282</v>
      </c>
      <c r="EY64" s="159" t="s">
        <v>282</v>
      </c>
      <c r="EZ64" s="159" t="s">
        <v>282</v>
      </c>
      <c r="FA64" s="159" t="s">
        <v>282</v>
      </c>
      <c r="FB64" s="159" t="s">
        <v>282</v>
      </c>
      <c r="FC64" s="159" t="s">
        <v>282</v>
      </c>
      <c r="FD64" s="159" t="s">
        <v>282</v>
      </c>
      <c r="FE64" s="159" t="s">
        <v>282</v>
      </c>
      <c r="FF64" s="159" t="s">
        <v>282</v>
      </c>
      <c r="FG64" s="159" t="s">
        <v>282</v>
      </c>
      <c r="FH64" s="159" t="s">
        <v>282</v>
      </c>
      <c r="FI64" s="159" t="s">
        <v>282</v>
      </c>
      <c r="FJ64" s="159" t="s">
        <v>282</v>
      </c>
      <c r="FK64" s="159" t="s">
        <v>282</v>
      </c>
    </row>
    <row r="65" spans="1:167" s="212" customFormat="1" x14ac:dyDescent="0.25">
      <c r="A65" s="164" t="s">
        <v>8346</v>
      </c>
      <c r="B65" s="159" t="s">
        <v>15275</v>
      </c>
      <c r="C65" s="159" t="s">
        <v>5328</v>
      </c>
      <c r="F65" s="212">
        <v>3</v>
      </c>
      <c r="G65" s="212">
        <v>3</v>
      </c>
      <c r="H65" s="212" t="s">
        <v>763</v>
      </c>
      <c r="I65" s="159" t="s">
        <v>183</v>
      </c>
      <c r="J65" s="212" t="s">
        <v>282</v>
      </c>
      <c r="K65" s="212" t="s">
        <v>282</v>
      </c>
      <c r="L65" s="212" t="s">
        <v>282</v>
      </c>
      <c r="M65" s="212" t="s">
        <v>282</v>
      </c>
      <c r="N65" s="212" t="s">
        <v>282</v>
      </c>
      <c r="O65" s="212" t="s">
        <v>282</v>
      </c>
      <c r="P65" s="212" t="s">
        <v>282</v>
      </c>
      <c r="Q65" s="212" t="s">
        <v>282</v>
      </c>
      <c r="R65" s="212" t="s">
        <v>282</v>
      </c>
      <c r="S65" s="212" t="s">
        <v>282</v>
      </c>
      <c r="T65" s="159" t="s">
        <v>435</v>
      </c>
      <c r="U65" s="159">
        <v>21</v>
      </c>
      <c r="V65" s="159">
        <v>33</v>
      </c>
      <c r="W65" s="66">
        <v>9.1999999999999993</v>
      </c>
      <c r="X65" s="159">
        <v>88</v>
      </c>
      <c r="Y65" s="159" t="s">
        <v>282</v>
      </c>
      <c r="Z65" s="159" t="s">
        <v>282</v>
      </c>
      <c r="AA65" s="159" t="s">
        <v>282</v>
      </c>
      <c r="AB65" s="159">
        <v>19</v>
      </c>
      <c r="AC65" s="159">
        <v>12.3</v>
      </c>
      <c r="AD65" s="159">
        <v>88</v>
      </c>
      <c r="AE65" s="212" t="s">
        <v>282</v>
      </c>
      <c r="AF65" s="212" t="s">
        <v>282</v>
      </c>
      <c r="AG65" s="212" t="s">
        <v>282</v>
      </c>
      <c r="AH65" s="212" t="s">
        <v>282</v>
      </c>
      <c r="AI65" s="212" t="s">
        <v>282</v>
      </c>
      <c r="AJ65" s="212" t="s">
        <v>282</v>
      </c>
      <c r="AK65" s="212" t="s">
        <v>282</v>
      </c>
      <c r="AL65" s="212" t="s">
        <v>282</v>
      </c>
      <c r="AM65" s="212" t="s">
        <v>282</v>
      </c>
      <c r="AN65" s="212" t="s">
        <v>673</v>
      </c>
      <c r="AO65" s="159" t="s">
        <v>183</v>
      </c>
      <c r="AP65" s="159" t="s">
        <v>282</v>
      </c>
      <c r="AQ65" s="159" t="s">
        <v>282</v>
      </c>
      <c r="AR65" s="159" t="s">
        <v>282</v>
      </c>
      <c r="AS65" s="159" t="s">
        <v>282</v>
      </c>
      <c r="AT65" s="159" t="s">
        <v>282</v>
      </c>
      <c r="AU65" s="159" t="s">
        <v>282</v>
      </c>
      <c r="AV65" s="159" t="s">
        <v>282</v>
      </c>
      <c r="AW65" s="159" t="s">
        <v>282</v>
      </c>
      <c r="AX65" s="159" t="s">
        <v>282</v>
      </c>
      <c r="AY65" s="159" t="s">
        <v>282</v>
      </c>
      <c r="AZ65" s="159" t="s">
        <v>435</v>
      </c>
      <c r="BA65" s="159">
        <v>21</v>
      </c>
      <c r="BB65" s="159">
        <v>31.7</v>
      </c>
      <c r="BC65" s="66">
        <v>8.6999999999999993</v>
      </c>
      <c r="BD65" s="159">
        <v>97</v>
      </c>
      <c r="BE65" s="159" t="s">
        <v>282</v>
      </c>
      <c r="BF65" s="159" t="s">
        <v>282</v>
      </c>
      <c r="BG65" s="159" t="s">
        <v>282</v>
      </c>
      <c r="BH65" s="159">
        <v>21.4</v>
      </c>
      <c r="BI65" s="159">
        <v>12.4</v>
      </c>
      <c r="BJ65" s="159">
        <v>97</v>
      </c>
      <c r="BK65" s="212" t="s">
        <v>282</v>
      </c>
      <c r="BL65" s="212" t="s">
        <v>282</v>
      </c>
      <c r="BM65" s="212" t="s">
        <v>282</v>
      </c>
      <c r="BN65" s="212" t="s">
        <v>282</v>
      </c>
      <c r="BO65" s="212" t="s">
        <v>282</v>
      </c>
      <c r="BP65" s="212" t="s">
        <v>282</v>
      </c>
      <c r="BQ65" s="212" t="s">
        <v>282</v>
      </c>
      <c r="BR65" s="212" t="s">
        <v>282</v>
      </c>
      <c r="BS65" s="212" t="s">
        <v>282</v>
      </c>
      <c r="BT65" s="212" t="s">
        <v>10937</v>
      </c>
      <c r="BU65" s="159" t="s">
        <v>183</v>
      </c>
      <c r="BV65" s="159" t="s">
        <v>282</v>
      </c>
      <c r="BW65" s="159" t="s">
        <v>282</v>
      </c>
      <c r="BX65" s="159" t="s">
        <v>282</v>
      </c>
      <c r="BY65" s="159" t="s">
        <v>282</v>
      </c>
      <c r="BZ65" s="159" t="s">
        <v>282</v>
      </c>
      <c r="CA65" s="159" t="s">
        <v>282</v>
      </c>
      <c r="CB65" s="159" t="s">
        <v>282</v>
      </c>
      <c r="CC65" s="159" t="s">
        <v>282</v>
      </c>
      <c r="CD65" s="159" t="s">
        <v>282</v>
      </c>
      <c r="CE65" s="159" t="s">
        <v>282</v>
      </c>
      <c r="CF65" s="159" t="s">
        <v>435</v>
      </c>
      <c r="CG65" s="66">
        <v>21</v>
      </c>
      <c r="CH65" s="159">
        <v>30.5</v>
      </c>
      <c r="CI65" s="159">
        <v>9.6</v>
      </c>
      <c r="CJ65" s="159">
        <v>89</v>
      </c>
      <c r="CK65" s="159" t="s">
        <v>282</v>
      </c>
      <c r="CL65" s="159" t="s">
        <v>282</v>
      </c>
      <c r="CM65" s="159" t="s">
        <v>282</v>
      </c>
      <c r="CN65" s="159">
        <v>21.4</v>
      </c>
      <c r="CO65" s="159">
        <v>13.7</v>
      </c>
      <c r="CP65" s="159">
        <v>89</v>
      </c>
      <c r="CQ65" s="212" t="s">
        <v>282</v>
      </c>
      <c r="CR65" s="212" t="s">
        <v>282</v>
      </c>
      <c r="CS65" s="212" t="s">
        <v>282</v>
      </c>
      <c r="CT65" s="212" t="s">
        <v>282</v>
      </c>
      <c r="CU65" s="212" t="s">
        <v>282</v>
      </c>
      <c r="CV65" s="212" t="s">
        <v>282</v>
      </c>
      <c r="CW65" s="212" t="s">
        <v>282</v>
      </c>
      <c r="CX65" s="212" t="s">
        <v>282</v>
      </c>
      <c r="CY65" s="212" t="s">
        <v>282</v>
      </c>
      <c r="CZ65" s="212" t="s">
        <v>282</v>
      </c>
      <c r="DA65" s="212" t="s">
        <v>282</v>
      </c>
      <c r="DB65" s="212" t="s">
        <v>282</v>
      </c>
      <c r="DC65" s="212" t="s">
        <v>282</v>
      </c>
      <c r="DD65" s="212" t="s">
        <v>282</v>
      </c>
      <c r="DE65" s="212" t="s">
        <v>282</v>
      </c>
      <c r="DF65" s="212" t="s">
        <v>282</v>
      </c>
      <c r="DG65" s="212" t="s">
        <v>282</v>
      </c>
      <c r="DH65" s="212" t="s">
        <v>282</v>
      </c>
      <c r="DI65" s="212" t="s">
        <v>282</v>
      </c>
      <c r="DJ65" s="212" t="s">
        <v>282</v>
      </c>
      <c r="DK65" s="212" t="s">
        <v>282</v>
      </c>
      <c r="DL65" s="212" t="s">
        <v>282</v>
      </c>
      <c r="DM65" s="212" t="s">
        <v>282</v>
      </c>
      <c r="DN65" s="212" t="s">
        <v>282</v>
      </c>
      <c r="DO65" s="212" t="s">
        <v>282</v>
      </c>
      <c r="DP65" s="212" t="s">
        <v>282</v>
      </c>
      <c r="DQ65" s="212" t="s">
        <v>282</v>
      </c>
      <c r="DR65" s="212" t="s">
        <v>282</v>
      </c>
      <c r="DS65" s="212" t="s">
        <v>282</v>
      </c>
      <c r="DT65" s="212" t="s">
        <v>282</v>
      </c>
      <c r="DU65" s="212" t="s">
        <v>282</v>
      </c>
      <c r="DV65" s="212" t="s">
        <v>282</v>
      </c>
      <c r="DW65" s="212" t="s">
        <v>282</v>
      </c>
      <c r="DX65" s="212" t="s">
        <v>282</v>
      </c>
      <c r="DY65" s="212" t="s">
        <v>282</v>
      </c>
      <c r="DZ65" s="212" t="s">
        <v>282</v>
      </c>
      <c r="EA65" s="212" t="s">
        <v>282</v>
      </c>
      <c r="EB65" s="212" t="s">
        <v>282</v>
      </c>
      <c r="EC65" s="212" t="s">
        <v>282</v>
      </c>
      <c r="ED65" s="212" t="s">
        <v>282</v>
      </c>
      <c r="EE65" s="212" t="s">
        <v>282</v>
      </c>
      <c r="EF65" s="212" t="s">
        <v>282</v>
      </c>
      <c r="EG65" s="212" t="s">
        <v>282</v>
      </c>
      <c r="EH65" s="212" t="s">
        <v>282</v>
      </c>
      <c r="EI65" s="212" t="s">
        <v>282</v>
      </c>
      <c r="EJ65" s="212" t="s">
        <v>282</v>
      </c>
      <c r="EK65" s="212" t="s">
        <v>282</v>
      </c>
      <c r="EL65" s="212" t="s">
        <v>282</v>
      </c>
      <c r="EM65" s="212" t="s">
        <v>282</v>
      </c>
      <c r="EN65" s="212" t="s">
        <v>282</v>
      </c>
      <c r="EO65" s="212" t="s">
        <v>282</v>
      </c>
      <c r="EP65" s="212" t="s">
        <v>282</v>
      </c>
      <c r="EQ65" s="212" t="s">
        <v>282</v>
      </c>
      <c r="ER65" s="212" t="s">
        <v>282</v>
      </c>
      <c r="ES65" s="212" t="s">
        <v>282</v>
      </c>
      <c r="ET65" s="212" t="s">
        <v>282</v>
      </c>
      <c r="EU65" s="212" t="s">
        <v>282</v>
      </c>
      <c r="EV65" s="212" t="s">
        <v>282</v>
      </c>
      <c r="EW65" s="212" t="s">
        <v>282</v>
      </c>
      <c r="EX65" s="212" t="s">
        <v>282</v>
      </c>
      <c r="EY65" s="212" t="s">
        <v>282</v>
      </c>
      <c r="EZ65" s="212" t="s">
        <v>282</v>
      </c>
      <c r="FA65" s="212" t="s">
        <v>282</v>
      </c>
      <c r="FB65" s="212" t="s">
        <v>282</v>
      </c>
      <c r="FC65" s="212" t="s">
        <v>282</v>
      </c>
      <c r="FD65" s="212" t="s">
        <v>282</v>
      </c>
      <c r="FE65" s="212" t="s">
        <v>282</v>
      </c>
      <c r="FF65" s="212" t="s">
        <v>282</v>
      </c>
      <c r="FG65" s="212" t="s">
        <v>282</v>
      </c>
      <c r="FH65" s="212" t="s">
        <v>282</v>
      </c>
      <c r="FI65" s="212" t="s">
        <v>282</v>
      </c>
      <c r="FJ65" s="212" t="s">
        <v>282</v>
      </c>
      <c r="FK65" s="212" t="s">
        <v>282</v>
      </c>
    </row>
    <row r="66" spans="1:167" s="212" customFormat="1" x14ac:dyDescent="0.25">
      <c r="A66" s="164" t="s">
        <v>8346</v>
      </c>
      <c r="B66" s="159" t="s">
        <v>15275</v>
      </c>
      <c r="C66" s="159" t="s">
        <v>5328</v>
      </c>
      <c r="F66" s="212">
        <v>9</v>
      </c>
      <c r="G66" s="212">
        <v>3</v>
      </c>
      <c r="H66" s="212" t="s">
        <v>763</v>
      </c>
      <c r="I66" s="159" t="s">
        <v>183</v>
      </c>
      <c r="J66" s="212" t="s">
        <v>282</v>
      </c>
      <c r="K66" s="212" t="s">
        <v>282</v>
      </c>
      <c r="L66" s="212" t="s">
        <v>282</v>
      </c>
      <c r="M66" s="212" t="s">
        <v>282</v>
      </c>
      <c r="N66" s="212" t="s">
        <v>282</v>
      </c>
      <c r="O66" s="212" t="s">
        <v>282</v>
      </c>
      <c r="P66" s="212" t="s">
        <v>282</v>
      </c>
      <c r="Q66" s="212" t="s">
        <v>282</v>
      </c>
      <c r="R66" s="212" t="s">
        <v>282</v>
      </c>
      <c r="S66" s="212" t="s">
        <v>282</v>
      </c>
      <c r="T66" s="159" t="s">
        <v>435</v>
      </c>
      <c r="U66" s="159">
        <v>21</v>
      </c>
      <c r="V66" s="159">
        <v>33</v>
      </c>
      <c r="W66" s="66">
        <v>9.1999999999999993</v>
      </c>
      <c r="X66" s="159">
        <v>88</v>
      </c>
      <c r="Y66" s="159" t="s">
        <v>282</v>
      </c>
      <c r="Z66" s="159" t="s">
        <v>282</v>
      </c>
      <c r="AA66" s="159" t="s">
        <v>282</v>
      </c>
      <c r="AB66" s="159">
        <v>19.3</v>
      </c>
      <c r="AC66" s="159">
        <v>12.3</v>
      </c>
      <c r="AD66" s="159">
        <v>88</v>
      </c>
      <c r="AE66" s="212" t="s">
        <v>282</v>
      </c>
      <c r="AF66" s="212" t="s">
        <v>282</v>
      </c>
      <c r="AG66" s="212" t="s">
        <v>282</v>
      </c>
      <c r="AH66" s="212" t="s">
        <v>282</v>
      </c>
      <c r="AI66" s="212" t="s">
        <v>282</v>
      </c>
      <c r="AJ66" s="212" t="s">
        <v>282</v>
      </c>
      <c r="AK66" s="212" t="s">
        <v>282</v>
      </c>
      <c r="AL66" s="212" t="s">
        <v>282</v>
      </c>
      <c r="AM66" s="212" t="s">
        <v>282</v>
      </c>
      <c r="AN66" s="212" t="s">
        <v>673</v>
      </c>
      <c r="AO66" s="159" t="s">
        <v>183</v>
      </c>
      <c r="AP66" s="159" t="s">
        <v>282</v>
      </c>
      <c r="AQ66" s="159" t="s">
        <v>282</v>
      </c>
      <c r="AR66" s="159" t="s">
        <v>282</v>
      </c>
      <c r="AS66" s="159" t="s">
        <v>282</v>
      </c>
      <c r="AT66" s="159" t="s">
        <v>282</v>
      </c>
      <c r="AU66" s="159" t="s">
        <v>282</v>
      </c>
      <c r="AV66" s="159" t="s">
        <v>282</v>
      </c>
      <c r="AW66" s="159" t="s">
        <v>282</v>
      </c>
      <c r="AX66" s="159" t="s">
        <v>282</v>
      </c>
      <c r="AY66" s="159" t="s">
        <v>282</v>
      </c>
      <c r="AZ66" s="159" t="s">
        <v>435</v>
      </c>
      <c r="BA66" s="159">
        <v>21</v>
      </c>
      <c r="BB66" s="159">
        <v>31.7</v>
      </c>
      <c r="BC66" s="66">
        <v>8.6999999999999993</v>
      </c>
      <c r="BD66" s="159">
        <v>97</v>
      </c>
      <c r="BE66" s="159" t="s">
        <v>282</v>
      </c>
      <c r="BF66" s="159" t="s">
        <v>282</v>
      </c>
      <c r="BG66" s="159" t="s">
        <v>282</v>
      </c>
      <c r="BH66" s="159">
        <v>20.7</v>
      </c>
      <c r="BI66" s="159">
        <v>11.4</v>
      </c>
      <c r="BJ66" s="159">
        <v>97</v>
      </c>
      <c r="BK66" s="212" t="s">
        <v>282</v>
      </c>
      <c r="BL66" s="212" t="s">
        <v>282</v>
      </c>
      <c r="BM66" s="212" t="s">
        <v>282</v>
      </c>
      <c r="BN66" s="212" t="s">
        <v>282</v>
      </c>
      <c r="BO66" s="212" t="s">
        <v>282</v>
      </c>
      <c r="BP66" s="212" t="s">
        <v>282</v>
      </c>
      <c r="BQ66" s="212" t="s">
        <v>282</v>
      </c>
      <c r="BR66" s="212" t="s">
        <v>282</v>
      </c>
      <c r="BS66" s="212" t="s">
        <v>282</v>
      </c>
      <c r="BT66" s="212" t="s">
        <v>10937</v>
      </c>
      <c r="BU66" s="159" t="s">
        <v>183</v>
      </c>
      <c r="BV66" s="159" t="s">
        <v>282</v>
      </c>
      <c r="BW66" s="159" t="s">
        <v>282</v>
      </c>
      <c r="BX66" s="159" t="s">
        <v>282</v>
      </c>
      <c r="BY66" s="159" t="s">
        <v>282</v>
      </c>
      <c r="BZ66" s="159" t="s">
        <v>282</v>
      </c>
      <c r="CA66" s="159" t="s">
        <v>282</v>
      </c>
      <c r="CB66" s="159" t="s">
        <v>282</v>
      </c>
      <c r="CC66" s="159" t="s">
        <v>282</v>
      </c>
      <c r="CD66" s="159" t="s">
        <v>282</v>
      </c>
      <c r="CE66" s="159" t="s">
        <v>282</v>
      </c>
      <c r="CF66" s="159" t="s">
        <v>435</v>
      </c>
      <c r="CG66" s="66">
        <v>21</v>
      </c>
      <c r="CH66" s="159">
        <v>30.5</v>
      </c>
      <c r="CI66" s="159">
        <v>9.6</v>
      </c>
      <c r="CJ66" s="159">
        <v>89</v>
      </c>
      <c r="CK66" s="159" t="s">
        <v>282</v>
      </c>
      <c r="CL66" s="159" t="s">
        <v>282</v>
      </c>
      <c r="CM66" s="159" t="s">
        <v>282</v>
      </c>
      <c r="CN66" s="159">
        <v>17.899999999999999</v>
      </c>
      <c r="CO66" s="159">
        <v>11.9</v>
      </c>
      <c r="CP66" s="159">
        <v>89</v>
      </c>
      <c r="CQ66" s="212" t="s">
        <v>282</v>
      </c>
      <c r="CR66" s="212" t="s">
        <v>282</v>
      </c>
      <c r="CS66" s="212" t="s">
        <v>282</v>
      </c>
      <c r="CT66" s="212" t="s">
        <v>282</v>
      </c>
      <c r="CU66" s="212" t="s">
        <v>282</v>
      </c>
      <c r="CV66" s="212" t="s">
        <v>282</v>
      </c>
      <c r="CW66" s="212" t="s">
        <v>282</v>
      </c>
      <c r="CX66" s="212" t="s">
        <v>282</v>
      </c>
      <c r="CY66" s="212" t="s">
        <v>282</v>
      </c>
      <c r="CZ66" s="212" t="s">
        <v>282</v>
      </c>
      <c r="DA66" s="212" t="s">
        <v>282</v>
      </c>
      <c r="DB66" s="212" t="s">
        <v>282</v>
      </c>
      <c r="DC66" s="212" t="s">
        <v>282</v>
      </c>
      <c r="DD66" s="212" t="s">
        <v>282</v>
      </c>
      <c r="DE66" s="212" t="s">
        <v>282</v>
      </c>
      <c r="DF66" s="212" t="s">
        <v>282</v>
      </c>
      <c r="DG66" s="212" t="s">
        <v>282</v>
      </c>
      <c r="DH66" s="212" t="s">
        <v>282</v>
      </c>
      <c r="DI66" s="212" t="s">
        <v>282</v>
      </c>
      <c r="DJ66" s="212" t="s">
        <v>282</v>
      </c>
      <c r="DK66" s="212" t="s">
        <v>282</v>
      </c>
      <c r="DL66" s="212" t="s">
        <v>282</v>
      </c>
      <c r="DM66" s="212" t="s">
        <v>282</v>
      </c>
      <c r="DN66" s="212" t="s">
        <v>282</v>
      </c>
      <c r="DO66" s="212" t="s">
        <v>282</v>
      </c>
      <c r="DP66" s="212" t="s">
        <v>282</v>
      </c>
      <c r="DQ66" s="212" t="s">
        <v>282</v>
      </c>
      <c r="DR66" s="212" t="s">
        <v>282</v>
      </c>
      <c r="DS66" s="212" t="s">
        <v>282</v>
      </c>
      <c r="DT66" s="212" t="s">
        <v>282</v>
      </c>
      <c r="DU66" s="212" t="s">
        <v>282</v>
      </c>
      <c r="DV66" s="212" t="s">
        <v>282</v>
      </c>
      <c r="DW66" s="212" t="s">
        <v>282</v>
      </c>
      <c r="DX66" s="212" t="s">
        <v>282</v>
      </c>
      <c r="DY66" s="212" t="s">
        <v>282</v>
      </c>
      <c r="DZ66" s="212" t="s">
        <v>282</v>
      </c>
      <c r="EA66" s="212" t="s">
        <v>282</v>
      </c>
      <c r="EB66" s="212" t="s">
        <v>282</v>
      </c>
      <c r="EC66" s="212" t="s">
        <v>282</v>
      </c>
      <c r="ED66" s="212" t="s">
        <v>282</v>
      </c>
      <c r="EE66" s="212" t="s">
        <v>282</v>
      </c>
      <c r="EF66" s="212" t="s">
        <v>282</v>
      </c>
      <c r="EG66" s="212" t="s">
        <v>282</v>
      </c>
      <c r="EH66" s="212" t="s">
        <v>282</v>
      </c>
      <c r="EI66" s="212" t="s">
        <v>282</v>
      </c>
      <c r="EJ66" s="212" t="s">
        <v>282</v>
      </c>
      <c r="EK66" s="212" t="s">
        <v>282</v>
      </c>
      <c r="EL66" s="212" t="s">
        <v>282</v>
      </c>
      <c r="EM66" s="212" t="s">
        <v>282</v>
      </c>
      <c r="EN66" s="212" t="s">
        <v>282</v>
      </c>
      <c r="EO66" s="212" t="s">
        <v>282</v>
      </c>
      <c r="EP66" s="212" t="s">
        <v>282</v>
      </c>
      <c r="EQ66" s="212" t="s">
        <v>282</v>
      </c>
      <c r="ER66" s="212" t="s">
        <v>282</v>
      </c>
      <c r="ES66" s="212" t="s">
        <v>282</v>
      </c>
      <c r="ET66" s="212" t="s">
        <v>282</v>
      </c>
      <c r="EU66" s="212" t="s">
        <v>282</v>
      </c>
      <c r="EV66" s="212" t="s">
        <v>282</v>
      </c>
      <c r="EW66" s="212" t="s">
        <v>282</v>
      </c>
      <c r="EX66" s="212" t="s">
        <v>282</v>
      </c>
      <c r="EY66" s="212" t="s">
        <v>282</v>
      </c>
      <c r="EZ66" s="212" t="s">
        <v>282</v>
      </c>
      <c r="FA66" s="212" t="s">
        <v>282</v>
      </c>
      <c r="FB66" s="212" t="s">
        <v>282</v>
      </c>
      <c r="FC66" s="212" t="s">
        <v>282</v>
      </c>
      <c r="FD66" s="212" t="s">
        <v>282</v>
      </c>
      <c r="FE66" s="212" t="s">
        <v>282</v>
      </c>
      <c r="FF66" s="212" t="s">
        <v>282</v>
      </c>
      <c r="FG66" s="212" t="s">
        <v>282</v>
      </c>
      <c r="FH66" s="212" t="s">
        <v>282</v>
      </c>
      <c r="FI66" s="212" t="s">
        <v>282</v>
      </c>
      <c r="FJ66" s="212" t="s">
        <v>282</v>
      </c>
      <c r="FK66" s="212" t="s">
        <v>282</v>
      </c>
    </row>
    <row r="67" spans="1:167" x14ac:dyDescent="0.25">
      <c r="A67" s="66" t="s">
        <v>5174</v>
      </c>
      <c r="B67" s="66" t="s">
        <v>11629</v>
      </c>
      <c r="C67" s="66" t="s">
        <v>5328</v>
      </c>
      <c r="F67">
        <v>4</v>
      </c>
      <c r="G67">
        <v>3</v>
      </c>
      <c r="H67" s="212" t="s">
        <v>4798</v>
      </c>
      <c r="I67" s="159" t="s">
        <v>183</v>
      </c>
      <c r="J67" t="s">
        <v>282</v>
      </c>
      <c r="K67" s="212" t="s">
        <v>282</v>
      </c>
      <c r="L67" s="212" t="s">
        <v>282</v>
      </c>
      <c r="M67" s="212" t="s">
        <v>282</v>
      </c>
      <c r="N67" s="212" t="s">
        <v>282</v>
      </c>
      <c r="O67" s="212" t="s">
        <v>282</v>
      </c>
      <c r="P67" s="212" t="s">
        <v>282</v>
      </c>
      <c r="Q67" s="212" t="s">
        <v>282</v>
      </c>
      <c r="R67" s="212" t="s">
        <v>282</v>
      </c>
      <c r="S67" s="212" t="s">
        <v>282</v>
      </c>
      <c r="T67" s="159" t="s">
        <v>221</v>
      </c>
      <c r="U67" s="159">
        <v>7</v>
      </c>
      <c r="V67" s="66" t="s">
        <v>282</v>
      </c>
      <c r="W67" s="66" t="s">
        <v>282</v>
      </c>
      <c r="X67" s="159" t="s">
        <v>282</v>
      </c>
      <c r="Y67" s="66">
        <v>10.039999999999999</v>
      </c>
      <c r="Z67" s="66">
        <v>4.2300000000000004</v>
      </c>
      <c r="AA67" s="66">
        <v>71</v>
      </c>
      <c r="AB67" s="159" t="s">
        <v>282</v>
      </c>
      <c r="AC67" s="159" t="s">
        <v>282</v>
      </c>
      <c r="AD67" s="159" t="s">
        <v>282</v>
      </c>
      <c r="AE67" s="212">
        <v>4.71</v>
      </c>
      <c r="AF67" s="212">
        <v>4.47</v>
      </c>
      <c r="AG67" s="159">
        <v>71</v>
      </c>
      <c r="AH67" s="159" t="s">
        <v>282</v>
      </c>
      <c r="AI67" s="159" t="s">
        <v>282</v>
      </c>
      <c r="AJ67" s="159" t="s">
        <v>282</v>
      </c>
      <c r="AK67" s="159" t="s">
        <v>282</v>
      </c>
      <c r="AL67" s="159" t="s">
        <v>282</v>
      </c>
      <c r="AM67" s="159" t="s">
        <v>282</v>
      </c>
      <c r="AN67" s="159" t="s">
        <v>310</v>
      </c>
      <c r="AO67" s="159" t="s">
        <v>183</v>
      </c>
      <c r="AP67" s="159" t="s">
        <v>282</v>
      </c>
      <c r="AQ67" s="159" t="s">
        <v>282</v>
      </c>
      <c r="AR67" s="159" t="s">
        <v>282</v>
      </c>
      <c r="AS67" s="159" t="s">
        <v>282</v>
      </c>
      <c r="AT67" s="159" t="s">
        <v>282</v>
      </c>
      <c r="AU67" s="159" t="s">
        <v>282</v>
      </c>
      <c r="AV67" s="159" t="s">
        <v>282</v>
      </c>
      <c r="AW67" s="159" t="s">
        <v>282</v>
      </c>
      <c r="AX67" s="159" t="s">
        <v>282</v>
      </c>
      <c r="AY67" s="159" t="s">
        <v>282</v>
      </c>
      <c r="AZ67" s="159" t="s">
        <v>221</v>
      </c>
      <c r="BA67" s="159">
        <v>7</v>
      </c>
      <c r="BB67" s="66" t="s">
        <v>282</v>
      </c>
      <c r="BC67" s="66" t="s">
        <v>282</v>
      </c>
      <c r="BD67" s="159" t="s">
        <v>282</v>
      </c>
      <c r="BE67" s="66">
        <v>9.9600000000000009</v>
      </c>
      <c r="BF67" s="66">
        <v>3.62</v>
      </c>
      <c r="BG67" s="66">
        <v>62</v>
      </c>
      <c r="BH67" s="159" t="s">
        <v>282</v>
      </c>
      <c r="BI67" s="159" t="s">
        <v>282</v>
      </c>
      <c r="BJ67" s="159" t="s">
        <v>282</v>
      </c>
      <c r="BK67" s="212">
        <v>4.32</v>
      </c>
      <c r="BL67" s="212">
        <v>3.28</v>
      </c>
      <c r="BM67" s="159">
        <v>62</v>
      </c>
      <c r="BN67" s="159" t="s">
        <v>282</v>
      </c>
      <c r="BO67" s="159" t="s">
        <v>282</v>
      </c>
      <c r="BP67" s="159" t="s">
        <v>282</v>
      </c>
      <c r="BQ67" s="159" t="s">
        <v>282</v>
      </c>
      <c r="BR67" s="159" t="s">
        <v>282</v>
      </c>
      <c r="BS67" s="159" t="s">
        <v>282</v>
      </c>
      <c r="BT67" s="159" t="s">
        <v>310</v>
      </c>
      <c r="BU67" s="159" t="s">
        <v>282</v>
      </c>
      <c r="BV67" s="159" t="s">
        <v>282</v>
      </c>
      <c r="BW67" s="159" t="s">
        <v>282</v>
      </c>
      <c r="BX67" s="159" t="s">
        <v>282</v>
      </c>
      <c r="BY67" s="159" t="s">
        <v>282</v>
      </c>
      <c r="BZ67" s="159" t="s">
        <v>282</v>
      </c>
      <c r="CA67" s="159" t="s">
        <v>282</v>
      </c>
      <c r="CB67" s="159" t="s">
        <v>282</v>
      </c>
      <c r="CC67" s="159" t="s">
        <v>282</v>
      </c>
      <c r="CD67" s="159" t="s">
        <v>282</v>
      </c>
      <c r="CE67" s="159" t="s">
        <v>282</v>
      </c>
      <c r="CF67" s="159" t="s">
        <v>221</v>
      </c>
      <c r="CG67" s="66">
        <v>7</v>
      </c>
      <c r="CH67" s="159" t="s">
        <v>282</v>
      </c>
      <c r="CI67" s="159" t="s">
        <v>282</v>
      </c>
      <c r="CJ67" s="159" t="s">
        <v>282</v>
      </c>
      <c r="CK67" s="66">
        <v>9.24</v>
      </c>
      <c r="CL67" s="66">
        <v>3.83</v>
      </c>
      <c r="CM67" s="66">
        <v>51</v>
      </c>
      <c r="CN67" s="159" t="s">
        <v>282</v>
      </c>
      <c r="CO67" s="159" t="s">
        <v>282</v>
      </c>
      <c r="CP67" s="159" t="s">
        <v>282</v>
      </c>
      <c r="CQ67" s="212">
        <v>4.6399999999999997</v>
      </c>
      <c r="CR67" s="212">
        <v>4.28</v>
      </c>
      <c r="CS67">
        <v>51</v>
      </c>
      <c r="CT67" s="159" t="s">
        <v>282</v>
      </c>
      <c r="CU67" s="159" t="s">
        <v>282</v>
      </c>
      <c r="CV67" s="159" t="s">
        <v>282</v>
      </c>
      <c r="CW67" s="159" t="s">
        <v>282</v>
      </c>
      <c r="CX67" s="159" t="s">
        <v>282</v>
      </c>
      <c r="CY67" s="159" t="s">
        <v>282</v>
      </c>
      <c r="CZ67" s="159" t="s">
        <v>282</v>
      </c>
      <c r="DA67" s="159" t="s">
        <v>282</v>
      </c>
      <c r="DB67" s="159" t="s">
        <v>282</v>
      </c>
      <c r="DC67" s="159" t="s">
        <v>282</v>
      </c>
      <c r="DD67" s="159" t="s">
        <v>282</v>
      </c>
      <c r="DE67" s="159" t="s">
        <v>282</v>
      </c>
      <c r="DF67" s="159" t="s">
        <v>282</v>
      </c>
      <c r="DG67" s="159" t="s">
        <v>282</v>
      </c>
      <c r="DH67" s="159" t="s">
        <v>282</v>
      </c>
      <c r="DI67" s="159" t="s">
        <v>282</v>
      </c>
      <c r="DJ67" s="159" t="s">
        <v>282</v>
      </c>
      <c r="DK67" s="159" t="s">
        <v>282</v>
      </c>
      <c r="DL67" s="159" t="s">
        <v>282</v>
      </c>
      <c r="DM67" s="159" t="s">
        <v>282</v>
      </c>
      <c r="DN67" s="159" t="s">
        <v>282</v>
      </c>
      <c r="DO67" s="159" t="s">
        <v>282</v>
      </c>
      <c r="DP67" s="159" t="s">
        <v>282</v>
      </c>
      <c r="DQ67" s="159" t="s">
        <v>282</v>
      </c>
      <c r="DR67" s="159" t="s">
        <v>282</v>
      </c>
      <c r="DS67" s="159" t="s">
        <v>282</v>
      </c>
      <c r="DT67" s="159" t="s">
        <v>282</v>
      </c>
      <c r="DU67" s="159" t="s">
        <v>282</v>
      </c>
      <c r="DV67" s="159" t="s">
        <v>282</v>
      </c>
      <c r="DW67" s="159" t="s">
        <v>282</v>
      </c>
      <c r="DX67" s="159" t="s">
        <v>282</v>
      </c>
      <c r="DY67" s="159" t="s">
        <v>282</v>
      </c>
      <c r="DZ67" s="159" t="s">
        <v>282</v>
      </c>
      <c r="EA67" s="159" t="s">
        <v>282</v>
      </c>
      <c r="EB67" s="159" t="s">
        <v>282</v>
      </c>
      <c r="EC67" s="159" t="s">
        <v>282</v>
      </c>
      <c r="ED67" s="159" t="s">
        <v>282</v>
      </c>
      <c r="EE67" s="159" t="s">
        <v>282</v>
      </c>
      <c r="EF67" s="159" t="s">
        <v>282</v>
      </c>
      <c r="EG67" s="159" t="s">
        <v>282</v>
      </c>
      <c r="EH67" s="159" t="s">
        <v>282</v>
      </c>
      <c r="EI67" s="159" t="s">
        <v>282</v>
      </c>
      <c r="EJ67" s="159" t="s">
        <v>282</v>
      </c>
      <c r="EK67" s="159" t="s">
        <v>282</v>
      </c>
      <c r="EL67" s="159" t="s">
        <v>282</v>
      </c>
      <c r="EM67" s="159" t="s">
        <v>282</v>
      </c>
      <c r="EN67" s="159" t="s">
        <v>282</v>
      </c>
      <c r="EO67" s="159" t="s">
        <v>282</v>
      </c>
      <c r="EP67" s="159" t="s">
        <v>282</v>
      </c>
      <c r="EQ67" s="159" t="s">
        <v>282</v>
      </c>
      <c r="ER67" s="159" t="s">
        <v>282</v>
      </c>
      <c r="ES67" s="159" t="s">
        <v>282</v>
      </c>
      <c r="ET67" s="159" t="s">
        <v>282</v>
      </c>
      <c r="EU67" s="159" t="s">
        <v>282</v>
      </c>
      <c r="EV67" s="159" t="s">
        <v>282</v>
      </c>
      <c r="EW67" s="159" t="s">
        <v>282</v>
      </c>
      <c r="EX67" s="159" t="s">
        <v>282</v>
      </c>
      <c r="EY67" s="159" t="s">
        <v>282</v>
      </c>
      <c r="EZ67" s="159" t="s">
        <v>282</v>
      </c>
      <c r="FA67" s="159" t="s">
        <v>282</v>
      </c>
      <c r="FB67" s="159" t="s">
        <v>282</v>
      </c>
      <c r="FC67" s="159" t="s">
        <v>282</v>
      </c>
      <c r="FD67" s="159" t="s">
        <v>282</v>
      </c>
      <c r="FE67" s="159" t="s">
        <v>282</v>
      </c>
      <c r="FF67" s="159" t="s">
        <v>282</v>
      </c>
      <c r="FG67" s="159" t="s">
        <v>282</v>
      </c>
      <c r="FH67" s="159" t="s">
        <v>282</v>
      </c>
      <c r="FI67" s="159" t="s">
        <v>282</v>
      </c>
      <c r="FJ67" s="159" t="s">
        <v>282</v>
      </c>
      <c r="FK67" s="159" t="s">
        <v>282</v>
      </c>
    </row>
    <row r="68" spans="1:167" s="212" customFormat="1" x14ac:dyDescent="0.25">
      <c r="A68" s="212" t="s">
        <v>10160</v>
      </c>
      <c r="B68" s="159" t="s">
        <v>14699</v>
      </c>
      <c r="C68" s="159" t="s">
        <v>5328</v>
      </c>
      <c r="F68" s="212">
        <v>3</v>
      </c>
      <c r="G68" s="212">
        <v>2</v>
      </c>
      <c r="H68" s="159" t="s">
        <v>9093</v>
      </c>
      <c r="I68" s="159" t="s">
        <v>182</v>
      </c>
      <c r="J68" s="212" t="s">
        <v>282</v>
      </c>
      <c r="K68" s="212" t="s">
        <v>282</v>
      </c>
      <c r="L68" s="212" t="s">
        <v>282</v>
      </c>
      <c r="M68" s="212" t="s">
        <v>282</v>
      </c>
      <c r="N68" s="212" t="s">
        <v>282</v>
      </c>
      <c r="O68" s="212" t="s">
        <v>282</v>
      </c>
      <c r="P68" s="212" t="s">
        <v>282</v>
      </c>
      <c r="Q68" s="212" t="s">
        <v>282</v>
      </c>
      <c r="R68" s="212" t="s">
        <v>282</v>
      </c>
      <c r="S68" s="212" t="s">
        <v>282</v>
      </c>
      <c r="T68" s="159" t="s">
        <v>743</v>
      </c>
      <c r="U68" s="159">
        <v>21</v>
      </c>
      <c r="V68" s="159" t="s">
        <v>282</v>
      </c>
      <c r="W68" s="159" t="s">
        <v>282</v>
      </c>
      <c r="X68" s="159" t="s">
        <v>282</v>
      </c>
      <c r="Y68" s="159">
        <v>20.48</v>
      </c>
      <c r="Z68" s="159">
        <v>6.26</v>
      </c>
      <c r="AA68" s="159">
        <v>27</v>
      </c>
      <c r="AB68" s="159" t="s">
        <v>282</v>
      </c>
      <c r="AC68" s="159" t="s">
        <v>282</v>
      </c>
      <c r="AD68" s="159" t="s">
        <v>282</v>
      </c>
      <c r="AE68" s="212">
        <v>9.26</v>
      </c>
      <c r="AF68" s="212">
        <v>5.09</v>
      </c>
      <c r="AG68" s="159">
        <v>27</v>
      </c>
      <c r="AH68" s="159" t="s">
        <v>282</v>
      </c>
      <c r="AI68" s="159" t="s">
        <v>282</v>
      </c>
      <c r="AJ68" s="159" t="s">
        <v>282</v>
      </c>
      <c r="AK68" s="159" t="s">
        <v>282</v>
      </c>
      <c r="AL68" s="159" t="s">
        <v>282</v>
      </c>
      <c r="AM68" s="159" t="s">
        <v>282</v>
      </c>
      <c r="AN68" s="159" t="s">
        <v>306</v>
      </c>
      <c r="AO68" s="159" t="s">
        <v>282</v>
      </c>
      <c r="AP68" s="159" t="s">
        <v>282</v>
      </c>
      <c r="AQ68" s="159" t="s">
        <v>282</v>
      </c>
      <c r="AR68" s="159" t="s">
        <v>282</v>
      </c>
      <c r="AS68" s="159" t="s">
        <v>282</v>
      </c>
      <c r="AT68" s="159" t="s">
        <v>282</v>
      </c>
      <c r="AU68" s="159" t="s">
        <v>282</v>
      </c>
      <c r="AV68" s="159" t="s">
        <v>282</v>
      </c>
      <c r="AW68" s="159" t="s">
        <v>282</v>
      </c>
      <c r="AX68" s="159" t="s">
        <v>282</v>
      </c>
      <c r="AY68" s="159" t="s">
        <v>282</v>
      </c>
      <c r="AZ68" s="159" t="s">
        <v>743</v>
      </c>
      <c r="BA68" s="159">
        <v>21</v>
      </c>
      <c r="BB68" s="159" t="s">
        <v>282</v>
      </c>
      <c r="BC68" s="159" t="s">
        <v>282</v>
      </c>
      <c r="BD68" s="159" t="s">
        <v>282</v>
      </c>
      <c r="BE68" s="159">
        <v>15.15</v>
      </c>
      <c r="BF68" s="159">
        <v>5.45</v>
      </c>
      <c r="BG68" s="159">
        <v>27</v>
      </c>
      <c r="BH68" s="159" t="s">
        <v>282</v>
      </c>
      <c r="BI68" s="159" t="s">
        <v>282</v>
      </c>
      <c r="BJ68" s="159" t="s">
        <v>282</v>
      </c>
      <c r="BK68" s="212">
        <v>15.37</v>
      </c>
      <c r="BL68" s="212">
        <v>5.64</v>
      </c>
      <c r="BM68" s="159">
        <v>27</v>
      </c>
      <c r="BN68" s="159" t="s">
        <v>282</v>
      </c>
      <c r="BO68" s="159" t="s">
        <v>282</v>
      </c>
      <c r="BP68" s="159" t="s">
        <v>282</v>
      </c>
      <c r="BQ68" s="159" t="s">
        <v>282</v>
      </c>
      <c r="BR68" s="159" t="s">
        <v>282</v>
      </c>
      <c r="BS68" s="159" t="s">
        <v>282</v>
      </c>
      <c r="BT68" s="159" t="s">
        <v>282</v>
      </c>
      <c r="BU68" s="159" t="s">
        <v>282</v>
      </c>
      <c r="BV68" s="159" t="s">
        <v>282</v>
      </c>
      <c r="BW68" s="159" t="s">
        <v>282</v>
      </c>
      <c r="BX68" s="159" t="s">
        <v>282</v>
      </c>
      <c r="BY68" s="159" t="s">
        <v>282</v>
      </c>
      <c r="BZ68" s="159" t="s">
        <v>282</v>
      </c>
      <c r="CA68" s="159" t="s">
        <v>282</v>
      </c>
      <c r="CB68" s="159" t="s">
        <v>282</v>
      </c>
      <c r="CC68" s="159" t="s">
        <v>282</v>
      </c>
      <c r="CD68" s="159" t="s">
        <v>282</v>
      </c>
      <c r="CE68" s="159" t="s">
        <v>282</v>
      </c>
      <c r="CF68" s="159" t="s">
        <v>282</v>
      </c>
      <c r="CG68" s="159" t="s">
        <v>282</v>
      </c>
      <c r="CH68" s="159" t="s">
        <v>282</v>
      </c>
      <c r="CI68" s="159" t="s">
        <v>282</v>
      </c>
      <c r="CJ68" s="159" t="s">
        <v>282</v>
      </c>
      <c r="CK68" s="159" t="s">
        <v>282</v>
      </c>
      <c r="CL68" s="159" t="s">
        <v>282</v>
      </c>
      <c r="CM68" s="159" t="s">
        <v>282</v>
      </c>
      <c r="CN68" s="159" t="s">
        <v>282</v>
      </c>
      <c r="CO68" s="159" t="s">
        <v>282</v>
      </c>
      <c r="CP68" s="159" t="s">
        <v>282</v>
      </c>
      <c r="CQ68" s="159" t="s">
        <v>282</v>
      </c>
      <c r="CR68" s="159" t="s">
        <v>282</v>
      </c>
      <c r="CS68" s="159" t="s">
        <v>282</v>
      </c>
      <c r="CT68" s="159" t="s">
        <v>282</v>
      </c>
      <c r="CU68" s="159" t="s">
        <v>282</v>
      </c>
      <c r="CV68" s="159" t="s">
        <v>282</v>
      </c>
      <c r="CW68" s="159" t="s">
        <v>282</v>
      </c>
      <c r="CX68" s="159" t="s">
        <v>282</v>
      </c>
      <c r="CY68" s="159" t="s">
        <v>282</v>
      </c>
      <c r="CZ68" s="159" t="s">
        <v>282</v>
      </c>
      <c r="DA68" s="159" t="s">
        <v>282</v>
      </c>
      <c r="DB68" s="159" t="s">
        <v>282</v>
      </c>
      <c r="DC68" s="159" t="s">
        <v>282</v>
      </c>
      <c r="DD68" s="159" t="s">
        <v>282</v>
      </c>
      <c r="DE68" s="159" t="s">
        <v>282</v>
      </c>
      <c r="DF68" s="159" t="s">
        <v>282</v>
      </c>
      <c r="DG68" s="159" t="s">
        <v>282</v>
      </c>
      <c r="DH68" s="159" t="s">
        <v>282</v>
      </c>
      <c r="DI68" s="159" t="s">
        <v>282</v>
      </c>
      <c r="DJ68" s="159" t="s">
        <v>282</v>
      </c>
      <c r="DK68" s="159" t="s">
        <v>282</v>
      </c>
      <c r="DL68" s="159" t="s">
        <v>282</v>
      </c>
      <c r="DM68" s="159" t="s">
        <v>282</v>
      </c>
      <c r="DN68" s="159" t="s">
        <v>282</v>
      </c>
      <c r="DO68" s="159" t="s">
        <v>282</v>
      </c>
      <c r="DP68" s="159" t="s">
        <v>282</v>
      </c>
      <c r="DQ68" s="159" t="s">
        <v>282</v>
      </c>
      <c r="DR68" s="159" t="s">
        <v>282</v>
      </c>
      <c r="DS68" s="159" t="s">
        <v>282</v>
      </c>
      <c r="DT68" s="159" t="s">
        <v>282</v>
      </c>
      <c r="DU68" s="159" t="s">
        <v>282</v>
      </c>
      <c r="DV68" s="159" t="s">
        <v>282</v>
      </c>
      <c r="DW68" s="159" t="s">
        <v>282</v>
      </c>
      <c r="DX68" s="159" t="s">
        <v>282</v>
      </c>
      <c r="DY68" s="159" t="s">
        <v>282</v>
      </c>
      <c r="DZ68" s="159" t="s">
        <v>282</v>
      </c>
      <c r="EA68" s="159" t="s">
        <v>282</v>
      </c>
      <c r="EB68" s="159" t="s">
        <v>282</v>
      </c>
      <c r="EC68" s="159" t="s">
        <v>282</v>
      </c>
      <c r="ED68" s="159" t="s">
        <v>282</v>
      </c>
      <c r="EE68" s="159" t="s">
        <v>282</v>
      </c>
      <c r="EF68" s="159" t="s">
        <v>282</v>
      </c>
      <c r="EG68" s="159" t="s">
        <v>282</v>
      </c>
      <c r="EH68" s="159" t="s">
        <v>282</v>
      </c>
      <c r="EI68" s="159" t="s">
        <v>282</v>
      </c>
      <c r="EJ68" s="159" t="s">
        <v>282</v>
      </c>
      <c r="EK68" s="159" t="s">
        <v>282</v>
      </c>
      <c r="EL68" s="159" t="s">
        <v>282</v>
      </c>
      <c r="EM68" s="159" t="s">
        <v>282</v>
      </c>
      <c r="EN68" s="159" t="s">
        <v>282</v>
      </c>
      <c r="EO68" s="159" t="s">
        <v>282</v>
      </c>
      <c r="EP68" s="159" t="s">
        <v>282</v>
      </c>
      <c r="EQ68" s="159" t="s">
        <v>282</v>
      </c>
      <c r="ER68" s="159" t="s">
        <v>282</v>
      </c>
      <c r="ES68" s="159" t="s">
        <v>282</v>
      </c>
      <c r="ET68" s="159" t="s">
        <v>282</v>
      </c>
      <c r="EU68" s="159" t="s">
        <v>282</v>
      </c>
      <c r="EV68" s="159" t="s">
        <v>282</v>
      </c>
      <c r="EW68" s="159" t="s">
        <v>282</v>
      </c>
      <c r="EX68" s="159" t="s">
        <v>282</v>
      </c>
      <c r="EY68" s="159" t="s">
        <v>282</v>
      </c>
      <c r="EZ68" s="159" t="s">
        <v>282</v>
      </c>
      <c r="FA68" s="159" t="s">
        <v>282</v>
      </c>
      <c r="FB68" s="159" t="s">
        <v>282</v>
      </c>
      <c r="FC68" s="159" t="s">
        <v>282</v>
      </c>
      <c r="FD68" s="159" t="s">
        <v>282</v>
      </c>
      <c r="FE68" s="159" t="s">
        <v>282</v>
      </c>
      <c r="FF68" s="159" t="s">
        <v>282</v>
      </c>
      <c r="FG68" s="159" t="s">
        <v>282</v>
      </c>
      <c r="FH68" s="159" t="s">
        <v>282</v>
      </c>
      <c r="FI68" s="159" t="s">
        <v>282</v>
      </c>
      <c r="FJ68" s="159" t="s">
        <v>282</v>
      </c>
      <c r="FK68" s="159" t="s">
        <v>282</v>
      </c>
    </row>
    <row r="69" spans="1:167" s="212" customFormat="1" x14ac:dyDescent="0.25">
      <c r="A69" s="212" t="s">
        <v>7284</v>
      </c>
      <c r="B69" s="159" t="s">
        <v>11318</v>
      </c>
      <c r="C69" s="159" t="s">
        <v>5328</v>
      </c>
      <c r="F69" s="212">
        <v>2</v>
      </c>
      <c r="G69" s="212">
        <v>2</v>
      </c>
      <c r="H69" s="212" t="s">
        <v>4798</v>
      </c>
      <c r="I69" s="159" t="s">
        <v>183</v>
      </c>
      <c r="J69" s="212" t="s">
        <v>282</v>
      </c>
      <c r="K69" s="212" t="s">
        <v>282</v>
      </c>
      <c r="L69" s="212" t="s">
        <v>282</v>
      </c>
      <c r="M69" s="212" t="s">
        <v>282</v>
      </c>
      <c r="N69" s="212" t="s">
        <v>282</v>
      </c>
      <c r="O69" s="212" t="s">
        <v>282</v>
      </c>
      <c r="P69" s="212" t="s">
        <v>282</v>
      </c>
      <c r="Q69" s="212" t="s">
        <v>282</v>
      </c>
      <c r="R69" s="212" t="s">
        <v>282</v>
      </c>
      <c r="S69" s="212" t="s">
        <v>282</v>
      </c>
      <c r="T69" s="159" t="s">
        <v>220</v>
      </c>
      <c r="U69" s="159">
        <v>20</v>
      </c>
      <c r="V69" s="159">
        <v>39.5</v>
      </c>
      <c r="W69" s="159">
        <v>8.6</v>
      </c>
      <c r="X69" s="159">
        <v>131</v>
      </c>
      <c r="Y69" s="159" t="s">
        <v>282</v>
      </c>
      <c r="Z69" s="159" t="s">
        <v>282</v>
      </c>
      <c r="AA69" s="159" t="s">
        <v>282</v>
      </c>
      <c r="AB69" s="159">
        <v>24.86</v>
      </c>
      <c r="AC69" s="159">
        <v>8.51</v>
      </c>
      <c r="AD69" s="159">
        <v>131</v>
      </c>
      <c r="AE69" s="159">
        <v>24.66</v>
      </c>
      <c r="AF69" s="159">
        <v>10.87</v>
      </c>
      <c r="AG69" s="159">
        <v>58</v>
      </c>
      <c r="AH69" s="159" t="s">
        <v>282</v>
      </c>
      <c r="AI69" s="159" t="s">
        <v>282</v>
      </c>
      <c r="AJ69" s="159" t="s">
        <v>282</v>
      </c>
      <c r="AK69" s="159" t="s">
        <v>282</v>
      </c>
      <c r="AL69" s="159" t="s">
        <v>282</v>
      </c>
      <c r="AM69" s="159" t="s">
        <v>282</v>
      </c>
      <c r="AN69" s="159" t="s">
        <v>636</v>
      </c>
      <c r="AO69" s="159" t="s">
        <v>282</v>
      </c>
      <c r="AP69" s="159" t="s">
        <v>282</v>
      </c>
      <c r="AQ69" s="159" t="s">
        <v>282</v>
      </c>
      <c r="AR69" s="159" t="s">
        <v>282</v>
      </c>
      <c r="AS69" s="159" t="s">
        <v>282</v>
      </c>
      <c r="AT69" s="159" t="s">
        <v>282</v>
      </c>
      <c r="AU69" s="159" t="s">
        <v>282</v>
      </c>
      <c r="AV69" s="159" t="s">
        <v>282</v>
      </c>
      <c r="AW69" s="159" t="s">
        <v>282</v>
      </c>
      <c r="AX69" s="159" t="s">
        <v>282</v>
      </c>
      <c r="AY69" s="159" t="s">
        <v>282</v>
      </c>
      <c r="AZ69" s="159" t="s">
        <v>220</v>
      </c>
      <c r="BA69" s="159">
        <v>20</v>
      </c>
      <c r="BB69" s="159">
        <v>39.700000000000003</v>
      </c>
      <c r="BC69" s="159">
        <v>7.1</v>
      </c>
      <c r="BD69" s="159">
        <v>132</v>
      </c>
      <c r="BE69" s="159" t="s">
        <v>282</v>
      </c>
      <c r="BF69" s="159" t="s">
        <v>282</v>
      </c>
      <c r="BG69" s="159" t="s">
        <v>282</v>
      </c>
      <c r="BH69" s="159">
        <v>33.090000000000003</v>
      </c>
      <c r="BI69" s="159">
        <v>9.69</v>
      </c>
      <c r="BJ69" s="159">
        <v>132</v>
      </c>
      <c r="BK69" s="159">
        <v>33.369999999999997</v>
      </c>
      <c r="BL69" s="159">
        <v>11.32</v>
      </c>
      <c r="BM69" s="159">
        <v>76</v>
      </c>
      <c r="BN69" s="159" t="s">
        <v>282</v>
      </c>
      <c r="BO69" s="159" t="s">
        <v>282</v>
      </c>
      <c r="BP69" s="159" t="s">
        <v>282</v>
      </c>
      <c r="BQ69" s="159" t="s">
        <v>282</v>
      </c>
      <c r="BR69" s="159" t="s">
        <v>282</v>
      </c>
      <c r="BS69" s="159" t="s">
        <v>282</v>
      </c>
      <c r="BT69" s="159" t="s">
        <v>282</v>
      </c>
      <c r="BU69" s="159" t="s">
        <v>282</v>
      </c>
      <c r="BV69" s="159" t="s">
        <v>282</v>
      </c>
      <c r="BW69" s="159" t="s">
        <v>282</v>
      </c>
      <c r="BX69" s="159" t="s">
        <v>282</v>
      </c>
      <c r="BY69" s="159" t="s">
        <v>282</v>
      </c>
      <c r="BZ69" s="159" t="s">
        <v>282</v>
      </c>
      <c r="CA69" s="159" t="s">
        <v>282</v>
      </c>
      <c r="CB69" s="159" t="s">
        <v>282</v>
      </c>
      <c r="CC69" s="159" t="s">
        <v>282</v>
      </c>
      <c r="CD69" s="159" t="s">
        <v>282</v>
      </c>
      <c r="CE69" s="159" t="s">
        <v>282</v>
      </c>
      <c r="CF69" s="159" t="s">
        <v>282</v>
      </c>
      <c r="CG69" s="159" t="s">
        <v>282</v>
      </c>
      <c r="CH69" s="159" t="s">
        <v>282</v>
      </c>
      <c r="CI69" s="159" t="s">
        <v>282</v>
      </c>
      <c r="CJ69" s="159" t="s">
        <v>282</v>
      </c>
      <c r="CK69" s="159" t="s">
        <v>282</v>
      </c>
      <c r="CL69" s="159" t="s">
        <v>282</v>
      </c>
      <c r="CM69" s="159" t="s">
        <v>282</v>
      </c>
      <c r="CN69" s="159" t="s">
        <v>282</v>
      </c>
      <c r="CO69" s="159" t="s">
        <v>282</v>
      </c>
      <c r="CP69" s="159" t="s">
        <v>282</v>
      </c>
      <c r="CQ69" s="159" t="s">
        <v>282</v>
      </c>
      <c r="CR69" s="159" t="s">
        <v>282</v>
      </c>
      <c r="CS69" s="159" t="s">
        <v>282</v>
      </c>
      <c r="CT69" s="159" t="s">
        <v>282</v>
      </c>
      <c r="CU69" s="159" t="s">
        <v>282</v>
      </c>
      <c r="CV69" s="159" t="s">
        <v>282</v>
      </c>
      <c r="CW69" s="159" t="s">
        <v>282</v>
      </c>
      <c r="CX69" s="159" t="s">
        <v>282</v>
      </c>
      <c r="CY69" s="159" t="s">
        <v>282</v>
      </c>
      <c r="CZ69" s="159" t="s">
        <v>282</v>
      </c>
      <c r="DA69" s="159" t="s">
        <v>282</v>
      </c>
      <c r="DB69" s="159" t="s">
        <v>282</v>
      </c>
      <c r="DC69" s="159" t="s">
        <v>282</v>
      </c>
      <c r="DD69" s="159" t="s">
        <v>282</v>
      </c>
      <c r="DE69" s="159" t="s">
        <v>282</v>
      </c>
      <c r="DF69" s="159" t="s">
        <v>282</v>
      </c>
      <c r="DG69" s="159" t="s">
        <v>282</v>
      </c>
      <c r="DH69" s="159" t="s">
        <v>282</v>
      </c>
      <c r="DI69" s="159" t="s">
        <v>282</v>
      </c>
      <c r="DJ69" s="159" t="s">
        <v>282</v>
      </c>
      <c r="DK69" s="159" t="s">
        <v>282</v>
      </c>
      <c r="DL69" s="159" t="s">
        <v>282</v>
      </c>
      <c r="DM69" s="159" t="s">
        <v>282</v>
      </c>
      <c r="DN69" s="159" t="s">
        <v>282</v>
      </c>
      <c r="DO69" s="159" t="s">
        <v>282</v>
      </c>
      <c r="DP69" s="159" t="s">
        <v>282</v>
      </c>
      <c r="DQ69" s="159" t="s">
        <v>282</v>
      </c>
      <c r="DR69" s="159" t="s">
        <v>282</v>
      </c>
      <c r="DS69" s="159" t="s">
        <v>282</v>
      </c>
      <c r="DT69" s="159" t="s">
        <v>282</v>
      </c>
      <c r="DU69" s="159" t="s">
        <v>282</v>
      </c>
      <c r="DV69" s="159" t="s">
        <v>282</v>
      </c>
      <c r="DW69" s="159" t="s">
        <v>282</v>
      </c>
      <c r="DX69" s="159" t="s">
        <v>282</v>
      </c>
      <c r="DY69" s="159" t="s">
        <v>282</v>
      </c>
      <c r="DZ69" s="159" t="s">
        <v>282</v>
      </c>
      <c r="EA69" s="159" t="s">
        <v>282</v>
      </c>
      <c r="EB69" s="159" t="s">
        <v>282</v>
      </c>
      <c r="EC69" s="159" t="s">
        <v>282</v>
      </c>
      <c r="ED69" s="159" t="s">
        <v>282</v>
      </c>
      <c r="EE69" s="159" t="s">
        <v>282</v>
      </c>
      <c r="EF69" s="159" t="s">
        <v>282</v>
      </c>
      <c r="EG69" s="159" t="s">
        <v>282</v>
      </c>
      <c r="EH69" s="159" t="s">
        <v>282</v>
      </c>
      <c r="EI69" s="159" t="s">
        <v>282</v>
      </c>
      <c r="EJ69" s="159" t="s">
        <v>282</v>
      </c>
      <c r="EK69" s="159" t="s">
        <v>282</v>
      </c>
      <c r="EL69" s="159" t="s">
        <v>282</v>
      </c>
      <c r="EM69" s="159" t="s">
        <v>282</v>
      </c>
      <c r="EN69" s="159" t="s">
        <v>282</v>
      </c>
      <c r="EO69" s="159" t="s">
        <v>282</v>
      </c>
      <c r="EP69" s="159" t="s">
        <v>282</v>
      </c>
      <c r="EQ69" s="159" t="s">
        <v>282</v>
      </c>
      <c r="ER69" s="159" t="s">
        <v>282</v>
      </c>
      <c r="ES69" s="159" t="s">
        <v>282</v>
      </c>
      <c r="ET69" s="159" t="s">
        <v>282</v>
      </c>
      <c r="EU69" s="159" t="s">
        <v>282</v>
      </c>
      <c r="EV69" s="159" t="s">
        <v>282</v>
      </c>
      <c r="EW69" s="159" t="s">
        <v>282</v>
      </c>
      <c r="EX69" s="159" t="s">
        <v>282</v>
      </c>
      <c r="EY69" s="159" t="s">
        <v>282</v>
      </c>
      <c r="EZ69" s="159" t="s">
        <v>282</v>
      </c>
      <c r="FA69" s="159" t="s">
        <v>282</v>
      </c>
      <c r="FB69" s="159" t="s">
        <v>282</v>
      </c>
      <c r="FC69" s="159" t="s">
        <v>282</v>
      </c>
      <c r="FD69" s="159" t="s">
        <v>282</v>
      </c>
      <c r="FE69" s="159" t="s">
        <v>282</v>
      </c>
      <c r="FF69" s="159" t="s">
        <v>282</v>
      </c>
      <c r="FG69" s="159" t="s">
        <v>282</v>
      </c>
      <c r="FH69" s="159" t="s">
        <v>282</v>
      </c>
      <c r="FI69" s="159" t="s">
        <v>282</v>
      </c>
      <c r="FJ69" s="159" t="s">
        <v>282</v>
      </c>
      <c r="FK69" s="159" t="s">
        <v>282</v>
      </c>
    </row>
    <row r="70" spans="1:167" x14ac:dyDescent="0.25">
      <c r="A70" s="66" t="s">
        <v>332</v>
      </c>
      <c r="B70" s="159" t="s">
        <v>11685</v>
      </c>
      <c r="C70" s="159" t="s">
        <v>5328</v>
      </c>
      <c r="F70">
        <v>3</v>
      </c>
      <c r="G70">
        <v>2</v>
      </c>
      <c r="H70" s="164" t="s">
        <v>10667</v>
      </c>
      <c r="I70" s="159" t="s">
        <v>183</v>
      </c>
      <c r="J70" t="s">
        <v>923</v>
      </c>
      <c r="K70" t="s">
        <v>282</v>
      </c>
      <c r="L70">
        <v>16</v>
      </c>
      <c r="M70" t="s">
        <v>282</v>
      </c>
      <c r="N70" s="212">
        <v>21</v>
      </c>
      <c r="O70" s="159" t="s">
        <v>282</v>
      </c>
      <c r="P70" s="159" t="s">
        <v>282</v>
      </c>
      <c r="Q70" s="159" t="s">
        <v>282</v>
      </c>
      <c r="R70" s="159" t="s">
        <v>282</v>
      </c>
      <c r="S70" s="159" t="s">
        <v>282</v>
      </c>
      <c r="T70" s="159" t="s">
        <v>299</v>
      </c>
      <c r="U70" s="159">
        <v>17</v>
      </c>
      <c r="V70" s="159" t="s">
        <v>282</v>
      </c>
      <c r="W70" s="159" t="s">
        <v>282</v>
      </c>
      <c r="X70" s="159" t="s">
        <v>282</v>
      </c>
      <c r="Y70" s="66">
        <v>11.4</v>
      </c>
      <c r="Z70" s="66">
        <v>3.08</v>
      </c>
      <c r="AA70" s="66">
        <v>20</v>
      </c>
      <c r="AB70" s="159" t="s">
        <v>282</v>
      </c>
      <c r="AC70" s="159" t="s">
        <v>282</v>
      </c>
      <c r="AD70" s="159" t="s">
        <v>282</v>
      </c>
      <c r="AE70" s="212">
        <v>5.15</v>
      </c>
      <c r="AF70" s="212">
        <v>4.75</v>
      </c>
      <c r="AG70" s="159">
        <v>20</v>
      </c>
      <c r="AH70" s="159" t="s">
        <v>282</v>
      </c>
      <c r="AI70" s="159" t="s">
        <v>282</v>
      </c>
      <c r="AJ70" s="159" t="s">
        <v>282</v>
      </c>
      <c r="AK70" s="159" t="s">
        <v>282</v>
      </c>
      <c r="AL70" s="159" t="s">
        <v>282</v>
      </c>
      <c r="AM70" s="159" t="s">
        <v>282</v>
      </c>
      <c r="AN70" s="159" t="s">
        <v>811</v>
      </c>
      <c r="AO70" s="159" t="s">
        <v>282</v>
      </c>
      <c r="AP70" s="159" t="s">
        <v>923</v>
      </c>
      <c r="AQ70" s="159" t="s">
        <v>282</v>
      </c>
      <c r="AR70">
        <v>10</v>
      </c>
      <c r="AS70" s="159" t="s">
        <v>282</v>
      </c>
      <c r="AT70">
        <v>23</v>
      </c>
      <c r="AU70" s="159" t="s">
        <v>282</v>
      </c>
      <c r="AV70" s="159" t="s">
        <v>282</v>
      </c>
      <c r="AW70" s="159" t="s">
        <v>282</v>
      </c>
      <c r="AX70" s="159" t="s">
        <v>282</v>
      </c>
      <c r="AY70" s="159" t="s">
        <v>282</v>
      </c>
      <c r="AZ70" s="159" t="s">
        <v>299</v>
      </c>
      <c r="BA70" s="159">
        <v>17</v>
      </c>
      <c r="BB70" s="159" t="s">
        <v>282</v>
      </c>
      <c r="BC70" s="159" t="s">
        <v>282</v>
      </c>
      <c r="BD70" s="159" t="s">
        <v>282</v>
      </c>
      <c r="BE70" s="66">
        <v>11.8</v>
      </c>
      <c r="BF70" s="66">
        <v>2.84</v>
      </c>
      <c r="BG70" s="66">
        <v>20</v>
      </c>
      <c r="BH70" s="159" t="s">
        <v>282</v>
      </c>
      <c r="BI70" s="159" t="s">
        <v>282</v>
      </c>
      <c r="BJ70" s="159" t="s">
        <v>282</v>
      </c>
      <c r="BK70" s="212">
        <v>6.7</v>
      </c>
      <c r="BL70" s="212">
        <v>6.23</v>
      </c>
      <c r="BM70" s="159">
        <v>20</v>
      </c>
      <c r="BN70" s="159" t="s">
        <v>282</v>
      </c>
      <c r="BO70" s="159" t="s">
        <v>282</v>
      </c>
      <c r="BP70" s="159" t="s">
        <v>282</v>
      </c>
      <c r="BQ70" s="159" t="s">
        <v>282</v>
      </c>
      <c r="BR70" s="159" t="s">
        <v>282</v>
      </c>
      <c r="BS70" s="159" t="s">
        <v>282</v>
      </c>
      <c r="BT70" s="159" t="s">
        <v>282</v>
      </c>
      <c r="BU70" s="159" t="s">
        <v>282</v>
      </c>
      <c r="BV70" s="159" t="s">
        <v>282</v>
      </c>
      <c r="BW70" s="159" t="s">
        <v>282</v>
      </c>
      <c r="BX70" s="159" t="s">
        <v>282</v>
      </c>
      <c r="BY70" s="159" t="s">
        <v>282</v>
      </c>
      <c r="BZ70" s="159" t="s">
        <v>282</v>
      </c>
      <c r="CA70" s="159" t="s">
        <v>282</v>
      </c>
      <c r="CB70" s="159" t="s">
        <v>282</v>
      </c>
      <c r="CC70" s="159" t="s">
        <v>282</v>
      </c>
      <c r="CD70" s="159" t="s">
        <v>282</v>
      </c>
      <c r="CE70" s="159" t="s">
        <v>282</v>
      </c>
      <c r="CF70" s="159" t="s">
        <v>282</v>
      </c>
      <c r="CG70" s="159" t="s">
        <v>282</v>
      </c>
      <c r="CH70" s="159" t="s">
        <v>282</v>
      </c>
      <c r="CI70" s="159" t="s">
        <v>282</v>
      </c>
      <c r="CJ70" s="159" t="s">
        <v>282</v>
      </c>
      <c r="CK70" s="159" t="s">
        <v>282</v>
      </c>
      <c r="CL70" s="159" t="s">
        <v>282</v>
      </c>
      <c r="CM70" s="159" t="s">
        <v>282</v>
      </c>
      <c r="CN70" s="159" t="s">
        <v>282</v>
      </c>
      <c r="CO70" s="159" t="s">
        <v>282</v>
      </c>
      <c r="CP70" s="159" t="s">
        <v>282</v>
      </c>
      <c r="CQ70" s="159" t="s">
        <v>282</v>
      </c>
      <c r="CR70" s="159" t="s">
        <v>282</v>
      </c>
      <c r="CS70" s="159" t="s">
        <v>282</v>
      </c>
      <c r="CT70" s="159" t="s">
        <v>282</v>
      </c>
      <c r="CU70" s="159" t="s">
        <v>282</v>
      </c>
      <c r="CV70" s="159" t="s">
        <v>282</v>
      </c>
      <c r="CW70" s="159" t="s">
        <v>282</v>
      </c>
      <c r="CX70" s="159" t="s">
        <v>282</v>
      </c>
      <c r="CY70" s="159" t="s">
        <v>282</v>
      </c>
      <c r="CZ70" s="159" t="s">
        <v>282</v>
      </c>
      <c r="DA70" s="159" t="s">
        <v>282</v>
      </c>
      <c r="DB70" s="159" t="s">
        <v>282</v>
      </c>
      <c r="DC70" s="159" t="s">
        <v>282</v>
      </c>
      <c r="DD70" s="159" t="s">
        <v>282</v>
      </c>
      <c r="DE70" s="159" t="s">
        <v>282</v>
      </c>
      <c r="DF70" s="159" t="s">
        <v>282</v>
      </c>
      <c r="DG70" s="159" t="s">
        <v>282</v>
      </c>
      <c r="DH70" s="159" t="s">
        <v>282</v>
      </c>
      <c r="DI70" s="159" t="s">
        <v>282</v>
      </c>
      <c r="DJ70" s="159" t="s">
        <v>282</v>
      </c>
      <c r="DK70" s="159" t="s">
        <v>282</v>
      </c>
      <c r="DL70" s="159" t="s">
        <v>282</v>
      </c>
      <c r="DM70" s="159" t="s">
        <v>282</v>
      </c>
      <c r="DN70" s="159" t="s">
        <v>282</v>
      </c>
      <c r="DO70" s="159" t="s">
        <v>282</v>
      </c>
      <c r="DP70" s="159" t="s">
        <v>282</v>
      </c>
      <c r="DQ70" s="159" t="s">
        <v>282</v>
      </c>
      <c r="DR70" s="159" t="s">
        <v>282</v>
      </c>
      <c r="DS70" s="159" t="s">
        <v>282</v>
      </c>
      <c r="DT70" s="159" t="s">
        <v>282</v>
      </c>
      <c r="DU70" s="159" t="s">
        <v>282</v>
      </c>
      <c r="DV70" s="159" t="s">
        <v>282</v>
      </c>
      <c r="DW70" s="159" t="s">
        <v>282</v>
      </c>
      <c r="DX70" s="159" t="s">
        <v>282</v>
      </c>
      <c r="DY70" s="159" t="s">
        <v>282</v>
      </c>
      <c r="DZ70" s="159" t="s">
        <v>282</v>
      </c>
      <c r="EA70" s="159" t="s">
        <v>282</v>
      </c>
      <c r="EB70" s="159" t="s">
        <v>282</v>
      </c>
      <c r="EC70" s="159" t="s">
        <v>282</v>
      </c>
      <c r="ED70" s="159" t="s">
        <v>282</v>
      </c>
      <c r="EE70" s="159" t="s">
        <v>282</v>
      </c>
      <c r="EF70" s="159" t="s">
        <v>282</v>
      </c>
      <c r="EG70" s="159" t="s">
        <v>282</v>
      </c>
      <c r="EH70" s="159" t="s">
        <v>282</v>
      </c>
      <c r="EI70" s="159" t="s">
        <v>282</v>
      </c>
      <c r="EJ70" s="159" t="s">
        <v>282</v>
      </c>
      <c r="EK70" s="159" t="s">
        <v>282</v>
      </c>
      <c r="EL70" s="159" t="s">
        <v>282</v>
      </c>
      <c r="EM70" s="159" t="s">
        <v>282</v>
      </c>
      <c r="EN70" s="159" t="s">
        <v>282</v>
      </c>
      <c r="EO70" s="159" t="s">
        <v>282</v>
      </c>
      <c r="EP70" s="159" t="s">
        <v>282</v>
      </c>
      <c r="EQ70" s="159" t="s">
        <v>282</v>
      </c>
      <c r="ER70" s="159" t="s">
        <v>282</v>
      </c>
      <c r="ES70" s="159" t="s">
        <v>282</v>
      </c>
      <c r="ET70" s="159" t="s">
        <v>282</v>
      </c>
      <c r="EU70" s="159" t="s">
        <v>282</v>
      </c>
      <c r="EV70" s="159" t="s">
        <v>282</v>
      </c>
      <c r="EW70" s="159" t="s">
        <v>282</v>
      </c>
      <c r="EX70" s="159" t="s">
        <v>282</v>
      </c>
      <c r="EY70" s="159" t="s">
        <v>282</v>
      </c>
      <c r="EZ70" s="159" t="s">
        <v>282</v>
      </c>
      <c r="FA70" s="159" t="s">
        <v>282</v>
      </c>
      <c r="FB70" s="159" t="s">
        <v>282</v>
      </c>
      <c r="FC70" s="159" t="s">
        <v>282</v>
      </c>
      <c r="FD70" s="159" t="s">
        <v>282</v>
      </c>
      <c r="FE70" s="159" t="s">
        <v>282</v>
      </c>
      <c r="FF70" s="159" t="s">
        <v>282</v>
      </c>
      <c r="FG70" s="159" t="s">
        <v>282</v>
      </c>
      <c r="FH70" s="159" t="s">
        <v>282</v>
      </c>
      <c r="FI70" s="159" t="s">
        <v>282</v>
      </c>
      <c r="FJ70" s="159" t="s">
        <v>282</v>
      </c>
      <c r="FK70" s="159" t="s">
        <v>282</v>
      </c>
    </row>
    <row r="71" spans="1:167" x14ac:dyDescent="0.25">
      <c r="A71" s="66" t="s">
        <v>332</v>
      </c>
      <c r="B71" s="159" t="s">
        <v>11685</v>
      </c>
      <c r="C71" s="159" t="s">
        <v>5328</v>
      </c>
      <c r="D71" s="212"/>
      <c r="E71" s="212"/>
      <c r="F71" s="212">
        <v>6</v>
      </c>
      <c r="G71" s="212">
        <v>2</v>
      </c>
      <c r="H71" s="164" t="s">
        <v>10667</v>
      </c>
      <c r="I71" s="159" t="s">
        <v>183</v>
      </c>
      <c r="J71" t="s">
        <v>923</v>
      </c>
      <c r="K71" t="s">
        <v>282</v>
      </c>
      <c r="L71">
        <v>12</v>
      </c>
      <c r="M71" s="212" t="s">
        <v>282</v>
      </c>
      <c r="N71" s="212">
        <v>21</v>
      </c>
      <c r="O71" s="212" t="s">
        <v>282</v>
      </c>
      <c r="P71" s="212" t="s">
        <v>282</v>
      </c>
      <c r="Q71" s="212" t="s">
        <v>282</v>
      </c>
      <c r="R71" s="212" t="s">
        <v>282</v>
      </c>
      <c r="S71" s="212" t="s">
        <v>282</v>
      </c>
      <c r="T71" s="159" t="s">
        <v>299</v>
      </c>
      <c r="U71" s="159">
        <v>17</v>
      </c>
      <c r="V71" s="159" t="s">
        <v>282</v>
      </c>
      <c r="W71" s="159" t="s">
        <v>282</v>
      </c>
      <c r="X71" s="159" t="s">
        <v>282</v>
      </c>
      <c r="Y71" s="66">
        <v>11.4</v>
      </c>
      <c r="Z71" s="66">
        <v>3.08</v>
      </c>
      <c r="AA71" s="66">
        <v>20</v>
      </c>
      <c r="AB71" s="159" t="s">
        <v>282</v>
      </c>
      <c r="AC71" s="159" t="s">
        <v>282</v>
      </c>
      <c r="AD71" s="159" t="s">
        <v>282</v>
      </c>
      <c r="AE71" s="212">
        <v>6.7</v>
      </c>
      <c r="AF71" s="212">
        <v>5.03</v>
      </c>
      <c r="AG71" s="159">
        <v>20</v>
      </c>
      <c r="AH71" s="159" t="s">
        <v>282</v>
      </c>
      <c r="AI71" s="159" t="s">
        <v>282</v>
      </c>
      <c r="AJ71" s="159" t="s">
        <v>282</v>
      </c>
      <c r="AK71" s="159" t="s">
        <v>282</v>
      </c>
      <c r="AL71" s="159" t="s">
        <v>282</v>
      </c>
      <c r="AM71" s="159" t="s">
        <v>282</v>
      </c>
      <c r="AN71" s="159" t="s">
        <v>811</v>
      </c>
      <c r="AO71" s="159" t="s">
        <v>282</v>
      </c>
      <c r="AP71" s="159" t="s">
        <v>923</v>
      </c>
      <c r="AQ71" s="159" t="s">
        <v>282</v>
      </c>
      <c r="AR71" s="212">
        <v>8</v>
      </c>
      <c r="AS71" s="159" t="s">
        <v>282</v>
      </c>
      <c r="AT71" s="212">
        <v>23</v>
      </c>
      <c r="AU71" s="159" t="s">
        <v>282</v>
      </c>
      <c r="AV71" s="159" t="s">
        <v>282</v>
      </c>
      <c r="AW71" s="159" t="s">
        <v>282</v>
      </c>
      <c r="AX71" s="159" t="s">
        <v>282</v>
      </c>
      <c r="AY71" s="159" t="s">
        <v>282</v>
      </c>
      <c r="AZ71" s="159" t="s">
        <v>299</v>
      </c>
      <c r="BA71" s="159">
        <v>17</v>
      </c>
      <c r="BB71" s="159" t="s">
        <v>282</v>
      </c>
      <c r="BC71" s="159" t="s">
        <v>282</v>
      </c>
      <c r="BD71" s="159" t="s">
        <v>282</v>
      </c>
      <c r="BE71" s="66">
        <v>11.8</v>
      </c>
      <c r="BF71" s="66">
        <v>2.84</v>
      </c>
      <c r="BG71" s="66">
        <v>20</v>
      </c>
      <c r="BH71" s="159" t="s">
        <v>282</v>
      </c>
      <c r="BI71" s="159" t="s">
        <v>282</v>
      </c>
      <c r="BJ71" s="159" t="s">
        <v>282</v>
      </c>
      <c r="BK71" s="212">
        <v>7.55</v>
      </c>
      <c r="BL71" s="212">
        <v>6.13</v>
      </c>
      <c r="BM71" s="159">
        <v>20</v>
      </c>
      <c r="BN71" s="159" t="s">
        <v>282</v>
      </c>
      <c r="BO71" s="159" t="s">
        <v>282</v>
      </c>
      <c r="BP71" s="159" t="s">
        <v>282</v>
      </c>
      <c r="BQ71" s="159" t="s">
        <v>282</v>
      </c>
      <c r="BR71" s="159" t="s">
        <v>282</v>
      </c>
      <c r="BS71" s="159" t="s">
        <v>282</v>
      </c>
      <c r="BT71" s="159" t="s">
        <v>282</v>
      </c>
      <c r="BU71" s="159" t="s">
        <v>282</v>
      </c>
      <c r="BV71" s="159" t="s">
        <v>282</v>
      </c>
      <c r="BW71" s="159" t="s">
        <v>282</v>
      </c>
      <c r="BX71" s="159" t="s">
        <v>282</v>
      </c>
      <c r="BY71" s="159" t="s">
        <v>282</v>
      </c>
      <c r="BZ71" s="159" t="s">
        <v>282</v>
      </c>
      <c r="CA71" s="159" t="s">
        <v>282</v>
      </c>
      <c r="CB71" s="159" t="s">
        <v>282</v>
      </c>
      <c r="CC71" s="159" t="s">
        <v>282</v>
      </c>
      <c r="CD71" s="159" t="s">
        <v>282</v>
      </c>
      <c r="CE71" s="159" t="s">
        <v>282</v>
      </c>
      <c r="CF71" s="159" t="s">
        <v>282</v>
      </c>
      <c r="CG71" s="159" t="s">
        <v>282</v>
      </c>
      <c r="CH71" s="159" t="s">
        <v>282</v>
      </c>
      <c r="CI71" s="159" t="s">
        <v>282</v>
      </c>
      <c r="CJ71" s="159" t="s">
        <v>282</v>
      </c>
      <c r="CK71" s="159" t="s">
        <v>282</v>
      </c>
      <c r="CL71" s="159" t="s">
        <v>282</v>
      </c>
      <c r="CM71" s="159" t="s">
        <v>282</v>
      </c>
      <c r="CN71" s="159" t="s">
        <v>282</v>
      </c>
      <c r="CO71" s="159" t="s">
        <v>282</v>
      </c>
      <c r="CP71" s="159" t="s">
        <v>282</v>
      </c>
      <c r="CQ71" s="159" t="s">
        <v>282</v>
      </c>
      <c r="CR71" s="159" t="s">
        <v>282</v>
      </c>
      <c r="CS71" s="159" t="s">
        <v>282</v>
      </c>
      <c r="CT71" s="159" t="s">
        <v>282</v>
      </c>
      <c r="CU71" s="159" t="s">
        <v>282</v>
      </c>
      <c r="CV71" s="159" t="s">
        <v>282</v>
      </c>
      <c r="CW71" s="159" t="s">
        <v>282</v>
      </c>
      <c r="CX71" s="159" t="s">
        <v>282</v>
      </c>
      <c r="CY71" s="159" t="s">
        <v>282</v>
      </c>
      <c r="CZ71" s="159" t="s">
        <v>282</v>
      </c>
      <c r="DA71" s="159" t="s">
        <v>282</v>
      </c>
      <c r="DB71" s="159" t="s">
        <v>282</v>
      </c>
      <c r="DC71" s="159" t="s">
        <v>282</v>
      </c>
      <c r="DD71" s="159" t="s">
        <v>282</v>
      </c>
      <c r="DE71" s="159" t="s">
        <v>282</v>
      </c>
      <c r="DF71" s="159" t="s">
        <v>282</v>
      </c>
      <c r="DG71" s="159" t="s">
        <v>282</v>
      </c>
      <c r="DH71" s="159" t="s">
        <v>282</v>
      </c>
      <c r="DI71" s="159" t="s">
        <v>282</v>
      </c>
      <c r="DJ71" s="159" t="s">
        <v>282</v>
      </c>
      <c r="DK71" s="159" t="s">
        <v>282</v>
      </c>
      <c r="DL71" s="159" t="s">
        <v>282</v>
      </c>
      <c r="DM71" s="159" t="s">
        <v>282</v>
      </c>
      <c r="DN71" s="159" t="s">
        <v>282</v>
      </c>
      <c r="DO71" s="159" t="s">
        <v>282</v>
      </c>
      <c r="DP71" s="159" t="s">
        <v>282</v>
      </c>
      <c r="DQ71" s="159" t="s">
        <v>282</v>
      </c>
      <c r="DR71" s="159" t="s">
        <v>282</v>
      </c>
      <c r="DS71" s="159" t="s">
        <v>282</v>
      </c>
      <c r="DT71" s="159" t="s">
        <v>282</v>
      </c>
      <c r="DU71" s="159" t="s">
        <v>282</v>
      </c>
      <c r="DV71" s="159" t="s">
        <v>282</v>
      </c>
      <c r="DW71" s="159" t="s">
        <v>282</v>
      </c>
      <c r="DX71" s="159" t="s">
        <v>282</v>
      </c>
      <c r="DY71" s="159" t="s">
        <v>282</v>
      </c>
      <c r="DZ71" s="159" t="s">
        <v>282</v>
      </c>
      <c r="EA71" s="159" t="s">
        <v>282</v>
      </c>
      <c r="EB71" s="159" t="s">
        <v>282</v>
      </c>
      <c r="EC71" s="159" t="s">
        <v>282</v>
      </c>
      <c r="ED71" s="159" t="s">
        <v>282</v>
      </c>
      <c r="EE71" s="159" t="s">
        <v>282</v>
      </c>
      <c r="EF71" s="159" t="s">
        <v>282</v>
      </c>
      <c r="EG71" s="159" t="s">
        <v>282</v>
      </c>
      <c r="EH71" s="159" t="s">
        <v>282</v>
      </c>
      <c r="EI71" s="159" t="s">
        <v>282</v>
      </c>
      <c r="EJ71" s="159" t="s">
        <v>282</v>
      </c>
      <c r="EK71" s="159" t="s">
        <v>282</v>
      </c>
      <c r="EL71" s="159" t="s">
        <v>282</v>
      </c>
      <c r="EM71" s="159" t="s">
        <v>282</v>
      </c>
      <c r="EN71" s="159" t="s">
        <v>282</v>
      </c>
      <c r="EO71" s="159" t="s">
        <v>282</v>
      </c>
      <c r="EP71" s="159" t="s">
        <v>282</v>
      </c>
      <c r="EQ71" s="159" t="s">
        <v>282</v>
      </c>
      <c r="ER71" s="159" t="s">
        <v>282</v>
      </c>
      <c r="ES71" s="159" t="s">
        <v>282</v>
      </c>
      <c r="ET71" s="159" t="s">
        <v>282</v>
      </c>
      <c r="EU71" s="159" t="s">
        <v>282</v>
      </c>
      <c r="EV71" s="159" t="s">
        <v>282</v>
      </c>
      <c r="EW71" s="159" t="s">
        <v>282</v>
      </c>
      <c r="EX71" s="159" t="s">
        <v>282</v>
      </c>
      <c r="EY71" s="159" t="s">
        <v>282</v>
      </c>
      <c r="EZ71" s="159" t="s">
        <v>282</v>
      </c>
      <c r="FA71" s="159" t="s">
        <v>282</v>
      </c>
      <c r="FB71" s="159" t="s">
        <v>282</v>
      </c>
      <c r="FC71" s="159" t="s">
        <v>282</v>
      </c>
      <c r="FD71" s="159" t="s">
        <v>282</v>
      </c>
      <c r="FE71" s="159" t="s">
        <v>282</v>
      </c>
      <c r="FF71" s="159" t="s">
        <v>282</v>
      </c>
      <c r="FG71" s="159" t="s">
        <v>282</v>
      </c>
      <c r="FH71" s="159" t="s">
        <v>282</v>
      </c>
      <c r="FI71" s="159" t="s">
        <v>282</v>
      </c>
      <c r="FJ71" s="159" t="s">
        <v>282</v>
      </c>
      <c r="FK71" s="159" t="s">
        <v>282</v>
      </c>
    </row>
    <row r="72" spans="1:167" x14ac:dyDescent="0.25">
      <c r="A72" s="66" t="s">
        <v>612</v>
      </c>
      <c r="B72" s="159" t="s">
        <v>11318</v>
      </c>
      <c r="C72" s="159" t="s">
        <v>5328</v>
      </c>
      <c r="F72">
        <v>6</v>
      </c>
      <c r="G72">
        <v>2</v>
      </c>
      <c r="H72" s="66" t="s">
        <v>673</v>
      </c>
      <c r="I72" s="159" t="s">
        <v>183</v>
      </c>
      <c r="J72" t="s">
        <v>282</v>
      </c>
      <c r="K72" s="212" t="s">
        <v>282</v>
      </c>
      <c r="L72" s="212" t="s">
        <v>282</v>
      </c>
      <c r="M72" s="212" t="s">
        <v>282</v>
      </c>
      <c r="N72" s="212" t="s">
        <v>282</v>
      </c>
      <c r="O72" s="212" t="s">
        <v>282</v>
      </c>
      <c r="P72" s="212" t="s">
        <v>282</v>
      </c>
      <c r="Q72" s="212" t="s">
        <v>282</v>
      </c>
      <c r="R72" s="212" t="s">
        <v>282</v>
      </c>
      <c r="S72" s="212" t="s">
        <v>282</v>
      </c>
      <c r="T72" s="159" t="s">
        <v>220</v>
      </c>
      <c r="U72" s="159">
        <v>20</v>
      </c>
      <c r="V72" s="66">
        <v>31.8</v>
      </c>
      <c r="W72" s="66">
        <v>10</v>
      </c>
      <c r="X72" s="159">
        <v>100</v>
      </c>
      <c r="Y72" t="s">
        <v>282</v>
      </c>
      <c r="Z72" t="s">
        <v>282</v>
      </c>
      <c r="AA72" s="212" t="s">
        <v>282</v>
      </c>
      <c r="AB72" s="159" t="s">
        <v>282</v>
      </c>
      <c r="AC72" s="159" t="s">
        <v>282</v>
      </c>
      <c r="AD72" s="159" t="s">
        <v>282</v>
      </c>
      <c r="AE72" s="212">
        <v>24.4</v>
      </c>
      <c r="AF72" s="212">
        <v>13.1</v>
      </c>
      <c r="AG72" s="159">
        <v>84</v>
      </c>
      <c r="AH72" s="159" t="s">
        <v>282</v>
      </c>
      <c r="AI72" s="159" t="s">
        <v>282</v>
      </c>
      <c r="AJ72" s="159" t="s">
        <v>282</v>
      </c>
      <c r="AK72" s="159" t="s">
        <v>282</v>
      </c>
      <c r="AL72" s="159" t="s">
        <v>282</v>
      </c>
      <c r="AM72" s="159" t="s">
        <v>282</v>
      </c>
      <c r="AN72" s="159" t="s">
        <v>306</v>
      </c>
      <c r="AO72" s="159" t="s">
        <v>282</v>
      </c>
      <c r="AP72" s="159" t="s">
        <v>282</v>
      </c>
      <c r="AQ72" s="159" t="s">
        <v>282</v>
      </c>
      <c r="AR72" s="159" t="s">
        <v>282</v>
      </c>
      <c r="AS72" s="159" t="s">
        <v>282</v>
      </c>
      <c r="AT72" s="159" t="s">
        <v>282</v>
      </c>
      <c r="AU72" s="159" t="s">
        <v>282</v>
      </c>
      <c r="AV72" s="159" t="s">
        <v>282</v>
      </c>
      <c r="AW72" s="159" t="s">
        <v>282</v>
      </c>
      <c r="AX72" s="159" t="s">
        <v>282</v>
      </c>
      <c r="AY72" s="159" t="s">
        <v>282</v>
      </c>
      <c r="AZ72" s="159" t="s">
        <v>220</v>
      </c>
      <c r="BA72" s="159">
        <v>20</v>
      </c>
      <c r="BB72" s="66">
        <v>35.5</v>
      </c>
      <c r="BC72" s="66">
        <v>10.7</v>
      </c>
      <c r="BD72" s="159">
        <v>91</v>
      </c>
      <c r="BE72" t="s">
        <v>282</v>
      </c>
      <c r="BF72" t="s">
        <v>282</v>
      </c>
      <c r="BG72" t="s">
        <v>282</v>
      </c>
      <c r="BH72" s="159" t="s">
        <v>282</v>
      </c>
      <c r="BI72" s="159" t="s">
        <v>282</v>
      </c>
      <c r="BJ72" s="159" t="s">
        <v>282</v>
      </c>
      <c r="BK72" s="212">
        <v>28.2</v>
      </c>
      <c r="BL72" s="212">
        <v>13.5</v>
      </c>
      <c r="BM72" s="159">
        <v>87</v>
      </c>
      <c r="BN72" s="159" t="s">
        <v>282</v>
      </c>
      <c r="BO72" s="159" t="s">
        <v>282</v>
      </c>
      <c r="BP72" s="159" t="s">
        <v>282</v>
      </c>
      <c r="BQ72" s="159" t="s">
        <v>282</v>
      </c>
      <c r="BR72" s="159" t="s">
        <v>282</v>
      </c>
      <c r="BS72" s="159" t="s">
        <v>282</v>
      </c>
      <c r="BT72" s="159" t="s">
        <v>282</v>
      </c>
      <c r="BU72" s="159" t="s">
        <v>282</v>
      </c>
      <c r="BV72" s="159" t="s">
        <v>282</v>
      </c>
      <c r="BW72" s="159" t="s">
        <v>282</v>
      </c>
      <c r="BX72" s="159" t="s">
        <v>282</v>
      </c>
      <c r="BY72" s="159" t="s">
        <v>282</v>
      </c>
      <c r="BZ72" s="159" t="s">
        <v>282</v>
      </c>
      <c r="CA72" s="159" t="s">
        <v>282</v>
      </c>
      <c r="CB72" s="159" t="s">
        <v>282</v>
      </c>
      <c r="CC72" s="159" t="s">
        <v>282</v>
      </c>
      <c r="CD72" s="159" t="s">
        <v>282</v>
      </c>
      <c r="CE72" s="159" t="s">
        <v>282</v>
      </c>
      <c r="CF72" s="159" t="s">
        <v>282</v>
      </c>
      <c r="CG72" s="159" t="s">
        <v>282</v>
      </c>
      <c r="CH72" s="159" t="s">
        <v>282</v>
      </c>
      <c r="CI72" s="159" t="s">
        <v>282</v>
      </c>
      <c r="CJ72" s="159" t="s">
        <v>282</v>
      </c>
      <c r="CK72" s="159" t="s">
        <v>282</v>
      </c>
      <c r="CL72" s="159" t="s">
        <v>282</v>
      </c>
      <c r="CM72" s="159" t="s">
        <v>282</v>
      </c>
      <c r="CN72" s="159" t="s">
        <v>282</v>
      </c>
      <c r="CO72" s="159" t="s">
        <v>282</v>
      </c>
      <c r="CP72" s="159" t="s">
        <v>282</v>
      </c>
      <c r="CQ72" s="159" t="s">
        <v>282</v>
      </c>
      <c r="CR72" s="159" t="s">
        <v>282</v>
      </c>
      <c r="CS72" s="159" t="s">
        <v>282</v>
      </c>
      <c r="CT72" s="159" t="s">
        <v>282</v>
      </c>
      <c r="CU72" s="159" t="s">
        <v>282</v>
      </c>
      <c r="CV72" s="159" t="s">
        <v>282</v>
      </c>
      <c r="CW72" s="159" t="s">
        <v>282</v>
      </c>
      <c r="CX72" s="159" t="s">
        <v>282</v>
      </c>
      <c r="CY72" s="159" t="s">
        <v>282</v>
      </c>
      <c r="CZ72" s="159" t="s">
        <v>282</v>
      </c>
      <c r="DA72" s="159" t="s">
        <v>282</v>
      </c>
      <c r="DB72" s="159" t="s">
        <v>282</v>
      </c>
      <c r="DC72" s="159" t="s">
        <v>282</v>
      </c>
      <c r="DD72" s="159" t="s">
        <v>282</v>
      </c>
      <c r="DE72" s="159" t="s">
        <v>282</v>
      </c>
      <c r="DF72" s="159" t="s">
        <v>282</v>
      </c>
      <c r="DG72" s="159" t="s">
        <v>282</v>
      </c>
      <c r="DH72" s="159" t="s">
        <v>282</v>
      </c>
      <c r="DI72" s="159" t="s">
        <v>282</v>
      </c>
      <c r="DJ72" s="159" t="s">
        <v>282</v>
      </c>
      <c r="DK72" s="159" t="s">
        <v>282</v>
      </c>
      <c r="DL72" s="159" t="s">
        <v>282</v>
      </c>
      <c r="DM72" s="159" t="s">
        <v>282</v>
      </c>
      <c r="DN72" s="159" t="s">
        <v>282</v>
      </c>
      <c r="DO72" s="159" t="s">
        <v>282</v>
      </c>
      <c r="DP72" s="159" t="s">
        <v>282</v>
      </c>
      <c r="DQ72" s="159" t="s">
        <v>282</v>
      </c>
      <c r="DR72" s="159" t="s">
        <v>282</v>
      </c>
      <c r="DS72" s="159" t="s">
        <v>282</v>
      </c>
      <c r="DT72" s="159" t="s">
        <v>282</v>
      </c>
      <c r="DU72" s="159" t="s">
        <v>282</v>
      </c>
      <c r="DV72" s="159" t="s">
        <v>282</v>
      </c>
      <c r="DW72" s="159" t="s">
        <v>282</v>
      </c>
      <c r="DX72" s="159" t="s">
        <v>282</v>
      </c>
      <c r="DY72" s="159" t="s">
        <v>282</v>
      </c>
      <c r="DZ72" s="159" t="s">
        <v>282</v>
      </c>
      <c r="EA72" s="159" t="s">
        <v>282</v>
      </c>
      <c r="EB72" s="159" t="s">
        <v>282</v>
      </c>
      <c r="EC72" s="159" t="s">
        <v>282</v>
      </c>
      <c r="ED72" s="159" t="s">
        <v>282</v>
      </c>
      <c r="EE72" s="159" t="s">
        <v>282</v>
      </c>
      <c r="EF72" s="159" t="s">
        <v>282</v>
      </c>
      <c r="EG72" s="159" t="s">
        <v>282</v>
      </c>
      <c r="EH72" s="159" t="s">
        <v>282</v>
      </c>
      <c r="EI72" s="159" t="s">
        <v>282</v>
      </c>
      <c r="EJ72" s="159" t="s">
        <v>282</v>
      </c>
      <c r="EK72" s="159" t="s">
        <v>282</v>
      </c>
      <c r="EL72" s="159" t="s">
        <v>282</v>
      </c>
      <c r="EM72" s="159" t="s">
        <v>282</v>
      </c>
      <c r="EN72" s="159" t="s">
        <v>282</v>
      </c>
      <c r="EO72" s="159" t="s">
        <v>282</v>
      </c>
      <c r="EP72" s="159" t="s">
        <v>282</v>
      </c>
      <c r="EQ72" s="159" t="s">
        <v>282</v>
      </c>
      <c r="ER72" s="159" t="s">
        <v>282</v>
      </c>
      <c r="ES72" s="159" t="s">
        <v>282</v>
      </c>
      <c r="ET72" s="159" t="s">
        <v>282</v>
      </c>
      <c r="EU72" s="159" t="s">
        <v>282</v>
      </c>
      <c r="EV72" s="159" t="s">
        <v>282</v>
      </c>
      <c r="EW72" s="159" t="s">
        <v>282</v>
      </c>
      <c r="EX72" s="159" t="s">
        <v>282</v>
      </c>
      <c r="EY72" s="159" t="s">
        <v>282</v>
      </c>
      <c r="EZ72" s="159" t="s">
        <v>282</v>
      </c>
      <c r="FA72" s="159" t="s">
        <v>282</v>
      </c>
      <c r="FB72" s="159" t="s">
        <v>282</v>
      </c>
      <c r="FC72" s="159" t="s">
        <v>282</v>
      </c>
      <c r="FD72" s="159" t="s">
        <v>282</v>
      </c>
      <c r="FE72" s="159" t="s">
        <v>282</v>
      </c>
      <c r="FF72" s="159" t="s">
        <v>282</v>
      </c>
      <c r="FG72" s="159" t="s">
        <v>282</v>
      </c>
      <c r="FH72" s="159" t="s">
        <v>282</v>
      </c>
      <c r="FI72" s="159" t="s">
        <v>282</v>
      </c>
      <c r="FJ72" s="159" t="s">
        <v>282</v>
      </c>
      <c r="FK72" s="159" t="s">
        <v>282</v>
      </c>
    </row>
    <row r="73" spans="1:167" s="212" customFormat="1" x14ac:dyDescent="0.25">
      <c r="A73" s="66" t="s">
        <v>8456</v>
      </c>
      <c r="B73" s="159" t="s">
        <v>14596</v>
      </c>
      <c r="C73" s="159" t="s">
        <v>216</v>
      </c>
      <c r="F73" s="212">
        <v>1</v>
      </c>
      <c r="G73" s="212">
        <v>2</v>
      </c>
      <c r="H73" s="66" t="s">
        <v>14597</v>
      </c>
      <c r="I73" s="159" t="s">
        <v>182</v>
      </c>
      <c r="J73" s="212" t="s">
        <v>282</v>
      </c>
      <c r="K73" s="212" t="s">
        <v>282</v>
      </c>
      <c r="L73" s="212" t="s">
        <v>282</v>
      </c>
      <c r="M73" s="212" t="s">
        <v>282</v>
      </c>
      <c r="N73" s="212" t="s">
        <v>282</v>
      </c>
      <c r="O73" s="212" t="s">
        <v>282</v>
      </c>
      <c r="P73" s="212" t="s">
        <v>282</v>
      </c>
      <c r="Q73" s="212" t="s">
        <v>282</v>
      </c>
      <c r="R73" s="212" t="s">
        <v>282</v>
      </c>
      <c r="S73" s="212" t="s">
        <v>282</v>
      </c>
      <c r="T73" s="159" t="s">
        <v>299</v>
      </c>
      <c r="U73" s="159">
        <v>24</v>
      </c>
      <c r="V73" s="66" t="s">
        <v>282</v>
      </c>
      <c r="W73" s="66" t="s">
        <v>282</v>
      </c>
      <c r="X73" s="159" t="s">
        <v>282</v>
      </c>
      <c r="Y73" s="159">
        <v>29.3</v>
      </c>
      <c r="Z73" s="159">
        <v>7.5</v>
      </c>
      <c r="AA73" s="159">
        <v>43</v>
      </c>
      <c r="AB73" s="66" t="s">
        <v>282</v>
      </c>
      <c r="AC73" s="66" t="s">
        <v>282</v>
      </c>
      <c r="AD73" s="66" t="s">
        <v>282</v>
      </c>
      <c r="AE73" s="212">
        <v>14</v>
      </c>
      <c r="AF73" s="212">
        <v>7.2</v>
      </c>
      <c r="AG73" s="159">
        <v>43</v>
      </c>
      <c r="AH73" s="159" t="s">
        <v>282</v>
      </c>
      <c r="AI73" s="159" t="s">
        <v>282</v>
      </c>
      <c r="AJ73" s="159" t="s">
        <v>282</v>
      </c>
      <c r="AK73" s="159" t="s">
        <v>282</v>
      </c>
      <c r="AL73" s="159" t="s">
        <v>282</v>
      </c>
      <c r="AM73" s="159" t="s">
        <v>282</v>
      </c>
      <c r="AN73" s="159" t="s">
        <v>14597</v>
      </c>
      <c r="AO73" s="159" t="s">
        <v>182</v>
      </c>
      <c r="AP73" s="159" t="s">
        <v>282</v>
      </c>
      <c r="AQ73" s="159" t="s">
        <v>282</v>
      </c>
      <c r="AR73" s="159" t="s">
        <v>282</v>
      </c>
      <c r="AS73" s="159" t="s">
        <v>282</v>
      </c>
      <c r="AT73" s="159" t="s">
        <v>282</v>
      </c>
      <c r="AU73" s="159" t="s">
        <v>282</v>
      </c>
      <c r="AV73" s="159" t="s">
        <v>282</v>
      </c>
      <c r="AW73" s="159" t="s">
        <v>282</v>
      </c>
      <c r="AX73" s="159" t="s">
        <v>282</v>
      </c>
      <c r="AY73" s="159" t="s">
        <v>282</v>
      </c>
      <c r="AZ73" s="159" t="s">
        <v>299</v>
      </c>
      <c r="BA73" s="159">
        <v>24</v>
      </c>
      <c r="BB73" s="159" t="s">
        <v>282</v>
      </c>
      <c r="BC73" s="159" t="s">
        <v>282</v>
      </c>
      <c r="BD73" s="159" t="s">
        <v>282</v>
      </c>
      <c r="BE73" s="66">
        <v>30.1</v>
      </c>
      <c r="BF73" s="66">
        <v>5.3</v>
      </c>
      <c r="BG73" s="159">
        <v>34</v>
      </c>
      <c r="BH73" s="66" t="s">
        <v>282</v>
      </c>
      <c r="BI73" s="66" t="s">
        <v>282</v>
      </c>
      <c r="BJ73" s="66" t="s">
        <v>282</v>
      </c>
      <c r="BK73" s="212">
        <v>18</v>
      </c>
      <c r="BL73" s="212">
        <v>6.8</v>
      </c>
      <c r="BM73" s="159">
        <v>34</v>
      </c>
      <c r="BN73" s="159" t="s">
        <v>282</v>
      </c>
      <c r="BO73" s="159" t="s">
        <v>282</v>
      </c>
      <c r="BP73" s="159" t="s">
        <v>282</v>
      </c>
      <c r="BQ73" s="159" t="s">
        <v>282</v>
      </c>
      <c r="BR73" s="159" t="s">
        <v>282</v>
      </c>
      <c r="BS73" s="159" t="s">
        <v>282</v>
      </c>
      <c r="BT73" s="159" t="s">
        <v>282</v>
      </c>
      <c r="BU73" s="159" t="s">
        <v>282</v>
      </c>
      <c r="BV73" s="159" t="s">
        <v>282</v>
      </c>
      <c r="BW73" s="159" t="s">
        <v>282</v>
      </c>
      <c r="BX73" s="159" t="s">
        <v>282</v>
      </c>
      <c r="BY73" s="159" t="s">
        <v>282</v>
      </c>
      <c r="BZ73" s="159" t="s">
        <v>282</v>
      </c>
      <c r="CA73" s="159" t="s">
        <v>282</v>
      </c>
      <c r="CB73" s="159" t="s">
        <v>282</v>
      </c>
      <c r="CC73" s="159" t="s">
        <v>282</v>
      </c>
      <c r="CD73" s="159" t="s">
        <v>282</v>
      </c>
      <c r="CE73" s="159" t="s">
        <v>282</v>
      </c>
      <c r="CF73" s="159" t="s">
        <v>282</v>
      </c>
      <c r="CG73" s="159" t="s">
        <v>282</v>
      </c>
      <c r="CH73" s="159" t="s">
        <v>282</v>
      </c>
      <c r="CI73" s="159" t="s">
        <v>282</v>
      </c>
      <c r="CJ73" s="159" t="s">
        <v>282</v>
      </c>
      <c r="CK73" s="159" t="s">
        <v>282</v>
      </c>
      <c r="CL73" s="159" t="s">
        <v>282</v>
      </c>
      <c r="CM73" s="159" t="s">
        <v>282</v>
      </c>
      <c r="CN73" s="159" t="s">
        <v>282</v>
      </c>
      <c r="CO73" s="159" t="s">
        <v>282</v>
      </c>
      <c r="CP73" s="159" t="s">
        <v>282</v>
      </c>
      <c r="CQ73" s="159" t="s">
        <v>282</v>
      </c>
      <c r="CR73" s="159" t="s">
        <v>282</v>
      </c>
      <c r="CS73" s="159" t="s">
        <v>282</v>
      </c>
      <c r="CT73" s="159" t="s">
        <v>282</v>
      </c>
      <c r="CU73" s="159" t="s">
        <v>282</v>
      </c>
      <c r="CV73" s="159" t="s">
        <v>282</v>
      </c>
      <c r="CW73" s="159" t="s">
        <v>282</v>
      </c>
      <c r="CX73" s="159" t="s">
        <v>282</v>
      </c>
      <c r="CY73" s="159" t="s">
        <v>282</v>
      </c>
      <c r="CZ73" s="159" t="s">
        <v>282</v>
      </c>
      <c r="DA73" s="159" t="s">
        <v>282</v>
      </c>
      <c r="DB73" s="159" t="s">
        <v>282</v>
      </c>
      <c r="DC73" s="159" t="s">
        <v>282</v>
      </c>
      <c r="DD73" s="159" t="s">
        <v>282</v>
      </c>
      <c r="DE73" s="159" t="s">
        <v>282</v>
      </c>
      <c r="DF73" s="159" t="s">
        <v>282</v>
      </c>
      <c r="DG73" s="159" t="s">
        <v>282</v>
      </c>
      <c r="DH73" s="159" t="s">
        <v>282</v>
      </c>
      <c r="DI73" s="159" t="s">
        <v>282</v>
      </c>
      <c r="DJ73" s="159" t="s">
        <v>282</v>
      </c>
      <c r="DK73" s="159" t="s">
        <v>282</v>
      </c>
      <c r="DL73" s="159" t="s">
        <v>282</v>
      </c>
      <c r="DM73" s="159" t="s">
        <v>282</v>
      </c>
      <c r="DN73" s="159" t="s">
        <v>282</v>
      </c>
      <c r="DO73" s="159" t="s">
        <v>282</v>
      </c>
      <c r="DP73" s="159" t="s">
        <v>282</v>
      </c>
      <c r="DQ73" s="159" t="s">
        <v>282</v>
      </c>
      <c r="DR73" s="159" t="s">
        <v>282</v>
      </c>
      <c r="DS73" s="159" t="s">
        <v>282</v>
      </c>
      <c r="DT73" s="159" t="s">
        <v>282</v>
      </c>
      <c r="DU73" s="159" t="s">
        <v>282</v>
      </c>
      <c r="DV73" s="159" t="s">
        <v>282</v>
      </c>
      <c r="DW73" s="159" t="s">
        <v>282</v>
      </c>
      <c r="DX73" s="159" t="s">
        <v>282</v>
      </c>
      <c r="DY73" s="159" t="s">
        <v>282</v>
      </c>
      <c r="DZ73" s="159" t="s">
        <v>282</v>
      </c>
      <c r="EA73" s="159" t="s">
        <v>282</v>
      </c>
      <c r="EB73" s="159" t="s">
        <v>282</v>
      </c>
      <c r="EC73" s="159" t="s">
        <v>282</v>
      </c>
      <c r="ED73" s="159" t="s">
        <v>282</v>
      </c>
      <c r="EE73" s="159" t="s">
        <v>282</v>
      </c>
      <c r="EF73" s="159" t="s">
        <v>282</v>
      </c>
      <c r="EG73" s="159" t="s">
        <v>282</v>
      </c>
      <c r="EH73" s="159" t="s">
        <v>282</v>
      </c>
      <c r="EI73" s="159" t="s">
        <v>282</v>
      </c>
      <c r="EJ73" s="159" t="s">
        <v>282</v>
      </c>
      <c r="EK73" s="159" t="s">
        <v>282</v>
      </c>
      <c r="EL73" s="159" t="s">
        <v>282</v>
      </c>
      <c r="EM73" s="159" t="s">
        <v>282</v>
      </c>
      <c r="EN73" s="159" t="s">
        <v>282</v>
      </c>
      <c r="EO73" s="159" t="s">
        <v>282</v>
      </c>
      <c r="EP73" s="159" t="s">
        <v>282</v>
      </c>
      <c r="EQ73" s="159" t="s">
        <v>282</v>
      </c>
      <c r="ER73" s="159" t="s">
        <v>282</v>
      </c>
      <c r="ES73" s="159" t="s">
        <v>282</v>
      </c>
      <c r="ET73" s="159" t="s">
        <v>282</v>
      </c>
      <c r="EU73" s="159" t="s">
        <v>282</v>
      </c>
      <c r="EV73" s="159" t="s">
        <v>282</v>
      </c>
      <c r="EW73" s="159" t="s">
        <v>282</v>
      </c>
      <c r="EX73" s="159" t="s">
        <v>282</v>
      </c>
      <c r="EY73" s="159" t="s">
        <v>282</v>
      </c>
      <c r="EZ73" s="159" t="s">
        <v>282</v>
      </c>
      <c r="FA73" s="159" t="s">
        <v>282</v>
      </c>
      <c r="FB73" s="159" t="s">
        <v>282</v>
      </c>
      <c r="FC73" s="159" t="s">
        <v>282</v>
      </c>
      <c r="FD73" s="159" t="s">
        <v>282</v>
      </c>
      <c r="FE73" s="159" t="s">
        <v>282</v>
      </c>
      <c r="FF73" s="159" t="s">
        <v>282</v>
      </c>
      <c r="FG73" s="159" t="s">
        <v>282</v>
      </c>
      <c r="FH73" s="159" t="s">
        <v>282</v>
      </c>
      <c r="FI73" s="159" t="s">
        <v>282</v>
      </c>
      <c r="FJ73" s="159" t="s">
        <v>282</v>
      </c>
      <c r="FK73" s="159" t="s">
        <v>282</v>
      </c>
    </row>
    <row r="74" spans="1:167" s="212" customFormat="1" x14ac:dyDescent="0.25">
      <c r="A74" s="212" t="s">
        <v>8463</v>
      </c>
      <c r="B74" s="159" t="s">
        <v>14633</v>
      </c>
      <c r="C74" s="159" t="s">
        <v>5328</v>
      </c>
      <c r="F74" s="212">
        <v>5</v>
      </c>
      <c r="G74" s="212">
        <v>2</v>
      </c>
      <c r="H74" s="212" t="s">
        <v>673</v>
      </c>
      <c r="I74" s="159" t="s">
        <v>183</v>
      </c>
      <c r="J74" s="212" t="s">
        <v>192</v>
      </c>
      <c r="K74" s="212">
        <v>9</v>
      </c>
      <c r="L74" s="212">
        <v>68</v>
      </c>
      <c r="M74" s="212">
        <v>4</v>
      </c>
      <c r="N74" s="212">
        <v>320</v>
      </c>
      <c r="O74" s="212" t="s">
        <v>192</v>
      </c>
      <c r="P74" s="212">
        <v>9</v>
      </c>
      <c r="Q74" s="212">
        <v>102</v>
      </c>
      <c r="R74" s="212">
        <v>50</v>
      </c>
      <c r="S74" s="212">
        <v>320</v>
      </c>
      <c r="T74" s="159" t="s">
        <v>192</v>
      </c>
      <c r="U74" s="159">
        <v>9</v>
      </c>
      <c r="V74" s="159">
        <v>12.6</v>
      </c>
      <c r="W74" s="159">
        <v>3.42</v>
      </c>
      <c r="X74" s="159">
        <v>320</v>
      </c>
      <c r="Y74" s="66" t="s">
        <v>282</v>
      </c>
      <c r="Z74" s="66" t="s">
        <v>282</v>
      </c>
      <c r="AA74" s="66" t="s">
        <v>282</v>
      </c>
      <c r="AB74" s="159" t="s">
        <v>282</v>
      </c>
      <c r="AC74" s="159" t="s">
        <v>282</v>
      </c>
      <c r="AD74" s="159" t="s">
        <v>282</v>
      </c>
      <c r="AE74" s="66">
        <v>7.6</v>
      </c>
      <c r="AF74" s="66">
        <v>3</v>
      </c>
      <c r="AG74" s="66">
        <v>216</v>
      </c>
      <c r="AH74" s="159" t="s">
        <v>282</v>
      </c>
      <c r="AI74" s="159" t="s">
        <v>282</v>
      </c>
      <c r="AJ74" s="159" t="s">
        <v>282</v>
      </c>
      <c r="AK74" s="159" t="s">
        <v>282</v>
      </c>
      <c r="AL74" s="159" t="s">
        <v>282</v>
      </c>
      <c r="AM74" s="159" t="s">
        <v>282</v>
      </c>
      <c r="AN74" s="159" t="s">
        <v>306</v>
      </c>
      <c r="AO74" s="159" t="s">
        <v>282</v>
      </c>
      <c r="AP74" s="159" t="s">
        <v>192</v>
      </c>
      <c r="AQ74" s="159">
        <v>9</v>
      </c>
      <c r="AR74" s="159">
        <v>49</v>
      </c>
      <c r="AS74" s="159">
        <v>4</v>
      </c>
      <c r="AT74" s="159">
        <v>327</v>
      </c>
      <c r="AU74" s="159" t="s">
        <v>192</v>
      </c>
      <c r="AV74" s="159">
        <v>9</v>
      </c>
      <c r="AW74" s="159">
        <v>70</v>
      </c>
      <c r="AX74" s="159">
        <v>50</v>
      </c>
      <c r="AY74" s="159">
        <v>327</v>
      </c>
      <c r="AZ74" s="159" t="s">
        <v>192</v>
      </c>
      <c r="BA74" s="159">
        <v>9</v>
      </c>
      <c r="BB74" s="159">
        <v>10.7</v>
      </c>
      <c r="BC74" s="159">
        <v>3.92</v>
      </c>
      <c r="BD74" s="159">
        <v>327</v>
      </c>
      <c r="BE74" s="159" t="s">
        <v>282</v>
      </c>
      <c r="BF74" s="159" t="s">
        <v>282</v>
      </c>
      <c r="BG74" s="159" t="s">
        <v>282</v>
      </c>
      <c r="BH74" s="159" t="s">
        <v>282</v>
      </c>
      <c r="BI74" s="159" t="s">
        <v>282</v>
      </c>
      <c r="BJ74" s="159" t="s">
        <v>282</v>
      </c>
      <c r="BK74" s="212">
        <v>8.6</v>
      </c>
      <c r="BL74" s="212">
        <v>4.3899999999999997</v>
      </c>
      <c r="BM74" s="159">
        <v>268</v>
      </c>
      <c r="BN74" s="159" t="s">
        <v>282</v>
      </c>
      <c r="BO74" s="159" t="s">
        <v>282</v>
      </c>
      <c r="BP74" s="159" t="s">
        <v>282</v>
      </c>
      <c r="BQ74" s="159" t="s">
        <v>282</v>
      </c>
      <c r="BR74" s="159" t="s">
        <v>282</v>
      </c>
      <c r="BS74" s="159" t="s">
        <v>282</v>
      </c>
      <c r="BT74" s="159" t="s">
        <v>282</v>
      </c>
      <c r="BU74" s="159" t="s">
        <v>282</v>
      </c>
      <c r="BV74" s="159" t="s">
        <v>282</v>
      </c>
      <c r="BW74" s="159" t="s">
        <v>282</v>
      </c>
      <c r="BX74" s="159" t="s">
        <v>282</v>
      </c>
      <c r="BY74" s="159" t="s">
        <v>282</v>
      </c>
      <c r="BZ74" s="159" t="s">
        <v>282</v>
      </c>
      <c r="CA74" s="159" t="s">
        <v>282</v>
      </c>
      <c r="CB74" s="159" t="s">
        <v>282</v>
      </c>
      <c r="CC74" s="159" t="s">
        <v>282</v>
      </c>
      <c r="CD74" s="159" t="s">
        <v>282</v>
      </c>
      <c r="CE74" s="159" t="s">
        <v>282</v>
      </c>
      <c r="CF74" s="159" t="s">
        <v>282</v>
      </c>
      <c r="CG74" s="159" t="s">
        <v>282</v>
      </c>
      <c r="CH74" s="159" t="s">
        <v>282</v>
      </c>
      <c r="CI74" s="159" t="s">
        <v>282</v>
      </c>
      <c r="CJ74" s="159" t="s">
        <v>282</v>
      </c>
      <c r="CK74" s="159" t="s">
        <v>282</v>
      </c>
      <c r="CL74" s="159" t="s">
        <v>282</v>
      </c>
      <c r="CM74" s="159" t="s">
        <v>282</v>
      </c>
      <c r="CN74" s="159" t="s">
        <v>282</v>
      </c>
      <c r="CO74" s="159" t="s">
        <v>282</v>
      </c>
      <c r="CP74" s="159" t="s">
        <v>282</v>
      </c>
      <c r="CQ74" s="159" t="s">
        <v>282</v>
      </c>
      <c r="CR74" s="159" t="s">
        <v>282</v>
      </c>
      <c r="CS74" s="159" t="s">
        <v>282</v>
      </c>
      <c r="CT74" s="159" t="s">
        <v>282</v>
      </c>
      <c r="CU74" s="159" t="s">
        <v>282</v>
      </c>
      <c r="CV74" s="159" t="s">
        <v>282</v>
      </c>
      <c r="CW74" s="159" t="s">
        <v>282</v>
      </c>
      <c r="CX74" s="159" t="s">
        <v>282</v>
      </c>
      <c r="CY74" s="159" t="s">
        <v>282</v>
      </c>
      <c r="CZ74" s="159" t="s">
        <v>282</v>
      </c>
      <c r="DA74" s="159" t="s">
        <v>282</v>
      </c>
      <c r="DB74" s="159" t="s">
        <v>282</v>
      </c>
      <c r="DC74" s="159" t="s">
        <v>282</v>
      </c>
      <c r="DD74" s="159" t="s">
        <v>282</v>
      </c>
      <c r="DE74" s="159" t="s">
        <v>282</v>
      </c>
      <c r="DF74" s="159" t="s">
        <v>282</v>
      </c>
      <c r="DG74" s="159" t="s">
        <v>282</v>
      </c>
      <c r="DH74" s="159" t="s">
        <v>282</v>
      </c>
      <c r="DI74" s="159" t="s">
        <v>282</v>
      </c>
      <c r="DJ74" s="159" t="s">
        <v>282</v>
      </c>
      <c r="DK74" s="159" t="s">
        <v>282</v>
      </c>
      <c r="DL74" s="159" t="s">
        <v>282</v>
      </c>
      <c r="DM74" s="159" t="s">
        <v>282</v>
      </c>
      <c r="DN74" s="159" t="s">
        <v>282</v>
      </c>
      <c r="DO74" s="159" t="s">
        <v>282</v>
      </c>
      <c r="DP74" s="159" t="s">
        <v>282</v>
      </c>
      <c r="DQ74" s="159" t="s">
        <v>282</v>
      </c>
      <c r="DR74" s="159" t="s">
        <v>282</v>
      </c>
      <c r="DS74" s="159" t="s">
        <v>282</v>
      </c>
      <c r="DT74" s="159" t="s">
        <v>282</v>
      </c>
      <c r="DU74" s="159" t="s">
        <v>282</v>
      </c>
      <c r="DV74" s="159" t="s">
        <v>282</v>
      </c>
      <c r="DW74" s="159" t="s">
        <v>282</v>
      </c>
      <c r="DX74" s="159" t="s">
        <v>282</v>
      </c>
      <c r="DY74" s="159" t="s">
        <v>282</v>
      </c>
      <c r="DZ74" s="159" t="s">
        <v>282</v>
      </c>
      <c r="EA74" s="159" t="s">
        <v>282</v>
      </c>
      <c r="EB74" s="159" t="s">
        <v>282</v>
      </c>
      <c r="EC74" s="159" t="s">
        <v>282</v>
      </c>
      <c r="ED74" s="159" t="s">
        <v>282</v>
      </c>
      <c r="EE74" s="159" t="s">
        <v>282</v>
      </c>
      <c r="EF74" s="159" t="s">
        <v>282</v>
      </c>
      <c r="EG74" s="159" t="s">
        <v>282</v>
      </c>
      <c r="EH74" s="159" t="s">
        <v>282</v>
      </c>
      <c r="EI74" s="159" t="s">
        <v>282</v>
      </c>
      <c r="EJ74" s="159" t="s">
        <v>282</v>
      </c>
      <c r="EK74" s="159" t="s">
        <v>282</v>
      </c>
      <c r="EL74" s="159" t="s">
        <v>282</v>
      </c>
      <c r="EM74" s="159" t="s">
        <v>282</v>
      </c>
      <c r="EN74" s="159" t="s">
        <v>282</v>
      </c>
      <c r="EO74" s="159" t="s">
        <v>282</v>
      </c>
      <c r="EP74" s="159" t="s">
        <v>282</v>
      </c>
      <c r="EQ74" s="159" t="s">
        <v>282</v>
      </c>
      <c r="ER74" s="159" t="s">
        <v>282</v>
      </c>
      <c r="ES74" s="159" t="s">
        <v>282</v>
      </c>
      <c r="ET74" s="159" t="s">
        <v>282</v>
      </c>
      <c r="EU74" s="159" t="s">
        <v>282</v>
      </c>
      <c r="EV74" s="159" t="s">
        <v>282</v>
      </c>
      <c r="EW74" s="159" t="s">
        <v>282</v>
      </c>
      <c r="EX74" s="159" t="s">
        <v>282</v>
      </c>
      <c r="EY74" s="159" t="s">
        <v>282</v>
      </c>
      <c r="EZ74" s="159" t="s">
        <v>282</v>
      </c>
      <c r="FA74" s="159" t="s">
        <v>282</v>
      </c>
      <c r="FB74" s="159" t="s">
        <v>282</v>
      </c>
      <c r="FC74" s="159" t="s">
        <v>282</v>
      </c>
      <c r="FD74" s="159" t="s">
        <v>282</v>
      </c>
      <c r="FE74" s="159" t="s">
        <v>282</v>
      </c>
      <c r="FF74" s="159" t="s">
        <v>282</v>
      </c>
      <c r="FG74" s="159" t="s">
        <v>282</v>
      </c>
      <c r="FH74" s="159" t="s">
        <v>282</v>
      </c>
      <c r="FI74" s="159" t="s">
        <v>282</v>
      </c>
      <c r="FJ74" s="159" t="s">
        <v>282</v>
      </c>
      <c r="FK74" s="159" t="s">
        <v>282</v>
      </c>
    </row>
    <row r="75" spans="1:167" x14ac:dyDescent="0.25">
      <c r="A75" s="66" t="s">
        <v>737</v>
      </c>
      <c r="B75" s="159" t="s">
        <v>10725</v>
      </c>
      <c r="C75" s="159" t="s">
        <v>5328</v>
      </c>
      <c r="F75">
        <v>6</v>
      </c>
      <c r="G75">
        <v>3</v>
      </c>
      <c r="H75" s="66" t="s">
        <v>763</v>
      </c>
      <c r="I75" s="159" t="s">
        <v>183</v>
      </c>
      <c r="J75" t="s">
        <v>220</v>
      </c>
      <c r="K75">
        <v>20</v>
      </c>
      <c r="L75">
        <v>8</v>
      </c>
      <c r="M75">
        <v>15</v>
      </c>
      <c r="N75" s="212">
        <v>42</v>
      </c>
      <c r="O75" s="212" t="s">
        <v>282</v>
      </c>
      <c r="P75" s="212" t="s">
        <v>282</v>
      </c>
      <c r="Q75" s="212" t="s">
        <v>282</v>
      </c>
      <c r="R75" s="212" t="s">
        <v>282</v>
      </c>
      <c r="S75" s="212" t="s">
        <v>282</v>
      </c>
      <c r="T75" s="159" t="s">
        <v>220</v>
      </c>
      <c r="U75" s="159">
        <v>20</v>
      </c>
      <c r="V75" s="159">
        <v>27.88</v>
      </c>
      <c r="W75" s="66">
        <v>9.66</v>
      </c>
      <c r="X75" s="159">
        <v>42</v>
      </c>
      <c r="Y75" t="s">
        <v>282</v>
      </c>
      <c r="Z75" t="s">
        <v>282</v>
      </c>
      <c r="AA75" s="212" t="s">
        <v>282</v>
      </c>
      <c r="AB75" s="159" t="s">
        <v>282</v>
      </c>
      <c r="AC75" s="159" t="s">
        <v>282</v>
      </c>
      <c r="AD75" s="159" t="s">
        <v>282</v>
      </c>
      <c r="AE75" s="212">
        <v>18.39</v>
      </c>
      <c r="AF75">
        <v>8.89</v>
      </c>
      <c r="AG75" s="159">
        <v>19</v>
      </c>
      <c r="AH75" s="159" t="s">
        <v>282</v>
      </c>
      <c r="AI75" s="159" t="s">
        <v>282</v>
      </c>
      <c r="AJ75" s="159" t="s">
        <v>282</v>
      </c>
      <c r="AK75" s="159" t="s">
        <v>282</v>
      </c>
      <c r="AL75" s="159" t="s">
        <v>282</v>
      </c>
      <c r="AM75" s="159" t="s">
        <v>282</v>
      </c>
      <c r="AN75" s="66" t="s">
        <v>764</v>
      </c>
      <c r="AO75" s="159" t="s">
        <v>183</v>
      </c>
      <c r="AP75" s="159" t="s">
        <v>220</v>
      </c>
      <c r="AQ75">
        <v>20</v>
      </c>
      <c r="AR75" s="159">
        <v>9</v>
      </c>
      <c r="AS75">
        <v>15</v>
      </c>
      <c r="AT75" s="159">
        <v>45</v>
      </c>
      <c r="AU75" s="159" t="s">
        <v>282</v>
      </c>
      <c r="AV75" s="159" t="s">
        <v>282</v>
      </c>
      <c r="AW75" s="159" t="s">
        <v>282</v>
      </c>
      <c r="AX75" s="159" t="s">
        <v>282</v>
      </c>
      <c r="AY75" s="159" t="s">
        <v>282</v>
      </c>
      <c r="AZ75" s="159" t="s">
        <v>220</v>
      </c>
      <c r="BA75" s="159">
        <v>20</v>
      </c>
      <c r="BB75" s="159">
        <v>28.18</v>
      </c>
      <c r="BC75" s="66">
        <v>9.66</v>
      </c>
      <c r="BD75" s="159">
        <v>45</v>
      </c>
      <c r="BE75" s="66" t="s">
        <v>282</v>
      </c>
      <c r="BF75" s="159" t="s">
        <v>282</v>
      </c>
      <c r="BG75" s="66" t="s">
        <v>282</v>
      </c>
      <c r="BH75" s="159" t="s">
        <v>282</v>
      </c>
      <c r="BI75" s="159" t="s">
        <v>282</v>
      </c>
      <c r="BJ75" s="159" t="s">
        <v>282</v>
      </c>
      <c r="BK75" s="212">
        <v>21.87</v>
      </c>
      <c r="BL75">
        <v>9.0500000000000007</v>
      </c>
      <c r="BM75" s="159">
        <v>25</v>
      </c>
      <c r="BN75" s="159" t="s">
        <v>282</v>
      </c>
      <c r="BO75" s="159" t="s">
        <v>282</v>
      </c>
      <c r="BP75" s="159" t="s">
        <v>282</v>
      </c>
      <c r="BQ75" s="159" t="s">
        <v>282</v>
      </c>
      <c r="BR75" s="159" t="s">
        <v>282</v>
      </c>
      <c r="BS75" s="159" t="s">
        <v>282</v>
      </c>
      <c r="BT75" s="159" t="s">
        <v>306</v>
      </c>
      <c r="BU75" s="159" t="s">
        <v>282</v>
      </c>
      <c r="BV75" s="159" t="s">
        <v>220</v>
      </c>
      <c r="BW75">
        <v>20</v>
      </c>
      <c r="BX75">
        <v>7</v>
      </c>
      <c r="BY75">
        <v>15</v>
      </c>
      <c r="BZ75">
        <v>48</v>
      </c>
      <c r="CA75" s="159" t="s">
        <v>282</v>
      </c>
      <c r="CB75" s="159" t="s">
        <v>282</v>
      </c>
      <c r="CC75" s="159" t="s">
        <v>282</v>
      </c>
      <c r="CD75" s="159" t="s">
        <v>282</v>
      </c>
      <c r="CE75" s="159" t="s">
        <v>282</v>
      </c>
      <c r="CF75" s="159" t="s">
        <v>220</v>
      </c>
      <c r="CG75" s="66">
        <v>20</v>
      </c>
      <c r="CH75" s="66">
        <v>28.1</v>
      </c>
      <c r="CI75" s="66">
        <v>9.6300000000000008</v>
      </c>
      <c r="CJ75" s="159">
        <v>48</v>
      </c>
      <c r="CK75" s="159" t="s">
        <v>282</v>
      </c>
      <c r="CL75" s="159" t="s">
        <v>282</v>
      </c>
      <c r="CM75" s="159" t="s">
        <v>282</v>
      </c>
      <c r="CN75" s="159" t="s">
        <v>282</v>
      </c>
      <c r="CO75" s="159" t="s">
        <v>282</v>
      </c>
      <c r="CP75" s="159" t="s">
        <v>282</v>
      </c>
      <c r="CQ75">
        <v>25.27</v>
      </c>
      <c r="CR75">
        <v>8.9600000000000009</v>
      </c>
      <c r="CS75">
        <v>22</v>
      </c>
      <c r="CT75" s="159" t="s">
        <v>282</v>
      </c>
      <c r="CU75" s="159" t="s">
        <v>282</v>
      </c>
      <c r="CV75" s="159" t="s">
        <v>282</v>
      </c>
      <c r="CW75" s="159" t="s">
        <v>282</v>
      </c>
      <c r="CX75" s="159" t="s">
        <v>282</v>
      </c>
      <c r="CY75" s="159" t="s">
        <v>282</v>
      </c>
      <c r="CZ75" s="159" t="s">
        <v>282</v>
      </c>
      <c r="DA75" s="159" t="s">
        <v>282</v>
      </c>
      <c r="DB75" s="159" t="s">
        <v>282</v>
      </c>
      <c r="DC75" s="159" t="s">
        <v>282</v>
      </c>
      <c r="DD75" s="159" t="s">
        <v>282</v>
      </c>
      <c r="DE75" s="159" t="s">
        <v>282</v>
      </c>
      <c r="DF75" s="159" t="s">
        <v>282</v>
      </c>
      <c r="DG75" s="159" t="s">
        <v>282</v>
      </c>
      <c r="DH75" s="159" t="s">
        <v>282</v>
      </c>
      <c r="DI75" s="159" t="s">
        <v>282</v>
      </c>
      <c r="DJ75" s="159" t="s">
        <v>282</v>
      </c>
      <c r="DK75" s="159" t="s">
        <v>282</v>
      </c>
      <c r="DL75" s="159" t="s">
        <v>282</v>
      </c>
      <c r="DM75" s="159" t="s">
        <v>282</v>
      </c>
      <c r="DN75" s="159" t="s">
        <v>282</v>
      </c>
      <c r="DO75" s="159" t="s">
        <v>282</v>
      </c>
      <c r="DP75" s="159" t="s">
        <v>282</v>
      </c>
      <c r="DQ75" s="159" t="s">
        <v>282</v>
      </c>
      <c r="DR75" s="159" t="s">
        <v>282</v>
      </c>
      <c r="DS75" s="159" t="s">
        <v>282</v>
      </c>
      <c r="DT75" s="159" t="s">
        <v>282</v>
      </c>
      <c r="DU75" s="159" t="s">
        <v>282</v>
      </c>
      <c r="DV75" s="159" t="s">
        <v>282</v>
      </c>
      <c r="DW75" s="159" t="s">
        <v>282</v>
      </c>
      <c r="DX75" s="159" t="s">
        <v>282</v>
      </c>
      <c r="DY75" s="159" t="s">
        <v>282</v>
      </c>
      <c r="DZ75" s="159" t="s">
        <v>282</v>
      </c>
      <c r="EA75" s="159" t="s">
        <v>282</v>
      </c>
      <c r="EB75" s="159" t="s">
        <v>282</v>
      </c>
      <c r="EC75" s="159" t="s">
        <v>282</v>
      </c>
      <c r="ED75" s="159" t="s">
        <v>282</v>
      </c>
      <c r="EE75" s="159" t="s">
        <v>282</v>
      </c>
      <c r="EF75" s="159" t="s">
        <v>282</v>
      </c>
      <c r="EG75" s="159" t="s">
        <v>282</v>
      </c>
      <c r="EH75" s="159" t="s">
        <v>282</v>
      </c>
      <c r="EI75" s="159" t="s">
        <v>282</v>
      </c>
      <c r="EJ75" s="159" t="s">
        <v>282</v>
      </c>
      <c r="EK75" s="159" t="s">
        <v>282</v>
      </c>
      <c r="EL75" s="159" t="s">
        <v>282</v>
      </c>
      <c r="EM75" s="159" t="s">
        <v>282</v>
      </c>
      <c r="EN75" s="159" t="s">
        <v>282</v>
      </c>
      <c r="EO75" s="159" t="s">
        <v>282</v>
      </c>
      <c r="EP75" s="159" t="s">
        <v>282</v>
      </c>
      <c r="EQ75" s="159" t="s">
        <v>282</v>
      </c>
      <c r="ER75" s="159" t="s">
        <v>282</v>
      </c>
      <c r="ES75" s="159" t="s">
        <v>282</v>
      </c>
      <c r="ET75" s="159" t="s">
        <v>282</v>
      </c>
      <c r="EU75" s="159" t="s">
        <v>282</v>
      </c>
      <c r="EV75" s="159" t="s">
        <v>282</v>
      </c>
      <c r="EW75" s="159" t="s">
        <v>282</v>
      </c>
      <c r="EX75" s="159" t="s">
        <v>282</v>
      </c>
      <c r="EY75" s="159" t="s">
        <v>282</v>
      </c>
      <c r="EZ75" s="159" t="s">
        <v>282</v>
      </c>
      <c r="FA75" s="159" t="s">
        <v>282</v>
      </c>
      <c r="FB75" s="159" t="s">
        <v>282</v>
      </c>
      <c r="FC75" s="159" t="s">
        <v>282</v>
      </c>
      <c r="FD75" s="159" t="s">
        <v>282</v>
      </c>
      <c r="FE75" s="159" t="s">
        <v>282</v>
      </c>
      <c r="FF75" s="159" t="s">
        <v>282</v>
      </c>
      <c r="FG75" s="159" t="s">
        <v>282</v>
      </c>
      <c r="FH75" s="159" t="s">
        <v>282</v>
      </c>
      <c r="FI75" s="159" t="s">
        <v>282</v>
      </c>
      <c r="FJ75" s="159" t="s">
        <v>282</v>
      </c>
      <c r="FK75" s="159" t="s">
        <v>282</v>
      </c>
    </row>
    <row r="76" spans="1:167" s="212" customFormat="1" x14ac:dyDescent="0.25">
      <c r="A76" s="212" t="s">
        <v>9055</v>
      </c>
      <c r="B76" s="159" t="s">
        <v>15388</v>
      </c>
      <c r="C76" s="159" t="s">
        <v>216</v>
      </c>
      <c r="F76" s="212">
        <v>3</v>
      </c>
      <c r="G76" s="212">
        <v>2</v>
      </c>
      <c r="H76" s="159" t="s">
        <v>10458</v>
      </c>
      <c r="I76" s="159" t="s">
        <v>183</v>
      </c>
      <c r="J76" s="212" t="s">
        <v>282</v>
      </c>
      <c r="K76" s="212" t="s">
        <v>282</v>
      </c>
      <c r="L76" s="212" t="s">
        <v>282</v>
      </c>
      <c r="M76" s="212" t="s">
        <v>282</v>
      </c>
      <c r="N76" s="212" t="s">
        <v>282</v>
      </c>
      <c r="O76" s="212" t="s">
        <v>282</v>
      </c>
      <c r="P76" s="212" t="s">
        <v>282</v>
      </c>
      <c r="Q76" s="212" t="s">
        <v>282</v>
      </c>
      <c r="R76" s="212" t="s">
        <v>282</v>
      </c>
      <c r="S76" s="212" t="s">
        <v>282</v>
      </c>
      <c r="T76" s="159" t="s">
        <v>435</v>
      </c>
      <c r="U76" s="159">
        <v>21</v>
      </c>
      <c r="V76" s="159" t="s">
        <v>282</v>
      </c>
      <c r="W76" s="159" t="s">
        <v>282</v>
      </c>
      <c r="X76" s="159" t="s">
        <v>282</v>
      </c>
      <c r="Y76" s="159">
        <v>26.65</v>
      </c>
      <c r="Z76" s="159">
        <v>11.8</v>
      </c>
      <c r="AA76" s="159">
        <v>40</v>
      </c>
      <c r="AB76" s="159" t="s">
        <v>282</v>
      </c>
      <c r="AC76" s="159" t="s">
        <v>282</v>
      </c>
      <c r="AD76" s="159" t="s">
        <v>282</v>
      </c>
      <c r="AE76" s="212">
        <v>14.58</v>
      </c>
      <c r="AF76" s="212">
        <v>13.18</v>
      </c>
      <c r="AG76" s="159">
        <v>38</v>
      </c>
      <c r="AH76" s="159" t="s">
        <v>282</v>
      </c>
      <c r="AI76" s="159" t="s">
        <v>282</v>
      </c>
      <c r="AJ76" s="159" t="s">
        <v>282</v>
      </c>
      <c r="AK76" s="159" t="s">
        <v>282</v>
      </c>
      <c r="AL76" s="159" t="s">
        <v>282</v>
      </c>
      <c r="AM76" s="159" t="s">
        <v>282</v>
      </c>
      <c r="AN76" s="159" t="s">
        <v>10458</v>
      </c>
      <c r="AO76" s="159" t="s">
        <v>183</v>
      </c>
      <c r="AP76" s="159" t="s">
        <v>282</v>
      </c>
      <c r="AQ76" s="159" t="s">
        <v>282</v>
      </c>
      <c r="AR76" s="159" t="s">
        <v>282</v>
      </c>
      <c r="AS76" s="159" t="s">
        <v>282</v>
      </c>
      <c r="AT76" s="159" t="s">
        <v>282</v>
      </c>
      <c r="AU76" s="159" t="s">
        <v>282</v>
      </c>
      <c r="AV76" s="159" t="s">
        <v>282</v>
      </c>
      <c r="AW76" s="159" t="s">
        <v>282</v>
      </c>
      <c r="AX76" s="159" t="s">
        <v>282</v>
      </c>
      <c r="AY76" s="159" t="s">
        <v>282</v>
      </c>
      <c r="AZ76" s="159" t="s">
        <v>435</v>
      </c>
      <c r="BA76" s="159">
        <v>21</v>
      </c>
      <c r="BB76" s="159" t="s">
        <v>282</v>
      </c>
      <c r="BC76" s="159" t="s">
        <v>282</v>
      </c>
      <c r="BD76" s="159" t="s">
        <v>282</v>
      </c>
      <c r="BE76" s="159">
        <v>29.69</v>
      </c>
      <c r="BF76" s="159">
        <v>11.74</v>
      </c>
      <c r="BG76" s="159">
        <v>42</v>
      </c>
      <c r="BH76" s="159" t="s">
        <v>282</v>
      </c>
      <c r="BI76" s="159" t="s">
        <v>282</v>
      </c>
      <c r="BJ76" s="159" t="s">
        <v>282</v>
      </c>
      <c r="BK76" s="212">
        <v>15</v>
      </c>
      <c r="BL76" s="212">
        <v>12.61</v>
      </c>
      <c r="BM76" s="159">
        <v>36</v>
      </c>
      <c r="BN76" s="159" t="s">
        <v>282</v>
      </c>
      <c r="BO76" s="159" t="s">
        <v>282</v>
      </c>
      <c r="BP76" s="159" t="s">
        <v>282</v>
      </c>
      <c r="BQ76" s="159" t="s">
        <v>282</v>
      </c>
      <c r="BR76" s="159" t="s">
        <v>282</v>
      </c>
      <c r="BS76" s="159" t="s">
        <v>282</v>
      </c>
      <c r="BT76" s="159" t="s">
        <v>282</v>
      </c>
      <c r="BU76" s="159" t="s">
        <v>282</v>
      </c>
      <c r="BV76" s="159" t="s">
        <v>282</v>
      </c>
      <c r="BW76" s="159" t="s">
        <v>282</v>
      </c>
      <c r="BX76" s="159" t="s">
        <v>282</v>
      </c>
      <c r="BY76" s="159" t="s">
        <v>282</v>
      </c>
      <c r="BZ76" s="159" t="s">
        <v>282</v>
      </c>
      <c r="CA76" s="159" t="s">
        <v>282</v>
      </c>
      <c r="CB76" s="159" t="s">
        <v>282</v>
      </c>
      <c r="CC76" s="159" t="s">
        <v>282</v>
      </c>
      <c r="CD76" s="159" t="s">
        <v>282</v>
      </c>
      <c r="CE76" s="159" t="s">
        <v>282</v>
      </c>
      <c r="CF76" s="159" t="s">
        <v>282</v>
      </c>
      <c r="CG76" s="159" t="s">
        <v>282</v>
      </c>
      <c r="CH76" s="159" t="s">
        <v>282</v>
      </c>
      <c r="CI76" s="159" t="s">
        <v>282</v>
      </c>
      <c r="CJ76" s="159" t="s">
        <v>282</v>
      </c>
      <c r="CK76" s="159" t="s">
        <v>282</v>
      </c>
      <c r="CL76" s="159" t="s">
        <v>282</v>
      </c>
      <c r="CM76" s="159" t="s">
        <v>282</v>
      </c>
      <c r="CN76" s="159" t="s">
        <v>282</v>
      </c>
      <c r="CO76" s="159" t="s">
        <v>282</v>
      </c>
      <c r="CP76" s="159" t="s">
        <v>282</v>
      </c>
      <c r="CQ76" s="159" t="s">
        <v>282</v>
      </c>
      <c r="CR76" s="159" t="s">
        <v>282</v>
      </c>
      <c r="CS76" s="159" t="s">
        <v>282</v>
      </c>
      <c r="CT76" s="159" t="s">
        <v>282</v>
      </c>
      <c r="CU76" s="159" t="s">
        <v>282</v>
      </c>
      <c r="CV76" s="159" t="s">
        <v>282</v>
      </c>
      <c r="CW76" s="159" t="s">
        <v>282</v>
      </c>
      <c r="CX76" s="159" t="s">
        <v>282</v>
      </c>
      <c r="CY76" s="159" t="s">
        <v>282</v>
      </c>
      <c r="CZ76" s="159" t="s">
        <v>282</v>
      </c>
      <c r="DA76" s="159" t="s">
        <v>282</v>
      </c>
      <c r="DB76" s="159" t="s">
        <v>282</v>
      </c>
      <c r="DC76" s="159" t="s">
        <v>282</v>
      </c>
      <c r="DD76" s="159" t="s">
        <v>282</v>
      </c>
      <c r="DE76" s="159" t="s">
        <v>282</v>
      </c>
      <c r="DF76" s="159" t="s">
        <v>282</v>
      </c>
      <c r="DG76" s="159" t="s">
        <v>282</v>
      </c>
      <c r="DH76" s="159" t="s">
        <v>282</v>
      </c>
      <c r="DI76" s="159" t="s">
        <v>282</v>
      </c>
      <c r="DJ76" s="159" t="s">
        <v>282</v>
      </c>
      <c r="DK76" s="159" t="s">
        <v>282</v>
      </c>
      <c r="DL76" s="159" t="s">
        <v>282</v>
      </c>
      <c r="DM76" s="159" t="s">
        <v>282</v>
      </c>
      <c r="DN76" s="159" t="s">
        <v>282</v>
      </c>
      <c r="DO76" s="159" t="s">
        <v>282</v>
      </c>
      <c r="DP76" s="159" t="s">
        <v>282</v>
      </c>
      <c r="DQ76" s="159" t="s">
        <v>282</v>
      </c>
      <c r="DR76" s="159" t="s">
        <v>282</v>
      </c>
      <c r="DS76" s="159" t="s">
        <v>282</v>
      </c>
      <c r="DT76" s="159" t="s">
        <v>282</v>
      </c>
      <c r="DU76" s="159" t="s">
        <v>282</v>
      </c>
      <c r="DV76" s="159" t="s">
        <v>282</v>
      </c>
      <c r="DW76" s="159" t="s">
        <v>282</v>
      </c>
      <c r="DX76" s="159" t="s">
        <v>282</v>
      </c>
      <c r="DY76" s="159" t="s">
        <v>282</v>
      </c>
      <c r="DZ76" s="159" t="s">
        <v>282</v>
      </c>
      <c r="EA76" s="159" t="s">
        <v>282</v>
      </c>
      <c r="EB76" s="159" t="s">
        <v>282</v>
      </c>
      <c r="EC76" s="159" t="s">
        <v>282</v>
      </c>
      <c r="ED76" s="159" t="s">
        <v>282</v>
      </c>
      <c r="EE76" s="159" t="s">
        <v>282</v>
      </c>
      <c r="EF76" s="159" t="s">
        <v>282</v>
      </c>
      <c r="EG76" s="159" t="s">
        <v>282</v>
      </c>
      <c r="EH76" s="159" t="s">
        <v>282</v>
      </c>
      <c r="EI76" s="159" t="s">
        <v>282</v>
      </c>
      <c r="EJ76" s="159" t="s">
        <v>282</v>
      </c>
      <c r="EK76" s="159" t="s">
        <v>282</v>
      </c>
      <c r="EL76" s="159" t="s">
        <v>282</v>
      </c>
      <c r="EM76" s="159" t="s">
        <v>282</v>
      </c>
      <c r="EN76" s="159" t="s">
        <v>282</v>
      </c>
      <c r="EO76" s="159" t="s">
        <v>282</v>
      </c>
      <c r="EP76" s="159" t="s">
        <v>282</v>
      </c>
      <c r="EQ76" s="159" t="s">
        <v>282</v>
      </c>
      <c r="ER76" s="159" t="s">
        <v>282</v>
      </c>
      <c r="ES76" s="159" t="s">
        <v>282</v>
      </c>
      <c r="ET76" s="159" t="s">
        <v>282</v>
      </c>
      <c r="EU76" s="159" t="s">
        <v>282</v>
      </c>
      <c r="EV76" s="159" t="s">
        <v>282</v>
      </c>
      <c r="EW76" s="159" t="s">
        <v>282</v>
      </c>
      <c r="EX76" s="159" t="s">
        <v>282</v>
      </c>
      <c r="EY76" s="159" t="s">
        <v>282</v>
      </c>
      <c r="EZ76" s="159" t="s">
        <v>282</v>
      </c>
      <c r="FA76" s="159" t="s">
        <v>282</v>
      </c>
      <c r="FB76" s="159" t="s">
        <v>282</v>
      </c>
      <c r="FC76" s="159" t="s">
        <v>282</v>
      </c>
      <c r="FD76" s="159" t="s">
        <v>282</v>
      </c>
      <c r="FE76" s="159" t="s">
        <v>282</v>
      </c>
      <c r="FF76" s="159" t="s">
        <v>282</v>
      </c>
      <c r="FG76" s="159" t="s">
        <v>282</v>
      </c>
      <c r="FH76" s="159" t="s">
        <v>282</v>
      </c>
      <c r="FI76" s="159" t="s">
        <v>282</v>
      </c>
      <c r="FJ76" s="159" t="s">
        <v>282</v>
      </c>
      <c r="FK76" s="159" t="s">
        <v>282</v>
      </c>
    </row>
    <row r="77" spans="1:167" x14ac:dyDescent="0.25">
      <c r="A77" t="s">
        <v>914</v>
      </c>
      <c r="B77" s="159" t="s">
        <v>11844</v>
      </c>
      <c r="C77" s="159" t="s">
        <v>5328</v>
      </c>
      <c r="F77">
        <v>6</v>
      </c>
      <c r="G77">
        <v>2</v>
      </c>
      <c r="H77" s="66" t="s">
        <v>866</v>
      </c>
      <c r="I77" s="159" t="s">
        <v>10585</v>
      </c>
      <c r="J77" t="s">
        <v>299</v>
      </c>
      <c r="K77">
        <v>17</v>
      </c>
      <c r="L77">
        <v>12</v>
      </c>
      <c r="M77">
        <v>7</v>
      </c>
      <c r="N77" s="212">
        <v>21</v>
      </c>
      <c r="O77" t="s">
        <v>299</v>
      </c>
      <c r="P77">
        <v>17</v>
      </c>
      <c r="Q77">
        <v>14</v>
      </c>
      <c r="R77">
        <v>50</v>
      </c>
      <c r="S77" s="212">
        <v>21</v>
      </c>
      <c r="T77" s="159" t="s">
        <v>299</v>
      </c>
      <c r="U77" s="159">
        <v>17</v>
      </c>
      <c r="V77" s="66" t="s">
        <v>282</v>
      </c>
      <c r="W77" s="66" t="s">
        <v>282</v>
      </c>
      <c r="X77" s="159" t="s">
        <v>282</v>
      </c>
      <c r="Y77" s="159">
        <v>20.67</v>
      </c>
      <c r="Z77" s="66">
        <v>4.2560000000000002</v>
      </c>
      <c r="AA77" s="159">
        <v>18</v>
      </c>
      <c r="AB77" s="159" t="s">
        <v>282</v>
      </c>
      <c r="AC77" s="159" t="s">
        <v>282</v>
      </c>
      <c r="AD77" s="159" t="s">
        <v>282</v>
      </c>
      <c r="AE77">
        <v>6.28</v>
      </c>
      <c r="AF77">
        <v>3.6909999999999998</v>
      </c>
      <c r="AG77" s="159">
        <v>18</v>
      </c>
      <c r="AH77" s="159" t="s">
        <v>282</v>
      </c>
      <c r="AI77" s="159" t="s">
        <v>282</v>
      </c>
      <c r="AJ77" s="159" t="s">
        <v>282</v>
      </c>
      <c r="AK77" s="159" t="s">
        <v>282</v>
      </c>
      <c r="AL77" s="159" t="s">
        <v>282</v>
      </c>
      <c r="AM77" s="159" t="s">
        <v>282</v>
      </c>
      <c r="AN77" s="66" t="s">
        <v>11828</v>
      </c>
      <c r="AO77" s="159" t="s">
        <v>10585</v>
      </c>
      <c r="AP77" s="159" t="s">
        <v>299</v>
      </c>
      <c r="AQ77">
        <v>17</v>
      </c>
      <c r="AR77">
        <v>2</v>
      </c>
      <c r="AS77">
        <v>7</v>
      </c>
      <c r="AT77" s="159">
        <v>20</v>
      </c>
      <c r="AU77" s="159" t="s">
        <v>299</v>
      </c>
      <c r="AV77">
        <v>17</v>
      </c>
      <c r="AW77">
        <v>4</v>
      </c>
      <c r="AX77">
        <v>50</v>
      </c>
      <c r="AY77">
        <v>20</v>
      </c>
      <c r="AZ77" s="159" t="s">
        <v>299</v>
      </c>
      <c r="BA77" s="159">
        <v>17</v>
      </c>
      <c r="BB77" s="66" t="s">
        <v>282</v>
      </c>
      <c r="BC77" s="66" t="s">
        <v>282</v>
      </c>
      <c r="BD77" s="159" t="s">
        <v>282</v>
      </c>
      <c r="BE77" s="159">
        <v>19.53</v>
      </c>
      <c r="BF77" s="66">
        <v>2.0350000000000001</v>
      </c>
      <c r="BG77" s="159">
        <v>17</v>
      </c>
      <c r="BH77" s="159" t="s">
        <v>282</v>
      </c>
      <c r="BI77" s="159" t="s">
        <v>282</v>
      </c>
      <c r="BJ77" s="159" t="s">
        <v>282</v>
      </c>
      <c r="BK77">
        <v>12.41</v>
      </c>
      <c r="BL77">
        <v>4.5010000000000003</v>
      </c>
      <c r="BM77" s="159">
        <v>17</v>
      </c>
      <c r="BN77" s="159" t="s">
        <v>282</v>
      </c>
      <c r="BO77" s="159" t="s">
        <v>282</v>
      </c>
      <c r="BP77" s="159" t="s">
        <v>282</v>
      </c>
      <c r="BQ77" s="159" t="s">
        <v>282</v>
      </c>
      <c r="BR77" s="159" t="s">
        <v>282</v>
      </c>
      <c r="BS77" s="159" t="s">
        <v>282</v>
      </c>
      <c r="BT77" s="159" t="s">
        <v>282</v>
      </c>
      <c r="BU77" s="159" t="s">
        <v>282</v>
      </c>
      <c r="BV77" s="159" t="s">
        <v>282</v>
      </c>
      <c r="BW77" s="159" t="s">
        <v>282</v>
      </c>
      <c r="BX77" s="159" t="s">
        <v>282</v>
      </c>
      <c r="BY77" s="159" t="s">
        <v>282</v>
      </c>
      <c r="BZ77" s="159" t="s">
        <v>282</v>
      </c>
      <c r="CA77" s="159" t="s">
        <v>282</v>
      </c>
      <c r="CB77" s="159" t="s">
        <v>282</v>
      </c>
      <c r="CC77" s="159" t="s">
        <v>282</v>
      </c>
      <c r="CD77" s="159" t="s">
        <v>282</v>
      </c>
      <c r="CE77" s="159" t="s">
        <v>282</v>
      </c>
      <c r="CF77" s="159" t="s">
        <v>282</v>
      </c>
      <c r="CG77" s="159" t="s">
        <v>282</v>
      </c>
      <c r="CH77" s="159" t="s">
        <v>282</v>
      </c>
      <c r="CI77" s="159" t="s">
        <v>282</v>
      </c>
      <c r="CJ77" s="159" t="s">
        <v>282</v>
      </c>
      <c r="CK77" s="159" t="s">
        <v>282</v>
      </c>
      <c r="CL77" s="159" t="s">
        <v>282</v>
      </c>
      <c r="CM77" s="159" t="s">
        <v>282</v>
      </c>
      <c r="CN77" s="159" t="s">
        <v>282</v>
      </c>
      <c r="CO77" s="159" t="s">
        <v>282</v>
      </c>
      <c r="CP77" s="159" t="s">
        <v>282</v>
      </c>
      <c r="CQ77" s="159" t="s">
        <v>282</v>
      </c>
      <c r="CR77" s="159" t="s">
        <v>282</v>
      </c>
      <c r="CS77" s="159" t="s">
        <v>282</v>
      </c>
      <c r="CT77" s="159" t="s">
        <v>282</v>
      </c>
      <c r="CU77" s="159" t="s">
        <v>282</v>
      </c>
      <c r="CV77" s="159" t="s">
        <v>282</v>
      </c>
      <c r="CW77" s="159" t="s">
        <v>282</v>
      </c>
      <c r="CX77" s="159" t="s">
        <v>282</v>
      </c>
      <c r="CY77" s="159" t="s">
        <v>282</v>
      </c>
      <c r="CZ77" s="159" t="s">
        <v>282</v>
      </c>
      <c r="DA77" s="159" t="s">
        <v>282</v>
      </c>
      <c r="DB77" s="159" t="s">
        <v>282</v>
      </c>
      <c r="DC77" s="159" t="s">
        <v>282</v>
      </c>
      <c r="DD77" s="159" t="s">
        <v>282</v>
      </c>
      <c r="DE77" s="159" t="s">
        <v>282</v>
      </c>
      <c r="DF77" s="159" t="s">
        <v>282</v>
      </c>
      <c r="DG77" s="159" t="s">
        <v>282</v>
      </c>
      <c r="DH77" s="159" t="s">
        <v>282</v>
      </c>
      <c r="DI77" s="159" t="s">
        <v>282</v>
      </c>
      <c r="DJ77" s="159" t="s">
        <v>282</v>
      </c>
      <c r="DK77" s="159" t="s">
        <v>282</v>
      </c>
      <c r="DL77" s="159" t="s">
        <v>282</v>
      </c>
      <c r="DM77" s="159" t="s">
        <v>282</v>
      </c>
      <c r="DN77" s="159" t="s">
        <v>282</v>
      </c>
      <c r="DO77" s="159" t="s">
        <v>282</v>
      </c>
      <c r="DP77" s="159" t="s">
        <v>282</v>
      </c>
      <c r="DQ77" s="159" t="s">
        <v>282</v>
      </c>
      <c r="DR77" s="159" t="s">
        <v>282</v>
      </c>
      <c r="DS77" s="159" t="s">
        <v>282</v>
      </c>
      <c r="DT77" s="159" t="s">
        <v>282</v>
      </c>
      <c r="DU77" s="159" t="s">
        <v>282</v>
      </c>
      <c r="DV77" s="159" t="s">
        <v>282</v>
      </c>
      <c r="DW77" s="159" t="s">
        <v>282</v>
      </c>
      <c r="DX77" s="159" t="s">
        <v>282</v>
      </c>
      <c r="DY77" s="159" t="s">
        <v>282</v>
      </c>
      <c r="DZ77" s="159" t="s">
        <v>282</v>
      </c>
      <c r="EA77" s="159" t="s">
        <v>282</v>
      </c>
      <c r="EB77" s="159" t="s">
        <v>282</v>
      </c>
      <c r="EC77" s="159" t="s">
        <v>282</v>
      </c>
      <c r="ED77" s="159" t="s">
        <v>282</v>
      </c>
      <c r="EE77" s="159" t="s">
        <v>282</v>
      </c>
      <c r="EF77" s="159" t="s">
        <v>282</v>
      </c>
      <c r="EG77" s="159" t="s">
        <v>282</v>
      </c>
      <c r="EH77" s="159" t="s">
        <v>282</v>
      </c>
      <c r="EI77" s="159" t="s">
        <v>282</v>
      </c>
      <c r="EJ77" s="159" t="s">
        <v>282</v>
      </c>
      <c r="EK77" s="159" t="s">
        <v>282</v>
      </c>
      <c r="EL77" s="159" t="s">
        <v>282</v>
      </c>
      <c r="EM77" s="159" t="s">
        <v>282</v>
      </c>
      <c r="EN77" s="159" t="s">
        <v>282</v>
      </c>
      <c r="EO77" s="159" t="s">
        <v>282</v>
      </c>
      <c r="EP77" s="159" t="s">
        <v>282</v>
      </c>
      <c r="EQ77" s="159" t="s">
        <v>282</v>
      </c>
      <c r="ER77" s="159" t="s">
        <v>282</v>
      </c>
      <c r="ES77" s="159" t="s">
        <v>282</v>
      </c>
      <c r="ET77" s="159" t="s">
        <v>282</v>
      </c>
      <c r="EU77" s="159" t="s">
        <v>282</v>
      </c>
      <c r="EV77" s="159" t="s">
        <v>282</v>
      </c>
      <c r="EW77" s="159" t="s">
        <v>282</v>
      </c>
      <c r="EX77" s="159" t="s">
        <v>282</v>
      </c>
      <c r="EY77" s="159" t="s">
        <v>282</v>
      </c>
      <c r="EZ77" s="159" t="s">
        <v>282</v>
      </c>
      <c r="FA77" s="159" t="s">
        <v>282</v>
      </c>
      <c r="FB77" s="159" t="s">
        <v>282</v>
      </c>
      <c r="FC77" s="159" t="s">
        <v>282</v>
      </c>
      <c r="FD77" s="159" t="s">
        <v>282</v>
      </c>
      <c r="FE77" s="159" t="s">
        <v>282</v>
      </c>
      <c r="FF77" s="159" t="s">
        <v>282</v>
      </c>
      <c r="FG77" s="159" t="s">
        <v>282</v>
      </c>
      <c r="FH77" s="159" t="s">
        <v>282</v>
      </c>
      <c r="FI77" s="159" t="s">
        <v>282</v>
      </c>
      <c r="FJ77" s="159" t="s">
        <v>282</v>
      </c>
      <c r="FK77" s="159" t="s">
        <v>282</v>
      </c>
    </row>
    <row r="78" spans="1:167" x14ac:dyDescent="0.25">
      <c r="A78" t="s">
        <v>4678</v>
      </c>
      <c r="B78" s="159" t="s">
        <v>11852</v>
      </c>
      <c r="C78" s="159" t="s">
        <v>5328</v>
      </c>
      <c r="F78">
        <v>1</v>
      </c>
      <c r="G78">
        <v>2</v>
      </c>
      <c r="H78" t="s">
        <v>4796</v>
      </c>
      <c r="I78" t="s">
        <v>182</v>
      </c>
      <c r="J78" t="s">
        <v>282</v>
      </c>
      <c r="K78" s="212" t="s">
        <v>282</v>
      </c>
      <c r="L78" s="212" t="s">
        <v>282</v>
      </c>
      <c r="M78" s="212" t="s">
        <v>282</v>
      </c>
      <c r="N78" s="212" t="s">
        <v>282</v>
      </c>
      <c r="O78" s="212" t="s">
        <v>282</v>
      </c>
      <c r="P78" s="212" t="s">
        <v>282</v>
      </c>
      <c r="Q78" s="212" t="s">
        <v>282</v>
      </c>
      <c r="R78" s="212" t="s">
        <v>282</v>
      </c>
      <c r="S78" s="212" t="s">
        <v>282</v>
      </c>
      <c r="T78" s="159" t="s">
        <v>743</v>
      </c>
      <c r="U78" s="159">
        <v>21</v>
      </c>
      <c r="V78" s="66" t="s">
        <v>282</v>
      </c>
      <c r="W78" s="66" t="s">
        <v>282</v>
      </c>
      <c r="X78" s="159" t="s">
        <v>282</v>
      </c>
      <c r="Y78" s="159">
        <v>20.13</v>
      </c>
      <c r="Z78" s="66">
        <v>6.11</v>
      </c>
      <c r="AA78" s="159">
        <v>14</v>
      </c>
      <c r="AB78" s="159" t="s">
        <v>282</v>
      </c>
      <c r="AC78" s="159" t="s">
        <v>282</v>
      </c>
      <c r="AD78" s="159" t="s">
        <v>282</v>
      </c>
      <c r="AE78">
        <v>6.81</v>
      </c>
      <c r="AF78">
        <v>6.35</v>
      </c>
      <c r="AG78" s="212">
        <v>14</v>
      </c>
      <c r="AH78" t="s">
        <v>282</v>
      </c>
      <c r="AI78" s="212" t="s">
        <v>282</v>
      </c>
      <c r="AJ78" s="212" t="s">
        <v>282</v>
      </c>
      <c r="AK78" s="212" t="s">
        <v>282</v>
      </c>
      <c r="AL78" s="212" t="s">
        <v>282</v>
      </c>
      <c r="AM78" s="212" t="s">
        <v>282</v>
      </c>
      <c r="AN78" s="66" t="s">
        <v>4797</v>
      </c>
      <c r="AO78" s="159" t="s">
        <v>182</v>
      </c>
      <c r="AP78" s="159" t="s">
        <v>282</v>
      </c>
      <c r="AQ78" s="159" t="s">
        <v>282</v>
      </c>
      <c r="AR78" s="159" t="s">
        <v>282</v>
      </c>
      <c r="AS78" s="159" t="s">
        <v>282</v>
      </c>
      <c r="AT78" s="159" t="s">
        <v>282</v>
      </c>
      <c r="AU78" s="159" t="s">
        <v>282</v>
      </c>
      <c r="AV78" s="159" t="s">
        <v>282</v>
      </c>
      <c r="AW78" s="159" t="s">
        <v>282</v>
      </c>
      <c r="AX78" s="159" t="s">
        <v>282</v>
      </c>
      <c r="AY78" s="159" t="s">
        <v>282</v>
      </c>
      <c r="AZ78" s="159" t="s">
        <v>743</v>
      </c>
      <c r="BA78" s="159">
        <v>21</v>
      </c>
      <c r="BB78" s="66" t="s">
        <v>282</v>
      </c>
      <c r="BC78" s="66" t="s">
        <v>282</v>
      </c>
      <c r="BD78" s="159" t="s">
        <v>282</v>
      </c>
      <c r="BE78" s="159">
        <v>21.13</v>
      </c>
      <c r="BF78" s="66">
        <v>6.08</v>
      </c>
      <c r="BG78" s="159">
        <v>15</v>
      </c>
      <c r="BH78" s="159" t="s">
        <v>282</v>
      </c>
      <c r="BI78" s="159" t="s">
        <v>282</v>
      </c>
      <c r="BJ78" s="159" t="s">
        <v>282</v>
      </c>
      <c r="BK78">
        <v>8.14</v>
      </c>
      <c r="BL78">
        <v>7.42</v>
      </c>
      <c r="BM78">
        <v>14</v>
      </c>
      <c r="BN78" t="s">
        <v>282</v>
      </c>
      <c r="BO78" s="212" t="s">
        <v>282</v>
      </c>
      <c r="BP78" s="212" t="s">
        <v>282</v>
      </c>
      <c r="BQ78" s="212" t="s">
        <v>282</v>
      </c>
      <c r="BR78" s="212" t="s">
        <v>282</v>
      </c>
      <c r="BS78" s="212" t="s">
        <v>282</v>
      </c>
      <c r="BT78" s="159" t="s">
        <v>282</v>
      </c>
      <c r="BU78" s="159" t="s">
        <v>282</v>
      </c>
      <c r="BV78" s="159" t="s">
        <v>282</v>
      </c>
      <c r="BW78" s="159" t="s">
        <v>282</v>
      </c>
      <c r="BX78" s="159" t="s">
        <v>282</v>
      </c>
      <c r="BY78" s="159" t="s">
        <v>282</v>
      </c>
      <c r="BZ78" s="159" t="s">
        <v>282</v>
      </c>
      <c r="CA78" s="159" t="s">
        <v>282</v>
      </c>
      <c r="CB78" s="159" t="s">
        <v>282</v>
      </c>
      <c r="CC78" s="159" t="s">
        <v>282</v>
      </c>
      <c r="CD78" s="159" t="s">
        <v>282</v>
      </c>
      <c r="CE78" s="159" t="s">
        <v>282</v>
      </c>
      <c r="CF78" s="159" t="s">
        <v>282</v>
      </c>
      <c r="CG78" s="159" t="s">
        <v>282</v>
      </c>
      <c r="CH78" s="159" t="s">
        <v>282</v>
      </c>
      <c r="CI78" s="159" t="s">
        <v>282</v>
      </c>
      <c r="CJ78" s="159" t="s">
        <v>282</v>
      </c>
      <c r="CK78" s="159" t="s">
        <v>282</v>
      </c>
      <c r="CL78" s="159" t="s">
        <v>282</v>
      </c>
      <c r="CM78" s="159" t="s">
        <v>282</v>
      </c>
      <c r="CN78" s="159" t="s">
        <v>282</v>
      </c>
      <c r="CO78" s="159" t="s">
        <v>282</v>
      </c>
      <c r="CP78" s="159" t="s">
        <v>282</v>
      </c>
      <c r="CQ78" s="159" t="s">
        <v>282</v>
      </c>
      <c r="CR78" s="159" t="s">
        <v>282</v>
      </c>
      <c r="CS78" s="159" t="s">
        <v>282</v>
      </c>
      <c r="CT78" s="159" t="s">
        <v>282</v>
      </c>
      <c r="CU78" s="159" t="s">
        <v>282</v>
      </c>
      <c r="CV78" s="159" t="s">
        <v>282</v>
      </c>
      <c r="CW78" s="159" t="s">
        <v>282</v>
      </c>
      <c r="CX78" s="159" t="s">
        <v>282</v>
      </c>
      <c r="CY78" s="159" t="s">
        <v>282</v>
      </c>
      <c r="CZ78" s="159" t="s">
        <v>282</v>
      </c>
      <c r="DA78" s="159" t="s">
        <v>282</v>
      </c>
      <c r="DB78" s="159" t="s">
        <v>282</v>
      </c>
      <c r="DC78" s="159" t="s">
        <v>282</v>
      </c>
      <c r="DD78" s="159" t="s">
        <v>282</v>
      </c>
      <c r="DE78" s="159" t="s">
        <v>282</v>
      </c>
      <c r="DF78" s="159" t="s">
        <v>282</v>
      </c>
      <c r="DG78" s="159" t="s">
        <v>282</v>
      </c>
      <c r="DH78" s="159" t="s">
        <v>282</v>
      </c>
      <c r="DI78" s="159" t="s">
        <v>282</v>
      </c>
      <c r="DJ78" s="159" t="s">
        <v>282</v>
      </c>
      <c r="DK78" s="159" t="s">
        <v>282</v>
      </c>
      <c r="DL78" s="159" t="s">
        <v>282</v>
      </c>
      <c r="DM78" s="159" t="s">
        <v>282</v>
      </c>
      <c r="DN78" s="159" t="s">
        <v>282</v>
      </c>
      <c r="DO78" s="159" t="s">
        <v>282</v>
      </c>
      <c r="DP78" s="159" t="s">
        <v>282</v>
      </c>
      <c r="DQ78" s="159" t="s">
        <v>282</v>
      </c>
      <c r="DR78" s="159" t="s">
        <v>282</v>
      </c>
      <c r="DS78" s="159" t="s">
        <v>282</v>
      </c>
      <c r="DT78" s="159" t="s">
        <v>282</v>
      </c>
      <c r="DU78" s="159" t="s">
        <v>282</v>
      </c>
      <c r="DV78" s="159" t="s">
        <v>282</v>
      </c>
      <c r="DW78" s="159" t="s">
        <v>282</v>
      </c>
      <c r="DX78" s="159" t="s">
        <v>282</v>
      </c>
      <c r="DY78" s="159" t="s">
        <v>282</v>
      </c>
      <c r="DZ78" s="159" t="s">
        <v>282</v>
      </c>
      <c r="EA78" s="159" t="s">
        <v>282</v>
      </c>
      <c r="EB78" s="159" t="s">
        <v>282</v>
      </c>
      <c r="EC78" s="159" t="s">
        <v>282</v>
      </c>
      <c r="ED78" s="159" t="s">
        <v>282</v>
      </c>
      <c r="EE78" s="159" t="s">
        <v>282</v>
      </c>
      <c r="EF78" s="159" t="s">
        <v>282</v>
      </c>
      <c r="EG78" s="159" t="s">
        <v>282</v>
      </c>
      <c r="EH78" s="159" t="s">
        <v>282</v>
      </c>
      <c r="EI78" s="159" t="s">
        <v>282</v>
      </c>
      <c r="EJ78" s="159" t="s">
        <v>282</v>
      </c>
      <c r="EK78" s="159" t="s">
        <v>282</v>
      </c>
      <c r="EL78" s="159" t="s">
        <v>282</v>
      </c>
      <c r="EM78" s="159" t="s">
        <v>282</v>
      </c>
      <c r="EN78" s="159" t="s">
        <v>282</v>
      </c>
      <c r="EO78" s="159" t="s">
        <v>282</v>
      </c>
      <c r="EP78" s="159" t="s">
        <v>282</v>
      </c>
      <c r="EQ78" s="159" t="s">
        <v>282</v>
      </c>
      <c r="ER78" s="159" t="s">
        <v>282</v>
      </c>
      <c r="ES78" s="159" t="s">
        <v>282</v>
      </c>
      <c r="ET78" s="159" t="s">
        <v>282</v>
      </c>
      <c r="EU78" s="159" t="s">
        <v>282</v>
      </c>
      <c r="EV78" s="159" t="s">
        <v>282</v>
      </c>
      <c r="EW78" s="159" t="s">
        <v>282</v>
      </c>
      <c r="EX78" s="159" t="s">
        <v>282</v>
      </c>
      <c r="EY78" s="159" t="s">
        <v>282</v>
      </c>
      <c r="EZ78" s="159" t="s">
        <v>282</v>
      </c>
      <c r="FA78" s="159" t="s">
        <v>282</v>
      </c>
      <c r="FB78" s="159" t="s">
        <v>282</v>
      </c>
      <c r="FC78" s="159" t="s">
        <v>282</v>
      </c>
      <c r="FD78" s="159" t="s">
        <v>282</v>
      </c>
      <c r="FE78" s="159" t="s">
        <v>282</v>
      </c>
      <c r="FF78" s="159" t="s">
        <v>282</v>
      </c>
      <c r="FG78" s="159" t="s">
        <v>282</v>
      </c>
      <c r="FH78" s="159" t="s">
        <v>282</v>
      </c>
      <c r="FI78" s="159" t="s">
        <v>282</v>
      </c>
      <c r="FJ78" s="159" t="s">
        <v>282</v>
      </c>
      <c r="FK78" s="159" t="s">
        <v>282</v>
      </c>
    </row>
    <row r="79" spans="1:167" s="212" customFormat="1" x14ac:dyDescent="0.25">
      <c r="A79" s="212" t="s">
        <v>16918</v>
      </c>
      <c r="B79" s="159" t="s">
        <v>17428</v>
      </c>
      <c r="C79" s="159" t="s">
        <v>5328</v>
      </c>
      <c r="F79" s="212">
        <v>5</v>
      </c>
      <c r="G79" s="212">
        <v>2</v>
      </c>
      <c r="H79" s="212" t="s">
        <v>10937</v>
      </c>
      <c r="I79" s="159" t="s">
        <v>183</v>
      </c>
      <c r="J79" s="212" t="s">
        <v>282</v>
      </c>
      <c r="K79" s="212" t="s">
        <v>282</v>
      </c>
      <c r="L79" s="212" t="s">
        <v>282</v>
      </c>
      <c r="M79" s="212" t="s">
        <v>282</v>
      </c>
      <c r="N79" s="212" t="s">
        <v>282</v>
      </c>
      <c r="O79" s="212" t="s">
        <v>743</v>
      </c>
      <c r="P79" s="212">
        <v>21</v>
      </c>
      <c r="Q79" s="212">
        <v>101</v>
      </c>
      <c r="R79" s="212">
        <v>50</v>
      </c>
      <c r="S79" s="212">
        <v>141</v>
      </c>
      <c r="T79" s="159" t="s">
        <v>743</v>
      </c>
      <c r="U79" s="159">
        <v>21</v>
      </c>
      <c r="V79" s="66" t="s">
        <v>282</v>
      </c>
      <c r="W79" s="66" t="s">
        <v>282</v>
      </c>
      <c r="X79" s="159" t="s">
        <v>282</v>
      </c>
      <c r="Y79" s="159">
        <v>25</v>
      </c>
      <c r="Z79" s="159">
        <v>8.9</v>
      </c>
      <c r="AA79" s="159">
        <v>124</v>
      </c>
      <c r="AB79" s="66" t="s">
        <v>282</v>
      </c>
      <c r="AC79" s="66" t="s">
        <v>282</v>
      </c>
      <c r="AD79" s="66" t="s">
        <v>282</v>
      </c>
      <c r="AE79" s="212">
        <v>6.6</v>
      </c>
      <c r="AF79" s="212">
        <v>2.98</v>
      </c>
      <c r="AG79" s="212">
        <v>124</v>
      </c>
      <c r="AH79" s="212" t="s">
        <v>282</v>
      </c>
      <c r="AI79" s="212" t="s">
        <v>282</v>
      </c>
      <c r="AJ79" s="212" t="s">
        <v>282</v>
      </c>
      <c r="AK79" s="212" t="s">
        <v>282</v>
      </c>
      <c r="AL79" s="212" t="s">
        <v>282</v>
      </c>
      <c r="AM79" s="212" t="s">
        <v>282</v>
      </c>
      <c r="AN79" s="159" t="s">
        <v>306</v>
      </c>
      <c r="AO79" s="159" t="s">
        <v>282</v>
      </c>
      <c r="AP79" s="159" t="s">
        <v>282</v>
      </c>
      <c r="AQ79" s="159" t="s">
        <v>282</v>
      </c>
      <c r="AR79" s="159" t="s">
        <v>282</v>
      </c>
      <c r="AS79" s="159" t="s">
        <v>282</v>
      </c>
      <c r="AT79" s="159" t="s">
        <v>282</v>
      </c>
      <c r="AU79" s="159" t="s">
        <v>743</v>
      </c>
      <c r="AV79" s="159">
        <v>21</v>
      </c>
      <c r="AW79" s="159">
        <v>57</v>
      </c>
      <c r="AX79" s="159">
        <v>50</v>
      </c>
      <c r="AY79" s="159">
        <v>146</v>
      </c>
      <c r="AZ79" s="159" t="s">
        <v>743</v>
      </c>
      <c r="BA79" s="159">
        <v>21</v>
      </c>
      <c r="BB79" s="66" t="s">
        <v>282</v>
      </c>
      <c r="BC79" s="66" t="s">
        <v>282</v>
      </c>
      <c r="BD79" s="159" t="s">
        <v>282</v>
      </c>
      <c r="BE79" s="159">
        <v>22</v>
      </c>
      <c r="BF79" s="159">
        <v>8.6</v>
      </c>
      <c r="BG79" s="159">
        <v>134</v>
      </c>
      <c r="BH79" s="66" t="s">
        <v>282</v>
      </c>
      <c r="BI79" s="66" t="s">
        <v>282</v>
      </c>
      <c r="BJ79" s="66" t="s">
        <v>282</v>
      </c>
      <c r="BK79" s="212">
        <v>14</v>
      </c>
      <c r="BL79" s="212">
        <v>3.84</v>
      </c>
      <c r="BM79" s="212">
        <v>134</v>
      </c>
      <c r="BN79" s="212" t="s">
        <v>282</v>
      </c>
      <c r="BO79" s="212" t="s">
        <v>282</v>
      </c>
      <c r="BP79" s="212" t="s">
        <v>282</v>
      </c>
      <c r="BQ79" s="212" t="s">
        <v>282</v>
      </c>
      <c r="BR79" s="212" t="s">
        <v>282</v>
      </c>
      <c r="BS79" s="212" t="s">
        <v>282</v>
      </c>
      <c r="BT79" s="159" t="s">
        <v>282</v>
      </c>
      <c r="BU79" s="159" t="s">
        <v>282</v>
      </c>
      <c r="BV79" s="159" t="s">
        <v>282</v>
      </c>
      <c r="BW79" s="159" t="s">
        <v>282</v>
      </c>
      <c r="BX79" s="159" t="s">
        <v>282</v>
      </c>
      <c r="BY79" s="159" t="s">
        <v>282</v>
      </c>
      <c r="BZ79" s="159" t="s">
        <v>282</v>
      </c>
      <c r="CA79" s="159" t="s">
        <v>282</v>
      </c>
      <c r="CB79" s="159" t="s">
        <v>282</v>
      </c>
      <c r="CC79" s="159" t="s">
        <v>282</v>
      </c>
      <c r="CD79" s="159" t="s">
        <v>282</v>
      </c>
      <c r="CE79" s="159" t="s">
        <v>282</v>
      </c>
      <c r="CF79" s="159" t="s">
        <v>282</v>
      </c>
      <c r="CG79" s="159" t="s">
        <v>282</v>
      </c>
      <c r="CH79" s="159" t="s">
        <v>282</v>
      </c>
      <c r="CI79" s="159" t="s">
        <v>282</v>
      </c>
      <c r="CJ79" s="159" t="s">
        <v>282</v>
      </c>
      <c r="CK79" s="159" t="s">
        <v>282</v>
      </c>
      <c r="CL79" s="159" t="s">
        <v>282</v>
      </c>
      <c r="CM79" s="159" t="s">
        <v>282</v>
      </c>
      <c r="CN79" s="159" t="s">
        <v>282</v>
      </c>
      <c r="CO79" s="159" t="s">
        <v>282</v>
      </c>
      <c r="CP79" s="159" t="s">
        <v>282</v>
      </c>
      <c r="CQ79" s="159" t="s">
        <v>282</v>
      </c>
      <c r="CR79" s="159" t="s">
        <v>282</v>
      </c>
      <c r="CS79" s="159" t="s">
        <v>282</v>
      </c>
      <c r="CT79" s="159" t="s">
        <v>282</v>
      </c>
      <c r="CU79" s="159" t="s">
        <v>282</v>
      </c>
      <c r="CV79" s="159" t="s">
        <v>282</v>
      </c>
      <c r="CW79" s="159" t="s">
        <v>282</v>
      </c>
      <c r="CX79" s="159" t="s">
        <v>282</v>
      </c>
      <c r="CY79" s="159" t="s">
        <v>282</v>
      </c>
      <c r="CZ79" s="159" t="s">
        <v>282</v>
      </c>
      <c r="DA79" s="159" t="s">
        <v>282</v>
      </c>
      <c r="DB79" s="159" t="s">
        <v>282</v>
      </c>
      <c r="DC79" s="159" t="s">
        <v>282</v>
      </c>
      <c r="DD79" s="159" t="s">
        <v>282</v>
      </c>
      <c r="DE79" s="159" t="s">
        <v>282</v>
      </c>
      <c r="DF79" s="159" t="s">
        <v>282</v>
      </c>
      <c r="DG79" s="159" t="s">
        <v>282</v>
      </c>
      <c r="DH79" s="159" t="s">
        <v>282</v>
      </c>
      <c r="DI79" s="159" t="s">
        <v>282</v>
      </c>
      <c r="DJ79" s="159" t="s">
        <v>282</v>
      </c>
      <c r="DK79" s="159" t="s">
        <v>282</v>
      </c>
      <c r="DL79" s="159" t="s">
        <v>282</v>
      </c>
      <c r="DM79" s="159" t="s">
        <v>282</v>
      </c>
      <c r="DN79" s="159" t="s">
        <v>282</v>
      </c>
      <c r="DO79" s="159" t="s">
        <v>282</v>
      </c>
      <c r="DP79" s="159" t="s">
        <v>282</v>
      </c>
      <c r="DQ79" s="159" t="s">
        <v>282</v>
      </c>
      <c r="DR79" s="159" t="s">
        <v>282</v>
      </c>
      <c r="DS79" s="159" t="s">
        <v>282</v>
      </c>
      <c r="DT79" s="159" t="s">
        <v>282</v>
      </c>
      <c r="DU79" s="159" t="s">
        <v>282</v>
      </c>
      <c r="DV79" s="159" t="s">
        <v>282</v>
      </c>
      <c r="DW79" s="159" t="s">
        <v>282</v>
      </c>
      <c r="DX79" s="159" t="s">
        <v>282</v>
      </c>
      <c r="DY79" s="159" t="s">
        <v>282</v>
      </c>
      <c r="DZ79" s="159" t="s">
        <v>282</v>
      </c>
      <c r="EA79" s="159" t="s">
        <v>282</v>
      </c>
      <c r="EB79" s="159" t="s">
        <v>282</v>
      </c>
      <c r="EC79" s="159" t="s">
        <v>282</v>
      </c>
      <c r="ED79" s="159" t="s">
        <v>282</v>
      </c>
      <c r="EE79" s="159" t="s">
        <v>282</v>
      </c>
      <c r="EF79" s="159" t="s">
        <v>282</v>
      </c>
      <c r="EG79" s="159" t="s">
        <v>282</v>
      </c>
      <c r="EH79" s="159" t="s">
        <v>282</v>
      </c>
      <c r="EI79" s="159" t="s">
        <v>282</v>
      </c>
      <c r="EJ79" s="159" t="s">
        <v>282</v>
      </c>
      <c r="EK79" s="159" t="s">
        <v>282</v>
      </c>
      <c r="EL79" s="159" t="s">
        <v>282</v>
      </c>
      <c r="EM79" s="159" t="s">
        <v>282</v>
      </c>
      <c r="EN79" s="159" t="s">
        <v>282</v>
      </c>
      <c r="EO79" s="159" t="s">
        <v>282</v>
      </c>
      <c r="EP79" s="159" t="s">
        <v>282</v>
      </c>
      <c r="EQ79" s="159" t="s">
        <v>282</v>
      </c>
      <c r="ER79" s="159" t="s">
        <v>282</v>
      </c>
      <c r="ES79" s="159" t="s">
        <v>282</v>
      </c>
      <c r="ET79" s="159" t="s">
        <v>282</v>
      </c>
      <c r="EU79" s="159" t="s">
        <v>282</v>
      </c>
      <c r="EV79" s="159" t="s">
        <v>282</v>
      </c>
      <c r="EW79" s="159" t="s">
        <v>282</v>
      </c>
      <c r="EX79" s="159" t="s">
        <v>282</v>
      </c>
      <c r="EY79" s="159" t="s">
        <v>282</v>
      </c>
      <c r="EZ79" s="159" t="s">
        <v>282</v>
      </c>
      <c r="FA79" s="159" t="s">
        <v>282</v>
      </c>
      <c r="FB79" s="159" t="s">
        <v>282</v>
      </c>
      <c r="FC79" s="159" t="s">
        <v>282</v>
      </c>
      <c r="FD79" s="159" t="s">
        <v>282</v>
      </c>
      <c r="FE79" s="159" t="s">
        <v>282</v>
      </c>
      <c r="FF79" s="159" t="s">
        <v>282</v>
      </c>
      <c r="FG79" s="159" t="s">
        <v>282</v>
      </c>
      <c r="FH79" s="159" t="s">
        <v>282</v>
      </c>
      <c r="FI79" s="159" t="s">
        <v>282</v>
      </c>
      <c r="FJ79" s="159" t="s">
        <v>282</v>
      </c>
      <c r="FK79" s="159" t="s">
        <v>282</v>
      </c>
    </row>
    <row r="80" spans="1:167" s="212" customFormat="1" x14ac:dyDescent="0.25">
      <c r="A80" s="66" t="s">
        <v>14517</v>
      </c>
      <c r="B80" s="159" t="s">
        <v>282</v>
      </c>
      <c r="C80" s="159" t="s">
        <v>5328</v>
      </c>
      <c r="F80" s="212">
        <v>4</v>
      </c>
      <c r="G80" s="212">
        <v>3</v>
      </c>
      <c r="H80" s="212" t="s">
        <v>673</v>
      </c>
      <c r="I80" s="159" t="s">
        <v>183</v>
      </c>
      <c r="J80" s="212" t="s">
        <v>282</v>
      </c>
      <c r="K80" s="212" t="s">
        <v>282</v>
      </c>
      <c r="L80" s="212" t="s">
        <v>282</v>
      </c>
      <c r="M80" s="212" t="s">
        <v>282</v>
      </c>
      <c r="N80" s="212" t="s">
        <v>282</v>
      </c>
      <c r="O80" s="212" t="s">
        <v>282</v>
      </c>
      <c r="P80" s="212" t="s">
        <v>282</v>
      </c>
      <c r="Q80" s="212" t="s">
        <v>282</v>
      </c>
      <c r="R80" s="212" t="s">
        <v>282</v>
      </c>
      <c r="S80" s="212" t="s">
        <v>282</v>
      </c>
      <c r="T80" s="159" t="s">
        <v>435</v>
      </c>
      <c r="U80" s="159">
        <v>21</v>
      </c>
      <c r="V80" s="159">
        <v>20.94</v>
      </c>
      <c r="W80" s="159">
        <v>10.99</v>
      </c>
      <c r="X80" s="159">
        <v>144</v>
      </c>
      <c r="Y80" s="159" t="s">
        <v>282</v>
      </c>
      <c r="Z80" s="159" t="s">
        <v>282</v>
      </c>
      <c r="AA80" s="159" t="s">
        <v>282</v>
      </c>
      <c r="AB80" s="159">
        <v>14.12</v>
      </c>
      <c r="AC80" s="159">
        <v>11.07</v>
      </c>
      <c r="AD80" s="159">
        <v>144</v>
      </c>
      <c r="AE80" s="212" t="s">
        <v>282</v>
      </c>
      <c r="AF80" s="212" t="s">
        <v>282</v>
      </c>
      <c r="AG80" s="212" t="s">
        <v>282</v>
      </c>
      <c r="AH80" s="212" t="s">
        <v>282</v>
      </c>
      <c r="AI80" s="212" t="s">
        <v>282</v>
      </c>
      <c r="AJ80" s="212" t="s">
        <v>282</v>
      </c>
      <c r="AK80" s="212" t="s">
        <v>282</v>
      </c>
      <c r="AL80" s="212" t="s">
        <v>282</v>
      </c>
      <c r="AM80" s="212" t="s">
        <v>282</v>
      </c>
      <c r="AN80" s="161" t="s">
        <v>14518</v>
      </c>
      <c r="AO80" s="159" t="s">
        <v>183</v>
      </c>
      <c r="AP80" s="159" t="s">
        <v>282</v>
      </c>
      <c r="AQ80" s="159" t="s">
        <v>282</v>
      </c>
      <c r="AR80" s="159" t="s">
        <v>282</v>
      </c>
      <c r="AS80" s="159" t="s">
        <v>282</v>
      </c>
      <c r="AT80" s="159" t="s">
        <v>282</v>
      </c>
      <c r="AU80" s="159" t="s">
        <v>282</v>
      </c>
      <c r="AV80" s="159" t="s">
        <v>282</v>
      </c>
      <c r="AW80" s="159" t="s">
        <v>282</v>
      </c>
      <c r="AX80" s="159" t="s">
        <v>282</v>
      </c>
      <c r="AY80" s="159" t="s">
        <v>282</v>
      </c>
      <c r="AZ80" s="159" t="s">
        <v>435</v>
      </c>
      <c r="BA80" s="159">
        <v>21</v>
      </c>
      <c r="BB80" s="159">
        <v>21.18</v>
      </c>
      <c r="BC80" s="159">
        <v>9.8699999999999992</v>
      </c>
      <c r="BD80" s="159">
        <v>154</v>
      </c>
      <c r="BE80" s="159" t="s">
        <v>282</v>
      </c>
      <c r="BF80" s="159" t="s">
        <v>282</v>
      </c>
      <c r="BG80" s="159" t="s">
        <v>282</v>
      </c>
      <c r="BH80" s="159">
        <v>17.04</v>
      </c>
      <c r="BI80" s="159">
        <v>11.27</v>
      </c>
      <c r="BJ80" s="159">
        <v>154</v>
      </c>
      <c r="BK80" s="212" t="s">
        <v>282</v>
      </c>
      <c r="BL80" s="212" t="s">
        <v>282</v>
      </c>
      <c r="BM80" s="212" t="s">
        <v>282</v>
      </c>
      <c r="BN80" s="212" t="s">
        <v>282</v>
      </c>
      <c r="BO80" s="212" t="s">
        <v>282</v>
      </c>
      <c r="BP80" s="212" t="s">
        <v>282</v>
      </c>
      <c r="BQ80" s="212" t="s">
        <v>282</v>
      </c>
      <c r="BR80" s="212" t="s">
        <v>282</v>
      </c>
      <c r="BS80" s="212" t="s">
        <v>282</v>
      </c>
      <c r="BT80" s="159" t="s">
        <v>682</v>
      </c>
      <c r="BU80" s="159" t="s">
        <v>183</v>
      </c>
      <c r="BV80" s="159" t="s">
        <v>282</v>
      </c>
      <c r="BW80" s="159" t="s">
        <v>282</v>
      </c>
      <c r="BX80" s="159" t="s">
        <v>282</v>
      </c>
      <c r="BY80" s="159" t="s">
        <v>282</v>
      </c>
      <c r="BZ80" s="159" t="s">
        <v>282</v>
      </c>
      <c r="CA80" s="159" t="s">
        <v>282</v>
      </c>
      <c r="CB80" s="159" t="s">
        <v>282</v>
      </c>
      <c r="CC80" s="159" t="s">
        <v>282</v>
      </c>
      <c r="CD80" s="159" t="s">
        <v>282</v>
      </c>
      <c r="CE80" s="159" t="s">
        <v>282</v>
      </c>
      <c r="CF80" s="159" t="s">
        <v>435</v>
      </c>
      <c r="CG80" s="159">
        <v>21</v>
      </c>
      <c r="CH80" s="159">
        <v>19.23</v>
      </c>
      <c r="CI80" s="159">
        <v>9.82</v>
      </c>
      <c r="CJ80" s="159">
        <v>158</v>
      </c>
      <c r="CK80" s="159" t="s">
        <v>282</v>
      </c>
      <c r="CL80" s="159" t="s">
        <v>282</v>
      </c>
      <c r="CM80" s="159" t="s">
        <v>282</v>
      </c>
      <c r="CN80" s="212">
        <v>15.67</v>
      </c>
      <c r="CO80" s="212">
        <v>11.72</v>
      </c>
      <c r="CP80" s="212">
        <v>158</v>
      </c>
      <c r="CQ80" s="212" t="s">
        <v>282</v>
      </c>
      <c r="CR80" s="212" t="s">
        <v>282</v>
      </c>
      <c r="CS80" s="212" t="s">
        <v>282</v>
      </c>
      <c r="CT80" s="212" t="s">
        <v>282</v>
      </c>
      <c r="CU80" s="212" t="s">
        <v>282</v>
      </c>
      <c r="CV80" s="212" t="s">
        <v>282</v>
      </c>
      <c r="CW80" s="212" t="s">
        <v>282</v>
      </c>
      <c r="CX80" s="212" t="s">
        <v>282</v>
      </c>
      <c r="CY80" s="212" t="s">
        <v>282</v>
      </c>
      <c r="CZ80" s="212" t="s">
        <v>282</v>
      </c>
      <c r="DA80" s="212" t="s">
        <v>282</v>
      </c>
      <c r="DB80" s="212" t="s">
        <v>282</v>
      </c>
      <c r="DC80" s="212" t="s">
        <v>282</v>
      </c>
      <c r="DD80" s="212" t="s">
        <v>282</v>
      </c>
      <c r="DE80" s="212" t="s">
        <v>282</v>
      </c>
      <c r="DF80" s="212" t="s">
        <v>282</v>
      </c>
      <c r="DG80" s="212" t="s">
        <v>282</v>
      </c>
      <c r="DH80" s="212" t="s">
        <v>282</v>
      </c>
      <c r="DI80" s="212" t="s">
        <v>282</v>
      </c>
      <c r="DJ80" s="212" t="s">
        <v>282</v>
      </c>
      <c r="DK80" s="212" t="s">
        <v>282</v>
      </c>
      <c r="DL80" s="212" t="s">
        <v>282</v>
      </c>
      <c r="DM80" s="212" t="s">
        <v>282</v>
      </c>
      <c r="DN80" s="212" t="s">
        <v>282</v>
      </c>
      <c r="DO80" s="212" t="s">
        <v>282</v>
      </c>
      <c r="DP80" s="212" t="s">
        <v>282</v>
      </c>
      <c r="DQ80" s="212" t="s">
        <v>282</v>
      </c>
      <c r="DR80" s="212" t="s">
        <v>282</v>
      </c>
      <c r="DS80" s="212" t="s">
        <v>282</v>
      </c>
      <c r="DT80" s="212" t="s">
        <v>282</v>
      </c>
      <c r="DU80" s="212" t="s">
        <v>282</v>
      </c>
      <c r="DV80" s="212" t="s">
        <v>282</v>
      </c>
      <c r="DW80" s="212" t="s">
        <v>282</v>
      </c>
      <c r="DX80" s="212" t="s">
        <v>282</v>
      </c>
      <c r="DY80" s="212" t="s">
        <v>282</v>
      </c>
      <c r="DZ80" s="212" t="s">
        <v>282</v>
      </c>
      <c r="EA80" s="212" t="s">
        <v>282</v>
      </c>
      <c r="EB80" s="212" t="s">
        <v>282</v>
      </c>
      <c r="EC80" s="212" t="s">
        <v>282</v>
      </c>
      <c r="ED80" s="212" t="s">
        <v>282</v>
      </c>
      <c r="EE80" s="212" t="s">
        <v>282</v>
      </c>
      <c r="EF80" s="212" t="s">
        <v>282</v>
      </c>
      <c r="EG80" s="212" t="s">
        <v>282</v>
      </c>
      <c r="EH80" s="212" t="s">
        <v>282</v>
      </c>
      <c r="EI80" s="212" t="s">
        <v>282</v>
      </c>
      <c r="EJ80" s="212" t="s">
        <v>282</v>
      </c>
      <c r="EK80" s="212" t="s">
        <v>282</v>
      </c>
      <c r="EL80" s="212" t="s">
        <v>282</v>
      </c>
      <c r="EM80" s="212" t="s">
        <v>282</v>
      </c>
      <c r="EN80" s="212" t="s">
        <v>282</v>
      </c>
      <c r="EO80" s="212" t="s">
        <v>282</v>
      </c>
      <c r="EP80" s="212" t="s">
        <v>282</v>
      </c>
      <c r="EQ80" s="212" t="s">
        <v>282</v>
      </c>
      <c r="ER80" s="212" t="s">
        <v>282</v>
      </c>
      <c r="ES80" s="212" t="s">
        <v>282</v>
      </c>
      <c r="ET80" s="212" t="s">
        <v>282</v>
      </c>
      <c r="EU80" s="212" t="s">
        <v>282</v>
      </c>
      <c r="EV80" s="212" t="s">
        <v>282</v>
      </c>
      <c r="EW80" s="212" t="s">
        <v>282</v>
      </c>
      <c r="EX80" s="212" t="s">
        <v>282</v>
      </c>
      <c r="EY80" s="212" t="s">
        <v>282</v>
      </c>
      <c r="EZ80" s="212" t="s">
        <v>282</v>
      </c>
      <c r="FA80" s="212" t="s">
        <v>282</v>
      </c>
      <c r="FB80" s="212" t="s">
        <v>282</v>
      </c>
      <c r="FC80" s="212" t="s">
        <v>282</v>
      </c>
      <c r="FD80" s="212" t="s">
        <v>282</v>
      </c>
      <c r="FE80" s="212" t="s">
        <v>282</v>
      </c>
      <c r="FF80" s="212" t="s">
        <v>282</v>
      </c>
      <c r="FG80" s="212" t="s">
        <v>282</v>
      </c>
      <c r="FH80" s="212" t="s">
        <v>282</v>
      </c>
      <c r="FI80" s="212" t="s">
        <v>282</v>
      </c>
      <c r="FJ80" s="212" t="s">
        <v>282</v>
      </c>
      <c r="FK80" s="212" t="s">
        <v>282</v>
      </c>
    </row>
    <row r="81" spans="1:167" x14ac:dyDescent="0.25">
      <c r="A81" s="66" t="s">
        <v>700</v>
      </c>
      <c r="B81" t="s">
        <v>11901</v>
      </c>
      <c r="C81" s="212" t="s">
        <v>5328</v>
      </c>
      <c r="F81">
        <v>1</v>
      </c>
      <c r="G81">
        <v>3</v>
      </c>
      <c r="H81" s="66" t="s">
        <v>10458</v>
      </c>
      <c r="I81" s="159" t="s">
        <v>183</v>
      </c>
      <c r="J81" t="s">
        <v>282</v>
      </c>
      <c r="K81" s="212" t="s">
        <v>282</v>
      </c>
      <c r="L81" s="212" t="s">
        <v>282</v>
      </c>
      <c r="M81" s="212" t="s">
        <v>282</v>
      </c>
      <c r="N81" s="212" t="s">
        <v>282</v>
      </c>
      <c r="O81" s="212" t="s">
        <v>282</v>
      </c>
      <c r="P81" s="212" t="s">
        <v>282</v>
      </c>
      <c r="Q81" s="212" t="s">
        <v>282</v>
      </c>
      <c r="R81" s="212" t="s">
        <v>282</v>
      </c>
      <c r="S81" s="212" t="s">
        <v>282</v>
      </c>
      <c r="T81" s="159" t="s">
        <v>299</v>
      </c>
      <c r="U81" s="159">
        <v>17</v>
      </c>
      <c r="V81" s="159">
        <v>13.93</v>
      </c>
      <c r="W81" s="159">
        <v>3.71</v>
      </c>
      <c r="X81" s="159">
        <v>16</v>
      </c>
      <c r="Y81" s="159" t="s">
        <v>282</v>
      </c>
      <c r="Z81" s="159" t="s">
        <v>282</v>
      </c>
      <c r="AA81" s="159" t="s">
        <v>282</v>
      </c>
      <c r="AB81">
        <v>4.5</v>
      </c>
      <c r="AC81">
        <v>4.4000000000000004</v>
      </c>
      <c r="AD81" s="212">
        <v>16</v>
      </c>
      <c r="AE81" t="s">
        <v>282</v>
      </c>
      <c r="AF81" s="212" t="s">
        <v>282</v>
      </c>
      <c r="AG81" s="212" t="s">
        <v>282</v>
      </c>
      <c r="AH81" s="212" t="s">
        <v>282</v>
      </c>
      <c r="AI81" s="212" t="s">
        <v>282</v>
      </c>
      <c r="AJ81" s="212" t="s">
        <v>282</v>
      </c>
      <c r="AK81" s="212" t="s">
        <v>282</v>
      </c>
      <c r="AL81" s="212" t="s">
        <v>282</v>
      </c>
      <c r="AM81" s="212" t="s">
        <v>282</v>
      </c>
      <c r="AN81" s="66" t="s">
        <v>11890</v>
      </c>
      <c r="AO81" s="159" t="s">
        <v>183</v>
      </c>
      <c r="AP81" s="159" t="s">
        <v>282</v>
      </c>
      <c r="AQ81" s="159" t="s">
        <v>282</v>
      </c>
      <c r="AR81" s="159" t="s">
        <v>282</v>
      </c>
      <c r="AS81" s="159" t="s">
        <v>282</v>
      </c>
      <c r="AT81" s="159" t="s">
        <v>282</v>
      </c>
      <c r="AU81" s="159" t="s">
        <v>282</v>
      </c>
      <c r="AV81" s="159" t="s">
        <v>282</v>
      </c>
      <c r="AW81" s="159" t="s">
        <v>282</v>
      </c>
      <c r="AX81" s="159" t="s">
        <v>282</v>
      </c>
      <c r="AY81" s="159" t="s">
        <v>282</v>
      </c>
      <c r="AZ81" s="159" t="s">
        <v>299</v>
      </c>
      <c r="BA81" s="159">
        <v>17</v>
      </c>
      <c r="BB81" s="159">
        <v>14.44</v>
      </c>
      <c r="BC81" s="159">
        <v>4.34</v>
      </c>
      <c r="BD81" s="159">
        <v>20</v>
      </c>
      <c r="BE81" s="159" t="s">
        <v>282</v>
      </c>
      <c r="BF81" s="159" t="s">
        <v>282</v>
      </c>
      <c r="BG81" s="159" t="s">
        <v>282</v>
      </c>
      <c r="BH81">
        <v>7.06</v>
      </c>
      <c r="BI81">
        <v>5.98</v>
      </c>
      <c r="BJ81">
        <v>20</v>
      </c>
      <c r="BK81" t="s">
        <v>282</v>
      </c>
      <c r="BL81" s="212" t="s">
        <v>282</v>
      </c>
      <c r="BM81" s="212" t="s">
        <v>282</v>
      </c>
      <c r="BN81" s="212" t="s">
        <v>282</v>
      </c>
      <c r="BO81" s="212" t="s">
        <v>282</v>
      </c>
      <c r="BP81" s="212" t="s">
        <v>282</v>
      </c>
      <c r="BQ81" s="212" t="s">
        <v>282</v>
      </c>
      <c r="BR81" s="212" t="s">
        <v>282</v>
      </c>
      <c r="BS81" s="212" t="s">
        <v>282</v>
      </c>
      <c r="BT81" s="159" t="s">
        <v>636</v>
      </c>
      <c r="BU81" s="159" t="s">
        <v>282</v>
      </c>
      <c r="BV81" s="159" t="s">
        <v>282</v>
      </c>
      <c r="BW81" s="159" t="s">
        <v>282</v>
      </c>
      <c r="BX81" s="159" t="s">
        <v>282</v>
      </c>
      <c r="BY81" s="159" t="s">
        <v>282</v>
      </c>
      <c r="BZ81" s="159" t="s">
        <v>282</v>
      </c>
      <c r="CA81" s="159" t="s">
        <v>282</v>
      </c>
      <c r="CB81" s="159" t="s">
        <v>282</v>
      </c>
      <c r="CC81" s="159" t="s">
        <v>282</v>
      </c>
      <c r="CD81" s="159" t="s">
        <v>282</v>
      </c>
      <c r="CE81" s="159" t="s">
        <v>282</v>
      </c>
      <c r="CF81" s="159" t="s">
        <v>299</v>
      </c>
      <c r="CG81" s="159">
        <v>17</v>
      </c>
      <c r="CH81" s="159">
        <v>14.67</v>
      </c>
      <c r="CI81" s="159">
        <v>2.81</v>
      </c>
      <c r="CJ81" s="159">
        <v>14</v>
      </c>
      <c r="CK81" s="159" t="s">
        <v>282</v>
      </c>
      <c r="CL81" s="159" t="s">
        <v>282</v>
      </c>
      <c r="CM81" s="159" t="s">
        <v>282</v>
      </c>
      <c r="CN81">
        <v>11.83</v>
      </c>
      <c r="CO81">
        <v>5.81</v>
      </c>
      <c r="CP81">
        <v>14</v>
      </c>
      <c r="CQ81" t="s">
        <v>282</v>
      </c>
      <c r="CR81" s="212" t="s">
        <v>282</v>
      </c>
      <c r="CS81" s="212" t="s">
        <v>282</v>
      </c>
      <c r="CT81" s="212" t="s">
        <v>282</v>
      </c>
      <c r="CU81" s="212" t="s">
        <v>282</v>
      </c>
      <c r="CV81" s="212" t="s">
        <v>282</v>
      </c>
      <c r="CW81" s="212" t="s">
        <v>282</v>
      </c>
      <c r="CX81" s="212" t="s">
        <v>282</v>
      </c>
      <c r="CY81" s="212" t="s">
        <v>282</v>
      </c>
      <c r="CZ81" s="212" t="s">
        <v>282</v>
      </c>
      <c r="DA81" s="212" t="s">
        <v>282</v>
      </c>
      <c r="DB81" s="212" t="s">
        <v>282</v>
      </c>
      <c r="DC81" s="212" t="s">
        <v>282</v>
      </c>
      <c r="DD81" s="212" t="s">
        <v>282</v>
      </c>
      <c r="DE81" s="212" t="s">
        <v>282</v>
      </c>
      <c r="DF81" s="212" t="s">
        <v>282</v>
      </c>
      <c r="DG81" s="212" t="s">
        <v>282</v>
      </c>
      <c r="DH81" s="212" t="s">
        <v>282</v>
      </c>
      <c r="DI81" s="212" t="s">
        <v>282</v>
      </c>
      <c r="DJ81" s="212" t="s">
        <v>282</v>
      </c>
      <c r="DK81" s="212" t="s">
        <v>282</v>
      </c>
      <c r="DL81" s="212" t="s">
        <v>282</v>
      </c>
      <c r="DM81" s="212" t="s">
        <v>282</v>
      </c>
      <c r="DN81" s="212" t="s">
        <v>282</v>
      </c>
      <c r="DO81" s="212" t="s">
        <v>282</v>
      </c>
      <c r="DP81" s="212" t="s">
        <v>282</v>
      </c>
      <c r="DQ81" s="212" t="s">
        <v>282</v>
      </c>
      <c r="DR81" s="212" t="s">
        <v>282</v>
      </c>
      <c r="DS81" s="212" t="s">
        <v>282</v>
      </c>
      <c r="DT81" s="212" t="s">
        <v>282</v>
      </c>
      <c r="DU81" s="212" t="s">
        <v>282</v>
      </c>
      <c r="DV81" s="212" t="s">
        <v>282</v>
      </c>
      <c r="DW81" s="212" t="s">
        <v>282</v>
      </c>
      <c r="DX81" s="212" t="s">
        <v>282</v>
      </c>
      <c r="DY81" s="212" t="s">
        <v>282</v>
      </c>
      <c r="DZ81" s="212" t="s">
        <v>282</v>
      </c>
      <c r="EA81" s="212" t="s">
        <v>282</v>
      </c>
      <c r="EB81" s="212" t="s">
        <v>282</v>
      </c>
      <c r="EC81" s="212" t="s">
        <v>282</v>
      </c>
      <c r="ED81" s="212" t="s">
        <v>282</v>
      </c>
      <c r="EE81" s="212" t="s">
        <v>282</v>
      </c>
      <c r="EF81" s="212" t="s">
        <v>282</v>
      </c>
      <c r="EG81" s="212" t="s">
        <v>282</v>
      </c>
      <c r="EH81" s="212" t="s">
        <v>282</v>
      </c>
      <c r="EI81" s="212" t="s">
        <v>282</v>
      </c>
      <c r="EJ81" s="212" t="s">
        <v>282</v>
      </c>
      <c r="EK81" s="212" t="s">
        <v>282</v>
      </c>
      <c r="EL81" s="212" t="s">
        <v>282</v>
      </c>
      <c r="EM81" s="212" t="s">
        <v>282</v>
      </c>
      <c r="EN81" s="212" t="s">
        <v>282</v>
      </c>
      <c r="EO81" s="212" t="s">
        <v>282</v>
      </c>
      <c r="EP81" s="212" t="s">
        <v>282</v>
      </c>
      <c r="EQ81" s="212" t="s">
        <v>282</v>
      </c>
      <c r="ER81" s="212" t="s">
        <v>282</v>
      </c>
      <c r="ES81" s="212" t="s">
        <v>282</v>
      </c>
      <c r="ET81" s="212" t="s">
        <v>282</v>
      </c>
      <c r="EU81" s="212" t="s">
        <v>282</v>
      </c>
      <c r="EV81" s="212" t="s">
        <v>282</v>
      </c>
      <c r="EW81" s="212" t="s">
        <v>282</v>
      </c>
      <c r="EX81" s="212" t="s">
        <v>282</v>
      </c>
      <c r="EY81" s="212" t="s">
        <v>282</v>
      </c>
      <c r="EZ81" s="212" t="s">
        <v>282</v>
      </c>
      <c r="FA81" s="212" t="s">
        <v>282</v>
      </c>
      <c r="FB81" s="212" t="s">
        <v>282</v>
      </c>
      <c r="FC81" s="212" t="s">
        <v>282</v>
      </c>
      <c r="FD81" s="212" t="s">
        <v>282</v>
      </c>
      <c r="FE81" s="212" t="s">
        <v>282</v>
      </c>
      <c r="FF81" s="212" t="s">
        <v>282</v>
      </c>
      <c r="FG81" s="212" t="s">
        <v>282</v>
      </c>
      <c r="FH81" s="212" t="s">
        <v>282</v>
      </c>
      <c r="FI81" s="212" t="s">
        <v>282</v>
      </c>
      <c r="FJ81" s="212" t="s">
        <v>282</v>
      </c>
      <c r="FK81" s="212" t="s">
        <v>282</v>
      </c>
    </row>
    <row r="82" spans="1:167" x14ac:dyDescent="0.25">
      <c r="A82" s="66" t="s">
        <v>4680</v>
      </c>
      <c r="B82" s="66" t="s">
        <v>10598</v>
      </c>
      <c r="C82" s="66" t="s">
        <v>5328</v>
      </c>
      <c r="F82">
        <v>2</v>
      </c>
      <c r="G82">
        <v>3</v>
      </c>
      <c r="H82" s="66" t="s">
        <v>763</v>
      </c>
      <c r="I82" s="159" t="s">
        <v>183</v>
      </c>
      <c r="J82" t="s">
        <v>282</v>
      </c>
      <c r="K82" s="212" t="s">
        <v>282</v>
      </c>
      <c r="L82" s="212" t="s">
        <v>282</v>
      </c>
      <c r="M82" s="212" t="s">
        <v>282</v>
      </c>
      <c r="N82" s="212" t="s">
        <v>282</v>
      </c>
      <c r="O82" s="212" t="s">
        <v>282</v>
      </c>
      <c r="P82" s="212" t="s">
        <v>282</v>
      </c>
      <c r="Q82" s="212" t="s">
        <v>282</v>
      </c>
      <c r="R82" s="212" t="s">
        <v>282</v>
      </c>
      <c r="S82" s="212" t="s">
        <v>282</v>
      </c>
      <c r="T82" s="159" t="s">
        <v>743</v>
      </c>
      <c r="U82" s="159">
        <v>21</v>
      </c>
      <c r="V82" s="66" t="s">
        <v>282</v>
      </c>
      <c r="W82" s="66" t="s">
        <v>282</v>
      </c>
      <c r="X82" s="159" t="s">
        <v>282</v>
      </c>
      <c r="Y82" s="66">
        <v>24.8</v>
      </c>
      <c r="Z82" s="66">
        <v>5.29</v>
      </c>
      <c r="AA82" s="66">
        <v>10</v>
      </c>
      <c r="AB82" s="159" t="s">
        <v>282</v>
      </c>
      <c r="AC82" s="159" t="s">
        <v>282</v>
      </c>
      <c r="AD82" s="159" t="s">
        <v>282</v>
      </c>
      <c r="AE82">
        <v>4.71</v>
      </c>
      <c r="AF82">
        <v>1.7</v>
      </c>
      <c r="AG82" s="212">
        <v>10</v>
      </c>
      <c r="AH82" t="s">
        <v>282</v>
      </c>
      <c r="AI82" s="212" t="s">
        <v>282</v>
      </c>
      <c r="AJ82" s="212" t="s">
        <v>282</v>
      </c>
      <c r="AK82" s="212" t="s">
        <v>282</v>
      </c>
      <c r="AL82" s="212" t="s">
        <v>282</v>
      </c>
      <c r="AM82" s="212" t="s">
        <v>282</v>
      </c>
      <c r="AN82" s="66" t="s">
        <v>763</v>
      </c>
      <c r="AO82" s="159" t="s">
        <v>183</v>
      </c>
      <c r="AP82" s="159" t="s">
        <v>282</v>
      </c>
      <c r="AQ82" s="159" t="s">
        <v>282</v>
      </c>
      <c r="AR82" s="159" t="s">
        <v>282</v>
      </c>
      <c r="AS82" s="159" t="s">
        <v>282</v>
      </c>
      <c r="AT82" s="159" t="s">
        <v>282</v>
      </c>
      <c r="AU82" s="159" t="s">
        <v>282</v>
      </c>
      <c r="AV82" s="159" t="s">
        <v>282</v>
      </c>
      <c r="AW82" s="159" t="s">
        <v>282</v>
      </c>
      <c r="AX82" s="159" t="s">
        <v>282</v>
      </c>
      <c r="AY82" s="159" t="s">
        <v>282</v>
      </c>
      <c r="AZ82" s="159" t="s">
        <v>743</v>
      </c>
      <c r="BA82" s="159">
        <v>21</v>
      </c>
      <c r="BB82" s="66" t="s">
        <v>282</v>
      </c>
      <c r="BC82" s="66" t="s">
        <v>282</v>
      </c>
      <c r="BD82" s="159" t="s">
        <v>282</v>
      </c>
      <c r="BE82" s="66">
        <v>22.11</v>
      </c>
      <c r="BF82" s="66">
        <v>4.28</v>
      </c>
      <c r="BG82" s="66">
        <v>10</v>
      </c>
      <c r="BH82" s="159" t="s">
        <v>282</v>
      </c>
      <c r="BI82" s="159" t="s">
        <v>282</v>
      </c>
      <c r="BJ82" s="159" t="s">
        <v>282</v>
      </c>
      <c r="BK82">
        <v>4.75</v>
      </c>
      <c r="BL82">
        <v>1.89</v>
      </c>
      <c r="BM82">
        <v>10</v>
      </c>
      <c r="BN82" t="s">
        <v>282</v>
      </c>
      <c r="BO82" s="212" t="s">
        <v>282</v>
      </c>
      <c r="BP82" s="212" t="s">
        <v>282</v>
      </c>
      <c r="BQ82" s="212" t="s">
        <v>282</v>
      </c>
      <c r="BR82" s="212" t="s">
        <v>282</v>
      </c>
      <c r="BS82" s="212" t="s">
        <v>282</v>
      </c>
      <c r="BT82" s="66" t="s">
        <v>10459</v>
      </c>
      <c r="BU82" s="159" t="s">
        <v>183</v>
      </c>
      <c r="BV82" s="159" t="s">
        <v>282</v>
      </c>
      <c r="BW82" s="159" t="s">
        <v>282</v>
      </c>
      <c r="BX82" s="159" t="s">
        <v>282</v>
      </c>
      <c r="BY82" s="159" t="s">
        <v>282</v>
      </c>
      <c r="BZ82" s="159" t="s">
        <v>282</v>
      </c>
      <c r="CA82" s="159" t="s">
        <v>282</v>
      </c>
      <c r="CB82" s="159" t="s">
        <v>282</v>
      </c>
      <c r="CC82" s="159" t="s">
        <v>282</v>
      </c>
      <c r="CD82" s="159" t="s">
        <v>282</v>
      </c>
      <c r="CE82" s="159" t="s">
        <v>282</v>
      </c>
      <c r="CF82" s="159" t="s">
        <v>743</v>
      </c>
      <c r="CG82" s="66">
        <v>21</v>
      </c>
      <c r="CH82" s="159" t="s">
        <v>282</v>
      </c>
      <c r="CI82" s="159" t="s">
        <v>282</v>
      </c>
      <c r="CJ82" s="159" t="s">
        <v>282</v>
      </c>
      <c r="CK82" s="66">
        <v>25.9</v>
      </c>
      <c r="CL82" s="66">
        <v>4.04</v>
      </c>
      <c r="CM82" s="66">
        <v>10</v>
      </c>
      <c r="CN82" s="159" t="s">
        <v>282</v>
      </c>
      <c r="CO82" s="159" t="s">
        <v>282</v>
      </c>
      <c r="CP82" s="159" t="s">
        <v>282</v>
      </c>
      <c r="CQ82">
        <v>6.17</v>
      </c>
      <c r="CR82">
        <v>2.23</v>
      </c>
      <c r="CS82">
        <v>10</v>
      </c>
      <c r="CT82" t="s">
        <v>282</v>
      </c>
      <c r="CU82" s="212" t="s">
        <v>282</v>
      </c>
      <c r="CV82" s="212" t="s">
        <v>282</v>
      </c>
      <c r="CW82" s="212" t="s">
        <v>282</v>
      </c>
      <c r="CX82" s="212" t="s">
        <v>282</v>
      </c>
      <c r="CY82" s="212" t="s">
        <v>282</v>
      </c>
      <c r="CZ82" s="212" t="s">
        <v>282</v>
      </c>
      <c r="DA82" s="212" t="s">
        <v>282</v>
      </c>
      <c r="DB82" s="212" t="s">
        <v>282</v>
      </c>
      <c r="DC82" s="212" t="s">
        <v>282</v>
      </c>
      <c r="DD82" s="212" t="s">
        <v>282</v>
      </c>
      <c r="DE82" s="212" t="s">
        <v>282</v>
      </c>
      <c r="DF82" s="212" t="s">
        <v>282</v>
      </c>
      <c r="DG82" s="212" t="s">
        <v>282</v>
      </c>
      <c r="DH82" s="212" t="s">
        <v>282</v>
      </c>
      <c r="DI82" s="212" t="s">
        <v>282</v>
      </c>
      <c r="DJ82" s="212" t="s">
        <v>282</v>
      </c>
      <c r="DK82" s="212" t="s">
        <v>282</v>
      </c>
      <c r="DL82" s="212" t="s">
        <v>282</v>
      </c>
      <c r="DM82" s="212" t="s">
        <v>282</v>
      </c>
      <c r="DN82" s="212" t="s">
        <v>282</v>
      </c>
      <c r="DO82" s="212" t="s">
        <v>282</v>
      </c>
      <c r="DP82" s="212" t="s">
        <v>282</v>
      </c>
      <c r="DQ82" s="212" t="s">
        <v>282</v>
      </c>
      <c r="DR82" s="212" t="s">
        <v>282</v>
      </c>
      <c r="DS82" s="212" t="s">
        <v>282</v>
      </c>
      <c r="DT82" s="212" t="s">
        <v>282</v>
      </c>
      <c r="DU82" s="212" t="s">
        <v>282</v>
      </c>
      <c r="DV82" s="212" t="s">
        <v>282</v>
      </c>
      <c r="DW82" s="212" t="s">
        <v>282</v>
      </c>
      <c r="DX82" s="212" t="s">
        <v>282</v>
      </c>
      <c r="DY82" s="212" t="s">
        <v>282</v>
      </c>
      <c r="DZ82" s="212" t="s">
        <v>282</v>
      </c>
      <c r="EA82" s="212" t="s">
        <v>282</v>
      </c>
      <c r="EB82" s="212" t="s">
        <v>282</v>
      </c>
      <c r="EC82" s="212" t="s">
        <v>282</v>
      </c>
      <c r="ED82" s="212" t="s">
        <v>282</v>
      </c>
      <c r="EE82" s="212" t="s">
        <v>282</v>
      </c>
      <c r="EF82" s="212" t="s">
        <v>282</v>
      </c>
      <c r="EG82" s="212" t="s">
        <v>282</v>
      </c>
      <c r="EH82" s="212" t="s">
        <v>282</v>
      </c>
      <c r="EI82" s="212" t="s">
        <v>282</v>
      </c>
      <c r="EJ82" s="212" t="s">
        <v>282</v>
      </c>
      <c r="EK82" s="212" t="s">
        <v>282</v>
      </c>
      <c r="EL82" s="212" t="s">
        <v>282</v>
      </c>
      <c r="EM82" s="212" t="s">
        <v>282</v>
      </c>
      <c r="EN82" s="212" t="s">
        <v>282</v>
      </c>
      <c r="EO82" s="212" t="s">
        <v>282</v>
      </c>
      <c r="EP82" s="212" t="s">
        <v>282</v>
      </c>
      <c r="EQ82" s="212" t="s">
        <v>282</v>
      </c>
      <c r="ER82" s="212" t="s">
        <v>282</v>
      </c>
      <c r="ES82" s="212" t="s">
        <v>282</v>
      </c>
      <c r="ET82" s="212" t="s">
        <v>282</v>
      </c>
      <c r="EU82" s="212" t="s">
        <v>282</v>
      </c>
      <c r="EV82" s="212" t="s">
        <v>282</v>
      </c>
      <c r="EW82" s="212" t="s">
        <v>282</v>
      </c>
      <c r="EX82" s="212" t="s">
        <v>282</v>
      </c>
      <c r="EY82" s="212" t="s">
        <v>282</v>
      </c>
      <c r="EZ82" s="212" t="s">
        <v>282</v>
      </c>
      <c r="FA82" s="212" t="s">
        <v>282</v>
      </c>
      <c r="FB82" s="212" t="s">
        <v>282</v>
      </c>
      <c r="FC82" s="212" t="s">
        <v>282</v>
      </c>
      <c r="FD82" s="212" t="s">
        <v>282</v>
      </c>
      <c r="FE82" s="212" t="s">
        <v>282</v>
      </c>
      <c r="FF82" s="212" t="s">
        <v>282</v>
      </c>
      <c r="FG82" s="212" t="s">
        <v>282</v>
      </c>
      <c r="FH82" s="212" t="s">
        <v>282</v>
      </c>
      <c r="FI82" s="212" t="s">
        <v>282</v>
      </c>
      <c r="FJ82" s="212" t="s">
        <v>282</v>
      </c>
      <c r="FK82" s="212" t="s">
        <v>282</v>
      </c>
    </row>
    <row r="83" spans="1:167" s="212" customFormat="1" x14ac:dyDescent="0.25">
      <c r="A83" s="66" t="s">
        <v>14520</v>
      </c>
      <c r="B83" s="159" t="s">
        <v>15154</v>
      </c>
      <c r="C83" s="159" t="s">
        <v>5328</v>
      </c>
      <c r="F83" s="212">
        <v>9</v>
      </c>
      <c r="G83" s="212">
        <v>3</v>
      </c>
      <c r="H83" s="66" t="s">
        <v>770</v>
      </c>
      <c r="I83" s="159" t="s">
        <v>11970</v>
      </c>
      <c r="J83" s="212" t="s">
        <v>299</v>
      </c>
      <c r="K83" s="212">
        <v>17</v>
      </c>
      <c r="L83" s="212">
        <v>19</v>
      </c>
      <c r="M83" s="212">
        <v>7</v>
      </c>
      <c r="N83" s="212">
        <v>90</v>
      </c>
      <c r="O83" s="212" t="s">
        <v>282</v>
      </c>
      <c r="P83" s="212" t="s">
        <v>282</v>
      </c>
      <c r="Q83" s="212" t="s">
        <v>282</v>
      </c>
      <c r="R83" s="212" t="s">
        <v>282</v>
      </c>
      <c r="S83" s="212" t="s">
        <v>282</v>
      </c>
      <c r="T83" s="212" t="s">
        <v>282</v>
      </c>
      <c r="U83" s="212" t="s">
        <v>282</v>
      </c>
      <c r="V83" s="212" t="s">
        <v>282</v>
      </c>
      <c r="W83" s="212" t="s">
        <v>282</v>
      </c>
      <c r="X83" s="212" t="s">
        <v>282</v>
      </c>
      <c r="Y83" s="212" t="s">
        <v>282</v>
      </c>
      <c r="Z83" s="212" t="s">
        <v>282</v>
      </c>
      <c r="AA83" s="212" t="s">
        <v>282</v>
      </c>
      <c r="AB83" s="212" t="s">
        <v>282</v>
      </c>
      <c r="AC83" s="212" t="s">
        <v>282</v>
      </c>
      <c r="AD83" s="212" t="s">
        <v>282</v>
      </c>
      <c r="AE83" s="212" t="s">
        <v>282</v>
      </c>
      <c r="AF83" s="212" t="s">
        <v>282</v>
      </c>
      <c r="AG83" s="212" t="s">
        <v>282</v>
      </c>
      <c r="AH83" s="212" t="s">
        <v>282</v>
      </c>
      <c r="AI83" s="212" t="s">
        <v>282</v>
      </c>
      <c r="AJ83" s="212" t="s">
        <v>282</v>
      </c>
      <c r="AK83" s="212" t="s">
        <v>282</v>
      </c>
      <c r="AL83" s="212" t="s">
        <v>282</v>
      </c>
      <c r="AM83" s="212" t="s">
        <v>282</v>
      </c>
      <c r="AN83" s="159" t="s">
        <v>811</v>
      </c>
      <c r="AO83" s="159" t="s">
        <v>10507</v>
      </c>
      <c r="AP83" s="159" t="s">
        <v>299</v>
      </c>
      <c r="AQ83" s="159">
        <v>17</v>
      </c>
      <c r="AR83" s="159">
        <v>38</v>
      </c>
      <c r="AS83" s="159">
        <v>7</v>
      </c>
      <c r="AT83" s="159">
        <v>88</v>
      </c>
      <c r="AU83" s="159" t="s">
        <v>282</v>
      </c>
      <c r="AV83" s="159" t="s">
        <v>282</v>
      </c>
      <c r="AW83" s="159" t="s">
        <v>282</v>
      </c>
      <c r="AX83" s="159" t="s">
        <v>282</v>
      </c>
      <c r="AY83" s="159" t="s">
        <v>282</v>
      </c>
      <c r="AZ83" s="159" t="s">
        <v>282</v>
      </c>
      <c r="BA83" s="159" t="s">
        <v>282</v>
      </c>
      <c r="BB83" s="159" t="s">
        <v>282</v>
      </c>
      <c r="BC83" s="159" t="s">
        <v>282</v>
      </c>
      <c r="BD83" s="159" t="s">
        <v>282</v>
      </c>
      <c r="BE83" s="159" t="s">
        <v>282</v>
      </c>
      <c r="BF83" s="159" t="s">
        <v>282</v>
      </c>
      <c r="BG83" s="159" t="s">
        <v>282</v>
      </c>
      <c r="BH83" s="159" t="s">
        <v>282</v>
      </c>
      <c r="BI83" s="159" t="s">
        <v>282</v>
      </c>
      <c r="BJ83" s="159" t="s">
        <v>282</v>
      </c>
      <c r="BK83" s="159" t="s">
        <v>282</v>
      </c>
      <c r="BL83" s="159" t="s">
        <v>282</v>
      </c>
      <c r="BM83" s="159" t="s">
        <v>282</v>
      </c>
      <c r="BN83" s="159" t="s">
        <v>282</v>
      </c>
      <c r="BO83" s="159" t="s">
        <v>282</v>
      </c>
      <c r="BP83" s="159" t="s">
        <v>282</v>
      </c>
      <c r="BQ83" s="159" t="s">
        <v>282</v>
      </c>
      <c r="BR83" s="159" t="s">
        <v>282</v>
      </c>
      <c r="BS83" s="159" t="s">
        <v>282</v>
      </c>
      <c r="BT83" s="159" t="s">
        <v>310</v>
      </c>
      <c r="BU83" s="159" t="s">
        <v>282</v>
      </c>
      <c r="BV83" s="159" t="s">
        <v>299</v>
      </c>
      <c r="BW83" s="159">
        <v>17</v>
      </c>
      <c r="BX83" s="159">
        <v>26</v>
      </c>
      <c r="BY83" s="159">
        <v>7</v>
      </c>
      <c r="BZ83" s="159">
        <v>89</v>
      </c>
      <c r="CA83" s="159" t="s">
        <v>282</v>
      </c>
      <c r="CB83" s="159" t="s">
        <v>282</v>
      </c>
      <c r="CC83" s="159" t="s">
        <v>282</v>
      </c>
      <c r="CD83" s="159" t="s">
        <v>282</v>
      </c>
      <c r="CE83" s="159" t="s">
        <v>282</v>
      </c>
      <c r="CF83" s="159" t="s">
        <v>282</v>
      </c>
      <c r="CG83" s="159" t="s">
        <v>282</v>
      </c>
      <c r="CH83" s="159" t="s">
        <v>282</v>
      </c>
      <c r="CI83" s="159" t="s">
        <v>282</v>
      </c>
      <c r="CJ83" s="159" t="s">
        <v>282</v>
      </c>
      <c r="CK83" s="159" t="s">
        <v>282</v>
      </c>
      <c r="CL83" s="159" t="s">
        <v>282</v>
      </c>
      <c r="CM83" s="159" t="s">
        <v>282</v>
      </c>
      <c r="CN83" s="159" t="s">
        <v>282</v>
      </c>
      <c r="CO83" s="159" t="s">
        <v>282</v>
      </c>
      <c r="CP83" s="159" t="s">
        <v>282</v>
      </c>
      <c r="CQ83" s="159" t="s">
        <v>282</v>
      </c>
      <c r="CR83" s="159" t="s">
        <v>282</v>
      </c>
      <c r="CS83" s="159" t="s">
        <v>282</v>
      </c>
      <c r="CT83" s="159" t="s">
        <v>282</v>
      </c>
      <c r="CU83" s="159" t="s">
        <v>282</v>
      </c>
      <c r="CV83" s="159" t="s">
        <v>282</v>
      </c>
      <c r="CW83" s="159" t="s">
        <v>282</v>
      </c>
      <c r="CX83" s="159" t="s">
        <v>282</v>
      </c>
      <c r="CY83" s="159" t="s">
        <v>282</v>
      </c>
      <c r="CZ83" s="212" t="s">
        <v>282</v>
      </c>
      <c r="DA83" s="212" t="s">
        <v>282</v>
      </c>
      <c r="DB83" s="212" t="s">
        <v>282</v>
      </c>
      <c r="DC83" s="212" t="s">
        <v>282</v>
      </c>
      <c r="DD83" s="212" t="s">
        <v>282</v>
      </c>
      <c r="DE83" s="212" t="s">
        <v>282</v>
      </c>
      <c r="DF83" s="212" t="s">
        <v>282</v>
      </c>
      <c r="DG83" s="212" t="s">
        <v>282</v>
      </c>
      <c r="DH83" s="212" t="s">
        <v>282</v>
      </c>
      <c r="DI83" s="212" t="s">
        <v>282</v>
      </c>
      <c r="DJ83" s="212" t="s">
        <v>282</v>
      </c>
      <c r="DK83" s="212" t="s">
        <v>282</v>
      </c>
      <c r="DL83" s="212" t="s">
        <v>282</v>
      </c>
      <c r="DM83" s="212" t="s">
        <v>282</v>
      </c>
      <c r="DN83" s="212" t="s">
        <v>282</v>
      </c>
      <c r="DO83" s="212" t="s">
        <v>282</v>
      </c>
      <c r="DP83" s="212" t="s">
        <v>282</v>
      </c>
      <c r="DQ83" s="212" t="s">
        <v>282</v>
      </c>
      <c r="DR83" s="212" t="s">
        <v>282</v>
      </c>
      <c r="DS83" s="212" t="s">
        <v>282</v>
      </c>
      <c r="DT83" s="212" t="s">
        <v>282</v>
      </c>
      <c r="DU83" s="212" t="s">
        <v>282</v>
      </c>
      <c r="DV83" s="212" t="s">
        <v>282</v>
      </c>
      <c r="DW83" s="212" t="s">
        <v>282</v>
      </c>
      <c r="DX83" s="212" t="s">
        <v>282</v>
      </c>
      <c r="DY83" s="212" t="s">
        <v>282</v>
      </c>
      <c r="DZ83" s="212" t="s">
        <v>282</v>
      </c>
      <c r="EA83" s="212" t="s">
        <v>282</v>
      </c>
      <c r="EB83" s="212" t="s">
        <v>282</v>
      </c>
      <c r="EC83" s="212" t="s">
        <v>282</v>
      </c>
      <c r="ED83" s="212" t="s">
        <v>282</v>
      </c>
      <c r="EE83" s="212" t="s">
        <v>282</v>
      </c>
      <c r="EF83" s="212" t="s">
        <v>282</v>
      </c>
      <c r="EG83" s="212" t="s">
        <v>282</v>
      </c>
      <c r="EH83" s="212" t="s">
        <v>282</v>
      </c>
      <c r="EI83" s="212" t="s">
        <v>282</v>
      </c>
      <c r="EJ83" s="212" t="s">
        <v>282</v>
      </c>
      <c r="EK83" s="212" t="s">
        <v>282</v>
      </c>
      <c r="EL83" s="212" t="s">
        <v>282</v>
      </c>
      <c r="EM83" s="212" t="s">
        <v>282</v>
      </c>
      <c r="EN83" s="212" t="s">
        <v>282</v>
      </c>
      <c r="EO83" s="212" t="s">
        <v>282</v>
      </c>
      <c r="EP83" s="212" t="s">
        <v>282</v>
      </c>
      <c r="EQ83" s="212" t="s">
        <v>282</v>
      </c>
      <c r="ER83" s="212" t="s">
        <v>282</v>
      </c>
      <c r="ES83" s="212" t="s">
        <v>282</v>
      </c>
      <c r="ET83" s="212" t="s">
        <v>282</v>
      </c>
      <c r="EU83" s="212" t="s">
        <v>282</v>
      </c>
      <c r="EV83" s="212" t="s">
        <v>282</v>
      </c>
      <c r="EW83" s="212" t="s">
        <v>282</v>
      </c>
      <c r="EX83" s="212" t="s">
        <v>282</v>
      </c>
      <c r="EY83" s="212" t="s">
        <v>282</v>
      </c>
      <c r="EZ83" s="212" t="s">
        <v>282</v>
      </c>
      <c r="FA83" s="212" t="s">
        <v>282</v>
      </c>
      <c r="FB83" s="212" t="s">
        <v>282</v>
      </c>
      <c r="FC83" s="212" t="s">
        <v>282</v>
      </c>
      <c r="FD83" s="212" t="s">
        <v>282</v>
      </c>
      <c r="FE83" s="212" t="s">
        <v>282</v>
      </c>
      <c r="FF83" s="212" t="s">
        <v>282</v>
      </c>
      <c r="FG83" s="212" t="s">
        <v>282</v>
      </c>
      <c r="FH83" s="212" t="s">
        <v>282</v>
      </c>
      <c r="FI83" s="212" t="s">
        <v>282</v>
      </c>
      <c r="FJ83" s="212" t="s">
        <v>282</v>
      </c>
      <c r="FK83" s="212" t="s">
        <v>282</v>
      </c>
    </row>
    <row r="84" spans="1:167" x14ac:dyDescent="0.25">
      <c r="A84" s="66" t="s">
        <v>617</v>
      </c>
      <c r="B84" s="159" t="s">
        <v>12083</v>
      </c>
      <c r="C84" s="159" t="s">
        <v>5328</v>
      </c>
      <c r="F84">
        <v>6</v>
      </c>
      <c r="G84">
        <v>2</v>
      </c>
      <c r="H84" s="66" t="s">
        <v>10667</v>
      </c>
      <c r="I84" s="159" t="s">
        <v>183</v>
      </c>
      <c r="J84" t="s">
        <v>593</v>
      </c>
      <c r="K84" t="s">
        <v>282</v>
      </c>
      <c r="L84">
        <v>23</v>
      </c>
      <c r="M84" t="s">
        <v>282</v>
      </c>
      <c r="N84" s="212">
        <v>41</v>
      </c>
      <c r="O84" t="s">
        <v>282</v>
      </c>
      <c r="P84" s="212" t="s">
        <v>282</v>
      </c>
      <c r="Q84" s="212" t="s">
        <v>282</v>
      </c>
      <c r="R84" s="212" t="s">
        <v>282</v>
      </c>
      <c r="S84" s="212" t="s">
        <v>282</v>
      </c>
      <c r="T84" s="159" t="s">
        <v>299</v>
      </c>
      <c r="U84" s="159">
        <v>17</v>
      </c>
      <c r="V84" s="66">
        <v>20.83</v>
      </c>
      <c r="W84" s="159">
        <v>3.96</v>
      </c>
      <c r="X84" s="159">
        <v>41</v>
      </c>
      <c r="Y84" s="159" t="s">
        <v>282</v>
      </c>
      <c r="Z84" s="159" t="s">
        <v>282</v>
      </c>
      <c r="AA84" s="159" t="s">
        <v>282</v>
      </c>
      <c r="AB84" s="212">
        <v>13.62</v>
      </c>
      <c r="AC84">
        <v>6.36</v>
      </c>
      <c r="AD84" s="212">
        <v>41</v>
      </c>
      <c r="AE84" t="s">
        <v>282</v>
      </c>
      <c r="AF84" s="212" t="s">
        <v>282</v>
      </c>
      <c r="AG84" s="212" t="s">
        <v>282</v>
      </c>
      <c r="AH84" s="212" t="s">
        <v>282</v>
      </c>
      <c r="AI84" s="212" t="s">
        <v>282</v>
      </c>
      <c r="AJ84" s="212" t="s">
        <v>282</v>
      </c>
      <c r="AK84" s="212" t="s">
        <v>282</v>
      </c>
      <c r="AL84" s="212" t="s">
        <v>282</v>
      </c>
      <c r="AM84" s="212" t="s">
        <v>282</v>
      </c>
      <c r="AN84" s="159" t="s">
        <v>306</v>
      </c>
      <c r="AO84" s="159" t="s">
        <v>282</v>
      </c>
      <c r="AP84" s="159" t="s">
        <v>593</v>
      </c>
      <c r="AQ84" s="159" t="s">
        <v>282</v>
      </c>
      <c r="AR84">
        <v>19</v>
      </c>
      <c r="AS84" s="159" t="s">
        <v>282</v>
      </c>
      <c r="AT84">
        <v>44</v>
      </c>
      <c r="AU84" s="159" t="s">
        <v>282</v>
      </c>
      <c r="AV84" s="159" t="s">
        <v>282</v>
      </c>
      <c r="AW84" s="159" t="s">
        <v>282</v>
      </c>
      <c r="AX84" s="159" t="s">
        <v>282</v>
      </c>
      <c r="AY84" s="159" t="s">
        <v>282</v>
      </c>
      <c r="AZ84" s="159" t="s">
        <v>299</v>
      </c>
      <c r="BA84" s="159">
        <v>17</v>
      </c>
      <c r="BB84" s="66">
        <v>19.23</v>
      </c>
      <c r="BC84" s="159">
        <v>3.72</v>
      </c>
      <c r="BD84" s="159">
        <v>44</v>
      </c>
      <c r="BE84" s="159" t="s">
        <v>282</v>
      </c>
      <c r="BF84" s="159" t="s">
        <v>282</v>
      </c>
      <c r="BG84" s="159" t="s">
        <v>282</v>
      </c>
      <c r="BH84" s="212">
        <v>14.81</v>
      </c>
      <c r="BI84">
        <v>5.01</v>
      </c>
      <c r="BJ84">
        <v>44</v>
      </c>
      <c r="BK84" t="s">
        <v>282</v>
      </c>
      <c r="BL84" s="212" t="s">
        <v>282</v>
      </c>
      <c r="BM84" s="212" t="s">
        <v>282</v>
      </c>
      <c r="BN84" s="212" t="s">
        <v>282</v>
      </c>
      <c r="BO84" s="212" t="s">
        <v>282</v>
      </c>
      <c r="BP84" s="212" t="s">
        <v>282</v>
      </c>
      <c r="BQ84" s="212" t="s">
        <v>282</v>
      </c>
      <c r="BR84" s="212" t="s">
        <v>282</v>
      </c>
      <c r="BS84" s="212" t="s">
        <v>282</v>
      </c>
      <c r="BT84" s="212" t="s">
        <v>282</v>
      </c>
      <c r="BU84" s="212" t="s">
        <v>282</v>
      </c>
      <c r="BV84" s="212" t="s">
        <v>282</v>
      </c>
      <c r="BW84" s="212" t="s">
        <v>282</v>
      </c>
      <c r="BX84" s="212" t="s">
        <v>282</v>
      </c>
      <c r="BY84" s="212" t="s">
        <v>282</v>
      </c>
      <c r="BZ84" s="212" t="s">
        <v>282</v>
      </c>
      <c r="CA84" s="212" t="s">
        <v>282</v>
      </c>
      <c r="CB84" s="212" t="s">
        <v>282</v>
      </c>
      <c r="CC84" s="212" t="s">
        <v>282</v>
      </c>
      <c r="CD84" s="212" t="s">
        <v>282</v>
      </c>
      <c r="CE84" s="212" t="s">
        <v>282</v>
      </c>
      <c r="CF84" s="212" t="s">
        <v>282</v>
      </c>
      <c r="CG84" s="212" t="s">
        <v>282</v>
      </c>
      <c r="CH84" s="212" t="s">
        <v>282</v>
      </c>
      <c r="CI84" s="212" t="s">
        <v>282</v>
      </c>
      <c r="CJ84" s="212" t="s">
        <v>282</v>
      </c>
      <c r="CK84" s="212" t="s">
        <v>282</v>
      </c>
      <c r="CL84" s="212" t="s">
        <v>282</v>
      </c>
      <c r="CM84" s="212" t="s">
        <v>282</v>
      </c>
      <c r="CN84" s="212" t="s">
        <v>282</v>
      </c>
      <c r="CO84" s="212" t="s">
        <v>282</v>
      </c>
      <c r="CP84" s="212" t="s">
        <v>282</v>
      </c>
      <c r="CQ84" s="212" t="s">
        <v>282</v>
      </c>
      <c r="CR84" s="212" t="s">
        <v>282</v>
      </c>
      <c r="CS84" s="212" t="s">
        <v>282</v>
      </c>
      <c r="CT84" s="212" t="s">
        <v>282</v>
      </c>
      <c r="CU84" s="212" t="s">
        <v>282</v>
      </c>
      <c r="CV84" s="212" t="s">
        <v>282</v>
      </c>
      <c r="CW84" s="212" t="s">
        <v>282</v>
      </c>
      <c r="CX84" s="212" t="s">
        <v>282</v>
      </c>
      <c r="CY84" s="212" t="s">
        <v>282</v>
      </c>
      <c r="CZ84" s="212" t="s">
        <v>282</v>
      </c>
      <c r="DA84" s="212" t="s">
        <v>282</v>
      </c>
      <c r="DB84" s="212" t="s">
        <v>282</v>
      </c>
      <c r="DC84" s="212" t="s">
        <v>282</v>
      </c>
      <c r="DD84" s="212" t="s">
        <v>282</v>
      </c>
      <c r="DE84" s="212" t="s">
        <v>282</v>
      </c>
      <c r="DF84" s="212" t="s">
        <v>282</v>
      </c>
      <c r="DG84" s="212" t="s">
        <v>282</v>
      </c>
      <c r="DH84" s="212" t="s">
        <v>282</v>
      </c>
      <c r="DI84" s="212" t="s">
        <v>282</v>
      </c>
      <c r="DJ84" s="212" t="s">
        <v>282</v>
      </c>
      <c r="DK84" s="212" t="s">
        <v>282</v>
      </c>
      <c r="DL84" s="212" t="s">
        <v>282</v>
      </c>
      <c r="DM84" s="212" t="s">
        <v>282</v>
      </c>
      <c r="DN84" s="212" t="s">
        <v>282</v>
      </c>
      <c r="DO84" s="212" t="s">
        <v>282</v>
      </c>
      <c r="DP84" s="212" t="s">
        <v>282</v>
      </c>
      <c r="DQ84" s="212" t="s">
        <v>282</v>
      </c>
      <c r="DR84" s="212" t="s">
        <v>282</v>
      </c>
      <c r="DS84" s="212" t="s">
        <v>282</v>
      </c>
      <c r="DT84" s="212" t="s">
        <v>282</v>
      </c>
      <c r="DU84" s="212" t="s">
        <v>282</v>
      </c>
      <c r="DV84" s="212" t="s">
        <v>282</v>
      </c>
      <c r="DW84" s="212" t="s">
        <v>282</v>
      </c>
      <c r="DX84" s="212" t="s">
        <v>282</v>
      </c>
      <c r="DY84" s="212" t="s">
        <v>282</v>
      </c>
      <c r="DZ84" s="212" t="s">
        <v>282</v>
      </c>
      <c r="EA84" s="212" t="s">
        <v>282</v>
      </c>
      <c r="EB84" s="212" t="s">
        <v>282</v>
      </c>
      <c r="EC84" s="212" t="s">
        <v>282</v>
      </c>
      <c r="ED84" s="212" t="s">
        <v>282</v>
      </c>
      <c r="EE84" s="212" t="s">
        <v>282</v>
      </c>
      <c r="EF84" s="212" t="s">
        <v>282</v>
      </c>
      <c r="EG84" s="212" t="s">
        <v>282</v>
      </c>
      <c r="EH84" s="212" t="s">
        <v>282</v>
      </c>
      <c r="EI84" s="212" t="s">
        <v>282</v>
      </c>
      <c r="EJ84" s="212" t="s">
        <v>282</v>
      </c>
      <c r="EK84" s="212" t="s">
        <v>282</v>
      </c>
      <c r="EL84" s="212" t="s">
        <v>282</v>
      </c>
      <c r="EM84" s="212" t="s">
        <v>282</v>
      </c>
      <c r="EN84" s="212" t="s">
        <v>282</v>
      </c>
      <c r="EO84" s="212" t="s">
        <v>282</v>
      </c>
      <c r="EP84" s="212" t="s">
        <v>282</v>
      </c>
      <c r="EQ84" s="212" t="s">
        <v>282</v>
      </c>
      <c r="ER84" s="212" t="s">
        <v>282</v>
      </c>
      <c r="ES84" s="212" t="s">
        <v>282</v>
      </c>
      <c r="ET84" s="212" t="s">
        <v>282</v>
      </c>
      <c r="EU84" s="212" t="s">
        <v>282</v>
      </c>
      <c r="EV84" s="212" t="s">
        <v>282</v>
      </c>
      <c r="EW84" s="212" t="s">
        <v>282</v>
      </c>
      <c r="EX84" s="212" t="s">
        <v>282</v>
      </c>
      <c r="EY84" s="212" t="s">
        <v>282</v>
      </c>
      <c r="EZ84" s="212" t="s">
        <v>282</v>
      </c>
      <c r="FA84" s="212" t="s">
        <v>282</v>
      </c>
      <c r="FB84" s="212" t="s">
        <v>282</v>
      </c>
      <c r="FC84" s="212" t="s">
        <v>282</v>
      </c>
      <c r="FD84" s="212" t="s">
        <v>282</v>
      </c>
      <c r="FE84" s="212" t="s">
        <v>282</v>
      </c>
      <c r="FF84" s="212" t="s">
        <v>282</v>
      </c>
      <c r="FG84" s="212" t="s">
        <v>282</v>
      </c>
      <c r="FH84" s="212" t="s">
        <v>282</v>
      </c>
      <c r="FI84" s="212" t="s">
        <v>282</v>
      </c>
      <c r="FJ84" s="212" t="s">
        <v>282</v>
      </c>
      <c r="FK84" s="212" t="s">
        <v>282</v>
      </c>
    </row>
    <row r="85" spans="1:167" s="212" customFormat="1" x14ac:dyDescent="0.25">
      <c r="A85" s="164" t="s">
        <v>8074</v>
      </c>
      <c r="B85" s="159" t="s">
        <v>15554</v>
      </c>
      <c r="C85" s="159" t="s">
        <v>216</v>
      </c>
      <c r="F85" s="212">
        <v>6</v>
      </c>
      <c r="G85" s="212">
        <v>2</v>
      </c>
      <c r="H85" s="159" t="s">
        <v>763</v>
      </c>
      <c r="I85" s="159" t="s">
        <v>183</v>
      </c>
      <c r="J85" s="212" t="s">
        <v>282</v>
      </c>
      <c r="K85" s="212" t="s">
        <v>282</v>
      </c>
      <c r="L85" s="212" t="s">
        <v>282</v>
      </c>
      <c r="M85" s="212" t="s">
        <v>282</v>
      </c>
      <c r="N85" s="212" t="s">
        <v>282</v>
      </c>
      <c r="O85" s="212" t="s">
        <v>282</v>
      </c>
      <c r="P85" s="212" t="s">
        <v>282</v>
      </c>
      <c r="Q85" s="212" t="s">
        <v>282</v>
      </c>
      <c r="R85" s="212" t="s">
        <v>282</v>
      </c>
      <c r="S85" s="212" t="s">
        <v>282</v>
      </c>
      <c r="T85" s="159" t="s">
        <v>299</v>
      </c>
      <c r="U85" s="159">
        <v>17</v>
      </c>
      <c r="V85" s="159" t="s">
        <v>282</v>
      </c>
      <c r="W85" s="159" t="s">
        <v>282</v>
      </c>
      <c r="X85" s="159" t="s">
        <v>282</v>
      </c>
      <c r="Y85" s="159">
        <v>11.87</v>
      </c>
      <c r="Z85" s="159">
        <v>3.89</v>
      </c>
      <c r="AA85" s="159">
        <v>30</v>
      </c>
      <c r="AB85" s="159" t="s">
        <v>282</v>
      </c>
      <c r="AC85" s="159" t="s">
        <v>282</v>
      </c>
      <c r="AD85" s="159" t="s">
        <v>282</v>
      </c>
      <c r="AE85" s="212">
        <v>5.04</v>
      </c>
      <c r="AF85" s="212">
        <v>4.28</v>
      </c>
      <c r="AG85" s="212">
        <v>30</v>
      </c>
      <c r="AH85" s="212" t="s">
        <v>282</v>
      </c>
      <c r="AI85" s="212" t="s">
        <v>282</v>
      </c>
      <c r="AJ85" s="212" t="s">
        <v>282</v>
      </c>
      <c r="AK85" s="212" t="s">
        <v>282</v>
      </c>
      <c r="AL85" s="212" t="s">
        <v>282</v>
      </c>
      <c r="AM85" s="212" t="s">
        <v>282</v>
      </c>
      <c r="AN85" s="159" t="s">
        <v>763</v>
      </c>
      <c r="AO85" s="159" t="s">
        <v>183</v>
      </c>
      <c r="AP85" s="159" t="s">
        <v>282</v>
      </c>
      <c r="AQ85" s="159" t="s">
        <v>282</v>
      </c>
      <c r="AR85" s="159" t="s">
        <v>282</v>
      </c>
      <c r="AS85" s="159" t="s">
        <v>282</v>
      </c>
      <c r="AT85" s="159" t="s">
        <v>282</v>
      </c>
      <c r="AU85" s="159" t="s">
        <v>282</v>
      </c>
      <c r="AV85" s="159" t="s">
        <v>282</v>
      </c>
      <c r="AW85" s="159" t="s">
        <v>282</v>
      </c>
      <c r="AX85" s="159" t="s">
        <v>282</v>
      </c>
      <c r="AY85" s="159" t="s">
        <v>282</v>
      </c>
      <c r="AZ85" s="159" t="s">
        <v>299</v>
      </c>
      <c r="BA85" s="159">
        <v>17</v>
      </c>
      <c r="BB85" s="159" t="s">
        <v>282</v>
      </c>
      <c r="BC85" s="159" t="s">
        <v>282</v>
      </c>
      <c r="BD85" s="159" t="s">
        <v>282</v>
      </c>
      <c r="BE85" s="159">
        <v>12</v>
      </c>
      <c r="BF85" s="159">
        <v>3.25</v>
      </c>
      <c r="BG85" s="159">
        <v>37</v>
      </c>
      <c r="BH85" s="159" t="s">
        <v>282</v>
      </c>
      <c r="BI85" s="159" t="s">
        <v>282</v>
      </c>
      <c r="BJ85" s="159" t="s">
        <v>282</v>
      </c>
      <c r="BK85" s="212">
        <v>6.2</v>
      </c>
      <c r="BL85" s="212">
        <v>4.82</v>
      </c>
      <c r="BM85" s="212">
        <v>37</v>
      </c>
      <c r="BN85" s="212" t="s">
        <v>282</v>
      </c>
      <c r="BO85" s="212" t="s">
        <v>282</v>
      </c>
      <c r="BP85" s="212" t="s">
        <v>282</v>
      </c>
      <c r="BQ85" s="212" t="s">
        <v>282</v>
      </c>
      <c r="BR85" s="212" t="s">
        <v>282</v>
      </c>
      <c r="BS85" s="212" t="s">
        <v>282</v>
      </c>
      <c r="BT85" s="212" t="s">
        <v>282</v>
      </c>
      <c r="BU85" s="212" t="s">
        <v>282</v>
      </c>
      <c r="BV85" s="212" t="s">
        <v>282</v>
      </c>
      <c r="BW85" s="212" t="s">
        <v>282</v>
      </c>
      <c r="BX85" s="212" t="s">
        <v>282</v>
      </c>
      <c r="BY85" s="212" t="s">
        <v>282</v>
      </c>
      <c r="BZ85" s="212" t="s">
        <v>282</v>
      </c>
      <c r="CA85" s="212" t="s">
        <v>282</v>
      </c>
      <c r="CB85" s="212" t="s">
        <v>282</v>
      </c>
      <c r="CC85" s="212" t="s">
        <v>282</v>
      </c>
      <c r="CD85" s="212" t="s">
        <v>282</v>
      </c>
      <c r="CE85" s="212" t="s">
        <v>282</v>
      </c>
      <c r="CF85" s="212" t="s">
        <v>282</v>
      </c>
      <c r="CG85" s="212" t="s">
        <v>282</v>
      </c>
      <c r="CH85" s="212" t="s">
        <v>282</v>
      </c>
      <c r="CI85" s="212" t="s">
        <v>282</v>
      </c>
      <c r="CJ85" s="212" t="s">
        <v>282</v>
      </c>
      <c r="CK85" s="212" t="s">
        <v>282</v>
      </c>
      <c r="CL85" s="212" t="s">
        <v>282</v>
      </c>
      <c r="CM85" s="212" t="s">
        <v>282</v>
      </c>
      <c r="CN85" s="212" t="s">
        <v>282</v>
      </c>
      <c r="CO85" s="212" t="s">
        <v>282</v>
      </c>
      <c r="CP85" s="212" t="s">
        <v>282</v>
      </c>
      <c r="CQ85" s="212" t="s">
        <v>282</v>
      </c>
      <c r="CR85" s="212" t="s">
        <v>282</v>
      </c>
      <c r="CS85" s="212" t="s">
        <v>282</v>
      </c>
      <c r="CT85" s="212" t="s">
        <v>282</v>
      </c>
      <c r="CU85" s="212" t="s">
        <v>282</v>
      </c>
      <c r="CV85" s="212" t="s">
        <v>282</v>
      </c>
      <c r="CW85" s="212" t="s">
        <v>282</v>
      </c>
      <c r="CX85" s="212" t="s">
        <v>282</v>
      </c>
      <c r="CY85" s="212" t="s">
        <v>282</v>
      </c>
      <c r="CZ85" s="212" t="s">
        <v>282</v>
      </c>
      <c r="DA85" s="212" t="s">
        <v>282</v>
      </c>
      <c r="DB85" s="212" t="s">
        <v>282</v>
      </c>
      <c r="DC85" s="212" t="s">
        <v>282</v>
      </c>
      <c r="DD85" s="212" t="s">
        <v>282</v>
      </c>
      <c r="DE85" s="212" t="s">
        <v>282</v>
      </c>
      <c r="DF85" s="212" t="s">
        <v>282</v>
      </c>
      <c r="DG85" s="212" t="s">
        <v>282</v>
      </c>
      <c r="DH85" s="212" t="s">
        <v>282</v>
      </c>
      <c r="DI85" s="212" t="s">
        <v>282</v>
      </c>
      <c r="DJ85" s="212" t="s">
        <v>282</v>
      </c>
      <c r="DK85" s="212" t="s">
        <v>282</v>
      </c>
      <c r="DL85" s="212" t="s">
        <v>282</v>
      </c>
      <c r="DM85" s="212" t="s">
        <v>282</v>
      </c>
      <c r="DN85" s="212" t="s">
        <v>282</v>
      </c>
      <c r="DO85" s="212" t="s">
        <v>282</v>
      </c>
      <c r="DP85" s="212" t="s">
        <v>282</v>
      </c>
      <c r="DQ85" s="212" t="s">
        <v>282</v>
      </c>
      <c r="DR85" s="212" t="s">
        <v>282</v>
      </c>
      <c r="DS85" s="212" t="s">
        <v>282</v>
      </c>
      <c r="DT85" s="212" t="s">
        <v>282</v>
      </c>
      <c r="DU85" s="212" t="s">
        <v>282</v>
      </c>
      <c r="DV85" s="212" t="s">
        <v>282</v>
      </c>
      <c r="DW85" s="212" t="s">
        <v>282</v>
      </c>
      <c r="DX85" s="212" t="s">
        <v>282</v>
      </c>
      <c r="DY85" s="212" t="s">
        <v>282</v>
      </c>
      <c r="DZ85" s="212" t="s">
        <v>282</v>
      </c>
      <c r="EA85" s="212" t="s">
        <v>282</v>
      </c>
      <c r="EB85" s="212" t="s">
        <v>282</v>
      </c>
      <c r="EC85" s="212" t="s">
        <v>282</v>
      </c>
      <c r="ED85" s="212" t="s">
        <v>282</v>
      </c>
      <c r="EE85" s="212" t="s">
        <v>282</v>
      </c>
      <c r="EF85" s="212" t="s">
        <v>282</v>
      </c>
      <c r="EG85" s="212" t="s">
        <v>282</v>
      </c>
      <c r="EH85" s="212" t="s">
        <v>282</v>
      </c>
      <c r="EI85" s="212" t="s">
        <v>282</v>
      </c>
      <c r="EJ85" s="212" t="s">
        <v>282</v>
      </c>
      <c r="EK85" s="212" t="s">
        <v>282</v>
      </c>
      <c r="EL85" s="212" t="s">
        <v>282</v>
      </c>
      <c r="EM85" s="212" t="s">
        <v>282</v>
      </c>
      <c r="EN85" s="212" t="s">
        <v>282</v>
      </c>
      <c r="EO85" s="212" t="s">
        <v>282</v>
      </c>
      <c r="EP85" s="212" t="s">
        <v>282</v>
      </c>
      <c r="EQ85" s="212" t="s">
        <v>282</v>
      </c>
      <c r="ER85" s="212" t="s">
        <v>282</v>
      </c>
      <c r="ES85" s="212" t="s">
        <v>282</v>
      </c>
      <c r="ET85" s="212" t="s">
        <v>282</v>
      </c>
      <c r="EU85" s="212" t="s">
        <v>282</v>
      </c>
      <c r="EV85" s="212" t="s">
        <v>282</v>
      </c>
      <c r="EW85" s="212" t="s">
        <v>282</v>
      </c>
      <c r="EX85" s="212" t="s">
        <v>282</v>
      </c>
      <c r="EY85" s="212" t="s">
        <v>282</v>
      </c>
      <c r="EZ85" s="212" t="s">
        <v>282</v>
      </c>
      <c r="FA85" s="212" t="s">
        <v>282</v>
      </c>
      <c r="FB85" s="212" t="s">
        <v>282</v>
      </c>
      <c r="FC85" s="212" t="s">
        <v>282</v>
      </c>
      <c r="FD85" s="212" t="s">
        <v>282</v>
      </c>
      <c r="FE85" s="212" t="s">
        <v>282</v>
      </c>
      <c r="FF85" s="212" t="s">
        <v>282</v>
      </c>
      <c r="FG85" s="212" t="s">
        <v>282</v>
      </c>
      <c r="FH85" s="212" t="s">
        <v>282</v>
      </c>
      <c r="FI85" s="212" t="s">
        <v>282</v>
      </c>
      <c r="FJ85" s="212" t="s">
        <v>282</v>
      </c>
      <c r="FK85" s="212" t="s">
        <v>282</v>
      </c>
    </row>
    <row r="86" spans="1:167" s="212" customFormat="1" x14ac:dyDescent="0.25">
      <c r="A86" s="164" t="s">
        <v>8074</v>
      </c>
      <c r="B86" s="159" t="s">
        <v>15554</v>
      </c>
      <c r="C86" s="159" t="s">
        <v>216</v>
      </c>
      <c r="F86" s="212">
        <v>12</v>
      </c>
      <c r="G86" s="212">
        <v>2</v>
      </c>
      <c r="H86" s="159" t="s">
        <v>763</v>
      </c>
      <c r="I86" s="159" t="s">
        <v>183</v>
      </c>
      <c r="J86" s="212" t="s">
        <v>282</v>
      </c>
      <c r="K86" s="212" t="s">
        <v>282</v>
      </c>
      <c r="L86" s="212" t="s">
        <v>282</v>
      </c>
      <c r="M86" s="212" t="s">
        <v>282</v>
      </c>
      <c r="N86" s="212" t="s">
        <v>282</v>
      </c>
      <c r="O86" s="212" t="s">
        <v>282</v>
      </c>
      <c r="P86" s="212" t="s">
        <v>282</v>
      </c>
      <c r="Q86" s="212" t="s">
        <v>282</v>
      </c>
      <c r="R86" s="212" t="s">
        <v>282</v>
      </c>
      <c r="S86" s="212" t="s">
        <v>282</v>
      </c>
      <c r="T86" s="159" t="s">
        <v>299</v>
      </c>
      <c r="U86" s="159">
        <v>17</v>
      </c>
      <c r="V86" s="159" t="s">
        <v>282</v>
      </c>
      <c r="W86" s="159" t="s">
        <v>282</v>
      </c>
      <c r="X86" s="159" t="s">
        <v>282</v>
      </c>
      <c r="Y86" s="159">
        <v>12</v>
      </c>
      <c r="Z86" s="159">
        <v>4.08</v>
      </c>
      <c r="AA86" s="159">
        <v>23</v>
      </c>
      <c r="AB86" s="159" t="s">
        <v>282</v>
      </c>
      <c r="AC86" s="159" t="s">
        <v>282</v>
      </c>
      <c r="AD86" s="159" t="s">
        <v>282</v>
      </c>
      <c r="AE86" s="212">
        <v>6.95</v>
      </c>
      <c r="AF86" s="212">
        <v>3.71</v>
      </c>
      <c r="AG86" s="212">
        <v>23</v>
      </c>
      <c r="AH86" s="212" t="s">
        <v>282</v>
      </c>
      <c r="AI86" s="212" t="s">
        <v>282</v>
      </c>
      <c r="AJ86" s="212" t="s">
        <v>282</v>
      </c>
      <c r="AK86" s="212" t="s">
        <v>282</v>
      </c>
      <c r="AL86" s="212" t="s">
        <v>282</v>
      </c>
      <c r="AM86" s="212" t="s">
        <v>282</v>
      </c>
      <c r="AN86" s="159" t="s">
        <v>763</v>
      </c>
      <c r="AO86" s="159" t="s">
        <v>183</v>
      </c>
      <c r="AP86" s="159" t="s">
        <v>282</v>
      </c>
      <c r="AQ86" s="159" t="s">
        <v>282</v>
      </c>
      <c r="AR86" s="159" t="s">
        <v>282</v>
      </c>
      <c r="AS86" s="159" t="s">
        <v>282</v>
      </c>
      <c r="AT86" s="159" t="s">
        <v>282</v>
      </c>
      <c r="AU86" s="159" t="s">
        <v>282</v>
      </c>
      <c r="AV86" s="159" t="s">
        <v>282</v>
      </c>
      <c r="AW86" s="159" t="s">
        <v>282</v>
      </c>
      <c r="AX86" s="159" t="s">
        <v>282</v>
      </c>
      <c r="AY86" s="159" t="s">
        <v>282</v>
      </c>
      <c r="AZ86" s="159" t="s">
        <v>299</v>
      </c>
      <c r="BA86" s="159">
        <v>17</v>
      </c>
      <c r="BB86" s="159" t="s">
        <v>282</v>
      </c>
      <c r="BC86" s="159" t="s">
        <v>282</v>
      </c>
      <c r="BD86" s="159" t="s">
        <v>282</v>
      </c>
      <c r="BE86" s="159">
        <v>12.85</v>
      </c>
      <c r="BF86" s="159">
        <v>3.1</v>
      </c>
      <c r="BG86" s="159">
        <v>28</v>
      </c>
      <c r="BH86" s="159" t="s">
        <v>282</v>
      </c>
      <c r="BI86" s="159" t="s">
        <v>282</v>
      </c>
      <c r="BJ86" s="159" t="s">
        <v>282</v>
      </c>
      <c r="BK86" s="212">
        <v>8.7799999999999994</v>
      </c>
      <c r="BL86" s="212">
        <v>4.7699999999999996</v>
      </c>
      <c r="BM86" s="212">
        <v>28</v>
      </c>
      <c r="BN86" s="212" t="s">
        <v>282</v>
      </c>
      <c r="BO86" s="212" t="s">
        <v>282</v>
      </c>
      <c r="BP86" s="212" t="s">
        <v>282</v>
      </c>
      <c r="BQ86" s="212" t="s">
        <v>282</v>
      </c>
      <c r="BR86" s="212" t="s">
        <v>282</v>
      </c>
      <c r="BS86" s="212" t="s">
        <v>282</v>
      </c>
      <c r="BT86" s="212" t="s">
        <v>282</v>
      </c>
      <c r="BU86" s="212" t="s">
        <v>282</v>
      </c>
      <c r="BV86" s="212" t="s">
        <v>282</v>
      </c>
      <c r="BW86" s="212" t="s">
        <v>282</v>
      </c>
      <c r="BX86" s="212" t="s">
        <v>282</v>
      </c>
      <c r="BY86" s="212" t="s">
        <v>282</v>
      </c>
      <c r="BZ86" s="212" t="s">
        <v>282</v>
      </c>
      <c r="CA86" s="212" t="s">
        <v>282</v>
      </c>
      <c r="CB86" s="212" t="s">
        <v>282</v>
      </c>
      <c r="CC86" s="212" t="s">
        <v>282</v>
      </c>
      <c r="CD86" s="212" t="s">
        <v>282</v>
      </c>
      <c r="CE86" s="212" t="s">
        <v>282</v>
      </c>
      <c r="CF86" s="212" t="s">
        <v>282</v>
      </c>
      <c r="CG86" s="212" t="s">
        <v>282</v>
      </c>
      <c r="CH86" s="212" t="s">
        <v>282</v>
      </c>
      <c r="CI86" s="212" t="s">
        <v>282</v>
      </c>
      <c r="CJ86" s="212" t="s">
        <v>282</v>
      </c>
      <c r="CK86" s="212" t="s">
        <v>282</v>
      </c>
      <c r="CL86" s="212" t="s">
        <v>282</v>
      </c>
      <c r="CM86" s="212" t="s">
        <v>282</v>
      </c>
      <c r="CN86" s="212" t="s">
        <v>282</v>
      </c>
      <c r="CO86" s="212" t="s">
        <v>282</v>
      </c>
      <c r="CP86" s="212" t="s">
        <v>282</v>
      </c>
      <c r="CQ86" s="212" t="s">
        <v>282</v>
      </c>
      <c r="CR86" s="212" t="s">
        <v>282</v>
      </c>
      <c r="CS86" s="212" t="s">
        <v>282</v>
      </c>
      <c r="CT86" s="212" t="s">
        <v>282</v>
      </c>
      <c r="CU86" s="212" t="s">
        <v>282</v>
      </c>
      <c r="CV86" s="212" t="s">
        <v>282</v>
      </c>
      <c r="CW86" s="212" t="s">
        <v>282</v>
      </c>
      <c r="CX86" s="212" t="s">
        <v>282</v>
      </c>
      <c r="CY86" s="212" t="s">
        <v>282</v>
      </c>
      <c r="CZ86" s="212" t="s">
        <v>282</v>
      </c>
      <c r="DA86" s="212" t="s">
        <v>282</v>
      </c>
      <c r="DB86" s="212" t="s">
        <v>282</v>
      </c>
      <c r="DC86" s="212" t="s">
        <v>282</v>
      </c>
      <c r="DD86" s="212" t="s">
        <v>282</v>
      </c>
      <c r="DE86" s="212" t="s">
        <v>282</v>
      </c>
      <c r="DF86" s="212" t="s">
        <v>282</v>
      </c>
      <c r="DG86" s="212" t="s">
        <v>282</v>
      </c>
      <c r="DH86" s="212" t="s">
        <v>282</v>
      </c>
      <c r="DI86" s="212" t="s">
        <v>282</v>
      </c>
      <c r="DJ86" s="212" t="s">
        <v>282</v>
      </c>
      <c r="DK86" s="212" t="s">
        <v>282</v>
      </c>
      <c r="DL86" s="212" t="s">
        <v>282</v>
      </c>
      <c r="DM86" s="212" t="s">
        <v>282</v>
      </c>
      <c r="DN86" s="212" t="s">
        <v>282</v>
      </c>
      <c r="DO86" s="212" t="s">
        <v>282</v>
      </c>
      <c r="DP86" s="212" t="s">
        <v>282</v>
      </c>
      <c r="DQ86" s="212" t="s">
        <v>282</v>
      </c>
      <c r="DR86" s="212" t="s">
        <v>282</v>
      </c>
      <c r="DS86" s="212" t="s">
        <v>282</v>
      </c>
      <c r="DT86" s="212" t="s">
        <v>282</v>
      </c>
      <c r="DU86" s="212" t="s">
        <v>282</v>
      </c>
      <c r="DV86" s="212" t="s">
        <v>282</v>
      </c>
      <c r="DW86" s="212" t="s">
        <v>282</v>
      </c>
      <c r="DX86" s="212" t="s">
        <v>282</v>
      </c>
      <c r="DY86" s="212" t="s">
        <v>282</v>
      </c>
      <c r="DZ86" s="212" t="s">
        <v>282</v>
      </c>
      <c r="EA86" s="212" t="s">
        <v>282</v>
      </c>
      <c r="EB86" s="212" t="s">
        <v>282</v>
      </c>
      <c r="EC86" s="212" t="s">
        <v>282</v>
      </c>
      <c r="ED86" s="212" t="s">
        <v>282</v>
      </c>
      <c r="EE86" s="212" t="s">
        <v>282</v>
      </c>
      <c r="EF86" s="212" t="s">
        <v>282</v>
      </c>
      <c r="EG86" s="212" t="s">
        <v>282</v>
      </c>
      <c r="EH86" s="212" t="s">
        <v>282</v>
      </c>
      <c r="EI86" s="212" t="s">
        <v>282</v>
      </c>
      <c r="EJ86" s="212" t="s">
        <v>282</v>
      </c>
      <c r="EK86" s="212" t="s">
        <v>282</v>
      </c>
      <c r="EL86" s="212" t="s">
        <v>282</v>
      </c>
      <c r="EM86" s="212" t="s">
        <v>282</v>
      </c>
      <c r="EN86" s="212" t="s">
        <v>282</v>
      </c>
      <c r="EO86" s="212" t="s">
        <v>282</v>
      </c>
      <c r="EP86" s="212" t="s">
        <v>282</v>
      </c>
      <c r="EQ86" s="212" t="s">
        <v>282</v>
      </c>
      <c r="ER86" s="212" t="s">
        <v>282</v>
      </c>
      <c r="ES86" s="212" t="s">
        <v>282</v>
      </c>
      <c r="ET86" s="212" t="s">
        <v>282</v>
      </c>
      <c r="EU86" s="212" t="s">
        <v>282</v>
      </c>
      <c r="EV86" s="212" t="s">
        <v>282</v>
      </c>
      <c r="EW86" s="212" t="s">
        <v>282</v>
      </c>
      <c r="EX86" s="212" t="s">
        <v>282</v>
      </c>
      <c r="EY86" s="212" t="s">
        <v>282</v>
      </c>
      <c r="EZ86" s="212" t="s">
        <v>282</v>
      </c>
      <c r="FA86" s="212" t="s">
        <v>282</v>
      </c>
      <c r="FB86" s="212" t="s">
        <v>282</v>
      </c>
      <c r="FC86" s="212" t="s">
        <v>282</v>
      </c>
      <c r="FD86" s="212" t="s">
        <v>282</v>
      </c>
      <c r="FE86" s="212" t="s">
        <v>282</v>
      </c>
      <c r="FF86" s="212" t="s">
        <v>282</v>
      </c>
      <c r="FG86" s="212" t="s">
        <v>282</v>
      </c>
      <c r="FH86" s="212" t="s">
        <v>282</v>
      </c>
      <c r="FI86" s="212" t="s">
        <v>282</v>
      </c>
      <c r="FJ86" s="212" t="s">
        <v>282</v>
      </c>
      <c r="FK86" s="212" t="s">
        <v>282</v>
      </c>
    </row>
    <row r="87" spans="1:167" x14ac:dyDescent="0.25">
      <c r="A87" s="66" t="s">
        <v>508</v>
      </c>
      <c r="B87" s="159" t="s">
        <v>12117</v>
      </c>
      <c r="C87" s="159" t="s">
        <v>5328</v>
      </c>
      <c r="F87">
        <v>8</v>
      </c>
      <c r="G87">
        <v>2</v>
      </c>
      <c r="H87" s="66" t="s">
        <v>10458</v>
      </c>
      <c r="I87" s="159" t="s">
        <v>183</v>
      </c>
      <c r="J87" t="s">
        <v>299</v>
      </c>
      <c r="K87">
        <v>17</v>
      </c>
      <c r="L87">
        <v>29</v>
      </c>
      <c r="M87">
        <v>7</v>
      </c>
      <c r="N87" s="212">
        <v>50</v>
      </c>
      <c r="O87" t="s">
        <v>299</v>
      </c>
      <c r="P87">
        <v>17</v>
      </c>
      <c r="Q87">
        <v>39</v>
      </c>
      <c r="R87">
        <v>50</v>
      </c>
      <c r="S87" s="212">
        <v>50</v>
      </c>
      <c r="T87" s="159" t="s">
        <v>299</v>
      </c>
      <c r="U87" s="159">
        <v>17</v>
      </c>
      <c r="V87" s="66">
        <v>21.12</v>
      </c>
      <c r="W87" s="66">
        <v>5.26</v>
      </c>
      <c r="X87" s="159">
        <v>50</v>
      </c>
      <c r="Y87" s="159" t="s">
        <v>282</v>
      </c>
      <c r="Z87" s="159" t="s">
        <v>282</v>
      </c>
      <c r="AA87" s="159" t="s">
        <v>282</v>
      </c>
      <c r="AB87" s="159" t="s">
        <v>282</v>
      </c>
      <c r="AC87" s="159" t="s">
        <v>282</v>
      </c>
      <c r="AD87" s="159" t="s">
        <v>282</v>
      </c>
      <c r="AE87" s="159" t="s">
        <v>282</v>
      </c>
      <c r="AF87" s="159" t="s">
        <v>282</v>
      </c>
      <c r="AG87" s="159" t="s">
        <v>282</v>
      </c>
      <c r="AH87">
        <v>-13.58</v>
      </c>
      <c r="AI87" t="s">
        <v>282</v>
      </c>
      <c r="AJ87" s="212">
        <v>50</v>
      </c>
      <c r="AK87" t="s">
        <v>282</v>
      </c>
      <c r="AL87" t="s">
        <v>282</v>
      </c>
      <c r="AM87" s="212" t="s">
        <v>282</v>
      </c>
      <c r="AN87" s="159" t="s">
        <v>255</v>
      </c>
      <c r="AO87" s="159" t="s">
        <v>10507</v>
      </c>
      <c r="AP87" s="159" t="s">
        <v>299</v>
      </c>
      <c r="AQ87">
        <v>17</v>
      </c>
      <c r="AR87">
        <v>12</v>
      </c>
      <c r="AS87">
        <v>7</v>
      </c>
      <c r="AT87">
        <v>50</v>
      </c>
      <c r="AU87" s="159" t="s">
        <v>299</v>
      </c>
      <c r="AV87" s="159">
        <v>17</v>
      </c>
      <c r="AW87" s="159">
        <v>20</v>
      </c>
      <c r="AX87" s="159">
        <v>50</v>
      </c>
      <c r="AY87" s="159">
        <v>50</v>
      </c>
      <c r="AZ87" s="159" t="s">
        <v>299</v>
      </c>
      <c r="BA87" s="159">
        <v>17</v>
      </c>
      <c r="BB87" s="66">
        <v>21.62</v>
      </c>
      <c r="BC87" s="159">
        <v>5.42</v>
      </c>
      <c r="BD87" s="159">
        <v>50</v>
      </c>
      <c r="BE87" s="159" t="s">
        <v>282</v>
      </c>
      <c r="BF87" s="159" t="s">
        <v>282</v>
      </c>
      <c r="BG87" s="159" t="s">
        <v>282</v>
      </c>
      <c r="BH87" s="159" t="s">
        <v>282</v>
      </c>
      <c r="BI87" s="159" t="s">
        <v>282</v>
      </c>
      <c r="BJ87" s="159" t="s">
        <v>282</v>
      </c>
      <c r="BK87" s="159" t="s">
        <v>282</v>
      </c>
      <c r="BL87" s="159" t="s">
        <v>282</v>
      </c>
      <c r="BM87" s="159" t="s">
        <v>282</v>
      </c>
      <c r="BN87">
        <v>-11.24</v>
      </c>
      <c r="BO87" t="s">
        <v>282</v>
      </c>
      <c r="BP87">
        <v>50</v>
      </c>
      <c r="BQ87" t="s">
        <v>282</v>
      </c>
      <c r="BR87" s="212" t="s">
        <v>282</v>
      </c>
      <c r="BS87" s="212" t="s">
        <v>282</v>
      </c>
      <c r="BT87" s="212" t="s">
        <v>282</v>
      </c>
      <c r="BU87" s="212" t="s">
        <v>282</v>
      </c>
      <c r="BV87" s="212" t="s">
        <v>282</v>
      </c>
      <c r="BW87" s="212" t="s">
        <v>282</v>
      </c>
      <c r="BX87" s="212" t="s">
        <v>282</v>
      </c>
      <c r="BY87" s="212" t="s">
        <v>282</v>
      </c>
      <c r="BZ87" s="212" t="s">
        <v>282</v>
      </c>
      <c r="CA87" s="212" t="s">
        <v>282</v>
      </c>
      <c r="CB87" s="212" t="s">
        <v>282</v>
      </c>
      <c r="CC87" s="212" t="s">
        <v>282</v>
      </c>
      <c r="CD87" s="212" t="s">
        <v>282</v>
      </c>
      <c r="CE87" s="212" t="s">
        <v>282</v>
      </c>
      <c r="CF87" s="212" t="s">
        <v>282</v>
      </c>
      <c r="CG87" s="212" t="s">
        <v>282</v>
      </c>
      <c r="CH87" s="212" t="s">
        <v>282</v>
      </c>
      <c r="CI87" s="212" t="s">
        <v>282</v>
      </c>
      <c r="CJ87" s="212" t="s">
        <v>282</v>
      </c>
      <c r="CK87" s="212" t="s">
        <v>282</v>
      </c>
      <c r="CL87" s="212" t="s">
        <v>282</v>
      </c>
      <c r="CM87" s="212" t="s">
        <v>282</v>
      </c>
      <c r="CN87" s="212" t="s">
        <v>282</v>
      </c>
      <c r="CO87" s="212" t="s">
        <v>282</v>
      </c>
      <c r="CP87" s="212" t="s">
        <v>282</v>
      </c>
      <c r="CQ87" s="212" t="s">
        <v>282</v>
      </c>
      <c r="CR87" s="212" t="s">
        <v>282</v>
      </c>
      <c r="CS87" s="212" t="s">
        <v>282</v>
      </c>
      <c r="CT87" s="212" t="s">
        <v>282</v>
      </c>
      <c r="CU87" s="212" t="s">
        <v>282</v>
      </c>
      <c r="CV87" s="212" t="s">
        <v>282</v>
      </c>
      <c r="CW87" s="212" t="s">
        <v>282</v>
      </c>
      <c r="CX87" s="212" t="s">
        <v>282</v>
      </c>
      <c r="CY87" s="212" t="s">
        <v>282</v>
      </c>
      <c r="CZ87" s="212" t="s">
        <v>282</v>
      </c>
      <c r="DA87" s="212" t="s">
        <v>282</v>
      </c>
      <c r="DB87" s="212" t="s">
        <v>282</v>
      </c>
      <c r="DC87" s="212" t="s">
        <v>282</v>
      </c>
      <c r="DD87" s="212" t="s">
        <v>282</v>
      </c>
      <c r="DE87" s="212" t="s">
        <v>282</v>
      </c>
      <c r="DF87" s="212" t="s">
        <v>282</v>
      </c>
      <c r="DG87" s="212" t="s">
        <v>282</v>
      </c>
      <c r="DH87" s="212" t="s">
        <v>282</v>
      </c>
      <c r="DI87" s="212" t="s">
        <v>282</v>
      </c>
      <c r="DJ87" s="212" t="s">
        <v>282</v>
      </c>
      <c r="DK87" s="212" t="s">
        <v>282</v>
      </c>
      <c r="DL87" s="212" t="s">
        <v>282</v>
      </c>
      <c r="DM87" s="212" t="s">
        <v>282</v>
      </c>
      <c r="DN87" s="212" t="s">
        <v>282</v>
      </c>
      <c r="DO87" s="212" t="s">
        <v>282</v>
      </c>
      <c r="DP87" s="212" t="s">
        <v>282</v>
      </c>
      <c r="DQ87" s="212" t="s">
        <v>282</v>
      </c>
      <c r="DR87" s="212" t="s">
        <v>282</v>
      </c>
      <c r="DS87" s="212" t="s">
        <v>282</v>
      </c>
      <c r="DT87" s="212" t="s">
        <v>282</v>
      </c>
      <c r="DU87" s="212" t="s">
        <v>282</v>
      </c>
      <c r="DV87" s="212" t="s">
        <v>282</v>
      </c>
      <c r="DW87" s="212" t="s">
        <v>282</v>
      </c>
      <c r="DX87" s="212" t="s">
        <v>282</v>
      </c>
      <c r="DY87" s="212" t="s">
        <v>282</v>
      </c>
      <c r="DZ87" s="212" t="s">
        <v>282</v>
      </c>
      <c r="EA87" s="212" t="s">
        <v>282</v>
      </c>
      <c r="EB87" s="212" t="s">
        <v>282</v>
      </c>
      <c r="EC87" s="212" t="s">
        <v>282</v>
      </c>
      <c r="ED87" s="212" t="s">
        <v>282</v>
      </c>
      <c r="EE87" s="212" t="s">
        <v>282</v>
      </c>
      <c r="EF87" s="212" t="s">
        <v>282</v>
      </c>
      <c r="EG87" s="212" t="s">
        <v>282</v>
      </c>
      <c r="EH87" s="212" t="s">
        <v>282</v>
      </c>
      <c r="EI87" s="212" t="s">
        <v>282</v>
      </c>
      <c r="EJ87" s="212" t="s">
        <v>282</v>
      </c>
      <c r="EK87" s="212" t="s">
        <v>282</v>
      </c>
      <c r="EL87" s="212" t="s">
        <v>282</v>
      </c>
      <c r="EM87" s="212" t="s">
        <v>282</v>
      </c>
      <c r="EN87" s="212" t="s">
        <v>282</v>
      </c>
      <c r="EO87" s="212" t="s">
        <v>282</v>
      </c>
      <c r="EP87" s="212" t="s">
        <v>282</v>
      </c>
      <c r="EQ87" s="212" t="s">
        <v>282</v>
      </c>
      <c r="ER87" s="212" t="s">
        <v>282</v>
      </c>
      <c r="ES87" s="212" t="s">
        <v>282</v>
      </c>
      <c r="ET87" s="212" t="s">
        <v>282</v>
      </c>
      <c r="EU87" s="212" t="s">
        <v>282</v>
      </c>
      <c r="EV87" s="212" t="s">
        <v>282</v>
      </c>
      <c r="EW87" s="212" t="s">
        <v>282</v>
      </c>
      <c r="EX87" s="212" t="s">
        <v>282</v>
      </c>
      <c r="EY87" s="212" t="s">
        <v>282</v>
      </c>
      <c r="EZ87" s="212" t="s">
        <v>282</v>
      </c>
      <c r="FA87" s="212" t="s">
        <v>282</v>
      </c>
      <c r="FB87" s="212" t="s">
        <v>282</v>
      </c>
      <c r="FC87" s="212" t="s">
        <v>282</v>
      </c>
      <c r="FD87" s="212" t="s">
        <v>282</v>
      </c>
      <c r="FE87" s="212" t="s">
        <v>282</v>
      </c>
      <c r="FF87" s="212" t="s">
        <v>282</v>
      </c>
      <c r="FG87" s="212" t="s">
        <v>282</v>
      </c>
      <c r="FH87" s="212" t="s">
        <v>282</v>
      </c>
      <c r="FI87" s="212" t="s">
        <v>282</v>
      </c>
      <c r="FJ87" s="212" t="s">
        <v>282</v>
      </c>
      <c r="FK87" s="212" t="s">
        <v>282</v>
      </c>
    </row>
    <row r="88" spans="1:167" s="212" customFormat="1" x14ac:dyDescent="0.25">
      <c r="A88" s="66" t="s">
        <v>9553</v>
      </c>
      <c r="B88" s="159" t="s">
        <v>10598</v>
      </c>
      <c r="C88" s="159" t="s">
        <v>5328</v>
      </c>
      <c r="F88" s="212">
        <v>1</v>
      </c>
      <c r="G88" s="212">
        <v>4</v>
      </c>
      <c r="H88" s="159" t="s">
        <v>10667</v>
      </c>
      <c r="I88" s="159" t="s">
        <v>183</v>
      </c>
      <c r="J88" s="212" t="s">
        <v>282</v>
      </c>
      <c r="K88" s="212" t="s">
        <v>282</v>
      </c>
      <c r="L88" s="212" t="s">
        <v>282</v>
      </c>
      <c r="M88" s="212" t="s">
        <v>282</v>
      </c>
      <c r="N88" s="212" t="s">
        <v>282</v>
      </c>
      <c r="O88" s="212" t="s">
        <v>282</v>
      </c>
      <c r="P88" s="212" t="s">
        <v>282</v>
      </c>
      <c r="Q88" s="212" t="s">
        <v>282</v>
      </c>
      <c r="R88" s="212" t="s">
        <v>282</v>
      </c>
      <c r="S88" s="212" t="s">
        <v>282</v>
      </c>
      <c r="T88" s="159" t="s">
        <v>299</v>
      </c>
      <c r="U88" s="159">
        <v>17</v>
      </c>
      <c r="V88" s="159" t="s">
        <v>282</v>
      </c>
      <c r="W88" s="159" t="s">
        <v>282</v>
      </c>
      <c r="X88" s="159" t="s">
        <v>282</v>
      </c>
      <c r="Y88" s="159">
        <v>18.47</v>
      </c>
      <c r="Z88" s="159">
        <v>2.84</v>
      </c>
      <c r="AA88" s="159">
        <v>19</v>
      </c>
      <c r="AB88" s="159" t="s">
        <v>282</v>
      </c>
      <c r="AC88" s="159" t="s">
        <v>282</v>
      </c>
      <c r="AD88" s="159" t="s">
        <v>282</v>
      </c>
      <c r="AE88" s="159">
        <v>6.63</v>
      </c>
      <c r="AF88" s="159">
        <v>7.08</v>
      </c>
      <c r="AG88" s="159">
        <v>19</v>
      </c>
      <c r="AH88" s="212" t="s">
        <v>282</v>
      </c>
      <c r="AI88" s="212" t="s">
        <v>282</v>
      </c>
      <c r="AJ88" s="212" t="s">
        <v>282</v>
      </c>
      <c r="AK88" s="212" t="s">
        <v>282</v>
      </c>
      <c r="AL88" s="212" t="s">
        <v>282</v>
      </c>
      <c r="AM88" s="212" t="s">
        <v>282</v>
      </c>
      <c r="AN88" s="159" t="s">
        <v>270</v>
      </c>
      <c r="AO88" s="159" t="s">
        <v>10507</v>
      </c>
      <c r="AP88" s="159" t="s">
        <v>282</v>
      </c>
      <c r="AQ88" s="159" t="s">
        <v>282</v>
      </c>
      <c r="AR88" s="159" t="s">
        <v>282</v>
      </c>
      <c r="AS88" s="159" t="s">
        <v>282</v>
      </c>
      <c r="AT88" s="159" t="s">
        <v>282</v>
      </c>
      <c r="AU88" s="159" t="s">
        <v>282</v>
      </c>
      <c r="AV88" s="159" t="s">
        <v>282</v>
      </c>
      <c r="AW88" s="159" t="s">
        <v>282</v>
      </c>
      <c r="AX88" s="159" t="s">
        <v>282</v>
      </c>
      <c r="AY88" s="159" t="s">
        <v>282</v>
      </c>
      <c r="AZ88" s="159" t="s">
        <v>299</v>
      </c>
      <c r="BA88" s="159">
        <v>17</v>
      </c>
      <c r="BB88" s="159" t="s">
        <v>282</v>
      </c>
      <c r="BC88" s="159" t="s">
        <v>282</v>
      </c>
      <c r="BD88" s="159" t="s">
        <v>282</v>
      </c>
      <c r="BE88" s="159">
        <v>19.690000000000001</v>
      </c>
      <c r="BF88" s="159">
        <v>3.16</v>
      </c>
      <c r="BG88" s="159">
        <v>16</v>
      </c>
      <c r="BH88" s="159" t="s">
        <v>282</v>
      </c>
      <c r="BI88" s="159" t="s">
        <v>282</v>
      </c>
      <c r="BJ88" s="159" t="s">
        <v>282</v>
      </c>
      <c r="BK88" s="159">
        <v>6.12</v>
      </c>
      <c r="BL88" s="159">
        <v>5.24</v>
      </c>
      <c r="BM88" s="159">
        <v>16</v>
      </c>
      <c r="BN88" s="212" t="s">
        <v>282</v>
      </c>
      <c r="BO88" s="212" t="s">
        <v>282</v>
      </c>
      <c r="BP88" s="212" t="s">
        <v>282</v>
      </c>
      <c r="BQ88" s="212" t="s">
        <v>282</v>
      </c>
      <c r="BR88" s="212" t="s">
        <v>282</v>
      </c>
      <c r="BS88" s="212" t="s">
        <v>282</v>
      </c>
      <c r="BT88" s="212" t="s">
        <v>12186</v>
      </c>
      <c r="BU88" s="159" t="s">
        <v>10585</v>
      </c>
      <c r="BV88" s="159" t="s">
        <v>282</v>
      </c>
      <c r="BW88" s="159" t="s">
        <v>282</v>
      </c>
      <c r="BX88" s="159" t="s">
        <v>282</v>
      </c>
      <c r="BY88" s="159" t="s">
        <v>282</v>
      </c>
      <c r="BZ88" s="159" t="s">
        <v>282</v>
      </c>
      <c r="CA88" s="159" t="s">
        <v>282</v>
      </c>
      <c r="CB88" s="159" t="s">
        <v>282</v>
      </c>
      <c r="CC88" s="159" t="s">
        <v>282</v>
      </c>
      <c r="CD88" s="159" t="s">
        <v>282</v>
      </c>
      <c r="CE88" s="159" t="s">
        <v>282</v>
      </c>
      <c r="CF88" s="159" t="s">
        <v>299</v>
      </c>
      <c r="CG88" s="159">
        <v>17</v>
      </c>
      <c r="CH88" s="159" t="s">
        <v>282</v>
      </c>
      <c r="CI88" s="159" t="s">
        <v>282</v>
      </c>
      <c r="CJ88" s="159" t="s">
        <v>282</v>
      </c>
      <c r="CK88" s="159">
        <v>20.059999999999999</v>
      </c>
      <c r="CL88" s="159">
        <v>4.5599999999999996</v>
      </c>
      <c r="CM88" s="159">
        <v>18</v>
      </c>
      <c r="CN88" s="159" t="s">
        <v>282</v>
      </c>
      <c r="CO88" s="159" t="s">
        <v>282</v>
      </c>
      <c r="CP88" s="159" t="s">
        <v>282</v>
      </c>
      <c r="CQ88" s="212">
        <v>6.11</v>
      </c>
      <c r="CR88" s="212">
        <v>6.01</v>
      </c>
      <c r="CS88" s="212">
        <v>18</v>
      </c>
      <c r="CT88" s="212" t="s">
        <v>282</v>
      </c>
      <c r="CU88" s="212" t="s">
        <v>282</v>
      </c>
      <c r="CV88" s="212" t="s">
        <v>282</v>
      </c>
      <c r="CW88" s="212" t="s">
        <v>282</v>
      </c>
      <c r="CX88" s="212" t="s">
        <v>282</v>
      </c>
      <c r="CY88" s="212" t="s">
        <v>282</v>
      </c>
      <c r="CZ88" s="212" t="s">
        <v>12187</v>
      </c>
      <c r="DA88" s="159" t="s">
        <v>10585</v>
      </c>
      <c r="DB88" s="159" t="s">
        <v>282</v>
      </c>
      <c r="DC88" s="159" t="s">
        <v>282</v>
      </c>
      <c r="DD88" s="159" t="s">
        <v>282</v>
      </c>
      <c r="DE88" s="159" t="s">
        <v>282</v>
      </c>
      <c r="DF88" s="159" t="s">
        <v>282</v>
      </c>
      <c r="DG88" s="159" t="s">
        <v>282</v>
      </c>
      <c r="DH88" s="159" t="s">
        <v>282</v>
      </c>
      <c r="DI88" s="159" t="s">
        <v>282</v>
      </c>
      <c r="DJ88" s="159" t="s">
        <v>282</v>
      </c>
      <c r="DK88" s="159" t="s">
        <v>282</v>
      </c>
      <c r="DL88" s="159" t="s">
        <v>299</v>
      </c>
      <c r="DM88" s="159">
        <v>17</v>
      </c>
      <c r="DN88" s="159" t="s">
        <v>282</v>
      </c>
      <c r="DO88" s="159" t="s">
        <v>282</v>
      </c>
      <c r="DP88" s="159" t="s">
        <v>282</v>
      </c>
      <c r="DQ88" s="159">
        <v>21.35</v>
      </c>
      <c r="DR88" s="159">
        <v>4.74</v>
      </c>
      <c r="DS88" s="159">
        <v>17</v>
      </c>
      <c r="DT88" s="159" t="s">
        <v>282</v>
      </c>
      <c r="DU88" s="159" t="s">
        <v>282</v>
      </c>
      <c r="DV88" s="159" t="s">
        <v>282</v>
      </c>
      <c r="DW88" s="212">
        <v>8.82</v>
      </c>
      <c r="DX88" s="212">
        <v>7.2</v>
      </c>
      <c r="DY88" s="212">
        <v>16</v>
      </c>
      <c r="DZ88" s="212" t="s">
        <v>282</v>
      </c>
      <c r="EA88" s="212" t="s">
        <v>282</v>
      </c>
      <c r="EB88" s="212" t="s">
        <v>282</v>
      </c>
      <c r="EC88" s="212" t="s">
        <v>282</v>
      </c>
      <c r="ED88" s="212" t="s">
        <v>282</v>
      </c>
      <c r="EE88" s="212" t="s">
        <v>282</v>
      </c>
      <c r="EF88" s="212" t="s">
        <v>282</v>
      </c>
      <c r="EG88" s="212" t="s">
        <v>282</v>
      </c>
      <c r="EH88" s="212" t="s">
        <v>282</v>
      </c>
      <c r="EI88" s="212" t="s">
        <v>282</v>
      </c>
      <c r="EJ88" s="212" t="s">
        <v>282</v>
      </c>
      <c r="EK88" s="212" t="s">
        <v>282</v>
      </c>
      <c r="EL88" s="212" t="s">
        <v>282</v>
      </c>
      <c r="EM88" s="212" t="s">
        <v>282</v>
      </c>
      <c r="EN88" s="212" t="s">
        <v>282</v>
      </c>
      <c r="EO88" s="212" t="s">
        <v>282</v>
      </c>
      <c r="EP88" s="212" t="s">
        <v>282</v>
      </c>
      <c r="EQ88" s="212" t="s">
        <v>282</v>
      </c>
      <c r="ER88" s="212" t="s">
        <v>282</v>
      </c>
      <c r="ES88" s="212" t="s">
        <v>282</v>
      </c>
      <c r="ET88" s="212" t="s">
        <v>282</v>
      </c>
      <c r="EU88" s="212" t="s">
        <v>282</v>
      </c>
      <c r="EV88" s="212" t="s">
        <v>282</v>
      </c>
      <c r="EW88" s="212" t="s">
        <v>282</v>
      </c>
      <c r="EX88" s="212" t="s">
        <v>282</v>
      </c>
      <c r="EY88" s="212" t="s">
        <v>282</v>
      </c>
      <c r="EZ88" s="212" t="s">
        <v>282</v>
      </c>
      <c r="FA88" s="212" t="s">
        <v>282</v>
      </c>
      <c r="FB88" s="212" t="s">
        <v>282</v>
      </c>
      <c r="FC88" s="212" t="s">
        <v>282</v>
      </c>
      <c r="FD88" s="212" t="s">
        <v>282</v>
      </c>
      <c r="FE88" s="212" t="s">
        <v>282</v>
      </c>
      <c r="FF88" s="212" t="s">
        <v>282</v>
      </c>
      <c r="FG88" s="212" t="s">
        <v>282</v>
      </c>
      <c r="FH88" s="212" t="s">
        <v>282</v>
      </c>
      <c r="FI88" s="212" t="s">
        <v>282</v>
      </c>
      <c r="FJ88" s="212" t="s">
        <v>282</v>
      </c>
      <c r="FK88" s="212" t="s">
        <v>282</v>
      </c>
    </row>
    <row r="89" spans="1:167" x14ac:dyDescent="0.25">
      <c r="A89" t="s">
        <v>851</v>
      </c>
      <c r="B89" t="s">
        <v>12174</v>
      </c>
      <c r="C89" s="212" t="s">
        <v>5328</v>
      </c>
      <c r="F89">
        <v>9</v>
      </c>
      <c r="G89">
        <v>4</v>
      </c>
      <c r="H89" s="212" t="s">
        <v>4798</v>
      </c>
      <c r="I89" s="159" t="s">
        <v>183</v>
      </c>
      <c r="J89" t="s">
        <v>299</v>
      </c>
      <c r="K89">
        <v>17</v>
      </c>
      <c r="L89">
        <v>24</v>
      </c>
      <c r="M89">
        <v>7</v>
      </c>
      <c r="N89" s="212">
        <v>39</v>
      </c>
      <c r="O89" t="s">
        <v>282</v>
      </c>
      <c r="P89" t="s">
        <v>282</v>
      </c>
      <c r="Q89" t="s">
        <v>282</v>
      </c>
      <c r="R89" t="s">
        <v>282</v>
      </c>
      <c r="S89" s="212" t="s">
        <v>282</v>
      </c>
      <c r="T89" s="159" t="s">
        <v>299</v>
      </c>
      <c r="U89" s="159">
        <v>17</v>
      </c>
      <c r="V89" s="159">
        <v>20.5</v>
      </c>
      <c r="W89" s="66">
        <v>4.9400000000000004</v>
      </c>
      <c r="X89" s="159">
        <v>39</v>
      </c>
      <c r="Y89" s="159" t="s">
        <v>282</v>
      </c>
      <c r="Z89" s="159" t="s">
        <v>282</v>
      </c>
      <c r="AA89" s="159" t="s">
        <v>282</v>
      </c>
      <c r="AB89" s="159" t="s">
        <v>282</v>
      </c>
      <c r="AC89" s="159" t="s">
        <v>282</v>
      </c>
      <c r="AD89" s="159" t="s">
        <v>282</v>
      </c>
      <c r="AE89">
        <v>5.8</v>
      </c>
      <c r="AF89">
        <v>7.39</v>
      </c>
      <c r="AG89" s="212">
        <v>25</v>
      </c>
      <c r="AH89" t="s">
        <v>282</v>
      </c>
      <c r="AI89" s="212" t="s">
        <v>282</v>
      </c>
      <c r="AJ89" s="212" t="s">
        <v>282</v>
      </c>
      <c r="AK89" s="212" t="s">
        <v>282</v>
      </c>
      <c r="AL89" s="212" t="s">
        <v>282</v>
      </c>
      <c r="AM89" s="212" t="s">
        <v>282</v>
      </c>
      <c r="AN89" s="212" t="s">
        <v>4798</v>
      </c>
      <c r="AO89" s="159" t="s">
        <v>183</v>
      </c>
      <c r="AP89" s="159" t="s">
        <v>299</v>
      </c>
      <c r="AQ89">
        <v>17</v>
      </c>
      <c r="AR89">
        <v>23</v>
      </c>
      <c r="AS89">
        <v>7</v>
      </c>
      <c r="AT89">
        <v>41</v>
      </c>
      <c r="AU89" s="159" t="s">
        <v>282</v>
      </c>
      <c r="AV89" s="159" t="s">
        <v>282</v>
      </c>
      <c r="AW89" s="159" t="s">
        <v>282</v>
      </c>
      <c r="AX89" s="159" t="s">
        <v>282</v>
      </c>
      <c r="AY89" s="159" t="s">
        <v>282</v>
      </c>
      <c r="AZ89" s="159" t="s">
        <v>299</v>
      </c>
      <c r="BA89" s="159">
        <v>17</v>
      </c>
      <c r="BB89" s="159">
        <v>20.5</v>
      </c>
      <c r="BC89" s="159">
        <v>4.4400000000000004</v>
      </c>
      <c r="BD89" s="159">
        <v>41</v>
      </c>
      <c r="BE89" s="159" t="s">
        <v>282</v>
      </c>
      <c r="BF89" s="159" t="s">
        <v>282</v>
      </c>
      <c r="BG89" s="159" t="s">
        <v>282</v>
      </c>
      <c r="BH89" s="159" t="s">
        <v>282</v>
      </c>
      <c r="BI89" s="159" t="s">
        <v>282</v>
      </c>
      <c r="BJ89" s="159" t="s">
        <v>282</v>
      </c>
      <c r="BK89">
        <v>5.9</v>
      </c>
      <c r="BL89">
        <v>6.32</v>
      </c>
      <c r="BM89">
        <v>28</v>
      </c>
      <c r="BN89" t="s">
        <v>282</v>
      </c>
      <c r="BO89" s="212" t="s">
        <v>282</v>
      </c>
      <c r="BP89" s="212" t="s">
        <v>282</v>
      </c>
      <c r="BQ89" s="212" t="s">
        <v>282</v>
      </c>
      <c r="BR89" s="212" t="s">
        <v>282</v>
      </c>
      <c r="BS89" s="212" t="s">
        <v>282</v>
      </c>
      <c r="BT89" s="212" t="s">
        <v>863</v>
      </c>
      <c r="BU89" s="159" t="s">
        <v>10507</v>
      </c>
      <c r="BV89" s="159" t="s">
        <v>299</v>
      </c>
      <c r="BW89">
        <v>17</v>
      </c>
      <c r="BX89">
        <v>20</v>
      </c>
      <c r="BY89">
        <v>7</v>
      </c>
      <c r="BZ89">
        <v>36</v>
      </c>
      <c r="CA89" t="s">
        <v>282</v>
      </c>
      <c r="CB89" s="212" t="s">
        <v>282</v>
      </c>
      <c r="CC89" s="212" t="s">
        <v>282</v>
      </c>
      <c r="CD89" s="212" t="s">
        <v>282</v>
      </c>
      <c r="CE89" s="212" t="s">
        <v>282</v>
      </c>
      <c r="CF89" s="159" t="s">
        <v>299</v>
      </c>
      <c r="CG89" s="66">
        <v>17</v>
      </c>
      <c r="CH89" s="66">
        <v>20.2</v>
      </c>
      <c r="CI89" s="66">
        <v>3.4</v>
      </c>
      <c r="CJ89" s="159">
        <v>36</v>
      </c>
      <c r="CK89" s="159" t="s">
        <v>282</v>
      </c>
      <c r="CL89" s="159" t="s">
        <v>282</v>
      </c>
      <c r="CM89" s="159" t="s">
        <v>282</v>
      </c>
      <c r="CN89" s="159" t="s">
        <v>282</v>
      </c>
      <c r="CO89" s="159" t="s">
        <v>282</v>
      </c>
      <c r="CP89" s="159" t="s">
        <v>282</v>
      </c>
      <c r="CQ89">
        <v>7.2</v>
      </c>
      <c r="CR89">
        <v>5.49</v>
      </c>
      <c r="CS89">
        <v>30</v>
      </c>
      <c r="CT89" t="s">
        <v>282</v>
      </c>
      <c r="CU89" s="212" t="s">
        <v>282</v>
      </c>
      <c r="CV89" s="212" t="s">
        <v>282</v>
      </c>
      <c r="CW89" s="212" t="s">
        <v>282</v>
      </c>
      <c r="CX89" s="212" t="s">
        <v>282</v>
      </c>
      <c r="CY89" s="212" t="s">
        <v>282</v>
      </c>
      <c r="CZ89" s="212" t="s">
        <v>4799</v>
      </c>
      <c r="DA89" s="159" t="s">
        <v>10585</v>
      </c>
      <c r="DB89" s="159" t="s">
        <v>299</v>
      </c>
      <c r="DC89">
        <v>17</v>
      </c>
      <c r="DD89">
        <v>23</v>
      </c>
      <c r="DE89">
        <v>7</v>
      </c>
      <c r="DF89">
        <v>35</v>
      </c>
      <c r="DG89" t="s">
        <v>282</v>
      </c>
      <c r="DH89" s="212" t="s">
        <v>282</v>
      </c>
      <c r="DI89" s="212" t="s">
        <v>282</v>
      </c>
      <c r="DJ89" s="212" t="s">
        <v>282</v>
      </c>
      <c r="DK89" s="212" t="s">
        <v>282</v>
      </c>
      <c r="DL89" s="159" t="s">
        <v>299</v>
      </c>
      <c r="DM89" s="66">
        <v>17</v>
      </c>
      <c r="DN89" s="66">
        <v>19.8</v>
      </c>
      <c r="DO89" s="66">
        <v>3.78</v>
      </c>
      <c r="DP89" s="159">
        <v>35</v>
      </c>
      <c r="DQ89" s="159" t="s">
        <v>282</v>
      </c>
      <c r="DR89" s="159" t="s">
        <v>282</v>
      </c>
      <c r="DS89" s="159" t="s">
        <v>282</v>
      </c>
      <c r="DT89" s="159" t="s">
        <v>282</v>
      </c>
      <c r="DU89" s="159" t="s">
        <v>282</v>
      </c>
      <c r="DV89" s="159" t="s">
        <v>282</v>
      </c>
      <c r="DW89">
        <v>5.7</v>
      </c>
      <c r="DX89">
        <v>6.03</v>
      </c>
      <c r="DY89">
        <v>30</v>
      </c>
      <c r="DZ89" t="s">
        <v>282</v>
      </c>
      <c r="EA89" s="212" t="s">
        <v>282</v>
      </c>
      <c r="EB89" s="212" t="s">
        <v>282</v>
      </c>
      <c r="EC89" s="212" t="s">
        <v>282</v>
      </c>
      <c r="ED89" s="212" t="s">
        <v>282</v>
      </c>
      <c r="EE89" s="212" t="s">
        <v>282</v>
      </c>
      <c r="EF89" s="212" t="s">
        <v>282</v>
      </c>
      <c r="EG89" s="212" t="s">
        <v>282</v>
      </c>
      <c r="EH89" s="212" t="s">
        <v>282</v>
      </c>
      <c r="EI89" s="212" t="s">
        <v>282</v>
      </c>
      <c r="EJ89" s="212" t="s">
        <v>282</v>
      </c>
      <c r="EK89" s="212" t="s">
        <v>282</v>
      </c>
      <c r="EL89" s="212" t="s">
        <v>282</v>
      </c>
      <c r="EM89" s="212" t="s">
        <v>282</v>
      </c>
      <c r="EN89" s="212" t="s">
        <v>282</v>
      </c>
      <c r="EO89" s="212" t="s">
        <v>282</v>
      </c>
      <c r="EP89" s="212" t="s">
        <v>282</v>
      </c>
      <c r="EQ89" s="212" t="s">
        <v>282</v>
      </c>
      <c r="ER89" s="212" t="s">
        <v>282</v>
      </c>
      <c r="ES89" s="212" t="s">
        <v>282</v>
      </c>
      <c r="ET89" s="212" t="s">
        <v>282</v>
      </c>
      <c r="EU89" s="212" t="s">
        <v>282</v>
      </c>
      <c r="EV89" s="212" t="s">
        <v>282</v>
      </c>
      <c r="EW89" s="212" t="s">
        <v>282</v>
      </c>
      <c r="EX89" s="212" t="s">
        <v>282</v>
      </c>
      <c r="EY89" s="212" t="s">
        <v>282</v>
      </c>
      <c r="EZ89" s="212" t="s">
        <v>282</v>
      </c>
      <c r="FA89" s="212" t="s">
        <v>282</v>
      </c>
      <c r="FB89" s="212" t="s">
        <v>282</v>
      </c>
      <c r="FC89" s="212" t="s">
        <v>282</v>
      </c>
      <c r="FD89" s="212" t="s">
        <v>282</v>
      </c>
      <c r="FE89" s="212" t="s">
        <v>282</v>
      </c>
      <c r="FF89" s="212" t="s">
        <v>282</v>
      </c>
      <c r="FG89" s="212" t="s">
        <v>282</v>
      </c>
      <c r="FH89" s="212" t="s">
        <v>282</v>
      </c>
      <c r="FI89" s="212" t="s">
        <v>282</v>
      </c>
      <c r="FJ89" s="212" t="s">
        <v>282</v>
      </c>
      <c r="FK89" s="212" t="s">
        <v>282</v>
      </c>
    </row>
    <row r="90" spans="1:167" x14ac:dyDescent="0.25">
      <c r="A90" t="s">
        <v>684</v>
      </c>
      <c r="B90" t="s">
        <v>11318</v>
      </c>
      <c r="C90" s="212" t="s">
        <v>5328</v>
      </c>
      <c r="F90">
        <v>6</v>
      </c>
      <c r="G90">
        <v>2</v>
      </c>
      <c r="H90" s="212" t="s">
        <v>763</v>
      </c>
      <c r="I90" s="159" t="s">
        <v>183</v>
      </c>
      <c r="J90" t="s">
        <v>282</v>
      </c>
      <c r="K90" s="212" t="s">
        <v>282</v>
      </c>
      <c r="L90" s="212" t="s">
        <v>282</v>
      </c>
      <c r="M90" s="212" t="s">
        <v>282</v>
      </c>
      <c r="N90" s="212" t="s">
        <v>282</v>
      </c>
      <c r="O90" s="212" t="s">
        <v>282</v>
      </c>
      <c r="P90" s="212" t="s">
        <v>282</v>
      </c>
      <c r="Q90" s="212" t="s">
        <v>282</v>
      </c>
      <c r="R90" s="212" t="s">
        <v>282</v>
      </c>
      <c r="S90" s="212" t="s">
        <v>282</v>
      </c>
      <c r="T90" s="159" t="s">
        <v>221</v>
      </c>
      <c r="U90" s="159">
        <v>7</v>
      </c>
      <c r="V90" s="66">
        <v>15.3</v>
      </c>
      <c r="W90" s="66">
        <v>3.4</v>
      </c>
      <c r="X90" s="159">
        <v>69</v>
      </c>
      <c r="Y90" s="159" t="s">
        <v>282</v>
      </c>
      <c r="Z90" s="159" t="s">
        <v>282</v>
      </c>
      <c r="AA90" s="159" t="s">
        <v>282</v>
      </c>
      <c r="AB90">
        <v>1.5</v>
      </c>
      <c r="AC90">
        <v>2</v>
      </c>
      <c r="AD90" s="212">
        <v>69</v>
      </c>
      <c r="AE90" t="s">
        <v>282</v>
      </c>
      <c r="AF90" s="212" t="s">
        <v>282</v>
      </c>
      <c r="AG90" s="212" t="s">
        <v>282</v>
      </c>
      <c r="AH90" s="212" t="s">
        <v>282</v>
      </c>
      <c r="AI90" s="212" t="s">
        <v>282</v>
      </c>
      <c r="AJ90" s="212" t="s">
        <v>282</v>
      </c>
      <c r="AK90" s="212" t="s">
        <v>282</v>
      </c>
      <c r="AL90" s="212" t="s">
        <v>282</v>
      </c>
      <c r="AM90" s="212" t="s">
        <v>282</v>
      </c>
      <c r="AN90" s="159" t="s">
        <v>306</v>
      </c>
      <c r="AO90" s="159" t="s">
        <v>282</v>
      </c>
      <c r="AP90" s="159" t="s">
        <v>282</v>
      </c>
      <c r="AQ90" s="159" t="s">
        <v>282</v>
      </c>
      <c r="AR90" s="159" t="s">
        <v>282</v>
      </c>
      <c r="AS90" s="159" t="s">
        <v>282</v>
      </c>
      <c r="AT90" s="159" t="s">
        <v>282</v>
      </c>
      <c r="AU90" s="159" t="s">
        <v>282</v>
      </c>
      <c r="AV90" s="159" t="s">
        <v>282</v>
      </c>
      <c r="AW90" s="159" t="s">
        <v>282</v>
      </c>
      <c r="AX90" s="159" t="s">
        <v>282</v>
      </c>
      <c r="AY90" s="159" t="s">
        <v>282</v>
      </c>
      <c r="AZ90" s="159" t="s">
        <v>221</v>
      </c>
      <c r="BA90" s="159">
        <v>7</v>
      </c>
      <c r="BB90" s="66">
        <v>15.1</v>
      </c>
      <c r="BC90" s="66">
        <v>3.9</v>
      </c>
      <c r="BD90" s="159">
        <v>68</v>
      </c>
      <c r="BE90" s="159" t="s">
        <v>282</v>
      </c>
      <c r="BF90" s="159" t="s">
        <v>282</v>
      </c>
      <c r="BG90" s="159" t="s">
        <v>282</v>
      </c>
      <c r="BH90">
        <v>5</v>
      </c>
      <c r="BI90">
        <v>4</v>
      </c>
      <c r="BJ90">
        <v>68</v>
      </c>
      <c r="BK90" t="s">
        <v>282</v>
      </c>
      <c r="BL90" s="212" t="s">
        <v>282</v>
      </c>
      <c r="BM90" s="212" t="s">
        <v>282</v>
      </c>
      <c r="BN90" s="212" t="s">
        <v>282</v>
      </c>
      <c r="BO90" s="212" t="s">
        <v>282</v>
      </c>
      <c r="BP90" s="212" t="s">
        <v>282</v>
      </c>
      <c r="BQ90" s="212" t="s">
        <v>282</v>
      </c>
      <c r="BR90" s="212" t="s">
        <v>282</v>
      </c>
      <c r="BS90" s="212" t="s">
        <v>282</v>
      </c>
      <c r="BT90" s="212" t="s">
        <v>282</v>
      </c>
      <c r="BU90" s="212" t="s">
        <v>282</v>
      </c>
      <c r="BV90" s="212" t="s">
        <v>282</v>
      </c>
      <c r="BW90" s="212" t="s">
        <v>282</v>
      </c>
      <c r="BX90" s="212" t="s">
        <v>282</v>
      </c>
      <c r="BY90" s="212" t="s">
        <v>282</v>
      </c>
      <c r="BZ90" s="212" t="s">
        <v>282</v>
      </c>
      <c r="CA90" s="212" t="s">
        <v>282</v>
      </c>
      <c r="CB90" s="212" t="s">
        <v>282</v>
      </c>
      <c r="CC90" s="212" t="s">
        <v>282</v>
      </c>
      <c r="CD90" s="212" t="s">
        <v>282</v>
      </c>
      <c r="CE90" s="212" t="s">
        <v>282</v>
      </c>
      <c r="CF90" s="212" t="s">
        <v>282</v>
      </c>
      <c r="CG90" s="212" t="s">
        <v>282</v>
      </c>
      <c r="CH90" s="212" t="s">
        <v>282</v>
      </c>
      <c r="CI90" s="212" t="s">
        <v>282</v>
      </c>
      <c r="CJ90" s="212" t="s">
        <v>282</v>
      </c>
      <c r="CK90" s="212" t="s">
        <v>282</v>
      </c>
      <c r="CL90" s="212" t="s">
        <v>282</v>
      </c>
      <c r="CM90" s="212" t="s">
        <v>282</v>
      </c>
      <c r="CN90" s="212" t="s">
        <v>282</v>
      </c>
      <c r="CO90" s="212" t="s">
        <v>282</v>
      </c>
      <c r="CP90" s="212" t="s">
        <v>282</v>
      </c>
      <c r="CQ90" s="212" t="s">
        <v>282</v>
      </c>
      <c r="CR90" s="212" t="s">
        <v>282</v>
      </c>
      <c r="CS90" s="212" t="s">
        <v>282</v>
      </c>
      <c r="CT90" s="212" t="s">
        <v>282</v>
      </c>
      <c r="CU90" s="212" t="s">
        <v>282</v>
      </c>
      <c r="CV90" s="212" t="s">
        <v>282</v>
      </c>
      <c r="CW90" s="212" t="s">
        <v>282</v>
      </c>
      <c r="CX90" s="212" t="s">
        <v>282</v>
      </c>
      <c r="CY90" s="212" t="s">
        <v>282</v>
      </c>
      <c r="CZ90" s="212" t="s">
        <v>282</v>
      </c>
      <c r="DA90" s="212" t="s">
        <v>282</v>
      </c>
      <c r="DB90" s="212" t="s">
        <v>282</v>
      </c>
      <c r="DC90" s="212" t="s">
        <v>282</v>
      </c>
      <c r="DD90" s="212" t="s">
        <v>282</v>
      </c>
      <c r="DE90" s="212" t="s">
        <v>282</v>
      </c>
      <c r="DF90" s="212" t="s">
        <v>282</v>
      </c>
      <c r="DG90" s="212" t="s">
        <v>282</v>
      </c>
      <c r="DH90" s="212" t="s">
        <v>282</v>
      </c>
      <c r="DI90" s="212" t="s">
        <v>282</v>
      </c>
      <c r="DJ90" s="212" t="s">
        <v>282</v>
      </c>
      <c r="DK90" s="212" t="s">
        <v>282</v>
      </c>
      <c r="DL90" s="212" t="s">
        <v>282</v>
      </c>
      <c r="DM90" s="212" t="s">
        <v>282</v>
      </c>
      <c r="DN90" s="212" t="s">
        <v>282</v>
      </c>
      <c r="DO90" s="212" t="s">
        <v>282</v>
      </c>
      <c r="DP90" s="212" t="s">
        <v>282</v>
      </c>
      <c r="DQ90" s="212" t="s">
        <v>282</v>
      </c>
      <c r="DR90" s="212" t="s">
        <v>282</v>
      </c>
      <c r="DS90" s="212" t="s">
        <v>282</v>
      </c>
      <c r="DT90" s="212" t="s">
        <v>282</v>
      </c>
      <c r="DU90" s="212" t="s">
        <v>282</v>
      </c>
      <c r="DV90" s="212" t="s">
        <v>282</v>
      </c>
      <c r="DW90" s="212" t="s">
        <v>282</v>
      </c>
      <c r="DX90" s="212" t="s">
        <v>282</v>
      </c>
      <c r="DY90" s="212" t="s">
        <v>282</v>
      </c>
      <c r="DZ90" s="212" t="s">
        <v>282</v>
      </c>
      <c r="EA90" s="212" t="s">
        <v>282</v>
      </c>
      <c r="EB90" s="212" t="s">
        <v>282</v>
      </c>
      <c r="EC90" s="212" t="s">
        <v>282</v>
      </c>
      <c r="ED90" s="212" t="s">
        <v>282</v>
      </c>
      <c r="EE90" s="212" t="s">
        <v>282</v>
      </c>
      <c r="EF90" s="212" t="s">
        <v>282</v>
      </c>
      <c r="EG90" s="212" t="s">
        <v>282</v>
      </c>
      <c r="EH90" s="212" t="s">
        <v>282</v>
      </c>
      <c r="EI90" s="212" t="s">
        <v>282</v>
      </c>
      <c r="EJ90" s="212" t="s">
        <v>282</v>
      </c>
      <c r="EK90" s="212" t="s">
        <v>282</v>
      </c>
      <c r="EL90" s="212" t="s">
        <v>282</v>
      </c>
      <c r="EM90" s="212" t="s">
        <v>282</v>
      </c>
      <c r="EN90" s="212" t="s">
        <v>282</v>
      </c>
      <c r="EO90" s="212" t="s">
        <v>282</v>
      </c>
      <c r="EP90" s="212" t="s">
        <v>282</v>
      </c>
      <c r="EQ90" s="212" t="s">
        <v>282</v>
      </c>
      <c r="ER90" s="212" t="s">
        <v>282</v>
      </c>
      <c r="ES90" s="212" t="s">
        <v>282</v>
      </c>
      <c r="ET90" s="212" t="s">
        <v>282</v>
      </c>
      <c r="EU90" s="212" t="s">
        <v>282</v>
      </c>
      <c r="EV90" s="212" t="s">
        <v>282</v>
      </c>
      <c r="EW90" s="212" t="s">
        <v>282</v>
      </c>
      <c r="EX90" s="212" t="s">
        <v>282</v>
      </c>
      <c r="EY90" s="212" t="s">
        <v>282</v>
      </c>
      <c r="EZ90" s="212" t="s">
        <v>282</v>
      </c>
      <c r="FA90" s="212" t="s">
        <v>282</v>
      </c>
      <c r="FB90" s="212" t="s">
        <v>282</v>
      </c>
      <c r="FC90" s="212" t="s">
        <v>282</v>
      </c>
      <c r="FD90" s="212" t="s">
        <v>282</v>
      </c>
      <c r="FE90" s="212" t="s">
        <v>282</v>
      </c>
      <c r="FF90" s="212" t="s">
        <v>282</v>
      </c>
      <c r="FG90" s="212" t="s">
        <v>282</v>
      </c>
      <c r="FH90" s="212" t="s">
        <v>282</v>
      </c>
      <c r="FI90" s="212" t="s">
        <v>282</v>
      </c>
      <c r="FJ90" s="212" t="s">
        <v>282</v>
      </c>
      <c r="FK90" s="212" t="s">
        <v>282</v>
      </c>
    </row>
    <row r="91" spans="1:167" x14ac:dyDescent="0.25">
      <c r="A91" t="s">
        <v>4405</v>
      </c>
      <c r="B91" t="s">
        <v>12256</v>
      </c>
      <c r="C91" s="212" t="s">
        <v>216</v>
      </c>
      <c r="F91">
        <v>6</v>
      </c>
      <c r="G91">
        <v>2</v>
      </c>
      <c r="H91" s="66" t="s">
        <v>4797</v>
      </c>
      <c r="I91" s="159" t="s">
        <v>182</v>
      </c>
      <c r="J91" t="s">
        <v>282</v>
      </c>
      <c r="K91" s="212" t="s">
        <v>282</v>
      </c>
      <c r="L91" s="212" t="s">
        <v>282</v>
      </c>
      <c r="M91" s="212" t="s">
        <v>282</v>
      </c>
      <c r="N91" s="212" t="s">
        <v>282</v>
      </c>
      <c r="O91" s="212" t="s">
        <v>282</v>
      </c>
      <c r="P91" s="212" t="s">
        <v>282</v>
      </c>
      <c r="Q91" s="212" t="s">
        <v>282</v>
      </c>
      <c r="R91" s="212" t="s">
        <v>282</v>
      </c>
      <c r="S91" s="212" t="s">
        <v>282</v>
      </c>
      <c r="T91" s="159" t="s">
        <v>743</v>
      </c>
      <c r="U91" s="159">
        <v>21</v>
      </c>
      <c r="V91" s="159" t="s">
        <v>282</v>
      </c>
      <c r="W91" s="159" t="s">
        <v>282</v>
      </c>
      <c r="X91" s="159" t="s">
        <v>282</v>
      </c>
      <c r="Y91" s="66">
        <v>26</v>
      </c>
      <c r="Z91" s="66">
        <v>2.96</v>
      </c>
      <c r="AA91" s="66">
        <v>14</v>
      </c>
      <c r="AB91" s="159" t="s">
        <v>282</v>
      </c>
      <c r="AC91" s="159" t="s">
        <v>282</v>
      </c>
      <c r="AD91" s="159" t="s">
        <v>282</v>
      </c>
      <c r="AE91">
        <v>5.86</v>
      </c>
      <c r="AF91">
        <v>4.57</v>
      </c>
      <c r="AG91" s="212">
        <v>14</v>
      </c>
      <c r="AH91" t="s">
        <v>282</v>
      </c>
      <c r="AI91" s="212" t="s">
        <v>282</v>
      </c>
      <c r="AJ91" s="212" t="s">
        <v>282</v>
      </c>
      <c r="AK91" s="212" t="s">
        <v>282</v>
      </c>
      <c r="AL91" s="212" t="s">
        <v>282</v>
      </c>
      <c r="AM91" s="212" t="s">
        <v>282</v>
      </c>
      <c r="AN91" s="66" t="s">
        <v>4797</v>
      </c>
      <c r="AO91" s="159" t="s">
        <v>182</v>
      </c>
      <c r="AP91" s="159" t="s">
        <v>282</v>
      </c>
      <c r="AQ91" s="159" t="s">
        <v>282</v>
      </c>
      <c r="AR91" s="159" t="s">
        <v>282</v>
      </c>
      <c r="AS91" s="159" t="s">
        <v>282</v>
      </c>
      <c r="AT91" s="159" t="s">
        <v>282</v>
      </c>
      <c r="AU91" s="159" t="s">
        <v>282</v>
      </c>
      <c r="AV91" s="159" t="s">
        <v>282</v>
      </c>
      <c r="AW91" s="159" t="s">
        <v>282</v>
      </c>
      <c r="AX91" s="159" t="s">
        <v>282</v>
      </c>
      <c r="AY91" s="159" t="s">
        <v>282</v>
      </c>
      <c r="AZ91" s="159" t="s">
        <v>743</v>
      </c>
      <c r="BA91" s="159">
        <v>21</v>
      </c>
      <c r="BB91" s="159" t="s">
        <v>282</v>
      </c>
      <c r="BC91" s="159" t="s">
        <v>282</v>
      </c>
      <c r="BD91" s="159" t="s">
        <v>282</v>
      </c>
      <c r="BE91" s="66">
        <v>27.71</v>
      </c>
      <c r="BF91" s="66">
        <v>6.43</v>
      </c>
      <c r="BG91" s="66">
        <v>14</v>
      </c>
      <c r="BH91" s="159" t="s">
        <v>282</v>
      </c>
      <c r="BI91" s="159" t="s">
        <v>282</v>
      </c>
      <c r="BJ91" s="159" t="s">
        <v>282</v>
      </c>
      <c r="BK91">
        <v>11.43</v>
      </c>
      <c r="BL91">
        <v>6.21</v>
      </c>
      <c r="BM91">
        <v>14</v>
      </c>
      <c r="BN91" t="s">
        <v>282</v>
      </c>
      <c r="BO91" s="212" t="s">
        <v>282</v>
      </c>
      <c r="BP91" s="212" t="s">
        <v>282</v>
      </c>
      <c r="BQ91" s="212" t="s">
        <v>282</v>
      </c>
      <c r="BR91" s="212" t="s">
        <v>282</v>
      </c>
      <c r="BS91" s="212" t="s">
        <v>282</v>
      </c>
      <c r="BT91" s="212" t="s">
        <v>282</v>
      </c>
      <c r="BU91" s="212" t="s">
        <v>282</v>
      </c>
      <c r="BV91" s="212" t="s">
        <v>282</v>
      </c>
      <c r="BW91" s="212" t="s">
        <v>282</v>
      </c>
      <c r="BX91" s="212" t="s">
        <v>282</v>
      </c>
      <c r="BY91" s="212" t="s">
        <v>282</v>
      </c>
      <c r="BZ91" s="212" t="s">
        <v>282</v>
      </c>
      <c r="CA91" s="212" t="s">
        <v>282</v>
      </c>
      <c r="CB91" s="212" t="s">
        <v>282</v>
      </c>
      <c r="CC91" s="212" t="s">
        <v>282</v>
      </c>
      <c r="CD91" s="212" t="s">
        <v>282</v>
      </c>
      <c r="CE91" s="212" t="s">
        <v>282</v>
      </c>
      <c r="CF91" s="212" t="s">
        <v>282</v>
      </c>
      <c r="CG91" s="212" t="s">
        <v>282</v>
      </c>
      <c r="CH91" s="212" t="s">
        <v>282</v>
      </c>
      <c r="CI91" s="212" t="s">
        <v>282</v>
      </c>
      <c r="CJ91" s="212" t="s">
        <v>282</v>
      </c>
      <c r="CK91" s="212" t="s">
        <v>282</v>
      </c>
      <c r="CL91" s="212" t="s">
        <v>282</v>
      </c>
      <c r="CM91" s="212" t="s">
        <v>282</v>
      </c>
      <c r="CN91" s="212" t="s">
        <v>282</v>
      </c>
      <c r="CO91" s="212" t="s">
        <v>282</v>
      </c>
      <c r="CP91" s="212" t="s">
        <v>282</v>
      </c>
      <c r="CQ91" s="212" t="s">
        <v>282</v>
      </c>
      <c r="CR91" s="212" t="s">
        <v>282</v>
      </c>
      <c r="CS91" s="212" t="s">
        <v>282</v>
      </c>
      <c r="CT91" s="212" t="s">
        <v>282</v>
      </c>
      <c r="CU91" s="212" t="s">
        <v>282</v>
      </c>
      <c r="CV91" s="212" t="s">
        <v>282</v>
      </c>
      <c r="CW91" s="212" t="s">
        <v>282</v>
      </c>
      <c r="CX91" s="212" t="s">
        <v>282</v>
      </c>
      <c r="CY91" s="212" t="s">
        <v>282</v>
      </c>
      <c r="CZ91" s="212" t="s">
        <v>282</v>
      </c>
      <c r="DA91" s="212" t="s">
        <v>282</v>
      </c>
      <c r="DB91" s="212" t="s">
        <v>282</v>
      </c>
      <c r="DC91" s="212" t="s">
        <v>282</v>
      </c>
      <c r="DD91" s="212" t="s">
        <v>282</v>
      </c>
      <c r="DE91" s="212" t="s">
        <v>282</v>
      </c>
      <c r="DF91" s="212" t="s">
        <v>282</v>
      </c>
      <c r="DG91" s="212" t="s">
        <v>282</v>
      </c>
      <c r="DH91" s="212" t="s">
        <v>282</v>
      </c>
      <c r="DI91" s="212" t="s">
        <v>282</v>
      </c>
      <c r="DJ91" s="212" t="s">
        <v>282</v>
      </c>
      <c r="DK91" s="212" t="s">
        <v>282</v>
      </c>
      <c r="DL91" s="212" t="s">
        <v>282</v>
      </c>
      <c r="DM91" s="212" t="s">
        <v>282</v>
      </c>
      <c r="DN91" s="212" t="s">
        <v>282</v>
      </c>
      <c r="DO91" s="212" t="s">
        <v>282</v>
      </c>
      <c r="DP91" s="212" t="s">
        <v>282</v>
      </c>
      <c r="DQ91" s="212" t="s">
        <v>282</v>
      </c>
      <c r="DR91" s="212" t="s">
        <v>282</v>
      </c>
      <c r="DS91" s="212" t="s">
        <v>282</v>
      </c>
      <c r="DT91" s="212" t="s">
        <v>282</v>
      </c>
      <c r="DU91" s="212" t="s">
        <v>282</v>
      </c>
      <c r="DV91" s="212" t="s">
        <v>282</v>
      </c>
      <c r="DW91" s="212" t="s">
        <v>282</v>
      </c>
      <c r="DX91" s="212" t="s">
        <v>282</v>
      </c>
      <c r="DY91" s="212" t="s">
        <v>282</v>
      </c>
      <c r="DZ91" s="212" t="s">
        <v>282</v>
      </c>
      <c r="EA91" s="212" t="s">
        <v>282</v>
      </c>
      <c r="EB91" s="212" t="s">
        <v>282</v>
      </c>
      <c r="EC91" s="212" t="s">
        <v>282</v>
      </c>
      <c r="ED91" s="212" t="s">
        <v>282</v>
      </c>
      <c r="EE91" s="212" t="s">
        <v>282</v>
      </c>
      <c r="EF91" s="212" t="s">
        <v>282</v>
      </c>
      <c r="EG91" s="212" t="s">
        <v>282</v>
      </c>
      <c r="EH91" s="212" t="s">
        <v>282</v>
      </c>
      <c r="EI91" s="212" t="s">
        <v>282</v>
      </c>
      <c r="EJ91" s="212" t="s">
        <v>282</v>
      </c>
      <c r="EK91" s="212" t="s">
        <v>282</v>
      </c>
      <c r="EL91" s="212" t="s">
        <v>282</v>
      </c>
      <c r="EM91" s="212" t="s">
        <v>282</v>
      </c>
      <c r="EN91" s="212" t="s">
        <v>282</v>
      </c>
      <c r="EO91" s="212" t="s">
        <v>282</v>
      </c>
      <c r="EP91" s="212" t="s">
        <v>282</v>
      </c>
      <c r="EQ91" s="212" t="s">
        <v>282</v>
      </c>
      <c r="ER91" s="212" t="s">
        <v>282</v>
      </c>
      <c r="ES91" s="212" t="s">
        <v>282</v>
      </c>
      <c r="ET91" s="212" t="s">
        <v>282</v>
      </c>
      <c r="EU91" s="212" t="s">
        <v>282</v>
      </c>
      <c r="EV91" s="212" t="s">
        <v>282</v>
      </c>
      <c r="EW91" s="212" t="s">
        <v>282</v>
      </c>
      <c r="EX91" s="212" t="s">
        <v>282</v>
      </c>
      <c r="EY91" s="212" t="s">
        <v>282</v>
      </c>
      <c r="EZ91" s="212" t="s">
        <v>282</v>
      </c>
      <c r="FA91" s="212" t="s">
        <v>282</v>
      </c>
      <c r="FB91" s="212" t="s">
        <v>282</v>
      </c>
      <c r="FC91" s="212" t="s">
        <v>282</v>
      </c>
      <c r="FD91" s="212" t="s">
        <v>282</v>
      </c>
      <c r="FE91" s="212" t="s">
        <v>282</v>
      </c>
      <c r="FF91" s="212" t="s">
        <v>282</v>
      </c>
      <c r="FG91" s="212" t="s">
        <v>282</v>
      </c>
      <c r="FH91" s="212" t="s">
        <v>282</v>
      </c>
      <c r="FI91" s="212" t="s">
        <v>282</v>
      </c>
      <c r="FJ91" s="212" t="s">
        <v>282</v>
      </c>
      <c r="FK91" s="212" t="s">
        <v>282</v>
      </c>
    </row>
    <row r="92" spans="1:167" s="212" customFormat="1" x14ac:dyDescent="0.25">
      <c r="A92" s="212" t="s">
        <v>8582</v>
      </c>
      <c r="B92" s="159" t="s">
        <v>282</v>
      </c>
      <c r="C92" s="159" t="s">
        <v>5328</v>
      </c>
      <c r="F92" s="212">
        <v>1</v>
      </c>
      <c r="G92" s="212">
        <v>3</v>
      </c>
      <c r="H92" s="212" t="s">
        <v>673</v>
      </c>
      <c r="I92" s="159" t="s">
        <v>183</v>
      </c>
      <c r="J92" s="212" t="s">
        <v>282</v>
      </c>
      <c r="K92" s="212" t="s">
        <v>282</v>
      </c>
      <c r="L92" s="212" t="s">
        <v>282</v>
      </c>
      <c r="M92" s="212" t="s">
        <v>282</v>
      </c>
      <c r="N92" s="212" t="s">
        <v>282</v>
      </c>
      <c r="O92" s="212" t="s">
        <v>282</v>
      </c>
      <c r="P92" s="212" t="s">
        <v>282</v>
      </c>
      <c r="Q92" s="212" t="s">
        <v>282</v>
      </c>
      <c r="R92" s="212" t="s">
        <v>282</v>
      </c>
      <c r="S92" s="212" t="s">
        <v>282</v>
      </c>
      <c r="T92" s="159" t="s">
        <v>192</v>
      </c>
      <c r="U92" s="159">
        <v>9</v>
      </c>
      <c r="V92" s="66">
        <v>9.75</v>
      </c>
      <c r="W92" s="159">
        <v>5.0599999999999996</v>
      </c>
      <c r="X92" s="159">
        <v>326</v>
      </c>
      <c r="Y92" s="159" t="s">
        <v>282</v>
      </c>
      <c r="Z92" s="159" t="s">
        <v>282</v>
      </c>
      <c r="AA92" s="159" t="s">
        <v>282</v>
      </c>
      <c r="AB92" s="159" t="s">
        <v>282</v>
      </c>
      <c r="AC92" s="159" t="s">
        <v>282</v>
      </c>
      <c r="AD92" s="159" t="s">
        <v>282</v>
      </c>
      <c r="AE92" s="212">
        <v>9.8699999999999992</v>
      </c>
      <c r="AF92" s="212">
        <v>5.49</v>
      </c>
      <c r="AG92" s="212">
        <v>240</v>
      </c>
      <c r="AH92" s="212" t="s">
        <v>282</v>
      </c>
      <c r="AI92" s="212" t="s">
        <v>282</v>
      </c>
      <c r="AJ92" s="212" t="s">
        <v>282</v>
      </c>
      <c r="AK92" s="212" t="s">
        <v>282</v>
      </c>
      <c r="AL92" s="212" t="s">
        <v>282</v>
      </c>
      <c r="AM92" s="212" t="s">
        <v>282</v>
      </c>
      <c r="AN92" s="159" t="s">
        <v>4504</v>
      </c>
      <c r="AO92" s="159" t="s">
        <v>183</v>
      </c>
      <c r="AP92" s="159" t="s">
        <v>282</v>
      </c>
      <c r="AQ92" s="159" t="s">
        <v>282</v>
      </c>
      <c r="AR92" s="159" t="s">
        <v>282</v>
      </c>
      <c r="AS92" s="159" t="s">
        <v>282</v>
      </c>
      <c r="AT92" s="159" t="s">
        <v>282</v>
      </c>
      <c r="AU92" s="159" t="s">
        <v>282</v>
      </c>
      <c r="AV92" s="159" t="s">
        <v>282</v>
      </c>
      <c r="AW92" s="159" t="s">
        <v>282</v>
      </c>
      <c r="AX92" s="159" t="s">
        <v>282</v>
      </c>
      <c r="AY92" s="159" t="s">
        <v>282</v>
      </c>
      <c r="AZ92" s="159" t="s">
        <v>192</v>
      </c>
      <c r="BA92" s="159">
        <v>9</v>
      </c>
      <c r="BB92" s="66">
        <v>9.61</v>
      </c>
      <c r="BC92" s="159">
        <v>5.0599999999999996</v>
      </c>
      <c r="BD92" s="159">
        <v>323</v>
      </c>
      <c r="BE92" s="159" t="s">
        <v>282</v>
      </c>
      <c r="BF92" s="159" t="s">
        <v>282</v>
      </c>
      <c r="BG92" s="159" t="s">
        <v>282</v>
      </c>
      <c r="BH92" s="159" t="s">
        <v>282</v>
      </c>
      <c r="BI92" s="159" t="s">
        <v>282</v>
      </c>
      <c r="BJ92" s="159" t="s">
        <v>282</v>
      </c>
      <c r="BK92" s="212">
        <v>9.24</v>
      </c>
      <c r="BL92" s="212">
        <v>5.63</v>
      </c>
      <c r="BM92" s="212">
        <v>238</v>
      </c>
      <c r="BN92" s="212" t="s">
        <v>282</v>
      </c>
      <c r="BO92" s="212" t="s">
        <v>282</v>
      </c>
      <c r="BP92" s="212" t="s">
        <v>282</v>
      </c>
      <c r="BQ92" s="212" t="s">
        <v>282</v>
      </c>
      <c r="BR92" s="212" t="s">
        <v>282</v>
      </c>
      <c r="BS92" s="212" t="s">
        <v>282</v>
      </c>
      <c r="BT92" s="212" t="s">
        <v>636</v>
      </c>
      <c r="BU92" s="212" t="s">
        <v>282</v>
      </c>
      <c r="BV92" s="212" t="s">
        <v>282</v>
      </c>
      <c r="BW92" s="212" t="s">
        <v>282</v>
      </c>
      <c r="BX92" s="212" t="s">
        <v>282</v>
      </c>
      <c r="BY92" s="212" t="s">
        <v>282</v>
      </c>
      <c r="BZ92" s="212" t="s">
        <v>282</v>
      </c>
      <c r="CA92" s="212" t="s">
        <v>282</v>
      </c>
      <c r="CB92" s="212" t="s">
        <v>282</v>
      </c>
      <c r="CC92" s="212" t="s">
        <v>282</v>
      </c>
      <c r="CD92" s="212" t="s">
        <v>282</v>
      </c>
      <c r="CE92" s="212" t="s">
        <v>282</v>
      </c>
      <c r="CF92" s="159" t="s">
        <v>192</v>
      </c>
      <c r="CG92" s="159">
        <v>9</v>
      </c>
      <c r="CH92" s="159">
        <v>9.66</v>
      </c>
      <c r="CI92" s="159">
        <v>4.54</v>
      </c>
      <c r="CJ92" s="159">
        <v>325</v>
      </c>
      <c r="CK92" s="159" t="s">
        <v>282</v>
      </c>
      <c r="CL92" s="159" t="s">
        <v>282</v>
      </c>
      <c r="CM92" s="159" t="s">
        <v>282</v>
      </c>
      <c r="CN92" s="159" t="s">
        <v>282</v>
      </c>
      <c r="CO92" s="159" t="s">
        <v>282</v>
      </c>
      <c r="CP92" s="159" t="s">
        <v>282</v>
      </c>
      <c r="CQ92" s="212">
        <v>9.27</v>
      </c>
      <c r="CR92" s="212">
        <v>5.2</v>
      </c>
      <c r="CS92" s="212">
        <v>260</v>
      </c>
      <c r="CT92" s="212" t="s">
        <v>282</v>
      </c>
      <c r="CU92" s="212" t="s">
        <v>282</v>
      </c>
      <c r="CV92" s="212" t="s">
        <v>282</v>
      </c>
      <c r="CW92" s="212" t="s">
        <v>282</v>
      </c>
      <c r="CX92" s="212" t="s">
        <v>282</v>
      </c>
      <c r="CY92" s="212" t="s">
        <v>282</v>
      </c>
      <c r="CZ92" s="212" t="s">
        <v>282</v>
      </c>
      <c r="DA92" s="212" t="s">
        <v>282</v>
      </c>
      <c r="DB92" s="212" t="s">
        <v>282</v>
      </c>
      <c r="DC92" s="212" t="s">
        <v>282</v>
      </c>
      <c r="DD92" s="212" t="s">
        <v>282</v>
      </c>
      <c r="DE92" s="212" t="s">
        <v>282</v>
      </c>
      <c r="DF92" s="212" t="s">
        <v>282</v>
      </c>
      <c r="DG92" s="212" t="s">
        <v>282</v>
      </c>
      <c r="DH92" s="212" t="s">
        <v>282</v>
      </c>
      <c r="DI92" s="212" t="s">
        <v>282</v>
      </c>
      <c r="DJ92" s="212" t="s">
        <v>282</v>
      </c>
      <c r="DK92" s="212" t="s">
        <v>282</v>
      </c>
      <c r="DL92" s="212" t="s">
        <v>282</v>
      </c>
      <c r="DM92" s="212" t="s">
        <v>282</v>
      </c>
      <c r="DN92" s="212" t="s">
        <v>282</v>
      </c>
      <c r="DO92" s="212" t="s">
        <v>282</v>
      </c>
      <c r="DP92" s="212" t="s">
        <v>282</v>
      </c>
      <c r="DQ92" s="212" t="s">
        <v>282</v>
      </c>
      <c r="DR92" s="212" t="s">
        <v>282</v>
      </c>
      <c r="DS92" s="212" t="s">
        <v>282</v>
      </c>
      <c r="DT92" s="212" t="s">
        <v>282</v>
      </c>
      <c r="DU92" s="212" t="s">
        <v>282</v>
      </c>
      <c r="DV92" s="212" t="s">
        <v>282</v>
      </c>
      <c r="DW92" s="212" t="s">
        <v>282</v>
      </c>
      <c r="DX92" s="212" t="s">
        <v>282</v>
      </c>
      <c r="DY92" s="212" t="s">
        <v>282</v>
      </c>
      <c r="DZ92" s="212" t="s">
        <v>282</v>
      </c>
      <c r="EA92" s="212" t="s">
        <v>282</v>
      </c>
      <c r="EB92" s="212" t="s">
        <v>282</v>
      </c>
      <c r="EC92" s="212" t="s">
        <v>282</v>
      </c>
      <c r="ED92" s="212" t="s">
        <v>282</v>
      </c>
      <c r="EE92" s="212" t="s">
        <v>282</v>
      </c>
      <c r="EF92" s="212" t="s">
        <v>282</v>
      </c>
      <c r="EG92" s="212" t="s">
        <v>282</v>
      </c>
      <c r="EH92" s="212" t="s">
        <v>282</v>
      </c>
      <c r="EI92" s="212" t="s">
        <v>282</v>
      </c>
      <c r="EJ92" s="212" t="s">
        <v>282</v>
      </c>
      <c r="EK92" s="212" t="s">
        <v>282</v>
      </c>
      <c r="EL92" s="212" t="s">
        <v>282</v>
      </c>
      <c r="EM92" s="212" t="s">
        <v>282</v>
      </c>
      <c r="EN92" s="212" t="s">
        <v>282</v>
      </c>
      <c r="EO92" s="212" t="s">
        <v>282</v>
      </c>
      <c r="EP92" s="212" t="s">
        <v>282</v>
      </c>
      <c r="EQ92" s="212" t="s">
        <v>282</v>
      </c>
      <c r="ER92" s="212" t="s">
        <v>282</v>
      </c>
      <c r="ES92" s="212" t="s">
        <v>282</v>
      </c>
      <c r="ET92" s="212" t="s">
        <v>282</v>
      </c>
      <c r="EU92" s="212" t="s">
        <v>282</v>
      </c>
      <c r="EV92" s="212" t="s">
        <v>282</v>
      </c>
      <c r="EW92" s="212" t="s">
        <v>282</v>
      </c>
      <c r="EX92" s="212" t="s">
        <v>282</v>
      </c>
      <c r="EY92" s="212" t="s">
        <v>282</v>
      </c>
      <c r="EZ92" s="212" t="s">
        <v>282</v>
      </c>
      <c r="FA92" s="212" t="s">
        <v>282</v>
      </c>
      <c r="FB92" s="212" t="s">
        <v>282</v>
      </c>
      <c r="FC92" s="212" t="s">
        <v>282</v>
      </c>
      <c r="FD92" s="212" t="s">
        <v>282</v>
      </c>
      <c r="FE92" s="212" t="s">
        <v>282</v>
      </c>
      <c r="FF92" s="212" t="s">
        <v>282</v>
      </c>
      <c r="FG92" s="212" t="s">
        <v>282</v>
      </c>
      <c r="FH92" s="212" t="s">
        <v>282</v>
      </c>
      <c r="FI92" s="212" t="s">
        <v>282</v>
      </c>
      <c r="FJ92" s="212" t="s">
        <v>282</v>
      </c>
      <c r="FK92" s="212" t="s">
        <v>282</v>
      </c>
    </row>
    <row r="93" spans="1:167" s="212" customFormat="1" x14ac:dyDescent="0.25">
      <c r="A93" s="212" t="s">
        <v>8582</v>
      </c>
      <c r="B93" s="159" t="s">
        <v>15682</v>
      </c>
      <c r="C93" s="159" t="s">
        <v>216</v>
      </c>
      <c r="F93" s="212">
        <v>3</v>
      </c>
      <c r="G93" s="212">
        <v>2</v>
      </c>
      <c r="H93" s="212" t="s">
        <v>673</v>
      </c>
      <c r="I93" s="159" t="s">
        <v>183</v>
      </c>
      <c r="J93" s="212" t="s">
        <v>282</v>
      </c>
      <c r="K93" s="212" t="s">
        <v>282</v>
      </c>
      <c r="L93" s="212" t="s">
        <v>282</v>
      </c>
      <c r="M93" s="212" t="s">
        <v>282</v>
      </c>
      <c r="N93" s="212" t="s">
        <v>282</v>
      </c>
      <c r="O93" s="212" t="s">
        <v>282</v>
      </c>
      <c r="P93" s="212" t="s">
        <v>282</v>
      </c>
      <c r="Q93" s="212" t="s">
        <v>282</v>
      </c>
      <c r="R93" s="212" t="s">
        <v>282</v>
      </c>
      <c r="S93" s="212" t="s">
        <v>282</v>
      </c>
      <c r="T93" s="159" t="s">
        <v>192</v>
      </c>
      <c r="U93" s="159">
        <v>9</v>
      </c>
      <c r="V93" s="66">
        <v>9.75</v>
      </c>
      <c r="W93" s="159">
        <v>5.0599999999999996</v>
      </c>
      <c r="X93" s="159">
        <v>326</v>
      </c>
      <c r="Y93" s="159" t="s">
        <v>282</v>
      </c>
      <c r="Z93" s="159" t="s">
        <v>282</v>
      </c>
      <c r="AA93" s="159" t="s">
        <v>282</v>
      </c>
      <c r="AB93" s="159" t="s">
        <v>282</v>
      </c>
      <c r="AC93" s="159" t="s">
        <v>282</v>
      </c>
      <c r="AD93" s="159" t="s">
        <v>282</v>
      </c>
      <c r="AE93" s="212">
        <v>9.31</v>
      </c>
      <c r="AF93" s="212">
        <v>5.64</v>
      </c>
      <c r="AG93" s="212">
        <v>233</v>
      </c>
      <c r="AH93" s="212" t="s">
        <v>282</v>
      </c>
      <c r="AI93" s="212" t="s">
        <v>282</v>
      </c>
      <c r="AJ93" s="212" t="s">
        <v>282</v>
      </c>
      <c r="AK93" s="212" t="s">
        <v>282</v>
      </c>
      <c r="AL93" s="212" t="s">
        <v>282</v>
      </c>
      <c r="AM93" s="212" t="s">
        <v>282</v>
      </c>
      <c r="AN93" s="159" t="s">
        <v>4504</v>
      </c>
      <c r="AO93" s="159" t="s">
        <v>183</v>
      </c>
      <c r="AP93" s="159" t="s">
        <v>282</v>
      </c>
      <c r="AQ93" s="159" t="s">
        <v>282</v>
      </c>
      <c r="AR93" s="159" t="s">
        <v>282</v>
      </c>
      <c r="AS93" s="159" t="s">
        <v>282</v>
      </c>
      <c r="AT93" s="159" t="s">
        <v>282</v>
      </c>
      <c r="AU93" s="159" t="s">
        <v>282</v>
      </c>
      <c r="AV93" s="159" t="s">
        <v>282</v>
      </c>
      <c r="AW93" s="159" t="s">
        <v>282</v>
      </c>
      <c r="AX93" s="159" t="s">
        <v>282</v>
      </c>
      <c r="AY93" s="159" t="s">
        <v>282</v>
      </c>
      <c r="AZ93" s="159" t="s">
        <v>192</v>
      </c>
      <c r="BA93" s="159">
        <v>9</v>
      </c>
      <c r="BB93" s="66">
        <v>9.61</v>
      </c>
      <c r="BC93" s="159">
        <v>5.0599999999999996</v>
      </c>
      <c r="BD93" s="159">
        <v>323</v>
      </c>
      <c r="BE93" s="159" t="s">
        <v>282</v>
      </c>
      <c r="BF93" s="159" t="s">
        <v>282</v>
      </c>
      <c r="BG93" s="159" t="s">
        <v>282</v>
      </c>
      <c r="BH93" s="159" t="s">
        <v>282</v>
      </c>
      <c r="BI93" s="159" t="s">
        <v>282</v>
      </c>
      <c r="BJ93" s="159" t="s">
        <v>282</v>
      </c>
      <c r="BK93" s="212">
        <v>9.31</v>
      </c>
      <c r="BL93" s="212">
        <v>5.85</v>
      </c>
      <c r="BM93" s="212">
        <v>226</v>
      </c>
      <c r="BN93" s="212" t="s">
        <v>282</v>
      </c>
      <c r="BO93" s="212" t="s">
        <v>282</v>
      </c>
      <c r="BP93" s="212" t="s">
        <v>282</v>
      </c>
      <c r="BQ93" s="212" t="s">
        <v>282</v>
      </c>
      <c r="BR93" s="212" t="s">
        <v>282</v>
      </c>
      <c r="BS93" s="212" t="s">
        <v>282</v>
      </c>
      <c r="BT93" s="212" t="s">
        <v>282</v>
      </c>
      <c r="BU93" s="212" t="s">
        <v>282</v>
      </c>
      <c r="BV93" s="212" t="s">
        <v>282</v>
      </c>
      <c r="BW93" s="212" t="s">
        <v>282</v>
      </c>
      <c r="BX93" s="212" t="s">
        <v>282</v>
      </c>
      <c r="BY93" s="212" t="s">
        <v>282</v>
      </c>
      <c r="BZ93" s="212" t="s">
        <v>282</v>
      </c>
      <c r="CA93" s="212" t="s">
        <v>282</v>
      </c>
      <c r="CB93" s="212" t="s">
        <v>282</v>
      </c>
      <c r="CC93" s="212" t="s">
        <v>282</v>
      </c>
      <c r="CD93" s="212" t="s">
        <v>282</v>
      </c>
      <c r="CE93" s="212" t="s">
        <v>282</v>
      </c>
      <c r="CF93" s="212" t="s">
        <v>282</v>
      </c>
      <c r="CG93" s="212" t="s">
        <v>282</v>
      </c>
      <c r="CH93" s="212" t="s">
        <v>282</v>
      </c>
      <c r="CI93" s="212" t="s">
        <v>282</v>
      </c>
      <c r="CJ93" s="212" t="s">
        <v>282</v>
      </c>
      <c r="CK93" s="212" t="s">
        <v>282</v>
      </c>
      <c r="CL93" s="212" t="s">
        <v>282</v>
      </c>
      <c r="CM93" s="212" t="s">
        <v>282</v>
      </c>
      <c r="CN93" s="212" t="s">
        <v>282</v>
      </c>
      <c r="CO93" s="212" t="s">
        <v>282</v>
      </c>
      <c r="CP93" s="212" t="s">
        <v>282</v>
      </c>
      <c r="CQ93" s="212" t="s">
        <v>282</v>
      </c>
      <c r="CR93" s="212" t="s">
        <v>282</v>
      </c>
      <c r="CS93" s="212" t="s">
        <v>282</v>
      </c>
      <c r="CT93" s="212" t="s">
        <v>282</v>
      </c>
      <c r="CU93" s="212" t="s">
        <v>282</v>
      </c>
      <c r="CV93" s="212" t="s">
        <v>282</v>
      </c>
      <c r="CW93" s="212" t="s">
        <v>282</v>
      </c>
      <c r="CX93" s="212" t="s">
        <v>282</v>
      </c>
      <c r="CY93" s="212" t="s">
        <v>282</v>
      </c>
      <c r="CZ93" s="212" t="s">
        <v>282</v>
      </c>
      <c r="DA93" s="212" t="s">
        <v>282</v>
      </c>
      <c r="DB93" s="212" t="s">
        <v>282</v>
      </c>
      <c r="DC93" s="212" t="s">
        <v>282</v>
      </c>
      <c r="DD93" s="212" t="s">
        <v>282</v>
      </c>
      <c r="DE93" s="212" t="s">
        <v>282</v>
      </c>
      <c r="DF93" s="212" t="s">
        <v>282</v>
      </c>
      <c r="DG93" s="212" t="s">
        <v>282</v>
      </c>
      <c r="DH93" s="212" t="s">
        <v>282</v>
      </c>
      <c r="DI93" s="212" t="s">
        <v>282</v>
      </c>
      <c r="DJ93" s="212" t="s">
        <v>282</v>
      </c>
      <c r="DK93" s="212" t="s">
        <v>282</v>
      </c>
      <c r="DL93" s="212" t="s">
        <v>282</v>
      </c>
      <c r="DM93" s="212" t="s">
        <v>282</v>
      </c>
      <c r="DN93" s="212" t="s">
        <v>282</v>
      </c>
      <c r="DO93" s="212" t="s">
        <v>282</v>
      </c>
      <c r="DP93" s="212" t="s">
        <v>282</v>
      </c>
      <c r="DQ93" s="212" t="s">
        <v>282</v>
      </c>
      <c r="DR93" s="212" t="s">
        <v>282</v>
      </c>
      <c r="DS93" s="212" t="s">
        <v>282</v>
      </c>
      <c r="DT93" s="212" t="s">
        <v>282</v>
      </c>
      <c r="DU93" s="212" t="s">
        <v>282</v>
      </c>
      <c r="DV93" s="212" t="s">
        <v>282</v>
      </c>
      <c r="DW93" s="212" t="s">
        <v>282</v>
      </c>
      <c r="DX93" s="212" t="s">
        <v>282</v>
      </c>
      <c r="DY93" s="212" t="s">
        <v>282</v>
      </c>
      <c r="DZ93" s="212" t="s">
        <v>282</v>
      </c>
      <c r="EA93" s="212" t="s">
        <v>282</v>
      </c>
      <c r="EB93" s="212" t="s">
        <v>282</v>
      </c>
      <c r="EC93" s="212" t="s">
        <v>282</v>
      </c>
      <c r="ED93" s="212" t="s">
        <v>282</v>
      </c>
      <c r="EE93" s="212" t="s">
        <v>282</v>
      </c>
      <c r="EF93" s="212" t="s">
        <v>282</v>
      </c>
      <c r="EG93" s="212" t="s">
        <v>282</v>
      </c>
      <c r="EH93" s="212" t="s">
        <v>282</v>
      </c>
      <c r="EI93" s="212" t="s">
        <v>282</v>
      </c>
      <c r="EJ93" s="212" t="s">
        <v>282</v>
      </c>
      <c r="EK93" s="212" t="s">
        <v>282</v>
      </c>
      <c r="EL93" s="212" t="s">
        <v>282</v>
      </c>
      <c r="EM93" s="212" t="s">
        <v>282</v>
      </c>
      <c r="EN93" s="212" t="s">
        <v>282</v>
      </c>
      <c r="EO93" s="212" t="s">
        <v>282</v>
      </c>
      <c r="EP93" s="212" t="s">
        <v>282</v>
      </c>
      <c r="EQ93" s="212" t="s">
        <v>282</v>
      </c>
      <c r="ER93" s="212" t="s">
        <v>282</v>
      </c>
      <c r="ES93" s="212" t="s">
        <v>282</v>
      </c>
      <c r="ET93" s="212" t="s">
        <v>282</v>
      </c>
      <c r="EU93" s="212" t="s">
        <v>282</v>
      </c>
      <c r="EV93" s="212" t="s">
        <v>282</v>
      </c>
      <c r="EW93" s="212" t="s">
        <v>282</v>
      </c>
      <c r="EX93" s="212" t="s">
        <v>282</v>
      </c>
      <c r="EY93" s="212" t="s">
        <v>282</v>
      </c>
      <c r="EZ93" s="212" t="s">
        <v>282</v>
      </c>
      <c r="FA93" s="212" t="s">
        <v>282</v>
      </c>
      <c r="FB93" s="212" t="s">
        <v>282</v>
      </c>
      <c r="FC93" s="212" t="s">
        <v>282</v>
      </c>
      <c r="FD93" s="212" t="s">
        <v>282</v>
      </c>
      <c r="FE93" s="212" t="s">
        <v>282</v>
      </c>
      <c r="FF93" s="212" t="s">
        <v>282</v>
      </c>
      <c r="FG93" s="212" t="s">
        <v>282</v>
      </c>
      <c r="FH93" s="212" t="s">
        <v>282</v>
      </c>
      <c r="FI93" s="212" t="s">
        <v>282</v>
      </c>
      <c r="FJ93" s="212" t="s">
        <v>282</v>
      </c>
      <c r="FK93" s="212" t="s">
        <v>282</v>
      </c>
    </row>
    <row r="94" spans="1:167" x14ac:dyDescent="0.25">
      <c r="A94" t="s">
        <v>4684</v>
      </c>
      <c r="B94" t="s">
        <v>282</v>
      </c>
      <c r="C94" s="212" t="s">
        <v>5328</v>
      </c>
      <c r="F94">
        <v>1</v>
      </c>
      <c r="G94">
        <v>2</v>
      </c>
      <c r="H94" s="66" t="s">
        <v>763</v>
      </c>
      <c r="I94" s="159" t="s">
        <v>183</v>
      </c>
      <c r="J94" t="s">
        <v>743</v>
      </c>
      <c r="K94">
        <v>21</v>
      </c>
      <c r="L94">
        <v>25</v>
      </c>
      <c r="M94">
        <v>9</v>
      </c>
      <c r="N94" s="212">
        <v>44</v>
      </c>
      <c r="O94" t="s">
        <v>282</v>
      </c>
      <c r="P94" s="212" t="s">
        <v>282</v>
      </c>
      <c r="Q94" s="212" t="s">
        <v>282</v>
      </c>
      <c r="R94" s="212" t="s">
        <v>282</v>
      </c>
      <c r="S94" s="212" t="s">
        <v>282</v>
      </c>
      <c r="T94" s="159" t="s">
        <v>743</v>
      </c>
      <c r="U94" s="159">
        <v>21</v>
      </c>
      <c r="V94" s="66" t="s">
        <v>282</v>
      </c>
      <c r="W94" s="66" t="s">
        <v>282</v>
      </c>
      <c r="X94" s="159" t="s">
        <v>282</v>
      </c>
      <c r="Y94" s="66">
        <v>18.16</v>
      </c>
      <c r="Z94" s="66">
        <v>5.08</v>
      </c>
      <c r="AA94" s="66">
        <v>31</v>
      </c>
      <c r="AB94" s="159" t="s">
        <v>282</v>
      </c>
      <c r="AC94" s="159" t="s">
        <v>282</v>
      </c>
      <c r="AD94" s="159" t="s">
        <v>282</v>
      </c>
      <c r="AE94">
        <v>6.32</v>
      </c>
      <c r="AF94">
        <v>6.78</v>
      </c>
      <c r="AG94" s="212">
        <v>31</v>
      </c>
      <c r="AH94" t="s">
        <v>282</v>
      </c>
      <c r="AI94" s="212" t="s">
        <v>282</v>
      </c>
      <c r="AJ94" s="212" t="s">
        <v>282</v>
      </c>
      <c r="AK94" s="212" t="s">
        <v>282</v>
      </c>
      <c r="AL94" s="212" t="s">
        <v>282</v>
      </c>
      <c r="AM94" s="212" t="s">
        <v>282</v>
      </c>
      <c r="AN94" s="159" t="s">
        <v>306</v>
      </c>
      <c r="AO94" s="159" t="s">
        <v>282</v>
      </c>
      <c r="AP94" s="159" t="s">
        <v>743</v>
      </c>
      <c r="AQ94">
        <v>21</v>
      </c>
      <c r="AR94">
        <v>28</v>
      </c>
      <c r="AS94">
        <v>9</v>
      </c>
      <c r="AT94">
        <v>45</v>
      </c>
      <c r="AU94" s="159" t="s">
        <v>282</v>
      </c>
      <c r="AV94" s="159" t="s">
        <v>282</v>
      </c>
      <c r="AW94" s="159" t="s">
        <v>282</v>
      </c>
      <c r="AX94" s="159" t="s">
        <v>282</v>
      </c>
      <c r="AY94" s="159" t="s">
        <v>282</v>
      </c>
      <c r="AZ94" s="159" t="s">
        <v>743</v>
      </c>
      <c r="BA94" s="159">
        <v>21</v>
      </c>
      <c r="BB94" s="66" t="s">
        <v>282</v>
      </c>
      <c r="BC94" s="66" t="s">
        <v>282</v>
      </c>
      <c r="BD94" s="159" t="s">
        <v>282</v>
      </c>
      <c r="BE94" s="66">
        <v>15.95</v>
      </c>
      <c r="BF94" s="66">
        <v>5.0199999999999996</v>
      </c>
      <c r="BG94" s="66">
        <v>43</v>
      </c>
      <c r="BH94" s="159" t="s">
        <v>282</v>
      </c>
      <c r="BI94" s="159" t="s">
        <v>282</v>
      </c>
      <c r="BJ94" s="159" t="s">
        <v>282</v>
      </c>
      <c r="BK94">
        <v>8.9</v>
      </c>
      <c r="BL94">
        <v>5.34</v>
      </c>
      <c r="BM94">
        <v>43</v>
      </c>
      <c r="BN94" t="s">
        <v>282</v>
      </c>
      <c r="BO94" s="212" t="s">
        <v>282</v>
      </c>
      <c r="BP94" s="212" t="s">
        <v>282</v>
      </c>
      <c r="BQ94" s="212" t="s">
        <v>282</v>
      </c>
      <c r="BR94" s="212" t="s">
        <v>282</v>
      </c>
      <c r="BS94" s="212" t="s">
        <v>282</v>
      </c>
      <c r="BT94" s="212" t="s">
        <v>282</v>
      </c>
      <c r="BU94" s="212" t="s">
        <v>282</v>
      </c>
      <c r="BV94" s="212" t="s">
        <v>282</v>
      </c>
      <c r="BW94" s="212" t="s">
        <v>282</v>
      </c>
      <c r="BX94" s="212" t="s">
        <v>282</v>
      </c>
      <c r="BY94" s="212" t="s">
        <v>282</v>
      </c>
      <c r="BZ94" s="212" t="s">
        <v>282</v>
      </c>
      <c r="CA94" s="212" t="s">
        <v>282</v>
      </c>
      <c r="CB94" s="212" t="s">
        <v>282</v>
      </c>
      <c r="CC94" s="212" t="s">
        <v>282</v>
      </c>
      <c r="CD94" s="212" t="s">
        <v>282</v>
      </c>
      <c r="CE94" s="212" t="s">
        <v>282</v>
      </c>
      <c r="CF94" s="212" t="s">
        <v>282</v>
      </c>
      <c r="CG94" s="212" t="s">
        <v>282</v>
      </c>
      <c r="CH94" s="212" t="s">
        <v>282</v>
      </c>
      <c r="CI94" s="212" t="s">
        <v>282</v>
      </c>
      <c r="CJ94" s="212" t="s">
        <v>282</v>
      </c>
      <c r="CK94" s="212" t="s">
        <v>282</v>
      </c>
      <c r="CL94" s="212" t="s">
        <v>282</v>
      </c>
      <c r="CM94" s="212" t="s">
        <v>282</v>
      </c>
      <c r="CN94" s="212" t="s">
        <v>282</v>
      </c>
      <c r="CO94" s="212" t="s">
        <v>282</v>
      </c>
      <c r="CP94" s="212" t="s">
        <v>282</v>
      </c>
      <c r="CQ94" s="212" t="s">
        <v>282</v>
      </c>
      <c r="CR94" s="212" t="s">
        <v>282</v>
      </c>
      <c r="CS94" s="212" t="s">
        <v>282</v>
      </c>
      <c r="CT94" s="212" t="s">
        <v>282</v>
      </c>
      <c r="CU94" s="212" t="s">
        <v>282</v>
      </c>
      <c r="CV94" s="212" t="s">
        <v>282</v>
      </c>
      <c r="CW94" s="212" t="s">
        <v>282</v>
      </c>
      <c r="CX94" s="212" t="s">
        <v>282</v>
      </c>
      <c r="CY94" s="212" t="s">
        <v>282</v>
      </c>
      <c r="CZ94" s="212" t="s">
        <v>282</v>
      </c>
      <c r="DA94" s="212" t="s">
        <v>282</v>
      </c>
      <c r="DB94" s="212" t="s">
        <v>282</v>
      </c>
      <c r="DC94" s="212" t="s">
        <v>282</v>
      </c>
      <c r="DD94" s="212" t="s">
        <v>282</v>
      </c>
      <c r="DE94" s="212" t="s">
        <v>282</v>
      </c>
      <c r="DF94" s="212" t="s">
        <v>282</v>
      </c>
      <c r="DG94" s="212" t="s">
        <v>282</v>
      </c>
      <c r="DH94" s="212" t="s">
        <v>282</v>
      </c>
      <c r="DI94" s="212" t="s">
        <v>282</v>
      </c>
      <c r="DJ94" s="212" t="s">
        <v>282</v>
      </c>
      <c r="DK94" s="212" t="s">
        <v>282</v>
      </c>
      <c r="DL94" s="212" t="s">
        <v>282</v>
      </c>
      <c r="DM94" s="212" t="s">
        <v>282</v>
      </c>
      <c r="DN94" s="212" t="s">
        <v>282</v>
      </c>
      <c r="DO94" s="212" t="s">
        <v>282</v>
      </c>
      <c r="DP94" s="212" t="s">
        <v>282</v>
      </c>
      <c r="DQ94" s="212" t="s">
        <v>282</v>
      </c>
      <c r="DR94" s="212" t="s">
        <v>282</v>
      </c>
      <c r="DS94" s="212" t="s">
        <v>282</v>
      </c>
      <c r="DT94" s="212" t="s">
        <v>282</v>
      </c>
      <c r="DU94" s="212" t="s">
        <v>282</v>
      </c>
      <c r="DV94" s="212" t="s">
        <v>282</v>
      </c>
      <c r="DW94" s="212" t="s">
        <v>282</v>
      </c>
      <c r="DX94" s="212" t="s">
        <v>282</v>
      </c>
      <c r="DY94" s="212" t="s">
        <v>282</v>
      </c>
      <c r="DZ94" s="212" t="s">
        <v>282</v>
      </c>
      <c r="EA94" s="212" t="s">
        <v>282</v>
      </c>
      <c r="EB94" s="212" t="s">
        <v>282</v>
      </c>
      <c r="EC94" s="212" t="s">
        <v>282</v>
      </c>
      <c r="ED94" s="212" t="s">
        <v>282</v>
      </c>
      <c r="EE94" s="212" t="s">
        <v>282</v>
      </c>
      <c r="EF94" s="212" t="s">
        <v>282</v>
      </c>
      <c r="EG94" s="212" t="s">
        <v>282</v>
      </c>
      <c r="EH94" s="212" t="s">
        <v>282</v>
      </c>
      <c r="EI94" s="212" t="s">
        <v>282</v>
      </c>
      <c r="EJ94" s="212" t="s">
        <v>282</v>
      </c>
      <c r="EK94" s="212" t="s">
        <v>282</v>
      </c>
      <c r="EL94" s="212" t="s">
        <v>282</v>
      </c>
      <c r="EM94" s="212" t="s">
        <v>282</v>
      </c>
      <c r="EN94" s="212" t="s">
        <v>282</v>
      </c>
      <c r="EO94" s="212" t="s">
        <v>282</v>
      </c>
      <c r="EP94" s="212" t="s">
        <v>282</v>
      </c>
      <c r="EQ94" s="212" t="s">
        <v>282</v>
      </c>
      <c r="ER94" s="212" t="s">
        <v>282</v>
      </c>
      <c r="ES94" s="212" t="s">
        <v>282</v>
      </c>
      <c r="ET94" s="212" t="s">
        <v>282</v>
      </c>
      <c r="EU94" s="212" t="s">
        <v>282</v>
      </c>
      <c r="EV94" s="212" t="s">
        <v>282</v>
      </c>
      <c r="EW94" s="212" t="s">
        <v>282</v>
      </c>
      <c r="EX94" s="212" t="s">
        <v>282</v>
      </c>
      <c r="EY94" s="212" t="s">
        <v>282</v>
      </c>
      <c r="EZ94" s="212" t="s">
        <v>282</v>
      </c>
      <c r="FA94" s="212" t="s">
        <v>282</v>
      </c>
      <c r="FB94" s="212" t="s">
        <v>282</v>
      </c>
      <c r="FC94" s="212" t="s">
        <v>282</v>
      </c>
      <c r="FD94" s="212" t="s">
        <v>282</v>
      </c>
      <c r="FE94" s="212" t="s">
        <v>282</v>
      </c>
      <c r="FF94" s="212" t="s">
        <v>282</v>
      </c>
      <c r="FG94" s="212" t="s">
        <v>282</v>
      </c>
      <c r="FH94" s="212" t="s">
        <v>282</v>
      </c>
      <c r="FI94" s="212" t="s">
        <v>282</v>
      </c>
      <c r="FJ94" s="212" t="s">
        <v>282</v>
      </c>
      <c r="FK94" s="212" t="s">
        <v>282</v>
      </c>
    </row>
    <row r="95" spans="1:167" s="212" customFormat="1" x14ac:dyDescent="0.25">
      <c r="A95" s="212" t="s">
        <v>8873</v>
      </c>
      <c r="B95" s="159" t="s">
        <v>15857</v>
      </c>
      <c r="C95" s="159" t="s">
        <v>5328</v>
      </c>
      <c r="F95" s="212">
        <v>9</v>
      </c>
      <c r="G95" s="212">
        <v>2</v>
      </c>
      <c r="H95" s="212" t="s">
        <v>10458</v>
      </c>
      <c r="I95" s="159" t="s">
        <v>183</v>
      </c>
      <c r="J95" s="212" t="s">
        <v>192</v>
      </c>
      <c r="K95" s="212">
        <v>9</v>
      </c>
      <c r="L95" s="212">
        <v>155</v>
      </c>
      <c r="M95" s="212">
        <v>9</v>
      </c>
      <c r="N95" s="212">
        <v>247</v>
      </c>
      <c r="O95" s="212" t="s">
        <v>282</v>
      </c>
      <c r="P95" s="212" t="s">
        <v>282</v>
      </c>
      <c r="Q95" s="212" t="s">
        <v>282</v>
      </c>
      <c r="R95" s="212" t="s">
        <v>282</v>
      </c>
      <c r="S95" s="212" t="s">
        <v>282</v>
      </c>
      <c r="T95" s="159" t="s">
        <v>192</v>
      </c>
      <c r="U95" s="159">
        <v>9</v>
      </c>
      <c r="V95" s="159">
        <v>17.899999999999999</v>
      </c>
      <c r="W95" s="159">
        <v>2.8</v>
      </c>
      <c r="X95" s="159">
        <v>245</v>
      </c>
      <c r="Y95" s="159" t="s">
        <v>282</v>
      </c>
      <c r="Z95" s="159" t="s">
        <v>282</v>
      </c>
      <c r="AA95" s="159" t="s">
        <v>282</v>
      </c>
      <c r="AB95" s="159">
        <v>8.16</v>
      </c>
      <c r="AC95" s="159">
        <v>6.96</v>
      </c>
      <c r="AD95" s="159">
        <v>245</v>
      </c>
      <c r="AE95" s="212" t="s">
        <v>282</v>
      </c>
      <c r="AF95" s="212" t="s">
        <v>282</v>
      </c>
      <c r="AG95" s="212" t="s">
        <v>282</v>
      </c>
      <c r="AH95" s="212" t="s">
        <v>282</v>
      </c>
      <c r="AI95" s="212" t="s">
        <v>282</v>
      </c>
      <c r="AJ95" s="212" t="s">
        <v>282</v>
      </c>
      <c r="AK95" s="212" t="s">
        <v>282</v>
      </c>
      <c r="AL95" s="212" t="s">
        <v>282</v>
      </c>
      <c r="AM95" s="212" t="s">
        <v>282</v>
      </c>
      <c r="AN95" s="159" t="s">
        <v>306</v>
      </c>
      <c r="AO95" s="159" t="s">
        <v>282</v>
      </c>
      <c r="AP95" s="159" t="s">
        <v>192</v>
      </c>
      <c r="AQ95" s="212">
        <v>9</v>
      </c>
      <c r="AR95" s="212">
        <v>117</v>
      </c>
      <c r="AS95" s="212">
        <v>9</v>
      </c>
      <c r="AT95" s="212">
        <v>248</v>
      </c>
      <c r="AU95" s="159" t="s">
        <v>282</v>
      </c>
      <c r="AV95" s="159" t="s">
        <v>282</v>
      </c>
      <c r="AW95" s="159" t="s">
        <v>282</v>
      </c>
      <c r="AX95" s="159" t="s">
        <v>282</v>
      </c>
      <c r="AY95" s="159" t="s">
        <v>282</v>
      </c>
      <c r="AZ95" s="159" t="s">
        <v>192</v>
      </c>
      <c r="BA95" s="159">
        <v>9</v>
      </c>
      <c r="BB95" s="159">
        <v>17.899999999999999</v>
      </c>
      <c r="BC95" s="159">
        <v>2.6</v>
      </c>
      <c r="BD95" s="159">
        <v>248</v>
      </c>
      <c r="BE95" s="159" t="s">
        <v>282</v>
      </c>
      <c r="BF95" s="159" t="s">
        <v>282</v>
      </c>
      <c r="BG95" s="159" t="s">
        <v>282</v>
      </c>
      <c r="BH95" s="159">
        <v>10.46</v>
      </c>
      <c r="BI95" s="159">
        <v>7.54</v>
      </c>
      <c r="BJ95" s="159">
        <v>248</v>
      </c>
      <c r="BK95" s="212" t="s">
        <v>282</v>
      </c>
      <c r="BL95" s="212" t="s">
        <v>282</v>
      </c>
      <c r="BM95" s="212" t="s">
        <v>282</v>
      </c>
      <c r="BN95" s="212" t="s">
        <v>282</v>
      </c>
      <c r="BO95" s="212" t="s">
        <v>282</v>
      </c>
      <c r="BP95" s="212" t="s">
        <v>282</v>
      </c>
      <c r="BQ95" s="212" t="s">
        <v>282</v>
      </c>
      <c r="BR95" s="212" t="s">
        <v>282</v>
      </c>
      <c r="BS95" s="212" t="s">
        <v>282</v>
      </c>
      <c r="BT95" s="212" t="s">
        <v>282</v>
      </c>
      <c r="BU95" s="212" t="s">
        <v>282</v>
      </c>
      <c r="BV95" s="212" t="s">
        <v>282</v>
      </c>
      <c r="BW95" s="212" t="s">
        <v>282</v>
      </c>
      <c r="BX95" s="212" t="s">
        <v>282</v>
      </c>
      <c r="BY95" s="212" t="s">
        <v>282</v>
      </c>
      <c r="BZ95" s="212" t="s">
        <v>282</v>
      </c>
      <c r="CA95" s="212" t="s">
        <v>282</v>
      </c>
      <c r="CB95" s="212" t="s">
        <v>282</v>
      </c>
      <c r="CC95" s="212" t="s">
        <v>282</v>
      </c>
      <c r="CD95" s="212" t="s">
        <v>282</v>
      </c>
      <c r="CE95" s="212" t="s">
        <v>282</v>
      </c>
      <c r="CF95" s="212" t="s">
        <v>282</v>
      </c>
      <c r="CG95" s="212" t="s">
        <v>282</v>
      </c>
      <c r="CH95" s="212" t="s">
        <v>282</v>
      </c>
      <c r="CI95" s="212" t="s">
        <v>282</v>
      </c>
      <c r="CJ95" s="212" t="s">
        <v>282</v>
      </c>
      <c r="CK95" s="212" t="s">
        <v>282</v>
      </c>
      <c r="CL95" s="212" t="s">
        <v>282</v>
      </c>
      <c r="CM95" s="212" t="s">
        <v>282</v>
      </c>
      <c r="CN95" s="212" t="s">
        <v>282</v>
      </c>
      <c r="CO95" s="212" t="s">
        <v>282</v>
      </c>
      <c r="CP95" s="212" t="s">
        <v>282</v>
      </c>
      <c r="CQ95" s="212" t="s">
        <v>282</v>
      </c>
      <c r="CR95" s="212" t="s">
        <v>282</v>
      </c>
      <c r="CS95" s="212" t="s">
        <v>282</v>
      </c>
      <c r="CT95" s="212" t="s">
        <v>282</v>
      </c>
      <c r="CU95" s="212" t="s">
        <v>282</v>
      </c>
      <c r="CV95" s="212" t="s">
        <v>282</v>
      </c>
      <c r="CW95" s="212" t="s">
        <v>282</v>
      </c>
      <c r="CX95" s="212" t="s">
        <v>282</v>
      </c>
      <c r="CY95" s="212" t="s">
        <v>282</v>
      </c>
      <c r="CZ95" s="212" t="s">
        <v>282</v>
      </c>
      <c r="DA95" s="212" t="s">
        <v>282</v>
      </c>
      <c r="DB95" s="212" t="s">
        <v>282</v>
      </c>
      <c r="DC95" s="212" t="s">
        <v>282</v>
      </c>
      <c r="DD95" s="212" t="s">
        <v>282</v>
      </c>
      <c r="DE95" s="212" t="s">
        <v>282</v>
      </c>
      <c r="DF95" s="212" t="s">
        <v>282</v>
      </c>
      <c r="DG95" s="212" t="s">
        <v>282</v>
      </c>
      <c r="DH95" s="212" t="s">
        <v>282</v>
      </c>
      <c r="DI95" s="212" t="s">
        <v>282</v>
      </c>
      <c r="DJ95" s="212" t="s">
        <v>282</v>
      </c>
      <c r="DK95" s="212" t="s">
        <v>282</v>
      </c>
      <c r="DL95" s="212" t="s">
        <v>282</v>
      </c>
      <c r="DM95" s="212" t="s">
        <v>282</v>
      </c>
      <c r="DN95" s="212" t="s">
        <v>282</v>
      </c>
      <c r="DO95" s="212" t="s">
        <v>282</v>
      </c>
      <c r="DP95" s="212" t="s">
        <v>282</v>
      </c>
      <c r="DQ95" s="212" t="s">
        <v>282</v>
      </c>
      <c r="DR95" s="212" t="s">
        <v>282</v>
      </c>
      <c r="DS95" s="212" t="s">
        <v>282</v>
      </c>
      <c r="DT95" s="212" t="s">
        <v>282</v>
      </c>
      <c r="DU95" s="212" t="s">
        <v>282</v>
      </c>
      <c r="DV95" s="212" t="s">
        <v>282</v>
      </c>
      <c r="DW95" s="212" t="s">
        <v>282</v>
      </c>
      <c r="DX95" s="212" t="s">
        <v>282</v>
      </c>
      <c r="DY95" s="212" t="s">
        <v>282</v>
      </c>
      <c r="DZ95" s="212" t="s">
        <v>282</v>
      </c>
      <c r="EA95" s="212" t="s">
        <v>282</v>
      </c>
      <c r="EB95" s="212" t="s">
        <v>282</v>
      </c>
      <c r="EC95" s="212" t="s">
        <v>282</v>
      </c>
      <c r="ED95" s="212" t="s">
        <v>282</v>
      </c>
      <c r="EE95" s="212" t="s">
        <v>282</v>
      </c>
      <c r="EF95" s="212" t="s">
        <v>282</v>
      </c>
      <c r="EG95" s="212" t="s">
        <v>282</v>
      </c>
      <c r="EH95" s="212" t="s">
        <v>282</v>
      </c>
      <c r="EI95" s="212" t="s">
        <v>282</v>
      </c>
      <c r="EJ95" s="212" t="s">
        <v>282</v>
      </c>
      <c r="EK95" s="212" t="s">
        <v>282</v>
      </c>
      <c r="EL95" s="212" t="s">
        <v>282</v>
      </c>
      <c r="EM95" s="212" t="s">
        <v>282</v>
      </c>
      <c r="EN95" s="212" t="s">
        <v>282</v>
      </c>
      <c r="EO95" s="212" t="s">
        <v>282</v>
      </c>
      <c r="EP95" s="212" t="s">
        <v>282</v>
      </c>
      <c r="EQ95" s="212" t="s">
        <v>282</v>
      </c>
      <c r="ER95" s="212" t="s">
        <v>282</v>
      </c>
      <c r="ES95" s="212" t="s">
        <v>282</v>
      </c>
      <c r="ET95" s="212" t="s">
        <v>282</v>
      </c>
      <c r="EU95" s="212" t="s">
        <v>282</v>
      </c>
      <c r="EV95" s="212" t="s">
        <v>282</v>
      </c>
      <c r="EW95" s="212" t="s">
        <v>282</v>
      </c>
      <c r="EX95" s="212" t="s">
        <v>282</v>
      </c>
      <c r="EY95" s="212" t="s">
        <v>282</v>
      </c>
      <c r="EZ95" s="212" t="s">
        <v>282</v>
      </c>
      <c r="FA95" s="212" t="s">
        <v>282</v>
      </c>
      <c r="FB95" s="212" t="s">
        <v>282</v>
      </c>
      <c r="FC95" s="212" t="s">
        <v>282</v>
      </c>
      <c r="FD95" s="212" t="s">
        <v>282</v>
      </c>
      <c r="FE95" s="212" t="s">
        <v>282</v>
      </c>
      <c r="FF95" s="212" t="s">
        <v>282</v>
      </c>
      <c r="FG95" s="212" t="s">
        <v>282</v>
      </c>
      <c r="FH95" s="212" t="s">
        <v>282</v>
      </c>
      <c r="FI95" s="212" t="s">
        <v>282</v>
      </c>
      <c r="FJ95" s="212" t="s">
        <v>282</v>
      </c>
      <c r="FK95" s="212" t="s">
        <v>282</v>
      </c>
    </row>
    <row r="96" spans="1:167" s="212" customFormat="1" x14ac:dyDescent="0.25">
      <c r="A96" s="66" t="s">
        <v>8637</v>
      </c>
      <c r="B96" s="159" t="s">
        <v>15935</v>
      </c>
      <c r="C96" s="159" t="s">
        <v>5328</v>
      </c>
      <c r="F96" s="212">
        <v>3</v>
      </c>
      <c r="G96" s="212">
        <v>3</v>
      </c>
      <c r="H96" s="212" t="s">
        <v>4496</v>
      </c>
      <c r="I96" s="159" t="s">
        <v>183</v>
      </c>
      <c r="J96" s="212" t="s">
        <v>282</v>
      </c>
      <c r="K96" s="212" t="s">
        <v>282</v>
      </c>
      <c r="L96" s="212" t="s">
        <v>282</v>
      </c>
      <c r="M96" s="212" t="s">
        <v>282</v>
      </c>
      <c r="N96" s="212" t="s">
        <v>282</v>
      </c>
      <c r="O96" s="212" t="s">
        <v>282</v>
      </c>
      <c r="P96" s="212" t="s">
        <v>282</v>
      </c>
      <c r="Q96" s="212" t="s">
        <v>282</v>
      </c>
      <c r="R96" s="212" t="s">
        <v>282</v>
      </c>
      <c r="S96" s="212" t="s">
        <v>282</v>
      </c>
      <c r="T96" s="159" t="s">
        <v>220</v>
      </c>
      <c r="U96" s="159">
        <v>20</v>
      </c>
      <c r="V96" s="159">
        <v>26.7</v>
      </c>
      <c r="W96" s="159">
        <v>8.02</v>
      </c>
      <c r="X96" s="159">
        <v>82</v>
      </c>
      <c r="Y96" s="159" t="s">
        <v>282</v>
      </c>
      <c r="Z96" s="159" t="s">
        <v>282</v>
      </c>
      <c r="AA96" s="159" t="s">
        <v>282</v>
      </c>
      <c r="AB96" s="159">
        <v>14.42</v>
      </c>
      <c r="AC96" s="159">
        <v>9.7799999999999994</v>
      </c>
      <c r="AD96" s="159">
        <v>82</v>
      </c>
      <c r="AE96" s="212" t="s">
        <v>282</v>
      </c>
      <c r="AF96" s="212" t="s">
        <v>282</v>
      </c>
      <c r="AG96" s="212" t="s">
        <v>282</v>
      </c>
      <c r="AH96" s="212" t="s">
        <v>282</v>
      </c>
      <c r="AI96" s="212" t="s">
        <v>282</v>
      </c>
      <c r="AJ96" s="212" t="s">
        <v>282</v>
      </c>
      <c r="AK96" s="212" t="s">
        <v>282</v>
      </c>
      <c r="AL96" s="212" t="s">
        <v>282</v>
      </c>
      <c r="AM96" s="212" t="s">
        <v>282</v>
      </c>
      <c r="AN96" s="159" t="s">
        <v>11707</v>
      </c>
      <c r="AO96" s="159" t="s">
        <v>183</v>
      </c>
      <c r="AP96" s="159" t="s">
        <v>282</v>
      </c>
      <c r="AQ96" s="159" t="s">
        <v>282</v>
      </c>
      <c r="AR96" s="159" t="s">
        <v>282</v>
      </c>
      <c r="AS96" s="159" t="s">
        <v>282</v>
      </c>
      <c r="AT96" s="159" t="s">
        <v>282</v>
      </c>
      <c r="AU96" s="159" t="s">
        <v>282</v>
      </c>
      <c r="AV96" s="159" t="s">
        <v>282</v>
      </c>
      <c r="AW96" s="159" t="s">
        <v>282</v>
      </c>
      <c r="AX96" s="159" t="s">
        <v>282</v>
      </c>
      <c r="AY96" s="159" t="s">
        <v>282</v>
      </c>
      <c r="AZ96" s="159" t="s">
        <v>220</v>
      </c>
      <c r="BA96" s="159">
        <v>20</v>
      </c>
      <c r="BB96" s="159">
        <v>27.07</v>
      </c>
      <c r="BC96" s="159">
        <v>9.17</v>
      </c>
      <c r="BD96" s="159">
        <v>67</v>
      </c>
      <c r="BE96" s="159" t="s">
        <v>282</v>
      </c>
      <c r="BF96" s="159" t="s">
        <v>282</v>
      </c>
      <c r="BG96" s="159" t="s">
        <v>282</v>
      </c>
      <c r="BH96" s="159">
        <v>16.059999999999999</v>
      </c>
      <c r="BI96" s="159">
        <v>8.7799999999999994</v>
      </c>
      <c r="BJ96" s="159">
        <v>67</v>
      </c>
      <c r="BK96" s="212" t="s">
        <v>282</v>
      </c>
      <c r="BL96" s="212" t="s">
        <v>282</v>
      </c>
      <c r="BM96" s="212" t="s">
        <v>282</v>
      </c>
      <c r="BN96" s="212" t="s">
        <v>282</v>
      </c>
      <c r="BO96" s="212" t="s">
        <v>282</v>
      </c>
      <c r="BP96" s="212" t="s">
        <v>282</v>
      </c>
      <c r="BQ96" s="212" t="s">
        <v>282</v>
      </c>
      <c r="BR96" s="212" t="s">
        <v>282</v>
      </c>
      <c r="BS96" s="212" t="s">
        <v>282</v>
      </c>
      <c r="BT96" s="212" t="s">
        <v>636</v>
      </c>
      <c r="BU96" s="212" t="s">
        <v>282</v>
      </c>
      <c r="BV96" s="212" t="s">
        <v>282</v>
      </c>
      <c r="BW96" s="212" t="s">
        <v>282</v>
      </c>
      <c r="BX96" s="212" t="s">
        <v>282</v>
      </c>
      <c r="BY96" s="212" t="s">
        <v>282</v>
      </c>
      <c r="BZ96" s="212" t="s">
        <v>282</v>
      </c>
      <c r="CA96" s="212" t="s">
        <v>282</v>
      </c>
      <c r="CB96" s="212" t="s">
        <v>282</v>
      </c>
      <c r="CC96" s="212" t="s">
        <v>282</v>
      </c>
      <c r="CD96" s="212" t="s">
        <v>282</v>
      </c>
      <c r="CE96" s="212" t="s">
        <v>282</v>
      </c>
      <c r="CF96" s="159" t="s">
        <v>220</v>
      </c>
      <c r="CG96" s="159">
        <v>20</v>
      </c>
      <c r="CH96" s="159">
        <v>26.51</v>
      </c>
      <c r="CI96" s="159">
        <v>8.16</v>
      </c>
      <c r="CJ96" s="159">
        <v>87</v>
      </c>
      <c r="CK96" s="159" t="s">
        <v>282</v>
      </c>
      <c r="CL96" s="159" t="s">
        <v>282</v>
      </c>
      <c r="CM96" s="159" t="s">
        <v>282</v>
      </c>
      <c r="CN96" s="212">
        <v>17.71</v>
      </c>
      <c r="CO96" s="212">
        <v>10.72</v>
      </c>
      <c r="CP96" s="212">
        <v>87</v>
      </c>
      <c r="CQ96" s="212" t="s">
        <v>282</v>
      </c>
      <c r="CR96" s="212" t="s">
        <v>282</v>
      </c>
      <c r="CS96" s="212" t="s">
        <v>282</v>
      </c>
      <c r="CT96" s="212" t="s">
        <v>282</v>
      </c>
      <c r="CU96" s="212" t="s">
        <v>282</v>
      </c>
      <c r="CV96" s="212" t="s">
        <v>282</v>
      </c>
      <c r="CW96" s="212" t="s">
        <v>282</v>
      </c>
      <c r="CX96" s="212" t="s">
        <v>282</v>
      </c>
      <c r="CY96" s="212" t="s">
        <v>282</v>
      </c>
      <c r="CZ96" s="212" t="s">
        <v>282</v>
      </c>
      <c r="DA96" s="212" t="s">
        <v>282</v>
      </c>
      <c r="DB96" s="212" t="s">
        <v>282</v>
      </c>
      <c r="DC96" s="212" t="s">
        <v>282</v>
      </c>
      <c r="DD96" s="212" t="s">
        <v>282</v>
      </c>
      <c r="DE96" s="212" t="s">
        <v>282</v>
      </c>
      <c r="DF96" s="212" t="s">
        <v>282</v>
      </c>
      <c r="DG96" s="212" t="s">
        <v>282</v>
      </c>
      <c r="DH96" s="212" t="s">
        <v>282</v>
      </c>
      <c r="DI96" s="212" t="s">
        <v>282</v>
      </c>
      <c r="DJ96" s="212" t="s">
        <v>282</v>
      </c>
      <c r="DK96" s="212" t="s">
        <v>282</v>
      </c>
      <c r="DL96" s="212" t="s">
        <v>282</v>
      </c>
      <c r="DM96" s="212" t="s">
        <v>282</v>
      </c>
      <c r="DN96" s="212" t="s">
        <v>282</v>
      </c>
      <c r="DO96" s="212" t="s">
        <v>282</v>
      </c>
      <c r="DP96" s="212" t="s">
        <v>282</v>
      </c>
      <c r="DQ96" s="212" t="s">
        <v>282</v>
      </c>
      <c r="DR96" s="212" t="s">
        <v>282</v>
      </c>
      <c r="DS96" s="212" t="s">
        <v>282</v>
      </c>
      <c r="DT96" s="212" t="s">
        <v>282</v>
      </c>
      <c r="DU96" s="212" t="s">
        <v>282</v>
      </c>
      <c r="DV96" s="212" t="s">
        <v>282</v>
      </c>
      <c r="DW96" s="212" t="s">
        <v>282</v>
      </c>
      <c r="DX96" s="212" t="s">
        <v>282</v>
      </c>
      <c r="DY96" s="212" t="s">
        <v>282</v>
      </c>
      <c r="DZ96" s="212" t="s">
        <v>282</v>
      </c>
      <c r="EA96" s="212" t="s">
        <v>282</v>
      </c>
      <c r="EB96" s="212" t="s">
        <v>282</v>
      </c>
      <c r="EC96" s="212" t="s">
        <v>282</v>
      </c>
      <c r="ED96" s="212" t="s">
        <v>282</v>
      </c>
      <c r="EE96" s="212" t="s">
        <v>282</v>
      </c>
      <c r="EF96" s="212" t="s">
        <v>282</v>
      </c>
      <c r="EG96" s="212" t="s">
        <v>282</v>
      </c>
      <c r="EH96" s="212" t="s">
        <v>282</v>
      </c>
      <c r="EI96" s="212" t="s">
        <v>282</v>
      </c>
      <c r="EJ96" s="212" t="s">
        <v>282</v>
      </c>
      <c r="EK96" s="212" t="s">
        <v>282</v>
      </c>
      <c r="EL96" s="212" t="s">
        <v>282</v>
      </c>
      <c r="EM96" s="212" t="s">
        <v>282</v>
      </c>
      <c r="EN96" s="212" t="s">
        <v>282</v>
      </c>
      <c r="EO96" s="212" t="s">
        <v>282</v>
      </c>
      <c r="EP96" s="212" t="s">
        <v>282</v>
      </c>
      <c r="EQ96" s="212" t="s">
        <v>282</v>
      </c>
      <c r="ER96" s="212" t="s">
        <v>282</v>
      </c>
      <c r="ES96" s="212" t="s">
        <v>282</v>
      </c>
      <c r="ET96" s="212" t="s">
        <v>282</v>
      </c>
      <c r="EU96" s="212" t="s">
        <v>282</v>
      </c>
      <c r="EV96" s="212" t="s">
        <v>282</v>
      </c>
      <c r="EW96" s="212" t="s">
        <v>282</v>
      </c>
      <c r="EX96" s="212" t="s">
        <v>282</v>
      </c>
      <c r="EY96" s="212" t="s">
        <v>282</v>
      </c>
      <c r="EZ96" s="212" t="s">
        <v>282</v>
      </c>
      <c r="FA96" s="212" t="s">
        <v>282</v>
      </c>
      <c r="FB96" s="212" t="s">
        <v>282</v>
      </c>
      <c r="FC96" s="212" t="s">
        <v>282</v>
      </c>
      <c r="FD96" s="212" t="s">
        <v>282</v>
      </c>
      <c r="FE96" s="212" t="s">
        <v>282</v>
      </c>
      <c r="FF96" s="212" t="s">
        <v>282</v>
      </c>
      <c r="FG96" s="212" t="s">
        <v>282</v>
      </c>
      <c r="FH96" s="212" t="s">
        <v>282</v>
      </c>
      <c r="FI96" s="212" t="s">
        <v>282</v>
      </c>
      <c r="FJ96" s="212" t="s">
        <v>282</v>
      </c>
      <c r="FK96" s="212" t="s">
        <v>282</v>
      </c>
    </row>
    <row r="97" spans="1:167" s="212" customFormat="1" x14ac:dyDescent="0.25">
      <c r="A97" s="66" t="s">
        <v>8637</v>
      </c>
      <c r="B97" s="159" t="s">
        <v>15942</v>
      </c>
      <c r="C97" s="159" t="s">
        <v>216</v>
      </c>
      <c r="F97" s="212">
        <v>9</v>
      </c>
      <c r="G97" s="212">
        <v>2</v>
      </c>
      <c r="H97" s="212" t="s">
        <v>4496</v>
      </c>
      <c r="I97" s="159" t="s">
        <v>183</v>
      </c>
      <c r="J97" s="212" t="s">
        <v>282</v>
      </c>
      <c r="K97" s="212" t="s">
        <v>282</v>
      </c>
      <c r="L97" s="212" t="s">
        <v>282</v>
      </c>
      <c r="M97" s="212" t="s">
        <v>282</v>
      </c>
      <c r="N97" s="212" t="s">
        <v>282</v>
      </c>
      <c r="O97" s="212" t="s">
        <v>282</v>
      </c>
      <c r="P97" s="212" t="s">
        <v>282</v>
      </c>
      <c r="Q97" s="212" t="s">
        <v>282</v>
      </c>
      <c r="R97" s="212" t="s">
        <v>282</v>
      </c>
      <c r="S97" s="212" t="s">
        <v>282</v>
      </c>
      <c r="T97" s="159" t="s">
        <v>220</v>
      </c>
      <c r="U97" s="159">
        <v>20</v>
      </c>
      <c r="V97" s="159">
        <v>26.7</v>
      </c>
      <c r="W97" s="159">
        <v>8.02</v>
      </c>
      <c r="X97" s="159">
        <v>82</v>
      </c>
      <c r="Y97" s="159" t="s">
        <v>282</v>
      </c>
      <c r="Z97" s="159" t="s">
        <v>282</v>
      </c>
      <c r="AA97" s="159" t="s">
        <v>282</v>
      </c>
      <c r="AB97" s="159">
        <v>15.07</v>
      </c>
      <c r="AC97" s="159">
        <v>8.66</v>
      </c>
      <c r="AD97" s="159">
        <v>82</v>
      </c>
      <c r="AE97" s="212" t="s">
        <v>282</v>
      </c>
      <c r="AF97" s="212" t="s">
        <v>282</v>
      </c>
      <c r="AG97" s="212" t="s">
        <v>282</v>
      </c>
      <c r="AH97" s="212" t="s">
        <v>282</v>
      </c>
      <c r="AI97" s="212" t="s">
        <v>282</v>
      </c>
      <c r="AJ97" s="212" t="s">
        <v>282</v>
      </c>
      <c r="AK97" s="212" t="s">
        <v>282</v>
      </c>
      <c r="AL97" s="212" t="s">
        <v>282</v>
      </c>
      <c r="AM97" s="212" t="s">
        <v>282</v>
      </c>
      <c r="AN97" s="159" t="s">
        <v>11707</v>
      </c>
      <c r="AO97" s="159" t="s">
        <v>183</v>
      </c>
      <c r="AP97" s="159" t="s">
        <v>282</v>
      </c>
      <c r="AQ97" s="159" t="s">
        <v>282</v>
      </c>
      <c r="AR97" s="159" t="s">
        <v>282</v>
      </c>
      <c r="AS97" s="159" t="s">
        <v>282</v>
      </c>
      <c r="AT97" s="159" t="s">
        <v>282</v>
      </c>
      <c r="AU97" s="159" t="s">
        <v>282</v>
      </c>
      <c r="AV97" s="159" t="s">
        <v>282</v>
      </c>
      <c r="AW97" s="159" t="s">
        <v>282</v>
      </c>
      <c r="AX97" s="159" t="s">
        <v>282</v>
      </c>
      <c r="AY97" s="159" t="s">
        <v>282</v>
      </c>
      <c r="AZ97" s="159" t="s">
        <v>220</v>
      </c>
      <c r="BA97" s="159">
        <v>20</v>
      </c>
      <c r="BB97" s="159">
        <v>27.07</v>
      </c>
      <c r="BC97" s="159">
        <v>9.17</v>
      </c>
      <c r="BD97" s="159">
        <v>67</v>
      </c>
      <c r="BE97" s="159" t="s">
        <v>282</v>
      </c>
      <c r="BF97" s="159" t="s">
        <v>282</v>
      </c>
      <c r="BG97" s="159" t="s">
        <v>282</v>
      </c>
      <c r="BH97" s="159">
        <v>14.96</v>
      </c>
      <c r="BI97" s="159">
        <v>9.59</v>
      </c>
      <c r="BJ97" s="159">
        <v>67</v>
      </c>
      <c r="BK97" s="212" t="s">
        <v>282</v>
      </c>
      <c r="BL97" s="212" t="s">
        <v>282</v>
      </c>
      <c r="BM97" s="212" t="s">
        <v>282</v>
      </c>
      <c r="BN97" s="212" t="s">
        <v>282</v>
      </c>
      <c r="BO97" s="212" t="s">
        <v>282</v>
      </c>
      <c r="BP97" s="212" t="s">
        <v>282</v>
      </c>
      <c r="BQ97" s="212" t="s">
        <v>282</v>
      </c>
      <c r="BR97" s="212" t="s">
        <v>282</v>
      </c>
      <c r="BS97" s="212" t="s">
        <v>282</v>
      </c>
      <c r="BT97" s="212" t="s">
        <v>282</v>
      </c>
      <c r="BU97" s="212" t="s">
        <v>282</v>
      </c>
      <c r="BV97" s="212" t="s">
        <v>282</v>
      </c>
      <c r="BW97" s="212" t="s">
        <v>282</v>
      </c>
      <c r="BX97" s="212" t="s">
        <v>282</v>
      </c>
      <c r="BY97" s="212" t="s">
        <v>282</v>
      </c>
      <c r="BZ97" s="212" t="s">
        <v>282</v>
      </c>
      <c r="CA97" s="212" t="s">
        <v>282</v>
      </c>
      <c r="CB97" s="212" t="s">
        <v>282</v>
      </c>
      <c r="CC97" s="212" t="s">
        <v>282</v>
      </c>
      <c r="CD97" s="212" t="s">
        <v>282</v>
      </c>
      <c r="CE97" s="212" t="s">
        <v>282</v>
      </c>
      <c r="CF97" s="212" t="s">
        <v>282</v>
      </c>
      <c r="CG97" s="212" t="s">
        <v>282</v>
      </c>
      <c r="CH97" s="212" t="s">
        <v>282</v>
      </c>
      <c r="CI97" s="212" t="s">
        <v>282</v>
      </c>
      <c r="CJ97" s="212" t="s">
        <v>282</v>
      </c>
      <c r="CK97" s="212" t="s">
        <v>282</v>
      </c>
      <c r="CL97" s="212" t="s">
        <v>282</v>
      </c>
      <c r="CM97" s="212" t="s">
        <v>282</v>
      </c>
      <c r="CN97" s="212" t="s">
        <v>282</v>
      </c>
      <c r="CO97" s="212" t="s">
        <v>282</v>
      </c>
      <c r="CP97" s="212" t="s">
        <v>282</v>
      </c>
      <c r="CQ97" s="212" t="s">
        <v>282</v>
      </c>
      <c r="CR97" s="212" t="s">
        <v>282</v>
      </c>
      <c r="CS97" s="212" t="s">
        <v>282</v>
      </c>
      <c r="CT97" s="212" t="s">
        <v>282</v>
      </c>
      <c r="CU97" s="212" t="s">
        <v>282</v>
      </c>
      <c r="CV97" s="212" t="s">
        <v>282</v>
      </c>
      <c r="CW97" s="212" t="s">
        <v>282</v>
      </c>
      <c r="CX97" s="212" t="s">
        <v>282</v>
      </c>
      <c r="CY97" s="212" t="s">
        <v>282</v>
      </c>
      <c r="CZ97" s="212" t="s">
        <v>282</v>
      </c>
      <c r="DA97" s="212" t="s">
        <v>282</v>
      </c>
      <c r="DB97" s="212" t="s">
        <v>282</v>
      </c>
      <c r="DC97" s="212" t="s">
        <v>282</v>
      </c>
      <c r="DD97" s="212" t="s">
        <v>282</v>
      </c>
      <c r="DE97" s="212" t="s">
        <v>282</v>
      </c>
      <c r="DF97" s="212" t="s">
        <v>282</v>
      </c>
      <c r="DG97" s="212" t="s">
        <v>282</v>
      </c>
      <c r="DH97" s="212" t="s">
        <v>282</v>
      </c>
      <c r="DI97" s="212" t="s">
        <v>282</v>
      </c>
      <c r="DJ97" s="212" t="s">
        <v>282</v>
      </c>
      <c r="DK97" s="212" t="s">
        <v>282</v>
      </c>
      <c r="DL97" s="212" t="s">
        <v>282</v>
      </c>
      <c r="DM97" s="212" t="s">
        <v>282</v>
      </c>
      <c r="DN97" s="212" t="s">
        <v>282</v>
      </c>
      <c r="DO97" s="212" t="s">
        <v>282</v>
      </c>
      <c r="DP97" s="212" t="s">
        <v>282</v>
      </c>
      <c r="DQ97" s="212" t="s">
        <v>282</v>
      </c>
      <c r="DR97" s="212" t="s">
        <v>282</v>
      </c>
      <c r="DS97" s="212" t="s">
        <v>282</v>
      </c>
      <c r="DT97" s="212" t="s">
        <v>282</v>
      </c>
      <c r="DU97" s="212" t="s">
        <v>282</v>
      </c>
      <c r="DV97" s="212" t="s">
        <v>282</v>
      </c>
      <c r="DW97" s="212" t="s">
        <v>282</v>
      </c>
      <c r="DX97" s="212" t="s">
        <v>282</v>
      </c>
      <c r="DY97" s="212" t="s">
        <v>282</v>
      </c>
      <c r="DZ97" s="212" t="s">
        <v>282</v>
      </c>
      <c r="EA97" s="212" t="s">
        <v>282</v>
      </c>
      <c r="EB97" s="212" t="s">
        <v>282</v>
      </c>
      <c r="EC97" s="212" t="s">
        <v>282</v>
      </c>
      <c r="ED97" s="212" t="s">
        <v>282</v>
      </c>
      <c r="EE97" s="212" t="s">
        <v>282</v>
      </c>
      <c r="EF97" s="212" t="s">
        <v>282</v>
      </c>
      <c r="EG97" s="212" t="s">
        <v>282</v>
      </c>
      <c r="EH97" s="212" t="s">
        <v>282</v>
      </c>
      <c r="EI97" s="212" t="s">
        <v>282</v>
      </c>
      <c r="EJ97" s="212" t="s">
        <v>282</v>
      </c>
      <c r="EK97" s="212" t="s">
        <v>282</v>
      </c>
      <c r="EL97" s="212" t="s">
        <v>282</v>
      </c>
      <c r="EM97" s="212" t="s">
        <v>282</v>
      </c>
      <c r="EN97" s="212" t="s">
        <v>282</v>
      </c>
      <c r="EO97" s="212" t="s">
        <v>282</v>
      </c>
      <c r="EP97" s="212" t="s">
        <v>282</v>
      </c>
      <c r="EQ97" s="212" t="s">
        <v>282</v>
      </c>
      <c r="ER97" s="212" t="s">
        <v>282</v>
      </c>
      <c r="ES97" s="212" t="s">
        <v>282</v>
      </c>
      <c r="ET97" s="212" t="s">
        <v>282</v>
      </c>
      <c r="EU97" s="212" t="s">
        <v>282</v>
      </c>
      <c r="EV97" s="212" t="s">
        <v>282</v>
      </c>
      <c r="EW97" s="212" t="s">
        <v>282</v>
      </c>
      <c r="EX97" s="212" t="s">
        <v>282</v>
      </c>
      <c r="EY97" s="212" t="s">
        <v>282</v>
      </c>
      <c r="EZ97" s="212" t="s">
        <v>282</v>
      </c>
      <c r="FA97" s="212" t="s">
        <v>282</v>
      </c>
      <c r="FB97" s="212" t="s">
        <v>282</v>
      </c>
      <c r="FC97" s="212" t="s">
        <v>282</v>
      </c>
      <c r="FD97" s="212" t="s">
        <v>282</v>
      </c>
      <c r="FE97" s="212" t="s">
        <v>282</v>
      </c>
      <c r="FF97" s="212" t="s">
        <v>282</v>
      </c>
      <c r="FG97" s="212" t="s">
        <v>282</v>
      </c>
      <c r="FH97" s="212" t="s">
        <v>282</v>
      </c>
      <c r="FI97" s="212" t="s">
        <v>282</v>
      </c>
      <c r="FJ97" s="212" t="s">
        <v>282</v>
      </c>
      <c r="FK97" s="212" t="s">
        <v>282</v>
      </c>
    </row>
    <row r="98" spans="1:167" s="212" customFormat="1" x14ac:dyDescent="0.25">
      <c r="A98" s="212" t="s">
        <v>10174</v>
      </c>
      <c r="B98" s="159" t="s">
        <v>10725</v>
      </c>
      <c r="C98" s="159" t="s">
        <v>5328</v>
      </c>
      <c r="F98" s="212">
        <v>1</v>
      </c>
      <c r="G98" s="212">
        <v>2</v>
      </c>
      <c r="H98" s="212" t="s">
        <v>673</v>
      </c>
      <c r="I98" s="159" t="s">
        <v>183</v>
      </c>
      <c r="J98" s="212" t="s">
        <v>282</v>
      </c>
      <c r="K98" s="212" t="s">
        <v>282</v>
      </c>
      <c r="L98" s="212" t="s">
        <v>282</v>
      </c>
      <c r="M98" s="212" t="s">
        <v>282</v>
      </c>
      <c r="N98" s="212" t="s">
        <v>282</v>
      </c>
      <c r="O98" s="212" t="s">
        <v>282</v>
      </c>
      <c r="P98" s="212" t="s">
        <v>282</v>
      </c>
      <c r="Q98" s="212" t="s">
        <v>282</v>
      </c>
      <c r="R98" s="212" t="s">
        <v>282</v>
      </c>
      <c r="S98" s="212" t="s">
        <v>282</v>
      </c>
      <c r="T98" s="159" t="s">
        <v>220</v>
      </c>
      <c r="U98" s="159">
        <v>20</v>
      </c>
      <c r="V98" s="159">
        <v>23.23</v>
      </c>
      <c r="W98" s="159">
        <v>13.24</v>
      </c>
      <c r="X98" s="159">
        <v>1534</v>
      </c>
      <c r="Y98" s="159" t="s">
        <v>282</v>
      </c>
      <c r="Z98" s="159" t="s">
        <v>282</v>
      </c>
      <c r="AA98" s="159" t="s">
        <v>282</v>
      </c>
      <c r="AB98" s="159">
        <v>19.3</v>
      </c>
      <c r="AC98" s="159">
        <v>20.170000000000002</v>
      </c>
      <c r="AD98" s="159">
        <v>1534</v>
      </c>
      <c r="AE98" s="212" t="s">
        <v>282</v>
      </c>
      <c r="AF98" s="212" t="s">
        <v>282</v>
      </c>
      <c r="AG98" s="212" t="s">
        <v>282</v>
      </c>
      <c r="AH98" s="212" t="s">
        <v>282</v>
      </c>
      <c r="AI98" s="212" t="s">
        <v>282</v>
      </c>
      <c r="AJ98" s="212" t="s">
        <v>282</v>
      </c>
      <c r="AK98" s="212" t="s">
        <v>282</v>
      </c>
      <c r="AL98" s="212" t="s">
        <v>282</v>
      </c>
      <c r="AM98" s="212" t="s">
        <v>282</v>
      </c>
      <c r="AN98" s="159" t="s">
        <v>636</v>
      </c>
      <c r="AO98" s="159" t="s">
        <v>282</v>
      </c>
      <c r="AP98" s="159" t="s">
        <v>282</v>
      </c>
      <c r="AQ98" s="159" t="s">
        <v>282</v>
      </c>
      <c r="AR98" s="159" t="s">
        <v>282</v>
      </c>
      <c r="AS98" s="159" t="s">
        <v>282</v>
      </c>
      <c r="AT98" s="159" t="s">
        <v>282</v>
      </c>
      <c r="AU98" s="159" t="s">
        <v>282</v>
      </c>
      <c r="AV98" s="159" t="s">
        <v>282</v>
      </c>
      <c r="AW98" s="159" t="s">
        <v>282</v>
      </c>
      <c r="AX98" s="159" t="s">
        <v>282</v>
      </c>
      <c r="AY98" s="159" t="s">
        <v>282</v>
      </c>
      <c r="AZ98" s="159" t="s">
        <v>220</v>
      </c>
      <c r="BA98" s="159">
        <v>20</v>
      </c>
      <c r="BB98" s="159">
        <v>23.27</v>
      </c>
      <c r="BC98" s="159">
        <v>13.63</v>
      </c>
      <c r="BD98" s="159">
        <v>1536</v>
      </c>
      <c r="BE98" s="159" t="s">
        <v>282</v>
      </c>
      <c r="BF98" s="159" t="s">
        <v>282</v>
      </c>
      <c r="BG98" s="159" t="s">
        <v>282</v>
      </c>
      <c r="BH98" s="159">
        <v>22.67</v>
      </c>
      <c r="BI98" s="159">
        <v>14.93</v>
      </c>
      <c r="BJ98" s="159">
        <v>1536</v>
      </c>
      <c r="BK98" s="212" t="s">
        <v>282</v>
      </c>
      <c r="BL98" s="212" t="s">
        <v>282</v>
      </c>
      <c r="BM98" s="212" t="s">
        <v>282</v>
      </c>
      <c r="BN98" s="212" t="s">
        <v>282</v>
      </c>
      <c r="BO98" s="212" t="s">
        <v>282</v>
      </c>
      <c r="BP98" s="212" t="s">
        <v>282</v>
      </c>
      <c r="BQ98" s="212" t="s">
        <v>282</v>
      </c>
      <c r="BR98" s="212" t="s">
        <v>282</v>
      </c>
      <c r="BS98" s="212" t="s">
        <v>282</v>
      </c>
      <c r="BT98" s="212" t="s">
        <v>282</v>
      </c>
      <c r="BU98" s="212" t="s">
        <v>282</v>
      </c>
      <c r="BV98" s="212" t="s">
        <v>282</v>
      </c>
      <c r="BW98" s="212" t="s">
        <v>282</v>
      </c>
      <c r="BX98" s="212" t="s">
        <v>282</v>
      </c>
      <c r="BY98" s="212" t="s">
        <v>282</v>
      </c>
      <c r="BZ98" s="212" t="s">
        <v>282</v>
      </c>
      <c r="CA98" s="212" t="s">
        <v>282</v>
      </c>
      <c r="CB98" s="212" t="s">
        <v>282</v>
      </c>
      <c r="CC98" s="212" t="s">
        <v>282</v>
      </c>
      <c r="CD98" s="212" t="s">
        <v>282</v>
      </c>
      <c r="CE98" s="212" t="s">
        <v>282</v>
      </c>
      <c r="CF98" s="212" t="s">
        <v>282</v>
      </c>
      <c r="CG98" s="212" t="s">
        <v>282</v>
      </c>
      <c r="CH98" s="212" t="s">
        <v>282</v>
      </c>
      <c r="CI98" s="212" t="s">
        <v>282</v>
      </c>
      <c r="CJ98" s="212" t="s">
        <v>282</v>
      </c>
      <c r="CK98" s="212" t="s">
        <v>282</v>
      </c>
      <c r="CL98" s="212" t="s">
        <v>282</v>
      </c>
      <c r="CM98" s="212" t="s">
        <v>282</v>
      </c>
      <c r="CN98" s="212" t="s">
        <v>282</v>
      </c>
      <c r="CO98" s="212" t="s">
        <v>282</v>
      </c>
      <c r="CP98" s="212" t="s">
        <v>282</v>
      </c>
      <c r="CQ98" s="212" t="s">
        <v>282</v>
      </c>
      <c r="CR98" s="212" t="s">
        <v>282</v>
      </c>
      <c r="CS98" s="212" t="s">
        <v>282</v>
      </c>
      <c r="CT98" s="212" t="s">
        <v>282</v>
      </c>
      <c r="CU98" s="212" t="s">
        <v>282</v>
      </c>
      <c r="CV98" s="212" t="s">
        <v>282</v>
      </c>
      <c r="CW98" s="212" t="s">
        <v>282</v>
      </c>
      <c r="CX98" s="212" t="s">
        <v>282</v>
      </c>
      <c r="CY98" s="212" t="s">
        <v>282</v>
      </c>
      <c r="CZ98" s="212" t="s">
        <v>282</v>
      </c>
      <c r="DA98" s="212" t="s">
        <v>282</v>
      </c>
      <c r="DB98" s="212" t="s">
        <v>282</v>
      </c>
      <c r="DC98" s="212" t="s">
        <v>282</v>
      </c>
      <c r="DD98" s="212" t="s">
        <v>282</v>
      </c>
      <c r="DE98" s="212" t="s">
        <v>282</v>
      </c>
      <c r="DF98" s="212" t="s">
        <v>282</v>
      </c>
      <c r="DG98" s="212" t="s">
        <v>282</v>
      </c>
      <c r="DH98" s="212" t="s">
        <v>282</v>
      </c>
      <c r="DI98" s="212" t="s">
        <v>282</v>
      </c>
      <c r="DJ98" s="212" t="s">
        <v>282</v>
      </c>
      <c r="DK98" s="212" t="s">
        <v>282</v>
      </c>
      <c r="DL98" s="212" t="s">
        <v>282</v>
      </c>
      <c r="DM98" s="212" t="s">
        <v>282</v>
      </c>
      <c r="DN98" s="212" t="s">
        <v>282</v>
      </c>
      <c r="DO98" s="212" t="s">
        <v>282</v>
      </c>
      <c r="DP98" s="212" t="s">
        <v>282</v>
      </c>
      <c r="DQ98" s="212" t="s">
        <v>282</v>
      </c>
      <c r="DR98" s="212" t="s">
        <v>282</v>
      </c>
      <c r="DS98" s="212" t="s">
        <v>282</v>
      </c>
      <c r="DT98" s="212" t="s">
        <v>282</v>
      </c>
      <c r="DU98" s="212" t="s">
        <v>282</v>
      </c>
      <c r="DV98" s="212" t="s">
        <v>282</v>
      </c>
      <c r="DW98" s="212" t="s">
        <v>282</v>
      </c>
      <c r="DX98" s="212" t="s">
        <v>282</v>
      </c>
      <c r="DY98" s="212" t="s">
        <v>282</v>
      </c>
      <c r="DZ98" s="212" t="s">
        <v>282</v>
      </c>
      <c r="EA98" s="212" t="s">
        <v>282</v>
      </c>
      <c r="EB98" s="212" t="s">
        <v>282</v>
      </c>
      <c r="EC98" s="212" t="s">
        <v>282</v>
      </c>
      <c r="ED98" s="212" t="s">
        <v>282</v>
      </c>
      <c r="EE98" s="212" t="s">
        <v>282</v>
      </c>
      <c r="EF98" s="212" t="s">
        <v>282</v>
      </c>
      <c r="EG98" s="212" t="s">
        <v>282</v>
      </c>
      <c r="EH98" s="212" t="s">
        <v>282</v>
      </c>
      <c r="EI98" s="212" t="s">
        <v>282</v>
      </c>
      <c r="EJ98" s="212" t="s">
        <v>282</v>
      </c>
      <c r="EK98" s="212" t="s">
        <v>282</v>
      </c>
      <c r="EL98" s="212" t="s">
        <v>282</v>
      </c>
      <c r="EM98" s="212" t="s">
        <v>282</v>
      </c>
      <c r="EN98" s="212" t="s">
        <v>282</v>
      </c>
      <c r="EO98" s="212" t="s">
        <v>282</v>
      </c>
      <c r="EP98" s="212" t="s">
        <v>282</v>
      </c>
      <c r="EQ98" s="212" t="s">
        <v>282</v>
      </c>
      <c r="ER98" s="212" t="s">
        <v>282</v>
      </c>
      <c r="ES98" s="212" t="s">
        <v>282</v>
      </c>
      <c r="ET98" s="212" t="s">
        <v>282</v>
      </c>
      <c r="EU98" s="212" t="s">
        <v>282</v>
      </c>
      <c r="EV98" s="212" t="s">
        <v>282</v>
      </c>
      <c r="EW98" s="212" t="s">
        <v>282</v>
      </c>
      <c r="EX98" s="212" t="s">
        <v>282</v>
      </c>
      <c r="EY98" s="212" t="s">
        <v>282</v>
      </c>
      <c r="EZ98" s="212" t="s">
        <v>282</v>
      </c>
      <c r="FA98" s="212" t="s">
        <v>282</v>
      </c>
      <c r="FB98" s="212" t="s">
        <v>282</v>
      </c>
      <c r="FC98" s="212" t="s">
        <v>282</v>
      </c>
      <c r="FD98" s="212" t="s">
        <v>282</v>
      </c>
      <c r="FE98" s="212" t="s">
        <v>282</v>
      </c>
      <c r="FF98" s="212" t="s">
        <v>282</v>
      </c>
      <c r="FG98" s="212" t="s">
        <v>282</v>
      </c>
      <c r="FH98" s="212" t="s">
        <v>282</v>
      </c>
      <c r="FI98" s="212" t="s">
        <v>282</v>
      </c>
      <c r="FJ98" s="212" t="s">
        <v>282</v>
      </c>
      <c r="FK98" s="212" t="s">
        <v>282</v>
      </c>
    </row>
    <row r="99" spans="1:167" s="212" customFormat="1" x14ac:dyDescent="0.25">
      <c r="A99" s="66" t="s">
        <v>17556</v>
      </c>
      <c r="B99" s="159" t="s">
        <v>282</v>
      </c>
      <c r="C99" s="159" t="s">
        <v>5328</v>
      </c>
      <c r="F99" s="212">
        <v>1</v>
      </c>
      <c r="G99" s="212">
        <v>2</v>
      </c>
      <c r="H99" s="159" t="s">
        <v>10759</v>
      </c>
      <c r="I99" s="159" t="s">
        <v>183</v>
      </c>
      <c r="J99" s="212" t="s">
        <v>282</v>
      </c>
      <c r="K99" s="212" t="s">
        <v>282</v>
      </c>
      <c r="L99" s="212" t="s">
        <v>282</v>
      </c>
      <c r="M99" s="212" t="s">
        <v>282</v>
      </c>
      <c r="N99" s="212" t="s">
        <v>282</v>
      </c>
      <c r="O99" s="212" t="s">
        <v>282</v>
      </c>
      <c r="P99" s="212" t="s">
        <v>282</v>
      </c>
      <c r="Q99" s="212" t="s">
        <v>282</v>
      </c>
      <c r="R99" s="212" t="s">
        <v>282</v>
      </c>
      <c r="S99" s="212" t="s">
        <v>282</v>
      </c>
      <c r="T99" s="159" t="s">
        <v>220</v>
      </c>
      <c r="U99" s="159">
        <v>20</v>
      </c>
      <c r="V99" s="159">
        <v>15.02</v>
      </c>
      <c r="W99" s="159">
        <v>11.77</v>
      </c>
      <c r="X99" s="159">
        <v>59</v>
      </c>
      <c r="Y99" s="159" t="s">
        <v>282</v>
      </c>
      <c r="Z99" s="159" t="s">
        <v>282</v>
      </c>
      <c r="AA99" s="159" t="s">
        <v>282</v>
      </c>
      <c r="AB99" s="159">
        <v>11.27</v>
      </c>
      <c r="AC99" s="159">
        <v>9.39</v>
      </c>
      <c r="AD99" s="159">
        <v>59</v>
      </c>
      <c r="AE99" s="212" t="s">
        <v>282</v>
      </c>
      <c r="AF99" s="212" t="s">
        <v>282</v>
      </c>
      <c r="AG99" s="212" t="s">
        <v>282</v>
      </c>
      <c r="AH99" s="212" t="s">
        <v>282</v>
      </c>
      <c r="AI99" s="212" t="s">
        <v>282</v>
      </c>
      <c r="AJ99" s="212" t="s">
        <v>282</v>
      </c>
      <c r="AK99" s="212" t="s">
        <v>282</v>
      </c>
      <c r="AL99" s="212" t="s">
        <v>282</v>
      </c>
      <c r="AM99" s="212" t="s">
        <v>282</v>
      </c>
      <c r="AN99" s="159" t="s">
        <v>682</v>
      </c>
      <c r="AO99" s="159" t="s">
        <v>183</v>
      </c>
      <c r="AP99" s="159" t="s">
        <v>282</v>
      </c>
      <c r="AQ99" s="159" t="s">
        <v>282</v>
      </c>
      <c r="AR99" s="159" t="s">
        <v>282</v>
      </c>
      <c r="AS99" s="159" t="s">
        <v>282</v>
      </c>
      <c r="AT99" s="159" t="s">
        <v>282</v>
      </c>
      <c r="AU99" s="159" t="s">
        <v>282</v>
      </c>
      <c r="AV99" s="159" t="s">
        <v>282</v>
      </c>
      <c r="AW99" s="159" t="s">
        <v>282</v>
      </c>
      <c r="AX99" s="159" t="s">
        <v>282</v>
      </c>
      <c r="AY99" s="159" t="s">
        <v>282</v>
      </c>
      <c r="AZ99" s="159" t="s">
        <v>220</v>
      </c>
      <c r="BA99" s="159">
        <v>20</v>
      </c>
      <c r="BB99" s="159">
        <v>15.23</v>
      </c>
      <c r="BC99" s="159">
        <v>9.66</v>
      </c>
      <c r="BD99" s="159">
        <v>54</v>
      </c>
      <c r="BE99" s="159" t="s">
        <v>282</v>
      </c>
      <c r="BF99" s="159" t="s">
        <v>282</v>
      </c>
      <c r="BG99" s="159" t="s">
        <v>282</v>
      </c>
      <c r="BH99" s="159">
        <v>14.17</v>
      </c>
      <c r="BI99" s="159">
        <v>12.11</v>
      </c>
      <c r="BJ99" s="159">
        <v>54</v>
      </c>
      <c r="BK99" s="212" t="s">
        <v>282</v>
      </c>
      <c r="BL99" s="212" t="s">
        <v>282</v>
      </c>
      <c r="BM99" s="212" t="s">
        <v>282</v>
      </c>
      <c r="BN99" s="212" t="s">
        <v>282</v>
      </c>
      <c r="BO99" s="212" t="s">
        <v>282</v>
      </c>
      <c r="BP99" s="212" t="s">
        <v>282</v>
      </c>
      <c r="BQ99" s="212" t="s">
        <v>282</v>
      </c>
      <c r="BR99" s="212" t="s">
        <v>282</v>
      </c>
      <c r="BS99" s="212" t="s">
        <v>282</v>
      </c>
      <c r="BT99" s="212" t="s">
        <v>282</v>
      </c>
      <c r="BU99" s="212" t="s">
        <v>282</v>
      </c>
      <c r="BV99" s="212" t="s">
        <v>282</v>
      </c>
      <c r="BW99" s="212" t="s">
        <v>282</v>
      </c>
      <c r="BX99" s="212" t="s">
        <v>282</v>
      </c>
      <c r="BY99" s="212" t="s">
        <v>282</v>
      </c>
      <c r="BZ99" s="212" t="s">
        <v>282</v>
      </c>
      <c r="CA99" s="212" t="s">
        <v>282</v>
      </c>
      <c r="CB99" s="212" t="s">
        <v>282</v>
      </c>
      <c r="CC99" s="212" t="s">
        <v>282</v>
      </c>
      <c r="CD99" s="212" t="s">
        <v>282</v>
      </c>
      <c r="CE99" s="212" t="s">
        <v>282</v>
      </c>
      <c r="CF99" s="212" t="s">
        <v>282</v>
      </c>
      <c r="CG99" s="212" t="s">
        <v>282</v>
      </c>
      <c r="CH99" s="212" t="s">
        <v>282</v>
      </c>
      <c r="CI99" s="212" t="s">
        <v>282</v>
      </c>
      <c r="CJ99" s="212" t="s">
        <v>282</v>
      </c>
      <c r="CK99" s="212" t="s">
        <v>282</v>
      </c>
      <c r="CL99" s="212" t="s">
        <v>282</v>
      </c>
      <c r="CM99" s="212" t="s">
        <v>282</v>
      </c>
      <c r="CN99" s="212" t="s">
        <v>282</v>
      </c>
      <c r="CO99" s="212" t="s">
        <v>282</v>
      </c>
      <c r="CP99" s="212" t="s">
        <v>282</v>
      </c>
      <c r="CQ99" s="212" t="s">
        <v>282</v>
      </c>
      <c r="CR99" s="212" t="s">
        <v>282</v>
      </c>
      <c r="CS99" s="212" t="s">
        <v>282</v>
      </c>
      <c r="CT99" s="212" t="s">
        <v>282</v>
      </c>
      <c r="CU99" s="212" t="s">
        <v>282</v>
      </c>
      <c r="CV99" s="212" t="s">
        <v>282</v>
      </c>
      <c r="CW99" s="212" t="s">
        <v>282</v>
      </c>
      <c r="CX99" s="212" t="s">
        <v>282</v>
      </c>
      <c r="CY99" s="212" t="s">
        <v>282</v>
      </c>
      <c r="CZ99" s="212" t="s">
        <v>282</v>
      </c>
      <c r="DA99" s="212" t="s">
        <v>282</v>
      </c>
      <c r="DB99" s="212" t="s">
        <v>282</v>
      </c>
      <c r="DC99" s="212" t="s">
        <v>282</v>
      </c>
      <c r="DD99" s="212" t="s">
        <v>282</v>
      </c>
      <c r="DE99" s="212" t="s">
        <v>282</v>
      </c>
      <c r="DF99" s="212" t="s">
        <v>282</v>
      </c>
      <c r="DG99" s="212" t="s">
        <v>282</v>
      </c>
      <c r="DH99" s="212" t="s">
        <v>282</v>
      </c>
      <c r="DI99" s="212" t="s">
        <v>282</v>
      </c>
      <c r="DJ99" s="212" t="s">
        <v>282</v>
      </c>
      <c r="DK99" s="212" t="s">
        <v>282</v>
      </c>
      <c r="DL99" s="212" t="s">
        <v>282</v>
      </c>
      <c r="DM99" s="212" t="s">
        <v>282</v>
      </c>
      <c r="DN99" s="212" t="s">
        <v>282</v>
      </c>
      <c r="DO99" s="212" t="s">
        <v>282</v>
      </c>
      <c r="DP99" s="212" t="s">
        <v>282</v>
      </c>
      <c r="DQ99" s="212" t="s">
        <v>282</v>
      </c>
      <c r="DR99" s="212" t="s">
        <v>282</v>
      </c>
      <c r="DS99" s="212" t="s">
        <v>282</v>
      </c>
      <c r="DT99" s="212" t="s">
        <v>282</v>
      </c>
      <c r="DU99" s="212" t="s">
        <v>282</v>
      </c>
      <c r="DV99" s="212" t="s">
        <v>282</v>
      </c>
      <c r="DW99" s="212" t="s">
        <v>282</v>
      </c>
      <c r="DX99" s="212" t="s">
        <v>282</v>
      </c>
      <c r="DY99" s="212" t="s">
        <v>282</v>
      </c>
      <c r="DZ99" s="212" t="s">
        <v>282</v>
      </c>
      <c r="EA99" s="212" t="s">
        <v>282</v>
      </c>
      <c r="EB99" s="212" t="s">
        <v>282</v>
      </c>
      <c r="EC99" s="212" t="s">
        <v>282</v>
      </c>
      <c r="ED99" s="212" t="s">
        <v>282</v>
      </c>
      <c r="EE99" s="212" t="s">
        <v>282</v>
      </c>
      <c r="EF99" s="212" t="s">
        <v>282</v>
      </c>
      <c r="EG99" s="212" t="s">
        <v>282</v>
      </c>
      <c r="EH99" s="212" t="s">
        <v>282</v>
      </c>
      <c r="EI99" s="212" t="s">
        <v>282</v>
      </c>
      <c r="EJ99" s="212" t="s">
        <v>282</v>
      </c>
      <c r="EK99" s="212" t="s">
        <v>282</v>
      </c>
      <c r="EL99" s="212" t="s">
        <v>282</v>
      </c>
      <c r="EM99" s="212" t="s">
        <v>282</v>
      </c>
      <c r="EN99" s="212" t="s">
        <v>282</v>
      </c>
      <c r="EO99" s="212" t="s">
        <v>282</v>
      </c>
      <c r="EP99" s="212" t="s">
        <v>282</v>
      </c>
      <c r="EQ99" s="212" t="s">
        <v>282</v>
      </c>
      <c r="ER99" s="212" t="s">
        <v>282</v>
      </c>
      <c r="ES99" s="212" t="s">
        <v>282</v>
      </c>
      <c r="ET99" s="212" t="s">
        <v>282</v>
      </c>
      <c r="EU99" s="212" t="s">
        <v>282</v>
      </c>
      <c r="EV99" s="212" t="s">
        <v>282</v>
      </c>
      <c r="EW99" s="212" t="s">
        <v>282</v>
      </c>
      <c r="EX99" s="212" t="s">
        <v>282</v>
      </c>
      <c r="EY99" s="212" t="s">
        <v>282</v>
      </c>
      <c r="EZ99" s="212" t="s">
        <v>282</v>
      </c>
      <c r="FA99" s="212" t="s">
        <v>282</v>
      </c>
      <c r="FB99" s="212" t="s">
        <v>282</v>
      </c>
      <c r="FC99" s="212" t="s">
        <v>282</v>
      </c>
      <c r="FD99" s="212" t="s">
        <v>282</v>
      </c>
      <c r="FE99" s="212" t="s">
        <v>282</v>
      </c>
      <c r="FF99" s="212" t="s">
        <v>282</v>
      </c>
      <c r="FG99" s="212" t="s">
        <v>282</v>
      </c>
      <c r="FH99" s="212" t="s">
        <v>282</v>
      </c>
      <c r="FI99" s="212" t="s">
        <v>282</v>
      </c>
      <c r="FJ99" s="212" t="s">
        <v>282</v>
      </c>
      <c r="FK99" s="212" t="s">
        <v>282</v>
      </c>
    </row>
    <row r="100" spans="1:167" s="212" customFormat="1" x14ac:dyDescent="0.25">
      <c r="A100" s="66" t="s">
        <v>17556</v>
      </c>
      <c r="B100" s="159" t="s">
        <v>17609</v>
      </c>
      <c r="C100" s="159" t="s">
        <v>5328</v>
      </c>
      <c r="F100" s="212">
        <v>3</v>
      </c>
      <c r="G100" s="212">
        <v>2</v>
      </c>
      <c r="H100" s="159" t="s">
        <v>10759</v>
      </c>
      <c r="I100" s="159" t="s">
        <v>183</v>
      </c>
      <c r="J100" s="212" t="s">
        <v>282</v>
      </c>
      <c r="K100" s="212" t="s">
        <v>282</v>
      </c>
      <c r="L100" s="212" t="s">
        <v>282</v>
      </c>
      <c r="M100" s="212" t="s">
        <v>282</v>
      </c>
      <c r="N100" s="212" t="s">
        <v>282</v>
      </c>
      <c r="O100" s="212" t="s">
        <v>282</v>
      </c>
      <c r="P100" s="212" t="s">
        <v>282</v>
      </c>
      <c r="Q100" s="212" t="s">
        <v>282</v>
      </c>
      <c r="R100" s="212" t="s">
        <v>282</v>
      </c>
      <c r="S100" s="212" t="s">
        <v>282</v>
      </c>
      <c r="T100" s="159" t="s">
        <v>220</v>
      </c>
      <c r="U100" s="159">
        <v>20</v>
      </c>
      <c r="V100" s="159">
        <v>15.02</v>
      </c>
      <c r="W100" s="159">
        <v>11.77</v>
      </c>
      <c r="X100" s="159">
        <v>59</v>
      </c>
      <c r="Y100" s="159" t="s">
        <v>282</v>
      </c>
      <c r="Z100" s="159" t="s">
        <v>282</v>
      </c>
      <c r="AA100" s="159" t="s">
        <v>282</v>
      </c>
      <c r="AB100" s="159">
        <v>11.03</v>
      </c>
      <c r="AC100" s="159">
        <v>9.84</v>
      </c>
      <c r="AD100" s="159">
        <v>59</v>
      </c>
      <c r="AE100" s="212" t="s">
        <v>282</v>
      </c>
      <c r="AF100" s="212" t="s">
        <v>282</v>
      </c>
      <c r="AG100" s="212" t="s">
        <v>282</v>
      </c>
      <c r="AH100" s="212" t="s">
        <v>282</v>
      </c>
      <c r="AI100" s="212" t="s">
        <v>282</v>
      </c>
      <c r="AJ100" s="212" t="s">
        <v>282</v>
      </c>
      <c r="AK100" s="212" t="s">
        <v>282</v>
      </c>
      <c r="AL100" s="212" t="s">
        <v>282</v>
      </c>
      <c r="AM100" s="212" t="s">
        <v>282</v>
      </c>
      <c r="AN100" s="159" t="s">
        <v>682</v>
      </c>
      <c r="AO100" s="159" t="s">
        <v>183</v>
      </c>
      <c r="AP100" s="159" t="s">
        <v>282</v>
      </c>
      <c r="AQ100" s="159" t="s">
        <v>282</v>
      </c>
      <c r="AR100" s="159" t="s">
        <v>282</v>
      </c>
      <c r="AS100" s="159" t="s">
        <v>282</v>
      </c>
      <c r="AT100" s="159" t="s">
        <v>282</v>
      </c>
      <c r="AU100" s="159" t="s">
        <v>282</v>
      </c>
      <c r="AV100" s="159" t="s">
        <v>282</v>
      </c>
      <c r="AW100" s="159" t="s">
        <v>282</v>
      </c>
      <c r="AX100" s="159" t="s">
        <v>282</v>
      </c>
      <c r="AY100" s="159" t="s">
        <v>282</v>
      </c>
      <c r="AZ100" s="159" t="s">
        <v>220</v>
      </c>
      <c r="BA100" s="159">
        <v>20</v>
      </c>
      <c r="BB100" s="159">
        <v>15.23</v>
      </c>
      <c r="BC100" s="159">
        <v>9.66</v>
      </c>
      <c r="BD100" s="159">
        <v>54</v>
      </c>
      <c r="BE100" s="159" t="s">
        <v>282</v>
      </c>
      <c r="BF100" s="159" t="s">
        <v>282</v>
      </c>
      <c r="BG100" s="159" t="s">
        <v>282</v>
      </c>
      <c r="BH100" s="159">
        <v>11.56</v>
      </c>
      <c r="BI100" s="159">
        <v>9.52</v>
      </c>
      <c r="BJ100" s="159">
        <v>54</v>
      </c>
      <c r="BK100" s="212" t="s">
        <v>282</v>
      </c>
      <c r="BL100" s="212" t="s">
        <v>282</v>
      </c>
      <c r="BM100" s="212" t="s">
        <v>282</v>
      </c>
      <c r="BN100" s="212" t="s">
        <v>282</v>
      </c>
      <c r="BO100" s="212" t="s">
        <v>282</v>
      </c>
      <c r="BP100" s="212" t="s">
        <v>282</v>
      </c>
      <c r="BQ100" s="212" t="s">
        <v>282</v>
      </c>
      <c r="BR100" s="212" t="s">
        <v>282</v>
      </c>
      <c r="BS100" s="212" t="s">
        <v>282</v>
      </c>
      <c r="BT100" s="212" t="s">
        <v>282</v>
      </c>
      <c r="BU100" s="212" t="s">
        <v>282</v>
      </c>
      <c r="BV100" s="212" t="s">
        <v>282</v>
      </c>
      <c r="BW100" s="212" t="s">
        <v>282</v>
      </c>
      <c r="BX100" s="212" t="s">
        <v>282</v>
      </c>
      <c r="BY100" s="212" t="s">
        <v>282</v>
      </c>
      <c r="BZ100" s="212" t="s">
        <v>282</v>
      </c>
      <c r="CA100" s="212" t="s">
        <v>282</v>
      </c>
      <c r="CB100" s="212" t="s">
        <v>282</v>
      </c>
      <c r="CC100" s="212" t="s">
        <v>282</v>
      </c>
      <c r="CD100" s="212" t="s">
        <v>282</v>
      </c>
      <c r="CE100" s="212" t="s">
        <v>282</v>
      </c>
      <c r="CF100" s="212" t="s">
        <v>282</v>
      </c>
      <c r="CG100" s="212" t="s">
        <v>282</v>
      </c>
      <c r="CH100" s="212" t="s">
        <v>282</v>
      </c>
      <c r="CI100" s="212" t="s">
        <v>282</v>
      </c>
      <c r="CJ100" s="212" t="s">
        <v>282</v>
      </c>
      <c r="CK100" s="212" t="s">
        <v>282</v>
      </c>
      <c r="CL100" s="212" t="s">
        <v>282</v>
      </c>
      <c r="CM100" s="212" t="s">
        <v>282</v>
      </c>
      <c r="CN100" s="212" t="s">
        <v>282</v>
      </c>
      <c r="CO100" s="212" t="s">
        <v>282</v>
      </c>
      <c r="CP100" s="212" t="s">
        <v>282</v>
      </c>
      <c r="CQ100" s="212" t="s">
        <v>282</v>
      </c>
      <c r="CR100" s="212" t="s">
        <v>282</v>
      </c>
      <c r="CS100" s="212" t="s">
        <v>282</v>
      </c>
      <c r="CT100" s="212" t="s">
        <v>282</v>
      </c>
      <c r="CU100" s="212" t="s">
        <v>282</v>
      </c>
      <c r="CV100" s="212" t="s">
        <v>282</v>
      </c>
      <c r="CW100" s="212" t="s">
        <v>282</v>
      </c>
      <c r="CX100" s="212" t="s">
        <v>282</v>
      </c>
      <c r="CY100" s="212" t="s">
        <v>282</v>
      </c>
      <c r="CZ100" s="212" t="s">
        <v>282</v>
      </c>
      <c r="DA100" s="212" t="s">
        <v>282</v>
      </c>
      <c r="DB100" s="212" t="s">
        <v>282</v>
      </c>
      <c r="DC100" s="212" t="s">
        <v>282</v>
      </c>
      <c r="DD100" s="212" t="s">
        <v>282</v>
      </c>
      <c r="DE100" s="212" t="s">
        <v>282</v>
      </c>
      <c r="DF100" s="212" t="s">
        <v>282</v>
      </c>
      <c r="DG100" s="212" t="s">
        <v>282</v>
      </c>
      <c r="DH100" s="212" t="s">
        <v>282</v>
      </c>
      <c r="DI100" s="212" t="s">
        <v>282</v>
      </c>
      <c r="DJ100" s="212" t="s">
        <v>282</v>
      </c>
      <c r="DK100" s="212" t="s">
        <v>282</v>
      </c>
      <c r="DL100" s="212" t="s">
        <v>282</v>
      </c>
      <c r="DM100" s="212" t="s">
        <v>282</v>
      </c>
      <c r="DN100" s="212" t="s">
        <v>282</v>
      </c>
      <c r="DO100" s="212" t="s">
        <v>282</v>
      </c>
      <c r="DP100" s="212" t="s">
        <v>282</v>
      </c>
      <c r="DQ100" s="212" t="s">
        <v>282</v>
      </c>
      <c r="DR100" s="212" t="s">
        <v>282</v>
      </c>
      <c r="DS100" s="212" t="s">
        <v>282</v>
      </c>
      <c r="DT100" s="212" t="s">
        <v>282</v>
      </c>
      <c r="DU100" s="212" t="s">
        <v>282</v>
      </c>
      <c r="DV100" s="212" t="s">
        <v>282</v>
      </c>
      <c r="DW100" s="212" t="s">
        <v>282</v>
      </c>
      <c r="DX100" s="212" t="s">
        <v>282</v>
      </c>
      <c r="DY100" s="212" t="s">
        <v>282</v>
      </c>
      <c r="DZ100" s="212" t="s">
        <v>282</v>
      </c>
      <c r="EA100" s="212" t="s">
        <v>282</v>
      </c>
      <c r="EB100" s="212" t="s">
        <v>282</v>
      </c>
      <c r="EC100" s="212" t="s">
        <v>282</v>
      </c>
      <c r="ED100" s="212" t="s">
        <v>282</v>
      </c>
      <c r="EE100" s="212" t="s">
        <v>282</v>
      </c>
      <c r="EF100" s="212" t="s">
        <v>282</v>
      </c>
      <c r="EG100" s="212" t="s">
        <v>282</v>
      </c>
      <c r="EH100" s="212" t="s">
        <v>282</v>
      </c>
      <c r="EI100" s="212" t="s">
        <v>282</v>
      </c>
      <c r="EJ100" s="212" t="s">
        <v>282</v>
      </c>
      <c r="EK100" s="212" t="s">
        <v>282</v>
      </c>
      <c r="EL100" s="212" t="s">
        <v>282</v>
      </c>
      <c r="EM100" s="212" t="s">
        <v>282</v>
      </c>
      <c r="EN100" s="212" t="s">
        <v>282</v>
      </c>
      <c r="EO100" s="212" t="s">
        <v>282</v>
      </c>
      <c r="EP100" s="212" t="s">
        <v>282</v>
      </c>
      <c r="EQ100" s="212" t="s">
        <v>282</v>
      </c>
      <c r="ER100" s="212" t="s">
        <v>282</v>
      </c>
      <c r="ES100" s="212" t="s">
        <v>282</v>
      </c>
      <c r="ET100" s="212" t="s">
        <v>282</v>
      </c>
      <c r="EU100" s="212" t="s">
        <v>282</v>
      </c>
      <c r="EV100" s="212" t="s">
        <v>282</v>
      </c>
      <c r="EW100" s="212" t="s">
        <v>282</v>
      </c>
      <c r="EX100" s="212" t="s">
        <v>282</v>
      </c>
      <c r="EY100" s="212" t="s">
        <v>282</v>
      </c>
      <c r="EZ100" s="212" t="s">
        <v>282</v>
      </c>
      <c r="FA100" s="212" t="s">
        <v>282</v>
      </c>
      <c r="FB100" s="212" t="s">
        <v>282</v>
      </c>
      <c r="FC100" s="212" t="s">
        <v>282</v>
      </c>
      <c r="FD100" s="212" t="s">
        <v>282</v>
      </c>
      <c r="FE100" s="212" t="s">
        <v>282</v>
      </c>
      <c r="FF100" s="212" t="s">
        <v>282</v>
      </c>
      <c r="FG100" s="212" t="s">
        <v>282</v>
      </c>
      <c r="FH100" s="212" t="s">
        <v>282</v>
      </c>
      <c r="FI100" s="212" t="s">
        <v>282</v>
      </c>
      <c r="FJ100" s="212" t="s">
        <v>282</v>
      </c>
      <c r="FK100" s="212" t="s">
        <v>282</v>
      </c>
    </row>
    <row r="101" spans="1:167" s="212" customFormat="1" x14ac:dyDescent="0.25">
      <c r="A101" s="66" t="s">
        <v>17556</v>
      </c>
      <c r="B101" s="159" t="s">
        <v>17609</v>
      </c>
      <c r="C101" s="159" t="s">
        <v>5328</v>
      </c>
      <c r="F101" s="212">
        <v>6</v>
      </c>
      <c r="G101" s="212">
        <v>2</v>
      </c>
      <c r="H101" s="159" t="s">
        <v>10759</v>
      </c>
      <c r="I101" s="159" t="s">
        <v>183</v>
      </c>
      <c r="J101" s="212" t="s">
        <v>282</v>
      </c>
      <c r="K101" s="212" t="s">
        <v>282</v>
      </c>
      <c r="L101" s="212" t="s">
        <v>282</v>
      </c>
      <c r="M101" s="212" t="s">
        <v>282</v>
      </c>
      <c r="N101" s="212" t="s">
        <v>282</v>
      </c>
      <c r="O101" s="212" t="s">
        <v>282</v>
      </c>
      <c r="P101" s="212" t="s">
        <v>282</v>
      </c>
      <c r="Q101" s="212" t="s">
        <v>282</v>
      </c>
      <c r="R101" s="212" t="s">
        <v>282</v>
      </c>
      <c r="S101" s="212" t="s">
        <v>282</v>
      </c>
      <c r="T101" s="159" t="s">
        <v>220</v>
      </c>
      <c r="U101" s="159">
        <v>20</v>
      </c>
      <c r="V101" s="159">
        <v>15.02</v>
      </c>
      <c r="W101" s="159">
        <v>11.77</v>
      </c>
      <c r="X101" s="159">
        <v>59</v>
      </c>
      <c r="Y101" s="159" t="s">
        <v>282</v>
      </c>
      <c r="Z101" s="159" t="s">
        <v>282</v>
      </c>
      <c r="AA101" s="159" t="s">
        <v>282</v>
      </c>
      <c r="AB101" s="159">
        <v>11.03</v>
      </c>
      <c r="AC101" s="159">
        <v>9.84</v>
      </c>
      <c r="AD101" s="159">
        <v>59</v>
      </c>
      <c r="AE101" s="212" t="s">
        <v>282</v>
      </c>
      <c r="AF101" s="212" t="s">
        <v>282</v>
      </c>
      <c r="AG101" s="212" t="s">
        <v>282</v>
      </c>
      <c r="AH101" s="212" t="s">
        <v>282</v>
      </c>
      <c r="AI101" s="212" t="s">
        <v>282</v>
      </c>
      <c r="AJ101" s="212" t="s">
        <v>282</v>
      </c>
      <c r="AK101" s="212" t="s">
        <v>282</v>
      </c>
      <c r="AL101" s="212" t="s">
        <v>282</v>
      </c>
      <c r="AM101" s="212" t="s">
        <v>282</v>
      </c>
      <c r="AN101" s="159" t="s">
        <v>682</v>
      </c>
      <c r="AO101" s="159" t="s">
        <v>183</v>
      </c>
      <c r="AP101" s="159" t="s">
        <v>282</v>
      </c>
      <c r="AQ101" s="159" t="s">
        <v>282</v>
      </c>
      <c r="AR101" s="159" t="s">
        <v>282</v>
      </c>
      <c r="AS101" s="159" t="s">
        <v>282</v>
      </c>
      <c r="AT101" s="159" t="s">
        <v>282</v>
      </c>
      <c r="AU101" s="159" t="s">
        <v>282</v>
      </c>
      <c r="AV101" s="159" t="s">
        <v>282</v>
      </c>
      <c r="AW101" s="159" t="s">
        <v>282</v>
      </c>
      <c r="AX101" s="159" t="s">
        <v>282</v>
      </c>
      <c r="AY101" s="159" t="s">
        <v>282</v>
      </c>
      <c r="AZ101" s="159" t="s">
        <v>220</v>
      </c>
      <c r="BA101" s="159">
        <v>20</v>
      </c>
      <c r="BB101" s="159">
        <v>15.23</v>
      </c>
      <c r="BC101" s="159">
        <v>9.66</v>
      </c>
      <c r="BD101" s="159">
        <v>54</v>
      </c>
      <c r="BE101" s="159" t="s">
        <v>282</v>
      </c>
      <c r="BF101" s="159" t="s">
        <v>282</v>
      </c>
      <c r="BG101" s="159" t="s">
        <v>282</v>
      </c>
      <c r="BH101" s="159">
        <v>11.56</v>
      </c>
      <c r="BI101" s="159">
        <v>9.52</v>
      </c>
      <c r="BJ101" s="159">
        <v>54</v>
      </c>
      <c r="BK101" s="212" t="s">
        <v>282</v>
      </c>
      <c r="BL101" s="212" t="s">
        <v>282</v>
      </c>
      <c r="BM101" s="212" t="s">
        <v>282</v>
      </c>
      <c r="BN101" s="212" t="s">
        <v>282</v>
      </c>
      <c r="BO101" s="212" t="s">
        <v>282</v>
      </c>
      <c r="BP101" s="212" t="s">
        <v>282</v>
      </c>
      <c r="BQ101" s="212" t="s">
        <v>282</v>
      </c>
      <c r="BR101" s="212" t="s">
        <v>282</v>
      </c>
      <c r="BS101" s="212" t="s">
        <v>282</v>
      </c>
      <c r="BT101" s="212" t="s">
        <v>282</v>
      </c>
      <c r="BU101" s="212" t="s">
        <v>282</v>
      </c>
      <c r="BV101" s="212" t="s">
        <v>282</v>
      </c>
      <c r="BW101" s="212" t="s">
        <v>282</v>
      </c>
      <c r="BX101" s="212" t="s">
        <v>282</v>
      </c>
      <c r="BY101" s="212" t="s">
        <v>282</v>
      </c>
      <c r="BZ101" s="212" t="s">
        <v>282</v>
      </c>
      <c r="CA101" s="212" t="s">
        <v>282</v>
      </c>
      <c r="CB101" s="212" t="s">
        <v>282</v>
      </c>
      <c r="CC101" s="212" t="s">
        <v>282</v>
      </c>
      <c r="CD101" s="212" t="s">
        <v>282</v>
      </c>
      <c r="CE101" s="212" t="s">
        <v>282</v>
      </c>
      <c r="CF101" s="212" t="s">
        <v>282</v>
      </c>
      <c r="CG101" s="212" t="s">
        <v>282</v>
      </c>
      <c r="CH101" s="212" t="s">
        <v>282</v>
      </c>
      <c r="CI101" s="212" t="s">
        <v>282</v>
      </c>
      <c r="CJ101" s="212" t="s">
        <v>282</v>
      </c>
      <c r="CK101" s="212" t="s">
        <v>282</v>
      </c>
      <c r="CL101" s="212" t="s">
        <v>282</v>
      </c>
      <c r="CM101" s="212" t="s">
        <v>282</v>
      </c>
      <c r="CN101" s="212" t="s">
        <v>282</v>
      </c>
      <c r="CO101" s="212" t="s">
        <v>282</v>
      </c>
      <c r="CP101" s="212" t="s">
        <v>282</v>
      </c>
      <c r="CQ101" s="212" t="s">
        <v>282</v>
      </c>
      <c r="CR101" s="212" t="s">
        <v>282</v>
      </c>
      <c r="CS101" s="212" t="s">
        <v>282</v>
      </c>
      <c r="CT101" s="212" t="s">
        <v>282</v>
      </c>
      <c r="CU101" s="212" t="s">
        <v>282</v>
      </c>
      <c r="CV101" s="212" t="s">
        <v>282</v>
      </c>
      <c r="CW101" s="212" t="s">
        <v>282</v>
      </c>
      <c r="CX101" s="212" t="s">
        <v>282</v>
      </c>
      <c r="CY101" s="212" t="s">
        <v>282</v>
      </c>
      <c r="CZ101" s="212" t="s">
        <v>282</v>
      </c>
      <c r="DA101" s="212" t="s">
        <v>282</v>
      </c>
      <c r="DB101" s="212" t="s">
        <v>282</v>
      </c>
      <c r="DC101" s="212" t="s">
        <v>282</v>
      </c>
      <c r="DD101" s="212" t="s">
        <v>282</v>
      </c>
      <c r="DE101" s="212" t="s">
        <v>282</v>
      </c>
      <c r="DF101" s="212" t="s">
        <v>282</v>
      </c>
      <c r="DG101" s="212" t="s">
        <v>282</v>
      </c>
      <c r="DH101" s="212" t="s">
        <v>282</v>
      </c>
      <c r="DI101" s="212" t="s">
        <v>282</v>
      </c>
      <c r="DJ101" s="212" t="s">
        <v>282</v>
      </c>
      <c r="DK101" s="212" t="s">
        <v>282</v>
      </c>
      <c r="DL101" s="212" t="s">
        <v>282</v>
      </c>
      <c r="DM101" s="212" t="s">
        <v>282</v>
      </c>
      <c r="DN101" s="212" t="s">
        <v>282</v>
      </c>
      <c r="DO101" s="212" t="s">
        <v>282</v>
      </c>
      <c r="DP101" s="212" t="s">
        <v>282</v>
      </c>
      <c r="DQ101" s="212" t="s">
        <v>282</v>
      </c>
      <c r="DR101" s="212" t="s">
        <v>282</v>
      </c>
      <c r="DS101" s="212" t="s">
        <v>282</v>
      </c>
      <c r="DT101" s="212" t="s">
        <v>282</v>
      </c>
      <c r="DU101" s="212" t="s">
        <v>282</v>
      </c>
      <c r="DV101" s="212" t="s">
        <v>282</v>
      </c>
      <c r="DW101" s="212" t="s">
        <v>282</v>
      </c>
      <c r="DX101" s="212" t="s">
        <v>282</v>
      </c>
      <c r="DY101" s="212" t="s">
        <v>282</v>
      </c>
      <c r="DZ101" s="212" t="s">
        <v>282</v>
      </c>
      <c r="EA101" s="212" t="s">
        <v>282</v>
      </c>
      <c r="EB101" s="212" t="s">
        <v>282</v>
      </c>
      <c r="EC101" s="212" t="s">
        <v>282</v>
      </c>
      <c r="ED101" s="212" t="s">
        <v>282</v>
      </c>
      <c r="EE101" s="212" t="s">
        <v>282</v>
      </c>
      <c r="EF101" s="212" t="s">
        <v>282</v>
      </c>
      <c r="EG101" s="212" t="s">
        <v>282</v>
      </c>
      <c r="EH101" s="212" t="s">
        <v>282</v>
      </c>
      <c r="EI101" s="212" t="s">
        <v>282</v>
      </c>
      <c r="EJ101" s="212" t="s">
        <v>282</v>
      </c>
      <c r="EK101" s="212" t="s">
        <v>282</v>
      </c>
      <c r="EL101" s="212" t="s">
        <v>282</v>
      </c>
      <c r="EM101" s="212" t="s">
        <v>282</v>
      </c>
      <c r="EN101" s="212" t="s">
        <v>282</v>
      </c>
      <c r="EO101" s="212" t="s">
        <v>282</v>
      </c>
      <c r="EP101" s="212" t="s">
        <v>282</v>
      </c>
      <c r="EQ101" s="212" t="s">
        <v>282</v>
      </c>
      <c r="ER101" s="212" t="s">
        <v>282</v>
      </c>
      <c r="ES101" s="212" t="s">
        <v>282</v>
      </c>
      <c r="ET101" s="212" t="s">
        <v>282</v>
      </c>
      <c r="EU101" s="212" t="s">
        <v>282</v>
      </c>
      <c r="EV101" s="212" t="s">
        <v>282</v>
      </c>
      <c r="EW101" s="212" t="s">
        <v>282</v>
      </c>
      <c r="EX101" s="212" t="s">
        <v>282</v>
      </c>
      <c r="EY101" s="212" t="s">
        <v>282</v>
      </c>
      <c r="EZ101" s="212" t="s">
        <v>282</v>
      </c>
      <c r="FA101" s="212" t="s">
        <v>282</v>
      </c>
      <c r="FB101" s="212" t="s">
        <v>282</v>
      </c>
      <c r="FC101" s="212" t="s">
        <v>282</v>
      </c>
      <c r="FD101" s="212" t="s">
        <v>282</v>
      </c>
      <c r="FE101" s="212" t="s">
        <v>282</v>
      </c>
      <c r="FF101" s="212" t="s">
        <v>282</v>
      </c>
      <c r="FG101" s="212" t="s">
        <v>282</v>
      </c>
      <c r="FH101" s="212" t="s">
        <v>282</v>
      </c>
      <c r="FI101" s="212" t="s">
        <v>282</v>
      </c>
      <c r="FJ101" s="212" t="s">
        <v>282</v>
      </c>
      <c r="FK101" s="212" t="s">
        <v>282</v>
      </c>
    </row>
    <row r="102" spans="1:167" s="212" customFormat="1" x14ac:dyDescent="0.25">
      <c r="A102" s="212" t="s">
        <v>7075</v>
      </c>
      <c r="B102" s="159" t="s">
        <v>15977</v>
      </c>
      <c r="C102" s="159" t="s">
        <v>5328</v>
      </c>
      <c r="F102" s="212">
        <v>1</v>
      </c>
      <c r="G102" s="212">
        <v>3</v>
      </c>
      <c r="H102" s="212" t="s">
        <v>17959</v>
      </c>
      <c r="I102" s="159" t="s">
        <v>10585</v>
      </c>
      <c r="J102" s="212" t="s">
        <v>282</v>
      </c>
      <c r="K102" s="212" t="s">
        <v>282</v>
      </c>
      <c r="L102" s="212" t="s">
        <v>282</v>
      </c>
      <c r="M102" s="212" t="s">
        <v>282</v>
      </c>
      <c r="N102" s="212" t="s">
        <v>282</v>
      </c>
      <c r="O102" s="212" t="s">
        <v>282</v>
      </c>
      <c r="P102" s="212" t="s">
        <v>282</v>
      </c>
      <c r="Q102" s="212" t="s">
        <v>282</v>
      </c>
      <c r="R102" s="212" t="s">
        <v>282</v>
      </c>
      <c r="S102" s="212" t="s">
        <v>282</v>
      </c>
      <c r="T102" s="159" t="s">
        <v>299</v>
      </c>
      <c r="U102" s="159">
        <v>17</v>
      </c>
      <c r="V102" s="159">
        <v>25.1</v>
      </c>
      <c r="W102" s="159">
        <v>5.6</v>
      </c>
      <c r="X102" s="159">
        <v>54</v>
      </c>
      <c r="Y102" s="159" t="s">
        <v>282</v>
      </c>
      <c r="Z102" s="159" t="s">
        <v>282</v>
      </c>
      <c r="AA102" s="159" t="s">
        <v>282</v>
      </c>
      <c r="AB102" s="159" t="s">
        <v>282</v>
      </c>
      <c r="AC102" s="159" t="s">
        <v>282</v>
      </c>
      <c r="AD102" s="159" t="s">
        <v>282</v>
      </c>
      <c r="AE102" s="159" t="s">
        <v>282</v>
      </c>
      <c r="AF102" s="159" t="s">
        <v>282</v>
      </c>
      <c r="AG102" s="159" t="s">
        <v>282</v>
      </c>
      <c r="AH102" s="159" t="s">
        <v>282</v>
      </c>
      <c r="AI102" s="159" t="s">
        <v>282</v>
      </c>
      <c r="AJ102" s="159" t="s">
        <v>282</v>
      </c>
      <c r="AK102" s="212">
        <v>-14.8</v>
      </c>
      <c r="AL102" s="212">
        <v>5.5</v>
      </c>
      <c r="AM102" s="212">
        <v>28</v>
      </c>
      <c r="AN102" s="212" t="s">
        <v>17965</v>
      </c>
      <c r="AO102" s="159" t="s">
        <v>10585</v>
      </c>
      <c r="AP102" s="159" t="s">
        <v>282</v>
      </c>
      <c r="AQ102" s="159" t="s">
        <v>282</v>
      </c>
      <c r="AR102" s="159" t="s">
        <v>282</v>
      </c>
      <c r="AS102" s="159" t="s">
        <v>282</v>
      </c>
      <c r="AT102" s="159" t="s">
        <v>282</v>
      </c>
      <c r="AU102" s="159" t="s">
        <v>282</v>
      </c>
      <c r="AV102" s="159" t="s">
        <v>282</v>
      </c>
      <c r="AW102" s="159" t="s">
        <v>282</v>
      </c>
      <c r="AX102" s="159" t="s">
        <v>282</v>
      </c>
      <c r="AY102" s="159" t="s">
        <v>282</v>
      </c>
      <c r="AZ102" s="159" t="s">
        <v>299</v>
      </c>
      <c r="BA102" s="159">
        <v>17</v>
      </c>
      <c r="BB102" s="159">
        <v>25</v>
      </c>
      <c r="BC102" s="159">
        <v>5.2</v>
      </c>
      <c r="BD102" s="159">
        <v>58</v>
      </c>
      <c r="BE102" s="159" t="s">
        <v>282</v>
      </c>
      <c r="BF102" s="159" t="s">
        <v>282</v>
      </c>
      <c r="BG102" s="159" t="s">
        <v>282</v>
      </c>
      <c r="BH102" s="159" t="s">
        <v>282</v>
      </c>
      <c r="BI102" s="159" t="s">
        <v>282</v>
      </c>
      <c r="BJ102" s="159" t="s">
        <v>282</v>
      </c>
      <c r="BK102" s="159" t="s">
        <v>282</v>
      </c>
      <c r="BL102" s="159" t="s">
        <v>282</v>
      </c>
      <c r="BM102" s="159" t="s">
        <v>282</v>
      </c>
      <c r="BN102" s="159" t="s">
        <v>282</v>
      </c>
      <c r="BO102" s="159" t="s">
        <v>282</v>
      </c>
      <c r="BP102" s="159" t="s">
        <v>282</v>
      </c>
      <c r="BQ102" s="212">
        <v>-17.100000000000001</v>
      </c>
      <c r="BR102" s="212">
        <v>6.1</v>
      </c>
      <c r="BS102" s="212">
        <v>34</v>
      </c>
      <c r="BT102" s="159" t="s">
        <v>256</v>
      </c>
      <c r="BU102" s="159" t="s">
        <v>10507</v>
      </c>
      <c r="BV102" s="212" t="s">
        <v>282</v>
      </c>
      <c r="BW102" s="212" t="s">
        <v>282</v>
      </c>
      <c r="BX102" s="212" t="s">
        <v>282</v>
      </c>
      <c r="BY102" s="212" t="s">
        <v>282</v>
      </c>
      <c r="BZ102" s="212" t="s">
        <v>282</v>
      </c>
      <c r="CA102" s="212" t="s">
        <v>282</v>
      </c>
      <c r="CB102" s="212" t="s">
        <v>282</v>
      </c>
      <c r="CC102" s="212" t="s">
        <v>282</v>
      </c>
      <c r="CD102" s="212" t="s">
        <v>282</v>
      </c>
      <c r="CE102" s="212" t="s">
        <v>282</v>
      </c>
      <c r="CF102" s="159" t="s">
        <v>299</v>
      </c>
      <c r="CG102" s="159">
        <v>17</v>
      </c>
      <c r="CH102" s="159">
        <v>23.3</v>
      </c>
      <c r="CI102" s="159">
        <v>4.5999999999999996</v>
      </c>
      <c r="CJ102" s="159">
        <v>48</v>
      </c>
      <c r="CK102" s="159" t="s">
        <v>282</v>
      </c>
      <c r="CL102" s="159" t="s">
        <v>282</v>
      </c>
      <c r="CM102" s="159" t="s">
        <v>282</v>
      </c>
      <c r="CN102" s="159" t="s">
        <v>282</v>
      </c>
      <c r="CO102" s="159" t="s">
        <v>282</v>
      </c>
      <c r="CP102" s="159" t="s">
        <v>282</v>
      </c>
      <c r="CQ102" s="159" t="s">
        <v>282</v>
      </c>
      <c r="CR102" s="159" t="s">
        <v>282</v>
      </c>
      <c r="CS102" s="159" t="s">
        <v>282</v>
      </c>
      <c r="CT102" s="159" t="s">
        <v>282</v>
      </c>
      <c r="CU102" s="159" t="s">
        <v>282</v>
      </c>
      <c r="CV102" s="159" t="s">
        <v>282</v>
      </c>
      <c r="CW102" s="212">
        <v>-13.1</v>
      </c>
      <c r="CX102" s="212">
        <v>3.8</v>
      </c>
      <c r="CY102" s="212">
        <v>29</v>
      </c>
      <c r="CZ102" s="212" t="s">
        <v>282</v>
      </c>
      <c r="DA102" s="212" t="s">
        <v>282</v>
      </c>
      <c r="DB102" s="212" t="s">
        <v>282</v>
      </c>
      <c r="DC102" s="212" t="s">
        <v>282</v>
      </c>
      <c r="DD102" s="212" t="s">
        <v>282</v>
      </c>
      <c r="DE102" s="212" t="s">
        <v>282</v>
      </c>
      <c r="DF102" s="212" t="s">
        <v>282</v>
      </c>
      <c r="DG102" s="212" t="s">
        <v>282</v>
      </c>
      <c r="DH102" s="212" t="s">
        <v>282</v>
      </c>
      <c r="DI102" s="212" t="s">
        <v>282</v>
      </c>
      <c r="DJ102" s="212" t="s">
        <v>282</v>
      </c>
      <c r="DK102" s="212" t="s">
        <v>282</v>
      </c>
      <c r="DL102" s="212" t="s">
        <v>282</v>
      </c>
      <c r="DM102" s="212" t="s">
        <v>282</v>
      </c>
      <c r="DN102" s="212" t="s">
        <v>282</v>
      </c>
      <c r="DO102" s="212" t="s">
        <v>282</v>
      </c>
      <c r="DP102" s="212" t="s">
        <v>282</v>
      </c>
      <c r="DQ102" s="212" t="s">
        <v>282</v>
      </c>
      <c r="DR102" s="212" t="s">
        <v>282</v>
      </c>
      <c r="DS102" s="212" t="s">
        <v>282</v>
      </c>
      <c r="DT102" s="212" t="s">
        <v>282</v>
      </c>
      <c r="DU102" s="212" t="s">
        <v>282</v>
      </c>
      <c r="DV102" s="212" t="s">
        <v>282</v>
      </c>
      <c r="DW102" s="212" t="s">
        <v>282</v>
      </c>
      <c r="DX102" s="212" t="s">
        <v>282</v>
      </c>
      <c r="DY102" s="212" t="s">
        <v>282</v>
      </c>
      <c r="DZ102" s="212" t="s">
        <v>282</v>
      </c>
      <c r="EA102" s="212" t="s">
        <v>282</v>
      </c>
      <c r="EB102" s="212" t="s">
        <v>282</v>
      </c>
      <c r="EC102" s="212" t="s">
        <v>282</v>
      </c>
      <c r="ED102" s="212" t="s">
        <v>282</v>
      </c>
      <c r="EE102" s="212" t="s">
        <v>282</v>
      </c>
      <c r="EF102" s="212" t="s">
        <v>282</v>
      </c>
      <c r="EG102" s="212" t="s">
        <v>282</v>
      </c>
      <c r="EH102" s="212" t="s">
        <v>282</v>
      </c>
      <c r="EI102" s="212" t="s">
        <v>282</v>
      </c>
      <c r="EJ102" s="212" t="s">
        <v>282</v>
      </c>
      <c r="EK102" s="212" t="s">
        <v>282</v>
      </c>
      <c r="EL102" s="212" t="s">
        <v>282</v>
      </c>
      <c r="EM102" s="212" t="s">
        <v>282</v>
      </c>
      <c r="EN102" s="212" t="s">
        <v>282</v>
      </c>
      <c r="EO102" s="212" t="s">
        <v>282</v>
      </c>
      <c r="EP102" s="212" t="s">
        <v>282</v>
      </c>
      <c r="EQ102" s="212" t="s">
        <v>282</v>
      </c>
      <c r="ER102" s="212" t="s">
        <v>282</v>
      </c>
      <c r="ES102" s="212" t="s">
        <v>282</v>
      </c>
      <c r="ET102" s="212" t="s">
        <v>282</v>
      </c>
      <c r="EU102" s="212" t="s">
        <v>282</v>
      </c>
      <c r="EV102" s="212" t="s">
        <v>282</v>
      </c>
      <c r="EW102" s="212" t="s">
        <v>282</v>
      </c>
      <c r="EX102" s="212" t="s">
        <v>282</v>
      </c>
      <c r="EY102" s="212" t="s">
        <v>282</v>
      </c>
      <c r="EZ102" s="212" t="s">
        <v>282</v>
      </c>
      <c r="FA102" s="212" t="s">
        <v>282</v>
      </c>
      <c r="FB102" s="212" t="s">
        <v>282</v>
      </c>
      <c r="FC102" s="212" t="s">
        <v>282</v>
      </c>
      <c r="FD102" s="212" t="s">
        <v>282</v>
      </c>
      <c r="FE102" s="212" t="s">
        <v>282</v>
      </c>
      <c r="FF102" s="212" t="s">
        <v>282</v>
      </c>
      <c r="FG102" s="212" t="s">
        <v>282</v>
      </c>
      <c r="FH102" s="212" t="s">
        <v>282</v>
      </c>
      <c r="FI102" s="212" t="s">
        <v>282</v>
      </c>
      <c r="FJ102" s="212" t="s">
        <v>282</v>
      </c>
      <c r="FK102" s="212" t="s">
        <v>282</v>
      </c>
    </row>
    <row r="103" spans="1:167" s="212" customFormat="1" x14ac:dyDescent="0.25">
      <c r="A103" s="212" t="s">
        <v>10070</v>
      </c>
      <c r="B103" s="159" t="s">
        <v>13842</v>
      </c>
      <c r="C103" s="159" t="s">
        <v>5328</v>
      </c>
      <c r="F103" s="212">
        <v>1</v>
      </c>
      <c r="G103" s="212">
        <v>2</v>
      </c>
      <c r="H103" s="212" t="s">
        <v>17966</v>
      </c>
      <c r="I103" s="159" t="s">
        <v>183</v>
      </c>
      <c r="J103" s="212" t="s">
        <v>743</v>
      </c>
      <c r="K103" s="212">
        <v>21</v>
      </c>
      <c r="L103" s="212">
        <v>9</v>
      </c>
      <c r="M103" s="212">
        <v>11</v>
      </c>
      <c r="N103" s="212">
        <v>16</v>
      </c>
      <c r="O103" s="212" t="s">
        <v>282</v>
      </c>
      <c r="P103" s="212" t="s">
        <v>282</v>
      </c>
      <c r="Q103" s="212" t="s">
        <v>282</v>
      </c>
      <c r="R103" s="212" t="s">
        <v>282</v>
      </c>
      <c r="S103" s="212" t="s">
        <v>282</v>
      </c>
      <c r="T103" s="159" t="s">
        <v>743</v>
      </c>
      <c r="U103" s="159">
        <v>21</v>
      </c>
      <c r="V103" s="159">
        <v>22.8</v>
      </c>
      <c r="W103" s="159">
        <v>3.5</v>
      </c>
      <c r="X103" s="159">
        <v>16</v>
      </c>
      <c r="Y103" s="159" t="s">
        <v>282</v>
      </c>
      <c r="Z103" s="159" t="s">
        <v>282</v>
      </c>
      <c r="AA103" s="159" t="s">
        <v>282</v>
      </c>
      <c r="AB103" s="159" t="s">
        <v>282</v>
      </c>
      <c r="AC103" s="159" t="s">
        <v>282</v>
      </c>
      <c r="AD103" s="159" t="s">
        <v>282</v>
      </c>
      <c r="AE103" s="159" t="s">
        <v>282</v>
      </c>
      <c r="AF103" s="159" t="s">
        <v>282</v>
      </c>
      <c r="AG103" s="159" t="s">
        <v>282</v>
      </c>
      <c r="AH103" s="159" t="s">
        <v>282</v>
      </c>
      <c r="AI103" s="159" t="s">
        <v>282</v>
      </c>
      <c r="AJ103" s="159" t="s">
        <v>282</v>
      </c>
      <c r="AK103" s="212">
        <v>-13.9</v>
      </c>
      <c r="AL103" s="212">
        <v>6.15</v>
      </c>
      <c r="AM103" s="212">
        <v>14</v>
      </c>
      <c r="AN103" s="212" t="s">
        <v>17967</v>
      </c>
      <c r="AO103" s="159" t="s">
        <v>183</v>
      </c>
      <c r="AP103" s="159" t="s">
        <v>743</v>
      </c>
      <c r="AQ103" s="159">
        <v>21</v>
      </c>
      <c r="AR103" s="159">
        <v>5</v>
      </c>
      <c r="AS103" s="159">
        <v>11</v>
      </c>
      <c r="AT103" s="159">
        <v>14</v>
      </c>
      <c r="AU103" s="159" t="s">
        <v>282</v>
      </c>
      <c r="AV103" s="159" t="s">
        <v>282</v>
      </c>
      <c r="AW103" s="159" t="s">
        <v>282</v>
      </c>
      <c r="AX103" s="159" t="s">
        <v>282</v>
      </c>
      <c r="AY103" s="159" t="s">
        <v>282</v>
      </c>
      <c r="AZ103" s="159" t="s">
        <v>743</v>
      </c>
      <c r="BA103" s="159">
        <v>21</v>
      </c>
      <c r="BB103" s="159">
        <v>21.2</v>
      </c>
      <c r="BC103" s="159">
        <v>6.6</v>
      </c>
      <c r="BD103" s="159">
        <v>14</v>
      </c>
      <c r="BE103" s="159" t="s">
        <v>282</v>
      </c>
      <c r="BF103" s="159" t="s">
        <v>282</v>
      </c>
      <c r="BG103" s="159" t="s">
        <v>282</v>
      </c>
      <c r="BH103" s="159" t="s">
        <v>282</v>
      </c>
      <c r="BI103" s="159" t="s">
        <v>282</v>
      </c>
      <c r="BJ103" s="159" t="s">
        <v>282</v>
      </c>
      <c r="BK103" s="159" t="s">
        <v>282</v>
      </c>
      <c r="BL103" s="159" t="s">
        <v>282</v>
      </c>
      <c r="BM103" s="159" t="s">
        <v>282</v>
      </c>
      <c r="BN103" s="159" t="s">
        <v>282</v>
      </c>
      <c r="BO103" s="159" t="s">
        <v>282</v>
      </c>
      <c r="BP103" s="159" t="s">
        <v>282</v>
      </c>
      <c r="BQ103" s="212">
        <v>-9.1</v>
      </c>
      <c r="BR103" s="212">
        <v>7.44</v>
      </c>
      <c r="BS103" s="212">
        <v>11</v>
      </c>
      <c r="BT103" s="159" t="s">
        <v>282</v>
      </c>
      <c r="BU103" s="159" t="s">
        <v>282</v>
      </c>
      <c r="BV103" s="159" t="s">
        <v>282</v>
      </c>
      <c r="BW103" s="159" t="s">
        <v>282</v>
      </c>
      <c r="BX103" s="159" t="s">
        <v>282</v>
      </c>
      <c r="BY103" s="159" t="s">
        <v>282</v>
      </c>
      <c r="BZ103" s="159" t="s">
        <v>282</v>
      </c>
      <c r="CA103" s="159" t="s">
        <v>282</v>
      </c>
      <c r="CB103" s="159" t="s">
        <v>282</v>
      </c>
      <c r="CC103" s="159" t="s">
        <v>282</v>
      </c>
      <c r="CD103" s="159" t="s">
        <v>282</v>
      </c>
      <c r="CE103" s="159" t="s">
        <v>282</v>
      </c>
      <c r="CF103" s="159" t="s">
        <v>282</v>
      </c>
      <c r="CG103" s="159" t="s">
        <v>282</v>
      </c>
      <c r="CH103" s="159" t="s">
        <v>282</v>
      </c>
      <c r="CI103" s="159" t="s">
        <v>282</v>
      </c>
      <c r="CJ103" s="159" t="s">
        <v>282</v>
      </c>
      <c r="CK103" s="159" t="s">
        <v>282</v>
      </c>
      <c r="CL103" s="159" t="s">
        <v>282</v>
      </c>
      <c r="CM103" s="159" t="s">
        <v>282</v>
      </c>
      <c r="CN103" s="159" t="s">
        <v>282</v>
      </c>
      <c r="CO103" s="159" t="s">
        <v>282</v>
      </c>
      <c r="CP103" s="159" t="s">
        <v>282</v>
      </c>
      <c r="CQ103" s="159" t="s">
        <v>282</v>
      </c>
      <c r="CR103" s="159" t="s">
        <v>282</v>
      </c>
      <c r="CS103" s="159" t="s">
        <v>282</v>
      </c>
      <c r="CT103" s="159" t="s">
        <v>282</v>
      </c>
      <c r="CU103" s="159" t="s">
        <v>282</v>
      </c>
      <c r="CV103" s="159" t="s">
        <v>282</v>
      </c>
      <c r="CW103" s="159" t="s">
        <v>282</v>
      </c>
      <c r="CX103" s="159" t="s">
        <v>282</v>
      </c>
      <c r="CY103" s="159" t="s">
        <v>282</v>
      </c>
      <c r="CZ103" s="159" t="s">
        <v>282</v>
      </c>
      <c r="DA103" s="159" t="s">
        <v>282</v>
      </c>
      <c r="DB103" s="159" t="s">
        <v>282</v>
      </c>
      <c r="DC103" s="159" t="s">
        <v>282</v>
      </c>
      <c r="DD103" s="159" t="s">
        <v>282</v>
      </c>
      <c r="DE103" s="159" t="s">
        <v>282</v>
      </c>
      <c r="DF103" s="159" t="s">
        <v>282</v>
      </c>
      <c r="DG103" s="159" t="s">
        <v>282</v>
      </c>
      <c r="DH103" s="159" t="s">
        <v>282</v>
      </c>
      <c r="DI103" s="159" t="s">
        <v>282</v>
      </c>
      <c r="DJ103" s="159" t="s">
        <v>282</v>
      </c>
      <c r="DK103" s="159" t="s">
        <v>282</v>
      </c>
      <c r="DL103" s="159" t="s">
        <v>282</v>
      </c>
      <c r="DM103" s="159" t="s">
        <v>282</v>
      </c>
      <c r="DN103" s="159" t="s">
        <v>282</v>
      </c>
      <c r="DO103" s="159" t="s">
        <v>282</v>
      </c>
      <c r="DP103" s="159" t="s">
        <v>282</v>
      </c>
      <c r="DQ103" s="159" t="s">
        <v>282</v>
      </c>
      <c r="DR103" s="159" t="s">
        <v>282</v>
      </c>
      <c r="DS103" s="159" t="s">
        <v>282</v>
      </c>
      <c r="DT103" s="159" t="s">
        <v>282</v>
      </c>
      <c r="DU103" s="159" t="s">
        <v>282</v>
      </c>
      <c r="DV103" s="159" t="s">
        <v>282</v>
      </c>
      <c r="DW103" s="159" t="s">
        <v>282</v>
      </c>
      <c r="DX103" s="159" t="s">
        <v>282</v>
      </c>
      <c r="DY103" s="159" t="s">
        <v>282</v>
      </c>
      <c r="DZ103" s="159" t="s">
        <v>282</v>
      </c>
      <c r="EA103" s="159" t="s">
        <v>282</v>
      </c>
      <c r="EB103" s="159" t="s">
        <v>282</v>
      </c>
      <c r="EC103" s="159" t="s">
        <v>282</v>
      </c>
      <c r="ED103" s="159" t="s">
        <v>282</v>
      </c>
      <c r="EE103" s="159" t="s">
        <v>282</v>
      </c>
      <c r="EF103" s="159" t="s">
        <v>282</v>
      </c>
      <c r="EG103" s="159" t="s">
        <v>282</v>
      </c>
      <c r="EH103" s="159" t="s">
        <v>282</v>
      </c>
      <c r="EI103" s="159" t="s">
        <v>282</v>
      </c>
      <c r="EJ103" s="159" t="s">
        <v>282</v>
      </c>
      <c r="EK103" s="159" t="s">
        <v>282</v>
      </c>
      <c r="EL103" s="159" t="s">
        <v>282</v>
      </c>
      <c r="EM103" s="159" t="s">
        <v>282</v>
      </c>
      <c r="EN103" s="159" t="s">
        <v>282</v>
      </c>
      <c r="EO103" s="159" t="s">
        <v>282</v>
      </c>
      <c r="EP103" s="159" t="s">
        <v>282</v>
      </c>
      <c r="EQ103" s="159" t="s">
        <v>282</v>
      </c>
      <c r="ER103" s="159" t="s">
        <v>282</v>
      </c>
      <c r="ES103" s="159" t="s">
        <v>282</v>
      </c>
      <c r="ET103" s="159" t="s">
        <v>282</v>
      </c>
      <c r="EU103" s="159" t="s">
        <v>282</v>
      </c>
      <c r="EV103" s="159" t="s">
        <v>282</v>
      </c>
      <c r="EW103" s="159" t="s">
        <v>282</v>
      </c>
      <c r="EX103" s="159" t="s">
        <v>282</v>
      </c>
      <c r="EY103" s="159" t="s">
        <v>282</v>
      </c>
      <c r="EZ103" s="159" t="s">
        <v>282</v>
      </c>
      <c r="FA103" s="159" t="s">
        <v>282</v>
      </c>
      <c r="FB103" s="159" t="s">
        <v>282</v>
      </c>
      <c r="FC103" s="159" t="s">
        <v>282</v>
      </c>
      <c r="FD103" s="159" t="s">
        <v>282</v>
      </c>
      <c r="FE103" s="159" t="s">
        <v>282</v>
      </c>
      <c r="FF103" s="159" t="s">
        <v>282</v>
      </c>
      <c r="FG103" s="159" t="s">
        <v>282</v>
      </c>
      <c r="FH103" s="159" t="s">
        <v>282</v>
      </c>
      <c r="FI103" s="159" t="s">
        <v>282</v>
      </c>
      <c r="FJ103" s="159" t="s">
        <v>282</v>
      </c>
      <c r="FK103" s="159" t="s">
        <v>282</v>
      </c>
    </row>
    <row r="104" spans="1:167" s="212" customFormat="1" x14ac:dyDescent="0.25">
      <c r="A104" s="212" t="s">
        <v>10070</v>
      </c>
      <c r="B104" s="159" t="s">
        <v>13842</v>
      </c>
      <c r="C104" s="159" t="s">
        <v>5328</v>
      </c>
      <c r="F104" s="212">
        <v>3</v>
      </c>
      <c r="G104" s="212">
        <v>2</v>
      </c>
      <c r="H104" s="212" t="s">
        <v>17966</v>
      </c>
      <c r="I104" s="159" t="s">
        <v>183</v>
      </c>
      <c r="J104" s="212" t="s">
        <v>743</v>
      </c>
      <c r="K104" s="212">
        <v>21</v>
      </c>
      <c r="L104" s="212">
        <v>12</v>
      </c>
      <c r="M104" s="212">
        <v>11</v>
      </c>
      <c r="N104" s="212">
        <v>16</v>
      </c>
      <c r="O104" s="212" t="s">
        <v>282</v>
      </c>
      <c r="P104" s="212" t="s">
        <v>282</v>
      </c>
      <c r="Q104" s="212" t="s">
        <v>282</v>
      </c>
      <c r="R104" s="212" t="s">
        <v>282</v>
      </c>
      <c r="S104" s="212" t="s">
        <v>282</v>
      </c>
      <c r="T104" s="159" t="s">
        <v>743</v>
      </c>
      <c r="U104" s="159">
        <v>21</v>
      </c>
      <c r="V104" s="159">
        <v>22.8</v>
      </c>
      <c r="W104" s="159">
        <v>3.5</v>
      </c>
      <c r="X104" s="159">
        <v>16</v>
      </c>
      <c r="Y104" s="159" t="s">
        <v>282</v>
      </c>
      <c r="Z104" s="159" t="s">
        <v>282</v>
      </c>
      <c r="AA104" s="159" t="s">
        <v>282</v>
      </c>
      <c r="AB104" s="159" t="s">
        <v>282</v>
      </c>
      <c r="AC104" s="159" t="s">
        <v>282</v>
      </c>
      <c r="AD104" s="159" t="s">
        <v>282</v>
      </c>
      <c r="AE104" s="159" t="s">
        <v>282</v>
      </c>
      <c r="AF104" s="159" t="s">
        <v>282</v>
      </c>
      <c r="AG104" s="159" t="s">
        <v>282</v>
      </c>
      <c r="AH104" s="159" t="s">
        <v>282</v>
      </c>
      <c r="AI104" s="159" t="s">
        <v>282</v>
      </c>
      <c r="AJ104" s="159" t="s">
        <v>282</v>
      </c>
      <c r="AK104" s="212">
        <v>-15.8</v>
      </c>
      <c r="AL104" s="212">
        <v>4.42</v>
      </c>
      <c r="AM104" s="212">
        <v>14</v>
      </c>
      <c r="AN104" s="212" t="s">
        <v>17967</v>
      </c>
      <c r="AO104" s="159" t="s">
        <v>183</v>
      </c>
      <c r="AP104" s="159" t="s">
        <v>743</v>
      </c>
      <c r="AQ104" s="159">
        <v>21</v>
      </c>
      <c r="AR104" s="159">
        <v>4</v>
      </c>
      <c r="AS104" s="159">
        <v>11</v>
      </c>
      <c r="AT104" s="159">
        <v>14</v>
      </c>
      <c r="AU104" s="159" t="s">
        <v>282</v>
      </c>
      <c r="AV104" s="159" t="s">
        <v>282</v>
      </c>
      <c r="AW104" s="159" t="s">
        <v>282</v>
      </c>
      <c r="AX104" s="159" t="s">
        <v>282</v>
      </c>
      <c r="AY104" s="159" t="s">
        <v>282</v>
      </c>
      <c r="AZ104" s="159" t="s">
        <v>743</v>
      </c>
      <c r="BA104" s="159">
        <v>21</v>
      </c>
      <c r="BB104" s="159">
        <v>21.2</v>
      </c>
      <c r="BC104" s="159">
        <v>6.6</v>
      </c>
      <c r="BD104" s="159">
        <v>14</v>
      </c>
      <c r="BE104" s="159" t="s">
        <v>282</v>
      </c>
      <c r="BF104" s="159" t="s">
        <v>282</v>
      </c>
      <c r="BG104" s="159" t="s">
        <v>282</v>
      </c>
      <c r="BH104" s="159" t="s">
        <v>282</v>
      </c>
      <c r="BI104" s="159" t="s">
        <v>282</v>
      </c>
      <c r="BJ104" s="159" t="s">
        <v>282</v>
      </c>
      <c r="BK104" s="159" t="s">
        <v>282</v>
      </c>
      <c r="BL104" s="159" t="s">
        <v>282</v>
      </c>
      <c r="BM104" s="159" t="s">
        <v>282</v>
      </c>
      <c r="BN104" s="159" t="s">
        <v>282</v>
      </c>
      <c r="BO104" s="159" t="s">
        <v>282</v>
      </c>
      <c r="BP104" s="159" t="s">
        <v>282</v>
      </c>
      <c r="BQ104" s="212">
        <v>-9.4</v>
      </c>
      <c r="BR104" s="212">
        <v>6.4</v>
      </c>
      <c r="BS104" s="212">
        <v>11</v>
      </c>
      <c r="BT104" s="159" t="s">
        <v>282</v>
      </c>
      <c r="BU104" s="159" t="s">
        <v>282</v>
      </c>
      <c r="BV104" s="159" t="s">
        <v>282</v>
      </c>
      <c r="BW104" s="159" t="s">
        <v>282</v>
      </c>
      <c r="BX104" s="159" t="s">
        <v>282</v>
      </c>
      <c r="BY104" s="159" t="s">
        <v>282</v>
      </c>
      <c r="BZ104" s="159" t="s">
        <v>282</v>
      </c>
      <c r="CA104" s="159" t="s">
        <v>282</v>
      </c>
      <c r="CB104" s="159" t="s">
        <v>282</v>
      </c>
      <c r="CC104" s="159" t="s">
        <v>282</v>
      </c>
      <c r="CD104" s="159" t="s">
        <v>282</v>
      </c>
      <c r="CE104" s="159" t="s">
        <v>282</v>
      </c>
      <c r="CF104" s="159" t="s">
        <v>282</v>
      </c>
      <c r="CG104" s="159" t="s">
        <v>282</v>
      </c>
      <c r="CH104" s="159" t="s">
        <v>282</v>
      </c>
      <c r="CI104" s="159" t="s">
        <v>282</v>
      </c>
      <c r="CJ104" s="159" t="s">
        <v>282</v>
      </c>
      <c r="CK104" s="159" t="s">
        <v>282</v>
      </c>
      <c r="CL104" s="159" t="s">
        <v>282</v>
      </c>
      <c r="CM104" s="159" t="s">
        <v>282</v>
      </c>
      <c r="CN104" s="159" t="s">
        <v>282</v>
      </c>
      <c r="CO104" s="159" t="s">
        <v>282</v>
      </c>
      <c r="CP104" s="159" t="s">
        <v>282</v>
      </c>
      <c r="CQ104" s="159" t="s">
        <v>282</v>
      </c>
      <c r="CR104" s="159" t="s">
        <v>282</v>
      </c>
      <c r="CS104" s="159" t="s">
        <v>282</v>
      </c>
      <c r="CT104" s="159" t="s">
        <v>282</v>
      </c>
      <c r="CU104" s="159" t="s">
        <v>282</v>
      </c>
      <c r="CV104" s="159" t="s">
        <v>282</v>
      </c>
      <c r="CW104" s="159" t="s">
        <v>282</v>
      </c>
      <c r="CX104" s="159" t="s">
        <v>282</v>
      </c>
      <c r="CY104" s="159" t="s">
        <v>282</v>
      </c>
      <c r="CZ104" s="159" t="s">
        <v>282</v>
      </c>
      <c r="DA104" s="159" t="s">
        <v>282</v>
      </c>
      <c r="DB104" s="159" t="s">
        <v>282</v>
      </c>
      <c r="DC104" s="159" t="s">
        <v>282</v>
      </c>
      <c r="DD104" s="159" t="s">
        <v>282</v>
      </c>
      <c r="DE104" s="159" t="s">
        <v>282</v>
      </c>
      <c r="DF104" s="159" t="s">
        <v>282</v>
      </c>
      <c r="DG104" s="159" t="s">
        <v>282</v>
      </c>
      <c r="DH104" s="159" t="s">
        <v>282</v>
      </c>
      <c r="DI104" s="159" t="s">
        <v>282</v>
      </c>
      <c r="DJ104" s="159" t="s">
        <v>282</v>
      </c>
      <c r="DK104" s="159" t="s">
        <v>282</v>
      </c>
      <c r="DL104" s="159" t="s">
        <v>282</v>
      </c>
      <c r="DM104" s="159" t="s">
        <v>282</v>
      </c>
      <c r="DN104" s="159" t="s">
        <v>282</v>
      </c>
      <c r="DO104" s="159" t="s">
        <v>282</v>
      </c>
      <c r="DP104" s="159" t="s">
        <v>282</v>
      </c>
      <c r="DQ104" s="159" t="s">
        <v>282</v>
      </c>
      <c r="DR104" s="159" t="s">
        <v>282</v>
      </c>
      <c r="DS104" s="159" t="s">
        <v>282</v>
      </c>
      <c r="DT104" s="159" t="s">
        <v>282</v>
      </c>
      <c r="DU104" s="159" t="s">
        <v>282</v>
      </c>
      <c r="DV104" s="159" t="s">
        <v>282</v>
      </c>
      <c r="DW104" s="159" t="s">
        <v>282</v>
      </c>
      <c r="DX104" s="159" t="s">
        <v>282</v>
      </c>
      <c r="DY104" s="159" t="s">
        <v>282</v>
      </c>
      <c r="DZ104" s="159" t="s">
        <v>282</v>
      </c>
      <c r="EA104" s="159" t="s">
        <v>282</v>
      </c>
      <c r="EB104" s="159" t="s">
        <v>282</v>
      </c>
      <c r="EC104" s="159" t="s">
        <v>282</v>
      </c>
      <c r="ED104" s="159" t="s">
        <v>282</v>
      </c>
      <c r="EE104" s="159" t="s">
        <v>282</v>
      </c>
      <c r="EF104" s="159" t="s">
        <v>282</v>
      </c>
      <c r="EG104" s="159" t="s">
        <v>282</v>
      </c>
      <c r="EH104" s="159" t="s">
        <v>282</v>
      </c>
      <c r="EI104" s="159" t="s">
        <v>282</v>
      </c>
      <c r="EJ104" s="159" t="s">
        <v>282</v>
      </c>
      <c r="EK104" s="159" t="s">
        <v>282</v>
      </c>
      <c r="EL104" s="159" t="s">
        <v>282</v>
      </c>
      <c r="EM104" s="159" t="s">
        <v>282</v>
      </c>
      <c r="EN104" s="159" t="s">
        <v>282</v>
      </c>
      <c r="EO104" s="159" t="s">
        <v>282</v>
      </c>
      <c r="EP104" s="159" t="s">
        <v>282</v>
      </c>
      <c r="EQ104" s="159" t="s">
        <v>282</v>
      </c>
      <c r="ER104" s="159" t="s">
        <v>282</v>
      </c>
      <c r="ES104" s="159" t="s">
        <v>282</v>
      </c>
      <c r="ET104" s="159" t="s">
        <v>282</v>
      </c>
      <c r="EU104" s="159" t="s">
        <v>282</v>
      </c>
      <c r="EV104" s="159" t="s">
        <v>282</v>
      </c>
      <c r="EW104" s="159" t="s">
        <v>282</v>
      </c>
      <c r="EX104" s="159" t="s">
        <v>282</v>
      </c>
      <c r="EY104" s="159" t="s">
        <v>282</v>
      </c>
      <c r="EZ104" s="159" t="s">
        <v>282</v>
      </c>
      <c r="FA104" s="159" t="s">
        <v>282</v>
      </c>
      <c r="FB104" s="159" t="s">
        <v>282</v>
      </c>
      <c r="FC104" s="159" t="s">
        <v>282</v>
      </c>
      <c r="FD104" s="159" t="s">
        <v>282</v>
      </c>
      <c r="FE104" s="159" t="s">
        <v>282</v>
      </c>
      <c r="FF104" s="159" t="s">
        <v>282</v>
      </c>
      <c r="FG104" s="159" t="s">
        <v>282</v>
      </c>
      <c r="FH104" s="159" t="s">
        <v>282</v>
      </c>
      <c r="FI104" s="159" t="s">
        <v>282</v>
      </c>
      <c r="FJ104" s="159" t="s">
        <v>282</v>
      </c>
      <c r="FK104" s="159" t="s">
        <v>282</v>
      </c>
    </row>
    <row r="105" spans="1:167" s="212" customFormat="1" x14ac:dyDescent="0.25">
      <c r="A105" s="212" t="s">
        <v>17000</v>
      </c>
      <c r="B105" s="159" t="s">
        <v>17455</v>
      </c>
      <c r="C105" s="159" t="s">
        <v>5328</v>
      </c>
      <c r="F105" s="212">
        <v>2</v>
      </c>
      <c r="G105" s="212">
        <v>2</v>
      </c>
      <c r="H105" s="212" t="s">
        <v>4798</v>
      </c>
      <c r="I105" s="159" t="s">
        <v>183</v>
      </c>
      <c r="J105" s="212" t="s">
        <v>282</v>
      </c>
      <c r="K105" s="212" t="s">
        <v>282</v>
      </c>
      <c r="L105" s="212" t="s">
        <v>282</v>
      </c>
      <c r="M105" s="212" t="s">
        <v>282</v>
      </c>
      <c r="N105" s="212" t="s">
        <v>282</v>
      </c>
      <c r="O105" s="212" t="s">
        <v>282</v>
      </c>
      <c r="P105" s="212" t="s">
        <v>282</v>
      </c>
      <c r="Q105" s="212" t="s">
        <v>282</v>
      </c>
      <c r="R105" s="212" t="s">
        <v>282</v>
      </c>
      <c r="S105" s="212" t="s">
        <v>282</v>
      </c>
      <c r="T105" s="159" t="s">
        <v>192</v>
      </c>
      <c r="U105" s="159">
        <v>9</v>
      </c>
      <c r="V105" s="159">
        <v>11.59</v>
      </c>
      <c r="W105" s="159">
        <v>3.1</v>
      </c>
      <c r="X105" s="159">
        <v>29</v>
      </c>
      <c r="Y105" s="159">
        <v>11.53</v>
      </c>
      <c r="Z105" s="159">
        <v>2.8</v>
      </c>
      <c r="AA105" s="159">
        <v>17</v>
      </c>
      <c r="AB105" s="159" t="s">
        <v>282</v>
      </c>
      <c r="AC105" s="159" t="s">
        <v>282</v>
      </c>
      <c r="AD105" s="159" t="s">
        <v>282</v>
      </c>
      <c r="AE105" s="159">
        <v>8.82</v>
      </c>
      <c r="AF105" s="159">
        <v>4.41</v>
      </c>
      <c r="AG105" s="159">
        <v>17</v>
      </c>
      <c r="AH105" s="159" t="s">
        <v>282</v>
      </c>
      <c r="AI105" s="159" t="s">
        <v>282</v>
      </c>
      <c r="AJ105" s="159" t="s">
        <v>282</v>
      </c>
      <c r="AK105" s="159" t="s">
        <v>282</v>
      </c>
      <c r="AL105" s="159" t="s">
        <v>282</v>
      </c>
      <c r="AM105" s="159" t="s">
        <v>282</v>
      </c>
      <c r="AN105" s="159" t="s">
        <v>306</v>
      </c>
      <c r="AO105" s="159" t="s">
        <v>282</v>
      </c>
      <c r="AP105" s="159" t="s">
        <v>282</v>
      </c>
      <c r="AQ105" s="159" t="s">
        <v>282</v>
      </c>
      <c r="AR105" s="159" t="s">
        <v>282</v>
      </c>
      <c r="AS105" s="159" t="s">
        <v>282</v>
      </c>
      <c r="AT105" s="159" t="s">
        <v>282</v>
      </c>
      <c r="AU105" s="159" t="s">
        <v>282</v>
      </c>
      <c r="AV105" s="159" t="s">
        <v>282</v>
      </c>
      <c r="AW105" s="159" t="s">
        <v>282</v>
      </c>
      <c r="AX105" s="159" t="s">
        <v>282</v>
      </c>
      <c r="AY105" s="159" t="s">
        <v>282</v>
      </c>
      <c r="AZ105" s="159" t="s">
        <v>192</v>
      </c>
      <c r="BA105" s="159">
        <v>9</v>
      </c>
      <c r="BB105" s="159">
        <v>12.2</v>
      </c>
      <c r="BC105" s="159">
        <v>3.7</v>
      </c>
      <c r="BD105" s="159">
        <v>35</v>
      </c>
      <c r="BE105" s="159">
        <v>12.23</v>
      </c>
      <c r="BF105" s="159">
        <v>3.9</v>
      </c>
      <c r="BG105" s="159">
        <v>30</v>
      </c>
      <c r="BH105" s="159" t="s">
        <v>282</v>
      </c>
      <c r="BI105" s="159" t="s">
        <v>282</v>
      </c>
      <c r="BJ105" s="159" t="s">
        <v>282</v>
      </c>
      <c r="BK105" s="159">
        <v>9.93</v>
      </c>
      <c r="BL105" s="159">
        <v>4.2699999999999996</v>
      </c>
      <c r="BM105" s="159">
        <v>30</v>
      </c>
      <c r="BN105" s="159" t="s">
        <v>282</v>
      </c>
      <c r="BO105" s="159" t="s">
        <v>282</v>
      </c>
      <c r="BP105" s="159" t="s">
        <v>282</v>
      </c>
      <c r="BQ105" s="159" t="s">
        <v>282</v>
      </c>
      <c r="BR105" s="159" t="s">
        <v>282</v>
      </c>
      <c r="BS105" s="159" t="s">
        <v>282</v>
      </c>
      <c r="BT105" s="159" t="s">
        <v>282</v>
      </c>
      <c r="BU105" s="159" t="s">
        <v>282</v>
      </c>
      <c r="BV105" s="159" t="s">
        <v>282</v>
      </c>
      <c r="BW105" s="159" t="s">
        <v>282</v>
      </c>
      <c r="BX105" s="159" t="s">
        <v>282</v>
      </c>
      <c r="BY105" s="159" t="s">
        <v>282</v>
      </c>
      <c r="BZ105" s="159" t="s">
        <v>282</v>
      </c>
      <c r="CA105" s="159" t="s">
        <v>282</v>
      </c>
      <c r="CB105" s="159" t="s">
        <v>282</v>
      </c>
      <c r="CC105" s="159" t="s">
        <v>282</v>
      </c>
      <c r="CD105" s="159" t="s">
        <v>282</v>
      </c>
      <c r="CE105" s="159" t="s">
        <v>282</v>
      </c>
      <c r="CF105" s="159" t="s">
        <v>282</v>
      </c>
      <c r="CG105" s="159" t="s">
        <v>282</v>
      </c>
      <c r="CH105" s="159" t="s">
        <v>282</v>
      </c>
      <c r="CI105" s="159" t="s">
        <v>282</v>
      </c>
      <c r="CJ105" s="159" t="s">
        <v>282</v>
      </c>
      <c r="CK105" s="159" t="s">
        <v>282</v>
      </c>
      <c r="CL105" s="159" t="s">
        <v>282</v>
      </c>
      <c r="CM105" s="159" t="s">
        <v>282</v>
      </c>
      <c r="CN105" s="159" t="s">
        <v>282</v>
      </c>
      <c r="CO105" s="159" t="s">
        <v>282</v>
      </c>
      <c r="CP105" s="159" t="s">
        <v>282</v>
      </c>
      <c r="CQ105" s="159" t="s">
        <v>282</v>
      </c>
      <c r="CR105" s="159" t="s">
        <v>282</v>
      </c>
      <c r="CS105" s="159" t="s">
        <v>282</v>
      </c>
      <c r="CT105" s="159" t="s">
        <v>282</v>
      </c>
      <c r="CU105" s="159" t="s">
        <v>282</v>
      </c>
      <c r="CV105" s="159" t="s">
        <v>282</v>
      </c>
      <c r="CW105" s="159" t="s">
        <v>282</v>
      </c>
      <c r="CX105" s="159" t="s">
        <v>282</v>
      </c>
      <c r="CY105" s="159" t="s">
        <v>282</v>
      </c>
      <c r="CZ105" s="159" t="s">
        <v>282</v>
      </c>
      <c r="DA105" s="159" t="s">
        <v>282</v>
      </c>
      <c r="DB105" s="159" t="s">
        <v>282</v>
      </c>
      <c r="DC105" s="159" t="s">
        <v>282</v>
      </c>
      <c r="DD105" s="159" t="s">
        <v>282</v>
      </c>
      <c r="DE105" s="159" t="s">
        <v>282</v>
      </c>
      <c r="DF105" s="159" t="s">
        <v>282</v>
      </c>
      <c r="DG105" s="159" t="s">
        <v>282</v>
      </c>
      <c r="DH105" s="159" t="s">
        <v>282</v>
      </c>
      <c r="DI105" s="159" t="s">
        <v>282</v>
      </c>
      <c r="DJ105" s="159" t="s">
        <v>282</v>
      </c>
      <c r="DK105" s="159" t="s">
        <v>282</v>
      </c>
      <c r="DL105" s="159" t="s">
        <v>282</v>
      </c>
      <c r="DM105" s="159" t="s">
        <v>282</v>
      </c>
      <c r="DN105" s="159" t="s">
        <v>282</v>
      </c>
      <c r="DO105" s="159" t="s">
        <v>282</v>
      </c>
      <c r="DP105" s="159" t="s">
        <v>282</v>
      </c>
      <c r="DQ105" s="159" t="s">
        <v>282</v>
      </c>
      <c r="DR105" s="159" t="s">
        <v>282</v>
      </c>
      <c r="DS105" s="159" t="s">
        <v>282</v>
      </c>
      <c r="DT105" s="159" t="s">
        <v>282</v>
      </c>
      <c r="DU105" s="159" t="s">
        <v>282</v>
      </c>
      <c r="DV105" s="159" t="s">
        <v>282</v>
      </c>
      <c r="DW105" s="159" t="s">
        <v>282</v>
      </c>
      <c r="DX105" s="159" t="s">
        <v>282</v>
      </c>
      <c r="DY105" s="159" t="s">
        <v>282</v>
      </c>
      <c r="DZ105" s="159" t="s">
        <v>282</v>
      </c>
      <c r="EA105" s="159" t="s">
        <v>282</v>
      </c>
      <c r="EB105" s="159" t="s">
        <v>282</v>
      </c>
      <c r="EC105" s="159" t="s">
        <v>282</v>
      </c>
      <c r="ED105" s="159" t="s">
        <v>282</v>
      </c>
      <c r="EE105" s="159" t="s">
        <v>282</v>
      </c>
      <c r="EF105" s="159" t="s">
        <v>282</v>
      </c>
      <c r="EG105" s="159" t="s">
        <v>282</v>
      </c>
      <c r="EH105" s="159" t="s">
        <v>282</v>
      </c>
      <c r="EI105" s="159" t="s">
        <v>282</v>
      </c>
      <c r="EJ105" s="159" t="s">
        <v>282</v>
      </c>
      <c r="EK105" s="159" t="s">
        <v>282</v>
      </c>
      <c r="EL105" s="159" t="s">
        <v>282</v>
      </c>
      <c r="EM105" s="159" t="s">
        <v>282</v>
      </c>
      <c r="EN105" s="159" t="s">
        <v>282</v>
      </c>
      <c r="EO105" s="159" t="s">
        <v>282</v>
      </c>
      <c r="EP105" s="159" t="s">
        <v>282</v>
      </c>
      <c r="EQ105" s="159" t="s">
        <v>282</v>
      </c>
      <c r="ER105" s="159" t="s">
        <v>282</v>
      </c>
      <c r="ES105" s="159" t="s">
        <v>282</v>
      </c>
      <c r="ET105" s="159" t="s">
        <v>282</v>
      </c>
      <c r="EU105" s="159" t="s">
        <v>282</v>
      </c>
      <c r="EV105" s="159" t="s">
        <v>282</v>
      </c>
      <c r="EW105" s="159" t="s">
        <v>282</v>
      </c>
      <c r="EX105" s="159" t="s">
        <v>282</v>
      </c>
      <c r="EY105" s="159" t="s">
        <v>282</v>
      </c>
      <c r="EZ105" s="159" t="s">
        <v>282</v>
      </c>
      <c r="FA105" s="159" t="s">
        <v>282</v>
      </c>
      <c r="FB105" s="159" t="s">
        <v>282</v>
      </c>
      <c r="FC105" s="159" t="s">
        <v>282</v>
      </c>
      <c r="FD105" s="159" t="s">
        <v>282</v>
      </c>
      <c r="FE105" s="159" t="s">
        <v>282</v>
      </c>
      <c r="FF105" s="159" t="s">
        <v>282</v>
      </c>
      <c r="FG105" s="159" t="s">
        <v>282</v>
      </c>
      <c r="FH105" s="159" t="s">
        <v>282</v>
      </c>
      <c r="FI105" s="159" t="s">
        <v>282</v>
      </c>
      <c r="FJ105" s="159" t="s">
        <v>282</v>
      </c>
      <c r="FK105" s="159" t="s">
        <v>282</v>
      </c>
    </row>
    <row r="106" spans="1:167" s="212" customFormat="1" x14ac:dyDescent="0.25">
      <c r="A106" s="212" t="s">
        <v>17000</v>
      </c>
      <c r="B106" s="159" t="s">
        <v>17455</v>
      </c>
      <c r="C106" s="159" t="s">
        <v>5328</v>
      </c>
      <c r="F106" s="212">
        <v>5</v>
      </c>
      <c r="G106" s="212">
        <v>2</v>
      </c>
      <c r="H106" s="212" t="s">
        <v>4798</v>
      </c>
      <c r="I106" s="159" t="s">
        <v>183</v>
      </c>
      <c r="J106" s="212" t="s">
        <v>282</v>
      </c>
      <c r="K106" s="212" t="s">
        <v>282</v>
      </c>
      <c r="L106" s="212" t="s">
        <v>282</v>
      </c>
      <c r="M106" s="212" t="s">
        <v>282</v>
      </c>
      <c r="N106" s="212" t="s">
        <v>282</v>
      </c>
      <c r="O106" s="212" t="s">
        <v>282</v>
      </c>
      <c r="P106" s="212" t="s">
        <v>282</v>
      </c>
      <c r="Q106" s="212" t="s">
        <v>282</v>
      </c>
      <c r="R106" s="212" t="s">
        <v>282</v>
      </c>
      <c r="S106" s="212" t="s">
        <v>282</v>
      </c>
      <c r="T106" s="159" t="s">
        <v>192</v>
      </c>
      <c r="U106" s="159">
        <v>9</v>
      </c>
      <c r="V106" s="159">
        <v>11.59</v>
      </c>
      <c r="W106" s="159">
        <v>3.1</v>
      </c>
      <c r="X106" s="159">
        <v>29</v>
      </c>
      <c r="Y106" s="159">
        <v>11.53</v>
      </c>
      <c r="Z106" s="159">
        <v>2.8</v>
      </c>
      <c r="AA106" s="159">
        <v>17</v>
      </c>
      <c r="AB106" s="159" t="s">
        <v>282</v>
      </c>
      <c r="AC106" s="159" t="s">
        <v>282</v>
      </c>
      <c r="AD106" s="159" t="s">
        <v>282</v>
      </c>
      <c r="AE106" s="159">
        <v>8.06</v>
      </c>
      <c r="AF106" s="159">
        <v>4.47</v>
      </c>
      <c r="AG106" s="159">
        <v>17</v>
      </c>
      <c r="AH106" s="159" t="s">
        <v>282</v>
      </c>
      <c r="AI106" s="159" t="s">
        <v>282</v>
      </c>
      <c r="AJ106" s="159" t="s">
        <v>282</v>
      </c>
      <c r="AK106" s="159" t="s">
        <v>282</v>
      </c>
      <c r="AL106" s="159" t="s">
        <v>282</v>
      </c>
      <c r="AM106" s="159" t="s">
        <v>282</v>
      </c>
      <c r="AN106" s="159" t="s">
        <v>306</v>
      </c>
      <c r="AO106" s="159" t="s">
        <v>282</v>
      </c>
      <c r="AP106" s="159" t="s">
        <v>282</v>
      </c>
      <c r="AQ106" s="159" t="s">
        <v>282</v>
      </c>
      <c r="AR106" s="159" t="s">
        <v>282</v>
      </c>
      <c r="AS106" s="159" t="s">
        <v>282</v>
      </c>
      <c r="AT106" s="159" t="s">
        <v>282</v>
      </c>
      <c r="AU106" s="159" t="s">
        <v>282</v>
      </c>
      <c r="AV106" s="159" t="s">
        <v>282</v>
      </c>
      <c r="AW106" s="159" t="s">
        <v>282</v>
      </c>
      <c r="AX106" s="159" t="s">
        <v>282</v>
      </c>
      <c r="AY106" s="159" t="s">
        <v>282</v>
      </c>
      <c r="AZ106" s="159" t="s">
        <v>192</v>
      </c>
      <c r="BA106" s="159">
        <v>9</v>
      </c>
      <c r="BB106" s="159">
        <v>12.2</v>
      </c>
      <c r="BC106" s="159">
        <v>3.7</v>
      </c>
      <c r="BD106" s="159">
        <v>35</v>
      </c>
      <c r="BE106" s="159">
        <v>12.23</v>
      </c>
      <c r="BF106" s="159">
        <v>3.9</v>
      </c>
      <c r="BG106" s="159">
        <v>30</v>
      </c>
      <c r="BH106" s="159" t="s">
        <v>282</v>
      </c>
      <c r="BI106" s="159" t="s">
        <v>282</v>
      </c>
      <c r="BJ106" s="159" t="s">
        <v>282</v>
      </c>
      <c r="BK106" s="159">
        <v>10.77</v>
      </c>
      <c r="BL106" s="159">
        <v>5.0599999999999996</v>
      </c>
      <c r="BM106" s="159">
        <v>30</v>
      </c>
      <c r="BN106" s="159" t="s">
        <v>282</v>
      </c>
      <c r="BO106" s="159" t="s">
        <v>282</v>
      </c>
      <c r="BP106" s="159" t="s">
        <v>282</v>
      </c>
      <c r="BQ106" s="159" t="s">
        <v>282</v>
      </c>
      <c r="BR106" s="159" t="s">
        <v>282</v>
      </c>
      <c r="BS106" s="159" t="s">
        <v>282</v>
      </c>
      <c r="BT106" s="159" t="s">
        <v>282</v>
      </c>
      <c r="BU106" s="159" t="s">
        <v>282</v>
      </c>
      <c r="BV106" s="159" t="s">
        <v>282</v>
      </c>
      <c r="BW106" s="159" t="s">
        <v>282</v>
      </c>
      <c r="BX106" s="159" t="s">
        <v>282</v>
      </c>
      <c r="BY106" s="159" t="s">
        <v>282</v>
      </c>
      <c r="BZ106" s="159" t="s">
        <v>282</v>
      </c>
      <c r="CA106" s="159" t="s">
        <v>282</v>
      </c>
      <c r="CB106" s="159" t="s">
        <v>282</v>
      </c>
      <c r="CC106" s="159" t="s">
        <v>282</v>
      </c>
      <c r="CD106" s="159" t="s">
        <v>282</v>
      </c>
      <c r="CE106" s="159" t="s">
        <v>282</v>
      </c>
      <c r="CF106" s="159" t="s">
        <v>282</v>
      </c>
      <c r="CG106" s="159" t="s">
        <v>282</v>
      </c>
      <c r="CH106" s="159" t="s">
        <v>282</v>
      </c>
      <c r="CI106" s="159" t="s">
        <v>282</v>
      </c>
      <c r="CJ106" s="159" t="s">
        <v>282</v>
      </c>
      <c r="CK106" s="159" t="s">
        <v>282</v>
      </c>
      <c r="CL106" s="159" t="s">
        <v>282</v>
      </c>
      <c r="CM106" s="159" t="s">
        <v>282</v>
      </c>
      <c r="CN106" s="159" t="s">
        <v>282</v>
      </c>
      <c r="CO106" s="159" t="s">
        <v>282</v>
      </c>
      <c r="CP106" s="159" t="s">
        <v>282</v>
      </c>
      <c r="CQ106" s="159" t="s">
        <v>282</v>
      </c>
      <c r="CR106" s="159" t="s">
        <v>282</v>
      </c>
      <c r="CS106" s="159" t="s">
        <v>282</v>
      </c>
      <c r="CT106" s="159" t="s">
        <v>282</v>
      </c>
      <c r="CU106" s="159" t="s">
        <v>282</v>
      </c>
      <c r="CV106" s="159" t="s">
        <v>282</v>
      </c>
      <c r="CW106" s="159" t="s">
        <v>282</v>
      </c>
      <c r="CX106" s="159" t="s">
        <v>282</v>
      </c>
      <c r="CY106" s="159" t="s">
        <v>282</v>
      </c>
      <c r="CZ106" s="159" t="s">
        <v>282</v>
      </c>
      <c r="DA106" s="159" t="s">
        <v>282</v>
      </c>
      <c r="DB106" s="159" t="s">
        <v>282</v>
      </c>
      <c r="DC106" s="159" t="s">
        <v>282</v>
      </c>
      <c r="DD106" s="159" t="s">
        <v>282</v>
      </c>
      <c r="DE106" s="159" t="s">
        <v>282</v>
      </c>
      <c r="DF106" s="159" t="s">
        <v>282</v>
      </c>
      <c r="DG106" s="159" t="s">
        <v>282</v>
      </c>
      <c r="DH106" s="159" t="s">
        <v>282</v>
      </c>
      <c r="DI106" s="159" t="s">
        <v>282</v>
      </c>
      <c r="DJ106" s="159" t="s">
        <v>282</v>
      </c>
      <c r="DK106" s="159" t="s">
        <v>282</v>
      </c>
      <c r="DL106" s="159" t="s">
        <v>282</v>
      </c>
      <c r="DM106" s="159" t="s">
        <v>282</v>
      </c>
      <c r="DN106" s="159" t="s">
        <v>282</v>
      </c>
      <c r="DO106" s="159" t="s">
        <v>282</v>
      </c>
      <c r="DP106" s="159" t="s">
        <v>282</v>
      </c>
      <c r="DQ106" s="159" t="s">
        <v>282</v>
      </c>
      <c r="DR106" s="159" t="s">
        <v>282</v>
      </c>
      <c r="DS106" s="159" t="s">
        <v>282</v>
      </c>
      <c r="DT106" s="159" t="s">
        <v>282</v>
      </c>
      <c r="DU106" s="159" t="s">
        <v>282</v>
      </c>
      <c r="DV106" s="159" t="s">
        <v>282</v>
      </c>
      <c r="DW106" s="159" t="s">
        <v>282</v>
      </c>
      <c r="DX106" s="159" t="s">
        <v>282</v>
      </c>
      <c r="DY106" s="159" t="s">
        <v>282</v>
      </c>
      <c r="DZ106" s="159" t="s">
        <v>282</v>
      </c>
      <c r="EA106" s="159" t="s">
        <v>282</v>
      </c>
      <c r="EB106" s="159" t="s">
        <v>282</v>
      </c>
      <c r="EC106" s="159" t="s">
        <v>282</v>
      </c>
      <c r="ED106" s="159" t="s">
        <v>282</v>
      </c>
      <c r="EE106" s="159" t="s">
        <v>282</v>
      </c>
      <c r="EF106" s="159" t="s">
        <v>282</v>
      </c>
      <c r="EG106" s="159" t="s">
        <v>282</v>
      </c>
      <c r="EH106" s="159" t="s">
        <v>282</v>
      </c>
      <c r="EI106" s="159" t="s">
        <v>282</v>
      </c>
      <c r="EJ106" s="159" t="s">
        <v>282</v>
      </c>
      <c r="EK106" s="159" t="s">
        <v>282</v>
      </c>
      <c r="EL106" s="159" t="s">
        <v>282</v>
      </c>
      <c r="EM106" s="159" t="s">
        <v>282</v>
      </c>
      <c r="EN106" s="159" t="s">
        <v>282</v>
      </c>
      <c r="EO106" s="159" t="s">
        <v>282</v>
      </c>
      <c r="EP106" s="159" t="s">
        <v>282</v>
      </c>
      <c r="EQ106" s="159" t="s">
        <v>282</v>
      </c>
      <c r="ER106" s="159" t="s">
        <v>282</v>
      </c>
      <c r="ES106" s="159" t="s">
        <v>282</v>
      </c>
      <c r="ET106" s="159" t="s">
        <v>282</v>
      </c>
      <c r="EU106" s="159" t="s">
        <v>282</v>
      </c>
      <c r="EV106" s="159" t="s">
        <v>282</v>
      </c>
      <c r="EW106" s="159" t="s">
        <v>282</v>
      </c>
      <c r="EX106" s="159" t="s">
        <v>282</v>
      </c>
      <c r="EY106" s="159" t="s">
        <v>282</v>
      </c>
      <c r="EZ106" s="159" t="s">
        <v>282</v>
      </c>
      <c r="FA106" s="159" t="s">
        <v>282</v>
      </c>
      <c r="FB106" s="159" t="s">
        <v>282</v>
      </c>
      <c r="FC106" s="159" t="s">
        <v>282</v>
      </c>
      <c r="FD106" s="159" t="s">
        <v>282</v>
      </c>
      <c r="FE106" s="159" t="s">
        <v>282</v>
      </c>
      <c r="FF106" s="159" t="s">
        <v>282</v>
      </c>
      <c r="FG106" s="159" t="s">
        <v>282</v>
      </c>
      <c r="FH106" s="159" t="s">
        <v>282</v>
      </c>
      <c r="FI106" s="159" t="s">
        <v>282</v>
      </c>
      <c r="FJ106" s="159" t="s">
        <v>282</v>
      </c>
      <c r="FK106" s="159" t="s">
        <v>282</v>
      </c>
    </row>
    <row r="107" spans="1:167" x14ac:dyDescent="0.25">
      <c r="A107" t="s">
        <v>4750</v>
      </c>
      <c r="B107" s="159" t="s">
        <v>12388</v>
      </c>
      <c r="C107" s="159" t="s">
        <v>5328</v>
      </c>
      <c r="F107">
        <v>6</v>
      </c>
      <c r="G107">
        <v>2</v>
      </c>
      <c r="H107" s="66" t="s">
        <v>10464</v>
      </c>
      <c r="I107" s="159" t="s">
        <v>183</v>
      </c>
      <c r="J107" t="s">
        <v>299</v>
      </c>
      <c r="K107">
        <v>17</v>
      </c>
      <c r="L107">
        <v>25</v>
      </c>
      <c r="M107">
        <v>7</v>
      </c>
      <c r="N107" s="212">
        <v>33</v>
      </c>
      <c r="O107" t="s">
        <v>282</v>
      </c>
      <c r="P107" s="212" t="s">
        <v>282</v>
      </c>
      <c r="Q107" s="212" t="s">
        <v>282</v>
      </c>
      <c r="R107" s="212" t="s">
        <v>282</v>
      </c>
      <c r="S107" s="212" t="s">
        <v>282</v>
      </c>
      <c r="T107" s="159" t="s">
        <v>299</v>
      </c>
      <c r="U107" s="159">
        <v>17</v>
      </c>
      <c r="V107" s="66">
        <v>14.12</v>
      </c>
      <c r="W107" s="66">
        <v>3.91</v>
      </c>
      <c r="X107" s="159">
        <v>33</v>
      </c>
      <c r="Y107" s="159" t="s">
        <v>282</v>
      </c>
      <c r="Z107" s="159" t="s">
        <v>282</v>
      </c>
      <c r="AA107" s="159" t="s">
        <v>282</v>
      </c>
      <c r="AB107">
        <v>4.57</v>
      </c>
      <c r="AC107">
        <v>3.77</v>
      </c>
      <c r="AD107" s="212">
        <v>33</v>
      </c>
      <c r="AE107" t="s">
        <v>282</v>
      </c>
      <c r="AF107" s="212" t="s">
        <v>282</v>
      </c>
      <c r="AG107" s="212" t="s">
        <v>282</v>
      </c>
      <c r="AH107" s="212" t="s">
        <v>282</v>
      </c>
      <c r="AI107" s="212" t="s">
        <v>282</v>
      </c>
      <c r="AJ107" s="212" t="s">
        <v>282</v>
      </c>
      <c r="AK107" s="212" t="s">
        <v>282</v>
      </c>
      <c r="AL107" s="212" t="s">
        <v>282</v>
      </c>
      <c r="AM107" s="212" t="s">
        <v>282</v>
      </c>
      <c r="AN107" s="212" t="s">
        <v>10937</v>
      </c>
      <c r="AO107" s="159" t="s">
        <v>183</v>
      </c>
      <c r="AP107" s="159" t="s">
        <v>299</v>
      </c>
      <c r="AQ107">
        <v>17</v>
      </c>
      <c r="AR107">
        <v>26</v>
      </c>
      <c r="AS107">
        <v>7</v>
      </c>
      <c r="AT107">
        <v>55</v>
      </c>
      <c r="AU107" s="159" t="s">
        <v>282</v>
      </c>
      <c r="AV107" s="159" t="s">
        <v>282</v>
      </c>
      <c r="AW107" s="159" t="s">
        <v>282</v>
      </c>
      <c r="AX107" s="159" t="s">
        <v>282</v>
      </c>
      <c r="AY107" s="159" t="s">
        <v>282</v>
      </c>
      <c r="AZ107" s="159" t="s">
        <v>299</v>
      </c>
      <c r="BA107" s="159">
        <v>17</v>
      </c>
      <c r="BB107" s="66">
        <v>13.25</v>
      </c>
      <c r="BC107" s="66">
        <v>3.46</v>
      </c>
      <c r="BD107" s="159">
        <v>55</v>
      </c>
      <c r="BE107" s="159" t="s">
        <v>282</v>
      </c>
      <c r="BF107" s="159" t="s">
        <v>282</v>
      </c>
      <c r="BG107" s="159" t="s">
        <v>282</v>
      </c>
      <c r="BH107">
        <v>8.35</v>
      </c>
      <c r="BI107">
        <v>4.97</v>
      </c>
      <c r="BJ107">
        <v>55</v>
      </c>
      <c r="BK107" t="s">
        <v>282</v>
      </c>
      <c r="BL107" s="212" t="s">
        <v>282</v>
      </c>
      <c r="BM107" s="212" t="s">
        <v>282</v>
      </c>
      <c r="BN107" s="212" t="s">
        <v>282</v>
      </c>
      <c r="BO107" s="212" t="s">
        <v>282</v>
      </c>
      <c r="BP107" s="212" t="s">
        <v>282</v>
      </c>
      <c r="BQ107" s="212" t="s">
        <v>282</v>
      </c>
      <c r="BR107" s="212" t="s">
        <v>282</v>
      </c>
      <c r="BS107" s="212" t="s">
        <v>282</v>
      </c>
      <c r="BT107" s="212" t="s">
        <v>282</v>
      </c>
      <c r="BU107" s="212" t="s">
        <v>282</v>
      </c>
      <c r="BV107" s="212" t="s">
        <v>282</v>
      </c>
      <c r="BW107" s="212" t="s">
        <v>282</v>
      </c>
      <c r="BX107" s="212" t="s">
        <v>282</v>
      </c>
      <c r="BY107" s="212" t="s">
        <v>282</v>
      </c>
      <c r="BZ107" s="212" t="s">
        <v>282</v>
      </c>
      <c r="CA107" s="212" t="s">
        <v>282</v>
      </c>
      <c r="CB107" s="212" t="s">
        <v>282</v>
      </c>
      <c r="CC107" s="212" t="s">
        <v>282</v>
      </c>
      <c r="CD107" s="212" t="s">
        <v>282</v>
      </c>
      <c r="CE107" s="212" t="s">
        <v>282</v>
      </c>
      <c r="CF107" s="212" t="s">
        <v>282</v>
      </c>
      <c r="CG107" s="212" t="s">
        <v>282</v>
      </c>
      <c r="CH107" s="212" t="s">
        <v>282</v>
      </c>
      <c r="CI107" s="212" t="s">
        <v>282</v>
      </c>
      <c r="CJ107" s="212" t="s">
        <v>282</v>
      </c>
      <c r="CK107" s="212" t="s">
        <v>282</v>
      </c>
      <c r="CL107" s="212" t="s">
        <v>282</v>
      </c>
      <c r="CM107" s="212" t="s">
        <v>282</v>
      </c>
      <c r="CN107" s="212" t="s">
        <v>282</v>
      </c>
      <c r="CO107" s="212" t="s">
        <v>282</v>
      </c>
      <c r="CP107" s="212" t="s">
        <v>282</v>
      </c>
      <c r="CQ107" s="212" t="s">
        <v>282</v>
      </c>
      <c r="CR107" s="212" t="s">
        <v>282</v>
      </c>
      <c r="CS107" s="212" t="s">
        <v>282</v>
      </c>
      <c r="CT107" s="212" t="s">
        <v>282</v>
      </c>
      <c r="CU107" s="212" t="s">
        <v>282</v>
      </c>
      <c r="CV107" s="212" t="s">
        <v>282</v>
      </c>
      <c r="CW107" s="212" t="s">
        <v>282</v>
      </c>
      <c r="CX107" s="212" t="s">
        <v>282</v>
      </c>
      <c r="CY107" s="212" t="s">
        <v>282</v>
      </c>
      <c r="CZ107" s="212" t="s">
        <v>282</v>
      </c>
      <c r="DA107" s="212" t="s">
        <v>282</v>
      </c>
      <c r="DB107" s="212" t="s">
        <v>282</v>
      </c>
      <c r="DC107" s="212" t="s">
        <v>282</v>
      </c>
      <c r="DD107" s="212" t="s">
        <v>282</v>
      </c>
      <c r="DE107" s="212" t="s">
        <v>282</v>
      </c>
      <c r="DF107" s="212" t="s">
        <v>282</v>
      </c>
      <c r="DG107" s="212" t="s">
        <v>282</v>
      </c>
      <c r="DH107" s="212" t="s">
        <v>282</v>
      </c>
      <c r="DI107" s="212" t="s">
        <v>282</v>
      </c>
      <c r="DJ107" s="212" t="s">
        <v>282</v>
      </c>
      <c r="DK107" s="212" t="s">
        <v>282</v>
      </c>
      <c r="DL107" s="212" t="s">
        <v>282</v>
      </c>
      <c r="DM107" s="212" t="s">
        <v>282</v>
      </c>
      <c r="DN107" s="212" t="s">
        <v>282</v>
      </c>
      <c r="DO107" s="212" t="s">
        <v>282</v>
      </c>
      <c r="DP107" s="212" t="s">
        <v>282</v>
      </c>
      <c r="DQ107" s="212" t="s">
        <v>282</v>
      </c>
      <c r="DR107" s="212" t="s">
        <v>282</v>
      </c>
      <c r="DS107" s="212" t="s">
        <v>282</v>
      </c>
      <c r="DT107" s="212" t="s">
        <v>282</v>
      </c>
      <c r="DU107" s="212" t="s">
        <v>282</v>
      </c>
      <c r="DV107" s="212" t="s">
        <v>282</v>
      </c>
      <c r="DW107" s="212" t="s">
        <v>282</v>
      </c>
      <c r="DX107" s="212" t="s">
        <v>282</v>
      </c>
      <c r="DY107" s="212" t="s">
        <v>282</v>
      </c>
      <c r="DZ107" s="212" t="s">
        <v>282</v>
      </c>
      <c r="EA107" s="212" t="s">
        <v>282</v>
      </c>
      <c r="EB107" s="212" t="s">
        <v>282</v>
      </c>
      <c r="EC107" s="212" t="s">
        <v>282</v>
      </c>
      <c r="ED107" s="212" t="s">
        <v>282</v>
      </c>
      <c r="EE107" s="212" t="s">
        <v>282</v>
      </c>
      <c r="EF107" s="212" t="s">
        <v>282</v>
      </c>
      <c r="EG107" s="212" t="s">
        <v>282</v>
      </c>
      <c r="EH107" s="212" t="s">
        <v>282</v>
      </c>
      <c r="EI107" s="212" t="s">
        <v>282</v>
      </c>
      <c r="EJ107" s="212" t="s">
        <v>282</v>
      </c>
      <c r="EK107" s="212" t="s">
        <v>282</v>
      </c>
      <c r="EL107" s="212" t="s">
        <v>282</v>
      </c>
      <c r="EM107" s="212" t="s">
        <v>282</v>
      </c>
      <c r="EN107" s="212" t="s">
        <v>282</v>
      </c>
      <c r="EO107" s="212" t="s">
        <v>282</v>
      </c>
      <c r="EP107" s="212" t="s">
        <v>282</v>
      </c>
      <c r="EQ107" s="212" t="s">
        <v>282</v>
      </c>
      <c r="ER107" s="212" t="s">
        <v>282</v>
      </c>
      <c r="ES107" s="212" t="s">
        <v>282</v>
      </c>
      <c r="ET107" s="212" t="s">
        <v>282</v>
      </c>
      <c r="EU107" s="212" t="s">
        <v>282</v>
      </c>
      <c r="EV107" s="212" t="s">
        <v>282</v>
      </c>
      <c r="EW107" s="212" t="s">
        <v>282</v>
      </c>
      <c r="EX107" s="212" t="s">
        <v>282</v>
      </c>
      <c r="EY107" s="212" t="s">
        <v>282</v>
      </c>
      <c r="EZ107" s="212" t="s">
        <v>282</v>
      </c>
      <c r="FA107" s="212" t="s">
        <v>282</v>
      </c>
      <c r="FB107" s="212" t="s">
        <v>282</v>
      </c>
      <c r="FC107" s="212" t="s">
        <v>282</v>
      </c>
      <c r="FD107" s="212" t="s">
        <v>282</v>
      </c>
      <c r="FE107" s="212" t="s">
        <v>282</v>
      </c>
      <c r="FF107" s="212" t="s">
        <v>282</v>
      </c>
      <c r="FG107" s="212" t="s">
        <v>282</v>
      </c>
      <c r="FH107" s="212" t="s">
        <v>282</v>
      </c>
      <c r="FI107" s="212" t="s">
        <v>282</v>
      </c>
      <c r="FJ107" s="212" t="s">
        <v>282</v>
      </c>
      <c r="FK107" s="212" t="s">
        <v>282</v>
      </c>
    </row>
    <row r="108" spans="1:167" s="212" customFormat="1" x14ac:dyDescent="0.25">
      <c r="A108" s="66" t="s">
        <v>9546</v>
      </c>
      <c r="B108" s="159" t="s">
        <v>282</v>
      </c>
      <c r="C108" s="159" t="s">
        <v>5328</v>
      </c>
      <c r="F108" s="212">
        <v>12</v>
      </c>
      <c r="G108" s="212">
        <v>2</v>
      </c>
      <c r="H108" s="66" t="s">
        <v>10667</v>
      </c>
      <c r="I108" s="159" t="s">
        <v>183</v>
      </c>
      <c r="J108" s="212" t="s">
        <v>743</v>
      </c>
      <c r="K108" s="212">
        <v>21</v>
      </c>
      <c r="L108" s="212">
        <v>12</v>
      </c>
      <c r="M108" s="212">
        <v>9</v>
      </c>
      <c r="N108" s="212">
        <v>19</v>
      </c>
      <c r="O108" s="212" t="s">
        <v>282</v>
      </c>
      <c r="P108" s="212" t="s">
        <v>282</v>
      </c>
      <c r="Q108" s="212" t="s">
        <v>282</v>
      </c>
      <c r="R108" s="212" t="s">
        <v>282</v>
      </c>
      <c r="S108" s="212" t="s">
        <v>282</v>
      </c>
      <c r="T108" s="159" t="s">
        <v>743</v>
      </c>
      <c r="U108" s="159">
        <v>21</v>
      </c>
      <c r="V108" s="159">
        <v>30.21</v>
      </c>
      <c r="W108" s="66">
        <v>6.64</v>
      </c>
      <c r="X108" s="159">
        <v>19</v>
      </c>
      <c r="Y108" s="159" t="s">
        <v>282</v>
      </c>
      <c r="Z108" s="159" t="s">
        <v>282</v>
      </c>
      <c r="AA108" s="159" t="s">
        <v>282</v>
      </c>
      <c r="AB108" s="159" t="s">
        <v>282</v>
      </c>
      <c r="AC108" s="159" t="s">
        <v>282</v>
      </c>
      <c r="AD108" s="159" t="s">
        <v>282</v>
      </c>
      <c r="AE108" s="159" t="s">
        <v>282</v>
      </c>
      <c r="AF108" s="159" t="s">
        <v>282</v>
      </c>
      <c r="AG108" s="159" t="s">
        <v>282</v>
      </c>
      <c r="AH108" s="159" t="s">
        <v>282</v>
      </c>
      <c r="AI108" s="159" t="s">
        <v>282</v>
      </c>
      <c r="AJ108" s="159" t="s">
        <v>282</v>
      </c>
      <c r="AK108" s="159" t="s">
        <v>282</v>
      </c>
      <c r="AL108" s="159" t="s">
        <v>282</v>
      </c>
      <c r="AM108" s="159" t="s">
        <v>282</v>
      </c>
      <c r="AN108" s="159" t="s">
        <v>252</v>
      </c>
      <c r="AO108" s="159" t="s">
        <v>10507</v>
      </c>
      <c r="AP108" s="159" t="s">
        <v>743</v>
      </c>
      <c r="AQ108" s="212">
        <v>21</v>
      </c>
      <c r="AR108" s="212">
        <v>6</v>
      </c>
      <c r="AS108" s="212">
        <v>9</v>
      </c>
      <c r="AT108" s="212">
        <v>22</v>
      </c>
      <c r="AU108" s="159" t="s">
        <v>282</v>
      </c>
      <c r="AV108" s="159" t="s">
        <v>282</v>
      </c>
      <c r="AW108" s="159" t="s">
        <v>282</v>
      </c>
      <c r="AX108" s="159" t="s">
        <v>282</v>
      </c>
      <c r="AY108" s="159" t="s">
        <v>282</v>
      </c>
      <c r="AZ108" s="159" t="s">
        <v>743</v>
      </c>
      <c r="BA108" s="159">
        <v>21</v>
      </c>
      <c r="BB108" s="159">
        <v>30.09</v>
      </c>
      <c r="BC108" s="66">
        <v>6.16</v>
      </c>
      <c r="BD108" s="159">
        <v>22</v>
      </c>
      <c r="BE108" s="159" t="s">
        <v>282</v>
      </c>
      <c r="BF108" s="159" t="s">
        <v>282</v>
      </c>
      <c r="BG108" s="159" t="s">
        <v>282</v>
      </c>
      <c r="BH108" s="159" t="s">
        <v>282</v>
      </c>
      <c r="BI108" s="159" t="s">
        <v>282</v>
      </c>
      <c r="BJ108" s="159" t="s">
        <v>282</v>
      </c>
      <c r="BK108" s="159" t="s">
        <v>282</v>
      </c>
      <c r="BL108" s="159" t="s">
        <v>282</v>
      </c>
      <c r="BM108" s="159" t="s">
        <v>282</v>
      </c>
      <c r="BN108" s="159" t="s">
        <v>282</v>
      </c>
      <c r="BO108" s="159" t="s">
        <v>282</v>
      </c>
      <c r="BP108" s="159" t="s">
        <v>282</v>
      </c>
      <c r="BQ108" s="159" t="s">
        <v>282</v>
      </c>
      <c r="BR108" s="159" t="s">
        <v>282</v>
      </c>
      <c r="BS108" s="159" t="s">
        <v>282</v>
      </c>
      <c r="BT108" s="159" t="s">
        <v>282</v>
      </c>
      <c r="BU108" s="159" t="s">
        <v>282</v>
      </c>
      <c r="BV108" s="159" t="s">
        <v>282</v>
      </c>
      <c r="BW108" s="159" t="s">
        <v>282</v>
      </c>
      <c r="BX108" s="159" t="s">
        <v>282</v>
      </c>
      <c r="BY108" s="159" t="s">
        <v>282</v>
      </c>
      <c r="BZ108" s="159" t="s">
        <v>282</v>
      </c>
      <c r="CA108" s="159" t="s">
        <v>282</v>
      </c>
      <c r="CB108" s="159" t="s">
        <v>282</v>
      </c>
      <c r="CC108" s="159" t="s">
        <v>282</v>
      </c>
      <c r="CD108" s="159" t="s">
        <v>282</v>
      </c>
      <c r="CE108" s="159" t="s">
        <v>282</v>
      </c>
      <c r="CF108" s="159" t="s">
        <v>282</v>
      </c>
      <c r="CG108" s="159" t="s">
        <v>282</v>
      </c>
      <c r="CH108" s="159" t="s">
        <v>282</v>
      </c>
      <c r="CI108" s="159" t="s">
        <v>282</v>
      </c>
      <c r="CJ108" s="159" t="s">
        <v>282</v>
      </c>
      <c r="CK108" s="159" t="s">
        <v>282</v>
      </c>
      <c r="CL108" s="159" t="s">
        <v>282</v>
      </c>
      <c r="CM108" s="159" t="s">
        <v>282</v>
      </c>
      <c r="CN108" s="159" t="s">
        <v>282</v>
      </c>
      <c r="CO108" s="159" t="s">
        <v>282</v>
      </c>
      <c r="CP108" s="159" t="s">
        <v>282</v>
      </c>
      <c r="CQ108" s="159" t="s">
        <v>282</v>
      </c>
      <c r="CR108" s="159" t="s">
        <v>282</v>
      </c>
      <c r="CS108" s="159" t="s">
        <v>282</v>
      </c>
      <c r="CT108" s="159" t="s">
        <v>282</v>
      </c>
      <c r="CU108" s="159" t="s">
        <v>282</v>
      </c>
      <c r="CV108" s="159" t="s">
        <v>282</v>
      </c>
      <c r="CW108" s="159" t="s">
        <v>282</v>
      </c>
      <c r="CX108" s="159" t="s">
        <v>282</v>
      </c>
      <c r="CY108" s="159" t="s">
        <v>282</v>
      </c>
      <c r="CZ108" s="159" t="s">
        <v>282</v>
      </c>
      <c r="DA108" s="159" t="s">
        <v>282</v>
      </c>
      <c r="DB108" s="159" t="s">
        <v>282</v>
      </c>
      <c r="DC108" s="159" t="s">
        <v>282</v>
      </c>
      <c r="DD108" s="159" t="s">
        <v>282</v>
      </c>
      <c r="DE108" s="159" t="s">
        <v>282</v>
      </c>
      <c r="DF108" s="159" t="s">
        <v>282</v>
      </c>
      <c r="DG108" s="159" t="s">
        <v>282</v>
      </c>
      <c r="DH108" s="159" t="s">
        <v>282</v>
      </c>
      <c r="DI108" s="159" t="s">
        <v>282</v>
      </c>
      <c r="DJ108" s="159" t="s">
        <v>282</v>
      </c>
      <c r="DK108" s="159" t="s">
        <v>282</v>
      </c>
      <c r="DL108" s="159" t="s">
        <v>282</v>
      </c>
      <c r="DM108" s="159" t="s">
        <v>282</v>
      </c>
      <c r="DN108" s="159" t="s">
        <v>282</v>
      </c>
      <c r="DO108" s="159" t="s">
        <v>282</v>
      </c>
      <c r="DP108" s="159" t="s">
        <v>282</v>
      </c>
      <c r="DQ108" s="159" t="s">
        <v>282</v>
      </c>
      <c r="DR108" s="159" t="s">
        <v>282</v>
      </c>
      <c r="DS108" s="159" t="s">
        <v>282</v>
      </c>
      <c r="DT108" s="159" t="s">
        <v>282</v>
      </c>
      <c r="DU108" s="159" t="s">
        <v>282</v>
      </c>
      <c r="DV108" s="159" t="s">
        <v>282</v>
      </c>
      <c r="DW108" s="159" t="s">
        <v>282</v>
      </c>
      <c r="DX108" s="159" t="s">
        <v>282</v>
      </c>
      <c r="DY108" s="159" t="s">
        <v>282</v>
      </c>
      <c r="DZ108" s="159" t="s">
        <v>282</v>
      </c>
      <c r="EA108" s="159" t="s">
        <v>282</v>
      </c>
      <c r="EB108" s="159" t="s">
        <v>282</v>
      </c>
      <c r="EC108" s="159" t="s">
        <v>282</v>
      </c>
      <c r="ED108" s="159" t="s">
        <v>282</v>
      </c>
      <c r="EE108" s="159" t="s">
        <v>282</v>
      </c>
      <c r="EF108" s="159" t="s">
        <v>282</v>
      </c>
      <c r="EG108" s="159" t="s">
        <v>282</v>
      </c>
      <c r="EH108" s="159" t="s">
        <v>282</v>
      </c>
      <c r="EI108" s="159" t="s">
        <v>282</v>
      </c>
      <c r="EJ108" s="159" t="s">
        <v>282</v>
      </c>
      <c r="EK108" s="159" t="s">
        <v>282</v>
      </c>
      <c r="EL108" s="159" t="s">
        <v>282</v>
      </c>
      <c r="EM108" s="159" t="s">
        <v>282</v>
      </c>
      <c r="EN108" s="159" t="s">
        <v>282</v>
      </c>
      <c r="EO108" s="159" t="s">
        <v>282</v>
      </c>
      <c r="EP108" s="159" t="s">
        <v>282</v>
      </c>
      <c r="EQ108" s="159" t="s">
        <v>282</v>
      </c>
      <c r="ER108" s="159" t="s">
        <v>282</v>
      </c>
      <c r="ES108" s="159" t="s">
        <v>282</v>
      </c>
      <c r="ET108" s="159" t="s">
        <v>282</v>
      </c>
      <c r="EU108" s="159" t="s">
        <v>282</v>
      </c>
      <c r="EV108" s="159" t="s">
        <v>282</v>
      </c>
      <c r="EW108" s="159" t="s">
        <v>282</v>
      </c>
      <c r="EX108" s="159" t="s">
        <v>282</v>
      </c>
      <c r="EY108" s="159" t="s">
        <v>282</v>
      </c>
      <c r="EZ108" s="159" t="s">
        <v>282</v>
      </c>
      <c r="FA108" s="159" t="s">
        <v>282</v>
      </c>
      <c r="FB108" s="159" t="s">
        <v>282</v>
      </c>
      <c r="FC108" s="159" t="s">
        <v>282</v>
      </c>
      <c r="FD108" s="159" t="s">
        <v>282</v>
      </c>
      <c r="FE108" s="159" t="s">
        <v>282</v>
      </c>
      <c r="FF108" s="159" t="s">
        <v>282</v>
      </c>
      <c r="FG108" s="159" t="s">
        <v>282</v>
      </c>
      <c r="FH108" s="159" t="s">
        <v>282</v>
      </c>
      <c r="FI108" s="159" t="s">
        <v>282</v>
      </c>
      <c r="FJ108" s="159" t="s">
        <v>282</v>
      </c>
      <c r="FK108" s="159" t="s">
        <v>282</v>
      </c>
    </row>
    <row r="109" spans="1:167" s="212" customFormat="1" x14ac:dyDescent="0.25">
      <c r="A109" s="66" t="s">
        <v>8692</v>
      </c>
      <c r="B109" s="159" t="s">
        <v>282</v>
      </c>
      <c r="C109" s="159" t="s">
        <v>5328</v>
      </c>
      <c r="F109" s="212">
        <v>3</v>
      </c>
      <c r="G109" s="212">
        <v>3</v>
      </c>
      <c r="H109" s="212" t="s">
        <v>10690</v>
      </c>
      <c r="I109" s="159" t="s">
        <v>183</v>
      </c>
      <c r="J109" s="212" t="s">
        <v>299</v>
      </c>
      <c r="K109" s="212">
        <v>17</v>
      </c>
      <c r="L109" s="212">
        <v>21</v>
      </c>
      <c r="M109" s="212">
        <v>7</v>
      </c>
      <c r="N109" s="212">
        <v>46</v>
      </c>
      <c r="O109" s="212" t="s">
        <v>282</v>
      </c>
      <c r="P109" s="212" t="s">
        <v>282</v>
      </c>
      <c r="Q109" s="212" t="s">
        <v>282</v>
      </c>
      <c r="R109" s="212" t="s">
        <v>282</v>
      </c>
      <c r="S109" s="212" t="s">
        <v>282</v>
      </c>
      <c r="T109" s="159" t="s">
        <v>299</v>
      </c>
      <c r="U109" s="159">
        <v>17</v>
      </c>
      <c r="V109" s="159">
        <v>18.7</v>
      </c>
      <c r="W109" s="159">
        <v>4</v>
      </c>
      <c r="X109" s="159">
        <v>46</v>
      </c>
      <c r="Y109" s="159" t="s">
        <v>282</v>
      </c>
      <c r="Z109" s="159" t="s">
        <v>282</v>
      </c>
      <c r="AA109" s="159" t="s">
        <v>282</v>
      </c>
      <c r="AB109" s="159" t="s">
        <v>282</v>
      </c>
      <c r="AC109" s="159" t="s">
        <v>282</v>
      </c>
      <c r="AD109" s="159" t="s">
        <v>282</v>
      </c>
      <c r="AE109" s="159" t="s">
        <v>282</v>
      </c>
      <c r="AF109" s="159" t="s">
        <v>282</v>
      </c>
      <c r="AG109" s="159" t="s">
        <v>282</v>
      </c>
      <c r="AH109" s="159" t="s">
        <v>282</v>
      </c>
      <c r="AI109" s="159" t="s">
        <v>282</v>
      </c>
      <c r="AJ109" s="159" t="s">
        <v>282</v>
      </c>
      <c r="AK109" s="159" t="s">
        <v>282</v>
      </c>
      <c r="AL109" s="159" t="s">
        <v>282</v>
      </c>
      <c r="AM109" s="159" t="s">
        <v>282</v>
      </c>
      <c r="AN109" s="159" t="s">
        <v>14945</v>
      </c>
      <c r="AO109" s="159" t="s">
        <v>182</v>
      </c>
      <c r="AP109" s="159" t="s">
        <v>299</v>
      </c>
      <c r="AQ109" s="212">
        <v>17</v>
      </c>
      <c r="AR109" s="212">
        <v>15</v>
      </c>
      <c r="AS109" s="212">
        <v>7</v>
      </c>
      <c r="AT109" s="212">
        <v>42</v>
      </c>
      <c r="AU109" s="159" t="s">
        <v>282</v>
      </c>
      <c r="AV109" s="159" t="s">
        <v>282</v>
      </c>
      <c r="AW109" s="159" t="s">
        <v>282</v>
      </c>
      <c r="AX109" s="159" t="s">
        <v>282</v>
      </c>
      <c r="AY109" s="159" t="s">
        <v>282</v>
      </c>
      <c r="AZ109" s="159" t="s">
        <v>299</v>
      </c>
      <c r="BA109" s="159">
        <v>17</v>
      </c>
      <c r="BB109" s="159">
        <v>19.3</v>
      </c>
      <c r="BC109" s="159">
        <v>3.8</v>
      </c>
      <c r="BD109" s="159">
        <v>42</v>
      </c>
      <c r="BE109" s="159" t="s">
        <v>282</v>
      </c>
      <c r="BF109" s="159" t="s">
        <v>282</v>
      </c>
      <c r="BG109" s="159" t="s">
        <v>282</v>
      </c>
      <c r="BH109" s="159" t="s">
        <v>282</v>
      </c>
      <c r="BI109" s="159" t="s">
        <v>282</v>
      </c>
      <c r="BJ109" s="159" t="s">
        <v>282</v>
      </c>
      <c r="BK109" s="159" t="s">
        <v>282</v>
      </c>
      <c r="BL109" s="159" t="s">
        <v>282</v>
      </c>
      <c r="BM109" s="159" t="s">
        <v>282</v>
      </c>
      <c r="BN109" s="159" t="s">
        <v>282</v>
      </c>
      <c r="BO109" s="159" t="s">
        <v>282</v>
      </c>
      <c r="BP109" s="159" t="s">
        <v>282</v>
      </c>
      <c r="BQ109" s="159" t="s">
        <v>282</v>
      </c>
      <c r="BR109" s="159" t="s">
        <v>282</v>
      </c>
      <c r="BS109" s="159" t="s">
        <v>282</v>
      </c>
      <c r="BT109" s="159" t="s">
        <v>811</v>
      </c>
      <c r="BU109" s="159" t="s">
        <v>10507</v>
      </c>
      <c r="BV109" s="159" t="s">
        <v>299</v>
      </c>
      <c r="BW109" s="159">
        <v>17</v>
      </c>
      <c r="BX109" s="159">
        <v>16</v>
      </c>
      <c r="BY109" s="159">
        <v>7</v>
      </c>
      <c r="BZ109" s="159">
        <v>46</v>
      </c>
      <c r="CA109" s="159" t="s">
        <v>282</v>
      </c>
      <c r="CB109" s="159" t="s">
        <v>282</v>
      </c>
      <c r="CC109" s="159" t="s">
        <v>282</v>
      </c>
      <c r="CD109" s="159" t="s">
        <v>282</v>
      </c>
      <c r="CE109" s="159" t="s">
        <v>282</v>
      </c>
      <c r="CF109" s="159" t="s">
        <v>299</v>
      </c>
      <c r="CG109" s="159">
        <v>17</v>
      </c>
      <c r="CH109" s="159">
        <v>18.899999999999999</v>
      </c>
      <c r="CI109" s="159">
        <v>3.7</v>
      </c>
      <c r="CJ109" s="159">
        <v>46</v>
      </c>
      <c r="CK109" s="159" t="s">
        <v>282</v>
      </c>
      <c r="CL109" s="159" t="s">
        <v>282</v>
      </c>
      <c r="CM109" s="159" t="s">
        <v>282</v>
      </c>
      <c r="CN109" s="159" t="s">
        <v>282</v>
      </c>
      <c r="CO109" s="159" t="s">
        <v>282</v>
      </c>
      <c r="CP109" s="159" t="s">
        <v>282</v>
      </c>
      <c r="CQ109" s="159" t="s">
        <v>282</v>
      </c>
      <c r="CR109" s="159" t="s">
        <v>282</v>
      </c>
      <c r="CS109" s="159" t="s">
        <v>282</v>
      </c>
      <c r="CT109" s="159" t="s">
        <v>282</v>
      </c>
      <c r="CU109" s="159" t="s">
        <v>282</v>
      </c>
      <c r="CV109" s="159" t="s">
        <v>282</v>
      </c>
      <c r="CW109" s="159" t="s">
        <v>282</v>
      </c>
      <c r="CX109" s="159" t="s">
        <v>282</v>
      </c>
      <c r="CY109" s="159" t="s">
        <v>282</v>
      </c>
      <c r="CZ109" s="159" t="s">
        <v>282</v>
      </c>
      <c r="DA109" s="159" t="s">
        <v>282</v>
      </c>
      <c r="DB109" s="159" t="s">
        <v>282</v>
      </c>
      <c r="DC109" s="159" t="s">
        <v>282</v>
      </c>
      <c r="DD109" s="159" t="s">
        <v>282</v>
      </c>
      <c r="DE109" s="159" t="s">
        <v>282</v>
      </c>
      <c r="DF109" s="159" t="s">
        <v>282</v>
      </c>
      <c r="DG109" s="159" t="s">
        <v>282</v>
      </c>
      <c r="DH109" s="159" t="s">
        <v>282</v>
      </c>
      <c r="DI109" s="159" t="s">
        <v>282</v>
      </c>
      <c r="DJ109" s="159" t="s">
        <v>282</v>
      </c>
      <c r="DK109" s="159" t="s">
        <v>282</v>
      </c>
      <c r="DL109" s="159" t="s">
        <v>282</v>
      </c>
      <c r="DM109" s="159" t="s">
        <v>282</v>
      </c>
      <c r="DN109" s="159" t="s">
        <v>282</v>
      </c>
      <c r="DO109" s="159" t="s">
        <v>282</v>
      </c>
      <c r="DP109" s="159" t="s">
        <v>282</v>
      </c>
      <c r="DQ109" s="159" t="s">
        <v>282</v>
      </c>
      <c r="DR109" s="159" t="s">
        <v>282</v>
      </c>
      <c r="DS109" s="159" t="s">
        <v>282</v>
      </c>
      <c r="DT109" s="159" t="s">
        <v>282</v>
      </c>
      <c r="DU109" s="159" t="s">
        <v>282</v>
      </c>
      <c r="DV109" s="159" t="s">
        <v>282</v>
      </c>
      <c r="DW109" s="159" t="s">
        <v>282</v>
      </c>
      <c r="DX109" s="159" t="s">
        <v>282</v>
      </c>
      <c r="DY109" s="159" t="s">
        <v>282</v>
      </c>
      <c r="DZ109" s="159" t="s">
        <v>282</v>
      </c>
      <c r="EA109" s="159" t="s">
        <v>282</v>
      </c>
      <c r="EB109" s="159" t="s">
        <v>282</v>
      </c>
      <c r="EC109" s="159" t="s">
        <v>282</v>
      </c>
      <c r="ED109" s="159" t="s">
        <v>282</v>
      </c>
      <c r="EE109" s="159" t="s">
        <v>282</v>
      </c>
      <c r="EF109" s="159" t="s">
        <v>282</v>
      </c>
      <c r="EG109" s="159" t="s">
        <v>282</v>
      </c>
      <c r="EH109" s="159" t="s">
        <v>282</v>
      </c>
      <c r="EI109" s="159" t="s">
        <v>282</v>
      </c>
      <c r="EJ109" s="159" t="s">
        <v>282</v>
      </c>
      <c r="EK109" s="159" t="s">
        <v>282</v>
      </c>
      <c r="EL109" s="159" t="s">
        <v>282</v>
      </c>
      <c r="EM109" s="159" t="s">
        <v>282</v>
      </c>
      <c r="EN109" s="159" t="s">
        <v>282</v>
      </c>
      <c r="EO109" s="159" t="s">
        <v>282</v>
      </c>
      <c r="EP109" s="159" t="s">
        <v>282</v>
      </c>
      <c r="EQ109" s="159" t="s">
        <v>282</v>
      </c>
      <c r="ER109" s="159" t="s">
        <v>282</v>
      </c>
      <c r="ES109" s="159" t="s">
        <v>282</v>
      </c>
      <c r="ET109" s="159" t="s">
        <v>282</v>
      </c>
      <c r="EU109" s="159" t="s">
        <v>282</v>
      </c>
      <c r="EV109" s="159" t="s">
        <v>282</v>
      </c>
      <c r="EW109" s="159" t="s">
        <v>282</v>
      </c>
      <c r="EX109" s="159" t="s">
        <v>282</v>
      </c>
      <c r="EY109" s="159" t="s">
        <v>282</v>
      </c>
      <c r="EZ109" s="159" t="s">
        <v>282</v>
      </c>
      <c r="FA109" s="159" t="s">
        <v>282</v>
      </c>
      <c r="FB109" s="159" t="s">
        <v>282</v>
      </c>
      <c r="FC109" s="159" t="s">
        <v>282</v>
      </c>
      <c r="FD109" s="159" t="s">
        <v>282</v>
      </c>
      <c r="FE109" s="159" t="s">
        <v>282</v>
      </c>
      <c r="FF109" s="159" t="s">
        <v>282</v>
      </c>
      <c r="FG109" s="159" t="s">
        <v>282</v>
      </c>
      <c r="FH109" s="159" t="s">
        <v>282</v>
      </c>
      <c r="FI109" s="159" t="s">
        <v>282</v>
      </c>
      <c r="FJ109" s="159" t="s">
        <v>282</v>
      </c>
      <c r="FK109" s="159" t="s">
        <v>282</v>
      </c>
    </row>
    <row r="110" spans="1:167" s="212" customFormat="1" x14ac:dyDescent="0.25">
      <c r="A110" s="66" t="s">
        <v>8692</v>
      </c>
      <c r="B110" s="159" t="s">
        <v>282</v>
      </c>
      <c r="C110" s="159" t="s">
        <v>5328</v>
      </c>
      <c r="F110" s="212">
        <v>9</v>
      </c>
      <c r="G110" s="212">
        <v>3</v>
      </c>
      <c r="H110" s="212" t="s">
        <v>10690</v>
      </c>
      <c r="I110" s="159" t="s">
        <v>183</v>
      </c>
      <c r="J110" s="212" t="s">
        <v>299</v>
      </c>
      <c r="K110" s="212">
        <v>17</v>
      </c>
      <c r="L110" s="212">
        <v>16</v>
      </c>
      <c r="M110" s="212">
        <v>7</v>
      </c>
      <c r="N110" s="212">
        <v>46</v>
      </c>
      <c r="O110" s="212" t="s">
        <v>282</v>
      </c>
      <c r="P110" s="212" t="s">
        <v>282</v>
      </c>
      <c r="Q110" s="212" t="s">
        <v>282</v>
      </c>
      <c r="R110" s="212" t="s">
        <v>282</v>
      </c>
      <c r="S110" s="212" t="s">
        <v>282</v>
      </c>
      <c r="T110" s="159" t="s">
        <v>299</v>
      </c>
      <c r="U110" s="159">
        <v>17</v>
      </c>
      <c r="V110" s="159">
        <v>18.7</v>
      </c>
      <c r="W110" s="159">
        <v>4</v>
      </c>
      <c r="X110" s="159">
        <v>46</v>
      </c>
      <c r="Y110" s="159" t="s">
        <v>282</v>
      </c>
      <c r="Z110" s="159" t="s">
        <v>282</v>
      </c>
      <c r="AA110" s="159" t="s">
        <v>282</v>
      </c>
      <c r="AB110" s="159" t="s">
        <v>282</v>
      </c>
      <c r="AC110" s="159" t="s">
        <v>282</v>
      </c>
      <c r="AD110" s="159" t="s">
        <v>282</v>
      </c>
      <c r="AE110" s="159" t="s">
        <v>282</v>
      </c>
      <c r="AF110" s="159" t="s">
        <v>282</v>
      </c>
      <c r="AG110" s="159" t="s">
        <v>282</v>
      </c>
      <c r="AH110" s="159" t="s">
        <v>282</v>
      </c>
      <c r="AI110" s="159" t="s">
        <v>282</v>
      </c>
      <c r="AJ110" s="159" t="s">
        <v>282</v>
      </c>
      <c r="AK110" s="159" t="s">
        <v>282</v>
      </c>
      <c r="AL110" s="159" t="s">
        <v>282</v>
      </c>
      <c r="AM110" s="159" t="s">
        <v>282</v>
      </c>
      <c r="AN110" s="159" t="s">
        <v>14945</v>
      </c>
      <c r="AO110" s="159" t="s">
        <v>182</v>
      </c>
      <c r="AP110" s="159" t="s">
        <v>299</v>
      </c>
      <c r="AQ110" s="212">
        <v>17</v>
      </c>
      <c r="AR110" s="212">
        <v>15</v>
      </c>
      <c r="AS110" s="212">
        <v>7</v>
      </c>
      <c r="AT110" s="212">
        <v>42</v>
      </c>
      <c r="AU110" s="159" t="s">
        <v>282</v>
      </c>
      <c r="AV110" s="159" t="s">
        <v>282</v>
      </c>
      <c r="AW110" s="159" t="s">
        <v>282</v>
      </c>
      <c r="AX110" s="159" t="s">
        <v>282</v>
      </c>
      <c r="AY110" s="159" t="s">
        <v>282</v>
      </c>
      <c r="AZ110" s="159" t="s">
        <v>299</v>
      </c>
      <c r="BA110" s="159">
        <v>17</v>
      </c>
      <c r="BB110" s="159">
        <v>19.3</v>
      </c>
      <c r="BC110" s="159">
        <v>3.8</v>
      </c>
      <c r="BD110" s="159">
        <v>42</v>
      </c>
      <c r="BE110" s="159" t="s">
        <v>282</v>
      </c>
      <c r="BF110" s="159" t="s">
        <v>282</v>
      </c>
      <c r="BG110" s="159" t="s">
        <v>282</v>
      </c>
      <c r="BH110" s="159" t="s">
        <v>282</v>
      </c>
      <c r="BI110" s="159" t="s">
        <v>282</v>
      </c>
      <c r="BJ110" s="159" t="s">
        <v>282</v>
      </c>
      <c r="BK110" s="159" t="s">
        <v>282</v>
      </c>
      <c r="BL110" s="159" t="s">
        <v>282</v>
      </c>
      <c r="BM110" s="159" t="s">
        <v>282</v>
      </c>
      <c r="BN110" s="159" t="s">
        <v>282</v>
      </c>
      <c r="BO110" s="159" t="s">
        <v>282</v>
      </c>
      <c r="BP110" s="159" t="s">
        <v>282</v>
      </c>
      <c r="BQ110" s="159" t="s">
        <v>282</v>
      </c>
      <c r="BR110" s="159" t="s">
        <v>282</v>
      </c>
      <c r="BS110" s="159" t="s">
        <v>282</v>
      </c>
      <c r="BT110" s="159" t="s">
        <v>811</v>
      </c>
      <c r="BU110" s="159" t="s">
        <v>10507</v>
      </c>
      <c r="BV110" s="159" t="s">
        <v>299</v>
      </c>
      <c r="BW110" s="159">
        <v>17</v>
      </c>
      <c r="BX110" s="159">
        <v>18</v>
      </c>
      <c r="BY110" s="159">
        <v>7</v>
      </c>
      <c r="BZ110" s="159">
        <v>46</v>
      </c>
      <c r="CA110" s="159" t="s">
        <v>282</v>
      </c>
      <c r="CB110" s="159" t="s">
        <v>282</v>
      </c>
      <c r="CC110" s="159" t="s">
        <v>282</v>
      </c>
      <c r="CD110" s="159" t="s">
        <v>282</v>
      </c>
      <c r="CE110" s="159" t="s">
        <v>282</v>
      </c>
      <c r="CF110" s="159" t="s">
        <v>299</v>
      </c>
      <c r="CG110" s="159">
        <v>17</v>
      </c>
      <c r="CH110" s="159">
        <v>18.899999999999999</v>
      </c>
      <c r="CI110" s="159">
        <v>3.7</v>
      </c>
      <c r="CJ110" s="159">
        <v>46</v>
      </c>
      <c r="CK110" s="159" t="s">
        <v>282</v>
      </c>
      <c r="CL110" s="159" t="s">
        <v>282</v>
      </c>
      <c r="CM110" s="159" t="s">
        <v>282</v>
      </c>
      <c r="CN110" s="159" t="s">
        <v>282</v>
      </c>
      <c r="CO110" s="159" t="s">
        <v>282</v>
      </c>
      <c r="CP110" s="159" t="s">
        <v>282</v>
      </c>
      <c r="CQ110" s="159" t="s">
        <v>282</v>
      </c>
      <c r="CR110" s="159" t="s">
        <v>282</v>
      </c>
      <c r="CS110" s="159" t="s">
        <v>282</v>
      </c>
      <c r="CT110" s="159" t="s">
        <v>282</v>
      </c>
      <c r="CU110" s="159" t="s">
        <v>282</v>
      </c>
      <c r="CV110" s="159" t="s">
        <v>282</v>
      </c>
      <c r="CW110" s="159" t="s">
        <v>282</v>
      </c>
      <c r="CX110" s="159" t="s">
        <v>282</v>
      </c>
      <c r="CY110" s="159" t="s">
        <v>282</v>
      </c>
      <c r="CZ110" s="159" t="s">
        <v>282</v>
      </c>
      <c r="DA110" s="159" t="s">
        <v>282</v>
      </c>
      <c r="DB110" s="159" t="s">
        <v>282</v>
      </c>
      <c r="DC110" s="159" t="s">
        <v>282</v>
      </c>
      <c r="DD110" s="159" t="s">
        <v>282</v>
      </c>
      <c r="DE110" s="159" t="s">
        <v>282</v>
      </c>
      <c r="DF110" s="159" t="s">
        <v>282</v>
      </c>
      <c r="DG110" s="159" t="s">
        <v>282</v>
      </c>
      <c r="DH110" s="159" t="s">
        <v>282</v>
      </c>
      <c r="DI110" s="159" t="s">
        <v>282</v>
      </c>
      <c r="DJ110" s="159" t="s">
        <v>282</v>
      </c>
      <c r="DK110" s="159" t="s">
        <v>282</v>
      </c>
      <c r="DL110" s="159" t="s">
        <v>282</v>
      </c>
      <c r="DM110" s="159" t="s">
        <v>282</v>
      </c>
      <c r="DN110" s="159" t="s">
        <v>282</v>
      </c>
      <c r="DO110" s="159" t="s">
        <v>282</v>
      </c>
      <c r="DP110" s="159" t="s">
        <v>282</v>
      </c>
      <c r="DQ110" s="159" t="s">
        <v>282</v>
      </c>
      <c r="DR110" s="159" t="s">
        <v>282</v>
      </c>
      <c r="DS110" s="159" t="s">
        <v>282</v>
      </c>
      <c r="DT110" s="159" t="s">
        <v>282</v>
      </c>
      <c r="DU110" s="159" t="s">
        <v>282</v>
      </c>
      <c r="DV110" s="159" t="s">
        <v>282</v>
      </c>
      <c r="DW110" s="159" t="s">
        <v>282</v>
      </c>
      <c r="DX110" s="159" t="s">
        <v>282</v>
      </c>
      <c r="DY110" s="159" t="s">
        <v>282</v>
      </c>
      <c r="DZ110" s="159" t="s">
        <v>282</v>
      </c>
      <c r="EA110" s="159" t="s">
        <v>282</v>
      </c>
      <c r="EB110" s="159" t="s">
        <v>282</v>
      </c>
      <c r="EC110" s="159" t="s">
        <v>282</v>
      </c>
      <c r="ED110" s="159" t="s">
        <v>282</v>
      </c>
      <c r="EE110" s="159" t="s">
        <v>282</v>
      </c>
      <c r="EF110" s="159" t="s">
        <v>282</v>
      </c>
      <c r="EG110" s="159" t="s">
        <v>282</v>
      </c>
      <c r="EH110" s="159" t="s">
        <v>282</v>
      </c>
      <c r="EI110" s="159" t="s">
        <v>282</v>
      </c>
      <c r="EJ110" s="159" t="s">
        <v>282</v>
      </c>
      <c r="EK110" s="159" t="s">
        <v>282</v>
      </c>
      <c r="EL110" s="159" t="s">
        <v>282</v>
      </c>
      <c r="EM110" s="159" t="s">
        <v>282</v>
      </c>
      <c r="EN110" s="159" t="s">
        <v>282</v>
      </c>
      <c r="EO110" s="159" t="s">
        <v>282</v>
      </c>
      <c r="EP110" s="159" t="s">
        <v>282</v>
      </c>
      <c r="EQ110" s="159" t="s">
        <v>282</v>
      </c>
      <c r="ER110" s="159" t="s">
        <v>282</v>
      </c>
      <c r="ES110" s="159" t="s">
        <v>282</v>
      </c>
      <c r="ET110" s="159" t="s">
        <v>282</v>
      </c>
      <c r="EU110" s="159" t="s">
        <v>282</v>
      </c>
      <c r="EV110" s="159" t="s">
        <v>282</v>
      </c>
      <c r="EW110" s="159" t="s">
        <v>282</v>
      </c>
      <c r="EX110" s="159" t="s">
        <v>282</v>
      </c>
      <c r="EY110" s="159" t="s">
        <v>282</v>
      </c>
      <c r="EZ110" s="159" t="s">
        <v>282</v>
      </c>
      <c r="FA110" s="159" t="s">
        <v>282</v>
      </c>
      <c r="FB110" s="159" t="s">
        <v>282</v>
      </c>
      <c r="FC110" s="159" t="s">
        <v>282</v>
      </c>
      <c r="FD110" s="159" t="s">
        <v>282</v>
      </c>
      <c r="FE110" s="159" t="s">
        <v>282</v>
      </c>
      <c r="FF110" s="159" t="s">
        <v>282</v>
      </c>
      <c r="FG110" s="159" t="s">
        <v>282</v>
      </c>
      <c r="FH110" s="159" t="s">
        <v>282</v>
      </c>
      <c r="FI110" s="159" t="s">
        <v>282</v>
      </c>
      <c r="FJ110" s="159" t="s">
        <v>282</v>
      </c>
      <c r="FK110" s="159" t="s">
        <v>282</v>
      </c>
    </row>
    <row r="111" spans="1:167" x14ac:dyDescent="0.25">
      <c r="A111" s="66" t="s">
        <v>315</v>
      </c>
      <c r="B111" s="212" t="s">
        <v>12465</v>
      </c>
      <c r="C111" s="212" t="s">
        <v>5328</v>
      </c>
      <c r="F111">
        <v>2</v>
      </c>
      <c r="G111">
        <v>4</v>
      </c>
      <c r="H111" s="66" t="s">
        <v>681</v>
      </c>
      <c r="I111" s="159" t="s">
        <v>183</v>
      </c>
      <c r="J111" t="s">
        <v>282</v>
      </c>
      <c r="K111" s="212" t="s">
        <v>282</v>
      </c>
      <c r="L111" s="212" t="s">
        <v>282</v>
      </c>
      <c r="M111" s="212" t="s">
        <v>282</v>
      </c>
      <c r="N111" s="212" t="s">
        <v>282</v>
      </c>
      <c r="O111" s="212" t="s">
        <v>282</v>
      </c>
      <c r="P111" s="212" t="s">
        <v>282</v>
      </c>
      <c r="Q111" s="212" t="s">
        <v>282</v>
      </c>
      <c r="R111" s="212" t="s">
        <v>282</v>
      </c>
      <c r="S111" s="212" t="s">
        <v>282</v>
      </c>
      <c r="T111" s="159" t="s">
        <v>743</v>
      </c>
      <c r="U111" s="159">
        <v>21</v>
      </c>
      <c r="V111" s="66">
        <v>23.7</v>
      </c>
      <c r="W111" s="159">
        <v>7.7</v>
      </c>
      <c r="X111" s="159">
        <v>12</v>
      </c>
      <c r="Y111" s="159" t="s">
        <v>282</v>
      </c>
      <c r="Z111" s="159" t="s">
        <v>282</v>
      </c>
      <c r="AA111" s="159" t="s">
        <v>282</v>
      </c>
      <c r="AB111" s="159" t="s">
        <v>282</v>
      </c>
      <c r="AC111" s="159" t="s">
        <v>282</v>
      </c>
      <c r="AD111" s="159" t="s">
        <v>282</v>
      </c>
      <c r="AE111">
        <v>8.4</v>
      </c>
      <c r="AF111">
        <v>7.8</v>
      </c>
      <c r="AG111" s="212">
        <v>11</v>
      </c>
      <c r="AH111" t="s">
        <v>282</v>
      </c>
      <c r="AI111" s="212" t="s">
        <v>282</v>
      </c>
      <c r="AJ111" s="212" t="s">
        <v>282</v>
      </c>
      <c r="AK111" s="212" t="s">
        <v>282</v>
      </c>
      <c r="AL111" s="212" t="s">
        <v>282</v>
      </c>
      <c r="AM111" s="212" t="s">
        <v>282</v>
      </c>
      <c r="AN111" s="66" t="s">
        <v>770</v>
      </c>
      <c r="AO111" s="159" t="s">
        <v>182</v>
      </c>
      <c r="AP111" s="159" t="s">
        <v>282</v>
      </c>
      <c r="AQ111" s="159" t="s">
        <v>282</v>
      </c>
      <c r="AR111" s="159" t="s">
        <v>282</v>
      </c>
      <c r="AS111" s="159" t="s">
        <v>282</v>
      </c>
      <c r="AT111" s="159" t="s">
        <v>282</v>
      </c>
      <c r="AU111" s="159" t="s">
        <v>282</v>
      </c>
      <c r="AV111" s="159" t="s">
        <v>282</v>
      </c>
      <c r="AW111" s="159" t="s">
        <v>282</v>
      </c>
      <c r="AX111" s="159" t="s">
        <v>282</v>
      </c>
      <c r="AY111" s="159" t="s">
        <v>282</v>
      </c>
      <c r="AZ111" s="159" t="s">
        <v>743</v>
      </c>
      <c r="BA111" s="159">
        <v>21</v>
      </c>
      <c r="BB111" s="159">
        <v>24.4</v>
      </c>
      <c r="BC111" s="159">
        <v>6.1</v>
      </c>
      <c r="BD111" s="159">
        <v>11</v>
      </c>
      <c r="BE111" s="159">
        <v>24.4</v>
      </c>
      <c r="BF111" s="159">
        <v>6.1</v>
      </c>
      <c r="BG111" s="159">
        <v>11</v>
      </c>
      <c r="BH111" t="s">
        <v>282</v>
      </c>
      <c r="BI111" t="s">
        <v>282</v>
      </c>
      <c r="BJ111" t="s">
        <v>282</v>
      </c>
      <c r="BK111">
        <v>9.3000000000000007</v>
      </c>
      <c r="BL111">
        <v>6.7</v>
      </c>
      <c r="BM111">
        <v>10</v>
      </c>
      <c r="BN111" t="s">
        <v>282</v>
      </c>
      <c r="BO111" s="212" t="s">
        <v>282</v>
      </c>
      <c r="BP111" s="212" t="s">
        <v>282</v>
      </c>
      <c r="BQ111" s="212" t="s">
        <v>282</v>
      </c>
      <c r="BR111" s="212" t="s">
        <v>282</v>
      </c>
      <c r="BS111" s="212" t="s">
        <v>282</v>
      </c>
      <c r="BT111" s="66" t="s">
        <v>770</v>
      </c>
      <c r="BU111" s="159" t="s">
        <v>182</v>
      </c>
      <c r="BV111" s="159" t="s">
        <v>282</v>
      </c>
      <c r="BW111" s="159" t="s">
        <v>282</v>
      </c>
      <c r="BX111" s="159" t="s">
        <v>282</v>
      </c>
      <c r="BY111" s="159" t="s">
        <v>282</v>
      </c>
      <c r="BZ111" s="159" t="s">
        <v>282</v>
      </c>
      <c r="CA111" s="159" t="s">
        <v>282</v>
      </c>
      <c r="CB111" s="159" t="s">
        <v>282</v>
      </c>
      <c r="CC111" s="159" t="s">
        <v>282</v>
      </c>
      <c r="CD111" s="159" t="s">
        <v>282</v>
      </c>
      <c r="CE111" s="159" t="s">
        <v>282</v>
      </c>
      <c r="CF111" s="159" t="s">
        <v>743</v>
      </c>
      <c r="CG111" s="66">
        <v>21</v>
      </c>
      <c r="CH111" s="66">
        <v>25.5</v>
      </c>
      <c r="CI111" s="66">
        <v>6.1</v>
      </c>
      <c r="CJ111" s="159">
        <v>11</v>
      </c>
      <c r="CK111" s="66">
        <v>25.5</v>
      </c>
      <c r="CL111" s="66">
        <v>6.1</v>
      </c>
      <c r="CM111" s="159">
        <v>11</v>
      </c>
      <c r="CN111" t="s">
        <v>282</v>
      </c>
      <c r="CO111" t="s">
        <v>282</v>
      </c>
      <c r="CP111" t="s">
        <v>282</v>
      </c>
      <c r="CQ111">
        <v>13.4</v>
      </c>
      <c r="CR111">
        <v>7.2</v>
      </c>
      <c r="CS111">
        <v>10</v>
      </c>
      <c r="CT111" t="s">
        <v>282</v>
      </c>
      <c r="CU111" s="212" t="s">
        <v>282</v>
      </c>
      <c r="CV111" s="212" t="s">
        <v>282</v>
      </c>
      <c r="CW111" s="212" t="s">
        <v>282</v>
      </c>
      <c r="CX111" s="212" t="s">
        <v>282</v>
      </c>
      <c r="CY111" s="212" t="s">
        <v>282</v>
      </c>
      <c r="CZ111" s="66" t="s">
        <v>680</v>
      </c>
      <c r="DA111" s="159" t="s">
        <v>183</v>
      </c>
      <c r="DB111" s="159" t="s">
        <v>282</v>
      </c>
      <c r="DC111" s="159" t="s">
        <v>282</v>
      </c>
      <c r="DD111" s="159" t="s">
        <v>282</v>
      </c>
      <c r="DE111" s="159" t="s">
        <v>282</v>
      </c>
      <c r="DF111" s="159" t="s">
        <v>282</v>
      </c>
      <c r="DG111" s="159" t="s">
        <v>282</v>
      </c>
      <c r="DH111" s="159" t="s">
        <v>282</v>
      </c>
      <c r="DI111" s="159" t="s">
        <v>282</v>
      </c>
      <c r="DJ111" s="159" t="s">
        <v>282</v>
      </c>
      <c r="DK111" s="159" t="s">
        <v>282</v>
      </c>
      <c r="DL111" s="159" t="s">
        <v>743</v>
      </c>
      <c r="DM111" s="66">
        <v>21</v>
      </c>
      <c r="DN111" s="66">
        <v>23.8</v>
      </c>
      <c r="DO111" s="66">
        <v>8</v>
      </c>
      <c r="DP111" s="159">
        <v>12</v>
      </c>
      <c r="DQ111" s="159" t="s">
        <v>282</v>
      </c>
      <c r="DR111" s="159" t="s">
        <v>282</v>
      </c>
      <c r="DS111" s="159" t="s">
        <v>282</v>
      </c>
      <c r="DT111" s="159" t="s">
        <v>282</v>
      </c>
      <c r="DU111" s="159" t="s">
        <v>282</v>
      </c>
      <c r="DV111" s="159" t="s">
        <v>282</v>
      </c>
      <c r="DW111">
        <v>9.3000000000000007</v>
      </c>
      <c r="DX111">
        <v>7.9</v>
      </c>
      <c r="DY111">
        <v>11</v>
      </c>
      <c r="DZ111" s="212" t="s">
        <v>282</v>
      </c>
      <c r="EA111" s="212" t="s">
        <v>282</v>
      </c>
      <c r="EB111" s="212" t="s">
        <v>282</v>
      </c>
      <c r="EC111" s="212" t="s">
        <v>282</v>
      </c>
      <c r="ED111" s="212" t="s">
        <v>282</v>
      </c>
      <c r="EE111" s="212" t="s">
        <v>282</v>
      </c>
      <c r="EF111" s="212" t="s">
        <v>282</v>
      </c>
      <c r="EG111" s="212" t="s">
        <v>282</v>
      </c>
      <c r="EH111" s="212" t="s">
        <v>282</v>
      </c>
      <c r="EI111" s="212" t="s">
        <v>282</v>
      </c>
      <c r="EJ111" s="212" t="s">
        <v>282</v>
      </c>
      <c r="EK111" s="212" t="s">
        <v>282</v>
      </c>
      <c r="EL111" s="212" t="s">
        <v>282</v>
      </c>
      <c r="EM111" s="212" t="s">
        <v>282</v>
      </c>
      <c r="EN111" s="212" t="s">
        <v>282</v>
      </c>
      <c r="EO111" s="212" t="s">
        <v>282</v>
      </c>
      <c r="EP111" s="212" t="s">
        <v>282</v>
      </c>
      <c r="EQ111" s="212" t="s">
        <v>282</v>
      </c>
      <c r="ER111" s="212" t="s">
        <v>282</v>
      </c>
      <c r="ES111" s="212" t="s">
        <v>282</v>
      </c>
      <c r="ET111" s="212" t="s">
        <v>282</v>
      </c>
      <c r="EU111" s="212" t="s">
        <v>282</v>
      </c>
      <c r="EV111" s="212" t="s">
        <v>282</v>
      </c>
      <c r="EW111" s="212" t="s">
        <v>282</v>
      </c>
      <c r="EX111" s="212" t="s">
        <v>282</v>
      </c>
      <c r="EY111" s="212" t="s">
        <v>282</v>
      </c>
      <c r="EZ111" s="212" t="s">
        <v>282</v>
      </c>
      <c r="FA111" s="212" t="s">
        <v>282</v>
      </c>
      <c r="FB111" s="212" t="s">
        <v>282</v>
      </c>
      <c r="FC111" s="212" t="s">
        <v>282</v>
      </c>
      <c r="FD111" s="212" t="s">
        <v>282</v>
      </c>
      <c r="FE111" s="212" t="s">
        <v>282</v>
      </c>
      <c r="FF111" s="212" t="s">
        <v>282</v>
      </c>
      <c r="FG111" s="212" t="s">
        <v>282</v>
      </c>
      <c r="FH111" s="212" t="s">
        <v>282</v>
      </c>
      <c r="FI111" s="212" t="s">
        <v>282</v>
      </c>
      <c r="FJ111" s="212" t="s">
        <v>282</v>
      </c>
      <c r="FK111" s="212" t="s">
        <v>282</v>
      </c>
    </row>
    <row r="112" spans="1:167" x14ac:dyDescent="0.25">
      <c r="A112" t="s">
        <v>473</v>
      </c>
      <c r="B112" t="s">
        <v>12512</v>
      </c>
      <c r="C112" s="212" t="s">
        <v>5328</v>
      </c>
      <c r="F112">
        <v>3</v>
      </c>
      <c r="G112">
        <v>2</v>
      </c>
      <c r="H112" s="66" t="s">
        <v>10212</v>
      </c>
      <c r="I112" s="159" t="s">
        <v>10585</v>
      </c>
      <c r="J112" t="s">
        <v>282</v>
      </c>
      <c r="K112" s="212" t="s">
        <v>282</v>
      </c>
      <c r="L112" s="212" t="s">
        <v>282</v>
      </c>
      <c r="M112" s="212" t="s">
        <v>282</v>
      </c>
      <c r="N112" s="212" t="s">
        <v>282</v>
      </c>
      <c r="O112" s="212" t="s">
        <v>282</v>
      </c>
      <c r="P112" s="212" t="s">
        <v>282</v>
      </c>
      <c r="Q112" s="212" t="s">
        <v>282</v>
      </c>
      <c r="R112" s="212" t="s">
        <v>282</v>
      </c>
      <c r="S112" s="212" t="s">
        <v>282</v>
      </c>
      <c r="T112" s="159" t="s">
        <v>299</v>
      </c>
      <c r="U112" s="159">
        <v>17</v>
      </c>
      <c r="V112" s="159">
        <v>21.4</v>
      </c>
      <c r="W112" s="159">
        <v>5.3</v>
      </c>
      <c r="X112" s="159">
        <v>24</v>
      </c>
      <c r="Y112" s="159" t="s">
        <v>282</v>
      </c>
      <c r="Z112" s="159" t="s">
        <v>282</v>
      </c>
      <c r="AA112" s="159" t="s">
        <v>282</v>
      </c>
      <c r="AB112" s="66" t="s">
        <v>282</v>
      </c>
      <c r="AC112" s="159" t="s">
        <v>282</v>
      </c>
      <c r="AD112" s="159" t="s">
        <v>282</v>
      </c>
      <c r="AE112">
        <v>14</v>
      </c>
      <c r="AF112">
        <v>9.4</v>
      </c>
      <c r="AG112" s="212">
        <v>16</v>
      </c>
      <c r="AH112" s="212" t="s">
        <v>282</v>
      </c>
      <c r="AI112" s="212" t="s">
        <v>282</v>
      </c>
      <c r="AJ112" s="212" t="s">
        <v>282</v>
      </c>
      <c r="AK112" s="212" t="s">
        <v>282</v>
      </c>
      <c r="AL112" s="212" t="s">
        <v>282</v>
      </c>
      <c r="AM112" s="212" t="s">
        <v>282</v>
      </c>
      <c r="AN112" s="159" t="s">
        <v>811</v>
      </c>
      <c r="AO112" s="159" t="s">
        <v>10507</v>
      </c>
      <c r="AP112" s="159" t="s">
        <v>282</v>
      </c>
      <c r="AQ112" s="159" t="s">
        <v>282</v>
      </c>
      <c r="AR112" s="159" t="s">
        <v>282</v>
      </c>
      <c r="AS112" s="159" t="s">
        <v>282</v>
      </c>
      <c r="AT112" s="159" t="s">
        <v>282</v>
      </c>
      <c r="AU112" s="159" t="s">
        <v>282</v>
      </c>
      <c r="AV112" s="159" t="s">
        <v>282</v>
      </c>
      <c r="AW112" s="159" t="s">
        <v>282</v>
      </c>
      <c r="AX112" s="159" t="s">
        <v>282</v>
      </c>
      <c r="AY112" s="159" t="s">
        <v>282</v>
      </c>
      <c r="AZ112" s="159" t="s">
        <v>299</v>
      </c>
      <c r="BA112" s="159">
        <v>17</v>
      </c>
      <c r="BB112" s="159">
        <v>22.5</v>
      </c>
      <c r="BC112" s="159">
        <v>4.9000000000000004</v>
      </c>
      <c r="BD112" s="159">
        <v>24</v>
      </c>
      <c r="BE112" s="159" t="s">
        <v>282</v>
      </c>
      <c r="BF112" s="159" t="s">
        <v>282</v>
      </c>
      <c r="BG112" s="159" t="s">
        <v>282</v>
      </c>
      <c r="BH112" s="159" t="s">
        <v>282</v>
      </c>
      <c r="BI112" s="159" t="s">
        <v>282</v>
      </c>
      <c r="BJ112" s="159" t="s">
        <v>282</v>
      </c>
      <c r="BK112">
        <v>12.8</v>
      </c>
      <c r="BL112">
        <v>7.7</v>
      </c>
      <c r="BM112">
        <v>11</v>
      </c>
      <c r="BN112" t="s">
        <v>282</v>
      </c>
      <c r="BO112" s="212" t="s">
        <v>282</v>
      </c>
      <c r="BP112" s="212" t="s">
        <v>282</v>
      </c>
      <c r="BQ112" s="212" t="s">
        <v>282</v>
      </c>
      <c r="BR112" s="212" t="s">
        <v>282</v>
      </c>
      <c r="BS112" s="212" t="s">
        <v>282</v>
      </c>
      <c r="BT112" s="212" t="s">
        <v>282</v>
      </c>
      <c r="BU112" s="212" t="s">
        <v>282</v>
      </c>
      <c r="BV112" s="212" t="s">
        <v>282</v>
      </c>
      <c r="BW112" s="212" t="s">
        <v>282</v>
      </c>
      <c r="BX112" s="212" t="s">
        <v>282</v>
      </c>
      <c r="BY112" s="212" t="s">
        <v>282</v>
      </c>
      <c r="BZ112" s="212" t="s">
        <v>282</v>
      </c>
      <c r="CA112" s="212" t="s">
        <v>282</v>
      </c>
      <c r="CB112" s="212" t="s">
        <v>282</v>
      </c>
      <c r="CC112" s="212" t="s">
        <v>282</v>
      </c>
      <c r="CD112" s="212" t="s">
        <v>282</v>
      </c>
      <c r="CE112" s="212" t="s">
        <v>282</v>
      </c>
      <c r="CF112" s="212" t="s">
        <v>282</v>
      </c>
      <c r="CG112" s="212" t="s">
        <v>282</v>
      </c>
      <c r="CH112" s="212" t="s">
        <v>282</v>
      </c>
      <c r="CI112" s="212" t="s">
        <v>282</v>
      </c>
      <c r="CJ112" s="212" t="s">
        <v>282</v>
      </c>
      <c r="CK112" s="212" t="s">
        <v>282</v>
      </c>
      <c r="CL112" s="212" t="s">
        <v>282</v>
      </c>
      <c r="CM112" s="212" t="s">
        <v>282</v>
      </c>
      <c r="CN112" s="212" t="s">
        <v>282</v>
      </c>
      <c r="CO112" s="212" t="s">
        <v>282</v>
      </c>
      <c r="CP112" s="212" t="s">
        <v>282</v>
      </c>
      <c r="CQ112" s="212" t="s">
        <v>282</v>
      </c>
      <c r="CR112" s="212" t="s">
        <v>282</v>
      </c>
      <c r="CS112" s="212" t="s">
        <v>282</v>
      </c>
      <c r="CT112" s="212" t="s">
        <v>282</v>
      </c>
      <c r="CU112" s="212" t="s">
        <v>282</v>
      </c>
      <c r="CV112" s="212" t="s">
        <v>282</v>
      </c>
      <c r="CW112" s="212" t="s">
        <v>282</v>
      </c>
      <c r="CX112" s="212" t="s">
        <v>282</v>
      </c>
      <c r="CY112" s="212" t="s">
        <v>282</v>
      </c>
      <c r="CZ112" s="212" t="s">
        <v>282</v>
      </c>
      <c r="DA112" s="212" t="s">
        <v>282</v>
      </c>
      <c r="DB112" s="212" t="s">
        <v>282</v>
      </c>
      <c r="DC112" s="212" t="s">
        <v>282</v>
      </c>
      <c r="DD112" s="212" t="s">
        <v>282</v>
      </c>
      <c r="DE112" s="212" t="s">
        <v>282</v>
      </c>
      <c r="DF112" s="212" t="s">
        <v>282</v>
      </c>
      <c r="DG112" s="212" t="s">
        <v>282</v>
      </c>
      <c r="DH112" s="212" t="s">
        <v>282</v>
      </c>
      <c r="DI112" s="212" t="s">
        <v>282</v>
      </c>
      <c r="DJ112" s="212" t="s">
        <v>282</v>
      </c>
      <c r="DK112" s="212" t="s">
        <v>282</v>
      </c>
      <c r="DL112" s="212" t="s">
        <v>282</v>
      </c>
      <c r="DM112" s="212" t="s">
        <v>282</v>
      </c>
      <c r="DN112" s="212" t="s">
        <v>282</v>
      </c>
      <c r="DO112" s="212" t="s">
        <v>282</v>
      </c>
      <c r="DP112" s="212" t="s">
        <v>282</v>
      </c>
      <c r="DQ112" s="212" t="s">
        <v>282</v>
      </c>
      <c r="DR112" s="212" t="s">
        <v>282</v>
      </c>
      <c r="DS112" s="212" t="s">
        <v>282</v>
      </c>
      <c r="DT112" s="212" t="s">
        <v>282</v>
      </c>
      <c r="DU112" s="212" t="s">
        <v>282</v>
      </c>
      <c r="DV112" s="212" t="s">
        <v>282</v>
      </c>
      <c r="DW112" s="212" t="s">
        <v>282</v>
      </c>
      <c r="DX112" s="212" t="s">
        <v>282</v>
      </c>
      <c r="DY112" s="212" t="s">
        <v>282</v>
      </c>
      <c r="DZ112" s="212" t="s">
        <v>282</v>
      </c>
      <c r="EA112" s="212" t="s">
        <v>282</v>
      </c>
      <c r="EB112" s="212" t="s">
        <v>282</v>
      </c>
      <c r="EC112" s="212" t="s">
        <v>282</v>
      </c>
      <c r="ED112" s="212" t="s">
        <v>282</v>
      </c>
      <c r="EE112" s="212" t="s">
        <v>282</v>
      </c>
      <c r="EF112" s="212" t="s">
        <v>282</v>
      </c>
      <c r="EG112" s="212" t="s">
        <v>282</v>
      </c>
      <c r="EH112" s="212" t="s">
        <v>282</v>
      </c>
      <c r="EI112" s="212" t="s">
        <v>282</v>
      </c>
      <c r="EJ112" s="212" t="s">
        <v>282</v>
      </c>
      <c r="EK112" s="212" t="s">
        <v>282</v>
      </c>
      <c r="EL112" s="212" t="s">
        <v>282</v>
      </c>
      <c r="EM112" s="212" t="s">
        <v>282</v>
      </c>
      <c r="EN112" s="212" t="s">
        <v>282</v>
      </c>
      <c r="EO112" s="212" t="s">
        <v>282</v>
      </c>
      <c r="EP112" s="212" t="s">
        <v>282</v>
      </c>
      <c r="EQ112" s="212" t="s">
        <v>282</v>
      </c>
      <c r="ER112" s="212" t="s">
        <v>282</v>
      </c>
      <c r="ES112" s="212" t="s">
        <v>282</v>
      </c>
      <c r="ET112" s="212" t="s">
        <v>282</v>
      </c>
      <c r="EU112" s="212" t="s">
        <v>282</v>
      </c>
      <c r="EV112" s="212" t="s">
        <v>282</v>
      </c>
      <c r="EW112" s="212" t="s">
        <v>282</v>
      </c>
      <c r="EX112" s="212" t="s">
        <v>282</v>
      </c>
      <c r="EY112" s="212" t="s">
        <v>282</v>
      </c>
      <c r="EZ112" s="212" t="s">
        <v>282</v>
      </c>
      <c r="FA112" s="212" t="s">
        <v>282</v>
      </c>
      <c r="FB112" s="212" t="s">
        <v>282</v>
      </c>
      <c r="FC112" s="212" t="s">
        <v>282</v>
      </c>
      <c r="FD112" s="212" t="s">
        <v>282</v>
      </c>
      <c r="FE112" s="212" t="s">
        <v>282</v>
      </c>
      <c r="FF112" s="212" t="s">
        <v>282</v>
      </c>
      <c r="FG112" s="212" t="s">
        <v>282</v>
      </c>
      <c r="FH112" s="212" t="s">
        <v>282</v>
      </c>
      <c r="FI112" s="212" t="s">
        <v>282</v>
      </c>
      <c r="FJ112" s="212" t="s">
        <v>282</v>
      </c>
      <c r="FK112" s="212" t="s">
        <v>282</v>
      </c>
    </row>
    <row r="113" spans="1:167" x14ac:dyDescent="0.25">
      <c r="A113" s="212" t="s">
        <v>473</v>
      </c>
      <c r="B113" s="212" t="s">
        <v>12512</v>
      </c>
      <c r="C113" s="212" t="s">
        <v>5328</v>
      </c>
      <c r="F113">
        <v>6</v>
      </c>
      <c r="G113">
        <v>2</v>
      </c>
      <c r="H113" s="66" t="s">
        <v>10212</v>
      </c>
      <c r="I113" s="159" t="s">
        <v>10585</v>
      </c>
      <c r="J113" s="212" t="s">
        <v>282</v>
      </c>
      <c r="K113" s="212" t="s">
        <v>282</v>
      </c>
      <c r="L113" s="212" t="s">
        <v>282</v>
      </c>
      <c r="M113" s="212" t="s">
        <v>282</v>
      </c>
      <c r="N113" s="212" t="s">
        <v>282</v>
      </c>
      <c r="O113" s="212" t="s">
        <v>282</v>
      </c>
      <c r="P113" s="212" t="s">
        <v>282</v>
      </c>
      <c r="Q113" s="212" t="s">
        <v>282</v>
      </c>
      <c r="R113" s="212" t="s">
        <v>282</v>
      </c>
      <c r="S113" s="212" t="s">
        <v>282</v>
      </c>
      <c r="T113" s="159" t="s">
        <v>299</v>
      </c>
      <c r="U113" s="159">
        <v>17</v>
      </c>
      <c r="V113" s="159">
        <v>21.4</v>
      </c>
      <c r="W113" s="159">
        <v>5.3</v>
      </c>
      <c r="X113" s="159">
        <v>24</v>
      </c>
      <c r="Y113" s="159" t="s">
        <v>282</v>
      </c>
      <c r="Z113" s="159" t="s">
        <v>282</v>
      </c>
      <c r="AA113" s="159" t="s">
        <v>282</v>
      </c>
      <c r="AB113" s="66" t="s">
        <v>282</v>
      </c>
      <c r="AC113" s="159" t="s">
        <v>282</v>
      </c>
      <c r="AD113" s="159" t="s">
        <v>282</v>
      </c>
      <c r="AE113">
        <v>8.1999999999999993</v>
      </c>
      <c r="AF113">
        <v>5.6</v>
      </c>
      <c r="AG113" s="212">
        <v>15</v>
      </c>
      <c r="AH113" s="212" t="s">
        <v>282</v>
      </c>
      <c r="AI113" s="212" t="s">
        <v>282</v>
      </c>
      <c r="AJ113" s="212" t="s">
        <v>282</v>
      </c>
      <c r="AK113" s="212" t="s">
        <v>282</v>
      </c>
      <c r="AL113" s="212" t="s">
        <v>282</v>
      </c>
      <c r="AM113" s="212" t="s">
        <v>282</v>
      </c>
      <c r="AN113" s="159" t="s">
        <v>811</v>
      </c>
      <c r="AO113" s="159" t="s">
        <v>10507</v>
      </c>
      <c r="AP113" s="159" t="s">
        <v>282</v>
      </c>
      <c r="AQ113" s="159" t="s">
        <v>282</v>
      </c>
      <c r="AR113" s="159" t="s">
        <v>282</v>
      </c>
      <c r="AS113" s="159" t="s">
        <v>282</v>
      </c>
      <c r="AT113" s="159" t="s">
        <v>282</v>
      </c>
      <c r="AU113" s="159" t="s">
        <v>282</v>
      </c>
      <c r="AV113" s="159" t="s">
        <v>282</v>
      </c>
      <c r="AW113" s="159" t="s">
        <v>282</v>
      </c>
      <c r="AX113" s="159" t="s">
        <v>282</v>
      </c>
      <c r="AY113" s="159" t="s">
        <v>282</v>
      </c>
      <c r="AZ113" s="159" t="s">
        <v>299</v>
      </c>
      <c r="BA113" s="159">
        <v>17</v>
      </c>
      <c r="BB113" s="159">
        <v>22.5</v>
      </c>
      <c r="BC113" s="159">
        <v>4.9000000000000004</v>
      </c>
      <c r="BD113" s="159">
        <v>24</v>
      </c>
      <c r="BE113" s="159" t="s">
        <v>282</v>
      </c>
      <c r="BF113" s="159" t="s">
        <v>282</v>
      </c>
      <c r="BG113" s="159" t="s">
        <v>282</v>
      </c>
      <c r="BH113" s="159" t="s">
        <v>282</v>
      </c>
      <c r="BI113" s="159" t="s">
        <v>282</v>
      </c>
      <c r="BJ113" s="159" t="s">
        <v>282</v>
      </c>
      <c r="BK113">
        <v>12.8</v>
      </c>
      <c r="BL113">
        <v>8.8000000000000007</v>
      </c>
      <c r="BM113">
        <v>11</v>
      </c>
      <c r="BN113" s="212" t="s">
        <v>282</v>
      </c>
      <c r="BO113" s="212" t="s">
        <v>282</v>
      </c>
      <c r="BP113" s="212" t="s">
        <v>282</v>
      </c>
      <c r="BQ113" s="212" t="s">
        <v>282</v>
      </c>
      <c r="BR113" s="212" t="s">
        <v>282</v>
      </c>
      <c r="BS113" s="212" t="s">
        <v>282</v>
      </c>
      <c r="BT113" s="212" t="s">
        <v>282</v>
      </c>
      <c r="BU113" s="212" t="s">
        <v>282</v>
      </c>
      <c r="BV113" s="212" t="s">
        <v>282</v>
      </c>
      <c r="BW113" s="212" t="s">
        <v>282</v>
      </c>
      <c r="BX113" s="212" t="s">
        <v>282</v>
      </c>
      <c r="BY113" s="212" t="s">
        <v>282</v>
      </c>
      <c r="BZ113" s="212" t="s">
        <v>282</v>
      </c>
      <c r="CA113" s="212" t="s">
        <v>282</v>
      </c>
      <c r="CB113" s="212" t="s">
        <v>282</v>
      </c>
      <c r="CC113" s="212" t="s">
        <v>282</v>
      </c>
      <c r="CD113" s="212" t="s">
        <v>282</v>
      </c>
      <c r="CE113" s="212" t="s">
        <v>282</v>
      </c>
      <c r="CF113" s="212" t="s">
        <v>282</v>
      </c>
      <c r="CG113" s="212" t="s">
        <v>282</v>
      </c>
      <c r="CH113" s="212" t="s">
        <v>282</v>
      </c>
      <c r="CI113" s="212" t="s">
        <v>282</v>
      </c>
      <c r="CJ113" s="212" t="s">
        <v>282</v>
      </c>
      <c r="CK113" s="212" t="s">
        <v>282</v>
      </c>
      <c r="CL113" s="212" t="s">
        <v>282</v>
      </c>
      <c r="CM113" s="212" t="s">
        <v>282</v>
      </c>
      <c r="CN113" s="212" t="s">
        <v>282</v>
      </c>
      <c r="CO113" s="212" t="s">
        <v>282</v>
      </c>
      <c r="CP113" s="212" t="s">
        <v>282</v>
      </c>
      <c r="CQ113" s="212" t="s">
        <v>282</v>
      </c>
      <c r="CR113" s="212" t="s">
        <v>282</v>
      </c>
      <c r="CS113" s="212" t="s">
        <v>282</v>
      </c>
      <c r="CT113" s="212" t="s">
        <v>282</v>
      </c>
      <c r="CU113" s="212" t="s">
        <v>282</v>
      </c>
      <c r="CV113" s="212" t="s">
        <v>282</v>
      </c>
      <c r="CW113" s="212" t="s">
        <v>282</v>
      </c>
      <c r="CX113" s="212" t="s">
        <v>282</v>
      </c>
      <c r="CY113" s="212" t="s">
        <v>282</v>
      </c>
      <c r="CZ113" s="212" t="s">
        <v>282</v>
      </c>
      <c r="DA113" s="212" t="s">
        <v>282</v>
      </c>
      <c r="DB113" s="212" t="s">
        <v>282</v>
      </c>
      <c r="DC113" s="212" t="s">
        <v>282</v>
      </c>
      <c r="DD113" s="212" t="s">
        <v>282</v>
      </c>
      <c r="DE113" s="212" t="s">
        <v>282</v>
      </c>
      <c r="DF113" s="212" t="s">
        <v>282</v>
      </c>
      <c r="DG113" s="212" t="s">
        <v>282</v>
      </c>
      <c r="DH113" s="212" t="s">
        <v>282</v>
      </c>
      <c r="DI113" s="212" t="s">
        <v>282</v>
      </c>
      <c r="DJ113" s="212" t="s">
        <v>282</v>
      </c>
      <c r="DK113" s="212" t="s">
        <v>282</v>
      </c>
      <c r="DL113" s="212" t="s">
        <v>282</v>
      </c>
      <c r="DM113" s="212" t="s">
        <v>282</v>
      </c>
      <c r="DN113" s="212" t="s">
        <v>282</v>
      </c>
      <c r="DO113" s="212" t="s">
        <v>282</v>
      </c>
      <c r="DP113" s="212" t="s">
        <v>282</v>
      </c>
      <c r="DQ113" s="212" t="s">
        <v>282</v>
      </c>
      <c r="DR113" s="212" t="s">
        <v>282</v>
      </c>
      <c r="DS113" s="212" t="s">
        <v>282</v>
      </c>
      <c r="DT113" s="212" t="s">
        <v>282</v>
      </c>
      <c r="DU113" s="212" t="s">
        <v>282</v>
      </c>
      <c r="DV113" s="212" t="s">
        <v>282</v>
      </c>
      <c r="DW113" s="212" t="s">
        <v>282</v>
      </c>
      <c r="DX113" s="212" t="s">
        <v>282</v>
      </c>
      <c r="DY113" s="212" t="s">
        <v>282</v>
      </c>
      <c r="DZ113" s="212" t="s">
        <v>282</v>
      </c>
      <c r="EA113" s="212" t="s">
        <v>282</v>
      </c>
      <c r="EB113" s="212" t="s">
        <v>282</v>
      </c>
      <c r="EC113" s="212" t="s">
        <v>282</v>
      </c>
      <c r="ED113" s="212" t="s">
        <v>282</v>
      </c>
      <c r="EE113" s="212" t="s">
        <v>282</v>
      </c>
      <c r="EF113" s="212" t="s">
        <v>282</v>
      </c>
      <c r="EG113" s="212" t="s">
        <v>282</v>
      </c>
      <c r="EH113" s="212" t="s">
        <v>282</v>
      </c>
      <c r="EI113" s="212" t="s">
        <v>282</v>
      </c>
      <c r="EJ113" s="212" t="s">
        <v>282</v>
      </c>
      <c r="EK113" s="212" t="s">
        <v>282</v>
      </c>
      <c r="EL113" s="212" t="s">
        <v>282</v>
      </c>
      <c r="EM113" s="212" t="s">
        <v>282</v>
      </c>
      <c r="EN113" s="212" t="s">
        <v>282</v>
      </c>
      <c r="EO113" s="212" t="s">
        <v>282</v>
      </c>
      <c r="EP113" s="212" t="s">
        <v>282</v>
      </c>
      <c r="EQ113" s="212" t="s">
        <v>282</v>
      </c>
      <c r="ER113" s="212" t="s">
        <v>282</v>
      </c>
      <c r="ES113" s="212" t="s">
        <v>282</v>
      </c>
      <c r="ET113" s="212" t="s">
        <v>282</v>
      </c>
      <c r="EU113" s="212" t="s">
        <v>282</v>
      </c>
      <c r="EV113" s="212" t="s">
        <v>282</v>
      </c>
      <c r="EW113" s="212" t="s">
        <v>282</v>
      </c>
      <c r="EX113" s="212" t="s">
        <v>282</v>
      </c>
      <c r="EY113" s="212" t="s">
        <v>282</v>
      </c>
      <c r="EZ113" s="212" t="s">
        <v>282</v>
      </c>
      <c r="FA113" s="212" t="s">
        <v>282</v>
      </c>
      <c r="FB113" s="212" t="s">
        <v>282</v>
      </c>
      <c r="FC113" s="212" t="s">
        <v>282</v>
      </c>
      <c r="FD113" s="212" t="s">
        <v>282</v>
      </c>
      <c r="FE113" s="212" t="s">
        <v>282</v>
      </c>
      <c r="FF113" s="212" t="s">
        <v>282</v>
      </c>
      <c r="FG113" s="212" t="s">
        <v>282</v>
      </c>
      <c r="FH113" s="212" t="s">
        <v>282</v>
      </c>
      <c r="FI113" s="212" t="s">
        <v>282</v>
      </c>
      <c r="FJ113" s="212" t="s">
        <v>282</v>
      </c>
      <c r="FK113" s="212" t="s">
        <v>282</v>
      </c>
    </row>
    <row r="114" spans="1:167" s="212" customFormat="1" x14ac:dyDescent="0.25">
      <c r="A114" s="212" t="s">
        <v>9641</v>
      </c>
      <c r="B114" s="159" t="s">
        <v>15445</v>
      </c>
      <c r="C114" s="159" t="s">
        <v>5328</v>
      </c>
      <c r="F114" s="212">
        <v>3</v>
      </c>
      <c r="G114" s="212">
        <v>2</v>
      </c>
      <c r="H114" s="212" t="s">
        <v>9642</v>
      </c>
      <c r="I114" s="159" t="s">
        <v>182</v>
      </c>
      <c r="J114" s="212" t="s">
        <v>282</v>
      </c>
      <c r="K114" s="212" t="s">
        <v>282</v>
      </c>
      <c r="L114" s="212" t="s">
        <v>282</v>
      </c>
      <c r="M114" s="212" t="s">
        <v>282</v>
      </c>
      <c r="N114" s="212" t="s">
        <v>282</v>
      </c>
      <c r="O114" s="212" t="s">
        <v>282</v>
      </c>
      <c r="P114" s="212" t="s">
        <v>282</v>
      </c>
      <c r="Q114" s="212" t="s">
        <v>282</v>
      </c>
      <c r="R114" s="212" t="s">
        <v>282</v>
      </c>
      <c r="S114" s="212" t="s">
        <v>282</v>
      </c>
      <c r="T114" s="159" t="s">
        <v>435</v>
      </c>
      <c r="U114" s="159">
        <v>21</v>
      </c>
      <c r="V114" s="159" t="s">
        <v>282</v>
      </c>
      <c r="W114" s="159" t="s">
        <v>282</v>
      </c>
      <c r="X114" s="159" t="s">
        <v>282</v>
      </c>
      <c r="Y114" s="159">
        <v>14.94</v>
      </c>
      <c r="Z114" s="159">
        <v>6.26</v>
      </c>
      <c r="AA114" s="159">
        <v>16</v>
      </c>
      <c r="AB114" s="159" t="s">
        <v>282</v>
      </c>
      <c r="AC114" s="159" t="s">
        <v>282</v>
      </c>
      <c r="AD114" s="159" t="s">
        <v>282</v>
      </c>
      <c r="AE114" s="212">
        <v>8.69</v>
      </c>
      <c r="AF114" s="212">
        <v>6.73</v>
      </c>
      <c r="AG114" s="212">
        <v>13</v>
      </c>
      <c r="AH114" s="212" t="s">
        <v>282</v>
      </c>
      <c r="AI114" s="212" t="s">
        <v>282</v>
      </c>
      <c r="AJ114" s="212" t="s">
        <v>282</v>
      </c>
      <c r="AK114" s="212" t="s">
        <v>282</v>
      </c>
      <c r="AL114" s="212" t="s">
        <v>282</v>
      </c>
      <c r="AM114" s="212" t="s">
        <v>282</v>
      </c>
      <c r="AN114" s="159" t="s">
        <v>306</v>
      </c>
      <c r="AO114" s="159" t="s">
        <v>282</v>
      </c>
      <c r="AP114" s="159" t="s">
        <v>282</v>
      </c>
      <c r="AQ114" s="159" t="s">
        <v>282</v>
      </c>
      <c r="AR114" s="159" t="s">
        <v>282</v>
      </c>
      <c r="AS114" s="159" t="s">
        <v>282</v>
      </c>
      <c r="AT114" s="159" t="s">
        <v>282</v>
      </c>
      <c r="AU114" s="159" t="s">
        <v>282</v>
      </c>
      <c r="AV114" s="159" t="s">
        <v>282</v>
      </c>
      <c r="AW114" s="159" t="s">
        <v>282</v>
      </c>
      <c r="AX114" s="159" t="s">
        <v>282</v>
      </c>
      <c r="AY114" s="159" t="s">
        <v>282</v>
      </c>
      <c r="AZ114" s="159" t="s">
        <v>435</v>
      </c>
      <c r="BA114" s="159">
        <v>21</v>
      </c>
      <c r="BB114" s="159">
        <v>13.81</v>
      </c>
      <c r="BC114" s="159">
        <v>5.25</v>
      </c>
      <c r="BD114" s="159">
        <v>21</v>
      </c>
      <c r="BE114" s="159">
        <v>13.81</v>
      </c>
      <c r="BF114" s="159">
        <v>5.25</v>
      </c>
      <c r="BG114" s="159">
        <v>21</v>
      </c>
      <c r="BH114" s="159" t="s">
        <v>282</v>
      </c>
      <c r="BI114" s="159" t="s">
        <v>282</v>
      </c>
      <c r="BJ114" s="159" t="s">
        <v>282</v>
      </c>
      <c r="BK114" s="212">
        <v>13.95</v>
      </c>
      <c r="BL114" s="212">
        <v>8.7899999999999991</v>
      </c>
      <c r="BM114" s="212">
        <v>19</v>
      </c>
      <c r="BN114" s="212" t="s">
        <v>282</v>
      </c>
      <c r="BO114" s="212" t="s">
        <v>282</v>
      </c>
      <c r="BP114" s="212" t="s">
        <v>282</v>
      </c>
      <c r="BQ114" s="212" t="s">
        <v>282</v>
      </c>
      <c r="BR114" s="212" t="s">
        <v>282</v>
      </c>
      <c r="BS114" s="212" t="s">
        <v>282</v>
      </c>
      <c r="BT114" s="212" t="s">
        <v>282</v>
      </c>
      <c r="BU114" s="212" t="s">
        <v>282</v>
      </c>
      <c r="BV114" s="212" t="s">
        <v>282</v>
      </c>
      <c r="BW114" s="212" t="s">
        <v>282</v>
      </c>
      <c r="BX114" s="212" t="s">
        <v>282</v>
      </c>
      <c r="BY114" s="212" t="s">
        <v>282</v>
      </c>
      <c r="BZ114" s="212" t="s">
        <v>282</v>
      </c>
      <c r="CA114" s="212" t="s">
        <v>282</v>
      </c>
      <c r="CB114" s="212" t="s">
        <v>282</v>
      </c>
      <c r="CC114" s="212" t="s">
        <v>282</v>
      </c>
      <c r="CD114" s="212" t="s">
        <v>282</v>
      </c>
      <c r="CE114" s="212" t="s">
        <v>282</v>
      </c>
      <c r="CF114" s="212" t="s">
        <v>282</v>
      </c>
      <c r="CG114" s="212" t="s">
        <v>282</v>
      </c>
      <c r="CH114" s="212" t="s">
        <v>282</v>
      </c>
      <c r="CI114" s="212" t="s">
        <v>282</v>
      </c>
      <c r="CJ114" s="212" t="s">
        <v>282</v>
      </c>
      <c r="CK114" s="212" t="s">
        <v>282</v>
      </c>
      <c r="CL114" s="212" t="s">
        <v>282</v>
      </c>
      <c r="CM114" s="212" t="s">
        <v>282</v>
      </c>
      <c r="CN114" s="212" t="s">
        <v>282</v>
      </c>
      <c r="CO114" s="212" t="s">
        <v>282</v>
      </c>
      <c r="CP114" s="212" t="s">
        <v>282</v>
      </c>
      <c r="CQ114" s="212" t="s">
        <v>282</v>
      </c>
      <c r="CR114" s="212" t="s">
        <v>282</v>
      </c>
      <c r="CS114" s="212" t="s">
        <v>282</v>
      </c>
      <c r="CT114" s="212" t="s">
        <v>282</v>
      </c>
      <c r="CU114" s="212" t="s">
        <v>282</v>
      </c>
      <c r="CV114" s="212" t="s">
        <v>282</v>
      </c>
      <c r="CW114" s="212" t="s">
        <v>282</v>
      </c>
      <c r="CX114" s="212" t="s">
        <v>282</v>
      </c>
      <c r="CY114" s="212" t="s">
        <v>282</v>
      </c>
      <c r="CZ114" s="212" t="s">
        <v>282</v>
      </c>
      <c r="DA114" s="212" t="s">
        <v>282</v>
      </c>
      <c r="DB114" s="212" t="s">
        <v>282</v>
      </c>
      <c r="DC114" s="212" t="s">
        <v>282</v>
      </c>
      <c r="DD114" s="212" t="s">
        <v>282</v>
      </c>
      <c r="DE114" s="212" t="s">
        <v>282</v>
      </c>
      <c r="DF114" s="212" t="s">
        <v>282</v>
      </c>
      <c r="DG114" s="212" t="s">
        <v>282</v>
      </c>
      <c r="DH114" s="212" t="s">
        <v>282</v>
      </c>
      <c r="DI114" s="212" t="s">
        <v>282</v>
      </c>
      <c r="DJ114" s="212" t="s">
        <v>282</v>
      </c>
      <c r="DK114" s="212" t="s">
        <v>282</v>
      </c>
      <c r="DL114" s="212" t="s">
        <v>282</v>
      </c>
      <c r="DM114" s="212" t="s">
        <v>282</v>
      </c>
      <c r="DN114" s="212" t="s">
        <v>282</v>
      </c>
      <c r="DO114" s="212" t="s">
        <v>282</v>
      </c>
      <c r="DP114" s="212" t="s">
        <v>282</v>
      </c>
      <c r="DQ114" s="212" t="s">
        <v>282</v>
      </c>
      <c r="DR114" s="212" t="s">
        <v>282</v>
      </c>
      <c r="DS114" s="212" t="s">
        <v>282</v>
      </c>
      <c r="DT114" s="212" t="s">
        <v>282</v>
      </c>
      <c r="DU114" s="212" t="s">
        <v>282</v>
      </c>
      <c r="DV114" s="212" t="s">
        <v>282</v>
      </c>
      <c r="DW114" s="212" t="s">
        <v>282</v>
      </c>
      <c r="DX114" s="212" t="s">
        <v>282</v>
      </c>
      <c r="DY114" s="212" t="s">
        <v>282</v>
      </c>
      <c r="DZ114" s="212" t="s">
        <v>282</v>
      </c>
      <c r="EA114" s="212" t="s">
        <v>282</v>
      </c>
      <c r="EB114" s="212" t="s">
        <v>282</v>
      </c>
      <c r="EC114" s="212" t="s">
        <v>282</v>
      </c>
      <c r="ED114" s="212" t="s">
        <v>282</v>
      </c>
      <c r="EE114" s="212" t="s">
        <v>282</v>
      </c>
      <c r="EF114" s="212" t="s">
        <v>282</v>
      </c>
      <c r="EG114" s="212" t="s">
        <v>282</v>
      </c>
      <c r="EH114" s="212" t="s">
        <v>282</v>
      </c>
      <c r="EI114" s="212" t="s">
        <v>282</v>
      </c>
      <c r="EJ114" s="212" t="s">
        <v>282</v>
      </c>
      <c r="EK114" s="212" t="s">
        <v>282</v>
      </c>
      <c r="EL114" s="212" t="s">
        <v>282</v>
      </c>
      <c r="EM114" s="212" t="s">
        <v>282</v>
      </c>
      <c r="EN114" s="212" t="s">
        <v>282</v>
      </c>
      <c r="EO114" s="212" t="s">
        <v>282</v>
      </c>
      <c r="EP114" s="212" t="s">
        <v>282</v>
      </c>
      <c r="EQ114" s="212" t="s">
        <v>282</v>
      </c>
      <c r="ER114" s="212" t="s">
        <v>282</v>
      </c>
      <c r="ES114" s="212" t="s">
        <v>282</v>
      </c>
      <c r="ET114" s="212" t="s">
        <v>282</v>
      </c>
      <c r="EU114" s="212" t="s">
        <v>282</v>
      </c>
      <c r="EV114" s="212" t="s">
        <v>282</v>
      </c>
      <c r="EW114" s="212" t="s">
        <v>282</v>
      </c>
      <c r="EX114" s="212" t="s">
        <v>282</v>
      </c>
      <c r="EY114" s="212" t="s">
        <v>282</v>
      </c>
      <c r="EZ114" s="212" t="s">
        <v>282</v>
      </c>
      <c r="FA114" s="212" t="s">
        <v>282</v>
      </c>
      <c r="FB114" s="212" t="s">
        <v>282</v>
      </c>
      <c r="FC114" s="212" t="s">
        <v>282</v>
      </c>
      <c r="FD114" s="212" t="s">
        <v>282</v>
      </c>
      <c r="FE114" s="212" t="s">
        <v>282</v>
      </c>
      <c r="FF114" s="212" t="s">
        <v>282</v>
      </c>
      <c r="FG114" s="212" t="s">
        <v>282</v>
      </c>
      <c r="FH114" s="212" t="s">
        <v>282</v>
      </c>
      <c r="FI114" s="212" t="s">
        <v>282</v>
      </c>
      <c r="FJ114" s="212" t="s">
        <v>282</v>
      </c>
      <c r="FK114" s="212" t="s">
        <v>282</v>
      </c>
    </row>
    <row r="115" spans="1:167" s="212" customFormat="1" x14ac:dyDescent="0.25">
      <c r="A115" s="212" t="s">
        <v>9641</v>
      </c>
      <c r="B115" s="159" t="s">
        <v>15445</v>
      </c>
      <c r="C115" s="159" t="s">
        <v>5328</v>
      </c>
      <c r="F115" s="212">
        <v>6</v>
      </c>
      <c r="G115" s="212">
        <v>2</v>
      </c>
      <c r="H115" s="212" t="s">
        <v>9642</v>
      </c>
      <c r="I115" s="159" t="s">
        <v>182</v>
      </c>
      <c r="J115" s="212" t="s">
        <v>282</v>
      </c>
      <c r="K115" s="212" t="s">
        <v>282</v>
      </c>
      <c r="L115" s="212" t="s">
        <v>282</v>
      </c>
      <c r="M115" s="212" t="s">
        <v>282</v>
      </c>
      <c r="N115" s="212" t="s">
        <v>282</v>
      </c>
      <c r="O115" s="212" t="s">
        <v>282</v>
      </c>
      <c r="P115" s="212" t="s">
        <v>282</v>
      </c>
      <c r="Q115" s="212" t="s">
        <v>282</v>
      </c>
      <c r="R115" s="212" t="s">
        <v>282</v>
      </c>
      <c r="S115" s="212" t="s">
        <v>282</v>
      </c>
      <c r="T115" s="159" t="s">
        <v>435</v>
      </c>
      <c r="U115" s="159">
        <v>21</v>
      </c>
      <c r="V115" s="159" t="s">
        <v>282</v>
      </c>
      <c r="W115" s="159" t="s">
        <v>282</v>
      </c>
      <c r="X115" s="159" t="s">
        <v>282</v>
      </c>
      <c r="Y115" s="159">
        <v>14.94</v>
      </c>
      <c r="Z115" s="159">
        <v>6.26</v>
      </c>
      <c r="AA115" s="159">
        <v>16</v>
      </c>
      <c r="AB115" s="159" t="s">
        <v>282</v>
      </c>
      <c r="AC115" s="159" t="s">
        <v>282</v>
      </c>
      <c r="AD115" s="159" t="s">
        <v>282</v>
      </c>
      <c r="AE115" s="212">
        <v>8.2100000000000009</v>
      </c>
      <c r="AF115" s="212">
        <v>4.66</v>
      </c>
      <c r="AG115" s="212">
        <v>13</v>
      </c>
      <c r="AH115" s="212" t="s">
        <v>282</v>
      </c>
      <c r="AI115" s="212" t="s">
        <v>282</v>
      </c>
      <c r="AJ115" s="212" t="s">
        <v>282</v>
      </c>
      <c r="AK115" s="212" t="s">
        <v>282</v>
      </c>
      <c r="AL115" s="212" t="s">
        <v>282</v>
      </c>
      <c r="AM115" s="212" t="s">
        <v>282</v>
      </c>
      <c r="AN115" s="159" t="s">
        <v>306</v>
      </c>
      <c r="AO115" s="159" t="s">
        <v>282</v>
      </c>
      <c r="AP115" s="159" t="s">
        <v>282</v>
      </c>
      <c r="AQ115" s="159" t="s">
        <v>282</v>
      </c>
      <c r="AR115" s="159" t="s">
        <v>282</v>
      </c>
      <c r="AS115" s="159" t="s">
        <v>282</v>
      </c>
      <c r="AT115" s="159" t="s">
        <v>282</v>
      </c>
      <c r="AU115" s="159" t="s">
        <v>282</v>
      </c>
      <c r="AV115" s="159" t="s">
        <v>282</v>
      </c>
      <c r="AW115" s="159" t="s">
        <v>282</v>
      </c>
      <c r="AX115" s="159" t="s">
        <v>282</v>
      </c>
      <c r="AY115" s="159" t="s">
        <v>282</v>
      </c>
      <c r="AZ115" s="159" t="s">
        <v>435</v>
      </c>
      <c r="BA115" s="159">
        <v>21</v>
      </c>
      <c r="BB115" s="159">
        <v>13.81</v>
      </c>
      <c r="BC115" s="159">
        <v>5.25</v>
      </c>
      <c r="BD115" s="159">
        <v>21</v>
      </c>
      <c r="BE115" s="159">
        <v>13.81</v>
      </c>
      <c r="BF115" s="159">
        <v>5.25</v>
      </c>
      <c r="BG115" s="159">
        <v>21</v>
      </c>
      <c r="BH115" s="159" t="s">
        <v>282</v>
      </c>
      <c r="BI115" s="159" t="s">
        <v>282</v>
      </c>
      <c r="BJ115" s="159" t="s">
        <v>282</v>
      </c>
      <c r="BK115" s="212">
        <v>13.33</v>
      </c>
      <c r="BL115" s="212">
        <v>8.15</v>
      </c>
      <c r="BM115" s="212">
        <v>18</v>
      </c>
      <c r="BN115" s="212" t="s">
        <v>282</v>
      </c>
      <c r="BO115" s="212" t="s">
        <v>282</v>
      </c>
      <c r="BP115" s="212" t="s">
        <v>282</v>
      </c>
      <c r="BQ115" s="212" t="s">
        <v>282</v>
      </c>
      <c r="BR115" s="212" t="s">
        <v>282</v>
      </c>
      <c r="BS115" s="212" t="s">
        <v>282</v>
      </c>
      <c r="BT115" s="212" t="s">
        <v>282</v>
      </c>
      <c r="BU115" s="212" t="s">
        <v>282</v>
      </c>
      <c r="BV115" s="212" t="s">
        <v>282</v>
      </c>
      <c r="BW115" s="212" t="s">
        <v>282</v>
      </c>
      <c r="BX115" s="212" t="s">
        <v>282</v>
      </c>
      <c r="BY115" s="212" t="s">
        <v>282</v>
      </c>
      <c r="BZ115" s="212" t="s">
        <v>282</v>
      </c>
      <c r="CA115" s="212" t="s">
        <v>282</v>
      </c>
      <c r="CB115" s="212" t="s">
        <v>282</v>
      </c>
      <c r="CC115" s="212" t="s">
        <v>282</v>
      </c>
      <c r="CD115" s="212" t="s">
        <v>282</v>
      </c>
      <c r="CE115" s="212" t="s">
        <v>282</v>
      </c>
      <c r="CF115" s="212" t="s">
        <v>282</v>
      </c>
      <c r="CG115" s="212" t="s">
        <v>282</v>
      </c>
      <c r="CH115" s="212" t="s">
        <v>282</v>
      </c>
      <c r="CI115" s="212" t="s">
        <v>282</v>
      </c>
      <c r="CJ115" s="212" t="s">
        <v>282</v>
      </c>
      <c r="CK115" s="212" t="s">
        <v>282</v>
      </c>
      <c r="CL115" s="212" t="s">
        <v>282</v>
      </c>
      <c r="CM115" s="212" t="s">
        <v>282</v>
      </c>
      <c r="CN115" s="212" t="s">
        <v>282</v>
      </c>
      <c r="CO115" s="212" t="s">
        <v>282</v>
      </c>
      <c r="CP115" s="212" t="s">
        <v>282</v>
      </c>
      <c r="CQ115" s="212" t="s">
        <v>282</v>
      </c>
      <c r="CR115" s="212" t="s">
        <v>282</v>
      </c>
      <c r="CS115" s="212" t="s">
        <v>282</v>
      </c>
      <c r="CT115" s="212" t="s">
        <v>282</v>
      </c>
      <c r="CU115" s="212" t="s">
        <v>282</v>
      </c>
      <c r="CV115" s="212" t="s">
        <v>282</v>
      </c>
      <c r="CW115" s="212" t="s">
        <v>282</v>
      </c>
      <c r="CX115" s="212" t="s">
        <v>282</v>
      </c>
      <c r="CY115" s="212" t="s">
        <v>282</v>
      </c>
      <c r="CZ115" s="212" t="s">
        <v>282</v>
      </c>
      <c r="DA115" s="212" t="s">
        <v>282</v>
      </c>
      <c r="DB115" s="212" t="s">
        <v>282</v>
      </c>
      <c r="DC115" s="212" t="s">
        <v>282</v>
      </c>
      <c r="DD115" s="212" t="s">
        <v>282</v>
      </c>
      <c r="DE115" s="212" t="s">
        <v>282</v>
      </c>
      <c r="DF115" s="212" t="s">
        <v>282</v>
      </c>
      <c r="DG115" s="212" t="s">
        <v>282</v>
      </c>
      <c r="DH115" s="212" t="s">
        <v>282</v>
      </c>
      <c r="DI115" s="212" t="s">
        <v>282</v>
      </c>
      <c r="DJ115" s="212" t="s">
        <v>282</v>
      </c>
      <c r="DK115" s="212" t="s">
        <v>282</v>
      </c>
      <c r="DL115" s="212" t="s">
        <v>282</v>
      </c>
      <c r="DM115" s="212" t="s">
        <v>282</v>
      </c>
      <c r="DN115" s="212" t="s">
        <v>282</v>
      </c>
      <c r="DO115" s="212" t="s">
        <v>282</v>
      </c>
      <c r="DP115" s="212" t="s">
        <v>282</v>
      </c>
      <c r="DQ115" s="212" t="s">
        <v>282</v>
      </c>
      <c r="DR115" s="212" t="s">
        <v>282</v>
      </c>
      <c r="DS115" s="212" t="s">
        <v>282</v>
      </c>
      <c r="DT115" s="212" t="s">
        <v>282</v>
      </c>
      <c r="DU115" s="212" t="s">
        <v>282</v>
      </c>
      <c r="DV115" s="212" t="s">
        <v>282</v>
      </c>
      <c r="DW115" s="212" t="s">
        <v>282</v>
      </c>
      <c r="DX115" s="212" t="s">
        <v>282</v>
      </c>
      <c r="DY115" s="212" t="s">
        <v>282</v>
      </c>
      <c r="DZ115" s="212" t="s">
        <v>282</v>
      </c>
      <c r="EA115" s="212" t="s">
        <v>282</v>
      </c>
      <c r="EB115" s="212" t="s">
        <v>282</v>
      </c>
      <c r="EC115" s="212" t="s">
        <v>282</v>
      </c>
      <c r="ED115" s="212" t="s">
        <v>282</v>
      </c>
      <c r="EE115" s="212" t="s">
        <v>282</v>
      </c>
      <c r="EF115" s="212" t="s">
        <v>282</v>
      </c>
      <c r="EG115" s="212" t="s">
        <v>282</v>
      </c>
      <c r="EH115" s="212" t="s">
        <v>282</v>
      </c>
      <c r="EI115" s="212" t="s">
        <v>282</v>
      </c>
      <c r="EJ115" s="212" t="s">
        <v>282</v>
      </c>
      <c r="EK115" s="212" t="s">
        <v>282</v>
      </c>
      <c r="EL115" s="212" t="s">
        <v>282</v>
      </c>
      <c r="EM115" s="212" t="s">
        <v>282</v>
      </c>
      <c r="EN115" s="212" t="s">
        <v>282</v>
      </c>
      <c r="EO115" s="212" t="s">
        <v>282</v>
      </c>
      <c r="EP115" s="212" t="s">
        <v>282</v>
      </c>
      <c r="EQ115" s="212" t="s">
        <v>282</v>
      </c>
      <c r="ER115" s="212" t="s">
        <v>282</v>
      </c>
      <c r="ES115" s="212" t="s">
        <v>282</v>
      </c>
      <c r="ET115" s="212" t="s">
        <v>282</v>
      </c>
      <c r="EU115" s="212" t="s">
        <v>282</v>
      </c>
      <c r="EV115" s="212" t="s">
        <v>282</v>
      </c>
      <c r="EW115" s="212" t="s">
        <v>282</v>
      </c>
      <c r="EX115" s="212" t="s">
        <v>282</v>
      </c>
      <c r="EY115" s="212" t="s">
        <v>282</v>
      </c>
      <c r="EZ115" s="212" t="s">
        <v>282</v>
      </c>
      <c r="FA115" s="212" t="s">
        <v>282</v>
      </c>
      <c r="FB115" s="212" t="s">
        <v>282</v>
      </c>
      <c r="FC115" s="212" t="s">
        <v>282</v>
      </c>
      <c r="FD115" s="212" t="s">
        <v>282</v>
      </c>
      <c r="FE115" s="212" t="s">
        <v>282</v>
      </c>
      <c r="FF115" s="212" t="s">
        <v>282</v>
      </c>
      <c r="FG115" s="212" t="s">
        <v>282</v>
      </c>
      <c r="FH115" s="212" t="s">
        <v>282</v>
      </c>
      <c r="FI115" s="212" t="s">
        <v>282</v>
      </c>
      <c r="FJ115" s="212" t="s">
        <v>282</v>
      </c>
      <c r="FK115" s="212" t="s">
        <v>282</v>
      </c>
    </row>
    <row r="116" spans="1:167" s="212" customFormat="1" x14ac:dyDescent="0.25">
      <c r="A116" s="212" t="s">
        <v>9641</v>
      </c>
      <c r="B116" s="159" t="s">
        <v>15445</v>
      </c>
      <c r="C116" s="159" t="s">
        <v>5328</v>
      </c>
      <c r="F116" s="212">
        <v>12</v>
      </c>
      <c r="G116" s="212">
        <v>2</v>
      </c>
      <c r="H116" s="212" t="s">
        <v>9642</v>
      </c>
      <c r="I116" s="159" t="s">
        <v>182</v>
      </c>
      <c r="J116" s="212" t="s">
        <v>282</v>
      </c>
      <c r="K116" s="212" t="s">
        <v>282</v>
      </c>
      <c r="L116" s="212" t="s">
        <v>282</v>
      </c>
      <c r="M116" s="212" t="s">
        <v>282</v>
      </c>
      <c r="N116" s="212" t="s">
        <v>282</v>
      </c>
      <c r="O116" s="212" t="s">
        <v>282</v>
      </c>
      <c r="P116" s="212" t="s">
        <v>282</v>
      </c>
      <c r="Q116" s="212" t="s">
        <v>282</v>
      </c>
      <c r="R116" s="212" t="s">
        <v>282</v>
      </c>
      <c r="S116" s="212" t="s">
        <v>282</v>
      </c>
      <c r="T116" s="159" t="s">
        <v>435</v>
      </c>
      <c r="U116" s="159">
        <v>21</v>
      </c>
      <c r="V116" s="159" t="s">
        <v>282</v>
      </c>
      <c r="W116" s="159" t="s">
        <v>282</v>
      </c>
      <c r="X116" s="159" t="s">
        <v>282</v>
      </c>
      <c r="Y116" s="159">
        <v>14.94</v>
      </c>
      <c r="Z116" s="159">
        <v>6.26</v>
      </c>
      <c r="AA116" s="159">
        <v>16</v>
      </c>
      <c r="AB116" s="159" t="s">
        <v>282</v>
      </c>
      <c r="AC116" s="159" t="s">
        <v>282</v>
      </c>
      <c r="AD116" s="159" t="s">
        <v>282</v>
      </c>
      <c r="AE116" s="212">
        <v>7.57</v>
      </c>
      <c r="AF116" s="212">
        <v>5.08</v>
      </c>
      <c r="AG116" s="212">
        <v>14</v>
      </c>
      <c r="AH116" s="212" t="s">
        <v>282</v>
      </c>
      <c r="AI116" s="212" t="s">
        <v>282</v>
      </c>
      <c r="AJ116" s="212" t="s">
        <v>282</v>
      </c>
      <c r="AK116" s="212" t="s">
        <v>282</v>
      </c>
      <c r="AL116" s="212" t="s">
        <v>282</v>
      </c>
      <c r="AM116" s="212" t="s">
        <v>282</v>
      </c>
      <c r="AN116" s="159" t="s">
        <v>306</v>
      </c>
      <c r="AO116" s="159" t="s">
        <v>282</v>
      </c>
      <c r="AP116" s="159" t="s">
        <v>282</v>
      </c>
      <c r="AQ116" s="159" t="s">
        <v>282</v>
      </c>
      <c r="AR116" s="159" t="s">
        <v>282</v>
      </c>
      <c r="AS116" s="159" t="s">
        <v>282</v>
      </c>
      <c r="AT116" s="159" t="s">
        <v>282</v>
      </c>
      <c r="AU116" s="159" t="s">
        <v>282</v>
      </c>
      <c r="AV116" s="159" t="s">
        <v>282</v>
      </c>
      <c r="AW116" s="159" t="s">
        <v>282</v>
      </c>
      <c r="AX116" s="159" t="s">
        <v>282</v>
      </c>
      <c r="AY116" s="159" t="s">
        <v>282</v>
      </c>
      <c r="AZ116" s="159" t="s">
        <v>435</v>
      </c>
      <c r="BA116" s="159">
        <v>21</v>
      </c>
      <c r="BB116" s="159">
        <v>13.81</v>
      </c>
      <c r="BC116" s="159">
        <v>5.25</v>
      </c>
      <c r="BD116" s="159">
        <v>21</v>
      </c>
      <c r="BE116" s="159">
        <v>13.81</v>
      </c>
      <c r="BF116" s="159">
        <v>5.25</v>
      </c>
      <c r="BG116" s="159">
        <v>21</v>
      </c>
      <c r="BH116" s="159" t="s">
        <v>282</v>
      </c>
      <c r="BI116" s="159" t="s">
        <v>282</v>
      </c>
      <c r="BJ116" s="159" t="s">
        <v>282</v>
      </c>
      <c r="BK116" s="212">
        <v>11.32</v>
      </c>
      <c r="BL116" s="212">
        <v>7.38</v>
      </c>
      <c r="BM116" s="212">
        <v>19</v>
      </c>
      <c r="BN116" s="212" t="s">
        <v>282</v>
      </c>
      <c r="BO116" s="212" t="s">
        <v>282</v>
      </c>
      <c r="BP116" s="212" t="s">
        <v>282</v>
      </c>
      <c r="BQ116" s="212" t="s">
        <v>282</v>
      </c>
      <c r="BR116" s="212" t="s">
        <v>282</v>
      </c>
      <c r="BS116" s="212" t="s">
        <v>282</v>
      </c>
      <c r="BT116" s="212" t="s">
        <v>282</v>
      </c>
      <c r="BU116" s="212" t="s">
        <v>282</v>
      </c>
      <c r="BV116" s="212" t="s">
        <v>282</v>
      </c>
      <c r="BW116" s="212" t="s">
        <v>282</v>
      </c>
      <c r="BX116" s="212" t="s">
        <v>282</v>
      </c>
      <c r="BY116" s="212" t="s">
        <v>282</v>
      </c>
      <c r="BZ116" s="212" t="s">
        <v>282</v>
      </c>
      <c r="CA116" s="212" t="s">
        <v>282</v>
      </c>
      <c r="CB116" s="212" t="s">
        <v>282</v>
      </c>
      <c r="CC116" s="212" t="s">
        <v>282</v>
      </c>
      <c r="CD116" s="212" t="s">
        <v>282</v>
      </c>
      <c r="CE116" s="212" t="s">
        <v>282</v>
      </c>
      <c r="CF116" s="212" t="s">
        <v>282</v>
      </c>
      <c r="CG116" s="212" t="s">
        <v>282</v>
      </c>
      <c r="CH116" s="212" t="s">
        <v>282</v>
      </c>
      <c r="CI116" s="212" t="s">
        <v>282</v>
      </c>
      <c r="CJ116" s="212" t="s">
        <v>282</v>
      </c>
      <c r="CK116" s="212" t="s">
        <v>282</v>
      </c>
      <c r="CL116" s="212" t="s">
        <v>282</v>
      </c>
      <c r="CM116" s="212" t="s">
        <v>282</v>
      </c>
      <c r="CN116" s="212" t="s">
        <v>282</v>
      </c>
      <c r="CO116" s="212" t="s">
        <v>282</v>
      </c>
      <c r="CP116" s="212" t="s">
        <v>282</v>
      </c>
      <c r="CQ116" s="212" t="s">
        <v>282</v>
      </c>
      <c r="CR116" s="212" t="s">
        <v>282</v>
      </c>
      <c r="CS116" s="212" t="s">
        <v>282</v>
      </c>
      <c r="CT116" s="212" t="s">
        <v>282</v>
      </c>
      <c r="CU116" s="212" t="s">
        <v>282</v>
      </c>
      <c r="CV116" s="212" t="s">
        <v>282</v>
      </c>
      <c r="CW116" s="212" t="s">
        <v>282</v>
      </c>
      <c r="CX116" s="212" t="s">
        <v>282</v>
      </c>
      <c r="CY116" s="212" t="s">
        <v>282</v>
      </c>
      <c r="CZ116" s="212" t="s">
        <v>282</v>
      </c>
      <c r="DA116" s="212" t="s">
        <v>282</v>
      </c>
      <c r="DB116" s="212" t="s">
        <v>282</v>
      </c>
      <c r="DC116" s="212" t="s">
        <v>282</v>
      </c>
      <c r="DD116" s="212" t="s">
        <v>282</v>
      </c>
      <c r="DE116" s="212" t="s">
        <v>282</v>
      </c>
      <c r="DF116" s="212" t="s">
        <v>282</v>
      </c>
      <c r="DG116" s="212" t="s">
        <v>282</v>
      </c>
      <c r="DH116" s="212" t="s">
        <v>282</v>
      </c>
      <c r="DI116" s="212" t="s">
        <v>282</v>
      </c>
      <c r="DJ116" s="212" t="s">
        <v>282</v>
      </c>
      <c r="DK116" s="212" t="s">
        <v>282</v>
      </c>
      <c r="DL116" s="212" t="s">
        <v>282</v>
      </c>
      <c r="DM116" s="212" t="s">
        <v>282</v>
      </c>
      <c r="DN116" s="212" t="s">
        <v>282</v>
      </c>
      <c r="DO116" s="212" t="s">
        <v>282</v>
      </c>
      <c r="DP116" s="212" t="s">
        <v>282</v>
      </c>
      <c r="DQ116" s="212" t="s">
        <v>282</v>
      </c>
      <c r="DR116" s="212" t="s">
        <v>282</v>
      </c>
      <c r="DS116" s="212" t="s">
        <v>282</v>
      </c>
      <c r="DT116" s="212" t="s">
        <v>282</v>
      </c>
      <c r="DU116" s="212" t="s">
        <v>282</v>
      </c>
      <c r="DV116" s="212" t="s">
        <v>282</v>
      </c>
      <c r="DW116" s="212" t="s">
        <v>282</v>
      </c>
      <c r="DX116" s="212" t="s">
        <v>282</v>
      </c>
      <c r="DY116" s="212" t="s">
        <v>282</v>
      </c>
      <c r="DZ116" s="212" t="s">
        <v>282</v>
      </c>
      <c r="EA116" s="212" t="s">
        <v>282</v>
      </c>
      <c r="EB116" s="212" t="s">
        <v>282</v>
      </c>
      <c r="EC116" s="212" t="s">
        <v>282</v>
      </c>
      <c r="ED116" s="212" t="s">
        <v>282</v>
      </c>
      <c r="EE116" s="212" t="s">
        <v>282</v>
      </c>
      <c r="EF116" s="212" t="s">
        <v>282</v>
      </c>
      <c r="EG116" s="212" t="s">
        <v>282</v>
      </c>
      <c r="EH116" s="212" t="s">
        <v>282</v>
      </c>
      <c r="EI116" s="212" t="s">
        <v>282</v>
      </c>
      <c r="EJ116" s="212" t="s">
        <v>282</v>
      </c>
      <c r="EK116" s="212" t="s">
        <v>282</v>
      </c>
      <c r="EL116" s="212" t="s">
        <v>282</v>
      </c>
      <c r="EM116" s="212" t="s">
        <v>282</v>
      </c>
      <c r="EN116" s="212" t="s">
        <v>282</v>
      </c>
      <c r="EO116" s="212" t="s">
        <v>282</v>
      </c>
      <c r="EP116" s="212" t="s">
        <v>282</v>
      </c>
      <c r="EQ116" s="212" t="s">
        <v>282</v>
      </c>
      <c r="ER116" s="212" t="s">
        <v>282</v>
      </c>
      <c r="ES116" s="212" t="s">
        <v>282</v>
      </c>
      <c r="ET116" s="212" t="s">
        <v>282</v>
      </c>
      <c r="EU116" s="212" t="s">
        <v>282</v>
      </c>
      <c r="EV116" s="212" t="s">
        <v>282</v>
      </c>
      <c r="EW116" s="212" t="s">
        <v>282</v>
      </c>
      <c r="EX116" s="212" t="s">
        <v>282</v>
      </c>
      <c r="EY116" s="212" t="s">
        <v>282</v>
      </c>
      <c r="EZ116" s="212" t="s">
        <v>282</v>
      </c>
      <c r="FA116" s="212" t="s">
        <v>282</v>
      </c>
      <c r="FB116" s="212" t="s">
        <v>282</v>
      </c>
      <c r="FC116" s="212" t="s">
        <v>282</v>
      </c>
      <c r="FD116" s="212" t="s">
        <v>282</v>
      </c>
      <c r="FE116" s="212" t="s">
        <v>282</v>
      </c>
      <c r="FF116" s="212" t="s">
        <v>282</v>
      </c>
      <c r="FG116" s="212" t="s">
        <v>282</v>
      </c>
      <c r="FH116" s="212" t="s">
        <v>282</v>
      </c>
      <c r="FI116" s="212" t="s">
        <v>282</v>
      </c>
      <c r="FJ116" s="212" t="s">
        <v>282</v>
      </c>
      <c r="FK116" s="212" t="s">
        <v>282</v>
      </c>
    </row>
    <row r="117" spans="1:167" x14ac:dyDescent="0.25">
      <c r="A117" t="s">
        <v>493</v>
      </c>
      <c r="B117" t="s">
        <v>11318</v>
      </c>
      <c r="C117" s="212" t="s">
        <v>5328</v>
      </c>
      <c r="F117">
        <v>6</v>
      </c>
      <c r="G117">
        <v>2</v>
      </c>
      <c r="H117" s="66" t="s">
        <v>10471</v>
      </c>
      <c r="I117" s="159" t="s">
        <v>183</v>
      </c>
      <c r="J117" t="s">
        <v>282</v>
      </c>
      <c r="K117" s="212" t="s">
        <v>282</v>
      </c>
      <c r="L117" s="212" t="s">
        <v>282</v>
      </c>
      <c r="M117" s="212" t="s">
        <v>282</v>
      </c>
      <c r="N117" s="212" t="s">
        <v>282</v>
      </c>
      <c r="O117" s="212" t="s">
        <v>282</v>
      </c>
      <c r="P117" s="212" t="s">
        <v>282</v>
      </c>
      <c r="Q117" s="212" t="s">
        <v>282</v>
      </c>
      <c r="R117" s="212" t="s">
        <v>282</v>
      </c>
      <c r="S117" s="212" t="s">
        <v>282</v>
      </c>
      <c r="T117" s="159" t="s">
        <v>220</v>
      </c>
      <c r="U117" s="159">
        <v>20</v>
      </c>
      <c r="V117" s="66" t="s">
        <v>282</v>
      </c>
      <c r="W117" s="66" t="s">
        <v>282</v>
      </c>
      <c r="X117" s="159" t="s">
        <v>282</v>
      </c>
      <c r="Y117" s="66">
        <v>19.71</v>
      </c>
      <c r="Z117" s="66">
        <v>6.4</v>
      </c>
      <c r="AA117" s="66">
        <v>14</v>
      </c>
      <c r="AB117" s="159" t="s">
        <v>282</v>
      </c>
      <c r="AC117" s="159" t="s">
        <v>282</v>
      </c>
      <c r="AD117" s="159" t="s">
        <v>282</v>
      </c>
      <c r="AE117">
        <v>15.28</v>
      </c>
      <c r="AF117">
        <v>9.9</v>
      </c>
      <c r="AG117" s="212">
        <v>14</v>
      </c>
      <c r="AH117" t="s">
        <v>282</v>
      </c>
      <c r="AI117" s="212" t="s">
        <v>282</v>
      </c>
      <c r="AJ117" s="212" t="s">
        <v>282</v>
      </c>
      <c r="AK117" s="212" t="s">
        <v>282</v>
      </c>
      <c r="AL117" s="212" t="s">
        <v>282</v>
      </c>
      <c r="AM117" s="212" t="s">
        <v>282</v>
      </c>
      <c r="AN117" s="159" t="s">
        <v>306</v>
      </c>
      <c r="AO117" s="159" t="s">
        <v>282</v>
      </c>
      <c r="AP117" s="159" t="s">
        <v>282</v>
      </c>
      <c r="AQ117" s="159" t="s">
        <v>282</v>
      </c>
      <c r="AR117" s="159" t="s">
        <v>282</v>
      </c>
      <c r="AS117" s="159" t="s">
        <v>282</v>
      </c>
      <c r="AT117" s="159" t="s">
        <v>282</v>
      </c>
      <c r="AU117" s="159" t="s">
        <v>282</v>
      </c>
      <c r="AV117" s="159" t="s">
        <v>282</v>
      </c>
      <c r="AW117" s="159" t="s">
        <v>282</v>
      </c>
      <c r="AX117" s="159" t="s">
        <v>282</v>
      </c>
      <c r="AY117" s="159" t="s">
        <v>282</v>
      </c>
      <c r="AZ117" s="159" t="s">
        <v>220</v>
      </c>
      <c r="BA117" s="159">
        <v>20</v>
      </c>
      <c r="BB117" s="66" t="s">
        <v>282</v>
      </c>
      <c r="BC117" s="66" t="s">
        <v>282</v>
      </c>
      <c r="BD117" s="159" t="s">
        <v>282</v>
      </c>
      <c r="BE117" s="159">
        <v>16.61</v>
      </c>
      <c r="BF117" s="159">
        <v>6.22</v>
      </c>
      <c r="BG117" s="159">
        <v>18</v>
      </c>
      <c r="BH117" s="159" t="s">
        <v>282</v>
      </c>
      <c r="BI117" s="159" t="s">
        <v>282</v>
      </c>
      <c r="BJ117" s="159" t="s">
        <v>282</v>
      </c>
      <c r="BK117">
        <v>14.44</v>
      </c>
      <c r="BL117">
        <v>7.24</v>
      </c>
      <c r="BM117">
        <v>18</v>
      </c>
      <c r="BN117" t="s">
        <v>282</v>
      </c>
      <c r="BO117" s="212" t="s">
        <v>282</v>
      </c>
      <c r="BP117" s="212" t="s">
        <v>282</v>
      </c>
      <c r="BQ117" s="212" t="s">
        <v>282</v>
      </c>
      <c r="BR117" s="212" t="s">
        <v>282</v>
      </c>
      <c r="BS117" s="212" t="s">
        <v>282</v>
      </c>
      <c r="BT117" s="212" t="s">
        <v>282</v>
      </c>
      <c r="BU117" s="212" t="s">
        <v>282</v>
      </c>
      <c r="BV117" s="212" t="s">
        <v>282</v>
      </c>
      <c r="BW117" s="212" t="s">
        <v>282</v>
      </c>
      <c r="BX117" s="212" t="s">
        <v>282</v>
      </c>
      <c r="BY117" s="212" t="s">
        <v>282</v>
      </c>
      <c r="BZ117" s="212" t="s">
        <v>282</v>
      </c>
      <c r="CA117" s="212" t="s">
        <v>282</v>
      </c>
      <c r="CB117" s="212" t="s">
        <v>282</v>
      </c>
      <c r="CC117" s="212" t="s">
        <v>282</v>
      </c>
      <c r="CD117" s="212" t="s">
        <v>282</v>
      </c>
      <c r="CE117" s="212" t="s">
        <v>282</v>
      </c>
      <c r="CF117" s="212" t="s">
        <v>282</v>
      </c>
      <c r="CG117" s="212" t="s">
        <v>282</v>
      </c>
      <c r="CH117" s="212" t="s">
        <v>282</v>
      </c>
      <c r="CI117" s="212" t="s">
        <v>282</v>
      </c>
      <c r="CJ117" s="212" t="s">
        <v>282</v>
      </c>
      <c r="CK117" s="212" t="s">
        <v>282</v>
      </c>
      <c r="CL117" s="212" t="s">
        <v>282</v>
      </c>
      <c r="CM117" s="212" t="s">
        <v>282</v>
      </c>
      <c r="CN117" s="212" t="s">
        <v>282</v>
      </c>
      <c r="CO117" s="212" t="s">
        <v>282</v>
      </c>
      <c r="CP117" s="212" t="s">
        <v>282</v>
      </c>
      <c r="CQ117" s="212" t="s">
        <v>282</v>
      </c>
      <c r="CR117" s="212" t="s">
        <v>282</v>
      </c>
      <c r="CS117" s="212" t="s">
        <v>282</v>
      </c>
      <c r="CT117" s="212" t="s">
        <v>282</v>
      </c>
      <c r="CU117" s="212" t="s">
        <v>282</v>
      </c>
      <c r="CV117" s="212" t="s">
        <v>282</v>
      </c>
      <c r="CW117" s="212" t="s">
        <v>282</v>
      </c>
      <c r="CX117" s="212" t="s">
        <v>282</v>
      </c>
      <c r="CY117" s="212" t="s">
        <v>282</v>
      </c>
      <c r="CZ117" s="212" t="s">
        <v>282</v>
      </c>
      <c r="DA117" s="212" t="s">
        <v>282</v>
      </c>
      <c r="DB117" s="212" t="s">
        <v>282</v>
      </c>
      <c r="DC117" s="212" t="s">
        <v>282</v>
      </c>
      <c r="DD117" s="212" t="s">
        <v>282</v>
      </c>
      <c r="DE117" s="212" t="s">
        <v>282</v>
      </c>
      <c r="DF117" s="212" t="s">
        <v>282</v>
      </c>
      <c r="DG117" s="212" t="s">
        <v>282</v>
      </c>
      <c r="DH117" s="212" t="s">
        <v>282</v>
      </c>
      <c r="DI117" s="212" t="s">
        <v>282</v>
      </c>
      <c r="DJ117" s="212" t="s">
        <v>282</v>
      </c>
      <c r="DK117" s="212" t="s">
        <v>282</v>
      </c>
      <c r="DL117" s="212" t="s">
        <v>282</v>
      </c>
      <c r="DM117" s="212" t="s">
        <v>282</v>
      </c>
      <c r="DN117" s="212" t="s">
        <v>282</v>
      </c>
      <c r="DO117" s="212" t="s">
        <v>282</v>
      </c>
      <c r="DP117" s="212" t="s">
        <v>282</v>
      </c>
      <c r="DQ117" s="212" t="s">
        <v>282</v>
      </c>
      <c r="DR117" s="212" t="s">
        <v>282</v>
      </c>
      <c r="DS117" s="212" t="s">
        <v>282</v>
      </c>
      <c r="DT117" s="212" t="s">
        <v>282</v>
      </c>
      <c r="DU117" s="212" t="s">
        <v>282</v>
      </c>
      <c r="DV117" s="212" t="s">
        <v>282</v>
      </c>
      <c r="DW117" s="212" t="s">
        <v>282</v>
      </c>
      <c r="DX117" s="212" t="s">
        <v>282</v>
      </c>
      <c r="DY117" s="212" t="s">
        <v>282</v>
      </c>
      <c r="DZ117" s="212" t="s">
        <v>282</v>
      </c>
      <c r="EA117" s="212" t="s">
        <v>282</v>
      </c>
      <c r="EB117" s="212" t="s">
        <v>282</v>
      </c>
      <c r="EC117" s="212" t="s">
        <v>282</v>
      </c>
      <c r="ED117" s="212" t="s">
        <v>282</v>
      </c>
      <c r="EE117" s="212" t="s">
        <v>282</v>
      </c>
      <c r="EF117" s="212" t="s">
        <v>282</v>
      </c>
      <c r="EG117" s="212" t="s">
        <v>282</v>
      </c>
      <c r="EH117" s="212" t="s">
        <v>282</v>
      </c>
      <c r="EI117" s="212" t="s">
        <v>282</v>
      </c>
      <c r="EJ117" s="212" t="s">
        <v>282</v>
      </c>
      <c r="EK117" s="212" t="s">
        <v>282</v>
      </c>
      <c r="EL117" s="212" t="s">
        <v>282</v>
      </c>
      <c r="EM117" s="212" t="s">
        <v>282</v>
      </c>
      <c r="EN117" s="212" t="s">
        <v>282</v>
      </c>
      <c r="EO117" s="212" t="s">
        <v>282</v>
      </c>
      <c r="EP117" s="212" t="s">
        <v>282</v>
      </c>
      <c r="EQ117" s="212" t="s">
        <v>282</v>
      </c>
      <c r="ER117" s="212" t="s">
        <v>282</v>
      </c>
      <c r="ES117" s="212" t="s">
        <v>282</v>
      </c>
      <c r="ET117" s="212" t="s">
        <v>282</v>
      </c>
      <c r="EU117" s="212" t="s">
        <v>282</v>
      </c>
      <c r="EV117" s="212" t="s">
        <v>282</v>
      </c>
      <c r="EW117" s="212" t="s">
        <v>282</v>
      </c>
      <c r="EX117" s="212" t="s">
        <v>282</v>
      </c>
      <c r="EY117" s="212" t="s">
        <v>282</v>
      </c>
      <c r="EZ117" s="212" t="s">
        <v>282</v>
      </c>
      <c r="FA117" s="212" t="s">
        <v>282</v>
      </c>
      <c r="FB117" s="212" t="s">
        <v>282</v>
      </c>
      <c r="FC117" s="212" t="s">
        <v>282</v>
      </c>
      <c r="FD117" s="212" t="s">
        <v>282</v>
      </c>
      <c r="FE117" s="212" t="s">
        <v>282</v>
      </c>
      <c r="FF117" s="212" t="s">
        <v>282</v>
      </c>
      <c r="FG117" s="212" t="s">
        <v>282</v>
      </c>
      <c r="FH117" s="212" t="s">
        <v>282</v>
      </c>
      <c r="FI117" s="212" t="s">
        <v>282</v>
      </c>
      <c r="FJ117" s="212" t="s">
        <v>282</v>
      </c>
      <c r="FK117" s="212" t="s">
        <v>282</v>
      </c>
    </row>
    <row r="118" spans="1:167" s="212" customFormat="1" x14ac:dyDescent="0.25">
      <c r="A118" s="212" t="s">
        <v>10349</v>
      </c>
      <c r="B118" s="159" t="s">
        <v>282</v>
      </c>
      <c r="C118" s="159" t="s">
        <v>5328</v>
      </c>
      <c r="F118" s="212">
        <v>6</v>
      </c>
      <c r="G118" s="212">
        <v>2</v>
      </c>
      <c r="H118" s="159" t="s">
        <v>8923</v>
      </c>
      <c r="I118" s="159" t="s">
        <v>10975</v>
      </c>
      <c r="J118" s="212" t="s">
        <v>282</v>
      </c>
      <c r="K118" s="212" t="s">
        <v>282</v>
      </c>
      <c r="L118" s="212" t="s">
        <v>282</v>
      </c>
      <c r="M118" s="212" t="s">
        <v>282</v>
      </c>
      <c r="N118" s="212" t="s">
        <v>282</v>
      </c>
      <c r="O118" s="212" t="s">
        <v>282</v>
      </c>
      <c r="P118" s="212" t="s">
        <v>282</v>
      </c>
      <c r="Q118" s="212" t="s">
        <v>282</v>
      </c>
      <c r="R118" s="212" t="s">
        <v>282</v>
      </c>
      <c r="S118" s="212" t="s">
        <v>282</v>
      </c>
      <c r="T118" s="159" t="s">
        <v>435</v>
      </c>
      <c r="U118" s="159">
        <v>21</v>
      </c>
      <c r="V118" s="159">
        <v>41.45</v>
      </c>
      <c r="W118" s="159">
        <v>3.83</v>
      </c>
      <c r="X118" s="159">
        <v>20</v>
      </c>
      <c r="Y118" s="159" t="s">
        <v>282</v>
      </c>
      <c r="Z118" s="159" t="s">
        <v>282</v>
      </c>
      <c r="AA118" s="159" t="s">
        <v>282</v>
      </c>
      <c r="AB118" s="159">
        <v>39.58</v>
      </c>
      <c r="AC118" s="159">
        <v>2.76</v>
      </c>
      <c r="AD118" s="159">
        <v>20</v>
      </c>
      <c r="AE118" s="212" t="s">
        <v>282</v>
      </c>
      <c r="AF118" s="212" t="s">
        <v>282</v>
      </c>
      <c r="AG118" s="212" t="s">
        <v>282</v>
      </c>
      <c r="AH118" s="212" t="s">
        <v>282</v>
      </c>
      <c r="AI118" s="212" t="s">
        <v>282</v>
      </c>
      <c r="AJ118" s="212" t="s">
        <v>282</v>
      </c>
      <c r="AK118" s="212" t="s">
        <v>282</v>
      </c>
      <c r="AL118" s="212" t="s">
        <v>282</v>
      </c>
      <c r="AM118" s="212" t="s">
        <v>282</v>
      </c>
      <c r="AN118" s="161" t="s">
        <v>811</v>
      </c>
      <c r="AO118" s="161" t="s">
        <v>10507</v>
      </c>
      <c r="AP118" s="161" t="s">
        <v>282</v>
      </c>
      <c r="AQ118" s="161" t="s">
        <v>282</v>
      </c>
      <c r="AR118" s="161" t="s">
        <v>282</v>
      </c>
      <c r="AS118" s="161" t="s">
        <v>282</v>
      </c>
      <c r="AT118" s="161" t="s">
        <v>282</v>
      </c>
      <c r="AU118" s="161" t="s">
        <v>282</v>
      </c>
      <c r="AV118" s="161" t="s">
        <v>282</v>
      </c>
      <c r="AW118" s="161" t="s">
        <v>282</v>
      </c>
      <c r="AX118" s="161" t="s">
        <v>282</v>
      </c>
      <c r="AY118" s="161" t="s">
        <v>282</v>
      </c>
      <c r="AZ118" s="161" t="s">
        <v>435</v>
      </c>
      <c r="BA118" s="159">
        <v>21</v>
      </c>
      <c r="BB118" s="159">
        <v>42.65</v>
      </c>
      <c r="BC118" s="159">
        <v>4.8600000000000003</v>
      </c>
      <c r="BD118" s="159">
        <v>20</v>
      </c>
      <c r="BE118" s="159" t="s">
        <v>282</v>
      </c>
      <c r="BF118" s="159" t="s">
        <v>282</v>
      </c>
      <c r="BG118" s="159" t="s">
        <v>282</v>
      </c>
      <c r="BH118" s="159">
        <v>40.840000000000003</v>
      </c>
      <c r="BI118" s="159">
        <v>3.55</v>
      </c>
      <c r="BJ118" s="159">
        <v>20</v>
      </c>
      <c r="BK118" s="212" t="s">
        <v>282</v>
      </c>
      <c r="BL118" s="212" t="s">
        <v>282</v>
      </c>
      <c r="BM118" s="212" t="s">
        <v>282</v>
      </c>
      <c r="BN118" s="212" t="s">
        <v>282</v>
      </c>
      <c r="BO118" s="212" t="s">
        <v>282</v>
      </c>
      <c r="BP118" s="212" t="s">
        <v>282</v>
      </c>
      <c r="BQ118" s="212" t="s">
        <v>282</v>
      </c>
      <c r="BR118" s="212" t="s">
        <v>282</v>
      </c>
      <c r="BS118" s="212" t="s">
        <v>282</v>
      </c>
      <c r="BT118" s="212" t="s">
        <v>282</v>
      </c>
      <c r="BU118" s="212" t="s">
        <v>282</v>
      </c>
      <c r="BV118" s="212" t="s">
        <v>282</v>
      </c>
      <c r="BW118" s="212" t="s">
        <v>282</v>
      </c>
      <c r="BX118" s="212" t="s">
        <v>282</v>
      </c>
      <c r="BY118" s="212" t="s">
        <v>282</v>
      </c>
      <c r="BZ118" s="212" t="s">
        <v>282</v>
      </c>
      <c r="CA118" s="212" t="s">
        <v>282</v>
      </c>
      <c r="CB118" s="212" t="s">
        <v>282</v>
      </c>
      <c r="CC118" s="212" t="s">
        <v>282</v>
      </c>
      <c r="CD118" s="212" t="s">
        <v>282</v>
      </c>
      <c r="CE118" s="212" t="s">
        <v>282</v>
      </c>
      <c r="CF118" s="212" t="s">
        <v>282</v>
      </c>
      <c r="CG118" s="212" t="s">
        <v>282</v>
      </c>
      <c r="CH118" s="212" t="s">
        <v>282</v>
      </c>
      <c r="CI118" s="212" t="s">
        <v>282</v>
      </c>
      <c r="CJ118" s="212" t="s">
        <v>282</v>
      </c>
      <c r="CK118" s="212" t="s">
        <v>282</v>
      </c>
      <c r="CL118" s="212" t="s">
        <v>282</v>
      </c>
      <c r="CM118" s="212" t="s">
        <v>282</v>
      </c>
      <c r="CN118" s="212" t="s">
        <v>282</v>
      </c>
      <c r="CO118" s="212" t="s">
        <v>282</v>
      </c>
      <c r="CP118" s="212" t="s">
        <v>282</v>
      </c>
      <c r="CQ118" s="212" t="s">
        <v>282</v>
      </c>
      <c r="CR118" s="212" t="s">
        <v>282</v>
      </c>
      <c r="CS118" s="212" t="s">
        <v>282</v>
      </c>
      <c r="CT118" s="212" t="s">
        <v>282</v>
      </c>
      <c r="CU118" s="212" t="s">
        <v>282</v>
      </c>
      <c r="CV118" s="212" t="s">
        <v>282</v>
      </c>
      <c r="CW118" s="212" t="s">
        <v>282</v>
      </c>
      <c r="CX118" s="212" t="s">
        <v>282</v>
      </c>
      <c r="CY118" s="212" t="s">
        <v>282</v>
      </c>
      <c r="CZ118" s="212" t="s">
        <v>282</v>
      </c>
      <c r="DA118" s="212" t="s">
        <v>282</v>
      </c>
      <c r="DB118" s="212" t="s">
        <v>282</v>
      </c>
      <c r="DC118" s="212" t="s">
        <v>282</v>
      </c>
      <c r="DD118" s="212" t="s">
        <v>282</v>
      </c>
      <c r="DE118" s="212" t="s">
        <v>282</v>
      </c>
      <c r="DF118" s="212" t="s">
        <v>282</v>
      </c>
      <c r="DG118" s="212" t="s">
        <v>282</v>
      </c>
      <c r="DH118" s="212" t="s">
        <v>282</v>
      </c>
      <c r="DI118" s="212" t="s">
        <v>282</v>
      </c>
      <c r="DJ118" s="212" t="s">
        <v>282</v>
      </c>
      <c r="DK118" s="212" t="s">
        <v>282</v>
      </c>
      <c r="DL118" s="212" t="s">
        <v>282</v>
      </c>
      <c r="DM118" s="212" t="s">
        <v>282</v>
      </c>
      <c r="DN118" s="212" t="s">
        <v>282</v>
      </c>
      <c r="DO118" s="212" t="s">
        <v>282</v>
      </c>
      <c r="DP118" s="212" t="s">
        <v>282</v>
      </c>
      <c r="DQ118" s="212" t="s">
        <v>282</v>
      </c>
      <c r="DR118" s="212" t="s">
        <v>282</v>
      </c>
      <c r="DS118" s="212" t="s">
        <v>282</v>
      </c>
      <c r="DT118" s="212" t="s">
        <v>282</v>
      </c>
      <c r="DU118" s="212" t="s">
        <v>282</v>
      </c>
      <c r="DV118" s="212" t="s">
        <v>282</v>
      </c>
      <c r="DW118" s="212" t="s">
        <v>282</v>
      </c>
      <c r="DX118" s="212" t="s">
        <v>282</v>
      </c>
      <c r="DY118" s="212" t="s">
        <v>282</v>
      </c>
      <c r="DZ118" s="212" t="s">
        <v>282</v>
      </c>
      <c r="EA118" s="212" t="s">
        <v>282</v>
      </c>
      <c r="EB118" s="212" t="s">
        <v>282</v>
      </c>
      <c r="EC118" s="212" t="s">
        <v>282</v>
      </c>
      <c r="ED118" s="212" t="s">
        <v>282</v>
      </c>
      <c r="EE118" s="212" t="s">
        <v>282</v>
      </c>
      <c r="EF118" s="212" t="s">
        <v>282</v>
      </c>
      <c r="EG118" s="212" t="s">
        <v>282</v>
      </c>
      <c r="EH118" s="212" t="s">
        <v>282</v>
      </c>
      <c r="EI118" s="212" t="s">
        <v>282</v>
      </c>
      <c r="EJ118" s="212" t="s">
        <v>282</v>
      </c>
      <c r="EK118" s="212" t="s">
        <v>282</v>
      </c>
      <c r="EL118" s="212" t="s">
        <v>282</v>
      </c>
      <c r="EM118" s="212" t="s">
        <v>282</v>
      </c>
      <c r="EN118" s="212" t="s">
        <v>282</v>
      </c>
      <c r="EO118" s="212" t="s">
        <v>282</v>
      </c>
      <c r="EP118" s="212" t="s">
        <v>282</v>
      </c>
      <c r="EQ118" s="212" t="s">
        <v>282</v>
      </c>
      <c r="ER118" s="212" t="s">
        <v>282</v>
      </c>
      <c r="ES118" s="212" t="s">
        <v>282</v>
      </c>
      <c r="ET118" s="212" t="s">
        <v>282</v>
      </c>
      <c r="EU118" s="212" t="s">
        <v>282</v>
      </c>
      <c r="EV118" s="212" t="s">
        <v>282</v>
      </c>
      <c r="EW118" s="212" t="s">
        <v>282</v>
      </c>
      <c r="EX118" s="212" t="s">
        <v>282</v>
      </c>
      <c r="EY118" s="212" t="s">
        <v>282</v>
      </c>
      <c r="EZ118" s="212" t="s">
        <v>282</v>
      </c>
      <c r="FA118" s="212" t="s">
        <v>282</v>
      </c>
      <c r="FB118" s="212" t="s">
        <v>282</v>
      </c>
      <c r="FC118" s="212" t="s">
        <v>282</v>
      </c>
      <c r="FD118" s="212" t="s">
        <v>282</v>
      </c>
      <c r="FE118" s="212" t="s">
        <v>282</v>
      </c>
      <c r="FF118" s="212" t="s">
        <v>282</v>
      </c>
      <c r="FG118" s="212" t="s">
        <v>282</v>
      </c>
      <c r="FH118" s="212" t="s">
        <v>282</v>
      </c>
      <c r="FI118" s="212" t="s">
        <v>282</v>
      </c>
      <c r="FJ118" s="212" t="s">
        <v>282</v>
      </c>
      <c r="FK118" s="212" t="s">
        <v>282</v>
      </c>
    </row>
    <row r="119" spans="1:167" x14ac:dyDescent="0.25">
      <c r="A119" s="66" t="s">
        <v>9685</v>
      </c>
      <c r="B119" s="212" t="s">
        <v>12256</v>
      </c>
      <c r="C119" s="212" t="s">
        <v>5328</v>
      </c>
      <c r="F119">
        <v>10</v>
      </c>
      <c r="G119">
        <v>2</v>
      </c>
      <c r="H119" s="66" t="s">
        <v>12595</v>
      </c>
      <c r="I119" s="159" t="s">
        <v>183</v>
      </c>
      <c r="J119" t="s">
        <v>282</v>
      </c>
      <c r="K119" s="212" t="s">
        <v>282</v>
      </c>
      <c r="L119" s="212" t="s">
        <v>282</v>
      </c>
      <c r="M119" s="212" t="s">
        <v>282</v>
      </c>
      <c r="N119" s="212" t="s">
        <v>282</v>
      </c>
      <c r="O119" s="212" t="s">
        <v>282</v>
      </c>
      <c r="P119" s="212" t="s">
        <v>282</v>
      </c>
      <c r="Q119" s="212" t="s">
        <v>282</v>
      </c>
      <c r="R119" s="212" t="s">
        <v>282</v>
      </c>
      <c r="S119" s="212" t="s">
        <v>282</v>
      </c>
      <c r="T119" s="159" t="s">
        <v>435</v>
      </c>
      <c r="U119" s="159">
        <v>21</v>
      </c>
      <c r="V119" s="66">
        <v>19.07</v>
      </c>
      <c r="W119" s="66">
        <v>7.04</v>
      </c>
      <c r="X119" s="159">
        <v>102</v>
      </c>
      <c r="Y119" s="66" t="s">
        <v>282</v>
      </c>
      <c r="Z119" s="66" t="s">
        <v>282</v>
      </c>
      <c r="AA119" s="66" t="s">
        <v>282</v>
      </c>
      <c r="AB119">
        <v>10.45</v>
      </c>
      <c r="AC119">
        <v>8.0500000000000007</v>
      </c>
      <c r="AD119" s="212">
        <v>102</v>
      </c>
      <c r="AE119" t="s">
        <v>282</v>
      </c>
      <c r="AF119" s="212" t="s">
        <v>282</v>
      </c>
      <c r="AG119" s="212" t="s">
        <v>282</v>
      </c>
      <c r="AH119" s="212" t="s">
        <v>282</v>
      </c>
      <c r="AI119" s="212" t="s">
        <v>282</v>
      </c>
      <c r="AJ119" s="212" t="s">
        <v>282</v>
      </c>
      <c r="AK119" s="212" t="s">
        <v>282</v>
      </c>
      <c r="AL119" s="212" t="s">
        <v>282</v>
      </c>
      <c r="AM119" s="212" t="s">
        <v>282</v>
      </c>
      <c r="AN119" t="s">
        <v>672</v>
      </c>
      <c r="AO119" t="s">
        <v>182</v>
      </c>
      <c r="AP119" s="159" t="s">
        <v>282</v>
      </c>
      <c r="AQ119" s="159" t="s">
        <v>282</v>
      </c>
      <c r="AR119" s="159" t="s">
        <v>282</v>
      </c>
      <c r="AS119" s="159" t="s">
        <v>282</v>
      </c>
      <c r="AT119" s="159" t="s">
        <v>282</v>
      </c>
      <c r="AU119" s="159" t="s">
        <v>282</v>
      </c>
      <c r="AV119" s="159" t="s">
        <v>282</v>
      </c>
      <c r="AW119" s="159" t="s">
        <v>282</v>
      </c>
      <c r="AX119" s="159" t="s">
        <v>282</v>
      </c>
      <c r="AY119" s="159" t="s">
        <v>282</v>
      </c>
      <c r="AZ119" s="159" t="s">
        <v>435</v>
      </c>
      <c r="BA119" s="159">
        <v>21</v>
      </c>
      <c r="BB119" s="159">
        <v>17.989999999999998</v>
      </c>
      <c r="BC119" s="159">
        <v>9.39</v>
      </c>
      <c r="BD119" s="159">
        <v>99</v>
      </c>
      <c r="BE119" s="159" t="s">
        <v>282</v>
      </c>
      <c r="BF119" s="159" t="s">
        <v>282</v>
      </c>
      <c r="BG119" s="159" t="s">
        <v>282</v>
      </c>
      <c r="BH119">
        <v>12.14</v>
      </c>
      <c r="BI119">
        <v>8.76</v>
      </c>
      <c r="BJ119">
        <v>99</v>
      </c>
      <c r="BK119" t="s">
        <v>282</v>
      </c>
      <c r="BL119" s="212" t="s">
        <v>282</v>
      </c>
      <c r="BM119" s="212" t="s">
        <v>282</v>
      </c>
      <c r="BN119" s="212" t="s">
        <v>282</v>
      </c>
      <c r="BO119" s="212" t="s">
        <v>282</v>
      </c>
      <c r="BP119" s="212" t="s">
        <v>282</v>
      </c>
      <c r="BQ119" s="212" t="s">
        <v>282</v>
      </c>
      <c r="BR119" s="212" t="s">
        <v>282</v>
      </c>
      <c r="BS119" s="212" t="s">
        <v>282</v>
      </c>
      <c r="BT119" s="212" t="s">
        <v>282</v>
      </c>
      <c r="BU119" s="212" t="s">
        <v>282</v>
      </c>
      <c r="BV119" s="212" t="s">
        <v>282</v>
      </c>
      <c r="BW119" s="212" t="s">
        <v>282</v>
      </c>
      <c r="BX119" s="212" t="s">
        <v>282</v>
      </c>
      <c r="BY119" s="212" t="s">
        <v>282</v>
      </c>
      <c r="BZ119" s="212" t="s">
        <v>282</v>
      </c>
      <c r="CA119" s="212" t="s">
        <v>282</v>
      </c>
      <c r="CB119" s="212" t="s">
        <v>282</v>
      </c>
      <c r="CC119" s="212" t="s">
        <v>282</v>
      </c>
      <c r="CD119" s="212" t="s">
        <v>282</v>
      </c>
      <c r="CE119" s="212" t="s">
        <v>282</v>
      </c>
      <c r="CF119" s="212" t="s">
        <v>282</v>
      </c>
      <c r="CG119" s="212" t="s">
        <v>282</v>
      </c>
      <c r="CH119" s="212" t="s">
        <v>282</v>
      </c>
      <c r="CI119" s="212" t="s">
        <v>282</v>
      </c>
      <c r="CJ119" s="212" t="s">
        <v>282</v>
      </c>
      <c r="CK119" s="212" t="s">
        <v>282</v>
      </c>
      <c r="CL119" s="212" t="s">
        <v>282</v>
      </c>
      <c r="CM119" s="212" t="s">
        <v>282</v>
      </c>
      <c r="CN119" s="212" t="s">
        <v>282</v>
      </c>
      <c r="CO119" s="212" t="s">
        <v>282</v>
      </c>
      <c r="CP119" s="212" t="s">
        <v>282</v>
      </c>
      <c r="CQ119" s="212" t="s">
        <v>282</v>
      </c>
      <c r="CR119" s="212" t="s">
        <v>282</v>
      </c>
      <c r="CS119" s="212" t="s">
        <v>282</v>
      </c>
      <c r="CT119" s="212" t="s">
        <v>282</v>
      </c>
      <c r="CU119" s="212" t="s">
        <v>282</v>
      </c>
      <c r="CV119" s="212" t="s">
        <v>282</v>
      </c>
      <c r="CW119" s="212" t="s">
        <v>282</v>
      </c>
      <c r="CX119" s="212" t="s">
        <v>282</v>
      </c>
      <c r="CY119" s="212" t="s">
        <v>282</v>
      </c>
      <c r="CZ119" s="212" t="s">
        <v>282</v>
      </c>
      <c r="DA119" s="212" t="s">
        <v>282</v>
      </c>
      <c r="DB119" s="212" t="s">
        <v>282</v>
      </c>
      <c r="DC119" s="212" t="s">
        <v>282</v>
      </c>
      <c r="DD119" s="212" t="s">
        <v>282</v>
      </c>
      <c r="DE119" s="212" t="s">
        <v>282</v>
      </c>
      <c r="DF119" s="212" t="s">
        <v>282</v>
      </c>
      <c r="DG119" s="212" t="s">
        <v>282</v>
      </c>
      <c r="DH119" s="212" t="s">
        <v>282</v>
      </c>
      <c r="DI119" s="212" t="s">
        <v>282</v>
      </c>
      <c r="DJ119" s="212" t="s">
        <v>282</v>
      </c>
      <c r="DK119" s="212" t="s">
        <v>282</v>
      </c>
      <c r="DL119" s="212" t="s">
        <v>282</v>
      </c>
      <c r="DM119" s="212" t="s">
        <v>282</v>
      </c>
      <c r="DN119" s="212" t="s">
        <v>282</v>
      </c>
      <c r="DO119" s="212" t="s">
        <v>282</v>
      </c>
      <c r="DP119" s="212" t="s">
        <v>282</v>
      </c>
      <c r="DQ119" s="212" t="s">
        <v>282</v>
      </c>
      <c r="DR119" s="212" t="s">
        <v>282</v>
      </c>
      <c r="DS119" s="212" t="s">
        <v>282</v>
      </c>
      <c r="DT119" s="212" t="s">
        <v>282</v>
      </c>
      <c r="DU119" s="212" t="s">
        <v>282</v>
      </c>
      <c r="DV119" s="212" t="s">
        <v>282</v>
      </c>
      <c r="DW119" s="212" t="s">
        <v>282</v>
      </c>
      <c r="DX119" s="212" t="s">
        <v>282</v>
      </c>
      <c r="DY119" s="212" t="s">
        <v>282</v>
      </c>
      <c r="DZ119" s="212" t="s">
        <v>282</v>
      </c>
      <c r="EA119" s="212" t="s">
        <v>282</v>
      </c>
      <c r="EB119" s="212" t="s">
        <v>282</v>
      </c>
      <c r="EC119" s="212" t="s">
        <v>282</v>
      </c>
      <c r="ED119" s="212" t="s">
        <v>282</v>
      </c>
      <c r="EE119" s="212" t="s">
        <v>282</v>
      </c>
      <c r="EF119" s="212" t="s">
        <v>282</v>
      </c>
      <c r="EG119" s="212" t="s">
        <v>282</v>
      </c>
      <c r="EH119" s="212" t="s">
        <v>282</v>
      </c>
      <c r="EI119" s="212" t="s">
        <v>282</v>
      </c>
      <c r="EJ119" s="212" t="s">
        <v>282</v>
      </c>
      <c r="EK119" s="212" t="s">
        <v>282</v>
      </c>
      <c r="EL119" s="212" t="s">
        <v>282</v>
      </c>
      <c r="EM119" s="212" t="s">
        <v>282</v>
      </c>
      <c r="EN119" s="212" t="s">
        <v>282</v>
      </c>
      <c r="EO119" s="212" t="s">
        <v>282</v>
      </c>
      <c r="EP119" s="212" t="s">
        <v>282</v>
      </c>
      <c r="EQ119" s="212" t="s">
        <v>282</v>
      </c>
      <c r="ER119" s="212" t="s">
        <v>282</v>
      </c>
      <c r="ES119" s="212" t="s">
        <v>282</v>
      </c>
      <c r="ET119" s="212" t="s">
        <v>282</v>
      </c>
      <c r="EU119" s="212" t="s">
        <v>282</v>
      </c>
      <c r="EV119" s="212" t="s">
        <v>282</v>
      </c>
      <c r="EW119" s="212" t="s">
        <v>282</v>
      </c>
      <c r="EX119" s="212" t="s">
        <v>282</v>
      </c>
      <c r="EY119" s="212" t="s">
        <v>282</v>
      </c>
      <c r="EZ119" s="212" t="s">
        <v>282</v>
      </c>
      <c r="FA119" s="212" t="s">
        <v>282</v>
      </c>
      <c r="FB119" s="212" t="s">
        <v>282</v>
      </c>
      <c r="FC119" s="212" t="s">
        <v>282</v>
      </c>
      <c r="FD119" s="212" t="s">
        <v>282</v>
      </c>
      <c r="FE119" s="212" t="s">
        <v>282</v>
      </c>
      <c r="FF119" s="212" t="s">
        <v>282</v>
      </c>
      <c r="FG119" s="212" t="s">
        <v>282</v>
      </c>
      <c r="FH119" s="212" t="s">
        <v>282</v>
      </c>
      <c r="FI119" s="212" t="s">
        <v>282</v>
      </c>
      <c r="FJ119" s="212" t="s">
        <v>282</v>
      </c>
      <c r="FK119" s="212" t="s">
        <v>282</v>
      </c>
    </row>
    <row r="120" spans="1:167" s="212" customFormat="1" x14ac:dyDescent="0.25">
      <c r="A120" s="212" t="s">
        <v>9309</v>
      </c>
      <c r="B120" s="159" t="s">
        <v>282</v>
      </c>
      <c r="C120" s="159" t="s">
        <v>5328</v>
      </c>
      <c r="F120" s="212">
        <v>1</v>
      </c>
      <c r="G120" s="212">
        <v>2</v>
      </c>
      <c r="H120" s="212" t="s">
        <v>6916</v>
      </c>
      <c r="I120" s="159" t="s">
        <v>10975</v>
      </c>
      <c r="J120" s="212" t="s">
        <v>282</v>
      </c>
      <c r="K120" s="212" t="s">
        <v>282</v>
      </c>
      <c r="L120" s="212" t="s">
        <v>282</v>
      </c>
      <c r="M120" s="212" t="s">
        <v>282</v>
      </c>
      <c r="N120" s="212" t="s">
        <v>282</v>
      </c>
      <c r="O120" s="212" t="s">
        <v>282</v>
      </c>
      <c r="P120" s="212" t="s">
        <v>282</v>
      </c>
      <c r="Q120" s="212" t="s">
        <v>282</v>
      </c>
      <c r="R120" s="212" t="s">
        <v>282</v>
      </c>
      <c r="S120" s="212" t="s">
        <v>282</v>
      </c>
      <c r="T120" s="159" t="s">
        <v>435</v>
      </c>
      <c r="U120" s="159">
        <v>21</v>
      </c>
      <c r="V120" s="159">
        <v>28.2</v>
      </c>
      <c r="W120" s="159">
        <v>10.58</v>
      </c>
      <c r="X120" s="159">
        <v>15</v>
      </c>
      <c r="Y120" s="159" t="s">
        <v>282</v>
      </c>
      <c r="Z120" s="159" t="s">
        <v>282</v>
      </c>
      <c r="AA120" s="159" t="s">
        <v>282</v>
      </c>
      <c r="AB120" s="212">
        <v>6.8</v>
      </c>
      <c r="AC120" s="212">
        <v>7.13</v>
      </c>
      <c r="AD120" s="212">
        <v>15</v>
      </c>
      <c r="AE120" s="212" t="s">
        <v>282</v>
      </c>
      <c r="AF120" s="212" t="s">
        <v>282</v>
      </c>
      <c r="AG120" s="212" t="s">
        <v>282</v>
      </c>
      <c r="AH120" s="212" t="s">
        <v>282</v>
      </c>
      <c r="AI120" s="212" t="s">
        <v>282</v>
      </c>
      <c r="AJ120" s="212" t="s">
        <v>282</v>
      </c>
      <c r="AK120" s="212" t="s">
        <v>282</v>
      </c>
      <c r="AL120" s="212" t="s">
        <v>282</v>
      </c>
      <c r="AM120" s="212" t="s">
        <v>282</v>
      </c>
      <c r="AN120" s="212" t="s">
        <v>811</v>
      </c>
      <c r="AO120" s="212" t="s">
        <v>10507</v>
      </c>
      <c r="AP120" s="159" t="s">
        <v>282</v>
      </c>
      <c r="AQ120" s="159" t="s">
        <v>282</v>
      </c>
      <c r="AR120" s="159" t="s">
        <v>282</v>
      </c>
      <c r="AS120" s="159" t="s">
        <v>282</v>
      </c>
      <c r="AT120" s="159" t="s">
        <v>282</v>
      </c>
      <c r="AU120" s="159" t="s">
        <v>282</v>
      </c>
      <c r="AV120" s="159" t="s">
        <v>282</v>
      </c>
      <c r="AW120" s="159" t="s">
        <v>282</v>
      </c>
      <c r="AX120" s="159" t="s">
        <v>282</v>
      </c>
      <c r="AY120" s="159" t="s">
        <v>282</v>
      </c>
      <c r="AZ120" s="159" t="s">
        <v>435</v>
      </c>
      <c r="BA120" s="159">
        <v>21</v>
      </c>
      <c r="BB120" s="159">
        <v>26.13</v>
      </c>
      <c r="BC120" s="159">
        <v>8.9</v>
      </c>
      <c r="BD120" s="159">
        <v>15</v>
      </c>
      <c r="BE120" s="159" t="s">
        <v>282</v>
      </c>
      <c r="BF120" s="159" t="s">
        <v>282</v>
      </c>
      <c r="BG120" s="159" t="s">
        <v>282</v>
      </c>
      <c r="BH120" s="212">
        <v>18.87</v>
      </c>
      <c r="BI120" s="212">
        <v>10.98</v>
      </c>
      <c r="BJ120" s="212">
        <v>15</v>
      </c>
      <c r="BK120" s="212" t="s">
        <v>282</v>
      </c>
      <c r="BL120" s="212" t="s">
        <v>282</v>
      </c>
      <c r="BM120" s="212" t="s">
        <v>282</v>
      </c>
      <c r="BN120" s="212" t="s">
        <v>282</v>
      </c>
      <c r="BO120" s="212" t="s">
        <v>282</v>
      </c>
      <c r="BP120" s="212" t="s">
        <v>282</v>
      </c>
      <c r="BQ120" s="212" t="s">
        <v>282</v>
      </c>
      <c r="BR120" s="212" t="s">
        <v>282</v>
      </c>
      <c r="BS120" s="212" t="s">
        <v>282</v>
      </c>
      <c r="BT120" s="212" t="s">
        <v>282</v>
      </c>
      <c r="BU120" s="212" t="s">
        <v>282</v>
      </c>
      <c r="BV120" s="212" t="s">
        <v>282</v>
      </c>
      <c r="BW120" s="212" t="s">
        <v>282</v>
      </c>
      <c r="BX120" s="212" t="s">
        <v>282</v>
      </c>
      <c r="BY120" s="212" t="s">
        <v>282</v>
      </c>
      <c r="BZ120" s="212" t="s">
        <v>282</v>
      </c>
      <c r="CA120" s="212" t="s">
        <v>282</v>
      </c>
      <c r="CB120" s="212" t="s">
        <v>282</v>
      </c>
      <c r="CC120" s="212" t="s">
        <v>282</v>
      </c>
      <c r="CD120" s="212" t="s">
        <v>282</v>
      </c>
      <c r="CE120" s="212" t="s">
        <v>282</v>
      </c>
      <c r="CF120" s="212" t="s">
        <v>282</v>
      </c>
      <c r="CG120" s="212" t="s">
        <v>282</v>
      </c>
      <c r="CH120" s="212" t="s">
        <v>282</v>
      </c>
      <c r="CI120" s="212" t="s">
        <v>282</v>
      </c>
      <c r="CJ120" s="212" t="s">
        <v>282</v>
      </c>
      <c r="CK120" s="212" t="s">
        <v>282</v>
      </c>
      <c r="CL120" s="212" t="s">
        <v>282</v>
      </c>
      <c r="CM120" s="212" t="s">
        <v>282</v>
      </c>
      <c r="CN120" s="212" t="s">
        <v>282</v>
      </c>
      <c r="CO120" s="212" t="s">
        <v>282</v>
      </c>
      <c r="CP120" s="212" t="s">
        <v>282</v>
      </c>
      <c r="CQ120" s="212" t="s">
        <v>282</v>
      </c>
      <c r="CR120" s="212" t="s">
        <v>282</v>
      </c>
      <c r="CS120" s="212" t="s">
        <v>282</v>
      </c>
      <c r="CT120" s="212" t="s">
        <v>282</v>
      </c>
      <c r="CU120" s="212" t="s">
        <v>282</v>
      </c>
      <c r="CV120" s="212" t="s">
        <v>282</v>
      </c>
      <c r="CW120" s="212" t="s">
        <v>282</v>
      </c>
      <c r="CX120" s="212" t="s">
        <v>282</v>
      </c>
      <c r="CY120" s="212" t="s">
        <v>282</v>
      </c>
      <c r="CZ120" s="212" t="s">
        <v>282</v>
      </c>
      <c r="DA120" s="212" t="s">
        <v>282</v>
      </c>
      <c r="DB120" s="212" t="s">
        <v>282</v>
      </c>
      <c r="DC120" s="212" t="s">
        <v>282</v>
      </c>
      <c r="DD120" s="212" t="s">
        <v>282</v>
      </c>
      <c r="DE120" s="212" t="s">
        <v>282</v>
      </c>
      <c r="DF120" s="212" t="s">
        <v>282</v>
      </c>
      <c r="DG120" s="212" t="s">
        <v>282</v>
      </c>
      <c r="DH120" s="212" t="s">
        <v>282</v>
      </c>
      <c r="DI120" s="212" t="s">
        <v>282</v>
      </c>
      <c r="DJ120" s="212" t="s">
        <v>282</v>
      </c>
      <c r="DK120" s="212" t="s">
        <v>282</v>
      </c>
      <c r="DL120" s="212" t="s">
        <v>282</v>
      </c>
      <c r="DM120" s="212" t="s">
        <v>282</v>
      </c>
      <c r="DN120" s="212" t="s">
        <v>282</v>
      </c>
      <c r="DO120" s="212" t="s">
        <v>282</v>
      </c>
      <c r="DP120" s="212" t="s">
        <v>282</v>
      </c>
      <c r="DQ120" s="212" t="s">
        <v>282</v>
      </c>
      <c r="DR120" s="212" t="s">
        <v>282</v>
      </c>
      <c r="DS120" s="212" t="s">
        <v>282</v>
      </c>
      <c r="DT120" s="212" t="s">
        <v>282</v>
      </c>
      <c r="DU120" s="212" t="s">
        <v>282</v>
      </c>
      <c r="DV120" s="212" t="s">
        <v>282</v>
      </c>
      <c r="DW120" s="212" t="s">
        <v>282</v>
      </c>
      <c r="DX120" s="212" t="s">
        <v>282</v>
      </c>
      <c r="DY120" s="212" t="s">
        <v>282</v>
      </c>
      <c r="DZ120" s="212" t="s">
        <v>282</v>
      </c>
      <c r="EA120" s="212" t="s">
        <v>282</v>
      </c>
      <c r="EB120" s="212" t="s">
        <v>282</v>
      </c>
      <c r="EC120" s="212" t="s">
        <v>282</v>
      </c>
      <c r="ED120" s="212" t="s">
        <v>282</v>
      </c>
      <c r="EE120" s="212" t="s">
        <v>282</v>
      </c>
      <c r="EF120" s="212" t="s">
        <v>282</v>
      </c>
      <c r="EG120" s="212" t="s">
        <v>282</v>
      </c>
      <c r="EH120" s="212" t="s">
        <v>282</v>
      </c>
      <c r="EI120" s="212" t="s">
        <v>282</v>
      </c>
      <c r="EJ120" s="212" t="s">
        <v>282</v>
      </c>
      <c r="EK120" s="212" t="s">
        <v>282</v>
      </c>
      <c r="EL120" s="212" t="s">
        <v>282</v>
      </c>
      <c r="EM120" s="212" t="s">
        <v>282</v>
      </c>
      <c r="EN120" s="212" t="s">
        <v>282</v>
      </c>
      <c r="EO120" s="212" t="s">
        <v>282</v>
      </c>
      <c r="EP120" s="212" t="s">
        <v>282</v>
      </c>
      <c r="EQ120" s="212" t="s">
        <v>282</v>
      </c>
      <c r="ER120" s="212" t="s">
        <v>282</v>
      </c>
      <c r="ES120" s="212" t="s">
        <v>282</v>
      </c>
      <c r="ET120" s="212" t="s">
        <v>282</v>
      </c>
      <c r="EU120" s="212" t="s">
        <v>282</v>
      </c>
      <c r="EV120" s="212" t="s">
        <v>282</v>
      </c>
      <c r="EW120" s="212" t="s">
        <v>282</v>
      </c>
      <c r="EX120" s="212" t="s">
        <v>282</v>
      </c>
      <c r="EY120" s="212" t="s">
        <v>282</v>
      </c>
      <c r="EZ120" s="212" t="s">
        <v>282</v>
      </c>
      <c r="FA120" s="212" t="s">
        <v>282</v>
      </c>
      <c r="FB120" s="212" t="s">
        <v>282</v>
      </c>
      <c r="FC120" s="212" t="s">
        <v>282</v>
      </c>
      <c r="FD120" s="212" t="s">
        <v>282</v>
      </c>
      <c r="FE120" s="212" t="s">
        <v>282</v>
      </c>
      <c r="FF120" s="212" t="s">
        <v>282</v>
      </c>
      <c r="FG120" s="212" t="s">
        <v>282</v>
      </c>
      <c r="FH120" s="212" t="s">
        <v>282</v>
      </c>
      <c r="FI120" s="212" t="s">
        <v>282</v>
      </c>
      <c r="FJ120" s="212" t="s">
        <v>282</v>
      </c>
      <c r="FK120" s="212" t="s">
        <v>282</v>
      </c>
    </row>
    <row r="121" spans="1:167" s="212" customFormat="1" x14ac:dyDescent="0.25">
      <c r="A121" s="212" t="s">
        <v>9309</v>
      </c>
      <c r="B121" s="159" t="s">
        <v>282</v>
      </c>
      <c r="C121" s="159" t="s">
        <v>5328</v>
      </c>
      <c r="F121" s="212">
        <v>2</v>
      </c>
      <c r="G121" s="212">
        <v>2</v>
      </c>
      <c r="H121" s="212" t="s">
        <v>6916</v>
      </c>
      <c r="I121" s="159" t="s">
        <v>10975</v>
      </c>
      <c r="J121" s="212" t="s">
        <v>282</v>
      </c>
      <c r="K121" s="212" t="s">
        <v>282</v>
      </c>
      <c r="L121" s="212" t="s">
        <v>282</v>
      </c>
      <c r="M121" s="212" t="s">
        <v>282</v>
      </c>
      <c r="N121" s="212" t="s">
        <v>282</v>
      </c>
      <c r="O121" s="212" t="s">
        <v>282</v>
      </c>
      <c r="P121" s="212" t="s">
        <v>282</v>
      </c>
      <c r="Q121" s="212" t="s">
        <v>282</v>
      </c>
      <c r="R121" s="212" t="s">
        <v>282</v>
      </c>
      <c r="S121" s="212" t="s">
        <v>282</v>
      </c>
      <c r="T121" s="159" t="s">
        <v>435</v>
      </c>
      <c r="U121" s="159">
        <v>21</v>
      </c>
      <c r="V121" s="159">
        <v>28.2</v>
      </c>
      <c r="W121" s="159">
        <v>10.58</v>
      </c>
      <c r="X121" s="159">
        <v>15</v>
      </c>
      <c r="Y121" s="159" t="s">
        <v>282</v>
      </c>
      <c r="Z121" s="159" t="s">
        <v>282</v>
      </c>
      <c r="AA121" s="159" t="s">
        <v>282</v>
      </c>
      <c r="AB121" s="212">
        <v>6.27</v>
      </c>
      <c r="AC121" s="212">
        <v>6.16</v>
      </c>
      <c r="AD121" s="212">
        <v>15</v>
      </c>
      <c r="AE121" s="212" t="s">
        <v>282</v>
      </c>
      <c r="AF121" s="212" t="s">
        <v>282</v>
      </c>
      <c r="AG121" s="212" t="s">
        <v>282</v>
      </c>
      <c r="AH121" s="212" t="s">
        <v>282</v>
      </c>
      <c r="AI121" s="212" t="s">
        <v>282</v>
      </c>
      <c r="AJ121" s="212" t="s">
        <v>282</v>
      </c>
      <c r="AK121" s="212" t="s">
        <v>282</v>
      </c>
      <c r="AL121" s="212" t="s">
        <v>282</v>
      </c>
      <c r="AM121" s="212" t="s">
        <v>282</v>
      </c>
      <c r="AN121" s="212" t="s">
        <v>811</v>
      </c>
      <c r="AO121" s="212" t="s">
        <v>10507</v>
      </c>
      <c r="AP121" s="159" t="s">
        <v>282</v>
      </c>
      <c r="AQ121" s="159" t="s">
        <v>282</v>
      </c>
      <c r="AR121" s="159" t="s">
        <v>282</v>
      </c>
      <c r="AS121" s="159" t="s">
        <v>282</v>
      </c>
      <c r="AT121" s="159" t="s">
        <v>282</v>
      </c>
      <c r="AU121" s="159" t="s">
        <v>282</v>
      </c>
      <c r="AV121" s="159" t="s">
        <v>282</v>
      </c>
      <c r="AW121" s="159" t="s">
        <v>282</v>
      </c>
      <c r="AX121" s="159" t="s">
        <v>282</v>
      </c>
      <c r="AY121" s="159" t="s">
        <v>282</v>
      </c>
      <c r="AZ121" s="159" t="s">
        <v>435</v>
      </c>
      <c r="BA121" s="159">
        <v>21</v>
      </c>
      <c r="BB121" s="159">
        <v>26.13</v>
      </c>
      <c r="BC121" s="159">
        <v>8.9</v>
      </c>
      <c r="BD121" s="159">
        <v>15</v>
      </c>
      <c r="BE121" s="159" t="s">
        <v>282</v>
      </c>
      <c r="BF121" s="159" t="s">
        <v>282</v>
      </c>
      <c r="BG121" s="159" t="s">
        <v>282</v>
      </c>
      <c r="BH121" s="212">
        <v>18.600000000000001</v>
      </c>
      <c r="BI121" s="212">
        <v>10.86</v>
      </c>
      <c r="BJ121" s="212">
        <v>15</v>
      </c>
      <c r="BK121" s="212" t="s">
        <v>282</v>
      </c>
      <c r="BL121" s="212" t="s">
        <v>282</v>
      </c>
      <c r="BM121" s="212" t="s">
        <v>282</v>
      </c>
      <c r="BN121" s="212" t="s">
        <v>282</v>
      </c>
      <c r="BO121" s="212" t="s">
        <v>282</v>
      </c>
      <c r="BP121" s="212" t="s">
        <v>282</v>
      </c>
      <c r="BQ121" s="212" t="s">
        <v>282</v>
      </c>
      <c r="BR121" s="212" t="s">
        <v>282</v>
      </c>
      <c r="BS121" s="212" t="s">
        <v>282</v>
      </c>
      <c r="BT121" s="212" t="s">
        <v>282</v>
      </c>
      <c r="BU121" s="212" t="s">
        <v>282</v>
      </c>
      <c r="BV121" s="212" t="s">
        <v>282</v>
      </c>
      <c r="BW121" s="212" t="s">
        <v>282</v>
      </c>
      <c r="BX121" s="212" t="s">
        <v>282</v>
      </c>
      <c r="BY121" s="212" t="s">
        <v>282</v>
      </c>
      <c r="BZ121" s="212" t="s">
        <v>282</v>
      </c>
      <c r="CA121" s="212" t="s">
        <v>282</v>
      </c>
      <c r="CB121" s="212" t="s">
        <v>282</v>
      </c>
      <c r="CC121" s="212" t="s">
        <v>282</v>
      </c>
      <c r="CD121" s="212" t="s">
        <v>282</v>
      </c>
      <c r="CE121" s="212" t="s">
        <v>282</v>
      </c>
      <c r="CF121" s="212" t="s">
        <v>282</v>
      </c>
      <c r="CG121" s="212" t="s">
        <v>282</v>
      </c>
      <c r="CH121" s="212" t="s">
        <v>282</v>
      </c>
      <c r="CI121" s="212" t="s">
        <v>282</v>
      </c>
      <c r="CJ121" s="212" t="s">
        <v>282</v>
      </c>
      <c r="CK121" s="212" t="s">
        <v>282</v>
      </c>
      <c r="CL121" s="212" t="s">
        <v>282</v>
      </c>
      <c r="CM121" s="212" t="s">
        <v>282</v>
      </c>
      <c r="CN121" s="212" t="s">
        <v>282</v>
      </c>
      <c r="CO121" s="212" t="s">
        <v>282</v>
      </c>
      <c r="CP121" s="212" t="s">
        <v>282</v>
      </c>
      <c r="CQ121" s="212" t="s">
        <v>282</v>
      </c>
      <c r="CR121" s="212" t="s">
        <v>282</v>
      </c>
      <c r="CS121" s="212" t="s">
        <v>282</v>
      </c>
      <c r="CT121" s="212" t="s">
        <v>282</v>
      </c>
      <c r="CU121" s="212" t="s">
        <v>282</v>
      </c>
      <c r="CV121" s="212" t="s">
        <v>282</v>
      </c>
      <c r="CW121" s="212" t="s">
        <v>282</v>
      </c>
      <c r="CX121" s="212" t="s">
        <v>282</v>
      </c>
      <c r="CY121" s="212" t="s">
        <v>282</v>
      </c>
      <c r="CZ121" s="212" t="s">
        <v>282</v>
      </c>
      <c r="DA121" s="212" t="s">
        <v>282</v>
      </c>
      <c r="DB121" s="212" t="s">
        <v>282</v>
      </c>
      <c r="DC121" s="212" t="s">
        <v>282</v>
      </c>
      <c r="DD121" s="212" t="s">
        <v>282</v>
      </c>
      <c r="DE121" s="212" t="s">
        <v>282</v>
      </c>
      <c r="DF121" s="212" t="s">
        <v>282</v>
      </c>
      <c r="DG121" s="212" t="s">
        <v>282</v>
      </c>
      <c r="DH121" s="212" t="s">
        <v>282</v>
      </c>
      <c r="DI121" s="212" t="s">
        <v>282</v>
      </c>
      <c r="DJ121" s="212" t="s">
        <v>282</v>
      </c>
      <c r="DK121" s="212" t="s">
        <v>282</v>
      </c>
      <c r="DL121" s="212" t="s">
        <v>282</v>
      </c>
      <c r="DM121" s="212" t="s">
        <v>282</v>
      </c>
      <c r="DN121" s="212" t="s">
        <v>282</v>
      </c>
      <c r="DO121" s="212" t="s">
        <v>282</v>
      </c>
      <c r="DP121" s="212" t="s">
        <v>282</v>
      </c>
      <c r="DQ121" s="212" t="s">
        <v>282</v>
      </c>
      <c r="DR121" s="212" t="s">
        <v>282</v>
      </c>
      <c r="DS121" s="212" t="s">
        <v>282</v>
      </c>
      <c r="DT121" s="212" t="s">
        <v>282</v>
      </c>
      <c r="DU121" s="212" t="s">
        <v>282</v>
      </c>
      <c r="DV121" s="212" t="s">
        <v>282</v>
      </c>
      <c r="DW121" s="212" t="s">
        <v>282</v>
      </c>
      <c r="DX121" s="212" t="s">
        <v>282</v>
      </c>
      <c r="DY121" s="212" t="s">
        <v>282</v>
      </c>
      <c r="DZ121" s="212" t="s">
        <v>282</v>
      </c>
      <c r="EA121" s="212" t="s">
        <v>282</v>
      </c>
      <c r="EB121" s="212" t="s">
        <v>282</v>
      </c>
      <c r="EC121" s="212" t="s">
        <v>282</v>
      </c>
      <c r="ED121" s="212" t="s">
        <v>282</v>
      </c>
      <c r="EE121" s="212" t="s">
        <v>282</v>
      </c>
      <c r="EF121" s="212" t="s">
        <v>282</v>
      </c>
      <c r="EG121" s="212" t="s">
        <v>282</v>
      </c>
      <c r="EH121" s="212" t="s">
        <v>282</v>
      </c>
      <c r="EI121" s="212" t="s">
        <v>282</v>
      </c>
      <c r="EJ121" s="212" t="s">
        <v>282</v>
      </c>
      <c r="EK121" s="212" t="s">
        <v>282</v>
      </c>
      <c r="EL121" s="212" t="s">
        <v>282</v>
      </c>
      <c r="EM121" s="212" t="s">
        <v>282</v>
      </c>
      <c r="EN121" s="212" t="s">
        <v>282</v>
      </c>
      <c r="EO121" s="212" t="s">
        <v>282</v>
      </c>
      <c r="EP121" s="212" t="s">
        <v>282</v>
      </c>
      <c r="EQ121" s="212" t="s">
        <v>282</v>
      </c>
      <c r="ER121" s="212" t="s">
        <v>282</v>
      </c>
      <c r="ES121" s="212" t="s">
        <v>282</v>
      </c>
      <c r="ET121" s="212" t="s">
        <v>282</v>
      </c>
      <c r="EU121" s="212" t="s">
        <v>282</v>
      </c>
      <c r="EV121" s="212" t="s">
        <v>282</v>
      </c>
      <c r="EW121" s="212" t="s">
        <v>282</v>
      </c>
      <c r="EX121" s="212" t="s">
        <v>282</v>
      </c>
      <c r="EY121" s="212" t="s">
        <v>282</v>
      </c>
      <c r="EZ121" s="212" t="s">
        <v>282</v>
      </c>
      <c r="FA121" s="212" t="s">
        <v>282</v>
      </c>
      <c r="FB121" s="212" t="s">
        <v>282</v>
      </c>
      <c r="FC121" s="212" t="s">
        <v>282</v>
      </c>
      <c r="FD121" s="212" t="s">
        <v>282</v>
      </c>
      <c r="FE121" s="212" t="s">
        <v>282</v>
      </c>
      <c r="FF121" s="212" t="s">
        <v>282</v>
      </c>
      <c r="FG121" s="212" t="s">
        <v>282</v>
      </c>
      <c r="FH121" s="212" t="s">
        <v>282</v>
      </c>
      <c r="FI121" s="212" t="s">
        <v>282</v>
      </c>
      <c r="FJ121" s="212" t="s">
        <v>282</v>
      </c>
      <c r="FK121" s="212" t="s">
        <v>282</v>
      </c>
    </row>
    <row r="122" spans="1:167" s="212" customFormat="1" x14ac:dyDescent="0.25">
      <c r="A122" s="212" t="s">
        <v>8749</v>
      </c>
      <c r="B122" s="159" t="s">
        <v>282</v>
      </c>
      <c r="C122" s="159" t="s">
        <v>5328</v>
      </c>
      <c r="F122" s="212">
        <v>1</v>
      </c>
      <c r="G122" s="212">
        <v>2</v>
      </c>
      <c r="H122" s="212" t="s">
        <v>8597</v>
      </c>
      <c r="I122" s="159" t="s">
        <v>183</v>
      </c>
      <c r="J122" s="212" t="s">
        <v>282</v>
      </c>
      <c r="K122" s="212" t="s">
        <v>282</v>
      </c>
      <c r="L122" s="212" t="s">
        <v>282</v>
      </c>
      <c r="M122" s="212" t="s">
        <v>282</v>
      </c>
      <c r="N122" s="212" t="s">
        <v>282</v>
      </c>
      <c r="O122" s="212" t="s">
        <v>282</v>
      </c>
      <c r="P122" s="212" t="s">
        <v>282</v>
      </c>
      <c r="Q122" s="212" t="s">
        <v>282</v>
      </c>
      <c r="R122" s="212" t="s">
        <v>282</v>
      </c>
      <c r="S122" s="212" t="s">
        <v>282</v>
      </c>
      <c r="T122" s="159" t="s">
        <v>192</v>
      </c>
      <c r="U122" s="159">
        <v>9</v>
      </c>
      <c r="V122" s="159">
        <v>15.2</v>
      </c>
      <c r="W122" s="159">
        <v>5.49</v>
      </c>
      <c r="X122" s="159">
        <v>10</v>
      </c>
      <c r="Y122" s="159">
        <v>15.2</v>
      </c>
      <c r="Z122" s="159">
        <v>5.49</v>
      </c>
      <c r="AA122" s="159">
        <v>10</v>
      </c>
      <c r="AB122" s="159">
        <v>8.9</v>
      </c>
      <c r="AC122" s="159">
        <v>5.88</v>
      </c>
      <c r="AD122" s="159">
        <v>10</v>
      </c>
      <c r="AE122" s="159">
        <v>8.9</v>
      </c>
      <c r="AF122" s="159">
        <v>5.88</v>
      </c>
      <c r="AG122" s="159">
        <v>10</v>
      </c>
      <c r="AH122" s="212" t="s">
        <v>282</v>
      </c>
      <c r="AI122" s="212" t="s">
        <v>282</v>
      </c>
      <c r="AJ122" s="212" t="s">
        <v>282</v>
      </c>
      <c r="AK122" s="212" t="s">
        <v>282</v>
      </c>
      <c r="AL122" s="212" t="s">
        <v>282</v>
      </c>
      <c r="AM122" s="212" t="s">
        <v>282</v>
      </c>
      <c r="AN122" s="212" t="s">
        <v>636</v>
      </c>
      <c r="AO122" s="212" t="s">
        <v>282</v>
      </c>
      <c r="AP122" s="212" t="s">
        <v>282</v>
      </c>
      <c r="AQ122" s="212" t="s">
        <v>282</v>
      </c>
      <c r="AR122" s="212" t="s">
        <v>282</v>
      </c>
      <c r="AS122" s="212" t="s">
        <v>282</v>
      </c>
      <c r="AT122" s="212" t="s">
        <v>282</v>
      </c>
      <c r="AU122" s="212" t="s">
        <v>282</v>
      </c>
      <c r="AV122" s="212" t="s">
        <v>282</v>
      </c>
      <c r="AW122" s="212" t="s">
        <v>282</v>
      </c>
      <c r="AX122" s="212" t="s">
        <v>282</v>
      </c>
      <c r="AY122" s="212" t="s">
        <v>282</v>
      </c>
      <c r="AZ122" s="159" t="s">
        <v>192</v>
      </c>
      <c r="BA122" s="159">
        <v>9</v>
      </c>
      <c r="BB122" s="159">
        <v>16.100000000000001</v>
      </c>
      <c r="BC122" s="159">
        <v>3.76</v>
      </c>
      <c r="BD122" s="159">
        <v>10</v>
      </c>
      <c r="BE122" s="159">
        <v>16.100000000000001</v>
      </c>
      <c r="BF122" s="159">
        <v>3.76</v>
      </c>
      <c r="BG122" s="159">
        <v>10</v>
      </c>
      <c r="BH122" s="159">
        <v>11.5</v>
      </c>
      <c r="BI122" s="159">
        <v>4.25</v>
      </c>
      <c r="BJ122" s="159">
        <v>10</v>
      </c>
      <c r="BK122" s="159">
        <v>11.5</v>
      </c>
      <c r="BL122" s="159">
        <v>4.25</v>
      </c>
      <c r="BM122" s="159">
        <v>10</v>
      </c>
      <c r="BN122" s="212" t="s">
        <v>282</v>
      </c>
      <c r="BO122" s="212" t="s">
        <v>282</v>
      </c>
      <c r="BP122" s="212" t="s">
        <v>282</v>
      </c>
      <c r="BQ122" s="212" t="s">
        <v>282</v>
      </c>
      <c r="BR122" s="212" t="s">
        <v>282</v>
      </c>
      <c r="BS122" s="212" t="s">
        <v>282</v>
      </c>
      <c r="BT122" s="212" t="s">
        <v>282</v>
      </c>
      <c r="BU122" s="212" t="s">
        <v>282</v>
      </c>
      <c r="BV122" s="212" t="s">
        <v>282</v>
      </c>
      <c r="BW122" s="212" t="s">
        <v>282</v>
      </c>
      <c r="BX122" s="212" t="s">
        <v>282</v>
      </c>
      <c r="BY122" s="212" t="s">
        <v>282</v>
      </c>
      <c r="BZ122" s="212" t="s">
        <v>282</v>
      </c>
      <c r="CA122" s="212" t="s">
        <v>282</v>
      </c>
      <c r="CB122" s="212" t="s">
        <v>282</v>
      </c>
      <c r="CC122" s="212" t="s">
        <v>282</v>
      </c>
      <c r="CD122" s="212" t="s">
        <v>282</v>
      </c>
      <c r="CE122" s="212" t="s">
        <v>282</v>
      </c>
      <c r="CF122" s="212" t="s">
        <v>282</v>
      </c>
      <c r="CG122" s="212" t="s">
        <v>282</v>
      </c>
      <c r="CH122" s="212" t="s">
        <v>282</v>
      </c>
      <c r="CI122" s="212" t="s">
        <v>282</v>
      </c>
      <c r="CJ122" s="212" t="s">
        <v>282</v>
      </c>
      <c r="CK122" s="212" t="s">
        <v>282</v>
      </c>
      <c r="CL122" s="212" t="s">
        <v>282</v>
      </c>
      <c r="CM122" s="212" t="s">
        <v>282</v>
      </c>
      <c r="CN122" s="212" t="s">
        <v>282</v>
      </c>
      <c r="CO122" s="212" t="s">
        <v>282</v>
      </c>
      <c r="CP122" s="212" t="s">
        <v>282</v>
      </c>
      <c r="CQ122" s="212" t="s">
        <v>282</v>
      </c>
      <c r="CR122" s="212" t="s">
        <v>282</v>
      </c>
      <c r="CS122" s="212" t="s">
        <v>282</v>
      </c>
      <c r="CT122" s="212" t="s">
        <v>282</v>
      </c>
      <c r="CU122" s="212" t="s">
        <v>282</v>
      </c>
      <c r="CV122" s="212" t="s">
        <v>282</v>
      </c>
      <c r="CW122" s="212" t="s">
        <v>282</v>
      </c>
      <c r="CX122" s="212" t="s">
        <v>282</v>
      </c>
      <c r="CY122" s="212" t="s">
        <v>282</v>
      </c>
      <c r="CZ122" s="212" t="s">
        <v>282</v>
      </c>
      <c r="DA122" s="212" t="s">
        <v>282</v>
      </c>
      <c r="DB122" s="212" t="s">
        <v>282</v>
      </c>
      <c r="DC122" s="212" t="s">
        <v>282</v>
      </c>
      <c r="DD122" s="212" t="s">
        <v>282</v>
      </c>
      <c r="DE122" s="212" t="s">
        <v>282</v>
      </c>
      <c r="DF122" s="212" t="s">
        <v>282</v>
      </c>
      <c r="DG122" s="212" t="s">
        <v>282</v>
      </c>
      <c r="DH122" s="212" t="s">
        <v>282</v>
      </c>
      <c r="DI122" s="212" t="s">
        <v>282</v>
      </c>
      <c r="DJ122" s="212" t="s">
        <v>282</v>
      </c>
      <c r="DK122" s="212" t="s">
        <v>282</v>
      </c>
      <c r="DL122" s="212" t="s">
        <v>282</v>
      </c>
      <c r="DM122" s="212" t="s">
        <v>282</v>
      </c>
      <c r="DN122" s="212" t="s">
        <v>282</v>
      </c>
      <c r="DO122" s="212" t="s">
        <v>282</v>
      </c>
      <c r="DP122" s="212" t="s">
        <v>282</v>
      </c>
      <c r="DQ122" s="212" t="s">
        <v>282</v>
      </c>
      <c r="DR122" s="212" t="s">
        <v>282</v>
      </c>
      <c r="DS122" s="212" t="s">
        <v>282</v>
      </c>
      <c r="DT122" s="212" t="s">
        <v>282</v>
      </c>
      <c r="DU122" s="212" t="s">
        <v>282</v>
      </c>
      <c r="DV122" s="212" t="s">
        <v>282</v>
      </c>
      <c r="DW122" s="212" t="s">
        <v>282</v>
      </c>
      <c r="DX122" s="212" t="s">
        <v>282</v>
      </c>
      <c r="DY122" s="212" t="s">
        <v>282</v>
      </c>
      <c r="DZ122" s="212" t="s">
        <v>282</v>
      </c>
      <c r="EA122" s="212" t="s">
        <v>282</v>
      </c>
      <c r="EB122" s="212" t="s">
        <v>282</v>
      </c>
      <c r="EC122" s="212" t="s">
        <v>282</v>
      </c>
      <c r="ED122" s="212" t="s">
        <v>282</v>
      </c>
      <c r="EE122" s="212" t="s">
        <v>282</v>
      </c>
      <c r="EF122" s="212" t="s">
        <v>282</v>
      </c>
      <c r="EG122" s="212" t="s">
        <v>282</v>
      </c>
      <c r="EH122" s="212" t="s">
        <v>282</v>
      </c>
      <c r="EI122" s="212" t="s">
        <v>282</v>
      </c>
      <c r="EJ122" s="212" t="s">
        <v>282</v>
      </c>
      <c r="EK122" s="212" t="s">
        <v>282</v>
      </c>
      <c r="EL122" s="212" t="s">
        <v>282</v>
      </c>
      <c r="EM122" s="212" t="s">
        <v>282</v>
      </c>
      <c r="EN122" s="212" t="s">
        <v>282</v>
      </c>
      <c r="EO122" s="212" t="s">
        <v>282</v>
      </c>
      <c r="EP122" s="212" t="s">
        <v>282</v>
      </c>
      <c r="EQ122" s="212" t="s">
        <v>282</v>
      </c>
      <c r="ER122" s="212" t="s">
        <v>282</v>
      </c>
      <c r="ES122" s="212" t="s">
        <v>282</v>
      </c>
      <c r="ET122" s="212" t="s">
        <v>282</v>
      </c>
      <c r="EU122" s="212" t="s">
        <v>282</v>
      </c>
      <c r="EV122" s="212" t="s">
        <v>282</v>
      </c>
      <c r="EW122" s="212" t="s">
        <v>282</v>
      </c>
      <c r="EX122" s="212" t="s">
        <v>282</v>
      </c>
      <c r="EY122" s="212" t="s">
        <v>282</v>
      </c>
      <c r="EZ122" s="212" t="s">
        <v>282</v>
      </c>
      <c r="FA122" s="212" t="s">
        <v>282</v>
      </c>
      <c r="FB122" s="212" t="s">
        <v>282</v>
      </c>
      <c r="FC122" s="212" t="s">
        <v>282</v>
      </c>
      <c r="FD122" s="212" t="s">
        <v>282</v>
      </c>
      <c r="FE122" s="212" t="s">
        <v>282</v>
      </c>
      <c r="FF122" s="212" t="s">
        <v>282</v>
      </c>
      <c r="FG122" s="212" t="s">
        <v>282</v>
      </c>
      <c r="FH122" s="212" t="s">
        <v>282</v>
      </c>
      <c r="FI122" s="212" t="s">
        <v>282</v>
      </c>
      <c r="FJ122" s="212" t="s">
        <v>282</v>
      </c>
      <c r="FK122" s="212" t="s">
        <v>282</v>
      </c>
    </row>
    <row r="123" spans="1:167" s="212" customFormat="1" x14ac:dyDescent="0.25">
      <c r="A123" s="66" t="s">
        <v>8777</v>
      </c>
      <c r="B123" s="159" t="s">
        <v>282</v>
      </c>
      <c r="C123" s="159" t="s">
        <v>5328</v>
      </c>
      <c r="F123" s="212">
        <v>3</v>
      </c>
      <c r="G123" s="212">
        <v>2</v>
      </c>
      <c r="H123" s="66" t="s">
        <v>10667</v>
      </c>
      <c r="I123" s="159" t="s">
        <v>183</v>
      </c>
      <c r="J123" s="212" t="s">
        <v>282</v>
      </c>
      <c r="K123" s="212" t="s">
        <v>282</v>
      </c>
      <c r="L123" s="212" t="s">
        <v>282</v>
      </c>
      <c r="M123" s="212" t="s">
        <v>282</v>
      </c>
      <c r="N123" s="212" t="s">
        <v>282</v>
      </c>
      <c r="O123" s="212" t="s">
        <v>282</v>
      </c>
      <c r="P123" s="212" t="s">
        <v>282</v>
      </c>
      <c r="Q123" s="212" t="s">
        <v>282</v>
      </c>
      <c r="R123" s="212" t="s">
        <v>282</v>
      </c>
      <c r="S123" s="212" t="s">
        <v>282</v>
      </c>
      <c r="T123" s="159" t="s">
        <v>299</v>
      </c>
      <c r="U123" s="159">
        <v>17</v>
      </c>
      <c r="V123" s="159">
        <v>19.600000000000001</v>
      </c>
      <c r="W123" s="159">
        <v>3.8</v>
      </c>
      <c r="X123" s="159">
        <v>77</v>
      </c>
      <c r="Y123" s="159" t="s">
        <v>282</v>
      </c>
      <c r="Z123" s="159" t="s">
        <v>282</v>
      </c>
      <c r="AA123" s="159" t="s">
        <v>282</v>
      </c>
      <c r="AB123" s="159">
        <v>8.9</v>
      </c>
      <c r="AC123" s="159">
        <v>6.8</v>
      </c>
      <c r="AD123" s="159">
        <v>77</v>
      </c>
      <c r="AE123" s="159" t="s">
        <v>282</v>
      </c>
      <c r="AF123" s="159" t="s">
        <v>282</v>
      </c>
      <c r="AG123" s="159" t="s">
        <v>282</v>
      </c>
      <c r="AH123" s="159" t="s">
        <v>282</v>
      </c>
      <c r="AI123" s="159" t="s">
        <v>282</v>
      </c>
      <c r="AJ123" s="159" t="s">
        <v>282</v>
      </c>
      <c r="AK123" s="159" t="s">
        <v>282</v>
      </c>
      <c r="AL123" s="159" t="s">
        <v>282</v>
      </c>
      <c r="AM123" s="159" t="s">
        <v>282</v>
      </c>
      <c r="AN123" s="159" t="s">
        <v>670</v>
      </c>
      <c r="AO123" s="159" t="s">
        <v>183</v>
      </c>
      <c r="AP123" s="159" t="s">
        <v>282</v>
      </c>
      <c r="AQ123" s="159" t="s">
        <v>282</v>
      </c>
      <c r="AR123" s="159" t="s">
        <v>282</v>
      </c>
      <c r="AS123" s="159" t="s">
        <v>282</v>
      </c>
      <c r="AT123" s="159" t="s">
        <v>282</v>
      </c>
      <c r="AU123" s="159" t="s">
        <v>282</v>
      </c>
      <c r="AV123" s="159" t="s">
        <v>282</v>
      </c>
      <c r="AW123" s="159" t="s">
        <v>282</v>
      </c>
      <c r="AX123" s="159" t="s">
        <v>282</v>
      </c>
      <c r="AY123" s="159" t="s">
        <v>282</v>
      </c>
      <c r="AZ123" s="159" t="s">
        <v>299</v>
      </c>
      <c r="BA123" s="159">
        <v>17</v>
      </c>
      <c r="BB123" s="159">
        <v>19.8</v>
      </c>
      <c r="BC123" s="159">
        <v>3.5</v>
      </c>
      <c r="BD123" s="159">
        <v>77</v>
      </c>
      <c r="BE123" s="159" t="s">
        <v>282</v>
      </c>
      <c r="BF123" s="159" t="s">
        <v>282</v>
      </c>
      <c r="BG123" s="159" t="s">
        <v>282</v>
      </c>
      <c r="BH123" s="159">
        <v>6.4</v>
      </c>
      <c r="BI123" s="159">
        <v>4.5</v>
      </c>
      <c r="BJ123" s="159">
        <v>77</v>
      </c>
      <c r="BK123" s="159" t="s">
        <v>282</v>
      </c>
      <c r="BL123" s="159" t="s">
        <v>282</v>
      </c>
      <c r="BM123" s="159" t="s">
        <v>282</v>
      </c>
      <c r="BN123" s="159" t="s">
        <v>282</v>
      </c>
      <c r="BO123" s="159" t="s">
        <v>282</v>
      </c>
      <c r="BP123" s="159" t="s">
        <v>282</v>
      </c>
      <c r="BQ123" s="159" t="s">
        <v>282</v>
      </c>
      <c r="BR123" s="159" t="s">
        <v>282</v>
      </c>
      <c r="BS123" s="159" t="s">
        <v>282</v>
      </c>
      <c r="BT123" s="159" t="s">
        <v>282</v>
      </c>
      <c r="BU123" s="159" t="s">
        <v>282</v>
      </c>
      <c r="BV123" s="159" t="s">
        <v>282</v>
      </c>
      <c r="BW123" s="159" t="s">
        <v>282</v>
      </c>
      <c r="BX123" s="159" t="s">
        <v>282</v>
      </c>
      <c r="BY123" s="159" t="s">
        <v>282</v>
      </c>
      <c r="BZ123" s="159" t="s">
        <v>282</v>
      </c>
      <c r="CA123" s="159" t="s">
        <v>282</v>
      </c>
      <c r="CB123" s="159" t="s">
        <v>282</v>
      </c>
      <c r="CC123" s="159" t="s">
        <v>282</v>
      </c>
      <c r="CD123" s="159" t="s">
        <v>282</v>
      </c>
      <c r="CE123" s="159" t="s">
        <v>282</v>
      </c>
      <c r="CF123" s="159" t="s">
        <v>282</v>
      </c>
      <c r="CG123" s="159" t="s">
        <v>282</v>
      </c>
      <c r="CH123" s="159" t="s">
        <v>282</v>
      </c>
      <c r="CI123" s="159" t="s">
        <v>282</v>
      </c>
      <c r="CJ123" s="159" t="s">
        <v>282</v>
      </c>
      <c r="CK123" s="159" t="s">
        <v>282</v>
      </c>
      <c r="CL123" s="159" t="s">
        <v>282</v>
      </c>
      <c r="CM123" s="159" t="s">
        <v>282</v>
      </c>
      <c r="CN123" s="159" t="s">
        <v>282</v>
      </c>
      <c r="CO123" s="159" t="s">
        <v>282</v>
      </c>
      <c r="CP123" s="159" t="s">
        <v>282</v>
      </c>
      <c r="CQ123" s="159" t="s">
        <v>282</v>
      </c>
      <c r="CR123" s="159" t="s">
        <v>282</v>
      </c>
      <c r="CS123" s="159" t="s">
        <v>282</v>
      </c>
      <c r="CT123" s="159" t="s">
        <v>282</v>
      </c>
      <c r="CU123" s="159" t="s">
        <v>282</v>
      </c>
      <c r="CV123" s="159" t="s">
        <v>282</v>
      </c>
      <c r="CW123" s="159" t="s">
        <v>282</v>
      </c>
      <c r="CX123" s="159" t="s">
        <v>282</v>
      </c>
      <c r="CY123" s="159" t="s">
        <v>282</v>
      </c>
      <c r="CZ123" s="159" t="s">
        <v>282</v>
      </c>
      <c r="DA123" s="159" t="s">
        <v>282</v>
      </c>
      <c r="DB123" s="159" t="s">
        <v>282</v>
      </c>
      <c r="DC123" s="159" t="s">
        <v>282</v>
      </c>
      <c r="DD123" s="159" t="s">
        <v>282</v>
      </c>
      <c r="DE123" s="159" t="s">
        <v>282</v>
      </c>
      <c r="DF123" s="159" t="s">
        <v>282</v>
      </c>
      <c r="DG123" s="159" t="s">
        <v>282</v>
      </c>
      <c r="DH123" s="159" t="s">
        <v>282</v>
      </c>
      <c r="DI123" s="159" t="s">
        <v>282</v>
      </c>
      <c r="DJ123" s="159" t="s">
        <v>282</v>
      </c>
      <c r="DK123" s="159" t="s">
        <v>282</v>
      </c>
      <c r="DL123" s="159" t="s">
        <v>282</v>
      </c>
      <c r="DM123" s="159" t="s">
        <v>282</v>
      </c>
      <c r="DN123" s="159" t="s">
        <v>282</v>
      </c>
      <c r="DO123" s="159" t="s">
        <v>282</v>
      </c>
      <c r="DP123" s="159" t="s">
        <v>282</v>
      </c>
      <c r="DQ123" s="159" t="s">
        <v>282</v>
      </c>
      <c r="DR123" s="159" t="s">
        <v>282</v>
      </c>
      <c r="DS123" s="159" t="s">
        <v>282</v>
      </c>
      <c r="DT123" s="159" t="s">
        <v>282</v>
      </c>
      <c r="DU123" s="159" t="s">
        <v>282</v>
      </c>
      <c r="DV123" s="159" t="s">
        <v>282</v>
      </c>
      <c r="DW123" s="159" t="s">
        <v>282</v>
      </c>
      <c r="DX123" s="159" t="s">
        <v>282</v>
      </c>
      <c r="DY123" s="159" t="s">
        <v>282</v>
      </c>
      <c r="DZ123" s="159" t="s">
        <v>282</v>
      </c>
      <c r="EA123" s="159" t="s">
        <v>282</v>
      </c>
      <c r="EB123" s="159" t="s">
        <v>282</v>
      </c>
      <c r="EC123" s="159" t="s">
        <v>282</v>
      </c>
      <c r="ED123" s="159" t="s">
        <v>282</v>
      </c>
      <c r="EE123" s="159" t="s">
        <v>282</v>
      </c>
      <c r="EF123" s="159" t="s">
        <v>282</v>
      </c>
      <c r="EG123" s="159" t="s">
        <v>282</v>
      </c>
      <c r="EH123" s="159" t="s">
        <v>282</v>
      </c>
      <c r="EI123" s="159" t="s">
        <v>282</v>
      </c>
      <c r="EJ123" s="159" t="s">
        <v>282</v>
      </c>
      <c r="EK123" s="159" t="s">
        <v>282</v>
      </c>
      <c r="EL123" s="159" t="s">
        <v>282</v>
      </c>
      <c r="EM123" s="159" t="s">
        <v>282</v>
      </c>
      <c r="EN123" s="159" t="s">
        <v>282</v>
      </c>
      <c r="EO123" s="159" t="s">
        <v>282</v>
      </c>
      <c r="EP123" s="159" t="s">
        <v>282</v>
      </c>
      <c r="EQ123" s="159" t="s">
        <v>282</v>
      </c>
      <c r="ER123" s="159" t="s">
        <v>282</v>
      </c>
      <c r="ES123" s="159" t="s">
        <v>282</v>
      </c>
      <c r="ET123" s="159" t="s">
        <v>282</v>
      </c>
      <c r="EU123" s="159" t="s">
        <v>282</v>
      </c>
      <c r="EV123" s="159" t="s">
        <v>282</v>
      </c>
      <c r="EW123" s="159" t="s">
        <v>282</v>
      </c>
      <c r="EX123" s="159" t="s">
        <v>282</v>
      </c>
      <c r="EY123" s="159" t="s">
        <v>282</v>
      </c>
      <c r="EZ123" s="159" t="s">
        <v>282</v>
      </c>
      <c r="FA123" s="159" t="s">
        <v>282</v>
      </c>
      <c r="FB123" s="159" t="s">
        <v>282</v>
      </c>
      <c r="FC123" s="159" t="s">
        <v>282</v>
      </c>
      <c r="FD123" s="159" t="s">
        <v>282</v>
      </c>
      <c r="FE123" s="159" t="s">
        <v>282</v>
      </c>
      <c r="FF123" s="159" t="s">
        <v>282</v>
      </c>
      <c r="FG123" s="159" t="s">
        <v>282</v>
      </c>
      <c r="FH123" s="159" t="s">
        <v>282</v>
      </c>
      <c r="FI123" s="159" t="s">
        <v>282</v>
      </c>
      <c r="FJ123" s="159" t="s">
        <v>282</v>
      </c>
      <c r="FK123" s="159" t="s">
        <v>282</v>
      </c>
    </row>
    <row r="124" spans="1:167" s="212" customFormat="1" x14ac:dyDescent="0.25">
      <c r="A124" s="66" t="s">
        <v>8777</v>
      </c>
      <c r="B124" s="159" t="s">
        <v>282</v>
      </c>
      <c r="C124" s="159" t="s">
        <v>5328</v>
      </c>
      <c r="F124" s="212">
        <v>6</v>
      </c>
      <c r="G124" s="212">
        <v>2</v>
      </c>
      <c r="H124" s="66" t="s">
        <v>10667</v>
      </c>
      <c r="I124" s="159" t="s">
        <v>183</v>
      </c>
      <c r="J124" s="212" t="s">
        <v>282</v>
      </c>
      <c r="K124" s="212" t="s">
        <v>282</v>
      </c>
      <c r="L124" s="212" t="s">
        <v>282</v>
      </c>
      <c r="M124" s="212" t="s">
        <v>282</v>
      </c>
      <c r="N124" s="212" t="s">
        <v>282</v>
      </c>
      <c r="O124" s="212" t="s">
        <v>282</v>
      </c>
      <c r="P124" s="212" t="s">
        <v>282</v>
      </c>
      <c r="Q124" s="212" t="s">
        <v>282</v>
      </c>
      <c r="R124" s="212" t="s">
        <v>282</v>
      </c>
      <c r="S124" s="212" t="s">
        <v>282</v>
      </c>
      <c r="T124" s="159" t="s">
        <v>299</v>
      </c>
      <c r="U124" s="159">
        <v>17</v>
      </c>
      <c r="V124" s="159">
        <v>19.600000000000001</v>
      </c>
      <c r="W124" s="159">
        <v>3.8</v>
      </c>
      <c r="X124" s="159">
        <v>77</v>
      </c>
      <c r="Y124" s="159" t="s">
        <v>282</v>
      </c>
      <c r="Z124" s="159" t="s">
        <v>282</v>
      </c>
      <c r="AA124" s="159" t="s">
        <v>282</v>
      </c>
      <c r="AB124" s="159">
        <v>7.5</v>
      </c>
      <c r="AC124" s="159">
        <v>6</v>
      </c>
      <c r="AD124" s="159">
        <v>77</v>
      </c>
      <c r="AE124" s="159" t="s">
        <v>282</v>
      </c>
      <c r="AF124" s="159" t="s">
        <v>282</v>
      </c>
      <c r="AG124" s="159" t="s">
        <v>282</v>
      </c>
      <c r="AH124" s="159" t="s">
        <v>282</v>
      </c>
      <c r="AI124" s="159" t="s">
        <v>282</v>
      </c>
      <c r="AJ124" s="159" t="s">
        <v>282</v>
      </c>
      <c r="AK124" s="159" t="s">
        <v>282</v>
      </c>
      <c r="AL124" s="159" t="s">
        <v>282</v>
      </c>
      <c r="AM124" s="159" t="s">
        <v>282</v>
      </c>
      <c r="AN124" s="159" t="s">
        <v>670</v>
      </c>
      <c r="AO124" s="159" t="s">
        <v>183</v>
      </c>
      <c r="AP124" s="159" t="s">
        <v>282</v>
      </c>
      <c r="AQ124" s="159" t="s">
        <v>282</v>
      </c>
      <c r="AR124" s="159" t="s">
        <v>282</v>
      </c>
      <c r="AS124" s="159" t="s">
        <v>282</v>
      </c>
      <c r="AT124" s="159" t="s">
        <v>282</v>
      </c>
      <c r="AU124" s="159" t="s">
        <v>282</v>
      </c>
      <c r="AV124" s="159" t="s">
        <v>282</v>
      </c>
      <c r="AW124" s="159" t="s">
        <v>282</v>
      </c>
      <c r="AX124" s="159" t="s">
        <v>282</v>
      </c>
      <c r="AY124" s="159" t="s">
        <v>282</v>
      </c>
      <c r="AZ124" s="159" t="s">
        <v>299</v>
      </c>
      <c r="BA124" s="159">
        <v>17</v>
      </c>
      <c r="BB124" s="159">
        <v>19.8</v>
      </c>
      <c r="BC124" s="159">
        <v>3.5</v>
      </c>
      <c r="BD124" s="159">
        <v>77</v>
      </c>
      <c r="BE124" s="159" t="s">
        <v>282</v>
      </c>
      <c r="BF124" s="159" t="s">
        <v>282</v>
      </c>
      <c r="BG124" s="159" t="s">
        <v>282</v>
      </c>
      <c r="BH124" s="159">
        <v>7.9</v>
      </c>
      <c r="BI124" s="159">
        <v>5.9</v>
      </c>
      <c r="BJ124" s="159">
        <v>77</v>
      </c>
      <c r="BK124" s="159" t="s">
        <v>282</v>
      </c>
      <c r="BL124" s="159" t="s">
        <v>282</v>
      </c>
      <c r="BM124" s="159" t="s">
        <v>282</v>
      </c>
      <c r="BN124" s="159" t="s">
        <v>282</v>
      </c>
      <c r="BO124" s="159" t="s">
        <v>282</v>
      </c>
      <c r="BP124" s="159" t="s">
        <v>282</v>
      </c>
      <c r="BQ124" s="159" t="s">
        <v>282</v>
      </c>
      <c r="BR124" s="159" t="s">
        <v>282</v>
      </c>
      <c r="BS124" s="159" t="s">
        <v>282</v>
      </c>
      <c r="BT124" s="159" t="s">
        <v>282</v>
      </c>
      <c r="BU124" s="159" t="s">
        <v>282</v>
      </c>
      <c r="BV124" s="159" t="s">
        <v>282</v>
      </c>
      <c r="BW124" s="159" t="s">
        <v>282</v>
      </c>
      <c r="BX124" s="159" t="s">
        <v>282</v>
      </c>
      <c r="BY124" s="159" t="s">
        <v>282</v>
      </c>
      <c r="BZ124" s="159" t="s">
        <v>282</v>
      </c>
      <c r="CA124" s="159" t="s">
        <v>282</v>
      </c>
      <c r="CB124" s="159" t="s">
        <v>282</v>
      </c>
      <c r="CC124" s="159" t="s">
        <v>282</v>
      </c>
      <c r="CD124" s="159" t="s">
        <v>282</v>
      </c>
      <c r="CE124" s="159" t="s">
        <v>282</v>
      </c>
      <c r="CF124" s="159" t="s">
        <v>282</v>
      </c>
      <c r="CG124" s="159" t="s">
        <v>282</v>
      </c>
      <c r="CH124" s="159" t="s">
        <v>282</v>
      </c>
      <c r="CI124" s="159" t="s">
        <v>282</v>
      </c>
      <c r="CJ124" s="159" t="s">
        <v>282</v>
      </c>
      <c r="CK124" s="159" t="s">
        <v>282</v>
      </c>
      <c r="CL124" s="159" t="s">
        <v>282</v>
      </c>
      <c r="CM124" s="159" t="s">
        <v>282</v>
      </c>
      <c r="CN124" s="159" t="s">
        <v>282</v>
      </c>
      <c r="CO124" s="159" t="s">
        <v>282</v>
      </c>
      <c r="CP124" s="159" t="s">
        <v>282</v>
      </c>
      <c r="CQ124" s="159" t="s">
        <v>282</v>
      </c>
      <c r="CR124" s="159" t="s">
        <v>282</v>
      </c>
      <c r="CS124" s="159" t="s">
        <v>282</v>
      </c>
      <c r="CT124" s="159" t="s">
        <v>282</v>
      </c>
      <c r="CU124" s="159" t="s">
        <v>282</v>
      </c>
      <c r="CV124" s="159" t="s">
        <v>282</v>
      </c>
      <c r="CW124" s="159" t="s">
        <v>282</v>
      </c>
      <c r="CX124" s="159" t="s">
        <v>282</v>
      </c>
      <c r="CY124" s="159" t="s">
        <v>282</v>
      </c>
      <c r="CZ124" s="159" t="s">
        <v>282</v>
      </c>
      <c r="DA124" s="159" t="s">
        <v>282</v>
      </c>
      <c r="DB124" s="159" t="s">
        <v>282</v>
      </c>
      <c r="DC124" s="159" t="s">
        <v>282</v>
      </c>
      <c r="DD124" s="159" t="s">
        <v>282</v>
      </c>
      <c r="DE124" s="159" t="s">
        <v>282</v>
      </c>
      <c r="DF124" s="159" t="s">
        <v>282</v>
      </c>
      <c r="DG124" s="159" t="s">
        <v>282</v>
      </c>
      <c r="DH124" s="159" t="s">
        <v>282</v>
      </c>
      <c r="DI124" s="159" t="s">
        <v>282</v>
      </c>
      <c r="DJ124" s="159" t="s">
        <v>282</v>
      </c>
      <c r="DK124" s="159" t="s">
        <v>282</v>
      </c>
      <c r="DL124" s="159" t="s">
        <v>282</v>
      </c>
      <c r="DM124" s="159" t="s">
        <v>282</v>
      </c>
      <c r="DN124" s="159" t="s">
        <v>282</v>
      </c>
      <c r="DO124" s="159" t="s">
        <v>282</v>
      </c>
      <c r="DP124" s="159" t="s">
        <v>282</v>
      </c>
      <c r="DQ124" s="159" t="s">
        <v>282</v>
      </c>
      <c r="DR124" s="159" t="s">
        <v>282</v>
      </c>
      <c r="DS124" s="159" t="s">
        <v>282</v>
      </c>
      <c r="DT124" s="159" t="s">
        <v>282</v>
      </c>
      <c r="DU124" s="159" t="s">
        <v>282</v>
      </c>
      <c r="DV124" s="159" t="s">
        <v>282</v>
      </c>
      <c r="DW124" s="159" t="s">
        <v>282</v>
      </c>
      <c r="DX124" s="159" t="s">
        <v>282</v>
      </c>
      <c r="DY124" s="159" t="s">
        <v>282</v>
      </c>
      <c r="DZ124" s="159" t="s">
        <v>282</v>
      </c>
      <c r="EA124" s="159" t="s">
        <v>282</v>
      </c>
      <c r="EB124" s="159" t="s">
        <v>282</v>
      </c>
      <c r="EC124" s="159" t="s">
        <v>282</v>
      </c>
      <c r="ED124" s="159" t="s">
        <v>282</v>
      </c>
      <c r="EE124" s="159" t="s">
        <v>282</v>
      </c>
      <c r="EF124" s="159" t="s">
        <v>282</v>
      </c>
      <c r="EG124" s="159" t="s">
        <v>282</v>
      </c>
      <c r="EH124" s="159" t="s">
        <v>282</v>
      </c>
      <c r="EI124" s="159" t="s">
        <v>282</v>
      </c>
      <c r="EJ124" s="159" t="s">
        <v>282</v>
      </c>
      <c r="EK124" s="159" t="s">
        <v>282</v>
      </c>
      <c r="EL124" s="159" t="s">
        <v>282</v>
      </c>
      <c r="EM124" s="159" t="s">
        <v>282</v>
      </c>
      <c r="EN124" s="159" t="s">
        <v>282</v>
      </c>
      <c r="EO124" s="159" t="s">
        <v>282</v>
      </c>
      <c r="EP124" s="159" t="s">
        <v>282</v>
      </c>
      <c r="EQ124" s="159" t="s">
        <v>282</v>
      </c>
      <c r="ER124" s="159" t="s">
        <v>282</v>
      </c>
      <c r="ES124" s="159" t="s">
        <v>282</v>
      </c>
      <c r="ET124" s="159" t="s">
        <v>282</v>
      </c>
      <c r="EU124" s="159" t="s">
        <v>282</v>
      </c>
      <c r="EV124" s="159" t="s">
        <v>282</v>
      </c>
      <c r="EW124" s="159" t="s">
        <v>282</v>
      </c>
      <c r="EX124" s="159" t="s">
        <v>282</v>
      </c>
      <c r="EY124" s="159" t="s">
        <v>282</v>
      </c>
      <c r="EZ124" s="159" t="s">
        <v>282</v>
      </c>
      <c r="FA124" s="159" t="s">
        <v>282</v>
      </c>
      <c r="FB124" s="159" t="s">
        <v>282</v>
      </c>
      <c r="FC124" s="159" t="s">
        <v>282</v>
      </c>
      <c r="FD124" s="159" t="s">
        <v>282</v>
      </c>
      <c r="FE124" s="159" t="s">
        <v>282</v>
      </c>
      <c r="FF124" s="159" t="s">
        <v>282</v>
      </c>
      <c r="FG124" s="159" t="s">
        <v>282</v>
      </c>
      <c r="FH124" s="159" t="s">
        <v>282</v>
      </c>
      <c r="FI124" s="159" t="s">
        <v>282</v>
      </c>
      <c r="FJ124" s="159" t="s">
        <v>282</v>
      </c>
      <c r="FK124" s="159" t="s">
        <v>282</v>
      </c>
    </row>
    <row r="125" spans="1:167" s="212" customFormat="1" x14ac:dyDescent="0.25">
      <c r="A125" s="66" t="s">
        <v>4931</v>
      </c>
      <c r="B125" s="159" t="s">
        <v>282</v>
      </c>
      <c r="C125" s="159" t="s">
        <v>5328</v>
      </c>
      <c r="F125" s="212">
        <v>1</v>
      </c>
      <c r="G125" s="212">
        <v>2</v>
      </c>
      <c r="H125" s="66" t="s">
        <v>770</v>
      </c>
      <c r="I125" s="159" t="s">
        <v>182</v>
      </c>
      <c r="J125" s="212" t="s">
        <v>282</v>
      </c>
      <c r="K125" s="212" t="s">
        <v>282</v>
      </c>
      <c r="L125" s="212" t="s">
        <v>282</v>
      </c>
      <c r="M125" s="212" t="s">
        <v>282</v>
      </c>
      <c r="N125" s="212" t="s">
        <v>282</v>
      </c>
      <c r="O125" s="212" t="s">
        <v>282</v>
      </c>
      <c r="P125" s="212" t="s">
        <v>282</v>
      </c>
      <c r="Q125" s="212" t="s">
        <v>282</v>
      </c>
      <c r="R125" s="212" t="s">
        <v>282</v>
      </c>
      <c r="S125" s="212" t="s">
        <v>282</v>
      </c>
      <c r="T125" s="159" t="s">
        <v>743</v>
      </c>
      <c r="U125" s="159">
        <v>21</v>
      </c>
      <c r="V125" s="159">
        <v>20.399999999999999</v>
      </c>
      <c r="W125" s="159">
        <v>2.11</v>
      </c>
      <c r="X125" s="159">
        <v>15</v>
      </c>
      <c r="Y125" s="159" t="s">
        <v>282</v>
      </c>
      <c r="Z125" s="159" t="s">
        <v>282</v>
      </c>
      <c r="AA125" s="159" t="s">
        <v>282</v>
      </c>
      <c r="AB125" s="159" t="s">
        <v>282</v>
      </c>
      <c r="AC125" s="159" t="s">
        <v>282</v>
      </c>
      <c r="AD125" s="159" t="s">
        <v>282</v>
      </c>
      <c r="AE125" s="159">
        <v>4.3</v>
      </c>
      <c r="AF125" s="159">
        <v>1.29</v>
      </c>
      <c r="AG125" s="159">
        <v>10</v>
      </c>
      <c r="AH125" s="159" t="s">
        <v>282</v>
      </c>
      <c r="AI125" s="159" t="s">
        <v>282</v>
      </c>
      <c r="AJ125" s="159" t="s">
        <v>282</v>
      </c>
      <c r="AK125" s="159" t="s">
        <v>282</v>
      </c>
      <c r="AL125" s="159" t="s">
        <v>282</v>
      </c>
      <c r="AM125" s="159" t="s">
        <v>282</v>
      </c>
      <c r="AN125" s="159" t="s">
        <v>16098</v>
      </c>
      <c r="AO125" s="159" t="s">
        <v>182</v>
      </c>
      <c r="AP125" s="159" t="s">
        <v>282</v>
      </c>
      <c r="AQ125" s="159" t="s">
        <v>282</v>
      </c>
      <c r="AR125" s="159" t="s">
        <v>282</v>
      </c>
      <c r="AS125" s="159" t="s">
        <v>282</v>
      </c>
      <c r="AT125" s="159" t="s">
        <v>282</v>
      </c>
      <c r="AU125" s="159" t="s">
        <v>282</v>
      </c>
      <c r="AV125" s="159" t="s">
        <v>282</v>
      </c>
      <c r="AW125" s="159" t="s">
        <v>282</v>
      </c>
      <c r="AX125" s="159" t="s">
        <v>282</v>
      </c>
      <c r="AY125" s="159" t="s">
        <v>282</v>
      </c>
      <c r="AZ125" s="159" t="s">
        <v>743</v>
      </c>
      <c r="BA125" s="159">
        <v>21</v>
      </c>
      <c r="BB125" s="159">
        <v>25.09</v>
      </c>
      <c r="BC125" s="159">
        <v>2.38</v>
      </c>
      <c r="BD125" s="159">
        <v>15</v>
      </c>
      <c r="BE125" s="159" t="s">
        <v>282</v>
      </c>
      <c r="BF125" s="159" t="s">
        <v>282</v>
      </c>
      <c r="BG125" s="159" t="s">
        <v>282</v>
      </c>
      <c r="BH125" s="159" t="s">
        <v>282</v>
      </c>
      <c r="BI125" s="159" t="s">
        <v>282</v>
      </c>
      <c r="BJ125" s="159" t="s">
        <v>282</v>
      </c>
      <c r="BK125" s="159">
        <v>9.73</v>
      </c>
      <c r="BL125" s="159">
        <v>2.2200000000000002</v>
      </c>
      <c r="BM125" s="159">
        <v>11</v>
      </c>
      <c r="BN125" s="159" t="s">
        <v>282</v>
      </c>
      <c r="BO125" s="159" t="s">
        <v>282</v>
      </c>
      <c r="BP125" s="159" t="s">
        <v>282</v>
      </c>
      <c r="BQ125" s="159" t="s">
        <v>282</v>
      </c>
      <c r="BR125" s="159" t="s">
        <v>282</v>
      </c>
      <c r="BS125" s="159" t="s">
        <v>282</v>
      </c>
      <c r="BT125" s="159" t="s">
        <v>282</v>
      </c>
      <c r="BU125" s="159" t="s">
        <v>282</v>
      </c>
      <c r="BV125" s="159" t="s">
        <v>282</v>
      </c>
      <c r="BW125" s="159" t="s">
        <v>282</v>
      </c>
      <c r="BX125" s="159" t="s">
        <v>282</v>
      </c>
      <c r="BY125" s="159" t="s">
        <v>282</v>
      </c>
      <c r="BZ125" s="159" t="s">
        <v>282</v>
      </c>
      <c r="CA125" s="159" t="s">
        <v>282</v>
      </c>
      <c r="CB125" s="159" t="s">
        <v>282</v>
      </c>
      <c r="CC125" s="159" t="s">
        <v>282</v>
      </c>
      <c r="CD125" s="159" t="s">
        <v>282</v>
      </c>
      <c r="CE125" s="159" t="s">
        <v>282</v>
      </c>
      <c r="CF125" s="159" t="s">
        <v>282</v>
      </c>
      <c r="CG125" s="159" t="s">
        <v>282</v>
      </c>
      <c r="CH125" s="159" t="s">
        <v>282</v>
      </c>
      <c r="CI125" s="159" t="s">
        <v>282</v>
      </c>
      <c r="CJ125" s="159" t="s">
        <v>282</v>
      </c>
      <c r="CK125" s="159" t="s">
        <v>282</v>
      </c>
      <c r="CL125" s="159" t="s">
        <v>282</v>
      </c>
      <c r="CM125" s="159" t="s">
        <v>282</v>
      </c>
      <c r="CN125" s="159" t="s">
        <v>282</v>
      </c>
      <c r="CO125" s="159" t="s">
        <v>282</v>
      </c>
      <c r="CP125" s="159" t="s">
        <v>282</v>
      </c>
      <c r="CQ125" s="159" t="s">
        <v>282</v>
      </c>
      <c r="CR125" s="159" t="s">
        <v>282</v>
      </c>
      <c r="CS125" s="159" t="s">
        <v>282</v>
      </c>
      <c r="CT125" s="159" t="s">
        <v>282</v>
      </c>
      <c r="CU125" s="159" t="s">
        <v>282</v>
      </c>
      <c r="CV125" s="159" t="s">
        <v>282</v>
      </c>
      <c r="CW125" s="159" t="s">
        <v>282</v>
      </c>
      <c r="CX125" s="159" t="s">
        <v>282</v>
      </c>
      <c r="CY125" s="159" t="s">
        <v>282</v>
      </c>
      <c r="CZ125" s="159" t="s">
        <v>282</v>
      </c>
      <c r="DA125" s="159" t="s">
        <v>282</v>
      </c>
      <c r="DB125" s="159" t="s">
        <v>282</v>
      </c>
      <c r="DC125" s="159" t="s">
        <v>282</v>
      </c>
      <c r="DD125" s="159" t="s">
        <v>282</v>
      </c>
      <c r="DE125" s="159" t="s">
        <v>282</v>
      </c>
      <c r="DF125" s="159" t="s">
        <v>282</v>
      </c>
      <c r="DG125" s="159" t="s">
        <v>282</v>
      </c>
      <c r="DH125" s="159" t="s">
        <v>282</v>
      </c>
      <c r="DI125" s="159" t="s">
        <v>282</v>
      </c>
      <c r="DJ125" s="159" t="s">
        <v>282</v>
      </c>
      <c r="DK125" s="159" t="s">
        <v>282</v>
      </c>
      <c r="DL125" s="159" t="s">
        <v>282</v>
      </c>
      <c r="DM125" s="159" t="s">
        <v>282</v>
      </c>
      <c r="DN125" s="159" t="s">
        <v>282</v>
      </c>
      <c r="DO125" s="159" t="s">
        <v>282</v>
      </c>
      <c r="DP125" s="159" t="s">
        <v>282</v>
      </c>
      <c r="DQ125" s="159" t="s">
        <v>282</v>
      </c>
      <c r="DR125" s="159" t="s">
        <v>282</v>
      </c>
      <c r="DS125" s="159" t="s">
        <v>282</v>
      </c>
      <c r="DT125" s="159" t="s">
        <v>282</v>
      </c>
      <c r="DU125" s="159" t="s">
        <v>282</v>
      </c>
      <c r="DV125" s="159" t="s">
        <v>282</v>
      </c>
      <c r="DW125" s="159" t="s">
        <v>282</v>
      </c>
      <c r="DX125" s="159" t="s">
        <v>282</v>
      </c>
      <c r="DY125" s="159" t="s">
        <v>282</v>
      </c>
      <c r="DZ125" s="159" t="s">
        <v>282</v>
      </c>
      <c r="EA125" s="159" t="s">
        <v>282</v>
      </c>
      <c r="EB125" s="159" t="s">
        <v>282</v>
      </c>
      <c r="EC125" s="159" t="s">
        <v>282</v>
      </c>
      <c r="ED125" s="159" t="s">
        <v>282</v>
      </c>
      <c r="EE125" s="159" t="s">
        <v>282</v>
      </c>
      <c r="EF125" s="159" t="s">
        <v>282</v>
      </c>
      <c r="EG125" s="159" t="s">
        <v>282</v>
      </c>
      <c r="EH125" s="159" t="s">
        <v>282</v>
      </c>
      <c r="EI125" s="159" t="s">
        <v>282</v>
      </c>
      <c r="EJ125" s="159" t="s">
        <v>282</v>
      </c>
      <c r="EK125" s="159" t="s">
        <v>282</v>
      </c>
      <c r="EL125" s="159" t="s">
        <v>282</v>
      </c>
      <c r="EM125" s="159" t="s">
        <v>282</v>
      </c>
      <c r="EN125" s="159" t="s">
        <v>282</v>
      </c>
      <c r="EO125" s="159" t="s">
        <v>282</v>
      </c>
      <c r="EP125" s="159" t="s">
        <v>282</v>
      </c>
      <c r="EQ125" s="159" t="s">
        <v>282</v>
      </c>
      <c r="ER125" s="159" t="s">
        <v>282</v>
      </c>
      <c r="ES125" s="159" t="s">
        <v>282</v>
      </c>
      <c r="ET125" s="159" t="s">
        <v>282</v>
      </c>
      <c r="EU125" s="159" t="s">
        <v>282</v>
      </c>
      <c r="EV125" s="159" t="s">
        <v>282</v>
      </c>
      <c r="EW125" s="159" t="s">
        <v>282</v>
      </c>
      <c r="EX125" s="159" t="s">
        <v>282</v>
      </c>
      <c r="EY125" s="159" t="s">
        <v>282</v>
      </c>
      <c r="EZ125" s="159" t="s">
        <v>282</v>
      </c>
      <c r="FA125" s="159" t="s">
        <v>282</v>
      </c>
      <c r="FB125" s="159" t="s">
        <v>282</v>
      </c>
      <c r="FC125" s="159" t="s">
        <v>282</v>
      </c>
      <c r="FD125" s="159" t="s">
        <v>282</v>
      </c>
      <c r="FE125" s="159" t="s">
        <v>282</v>
      </c>
      <c r="FF125" s="159" t="s">
        <v>282</v>
      </c>
      <c r="FG125" s="159" t="s">
        <v>282</v>
      </c>
      <c r="FH125" s="159" t="s">
        <v>282</v>
      </c>
      <c r="FI125" s="159" t="s">
        <v>282</v>
      </c>
      <c r="FJ125" s="159" t="s">
        <v>282</v>
      </c>
      <c r="FK125" s="159" t="s">
        <v>282</v>
      </c>
    </row>
    <row r="126" spans="1:167" s="212" customFormat="1" x14ac:dyDescent="0.25">
      <c r="A126" s="66" t="s">
        <v>17102</v>
      </c>
      <c r="B126" s="159" t="s">
        <v>17425</v>
      </c>
      <c r="C126" s="159" t="s">
        <v>5328</v>
      </c>
      <c r="F126" s="212">
        <v>3</v>
      </c>
      <c r="G126" s="212">
        <v>2</v>
      </c>
      <c r="H126" s="159" t="s">
        <v>17103</v>
      </c>
      <c r="I126" s="159" t="s">
        <v>182</v>
      </c>
      <c r="J126" s="212" t="s">
        <v>282</v>
      </c>
      <c r="K126" s="212" t="s">
        <v>282</v>
      </c>
      <c r="L126" s="212" t="s">
        <v>282</v>
      </c>
      <c r="M126" s="212" t="s">
        <v>282</v>
      </c>
      <c r="N126" s="212" t="s">
        <v>282</v>
      </c>
      <c r="O126" s="212" t="s">
        <v>282</v>
      </c>
      <c r="P126" s="212" t="s">
        <v>282</v>
      </c>
      <c r="Q126" s="212" t="s">
        <v>282</v>
      </c>
      <c r="R126" s="212" t="s">
        <v>282</v>
      </c>
      <c r="S126" s="212" t="s">
        <v>282</v>
      </c>
      <c r="T126" s="159" t="s">
        <v>192</v>
      </c>
      <c r="U126" s="159">
        <v>9</v>
      </c>
      <c r="V126" s="159" t="s">
        <v>282</v>
      </c>
      <c r="W126" s="159" t="s">
        <v>282</v>
      </c>
      <c r="X126" s="159" t="s">
        <v>282</v>
      </c>
      <c r="Y126" s="159">
        <v>15.1</v>
      </c>
      <c r="Z126" s="159">
        <v>4.7</v>
      </c>
      <c r="AA126" s="159">
        <v>283</v>
      </c>
      <c r="AB126" s="159" t="s">
        <v>282</v>
      </c>
      <c r="AC126" s="159" t="s">
        <v>282</v>
      </c>
      <c r="AD126" s="159" t="s">
        <v>282</v>
      </c>
      <c r="AE126" s="159">
        <v>9.5</v>
      </c>
      <c r="AF126" s="159">
        <v>4.2</v>
      </c>
      <c r="AG126" s="159">
        <v>283</v>
      </c>
      <c r="AH126" s="159" t="s">
        <v>282</v>
      </c>
      <c r="AI126" s="159" t="s">
        <v>282</v>
      </c>
      <c r="AJ126" s="159" t="s">
        <v>282</v>
      </c>
      <c r="AK126" s="159" t="s">
        <v>282</v>
      </c>
      <c r="AL126" s="159" t="s">
        <v>282</v>
      </c>
      <c r="AM126" s="159" t="s">
        <v>282</v>
      </c>
      <c r="AN126" s="159" t="s">
        <v>306</v>
      </c>
      <c r="AO126" s="159" t="s">
        <v>282</v>
      </c>
      <c r="AP126" s="159" t="s">
        <v>282</v>
      </c>
      <c r="AQ126" s="159" t="s">
        <v>282</v>
      </c>
      <c r="AR126" s="159" t="s">
        <v>282</v>
      </c>
      <c r="AS126" s="159" t="s">
        <v>282</v>
      </c>
      <c r="AT126" s="159" t="s">
        <v>282</v>
      </c>
      <c r="AU126" s="159" t="s">
        <v>282</v>
      </c>
      <c r="AV126" s="159" t="s">
        <v>282</v>
      </c>
      <c r="AW126" s="159" t="s">
        <v>282</v>
      </c>
      <c r="AX126" s="159" t="s">
        <v>282</v>
      </c>
      <c r="AY126" s="159" t="s">
        <v>282</v>
      </c>
      <c r="AZ126" s="159" t="s">
        <v>192</v>
      </c>
      <c r="BA126" s="159">
        <v>9</v>
      </c>
      <c r="BB126" s="159" t="s">
        <v>282</v>
      </c>
      <c r="BC126" s="159" t="s">
        <v>282</v>
      </c>
      <c r="BD126" s="159" t="s">
        <v>282</v>
      </c>
      <c r="BE126" s="159">
        <v>15.1</v>
      </c>
      <c r="BF126" s="159">
        <v>4.8</v>
      </c>
      <c r="BG126" s="159">
        <v>330</v>
      </c>
      <c r="BH126" s="159" t="s">
        <v>282</v>
      </c>
      <c r="BI126" s="159" t="s">
        <v>282</v>
      </c>
      <c r="BJ126" s="159" t="s">
        <v>282</v>
      </c>
      <c r="BK126" s="159">
        <v>10.8</v>
      </c>
      <c r="BL126" s="159">
        <v>5.0999999999999996</v>
      </c>
      <c r="BM126" s="159">
        <v>330</v>
      </c>
      <c r="BN126" s="159" t="s">
        <v>282</v>
      </c>
      <c r="BO126" s="159" t="s">
        <v>282</v>
      </c>
      <c r="BP126" s="159" t="s">
        <v>282</v>
      </c>
      <c r="BQ126" s="159" t="s">
        <v>282</v>
      </c>
      <c r="BR126" s="159" t="s">
        <v>282</v>
      </c>
      <c r="BS126" s="159" t="s">
        <v>282</v>
      </c>
      <c r="BT126" s="159" t="s">
        <v>282</v>
      </c>
      <c r="BU126" s="159" t="s">
        <v>282</v>
      </c>
      <c r="BV126" s="159" t="s">
        <v>282</v>
      </c>
      <c r="BW126" s="159" t="s">
        <v>282</v>
      </c>
      <c r="BX126" s="159" t="s">
        <v>282</v>
      </c>
      <c r="BY126" s="159" t="s">
        <v>282</v>
      </c>
      <c r="BZ126" s="159" t="s">
        <v>282</v>
      </c>
      <c r="CA126" s="159" t="s">
        <v>282</v>
      </c>
      <c r="CB126" s="159" t="s">
        <v>282</v>
      </c>
      <c r="CC126" s="159" t="s">
        <v>282</v>
      </c>
      <c r="CD126" s="159" t="s">
        <v>282</v>
      </c>
      <c r="CE126" s="159" t="s">
        <v>282</v>
      </c>
      <c r="CF126" s="159" t="s">
        <v>282</v>
      </c>
      <c r="CG126" s="159" t="s">
        <v>282</v>
      </c>
      <c r="CH126" s="159" t="s">
        <v>282</v>
      </c>
      <c r="CI126" s="159" t="s">
        <v>282</v>
      </c>
      <c r="CJ126" s="159" t="s">
        <v>282</v>
      </c>
      <c r="CK126" s="159" t="s">
        <v>282</v>
      </c>
      <c r="CL126" s="159" t="s">
        <v>282</v>
      </c>
      <c r="CM126" s="159" t="s">
        <v>282</v>
      </c>
      <c r="CN126" s="159" t="s">
        <v>282</v>
      </c>
      <c r="CO126" s="159" t="s">
        <v>282</v>
      </c>
      <c r="CP126" s="159" t="s">
        <v>282</v>
      </c>
      <c r="CQ126" s="159" t="s">
        <v>282</v>
      </c>
      <c r="CR126" s="159" t="s">
        <v>282</v>
      </c>
      <c r="CS126" s="159" t="s">
        <v>282</v>
      </c>
      <c r="CT126" s="159" t="s">
        <v>282</v>
      </c>
      <c r="CU126" s="159" t="s">
        <v>282</v>
      </c>
      <c r="CV126" s="159" t="s">
        <v>282</v>
      </c>
      <c r="CW126" s="159" t="s">
        <v>282</v>
      </c>
      <c r="CX126" s="159" t="s">
        <v>282</v>
      </c>
      <c r="CY126" s="159" t="s">
        <v>282</v>
      </c>
      <c r="CZ126" s="159" t="s">
        <v>282</v>
      </c>
      <c r="DA126" s="159" t="s">
        <v>282</v>
      </c>
      <c r="DB126" s="159" t="s">
        <v>282</v>
      </c>
      <c r="DC126" s="159" t="s">
        <v>282</v>
      </c>
      <c r="DD126" s="159" t="s">
        <v>282</v>
      </c>
      <c r="DE126" s="159" t="s">
        <v>282</v>
      </c>
      <c r="DF126" s="159" t="s">
        <v>282</v>
      </c>
      <c r="DG126" s="159" t="s">
        <v>282</v>
      </c>
      <c r="DH126" s="159" t="s">
        <v>282</v>
      </c>
      <c r="DI126" s="159" t="s">
        <v>282</v>
      </c>
      <c r="DJ126" s="159" t="s">
        <v>282</v>
      </c>
      <c r="DK126" s="159" t="s">
        <v>282</v>
      </c>
      <c r="DL126" s="159" t="s">
        <v>282</v>
      </c>
      <c r="DM126" s="159" t="s">
        <v>282</v>
      </c>
      <c r="DN126" s="159" t="s">
        <v>282</v>
      </c>
      <c r="DO126" s="159" t="s">
        <v>282</v>
      </c>
      <c r="DP126" s="159" t="s">
        <v>282</v>
      </c>
      <c r="DQ126" s="159" t="s">
        <v>282</v>
      </c>
      <c r="DR126" s="159" t="s">
        <v>282</v>
      </c>
      <c r="DS126" s="159" t="s">
        <v>282</v>
      </c>
      <c r="DT126" s="159" t="s">
        <v>282</v>
      </c>
      <c r="DU126" s="159" t="s">
        <v>282</v>
      </c>
      <c r="DV126" s="159" t="s">
        <v>282</v>
      </c>
      <c r="DW126" s="159" t="s">
        <v>282</v>
      </c>
      <c r="DX126" s="159" t="s">
        <v>282</v>
      </c>
      <c r="DY126" s="159" t="s">
        <v>282</v>
      </c>
      <c r="DZ126" s="159" t="s">
        <v>282</v>
      </c>
      <c r="EA126" s="159" t="s">
        <v>282</v>
      </c>
      <c r="EB126" s="159" t="s">
        <v>282</v>
      </c>
      <c r="EC126" s="159" t="s">
        <v>282</v>
      </c>
      <c r="ED126" s="159" t="s">
        <v>282</v>
      </c>
      <c r="EE126" s="159" t="s">
        <v>282</v>
      </c>
      <c r="EF126" s="159" t="s">
        <v>282</v>
      </c>
      <c r="EG126" s="159" t="s">
        <v>282</v>
      </c>
      <c r="EH126" s="159" t="s">
        <v>282</v>
      </c>
      <c r="EI126" s="159" t="s">
        <v>282</v>
      </c>
      <c r="EJ126" s="159" t="s">
        <v>282</v>
      </c>
      <c r="EK126" s="159" t="s">
        <v>282</v>
      </c>
      <c r="EL126" s="159" t="s">
        <v>282</v>
      </c>
      <c r="EM126" s="159" t="s">
        <v>282</v>
      </c>
      <c r="EN126" s="159" t="s">
        <v>282</v>
      </c>
      <c r="EO126" s="159" t="s">
        <v>282</v>
      </c>
      <c r="EP126" s="159" t="s">
        <v>282</v>
      </c>
      <c r="EQ126" s="159" t="s">
        <v>282</v>
      </c>
      <c r="ER126" s="159" t="s">
        <v>282</v>
      </c>
      <c r="ES126" s="159" t="s">
        <v>282</v>
      </c>
      <c r="ET126" s="159" t="s">
        <v>282</v>
      </c>
      <c r="EU126" s="159" t="s">
        <v>282</v>
      </c>
      <c r="EV126" s="159" t="s">
        <v>282</v>
      </c>
      <c r="EW126" s="159" t="s">
        <v>282</v>
      </c>
      <c r="EX126" s="159" t="s">
        <v>282</v>
      </c>
      <c r="EY126" s="159" t="s">
        <v>282</v>
      </c>
      <c r="EZ126" s="159" t="s">
        <v>282</v>
      </c>
      <c r="FA126" s="159" t="s">
        <v>282</v>
      </c>
      <c r="FB126" s="159" t="s">
        <v>282</v>
      </c>
      <c r="FC126" s="159" t="s">
        <v>282</v>
      </c>
      <c r="FD126" s="159" t="s">
        <v>282</v>
      </c>
      <c r="FE126" s="159" t="s">
        <v>282</v>
      </c>
      <c r="FF126" s="159" t="s">
        <v>282</v>
      </c>
      <c r="FG126" s="159" t="s">
        <v>282</v>
      </c>
      <c r="FH126" s="159" t="s">
        <v>282</v>
      </c>
      <c r="FI126" s="159" t="s">
        <v>282</v>
      </c>
      <c r="FJ126" s="159" t="s">
        <v>282</v>
      </c>
      <c r="FK126" s="159" t="s">
        <v>282</v>
      </c>
    </row>
    <row r="127" spans="1:167" s="212" customFormat="1" x14ac:dyDescent="0.25">
      <c r="A127" s="212" t="s">
        <v>4151</v>
      </c>
      <c r="B127" s="159" t="s">
        <v>282</v>
      </c>
      <c r="C127" s="159" t="s">
        <v>5328</v>
      </c>
      <c r="F127" s="212">
        <v>3</v>
      </c>
      <c r="G127" s="212">
        <v>2</v>
      </c>
      <c r="H127" s="159" t="s">
        <v>770</v>
      </c>
      <c r="I127" s="159" t="s">
        <v>182</v>
      </c>
      <c r="J127" s="212" t="s">
        <v>220</v>
      </c>
      <c r="K127" s="212">
        <v>20</v>
      </c>
      <c r="L127" s="212">
        <v>38</v>
      </c>
      <c r="M127" s="212">
        <v>15</v>
      </c>
      <c r="N127" s="212">
        <v>70</v>
      </c>
      <c r="O127" s="212" t="s">
        <v>282</v>
      </c>
      <c r="P127" s="212" t="s">
        <v>282</v>
      </c>
      <c r="Q127" s="212" t="s">
        <v>282</v>
      </c>
      <c r="R127" s="212" t="s">
        <v>282</v>
      </c>
      <c r="S127" s="212" t="s">
        <v>282</v>
      </c>
      <c r="T127" s="159" t="s">
        <v>220</v>
      </c>
      <c r="U127" s="159">
        <v>20</v>
      </c>
      <c r="V127" s="159">
        <v>26</v>
      </c>
      <c r="W127" s="159">
        <v>8.6</v>
      </c>
      <c r="X127" s="159">
        <v>70</v>
      </c>
      <c r="Y127" s="159" t="s">
        <v>282</v>
      </c>
      <c r="Z127" s="159" t="s">
        <v>282</v>
      </c>
      <c r="AA127" s="159" t="s">
        <v>282</v>
      </c>
      <c r="AB127" s="159">
        <v>16.600000000000001</v>
      </c>
      <c r="AC127" s="159">
        <v>11.9</v>
      </c>
      <c r="AD127" s="159">
        <v>70</v>
      </c>
      <c r="AE127" s="159" t="s">
        <v>282</v>
      </c>
      <c r="AF127" s="159" t="s">
        <v>282</v>
      </c>
      <c r="AG127" s="159" t="s">
        <v>282</v>
      </c>
      <c r="AH127" s="159" t="s">
        <v>282</v>
      </c>
      <c r="AI127" s="159" t="s">
        <v>282</v>
      </c>
      <c r="AJ127" s="159" t="s">
        <v>282</v>
      </c>
      <c r="AK127" s="159" t="s">
        <v>282</v>
      </c>
      <c r="AL127" s="159" t="s">
        <v>282</v>
      </c>
      <c r="AM127" s="159" t="s">
        <v>282</v>
      </c>
      <c r="AN127" s="159" t="s">
        <v>16461</v>
      </c>
      <c r="AO127" s="159" t="s">
        <v>182</v>
      </c>
      <c r="AP127" s="159" t="s">
        <v>220</v>
      </c>
      <c r="AQ127" s="159">
        <v>20</v>
      </c>
      <c r="AR127" s="159">
        <v>41</v>
      </c>
      <c r="AS127" s="159">
        <v>15</v>
      </c>
      <c r="AT127" s="159">
        <v>63</v>
      </c>
      <c r="AU127" s="159" t="s">
        <v>282</v>
      </c>
      <c r="AV127" s="159" t="s">
        <v>282</v>
      </c>
      <c r="AW127" s="159" t="s">
        <v>282</v>
      </c>
      <c r="AX127" s="159" t="s">
        <v>282</v>
      </c>
      <c r="AY127" s="159" t="s">
        <v>282</v>
      </c>
      <c r="AZ127" s="159" t="s">
        <v>220</v>
      </c>
      <c r="BA127" s="159">
        <v>20</v>
      </c>
      <c r="BB127" s="159">
        <v>24.6</v>
      </c>
      <c r="BC127" s="159">
        <v>7.1</v>
      </c>
      <c r="BD127" s="159">
        <v>63</v>
      </c>
      <c r="BE127" s="159" t="s">
        <v>282</v>
      </c>
      <c r="BF127" s="159" t="s">
        <v>282</v>
      </c>
      <c r="BG127" s="159" t="s">
        <v>282</v>
      </c>
      <c r="BH127" s="159">
        <v>16.8</v>
      </c>
      <c r="BI127" s="159">
        <v>11.5</v>
      </c>
      <c r="BJ127" s="159">
        <v>63</v>
      </c>
      <c r="BK127" s="159" t="s">
        <v>282</v>
      </c>
      <c r="BL127" s="159" t="s">
        <v>282</v>
      </c>
      <c r="BM127" s="159" t="s">
        <v>282</v>
      </c>
      <c r="BN127" s="159" t="s">
        <v>282</v>
      </c>
      <c r="BO127" s="159" t="s">
        <v>282</v>
      </c>
      <c r="BP127" s="159" t="s">
        <v>282</v>
      </c>
      <c r="BQ127" s="159" t="s">
        <v>282</v>
      </c>
      <c r="BR127" s="159" t="s">
        <v>282</v>
      </c>
      <c r="BS127" s="159" t="s">
        <v>282</v>
      </c>
      <c r="BT127" s="159" t="s">
        <v>282</v>
      </c>
      <c r="BU127" s="159" t="s">
        <v>282</v>
      </c>
      <c r="BV127" s="159" t="s">
        <v>282</v>
      </c>
      <c r="BW127" s="159" t="s">
        <v>282</v>
      </c>
      <c r="BX127" s="159" t="s">
        <v>282</v>
      </c>
      <c r="BY127" s="159" t="s">
        <v>282</v>
      </c>
      <c r="BZ127" s="159" t="s">
        <v>282</v>
      </c>
      <c r="CA127" s="159" t="s">
        <v>282</v>
      </c>
      <c r="CB127" s="159" t="s">
        <v>282</v>
      </c>
      <c r="CC127" s="159" t="s">
        <v>282</v>
      </c>
      <c r="CD127" s="159" t="s">
        <v>282</v>
      </c>
      <c r="CE127" s="159" t="s">
        <v>282</v>
      </c>
      <c r="CF127" s="159" t="s">
        <v>282</v>
      </c>
      <c r="CG127" s="159" t="s">
        <v>282</v>
      </c>
      <c r="CH127" s="159" t="s">
        <v>282</v>
      </c>
      <c r="CI127" s="159" t="s">
        <v>282</v>
      </c>
      <c r="CJ127" s="159" t="s">
        <v>282</v>
      </c>
      <c r="CK127" s="159" t="s">
        <v>282</v>
      </c>
      <c r="CL127" s="159" t="s">
        <v>282</v>
      </c>
      <c r="CM127" s="159" t="s">
        <v>282</v>
      </c>
      <c r="CN127" s="159" t="s">
        <v>282</v>
      </c>
      <c r="CO127" s="159" t="s">
        <v>282</v>
      </c>
      <c r="CP127" s="159" t="s">
        <v>282</v>
      </c>
      <c r="CQ127" s="159" t="s">
        <v>282</v>
      </c>
      <c r="CR127" s="159" t="s">
        <v>282</v>
      </c>
      <c r="CS127" s="159" t="s">
        <v>282</v>
      </c>
      <c r="CT127" s="159" t="s">
        <v>282</v>
      </c>
      <c r="CU127" s="159" t="s">
        <v>282</v>
      </c>
      <c r="CV127" s="159" t="s">
        <v>282</v>
      </c>
      <c r="CW127" s="159" t="s">
        <v>282</v>
      </c>
      <c r="CX127" s="159" t="s">
        <v>282</v>
      </c>
      <c r="CY127" s="159" t="s">
        <v>282</v>
      </c>
      <c r="CZ127" s="159" t="s">
        <v>282</v>
      </c>
      <c r="DA127" s="159" t="s">
        <v>282</v>
      </c>
      <c r="DB127" s="159" t="s">
        <v>282</v>
      </c>
      <c r="DC127" s="159" t="s">
        <v>282</v>
      </c>
      <c r="DD127" s="159" t="s">
        <v>282</v>
      </c>
      <c r="DE127" s="159" t="s">
        <v>282</v>
      </c>
      <c r="DF127" s="159" t="s">
        <v>282</v>
      </c>
      <c r="DG127" s="159" t="s">
        <v>282</v>
      </c>
      <c r="DH127" s="159" t="s">
        <v>282</v>
      </c>
      <c r="DI127" s="159" t="s">
        <v>282</v>
      </c>
      <c r="DJ127" s="159" t="s">
        <v>282</v>
      </c>
      <c r="DK127" s="159" t="s">
        <v>282</v>
      </c>
      <c r="DL127" s="159" t="s">
        <v>282</v>
      </c>
      <c r="DM127" s="159" t="s">
        <v>282</v>
      </c>
      <c r="DN127" s="159" t="s">
        <v>282</v>
      </c>
      <c r="DO127" s="159" t="s">
        <v>282</v>
      </c>
      <c r="DP127" s="159" t="s">
        <v>282</v>
      </c>
      <c r="DQ127" s="159" t="s">
        <v>282</v>
      </c>
      <c r="DR127" s="159" t="s">
        <v>282</v>
      </c>
      <c r="DS127" s="159" t="s">
        <v>282</v>
      </c>
      <c r="DT127" s="159" t="s">
        <v>282</v>
      </c>
      <c r="DU127" s="159" t="s">
        <v>282</v>
      </c>
      <c r="DV127" s="159" t="s">
        <v>282</v>
      </c>
      <c r="DW127" s="159" t="s">
        <v>282</v>
      </c>
      <c r="DX127" s="159" t="s">
        <v>282</v>
      </c>
      <c r="DY127" s="159" t="s">
        <v>282</v>
      </c>
      <c r="DZ127" s="159" t="s">
        <v>282</v>
      </c>
      <c r="EA127" s="159" t="s">
        <v>282</v>
      </c>
      <c r="EB127" s="159" t="s">
        <v>282</v>
      </c>
      <c r="EC127" s="159" t="s">
        <v>282</v>
      </c>
      <c r="ED127" s="159" t="s">
        <v>282</v>
      </c>
      <c r="EE127" s="159" t="s">
        <v>282</v>
      </c>
      <c r="EF127" s="159" t="s">
        <v>282</v>
      </c>
      <c r="EG127" s="159" t="s">
        <v>282</v>
      </c>
      <c r="EH127" s="159" t="s">
        <v>282</v>
      </c>
      <c r="EI127" s="159" t="s">
        <v>282</v>
      </c>
      <c r="EJ127" s="159" t="s">
        <v>282</v>
      </c>
      <c r="EK127" s="159" t="s">
        <v>282</v>
      </c>
      <c r="EL127" s="159" t="s">
        <v>282</v>
      </c>
      <c r="EM127" s="159" t="s">
        <v>282</v>
      </c>
      <c r="EN127" s="159" t="s">
        <v>282</v>
      </c>
      <c r="EO127" s="159" t="s">
        <v>282</v>
      </c>
      <c r="EP127" s="159" t="s">
        <v>282</v>
      </c>
      <c r="EQ127" s="159" t="s">
        <v>282</v>
      </c>
      <c r="ER127" s="159" t="s">
        <v>282</v>
      </c>
      <c r="ES127" s="159" t="s">
        <v>282</v>
      </c>
      <c r="ET127" s="159" t="s">
        <v>282</v>
      </c>
      <c r="EU127" s="159" t="s">
        <v>282</v>
      </c>
      <c r="EV127" s="159" t="s">
        <v>282</v>
      </c>
      <c r="EW127" s="159" t="s">
        <v>282</v>
      </c>
      <c r="EX127" s="159" t="s">
        <v>282</v>
      </c>
      <c r="EY127" s="159" t="s">
        <v>282</v>
      </c>
      <c r="EZ127" s="159" t="s">
        <v>282</v>
      </c>
      <c r="FA127" s="159" t="s">
        <v>282</v>
      </c>
      <c r="FB127" s="159" t="s">
        <v>282</v>
      </c>
      <c r="FC127" s="159" t="s">
        <v>282</v>
      </c>
      <c r="FD127" s="159" t="s">
        <v>282</v>
      </c>
      <c r="FE127" s="159" t="s">
        <v>282</v>
      </c>
      <c r="FF127" s="159" t="s">
        <v>282</v>
      </c>
      <c r="FG127" s="159" t="s">
        <v>282</v>
      </c>
      <c r="FH127" s="159" t="s">
        <v>282</v>
      </c>
      <c r="FI127" s="159" t="s">
        <v>282</v>
      </c>
      <c r="FJ127" s="159" t="s">
        <v>282</v>
      </c>
      <c r="FK127" s="159" t="s">
        <v>282</v>
      </c>
    </row>
    <row r="128" spans="1:167" s="212" customFormat="1" x14ac:dyDescent="0.25">
      <c r="A128" s="212" t="s">
        <v>4151</v>
      </c>
      <c r="B128" s="159" t="s">
        <v>282</v>
      </c>
      <c r="C128" s="159" t="s">
        <v>5328</v>
      </c>
      <c r="D128" s="212" t="s">
        <v>16470</v>
      </c>
      <c r="F128" s="212">
        <v>6</v>
      </c>
      <c r="G128" s="212">
        <v>2</v>
      </c>
      <c r="H128" s="159" t="s">
        <v>770</v>
      </c>
      <c r="I128" s="159" t="s">
        <v>182</v>
      </c>
      <c r="J128" s="212" t="s">
        <v>220</v>
      </c>
      <c r="K128" s="212">
        <v>20</v>
      </c>
      <c r="L128" s="212">
        <v>32</v>
      </c>
      <c r="M128" s="212">
        <v>15</v>
      </c>
      <c r="N128" s="212">
        <v>70</v>
      </c>
      <c r="O128" s="212" t="s">
        <v>282</v>
      </c>
      <c r="P128" s="212" t="s">
        <v>282</v>
      </c>
      <c r="Q128" s="212" t="s">
        <v>282</v>
      </c>
      <c r="R128" s="212" t="s">
        <v>282</v>
      </c>
      <c r="S128" s="212" t="s">
        <v>282</v>
      </c>
      <c r="T128" s="159" t="s">
        <v>220</v>
      </c>
      <c r="U128" s="159">
        <v>20</v>
      </c>
      <c r="V128" s="159">
        <v>26</v>
      </c>
      <c r="W128" s="159">
        <v>8.6</v>
      </c>
      <c r="X128" s="159">
        <v>70</v>
      </c>
      <c r="Y128" s="159" t="s">
        <v>282</v>
      </c>
      <c r="Z128" s="159" t="s">
        <v>282</v>
      </c>
      <c r="AA128" s="159" t="s">
        <v>282</v>
      </c>
      <c r="AB128" s="159">
        <v>17.7</v>
      </c>
      <c r="AC128" s="159" t="s">
        <v>282</v>
      </c>
      <c r="AD128" s="159">
        <v>70</v>
      </c>
      <c r="AE128" s="159" t="s">
        <v>282</v>
      </c>
      <c r="AF128" s="159" t="s">
        <v>282</v>
      </c>
      <c r="AG128" s="159" t="s">
        <v>282</v>
      </c>
      <c r="AH128" s="159" t="s">
        <v>282</v>
      </c>
      <c r="AI128" s="159" t="s">
        <v>282</v>
      </c>
      <c r="AJ128" s="159" t="s">
        <v>282</v>
      </c>
      <c r="AK128" s="159" t="s">
        <v>282</v>
      </c>
      <c r="AL128" s="159" t="s">
        <v>282</v>
      </c>
      <c r="AM128" s="159" t="s">
        <v>282</v>
      </c>
      <c r="AN128" s="159" t="s">
        <v>16461</v>
      </c>
      <c r="AO128" s="159" t="s">
        <v>182</v>
      </c>
      <c r="AP128" s="159" t="s">
        <v>220</v>
      </c>
      <c r="AQ128" s="159">
        <v>20</v>
      </c>
      <c r="AR128" s="159">
        <v>30</v>
      </c>
      <c r="AS128" s="159">
        <v>15</v>
      </c>
      <c r="AT128" s="159">
        <v>63</v>
      </c>
      <c r="AU128" s="159" t="s">
        <v>282</v>
      </c>
      <c r="AV128" s="159" t="s">
        <v>282</v>
      </c>
      <c r="AW128" s="159" t="s">
        <v>282</v>
      </c>
      <c r="AX128" s="159" t="s">
        <v>282</v>
      </c>
      <c r="AY128" s="159" t="s">
        <v>282</v>
      </c>
      <c r="AZ128" s="159" t="s">
        <v>220</v>
      </c>
      <c r="BA128" s="159">
        <v>20</v>
      </c>
      <c r="BB128" s="159">
        <v>24.6</v>
      </c>
      <c r="BC128" s="159">
        <v>7.1</v>
      </c>
      <c r="BD128" s="159">
        <v>63</v>
      </c>
      <c r="BE128" s="159" t="s">
        <v>282</v>
      </c>
      <c r="BF128" s="159" t="s">
        <v>282</v>
      </c>
      <c r="BG128" s="159" t="s">
        <v>282</v>
      </c>
      <c r="BH128" s="159">
        <v>16.399999999999999</v>
      </c>
      <c r="BI128" s="159">
        <v>12.5</v>
      </c>
      <c r="BJ128" s="159">
        <v>63</v>
      </c>
      <c r="BK128" s="159" t="s">
        <v>282</v>
      </c>
      <c r="BL128" s="159" t="s">
        <v>282</v>
      </c>
      <c r="BM128" s="159" t="s">
        <v>282</v>
      </c>
      <c r="BN128" s="159" t="s">
        <v>282</v>
      </c>
      <c r="BO128" s="159" t="s">
        <v>282</v>
      </c>
      <c r="BP128" s="159" t="s">
        <v>282</v>
      </c>
      <c r="BQ128" s="159" t="s">
        <v>282</v>
      </c>
      <c r="BR128" s="159" t="s">
        <v>282</v>
      </c>
      <c r="BS128" s="159" t="s">
        <v>282</v>
      </c>
      <c r="BT128" s="159" t="s">
        <v>282</v>
      </c>
      <c r="BU128" s="159" t="s">
        <v>282</v>
      </c>
      <c r="BV128" s="159" t="s">
        <v>282</v>
      </c>
      <c r="BW128" s="159" t="s">
        <v>282</v>
      </c>
      <c r="BX128" s="159" t="s">
        <v>282</v>
      </c>
      <c r="BY128" s="159" t="s">
        <v>282</v>
      </c>
      <c r="BZ128" s="159" t="s">
        <v>282</v>
      </c>
      <c r="CA128" s="159" t="s">
        <v>282</v>
      </c>
      <c r="CB128" s="159" t="s">
        <v>282</v>
      </c>
      <c r="CC128" s="159" t="s">
        <v>282</v>
      </c>
      <c r="CD128" s="159" t="s">
        <v>282</v>
      </c>
      <c r="CE128" s="159" t="s">
        <v>282</v>
      </c>
      <c r="CF128" s="159" t="s">
        <v>282</v>
      </c>
      <c r="CG128" s="159" t="s">
        <v>282</v>
      </c>
      <c r="CH128" s="159" t="s">
        <v>282</v>
      </c>
      <c r="CI128" s="159" t="s">
        <v>282</v>
      </c>
      <c r="CJ128" s="159" t="s">
        <v>282</v>
      </c>
      <c r="CK128" s="159" t="s">
        <v>282</v>
      </c>
      <c r="CL128" s="159" t="s">
        <v>282</v>
      </c>
      <c r="CM128" s="159" t="s">
        <v>282</v>
      </c>
      <c r="CN128" s="159" t="s">
        <v>282</v>
      </c>
      <c r="CO128" s="159" t="s">
        <v>282</v>
      </c>
      <c r="CP128" s="159" t="s">
        <v>282</v>
      </c>
      <c r="CQ128" s="159" t="s">
        <v>282</v>
      </c>
      <c r="CR128" s="159" t="s">
        <v>282</v>
      </c>
      <c r="CS128" s="159" t="s">
        <v>282</v>
      </c>
      <c r="CT128" s="159" t="s">
        <v>282</v>
      </c>
      <c r="CU128" s="159" t="s">
        <v>282</v>
      </c>
      <c r="CV128" s="159" t="s">
        <v>282</v>
      </c>
      <c r="CW128" s="159" t="s">
        <v>282</v>
      </c>
      <c r="CX128" s="159" t="s">
        <v>282</v>
      </c>
      <c r="CY128" s="159" t="s">
        <v>282</v>
      </c>
      <c r="CZ128" s="159" t="s">
        <v>282</v>
      </c>
      <c r="DA128" s="159" t="s">
        <v>282</v>
      </c>
      <c r="DB128" s="159" t="s">
        <v>282</v>
      </c>
      <c r="DC128" s="159" t="s">
        <v>282</v>
      </c>
      <c r="DD128" s="159" t="s">
        <v>282</v>
      </c>
      <c r="DE128" s="159" t="s">
        <v>282</v>
      </c>
      <c r="DF128" s="159" t="s">
        <v>282</v>
      </c>
      <c r="DG128" s="159" t="s">
        <v>282</v>
      </c>
      <c r="DH128" s="159" t="s">
        <v>282</v>
      </c>
      <c r="DI128" s="159" t="s">
        <v>282</v>
      </c>
      <c r="DJ128" s="159" t="s">
        <v>282</v>
      </c>
      <c r="DK128" s="159" t="s">
        <v>282</v>
      </c>
      <c r="DL128" s="159" t="s">
        <v>282</v>
      </c>
      <c r="DM128" s="159" t="s">
        <v>282</v>
      </c>
      <c r="DN128" s="159" t="s">
        <v>282</v>
      </c>
      <c r="DO128" s="159" t="s">
        <v>282</v>
      </c>
      <c r="DP128" s="159" t="s">
        <v>282</v>
      </c>
      <c r="DQ128" s="159" t="s">
        <v>282</v>
      </c>
      <c r="DR128" s="159" t="s">
        <v>282</v>
      </c>
      <c r="DS128" s="159" t="s">
        <v>282</v>
      </c>
      <c r="DT128" s="159" t="s">
        <v>282</v>
      </c>
      <c r="DU128" s="159" t="s">
        <v>282</v>
      </c>
      <c r="DV128" s="159" t="s">
        <v>282</v>
      </c>
      <c r="DW128" s="159" t="s">
        <v>282</v>
      </c>
      <c r="DX128" s="159" t="s">
        <v>282</v>
      </c>
      <c r="DY128" s="159" t="s">
        <v>282</v>
      </c>
      <c r="DZ128" s="159" t="s">
        <v>282</v>
      </c>
      <c r="EA128" s="159" t="s">
        <v>282</v>
      </c>
      <c r="EB128" s="159" t="s">
        <v>282</v>
      </c>
      <c r="EC128" s="159" t="s">
        <v>282</v>
      </c>
      <c r="ED128" s="159" t="s">
        <v>282</v>
      </c>
      <c r="EE128" s="159" t="s">
        <v>282</v>
      </c>
      <c r="EF128" s="159" t="s">
        <v>282</v>
      </c>
      <c r="EG128" s="159" t="s">
        <v>282</v>
      </c>
      <c r="EH128" s="159" t="s">
        <v>282</v>
      </c>
      <c r="EI128" s="159" t="s">
        <v>282</v>
      </c>
      <c r="EJ128" s="159" t="s">
        <v>282</v>
      </c>
      <c r="EK128" s="159" t="s">
        <v>282</v>
      </c>
      <c r="EL128" s="159" t="s">
        <v>282</v>
      </c>
      <c r="EM128" s="159" t="s">
        <v>282</v>
      </c>
      <c r="EN128" s="159" t="s">
        <v>282</v>
      </c>
      <c r="EO128" s="159" t="s">
        <v>282</v>
      </c>
      <c r="EP128" s="159" t="s">
        <v>282</v>
      </c>
      <c r="EQ128" s="159" t="s">
        <v>282</v>
      </c>
      <c r="ER128" s="159" t="s">
        <v>282</v>
      </c>
      <c r="ES128" s="159" t="s">
        <v>282</v>
      </c>
      <c r="ET128" s="159" t="s">
        <v>282</v>
      </c>
      <c r="EU128" s="159" t="s">
        <v>282</v>
      </c>
      <c r="EV128" s="159" t="s">
        <v>282</v>
      </c>
      <c r="EW128" s="159" t="s">
        <v>282</v>
      </c>
      <c r="EX128" s="159" t="s">
        <v>282</v>
      </c>
      <c r="EY128" s="159" t="s">
        <v>282</v>
      </c>
      <c r="EZ128" s="159" t="s">
        <v>282</v>
      </c>
      <c r="FA128" s="159" t="s">
        <v>282</v>
      </c>
      <c r="FB128" s="159" t="s">
        <v>282</v>
      </c>
      <c r="FC128" s="159" t="s">
        <v>282</v>
      </c>
      <c r="FD128" s="159" t="s">
        <v>282</v>
      </c>
      <c r="FE128" s="159" t="s">
        <v>282</v>
      </c>
      <c r="FF128" s="159" t="s">
        <v>282</v>
      </c>
      <c r="FG128" s="159" t="s">
        <v>282</v>
      </c>
      <c r="FH128" s="159" t="s">
        <v>282</v>
      </c>
      <c r="FI128" s="159" t="s">
        <v>282</v>
      </c>
      <c r="FJ128" s="159" t="s">
        <v>282</v>
      </c>
      <c r="FK128" s="159" t="s">
        <v>282</v>
      </c>
    </row>
    <row r="129" spans="1:167" s="212" customFormat="1" x14ac:dyDescent="0.25">
      <c r="A129" s="161" t="s">
        <v>17668</v>
      </c>
      <c r="B129" s="159" t="s">
        <v>282</v>
      </c>
      <c r="C129" s="159" t="s">
        <v>5328</v>
      </c>
      <c r="F129" s="212">
        <v>1</v>
      </c>
      <c r="G129" s="212">
        <v>2</v>
      </c>
      <c r="H129" s="159" t="s">
        <v>4797</v>
      </c>
      <c r="I129" s="159" t="s">
        <v>182</v>
      </c>
      <c r="J129" s="212" t="s">
        <v>282</v>
      </c>
      <c r="K129" s="212" t="s">
        <v>282</v>
      </c>
      <c r="L129" s="212" t="s">
        <v>282</v>
      </c>
      <c r="M129" s="212" t="s">
        <v>282</v>
      </c>
      <c r="N129" s="212" t="s">
        <v>282</v>
      </c>
      <c r="O129" s="212" t="s">
        <v>282</v>
      </c>
      <c r="P129" s="212" t="s">
        <v>282</v>
      </c>
      <c r="Q129" s="212" t="s">
        <v>282</v>
      </c>
      <c r="R129" s="212" t="s">
        <v>282</v>
      </c>
      <c r="S129" s="212" t="s">
        <v>282</v>
      </c>
      <c r="T129" s="159" t="s">
        <v>220</v>
      </c>
      <c r="U129" s="159">
        <v>20</v>
      </c>
      <c r="V129" s="159">
        <v>24.7</v>
      </c>
      <c r="W129" s="159">
        <v>7.6</v>
      </c>
      <c r="X129" s="159">
        <v>89</v>
      </c>
      <c r="Y129" s="159" t="s">
        <v>282</v>
      </c>
      <c r="Z129" s="159" t="s">
        <v>282</v>
      </c>
      <c r="AA129" s="159" t="s">
        <v>282</v>
      </c>
      <c r="AB129" s="159">
        <v>10.3</v>
      </c>
      <c r="AC129" s="159">
        <v>7.8</v>
      </c>
      <c r="AD129" s="159">
        <v>89</v>
      </c>
      <c r="AE129" s="159" t="s">
        <v>282</v>
      </c>
      <c r="AF129" s="159" t="s">
        <v>282</v>
      </c>
      <c r="AG129" s="159" t="s">
        <v>282</v>
      </c>
      <c r="AH129" s="159" t="s">
        <v>282</v>
      </c>
      <c r="AI129" s="159" t="s">
        <v>282</v>
      </c>
      <c r="AJ129" s="159" t="s">
        <v>282</v>
      </c>
      <c r="AK129" s="159" t="s">
        <v>282</v>
      </c>
      <c r="AL129" s="159" t="s">
        <v>282</v>
      </c>
      <c r="AM129" s="159" t="s">
        <v>282</v>
      </c>
      <c r="AN129" s="159" t="s">
        <v>310</v>
      </c>
      <c r="AO129" s="159" t="s">
        <v>282</v>
      </c>
      <c r="AP129" s="159" t="s">
        <v>282</v>
      </c>
      <c r="AQ129" s="159" t="s">
        <v>282</v>
      </c>
      <c r="AR129" s="159" t="s">
        <v>282</v>
      </c>
      <c r="AS129" s="159" t="s">
        <v>282</v>
      </c>
      <c r="AT129" s="159" t="s">
        <v>282</v>
      </c>
      <c r="AU129" s="159" t="s">
        <v>282</v>
      </c>
      <c r="AV129" s="159" t="s">
        <v>282</v>
      </c>
      <c r="AW129" s="159" t="s">
        <v>282</v>
      </c>
      <c r="AX129" s="159" t="s">
        <v>282</v>
      </c>
      <c r="AY129" s="159" t="s">
        <v>282</v>
      </c>
      <c r="AZ129" s="159" t="s">
        <v>220</v>
      </c>
      <c r="BA129" s="159">
        <v>20</v>
      </c>
      <c r="BB129" s="159">
        <v>22.9</v>
      </c>
      <c r="BC129" s="159">
        <v>6.6</v>
      </c>
      <c r="BD129" s="159">
        <v>84</v>
      </c>
      <c r="BE129" s="159" t="s">
        <v>282</v>
      </c>
      <c r="BF129" s="159" t="s">
        <v>282</v>
      </c>
      <c r="BG129" s="159" t="s">
        <v>282</v>
      </c>
      <c r="BH129" s="159">
        <v>20.8</v>
      </c>
      <c r="BI129" s="159">
        <v>8.6999999999999993</v>
      </c>
      <c r="BJ129" s="159">
        <v>84</v>
      </c>
      <c r="BK129" s="159" t="s">
        <v>282</v>
      </c>
      <c r="BL129" s="159" t="s">
        <v>282</v>
      </c>
      <c r="BM129" s="159" t="s">
        <v>282</v>
      </c>
      <c r="BN129" s="159" t="s">
        <v>282</v>
      </c>
      <c r="BO129" s="159" t="s">
        <v>282</v>
      </c>
      <c r="BP129" s="159" t="s">
        <v>282</v>
      </c>
      <c r="BQ129" s="159" t="s">
        <v>282</v>
      </c>
      <c r="BR129" s="159" t="s">
        <v>282</v>
      </c>
      <c r="BS129" s="159" t="s">
        <v>282</v>
      </c>
      <c r="BT129" s="159" t="s">
        <v>282</v>
      </c>
      <c r="BU129" s="159" t="s">
        <v>282</v>
      </c>
      <c r="BV129" s="159" t="s">
        <v>282</v>
      </c>
      <c r="BW129" s="159" t="s">
        <v>282</v>
      </c>
      <c r="BX129" s="159" t="s">
        <v>282</v>
      </c>
      <c r="BY129" s="159" t="s">
        <v>282</v>
      </c>
      <c r="BZ129" s="159" t="s">
        <v>282</v>
      </c>
      <c r="CA129" s="159" t="s">
        <v>282</v>
      </c>
      <c r="CB129" s="159" t="s">
        <v>282</v>
      </c>
      <c r="CC129" s="159" t="s">
        <v>282</v>
      </c>
      <c r="CD129" s="159" t="s">
        <v>282</v>
      </c>
      <c r="CE129" s="159" t="s">
        <v>282</v>
      </c>
      <c r="CF129" s="159" t="s">
        <v>282</v>
      </c>
      <c r="CG129" s="159" t="s">
        <v>282</v>
      </c>
      <c r="CH129" s="159" t="s">
        <v>282</v>
      </c>
      <c r="CI129" s="159" t="s">
        <v>282</v>
      </c>
      <c r="CJ129" s="159" t="s">
        <v>282</v>
      </c>
      <c r="CK129" s="159" t="s">
        <v>282</v>
      </c>
      <c r="CL129" s="159" t="s">
        <v>282</v>
      </c>
      <c r="CM129" s="159" t="s">
        <v>282</v>
      </c>
      <c r="CN129" s="159" t="s">
        <v>282</v>
      </c>
      <c r="CO129" s="159" t="s">
        <v>282</v>
      </c>
      <c r="CP129" s="159" t="s">
        <v>282</v>
      </c>
      <c r="CQ129" s="159" t="s">
        <v>282</v>
      </c>
      <c r="CR129" s="159" t="s">
        <v>282</v>
      </c>
      <c r="CS129" s="159" t="s">
        <v>282</v>
      </c>
      <c r="CT129" s="159" t="s">
        <v>282</v>
      </c>
      <c r="CU129" s="159" t="s">
        <v>282</v>
      </c>
      <c r="CV129" s="159" t="s">
        <v>282</v>
      </c>
      <c r="CW129" s="159" t="s">
        <v>282</v>
      </c>
      <c r="CX129" s="159" t="s">
        <v>282</v>
      </c>
      <c r="CY129" s="159" t="s">
        <v>282</v>
      </c>
      <c r="CZ129" s="159" t="s">
        <v>282</v>
      </c>
      <c r="DA129" s="159" t="s">
        <v>282</v>
      </c>
      <c r="DB129" s="159" t="s">
        <v>282</v>
      </c>
      <c r="DC129" s="159" t="s">
        <v>282</v>
      </c>
      <c r="DD129" s="159" t="s">
        <v>282</v>
      </c>
      <c r="DE129" s="159" t="s">
        <v>282</v>
      </c>
      <c r="DF129" s="159" t="s">
        <v>282</v>
      </c>
      <c r="DG129" s="159" t="s">
        <v>282</v>
      </c>
      <c r="DH129" s="159" t="s">
        <v>282</v>
      </c>
      <c r="DI129" s="159" t="s">
        <v>282</v>
      </c>
      <c r="DJ129" s="159" t="s">
        <v>282</v>
      </c>
      <c r="DK129" s="159" t="s">
        <v>282</v>
      </c>
      <c r="DL129" s="159" t="s">
        <v>282</v>
      </c>
      <c r="DM129" s="159" t="s">
        <v>282</v>
      </c>
      <c r="DN129" s="159" t="s">
        <v>282</v>
      </c>
      <c r="DO129" s="159" t="s">
        <v>282</v>
      </c>
      <c r="DP129" s="159" t="s">
        <v>282</v>
      </c>
      <c r="DQ129" s="159" t="s">
        <v>282</v>
      </c>
      <c r="DR129" s="159" t="s">
        <v>282</v>
      </c>
      <c r="DS129" s="159" t="s">
        <v>282</v>
      </c>
      <c r="DT129" s="159" t="s">
        <v>282</v>
      </c>
      <c r="DU129" s="159" t="s">
        <v>282</v>
      </c>
      <c r="DV129" s="159" t="s">
        <v>282</v>
      </c>
      <c r="DW129" s="159" t="s">
        <v>282</v>
      </c>
      <c r="DX129" s="159" t="s">
        <v>282</v>
      </c>
      <c r="DY129" s="159" t="s">
        <v>282</v>
      </c>
      <c r="DZ129" s="159" t="s">
        <v>282</v>
      </c>
      <c r="EA129" s="159" t="s">
        <v>282</v>
      </c>
      <c r="EB129" s="159" t="s">
        <v>282</v>
      </c>
      <c r="EC129" s="159" t="s">
        <v>282</v>
      </c>
      <c r="ED129" s="159" t="s">
        <v>282</v>
      </c>
      <c r="EE129" s="159" t="s">
        <v>282</v>
      </c>
      <c r="EF129" s="159" t="s">
        <v>282</v>
      </c>
      <c r="EG129" s="159" t="s">
        <v>282</v>
      </c>
      <c r="EH129" s="159" t="s">
        <v>282</v>
      </c>
      <c r="EI129" s="159" t="s">
        <v>282</v>
      </c>
      <c r="EJ129" s="159" t="s">
        <v>282</v>
      </c>
      <c r="EK129" s="159" t="s">
        <v>282</v>
      </c>
      <c r="EL129" s="159" t="s">
        <v>282</v>
      </c>
      <c r="EM129" s="159" t="s">
        <v>282</v>
      </c>
      <c r="EN129" s="159" t="s">
        <v>282</v>
      </c>
      <c r="EO129" s="159" t="s">
        <v>282</v>
      </c>
      <c r="EP129" s="159" t="s">
        <v>282</v>
      </c>
      <c r="EQ129" s="159" t="s">
        <v>282</v>
      </c>
      <c r="ER129" s="159" t="s">
        <v>282</v>
      </c>
      <c r="ES129" s="159" t="s">
        <v>282</v>
      </c>
      <c r="ET129" s="159" t="s">
        <v>282</v>
      </c>
      <c r="EU129" s="159" t="s">
        <v>282</v>
      </c>
      <c r="EV129" s="159" t="s">
        <v>282</v>
      </c>
      <c r="EW129" s="159" t="s">
        <v>282</v>
      </c>
      <c r="EX129" s="159" t="s">
        <v>282</v>
      </c>
      <c r="EY129" s="159" t="s">
        <v>282</v>
      </c>
      <c r="EZ129" s="159" t="s">
        <v>282</v>
      </c>
      <c r="FA129" s="159" t="s">
        <v>282</v>
      </c>
      <c r="FB129" s="159" t="s">
        <v>282</v>
      </c>
      <c r="FC129" s="159" t="s">
        <v>282</v>
      </c>
      <c r="FD129" s="159" t="s">
        <v>282</v>
      </c>
      <c r="FE129" s="159" t="s">
        <v>282</v>
      </c>
      <c r="FF129" s="159" t="s">
        <v>282</v>
      </c>
      <c r="FG129" s="159" t="s">
        <v>282</v>
      </c>
      <c r="FH129" s="159" t="s">
        <v>282</v>
      </c>
      <c r="FI129" s="159" t="s">
        <v>282</v>
      </c>
      <c r="FJ129" s="159" t="s">
        <v>282</v>
      </c>
      <c r="FK129" s="159" t="s">
        <v>282</v>
      </c>
    </row>
    <row r="130" spans="1:167" s="212" customFormat="1" x14ac:dyDescent="0.25">
      <c r="A130" s="161" t="s">
        <v>17668</v>
      </c>
      <c r="B130" s="159" t="s">
        <v>282</v>
      </c>
      <c r="C130" s="159" t="s">
        <v>5328</v>
      </c>
      <c r="F130" s="212">
        <v>3</v>
      </c>
      <c r="G130" s="212">
        <v>2</v>
      </c>
      <c r="H130" s="159" t="s">
        <v>4797</v>
      </c>
      <c r="I130" s="159" t="s">
        <v>182</v>
      </c>
      <c r="J130" s="212" t="s">
        <v>282</v>
      </c>
      <c r="K130" s="212" t="s">
        <v>282</v>
      </c>
      <c r="L130" s="212" t="s">
        <v>282</v>
      </c>
      <c r="M130" s="212" t="s">
        <v>282</v>
      </c>
      <c r="N130" s="212" t="s">
        <v>282</v>
      </c>
      <c r="O130" s="212" t="s">
        <v>282</v>
      </c>
      <c r="P130" s="212" t="s">
        <v>282</v>
      </c>
      <c r="Q130" s="212" t="s">
        <v>282</v>
      </c>
      <c r="R130" s="212" t="s">
        <v>282</v>
      </c>
      <c r="S130" s="212" t="s">
        <v>282</v>
      </c>
      <c r="T130" s="159" t="s">
        <v>220</v>
      </c>
      <c r="U130" s="159">
        <v>20</v>
      </c>
      <c r="V130" s="159">
        <v>24.7</v>
      </c>
      <c r="W130" s="159">
        <v>7.6</v>
      </c>
      <c r="X130" s="159">
        <v>89</v>
      </c>
      <c r="Y130" s="159" t="s">
        <v>282</v>
      </c>
      <c r="Z130" s="159" t="s">
        <v>282</v>
      </c>
      <c r="AA130" s="159" t="s">
        <v>282</v>
      </c>
      <c r="AB130" s="159">
        <v>10.4</v>
      </c>
      <c r="AC130" s="159">
        <v>8.1999999999999993</v>
      </c>
      <c r="AD130" s="159">
        <v>89</v>
      </c>
      <c r="AE130" s="159" t="s">
        <v>282</v>
      </c>
      <c r="AF130" s="159" t="s">
        <v>282</v>
      </c>
      <c r="AG130" s="159" t="s">
        <v>282</v>
      </c>
      <c r="AH130" s="159" t="s">
        <v>282</v>
      </c>
      <c r="AI130" s="159" t="s">
        <v>282</v>
      </c>
      <c r="AJ130" s="159" t="s">
        <v>282</v>
      </c>
      <c r="AK130" s="159" t="s">
        <v>282</v>
      </c>
      <c r="AL130" s="159" t="s">
        <v>282</v>
      </c>
      <c r="AM130" s="159" t="s">
        <v>282</v>
      </c>
      <c r="AN130" s="159" t="s">
        <v>310</v>
      </c>
      <c r="AO130" s="159" t="s">
        <v>282</v>
      </c>
      <c r="AP130" s="159" t="s">
        <v>282</v>
      </c>
      <c r="AQ130" s="159" t="s">
        <v>282</v>
      </c>
      <c r="AR130" s="159" t="s">
        <v>282</v>
      </c>
      <c r="AS130" s="159" t="s">
        <v>282</v>
      </c>
      <c r="AT130" s="159" t="s">
        <v>282</v>
      </c>
      <c r="AU130" s="159" t="s">
        <v>282</v>
      </c>
      <c r="AV130" s="159" t="s">
        <v>282</v>
      </c>
      <c r="AW130" s="159" t="s">
        <v>282</v>
      </c>
      <c r="AX130" s="159" t="s">
        <v>282</v>
      </c>
      <c r="AY130" s="159" t="s">
        <v>282</v>
      </c>
      <c r="AZ130" s="159" t="s">
        <v>220</v>
      </c>
      <c r="BA130" s="159">
        <v>20</v>
      </c>
      <c r="BB130" s="159">
        <v>22.9</v>
      </c>
      <c r="BC130" s="159">
        <v>6.6</v>
      </c>
      <c r="BD130" s="159">
        <v>84</v>
      </c>
      <c r="BE130" s="159" t="s">
        <v>282</v>
      </c>
      <c r="BF130" s="159" t="s">
        <v>282</v>
      </c>
      <c r="BG130" s="159" t="s">
        <v>282</v>
      </c>
      <c r="BH130" s="159">
        <v>20.8</v>
      </c>
      <c r="BI130" s="159">
        <v>9</v>
      </c>
      <c r="BJ130" s="159">
        <v>84</v>
      </c>
      <c r="BK130" s="159" t="s">
        <v>282</v>
      </c>
      <c r="BL130" s="159" t="s">
        <v>282</v>
      </c>
      <c r="BM130" s="159" t="s">
        <v>282</v>
      </c>
      <c r="BN130" s="159" t="s">
        <v>282</v>
      </c>
      <c r="BO130" s="159" t="s">
        <v>282</v>
      </c>
      <c r="BP130" s="159" t="s">
        <v>282</v>
      </c>
      <c r="BQ130" s="159" t="s">
        <v>282</v>
      </c>
      <c r="BR130" s="159" t="s">
        <v>282</v>
      </c>
      <c r="BS130" s="159" t="s">
        <v>282</v>
      </c>
      <c r="BT130" s="159" t="s">
        <v>282</v>
      </c>
      <c r="BU130" s="159" t="s">
        <v>282</v>
      </c>
      <c r="BV130" s="159" t="s">
        <v>282</v>
      </c>
      <c r="BW130" s="159" t="s">
        <v>282</v>
      </c>
      <c r="BX130" s="159" t="s">
        <v>282</v>
      </c>
      <c r="BY130" s="159" t="s">
        <v>282</v>
      </c>
      <c r="BZ130" s="159" t="s">
        <v>282</v>
      </c>
      <c r="CA130" s="159" t="s">
        <v>282</v>
      </c>
      <c r="CB130" s="159" t="s">
        <v>282</v>
      </c>
      <c r="CC130" s="159" t="s">
        <v>282</v>
      </c>
      <c r="CD130" s="159" t="s">
        <v>282</v>
      </c>
      <c r="CE130" s="159" t="s">
        <v>282</v>
      </c>
      <c r="CF130" s="159" t="s">
        <v>282</v>
      </c>
      <c r="CG130" s="159" t="s">
        <v>282</v>
      </c>
      <c r="CH130" s="159" t="s">
        <v>282</v>
      </c>
      <c r="CI130" s="159" t="s">
        <v>282</v>
      </c>
      <c r="CJ130" s="159" t="s">
        <v>282</v>
      </c>
      <c r="CK130" s="159" t="s">
        <v>282</v>
      </c>
      <c r="CL130" s="159" t="s">
        <v>282</v>
      </c>
      <c r="CM130" s="159" t="s">
        <v>282</v>
      </c>
      <c r="CN130" s="159" t="s">
        <v>282</v>
      </c>
      <c r="CO130" s="159" t="s">
        <v>282</v>
      </c>
      <c r="CP130" s="159" t="s">
        <v>282</v>
      </c>
      <c r="CQ130" s="159" t="s">
        <v>282</v>
      </c>
      <c r="CR130" s="159" t="s">
        <v>282</v>
      </c>
      <c r="CS130" s="159" t="s">
        <v>282</v>
      </c>
      <c r="CT130" s="159" t="s">
        <v>282</v>
      </c>
      <c r="CU130" s="159" t="s">
        <v>282</v>
      </c>
      <c r="CV130" s="159" t="s">
        <v>282</v>
      </c>
      <c r="CW130" s="159" t="s">
        <v>282</v>
      </c>
      <c r="CX130" s="159" t="s">
        <v>282</v>
      </c>
      <c r="CY130" s="159" t="s">
        <v>282</v>
      </c>
      <c r="CZ130" s="159" t="s">
        <v>282</v>
      </c>
      <c r="DA130" s="159" t="s">
        <v>282</v>
      </c>
      <c r="DB130" s="159" t="s">
        <v>282</v>
      </c>
      <c r="DC130" s="159" t="s">
        <v>282</v>
      </c>
      <c r="DD130" s="159" t="s">
        <v>282</v>
      </c>
      <c r="DE130" s="159" t="s">
        <v>282</v>
      </c>
      <c r="DF130" s="159" t="s">
        <v>282</v>
      </c>
      <c r="DG130" s="159" t="s">
        <v>282</v>
      </c>
      <c r="DH130" s="159" t="s">
        <v>282</v>
      </c>
      <c r="DI130" s="159" t="s">
        <v>282</v>
      </c>
      <c r="DJ130" s="159" t="s">
        <v>282</v>
      </c>
      <c r="DK130" s="159" t="s">
        <v>282</v>
      </c>
      <c r="DL130" s="159" t="s">
        <v>282</v>
      </c>
      <c r="DM130" s="159" t="s">
        <v>282</v>
      </c>
      <c r="DN130" s="159" t="s">
        <v>282</v>
      </c>
      <c r="DO130" s="159" t="s">
        <v>282</v>
      </c>
      <c r="DP130" s="159" t="s">
        <v>282</v>
      </c>
      <c r="DQ130" s="159" t="s">
        <v>282</v>
      </c>
      <c r="DR130" s="159" t="s">
        <v>282</v>
      </c>
      <c r="DS130" s="159" t="s">
        <v>282</v>
      </c>
      <c r="DT130" s="159" t="s">
        <v>282</v>
      </c>
      <c r="DU130" s="159" t="s">
        <v>282</v>
      </c>
      <c r="DV130" s="159" t="s">
        <v>282</v>
      </c>
      <c r="DW130" s="159" t="s">
        <v>282</v>
      </c>
      <c r="DX130" s="159" t="s">
        <v>282</v>
      </c>
      <c r="DY130" s="159" t="s">
        <v>282</v>
      </c>
      <c r="DZ130" s="159" t="s">
        <v>282</v>
      </c>
      <c r="EA130" s="159" t="s">
        <v>282</v>
      </c>
      <c r="EB130" s="159" t="s">
        <v>282</v>
      </c>
      <c r="EC130" s="159" t="s">
        <v>282</v>
      </c>
      <c r="ED130" s="159" t="s">
        <v>282</v>
      </c>
      <c r="EE130" s="159" t="s">
        <v>282</v>
      </c>
      <c r="EF130" s="159" t="s">
        <v>282</v>
      </c>
      <c r="EG130" s="159" t="s">
        <v>282</v>
      </c>
      <c r="EH130" s="159" t="s">
        <v>282</v>
      </c>
      <c r="EI130" s="159" t="s">
        <v>282</v>
      </c>
      <c r="EJ130" s="159" t="s">
        <v>282</v>
      </c>
      <c r="EK130" s="159" t="s">
        <v>282</v>
      </c>
      <c r="EL130" s="159" t="s">
        <v>282</v>
      </c>
      <c r="EM130" s="159" t="s">
        <v>282</v>
      </c>
      <c r="EN130" s="159" t="s">
        <v>282</v>
      </c>
      <c r="EO130" s="159" t="s">
        <v>282</v>
      </c>
      <c r="EP130" s="159" t="s">
        <v>282</v>
      </c>
      <c r="EQ130" s="159" t="s">
        <v>282</v>
      </c>
      <c r="ER130" s="159" t="s">
        <v>282</v>
      </c>
      <c r="ES130" s="159" t="s">
        <v>282</v>
      </c>
      <c r="ET130" s="159" t="s">
        <v>282</v>
      </c>
      <c r="EU130" s="159" t="s">
        <v>282</v>
      </c>
      <c r="EV130" s="159" t="s">
        <v>282</v>
      </c>
      <c r="EW130" s="159" t="s">
        <v>282</v>
      </c>
      <c r="EX130" s="159" t="s">
        <v>282</v>
      </c>
      <c r="EY130" s="159" t="s">
        <v>282</v>
      </c>
      <c r="EZ130" s="159" t="s">
        <v>282</v>
      </c>
      <c r="FA130" s="159" t="s">
        <v>282</v>
      </c>
      <c r="FB130" s="159" t="s">
        <v>282</v>
      </c>
      <c r="FC130" s="159" t="s">
        <v>282</v>
      </c>
      <c r="FD130" s="159" t="s">
        <v>282</v>
      </c>
      <c r="FE130" s="159" t="s">
        <v>282</v>
      </c>
      <c r="FF130" s="159" t="s">
        <v>282</v>
      </c>
      <c r="FG130" s="159" t="s">
        <v>282</v>
      </c>
      <c r="FH130" s="159" t="s">
        <v>282</v>
      </c>
      <c r="FI130" s="159" t="s">
        <v>282</v>
      </c>
      <c r="FJ130" s="159" t="s">
        <v>282</v>
      </c>
      <c r="FK130" s="159" t="s">
        <v>282</v>
      </c>
    </row>
    <row r="131" spans="1:167" s="212" customFormat="1" x14ac:dyDescent="0.25">
      <c r="A131" s="161" t="s">
        <v>17668</v>
      </c>
      <c r="B131" s="159" t="s">
        <v>282</v>
      </c>
      <c r="C131" s="159" t="s">
        <v>5328</v>
      </c>
      <c r="F131" s="212">
        <v>6</v>
      </c>
      <c r="G131" s="212">
        <v>2</v>
      </c>
      <c r="H131" s="159" t="s">
        <v>4797</v>
      </c>
      <c r="I131" s="159" t="s">
        <v>182</v>
      </c>
      <c r="J131" s="212" t="s">
        <v>282</v>
      </c>
      <c r="K131" s="212" t="s">
        <v>282</v>
      </c>
      <c r="L131" s="212" t="s">
        <v>282</v>
      </c>
      <c r="M131" s="212" t="s">
        <v>282</v>
      </c>
      <c r="N131" s="212" t="s">
        <v>282</v>
      </c>
      <c r="O131" s="212" t="s">
        <v>282</v>
      </c>
      <c r="P131" s="212" t="s">
        <v>282</v>
      </c>
      <c r="Q131" s="212" t="s">
        <v>282</v>
      </c>
      <c r="R131" s="212" t="s">
        <v>282</v>
      </c>
      <c r="S131" s="212" t="s">
        <v>282</v>
      </c>
      <c r="T131" s="159" t="s">
        <v>220</v>
      </c>
      <c r="U131" s="159">
        <v>20</v>
      </c>
      <c r="V131" s="159">
        <v>24.7</v>
      </c>
      <c r="W131" s="159">
        <v>7.6</v>
      </c>
      <c r="X131" s="159">
        <v>89</v>
      </c>
      <c r="Y131" s="159" t="s">
        <v>282</v>
      </c>
      <c r="Z131" s="159" t="s">
        <v>282</v>
      </c>
      <c r="AA131" s="159" t="s">
        <v>282</v>
      </c>
      <c r="AB131" s="159">
        <v>10.7</v>
      </c>
      <c r="AC131" s="159">
        <v>8.8000000000000007</v>
      </c>
      <c r="AD131" s="159">
        <v>89</v>
      </c>
      <c r="AE131" s="159" t="s">
        <v>282</v>
      </c>
      <c r="AF131" s="159" t="s">
        <v>282</v>
      </c>
      <c r="AG131" s="159" t="s">
        <v>282</v>
      </c>
      <c r="AH131" s="159" t="s">
        <v>282</v>
      </c>
      <c r="AI131" s="159" t="s">
        <v>282</v>
      </c>
      <c r="AJ131" s="159" t="s">
        <v>282</v>
      </c>
      <c r="AK131" s="159" t="s">
        <v>282</v>
      </c>
      <c r="AL131" s="159" t="s">
        <v>282</v>
      </c>
      <c r="AM131" s="159" t="s">
        <v>282</v>
      </c>
      <c r="AN131" s="159" t="s">
        <v>310</v>
      </c>
      <c r="AO131" s="159" t="s">
        <v>282</v>
      </c>
      <c r="AP131" s="159" t="s">
        <v>282</v>
      </c>
      <c r="AQ131" s="159" t="s">
        <v>282</v>
      </c>
      <c r="AR131" s="159" t="s">
        <v>282</v>
      </c>
      <c r="AS131" s="159" t="s">
        <v>282</v>
      </c>
      <c r="AT131" s="159" t="s">
        <v>282</v>
      </c>
      <c r="AU131" s="159" t="s">
        <v>282</v>
      </c>
      <c r="AV131" s="159" t="s">
        <v>282</v>
      </c>
      <c r="AW131" s="159" t="s">
        <v>282</v>
      </c>
      <c r="AX131" s="159" t="s">
        <v>282</v>
      </c>
      <c r="AY131" s="159" t="s">
        <v>282</v>
      </c>
      <c r="AZ131" s="159" t="s">
        <v>220</v>
      </c>
      <c r="BA131" s="159">
        <v>20</v>
      </c>
      <c r="BB131" s="159">
        <v>22.9</v>
      </c>
      <c r="BC131" s="159">
        <v>6.6</v>
      </c>
      <c r="BD131" s="159">
        <v>84</v>
      </c>
      <c r="BE131" s="159" t="s">
        <v>282</v>
      </c>
      <c r="BF131" s="159" t="s">
        <v>282</v>
      </c>
      <c r="BG131" s="159" t="s">
        <v>282</v>
      </c>
      <c r="BH131" s="159">
        <v>20.399999999999999</v>
      </c>
      <c r="BI131" s="159">
        <v>9.6</v>
      </c>
      <c r="BJ131" s="159">
        <v>84</v>
      </c>
      <c r="BK131" s="159" t="s">
        <v>282</v>
      </c>
      <c r="BL131" s="159" t="s">
        <v>282</v>
      </c>
      <c r="BM131" s="159" t="s">
        <v>282</v>
      </c>
      <c r="BN131" s="159" t="s">
        <v>282</v>
      </c>
      <c r="BO131" s="159" t="s">
        <v>282</v>
      </c>
      <c r="BP131" s="159" t="s">
        <v>282</v>
      </c>
      <c r="BQ131" s="159" t="s">
        <v>282</v>
      </c>
      <c r="BR131" s="159" t="s">
        <v>282</v>
      </c>
      <c r="BS131" s="159" t="s">
        <v>282</v>
      </c>
      <c r="BT131" s="159" t="s">
        <v>282</v>
      </c>
      <c r="BU131" s="159" t="s">
        <v>282</v>
      </c>
      <c r="BV131" s="159" t="s">
        <v>282</v>
      </c>
      <c r="BW131" s="159" t="s">
        <v>282</v>
      </c>
      <c r="BX131" s="159" t="s">
        <v>282</v>
      </c>
      <c r="BY131" s="159" t="s">
        <v>282</v>
      </c>
      <c r="BZ131" s="159" t="s">
        <v>282</v>
      </c>
      <c r="CA131" s="159" t="s">
        <v>282</v>
      </c>
      <c r="CB131" s="159" t="s">
        <v>282</v>
      </c>
      <c r="CC131" s="159" t="s">
        <v>282</v>
      </c>
      <c r="CD131" s="159" t="s">
        <v>282</v>
      </c>
      <c r="CE131" s="159" t="s">
        <v>282</v>
      </c>
      <c r="CF131" s="159" t="s">
        <v>282</v>
      </c>
      <c r="CG131" s="159" t="s">
        <v>282</v>
      </c>
      <c r="CH131" s="159" t="s">
        <v>282</v>
      </c>
      <c r="CI131" s="159" t="s">
        <v>282</v>
      </c>
      <c r="CJ131" s="159" t="s">
        <v>282</v>
      </c>
      <c r="CK131" s="159" t="s">
        <v>282</v>
      </c>
      <c r="CL131" s="159" t="s">
        <v>282</v>
      </c>
      <c r="CM131" s="159" t="s">
        <v>282</v>
      </c>
      <c r="CN131" s="159" t="s">
        <v>282</v>
      </c>
      <c r="CO131" s="159" t="s">
        <v>282</v>
      </c>
      <c r="CP131" s="159" t="s">
        <v>282</v>
      </c>
      <c r="CQ131" s="159" t="s">
        <v>282</v>
      </c>
      <c r="CR131" s="159" t="s">
        <v>282</v>
      </c>
      <c r="CS131" s="159" t="s">
        <v>282</v>
      </c>
      <c r="CT131" s="159" t="s">
        <v>282</v>
      </c>
      <c r="CU131" s="159" t="s">
        <v>282</v>
      </c>
      <c r="CV131" s="159" t="s">
        <v>282</v>
      </c>
      <c r="CW131" s="159" t="s">
        <v>282</v>
      </c>
      <c r="CX131" s="159" t="s">
        <v>282</v>
      </c>
      <c r="CY131" s="159" t="s">
        <v>282</v>
      </c>
      <c r="CZ131" s="159" t="s">
        <v>282</v>
      </c>
      <c r="DA131" s="159" t="s">
        <v>282</v>
      </c>
      <c r="DB131" s="159" t="s">
        <v>282</v>
      </c>
      <c r="DC131" s="159" t="s">
        <v>282</v>
      </c>
      <c r="DD131" s="159" t="s">
        <v>282</v>
      </c>
      <c r="DE131" s="159" t="s">
        <v>282</v>
      </c>
      <c r="DF131" s="159" t="s">
        <v>282</v>
      </c>
      <c r="DG131" s="159" t="s">
        <v>282</v>
      </c>
      <c r="DH131" s="159" t="s">
        <v>282</v>
      </c>
      <c r="DI131" s="159" t="s">
        <v>282</v>
      </c>
      <c r="DJ131" s="159" t="s">
        <v>282</v>
      </c>
      <c r="DK131" s="159" t="s">
        <v>282</v>
      </c>
      <c r="DL131" s="159" t="s">
        <v>282</v>
      </c>
      <c r="DM131" s="159" t="s">
        <v>282</v>
      </c>
      <c r="DN131" s="159" t="s">
        <v>282</v>
      </c>
      <c r="DO131" s="159" t="s">
        <v>282</v>
      </c>
      <c r="DP131" s="159" t="s">
        <v>282</v>
      </c>
      <c r="DQ131" s="159" t="s">
        <v>282</v>
      </c>
      <c r="DR131" s="159" t="s">
        <v>282</v>
      </c>
      <c r="DS131" s="159" t="s">
        <v>282</v>
      </c>
      <c r="DT131" s="159" t="s">
        <v>282</v>
      </c>
      <c r="DU131" s="159" t="s">
        <v>282</v>
      </c>
      <c r="DV131" s="159" t="s">
        <v>282</v>
      </c>
      <c r="DW131" s="159" t="s">
        <v>282</v>
      </c>
      <c r="DX131" s="159" t="s">
        <v>282</v>
      </c>
      <c r="DY131" s="159" t="s">
        <v>282</v>
      </c>
      <c r="DZ131" s="159" t="s">
        <v>282</v>
      </c>
      <c r="EA131" s="159" t="s">
        <v>282</v>
      </c>
      <c r="EB131" s="159" t="s">
        <v>282</v>
      </c>
      <c r="EC131" s="159" t="s">
        <v>282</v>
      </c>
      <c r="ED131" s="159" t="s">
        <v>282</v>
      </c>
      <c r="EE131" s="159" t="s">
        <v>282</v>
      </c>
      <c r="EF131" s="159" t="s">
        <v>282</v>
      </c>
      <c r="EG131" s="159" t="s">
        <v>282</v>
      </c>
      <c r="EH131" s="159" t="s">
        <v>282</v>
      </c>
      <c r="EI131" s="159" t="s">
        <v>282</v>
      </c>
      <c r="EJ131" s="159" t="s">
        <v>282</v>
      </c>
      <c r="EK131" s="159" t="s">
        <v>282</v>
      </c>
      <c r="EL131" s="159" t="s">
        <v>282</v>
      </c>
      <c r="EM131" s="159" t="s">
        <v>282</v>
      </c>
      <c r="EN131" s="159" t="s">
        <v>282</v>
      </c>
      <c r="EO131" s="159" t="s">
        <v>282</v>
      </c>
      <c r="EP131" s="159" t="s">
        <v>282</v>
      </c>
      <c r="EQ131" s="159" t="s">
        <v>282</v>
      </c>
      <c r="ER131" s="159" t="s">
        <v>282</v>
      </c>
      <c r="ES131" s="159" t="s">
        <v>282</v>
      </c>
      <c r="ET131" s="159" t="s">
        <v>282</v>
      </c>
      <c r="EU131" s="159" t="s">
        <v>282</v>
      </c>
      <c r="EV131" s="159" t="s">
        <v>282</v>
      </c>
      <c r="EW131" s="159" t="s">
        <v>282</v>
      </c>
      <c r="EX131" s="159" t="s">
        <v>282</v>
      </c>
      <c r="EY131" s="159" t="s">
        <v>282</v>
      </c>
      <c r="EZ131" s="159" t="s">
        <v>282</v>
      </c>
      <c r="FA131" s="159" t="s">
        <v>282</v>
      </c>
      <c r="FB131" s="159" t="s">
        <v>282</v>
      </c>
      <c r="FC131" s="159" t="s">
        <v>282</v>
      </c>
      <c r="FD131" s="159" t="s">
        <v>282</v>
      </c>
      <c r="FE131" s="159" t="s">
        <v>282</v>
      </c>
      <c r="FF131" s="159" t="s">
        <v>282</v>
      </c>
      <c r="FG131" s="159" t="s">
        <v>282</v>
      </c>
      <c r="FH131" s="159" t="s">
        <v>282</v>
      </c>
      <c r="FI131" s="159" t="s">
        <v>282</v>
      </c>
      <c r="FJ131" s="159" t="s">
        <v>282</v>
      </c>
      <c r="FK131" s="159" t="s">
        <v>282</v>
      </c>
    </row>
    <row r="132" spans="1:167" s="212" customFormat="1" x14ac:dyDescent="0.25">
      <c r="A132" s="161" t="s">
        <v>17668</v>
      </c>
      <c r="B132" s="159" t="s">
        <v>282</v>
      </c>
      <c r="C132" s="159" t="s">
        <v>5328</v>
      </c>
      <c r="F132" s="212">
        <v>12</v>
      </c>
      <c r="G132" s="212">
        <v>2</v>
      </c>
      <c r="H132" s="159" t="s">
        <v>4797</v>
      </c>
      <c r="I132" s="159" t="s">
        <v>182</v>
      </c>
      <c r="J132" s="212" t="s">
        <v>282</v>
      </c>
      <c r="K132" s="212" t="s">
        <v>282</v>
      </c>
      <c r="L132" s="212" t="s">
        <v>282</v>
      </c>
      <c r="M132" s="212" t="s">
        <v>282</v>
      </c>
      <c r="N132" s="212" t="s">
        <v>282</v>
      </c>
      <c r="O132" s="212" t="s">
        <v>282</v>
      </c>
      <c r="P132" s="212" t="s">
        <v>282</v>
      </c>
      <c r="Q132" s="212" t="s">
        <v>282</v>
      </c>
      <c r="R132" s="212" t="s">
        <v>282</v>
      </c>
      <c r="S132" s="212" t="s">
        <v>282</v>
      </c>
      <c r="T132" s="159" t="s">
        <v>220</v>
      </c>
      <c r="U132" s="159">
        <v>20</v>
      </c>
      <c r="V132" s="159">
        <v>24.7</v>
      </c>
      <c r="W132" s="159">
        <v>7.6</v>
      </c>
      <c r="X132" s="159">
        <v>89</v>
      </c>
      <c r="Y132" s="159" t="s">
        <v>282</v>
      </c>
      <c r="Z132" s="159" t="s">
        <v>282</v>
      </c>
      <c r="AA132" s="159" t="s">
        <v>282</v>
      </c>
      <c r="AB132" s="159">
        <v>10.7</v>
      </c>
      <c r="AC132" s="159">
        <v>10</v>
      </c>
      <c r="AD132" s="159">
        <v>89</v>
      </c>
      <c r="AE132" s="159" t="s">
        <v>282</v>
      </c>
      <c r="AF132" s="159" t="s">
        <v>282</v>
      </c>
      <c r="AG132" s="159" t="s">
        <v>282</v>
      </c>
      <c r="AH132" s="159" t="s">
        <v>282</v>
      </c>
      <c r="AI132" s="159" t="s">
        <v>282</v>
      </c>
      <c r="AJ132" s="159" t="s">
        <v>282</v>
      </c>
      <c r="AK132" s="159" t="s">
        <v>282</v>
      </c>
      <c r="AL132" s="159" t="s">
        <v>282</v>
      </c>
      <c r="AM132" s="159" t="s">
        <v>282</v>
      </c>
      <c r="AN132" s="159" t="s">
        <v>310</v>
      </c>
      <c r="AO132" s="159" t="s">
        <v>282</v>
      </c>
      <c r="AP132" s="159" t="s">
        <v>282</v>
      </c>
      <c r="AQ132" s="159" t="s">
        <v>282</v>
      </c>
      <c r="AR132" s="159" t="s">
        <v>282</v>
      </c>
      <c r="AS132" s="159" t="s">
        <v>282</v>
      </c>
      <c r="AT132" s="159" t="s">
        <v>282</v>
      </c>
      <c r="AU132" s="159" t="s">
        <v>282</v>
      </c>
      <c r="AV132" s="159" t="s">
        <v>282</v>
      </c>
      <c r="AW132" s="159" t="s">
        <v>282</v>
      </c>
      <c r="AX132" s="159" t="s">
        <v>282</v>
      </c>
      <c r="AY132" s="159" t="s">
        <v>282</v>
      </c>
      <c r="AZ132" s="159" t="s">
        <v>220</v>
      </c>
      <c r="BA132" s="159">
        <v>20</v>
      </c>
      <c r="BB132" s="159">
        <v>22.9</v>
      </c>
      <c r="BC132" s="159">
        <v>6.6</v>
      </c>
      <c r="BD132" s="159">
        <v>84</v>
      </c>
      <c r="BE132" s="159" t="s">
        <v>282</v>
      </c>
      <c r="BF132" s="159" t="s">
        <v>282</v>
      </c>
      <c r="BG132" s="159" t="s">
        <v>282</v>
      </c>
      <c r="BH132" s="159">
        <v>21.9</v>
      </c>
      <c r="BI132" s="159">
        <v>9.5</v>
      </c>
      <c r="BJ132" s="159">
        <v>84</v>
      </c>
      <c r="BK132" s="159" t="s">
        <v>282</v>
      </c>
      <c r="BL132" s="159" t="s">
        <v>282</v>
      </c>
      <c r="BM132" s="159" t="s">
        <v>282</v>
      </c>
      <c r="BN132" s="159" t="s">
        <v>282</v>
      </c>
      <c r="BO132" s="159" t="s">
        <v>282</v>
      </c>
      <c r="BP132" s="159" t="s">
        <v>282</v>
      </c>
      <c r="BQ132" s="159" t="s">
        <v>282</v>
      </c>
      <c r="BR132" s="159" t="s">
        <v>282</v>
      </c>
      <c r="BS132" s="159" t="s">
        <v>282</v>
      </c>
      <c r="BT132" s="159" t="s">
        <v>282</v>
      </c>
      <c r="BU132" s="159" t="s">
        <v>282</v>
      </c>
      <c r="BV132" s="159" t="s">
        <v>282</v>
      </c>
      <c r="BW132" s="159" t="s">
        <v>282</v>
      </c>
      <c r="BX132" s="159" t="s">
        <v>282</v>
      </c>
      <c r="BY132" s="159" t="s">
        <v>282</v>
      </c>
      <c r="BZ132" s="159" t="s">
        <v>282</v>
      </c>
      <c r="CA132" s="159" t="s">
        <v>282</v>
      </c>
      <c r="CB132" s="159" t="s">
        <v>282</v>
      </c>
      <c r="CC132" s="159" t="s">
        <v>282</v>
      </c>
      <c r="CD132" s="159" t="s">
        <v>282</v>
      </c>
      <c r="CE132" s="159" t="s">
        <v>282</v>
      </c>
      <c r="CF132" s="159" t="s">
        <v>282</v>
      </c>
      <c r="CG132" s="159" t="s">
        <v>282</v>
      </c>
      <c r="CH132" s="159" t="s">
        <v>282</v>
      </c>
      <c r="CI132" s="159" t="s">
        <v>282</v>
      </c>
      <c r="CJ132" s="159" t="s">
        <v>282</v>
      </c>
      <c r="CK132" s="159" t="s">
        <v>282</v>
      </c>
      <c r="CL132" s="159" t="s">
        <v>282</v>
      </c>
      <c r="CM132" s="159" t="s">
        <v>282</v>
      </c>
      <c r="CN132" s="159" t="s">
        <v>282</v>
      </c>
      <c r="CO132" s="159" t="s">
        <v>282</v>
      </c>
      <c r="CP132" s="159" t="s">
        <v>282</v>
      </c>
      <c r="CQ132" s="159" t="s">
        <v>282</v>
      </c>
      <c r="CR132" s="159" t="s">
        <v>282</v>
      </c>
      <c r="CS132" s="159" t="s">
        <v>282</v>
      </c>
      <c r="CT132" s="159" t="s">
        <v>282</v>
      </c>
      <c r="CU132" s="159" t="s">
        <v>282</v>
      </c>
      <c r="CV132" s="159" t="s">
        <v>282</v>
      </c>
      <c r="CW132" s="159" t="s">
        <v>282</v>
      </c>
      <c r="CX132" s="159" t="s">
        <v>282</v>
      </c>
      <c r="CY132" s="159" t="s">
        <v>282</v>
      </c>
      <c r="CZ132" s="159" t="s">
        <v>282</v>
      </c>
      <c r="DA132" s="159" t="s">
        <v>282</v>
      </c>
      <c r="DB132" s="159" t="s">
        <v>282</v>
      </c>
      <c r="DC132" s="159" t="s">
        <v>282</v>
      </c>
      <c r="DD132" s="159" t="s">
        <v>282</v>
      </c>
      <c r="DE132" s="159" t="s">
        <v>282</v>
      </c>
      <c r="DF132" s="159" t="s">
        <v>282</v>
      </c>
      <c r="DG132" s="159" t="s">
        <v>282</v>
      </c>
      <c r="DH132" s="159" t="s">
        <v>282</v>
      </c>
      <c r="DI132" s="159" t="s">
        <v>282</v>
      </c>
      <c r="DJ132" s="159" t="s">
        <v>282</v>
      </c>
      <c r="DK132" s="159" t="s">
        <v>282</v>
      </c>
      <c r="DL132" s="159" t="s">
        <v>282</v>
      </c>
      <c r="DM132" s="159" t="s">
        <v>282</v>
      </c>
      <c r="DN132" s="159" t="s">
        <v>282</v>
      </c>
      <c r="DO132" s="159" t="s">
        <v>282</v>
      </c>
      <c r="DP132" s="159" t="s">
        <v>282</v>
      </c>
      <c r="DQ132" s="159" t="s">
        <v>282</v>
      </c>
      <c r="DR132" s="159" t="s">
        <v>282</v>
      </c>
      <c r="DS132" s="159" t="s">
        <v>282</v>
      </c>
      <c r="DT132" s="159" t="s">
        <v>282</v>
      </c>
      <c r="DU132" s="159" t="s">
        <v>282</v>
      </c>
      <c r="DV132" s="159" t="s">
        <v>282</v>
      </c>
      <c r="DW132" s="159" t="s">
        <v>282</v>
      </c>
      <c r="DX132" s="159" t="s">
        <v>282</v>
      </c>
      <c r="DY132" s="159" t="s">
        <v>282</v>
      </c>
      <c r="DZ132" s="159" t="s">
        <v>282</v>
      </c>
      <c r="EA132" s="159" t="s">
        <v>282</v>
      </c>
      <c r="EB132" s="159" t="s">
        <v>282</v>
      </c>
      <c r="EC132" s="159" t="s">
        <v>282</v>
      </c>
      <c r="ED132" s="159" t="s">
        <v>282</v>
      </c>
      <c r="EE132" s="159" t="s">
        <v>282</v>
      </c>
      <c r="EF132" s="159" t="s">
        <v>282</v>
      </c>
      <c r="EG132" s="159" t="s">
        <v>282</v>
      </c>
      <c r="EH132" s="159" t="s">
        <v>282</v>
      </c>
      <c r="EI132" s="159" t="s">
        <v>282</v>
      </c>
      <c r="EJ132" s="159" t="s">
        <v>282</v>
      </c>
      <c r="EK132" s="159" t="s">
        <v>282</v>
      </c>
      <c r="EL132" s="159" t="s">
        <v>282</v>
      </c>
      <c r="EM132" s="159" t="s">
        <v>282</v>
      </c>
      <c r="EN132" s="159" t="s">
        <v>282</v>
      </c>
      <c r="EO132" s="159" t="s">
        <v>282</v>
      </c>
      <c r="EP132" s="159" t="s">
        <v>282</v>
      </c>
      <c r="EQ132" s="159" t="s">
        <v>282</v>
      </c>
      <c r="ER132" s="159" t="s">
        <v>282</v>
      </c>
      <c r="ES132" s="159" t="s">
        <v>282</v>
      </c>
      <c r="ET132" s="159" t="s">
        <v>282</v>
      </c>
      <c r="EU132" s="159" t="s">
        <v>282</v>
      </c>
      <c r="EV132" s="159" t="s">
        <v>282</v>
      </c>
      <c r="EW132" s="159" t="s">
        <v>282</v>
      </c>
      <c r="EX132" s="159" t="s">
        <v>282</v>
      </c>
      <c r="EY132" s="159" t="s">
        <v>282</v>
      </c>
      <c r="EZ132" s="159" t="s">
        <v>282</v>
      </c>
      <c r="FA132" s="159" t="s">
        <v>282</v>
      </c>
      <c r="FB132" s="159" t="s">
        <v>282</v>
      </c>
      <c r="FC132" s="159" t="s">
        <v>282</v>
      </c>
      <c r="FD132" s="159" t="s">
        <v>282</v>
      </c>
      <c r="FE132" s="159" t="s">
        <v>282</v>
      </c>
      <c r="FF132" s="159" t="s">
        <v>282</v>
      </c>
      <c r="FG132" s="159" t="s">
        <v>282</v>
      </c>
      <c r="FH132" s="159" t="s">
        <v>282</v>
      </c>
      <c r="FI132" s="159" t="s">
        <v>282</v>
      </c>
      <c r="FJ132" s="159" t="s">
        <v>282</v>
      </c>
      <c r="FK132" s="159" t="s">
        <v>282</v>
      </c>
    </row>
    <row r="133" spans="1:167" s="212" customFormat="1" x14ac:dyDescent="0.25">
      <c r="A133" s="161" t="s">
        <v>17668</v>
      </c>
      <c r="B133" s="159" t="s">
        <v>282</v>
      </c>
      <c r="C133" s="159" t="s">
        <v>5328</v>
      </c>
      <c r="F133" s="212">
        <v>96</v>
      </c>
      <c r="G133" s="212">
        <v>2</v>
      </c>
      <c r="H133" s="159" t="s">
        <v>4797</v>
      </c>
      <c r="I133" s="159" t="s">
        <v>182</v>
      </c>
      <c r="J133" s="212" t="s">
        <v>282</v>
      </c>
      <c r="K133" s="212" t="s">
        <v>282</v>
      </c>
      <c r="L133" s="212" t="s">
        <v>282</v>
      </c>
      <c r="M133" s="212" t="s">
        <v>282</v>
      </c>
      <c r="N133" s="212" t="s">
        <v>282</v>
      </c>
      <c r="O133" s="212" t="s">
        <v>282</v>
      </c>
      <c r="P133" s="212" t="s">
        <v>282</v>
      </c>
      <c r="Q133" s="212" t="s">
        <v>282</v>
      </c>
      <c r="R133" s="212" t="s">
        <v>282</v>
      </c>
      <c r="S133" s="212" t="s">
        <v>282</v>
      </c>
      <c r="T133" s="159" t="s">
        <v>220</v>
      </c>
      <c r="U133" s="159">
        <v>20</v>
      </c>
      <c r="V133" s="159">
        <v>24.7</v>
      </c>
      <c r="W133" s="159">
        <v>7.6</v>
      </c>
      <c r="X133" s="159">
        <v>89</v>
      </c>
      <c r="Y133" s="159" t="s">
        <v>282</v>
      </c>
      <c r="Z133" s="159" t="s">
        <v>282</v>
      </c>
      <c r="AA133" s="159" t="s">
        <v>282</v>
      </c>
      <c r="AB133" s="159">
        <v>8.9</v>
      </c>
      <c r="AC133" s="159">
        <v>7.7</v>
      </c>
      <c r="AD133" s="159">
        <v>89</v>
      </c>
      <c r="AE133" s="159" t="s">
        <v>282</v>
      </c>
      <c r="AF133" s="159" t="s">
        <v>282</v>
      </c>
      <c r="AG133" s="159" t="s">
        <v>282</v>
      </c>
      <c r="AH133" s="159" t="s">
        <v>282</v>
      </c>
      <c r="AI133" s="159" t="s">
        <v>282</v>
      </c>
      <c r="AJ133" s="159" t="s">
        <v>282</v>
      </c>
      <c r="AK133" s="159" t="s">
        <v>282</v>
      </c>
      <c r="AL133" s="159" t="s">
        <v>282</v>
      </c>
      <c r="AM133" s="159" t="s">
        <v>282</v>
      </c>
      <c r="AN133" s="159" t="s">
        <v>310</v>
      </c>
      <c r="AO133" s="159" t="s">
        <v>282</v>
      </c>
      <c r="AP133" s="159" t="s">
        <v>282</v>
      </c>
      <c r="AQ133" s="159" t="s">
        <v>282</v>
      </c>
      <c r="AR133" s="159" t="s">
        <v>282</v>
      </c>
      <c r="AS133" s="159" t="s">
        <v>282</v>
      </c>
      <c r="AT133" s="159" t="s">
        <v>282</v>
      </c>
      <c r="AU133" s="159" t="s">
        <v>282</v>
      </c>
      <c r="AV133" s="159" t="s">
        <v>282</v>
      </c>
      <c r="AW133" s="159" t="s">
        <v>282</v>
      </c>
      <c r="AX133" s="159" t="s">
        <v>282</v>
      </c>
      <c r="AY133" s="159" t="s">
        <v>282</v>
      </c>
      <c r="AZ133" s="159" t="s">
        <v>220</v>
      </c>
      <c r="BA133" s="159">
        <v>20</v>
      </c>
      <c r="BB133" s="159">
        <v>22.9</v>
      </c>
      <c r="BC133" s="159">
        <v>6.6</v>
      </c>
      <c r="BD133" s="159">
        <v>84</v>
      </c>
      <c r="BE133" s="159" t="s">
        <v>282</v>
      </c>
      <c r="BF133" s="159" t="s">
        <v>282</v>
      </c>
      <c r="BG133" s="159" t="s">
        <v>282</v>
      </c>
      <c r="BH133" s="159">
        <v>12.4</v>
      </c>
      <c r="BI133" s="159">
        <v>9.5</v>
      </c>
      <c r="BJ133" s="159">
        <v>84</v>
      </c>
      <c r="BK133" s="159" t="s">
        <v>282</v>
      </c>
      <c r="BL133" s="159" t="s">
        <v>282</v>
      </c>
      <c r="BM133" s="159" t="s">
        <v>282</v>
      </c>
      <c r="BN133" s="159" t="s">
        <v>282</v>
      </c>
      <c r="BO133" s="159" t="s">
        <v>282</v>
      </c>
      <c r="BP133" s="159" t="s">
        <v>282</v>
      </c>
      <c r="BQ133" s="159" t="s">
        <v>282</v>
      </c>
      <c r="BR133" s="159" t="s">
        <v>282</v>
      </c>
      <c r="BS133" s="159" t="s">
        <v>282</v>
      </c>
      <c r="BT133" s="159" t="s">
        <v>282</v>
      </c>
      <c r="BU133" s="159" t="s">
        <v>282</v>
      </c>
      <c r="BV133" s="159" t="s">
        <v>282</v>
      </c>
      <c r="BW133" s="159" t="s">
        <v>282</v>
      </c>
      <c r="BX133" s="159" t="s">
        <v>282</v>
      </c>
      <c r="BY133" s="159" t="s">
        <v>282</v>
      </c>
      <c r="BZ133" s="159" t="s">
        <v>282</v>
      </c>
      <c r="CA133" s="159" t="s">
        <v>282</v>
      </c>
      <c r="CB133" s="159" t="s">
        <v>282</v>
      </c>
      <c r="CC133" s="159" t="s">
        <v>282</v>
      </c>
      <c r="CD133" s="159" t="s">
        <v>282</v>
      </c>
      <c r="CE133" s="159" t="s">
        <v>282</v>
      </c>
      <c r="CF133" s="159" t="s">
        <v>282</v>
      </c>
      <c r="CG133" s="159" t="s">
        <v>282</v>
      </c>
      <c r="CH133" s="159" t="s">
        <v>282</v>
      </c>
      <c r="CI133" s="159" t="s">
        <v>282</v>
      </c>
      <c r="CJ133" s="159" t="s">
        <v>282</v>
      </c>
      <c r="CK133" s="159" t="s">
        <v>282</v>
      </c>
      <c r="CL133" s="159" t="s">
        <v>282</v>
      </c>
      <c r="CM133" s="159" t="s">
        <v>282</v>
      </c>
      <c r="CN133" s="159" t="s">
        <v>282</v>
      </c>
      <c r="CO133" s="159" t="s">
        <v>282</v>
      </c>
      <c r="CP133" s="159" t="s">
        <v>282</v>
      </c>
      <c r="CQ133" s="159" t="s">
        <v>282</v>
      </c>
      <c r="CR133" s="159" t="s">
        <v>282</v>
      </c>
      <c r="CS133" s="159" t="s">
        <v>282</v>
      </c>
      <c r="CT133" s="159" t="s">
        <v>282</v>
      </c>
      <c r="CU133" s="159" t="s">
        <v>282</v>
      </c>
      <c r="CV133" s="159" t="s">
        <v>282</v>
      </c>
      <c r="CW133" s="159" t="s">
        <v>282</v>
      </c>
      <c r="CX133" s="159" t="s">
        <v>282</v>
      </c>
      <c r="CY133" s="159" t="s">
        <v>282</v>
      </c>
      <c r="CZ133" s="159" t="s">
        <v>282</v>
      </c>
      <c r="DA133" s="159" t="s">
        <v>282</v>
      </c>
      <c r="DB133" s="159" t="s">
        <v>282</v>
      </c>
      <c r="DC133" s="159" t="s">
        <v>282</v>
      </c>
      <c r="DD133" s="159" t="s">
        <v>282</v>
      </c>
      <c r="DE133" s="159" t="s">
        <v>282</v>
      </c>
      <c r="DF133" s="159" t="s">
        <v>282</v>
      </c>
      <c r="DG133" s="159" t="s">
        <v>282</v>
      </c>
      <c r="DH133" s="159" t="s">
        <v>282</v>
      </c>
      <c r="DI133" s="159" t="s">
        <v>282</v>
      </c>
      <c r="DJ133" s="159" t="s">
        <v>282</v>
      </c>
      <c r="DK133" s="159" t="s">
        <v>282</v>
      </c>
      <c r="DL133" s="159" t="s">
        <v>282</v>
      </c>
      <c r="DM133" s="159" t="s">
        <v>282</v>
      </c>
      <c r="DN133" s="159" t="s">
        <v>282</v>
      </c>
      <c r="DO133" s="159" t="s">
        <v>282</v>
      </c>
      <c r="DP133" s="159" t="s">
        <v>282</v>
      </c>
      <c r="DQ133" s="159" t="s">
        <v>282</v>
      </c>
      <c r="DR133" s="159" t="s">
        <v>282</v>
      </c>
      <c r="DS133" s="159" t="s">
        <v>282</v>
      </c>
      <c r="DT133" s="159" t="s">
        <v>282</v>
      </c>
      <c r="DU133" s="159" t="s">
        <v>282</v>
      </c>
      <c r="DV133" s="159" t="s">
        <v>282</v>
      </c>
      <c r="DW133" s="159" t="s">
        <v>282</v>
      </c>
      <c r="DX133" s="159" t="s">
        <v>282</v>
      </c>
      <c r="DY133" s="159" t="s">
        <v>282</v>
      </c>
      <c r="DZ133" s="159" t="s">
        <v>282</v>
      </c>
      <c r="EA133" s="159" t="s">
        <v>282</v>
      </c>
      <c r="EB133" s="159" t="s">
        <v>282</v>
      </c>
      <c r="EC133" s="159" t="s">
        <v>282</v>
      </c>
      <c r="ED133" s="159" t="s">
        <v>282</v>
      </c>
      <c r="EE133" s="159" t="s">
        <v>282</v>
      </c>
      <c r="EF133" s="159" t="s">
        <v>282</v>
      </c>
      <c r="EG133" s="159" t="s">
        <v>282</v>
      </c>
      <c r="EH133" s="159" t="s">
        <v>282</v>
      </c>
      <c r="EI133" s="159" t="s">
        <v>282</v>
      </c>
      <c r="EJ133" s="159" t="s">
        <v>282</v>
      </c>
      <c r="EK133" s="159" t="s">
        <v>282</v>
      </c>
      <c r="EL133" s="159" t="s">
        <v>282</v>
      </c>
      <c r="EM133" s="159" t="s">
        <v>282</v>
      </c>
      <c r="EN133" s="159" t="s">
        <v>282</v>
      </c>
      <c r="EO133" s="159" t="s">
        <v>282</v>
      </c>
      <c r="EP133" s="159" t="s">
        <v>282</v>
      </c>
      <c r="EQ133" s="159" t="s">
        <v>282</v>
      </c>
      <c r="ER133" s="159" t="s">
        <v>282</v>
      </c>
      <c r="ES133" s="159" t="s">
        <v>282</v>
      </c>
      <c r="ET133" s="159" t="s">
        <v>282</v>
      </c>
      <c r="EU133" s="159" t="s">
        <v>282</v>
      </c>
      <c r="EV133" s="159" t="s">
        <v>282</v>
      </c>
      <c r="EW133" s="159" t="s">
        <v>282</v>
      </c>
      <c r="EX133" s="159" t="s">
        <v>282</v>
      </c>
      <c r="EY133" s="159" t="s">
        <v>282</v>
      </c>
      <c r="EZ133" s="159" t="s">
        <v>282</v>
      </c>
      <c r="FA133" s="159" t="s">
        <v>282</v>
      </c>
      <c r="FB133" s="159" t="s">
        <v>282</v>
      </c>
      <c r="FC133" s="159" t="s">
        <v>282</v>
      </c>
      <c r="FD133" s="159" t="s">
        <v>282</v>
      </c>
      <c r="FE133" s="159" t="s">
        <v>282</v>
      </c>
      <c r="FF133" s="159" t="s">
        <v>282</v>
      </c>
      <c r="FG133" s="159" t="s">
        <v>282</v>
      </c>
      <c r="FH133" s="159" t="s">
        <v>282</v>
      </c>
      <c r="FI133" s="159" t="s">
        <v>282</v>
      </c>
      <c r="FJ133" s="159" t="s">
        <v>282</v>
      </c>
      <c r="FK133" s="159" t="s">
        <v>282</v>
      </c>
    </row>
    <row r="134" spans="1:167" s="212" customFormat="1" x14ac:dyDescent="0.25">
      <c r="A134" s="212" t="s">
        <v>8832</v>
      </c>
      <c r="B134" s="159" t="s">
        <v>282</v>
      </c>
      <c r="C134" s="159" t="s">
        <v>5328</v>
      </c>
      <c r="F134" s="212">
        <v>1</v>
      </c>
      <c r="G134" s="212">
        <v>2</v>
      </c>
      <c r="H134" s="159" t="s">
        <v>770</v>
      </c>
      <c r="I134" s="159" t="s">
        <v>182</v>
      </c>
      <c r="J134" s="212" t="s">
        <v>282</v>
      </c>
      <c r="K134" s="212" t="s">
        <v>282</v>
      </c>
      <c r="L134" s="212" t="s">
        <v>282</v>
      </c>
      <c r="M134" s="212" t="s">
        <v>282</v>
      </c>
      <c r="N134" s="212" t="s">
        <v>282</v>
      </c>
      <c r="O134" s="212" t="s">
        <v>282</v>
      </c>
      <c r="P134" s="212" t="s">
        <v>282</v>
      </c>
      <c r="Q134" s="212" t="s">
        <v>282</v>
      </c>
      <c r="R134" s="212" t="s">
        <v>282</v>
      </c>
      <c r="S134" s="212" t="s">
        <v>282</v>
      </c>
      <c r="T134" s="159" t="s">
        <v>220</v>
      </c>
      <c r="U134" s="159">
        <v>20</v>
      </c>
      <c r="V134" s="159">
        <v>23.7</v>
      </c>
      <c r="W134" s="159">
        <v>6.4</v>
      </c>
      <c r="X134" s="159">
        <v>88</v>
      </c>
      <c r="Y134" s="159" t="s">
        <v>282</v>
      </c>
      <c r="Z134" s="159" t="s">
        <v>282</v>
      </c>
      <c r="AA134" s="159" t="s">
        <v>282</v>
      </c>
      <c r="AB134" s="159">
        <v>12.4</v>
      </c>
      <c r="AC134" s="159">
        <v>9.3000000000000007</v>
      </c>
      <c r="AD134" s="159">
        <v>88</v>
      </c>
      <c r="AE134" s="159" t="s">
        <v>282</v>
      </c>
      <c r="AF134" s="159" t="s">
        <v>282</v>
      </c>
      <c r="AG134" s="159" t="s">
        <v>282</v>
      </c>
      <c r="AH134" s="159" t="s">
        <v>282</v>
      </c>
      <c r="AI134" s="159" t="s">
        <v>282</v>
      </c>
      <c r="AJ134" s="159" t="s">
        <v>282</v>
      </c>
      <c r="AK134" s="159" t="s">
        <v>282</v>
      </c>
      <c r="AL134" s="159" t="s">
        <v>282</v>
      </c>
      <c r="AM134" s="159" t="s">
        <v>282</v>
      </c>
      <c r="AN134" s="159" t="s">
        <v>310</v>
      </c>
      <c r="AO134" s="159" t="s">
        <v>282</v>
      </c>
      <c r="AP134" s="159" t="s">
        <v>282</v>
      </c>
      <c r="AQ134" s="159" t="s">
        <v>282</v>
      </c>
      <c r="AR134" s="159" t="s">
        <v>282</v>
      </c>
      <c r="AS134" s="159" t="s">
        <v>282</v>
      </c>
      <c r="AT134" s="159" t="s">
        <v>282</v>
      </c>
      <c r="AU134" s="159" t="s">
        <v>282</v>
      </c>
      <c r="AV134" s="159" t="s">
        <v>282</v>
      </c>
      <c r="AW134" s="159" t="s">
        <v>282</v>
      </c>
      <c r="AX134" s="159" t="s">
        <v>282</v>
      </c>
      <c r="AY134" s="159" t="s">
        <v>282</v>
      </c>
      <c r="AZ134" s="159" t="s">
        <v>220</v>
      </c>
      <c r="BA134" s="159">
        <v>20</v>
      </c>
      <c r="BB134" s="159">
        <v>22.8</v>
      </c>
      <c r="BC134" s="159">
        <v>6.5</v>
      </c>
      <c r="BD134" s="159">
        <v>82</v>
      </c>
      <c r="BE134" s="159" t="s">
        <v>282</v>
      </c>
      <c r="BF134" s="159" t="s">
        <v>282</v>
      </c>
      <c r="BG134" s="159" t="s">
        <v>282</v>
      </c>
      <c r="BH134" s="159">
        <v>20.5</v>
      </c>
      <c r="BI134" s="159">
        <v>7.8</v>
      </c>
      <c r="BJ134" s="159">
        <v>82</v>
      </c>
      <c r="BK134" s="159" t="s">
        <v>282</v>
      </c>
      <c r="BL134" s="159" t="s">
        <v>282</v>
      </c>
      <c r="BM134" s="159" t="s">
        <v>282</v>
      </c>
      <c r="BN134" s="159" t="s">
        <v>282</v>
      </c>
      <c r="BO134" s="159" t="s">
        <v>282</v>
      </c>
      <c r="BP134" s="159" t="s">
        <v>282</v>
      </c>
      <c r="BQ134" s="159" t="s">
        <v>282</v>
      </c>
      <c r="BR134" s="159" t="s">
        <v>282</v>
      </c>
      <c r="BS134" s="159" t="s">
        <v>282</v>
      </c>
      <c r="BT134" s="159" t="s">
        <v>282</v>
      </c>
      <c r="BU134" s="159" t="s">
        <v>282</v>
      </c>
      <c r="BV134" s="159" t="s">
        <v>282</v>
      </c>
      <c r="BW134" s="159" t="s">
        <v>282</v>
      </c>
      <c r="BX134" s="159" t="s">
        <v>282</v>
      </c>
      <c r="BY134" s="159" t="s">
        <v>282</v>
      </c>
      <c r="BZ134" s="159" t="s">
        <v>282</v>
      </c>
      <c r="CA134" s="159" t="s">
        <v>282</v>
      </c>
      <c r="CB134" s="159" t="s">
        <v>282</v>
      </c>
      <c r="CC134" s="159" t="s">
        <v>282</v>
      </c>
      <c r="CD134" s="159" t="s">
        <v>282</v>
      </c>
      <c r="CE134" s="159" t="s">
        <v>282</v>
      </c>
      <c r="CF134" s="159" t="s">
        <v>282</v>
      </c>
      <c r="CG134" s="159" t="s">
        <v>282</v>
      </c>
      <c r="CH134" s="159" t="s">
        <v>282</v>
      </c>
      <c r="CI134" s="159" t="s">
        <v>282</v>
      </c>
      <c r="CJ134" s="159" t="s">
        <v>282</v>
      </c>
      <c r="CK134" s="159" t="s">
        <v>282</v>
      </c>
      <c r="CL134" s="159" t="s">
        <v>282</v>
      </c>
      <c r="CM134" s="159" t="s">
        <v>282</v>
      </c>
      <c r="CN134" s="159" t="s">
        <v>282</v>
      </c>
      <c r="CO134" s="159" t="s">
        <v>282</v>
      </c>
      <c r="CP134" s="159" t="s">
        <v>282</v>
      </c>
      <c r="CQ134" s="159" t="s">
        <v>282</v>
      </c>
      <c r="CR134" s="159" t="s">
        <v>282</v>
      </c>
      <c r="CS134" s="159" t="s">
        <v>282</v>
      </c>
      <c r="CT134" s="159" t="s">
        <v>282</v>
      </c>
      <c r="CU134" s="159" t="s">
        <v>282</v>
      </c>
      <c r="CV134" s="159" t="s">
        <v>282</v>
      </c>
      <c r="CW134" s="159" t="s">
        <v>282</v>
      </c>
      <c r="CX134" s="159" t="s">
        <v>282</v>
      </c>
      <c r="CY134" s="159" t="s">
        <v>282</v>
      </c>
      <c r="CZ134" s="159" t="s">
        <v>282</v>
      </c>
      <c r="DA134" s="159" t="s">
        <v>282</v>
      </c>
      <c r="DB134" s="159" t="s">
        <v>282</v>
      </c>
      <c r="DC134" s="159" t="s">
        <v>282</v>
      </c>
      <c r="DD134" s="159" t="s">
        <v>282</v>
      </c>
      <c r="DE134" s="159" t="s">
        <v>282</v>
      </c>
      <c r="DF134" s="159" t="s">
        <v>282</v>
      </c>
      <c r="DG134" s="159" t="s">
        <v>282</v>
      </c>
      <c r="DH134" s="159" t="s">
        <v>282</v>
      </c>
      <c r="DI134" s="159" t="s">
        <v>282</v>
      </c>
      <c r="DJ134" s="159" t="s">
        <v>282</v>
      </c>
      <c r="DK134" s="159" t="s">
        <v>282</v>
      </c>
      <c r="DL134" s="159" t="s">
        <v>282</v>
      </c>
      <c r="DM134" s="159" t="s">
        <v>282</v>
      </c>
      <c r="DN134" s="159" t="s">
        <v>282</v>
      </c>
      <c r="DO134" s="159" t="s">
        <v>282</v>
      </c>
      <c r="DP134" s="159" t="s">
        <v>282</v>
      </c>
      <c r="DQ134" s="159" t="s">
        <v>282</v>
      </c>
      <c r="DR134" s="159" t="s">
        <v>282</v>
      </c>
      <c r="DS134" s="159" t="s">
        <v>282</v>
      </c>
      <c r="DT134" s="159" t="s">
        <v>282</v>
      </c>
      <c r="DU134" s="159" t="s">
        <v>282</v>
      </c>
      <c r="DV134" s="159" t="s">
        <v>282</v>
      </c>
      <c r="DW134" s="159" t="s">
        <v>282</v>
      </c>
      <c r="DX134" s="159" t="s">
        <v>282</v>
      </c>
      <c r="DY134" s="159" t="s">
        <v>282</v>
      </c>
      <c r="DZ134" s="159" t="s">
        <v>282</v>
      </c>
      <c r="EA134" s="159" t="s">
        <v>282</v>
      </c>
      <c r="EB134" s="159" t="s">
        <v>282</v>
      </c>
      <c r="EC134" s="159" t="s">
        <v>282</v>
      </c>
      <c r="ED134" s="159" t="s">
        <v>282</v>
      </c>
      <c r="EE134" s="159" t="s">
        <v>282</v>
      </c>
      <c r="EF134" s="159" t="s">
        <v>282</v>
      </c>
      <c r="EG134" s="159" t="s">
        <v>282</v>
      </c>
      <c r="EH134" s="159" t="s">
        <v>282</v>
      </c>
      <c r="EI134" s="159" t="s">
        <v>282</v>
      </c>
      <c r="EJ134" s="159" t="s">
        <v>282</v>
      </c>
      <c r="EK134" s="159" t="s">
        <v>282</v>
      </c>
      <c r="EL134" s="159" t="s">
        <v>282</v>
      </c>
      <c r="EM134" s="159" t="s">
        <v>282</v>
      </c>
      <c r="EN134" s="159" t="s">
        <v>282</v>
      </c>
      <c r="EO134" s="159" t="s">
        <v>282</v>
      </c>
      <c r="EP134" s="159" t="s">
        <v>282</v>
      </c>
      <c r="EQ134" s="159" t="s">
        <v>282</v>
      </c>
      <c r="ER134" s="159" t="s">
        <v>282</v>
      </c>
      <c r="ES134" s="159" t="s">
        <v>282</v>
      </c>
      <c r="ET134" s="159" t="s">
        <v>282</v>
      </c>
      <c r="EU134" s="159" t="s">
        <v>282</v>
      </c>
      <c r="EV134" s="159" t="s">
        <v>282</v>
      </c>
      <c r="EW134" s="159" t="s">
        <v>282</v>
      </c>
      <c r="EX134" s="159" t="s">
        <v>282</v>
      </c>
      <c r="EY134" s="159" t="s">
        <v>282</v>
      </c>
      <c r="EZ134" s="159" t="s">
        <v>282</v>
      </c>
      <c r="FA134" s="159" t="s">
        <v>282</v>
      </c>
      <c r="FB134" s="159" t="s">
        <v>282</v>
      </c>
      <c r="FC134" s="159" t="s">
        <v>282</v>
      </c>
      <c r="FD134" s="159" t="s">
        <v>282</v>
      </c>
      <c r="FE134" s="159" t="s">
        <v>282</v>
      </c>
      <c r="FF134" s="159" t="s">
        <v>282</v>
      </c>
      <c r="FG134" s="159" t="s">
        <v>282</v>
      </c>
      <c r="FH134" s="159" t="s">
        <v>282</v>
      </c>
      <c r="FI134" s="159" t="s">
        <v>282</v>
      </c>
      <c r="FJ134" s="159" t="s">
        <v>282</v>
      </c>
      <c r="FK134" s="159" t="s">
        <v>282</v>
      </c>
    </row>
    <row r="135" spans="1:167" s="212" customFormat="1" x14ac:dyDescent="0.25">
      <c r="A135" s="212" t="s">
        <v>8832</v>
      </c>
      <c r="B135" s="159" t="s">
        <v>282</v>
      </c>
      <c r="C135" s="159" t="s">
        <v>5328</v>
      </c>
      <c r="F135" s="212">
        <v>3</v>
      </c>
      <c r="G135" s="212">
        <v>2</v>
      </c>
      <c r="H135" s="159" t="s">
        <v>770</v>
      </c>
      <c r="I135" s="159" t="s">
        <v>182</v>
      </c>
      <c r="J135" s="212" t="s">
        <v>282</v>
      </c>
      <c r="K135" s="212" t="s">
        <v>282</v>
      </c>
      <c r="L135" s="212" t="s">
        <v>282</v>
      </c>
      <c r="M135" s="212" t="s">
        <v>282</v>
      </c>
      <c r="N135" s="212" t="s">
        <v>282</v>
      </c>
      <c r="O135" s="212" t="s">
        <v>282</v>
      </c>
      <c r="P135" s="212" t="s">
        <v>282</v>
      </c>
      <c r="Q135" s="212" t="s">
        <v>282</v>
      </c>
      <c r="R135" s="212" t="s">
        <v>282</v>
      </c>
      <c r="S135" s="212" t="s">
        <v>282</v>
      </c>
      <c r="T135" s="159" t="s">
        <v>220</v>
      </c>
      <c r="U135" s="159">
        <v>20</v>
      </c>
      <c r="V135" s="159">
        <v>23.7</v>
      </c>
      <c r="W135" s="159">
        <v>6.4</v>
      </c>
      <c r="X135" s="159">
        <v>88</v>
      </c>
      <c r="Y135" s="159" t="s">
        <v>282</v>
      </c>
      <c r="Z135" s="159" t="s">
        <v>282</v>
      </c>
      <c r="AA135" s="159" t="s">
        <v>282</v>
      </c>
      <c r="AB135" s="159">
        <v>11.6</v>
      </c>
      <c r="AC135" s="159">
        <v>9.1</v>
      </c>
      <c r="AD135" s="159">
        <v>88</v>
      </c>
      <c r="AE135" s="159" t="s">
        <v>282</v>
      </c>
      <c r="AF135" s="159" t="s">
        <v>282</v>
      </c>
      <c r="AG135" s="159" t="s">
        <v>282</v>
      </c>
      <c r="AH135" s="159" t="s">
        <v>282</v>
      </c>
      <c r="AI135" s="159" t="s">
        <v>282</v>
      </c>
      <c r="AJ135" s="159" t="s">
        <v>282</v>
      </c>
      <c r="AK135" s="159" t="s">
        <v>282</v>
      </c>
      <c r="AL135" s="159" t="s">
        <v>282</v>
      </c>
      <c r="AM135" s="159" t="s">
        <v>282</v>
      </c>
      <c r="AN135" s="159" t="s">
        <v>310</v>
      </c>
      <c r="AO135" s="159" t="s">
        <v>282</v>
      </c>
      <c r="AP135" s="159" t="s">
        <v>282</v>
      </c>
      <c r="AQ135" s="159" t="s">
        <v>282</v>
      </c>
      <c r="AR135" s="159" t="s">
        <v>282</v>
      </c>
      <c r="AS135" s="159" t="s">
        <v>282</v>
      </c>
      <c r="AT135" s="159" t="s">
        <v>282</v>
      </c>
      <c r="AU135" s="159" t="s">
        <v>282</v>
      </c>
      <c r="AV135" s="159" t="s">
        <v>282</v>
      </c>
      <c r="AW135" s="159" t="s">
        <v>282</v>
      </c>
      <c r="AX135" s="159" t="s">
        <v>282</v>
      </c>
      <c r="AY135" s="159" t="s">
        <v>282</v>
      </c>
      <c r="AZ135" s="159" t="s">
        <v>220</v>
      </c>
      <c r="BA135" s="159">
        <v>20</v>
      </c>
      <c r="BB135" s="159">
        <v>22.8</v>
      </c>
      <c r="BC135" s="159">
        <v>6.5</v>
      </c>
      <c r="BD135" s="159">
        <v>82</v>
      </c>
      <c r="BE135" s="159" t="s">
        <v>282</v>
      </c>
      <c r="BF135" s="159" t="s">
        <v>282</v>
      </c>
      <c r="BG135" s="159" t="s">
        <v>282</v>
      </c>
      <c r="BH135" s="159">
        <v>20.3</v>
      </c>
      <c r="BI135" s="159">
        <v>8.1999999999999993</v>
      </c>
      <c r="BJ135" s="159">
        <v>82</v>
      </c>
      <c r="BK135" s="159" t="s">
        <v>282</v>
      </c>
      <c r="BL135" s="159" t="s">
        <v>282</v>
      </c>
      <c r="BM135" s="159" t="s">
        <v>282</v>
      </c>
      <c r="BN135" s="159" t="s">
        <v>282</v>
      </c>
      <c r="BO135" s="159" t="s">
        <v>282</v>
      </c>
      <c r="BP135" s="159" t="s">
        <v>282</v>
      </c>
      <c r="BQ135" s="159" t="s">
        <v>282</v>
      </c>
      <c r="BR135" s="159" t="s">
        <v>282</v>
      </c>
      <c r="BS135" s="159" t="s">
        <v>282</v>
      </c>
      <c r="BT135" s="159" t="s">
        <v>282</v>
      </c>
      <c r="BU135" s="159" t="s">
        <v>282</v>
      </c>
      <c r="BV135" s="159" t="s">
        <v>282</v>
      </c>
      <c r="BW135" s="159" t="s">
        <v>282</v>
      </c>
      <c r="BX135" s="159" t="s">
        <v>282</v>
      </c>
      <c r="BY135" s="159" t="s">
        <v>282</v>
      </c>
      <c r="BZ135" s="159" t="s">
        <v>282</v>
      </c>
      <c r="CA135" s="159" t="s">
        <v>282</v>
      </c>
      <c r="CB135" s="159" t="s">
        <v>282</v>
      </c>
      <c r="CC135" s="159" t="s">
        <v>282</v>
      </c>
      <c r="CD135" s="159" t="s">
        <v>282</v>
      </c>
      <c r="CE135" s="159" t="s">
        <v>282</v>
      </c>
      <c r="CF135" s="159" t="s">
        <v>282</v>
      </c>
      <c r="CG135" s="159" t="s">
        <v>282</v>
      </c>
      <c r="CH135" s="159" t="s">
        <v>282</v>
      </c>
      <c r="CI135" s="159" t="s">
        <v>282</v>
      </c>
      <c r="CJ135" s="159" t="s">
        <v>282</v>
      </c>
      <c r="CK135" s="159" t="s">
        <v>282</v>
      </c>
      <c r="CL135" s="159" t="s">
        <v>282</v>
      </c>
      <c r="CM135" s="159" t="s">
        <v>282</v>
      </c>
      <c r="CN135" s="159" t="s">
        <v>282</v>
      </c>
      <c r="CO135" s="159" t="s">
        <v>282</v>
      </c>
      <c r="CP135" s="159" t="s">
        <v>282</v>
      </c>
      <c r="CQ135" s="159" t="s">
        <v>282</v>
      </c>
      <c r="CR135" s="159" t="s">
        <v>282</v>
      </c>
      <c r="CS135" s="159" t="s">
        <v>282</v>
      </c>
      <c r="CT135" s="159" t="s">
        <v>282</v>
      </c>
      <c r="CU135" s="159" t="s">
        <v>282</v>
      </c>
      <c r="CV135" s="159" t="s">
        <v>282</v>
      </c>
      <c r="CW135" s="159" t="s">
        <v>282</v>
      </c>
      <c r="CX135" s="159" t="s">
        <v>282</v>
      </c>
      <c r="CY135" s="159" t="s">
        <v>282</v>
      </c>
      <c r="CZ135" s="159" t="s">
        <v>282</v>
      </c>
      <c r="DA135" s="159" t="s">
        <v>282</v>
      </c>
      <c r="DB135" s="159" t="s">
        <v>282</v>
      </c>
      <c r="DC135" s="159" t="s">
        <v>282</v>
      </c>
      <c r="DD135" s="159" t="s">
        <v>282</v>
      </c>
      <c r="DE135" s="159" t="s">
        <v>282</v>
      </c>
      <c r="DF135" s="159" t="s">
        <v>282</v>
      </c>
      <c r="DG135" s="159" t="s">
        <v>282</v>
      </c>
      <c r="DH135" s="159" t="s">
        <v>282</v>
      </c>
      <c r="DI135" s="159" t="s">
        <v>282</v>
      </c>
      <c r="DJ135" s="159" t="s">
        <v>282</v>
      </c>
      <c r="DK135" s="159" t="s">
        <v>282</v>
      </c>
      <c r="DL135" s="159" t="s">
        <v>282</v>
      </c>
      <c r="DM135" s="159" t="s">
        <v>282</v>
      </c>
      <c r="DN135" s="159" t="s">
        <v>282</v>
      </c>
      <c r="DO135" s="159" t="s">
        <v>282</v>
      </c>
      <c r="DP135" s="159" t="s">
        <v>282</v>
      </c>
      <c r="DQ135" s="159" t="s">
        <v>282</v>
      </c>
      <c r="DR135" s="159" t="s">
        <v>282</v>
      </c>
      <c r="DS135" s="159" t="s">
        <v>282</v>
      </c>
      <c r="DT135" s="159" t="s">
        <v>282</v>
      </c>
      <c r="DU135" s="159" t="s">
        <v>282</v>
      </c>
      <c r="DV135" s="159" t="s">
        <v>282</v>
      </c>
      <c r="DW135" s="159" t="s">
        <v>282</v>
      </c>
      <c r="DX135" s="159" t="s">
        <v>282</v>
      </c>
      <c r="DY135" s="159" t="s">
        <v>282</v>
      </c>
      <c r="DZ135" s="159" t="s">
        <v>282</v>
      </c>
      <c r="EA135" s="159" t="s">
        <v>282</v>
      </c>
      <c r="EB135" s="159" t="s">
        <v>282</v>
      </c>
      <c r="EC135" s="159" t="s">
        <v>282</v>
      </c>
      <c r="ED135" s="159" t="s">
        <v>282</v>
      </c>
      <c r="EE135" s="159" t="s">
        <v>282</v>
      </c>
      <c r="EF135" s="159" t="s">
        <v>282</v>
      </c>
      <c r="EG135" s="159" t="s">
        <v>282</v>
      </c>
      <c r="EH135" s="159" t="s">
        <v>282</v>
      </c>
      <c r="EI135" s="159" t="s">
        <v>282</v>
      </c>
      <c r="EJ135" s="159" t="s">
        <v>282</v>
      </c>
      <c r="EK135" s="159" t="s">
        <v>282</v>
      </c>
      <c r="EL135" s="159" t="s">
        <v>282</v>
      </c>
      <c r="EM135" s="159" t="s">
        <v>282</v>
      </c>
      <c r="EN135" s="159" t="s">
        <v>282</v>
      </c>
      <c r="EO135" s="159" t="s">
        <v>282</v>
      </c>
      <c r="EP135" s="159" t="s">
        <v>282</v>
      </c>
      <c r="EQ135" s="159" t="s">
        <v>282</v>
      </c>
      <c r="ER135" s="159" t="s">
        <v>282</v>
      </c>
      <c r="ES135" s="159" t="s">
        <v>282</v>
      </c>
      <c r="ET135" s="159" t="s">
        <v>282</v>
      </c>
      <c r="EU135" s="159" t="s">
        <v>282</v>
      </c>
      <c r="EV135" s="159" t="s">
        <v>282</v>
      </c>
      <c r="EW135" s="159" t="s">
        <v>282</v>
      </c>
      <c r="EX135" s="159" t="s">
        <v>282</v>
      </c>
      <c r="EY135" s="159" t="s">
        <v>282</v>
      </c>
      <c r="EZ135" s="159" t="s">
        <v>282</v>
      </c>
      <c r="FA135" s="159" t="s">
        <v>282</v>
      </c>
      <c r="FB135" s="159" t="s">
        <v>282</v>
      </c>
      <c r="FC135" s="159" t="s">
        <v>282</v>
      </c>
      <c r="FD135" s="159" t="s">
        <v>282</v>
      </c>
      <c r="FE135" s="159" t="s">
        <v>282</v>
      </c>
      <c r="FF135" s="159" t="s">
        <v>282</v>
      </c>
      <c r="FG135" s="159" t="s">
        <v>282</v>
      </c>
      <c r="FH135" s="159" t="s">
        <v>282</v>
      </c>
      <c r="FI135" s="159" t="s">
        <v>282</v>
      </c>
      <c r="FJ135" s="159" t="s">
        <v>282</v>
      </c>
      <c r="FK135" s="159" t="s">
        <v>282</v>
      </c>
    </row>
    <row r="136" spans="1:167" s="212" customFormat="1" x14ac:dyDescent="0.25">
      <c r="A136" s="212" t="s">
        <v>8832</v>
      </c>
      <c r="B136" s="159" t="s">
        <v>282</v>
      </c>
      <c r="C136" s="159" t="s">
        <v>5328</v>
      </c>
      <c r="F136" s="212">
        <v>6</v>
      </c>
      <c r="G136" s="212">
        <v>2</v>
      </c>
      <c r="H136" s="159" t="s">
        <v>770</v>
      </c>
      <c r="I136" s="159" t="s">
        <v>182</v>
      </c>
      <c r="J136" s="212" t="s">
        <v>282</v>
      </c>
      <c r="K136" s="212" t="s">
        <v>282</v>
      </c>
      <c r="L136" s="212" t="s">
        <v>282</v>
      </c>
      <c r="M136" s="212" t="s">
        <v>282</v>
      </c>
      <c r="N136" s="212" t="s">
        <v>282</v>
      </c>
      <c r="O136" s="212" t="s">
        <v>282</v>
      </c>
      <c r="P136" s="212" t="s">
        <v>282</v>
      </c>
      <c r="Q136" s="212" t="s">
        <v>282</v>
      </c>
      <c r="R136" s="212" t="s">
        <v>282</v>
      </c>
      <c r="S136" s="212" t="s">
        <v>282</v>
      </c>
      <c r="T136" s="159" t="s">
        <v>220</v>
      </c>
      <c r="U136" s="159">
        <v>20</v>
      </c>
      <c r="V136" s="159">
        <v>23.7</v>
      </c>
      <c r="W136" s="159">
        <v>6.4</v>
      </c>
      <c r="X136" s="159">
        <v>88</v>
      </c>
      <c r="Y136" s="159" t="s">
        <v>282</v>
      </c>
      <c r="Z136" s="159" t="s">
        <v>282</v>
      </c>
      <c r="AA136" s="159" t="s">
        <v>282</v>
      </c>
      <c r="AB136" s="159">
        <v>12.4</v>
      </c>
      <c r="AC136" s="159">
        <v>8.6999999999999993</v>
      </c>
      <c r="AD136" s="159">
        <v>88</v>
      </c>
      <c r="AE136" s="159" t="s">
        <v>282</v>
      </c>
      <c r="AF136" s="159" t="s">
        <v>282</v>
      </c>
      <c r="AG136" s="159" t="s">
        <v>282</v>
      </c>
      <c r="AH136" s="159" t="s">
        <v>282</v>
      </c>
      <c r="AI136" s="159" t="s">
        <v>282</v>
      </c>
      <c r="AJ136" s="159" t="s">
        <v>282</v>
      </c>
      <c r="AK136" s="159" t="s">
        <v>282</v>
      </c>
      <c r="AL136" s="159" t="s">
        <v>282</v>
      </c>
      <c r="AM136" s="159" t="s">
        <v>282</v>
      </c>
      <c r="AN136" s="159" t="s">
        <v>310</v>
      </c>
      <c r="AO136" s="159" t="s">
        <v>282</v>
      </c>
      <c r="AP136" s="159" t="s">
        <v>282</v>
      </c>
      <c r="AQ136" s="159" t="s">
        <v>282</v>
      </c>
      <c r="AR136" s="159" t="s">
        <v>282</v>
      </c>
      <c r="AS136" s="159" t="s">
        <v>282</v>
      </c>
      <c r="AT136" s="159" t="s">
        <v>282</v>
      </c>
      <c r="AU136" s="159" t="s">
        <v>282</v>
      </c>
      <c r="AV136" s="159" t="s">
        <v>282</v>
      </c>
      <c r="AW136" s="159" t="s">
        <v>282</v>
      </c>
      <c r="AX136" s="159" t="s">
        <v>282</v>
      </c>
      <c r="AY136" s="159" t="s">
        <v>282</v>
      </c>
      <c r="AZ136" s="159" t="s">
        <v>220</v>
      </c>
      <c r="BA136" s="159">
        <v>20</v>
      </c>
      <c r="BB136" s="159">
        <v>22.8</v>
      </c>
      <c r="BC136" s="159">
        <v>6.5</v>
      </c>
      <c r="BD136" s="159">
        <v>82</v>
      </c>
      <c r="BE136" s="159" t="s">
        <v>282</v>
      </c>
      <c r="BF136" s="159" t="s">
        <v>282</v>
      </c>
      <c r="BG136" s="159" t="s">
        <v>282</v>
      </c>
      <c r="BH136" s="159">
        <v>20.100000000000001</v>
      </c>
      <c r="BI136" s="159">
        <v>8.6999999999999993</v>
      </c>
      <c r="BJ136" s="159">
        <v>82</v>
      </c>
      <c r="BK136" s="159" t="s">
        <v>282</v>
      </c>
      <c r="BL136" s="159" t="s">
        <v>282</v>
      </c>
      <c r="BM136" s="159" t="s">
        <v>282</v>
      </c>
      <c r="BN136" s="159" t="s">
        <v>282</v>
      </c>
      <c r="BO136" s="159" t="s">
        <v>282</v>
      </c>
      <c r="BP136" s="159" t="s">
        <v>282</v>
      </c>
      <c r="BQ136" s="159" t="s">
        <v>282</v>
      </c>
      <c r="BR136" s="159" t="s">
        <v>282</v>
      </c>
      <c r="BS136" s="159" t="s">
        <v>282</v>
      </c>
      <c r="BT136" s="159" t="s">
        <v>282</v>
      </c>
      <c r="BU136" s="159" t="s">
        <v>282</v>
      </c>
      <c r="BV136" s="159" t="s">
        <v>282</v>
      </c>
      <c r="BW136" s="159" t="s">
        <v>282</v>
      </c>
      <c r="BX136" s="159" t="s">
        <v>282</v>
      </c>
      <c r="BY136" s="159" t="s">
        <v>282</v>
      </c>
      <c r="BZ136" s="159" t="s">
        <v>282</v>
      </c>
      <c r="CA136" s="159" t="s">
        <v>282</v>
      </c>
      <c r="CB136" s="159" t="s">
        <v>282</v>
      </c>
      <c r="CC136" s="159" t="s">
        <v>282</v>
      </c>
      <c r="CD136" s="159" t="s">
        <v>282</v>
      </c>
      <c r="CE136" s="159" t="s">
        <v>282</v>
      </c>
      <c r="CF136" s="159" t="s">
        <v>282</v>
      </c>
      <c r="CG136" s="159" t="s">
        <v>282</v>
      </c>
      <c r="CH136" s="159" t="s">
        <v>282</v>
      </c>
      <c r="CI136" s="159" t="s">
        <v>282</v>
      </c>
      <c r="CJ136" s="159" t="s">
        <v>282</v>
      </c>
      <c r="CK136" s="159" t="s">
        <v>282</v>
      </c>
      <c r="CL136" s="159" t="s">
        <v>282</v>
      </c>
      <c r="CM136" s="159" t="s">
        <v>282</v>
      </c>
      <c r="CN136" s="159" t="s">
        <v>282</v>
      </c>
      <c r="CO136" s="159" t="s">
        <v>282</v>
      </c>
      <c r="CP136" s="159" t="s">
        <v>282</v>
      </c>
      <c r="CQ136" s="159" t="s">
        <v>282</v>
      </c>
      <c r="CR136" s="159" t="s">
        <v>282</v>
      </c>
      <c r="CS136" s="159" t="s">
        <v>282</v>
      </c>
      <c r="CT136" s="159" t="s">
        <v>282</v>
      </c>
      <c r="CU136" s="159" t="s">
        <v>282</v>
      </c>
      <c r="CV136" s="159" t="s">
        <v>282</v>
      </c>
      <c r="CW136" s="159" t="s">
        <v>282</v>
      </c>
      <c r="CX136" s="159" t="s">
        <v>282</v>
      </c>
      <c r="CY136" s="159" t="s">
        <v>282</v>
      </c>
      <c r="CZ136" s="159" t="s">
        <v>282</v>
      </c>
      <c r="DA136" s="159" t="s">
        <v>282</v>
      </c>
      <c r="DB136" s="159" t="s">
        <v>282</v>
      </c>
      <c r="DC136" s="159" t="s">
        <v>282</v>
      </c>
      <c r="DD136" s="159" t="s">
        <v>282</v>
      </c>
      <c r="DE136" s="159" t="s">
        <v>282</v>
      </c>
      <c r="DF136" s="159" t="s">
        <v>282</v>
      </c>
      <c r="DG136" s="159" t="s">
        <v>282</v>
      </c>
      <c r="DH136" s="159" t="s">
        <v>282</v>
      </c>
      <c r="DI136" s="159" t="s">
        <v>282</v>
      </c>
      <c r="DJ136" s="159" t="s">
        <v>282</v>
      </c>
      <c r="DK136" s="159" t="s">
        <v>282</v>
      </c>
      <c r="DL136" s="159" t="s">
        <v>282</v>
      </c>
      <c r="DM136" s="159" t="s">
        <v>282</v>
      </c>
      <c r="DN136" s="159" t="s">
        <v>282</v>
      </c>
      <c r="DO136" s="159" t="s">
        <v>282</v>
      </c>
      <c r="DP136" s="159" t="s">
        <v>282</v>
      </c>
      <c r="DQ136" s="159" t="s">
        <v>282</v>
      </c>
      <c r="DR136" s="159" t="s">
        <v>282</v>
      </c>
      <c r="DS136" s="159" t="s">
        <v>282</v>
      </c>
      <c r="DT136" s="159" t="s">
        <v>282</v>
      </c>
      <c r="DU136" s="159" t="s">
        <v>282</v>
      </c>
      <c r="DV136" s="159" t="s">
        <v>282</v>
      </c>
      <c r="DW136" s="159" t="s">
        <v>282</v>
      </c>
      <c r="DX136" s="159" t="s">
        <v>282</v>
      </c>
      <c r="DY136" s="159" t="s">
        <v>282</v>
      </c>
      <c r="DZ136" s="159" t="s">
        <v>282</v>
      </c>
      <c r="EA136" s="159" t="s">
        <v>282</v>
      </c>
      <c r="EB136" s="159" t="s">
        <v>282</v>
      </c>
      <c r="EC136" s="159" t="s">
        <v>282</v>
      </c>
      <c r="ED136" s="159" t="s">
        <v>282</v>
      </c>
      <c r="EE136" s="159" t="s">
        <v>282</v>
      </c>
      <c r="EF136" s="159" t="s">
        <v>282</v>
      </c>
      <c r="EG136" s="159" t="s">
        <v>282</v>
      </c>
      <c r="EH136" s="159" t="s">
        <v>282</v>
      </c>
      <c r="EI136" s="159" t="s">
        <v>282</v>
      </c>
      <c r="EJ136" s="159" t="s">
        <v>282</v>
      </c>
      <c r="EK136" s="159" t="s">
        <v>282</v>
      </c>
      <c r="EL136" s="159" t="s">
        <v>282</v>
      </c>
      <c r="EM136" s="159" t="s">
        <v>282</v>
      </c>
      <c r="EN136" s="159" t="s">
        <v>282</v>
      </c>
      <c r="EO136" s="159" t="s">
        <v>282</v>
      </c>
      <c r="EP136" s="159" t="s">
        <v>282</v>
      </c>
      <c r="EQ136" s="159" t="s">
        <v>282</v>
      </c>
      <c r="ER136" s="159" t="s">
        <v>282</v>
      </c>
      <c r="ES136" s="159" t="s">
        <v>282</v>
      </c>
      <c r="ET136" s="159" t="s">
        <v>282</v>
      </c>
      <c r="EU136" s="159" t="s">
        <v>282</v>
      </c>
      <c r="EV136" s="159" t="s">
        <v>282</v>
      </c>
      <c r="EW136" s="159" t="s">
        <v>282</v>
      </c>
      <c r="EX136" s="159" t="s">
        <v>282</v>
      </c>
      <c r="EY136" s="159" t="s">
        <v>282</v>
      </c>
      <c r="EZ136" s="159" t="s">
        <v>282</v>
      </c>
      <c r="FA136" s="159" t="s">
        <v>282</v>
      </c>
      <c r="FB136" s="159" t="s">
        <v>282</v>
      </c>
      <c r="FC136" s="159" t="s">
        <v>282</v>
      </c>
      <c r="FD136" s="159" t="s">
        <v>282</v>
      </c>
      <c r="FE136" s="159" t="s">
        <v>282</v>
      </c>
      <c r="FF136" s="159" t="s">
        <v>282</v>
      </c>
      <c r="FG136" s="159" t="s">
        <v>282</v>
      </c>
      <c r="FH136" s="159" t="s">
        <v>282</v>
      </c>
      <c r="FI136" s="159" t="s">
        <v>282</v>
      </c>
      <c r="FJ136" s="159" t="s">
        <v>282</v>
      </c>
      <c r="FK136" s="159" t="s">
        <v>282</v>
      </c>
    </row>
    <row r="137" spans="1:167" s="212" customFormat="1" x14ac:dyDescent="0.25">
      <c r="A137" s="212" t="s">
        <v>8832</v>
      </c>
      <c r="B137" s="159" t="s">
        <v>282</v>
      </c>
      <c r="C137" s="159" t="s">
        <v>5328</v>
      </c>
      <c r="F137" s="212">
        <v>12</v>
      </c>
      <c r="G137" s="212">
        <v>2</v>
      </c>
      <c r="H137" s="159" t="s">
        <v>770</v>
      </c>
      <c r="I137" s="159" t="s">
        <v>182</v>
      </c>
      <c r="J137" s="212" t="s">
        <v>282</v>
      </c>
      <c r="K137" s="212" t="s">
        <v>282</v>
      </c>
      <c r="L137" s="212" t="s">
        <v>282</v>
      </c>
      <c r="M137" s="212" t="s">
        <v>282</v>
      </c>
      <c r="N137" s="212" t="s">
        <v>282</v>
      </c>
      <c r="O137" s="212" t="s">
        <v>282</v>
      </c>
      <c r="P137" s="212" t="s">
        <v>282</v>
      </c>
      <c r="Q137" s="212" t="s">
        <v>282</v>
      </c>
      <c r="R137" s="212" t="s">
        <v>282</v>
      </c>
      <c r="S137" s="212" t="s">
        <v>282</v>
      </c>
      <c r="T137" s="159" t="s">
        <v>220</v>
      </c>
      <c r="U137" s="159">
        <v>20</v>
      </c>
      <c r="V137" s="159">
        <v>23.7</v>
      </c>
      <c r="W137" s="159">
        <v>6.4</v>
      </c>
      <c r="X137" s="159">
        <v>88</v>
      </c>
      <c r="Y137" s="159" t="s">
        <v>282</v>
      </c>
      <c r="Z137" s="159" t="s">
        <v>282</v>
      </c>
      <c r="AA137" s="159" t="s">
        <v>282</v>
      </c>
      <c r="AB137" s="159">
        <v>10.4</v>
      </c>
      <c r="AC137" s="159">
        <v>7.8</v>
      </c>
      <c r="AD137" s="159">
        <v>88</v>
      </c>
      <c r="AE137" s="159" t="s">
        <v>282</v>
      </c>
      <c r="AF137" s="159" t="s">
        <v>282</v>
      </c>
      <c r="AG137" s="159" t="s">
        <v>282</v>
      </c>
      <c r="AH137" s="159" t="s">
        <v>282</v>
      </c>
      <c r="AI137" s="159" t="s">
        <v>282</v>
      </c>
      <c r="AJ137" s="159" t="s">
        <v>282</v>
      </c>
      <c r="AK137" s="159" t="s">
        <v>282</v>
      </c>
      <c r="AL137" s="159" t="s">
        <v>282</v>
      </c>
      <c r="AM137" s="159" t="s">
        <v>282</v>
      </c>
      <c r="AN137" s="159" t="s">
        <v>310</v>
      </c>
      <c r="AO137" s="159" t="s">
        <v>282</v>
      </c>
      <c r="AP137" s="159" t="s">
        <v>282</v>
      </c>
      <c r="AQ137" s="159" t="s">
        <v>282</v>
      </c>
      <c r="AR137" s="159" t="s">
        <v>282</v>
      </c>
      <c r="AS137" s="159" t="s">
        <v>282</v>
      </c>
      <c r="AT137" s="159" t="s">
        <v>282</v>
      </c>
      <c r="AU137" s="159" t="s">
        <v>282</v>
      </c>
      <c r="AV137" s="159" t="s">
        <v>282</v>
      </c>
      <c r="AW137" s="159" t="s">
        <v>282</v>
      </c>
      <c r="AX137" s="159" t="s">
        <v>282</v>
      </c>
      <c r="AY137" s="159" t="s">
        <v>282</v>
      </c>
      <c r="AZ137" s="159" t="s">
        <v>220</v>
      </c>
      <c r="BA137" s="159">
        <v>20</v>
      </c>
      <c r="BB137" s="159">
        <v>22.8</v>
      </c>
      <c r="BC137" s="159">
        <v>6.5</v>
      </c>
      <c r="BD137" s="159">
        <v>82</v>
      </c>
      <c r="BE137" s="159" t="s">
        <v>282</v>
      </c>
      <c r="BF137" s="159" t="s">
        <v>282</v>
      </c>
      <c r="BG137" s="159" t="s">
        <v>282</v>
      </c>
      <c r="BH137" s="159">
        <v>21.4</v>
      </c>
      <c r="BI137" s="159">
        <v>8.8000000000000007</v>
      </c>
      <c r="BJ137" s="159">
        <v>82</v>
      </c>
      <c r="BK137" s="159" t="s">
        <v>282</v>
      </c>
      <c r="BL137" s="159" t="s">
        <v>282</v>
      </c>
      <c r="BM137" s="159" t="s">
        <v>282</v>
      </c>
      <c r="BN137" s="159" t="s">
        <v>282</v>
      </c>
      <c r="BO137" s="159" t="s">
        <v>282</v>
      </c>
      <c r="BP137" s="159" t="s">
        <v>282</v>
      </c>
      <c r="BQ137" s="159" t="s">
        <v>282</v>
      </c>
      <c r="BR137" s="159" t="s">
        <v>282</v>
      </c>
      <c r="BS137" s="159" t="s">
        <v>282</v>
      </c>
      <c r="BT137" s="159" t="s">
        <v>282</v>
      </c>
      <c r="BU137" s="159" t="s">
        <v>282</v>
      </c>
      <c r="BV137" s="159" t="s">
        <v>282</v>
      </c>
      <c r="BW137" s="159" t="s">
        <v>282</v>
      </c>
      <c r="BX137" s="159" t="s">
        <v>282</v>
      </c>
      <c r="BY137" s="159" t="s">
        <v>282</v>
      </c>
      <c r="BZ137" s="159" t="s">
        <v>282</v>
      </c>
      <c r="CA137" s="159" t="s">
        <v>282</v>
      </c>
      <c r="CB137" s="159" t="s">
        <v>282</v>
      </c>
      <c r="CC137" s="159" t="s">
        <v>282</v>
      </c>
      <c r="CD137" s="159" t="s">
        <v>282</v>
      </c>
      <c r="CE137" s="159" t="s">
        <v>282</v>
      </c>
      <c r="CF137" s="159" t="s">
        <v>282</v>
      </c>
      <c r="CG137" s="159" t="s">
        <v>282</v>
      </c>
      <c r="CH137" s="159" t="s">
        <v>282</v>
      </c>
      <c r="CI137" s="159" t="s">
        <v>282</v>
      </c>
      <c r="CJ137" s="159" t="s">
        <v>282</v>
      </c>
      <c r="CK137" s="159" t="s">
        <v>282</v>
      </c>
      <c r="CL137" s="159" t="s">
        <v>282</v>
      </c>
      <c r="CM137" s="159" t="s">
        <v>282</v>
      </c>
      <c r="CN137" s="159" t="s">
        <v>282</v>
      </c>
      <c r="CO137" s="159" t="s">
        <v>282</v>
      </c>
      <c r="CP137" s="159" t="s">
        <v>282</v>
      </c>
      <c r="CQ137" s="159" t="s">
        <v>282</v>
      </c>
      <c r="CR137" s="159" t="s">
        <v>282</v>
      </c>
      <c r="CS137" s="159" t="s">
        <v>282</v>
      </c>
      <c r="CT137" s="159" t="s">
        <v>282</v>
      </c>
      <c r="CU137" s="159" t="s">
        <v>282</v>
      </c>
      <c r="CV137" s="159" t="s">
        <v>282</v>
      </c>
      <c r="CW137" s="159" t="s">
        <v>282</v>
      </c>
      <c r="CX137" s="159" t="s">
        <v>282</v>
      </c>
      <c r="CY137" s="159" t="s">
        <v>282</v>
      </c>
      <c r="CZ137" s="159" t="s">
        <v>282</v>
      </c>
      <c r="DA137" s="159" t="s">
        <v>282</v>
      </c>
      <c r="DB137" s="159" t="s">
        <v>282</v>
      </c>
      <c r="DC137" s="159" t="s">
        <v>282</v>
      </c>
      <c r="DD137" s="159" t="s">
        <v>282</v>
      </c>
      <c r="DE137" s="159" t="s">
        <v>282</v>
      </c>
      <c r="DF137" s="159" t="s">
        <v>282</v>
      </c>
      <c r="DG137" s="159" t="s">
        <v>282</v>
      </c>
      <c r="DH137" s="159" t="s">
        <v>282</v>
      </c>
      <c r="DI137" s="159" t="s">
        <v>282</v>
      </c>
      <c r="DJ137" s="159" t="s">
        <v>282</v>
      </c>
      <c r="DK137" s="159" t="s">
        <v>282</v>
      </c>
      <c r="DL137" s="159" t="s">
        <v>282</v>
      </c>
      <c r="DM137" s="159" t="s">
        <v>282</v>
      </c>
      <c r="DN137" s="159" t="s">
        <v>282</v>
      </c>
      <c r="DO137" s="159" t="s">
        <v>282</v>
      </c>
      <c r="DP137" s="159" t="s">
        <v>282</v>
      </c>
      <c r="DQ137" s="159" t="s">
        <v>282</v>
      </c>
      <c r="DR137" s="159" t="s">
        <v>282</v>
      </c>
      <c r="DS137" s="159" t="s">
        <v>282</v>
      </c>
      <c r="DT137" s="159" t="s">
        <v>282</v>
      </c>
      <c r="DU137" s="159" t="s">
        <v>282</v>
      </c>
      <c r="DV137" s="159" t="s">
        <v>282</v>
      </c>
      <c r="DW137" s="159" t="s">
        <v>282</v>
      </c>
      <c r="DX137" s="159" t="s">
        <v>282</v>
      </c>
      <c r="DY137" s="159" t="s">
        <v>282</v>
      </c>
      <c r="DZ137" s="159" t="s">
        <v>282</v>
      </c>
      <c r="EA137" s="159" t="s">
        <v>282</v>
      </c>
      <c r="EB137" s="159" t="s">
        <v>282</v>
      </c>
      <c r="EC137" s="159" t="s">
        <v>282</v>
      </c>
      <c r="ED137" s="159" t="s">
        <v>282</v>
      </c>
      <c r="EE137" s="159" t="s">
        <v>282</v>
      </c>
      <c r="EF137" s="159" t="s">
        <v>282</v>
      </c>
      <c r="EG137" s="159" t="s">
        <v>282</v>
      </c>
      <c r="EH137" s="159" t="s">
        <v>282</v>
      </c>
      <c r="EI137" s="159" t="s">
        <v>282</v>
      </c>
      <c r="EJ137" s="159" t="s">
        <v>282</v>
      </c>
      <c r="EK137" s="159" t="s">
        <v>282</v>
      </c>
      <c r="EL137" s="159" t="s">
        <v>282</v>
      </c>
      <c r="EM137" s="159" t="s">
        <v>282</v>
      </c>
      <c r="EN137" s="159" t="s">
        <v>282</v>
      </c>
      <c r="EO137" s="159" t="s">
        <v>282</v>
      </c>
      <c r="EP137" s="159" t="s">
        <v>282</v>
      </c>
      <c r="EQ137" s="159" t="s">
        <v>282</v>
      </c>
      <c r="ER137" s="159" t="s">
        <v>282</v>
      </c>
      <c r="ES137" s="159" t="s">
        <v>282</v>
      </c>
      <c r="ET137" s="159" t="s">
        <v>282</v>
      </c>
      <c r="EU137" s="159" t="s">
        <v>282</v>
      </c>
      <c r="EV137" s="159" t="s">
        <v>282</v>
      </c>
      <c r="EW137" s="159" t="s">
        <v>282</v>
      </c>
      <c r="EX137" s="159" t="s">
        <v>282</v>
      </c>
      <c r="EY137" s="159" t="s">
        <v>282</v>
      </c>
      <c r="EZ137" s="159" t="s">
        <v>282</v>
      </c>
      <c r="FA137" s="159" t="s">
        <v>282</v>
      </c>
      <c r="FB137" s="159" t="s">
        <v>282</v>
      </c>
      <c r="FC137" s="159" t="s">
        <v>282</v>
      </c>
      <c r="FD137" s="159" t="s">
        <v>282</v>
      </c>
      <c r="FE137" s="159" t="s">
        <v>282</v>
      </c>
      <c r="FF137" s="159" t="s">
        <v>282</v>
      </c>
      <c r="FG137" s="159" t="s">
        <v>282</v>
      </c>
      <c r="FH137" s="159" t="s">
        <v>282</v>
      </c>
      <c r="FI137" s="159" t="s">
        <v>282</v>
      </c>
      <c r="FJ137" s="159" t="s">
        <v>282</v>
      </c>
      <c r="FK137" s="159" t="s">
        <v>282</v>
      </c>
    </row>
    <row r="138" spans="1:167" x14ac:dyDescent="0.25">
      <c r="A138" s="66" t="s">
        <v>629</v>
      </c>
      <c r="B138" s="212" t="s">
        <v>12721</v>
      </c>
      <c r="C138" s="159" t="s">
        <v>216</v>
      </c>
      <c r="F138">
        <v>6</v>
      </c>
      <c r="G138">
        <v>2</v>
      </c>
      <c r="H138" s="66" t="s">
        <v>670</v>
      </c>
      <c r="I138" s="159" t="s">
        <v>183</v>
      </c>
      <c r="J138" t="s">
        <v>743</v>
      </c>
      <c r="K138">
        <v>21</v>
      </c>
      <c r="L138">
        <v>13</v>
      </c>
      <c r="M138">
        <v>8</v>
      </c>
      <c r="N138" s="212">
        <v>30</v>
      </c>
      <c r="O138" t="s">
        <v>10840</v>
      </c>
      <c r="P138">
        <v>1</v>
      </c>
      <c r="Q138">
        <v>14</v>
      </c>
      <c r="R138" t="s">
        <v>10841</v>
      </c>
      <c r="S138" s="212">
        <v>30</v>
      </c>
      <c r="T138" s="159" t="s">
        <v>743</v>
      </c>
      <c r="U138" s="159">
        <v>21</v>
      </c>
      <c r="V138" s="159">
        <v>22.2</v>
      </c>
      <c r="W138" s="159">
        <v>5.3</v>
      </c>
      <c r="X138" s="159">
        <v>30</v>
      </c>
      <c r="Y138" s="159" t="s">
        <v>282</v>
      </c>
      <c r="Z138" s="159" t="s">
        <v>282</v>
      </c>
      <c r="AA138" s="159" t="s">
        <v>282</v>
      </c>
      <c r="AB138" s="159" t="s">
        <v>282</v>
      </c>
      <c r="AC138" s="159" t="s">
        <v>282</v>
      </c>
      <c r="AD138" s="159" t="s">
        <v>282</v>
      </c>
      <c r="AE138">
        <v>9</v>
      </c>
      <c r="AF138">
        <v>5.6</v>
      </c>
      <c r="AG138" s="212">
        <v>25</v>
      </c>
      <c r="AH138" t="s">
        <v>282</v>
      </c>
      <c r="AI138" s="212" t="s">
        <v>282</v>
      </c>
      <c r="AJ138" s="212" t="s">
        <v>282</v>
      </c>
      <c r="AK138" s="212" t="s">
        <v>282</v>
      </c>
      <c r="AL138" s="212" t="s">
        <v>282</v>
      </c>
      <c r="AM138" s="212" t="s">
        <v>282</v>
      </c>
      <c r="AN138" s="66" t="s">
        <v>670</v>
      </c>
      <c r="AO138" s="159" t="s">
        <v>183</v>
      </c>
      <c r="AP138" s="159" t="s">
        <v>743</v>
      </c>
      <c r="AQ138">
        <v>21</v>
      </c>
      <c r="AR138">
        <v>28</v>
      </c>
      <c r="AS138">
        <v>8</v>
      </c>
      <c r="AT138">
        <v>29</v>
      </c>
      <c r="AU138" s="159" t="s">
        <v>10840</v>
      </c>
      <c r="AV138" s="159">
        <v>1</v>
      </c>
      <c r="AW138" s="159">
        <v>27</v>
      </c>
      <c r="AX138" s="159" t="s">
        <v>10841</v>
      </c>
      <c r="AY138">
        <v>29</v>
      </c>
      <c r="AZ138" s="159" t="s">
        <v>743</v>
      </c>
      <c r="BA138" s="159">
        <v>21</v>
      </c>
      <c r="BB138" s="159">
        <v>22.2</v>
      </c>
      <c r="BC138" s="159">
        <v>6.3</v>
      </c>
      <c r="BD138" s="159">
        <v>29</v>
      </c>
      <c r="BE138" s="159" t="s">
        <v>282</v>
      </c>
      <c r="BF138" s="159" t="s">
        <v>282</v>
      </c>
      <c r="BG138" s="159" t="s">
        <v>282</v>
      </c>
      <c r="BH138" s="159" t="s">
        <v>282</v>
      </c>
      <c r="BI138" s="159" t="s">
        <v>282</v>
      </c>
      <c r="BJ138" s="159" t="s">
        <v>282</v>
      </c>
      <c r="BK138">
        <v>10.9</v>
      </c>
      <c r="BL138">
        <v>9.8000000000000007</v>
      </c>
      <c r="BM138">
        <v>26</v>
      </c>
      <c r="BN138" t="s">
        <v>282</v>
      </c>
      <c r="BO138" s="212" t="s">
        <v>282</v>
      </c>
      <c r="BP138" s="212" t="s">
        <v>282</v>
      </c>
      <c r="BQ138" s="212" t="s">
        <v>282</v>
      </c>
      <c r="BR138" s="212" t="s">
        <v>282</v>
      </c>
      <c r="BS138" s="212" t="s">
        <v>282</v>
      </c>
      <c r="BT138" s="212" t="s">
        <v>282</v>
      </c>
      <c r="BU138" s="212" t="s">
        <v>282</v>
      </c>
      <c r="BV138" s="212" t="s">
        <v>282</v>
      </c>
      <c r="BW138" s="212" t="s">
        <v>282</v>
      </c>
      <c r="BX138" s="212" t="s">
        <v>282</v>
      </c>
      <c r="BY138" s="212" t="s">
        <v>282</v>
      </c>
      <c r="BZ138" s="212" t="s">
        <v>282</v>
      </c>
      <c r="CA138" s="212" t="s">
        <v>282</v>
      </c>
      <c r="CB138" s="212" t="s">
        <v>282</v>
      </c>
      <c r="CC138" s="212" t="s">
        <v>282</v>
      </c>
      <c r="CD138" s="212" t="s">
        <v>282</v>
      </c>
      <c r="CE138" s="212" t="s">
        <v>282</v>
      </c>
      <c r="CF138" s="212" t="s">
        <v>282</v>
      </c>
      <c r="CG138" s="212" t="s">
        <v>282</v>
      </c>
      <c r="CH138" s="212" t="s">
        <v>282</v>
      </c>
      <c r="CI138" s="212" t="s">
        <v>282</v>
      </c>
      <c r="CJ138" s="212" t="s">
        <v>282</v>
      </c>
      <c r="CK138" s="212" t="s">
        <v>282</v>
      </c>
      <c r="CL138" s="212" t="s">
        <v>282</v>
      </c>
      <c r="CM138" s="212" t="s">
        <v>282</v>
      </c>
      <c r="CN138" s="212" t="s">
        <v>282</v>
      </c>
      <c r="CO138" s="212" t="s">
        <v>282</v>
      </c>
      <c r="CP138" s="212" t="s">
        <v>282</v>
      </c>
      <c r="CQ138" s="212" t="s">
        <v>282</v>
      </c>
      <c r="CR138" s="212" t="s">
        <v>282</v>
      </c>
      <c r="CS138" s="212" t="s">
        <v>282</v>
      </c>
      <c r="CT138" s="212" t="s">
        <v>282</v>
      </c>
      <c r="CU138" s="212" t="s">
        <v>282</v>
      </c>
      <c r="CV138" s="212" t="s">
        <v>282</v>
      </c>
      <c r="CW138" s="212" t="s">
        <v>282</v>
      </c>
      <c r="CX138" s="212" t="s">
        <v>282</v>
      </c>
      <c r="CY138" s="212" t="s">
        <v>282</v>
      </c>
      <c r="CZ138" s="212" t="s">
        <v>282</v>
      </c>
      <c r="DA138" s="212" t="s">
        <v>282</v>
      </c>
      <c r="DB138" s="212" t="s">
        <v>282</v>
      </c>
      <c r="DC138" s="212" t="s">
        <v>282</v>
      </c>
      <c r="DD138" s="212" t="s">
        <v>282</v>
      </c>
      <c r="DE138" s="212" t="s">
        <v>282</v>
      </c>
      <c r="DF138" s="212" t="s">
        <v>282</v>
      </c>
      <c r="DG138" s="212" t="s">
        <v>282</v>
      </c>
      <c r="DH138" s="212" t="s">
        <v>282</v>
      </c>
      <c r="DI138" s="212" t="s">
        <v>282</v>
      </c>
      <c r="DJ138" s="212" t="s">
        <v>282</v>
      </c>
      <c r="DK138" s="212" t="s">
        <v>282</v>
      </c>
      <c r="DL138" s="212" t="s">
        <v>282</v>
      </c>
      <c r="DM138" s="212" t="s">
        <v>282</v>
      </c>
      <c r="DN138" s="212" t="s">
        <v>282</v>
      </c>
      <c r="DO138" s="212" t="s">
        <v>282</v>
      </c>
      <c r="DP138" s="212" t="s">
        <v>282</v>
      </c>
      <c r="DQ138" s="212" t="s">
        <v>282</v>
      </c>
      <c r="DR138" s="212" t="s">
        <v>282</v>
      </c>
      <c r="DS138" s="212" t="s">
        <v>282</v>
      </c>
      <c r="DT138" s="212" t="s">
        <v>282</v>
      </c>
      <c r="DU138" s="212" t="s">
        <v>282</v>
      </c>
      <c r="DV138" s="212" t="s">
        <v>282</v>
      </c>
      <c r="DW138" s="212" t="s">
        <v>282</v>
      </c>
      <c r="DX138" s="212" t="s">
        <v>282</v>
      </c>
      <c r="DY138" s="212" t="s">
        <v>282</v>
      </c>
      <c r="DZ138" s="212" t="s">
        <v>282</v>
      </c>
      <c r="EA138" s="212" t="s">
        <v>282</v>
      </c>
      <c r="EB138" s="212" t="s">
        <v>282</v>
      </c>
      <c r="EC138" s="212" t="s">
        <v>282</v>
      </c>
      <c r="ED138" s="212" t="s">
        <v>282</v>
      </c>
      <c r="EE138" s="212" t="s">
        <v>282</v>
      </c>
      <c r="EF138" s="212" t="s">
        <v>282</v>
      </c>
      <c r="EG138" s="212" t="s">
        <v>282</v>
      </c>
      <c r="EH138" s="212" t="s">
        <v>282</v>
      </c>
      <c r="EI138" s="212" t="s">
        <v>282</v>
      </c>
      <c r="EJ138" s="212" t="s">
        <v>282</v>
      </c>
      <c r="EK138" s="212" t="s">
        <v>282</v>
      </c>
      <c r="EL138" s="212" t="s">
        <v>282</v>
      </c>
      <c r="EM138" s="212" t="s">
        <v>282</v>
      </c>
      <c r="EN138" s="212" t="s">
        <v>282</v>
      </c>
      <c r="EO138" s="212" t="s">
        <v>282</v>
      </c>
      <c r="EP138" s="212" t="s">
        <v>282</v>
      </c>
      <c r="EQ138" s="212" t="s">
        <v>282</v>
      </c>
      <c r="ER138" s="212" t="s">
        <v>282</v>
      </c>
      <c r="ES138" s="212" t="s">
        <v>282</v>
      </c>
      <c r="ET138" s="212" t="s">
        <v>282</v>
      </c>
      <c r="EU138" s="212" t="s">
        <v>282</v>
      </c>
      <c r="EV138" s="212" t="s">
        <v>282</v>
      </c>
      <c r="EW138" s="212" t="s">
        <v>282</v>
      </c>
      <c r="EX138" s="212" t="s">
        <v>282</v>
      </c>
      <c r="EY138" s="212" t="s">
        <v>282</v>
      </c>
      <c r="EZ138" s="212" t="s">
        <v>282</v>
      </c>
      <c r="FA138" s="212" t="s">
        <v>282</v>
      </c>
      <c r="FB138" s="212" t="s">
        <v>282</v>
      </c>
      <c r="FC138" s="212" t="s">
        <v>282</v>
      </c>
      <c r="FD138" s="212" t="s">
        <v>282</v>
      </c>
      <c r="FE138" s="212" t="s">
        <v>282</v>
      </c>
      <c r="FF138" s="212" t="s">
        <v>282</v>
      </c>
      <c r="FG138" s="212" t="s">
        <v>282</v>
      </c>
      <c r="FH138" s="212" t="s">
        <v>282</v>
      </c>
      <c r="FI138" s="212" t="s">
        <v>282</v>
      </c>
      <c r="FJ138" s="212" t="s">
        <v>282</v>
      </c>
      <c r="FK138" s="212" t="s">
        <v>282</v>
      </c>
    </row>
    <row r="139" spans="1:167" x14ac:dyDescent="0.25">
      <c r="A139" t="s">
        <v>921</v>
      </c>
      <c r="B139" t="s">
        <v>282</v>
      </c>
      <c r="C139" s="212" t="s">
        <v>5328</v>
      </c>
      <c r="F139">
        <v>3</v>
      </c>
      <c r="G139">
        <v>2</v>
      </c>
      <c r="H139" s="66" t="s">
        <v>12750</v>
      </c>
      <c r="I139" s="159" t="s">
        <v>183</v>
      </c>
      <c r="J139" t="s">
        <v>299</v>
      </c>
      <c r="K139">
        <v>17</v>
      </c>
      <c r="L139">
        <v>8</v>
      </c>
      <c r="M139">
        <v>7</v>
      </c>
      <c r="N139" s="212">
        <v>44</v>
      </c>
      <c r="O139" t="s">
        <v>299</v>
      </c>
      <c r="P139">
        <v>17</v>
      </c>
      <c r="Q139">
        <v>17</v>
      </c>
      <c r="R139">
        <v>50</v>
      </c>
      <c r="S139" s="212">
        <v>44</v>
      </c>
      <c r="T139" s="159" t="s">
        <v>299</v>
      </c>
      <c r="U139" s="159">
        <v>17</v>
      </c>
      <c r="V139" s="159">
        <v>34.090000000000003</v>
      </c>
      <c r="W139" s="159">
        <v>6.22</v>
      </c>
      <c r="X139" s="159">
        <v>44</v>
      </c>
      <c r="Y139" s="159" t="s">
        <v>282</v>
      </c>
      <c r="Z139" s="159" t="s">
        <v>282</v>
      </c>
      <c r="AA139" s="159" t="s">
        <v>282</v>
      </c>
      <c r="AB139" s="159" t="s">
        <v>282</v>
      </c>
      <c r="AC139" s="159" t="s">
        <v>282</v>
      </c>
      <c r="AD139" s="159" t="s">
        <v>282</v>
      </c>
      <c r="AE139">
        <v>19.39</v>
      </c>
      <c r="AF139">
        <v>10.58</v>
      </c>
      <c r="AG139" s="212">
        <v>36</v>
      </c>
      <c r="AH139" s="212" t="s">
        <v>282</v>
      </c>
      <c r="AI139" s="212" t="s">
        <v>282</v>
      </c>
      <c r="AJ139" s="212" t="s">
        <v>282</v>
      </c>
      <c r="AK139" s="212" t="s">
        <v>282</v>
      </c>
      <c r="AL139" s="212" t="s">
        <v>282</v>
      </c>
      <c r="AM139" s="212" t="s">
        <v>282</v>
      </c>
      <c r="AN139" s="66" t="s">
        <v>11461</v>
      </c>
      <c r="AO139" s="159" t="s">
        <v>183</v>
      </c>
      <c r="AP139" s="159" t="s">
        <v>299</v>
      </c>
      <c r="AQ139">
        <v>17</v>
      </c>
      <c r="AR139">
        <v>2</v>
      </c>
      <c r="AS139">
        <v>7</v>
      </c>
      <c r="AT139">
        <v>43</v>
      </c>
      <c r="AU139" s="159" t="s">
        <v>299</v>
      </c>
      <c r="AV139" s="159">
        <v>17</v>
      </c>
      <c r="AW139" s="159">
        <v>11</v>
      </c>
      <c r="AX139">
        <v>50</v>
      </c>
      <c r="AY139">
        <v>43</v>
      </c>
      <c r="AZ139" s="159" t="s">
        <v>299</v>
      </c>
      <c r="BA139" s="159">
        <v>17</v>
      </c>
      <c r="BB139" s="159">
        <v>34.42</v>
      </c>
      <c r="BC139" s="159">
        <v>6.69</v>
      </c>
      <c r="BD139" s="159">
        <v>43</v>
      </c>
      <c r="BE139" s="159" t="s">
        <v>282</v>
      </c>
      <c r="BF139" s="159" t="s">
        <v>282</v>
      </c>
      <c r="BG139" s="159" t="s">
        <v>282</v>
      </c>
      <c r="BH139" s="159" t="s">
        <v>282</v>
      </c>
      <c r="BI139" s="159" t="s">
        <v>282</v>
      </c>
      <c r="BJ139" s="159" t="s">
        <v>282</v>
      </c>
      <c r="BK139">
        <v>25.02</v>
      </c>
      <c r="BL139">
        <v>11.14</v>
      </c>
      <c r="BM139">
        <v>35</v>
      </c>
      <c r="BN139" s="212" t="s">
        <v>282</v>
      </c>
      <c r="BO139" s="212" t="s">
        <v>282</v>
      </c>
      <c r="BP139" s="212" t="s">
        <v>282</v>
      </c>
      <c r="BQ139" s="212" t="s">
        <v>282</v>
      </c>
      <c r="BR139" s="212" t="s">
        <v>282</v>
      </c>
      <c r="BS139" s="212" t="s">
        <v>282</v>
      </c>
      <c r="BT139" s="212" t="s">
        <v>282</v>
      </c>
      <c r="BU139" s="212" t="s">
        <v>282</v>
      </c>
      <c r="BV139" s="212" t="s">
        <v>282</v>
      </c>
      <c r="BW139" s="212" t="s">
        <v>282</v>
      </c>
      <c r="BX139" s="212" t="s">
        <v>282</v>
      </c>
      <c r="BY139" s="212" t="s">
        <v>282</v>
      </c>
      <c r="BZ139" s="212" t="s">
        <v>282</v>
      </c>
      <c r="CA139" s="212" t="s">
        <v>282</v>
      </c>
      <c r="CB139" s="212" t="s">
        <v>282</v>
      </c>
      <c r="CC139" s="212" t="s">
        <v>282</v>
      </c>
      <c r="CD139" s="212" t="s">
        <v>282</v>
      </c>
      <c r="CE139" s="212" t="s">
        <v>282</v>
      </c>
      <c r="CF139" s="212" t="s">
        <v>282</v>
      </c>
      <c r="CG139" s="212" t="s">
        <v>282</v>
      </c>
      <c r="CH139" s="212" t="s">
        <v>282</v>
      </c>
      <c r="CI139" s="212" t="s">
        <v>282</v>
      </c>
      <c r="CJ139" s="212" t="s">
        <v>282</v>
      </c>
      <c r="CK139" s="212" t="s">
        <v>282</v>
      </c>
      <c r="CL139" s="212" t="s">
        <v>282</v>
      </c>
      <c r="CM139" s="212" t="s">
        <v>282</v>
      </c>
      <c r="CN139" s="212" t="s">
        <v>282</v>
      </c>
      <c r="CO139" s="212" t="s">
        <v>282</v>
      </c>
      <c r="CP139" s="212" t="s">
        <v>282</v>
      </c>
      <c r="CQ139" s="212" t="s">
        <v>282</v>
      </c>
      <c r="CR139" s="212" t="s">
        <v>282</v>
      </c>
      <c r="CS139" s="212" t="s">
        <v>282</v>
      </c>
      <c r="CT139" s="212" t="s">
        <v>282</v>
      </c>
      <c r="CU139" s="212" t="s">
        <v>282</v>
      </c>
      <c r="CV139" s="212" t="s">
        <v>282</v>
      </c>
      <c r="CW139" s="212" t="s">
        <v>282</v>
      </c>
      <c r="CX139" s="212" t="s">
        <v>282</v>
      </c>
      <c r="CY139" s="212" t="s">
        <v>282</v>
      </c>
      <c r="CZ139" s="212" t="s">
        <v>282</v>
      </c>
      <c r="DA139" s="212" t="s">
        <v>282</v>
      </c>
      <c r="DB139" s="212" t="s">
        <v>282</v>
      </c>
      <c r="DC139" s="212" t="s">
        <v>282</v>
      </c>
      <c r="DD139" s="212" t="s">
        <v>282</v>
      </c>
      <c r="DE139" s="212" t="s">
        <v>282</v>
      </c>
      <c r="DF139" s="212" t="s">
        <v>282</v>
      </c>
      <c r="DG139" s="212" t="s">
        <v>282</v>
      </c>
      <c r="DH139" s="212" t="s">
        <v>282</v>
      </c>
      <c r="DI139" s="212" t="s">
        <v>282</v>
      </c>
      <c r="DJ139" s="212" t="s">
        <v>282</v>
      </c>
      <c r="DK139" s="212" t="s">
        <v>282</v>
      </c>
      <c r="DL139" s="212" t="s">
        <v>282</v>
      </c>
      <c r="DM139" s="212" t="s">
        <v>282</v>
      </c>
      <c r="DN139" s="212" t="s">
        <v>282</v>
      </c>
      <c r="DO139" s="212" t="s">
        <v>282</v>
      </c>
      <c r="DP139" s="212" t="s">
        <v>282</v>
      </c>
      <c r="DQ139" s="212" t="s">
        <v>282</v>
      </c>
      <c r="DR139" s="212" t="s">
        <v>282</v>
      </c>
      <c r="DS139" s="212" t="s">
        <v>282</v>
      </c>
      <c r="DT139" s="212" t="s">
        <v>282</v>
      </c>
      <c r="DU139" s="212" t="s">
        <v>282</v>
      </c>
      <c r="DV139" s="212" t="s">
        <v>282</v>
      </c>
      <c r="DW139" s="212" t="s">
        <v>282</v>
      </c>
      <c r="DX139" s="212" t="s">
        <v>282</v>
      </c>
      <c r="DY139" s="212" t="s">
        <v>282</v>
      </c>
      <c r="DZ139" s="212" t="s">
        <v>282</v>
      </c>
      <c r="EA139" s="212" t="s">
        <v>282</v>
      </c>
      <c r="EB139" s="212" t="s">
        <v>282</v>
      </c>
      <c r="EC139" s="212" t="s">
        <v>282</v>
      </c>
      <c r="ED139" s="212" t="s">
        <v>282</v>
      </c>
      <c r="EE139" s="212" t="s">
        <v>282</v>
      </c>
      <c r="EF139" s="212" t="s">
        <v>282</v>
      </c>
      <c r="EG139" s="212" t="s">
        <v>282</v>
      </c>
      <c r="EH139" s="212" t="s">
        <v>282</v>
      </c>
      <c r="EI139" s="212" t="s">
        <v>282</v>
      </c>
      <c r="EJ139" s="212" t="s">
        <v>282</v>
      </c>
      <c r="EK139" s="212" t="s">
        <v>282</v>
      </c>
      <c r="EL139" s="212" t="s">
        <v>282</v>
      </c>
      <c r="EM139" s="212" t="s">
        <v>282</v>
      </c>
      <c r="EN139" s="212" t="s">
        <v>282</v>
      </c>
      <c r="EO139" s="212" t="s">
        <v>282</v>
      </c>
      <c r="EP139" s="212" t="s">
        <v>282</v>
      </c>
      <c r="EQ139" s="212" t="s">
        <v>282</v>
      </c>
      <c r="ER139" s="212" t="s">
        <v>282</v>
      </c>
      <c r="ES139" s="212" t="s">
        <v>282</v>
      </c>
      <c r="ET139" s="212" t="s">
        <v>282</v>
      </c>
      <c r="EU139" s="212" t="s">
        <v>282</v>
      </c>
      <c r="EV139" s="212" t="s">
        <v>282</v>
      </c>
      <c r="EW139" s="212" t="s">
        <v>282</v>
      </c>
      <c r="EX139" s="212" t="s">
        <v>282</v>
      </c>
      <c r="EY139" s="212" t="s">
        <v>282</v>
      </c>
      <c r="EZ139" s="212" t="s">
        <v>282</v>
      </c>
      <c r="FA139" s="212" t="s">
        <v>282</v>
      </c>
      <c r="FB139" s="212" t="s">
        <v>282</v>
      </c>
      <c r="FC139" s="212" t="s">
        <v>282</v>
      </c>
      <c r="FD139" s="212" t="s">
        <v>282</v>
      </c>
      <c r="FE139" s="212" t="s">
        <v>282</v>
      </c>
      <c r="FF139" s="212" t="s">
        <v>282</v>
      </c>
      <c r="FG139" s="212" t="s">
        <v>282</v>
      </c>
      <c r="FH139" s="212" t="s">
        <v>282</v>
      </c>
      <c r="FI139" s="212" t="s">
        <v>282</v>
      </c>
      <c r="FJ139" s="212" t="s">
        <v>282</v>
      </c>
      <c r="FK139" s="212" t="s">
        <v>282</v>
      </c>
    </row>
    <row r="140" spans="1:167" x14ac:dyDescent="0.25">
      <c r="A140" t="s">
        <v>4595</v>
      </c>
      <c r="B140" t="s">
        <v>282</v>
      </c>
      <c r="C140" s="212" t="s">
        <v>5328</v>
      </c>
      <c r="F140">
        <v>3</v>
      </c>
      <c r="G140">
        <v>2</v>
      </c>
      <c r="H140" s="66" t="s">
        <v>670</v>
      </c>
      <c r="I140" s="159" t="s">
        <v>183</v>
      </c>
      <c r="J140" t="s">
        <v>435</v>
      </c>
      <c r="K140">
        <v>21</v>
      </c>
      <c r="L140">
        <v>10</v>
      </c>
      <c r="M140">
        <v>10</v>
      </c>
      <c r="N140" s="212">
        <v>32</v>
      </c>
      <c r="O140" t="s">
        <v>282</v>
      </c>
      <c r="P140" s="212" t="s">
        <v>282</v>
      </c>
      <c r="Q140" s="212" t="s">
        <v>282</v>
      </c>
      <c r="R140" s="212" t="s">
        <v>282</v>
      </c>
      <c r="S140" s="212" t="s">
        <v>282</v>
      </c>
      <c r="T140" s="159" t="s">
        <v>435</v>
      </c>
      <c r="U140" s="159">
        <v>21</v>
      </c>
      <c r="V140" s="159">
        <v>22.96</v>
      </c>
      <c r="W140" s="159">
        <v>6.07</v>
      </c>
      <c r="X140" s="159">
        <v>32</v>
      </c>
      <c r="Y140" s="159" t="s">
        <v>282</v>
      </c>
      <c r="Z140" s="159" t="s">
        <v>282</v>
      </c>
      <c r="AA140" s="159" t="s">
        <v>282</v>
      </c>
      <c r="AB140" s="159" t="s">
        <v>282</v>
      </c>
      <c r="AC140" s="159" t="s">
        <v>282</v>
      </c>
      <c r="AD140" s="159" t="s">
        <v>282</v>
      </c>
      <c r="AE140">
        <v>9.2799999999999994</v>
      </c>
      <c r="AF140">
        <v>7.5</v>
      </c>
      <c r="AG140" s="212">
        <v>17</v>
      </c>
      <c r="AH140" t="s">
        <v>282</v>
      </c>
      <c r="AI140" s="212" t="s">
        <v>282</v>
      </c>
      <c r="AJ140" s="212" t="s">
        <v>282</v>
      </c>
      <c r="AK140" s="212" t="s">
        <v>282</v>
      </c>
      <c r="AL140" s="212" t="s">
        <v>282</v>
      </c>
      <c r="AM140" s="212" t="s">
        <v>282</v>
      </c>
      <c r="AN140" s="66" t="s">
        <v>763</v>
      </c>
      <c r="AO140" s="159" t="s">
        <v>183</v>
      </c>
      <c r="AP140" s="159" t="s">
        <v>435</v>
      </c>
      <c r="AQ140">
        <v>21</v>
      </c>
      <c r="AR140">
        <v>8</v>
      </c>
      <c r="AS140">
        <v>10</v>
      </c>
      <c r="AT140">
        <v>30</v>
      </c>
      <c r="AU140" s="159" t="s">
        <v>282</v>
      </c>
      <c r="AV140" s="159" t="s">
        <v>282</v>
      </c>
      <c r="AW140" s="159" t="s">
        <v>282</v>
      </c>
      <c r="AX140" s="159" t="s">
        <v>282</v>
      </c>
      <c r="AY140" s="159" t="s">
        <v>282</v>
      </c>
      <c r="AZ140" s="159" t="s">
        <v>435</v>
      </c>
      <c r="BA140" s="159">
        <v>21</v>
      </c>
      <c r="BB140" s="159">
        <v>23.41</v>
      </c>
      <c r="BC140" s="159">
        <v>7.63</v>
      </c>
      <c r="BD140" s="159">
        <v>30</v>
      </c>
      <c r="BE140" s="159" t="s">
        <v>282</v>
      </c>
      <c r="BF140" s="159" t="s">
        <v>282</v>
      </c>
      <c r="BG140" s="159" t="s">
        <v>282</v>
      </c>
      <c r="BH140" s="159" t="s">
        <v>282</v>
      </c>
      <c r="BI140" s="159" t="s">
        <v>282</v>
      </c>
      <c r="BJ140" s="159" t="s">
        <v>282</v>
      </c>
      <c r="BK140">
        <v>14.47</v>
      </c>
      <c r="BL140">
        <v>9.33</v>
      </c>
      <c r="BM140">
        <v>20</v>
      </c>
      <c r="BN140" t="s">
        <v>282</v>
      </c>
      <c r="BO140" s="212" t="s">
        <v>282</v>
      </c>
      <c r="BP140" s="212" t="s">
        <v>282</v>
      </c>
      <c r="BQ140" s="212" t="s">
        <v>282</v>
      </c>
      <c r="BR140" s="212" t="s">
        <v>282</v>
      </c>
      <c r="BS140" s="212" t="s">
        <v>282</v>
      </c>
      <c r="BT140" s="212" t="s">
        <v>282</v>
      </c>
      <c r="BU140" s="212" t="s">
        <v>282</v>
      </c>
      <c r="BV140" s="212" t="s">
        <v>282</v>
      </c>
      <c r="BW140" s="212" t="s">
        <v>282</v>
      </c>
      <c r="BX140" s="212" t="s">
        <v>282</v>
      </c>
      <c r="BY140" s="212" t="s">
        <v>282</v>
      </c>
      <c r="BZ140" s="212" t="s">
        <v>282</v>
      </c>
      <c r="CA140" s="212" t="s">
        <v>282</v>
      </c>
      <c r="CB140" s="212" t="s">
        <v>282</v>
      </c>
      <c r="CC140" s="212" t="s">
        <v>282</v>
      </c>
      <c r="CD140" s="212" t="s">
        <v>282</v>
      </c>
      <c r="CE140" s="212" t="s">
        <v>282</v>
      </c>
      <c r="CF140" s="212" t="s">
        <v>282</v>
      </c>
      <c r="CG140" s="212" t="s">
        <v>282</v>
      </c>
      <c r="CH140" s="212" t="s">
        <v>282</v>
      </c>
      <c r="CI140" s="212" t="s">
        <v>282</v>
      </c>
      <c r="CJ140" s="212" t="s">
        <v>282</v>
      </c>
      <c r="CK140" s="212" t="s">
        <v>282</v>
      </c>
      <c r="CL140" s="212" t="s">
        <v>282</v>
      </c>
      <c r="CM140" s="212" t="s">
        <v>282</v>
      </c>
      <c r="CN140" s="212" t="s">
        <v>282</v>
      </c>
      <c r="CO140" s="212" t="s">
        <v>282</v>
      </c>
      <c r="CP140" s="212" t="s">
        <v>282</v>
      </c>
      <c r="CQ140" s="212" t="s">
        <v>282</v>
      </c>
      <c r="CR140" s="212" t="s">
        <v>282</v>
      </c>
      <c r="CS140" s="212" t="s">
        <v>282</v>
      </c>
      <c r="CT140" s="212" t="s">
        <v>282</v>
      </c>
      <c r="CU140" s="212" t="s">
        <v>282</v>
      </c>
      <c r="CV140" s="212" t="s">
        <v>282</v>
      </c>
      <c r="CW140" s="212" t="s">
        <v>282</v>
      </c>
      <c r="CX140" s="212" t="s">
        <v>282</v>
      </c>
      <c r="CY140" s="212" t="s">
        <v>282</v>
      </c>
      <c r="CZ140" s="212" t="s">
        <v>282</v>
      </c>
      <c r="DA140" s="212" t="s">
        <v>282</v>
      </c>
      <c r="DB140" s="212" t="s">
        <v>282</v>
      </c>
      <c r="DC140" s="212" t="s">
        <v>282</v>
      </c>
      <c r="DD140" s="212" t="s">
        <v>282</v>
      </c>
      <c r="DE140" s="212" t="s">
        <v>282</v>
      </c>
      <c r="DF140" s="212" t="s">
        <v>282</v>
      </c>
      <c r="DG140" s="212" t="s">
        <v>282</v>
      </c>
      <c r="DH140" s="212" t="s">
        <v>282</v>
      </c>
      <c r="DI140" s="212" t="s">
        <v>282</v>
      </c>
      <c r="DJ140" s="212" t="s">
        <v>282</v>
      </c>
      <c r="DK140" s="212" t="s">
        <v>282</v>
      </c>
      <c r="DL140" s="212" t="s">
        <v>282</v>
      </c>
      <c r="DM140" s="212" t="s">
        <v>282</v>
      </c>
      <c r="DN140" s="212" t="s">
        <v>282</v>
      </c>
      <c r="DO140" s="212" t="s">
        <v>282</v>
      </c>
      <c r="DP140" s="212" t="s">
        <v>282</v>
      </c>
      <c r="DQ140" s="212" t="s">
        <v>282</v>
      </c>
      <c r="DR140" s="212" t="s">
        <v>282</v>
      </c>
      <c r="DS140" s="212" t="s">
        <v>282</v>
      </c>
      <c r="DT140" s="212" t="s">
        <v>282</v>
      </c>
      <c r="DU140" s="212" t="s">
        <v>282</v>
      </c>
      <c r="DV140" s="212" t="s">
        <v>282</v>
      </c>
      <c r="DW140" s="212" t="s">
        <v>282</v>
      </c>
      <c r="DX140" s="212" t="s">
        <v>282</v>
      </c>
      <c r="DY140" s="212" t="s">
        <v>282</v>
      </c>
      <c r="DZ140" s="212" t="s">
        <v>282</v>
      </c>
      <c r="EA140" s="212" t="s">
        <v>282</v>
      </c>
      <c r="EB140" s="212" t="s">
        <v>282</v>
      </c>
      <c r="EC140" s="212" t="s">
        <v>282</v>
      </c>
      <c r="ED140" s="212" t="s">
        <v>282</v>
      </c>
      <c r="EE140" s="212" t="s">
        <v>282</v>
      </c>
      <c r="EF140" s="212" t="s">
        <v>282</v>
      </c>
      <c r="EG140" s="212" t="s">
        <v>282</v>
      </c>
      <c r="EH140" s="212" t="s">
        <v>282</v>
      </c>
      <c r="EI140" s="212" t="s">
        <v>282</v>
      </c>
      <c r="EJ140" s="212" t="s">
        <v>282</v>
      </c>
      <c r="EK140" s="212" t="s">
        <v>282</v>
      </c>
      <c r="EL140" s="212" t="s">
        <v>282</v>
      </c>
      <c r="EM140" s="212" t="s">
        <v>282</v>
      </c>
      <c r="EN140" s="212" t="s">
        <v>282</v>
      </c>
      <c r="EO140" s="212" t="s">
        <v>282</v>
      </c>
      <c r="EP140" s="212" t="s">
        <v>282</v>
      </c>
      <c r="EQ140" s="212" t="s">
        <v>282</v>
      </c>
      <c r="ER140" s="212" t="s">
        <v>282</v>
      </c>
      <c r="ES140" s="212" t="s">
        <v>282</v>
      </c>
      <c r="ET140" s="212" t="s">
        <v>282</v>
      </c>
      <c r="EU140" s="212" t="s">
        <v>282</v>
      </c>
      <c r="EV140" s="212" t="s">
        <v>282</v>
      </c>
      <c r="EW140" s="212" t="s">
        <v>282</v>
      </c>
      <c r="EX140" s="212" t="s">
        <v>282</v>
      </c>
      <c r="EY140" s="212" t="s">
        <v>282</v>
      </c>
      <c r="EZ140" s="212" t="s">
        <v>282</v>
      </c>
      <c r="FA140" s="212" t="s">
        <v>282</v>
      </c>
      <c r="FB140" s="212" t="s">
        <v>282</v>
      </c>
      <c r="FC140" s="212" t="s">
        <v>282</v>
      </c>
      <c r="FD140" s="212" t="s">
        <v>282</v>
      </c>
      <c r="FE140" s="212" t="s">
        <v>282</v>
      </c>
      <c r="FF140" s="212" t="s">
        <v>282</v>
      </c>
      <c r="FG140" s="212" t="s">
        <v>282</v>
      </c>
      <c r="FH140" s="212" t="s">
        <v>282</v>
      </c>
      <c r="FI140" s="212" t="s">
        <v>282</v>
      </c>
      <c r="FJ140" s="212" t="s">
        <v>282</v>
      </c>
      <c r="FK140" s="212" t="s">
        <v>282</v>
      </c>
    </row>
    <row r="141" spans="1:167" x14ac:dyDescent="0.25">
      <c r="A141" s="66" t="s">
        <v>328</v>
      </c>
      <c r="B141" t="s">
        <v>282</v>
      </c>
      <c r="C141" s="212" t="s">
        <v>5328</v>
      </c>
      <c r="F141">
        <v>8</v>
      </c>
      <c r="G141">
        <v>3</v>
      </c>
      <c r="H141" s="212" t="s">
        <v>763</v>
      </c>
      <c r="I141" s="159" t="s">
        <v>183</v>
      </c>
      <c r="J141" t="s">
        <v>282</v>
      </c>
      <c r="K141" s="212" t="s">
        <v>282</v>
      </c>
      <c r="L141" s="212" t="s">
        <v>282</v>
      </c>
      <c r="M141" s="212" t="s">
        <v>282</v>
      </c>
      <c r="N141" s="212" t="s">
        <v>282</v>
      </c>
      <c r="O141" s="212" t="s">
        <v>282</v>
      </c>
      <c r="P141" s="212" t="s">
        <v>282</v>
      </c>
      <c r="Q141" s="212" t="s">
        <v>282</v>
      </c>
      <c r="R141" s="212" t="s">
        <v>282</v>
      </c>
      <c r="S141" s="212" t="s">
        <v>282</v>
      </c>
      <c r="T141" s="159" t="s">
        <v>743</v>
      </c>
      <c r="U141" s="159">
        <v>21</v>
      </c>
      <c r="V141" s="159">
        <v>27.6</v>
      </c>
      <c r="W141" s="159">
        <v>8.4</v>
      </c>
      <c r="X141" s="159">
        <v>63</v>
      </c>
      <c r="Y141" s="159" t="s">
        <v>282</v>
      </c>
      <c r="Z141" s="159" t="s">
        <v>282</v>
      </c>
      <c r="AA141" s="159" t="s">
        <v>282</v>
      </c>
      <c r="AB141">
        <v>11.4</v>
      </c>
      <c r="AC141">
        <v>10.8</v>
      </c>
      <c r="AD141" s="212">
        <v>63</v>
      </c>
      <c r="AE141">
        <v>9.3000000000000007</v>
      </c>
      <c r="AF141">
        <v>8.8000000000000007</v>
      </c>
      <c r="AG141" s="212">
        <v>50</v>
      </c>
      <c r="AH141" t="s">
        <v>282</v>
      </c>
      <c r="AI141" s="212" t="s">
        <v>282</v>
      </c>
      <c r="AJ141" s="212" t="s">
        <v>282</v>
      </c>
      <c r="AK141" s="212" t="s">
        <v>282</v>
      </c>
      <c r="AL141" s="212" t="s">
        <v>282</v>
      </c>
      <c r="AM141" s="212" t="s">
        <v>282</v>
      </c>
      <c r="AN141" s="212" t="s">
        <v>10937</v>
      </c>
      <c r="AO141" s="159" t="s">
        <v>183</v>
      </c>
      <c r="AP141" s="159" t="s">
        <v>282</v>
      </c>
      <c r="AQ141" s="159" t="s">
        <v>282</v>
      </c>
      <c r="AR141" s="159" t="s">
        <v>282</v>
      </c>
      <c r="AS141" s="159" t="s">
        <v>282</v>
      </c>
      <c r="AT141" s="159" t="s">
        <v>282</v>
      </c>
      <c r="AU141" s="159" t="s">
        <v>282</v>
      </c>
      <c r="AV141" s="159" t="s">
        <v>282</v>
      </c>
      <c r="AW141" s="159" t="s">
        <v>282</v>
      </c>
      <c r="AX141" s="159" t="s">
        <v>282</v>
      </c>
      <c r="AY141" s="159" t="s">
        <v>282</v>
      </c>
      <c r="AZ141" s="159" t="s">
        <v>743</v>
      </c>
      <c r="BA141" s="159">
        <v>21</v>
      </c>
      <c r="BB141" s="159">
        <v>25.4</v>
      </c>
      <c r="BC141" s="159">
        <v>8.6</v>
      </c>
      <c r="BD141" s="159">
        <v>67</v>
      </c>
      <c r="BE141" s="159" t="s">
        <v>282</v>
      </c>
      <c r="BF141" s="159" t="s">
        <v>282</v>
      </c>
      <c r="BG141" s="159" t="s">
        <v>282</v>
      </c>
      <c r="BH141">
        <v>11.8</v>
      </c>
      <c r="BI141">
        <v>9.6</v>
      </c>
      <c r="BJ141">
        <v>67</v>
      </c>
      <c r="BK141">
        <v>11.1</v>
      </c>
      <c r="BL141">
        <v>9.3000000000000007</v>
      </c>
      <c r="BM141">
        <v>58</v>
      </c>
      <c r="BN141" t="s">
        <v>282</v>
      </c>
      <c r="BO141" s="212" t="s">
        <v>282</v>
      </c>
      <c r="BP141" s="212" t="s">
        <v>282</v>
      </c>
      <c r="BQ141" s="212" t="s">
        <v>282</v>
      </c>
      <c r="BR141" s="212" t="s">
        <v>282</v>
      </c>
      <c r="BS141" s="212" t="s">
        <v>282</v>
      </c>
      <c r="BT141" s="159" t="s">
        <v>310</v>
      </c>
      <c r="BU141" s="159" t="s">
        <v>282</v>
      </c>
      <c r="BV141" s="159" t="s">
        <v>282</v>
      </c>
      <c r="BW141" s="159" t="s">
        <v>282</v>
      </c>
      <c r="BX141" s="159" t="s">
        <v>282</v>
      </c>
      <c r="BY141" s="159" t="s">
        <v>282</v>
      </c>
      <c r="BZ141" s="159" t="s">
        <v>282</v>
      </c>
      <c r="CA141" s="159" t="s">
        <v>282</v>
      </c>
      <c r="CB141" s="159" t="s">
        <v>282</v>
      </c>
      <c r="CC141" s="159" t="s">
        <v>282</v>
      </c>
      <c r="CD141" s="159" t="s">
        <v>282</v>
      </c>
      <c r="CE141" s="159" t="s">
        <v>282</v>
      </c>
      <c r="CF141" s="159" t="s">
        <v>743</v>
      </c>
      <c r="CG141" s="66">
        <v>21</v>
      </c>
      <c r="CH141" s="66">
        <v>26.5</v>
      </c>
      <c r="CI141" s="66">
        <v>8.9</v>
      </c>
      <c r="CJ141" s="159">
        <v>67</v>
      </c>
      <c r="CK141" s="159" t="s">
        <v>282</v>
      </c>
      <c r="CL141" s="159" t="s">
        <v>282</v>
      </c>
      <c r="CM141" s="159" t="s">
        <v>282</v>
      </c>
      <c r="CN141">
        <v>12.1</v>
      </c>
      <c r="CO141">
        <v>10.3</v>
      </c>
      <c r="CP141">
        <v>67</v>
      </c>
      <c r="CQ141">
        <v>10.199999999999999</v>
      </c>
      <c r="CR141">
        <v>8.5</v>
      </c>
      <c r="CS141">
        <v>57</v>
      </c>
      <c r="CT141" t="s">
        <v>282</v>
      </c>
      <c r="CU141" s="212" t="s">
        <v>282</v>
      </c>
      <c r="CV141" s="212" t="s">
        <v>282</v>
      </c>
      <c r="CW141" s="212" t="s">
        <v>282</v>
      </c>
      <c r="CX141" s="212" t="s">
        <v>282</v>
      </c>
      <c r="CY141" s="212" t="s">
        <v>282</v>
      </c>
      <c r="CZ141" s="212" t="s">
        <v>282</v>
      </c>
      <c r="DA141" s="212" t="s">
        <v>282</v>
      </c>
      <c r="DB141" s="212" t="s">
        <v>282</v>
      </c>
      <c r="DC141" s="212" t="s">
        <v>282</v>
      </c>
      <c r="DD141" s="212" t="s">
        <v>282</v>
      </c>
      <c r="DE141" s="212" t="s">
        <v>282</v>
      </c>
      <c r="DF141" s="212" t="s">
        <v>282</v>
      </c>
      <c r="DG141" s="212" t="s">
        <v>282</v>
      </c>
      <c r="DH141" s="212" t="s">
        <v>282</v>
      </c>
      <c r="DI141" s="212" t="s">
        <v>282</v>
      </c>
      <c r="DJ141" s="212" t="s">
        <v>282</v>
      </c>
      <c r="DK141" s="212" t="s">
        <v>282</v>
      </c>
      <c r="DL141" s="212" t="s">
        <v>282</v>
      </c>
      <c r="DM141" s="212" t="s">
        <v>282</v>
      </c>
      <c r="DN141" s="212" t="s">
        <v>282</v>
      </c>
      <c r="DO141" s="212" t="s">
        <v>282</v>
      </c>
      <c r="DP141" s="212" t="s">
        <v>282</v>
      </c>
      <c r="DQ141" s="212" t="s">
        <v>282</v>
      </c>
      <c r="DR141" s="212" t="s">
        <v>282</v>
      </c>
      <c r="DS141" s="212" t="s">
        <v>282</v>
      </c>
      <c r="DT141" s="212" t="s">
        <v>282</v>
      </c>
      <c r="DU141" s="212" t="s">
        <v>282</v>
      </c>
      <c r="DV141" s="212" t="s">
        <v>282</v>
      </c>
      <c r="DW141" s="212" t="s">
        <v>282</v>
      </c>
      <c r="DX141" s="212" t="s">
        <v>282</v>
      </c>
      <c r="DY141" s="212" t="s">
        <v>282</v>
      </c>
      <c r="DZ141" s="212" t="s">
        <v>282</v>
      </c>
      <c r="EA141" s="212" t="s">
        <v>282</v>
      </c>
      <c r="EB141" s="212" t="s">
        <v>282</v>
      </c>
      <c r="EC141" s="212" t="s">
        <v>282</v>
      </c>
      <c r="ED141" s="212" t="s">
        <v>282</v>
      </c>
      <c r="EE141" s="212" t="s">
        <v>282</v>
      </c>
      <c r="EF141" s="212" t="s">
        <v>282</v>
      </c>
      <c r="EG141" s="212" t="s">
        <v>282</v>
      </c>
      <c r="EH141" s="212" t="s">
        <v>282</v>
      </c>
      <c r="EI141" s="212" t="s">
        <v>282</v>
      </c>
      <c r="EJ141" s="212" t="s">
        <v>282</v>
      </c>
      <c r="EK141" s="212" t="s">
        <v>282</v>
      </c>
      <c r="EL141" s="212" t="s">
        <v>282</v>
      </c>
      <c r="EM141" s="212" t="s">
        <v>282</v>
      </c>
      <c r="EN141" s="212" t="s">
        <v>282</v>
      </c>
      <c r="EO141" s="212" t="s">
        <v>282</v>
      </c>
      <c r="EP141" s="212" t="s">
        <v>282</v>
      </c>
      <c r="EQ141" s="212" t="s">
        <v>282</v>
      </c>
      <c r="ER141" s="212" t="s">
        <v>282</v>
      </c>
      <c r="ES141" s="212" t="s">
        <v>282</v>
      </c>
      <c r="ET141" s="212" t="s">
        <v>282</v>
      </c>
      <c r="EU141" s="212" t="s">
        <v>282</v>
      </c>
      <c r="EV141" s="212" t="s">
        <v>282</v>
      </c>
      <c r="EW141" s="212" t="s">
        <v>282</v>
      </c>
      <c r="EX141" s="212" t="s">
        <v>282</v>
      </c>
      <c r="EY141" s="212" t="s">
        <v>282</v>
      </c>
      <c r="EZ141" s="212" t="s">
        <v>282</v>
      </c>
      <c r="FA141" s="212" t="s">
        <v>282</v>
      </c>
      <c r="FB141" s="212" t="s">
        <v>282</v>
      </c>
      <c r="FC141" s="212" t="s">
        <v>282</v>
      </c>
      <c r="FD141" s="212" t="s">
        <v>282</v>
      </c>
      <c r="FE141" s="212" t="s">
        <v>282</v>
      </c>
      <c r="FF141" s="212" t="s">
        <v>282</v>
      </c>
      <c r="FG141" s="212" t="s">
        <v>282</v>
      </c>
      <c r="FH141" s="212" t="s">
        <v>282</v>
      </c>
      <c r="FI141" s="212" t="s">
        <v>282</v>
      </c>
      <c r="FJ141" s="212" t="s">
        <v>282</v>
      </c>
      <c r="FK141" s="212" t="s">
        <v>282</v>
      </c>
    </row>
    <row r="142" spans="1:167" x14ac:dyDescent="0.25">
      <c r="A142" s="212" t="s">
        <v>4598</v>
      </c>
      <c r="B142" s="159" t="s">
        <v>12808</v>
      </c>
      <c r="C142" s="159" t="s">
        <v>5328</v>
      </c>
      <c r="F142">
        <v>1</v>
      </c>
      <c r="G142">
        <v>3</v>
      </c>
      <c r="H142" s="66" t="s">
        <v>12595</v>
      </c>
      <c r="I142" s="159" t="s">
        <v>183</v>
      </c>
      <c r="J142" t="s">
        <v>220</v>
      </c>
      <c r="K142">
        <v>20</v>
      </c>
      <c r="L142">
        <v>18</v>
      </c>
      <c r="M142">
        <v>15</v>
      </c>
      <c r="N142" s="212">
        <v>88</v>
      </c>
      <c r="O142" t="s">
        <v>282</v>
      </c>
      <c r="P142" s="212" t="s">
        <v>282</v>
      </c>
      <c r="Q142" s="212" t="s">
        <v>282</v>
      </c>
      <c r="R142" s="212" t="s">
        <v>282</v>
      </c>
      <c r="S142" s="212" t="s">
        <v>282</v>
      </c>
      <c r="T142" s="159" t="s">
        <v>220</v>
      </c>
      <c r="U142" s="159">
        <v>20</v>
      </c>
      <c r="V142" s="159">
        <v>31.2</v>
      </c>
      <c r="W142" s="159">
        <v>9.3000000000000007</v>
      </c>
      <c r="X142" s="159">
        <v>88</v>
      </c>
      <c r="Y142" s="159" t="s">
        <v>282</v>
      </c>
      <c r="Z142" s="159" t="s">
        <v>282</v>
      </c>
      <c r="AA142" s="159" t="s">
        <v>282</v>
      </c>
      <c r="AB142">
        <v>17.899999999999999</v>
      </c>
      <c r="AC142">
        <v>11.7</v>
      </c>
      <c r="AD142" s="212">
        <v>88</v>
      </c>
      <c r="AE142" t="s">
        <v>282</v>
      </c>
      <c r="AF142" s="212" t="s">
        <v>282</v>
      </c>
      <c r="AG142" s="212" t="s">
        <v>282</v>
      </c>
      <c r="AH142" s="212" t="s">
        <v>282</v>
      </c>
      <c r="AI142" s="212" t="s">
        <v>282</v>
      </c>
      <c r="AJ142" s="212" t="s">
        <v>282</v>
      </c>
      <c r="AK142" s="212" t="s">
        <v>282</v>
      </c>
      <c r="AL142" s="212" t="s">
        <v>282</v>
      </c>
      <c r="AM142" s="212" t="s">
        <v>282</v>
      </c>
      <c r="AN142" s="66" t="s">
        <v>11508</v>
      </c>
      <c r="AO142" s="159" t="s">
        <v>183</v>
      </c>
      <c r="AP142" s="159" t="s">
        <v>220</v>
      </c>
      <c r="AQ142" s="159">
        <v>20</v>
      </c>
      <c r="AR142" s="159">
        <v>17</v>
      </c>
      <c r="AS142" s="159">
        <v>15</v>
      </c>
      <c r="AT142" s="159">
        <v>88</v>
      </c>
      <c r="AU142" s="159" t="s">
        <v>282</v>
      </c>
      <c r="AV142" s="159" t="s">
        <v>282</v>
      </c>
      <c r="AW142" s="159" t="s">
        <v>282</v>
      </c>
      <c r="AX142" s="159" t="s">
        <v>282</v>
      </c>
      <c r="AY142" s="159" t="s">
        <v>282</v>
      </c>
      <c r="AZ142" s="159" t="s">
        <v>220</v>
      </c>
      <c r="BA142" s="159">
        <v>20</v>
      </c>
      <c r="BB142" s="159">
        <v>31.9</v>
      </c>
      <c r="BC142" s="159">
        <v>9.3000000000000007</v>
      </c>
      <c r="BD142" s="159">
        <v>88</v>
      </c>
      <c r="BE142" s="159" t="s">
        <v>282</v>
      </c>
      <c r="BF142" s="159" t="s">
        <v>282</v>
      </c>
      <c r="BG142" s="159" t="s">
        <v>282</v>
      </c>
      <c r="BH142">
        <v>18.399999999999999</v>
      </c>
      <c r="BI142">
        <v>12.1</v>
      </c>
      <c r="BJ142">
        <v>88</v>
      </c>
      <c r="BK142" t="s">
        <v>282</v>
      </c>
      <c r="BL142" s="212" t="s">
        <v>282</v>
      </c>
      <c r="BM142" s="212" t="s">
        <v>282</v>
      </c>
      <c r="BN142" s="212" t="s">
        <v>282</v>
      </c>
      <c r="BO142" s="212" t="s">
        <v>282</v>
      </c>
      <c r="BP142" s="212" t="s">
        <v>282</v>
      </c>
      <c r="BQ142" s="212" t="s">
        <v>282</v>
      </c>
      <c r="BR142" s="212" t="s">
        <v>282</v>
      </c>
      <c r="BS142" s="212" t="s">
        <v>282</v>
      </c>
      <c r="BT142" s="159" t="s">
        <v>636</v>
      </c>
      <c r="BU142" s="159" t="s">
        <v>282</v>
      </c>
      <c r="BV142" s="159" t="s">
        <v>220</v>
      </c>
      <c r="BW142">
        <v>20</v>
      </c>
      <c r="BX142">
        <v>9</v>
      </c>
      <c r="BY142">
        <v>15</v>
      </c>
      <c r="BZ142">
        <v>87</v>
      </c>
      <c r="CA142" s="159" t="s">
        <v>282</v>
      </c>
      <c r="CB142" s="159" t="s">
        <v>282</v>
      </c>
      <c r="CC142" s="159" t="s">
        <v>282</v>
      </c>
      <c r="CD142" s="159" t="s">
        <v>282</v>
      </c>
      <c r="CE142" s="159" t="s">
        <v>282</v>
      </c>
      <c r="CF142" s="159" t="s">
        <v>220</v>
      </c>
      <c r="CG142" s="66">
        <v>20</v>
      </c>
      <c r="CH142" s="66">
        <v>32.1</v>
      </c>
      <c r="CI142" s="66">
        <v>9.3000000000000007</v>
      </c>
      <c r="CJ142" s="159">
        <v>87</v>
      </c>
      <c r="CK142" s="159" t="s">
        <v>282</v>
      </c>
      <c r="CL142" s="159" t="s">
        <v>282</v>
      </c>
      <c r="CM142" s="159" t="s">
        <v>282</v>
      </c>
      <c r="CN142">
        <v>25.8</v>
      </c>
      <c r="CO142">
        <v>10.4</v>
      </c>
      <c r="CP142">
        <v>87</v>
      </c>
      <c r="CQ142" t="s">
        <v>282</v>
      </c>
      <c r="CR142" s="212" t="s">
        <v>282</v>
      </c>
      <c r="CS142" s="212" t="s">
        <v>282</v>
      </c>
      <c r="CT142" s="212" t="s">
        <v>282</v>
      </c>
      <c r="CU142" s="212" t="s">
        <v>282</v>
      </c>
      <c r="CV142" s="212" t="s">
        <v>282</v>
      </c>
      <c r="CW142" s="212" t="s">
        <v>282</v>
      </c>
      <c r="CX142" s="212" t="s">
        <v>282</v>
      </c>
      <c r="CY142" s="212" t="s">
        <v>282</v>
      </c>
      <c r="CZ142" s="212" t="s">
        <v>282</v>
      </c>
      <c r="DA142" s="212" t="s">
        <v>282</v>
      </c>
      <c r="DB142" s="212" t="s">
        <v>282</v>
      </c>
      <c r="DC142" s="212" t="s">
        <v>282</v>
      </c>
      <c r="DD142" s="212" t="s">
        <v>282</v>
      </c>
      <c r="DE142" s="212" t="s">
        <v>282</v>
      </c>
      <c r="DF142" s="212" t="s">
        <v>282</v>
      </c>
      <c r="DG142" s="212" t="s">
        <v>282</v>
      </c>
      <c r="DH142" s="212" t="s">
        <v>282</v>
      </c>
      <c r="DI142" s="212" t="s">
        <v>282</v>
      </c>
      <c r="DJ142" s="212" t="s">
        <v>282</v>
      </c>
      <c r="DK142" s="212" t="s">
        <v>282</v>
      </c>
      <c r="DL142" s="212" t="s">
        <v>282</v>
      </c>
      <c r="DM142" s="212" t="s">
        <v>282</v>
      </c>
      <c r="DN142" s="212" t="s">
        <v>282</v>
      </c>
      <c r="DO142" s="212" t="s">
        <v>282</v>
      </c>
      <c r="DP142" s="212" t="s">
        <v>282</v>
      </c>
      <c r="DQ142" s="212" t="s">
        <v>282</v>
      </c>
      <c r="DR142" s="212" t="s">
        <v>282</v>
      </c>
      <c r="DS142" s="212" t="s">
        <v>282</v>
      </c>
      <c r="DT142" s="212" t="s">
        <v>282</v>
      </c>
      <c r="DU142" s="212" t="s">
        <v>282</v>
      </c>
      <c r="DV142" s="212" t="s">
        <v>282</v>
      </c>
      <c r="DW142" s="212" t="s">
        <v>282</v>
      </c>
      <c r="DX142" s="212" t="s">
        <v>282</v>
      </c>
      <c r="DY142" s="212" t="s">
        <v>282</v>
      </c>
      <c r="DZ142" s="212" t="s">
        <v>282</v>
      </c>
      <c r="EA142" s="212" t="s">
        <v>282</v>
      </c>
      <c r="EB142" s="212" t="s">
        <v>282</v>
      </c>
      <c r="EC142" s="212" t="s">
        <v>282</v>
      </c>
      <c r="ED142" s="212" t="s">
        <v>282</v>
      </c>
      <c r="EE142" s="212" t="s">
        <v>282</v>
      </c>
      <c r="EF142" s="212" t="s">
        <v>282</v>
      </c>
      <c r="EG142" s="212" t="s">
        <v>282</v>
      </c>
      <c r="EH142" s="212" t="s">
        <v>282</v>
      </c>
      <c r="EI142" s="212" t="s">
        <v>282</v>
      </c>
      <c r="EJ142" s="212" t="s">
        <v>282</v>
      </c>
      <c r="EK142" s="212" t="s">
        <v>282</v>
      </c>
      <c r="EL142" s="212" t="s">
        <v>282</v>
      </c>
      <c r="EM142" s="212" t="s">
        <v>282</v>
      </c>
      <c r="EN142" s="212" t="s">
        <v>282</v>
      </c>
      <c r="EO142" s="212" t="s">
        <v>282</v>
      </c>
      <c r="EP142" s="212" t="s">
        <v>282</v>
      </c>
      <c r="EQ142" s="212" t="s">
        <v>282</v>
      </c>
      <c r="ER142" s="212" t="s">
        <v>282</v>
      </c>
      <c r="ES142" s="212" t="s">
        <v>282</v>
      </c>
      <c r="ET142" s="212" t="s">
        <v>282</v>
      </c>
      <c r="EU142" s="212" t="s">
        <v>282</v>
      </c>
      <c r="EV142" s="212" t="s">
        <v>282</v>
      </c>
      <c r="EW142" s="212" t="s">
        <v>282</v>
      </c>
      <c r="EX142" s="212" t="s">
        <v>282</v>
      </c>
      <c r="EY142" s="212" t="s">
        <v>282</v>
      </c>
      <c r="EZ142" s="212" t="s">
        <v>282</v>
      </c>
      <c r="FA142" s="212" t="s">
        <v>282</v>
      </c>
      <c r="FB142" s="212" t="s">
        <v>282</v>
      </c>
      <c r="FC142" s="212" t="s">
        <v>282</v>
      </c>
      <c r="FD142" s="212" t="s">
        <v>282</v>
      </c>
      <c r="FE142" s="212" t="s">
        <v>282</v>
      </c>
      <c r="FF142" s="212" t="s">
        <v>282</v>
      </c>
      <c r="FG142" s="212" t="s">
        <v>282</v>
      </c>
      <c r="FH142" s="212" t="s">
        <v>282</v>
      </c>
      <c r="FI142" s="212" t="s">
        <v>282</v>
      </c>
      <c r="FJ142" s="212" t="s">
        <v>282</v>
      </c>
      <c r="FK142" s="212" t="s">
        <v>282</v>
      </c>
    </row>
    <row r="143" spans="1:167" s="212" customFormat="1" x14ac:dyDescent="0.25">
      <c r="A143" s="161" t="s">
        <v>16573</v>
      </c>
      <c r="B143" s="159" t="s">
        <v>15465</v>
      </c>
      <c r="C143" s="159" t="s">
        <v>5328</v>
      </c>
      <c r="F143" s="212">
        <v>6</v>
      </c>
      <c r="G143" s="212">
        <v>5</v>
      </c>
      <c r="H143" s="212" t="s">
        <v>16574</v>
      </c>
      <c r="I143" s="159" t="s">
        <v>10585</v>
      </c>
      <c r="J143" s="212" t="s">
        <v>282</v>
      </c>
      <c r="K143" s="212" t="s">
        <v>282</v>
      </c>
      <c r="L143" s="212" t="s">
        <v>282</v>
      </c>
      <c r="M143" s="212" t="s">
        <v>282</v>
      </c>
      <c r="N143" s="212" t="s">
        <v>282</v>
      </c>
      <c r="O143" s="212" t="s">
        <v>282</v>
      </c>
      <c r="P143" s="212" t="s">
        <v>282</v>
      </c>
      <c r="Q143" s="212" t="s">
        <v>282</v>
      </c>
      <c r="R143" s="212" t="s">
        <v>282</v>
      </c>
      <c r="S143" s="212" t="s">
        <v>282</v>
      </c>
      <c r="T143" s="159" t="s">
        <v>743</v>
      </c>
      <c r="U143" s="159">
        <v>21</v>
      </c>
      <c r="V143" s="159" t="s">
        <v>282</v>
      </c>
      <c r="W143" s="159" t="s">
        <v>282</v>
      </c>
      <c r="X143" s="159" t="s">
        <v>282</v>
      </c>
      <c r="Y143" s="159">
        <v>26.08</v>
      </c>
      <c r="Z143" s="159">
        <v>7.61</v>
      </c>
      <c r="AA143" s="159">
        <v>12</v>
      </c>
      <c r="AB143" s="159" t="s">
        <v>282</v>
      </c>
      <c r="AC143" s="159" t="s">
        <v>282</v>
      </c>
      <c r="AD143" s="159" t="s">
        <v>282</v>
      </c>
      <c r="AE143" s="212">
        <v>11.75</v>
      </c>
      <c r="AF143" s="212">
        <v>8.7899999999999991</v>
      </c>
      <c r="AG143" s="212">
        <v>12</v>
      </c>
      <c r="AH143" s="212" t="s">
        <v>282</v>
      </c>
      <c r="AI143" s="212" t="s">
        <v>282</v>
      </c>
      <c r="AJ143" s="212" t="s">
        <v>282</v>
      </c>
      <c r="AK143" s="212" t="s">
        <v>282</v>
      </c>
      <c r="AL143" s="212" t="s">
        <v>282</v>
      </c>
      <c r="AM143" s="212" t="s">
        <v>282</v>
      </c>
      <c r="AN143" s="212" t="s">
        <v>16575</v>
      </c>
      <c r="AO143" s="159" t="s">
        <v>10585</v>
      </c>
      <c r="AP143" s="159" t="s">
        <v>282</v>
      </c>
      <c r="AQ143" s="159" t="s">
        <v>282</v>
      </c>
      <c r="AR143" s="159" t="s">
        <v>282</v>
      </c>
      <c r="AS143" s="159" t="s">
        <v>282</v>
      </c>
      <c r="AT143" s="159" t="s">
        <v>282</v>
      </c>
      <c r="AU143" s="159" t="s">
        <v>282</v>
      </c>
      <c r="AV143" s="159" t="s">
        <v>282</v>
      </c>
      <c r="AW143" s="159" t="s">
        <v>282</v>
      </c>
      <c r="AX143" s="159" t="s">
        <v>282</v>
      </c>
      <c r="AY143" s="159" t="s">
        <v>282</v>
      </c>
      <c r="AZ143" s="159" t="s">
        <v>743</v>
      </c>
      <c r="BA143" s="159">
        <v>21</v>
      </c>
      <c r="BB143" s="159" t="s">
        <v>282</v>
      </c>
      <c r="BC143" s="159" t="s">
        <v>282</v>
      </c>
      <c r="BD143" s="159" t="s">
        <v>282</v>
      </c>
      <c r="BE143" s="159">
        <v>23.1</v>
      </c>
      <c r="BF143" s="159">
        <v>3.51</v>
      </c>
      <c r="BG143" s="159">
        <v>10</v>
      </c>
      <c r="BH143" s="159" t="s">
        <v>282</v>
      </c>
      <c r="BI143" s="159" t="s">
        <v>282</v>
      </c>
      <c r="BJ143" s="159" t="s">
        <v>282</v>
      </c>
      <c r="BK143" s="212">
        <v>12.4</v>
      </c>
      <c r="BL143" s="212">
        <v>9.64</v>
      </c>
      <c r="BM143" s="212">
        <v>10</v>
      </c>
      <c r="BN143" s="212" t="s">
        <v>282</v>
      </c>
      <c r="BO143" s="212" t="s">
        <v>282</v>
      </c>
      <c r="BP143" s="212" t="s">
        <v>282</v>
      </c>
      <c r="BQ143" s="212" t="s">
        <v>282</v>
      </c>
      <c r="BR143" s="212" t="s">
        <v>282</v>
      </c>
      <c r="BS143" s="212" t="s">
        <v>282</v>
      </c>
      <c r="BT143" s="212" t="s">
        <v>263</v>
      </c>
      <c r="BU143" s="159" t="s">
        <v>10507</v>
      </c>
      <c r="BV143" s="159" t="s">
        <v>282</v>
      </c>
      <c r="BW143" s="159" t="s">
        <v>282</v>
      </c>
      <c r="BX143" s="159" t="s">
        <v>282</v>
      </c>
      <c r="BY143" s="159" t="s">
        <v>282</v>
      </c>
      <c r="BZ143" s="159" t="s">
        <v>282</v>
      </c>
      <c r="CA143" s="159" t="s">
        <v>282</v>
      </c>
      <c r="CB143" s="159" t="s">
        <v>282</v>
      </c>
      <c r="CC143" s="159" t="s">
        <v>282</v>
      </c>
      <c r="CD143" s="159" t="s">
        <v>282</v>
      </c>
      <c r="CE143" s="159" t="s">
        <v>282</v>
      </c>
      <c r="CF143" s="159" t="s">
        <v>743</v>
      </c>
      <c r="CG143" s="159">
        <v>21</v>
      </c>
      <c r="CH143" s="159" t="s">
        <v>282</v>
      </c>
      <c r="CI143" s="159" t="s">
        <v>282</v>
      </c>
      <c r="CJ143" s="159" t="s">
        <v>282</v>
      </c>
      <c r="CK143" s="159">
        <v>25.8</v>
      </c>
      <c r="CL143" s="159">
        <v>5.12</v>
      </c>
      <c r="CM143" s="159">
        <v>10</v>
      </c>
      <c r="CN143" s="159" t="s">
        <v>282</v>
      </c>
      <c r="CO143" s="159" t="s">
        <v>282</v>
      </c>
      <c r="CP143" s="159" t="s">
        <v>282</v>
      </c>
      <c r="CQ143" s="212">
        <v>12.6</v>
      </c>
      <c r="CR143" s="212">
        <v>10.82</v>
      </c>
      <c r="CS143" s="212">
        <v>10</v>
      </c>
      <c r="CT143" s="212" t="s">
        <v>282</v>
      </c>
      <c r="CU143" s="212" t="s">
        <v>282</v>
      </c>
      <c r="CV143" s="212" t="s">
        <v>282</v>
      </c>
      <c r="CW143" s="212" t="s">
        <v>282</v>
      </c>
      <c r="CX143" s="212" t="s">
        <v>282</v>
      </c>
      <c r="CY143" s="212" t="s">
        <v>282</v>
      </c>
      <c r="CZ143" s="212" t="s">
        <v>16576</v>
      </c>
      <c r="DA143" s="159" t="s">
        <v>10585</v>
      </c>
      <c r="DB143" s="159" t="s">
        <v>282</v>
      </c>
      <c r="DC143" s="159" t="s">
        <v>282</v>
      </c>
      <c r="DD143" s="159" t="s">
        <v>282</v>
      </c>
      <c r="DE143" s="159" t="s">
        <v>282</v>
      </c>
      <c r="DF143" s="159" t="s">
        <v>282</v>
      </c>
      <c r="DG143" s="159" t="s">
        <v>282</v>
      </c>
      <c r="DH143" s="159" t="s">
        <v>282</v>
      </c>
      <c r="DI143" s="159" t="s">
        <v>282</v>
      </c>
      <c r="DJ143" s="159" t="s">
        <v>282</v>
      </c>
      <c r="DK143" s="159" t="s">
        <v>282</v>
      </c>
      <c r="DL143" s="159" t="s">
        <v>743</v>
      </c>
      <c r="DM143" s="159">
        <v>21</v>
      </c>
      <c r="DN143" s="159" t="s">
        <v>282</v>
      </c>
      <c r="DO143" s="159" t="s">
        <v>282</v>
      </c>
      <c r="DP143" s="159" t="s">
        <v>282</v>
      </c>
      <c r="DQ143" s="159">
        <v>25.82</v>
      </c>
      <c r="DR143" s="159">
        <v>4.47</v>
      </c>
      <c r="DS143" s="159">
        <v>11</v>
      </c>
      <c r="DT143" s="159" t="s">
        <v>282</v>
      </c>
      <c r="DU143" s="159" t="s">
        <v>282</v>
      </c>
      <c r="DV143" s="159" t="s">
        <v>282</v>
      </c>
      <c r="DW143" s="212">
        <v>11.27</v>
      </c>
      <c r="DX143" s="212">
        <v>7.98</v>
      </c>
      <c r="DY143" s="212">
        <v>11</v>
      </c>
      <c r="DZ143" s="212" t="s">
        <v>282</v>
      </c>
      <c r="EA143" s="212" t="s">
        <v>282</v>
      </c>
      <c r="EB143" s="212" t="s">
        <v>282</v>
      </c>
      <c r="EC143" s="212" t="s">
        <v>282</v>
      </c>
      <c r="ED143" s="212" t="s">
        <v>282</v>
      </c>
      <c r="EE143" s="212" t="s">
        <v>282</v>
      </c>
      <c r="EF143" s="212" t="s">
        <v>790</v>
      </c>
      <c r="EG143" s="159" t="s">
        <v>10507</v>
      </c>
      <c r="EH143" s="159" t="s">
        <v>282</v>
      </c>
      <c r="EI143" s="159" t="s">
        <v>282</v>
      </c>
      <c r="EJ143" s="159" t="s">
        <v>282</v>
      </c>
      <c r="EK143" s="159" t="s">
        <v>282</v>
      </c>
      <c r="EL143" s="159" t="s">
        <v>282</v>
      </c>
      <c r="EM143" s="159" t="s">
        <v>282</v>
      </c>
      <c r="EN143" s="159" t="s">
        <v>282</v>
      </c>
      <c r="EO143" s="159" t="s">
        <v>282</v>
      </c>
      <c r="EP143" s="159" t="s">
        <v>282</v>
      </c>
      <c r="EQ143" s="159" t="s">
        <v>282</v>
      </c>
      <c r="ER143" s="159" t="s">
        <v>743</v>
      </c>
      <c r="ES143" s="159">
        <v>21</v>
      </c>
      <c r="ET143" s="159" t="s">
        <v>282</v>
      </c>
      <c r="EU143" s="159" t="s">
        <v>282</v>
      </c>
      <c r="EV143" s="159" t="s">
        <v>282</v>
      </c>
      <c r="EW143" s="159">
        <v>25</v>
      </c>
      <c r="EX143" s="159">
        <v>5.77</v>
      </c>
      <c r="EY143" s="159">
        <v>12</v>
      </c>
      <c r="EZ143" s="159" t="s">
        <v>282</v>
      </c>
      <c r="FA143" s="159" t="s">
        <v>282</v>
      </c>
      <c r="FB143" s="159" t="s">
        <v>282</v>
      </c>
      <c r="FC143" s="212">
        <v>15.18</v>
      </c>
      <c r="FD143" s="212">
        <v>101.86</v>
      </c>
      <c r="FE143" s="212">
        <v>11</v>
      </c>
      <c r="FF143" s="212" t="s">
        <v>282</v>
      </c>
      <c r="FG143" s="212" t="s">
        <v>282</v>
      </c>
      <c r="FH143" s="212" t="s">
        <v>282</v>
      </c>
      <c r="FI143" s="212" t="s">
        <v>282</v>
      </c>
      <c r="FJ143" s="212" t="s">
        <v>282</v>
      </c>
      <c r="FK143" s="212" t="s">
        <v>282</v>
      </c>
    </row>
    <row r="144" spans="1:167" x14ac:dyDescent="0.25">
      <c r="A144" t="s">
        <v>4716</v>
      </c>
      <c r="B144" s="159" t="s">
        <v>11852</v>
      </c>
      <c r="C144" s="159" t="s">
        <v>5328</v>
      </c>
      <c r="F144">
        <v>3</v>
      </c>
      <c r="G144">
        <v>2</v>
      </c>
      <c r="H144" t="s">
        <v>763</v>
      </c>
      <c r="I144" t="s">
        <v>183</v>
      </c>
      <c r="J144" t="s">
        <v>282</v>
      </c>
      <c r="K144" s="212" t="s">
        <v>282</v>
      </c>
      <c r="L144" s="212" t="s">
        <v>282</v>
      </c>
      <c r="M144" s="212" t="s">
        <v>282</v>
      </c>
      <c r="N144" s="212" t="s">
        <v>282</v>
      </c>
      <c r="O144" s="212" t="s">
        <v>282</v>
      </c>
      <c r="P144" s="212" t="s">
        <v>282</v>
      </c>
      <c r="Q144" s="212" t="s">
        <v>282</v>
      </c>
      <c r="R144" s="212" t="s">
        <v>282</v>
      </c>
      <c r="S144" s="212" t="s">
        <v>282</v>
      </c>
      <c r="T144" s="159" t="s">
        <v>299</v>
      </c>
      <c r="U144" s="159">
        <v>17</v>
      </c>
      <c r="V144" s="159">
        <v>17.100000000000001</v>
      </c>
      <c r="W144" s="159">
        <v>5.4</v>
      </c>
      <c r="X144" s="159">
        <v>15</v>
      </c>
      <c r="Y144" s="159" t="s">
        <v>282</v>
      </c>
      <c r="Z144" s="159" t="s">
        <v>282</v>
      </c>
      <c r="AA144" s="159" t="s">
        <v>282</v>
      </c>
      <c r="AB144" s="159" t="s">
        <v>282</v>
      </c>
      <c r="AC144" s="159" t="s">
        <v>282</v>
      </c>
      <c r="AD144" s="159" t="s">
        <v>282</v>
      </c>
      <c r="AE144" s="159" t="s">
        <v>282</v>
      </c>
      <c r="AF144" s="159" t="s">
        <v>282</v>
      </c>
      <c r="AG144" s="159" t="s">
        <v>282</v>
      </c>
      <c r="AH144" s="159" t="s">
        <v>282</v>
      </c>
      <c r="AI144" s="159" t="s">
        <v>282</v>
      </c>
      <c r="AJ144" s="159" t="s">
        <v>282</v>
      </c>
      <c r="AK144">
        <v>-10</v>
      </c>
      <c r="AL144">
        <v>6.2</v>
      </c>
      <c r="AM144" s="212">
        <v>13</v>
      </c>
      <c r="AN144" s="212" t="s">
        <v>670</v>
      </c>
      <c r="AO144" s="159" t="s">
        <v>183</v>
      </c>
      <c r="AP144" s="159" t="s">
        <v>282</v>
      </c>
      <c r="AQ144" s="159" t="s">
        <v>282</v>
      </c>
      <c r="AR144" s="159" t="s">
        <v>282</v>
      </c>
      <c r="AS144" s="159" t="s">
        <v>282</v>
      </c>
      <c r="AT144" s="159" t="s">
        <v>282</v>
      </c>
      <c r="AU144" s="159" t="s">
        <v>282</v>
      </c>
      <c r="AV144" s="159" t="s">
        <v>282</v>
      </c>
      <c r="AW144" s="159" t="s">
        <v>282</v>
      </c>
      <c r="AX144" s="159" t="s">
        <v>282</v>
      </c>
      <c r="AY144" s="159" t="s">
        <v>282</v>
      </c>
      <c r="AZ144" s="159" t="s">
        <v>299</v>
      </c>
      <c r="BA144" s="159">
        <v>17</v>
      </c>
      <c r="BB144" s="159">
        <v>16.600000000000001</v>
      </c>
      <c r="BC144" s="159">
        <v>3.2</v>
      </c>
      <c r="BD144" s="159">
        <v>15</v>
      </c>
      <c r="BE144" s="159" t="s">
        <v>282</v>
      </c>
      <c r="BF144" s="159" t="s">
        <v>282</v>
      </c>
      <c r="BG144" s="159" t="s">
        <v>282</v>
      </c>
      <c r="BH144" s="159" t="s">
        <v>282</v>
      </c>
      <c r="BI144" s="159" t="s">
        <v>282</v>
      </c>
      <c r="BJ144" s="159" t="s">
        <v>282</v>
      </c>
      <c r="BK144" s="159" t="s">
        <v>282</v>
      </c>
      <c r="BL144" s="159" t="s">
        <v>282</v>
      </c>
      <c r="BM144" s="159" t="s">
        <v>282</v>
      </c>
      <c r="BN144" s="159" t="s">
        <v>282</v>
      </c>
      <c r="BO144" s="159" t="s">
        <v>282</v>
      </c>
      <c r="BP144" s="159" t="s">
        <v>282</v>
      </c>
      <c r="BQ144">
        <v>-11.3</v>
      </c>
      <c r="BR144">
        <v>6.7</v>
      </c>
      <c r="BS144">
        <v>13</v>
      </c>
      <c r="BT144" s="159" t="s">
        <v>282</v>
      </c>
      <c r="BU144" s="159" t="s">
        <v>282</v>
      </c>
      <c r="BV144" s="159" t="s">
        <v>282</v>
      </c>
      <c r="BW144" s="159" t="s">
        <v>282</v>
      </c>
      <c r="BX144" s="159" t="s">
        <v>282</v>
      </c>
      <c r="BY144" s="159" t="s">
        <v>282</v>
      </c>
      <c r="BZ144" s="159" t="s">
        <v>282</v>
      </c>
      <c r="CA144" s="159" t="s">
        <v>282</v>
      </c>
      <c r="CB144" s="159" t="s">
        <v>282</v>
      </c>
      <c r="CC144" s="159" t="s">
        <v>282</v>
      </c>
      <c r="CD144" s="159" t="s">
        <v>282</v>
      </c>
      <c r="CE144" s="159" t="s">
        <v>282</v>
      </c>
      <c r="CF144" s="159" t="s">
        <v>282</v>
      </c>
      <c r="CG144" s="159" t="s">
        <v>282</v>
      </c>
      <c r="CH144" s="159" t="s">
        <v>282</v>
      </c>
      <c r="CI144" s="159" t="s">
        <v>282</v>
      </c>
      <c r="CJ144" s="159" t="s">
        <v>282</v>
      </c>
      <c r="CK144" s="159" t="s">
        <v>282</v>
      </c>
      <c r="CL144" s="159" t="s">
        <v>282</v>
      </c>
      <c r="CM144" s="159" t="s">
        <v>282</v>
      </c>
      <c r="CN144" s="159" t="s">
        <v>282</v>
      </c>
      <c r="CO144" s="159" t="s">
        <v>282</v>
      </c>
      <c r="CP144" s="159" t="s">
        <v>282</v>
      </c>
      <c r="CQ144" s="159" t="s">
        <v>282</v>
      </c>
      <c r="CR144" s="159" t="s">
        <v>282</v>
      </c>
      <c r="CS144" s="159" t="s">
        <v>282</v>
      </c>
      <c r="CT144" s="159" t="s">
        <v>282</v>
      </c>
      <c r="CU144" s="159" t="s">
        <v>282</v>
      </c>
      <c r="CV144" s="159" t="s">
        <v>282</v>
      </c>
      <c r="CW144" s="159" t="s">
        <v>282</v>
      </c>
      <c r="CX144" s="159" t="s">
        <v>282</v>
      </c>
      <c r="CY144" s="159" t="s">
        <v>282</v>
      </c>
      <c r="CZ144" s="159" t="s">
        <v>282</v>
      </c>
      <c r="DA144" s="159" t="s">
        <v>282</v>
      </c>
      <c r="DB144" s="159" t="s">
        <v>282</v>
      </c>
      <c r="DC144" s="159" t="s">
        <v>282</v>
      </c>
      <c r="DD144" s="159" t="s">
        <v>282</v>
      </c>
      <c r="DE144" s="159" t="s">
        <v>282</v>
      </c>
      <c r="DF144" s="159" t="s">
        <v>282</v>
      </c>
      <c r="DG144" s="159" t="s">
        <v>282</v>
      </c>
      <c r="DH144" s="159" t="s">
        <v>282</v>
      </c>
      <c r="DI144" s="159" t="s">
        <v>282</v>
      </c>
      <c r="DJ144" s="159" t="s">
        <v>282</v>
      </c>
      <c r="DK144" s="159" t="s">
        <v>282</v>
      </c>
      <c r="DL144" s="159" t="s">
        <v>282</v>
      </c>
      <c r="DM144" s="159" t="s">
        <v>282</v>
      </c>
      <c r="DN144" s="159" t="s">
        <v>282</v>
      </c>
      <c r="DO144" s="159" t="s">
        <v>282</v>
      </c>
      <c r="DP144" s="159" t="s">
        <v>282</v>
      </c>
      <c r="DQ144" s="159" t="s">
        <v>282</v>
      </c>
      <c r="DR144" s="159" t="s">
        <v>282</v>
      </c>
      <c r="DS144" s="159" t="s">
        <v>282</v>
      </c>
      <c r="DT144" s="159" t="s">
        <v>282</v>
      </c>
      <c r="DU144" s="159" t="s">
        <v>282</v>
      </c>
      <c r="DV144" s="159" t="s">
        <v>282</v>
      </c>
      <c r="DW144" s="159" t="s">
        <v>282</v>
      </c>
      <c r="DX144" s="159" t="s">
        <v>282</v>
      </c>
      <c r="DY144" s="159" t="s">
        <v>282</v>
      </c>
      <c r="DZ144" s="159" t="s">
        <v>282</v>
      </c>
      <c r="EA144" s="159" t="s">
        <v>282</v>
      </c>
      <c r="EB144" s="159" t="s">
        <v>282</v>
      </c>
      <c r="EC144" s="159" t="s">
        <v>282</v>
      </c>
      <c r="ED144" s="159" t="s">
        <v>282</v>
      </c>
      <c r="EE144" s="159" t="s">
        <v>282</v>
      </c>
      <c r="EF144" s="159" t="s">
        <v>282</v>
      </c>
      <c r="EG144" s="159" t="s">
        <v>282</v>
      </c>
      <c r="EH144" s="159" t="s">
        <v>282</v>
      </c>
      <c r="EI144" s="159" t="s">
        <v>282</v>
      </c>
      <c r="EJ144" s="159" t="s">
        <v>282</v>
      </c>
      <c r="EK144" s="159" t="s">
        <v>282</v>
      </c>
      <c r="EL144" s="159" t="s">
        <v>282</v>
      </c>
      <c r="EM144" s="159" t="s">
        <v>282</v>
      </c>
      <c r="EN144" s="159" t="s">
        <v>282</v>
      </c>
      <c r="EO144" s="159" t="s">
        <v>282</v>
      </c>
      <c r="EP144" s="159" t="s">
        <v>282</v>
      </c>
      <c r="EQ144" s="159" t="s">
        <v>282</v>
      </c>
      <c r="ER144" s="159" t="s">
        <v>282</v>
      </c>
      <c r="ES144" s="159" t="s">
        <v>282</v>
      </c>
      <c r="ET144" s="159" t="s">
        <v>282</v>
      </c>
      <c r="EU144" s="159" t="s">
        <v>282</v>
      </c>
      <c r="EV144" s="159" t="s">
        <v>282</v>
      </c>
      <c r="EW144" s="159" t="s">
        <v>282</v>
      </c>
      <c r="EX144" s="159" t="s">
        <v>282</v>
      </c>
      <c r="EY144" s="159" t="s">
        <v>282</v>
      </c>
      <c r="EZ144" s="159" t="s">
        <v>282</v>
      </c>
      <c r="FA144" s="159" t="s">
        <v>282</v>
      </c>
      <c r="FB144" s="159" t="s">
        <v>282</v>
      </c>
      <c r="FC144" s="159" t="s">
        <v>282</v>
      </c>
      <c r="FD144" s="159" t="s">
        <v>282</v>
      </c>
      <c r="FE144" s="159" t="s">
        <v>282</v>
      </c>
      <c r="FF144" s="159" t="s">
        <v>282</v>
      </c>
      <c r="FG144" s="159" t="s">
        <v>282</v>
      </c>
      <c r="FH144" s="159" t="s">
        <v>282</v>
      </c>
      <c r="FI144" s="159" t="s">
        <v>282</v>
      </c>
      <c r="FJ144" s="159" t="s">
        <v>282</v>
      </c>
      <c r="FK144" s="159" t="s">
        <v>282</v>
      </c>
    </row>
    <row r="145" spans="1:167" x14ac:dyDescent="0.25">
      <c r="A145" s="212" t="s">
        <v>4716</v>
      </c>
      <c r="B145" s="159" t="s">
        <v>11852</v>
      </c>
      <c r="C145" s="159" t="s">
        <v>5328</v>
      </c>
      <c r="D145" s="212"/>
      <c r="F145">
        <v>6</v>
      </c>
      <c r="G145">
        <v>2</v>
      </c>
      <c r="H145" s="212" t="s">
        <v>763</v>
      </c>
      <c r="I145" s="212" t="s">
        <v>183</v>
      </c>
      <c r="J145" s="212" t="s">
        <v>282</v>
      </c>
      <c r="K145" s="212" t="s">
        <v>282</v>
      </c>
      <c r="L145" s="212" t="s">
        <v>282</v>
      </c>
      <c r="M145" s="212" t="s">
        <v>282</v>
      </c>
      <c r="N145" s="212" t="s">
        <v>282</v>
      </c>
      <c r="O145" s="212" t="s">
        <v>282</v>
      </c>
      <c r="P145" s="212" t="s">
        <v>282</v>
      </c>
      <c r="Q145" s="212" t="s">
        <v>282</v>
      </c>
      <c r="R145" s="212" t="s">
        <v>282</v>
      </c>
      <c r="S145" s="212" t="s">
        <v>282</v>
      </c>
      <c r="T145" s="159" t="s">
        <v>299</v>
      </c>
      <c r="U145" s="159">
        <v>17</v>
      </c>
      <c r="V145" s="159">
        <v>17.100000000000001</v>
      </c>
      <c r="W145" s="159">
        <v>5.4</v>
      </c>
      <c r="X145" s="159">
        <v>15</v>
      </c>
      <c r="Y145" s="159" t="s">
        <v>282</v>
      </c>
      <c r="Z145" s="159" t="s">
        <v>282</v>
      </c>
      <c r="AA145" s="159" t="s">
        <v>282</v>
      </c>
      <c r="AB145" s="159" t="s">
        <v>282</v>
      </c>
      <c r="AC145" s="159" t="s">
        <v>282</v>
      </c>
      <c r="AD145" s="159" t="s">
        <v>282</v>
      </c>
      <c r="AE145" s="159" t="s">
        <v>282</v>
      </c>
      <c r="AF145" s="159" t="s">
        <v>282</v>
      </c>
      <c r="AG145" s="159" t="s">
        <v>282</v>
      </c>
      <c r="AH145" s="159" t="s">
        <v>282</v>
      </c>
      <c r="AI145" s="159" t="s">
        <v>282</v>
      </c>
      <c r="AJ145" s="159" t="s">
        <v>282</v>
      </c>
      <c r="AK145">
        <v>-9.6</v>
      </c>
      <c r="AL145">
        <v>5.5</v>
      </c>
      <c r="AM145" s="212">
        <v>13</v>
      </c>
      <c r="AN145" s="212" t="s">
        <v>670</v>
      </c>
      <c r="AO145" s="159" t="s">
        <v>183</v>
      </c>
      <c r="AP145" s="159" t="s">
        <v>282</v>
      </c>
      <c r="AQ145" s="159" t="s">
        <v>282</v>
      </c>
      <c r="AR145" s="159" t="s">
        <v>282</v>
      </c>
      <c r="AS145" s="159" t="s">
        <v>282</v>
      </c>
      <c r="AT145" s="159" t="s">
        <v>282</v>
      </c>
      <c r="AU145" s="159" t="s">
        <v>282</v>
      </c>
      <c r="AV145" s="159" t="s">
        <v>282</v>
      </c>
      <c r="AW145" s="159" t="s">
        <v>282</v>
      </c>
      <c r="AX145" s="159" t="s">
        <v>282</v>
      </c>
      <c r="AY145" s="159" t="s">
        <v>282</v>
      </c>
      <c r="AZ145" s="159" t="s">
        <v>299</v>
      </c>
      <c r="BA145" s="159">
        <v>17</v>
      </c>
      <c r="BB145" s="159">
        <v>16.600000000000001</v>
      </c>
      <c r="BC145" s="159">
        <v>3.2</v>
      </c>
      <c r="BD145" s="159">
        <v>15</v>
      </c>
      <c r="BE145" s="159" t="s">
        <v>282</v>
      </c>
      <c r="BF145" s="159" t="s">
        <v>282</v>
      </c>
      <c r="BG145" s="159" t="s">
        <v>282</v>
      </c>
      <c r="BH145" s="159" t="s">
        <v>282</v>
      </c>
      <c r="BI145" s="159" t="s">
        <v>282</v>
      </c>
      <c r="BJ145" s="159" t="s">
        <v>282</v>
      </c>
      <c r="BK145" s="159" t="s">
        <v>282</v>
      </c>
      <c r="BL145" s="159" t="s">
        <v>282</v>
      </c>
      <c r="BM145" s="159" t="s">
        <v>282</v>
      </c>
      <c r="BN145" s="159" t="s">
        <v>282</v>
      </c>
      <c r="BO145" s="159" t="s">
        <v>282</v>
      </c>
      <c r="BP145" s="159" t="s">
        <v>282</v>
      </c>
      <c r="BQ145">
        <v>-11.1</v>
      </c>
      <c r="BR145">
        <v>4</v>
      </c>
      <c r="BS145">
        <v>12</v>
      </c>
      <c r="BT145" s="159" t="s">
        <v>282</v>
      </c>
      <c r="BU145" s="159" t="s">
        <v>282</v>
      </c>
      <c r="BV145" s="159" t="s">
        <v>282</v>
      </c>
      <c r="BW145" s="159" t="s">
        <v>282</v>
      </c>
      <c r="BX145" s="159" t="s">
        <v>282</v>
      </c>
      <c r="BY145" s="159" t="s">
        <v>282</v>
      </c>
      <c r="BZ145" s="159" t="s">
        <v>282</v>
      </c>
      <c r="CA145" s="159" t="s">
        <v>282</v>
      </c>
      <c r="CB145" s="159" t="s">
        <v>282</v>
      </c>
      <c r="CC145" s="159" t="s">
        <v>282</v>
      </c>
      <c r="CD145" s="159" t="s">
        <v>282</v>
      </c>
      <c r="CE145" s="159" t="s">
        <v>282</v>
      </c>
      <c r="CF145" s="159" t="s">
        <v>282</v>
      </c>
      <c r="CG145" s="159" t="s">
        <v>282</v>
      </c>
      <c r="CH145" s="159" t="s">
        <v>282</v>
      </c>
      <c r="CI145" s="159" t="s">
        <v>282</v>
      </c>
      <c r="CJ145" s="159" t="s">
        <v>282</v>
      </c>
      <c r="CK145" s="159" t="s">
        <v>282</v>
      </c>
      <c r="CL145" s="159" t="s">
        <v>282</v>
      </c>
      <c r="CM145" s="159" t="s">
        <v>282</v>
      </c>
      <c r="CN145" s="159" t="s">
        <v>282</v>
      </c>
      <c r="CO145" s="159" t="s">
        <v>282</v>
      </c>
      <c r="CP145" s="159" t="s">
        <v>282</v>
      </c>
      <c r="CQ145" s="159" t="s">
        <v>282</v>
      </c>
      <c r="CR145" s="159" t="s">
        <v>282</v>
      </c>
      <c r="CS145" s="159" t="s">
        <v>282</v>
      </c>
      <c r="CT145" s="159" t="s">
        <v>282</v>
      </c>
      <c r="CU145" s="159" t="s">
        <v>282</v>
      </c>
      <c r="CV145" s="159" t="s">
        <v>282</v>
      </c>
      <c r="CW145" s="159" t="s">
        <v>282</v>
      </c>
      <c r="CX145" s="159" t="s">
        <v>282</v>
      </c>
      <c r="CY145" s="159" t="s">
        <v>282</v>
      </c>
      <c r="CZ145" s="159" t="s">
        <v>282</v>
      </c>
      <c r="DA145" s="159" t="s">
        <v>282</v>
      </c>
      <c r="DB145" s="159" t="s">
        <v>282</v>
      </c>
      <c r="DC145" s="159" t="s">
        <v>282</v>
      </c>
      <c r="DD145" s="159" t="s">
        <v>282</v>
      </c>
      <c r="DE145" s="159" t="s">
        <v>282</v>
      </c>
      <c r="DF145" s="159" t="s">
        <v>282</v>
      </c>
      <c r="DG145" s="159" t="s">
        <v>282</v>
      </c>
      <c r="DH145" s="159" t="s">
        <v>282</v>
      </c>
      <c r="DI145" s="159" t="s">
        <v>282</v>
      </c>
      <c r="DJ145" s="159" t="s">
        <v>282</v>
      </c>
      <c r="DK145" s="159" t="s">
        <v>282</v>
      </c>
      <c r="DL145" s="159" t="s">
        <v>282</v>
      </c>
      <c r="DM145" s="159" t="s">
        <v>282</v>
      </c>
      <c r="DN145" s="159" t="s">
        <v>282</v>
      </c>
      <c r="DO145" s="159" t="s">
        <v>282</v>
      </c>
      <c r="DP145" s="159" t="s">
        <v>282</v>
      </c>
      <c r="DQ145" s="159" t="s">
        <v>282</v>
      </c>
      <c r="DR145" s="159" t="s">
        <v>282</v>
      </c>
      <c r="DS145" s="159" t="s">
        <v>282</v>
      </c>
      <c r="DT145" s="159" t="s">
        <v>282</v>
      </c>
      <c r="DU145" s="159" t="s">
        <v>282</v>
      </c>
      <c r="DV145" s="159" t="s">
        <v>282</v>
      </c>
      <c r="DW145" s="159" t="s">
        <v>282</v>
      </c>
      <c r="DX145" s="159" t="s">
        <v>282</v>
      </c>
      <c r="DY145" s="159" t="s">
        <v>282</v>
      </c>
      <c r="DZ145" s="159" t="s">
        <v>282</v>
      </c>
      <c r="EA145" s="159" t="s">
        <v>282</v>
      </c>
      <c r="EB145" s="159" t="s">
        <v>282</v>
      </c>
      <c r="EC145" s="159" t="s">
        <v>282</v>
      </c>
      <c r="ED145" s="159" t="s">
        <v>282</v>
      </c>
      <c r="EE145" s="159" t="s">
        <v>282</v>
      </c>
      <c r="EF145" s="159" t="s">
        <v>282</v>
      </c>
      <c r="EG145" s="159" t="s">
        <v>282</v>
      </c>
      <c r="EH145" s="159" t="s">
        <v>282</v>
      </c>
      <c r="EI145" s="159" t="s">
        <v>282</v>
      </c>
      <c r="EJ145" s="159" t="s">
        <v>282</v>
      </c>
      <c r="EK145" s="159" t="s">
        <v>282</v>
      </c>
      <c r="EL145" s="159" t="s">
        <v>282</v>
      </c>
      <c r="EM145" s="159" t="s">
        <v>282</v>
      </c>
      <c r="EN145" s="159" t="s">
        <v>282</v>
      </c>
      <c r="EO145" s="159" t="s">
        <v>282</v>
      </c>
      <c r="EP145" s="159" t="s">
        <v>282</v>
      </c>
      <c r="EQ145" s="159" t="s">
        <v>282</v>
      </c>
      <c r="ER145" s="159" t="s">
        <v>282</v>
      </c>
      <c r="ES145" s="159" t="s">
        <v>282</v>
      </c>
      <c r="ET145" s="159" t="s">
        <v>282</v>
      </c>
      <c r="EU145" s="159" t="s">
        <v>282</v>
      </c>
      <c r="EV145" s="159" t="s">
        <v>282</v>
      </c>
      <c r="EW145" s="159" t="s">
        <v>282</v>
      </c>
      <c r="EX145" s="159" t="s">
        <v>282</v>
      </c>
      <c r="EY145" s="159" t="s">
        <v>282</v>
      </c>
      <c r="EZ145" s="159" t="s">
        <v>282</v>
      </c>
      <c r="FA145" s="159" t="s">
        <v>282</v>
      </c>
      <c r="FB145" s="159" t="s">
        <v>282</v>
      </c>
      <c r="FC145" s="159" t="s">
        <v>282</v>
      </c>
      <c r="FD145" s="159" t="s">
        <v>282</v>
      </c>
      <c r="FE145" s="159" t="s">
        <v>282</v>
      </c>
      <c r="FF145" s="159" t="s">
        <v>282</v>
      </c>
      <c r="FG145" s="159" t="s">
        <v>282</v>
      </c>
      <c r="FH145" s="159" t="s">
        <v>282</v>
      </c>
      <c r="FI145" s="159" t="s">
        <v>282</v>
      </c>
      <c r="FJ145" s="159" t="s">
        <v>282</v>
      </c>
      <c r="FK145" s="159" t="s">
        <v>282</v>
      </c>
    </row>
    <row r="146" spans="1:167" s="212" customFormat="1" x14ac:dyDescent="0.25">
      <c r="A146" s="212" t="s">
        <v>7091</v>
      </c>
      <c r="B146" s="159" t="s">
        <v>282</v>
      </c>
      <c r="C146" s="159" t="s">
        <v>5328</v>
      </c>
      <c r="F146" s="212">
        <v>1</v>
      </c>
      <c r="G146" s="212">
        <v>3</v>
      </c>
      <c r="H146" s="212" t="s">
        <v>14518</v>
      </c>
      <c r="I146" s="159" t="s">
        <v>183</v>
      </c>
      <c r="J146" s="212" t="s">
        <v>282</v>
      </c>
      <c r="K146" s="212" t="s">
        <v>282</v>
      </c>
      <c r="L146" s="212" t="s">
        <v>282</v>
      </c>
      <c r="M146" s="212" t="s">
        <v>282</v>
      </c>
      <c r="N146" s="212" t="s">
        <v>282</v>
      </c>
      <c r="O146" s="212" t="s">
        <v>282</v>
      </c>
      <c r="P146" s="212" t="s">
        <v>282</v>
      </c>
      <c r="Q146" s="212" t="s">
        <v>282</v>
      </c>
      <c r="R146" s="212" t="s">
        <v>282</v>
      </c>
      <c r="S146" s="212" t="s">
        <v>282</v>
      </c>
      <c r="T146" s="159" t="s">
        <v>435</v>
      </c>
      <c r="U146" s="159">
        <v>21</v>
      </c>
      <c r="V146" s="159">
        <v>17.329999999999998</v>
      </c>
      <c r="W146" s="159">
        <v>3.81</v>
      </c>
      <c r="X146" s="159">
        <v>27</v>
      </c>
      <c r="Y146" s="159" t="s">
        <v>282</v>
      </c>
      <c r="Z146" s="159" t="s">
        <v>282</v>
      </c>
      <c r="AA146" s="159" t="s">
        <v>282</v>
      </c>
      <c r="AB146" s="159">
        <v>8.26</v>
      </c>
      <c r="AC146" s="159">
        <v>3.97</v>
      </c>
      <c r="AD146" s="159">
        <v>27</v>
      </c>
      <c r="AE146" s="159" t="s">
        <v>282</v>
      </c>
      <c r="AF146" s="159" t="s">
        <v>282</v>
      </c>
      <c r="AG146" s="159" t="s">
        <v>282</v>
      </c>
      <c r="AH146" s="159" t="s">
        <v>282</v>
      </c>
      <c r="AI146" s="159" t="s">
        <v>282</v>
      </c>
      <c r="AJ146" s="159" t="s">
        <v>282</v>
      </c>
      <c r="AK146" s="159" t="s">
        <v>282</v>
      </c>
      <c r="AL146" s="159" t="s">
        <v>282</v>
      </c>
      <c r="AM146" s="159" t="s">
        <v>282</v>
      </c>
      <c r="AN146" s="212" t="s">
        <v>682</v>
      </c>
      <c r="AO146" s="159" t="s">
        <v>183</v>
      </c>
      <c r="AP146" s="159" t="s">
        <v>282</v>
      </c>
      <c r="AQ146" s="159" t="s">
        <v>282</v>
      </c>
      <c r="AR146" s="159" t="s">
        <v>282</v>
      </c>
      <c r="AS146" s="159" t="s">
        <v>282</v>
      </c>
      <c r="AT146" s="159" t="s">
        <v>282</v>
      </c>
      <c r="AU146" s="159" t="s">
        <v>282</v>
      </c>
      <c r="AV146" s="159" t="s">
        <v>282</v>
      </c>
      <c r="AW146" s="159" t="s">
        <v>282</v>
      </c>
      <c r="AX146" s="159" t="s">
        <v>282</v>
      </c>
      <c r="AY146" s="159" t="s">
        <v>282</v>
      </c>
      <c r="AZ146" s="159" t="s">
        <v>435</v>
      </c>
      <c r="BA146" s="159">
        <v>21</v>
      </c>
      <c r="BB146" s="159">
        <v>18.04</v>
      </c>
      <c r="BC146" s="159">
        <v>4.1100000000000003</v>
      </c>
      <c r="BD146" s="159">
        <v>27</v>
      </c>
      <c r="BE146" s="159" t="s">
        <v>282</v>
      </c>
      <c r="BF146" s="159" t="s">
        <v>282</v>
      </c>
      <c r="BG146" s="159" t="s">
        <v>282</v>
      </c>
      <c r="BH146" s="159">
        <v>17.05</v>
      </c>
      <c r="BI146" s="159">
        <v>4.78</v>
      </c>
      <c r="BJ146" s="159">
        <v>27</v>
      </c>
      <c r="BK146" s="159" t="s">
        <v>282</v>
      </c>
      <c r="BL146" s="159" t="s">
        <v>282</v>
      </c>
      <c r="BM146" s="159" t="s">
        <v>282</v>
      </c>
      <c r="BN146" s="159" t="s">
        <v>282</v>
      </c>
      <c r="BO146" s="159" t="s">
        <v>282</v>
      </c>
      <c r="BP146" s="159" t="s">
        <v>282</v>
      </c>
      <c r="BQ146" s="159" t="s">
        <v>282</v>
      </c>
      <c r="BR146" s="159" t="s">
        <v>282</v>
      </c>
      <c r="BS146" s="159" t="s">
        <v>282</v>
      </c>
      <c r="BT146" s="159" t="s">
        <v>306</v>
      </c>
      <c r="BU146" s="159" t="s">
        <v>282</v>
      </c>
      <c r="BV146" s="159" t="s">
        <v>282</v>
      </c>
      <c r="BW146" s="159" t="s">
        <v>282</v>
      </c>
      <c r="BX146" s="159" t="s">
        <v>282</v>
      </c>
      <c r="BY146" s="159" t="s">
        <v>282</v>
      </c>
      <c r="BZ146" s="159" t="s">
        <v>282</v>
      </c>
      <c r="CA146" s="159" t="s">
        <v>282</v>
      </c>
      <c r="CB146" s="159" t="s">
        <v>282</v>
      </c>
      <c r="CC146" s="159" t="s">
        <v>282</v>
      </c>
      <c r="CD146" s="159" t="s">
        <v>282</v>
      </c>
      <c r="CE146" s="159" t="s">
        <v>282</v>
      </c>
      <c r="CF146" s="159" t="s">
        <v>435</v>
      </c>
      <c r="CG146" s="159">
        <v>21</v>
      </c>
      <c r="CH146" s="159">
        <v>18.13</v>
      </c>
      <c r="CI146" s="159">
        <v>5.18</v>
      </c>
      <c r="CJ146" s="159">
        <v>23</v>
      </c>
      <c r="CK146" s="159" t="s">
        <v>282</v>
      </c>
      <c r="CL146" s="159" t="s">
        <v>282</v>
      </c>
      <c r="CM146" s="159" t="s">
        <v>282</v>
      </c>
      <c r="CN146" s="159">
        <v>16.899999999999999</v>
      </c>
      <c r="CO146" s="159">
        <v>4.3600000000000003</v>
      </c>
      <c r="CP146" s="159">
        <v>23</v>
      </c>
      <c r="CQ146" s="159" t="s">
        <v>282</v>
      </c>
      <c r="CR146" s="159" t="s">
        <v>282</v>
      </c>
      <c r="CS146" s="159" t="s">
        <v>282</v>
      </c>
      <c r="CT146" s="159" t="s">
        <v>282</v>
      </c>
      <c r="CU146" s="159" t="s">
        <v>282</v>
      </c>
      <c r="CV146" s="159" t="s">
        <v>282</v>
      </c>
      <c r="CW146" s="159" t="s">
        <v>282</v>
      </c>
      <c r="CX146" s="159" t="s">
        <v>282</v>
      </c>
      <c r="CY146" s="159" t="s">
        <v>282</v>
      </c>
      <c r="CZ146" s="159" t="s">
        <v>282</v>
      </c>
      <c r="DA146" s="159" t="s">
        <v>282</v>
      </c>
      <c r="DB146" s="159" t="s">
        <v>282</v>
      </c>
      <c r="DC146" s="159" t="s">
        <v>282</v>
      </c>
      <c r="DD146" s="159" t="s">
        <v>282</v>
      </c>
      <c r="DE146" s="159" t="s">
        <v>282</v>
      </c>
      <c r="DF146" s="159" t="s">
        <v>282</v>
      </c>
      <c r="DG146" s="159" t="s">
        <v>282</v>
      </c>
      <c r="DH146" s="159" t="s">
        <v>282</v>
      </c>
      <c r="DI146" s="159" t="s">
        <v>282</v>
      </c>
      <c r="DJ146" s="159" t="s">
        <v>282</v>
      </c>
      <c r="DK146" s="159" t="s">
        <v>282</v>
      </c>
      <c r="DL146" s="159" t="s">
        <v>282</v>
      </c>
      <c r="DM146" s="159" t="s">
        <v>282</v>
      </c>
      <c r="DN146" s="159" t="s">
        <v>282</v>
      </c>
      <c r="DO146" s="159" t="s">
        <v>282</v>
      </c>
      <c r="DP146" s="159" t="s">
        <v>282</v>
      </c>
      <c r="DQ146" s="159" t="s">
        <v>282</v>
      </c>
      <c r="DR146" s="159" t="s">
        <v>282</v>
      </c>
      <c r="DS146" s="159" t="s">
        <v>282</v>
      </c>
      <c r="DT146" s="159" t="s">
        <v>282</v>
      </c>
      <c r="DU146" s="159" t="s">
        <v>282</v>
      </c>
      <c r="DV146" s="159" t="s">
        <v>282</v>
      </c>
      <c r="DW146" s="159" t="s">
        <v>282</v>
      </c>
      <c r="DX146" s="159" t="s">
        <v>282</v>
      </c>
      <c r="DY146" s="159" t="s">
        <v>282</v>
      </c>
      <c r="DZ146" s="159" t="s">
        <v>282</v>
      </c>
      <c r="EA146" s="159" t="s">
        <v>282</v>
      </c>
      <c r="EB146" s="159" t="s">
        <v>282</v>
      </c>
      <c r="EC146" s="159" t="s">
        <v>282</v>
      </c>
      <c r="ED146" s="159" t="s">
        <v>282</v>
      </c>
      <c r="EE146" s="159" t="s">
        <v>282</v>
      </c>
      <c r="EF146" s="159" t="s">
        <v>282</v>
      </c>
      <c r="EG146" s="159" t="s">
        <v>282</v>
      </c>
      <c r="EH146" s="159" t="s">
        <v>282</v>
      </c>
      <c r="EI146" s="159" t="s">
        <v>282</v>
      </c>
      <c r="EJ146" s="159" t="s">
        <v>282</v>
      </c>
      <c r="EK146" s="159" t="s">
        <v>282</v>
      </c>
      <c r="EL146" s="159" t="s">
        <v>282</v>
      </c>
      <c r="EM146" s="159" t="s">
        <v>282</v>
      </c>
      <c r="EN146" s="159" t="s">
        <v>282</v>
      </c>
      <c r="EO146" s="159" t="s">
        <v>282</v>
      </c>
      <c r="EP146" s="159" t="s">
        <v>282</v>
      </c>
      <c r="EQ146" s="159" t="s">
        <v>282</v>
      </c>
      <c r="ER146" s="159" t="s">
        <v>282</v>
      </c>
      <c r="ES146" s="159" t="s">
        <v>282</v>
      </c>
      <c r="ET146" s="159" t="s">
        <v>282</v>
      </c>
      <c r="EU146" s="159" t="s">
        <v>282</v>
      </c>
      <c r="EV146" s="159" t="s">
        <v>282</v>
      </c>
      <c r="EW146" s="159" t="s">
        <v>282</v>
      </c>
      <c r="EX146" s="159" t="s">
        <v>282</v>
      </c>
      <c r="EY146" s="159" t="s">
        <v>282</v>
      </c>
      <c r="EZ146" s="159" t="s">
        <v>282</v>
      </c>
      <c r="FA146" s="159" t="s">
        <v>282</v>
      </c>
      <c r="FB146" s="159" t="s">
        <v>282</v>
      </c>
      <c r="FC146" s="159" t="s">
        <v>282</v>
      </c>
      <c r="FD146" s="159" t="s">
        <v>282</v>
      </c>
      <c r="FE146" s="159" t="s">
        <v>282</v>
      </c>
      <c r="FF146" s="159" t="s">
        <v>282</v>
      </c>
      <c r="FG146" s="159" t="s">
        <v>282</v>
      </c>
      <c r="FH146" s="159" t="s">
        <v>282</v>
      </c>
      <c r="FI146" s="159" t="s">
        <v>282</v>
      </c>
      <c r="FJ146" s="159" t="s">
        <v>282</v>
      </c>
      <c r="FK146" s="159" t="s">
        <v>282</v>
      </c>
    </row>
    <row r="147" spans="1:167" s="212" customFormat="1" x14ac:dyDescent="0.25">
      <c r="A147" s="212" t="s">
        <v>7091</v>
      </c>
      <c r="B147" s="159" t="s">
        <v>282</v>
      </c>
      <c r="C147" s="159" t="s">
        <v>5328</v>
      </c>
      <c r="F147" s="212">
        <v>2</v>
      </c>
      <c r="G147" s="212">
        <v>3</v>
      </c>
      <c r="H147" s="212" t="s">
        <v>14518</v>
      </c>
      <c r="I147" s="159" t="s">
        <v>183</v>
      </c>
      <c r="J147" s="212" t="s">
        <v>282</v>
      </c>
      <c r="K147" s="212" t="s">
        <v>282</v>
      </c>
      <c r="L147" s="212" t="s">
        <v>282</v>
      </c>
      <c r="M147" s="212" t="s">
        <v>282</v>
      </c>
      <c r="N147" s="212" t="s">
        <v>282</v>
      </c>
      <c r="O147" s="212" t="s">
        <v>282</v>
      </c>
      <c r="P147" s="212" t="s">
        <v>282</v>
      </c>
      <c r="Q147" s="212" t="s">
        <v>282</v>
      </c>
      <c r="R147" s="212" t="s">
        <v>282</v>
      </c>
      <c r="S147" s="212" t="s">
        <v>282</v>
      </c>
      <c r="T147" s="159" t="s">
        <v>435</v>
      </c>
      <c r="U147" s="159">
        <v>21</v>
      </c>
      <c r="V147" s="159">
        <v>17.329999999999998</v>
      </c>
      <c r="W147" s="159">
        <v>3.81</v>
      </c>
      <c r="X147" s="159">
        <v>27</v>
      </c>
      <c r="Y147" s="159" t="s">
        <v>282</v>
      </c>
      <c r="Z147" s="159" t="s">
        <v>282</v>
      </c>
      <c r="AA147" s="159" t="s">
        <v>282</v>
      </c>
      <c r="AB147" s="159">
        <v>9.41</v>
      </c>
      <c r="AC147" s="159">
        <v>4.5599999999999996</v>
      </c>
      <c r="AD147" s="159">
        <v>27</v>
      </c>
      <c r="AE147" s="159" t="s">
        <v>282</v>
      </c>
      <c r="AF147" s="159" t="s">
        <v>282</v>
      </c>
      <c r="AG147" s="159" t="s">
        <v>282</v>
      </c>
      <c r="AH147" s="159" t="s">
        <v>282</v>
      </c>
      <c r="AI147" s="159" t="s">
        <v>282</v>
      </c>
      <c r="AJ147" s="159" t="s">
        <v>282</v>
      </c>
      <c r="AK147" s="159" t="s">
        <v>282</v>
      </c>
      <c r="AL147" s="159" t="s">
        <v>282</v>
      </c>
      <c r="AM147" s="159" t="s">
        <v>282</v>
      </c>
      <c r="AN147" s="212" t="s">
        <v>682</v>
      </c>
      <c r="AO147" s="159" t="s">
        <v>183</v>
      </c>
      <c r="AP147" s="159" t="s">
        <v>282</v>
      </c>
      <c r="AQ147" s="159" t="s">
        <v>282</v>
      </c>
      <c r="AR147" s="159" t="s">
        <v>282</v>
      </c>
      <c r="AS147" s="159" t="s">
        <v>282</v>
      </c>
      <c r="AT147" s="159" t="s">
        <v>282</v>
      </c>
      <c r="AU147" s="159" t="s">
        <v>282</v>
      </c>
      <c r="AV147" s="159" t="s">
        <v>282</v>
      </c>
      <c r="AW147" s="159" t="s">
        <v>282</v>
      </c>
      <c r="AX147" s="159" t="s">
        <v>282</v>
      </c>
      <c r="AY147" s="159" t="s">
        <v>282</v>
      </c>
      <c r="AZ147" s="159" t="s">
        <v>435</v>
      </c>
      <c r="BA147" s="159">
        <v>21</v>
      </c>
      <c r="BB147" s="159">
        <v>18.04</v>
      </c>
      <c r="BC147" s="159">
        <v>4.1100000000000003</v>
      </c>
      <c r="BD147" s="159">
        <v>27</v>
      </c>
      <c r="BE147" s="159" t="s">
        <v>282</v>
      </c>
      <c r="BF147" s="159" t="s">
        <v>282</v>
      </c>
      <c r="BG147" s="159" t="s">
        <v>282</v>
      </c>
      <c r="BH147" s="159">
        <v>17.440000000000001</v>
      </c>
      <c r="BI147" s="159">
        <v>4.5599999999999996</v>
      </c>
      <c r="BJ147" s="159">
        <v>27</v>
      </c>
      <c r="BK147" s="159" t="s">
        <v>282</v>
      </c>
      <c r="BL147" s="159" t="s">
        <v>282</v>
      </c>
      <c r="BM147" s="159" t="s">
        <v>282</v>
      </c>
      <c r="BN147" s="159" t="s">
        <v>282</v>
      </c>
      <c r="BO147" s="159" t="s">
        <v>282</v>
      </c>
      <c r="BP147" s="159" t="s">
        <v>282</v>
      </c>
      <c r="BQ147" s="159" t="s">
        <v>282</v>
      </c>
      <c r="BR147" s="159" t="s">
        <v>282</v>
      </c>
      <c r="BS147" s="159" t="s">
        <v>282</v>
      </c>
      <c r="BT147" s="159" t="s">
        <v>306</v>
      </c>
      <c r="BU147" s="159" t="s">
        <v>282</v>
      </c>
      <c r="BV147" s="159" t="s">
        <v>282</v>
      </c>
      <c r="BW147" s="159" t="s">
        <v>282</v>
      </c>
      <c r="BX147" s="159" t="s">
        <v>282</v>
      </c>
      <c r="BY147" s="159" t="s">
        <v>282</v>
      </c>
      <c r="BZ147" s="159" t="s">
        <v>282</v>
      </c>
      <c r="CA147" s="159" t="s">
        <v>282</v>
      </c>
      <c r="CB147" s="159" t="s">
        <v>282</v>
      </c>
      <c r="CC147" s="159" t="s">
        <v>282</v>
      </c>
      <c r="CD147" s="159" t="s">
        <v>282</v>
      </c>
      <c r="CE147" s="159" t="s">
        <v>282</v>
      </c>
      <c r="CF147" s="159" t="s">
        <v>435</v>
      </c>
      <c r="CG147" s="159">
        <v>21</v>
      </c>
      <c r="CH147" s="159">
        <v>18.13</v>
      </c>
      <c r="CI147" s="159">
        <v>5.18</v>
      </c>
      <c r="CJ147" s="159">
        <v>23</v>
      </c>
      <c r="CK147" s="159" t="s">
        <v>282</v>
      </c>
      <c r="CL147" s="159" t="s">
        <v>282</v>
      </c>
      <c r="CM147" s="159" t="s">
        <v>282</v>
      </c>
      <c r="CN147" s="159">
        <v>17.350000000000001</v>
      </c>
      <c r="CO147" s="159">
        <v>5.0199999999999996</v>
      </c>
      <c r="CP147" s="159">
        <v>23</v>
      </c>
      <c r="CQ147" s="159" t="s">
        <v>282</v>
      </c>
      <c r="CR147" s="159" t="s">
        <v>282</v>
      </c>
      <c r="CS147" s="159" t="s">
        <v>282</v>
      </c>
      <c r="CT147" s="159" t="s">
        <v>282</v>
      </c>
      <c r="CU147" s="159" t="s">
        <v>282</v>
      </c>
      <c r="CV147" s="159" t="s">
        <v>282</v>
      </c>
      <c r="CW147" s="159" t="s">
        <v>282</v>
      </c>
      <c r="CX147" s="159" t="s">
        <v>282</v>
      </c>
      <c r="CY147" s="159" t="s">
        <v>282</v>
      </c>
      <c r="CZ147" s="159" t="s">
        <v>282</v>
      </c>
      <c r="DA147" s="159" t="s">
        <v>282</v>
      </c>
      <c r="DB147" s="159" t="s">
        <v>282</v>
      </c>
      <c r="DC147" s="159" t="s">
        <v>282</v>
      </c>
      <c r="DD147" s="159" t="s">
        <v>282</v>
      </c>
      <c r="DE147" s="159" t="s">
        <v>282</v>
      </c>
      <c r="DF147" s="159" t="s">
        <v>282</v>
      </c>
      <c r="DG147" s="159" t="s">
        <v>282</v>
      </c>
      <c r="DH147" s="159" t="s">
        <v>282</v>
      </c>
      <c r="DI147" s="159" t="s">
        <v>282</v>
      </c>
      <c r="DJ147" s="159" t="s">
        <v>282</v>
      </c>
      <c r="DK147" s="159" t="s">
        <v>282</v>
      </c>
      <c r="DL147" s="159" t="s">
        <v>282</v>
      </c>
      <c r="DM147" s="159" t="s">
        <v>282</v>
      </c>
      <c r="DN147" s="159" t="s">
        <v>282</v>
      </c>
      <c r="DO147" s="159" t="s">
        <v>282</v>
      </c>
      <c r="DP147" s="159" t="s">
        <v>282</v>
      </c>
      <c r="DQ147" s="159" t="s">
        <v>282</v>
      </c>
      <c r="DR147" s="159" t="s">
        <v>282</v>
      </c>
      <c r="DS147" s="159" t="s">
        <v>282</v>
      </c>
      <c r="DT147" s="159" t="s">
        <v>282</v>
      </c>
      <c r="DU147" s="159" t="s">
        <v>282</v>
      </c>
      <c r="DV147" s="159" t="s">
        <v>282</v>
      </c>
      <c r="DW147" s="159" t="s">
        <v>282</v>
      </c>
      <c r="DX147" s="159" t="s">
        <v>282</v>
      </c>
      <c r="DY147" s="159" t="s">
        <v>282</v>
      </c>
      <c r="DZ147" s="159" t="s">
        <v>282</v>
      </c>
      <c r="EA147" s="159" t="s">
        <v>282</v>
      </c>
      <c r="EB147" s="159" t="s">
        <v>282</v>
      </c>
      <c r="EC147" s="159" t="s">
        <v>282</v>
      </c>
      <c r="ED147" s="159" t="s">
        <v>282</v>
      </c>
      <c r="EE147" s="159" t="s">
        <v>282</v>
      </c>
      <c r="EF147" s="159" t="s">
        <v>282</v>
      </c>
      <c r="EG147" s="159" t="s">
        <v>282</v>
      </c>
      <c r="EH147" s="159" t="s">
        <v>282</v>
      </c>
      <c r="EI147" s="159" t="s">
        <v>282</v>
      </c>
      <c r="EJ147" s="159" t="s">
        <v>282</v>
      </c>
      <c r="EK147" s="159" t="s">
        <v>282</v>
      </c>
      <c r="EL147" s="159" t="s">
        <v>282</v>
      </c>
      <c r="EM147" s="159" t="s">
        <v>282</v>
      </c>
      <c r="EN147" s="159" t="s">
        <v>282</v>
      </c>
      <c r="EO147" s="159" t="s">
        <v>282</v>
      </c>
      <c r="EP147" s="159" t="s">
        <v>282</v>
      </c>
      <c r="EQ147" s="159" t="s">
        <v>282</v>
      </c>
      <c r="ER147" s="159" t="s">
        <v>282</v>
      </c>
      <c r="ES147" s="159" t="s">
        <v>282</v>
      </c>
      <c r="ET147" s="159" t="s">
        <v>282</v>
      </c>
      <c r="EU147" s="159" t="s">
        <v>282</v>
      </c>
      <c r="EV147" s="159" t="s">
        <v>282</v>
      </c>
      <c r="EW147" s="159" t="s">
        <v>282</v>
      </c>
      <c r="EX147" s="159" t="s">
        <v>282</v>
      </c>
      <c r="EY147" s="159" t="s">
        <v>282</v>
      </c>
      <c r="EZ147" s="159" t="s">
        <v>282</v>
      </c>
      <c r="FA147" s="159" t="s">
        <v>282</v>
      </c>
      <c r="FB147" s="159" t="s">
        <v>282</v>
      </c>
      <c r="FC147" s="159" t="s">
        <v>282</v>
      </c>
      <c r="FD147" s="159" t="s">
        <v>282</v>
      </c>
      <c r="FE147" s="159" t="s">
        <v>282</v>
      </c>
      <c r="FF147" s="159" t="s">
        <v>282</v>
      </c>
      <c r="FG147" s="159" t="s">
        <v>282</v>
      </c>
      <c r="FH147" s="159" t="s">
        <v>282</v>
      </c>
      <c r="FI147" s="159" t="s">
        <v>282</v>
      </c>
      <c r="FJ147" s="159" t="s">
        <v>282</v>
      </c>
      <c r="FK147" s="159" t="s">
        <v>282</v>
      </c>
    </row>
    <row r="148" spans="1:167" s="212" customFormat="1" x14ac:dyDescent="0.25">
      <c r="A148" s="212" t="s">
        <v>7091</v>
      </c>
      <c r="B148" s="159" t="s">
        <v>282</v>
      </c>
      <c r="C148" s="159" t="s">
        <v>5328</v>
      </c>
      <c r="F148" s="212">
        <v>3</v>
      </c>
      <c r="G148" s="212">
        <v>3</v>
      </c>
      <c r="H148" s="212" t="s">
        <v>14518</v>
      </c>
      <c r="I148" s="159" t="s">
        <v>183</v>
      </c>
      <c r="J148" s="212" t="s">
        <v>282</v>
      </c>
      <c r="K148" s="212" t="s">
        <v>282</v>
      </c>
      <c r="L148" s="212" t="s">
        <v>282</v>
      </c>
      <c r="M148" s="212" t="s">
        <v>282</v>
      </c>
      <c r="N148" s="212" t="s">
        <v>282</v>
      </c>
      <c r="O148" s="212" t="s">
        <v>282</v>
      </c>
      <c r="P148" s="212" t="s">
        <v>282</v>
      </c>
      <c r="Q148" s="212" t="s">
        <v>282</v>
      </c>
      <c r="R148" s="212" t="s">
        <v>282</v>
      </c>
      <c r="S148" s="212" t="s">
        <v>282</v>
      </c>
      <c r="T148" s="159" t="s">
        <v>435</v>
      </c>
      <c r="U148" s="159">
        <v>21</v>
      </c>
      <c r="V148" s="159">
        <v>17.329999999999998</v>
      </c>
      <c r="W148" s="159">
        <v>3.81</v>
      </c>
      <c r="X148" s="159">
        <v>27</v>
      </c>
      <c r="Y148" s="159" t="s">
        <v>282</v>
      </c>
      <c r="Z148" s="159" t="s">
        <v>282</v>
      </c>
      <c r="AA148" s="159" t="s">
        <v>282</v>
      </c>
      <c r="AB148" s="159">
        <v>9.56</v>
      </c>
      <c r="AC148" s="159">
        <v>4.83</v>
      </c>
      <c r="AD148" s="159">
        <v>27</v>
      </c>
      <c r="AE148" s="159" t="s">
        <v>282</v>
      </c>
      <c r="AF148" s="159" t="s">
        <v>282</v>
      </c>
      <c r="AG148" s="159" t="s">
        <v>282</v>
      </c>
      <c r="AH148" s="159" t="s">
        <v>282</v>
      </c>
      <c r="AI148" s="159" t="s">
        <v>282</v>
      </c>
      <c r="AJ148" s="159" t="s">
        <v>282</v>
      </c>
      <c r="AK148" s="159" t="s">
        <v>282</v>
      </c>
      <c r="AL148" s="159" t="s">
        <v>282</v>
      </c>
      <c r="AM148" s="159" t="s">
        <v>282</v>
      </c>
      <c r="AN148" s="212" t="s">
        <v>682</v>
      </c>
      <c r="AO148" s="159" t="s">
        <v>183</v>
      </c>
      <c r="AP148" s="159" t="s">
        <v>282</v>
      </c>
      <c r="AQ148" s="159" t="s">
        <v>282</v>
      </c>
      <c r="AR148" s="159" t="s">
        <v>282</v>
      </c>
      <c r="AS148" s="159" t="s">
        <v>282</v>
      </c>
      <c r="AT148" s="159" t="s">
        <v>282</v>
      </c>
      <c r="AU148" s="159" t="s">
        <v>282</v>
      </c>
      <c r="AV148" s="159" t="s">
        <v>282</v>
      </c>
      <c r="AW148" s="159" t="s">
        <v>282</v>
      </c>
      <c r="AX148" s="159" t="s">
        <v>282</v>
      </c>
      <c r="AY148" s="159" t="s">
        <v>282</v>
      </c>
      <c r="AZ148" s="159" t="s">
        <v>435</v>
      </c>
      <c r="BA148" s="159">
        <v>21</v>
      </c>
      <c r="BB148" s="159">
        <v>18.04</v>
      </c>
      <c r="BC148" s="159">
        <v>4.1100000000000003</v>
      </c>
      <c r="BD148" s="159">
        <v>27</v>
      </c>
      <c r="BE148" s="159" t="s">
        <v>282</v>
      </c>
      <c r="BF148" s="159" t="s">
        <v>282</v>
      </c>
      <c r="BG148" s="159" t="s">
        <v>282</v>
      </c>
      <c r="BH148" s="159">
        <v>14.41</v>
      </c>
      <c r="BI148" s="159">
        <v>7.12</v>
      </c>
      <c r="BJ148" s="159">
        <v>27</v>
      </c>
      <c r="BK148" s="159" t="s">
        <v>282</v>
      </c>
      <c r="BL148" s="159" t="s">
        <v>282</v>
      </c>
      <c r="BM148" s="159" t="s">
        <v>282</v>
      </c>
      <c r="BN148" s="159" t="s">
        <v>282</v>
      </c>
      <c r="BO148" s="159" t="s">
        <v>282</v>
      </c>
      <c r="BP148" s="159" t="s">
        <v>282</v>
      </c>
      <c r="BQ148" s="159" t="s">
        <v>282</v>
      </c>
      <c r="BR148" s="159" t="s">
        <v>282</v>
      </c>
      <c r="BS148" s="159" t="s">
        <v>282</v>
      </c>
      <c r="BT148" s="159" t="s">
        <v>306</v>
      </c>
      <c r="BU148" s="159" t="s">
        <v>282</v>
      </c>
      <c r="BV148" s="159" t="s">
        <v>282</v>
      </c>
      <c r="BW148" s="159" t="s">
        <v>282</v>
      </c>
      <c r="BX148" s="159" t="s">
        <v>282</v>
      </c>
      <c r="BY148" s="159" t="s">
        <v>282</v>
      </c>
      <c r="BZ148" s="159" t="s">
        <v>282</v>
      </c>
      <c r="CA148" s="159" t="s">
        <v>282</v>
      </c>
      <c r="CB148" s="159" t="s">
        <v>282</v>
      </c>
      <c r="CC148" s="159" t="s">
        <v>282</v>
      </c>
      <c r="CD148" s="159" t="s">
        <v>282</v>
      </c>
      <c r="CE148" s="159" t="s">
        <v>282</v>
      </c>
      <c r="CF148" s="159" t="s">
        <v>435</v>
      </c>
      <c r="CG148" s="159">
        <v>21</v>
      </c>
      <c r="CH148" s="159">
        <v>18.13</v>
      </c>
      <c r="CI148" s="159">
        <v>5.18</v>
      </c>
      <c r="CJ148" s="159">
        <v>23</v>
      </c>
      <c r="CK148" s="159" t="s">
        <v>282</v>
      </c>
      <c r="CL148" s="159" t="s">
        <v>282</v>
      </c>
      <c r="CM148" s="159" t="s">
        <v>282</v>
      </c>
      <c r="CN148" s="159">
        <v>13.38</v>
      </c>
      <c r="CO148" s="159">
        <v>5.97</v>
      </c>
      <c r="CP148" s="159">
        <v>23</v>
      </c>
      <c r="CQ148" s="159" t="s">
        <v>282</v>
      </c>
      <c r="CR148" s="159" t="s">
        <v>282</v>
      </c>
      <c r="CS148" s="159" t="s">
        <v>282</v>
      </c>
      <c r="CT148" s="159" t="s">
        <v>282</v>
      </c>
      <c r="CU148" s="159" t="s">
        <v>282</v>
      </c>
      <c r="CV148" s="159" t="s">
        <v>282</v>
      </c>
      <c r="CW148" s="159" t="s">
        <v>282</v>
      </c>
      <c r="CX148" s="159" t="s">
        <v>282</v>
      </c>
      <c r="CY148" s="159" t="s">
        <v>282</v>
      </c>
      <c r="CZ148" s="159" t="s">
        <v>282</v>
      </c>
      <c r="DA148" s="159" t="s">
        <v>282</v>
      </c>
      <c r="DB148" s="159" t="s">
        <v>282</v>
      </c>
      <c r="DC148" s="159" t="s">
        <v>282</v>
      </c>
      <c r="DD148" s="159" t="s">
        <v>282</v>
      </c>
      <c r="DE148" s="159" t="s">
        <v>282</v>
      </c>
      <c r="DF148" s="159" t="s">
        <v>282</v>
      </c>
      <c r="DG148" s="159" t="s">
        <v>282</v>
      </c>
      <c r="DH148" s="159" t="s">
        <v>282</v>
      </c>
      <c r="DI148" s="159" t="s">
        <v>282</v>
      </c>
      <c r="DJ148" s="159" t="s">
        <v>282</v>
      </c>
      <c r="DK148" s="159" t="s">
        <v>282</v>
      </c>
      <c r="DL148" s="159" t="s">
        <v>282</v>
      </c>
      <c r="DM148" s="159" t="s">
        <v>282</v>
      </c>
      <c r="DN148" s="159" t="s">
        <v>282</v>
      </c>
      <c r="DO148" s="159" t="s">
        <v>282</v>
      </c>
      <c r="DP148" s="159" t="s">
        <v>282</v>
      </c>
      <c r="DQ148" s="159" t="s">
        <v>282</v>
      </c>
      <c r="DR148" s="159" t="s">
        <v>282</v>
      </c>
      <c r="DS148" s="159" t="s">
        <v>282</v>
      </c>
      <c r="DT148" s="159" t="s">
        <v>282</v>
      </c>
      <c r="DU148" s="159" t="s">
        <v>282</v>
      </c>
      <c r="DV148" s="159" t="s">
        <v>282</v>
      </c>
      <c r="DW148" s="159" t="s">
        <v>282</v>
      </c>
      <c r="DX148" s="159" t="s">
        <v>282</v>
      </c>
      <c r="DY148" s="159" t="s">
        <v>282</v>
      </c>
      <c r="DZ148" s="159" t="s">
        <v>282</v>
      </c>
      <c r="EA148" s="159" t="s">
        <v>282</v>
      </c>
      <c r="EB148" s="159" t="s">
        <v>282</v>
      </c>
      <c r="EC148" s="159" t="s">
        <v>282</v>
      </c>
      <c r="ED148" s="159" t="s">
        <v>282</v>
      </c>
      <c r="EE148" s="159" t="s">
        <v>282</v>
      </c>
      <c r="EF148" s="159" t="s">
        <v>282</v>
      </c>
      <c r="EG148" s="159" t="s">
        <v>282</v>
      </c>
      <c r="EH148" s="159" t="s">
        <v>282</v>
      </c>
      <c r="EI148" s="159" t="s">
        <v>282</v>
      </c>
      <c r="EJ148" s="159" t="s">
        <v>282</v>
      </c>
      <c r="EK148" s="159" t="s">
        <v>282</v>
      </c>
      <c r="EL148" s="159" t="s">
        <v>282</v>
      </c>
      <c r="EM148" s="159" t="s">
        <v>282</v>
      </c>
      <c r="EN148" s="159" t="s">
        <v>282</v>
      </c>
      <c r="EO148" s="159" t="s">
        <v>282</v>
      </c>
      <c r="EP148" s="159" t="s">
        <v>282</v>
      </c>
      <c r="EQ148" s="159" t="s">
        <v>282</v>
      </c>
      <c r="ER148" s="159" t="s">
        <v>282</v>
      </c>
      <c r="ES148" s="159" t="s">
        <v>282</v>
      </c>
      <c r="ET148" s="159" t="s">
        <v>282</v>
      </c>
      <c r="EU148" s="159" t="s">
        <v>282</v>
      </c>
      <c r="EV148" s="159" t="s">
        <v>282</v>
      </c>
      <c r="EW148" s="159" t="s">
        <v>282</v>
      </c>
      <c r="EX148" s="159" t="s">
        <v>282</v>
      </c>
      <c r="EY148" s="159" t="s">
        <v>282</v>
      </c>
      <c r="EZ148" s="159" t="s">
        <v>282</v>
      </c>
      <c r="FA148" s="159" t="s">
        <v>282</v>
      </c>
      <c r="FB148" s="159" t="s">
        <v>282</v>
      </c>
      <c r="FC148" s="159" t="s">
        <v>282</v>
      </c>
      <c r="FD148" s="159" t="s">
        <v>282</v>
      </c>
      <c r="FE148" s="159" t="s">
        <v>282</v>
      </c>
      <c r="FF148" s="159" t="s">
        <v>282</v>
      </c>
      <c r="FG148" s="159" t="s">
        <v>282</v>
      </c>
      <c r="FH148" s="159" t="s">
        <v>282</v>
      </c>
      <c r="FI148" s="159" t="s">
        <v>282</v>
      </c>
      <c r="FJ148" s="159" t="s">
        <v>282</v>
      </c>
      <c r="FK148" s="159" t="s">
        <v>282</v>
      </c>
    </row>
    <row r="149" spans="1:167" s="212" customFormat="1" x14ac:dyDescent="0.25">
      <c r="A149" s="212" t="s">
        <v>7091</v>
      </c>
      <c r="B149" s="159" t="s">
        <v>282</v>
      </c>
      <c r="C149" s="159" t="s">
        <v>5328</v>
      </c>
      <c r="F149" s="212">
        <v>7</v>
      </c>
      <c r="G149" s="212">
        <v>3</v>
      </c>
      <c r="H149" s="212" t="s">
        <v>14518</v>
      </c>
      <c r="I149" s="159" t="s">
        <v>183</v>
      </c>
      <c r="J149" s="212" t="s">
        <v>282</v>
      </c>
      <c r="K149" s="212" t="s">
        <v>282</v>
      </c>
      <c r="L149" s="212" t="s">
        <v>282</v>
      </c>
      <c r="M149" s="212" t="s">
        <v>282</v>
      </c>
      <c r="N149" s="212" t="s">
        <v>282</v>
      </c>
      <c r="O149" s="212" t="s">
        <v>282</v>
      </c>
      <c r="P149" s="212" t="s">
        <v>282</v>
      </c>
      <c r="Q149" s="212" t="s">
        <v>282</v>
      </c>
      <c r="R149" s="212" t="s">
        <v>282</v>
      </c>
      <c r="S149" s="212" t="s">
        <v>282</v>
      </c>
      <c r="T149" s="159" t="s">
        <v>435</v>
      </c>
      <c r="U149" s="159">
        <v>21</v>
      </c>
      <c r="V149" s="159">
        <v>17.329999999999998</v>
      </c>
      <c r="W149" s="159">
        <v>3.81</v>
      </c>
      <c r="X149" s="159">
        <v>27</v>
      </c>
      <c r="Y149" s="159" t="s">
        <v>282</v>
      </c>
      <c r="Z149" s="159" t="s">
        <v>282</v>
      </c>
      <c r="AA149" s="159" t="s">
        <v>282</v>
      </c>
      <c r="AB149" s="159">
        <v>8.9499999999999993</v>
      </c>
      <c r="AC149" s="159">
        <v>4.68</v>
      </c>
      <c r="AD149" s="159">
        <v>27</v>
      </c>
      <c r="AE149" s="159" t="s">
        <v>282</v>
      </c>
      <c r="AF149" s="159" t="s">
        <v>282</v>
      </c>
      <c r="AG149" s="159" t="s">
        <v>282</v>
      </c>
      <c r="AH149" s="159" t="s">
        <v>282</v>
      </c>
      <c r="AI149" s="159" t="s">
        <v>282</v>
      </c>
      <c r="AJ149" s="159" t="s">
        <v>282</v>
      </c>
      <c r="AK149" s="159" t="s">
        <v>282</v>
      </c>
      <c r="AL149" s="159" t="s">
        <v>282</v>
      </c>
      <c r="AM149" s="159" t="s">
        <v>282</v>
      </c>
      <c r="AN149" s="212" t="s">
        <v>682</v>
      </c>
      <c r="AO149" s="159" t="s">
        <v>183</v>
      </c>
      <c r="AP149" s="159" t="s">
        <v>282</v>
      </c>
      <c r="AQ149" s="159" t="s">
        <v>282</v>
      </c>
      <c r="AR149" s="159" t="s">
        <v>282</v>
      </c>
      <c r="AS149" s="159" t="s">
        <v>282</v>
      </c>
      <c r="AT149" s="159" t="s">
        <v>282</v>
      </c>
      <c r="AU149" s="159" t="s">
        <v>282</v>
      </c>
      <c r="AV149" s="159" t="s">
        <v>282</v>
      </c>
      <c r="AW149" s="159" t="s">
        <v>282</v>
      </c>
      <c r="AX149" s="159" t="s">
        <v>282</v>
      </c>
      <c r="AY149" s="159" t="s">
        <v>282</v>
      </c>
      <c r="AZ149" s="159" t="s">
        <v>435</v>
      </c>
      <c r="BA149" s="159">
        <v>21</v>
      </c>
      <c r="BB149" s="159">
        <v>18.04</v>
      </c>
      <c r="BC149" s="159">
        <v>4.1100000000000003</v>
      </c>
      <c r="BD149" s="159">
        <v>27</v>
      </c>
      <c r="BE149" s="159" t="s">
        <v>282</v>
      </c>
      <c r="BF149" s="159" t="s">
        <v>282</v>
      </c>
      <c r="BG149" s="159" t="s">
        <v>282</v>
      </c>
      <c r="BH149" s="159">
        <v>13.2</v>
      </c>
      <c r="BI149" s="159">
        <v>7.95</v>
      </c>
      <c r="BJ149" s="159">
        <v>27</v>
      </c>
      <c r="BK149" s="159" t="s">
        <v>282</v>
      </c>
      <c r="BL149" s="159" t="s">
        <v>282</v>
      </c>
      <c r="BM149" s="159" t="s">
        <v>282</v>
      </c>
      <c r="BN149" s="159" t="s">
        <v>282</v>
      </c>
      <c r="BO149" s="159" t="s">
        <v>282</v>
      </c>
      <c r="BP149" s="159" t="s">
        <v>282</v>
      </c>
      <c r="BQ149" s="159" t="s">
        <v>282</v>
      </c>
      <c r="BR149" s="159" t="s">
        <v>282</v>
      </c>
      <c r="BS149" s="159" t="s">
        <v>282</v>
      </c>
      <c r="BT149" s="159" t="s">
        <v>306</v>
      </c>
      <c r="BU149" s="159" t="s">
        <v>282</v>
      </c>
      <c r="BV149" s="159" t="s">
        <v>282</v>
      </c>
      <c r="BW149" s="159" t="s">
        <v>282</v>
      </c>
      <c r="BX149" s="159" t="s">
        <v>282</v>
      </c>
      <c r="BY149" s="159" t="s">
        <v>282</v>
      </c>
      <c r="BZ149" s="159" t="s">
        <v>282</v>
      </c>
      <c r="CA149" s="159" t="s">
        <v>282</v>
      </c>
      <c r="CB149" s="159" t="s">
        <v>282</v>
      </c>
      <c r="CC149" s="159" t="s">
        <v>282</v>
      </c>
      <c r="CD149" s="159" t="s">
        <v>282</v>
      </c>
      <c r="CE149" s="159" t="s">
        <v>282</v>
      </c>
      <c r="CF149" s="159" t="s">
        <v>435</v>
      </c>
      <c r="CG149" s="159">
        <v>21</v>
      </c>
      <c r="CH149" s="159">
        <v>18.13</v>
      </c>
      <c r="CI149" s="159">
        <v>5.18</v>
      </c>
      <c r="CJ149" s="159">
        <v>23</v>
      </c>
      <c r="CK149" s="159" t="s">
        <v>282</v>
      </c>
      <c r="CL149" s="159" t="s">
        <v>282</v>
      </c>
      <c r="CM149" s="159" t="s">
        <v>282</v>
      </c>
      <c r="CN149" s="159">
        <v>10.56</v>
      </c>
      <c r="CO149" s="159">
        <v>7.35</v>
      </c>
      <c r="CP149" s="159">
        <v>23</v>
      </c>
      <c r="CQ149" s="159" t="s">
        <v>282</v>
      </c>
      <c r="CR149" s="159" t="s">
        <v>282</v>
      </c>
      <c r="CS149" s="159" t="s">
        <v>282</v>
      </c>
      <c r="CT149" s="159" t="s">
        <v>282</v>
      </c>
      <c r="CU149" s="159" t="s">
        <v>282</v>
      </c>
      <c r="CV149" s="159" t="s">
        <v>282</v>
      </c>
      <c r="CW149" s="159" t="s">
        <v>282</v>
      </c>
      <c r="CX149" s="159" t="s">
        <v>282</v>
      </c>
      <c r="CY149" s="159" t="s">
        <v>282</v>
      </c>
      <c r="CZ149" s="159" t="s">
        <v>282</v>
      </c>
      <c r="DA149" s="159" t="s">
        <v>282</v>
      </c>
      <c r="DB149" s="159" t="s">
        <v>282</v>
      </c>
      <c r="DC149" s="159" t="s">
        <v>282</v>
      </c>
      <c r="DD149" s="159" t="s">
        <v>282</v>
      </c>
      <c r="DE149" s="159" t="s">
        <v>282</v>
      </c>
      <c r="DF149" s="159" t="s">
        <v>282</v>
      </c>
      <c r="DG149" s="159" t="s">
        <v>282</v>
      </c>
      <c r="DH149" s="159" t="s">
        <v>282</v>
      </c>
      <c r="DI149" s="159" t="s">
        <v>282</v>
      </c>
      <c r="DJ149" s="159" t="s">
        <v>282</v>
      </c>
      <c r="DK149" s="159" t="s">
        <v>282</v>
      </c>
      <c r="DL149" s="159" t="s">
        <v>282</v>
      </c>
      <c r="DM149" s="159" t="s">
        <v>282</v>
      </c>
      <c r="DN149" s="159" t="s">
        <v>282</v>
      </c>
      <c r="DO149" s="159" t="s">
        <v>282</v>
      </c>
      <c r="DP149" s="159" t="s">
        <v>282</v>
      </c>
      <c r="DQ149" s="159" t="s">
        <v>282</v>
      </c>
      <c r="DR149" s="159" t="s">
        <v>282</v>
      </c>
      <c r="DS149" s="159" t="s">
        <v>282</v>
      </c>
      <c r="DT149" s="159" t="s">
        <v>282</v>
      </c>
      <c r="DU149" s="159" t="s">
        <v>282</v>
      </c>
      <c r="DV149" s="159" t="s">
        <v>282</v>
      </c>
      <c r="DW149" s="159" t="s">
        <v>282</v>
      </c>
      <c r="DX149" s="159" t="s">
        <v>282</v>
      </c>
      <c r="DY149" s="159" t="s">
        <v>282</v>
      </c>
      <c r="DZ149" s="159" t="s">
        <v>282</v>
      </c>
      <c r="EA149" s="159" t="s">
        <v>282</v>
      </c>
      <c r="EB149" s="159" t="s">
        <v>282</v>
      </c>
      <c r="EC149" s="159" t="s">
        <v>282</v>
      </c>
      <c r="ED149" s="159" t="s">
        <v>282</v>
      </c>
      <c r="EE149" s="159" t="s">
        <v>282</v>
      </c>
      <c r="EF149" s="159" t="s">
        <v>282</v>
      </c>
      <c r="EG149" s="159" t="s">
        <v>282</v>
      </c>
      <c r="EH149" s="159" t="s">
        <v>282</v>
      </c>
      <c r="EI149" s="159" t="s">
        <v>282</v>
      </c>
      <c r="EJ149" s="159" t="s">
        <v>282</v>
      </c>
      <c r="EK149" s="159" t="s">
        <v>282</v>
      </c>
      <c r="EL149" s="159" t="s">
        <v>282</v>
      </c>
      <c r="EM149" s="159" t="s">
        <v>282</v>
      </c>
      <c r="EN149" s="159" t="s">
        <v>282</v>
      </c>
      <c r="EO149" s="159" t="s">
        <v>282</v>
      </c>
      <c r="EP149" s="159" t="s">
        <v>282</v>
      </c>
      <c r="EQ149" s="159" t="s">
        <v>282</v>
      </c>
      <c r="ER149" s="159" t="s">
        <v>282</v>
      </c>
      <c r="ES149" s="159" t="s">
        <v>282</v>
      </c>
      <c r="ET149" s="159" t="s">
        <v>282</v>
      </c>
      <c r="EU149" s="159" t="s">
        <v>282</v>
      </c>
      <c r="EV149" s="159" t="s">
        <v>282</v>
      </c>
      <c r="EW149" s="159" t="s">
        <v>282</v>
      </c>
      <c r="EX149" s="159" t="s">
        <v>282</v>
      </c>
      <c r="EY149" s="159" t="s">
        <v>282</v>
      </c>
      <c r="EZ149" s="159" t="s">
        <v>282</v>
      </c>
      <c r="FA149" s="159" t="s">
        <v>282</v>
      </c>
      <c r="FB149" s="159" t="s">
        <v>282</v>
      </c>
      <c r="FC149" s="159" t="s">
        <v>282</v>
      </c>
      <c r="FD149" s="159" t="s">
        <v>282</v>
      </c>
      <c r="FE149" s="159" t="s">
        <v>282</v>
      </c>
      <c r="FF149" s="159" t="s">
        <v>282</v>
      </c>
      <c r="FG149" s="159" t="s">
        <v>282</v>
      </c>
      <c r="FH149" s="159" t="s">
        <v>282</v>
      </c>
      <c r="FI149" s="159" t="s">
        <v>282</v>
      </c>
      <c r="FJ149" s="159" t="s">
        <v>282</v>
      </c>
      <c r="FK149" s="159" t="s">
        <v>282</v>
      </c>
    </row>
    <row r="150" spans="1:167" s="212" customFormat="1" x14ac:dyDescent="0.25">
      <c r="A150" s="212" t="s">
        <v>8918</v>
      </c>
      <c r="B150" s="159" t="s">
        <v>282</v>
      </c>
      <c r="C150" s="159" t="s">
        <v>5328</v>
      </c>
      <c r="F150" s="212">
        <v>3</v>
      </c>
      <c r="G150" s="212">
        <v>3</v>
      </c>
      <c r="H150" s="212" t="s">
        <v>13394</v>
      </c>
      <c r="I150" s="159" t="s">
        <v>182</v>
      </c>
      <c r="J150" s="212" t="s">
        <v>282</v>
      </c>
      <c r="K150" s="212" t="s">
        <v>282</v>
      </c>
      <c r="L150" s="212" t="s">
        <v>282</v>
      </c>
      <c r="M150" s="212" t="s">
        <v>282</v>
      </c>
      <c r="N150" s="212" t="s">
        <v>282</v>
      </c>
      <c r="O150" s="212" t="s">
        <v>282</v>
      </c>
      <c r="P150" s="212" t="s">
        <v>282</v>
      </c>
      <c r="Q150" s="212" t="s">
        <v>282</v>
      </c>
      <c r="R150" s="212" t="s">
        <v>282</v>
      </c>
      <c r="S150" s="212" t="s">
        <v>282</v>
      </c>
      <c r="T150" s="159" t="s">
        <v>435</v>
      </c>
      <c r="U150" s="159">
        <v>21</v>
      </c>
      <c r="V150" s="66">
        <v>28.77</v>
      </c>
      <c r="W150" s="66">
        <v>3.37</v>
      </c>
      <c r="X150" s="159">
        <v>15</v>
      </c>
      <c r="Y150" s="66">
        <v>28.77</v>
      </c>
      <c r="Z150" s="66">
        <v>3.37</v>
      </c>
      <c r="AA150" s="159">
        <v>15</v>
      </c>
      <c r="AB150" s="159">
        <v>16.149999999999999</v>
      </c>
      <c r="AC150" s="159">
        <v>2.79</v>
      </c>
      <c r="AD150" s="159">
        <v>15</v>
      </c>
      <c r="AE150" s="159">
        <v>16.149999999999999</v>
      </c>
      <c r="AF150" s="159">
        <v>2.79</v>
      </c>
      <c r="AG150" s="159">
        <v>15</v>
      </c>
      <c r="AH150" s="159" t="s">
        <v>282</v>
      </c>
      <c r="AI150" s="159" t="s">
        <v>282</v>
      </c>
      <c r="AJ150" s="159" t="s">
        <v>282</v>
      </c>
      <c r="AK150" s="159" t="s">
        <v>282</v>
      </c>
      <c r="AL150" s="159" t="s">
        <v>282</v>
      </c>
      <c r="AM150" s="159" t="s">
        <v>282</v>
      </c>
      <c r="AN150" s="212" t="s">
        <v>772</v>
      </c>
      <c r="AO150" s="159" t="s">
        <v>182</v>
      </c>
      <c r="AP150" s="159" t="s">
        <v>282</v>
      </c>
      <c r="AQ150" s="159" t="s">
        <v>282</v>
      </c>
      <c r="AR150" s="159" t="s">
        <v>282</v>
      </c>
      <c r="AS150" s="159" t="s">
        <v>282</v>
      </c>
      <c r="AT150" s="159" t="s">
        <v>282</v>
      </c>
      <c r="AU150" s="159" t="s">
        <v>282</v>
      </c>
      <c r="AV150" s="159" t="s">
        <v>282</v>
      </c>
      <c r="AW150" s="159" t="s">
        <v>282</v>
      </c>
      <c r="AX150" s="159" t="s">
        <v>282</v>
      </c>
      <c r="AY150" s="159" t="s">
        <v>282</v>
      </c>
      <c r="AZ150" s="159" t="s">
        <v>435</v>
      </c>
      <c r="BA150" s="159">
        <v>21</v>
      </c>
      <c r="BB150" s="66">
        <v>29.28</v>
      </c>
      <c r="BC150" s="66">
        <v>3.24</v>
      </c>
      <c r="BD150" s="159">
        <v>15</v>
      </c>
      <c r="BE150" s="66">
        <v>29.28</v>
      </c>
      <c r="BF150" s="66">
        <v>3.24</v>
      </c>
      <c r="BG150" s="159">
        <v>15</v>
      </c>
      <c r="BH150" s="159">
        <v>16.29</v>
      </c>
      <c r="BI150" s="159">
        <v>2.4300000000000002</v>
      </c>
      <c r="BJ150" s="159">
        <v>15</v>
      </c>
      <c r="BK150" s="159">
        <v>16.29</v>
      </c>
      <c r="BL150" s="159">
        <v>2.4300000000000002</v>
      </c>
      <c r="BM150" s="159">
        <v>15</v>
      </c>
      <c r="BN150" s="159" t="s">
        <v>282</v>
      </c>
      <c r="BO150" s="159" t="s">
        <v>282</v>
      </c>
      <c r="BP150" s="159" t="s">
        <v>282</v>
      </c>
      <c r="BQ150" s="159" t="s">
        <v>282</v>
      </c>
      <c r="BR150" s="159" t="s">
        <v>282</v>
      </c>
      <c r="BS150" s="159" t="s">
        <v>282</v>
      </c>
      <c r="BT150" s="159" t="s">
        <v>636</v>
      </c>
      <c r="BU150" s="159" t="s">
        <v>282</v>
      </c>
      <c r="BV150" s="159" t="s">
        <v>282</v>
      </c>
      <c r="BW150" s="159" t="s">
        <v>282</v>
      </c>
      <c r="BX150" s="159" t="s">
        <v>282</v>
      </c>
      <c r="BY150" s="159" t="s">
        <v>282</v>
      </c>
      <c r="BZ150" s="159" t="s">
        <v>282</v>
      </c>
      <c r="CA150" s="159" t="s">
        <v>282</v>
      </c>
      <c r="CB150" s="159" t="s">
        <v>282</v>
      </c>
      <c r="CC150" s="159" t="s">
        <v>282</v>
      </c>
      <c r="CD150" s="159" t="s">
        <v>282</v>
      </c>
      <c r="CE150" s="159" t="s">
        <v>282</v>
      </c>
      <c r="CF150" s="159" t="s">
        <v>435</v>
      </c>
      <c r="CG150" s="159">
        <v>21</v>
      </c>
      <c r="CH150" s="159">
        <v>29.35</v>
      </c>
      <c r="CI150" s="159">
        <v>3.56</v>
      </c>
      <c r="CJ150" s="159">
        <v>15</v>
      </c>
      <c r="CK150" s="159">
        <v>29.35</v>
      </c>
      <c r="CL150" s="159">
        <v>3.56</v>
      </c>
      <c r="CM150" s="159">
        <v>15</v>
      </c>
      <c r="CN150" s="159">
        <v>28.57</v>
      </c>
      <c r="CO150" s="159">
        <v>3.34</v>
      </c>
      <c r="CP150" s="159">
        <v>15</v>
      </c>
      <c r="CQ150" s="159">
        <v>28.57</v>
      </c>
      <c r="CR150" s="159">
        <v>3.34</v>
      </c>
      <c r="CS150" s="159">
        <v>15</v>
      </c>
      <c r="CT150" s="159" t="s">
        <v>282</v>
      </c>
      <c r="CU150" s="159" t="s">
        <v>282</v>
      </c>
      <c r="CV150" s="159" t="s">
        <v>282</v>
      </c>
      <c r="CW150" s="159" t="s">
        <v>282</v>
      </c>
      <c r="CX150" s="159" t="s">
        <v>282</v>
      </c>
      <c r="CY150" s="159" t="s">
        <v>282</v>
      </c>
      <c r="CZ150" s="159" t="s">
        <v>282</v>
      </c>
      <c r="DA150" s="159" t="s">
        <v>282</v>
      </c>
      <c r="DB150" s="159" t="s">
        <v>282</v>
      </c>
      <c r="DC150" s="159" t="s">
        <v>282</v>
      </c>
      <c r="DD150" s="159" t="s">
        <v>282</v>
      </c>
      <c r="DE150" s="159" t="s">
        <v>282</v>
      </c>
      <c r="DF150" s="159" t="s">
        <v>282</v>
      </c>
      <c r="DG150" s="159" t="s">
        <v>282</v>
      </c>
      <c r="DH150" s="159" t="s">
        <v>282</v>
      </c>
      <c r="DI150" s="159" t="s">
        <v>282</v>
      </c>
      <c r="DJ150" s="159" t="s">
        <v>282</v>
      </c>
      <c r="DK150" s="159" t="s">
        <v>282</v>
      </c>
      <c r="DL150" s="159" t="s">
        <v>282</v>
      </c>
      <c r="DM150" s="159" t="s">
        <v>282</v>
      </c>
      <c r="DN150" s="159" t="s">
        <v>282</v>
      </c>
      <c r="DO150" s="159" t="s">
        <v>282</v>
      </c>
      <c r="DP150" s="159" t="s">
        <v>282</v>
      </c>
      <c r="DQ150" s="159" t="s">
        <v>282</v>
      </c>
      <c r="DR150" s="159" t="s">
        <v>282</v>
      </c>
      <c r="DS150" s="159" t="s">
        <v>282</v>
      </c>
      <c r="DT150" s="159" t="s">
        <v>282</v>
      </c>
      <c r="DU150" s="159" t="s">
        <v>282</v>
      </c>
      <c r="DV150" s="159" t="s">
        <v>282</v>
      </c>
      <c r="DW150" s="159" t="s">
        <v>282</v>
      </c>
      <c r="DX150" s="159" t="s">
        <v>282</v>
      </c>
      <c r="DY150" s="159" t="s">
        <v>282</v>
      </c>
      <c r="DZ150" s="159" t="s">
        <v>282</v>
      </c>
      <c r="EA150" s="159" t="s">
        <v>282</v>
      </c>
      <c r="EB150" s="159" t="s">
        <v>282</v>
      </c>
      <c r="EC150" s="159" t="s">
        <v>282</v>
      </c>
      <c r="ED150" s="159" t="s">
        <v>282</v>
      </c>
      <c r="EE150" s="159" t="s">
        <v>282</v>
      </c>
      <c r="EF150" s="159" t="s">
        <v>282</v>
      </c>
      <c r="EG150" s="159" t="s">
        <v>282</v>
      </c>
      <c r="EH150" s="159" t="s">
        <v>282</v>
      </c>
      <c r="EI150" s="159" t="s">
        <v>282</v>
      </c>
      <c r="EJ150" s="159" t="s">
        <v>282</v>
      </c>
      <c r="EK150" s="159" t="s">
        <v>282</v>
      </c>
      <c r="EL150" s="159" t="s">
        <v>282</v>
      </c>
      <c r="EM150" s="159" t="s">
        <v>282</v>
      </c>
      <c r="EN150" s="159" t="s">
        <v>282</v>
      </c>
      <c r="EO150" s="159" t="s">
        <v>282</v>
      </c>
      <c r="EP150" s="159" t="s">
        <v>282</v>
      </c>
      <c r="EQ150" s="159" t="s">
        <v>282</v>
      </c>
      <c r="ER150" s="159" t="s">
        <v>282</v>
      </c>
      <c r="ES150" s="159" t="s">
        <v>282</v>
      </c>
      <c r="ET150" s="159" t="s">
        <v>282</v>
      </c>
      <c r="EU150" s="159" t="s">
        <v>282</v>
      </c>
      <c r="EV150" s="159" t="s">
        <v>282</v>
      </c>
      <c r="EW150" s="159" t="s">
        <v>282</v>
      </c>
      <c r="EX150" s="159" t="s">
        <v>282</v>
      </c>
      <c r="EY150" s="159" t="s">
        <v>282</v>
      </c>
      <c r="EZ150" s="159" t="s">
        <v>282</v>
      </c>
      <c r="FA150" s="159" t="s">
        <v>282</v>
      </c>
      <c r="FB150" s="159" t="s">
        <v>282</v>
      </c>
      <c r="FC150" s="159" t="s">
        <v>282</v>
      </c>
      <c r="FD150" s="159" t="s">
        <v>282</v>
      </c>
      <c r="FE150" s="159" t="s">
        <v>282</v>
      </c>
      <c r="FF150" s="159" t="s">
        <v>282</v>
      </c>
      <c r="FG150" s="159" t="s">
        <v>282</v>
      </c>
      <c r="FH150" s="159" t="s">
        <v>282</v>
      </c>
      <c r="FI150" s="159" t="s">
        <v>282</v>
      </c>
      <c r="FJ150" s="159" t="s">
        <v>282</v>
      </c>
      <c r="FK150" s="159" t="s">
        <v>282</v>
      </c>
    </row>
    <row r="151" spans="1:167" x14ac:dyDescent="0.25">
      <c r="A151" s="66" t="s">
        <v>8920</v>
      </c>
      <c r="B151" s="159" t="s">
        <v>282</v>
      </c>
      <c r="C151" s="159" t="s">
        <v>5328</v>
      </c>
      <c r="F151">
        <v>3</v>
      </c>
      <c r="G151">
        <v>2</v>
      </c>
      <c r="H151" s="159" t="s">
        <v>770</v>
      </c>
      <c r="I151" s="159" t="s">
        <v>182</v>
      </c>
      <c r="J151" t="s">
        <v>282</v>
      </c>
      <c r="K151" s="212" t="s">
        <v>282</v>
      </c>
      <c r="L151" s="212" t="s">
        <v>282</v>
      </c>
      <c r="M151" s="212" t="s">
        <v>282</v>
      </c>
      <c r="N151" s="212" t="s">
        <v>282</v>
      </c>
      <c r="O151" s="212" t="s">
        <v>282</v>
      </c>
      <c r="P151" s="212" t="s">
        <v>282</v>
      </c>
      <c r="Q151" s="212" t="s">
        <v>282</v>
      </c>
      <c r="R151" s="212" t="s">
        <v>282</v>
      </c>
      <c r="S151" s="212" t="s">
        <v>282</v>
      </c>
      <c r="T151" s="159" t="s">
        <v>435</v>
      </c>
      <c r="U151" s="159">
        <v>21</v>
      </c>
      <c r="V151" s="159" t="s">
        <v>282</v>
      </c>
      <c r="W151" s="159" t="s">
        <v>282</v>
      </c>
      <c r="X151" s="159" t="s">
        <v>282</v>
      </c>
      <c r="Y151" s="66">
        <v>26</v>
      </c>
      <c r="Z151" s="159">
        <v>3.4</v>
      </c>
      <c r="AA151" s="66">
        <v>20</v>
      </c>
      <c r="AB151" s="159" t="s">
        <v>282</v>
      </c>
      <c r="AC151" s="159" t="s">
        <v>282</v>
      </c>
      <c r="AD151" s="159" t="s">
        <v>282</v>
      </c>
      <c r="AE151">
        <v>11.5</v>
      </c>
      <c r="AF151">
        <v>1.7</v>
      </c>
      <c r="AG151" s="212">
        <v>20</v>
      </c>
      <c r="AH151" s="159" t="s">
        <v>282</v>
      </c>
      <c r="AI151" s="159" t="s">
        <v>282</v>
      </c>
      <c r="AJ151" s="159" t="s">
        <v>282</v>
      </c>
      <c r="AK151" s="159" t="s">
        <v>282</v>
      </c>
      <c r="AL151" s="159" t="s">
        <v>282</v>
      </c>
      <c r="AM151" s="159" t="s">
        <v>282</v>
      </c>
      <c r="AN151" s="159" t="s">
        <v>636</v>
      </c>
      <c r="AO151" s="159" t="s">
        <v>282</v>
      </c>
      <c r="AP151" s="159" t="s">
        <v>282</v>
      </c>
      <c r="AQ151" s="159" t="s">
        <v>282</v>
      </c>
      <c r="AR151" s="159" t="s">
        <v>282</v>
      </c>
      <c r="AS151" s="159" t="s">
        <v>282</v>
      </c>
      <c r="AT151" s="159" t="s">
        <v>282</v>
      </c>
      <c r="AU151" s="159" t="s">
        <v>282</v>
      </c>
      <c r="AV151" s="159" t="s">
        <v>282</v>
      </c>
      <c r="AW151" s="159" t="s">
        <v>282</v>
      </c>
      <c r="AX151" s="159" t="s">
        <v>282</v>
      </c>
      <c r="AY151" s="159" t="s">
        <v>282</v>
      </c>
      <c r="AZ151" s="159" t="s">
        <v>435</v>
      </c>
      <c r="BA151" s="159">
        <v>21</v>
      </c>
      <c r="BB151" s="66">
        <v>26.4</v>
      </c>
      <c r="BC151" s="66">
        <v>3.1</v>
      </c>
      <c r="BD151" s="159">
        <v>23</v>
      </c>
      <c r="BE151" s="66">
        <v>26.4</v>
      </c>
      <c r="BF151" s="66">
        <v>3.1</v>
      </c>
      <c r="BG151" s="159">
        <v>23</v>
      </c>
      <c r="BH151" s="159">
        <v>25.7</v>
      </c>
      <c r="BI151" s="159">
        <v>2.9</v>
      </c>
      <c r="BJ151" s="159">
        <v>23</v>
      </c>
      <c r="BK151" s="159">
        <v>25.7</v>
      </c>
      <c r="BL151" s="159">
        <v>2.9</v>
      </c>
      <c r="BM151" s="159">
        <v>23</v>
      </c>
      <c r="BN151" s="159" t="s">
        <v>282</v>
      </c>
      <c r="BO151" s="159" t="s">
        <v>282</v>
      </c>
      <c r="BP151" s="159" t="s">
        <v>282</v>
      </c>
      <c r="BQ151" s="159" t="s">
        <v>282</v>
      </c>
      <c r="BR151" s="159" t="s">
        <v>282</v>
      </c>
      <c r="BS151" s="159" t="s">
        <v>282</v>
      </c>
      <c r="BT151" s="159" t="s">
        <v>282</v>
      </c>
      <c r="BU151" s="159" t="s">
        <v>282</v>
      </c>
      <c r="BV151" s="159" t="s">
        <v>282</v>
      </c>
      <c r="BW151" s="159" t="s">
        <v>282</v>
      </c>
      <c r="BX151" s="159" t="s">
        <v>282</v>
      </c>
      <c r="BY151" s="159" t="s">
        <v>282</v>
      </c>
      <c r="BZ151" s="159" t="s">
        <v>282</v>
      </c>
      <c r="CA151" s="159" t="s">
        <v>282</v>
      </c>
      <c r="CB151" s="159" t="s">
        <v>282</v>
      </c>
      <c r="CC151" s="159" t="s">
        <v>282</v>
      </c>
      <c r="CD151" s="159" t="s">
        <v>282</v>
      </c>
      <c r="CE151" s="159" t="s">
        <v>282</v>
      </c>
      <c r="CF151" s="159" t="s">
        <v>282</v>
      </c>
      <c r="CG151" s="159" t="s">
        <v>282</v>
      </c>
      <c r="CH151" s="159" t="s">
        <v>282</v>
      </c>
      <c r="CI151" s="159" t="s">
        <v>282</v>
      </c>
      <c r="CJ151" s="159" t="s">
        <v>282</v>
      </c>
      <c r="CK151" s="159" t="s">
        <v>282</v>
      </c>
      <c r="CL151" s="159" t="s">
        <v>282</v>
      </c>
      <c r="CM151" s="159" t="s">
        <v>282</v>
      </c>
      <c r="CN151" s="159" t="s">
        <v>282</v>
      </c>
      <c r="CO151" s="159" t="s">
        <v>282</v>
      </c>
      <c r="CP151" s="159" t="s">
        <v>282</v>
      </c>
      <c r="CQ151" s="159" t="s">
        <v>282</v>
      </c>
      <c r="CR151" s="159" t="s">
        <v>282</v>
      </c>
      <c r="CS151" s="159" t="s">
        <v>282</v>
      </c>
      <c r="CT151" s="159" t="s">
        <v>282</v>
      </c>
      <c r="CU151" s="159" t="s">
        <v>282</v>
      </c>
      <c r="CV151" s="159" t="s">
        <v>282</v>
      </c>
      <c r="CW151" s="159" t="s">
        <v>282</v>
      </c>
      <c r="CX151" s="159" t="s">
        <v>282</v>
      </c>
      <c r="CY151" s="159" t="s">
        <v>282</v>
      </c>
      <c r="CZ151" s="159" t="s">
        <v>282</v>
      </c>
      <c r="DA151" s="159" t="s">
        <v>282</v>
      </c>
      <c r="DB151" s="159" t="s">
        <v>282</v>
      </c>
      <c r="DC151" s="159" t="s">
        <v>282</v>
      </c>
      <c r="DD151" s="159" t="s">
        <v>282</v>
      </c>
      <c r="DE151" s="159" t="s">
        <v>282</v>
      </c>
      <c r="DF151" s="159" t="s">
        <v>282</v>
      </c>
      <c r="DG151" s="159" t="s">
        <v>282</v>
      </c>
      <c r="DH151" s="159" t="s">
        <v>282</v>
      </c>
      <c r="DI151" s="159" t="s">
        <v>282</v>
      </c>
      <c r="DJ151" s="159" t="s">
        <v>282</v>
      </c>
      <c r="DK151" s="159" t="s">
        <v>282</v>
      </c>
      <c r="DL151" s="159" t="s">
        <v>282</v>
      </c>
      <c r="DM151" s="159" t="s">
        <v>282</v>
      </c>
      <c r="DN151" s="159" t="s">
        <v>282</v>
      </c>
      <c r="DO151" s="159" t="s">
        <v>282</v>
      </c>
      <c r="DP151" s="159" t="s">
        <v>282</v>
      </c>
      <c r="DQ151" s="159" t="s">
        <v>282</v>
      </c>
      <c r="DR151" s="159" t="s">
        <v>282</v>
      </c>
      <c r="DS151" s="159" t="s">
        <v>282</v>
      </c>
      <c r="DT151" s="159" t="s">
        <v>282</v>
      </c>
      <c r="DU151" s="159" t="s">
        <v>282</v>
      </c>
      <c r="DV151" s="159" t="s">
        <v>282</v>
      </c>
      <c r="DW151" s="159" t="s">
        <v>282</v>
      </c>
      <c r="DX151" s="159" t="s">
        <v>282</v>
      </c>
      <c r="DY151" s="159" t="s">
        <v>282</v>
      </c>
      <c r="DZ151" s="159" t="s">
        <v>282</v>
      </c>
      <c r="EA151" s="159" t="s">
        <v>282</v>
      </c>
      <c r="EB151" s="159" t="s">
        <v>282</v>
      </c>
      <c r="EC151" s="159" t="s">
        <v>282</v>
      </c>
      <c r="ED151" s="159" t="s">
        <v>282</v>
      </c>
      <c r="EE151" s="159" t="s">
        <v>282</v>
      </c>
      <c r="EF151" s="159" t="s">
        <v>282</v>
      </c>
      <c r="EG151" s="159" t="s">
        <v>282</v>
      </c>
      <c r="EH151" s="159" t="s">
        <v>282</v>
      </c>
      <c r="EI151" s="159" t="s">
        <v>282</v>
      </c>
      <c r="EJ151" s="159" t="s">
        <v>282</v>
      </c>
      <c r="EK151" s="159" t="s">
        <v>282</v>
      </c>
      <c r="EL151" s="159" t="s">
        <v>282</v>
      </c>
      <c r="EM151" s="159" t="s">
        <v>282</v>
      </c>
      <c r="EN151" s="159" t="s">
        <v>282</v>
      </c>
      <c r="EO151" s="159" t="s">
        <v>282</v>
      </c>
      <c r="EP151" s="159" t="s">
        <v>282</v>
      </c>
      <c r="EQ151" s="159" t="s">
        <v>282</v>
      </c>
      <c r="ER151" s="159" t="s">
        <v>282</v>
      </c>
      <c r="ES151" s="159" t="s">
        <v>282</v>
      </c>
      <c r="ET151" s="159" t="s">
        <v>282</v>
      </c>
      <c r="EU151" s="159" t="s">
        <v>282</v>
      </c>
      <c r="EV151" s="159" t="s">
        <v>282</v>
      </c>
      <c r="EW151" s="159" t="s">
        <v>282</v>
      </c>
      <c r="EX151" s="159" t="s">
        <v>282</v>
      </c>
      <c r="EY151" s="159" t="s">
        <v>282</v>
      </c>
      <c r="EZ151" s="159" t="s">
        <v>282</v>
      </c>
      <c r="FA151" s="159" t="s">
        <v>282</v>
      </c>
      <c r="FB151" s="159" t="s">
        <v>282</v>
      </c>
      <c r="FC151" s="159" t="s">
        <v>282</v>
      </c>
      <c r="FD151" s="159" t="s">
        <v>282</v>
      </c>
      <c r="FE151" s="159" t="s">
        <v>282</v>
      </c>
      <c r="FF151" s="159" t="s">
        <v>282</v>
      </c>
      <c r="FG151" s="159" t="s">
        <v>282</v>
      </c>
      <c r="FH151" s="159" t="s">
        <v>282</v>
      </c>
      <c r="FI151" s="159" t="s">
        <v>282</v>
      </c>
      <c r="FJ151" s="159" t="s">
        <v>282</v>
      </c>
      <c r="FK151" s="159" t="s">
        <v>282</v>
      </c>
    </row>
    <row r="152" spans="1:167" x14ac:dyDescent="0.25">
      <c r="A152" s="212" t="s">
        <v>8922</v>
      </c>
      <c r="B152" s="159" t="s">
        <v>16641</v>
      </c>
      <c r="C152" s="159" t="s">
        <v>5328</v>
      </c>
      <c r="F152">
        <v>12</v>
      </c>
      <c r="G152">
        <v>2</v>
      </c>
      <c r="H152" s="212" t="s">
        <v>8923</v>
      </c>
      <c r="I152" s="159" t="s">
        <v>10975</v>
      </c>
      <c r="J152" t="s">
        <v>282</v>
      </c>
      <c r="K152" s="212" t="s">
        <v>282</v>
      </c>
      <c r="L152" s="212" t="s">
        <v>282</v>
      </c>
      <c r="M152" s="212" t="s">
        <v>282</v>
      </c>
      <c r="N152" s="212" t="s">
        <v>282</v>
      </c>
      <c r="O152" s="212" t="s">
        <v>282</v>
      </c>
      <c r="P152" s="212" t="s">
        <v>282</v>
      </c>
      <c r="Q152" s="212" t="s">
        <v>282</v>
      </c>
      <c r="R152" s="212" t="s">
        <v>282</v>
      </c>
      <c r="S152" s="212" t="s">
        <v>282</v>
      </c>
      <c r="T152" s="159" t="s">
        <v>299</v>
      </c>
      <c r="U152" s="159">
        <v>17</v>
      </c>
      <c r="V152" s="159" t="s">
        <v>282</v>
      </c>
      <c r="W152" s="159" t="s">
        <v>282</v>
      </c>
      <c r="X152" s="159" t="s">
        <v>282</v>
      </c>
      <c r="Y152" s="159">
        <v>10</v>
      </c>
      <c r="Z152" s="159">
        <v>3.82</v>
      </c>
      <c r="AA152" s="159">
        <v>32</v>
      </c>
      <c r="AB152" s="159" t="s">
        <v>282</v>
      </c>
      <c r="AC152" s="159" t="s">
        <v>282</v>
      </c>
      <c r="AD152" s="159" t="s">
        <v>282</v>
      </c>
      <c r="AE152">
        <v>1.78</v>
      </c>
      <c r="AF152">
        <v>1.21</v>
      </c>
      <c r="AG152" s="212">
        <v>32</v>
      </c>
      <c r="AH152" s="159" t="s">
        <v>282</v>
      </c>
      <c r="AI152" s="159" t="s">
        <v>282</v>
      </c>
      <c r="AJ152" s="159" t="s">
        <v>282</v>
      </c>
      <c r="AK152" s="159" t="s">
        <v>282</v>
      </c>
      <c r="AL152" s="159" t="s">
        <v>282</v>
      </c>
      <c r="AM152" s="159" t="s">
        <v>282</v>
      </c>
      <c r="AN152" s="159" t="s">
        <v>811</v>
      </c>
      <c r="AO152" s="159" t="s">
        <v>10507</v>
      </c>
      <c r="AP152" s="159" t="s">
        <v>282</v>
      </c>
      <c r="AQ152" s="159" t="s">
        <v>282</v>
      </c>
      <c r="AR152" s="159" t="s">
        <v>282</v>
      </c>
      <c r="AS152" s="159" t="s">
        <v>282</v>
      </c>
      <c r="AT152" s="159" t="s">
        <v>282</v>
      </c>
      <c r="AU152" s="159" t="s">
        <v>282</v>
      </c>
      <c r="AV152" s="159" t="s">
        <v>282</v>
      </c>
      <c r="AW152" s="159" t="s">
        <v>282</v>
      </c>
      <c r="AX152" s="159" t="s">
        <v>282</v>
      </c>
      <c r="AY152" s="159" t="s">
        <v>282</v>
      </c>
      <c r="AZ152" s="159" t="s">
        <v>299</v>
      </c>
      <c r="BA152" s="159">
        <v>17</v>
      </c>
      <c r="BB152" s="159" t="s">
        <v>282</v>
      </c>
      <c r="BC152" s="159" t="s">
        <v>282</v>
      </c>
      <c r="BD152" s="159" t="s">
        <v>282</v>
      </c>
      <c r="BE152" s="159">
        <v>9.6</v>
      </c>
      <c r="BF152" s="159">
        <v>2.27</v>
      </c>
      <c r="BG152" s="159">
        <v>30</v>
      </c>
      <c r="BH152" s="159" t="s">
        <v>282</v>
      </c>
      <c r="BI152" s="159" t="s">
        <v>282</v>
      </c>
      <c r="BJ152" s="159" t="s">
        <v>282</v>
      </c>
      <c r="BK152">
        <v>5.67</v>
      </c>
      <c r="BL152">
        <v>1.37</v>
      </c>
      <c r="BM152">
        <v>30</v>
      </c>
      <c r="BN152" s="159" t="s">
        <v>282</v>
      </c>
      <c r="BO152" s="159" t="s">
        <v>282</v>
      </c>
      <c r="BP152" s="159" t="s">
        <v>282</v>
      </c>
      <c r="BQ152" s="159" t="s">
        <v>282</v>
      </c>
      <c r="BR152" s="159" t="s">
        <v>282</v>
      </c>
      <c r="BS152" s="159" t="s">
        <v>282</v>
      </c>
      <c r="BT152" s="159" t="s">
        <v>282</v>
      </c>
      <c r="BU152" s="159" t="s">
        <v>282</v>
      </c>
      <c r="BV152" s="159" t="s">
        <v>282</v>
      </c>
      <c r="BW152" s="159" t="s">
        <v>282</v>
      </c>
      <c r="BX152" s="159" t="s">
        <v>282</v>
      </c>
      <c r="BY152" s="159" t="s">
        <v>282</v>
      </c>
      <c r="BZ152" s="159" t="s">
        <v>282</v>
      </c>
      <c r="CA152" s="159" t="s">
        <v>282</v>
      </c>
      <c r="CB152" s="159" t="s">
        <v>282</v>
      </c>
      <c r="CC152" s="159" t="s">
        <v>282</v>
      </c>
      <c r="CD152" s="159" t="s">
        <v>282</v>
      </c>
      <c r="CE152" s="159" t="s">
        <v>282</v>
      </c>
      <c r="CF152" s="159" t="s">
        <v>282</v>
      </c>
      <c r="CG152" s="159" t="s">
        <v>282</v>
      </c>
      <c r="CH152" s="159" t="s">
        <v>282</v>
      </c>
      <c r="CI152" s="159" t="s">
        <v>282</v>
      </c>
      <c r="CJ152" s="159" t="s">
        <v>282</v>
      </c>
      <c r="CK152" s="159" t="s">
        <v>282</v>
      </c>
      <c r="CL152" s="159" t="s">
        <v>282</v>
      </c>
      <c r="CM152" s="159" t="s">
        <v>282</v>
      </c>
      <c r="CN152" s="159" t="s">
        <v>282</v>
      </c>
      <c r="CO152" s="159" t="s">
        <v>282</v>
      </c>
      <c r="CP152" s="159" t="s">
        <v>282</v>
      </c>
      <c r="CQ152" s="159" t="s">
        <v>282</v>
      </c>
      <c r="CR152" s="159" t="s">
        <v>282</v>
      </c>
      <c r="CS152" s="159" t="s">
        <v>282</v>
      </c>
      <c r="CT152" s="159" t="s">
        <v>282</v>
      </c>
      <c r="CU152" s="159" t="s">
        <v>282</v>
      </c>
      <c r="CV152" s="159" t="s">
        <v>282</v>
      </c>
      <c r="CW152" s="159" t="s">
        <v>282</v>
      </c>
      <c r="CX152" s="159" t="s">
        <v>282</v>
      </c>
      <c r="CY152" s="159" t="s">
        <v>282</v>
      </c>
      <c r="CZ152" s="159" t="s">
        <v>282</v>
      </c>
      <c r="DA152" s="159" t="s">
        <v>282</v>
      </c>
      <c r="DB152" s="159" t="s">
        <v>282</v>
      </c>
      <c r="DC152" s="159" t="s">
        <v>282</v>
      </c>
      <c r="DD152" s="159" t="s">
        <v>282</v>
      </c>
      <c r="DE152" s="159" t="s">
        <v>282</v>
      </c>
      <c r="DF152" s="159" t="s">
        <v>282</v>
      </c>
      <c r="DG152" s="159" t="s">
        <v>282</v>
      </c>
      <c r="DH152" s="159" t="s">
        <v>282</v>
      </c>
      <c r="DI152" s="159" t="s">
        <v>282</v>
      </c>
      <c r="DJ152" s="159" t="s">
        <v>282</v>
      </c>
      <c r="DK152" s="159" t="s">
        <v>282</v>
      </c>
      <c r="DL152" s="159" t="s">
        <v>282</v>
      </c>
      <c r="DM152" s="159" t="s">
        <v>282</v>
      </c>
      <c r="DN152" s="159" t="s">
        <v>282</v>
      </c>
      <c r="DO152" s="159" t="s">
        <v>282</v>
      </c>
      <c r="DP152" s="159" t="s">
        <v>282</v>
      </c>
      <c r="DQ152" s="159" t="s">
        <v>282</v>
      </c>
      <c r="DR152" s="159" t="s">
        <v>282</v>
      </c>
      <c r="DS152" s="159" t="s">
        <v>282</v>
      </c>
      <c r="DT152" s="159" t="s">
        <v>282</v>
      </c>
      <c r="DU152" s="159" t="s">
        <v>282</v>
      </c>
      <c r="DV152" s="159" t="s">
        <v>282</v>
      </c>
      <c r="DW152" s="159" t="s">
        <v>282</v>
      </c>
      <c r="DX152" s="159" t="s">
        <v>282</v>
      </c>
      <c r="DY152" s="159" t="s">
        <v>282</v>
      </c>
      <c r="DZ152" s="159" t="s">
        <v>282</v>
      </c>
      <c r="EA152" s="159" t="s">
        <v>282</v>
      </c>
      <c r="EB152" s="159" t="s">
        <v>282</v>
      </c>
      <c r="EC152" s="159" t="s">
        <v>282</v>
      </c>
      <c r="ED152" s="159" t="s">
        <v>282</v>
      </c>
      <c r="EE152" s="159" t="s">
        <v>282</v>
      </c>
      <c r="EF152" s="159" t="s">
        <v>282</v>
      </c>
      <c r="EG152" s="159" t="s">
        <v>282</v>
      </c>
      <c r="EH152" s="159" t="s">
        <v>282</v>
      </c>
      <c r="EI152" s="159" t="s">
        <v>282</v>
      </c>
      <c r="EJ152" s="159" t="s">
        <v>282</v>
      </c>
      <c r="EK152" s="159" t="s">
        <v>282</v>
      </c>
      <c r="EL152" s="159" t="s">
        <v>282</v>
      </c>
      <c r="EM152" s="159" t="s">
        <v>282</v>
      </c>
      <c r="EN152" s="159" t="s">
        <v>282</v>
      </c>
      <c r="EO152" s="159" t="s">
        <v>282</v>
      </c>
      <c r="EP152" s="159" t="s">
        <v>282</v>
      </c>
      <c r="EQ152" s="159" t="s">
        <v>282</v>
      </c>
      <c r="ER152" s="159" t="s">
        <v>282</v>
      </c>
      <c r="ES152" s="159" t="s">
        <v>282</v>
      </c>
      <c r="ET152" s="159" t="s">
        <v>282</v>
      </c>
      <c r="EU152" s="159" t="s">
        <v>282</v>
      </c>
      <c r="EV152" s="159" t="s">
        <v>282</v>
      </c>
      <c r="EW152" s="159" t="s">
        <v>282</v>
      </c>
      <c r="EX152" s="159" t="s">
        <v>282</v>
      </c>
      <c r="EY152" s="159" t="s">
        <v>282</v>
      </c>
      <c r="EZ152" s="159" t="s">
        <v>282</v>
      </c>
      <c r="FA152" s="159" t="s">
        <v>282</v>
      </c>
      <c r="FB152" s="159" t="s">
        <v>282</v>
      </c>
      <c r="FC152" s="159" t="s">
        <v>282</v>
      </c>
      <c r="FD152" s="159" t="s">
        <v>282</v>
      </c>
      <c r="FE152" s="159" t="s">
        <v>282</v>
      </c>
      <c r="FF152" s="159" t="s">
        <v>282</v>
      </c>
      <c r="FG152" s="159" t="s">
        <v>282</v>
      </c>
      <c r="FH152" s="159" t="s">
        <v>282</v>
      </c>
      <c r="FI152" s="159" t="s">
        <v>282</v>
      </c>
      <c r="FJ152" s="159" t="s">
        <v>282</v>
      </c>
      <c r="FK152" s="159" t="s">
        <v>282</v>
      </c>
    </row>
    <row r="153" spans="1:167" x14ac:dyDescent="0.25">
      <c r="A153" s="212" t="s">
        <v>8932</v>
      </c>
      <c r="B153" s="159" t="s">
        <v>16705</v>
      </c>
      <c r="C153" s="159" t="s">
        <v>5328</v>
      </c>
      <c r="F153">
        <v>1</v>
      </c>
      <c r="G153">
        <v>3</v>
      </c>
      <c r="H153" s="212" t="s">
        <v>17968</v>
      </c>
      <c r="I153" s="159" t="s">
        <v>10585</v>
      </c>
      <c r="J153" t="s">
        <v>282</v>
      </c>
      <c r="K153" s="212" t="s">
        <v>282</v>
      </c>
      <c r="L153" s="212" t="s">
        <v>282</v>
      </c>
      <c r="M153" s="212" t="s">
        <v>282</v>
      </c>
      <c r="N153" s="212" t="s">
        <v>282</v>
      </c>
      <c r="O153" s="212" t="s">
        <v>282</v>
      </c>
      <c r="P153" s="212" t="s">
        <v>282</v>
      </c>
      <c r="Q153" s="212" t="s">
        <v>282</v>
      </c>
      <c r="R153" s="212" t="s">
        <v>282</v>
      </c>
      <c r="S153" s="212" t="s">
        <v>282</v>
      </c>
      <c r="T153" s="159" t="s">
        <v>299</v>
      </c>
      <c r="U153" s="159">
        <v>17</v>
      </c>
      <c r="V153" s="159">
        <v>24.8</v>
      </c>
      <c r="W153" s="159">
        <v>5.16</v>
      </c>
      <c r="X153" s="159">
        <v>161</v>
      </c>
      <c r="Y153" s="159" t="s">
        <v>282</v>
      </c>
      <c r="Z153" s="159" t="s">
        <v>282</v>
      </c>
      <c r="AA153" s="159" t="s">
        <v>282</v>
      </c>
      <c r="AB153" s="159" t="s">
        <v>282</v>
      </c>
      <c r="AC153" s="159" t="s">
        <v>282</v>
      </c>
      <c r="AD153" s="159" t="s">
        <v>282</v>
      </c>
      <c r="AE153">
        <v>8.33</v>
      </c>
      <c r="AF153">
        <v>4.12</v>
      </c>
      <c r="AG153" s="212">
        <v>132</v>
      </c>
      <c r="AH153" s="159" t="s">
        <v>282</v>
      </c>
      <c r="AI153" s="159" t="s">
        <v>282</v>
      </c>
      <c r="AJ153" s="159" t="s">
        <v>282</v>
      </c>
      <c r="AK153" s="159" t="s">
        <v>282</v>
      </c>
      <c r="AL153" s="159" t="s">
        <v>282</v>
      </c>
      <c r="AM153" s="159" t="s">
        <v>282</v>
      </c>
      <c r="AN153" s="212" t="s">
        <v>17969</v>
      </c>
      <c r="AO153" s="159" t="s">
        <v>10585</v>
      </c>
      <c r="AP153" s="159" t="s">
        <v>282</v>
      </c>
      <c r="AQ153" s="159" t="s">
        <v>282</v>
      </c>
      <c r="AR153" s="159" t="s">
        <v>282</v>
      </c>
      <c r="AS153" s="159" t="s">
        <v>282</v>
      </c>
      <c r="AT153" s="159" t="s">
        <v>282</v>
      </c>
      <c r="AU153" s="159" t="s">
        <v>282</v>
      </c>
      <c r="AV153" s="159" t="s">
        <v>282</v>
      </c>
      <c r="AW153" s="159" t="s">
        <v>282</v>
      </c>
      <c r="AX153" s="159" t="s">
        <v>282</v>
      </c>
      <c r="AY153" s="159" t="s">
        <v>282</v>
      </c>
      <c r="AZ153" s="159" t="s">
        <v>299</v>
      </c>
      <c r="BA153" s="159">
        <v>17</v>
      </c>
      <c r="BB153" s="159">
        <v>25.26</v>
      </c>
      <c r="BC153" s="159">
        <v>4.9000000000000004</v>
      </c>
      <c r="BD153" s="159">
        <v>160</v>
      </c>
      <c r="BE153" s="159" t="s">
        <v>282</v>
      </c>
      <c r="BF153" s="159" t="s">
        <v>282</v>
      </c>
      <c r="BG153" s="159" t="s">
        <v>282</v>
      </c>
      <c r="BH153" s="159" t="s">
        <v>282</v>
      </c>
      <c r="BI153" s="159" t="s">
        <v>282</v>
      </c>
      <c r="BJ153" s="159" t="s">
        <v>282</v>
      </c>
      <c r="BK153">
        <v>7.48</v>
      </c>
      <c r="BL153">
        <v>3.72</v>
      </c>
      <c r="BM153">
        <v>125</v>
      </c>
      <c r="BN153" s="159" t="s">
        <v>282</v>
      </c>
      <c r="BO153" s="159" t="s">
        <v>282</v>
      </c>
      <c r="BP153" s="159" t="s">
        <v>282</v>
      </c>
      <c r="BQ153" s="159" t="s">
        <v>282</v>
      </c>
      <c r="BR153" s="159" t="s">
        <v>282</v>
      </c>
      <c r="BS153" s="159" t="s">
        <v>282</v>
      </c>
      <c r="BT153" s="159" t="s">
        <v>863</v>
      </c>
      <c r="BU153" s="159" t="s">
        <v>10507</v>
      </c>
      <c r="BV153" s="159" t="s">
        <v>282</v>
      </c>
      <c r="BW153" s="159" t="s">
        <v>282</v>
      </c>
      <c r="BX153" s="159" t="s">
        <v>282</v>
      </c>
      <c r="BY153" s="159" t="s">
        <v>282</v>
      </c>
      <c r="BZ153" s="159" t="s">
        <v>282</v>
      </c>
      <c r="CA153" s="159" t="s">
        <v>282</v>
      </c>
      <c r="CB153" s="159" t="s">
        <v>282</v>
      </c>
      <c r="CC153" s="159" t="s">
        <v>282</v>
      </c>
      <c r="CD153" s="159" t="s">
        <v>282</v>
      </c>
      <c r="CE153" s="159" t="s">
        <v>282</v>
      </c>
      <c r="CF153" s="159" t="s">
        <v>299</v>
      </c>
      <c r="CG153" s="159">
        <v>17</v>
      </c>
      <c r="CH153" s="159">
        <v>24.54</v>
      </c>
      <c r="CI153" s="159">
        <v>5.13</v>
      </c>
      <c r="CJ153" s="159">
        <v>156</v>
      </c>
      <c r="CK153" s="159" t="s">
        <v>282</v>
      </c>
      <c r="CL153" s="159" t="s">
        <v>282</v>
      </c>
      <c r="CM153" s="159" t="s">
        <v>282</v>
      </c>
      <c r="CN153" s="159">
        <v>9.75</v>
      </c>
      <c r="CO153" s="159">
        <v>4.09</v>
      </c>
      <c r="CP153" s="159">
        <v>135</v>
      </c>
      <c r="CQ153" s="159" t="s">
        <v>282</v>
      </c>
      <c r="CR153" s="159" t="s">
        <v>282</v>
      </c>
      <c r="CS153" s="159" t="s">
        <v>282</v>
      </c>
      <c r="CT153" s="159" t="s">
        <v>282</v>
      </c>
      <c r="CU153" s="159" t="s">
        <v>282</v>
      </c>
      <c r="CV153" s="159" t="s">
        <v>282</v>
      </c>
      <c r="CW153" s="159" t="s">
        <v>282</v>
      </c>
      <c r="CX153" s="159" t="s">
        <v>282</v>
      </c>
      <c r="CY153" s="159" t="s">
        <v>282</v>
      </c>
      <c r="CZ153" s="159" t="s">
        <v>282</v>
      </c>
      <c r="DA153" s="159" t="s">
        <v>282</v>
      </c>
      <c r="DB153" s="159" t="s">
        <v>282</v>
      </c>
      <c r="DC153" s="159" t="s">
        <v>282</v>
      </c>
      <c r="DD153" s="159" t="s">
        <v>282</v>
      </c>
      <c r="DE153" s="159" t="s">
        <v>282</v>
      </c>
      <c r="DF153" s="159" t="s">
        <v>282</v>
      </c>
      <c r="DG153" s="159" t="s">
        <v>282</v>
      </c>
      <c r="DH153" s="159" t="s">
        <v>282</v>
      </c>
      <c r="DI153" s="159" t="s">
        <v>282</v>
      </c>
      <c r="DJ153" s="159" t="s">
        <v>282</v>
      </c>
      <c r="DK153" s="159" t="s">
        <v>282</v>
      </c>
      <c r="DL153" s="159" t="s">
        <v>282</v>
      </c>
      <c r="DM153" s="159" t="s">
        <v>282</v>
      </c>
      <c r="DN153" s="159" t="s">
        <v>282</v>
      </c>
      <c r="DO153" s="159" t="s">
        <v>282</v>
      </c>
      <c r="DP153" s="159" t="s">
        <v>282</v>
      </c>
      <c r="DQ153" s="159" t="s">
        <v>282</v>
      </c>
      <c r="DR153" s="159" t="s">
        <v>282</v>
      </c>
      <c r="DS153" s="159" t="s">
        <v>282</v>
      </c>
      <c r="DT153" s="159" t="s">
        <v>282</v>
      </c>
      <c r="DU153" s="159" t="s">
        <v>282</v>
      </c>
      <c r="DV153" s="159" t="s">
        <v>282</v>
      </c>
      <c r="DW153" s="159" t="s">
        <v>282</v>
      </c>
      <c r="DX153" s="159" t="s">
        <v>282</v>
      </c>
      <c r="DY153" s="159" t="s">
        <v>282</v>
      </c>
      <c r="DZ153" s="159" t="s">
        <v>282</v>
      </c>
      <c r="EA153" s="159" t="s">
        <v>282</v>
      </c>
      <c r="EB153" s="159" t="s">
        <v>282</v>
      </c>
      <c r="EC153" s="159" t="s">
        <v>282</v>
      </c>
      <c r="ED153" s="159" t="s">
        <v>282</v>
      </c>
      <c r="EE153" s="159" t="s">
        <v>282</v>
      </c>
      <c r="EF153" s="159" t="s">
        <v>282</v>
      </c>
      <c r="EG153" s="159" t="s">
        <v>282</v>
      </c>
      <c r="EH153" s="159" t="s">
        <v>282</v>
      </c>
      <c r="EI153" s="159" t="s">
        <v>282</v>
      </c>
      <c r="EJ153" s="159" t="s">
        <v>282</v>
      </c>
      <c r="EK153" s="159" t="s">
        <v>282</v>
      </c>
      <c r="EL153" s="159" t="s">
        <v>282</v>
      </c>
      <c r="EM153" s="159" t="s">
        <v>282</v>
      </c>
      <c r="EN153" s="159" t="s">
        <v>282</v>
      </c>
      <c r="EO153" s="159" t="s">
        <v>282</v>
      </c>
      <c r="EP153" s="159" t="s">
        <v>282</v>
      </c>
      <c r="EQ153" s="159" t="s">
        <v>282</v>
      </c>
      <c r="ER153" s="159" t="s">
        <v>282</v>
      </c>
      <c r="ES153" s="159" t="s">
        <v>282</v>
      </c>
      <c r="ET153" s="159" t="s">
        <v>282</v>
      </c>
      <c r="EU153" s="159" t="s">
        <v>282</v>
      </c>
      <c r="EV153" s="159" t="s">
        <v>282</v>
      </c>
      <c r="EW153" s="159" t="s">
        <v>282</v>
      </c>
      <c r="EX153" s="159" t="s">
        <v>282</v>
      </c>
      <c r="EY153" s="159" t="s">
        <v>282</v>
      </c>
      <c r="EZ153" s="159" t="s">
        <v>282</v>
      </c>
      <c r="FA153" s="159" t="s">
        <v>282</v>
      </c>
      <c r="FB153" s="159" t="s">
        <v>282</v>
      </c>
      <c r="FC153" s="159" t="s">
        <v>282</v>
      </c>
      <c r="FD153" s="159" t="s">
        <v>282</v>
      </c>
      <c r="FE153" s="159" t="s">
        <v>282</v>
      </c>
      <c r="FF153" s="159" t="s">
        <v>282</v>
      </c>
      <c r="FG153" s="159" t="s">
        <v>282</v>
      </c>
      <c r="FH153" s="159" t="s">
        <v>282</v>
      </c>
      <c r="FI153" s="159" t="s">
        <v>282</v>
      </c>
      <c r="FJ153" s="159" t="s">
        <v>282</v>
      </c>
      <c r="FK153" s="159" t="s">
        <v>282</v>
      </c>
    </row>
  </sheetData>
  <autoFilter ref="A4:FK153">
    <filterColumn colId="71" showButton="0"/>
    <filterColumn colId="103" showButton="0"/>
    <filterColumn colId="135" showButton="0"/>
  </autoFilter>
  <mergeCells count="74">
    <mergeCell ref="CF3:CG3"/>
    <mergeCell ref="BT2:BU3"/>
    <mergeCell ref="BV2:CE2"/>
    <mergeCell ref="CF2:CY2"/>
    <mergeCell ref="BX3:BZ3"/>
    <mergeCell ref="D1:D3"/>
    <mergeCell ref="E1:E3"/>
    <mergeCell ref="H1:AM1"/>
    <mergeCell ref="CH3:CM3"/>
    <mergeCell ref="L3:N3"/>
    <mergeCell ref="H2:I3"/>
    <mergeCell ref="AN1:BS1"/>
    <mergeCell ref="BT1:CY1"/>
    <mergeCell ref="CC3:CE3"/>
    <mergeCell ref="BV3:BW3"/>
    <mergeCell ref="CN3:CS3"/>
    <mergeCell ref="CT3:CY3"/>
    <mergeCell ref="Q3:S3"/>
    <mergeCell ref="AP3:AQ3"/>
    <mergeCell ref="AN2:AO3"/>
    <mergeCell ref="AZ2:BS2"/>
    <mergeCell ref="AR3:AT3"/>
    <mergeCell ref="AW3:AY3"/>
    <mergeCell ref="AZ3:BA3"/>
    <mergeCell ref="BN3:BS3"/>
    <mergeCell ref="AU3:AV3"/>
    <mergeCell ref="DN3:DS3"/>
    <mergeCell ref="DT3:DY3"/>
    <mergeCell ref="BT4:BU4"/>
    <mergeCell ref="J2:S2"/>
    <mergeCell ref="AP2:AY2"/>
    <mergeCell ref="BB3:BG3"/>
    <mergeCell ref="BH3:BM3"/>
    <mergeCell ref="T2:AM2"/>
    <mergeCell ref="AH3:AM3"/>
    <mergeCell ref="J3:K3"/>
    <mergeCell ref="O3:P3"/>
    <mergeCell ref="V3:Z3"/>
    <mergeCell ref="AB3:AF3"/>
    <mergeCell ref="DB3:DC3"/>
    <mergeCell ref="CA3:CB3"/>
    <mergeCell ref="T3:U3"/>
    <mergeCell ref="EZ3:FE3"/>
    <mergeCell ref="FD2:FE2"/>
    <mergeCell ref="DZ3:EE3"/>
    <mergeCell ref="CZ4:DA4"/>
    <mergeCell ref="EF1:FK1"/>
    <mergeCell ref="EF2:EG3"/>
    <mergeCell ref="EH2:EQ2"/>
    <mergeCell ref="EH3:EI3"/>
    <mergeCell ref="CZ1:EE1"/>
    <mergeCell ref="CZ2:DA3"/>
    <mergeCell ref="DB2:DK2"/>
    <mergeCell ref="DL2:EE2"/>
    <mergeCell ref="DD3:DF3"/>
    <mergeCell ref="DG3:DH3"/>
    <mergeCell ref="DI3:DK3"/>
    <mergeCell ref="DL3:DM3"/>
    <mergeCell ref="FF2:FG2"/>
    <mergeCell ref="FH2:FI2"/>
    <mergeCell ref="FJ2:FK2"/>
    <mergeCell ref="FF3:FK3"/>
    <mergeCell ref="EF4:EG4"/>
    <mergeCell ref="ER2:ES2"/>
    <mergeCell ref="ET2:EU2"/>
    <mergeCell ref="EV2:EW2"/>
    <mergeCell ref="EX2:EY2"/>
    <mergeCell ref="EZ2:FA2"/>
    <mergeCell ref="FB2:FC2"/>
    <mergeCell ref="EJ3:EL3"/>
    <mergeCell ref="EM3:EN3"/>
    <mergeCell ref="EO3:EQ3"/>
    <mergeCell ref="ER3:ES3"/>
    <mergeCell ref="ET3:EY3"/>
  </mergeCells>
  <dataValidations count="2">
    <dataValidation type="whole" allowBlank="1" showInputMessage="1" showErrorMessage="1" sqref="U5:U9">
      <formula1>0</formula1>
      <formula2>1000</formula2>
    </dataValidation>
    <dataValidation type="whole" allowBlank="1" showInputMessage="1" showErrorMessage="1" sqref="BA5:BA9">
      <formula1>0</formula1>
      <formula2>10000</formula2>
    </dataValidation>
  </dataValidations>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Errors" priority="1" id="{39B1FE38-09D8-49EC-ABC0-1F57772FA490}">
            <xm:f>ISERROR(#REF!)</xm:f>
            <x14:dxf>
              <fill>
                <patternFill>
                  <bgColor rgb="FFFFFF00"/>
                </patternFill>
              </fill>
            </x14:dxf>
          </x14:cfRule>
          <x14:cfRule type="containsText" priority="2" operator="containsText" text="YES" id="{9164EF31-AF0C-4643-83EE-9891A91E7CF9}">
            <xm:f>NOT(ISERROR(SEARCH("YES",#REF!)))</xm:f>
            <x14:dxf>
              <fill>
                <patternFill>
                  <bgColor theme="5" tint="0.39994506668294322"/>
                </patternFill>
              </fill>
            </x14:dxf>
          </x14:cfRule>
          <xm:sqref>D1:E4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152"/>
  <sheetViews>
    <sheetView workbookViewId="0">
      <pane xSplit="5" ySplit="4" topLeftCell="F5" activePane="bottomRight" state="frozen"/>
      <selection pane="topRight" activeCell="E1" sqref="E1"/>
      <selection pane="bottomLeft" activeCell="A6" sqref="A6"/>
      <selection pane="bottomRight" activeCell="C5" sqref="C5"/>
    </sheetView>
  </sheetViews>
  <sheetFormatPr defaultRowHeight="15" x14ac:dyDescent="0.25"/>
  <cols>
    <col min="1" max="1" width="14.85546875" customWidth="1"/>
    <col min="3" max="3" width="9.140625" style="212"/>
    <col min="4" max="4" width="24" style="212" customWidth="1"/>
    <col min="5" max="5" width="43.7109375" style="212" customWidth="1"/>
    <col min="6" max="7" width="15.42578125" style="212" customWidth="1"/>
    <col min="8" max="8" width="13.85546875" customWidth="1"/>
    <col min="9" max="9" width="18" customWidth="1"/>
    <col min="14" max="14" width="12.42578125" customWidth="1"/>
    <col min="19" max="19" width="9.140625" style="212"/>
    <col min="22" max="22" width="9.140625" style="212"/>
    <col min="25" max="25" width="9.140625" style="212"/>
    <col min="28" max="28" width="9.140625" style="212"/>
    <col min="31" max="31" width="9.140625" style="212"/>
    <col min="34" max="34" width="9.140625" style="212"/>
  </cols>
  <sheetData>
    <row r="1" spans="1:126" ht="28.5" x14ac:dyDescent="0.25">
      <c r="A1" s="39"/>
      <c r="B1" s="43"/>
      <c r="C1" s="43"/>
      <c r="D1" s="43"/>
      <c r="E1" s="43"/>
      <c r="F1" s="43"/>
      <c r="G1" s="43"/>
      <c r="H1" s="414" t="s">
        <v>379</v>
      </c>
      <c r="I1" s="414" t="s">
        <v>796</v>
      </c>
      <c r="J1" s="40"/>
      <c r="K1" s="41"/>
      <c r="L1" s="417" t="s">
        <v>188</v>
      </c>
      <c r="M1" s="418"/>
      <c r="N1" s="418"/>
      <c r="O1" s="418"/>
      <c r="P1" s="418"/>
      <c r="Q1" s="418"/>
      <c r="R1" s="418"/>
      <c r="S1" s="418"/>
      <c r="T1" s="418"/>
      <c r="U1" s="418"/>
      <c r="V1" s="418"/>
      <c r="W1" s="418"/>
      <c r="X1" s="418"/>
      <c r="Y1" s="418"/>
      <c r="Z1" s="418"/>
      <c r="AA1" s="418"/>
      <c r="AB1" s="418"/>
      <c r="AC1" s="418"/>
      <c r="AD1" s="418"/>
      <c r="AE1" s="418"/>
      <c r="AF1" s="418"/>
      <c r="AG1" s="418"/>
      <c r="AH1" s="418"/>
      <c r="AI1" s="419" t="s">
        <v>345</v>
      </c>
      <c r="AJ1" s="420"/>
      <c r="AK1" s="420"/>
      <c r="AL1" s="420"/>
      <c r="AM1" s="420"/>
      <c r="AN1" s="420"/>
      <c r="AO1" s="420"/>
      <c r="AP1" s="420"/>
      <c r="AQ1" s="420"/>
      <c r="AR1" s="420"/>
      <c r="AS1" s="420"/>
      <c r="AT1" s="420"/>
      <c r="AU1" s="420"/>
      <c r="AV1" s="420"/>
      <c r="AW1" s="420"/>
      <c r="AX1" s="420"/>
      <c r="AY1" s="420"/>
      <c r="AZ1" s="420"/>
      <c r="BA1" s="420"/>
      <c r="BB1" s="420"/>
      <c r="BC1" s="420"/>
      <c r="BD1" s="420"/>
      <c r="BE1" s="420"/>
      <c r="BF1" s="421" t="s">
        <v>346</v>
      </c>
      <c r="BG1" s="422"/>
      <c r="BH1" s="422"/>
      <c r="BI1" s="422"/>
      <c r="BJ1" s="422"/>
      <c r="BK1" s="422"/>
      <c r="BL1" s="422"/>
      <c r="BM1" s="422"/>
      <c r="BN1" s="422"/>
      <c r="BO1" s="422"/>
      <c r="BP1" s="422"/>
      <c r="BQ1" s="422"/>
      <c r="BR1" s="422"/>
      <c r="BS1" s="422"/>
      <c r="BT1" s="422"/>
      <c r="BU1" s="422"/>
      <c r="BV1" s="422"/>
      <c r="BW1" s="422"/>
      <c r="BX1" s="422"/>
      <c r="BY1" s="422"/>
      <c r="BZ1" s="422"/>
      <c r="CA1" s="422"/>
      <c r="CB1" s="422"/>
      <c r="CC1" s="424" t="s">
        <v>347</v>
      </c>
      <c r="CD1" s="425"/>
      <c r="CE1" s="425"/>
      <c r="CF1" s="425"/>
      <c r="CG1" s="425"/>
      <c r="CH1" s="425"/>
      <c r="CI1" s="425"/>
      <c r="CJ1" s="425"/>
      <c r="CK1" s="425"/>
      <c r="CL1" s="425"/>
      <c r="CM1" s="425"/>
      <c r="CN1" s="425"/>
      <c r="CO1" s="425"/>
      <c r="CP1" s="425"/>
      <c r="CQ1" s="425"/>
      <c r="CR1" s="425"/>
      <c r="CS1" s="425"/>
      <c r="CT1" s="425"/>
      <c r="CU1" s="425"/>
      <c r="CV1" s="425"/>
      <c r="CW1" s="425"/>
      <c r="CX1" s="425"/>
      <c r="CY1" s="425"/>
      <c r="CZ1" s="411" t="s">
        <v>348</v>
      </c>
      <c r="DA1" s="412"/>
      <c r="DB1" s="412"/>
      <c r="DC1" s="412"/>
      <c r="DD1" s="412"/>
      <c r="DE1" s="412"/>
      <c r="DF1" s="412"/>
      <c r="DG1" s="412"/>
      <c r="DH1" s="412"/>
      <c r="DI1" s="412"/>
      <c r="DJ1" s="412"/>
      <c r="DK1" s="412"/>
      <c r="DL1" s="412"/>
      <c r="DM1" s="412"/>
      <c r="DN1" s="412"/>
      <c r="DO1" s="412"/>
      <c r="DP1" s="412"/>
      <c r="DQ1" s="412"/>
      <c r="DR1" s="412"/>
      <c r="DS1" s="412"/>
      <c r="DT1" s="412"/>
      <c r="DU1" s="412"/>
      <c r="DV1" s="412"/>
    </row>
    <row r="2" spans="1:126" ht="15.75" customHeight="1" x14ac:dyDescent="0.25">
      <c r="A2" s="42"/>
      <c r="B2" s="43"/>
      <c r="C2" s="43"/>
      <c r="D2" s="43"/>
      <c r="E2" s="43"/>
      <c r="F2" s="43"/>
      <c r="G2" s="43"/>
      <c r="H2" s="415"/>
      <c r="I2" s="415"/>
      <c r="J2" s="43"/>
      <c r="K2" s="44"/>
      <c r="L2" s="432" t="s">
        <v>1</v>
      </c>
      <c r="M2" s="433"/>
      <c r="N2" s="437" t="s">
        <v>215</v>
      </c>
      <c r="O2" s="438"/>
      <c r="P2" s="439"/>
      <c r="Q2" s="479" t="s">
        <v>211</v>
      </c>
      <c r="R2" s="479"/>
      <c r="S2" s="479"/>
      <c r="T2" s="479"/>
      <c r="U2" s="479"/>
      <c r="V2" s="479"/>
      <c r="W2" s="479"/>
      <c r="X2" s="479"/>
      <c r="Y2" s="479"/>
      <c r="Z2" s="479"/>
      <c r="AA2" s="479"/>
      <c r="AB2" s="479"/>
      <c r="AC2" s="479"/>
      <c r="AD2" s="479"/>
      <c r="AE2" s="479"/>
      <c r="AF2" s="479"/>
      <c r="AG2" s="479"/>
      <c r="AH2" s="479"/>
      <c r="AI2" s="396" t="s">
        <v>1</v>
      </c>
      <c r="AJ2" s="397"/>
      <c r="AK2" s="396" t="s">
        <v>215</v>
      </c>
      <c r="AL2" s="476"/>
      <c r="AM2" s="397"/>
      <c r="AN2" s="354" t="s">
        <v>211</v>
      </c>
      <c r="AO2" s="454"/>
      <c r="AP2" s="454"/>
      <c r="AQ2" s="454"/>
      <c r="AR2" s="454"/>
      <c r="AS2" s="454"/>
      <c r="AT2" s="454"/>
      <c r="AU2" s="454"/>
      <c r="AV2" s="454"/>
      <c r="AW2" s="454"/>
      <c r="AX2" s="454"/>
      <c r="AY2" s="454"/>
      <c r="AZ2" s="454"/>
      <c r="BA2" s="454"/>
      <c r="BB2" s="454"/>
      <c r="BC2" s="454"/>
      <c r="BD2" s="454"/>
      <c r="BE2" s="355"/>
      <c r="BF2" s="429" t="s">
        <v>1</v>
      </c>
      <c r="BG2" s="430"/>
      <c r="BH2" s="429" t="s">
        <v>215</v>
      </c>
      <c r="BI2" s="474"/>
      <c r="BJ2" s="430"/>
      <c r="BK2" s="339" t="s">
        <v>211</v>
      </c>
      <c r="BL2" s="471"/>
      <c r="BM2" s="471"/>
      <c r="BN2" s="471"/>
      <c r="BO2" s="471"/>
      <c r="BP2" s="471"/>
      <c r="BQ2" s="471"/>
      <c r="BR2" s="471"/>
      <c r="BS2" s="471"/>
      <c r="BT2" s="471"/>
      <c r="BU2" s="471"/>
      <c r="BV2" s="471"/>
      <c r="BW2" s="471"/>
      <c r="BX2" s="471"/>
      <c r="BY2" s="471"/>
      <c r="BZ2" s="471"/>
      <c r="CA2" s="471"/>
      <c r="CB2" s="340"/>
      <c r="CC2" s="387" t="s">
        <v>1</v>
      </c>
      <c r="CD2" s="388"/>
      <c r="CE2" s="387" t="s">
        <v>215</v>
      </c>
      <c r="CF2" s="477"/>
      <c r="CG2" s="388"/>
      <c r="CH2" s="352" t="s">
        <v>211</v>
      </c>
      <c r="CI2" s="452"/>
      <c r="CJ2" s="452"/>
      <c r="CK2" s="452"/>
      <c r="CL2" s="452"/>
      <c r="CM2" s="452"/>
      <c r="CN2" s="452"/>
      <c r="CO2" s="452"/>
      <c r="CP2" s="452"/>
      <c r="CQ2" s="452"/>
      <c r="CR2" s="452"/>
      <c r="CS2" s="452"/>
      <c r="CT2" s="452"/>
      <c r="CU2" s="452"/>
      <c r="CV2" s="452"/>
      <c r="CW2" s="452"/>
      <c r="CX2" s="452"/>
      <c r="CY2" s="353"/>
      <c r="CZ2" s="376" t="s">
        <v>1</v>
      </c>
      <c r="DA2" s="377"/>
      <c r="DB2" s="376" t="s">
        <v>215</v>
      </c>
      <c r="DC2" s="472"/>
      <c r="DD2" s="377"/>
      <c r="DE2" s="404" t="s">
        <v>211</v>
      </c>
      <c r="DF2" s="449"/>
      <c r="DG2" s="449"/>
      <c r="DH2" s="449"/>
      <c r="DI2" s="449"/>
      <c r="DJ2" s="449"/>
      <c r="DK2" s="449"/>
      <c r="DL2" s="449"/>
      <c r="DM2" s="449"/>
      <c r="DN2" s="449"/>
      <c r="DO2" s="449"/>
      <c r="DP2" s="449"/>
      <c r="DQ2" s="449"/>
      <c r="DR2" s="449"/>
      <c r="DS2" s="449"/>
      <c r="DT2" s="449"/>
      <c r="DU2" s="449"/>
      <c r="DV2" s="405"/>
    </row>
    <row r="3" spans="1:126" ht="16.5" customHeight="1" thickBot="1" x14ac:dyDescent="0.3">
      <c r="A3" s="45"/>
      <c r="B3" s="43"/>
      <c r="C3" s="43"/>
      <c r="D3" s="43"/>
      <c r="E3" s="43"/>
      <c r="F3" s="43"/>
      <c r="G3" s="43"/>
      <c r="H3" s="416"/>
      <c r="I3" s="416"/>
      <c r="J3" s="46"/>
      <c r="K3" s="47"/>
      <c r="L3" s="434"/>
      <c r="M3" s="435"/>
      <c r="N3" s="370"/>
      <c r="O3" s="453"/>
      <c r="P3" s="371"/>
      <c r="Q3" s="362" t="s">
        <v>212</v>
      </c>
      <c r="R3" s="363"/>
      <c r="S3" s="363"/>
      <c r="T3" s="363"/>
      <c r="U3" s="363"/>
      <c r="V3" s="218"/>
      <c r="W3" s="362" t="s">
        <v>213</v>
      </c>
      <c r="X3" s="363"/>
      <c r="Y3" s="363"/>
      <c r="Z3" s="363"/>
      <c r="AA3" s="363"/>
      <c r="AB3" s="218"/>
      <c r="AC3" s="362" t="s">
        <v>214</v>
      </c>
      <c r="AD3" s="363"/>
      <c r="AE3" s="363"/>
      <c r="AF3" s="363"/>
      <c r="AG3" s="363"/>
      <c r="AH3" s="218"/>
      <c r="AI3" s="357"/>
      <c r="AJ3" s="359"/>
      <c r="AK3" s="357"/>
      <c r="AL3" s="358"/>
      <c r="AM3" s="359"/>
      <c r="AN3" s="455" t="s">
        <v>212</v>
      </c>
      <c r="AO3" s="456"/>
      <c r="AP3" s="456"/>
      <c r="AQ3" s="456"/>
      <c r="AR3" s="456"/>
      <c r="AS3" s="457"/>
      <c r="AT3" s="455" t="s">
        <v>213</v>
      </c>
      <c r="AU3" s="456"/>
      <c r="AV3" s="456"/>
      <c r="AW3" s="456"/>
      <c r="AX3" s="456"/>
      <c r="AY3" s="457"/>
      <c r="AZ3" s="455" t="s">
        <v>214</v>
      </c>
      <c r="BA3" s="456"/>
      <c r="BB3" s="456"/>
      <c r="BC3" s="456"/>
      <c r="BD3" s="456"/>
      <c r="BE3" s="457"/>
      <c r="BF3" s="385"/>
      <c r="BG3" s="386"/>
      <c r="BH3" s="385"/>
      <c r="BI3" s="475"/>
      <c r="BJ3" s="386"/>
      <c r="BK3" s="461" t="s">
        <v>212</v>
      </c>
      <c r="BL3" s="462"/>
      <c r="BM3" s="462"/>
      <c r="BN3" s="462"/>
      <c r="BO3" s="462"/>
      <c r="BP3" s="463"/>
      <c r="BQ3" s="461" t="s">
        <v>213</v>
      </c>
      <c r="BR3" s="462"/>
      <c r="BS3" s="462"/>
      <c r="BT3" s="462"/>
      <c r="BU3" s="462"/>
      <c r="BV3" s="463"/>
      <c r="BW3" s="461" t="s">
        <v>214</v>
      </c>
      <c r="BX3" s="462"/>
      <c r="BY3" s="462"/>
      <c r="BZ3" s="462"/>
      <c r="CA3" s="462"/>
      <c r="CB3" s="463"/>
      <c r="CC3" s="374"/>
      <c r="CD3" s="375"/>
      <c r="CE3" s="374"/>
      <c r="CF3" s="478"/>
      <c r="CG3" s="375"/>
      <c r="CH3" s="444" t="s">
        <v>212</v>
      </c>
      <c r="CI3" s="445"/>
      <c r="CJ3" s="445"/>
      <c r="CK3" s="445"/>
      <c r="CL3" s="445"/>
      <c r="CM3" s="446"/>
      <c r="CN3" s="444" t="s">
        <v>213</v>
      </c>
      <c r="CO3" s="445"/>
      <c r="CP3" s="445"/>
      <c r="CQ3" s="445"/>
      <c r="CR3" s="445"/>
      <c r="CS3" s="446"/>
      <c r="CT3" s="444" t="s">
        <v>214</v>
      </c>
      <c r="CU3" s="445"/>
      <c r="CV3" s="445"/>
      <c r="CW3" s="445"/>
      <c r="CX3" s="445"/>
      <c r="CY3" s="446"/>
      <c r="CZ3" s="378"/>
      <c r="DA3" s="379"/>
      <c r="DB3" s="378"/>
      <c r="DC3" s="473"/>
      <c r="DD3" s="379"/>
      <c r="DE3" s="441" t="s">
        <v>212</v>
      </c>
      <c r="DF3" s="442"/>
      <c r="DG3" s="442"/>
      <c r="DH3" s="442"/>
      <c r="DI3" s="442"/>
      <c r="DJ3" s="443"/>
      <c r="DK3" s="441" t="s">
        <v>213</v>
      </c>
      <c r="DL3" s="442"/>
      <c r="DM3" s="442"/>
      <c r="DN3" s="442"/>
      <c r="DO3" s="442"/>
      <c r="DP3" s="443"/>
      <c r="DQ3" s="441" t="s">
        <v>214</v>
      </c>
      <c r="DR3" s="442"/>
      <c r="DS3" s="442"/>
      <c r="DT3" s="442"/>
      <c r="DU3" s="442"/>
      <c r="DV3" s="443"/>
    </row>
    <row r="4" spans="1:126" ht="78.75" x14ac:dyDescent="0.25">
      <c r="A4" s="4" t="s">
        <v>0</v>
      </c>
      <c r="B4" s="115" t="s">
        <v>7</v>
      </c>
      <c r="C4" s="115" t="s">
        <v>17848</v>
      </c>
      <c r="D4" s="219" t="s">
        <v>10446</v>
      </c>
      <c r="E4" s="219" t="s">
        <v>27</v>
      </c>
      <c r="F4" s="219" t="s">
        <v>10447</v>
      </c>
      <c r="G4" s="219" t="s">
        <v>10448</v>
      </c>
      <c r="H4" s="82">
        <v>0.5</v>
      </c>
      <c r="I4" s="82">
        <v>0.5</v>
      </c>
      <c r="J4" s="8" t="s">
        <v>219</v>
      </c>
      <c r="K4" s="8" t="s">
        <v>225</v>
      </c>
      <c r="L4" s="70" t="s">
        <v>388</v>
      </c>
      <c r="M4" s="71" t="s">
        <v>382</v>
      </c>
      <c r="N4" s="29" t="s">
        <v>10443</v>
      </c>
      <c r="O4" s="6" t="s">
        <v>10444</v>
      </c>
      <c r="P4" s="7" t="s">
        <v>216</v>
      </c>
      <c r="Q4" s="35" t="s">
        <v>203</v>
      </c>
      <c r="R4" s="35" t="s">
        <v>204</v>
      </c>
      <c r="S4" s="35" t="s">
        <v>216</v>
      </c>
      <c r="T4" s="35" t="s">
        <v>228</v>
      </c>
      <c r="U4" s="35" t="s">
        <v>229</v>
      </c>
      <c r="V4" s="35" t="s">
        <v>216</v>
      </c>
      <c r="W4" s="35" t="s">
        <v>205</v>
      </c>
      <c r="X4" s="35" t="s">
        <v>206</v>
      </c>
      <c r="Y4" s="35" t="s">
        <v>216</v>
      </c>
      <c r="Z4" s="35" t="s">
        <v>226</v>
      </c>
      <c r="AA4" s="35" t="s">
        <v>227</v>
      </c>
      <c r="AB4" s="35" t="s">
        <v>216</v>
      </c>
      <c r="AC4" s="38" t="s">
        <v>207</v>
      </c>
      <c r="AD4" s="35" t="s">
        <v>208</v>
      </c>
      <c r="AE4" s="35" t="s">
        <v>216</v>
      </c>
      <c r="AF4" s="35" t="s">
        <v>209</v>
      </c>
      <c r="AG4" s="35" t="s">
        <v>210</v>
      </c>
      <c r="AH4" s="35" t="s">
        <v>216</v>
      </c>
      <c r="AI4" s="396" t="s">
        <v>388</v>
      </c>
      <c r="AJ4" s="397" t="s">
        <v>382</v>
      </c>
      <c r="AK4" s="3" t="s">
        <v>10443</v>
      </c>
      <c r="AL4" s="3" t="s">
        <v>10444</v>
      </c>
      <c r="AM4" s="3" t="s">
        <v>216</v>
      </c>
      <c r="AN4" s="3" t="s">
        <v>203</v>
      </c>
      <c r="AO4" s="3" t="s">
        <v>204</v>
      </c>
      <c r="AP4" s="3" t="s">
        <v>216</v>
      </c>
      <c r="AQ4" s="3" t="s">
        <v>228</v>
      </c>
      <c r="AR4" s="3" t="s">
        <v>229</v>
      </c>
      <c r="AS4" s="3" t="s">
        <v>216</v>
      </c>
      <c r="AT4" s="3" t="s">
        <v>205</v>
      </c>
      <c r="AU4" s="3" t="s">
        <v>206</v>
      </c>
      <c r="AV4" s="3" t="s">
        <v>216</v>
      </c>
      <c r="AW4" s="3" t="s">
        <v>226</v>
      </c>
      <c r="AX4" s="3" t="s">
        <v>227</v>
      </c>
      <c r="AY4" s="3" t="s">
        <v>216</v>
      </c>
      <c r="AZ4" s="3" t="s">
        <v>207</v>
      </c>
      <c r="BA4" s="3" t="s">
        <v>208</v>
      </c>
      <c r="BB4" s="3" t="s">
        <v>216</v>
      </c>
      <c r="BC4" s="3" t="s">
        <v>209</v>
      </c>
      <c r="BD4" s="3" t="s">
        <v>210</v>
      </c>
      <c r="BE4" s="3" t="s">
        <v>216</v>
      </c>
      <c r="BF4" s="429" t="s">
        <v>388</v>
      </c>
      <c r="BG4" s="430" t="s">
        <v>382</v>
      </c>
      <c r="BH4" s="10" t="s">
        <v>10443</v>
      </c>
      <c r="BI4" s="10" t="s">
        <v>10444</v>
      </c>
      <c r="BJ4" s="10" t="s">
        <v>216</v>
      </c>
      <c r="BK4" s="10" t="s">
        <v>203</v>
      </c>
      <c r="BL4" s="10" t="s">
        <v>204</v>
      </c>
      <c r="BM4" s="10" t="s">
        <v>216</v>
      </c>
      <c r="BN4" s="10" t="s">
        <v>228</v>
      </c>
      <c r="BO4" s="10" t="s">
        <v>229</v>
      </c>
      <c r="BP4" s="10" t="s">
        <v>216</v>
      </c>
      <c r="BQ4" s="10" t="s">
        <v>205</v>
      </c>
      <c r="BR4" s="10" t="s">
        <v>206</v>
      </c>
      <c r="BS4" s="10" t="s">
        <v>216</v>
      </c>
      <c r="BT4" s="10" t="s">
        <v>226</v>
      </c>
      <c r="BU4" s="10" t="s">
        <v>227</v>
      </c>
      <c r="BV4" s="10" t="s">
        <v>216</v>
      </c>
      <c r="BW4" s="10" t="s">
        <v>207</v>
      </c>
      <c r="BX4" s="10" t="s">
        <v>208</v>
      </c>
      <c r="BY4" s="10" t="s">
        <v>216</v>
      </c>
      <c r="BZ4" s="10" t="s">
        <v>209</v>
      </c>
      <c r="CA4" s="10" t="s">
        <v>210</v>
      </c>
      <c r="CB4" s="10" t="s">
        <v>216</v>
      </c>
      <c r="CC4" s="387" t="s">
        <v>388</v>
      </c>
      <c r="CD4" s="388" t="s">
        <v>382</v>
      </c>
      <c r="CE4" s="12" t="s">
        <v>10443</v>
      </c>
      <c r="CF4" s="12" t="s">
        <v>10444</v>
      </c>
      <c r="CG4" s="12" t="s">
        <v>216</v>
      </c>
      <c r="CH4" s="12" t="s">
        <v>203</v>
      </c>
      <c r="CI4" s="12" t="s">
        <v>204</v>
      </c>
      <c r="CJ4" s="12" t="s">
        <v>216</v>
      </c>
      <c r="CK4" s="12" t="s">
        <v>228</v>
      </c>
      <c r="CL4" s="12" t="s">
        <v>229</v>
      </c>
      <c r="CM4" s="12" t="s">
        <v>216</v>
      </c>
      <c r="CN4" s="12" t="s">
        <v>205</v>
      </c>
      <c r="CO4" s="12" t="s">
        <v>206</v>
      </c>
      <c r="CP4" s="12" t="s">
        <v>216</v>
      </c>
      <c r="CQ4" s="12" t="s">
        <v>226</v>
      </c>
      <c r="CR4" s="12" t="s">
        <v>227</v>
      </c>
      <c r="CS4" s="12" t="s">
        <v>216</v>
      </c>
      <c r="CT4" s="12" t="s">
        <v>207</v>
      </c>
      <c r="CU4" s="12" t="s">
        <v>208</v>
      </c>
      <c r="CV4" s="12" t="s">
        <v>216</v>
      </c>
      <c r="CW4" s="12" t="s">
        <v>209</v>
      </c>
      <c r="CX4" s="12" t="s">
        <v>210</v>
      </c>
      <c r="CY4" s="12" t="s">
        <v>216</v>
      </c>
      <c r="CZ4" s="376" t="s">
        <v>388</v>
      </c>
      <c r="DA4" s="377" t="s">
        <v>382</v>
      </c>
      <c r="DB4" s="11" t="s">
        <v>10443</v>
      </c>
      <c r="DC4" s="11" t="s">
        <v>10444</v>
      </c>
      <c r="DD4" s="11" t="s">
        <v>216</v>
      </c>
      <c r="DE4" s="11" t="s">
        <v>203</v>
      </c>
      <c r="DF4" s="11" t="s">
        <v>204</v>
      </c>
      <c r="DG4" s="11" t="s">
        <v>216</v>
      </c>
      <c r="DH4" s="11" t="s">
        <v>228</v>
      </c>
      <c r="DI4" s="11" t="s">
        <v>229</v>
      </c>
      <c r="DJ4" s="11" t="s">
        <v>216</v>
      </c>
      <c r="DK4" s="11" t="s">
        <v>205</v>
      </c>
      <c r="DL4" s="11" t="s">
        <v>206</v>
      </c>
      <c r="DM4" s="11" t="s">
        <v>216</v>
      </c>
      <c r="DN4" s="11" t="s">
        <v>226</v>
      </c>
      <c r="DO4" s="11" t="s">
        <v>227</v>
      </c>
      <c r="DP4" s="11" t="s">
        <v>216</v>
      </c>
      <c r="DQ4" s="11" t="s">
        <v>207</v>
      </c>
      <c r="DR4" s="11" t="s">
        <v>208</v>
      </c>
      <c r="DS4" s="11" t="s">
        <v>216</v>
      </c>
      <c r="DT4" s="11" t="s">
        <v>209</v>
      </c>
      <c r="DU4" s="11" t="s">
        <v>210</v>
      </c>
      <c r="DV4" s="11" t="s">
        <v>216</v>
      </c>
    </row>
    <row r="5" spans="1:126" s="212" customFormat="1" x14ac:dyDescent="0.25">
      <c r="A5" s="161" t="s">
        <v>7854</v>
      </c>
      <c r="C5" s="212" t="s">
        <v>5328</v>
      </c>
      <c r="D5" s="212" t="s">
        <v>10536</v>
      </c>
      <c r="E5" s="212" t="s">
        <v>12912</v>
      </c>
      <c r="F5" s="212" t="s">
        <v>10534</v>
      </c>
      <c r="G5" s="212" t="s">
        <v>10535</v>
      </c>
      <c r="J5" s="212">
        <v>12</v>
      </c>
      <c r="K5" s="212">
        <v>2</v>
      </c>
      <c r="L5" s="159" t="s">
        <v>12914</v>
      </c>
      <c r="M5" s="159" t="s">
        <v>182</v>
      </c>
      <c r="N5" s="212" t="s">
        <v>282</v>
      </c>
      <c r="O5" s="212" t="s">
        <v>282</v>
      </c>
      <c r="P5" s="212" t="s">
        <v>282</v>
      </c>
      <c r="Q5" s="212" t="s">
        <v>282</v>
      </c>
      <c r="R5" s="212" t="s">
        <v>282</v>
      </c>
      <c r="S5" s="212" t="s">
        <v>282</v>
      </c>
      <c r="T5" s="212">
        <v>14.6</v>
      </c>
      <c r="U5" s="212">
        <v>1.54</v>
      </c>
      <c r="V5" s="212">
        <v>25</v>
      </c>
      <c r="W5" s="212" t="s">
        <v>282</v>
      </c>
      <c r="X5" s="212" t="s">
        <v>282</v>
      </c>
      <c r="Y5" s="212" t="s">
        <v>282</v>
      </c>
      <c r="Z5" s="212">
        <v>17.12</v>
      </c>
      <c r="AA5" s="212">
        <v>0.97</v>
      </c>
      <c r="AB5" s="212">
        <v>25</v>
      </c>
      <c r="AC5" s="212" t="s">
        <v>282</v>
      </c>
      <c r="AD5" s="212" t="s">
        <v>282</v>
      </c>
      <c r="AE5" s="212" t="s">
        <v>282</v>
      </c>
      <c r="AF5" s="212" t="s">
        <v>282</v>
      </c>
      <c r="AG5" s="212" t="s">
        <v>282</v>
      </c>
      <c r="AH5" s="212" t="s">
        <v>282</v>
      </c>
      <c r="AI5" s="159" t="s">
        <v>770</v>
      </c>
      <c r="AJ5" s="159" t="s">
        <v>182</v>
      </c>
      <c r="AK5" s="159" t="s">
        <v>282</v>
      </c>
      <c r="AL5" s="159" t="s">
        <v>282</v>
      </c>
      <c r="AM5" s="159" t="s">
        <v>282</v>
      </c>
      <c r="AN5" s="159" t="s">
        <v>282</v>
      </c>
      <c r="AO5" s="159" t="s">
        <v>282</v>
      </c>
      <c r="AP5" s="159" t="s">
        <v>282</v>
      </c>
      <c r="AQ5" s="212">
        <v>15.03</v>
      </c>
      <c r="AR5" s="212">
        <v>1.44</v>
      </c>
      <c r="AS5" s="212">
        <v>29</v>
      </c>
      <c r="AT5" s="212" t="s">
        <v>282</v>
      </c>
      <c r="AU5" s="212" t="s">
        <v>282</v>
      </c>
      <c r="AV5" s="212" t="s">
        <v>282</v>
      </c>
      <c r="AW5" s="212">
        <v>15.21</v>
      </c>
      <c r="AX5" s="212">
        <v>1.47</v>
      </c>
      <c r="AY5" s="212">
        <v>29</v>
      </c>
      <c r="AZ5" s="212" t="s">
        <v>282</v>
      </c>
      <c r="BA5" s="212" t="s">
        <v>282</v>
      </c>
      <c r="BB5" s="212" t="s">
        <v>282</v>
      </c>
      <c r="BC5" s="212" t="s">
        <v>282</v>
      </c>
      <c r="BD5" s="212" t="s">
        <v>282</v>
      </c>
      <c r="BE5" s="212" t="s">
        <v>282</v>
      </c>
      <c r="BF5" s="212" t="s">
        <v>282</v>
      </c>
      <c r="BG5" s="212" t="s">
        <v>282</v>
      </c>
      <c r="BH5" s="212" t="s">
        <v>282</v>
      </c>
      <c r="BI5" s="212" t="s">
        <v>282</v>
      </c>
      <c r="BJ5" s="212" t="s">
        <v>282</v>
      </c>
      <c r="BK5" s="212" t="s">
        <v>282</v>
      </c>
      <c r="BL5" s="212" t="s">
        <v>282</v>
      </c>
      <c r="BM5" s="212" t="s">
        <v>282</v>
      </c>
      <c r="BN5" s="212" t="s">
        <v>282</v>
      </c>
      <c r="BO5" s="212" t="s">
        <v>282</v>
      </c>
      <c r="BP5" s="212" t="s">
        <v>282</v>
      </c>
      <c r="BQ5" s="212" t="s">
        <v>282</v>
      </c>
      <c r="BR5" s="212" t="s">
        <v>282</v>
      </c>
      <c r="BS5" s="212" t="s">
        <v>282</v>
      </c>
      <c r="BT5" s="212" t="s">
        <v>282</v>
      </c>
      <c r="BU5" s="212" t="s">
        <v>282</v>
      </c>
      <c r="BV5" s="212" t="s">
        <v>282</v>
      </c>
      <c r="BW5" s="212" t="s">
        <v>282</v>
      </c>
      <c r="BX5" s="212" t="s">
        <v>282</v>
      </c>
      <c r="BY5" s="212" t="s">
        <v>282</v>
      </c>
      <c r="BZ5" s="212" t="s">
        <v>282</v>
      </c>
      <c r="CA5" s="212" t="s">
        <v>282</v>
      </c>
      <c r="CB5" s="212" t="s">
        <v>282</v>
      </c>
      <c r="CC5" s="212" t="s">
        <v>282</v>
      </c>
      <c r="CD5" s="212" t="s">
        <v>282</v>
      </c>
      <c r="CE5" s="212" t="s">
        <v>282</v>
      </c>
      <c r="CF5" s="212" t="s">
        <v>282</v>
      </c>
      <c r="CG5" s="212" t="s">
        <v>282</v>
      </c>
      <c r="CH5" s="212" t="s">
        <v>282</v>
      </c>
      <c r="CI5" s="212" t="s">
        <v>282</v>
      </c>
      <c r="CJ5" s="212" t="s">
        <v>282</v>
      </c>
      <c r="CK5" s="212" t="s">
        <v>282</v>
      </c>
      <c r="CL5" s="212" t="s">
        <v>282</v>
      </c>
      <c r="CM5" s="212" t="s">
        <v>282</v>
      </c>
      <c r="CN5" s="212" t="s">
        <v>282</v>
      </c>
      <c r="CO5" s="212" t="s">
        <v>282</v>
      </c>
      <c r="CP5" s="212" t="s">
        <v>282</v>
      </c>
      <c r="CQ5" s="212" t="s">
        <v>282</v>
      </c>
      <c r="CR5" s="212" t="s">
        <v>282</v>
      </c>
      <c r="CS5" s="212" t="s">
        <v>282</v>
      </c>
      <c r="CT5" s="212" t="s">
        <v>282</v>
      </c>
      <c r="CU5" s="212" t="s">
        <v>282</v>
      </c>
      <c r="CV5" s="212" t="s">
        <v>282</v>
      </c>
      <c r="CW5" s="212" t="s">
        <v>282</v>
      </c>
      <c r="CX5" s="212" t="s">
        <v>282</v>
      </c>
      <c r="CY5" s="212" t="s">
        <v>282</v>
      </c>
      <c r="CZ5" s="212" t="s">
        <v>282</v>
      </c>
      <c r="DA5" s="212" t="s">
        <v>282</v>
      </c>
      <c r="DB5" s="212" t="s">
        <v>282</v>
      </c>
      <c r="DC5" s="212" t="s">
        <v>282</v>
      </c>
      <c r="DD5" s="212" t="s">
        <v>282</v>
      </c>
      <c r="DE5" s="212" t="s">
        <v>282</v>
      </c>
      <c r="DF5" s="212" t="s">
        <v>282</v>
      </c>
      <c r="DG5" s="212" t="s">
        <v>282</v>
      </c>
      <c r="DH5" s="212" t="s">
        <v>282</v>
      </c>
      <c r="DI5" s="212" t="s">
        <v>282</v>
      </c>
      <c r="DJ5" s="212" t="s">
        <v>282</v>
      </c>
      <c r="DK5" s="212" t="s">
        <v>282</v>
      </c>
      <c r="DL5" s="212" t="s">
        <v>282</v>
      </c>
      <c r="DM5" s="212" t="s">
        <v>282</v>
      </c>
      <c r="DN5" s="212" t="s">
        <v>282</v>
      </c>
      <c r="DO5" s="212" t="s">
        <v>282</v>
      </c>
      <c r="DP5" s="212" t="s">
        <v>282</v>
      </c>
      <c r="DQ5" s="212" t="s">
        <v>282</v>
      </c>
      <c r="DR5" s="212" t="s">
        <v>282</v>
      </c>
      <c r="DS5" s="212" t="s">
        <v>282</v>
      </c>
      <c r="DT5" s="212" t="s">
        <v>282</v>
      </c>
      <c r="DU5" s="212" t="s">
        <v>282</v>
      </c>
      <c r="DV5" s="212" t="s">
        <v>282</v>
      </c>
    </row>
    <row r="6" spans="1:126" s="212" customFormat="1" x14ac:dyDescent="0.25">
      <c r="A6" s="161" t="s">
        <v>4722</v>
      </c>
      <c r="C6" s="212" t="s">
        <v>5328</v>
      </c>
      <c r="D6" s="212" t="s">
        <v>10879</v>
      </c>
      <c r="E6" s="212" t="s">
        <v>12974</v>
      </c>
      <c r="F6" s="212" t="s">
        <v>10534</v>
      </c>
      <c r="G6" s="212" t="s">
        <v>10880</v>
      </c>
      <c r="J6" s="212">
        <v>12</v>
      </c>
      <c r="K6" s="212">
        <v>2</v>
      </c>
      <c r="L6" s="159" t="s">
        <v>4798</v>
      </c>
      <c r="M6" s="159" t="s">
        <v>183</v>
      </c>
      <c r="N6" s="212" t="s">
        <v>282</v>
      </c>
      <c r="O6" s="212" t="s">
        <v>282</v>
      </c>
      <c r="P6" s="212" t="s">
        <v>282</v>
      </c>
      <c r="Q6" s="212">
        <v>79.55</v>
      </c>
      <c r="R6" s="212">
        <v>26.76</v>
      </c>
      <c r="S6" s="212">
        <v>12</v>
      </c>
      <c r="T6" s="212" t="s">
        <v>282</v>
      </c>
      <c r="U6" s="212" t="s">
        <v>282</v>
      </c>
      <c r="V6" s="212" t="s">
        <v>282</v>
      </c>
      <c r="W6" s="212">
        <v>45.18</v>
      </c>
      <c r="X6" s="212">
        <v>10.26</v>
      </c>
      <c r="Y6" s="212">
        <v>12</v>
      </c>
      <c r="Z6" s="212" t="s">
        <v>282</v>
      </c>
      <c r="AA6" s="212" t="s">
        <v>282</v>
      </c>
      <c r="AB6" s="212" t="s">
        <v>282</v>
      </c>
      <c r="AC6" s="212" t="s">
        <v>282</v>
      </c>
      <c r="AD6" s="212" t="s">
        <v>282</v>
      </c>
      <c r="AE6" s="212" t="s">
        <v>282</v>
      </c>
      <c r="AF6" s="212" t="s">
        <v>282</v>
      </c>
      <c r="AG6" s="212" t="s">
        <v>282</v>
      </c>
      <c r="AH6" s="212" t="s">
        <v>282</v>
      </c>
      <c r="AI6" s="159" t="s">
        <v>10937</v>
      </c>
      <c r="AJ6" s="159" t="s">
        <v>183</v>
      </c>
      <c r="AK6" s="159" t="s">
        <v>282</v>
      </c>
      <c r="AL6" s="159" t="s">
        <v>282</v>
      </c>
      <c r="AM6" s="159" t="s">
        <v>282</v>
      </c>
      <c r="AN6" s="159">
        <v>89.21</v>
      </c>
      <c r="AO6" s="159">
        <v>25.47</v>
      </c>
      <c r="AP6" s="159">
        <v>13</v>
      </c>
      <c r="AQ6" s="212" t="s">
        <v>282</v>
      </c>
      <c r="AR6" s="212" t="s">
        <v>282</v>
      </c>
      <c r="AS6" s="212" t="s">
        <v>282</v>
      </c>
      <c r="AT6" s="212">
        <v>76.849999999999994</v>
      </c>
      <c r="AU6" s="212">
        <v>20.23</v>
      </c>
      <c r="AV6" s="212">
        <v>13</v>
      </c>
      <c r="AW6" s="212" t="s">
        <v>282</v>
      </c>
      <c r="AX6" s="212" t="s">
        <v>282</v>
      </c>
      <c r="AY6" s="212" t="s">
        <v>282</v>
      </c>
      <c r="AZ6" s="212" t="s">
        <v>282</v>
      </c>
      <c r="BA6" s="212" t="s">
        <v>282</v>
      </c>
      <c r="BB6" s="212" t="s">
        <v>282</v>
      </c>
      <c r="BC6" s="212" t="s">
        <v>282</v>
      </c>
      <c r="BD6" s="212" t="s">
        <v>282</v>
      </c>
      <c r="BE6" s="212" t="s">
        <v>282</v>
      </c>
      <c r="BF6" s="212" t="s">
        <v>282</v>
      </c>
      <c r="BG6" s="212" t="s">
        <v>282</v>
      </c>
      <c r="BH6" s="212" t="s">
        <v>282</v>
      </c>
      <c r="BI6" s="212" t="s">
        <v>282</v>
      </c>
      <c r="BJ6" s="212" t="s">
        <v>282</v>
      </c>
      <c r="BK6" s="212" t="s">
        <v>282</v>
      </c>
      <c r="BL6" s="212" t="s">
        <v>282</v>
      </c>
      <c r="BM6" s="212" t="s">
        <v>282</v>
      </c>
      <c r="BN6" s="212" t="s">
        <v>282</v>
      </c>
      <c r="BO6" s="212" t="s">
        <v>282</v>
      </c>
      <c r="BP6" s="212" t="s">
        <v>282</v>
      </c>
      <c r="BQ6" s="212" t="s">
        <v>282</v>
      </c>
      <c r="BR6" s="212" t="s">
        <v>282</v>
      </c>
      <c r="BS6" s="212" t="s">
        <v>282</v>
      </c>
      <c r="BT6" s="212" t="s">
        <v>282</v>
      </c>
      <c r="BU6" s="212" t="s">
        <v>282</v>
      </c>
      <c r="BV6" s="212" t="s">
        <v>282</v>
      </c>
      <c r="BW6" s="212" t="s">
        <v>282</v>
      </c>
      <c r="BX6" s="212" t="s">
        <v>282</v>
      </c>
      <c r="BY6" s="212" t="s">
        <v>282</v>
      </c>
      <c r="BZ6" s="212" t="s">
        <v>282</v>
      </c>
      <c r="CA6" s="212" t="s">
        <v>282</v>
      </c>
      <c r="CB6" s="212" t="s">
        <v>282</v>
      </c>
      <c r="CC6" s="212" t="s">
        <v>282</v>
      </c>
      <c r="CD6" s="212" t="s">
        <v>282</v>
      </c>
      <c r="CE6" s="212" t="s">
        <v>282</v>
      </c>
      <c r="CF6" s="212" t="s">
        <v>282</v>
      </c>
      <c r="CG6" s="212" t="s">
        <v>282</v>
      </c>
      <c r="CH6" s="212" t="s">
        <v>282</v>
      </c>
      <c r="CI6" s="212" t="s">
        <v>282</v>
      </c>
      <c r="CJ6" s="212" t="s">
        <v>282</v>
      </c>
      <c r="CK6" s="212" t="s">
        <v>282</v>
      </c>
      <c r="CL6" s="212" t="s">
        <v>282</v>
      </c>
      <c r="CM6" s="212" t="s">
        <v>282</v>
      </c>
      <c r="CN6" s="212" t="s">
        <v>282</v>
      </c>
      <c r="CO6" s="212" t="s">
        <v>282</v>
      </c>
      <c r="CP6" s="212" t="s">
        <v>282</v>
      </c>
      <c r="CQ6" s="212" t="s">
        <v>282</v>
      </c>
      <c r="CR6" s="212" t="s">
        <v>282</v>
      </c>
      <c r="CS6" s="212" t="s">
        <v>282</v>
      </c>
      <c r="CT6" s="212" t="s">
        <v>282</v>
      </c>
      <c r="CU6" s="212" t="s">
        <v>282</v>
      </c>
      <c r="CV6" s="212" t="s">
        <v>282</v>
      </c>
      <c r="CW6" s="212" t="s">
        <v>282</v>
      </c>
      <c r="CX6" s="212" t="s">
        <v>282</v>
      </c>
      <c r="CY6" s="212" t="s">
        <v>282</v>
      </c>
      <c r="CZ6" s="212" t="s">
        <v>282</v>
      </c>
      <c r="DA6" s="212" t="s">
        <v>282</v>
      </c>
      <c r="DB6" s="212" t="s">
        <v>282</v>
      </c>
      <c r="DC6" s="212" t="s">
        <v>282</v>
      </c>
      <c r="DD6" s="212" t="s">
        <v>282</v>
      </c>
      <c r="DE6" s="212" t="s">
        <v>282</v>
      </c>
      <c r="DF6" s="212" t="s">
        <v>282</v>
      </c>
      <c r="DG6" s="212" t="s">
        <v>282</v>
      </c>
      <c r="DH6" s="212" t="s">
        <v>282</v>
      </c>
      <c r="DI6" s="212" t="s">
        <v>282</v>
      </c>
      <c r="DJ6" s="212" t="s">
        <v>282</v>
      </c>
      <c r="DK6" s="212" t="s">
        <v>282</v>
      </c>
      <c r="DL6" s="212" t="s">
        <v>282</v>
      </c>
      <c r="DM6" s="212" t="s">
        <v>282</v>
      </c>
      <c r="DN6" s="212" t="s">
        <v>282</v>
      </c>
      <c r="DO6" s="212" t="s">
        <v>282</v>
      </c>
      <c r="DP6" s="212" t="s">
        <v>282</v>
      </c>
      <c r="DQ6" s="212" t="s">
        <v>282</v>
      </c>
      <c r="DR6" s="212" t="s">
        <v>282</v>
      </c>
      <c r="DS6" s="212" t="s">
        <v>282</v>
      </c>
      <c r="DT6" s="212" t="s">
        <v>282</v>
      </c>
      <c r="DU6" s="212" t="s">
        <v>282</v>
      </c>
      <c r="DV6" s="212" t="s">
        <v>282</v>
      </c>
    </row>
    <row r="7" spans="1:126" s="212" customFormat="1" x14ac:dyDescent="0.25">
      <c r="A7" s="161" t="s">
        <v>7033</v>
      </c>
      <c r="B7" s="212" t="s">
        <v>13039</v>
      </c>
      <c r="C7" s="212" t="s">
        <v>5328</v>
      </c>
      <c r="D7" s="159" t="s">
        <v>10574</v>
      </c>
      <c r="E7" s="212" t="s">
        <v>10817</v>
      </c>
      <c r="F7" s="159" t="s">
        <v>10534</v>
      </c>
      <c r="G7" s="159" t="s">
        <v>10535</v>
      </c>
      <c r="J7" s="159">
        <v>6</v>
      </c>
      <c r="K7" s="159">
        <v>2</v>
      </c>
      <c r="L7" s="161" t="s">
        <v>13647</v>
      </c>
      <c r="M7" s="159" t="s">
        <v>183</v>
      </c>
      <c r="N7" s="159" t="s">
        <v>282</v>
      </c>
      <c r="O7" s="159" t="s">
        <v>282</v>
      </c>
      <c r="P7" s="159" t="s">
        <v>282</v>
      </c>
      <c r="Q7" s="159" t="s">
        <v>282</v>
      </c>
      <c r="R7" s="159" t="s">
        <v>282</v>
      </c>
      <c r="S7" s="159" t="s">
        <v>282</v>
      </c>
      <c r="T7" s="212">
        <v>48.8</v>
      </c>
      <c r="U7" s="212">
        <v>9.9</v>
      </c>
      <c r="V7" s="212">
        <v>28</v>
      </c>
      <c r="W7" s="159" t="s">
        <v>282</v>
      </c>
      <c r="X7" s="159" t="s">
        <v>282</v>
      </c>
      <c r="Y7" s="159" t="s">
        <v>282</v>
      </c>
      <c r="Z7" s="159" t="s">
        <v>282</v>
      </c>
      <c r="AA7" s="159" t="s">
        <v>282</v>
      </c>
      <c r="AB7" s="159" t="s">
        <v>282</v>
      </c>
      <c r="AC7" s="159" t="s">
        <v>282</v>
      </c>
      <c r="AD7" s="159" t="s">
        <v>282</v>
      </c>
      <c r="AE7" s="159" t="s">
        <v>282</v>
      </c>
      <c r="AF7" s="212">
        <v>0.5</v>
      </c>
      <c r="AG7" s="212">
        <v>6.9</v>
      </c>
      <c r="AH7" s="212">
        <v>23</v>
      </c>
      <c r="AI7" s="66" t="s">
        <v>17962</v>
      </c>
      <c r="AJ7" s="159" t="s">
        <v>183</v>
      </c>
      <c r="AK7" s="159" t="s">
        <v>282</v>
      </c>
      <c r="AL7" s="159" t="s">
        <v>282</v>
      </c>
      <c r="AM7" s="159" t="s">
        <v>282</v>
      </c>
      <c r="AN7" s="159" t="s">
        <v>282</v>
      </c>
      <c r="AO7" s="159" t="s">
        <v>282</v>
      </c>
      <c r="AP7" s="159" t="s">
        <v>282</v>
      </c>
      <c r="AQ7" s="212">
        <v>48.8</v>
      </c>
      <c r="AR7" s="212">
        <v>11.8</v>
      </c>
      <c r="AS7" s="212">
        <v>25</v>
      </c>
      <c r="AT7" s="159" t="s">
        <v>282</v>
      </c>
      <c r="AU7" s="159" t="s">
        <v>282</v>
      </c>
      <c r="AV7" s="159" t="s">
        <v>282</v>
      </c>
      <c r="AW7" s="159" t="s">
        <v>282</v>
      </c>
      <c r="AX7" s="159" t="s">
        <v>282</v>
      </c>
      <c r="AY7" s="159" t="s">
        <v>282</v>
      </c>
      <c r="AZ7" s="159" t="s">
        <v>282</v>
      </c>
      <c r="BA7" s="159" t="s">
        <v>282</v>
      </c>
      <c r="BB7" s="159" t="s">
        <v>282</v>
      </c>
      <c r="BC7" s="212">
        <v>-1.7</v>
      </c>
      <c r="BD7" s="212">
        <v>8</v>
      </c>
      <c r="BE7" s="212">
        <v>22</v>
      </c>
      <c r="BF7" s="212" t="s">
        <v>282</v>
      </c>
      <c r="BG7" s="212" t="s">
        <v>282</v>
      </c>
      <c r="BH7" s="212" t="s">
        <v>282</v>
      </c>
      <c r="BI7" s="212" t="s">
        <v>282</v>
      </c>
      <c r="BJ7" s="212" t="s">
        <v>282</v>
      </c>
      <c r="BK7" s="212" t="s">
        <v>282</v>
      </c>
      <c r="BL7" s="212" t="s">
        <v>282</v>
      </c>
      <c r="BM7" s="212" t="s">
        <v>282</v>
      </c>
      <c r="BN7" s="212" t="s">
        <v>282</v>
      </c>
      <c r="BO7" s="212" t="s">
        <v>282</v>
      </c>
      <c r="BP7" s="212" t="s">
        <v>282</v>
      </c>
      <c r="BQ7" s="212" t="s">
        <v>282</v>
      </c>
      <c r="BR7" s="212" t="s">
        <v>282</v>
      </c>
      <c r="BS7" s="212" t="s">
        <v>282</v>
      </c>
      <c r="BT7" s="212" t="s">
        <v>282</v>
      </c>
      <c r="BU7" s="212" t="s">
        <v>282</v>
      </c>
      <c r="BV7" s="212" t="s">
        <v>282</v>
      </c>
      <c r="BW7" s="212" t="s">
        <v>282</v>
      </c>
      <c r="BX7" s="212" t="s">
        <v>282</v>
      </c>
      <c r="BY7" s="212" t="s">
        <v>282</v>
      </c>
      <c r="BZ7" s="212" t="s">
        <v>282</v>
      </c>
      <c r="CA7" s="212" t="s">
        <v>282</v>
      </c>
      <c r="CB7" s="212" t="s">
        <v>282</v>
      </c>
      <c r="CC7" s="212" t="s">
        <v>282</v>
      </c>
      <c r="CD7" s="212" t="s">
        <v>282</v>
      </c>
      <c r="CE7" s="212" t="s">
        <v>282</v>
      </c>
      <c r="CF7" s="212" t="s">
        <v>282</v>
      </c>
      <c r="CG7" s="212" t="s">
        <v>282</v>
      </c>
      <c r="CH7" s="212" t="s">
        <v>282</v>
      </c>
      <c r="CI7" s="212" t="s">
        <v>282</v>
      </c>
      <c r="CJ7" s="212" t="s">
        <v>282</v>
      </c>
      <c r="CK7" s="212" t="s">
        <v>282</v>
      </c>
      <c r="CL7" s="212" t="s">
        <v>282</v>
      </c>
      <c r="CM7" s="212" t="s">
        <v>282</v>
      </c>
      <c r="CN7" s="212" t="s">
        <v>282</v>
      </c>
      <c r="CO7" s="212" t="s">
        <v>282</v>
      </c>
      <c r="CP7" s="212" t="s">
        <v>282</v>
      </c>
      <c r="CQ7" s="212" t="s">
        <v>282</v>
      </c>
      <c r="CR7" s="212" t="s">
        <v>282</v>
      </c>
      <c r="CS7" s="212" t="s">
        <v>282</v>
      </c>
      <c r="CT7" s="212" t="s">
        <v>282</v>
      </c>
      <c r="CU7" s="212" t="s">
        <v>282</v>
      </c>
      <c r="CV7" s="212" t="s">
        <v>282</v>
      </c>
      <c r="CW7" s="212" t="s">
        <v>282</v>
      </c>
      <c r="CX7" s="212" t="s">
        <v>282</v>
      </c>
      <c r="CY7" s="212" t="s">
        <v>282</v>
      </c>
      <c r="CZ7" s="212" t="s">
        <v>282</v>
      </c>
      <c r="DA7" s="212" t="s">
        <v>282</v>
      </c>
      <c r="DB7" s="212" t="s">
        <v>282</v>
      </c>
      <c r="DC7" s="212" t="s">
        <v>282</v>
      </c>
      <c r="DD7" s="212" t="s">
        <v>282</v>
      </c>
      <c r="DE7" s="212" t="s">
        <v>282</v>
      </c>
      <c r="DF7" s="212" t="s">
        <v>282</v>
      </c>
      <c r="DG7" s="212" t="s">
        <v>282</v>
      </c>
      <c r="DH7" s="212" t="s">
        <v>282</v>
      </c>
      <c r="DI7" s="212" t="s">
        <v>282</v>
      </c>
      <c r="DJ7" s="212" t="s">
        <v>282</v>
      </c>
      <c r="DK7" s="212" t="s">
        <v>282</v>
      </c>
      <c r="DL7" s="212" t="s">
        <v>282</v>
      </c>
      <c r="DM7" s="212" t="s">
        <v>282</v>
      </c>
      <c r="DN7" s="212" t="s">
        <v>282</v>
      </c>
      <c r="DO7" s="212" t="s">
        <v>282</v>
      </c>
      <c r="DP7" s="212" t="s">
        <v>282</v>
      </c>
      <c r="DQ7" s="212" t="s">
        <v>282</v>
      </c>
      <c r="DR7" s="212" t="s">
        <v>282</v>
      </c>
      <c r="DS7" s="212" t="s">
        <v>282</v>
      </c>
      <c r="DT7" s="212" t="s">
        <v>282</v>
      </c>
      <c r="DU7" s="212" t="s">
        <v>282</v>
      </c>
      <c r="DV7" s="212" t="s">
        <v>282</v>
      </c>
    </row>
    <row r="8" spans="1:126" s="212" customFormat="1" x14ac:dyDescent="0.25">
      <c r="A8" s="161" t="s">
        <v>7033</v>
      </c>
      <c r="B8" s="212" t="s">
        <v>13039</v>
      </c>
      <c r="C8" s="212" t="s">
        <v>5328</v>
      </c>
      <c r="D8" s="159" t="s">
        <v>10574</v>
      </c>
      <c r="E8" s="212" t="s">
        <v>10814</v>
      </c>
      <c r="F8" s="159" t="s">
        <v>10534</v>
      </c>
      <c r="G8" s="159" t="s">
        <v>10535</v>
      </c>
      <c r="J8" s="159">
        <v>6</v>
      </c>
      <c r="K8" s="159">
        <v>2</v>
      </c>
      <c r="L8" s="161" t="s">
        <v>13647</v>
      </c>
      <c r="M8" s="159" t="s">
        <v>183</v>
      </c>
      <c r="N8" s="159" t="s">
        <v>282</v>
      </c>
      <c r="O8" s="159" t="s">
        <v>282</v>
      </c>
      <c r="P8" s="159" t="s">
        <v>282</v>
      </c>
      <c r="Q8" s="159" t="s">
        <v>282</v>
      </c>
      <c r="R8" s="159" t="s">
        <v>282</v>
      </c>
      <c r="S8" s="159" t="s">
        <v>282</v>
      </c>
      <c r="T8" s="212">
        <v>27.1</v>
      </c>
      <c r="U8" s="212">
        <v>9</v>
      </c>
      <c r="V8" s="212">
        <v>28</v>
      </c>
      <c r="W8" s="159" t="s">
        <v>282</v>
      </c>
      <c r="X8" s="159" t="s">
        <v>282</v>
      </c>
      <c r="Y8" s="159" t="s">
        <v>282</v>
      </c>
      <c r="Z8" s="159" t="s">
        <v>282</v>
      </c>
      <c r="AA8" s="159" t="s">
        <v>282</v>
      </c>
      <c r="AB8" s="159" t="s">
        <v>282</v>
      </c>
      <c r="AC8" s="159" t="s">
        <v>282</v>
      </c>
      <c r="AD8" s="159" t="s">
        <v>282</v>
      </c>
      <c r="AE8" s="159" t="s">
        <v>282</v>
      </c>
      <c r="AF8" s="212">
        <v>6.2</v>
      </c>
      <c r="AG8" s="212">
        <v>13.6</v>
      </c>
      <c r="AH8" s="212">
        <v>23</v>
      </c>
      <c r="AI8" s="66" t="s">
        <v>17962</v>
      </c>
      <c r="AJ8" s="159" t="s">
        <v>183</v>
      </c>
      <c r="AK8" s="159" t="s">
        <v>282</v>
      </c>
      <c r="AL8" s="159" t="s">
        <v>282</v>
      </c>
      <c r="AM8" s="159" t="s">
        <v>282</v>
      </c>
      <c r="AN8" s="159" t="s">
        <v>282</v>
      </c>
      <c r="AO8" s="159" t="s">
        <v>282</v>
      </c>
      <c r="AP8" s="159" t="s">
        <v>282</v>
      </c>
      <c r="AQ8" s="212">
        <v>25.8</v>
      </c>
      <c r="AR8" s="212">
        <v>10.9</v>
      </c>
      <c r="AS8" s="212">
        <v>25</v>
      </c>
      <c r="AT8" s="159" t="s">
        <v>282</v>
      </c>
      <c r="AU8" s="159" t="s">
        <v>282</v>
      </c>
      <c r="AV8" s="159" t="s">
        <v>282</v>
      </c>
      <c r="AW8" s="159" t="s">
        <v>282</v>
      </c>
      <c r="AX8" s="159" t="s">
        <v>282</v>
      </c>
      <c r="AY8" s="159" t="s">
        <v>282</v>
      </c>
      <c r="AZ8" s="159" t="s">
        <v>282</v>
      </c>
      <c r="BA8" s="159" t="s">
        <v>282</v>
      </c>
      <c r="BB8" s="159" t="s">
        <v>282</v>
      </c>
      <c r="BC8" s="212">
        <v>14.1</v>
      </c>
      <c r="BD8" s="212">
        <v>17.5</v>
      </c>
      <c r="BE8" s="212">
        <v>22</v>
      </c>
      <c r="BF8" s="212" t="s">
        <v>282</v>
      </c>
      <c r="BG8" s="212" t="s">
        <v>282</v>
      </c>
      <c r="BH8" s="212" t="s">
        <v>282</v>
      </c>
      <c r="BI8" s="212" t="s">
        <v>282</v>
      </c>
      <c r="BJ8" s="212" t="s">
        <v>282</v>
      </c>
      <c r="BK8" s="212" t="s">
        <v>282</v>
      </c>
      <c r="BL8" s="212" t="s">
        <v>282</v>
      </c>
      <c r="BM8" s="212" t="s">
        <v>282</v>
      </c>
      <c r="BN8" s="212" t="s">
        <v>282</v>
      </c>
      <c r="BO8" s="212" t="s">
        <v>282</v>
      </c>
      <c r="BP8" s="212" t="s">
        <v>282</v>
      </c>
      <c r="BQ8" s="212" t="s">
        <v>282</v>
      </c>
      <c r="BR8" s="212" t="s">
        <v>282</v>
      </c>
      <c r="BS8" s="212" t="s">
        <v>282</v>
      </c>
      <c r="BT8" s="212" t="s">
        <v>282</v>
      </c>
      <c r="BU8" s="212" t="s">
        <v>282</v>
      </c>
      <c r="BV8" s="212" t="s">
        <v>282</v>
      </c>
      <c r="BW8" s="212" t="s">
        <v>282</v>
      </c>
      <c r="BX8" s="212" t="s">
        <v>282</v>
      </c>
      <c r="BY8" s="212" t="s">
        <v>282</v>
      </c>
      <c r="BZ8" s="212" t="s">
        <v>282</v>
      </c>
      <c r="CA8" s="212" t="s">
        <v>282</v>
      </c>
      <c r="CB8" s="212" t="s">
        <v>282</v>
      </c>
      <c r="CC8" s="212" t="s">
        <v>282</v>
      </c>
      <c r="CD8" s="212" t="s">
        <v>282</v>
      </c>
      <c r="CE8" s="212" t="s">
        <v>282</v>
      </c>
      <c r="CF8" s="212" t="s">
        <v>282</v>
      </c>
      <c r="CG8" s="212" t="s">
        <v>282</v>
      </c>
      <c r="CH8" s="212" t="s">
        <v>282</v>
      </c>
      <c r="CI8" s="212" t="s">
        <v>282</v>
      </c>
      <c r="CJ8" s="212" t="s">
        <v>282</v>
      </c>
      <c r="CK8" s="212" t="s">
        <v>282</v>
      </c>
      <c r="CL8" s="212" t="s">
        <v>282</v>
      </c>
      <c r="CM8" s="212" t="s">
        <v>282</v>
      </c>
      <c r="CN8" s="212" t="s">
        <v>282</v>
      </c>
      <c r="CO8" s="212" t="s">
        <v>282</v>
      </c>
      <c r="CP8" s="212" t="s">
        <v>282</v>
      </c>
      <c r="CQ8" s="212" t="s">
        <v>282</v>
      </c>
      <c r="CR8" s="212" t="s">
        <v>282</v>
      </c>
      <c r="CS8" s="212" t="s">
        <v>282</v>
      </c>
      <c r="CT8" s="212" t="s">
        <v>282</v>
      </c>
      <c r="CU8" s="212" t="s">
        <v>282</v>
      </c>
      <c r="CV8" s="212" t="s">
        <v>282</v>
      </c>
      <c r="CW8" s="212" t="s">
        <v>282</v>
      </c>
      <c r="CX8" s="212" t="s">
        <v>282</v>
      </c>
      <c r="CY8" s="212" t="s">
        <v>282</v>
      </c>
      <c r="CZ8" s="212" t="s">
        <v>282</v>
      </c>
      <c r="DA8" s="212" t="s">
        <v>282</v>
      </c>
      <c r="DB8" s="212" t="s">
        <v>282</v>
      </c>
      <c r="DC8" s="212" t="s">
        <v>282</v>
      </c>
      <c r="DD8" s="212" t="s">
        <v>282</v>
      </c>
      <c r="DE8" s="212" t="s">
        <v>282</v>
      </c>
      <c r="DF8" s="212" t="s">
        <v>282</v>
      </c>
      <c r="DG8" s="212" t="s">
        <v>282</v>
      </c>
      <c r="DH8" s="212" t="s">
        <v>282</v>
      </c>
      <c r="DI8" s="212" t="s">
        <v>282</v>
      </c>
      <c r="DJ8" s="212" t="s">
        <v>282</v>
      </c>
      <c r="DK8" s="212" t="s">
        <v>282</v>
      </c>
      <c r="DL8" s="212" t="s">
        <v>282</v>
      </c>
      <c r="DM8" s="212" t="s">
        <v>282</v>
      </c>
      <c r="DN8" s="212" t="s">
        <v>282</v>
      </c>
      <c r="DO8" s="212" t="s">
        <v>282</v>
      </c>
      <c r="DP8" s="212" t="s">
        <v>282</v>
      </c>
      <c r="DQ8" s="212" t="s">
        <v>282</v>
      </c>
      <c r="DR8" s="212" t="s">
        <v>282</v>
      </c>
      <c r="DS8" s="212" t="s">
        <v>282</v>
      </c>
      <c r="DT8" s="212" t="s">
        <v>282</v>
      </c>
      <c r="DU8" s="212" t="s">
        <v>282</v>
      </c>
      <c r="DV8" s="212" t="s">
        <v>282</v>
      </c>
    </row>
    <row r="9" spans="1:126" s="212" customFormat="1" x14ac:dyDescent="0.25">
      <c r="A9" s="161" t="s">
        <v>7033</v>
      </c>
      <c r="B9" s="212" t="s">
        <v>13039</v>
      </c>
      <c r="C9" s="212" t="s">
        <v>5328</v>
      </c>
      <c r="D9" s="159" t="s">
        <v>10536</v>
      </c>
      <c r="E9" s="159" t="s">
        <v>5843</v>
      </c>
      <c r="F9" s="159" t="s">
        <v>10534</v>
      </c>
      <c r="G9" s="159" t="s">
        <v>10535</v>
      </c>
      <c r="J9" s="159">
        <v>6</v>
      </c>
      <c r="K9" s="159">
        <v>2</v>
      </c>
      <c r="L9" s="161" t="s">
        <v>13647</v>
      </c>
      <c r="M9" s="159" t="s">
        <v>183</v>
      </c>
      <c r="N9" s="159" t="s">
        <v>282</v>
      </c>
      <c r="O9" s="159" t="s">
        <v>282</v>
      </c>
      <c r="P9" s="159" t="s">
        <v>282</v>
      </c>
      <c r="Q9" s="159" t="s">
        <v>282</v>
      </c>
      <c r="R9" s="159" t="s">
        <v>282</v>
      </c>
      <c r="S9" s="159" t="s">
        <v>282</v>
      </c>
      <c r="T9" s="212">
        <v>60.5</v>
      </c>
      <c r="U9" s="212">
        <v>6.1</v>
      </c>
      <c r="V9" s="212">
        <v>28</v>
      </c>
      <c r="W9" s="159" t="s">
        <v>282</v>
      </c>
      <c r="X9" s="159" t="s">
        <v>282</v>
      </c>
      <c r="Y9" s="159" t="s">
        <v>282</v>
      </c>
      <c r="Z9" s="159" t="s">
        <v>282</v>
      </c>
      <c r="AA9" s="159" t="s">
        <v>282</v>
      </c>
      <c r="AB9" s="159" t="s">
        <v>282</v>
      </c>
      <c r="AC9" s="159" t="s">
        <v>282</v>
      </c>
      <c r="AD9" s="159" t="s">
        <v>282</v>
      </c>
      <c r="AE9" s="159" t="s">
        <v>282</v>
      </c>
      <c r="AF9" s="212">
        <v>10.3</v>
      </c>
      <c r="AG9" s="212">
        <v>10.3</v>
      </c>
      <c r="AH9" s="212">
        <v>23</v>
      </c>
      <c r="AI9" s="66" t="s">
        <v>17962</v>
      </c>
      <c r="AJ9" s="159" t="s">
        <v>183</v>
      </c>
      <c r="AK9" s="159" t="s">
        <v>282</v>
      </c>
      <c r="AL9" s="159" t="s">
        <v>282</v>
      </c>
      <c r="AM9" s="159" t="s">
        <v>282</v>
      </c>
      <c r="AN9" s="159" t="s">
        <v>282</v>
      </c>
      <c r="AO9" s="159" t="s">
        <v>282</v>
      </c>
      <c r="AP9" s="159" t="s">
        <v>282</v>
      </c>
      <c r="AQ9" s="212">
        <v>59.2</v>
      </c>
      <c r="AR9" s="212">
        <v>5.2</v>
      </c>
      <c r="AS9" s="212">
        <v>25</v>
      </c>
      <c r="AT9" s="159" t="s">
        <v>282</v>
      </c>
      <c r="AU9" s="159" t="s">
        <v>282</v>
      </c>
      <c r="AV9" s="159" t="s">
        <v>282</v>
      </c>
      <c r="AW9" s="159" t="s">
        <v>282</v>
      </c>
      <c r="AX9" s="159" t="s">
        <v>282</v>
      </c>
      <c r="AY9" s="159" t="s">
        <v>282</v>
      </c>
      <c r="AZ9" s="159" t="s">
        <v>282</v>
      </c>
      <c r="BA9" s="159" t="s">
        <v>282</v>
      </c>
      <c r="BB9" s="159" t="s">
        <v>282</v>
      </c>
      <c r="BC9" s="212">
        <v>11.4</v>
      </c>
      <c r="BD9" s="212">
        <v>8.8000000000000007</v>
      </c>
      <c r="BE9" s="212">
        <v>22</v>
      </c>
      <c r="BF9" s="212" t="s">
        <v>282</v>
      </c>
      <c r="BG9" s="212" t="s">
        <v>282</v>
      </c>
      <c r="BH9" s="212" t="s">
        <v>282</v>
      </c>
      <c r="BI9" s="212" t="s">
        <v>282</v>
      </c>
      <c r="BJ9" s="212" t="s">
        <v>282</v>
      </c>
      <c r="BK9" s="212" t="s">
        <v>282</v>
      </c>
      <c r="BL9" s="212" t="s">
        <v>282</v>
      </c>
      <c r="BM9" s="212" t="s">
        <v>282</v>
      </c>
      <c r="BN9" s="212" t="s">
        <v>282</v>
      </c>
      <c r="BO9" s="212" t="s">
        <v>282</v>
      </c>
      <c r="BP9" s="212" t="s">
        <v>282</v>
      </c>
      <c r="BQ9" s="212" t="s">
        <v>282</v>
      </c>
      <c r="BR9" s="212" t="s">
        <v>282</v>
      </c>
      <c r="BS9" s="212" t="s">
        <v>282</v>
      </c>
      <c r="BT9" s="212" t="s">
        <v>282</v>
      </c>
      <c r="BU9" s="212" t="s">
        <v>282</v>
      </c>
      <c r="BV9" s="212" t="s">
        <v>282</v>
      </c>
      <c r="BW9" s="212" t="s">
        <v>282</v>
      </c>
      <c r="BX9" s="212" t="s">
        <v>282</v>
      </c>
      <c r="BY9" s="212" t="s">
        <v>282</v>
      </c>
      <c r="BZ9" s="212" t="s">
        <v>282</v>
      </c>
      <c r="CA9" s="212" t="s">
        <v>282</v>
      </c>
      <c r="CB9" s="212" t="s">
        <v>282</v>
      </c>
      <c r="CC9" s="212" t="s">
        <v>282</v>
      </c>
      <c r="CD9" s="212" t="s">
        <v>282</v>
      </c>
      <c r="CE9" s="212" t="s">
        <v>282</v>
      </c>
      <c r="CF9" s="212" t="s">
        <v>282</v>
      </c>
      <c r="CG9" s="212" t="s">
        <v>282</v>
      </c>
      <c r="CH9" s="212" t="s">
        <v>282</v>
      </c>
      <c r="CI9" s="212" t="s">
        <v>282</v>
      </c>
      <c r="CJ9" s="212" t="s">
        <v>282</v>
      </c>
      <c r="CK9" s="212" t="s">
        <v>282</v>
      </c>
      <c r="CL9" s="212" t="s">
        <v>282</v>
      </c>
      <c r="CM9" s="212" t="s">
        <v>282</v>
      </c>
      <c r="CN9" s="212" t="s">
        <v>282</v>
      </c>
      <c r="CO9" s="212" t="s">
        <v>282</v>
      </c>
      <c r="CP9" s="212" t="s">
        <v>282</v>
      </c>
      <c r="CQ9" s="212" t="s">
        <v>282</v>
      </c>
      <c r="CR9" s="212" t="s">
        <v>282</v>
      </c>
      <c r="CS9" s="212" t="s">
        <v>282</v>
      </c>
      <c r="CT9" s="212" t="s">
        <v>282</v>
      </c>
      <c r="CU9" s="212" t="s">
        <v>282</v>
      </c>
      <c r="CV9" s="212" t="s">
        <v>282</v>
      </c>
      <c r="CW9" s="212" t="s">
        <v>282</v>
      </c>
      <c r="CX9" s="212" t="s">
        <v>282</v>
      </c>
      <c r="CY9" s="212" t="s">
        <v>282</v>
      </c>
      <c r="CZ9" s="212" t="s">
        <v>282</v>
      </c>
      <c r="DA9" s="212" t="s">
        <v>282</v>
      </c>
      <c r="DB9" s="212" t="s">
        <v>282</v>
      </c>
      <c r="DC9" s="212" t="s">
        <v>282</v>
      </c>
      <c r="DD9" s="212" t="s">
        <v>282</v>
      </c>
      <c r="DE9" s="212" t="s">
        <v>282</v>
      </c>
      <c r="DF9" s="212" t="s">
        <v>282</v>
      </c>
      <c r="DG9" s="212" t="s">
        <v>282</v>
      </c>
      <c r="DH9" s="212" t="s">
        <v>282</v>
      </c>
      <c r="DI9" s="212" t="s">
        <v>282</v>
      </c>
      <c r="DJ9" s="212" t="s">
        <v>282</v>
      </c>
      <c r="DK9" s="212" t="s">
        <v>282</v>
      </c>
      <c r="DL9" s="212" t="s">
        <v>282</v>
      </c>
      <c r="DM9" s="212" t="s">
        <v>282</v>
      </c>
      <c r="DN9" s="212" t="s">
        <v>282</v>
      </c>
      <c r="DO9" s="212" t="s">
        <v>282</v>
      </c>
      <c r="DP9" s="212" t="s">
        <v>282</v>
      </c>
      <c r="DQ9" s="212" t="s">
        <v>282</v>
      </c>
      <c r="DR9" s="212" t="s">
        <v>282</v>
      </c>
      <c r="DS9" s="212" t="s">
        <v>282</v>
      </c>
      <c r="DT9" s="212" t="s">
        <v>282</v>
      </c>
      <c r="DU9" s="212" t="s">
        <v>282</v>
      </c>
      <c r="DV9" s="212" t="s">
        <v>282</v>
      </c>
    </row>
    <row r="10" spans="1:126" x14ac:dyDescent="0.25">
      <c r="A10" s="211" t="s">
        <v>16278</v>
      </c>
      <c r="C10" s="212" t="s">
        <v>5328</v>
      </c>
      <c r="D10" s="212" t="s">
        <v>10536</v>
      </c>
      <c r="E10" s="212" t="s">
        <v>10533</v>
      </c>
      <c r="F10" s="212" t="s">
        <v>10534</v>
      </c>
      <c r="G10" s="212" t="s">
        <v>10535</v>
      </c>
      <c r="J10">
        <v>8</v>
      </c>
      <c r="K10">
        <v>2</v>
      </c>
      <c r="L10" t="s">
        <v>246</v>
      </c>
      <c r="M10" t="s">
        <v>10507</v>
      </c>
      <c r="N10" t="s">
        <v>282</v>
      </c>
      <c r="O10" t="s">
        <v>282</v>
      </c>
      <c r="P10" t="s">
        <v>282</v>
      </c>
      <c r="Q10" t="s">
        <v>282</v>
      </c>
      <c r="R10" t="s">
        <v>282</v>
      </c>
      <c r="S10" s="212" t="s">
        <v>282</v>
      </c>
      <c r="T10" t="s">
        <v>282</v>
      </c>
      <c r="U10" t="s">
        <v>282</v>
      </c>
      <c r="V10" s="212" t="s">
        <v>282</v>
      </c>
      <c r="W10" t="s">
        <v>282</v>
      </c>
      <c r="X10" t="s">
        <v>282</v>
      </c>
      <c r="Y10" s="212" t="s">
        <v>282</v>
      </c>
      <c r="Z10">
        <v>31.9</v>
      </c>
      <c r="AA10">
        <v>9.4</v>
      </c>
      <c r="AB10" s="212">
        <v>100</v>
      </c>
      <c r="AC10" t="s">
        <v>282</v>
      </c>
      <c r="AD10" t="s">
        <v>282</v>
      </c>
      <c r="AE10" s="212" t="s">
        <v>282</v>
      </c>
      <c r="AF10" t="s">
        <v>282</v>
      </c>
      <c r="AG10" t="s">
        <v>282</v>
      </c>
      <c r="AH10" s="212" t="s">
        <v>282</v>
      </c>
      <c r="AI10" t="s">
        <v>790</v>
      </c>
      <c r="AJ10" t="s">
        <v>10507</v>
      </c>
      <c r="AK10" t="s">
        <v>282</v>
      </c>
      <c r="AL10" t="s">
        <v>282</v>
      </c>
      <c r="AM10" s="212" t="s">
        <v>282</v>
      </c>
      <c r="AN10" s="212" t="s">
        <v>282</v>
      </c>
      <c r="AO10" s="212" t="s">
        <v>282</v>
      </c>
      <c r="AP10" s="212" t="s">
        <v>282</v>
      </c>
      <c r="AQ10" s="212" t="s">
        <v>282</v>
      </c>
      <c r="AR10" s="212" t="s">
        <v>282</v>
      </c>
      <c r="AS10" s="212" t="s">
        <v>282</v>
      </c>
      <c r="AT10" s="212" t="s">
        <v>282</v>
      </c>
      <c r="AU10" s="212" t="s">
        <v>282</v>
      </c>
      <c r="AV10" s="212" t="s">
        <v>282</v>
      </c>
      <c r="AW10">
        <v>27.2</v>
      </c>
      <c r="AX10">
        <v>9.8000000000000007</v>
      </c>
      <c r="AY10">
        <v>99</v>
      </c>
      <c r="AZ10" t="s">
        <v>282</v>
      </c>
      <c r="BA10" s="212" t="s">
        <v>282</v>
      </c>
      <c r="BB10" s="212" t="s">
        <v>282</v>
      </c>
      <c r="BC10" s="212" t="s">
        <v>282</v>
      </c>
      <c r="BD10" s="212" t="s">
        <v>282</v>
      </c>
      <c r="BE10" s="212" t="s">
        <v>282</v>
      </c>
      <c r="BF10" s="212" t="s">
        <v>282</v>
      </c>
      <c r="BG10" s="212" t="s">
        <v>282</v>
      </c>
      <c r="BH10" s="212" t="s">
        <v>282</v>
      </c>
      <c r="BI10" s="212" t="s">
        <v>282</v>
      </c>
      <c r="BJ10" s="212" t="s">
        <v>282</v>
      </c>
      <c r="BK10" s="212" t="s">
        <v>282</v>
      </c>
      <c r="BL10" s="212" t="s">
        <v>282</v>
      </c>
      <c r="BM10" s="212" t="s">
        <v>282</v>
      </c>
      <c r="BN10" s="212" t="s">
        <v>282</v>
      </c>
      <c r="BO10" s="212" t="s">
        <v>282</v>
      </c>
      <c r="BP10" s="212" t="s">
        <v>282</v>
      </c>
      <c r="BQ10" s="212" t="s">
        <v>282</v>
      </c>
      <c r="BR10" s="212" t="s">
        <v>282</v>
      </c>
      <c r="BS10" s="212" t="s">
        <v>282</v>
      </c>
      <c r="BT10" s="212" t="s">
        <v>282</v>
      </c>
      <c r="BU10" s="212" t="s">
        <v>282</v>
      </c>
      <c r="BV10" s="212" t="s">
        <v>282</v>
      </c>
      <c r="BW10" s="212" t="s">
        <v>282</v>
      </c>
      <c r="BX10" s="212" t="s">
        <v>282</v>
      </c>
      <c r="BY10" s="212" t="s">
        <v>282</v>
      </c>
      <c r="BZ10" s="212" t="s">
        <v>282</v>
      </c>
      <c r="CA10" s="212" t="s">
        <v>282</v>
      </c>
      <c r="CB10" s="212" t="s">
        <v>282</v>
      </c>
      <c r="CC10" s="212" t="s">
        <v>282</v>
      </c>
      <c r="CD10" s="212" t="s">
        <v>282</v>
      </c>
      <c r="CE10" s="212" t="s">
        <v>282</v>
      </c>
      <c r="CF10" s="212" t="s">
        <v>282</v>
      </c>
      <c r="CG10" s="212" t="s">
        <v>282</v>
      </c>
      <c r="CH10" s="212" t="s">
        <v>282</v>
      </c>
      <c r="CI10" s="212" t="s">
        <v>282</v>
      </c>
      <c r="CJ10" s="212" t="s">
        <v>282</v>
      </c>
      <c r="CK10" s="212" t="s">
        <v>282</v>
      </c>
      <c r="CL10" s="212" t="s">
        <v>282</v>
      </c>
      <c r="CM10" s="212" t="s">
        <v>282</v>
      </c>
      <c r="CN10" s="212" t="s">
        <v>282</v>
      </c>
      <c r="CO10" s="212" t="s">
        <v>282</v>
      </c>
      <c r="CP10" s="212" t="s">
        <v>282</v>
      </c>
      <c r="CQ10" s="212" t="s">
        <v>282</v>
      </c>
      <c r="CR10" s="212" t="s">
        <v>282</v>
      </c>
      <c r="CS10" s="212" t="s">
        <v>282</v>
      </c>
      <c r="CT10" s="212" t="s">
        <v>282</v>
      </c>
      <c r="CU10" s="212" t="s">
        <v>282</v>
      </c>
      <c r="CV10" s="212" t="s">
        <v>282</v>
      </c>
      <c r="CW10" s="212" t="s">
        <v>282</v>
      </c>
      <c r="CX10" s="212" t="s">
        <v>282</v>
      </c>
      <c r="CY10" s="212" t="s">
        <v>282</v>
      </c>
      <c r="CZ10" s="212" t="s">
        <v>282</v>
      </c>
      <c r="DA10" s="212" t="s">
        <v>282</v>
      </c>
      <c r="DB10" s="212" t="s">
        <v>282</v>
      </c>
      <c r="DC10" s="212" t="s">
        <v>282</v>
      </c>
      <c r="DD10" s="212" t="s">
        <v>282</v>
      </c>
      <c r="DE10" s="212" t="s">
        <v>282</v>
      </c>
      <c r="DF10" s="212" t="s">
        <v>282</v>
      </c>
      <c r="DG10" s="212" t="s">
        <v>282</v>
      </c>
      <c r="DH10" s="212" t="s">
        <v>282</v>
      </c>
      <c r="DI10" s="212" t="s">
        <v>282</v>
      </c>
      <c r="DJ10" s="212" t="s">
        <v>282</v>
      </c>
      <c r="DK10" s="212" t="s">
        <v>282</v>
      </c>
      <c r="DL10" s="212" t="s">
        <v>282</v>
      </c>
      <c r="DM10" s="212" t="s">
        <v>282</v>
      </c>
      <c r="DN10" s="212" t="s">
        <v>282</v>
      </c>
      <c r="DO10" s="212" t="s">
        <v>282</v>
      </c>
      <c r="DP10" s="212" t="s">
        <v>282</v>
      </c>
      <c r="DQ10" s="212" t="s">
        <v>282</v>
      </c>
      <c r="DR10" s="212" t="s">
        <v>282</v>
      </c>
      <c r="DS10" s="212" t="s">
        <v>282</v>
      </c>
      <c r="DT10" s="212" t="s">
        <v>282</v>
      </c>
      <c r="DU10" s="212" t="s">
        <v>282</v>
      </c>
      <c r="DV10" s="212" t="s">
        <v>282</v>
      </c>
    </row>
    <row r="11" spans="1:126" s="212" customFormat="1" x14ac:dyDescent="0.25">
      <c r="A11" s="148" t="s">
        <v>7877</v>
      </c>
      <c r="C11" s="212" t="s">
        <v>5328</v>
      </c>
      <c r="D11" s="159" t="s">
        <v>10574</v>
      </c>
      <c r="E11" s="159" t="s">
        <v>13077</v>
      </c>
      <c r="F11" s="159" t="s">
        <v>10534</v>
      </c>
      <c r="G11" s="159" t="s">
        <v>10535</v>
      </c>
      <c r="J11" s="159">
        <v>10</v>
      </c>
      <c r="K11" s="159">
        <v>2</v>
      </c>
      <c r="L11" s="159" t="s">
        <v>4423</v>
      </c>
      <c r="M11" s="159" t="s">
        <v>183</v>
      </c>
      <c r="N11" s="159" t="s">
        <v>282</v>
      </c>
      <c r="O11" s="159" t="s">
        <v>282</v>
      </c>
      <c r="P11" s="159" t="s">
        <v>282</v>
      </c>
      <c r="Q11" s="159">
        <v>71.45</v>
      </c>
      <c r="R11" s="159">
        <v>10.119999999999999</v>
      </c>
      <c r="S11" s="159">
        <v>159</v>
      </c>
      <c r="T11" s="212" t="s">
        <v>282</v>
      </c>
      <c r="U11" s="212" t="s">
        <v>282</v>
      </c>
      <c r="V11" s="212" t="s">
        <v>282</v>
      </c>
      <c r="W11" s="212" t="s">
        <v>282</v>
      </c>
      <c r="X11" s="212" t="s">
        <v>282</v>
      </c>
      <c r="Y11" s="212" t="s">
        <v>282</v>
      </c>
      <c r="Z11" s="159">
        <v>79.31</v>
      </c>
      <c r="AA11" s="159">
        <v>2.25</v>
      </c>
      <c r="AB11" s="159">
        <v>120</v>
      </c>
      <c r="AC11" s="159" t="s">
        <v>282</v>
      </c>
      <c r="AD11" s="159" t="s">
        <v>282</v>
      </c>
      <c r="AE11" s="159" t="s">
        <v>282</v>
      </c>
      <c r="AF11" s="159" t="s">
        <v>282</v>
      </c>
      <c r="AG11" s="159" t="s">
        <v>282</v>
      </c>
      <c r="AH11" s="159" t="s">
        <v>282</v>
      </c>
      <c r="AI11" s="159" t="s">
        <v>4639</v>
      </c>
      <c r="AJ11" s="159" t="s">
        <v>183</v>
      </c>
      <c r="AK11" s="159" t="s">
        <v>282</v>
      </c>
      <c r="AL11" s="159" t="s">
        <v>282</v>
      </c>
      <c r="AM11" s="159" t="s">
        <v>282</v>
      </c>
      <c r="AN11" s="159">
        <v>69.38</v>
      </c>
      <c r="AO11" s="159">
        <v>9.9700000000000006</v>
      </c>
      <c r="AP11" s="159">
        <v>154</v>
      </c>
      <c r="AQ11" s="212" t="s">
        <v>282</v>
      </c>
      <c r="AR11" s="212" t="s">
        <v>282</v>
      </c>
      <c r="AS11" s="212" t="s">
        <v>282</v>
      </c>
      <c r="AT11" s="212" t="s">
        <v>282</v>
      </c>
      <c r="AU11" s="212" t="s">
        <v>282</v>
      </c>
      <c r="AV11" s="212" t="s">
        <v>282</v>
      </c>
      <c r="AW11" s="159">
        <v>75.39</v>
      </c>
      <c r="AX11" s="159">
        <v>11.68</v>
      </c>
      <c r="AY11" s="159">
        <v>145</v>
      </c>
      <c r="AZ11" s="159" t="s">
        <v>282</v>
      </c>
      <c r="BA11" s="159" t="s">
        <v>282</v>
      </c>
      <c r="BB11" s="159" t="s">
        <v>282</v>
      </c>
      <c r="BC11" s="159" t="s">
        <v>282</v>
      </c>
      <c r="BD11" s="159" t="s">
        <v>282</v>
      </c>
      <c r="BE11" s="159" t="s">
        <v>282</v>
      </c>
      <c r="BF11" s="159" t="s">
        <v>282</v>
      </c>
      <c r="BG11" s="159" t="s">
        <v>282</v>
      </c>
      <c r="BH11" s="159" t="s">
        <v>282</v>
      </c>
      <c r="BI11" s="159" t="s">
        <v>282</v>
      </c>
      <c r="BJ11" s="159" t="s">
        <v>282</v>
      </c>
      <c r="BK11" s="159" t="s">
        <v>282</v>
      </c>
      <c r="BL11" s="159" t="s">
        <v>282</v>
      </c>
      <c r="BM11" s="159" t="s">
        <v>282</v>
      </c>
      <c r="BN11" s="159" t="s">
        <v>282</v>
      </c>
      <c r="BO11" s="159" t="s">
        <v>282</v>
      </c>
      <c r="BP11" s="159" t="s">
        <v>282</v>
      </c>
      <c r="BQ11" s="159" t="s">
        <v>282</v>
      </c>
      <c r="BR11" s="159" t="s">
        <v>282</v>
      </c>
      <c r="BS11" s="159" t="s">
        <v>282</v>
      </c>
      <c r="BT11" s="159" t="s">
        <v>282</v>
      </c>
      <c r="BU11" s="159" t="s">
        <v>282</v>
      </c>
      <c r="BV11" s="159" t="s">
        <v>282</v>
      </c>
      <c r="BW11" s="159" t="s">
        <v>282</v>
      </c>
      <c r="BX11" s="159" t="s">
        <v>282</v>
      </c>
      <c r="BY11" s="159" t="s">
        <v>282</v>
      </c>
      <c r="BZ11" s="159" t="s">
        <v>282</v>
      </c>
      <c r="CA11" s="159" t="s">
        <v>282</v>
      </c>
      <c r="CB11" s="159" t="s">
        <v>282</v>
      </c>
      <c r="CC11" s="159" t="s">
        <v>282</v>
      </c>
      <c r="CD11" s="159" t="s">
        <v>282</v>
      </c>
      <c r="CE11" s="159" t="s">
        <v>282</v>
      </c>
      <c r="CF11" s="159" t="s">
        <v>282</v>
      </c>
      <c r="CG11" s="159" t="s">
        <v>282</v>
      </c>
      <c r="CH11" s="159" t="s">
        <v>282</v>
      </c>
      <c r="CI11" s="159" t="s">
        <v>282</v>
      </c>
      <c r="CJ11" s="159" t="s">
        <v>282</v>
      </c>
      <c r="CK11" s="159" t="s">
        <v>282</v>
      </c>
      <c r="CL11" s="159" t="s">
        <v>282</v>
      </c>
      <c r="CM11" s="159" t="s">
        <v>282</v>
      </c>
      <c r="CN11" s="159" t="s">
        <v>282</v>
      </c>
      <c r="CO11" s="159" t="s">
        <v>282</v>
      </c>
      <c r="CP11" s="159" t="s">
        <v>282</v>
      </c>
      <c r="CQ11" s="159" t="s">
        <v>282</v>
      </c>
      <c r="CR11" s="159" t="s">
        <v>282</v>
      </c>
      <c r="CS11" s="159" t="s">
        <v>282</v>
      </c>
      <c r="CT11" s="159" t="s">
        <v>282</v>
      </c>
      <c r="CU11" s="159" t="s">
        <v>282</v>
      </c>
      <c r="CV11" s="159" t="s">
        <v>282</v>
      </c>
      <c r="CW11" s="159" t="s">
        <v>282</v>
      </c>
      <c r="CX11" s="159" t="s">
        <v>282</v>
      </c>
      <c r="CY11" s="159" t="s">
        <v>282</v>
      </c>
      <c r="CZ11" s="159" t="s">
        <v>282</v>
      </c>
      <c r="DA11" s="159" t="s">
        <v>282</v>
      </c>
      <c r="DB11" s="159" t="s">
        <v>282</v>
      </c>
      <c r="DC11" s="159" t="s">
        <v>282</v>
      </c>
      <c r="DD11" s="159" t="s">
        <v>282</v>
      </c>
      <c r="DE11" s="159" t="s">
        <v>282</v>
      </c>
      <c r="DF11" s="159" t="s">
        <v>282</v>
      </c>
      <c r="DG11" s="159" t="s">
        <v>282</v>
      </c>
      <c r="DH11" s="159" t="s">
        <v>282</v>
      </c>
      <c r="DI11" s="159" t="s">
        <v>282</v>
      </c>
      <c r="DJ11" s="159" t="s">
        <v>282</v>
      </c>
      <c r="DK11" s="159" t="s">
        <v>282</v>
      </c>
      <c r="DL11" s="159" t="s">
        <v>282</v>
      </c>
      <c r="DM11" s="159" t="s">
        <v>282</v>
      </c>
      <c r="DN11" s="159" t="s">
        <v>282</v>
      </c>
      <c r="DO11" s="159" t="s">
        <v>282</v>
      </c>
      <c r="DP11" s="159" t="s">
        <v>282</v>
      </c>
      <c r="DQ11" s="159" t="s">
        <v>282</v>
      </c>
      <c r="DR11" s="159" t="s">
        <v>282</v>
      </c>
      <c r="DS11" s="159" t="s">
        <v>282</v>
      </c>
      <c r="DT11" s="159" t="s">
        <v>282</v>
      </c>
      <c r="DU11" s="159" t="s">
        <v>282</v>
      </c>
      <c r="DV11" s="159" t="s">
        <v>282</v>
      </c>
    </row>
    <row r="12" spans="1:126" s="212" customFormat="1" x14ac:dyDescent="0.25">
      <c r="A12" s="212" t="s">
        <v>4820</v>
      </c>
      <c r="B12" s="212" t="s">
        <v>13134</v>
      </c>
      <c r="C12" s="212" t="s">
        <v>5328</v>
      </c>
      <c r="D12" s="159" t="s">
        <v>10879</v>
      </c>
      <c r="E12" s="159" t="s">
        <v>5805</v>
      </c>
      <c r="F12" s="159" t="s">
        <v>10534</v>
      </c>
      <c r="G12" s="159" t="s">
        <v>10880</v>
      </c>
      <c r="J12" s="159">
        <v>8</v>
      </c>
      <c r="K12" s="159">
        <v>2</v>
      </c>
      <c r="L12" s="159" t="s">
        <v>272</v>
      </c>
      <c r="M12" s="159" t="s">
        <v>10507</v>
      </c>
      <c r="N12" s="159" t="s">
        <v>282</v>
      </c>
      <c r="O12" s="159" t="s">
        <v>282</v>
      </c>
      <c r="P12" s="159" t="s">
        <v>282</v>
      </c>
      <c r="Q12" s="159">
        <v>19.2</v>
      </c>
      <c r="R12" s="159">
        <v>5.9</v>
      </c>
      <c r="S12" s="159">
        <v>155</v>
      </c>
      <c r="T12" s="212" t="s">
        <v>282</v>
      </c>
      <c r="U12" s="212" t="s">
        <v>282</v>
      </c>
      <c r="V12" s="212" t="s">
        <v>282</v>
      </c>
      <c r="W12" s="212" t="s">
        <v>282</v>
      </c>
      <c r="X12" s="212" t="s">
        <v>282</v>
      </c>
      <c r="Y12" s="212" t="s">
        <v>282</v>
      </c>
      <c r="Z12" s="212" t="s">
        <v>282</v>
      </c>
      <c r="AA12" s="212" t="s">
        <v>282</v>
      </c>
      <c r="AB12" s="212" t="s">
        <v>282</v>
      </c>
      <c r="AC12" s="212" t="s">
        <v>282</v>
      </c>
      <c r="AD12" s="212" t="s">
        <v>282</v>
      </c>
      <c r="AE12" s="212" t="s">
        <v>282</v>
      </c>
      <c r="AF12" s="159">
        <v>-7.91</v>
      </c>
      <c r="AG12" s="159">
        <v>7.9</v>
      </c>
      <c r="AH12" s="159">
        <v>108</v>
      </c>
      <c r="AI12" s="159" t="s">
        <v>790</v>
      </c>
      <c r="AJ12" s="159" t="s">
        <v>10507</v>
      </c>
      <c r="AK12" s="159" t="s">
        <v>282</v>
      </c>
      <c r="AL12" s="159" t="s">
        <v>282</v>
      </c>
      <c r="AM12" s="159" t="s">
        <v>282</v>
      </c>
      <c r="AN12" s="159">
        <v>19.899999999999999</v>
      </c>
      <c r="AO12" s="159">
        <v>5.8</v>
      </c>
      <c r="AP12" s="159">
        <v>148</v>
      </c>
      <c r="AQ12" s="212" t="s">
        <v>282</v>
      </c>
      <c r="AR12" s="212" t="s">
        <v>282</v>
      </c>
      <c r="AS12" s="212" t="s">
        <v>282</v>
      </c>
      <c r="AT12" s="212" t="s">
        <v>282</v>
      </c>
      <c r="AU12" s="212" t="s">
        <v>282</v>
      </c>
      <c r="AV12" s="212" t="s">
        <v>282</v>
      </c>
      <c r="AW12" s="212" t="s">
        <v>282</v>
      </c>
      <c r="AX12" s="212" t="s">
        <v>282</v>
      </c>
      <c r="AY12" s="212" t="s">
        <v>282</v>
      </c>
      <c r="AZ12" s="212" t="s">
        <v>282</v>
      </c>
      <c r="BA12" s="212" t="s">
        <v>282</v>
      </c>
      <c r="BB12" s="212" t="s">
        <v>282</v>
      </c>
      <c r="BC12" s="159">
        <v>-6.11</v>
      </c>
      <c r="BD12" s="159">
        <v>7.75</v>
      </c>
      <c r="BE12" s="159">
        <v>116</v>
      </c>
      <c r="BF12" s="159" t="s">
        <v>282</v>
      </c>
      <c r="BG12" s="159" t="s">
        <v>282</v>
      </c>
      <c r="BH12" s="159" t="s">
        <v>282</v>
      </c>
      <c r="BI12" s="159" t="s">
        <v>282</v>
      </c>
      <c r="BJ12" s="159" t="s">
        <v>282</v>
      </c>
      <c r="BK12" s="159" t="s">
        <v>282</v>
      </c>
      <c r="BL12" s="159" t="s">
        <v>282</v>
      </c>
      <c r="BM12" s="159" t="s">
        <v>282</v>
      </c>
      <c r="BN12" s="159" t="s">
        <v>282</v>
      </c>
      <c r="BO12" s="159" t="s">
        <v>282</v>
      </c>
      <c r="BP12" s="159" t="s">
        <v>282</v>
      </c>
      <c r="BQ12" s="159" t="s">
        <v>282</v>
      </c>
      <c r="BR12" s="159" t="s">
        <v>282</v>
      </c>
      <c r="BS12" s="159" t="s">
        <v>282</v>
      </c>
      <c r="BT12" s="159" t="s">
        <v>282</v>
      </c>
      <c r="BU12" s="159" t="s">
        <v>282</v>
      </c>
      <c r="BV12" s="159" t="s">
        <v>282</v>
      </c>
      <c r="BW12" s="159" t="s">
        <v>282</v>
      </c>
      <c r="BX12" s="159" t="s">
        <v>282</v>
      </c>
      <c r="BY12" s="159" t="s">
        <v>282</v>
      </c>
      <c r="BZ12" s="159" t="s">
        <v>282</v>
      </c>
      <c r="CA12" s="159" t="s">
        <v>282</v>
      </c>
      <c r="CB12" s="159" t="s">
        <v>282</v>
      </c>
      <c r="CC12" s="159" t="s">
        <v>282</v>
      </c>
      <c r="CD12" s="159" t="s">
        <v>282</v>
      </c>
      <c r="CE12" s="159" t="s">
        <v>282</v>
      </c>
      <c r="CF12" s="159" t="s">
        <v>282</v>
      </c>
      <c r="CG12" s="159" t="s">
        <v>282</v>
      </c>
      <c r="CH12" s="159" t="s">
        <v>282</v>
      </c>
      <c r="CI12" s="159" t="s">
        <v>282</v>
      </c>
      <c r="CJ12" s="159" t="s">
        <v>282</v>
      </c>
      <c r="CK12" s="159" t="s">
        <v>282</v>
      </c>
      <c r="CL12" s="159" t="s">
        <v>282</v>
      </c>
      <c r="CM12" s="159" t="s">
        <v>282</v>
      </c>
      <c r="CN12" s="159" t="s">
        <v>282</v>
      </c>
      <c r="CO12" s="159" t="s">
        <v>282</v>
      </c>
      <c r="CP12" s="159" t="s">
        <v>282</v>
      </c>
      <c r="CQ12" s="159" t="s">
        <v>282</v>
      </c>
      <c r="CR12" s="159" t="s">
        <v>282</v>
      </c>
      <c r="CS12" s="159" t="s">
        <v>282</v>
      </c>
      <c r="CT12" s="159" t="s">
        <v>282</v>
      </c>
      <c r="CU12" s="159" t="s">
        <v>282</v>
      </c>
      <c r="CV12" s="159" t="s">
        <v>282</v>
      </c>
      <c r="CW12" s="159" t="s">
        <v>282</v>
      </c>
      <c r="CX12" s="159" t="s">
        <v>282</v>
      </c>
      <c r="CY12" s="159" t="s">
        <v>282</v>
      </c>
      <c r="CZ12" s="159" t="s">
        <v>282</v>
      </c>
      <c r="DA12" s="159" t="s">
        <v>282</v>
      </c>
      <c r="DB12" s="159" t="s">
        <v>282</v>
      </c>
      <c r="DC12" s="159" t="s">
        <v>282</v>
      </c>
      <c r="DD12" s="159" t="s">
        <v>282</v>
      </c>
      <c r="DE12" s="159" t="s">
        <v>282</v>
      </c>
      <c r="DF12" s="159" t="s">
        <v>282</v>
      </c>
      <c r="DG12" s="159" t="s">
        <v>282</v>
      </c>
      <c r="DH12" s="159" t="s">
        <v>282</v>
      </c>
      <c r="DI12" s="159" t="s">
        <v>282</v>
      </c>
      <c r="DJ12" s="159" t="s">
        <v>282</v>
      </c>
      <c r="DK12" s="159" t="s">
        <v>282</v>
      </c>
      <c r="DL12" s="159" t="s">
        <v>282</v>
      </c>
      <c r="DM12" s="159" t="s">
        <v>282</v>
      </c>
      <c r="DN12" s="159" t="s">
        <v>282</v>
      </c>
      <c r="DO12" s="159" t="s">
        <v>282</v>
      </c>
      <c r="DP12" s="159" t="s">
        <v>282</v>
      </c>
      <c r="DQ12" s="159" t="s">
        <v>282</v>
      </c>
      <c r="DR12" s="159" t="s">
        <v>282</v>
      </c>
      <c r="DS12" s="159" t="s">
        <v>282</v>
      </c>
      <c r="DT12" s="159" t="s">
        <v>282</v>
      </c>
      <c r="DU12" s="159" t="s">
        <v>282</v>
      </c>
      <c r="DV12" s="159" t="s">
        <v>282</v>
      </c>
    </row>
    <row r="13" spans="1:126" x14ac:dyDescent="0.25">
      <c r="A13" t="s">
        <v>868</v>
      </c>
      <c r="C13" s="212" t="s">
        <v>5328</v>
      </c>
      <c r="D13" s="212" t="s">
        <v>10574</v>
      </c>
      <c r="E13" s="212" t="s">
        <v>5338</v>
      </c>
      <c r="F13" s="212" t="s">
        <v>10534</v>
      </c>
      <c r="G13" s="212" t="s">
        <v>10535</v>
      </c>
      <c r="J13">
        <v>6</v>
      </c>
      <c r="K13">
        <v>2</v>
      </c>
      <c r="L13" t="s">
        <v>252</v>
      </c>
      <c r="M13" t="s">
        <v>10507</v>
      </c>
      <c r="N13" t="s">
        <v>282</v>
      </c>
      <c r="O13" s="212" t="s">
        <v>282</v>
      </c>
      <c r="P13" s="212" t="s">
        <v>282</v>
      </c>
      <c r="Q13" s="212" t="s">
        <v>282</v>
      </c>
      <c r="R13" s="212" t="s">
        <v>282</v>
      </c>
      <c r="S13" s="212" t="s">
        <v>282</v>
      </c>
      <c r="T13" s="212" t="s">
        <v>282</v>
      </c>
      <c r="U13" s="212" t="s">
        <v>282</v>
      </c>
      <c r="V13" s="212" t="s">
        <v>282</v>
      </c>
      <c r="W13" s="212" t="s">
        <v>282</v>
      </c>
      <c r="X13" s="212" t="s">
        <v>282</v>
      </c>
      <c r="Y13" s="212" t="s">
        <v>282</v>
      </c>
      <c r="Z13" s="212" t="s">
        <v>282</v>
      </c>
      <c r="AA13" s="212" t="s">
        <v>282</v>
      </c>
      <c r="AB13" s="212" t="s">
        <v>282</v>
      </c>
      <c r="AC13">
        <v>6.7</v>
      </c>
      <c r="AD13">
        <v>7.8</v>
      </c>
      <c r="AE13" s="212">
        <v>32</v>
      </c>
      <c r="AF13" s="212" t="s">
        <v>282</v>
      </c>
      <c r="AG13" s="212" t="s">
        <v>282</v>
      </c>
      <c r="AH13" s="212" t="s">
        <v>282</v>
      </c>
      <c r="AI13" s="212" t="s">
        <v>790</v>
      </c>
      <c r="AJ13" s="212" t="s">
        <v>10507</v>
      </c>
      <c r="AK13" t="s">
        <v>282</v>
      </c>
      <c r="AL13" s="212" t="s">
        <v>282</v>
      </c>
      <c r="AM13" s="212" t="s">
        <v>282</v>
      </c>
      <c r="AN13" s="212" t="s">
        <v>282</v>
      </c>
      <c r="AO13" s="212" t="s">
        <v>282</v>
      </c>
      <c r="AP13" s="212" t="s">
        <v>282</v>
      </c>
      <c r="AQ13" s="212" t="s">
        <v>282</v>
      </c>
      <c r="AR13" s="212" t="s">
        <v>282</v>
      </c>
      <c r="AS13" s="212" t="s">
        <v>282</v>
      </c>
      <c r="AT13" s="212" t="s">
        <v>282</v>
      </c>
      <c r="AU13" s="212" t="s">
        <v>282</v>
      </c>
      <c r="AV13" s="212" t="s">
        <v>282</v>
      </c>
      <c r="AW13" s="212" t="s">
        <v>282</v>
      </c>
      <c r="AX13" s="212" t="s">
        <v>282</v>
      </c>
      <c r="AY13" s="212" t="s">
        <v>282</v>
      </c>
      <c r="AZ13">
        <v>1.6</v>
      </c>
      <c r="BA13">
        <v>6.3</v>
      </c>
      <c r="BB13">
        <v>31</v>
      </c>
      <c r="BC13" t="s">
        <v>282</v>
      </c>
      <c r="BD13" s="212" t="s">
        <v>282</v>
      </c>
      <c r="BE13" s="212" t="s">
        <v>282</v>
      </c>
      <c r="BF13" s="212" t="s">
        <v>282</v>
      </c>
      <c r="BG13" s="212" t="s">
        <v>282</v>
      </c>
      <c r="BH13" s="212" t="s">
        <v>282</v>
      </c>
      <c r="BI13" s="212" t="s">
        <v>282</v>
      </c>
      <c r="BJ13" s="212" t="s">
        <v>282</v>
      </c>
      <c r="BK13" s="212" t="s">
        <v>282</v>
      </c>
      <c r="BL13" s="212" t="s">
        <v>282</v>
      </c>
      <c r="BM13" s="212" t="s">
        <v>282</v>
      </c>
      <c r="BN13" s="212" t="s">
        <v>282</v>
      </c>
      <c r="BO13" s="212" t="s">
        <v>282</v>
      </c>
      <c r="BP13" s="212" t="s">
        <v>282</v>
      </c>
      <c r="BQ13" s="212" t="s">
        <v>282</v>
      </c>
      <c r="BR13" s="212" t="s">
        <v>282</v>
      </c>
      <c r="BS13" s="212" t="s">
        <v>282</v>
      </c>
      <c r="BT13" s="212" t="s">
        <v>282</v>
      </c>
      <c r="BU13" s="212" t="s">
        <v>282</v>
      </c>
      <c r="BV13" s="212" t="s">
        <v>282</v>
      </c>
      <c r="BW13" s="212" t="s">
        <v>282</v>
      </c>
      <c r="BX13" s="212" t="s">
        <v>282</v>
      </c>
      <c r="BY13" s="212" t="s">
        <v>282</v>
      </c>
      <c r="BZ13" s="212" t="s">
        <v>282</v>
      </c>
      <c r="CA13" s="212" t="s">
        <v>282</v>
      </c>
      <c r="CB13" s="212" t="s">
        <v>282</v>
      </c>
      <c r="CC13" s="212" t="s">
        <v>282</v>
      </c>
      <c r="CD13" s="212" t="s">
        <v>282</v>
      </c>
      <c r="CE13" s="212" t="s">
        <v>282</v>
      </c>
      <c r="CF13" s="212" t="s">
        <v>282</v>
      </c>
      <c r="CG13" s="212" t="s">
        <v>282</v>
      </c>
      <c r="CH13" s="212" t="s">
        <v>282</v>
      </c>
      <c r="CI13" s="212" t="s">
        <v>282</v>
      </c>
      <c r="CJ13" s="212" t="s">
        <v>282</v>
      </c>
      <c r="CK13" s="212" t="s">
        <v>282</v>
      </c>
      <c r="CL13" s="212" t="s">
        <v>282</v>
      </c>
      <c r="CM13" s="212" t="s">
        <v>282</v>
      </c>
      <c r="CN13" s="212" t="s">
        <v>282</v>
      </c>
      <c r="CO13" s="212" t="s">
        <v>282</v>
      </c>
      <c r="CP13" s="212" t="s">
        <v>282</v>
      </c>
      <c r="CQ13" s="212" t="s">
        <v>282</v>
      </c>
      <c r="CR13" s="212" t="s">
        <v>282</v>
      </c>
      <c r="CS13" s="212" t="s">
        <v>282</v>
      </c>
      <c r="CT13" s="212" t="s">
        <v>282</v>
      </c>
      <c r="CU13" s="212" t="s">
        <v>282</v>
      </c>
      <c r="CV13" s="212" t="s">
        <v>282</v>
      </c>
      <c r="CW13" s="212" t="s">
        <v>282</v>
      </c>
      <c r="CX13" s="212" t="s">
        <v>282</v>
      </c>
      <c r="CY13" s="212" t="s">
        <v>282</v>
      </c>
      <c r="CZ13" s="212" t="s">
        <v>282</v>
      </c>
      <c r="DA13" s="212" t="s">
        <v>282</v>
      </c>
      <c r="DB13" s="212" t="s">
        <v>282</v>
      </c>
      <c r="DC13" s="212" t="s">
        <v>282</v>
      </c>
      <c r="DD13" s="212" t="s">
        <v>282</v>
      </c>
      <c r="DE13" s="212" t="s">
        <v>282</v>
      </c>
      <c r="DF13" s="212" t="s">
        <v>282</v>
      </c>
      <c r="DG13" s="212" t="s">
        <v>282</v>
      </c>
      <c r="DH13" s="212" t="s">
        <v>282</v>
      </c>
      <c r="DI13" s="212" t="s">
        <v>282</v>
      </c>
      <c r="DJ13" s="212" t="s">
        <v>282</v>
      </c>
      <c r="DK13" s="212" t="s">
        <v>282</v>
      </c>
      <c r="DL13" s="212" t="s">
        <v>282</v>
      </c>
      <c r="DM13" s="212" t="s">
        <v>282</v>
      </c>
      <c r="DN13" s="212" t="s">
        <v>282</v>
      </c>
      <c r="DO13" s="212" t="s">
        <v>282</v>
      </c>
      <c r="DP13" s="212" t="s">
        <v>282</v>
      </c>
      <c r="DQ13" s="212" t="s">
        <v>282</v>
      </c>
      <c r="DR13" s="212" t="s">
        <v>282</v>
      </c>
      <c r="DS13" s="212" t="s">
        <v>282</v>
      </c>
      <c r="DT13" s="212" t="s">
        <v>282</v>
      </c>
      <c r="DU13" s="212" t="s">
        <v>282</v>
      </c>
      <c r="DV13" s="212" t="s">
        <v>282</v>
      </c>
    </row>
    <row r="14" spans="1:126" s="212" customFormat="1" x14ac:dyDescent="0.25">
      <c r="A14" s="212" t="s">
        <v>7894</v>
      </c>
      <c r="B14" s="66" t="s">
        <v>13153</v>
      </c>
      <c r="C14" s="66" t="s">
        <v>5328</v>
      </c>
      <c r="D14" s="212" t="s">
        <v>10879</v>
      </c>
      <c r="E14" s="212" t="s">
        <v>13144</v>
      </c>
      <c r="F14" s="212" t="s">
        <v>10534</v>
      </c>
      <c r="G14" s="212" t="s">
        <v>10880</v>
      </c>
      <c r="J14" s="212">
        <v>8</v>
      </c>
      <c r="K14" s="212">
        <v>2</v>
      </c>
      <c r="L14" s="212" t="s">
        <v>256</v>
      </c>
      <c r="M14" s="212" t="s">
        <v>10507</v>
      </c>
      <c r="N14" s="212" t="s">
        <v>282</v>
      </c>
      <c r="O14" s="212" t="s">
        <v>282</v>
      </c>
      <c r="P14" s="212" t="s">
        <v>282</v>
      </c>
      <c r="Q14" s="212">
        <v>35.4</v>
      </c>
      <c r="R14" s="212">
        <v>13.6</v>
      </c>
      <c r="S14" s="212">
        <v>52</v>
      </c>
      <c r="T14" s="212" t="s">
        <v>282</v>
      </c>
      <c r="U14" s="212" t="s">
        <v>282</v>
      </c>
      <c r="V14" s="212" t="s">
        <v>282</v>
      </c>
      <c r="W14" s="212" t="s">
        <v>282</v>
      </c>
      <c r="X14" s="212" t="s">
        <v>282</v>
      </c>
      <c r="Y14" s="212" t="s">
        <v>282</v>
      </c>
      <c r="Z14" s="212" t="s">
        <v>282</v>
      </c>
      <c r="AA14" s="212" t="s">
        <v>282</v>
      </c>
      <c r="AB14" s="212" t="s">
        <v>282</v>
      </c>
      <c r="AC14" s="212">
        <v>-10.97</v>
      </c>
      <c r="AD14" s="212">
        <v>10.53</v>
      </c>
      <c r="AE14" s="212">
        <v>52</v>
      </c>
      <c r="AF14" s="212" t="s">
        <v>282</v>
      </c>
      <c r="AG14" s="212" t="s">
        <v>282</v>
      </c>
      <c r="AH14" s="212" t="s">
        <v>282</v>
      </c>
      <c r="AI14" s="212" t="s">
        <v>790</v>
      </c>
      <c r="AJ14" s="212" t="s">
        <v>10507</v>
      </c>
      <c r="AK14" s="212" t="s">
        <v>282</v>
      </c>
      <c r="AL14" s="212" t="s">
        <v>282</v>
      </c>
      <c r="AM14" s="212" t="s">
        <v>282</v>
      </c>
      <c r="AN14" s="212">
        <v>34.5</v>
      </c>
      <c r="AO14" s="212">
        <v>9.5</v>
      </c>
      <c r="AP14" s="212">
        <v>48</v>
      </c>
      <c r="AQ14" s="212" t="s">
        <v>282</v>
      </c>
      <c r="AR14" s="212" t="s">
        <v>282</v>
      </c>
      <c r="AS14" s="212" t="s">
        <v>282</v>
      </c>
      <c r="AT14" s="212" t="s">
        <v>282</v>
      </c>
      <c r="AU14" s="212" t="s">
        <v>282</v>
      </c>
      <c r="AV14" s="212" t="s">
        <v>282</v>
      </c>
      <c r="AW14" s="212" t="s">
        <v>282</v>
      </c>
      <c r="AX14" s="212" t="s">
        <v>282</v>
      </c>
      <c r="AY14" s="212" t="s">
        <v>282</v>
      </c>
      <c r="AZ14" s="212">
        <v>-8.26</v>
      </c>
      <c r="BA14" s="212">
        <v>10.32</v>
      </c>
      <c r="BB14" s="212">
        <v>48</v>
      </c>
      <c r="BC14" s="212" t="s">
        <v>282</v>
      </c>
      <c r="BD14" s="212" t="s">
        <v>282</v>
      </c>
      <c r="BE14" s="212" t="s">
        <v>282</v>
      </c>
      <c r="BF14" s="212" t="s">
        <v>282</v>
      </c>
      <c r="BG14" s="212" t="s">
        <v>282</v>
      </c>
      <c r="BH14" s="212" t="s">
        <v>282</v>
      </c>
      <c r="BI14" s="212" t="s">
        <v>282</v>
      </c>
      <c r="BJ14" s="212" t="s">
        <v>282</v>
      </c>
      <c r="BK14" s="212" t="s">
        <v>282</v>
      </c>
      <c r="BL14" s="212" t="s">
        <v>282</v>
      </c>
      <c r="BM14" s="212" t="s">
        <v>282</v>
      </c>
      <c r="BN14" s="212" t="s">
        <v>282</v>
      </c>
      <c r="BO14" s="212" t="s">
        <v>282</v>
      </c>
      <c r="BP14" s="212" t="s">
        <v>282</v>
      </c>
      <c r="BQ14" s="212" t="s">
        <v>282</v>
      </c>
      <c r="BR14" s="212" t="s">
        <v>282</v>
      </c>
      <c r="BS14" s="212" t="s">
        <v>282</v>
      </c>
      <c r="BT14" s="212" t="s">
        <v>282</v>
      </c>
      <c r="BU14" s="212" t="s">
        <v>282</v>
      </c>
      <c r="BV14" s="212" t="s">
        <v>282</v>
      </c>
      <c r="BW14" s="212" t="s">
        <v>282</v>
      </c>
      <c r="BX14" s="212" t="s">
        <v>282</v>
      </c>
      <c r="BY14" s="212" t="s">
        <v>282</v>
      </c>
      <c r="BZ14" s="212" t="s">
        <v>282</v>
      </c>
      <c r="CA14" s="212" t="s">
        <v>282</v>
      </c>
      <c r="CB14" s="212" t="s">
        <v>282</v>
      </c>
      <c r="CC14" s="212" t="s">
        <v>282</v>
      </c>
      <c r="CD14" s="212" t="s">
        <v>282</v>
      </c>
      <c r="CE14" s="212" t="s">
        <v>282</v>
      </c>
      <c r="CF14" s="212" t="s">
        <v>282</v>
      </c>
      <c r="CG14" s="212" t="s">
        <v>282</v>
      </c>
      <c r="CH14" s="212" t="s">
        <v>282</v>
      </c>
      <c r="CI14" s="212" t="s">
        <v>282</v>
      </c>
      <c r="CJ14" s="212" t="s">
        <v>282</v>
      </c>
      <c r="CK14" s="212" t="s">
        <v>282</v>
      </c>
      <c r="CL14" s="212" t="s">
        <v>282</v>
      </c>
      <c r="CM14" s="212" t="s">
        <v>282</v>
      </c>
      <c r="CN14" s="212" t="s">
        <v>282</v>
      </c>
      <c r="CO14" s="212" t="s">
        <v>282</v>
      </c>
      <c r="CP14" s="212" t="s">
        <v>282</v>
      </c>
      <c r="CQ14" s="212" t="s">
        <v>282</v>
      </c>
      <c r="CR14" s="212" t="s">
        <v>282</v>
      </c>
      <c r="CS14" s="212" t="s">
        <v>282</v>
      </c>
      <c r="CT14" s="212" t="s">
        <v>282</v>
      </c>
      <c r="CU14" s="212" t="s">
        <v>282</v>
      </c>
      <c r="CV14" s="212" t="s">
        <v>282</v>
      </c>
      <c r="CW14" s="212" t="s">
        <v>282</v>
      </c>
      <c r="CX14" s="212" t="s">
        <v>282</v>
      </c>
      <c r="CY14" s="212" t="s">
        <v>282</v>
      </c>
      <c r="CZ14" s="212" t="s">
        <v>282</v>
      </c>
      <c r="DA14" s="212" t="s">
        <v>282</v>
      </c>
      <c r="DB14" s="212" t="s">
        <v>282</v>
      </c>
      <c r="DC14" s="212" t="s">
        <v>282</v>
      </c>
      <c r="DD14" s="212" t="s">
        <v>282</v>
      </c>
      <c r="DE14" s="212" t="s">
        <v>282</v>
      </c>
      <c r="DF14" s="212" t="s">
        <v>282</v>
      </c>
      <c r="DG14" s="212" t="s">
        <v>282</v>
      </c>
      <c r="DH14" s="212" t="s">
        <v>282</v>
      </c>
      <c r="DI14" s="212" t="s">
        <v>282</v>
      </c>
      <c r="DJ14" s="212" t="s">
        <v>282</v>
      </c>
      <c r="DK14" s="212" t="s">
        <v>282</v>
      </c>
      <c r="DL14" s="212" t="s">
        <v>282</v>
      </c>
      <c r="DM14" s="212" t="s">
        <v>282</v>
      </c>
      <c r="DN14" s="212" t="s">
        <v>282</v>
      </c>
      <c r="DO14" s="212" t="s">
        <v>282</v>
      </c>
      <c r="DP14" s="212" t="s">
        <v>282</v>
      </c>
      <c r="DQ14" s="212" t="s">
        <v>282</v>
      </c>
      <c r="DR14" s="212" t="s">
        <v>282</v>
      </c>
      <c r="DS14" s="212" t="s">
        <v>282</v>
      </c>
      <c r="DT14" s="212" t="s">
        <v>282</v>
      </c>
      <c r="DU14" s="212" t="s">
        <v>282</v>
      </c>
      <c r="DV14" s="212" t="s">
        <v>282</v>
      </c>
    </row>
    <row r="15" spans="1:126" s="212" customFormat="1" x14ac:dyDescent="0.25">
      <c r="A15" s="66" t="s">
        <v>7899</v>
      </c>
      <c r="B15" s="159" t="s">
        <v>10725</v>
      </c>
      <c r="C15" s="159" t="s">
        <v>5328</v>
      </c>
      <c r="D15" s="212" t="s">
        <v>13162</v>
      </c>
      <c r="E15" s="212" t="s">
        <v>13158</v>
      </c>
      <c r="F15" s="212" t="s">
        <v>10534</v>
      </c>
      <c r="G15" s="212" t="s">
        <v>10880</v>
      </c>
      <c r="J15" s="212">
        <v>6</v>
      </c>
      <c r="K15" s="212">
        <v>2</v>
      </c>
      <c r="L15" s="212" t="s">
        <v>11508</v>
      </c>
      <c r="M15" s="212" t="s">
        <v>183</v>
      </c>
      <c r="N15" s="212" t="s">
        <v>282</v>
      </c>
      <c r="O15" s="212" t="s">
        <v>282</v>
      </c>
      <c r="P15" s="212" t="s">
        <v>282</v>
      </c>
      <c r="Q15" s="212">
        <v>14.5</v>
      </c>
      <c r="R15" s="212">
        <v>4.88</v>
      </c>
      <c r="S15" s="212">
        <v>12</v>
      </c>
      <c r="T15" s="212" t="s">
        <v>282</v>
      </c>
      <c r="U15" s="212" t="s">
        <v>282</v>
      </c>
      <c r="V15" s="212" t="s">
        <v>282</v>
      </c>
      <c r="W15" s="212">
        <v>5.58</v>
      </c>
      <c r="X15" s="212">
        <v>6.13</v>
      </c>
      <c r="Y15" s="212">
        <v>12</v>
      </c>
      <c r="Z15" s="212" t="s">
        <v>282</v>
      </c>
      <c r="AA15" s="212" t="s">
        <v>282</v>
      </c>
      <c r="AB15" s="212" t="s">
        <v>282</v>
      </c>
      <c r="AC15" s="212" t="s">
        <v>282</v>
      </c>
      <c r="AD15" s="212" t="s">
        <v>282</v>
      </c>
      <c r="AE15" s="212" t="s">
        <v>282</v>
      </c>
      <c r="AF15" s="212" t="s">
        <v>282</v>
      </c>
      <c r="AG15" s="212" t="s">
        <v>282</v>
      </c>
      <c r="AH15" s="212" t="s">
        <v>282</v>
      </c>
      <c r="AI15" s="212" t="s">
        <v>790</v>
      </c>
      <c r="AJ15" s="212" t="s">
        <v>10507</v>
      </c>
      <c r="AK15" s="212" t="s">
        <v>282</v>
      </c>
      <c r="AL15" s="212" t="s">
        <v>282</v>
      </c>
      <c r="AM15" s="212" t="s">
        <v>282</v>
      </c>
      <c r="AN15" s="212">
        <v>15.5</v>
      </c>
      <c r="AO15" s="212">
        <v>4.88</v>
      </c>
      <c r="AP15" s="212">
        <v>12</v>
      </c>
      <c r="AQ15" s="212" t="s">
        <v>282</v>
      </c>
      <c r="AR15" s="212" t="s">
        <v>282</v>
      </c>
      <c r="AS15" s="212" t="s">
        <v>282</v>
      </c>
      <c r="AT15" s="212">
        <v>16.920000000000002</v>
      </c>
      <c r="AU15" s="212">
        <v>4.88</v>
      </c>
      <c r="AV15" s="212">
        <v>12</v>
      </c>
      <c r="AW15" s="212" t="s">
        <v>282</v>
      </c>
      <c r="AX15" s="212" t="s">
        <v>282</v>
      </c>
      <c r="AY15" s="212" t="s">
        <v>282</v>
      </c>
      <c r="AZ15" s="212" t="s">
        <v>282</v>
      </c>
      <c r="BA15" s="212" t="s">
        <v>282</v>
      </c>
      <c r="BB15" s="212" t="s">
        <v>282</v>
      </c>
      <c r="BC15" s="212" t="s">
        <v>282</v>
      </c>
      <c r="BD15" s="212" t="s">
        <v>282</v>
      </c>
      <c r="BE15" s="212" t="s">
        <v>282</v>
      </c>
      <c r="BF15" s="212" t="s">
        <v>282</v>
      </c>
      <c r="BG15" s="212" t="s">
        <v>282</v>
      </c>
      <c r="BH15" s="212" t="s">
        <v>282</v>
      </c>
      <c r="BI15" s="212" t="s">
        <v>282</v>
      </c>
      <c r="BJ15" s="212" t="s">
        <v>282</v>
      </c>
      <c r="BK15" s="212" t="s">
        <v>282</v>
      </c>
      <c r="BL15" s="212" t="s">
        <v>282</v>
      </c>
      <c r="BM15" s="212" t="s">
        <v>282</v>
      </c>
      <c r="BN15" s="212" t="s">
        <v>282</v>
      </c>
      <c r="BO15" s="212" t="s">
        <v>282</v>
      </c>
      <c r="BP15" s="212" t="s">
        <v>282</v>
      </c>
      <c r="BQ15" s="212" t="s">
        <v>282</v>
      </c>
      <c r="BR15" s="212" t="s">
        <v>282</v>
      </c>
      <c r="BS15" s="212" t="s">
        <v>282</v>
      </c>
      <c r="BT15" s="212" t="s">
        <v>282</v>
      </c>
      <c r="BU15" s="212" t="s">
        <v>282</v>
      </c>
      <c r="BV15" s="212" t="s">
        <v>282</v>
      </c>
      <c r="BW15" s="212" t="s">
        <v>282</v>
      </c>
      <c r="BX15" s="212" t="s">
        <v>282</v>
      </c>
      <c r="BY15" s="212" t="s">
        <v>282</v>
      </c>
      <c r="BZ15" s="212" t="s">
        <v>282</v>
      </c>
      <c r="CA15" s="212" t="s">
        <v>282</v>
      </c>
      <c r="CB15" s="212" t="s">
        <v>282</v>
      </c>
      <c r="CC15" s="212" t="s">
        <v>282</v>
      </c>
      <c r="CD15" s="212" t="s">
        <v>282</v>
      </c>
      <c r="CE15" s="212" t="s">
        <v>282</v>
      </c>
      <c r="CF15" s="212" t="s">
        <v>282</v>
      </c>
      <c r="CG15" s="212" t="s">
        <v>282</v>
      </c>
      <c r="CH15" s="212" t="s">
        <v>282</v>
      </c>
      <c r="CI15" s="212" t="s">
        <v>282</v>
      </c>
      <c r="CJ15" s="212" t="s">
        <v>282</v>
      </c>
      <c r="CK15" s="212" t="s">
        <v>282</v>
      </c>
      <c r="CL15" s="212" t="s">
        <v>282</v>
      </c>
      <c r="CM15" s="212" t="s">
        <v>282</v>
      </c>
      <c r="CN15" s="212" t="s">
        <v>282</v>
      </c>
      <c r="CO15" s="212" t="s">
        <v>282</v>
      </c>
      <c r="CP15" s="212" t="s">
        <v>282</v>
      </c>
      <c r="CQ15" s="212" t="s">
        <v>282</v>
      </c>
      <c r="CR15" s="212" t="s">
        <v>282</v>
      </c>
      <c r="CS15" s="212" t="s">
        <v>282</v>
      </c>
      <c r="CT15" s="212" t="s">
        <v>282</v>
      </c>
      <c r="CU15" s="212" t="s">
        <v>282</v>
      </c>
      <c r="CV15" s="212" t="s">
        <v>282</v>
      </c>
      <c r="CW15" s="212" t="s">
        <v>282</v>
      </c>
      <c r="CX15" s="212" t="s">
        <v>282</v>
      </c>
      <c r="CY15" s="212" t="s">
        <v>282</v>
      </c>
      <c r="CZ15" s="212" t="s">
        <v>282</v>
      </c>
      <c r="DA15" s="212" t="s">
        <v>282</v>
      </c>
      <c r="DB15" s="212" t="s">
        <v>282</v>
      </c>
      <c r="DC15" s="212" t="s">
        <v>282</v>
      </c>
      <c r="DD15" s="212" t="s">
        <v>282</v>
      </c>
      <c r="DE15" s="212" t="s">
        <v>282</v>
      </c>
      <c r="DF15" s="212" t="s">
        <v>282</v>
      </c>
      <c r="DG15" s="212" t="s">
        <v>282</v>
      </c>
      <c r="DH15" s="212" t="s">
        <v>282</v>
      </c>
      <c r="DI15" s="212" t="s">
        <v>282</v>
      </c>
      <c r="DJ15" s="212" t="s">
        <v>282</v>
      </c>
      <c r="DK15" s="212" t="s">
        <v>282</v>
      </c>
      <c r="DL15" s="212" t="s">
        <v>282</v>
      </c>
      <c r="DM15" s="212" t="s">
        <v>282</v>
      </c>
      <c r="DN15" s="212" t="s">
        <v>282</v>
      </c>
      <c r="DO15" s="212" t="s">
        <v>282</v>
      </c>
      <c r="DP15" s="212" t="s">
        <v>282</v>
      </c>
      <c r="DQ15" s="212" t="s">
        <v>282</v>
      </c>
      <c r="DR15" s="212" t="s">
        <v>282</v>
      </c>
      <c r="DS15" s="212" t="s">
        <v>282</v>
      </c>
      <c r="DT15" s="212" t="s">
        <v>282</v>
      </c>
      <c r="DU15" s="212" t="s">
        <v>282</v>
      </c>
      <c r="DV15" s="212" t="s">
        <v>282</v>
      </c>
    </row>
    <row r="16" spans="1:126" x14ac:dyDescent="0.25">
      <c r="A16" t="s">
        <v>828</v>
      </c>
      <c r="C16" s="212" t="s">
        <v>5328</v>
      </c>
      <c r="D16" s="212" t="s">
        <v>10574</v>
      </c>
      <c r="E16" s="212" t="s">
        <v>10815</v>
      </c>
      <c r="F16" s="212" t="s">
        <v>10534</v>
      </c>
      <c r="G16" s="212" t="s">
        <v>10535</v>
      </c>
      <c r="J16">
        <v>22</v>
      </c>
      <c r="K16">
        <v>2</v>
      </c>
      <c r="L16" t="s">
        <v>10461</v>
      </c>
      <c r="M16" t="s">
        <v>183</v>
      </c>
      <c r="N16" t="s">
        <v>282</v>
      </c>
      <c r="O16" s="212" t="s">
        <v>282</v>
      </c>
      <c r="P16" s="212" t="s">
        <v>282</v>
      </c>
      <c r="Q16" s="212" t="s">
        <v>282</v>
      </c>
      <c r="R16" s="212" t="s">
        <v>282</v>
      </c>
      <c r="S16" s="212" t="s">
        <v>282</v>
      </c>
      <c r="T16">
        <v>40.200000000000003</v>
      </c>
      <c r="U16">
        <v>6.1</v>
      </c>
      <c r="V16" s="212">
        <v>34</v>
      </c>
      <c r="W16" t="s">
        <v>282</v>
      </c>
      <c r="X16" t="s">
        <v>282</v>
      </c>
      <c r="Y16" s="212" t="s">
        <v>282</v>
      </c>
      <c r="Z16">
        <v>46.4</v>
      </c>
      <c r="AA16">
        <v>5.5</v>
      </c>
      <c r="AB16" s="212">
        <v>34</v>
      </c>
      <c r="AC16" t="s">
        <v>282</v>
      </c>
      <c r="AD16" s="212" t="s">
        <v>282</v>
      </c>
      <c r="AE16" s="212" t="s">
        <v>282</v>
      </c>
      <c r="AF16" s="212" t="s">
        <v>282</v>
      </c>
      <c r="AG16" s="212" t="s">
        <v>282</v>
      </c>
      <c r="AH16" s="212" t="s">
        <v>282</v>
      </c>
      <c r="AI16" t="s">
        <v>8812</v>
      </c>
      <c r="AJ16" t="s">
        <v>273</v>
      </c>
      <c r="AK16" t="s">
        <v>282</v>
      </c>
      <c r="AL16" s="212" t="s">
        <v>282</v>
      </c>
      <c r="AM16" s="212" t="s">
        <v>282</v>
      </c>
      <c r="AN16" s="212" t="s">
        <v>282</v>
      </c>
      <c r="AO16" s="212" t="s">
        <v>282</v>
      </c>
      <c r="AP16" s="212" t="s">
        <v>282</v>
      </c>
      <c r="AQ16">
        <v>40.6</v>
      </c>
      <c r="AR16">
        <v>5.7</v>
      </c>
      <c r="AS16">
        <v>37</v>
      </c>
      <c r="AT16" t="s">
        <v>282</v>
      </c>
      <c r="AU16" t="s">
        <v>282</v>
      </c>
      <c r="AV16" t="s">
        <v>282</v>
      </c>
      <c r="AW16">
        <v>43.4</v>
      </c>
      <c r="AX16">
        <v>6.4</v>
      </c>
      <c r="AY16">
        <v>37</v>
      </c>
      <c r="AZ16" t="s">
        <v>282</v>
      </c>
      <c r="BA16" s="212" t="s">
        <v>282</v>
      </c>
      <c r="BB16" s="212" t="s">
        <v>282</v>
      </c>
      <c r="BC16" s="212" t="s">
        <v>282</v>
      </c>
      <c r="BD16" s="212" t="s">
        <v>282</v>
      </c>
      <c r="BE16" s="212" t="s">
        <v>282</v>
      </c>
      <c r="BF16" s="212" t="s">
        <v>282</v>
      </c>
      <c r="BG16" s="212" t="s">
        <v>282</v>
      </c>
      <c r="BH16" s="212" t="s">
        <v>282</v>
      </c>
      <c r="BI16" s="212" t="s">
        <v>282</v>
      </c>
      <c r="BJ16" s="212" t="s">
        <v>282</v>
      </c>
      <c r="BK16" s="212" t="s">
        <v>282</v>
      </c>
      <c r="BL16" s="212" t="s">
        <v>282</v>
      </c>
      <c r="BM16" s="212" t="s">
        <v>282</v>
      </c>
      <c r="BN16" s="212" t="s">
        <v>282</v>
      </c>
      <c r="BO16" s="212" t="s">
        <v>282</v>
      </c>
      <c r="BP16" s="212" t="s">
        <v>282</v>
      </c>
      <c r="BQ16" s="212" t="s">
        <v>282</v>
      </c>
      <c r="BR16" s="212" t="s">
        <v>282</v>
      </c>
      <c r="BS16" s="212" t="s">
        <v>282</v>
      </c>
      <c r="BT16" s="212" t="s">
        <v>282</v>
      </c>
      <c r="BU16" s="212" t="s">
        <v>282</v>
      </c>
      <c r="BV16" s="212" t="s">
        <v>282</v>
      </c>
      <c r="BW16" s="212" t="s">
        <v>282</v>
      </c>
      <c r="BX16" s="212" t="s">
        <v>282</v>
      </c>
      <c r="BY16" s="212" t="s">
        <v>282</v>
      </c>
      <c r="BZ16" s="212" t="s">
        <v>282</v>
      </c>
      <c r="CA16" s="212" t="s">
        <v>282</v>
      </c>
      <c r="CB16" s="212" t="s">
        <v>282</v>
      </c>
      <c r="CC16" s="212" t="s">
        <v>282</v>
      </c>
      <c r="CD16" s="212" t="s">
        <v>282</v>
      </c>
      <c r="CE16" s="212" t="s">
        <v>282</v>
      </c>
      <c r="CF16" s="212" t="s">
        <v>282</v>
      </c>
      <c r="CG16" s="212" t="s">
        <v>282</v>
      </c>
      <c r="CH16" s="212" t="s">
        <v>282</v>
      </c>
      <c r="CI16" s="212" t="s">
        <v>282</v>
      </c>
      <c r="CJ16" s="212" t="s">
        <v>282</v>
      </c>
      <c r="CK16" s="212" t="s">
        <v>282</v>
      </c>
      <c r="CL16" s="212" t="s">
        <v>282</v>
      </c>
      <c r="CM16" s="212" t="s">
        <v>282</v>
      </c>
      <c r="CN16" s="212" t="s">
        <v>282</v>
      </c>
      <c r="CO16" s="212" t="s">
        <v>282</v>
      </c>
      <c r="CP16" s="212" t="s">
        <v>282</v>
      </c>
      <c r="CQ16" s="212" t="s">
        <v>282</v>
      </c>
      <c r="CR16" s="212" t="s">
        <v>282</v>
      </c>
      <c r="CS16" s="212" t="s">
        <v>282</v>
      </c>
      <c r="CT16" s="212" t="s">
        <v>282</v>
      </c>
      <c r="CU16" s="212" t="s">
        <v>282</v>
      </c>
      <c r="CV16" s="212" t="s">
        <v>282</v>
      </c>
      <c r="CW16" s="212" t="s">
        <v>282</v>
      </c>
      <c r="CX16" s="212" t="s">
        <v>282</v>
      </c>
      <c r="CY16" s="212" t="s">
        <v>282</v>
      </c>
      <c r="CZ16" s="212" t="s">
        <v>282</v>
      </c>
      <c r="DA16" s="212" t="s">
        <v>282</v>
      </c>
      <c r="DB16" s="212" t="s">
        <v>282</v>
      </c>
      <c r="DC16" s="212" t="s">
        <v>282</v>
      </c>
      <c r="DD16" s="212" t="s">
        <v>282</v>
      </c>
      <c r="DE16" s="212" t="s">
        <v>282</v>
      </c>
      <c r="DF16" s="212" t="s">
        <v>282</v>
      </c>
      <c r="DG16" s="212" t="s">
        <v>282</v>
      </c>
      <c r="DH16" s="212" t="s">
        <v>282</v>
      </c>
      <c r="DI16" s="212" t="s">
        <v>282</v>
      </c>
      <c r="DJ16" s="212" t="s">
        <v>282</v>
      </c>
      <c r="DK16" s="212" t="s">
        <v>282</v>
      </c>
      <c r="DL16" s="212" t="s">
        <v>282</v>
      </c>
      <c r="DM16" s="212" t="s">
        <v>282</v>
      </c>
      <c r="DN16" s="212" t="s">
        <v>282</v>
      </c>
      <c r="DO16" s="212" t="s">
        <v>282</v>
      </c>
      <c r="DP16" s="212" t="s">
        <v>282</v>
      </c>
      <c r="DQ16" s="212" t="s">
        <v>282</v>
      </c>
      <c r="DR16" s="212" t="s">
        <v>282</v>
      </c>
      <c r="DS16" s="212" t="s">
        <v>282</v>
      </c>
      <c r="DT16" s="212" t="s">
        <v>282</v>
      </c>
      <c r="DU16" s="212" t="s">
        <v>282</v>
      </c>
      <c r="DV16" s="212" t="s">
        <v>282</v>
      </c>
    </row>
    <row r="17" spans="1:126" s="212" customFormat="1" x14ac:dyDescent="0.25">
      <c r="A17" s="212" t="s">
        <v>1569</v>
      </c>
      <c r="B17" s="212" t="s">
        <v>14355</v>
      </c>
      <c r="C17" s="212" t="s">
        <v>5328</v>
      </c>
      <c r="D17" s="212" t="s">
        <v>10574</v>
      </c>
      <c r="E17" s="212" t="s">
        <v>5914</v>
      </c>
      <c r="F17" s="212" t="s">
        <v>10534</v>
      </c>
      <c r="G17" s="212" t="s">
        <v>10535</v>
      </c>
      <c r="J17" s="212">
        <v>8</v>
      </c>
      <c r="K17" s="212">
        <v>2</v>
      </c>
      <c r="L17" s="212" t="s">
        <v>261</v>
      </c>
      <c r="M17" s="212" t="s">
        <v>10507</v>
      </c>
      <c r="N17" s="212" t="s">
        <v>282</v>
      </c>
      <c r="O17" s="212" t="s">
        <v>282</v>
      </c>
      <c r="P17" s="212" t="s">
        <v>282</v>
      </c>
      <c r="Q17" s="212">
        <v>43</v>
      </c>
      <c r="R17" s="212">
        <v>8.6</v>
      </c>
      <c r="S17" s="212">
        <v>97</v>
      </c>
      <c r="T17" s="212" t="s">
        <v>282</v>
      </c>
      <c r="U17" s="212" t="s">
        <v>282</v>
      </c>
      <c r="V17" s="212" t="s">
        <v>282</v>
      </c>
      <c r="W17" s="212" t="s">
        <v>282</v>
      </c>
      <c r="X17" s="212" t="s">
        <v>282</v>
      </c>
      <c r="Y17" s="212" t="s">
        <v>282</v>
      </c>
      <c r="Z17" s="212" t="s">
        <v>282</v>
      </c>
      <c r="AA17" s="212" t="s">
        <v>282</v>
      </c>
      <c r="AB17" s="212" t="s">
        <v>282</v>
      </c>
      <c r="AC17" s="212">
        <v>12.8</v>
      </c>
      <c r="AD17" s="212">
        <v>11.4</v>
      </c>
      <c r="AE17" s="212">
        <v>97</v>
      </c>
      <c r="AF17" s="212">
        <v>12.8</v>
      </c>
      <c r="AG17" s="212">
        <v>11.8</v>
      </c>
      <c r="AH17" s="212">
        <v>76</v>
      </c>
      <c r="AI17" s="212" t="s">
        <v>258</v>
      </c>
      <c r="AJ17" s="212" t="s">
        <v>10507</v>
      </c>
      <c r="AK17" s="212" t="s">
        <v>282</v>
      </c>
      <c r="AL17" s="212" t="s">
        <v>282</v>
      </c>
      <c r="AM17" s="212" t="s">
        <v>282</v>
      </c>
      <c r="AN17" s="212">
        <v>43.4</v>
      </c>
      <c r="AO17" s="212">
        <v>9</v>
      </c>
      <c r="AP17" s="212">
        <v>98</v>
      </c>
      <c r="AQ17" s="212" t="s">
        <v>282</v>
      </c>
      <c r="AR17" s="212" t="s">
        <v>282</v>
      </c>
      <c r="AS17" s="212" t="s">
        <v>282</v>
      </c>
      <c r="AT17" s="212" t="s">
        <v>282</v>
      </c>
      <c r="AU17" s="212" t="s">
        <v>282</v>
      </c>
      <c r="AV17" s="212" t="s">
        <v>282</v>
      </c>
      <c r="AW17" s="212" t="s">
        <v>282</v>
      </c>
      <c r="AX17" s="212" t="s">
        <v>282</v>
      </c>
      <c r="AY17" s="212" t="s">
        <v>282</v>
      </c>
      <c r="AZ17" s="212">
        <v>9.9</v>
      </c>
      <c r="BA17" s="212">
        <v>11.1</v>
      </c>
      <c r="BB17" s="212">
        <v>98</v>
      </c>
      <c r="BC17" s="212">
        <v>11.4</v>
      </c>
      <c r="BD17" s="212">
        <v>10.6</v>
      </c>
      <c r="BE17" s="212">
        <v>68</v>
      </c>
      <c r="BF17" s="212" t="s">
        <v>282</v>
      </c>
      <c r="BG17" s="212" t="s">
        <v>282</v>
      </c>
      <c r="BH17" s="212" t="s">
        <v>282</v>
      </c>
      <c r="BI17" s="212" t="s">
        <v>282</v>
      </c>
      <c r="BJ17" s="212" t="s">
        <v>282</v>
      </c>
      <c r="BK17" s="212" t="s">
        <v>282</v>
      </c>
      <c r="BL17" s="212" t="s">
        <v>282</v>
      </c>
      <c r="BM17" s="212" t="s">
        <v>282</v>
      </c>
      <c r="BN17" s="212" t="s">
        <v>282</v>
      </c>
      <c r="BO17" s="212" t="s">
        <v>282</v>
      </c>
      <c r="BP17" s="212" t="s">
        <v>282</v>
      </c>
      <c r="BQ17" s="212" t="s">
        <v>282</v>
      </c>
      <c r="BR17" s="212" t="s">
        <v>282</v>
      </c>
      <c r="BS17" s="212" t="s">
        <v>282</v>
      </c>
      <c r="BT17" s="212" t="s">
        <v>282</v>
      </c>
      <c r="BU17" s="212" t="s">
        <v>282</v>
      </c>
      <c r="BV17" s="212" t="s">
        <v>282</v>
      </c>
      <c r="BW17" s="212" t="s">
        <v>282</v>
      </c>
      <c r="BX17" s="212" t="s">
        <v>282</v>
      </c>
      <c r="BY17" s="212" t="s">
        <v>282</v>
      </c>
      <c r="BZ17" s="212" t="s">
        <v>282</v>
      </c>
      <c r="CA17" s="212" t="s">
        <v>282</v>
      </c>
      <c r="CB17" s="212" t="s">
        <v>282</v>
      </c>
      <c r="CC17" s="212" t="s">
        <v>282</v>
      </c>
      <c r="CD17" s="212" t="s">
        <v>282</v>
      </c>
      <c r="CE17" s="212" t="s">
        <v>282</v>
      </c>
      <c r="CF17" s="212" t="s">
        <v>282</v>
      </c>
      <c r="CG17" s="212" t="s">
        <v>282</v>
      </c>
      <c r="CH17" s="212" t="s">
        <v>282</v>
      </c>
      <c r="CI17" s="212" t="s">
        <v>282</v>
      </c>
      <c r="CJ17" s="212" t="s">
        <v>282</v>
      </c>
      <c r="CK17" s="212" t="s">
        <v>282</v>
      </c>
      <c r="CL17" s="212" t="s">
        <v>282</v>
      </c>
      <c r="CM17" s="212" t="s">
        <v>282</v>
      </c>
      <c r="CN17" s="212" t="s">
        <v>282</v>
      </c>
      <c r="CO17" s="212" t="s">
        <v>282</v>
      </c>
      <c r="CP17" s="212" t="s">
        <v>282</v>
      </c>
      <c r="CQ17" s="212" t="s">
        <v>282</v>
      </c>
      <c r="CR17" s="212" t="s">
        <v>282</v>
      </c>
      <c r="CS17" s="212" t="s">
        <v>282</v>
      </c>
      <c r="CT17" s="212" t="s">
        <v>282</v>
      </c>
      <c r="CU17" s="212" t="s">
        <v>282</v>
      </c>
      <c r="CV17" s="212" t="s">
        <v>282</v>
      </c>
      <c r="CW17" s="212" t="s">
        <v>282</v>
      </c>
      <c r="CX17" s="212" t="s">
        <v>282</v>
      </c>
      <c r="CY17" s="212" t="s">
        <v>282</v>
      </c>
      <c r="CZ17" s="212" t="s">
        <v>282</v>
      </c>
      <c r="DA17" s="212" t="s">
        <v>282</v>
      </c>
      <c r="DB17" s="212" t="s">
        <v>282</v>
      </c>
      <c r="DC17" s="212" t="s">
        <v>282</v>
      </c>
      <c r="DD17" s="212" t="s">
        <v>282</v>
      </c>
      <c r="DE17" s="212" t="s">
        <v>282</v>
      </c>
      <c r="DF17" s="212" t="s">
        <v>282</v>
      </c>
      <c r="DG17" s="212" t="s">
        <v>282</v>
      </c>
      <c r="DH17" s="212" t="s">
        <v>282</v>
      </c>
      <c r="DI17" s="212" t="s">
        <v>282</v>
      </c>
      <c r="DJ17" s="212" t="s">
        <v>282</v>
      </c>
      <c r="DK17" s="212" t="s">
        <v>282</v>
      </c>
      <c r="DL17" s="212" t="s">
        <v>282</v>
      </c>
      <c r="DM17" s="212" t="s">
        <v>282</v>
      </c>
      <c r="DN17" s="212" t="s">
        <v>282</v>
      </c>
      <c r="DO17" s="212" t="s">
        <v>282</v>
      </c>
      <c r="DP17" s="212" t="s">
        <v>282</v>
      </c>
      <c r="DQ17" s="212" t="s">
        <v>282</v>
      </c>
      <c r="DR17" s="212" t="s">
        <v>282</v>
      </c>
      <c r="DS17" s="212" t="s">
        <v>282</v>
      </c>
      <c r="DT17" s="212" t="s">
        <v>282</v>
      </c>
      <c r="DU17" s="212" t="s">
        <v>282</v>
      </c>
      <c r="DV17" s="212" t="s">
        <v>282</v>
      </c>
    </row>
    <row r="18" spans="1:126" x14ac:dyDescent="0.25">
      <c r="A18" s="212" t="s">
        <v>7880</v>
      </c>
      <c r="B18" t="s">
        <v>10725</v>
      </c>
      <c r="C18" s="212" t="s">
        <v>5328</v>
      </c>
      <c r="D18" s="159" t="s">
        <v>10574</v>
      </c>
      <c r="E18" s="159" t="s">
        <v>10724</v>
      </c>
      <c r="F18" s="159" t="s">
        <v>10534</v>
      </c>
      <c r="G18" s="159" t="s">
        <v>10535</v>
      </c>
      <c r="J18">
        <v>16</v>
      </c>
      <c r="K18">
        <v>3</v>
      </c>
      <c r="L18" s="212" t="s">
        <v>10471</v>
      </c>
      <c r="M18" s="159" t="s">
        <v>183</v>
      </c>
      <c r="N18" t="s">
        <v>282</v>
      </c>
      <c r="O18" s="159" t="s">
        <v>282</v>
      </c>
      <c r="P18" s="159" t="s">
        <v>282</v>
      </c>
      <c r="Q18">
        <v>15.4</v>
      </c>
      <c r="R18">
        <v>7.28</v>
      </c>
      <c r="S18" s="212">
        <v>53</v>
      </c>
      <c r="T18" t="s">
        <v>282</v>
      </c>
      <c r="U18" t="s">
        <v>282</v>
      </c>
      <c r="V18" s="159" t="s">
        <v>282</v>
      </c>
      <c r="W18">
        <v>19</v>
      </c>
      <c r="X18">
        <v>8.74</v>
      </c>
      <c r="Y18" s="212">
        <v>53</v>
      </c>
      <c r="Z18" t="s">
        <v>282</v>
      </c>
      <c r="AA18" t="s">
        <v>282</v>
      </c>
      <c r="AB18" s="212" t="s">
        <v>282</v>
      </c>
      <c r="AC18" t="s">
        <v>282</v>
      </c>
      <c r="AD18" s="159" t="s">
        <v>282</v>
      </c>
      <c r="AE18" s="159" t="s">
        <v>282</v>
      </c>
      <c r="AF18" s="159" t="s">
        <v>282</v>
      </c>
      <c r="AG18" s="159" t="s">
        <v>282</v>
      </c>
      <c r="AH18" s="159" t="s">
        <v>282</v>
      </c>
      <c r="AI18" s="212" t="s">
        <v>255</v>
      </c>
      <c r="AJ18" s="66" t="s">
        <v>10507</v>
      </c>
      <c r="AK18" s="159" t="s">
        <v>282</v>
      </c>
      <c r="AL18" s="159" t="s">
        <v>282</v>
      </c>
      <c r="AM18" s="159" t="s">
        <v>282</v>
      </c>
      <c r="AN18">
        <v>15.2</v>
      </c>
      <c r="AO18">
        <v>6.79</v>
      </c>
      <c r="AP18">
        <v>48</v>
      </c>
      <c r="AQ18" t="s">
        <v>282</v>
      </c>
      <c r="AR18" t="s">
        <v>282</v>
      </c>
      <c r="AS18" t="s">
        <v>282</v>
      </c>
      <c r="AT18">
        <v>21.4</v>
      </c>
      <c r="AU18">
        <v>9.01</v>
      </c>
      <c r="AV18">
        <v>48</v>
      </c>
      <c r="AW18" t="s">
        <v>282</v>
      </c>
      <c r="AX18" s="212" t="s">
        <v>282</v>
      </c>
      <c r="AY18" s="212" t="s">
        <v>282</v>
      </c>
      <c r="AZ18" s="212" t="s">
        <v>282</v>
      </c>
      <c r="BA18" s="212" t="s">
        <v>282</v>
      </c>
      <c r="BB18" s="212" t="s">
        <v>282</v>
      </c>
      <c r="BC18" s="212" t="s">
        <v>282</v>
      </c>
      <c r="BD18" s="212" t="s">
        <v>282</v>
      </c>
      <c r="BE18" s="212" t="s">
        <v>282</v>
      </c>
      <c r="BF18" s="212" t="s">
        <v>10710</v>
      </c>
      <c r="BG18" s="66" t="s">
        <v>10585</v>
      </c>
      <c r="BH18" s="159" t="s">
        <v>282</v>
      </c>
      <c r="BI18" s="159" t="s">
        <v>282</v>
      </c>
      <c r="BJ18" s="159" t="s">
        <v>282</v>
      </c>
      <c r="BK18">
        <v>13.8</v>
      </c>
      <c r="BL18">
        <v>7.27</v>
      </c>
      <c r="BM18">
        <v>55</v>
      </c>
      <c r="BN18" s="159" t="s">
        <v>282</v>
      </c>
      <c r="BO18" s="159" t="s">
        <v>282</v>
      </c>
      <c r="BP18" s="159" t="s">
        <v>282</v>
      </c>
      <c r="BQ18">
        <v>21.4</v>
      </c>
      <c r="BR18">
        <v>8.9</v>
      </c>
      <c r="BS18">
        <v>55</v>
      </c>
      <c r="BT18" s="212" t="s">
        <v>282</v>
      </c>
      <c r="BU18" s="212" t="s">
        <v>282</v>
      </c>
      <c r="BV18" s="212" t="s">
        <v>282</v>
      </c>
      <c r="BW18" s="212" t="s">
        <v>282</v>
      </c>
      <c r="BX18" s="212" t="s">
        <v>282</v>
      </c>
      <c r="BY18" s="212" t="s">
        <v>282</v>
      </c>
      <c r="BZ18" s="212" t="s">
        <v>282</v>
      </c>
      <c r="CA18" s="212" t="s">
        <v>282</v>
      </c>
      <c r="CB18" s="212" t="s">
        <v>282</v>
      </c>
      <c r="CC18" s="212" t="s">
        <v>282</v>
      </c>
      <c r="CD18" s="212" t="s">
        <v>282</v>
      </c>
      <c r="CE18" s="212" t="s">
        <v>282</v>
      </c>
      <c r="CF18" s="212" t="s">
        <v>282</v>
      </c>
      <c r="CG18" s="212" t="s">
        <v>282</v>
      </c>
      <c r="CH18" s="212" t="s">
        <v>282</v>
      </c>
      <c r="CI18" s="212" t="s">
        <v>282</v>
      </c>
      <c r="CJ18" s="212" t="s">
        <v>282</v>
      </c>
      <c r="CK18" s="212" t="s">
        <v>282</v>
      </c>
      <c r="CL18" s="212" t="s">
        <v>282</v>
      </c>
      <c r="CM18" s="212" t="s">
        <v>282</v>
      </c>
      <c r="CN18" s="212" t="s">
        <v>282</v>
      </c>
      <c r="CO18" s="212" t="s">
        <v>282</v>
      </c>
      <c r="CP18" s="212" t="s">
        <v>282</v>
      </c>
      <c r="CQ18" s="212" t="s">
        <v>282</v>
      </c>
      <c r="CR18" s="212" t="s">
        <v>282</v>
      </c>
      <c r="CS18" s="212" t="s">
        <v>282</v>
      </c>
      <c r="CT18" s="212" t="s">
        <v>282</v>
      </c>
      <c r="CU18" s="212" t="s">
        <v>282</v>
      </c>
      <c r="CV18" s="212" t="s">
        <v>282</v>
      </c>
      <c r="CW18" s="212" t="s">
        <v>282</v>
      </c>
      <c r="CX18" s="212" t="s">
        <v>282</v>
      </c>
      <c r="CY18" s="212" t="s">
        <v>282</v>
      </c>
      <c r="CZ18" s="212" t="s">
        <v>282</v>
      </c>
      <c r="DA18" s="212" t="s">
        <v>282</v>
      </c>
      <c r="DB18" s="212" t="s">
        <v>282</v>
      </c>
      <c r="DC18" s="212" t="s">
        <v>282</v>
      </c>
      <c r="DD18" s="212" t="s">
        <v>282</v>
      </c>
      <c r="DE18" s="212" t="s">
        <v>282</v>
      </c>
      <c r="DF18" s="212" t="s">
        <v>282</v>
      </c>
      <c r="DG18" s="212" t="s">
        <v>282</v>
      </c>
      <c r="DH18" s="212" t="s">
        <v>282</v>
      </c>
      <c r="DI18" s="212" t="s">
        <v>282</v>
      </c>
      <c r="DJ18" s="212" t="s">
        <v>282</v>
      </c>
      <c r="DK18" s="212" t="s">
        <v>282</v>
      </c>
      <c r="DL18" s="212" t="s">
        <v>282</v>
      </c>
      <c r="DM18" s="212" t="s">
        <v>282</v>
      </c>
      <c r="DN18" s="212" t="s">
        <v>282</v>
      </c>
      <c r="DO18" s="212" t="s">
        <v>282</v>
      </c>
      <c r="DP18" s="212" t="s">
        <v>282</v>
      </c>
      <c r="DQ18" s="212" t="s">
        <v>282</v>
      </c>
      <c r="DR18" s="212" t="s">
        <v>282</v>
      </c>
      <c r="DS18" s="212" t="s">
        <v>282</v>
      </c>
      <c r="DT18" s="212" t="s">
        <v>282</v>
      </c>
      <c r="DU18" s="212" t="s">
        <v>282</v>
      </c>
      <c r="DV18" s="212" t="s">
        <v>282</v>
      </c>
    </row>
    <row r="19" spans="1:126" x14ac:dyDescent="0.25">
      <c r="A19" s="164" t="s">
        <v>581</v>
      </c>
      <c r="C19" s="212" t="s">
        <v>5328</v>
      </c>
      <c r="D19" s="159" t="s">
        <v>10574</v>
      </c>
      <c r="E19" s="212" t="s">
        <v>5342</v>
      </c>
      <c r="F19" s="159" t="s">
        <v>10534</v>
      </c>
      <c r="G19" s="159" t="s">
        <v>10535</v>
      </c>
      <c r="J19">
        <v>8</v>
      </c>
      <c r="K19">
        <v>2</v>
      </c>
      <c r="L19" t="s">
        <v>10759</v>
      </c>
      <c r="M19" s="159" t="s">
        <v>183</v>
      </c>
      <c r="N19" t="s">
        <v>282</v>
      </c>
      <c r="O19" s="159" t="s">
        <v>282</v>
      </c>
      <c r="P19" s="159" t="s">
        <v>282</v>
      </c>
      <c r="Q19">
        <v>10.81</v>
      </c>
      <c r="R19">
        <v>4.3099999999999996</v>
      </c>
      <c r="S19" s="212">
        <v>143</v>
      </c>
      <c r="T19">
        <v>11.27</v>
      </c>
      <c r="U19">
        <v>4.45</v>
      </c>
      <c r="V19" s="159">
        <v>95</v>
      </c>
      <c r="W19">
        <v>12.75</v>
      </c>
      <c r="X19">
        <v>4.47</v>
      </c>
      <c r="Y19" s="212">
        <v>143</v>
      </c>
      <c r="Z19">
        <v>12.98</v>
      </c>
      <c r="AA19">
        <v>5.1100000000000003</v>
      </c>
      <c r="AB19" s="159">
        <v>95</v>
      </c>
      <c r="AC19" s="159" t="s">
        <v>282</v>
      </c>
      <c r="AD19" s="159" t="s">
        <v>282</v>
      </c>
      <c r="AE19" s="159" t="s">
        <v>282</v>
      </c>
      <c r="AF19" s="159" t="s">
        <v>282</v>
      </c>
      <c r="AG19" s="159" t="s">
        <v>282</v>
      </c>
      <c r="AH19" s="159" t="s">
        <v>282</v>
      </c>
      <c r="AI19" s="159" t="s">
        <v>636</v>
      </c>
      <c r="AJ19" s="159" t="s">
        <v>282</v>
      </c>
      <c r="AK19" s="159" t="s">
        <v>282</v>
      </c>
      <c r="AL19" s="159" t="s">
        <v>282</v>
      </c>
      <c r="AM19" s="159" t="s">
        <v>282</v>
      </c>
      <c r="AN19">
        <v>11.52</v>
      </c>
      <c r="AO19">
        <v>4.38</v>
      </c>
      <c r="AP19">
        <v>141</v>
      </c>
      <c r="AQ19">
        <v>11.45</v>
      </c>
      <c r="AR19">
        <v>4.32</v>
      </c>
      <c r="AS19">
        <v>119</v>
      </c>
      <c r="AT19">
        <v>12.12</v>
      </c>
      <c r="AU19">
        <v>4.63</v>
      </c>
      <c r="AV19">
        <v>141</v>
      </c>
      <c r="AW19">
        <v>11.97</v>
      </c>
      <c r="AX19">
        <v>4.78</v>
      </c>
      <c r="AY19" s="212">
        <v>119</v>
      </c>
      <c r="AZ19" s="212" t="s">
        <v>282</v>
      </c>
      <c r="BA19" s="212" t="s">
        <v>282</v>
      </c>
      <c r="BB19" s="212" t="s">
        <v>282</v>
      </c>
      <c r="BC19" s="212" t="s">
        <v>282</v>
      </c>
      <c r="BD19" s="212" t="s">
        <v>282</v>
      </c>
      <c r="BE19" s="212" t="s">
        <v>282</v>
      </c>
      <c r="BF19" s="212" t="s">
        <v>282</v>
      </c>
      <c r="BG19" s="212" t="s">
        <v>282</v>
      </c>
      <c r="BH19" s="212" t="s">
        <v>282</v>
      </c>
      <c r="BI19" s="212" t="s">
        <v>282</v>
      </c>
      <c r="BJ19" s="212" t="s">
        <v>282</v>
      </c>
      <c r="BK19" s="212" t="s">
        <v>282</v>
      </c>
      <c r="BL19" s="212" t="s">
        <v>282</v>
      </c>
      <c r="BM19" s="212" t="s">
        <v>282</v>
      </c>
      <c r="BN19" s="212" t="s">
        <v>282</v>
      </c>
      <c r="BO19" s="212" t="s">
        <v>282</v>
      </c>
      <c r="BP19" s="212" t="s">
        <v>282</v>
      </c>
      <c r="BQ19" s="212" t="s">
        <v>282</v>
      </c>
      <c r="BR19" s="212" t="s">
        <v>282</v>
      </c>
      <c r="BS19" s="212" t="s">
        <v>282</v>
      </c>
      <c r="BT19" s="212" t="s">
        <v>282</v>
      </c>
      <c r="BU19" s="212" t="s">
        <v>282</v>
      </c>
      <c r="BV19" s="212" t="s">
        <v>282</v>
      </c>
      <c r="BW19" s="212" t="s">
        <v>282</v>
      </c>
      <c r="BX19" s="212" t="s">
        <v>282</v>
      </c>
      <c r="BY19" s="212" t="s">
        <v>282</v>
      </c>
      <c r="BZ19" s="212" t="s">
        <v>282</v>
      </c>
      <c r="CA19" s="212" t="s">
        <v>282</v>
      </c>
      <c r="CB19" s="212" t="s">
        <v>282</v>
      </c>
      <c r="CC19" s="212" t="s">
        <v>282</v>
      </c>
      <c r="CD19" s="212" t="s">
        <v>282</v>
      </c>
      <c r="CE19" s="212" t="s">
        <v>282</v>
      </c>
      <c r="CF19" s="212" t="s">
        <v>282</v>
      </c>
      <c r="CG19" s="212" t="s">
        <v>282</v>
      </c>
      <c r="CH19" s="212" t="s">
        <v>282</v>
      </c>
      <c r="CI19" s="212" t="s">
        <v>282</v>
      </c>
      <c r="CJ19" s="212" t="s">
        <v>282</v>
      </c>
      <c r="CK19" s="212" t="s">
        <v>282</v>
      </c>
      <c r="CL19" s="212" t="s">
        <v>282</v>
      </c>
      <c r="CM19" s="212" t="s">
        <v>282</v>
      </c>
      <c r="CN19" s="212" t="s">
        <v>282</v>
      </c>
      <c r="CO19" s="212" t="s">
        <v>282</v>
      </c>
      <c r="CP19" s="212" t="s">
        <v>282</v>
      </c>
      <c r="CQ19" s="212" t="s">
        <v>282</v>
      </c>
      <c r="CR19" s="212" t="s">
        <v>282</v>
      </c>
      <c r="CS19" s="212" t="s">
        <v>282</v>
      </c>
      <c r="CT19" s="212" t="s">
        <v>282</v>
      </c>
      <c r="CU19" s="212" t="s">
        <v>282</v>
      </c>
      <c r="CV19" s="212" t="s">
        <v>282</v>
      </c>
      <c r="CW19" s="212" t="s">
        <v>282</v>
      </c>
      <c r="CX19" s="212" t="s">
        <v>282</v>
      </c>
      <c r="CY19" s="212" t="s">
        <v>282</v>
      </c>
      <c r="CZ19" s="212" t="s">
        <v>282</v>
      </c>
      <c r="DA19" s="212" t="s">
        <v>282</v>
      </c>
      <c r="DB19" s="212" t="s">
        <v>282</v>
      </c>
      <c r="DC19" s="212" t="s">
        <v>282</v>
      </c>
      <c r="DD19" s="212" t="s">
        <v>282</v>
      </c>
      <c r="DE19" s="212" t="s">
        <v>282</v>
      </c>
      <c r="DF19" s="212" t="s">
        <v>282</v>
      </c>
      <c r="DG19" s="212" t="s">
        <v>282</v>
      </c>
      <c r="DH19" s="212" t="s">
        <v>282</v>
      </c>
      <c r="DI19" s="212" t="s">
        <v>282</v>
      </c>
      <c r="DJ19" s="212" t="s">
        <v>282</v>
      </c>
      <c r="DK19" s="212" t="s">
        <v>282</v>
      </c>
      <c r="DL19" s="212" t="s">
        <v>282</v>
      </c>
      <c r="DM19" s="212" t="s">
        <v>282</v>
      </c>
      <c r="DN19" s="212" t="s">
        <v>282</v>
      </c>
      <c r="DO19" s="212" t="s">
        <v>282</v>
      </c>
      <c r="DP19" s="212" t="s">
        <v>282</v>
      </c>
      <c r="DQ19" s="212" t="s">
        <v>282</v>
      </c>
      <c r="DR19" s="212" t="s">
        <v>282</v>
      </c>
      <c r="DS19" s="212" t="s">
        <v>282</v>
      </c>
      <c r="DT19" s="212" t="s">
        <v>282</v>
      </c>
      <c r="DU19" s="212" t="s">
        <v>282</v>
      </c>
      <c r="DV19" s="212" t="s">
        <v>282</v>
      </c>
    </row>
    <row r="20" spans="1:126" s="212" customFormat="1" x14ac:dyDescent="0.25">
      <c r="A20" s="212" t="s">
        <v>17031</v>
      </c>
      <c r="B20" s="212" t="s">
        <v>13252</v>
      </c>
      <c r="C20" s="212" t="s">
        <v>216</v>
      </c>
      <c r="D20" s="159" t="s">
        <v>11664</v>
      </c>
      <c r="E20" s="159" t="s">
        <v>17327</v>
      </c>
      <c r="F20" s="159" t="s">
        <v>10534</v>
      </c>
      <c r="G20" s="159" t="s">
        <v>10880</v>
      </c>
      <c r="J20" s="212">
        <v>26</v>
      </c>
      <c r="K20" s="212">
        <v>2</v>
      </c>
      <c r="L20" s="212" t="s">
        <v>255</v>
      </c>
      <c r="M20" s="159" t="s">
        <v>10507</v>
      </c>
      <c r="N20" s="159" t="s">
        <v>17327</v>
      </c>
      <c r="O20" s="159">
        <v>36</v>
      </c>
      <c r="P20" s="159">
        <v>116</v>
      </c>
      <c r="Q20" s="159" t="s">
        <v>282</v>
      </c>
      <c r="R20" s="159" t="s">
        <v>282</v>
      </c>
      <c r="S20" s="159" t="s">
        <v>282</v>
      </c>
      <c r="T20" s="159" t="s">
        <v>282</v>
      </c>
      <c r="U20" s="159" t="s">
        <v>282</v>
      </c>
      <c r="V20" s="159" t="s">
        <v>282</v>
      </c>
      <c r="W20" s="159" t="s">
        <v>282</v>
      </c>
      <c r="X20" s="159" t="s">
        <v>282</v>
      </c>
      <c r="Y20" s="159" t="s">
        <v>282</v>
      </c>
      <c r="Z20" s="159" t="s">
        <v>282</v>
      </c>
      <c r="AA20" s="159" t="s">
        <v>282</v>
      </c>
      <c r="AB20" s="159" t="s">
        <v>282</v>
      </c>
      <c r="AC20" s="159" t="s">
        <v>282</v>
      </c>
      <c r="AD20" s="159" t="s">
        <v>282</v>
      </c>
      <c r="AE20" s="159" t="s">
        <v>282</v>
      </c>
      <c r="AF20" s="159" t="s">
        <v>282</v>
      </c>
      <c r="AG20" s="159" t="s">
        <v>282</v>
      </c>
      <c r="AH20" s="159" t="s">
        <v>282</v>
      </c>
      <c r="AI20" s="159" t="s">
        <v>246</v>
      </c>
      <c r="AJ20" s="159" t="s">
        <v>10507</v>
      </c>
      <c r="AK20" s="159" t="s">
        <v>17327</v>
      </c>
      <c r="AL20" s="159">
        <v>39</v>
      </c>
      <c r="AM20" s="159">
        <v>115</v>
      </c>
      <c r="AN20" s="159" t="s">
        <v>282</v>
      </c>
      <c r="AO20" s="159" t="s">
        <v>282</v>
      </c>
      <c r="AP20" s="159" t="s">
        <v>282</v>
      </c>
      <c r="AQ20" s="159" t="s">
        <v>282</v>
      </c>
      <c r="AR20" s="159" t="s">
        <v>282</v>
      </c>
      <c r="AS20" s="159" t="s">
        <v>282</v>
      </c>
      <c r="AT20" s="159" t="s">
        <v>282</v>
      </c>
      <c r="AU20" s="159" t="s">
        <v>282</v>
      </c>
      <c r="AV20" s="159" t="s">
        <v>282</v>
      </c>
      <c r="AW20" s="159" t="s">
        <v>282</v>
      </c>
      <c r="AX20" s="159" t="s">
        <v>282</v>
      </c>
      <c r="AY20" s="159" t="s">
        <v>282</v>
      </c>
      <c r="AZ20" s="159" t="s">
        <v>282</v>
      </c>
      <c r="BA20" s="159" t="s">
        <v>282</v>
      </c>
      <c r="BB20" s="159" t="s">
        <v>282</v>
      </c>
      <c r="BC20" s="159" t="s">
        <v>282</v>
      </c>
      <c r="BD20" s="159" t="s">
        <v>282</v>
      </c>
      <c r="BE20" s="159" t="s">
        <v>282</v>
      </c>
      <c r="BF20" s="159" t="s">
        <v>282</v>
      </c>
      <c r="BG20" s="159" t="s">
        <v>282</v>
      </c>
      <c r="BH20" s="159" t="s">
        <v>282</v>
      </c>
      <c r="BI20" s="159" t="s">
        <v>282</v>
      </c>
      <c r="BJ20" s="159" t="s">
        <v>282</v>
      </c>
      <c r="BK20" s="159" t="s">
        <v>282</v>
      </c>
      <c r="BL20" s="159" t="s">
        <v>282</v>
      </c>
      <c r="BM20" s="159" t="s">
        <v>282</v>
      </c>
      <c r="BN20" s="159" t="s">
        <v>282</v>
      </c>
      <c r="BO20" s="159" t="s">
        <v>282</v>
      </c>
      <c r="BP20" s="159" t="s">
        <v>282</v>
      </c>
      <c r="BQ20" s="159" t="s">
        <v>282</v>
      </c>
      <c r="BR20" s="159" t="s">
        <v>282</v>
      </c>
      <c r="BS20" s="159" t="s">
        <v>282</v>
      </c>
      <c r="BT20" s="159" t="s">
        <v>282</v>
      </c>
      <c r="BU20" s="159" t="s">
        <v>282</v>
      </c>
      <c r="BV20" s="159" t="s">
        <v>282</v>
      </c>
      <c r="BW20" s="159" t="s">
        <v>282</v>
      </c>
      <c r="BX20" s="159" t="s">
        <v>282</v>
      </c>
      <c r="BY20" s="159" t="s">
        <v>282</v>
      </c>
      <c r="BZ20" s="159" t="s">
        <v>282</v>
      </c>
      <c r="CA20" s="159" t="s">
        <v>282</v>
      </c>
      <c r="CB20" s="159" t="s">
        <v>282</v>
      </c>
      <c r="CC20" s="159" t="s">
        <v>282</v>
      </c>
      <c r="CD20" s="159" t="s">
        <v>282</v>
      </c>
      <c r="CE20" s="159" t="s">
        <v>282</v>
      </c>
      <c r="CF20" s="159" t="s">
        <v>282</v>
      </c>
      <c r="CG20" s="159" t="s">
        <v>282</v>
      </c>
      <c r="CH20" s="159" t="s">
        <v>282</v>
      </c>
      <c r="CI20" s="159" t="s">
        <v>282</v>
      </c>
      <c r="CJ20" s="159" t="s">
        <v>282</v>
      </c>
      <c r="CK20" s="159" t="s">
        <v>282</v>
      </c>
      <c r="CL20" s="159" t="s">
        <v>282</v>
      </c>
      <c r="CM20" s="159" t="s">
        <v>282</v>
      </c>
      <c r="CN20" s="159" t="s">
        <v>282</v>
      </c>
      <c r="CO20" s="159" t="s">
        <v>282</v>
      </c>
      <c r="CP20" s="159" t="s">
        <v>282</v>
      </c>
      <c r="CQ20" s="159" t="s">
        <v>282</v>
      </c>
      <c r="CR20" s="159" t="s">
        <v>282</v>
      </c>
      <c r="CS20" s="159" t="s">
        <v>282</v>
      </c>
      <c r="CT20" s="159" t="s">
        <v>282</v>
      </c>
      <c r="CU20" s="159" t="s">
        <v>282</v>
      </c>
      <c r="CV20" s="159" t="s">
        <v>282</v>
      </c>
      <c r="CW20" s="159" t="s">
        <v>282</v>
      </c>
      <c r="CX20" s="159" t="s">
        <v>282</v>
      </c>
      <c r="CY20" s="159" t="s">
        <v>282</v>
      </c>
      <c r="CZ20" s="159" t="s">
        <v>282</v>
      </c>
      <c r="DA20" s="159" t="s">
        <v>282</v>
      </c>
      <c r="DB20" s="159" t="s">
        <v>282</v>
      </c>
      <c r="DC20" s="159" t="s">
        <v>282</v>
      </c>
      <c r="DD20" s="159" t="s">
        <v>282</v>
      </c>
      <c r="DE20" s="159" t="s">
        <v>282</v>
      </c>
      <c r="DF20" s="159" t="s">
        <v>282</v>
      </c>
      <c r="DG20" s="159" t="s">
        <v>282</v>
      </c>
      <c r="DH20" s="159" t="s">
        <v>282</v>
      </c>
      <c r="DI20" s="159" t="s">
        <v>282</v>
      </c>
      <c r="DJ20" s="159" t="s">
        <v>282</v>
      </c>
      <c r="DK20" s="159" t="s">
        <v>282</v>
      </c>
      <c r="DL20" s="159" t="s">
        <v>282</v>
      </c>
      <c r="DM20" s="159" t="s">
        <v>282</v>
      </c>
      <c r="DN20" s="159" t="s">
        <v>282</v>
      </c>
      <c r="DO20" s="159" t="s">
        <v>282</v>
      </c>
      <c r="DP20" s="159" t="s">
        <v>282</v>
      </c>
      <c r="DQ20" s="159" t="s">
        <v>282</v>
      </c>
      <c r="DR20" s="159" t="s">
        <v>282</v>
      </c>
      <c r="DS20" s="159" t="s">
        <v>282</v>
      </c>
      <c r="DT20" s="159" t="s">
        <v>282</v>
      </c>
      <c r="DU20" s="159" t="s">
        <v>282</v>
      </c>
      <c r="DV20" s="159" t="s">
        <v>282</v>
      </c>
    </row>
    <row r="21" spans="1:126" x14ac:dyDescent="0.25">
      <c r="A21" t="s">
        <v>417</v>
      </c>
      <c r="B21" t="s">
        <v>10816</v>
      </c>
      <c r="C21" s="212" t="s">
        <v>5328</v>
      </c>
      <c r="D21" s="159" t="s">
        <v>10574</v>
      </c>
      <c r="E21" s="212" t="s">
        <v>10814</v>
      </c>
      <c r="F21" s="159" t="s">
        <v>10534</v>
      </c>
      <c r="G21" s="159" t="s">
        <v>10535</v>
      </c>
      <c r="J21">
        <v>16</v>
      </c>
      <c r="K21">
        <v>3</v>
      </c>
      <c r="L21" t="s">
        <v>10475</v>
      </c>
      <c r="M21" t="s">
        <v>182</v>
      </c>
      <c r="N21" t="s">
        <v>282</v>
      </c>
      <c r="O21" s="159" t="s">
        <v>282</v>
      </c>
      <c r="P21" s="159" t="s">
        <v>282</v>
      </c>
      <c r="Q21" s="212">
        <v>54.1</v>
      </c>
      <c r="R21" s="212">
        <v>14.3</v>
      </c>
      <c r="S21" s="212">
        <v>14</v>
      </c>
      <c r="T21" t="s">
        <v>282</v>
      </c>
      <c r="U21" t="s">
        <v>282</v>
      </c>
      <c r="V21" s="159" t="s">
        <v>282</v>
      </c>
      <c r="W21" s="212">
        <v>31.3</v>
      </c>
      <c r="X21" s="212">
        <v>13.5</v>
      </c>
      <c r="Y21" s="212">
        <v>14</v>
      </c>
      <c r="Z21" t="s">
        <v>282</v>
      </c>
      <c r="AA21" t="s">
        <v>282</v>
      </c>
      <c r="AB21" s="212" t="s">
        <v>282</v>
      </c>
      <c r="AC21">
        <v>-22.8</v>
      </c>
      <c r="AD21">
        <v>16</v>
      </c>
      <c r="AE21" s="212">
        <v>14</v>
      </c>
      <c r="AF21" s="159" t="s">
        <v>282</v>
      </c>
      <c r="AG21" s="159" t="s">
        <v>282</v>
      </c>
      <c r="AH21" s="159" t="s">
        <v>282</v>
      </c>
      <c r="AI21" s="159" t="s">
        <v>255</v>
      </c>
      <c r="AJ21" s="159" t="s">
        <v>10507</v>
      </c>
      <c r="AK21" s="159" t="s">
        <v>282</v>
      </c>
      <c r="AL21" s="159" t="s">
        <v>282</v>
      </c>
      <c r="AM21" s="159" t="s">
        <v>282</v>
      </c>
      <c r="AN21" s="212">
        <v>61.2</v>
      </c>
      <c r="AO21" s="212">
        <v>10.3</v>
      </c>
      <c r="AP21">
        <v>11</v>
      </c>
      <c r="AQ21" t="s">
        <v>282</v>
      </c>
      <c r="AR21" t="s">
        <v>282</v>
      </c>
      <c r="AS21" t="s">
        <v>282</v>
      </c>
      <c r="AT21" s="212">
        <v>43.2</v>
      </c>
      <c r="AU21" s="212">
        <v>16.7</v>
      </c>
      <c r="AV21">
        <v>11</v>
      </c>
      <c r="AW21" t="s">
        <v>282</v>
      </c>
      <c r="AX21" t="s">
        <v>282</v>
      </c>
      <c r="AY21" t="s">
        <v>282</v>
      </c>
      <c r="AZ21">
        <v>-16.3</v>
      </c>
      <c r="BA21">
        <v>22.5</v>
      </c>
      <c r="BB21">
        <v>11</v>
      </c>
      <c r="BC21" t="s">
        <v>282</v>
      </c>
      <c r="BD21" t="s">
        <v>282</v>
      </c>
      <c r="BE21" t="s">
        <v>282</v>
      </c>
      <c r="BF21" t="s">
        <v>310</v>
      </c>
      <c r="BG21" t="s">
        <v>282</v>
      </c>
      <c r="BH21" t="s">
        <v>282</v>
      </c>
      <c r="BI21" t="s">
        <v>282</v>
      </c>
      <c r="BJ21" t="s">
        <v>282</v>
      </c>
      <c r="BK21" s="212">
        <v>55.8</v>
      </c>
      <c r="BL21" s="212">
        <v>21.6</v>
      </c>
      <c r="BM21">
        <v>12</v>
      </c>
      <c r="BN21" t="s">
        <v>282</v>
      </c>
      <c r="BO21" t="s">
        <v>282</v>
      </c>
      <c r="BP21" t="s">
        <v>282</v>
      </c>
      <c r="BQ21" s="212">
        <v>50.7</v>
      </c>
      <c r="BR21" s="212">
        <v>25</v>
      </c>
      <c r="BS21">
        <v>12</v>
      </c>
      <c r="BT21" t="s">
        <v>282</v>
      </c>
      <c r="BU21" t="s">
        <v>282</v>
      </c>
      <c r="BV21" t="s">
        <v>282</v>
      </c>
      <c r="BW21">
        <v>-5.0999999999999996</v>
      </c>
      <c r="BX21">
        <v>17.399999999999999</v>
      </c>
      <c r="BY21">
        <v>12</v>
      </c>
      <c r="BZ21" t="s">
        <v>282</v>
      </c>
      <c r="CA21" t="s">
        <v>282</v>
      </c>
      <c r="CB21" t="s">
        <v>282</v>
      </c>
      <c r="CC21" s="212" t="s">
        <v>282</v>
      </c>
      <c r="CD21" s="212" t="s">
        <v>282</v>
      </c>
      <c r="CE21" s="212" t="s">
        <v>282</v>
      </c>
      <c r="CF21" s="212" t="s">
        <v>282</v>
      </c>
      <c r="CG21" s="212" t="s">
        <v>282</v>
      </c>
      <c r="CH21" s="212" t="s">
        <v>282</v>
      </c>
      <c r="CI21" s="212" t="s">
        <v>282</v>
      </c>
      <c r="CJ21" s="212" t="s">
        <v>282</v>
      </c>
      <c r="CK21" s="212" t="s">
        <v>282</v>
      </c>
      <c r="CL21" s="212" t="s">
        <v>282</v>
      </c>
      <c r="CM21" s="212" t="s">
        <v>282</v>
      </c>
      <c r="CN21" s="212" t="s">
        <v>282</v>
      </c>
      <c r="CO21" s="212" t="s">
        <v>282</v>
      </c>
      <c r="CP21" s="212" t="s">
        <v>282</v>
      </c>
      <c r="CQ21" s="212" t="s">
        <v>282</v>
      </c>
      <c r="CR21" s="212" t="s">
        <v>282</v>
      </c>
      <c r="CS21" s="212" t="s">
        <v>282</v>
      </c>
      <c r="CT21" s="212" t="s">
        <v>282</v>
      </c>
      <c r="CU21" s="212" t="s">
        <v>282</v>
      </c>
      <c r="CV21" s="212" t="s">
        <v>282</v>
      </c>
      <c r="CW21" s="212" t="s">
        <v>282</v>
      </c>
      <c r="CX21" s="212" t="s">
        <v>282</v>
      </c>
      <c r="CY21" s="212" t="s">
        <v>282</v>
      </c>
      <c r="CZ21" s="212" t="s">
        <v>282</v>
      </c>
      <c r="DA21" s="212" t="s">
        <v>282</v>
      </c>
      <c r="DB21" s="212" t="s">
        <v>282</v>
      </c>
      <c r="DC21" s="212" t="s">
        <v>282</v>
      </c>
      <c r="DD21" s="212" t="s">
        <v>282</v>
      </c>
      <c r="DE21" s="212" t="s">
        <v>282</v>
      </c>
      <c r="DF21" s="212" t="s">
        <v>282</v>
      </c>
      <c r="DG21" s="212" t="s">
        <v>282</v>
      </c>
      <c r="DH21" s="212" t="s">
        <v>282</v>
      </c>
      <c r="DI21" s="212" t="s">
        <v>282</v>
      </c>
      <c r="DJ21" s="212" t="s">
        <v>282</v>
      </c>
      <c r="DK21" s="212" t="s">
        <v>282</v>
      </c>
      <c r="DL21" s="212" t="s">
        <v>282</v>
      </c>
      <c r="DM21" s="212" t="s">
        <v>282</v>
      </c>
      <c r="DN21" s="212" t="s">
        <v>282</v>
      </c>
      <c r="DO21" s="212" t="s">
        <v>282</v>
      </c>
      <c r="DP21" s="212" t="s">
        <v>282</v>
      </c>
      <c r="DQ21" s="212" t="s">
        <v>282</v>
      </c>
      <c r="DR21" s="212" t="s">
        <v>282</v>
      </c>
      <c r="DS21" s="212" t="s">
        <v>282</v>
      </c>
      <c r="DT21" s="212" t="s">
        <v>282</v>
      </c>
      <c r="DU21" s="212" t="s">
        <v>282</v>
      </c>
      <c r="DV21" s="212" t="s">
        <v>282</v>
      </c>
    </row>
    <row r="22" spans="1:126" x14ac:dyDescent="0.25">
      <c r="A22" s="212" t="s">
        <v>417</v>
      </c>
      <c r="B22" s="212" t="s">
        <v>10816</v>
      </c>
      <c r="C22" s="212" t="s">
        <v>5328</v>
      </c>
      <c r="D22" s="159" t="s">
        <v>10574</v>
      </c>
      <c r="E22" s="212" t="s">
        <v>10817</v>
      </c>
      <c r="F22" s="159" t="s">
        <v>10534</v>
      </c>
      <c r="G22" s="159" t="s">
        <v>10535</v>
      </c>
      <c r="H22" s="212"/>
      <c r="I22" s="212"/>
      <c r="J22" s="212">
        <v>16</v>
      </c>
      <c r="K22" s="212">
        <v>3</v>
      </c>
      <c r="L22" s="212" t="s">
        <v>10475</v>
      </c>
      <c r="M22" s="212" t="s">
        <v>182</v>
      </c>
      <c r="N22" s="212" t="s">
        <v>282</v>
      </c>
      <c r="O22" s="159" t="s">
        <v>282</v>
      </c>
      <c r="P22" s="159" t="s">
        <v>282</v>
      </c>
      <c r="Q22" s="212">
        <v>50.8</v>
      </c>
      <c r="R22" s="212">
        <v>22.7</v>
      </c>
      <c r="S22" s="212">
        <v>14</v>
      </c>
      <c r="T22" s="212" t="s">
        <v>282</v>
      </c>
      <c r="U22" s="212" t="s">
        <v>282</v>
      </c>
      <c r="V22" s="159" t="s">
        <v>282</v>
      </c>
      <c r="W22" s="212">
        <v>38.9</v>
      </c>
      <c r="X22" s="212">
        <v>22.8</v>
      </c>
      <c r="Y22" s="212">
        <v>14</v>
      </c>
      <c r="Z22" s="212" t="s">
        <v>282</v>
      </c>
      <c r="AA22" s="212" t="s">
        <v>282</v>
      </c>
      <c r="AB22" s="212" t="s">
        <v>282</v>
      </c>
      <c r="AC22">
        <v>-11.9</v>
      </c>
      <c r="AD22">
        <v>26.1</v>
      </c>
      <c r="AE22" s="212">
        <v>14</v>
      </c>
      <c r="AF22" s="159" t="s">
        <v>282</v>
      </c>
      <c r="AG22" s="159" t="s">
        <v>282</v>
      </c>
      <c r="AH22" s="159" t="s">
        <v>282</v>
      </c>
      <c r="AI22" s="159" t="s">
        <v>255</v>
      </c>
      <c r="AJ22" s="159" t="s">
        <v>10507</v>
      </c>
      <c r="AK22" s="159" t="s">
        <v>282</v>
      </c>
      <c r="AL22" s="159" t="s">
        <v>282</v>
      </c>
      <c r="AM22" s="159" t="s">
        <v>282</v>
      </c>
      <c r="AN22" s="212">
        <v>49.1</v>
      </c>
      <c r="AO22" s="212">
        <v>23.5</v>
      </c>
      <c r="AP22">
        <v>11</v>
      </c>
      <c r="AQ22" s="212" t="s">
        <v>282</v>
      </c>
      <c r="AR22" s="212" t="s">
        <v>282</v>
      </c>
      <c r="AS22" s="212" t="s">
        <v>282</v>
      </c>
      <c r="AT22" s="212">
        <v>43.8</v>
      </c>
      <c r="AU22" s="212">
        <v>23.32</v>
      </c>
      <c r="AV22">
        <v>11</v>
      </c>
      <c r="AW22" s="212" t="s">
        <v>282</v>
      </c>
      <c r="AX22" s="212" t="s">
        <v>282</v>
      </c>
      <c r="AY22" s="212" t="s">
        <v>282</v>
      </c>
      <c r="AZ22">
        <v>-5.3</v>
      </c>
      <c r="BA22">
        <v>8</v>
      </c>
      <c r="BB22">
        <v>11</v>
      </c>
      <c r="BC22" s="212" t="s">
        <v>282</v>
      </c>
      <c r="BD22" s="212" t="s">
        <v>282</v>
      </c>
      <c r="BE22" s="212" t="s">
        <v>282</v>
      </c>
      <c r="BF22" s="212" t="s">
        <v>310</v>
      </c>
      <c r="BG22" s="212" t="s">
        <v>282</v>
      </c>
      <c r="BH22" s="212" t="s">
        <v>282</v>
      </c>
      <c r="BI22" s="212" t="s">
        <v>282</v>
      </c>
      <c r="BJ22" s="212" t="s">
        <v>282</v>
      </c>
      <c r="BK22" s="212">
        <v>52.8</v>
      </c>
      <c r="BL22" s="212">
        <v>19.2</v>
      </c>
      <c r="BM22">
        <v>12</v>
      </c>
      <c r="BN22" s="212" t="s">
        <v>282</v>
      </c>
      <c r="BO22" s="212" t="s">
        <v>282</v>
      </c>
      <c r="BP22" s="212" t="s">
        <v>282</v>
      </c>
      <c r="BQ22" s="212">
        <v>44.3</v>
      </c>
      <c r="BR22" s="212">
        <v>17.600000000000001</v>
      </c>
      <c r="BS22">
        <v>12</v>
      </c>
      <c r="BT22" s="212" t="s">
        <v>282</v>
      </c>
      <c r="BU22" s="212" t="s">
        <v>282</v>
      </c>
      <c r="BV22" s="212" t="s">
        <v>282</v>
      </c>
      <c r="BW22">
        <v>-8.5</v>
      </c>
      <c r="BX22">
        <v>10.199999999999999</v>
      </c>
      <c r="BY22">
        <v>12</v>
      </c>
      <c r="BZ22" s="212" t="s">
        <v>282</v>
      </c>
      <c r="CA22" s="212" t="s">
        <v>282</v>
      </c>
      <c r="CB22" s="212" t="s">
        <v>282</v>
      </c>
      <c r="CC22" s="212" t="s">
        <v>282</v>
      </c>
      <c r="CD22" s="212" t="s">
        <v>282</v>
      </c>
      <c r="CE22" s="212" t="s">
        <v>282</v>
      </c>
      <c r="CF22" s="212" t="s">
        <v>282</v>
      </c>
      <c r="CG22" s="212" t="s">
        <v>282</v>
      </c>
      <c r="CH22" s="212" t="s">
        <v>282</v>
      </c>
      <c r="CI22" s="212" t="s">
        <v>282</v>
      </c>
      <c r="CJ22" s="212" t="s">
        <v>282</v>
      </c>
      <c r="CK22" s="212" t="s">
        <v>282</v>
      </c>
      <c r="CL22" s="212" t="s">
        <v>282</v>
      </c>
      <c r="CM22" s="212" t="s">
        <v>282</v>
      </c>
      <c r="CN22" s="212" t="s">
        <v>282</v>
      </c>
      <c r="CO22" s="212" t="s">
        <v>282</v>
      </c>
      <c r="CP22" s="212" t="s">
        <v>282</v>
      </c>
      <c r="CQ22" s="212" t="s">
        <v>282</v>
      </c>
      <c r="CR22" s="212" t="s">
        <v>282</v>
      </c>
      <c r="CS22" s="212" t="s">
        <v>282</v>
      </c>
      <c r="CT22" s="212" t="s">
        <v>282</v>
      </c>
      <c r="CU22" s="212" t="s">
        <v>282</v>
      </c>
      <c r="CV22" s="212" t="s">
        <v>282</v>
      </c>
      <c r="CW22" s="212" t="s">
        <v>282</v>
      </c>
      <c r="CX22" s="212" t="s">
        <v>282</v>
      </c>
      <c r="CY22" s="212" t="s">
        <v>282</v>
      </c>
      <c r="CZ22" s="212" t="s">
        <v>282</v>
      </c>
      <c r="DA22" s="212" t="s">
        <v>282</v>
      </c>
      <c r="DB22" s="212" t="s">
        <v>282</v>
      </c>
      <c r="DC22" s="212" t="s">
        <v>282</v>
      </c>
      <c r="DD22" s="212" t="s">
        <v>282</v>
      </c>
      <c r="DE22" s="212" t="s">
        <v>282</v>
      </c>
      <c r="DF22" s="212" t="s">
        <v>282</v>
      </c>
      <c r="DG22" s="212" t="s">
        <v>282</v>
      </c>
      <c r="DH22" s="212" t="s">
        <v>282</v>
      </c>
      <c r="DI22" s="212" t="s">
        <v>282</v>
      </c>
      <c r="DJ22" s="212" t="s">
        <v>282</v>
      </c>
      <c r="DK22" s="212" t="s">
        <v>282</v>
      </c>
      <c r="DL22" s="212" t="s">
        <v>282</v>
      </c>
      <c r="DM22" s="212" t="s">
        <v>282</v>
      </c>
      <c r="DN22" s="212" t="s">
        <v>282</v>
      </c>
      <c r="DO22" s="212" t="s">
        <v>282</v>
      </c>
      <c r="DP22" s="212" t="s">
        <v>282</v>
      </c>
      <c r="DQ22" s="212" t="s">
        <v>282</v>
      </c>
      <c r="DR22" s="212" t="s">
        <v>282</v>
      </c>
      <c r="DS22" s="212" t="s">
        <v>282</v>
      </c>
      <c r="DT22" s="212" t="s">
        <v>282</v>
      </c>
      <c r="DU22" s="212" t="s">
        <v>282</v>
      </c>
      <c r="DV22" s="212" t="s">
        <v>282</v>
      </c>
    </row>
    <row r="23" spans="1:126" x14ac:dyDescent="0.25">
      <c r="A23" s="66" t="s">
        <v>4424</v>
      </c>
      <c r="B23" s="66"/>
      <c r="C23" s="66" t="s">
        <v>5328</v>
      </c>
      <c r="D23" s="159" t="s">
        <v>10574</v>
      </c>
      <c r="E23" s="66" t="s">
        <v>10855</v>
      </c>
      <c r="F23" s="159" t="s">
        <v>10534</v>
      </c>
      <c r="G23" s="159" t="s">
        <v>10535</v>
      </c>
      <c r="J23" s="159">
        <v>8</v>
      </c>
      <c r="K23" s="159">
        <v>2</v>
      </c>
      <c r="L23" s="66" t="s">
        <v>4423</v>
      </c>
      <c r="M23" s="159" t="s">
        <v>183</v>
      </c>
      <c r="N23" t="s">
        <v>282</v>
      </c>
      <c r="O23" s="159" t="s">
        <v>282</v>
      </c>
      <c r="P23" s="159" t="s">
        <v>282</v>
      </c>
      <c r="Q23" s="212">
        <v>0.04</v>
      </c>
      <c r="R23" s="212">
        <v>1.59</v>
      </c>
      <c r="S23" s="212">
        <v>40</v>
      </c>
      <c r="T23" t="s">
        <v>282</v>
      </c>
      <c r="U23" t="s">
        <v>282</v>
      </c>
      <c r="V23" s="159" t="s">
        <v>282</v>
      </c>
      <c r="W23" s="212">
        <v>0.78</v>
      </c>
      <c r="X23" s="212">
        <v>1.57</v>
      </c>
      <c r="Y23" s="212">
        <v>40</v>
      </c>
      <c r="Z23" t="s">
        <v>282</v>
      </c>
      <c r="AA23" s="212" t="s">
        <v>282</v>
      </c>
      <c r="AB23" s="212" t="s">
        <v>282</v>
      </c>
      <c r="AC23" s="212" t="s">
        <v>282</v>
      </c>
      <c r="AD23" s="212" t="s">
        <v>282</v>
      </c>
      <c r="AE23" s="212" t="s">
        <v>282</v>
      </c>
      <c r="AF23" s="212" t="s">
        <v>282</v>
      </c>
      <c r="AG23" s="212" t="s">
        <v>282</v>
      </c>
      <c r="AH23" s="212" t="s">
        <v>282</v>
      </c>
      <c r="AI23" s="159" t="s">
        <v>636</v>
      </c>
      <c r="AJ23" s="159" t="s">
        <v>282</v>
      </c>
      <c r="AK23" s="159" t="s">
        <v>282</v>
      </c>
      <c r="AL23" s="159" t="s">
        <v>282</v>
      </c>
      <c r="AM23" s="159" t="s">
        <v>282</v>
      </c>
      <c r="AN23" s="212">
        <v>0.35</v>
      </c>
      <c r="AO23" s="212">
        <v>1.61</v>
      </c>
      <c r="AP23">
        <v>40</v>
      </c>
      <c r="AQ23" t="s">
        <v>282</v>
      </c>
      <c r="AR23" t="s">
        <v>282</v>
      </c>
      <c r="AS23" t="s">
        <v>282</v>
      </c>
      <c r="AT23" s="212">
        <v>0.75</v>
      </c>
      <c r="AU23" s="212">
        <v>1.77</v>
      </c>
      <c r="AV23">
        <v>40</v>
      </c>
      <c r="AW23" t="s">
        <v>282</v>
      </c>
      <c r="AX23" s="212" t="s">
        <v>282</v>
      </c>
      <c r="AY23" s="212" t="s">
        <v>282</v>
      </c>
      <c r="AZ23" s="212" t="s">
        <v>282</v>
      </c>
      <c r="BA23" s="212" t="s">
        <v>282</v>
      </c>
      <c r="BB23" s="212" t="s">
        <v>282</v>
      </c>
      <c r="BC23" s="212" t="s">
        <v>282</v>
      </c>
      <c r="BD23" s="212" t="s">
        <v>282</v>
      </c>
      <c r="BE23" s="212" t="s">
        <v>282</v>
      </c>
      <c r="BF23" s="212" t="s">
        <v>282</v>
      </c>
      <c r="BG23" s="212" t="s">
        <v>282</v>
      </c>
      <c r="BH23" s="212" t="s">
        <v>282</v>
      </c>
      <c r="BI23" s="212" t="s">
        <v>282</v>
      </c>
      <c r="BJ23" s="212" t="s">
        <v>282</v>
      </c>
      <c r="BK23" s="212" t="s">
        <v>282</v>
      </c>
      <c r="BL23" s="212" t="s">
        <v>282</v>
      </c>
      <c r="BM23" s="212" t="s">
        <v>282</v>
      </c>
      <c r="BN23" s="212" t="s">
        <v>282</v>
      </c>
      <c r="BO23" s="212" t="s">
        <v>282</v>
      </c>
      <c r="BP23" s="212" t="s">
        <v>282</v>
      </c>
      <c r="BQ23" s="212" t="s">
        <v>282</v>
      </c>
      <c r="BR23" s="212" t="s">
        <v>282</v>
      </c>
      <c r="BS23" s="212" t="s">
        <v>282</v>
      </c>
      <c r="BT23" s="212" t="s">
        <v>282</v>
      </c>
      <c r="BU23" s="212" t="s">
        <v>282</v>
      </c>
      <c r="BV23" s="212" t="s">
        <v>282</v>
      </c>
      <c r="BW23" s="212" t="s">
        <v>282</v>
      </c>
      <c r="BX23" s="212" t="s">
        <v>282</v>
      </c>
      <c r="BY23" s="212" t="s">
        <v>282</v>
      </c>
      <c r="BZ23" s="212" t="s">
        <v>282</v>
      </c>
      <c r="CA23" s="212" t="s">
        <v>282</v>
      </c>
      <c r="CB23" s="212" t="s">
        <v>282</v>
      </c>
      <c r="CC23" s="212" t="s">
        <v>282</v>
      </c>
      <c r="CD23" s="212" t="s">
        <v>282</v>
      </c>
      <c r="CE23" s="212" t="s">
        <v>282</v>
      </c>
      <c r="CF23" s="212" t="s">
        <v>282</v>
      </c>
      <c r="CG23" s="212" t="s">
        <v>282</v>
      </c>
      <c r="CH23" s="212" t="s">
        <v>282</v>
      </c>
      <c r="CI23" s="212" t="s">
        <v>282</v>
      </c>
      <c r="CJ23" s="212" t="s">
        <v>282</v>
      </c>
      <c r="CK23" s="212" t="s">
        <v>282</v>
      </c>
      <c r="CL23" s="212" t="s">
        <v>282</v>
      </c>
      <c r="CM23" s="212" t="s">
        <v>282</v>
      </c>
      <c r="CN23" s="212" t="s">
        <v>282</v>
      </c>
      <c r="CO23" s="212" t="s">
        <v>282</v>
      </c>
      <c r="CP23" s="212" t="s">
        <v>282</v>
      </c>
      <c r="CQ23" s="212" t="s">
        <v>282</v>
      </c>
      <c r="CR23" s="212" t="s">
        <v>282</v>
      </c>
      <c r="CS23" s="212" t="s">
        <v>282</v>
      </c>
      <c r="CT23" s="212" t="s">
        <v>282</v>
      </c>
      <c r="CU23" s="212" t="s">
        <v>282</v>
      </c>
      <c r="CV23" s="212" t="s">
        <v>282</v>
      </c>
      <c r="CW23" s="212" t="s">
        <v>282</v>
      </c>
      <c r="CX23" s="212" t="s">
        <v>282</v>
      </c>
      <c r="CY23" s="212" t="s">
        <v>282</v>
      </c>
      <c r="CZ23" s="212" t="s">
        <v>282</v>
      </c>
      <c r="DA23" s="212" t="s">
        <v>282</v>
      </c>
      <c r="DB23" s="212" t="s">
        <v>282</v>
      </c>
      <c r="DC23" s="212" t="s">
        <v>282</v>
      </c>
      <c r="DD23" s="212" t="s">
        <v>282</v>
      </c>
      <c r="DE23" s="212" t="s">
        <v>282</v>
      </c>
      <c r="DF23" s="212" t="s">
        <v>282</v>
      </c>
      <c r="DG23" s="212" t="s">
        <v>282</v>
      </c>
      <c r="DH23" s="212" t="s">
        <v>282</v>
      </c>
      <c r="DI23" s="212" t="s">
        <v>282</v>
      </c>
      <c r="DJ23" s="212" t="s">
        <v>282</v>
      </c>
      <c r="DK23" s="212" t="s">
        <v>282</v>
      </c>
      <c r="DL23" s="212" t="s">
        <v>282</v>
      </c>
      <c r="DM23" s="212" t="s">
        <v>282</v>
      </c>
      <c r="DN23" s="212" t="s">
        <v>282</v>
      </c>
      <c r="DO23" s="212" t="s">
        <v>282</v>
      </c>
      <c r="DP23" s="212" t="s">
        <v>282</v>
      </c>
      <c r="DQ23" s="212" t="s">
        <v>282</v>
      </c>
      <c r="DR23" s="212" t="s">
        <v>282</v>
      </c>
      <c r="DS23" s="212" t="s">
        <v>282</v>
      </c>
      <c r="DT23" s="212" t="s">
        <v>282</v>
      </c>
      <c r="DU23" s="212" t="s">
        <v>282</v>
      </c>
      <c r="DV23" s="212" t="s">
        <v>282</v>
      </c>
    </row>
    <row r="24" spans="1:126" x14ac:dyDescent="0.25">
      <c r="A24" s="66" t="s">
        <v>563</v>
      </c>
      <c r="B24" s="159" t="s">
        <v>10868</v>
      </c>
      <c r="C24" s="159" t="s">
        <v>5328</v>
      </c>
      <c r="D24" s="159" t="s">
        <v>10879</v>
      </c>
      <c r="E24" s="159" t="s">
        <v>5805</v>
      </c>
      <c r="F24" s="159" t="s">
        <v>10534</v>
      </c>
      <c r="G24" s="159" t="s">
        <v>10880</v>
      </c>
      <c r="J24" s="159">
        <v>8</v>
      </c>
      <c r="K24" s="159">
        <v>2</v>
      </c>
      <c r="L24" s="66" t="s">
        <v>670</v>
      </c>
      <c r="M24" s="159" t="s">
        <v>183</v>
      </c>
      <c r="N24" t="s">
        <v>282</v>
      </c>
      <c r="O24" s="159" t="s">
        <v>282</v>
      </c>
      <c r="P24" s="159" t="s">
        <v>282</v>
      </c>
      <c r="Q24" s="159" t="s">
        <v>282</v>
      </c>
      <c r="R24" s="159" t="s">
        <v>282</v>
      </c>
      <c r="S24" s="159" t="s">
        <v>282</v>
      </c>
      <c r="T24" s="212">
        <v>13.96</v>
      </c>
      <c r="U24" s="212">
        <v>8.18</v>
      </c>
      <c r="V24" s="212">
        <v>25</v>
      </c>
      <c r="W24" t="s">
        <v>282</v>
      </c>
      <c r="X24" t="s">
        <v>282</v>
      </c>
      <c r="Y24" s="212" t="s">
        <v>282</v>
      </c>
      <c r="Z24" s="212">
        <v>9.9600000000000009</v>
      </c>
      <c r="AA24" s="212">
        <v>7.31</v>
      </c>
      <c r="AB24" s="212">
        <v>25</v>
      </c>
      <c r="AC24" t="s">
        <v>282</v>
      </c>
      <c r="AD24" s="212" t="s">
        <v>282</v>
      </c>
      <c r="AE24" s="212" t="s">
        <v>282</v>
      </c>
      <c r="AF24" s="212" t="s">
        <v>282</v>
      </c>
      <c r="AG24" s="212" t="s">
        <v>282</v>
      </c>
      <c r="AH24" s="212" t="s">
        <v>282</v>
      </c>
      <c r="AI24" s="159" t="s">
        <v>636</v>
      </c>
      <c r="AJ24" s="159" t="s">
        <v>282</v>
      </c>
      <c r="AK24" s="159" t="s">
        <v>282</v>
      </c>
      <c r="AL24" s="159" t="s">
        <v>282</v>
      </c>
      <c r="AM24" s="159" t="s">
        <v>282</v>
      </c>
      <c r="AN24" s="159" t="s">
        <v>282</v>
      </c>
      <c r="AO24" s="159" t="s">
        <v>282</v>
      </c>
      <c r="AP24" s="159" t="s">
        <v>282</v>
      </c>
      <c r="AQ24" s="212">
        <v>12.97</v>
      </c>
      <c r="AR24" s="212">
        <v>9.36</v>
      </c>
      <c r="AS24">
        <v>30</v>
      </c>
      <c r="AT24" t="s">
        <v>282</v>
      </c>
      <c r="AU24" t="s">
        <v>282</v>
      </c>
      <c r="AV24" t="s">
        <v>282</v>
      </c>
      <c r="AW24" s="212">
        <v>14.07</v>
      </c>
      <c r="AX24" s="212">
        <v>8.57</v>
      </c>
      <c r="AY24">
        <v>30</v>
      </c>
      <c r="AZ24" t="s">
        <v>282</v>
      </c>
      <c r="BA24" s="212" t="s">
        <v>282</v>
      </c>
      <c r="BB24" s="212" t="s">
        <v>282</v>
      </c>
      <c r="BC24" s="212" t="s">
        <v>282</v>
      </c>
      <c r="BD24" s="212" t="s">
        <v>282</v>
      </c>
      <c r="BE24" s="212" t="s">
        <v>282</v>
      </c>
      <c r="BF24" t="s">
        <v>282</v>
      </c>
      <c r="BG24" s="212" t="s">
        <v>282</v>
      </c>
      <c r="BH24" s="212" t="s">
        <v>282</v>
      </c>
      <c r="BI24" s="212" t="s">
        <v>282</v>
      </c>
      <c r="BJ24" s="212" t="s">
        <v>282</v>
      </c>
      <c r="BK24" s="212" t="s">
        <v>282</v>
      </c>
      <c r="BL24" s="212" t="s">
        <v>282</v>
      </c>
      <c r="BM24" s="212" t="s">
        <v>282</v>
      </c>
      <c r="BN24" s="212" t="s">
        <v>282</v>
      </c>
      <c r="BO24" s="212" t="s">
        <v>282</v>
      </c>
      <c r="BP24" s="212" t="s">
        <v>282</v>
      </c>
      <c r="BQ24" s="212" t="s">
        <v>282</v>
      </c>
      <c r="BR24" s="212" t="s">
        <v>282</v>
      </c>
      <c r="BS24" s="212" t="s">
        <v>282</v>
      </c>
      <c r="BT24" s="212" t="s">
        <v>282</v>
      </c>
      <c r="BU24" s="212" t="s">
        <v>282</v>
      </c>
      <c r="BV24" s="212" t="s">
        <v>282</v>
      </c>
      <c r="BW24" s="212" t="s">
        <v>282</v>
      </c>
      <c r="BX24" s="212" t="s">
        <v>282</v>
      </c>
      <c r="BY24" s="212" t="s">
        <v>282</v>
      </c>
      <c r="BZ24" s="212" t="s">
        <v>282</v>
      </c>
      <c r="CA24" s="212" t="s">
        <v>282</v>
      </c>
      <c r="CB24" s="212" t="s">
        <v>282</v>
      </c>
      <c r="CC24" s="212" t="s">
        <v>282</v>
      </c>
      <c r="CD24" s="212" t="s">
        <v>282</v>
      </c>
      <c r="CE24" s="212" t="s">
        <v>282</v>
      </c>
      <c r="CF24" s="212" t="s">
        <v>282</v>
      </c>
      <c r="CG24" s="212" t="s">
        <v>282</v>
      </c>
      <c r="CH24" s="212" t="s">
        <v>282</v>
      </c>
      <c r="CI24" s="212" t="s">
        <v>282</v>
      </c>
      <c r="CJ24" s="212" t="s">
        <v>282</v>
      </c>
      <c r="CK24" s="212" t="s">
        <v>282</v>
      </c>
      <c r="CL24" s="212" t="s">
        <v>282</v>
      </c>
      <c r="CM24" s="212" t="s">
        <v>282</v>
      </c>
      <c r="CN24" s="212" t="s">
        <v>282</v>
      </c>
      <c r="CO24" s="212" t="s">
        <v>282</v>
      </c>
      <c r="CP24" s="212" t="s">
        <v>282</v>
      </c>
      <c r="CQ24" s="212" t="s">
        <v>282</v>
      </c>
      <c r="CR24" s="212" t="s">
        <v>282</v>
      </c>
      <c r="CS24" s="212" t="s">
        <v>282</v>
      </c>
      <c r="CT24" s="212" t="s">
        <v>282</v>
      </c>
      <c r="CU24" s="212" t="s">
        <v>282</v>
      </c>
      <c r="CV24" s="212" t="s">
        <v>282</v>
      </c>
      <c r="CW24" s="212" t="s">
        <v>282</v>
      </c>
      <c r="CX24" s="212" t="s">
        <v>282</v>
      </c>
      <c r="CY24" s="212" t="s">
        <v>282</v>
      </c>
      <c r="CZ24" s="212" t="s">
        <v>282</v>
      </c>
      <c r="DA24" s="212" t="s">
        <v>282</v>
      </c>
      <c r="DB24" s="212" t="s">
        <v>282</v>
      </c>
      <c r="DC24" s="212" t="s">
        <v>282</v>
      </c>
      <c r="DD24" s="212" t="s">
        <v>282</v>
      </c>
      <c r="DE24" s="212" t="s">
        <v>282</v>
      </c>
      <c r="DF24" s="212" t="s">
        <v>282</v>
      </c>
      <c r="DG24" s="212" t="s">
        <v>282</v>
      </c>
      <c r="DH24" s="212" t="s">
        <v>282</v>
      </c>
      <c r="DI24" s="212" t="s">
        <v>282</v>
      </c>
      <c r="DJ24" s="212" t="s">
        <v>282</v>
      </c>
      <c r="DK24" s="212" t="s">
        <v>282</v>
      </c>
      <c r="DL24" s="212" t="s">
        <v>282</v>
      </c>
      <c r="DM24" s="212" t="s">
        <v>282</v>
      </c>
      <c r="DN24" s="212" t="s">
        <v>282</v>
      </c>
      <c r="DO24" s="212" t="s">
        <v>282</v>
      </c>
      <c r="DP24" s="212" t="s">
        <v>282</v>
      </c>
      <c r="DQ24" s="212" t="s">
        <v>282</v>
      </c>
      <c r="DR24" s="212" t="s">
        <v>282</v>
      </c>
      <c r="DS24" s="212" t="s">
        <v>282</v>
      </c>
      <c r="DT24" s="212" t="s">
        <v>282</v>
      </c>
      <c r="DU24" s="212" t="s">
        <v>282</v>
      </c>
      <c r="DV24" s="212" t="s">
        <v>282</v>
      </c>
    </row>
    <row r="25" spans="1:126" s="212" customFormat="1" x14ac:dyDescent="0.25">
      <c r="A25" s="161" t="s">
        <v>14461</v>
      </c>
      <c r="B25" s="159" t="s">
        <v>10725</v>
      </c>
      <c r="C25" s="159" t="s">
        <v>5328</v>
      </c>
      <c r="D25" s="159" t="s">
        <v>10879</v>
      </c>
      <c r="E25" s="159" t="s">
        <v>14593</v>
      </c>
      <c r="F25" s="159" t="s">
        <v>10534</v>
      </c>
      <c r="G25" s="159" t="s">
        <v>10880</v>
      </c>
      <c r="J25" s="159">
        <v>12</v>
      </c>
      <c r="K25" s="159">
        <v>3</v>
      </c>
      <c r="L25" s="66" t="s">
        <v>4798</v>
      </c>
      <c r="M25" s="159" t="s">
        <v>183</v>
      </c>
      <c r="N25" s="212" t="s">
        <v>282</v>
      </c>
      <c r="O25" s="212" t="s">
        <v>282</v>
      </c>
      <c r="P25" s="212" t="s">
        <v>282</v>
      </c>
      <c r="Q25" s="159">
        <v>35.520000000000003</v>
      </c>
      <c r="R25" s="159">
        <v>7.61</v>
      </c>
      <c r="S25" s="159">
        <v>43</v>
      </c>
      <c r="T25" s="212" t="s">
        <v>282</v>
      </c>
      <c r="U25" s="212" t="s">
        <v>282</v>
      </c>
      <c r="V25" s="212" t="s">
        <v>282</v>
      </c>
      <c r="W25" s="212">
        <v>29.72</v>
      </c>
      <c r="X25" s="212">
        <v>8.26</v>
      </c>
      <c r="Y25" s="212">
        <v>43</v>
      </c>
      <c r="Z25" s="212" t="s">
        <v>282</v>
      </c>
      <c r="AA25" s="212" t="s">
        <v>282</v>
      </c>
      <c r="AB25" s="212" t="s">
        <v>282</v>
      </c>
      <c r="AC25" s="212" t="s">
        <v>282</v>
      </c>
      <c r="AD25" s="212" t="s">
        <v>282</v>
      </c>
      <c r="AE25" s="212" t="s">
        <v>282</v>
      </c>
      <c r="AF25" s="212" t="s">
        <v>282</v>
      </c>
      <c r="AG25" s="212" t="s">
        <v>282</v>
      </c>
      <c r="AH25" s="212" t="s">
        <v>282</v>
      </c>
      <c r="AI25" s="66" t="s">
        <v>4798</v>
      </c>
      <c r="AJ25" s="159" t="s">
        <v>183</v>
      </c>
      <c r="AK25" s="159" t="s">
        <v>282</v>
      </c>
      <c r="AL25" s="159" t="s">
        <v>282</v>
      </c>
      <c r="AM25" s="159" t="s">
        <v>282</v>
      </c>
      <c r="AN25" s="159">
        <v>34.21</v>
      </c>
      <c r="AO25" s="159">
        <v>7.97</v>
      </c>
      <c r="AP25" s="159">
        <v>42</v>
      </c>
      <c r="AQ25" s="212" t="s">
        <v>282</v>
      </c>
      <c r="AR25" s="212" t="s">
        <v>282</v>
      </c>
      <c r="AS25" s="212" t="s">
        <v>282</v>
      </c>
      <c r="AT25" s="212">
        <v>30.13</v>
      </c>
      <c r="AU25" s="212">
        <v>7.71</v>
      </c>
      <c r="AV25" s="212">
        <v>42</v>
      </c>
      <c r="AW25" s="212" t="s">
        <v>282</v>
      </c>
      <c r="AX25" s="212" t="s">
        <v>282</v>
      </c>
      <c r="AY25" s="212" t="s">
        <v>282</v>
      </c>
      <c r="AZ25" s="212" t="s">
        <v>282</v>
      </c>
      <c r="BA25" s="212" t="s">
        <v>282</v>
      </c>
      <c r="BB25" s="212" t="s">
        <v>282</v>
      </c>
      <c r="BC25" s="212" t="s">
        <v>282</v>
      </c>
      <c r="BD25" s="212" t="s">
        <v>282</v>
      </c>
      <c r="BE25" s="212" t="s">
        <v>282</v>
      </c>
      <c r="BF25" s="159" t="s">
        <v>682</v>
      </c>
      <c r="BG25" s="159" t="s">
        <v>183</v>
      </c>
      <c r="BH25" s="159" t="s">
        <v>282</v>
      </c>
      <c r="BI25" s="159" t="s">
        <v>282</v>
      </c>
      <c r="BJ25" s="159" t="s">
        <v>282</v>
      </c>
      <c r="BK25" s="212">
        <v>38.03</v>
      </c>
      <c r="BL25" s="212">
        <v>7.68</v>
      </c>
      <c r="BM25" s="212">
        <v>36</v>
      </c>
      <c r="BN25" s="212" t="s">
        <v>282</v>
      </c>
      <c r="BO25" s="212" t="s">
        <v>282</v>
      </c>
      <c r="BP25" s="212" t="s">
        <v>282</v>
      </c>
      <c r="BQ25" s="212">
        <v>34.97</v>
      </c>
      <c r="BR25" s="212">
        <v>8.8800000000000008</v>
      </c>
      <c r="BS25" s="212">
        <v>36</v>
      </c>
      <c r="BT25" s="212" t="s">
        <v>282</v>
      </c>
      <c r="BU25" s="212" t="s">
        <v>282</v>
      </c>
      <c r="BV25" s="212" t="s">
        <v>282</v>
      </c>
      <c r="BW25" s="212" t="s">
        <v>282</v>
      </c>
      <c r="BX25" s="212" t="s">
        <v>282</v>
      </c>
      <c r="BY25" s="212" t="s">
        <v>282</v>
      </c>
      <c r="BZ25" s="212" t="s">
        <v>282</v>
      </c>
      <c r="CA25" s="212" t="s">
        <v>282</v>
      </c>
      <c r="CB25" s="212" t="s">
        <v>282</v>
      </c>
      <c r="CC25" s="212" t="s">
        <v>282</v>
      </c>
      <c r="CD25" s="212" t="s">
        <v>282</v>
      </c>
      <c r="CE25" s="212" t="s">
        <v>282</v>
      </c>
      <c r="CF25" s="212" t="s">
        <v>282</v>
      </c>
      <c r="CG25" s="212" t="s">
        <v>282</v>
      </c>
      <c r="CH25" s="212" t="s">
        <v>282</v>
      </c>
      <c r="CI25" s="212" t="s">
        <v>282</v>
      </c>
      <c r="CJ25" s="212" t="s">
        <v>282</v>
      </c>
      <c r="CK25" s="212" t="s">
        <v>282</v>
      </c>
      <c r="CL25" s="212" t="s">
        <v>282</v>
      </c>
      <c r="CM25" s="212" t="s">
        <v>282</v>
      </c>
      <c r="CN25" s="212" t="s">
        <v>282</v>
      </c>
      <c r="CO25" s="212" t="s">
        <v>282</v>
      </c>
      <c r="CP25" s="212" t="s">
        <v>282</v>
      </c>
      <c r="CQ25" s="212" t="s">
        <v>282</v>
      </c>
      <c r="CR25" s="212" t="s">
        <v>282</v>
      </c>
      <c r="CS25" s="212" t="s">
        <v>282</v>
      </c>
      <c r="CT25" s="212" t="s">
        <v>282</v>
      </c>
      <c r="CU25" s="212" t="s">
        <v>282</v>
      </c>
      <c r="CV25" s="212" t="s">
        <v>282</v>
      </c>
      <c r="CW25" s="212" t="s">
        <v>282</v>
      </c>
      <c r="CX25" s="212" t="s">
        <v>282</v>
      </c>
      <c r="CY25" s="212" t="s">
        <v>282</v>
      </c>
      <c r="CZ25" s="212" t="s">
        <v>282</v>
      </c>
      <c r="DA25" s="212" t="s">
        <v>282</v>
      </c>
      <c r="DB25" s="212" t="s">
        <v>282</v>
      </c>
      <c r="DC25" s="212" t="s">
        <v>282</v>
      </c>
      <c r="DD25" s="212" t="s">
        <v>282</v>
      </c>
      <c r="DE25" s="212" t="s">
        <v>282</v>
      </c>
      <c r="DF25" s="212" t="s">
        <v>282</v>
      </c>
      <c r="DG25" s="212" t="s">
        <v>282</v>
      </c>
      <c r="DH25" s="212" t="s">
        <v>282</v>
      </c>
      <c r="DI25" s="212" t="s">
        <v>282</v>
      </c>
      <c r="DJ25" s="212" t="s">
        <v>282</v>
      </c>
      <c r="DK25" s="212" t="s">
        <v>282</v>
      </c>
      <c r="DL25" s="212" t="s">
        <v>282</v>
      </c>
      <c r="DM25" s="212" t="s">
        <v>282</v>
      </c>
      <c r="DN25" s="212" t="s">
        <v>282</v>
      </c>
      <c r="DO25" s="212" t="s">
        <v>282</v>
      </c>
      <c r="DP25" s="212" t="s">
        <v>282</v>
      </c>
      <c r="DQ25" s="212" t="s">
        <v>282</v>
      </c>
      <c r="DR25" s="212" t="s">
        <v>282</v>
      </c>
      <c r="DS25" s="212" t="s">
        <v>282</v>
      </c>
      <c r="DT25" s="212" t="s">
        <v>282</v>
      </c>
      <c r="DU25" s="212" t="s">
        <v>282</v>
      </c>
      <c r="DV25" s="212" t="s">
        <v>282</v>
      </c>
    </row>
    <row r="26" spans="1:126" s="212" customFormat="1" x14ac:dyDescent="0.25">
      <c r="A26" s="212" t="s">
        <v>14008</v>
      </c>
      <c r="B26" s="159"/>
      <c r="C26" s="159" t="s">
        <v>5328</v>
      </c>
      <c r="D26" s="159" t="s">
        <v>10574</v>
      </c>
      <c r="E26" s="66" t="s">
        <v>10855</v>
      </c>
      <c r="F26" s="159" t="s">
        <v>10534</v>
      </c>
      <c r="G26" s="159" t="s">
        <v>10535</v>
      </c>
      <c r="J26" s="159">
        <v>22</v>
      </c>
      <c r="K26" s="159">
        <v>2</v>
      </c>
      <c r="L26" s="66" t="s">
        <v>10464</v>
      </c>
      <c r="M26" s="159" t="s">
        <v>183</v>
      </c>
      <c r="N26" s="212" t="s">
        <v>282</v>
      </c>
      <c r="O26" s="159" t="s">
        <v>282</v>
      </c>
      <c r="P26" s="159" t="s">
        <v>282</v>
      </c>
      <c r="Q26" s="159">
        <v>-1.4</v>
      </c>
      <c r="R26" s="159">
        <v>1.9</v>
      </c>
      <c r="S26" s="159">
        <v>118</v>
      </c>
      <c r="T26" s="212" t="s">
        <v>282</v>
      </c>
      <c r="U26" s="212" t="s">
        <v>282</v>
      </c>
      <c r="V26" s="212" t="s">
        <v>282</v>
      </c>
      <c r="W26" s="212">
        <v>-0.78</v>
      </c>
      <c r="X26" s="212">
        <v>1.54</v>
      </c>
      <c r="Y26" s="212">
        <v>118</v>
      </c>
      <c r="Z26" s="212" t="s">
        <v>282</v>
      </c>
      <c r="AA26" s="212" t="s">
        <v>282</v>
      </c>
      <c r="AB26" s="212" t="s">
        <v>282</v>
      </c>
      <c r="AC26" s="212" t="s">
        <v>282</v>
      </c>
      <c r="AD26" s="212" t="s">
        <v>282</v>
      </c>
      <c r="AE26" s="212" t="s">
        <v>282</v>
      </c>
      <c r="AF26" s="212" t="s">
        <v>282</v>
      </c>
      <c r="AG26" s="212" t="s">
        <v>282</v>
      </c>
      <c r="AH26" s="212" t="s">
        <v>282</v>
      </c>
      <c r="AI26" s="212" t="s">
        <v>10667</v>
      </c>
      <c r="AJ26" s="159" t="s">
        <v>183</v>
      </c>
      <c r="AK26" s="159" t="s">
        <v>282</v>
      </c>
      <c r="AL26" s="159" t="s">
        <v>282</v>
      </c>
      <c r="AM26" s="159" t="s">
        <v>282</v>
      </c>
      <c r="AN26" s="159">
        <v>-1.49</v>
      </c>
      <c r="AO26" s="159">
        <v>1.95</v>
      </c>
      <c r="AP26" s="159">
        <v>119</v>
      </c>
      <c r="AQ26" s="212" t="s">
        <v>282</v>
      </c>
      <c r="AR26" s="212" t="s">
        <v>282</v>
      </c>
      <c r="AS26" s="212" t="s">
        <v>282</v>
      </c>
      <c r="AT26" s="212">
        <v>-0.33</v>
      </c>
      <c r="AU26" s="212">
        <v>1.39</v>
      </c>
      <c r="AV26" s="212">
        <v>119</v>
      </c>
      <c r="AW26" s="212" t="s">
        <v>282</v>
      </c>
      <c r="AX26" s="212" t="s">
        <v>282</v>
      </c>
      <c r="AY26" s="212" t="s">
        <v>282</v>
      </c>
      <c r="AZ26" s="212" t="s">
        <v>282</v>
      </c>
      <c r="BA26" s="212" t="s">
        <v>282</v>
      </c>
      <c r="BB26" s="212" t="s">
        <v>282</v>
      </c>
      <c r="BC26" s="212" t="s">
        <v>282</v>
      </c>
      <c r="BD26" s="212" t="s">
        <v>282</v>
      </c>
      <c r="BE26" s="212" t="s">
        <v>282</v>
      </c>
      <c r="BF26" s="212" t="s">
        <v>282</v>
      </c>
      <c r="BG26" s="212" t="s">
        <v>282</v>
      </c>
      <c r="BH26" s="212" t="s">
        <v>282</v>
      </c>
      <c r="BI26" s="212" t="s">
        <v>282</v>
      </c>
      <c r="BJ26" s="212" t="s">
        <v>282</v>
      </c>
      <c r="BK26" s="212" t="s">
        <v>282</v>
      </c>
      <c r="BL26" s="212" t="s">
        <v>282</v>
      </c>
      <c r="BM26" s="212" t="s">
        <v>282</v>
      </c>
      <c r="BN26" s="212" t="s">
        <v>282</v>
      </c>
      <c r="BO26" s="212" t="s">
        <v>282</v>
      </c>
      <c r="BP26" s="212" t="s">
        <v>282</v>
      </c>
      <c r="BQ26" s="212" t="s">
        <v>282</v>
      </c>
      <c r="BR26" s="212" t="s">
        <v>282</v>
      </c>
      <c r="BS26" s="212" t="s">
        <v>282</v>
      </c>
      <c r="BT26" s="212" t="s">
        <v>282</v>
      </c>
      <c r="BU26" s="212" t="s">
        <v>282</v>
      </c>
      <c r="BV26" s="212" t="s">
        <v>282</v>
      </c>
      <c r="BW26" s="212" t="s">
        <v>282</v>
      </c>
      <c r="BX26" s="212" t="s">
        <v>282</v>
      </c>
      <c r="BY26" s="212" t="s">
        <v>282</v>
      </c>
      <c r="BZ26" s="212" t="s">
        <v>282</v>
      </c>
      <c r="CA26" s="212" t="s">
        <v>282</v>
      </c>
      <c r="CB26" s="212" t="s">
        <v>282</v>
      </c>
      <c r="CC26" s="212" t="s">
        <v>282</v>
      </c>
      <c r="CD26" s="212" t="s">
        <v>282</v>
      </c>
      <c r="CE26" s="212" t="s">
        <v>282</v>
      </c>
      <c r="CF26" s="212" t="s">
        <v>282</v>
      </c>
      <c r="CG26" s="212" t="s">
        <v>282</v>
      </c>
      <c r="CH26" s="212" t="s">
        <v>282</v>
      </c>
      <c r="CI26" s="212" t="s">
        <v>282</v>
      </c>
      <c r="CJ26" s="212" t="s">
        <v>282</v>
      </c>
      <c r="CK26" s="212" t="s">
        <v>282</v>
      </c>
      <c r="CL26" s="212" t="s">
        <v>282</v>
      </c>
      <c r="CM26" s="212" t="s">
        <v>282</v>
      </c>
      <c r="CN26" s="212" t="s">
        <v>282</v>
      </c>
      <c r="CO26" s="212" t="s">
        <v>282</v>
      </c>
      <c r="CP26" s="212" t="s">
        <v>282</v>
      </c>
      <c r="CQ26" s="212" t="s">
        <v>282</v>
      </c>
      <c r="CR26" s="212" t="s">
        <v>282</v>
      </c>
      <c r="CS26" s="212" t="s">
        <v>282</v>
      </c>
      <c r="CT26" s="212" t="s">
        <v>282</v>
      </c>
      <c r="CU26" s="212" t="s">
        <v>282</v>
      </c>
      <c r="CV26" s="212" t="s">
        <v>282</v>
      </c>
      <c r="CW26" s="212" t="s">
        <v>282</v>
      </c>
      <c r="CX26" s="212" t="s">
        <v>282</v>
      </c>
      <c r="CY26" s="212" t="s">
        <v>282</v>
      </c>
      <c r="CZ26" s="212" t="s">
        <v>282</v>
      </c>
      <c r="DA26" s="212" t="s">
        <v>282</v>
      </c>
      <c r="DB26" s="212" t="s">
        <v>282</v>
      </c>
      <c r="DC26" s="212" t="s">
        <v>282</v>
      </c>
      <c r="DD26" s="212" t="s">
        <v>282</v>
      </c>
      <c r="DE26" s="212" t="s">
        <v>282</v>
      </c>
      <c r="DF26" s="212" t="s">
        <v>282</v>
      </c>
      <c r="DG26" s="212" t="s">
        <v>282</v>
      </c>
      <c r="DH26" s="212" t="s">
        <v>282</v>
      </c>
      <c r="DI26" s="212" t="s">
        <v>282</v>
      </c>
      <c r="DJ26" s="212" t="s">
        <v>282</v>
      </c>
      <c r="DK26" s="212" t="s">
        <v>282</v>
      </c>
      <c r="DL26" s="212" t="s">
        <v>282</v>
      </c>
      <c r="DM26" s="212" t="s">
        <v>282</v>
      </c>
      <c r="DN26" s="212" t="s">
        <v>282</v>
      </c>
      <c r="DO26" s="212" t="s">
        <v>282</v>
      </c>
      <c r="DP26" s="212" t="s">
        <v>282</v>
      </c>
      <c r="DQ26" s="212" t="s">
        <v>282</v>
      </c>
      <c r="DR26" s="212" t="s">
        <v>282</v>
      </c>
      <c r="DS26" s="212" t="s">
        <v>282</v>
      </c>
      <c r="DT26" s="212" t="s">
        <v>282</v>
      </c>
      <c r="DU26" s="212" t="s">
        <v>282</v>
      </c>
      <c r="DV26" s="212" t="s">
        <v>282</v>
      </c>
    </row>
    <row r="27" spans="1:126" s="212" customFormat="1" x14ac:dyDescent="0.25">
      <c r="A27" s="212" t="s">
        <v>14008</v>
      </c>
      <c r="B27" s="159"/>
      <c r="C27" s="159" t="s">
        <v>5328</v>
      </c>
      <c r="D27" s="159" t="s">
        <v>10574</v>
      </c>
      <c r="E27" s="212" t="s">
        <v>10817</v>
      </c>
      <c r="F27" s="159" t="s">
        <v>10534</v>
      </c>
      <c r="G27" s="159" t="s">
        <v>10535</v>
      </c>
      <c r="J27" s="159">
        <v>22</v>
      </c>
      <c r="K27" s="159">
        <v>2</v>
      </c>
      <c r="L27" s="66" t="s">
        <v>10464</v>
      </c>
      <c r="M27" s="159" t="s">
        <v>183</v>
      </c>
      <c r="N27" s="212" t="s">
        <v>282</v>
      </c>
      <c r="O27" s="159" t="s">
        <v>282</v>
      </c>
      <c r="P27" s="159" t="s">
        <v>282</v>
      </c>
      <c r="Q27" s="159">
        <v>44.98</v>
      </c>
      <c r="R27" s="159">
        <v>12.38</v>
      </c>
      <c r="S27" s="159">
        <v>118</v>
      </c>
      <c r="T27" s="212" t="s">
        <v>282</v>
      </c>
      <c r="U27" s="212" t="s">
        <v>282</v>
      </c>
      <c r="V27" s="212" t="s">
        <v>282</v>
      </c>
      <c r="W27" s="212">
        <v>44.4</v>
      </c>
      <c r="X27" s="212">
        <v>9.43</v>
      </c>
      <c r="Y27" s="212">
        <v>118</v>
      </c>
      <c r="Z27" s="212" t="s">
        <v>282</v>
      </c>
      <c r="AA27" s="212" t="s">
        <v>282</v>
      </c>
      <c r="AB27" s="212" t="s">
        <v>282</v>
      </c>
      <c r="AC27" s="212" t="s">
        <v>282</v>
      </c>
      <c r="AD27" s="212" t="s">
        <v>282</v>
      </c>
      <c r="AE27" s="212" t="s">
        <v>282</v>
      </c>
      <c r="AF27" s="212" t="s">
        <v>282</v>
      </c>
      <c r="AG27" s="212" t="s">
        <v>282</v>
      </c>
      <c r="AH27" s="212" t="s">
        <v>282</v>
      </c>
      <c r="AI27" s="212" t="s">
        <v>10667</v>
      </c>
      <c r="AJ27" s="159" t="s">
        <v>183</v>
      </c>
      <c r="AK27" s="159" t="s">
        <v>282</v>
      </c>
      <c r="AL27" s="159" t="s">
        <v>282</v>
      </c>
      <c r="AM27" s="159" t="s">
        <v>282</v>
      </c>
      <c r="AN27" s="159">
        <v>45.38</v>
      </c>
      <c r="AO27" s="159">
        <v>12.66</v>
      </c>
      <c r="AP27" s="159">
        <v>119</v>
      </c>
      <c r="AQ27" s="212" t="s">
        <v>282</v>
      </c>
      <c r="AR27" s="212" t="s">
        <v>282</v>
      </c>
      <c r="AS27" s="212" t="s">
        <v>282</v>
      </c>
      <c r="AT27" s="212">
        <v>43.61</v>
      </c>
      <c r="AU27" s="212">
        <v>10.220000000000001</v>
      </c>
      <c r="AV27" s="212">
        <v>119</v>
      </c>
      <c r="AW27" s="212" t="s">
        <v>282</v>
      </c>
      <c r="AX27" s="212" t="s">
        <v>282</v>
      </c>
      <c r="AY27" s="212" t="s">
        <v>282</v>
      </c>
      <c r="AZ27" s="212" t="s">
        <v>282</v>
      </c>
      <c r="BA27" s="212" t="s">
        <v>282</v>
      </c>
      <c r="BB27" s="212" t="s">
        <v>282</v>
      </c>
      <c r="BC27" s="212" t="s">
        <v>282</v>
      </c>
      <c r="BD27" s="212" t="s">
        <v>282</v>
      </c>
      <c r="BE27" s="212" t="s">
        <v>282</v>
      </c>
      <c r="BF27" s="212" t="s">
        <v>282</v>
      </c>
      <c r="BG27" s="212" t="s">
        <v>282</v>
      </c>
      <c r="BH27" s="212" t="s">
        <v>282</v>
      </c>
      <c r="BI27" s="212" t="s">
        <v>282</v>
      </c>
      <c r="BJ27" s="212" t="s">
        <v>282</v>
      </c>
      <c r="BK27" s="212" t="s">
        <v>282</v>
      </c>
      <c r="BL27" s="212" t="s">
        <v>282</v>
      </c>
      <c r="BM27" s="212" t="s">
        <v>282</v>
      </c>
      <c r="BN27" s="212" t="s">
        <v>282</v>
      </c>
      <c r="BO27" s="212" t="s">
        <v>282</v>
      </c>
      <c r="BP27" s="212" t="s">
        <v>282</v>
      </c>
      <c r="BQ27" s="212" t="s">
        <v>282</v>
      </c>
      <c r="BR27" s="212" t="s">
        <v>282</v>
      </c>
      <c r="BS27" s="212" t="s">
        <v>282</v>
      </c>
      <c r="BT27" s="212" t="s">
        <v>282</v>
      </c>
      <c r="BU27" s="212" t="s">
        <v>282</v>
      </c>
      <c r="BV27" s="212" t="s">
        <v>282</v>
      </c>
      <c r="BW27" s="212" t="s">
        <v>282</v>
      </c>
      <c r="BX27" s="212" t="s">
        <v>282</v>
      </c>
      <c r="BY27" s="212" t="s">
        <v>282</v>
      </c>
      <c r="BZ27" s="212" t="s">
        <v>282</v>
      </c>
      <c r="CA27" s="212" t="s">
        <v>282</v>
      </c>
      <c r="CB27" s="212" t="s">
        <v>282</v>
      </c>
      <c r="CC27" s="212" t="s">
        <v>282</v>
      </c>
      <c r="CD27" s="212" t="s">
        <v>282</v>
      </c>
      <c r="CE27" s="212" t="s">
        <v>282</v>
      </c>
      <c r="CF27" s="212" t="s">
        <v>282</v>
      </c>
      <c r="CG27" s="212" t="s">
        <v>282</v>
      </c>
      <c r="CH27" s="212" t="s">
        <v>282</v>
      </c>
      <c r="CI27" s="212" t="s">
        <v>282</v>
      </c>
      <c r="CJ27" s="212" t="s">
        <v>282</v>
      </c>
      <c r="CK27" s="212" t="s">
        <v>282</v>
      </c>
      <c r="CL27" s="212" t="s">
        <v>282</v>
      </c>
      <c r="CM27" s="212" t="s">
        <v>282</v>
      </c>
      <c r="CN27" s="212" t="s">
        <v>282</v>
      </c>
      <c r="CO27" s="212" t="s">
        <v>282</v>
      </c>
      <c r="CP27" s="212" t="s">
        <v>282</v>
      </c>
      <c r="CQ27" s="212" t="s">
        <v>282</v>
      </c>
      <c r="CR27" s="212" t="s">
        <v>282</v>
      </c>
      <c r="CS27" s="212" t="s">
        <v>282</v>
      </c>
      <c r="CT27" s="212" t="s">
        <v>282</v>
      </c>
      <c r="CU27" s="212" t="s">
        <v>282</v>
      </c>
      <c r="CV27" s="212" t="s">
        <v>282</v>
      </c>
      <c r="CW27" s="212" t="s">
        <v>282</v>
      </c>
      <c r="CX27" s="212" t="s">
        <v>282</v>
      </c>
      <c r="CY27" s="212" t="s">
        <v>282</v>
      </c>
      <c r="CZ27" s="212" t="s">
        <v>282</v>
      </c>
      <c r="DA27" s="212" t="s">
        <v>282</v>
      </c>
      <c r="DB27" s="212" t="s">
        <v>282</v>
      </c>
      <c r="DC27" s="212" t="s">
        <v>282</v>
      </c>
      <c r="DD27" s="212" t="s">
        <v>282</v>
      </c>
      <c r="DE27" s="212" t="s">
        <v>282</v>
      </c>
      <c r="DF27" s="212" t="s">
        <v>282</v>
      </c>
      <c r="DG27" s="212" t="s">
        <v>282</v>
      </c>
      <c r="DH27" s="212" t="s">
        <v>282</v>
      </c>
      <c r="DI27" s="212" t="s">
        <v>282</v>
      </c>
      <c r="DJ27" s="212" t="s">
        <v>282</v>
      </c>
      <c r="DK27" s="212" t="s">
        <v>282</v>
      </c>
      <c r="DL27" s="212" t="s">
        <v>282</v>
      </c>
      <c r="DM27" s="212" t="s">
        <v>282</v>
      </c>
      <c r="DN27" s="212" t="s">
        <v>282</v>
      </c>
      <c r="DO27" s="212" t="s">
        <v>282</v>
      </c>
      <c r="DP27" s="212" t="s">
        <v>282</v>
      </c>
      <c r="DQ27" s="212" t="s">
        <v>282</v>
      </c>
      <c r="DR27" s="212" t="s">
        <v>282</v>
      </c>
      <c r="DS27" s="212" t="s">
        <v>282</v>
      </c>
      <c r="DT27" s="212" t="s">
        <v>282</v>
      </c>
      <c r="DU27" s="212" t="s">
        <v>282</v>
      </c>
      <c r="DV27" s="212" t="s">
        <v>282</v>
      </c>
    </row>
    <row r="28" spans="1:126" s="212" customFormat="1" x14ac:dyDescent="0.25">
      <c r="A28" s="212" t="s">
        <v>14008</v>
      </c>
      <c r="B28" s="159"/>
      <c r="C28" s="159" t="s">
        <v>5328</v>
      </c>
      <c r="D28" s="159" t="s">
        <v>10574</v>
      </c>
      <c r="E28" s="212" t="s">
        <v>10814</v>
      </c>
      <c r="F28" s="159" t="s">
        <v>10534</v>
      </c>
      <c r="G28" s="159" t="s">
        <v>10535</v>
      </c>
      <c r="J28" s="159">
        <v>22</v>
      </c>
      <c r="K28" s="159">
        <v>2</v>
      </c>
      <c r="L28" s="66" t="s">
        <v>10464</v>
      </c>
      <c r="M28" s="159" t="s">
        <v>183</v>
      </c>
      <c r="N28" s="212" t="s">
        <v>282</v>
      </c>
      <c r="O28" s="159" t="s">
        <v>282</v>
      </c>
      <c r="P28" s="159" t="s">
        <v>282</v>
      </c>
      <c r="Q28" s="159">
        <v>22.37</v>
      </c>
      <c r="R28" s="159">
        <v>9.0500000000000007</v>
      </c>
      <c r="S28" s="159">
        <v>118</v>
      </c>
      <c r="T28" s="212" t="s">
        <v>282</v>
      </c>
      <c r="U28" s="212" t="s">
        <v>282</v>
      </c>
      <c r="V28" s="212" t="s">
        <v>282</v>
      </c>
      <c r="W28" s="212">
        <v>28.5</v>
      </c>
      <c r="X28" s="212">
        <v>7.47</v>
      </c>
      <c r="Y28" s="212">
        <v>118</v>
      </c>
      <c r="Z28" s="212" t="s">
        <v>282</v>
      </c>
      <c r="AA28" s="212" t="s">
        <v>282</v>
      </c>
      <c r="AB28" s="212" t="s">
        <v>282</v>
      </c>
      <c r="AC28" s="212" t="s">
        <v>282</v>
      </c>
      <c r="AD28" s="212" t="s">
        <v>282</v>
      </c>
      <c r="AE28" s="212" t="s">
        <v>282</v>
      </c>
      <c r="AF28" s="212" t="s">
        <v>282</v>
      </c>
      <c r="AG28" s="212" t="s">
        <v>282</v>
      </c>
      <c r="AH28" s="212" t="s">
        <v>282</v>
      </c>
      <c r="AI28" s="212" t="s">
        <v>10667</v>
      </c>
      <c r="AJ28" s="159" t="s">
        <v>183</v>
      </c>
      <c r="AK28" s="159" t="s">
        <v>282</v>
      </c>
      <c r="AL28" s="159" t="s">
        <v>282</v>
      </c>
      <c r="AM28" s="159" t="s">
        <v>282</v>
      </c>
      <c r="AN28" s="159">
        <v>23.04</v>
      </c>
      <c r="AO28" s="159">
        <v>9.52</v>
      </c>
      <c r="AP28" s="159">
        <v>119</v>
      </c>
      <c r="AQ28" s="212" t="s">
        <v>282</v>
      </c>
      <c r="AR28" s="212" t="s">
        <v>282</v>
      </c>
      <c r="AS28" s="212" t="s">
        <v>282</v>
      </c>
      <c r="AT28" s="212">
        <v>30.33</v>
      </c>
      <c r="AU28" s="212">
        <v>8.0399999999999991</v>
      </c>
      <c r="AV28" s="212">
        <v>119</v>
      </c>
      <c r="AW28" s="212" t="s">
        <v>282</v>
      </c>
      <c r="AX28" s="212" t="s">
        <v>282</v>
      </c>
      <c r="AY28" s="212" t="s">
        <v>282</v>
      </c>
      <c r="AZ28" s="212" t="s">
        <v>282</v>
      </c>
      <c r="BA28" s="212" t="s">
        <v>282</v>
      </c>
      <c r="BB28" s="212" t="s">
        <v>282</v>
      </c>
      <c r="BC28" s="212" t="s">
        <v>282</v>
      </c>
      <c r="BD28" s="212" t="s">
        <v>282</v>
      </c>
      <c r="BE28" s="212" t="s">
        <v>282</v>
      </c>
      <c r="BF28" s="212" t="s">
        <v>282</v>
      </c>
      <c r="BG28" s="212" t="s">
        <v>282</v>
      </c>
      <c r="BH28" s="212" t="s">
        <v>282</v>
      </c>
      <c r="BI28" s="212" t="s">
        <v>282</v>
      </c>
      <c r="BJ28" s="212" t="s">
        <v>282</v>
      </c>
      <c r="BK28" s="212" t="s">
        <v>282</v>
      </c>
      <c r="BL28" s="212" t="s">
        <v>282</v>
      </c>
      <c r="BM28" s="212" t="s">
        <v>282</v>
      </c>
      <c r="BN28" s="212" t="s">
        <v>282</v>
      </c>
      <c r="BO28" s="212" t="s">
        <v>282</v>
      </c>
      <c r="BP28" s="212" t="s">
        <v>282</v>
      </c>
      <c r="BQ28" s="212" t="s">
        <v>282</v>
      </c>
      <c r="BR28" s="212" t="s">
        <v>282</v>
      </c>
      <c r="BS28" s="212" t="s">
        <v>282</v>
      </c>
      <c r="BT28" s="212" t="s">
        <v>282</v>
      </c>
      <c r="BU28" s="212" t="s">
        <v>282</v>
      </c>
      <c r="BV28" s="212" t="s">
        <v>282</v>
      </c>
      <c r="BW28" s="212" t="s">
        <v>282</v>
      </c>
      <c r="BX28" s="212" t="s">
        <v>282</v>
      </c>
      <c r="BY28" s="212" t="s">
        <v>282</v>
      </c>
      <c r="BZ28" s="212" t="s">
        <v>282</v>
      </c>
      <c r="CA28" s="212" t="s">
        <v>282</v>
      </c>
      <c r="CB28" s="212" t="s">
        <v>282</v>
      </c>
      <c r="CC28" s="212" t="s">
        <v>282</v>
      </c>
      <c r="CD28" s="212" t="s">
        <v>282</v>
      </c>
      <c r="CE28" s="212" t="s">
        <v>282</v>
      </c>
      <c r="CF28" s="212" t="s">
        <v>282</v>
      </c>
      <c r="CG28" s="212" t="s">
        <v>282</v>
      </c>
      <c r="CH28" s="212" t="s">
        <v>282</v>
      </c>
      <c r="CI28" s="212" t="s">
        <v>282</v>
      </c>
      <c r="CJ28" s="212" t="s">
        <v>282</v>
      </c>
      <c r="CK28" s="212" t="s">
        <v>282</v>
      </c>
      <c r="CL28" s="212" t="s">
        <v>282</v>
      </c>
      <c r="CM28" s="212" t="s">
        <v>282</v>
      </c>
      <c r="CN28" s="212" t="s">
        <v>282</v>
      </c>
      <c r="CO28" s="212" t="s">
        <v>282</v>
      </c>
      <c r="CP28" s="212" t="s">
        <v>282</v>
      </c>
      <c r="CQ28" s="212" t="s">
        <v>282</v>
      </c>
      <c r="CR28" s="212" t="s">
        <v>282</v>
      </c>
      <c r="CS28" s="212" t="s">
        <v>282</v>
      </c>
      <c r="CT28" s="212" t="s">
        <v>282</v>
      </c>
      <c r="CU28" s="212" t="s">
        <v>282</v>
      </c>
      <c r="CV28" s="212" t="s">
        <v>282</v>
      </c>
      <c r="CW28" s="212" t="s">
        <v>282</v>
      </c>
      <c r="CX28" s="212" t="s">
        <v>282</v>
      </c>
      <c r="CY28" s="212" t="s">
        <v>282</v>
      </c>
      <c r="CZ28" s="212" t="s">
        <v>282</v>
      </c>
      <c r="DA28" s="212" t="s">
        <v>282</v>
      </c>
      <c r="DB28" s="212" t="s">
        <v>282</v>
      </c>
      <c r="DC28" s="212" t="s">
        <v>282</v>
      </c>
      <c r="DD28" s="212" t="s">
        <v>282</v>
      </c>
      <c r="DE28" s="212" t="s">
        <v>282</v>
      </c>
      <c r="DF28" s="212" t="s">
        <v>282</v>
      </c>
      <c r="DG28" s="212" t="s">
        <v>282</v>
      </c>
      <c r="DH28" s="212" t="s">
        <v>282</v>
      </c>
      <c r="DI28" s="212" t="s">
        <v>282</v>
      </c>
      <c r="DJ28" s="212" t="s">
        <v>282</v>
      </c>
      <c r="DK28" s="212" t="s">
        <v>282</v>
      </c>
      <c r="DL28" s="212" t="s">
        <v>282</v>
      </c>
      <c r="DM28" s="212" t="s">
        <v>282</v>
      </c>
      <c r="DN28" s="212" t="s">
        <v>282</v>
      </c>
      <c r="DO28" s="212" t="s">
        <v>282</v>
      </c>
      <c r="DP28" s="212" t="s">
        <v>282</v>
      </c>
      <c r="DQ28" s="212" t="s">
        <v>282</v>
      </c>
      <c r="DR28" s="212" t="s">
        <v>282</v>
      </c>
      <c r="DS28" s="212" t="s">
        <v>282</v>
      </c>
      <c r="DT28" s="212" t="s">
        <v>282</v>
      </c>
      <c r="DU28" s="212" t="s">
        <v>282</v>
      </c>
      <c r="DV28" s="212" t="s">
        <v>282</v>
      </c>
    </row>
    <row r="29" spans="1:126" x14ac:dyDescent="0.25">
      <c r="A29" t="s">
        <v>656</v>
      </c>
      <c r="C29" s="212" t="s">
        <v>5328</v>
      </c>
      <c r="D29" s="159" t="s">
        <v>11007</v>
      </c>
      <c r="E29" s="212" t="s">
        <v>11006</v>
      </c>
      <c r="F29" s="159" t="s">
        <v>10534</v>
      </c>
      <c r="G29" s="159" t="s">
        <v>10535</v>
      </c>
      <c r="J29" s="159">
        <v>10</v>
      </c>
      <c r="K29" s="159">
        <v>2</v>
      </c>
      <c r="L29" s="159" t="s">
        <v>246</v>
      </c>
      <c r="M29" s="159" t="s">
        <v>10507</v>
      </c>
      <c r="N29" t="s">
        <v>282</v>
      </c>
      <c r="O29" s="159" t="s">
        <v>282</v>
      </c>
      <c r="P29" s="159" t="s">
        <v>282</v>
      </c>
      <c r="Q29" s="159">
        <v>389.5</v>
      </c>
      <c r="R29" s="159">
        <v>23.7</v>
      </c>
      <c r="S29" s="159">
        <v>32</v>
      </c>
      <c r="T29" t="s">
        <v>282</v>
      </c>
      <c r="U29" t="s">
        <v>282</v>
      </c>
      <c r="V29" s="212" t="s">
        <v>282</v>
      </c>
      <c r="W29">
        <v>484.2</v>
      </c>
      <c r="X29">
        <v>126.9</v>
      </c>
      <c r="Y29" s="212">
        <v>32</v>
      </c>
      <c r="Z29" t="s">
        <v>282</v>
      </c>
      <c r="AA29" s="212" t="s">
        <v>282</v>
      </c>
      <c r="AB29" s="212" t="s">
        <v>282</v>
      </c>
      <c r="AC29" s="212" t="s">
        <v>282</v>
      </c>
      <c r="AD29" s="212" t="s">
        <v>282</v>
      </c>
      <c r="AE29" s="212" t="s">
        <v>282</v>
      </c>
      <c r="AF29" s="212" t="s">
        <v>282</v>
      </c>
      <c r="AG29" s="212" t="s">
        <v>282</v>
      </c>
      <c r="AH29" s="212" t="s">
        <v>282</v>
      </c>
      <c r="AI29" s="159" t="s">
        <v>263</v>
      </c>
      <c r="AJ29" s="159" t="s">
        <v>10507</v>
      </c>
      <c r="AK29" s="159" t="s">
        <v>282</v>
      </c>
      <c r="AL29" s="159" t="s">
        <v>282</v>
      </c>
      <c r="AM29" s="159" t="s">
        <v>282</v>
      </c>
      <c r="AN29" s="159">
        <v>387.7</v>
      </c>
      <c r="AO29" s="159">
        <v>29.6</v>
      </c>
      <c r="AP29" s="159">
        <v>33</v>
      </c>
      <c r="AQ29" t="s">
        <v>282</v>
      </c>
      <c r="AR29" t="s">
        <v>282</v>
      </c>
      <c r="AS29" t="s">
        <v>282</v>
      </c>
      <c r="AT29">
        <v>496.3</v>
      </c>
      <c r="AU29">
        <v>133.30000000000001</v>
      </c>
      <c r="AV29">
        <v>33</v>
      </c>
      <c r="AW29" t="s">
        <v>282</v>
      </c>
      <c r="AX29" s="212" t="s">
        <v>282</v>
      </c>
      <c r="AY29" s="212" t="s">
        <v>282</v>
      </c>
      <c r="AZ29" s="212" t="s">
        <v>282</v>
      </c>
      <c r="BA29" s="212" t="s">
        <v>282</v>
      </c>
      <c r="BB29" s="212" t="s">
        <v>282</v>
      </c>
      <c r="BC29" s="212" t="s">
        <v>282</v>
      </c>
      <c r="BD29" s="212" t="s">
        <v>282</v>
      </c>
      <c r="BE29" s="212" t="s">
        <v>282</v>
      </c>
      <c r="BF29" s="212" t="s">
        <v>282</v>
      </c>
      <c r="BG29" s="212" t="s">
        <v>282</v>
      </c>
      <c r="BH29" s="212" t="s">
        <v>282</v>
      </c>
      <c r="BI29" s="212" t="s">
        <v>282</v>
      </c>
      <c r="BJ29" s="212" t="s">
        <v>282</v>
      </c>
      <c r="BK29" s="212" t="s">
        <v>282</v>
      </c>
      <c r="BL29" s="212" t="s">
        <v>282</v>
      </c>
      <c r="BM29" s="212" t="s">
        <v>282</v>
      </c>
      <c r="BN29" s="212" t="s">
        <v>282</v>
      </c>
      <c r="BO29" s="212" t="s">
        <v>282</v>
      </c>
      <c r="BP29" s="212" t="s">
        <v>282</v>
      </c>
      <c r="BQ29" s="212" t="s">
        <v>282</v>
      </c>
      <c r="BR29" s="212" t="s">
        <v>282</v>
      </c>
      <c r="BS29" s="212" t="s">
        <v>282</v>
      </c>
      <c r="BT29" s="212" t="s">
        <v>282</v>
      </c>
      <c r="BU29" s="212" t="s">
        <v>282</v>
      </c>
      <c r="BV29" s="212" t="s">
        <v>282</v>
      </c>
      <c r="BW29" s="212" t="s">
        <v>282</v>
      </c>
      <c r="BX29" s="212" t="s">
        <v>282</v>
      </c>
      <c r="BY29" s="212" t="s">
        <v>282</v>
      </c>
      <c r="BZ29" s="212" t="s">
        <v>282</v>
      </c>
      <c r="CA29" s="212" t="s">
        <v>282</v>
      </c>
      <c r="CB29" s="212" t="s">
        <v>282</v>
      </c>
      <c r="CC29" s="212" t="s">
        <v>282</v>
      </c>
      <c r="CD29" s="212" t="s">
        <v>282</v>
      </c>
      <c r="CE29" s="212" t="s">
        <v>282</v>
      </c>
      <c r="CF29" s="212" t="s">
        <v>282</v>
      </c>
      <c r="CG29" s="212" t="s">
        <v>282</v>
      </c>
      <c r="CH29" s="212" t="s">
        <v>282</v>
      </c>
      <c r="CI29" s="212" t="s">
        <v>282</v>
      </c>
      <c r="CJ29" s="212" t="s">
        <v>282</v>
      </c>
      <c r="CK29" s="212" t="s">
        <v>282</v>
      </c>
      <c r="CL29" s="212" t="s">
        <v>282</v>
      </c>
      <c r="CM29" s="212" t="s">
        <v>282</v>
      </c>
      <c r="CN29" s="212" t="s">
        <v>282</v>
      </c>
      <c r="CO29" s="212" t="s">
        <v>282</v>
      </c>
      <c r="CP29" s="212" t="s">
        <v>282</v>
      </c>
      <c r="CQ29" s="212" t="s">
        <v>282</v>
      </c>
      <c r="CR29" s="212" t="s">
        <v>282</v>
      </c>
      <c r="CS29" s="212" t="s">
        <v>282</v>
      </c>
      <c r="CT29" s="212" t="s">
        <v>282</v>
      </c>
      <c r="CU29" s="212" t="s">
        <v>282</v>
      </c>
      <c r="CV29" s="212" t="s">
        <v>282</v>
      </c>
      <c r="CW29" s="212" t="s">
        <v>282</v>
      </c>
      <c r="CX29" s="212" t="s">
        <v>282</v>
      </c>
      <c r="CY29" s="212" t="s">
        <v>282</v>
      </c>
      <c r="CZ29" s="212" t="s">
        <v>282</v>
      </c>
      <c r="DA29" s="212" t="s">
        <v>282</v>
      </c>
      <c r="DB29" s="212" t="s">
        <v>282</v>
      </c>
      <c r="DC29" s="212" t="s">
        <v>282</v>
      </c>
      <c r="DD29" s="212" t="s">
        <v>282</v>
      </c>
      <c r="DE29" s="212" t="s">
        <v>282</v>
      </c>
      <c r="DF29" s="212" t="s">
        <v>282</v>
      </c>
      <c r="DG29" s="212" t="s">
        <v>282</v>
      </c>
      <c r="DH29" s="212" t="s">
        <v>282</v>
      </c>
      <c r="DI29" s="212" t="s">
        <v>282</v>
      </c>
      <c r="DJ29" s="212" t="s">
        <v>282</v>
      </c>
      <c r="DK29" s="212" t="s">
        <v>282</v>
      </c>
      <c r="DL29" s="212" t="s">
        <v>282</v>
      </c>
      <c r="DM29" s="212" t="s">
        <v>282</v>
      </c>
      <c r="DN29" s="212" t="s">
        <v>282</v>
      </c>
      <c r="DO29" s="212" t="s">
        <v>282</v>
      </c>
      <c r="DP29" s="212" t="s">
        <v>282</v>
      </c>
      <c r="DQ29" s="212" t="s">
        <v>282</v>
      </c>
      <c r="DR29" s="212" t="s">
        <v>282</v>
      </c>
      <c r="DS29" s="212" t="s">
        <v>282</v>
      </c>
      <c r="DT29" s="212" t="s">
        <v>282</v>
      </c>
      <c r="DU29" s="212" t="s">
        <v>282</v>
      </c>
      <c r="DV29" s="212" t="s">
        <v>282</v>
      </c>
    </row>
    <row r="30" spans="1:126" x14ac:dyDescent="0.25">
      <c r="A30" s="212" t="s">
        <v>656</v>
      </c>
      <c r="C30" s="212" t="s">
        <v>5328</v>
      </c>
      <c r="D30" s="159" t="s">
        <v>10879</v>
      </c>
      <c r="E30" s="212" t="s">
        <v>11008</v>
      </c>
      <c r="F30" s="159" t="s">
        <v>10534</v>
      </c>
      <c r="G30" s="159" t="s">
        <v>10880</v>
      </c>
      <c r="J30" s="159">
        <v>10</v>
      </c>
      <c r="K30" s="159">
        <v>2</v>
      </c>
      <c r="L30" s="159" t="s">
        <v>246</v>
      </c>
      <c r="M30" s="159" t="s">
        <v>10507</v>
      </c>
      <c r="N30" s="212" t="s">
        <v>282</v>
      </c>
      <c r="O30" s="159" t="s">
        <v>282</v>
      </c>
      <c r="P30" s="159" t="s">
        <v>282</v>
      </c>
      <c r="Q30" s="159">
        <v>27.6</v>
      </c>
      <c r="R30" s="159">
        <v>7.3</v>
      </c>
      <c r="S30" s="159">
        <v>32</v>
      </c>
      <c r="T30" s="212" t="s">
        <v>282</v>
      </c>
      <c r="U30" s="212" t="s">
        <v>282</v>
      </c>
      <c r="V30" s="212" t="s">
        <v>282</v>
      </c>
      <c r="W30">
        <v>16.7</v>
      </c>
      <c r="X30">
        <v>12.9</v>
      </c>
      <c r="Y30" s="212">
        <v>32</v>
      </c>
      <c r="Z30" s="212" t="s">
        <v>282</v>
      </c>
      <c r="AA30" s="212" t="s">
        <v>282</v>
      </c>
      <c r="AB30" s="212" t="s">
        <v>282</v>
      </c>
      <c r="AC30" s="212" t="s">
        <v>282</v>
      </c>
      <c r="AD30" s="212" t="s">
        <v>282</v>
      </c>
      <c r="AE30" s="212" t="s">
        <v>282</v>
      </c>
      <c r="AF30" s="212" t="s">
        <v>282</v>
      </c>
      <c r="AG30" s="212" t="s">
        <v>282</v>
      </c>
      <c r="AH30" s="212" t="s">
        <v>282</v>
      </c>
      <c r="AI30" s="159" t="s">
        <v>263</v>
      </c>
      <c r="AJ30" s="159" t="s">
        <v>10507</v>
      </c>
      <c r="AK30" s="159" t="s">
        <v>282</v>
      </c>
      <c r="AL30" s="159" t="s">
        <v>282</v>
      </c>
      <c r="AM30" s="159" t="s">
        <v>282</v>
      </c>
      <c r="AN30" s="159">
        <v>30</v>
      </c>
      <c r="AO30" s="159">
        <v>6.4</v>
      </c>
      <c r="AP30" s="159">
        <v>33</v>
      </c>
      <c r="AQ30" s="212" t="s">
        <v>282</v>
      </c>
      <c r="AR30" s="212" t="s">
        <v>282</v>
      </c>
      <c r="AS30" s="212" t="s">
        <v>282</v>
      </c>
      <c r="AT30">
        <v>14.9</v>
      </c>
      <c r="AU30">
        <v>12.7</v>
      </c>
      <c r="AV30">
        <v>33</v>
      </c>
      <c r="AW30" s="212" t="s">
        <v>282</v>
      </c>
      <c r="AX30" s="212" t="s">
        <v>282</v>
      </c>
      <c r="AY30" s="212" t="s">
        <v>282</v>
      </c>
      <c r="AZ30" s="212" t="s">
        <v>282</v>
      </c>
      <c r="BA30" s="212" t="s">
        <v>282</v>
      </c>
      <c r="BB30" s="212" t="s">
        <v>282</v>
      </c>
      <c r="BC30" s="212" t="s">
        <v>282</v>
      </c>
      <c r="BD30" s="212" t="s">
        <v>282</v>
      </c>
      <c r="BE30" s="212" t="s">
        <v>282</v>
      </c>
      <c r="BF30" s="212" t="s">
        <v>282</v>
      </c>
      <c r="BG30" s="212" t="s">
        <v>282</v>
      </c>
      <c r="BH30" s="212" t="s">
        <v>282</v>
      </c>
      <c r="BI30" s="212" t="s">
        <v>282</v>
      </c>
      <c r="BJ30" s="212" t="s">
        <v>282</v>
      </c>
      <c r="BK30" s="212" t="s">
        <v>282</v>
      </c>
      <c r="BL30" s="212" t="s">
        <v>282</v>
      </c>
      <c r="BM30" s="212" t="s">
        <v>282</v>
      </c>
      <c r="BN30" s="212" t="s">
        <v>282</v>
      </c>
      <c r="BO30" s="212" t="s">
        <v>282</v>
      </c>
      <c r="BP30" s="212" t="s">
        <v>282</v>
      </c>
      <c r="BQ30" s="212" t="s">
        <v>282</v>
      </c>
      <c r="BR30" s="212" t="s">
        <v>282</v>
      </c>
      <c r="BS30" s="212" t="s">
        <v>282</v>
      </c>
      <c r="BT30" s="212" t="s">
        <v>282</v>
      </c>
      <c r="BU30" s="212" t="s">
        <v>282</v>
      </c>
      <c r="BV30" s="212" t="s">
        <v>282</v>
      </c>
      <c r="BW30" s="212" t="s">
        <v>282</v>
      </c>
      <c r="BX30" s="212" t="s">
        <v>282</v>
      </c>
      <c r="BY30" s="212" t="s">
        <v>282</v>
      </c>
      <c r="BZ30" s="212" t="s">
        <v>282</v>
      </c>
      <c r="CA30" s="212" t="s">
        <v>282</v>
      </c>
      <c r="CB30" s="212" t="s">
        <v>282</v>
      </c>
      <c r="CC30" s="212" t="s">
        <v>282</v>
      </c>
      <c r="CD30" s="212" t="s">
        <v>282</v>
      </c>
      <c r="CE30" s="212" t="s">
        <v>282</v>
      </c>
      <c r="CF30" s="212" t="s">
        <v>282</v>
      </c>
      <c r="CG30" s="212" t="s">
        <v>282</v>
      </c>
      <c r="CH30" s="212" t="s">
        <v>282</v>
      </c>
      <c r="CI30" s="212" t="s">
        <v>282</v>
      </c>
      <c r="CJ30" s="212" t="s">
        <v>282</v>
      </c>
      <c r="CK30" s="212" t="s">
        <v>282</v>
      </c>
      <c r="CL30" s="212" t="s">
        <v>282</v>
      </c>
      <c r="CM30" s="212" t="s">
        <v>282</v>
      </c>
      <c r="CN30" s="212" t="s">
        <v>282</v>
      </c>
      <c r="CO30" s="212" t="s">
        <v>282</v>
      </c>
      <c r="CP30" s="212" t="s">
        <v>282</v>
      </c>
      <c r="CQ30" s="212" t="s">
        <v>282</v>
      </c>
      <c r="CR30" s="212" t="s">
        <v>282</v>
      </c>
      <c r="CS30" s="212" t="s">
        <v>282</v>
      </c>
      <c r="CT30" s="212" t="s">
        <v>282</v>
      </c>
      <c r="CU30" s="212" t="s">
        <v>282</v>
      </c>
      <c r="CV30" s="212" t="s">
        <v>282</v>
      </c>
      <c r="CW30" s="212" t="s">
        <v>282</v>
      </c>
      <c r="CX30" s="212" t="s">
        <v>282</v>
      </c>
      <c r="CY30" s="212" t="s">
        <v>282</v>
      </c>
      <c r="CZ30" s="212" t="s">
        <v>282</v>
      </c>
      <c r="DA30" s="212" t="s">
        <v>282</v>
      </c>
      <c r="DB30" s="212" t="s">
        <v>282</v>
      </c>
      <c r="DC30" s="212" t="s">
        <v>282</v>
      </c>
      <c r="DD30" s="212" t="s">
        <v>282</v>
      </c>
      <c r="DE30" s="212" t="s">
        <v>282</v>
      </c>
      <c r="DF30" s="212" t="s">
        <v>282</v>
      </c>
      <c r="DG30" s="212" t="s">
        <v>282</v>
      </c>
      <c r="DH30" s="212" t="s">
        <v>282</v>
      </c>
      <c r="DI30" s="212" t="s">
        <v>282</v>
      </c>
      <c r="DJ30" s="212" t="s">
        <v>282</v>
      </c>
      <c r="DK30" s="212" t="s">
        <v>282</v>
      </c>
      <c r="DL30" s="212" t="s">
        <v>282</v>
      </c>
      <c r="DM30" s="212" t="s">
        <v>282</v>
      </c>
      <c r="DN30" s="212" t="s">
        <v>282</v>
      </c>
      <c r="DO30" s="212" t="s">
        <v>282</v>
      </c>
      <c r="DP30" s="212" t="s">
        <v>282</v>
      </c>
      <c r="DQ30" s="212" t="s">
        <v>282</v>
      </c>
      <c r="DR30" s="212" t="s">
        <v>282</v>
      </c>
      <c r="DS30" s="212" t="s">
        <v>282</v>
      </c>
      <c r="DT30" s="212" t="s">
        <v>282</v>
      </c>
      <c r="DU30" s="212" t="s">
        <v>282</v>
      </c>
      <c r="DV30" s="212" t="s">
        <v>282</v>
      </c>
    </row>
    <row r="31" spans="1:126" s="212" customFormat="1" x14ac:dyDescent="0.25">
      <c r="A31" s="66" t="s">
        <v>8051</v>
      </c>
      <c r="B31" s="212" t="s">
        <v>13549</v>
      </c>
      <c r="C31" s="212" t="s">
        <v>5328</v>
      </c>
      <c r="D31" s="159" t="s">
        <v>10574</v>
      </c>
      <c r="E31" s="159" t="s">
        <v>5338</v>
      </c>
      <c r="F31" s="159" t="s">
        <v>10534</v>
      </c>
      <c r="G31" s="159" t="s">
        <v>10535</v>
      </c>
      <c r="J31" s="159">
        <v>5</v>
      </c>
      <c r="K31" s="159">
        <v>2</v>
      </c>
      <c r="L31" s="66" t="s">
        <v>670</v>
      </c>
      <c r="M31" s="159" t="s">
        <v>183</v>
      </c>
      <c r="N31" s="212" t="s">
        <v>282</v>
      </c>
      <c r="O31" s="159" t="s">
        <v>282</v>
      </c>
      <c r="P31" s="159" t="s">
        <v>282</v>
      </c>
      <c r="Q31" s="159" t="s">
        <v>282</v>
      </c>
      <c r="R31" s="159" t="s">
        <v>282</v>
      </c>
      <c r="S31" s="159" t="s">
        <v>282</v>
      </c>
      <c r="T31" s="212">
        <v>17.98</v>
      </c>
      <c r="U31" s="212">
        <v>6.21</v>
      </c>
      <c r="V31" s="212">
        <v>96</v>
      </c>
      <c r="W31" s="212" t="s">
        <v>282</v>
      </c>
      <c r="X31" s="212" t="s">
        <v>282</v>
      </c>
      <c r="Y31" s="212" t="s">
        <v>282</v>
      </c>
      <c r="Z31" s="212">
        <v>21.17</v>
      </c>
      <c r="AA31" s="212">
        <v>5.47</v>
      </c>
      <c r="AB31" s="212">
        <v>96</v>
      </c>
      <c r="AC31" s="212" t="s">
        <v>282</v>
      </c>
      <c r="AD31" s="212" t="s">
        <v>282</v>
      </c>
      <c r="AE31" s="212" t="s">
        <v>282</v>
      </c>
      <c r="AF31" s="212" t="s">
        <v>282</v>
      </c>
      <c r="AG31" s="212" t="s">
        <v>282</v>
      </c>
      <c r="AH31" s="212" t="s">
        <v>282</v>
      </c>
      <c r="AI31" s="159" t="s">
        <v>673</v>
      </c>
      <c r="AJ31" s="159" t="s">
        <v>183</v>
      </c>
      <c r="AK31" s="159" t="s">
        <v>282</v>
      </c>
      <c r="AL31" s="159" t="s">
        <v>282</v>
      </c>
      <c r="AM31" s="159" t="s">
        <v>282</v>
      </c>
      <c r="AN31" s="159" t="s">
        <v>282</v>
      </c>
      <c r="AO31" s="159" t="s">
        <v>282</v>
      </c>
      <c r="AP31" s="159" t="s">
        <v>282</v>
      </c>
      <c r="AQ31" s="212">
        <v>17.64</v>
      </c>
      <c r="AR31" s="212">
        <v>6.66</v>
      </c>
      <c r="AS31" s="212">
        <v>96</v>
      </c>
      <c r="AT31" s="212" t="s">
        <v>282</v>
      </c>
      <c r="AU31" s="212" t="s">
        <v>282</v>
      </c>
      <c r="AV31" s="212" t="s">
        <v>282</v>
      </c>
      <c r="AW31" s="212">
        <v>20.350000000000001</v>
      </c>
      <c r="AX31" s="212">
        <v>6.53</v>
      </c>
      <c r="AY31" s="212">
        <v>96</v>
      </c>
      <c r="AZ31" s="212" t="s">
        <v>282</v>
      </c>
      <c r="BA31" s="212" t="s">
        <v>282</v>
      </c>
      <c r="BB31" s="212" t="s">
        <v>282</v>
      </c>
      <c r="BC31" s="212" t="s">
        <v>282</v>
      </c>
      <c r="BD31" s="212" t="s">
        <v>282</v>
      </c>
      <c r="BE31" s="212" t="s">
        <v>282</v>
      </c>
      <c r="BF31" s="212" t="s">
        <v>282</v>
      </c>
      <c r="BG31" s="212" t="s">
        <v>282</v>
      </c>
      <c r="BH31" s="212" t="s">
        <v>282</v>
      </c>
      <c r="BI31" s="212" t="s">
        <v>282</v>
      </c>
      <c r="BJ31" s="212" t="s">
        <v>282</v>
      </c>
      <c r="BK31" s="212" t="s">
        <v>282</v>
      </c>
      <c r="BL31" s="212" t="s">
        <v>282</v>
      </c>
      <c r="BM31" s="212" t="s">
        <v>282</v>
      </c>
      <c r="BN31" s="212" t="s">
        <v>282</v>
      </c>
      <c r="BO31" s="212" t="s">
        <v>282</v>
      </c>
      <c r="BP31" s="212" t="s">
        <v>282</v>
      </c>
      <c r="BQ31" s="212" t="s">
        <v>282</v>
      </c>
      <c r="BR31" s="212" t="s">
        <v>282</v>
      </c>
      <c r="BS31" s="212" t="s">
        <v>282</v>
      </c>
      <c r="BT31" s="212" t="s">
        <v>282</v>
      </c>
      <c r="BU31" s="212" t="s">
        <v>282</v>
      </c>
      <c r="BV31" s="212" t="s">
        <v>282</v>
      </c>
      <c r="BW31" s="212" t="s">
        <v>282</v>
      </c>
      <c r="BX31" s="212" t="s">
        <v>282</v>
      </c>
      <c r="BY31" s="212" t="s">
        <v>282</v>
      </c>
      <c r="BZ31" s="212" t="s">
        <v>282</v>
      </c>
      <c r="CA31" s="212" t="s">
        <v>282</v>
      </c>
      <c r="CB31" s="212" t="s">
        <v>282</v>
      </c>
      <c r="CC31" s="212" t="s">
        <v>282</v>
      </c>
      <c r="CD31" s="212" t="s">
        <v>282</v>
      </c>
      <c r="CE31" s="212" t="s">
        <v>282</v>
      </c>
      <c r="CF31" s="212" t="s">
        <v>282</v>
      </c>
      <c r="CG31" s="212" t="s">
        <v>282</v>
      </c>
      <c r="CH31" s="212" t="s">
        <v>282</v>
      </c>
      <c r="CI31" s="212" t="s">
        <v>282</v>
      </c>
      <c r="CJ31" s="212" t="s">
        <v>282</v>
      </c>
      <c r="CK31" s="212" t="s">
        <v>282</v>
      </c>
      <c r="CL31" s="212" t="s">
        <v>282</v>
      </c>
      <c r="CM31" s="212" t="s">
        <v>282</v>
      </c>
      <c r="CN31" s="212" t="s">
        <v>282</v>
      </c>
      <c r="CO31" s="212" t="s">
        <v>282</v>
      </c>
      <c r="CP31" s="212" t="s">
        <v>282</v>
      </c>
      <c r="CQ31" s="212" t="s">
        <v>282</v>
      </c>
      <c r="CR31" s="212" t="s">
        <v>282</v>
      </c>
      <c r="CS31" s="212" t="s">
        <v>282</v>
      </c>
      <c r="CT31" s="212" t="s">
        <v>282</v>
      </c>
      <c r="CU31" s="212" t="s">
        <v>282</v>
      </c>
      <c r="CV31" s="212" t="s">
        <v>282</v>
      </c>
      <c r="CW31" s="212" t="s">
        <v>282</v>
      </c>
      <c r="CX31" s="212" t="s">
        <v>282</v>
      </c>
      <c r="CY31" s="212" t="s">
        <v>282</v>
      </c>
      <c r="CZ31" s="212" t="s">
        <v>282</v>
      </c>
      <c r="DA31" s="212" t="s">
        <v>282</v>
      </c>
      <c r="DB31" s="212" t="s">
        <v>282</v>
      </c>
      <c r="DC31" s="212" t="s">
        <v>282</v>
      </c>
      <c r="DD31" s="212" t="s">
        <v>282</v>
      </c>
      <c r="DE31" s="212" t="s">
        <v>282</v>
      </c>
      <c r="DF31" s="212" t="s">
        <v>282</v>
      </c>
      <c r="DG31" s="212" t="s">
        <v>282</v>
      </c>
      <c r="DH31" s="212" t="s">
        <v>282</v>
      </c>
      <c r="DI31" s="212" t="s">
        <v>282</v>
      </c>
      <c r="DJ31" s="212" t="s">
        <v>282</v>
      </c>
      <c r="DK31" s="212" t="s">
        <v>282</v>
      </c>
      <c r="DL31" s="212" t="s">
        <v>282</v>
      </c>
      <c r="DM31" s="212" t="s">
        <v>282</v>
      </c>
      <c r="DN31" s="212" t="s">
        <v>282</v>
      </c>
      <c r="DO31" s="212" t="s">
        <v>282</v>
      </c>
      <c r="DP31" s="212" t="s">
        <v>282</v>
      </c>
      <c r="DQ31" s="212" t="s">
        <v>282</v>
      </c>
      <c r="DR31" s="212" t="s">
        <v>282</v>
      </c>
      <c r="DS31" s="212" t="s">
        <v>282</v>
      </c>
      <c r="DT31" s="212" t="s">
        <v>282</v>
      </c>
      <c r="DU31" s="212" t="s">
        <v>282</v>
      </c>
      <c r="DV31" s="212" t="s">
        <v>282</v>
      </c>
    </row>
    <row r="32" spans="1:126" s="212" customFormat="1" x14ac:dyDescent="0.25">
      <c r="A32" s="66" t="s">
        <v>8051</v>
      </c>
      <c r="B32" s="212" t="s">
        <v>13549</v>
      </c>
      <c r="C32" s="212" t="s">
        <v>5328</v>
      </c>
      <c r="D32" s="159" t="s">
        <v>10879</v>
      </c>
      <c r="E32" s="159" t="s">
        <v>5805</v>
      </c>
      <c r="F32" s="159" t="s">
        <v>10534</v>
      </c>
      <c r="G32" s="159" t="s">
        <v>10880</v>
      </c>
      <c r="J32" s="159">
        <v>5</v>
      </c>
      <c r="K32" s="159">
        <v>2</v>
      </c>
      <c r="L32" s="66" t="s">
        <v>670</v>
      </c>
      <c r="M32" s="159" t="s">
        <v>183</v>
      </c>
      <c r="N32" s="212" t="s">
        <v>282</v>
      </c>
      <c r="O32" s="159" t="s">
        <v>282</v>
      </c>
      <c r="P32" s="159" t="s">
        <v>282</v>
      </c>
      <c r="Q32" s="159" t="s">
        <v>282</v>
      </c>
      <c r="R32" s="159" t="s">
        <v>282</v>
      </c>
      <c r="S32" s="159" t="s">
        <v>282</v>
      </c>
      <c r="T32" s="212">
        <v>17.95</v>
      </c>
      <c r="U32" s="212">
        <v>6.46</v>
      </c>
      <c r="V32" s="212">
        <v>96</v>
      </c>
      <c r="W32" s="212" t="s">
        <v>282</v>
      </c>
      <c r="X32" s="212" t="s">
        <v>282</v>
      </c>
      <c r="Y32" s="212" t="s">
        <v>282</v>
      </c>
      <c r="Z32" s="212">
        <v>11.53</v>
      </c>
      <c r="AA32" s="212">
        <v>5.81</v>
      </c>
      <c r="AB32" s="212">
        <v>96</v>
      </c>
      <c r="AC32" s="212" t="s">
        <v>282</v>
      </c>
      <c r="AD32" s="212" t="s">
        <v>282</v>
      </c>
      <c r="AE32" s="212" t="s">
        <v>282</v>
      </c>
      <c r="AF32" s="212" t="s">
        <v>282</v>
      </c>
      <c r="AG32" s="212" t="s">
        <v>282</v>
      </c>
      <c r="AH32" s="212" t="s">
        <v>282</v>
      </c>
      <c r="AI32" s="159" t="s">
        <v>673</v>
      </c>
      <c r="AJ32" s="159" t="s">
        <v>183</v>
      </c>
      <c r="AK32" s="159" t="s">
        <v>282</v>
      </c>
      <c r="AL32" s="159" t="s">
        <v>282</v>
      </c>
      <c r="AM32" s="159" t="s">
        <v>282</v>
      </c>
      <c r="AN32" s="159" t="s">
        <v>282</v>
      </c>
      <c r="AO32" s="159" t="s">
        <v>282</v>
      </c>
      <c r="AP32" s="159" t="s">
        <v>282</v>
      </c>
      <c r="AQ32" s="212">
        <v>17.12</v>
      </c>
      <c r="AR32" s="212">
        <v>6.14</v>
      </c>
      <c r="AS32" s="212">
        <v>96</v>
      </c>
      <c r="AT32" s="212" t="s">
        <v>282</v>
      </c>
      <c r="AU32" s="212" t="s">
        <v>282</v>
      </c>
      <c r="AV32" s="212" t="s">
        <v>282</v>
      </c>
      <c r="AW32" s="212">
        <v>12.17</v>
      </c>
      <c r="AX32" s="212">
        <v>7.3</v>
      </c>
      <c r="AY32" s="212">
        <v>96</v>
      </c>
      <c r="AZ32" s="212" t="s">
        <v>282</v>
      </c>
      <c r="BA32" s="212" t="s">
        <v>282</v>
      </c>
      <c r="BB32" s="212" t="s">
        <v>282</v>
      </c>
      <c r="BC32" s="212" t="s">
        <v>282</v>
      </c>
      <c r="BD32" s="212" t="s">
        <v>282</v>
      </c>
      <c r="BE32" s="212" t="s">
        <v>282</v>
      </c>
      <c r="BF32" s="212" t="s">
        <v>282</v>
      </c>
      <c r="BG32" s="212" t="s">
        <v>282</v>
      </c>
      <c r="BH32" s="212" t="s">
        <v>282</v>
      </c>
      <c r="BI32" s="212" t="s">
        <v>282</v>
      </c>
      <c r="BJ32" s="212" t="s">
        <v>282</v>
      </c>
      <c r="BK32" s="212" t="s">
        <v>282</v>
      </c>
      <c r="BL32" s="212" t="s">
        <v>282</v>
      </c>
      <c r="BM32" s="212" t="s">
        <v>282</v>
      </c>
      <c r="BN32" s="212" t="s">
        <v>282</v>
      </c>
      <c r="BO32" s="212" t="s">
        <v>282</v>
      </c>
      <c r="BP32" s="212" t="s">
        <v>282</v>
      </c>
      <c r="BQ32" s="212" t="s">
        <v>282</v>
      </c>
      <c r="BR32" s="212" t="s">
        <v>282</v>
      </c>
      <c r="BS32" s="212" t="s">
        <v>282</v>
      </c>
      <c r="BT32" s="212" t="s">
        <v>282</v>
      </c>
      <c r="BU32" s="212" t="s">
        <v>282</v>
      </c>
      <c r="BV32" s="212" t="s">
        <v>282</v>
      </c>
      <c r="BW32" s="212" t="s">
        <v>282</v>
      </c>
      <c r="BX32" s="212" t="s">
        <v>282</v>
      </c>
      <c r="BY32" s="212" t="s">
        <v>282</v>
      </c>
      <c r="BZ32" s="212" t="s">
        <v>282</v>
      </c>
      <c r="CA32" s="212" t="s">
        <v>282</v>
      </c>
      <c r="CB32" s="212" t="s">
        <v>282</v>
      </c>
      <c r="CC32" s="212" t="s">
        <v>282</v>
      </c>
      <c r="CD32" s="212" t="s">
        <v>282</v>
      </c>
      <c r="CE32" s="212" t="s">
        <v>282</v>
      </c>
      <c r="CF32" s="212" t="s">
        <v>282</v>
      </c>
      <c r="CG32" s="212" t="s">
        <v>282</v>
      </c>
      <c r="CH32" s="212" t="s">
        <v>282</v>
      </c>
      <c r="CI32" s="212" t="s">
        <v>282</v>
      </c>
      <c r="CJ32" s="212" t="s">
        <v>282</v>
      </c>
      <c r="CK32" s="212" t="s">
        <v>282</v>
      </c>
      <c r="CL32" s="212" t="s">
        <v>282</v>
      </c>
      <c r="CM32" s="212" t="s">
        <v>282</v>
      </c>
      <c r="CN32" s="212" t="s">
        <v>282</v>
      </c>
      <c r="CO32" s="212" t="s">
        <v>282</v>
      </c>
      <c r="CP32" s="212" t="s">
        <v>282</v>
      </c>
      <c r="CQ32" s="212" t="s">
        <v>282</v>
      </c>
      <c r="CR32" s="212" t="s">
        <v>282</v>
      </c>
      <c r="CS32" s="212" t="s">
        <v>282</v>
      </c>
      <c r="CT32" s="212" t="s">
        <v>282</v>
      </c>
      <c r="CU32" s="212" t="s">
        <v>282</v>
      </c>
      <c r="CV32" s="212" t="s">
        <v>282</v>
      </c>
      <c r="CW32" s="212" t="s">
        <v>282</v>
      </c>
      <c r="CX32" s="212" t="s">
        <v>282</v>
      </c>
      <c r="CY32" s="212" t="s">
        <v>282</v>
      </c>
      <c r="CZ32" s="212" t="s">
        <v>282</v>
      </c>
      <c r="DA32" s="212" t="s">
        <v>282</v>
      </c>
      <c r="DB32" s="212" t="s">
        <v>282</v>
      </c>
      <c r="DC32" s="212" t="s">
        <v>282</v>
      </c>
      <c r="DD32" s="212" t="s">
        <v>282</v>
      </c>
      <c r="DE32" s="212" t="s">
        <v>282</v>
      </c>
      <c r="DF32" s="212" t="s">
        <v>282</v>
      </c>
      <c r="DG32" s="212" t="s">
        <v>282</v>
      </c>
      <c r="DH32" s="212" t="s">
        <v>282</v>
      </c>
      <c r="DI32" s="212" t="s">
        <v>282</v>
      </c>
      <c r="DJ32" s="212" t="s">
        <v>282</v>
      </c>
      <c r="DK32" s="212" t="s">
        <v>282</v>
      </c>
      <c r="DL32" s="212" t="s">
        <v>282</v>
      </c>
      <c r="DM32" s="212" t="s">
        <v>282</v>
      </c>
      <c r="DN32" s="212" t="s">
        <v>282</v>
      </c>
      <c r="DO32" s="212" t="s">
        <v>282</v>
      </c>
      <c r="DP32" s="212" t="s">
        <v>282</v>
      </c>
      <c r="DQ32" s="212" t="s">
        <v>282</v>
      </c>
      <c r="DR32" s="212" t="s">
        <v>282</v>
      </c>
      <c r="DS32" s="212" t="s">
        <v>282</v>
      </c>
      <c r="DT32" s="212" t="s">
        <v>282</v>
      </c>
      <c r="DU32" s="212" t="s">
        <v>282</v>
      </c>
      <c r="DV32" s="212" t="s">
        <v>282</v>
      </c>
    </row>
    <row r="33" spans="1:126" x14ac:dyDescent="0.25">
      <c r="A33" s="212" t="s">
        <v>4620</v>
      </c>
      <c r="C33" s="212" t="s">
        <v>5328</v>
      </c>
      <c r="D33" s="159" t="s">
        <v>10574</v>
      </c>
      <c r="E33" s="212" t="s">
        <v>5808</v>
      </c>
      <c r="F33" s="159" t="s">
        <v>10534</v>
      </c>
      <c r="G33" s="159" t="s">
        <v>10535</v>
      </c>
      <c r="J33" s="159">
        <v>24</v>
      </c>
      <c r="K33" s="159">
        <v>2</v>
      </c>
      <c r="L33" s="66" t="s">
        <v>818</v>
      </c>
      <c r="M33" s="159" t="s">
        <v>10585</v>
      </c>
      <c r="N33" t="s">
        <v>282</v>
      </c>
      <c r="O33" s="159" t="s">
        <v>282</v>
      </c>
      <c r="P33" s="159" t="s">
        <v>282</v>
      </c>
      <c r="Q33" t="s">
        <v>282</v>
      </c>
      <c r="R33" t="s">
        <v>282</v>
      </c>
      <c r="S33" s="212" t="s">
        <v>282</v>
      </c>
      <c r="T33" s="212">
        <v>20.5</v>
      </c>
      <c r="U33" s="212">
        <v>7.08</v>
      </c>
      <c r="V33" s="212">
        <v>23</v>
      </c>
      <c r="W33" t="s">
        <v>282</v>
      </c>
      <c r="X33" t="s">
        <v>282</v>
      </c>
      <c r="Y33" s="212" t="s">
        <v>282</v>
      </c>
      <c r="Z33" s="212">
        <v>26.83</v>
      </c>
      <c r="AA33">
        <v>6.1</v>
      </c>
      <c r="AB33" s="212">
        <v>23</v>
      </c>
      <c r="AC33" s="212" t="s">
        <v>282</v>
      </c>
      <c r="AD33" s="212" t="s">
        <v>282</v>
      </c>
      <c r="AE33" s="212" t="s">
        <v>282</v>
      </c>
      <c r="AF33" s="212" t="s">
        <v>282</v>
      </c>
      <c r="AG33" s="212" t="s">
        <v>282</v>
      </c>
      <c r="AH33" s="212" t="s">
        <v>282</v>
      </c>
      <c r="AI33" s="159" t="s">
        <v>811</v>
      </c>
      <c r="AJ33" s="159" t="s">
        <v>10507</v>
      </c>
      <c r="AK33" s="159" t="s">
        <v>282</v>
      </c>
      <c r="AL33" s="159" t="s">
        <v>282</v>
      </c>
      <c r="AM33" s="159" t="s">
        <v>282</v>
      </c>
      <c r="AN33" t="s">
        <v>282</v>
      </c>
      <c r="AO33" t="s">
        <v>282</v>
      </c>
      <c r="AP33" t="s">
        <v>282</v>
      </c>
      <c r="AQ33" s="212">
        <v>17.95</v>
      </c>
      <c r="AR33" s="212">
        <v>7.76</v>
      </c>
      <c r="AS33">
        <v>20</v>
      </c>
      <c r="AT33" t="s">
        <v>282</v>
      </c>
      <c r="AU33" t="s">
        <v>282</v>
      </c>
      <c r="AV33" t="s">
        <v>282</v>
      </c>
      <c r="AW33" s="212">
        <v>23.25</v>
      </c>
      <c r="AX33" s="212">
        <v>9.3699999999999992</v>
      </c>
      <c r="AY33">
        <v>20</v>
      </c>
      <c r="AZ33" s="212" t="s">
        <v>282</v>
      </c>
      <c r="BA33" s="212" t="s">
        <v>282</v>
      </c>
      <c r="BB33" s="212" t="s">
        <v>282</v>
      </c>
      <c r="BC33" s="212" t="s">
        <v>282</v>
      </c>
      <c r="BD33" s="212" t="s">
        <v>282</v>
      </c>
      <c r="BE33" s="212" t="s">
        <v>282</v>
      </c>
      <c r="BF33" s="212" t="s">
        <v>282</v>
      </c>
      <c r="BG33" s="212" t="s">
        <v>282</v>
      </c>
      <c r="BH33" s="212" t="s">
        <v>282</v>
      </c>
      <c r="BI33" s="212" t="s">
        <v>282</v>
      </c>
      <c r="BJ33" s="212" t="s">
        <v>282</v>
      </c>
      <c r="BK33" s="212" t="s">
        <v>282</v>
      </c>
      <c r="BL33" s="212" t="s">
        <v>282</v>
      </c>
      <c r="BM33" s="212" t="s">
        <v>282</v>
      </c>
      <c r="BN33" s="212" t="s">
        <v>282</v>
      </c>
      <c r="BO33" s="212" t="s">
        <v>282</v>
      </c>
      <c r="BP33" s="212" t="s">
        <v>282</v>
      </c>
      <c r="BQ33" s="212" t="s">
        <v>282</v>
      </c>
      <c r="BR33" s="212" t="s">
        <v>282</v>
      </c>
      <c r="BS33" s="212" t="s">
        <v>282</v>
      </c>
      <c r="BT33" s="212" t="s">
        <v>282</v>
      </c>
      <c r="BU33" s="212" t="s">
        <v>282</v>
      </c>
      <c r="BV33" s="212" t="s">
        <v>282</v>
      </c>
      <c r="BW33" s="212" t="s">
        <v>282</v>
      </c>
      <c r="BX33" s="212" t="s">
        <v>282</v>
      </c>
      <c r="BY33" s="212" t="s">
        <v>282</v>
      </c>
      <c r="BZ33" s="212" t="s">
        <v>282</v>
      </c>
      <c r="CA33" s="212" t="s">
        <v>282</v>
      </c>
      <c r="CB33" s="212" t="s">
        <v>282</v>
      </c>
      <c r="CC33" s="212" t="s">
        <v>282</v>
      </c>
      <c r="CD33" s="212" t="s">
        <v>282</v>
      </c>
      <c r="CE33" s="212" t="s">
        <v>282</v>
      </c>
      <c r="CF33" s="212" t="s">
        <v>282</v>
      </c>
      <c r="CG33" s="212" t="s">
        <v>282</v>
      </c>
      <c r="CH33" s="212" t="s">
        <v>282</v>
      </c>
      <c r="CI33" s="212" t="s">
        <v>282</v>
      </c>
      <c r="CJ33" s="212" t="s">
        <v>282</v>
      </c>
      <c r="CK33" s="212" t="s">
        <v>282</v>
      </c>
      <c r="CL33" s="212" t="s">
        <v>282</v>
      </c>
      <c r="CM33" s="212" t="s">
        <v>282</v>
      </c>
      <c r="CN33" s="212" t="s">
        <v>282</v>
      </c>
      <c r="CO33" s="212" t="s">
        <v>282</v>
      </c>
      <c r="CP33" s="212" t="s">
        <v>282</v>
      </c>
      <c r="CQ33" s="212" t="s">
        <v>282</v>
      </c>
      <c r="CR33" s="212" t="s">
        <v>282</v>
      </c>
      <c r="CS33" s="212" t="s">
        <v>282</v>
      </c>
      <c r="CT33" s="212" t="s">
        <v>282</v>
      </c>
      <c r="CU33" s="212" t="s">
        <v>282</v>
      </c>
      <c r="CV33" s="212" t="s">
        <v>282</v>
      </c>
      <c r="CW33" s="212" t="s">
        <v>282</v>
      </c>
      <c r="CX33" s="212" t="s">
        <v>282</v>
      </c>
      <c r="CY33" s="212" t="s">
        <v>282</v>
      </c>
      <c r="CZ33" s="212" t="s">
        <v>282</v>
      </c>
      <c r="DA33" s="212" t="s">
        <v>282</v>
      </c>
      <c r="DB33" s="212" t="s">
        <v>282</v>
      </c>
      <c r="DC33" s="212" t="s">
        <v>282</v>
      </c>
      <c r="DD33" s="212" t="s">
        <v>282</v>
      </c>
      <c r="DE33" s="212" t="s">
        <v>282</v>
      </c>
      <c r="DF33" s="212" t="s">
        <v>282</v>
      </c>
      <c r="DG33" s="212" t="s">
        <v>282</v>
      </c>
      <c r="DH33" s="212" t="s">
        <v>282</v>
      </c>
      <c r="DI33" s="212" t="s">
        <v>282</v>
      </c>
      <c r="DJ33" s="212" t="s">
        <v>282</v>
      </c>
      <c r="DK33" s="212" t="s">
        <v>282</v>
      </c>
      <c r="DL33" s="212" t="s">
        <v>282</v>
      </c>
      <c r="DM33" s="212" t="s">
        <v>282</v>
      </c>
      <c r="DN33" s="212" t="s">
        <v>282</v>
      </c>
      <c r="DO33" s="212" t="s">
        <v>282</v>
      </c>
      <c r="DP33" s="212" t="s">
        <v>282</v>
      </c>
      <c r="DQ33" s="212" t="s">
        <v>282</v>
      </c>
      <c r="DR33" s="212" t="s">
        <v>282</v>
      </c>
      <c r="DS33" s="212" t="s">
        <v>282</v>
      </c>
      <c r="DT33" s="212" t="s">
        <v>282</v>
      </c>
      <c r="DU33" s="212" t="s">
        <v>282</v>
      </c>
      <c r="DV33" s="212" t="s">
        <v>282</v>
      </c>
    </row>
    <row r="34" spans="1:126" x14ac:dyDescent="0.25">
      <c r="A34" s="148" t="s">
        <v>905</v>
      </c>
      <c r="B34" s="212" t="s">
        <v>11038</v>
      </c>
      <c r="C34" s="212" t="s">
        <v>216</v>
      </c>
      <c r="D34" s="159" t="s">
        <v>10574</v>
      </c>
      <c r="E34" s="212" t="s">
        <v>5808</v>
      </c>
      <c r="F34" s="159" t="s">
        <v>10534</v>
      </c>
      <c r="G34" s="159" t="s">
        <v>10535</v>
      </c>
      <c r="J34" s="159">
        <v>24</v>
      </c>
      <c r="K34" s="159">
        <v>2</v>
      </c>
      <c r="L34" t="s">
        <v>818</v>
      </c>
      <c r="M34" t="s">
        <v>183</v>
      </c>
      <c r="N34" t="s">
        <v>11037</v>
      </c>
      <c r="O34" s="159">
        <v>20</v>
      </c>
      <c r="P34" s="159">
        <v>49</v>
      </c>
      <c r="Q34" s="159" t="s">
        <v>282</v>
      </c>
      <c r="R34" s="159" t="s">
        <v>282</v>
      </c>
      <c r="S34" s="159" t="s">
        <v>282</v>
      </c>
      <c r="T34" s="212">
        <v>16.100000000000001</v>
      </c>
      <c r="U34" s="212">
        <v>6.4</v>
      </c>
      <c r="V34" s="212">
        <v>44</v>
      </c>
      <c r="W34" t="s">
        <v>282</v>
      </c>
      <c r="X34" t="s">
        <v>282</v>
      </c>
      <c r="Y34" s="212" t="s">
        <v>282</v>
      </c>
      <c r="Z34" s="212">
        <v>22.6</v>
      </c>
      <c r="AA34" s="212">
        <v>8.6</v>
      </c>
      <c r="AB34" s="212">
        <v>45</v>
      </c>
      <c r="AC34" t="s">
        <v>282</v>
      </c>
      <c r="AD34" t="s">
        <v>282</v>
      </c>
      <c r="AE34" s="212" t="s">
        <v>282</v>
      </c>
      <c r="AF34" t="s">
        <v>282</v>
      </c>
      <c r="AG34" s="212" t="s">
        <v>282</v>
      </c>
      <c r="AH34" s="212" t="s">
        <v>282</v>
      </c>
      <c r="AI34" s="161" t="s">
        <v>818</v>
      </c>
      <c r="AJ34" s="159" t="s">
        <v>183</v>
      </c>
      <c r="AK34" s="212" t="s">
        <v>11037</v>
      </c>
      <c r="AL34" s="159">
        <v>26</v>
      </c>
      <c r="AM34" s="159">
        <v>54</v>
      </c>
      <c r="AN34" s="159" t="s">
        <v>282</v>
      </c>
      <c r="AO34" s="159" t="s">
        <v>282</v>
      </c>
      <c r="AP34" s="159" t="s">
        <v>282</v>
      </c>
      <c r="AQ34">
        <v>14.8</v>
      </c>
      <c r="AR34">
        <v>7</v>
      </c>
      <c r="AS34">
        <v>43</v>
      </c>
      <c r="AT34" t="s">
        <v>282</v>
      </c>
      <c r="AU34" t="s">
        <v>282</v>
      </c>
      <c r="AV34" t="s">
        <v>282</v>
      </c>
      <c r="AW34">
        <v>22.8</v>
      </c>
      <c r="AX34">
        <v>8.3000000000000007</v>
      </c>
      <c r="AY34">
        <v>45</v>
      </c>
      <c r="AZ34" t="s">
        <v>282</v>
      </c>
      <c r="BA34" s="212" t="s">
        <v>282</v>
      </c>
      <c r="BB34" s="212" t="s">
        <v>282</v>
      </c>
      <c r="BC34" s="212" t="s">
        <v>282</v>
      </c>
      <c r="BD34" s="212" t="s">
        <v>282</v>
      </c>
      <c r="BE34" s="212" t="s">
        <v>282</v>
      </c>
      <c r="BF34" s="212" t="s">
        <v>282</v>
      </c>
      <c r="BG34" s="212" t="s">
        <v>282</v>
      </c>
      <c r="BH34" s="212" t="s">
        <v>282</v>
      </c>
      <c r="BI34" s="212" t="s">
        <v>282</v>
      </c>
      <c r="BJ34" s="212" t="s">
        <v>282</v>
      </c>
      <c r="BK34" s="212" t="s">
        <v>282</v>
      </c>
      <c r="BL34" s="212" t="s">
        <v>282</v>
      </c>
      <c r="BM34" s="212" t="s">
        <v>282</v>
      </c>
      <c r="BN34" s="212" t="s">
        <v>282</v>
      </c>
      <c r="BO34" s="212" t="s">
        <v>282</v>
      </c>
      <c r="BP34" s="212" t="s">
        <v>282</v>
      </c>
      <c r="BQ34" s="212" t="s">
        <v>282</v>
      </c>
      <c r="BR34" s="212" t="s">
        <v>282</v>
      </c>
      <c r="BS34" s="212" t="s">
        <v>282</v>
      </c>
      <c r="BT34" s="212" t="s">
        <v>282</v>
      </c>
      <c r="BU34" s="212" t="s">
        <v>282</v>
      </c>
      <c r="BV34" s="212" t="s">
        <v>282</v>
      </c>
      <c r="BW34" s="212" t="s">
        <v>282</v>
      </c>
      <c r="BX34" s="212" t="s">
        <v>282</v>
      </c>
      <c r="BY34" s="212" t="s">
        <v>282</v>
      </c>
      <c r="BZ34" s="212" t="s">
        <v>282</v>
      </c>
      <c r="CA34" s="212" t="s">
        <v>282</v>
      </c>
      <c r="CB34" s="212" t="s">
        <v>282</v>
      </c>
      <c r="CC34" s="212" t="s">
        <v>282</v>
      </c>
      <c r="CD34" s="212" t="s">
        <v>282</v>
      </c>
      <c r="CE34" s="212" t="s">
        <v>282</v>
      </c>
      <c r="CF34" s="212" t="s">
        <v>282</v>
      </c>
      <c r="CG34" s="212" t="s">
        <v>282</v>
      </c>
      <c r="CH34" s="212" t="s">
        <v>282</v>
      </c>
      <c r="CI34" s="212" t="s">
        <v>282</v>
      </c>
      <c r="CJ34" s="212" t="s">
        <v>282</v>
      </c>
      <c r="CK34" s="212" t="s">
        <v>282</v>
      </c>
      <c r="CL34" s="212" t="s">
        <v>282</v>
      </c>
      <c r="CM34" s="212" t="s">
        <v>282</v>
      </c>
      <c r="CN34" s="212" t="s">
        <v>282</v>
      </c>
      <c r="CO34" s="212" t="s">
        <v>282</v>
      </c>
      <c r="CP34" s="212" t="s">
        <v>282</v>
      </c>
      <c r="CQ34" s="212" t="s">
        <v>282</v>
      </c>
      <c r="CR34" s="212" t="s">
        <v>282</v>
      </c>
      <c r="CS34" s="212" t="s">
        <v>282</v>
      </c>
      <c r="CT34" s="212" t="s">
        <v>282</v>
      </c>
      <c r="CU34" s="212" t="s">
        <v>282</v>
      </c>
      <c r="CV34" s="212" t="s">
        <v>282</v>
      </c>
      <c r="CW34" s="212" t="s">
        <v>282</v>
      </c>
      <c r="CX34" s="212" t="s">
        <v>282</v>
      </c>
      <c r="CY34" s="212" t="s">
        <v>282</v>
      </c>
      <c r="CZ34" s="212" t="s">
        <v>282</v>
      </c>
      <c r="DA34" s="212" t="s">
        <v>282</v>
      </c>
      <c r="DB34" s="212" t="s">
        <v>282</v>
      </c>
      <c r="DC34" s="212" t="s">
        <v>282</v>
      </c>
      <c r="DD34" s="212" t="s">
        <v>282</v>
      </c>
      <c r="DE34" s="212" t="s">
        <v>282</v>
      </c>
      <c r="DF34" s="212" t="s">
        <v>282</v>
      </c>
      <c r="DG34" s="212" t="s">
        <v>282</v>
      </c>
      <c r="DH34" s="212" t="s">
        <v>282</v>
      </c>
      <c r="DI34" s="212" t="s">
        <v>282</v>
      </c>
      <c r="DJ34" s="212" t="s">
        <v>282</v>
      </c>
      <c r="DK34" s="212" t="s">
        <v>282</v>
      </c>
      <c r="DL34" s="212" t="s">
        <v>282</v>
      </c>
      <c r="DM34" s="212" t="s">
        <v>282</v>
      </c>
      <c r="DN34" s="212" t="s">
        <v>282</v>
      </c>
      <c r="DO34" s="212" t="s">
        <v>282</v>
      </c>
      <c r="DP34" s="212" t="s">
        <v>282</v>
      </c>
      <c r="DQ34" s="212" t="s">
        <v>282</v>
      </c>
      <c r="DR34" s="212" t="s">
        <v>282</v>
      </c>
      <c r="DS34" s="212" t="s">
        <v>282</v>
      </c>
      <c r="DT34" s="212" t="s">
        <v>282</v>
      </c>
      <c r="DU34" s="212" t="s">
        <v>282</v>
      </c>
      <c r="DV34" s="212" t="s">
        <v>282</v>
      </c>
    </row>
    <row r="35" spans="1:126" s="212" customFormat="1" x14ac:dyDescent="0.25">
      <c r="A35" s="212" t="s">
        <v>2085</v>
      </c>
      <c r="B35" s="159" t="s">
        <v>13568</v>
      </c>
      <c r="C35" s="159" t="s">
        <v>216</v>
      </c>
      <c r="D35" s="159" t="s">
        <v>10574</v>
      </c>
      <c r="E35" s="212" t="s">
        <v>5808</v>
      </c>
      <c r="F35" s="159" t="s">
        <v>10534</v>
      </c>
      <c r="G35" s="159" t="s">
        <v>10535</v>
      </c>
      <c r="J35" s="159">
        <v>9</v>
      </c>
      <c r="K35" s="159">
        <v>2</v>
      </c>
      <c r="L35" s="212" t="s">
        <v>272</v>
      </c>
      <c r="M35" s="212" t="s">
        <v>10507</v>
      </c>
      <c r="N35" s="212" t="s">
        <v>282</v>
      </c>
      <c r="O35" s="212" t="s">
        <v>282</v>
      </c>
      <c r="P35" s="212" t="s">
        <v>282</v>
      </c>
      <c r="Q35" s="212" t="s">
        <v>282</v>
      </c>
      <c r="R35" s="212" t="s">
        <v>282</v>
      </c>
      <c r="S35" s="212" t="s">
        <v>282</v>
      </c>
      <c r="T35" s="212" t="s">
        <v>282</v>
      </c>
      <c r="U35" s="212" t="s">
        <v>282</v>
      </c>
      <c r="V35" s="212" t="s">
        <v>282</v>
      </c>
      <c r="W35" s="212" t="s">
        <v>282</v>
      </c>
      <c r="X35" s="212" t="s">
        <v>282</v>
      </c>
      <c r="Y35" s="212" t="s">
        <v>282</v>
      </c>
      <c r="Z35" s="212" t="s">
        <v>282</v>
      </c>
      <c r="AA35" s="212" t="s">
        <v>282</v>
      </c>
      <c r="AB35" s="212" t="s">
        <v>282</v>
      </c>
      <c r="AC35" s="212">
        <v>-9.5399999999999991</v>
      </c>
      <c r="AD35" s="212" t="s">
        <v>282</v>
      </c>
      <c r="AE35" s="212">
        <v>128</v>
      </c>
      <c r="AF35" s="212" t="s">
        <v>282</v>
      </c>
      <c r="AG35" s="212" t="s">
        <v>282</v>
      </c>
      <c r="AH35" s="212" t="s">
        <v>282</v>
      </c>
      <c r="AI35" s="161" t="s">
        <v>790</v>
      </c>
      <c r="AJ35" s="161" t="s">
        <v>10507</v>
      </c>
      <c r="AK35" s="161" t="s">
        <v>282</v>
      </c>
      <c r="AL35" s="161" t="s">
        <v>282</v>
      </c>
      <c r="AM35" s="161" t="s">
        <v>282</v>
      </c>
      <c r="AN35" s="161" t="s">
        <v>282</v>
      </c>
      <c r="AO35" s="161" t="s">
        <v>282</v>
      </c>
      <c r="AP35" s="161" t="s">
        <v>282</v>
      </c>
      <c r="AQ35" s="161" t="s">
        <v>282</v>
      </c>
      <c r="AR35" s="161" t="s">
        <v>282</v>
      </c>
      <c r="AS35" s="161" t="s">
        <v>282</v>
      </c>
      <c r="AT35" s="161" t="s">
        <v>282</v>
      </c>
      <c r="AU35" s="161" t="s">
        <v>282</v>
      </c>
      <c r="AV35" s="161" t="s">
        <v>282</v>
      </c>
      <c r="AW35" s="161" t="s">
        <v>282</v>
      </c>
      <c r="AX35" s="161" t="s">
        <v>282</v>
      </c>
      <c r="AY35" s="161" t="s">
        <v>282</v>
      </c>
      <c r="AZ35" s="212">
        <v>-7.04</v>
      </c>
      <c r="BA35" s="212" t="s">
        <v>282</v>
      </c>
      <c r="BB35" s="212">
        <v>139</v>
      </c>
      <c r="BC35" s="212" t="s">
        <v>282</v>
      </c>
      <c r="BD35" s="212" t="s">
        <v>282</v>
      </c>
      <c r="BE35" s="212" t="s">
        <v>282</v>
      </c>
      <c r="BF35" s="212" t="s">
        <v>282</v>
      </c>
      <c r="BG35" s="212" t="s">
        <v>282</v>
      </c>
      <c r="BH35" s="212" t="s">
        <v>282</v>
      </c>
      <c r="BI35" s="212" t="s">
        <v>282</v>
      </c>
      <c r="BJ35" s="212" t="s">
        <v>282</v>
      </c>
      <c r="BK35" s="212" t="s">
        <v>282</v>
      </c>
      <c r="BL35" s="212" t="s">
        <v>282</v>
      </c>
      <c r="BM35" s="212" t="s">
        <v>282</v>
      </c>
      <c r="BN35" s="212" t="s">
        <v>282</v>
      </c>
      <c r="BO35" s="212" t="s">
        <v>282</v>
      </c>
      <c r="BP35" s="212" t="s">
        <v>282</v>
      </c>
      <c r="BQ35" s="212" t="s">
        <v>282</v>
      </c>
      <c r="BR35" s="212" t="s">
        <v>282</v>
      </c>
      <c r="BS35" s="212" t="s">
        <v>282</v>
      </c>
      <c r="BT35" s="212" t="s">
        <v>282</v>
      </c>
      <c r="BU35" s="212" t="s">
        <v>282</v>
      </c>
      <c r="BV35" s="212" t="s">
        <v>282</v>
      </c>
      <c r="BW35" s="212" t="s">
        <v>282</v>
      </c>
      <c r="BX35" s="212" t="s">
        <v>282</v>
      </c>
      <c r="BY35" s="212" t="s">
        <v>282</v>
      </c>
      <c r="BZ35" s="212" t="s">
        <v>282</v>
      </c>
      <c r="CA35" s="212" t="s">
        <v>282</v>
      </c>
      <c r="CB35" s="212" t="s">
        <v>282</v>
      </c>
      <c r="CC35" s="212" t="s">
        <v>282</v>
      </c>
      <c r="CD35" s="212" t="s">
        <v>282</v>
      </c>
      <c r="CE35" s="212" t="s">
        <v>282</v>
      </c>
      <c r="CF35" s="212" t="s">
        <v>282</v>
      </c>
      <c r="CG35" s="212" t="s">
        <v>282</v>
      </c>
      <c r="CH35" s="212" t="s">
        <v>282</v>
      </c>
      <c r="CI35" s="212" t="s">
        <v>282</v>
      </c>
      <c r="CJ35" s="212" t="s">
        <v>282</v>
      </c>
      <c r="CK35" s="212" t="s">
        <v>282</v>
      </c>
      <c r="CL35" s="212" t="s">
        <v>282</v>
      </c>
      <c r="CM35" s="212" t="s">
        <v>282</v>
      </c>
      <c r="CN35" s="212" t="s">
        <v>282</v>
      </c>
      <c r="CO35" s="212" t="s">
        <v>282</v>
      </c>
      <c r="CP35" s="212" t="s">
        <v>282</v>
      </c>
      <c r="CQ35" s="212" t="s">
        <v>282</v>
      </c>
      <c r="CR35" s="212" t="s">
        <v>282</v>
      </c>
      <c r="CS35" s="212" t="s">
        <v>282</v>
      </c>
      <c r="CT35" s="212" t="s">
        <v>282</v>
      </c>
      <c r="CU35" s="212" t="s">
        <v>282</v>
      </c>
      <c r="CV35" s="212" t="s">
        <v>282</v>
      </c>
      <c r="CW35" s="212" t="s">
        <v>282</v>
      </c>
      <c r="CX35" s="212" t="s">
        <v>282</v>
      </c>
      <c r="CY35" s="212" t="s">
        <v>282</v>
      </c>
      <c r="CZ35" s="212" t="s">
        <v>282</v>
      </c>
      <c r="DA35" s="212" t="s">
        <v>282</v>
      </c>
      <c r="DB35" s="212" t="s">
        <v>282</v>
      </c>
      <c r="DC35" s="212" t="s">
        <v>282</v>
      </c>
      <c r="DD35" s="212" t="s">
        <v>282</v>
      </c>
      <c r="DE35" s="212" t="s">
        <v>282</v>
      </c>
      <c r="DF35" s="212" t="s">
        <v>282</v>
      </c>
      <c r="DG35" s="212" t="s">
        <v>282</v>
      </c>
      <c r="DH35" s="212" t="s">
        <v>282</v>
      </c>
      <c r="DI35" s="212" t="s">
        <v>282</v>
      </c>
      <c r="DJ35" s="212" t="s">
        <v>282</v>
      </c>
      <c r="DK35" s="212" t="s">
        <v>282</v>
      </c>
      <c r="DL35" s="212" t="s">
        <v>282</v>
      </c>
      <c r="DM35" s="212" t="s">
        <v>282</v>
      </c>
      <c r="DN35" s="212" t="s">
        <v>282</v>
      </c>
      <c r="DO35" s="212" t="s">
        <v>282</v>
      </c>
      <c r="DP35" s="212" t="s">
        <v>282</v>
      </c>
      <c r="DQ35" s="212" t="s">
        <v>282</v>
      </c>
      <c r="DR35" s="212" t="s">
        <v>282</v>
      </c>
      <c r="DS35" s="212" t="s">
        <v>282</v>
      </c>
      <c r="DT35" s="212" t="s">
        <v>282</v>
      </c>
      <c r="DU35" s="212" t="s">
        <v>282</v>
      </c>
      <c r="DV35" s="212" t="s">
        <v>282</v>
      </c>
    </row>
    <row r="36" spans="1:126" s="212" customFormat="1" x14ac:dyDescent="0.25">
      <c r="A36" s="212" t="s">
        <v>9238</v>
      </c>
      <c r="B36" s="159" t="s">
        <v>282</v>
      </c>
      <c r="C36" s="159" t="s">
        <v>5328</v>
      </c>
      <c r="D36" s="159" t="s">
        <v>10536</v>
      </c>
      <c r="E36" s="212" t="s">
        <v>13693</v>
      </c>
      <c r="F36" s="159" t="s">
        <v>10534</v>
      </c>
      <c r="G36" s="159" t="s">
        <v>10535</v>
      </c>
      <c r="J36" s="159">
        <v>7</v>
      </c>
      <c r="K36" s="159">
        <v>2</v>
      </c>
      <c r="L36" s="161" t="s">
        <v>784</v>
      </c>
      <c r="M36" s="159" t="s">
        <v>183</v>
      </c>
      <c r="N36" s="212" t="s">
        <v>282</v>
      </c>
      <c r="O36" s="212" t="s">
        <v>282</v>
      </c>
      <c r="P36" s="212" t="s">
        <v>282</v>
      </c>
      <c r="Q36" s="212">
        <v>25.17</v>
      </c>
      <c r="R36" s="212">
        <v>4.6399999999999997</v>
      </c>
      <c r="S36" s="212">
        <v>75</v>
      </c>
      <c r="T36" s="212" t="s">
        <v>282</v>
      </c>
      <c r="U36" s="212" t="s">
        <v>282</v>
      </c>
      <c r="V36" s="212" t="s">
        <v>282</v>
      </c>
      <c r="W36" s="212">
        <v>27.98</v>
      </c>
      <c r="X36" s="212">
        <v>4.03</v>
      </c>
      <c r="Y36" s="212">
        <v>75</v>
      </c>
      <c r="Z36" s="212" t="s">
        <v>282</v>
      </c>
      <c r="AA36" s="212" t="s">
        <v>282</v>
      </c>
      <c r="AB36" s="212" t="s">
        <v>282</v>
      </c>
      <c r="AC36" s="212" t="s">
        <v>282</v>
      </c>
      <c r="AD36" s="212" t="s">
        <v>282</v>
      </c>
      <c r="AE36" s="212" t="s">
        <v>282</v>
      </c>
      <c r="AF36" s="212" t="s">
        <v>282</v>
      </c>
      <c r="AG36" s="212" t="s">
        <v>282</v>
      </c>
      <c r="AH36" s="212" t="s">
        <v>282</v>
      </c>
      <c r="AI36" s="161" t="s">
        <v>636</v>
      </c>
      <c r="AJ36" s="161" t="s">
        <v>282</v>
      </c>
      <c r="AK36" s="161" t="s">
        <v>282</v>
      </c>
      <c r="AL36" s="161" t="s">
        <v>282</v>
      </c>
      <c r="AM36" s="161" t="s">
        <v>282</v>
      </c>
      <c r="AN36" s="161">
        <v>25.09</v>
      </c>
      <c r="AO36" s="161">
        <v>4.49</v>
      </c>
      <c r="AP36" s="161">
        <v>75</v>
      </c>
      <c r="AQ36" s="161" t="s">
        <v>282</v>
      </c>
      <c r="AR36" s="161" t="s">
        <v>282</v>
      </c>
      <c r="AS36" s="161" t="s">
        <v>282</v>
      </c>
      <c r="AT36" s="161">
        <v>25.98</v>
      </c>
      <c r="AU36" s="161">
        <v>4.1500000000000004</v>
      </c>
      <c r="AV36" s="161">
        <v>75</v>
      </c>
      <c r="AW36" s="161" t="s">
        <v>282</v>
      </c>
      <c r="AX36" s="161" t="s">
        <v>282</v>
      </c>
      <c r="AY36" s="161" t="s">
        <v>282</v>
      </c>
      <c r="AZ36" s="161" t="s">
        <v>282</v>
      </c>
      <c r="BA36" s="161" t="s">
        <v>282</v>
      </c>
      <c r="BB36" s="161" t="s">
        <v>282</v>
      </c>
      <c r="BC36" s="161" t="s">
        <v>282</v>
      </c>
      <c r="BD36" s="161" t="s">
        <v>282</v>
      </c>
      <c r="BE36" s="161" t="s">
        <v>282</v>
      </c>
      <c r="BF36" s="161" t="s">
        <v>282</v>
      </c>
      <c r="BG36" s="161" t="s">
        <v>282</v>
      </c>
      <c r="BH36" s="161" t="s">
        <v>282</v>
      </c>
      <c r="BI36" s="161" t="s">
        <v>282</v>
      </c>
      <c r="BJ36" s="161" t="s">
        <v>282</v>
      </c>
      <c r="BK36" s="161" t="s">
        <v>282</v>
      </c>
      <c r="BL36" s="161" t="s">
        <v>282</v>
      </c>
      <c r="BM36" s="161" t="s">
        <v>282</v>
      </c>
      <c r="BN36" s="161" t="s">
        <v>282</v>
      </c>
      <c r="BO36" s="161" t="s">
        <v>282</v>
      </c>
      <c r="BP36" s="161" t="s">
        <v>282</v>
      </c>
      <c r="BQ36" s="161" t="s">
        <v>282</v>
      </c>
      <c r="BR36" s="161" t="s">
        <v>282</v>
      </c>
      <c r="BS36" s="161" t="s">
        <v>282</v>
      </c>
      <c r="BT36" s="161" t="s">
        <v>282</v>
      </c>
      <c r="BU36" s="161" t="s">
        <v>282</v>
      </c>
      <c r="BV36" s="161" t="s">
        <v>282</v>
      </c>
      <c r="BW36" s="161" t="s">
        <v>282</v>
      </c>
      <c r="BX36" s="161" t="s">
        <v>282</v>
      </c>
      <c r="BY36" s="161" t="s">
        <v>282</v>
      </c>
      <c r="BZ36" s="161" t="s">
        <v>282</v>
      </c>
      <c r="CA36" s="161" t="s">
        <v>282</v>
      </c>
      <c r="CB36" s="161" t="s">
        <v>282</v>
      </c>
      <c r="CC36" s="161" t="s">
        <v>282</v>
      </c>
      <c r="CD36" s="161" t="s">
        <v>282</v>
      </c>
      <c r="CE36" s="161" t="s">
        <v>282</v>
      </c>
      <c r="CF36" s="161" t="s">
        <v>282</v>
      </c>
      <c r="CG36" s="161" t="s">
        <v>282</v>
      </c>
      <c r="CH36" s="161" t="s">
        <v>282</v>
      </c>
      <c r="CI36" s="161" t="s">
        <v>282</v>
      </c>
      <c r="CJ36" s="161" t="s">
        <v>282</v>
      </c>
      <c r="CK36" s="161" t="s">
        <v>282</v>
      </c>
      <c r="CL36" s="161" t="s">
        <v>282</v>
      </c>
      <c r="CM36" s="161" t="s">
        <v>282</v>
      </c>
      <c r="CN36" s="161" t="s">
        <v>282</v>
      </c>
      <c r="CO36" s="161" t="s">
        <v>282</v>
      </c>
      <c r="CP36" s="161" t="s">
        <v>282</v>
      </c>
      <c r="CQ36" s="161" t="s">
        <v>282</v>
      </c>
      <c r="CR36" s="161" t="s">
        <v>282</v>
      </c>
      <c r="CS36" s="161" t="s">
        <v>282</v>
      </c>
      <c r="CT36" s="161" t="s">
        <v>282</v>
      </c>
      <c r="CU36" s="161" t="s">
        <v>282</v>
      </c>
      <c r="CV36" s="161" t="s">
        <v>282</v>
      </c>
      <c r="CW36" s="161" t="s">
        <v>282</v>
      </c>
      <c r="CX36" s="161" t="s">
        <v>282</v>
      </c>
      <c r="CY36" s="161" t="s">
        <v>282</v>
      </c>
      <c r="CZ36" s="161" t="s">
        <v>282</v>
      </c>
      <c r="DA36" s="161" t="s">
        <v>282</v>
      </c>
      <c r="DB36" s="161" t="s">
        <v>282</v>
      </c>
      <c r="DC36" s="161" t="s">
        <v>282</v>
      </c>
      <c r="DD36" s="161" t="s">
        <v>282</v>
      </c>
      <c r="DE36" s="161" t="s">
        <v>282</v>
      </c>
      <c r="DF36" s="161" t="s">
        <v>282</v>
      </c>
      <c r="DG36" s="161" t="s">
        <v>282</v>
      </c>
      <c r="DH36" s="161" t="s">
        <v>282</v>
      </c>
      <c r="DI36" s="161" t="s">
        <v>282</v>
      </c>
      <c r="DJ36" s="161" t="s">
        <v>282</v>
      </c>
      <c r="DK36" s="161" t="s">
        <v>282</v>
      </c>
      <c r="DL36" s="161" t="s">
        <v>282</v>
      </c>
      <c r="DM36" s="161" t="s">
        <v>282</v>
      </c>
      <c r="DN36" s="161" t="s">
        <v>282</v>
      </c>
      <c r="DO36" s="161" t="s">
        <v>282</v>
      </c>
      <c r="DP36" s="161" t="s">
        <v>282</v>
      </c>
      <c r="DQ36" s="161" t="s">
        <v>282</v>
      </c>
      <c r="DR36" s="161" t="s">
        <v>282</v>
      </c>
      <c r="DS36" s="161" t="s">
        <v>282</v>
      </c>
      <c r="DT36" s="161" t="s">
        <v>282</v>
      </c>
      <c r="DU36" s="161" t="s">
        <v>282</v>
      </c>
      <c r="DV36" s="161" t="s">
        <v>282</v>
      </c>
    </row>
    <row r="37" spans="1:126" s="212" customFormat="1" x14ac:dyDescent="0.25">
      <c r="A37" s="212" t="s">
        <v>9238</v>
      </c>
      <c r="B37" s="159" t="s">
        <v>282</v>
      </c>
      <c r="C37" s="159" t="s">
        <v>5328</v>
      </c>
      <c r="D37" s="159" t="s">
        <v>11664</v>
      </c>
      <c r="E37" s="212" t="s">
        <v>13690</v>
      </c>
      <c r="F37" s="159" t="s">
        <v>10534</v>
      </c>
      <c r="G37" s="159" t="s">
        <v>10535</v>
      </c>
      <c r="J37" s="159">
        <v>7</v>
      </c>
      <c r="K37" s="159">
        <v>2</v>
      </c>
      <c r="L37" s="161" t="s">
        <v>784</v>
      </c>
      <c r="M37" s="159" t="s">
        <v>183</v>
      </c>
      <c r="N37" s="212" t="s">
        <v>282</v>
      </c>
      <c r="O37" s="212" t="s">
        <v>282</v>
      </c>
      <c r="P37" s="212" t="s">
        <v>282</v>
      </c>
      <c r="Q37" s="212">
        <v>26.95</v>
      </c>
      <c r="R37" s="212">
        <v>4.32</v>
      </c>
      <c r="S37" s="212">
        <v>75</v>
      </c>
      <c r="T37" s="212" t="s">
        <v>282</v>
      </c>
      <c r="U37" s="212" t="s">
        <v>282</v>
      </c>
      <c r="V37" s="212" t="s">
        <v>282</v>
      </c>
      <c r="W37" s="212">
        <v>28.57</v>
      </c>
      <c r="X37" s="212">
        <v>4.78</v>
      </c>
      <c r="Y37" s="212">
        <v>75</v>
      </c>
      <c r="Z37" s="212" t="s">
        <v>282</v>
      </c>
      <c r="AA37" s="212" t="s">
        <v>282</v>
      </c>
      <c r="AB37" s="212" t="s">
        <v>282</v>
      </c>
      <c r="AC37" s="212" t="s">
        <v>282</v>
      </c>
      <c r="AD37" s="212" t="s">
        <v>282</v>
      </c>
      <c r="AE37" s="212" t="s">
        <v>282</v>
      </c>
      <c r="AF37" s="212" t="s">
        <v>282</v>
      </c>
      <c r="AG37" s="212" t="s">
        <v>282</v>
      </c>
      <c r="AH37" s="212" t="s">
        <v>282</v>
      </c>
      <c r="AI37" s="161" t="s">
        <v>636</v>
      </c>
      <c r="AJ37" s="161" t="s">
        <v>282</v>
      </c>
      <c r="AK37" s="161" t="s">
        <v>282</v>
      </c>
      <c r="AL37" s="161" t="s">
        <v>282</v>
      </c>
      <c r="AM37" s="161" t="s">
        <v>282</v>
      </c>
      <c r="AN37" s="161">
        <v>27.43</v>
      </c>
      <c r="AO37" s="161">
        <v>3.98</v>
      </c>
      <c r="AP37" s="161">
        <v>75</v>
      </c>
      <c r="AQ37" s="161" t="s">
        <v>282</v>
      </c>
      <c r="AR37" s="161" t="s">
        <v>282</v>
      </c>
      <c r="AS37" s="161" t="s">
        <v>282</v>
      </c>
      <c r="AT37" s="161">
        <v>26.79</v>
      </c>
      <c r="AU37" s="161">
        <v>4.12</v>
      </c>
      <c r="AV37" s="161">
        <v>75</v>
      </c>
      <c r="AW37" s="161" t="s">
        <v>282</v>
      </c>
      <c r="AX37" s="161" t="s">
        <v>282</v>
      </c>
      <c r="AY37" s="161" t="s">
        <v>282</v>
      </c>
      <c r="AZ37" s="161" t="s">
        <v>282</v>
      </c>
      <c r="BA37" s="161" t="s">
        <v>282</v>
      </c>
      <c r="BB37" s="161" t="s">
        <v>282</v>
      </c>
      <c r="BC37" s="161" t="s">
        <v>282</v>
      </c>
      <c r="BD37" s="161" t="s">
        <v>282</v>
      </c>
      <c r="BE37" s="161" t="s">
        <v>282</v>
      </c>
      <c r="BF37" s="161" t="s">
        <v>282</v>
      </c>
      <c r="BG37" s="161" t="s">
        <v>282</v>
      </c>
      <c r="BH37" s="161" t="s">
        <v>282</v>
      </c>
      <c r="BI37" s="161" t="s">
        <v>282</v>
      </c>
      <c r="BJ37" s="161" t="s">
        <v>282</v>
      </c>
      <c r="BK37" s="161" t="s">
        <v>282</v>
      </c>
      <c r="BL37" s="161" t="s">
        <v>282</v>
      </c>
      <c r="BM37" s="161" t="s">
        <v>282</v>
      </c>
      <c r="BN37" s="161" t="s">
        <v>282</v>
      </c>
      <c r="BO37" s="161" t="s">
        <v>282</v>
      </c>
      <c r="BP37" s="161" t="s">
        <v>282</v>
      </c>
      <c r="BQ37" s="161" t="s">
        <v>282</v>
      </c>
      <c r="BR37" s="161" t="s">
        <v>282</v>
      </c>
      <c r="BS37" s="161" t="s">
        <v>282</v>
      </c>
      <c r="BT37" s="161" t="s">
        <v>282</v>
      </c>
      <c r="BU37" s="161" t="s">
        <v>282</v>
      </c>
      <c r="BV37" s="161" t="s">
        <v>282</v>
      </c>
      <c r="BW37" s="161" t="s">
        <v>282</v>
      </c>
      <c r="BX37" s="161" t="s">
        <v>282</v>
      </c>
      <c r="BY37" s="161" t="s">
        <v>282</v>
      </c>
      <c r="BZ37" s="161" t="s">
        <v>282</v>
      </c>
      <c r="CA37" s="161" t="s">
        <v>282</v>
      </c>
      <c r="CB37" s="161" t="s">
        <v>282</v>
      </c>
      <c r="CC37" s="161" t="s">
        <v>282</v>
      </c>
      <c r="CD37" s="161" t="s">
        <v>282</v>
      </c>
      <c r="CE37" s="161" t="s">
        <v>282</v>
      </c>
      <c r="CF37" s="161" t="s">
        <v>282</v>
      </c>
      <c r="CG37" s="161" t="s">
        <v>282</v>
      </c>
      <c r="CH37" s="161" t="s">
        <v>282</v>
      </c>
      <c r="CI37" s="161" t="s">
        <v>282</v>
      </c>
      <c r="CJ37" s="161" t="s">
        <v>282</v>
      </c>
      <c r="CK37" s="161" t="s">
        <v>282</v>
      </c>
      <c r="CL37" s="161" t="s">
        <v>282</v>
      </c>
      <c r="CM37" s="161" t="s">
        <v>282</v>
      </c>
      <c r="CN37" s="161" t="s">
        <v>282</v>
      </c>
      <c r="CO37" s="161" t="s">
        <v>282</v>
      </c>
      <c r="CP37" s="161" t="s">
        <v>282</v>
      </c>
      <c r="CQ37" s="161" t="s">
        <v>282</v>
      </c>
      <c r="CR37" s="161" t="s">
        <v>282</v>
      </c>
      <c r="CS37" s="161" t="s">
        <v>282</v>
      </c>
      <c r="CT37" s="161" t="s">
        <v>282</v>
      </c>
      <c r="CU37" s="161" t="s">
        <v>282</v>
      </c>
      <c r="CV37" s="161" t="s">
        <v>282</v>
      </c>
      <c r="CW37" s="161" t="s">
        <v>282</v>
      </c>
      <c r="CX37" s="161" t="s">
        <v>282</v>
      </c>
      <c r="CY37" s="161" t="s">
        <v>282</v>
      </c>
      <c r="CZ37" s="161" t="s">
        <v>282</v>
      </c>
      <c r="DA37" s="161" t="s">
        <v>282</v>
      </c>
      <c r="DB37" s="161" t="s">
        <v>282</v>
      </c>
      <c r="DC37" s="161" t="s">
        <v>282</v>
      </c>
      <c r="DD37" s="161" t="s">
        <v>282</v>
      </c>
      <c r="DE37" s="161" t="s">
        <v>282</v>
      </c>
      <c r="DF37" s="161" t="s">
        <v>282</v>
      </c>
      <c r="DG37" s="161" t="s">
        <v>282</v>
      </c>
      <c r="DH37" s="161" t="s">
        <v>282</v>
      </c>
      <c r="DI37" s="161" t="s">
        <v>282</v>
      </c>
      <c r="DJ37" s="161" t="s">
        <v>282</v>
      </c>
      <c r="DK37" s="161" t="s">
        <v>282</v>
      </c>
      <c r="DL37" s="161" t="s">
        <v>282</v>
      </c>
      <c r="DM37" s="161" t="s">
        <v>282</v>
      </c>
      <c r="DN37" s="161" t="s">
        <v>282</v>
      </c>
      <c r="DO37" s="161" t="s">
        <v>282</v>
      </c>
      <c r="DP37" s="161" t="s">
        <v>282</v>
      </c>
      <c r="DQ37" s="161" t="s">
        <v>282</v>
      </c>
      <c r="DR37" s="161" t="s">
        <v>282</v>
      </c>
      <c r="DS37" s="161" t="s">
        <v>282</v>
      </c>
      <c r="DT37" s="161" t="s">
        <v>282</v>
      </c>
      <c r="DU37" s="161" t="s">
        <v>282</v>
      </c>
      <c r="DV37" s="161" t="s">
        <v>282</v>
      </c>
    </row>
    <row r="38" spans="1:126" s="212" customFormat="1" x14ac:dyDescent="0.25">
      <c r="A38" s="212" t="s">
        <v>9238</v>
      </c>
      <c r="B38" s="159" t="s">
        <v>282</v>
      </c>
      <c r="C38" s="159" t="s">
        <v>5328</v>
      </c>
      <c r="D38" s="159" t="s">
        <v>11664</v>
      </c>
      <c r="E38" s="159" t="s">
        <v>13694</v>
      </c>
      <c r="F38" s="159" t="s">
        <v>10534</v>
      </c>
      <c r="G38" s="159" t="s">
        <v>10880</v>
      </c>
      <c r="J38" s="159">
        <v>7</v>
      </c>
      <c r="K38" s="159">
        <v>2</v>
      </c>
      <c r="L38" s="161" t="s">
        <v>784</v>
      </c>
      <c r="M38" s="159" t="s">
        <v>183</v>
      </c>
      <c r="N38" s="212" t="s">
        <v>282</v>
      </c>
      <c r="O38" s="212" t="s">
        <v>282</v>
      </c>
      <c r="P38" s="212" t="s">
        <v>282</v>
      </c>
      <c r="Q38" s="212">
        <v>2.8</v>
      </c>
      <c r="R38" s="212">
        <v>6.45</v>
      </c>
      <c r="S38" s="212">
        <v>75</v>
      </c>
      <c r="T38" s="212" t="s">
        <v>282</v>
      </c>
      <c r="U38" s="212" t="s">
        <v>282</v>
      </c>
      <c r="V38" s="212" t="s">
        <v>282</v>
      </c>
      <c r="W38" s="212">
        <v>1.56</v>
      </c>
      <c r="X38" s="212">
        <v>5.36</v>
      </c>
      <c r="Y38" s="212">
        <v>75</v>
      </c>
      <c r="Z38" s="212" t="s">
        <v>282</v>
      </c>
      <c r="AA38" s="212" t="s">
        <v>282</v>
      </c>
      <c r="AB38" s="212" t="s">
        <v>282</v>
      </c>
      <c r="AC38" s="212" t="s">
        <v>282</v>
      </c>
      <c r="AD38" s="212" t="s">
        <v>282</v>
      </c>
      <c r="AE38" s="212" t="s">
        <v>282</v>
      </c>
      <c r="AF38" s="212" t="s">
        <v>282</v>
      </c>
      <c r="AG38" s="212" t="s">
        <v>282</v>
      </c>
      <c r="AH38" s="212" t="s">
        <v>282</v>
      </c>
      <c r="AI38" s="161" t="s">
        <v>636</v>
      </c>
      <c r="AJ38" s="161" t="s">
        <v>282</v>
      </c>
      <c r="AK38" s="161" t="s">
        <v>282</v>
      </c>
      <c r="AL38" s="161" t="s">
        <v>282</v>
      </c>
      <c r="AM38" s="161" t="s">
        <v>282</v>
      </c>
      <c r="AN38" s="161">
        <v>1.61</v>
      </c>
      <c r="AO38" s="161">
        <v>4.5</v>
      </c>
      <c r="AP38" s="161">
        <v>75</v>
      </c>
      <c r="AQ38" s="161" t="s">
        <v>282</v>
      </c>
      <c r="AR38" s="161" t="s">
        <v>282</v>
      </c>
      <c r="AS38" s="161" t="s">
        <v>282</v>
      </c>
      <c r="AT38" s="161">
        <v>1.68</v>
      </c>
      <c r="AU38" s="161">
        <v>4.16</v>
      </c>
      <c r="AV38" s="161">
        <v>75</v>
      </c>
      <c r="AW38" s="161" t="s">
        <v>282</v>
      </c>
      <c r="AX38" s="161" t="s">
        <v>282</v>
      </c>
      <c r="AY38" s="161" t="s">
        <v>282</v>
      </c>
      <c r="AZ38" s="161" t="s">
        <v>282</v>
      </c>
      <c r="BA38" s="161" t="s">
        <v>282</v>
      </c>
      <c r="BB38" s="161" t="s">
        <v>282</v>
      </c>
      <c r="BC38" s="161" t="s">
        <v>282</v>
      </c>
      <c r="BD38" s="161" t="s">
        <v>282</v>
      </c>
      <c r="BE38" s="161" t="s">
        <v>282</v>
      </c>
      <c r="BF38" s="161" t="s">
        <v>282</v>
      </c>
      <c r="BG38" s="161" t="s">
        <v>282</v>
      </c>
      <c r="BH38" s="161" t="s">
        <v>282</v>
      </c>
      <c r="BI38" s="161" t="s">
        <v>282</v>
      </c>
      <c r="BJ38" s="161" t="s">
        <v>282</v>
      </c>
      <c r="BK38" s="161" t="s">
        <v>282</v>
      </c>
      <c r="BL38" s="161" t="s">
        <v>282</v>
      </c>
      <c r="BM38" s="161" t="s">
        <v>282</v>
      </c>
      <c r="BN38" s="161" t="s">
        <v>282</v>
      </c>
      <c r="BO38" s="161" t="s">
        <v>282</v>
      </c>
      <c r="BP38" s="161" t="s">
        <v>282</v>
      </c>
      <c r="BQ38" s="161" t="s">
        <v>282</v>
      </c>
      <c r="BR38" s="161" t="s">
        <v>282</v>
      </c>
      <c r="BS38" s="161" t="s">
        <v>282</v>
      </c>
      <c r="BT38" s="161" t="s">
        <v>282</v>
      </c>
      <c r="BU38" s="161" t="s">
        <v>282</v>
      </c>
      <c r="BV38" s="161" t="s">
        <v>282</v>
      </c>
      <c r="BW38" s="161" t="s">
        <v>282</v>
      </c>
      <c r="BX38" s="161" t="s">
        <v>282</v>
      </c>
      <c r="BY38" s="161" t="s">
        <v>282</v>
      </c>
      <c r="BZ38" s="161" t="s">
        <v>282</v>
      </c>
      <c r="CA38" s="161" t="s">
        <v>282</v>
      </c>
      <c r="CB38" s="161" t="s">
        <v>282</v>
      </c>
      <c r="CC38" s="161" t="s">
        <v>282</v>
      </c>
      <c r="CD38" s="161" t="s">
        <v>282</v>
      </c>
      <c r="CE38" s="161" t="s">
        <v>282</v>
      </c>
      <c r="CF38" s="161" t="s">
        <v>282</v>
      </c>
      <c r="CG38" s="161" t="s">
        <v>282</v>
      </c>
      <c r="CH38" s="161" t="s">
        <v>282</v>
      </c>
      <c r="CI38" s="161" t="s">
        <v>282</v>
      </c>
      <c r="CJ38" s="161" t="s">
        <v>282</v>
      </c>
      <c r="CK38" s="161" t="s">
        <v>282</v>
      </c>
      <c r="CL38" s="161" t="s">
        <v>282</v>
      </c>
      <c r="CM38" s="161" t="s">
        <v>282</v>
      </c>
      <c r="CN38" s="161" t="s">
        <v>282</v>
      </c>
      <c r="CO38" s="161" t="s">
        <v>282</v>
      </c>
      <c r="CP38" s="161" t="s">
        <v>282</v>
      </c>
      <c r="CQ38" s="161" t="s">
        <v>282</v>
      </c>
      <c r="CR38" s="161" t="s">
        <v>282</v>
      </c>
      <c r="CS38" s="161" t="s">
        <v>282</v>
      </c>
      <c r="CT38" s="161" t="s">
        <v>282</v>
      </c>
      <c r="CU38" s="161" t="s">
        <v>282</v>
      </c>
      <c r="CV38" s="161" t="s">
        <v>282</v>
      </c>
      <c r="CW38" s="161" t="s">
        <v>282</v>
      </c>
      <c r="CX38" s="161" t="s">
        <v>282</v>
      </c>
      <c r="CY38" s="161" t="s">
        <v>282</v>
      </c>
      <c r="CZ38" s="161" t="s">
        <v>282</v>
      </c>
      <c r="DA38" s="161" t="s">
        <v>282</v>
      </c>
      <c r="DB38" s="161" t="s">
        <v>282</v>
      </c>
      <c r="DC38" s="161" t="s">
        <v>282</v>
      </c>
      <c r="DD38" s="161" t="s">
        <v>282</v>
      </c>
      <c r="DE38" s="161" t="s">
        <v>282</v>
      </c>
      <c r="DF38" s="161" t="s">
        <v>282</v>
      </c>
      <c r="DG38" s="161" t="s">
        <v>282</v>
      </c>
      <c r="DH38" s="161" t="s">
        <v>282</v>
      </c>
      <c r="DI38" s="161" t="s">
        <v>282</v>
      </c>
      <c r="DJ38" s="161" t="s">
        <v>282</v>
      </c>
      <c r="DK38" s="161" t="s">
        <v>282</v>
      </c>
      <c r="DL38" s="161" t="s">
        <v>282</v>
      </c>
      <c r="DM38" s="161" t="s">
        <v>282</v>
      </c>
      <c r="DN38" s="161" t="s">
        <v>282</v>
      </c>
      <c r="DO38" s="161" t="s">
        <v>282</v>
      </c>
      <c r="DP38" s="161" t="s">
        <v>282</v>
      </c>
      <c r="DQ38" s="161" t="s">
        <v>282</v>
      </c>
      <c r="DR38" s="161" t="s">
        <v>282</v>
      </c>
      <c r="DS38" s="161" t="s">
        <v>282</v>
      </c>
      <c r="DT38" s="161" t="s">
        <v>282</v>
      </c>
      <c r="DU38" s="161" t="s">
        <v>282</v>
      </c>
      <c r="DV38" s="161" t="s">
        <v>282</v>
      </c>
    </row>
    <row r="39" spans="1:126" s="212" customFormat="1" x14ac:dyDescent="0.25">
      <c r="A39" s="212" t="s">
        <v>9238</v>
      </c>
      <c r="B39" s="159" t="s">
        <v>282</v>
      </c>
      <c r="C39" s="159" t="s">
        <v>5328</v>
      </c>
      <c r="D39" s="159" t="s">
        <v>10574</v>
      </c>
      <c r="E39" s="212" t="s">
        <v>10815</v>
      </c>
      <c r="F39" s="159" t="s">
        <v>10534</v>
      </c>
      <c r="G39" s="159" t="s">
        <v>10535</v>
      </c>
      <c r="J39" s="159">
        <v>7</v>
      </c>
      <c r="K39" s="159">
        <v>2</v>
      </c>
      <c r="L39" s="161" t="s">
        <v>784</v>
      </c>
      <c r="M39" s="159" t="s">
        <v>183</v>
      </c>
      <c r="N39" s="212" t="s">
        <v>282</v>
      </c>
      <c r="O39" s="212" t="s">
        <v>282</v>
      </c>
      <c r="P39" s="212" t="s">
        <v>282</v>
      </c>
      <c r="Q39" s="212">
        <v>44.25</v>
      </c>
      <c r="R39" s="212">
        <v>10.81</v>
      </c>
      <c r="S39" s="212">
        <v>75</v>
      </c>
      <c r="T39" s="212" t="s">
        <v>282</v>
      </c>
      <c r="U39" s="212" t="s">
        <v>282</v>
      </c>
      <c r="V39" s="212" t="s">
        <v>282</v>
      </c>
      <c r="W39" s="212">
        <v>45.48</v>
      </c>
      <c r="X39" s="212">
        <v>13.97</v>
      </c>
      <c r="Y39" s="212">
        <v>75</v>
      </c>
      <c r="Z39" s="212" t="s">
        <v>282</v>
      </c>
      <c r="AA39" s="212" t="s">
        <v>282</v>
      </c>
      <c r="AB39" s="212" t="s">
        <v>282</v>
      </c>
      <c r="AC39" s="212" t="s">
        <v>282</v>
      </c>
      <c r="AD39" s="212" t="s">
        <v>282</v>
      </c>
      <c r="AE39" s="212" t="s">
        <v>282</v>
      </c>
      <c r="AF39" s="212" t="s">
        <v>282</v>
      </c>
      <c r="AG39" s="212" t="s">
        <v>282</v>
      </c>
      <c r="AH39" s="212" t="s">
        <v>282</v>
      </c>
      <c r="AI39" s="161" t="s">
        <v>636</v>
      </c>
      <c r="AJ39" s="161" t="s">
        <v>282</v>
      </c>
      <c r="AK39" s="161" t="s">
        <v>282</v>
      </c>
      <c r="AL39" s="161" t="s">
        <v>282</v>
      </c>
      <c r="AM39" s="161" t="s">
        <v>282</v>
      </c>
      <c r="AN39" s="161">
        <v>46.76</v>
      </c>
      <c r="AO39" s="161">
        <v>8.76</v>
      </c>
      <c r="AP39" s="161">
        <v>75</v>
      </c>
      <c r="AQ39" s="161" t="s">
        <v>282</v>
      </c>
      <c r="AR39" s="161" t="s">
        <v>282</v>
      </c>
      <c r="AS39" s="161" t="s">
        <v>282</v>
      </c>
      <c r="AT39" s="161">
        <v>45.78</v>
      </c>
      <c r="AU39" s="161">
        <v>10.5</v>
      </c>
      <c r="AV39" s="161">
        <v>75</v>
      </c>
      <c r="AW39" s="161" t="s">
        <v>282</v>
      </c>
      <c r="AX39" s="161" t="s">
        <v>282</v>
      </c>
      <c r="AY39" s="161" t="s">
        <v>282</v>
      </c>
      <c r="AZ39" s="161" t="s">
        <v>282</v>
      </c>
      <c r="BA39" s="161" t="s">
        <v>282</v>
      </c>
      <c r="BB39" s="161" t="s">
        <v>282</v>
      </c>
      <c r="BC39" s="161" t="s">
        <v>282</v>
      </c>
      <c r="BD39" s="161" t="s">
        <v>282</v>
      </c>
      <c r="BE39" s="161" t="s">
        <v>282</v>
      </c>
      <c r="BF39" s="161" t="s">
        <v>282</v>
      </c>
      <c r="BG39" s="161" t="s">
        <v>282</v>
      </c>
      <c r="BH39" s="161" t="s">
        <v>282</v>
      </c>
      <c r="BI39" s="161" t="s">
        <v>282</v>
      </c>
      <c r="BJ39" s="161" t="s">
        <v>282</v>
      </c>
      <c r="BK39" s="161" t="s">
        <v>282</v>
      </c>
      <c r="BL39" s="161" t="s">
        <v>282</v>
      </c>
      <c r="BM39" s="161" t="s">
        <v>282</v>
      </c>
      <c r="BN39" s="161" t="s">
        <v>282</v>
      </c>
      <c r="BO39" s="161" t="s">
        <v>282</v>
      </c>
      <c r="BP39" s="161" t="s">
        <v>282</v>
      </c>
      <c r="BQ39" s="161" t="s">
        <v>282</v>
      </c>
      <c r="BR39" s="161" t="s">
        <v>282</v>
      </c>
      <c r="BS39" s="161" t="s">
        <v>282</v>
      </c>
      <c r="BT39" s="161" t="s">
        <v>282</v>
      </c>
      <c r="BU39" s="161" t="s">
        <v>282</v>
      </c>
      <c r="BV39" s="161" t="s">
        <v>282</v>
      </c>
      <c r="BW39" s="161" t="s">
        <v>282</v>
      </c>
      <c r="BX39" s="161" t="s">
        <v>282</v>
      </c>
      <c r="BY39" s="161" t="s">
        <v>282</v>
      </c>
      <c r="BZ39" s="161" t="s">
        <v>282</v>
      </c>
      <c r="CA39" s="161" t="s">
        <v>282</v>
      </c>
      <c r="CB39" s="161" t="s">
        <v>282</v>
      </c>
      <c r="CC39" s="161" t="s">
        <v>282</v>
      </c>
      <c r="CD39" s="161" t="s">
        <v>282</v>
      </c>
      <c r="CE39" s="161" t="s">
        <v>282</v>
      </c>
      <c r="CF39" s="161" t="s">
        <v>282</v>
      </c>
      <c r="CG39" s="161" t="s">
        <v>282</v>
      </c>
      <c r="CH39" s="161" t="s">
        <v>282</v>
      </c>
      <c r="CI39" s="161" t="s">
        <v>282</v>
      </c>
      <c r="CJ39" s="161" t="s">
        <v>282</v>
      </c>
      <c r="CK39" s="161" t="s">
        <v>282</v>
      </c>
      <c r="CL39" s="161" t="s">
        <v>282</v>
      </c>
      <c r="CM39" s="161" t="s">
        <v>282</v>
      </c>
      <c r="CN39" s="161" t="s">
        <v>282</v>
      </c>
      <c r="CO39" s="161" t="s">
        <v>282</v>
      </c>
      <c r="CP39" s="161" t="s">
        <v>282</v>
      </c>
      <c r="CQ39" s="161" t="s">
        <v>282</v>
      </c>
      <c r="CR39" s="161" t="s">
        <v>282</v>
      </c>
      <c r="CS39" s="161" t="s">
        <v>282</v>
      </c>
      <c r="CT39" s="161" t="s">
        <v>282</v>
      </c>
      <c r="CU39" s="161" t="s">
        <v>282</v>
      </c>
      <c r="CV39" s="161" t="s">
        <v>282</v>
      </c>
      <c r="CW39" s="161" t="s">
        <v>282</v>
      </c>
      <c r="CX39" s="161" t="s">
        <v>282</v>
      </c>
      <c r="CY39" s="161" t="s">
        <v>282</v>
      </c>
      <c r="CZ39" s="161" t="s">
        <v>282</v>
      </c>
      <c r="DA39" s="161" t="s">
        <v>282</v>
      </c>
      <c r="DB39" s="161" t="s">
        <v>282</v>
      </c>
      <c r="DC39" s="161" t="s">
        <v>282</v>
      </c>
      <c r="DD39" s="161" t="s">
        <v>282</v>
      </c>
      <c r="DE39" s="161" t="s">
        <v>282</v>
      </c>
      <c r="DF39" s="161" t="s">
        <v>282</v>
      </c>
      <c r="DG39" s="161" t="s">
        <v>282</v>
      </c>
      <c r="DH39" s="161" t="s">
        <v>282</v>
      </c>
      <c r="DI39" s="161" t="s">
        <v>282</v>
      </c>
      <c r="DJ39" s="161" t="s">
        <v>282</v>
      </c>
      <c r="DK39" s="161" t="s">
        <v>282</v>
      </c>
      <c r="DL39" s="161" t="s">
        <v>282</v>
      </c>
      <c r="DM39" s="161" t="s">
        <v>282</v>
      </c>
      <c r="DN39" s="161" t="s">
        <v>282</v>
      </c>
      <c r="DO39" s="161" t="s">
        <v>282</v>
      </c>
      <c r="DP39" s="161" t="s">
        <v>282</v>
      </c>
      <c r="DQ39" s="161" t="s">
        <v>282</v>
      </c>
      <c r="DR39" s="161" t="s">
        <v>282</v>
      </c>
      <c r="DS39" s="161" t="s">
        <v>282</v>
      </c>
      <c r="DT39" s="161" t="s">
        <v>282</v>
      </c>
      <c r="DU39" s="161" t="s">
        <v>282</v>
      </c>
      <c r="DV39" s="161" t="s">
        <v>282</v>
      </c>
    </row>
    <row r="40" spans="1:126" s="212" customFormat="1" x14ac:dyDescent="0.25">
      <c r="A40" s="212" t="s">
        <v>9238</v>
      </c>
      <c r="B40" s="159" t="s">
        <v>282</v>
      </c>
      <c r="C40" s="159" t="s">
        <v>5328</v>
      </c>
      <c r="D40" s="159" t="s">
        <v>10574</v>
      </c>
      <c r="E40" s="212" t="s">
        <v>11584</v>
      </c>
      <c r="F40" s="159" t="s">
        <v>10534</v>
      </c>
      <c r="G40" s="159" t="s">
        <v>10535</v>
      </c>
      <c r="J40" s="159">
        <v>7</v>
      </c>
      <c r="K40" s="159">
        <v>2</v>
      </c>
      <c r="L40" s="161" t="s">
        <v>784</v>
      </c>
      <c r="M40" s="159" t="s">
        <v>183</v>
      </c>
      <c r="N40" s="212" t="s">
        <v>282</v>
      </c>
      <c r="O40" s="212" t="s">
        <v>282</v>
      </c>
      <c r="P40" s="212" t="s">
        <v>282</v>
      </c>
      <c r="Q40" s="212">
        <v>34.01</v>
      </c>
      <c r="R40" s="212">
        <v>8.6199999999999992</v>
      </c>
      <c r="S40" s="212">
        <v>75</v>
      </c>
      <c r="T40" s="212" t="s">
        <v>282</v>
      </c>
      <c r="U40" s="212" t="s">
        <v>282</v>
      </c>
      <c r="V40" s="212" t="s">
        <v>282</v>
      </c>
      <c r="W40" s="212">
        <v>40.479999999999997</v>
      </c>
      <c r="X40" s="212">
        <v>13.45</v>
      </c>
      <c r="Y40" s="212">
        <v>75</v>
      </c>
      <c r="Z40" s="212" t="s">
        <v>282</v>
      </c>
      <c r="AA40" s="212" t="s">
        <v>282</v>
      </c>
      <c r="AB40" s="212" t="s">
        <v>282</v>
      </c>
      <c r="AC40" s="212" t="s">
        <v>282</v>
      </c>
      <c r="AD40" s="212" t="s">
        <v>282</v>
      </c>
      <c r="AE40" s="212" t="s">
        <v>282</v>
      </c>
      <c r="AF40" s="212" t="s">
        <v>282</v>
      </c>
      <c r="AG40" s="212" t="s">
        <v>282</v>
      </c>
      <c r="AH40" s="212" t="s">
        <v>282</v>
      </c>
      <c r="AI40" s="161" t="s">
        <v>636</v>
      </c>
      <c r="AJ40" s="161" t="s">
        <v>282</v>
      </c>
      <c r="AK40" s="161" t="s">
        <v>282</v>
      </c>
      <c r="AL40" s="161" t="s">
        <v>282</v>
      </c>
      <c r="AM40" s="161" t="s">
        <v>282</v>
      </c>
      <c r="AN40" s="161">
        <v>34.25</v>
      </c>
      <c r="AO40" s="161">
        <v>9.51</v>
      </c>
      <c r="AP40" s="161">
        <v>75</v>
      </c>
      <c r="AQ40" s="161" t="s">
        <v>282</v>
      </c>
      <c r="AR40" s="161" t="s">
        <v>282</v>
      </c>
      <c r="AS40" s="161" t="s">
        <v>282</v>
      </c>
      <c r="AT40" s="161">
        <v>35.72</v>
      </c>
      <c r="AU40" s="161">
        <v>10.199999999999999</v>
      </c>
      <c r="AV40" s="161">
        <v>75</v>
      </c>
      <c r="AW40" s="161" t="s">
        <v>282</v>
      </c>
      <c r="AX40" s="161" t="s">
        <v>282</v>
      </c>
      <c r="AY40" s="161" t="s">
        <v>282</v>
      </c>
      <c r="AZ40" s="161" t="s">
        <v>282</v>
      </c>
      <c r="BA40" s="161" t="s">
        <v>282</v>
      </c>
      <c r="BB40" s="161" t="s">
        <v>282</v>
      </c>
      <c r="BC40" s="161" t="s">
        <v>282</v>
      </c>
      <c r="BD40" s="161" t="s">
        <v>282</v>
      </c>
      <c r="BE40" s="161" t="s">
        <v>282</v>
      </c>
      <c r="BF40" s="161" t="s">
        <v>282</v>
      </c>
      <c r="BG40" s="161" t="s">
        <v>282</v>
      </c>
      <c r="BH40" s="161" t="s">
        <v>282</v>
      </c>
      <c r="BI40" s="161" t="s">
        <v>282</v>
      </c>
      <c r="BJ40" s="161" t="s">
        <v>282</v>
      </c>
      <c r="BK40" s="161" t="s">
        <v>282</v>
      </c>
      <c r="BL40" s="161" t="s">
        <v>282</v>
      </c>
      <c r="BM40" s="161" t="s">
        <v>282</v>
      </c>
      <c r="BN40" s="161" t="s">
        <v>282</v>
      </c>
      <c r="BO40" s="161" t="s">
        <v>282</v>
      </c>
      <c r="BP40" s="161" t="s">
        <v>282</v>
      </c>
      <c r="BQ40" s="161" t="s">
        <v>282</v>
      </c>
      <c r="BR40" s="161" t="s">
        <v>282</v>
      </c>
      <c r="BS40" s="161" t="s">
        <v>282</v>
      </c>
      <c r="BT40" s="161" t="s">
        <v>282</v>
      </c>
      <c r="BU40" s="161" t="s">
        <v>282</v>
      </c>
      <c r="BV40" s="161" t="s">
        <v>282</v>
      </c>
      <c r="BW40" s="161" t="s">
        <v>282</v>
      </c>
      <c r="BX40" s="161" t="s">
        <v>282</v>
      </c>
      <c r="BY40" s="161" t="s">
        <v>282</v>
      </c>
      <c r="BZ40" s="161" t="s">
        <v>282</v>
      </c>
      <c r="CA40" s="161" t="s">
        <v>282</v>
      </c>
      <c r="CB40" s="161" t="s">
        <v>282</v>
      </c>
      <c r="CC40" s="161" t="s">
        <v>282</v>
      </c>
      <c r="CD40" s="161" t="s">
        <v>282</v>
      </c>
      <c r="CE40" s="161" t="s">
        <v>282</v>
      </c>
      <c r="CF40" s="161" t="s">
        <v>282</v>
      </c>
      <c r="CG40" s="161" t="s">
        <v>282</v>
      </c>
      <c r="CH40" s="161" t="s">
        <v>282</v>
      </c>
      <c r="CI40" s="161" t="s">
        <v>282</v>
      </c>
      <c r="CJ40" s="161" t="s">
        <v>282</v>
      </c>
      <c r="CK40" s="161" t="s">
        <v>282</v>
      </c>
      <c r="CL40" s="161" t="s">
        <v>282</v>
      </c>
      <c r="CM40" s="161" t="s">
        <v>282</v>
      </c>
      <c r="CN40" s="161" t="s">
        <v>282</v>
      </c>
      <c r="CO40" s="161" t="s">
        <v>282</v>
      </c>
      <c r="CP40" s="161" t="s">
        <v>282</v>
      </c>
      <c r="CQ40" s="161" t="s">
        <v>282</v>
      </c>
      <c r="CR40" s="161" t="s">
        <v>282</v>
      </c>
      <c r="CS40" s="161" t="s">
        <v>282</v>
      </c>
      <c r="CT40" s="161" t="s">
        <v>282</v>
      </c>
      <c r="CU40" s="161" t="s">
        <v>282</v>
      </c>
      <c r="CV40" s="161" t="s">
        <v>282</v>
      </c>
      <c r="CW40" s="161" t="s">
        <v>282</v>
      </c>
      <c r="CX40" s="161" t="s">
        <v>282</v>
      </c>
      <c r="CY40" s="161" t="s">
        <v>282</v>
      </c>
      <c r="CZ40" s="161" t="s">
        <v>282</v>
      </c>
      <c r="DA40" s="161" t="s">
        <v>282</v>
      </c>
      <c r="DB40" s="161" t="s">
        <v>282</v>
      </c>
      <c r="DC40" s="161" t="s">
        <v>282</v>
      </c>
      <c r="DD40" s="161" t="s">
        <v>282</v>
      </c>
      <c r="DE40" s="161" t="s">
        <v>282</v>
      </c>
      <c r="DF40" s="161" t="s">
        <v>282</v>
      </c>
      <c r="DG40" s="161" t="s">
        <v>282</v>
      </c>
      <c r="DH40" s="161" t="s">
        <v>282</v>
      </c>
      <c r="DI40" s="161" t="s">
        <v>282</v>
      </c>
      <c r="DJ40" s="161" t="s">
        <v>282</v>
      </c>
      <c r="DK40" s="161" t="s">
        <v>282</v>
      </c>
      <c r="DL40" s="161" t="s">
        <v>282</v>
      </c>
      <c r="DM40" s="161" t="s">
        <v>282</v>
      </c>
      <c r="DN40" s="161" t="s">
        <v>282</v>
      </c>
      <c r="DO40" s="161" t="s">
        <v>282</v>
      </c>
      <c r="DP40" s="161" t="s">
        <v>282</v>
      </c>
      <c r="DQ40" s="161" t="s">
        <v>282</v>
      </c>
      <c r="DR40" s="161" t="s">
        <v>282</v>
      </c>
      <c r="DS40" s="161" t="s">
        <v>282</v>
      </c>
      <c r="DT40" s="161" t="s">
        <v>282</v>
      </c>
      <c r="DU40" s="161" t="s">
        <v>282</v>
      </c>
      <c r="DV40" s="161" t="s">
        <v>282</v>
      </c>
    </row>
    <row r="41" spans="1:126" s="212" customFormat="1" x14ac:dyDescent="0.25">
      <c r="A41" s="212" t="s">
        <v>8108</v>
      </c>
      <c r="B41" s="159" t="s">
        <v>13708</v>
      </c>
      <c r="C41" s="159" t="s">
        <v>5328</v>
      </c>
      <c r="D41" s="159" t="s">
        <v>10574</v>
      </c>
      <c r="E41" s="159" t="s">
        <v>13707</v>
      </c>
      <c r="F41" s="159" t="s">
        <v>10534</v>
      </c>
      <c r="G41" s="159" t="s">
        <v>10535</v>
      </c>
      <c r="J41" s="159">
        <v>7</v>
      </c>
      <c r="K41" s="159">
        <v>2</v>
      </c>
      <c r="L41" s="212" t="s">
        <v>673</v>
      </c>
      <c r="M41" s="159" t="s">
        <v>183</v>
      </c>
      <c r="N41" s="212" t="s">
        <v>282</v>
      </c>
      <c r="O41" s="212" t="s">
        <v>282</v>
      </c>
      <c r="P41" s="212" t="s">
        <v>282</v>
      </c>
      <c r="Q41" s="212">
        <v>61.66</v>
      </c>
      <c r="R41" s="212">
        <v>7.81</v>
      </c>
      <c r="S41" s="212">
        <v>102</v>
      </c>
      <c r="T41" s="212" t="s">
        <v>282</v>
      </c>
      <c r="U41" s="212" t="s">
        <v>282</v>
      </c>
      <c r="V41" s="212" t="s">
        <v>282</v>
      </c>
      <c r="W41" s="212">
        <v>67.53</v>
      </c>
      <c r="X41" s="212">
        <v>7.57</v>
      </c>
      <c r="Y41" s="212">
        <v>102</v>
      </c>
      <c r="Z41" s="212" t="s">
        <v>282</v>
      </c>
      <c r="AA41" s="212" t="s">
        <v>282</v>
      </c>
      <c r="AB41" s="212" t="s">
        <v>282</v>
      </c>
      <c r="AC41" s="212" t="s">
        <v>282</v>
      </c>
      <c r="AD41" s="212" t="s">
        <v>282</v>
      </c>
      <c r="AE41" s="212" t="s">
        <v>282</v>
      </c>
      <c r="AF41" s="212" t="s">
        <v>282</v>
      </c>
      <c r="AG41" s="212" t="s">
        <v>282</v>
      </c>
      <c r="AH41" s="212" t="s">
        <v>282</v>
      </c>
      <c r="AI41" s="161" t="s">
        <v>636</v>
      </c>
      <c r="AJ41" s="161" t="s">
        <v>282</v>
      </c>
      <c r="AK41" s="161" t="s">
        <v>282</v>
      </c>
      <c r="AL41" s="161" t="s">
        <v>282</v>
      </c>
      <c r="AM41" s="161" t="s">
        <v>282</v>
      </c>
      <c r="AN41" s="161">
        <v>61.03</v>
      </c>
      <c r="AO41" s="161">
        <v>9.8699999999999992</v>
      </c>
      <c r="AP41" s="161">
        <v>102</v>
      </c>
      <c r="AQ41" s="161" t="s">
        <v>282</v>
      </c>
      <c r="AR41" s="161" t="s">
        <v>282</v>
      </c>
      <c r="AS41" s="161" t="s">
        <v>282</v>
      </c>
      <c r="AT41" s="161">
        <v>62.43</v>
      </c>
      <c r="AU41" s="161">
        <v>9.81</v>
      </c>
      <c r="AV41" s="161">
        <v>102</v>
      </c>
      <c r="AW41" s="161" t="s">
        <v>282</v>
      </c>
      <c r="AX41" s="161" t="s">
        <v>282</v>
      </c>
      <c r="AY41" s="161" t="s">
        <v>282</v>
      </c>
      <c r="AZ41" s="161" t="s">
        <v>282</v>
      </c>
      <c r="BA41" s="161" t="s">
        <v>282</v>
      </c>
      <c r="BB41" s="161" t="s">
        <v>282</v>
      </c>
      <c r="BC41" s="161" t="s">
        <v>282</v>
      </c>
      <c r="BD41" s="161" t="s">
        <v>282</v>
      </c>
      <c r="BE41" s="161" t="s">
        <v>282</v>
      </c>
      <c r="BF41" s="161" t="s">
        <v>282</v>
      </c>
      <c r="BG41" s="161" t="s">
        <v>282</v>
      </c>
      <c r="BH41" s="161" t="s">
        <v>282</v>
      </c>
      <c r="BI41" s="161" t="s">
        <v>282</v>
      </c>
      <c r="BJ41" s="161" t="s">
        <v>282</v>
      </c>
      <c r="BK41" s="161" t="s">
        <v>282</v>
      </c>
      <c r="BL41" s="161" t="s">
        <v>282</v>
      </c>
      <c r="BM41" s="161" t="s">
        <v>282</v>
      </c>
      <c r="BN41" s="161" t="s">
        <v>282</v>
      </c>
      <c r="BO41" s="161" t="s">
        <v>282</v>
      </c>
      <c r="BP41" s="161" t="s">
        <v>282</v>
      </c>
      <c r="BQ41" s="161" t="s">
        <v>282</v>
      </c>
      <c r="BR41" s="161" t="s">
        <v>282</v>
      </c>
      <c r="BS41" s="161" t="s">
        <v>282</v>
      </c>
      <c r="BT41" s="161" t="s">
        <v>282</v>
      </c>
      <c r="BU41" s="161" t="s">
        <v>282</v>
      </c>
      <c r="BV41" s="161" t="s">
        <v>282</v>
      </c>
      <c r="BW41" s="161" t="s">
        <v>282</v>
      </c>
      <c r="BX41" s="161" t="s">
        <v>282</v>
      </c>
      <c r="BY41" s="161" t="s">
        <v>282</v>
      </c>
      <c r="BZ41" s="161" t="s">
        <v>282</v>
      </c>
      <c r="CA41" s="161" t="s">
        <v>282</v>
      </c>
      <c r="CB41" s="161" t="s">
        <v>282</v>
      </c>
      <c r="CC41" s="161" t="s">
        <v>282</v>
      </c>
      <c r="CD41" s="161" t="s">
        <v>282</v>
      </c>
      <c r="CE41" s="161" t="s">
        <v>282</v>
      </c>
      <c r="CF41" s="161" t="s">
        <v>282</v>
      </c>
      <c r="CG41" s="161" t="s">
        <v>282</v>
      </c>
      <c r="CH41" s="161" t="s">
        <v>282</v>
      </c>
      <c r="CI41" s="161" t="s">
        <v>282</v>
      </c>
      <c r="CJ41" s="161" t="s">
        <v>282</v>
      </c>
      <c r="CK41" s="161" t="s">
        <v>282</v>
      </c>
      <c r="CL41" s="161" t="s">
        <v>282</v>
      </c>
      <c r="CM41" s="161" t="s">
        <v>282</v>
      </c>
      <c r="CN41" s="161" t="s">
        <v>282</v>
      </c>
      <c r="CO41" s="161" t="s">
        <v>282</v>
      </c>
      <c r="CP41" s="161" t="s">
        <v>282</v>
      </c>
      <c r="CQ41" s="161" t="s">
        <v>282</v>
      </c>
      <c r="CR41" s="161" t="s">
        <v>282</v>
      </c>
      <c r="CS41" s="161" t="s">
        <v>282</v>
      </c>
      <c r="CT41" s="161" t="s">
        <v>282</v>
      </c>
      <c r="CU41" s="161" t="s">
        <v>282</v>
      </c>
      <c r="CV41" s="161" t="s">
        <v>282</v>
      </c>
      <c r="CW41" s="161" t="s">
        <v>282</v>
      </c>
      <c r="CX41" s="161" t="s">
        <v>282</v>
      </c>
      <c r="CY41" s="161" t="s">
        <v>282</v>
      </c>
      <c r="CZ41" s="161" t="s">
        <v>282</v>
      </c>
      <c r="DA41" s="161" t="s">
        <v>282</v>
      </c>
      <c r="DB41" s="161" t="s">
        <v>282</v>
      </c>
      <c r="DC41" s="161" t="s">
        <v>282</v>
      </c>
      <c r="DD41" s="161" t="s">
        <v>282</v>
      </c>
      <c r="DE41" s="161" t="s">
        <v>282</v>
      </c>
      <c r="DF41" s="161" t="s">
        <v>282</v>
      </c>
      <c r="DG41" s="161" t="s">
        <v>282</v>
      </c>
      <c r="DH41" s="161" t="s">
        <v>282</v>
      </c>
      <c r="DI41" s="161" t="s">
        <v>282</v>
      </c>
      <c r="DJ41" s="161" t="s">
        <v>282</v>
      </c>
      <c r="DK41" s="161" t="s">
        <v>282</v>
      </c>
      <c r="DL41" s="161" t="s">
        <v>282</v>
      </c>
      <c r="DM41" s="161" t="s">
        <v>282</v>
      </c>
      <c r="DN41" s="161" t="s">
        <v>282</v>
      </c>
      <c r="DO41" s="161" t="s">
        <v>282</v>
      </c>
      <c r="DP41" s="161" t="s">
        <v>282</v>
      </c>
      <c r="DQ41" s="161" t="s">
        <v>282</v>
      </c>
      <c r="DR41" s="161" t="s">
        <v>282</v>
      </c>
      <c r="DS41" s="161" t="s">
        <v>282</v>
      </c>
      <c r="DT41" s="161" t="s">
        <v>282</v>
      </c>
      <c r="DU41" s="161" t="s">
        <v>282</v>
      </c>
      <c r="DV41" s="161" t="s">
        <v>282</v>
      </c>
    </row>
    <row r="42" spans="1:126" s="212" customFormat="1" x14ac:dyDescent="0.25">
      <c r="A42" s="212" t="s">
        <v>8108</v>
      </c>
      <c r="B42" s="159" t="s">
        <v>282</v>
      </c>
      <c r="C42" s="159" t="s">
        <v>5328</v>
      </c>
      <c r="D42" s="159" t="s">
        <v>10574</v>
      </c>
      <c r="E42" s="159" t="s">
        <v>13709</v>
      </c>
      <c r="F42" s="159" t="s">
        <v>10534</v>
      </c>
      <c r="G42" s="159" t="s">
        <v>10535</v>
      </c>
      <c r="J42" s="159">
        <v>7</v>
      </c>
      <c r="K42" s="159">
        <v>2</v>
      </c>
      <c r="L42" s="212" t="s">
        <v>673</v>
      </c>
      <c r="M42" s="159" t="s">
        <v>183</v>
      </c>
      <c r="N42" s="212" t="s">
        <v>282</v>
      </c>
      <c r="O42" s="212" t="s">
        <v>282</v>
      </c>
      <c r="P42" s="212" t="s">
        <v>282</v>
      </c>
      <c r="Q42" s="212">
        <v>62.18</v>
      </c>
      <c r="R42" s="212">
        <v>7.68</v>
      </c>
      <c r="S42" s="212">
        <v>102</v>
      </c>
      <c r="T42" s="212" t="s">
        <v>282</v>
      </c>
      <c r="U42" s="212" t="s">
        <v>282</v>
      </c>
      <c r="V42" s="212" t="s">
        <v>282</v>
      </c>
      <c r="W42" s="212">
        <v>67.27</v>
      </c>
      <c r="X42" s="212">
        <v>7.4</v>
      </c>
      <c r="Y42" s="212">
        <v>102</v>
      </c>
      <c r="Z42" s="212" t="s">
        <v>282</v>
      </c>
      <c r="AA42" s="212" t="s">
        <v>282</v>
      </c>
      <c r="AB42" s="212" t="s">
        <v>282</v>
      </c>
      <c r="AC42" s="212" t="s">
        <v>282</v>
      </c>
      <c r="AD42" s="212" t="s">
        <v>282</v>
      </c>
      <c r="AE42" s="212" t="s">
        <v>282</v>
      </c>
      <c r="AF42" s="212" t="s">
        <v>282</v>
      </c>
      <c r="AG42" s="212" t="s">
        <v>282</v>
      </c>
      <c r="AH42" s="212" t="s">
        <v>282</v>
      </c>
      <c r="AI42" s="161" t="s">
        <v>636</v>
      </c>
      <c r="AJ42" s="161" t="s">
        <v>282</v>
      </c>
      <c r="AK42" s="161" t="s">
        <v>282</v>
      </c>
      <c r="AL42" s="161" t="s">
        <v>282</v>
      </c>
      <c r="AM42" s="161" t="s">
        <v>282</v>
      </c>
      <c r="AN42" s="161">
        <v>61.91</v>
      </c>
      <c r="AO42" s="161">
        <v>10.01</v>
      </c>
      <c r="AP42" s="161">
        <v>102</v>
      </c>
      <c r="AQ42" s="161" t="s">
        <v>282</v>
      </c>
      <c r="AR42" s="161" t="s">
        <v>282</v>
      </c>
      <c r="AS42" s="161" t="s">
        <v>282</v>
      </c>
      <c r="AT42" s="161">
        <v>62.8</v>
      </c>
      <c r="AU42" s="161">
        <v>9.6999999999999993</v>
      </c>
      <c r="AV42" s="161">
        <v>102</v>
      </c>
      <c r="AW42" s="161" t="s">
        <v>282</v>
      </c>
      <c r="AX42" s="161" t="s">
        <v>282</v>
      </c>
      <c r="AY42" s="161" t="s">
        <v>282</v>
      </c>
      <c r="AZ42" s="161" t="s">
        <v>282</v>
      </c>
      <c r="BA42" s="161" t="s">
        <v>282</v>
      </c>
      <c r="BB42" s="161" t="s">
        <v>282</v>
      </c>
      <c r="BC42" s="161" t="s">
        <v>282</v>
      </c>
      <c r="BD42" s="161" t="s">
        <v>282</v>
      </c>
      <c r="BE42" s="161" t="s">
        <v>282</v>
      </c>
      <c r="BF42" s="161" t="s">
        <v>282</v>
      </c>
      <c r="BG42" s="161" t="s">
        <v>282</v>
      </c>
      <c r="BH42" s="161" t="s">
        <v>282</v>
      </c>
      <c r="BI42" s="161" t="s">
        <v>282</v>
      </c>
      <c r="BJ42" s="161" t="s">
        <v>282</v>
      </c>
      <c r="BK42" s="161" t="s">
        <v>282</v>
      </c>
      <c r="BL42" s="161" t="s">
        <v>282</v>
      </c>
      <c r="BM42" s="161" t="s">
        <v>282</v>
      </c>
      <c r="BN42" s="161" t="s">
        <v>282</v>
      </c>
      <c r="BO42" s="161" t="s">
        <v>282</v>
      </c>
      <c r="BP42" s="161" t="s">
        <v>282</v>
      </c>
      <c r="BQ42" s="161" t="s">
        <v>282</v>
      </c>
      <c r="BR42" s="161" t="s">
        <v>282</v>
      </c>
      <c r="BS42" s="161" t="s">
        <v>282</v>
      </c>
      <c r="BT42" s="161" t="s">
        <v>282</v>
      </c>
      <c r="BU42" s="161" t="s">
        <v>282</v>
      </c>
      <c r="BV42" s="161" t="s">
        <v>282</v>
      </c>
      <c r="BW42" s="161" t="s">
        <v>282</v>
      </c>
      <c r="BX42" s="161" t="s">
        <v>282</v>
      </c>
      <c r="BY42" s="161" t="s">
        <v>282</v>
      </c>
      <c r="BZ42" s="161" t="s">
        <v>282</v>
      </c>
      <c r="CA42" s="161" t="s">
        <v>282</v>
      </c>
      <c r="CB42" s="161" t="s">
        <v>282</v>
      </c>
      <c r="CC42" s="161" t="s">
        <v>282</v>
      </c>
      <c r="CD42" s="161" t="s">
        <v>282</v>
      </c>
      <c r="CE42" s="161" t="s">
        <v>282</v>
      </c>
      <c r="CF42" s="161" t="s">
        <v>282</v>
      </c>
      <c r="CG42" s="161" t="s">
        <v>282</v>
      </c>
      <c r="CH42" s="161" t="s">
        <v>282</v>
      </c>
      <c r="CI42" s="161" t="s">
        <v>282</v>
      </c>
      <c r="CJ42" s="161" t="s">
        <v>282</v>
      </c>
      <c r="CK42" s="161" t="s">
        <v>282</v>
      </c>
      <c r="CL42" s="161" t="s">
        <v>282</v>
      </c>
      <c r="CM42" s="161" t="s">
        <v>282</v>
      </c>
      <c r="CN42" s="161" t="s">
        <v>282</v>
      </c>
      <c r="CO42" s="161" t="s">
        <v>282</v>
      </c>
      <c r="CP42" s="161" t="s">
        <v>282</v>
      </c>
      <c r="CQ42" s="161" t="s">
        <v>282</v>
      </c>
      <c r="CR42" s="161" t="s">
        <v>282</v>
      </c>
      <c r="CS42" s="161" t="s">
        <v>282</v>
      </c>
      <c r="CT42" s="161" t="s">
        <v>282</v>
      </c>
      <c r="CU42" s="161" t="s">
        <v>282</v>
      </c>
      <c r="CV42" s="161" t="s">
        <v>282</v>
      </c>
      <c r="CW42" s="161" t="s">
        <v>282</v>
      </c>
      <c r="CX42" s="161" t="s">
        <v>282</v>
      </c>
      <c r="CY42" s="161" t="s">
        <v>282</v>
      </c>
      <c r="CZ42" s="161" t="s">
        <v>282</v>
      </c>
      <c r="DA42" s="161" t="s">
        <v>282</v>
      </c>
      <c r="DB42" s="161" t="s">
        <v>282</v>
      </c>
      <c r="DC42" s="161" t="s">
        <v>282</v>
      </c>
      <c r="DD42" s="161" t="s">
        <v>282</v>
      </c>
      <c r="DE42" s="161" t="s">
        <v>282</v>
      </c>
      <c r="DF42" s="161" t="s">
        <v>282</v>
      </c>
      <c r="DG42" s="161" t="s">
        <v>282</v>
      </c>
      <c r="DH42" s="161" t="s">
        <v>282</v>
      </c>
      <c r="DI42" s="161" t="s">
        <v>282</v>
      </c>
      <c r="DJ42" s="161" t="s">
        <v>282</v>
      </c>
      <c r="DK42" s="161" t="s">
        <v>282</v>
      </c>
      <c r="DL42" s="161" t="s">
        <v>282</v>
      </c>
      <c r="DM42" s="161" t="s">
        <v>282</v>
      </c>
      <c r="DN42" s="161" t="s">
        <v>282</v>
      </c>
      <c r="DO42" s="161" t="s">
        <v>282</v>
      </c>
      <c r="DP42" s="161" t="s">
        <v>282</v>
      </c>
      <c r="DQ42" s="161" t="s">
        <v>282</v>
      </c>
      <c r="DR42" s="161" t="s">
        <v>282</v>
      </c>
      <c r="DS42" s="161" t="s">
        <v>282</v>
      </c>
      <c r="DT42" s="161" t="s">
        <v>282</v>
      </c>
      <c r="DU42" s="161" t="s">
        <v>282</v>
      </c>
      <c r="DV42" s="161" t="s">
        <v>282</v>
      </c>
    </row>
    <row r="43" spans="1:126" s="212" customFormat="1" x14ac:dyDescent="0.25">
      <c r="A43" s="212" t="s">
        <v>8108</v>
      </c>
      <c r="B43" s="159" t="s">
        <v>282</v>
      </c>
      <c r="C43" s="159" t="s">
        <v>5328</v>
      </c>
      <c r="D43" s="159" t="s">
        <v>10574</v>
      </c>
      <c r="E43" s="159" t="s">
        <v>13710</v>
      </c>
      <c r="F43" s="159" t="s">
        <v>10534</v>
      </c>
      <c r="G43" s="159" t="s">
        <v>10535</v>
      </c>
      <c r="J43" s="159">
        <v>7</v>
      </c>
      <c r="K43" s="159">
        <v>2</v>
      </c>
      <c r="L43" s="212" t="s">
        <v>673</v>
      </c>
      <c r="M43" s="159" t="s">
        <v>183</v>
      </c>
      <c r="N43" s="212" t="s">
        <v>282</v>
      </c>
      <c r="O43" s="212" t="s">
        <v>282</v>
      </c>
      <c r="P43" s="212" t="s">
        <v>282</v>
      </c>
      <c r="Q43" s="212">
        <v>60.4</v>
      </c>
      <c r="R43" s="212">
        <v>9.65</v>
      </c>
      <c r="S43" s="212">
        <v>102</v>
      </c>
      <c r="T43" s="212" t="s">
        <v>282</v>
      </c>
      <c r="U43" s="212" t="s">
        <v>282</v>
      </c>
      <c r="V43" s="212" t="s">
        <v>282</v>
      </c>
      <c r="W43" s="212">
        <v>68.17</v>
      </c>
      <c r="X43" s="212">
        <v>9.3000000000000007</v>
      </c>
      <c r="Y43" s="212">
        <v>102</v>
      </c>
      <c r="Z43" s="212" t="s">
        <v>282</v>
      </c>
      <c r="AA43" s="212" t="s">
        <v>282</v>
      </c>
      <c r="AB43" s="212" t="s">
        <v>282</v>
      </c>
      <c r="AC43" s="212" t="s">
        <v>282</v>
      </c>
      <c r="AD43" s="212" t="s">
        <v>282</v>
      </c>
      <c r="AE43" s="212" t="s">
        <v>282</v>
      </c>
      <c r="AF43" s="212" t="s">
        <v>282</v>
      </c>
      <c r="AG43" s="212" t="s">
        <v>282</v>
      </c>
      <c r="AH43" s="212" t="s">
        <v>282</v>
      </c>
      <c r="AI43" s="161" t="s">
        <v>636</v>
      </c>
      <c r="AJ43" s="161" t="s">
        <v>282</v>
      </c>
      <c r="AK43" s="161" t="s">
        <v>282</v>
      </c>
      <c r="AL43" s="161" t="s">
        <v>282</v>
      </c>
      <c r="AM43" s="161" t="s">
        <v>282</v>
      </c>
      <c r="AN43" s="161">
        <v>58.9</v>
      </c>
      <c r="AO43" s="161">
        <v>11.04</v>
      </c>
      <c r="AP43" s="161">
        <v>102</v>
      </c>
      <c r="AQ43" s="161" t="s">
        <v>282</v>
      </c>
      <c r="AR43" s="161" t="s">
        <v>282</v>
      </c>
      <c r="AS43" s="161" t="s">
        <v>282</v>
      </c>
      <c r="AT43" s="161">
        <v>61.52</v>
      </c>
      <c r="AU43" s="161">
        <v>11.55</v>
      </c>
      <c r="AV43" s="161">
        <v>102</v>
      </c>
      <c r="AW43" s="161" t="s">
        <v>282</v>
      </c>
      <c r="AX43" s="161" t="s">
        <v>282</v>
      </c>
      <c r="AY43" s="161" t="s">
        <v>282</v>
      </c>
      <c r="AZ43" s="161" t="s">
        <v>282</v>
      </c>
      <c r="BA43" s="161" t="s">
        <v>282</v>
      </c>
      <c r="BB43" s="161" t="s">
        <v>282</v>
      </c>
      <c r="BC43" s="161" t="s">
        <v>282</v>
      </c>
      <c r="BD43" s="161" t="s">
        <v>282</v>
      </c>
      <c r="BE43" s="161" t="s">
        <v>282</v>
      </c>
      <c r="BF43" s="161" t="s">
        <v>282</v>
      </c>
      <c r="BG43" s="161" t="s">
        <v>282</v>
      </c>
      <c r="BH43" s="161" t="s">
        <v>282</v>
      </c>
      <c r="BI43" s="161" t="s">
        <v>282</v>
      </c>
      <c r="BJ43" s="161" t="s">
        <v>282</v>
      </c>
      <c r="BK43" s="161" t="s">
        <v>282</v>
      </c>
      <c r="BL43" s="161" t="s">
        <v>282</v>
      </c>
      <c r="BM43" s="161" t="s">
        <v>282</v>
      </c>
      <c r="BN43" s="161" t="s">
        <v>282</v>
      </c>
      <c r="BO43" s="161" t="s">
        <v>282</v>
      </c>
      <c r="BP43" s="161" t="s">
        <v>282</v>
      </c>
      <c r="BQ43" s="161" t="s">
        <v>282</v>
      </c>
      <c r="BR43" s="161" t="s">
        <v>282</v>
      </c>
      <c r="BS43" s="161" t="s">
        <v>282</v>
      </c>
      <c r="BT43" s="161" t="s">
        <v>282</v>
      </c>
      <c r="BU43" s="161" t="s">
        <v>282</v>
      </c>
      <c r="BV43" s="161" t="s">
        <v>282</v>
      </c>
      <c r="BW43" s="161" t="s">
        <v>282</v>
      </c>
      <c r="BX43" s="161" t="s">
        <v>282</v>
      </c>
      <c r="BY43" s="161" t="s">
        <v>282</v>
      </c>
      <c r="BZ43" s="161" t="s">
        <v>282</v>
      </c>
      <c r="CA43" s="161" t="s">
        <v>282</v>
      </c>
      <c r="CB43" s="161" t="s">
        <v>282</v>
      </c>
      <c r="CC43" s="161" t="s">
        <v>282</v>
      </c>
      <c r="CD43" s="161" t="s">
        <v>282</v>
      </c>
      <c r="CE43" s="161" t="s">
        <v>282</v>
      </c>
      <c r="CF43" s="161" t="s">
        <v>282</v>
      </c>
      <c r="CG43" s="161" t="s">
        <v>282</v>
      </c>
      <c r="CH43" s="161" t="s">
        <v>282</v>
      </c>
      <c r="CI43" s="161" t="s">
        <v>282</v>
      </c>
      <c r="CJ43" s="161" t="s">
        <v>282</v>
      </c>
      <c r="CK43" s="161" t="s">
        <v>282</v>
      </c>
      <c r="CL43" s="161" t="s">
        <v>282</v>
      </c>
      <c r="CM43" s="161" t="s">
        <v>282</v>
      </c>
      <c r="CN43" s="161" t="s">
        <v>282</v>
      </c>
      <c r="CO43" s="161" t="s">
        <v>282</v>
      </c>
      <c r="CP43" s="161" t="s">
        <v>282</v>
      </c>
      <c r="CQ43" s="161" t="s">
        <v>282</v>
      </c>
      <c r="CR43" s="161" t="s">
        <v>282</v>
      </c>
      <c r="CS43" s="161" t="s">
        <v>282</v>
      </c>
      <c r="CT43" s="161" t="s">
        <v>282</v>
      </c>
      <c r="CU43" s="161" t="s">
        <v>282</v>
      </c>
      <c r="CV43" s="161" t="s">
        <v>282</v>
      </c>
      <c r="CW43" s="161" t="s">
        <v>282</v>
      </c>
      <c r="CX43" s="161" t="s">
        <v>282</v>
      </c>
      <c r="CY43" s="161" t="s">
        <v>282</v>
      </c>
      <c r="CZ43" s="161" t="s">
        <v>282</v>
      </c>
      <c r="DA43" s="161" t="s">
        <v>282</v>
      </c>
      <c r="DB43" s="161" t="s">
        <v>282</v>
      </c>
      <c r="DC43" s="161" t="s">
        <v>282</v>
      </c>
      <c r="DD43" s="161" t="s">
        <v>282</v>
      </c>
      <c r="DE43" s="161" t="s">
        <v>282</v>
      </c>
      <c r="DF43" s="161" t="s">
        <v>282</v>
      </c>
      <c r="DG43" s="161" t="s">
        <v>282</v>
      </c>
      <c r="DH43" s="161" t="s">
        <v>282</v>
      </c>
      <c r="DI43" s="161" t="s">
        <v>282</v>
      </c>
      <c r="DJ43" s="161" t="s">
        <v>282</v>
      </c>
      <c r="DK43" s="161" t="s">
        <v>282</v>
      </c>
      <c r="DL43" s="161" t="s">
        <v>282</v>
      </c>
      <c r="DM43" s="161" t="s">
        <v>282</v>
      </c>
      <c r="DN43" s="161" t="s">
        <v>282</v>
      </c>
      <c r="DO43" s="161" t="s">
        <v>282</v>
      </c>
      <c r="DP43" s="161" t="s">
        <v>282</v>
      </c>
      <c r="DQ43" s="161" t="s">
        <v>282</v>
      </c>
      <c r="DR43" s="161" t="s">
        <v>282</v>
      </c>
      <c r="DS43" s="161" t="s">
        <v>282</v>
      </c>
      <c r="DT43" s="161" t="s">
        <v>282</v>
      </c>
      <c r="DU43" s="161" t="s">
        <v>282</v>
      </c>
      <c r="DV43" s="161" t="s">
        <v>282</v>
      </c>
    </row>
    <row r="44" spans="1:126" s="212" customFormat="1" x14ac:dyDescent="0.25">
      <c r="A44" s="212" t="s">
        <v>8108</v>
      </c>
      <c r="B44" s="159" t="s">
        <v>282</v>
      </c>
      <c r="C44" s="159" t="s">
        <v>5328</v>
      </c>
      <c r="D44" s="159" t="s">
        <v>13162</v>
      </c>
      <c r="E44" s="159" t="s">
        <v>13158</v>
      </c>
      <c r="F44" s="159" t="s">
        <v>10534</v>
      </c>
      <c r="G44" s="159" t="s">
        <v>10880</v>
      </c>
      <c r="J44" s="159">
        <v>7</v>
      </c>
      <c r="K44" s="159">
        <v>2</v>
      </c>
      <c r="L44" s="212" t="s">
        <v>673</v>
      </c>
      <c r="M44" s="159" t="s">
        <v>183</v>
      </c>
      <c r="N44" s="212" t="s">
        <v>282</v>
      </c>
      <c r="O44" s="212" t="s">
        <v>282</v>
      </c>
      <c r="P44" s="212" t="s">
        <v>282</v>
      </c>
      <c r="Q44" s="212">
        <v>12.73</v>
      </c>
      <c r="R44" s="212">
        <v>5.46</v>
      </c>
      <c r="S44" s="212">
        <v>102</v>
      </c>
      <c r="T44" s="212" t="s">
        <v>282</v>
      </c>
      <c r="U44" s="212" t="s">
        <v>282</v>
      </c>
      <c r="V44" s="212" t="s">
        <v>282</v>
      </c>
      <c r="W44" s="212">
        <v>10.11</v>
      </c>
      <c r="X44" s="212">
        <v>5.41</v>
      </c>
      <c r="Y44" s="212">
        <v>102</v>
      </c>
      <c r="Z44" s="212" t="s">
        <v>282</v>
      </c>
      <c r="AA44" s="212" t="s">
        <v>282</v>
      </c>
      <c r="AB44" s="212" t="s">
        <v>282</v>
      </c>
      <c r="AC44" s="212" t="s">
        <v>282</v>
      </c>
      <c r="AD44" s="212" t="s">
        <v>282</v>
      </c>
      <c r="AE44" s="212" t="s">
        <v>282</v>
      </c>
      <c r="AF44" s="212" t="s">
        <v>282</v>
      </c>
      <c r="AG44" s="212" t="s">
        <v>282</v>
      </c>
      <c r="AH44" s="212" t="s">
        <v>282</v>
      </c>
      <c r="AI44" s="161" t="s">
        <v>636</v>
      </c>
      <c r="AJ44" s="161" t="s">
        <v>282</v>
      </c>
      <c r="AK44" s="161" t="s">
        <v>282</v>
      </c>
      <c r="AL44" s="161" t="s">
        <v>282</v>
      </c>
      <c r="AM44" s="161" t="s">
        <v>282</v>
      </c>
      <c r="AN44" s="161">
        <v>11.92</v>
      </c>
      <c r="AO44" s="161">
        <v>6.02</v>
      </c>
      <c r="AP44" s="161">
        <v>102</v>
      </c>
      <c r="AQ44" s="161" t="s">
        <v>282</v>
      </c>
      <c r="AR44" s="161" t="s">
        <v>282</v>
      </c>
      <c r="AS44" s="161" t="s">
        <v>282</v>
      </c>
      <c r="AT44" s="161">
        <v>11.36</v>
      </c>
      <c r="AU44" s="161">
        <v>5.89</v>
      </c>
      <c r="AV44" s="161">
        <v>102</v>
      </c>
      <c r="AW44" s="161" t="s">
        <v>282</v>
      </c>
      <c r="AX44" s="161" t="s">
        <v>282</v>
      </c>
      <c r="AY44" s="161" t="s">
        <v>282</v>
      </c>
      <c r="AZ44" s="161" t="s">
        <v>282</v>
      </c>
      <c r="BA44" s="161" t="s">
        <v>282</v>
      </c>
      <c r="BB44" s="161" t="s">
        <v>282</v>
      </c>
      <c r="BC44" s="161" t="s">
        <v>282</v>
      </c>
      <c r="BD44" s="161" t="s">
        <v>282</v>
      </c>
      <c r="BE44" s="161" t="s">
        <v>282</v>
      </c>
      <c r="BF44" s="161" t="s">
        <v>282</v>
      </c>
      <c r="BG44" s="161" t="s">
        <v>282</v>
      </c>
      <c r="BH44" s="161" t="s">
        <v>282</v>
      </c>
      <c r="BI44" s="161" t="s">
        <v>282</v>
      </c>
      <c r="BJ44" s="161" t="s">
        <v>282</v>
      </c>
      <c r="BK44" s="161" t="s">
        <v>282</v>
      </c>
      <c r="BL44" s="161" t="s">
        <v>282</v>
      </c>
      <c r="BM44" s="161" t="s">
        <v>282</v>
      </c>
      <c r="BN44" s="161" t="s">
        <v>282</v>
      </c>
      <c r="BO44" s="161" t="s">
        <v>282</v>
      </c>
      <c r="BP44" s="161" t="s">
        <v>282</v>
      </c>
      <c r="BQ44" s="161" t="s">
        <v>282</v>
      </c>
      <c r="BR44" s="161" t="s">
        <v>282</v>
      </c>
      <c r="BS44" s="161" t="s">
        <v>282</v>
      </c>
      <c r="BT44" s="161" t="s">
        <v>282</v>
      </c>
      <c r="BU44" s="161" t="s">
        <v>282</v>
      </c>
      <c r="BV44" s="161" t="s">
        <v>282</v>
      </c>
      <c r="BW44" s="161" t="s">
        <v>282</v>
      </c>
      <c r="BX44" s="161" t="s">
        <v>282</v>
      </c>
      <c r="BY44" s="161" t="s">
        <v>282</v>
      </c>
      <c r="BZ44" s="161" t="s">
        <v>282</v>
      </c>
      <c r="CA44" s="161" t="s">
        <v>282</v>
      </c>
      <c r="CB44" s="161" t="s">
        <v>282</v>
      </c>
      <c r="CC44" s="161" t="s">
        <v>282</v>
      </c>
      <c r="CD44" s="161" t="s">
        <v>282</v>
      </c>
      <c r="CE44" s="161" t="s">
        <v>282</v>
      </c>
      <c r="CF44" s="161" t="s">
        <v>282</v>
      </c>
      <c r="CG44" s="161" t="s">
        <v>282</v>
      </c>
      <c r="CH44" s="161" t="s">
        <v>282</v>
      </c>
      <c r="CI44" s="161" t="s">
        <v>282</v>
      </c>
      <c r="CJ44" s="161" t="s">
        <v>282</v>
      </c>
      <c r="CK44" s="161" t="s">
        <v>282</v>
      </c>
      <c r="CL44" s="161" t="s">
        <v>282</v>
      </c>
      <c r="CM44" s="161" t="s">
        <v>282</v>
      </c>
      <c r="CN44" s="161" t="s">
        <v>282</v>
      </c>
      <c r="CO44" s="161" t="s">
        <v>282</v>
      </c>
      <c r="CP44" s="161" t="s">
        <v>282</v>
      </c>
      <c r="CQ44" s="161" t="s">
        <v>282</v>
      </c>
      <c r="CR44" s="161" t="s">
        <v>282</v>
      </c>
      <c r="CS44" s="161" t="s">
        <v>282</v>
      </c>
      <c r="CT44" s="161" t="s">
        <v>282</v>
      </c>
      <c r="CU44" s="161" t="s">
        <v>282</v>
      </c>
      <c r="CV44" s="161" t="s">
        <v>282</v>
      </c>
      <c r="CW44" s="161" t="s">
        <v>282</v>
      </c>
      <c r="CX44" s="161" t="s">
        <v>282</v>
      </c>
      <c r="CY44" s="161" t="s">
        <v>282</v>
      </c>
      <c r="CZ44" s="161" t="s">
        <v>282</v>
      </c>
      <c r="DA44" s="161" t="s">
        <v>282</v>
      </c>
      <c r="DB44" s="161" t="s">
        <v>282</v>
      </c>
      <c r="DC44" s="161" t="s">
        <v>282</v>
      </c>
      <c r="DD44" s="161" t="s">
        <v>282</v>
      </c>
      <c r="DE44" s="161" t="s">
        <v>282</v>
      </c>
      <c r="DF44" s="161" t="s">
        <v>282</v>
      </c>
      <c r="DG44" s="161" t="s">
        <v>282</v>
      </c>
      <c r="DH44" s="161" t="s">
        <v>282</v>
      </c>
      <c r="DI44" s="161" t="s">
        <v>282</v>
      </c>
      <c r="DJ44" s="161" t="s">
        <v>282</v>
      </c>
      <c r="DK44" s="161" t="s">
        <v>282</v>
      </c>
      <c r="DL44" s="161" t="s">
        <v>282</v>
      </c>
      <c r="DM44" s="161" t="s">
        <v>282</v>
      </c>
      <c r="DN44" s="161" t="s">
        <v>282</v>
      </c>
      <c r="DO44" s="161" t="s">
        <v>282</v>
      </c>
      <c r="DP44" s="161" t="s">
        <v>282</v>
      </c>
      <c r="DQ44" s="161" t="s">
        <v>282</v>
      </c>
      <c r="DR44" s="161" t="s">
        <v>282</v>
      </c>
      <c r="DS44" s="161" t="s">
        <v>282</v>
      </c>
      <c r="DT44" s="161" t="s">
        <v>282</v>
      </c>
      <c r="DU44" s="161" t="s">
        <v>282</v>
      </c>
      <c r="DV44" s="161" t="s">
        <v>282</v>
      </c>
    </row>
    <row r="45" spans="1:126" x14ac:dyDescent="0.25">
      <c r="A45" s="66" t="s">
        <v>6134</v>
      </c>
      <c r="B45" s="159" t="s">
        <v>11095</v>
      </c>
      <c r="C45" s="159" t="s">
        <v>5328</v>
      </c>
      <c r="D45" s="159" t="s">
        <v>10536</v>
      </c>
      <c r="E45" s="159" t="s">
        <v>5809</v>
      </c>
      <c r="F45" s="159" t="s">
        <v>10534</v>
      </c>
      <c r="G45" s="159" t="s">
        <v>10535</v>
      </c>
      <c r="J45" s="159">
        <v>16</v>
      </c>
      <c r="K45" s="159">
        <v>4</v>
      </c>
      <c r="L45" s="66" t="s">
        <v>765</v>
      </c>
      <c r="M45" s="159" t="s">
        <v>183</v>
      </c>
      <c r="N45" t="s">
        <v>282</v>
      </c>
      <c r="O45" s="159" t="s">
        <v>282</v>
      </c>
      <c r="P45" s="159" t="s">
        <v>282</v>
      </c>
      <c r="Q45">
        <v>52.4</v>
      </c>
      <c r="R45">
        <v>7.9</v>
      </c>
      <c r="S45" s="212">
        <v>59</v>
      </c>
      <c r="T45">
        <v>52.8</v>
      </c>
      <c r="U45">
        <v>7.2</v>
      </c>
      <c r="V45" s="212">
        <v>37</v>
      </c>
      <c r="W45">
        <v>64.400000000000006</v>
      </c>
      <c r="X45">
        <v>12.4</v>
      </c>
      <c r="Y45" s="212">
        <v>59</v>
      </c>
      <c r="Z45">
        <v>69.400000000000006</v>
      </c>
      <c r="AA45">
        <v>11</v>
      </c>
      <c r="AB45" s="212">
        <v>37</v>
      </c>
      <c r="AC45" t="s">
        <v>282</v>
      </c>
      <c r="AD45" s="212" t="s">
        <v>282</v>
      </c>
      <c r="AE45" s="212" t="s">
        <v>282</v>
      </c>
      <c r="AF45" s="212" t="s">
        <v>282</v>
      </c>
      <c r="AG45" s="212" t="s">
        <v>282</v>
      </c>
      <c r="AH45" s="212" t="s">
        <v>282</v>
      </c>
      <c r="AI45" s="66" t="s">
        <v>10461</v>
      </c>
      <c r="AJ45" s="159" t="s">
        <v>183</v>
      </c>
      <c r="AK45" s="159" t="s">
        <v>282</v>
      </c>
      <c r="AL45" s="159" t="s">
        <v>282</v>
      </c>
      <c r="AM45" s="159" t="s">
        <v>282</v>
      </c>
      <c r="AN45">
        <v>52</v>
      </c>
      <c r="AO45">
        <v>7.1</v>
      </c>
      <c r="AP45">
        <v>61</v>
      </c>
      <c r="AQ45">
        <v>52.6</v>
      </c>
      <c r="AR45">
        <v>6.6</v>
      </c>
      <c r="AS45">
        <v>47</v>
      </c>
      <c r="AT45">
        <v>66.3</v>
      </c>
      <c r="AU45">
        <v>12.4</v>
      </c>
      <c r="AV45">
        <v>61</v>
      </c>
      <c r="AW45">
        <v>70.7</v>
      </c>
      <c r="AX45">
        <v>11</v>
      </c>
      <c r="AY45">
        <v>47</v>
      </c>
      <c r="AZ45" t="s">
        <v>282</v>
      </c>
      <c r="BA45" s="212" t="s">
        <v>282</v>
      </c>
      <c r="BB45" s="212" t="s">
        <v>282</v>
      </c>
      <c r="BC45" s="212" t="s">
        <v>282</v>
      </c>
      <c r="BD45" s="212" t="s">
        <v>282</v>
      </c>
      <c r="BE45" s="212" t="s">
        <v>282</v>
      </c>
      <c r="BF45" t="s">
        <v>252</v>
      </c>
      <c r="BG45" t="s">
        <v>10507</v>
      </c>
      <c r="BH45" t="s">
        <v>282</v>
      </c>
      <c r="BI45" t="s">
        <v>282</v>
      </c>
      <c r="BJ45" t="s">
        <v>282</v>
      </c>
      <c r="BK45">
        <v>52.2</v>
      </c>
      <c r="BL45">
        <v>6.7</v>
      </c>
      <c r="BM45">
        <v>57</v>
      </c>
      <c r="BN45">
        <v>51.6</v>
      </c>
      <c r="BO45">
        <v>7.1</v>
      </c>
      <c r="BP45">
        <v>37</v>
      </c>
      <c r="BQ45">
        <v>67.400000000000006</v>
      </c>
      <c r="BR45">
        <v>12.3</v>
      </c>
      <c r="BS45">
        <v>57</v>
      </c>
      <c r="BT45">
        <v>72.5</v>
      </c>
      <c r="BU45">
        <v>10.8</v>
      </c>
      <c r="BV45">
        <v>37</v>
      </c>
      <c r="BW45" t="s">
        <v>282</v>
      </c>
      <c r="BX45" s="212" t="s">
        <v>282</v>
      </c>
      <c r="BY45" s="212" t="s">
        <v>282</v>
      </c>
      <c r="BZ45" s="212" t="s">
        <v>282</v>
      </c>
      <c r="CA45" s="212" t="s">
        <v>282</v>
      </c>
      <c r="CB45" s="212" t="s">
        <v>282</v>
      </c>
      <c r="CC45" t="s">
        <v>790</v>
      </c>
      <c r="CD45" t="s">
        <v>10507</v>
      </c>
      <c r="CE45" t="s">
        <v>282</v>
      </c>
      <c r="CF45" t="s">
        <v>282</v>
      </c>
      <c r="CG45" t="s">
        <v>282</v>
      </c>
      <c r="CH45">
        <v>52.5</v>
      </c>
      <c r="CI45">
        <v>7.1</v>
      </c>
      <c r="CJ45">
        <v>62</v>
      </c>
      <c r="CK45">
        <v>53.1</v>
      </c>
      <c r="CL45">
        <v>7.3</v>
      </c>
      <c r="CM45">
        <v>34</v>
      </c>
      <c r="CN45">
        <v>61.6</v>
      </c>
      <c r="CO45">
        <v>12.3</v>
      </c>
      <c r="CP45">
        <v>62</v>
      </c>
      <c r="CQ45">
        <v>67.599999999999994</v>
      </c>
      <c r="CR45">
        <v>10.7</v>
      </c>
      <c r="CS45">
        <v>34</v>
      </c>
      <c r="CT45" t="s">
        <v>282</v>
      </c>
      <c r="CU45" s="212" t="s">
        <v>282</v>
      </c>
      <c r="CV45" s="212" t="s">
        <v>282</v>
      </c>
      <c r="CW45" s="212" t="s">
        <v>282</v>
      </c>
      <c r="CX45" s="212" t="s">
        <v>282</v>
      </c>
      <c r="CY45" s="212" t="s">
        <v>282</v>
      </c>
      <c r="CZ45" s="212" t="s">
        <v>282</v>
      </c>
      <c r="DA45" s="212" t="s">
        <v>282</v>
      </c>
      <c r="DB45" s="212" t="s">
        <v>282</v>
      </c>
      <c r="DC45" s="212" t="s">
        <v>282</v>
      </c>
      <c r="DD45" s="212" t="s">
        <v>282</v>
      </c>
      <c r="DE45" s="212" t="s">
        <v>282</v>
      </c>
      <c r="DF45" s="212" t="s">
        <v>282</v>
      </c>
      <c r="DG45" s="212" t="s">
        <v>282</v>
      </c>
      <c r="DH45" s="212" t="s">
        <v>282</v>
      </c>
      <c r="DI45" s="212" t="s">
        <v>282</v>
      </c>
      <c r="DJ45" s="212" t="s">
        <v>282</v>
      </c>
      <c r="DK45" s="212" t="s">
        <v>282</v>
      </c>
      <c r="DL45" s="212" t="s">
        <v>282</v>
      </c>
      <c r="DM45" s="212" t="s">
        <v>282</v>
      </c>
      <c r="DN45" s="212" t="s">
        <v>282</v>
      </c>
      <c r="DO45" s="212" t="s">
        <v>282</v>
      </c>
      <c r="DP45" s="212" t="s">
        <v>282</v>
      </c>
      <c r="DQ45" s="212" t="s">
        <v>282</v>
      </c>
      <c r="DR45" s="212" t="s">
        <v>282</v>
      </c>
      <c r="DS45" s="212" t="s">
        <v>282</v>
      </c>
      <c r="DT45" s="212" t="s">
        <v>282</v>
      </c>
      <c r="DU45" s="212" t="s">
        <v>282</v>
      </c>
      <c r="DV45" s="212" t="s">
        <v>282</v>
      </c>
    </row>
    <row r="46" spans="1:126" x14ac:dyDescent="0.25">
      <c r="A46" s="66" t="s">
        <v>6134</v>
      </c>
      <c r="B46" t="s">
        <v>11101</v>
      </c>
      <c r="C46" s="212" t="s">
        <v>5328</v>
      </c>
      <c r="D46" s="159" t="s">
        <v>11102</v>
      </c>
      <c r="E46" s="159" t="s">
        <v>5827</v>
      </c>
      <c r="F46" s="159" t="s">
        <v>10534</v>
      </c>
      <c r="G46" s="159" t="s">
        <v>10880</v>
      </c>
      <c r="H46" s="212"/>
      <c r="I46" s="212"/>
      <c r="J46" s="159">
        <v>16</v>
      </c>
      <c r="K46" s="159">
        <v>4</v>
      </c>
      <c r="L46" s="66" t="s">
        <v>765</v>
      </c>
      <c r="M46" s="159" t="s">
        <v>183</v>
      </c>
      <c r="N46" t="s">
        <v>282</v>
      </c>
      <c r="O46" s="212" t="s">
        <v>282</v>
      </c>
      <c r="P46" s="212" t="s">
        <v>282</v>
      </c>
      <c r="Q46" s="212" t="s">
        <v>282</v>
      </c>
      <c r="R46" s="212" t="s">
        <v>282</v>
      </c>
      <c r="S46" s="212" t="s">
        <v>282</v>
      </c>
      <c r="T46">
        <v>4.2</v>
      </c>
      <c r="U46">
        <v>0.7</v>
      </c>
      <c r="V46" s="212">
        <v>36</v>
      </c>
      <c r="W46" t="s">
        <v>282</v>
      </c>
      <c r="X46" t="s">
        <v>282</v>
      </c>
      <c r="Y46" s="212" t="s">
        <v>282</v>
      </c>
      <c r="Z46">
        <v>2.9</v>
      </c>
      <c r="AA46">
        <v>0.9</v>
      </c>
      <c r="AB46" s="212">
        <v>36</v>
      </c>
      <c r="AC46" t="s">
        <v>282</v>
      </c>
      <c r="AD46" s="212" t="s">
        <v>282</v>
      </c>
      <c r="AE46" s="212" t="s">
        <v>282</v>
      </c>
      <c r="AF46" s="212" t="s">
        <v>282</v>
      </c>
      <c r="AG46" s="212" t="s">
        <v>282</v>
      </c>
      <c r="AH46" s="212" t="s">
        <v>282</v>
      </c>
      <c r="AI46" s="66" t="s">
        <v>10461</v>
      </c>
      <c r="AJ46" s="159" t="s">
        <v>183</v>
      </c>
      <c r="AK46" s="159" t="s">
        <v>282</v>
      </c>
      <c r="AL46" s="159" t="s">
        <v>282</v>
      </c>
      <c r="AM46" s="159" t="s">
        <v>282</v>
      </c>
      <c r="AN46" s="159" t="s">
        <v>282</v>
      </c>
      <c r="AO46" s="159" t="s">
        <v>282</v>
      </c>
      <c r="AP46" s="159" t="s">
        <v>282</v>
      </c>
      <c r="AQ46">
        <v>4.0999999999999996</v>
      </c>
      <c r="AR46">
        <v>0.7</v>
      </c>
      <c r="AS46">
        <v>46</v>
      </c>
      <c r="AT46" t="s">
        <v>282</v>
      </c>
      <c r="AU46" t="s">
        <v>282</v>
      </c>
      <c r="AV46" t="s">
        <v>282</v>
      </c>
      <c r="AW46">
        <v>2.8</v>
      </c>
      <c r="AX46">
        <v>0.9</v>
      </c>
      <c r="AY46">
        <v>46</v>
      </c>
      <c r="AZ46" t="s">
        <v>282</v>
      </c>
      <c r="BA46" s="212" t="s">
        <v>282</v>
      </c>
      <c r="BB46" s="212" t="s">
        <v>282</v>
      </c>
      <c r="BC46" s="212" t="s">
        <v>282</v>
      </c>
      <c r="BD46" s="212" t="s">
        <v>282</v>
      </c>
      <c r="BE46" s="212" t="s">
        <v>282</v>
      </c>
      <c r="BF46" s="212" t="s">
        <v>252</v>
      </c>
      <c r="BG46" s="212" t="s">
        <v>10507</v>
      </c>
      <c r="BH46" t="s">
        <v>282</v>
      </c>
      <c r="BI46" t="s">
        <v>282</v>
      </c>
      <c r="BJ46" t="s">
        <v>282</v>
      </c>
      <c r="BK46" t="s">
        <v>282</v>
      </c>
      <c r="BL46" t="s">
        <v>282</v>
      </c>
      <c r="BM46" t="s">
        <v>282</v>
      </c>
      <c r="BN46">
        <v>4.2</v>
      </c>
      <c r="BO46">
        <v>0.6</v>
      </c>
      <c r="BP46">
        <v>37</v>
      </c>
      <c r="BQ46" t="s">
        <v>282</v>
      </c>
      <c r="BR46" t="s">
        <v>282</v>
      </c>
      <c r="BS46" t="s">
        <v>282</v>
      </c>
      <c r="BT46">
        <v>2.9</v>
      </c>
      <c r="BU46">
        <v>0.9</v>
      </c>
      <c r="BV46">
        <v>37</v>
      </c>
      <c r="BW46" t="s">
        <v>282</v>
      </c>
      <c r="BX46" s="212" t="s">
        <v>282</v>
      </c>
      <c r="BY46" s="212" t="s">
        <v>282</v>
      </c>
      <c r="BZ46" s="212" t="s">
        <v>282</v>
      </c>
      <c r="CA46" s="212" t="s">
        <v>282</v>
      </c>
      <c r="CB46" s="212" t="s">
        <v>282</v>
      </c>
      <c r="CC46" s="212" t="s">
        <v>790</v>
      </c>
      <c r="CD46" s="212" t="s">
        <v>10507</v>
      </c>
      <c r="CE46" t="s">
        <v>282</v>
      </c>
      <c r="CF46" t="s">
        <v>282</v>
      </c>
      <c r="CG46" t="s">
        <v>282</v>
      </c>
      <c r="CH46" t="s">
        <v>282</v>
      </c>
      <c r="CI46" t="s">
        <v>282</v>
      </c>
      <c r="CJ46" t="s">
        <v>282</v>
      </c>
      <c r="CK46">
        <v>4.0999999999999996</v>
      </c>
      <c r="CL46">
        <v>0.5</v>
      </c>
      <c r="CM46">
        <v>34</v>
      </c>
      <c r="CN46" t="s">
        <v>282</v>
      </c>
      <c r="CO46" t="s">
        <v>282</v>
      </c>
      <c r="CP46" t="s">
        <v>282</v>
      </c>
      <c r="CQ46">
        <v>3.1</v>
      </c>
      <c r="CR46">
        <v>0.9</v>
      </c>
      <c r="CS46">
        <v>34</v>
      </c>
      <c r="CT46" t="s">
        <v>282</v>
      </c>
      <c r="CU46" s="212" t="s">
        <v>282</v>
      </c>
      <c r="CV46" s="212" t="s">
        <v>282</v>
      </c>
      <c r="CW46" s="212" t="s">
        <v>282</v>
      </c>
      <c r="CX46" s="212" t="s">
        <v>282</v>
      </c>
      <c r="CY46" s="212" t="s">
        <v>282</v>
      </c>
      <c r="CZ46" s="212" t="s">
        <v>282</v>
      </c>
      <c r="DA46" s="212" t="s">
        <v>282</v>
      </c>
      <c r="DB46" s="212" t="s">
        <v>282</v>
      </c>
      <c r="DC46" s="212" t="s">
        <v>282</v>
      </c>
      <c r="DD46" s="212" t="s">
        <v>282</v>
      </c>
      <c r="DE46" s="212" t="s">
        <v>282</v>
      </c>
      <c r="DF46" s="212" t="s">
        <v>282</v>
      </c>
      <c r="DG46" s="212" t="s">
        <v>282</v>
      </c>
      <c r="DH46" s="212" t="s">
        <v>282</v>
      </c>
      <c r="DI46" s="212" t="s">
        <v>282</v>
      </c>
      <c r="DJ46" s="212" t="s">
        <v>282</v>
      </c>
      <c r="DK46" s="212" t="s">
        <v>282</v>
      </c>
      <c r="DL46" s="212" t="s">
        <v>282</v>
      </c>
      <c r="DM46" s="212" t="s">
        <v>282</v>
      </c>
      <c r="DN46" s="212" t="s">
        <v>282</v>
      </c>
      <c r="DO46" s="212" t="s">
        <v>282</v>
      </c>
      <c r="DP46" s="212" t="s">
        <v>282</v>
      </c>
      <c r="DQ46" s="212" t="s">
        <v>282</v>
      </c>
      <c r="DR46" s="212" t="s">
        <v>282</v>
      </c>
      <c r="DS46" s="212" t="s">
        <v>282</v>
      </c>
      <c r="DT46" s="212" t="s">
        <v>282</v>
      </c>
      <c r="DU46" s="212" t="s">
        <v>282</v>
      </c>
      <c r="DV46" s="212" t="s">
        <v>282</v>
      </c>
    </row>
    <row r="47" spans="1:126" s="212" customFormat="1" x14ac:dyDescent="0.25">
      <c r="A47" s="161" t="s">
        <v>2275</v>
      </c>
      <c r="B47" s="212" t="s">
        <v>282</v>
      </c>
      <c r="C47" s="212" t="s">
        <v>5328</v>
      </c>
      <c r="D47" s="159" t="s">
        <v>10574</v>
      </c>
      <c r="E47" s="212" t="s">
        <v>5914</v>
      </c>
      <c r="F47" s="159" t="s">
        <v>10534</v>
      </c>
      <c r="G47" s="159" t="s">
        <v>10535</v>
      </c>
      <c r="J47" s="159">
        <v>12</v>
      </c>
      <c r="K47" s="159">
        <v>2</v>
      </c>
      <c r="L47" s="159" t="s">
        <v>763</v>
      </c>
      <c r="M47" s="159" t="s">
        <v>183</v>
      </c>
      <c r="N47" s="212" t="s">
        <v>282</v>
      </c>
      <c r="O47" s="212" t="s">
        <v>282</v>
      </c>
      <c r="P47" s="212" t="s">
        <v>282</v>
      </c>
      <c r="Q47" s="212" t="s">
        <v>282</v>
      </c>
      <c r="R47" s="212" t="s">
        <v>282</v>
      </c>
      <c r="S47" s="212" t="s">
        <v>282</v>
      </c>
      <c r="T47" s="212">
        <v>35.67</v>
      </c>
      <c r="U47" s="212">
        <v>6.58</v>
      </c>
      <c r="V47" s="212">
        <v>15</v>
      </c>
      <c r="W47" s="212" t="s">
        <v>282</v>
      </c>
      <c r="X47" s="212" t="s">
        <v>282</v>
      </c>
      <c r="Y47" s="212" t="s">
        <v>282</v>
      </c>
      <c r="Z47" s="212">
        <v>45.4</v>
      </c>
      <c r="AA47" s="212">
        <v>9.2200000000000006</v>
      </c>
      <c r="AB47" s="212">
        <v>15</v>
      </c>
      <c r="AC47" s="212" t="s">
        <v>282</v>
      </c>
      <c r="AD47" s="212" t="s">
        <v>282</v>
      </c>
      <c r="AE47" s="212" t="s">
        <v>282</v>
      </c>
      <c r="AF47" s="212" t="s">
        <v>282</v>
      </c>
      <c r="AG47" s="212" t="s">
        <v>282</v>
      </c>
      <c r="AH47" s="212" t="s">
        <v>282</v>
      </c>
      <c r="AI47" s="159" t="s">
        <v>261</v>
      </c>
      <c r="AJ47" s="159" t="s">
        <v>10507</v>
      </c>
      <c r="AK47" s="159" t="s">
        <v>282</v>
      </c>
      <c r="AL47" s="159" t="s">
        <v>282</v>
      </c>
      <c r="AM47" s="159" t="s">
        <v>282</v>
      </c>
      <c r="AN47" s="159" t="s">
        <v>282</v>
      </c>
      <c r="AO47" s="159" t="s">
        <v>282</v>
      </c>
      <c r="AP47" s="159" t="s">
        <v>282</v>
      </c>
      <c r="AQ47" s="212">
        <v>36.909999999999997</v>
      </c>
      <c r="AR47" s="212">
        <v>4.59</v>
      </c>
      <c r="AS47" s="212">
        <v>11</v>
      </c>
      <c r="AT47" s="212" t="s">
        <v>282</v>
      </c>
      <c r="AU47" s="212" t="s">
        <v>282</v>
      </c>
      <c r="AV47" s="212" t="s">
        <v>282</v>
      </c>
      <c r="AW47" s="212">
        <v>45</v>
      </c>
      <c r="AX47" s="212">
        <v>10.95</v>
      </c>
      <c r="AY47" s="212">
        <v>11</v>
      </c>
      <c r="AZ47" s="212" t="s">
        <v>282</v>
      </c>
      <c r="BA47" s="212" t="s">
        <v>282</v>
      </c>
      <c r="BB47" s="212" t="s">
        <v>282</v>
      </c>
      <c r="BC47" s="212" t="s">
        <v>282</v>
      </c>
      <c r="BD47" s="212" t="s">
        <v>282</v>
      </c>
      <c r="BE47" s="212" t="s">
        <v>282</v>
      </c>
      <c r="BF47" s="212" t="s">
        <v>282</v>
      </c>
      <c r="BG47" s="212" t="s">
        <v>282</v>
      </c>
      <c r="BH47" s="212" t="s">
        <v>282</v>
      </c>
      <c r="BI47" s="212" t="s">
        <v>282</v>
      </c>
      <c r="BJ47" s="212" t="s">
        <v>282</v>
      </c>
      <c r="BK47" s="212" t="s">
        <v>282</v>
      </c>
      <c r="BL47" s="212" t="s">
        <v>282</v>
      </c>
      <c r="BM47" s="212" t="s">
        <v>282</v>
      </c>
      <c r="BN47" s="212" t="s">
        <v>282</v>
      </c>
      <c r="BO47" s="212" t="s">
        <v>282</v>
      </c>
      <c r="BP47" s="212" t="s">
        <v>282</v>
      </c>
      <c r="BQ47" s="212" t="s">
        <v>282</v>
      </c>
      <c r="BR47" s="212" t="s">
        <v>282</v>
      </c>
      <c r="BS47" s="212" t="s">
        <v>282</v>
      </c>
      <c r="BT47" s="212" t="s">
        <v>282</v>
      </c>
      <c r="BU47" s="212" t="s">
        <v>282</v>
      </c>
      <c r="BV47" s="212" t="s">
        <v>282</v>
      </c>
      <c r="BW47" s="212" t="s">
        <v>282</v>
      </c>
      <c r="BX47" s="212" t="s">
        <v>282</v>
      </c>
      <c r="BY47" s="212" t="s">
        <v>282</v>
      </c>
      <c r="BZ47" s="212" t="s">
        <v>282</v>
      </c>
      <c r="CA47" s="212" t="s">
        <v>282</v>
      </c>
      <c r="CB47" s="212" t="s">
        <v>282</v>
      </c>
      <c r="CC47" s="212" t="s">
        <v>282</v>
      </c>
      <c r="CD47" s="212" t="s">
        <v>282</v>
      </c>
      <c r="CE47" s="212" t="s">
        <v>282</v>
      </c>
      <c r="CF47" s="212" t="s">
        <v>282</v>
      </c>
      <c r="CG47" s="212" t="s">
        <v>282</v>
      </c>
      <c r="CH47" s="212" t="s">
        <v>282</v>
      </c>
      <c r="CI47" s="212" t="s">
        <v>282</v>
      </c>
      <c r="CJ47" s="212" t="s">
        <v>282</v>
      </c>
      <c r="CK47" s="212" t="s">
        <v>282</v>
      </c>
      <c r="CL47" s="212" t="s">
        <v>282</v>
      </c>
      <c r="CM47" s="212" t="s">
        <v>282</v>
      </c>
      <c r="CN47" s="212" t="s">
        <v>282</v>
      </c>
      <c r="CO47" s="212" t="s">
        <v>282</v>
      </c>
      <c r="CP47" s="212" t="s">
        <v>282</v>
      </c>
      <c r="CQ47" s="212" t="s">
        <v>282</v>
      </c>
      <c r="CR47" s="212" t="s">
        <v>282</v>
      </c>
      <c r="CS47" s="212" t="s">
        <v>282</v>
      </c>
      <c r="CT47" s="212" t="s">
        <v>282</v>
      </c>
      <c r="CU47" s="212" t="s">
        <v>282</v>
      </c>
      <c r="CV47" s="212" t="s">
        <v>282</v>
      </c>
      <c r="CW47" s="212" t="s">
        <v>282</v>
      </c>
      <c r="CX47" s="212" t="s">
        <v>282</v>
      </c>
      <c r="CY47" s="212" t="s">
        <v>282</v>
      </c>
      <c r="CZ47" s="212" t="s">
        <v>282</v>
      </c>
      <c r="DA47" s="212" t="s">
        <v>282</v>
      </c>
      <c r="DB47" s="212" t="s">
        <v>282</v>
      </c>
      <c r="DC47" s="212" t="s">
        <v>282</v>
      </c>
      <c r="DD47" s="212" t="s">
        <v>282</v>
      </c>
      <c r="DE47" s="212" t="s">
        <v>282</v>
      </c>
      <c r="DF47" s="212" t="s">
        <v>282</v>
      </c>
      <c r="DG47" s="212" t="s">
        <v>282</v>
      </c>
      <c r="DH47" s="212" t="s">
        <v>282</v>
      </c>
      <c r="DI47" s="212" t="s">
        <v>282</v>
      </c>
      <c r="DJ47" s="212" t="s">
        <v>282</v>
      </c>
      <c r="DK47" s="212" t="s">
        <v>282</v>
      </c>
      <c r="DL47" s="212" t="s">
        <v>282</v>
      </c>
      <c r="DM47" s="212" t="s">
        <v>282</v>
      </c>
      <c r="DN47" s="212" t="s">
        <v>282</v>
      </c>
      <c r="DO47" s="212" t="s">
        <v>282</v>
      </c>
      <c r="DP47" s="212" t="s">
        <v>282</v>
      </c>
      <c r="DQ47" s="212" t="s">
        <v>282</v>
      </c>
      <c r="DR47" s="212" t="s">
        <v>282</v>
      </c>
      <c r="DS47" s="212" t="s">
        <v>282</v>
      </c>
      <c r="DT47" s="212" t="s">
        <v>282</v>
      </c>
      <c r="DU47" s="212" t="s">
        <v>282</v>
      </c>
      <c r="DV47" s="212" t="s">
        <v>282</v>
      </c>
    </row>
    <row r="48" spans="1:126" s="212" customFormat="1" x14ac:dyDescent="0.25">
      <c r="A48" s="161" t="s">
        <v>14468</v>
      </c>
      <c r="B48" s="212" t="s">
        <v>282</v>
      </c>
      <c r="C48" s="212" t="s">
        <v>5328</v>
      </c>
      <c r="D48" s="159" t="s">
        <v>10574</v>
      </c>
      <c r="E48" s="159" t="s">
        <v>14613</v>
      </c>
      <c r="F48" s="159" t="s">
        <v>10534</v>
      </c>
      <c r="G48" s="159" t="s">
        <v>10535</v>
      </c>
      <c r="J48" s="159">
        <v>6</v>
      </c>
      <c r="K48" s="159">
        <v>4</v>
      </c>
      <c r="L48" s="66" t="s">
        <v>673</v>
      </c>
      <c r="M48" s="159" t="s">
        <v>183</v>
      </c>
      <c r="N48" s="212" t="s">
        <v>282</v>
      </c>
      <c r="O48" s="212" t="s">
        <v>282</v>
      </c>
      <c r="P48" s="212" t="s">
        <v>282</v>
      </c>
      <c r="Q48" s="212">
        <v>12.24</v>
      </c>
      <c r="R48" s="212">
        <v>5.72</v>
      </c>
      <c r="S48" s="212">
        <v>38</v>
      </c>
      <c r="T48" s="212" t="s">
        <v>282</v>
      </c>
      <c r="U48" s="212" t="s">
        <v>282</v>
      </c>
      <c r="V48" s="212" t="s">
        <v>282</v>
      </c>
      <c r="W48" s="212" t="s">
        <v>282</v>
      </c>
      <c r="X48" s="212" t="s">
        <v>282</v>
      </c>
      <c r="Y48" s="212" t="s">
        <v>282</v>
      </c>
      <c r="Z48" s="212">
        <v>16.7</v>
      </c>
      <c r="AA48" s="212">
        <v>6.83</v>
      </c>
      <c r="AB48" s="212">
        <v>27</v>
      </c>
      <c r="AC48" s="212" t="s">
        <v>282</v>
      </c>
      <c r="AD48" s="212" t="s">
        <v>282</v>
      </c>
      <c r="AE48" s="212" t="s">
        <v>282</v>
      </c>
      <c r="AF48" s="212" t="s">
        <v>282</v>
      </c>
      <c r="AG48" s="212" t="s">
        <v>282</v>
      </c>
      <c r="AH48" s="212" t="s">
        <v>282</v>
      </c>
      <c r="AI48" s="66" t="s">
        <v>673</v>
      </c>
      <c r="AJ48" s="159" t="s">
        <v>183</v>
      </c>
      <c r="AK48" s="159" t="s">
        <v>282</v>
      </c>
      <c r="AL48" s="159" t="s">
        <v>282</v>
      </c>
      <c r="AM48" s="159" t="s">
        <v>282</v>
      </c>
      <c r="AN48" s="159">
        <v>12.42</v>
      </c>
      <c r="AO48" s="159">
        <v>5.22</v>
      </c>
      <c r="AP48" s="159">
        <v>45</v>
      </c>
      <c r="AQ48" s="212" t="s">
        <v>282</v>
      </c>
      <c r="AR48" s="212" t="s">
        <v>282</v>
      </c>
      <c r="AS48" s="212" t="s">
        <v>282</v>
      </c>
      <c r="AT48" s="212" t="s">
        <v>282</v>
      </c>
      <c r="AU48" s="212" t="s">
        <v>282</v>
      </c>
      <c r="AV48" s="212" t="s">
        <v>282</v>
      </c>
      <c r="AW48" s="212">
        <v>14.71</v>
      </c>
      <c r="AX48" s="212">
        <v>6.75</v>
      </c>
      <c r="AY48" s="212">
        <v>17</v>
      </c>
      <c r="AZ48" s="212" t="s">
        <v>282</v>
      </c>
      <c r="BA48" s="212" t="s">
        <v>282</v>
      </c>
      <c r="BB48" s="212" t="s">
        <v>282</v>
      </c>
      <c r="BC48" s="212" t="s">
        <v>282</v>
      </c>
      <c r="BD48" s="212" t="s">
        <v>282</v>
      </c>
      <c r="BE48" s="212" t="s">
        <v>282</v>
      </c>
      <c r="BF48" s="159" t="s">
        <v>671</v>
      </c>
      <c r="BG48" s="159" t="s">
        <v>282</v>
      </c>
      <c r="BH48" s="159" t="s">
        <v>282</v>
      </c>
      <c r="BI48" s="159" t="s">
        <v>282</v>
      </c>
      <c r="BJ48" s="159" t="s">
        <v>282</v>
      </c>
      <c r="BK48" s="212">
        <v>12.73</v>
      </c>
      <c r="BL48" s="212">
        <v>6.64</v>
      </c>
      <c r="BM48" s="212">
        <v>37</v>
      </c>
      <c r="BN48" s="212" t="s">
        <v>282</v>
      </c>
      <c r="BO48" s="212" t="s">
        <v>282</v>
      </c>
      <c r="BP48" s="212" t="s">
        <v>282</v>
      </c>
      <c r="BQ48" s="212" t="s">
        <v>282</v>
      </c>
      <c r="BR48" s="212" t="s">
        <v>282</v>
      </c>
      <c r="BS48" s="212" t="s">
        <v>282</v>
      </c>
      <c r="BT48" s="212">
        <v>14.06</v>
      </c>
      <c r="BU48" s="212">
        <v>6.28</v>
      </c>
      <c r="BV48" s="212">
        <v>33</v>
      </c>
      <c r="BW48" s="212" t="s">
        <v>282</v>
      </c>
      <c r="BX48" s="212" t="s">
        <v>282</v>
      </c>
      <c r="BY48" s="212" t="s">
        <v>282</v>
      </c>
      <c r="BZ48" s="212" t="s">
        <v>282</v>
      </c>
      <c r="CA48" s="212" t="s">
        <v>282</v>
      </c>
      <c r="CB48" s="212" t="s">
        <v>282</v>
      </c>
      <c r="CC48" s="159" t="s">
        <v>306</v>
      </c>
      <c r="CD48" s="159" t="s">
        <v>282</v>
      </c>
      <c r="CE48" s="159" t="s">
        <v>282</v>
      </c>
      <c r="CF48" s="159" t="s">
        <v>282</v>
      </c>
      <c r="CG48" s="159" t="s">
        <v>282</v>
      </c>
      <c r="CH48" s="212">
        <v>12.06</v>
      </c>
      <c r="CI48" s="212">
        <v>4.8099999999999996</v>
      </c>
      <c r="CJ48" s="212">
        <v>35</v>
      </c>
      <c r="CK48" s="212" t="s">
        <v>282</v>
      </c>
      <c r="CL48" s="212" t="s">
        <v>282</v>
      </c>
      <c r="CM48" s="212" t="s">
        <v>282</v>
      </c>
      <c r="CN48" s="212" t="s">
        <v>282</v>
      </c>
      <c r="CO48" s="212" t="s">
        <v>282</v>
      </c>
      <c r="CP48" s="212" t="s">
        <v>282</v>
      </c>
      <c r="CQ48" s="212">
        <v>11.56</v>
      </c>
      <c r="CR48" s="212">
        <v>5.91</v>
      </c>
      <c r="CS48" s="212">
        <v>27</v>
      </c>
      <c r="CT48" s="212" t="s">
        <v>282</v>
      </c>
      <c r="CU48" s="212" t="s">
        <v>282</v>
      </c>
      <c r="CV48" s="212" t="s">
        <v>282</v>
      </c>
      <c r="CW48" s="212" t="s">
        <v>282</v>
      </c>
      <c r="CX48" s="212" t="s">
        <v>282</v>
      </c>
      <c r="CY48" s="212" t="s">
        <v>282</v>
      </c>
      <c r="CZ48" s="212" t="s">
        <v>282</v>
      </c>
      <c r="DA48" s="212" t="s">
        <v>282</v>
      </c>
      <c r="DB48" s="212" t="s">
        <v>282</v>
      </c>
      <c r="DC48" s="212" t="s">
        <v>282</v>
      </c>
      <c r="DD48" s="212" t="s">
        <v>282</v>
      </c>
      <c r="DE48" s="212" t="s">
        <v>282</v>
      </c>
      <c r="DF48" s="212" t="s">
        <v>282</v>
      </c>
      <c r="DG48" s="212" t="s">
        <v>282</v>
      </c>
      <c r="DH48" s="212" t="s">
        <v>282</v>
      </c>
      <c r="DI48" s="212" t="s">
        <v>282</v>
      </c>
      <c r="DJ48" s="212" t="s">
        <v>282</v>
      </c>
      <c r="DK48" s="212" t="s">
        <v>282</v>
      </c>
      <c r="DL48" s="212" t="s">
        <v>282</v>
      </c>
      <c r="DM48" s="212" t="s">
        <v>282</v>
      </c>
      <c r="DN48" s="212" t="s">
        <v>282</v>
      </c>
      <c r="DO48" s="212" t="s">
        <v>282</v>
      </c>
      <c r="DP48" s="212" t="s">
        <v>282</v>
      </c>
      <c r="DQ48" s="212" t="s">
        <v>282</v>
      </c>
      <c r="DR48" s="212" t="s">
        <v>282</v>
      </c>
      <c r="DS48" s="212" t="s">
        <v>282</v>
      </c>
      <c r="DT48" s="212" t="s">
        <v>282</v>
      </c>
      <c r="DU48" s="212" t="s">
        <v>282</v>
      </c>
      <c r="DV48" s="212" t="s">
        <v>282</v>
      </c>
    </row>
    <row r="49" spans="1:126" s="212" customFormat="1" x14ac:dyDescent="0.25">
      <c r="A49" s="66" t="s">
        <v>8154</v>
      </c>
      <c r="B49" s="212" t="s">
        <v>282</v>
      </c>
      <c r="C49" s="212" t="s">
        <v>5328</v>
      </c>
      <c r="D49" s="159" t="s">
        <v>10574</v>
      </c>
      <c r="E49" s="159" t="s">
        <v>13826</v>
      </c>
      <c r="F49" s="159" t="s">
        <v>10534</v>
      </c>
      <c r="G49" s="159" t="s">
        <v>10535</v>
      </c>
      <c r="J49" s="159">
        <v>26</v>
      </c>
      <c r="K49" s="159">
        <v>3</v>
      </c>
      <c r="L49" s="66" t="s">
        <v>13808</v>
      </c>
      <c r="M49" s="159" t="s">
        <v>183</v>
      </c>
      <c r="N49" s="212" t="s">
        <v>282</v>
      </c>
      <c r="O49" s="212" t="s">
        <v>282</v>
      </c>
      <c r="P49" s="212" t="s">
        <v>282</v>
      </c>
      <c r="Q49" s="212" t="s">
        <v>282</v>
      </c>
      <c r="R49" s="212" t="s">
        <v>282</v>
      </c>
      <c r="S49" s="212" t="s">
        <v>282</v>
      </c>
      <c r="T49" s="212" t="s">
        <v>282</v>
      </c>
      <c r="U49" s="212" t="s">
        <v>282</v>
      </c>
      <c r="V49" s="212" t="s">
        <v>282</v>
      </c>
      <c r="W49" s="212">
        <v>0.83</v>
      </c>
      <c r="X49" s="212">
        <v>0.01</v>
      </c>
      <c r="Y49" s="212">
        <v>73</v>
      </c>
      <c r="Z49" s="212" t="s">
        <v>282</v>
      </c>
      <c r="AA49" s="212" t="s">
        <v>282</v>
      </c>
      <c r="AB49" s="212" t="s">
        <v>282</v>
      </c>
      <c r="AC49" s="212" t="s">
        <v>282</v>
      </c>
      <c r="AD49" s="212" t="s">
        <v>282</v>
      </c>
      <c r="AE49" s="212" t="s">
        <v>282</v>
      </c>
      <c r="AF49" s="212" t="s">
        <v>282</v>
      </c>
      <c r="AG49" s="212" t="s">
        <v>282</v>
      </c>
      <c r="AH49" s="212" t="s">
        <v>282</v>
      </c>
      <c r="AI49" s="159" t="s">
        <v>10667</v>
      </c>
      <c r="AJ49" s="159" t="s">
        <v>183</v>
      </c>
      <c r="AK49" s="159" t="s">
        <v>282</v>
      </c>
      <c r="AL49" s="159" t="s">
        <v>282</v>
      </c>
      <c r="AM49" s="159" t="s">
        <v>282</v>
      </c>
      <c r="AN49" s="159" t="s">
        <v>282</v>
      </c>
      <c r="AO49" s="159" t="s">
        <v>282</v>
      </c>
      <c r="AP49" s="159" t="s">
        <v>282</v>
      </c>
      <c r="AQ49" s="159" t="s">
        <v>282</v>
      </c>
      <c r="AR49" s="159" t="s">
        <v>282</v>
      </c>
      <c r="AS49" s="159" t="s">
        <v>282</v>
      </c>
      <c r="AT49" s="212">
        <v>0.83</v>
      </c>
      <c r="AU49" s="212">
        <v>0.03</v>
      </c>
      <c r="AV49" s="212">
        <v>20</v>
      </c>
      <c r="AW49" s="212" t="s">
        <v>282</v>
      </c>
      <c r="AX49" s="212" t="s">
        <v>282</v>
      </c>
      <c r="AY49" s="212" t="s">
        <v>282</v>
      </c>
      <c r="AZ49" s="212" t="s">
        <v>282</v>
      </c>
      <c r="BA49" s="212" t="s">
        <v>282</v>
      </c>
      <c r="BB49" s="212" t="s">
        <v>282</v>
      </c>
      <c r="BC49" s="212" t="s">
        <v>282</v>
      </c>
      <c r="BD49" s="212" t="s">
        <v>282</v>
      </c>
      <c r="BE49" s="212" t="s">
        <v>282</v>
      </c>
      <c r="BF49" s="212" t="s">
        <v>681</v>
      </c>
      <c r="BG49" s="159" t="s">
        <v>183</v>
      </c>
      <c r="BH49" s="159" t="s">
        <v>282</v>
      </c>
      <c r="BI49" s="159" t="s">
        <v>282</v>
      </c>
      <c r="BJ49" s="159" t="s">
        <v>282</v>
      </c>
      <c r="BK49" s="159" t="s">
        <v>282</v>
      </c>
      <c r="BL49" s="159" t="s">
        <v>282</v>
      </c>
      <c r="BM49" s="159" t="s">
        <v>282</v>
      </c>
      <c r="BN49" s="159" t="s">
        <v>282</v>
      </c>
      <c r="BO49" s="159" t="s">
        <v>282</v>
      </c>
      <c r="BP49" s="159" t="s">
        <v>282</v>
      </c>
      <c r="BQ49" s="212">
        <v>0.79</v>
      </c>
      <c r="BR49" s="212">
        <v>0.02</v>
      </c>
      <c r="BS49" s="212">
        <v>54</v>
      </c>
      <c r="BT49" s="212" t="s">
        <v>282</v>
      </c>
      <c r="BU49" s="212" t="s">
        <v>282</v>
      </c>
      <c r="BV49" s="212" t="s">
        <v>282</v>
      </c>
      <c r="BW49" s="212" t="s">
        <v>282</v>
      </c>
      <c r="BX49" s="212" t="s">
        <v>282</v>
      </c>
      <c r="BY49" s="212" t="s">
        <v>282</v>
      </c>
      <c r="BZ49" s="212" t="s">
        <v>282</v>
      </c>
      <c r="CA49" s="212" t="s">
        <v>282</v>
      </c>
      <c r="CB49" s="212" t="s">
        <v>282</v>
      </c>
      <c r="CC49" s="212" t="s">
        <v>282</v>
      </c>
      <c r="CD49" s="212" t="s">
        <v>282</v>
      </c>
      <c r="CE49" s="212" t="s">
        <v>282</v>
      </c>
      <c r="CF49" s="212" t="s">
        <v>282</v>
      </c>
      <c r="CG49" s="212" t="s">
        <v>282</v>
      </c>
      <c r="CH49" s="212" t="s">
        <v>282</v>
      </c>
      <c r="CI49" s="212" t="s">
        <v>282</v>
      </c>
      <c r="CJ49" s="212" t="s">
        <v>282</v>
      </c>
      <c r="CK49" s="212" t="s">
        <v>282</v>
      </c>
      <c r="CL49" s="212" t="s">
        <v>282</v>
      </c>
      <c r="CM49" s="212" t="s">
        <v>282</v>
      </c>
      <c r="CN49" s="212" t="s">
        <v>282</v>
      </c>
      <c r="CO49" s="212" t="s">
        <v>282</v>
      </c>
      <c r="CP49" s="212" t="s">
        <v>282</v>
      </c>
      <c r="CQ49" s="212" t="s">
        <v>282</v>
      </c>
      <c r="CR49" s="212" t="s">
        <v>282</v>
      </c>
      <c r="CS49" s="212" t="s">
        <v>282</v>
      </c>
      <c r="CT49" s="212" t="s">
        <v>282</v>
      </c>
      <c r="CU49" s="212" t="s">
        <v>282</v>
      </c>
      <c r="CV49" s="212" t="s">
        <v>282</v>
      </c>
      <c r="CW49" s="212" t="s">
        <v>282</v>
      </c>
      <c r="CX49" s="212" t="s">
        <v>282</v>
      </c>
      <c r="CY49" s="212" t="s">
        <v>282</v>
      </c>
      <c r="CZ49" s="212" t="s">
        <v>282</v>
      </c>
      <c r="DA49" s="212" t="s">
        <v>282</v>
      </c>
      <c r="DB49" s="212" t="s">
        <v>282</v>
      </c>
      <c r="DC49" s="212" t="s">
        <v>282</v>
      </c>
      <c r="DD49" s="212" t="s">
        <v>282</v>
      </c>
      <c r="DE49" s="212" t="s">
        <v>282</v>
      </c>
      <c r="DF49" s="212" t="s">
        <v>282</v>
      </c>
      <c r="DG49" s="212" t="s">
        <v>282</v>
      </c>
      <c r="DH49" s="212" t="s">
        <v>282</v>
      </c>
      <c r="DI49" s="212" t="s">
        <v>282</v>
      </c>
      <c r="DJ49" s="212" t="s">
        <v>282</v>
      </c>
      <c r="DK49" s="212" t="s">
        <v>282</v>
      </c>
      <c r="DL49" s="212" t="s">
        <v>282</v>
      </c>
      <c r="DM49" s="212" t="s">
        <v>282</v>
      </c>
      <c r="DN49" s="212" t="s">
        <v>282</v>
      </c>
      <c r="DO49" s="212" t="s">
        <v>282</v>
      </c>
      <c r="DP49" s="212" t="s">
        <v>282</v>
      </c>
      <c r="DQ49" s="212" t="s">
        <v>282</v>
      </c>
      <c r="DR49" s="212" t="s">
        <v>282</v>
      </c>
      <c r="DS49" s="212" t="s">
        <v>282</v>
      </c>
      <c r="DT49" s="212" t="s">
        <v>282</v>
      </c>
      <c r="DU49" s="212" t="s">
        <v>282</v>
      </c>
      <c r="DV49" s="212" t="s">
        <v>282</v>
      </c>
    </row>
    <row r="50" spans="1:126" s="212" customFormat="1" x14ac:dyDescent="0.25">
      <c r="A50" s="66" t="s">
        <v>8154</v>
      </c>
      <c r="B50" s="212" t="s">
        <v>282</v>
      </c>
      <c r="C50" s="212" t="s">
        <v>216</v>
      </c>
      <c r="D50" s="159" t="s">
        <v>10574</v>
      </c>
      <c r="E50" s="159" t="s">
        <v>13827</v>
      </c>
      <c r="F50" s="159" t="s">
        <v>10534</v>
      </c>
      <c r="G50" s="159" t="s">
        <v>10535</v>
      </c>
      <c r="J50" s="159">
        <v>26</v>
      </c>
      <c r="K50" s="159">
        <v>3</v>
      </c>
      <c r="L50" s="66" t="s">
        <v>13808</v>
      </c>
      <c r="M50" s="159" t="s">
        <v>183</v>
      </c>
      <c r="N50" s="212" t="s">
        <v>282</v>
      </c>
      <c r="O50" s="212" t="s">
        <v>282</v>
      </c>
      <c r="P50" s="212" t="s">
        <v>282</v>
      </c>
      <c r="Q50" s="212" t="s">
        <v>282</v>
      </c>
      <c r="R50" s="212" t="s">
        <v>282</v>
      </c>
      <c r="S50" s="212" t="s">
        <v>282</v>
      </c>
      <c r="T50" s="212" t="s">
        <v>282</v>
      </c>
      <c r="U50" s="212" t="s">
        <v>282</v>
      </c>
      <c r="V50" s="212" t="s">
        <v>282</v>
      </c>
      <c r="W50" s="212">
        <v>69.66</v>
      </c>
      <c r="X50" s="212">
        <v>2.02</v>
      </c>
      <c r="Y50" s="212">
        <v>73</v>
      </c>
      <c r="Z50" s="212" t="s">
        <v>282</v>
      </c>
      <c r="AA50" s="212" t="s">
        <v>282</v>
      </c>
      <c r="AB50" s="212" t="s">
        <v>282</v>
      </c>
      <c r="AC50" s="212" t="s">
        <v>282</v>
      </c>
      <c r="AD50" s="212" t="s">
        <v>282</v>
      </c>
      <c r="AE50" s="212" t="s">
        <v>282</v>
      </c>
      <c r="AF50" s="212" t="s">
        <v>282</v>
      </c>
      <c r="AG50" s="212" t="s">
        <v>282</v>
      </c>
      <c r="AH50" s="212" t="s">
        <v>282</v>
      </c>
      <c r="AI50" s="159" t="s">
        <v>10667</v>
      </c>
      <c r="AJ50" s="159" t="s">
        <v>183</v>
      </c>
      <c r="AK50" s="159" t="s">
        <v>282</v>
      </c>
      <c r="AL50" s="159" t="s">
        <v>282</v>
      </c>
      <c r="AM50" s="159" t="s">
        <v>282</v>
      </c>
      <c r="AN50" s="159" t="s">
        <v>282</v>
      </c>
      <c r="AO50" s="159" t="s">
        <v>282</v>
      </c>
      <c r="AP50" s="159" t="s">
        <v>282</v>
      </c>
      <c r="AQ50" s="159" t="s">
        <v>282</v>
      </c>
      <c r="AR50" s="159" t="s">
        <v>282</v>
      </c>
      <c r="AS50" s="159" t="s">
        <v>282</v>
      </c>
      <c r="AT50" s="212">
        <v>64.92</v>
      </c>
      <c r="AU50" s="212">
        <v>4.05</v>
      </c>
      <c r="AV50" s="212">
        <v>20</v>
      </c>
      <c r="AW50" s="212" t="s">
        <v>282</v>
      </c>
      <c r="AX50" s="212" t="s">
        <v>282</v>
      </c>
      <c r="AY50" s="212" t="s">
        <v>282</v>
      </c>
      <c r="AZ50" s="212" t="s">
        <v>282</v>
      </c>
      <c r="BA50" s="212" t="s">
        <v>282</v>
      </c>
      <c r="BB50" s="212" t="s">
        <v>282</v>
      </c>
      <c r="BC50" s="212" t="s">
        <v>282</v>
      </c>
      <c r="BD50" s="212" t="s">
        <v>282</v>
      </c>
      <c r="BE50" s="212" t="s">
        <v>282</v>
      </c>
      <c r="BF50" s="212" t="s">
        <v>681</v>
      </c>
      <c r="BG50" s="159" t="s">
        <v>183</v>
      </c>
      <c r="BH50" s="159" t="s">
        <v>282</v>
      </c>
      <c r="BI50" s="159" t="s">
        <v>282</v>
      </c>
      <c r="BJ50" s="159" t="s">
        <v>282</v>
      </c>
      <c r="BK50" s="159" t="s">
        <v>282</v>
      </c>
      <c r="BL50" s="159" t="s">
        <v>282</v>
      </c>
      <c r="BM50" s="159" t="s">
        <v>282</v>
      </c>
      <c r="BN50" s="159" t="s">
        <v>282</v>
      </c>
      <c r="BO50" s="159" t="s">
        <v>282</v>
      </c>
      <c r="BP50" s="159" t="s">
        <v>282</v>
      </c>
      <c r="BQ50" s="212">
        <v>60.14</v>
      </c>
      <c r="BR50" s="212">
        <v>2.44</v>
      </c>
      <c r="BS50" s="212">
        <v>54</v>
      </c>
      <c r="BT50" s="212" t="s">
        <v>282</v>
      </c>
      <c r="BU50" s="212" t="s">
        <v>282</v>
      </c>
      <c r="BV50" s="212" t="s">
        <v>282</v>
      </c>
      <c r="BW50" s="212" t="s">
        <v>282</v>
      </c>
      <c r="BX50" s="212" t="s">
        <v>282</v>
      </c>
      <c r="BY50" s="212" t="s">
        <v>282</v>
      </c>
      <c r="BZ50" s="212" t="s">
        <v>282</v>
      </c>
      <c r="CA50" s="212" t="s">
        <v>282</v>
      </c>
      <c r="CB50" s="212" t="s">
        <v>282</v>
      </c>
      <c r="CC50" s="212" t="s">
        <v>282</v>
      </c>
      <c r="CD50" s="212" t="s">
        <v>282</v>
      </c>
      <c r="CE50" s="212" t="s">
        <v>282</v>
      </c>
      <c r="CF50" s="212" t="s">
        <v>282</v>
      </c>
      <c r="CG50" s="212" t="s">
        <v>282</v>
      </c>
      <c r="CH50" s="212" t="s">
        <v>282</v>
      </c>
      <c r="CI50" s="212" t="s">
        <v>282</v>
      </c>
      <c r="CJ50" s="212" t="s">
        <v>282</v>
      </c>
      <c r="CK50" s="212" t="s">
        <v>282</v>
      </c>
      <c r="CL50" s="212" t="s">
        <v>282</v>
      </c>
      <c r="CM50" s="212" t="s">
        <v>282</v>
      </c>
      <c r="CN50" s="212" t="s">
        <v>282</v>
      </c>
      <c r="CO50" s="212" t="s">
        <v>282</v>
      </c>
      <c r="CP50" s="212" t="s">
        <v>282</v>
      </c>
      <c r="CQ50" s="212" t="s">
        <v>282</v>
      </c>
      <c r="CR50" s="212" t="s">
        <v>282</v>
      </c>
      <c r="CS50" s="212" t="s">
        <v>282</v>
      </c>
      <c r="CT50" s="212" t="s">
        <v>282</v>
      </c>
      <c r="CU50" s="212" t="s">
        <v>282</v>
      </c>
      <c r="CV50" s="212" t="s">
        <v>282</v>
      </c>
      <c r="CW50" s="212" t="s">
        <v>282</v>
      </c>
      <c r="CX50" s="212" t="s">
        <v>282</v>
      </c>
      <c r="CY50" s="212" t="s">
        <v>282</v>
      </c>
      <c r="CZ50" s="212" t="s">
        <v>282</v>
      </c>
      <c r="DA50" s="212" t="s">
        <v>282</v>
      </c>
      <c r="DB50" s="212" t="s">
        <v>282</v>
      </c>
      <c r="DC50" s="212" t="s">
        <v>282</v>
      </c>
      <c r="DD50" s="212" t="s">
        <v>282</v>
      </c>
      <c r="DE50" s="212" t="s">
        <v>282</v>
      </c>
      <c r="DF50" s="212" t="s">
        <v>282</v>
      </c>
      <c r="DG50" s="212" t="s">
        <v>282</v>
      </c>
      <c r="DH50" s="212" t="s">
        <v>282</v>
      </c>
      <c r="DI50" s="212" t="s">
        <v>282</v>
      </c>
      <c r="DJ50" s="212" t="s">
        <v>282</v>
      </c>
      <c r="DK50" s="212" t="s">
        <v>282</v>
      </c>
      <c r="DL50" s="212" t="s">
        <v>282</v>
      </c>
      <c r="DM50" s="212" t="s">
        <v>282</v>
      </c>
      <c r="DN50" s="212" t="s">
        <v>282</v>
      </c>
      <c r="DO50" s="212" t="s">
        <v>282</v>
      </c>
      <c r="DP50" s="212" t="s">
        <v>282</v>
      </c>
      <c r="DQ50" s="212" t="s">
        <v>282</v>
      </c>
      <c r="DR50" s="212" t="s">
        <v>282</v>
      </c>
      <c r="DS50" s="212" t="s">
        <v>282</v>
      </c>
      <c r="DT50" s="212" t="s">
        <v>282</v>
      </c>
      <c r="DU50" s="212" t="s">
        <v>282</v>
      </c>
      <c r="DV50" s="212" t="s">
        <v>282</v>
      </c>
    </row>
    <row r="51" spans="1:126" s="212" customFormat="1" x14ac:dyDescent="0.25">
      <c r="A51" s="66" t="s">
        <v>8154</v>
      </c>
      <c r="B51" s="212" t="s">
        <v>282</v>
      </c>
      <c r="C51" s="212" t="s">
        <v>5328</v>
      </c>
      <c r="D51" s="159" t="s">
        <v>11102</v>
      </c>
      <c r="E51" s="159" t="s">
        <v>13828</v>
      </c>
      <c r="F51" s="159" t="s">
        <v>10534</v>
      </c>
      <c r="G51" s="159" t="s">
        <v>10880</v>
      </c>
      <c r="J51" s="159">
        <v>26</v>
      </c>
      <c r="K51" s="159">
        <v>3</v>
      </c>
      <c r="L51" s="66" t="s">
        <v>13808</v>
      </c>
      <c r="M51" s="159" t="s">
        <v>183</v>
      </c>
      <c r="N51" s="212" t="s">
        <v>282</v>
      </c>
      <c r="O51" s="212" t="s">
        <v>282</v>
      </c>
      <c r="P51" s="212" t="s">
        <v>282</v>
      </c>
      <c r="Q51" s="212" t="s">
        <v>282</v>
      </c>
      <c r="R51" s="212" t="s">
        <v>282</v>
      </c>
      <c r="S51" s="212" t="s">
        <v>282</v>
      </c>
      <c r="T51" s="212" t="s">
        <v>282</v>
      </c>
      <c r="U51" s="212" t="s">
        <v>282</v>
      </c>
      <c r="V51" s="212" t="s">
        <v>282</v>
      </c>
      <c r="W51" s="212">
        <v>1.46</v>
      </c>
      <c r="X51" s="212">
        <v>0.08</v>
      </c>
      <c r="Y51" s="212">
        <v>73</v>
      </c>
      <c r="Z51" s="212" t="s">
        <v>282</v>
      </c>
      <c r="AA51" s="212" t="s">
        <v>282</v>
      </c>
      <c r="AB51" s="212" t="s">
        <v>282</v>
      </c>
      <c r="AC51" s="212" t="s">
        <v>282</v>
      </c>
      <c r="AD51" s="212" t="s">
        <v>282</v>
      </c>
      <c r="AE51" s="212" t="s">
        <v>282</v>
      </c>
      <c r="AF51" s="212" t="s">
        <v>282</v>
      </c>
      <c r="AG51" s="212" t="s">
        <v>282</v>
      </c>
      <c r="AH51" s="212" t="s">
        <v>282</v>
      </c>
      <c r="AI51" s="159" t="s">
        <v>10667</v>
      </c>
      <c r="AJ51" s="159" t="s">
        <v>183</v>
      </c>
      <c r="AK51" s="159" t="s">
        <v>282</v>
      </c>
      <c r="AL51" s="159" t="s">
        <v>282</v>
      </c>
      <c r="AM51" s="159" t="s">
        <v>282</v>
      </c>
      <c r="AN51" s="159" t="s">
        <v>282</v>
      </c>
      <c r="AO51" s="159" t="s">
        <v>282</v>
      </c>
      <c r="AP51" s="159" t="s">
        <v>282</v>
      </c>
      <c r="AQ51" s="159" t="s">
        <v>282</v>
      </c>
      <c r="AR51" s="159" t="s">
        <v>282</v>
      </c>
      <c r="AS51" s="159" t="s">
        <v>282</v>
      </c>
      <c r="AT51" s="212">
        <v>1.56</v>
      </c>
      <c r="AU51" s="212">
        <v>0.14000000000000001</v>
      </c>
      <c r="AV51" s="212">
        <v>20</v>
      </c>
      <c r="AW51" s="212" t="s">
        <v>282</v>
      </c>
      <c r="AX51" s="212" t="s">
        <v>282</v>
      </c>
      <c r="AY51" s="212" t="s">
        <v>282</v>
      </c>
      <c r="AZ51" s="212" t="s">
        <v>282</v>
      </c>
      <c r="BA51" s="212" t="s">
        <v>282</v>
      </c>
      <c r="BB51" s="212" t="s">
        <v>282</v>
      </c>
      <c r="BC51" s="212" t="s">
        <v>282</v>
      </c>
      <c r="BD51" s="212" t="s">
        <v>282</v>
      </c>
      <c r="BE51" s="212" t="s">
        <v>282</v>
      </c>
      <c r="BF51" s="212" t="s">
        <v>681</v>
      </c>
      <c r="BG51" s="159" t="s">
        <v>183</v>
      </c>
      <c r="BH51" s="159" t="s">
        <v>282</v>
      </c>
      <c r="BI51" s="159" t="s">
        <v>282</v>
      </c>
      <c r="BJ51" s="159" t="s">
        <v>282</v>
      </c>
      <c r="BK51" s="159" t="s">
        <v>282</v>
      </c>
      <c r="BL51" s="159" t="s">
        <v>282</v>
      </c>
      <c r="BM51" s="159" t="s">
        <v>282</v>
      </c>
      <c r="BN51" s="159" t="s">
        <v>282</v>
      </c>
      <c r="BO51" s="159" t="s">
        <v>282</v>
      </c>
      <c r="BP51" s="159" t="s">
        <v>282</v>
      </c>
      <c r="BQ51" s="212">
        <v>1.6</v>
      </c>
      <c r="BR51" s="212">
        <v>0.1</v>
      </c>
      <c r="BS51" s="212">
        <v>54</v>
      </c>
      <c r="BT51" s="212" t="s">
        <v>282</v>
      </c>
      <c r="BU51" s="212" t="s">
        <v>282</v>
      </c>
      <c r="BV51" s="212" t="s">
        <v>282</v>
      </c>
      <c r="BW51" s="212" t="s">
        <v>282</v>
      </c>
      <c r="BX51" s="212" t="s">
        <v>282</v>
      </c>
      <c r="BY51" s="212" t="s">
        <v>282</v>
      </c>
      <c r="BZ51" s="212" t="s">
        <v>282</v>
      </c>
      <c r="CA51" s="212" t="s">
        <v>282</v>
      </c>
      <c r="CB51" s="212" t="s">
        <v>282</v>
      </c>
      <c r="CC51" s="212" t="s">
        <v>282</v>
      </c>
      <c r="CD51" s="212" t="s">
        <v>282</v>
      </c>
      <c r="CE51" s="212" t="s">
        <v>282</v>
      </c>
      <c r="CF51" s="212" t="s">
        <v>282</v>
      </c>
      <c r="CG51" s="212" t="s">
        <v>282</v>
      </c>
      <c r="CH51" s="212" t="s">
        <v>282</v>
      </c>
      <c r="CI51" s="212" t="s">
        <v>282</v>
      </c>
      <c r="CJ51" s="212" t="s">
        <v>282</v>
      </c>
      <c r="CK51" s="212" t="s">
        <v>282</v>
      </c>
      <c r="CL51" s="212" t="s">
        <v>282</v>
      </c>
      <c r="CM51" s="212" t="s">
        <v>282</v>
      </c>
      <c r="CN51" s="212" t="s">
        <v>282</v>
      </c>
      <c r="CO51" s="212" t="s">
        <v>282</v>
      </c>
      <c r="CP51" s="212" t="s">
        <v>282</v>
      </c>
      <c r="CQ51" s="212" t="s">
        <v>282</v>
      </c>
      <c r="CR51" s="212" t="s">
        <v>282</v>
      </c>
      <c r="CS51" s="212" t="s">
        <v>282</v>
      </c>
      <c r="CT51" s="212" t="s">
        <v>282</v>
      </c>
      <c r="CU51" s="212" t="s">
        <v>282</v>
      </c>
      <c r="CV51" s="212" t="s">
        <v>282</v>
      </c>
      <c r="CW51" s="212" t="s">
        <v>282</v>
      </c>
      <c r="CX51" s="212" t="s">
        <v>282</v>
      </c>
      <c r="CY51" s="212" t="s">
        <v>282</v>
      </c>
      <c r="CZ51" s="212" t="s">
        <v>282</v>
      </c>
      <c r="DA51" s="212" t="s">
        <v>282</v>
      </c>
      <c r="DB51" s="212" t="s">
        <v>282</v>
      </c>
      <c r="DC51" s="212" t="s">
        <v>282</v>
      </c>
      <c r="DD51" s="212" t="s">
        <v>282</v>
      </c>
      <c r="DE51" s="212" t="s">
        <v>282</v>
      </c>
      <c r="DF51" s="212" t="s">
        <v>282</v>
      </c>
      <c r="DG51" s="212" t="s">
        <v>282</v>
      </c>
      <c r="DH51" s="212" t="s">
        <v>282</v>
      </c>
      <c r="DI51" s="212" t="s">
        <v>282</v>
      </c>
      <c r="DJ51" s="212" t="s">
        <v>282</v>
      </c>
      <c r="DK51" s="212" t="s">
        <v>282</v>
      </c>
      <c r="DL51" s="212" t="s">
        <v>282</v>
      </c>
      <c r="DM51" s="212" t="s">
        <v>282</v>
      </c>
      <c r="DN51" s="212" t="s">
        <v>282</v>
      </c>
      <c r="DO51" s="212" t="s">
        <v>282</v>
      </c>
      <c r="DP51" s="212" t="s">
        <v>282</v>
      </c>
      <c r="DQ51" s="212" t="s">
        <v>282</v>
      </c>
      <c r="DR51" s="212" t="s">
        <v>282</v>
      </c>
      <c r="DS51" s="212" t="s">
        <v>282</v>
      </c>
      <c r="DT51" s="212" t="s">
        <v>282</v>
      </c>
      <c r="DU51" s="212" t="s">
        <v>282</v>
      </c>
      <c r="DV51" s="212" t="s">
        <v>282</v>
      </c>
    </row>
    <row r="52" spans="1:126" s="212" customFormat="1" x14ac:dyDescent="0.25">
      <c r="A52" s="66" t="s">
        <v>8154</v>
      </c>
      <c r="B52" s="212" t="s">
        <v>282</v>
      </c>
      <c r="C52" s="159" t="s">
        <v>216</v>
      </c>
      <c r="D52" s="159" t="s">
        <v>11102</v>
      </c>
      <c r="E52" s="159" t="s">
        <v>5827</v>
      </c>
      <c r="F52" s="159" t="s">
        <v>10534</v>
      </c>
      <c r="G52" s="159" t="s">
        <v>10880</v>
      </c>
      <c r="J52" s="159">
        <v>26</v>
      </c>
      <c r="K52" s="159">
        <v>3</v>
      </c>
      <c r="L52" s="66" t="s">
        <v>13808</v>
      </c>
      <c r="M52" s="159" t="s">
        <v>183</v>
      </c>
      <c r="N52" s="212" t="s">
        <v>282</v>
      </c>
      <c r="O52" s="212" t="s">
        <v>282</v>
      </c>
      <c r="P52" s="212" t="s">
        <v>282</v>
      </c>
      <c r="Q52" s="212" t="s">
        <v>282</v>
      </c>
      <c r="R52" s="212" t="s">
        <v>282</v>
      </c>
      <c r="S52" s="212" t="s">
        <v>282</v>
      </c>
      <c r="T52" s="212" t="s">
        <v>282</v>
      </c>
      <c r="U52" s="212" t="s">
        <v>282</v>
      </c>
      <c r="V52" s="212" t="s">
        <v>282</v>
      </c>
      <c r="W52" s="212">
        <v>2.2400000000000002</v>
      </c>
      <c r="X52" s="212">
        <v>7.0000000000000007E-2</v>
      </c>
      <c r="Y52" s="212">
        <v>73</v>
      </c>
      <c r="Z52" s="212" t="s">
        <v>282</v>
      </c>
      <c r="AA52" s="212" t="s">
        <v>282</v>
      </c>
      <c r="AB52" s="212" t="s">
        <v>282</v>
      </c>
      <c r="AC52" s="212" t="s">
        <v>282</v>
      </c>
      <c r="AD52" s="212" t="s">
        <v>282</v>
      </c>
      <c r="AE52" s="212" t="s">
        <v>282</v>
      </c>
      <c r="AF52" s="212" t="s">
        <v>282</v>
      </c>
      <c r="AG52" s="212" t="s">
        <v>282</v>
      </c>
      <c r="AH52" s="212" t="s">
        <v>282</v>
      </c>
      <c r="AI52" s="159" t="s">
        <v>10667</v>
      </c>
      <c r="AJ52" s="159" t="s">
        <v>183</v>
      </c>
      <c r="AK52" s="159" t="s">
        <v>282</v>
      </c>
      <c r="AL52" s="159" t="s">
        <v>282</v>
      </c>
      <c r="AM52" s="159" t="s">
        <v>282</v>
      </c>
      <c r="AN52" s="159" t="s">
        <v>282</v>
      </c>
      <c r="AO52" s="159" t="s">
        <v>282</v>
      </c>
      <c r="AP52" s="159" t="s">
        <v>282</v>
      </c>
      <c r="AQ52" s="159" t="s">
        <v>282</v>
      </c>
      <c r="AR52" s="159" t="s">
        <v>282</v>
      </c>
      <c r="AS52" s="159" t="s">
        <v>282</v>
      </c>
      <c r="AT52" s="212">
        <v>2.5</v>
      </c>
      <c r="AU52" s="212">
        <v>0.12</v>
      </c>
      <c r="AV52" s="212">
        <v>20</v>
      </c>
      <c r="AW52" s="212" t="s">
        <v>282</v>
      </c>
      <c r="AX52" s="212" t="s">
        <v>282</v>
      </c>
      <c r="AY52" s="212" t="s">
        <v>282</v>
      </c>
      <c r="AZ52" s="212" t="s">
        <v>282</v>
      </c>
      <c r="BA52" s="212" t="s">
        <v>282</v>
      </c>
      <c r="BB52" s="212" t="s">
        <v>282</v>
      </c>
      <c r="BC52" s="212" t="s">
        <v>282</v>
      </c>
      <c r="BD52" s="212" t="s">
        <v>282</v>
      </c>
      <c r="BE52" s="212" t="s">
        <v>282</v>
      </c>
      <c r="BF52" s="212" t="s">
        <v>681</v>
      </c>
      <c r="BG52" s="159" t="s">
        <v>183</v>
      </c>
      <c r="BH52" s="159" t="s">
        <v>282</v>
      </c>
      <c r="BI52" s="159" t="s">
        <v>282</v>
      </c>
      <c r="BJ52" s="159" t="s">
        <v>282</v>
      </c>
      <c r="BK52" s="159" t="s">
        <v>282</v>
      </c>
      <c r="BL52" s="159" t="s">
        <v>282</v>
      </c>
      <c r="BM52" s="159" t="s">
        <v>282</v>
      </c>
      <c r="BN52" s="159" t="s">
        <v>282</v>
      </c>
      <c r="BO52" s="159" t="s">
        <v>282</v>
      </c>
      <c r="BP52" s="159" t="s">
        <v>282</v>
      </c>
      <c r="BQ52" s="212">
        <v>2.5</v>
      </c>
      <c r="BR52" s="212">
        <v>0.08</v>
      </c>
      <c r="BS52" s="212">
        <v>54</v>
      </c>
      <c r="BT52" s="212" t="s">
        <v>282</v>
      </c>
      <c r="BU52" s="212" t="s">
        <v>282</v>
      </c>
      <c r="BV52" s="212" t="s">
        <v>282</v>
      </c>
      <c r="BW52" s="212" t="s">
        <v>282</v>
      </c>
      <c r="BX52" s="212" t="s">
        <v>282</v>
      </c>
      <c r="BY52" s="212" t="s">
        <v>282</v>
      </c>
      <c r="BZ52" s="212" t="s">
        <v>282</v>
      </c>
      <c r="CA52" s="212" t="s">
        <v>282</v>
      </c>
      <c r="CB52" s="212" t="s">
        <v>282</v>
      </c>
      <c r="CC52" s="212" t="s">
        <v>282</v>
      </c>
      <c r="CD52" s="212" t="s">
        <v>282</v>
      </c>
      <c r="CE52" s="212" t="s">
        <v>282</v>
      </c>
      <c r="CF52" s="212" t="s">
        <v>282</v>
      </c>
      <c r="CG52" s="212" t="s">
        <v>282</v>
      </c>
      <c r="CH52" s="212" t="s">
        <v>282</v>
      </c>
      <c r="CI52" s="212" t="s">
        <v>282</v>
      </c>
      <c r="CJ52" s="212" t="s">
        <v>282</v>
      </c>
      <c r="CK52" s="212" t="s">
        <v>282</v>
      </c>
      <c r="CL52" s="212" t="s">
        <v>282</v>
      </c>
      <c r="CM52" s="212" t="s">
        <v>282</v>
      </c>
      <c r="CN52" s="212" t="s">
        <v>282</v>
      </c>
      <c r="CO52" s="212" t="s">
        <v>282</v>
      </c>
      <c r="CP52" s="212" t="s">
        <v>282</v>
      </c>
      <c r="CQ52" s="212" t="s">
        <v>282</v>
      </c>
      <c r="CR52" s="212" t="s">
        <v>282</v>
      </c>
      <c r="CS52" s="212" t="s">
        <v>282</v>
      </c>
      <c r="CT52" s="212" t="s">
        <v>282</v>
      </c>
      <c r="CU52" s="212" t="s">
        <v>282</v>
      </c>
      <c r="CV52" s="212" t="s">
        <v>282</v>
      </c>
      <c r="CW52" s="212" t="s">
        <v>282</v>
      </c>
      <c r="CX52" s="212" t="s">
        <v>282</v>
      </c>
      <c r="CY52" s="212" t="s">
        <v>282</v>
      </c>
      <c r="CZ52" s="212" t="s">
        <v>282</v>
      </c>
      <c r="DA52" s="212" t="s">
        <v>282</v>
      </c>
      <c r="DB52" s="212" t="s">
        <v>282</v>
      </c>
      <c r="DC52" s="212" t="s">
        <v>282</v>
      </c>
      <c r="DD52" s="212" t="s">
        <v>282</v>
      </c>
      <c r="DE52" s="212" t="s">
        <v>282</v>
      </c>
      <c r="DF52" s="212" t="s">
        <v>282</v>
      </c>
      <c r="DG52" s="212" t="s">
        <v>282</v>
      </c>
      <c r="DH52" s="212" t="s">
        <v>282</v>
      </c>
      <c r="DI52" s="212" t="s">
        <v>282</v>
      </c>
      <c r="DJ52" s="212" t="s">
        <v>282</v>
      </c>
      <c r="DK52" s="212" t="s">
        <v>282</v>
      </c>
      <c r="DL52" s="212" t="s">
        <v>282</v>
      </c>
      <c r="DM52" s="212" t="s">
        <v>282</v>
      </c>
      <c r="DN52" s="212" t="s">
        <v>282</v>
      </c>
      <c r="DO52" s="212" t="s">
        <v>282</v>
      </c>
      <c r="DP52" s="212" t="s">
        <v>282</v>
      </c>
      <c r="DQ52" s="212" t="s">
        <v>282</v>
      </c>
      <c r="DR52" s="212" t="s">
        <v>282</v>
      </c>
      <c r="DS52" s="212" t="s">
        <v>282</v>
      </c>
      <c r="DT52" s="212" t="s">
        <v>282</v>
      </c>
      <c r="DU52" s="212" t="s">
        <v>282</v>
      </c>
      <c r="DV52" s="212" t="s">
        <v>282</v>
      </c>
    </row>
    <row r="53" spans="1:126" s="212" customFormat="1" x14ac:dyDescent="0.25">
      <c r="A53" s="66" t="s">
        <v>9493</v>
      </c>
      <c r="B53" s="212" t="s">
        <v>282</v>
      </c>
      <c r="C53" s="159" t="s">
        <v>216</v>
      </c>
      <c r="D53" s="159" t="s">
        <v>10536</v>
      </c>
      <c r="E53" s="159" t="s">
        <v>5843</v>
      </c>
      <c r="F53" s="159" t="s">
        <v>10534</v>
      </c>
      <c r="G53" s="159" t="s">
        <v>10535</v>
      </c>
      <c r="J53" s="159" t="s">
        <v>273</v>
      </c>
      <c r="K53" s="159">
        <v>2</v>
      </c>
      <c r="L53" s="159" t="s">
        <v>10667</v>
      </c>
      <c r="M53" s="159" t="s">
        <v>183</v>
      </c>
      <c r="N53" s="159" t="s">
        <v>282</v>
      </c>
      <c r="O53" s="159" t="s">
        <v>282</v>
      </c>
      <c r="P53" s="159" t="s">
        <v>282</v>
      </c>
      <c r="Q53" s="212">
        <v>64.61</v>
      </c>
      <c r="R53" s="212">
        <v>8.5299999999999994</v>
      </c>
      <c r="S53" s="212">
        <v>44</v>
      </c>
      <c r="T53" s="212" t="s">
        <v>282</v>
      </c>
      <c r="U53" s="212" t="s">
        <v>282</v>
      </c>
      <c r="V53" s="212" t="s">
        <v>282</v>
      </c>
      <c r="W53" s="212">
        <v>69.790000000000006</v>
      </c>
      <c r="X53" s="212">
        <v>10.09</v>
      </c>
      <c r="Y53" s="212">
        <v>44</v>
      </c>
      <c r="Z53" s="212" t="s">
        <v>282</v>
      </c>
      <c r="AA53" s="212" t="s">
        <v>282</v>
      </c>
      <c r="AB53" s="212" t="s">
        <v>282</v>
      </c>
      <c r="AC53" s="212" t="s">
        <v>282</v>
      </c>
      <c r="AD53" s="212" t="s">
        <v>282</v>
      </c>
      <c r="AE53" s="212" t="s">
        <v>282</v>
      </c>
      <c r="AF53" s="212" t="s">
        <v>282</v>
      </c>
      <c r="AG53" s="212" t="s">
        <v>282</v>
      </c>
      <c r="AH53" s="212" t="s">
        <v>282</v>
      </c>
      <c r="AI53" s="159" t="s">
        <v>764</v>
      </c>
      <c r="AJ53" s="159" t="s">
        <v>183</v>
      </c>
      <c r="AK53" s="159" t="s">
        <v>282</v>
      </c>
      <c r="AL53" s="159" t="s">
        <v>282</v>
      </c>
      <c r="AM53" s="159" t="s">
        <v>282</v>
      </c>
      <c r="AN53" s="159">
        <v>64.92</v>
      </c>
      <c r="AO53" s="159">
        <v>10.37</v>
      </c>
      <c r="AP53" s="159">
        <v>55</v>
      </c>
      <c r="AQ53" s="159" t="s">
        <v>282</v>
      </c>
      <c r="AR53" s="159" t="s">
        <v>282</v>
      </c>
      <c r="AS53" s="159" t="s">
        <v>282</v>
      </c>
      <c r="AT53" s="212">
        <v>70.599999999999994</v>
      </c>
      <c r="AU53" s="212">
        <v>9.58</v>
      </c>
      <c r="AV53" s="212">
        <v>55</v>
      </c>
      <c r="AW53" s="212" t="s">
        <v>282</v>
      </c>
      <c r="AX53" s="212" t="s">
        <v>282</v>
      </c>
      <c r="AY53" s="212" t="s">
        <v>282</v>
      </c>
      <c r="AZ53" s="212" t="s">
        <v>282</v>
      </c>
      <c r="BA53" s="212" t="s">
        <v>282</v>
      </c>
      <c r="BB53" s="212" t="s">
        <v>282</v>
      </c>
      <c r="BC53" s="212" t="s">
        <v>282</v>
      </c>
      <c r="BD53" s="212" t="s">
        <v>282</v>
      </c>
      <c r="BE53" s="212" t="s">
        <v>282</v>
      </c>
      <c r="BF53" s="212" t="s">
        <v>282</v>
      </c>
      <c r="BG53" s="212" t="s">
        <v>282</v>
      </c>
      <c r="BH53" s="212" t="s">
        <v>282</v>
      </c>
      <c r="BI53" s="212" t="s">
        <v>282</v>
      </c>
      <c r="BJ53" s="212" t="s">
        <v>282</v>
      </c>
      <c r="BK53" s="212" t="s">
        <v>282</v>
      </c>
      <c r="BL53" s="212" t="s">
        <v>282</v>
      </c>
      <c r="BM53" s="212" t="s">
        <v>282</v>
      </c>
      <c r="BN53" s="212" t="s">
        <v>282</v>
      </c>
      <c r="BO53" s="212" t="s">
        <v>282</v>
      </c>
      <c r="BP53" s="212" t="s">
        <v>282</v>
      </c>
      <c r="BQ53" s="212" t="s">
        <v>282</v>
      </c>
      <c r="BR53" s="212" t="s">
        <v>282</v>
      </c>
      <c r="BS53" s="212" t="s">
        <v>282</v>
      </c>
      <c r="BT53" s="212" t="s">
        <v>282</v>
      </c>
      <c r="BU53" s="212" t="s">
        <v>282</v>
      </c>
      <c r="BV53" s="212" t="s">
        <v>282</v>
      </c>
      <c r="BW53" s="212" t="s">
        <v>282</v>
      </c>
      <c r="BX53" s="212" t="s">
        <v>282</v>
      </c>
      <c r="BY53" s="212" t="s">
        <v>282</v>
      </c>
      <c r="BZ53" s="212" t="s">
        <v>282</v>
      </c>
      <c r="CA53" s="212" t="s">
        <v>282</v>
      </c>
      <c r="CB53" s="212" t="s">
        <v>282</v>
      </c>
      <c r="CC53" s="212" t="s">
        <v>282</v>
      </c>
      <c r="CD53" s="212" t="s">
        <v>282</v>
      </c>
      <c r="CE53" s="212" t="s">
        <v>282</v>
      </c>
      <c r="CF53" s="212" t="s">
        <v>282</v>
      </c>
      <c r="CG53" s="212" t="s">
        <v>282</v>
      </c>
      <c r="CH53" s="212" t="s">
        <v>282</v>
      </c>
      <c r="CI53" s="212" t="s">
        <v>282</v>
      </c>
      <c r="CJ53" s="212" t="s">
        <v>282</v>
      </c>
      <c r="CK53" s="212" t="s">
        <v>282</v>
      </c>
      <c r="CL53" s="212" t="s">
        <v>282</v>
      </c>
      <c r="CM53" s="212" t="s">
        <v>282</v>
      </c>
      <c r="CN53" s="212" t="s">
        <v>282</v>
      </c>
      <c r="CO53" s="212" t="s">
        <v>282</v>
      </c>
      <c r="CP53" s="212" t="s">
        <v>282</v>
      </c>
      <c r="CQ53" s="212" t="s">
        <v>282</v>
      </c>
      <c r="CR53" s="212" t="s">
        <v>282</v>
      </c>
      <c r="CS53" s="212" t="s">
        <v>282</v>
      </c>
      <c r="CT53" s="212" t="s">
        <v>282</v>
      </c>
      <c r="CU53" s="212" t="s">
        <v>282</v>
      </c>
      <c r="CV53" s="212" t="s">
        <v>282</v>
      </c>
      <c r="CW53" s="212" t="s">
        <v>282</v>
      </c>
      <c r="CX53" s="212" t="s">
        <v>282</v>
      </c>
      <c r="CY53" s="212" t="s">
        <v>282</v>
      </c>
      <c r="CZ53" s="212" t="s">
        <v>282</v>
      </c>
      <c r="DA53" s="212" t="s">
        <v>282</v>
      </c>
      <c r="DB53" s="212" t="s">
        <v>282</v>
      </c>
      <c r="DC53" s="212" t="s">
        <v>282</v>
      </c>
      <c r="DD53" s="212" t="s">
        <v>282</v>
      </c>
      <c r="DE53" s="212" t="s">
        <v>282</v>
      </c>
      <c r="DF53" s="212" t="s">
        <v>282</v>
      </c>
      <c r="DG53" s="212" t="s">
        <v>282</v>
      </c>
      <c r="DH53" s="212" t="s">
        <v>282</v>
      </c>
      <c r="DI53" s="212" t="s">
        <v>282</v>
      </c>
      <c r="DJ53" s="212" t="s">
        <v>282</v>
      </c>
      <c r="DK53" s="212" t="s">
        <v>282</v>
      </c>
      <c r="DL53" s="212" t="s">
        <v>282</v>
      </c>
      <c r="DM53" s="212" t="s">
        <v>282</v>
      </c>
      <c r="DN53" s="212" t="s">
        <v>282</v>
      </c>
      <c r="DO53" s="212" t="s">
        <v>282</v>
      </c>
      <c r="DP53" s="212" t="s">
        <v>282</v>
      </c>
      <c r="DQ53" s="212" t="s">
        <v>282</v>
      </c>
      <c r="DR53" s="212" t="s">
        <v>282</v>
      </c>
      <c r="DS53" s="212" t="s">
        <v>282</v>
      </c>
      <c r="DT53" s="212" t="s">
        <v>282</v>
      </c>
      <c r="DU53" s="212" t="s">
        <v>282</v>
      </c>
      <c r="DV53" s="212" t="s">
        <v>282</v>
      </c>
    </row>
    <row r="54" spans="1:126" s="212" customFormat="1" x14ac:dyDescent="0.25">
      <c r="A54" s="66" t="s">
        <v>9493</v>
      </c>
      <c r="B54" s="212" t="s">
        <v>282</v>
      </c>
      <c r="C54" s="159" t="s">
        <v>216</v>
      </c>
      <c r="D54" s="159" t="s">
        <v>10574</v>
      </c>
      <c r="E54" s="159" t="s">
        <v>13853</v>
      </c>
      <c r="F54" s="159" t="s">
        <v>10534</v>
      </c>
      <c r="G54" s="159" t="s">
        <v>10535</v>
      </c>
      <c r="J54" s="159" t="s">
        <v>273</v>
      </c>
      <c r="K54" s="159">
        <v>2</v>
      </c>
      <c r="L54" s="159" t="s">
        <v>10667</v>
      </c>
      <c r="M54" s="159" t="s">
        <v>183</v>
      </c>
      <c r="N54" s="159" t="s">
        <v>282</v>
      </c>
      <c r="O54" s="159" t="s">
        <v>282</v>
      </c>
      <c r="P54" s="159" t="s">
        <v>282</v>
      </c>
      <c r="Q54" s="212">
        <v>0.54</v>
      </c>
      <c r="R54" s="212">
        <v>2.08</v>
      </c>
      <c r="S54" s="212">
        <v>44</v>
      </c>
      <c r="T54" s="212" t="s">
        <v>282</v>
      </c>
      <c r="U54" s="212" t="s">
        <v>282</v>
      </c>
      <c r="V54" s="212" t="s">
        <v>282</v>
      </c>
      <c r="W54" s="212">
        <v>1.2</v>
      </c>
      <c r="X54" s="212">
        <v>2.41</v>
      </c>
      <c r="Y54" s="212">
        <v>44</v>
      </c>
      <c r="Z54" s="212" t="s">
        <v>282</v>
      </c>
      <c r="AA54" s="212" t="s">
        <v>282</v>
      </c>
      <c r="AB54" s="212" t="s">
        <v>282</v>
      </c>
      <c r="AC54" s="212" t="s">
        <v>282</v>
      </c>
      <c r="AD54" s="212" t="s">
        <v>282</v>
      </c>
      <c r="AE54" s="212" t="s">
        <v>282</v>
      </c>
      <c r="AF54" s="212" t="s">
        <v>282</v>
      </c>
      <c r="AG54" s="212" t="s">
        <v>282</v>
      </c>
      <c r="AH54" s="212" t="s">
        <v>282</v>
      </c>
      <c r="AI54" s="159" t="s">
        <v>764</v>
      </c>
      <c r="AJ54" s="159" t="s">
        <v>183</v>
      </c>
      <c r="AK54" s="159" t="s">
        <v>282</v>
      </c>
      <c r="AL54" s="159" t="s">
        <v>282</v>
      </c>
      <c r="AM54" s="159" t="s">
        <v>282</v>
      </c>
      <c r="AN54" s="159">
        <v>0.65</v>
      </c>
      <c r="AO54" s="159">
        <v>2.09</v>
      </c>
      <c r="AP54" s="159">
        <v>55</v>
      </c>
      <c r="AQ54" s="159" t="s">
        <v>282</v>
      </c>
      <c r="AR54" s="159" t="s">
        <v>282</v>
      </c>
      <c r="AS54" s="159" t="s">
        <v>282</v>
      </c>
      <c r="AT54" s="212">
        <v>1.02</v>
      </c>
      <c r="AU54" s="212">
        <v>1.92</v>
      </c>
      <c r="AV54" s="212">
        <v>55</v>
      </c>
      <c r="AW54" s="212" t="s">
        <v>282</v>
      </c>
      <c r="AX54" s="212" t="s">
        <v>282</v>
      </c>
      <c r="AY54" s="212" t="s">
        <v>282</v>
      </c>
      <c r="AZ54" s="212" t="s">
        <v>282</v>
      </c>
      <c r="BA54" s="212" t="s">
        <v>282</v>
      </c>
      <c r="BB54" s="212" t="s">
        <v>282</v>
      </c>
      <c r="BC54" s="212" t="s">
        <v>282</v>
      </c>
      <c r="BD54" s="212" t="s">
        <v>282</v>
      </c>
      <c r="BE54" s="212" t="s">
        <v>282</v>
      </c>
      <c r="BF54" s="212" t="s">
        <v>282</v>
      </c>
      <c r="BG54" s="212" t="s">
        <v>282</v>
      </c>
      <c r="BH54" s="212" t="s">
        <v>282</v>
      </c>
      <c r="BI54" s="212" t="s">
        <v>282</v>
      </c>
      <c r="BJ54" s="212" t="s">
        <v>282</v>
      </c>
      <c r="BK54" s="212" t="s">
        <v>282</v>
      </c>
      <c r="BL54" s="212" t="s">
        <v>282</v>
      </c>
      <c r="BM54" s="212" t="s">
        <v>282</v>
      </c>
      <c r="BN54" s="212" t="s">
        <v>282</v>
      </c>
      <c r="BO54" s="212" t="s">
        <v>282</v>
      </c>
      <c r="BP54" s="212" t="s">
        <v>282</v>
      </c>
      <c r="BQ54" s="212" t="s">
        <v>282</v>
      </c>
      <c r="BR54" s="212" t="s">
        <v>282</v>
      </c>
      <c r="BS54" s="212" t="s">
        <v>282</v>
      </c>
      <c r="BT54" s="212" t="s">
        <v>282</v>
      </c>
      <c r="BU54" s="212" t="s">
        <v>282</v>
      </c>
      <c r="BV54" s="212" t="s">
        <v>282</v>
      </c>
      <c r="BW54" s="212" t="s">
        <v>282</v>
      </c>
      <c r="BX54" s="212" t="s">
        <v>282</v>
      </c>
      <c r="BY54" s="212" t="s">
        <v>282</v>
      </c>
      <c r="BZ54" s="212" t="s">
        <v>282</v>
      </c>
      <c r="CA54" s="212" t="s">
        <v>282</v>
      </c>
      <c r="CB54" s="212" t="s">
        <v>282</v>
      </c>
      <c r="CC54" s="212" t="s">
        <v>282</v>
      </c>
      <c r="CD54" s="212" t="s">
        <v>282</v>
      </c>
      <c r="CE54" s="212" t="s">
        <v>282</v>
      </c>
      <c r="CF54" s="212" t="s">
        <v>282</v>
      </c>
      <c r="CG54" s="212" t="s">
        <v>282</v>
      </c>
      <c r="CH54" s="212" t="s">
        <v>282</v>
      </c>
      <c r="CI54" s="212" t="s">
        <v>282</v>
      </c>
      <c r="CJ54" s="212" t="s">
        <v>282</v>
      </c>
      <c r="CK54" s="212" t="s">
        <v>282</v>
      </c>
      <c r="CL54" s="212" t="s">
        <v>282</v>
      </c>
      <c r="CM54" s="212" t="s">
        <v>282</v>
      </c>
      <c r="CN54" s="212" t="s">
        <v>282</v>
      </c>
      <c r="CO54" s="212" t="s">
        <v>282</v>
      </c>
      <c r="CP54" s="212" t="s">
        <v>282</v>
      </c>
      <c r="CQ54" s="212" t="s">
        <v>282</v>
      </c>
      <c r="CR54" s="212" t="s">
        <v>282</v>
      </c>
      <c r="CS54" s="212" t="s">
        <v>282</v>
      </c>
      <c r="CT54" s="212" t="s">
        <v>282</v>
      </c>
      <c r="CU54" s="212" t="s">
        <v>282</v>
      </c>
      <c r="CV54" s="212" t="s">
        <v>282</v>
      </c>
      <c r="CW54" s="212" t="s">
        <v>282</v>
      </c>
      <c r="CX54" s="212" t="s">
        <v>282</v>
      </c>
      <c r="CY54" s="212" t="s">
        <v>282</v>
      </c>
      <c r="CZ54" s="212" t="s">
        <v>282</v>
      </c>
      <c r="DA54" s="212" t="s">
        <v>282</v>
      </c>
      <c r="DB54" s="212" t="s">
        <v>282</v>
      </c>
      <c r="DC54" s="212" t="s">
        <v>282</v>
      </c>
      <c r="DD54" s="212" t="s">
        <v>282</v>
      </c>
      <c r="DE54" s="212" t="s">
        <v>282</v>
      </c>
      <c r="DF54" s="212" t="s">
        <v>282</v>
      </c>
      <c r="DG54" s="212" t="s">
        <v>282</v>
      </c>
      <c r="DH54" s="212" t="s">
        <v>282</v>
      </c>
      <c r="DI54" s="212" t="s">
        <v>282</v>
      </c>
      <c r="DJ54" s="212" t="s">
        <v>282</v>
      </c>
      <c r="DK54" s="212" t="s">
        <v>282</v>
      </c>
      <c r="DL54" s="212" t="s">
        <v>282</v>
      </c>
      <c r="DM54" s="212" t="s">
        <v>282</v>
      </c>
      <c r="DN54" s="212" t="s">
        <v>282</v>
      </c>
      <c r="DO54" s="212" t="s">
        <v>282</v>
      </c>
      <c r="DP54" s="212" t="s">
        <v>282</v>
      </c>
      <c r="DQ54" s="212" t="s">
        <v>282</v>
      </c>
      <c r="DR54" s="212" t="s">
        <v>282</v>
      </c>
      <c r="DS54" s="212" t="s">
        <v>282</v>
      </c>
      <c r="DT54" s="212" t="s">
        <v>282</v>
      </c>
      <c r="DU54" s="212" t="s">
        <v>282</v>
      </c>
      <c r="DV54" s="212" t="s">
        <v>282</v>
      </c>
    </row>
    <row r="55" spans="1:126" s="212" customFormat="1" x14ac:dyDescent="0.25">
      <c r="A55" s="66" t="s">
        <v>9493</v>
      </c>
      <c r="B55" s="212" t="s">
        <v>282</v>
      </c>
      <c r="C55" s="159" t="s">
        <v>216</v>
      </c>
      <c r="D55" s="159" t="s">
        <v>10574</v>
      </c>
      <c r="E55" s="159" t="s">
        <v>13856</v>
      </c>
      <c r="F55" s="159" t="s">
        <v>10534</v>
      </c>
      <c r="G55" s="159" t="s">
        <v>10535</v>
      </c>
      <c r="J55" s="159" t="s">
        <v>273</v>
      </c>
      <c r="K55" s="159">
        <v>2</v>
      </c>
      <c r="L55" s="159" t="s">
        <v>10667</v>
      </c>
      <c r="M55" s="159" t="s">
        <v>183</v>
      </c>
      <c r="N55" s="159" t="s">
        <v>282</v>
      </c>
      <c r="O55" s="159" t="s">
        <v>282</v>
      </c>
      <c r="P55" s="159" t="s">
        <v>282</v>
      </c>
      <c r="Q55" s="212">
        <v>11.18</v>
      </c>
      <c r="R55" s="212">
        <v>5.51</v>
      </c>
      <c r="S55" s="212">
        <v>44</v>
      </c>
      <c r="T55" s="212" t="s">
        <v>282</v>
      </c>
      <c r="U55" s="212" t="s">
        <v>282</v>
      </c>
      <c r="V55" s="212" t="s">
        <v>282</v>
      </c>
      <c r="W55" s="212">
        <v>13.69</v>
      </c>
      <c r="X55" s="212">
        <v>7.22</v>
      </c>
      <c r="Y55" s="212">
        <v>44</v>
      </c>
      <c r="Z55" s="212" t="s">
        <v>282</v>
      </c>
      <c r="AA55" s="212" t="s">
        <v>282</v>
      </c>
      <c r="AB55" s="212" t="s">
        <v>282</v>
      </c>
      <c r="AC55" s="212" t="s">
        <v>282</v>
      </c>
      <c r="AD55" s="212" t="s">
        <v>282</v>
      </c>
      <c r="AE55" s="212" t="s">
        <v>282</v>
      </c>
      <c r="AF55" s="212" t="s">
        <v>282</v>
      </c>
      <c r="AG55" s="212" t="s">
        <v>282</v>
      </c>
      <c r="AH55" s="212" t="s">
        <v>282</v>
      </c>
      <c r="AI55" s="159" t="s">
        <v>764</v>
      </c>
      <c r="AJ55" s="159" t="s">
        <v>183</v>
      </c>
      <c r="AK55" s="159" t="s">
        <v>282</v>
      </c>
      <c r="AL55" s="159" t="s">
        <v>282</v>
      </c>
      <c r="AM55" s="159" t="s">
        <v>282</v>
      </c>
      <c r="AN55" s="159">
        <v>12.61</v>
      </c>
      <c r="AO55" s="159">
        <v>7.88</v>
      </c>
      <c r="AP55" s="159">
        <v>55</v>
      </c>
      <c r="AQ55" s="159" t="s">
        <v>282</v>
      </c>
      <c r="AR55" s="159" t="s">
        <v>282</v>
      </c>
      <c r="AS55" s="159" t="s">
        <v>282</v>
      </c>
      <c r="AT55" s="212">
        <v>14.07</v>
      </c>
      <c r="AU55" s="212">
        <v>7.6</v>
      </c>
      <c r="AV55" s="212">
        <v>55</v>
      </c>
      <c r="AW55" s="212" t="s">
        <v>282</v>
      </c>
      <c r="AX55" s="212" t="s">
        <v>282</v>
      </c>
      <c r="AY55" s="212" t="s">
        <v>282</v>
      </c>
      <c r="AZ55" s="212" t="s">
        <v>282</v>
      </c>
      <c r="BA55" s="212" t="s">
        <v>282</v>
      </c>
      <c r="BB55" s="212" t="s">
        <v>282</v>
      </c>
      <c r="BC55" s="212" t="s">
        <v>282</v>
      </c>
      <c r="BD55" s="212" t="s">
        <v>282</v>
      </c>
      <c r="BE55" s="212" t="s">
        <v>282</v>
      </c>
      <c r="BF55" s="212" t="s">
        <v>282</v>
      </c>
      <c r="BG55" s="212" t="s">
        <v>282</v>
      </c>
      <c r="BH55" s="212" t="s">
        <v>282</v>
      </c>
      <c r="BI55" s="212" t="s">
        <v>282</v>
      </c>
      <c r="BJ55" s="212" t="s">
        <v>282</v>
      </c>
      <c r="BK55" s="212" t="s">
        <v>282</v>
      </c>
      <c r="BL55" s="212" t="s">
        <v>282</v>
      </c>
      <c r="BM55" s="212" t="s">
        <v>282</v>
      </c>
      <c r="BN55" s="212" t="s">
        <v>282</v>
      </c>
      <c r="BO55" s="212" t="s">
        <v>282</v>
      </c>
      <c r="BP55" s="212" t="s">
        <v>282</v>
      </c>
      <c r="BQ55" s="212" t="s">
        <v>282</v>
      </c>
      <c r="BR55" s="212" t="s">
        <v>282</v>
      </c>
      <c r="BS55" s="212" t="s">
        <v>282</v>
      </c>
      <c r="BT55" s="212" t="s">
        <v>282</v>
      </c>
      <c r="BU55" s="212" t="s">
        <v>282</v>
      </c>
      <c r="BV55" s="212" t="s">
        <v>282</v>
      </c>
      <c r="BW55" s="212" t="s">
        <v>282</v>
      </c>
      <c r="BX55" s="212" t="s">
        <v>282</v>
      </c>
      <c r="BY55" s="212" t="s">
        <v>282</v>
      </c>
      <c r="BZ55" s="212" t="s">
        <v>282</v>
      </c>
      <c r="CA55" s="212" t="s">
        <v>282</v>
      </c>
      <c r="CB55" s="212" t="s">
        <v>282</v>
      </c>
      <c r="CC55" s="212" t="s">
        <v>282</v>
      </c>
      <c r="CD55" s="212" t="s">
        <v>282</v>
      </c>
      <c r="CE55" s="212" t="s">
        <v>282</v>
      </c>
      <c r="CF55" s="212" t="s">
        <v>282</v>
      </c>
      <c r="CG55" s="212" t="s">
        <v>282</v>
      </c>
      <c r="CH55" s="212" t="s">
        <v>282</v>
      </c>
      <c r="CI55" s="212" t="s">
        <v>282</v>
      </c>
      <c r="CJ55" s="212" t="s">
        <v>282</v>
      </c>
      <c r="CK55" s="212" t="s">
        <v>282</v>
      </c>
      <c r="CL55" s="212" t="s">
        <v>282</v>
      </c>
      <c r="CM55" s="212" t="s">
        <v>282</v>
      </c>
      <c r="CN55" s="212" t="s">
        <v>282</v>
      </c>
      <c r="CO55" s="212" t="s">
        <v>282</v>
      </c>
      <c r="CP55" s="212" t="s">
        <v>282</v>
      </c>
      <c r="CQ55" s="212" t="s">
        <v>282</v>
      </c>
      <c r="CR55" s="212" t="s">
        <v>282</v>
      </c>
      <c r="CS55" s="212" t="s">
        <v>282</v>
      </c>
      <c r="CT55" s="212" t="s">
        <v>282</v>
      </c>
      <c r="CU55" s="212" t="s">
        <v>282</v>
      </c>
      <c r="CV55" s="212" t="s">
        <v>282</v>
      </c>
      <c r="CW55" s="212" t="s">
        <v>282</v>
      </c>
      <c r="CX55" s="212" t="s">
        <v>282</v>
      </c>
      <c r="CY55" s="212" t="s">
        <v>282</v>
      </c>
      <c r="CZ55" s="212" t="s">
        <v>282</v>
      </c>
      <c r="DA55" s="212" t="s">
        <v>282</v>
      </c>
      <c r="DB55" s="212" t="s">
        <v>282</v>
      </c>
      <c r="DC55" s="212" t="s">
        <v>282</v>
      </c>
      <c r="DD55" s="212" t="s">
        <v>282</v>
      </c>
      <c r="DE55" s="212" t="s">
        <v>282</v>
      </c>
      <c r="DF55" s="212" t="s">
        <v>282</v>
      </c>
      <c r="DG55" s="212" t="s">
        <v>282</v>
      </c>
      <c r="DH55" s="212" t="s">
        <v>282</v>
      </c>
      <c r="DI55" s="212" t="s">
        <v>282</v>
      </c>
      <c r="DJ55" s="212" t="s">
        <v>282</v>
      </c>
      <c r="DK55" s="212" t="s">
        <v>282</v>
      </c>
      <c r="DL55" s="212" t="s">
        <v>282</v>
      </c>
      <c r="DM55" s="212" t="s">
        <v>282</v>
      </c>
      <c r="DN55" s="212" t="s">
        <v>282</v>
      </c>
      <c r="DO55" s="212" t="s">
        <v>282</v>
      </c>
      <c r="DP55" s="212" t="s">
        <v>282</v>
      </c>
      <c r="DQ55" s="212" t="s">
        <v>282</v>
      </c>
      <c r="DR55" s="212" t="s">
        <v>282</v>
      </c>
      <c r="DS55" s="212" t="s">
        <v>282</v>
      </c>
      <c r="DT55" s="212" t="s">
        <v>282</v>
      </c>
      <c r="DU55" s="212" t="s">
        <v>282</v>
      </c>
      <c r="DV55" s="212" t="s">
        <v>282</v>
      </c>
    </row>
    <row r="56" spans="1:126" s="212" customFormat="1" x14ac:dyDescent="0.25">
      <c r="A56" s="212" t="s">
        <v>4873</v>
      </c>
      <c r="B56" s="159" t="s">
        <v>11318</v>
      </c>
      <c r="C56" s="159" t="s">
        <v>5328</v>
      </c>
      <c r="D56" s="159" t="s">
        <v>11102</v>
      </c>
      <c r="E56" s="159" t="s">
        <v>5827</v>
      </c>
      <c r="F56" s="159" t="s">
        <v>10534</v>
      </c>
      <c r="G56" s="159" t="s">
        <v>10880</v>
      </c>
      <c r="J56" s="159">
        <v>12</v>
      </c>
      <c r="K56" s="159">
        <v>2</v>
      </c>
      <c r="L56" s="212" t="s">
        <v>10937</v>
      </c>
      <c r="M56" s="159" t="s">
        <v>183</v>
      </c>
      <c r="N56" s="159" t="s">
        <v>282</v>
      </c>
      <c r="O56" s="159" t="s">
        <v>282</v>
      </c>
      <c r="P56" s="159" t="s">
        <v>282</v>
      </c>
      <c r="Q56" s="212">
        <v>2.4</v>
      </c>
      <c r="R56" s="212">
        <v>0.5</v>
      </c>
      <c r="S56" s="212">
        <v>70</v>
      </c>
      <c r="T56" s="212" t="s">
        <v>282</v>
      </c>
      <c r="U56" s="212" t="s">
        <v>282</v>
      </c>
      <c r="V56" s="212" t="s">
        <v>282</v>
      </c>
      <c r="W56" s="212" t="s">
        <v>282</v>
      </c>
      <c r="X56" s="212" t="s">
        <v>282</v>
      </c>
      <c r="Y56" s="212" t="s">
        <v>282</v>
      </c>
      <c r="Z56" s="212">
        <v>2.2000000000000002</v>
      </c>
      <c r="AA56" s="212">
        <v>0.5</v>
      </c>
      <c r="AB56" s="212">
        <v>59</v>
      </c>
      <c r="AC56" s="212" t="s">
        <v>282</v>
      </c>
      <c r="AD56" s="212" t="s">
        <v>282</v>
      </c>
      <c r="AE56" s="212" t="s">
        <v>282</v>
      </c>
      <c r="AF56" s="212" t="s">
        <v>282</v>
      </c>
      <c r="AG56" s="212" t="s">
        <v>282</v>
      </c>
      <c r="AH56" s="212" t="s">
        <v>282</v>
      </c>
      <c r="AI56" s="159" t="s">
        <v>306</v>
      </c>
      <c r="AJ56" s="159" t="s">
        <v>282</v>
      </c>
      <c r="AK56" s="159" t="s">
        <v>282</v>
      </c>
      <c r="AL56" s="159" t="s">
        <v>282</v>
      </c>
      <c r="AM56" s="159" t="s">
        <v>282</v>
      </c>
      <c r="AN56" s="159">
        <v>2.5</v>
      </c>
      <c r="AO56" s="159">
        <v>0.5</v>
      </c>
      <c r="AP56" s="159">
        <v>66</v>
      </c>
      <c r="AQ56" s="159" t="s">
        <v>282</v>
      </c>
      <c r="AR56" s="159" t="s">
        <v>282</v>
      </c>
      <c r="AS56" s="159" t="s">
        <v>282</v>
      </c>
      <c r="AT56" s="159" t="s">
        <v>282</v>
      </c>
      <c r="AU56" s="159" t="s">
        <v>282</v>
      </c>
      <c r="AV56" s="159" t="s">
        <v>282</v>
      </c>
      <c r="AW56" s="212">
        <v>2.2999999999999998</v>
      </c>
      <c r="AX56" s="212">
        <v>0.6</v>
      </c>
      <c r="AY56" s="212">
        <v>51</v>
      </c>
      <c r="AZ56" s="212" t="s">
        <v>282</v>
      </c>
      <c r="BA56" s="212" t="s">
        <v>282</v>
      </c>
      <c r="BB56" s="212" t="s">
        <v>282</v>
      </c>
      <c r="BC56" s="212" t="s">
        <v>282</v>
      </c>
      <c r="BD56" s="212" t="s">
        <v>282</v>
      </c>
      <c r="BE56" s="212" t="s">
        <v>282</v>
      </c>
      <c r="BF56" s="212" t="s">
        <v>282</v>
      </c>
      <c r="BG56" s="212" t="s">
        <v>282</v>
      </c>
      <c r="BH56" s="212" t="s">
        <v>282</v>
      </c>
      <c r="BI56" s="212" t="s">
        <v>282</v>
      </c>
      <c r="BJ56" s="212" t="s">
        <v>282</v>
      </c>
      <c r="BK56" s="212" t="s">
        <v>282</v>
      </c>
      <c r="BL56" s="212" t="s">
        <v>282</v>
      </c>
      <c r="BM56" s="212" t="s">
        <v>282</v>
      </c>
      <c r="BN56" s="212" t="s">
        <v>282</v>
      </c>
      <c r="BO56" s="212" t="s">
        <v>282</v>
      </c>
      <c r="BP56" s="212" t="s">
        <v>282</v>
      </c>
      <c r="BQ56" s="212" t="s">
        <v>282</v>
      </c>
      <c r="BR56" s="212" t="s">
        <v>282</v>
      </c>
      <c r="BS56" s="212" t="s">
        <v>282</v>
      </c>
      <c r="BT56" s="212" t="s">
        <v>282</v>
      </c>
      <c r="BU56" s="212" t="s">
        <v>282</v>
      </c>
      <c r="BV56" s="212" t="s">
        <v>282</v>
      </c>
      <c r="BW56" s="212" t="s">
        <v>282</v>
      </c>
      <c r="BX56" s="212" t="s">
        <v>282</v>
      </c>
      <c r="BY56" s="212" t="s">
        <v>282</v>
      </c>
      <c r="BZ56" s="212" t="s">
        <v>282</v>
      </c>
      <c r="CA56" s="212" t="s">
        <v>282</v>
      </c>
      <c r="CB56" s="212" t="s">
        <v>282</v>
      </c>
      <c r="CC56" s="212" t="s">
        <v>282</v>
      </c>
      <c r="CD56" s="212" t="s">
        <v>282</v>
      </c>
      <c r="CE56" s="212" t="s">
        <v>282</v>
      </c>
      <c r="CF56" s="212" t="s">
        <v>282</v>
      </c>
      <c r="CG56" s="212" t="s">
        <v>282</v>
      </c>
      <c r="CH56" s="212" t="s">
        <v>282</v>
      </c>
      <c r="CI56" s="212" t="s">
        <v>282</v>
      </c>
      <c r="CJ56" s="212" t="s">
        <v>282</v>
      </c>
      <c r="CK56" s="212" t="s">
        <v>282</v>
      </c>
      <c r="CL56" s="212" t="s">
        <v>282</v>
      </c>
      <c r="CM56" s="212" t="s">
        <v>282</v>
      </c>
      <c r="CN56" s="212" t="s">
        <v>282</v>
      </c>
      <c r="CO56" s="212" t="s">
        <v>282</v>
      </c>
      <c r="CP56" s="212" t="s">
        <v>282</v>
      </c>
      <c r="CQ56" s="212" t="s">
        <v>282</v>
      </c>
      <c r="CR56" s="212" t="s">
        <v>282</v>
      </c>
      <c r="CS56" s="212" t="s">
        <v>282</v>
      </c>
      <c r="CT56" s="212" t="s">
        <v>282</v>
      </c>
      <c r="CU56" s="212" t="s">
        <v>282</v>
      </c>
      <c r="CV56" s="212" t="s">
        <v>282</v>
      </c>
      <c r="CW56" s="212" t="s">
        <v>282</v>
      </c>
      <c r="CX56" s="212" t="s">
        <v>282</v>
      </c>
      <c r="CY56" s="212" t="s">
        <v>282</v>
      </c>
      <c r="CZ56" s="212" t="s">
        <v>282</v>
      </c>
      <c r="DA56" s="212" t="s">
        <v>282</v>
      </c>
      <c r="DB56" s="212" t="s">
        <v>282</v>
      </c>
      <c r="DC56" s="212" t="s">
        <v>282</v>
      </c>
      <c r="DD56" s="212" t="s">
        <v>282</v>
      </c>
      <c r="DE56" s="212" t="s">
        <v>282</v>
      </c>
      <c r="DF56" s="212" t="s">
        <v>282</v>
      </c>
      <c r="DG56" s="212" t="s">
        <v>282</v>
      </c>
      <c r="DH56" s="212" t="s">
        <v>282</v>
      </c>
      <c r="DI56" s="212" t="s">
        <v>282</v>
      </c>
      <c r="DJ56" s="212" t="s">
        <v>282</v>
      </c>
      <c r="DK56" s="212" t="s">
        <v>282</v>
      </c>
      <c r="DL56" s="212" t="s">
        <v>282</v>
      </c>
      <c r="DM56" s="212" t="s">
        <v>282</v>
      </c>
      <c r="DN56" s="212" t="s">
        <v>282</v>
      </c>
      <c r="DO56" s="212" t="s">
        <v>282</v>
      </c>
      <c r="DP56" s="212" t="s">
        <v>282</v>
      </c>
      <c r="DQ56" s="212" t="s">
        <v>282</v>
      </c>
      <c r="DR56" s="212" t="s">
        <v>282</v>
      </c>
      <c r="DS56" s="212" t="s">
        <v>282</v>
      </c>
      <c r="DT56" s="212" t="s">
        <v>282</v>
      </c>
      <c r="DU56" s="212" t="s">
        <v>282</v>
      </c>
      <c r="DV56" s="212" t="s">
        <v>282</v>
      </c>
    </row>
    <row r="57" spans="1:126" x14ac:dyDescent="0.25">
      <c r="A57" s="212" t="s">
        <v>8974</v>
      </c>
      <c r="B57" s="212" t="s">
        <v>11347</v>
      </c>
      <c r="C57" s="212" t="s">
        <v>5328</v>
      </c>
      <c r="D57" s="159" t="s">
        <v>10574</v>
      </c>
      <c r="E57" s="212" t="s">
        <v>10817</v>
      </c>
      <c r="F57" s="159" t="s">
        <v>10534</v>
      </c>
      <c r="G57" s="159" t="s">
        <v>10535</v>
      </c>
      <c r="J57" s="159">
        <v>16</v>
      </c>
      <c r="K57" s="159">
        <v>3</v>
      </c>
      <c r="L57" s="66" t="s">
        <v>11342</v>
      </c>
      <c r="M57" s="159" t="s">
        <v>183</v>
      </c>
      <c r="N57" t="s">
        <v>282</v>
      </c>
      <c r="O57" t="s">
        <v>282</v>
      </c>
      <c r="P57" t="s">
        <v>282</v>
      </c>
      <c r="Q57">
        <v>50.31</v>
      </c>
      <c r="R57">
        <v>11.55</v>
      </c>
      <c r="S57" s="212">
        <v>209</v>
      </c>
      <c r="T57" t="s">
        <v>282</v>
      </c>
      <c r="U57" t="s">
        <v>282</v>
      </c>
      <c r="V57" s="212" t="s">
        <v>282</v>
      </c>
      <c r="W57" t="s">
        <v>282</v>
      </c>
      <c r="X57" t="s">
        <v>282</v>
      </c>
      <c r="Y57" s="212" t="s">
        <v>282</v>
      </c>
      <c r="Z57">
        <v>48.45</v>
      </c>
      <c r="AA57">
        <v>11.72</v>
      </c>
      <c r="AB57" s="212">
        <v>155</v>
      </c>
      <c r="AC57" t="s">
        <v>282</v>
      </c>
      <c r="AD57" t="s">
        <v>282</v>
      </c>
      <c r="AE57" s="212" t="s">
        <v>282</v>
      </c>
      <c r="AF57" s="212" t="s">
        <v>282</v>
      </c>
      <c r="AG57" s="212" t="s">
        <v>282</v>
      </c>
      <c r="AH57" s="212" t="s">
        <v>282</v>
      </c>
      <c r="AI57" s="66" t="s">
        <v>11342</v>
      </c>
      <c r="AJ57" s="159" t="s">
        <v>183</v>
      </c>
      <c r="AK57" s="159" t="s">
        <v>282</v>
      </c>
      <c r="AL57" s="159" t="s">
        <v>282</v>
      </c>
      <c r="AM57" s="159" t="s">
        <v>282</v>
      </c>
      <c r="AN57">
        <v>51.2</v>
      </c>
      <c r="AO57">
        <v>10.08</v>
      </c>
      <c r="AP57">
        <v>242</v>
      </c>
      <c r="AQ57" t="s">
        <v>282</v>
      </c>
      <c r="AR57" t="s">
        <v>282</v>
      </c>
      <c r="AS57" t="s">
        <v>282</v>
      </c>
      <c r="AT57" t="s">
        <v>282</v>
      </c>
      <c r="AU57" t="s">
        <v>282</v>
      </c>
      <c r="AV57" t="s">
        <v>282</v>
      </c>
      <c r="AW57">
        <v>50.08</v>
      </c>
      <c r="AX57">
        <v>11.22</v>
      </c>
      <c r="AY57">
        <v>169</v>
      </c>
      <c r="AZ57" s="212" t="s">
        <v>282</v>
      </c>
      <c r="BA57" s="212" t="s">
        <v>282</v>
      </c>
      <c r="BB57" s="212" t="s">
        <v>282</v>
      </c>
      <c r="BC57" s="212" t="s">
        <v>282</v>
      </c>
      <c r="BD57" s="212" t="s">
        <v>282</v>
      </c>
      <c r="BE57" s="212" t="s">
        <v>282</v>
      </c>
      <c r="BF57" t="s">
        <v>811</v>
      </c>
      <c r="BG57" t="s">
        <v>282</v>
      </c>
      <c r="BH57" t="s">
        <v>282</v>
      </c>
      <c r="BI57" t="s">
        <v>282</v>
      </c>
      <c r="BJ57" t="s">
        <v>282</v>
      </c>
      <c r="BK57">
        <v>51.94</v>
      </c>
      <c r="BL57">
        <v>10.4</v>
      </c>
      <c r="BM57">
        <v>238</v>
      </c>
      <c r="BN57" t="s">
        <v>282</v>
      </c>
      <c r="BO57" t="s">
        <v>282</v>
      </c>
      <c r="BP57" t="s">
        <v>282</v>
      </c>
      <c r="BQ57" t="s">
        <v>282</v>
      </c>
      <c r="BR57" t="s">
        <v>282</v>
      </c>
      <c r="BS57" t="s">
        <v>282</v>
      </c>
      <c r="BT57">
        <v>50.29</v>
      </c>
      <c r="BU57">
        <v>10.39</v>
      </c>
      <c r="BV57">
        <v>166</v>
      </c>
      <c r="BW57" s="212" t="s">
        <v>282</v>
      </c>
      <c r="BX57" s="212" t="s">
        <v>282</v>
      </c>
      <c r="BY57" s="212" t="s">
        <v>282</v>
      </c>
      <c r="BZ57" s="212" t="s">
        <v>282</v>
      </c>
      <c r="CA57" s="212" t="s">
        <v>282</v>
      </c>
      <c r="CB57" s="212" t="s">
        <v>282</v>
      </c>
      <c r="CC57" s="212" t="s">
        <v>282</v>
      </c>
      <c r="CD57" s="212" t="s">
        <v>282</v>
      </c>
      <c r="CE57" s="212" t="s">
        <v>282</v>
      </c>
      <c r="CF57" s="212" t="s">
        <v>282</v>
      </c>
      <c r="CG57" s="212" t="s">
        <v>282</v>
      </c>
      <c r="CH57" s="212" t="s">
        <v>282</v>
      </c>
      <c r="CI57" s="212" t="s">
        <v>282</v>
      </c>
      <c r="CJ57" s="212" t="s">
        <v>282</v>
      </c>
      <c r="CK57" s="212" t="s">
        <v>282</v>
      </c>
      <c r="CL57" s="212" t="s">
        <v>282</v>
      </c>
      <c r="CM57" s="212" t="s">
        <v>282</v>
      </c>
      <c r="CN57" s="212" t="s">
        <v>282</v>
      </c>
      <c r="CO57" s="212" t="s">
        <v>282</v>
      </c>
      <c r="CP57" s="212" t="s">
        <v>282</v>
      </c>
      <c r="CQ57" s="212" t="s">
        <v>282</v>
      </c>
      <c r="CR57" s="212" t="s">
        <v>282</v>
      </c>
      <c r="CS57" s="212" t="s">
        <v>282</v>
      </c>
      <c r="CT57" s="212" t="s">
        <v>282</v>
      </c>
      <c r="CU57" s="212" t="s">
        <v>282</v>
      </c>
      <c r="CV57" s="212" t="s">
        <v>282</v>
      </c>
      <c r="CW57" s="212" t="s">
        <v>282</v>
      </c>
      <c r="CX57" s="212" t="s">
        <v>282</v>
      </c>
      <c r="CY57" s="212" t="s">
        <v>282</v>
      </c>
      <c r="CZ57" s="212" t="s">
        <v>282</v>
      </c>
      <c r="DA57" s="212" t="s">
        <v>282</v>
      </c>
      <c r="DB57" s="212" t="s">
        <v>282</v>
      </c>
      <c r="DC57" s="212" t="s">
        <v>282</v>
      </c>
      <c r="DD57" s="212" t="s">
        <v>282</v>
      </c>
      <c r="DE57" s="212" t="s">
        <v>282</v>
      </c>
      <c r="DF57" s="212" t="s">
        <v>282</v>
      </c>
      <c r="DG57" s="212" t="s">
        <v>282</v>
      </c>
      <c r="DH57" s="212" t="s">
        <v>282</v>
      </c>
      <c r="DI57" s="212" t="s">
        <v>282</v>
      </c>
      <c r="DJ57" s="212" t="s">
        <v>282</v>
      </c>
      <c r="DK57" s="212" t="s">
        <v>282</v>
      </c>
      <c r="DL57" s="212" t="s">
        <v>282</v>
      </c>
      <c r="DM57" s="212" t="s">
        <v>282</v>
      </c>
      <c r="DN57" s="212" t="s">
        <v>282</v>
      </c>
      <c r="DO57" s="212" t="s">
        <v>282</v>
      </c>
      <c r="DP57" s="212" t="s">
        <v>282</v>
      </c>
      <c r="DQ57" s="212" t="s">
        <v>282</v>
      </c>
      <c r="DR57" s="212" t="s">
        <v>282</v>
      </c>
      <c r="DS57" s="212" t="s">
        <v>282</v>
      </c>
      <c r="DT57" s="212" t="s">
        <v>282</v>
      </c>
      <c r="DU57" s="212" t="s">
        <v>282</v>
      </c>
      <c r="DV57" s="212" t="s">
        <v>282</v>
      </c>
    </row>
    <row r="58" spans="1:126" x14ac:dyDescent="0.25">
      <c r="A58" s="212" t="s">
        <v>8974</v>
      </c>
      <c r="B58" s="212" t="s">
        <v>11347</v>
      </c>
      <c r="C58" s="212" t="s">
        <v>5328</v>
      </c>
      <c r="D58" s="159" t="s">
        <v>10574</v>
      </c>
      <c r="E58" s="212" t="s">
        <v>10814</v>
      </c>
      <c r="F58" s="159" t="s">
        <v>10534</v>
      </c>
      <c r="G58" s="159" t="s">
        <v>10535</v>
      </c>
      <c r="H58" s="212"/>
      <c r="I58" s="212"/>
      <c r="J58" s="159">
        <v>16</v>
      </c>
      <c r="K58" s="159">
        <v>3</v>
      </c>
      <c r="L58" s="66" t="s">
        <v>11342</v>
      </c>
      <c r="M58" s="159" t="s">
        <v>183</v>
      </c>
      <c r="N58" s="212" t="s">
        <v>282</v>
      </c>
      <c r="O58" s="212" t="s">
        <v>282</v>
      </c>
      <c r="P58" s="212" t="s">
        <v>282</v>
      </c>
      <c r="Q58">
        <v>22.81</v>
      </c>
      <c r="R58">
        <v>9.9600000000000009</v>
      </c>
      <c r="S58" s="212">
        <v>209</v>
      </c>
      <c r="T58" s="212" t="s">
        <v>282</v>
      </c>
      <c r="U58" s="212" t="s">
        <v>282</v>
      </c>
      <c r="V58" s="212" t="s">
        <v>282</v>
      </c>
      <c r="W58" s="212" t="s">
        <v>282</v>
      </c>
      <c r="X58" s="212" t="s">
        <v>282</v>
      </c>
      <c r="Y58" s="212" t="s">
        <v>282</v>
      </c>
      <c r="Z58">
        <v>32.85</v>
      </c>
      <c r="AA58">
        <v>13.27</v>
      </c>
      <c r="AB58" s="212">
        <v>155</v>
      </c>
      <c r="AC58" s="212" t="s">
        <v>282</v>
      </c>
      <c r="AD58" s="212" t="s">
        <v>282</v>
      </c>
      <c r="AE58" s="212" t="s">
        <v>282</v>
      </c>
      <c r="AF58" s="212" t="s">
        <v>282</v>
      </c>
      <c r="AG58" s="212" t="s">
        <v>282</v>
      </c>
      <c r="AH58" s="212" t="s">
        <v>282</v>
      </c>
      <c r="AI58" s="66" t="s">
        <v>11342</v>
      </c>
      <c r="AJ58" s="159" t="s">
        <v>183</v>
      </c>
      <c r="AK58" s="159" t="s">
        <v>282</v>
      </c>
      <c r="AL58" s="159" t="s">
        <v>282</v>
      </c>
      <c r="AM58" s="159" t="s">
        <v>282</v>
      </c>
      <c r="AN58">
        <v>22.22</v>
      </c>
      <c r="AO58">
        <v>10.55</v>
      </c>
      <c r="AP58">
        <v>242</v>
      </c>
      <c r="AQ58" s="212" t="s">
        <v>282</v>
      </c>
      <c r="AR58" s="212" t="s">
        <v>282</v>
      </c>
      <c r="AS58" s="212" t="s">
        <v>282</v>
      </c>
      <c r="AT58" s="212" t="s">
        <v>282</v>
      </c>
      <c r="AU58" s="212" t="s">
        <v>282</v>
      </c>
      <c r="AV58" s="212" t="s">
        <v>282</v>
      </c>
      <c r="AW58">
        <v>34.5</v>
      </c>
      <c r="AX58">
        <v>14.2</v>
      </c>
      <c r="AY58">
        <v>169</v>
      </c>
      <c r="AZ58" s="212" t="s">
        <v>282</v>
      </c>
      <c r="BA58" s="212" t="s">
        <v>282</v>
      </c>
      <c r="BB58" s="212" t="s">
        <v>282</v>
      </c>
      <c r="BC58" s="212" t="s">
        <v>282</v>
      </c>
      <c r="BD58" s="212" t="s">
        <v>282</v>
      </c>
      <c r="BE58" s="212" t="s">
        <v>282</v>
      </c>
      <c r="BF58" s="212" t="s">
        <v>811</v>
      </c>
      <c r="BG58" s="212" t="s">
        <v>282</v>
      </c>
      <c r="BH58" s="212" t="s">
        <v>282</v>
      </c>
      <c r="BI58" s="212" t="s">
        <v>282</v>
      </c>
      <c r="BJ58" s="212" t="s">
        <v>282</v>
      </c>
      <c r="BK58">
        <v>23.51</v>
      </c>
      <c r="BL58">
        <v>9.64</v>
      </c>
      <c r="BM58">
        <v>238</v>
      </c>
      <c r="BN58" s="212" t="s">
        <v>282</v>
      </c>
      <c r="BO58" s="212" t="s">
        <v>282</v>
      </c>
      <c r="BP58" s="212" t="s">
        <v>282</v>
      </c>
      <c r="BQ58" s="212" t="s">
        <v>282</v>
      </c>
      <c r="BR58" s="212" t="s">
        <v>282</v>
      </c>
      <c r="BS58" s="212" t="s">
        <v>282</v>
      </c>
      <c r="BT58">
        <v>34.79</v>
      </c>
      <c r="BU58">
        <v>14.01</v>
      </c>
      <c r="BV58">
        <v>166</v>
      </c>
      <c r="BW58" s="212" t="s">
        <v>282</v>
      </c>
      <c r="BX58" s="212" t="s">
        <v>282</v>
      </c>
      <c r="BY58" s="212" t="s">
        <v>282</v>
      </c>
      <c r="BZ58" s="212" t="s">
        <v>282</v>
      </c>
      <c r="CA58" s="212" t="s">
        <v>282</v>
      </c>
      <c r="CB58" s="212" t="s">
        <v>282</v>
      </c>
      <c r="CC58" s="212" t="s">
        <v>282</v>
      </c>
      <c r="CD58" s="212" t="s">
        <v>282</v>
      </c>
      <c r="CE58" s="212" t="s">
        <v>282</v>
      </c>
      <c r="CF58" s="212" t="s">
        <v>282</v>
      </c>
      <c r="CG58" s="212" t="s">
        <v>282</v>
      </c>
      <c r="CH58" s="212" t="s">
        <v>282</v>
      </c>
      <c r="CI58" s="212" t="s">
        <v>282</v>
      </c>
      <c r="CJ58" s="212" t="s">
        <v>282</v>
      </c>
      <c r="CK58" s="212" t="s">
        <v>282</v>
      </c>
      <c r="CL58" s="212" t="s">
        <v>282</v>
      </c>
      <c r="CM58" s="212" t="s">
        <v>282</v>
      </c>
      <c r="CN58" s="212" t="s">
        <v>282</v>
      </c>
      <c r="CO58" s="212" t="s">
        <v>282</v>
      </c>
      <c r="CP58" s="212" t="s">
        <v>282</v>
      </c>
      <c r="CQ58" s="212" t="s">
        <v>282</v>
      </c>
      <c r="CR58" s="212" t="s">
        <v>282</v>
      </c>
      <c r="CS58" s="212" t="s">
        <v>282</v>
      </c>
      <c r="CT58" s="212" t="s">
        <v>282</v>
      </c>
      <c r="CU58" s="212" t="s">
        <v>282</v>
      </c>
      <c r="CV58" s="212" t="s">
        <v>282</v>
      </c>
      <c r="CW58" s="212" t="s">
        <v>282</v>
      </c>
      <c r="CX58" s="212" t="s">
        <v>282</v>
      </c>
      <c r="CY58" s="212" t="s">
        <v>282</v>
      </c>
      <c r="CZ58" s="212" t="s">
        <v>282</v>
      </c>
      <c r="DA58" s="212" t="s">
        <v>282</v>
      </c>
      <c r="DB58" s="212" t="s">
        <v>282</v>
      </c>
      <c r="DC58" s="212" t="s">
        <v>282</v>
      </c>
      <c r="DD58" s="212" t="s">
        <v>282</v>
      </c>
      <c r="DE58" s="212" t="s">
        <v>282</v>
      </c>
      <c r="DF58" s="212" t="s">
        <v>282</v>
      </c>
      <c r="DG58" s="212" t="s">
        <v>282</v>
      </c>
      <c r="DH58" s="212" t="s">
        <v>282</v>
      </c>
      <c r="DI58" s="212" t="s">
        <v>282</v>
      </c>
      <c r="DJ58" s="212" t="s">
        <v>282</v>
      </c>
      <c r="DK58" s="212" t="s">
        <v>282</v>
      </c>
      <c r="DL58" s="212" t="s">
        <v>282</v>
      </c>
      <c r="DM58" s="212" t="s">
        <v>282</v>
      </c>
      <c r="DN58" s="212" t="s">
        <v>282</v>
      </c>
      <c r="DO58" s="212" t="s">
        <v>282</v>
      </c>
      <c r="DP58" s="212" t="s">
        <v>282</v>
      </c>
      <c r="DQ58" s="212" t="s">
        <v>282</v>
      </c>
      <c r="DR58" s="212" t="s">
        <v>282</v>
      </c>
      <c r="DS58" s="212" t="s">
        <v>282</v>
      </c>
      <c r="DT58" s="212" t="s">
        <v>282</v>
      </c>
      <c r="DU58" s="212" t="s">
        <v>282</v>
      </c>
      <c r="DV58" s="212" t="s">
        <v>282</v>
      </c>
    </row>
    <row r="59" spans="1:126" s="212" customFormat="1" x14ac:dyDescent="0.25">
      <c r="A59" s="212" t="s">
        <v>8274</v>
      </c>
      <c r="B59" s="212" t="s">
        <v>11318</v>
      </c>
      <c r="C59" s="212" t="s">
        <v>5328</v>
      </c>
      <c r="D59" s="159" t="s">
        <v>10574</v>
      </c>
      <c r="E59" s="212" t="s">
        <v>14105</v>
      </c>
      <c r="F59" s="159" t="s">
        <v>10534</v>
      </c>
      <c r="G59" s="159" t="s">
        <v>10535</v>
      </c>
      <c r="J59" s="159">
        <v>12</v>
      </c>
      <c r="K59" s="159">
        <v>2</v>
      </c>
      <c r="L59" s="212" t="s">
        <v>670</v>
      </c>
      <c r="M59" s="159" t="s">
        <v>183</v>
      </c>
      <c r="N59" s="212" t="s">
        <v>282</v>
      </c>
      <c r="O59" s="212" t="s">
        <v>282</v>
      </c>
      <c r="P59" s="212" t="s">
        <v>282</v>
      </c>
      <c r="Q59" s="212">
        <v>8</v>
      </c>
      <c r="R59" s="212">
        <v>1.8</v>
      </c>
      <c r="S59" s="212">
        <v>35</v>
      </c>
      <c r="T59" s="212" t="s">
        <v>282</v>
      </c>
      <c r="U59" s="212" t="s">
        <v>282</v>
      </c>
      <c r="V59" s="212" t="s">
        <v>282</v>
      </c>
      <c r="W59" s="212" t="s">
        <v>282</v>
      </c>
      <c r="X59" s="212" t="s">
        <v>282</v>
      </c>
      <c r="Y59" s="212" t="s">
        <v>282</v>
      </c>
      <c r="Z59" s="212">
        <v>6.5</v>
      </c>
      <c r="AA59" s="212">
        <v>1.4</v>
      </c>
      <c r="AB59" s="212">
        <v>22</v>
      </c>
      <c r="AC59" s="212" t="s">
        <v>282</v>
      </c>
      <c r="AD59" s="212" t="s">
        <v>282</v>
      </c>
      <c r="AE59" s="212" t="s">
        <v>282</v>
      </c>
      <c r="AF59" s="212" t="s">
        <v>282</v>
      </c>
      <c r="AG59" s="212" t="s">
        <v>282</v>
      </c>
      <c r="AH59" s="212" t="s">
        <v>282</v>
      </c>
      <c r="AI59" s="159" t="s">
        <v>306</v>
      </c>
      <c r="AJ59" s="159" t="s">
        <v>282</v>
      </c>
      <c r="AK59" s="159" t="s">
        <v>282</v>
      </c>
      <c r="AL59" s="159" t="s">
        <v>282</v>
      </c>
      <c r="AM59" s="159" t="s">
        <v>282</v>
      </c>
      <c r="AN59" s="212">
        <v>8</v>
      </c>
      <c r="AO59" s="212">
        <v>1.7</v>
      </c>
      <c r="AP59" s="212">
        <v>28</v>
      </c>
      <c r="AQ59" s="212" t="s">
        <v>282</v>
      </c>
      <c r="AR59" s="212" t="s">
        <v>282</v>
      </c>
      <c r="AS59" s="212" t="s">
        <v>282</v>
      </c>
      <c r="AT59" s="212" t="s">
        <v>282</v>
      </c>
      <c r="AU59" s="212" t="s">
        <v>282</v>
      </c>
      <c r="AV59" s="212" t="s">
        <v>282</v>
      </c>
      <c r="AW59" s="212">
        <v>7.2</v>
      </c>
      <c r="AX59" s="212">
        <v>1.8</v>
      </c>
      <c r="AY59" s="212">
        <v>22</v>
      </c>
      <c r="AZ59" s="212" t="s">
        <v>282</v>
      </c>
      <c r="BA59" s="212" t="s">
        <v>282</v>
      </c>
      <c r="BB59" s="212" t="s">
        <v>282</v>
      </c>
      <c r="BC59" s="212" t="s">
        <v>282</v>
      </c>
      <c r="BD59" s="212" t="s">
        <v>282</v>
      </c>
      <c r="BE59" s="212" t="s">
        <v>282</v>
      </c>
      <c r="BF59" s="212" t="s">
        <v>282</v>
      </c>
      <c r="BG59" s="212" t="s">
        <v>282</v>
      </c>
      <c r="BH59" s="212" t="s">
        <v>282</v>
      </c>
      <c r="BI59" s="212" t="s">
        <v>282</v>
      </c>
      <c r="BJ59" s="212" t="s">
        <v>282</v>
      </c>
      <c r="BK59" s="212" t="s">
        <v>282</v>
      </c>
      <c r="BL59" s="212" t="s">
        <v>282</v>
      </c>
      <c r="BM59" s="212" t="s">
        <v>282</v>
      </c>
      <c r="BN59" s="212" t="s">
        <v>282</v>
      </c>
      <c r="BO59" s="212" t="s">
        <v>282</v>
      </c>
      <c r="BP59" s="212" t="s">
        <v>282</v>
      </c>
      <c r="BQ59" s="212" t="s">
        <v>282</v>
      </c>
      <c r="BR59" s="212" t="s">
        <v>282</v>
      </c>
      <c r="BS59" s="212" t="s">
        <v>282</v>
      </c>
      <c r="BT59" s="212" t="s">
        <v>282</v>
      </c>
      <c r="BU59" s="212" t="s">
        <v>282</v>
      </c>
      <c r="BV59" s="212" t="s">
        <v>282</v>
      </c>
      <c r="BW59" s="212" t="s">
        <v>282</v>
      </c>
      <c r="BX59" s="212" t="s">
        <v>282</v>
      </c>
      <c r="BY59" s="212" t="s">
        <v>282</v>
      </c>
      <c r="BZ59" s="212" t="s">
        <v>282</v>
      </c>
      <c r="CA59" s="212" t="s">
        <v>282</v>
      </c>
      <c r="CB59" s="212" t="s">
        <v>282</v>
      </c>
      <c r="CC59" s="212" t="s">
        <v>282</v>
      </c>
      <c r="CD59" s="212" t="s">
        <v>282</v>
      </c>
      <c r="CE59" s="212" t="s">
        <v>282</v>
      </c>
      <c r="CF59" s="212" t="s">
        <v>282</v>
      </c>
      <c r="CG59" s="212" t="s">
        <v>282</v>
      </c>
      <c r="CH59" s="212" t="s">
        <v>282</v>
      </c>
      <c r="CI59" s="212" t="s">
        <v>282</v>
      </c>
      <c r="CJ59" s="212" t="s">
        <v>282</v>
      </c>
      <c r="CK59" s="212" t="s">
        <v>282</v>
      </c>
      <c r="CL59" s="212" t="s">
        <v>282</v>
      </c>
      <c r="CM59" s="212" t="s">
        <v>282</v>
      </c>
      <c r="CN59" s="212" t="s">
        <v>282</v>
      </c>
      <c r="CO59" s="212" t="s">
        <v>282</v>
      </c>
      <c r="CP59" s="212" t="s">
        <v>282</v>
      </c>
      <c r="CQ59" s="212" t="s">
        <v>282</v>
      </c>
      <c r="CR59" s="212" t="s">
        <v>282</v>
      </c>
      <c r="CS59" s="212" t="s">
        <v>282</v>
      </c>
      <c r="CT59" s="212" t="s">
        <v>282</v>
      </c>
      <c r="CU59" s="212" t="s">
        <v>282</v>
      </c>
      <c r="CV59" s="212" t="s">
        <v>282</v>
      </c>
      <c r="CW59" s="212" t="s">
        <v>282</v>
      </c>
      <c r="CX59" s="212" t="s">
        <v>282</v>
      </c>
      <c r="CY59" s="212" t="s">
        <v>282</v>
      </c>
      <c r="CZ59" s="212" t="s">
        <v>282</v>
      </c>
      <c r="DA59" s="212" t="s">
        <v>282</v>
      </c>
      <c r="DB59" s="212" t="s">
        <v>282</v>
      </c>
      <c r="DC59" s="212" t="s">
        <v>282</v>
      </c>
      <c r="DD59" s="212" t="s">
        <v>282</v>
      </c>
      <c r="DE59" s="212" t="s">
        <v>282</v>
      </c>
      <c r="DF59" s="212" t="s">
        <v>282</v>
      </c>
      <c r="DG59" s="212" t="s">
        <v>282</v>
      </c>
      <c r="DH59" s="212" t="s">
        <v>282</v>
      </c>
      <c r="DI59" s="212" t="s">
        <v>282</v>
      </c>
      <c r="DJ59" s="212" t="s">
        <v>282</v>
      </c>
      <c r="DK59" s="212" t="s">
        <v>282</v>
      </c>
      <c r="DL59" s="212" t="s">
        <v>282</v>
      </c>
      <c r="DM59" s="212" t="s">
        <v>282</v>
      </c>
      <c r="DN59" s="212" t="s">
        <v>282</v>
      </c>
      <c r="DO59" s="212" t="s">
        <v>282</v>
      </c>
      <c r="DP59" s="212" t="s">
        <v>282</v>
      </c>
      <c r="DQ59" s="212" t="s">
        <v>282</v>
      </c>
      <c r="DR59" s="212" t="s">
        <v>282</v>
      </c>
      <c r="DS59" s="212" t="s">
        <v>282</v>
      </c>
      <c r="DT59" s="212" t="s">
        <v>282</v>
      </c>
      <c r="DU59" s="212" t="s">
        <v>282</v>
      </c>
      <c r="DV59" s="212" t="s">
        <v>282</v>
      </c>
    </row>
    <row r="60" spans="1:126" s="212" customFormat="1" x14ac:dyDescent="0.25">
      <c r="A60" s="212" t="s">
        <v>16803</v>
      </c>
      <c r="B60" s="159" t="s">
        <v>11318</v>
      </c>
      <c r="C60" s="159" t="s">
        <v>5328</v>
      </c>
      <c r="D60" s="159" t="s">
        <v>13162</v>
      </c>
      <c r="E60" s="159" t="s">
        <v>13158</v>
      </c>
      <c r="F60" s="159" t="s">
        <v>10534</v>
      </c>
      <c r="G60" s="159" t="s">
        <v>10880</v>
      </c>
      <c r="J60" s="159">
        <v>6</v>
      </c>
      <c r="K60" s="159">
        <v>2</v>
      </c>
      <c r="L60" s="212" t="s">
        <v>10759</v>
      </c>
      <c r="M60" s="159" t="s">
        <v>183</v>
      </c>
      <c r="N60" s="212" t="s">
        <v>282</v>
      </c>
      <c r="O60" s="212" t="s">
        <v>282</v>
      </c>
      <c r="P60" s="212" t="s">
        <v>282</v>
      </c>
      <c r="Q60" s="212">
        <v>10.7</v>
      </c>
      <c r="R60" s="212">
        <v>5.6</v>
      </c>
      <c r="S60" s="212">
        <v>132</v>
      </c>
      <c r="T60" s="212" t="s">
        <v>282</v>
      </c>
      <c r="U60" s="212" t="s">
        <v>282</v>
      </c>
      <c r="V60" s="212" t="s">
        <v>282</v>
      </c>
      <c r="W60" s="212">
        <v>9.3000000000000007</v>
      </c>
      <c r="X60" s="212">
        <v>6.8</v>
      </c>
      <c r="Y60" s="212">
        <v>132</v>
      </c>
      <c r="Z60" s="212" t="s">
        <v>282</v>
      </c>
      <c r="AA60" s="212" t="s">
        <v>282</v>
      </c>
      <c r="AB60" s="212" t="s">
        <v>282</v>
      </c>
      <c r="AC60" s="212" t="s">
        <v>282</v>
      </c>
      <c r="AD60" s="212" t="s">
        <v>282</v>
      </c>
      <c r="AE60" s="212" t="s">
        <v>282</v>
      </c>
      <c r="AF60" s="212" t="s">
        <v>282</v>
      </c>
      <c r="AG60" s="212" t="s">
        <v>282</v>
      </c>
      <c r="AH60" s="212" t="s">
        <v>282</v>
      </c>
      <c r="AI60" s="159" t="s">
        <v>636</v>
      </c>
      <c r="AJ60" s="159" t="s">
        <v>282</v>
      </c>
      <c r="AK60" s="159" t="s">
        <v>282</v>
      </c>
      <c r="AL60" s="159" t="s">
        <v>282</v>
      </c>
      <c r="AM60" s="159" t="s">
        <v>282</v>
      </c>
      <c r="AN60" s="212">
        <v>12</v>
      </c>
      <c r="AO60" s="212">
        <v>6</v>
      </c>
      <c r="AP60" s="212">
        <v>130</v>
      </c>
      <c r="AQ60" s="212" t="s">
        <v>282</v>
      </c>
      <c r="AR60" s="212" t="s">
        <v>282</v>
      </c>
      <c r="AS60" s="212" t="s">
        <v>282</v>
      </c>
      <c r="AT60" s="212">
        <v>11.5</v>
      </c>
      <c r="AU60" s="212">
        <v>6.5</v>
      </c>
      <c r="AV60" s="212">
        <v>130</v>
      </c>
      <c r="AW60" s="212" t="s">
        <v>282</v>
      </c>
      <c r="AX60" s="212" t="s">
        <v>282</v>
      </c>
      <c r="AY60" s="212" t="s">
        <v>282</v>
      </c>
      <c r="AZ60" s="212" t="s">
        <v>282</v>
      </c>
      <c r="BA60" s="212" t="s">
        <v>282</v>
      </c>
      <c r="BB60" s="212" t="s">
        <v>282</v>
      </c>
      <c r="BC60" s="212" t="s">
        <v>282</v>
      </c>
      <c r="BD60" s="212" t="s">
        <v>282</v>
      </c>
      <c r="BE60" s="212" t="s">
        <v>282</v>
      </c>
      <c r="BF60" s="212" t="s">
        <v>282</v>
      </c>
      <c r="BG60" s="212" t="s">
        <v>282</v>
      </c>
      <c r="BH60" s="212" t="s">
        <v>282</v>
      </c>
      <c r="BI60" s="212" t="s">
        <v>282</v>
      </c>
      <c r="BJ60" s="212" t="s">
        <v>282</v>
      </c>
      <c r="BK60" s="212" t="s">
        <v>282</v>
      </c>
      <c r="BL60" s="212" t="s">
        <v>282</v>
      </c>
      <c r="BM60" s="212" t="s">
        <v>282</v>
      </c>
      <c r="BN60" s="212" t="s">
        <v>282</v>
      </c>
      <c r="BO60" s="212" t="s">
        <v>282</v>
      </c>
      <c r="BP60" s="212" t="s">
        <v>282</v>
      </c>
      <c r="BQ60" s="212" t="s">
        <v>282</v>
      </c>
      <c r="BR60" s="212" t="s">
        <v>282</v>
      </c>
      <c r="BS60" s="212" t="s">
        <v>282</v>
      </c>
      <c r="BT60" s="212" t="s">
        <v>282</v>
      </c>
      <c r="BU60" s="212" t="s">
        <v>282</v>
      </c>
      <c r="BV60" s="212" t="s">
        <v>282</v>
      </c>
      <c r="BW60" s="212" t="s">
        <v>282</v>
      </c>
      <c r="BX60" s="212" t="s">
        <v>282</v>
      </c>
      <c r="BY60" s="212" t="s">
        <v>282</v>
      </c>
      <c r="BZ60" s="212" t="s">
        <v>282</v>
      </c>
      <c r="CA60" s="212" t="s">
        <v>282</v>
      </c>
      <c r="CB60" s="212" t="s">
        <v>282</v>
      </c>
      <c r="CC60" s="212" t="s">
        <v>282</v>
      </c>
      <c r="CD60" s="212" t="s">
        <v>282</v>
      </c>
      <c r="CE60" s="212" t="s">
        <v>282</v>
      </c>
      <c r="CF60" s="212" t="s">
        <v>282</v>
      </c>
      <c r="CG60" s="212" t="s">
        <v>282</v>
      </c>
      <c r="CH60" s="212" t="s">
        <v>282</v>
      </c>
      <c r="CI60" s="212" t="s">
        <v>282</v>
      </c>
      <c r="CJ60" s="212" t="s">
        <v>282</v>
      </c>
      <c r="CK60" s="212" t="s">
        <v>282</v>
      </c>
      <c r="CL60" s="212" t="s">
        <v>282</v>
      </c>
      <c r="CM60" s="212" t="s">
        <v>282</v>
      </c>
      <c r="CN60" s="212" t="s">
        <v>282</v>
      </c>
      <c r="CO60" s="212" t="s">
        <v>282</v>
      </c>
      <c r="CP60" s="212" t="s">
        <v>282</v>
      </c>
      <c r="CQ60" s="212" t="s">
        <v>282</v>
      </c>
      <c r="CR60" s="212" t="s">
        <v>282</v>
      </c>
      <c r="CS60" s="212" t="s">
        <v>282</v>
      </c>
      <c r="CT60" s="212" t="s">
        <v>282</v>
      </c>
      <c r="CU60" s="212" t="s">
        <v>282</v>
      </c>
      <c r="CV60" s="212" t="s">
        <v>282</v>
      </c>
      <c r="CW60" s="212" t="s">
        <v>282</v>
      </c>
      <c r="CX60" s="212" t="s">
        <v>282</v>
      </c>
      <c r="CY60" s="212" t="s">
        <v>282</v>
      </c>
      <c r="CZ60" s="212" t="s">
        <v>282</v>
      </c>
      <c r="DA60" s="212" t="s">
        <v>282</v>
      </c>
      <c r="DB60" s="212" t="s">
        <v>282</v>
      </c>
      <c r="DC60" s="212" t="s">
        <v>282</v>
      </c>
      <c r="DD60" s="212" t="s">
        <v>282</v>
      </c>
      <c r="DE60" s="212" t="s">
        <v>282</v>
      </c>
      <c r="DF60" s="212" t="s">
        <v>282</v>
      </c>
      <c r="DG60" s="212" t="s">
        <v>282</v>
      </c>
      <c r="DH60" s="212" t="s">
        <v>282</v>
      </c>
      <c r="DI60" s="212" t="s">
        <v>282</v>
      </c>
      <c r="DJ60" s="212" t="s">
        <v>282</v>
      </c>
      <c r="DK60" s="212" t="s">
        <v>282</v>
      </c>
      <c r="DL60" s="212" t="s">
        <v>282</v>
      </c>
      <c r="DM60" s="212" t="s">
        <v>282</v>
      </c>
      <c r="DN60" s="212" t="s">
        <v>282</v>
      </c>
      <c r="DO60" s="212" t="s">
        <v>282</v>
      </c>
      <c r="DP60" s="212" t="s">
        <v>282</v>
      </c>
      <c r="DQ60" s="212" t="s">
        <v>282</v>
      </c>
      <c r="DR60" s="212" t="s">
        <v>282</v>
      </c>
      <c r="DS60" s="212" t="s">
        <v>282</v>
      </c>
      <c r="DT60" s="212" t="s">
        <v>282</v>
      </c>
      <c r="DU60" s="212" t="s">
        <v>282</v>
      </c>
      <c r="DV60" s="212" t="s">
        <v>282</v>
      </c>
    </row>
    <row r="61" spans="1:126" s="212" customFormat="1" x14ac:dyDescent="0.25">
      <c r="A61" s="212" t="s">
        <v>9603</v>
      </c>
      <c r="B61" s="212" t="s">
        <v>14136</v>
      </c>
      <c r="C61" s="212" t="s">
        <v>5328</v>
      </c>
      <c r="D61" s="159" t="s">
        <v>10574</v>
      </c>
      <c r="E61" s="212" t="s">
        <v>10817</v>
      </c>
      <c r="F61" s="159" t="s">
        <v>10534</v>
      </c>
      <c r="G61" s="159" t="s">
        <v>10535</v>
      </c>
      <c r="J61" s="159">
        <v>13</v>
      </c>
      <c r="K61" s="159">
        <v>2</v>
      </c>
      <c r="L61" s="212" t="s">
        <v>256</v>
      </c>
      <c r="M61" s="159" t="s">
        <v>10507</v>
      </c>
      <c r="N61" s="212" t="s">
        <v>282</v>
      </c>
      <c r="O61" s="212" t="s">
        <v>282</v>
      </c>
      <c r="P61" s="212" t="s">
        <v>282</v>
      </c>
      <c r="Q61" s="212" t="s">
        <v>282</v>
      </c>
      <c r="R61" s="212" t="s">
        <v>282</v>
      </c>
      <c r="S61" s="212" t="s">
        <v>282</v>
      </c>
      <c r="T61" s="212" t="s">
        <v>282</v>
      </c>
      <c r="U61" s="212" t="s">
        <v>282</v>
      </c>
      <c r="V61" s="212" t="s">
        <v>282</v>
      </c>
      <c r="W61" s="212">
        <v>43.8</v>
      </c>
      <c r="X61" s="212">
        <v>8</v>
      </c>
      <c r="Y61" s="212">
        <v>85</v>
      </c>
      <c r="Z61" s="212" t="s">
        <v>282</v>
      </c>
      <c r="AA61" s="212" t="s">
        <v>282</v>
      </c>
      <c r="AB61" s="212" t="s">
        <v>282</v>
      </c>
      <c r="AC61" s="212" t="s">
        <v>282</v>
      </c>
      <c r="AD61" s="212" t="s">
        <v>282</v>
      </c>
      <c r="AE61" s="212" t="s">
        <v>282</v>
      </c>
      <c r="AF61" s="212" t="s">
        <v>282</v>
      </c>
      <c r="AG61" s="212" t="s">
        <v>282</v>
      </c>
      <c r="AH61" s="212" t="s">
        <v>282</v>
      </c>
      <c r="AI61" s="159" t="s">
        <v>306</v>
      </c>
      <c r="AJ61" s="159" t="s">
        <v>282</v>
      </c>
      <c r="AK61" s="159" t="s">
        <v>282</v>
      </c>
      <c r="AL61" s="159" t="s">
        <v>282</v>
      </c>
      <c r="AM61" s="159" t="s">
        <v>282</v>
      </c>
      <c r="AN61" s="159" t="s">
        <v>282</v>
      </c>
      <c r="AO61" s="159" t="s">
        <v>282</v>
      </c>
      <c r="AP61" s="159" t="s">
        <v>282</v>
      </c>
      <c r="AQ61" s="159" t="s">
        <v>282</v>
      </c>
      <c r="AR61" s="159" t="s">
        <v>282</v>
      </c>
      <c r="AS61" s="159" t="s">
        <v>282</v>
      </c>
      <c r="AT61" s="212">
        <v>46.1</v>
      </c>
      <c r="AU61" s="212">
        <v>7.9</v>
      </c>
      <c r="AV61" s="212">
        <v>96</v>
      </c>
      <c r="AW61" s="212" t="s">
        <v>282</v>
      </c>
      <c r="AX61" s="212" t="s">
        <v>282</v>
      </c>
      <c r="AY61" s="212" t="s">
        <v>282</v>
      </c>
      <c r="AZ61" s="212" t="s">
        <v>282</v>
      </c>
      <c r="BA61" s="212" t="s">
        <v>282</v>
      </c>
      <c r="BB61" s="212" t="s">
        <v>282</v>
      </c>
      <c r="BC61" s="212" t="s">
        <v>282</v>
      </c>
      <c r="BD61" s="212" t="s">
        <v>282</v>
      </c>
      <c r="BE61" s="212" t="s">
        <v>282</v>
      </c>
      <c r="BF61" s="212" t="s">
        <v>282</v>
      </c>
      <c r="BG61" s="212" t="s">
        <v>282</v>
      </c>
      <c r="BH61" s="212" t="s">
        <v>282</v>
      </c>
      <c r="BI61" s="212" t="s">
        <v>282</v>
      </c>
      <c r="BJ61" s="212" t="s">
        <v>282</v>
      </c>
      <c r="BK61" s="212" t="s">
        <v>282</v>
      </c>
      <c r="BL61" s="212" t="s">
        <v>282</v>
      </c>
      <c r="BM61" s="212" t="s">
        <v>282</v>
      </c>
      <c r="BN61" s="212" t="s">
        <v>282</v>
      </c>
      <c r="BO61" s="212" t="s">
        <v>282</v>
      </c>
      <c r="BP61" s="212" t="s">
        <v>282</v>
      </c>
      <c r="BQ61" s="212" t="s">
        <v>282</v>
      </c>
      <c r="BR61" s="212" t="s">
        <v>282</v>
      </c>
      <c r="BS61" s="212" t="s">
        <v>282</v>
      </c>
      <c r="BT61" s="212" t="s">
        <v>282</v>
      </c>
      <c r="BU61" s="212" t="s">
        <v>282</v>
      </c>
      <c r="BV61" s="212" t="s">
        <v>282</v>
      </c>
      <c r="BW61" s="212" t="s">
        <v>282</v>
      </c>
      <c r="BX61" s="212" t="s">
        <v>282</v>
      </c>
      <c r="BY61" s="212" t="s">
        <v>282</v>
      </c>
      <c r="BZ61" s="212" t="s">
        <v>282</v>
      </c>
      <c r="CA61" s="212" t="s">
        <v>282</v>
      </c>
      <c r="CB61" s="212" t="s">
        <v>282</v>
      </c>
      <c r="CC61" s="212" t="s">
        <v>282</v>
      </c>
      <c r="CD61" s="212" t="s">
        <v>282</v>
      </c>
      <c r="CE61" s="212" t="s">
        <v>282</v>
      </c>
      <c r="CF61" s="212" t="s">
        <v>282</v>
      </c>
      <c r="CG61" s="212" t="s">
        <v>282</v>
      </c>
      <c r="CH61" s="212" t="s">
        <v>282</v>
      </c>
      <c r="CI61" s="212" t="s">
        <v>282</v>
      </c>
      <c r="CJ61" s="212" t="s">
        <v>282</v>
      </c>
      <c r="CK61" s="212" t="s">
        <v>282</v>
      </c>
      <c r="CL61" s="212" t="s">
        <v>282</v>
      </c>
      <c r="CM61" s="212" t="s">
        <v>282</v>
      </c>
      <c r="CN61" s="212" t="s">
        <v>282</v>
      </c>
      <c r="CO61" s="212" t="s">
        <v>282</v>
      </c>
      <c r="CP61" s="212" t="s">
        <v>282</v>
      </c>
      <c r="CQ61" s="212" t="s">
        <v>282</v>
      </c>
      <c r="CR61" s="212" t="s">
        <v>282</v>
      </c>
      <c r="CS61" s="212" t="s">
        <v>282</v>
      </c>
      <c r="CT61" s="212" t="s">
        <v>282</v>
      </c>
      <c r="CU61" s="212" t="s">
        <v>282</v>
      </c>
      <c r="CV61" s="212" t="s">
        <v>282</v>
      </c>
      <c r="CW61" s="212" t="s">
        <v>282</v>
      </c>
      <c r="CX61" s="212" t="s">
        <v>282</v>
      </c>
      <c r="CY61" s="212" t="s">
        <v>282</v>
      </c>
      <c r="CZ61" s="212" t="s">
        <v>282</v>
      </c>
      <c r="DA61" s="212" t="s">
        <v>282</v>
      </c>
      <c r="DB61" s="212" t="s">
        <v>282</v>
      </c>
      <c r="DC61" s="212" t="s">
        <v>282</v>
      </c>
      <c r="DD61" s="212" t="s">
        <v>282</v>
      </c>
      <c r="DE61" s="212" t="s">
        <v>282</v>
      </c>
      <c r="DF61" s="212" t="s">
        <v>282</v>
      </c>
      <c r="DG61" s="212" t="s">
        <v>282</v>
      </c>
      <c r="DH61" s="212" t="s">
        <v>282</v>
      </c>
      <c r="DI61" s="212" t="s">
        <v>282</v>
      </c>
      <c r="DJ61" s="212" t="s">
        <v>282</v>
      </c>
      <c r="DK61" s="212" t="s">
        <v>282</v>
      </c>
      <c r="DL61" s="212" t="s">
        <v>282</v>
      </c>
      <c r="DM61" s="212" t="s">
        <v>282</v>
      </c>
      <c r="DN61" s="212" t="s">
        <v>282</v>
      </c>
      <c r="DO61" s="212" t="s">
        <v>282</v>
      </c>
      <c r="DP61" s="212" t="s">
        <v>282</v>
      </c>
      <c r="DQ61" s="212" t="s">
        <v>282</v>
      </c>
      <c r="DR61" s="212" t="s">
        <v>282</v>
      </c>
      <c r="DS61" s="212" t="s">
        <v>282</v>
      </c>
      <c r="DT61" s="212" t="s">
        <v>282</v>
      </c>
      <c r="DU61" s="212" t="s">
        <v>282</v>
      </c>
      <c r="DV61" s="212" t="s">
        <v>282</v>
      </c>
    </row>
    <row r="62" spans="1:126" s="212" customFormat="1" x14ac:dyDescent="0.25">
      <c r="A62" s="212" t="s">
        <v>9603</v>
      </c>
      <c r="B62" s="212" t="s">
        <v>14136</v>
      </c>
      <c r="C62" s="212" t="s">
        <v>5328</v>
      </c>
      <c r="D62" s="159" t="s">
        <v>10574</v>
      </c>
      <c r="E62" s="212" t="s">
        <v>10814</v>
      </c>
      <c r="F62" s="159" t="s">
        <v>10534</v>
      </c>
      <c r="G62" s="159" t="s">
        <v>10535</v>
      </c>
      <c r="J62" s="159">
        <v>13</v>
      </c>
      <c r="K62" s="159">
        <v>2</v>
      </c>
      <c r="L62" s="212" t="s">
        <v>256</v>
      </c>
      <c r="M62" s="159" t="s">
        <v>10507</v>
      </c>
      <c r="N62" s="212" t="s">
        <v>282</v>
      </c>
      <c r="O62" s="212" t="s">
        <v>282</v>
      </c>
      <c r="P62" s="212" t="s">
        <v>282</v>
      </c>
      <c r="Q62" s="212" t="s">
        <v>282</v>
      </c>
      <c r="R62" s="212" t="s">
        <v>282</v>
      </c>
      <c r="S62" s="212" t="s">
        <v>282</v>
      </c>
      <c r="T62" s="212" t="s">
        <v>282</v>
      </c>
      <c r="U62" s="212" t="s">
        <v>282</v>
      </c>
      <c r="V62" s="212" t="s">
        <v>282</v>
      </c>
      <c r="W62" s="212">
        <v>40.5</v>
      </c>
      <c r="X62" s="212">
        <v>11</v>
      </c>
      <c r="Y62" s="212">
        <v>85</v>
      </c>
      <c r="Z62" s="212" t="s">
        <v>282</v>
      </c>
      <c r="AA62" s="212" t="s">
        <v>282</v>
      </c>
      <c r="AB62" s="212" t="s">
        <v>282</v>
      </c>
      <c r="AC62" s="212" t="s">
        <v>282</v>
      </c>
      <c r="AD62" s="212" t="s">
        <v>282</v>
      </c>
      <c r="AE62" s="212" t="s">
        <v>282</v>
      </c>
      <c r="AF62" s="212" t="s">
        <v>282</v>
      </c>
      <c r="AG62" s="212" t="s">
        <v>282</v>
      </c>
      <c r="AH62" s="212" t="s">
        <v>282</v>
      </c>
      <c r="AI62" s="159" t="s">
        <v>306</v>
      </c>
      <c r="AJ62" s="159" t="s">
        <v>282</v>
      </c>
      <c r="AK62" s="159" t="s">
        <v>282</v>
      </c>
      <c r="AL62" s="159" t="s">
        <v>282</v>
      </c>
      <c r="AM62" s="159" t="s">
        <v>282</v>
      </c>
      <c r="AN62" s="159" t="s">
        <v>282</v>
      </c>
      <c r="AO62" s="159" t="s">
        <v>282</v>
      </c>
      <c r="AP62" s="159" t="s">
        <v>282</v>
      </c>
      <c r="AQ62" s="159" t="s">
        <v>282</v>
      </c>
      <c r="AR62" s="159" t="s">
        <v>282</v>
      </c>
      <c r="AS62" s="159" t="s">
        <v>282</v>
      </c>
      <c r="AT62" s="212">
        <v>37.799999999999997</v>
      </c>
      <c r="AU62" s="212">
        <v>11.6</v>
      </c>
      <c r="AV62" s="212">
        <v>96</v>
      </c>
      <c r="AW62" s="212" t="s">
        <v>282</v>
      </c>
      <c r="AX62" s="212" t="s">
        <v>282</v>
      </c>
      <c r="AY62" s="212" t="s">
        <v>282</v>
      </c>
      <c r="AZ62" s="212" t="s">
        <v>282</v>
      </c>
      <c r="BA62" s="212" t="s">
        <v>282</v>
      </c>
      <c r="BB62" s="212" t="s">
        <v>282</v>
      </c>
      <c r="BC62" s="212" t="s">
        <v>282</v>
      </c>
      <c r="BD62" s="212" t="s">
        <v>282</v>
      </c>
      <c r="BE62" s="212" t="s">
        <v>282</v>
      </c>
      <c r="BF62" s="212" t="s">
        <v>282</v>
      </c>
      <c r="BG62" s="212" t="s">
        <v>282</v>
      </c>
      <c r="BH62" s="212" t="s">
        <v>282</v>
      </c>
      <c r="BI62" s="212" t="s">
        <v>282</v>
      </c>
      <c r="BJ62" s="212" t="s">
        <v>282</v>
      </c>
      <c r="BK62" s="212" t="s">
        <v>282</v>
      </c>
      <c r="BL62" s="212" t="s">
        <v>282</v>
      </c>
      <c r="BM62" s="212" t="s">
        <v>282</v>
      </c>
      <c r="BN62" s="212" t="s">
        <v>282</v>
      </c>
      <c r="BO62" s="212" t="s">
        <v>282</v>
      </c>
      <c r="BP62" s="212" t="s">
        <v>282</v>
      </c>
      <c r="BQ62" s="212" t="s">
        <v>282</v>
      </c>
      <c r="BR62" s="212" t="s">
        <v>282</v>
      </c>
      <c r="BS62" s="212" t="s">
        <v>282</v>
      </c>
      <c r="BT62" s="212" t="s">
        <v>282</v>
      </c>
      <c r="BU62" s="212" t="s">
        <v>282</v>
      </c>
      <c r="BV62" s="212" t="s">
        <v>282</v>
      </c>
      <c r="BW62" s="212" t="s">
        <v>282</v>
      </c>
      <c r="BX62" s="212" t="s">
        <v>282</v>
      </c>
      <c r="BY62" s="212" t="s">
        <v>282</v>
      </c>
      <c r="BZ62" s="212" t="s">
        <v>282</v>
      </c>
      <c r="CA62" s="212" t="s">
        <v>282</v>
      </c>
      <c r="CB62" s="212" t="s">
        <v>282</v>
      </c>
      <c r="CC62" s="212" t="s">
        <v>282</v>
      </c>
      <c r="CD62" s="212" t="s">
        <v>282</v>
      </c>
      <c r="CE62" s="212" t="s">
        <v>282</v>
      </c>
      <c r="CF62" s="212" t="s">
        <v>282</v>
      </c>
      <c r="CG62" s="212" t="s">
        <v>282</v>
      </c>
      <c r="CH62" s="212" t="s">
        <v>282</v>
      </c>
      <c r="CI62" s="212" t="s">
        <v>282</v>
      </c>
      <c r="CJ62" s="212" t="s">
        <v>282</v>
      </c>
      <c r="CK62" s="212" t="s">
        <v>282</v>
      </c>
      <c r="CL62" s="212" t="s">
        <v>282</v>
      </c>
      <c r="CM62" s="212" t="s">
        <v>282</v>
      </c>
      <c r="CN62" s="212" t="s">
        <v>282</v>
      </c>
      <c r="CO62" s="212" t="s">
        <v>282</v>
      </c>
      <c r="CP62" s="212" t="s">
        <v>282</v>
      </c>
      <c r="CQ62" s="212" t="s">
        <v>282</v>
      </c>
      <c r="CR62" s="212" t="s">
        <v>282</v>
      </c>
      <c r="CS62" s="212" t="s">
        <v>282</v>
      </c>
      <c r="CT62" s="212" t="s">
        <v>282</v>
      </c>
      <c r="CU62" s="212" t="s">
        <v>282</v>
      </c>
      <c r="CV62" s="212" t="s">
        <v>282</v>
      </c>
      <c r="CW62" s="212" t="s">
        <v>282</v>
      </c>
      <c r="CX62" s="212" t="s">
        <v>282</v>
      </c>
      <c r="CY62" s="212" t="s">
        <v>282</v>
      </c>
      <c r="CZ62" s="212" t="s">
        <v>282</v>
      </c>
      <c r="DA62" s="212" t="s">
        <v>282</v>
      </c>
      <c r="DB62" s="212" t="s">
        <v>282</v>
      </c>
      <c r="DC62" s="212" t="s">
        <v>282</v>
      </c>
      <c r="DD62" s="212" t="s">
        <v>282</v>
      </c>
      <c r="DE62" s="212" t="s">
        <v>282</v>
      </c>
      <c r="DF62" s="212" t="s">
        <v>282</v>
      </c>
      <c r="DG62" s="212" t="s">
        <v>282</v>
      </c>
      <c r="DH62" s="212" t="s">
        <v>282</v>
      </c>
      <c r="DI62" s="212" t="s">
        <v>282</v>
      </c>
      <c r="DJ62" s="212" t="s">
        <v>282</v>
      </c>
      <c r="DK62" s="212" t="s">
        <v>282</v>
      </c>
      <c r="DL62" s="212" t="s">
        <v>282</v>
      </c>
      <c r="DM62" s="212" t="s">
        <v>282</v>
      </c>
      <c r="DN62" s="212" t="s">
        <v>282</v>
      </c>
      <c r="DO62" s="212" t="s">
        <v>282</v>
      </c>
      <c r="DP62" s="212" t="s">
        <v>282</v>
      </c>
      <c r="DQ62" s="212" t="s">
        <v>282</v>
      </c>
      <c r="DR62" s="212" t="s">
        <v>282</v>
      </c>
      <c r="DS62" s="212" t="s">
        <v>282</v>
      </c>
      <c r="DT62" s="212" t="s">
        <v>282</v>
      </c>
      <c r="DU62" s="212" t="s">
        <v>282</v>
      </c>
      <c r="DV62" s="212" t="s">
        <v>282</v>
      </c>
    </row>
    <row r="63" spans="1:126" s="212" customFormat="1" x14ac:dyDescent="0.25">
      <c r="A63" s="212" t="s">
        <v>2634</v>
      </c>
      <c r="B63" s="159" t="s">
        <v>14157</v>
      </c>
      <c r="C63" s="159" t="s">
        <v>216</v>
      </c>
      <c r="D63" s="159" t="s">
        <v>10879</v>
      </c>
      <c r="E63" s="159" t="s">
        <v>5805</v>
      </c>
      <c r="F63" s="159" t="s">
        <v>10534</v>
      </c>
      <c r="G63" s="159" t="s">
        <v>10880</v>
      </c>
      <c r="J63" s="159">
        <v>8</v>
      </c>
      <c r="K63" s="159">
        <v>2</v>
      </c>
      <c r="L63" s="212" t="s">
        <v>258</v>
      </c>
      <c r="M63" s="159" t="s">
        <v>10507</v>
      </c>
      <c r="N63" s="212" t="s">
        <v>282</v>
      </c>
      <c r="O63" s="212" t="s">
        <v>282</v>
      </c>
      <c r="P63" s="212" t="s">
        <v>282</v>
      </c>
      <c r="Q63" s="212" t="s">
        <v>282</v>
      </c>
      <c r="R63" s="212" t="s">
        <v>282</v>
      </c>
      <c r="S63" s="212" t="s">
        <v>282</v>
      </c>
      <c r="T63" s="212" t="s">
        <v>282</v>
      </c>
      <c r="U63" s="212" t="s">
        <v>282</v>
      </c>
      <c r="V63" s="212" t="s">
        <v>282</v>
      </c>
      <c r="W63" s="212" t="s">
        <v>282</v>
      </c>
      <c r="X63" s="212" t="s">
        <v>282</v>
      </c>
      <c r="Y63" s="212" t="s">
        <v>282</v>
      </c>
      <c r="Z63" s="212" t="s">
        <v>282</v>
      </c>
      <c r="AA63" s="212" t="s">
        <v>282</v>
      </c>
      <c r="AB63" s="212" t="s">
        <v>282</v>
      </c>
      <c r="AC63" s="212">
        <v>-9</v>
      </c>
      <c r="AD63" s="212" t="s">
        <v>282</v>
      </c>
      <c r="AE63" s="212">
        <v>185</v>
      </c>
      <c r="AF63" s="212" t="s">
        <v>282</v>
      </c>
      <c r="AG63" s="212" t="s">
        <v>282</v>
      </c>
      <c r="AH63" s="212" t="s">
        <v>282</v>
      </c>
      <c r="AI63" s="159" t="s">
        <v>790</v>
      </c>
      <c r="AJ63" s="159" t="s">
        <v>10507</v>
      </c>
      <c r="AK63" s="159" t="s">
        <v>282</v>
      </c>
      <c r="AL63" s="159" t="s">
        <v>282</v>
      </c>
      <c r="AM63" s="159" t="s">
        <v>282</v>
      </c>
      <c r="AN63" s="159" t="s">
        <v>282</v>
      </c>
      <c r="AO63" s="159" t="s">
        <v>282</v>
      </c>
      <c r="AP63" s="159" t="s">
        <v>282</v>
      </c>
      <c r="AQ63" s="159" t="s">
        <v>282</v>
      </c>
      <c r="AR63" s="159" t="s">
        <v>282</v>
      </c>
      <c r="AS63" s="159" t="s">
        <v>282</v>
      </c>
      <c r="AT63" s="159" t="s">
        <v>282</v>
      </c>
      <c r="AU63" s="159" t="s">
        <v>282</v>
      </c>
      <c r="AV63" s="159" t="s">
        <v>282</v>
      </c>
      <c r="AW63" s="159" t="s">
        <v>282</v>
      </c>
      <c r="AX63" s="159" t="s">
        <v>282</v>
      </c>
      <c r="AY63" s="159" t="s">
        <v>282</v>
      </c>
      <c r="AZ63" s="212">
        <v>-6.2</v>
      </c>
      <c r="BA63" s="212" t="s">
        <v>282</v>
      </c>
      <c r="BB63" s="212">
        <v>197</v>
      </c>
      <c r="BC63" s="212" t="s">
        <v>282</v>
      </c>
      <c r="BD63" s="212" t="s">
        <v>282</v>
      </c>
      <c r="BE63" s="212" t="s">
        <v>282</v>
      </c>
      <c r="BF63" s="212" t="s">
        <v>282</v>
      </c>
      <c r="BG63" s="212" t="s">
        <v>282</v>
      </c>
      <c r="BH63" s="212" t="s">
        <v>282</v>
      </c>
      <c r="BI63" s="212" t="s">
        <v>282</v>
      </c>
      <c r="BJ63" s="212" t="s">
        <v>282</v>
      </c>
      <c r="BK63" s="212" t="s">
        <v>282</v>
      </c>
      <c r="BL63" s="212" t="s">
        <v>282</v>
      </c>
      <c r="BM63" s="212" t="s">
        <v>282</v>
      </c>
      <c r="BN63" s="212" t="s">
        <v>282</v>
      </c>
      <c r="BO63" s="212" t="s">
        <v>282</v>
      </c>
      <c r="BP63" s="212" t="s">
        <v>282</v>
      </c>
      <c r="BQ63" s="212" t="s">
        <v>282</v>
      </c>
      <c r="BR63" s="212" t="s">
        <v>282</v>
      </c>
      <c r="BS63" s="212" t="s">
        <v>282</v>
      </c>
      <c r="BT63" s="212" t="s">
        <v>282</v>
      </c>
      <c r="BU63" s="212" t="s">
        <v>282</v>
      </c>
      <c r="BV63" s="212" t="s">
        <v>282</v>
      </c>
      <c r="BW63" s="212" t="s">
        <v>282</v>
      </c>
      <c r="BX63" s="212" t="s">
        <v>282</v>
      </c>
      <c r="BY63" s="212" t="s">
        <v>282</v>
      </c>
      <c r="BZ63" s="212" t="s">
        <v>282</v>
      </c>
      <c r="CA63" s="212" t="s">
        <v>282</v>
      </c>
      <c r="CB63" s="212" t="s">
        <v>282</v>
      </c>
      <c r="CC63" s="212" t="s">
        <v>282</v>
      </c>
      <c r="CD63" s="212" t="s">
        <v>282</v>
      </c>
      <c r="CE63" s="212" t="s">
        <v>282</v>
      </c>
      <c r="CF63" s="212" t="s">
        <v>282</v>
      </c>
      <c r="CG63" s="212" t="s">
        <v>282</v>
      </c>
      <c r="CH63" s="212" t="s">
        <v>282</v>
      </c>
      <c r="CI63" s="212" t="s">
        <v>282</v>
      </c>
      <c r="CJ63" s="212" t="s">
        <v>282</v>
      </c>
      <c r="CK63" s="212" t="s">
        <v>282</v>
      </c>
      <c r="CL63" s="212" t="s">
        <v>282</v>
      </c>
      <c r="CM63" s="212" t="s">
        <v>282</v>
      </c>
      <c r="CN63" s="212" t="s">
        <v>282</v>
      </c>
      <c r="CO63" s="212" t="s">
        <v>282</v>
      </c>
      <c r="CP63" s="212" t="s">
        <v>282</v>
      </c>
      <c r="CQ63" s="212" t="s">
        <v>282</v>
      </c>
      <c r="CR63" s="212" t="s">
        <v>282</v>
      </c>
      <c r="CS63" s="212" t="s">
        <v>282</v>
      </c>
      <c r="CT63" s="212" t="s">
        <v>282</v>
      </c>
      <c r="CU63" s="212" t="s">
        <v>282</v>
      </c>
      <c r="CV63" s="212" t="s">
        <v>282</v>
      </c>
      <c r="CW63" s="212" t="s">
        <v>282</v>
      </c>
      <c r="CX63" s="212" t="s">
        <v>282</v>
      </c>
      <c r="CY63" s="212" t="s">
        <v>282</v>
      </c>
      <c r="CZ63" s="212" t="s">
        <v>282</v>
      </c>
      <c r="DA63" s="212" t="s">
        <v>282</v>
      </c>
      <c r="DB63" s="212" t="s">
        <v>282</v>
      </c>
      <c r="DC63" s="212" t="s">
        <v>282</v>
      </c>
      <c r="DD63" s="212" t="s">
        <v>282</v>
      </c>
      <c r="DE63" s="212" t="s">
        <v>282</v>
      </c>
      <c r="DF63" s="212" t="s">
        <v>282</v>
      </c>
      <c r="DG63" s="212" t="s">
        <v>282</v>
      </c>
      <c r="DH63" s="212" t="s">
        <v>282</v>
      </c>
      <c r="DI63" s="212" t="s">
        <v>282</v>
      </c>
      <c r="DJ63" s="212" t="s">
        <v>282</v>
      </c>
      <c r="DK63" s="212" t="s">
        <v>282</v>
      </c>
      <c r="DL63" s="212" t="s">
        <v>282</v>
      </c>
      <c r="DM63" s="212" t="s">
        <v>282</v>
      </c>
      <c r="DN63" s="212" t="s">
        <v>282</v>
      </c>
      <c r="DO63" s="212" t="s">
        <v>282</v>
      </c>
      <c r="DP63" s="212" t="s">
        <v>282</v>
      </c>
      <c r="DQ63" s="212" t="s">
        <v>282</v>
      </c>
      <c r="DR63" s="212" t="s">
        <v>282</v>
      </c>
      <c r="DS63" s="212" t="s">
        <v>282</v>
      </c>
      <c r="DT63" s="212" t="s">
        <v>282</v>
      </c>
      <c r="DU63" s="212" t="s">
        <v>282</v>
      </c>
      <c r="DV63" s="212" t="s">
        <v>282</v>
      </c>
    </row>
    <row r="64" spans="1:126" s="212" customFormat="1" x14ac:dyDescent="0.25">
      <c r="A64" s="212" t="s">
        <v>12529</v>
      </c>
      <c r="B64" s="159" t="s">
        <v>14155</v>
      </c>
      <c r="C64" s="159" t="s">
        <v>5328</v>
      </c>
      <c r="D64" s="159" t="s">
        <v>10879</v>
      </c>
      <c r="E64" s="159" t="s">
        <v>5805</v>
      </c>
      <c r="F64" s="159" t="s">
        <v>10534</v>
      </c>
      <c r="G64" s="159" t="s">
        <v>10880</v>
      </c>
      <c r="J64" s="159">
        <v>8</v>
      </c>
      <c r="K64" s="159">
        <v>2</v>
      </c>
      <c r="L64" s="212" t="s">
        <v>258</v>
      </c>
      <c r="M64" s="159" t="s">
        <v>10507</v>
      </c>
      <c r="N64" s="212" t="s">
        <v>282</v>
      </c>
      <c r="O64" s="212" t="s">
        <v>282</v>
      </c>
      <c r="P64" s="212" t="s">
        <v>282</v>
      </c>
      <c r="Q64" s="212">
        <v>20.8</v>
      </c>
      <c r="R64" s="212">
        <v>5</v>
      </c>
      <c r="S64" s="212">
        <v>193</v>
      </c>
      <c r="T64" s="212" t="s">
        <v>282</v>
      </c>
      <c r="U64" s="212" t="s">
        <v>282</v>
      </c>
      <c r="V64" s="212" t="s">
        <v>282</v>
      </c>
      <c r="W64" s="212" t="s">
        <v>282</v>
      </c>
      <c r="X64" s="212" t="s">
        <v>282</v>
      </c>
      <c r="Y64" s="212" t="s">
        <v>282</v>
      </c>
      <c r="Z64" s="212" t="s">
        <v>282</v>
      </c>
      <c r="AA64" s="212" t="s">
        <v>282</v>
      </c>
      <c r="AB64" s="212" t="s">
        <v>282</v>
      </c>
      <c r="AC64" s="212">
        <v>-9.1999999999999993</v>
      </c>
      <c r="AD64" s="212">
        <v>8.61</v>
      </c>
      <c r="AE64" s="212">
        <v>193</v>
      </c>
      <c r="AF64" s="212" t="s">
        <v>282</v>
      </c>
      <c r="AG64" s="212" t="s">
        <v>282</v>
      </c>
      <c r="AH64" s="212" t="s">
        <v>282</v>
      </c>
      <c r="AI64" s="159" t="s">
        <v>790</v>
      </c>
      <c r="AJ64" s="159" t="s">
        <v>10507</v>
      </c>
      <c r="AK64" s="159" t="s">
        <v>282</v>
      </c>
      <c r="AL64" s="159" t="s">
        <v>282</v>
      </c>
      <c r="AM64" s="159" t="s">
        <v>282</v>
      </c>
      <c r="AN64" s="159">
        <v>21</v>
      </c>
      <c r="AO64" s="159">
        <v>4.91</v>
      </c>
      <c r="AP64" s="159">
        <v>186</v>
      </c>
      <c r="AQ64" s="159" t="s">
        <v>282</v>
      </c>
      <c r="AR64" s="159" t="s">
        <v>282</v>
      </c>
      <c r="AS64" s="159" t="s">
        <v>282</v>
      </c>
      <c r="AT64" s="159" t="s">
        <v>282</v>
      </c>
      <c r="AU64" s="159" t="s">
        <v>282</v>
      </c>
      <c r="AV64" s="159" t="s">
        <v>282</v>
      </c>
      <c r="AW64" s="159" t="s">
        <v>282</v>
      </c>
      <c r="AX64" s="159" t="s">
        <v>282</v>
      </c>
      <c r="AY64" s="159" t="s">
        <v>282</v>
      </c>
      <c r="AZ64" s="212">
        <v>-5.8</v>
      </c>
      <c r="BA64" s="212">
        <v>8.4600000000000009</v>
      </c>
      <c r="BB64" s="212">
        <v>186</v>
      </c>
      <c r="BC64" s="212" t="s">
        <v>282</v>
      </c>
      <c r="BD64" s="212" t="s">
        <v>282</v>
      </c>
      <c r="BE64" s="212" t="s">
        <v>282</v>
      </c>
      <c r="BF64" s="212" t="s">
        <v>282</v>
      </c>
      <c r="BG64" s="212" t="s">
        <v>282</v>
      </c>
      <c r="BH64" s="212" t="s">
        <v>282</v>
      </c>
      <c r="BI64" s="212" t="s">
        <v>282</v>
      </c>
      <c r="BJ64" s="212" t="s">
        <v>282</v>
      </c>
      <c r="BK64" s="212" t="s">
        <v>282</v>
      </c>
      <c r="BL64" s="212" t="s">
        <v>282</v>
      </c>
      <c r="BM64" s="212" t="s">
        <v>282</v>
      </c>
      <c r="BN64" s="212" t="s">
        <v>282</v>
      </c>
      <c r="BO64" s="212" t="s">
        <v>282</v>
      </c>
      <c r="BP64" s="212" t="s">
        <v>282</v>
      </c>
      <c r="BQ64" s="212" t="s">
        <v>282</v>
      </c>
      <c r="BR64" s="212" t="s">
        <v>282</v>
      </c>
      <c r="BS64" s="212" t="s">
        <v>282</v>
      </c>
      <c r="BT64" s="212" t="s">
        <v>282</v>
      </c>
      <c r="BU64" s="212" t="s">
        <v>282</v>
      </c>
      <c r="BV64" s="212" t="s">
        <v>282</v>
      </c>
      <c r="BW64" s="212" t="s">
        <v>282</v>
      </c>
      <c r="BX64" s="212" t="s">
        <v>282</v>
      </c>
      <c r="BY64" s="212" t="s">
        <v>282</v>
      </c>
      <c r="BZ64" s="212" t="s">
        <v>282</v>
      </c>
      <c r="CA64" s="212" t="s">
        <v>282</v>
      </c>
      <c r="CB64" s="212" t="s">
        <v>282</v>
      </c>
      <c r="CC64" s="212" t="s">
        <v>282</v>
      </c>
      <c r="CD64" s="212" t="s">
        <v>282</v>
      </c>
      <c r="CE64" s="212" t="s">
        <v>282</v>
      </c>
      <c r="CF64" s="212" t="s">
        <v>282</v>
      </c>
      <c r="CG64" s="212" t="s">
        <v>282</v>
      </c>
      <c r="CH64" s="212" t="s">
        <v>282</v>
      </c>
      <c r="CI64" s="212" t="s">
        <v>282</v>
      </c>
      <c r="CJ64" s="212" t="s">
        <v>282</v>
      </c>
      <c r="CK64" s="212" t="s">
        <v>282</v>
      </c>
      <c r="CL64" s="212" t="s">
        <v>282</v>
      </c>
      <c r="CM64" s="212" t="s">
        <v>282</v>
      </c>
      <c r="CN64" s="212" t="s">
        <v>282</v>
      </c>
      <c r="CO64" s="212" t="s">
        <v>282</v>
      </c>
      <c r="CP64" s="212" t="s">
        <v>282</v>
      </c>
      <c r="CQ64" s="212" t="s">
        <v>282</v>
      </c>
      <c r="CR64" s="212" t="s">
        <v>282</v>
      </c>
      <c r="CS64" s="212" t="s">
        <v>282</v>
      </c>
      <c r="CT64" s="212" t="s">
        <v>282</v>
      </c>
      <c r="CU64" s="212" t="s">
        <v>282</v>
      </c>
      <c r="CV64" s="212" t="s">
        <v>282</v>
      </c>
      <c r="CW64" s="212" t="s">
        <v>282</v>
      </c>
      <c r="CX64" s="212" t="s">
        <v>282</v>
      </c>
      <c r="CY64" s="212" t="s">
        <v>282</v>
      </c>
      <c r="CZ64" s="212" t="s">
        <v>282</v>
      </c>
      <c r="DA64" s="212" t="s">
        <v>282</v>
      </c>
      <c r="DB64" s="212" t="s">
        <v>282</v>
      </c>
      <c r="DC64" s="212" t="s">
        <v>282</v>
      </c>
      <c r="DD64" s="212" t="s">
        <v>282</v>
      </c>
      <c r="DE64" s="212" t="s">
        <v>282</v>
      </c>
      <c r="DF64" s="212" t="s">
        <v>282</v>
      </c>
      <c r="DG64" s="212" t="s">
        <v>282</v>
      </c>
      <c r="DH64" s="212" t="s">
        <v>282</v>
      </c>
      <c r="DI64" s="212" t="s">
        <v>282</v>
      </c>
      <c r="DJ64" s="212" t="s">
        <v>282</v>
      </c>
      <c r="DK64" s="212" t="s">
        <v>282</v>
      </c>
      <c r="DL64" s="212" t="s">
        <v>282</v>
      </c>
      <c r="DM64" s="212" t="s">
        <v>282</v>
      </c>
      <c r="DN64" s="212" t="s">
        <v>282</v>
      </c>
      <c r="DO64" s="212" t="s">
        <v>282</v>
      </c>
      <c r="DP64" s="212" t="s">
        <v>282</v>
      </c>
      <c r="DQ64" s="212" t="s">
        <v>282</v>
      </c>
      <c r="DR64" s="212" t="s">
        <v>282</v>
      </c>
      <c r="DS64" s="212" t="s">
        <v>282</v>
      </c>
      <c r="DT64" s="212" t="s">
        <v>282</v>
      </c>
      <c r="DU64" s="212" t="s">
        <v>282</v>
      </c>
      <c r="DV64" s="212" t="s">
        <v>282</v>
      </c>
    </row>
    <row r="65" spans="1:126" x14ac:dyDescent="0.25">
      <c r="A65" t="s">
        <v>805</v>
      </c>
      <c r="C65" s="212" t="s">
        <v>5328</v>
      </c>
      <c r="D65" s="159" t="s">
        <v>10536</v>
      </c>
      <c r="E65" s="159" t="s">
        <v>5809</v>
      </c>
      <c r="F65" s="159" t="s">
        <v>10534</v>
      </c>
      <c r="G65" s="159" t="s">
        <v>10535</v>
      </c>
      <c r="J65" s="159">
        <v>12</v>
      </c>
      <c r="K65" s="159">
        <v>3</v>
      </c>
      <c r="L65" t="s">
        <v>10667</v>
      </c>
      <c r="M65" s="159" t="s">
        <v>183</v>
      </c>
      <c r="N65" t="s">
        <v>282</v>
      </c>
      <c r="O65" t="s">
        <v>282</v>
      </c>
      <c r="P65" t="s">
        <v>282</v>
      </c>
      <c r="Q65">
        <v>46.3</v>
      </c>
      <c r="R65">
        <v>7.6</v>
      </c>
      <c r="S65" s="212">
        <v>25</v>
      </c>
      <c r="T65">
        <v>46.4</v>
      </c>
      <c r="U65">
        <v>7.1</v>
      </c>
      <c r="V65" s="212">
        <v>16</v>
      </c>
      <c r="W65">
        <v>64.099999999999994</v>
      </c>
      <c r="X65">
        <v>17.8</v>
      </c>
      <c r="Y65" s="212">
        <v>25</v>
      </c>
      <c r="Z65">
        <v>73</v>
      </c>
      <c r="AA65">
        <v>13.8</v>
      </c>
      <c r="AB65" s="212">
        <v>16</v>
      </c>
      <c r="AC65" s="212" t="s">
        <v>282</v>
      </c>
      <c r="AD65" s="212" t="s">
        <v>282</v>
      </c>
      <c r="AE65" s="212" t="s">
        <v>282</v>
      </c>
      <c r="AF65" s="212" t="s">
        <v>282</v>
      </c>
      <c r="AG65" s="212" t="s">
        <v>282</v>
      </c>
      <c r="AH65" s="212" t="s">
        <v>282</v>
      </c>
      <c r="AI65" s="159" t="s">
        <v>252</v>
      </c>
      <c r="AJ65" s="159" t="s">
        <v>10507</v>
      </c>
      <c r="AK65" s="159" t="s">
        <v>282</v>
      </c>
      <c r="AL65" s="159" t="s">
        <v>282</v>
      </c>
      <c r="AM65" s="159" t="s">
        <v>282</v>
      </c>
      <c r="AN65">
        <v>45</v>
      </c>
      <c r="AO65">
        <v>7.2</v>
      </c>
      <c r="AP65">
        <v>57</v>
      </c>
      <c r="AQ65">
        <v>44.1</v>
      </c>
      <c r="AR65">
        <v>7.2</v>
      </c>
      <c r="AS65">
        <v>32</v>
      </c>
      <c r="AT65">
        <v>62.8</v>
      </c>
      <c r="AU65">
        <v>17.8</v>
      </c>
      <c r="AV65">
        <v>57</v>
      </c>
      <c r="AW65">
        <v>73.400000000000006</v>
      </c>
      <c r="AX65">
        <v>13.8</v>
      </c>
      <c r="AY65">
        <v>31</v>
      </c>
      <c r="AZ65" s="212" t="s">
        <v>282</v>
      </c>
      <c r="BA65" s="212" t="s">
        <v>282</v>
      </c>
      <c r="BB65" s="212" t="s">
        <v>282</v>
      </c>
      <c r="BC65" s="212" t="s">
        <v>282</v>
      </c>
      <c r="BD65" s="212" t="s">
        <v>282</v>
      </c>
      <c r="BE65" s="212" t="s">
        <v>282</v>
      </c>
      <c r="BF65" s="212" t="s">
        <v>11432</v>
      </c>
      <c r="BG65" s="159" t="s">
        <v>10585</v>
      </c>
      <c r="BH65" s="159" t="s">
        <v>282</v>
      </c>
      <c r="BI65" s="159" t="s">
        <v>282</v>
      </c>
      <c r="BJ65" s="159" t="s">
        <v>282</v>
      </c>
      <c r="BK65">
        <v>45.4</v>
      </c>
      <c r="BL65">
        <v>8.3000000000000007</v>
      </c>
      <c r="BM65">
        <v>25</v>
      </c>
      <c r="BN65">
        <v>44.8</v>
      </c>
      <c r="BO65">
        <v>8.4</v>
      </c>
      <c r="BP65">
        <v>16</v>
      </c>
      <c r="BQ65">
        <v>70.2</v>
      </c>
      <c r="BR65">
        <v>17.8</v>
      </c>
      <c r="BS65">
        <v>25</v>
      </c>
      <c r="BT65">
        <v>79.900000000000006</v>
      </c>
      <c r="BU65">
        <v>13.7</v>
      </c>
      <c r="BV65">
        <v>16</v>
      </c>
      <c r="BW65" s="212" t="s">
        <v>282</v>
      </c>
      <c r="BX65" s="212" t="s">
        <v>282</v>
      </c>
      <c r="BY65" s="212" t="s">
        <v>282</v>
      </c>
      <c r="BZ65" s="212" t="s">
        <v>282</v>
      </c>
      <c r="CA65" s="212" t="s">
        <v>282</v>
      </c>
      <c r="CB65" s="212" t="s">
        <v>282</v>
      </c>
      <c r="CC65" s="212" t="s">
        <v>282</v>
      </c>
      <c r="CD65" s="212" t="s">
        <v>282</v>
      </c>
      <c r="CE65" s="212" t="s">
        <v>282</v>
      </c>
      <c r="CF65" s="212" t="s">
        <v>282</v>
      </c>
      <c r="CG65" s="212" t="s">
        <v>282</v>
      </c>
      <c r="CH65" s="212" t="s">
        <v>282</v>
      </c>
      <c r="CI65" s="212" t="s">
        <v>282</v>
      </c>
      <c r="CJ65" s="212" t="s">
        <v>282</v>
      </c>
      <c r="CK65" s="212" t="s">
        <v>282</v>
      </c>
      <c r="CL65" s="212" t="s">
        <v>282</v>
      </c>
      <c r="CM65" s="212" t="s">
        <v>282</v>
      </c>
      <c r="CN65" s="212" t="s">
        <v>282</v>
      </c>
      <c r="CO65" s="212" t="s">
        <v>282</v>
      </c>
      <c r="CP65" s="212" t="s">
        <v>282</v>
      </c>
      <c r="CQ65" s="212" t="s">
        <v>282</v>
      </c>
      <c r="CR65" s="212" t="s">
        <v>282</v>
      </c>
      <c r="CS65" s="212" t="s">
        <v>282</v>
      </c>
      <c r="CT65" s="212" t="s">
        <v>282</v>
      </c>
      <c r="CU65" s="212" t="s">
        <v>282</v>
      </c>
      <c r="CV65" s="212" t="s">
        <v>282</v>
      </c>
      <c r="CW65" s="212" t="s">
        <v>282</v>
      </c>
      <c r="CX65" s="212" t="s">
        <v>282</v>
      </c>
      <c r="CY65" s="212" t="s">
        <v>282</v>
      </c>
      <c r="CZ65" s="212" t="s">
        <v>282</v>
      </c>
      <c r="DA65" s="212" t="s">
        <v>282</v>
      </c>
      <c r="DB65" s="212" t="s">
        <v>282</v>
      </c>
      <c r="DC65" s="212" t="s">
        <v>282</v>
      </c>
      <c r="DD65" s="212" t="s">
        <v>282</v>
      </c>
      <c r="DE65" s="212" t="s">
        <v>282</v>
      </c>
      <c r="DF65" s="212" t="s">
        <v>282</v>
      </c>
      <c r="DG65" s="212" t="s">
        <v>282</v>
      </c>
      <c r="DH65" s="212" t="s">
        <v>282</v>
      </c>
      <c r="DI65" s="212" t="s">
        <v>282</v>
      </c>
      <c r="DJ65" s="212" t="s">
        <v>282</v>
      </c>
      <c r="DK65" s="212" t="s">
        <v>282</v>
      </c>
      <c r="DL65" s="212" t="s">
        <v>282</v>
      </c>
      <c r="DM65" s="212" t="s">
        <v>282</v>
      </c>
      <c r="DN65" s="212" t="s">
        <v>282</v>
      </c>
      <c r="DO65" s="212" t="s">
        <v>282</v>
      </c>
      <c r="DP65" s="212" t="s">
        <v>282</v>
      </c>
      <c r="DQ65" s="212" t="s">
        <v>282</v>
      </c>
      <c r="DR65" s="212" t="s">
        <v>282</v>
      </c>
      <c r="DS65" s="212" t="s">
        <v>282</v>
      </c>
      <c r="DT65" s="212" t="s">
        <v>282</v>
      </c>
      <c r="DU65" s="212" t="s">
        <v>282</v>
      </c>
      <c r="DV65" s="212" t="s">
        <v>282</v>
      </c>
    </row>
    <row r="66" spans="1:126" s="212" customFormat="1" x14ac:dyDescent="0.25">
      <c r="A66" s="212" t="s">
        <v>2672</v>
      </c>
      <c r="C66" s="212" t="s">
        <v>5328</v>
      </c>
      <c r="D66" s="159" t="s">
        <v>10574</v>
      </c>
      <c r="E66" s="212" t="s">
        <v>10815</v>
      </c>
      <c r="F66" s="159" t="s">
        <v>10534</v>
      </c>
      <c r="G66" s="159" t="s">
        <v>10535</v>
      </c>
      <c r="J66" s="159">
        <v>8</v>
      </c>
      <c r="K66" s="159">
        <v>2</v>
      </c>
      <c r="L66" s="212" t="s">
        <v>14274</v>
      </c>
      <c r="M66" s="159" t="s">
        <v>182</v>
      </c>
      <c r="N66" s="212" t="s">
        <v>282</v>
      </c>
      <c r="O66" s="212" t="s">
        <v>282</v>
      </c>
      <c r="P66" s="212" t="s">
        <v>282</v>
      </c>
      <c r="Q66" s="212">
        <v>38.86</v>
      </c>
      <c r="R66" s="212">
        <v>9.4499999999999993</v>
      </c>
      <c r="S66" s="212">
        <v>70</v>
      </c>
      <c r="T66" s="212" t="s">
        <v>282</v>
      </c>
      <c r="U66" s="212" t="s">
        <v>282</v>
      </c>
      <c r="V66" s="212" t="s">
        <v>282</v>
      </c>
      <c r="W66" s="212">
        <v>40.82</v>
      </c>
      <c r="X66" s="212">
        <v>8.7200000000000006</v>
      </c>
      <c r="Y66" s="212">
        <v>70</v>
      </c>
      <c r="Z66" s="212" t="s">
        <v>282</v>
      </c>
      <c r="AA66" s="212" t="s">
        <v>282</v>
      </c>
      <c r="AB66" s="212" t="s">
        <v>282</v>
      </c>
      <c r="AC66" s="212" t="s">
        <v>282</v>
      </c>
      <c r="AD66" s="212" t="s">
        <v>282</v>
      </c>
      <c r="AE66" s="212" t="s">
        <v>282</v>
      </c>
      <c r="AF66" s="212" t="s">
        <v>282</v>
      </c>
      <c r="AG66" s="212" t="s">
        <v>282</v>
      </c>
      <c r="AH66" s="212" t="s">
        <v>282</v>
      </c>
      <c r="AI66" s="159" t="s">
        <v>682</v>
      </c>
      <c r="AJ66" s="159" t="s">
        <v>183</v>
      </c>
      <c r="AK66" s="159" t="s">
        <v>282</v>
      </c>
      <c r="AL66" s="159" t="s">
        <v>282</v>
      </c>
      <c r="AM66" s="159" t="s">
        <v>282</v>
      </c>
      <c r="AN66" s="212">
        <v>42.27</v>
      </c>
      <c r="AO66" s="212">
        <v>9.32</v>
      </c>
      <c r="AP66" s="212">
        <v>71</v>
      </c>
      <c r="AQ66" s="212" t="s">
        <v>282</v>
      </c>
      <c r="AR66" s="212" t="s">
        <v>282</v>
      </c>
      <c r="AS66" s="212" t="s">
        <v>282</v>
      </c>
      <c r="AT66" s="212">
        <v>41.24</v>
      </c>
      <c r="AU66" s="212">
        <v>9.49</v>
      </c>
      <c r="AV66" s="212">
        <v>71</v>
      </c>
      <c r="AW66" s="212" t="s">
        <v>282</v>
      </c>
      <c r="AX66" s="212" t="s">
        <v>282</v>
      </c>
      <c r="AY66" s="212" t="s">
        <v>282</v>
      </c>
      <c r="AZ66" s="212" t="s">
        <v>282</v>
      </c>
      <c r="BA66" s="212" t="s">
        <v>282</v>
      </c>
      <c r="BB66" s="212" t="s">
        <v>282</v>
      </c>
      <c r="BC66" s="212" t="s">
        <v>282</v>
      </c>
      <c r="BD66" s="212" t="s">
        <v>282</v>
      </c>
      <c r="BE66" s="212" t="s">
        <v>282</v>
      </c>
      <c r="BF66" s="212" t="s">
        <v>282</v>
      </c>
      <c r="BG66" s="212" t="s">
        <v>282</v>
      </c>
      <c r="BH66" s="212" t="s">
        <v>282</v>
      </c>
      <c r="BI66" s="212" t="s">
        <v>282</v>
      </c>
      <c r="BJ66" s="212" t="s">
        <v>282</v>
      </c>
      <c r="BK66" s="212" t="s">
        <v>282</v>
      </c>
      <c r="BL66" s="212" t="s">
        <v>282</v>
      </c>
      <c r="BM66" s="212" t="s">
        <v>282</v>
      </c>
      <c r="BN66" s="212" t="s">
        <v>282</v>
      </c>
      <c r="BO66" s="212" t="s">
        <v>282</v>
      </c>
      <c r="BP66" s="212" t="s">
        <v>282</v>
      </c>
      <c r="BQ66" s="212" t="s">
        <v>282</v>
      </c>
      <c r="BR66" s="212" t="s">
        <v>282</v>
      </c>
      <c r="BS66" s="212" t="s">
        <v>282</v>
      </c>
      <c r="BT66" s="212" t="s">
        <v>282</v>
      </c>
      <c r="BU66" s="212" t="s">
        <v>282</v>
      </c>
      <c r="BV66" s="212" t="s">
        <v>282</v>
      </c>
      <c r="BW66" s="212" t="s">
        <v>282</v>
      </c>
      <c r="BX66" s="212" t="s">
        <v>282</v>
      </c>
      <c r="BY66" s="212" t="s">
        <v>282</v>
      </c>
      <c r="BZ66" s="212" t="s">
        <v>282</v>
      </c>
      <c r="CA66" s="212" t="s">
        <v>282</v>
      </c>
      <c r="CB66" s="212" t="s">
        <v>282</v>
      </c>
      <c r="CC66" s="212" t="s">
        <v>282</v>
      </c>
      <c r="CD66" s="212" t="s">
        <v>282</v>
      </c>
      <c r="CE66" s="212" t="s">
        <v>282</v>
      </c>
      <c r="CF66" s="212" t="s">
        <v>282</v>
      </c>
      <c r="CG66" s="212" t="s">
        <v>282</v>
      </c>
      <c r="CH66" s="212" t="s">
        <v>282</v>
      </c>
      <c r="CI66" s="212" t="s">
        <v>282</v>
      </c>
      <c r="CJ66" s="212" t="s">
        <v>282</v>
      </c>
      <c r="CK66" s="212" t="s">
        <v>282</v>
      </c>
      <c r="CL66" s="212" t="s">
        <v>282</v>
      </c>
      <c r="CM66" s="212" t="s">
        <v>282</v>
      </c>
      <c r="CN66" s="212" t="s">
        <v>282</v>
      </c>
      <c r="CO66" s="212" t="s">
        <v>282</v>
      </c>
      <c r="CP66" s="212" t="s">
        <v>282</v>
      </c>
      <c r="CQ66" s="212" t="s">
        <v>282</v>
      </c>
      <c r="CR66" s="212" t="s">
        <v>282</v>
      </c>
      <c r="CS66" s="212" t="s">
        <v>282</v>
      </c>
      <c r="CT66" s="212" t="s">
        <v>282</v>
      </c>
      <c r="CU66" s="212" t="s">
        <v>282</v>
      </c>
      <c r="CV66" s="212" t="s">
        <v>282</v>
      </c>
      <c r="CW66" s="212" t="s">
        <v>282</v>
      </c>
      <c r="CX66" s="212" t="s">
        <v>282</v>
      </c>
      <c r="CY66" s="212" t="s">
        <v>282</v>
      </c>
      <c r="CZ66" s="212" t="s">
        <v>282</v>
      </c>
      <c r="DA66" s="212" t="s">
        <v>282</v>
      </c>
      <c r="DB66" s="212" t="s">
        <v>282</v>
      </c>
      <c r="DC66" s="212" t="s">
        <v>282</v>
      </c>
      <c r="DD66" s="212" t="s">
        <v>282</v>
      </c>
      <c r="DE66" s="212" t="s">
        <v>282</v>
      </c>
      <c r="DF66" s="212" t="s">
        <v>282</v>
      </c>
      <c r="DG66" s="212" t="s">
        <v>282</v>
      </c>
      <c r="DH66" s="212" t="s">
        <v>282</v>
      </c>
      <c r="DI66" s="212" t="s">
        <v>282</v>
      </c>
      <c r="DJ66" s="212" t="s">
        <v>282</v>
      </c>
      <c r="DK66" s="212" t="s">
        <v>282</v>
      </c>
      <c r="DL66" s="212" t="s">
        <v>282</v>
      </c>
      <c r="DM66" s="212" t="s">
        <v>282</v>
      </c>
      <c r="DN66" s="212" t="s">
        <v>282</v>
      </c>
      <c r="DO66" s="212" t="s">
        <v>282</v>
      </c>
      <c r="DP66" s="212" t="s">
        <v>282</v>
      </c>
      <c r="DQ66" s="212" t="s">
        <v>282</v>
      </c>
      <c r="DR66" s="212" t="s">
        <v>282</v>
      </c>
      <c r="DS66" s="212" t="s">
        <v>282</v>
      </c>
      <c r="DT66" s="212" t="s">
        <v>282</v>
      </c>
      <c r="DU66" s="212" t="s">
        <v>282</v>
      </c>
      <c r="DV66" s="212" t="s">
        <v>282</v>
      </c>
    </row>
    <row r="67" spans="1:126" s="212" customFormat="1" x14ac:dyDescent="0.25">
      <c r="A67" s="212" t="s">
        <v>2672</v>
      </c>
      <c r="C67" s="212" t="s">
        <v>5328</v>
      </c>
      <c r="D67" s="159" t="s">
        <v>10574</v>
      </c>
      <c r="E67" s="212" t="s">
        <v>11584</v>
      </c>
      <c r="F67" s="159" t="s">
        <v>10534</v>
      </c>
      <c r="G67" s="159" t="s">
        <v>10535</v>
      </c>
      <c r="J67" s="159">
        <v>8</v>
      </c>
      <c r="K67" s="159">
        <v>2</v>
      </c>
      <c r="L67" s="212" t="s">
        <v>14274</v>
      </c>
      <c r="M67" s="159" t="s">
        <v>182</v>
      </c>
      <c r="N67" s="212" t="s">
        <v>282</v>
      </c>
      <c r="O67" s="212" t="s">
        <v>282</v>
      </c>
      <c r="P67" s="212" t="s">
        <v>282</v>
      </c>
      <c r="Q67" s="212">
        <v>40.07</v>
      </c>
      <c r="R67" s="212">
        <v>11.02</v>
      </c>
      <c r="S67" s="212">
        <v>70</v>
      </c>
      <c r="T67" s="212" t="s">
        <v>282</v>
      </c>
      <c r="U67" s="212" t="s">
        <v>282</v>
      </c>
      <c r="V67" s="212" t="s">
        <v>282</v>
      </c>
      <c r="W67" s="212">
        <v>44.92</v>
      </c>
      <c r="X67" s="212">
        <v>12.82</v>
      </c>
      <c r="Y67" s="212">
        <v>70</v>
      </c>
      <c r="Z67" s="212" t="s">
        <v>282</v>
      </c>
      <c r="AA67" s="212" t="s">
        <v>282</v>
      </c>
      <c r="AB67" s="212" t="s">
        <v>282</v>
      </c>
      <c r="AC67" s="212" t="s">
        <v>282</v>
      </c>
      <c r="AD67" s="212" t="s">
        <v>282</v>
      </c>
      <c r="AE67" s="212" t="s">
        <v>282</v>
      </c>
      <c r="AF67" s="212" t="s">
        <v>282</v>
      </c>
      <c r="AG67" s="212" t="s">
        <v>282</v>
      </c>
      <c r="AH67" s="212" t="s">
        <v>282</v>
      </c>
      <c r="AI67" s="159" t="s">
        <v>682</v>
      </c>
      <c r="AJ67" s="159" t="s">
        <v>183</v>
      </c>
      <c r="AK67" s="159" t="s">
        <v>282</v>
      </c>
      <c r="AL67" s="159" t="s">
        <v>282</v>
      </c>
      <c r="AM67" s="159" t="s">
        <v>282</v>
      </c>
      <c r="AN67" s="212">
        <v>38.56</v>
      </c>
      <c r="AO67" s="212">
        <v>11.53</v>
      </c>
      <c r="AP67" s="212">
        <v>71</v>
      </c>
      <c r="AQ67" s="212" t="s">
        <v>282</v>
      </c>
      <c r="AR67" s="212" t="s">
        <v>282</v>
      </c>
      <c r="AS67" s="212" t="s">
        <v>282</v>
      </c>
      <c r="AT67" s="212">
        <v>42.1</v>
      </c>
      <c r="AU67" s="212">
        <v>13.93</v>
      </c>
      <c r="AV67" s="212">
        <v>71</v>
      </c>
      <c r="AW67" s="212" t="s">
        <v>282</v>
      </c>
      <c r="AX67" s="212" t="s">
        <v>282</v>
      </c>
      <c r="AY67" s="212" t="s">
        <v>282</v>
      </c>
      <c r="AZ67" s="212" t="s">
        <v>282</v>
      </c>
      <c r="BA67" s="212" t="s">
        <v>282</v>
      </c>
      <c r="BB67" s="212" t="s">
        <v>282</v>
      </c>
      <c r="BC67" s="212" t="s">
        <v>282</v>
      </c>
      <c r="BD67" s="212" t="s">
        <v>282</v>
      </c>
      <c r="BE67" s="212" t="s">
        <v>282</v>
      </c>
      <c r="BF67" s="212" t="s">
        <v>282</v>
      </c>
      <c r="BG67" s="212" t="s">
        <v>282</v>
      </c>
      <c r="BH67" s="212" t="s">
        <v>282</v>
      </c>
      <c r="BI67" s="212" t="s">
        <v>282</v>
      </c>
      <c r="BJ67" s="212" t="s">
        <v>282</v>
      </c>
      <c r="BK67" s="212" t="s">
        <v>282</v>
      </c>
      <c r="BL67" s="212" t="s">
        <v>282</v>
      </c>
      <c r="BM67" s="212" t="s">
        <v>282</v>
      </c>
      <c r="BN67" s="212" t="s">
        <v>282</v>
      </c>
      <c r="BO67" s="212" t="s">
        <v>282</v>
      </c>
      <c r="BP67" s="212" t="s">
        <v>282</v>
      </c>
      <c r="BQ67" s="212" t="s">
        <v>282</v>
      </c>
      <c r="BR67" s="212" t="s">
        <v>282</v>
      </c>
      <c r="BS67" s="212" t="s">
        <v>282</v>
      </c>
      <c r="BT67" s="212" t="s">
        <v>282</v>
      </c>
      <c r="BU67" s="212" t="s">
        <v>282</v>
      </c>
      <c r="BV67" s="212" t="s">
        <v>282</v>
      </c>
      <c r="BW67" s="212" t="s">
        <v>282</v>
      </c>
      <c r="BX67" s="212" t="s">
        <v>282</v>
      </c>
      <c r="BY67" s="212" t="s">
        <v>282</v>
      </c>
      <c r="BZ67" s="212" t="s">
        <v>282</v>
      </c>
      <c r="CA67" s="212" t="s">
        <v>282</v>
      </c>
      <c r="CB67" s="212" t="s">
        <v>282</v>
      </c>
      <c r="CC67" s="212" t="s">
        <v>282</v>
      </c>
      <c r="CD67" s="212" t="s">
        <v>282</v>
      </c>
      <c r="CE67" s="212" t="s">
        <v>282</v>
      </c>
      <c r="CF67" s="212" t="s">
        <v>282</v>
      </c>
      <c r="CG67" s="212" t="s">
        <v>282</v>
      </c>
      <c r="CH67" s="212" t="s">
        <v>282</v>
      </c>
      <c r="CI67" s="212" t="s">
        <v>282</v>
      </c>
      <c r="CJ67" s="212" t="s">
        <v>282</v>
      </c>
      <c r="CK67" s="212" t="s">
        <v>282</v>
      </c>
      <c r="CL67" s="212" t="s">
        <v>282</v>
      </c>
      <c r="CM67" s="212" t="s">
        <v>282</v>
      </c>
      <c r="CN67" s="212" t="s">
        <v>282</v>
      </c>
      <c r="CO67" s="212" t="s">
        <v>282</v>
      </c>
      <c r="CP67" s="212" t="s">
        <v>282</v>
      </c>
      <c r="CQ67" s="212" t="s">
        <v>282</v>
      </c>
      <c r="CR67" s="212" t="s">
        <v>282</v>
      </c>
      <c r="CS67" s="212" t="s">
        <v>282</v>
      </c>
      <c r="CT67" s="212" t="s">
        <v>282</v>
      </c>
      <c r="CU67" s="212" t="s">
        <v>282</v>
      </c>
      <c r="CV67" s="212" t="s">
        <v>282</v>
      </c>
      <c r="CW67" s="212" t="s">
        <v>282</v>
      </c>
      <c r="CX67" s="212" t="s">
        <v>282</v>
      </c>
      <c r="CY67" s="212" t="s">
        <v>282</v>
      </c>
      <c r="CZ67" s="212" t="s">
        <v>282</v>
      </c>
      <c r="DA67" s="212" t="s">
        <v>282</v>
      </c>
      <c r="DB67" s="212" t="s">
        <v>282</v>
      </c>
      <c r="DC67" s="212" t="s">
        <v>282</v>
      </c>
      <c r="DD67" s="212" t="s">
        <v>282</v>
      </c>
      <c r="DE67" s="212" t="s">
        <v>282</v>
      </c>
      <c r="DF67" s="212" t="s">
        <v>282</v>
      </c>
      <c r="DG67" s="212" t="s">
        <v>282</v>
      </c>
      <c r="DH67" s="212" t="s">
        <v>282</v>
      </c>
      <c r="DI67" s="212" t="s">
        <v>282</v>
      </c>
      <c r="DJ67" s="212" t="s">
        <v>282</v>
      </c>
      <c r="DK67" s="212" t="s">
        <v>282</v>
      </c>
      <c r="DL67" s="212" t="s">
        <v>282</v>
      </c>
      <c r="DM67" s="212" t="s">
        <v>282</v>
      </c>
      <c r="DN67" s="212" t="s">
        <v>282</v>
      </c>
      <c r="DO67" s="212" t="s">
        <v>282</v>
      </c>
      <c r="DP67" s="212" t="s">
        <v>282</v>
      </c>
      <c r="DQ67" s="212" t="s">
        <v>282</v>
      </c>
      <c r="DR67" s="212" t="s">
        <v>282</v>
      </c>
      <c r="DS67" s="212" t="s">
        <v>282</v>
      </c>
      <c r="DT67" s="212" t="s">
        <v>282</v>
      </c>
      <c r="DU67" s="212" t="s">
        <v>282</v>
      </c>
      <c r="DV67" s="212" t="s">
        <v>282</v>
      </c>
    </row>
    <row r="68" spans="1:126" s="212" customFormat="1" x14ac:dyDescent="0.25">
      <c r="A68" s="212" t="s">
        <v>9071</v>
      </c>
      <c r="B68" s="159" t="s">
        <v>14658</v>
      </c>
      <c r="C68" s="159" t="s">
        <v>5328</v>
      </c>
      <c r="D68" s="159" t="s">
        <v>10574</v>
      </c>
      <c r="E68" s="159" t="s">
        <v>5338</v>
      </c>
      <c r="F68" s="159" t="s">
        <v>10534</v>
      </c>
      <c r="G68" s="159" t="s">
        <v>10535</v>
      </c>
      <c r="J68" s="159">
        <v>1.4</v>
      </c>
      <c r="K68" s="159">
        <v>2</v>
      </c>
      <c r="L68" s="212" t="s">
        <v>4504</v>
      </c>
      <c r="M68" s="159" t="s">
        <v>183</v>
      </c>
      <c r="N68" s="212" t="s">
        <v>282</v>
      </c>
      <c r="O68" s="212" t="s">
        <v>282</v>
      </c>
      <c r="P68" s="212" t="s">
        <v>282</v>
      </c>
      <c r="Q68" s="212">
        <v>22.56</v>
      </c>
      <c r="R68" s="212">
        <v>6.74</v>
      </c>
      <c r="S68" s="212">
        <v>97</v>
      </c>
      <c r="T68" s="212">
        <v>23.09</v>
      </c>
      <c r="U68" s="212">
        <v>6.29</v>
      </c>
      <c r="V68" s="212">
        <v>57</v>
      </c>
      <c r="W68" s="212" t="s">
        <v>282</v>
      </c>
      <c r="X68" s="212" t="s">
        <v>282</v>
      </c>
      <c r="Y68" s="212" t="s">
        <v>282</v>
      </c>
      <c r="Z68" s="212">
        <v>24.61</v>
      </c>
      <c r="AA68" s="212">
        <v>5.91</v>
      </c>
      <c r="AB68" s="212">
        <v>57</v>
      </c>
      <c r="AC68" s="212" t="s">
        <v>282</v>
      </c>
      <c r="AD68" s="212" t="s">
        <v>282</v>
      </c>
      <c r="AE68" s="212" t="s">
        <v>282</v>
      </c>
      <c r="AF68" s="212" t="s">
        <v>282</v>
      </c>
      <c r="AG68" s="212" t="s">
        <v>282</v>
      </c>
      <c r="AH68" s="212" t="s">
        <v>282</v>
      </c>
      <c r="AI68" s="159" t="s">
        <v>682</v>
      </c>
      <c r="AJ68" s="159" t="s">
        <v>183</v>
      </c>
      <c r="AK68" s="159" t="s">
        <v>282</v>
      </c>
      <c r="AL68" s="159" t="s">
        <v>282</v>
      </c>
      <c r="AM68" s="159" t="s">
        <v>282</v>
      </c>
      <c r="AN68" s="212">
        <v>22.04</v>
      </c>
      <c r="AO68" s="212">
        <v>7.23</v>
      </c>
      <c r="AP68" s="212">
        <v>97</v>
      </c>
      <c r="AQ68" s="212">
        <v>21.95</v>
      </c>
      <c r="AR68" s="212">
        <v>6.26</v>
      </c>
      <c r="AS68" s="212">
        <v>64</v>
      </c>
      <c r="AT68" s="212" t="s">
        <v>282</v>
      </c>
      <c r="AU68" s="212" t="s">
        <v>282</v>
      </c>
      <c r="AV68" s="212" t="s">
        <v>282</v>
      </c>
      <c r="AW68" s="212">
        <v>22.91</v>
      </c>
      <c r="AX68" s="212">
        <v>5.95</v>
      </c>
      <c r="AY68" s="212">
        <v>64</v>
      </c>
      <c r="AZ68" s="212" t="s">
        <v>282</v>
      </c>
      <c r="BA68" s="212" t="s">
        <v>282</v>
      </c>
      <c r="BB68" s="212" t="s">
        <v>282</v>
      </c>
      <c r="BC68" s="212" t="s">
        <v>282</v>
      </c>
      <c r="BD68" s="212" t="s">
        <v>282</v>
      </c>
      <c r="BE68" s="212" t="s">
        <v>282</v>
      </c>
      <c r="BF68" s="212" t="s">
        <v>282</v>
      </c>
      <c r="BG68" s="212" t="s">
        <v>282</v>
      </c>
      <c r="BH68" s="212" t="s">
        <v>282</v>
      </c>
      <c r="BI68" s="212" t="s">
        <v>282</v>
      </c>
      <c r="BJ68" s="212" t="s">
        <v>282</v>
      </c>
      <c r="BK68" s="212" t="s">
        <v>282</v>
      </c>
      <c r="BL68" s="212" t="s">
        <v>282</v>
      </c>
      <c r="BM68" s="212" t="s">
        <v>282</v>
      </c>
      <c r="BN68" s="212" t="s">
        <v>282</v>
      </c>
      <c r="BO68" s="212" t="s">
        <v>282</v>
      </c>
      <c r="BP68" s="212" t="s">
        <v>282</v>
      </c>
      <c r="BQ68" s="212" t="s">
        <v>282</v>
      </c>
      <c r="BR68" s="212" t="s">
        <v>282</v>
      </c>
      <c r="BS68" s="212" t="s">
        <v>282</v>
      </c>
      <c r="BT68" s="212" t="s">
        <v>282</v>
      </c>
      <c r="BU68" s="212" t="s">
        <v>282</v>
      </c>
      <c r="BV68" s="212" t="s">
        <v>282</v>
      </c>
      <c r="BW68" s="212" t="s">
        <v>282</v>
      </c>
      <c r="BX68" s="212" t="s">
        <v>282</v>
      </c>
      <c r="BY68" s="212" t="s">
        <v>282</v>
      </c>
      <c r="BZ68" s="212" t="s">
        <v>282</v>
      </c>
      <c r="CA68" s="212" t="s">
        <v>282</v>
      </c>
      <c r="CB68" s="212" t="s">
        <v>282</v>
      </c>
      <c r="CC68" s="212" t="s">
        <v>282</v>
      </c>
      <c r="CD68" s="212" t="s">
        <v>282</v>
      </c>
      <c r="CE68" s="212" t="s">
        <v>282</v>
      </c>
      <c r="CF68" s="212" t="s">
        <v>282</v>
      </c>
      <c r="CG68" s="212" t="s">
        <v>282</v>
      </c>
      <c r="CH68" s="212" t="s">
        <v>282</v>
      </c>
      <c r="CI68" s="212" t="s">
        <v>282</v>
      </c>
      <c r="CJ68" s="212" t="s">
        <v>282</v>
      </c>
      <c r="CK68" s="212" t="s">
        <v>282</v>
      </c>
      <c r="CL68" s="212" t="s">
        <v>282</v>
      </c>
      <c r="CM68" s="212" t="s">
        <v>282</v>
      </c>
      <c r="CN68" s="212" t="s">
        <v>282</v>
      </c>
      <c r="CO68" s="212" t="s">
        <v>282</v>
      </c>
      <c r="CP68" s="212" t="s">
        <v>282</v>
      </c>
      <c r="CQ68" s="212" t="s">
        <v>282</v>
      </c>
      <c r="CR68" s="212" t="s">
        <v>282</v>
      </c>
      <c r="CS68" s="212" t="s">
        <v>282</v>
      </c>
      <c r="CT68" s="212" t="s">
        <v>282</v>
      </c>
      <c r="CU68" s="212" t="s">
        <v>282</v>
      </c>
      <c r="CV68" s="212" t="s">
        <v>282</v>
      </c>
      <c r="CW68" s="212" t="s">
        <v>282</v>
      </c>
      <c r="CX68" s="212" t="s">
        <v>282</v>
      </c>
      <c r="CY68" s="212" t="s">
        <v>282</v>
      </c>
      <c r="CZ68" s="212" t="s">
        <v>282</v>
      </c>
      <c r="DA68" s="212" t="s">
        <v>282</v>
      </c>
      <c r="DB68" s="212" t="s">
        <v>282</v>
      </c>
      <c r="DC68" s="212" t="s">
        <v>282</v>
      </c>
      <c r="DD68" s="212" t="s">
        <v>282</v>
      </c>
      <c r="DE68" s="212" t="s">
        <v>282</v>
      </c>
      <c r="DF68" s="212" t="s">
        <v>282</v>
      </c>
      <c r="DG68" s="212" t="s">
        <v>282</v>
      </c>
      <c r="DH68" s="212" t="s">
        <v>282</v>
      </c>
      <c r="DI68" s="212" t="s">
        <v>282</v>
      </c>
      <c r="DJ68" s="212" t="s">
        <v>282</v>
      </c>
      <c r="DK68" s="212" t="s">
        <v>282</v>
      </c>
      <c r="DL68" s="212" t="s">
        <v>282</v>
      </c>
      <c r="DM68" s="212" t="s">
        <v>282</v>
      </c>
      <c r="DN68" s="212" t="s">
        <v>282</v>
      </c>
      <c r="DO68" s="212" t="s">
        <v>282</v>
      </c>
      <c r="DP68" s="212" t="s">
        <v>282</v>
      </c>
      <c r="DQ68" s="212" t="s">
        <v>282</v>
      </c>
      <c r="DR68" s="212" t="s">
        <v>282</v>
      </c>
      <c r="DS68" s="212" t="s">
        <v>282</v>
      </c>
      <c r="DT68" s="212" t="s">
        <v>282</v>
      </c>
      <c r="DU68" s="212" t="s">
        <v>282</v>
      </c>
      <c r="DV68" s="212" t="s">
        <v>282</v>
      </c>
    </row>
    <row r="69" spans="1:126" x14ac:dyDescent="0.25">
      <c r="A69" s="66" t="s">
        <v>4461</v>
      </c>
      <c r="C69" s="212" t="s">
        <v>5328</v>
      </c>
      <c r="D69" s="159" t="s">
        <v>10574</v>
      </c>
      <c r="E69" s="159" t="s">
        <v>11630</v>
      </c>
      <c r="F69" s="159" t="s">
        <v>10534</v>
      </c>
      <c r="G69" s="159" t="s">
        <v>10535</v>
      </c>
      <c r="J69" s="159">
        <v>12</v>
      </c>
      <c r="K69" s="159">
        <v>2</v>
      </c>
      <c r="L69" s="66" t="s">
        <v>770</v>
      </c>
      <c r="M69" s="159" t="s">
        <v>182</v>
      </c>
      <c r="N69" t="s">
        <v>282</v>
      </c>
      <c r="O69" t="s">
        <v>282</v>
      </c>
      <c r="P69" t="s">
        <v>282</v>
      </c>
      <c r="Q69">
        <v>29.4</v>
      </c>
      <c r="R69">
        <v>7</v>
      </c>
      <c r="S69" s="212">
        <v>33</v>
      </c>
      <c r="T69" t="s">
        <v>282</v>
      </c>
      <c r="U69" s="212" t="s">
        <v>282</v>
      </c>
      <c r="V69" s="212" t="s">
        <v>282</v>
      </c>
      <c r="W69" s="212" t="s">
        <v>282</v>
      </c>
      <c r="X69" s="212" t="s">
        <v>282</v>
      </c>
      <c r="Y69" s="212" t="s">
        <v>282</v>
      </c>
      <c r="Z69" s="212">
        <v>51.9</v>
      </c>
      <c r="AA69">
        <v>17.899999999999999</v>
      </c>
      <c r="AB69" s="212">
        <v>32</v>
      </c>
      <c r="AC69" s="212" t="s">
        <v>282</v>
      </c>
      <c r="AD69" s="212" t="s">
        <v>282</v>
      </c>
      <c r="AE69" s="212" t="s">
        <v>282</v>
      </c>
      <c r="AF69" s="212" t="s">
        <v>282</v>
      </c>
      <c r="AG69" s="212" t="s">
        <v>282</v>
      </c>
      <c r="AH69" s="212" t="s">
        <v>282</v>
      </c>
      <c r="AI69" s="159" t="s">
        <v>246</v>
      </c>
      <c r="AJ69" s="159" t="s">
        <v>10507</v>
      </c>
      <c r="AK69" s="159" t="s">
        <v>282</v>
      </c>
      <c r="AL69" s="159" t="s">
        <v>282</v>
      </c>
      <c r="AM69" s="159" t="s">
        <v>282</v>
      </c>
      <c r="AN69">
        <v>32.1</v>
      </c>
      <c r="AO69">
        <v>13.6</v>
      </c>
      <c r="AP69">
        <v>33</v>
      </c>
      <c r="AQ69" t="s">
        <v>282</v>
      </c>
      <c r="AR69" s="212" t="s">
        <v>282</v>
      </c>
      <c r="AS69" s="212" t="s">
        <v>282</v>
      </c>
      <c r="AT69" s="212" t="s">
        <v>282</v>
      </c>
      <c r="AU69" s="212" t="s">
        <v>282</v>
      </c>
      <c r="AV69" s="212" t="s">
        <v>282</v>
      </c>
      <c r="AW69">
        <v>51.6</v>
      </c>
      <c r="AX69">
        <v>19</v>
      </c>
      <c r="AY69">
        <v>32</v>
      </c>
      <c r="AZ69" t="s">
        <v>282</v>
      </c>
      <c r="BA69" s="212" t="s">
        <v>282</v>
      </c>
      <c r="BB69" s="212" t="s">
        <v>282</v>
      </c>
      <c r="BC69" s="212" t="s">
        <v>282</v>
      </c>
      <c r="BD69" s="212" t="s">
        <v>282</v>
      </c>
      <c r="BE69" s="212" t="s">
        <v>282</v>
      </c>
      <c r="BF69" s="212" t="s">
        <v>282</v>
      </c>
      <c r="BG69" s="212" t="s">
        <v>282</v>
      </c>
      <c r="BH69" s="212" t="s">
        <v>282</v>
      </c>
      <c r="BI69" s="212" t="s">
        <v>282</v>
      </c>
      <c r="BJ69" s="212" t="s">
        <v>282</v>
      </c>
      <c r="BK69" s="212" t="s">
        <v>282</v>
      </c>
      <c r="BL69" s="212" t="s">
        <v>282</v>
      </c>
      <c r="BM69" s="212" t="s">
        <v>282</v>
      </c>
      <c r="BN69" s="212" t="s">
        <v>282</v>
      </c>
      <c r="BO69" s="212" t="s">
        <v>282</v>
      </c>
      <c r="BP69" s="212" t="s">
        <v>282</v>
      </c>
      <c r="BQ69" s="212" t="s">
        <v>282</v>
      </c>
      <c r="BR69" s="212" t="s">
        <v>282</v>
      </c>
      <c r="BS69" s="212" t="s">
        <v>282</v>
      </c>
      <c r="BT69" s="212" t="s">
        <v>282</v>
      </c>
      <c r="BU69" s="212" t="s">
        <v>282</v>
      </c>
      <c r="BV69" s="212" t="s">
        <v>282</v>
      </c>
      <c r="BW69" s="212" t="s">
        <v>282</v>
      </c>
      <c r="BX69" s="212" t="s">
        <v>282</v>
      </c>
      <c r="BY69" s="212" t="s">
        <v>282</v>
      </c>
      <c r="BZ69" s="212" t="s">
        <v>282</v>
      </c>
      <c r="CA69" s="212" t="s">
        <v>282</v>
      </c>
      <c r="CB69" s="212" t="s">
        <v>282</v>
      </c>
      <c r="CC69" s="212" t="s">
        <v>282</v>
      </c>
      <c r="CD69" s="212" t="s">
        <v>282</v>
      </c>
      <c r="CE69" s="212" t="s">
        <v>282</v>
      </c>
      <c r="CF69" s="212" t="s">
        <v>282</v>
      </c>
      <c r="CG69" s="212" t="s">
        <v>282</v>
      </c>
      <c r="CH69" s="212" t="s">
        <v>282</v>
      </c>
      <c r="CI69" s="212" t="s">
        <v>282</v>
      </c>
      <c r="CJ69" s="212" t="s">
        <v>282</v>
      </c>
      <c r="CK69" s="212" t="s">
        <v>282</v>
      </c>
      <c r="CL69" s="212" t="s">
        <v>282</v>
      </c>
      <c r="CM69" s="212" t="s">
        <v>282</v>
      </c>
      <c r="CN69" s="212" t="s">
        <v>282</v>
      </c>
      <c r="CO69" s="212" t="s">
        <v>282</v>
      </c>
      <c r="CP69" s="212" t="s">
        <v>282</v>
      </c>
      <c r="CQ69" s="212" t="s">
        <v>282</v>
      </c>
      <c r="CR69" s="212" t="s">
        <v>282</v>
      </c>
      <c r="CS69" s="212" t="s">
        <v>282</v>
      </c>
      <c r="CT69" s="212" t="s">
        <v>282</v>
      </c>
      <c r="CU69" s="212" t="s">
        <v>282</v>
      </c>
      <c r="CV69" s="212" t="s">
        <v>282</v>
      </c>
      <c r="CW69" s="212" t="s">
        <v>282</v>
      </c>
      <c r="CX69" s="212" t="s">
        <v>282</v>
      </c>
      <c r="CY69" s="212" t="s">
        <v>282</v>
      </c>
      <c r="CZ69" s="212" t="s">
        <v>282</v>
      </c>
      <c r="DA69" s="212" t="s">
        <v>282</v>
      </c>
      <c r="DB69" s="212" t="s">
        <v>282</v>
      </c>
      <c r="DC69" s="212" t="s">
        <v>282</v>
      </c>
      <c r="DD69" s="212" t="s">
        <v>282</v>
      </c>
      <c r="DE69" s="212" t="s">
        <v>282</v>
      </c>
      <c r="DF69" s="212" t="s">
        <v>282</v>
      </c>
      <c r="DG69" s="212" t="s">
        <v>282</v>
      </c>
      <c r="DH69" s="212" t="s">
        <v>282</v>
      </c>
      <c r="DI69" s="212" t="s">
        <v>282</v>
      </c>
      <c r="DJ69" s="212" t="s">
        <v>282</v>
      </c>
      <c r="DK69" s="212" t="s">
        <v>282</v>
      </c>
      <c r="DL69" s="212" t="s">
        <v>282</v>
      </c>
      <c r="DM69" s="212" t="s">
        <v>282</v>
      </c>
      <c r="DN69" s="212" t="s">
        <v>282</v>
      </c>
      <c r="DO69" s="212" t="s">
        <v>282</v>
      </c>
      <c r="DP69" s="212" t="s">
        <v>282</v>
      </c>
      <c r="DQ69" s="212" t="s">
        <v>282</v>
      </c>
      <c r="DR69" s="212" t="s">
        <v>282</v>
      </c>
      <c r="DS69" s="212" t="s">
        <v>282</v>
      </c>
      <c r="DT69" s="212" t="s">
        <v>282</v>
      </c>
      <c r="DU69" s="212" t="s">
        <v>282</v>
      </c>
      <c r="DV69" s="212" t="s">
        <v>282</v>
      </c>
    </row>
    <row r="70" spans="1:126" x14ac:dyDescent="0.25">
      <c r="A70" s="148" t="s">
        <v>598</v>
      </c>
      <c r="B70" s="212"/>
      <c r="C70" s="212" t="s">
        <v>5328</v>
      </c>
      <c r="D70" s="159" t="s">
        <v>10574</v>
      </c>
      <c r="E70" s="159" t="s">
        <v>11630</v>
      </c>
      <c r="F70" s="159" t="s">
        <v>10534</v>
      </c>
      <c r="G70" s="159" t="s">
        <v>10535</v>
      </c>
      <c r="J70" s="159">
        <v>8</v>
      </c>
      <c r="K70" s="159">
        <v>2</v>
      </c>
      <c r="L70" s="212" t="s">
        <v>11507</v>
      </c>
      <c r="M70" s="159" t="s">
        <v>183</v>
      </c>
      <c r="N70" t="s">
        <v>282</v>
      </c>
      <c r="O70" t="s">
        <v>282</v>
      </c>
      <c r="P70" t="s">
        <v>282</v>
      </c>
      <c r="Q70" s="212" t="s">
        <v>282</v>
      </c>
      <c r="R70" t="s">
        <v>282</v>
      </c>
      <c r="S70" s="212" t="s">
        <v>282</v>
      </c>
      <c r="T70" t="s">
        <v>282</v>
      </c>
      <c r="U70" t="s">
        <v>282</v>
      </c>
      <c r="V70" s="212" t="s">
        <v>282</v>
      </c>
      <c r="W70" t="s">
        <v>282</v>
      </c>
      <c r="X70" t="s">
        <v>282</v>
      </c>
      <c r="Y70" s="212" t="s">
        <v>282</v>
      </c>
      <c r="Z70" s="212">
        <v>70.95</v>
      </c>
      <c r="AA70" s="212">
        <v>19.52</v>
      </c>
      <c r="AB70" s="212">
        <v>19</v>
      </c>
      <c r="AC70" t="s">
        <v>282</v>
      </c>
      <c r="AD70" s="212" t="s">
        <v>282</v>
      </c>
      <c r="AE70" s="212" t="s">
        <v>282</v>
      </c>
      <c r="AF70" s="212" t="s">
        <v>282</v>
      </c>
      <c r="AG70" s="212" t="s">
        <v>282</v>
      </c>
      <c r="AH70" s="212" t="s">
        <v>282</v>
      </c>
      <c r="AI70" s="159" t="s">
        <v>636</v>
      </c>
      <c r="AJ70" s="159" t="s">
        <v>282</v>
      </c>
      <c r="AK70" s="159" t="s">
        <v>282</v>
      </c>
      <c r="AL70" s="159" t="s">
        <v>282</v>
      </c>
      <c r="AM70" s="159" t="s">
        <v>282</v>
      </c>
      <c r="AN70" s="159" t="s">
        <v>282</v>
      </c>
      <c r="AO70" s="159" t="s">
        <v>282</v>
      </c>
      <c r="AP70" s="159" t="s">
        <v>282</v>
      </c>
      <c r="AQ70" s="159" t="s">
        <v>282</v>
      </c>
      <c r="AR70" s="159" t="s">
        <v>282</v>
      </c>
      <c r="AS70" s="159" t="s">
        <v>282</v>
      </c>
      <c r="AT70" s="159" t="s">
        <v>282</v>
      </c>
      <c r="AU70" s="159" t="s">
        <v>282</v>
      </c>
      <c r="AV70" s="159" t="s">
        <v>282</v>
      </c>
      <c r="AW70" s="212">
        <v>64.17</v>
      </c>
      <c r="AX70" s="212">
        <v>21.54</v>
      </c>
      <c r="AY70">
        <v>23</v>
      </c>
      <c r="AZ70" t="s">
        <v>282</v>
      </c>
      <c r="BA70" s="212" t="s">
        <v>282</v>
      </c>
      <c r="BB70" s="212" t="s">
        <v>282</v>
      </c>
      <c r="BC70" s="212" t="s">
        <v>282</v>
      </c>
      <c r="BD70" s="212" t="s">
        <v>282</v>
      </c>
      <c r="BE70" s="212" t="s">
        <v>282</v>
      </c>
      <c r="BF70" s="212" t="s">
        <v>282</v>
      </c>
      <c r="BG70" s="212" t="s">
        <v>282</v>
      </c>
      <c r="BH70" s="212" t="s">
        <v>282</v>
      </c>
      <c r="BI70" s="212" t="s">
        <v>282</v>
      </c>
      <c r="BJ70" s="212" t="s">
        <v>282</v>
      </c>
      <c r="BK70" s="212" t="s">
        <v>282</v>
      </c>
      <c r="BL70" s="212" t="s">
        <v>282</v>
      </c>
      <c r="BM70" s="212" t="s">
        <v>282</v>
      </c>
      <c r="BN70" s="212" t="s">
        <v>282</v>
      </c>
      <c r="BO70" s="212" t="s">
        <v>282</v>
      </c>
      <c r="BP70" s="212" t="s">
        <v>282</v>
      </c>
      <c r="BQ70" s="212" t="s">
        <v>282</v>
      </c>
      <c r="BR70" s="212" t="s">
        <v>282</v>
      </c>
      <c r="BS70" s="212" t="s">
        <v>282</v>
      </c>
      <c r="BT70" s="212" t="s">
        <v>282</v>
      </c>
      <c r="BU70" s="212" t="s">
        <v>282</v>
      </c>
      <c r="BV70" s="212" t="s">
        <v>282</v>
      </c>
      <c r="BW70" s="212" t="s">
        <v>282</v>
      </c>
      <c r="BX70" s="212" t="s">
        <v>282</v>
      </c>
      <c r="BY70" s="212" t="s">
        <v>282</v>
      </c>
      <c r="BZ70" s="212" t="s">
        <v>282</v>
      </c>
      <c r="CA70" s="212" t="s">
        <v>282</v>
      </c>
      <c r="CB70" s="212" t="s">
        <v>282</v>
      </c>
      <c r="CC70" s="212" t="s">
        <v>282</v>
      </c>
      <c r="CD70" s="212" t="s">
        <v>282</v>
      </c>
      <c r="CE70" s="212" t="s">
        <v>282</v>
      </c>
      <c r="CF70" s="212" t="s">
        <v>282</v>
      </c>
      <c r="CG70" s="212" t="s">
        <v>282</v>
      </c>
      <c r="CH70" s="212" t="s">
        <v>282</v>
      </c>
      <c r="CI70" s="212" t="s">
        <v>282</v>
      </c>
      <c r="CJ70" s="212" t="s">
        <v>282</v>
      </c>
      <c r="CK70" s="212" t="s">
        <v>282</v>
      </c>
      <c r="CL70" s="212" t="s">
        <v>282</v>
      </c>
      <c r="CM70" s="212" t="s">
        <v>282</v>
      </c>
      <c r="CN70" s="212" t="s">
        <v>282</v>
      </c>
      <c r="CO70" s="212" t="s">
        <v>282</v>
      </c>
      <c r="CP70" s="212" t="s">
        <v>282</v>
      </c>
      <c r="CQ70" s="212" t="s">
        <v>282</v>
      </c>
      <c r="CR70" s="212" t="s">
        <v>282</v>
      </c>
      <c r="CS70" s="212" t="s">
        <v>282</v>
      </c>
      <c r="CT70" s="212" t="s">
        <v>282</v>
      </c>
      <c r="CU70" s="212" t="s">
        <v>282</v>
      </c>
      <c r="CV70" s="212" t="s">
        <v>282</v>
      </c>
      <c r="CW70" s="212" t="s">
        <v>282</v>
      </c>
      <c r="CX70" s="212" t="s">
        <v>282</v>
      </c>
      <c r="CY70" s="212" t="s">
        <v>282</v>
      </c>
      <c r="CZ70" s="212" t="s">
        <v>282</v>
      </c>
      <c r="DA70" s="212" t="s">
        <v>282</v>
      </c>
      <c r="DB70" s="212" t="s">
        <v>282</v>
      </c>
      <c r="DC70" s="212" t="s">
        <v>282</v>
      </c>
      <c r="DD70" s="212" t="s">
        <v>282</v>
      </c>
      <c r="DE70" s="212" t="s">
        <v>282</v>
      </c>
      <c r="DF70" s="212" t="s">
        <v>282</v>
      </c>
      <c r="DG70" s="212" t="s">
        <v>282</v>
      </c>
      <c r="DH70" s="212" t="s">
        <v>282</v>
      </c>
      <c r="DI70" s="212" t="s">
        <v>282</v>
      </c>
      <c r="DJ70" s="212" t="s">
        <v>282</v>
      </c>
      <c r="DK70" s="212" t="s">
        <v>282</v>
      </c>
      <c r="DL70" s="212" t="s">
        <v>282</v>
      </c>
      <c r="DM70" s="212" t="s">
        <v>282</v>
      </c>
      <c r="DN70" s="212" t="s">
        <v>282</v>
      </c>
      <c r="DO70" s="212" t="s">
        <v>282</v>
      </c>
      <c r="DP70" s="212" t="s">
        <v>282</v>
      </c>
      <c r="DQ70" s="212" t="s">
        <v>282</v>
      </c>
      <c r="DR70" s="212" t="s">
        <v>282</v>
      </c>
      <c r="DS70" s="212" t="s">
        <v>282</v>
      </c>
      <c r="DT70" s="212" t="s">
        <v>282</v>
      </c>
      <c r="DU70" s="212" t="s">
        <v>282</v>
      </c>
      <c r="DV70" s="212" t="s">
        <v>282</v>
      </c>
    </row>
    <row r="71" spans="1:126" s="212" customFormat="1" x14ac:dyDescent="0.25">
      <c r="A71" s="148" t="s">
        <v>8306</v>
      </c>
      <c r="C71" s="212" t="s">
        <v>5328</v>
      </c>
      <c r="D71" s="159" t="s">
        <v>10574</v>
      </c>
      <c r="E71" s="159" t="s">
        <v>15028</v>
      </c>
      <c r="F71" s="159" t="s">
        <v>10534</v>
      </c>
      <c r="G71" s="159" t="s">
        <v>10535</v>
      </c>
      <c r="J71" s="159">
        <v>8</v>
      </c>
      <c r="K71" s="159">
        <v>2</v>
      </c>
      <c r="L71" s="212" t="s">
        <v>14278</v>
      </c>
      <c r="M71" s="159" t="s">
        <v>183</v>
      </c>
      <c r="N71" s="212" t="s">
        <v>282</v>
      </c>
      <c r="O71" s="212" t="s">
        <v>282</v>
      </c>
      <c r="P71" s="212" t="s">
        <v>282</v>
      </c>
      <c r="Q71" s="212">
        <v>32.9</v>
      </c>
      <c r="R71" s="212">
        <v>5.2</v>
      </c>
      <c r="S71" s="212">
        <v>30</v>
      </c>
      <c r="T71" s="212" t="s">
        <v>282</v>
      </c>
      <c r="U71" s="212" t="s">
        <v>282</v>
      </c>
      <c r="V71" s="212" t="s">
        <v>282</v>
      </c>
      <c r="W71" s="212" t="s">
        <v>282</v>
      </c>
      <c r="X71" s="212" t="s">
        <v>282</v>
      </c>
      <c r="Y71" s="212" t="s">
        <v>282</v>
      </c>
      <c r="Z71" s="212">
        <v>19.8</v>
      </c>
      <c r="AA71" s="212">
        <v>6.7</v>
      </c>
      <c r="AB71" s="212">
        <v>22</v>
      </c>
      <c r="AC71" s="212" t="s">
        <v>282</v>
      </c>
      <c r="AD71" s="212" t="s">
        <v>282</v>
      </c>
      <c r="AE71" s="212" t="s">
        <v>282</v>
      </c>
      <c r="AF71" s="212" t="s">
        <v>282</v>
      </c>
      <c r="AG71" s="212" t="s">
        <v>282</v>
      </c>
      <c r="AH71" s="212" t="s">
        <v>282</v>
      </c>
      <c r="AI71" s="159" t="s">
        <v>310</v>
      </c>
      <c r="AJ71" s="159" t="s">
        <v>282</v>
      </c>
      <c r="AK71" s="159" t="s">
        <v>282</v>
      </c>
      <c r="AL71" s="159" t="s">
        <v>282</v>
      </c>
      <c r="AM71" s="159" t="s">
        <v>282</v>
      </c>
      <c r="AN71" s="159">
        <v>34.299999999999997</v>
      </c>
      <c r="AO71" s="159">
        <v>3.5</v>
      </c>
      <c r="AP71" s="159">
        <v>30</v>
      </c>
      <c r="AQ71" s="159" t="s">
        <v>282</v>
      </c>
      <c r="AR71" s="159" t="s">
        <v>282</v>
      </c>
      <c r="AS71" s="159" t="s">
        <v>282</v>
      </c>
      <c r="AT71" s="159" t="s">
        <v>282</v>
      </c>
      <c r="AU71" s="159" t="s">
        <v>282</v>
      </c>
      <c r="AV71" s="159" t="s">
        <v>282</v>
      </c>
      <c r="AW71" s="212">
        <v>27.3</v>
      </c>
      <c r="AX71" s="212">
        <v>8.9</v>
      </c>
      <c r="AY71" s="212">
        <v>16</v>
      </c>
      <c r="AZ71" s="212" t="s">
        <v>282</v>
      </c>
      <c r="BA71" s="212" t="s">
        <v>282</v>
      </c>
      <c r="BB71" s="212" t="s">
        <v>282</v>
      </c>
      <c r="BC71" s="212" t="s">
        <v>282</v>
      </c>
      <c r="BD71" s="212" t="s">
        <v>282</v>
      </c>
      <c r="BE71" s="212" t="s">
        <v>282</v>
      </c>
      <c r="BF71" s="212" t="s">
        <v>282</v>
      </c>
      <c r="BG71" s="212" t="s">
        <v>282</v>
      </c>
      <c r="BH71" s="212" t="s">
        <v>282</v>
      </c>
      <c r="BI71" s="212" t="s">
        <v>282</v>
      </c>
      <c r="BJ71" s="212" t="s">
        <v>282</v>
      </c>
      <c r="BK71" s="212" t="s">
        <v>282</v>
      </c>
      <c r="BL71" s="212" t="s">
        <v>282</v>
      </c>
      <c r="BM71" s="212" t="s">
        <v>282</v>
      </c>
      <c r="BN71" s="212" t="s">
        <v>282</v>
      </c>
      <c r="BO71" s="212" t="s">
        <v>282</v>
      </c>
      <c r="BP71" s="212" t="s">
        <v>282</v>
      </c>
      <c r="BQ71" s="212" t="s">
        <v>282</v>
      </c>
      <c r="BR71" s="212" t="s">
        <v>282</v>
      </c>
      <c r="BS71" s="212" t="s">
        <v>282</v>
      </c>
      <c r="BT71" s="212" t="s">
        <v>282</v>
      </c>
      <c r="BU71" s="212" t="s">
        <v>282</v>
      </c>
      <c r="BV71" s="212" t="s">
        <v>282</v>
      </c>
      <c r="BW71" s="212" t="s">
        <v>282</v>
      </c>
      <c r="BX71" s="212" t="s">
        <v>282</v>
      </c>
      <c r="BY71" s="212" t="s">
        <v>282</v>
      </c>
      <c r="BZ71" s="212" t="s">
        <v>282</v>
      </c>
      <c r="CA71" s="212" t="s">
        <v>282</v>
      </c>
      <c r="CB71" s="212" t="s">
        <v>282</v>
      </c>
      <c r="CC71" s="212" t="s">
        <v>282</v>
      </c>
      <c r="CD71" s="212" t="s">
        <v>282</v>
      </c>
      <c r="CE71" s="212" t="s">
        <v>282</v>
      </c>
      <c r="CF71" s="212" t="s">
        <v>282</v>
      </c>
      <c r="CG71" s="212" t="s">
        <v>282</v>
      </c>
      <c r="CH71" s="212" t="s">
        <v>282</v>
      </c>
      <c r="CI71" s="212" t="s">
        <v>282</v>
      </c>
      <c r="CJ71" s="212" t="s">
        <v>282</v>
      </c>
      <c r="CK71" s="212" t="s">
        <v>282</v>
      </c>
      <c r="CL71" s="212" t="s">
        <v>282</v>
      </c>
      <c r="CM71" s="212" t="s">
        <v>282</v>
      </c>
      <c r="CN71" s="212" t="s">
        <v>282</v>
      </c>
      <c r="CO71" s="212" t="s">
        <v>282</v>
      </c>
      <c r="CP71" s="212" t="s">
        <v>282</v>
      </c>
      <c r="CQ71" s="212" t="s">
        <v>282</v>
      </c>
      <c r="CR71" s="212" t="s">
        <v>282</v>
      </c>
      <c r="CS71" s="212" t="s">
        <v>282</v>
      </c>
      <c r="CT71" s="212" t="s">
        <v>282</v>
      </c>
      <c r="CU71" s="212" t="s">
        <v>282</v>
      </c>
      <c r="CV71" s="212" t="s">
        <v>282</v>
      </c>
      <c r="CW71" s="212" t="s">
        <v>282</v>
      </c>
      <c r="CX71" s="212" t="s">
        <v>282</v>
      </c>
      <c r="CY71" s="212" t="s">
        <v>282</v>
      </c>
      <c r="CZ71" s="212" t="s">
        <v>282</v>
      </c>
      <c r="DA71" s="212" t="s">
        <v>282</v>
      </c>
      <c r="DB71" s="212" t="s">
        <v>282</v>
      </c>
      <c r="DC71" s="212" t="s">
        <v>282</v>
      </c>
      <c r="DD71" s="212" t="s">
        <v>282</v>
      </c>
      <c r="DE71" s="212" t="s">
        <v>282</v>
      </c>
      <c r="DF71" s="212" t="s">
        <v>282</v>
      </c>
      <c r="DG71" s="212" t="s">
        <v>282</v>
      </c>
      <c r="DH71" s="212" t="s">
        <v>282</v>
      </c>
      <c r="DI71" s="212" t="s">
        <v>282</v>
      </c>
      <c r="DJ71" s="212" t="s">
        <v>282</v>
      </c>
      <c r="DK71" s="212" t="s">
        <v>282</v>
      </c>
      <c r="DL71" s="212" t="s">
        <v>282</v>
      </c>
      <c r="DM71" s="212" t="s">
        <v>282</v>
      </c>
      <c r="DN71" s="212" t="s">
        <v>282</v>
      </c>
      <c r="DO71" s="212" t="s">
        <v>282</v>
      </c>
      <c r="DP71" s="212" t="s">
        <v>282</v>
      </c>
      <c r="DQ71" s="212" t="s">
        <v>282</v>
      </c>
      <c r="DR71" s="212" t="s">
        <v>282</v>
      </c>
      <c r="DS71" s="212" t="s">
        <v>282</v>
      </c>
      <c r="DT71" s="212" t="s">
        <v>282</v>
      </c>
      <c r="DU71" s="212" t="s">
        <v>282</v>
      </c>
      <c r="DV71" s="212" t="s">
        <v>282</v>
      </c>
    </row>
    <row r="72" spans="1:126" s="212" customFormat="1" x14ac:dyDescent="0.25">
      <c r="A72" s="161" t="s">
        <v>16839</v>
      </c>
      <c r="B72" s="159" t="s">
        <v>17372</v>
      </c>
      <c r="C72" s="159" t="s">
        <v>5328</v>
      </c>
      <c r="D72" s="159" t="s">
        <v>10574</v>
      </c>
      <c r="E72" s="159" t="s">
        <v>17363</v>
      </c>
      <c r="F72" s="159" t="s">
        <v>10534</v>
      </c>
      <c r="G72" s="159" t="s">
        <v>10535</v>
      </c>
      <c r="J72" s="159">
        <v>2</v>
      </c>
      <c r="K72" s="159">
        <v>3</v>
      </c>
      <c r="L72" s="159" t="s">
        <v>8597</v>
      </c>
      <c r="M72" s="159" t="s">
        <v>183</v>
      </c>
      <c r="N72" s="212" t="s">
        <v>282</v>
      </c>
      <c r="O72" s="212" t="s">
        <v>282</v>
      </c>
      <c r="P72" s="212" t="s">
        <v>282</v>
      </c>
      <c r="Q72" s="212">
        <v>3.08</v>
      </c>
      <c r="R72" s="212">
        <v>0.68</v>
      </c>
      <c r="S72" s="212">
        <v>37</v>
      </c>
      <c r="T72" s="212" t="s">
        <v>282</v>
      </c>
      <c r="U72" s="212" t="s">
        <v>282</v>
      </c>
      <c r="V72" s="212" t="s">
        <v>282</v>
      </c>
      <c r="W72" s="212" t="s">
        <v>282</v>
      </c>
      <c r="X72" s="212" t="s">
        <v>282</v>
      </c>
      <c r="Y72" s="212" t="s">
        <v>282</v>
      </c>
      <c r="Z72" s="212">
        <v>3.28</v>
      </c>
      <c r="AA72" s="212">
        <v>0.88</v>
      </c>
      <c r="AB72" s="212">
        <v>29</v>
      </c>
      <c r="AC72" s="212" t="s">
        <v>282</v>
      </c>
      <c r="AD72" s="212" t="s">
        <v>282</v>
      </c>
      <c r="AE72" s="212" t="s">
        <v>282</v>
      </c>
      <c r="AF72" s="212" t="s">
        <v>282</v>
      </c>
      <c r="AG72" s="212" t="s">
        <v>282</v>
      </c>
      <c r="AH72" s="212" t="s">
        <v>282</v>
      </c>
      <c r="AI72" s="159" t="s">
        <v>4504</v>
      </c>
      <c r="AJ72" s="159" t="s">
        <v>183</v>
      </c>
      <c r="AK72" s="159" t="s">
        <v>282</v>
      </c>
      <c r="AL72" s="159" t="s">
        <v>282</v>
      </c>
      <c r="AM72" s="159" t="s">
        <v>282</v>
      </c>
      <c r="AN72" s="159">
        <v>2.91</v>
      </c>
      <c r="AO72" s="159">
        <v>0.86</v>
      </c>
      <c r="AP72" s="159">
        <v>32</v>
      </c>
      <c r="AQ72" s="159" t="s">
        <v>282</v>
      </c>
      <c r="AR72" s="159" t="s">
        <v>282</v>
      </c>
      <c r="AS72" s="159" t="s">
        <v>282</v>
      </c>
      <c r="AT72" s="159" t="s">
        <v>282</v>
      </c>
      <c r="AU72" s="159" t="s">
        <v>282</v>
      </c>
      <c r="AV72" s="159" t="s">
        <v>282</v>
      </c>
      <c r="AW72" s="212">
        <v>3.04</v>
      </c>
      <c r="AX72" s="212">
        <v>0.71</v>
      </c>
      <c r="AY72" s="212">
        <v>27</v>
      </c>
      <c r="AZ72" s="212" t="s">
        <v>282</v>
      </c>
      <c r="BA72" s="212" t="s">
        <v>282</v>
      </c>
      <c r="BB72" s="212" t="s">
        <v>282</v>
      </c>
      <c r="BC72" s="212" t="s">
        <v>282</v>
      </c>
      <c r="BD72" s="212" t="s">
        <v>282</v>
      </c>
      <c r="BE72" s="212" t="s">
        <v>282</v>
      </c>
      <c r="BF72" s="212" t="s">
        <v>636</v>
      </c>
      <c r="BG72" s="212" t="s">
        <v>282</v>
      </c>
      <c r="BH72" s="212" t="s">
        <v>282</v>
      </c>
      <c r="BI72" s="212" t="s">
        <v>282</v>
      </c>
      <c r="BJ72" s="212" t="s">
        <v>282</v>
      </c>
      <c r="BK72" s="212">
        <v>2.94</v>
      </c>
      <c r="BL72" s="212">
        <v>0.73</v>
      </c>
      <c r="BM72" s="212">
        <v>35</v>
      </c>
      <c r="BN72" s="212" t="s">
        <v>282</v>
      </c>
      <c r="BO72" s="212" t="s">
        <v>282</v>
      </c>
      <c r="BP72" s="212" t="s">
        <v>282</v>
      </c>
      <c r="BQ72" s="212" t="s">
        <v>282</v>
      </c>
      <c r="BR72" s="212" t="s">
        <v>282</v>
      </c>
      <c r="BS72" s="212" t="s">
        <v>282</v>
      </c>
      <c r="BT72" s="212">
        <v>3.12</v>
      </c>
      <c r="BU72" s="212">
        <v>0.66</v>
      </c>
      <c r="BV72" s="212">
        <v>32</v>
      </c>
      <c r="BW72" s="212" t="s">
        <v>282</v>
      </c>
      <c r="BX72" s="212" t="s">
        <v>282</v>
      </c>
      <c r="BY72" s="212" t="s">
        <v>282</v>
      </c>
      <c r="BZ72" s="212" t="s">
        <v>282</v>
      </c>
      <c r="CA72" s="212" t="s">
        <v>282</v>
      </c>
      <c r="CB72" s="212" t="s">
        <v>282</v>
      </c>
      <c r="CC72" s="212" t="s">
        <v>282</v>
      </c>
      <c r="CD72" s="212" t="s">
        <v>282</v>
      </c>
      <c r="CE72" s="212" t="s">
        <v>282</v>
      </c>
      <c r="CF72" s="212" t="s">
        <v>282</v>
      </c>
      <c r="CG72" s="212" t="s">
        <v>282</v>
      </c>
      <c r="CH72" s="212" t="s">
        <v>282</v>
      </c>
      <c r="CI72" s="212" t="s">
        <v>282</v>
      </c>
      <c r="CJ72" s="212" t="s">
        <v>282</v>
      </c>
      <c r="CK72" s="212" t="s">
        <v>282</v>
      </c>
      <c r="CL72" s="212" t="s">
        <v>282</v>
      </c>
      <c r="CM72" s="212" t="s">
        <v>282</v>
      </c>
      <c r="CN72" s="212" t="s">
        <v>282</v>
      </c>
      <c r="CO72" s="212" t="s">
        <v>282</v>
      </c>
      <c r="CP72" s="212" t="s">
        <v>282</v>
      </c>
      <c r="CQ72" s="212" t="s">
        <v>282</v>
      </c>
      <c r="CR72" s="212" t="s">
        <v>282</v>
      </c>
      <c r="CS72" s="212" t="s">
        <v>282</v>
      </c>
      <c r="CT72" s="212" t="s">
        <v>282</v>
      </c>
      <c r="CU72" s="212" t="s">
        <v>282</v>
      </c>
      <c r="CV72" s="212" t="s">
        <v>282</v>
      </c>
      <c r="CW72" s="212" t="s">
        <v>282</v>
      </c>
      <c r="CX72" s="212" t="s">
        <v>282</v>
      </c>
      <c r="CY72" s="212" t="s">
        <v>282</v>
      </c>
      <c r="CZ72" s="212" t="s">
        <v>282</v>
      </c>
      <c r="DA72" s="212" t="s">
        <v>282</v>
      </c>
      <c r="DB72" s="212" t="s">
        <v>282</v>
      </c>
      <c r="DC72" s="212" t="s">
        <v>282</v>
      </c>
      <c r="DD72" s="212" t="s">
        <v>282</v>
      </c>
      <c r="DE72" s="212" t="s">
        <v>282</v>
      </c>
      <c r="DF72" s="212" t="s">
        <v>282</v>
      </c>
      <c r="DG72" s="212" t="s">
        <v>282</v>
      </c>
      <c r="DH72" s="212" t="s">
        <v>282</v>
      </c>
      <c r="DI72" s="212" t="s">
        <v>282</v>
      </c>
      <c r="DJ72" s="212" t="s">
        <v>282</v>
      </c>
      <c r="DK72" s="212" t="s">
        <v>282</v>
      </c>
      <c r="DL72" s="212" t="s">
        <v>282</v>
      </c>
      <c r="DM72" s="212" t="s">
        <v>282</v>
      </c>
      <c r="DN72" s="212" t="s">
        <v>282</v>
      </c>
      <c r="DO72" s="212" t="s">
        <v>282</v>
      </c>
      <c r="DP72" s="212" t="s">
        <v>282</v>
      </c>
      <c r="DQ72" s="212" t="s">
        <v>282</v>
      </c>
      <c r="DR72" s="212" t="s">
        <v>282</v>
      </c>
      <c r="DS72" s="212" t="s">
        <v>282</v>
      </c>
      <c r="DT72" s="212" t="s">
        <v>282</v>
      </c>
      <c r="DU72" s="212" t="s">
        <v>282</v>
      </c>
      <c r="DV72" s="212" t="s">
        <v>282</v>
      </c>
    </row>
    <row r="73" spans="1:126" s="212" customFormat="1" x14ac:dyDescent="0.25">
      <c r="A73" s="135" t="s">
        <v>9703</v>
      </c>
      <c r="B73" s="159" t="s">
        <v>14348</v>
      </c>
      <c r="C73" s="159" t="s">
        <v>5328</v>
      </c>
      <c r="D73" s="159" t="s">
        <v>10574</v>
      </c>
      <c r="E73" s="159" t="s">
        <v>14347</v>
      </c>
      <c r="F73" s="159" t="s">
        <v>10534</v>
      </c>
      <c r="G73" s="159" t="s">
        <v>10535</v>
      </c>
      <c r="J73" s="159">
        <v>8</v>
      </c>
      <c r="K73" s="159">
        <v>2</v>
      </c>
      <c r="L73" s="159" t="s">
        <v>10471</v>
      </c>
      <c r="M73" s="159" t="s">
        <v>183</v>
      </c>
      <c r="N73" s="212" t="s">
        <v>282</v>
      </c>
      <c r="O73" s="212" t="s">
        <v>282</v>
      </c>
      <c r="P73" s="212" t="s">
        <v>282</v>
      </c>
      <c r="Q73" s="212" t="s">
        <v>282</v>
      </c>
      <c r="R73" s="212" t="s">
        <v>282</v>
      </c>
      <c r="S73" s="212" t="s">
        <v>282</v>
      </c>
      <c r="T73" s="212" t="s">
        <v>282</v>
      </c>
      <c r="U73" s="212" t="s">
        <v>282</v>
      </c>
      <c r="V73" s="212" t="s">
        <v>282</v>
      </c>
      <c r="W73" s="212">
        <v>50.07</v>
      </c>
      <c r="X73" s="212">
        <v>5.1100000000000003</v>
      </c>
      <c r="Y73" s="212">
        <v>35</v>
      </c>
      <c r="Z73" s="212" t="s">
        <v>282</v>
      </c>
      <c r="AA73" s="212" t="s">
        <v>282</v>
      </c>
      <c r="AB73" s="212" t="s">
        <v>282</v>
      </c>
      <c r="AC73" s="212" t="s">
        <v>282</v>
      </c>
      <c r="AD73" s="212" t="s">
        <v>282</v>
      </c>
      <c r="AE73" s="212" t="s">
        <v>282</v>
      </c>
      <c r="AF73" s="212" t="s">
        <v>282</v>
      </c>
      <c r="AG73" s="212" t="s">
        <v>282</v>
      </c>
      <c r="AH73" s="212" t="s">
        <v>282</v>
      </c>
      <c r="AI73" s="159" t="s">
        <v>306</v>
      </c>
      <c r="AJ73" s="159" t="s">
        <v>282</v>
      </c>
      <c r="AK73" s="159" t="s">
        <v>282</v>
      </c>
      <c r="AL73" s="159" t="s">
        <v>282</v>
      </c>
      <c r="AM73" s="159" t="s">
        <v>282</v>
      </c>
      <c r="AN73" s="159" t="s">
        <v>282</v>
      </c>
      <c r="AO73" s="159" t="s">
        <v>282</v>
      </c>
      <c r="AP73" s="159" t="s">
        <v>282</v>
      </c>
      <c r="AQ73" s="159" t="s">
        <v>282</v>
      </c>
      <c r="AR73" s="159" t="s">
        <v>282</v>
      </c>
      <c r="AS73" s="159" t="s">
        <v>282</v>
      </c>
      <c r="AT73" s="159">
        <v>44.77</v>
      </c>
      <c r="AU73" s="159">
        <v>4.95</v>
      </c>
      <c r="AV73" s="159">
        <v>35</v>
      </c>
      <c r="AW73" s="212" t="s">
        <v>282</v>
      </c>
      <c r="AX73" s="212" t="s">
        <v>282</v>
      </c>
      <c r="AY73" s="212" t="s">
        <v>282</v>
      </c>
      <c r="AZ73" s="212" t="s">
        <v>282</v>
      </c>
      <c r="BA73" s="212" t="s">
        <v>282</v>
      </c>
      <c r="BB73" s="212" t="s">
        <v>282</v>
      </c>
      <c r="BC73" s="212" t="s">
        <v>282</v>
      </c>
      <c r="BD73" s="212" t="s">
        <v>282</v>
      </c>
      <c r="BE73" s="212" t="s">
        <v>282</v>
      </c>
      <c r="BF73" s="212" t="s">
        <v>282</v>
      </c>
      <c r="BG73" s="212" t="s">
        <v>282</v>
      </c>
      <c r="BH73" s="212" t="s">
        <v>282</v>
      </c>
      <c r="BI73" s="212" t="s">
        <v>282</v>
      </c>
      <c r="BJ73" s="212" t="s">
        <v>282</v>
      </c>
      <c r="BK73" s="212" t="s">
        <v>282</v>
      </c>
      <c r="BL73" s="212" t="s">
        <v>282</v>
      </c>
      <c r="BM73" s="212" t="s">
        <v>282</v>
      </c>
      <c r="BN73" s="212" t="s">
        <v>282</v>
      </c>
      <c r="BO73" s="212" t="s">
        <v>282</v>
      </c>
      <c r="BP73" s="212" t="s">
        <v>282</v>
      </c>
      <c r="BQ73" s="212" t="s">
        <v>282</v>
      </c>
      <c r="BR73" s="212" t="s">
        <v>282</v>
      </c>
      <c r="BS73" s="212" t="s">
        <v>282</v>
      </c>
      <c r="BT73" s="212" t="s">
        <v>282</v>
      </c>
      <c r="BU73" s="212" t="s">
        <v>282</v>
      </c>
      <c r="BV73" s="212" t="s">
        <v>282</v>
      </c>
      <c r="BW73" s="212" t="s">
        <v>282</v>
      </c>
      <c r="BX73" s="212" t="s">
        <v>282</v>
      </c>
      <c r="BY73" s="212" t="s">
        <v>282</v>
      </c>
      <c r="BZ73" s="212" t="s">
        <v>282</v>
      </c>
      <c r="CA73" s="212" t="s">
        <v>282</v>
      </c>
      <c r="CB73" s="212" t="s">
        <v>282</v>
      </c>
      <c r="CC73" s="212" t="s">
        <v>282</v>
      </c>
      <c r="CD73" s="212" t="s">
        <v>282</v>
      </c>
      <c r="CE73" s="212" t="s">
        <v>282</v>
      </c>
      <c r="CF73" s="212" t="s">
        <v>282</v>
      </c>
      <c r="CG73" s="212" t="s">
        <v>282</v>
      </c>
      <c r="CH73" s="212" t="s">
        <v>282</v>
      </c>
      <c r="CI73" s="212" t="s">
        <v>282</v>
      </c>
      <c r="CJ73" s="212" t="s">
        <v>282</v>
      </c>
      <c r="CK73" s="212" t="s">
        <v>282</v>
      </c>
      <c r="CL73" s="212" t="s">
        <v>282</v>
      </c>
      <c r="CM73" s="212" t="s">
        <v>282</v>
      </c>
      <c r="CN73" s="212" t="s">
        <v>282</v>
      </c>
      <c r="CO73" s="212" t="s">
        <v>282</v>
      </c>
      <c r="CP73" s="212" t="s">
        <v>282</v>
      </c>
      <c r="CQ73" s="212" t="s">
        <v>282</v>
      </c>
      <c r="CR73" s="212" t="s">
        <v>282</v>
      </c>
      <c r="CS73" s="212" t="s">
        <v>282</v>
      </c>
      <c r="CT73" s="212" t="s">
        <v>282</v>
      </c>
      <c r="CU73" s="212" t="s">
        <v>282</v>
      </c>
      <c r="CV73" s="212" t="s">
        <v>282</v>
      </c>
      <c r="CW73" s="212" t="s">
        <v>282</v>
      </c>
      <c r="CX73" s="212" t="s">
        <v>282</v>
      </c>
      <c r="CY73" s="212" t="s">
        <v>282</v>
      </c>
      <c r="CZ73" s="212" t="s">
        <v>282</v>
      </c>
      <c r="DA73" s="212" t="s">
        <v>282</v>
      </c>
      <c r="DB73" s="212" t="s">
        <v>282</v>
      </c>
      <c r="DC73" s="212" t="s">
        <v>282</v>
      </c>
      <c r="DD73" s="212" t="s">
        <v>282</v>
      </c>
      <c r="DE73" s="212" t="s">
        <v>282</v>
      </c>
      <c r="DF73" s="212" t="s">
        <v>282</v>
      </c>
      <c r="DG73" s="212" t="s">
        <v>282</v>
      </c>
      <c r="DH73" s="212" t="s">
        <v>282</v>
      </c>
      <c r="DI73" s="212" t="s">
        <v>282</v>
      </c>
      <c r="DJ73" s="212" t="s">
        <v>282</v>
      </c>
      <c r="DK73" s="212" t="s">
        <v>282</v>
      </c>
      <c r="DL73" s="212" t="s">
        <v>282</v>
      </c>
      <c r="DM73" s="212" t="s">
        <v>282</v>
      </c>
      <c r="DN73" s="212" t="s">
        <v>282</v>
      </c>
      <c r="DO73" s="212" t="s">
        <v>282</v>
      </c>
      <c r="DP73" s="212" t="s">
        <v>282</v>
      </c>
      <c r="DQ73" s="212" t="s">
        <v>282</v>
      </c>
      <c r="DR73" s="212" t="s">
        <v>282</v>
      </c>
      <c r="DS73" s="212" t="s">
        <v>282</v>
      </c>
      <c r="DT73" s="212" t="s">
        <v>282</v>
      </c>
      <c r="DU73" s="212" t="s">
        <v>282</v>
      </c>
      <c r="DV73" s="212" t="s">
        <v>282</v>
      </c>
    </row>
    <row r="74" spans="1:126" s="212" customFormat="1" x14ac:dyDescent="0.25">
      <c r="A74" s="212" t="s">
        <v>9632</v>
      </c>
      <c r="B74" s="159" t="s">
        <v>14355</v>
      </c>
      <c r="C74" s="159" t="s">
        <v>5328</v>
      </c>
      <c r="D74" s="159" t="s">
        <v>10536</v>
      </c>
      <c r="E74" s="212" t="s">
        <v>5843</v>
      </c>
      <c r="F74" s="159" t="s">
        <v>10534</v>
      </c>
      <c r="G74" s="159" t="s">
        <v>10535</v>
      </c>
      <c r="J74" s="159">
        <v>12</v>
      </c>
      <c r="K74" s="159">
        <v>2</v>
      </c>
      <c r="L74" s="212" t="s">
        <v>14279</v>
      </c>
      <c r="M74" s="159" t="s">
        <v>10585</v>
      </c>
      <c r="N74" s="212" t="s">
        <v>282</v>
      </c>
      <c r="O74" s="212" t="s">
        <v>282</v>
      </c>
      <c r="P74" s="212" t="s">
        <v>282</v>
      </c>
      <c r="Q74" s="212">
        <v>58.6</v>
      </c>
      <c r="R74" s="212">
        <v>9.1</v>
      </c>
      <c r="S74" s="212">
        <v>12</v>
      </c>
      <c r="T74" s="212" t="s">
        <v>282</v>
      </c>
      <c r="U74" s="212" t="s">
        <v>282</v>
      </c>
      <c r="V74" s="212" t="s">
        <v>282</v>
      </c>
      <c r="W74" s="212">
        <v>81.099999999999994</v>
      </c>
      <c r="X74" s="212">
        <v>8.1999999999999993</v>
      </c>
      <c r="Y74" s="212">
        <v>12</v>
      </c>
      <c r="Z74" s="212" t="s">
        <v>282</v>
      </c>
      <c r="AA74" s="212" t="s">
        <v>282</v>
      </c>
      <c r="AB74" s="212" t="s">
        <v>282</v>
      </c>
      <c r="AC74" s="212" t="s">
        <v>282</v>
      </c>
      <c r="AD74" s="212" t="s">
        <v>282</v>
      </c>
      <c r="AE74" s="212" t="s">
        <v>282</v>
      </c>
      <c r="AF74" s="212" t="s">
        <v>282</v>
      </c>
      <c r="AG74" s="212" t="s">
        <v>282</v>
      </c>
      <c r="AH74" s="212" t="s">
        <v>282</v>
      </c>
      <c r="AI74" s="159" t="s">
        <v>258</v>
      </c>
      <c r="AJ74" s="159" t="s">
        <v>10507</v>
      </c>
      <c r="AK74" s="159" t="s">
        <v>282</v>
      </c>
      <c r="AL74" s="159" t="s">
        <v>282</v>
      </c>
      <c r="AM74" s="159" t="s">
        <v>282</v>
      </c>
      <c r="AN74" s="159">
        <v>50.7</v>
      </c>
      <c r="AO74" s="159">
        <v>8.6</v>
      </c>
      <c r="AP74" s="159">
        <v>19</v>
      </c>
      <c r="AQ74" s="159" t="s">
        <v>282</v>
      </c>
      <c r="AR74" s="159" t="s">
        <v>282</v>
      </c>
      <c r="AS74" s="159" t="s">
        <v>282</v>
      </c>
      <c r="AT74" s="159">
        <v>68.5</v>
      </c>
      <c r="AU74" s="159">
        <v>15.7</v>
      </c>
      <c r="AV74" s="159">
        <v>19</v>
      </c>
      <c r="AW74" s="212" t="s">
        <v>282</v>
      </c>
      <c r="AX74" s="212" t="s">
        <v>282</v>
      </c>
      <c r="AY74" s="212" t="s">
        <v>282</v>
      </c>
      <c r="AZ74" s="212" t="s">
        <v>282</v>
      </c>
      <c r="BA74" s="212" t="s">
        <v>282</v>
      </c>
      <c r="BB74" s="212" t="s">
        <v>282</v>
      </c>
      <c r="BC74" s="212" t="s">
        <v>282</v>
      </c>
      <c r="BD74" s="212" t="s">
        <v>282</v>
      </c>
      <c r="BE74" s="212" t="s">
        <v>282</v>
      </c>
      <c r="BF74" s="212" t="s">
        <v>282</v>
      </c>
      <c r="BG74" s="212" t="s">
        <v>282</v>
      </c>
      <c r="BH74" s="212" t="s">
        <v>282</v>
      </c>
      <c r="BI74" s="212" t="s">
        <v>282</v>
      </c>
      <c r="BJ74" s="212" t="s">
        <v>282</v>
      </c>
      <c r="BK74" s="212" t="s">
        <v>282</v>
      </c>
      <c r="BL74" s="212" t="s">
        <v>282</v>
      </c>
      <c r="BM74" s="212" t="s">
        <v>282</v>
      </c>
      <c r="BN74" s="212" t="s">
        <v>282</v>
      </c>
      <c r="BO74" s="212" t="s">
        <v>282</v>
      </c>
      <c r="BP74" s="212" t="s">
        <v>282</v>
      </c>
      <c r="BQ74" s="212" t="s">
        <v>282</v>
      </c>
      <c r="BR74" s="212" t="s">
        <v>282</v>
      </c>
      <c r="BS74" s="212" t="s">
        <v>282</v>
      </c>
      <c r="BT74" s="212" t="s">
        <v>282</v>
      </c>
      <c r="BU74" s="212" t="s">
        <v>282</v>
      </c>
      <c r="BV74" s="212" t="s">
        <v>282</v>
      </c>
      <c r="BW74" s="212" t="s">
        <v>282</v>
      </c>
      <c r="BX74" s="212" t="s">
        <v>282</v>
      </c>
      <c r="BY74" s="212" t="s">
        <v>282</v>
      </c>
      <c r="BZ74" s="212" t="s">
        <v>282</v>
      </c>
      <c r="CA74" s="212" t="s">
        <v>282</v>
      </c>
      <c r="CB74" s="212" t="s">
        <v>282</v>
      </c>
      <c r="CC74" s="212" t="s">
        <v>282</v>
      </c>
      <c r="CD74" s="212" t="s">
        <v>282</v>
      </c>
      <c r="CE74" s="212" t="s">
        <v>282</v>
      </c>
      <c r="CF74" s="212" t="s">
        <v>282</v>
      </c>
      <c r="CG74" s="212" t="s">
        <v>282</v>
      </c>
      <c r="CH74" s="212" t="s">
        <v>282</v>
      </c>
      <c r="CI74" s="212" t="s">
        <v>282</v>
      </c>
      <c r="CJ74" s="212" t="s">
        <v>282</v>
      </c>
      <c r="CK74" s="212" t="s">
        <v>282</v>
      </c>
      <c r="CL74" s="212" t="s">
        <v>282</v>
      </c>
      <c r="CM74" s="212" t="s">
        <v>282</v>
      </c>
      <c r="CN74" s="212" t="s">
        <v>282</v>
      </c>
      <c r="CO74" s="212" t="s">
        <v>282</v>
      </c>
      <c r="CP74" s="212" t="s">
        <v>282</v>
      </c>
      <c r="CQ74" s="212" t="s">
        <v>282</v>
      </c>
      <c r="CR74" s="212" t="s">
        <v>282</v>
      </c>
      <c r="CS74" s="212" t="s">
        <v>282</v>
      </c>
      <c r="CT74" s="212" t="s">
        <v>282</v>
      </c>
      <c r="CU74" s="212" t="s">
        <v>282</v>
      </c>
      <c r="CV74" s="212" t="s">
        <v>282</v>
      </c>
      <c r="CW74" s="212" t="s">
        <v>282</v>
      </c>
      <c r="CX74" s="212" t="s">
        <v>282</v>
      </c>
      <c r="CY74" s="212" t="s">
        <v>282</v>
      </c>
      <c r="CZ74" s="212" t="s">
        <v>282</v>
      </c>
      <c r="DA74" s="212" t="s">
        <v>282</v>
      </c>
      <c r="DB74" s="212" t="s">
        <v>282</v>
      </c>
      <c r="DC74" s="212" t="s">
        <v>282</v>
      </c>
      <c r="DD74" s="212" t="s">
        <v>282</v>
      </c>
      <c r="DE74" s="212" t="s">
        <v>282</v>
      </c>
      <c r="DF74" s="212" t="s">
        <v>282</v>
      </c>
      <c r="DG74" s="212" t="s">
        <v>282</v>
      </c>
      <c r="DH74" s="212" t="s">
        <v>282</v>
      </c>
      <c r="DI74" s="212" t="s">
        <v>282</v>
      </c>
      <c r="DJ74" s="212" t="s">
        <v>282</v>
      </c>
      <c r="DK74" s="212" t="s">
        <v>282</v>
      </c>
      <c r="DL74" s="212" t="s">
        <v>282</v>
      </c>
      <c r="DM74" s="212" t="s">
        <v>282</v>
      </c>
      <c r="DN74" s="212" t="s">
        <v>282</v>
      </c>
      <c r="DO74" s="212" t="s">
        <v>282</v>
      </c>
      <c r="DP74" s="212" t="s">
        <v>282</v>
      </c>
      <c r="DQ74" s="212" t="s">
        <v>282</v>
      </c>
      <c r="DR74" s="212" t="s">
        <v>282</v>
      </c>
      <c r="DS74" s="212" t="s">
        <v>282</v>
      </c>
      <c r="DT74" s="212" t="s">
        <v>282</v>
      </c>
      <c r="DU74" s="212" t="s">
        <v>282</v>
      </c>
      <c r="DV74" s="212" t="s">
        <v>282</v>
      </c>
    </row>
    <row r="75" spans="1:126" s="212" customFormat="1" x14ac:dyDescent="0.25">
      <c r="A75" s="212" t="s">
        <v>9635</v>
      </c>
      <c r="B75" s="159" t="s">
        <v>14355</v>
      </c>
      <c r="C75" s="159" t="s">
        <v>5328</v>
      </c>
      <c r="D75" s="159" t="s">
        <v>10536</v>
      </c>
      <c r="E75" s="212" t="s">
        <v>5843</v>
      </c>
      <c r="F75" s="159" t="s">
        <v>10534</v>
      </c>
      <c r="G75" s="159" t="s">
        <v>10535</v>
      </c>
      <c r="J75" s="159">
        <v>12</v>
      </c>
      <c r="K75" s="159">
        <v>2</v>
      </c>
      <c r="L75" s="159" t="s">
        <v>246</v>
      </c>
      <c r="M75" s="159" t="s">
        <v>10507</v>
      </c>
      <c r="N75" s="212" t="s">
        <v>282</v>
      </c>
      <c r="O75" s="212" t="s">
        <v>282</v>
      </c>
      <c r="P75" s="212" t="s">
        <v>282</v>
      </c>
      <c r="Q75" s="212">
        <v>66.2</v>
      </c>
      <c r="R75" s="212">
        <v>4.0999999999999996</v>
      </c>
      <c r="S75" s="212">
        <v>78</v>
      </c>
      <c r="T75" s="212" t="s">
        <v>282</v>
      </c>
      <c r="U75" s="212" t="s">
        <v>282</v>
      </c>
      <c r="V75" s="212" t="s">
        <v>282</v>
      </c>
      <c r="W75" s="212">
        <v>74.7</v>
      </c>
      <c r="X75" s="212">
        <v>8</v>
      </c>
      <c r="Y75" s="212">
        <v>78</v>
      </c>
      <c r="Z75" s="212" t="s">
        <v>282</v>
      </c>
      <c r="AA75" s="212" t="s">
        <v>282</v>
      </c>
      <c r="AB75" s="212" t="s">
        <v>282</v>
      </c>
      <c r="AC75" s="212" t="s">
        <v>282</v>
      </c>
      <c r="AD75" s="212" t="s">
        <v>282</v>
      </c>
      <c r="AE75" s="212" t="s">
        <v>282</v>
      </c>
      <c r="AF75" s="212" t="s">
        <v>282</v>
      </c>
      <c r="AG75" s="212" t="s">
        <v>282</v>
      </c>
      <c r="AH75" s="212" t="s">
        <v>282</v>
      </c>
      <c r="AI75" s="159" t="s">
        <v>790</v>
      </c>
      <c r="AJ75" s="159" t="s">
        <v>10507</v>
      </c>
      <c r="AK75" s="159" t="s">
        <v>282</v>
      </c>
      <c r="AL75" s="159" t="s">
        <v>282</v>
      </c>
      <c r="AM75" s="159" t="s">
        <v>282</v>
      </c>
      <c r="AN75" s="159">
        <v>66.5</v>
      </c>
      <c r="AO75" s="159">
        <v>4.0999999999999996</v>
      </c>
      <c r="AP75" s="159">
        <v>79</v>
      </c>
      <c r="AQ75" s="159" t="s">
        <v>282</v>
      </c>
      <c r="AR75" s="159" t="s">
        <v>282</v>
      </c>
      <c r="AS75" s="159" t="s">
        <v>282</v>
      </c>
      <c r="AT75" s="159">
        <v>73</v>
      </c>
      <c r="AU75" s="159">
        <v>8</v>
      </c>
      <c r="AV75" s="159">
        <v>79</v>
      </c>
      <c r="AW75" s="212" t="s">
        <v>282</v>
      </c>
      <c r="AX75" s="212" t="s">
        <v>282</v>
      </c>
      <c r="AY75" s="212" t="s">
        <v>282</v>
      </c>
      <c r="AZ75" s="212" t="s">
        <v>282</v>
      </c>
      <c r="BA75" s="212" t="s">
        <v>282</v>
      </c>
      <c r="BB75" s="212" t="s">
        <v>282</v>
      </c>
      <c r="BC75" s="212" t="s">
        <v>282</v>
      </c>
      <c r="BD75" s="212" t="s">
        <v>282</v>
      </c>
      <c r="BE75" s="212" t="s">
        <v>282</v>
      </c>
      <c r="BF75" s="212" t="s">
        <v>282</v>
      </c>
      <c r="BG75" s="212" t="s">
        <v>282</v>
      </c>
      <c r="BH75" s="212" t="s">
        <v>282</v>
      </c>
      <c r="BI75" s="212" t="s">
        <v>282</v>
      </c>
      <c r="BJ75" s="212" t="s">
        <v>282</v>
      </c>
      <c r="BK75" s="212" t="s">
        <v>282</v>
      </c>
      <c r="BL75" s="212" t="s">
        <v>282</v>
      </c>
      <c r="BM75" s="212" t="s">
        <v>282</v>
      </c>
      <c r="BN75" s="212" t="s">
        <v>282</v>
      </c>
      <c r="BO75" s="212" t="s">
        <v>282</v>
      </c>
      <c r="BP75" s="212" t="s">
        <v>282</v>
      </c>
      <c r="BQ75" s="212" t="s">
        <v>282</v>
      </c>
      <c r="BR75" s="212" t="s">
        <v>282</v>
      </c>
      <c r="BS75" s="212" t="s">
        <v>282</v>
      </c>
      <c r="BT75" s="212" t="s">
        <v>282</v>
      </c>
      <c r="BU75" s="212" t="s">
        <v>282</v>
      </c>
      <c r="BV75" s="212" t="s">
        <v>282</v>
      </c>
      <c r="BW75" s="212" t="s">
        <v>282</v>
      </c>
      <c r="BX75" s="212" t="s">
        <v>282</v>
      </c>
      <c r="BY75" s="212" t="s">
        <v>282</v>
      </c>
      <c r="BZ75" s="212" t="s">
        <v>282</v>
      </c>
      <c r="CA75" s="212" t="s">
        <v>282</v>
      </c>
      <c r="CB75" s="212" t="s">
        <v>282</v>
      </c>
      <c r="CC75" s="212" t="s">
        <v>282</v>
      </c>
      <c r="CD75" s="212" t="s">
        <v>282</v>
      </c>
      <c r="CE75" s="212" t="s">
        <v>282</v>
      </c>
      <c r="CF75" s="212" t="s">
        <v>282</v>
      </c>
      <c r="CG75" s="212" t="s">
        <v>282</v>
      </c>
      <c r="CH75" s="212" t="s">
        <v>282</v>
      </c>
      <c r="CI75" s="212" t="s">
        <v>282</v>
      </c>
      <c r="CJ75" s="212" t="s">
        <v>282</v>
      </c>
      <c r="CK75" s="212" t="s">
        <v>282</v>
      </c>
      <c r="CL75" s="212" t="s">
        <v>282</v>
      </c>
      <c r="CM75" s="212" t="s">
        <v>282</v>
      </c>
      <c r="CN75" s="212" t="s">
        <v>282</v>
      </c>
      <c r="CO75" s="212" t="s">
        <v>282</v>
      </c>
      <c r="CP75" s="212" t="s">
        <v>282</v>
      </c>
      <c r="CQ75" s="212" t="s">
        <v>282</v>
      </c>
      <c r="CR75" s="212" t="s">
        <v>282</v>
      </c>
      <c r="CS75" s="212" t="s">
        <v>282</v>
      </c>
      <c r="CT75" s="212" t="s">
        <v>282</v>
      </c>
      <c r="CU75" s="212" t="s">
        <v>282</v>
      </c>
      <c r="CV75" s="212" t="s">
        <v>282</v>
      </c>
      <c r="CW75" s="212" t="s">
        <v>282</v>
      </c>
      <c r="CX75" s="212" t="s">
        <v>282</v>
      </c>
      <c r="CY75" s="212" t="s">
        <v>282</v>
      </c>
      <c r="CZ75" s="212" t="s">
        <v>282</v>
      </c>
      <c r="DA75" s="212" t="s">
        <v>282</v>
      </c>
      <c r="DB75" s="212" t="s">
        <v>282</v>
      </c>
      <c r="DC75" s="212" t="s">
        <v>282</v>
      </c>
      <c r="DD75" s="212" t="s">
        <v>282</v>
      </c>
      <c r="DE75" s="212" t="s">
        <v>282</v>
      </c>
      <c r="DF75" s="212" t="s">
        <v>282</v>
      </c>
      <c r="DG75" s="212" t="s">
        <v>282</v>
      </c>
      <c r="DH75" s="212" t="s">
        <v>282</v>
      </c>
      <c r="DI75" s="212" t="s">
        <v>282</v>
      </c>
      <c r="DJ75" s="212" t="s">
        <v>282</v>
      </c>
      <c r="DK75" s="212" t="s">
        <v>282</v>
      </c>
      <c r="DL75" s="212" t="s">
        <v>282</v>
      </c>
      <c r="DM75" s="212" t="s">
        <v>282</v>
      </c>
      <c r="DN75" s="212" t="s">
        <v>282</v>
      </c>
      <c r="DO75" s="212" t="s">
        <v>282</v>
      </c>
      <c r="DP75" s="212" t="s">
        <v>282</v>
      </c>
      <c r="DQ75" s="212" t="s">
        <v>282</v>
      </c>
      <c r="DR75" s="212" t="s">
        <v>282</v>
      </c>
      <c r="DS75" s="212" t="s">
        <v>282</v>
      </c>
      <c r="DT75" s="212" t="s">
        <v>282</v>
      </c>
      <c r="DU75" s="212" t="s">
        <v>282</v>
      </c>
      <c r="DV75" s="212" t="s">
        <v>282</v>
      </c>
    </row>
    <row r="76" spans="1:126" s="212" customFormat="1" x14ac:dyDescent="0.25">
      <c r="A76" s="212" t="s">
        <v>9375</v>
      </c>
      <c r="B76" s="159"/>
      <c r="C76" s="159" t="s">
        <v>5328</v>
      </c>
      <c r="D76" s="159" t="s">
        <v>13162</v>
      </c>
      <c r="E76" s="212" t="s">
        <v>12575</v>
      </c>
      <c r="F76" s="159" t="s">
        <v>10534</v>
      </c>
      <c r="G76" s="159" t="s">
        <v>10880</v>
      </c>
      <c r="J76" s="159">
        <v>16</v>
      </c>
      <c r="K76" s="159">
        <v>2</v>
      </c>
      <c r="L76" s="212" t="s">
        <v>4504</v>
      </c>
      <c r="M76" s="159" t="s">
        <v>183</v>
      </c>
      <c r="N76" s="212" t="s">
        <v>282</v>
      </c>
      <c r="O76" s="212" t="s">
        <v>282</v>
      </c>
      <c r="P76" s="212" t="s">
        <v>282</v>
      </c>
      <c r="Q76" s="212">
        <v>9.1999999999999993</v>
      </c>
      <c r="R76" s="212">
        <v>4.2</v>
      </c>
      <c r="S76" s="212">
        <v>45</v>
      </c>
      <c r="T76" s="212" t="s">
        <v>282</v>
      </c>
      <c r="U76" s="212" t="s">
        <v>282</v>
      </c>
      <c r="V76" s="212" t="s">
        <v>282</v>
      </c>
      <c r="W76" s="212" t="s">
        <v>282</v>
      </c>
      <c r="X76" s="212" t="s">
        <v>282</v>
      </c>
      <c r="Y76" s="212" t="s">
        <v>282</v>
      </c>
      <c r="Z76" s="212">
        <v>8.1999999999999993</v>
      </c>
      <c r="AA76" s="212">
        <v>5</v>
      </c>
      <c r="AB76" s="212">
        <v>44</v>
      </c>
      <c r="AC76" s="212" t="s">
        <v>282</v>
      </c>
      <c r="AD76" s="212" t="s">
        <v>282</v>
      </c>
      <c r="AE76" s="212" t="s">
        <v>282</v>
      </c>
      <c r="AF76" s="212" t="s">
        <v>282</v>
      </c>
      <c r="AG76" s="212" t="s">
        <v>282</v>
      </c>
      <c r="AH76" s="212" t="s">
        <v>282</v>
      </c>
      <c r="AI76" s="159" t="s">
        <v>636</v>
      </c>
      <c r="AJ76" s="159" t="s">
        <v>282</v>
      </c>
      <c r="AK76" s="159" t="s">
        <v>282</v>
      </c>
      <c r="AL76" s="159" t="s">
        <v>282</v>
      </c>
      <c r="AM76" s="159" t="s">
        <v>282</v>
      </c>
      <c r="AN76" s="159">
        <v>10.5</v>
      </c>
      <c r="AO76" s="159">
        <v>4.0999999999999996</v>
      </c>
      <c r="AP76" s="159">
        <v>48</v>
      </c>
      <c r="AQ76" s="159" t="s">
        <v>282</v>
      </c>
      <c r="AR76" s="159" t="s">
        <v>282</v>
      </c>
      <c r="AS76" s="159" t="s">
        <v>282</v>
      </c>
      <c r="AT76" s="159" t="s">
        <v>282</v>
      </c>
      <c r="AU76" s="159" t="s">
        <v>282</v>
      </c>
      <c r="AV76" s="159" t="s">
        <v>282</v>
      </c>
      <c r="AW76" s="212">
        <v>10.7</v>
      </c>
      <c r="AX76" s="212">
        <v>4.5</v>
      </c>
      <c r="AY76" s="212">
        <v>47</v>
      </c>
      <c r="AZ76" s="212" t="s">
        <v>282</v>
      </c>
      <c r="BA76" s="212" t="s">
        <v>282</v>
      </c>
      <c r="BB76" s="212" t="s">
        <v>282</v>
      </c>
      <c r="BC76" s="212" t="s">
        <v>282</v>
      </c>
      <c r="BD76" s="212" t="s">
        <v>282</v>
      </c>
      <c r="BE76" s="212" t="s">
        <v>282</v>
      </c>
      <c r="BF76" s="212" t="s">
        <v>282</v>
      </c>
      <c r="BG76" s="212" t="s">
        <v>282</v>
      </c>
      <c r="BH76" s="212" t="s">
        <v>282</v>
      </c>
      <c r="BI76" s="212" t="s">
        <v>282</v>
      </c>
      <c r="BJ76" s="212" t="s">
        <v>282</v>
      </c>
      <c r="BK76" s="212" t="s">
        <v>282</v>
      </c>
      <c r="BL76" s="212" t="s">
        <v>282</v>
      </c>
      <c r="BM76" s="212" t="s">
        <v>282</v>
      </c>
      <c r="BN76" s="212" t="s">
        <v>282</v>
      </c>
      <c r="BO76" s="212" t="s">
        <v>282</v>
      </c>
      <c r="BP76" s="212" t="s">
        <v>282</v>
      </c>
      <c r="BQ76" s="212" t="s">
        <v>282</v>
      </c>
      <c r="BR76" s="212" t="s">
        <v>282</v>
      </c>
      <c r="BS76" s="212" t="s">
        <v>282</v>
      </c>
      <c r="BT76" s="212" t="s">
        <v>282</v>
      </c>
      <c r="BU76" s="212" t="s">
        <v>282</v>
      </c>
      <c r="BV76" s="212" t="s">
        <v>282</v>
      </c>
      <c r="BW76" s="212" t="s">
        <v>282</v>
      </c>
      <c r="BX76" s="212" t="s">
        <v>282</v>
      </c>
      <c r="BY76" s="212" t="s">
        <v>282</v>
      </c>
      <c r="BZ76" s="212" t="s">
        <v>282</v>
      </c>
      <c r="CA76" s="212" t="s">
        <v>282</v>
      </c>
      <c r="CB76" s="212" t="s">
        <v>282</v>
      </c>
      <c r="CC76" s="212" t="s">
        <v>282</v>
      </c>
      <c r="CD76" s="212" t="s">
        <v>282</v>
      </c>
      <c r="CE76" s="212" t="s">
        <v>282</v>
      </c>
      <c r="CF76" s="212" t="s">
        <v>282</v>
      </c>
      <c r="CG76" s="212" t="s">
        <v>282</v>
      </c>
      <c r="CH76" s="212" t="s">
        <v>282</v>
      </c>
      <c r="CI76" s="212" t="s">
        <v>282</v>
      </c>
      <c r="CJ76" s="212" t="s">
        <v>282</v>
      </c>
      <c r="CK76" s="212" t="s">
        <v>282</v>
      </c>
      <c r="CL76" s="212" t="s">
        <v>282</v>
      </c>
      <c r="CM76" s="212" t="s">
        <v>282</v>
      </c>
      <c r="CN76" s="212" t="s">
        <v>282</v>
      </c>
      <c r="CO76" s="212" t="s">
        <v>282</v>
      </c>
      <c r="CP76" s="212" t="s">
        <v>282</v>
      </c>
      <c r="CQ76" s="212" t="s">
        <v>282</v>
      </c>
      <c r="CR76" s="212" t="s">
        <v>282</v>
      </c>
      <c r="CS76" s="212" t="s">
        <v>282</v>
      </c>
      <c r="CT76" s="212" t="s">
        <v>282</v>
      </c>
      <c r="CU76" s="212" t="s">
        <v>282</v>
      </c>
      <c r="CV76" s="212" t="s">
        <v>282</v>
      </c>
      <c r="CW76" s="212" t="s">
        <v>282</v>
      </c>
      <c r="CX76" s="212" t="s">
        <v>282</v>
      </c>
      <c r="CY76" s="212" t="s">
        <v>282</v>
      </c>
      <c r="CZ76" s="212" t="s">
        <v>282</v>
      </c>
      <c r="DA76" s="212" t="s">
        <v>282</v>
      </c>
      <c r="DB76" s="212" t="s">
        <v>282</v>
      </c>
      <c r="DC76" s="212" t="s">
        <v>282</v>
      </c>
      <c r="DD76" s="212" t="s">
        <v>282</v>
      </c>
      <c r="DE76" s="212" t="s">
        <v>282</v>
      </c>
      <c r="DF76" s="212" t="s">
        <v>282</v>
      </c>
      <c r="DG76" s="212" t="s">
        <v>282</v>
      </c>
      <c r="DH76" s="212" t="s">
        <v>282</v>
      </c>
      <c r="DI76" s="212" t="s">
        <v>282</v>
      </c>
      <c r="DJ76" s="212" t="s">
        <v>282</v>
      </c>
      <c r="DK76" s="212" t="s">
        <v>282</v>
      </c>
      <c r="DL76" s="212" t="s">
        <v>282</v>
      </c>
      <c r="DM76" s="212" t="s">
        <v>282</v>
      </c>
      <c r="DN76" s="212" t="s">
        <v>282</v>
      </c>
      <c r="DO76" s="212" t="s">
        <v>282</v>
      </c>
      <c r="DP76" s="212" t="s">
        <v>282</v>
      </c>
      <c r="DQ76" s="212" t="s">
        <v>282</v>
      </c>
      <c r="DR76" s="212" t="s">
        <v>282</v>
      </c>
      <c r="DS76" s="212" t="s">
        <v>282</v>
      </c>
      <c r="DT76" s="212" t="s">
        <v>282</v>
      </c>
      <c r="DU76" s="212" t="s">
        <v>282</v>
      </c>
      <c r="DV76" s="212" t="s">
        <v>282</v>
      </c>
    </row>
    <row r="77" spans="1:126" s="212" customFormat="1" x14ac:dyDescent="0.25">
      <c r="A77" s="212" t="s">
        <v>9375</v>
      </c>
      <c r="B77" s="159"/>
      <c r="C77" s="159" t="s">
        <v>5328</v>
      </c>
      <c r="D77" s="159" t="s">
        <v>11921</v>
      </c>
      <c r="E77" s="212" t="s">
        <v>14363</v>
      </c>
      <c r="F77" s="159" t="s">
        <v>10534</v>
      </c>
      <c r="G77" s="159" t="s">
        <v>10535</v>
      </c>
      <c r="J77" s="159">
        <v>16</v>
      </c>
      <c r="K77" s="159">
        <v>2</v>
      </c>
      <c r="L77" s="212" t="s">
        <v>4504</v>
      </c>
      <c r="M77" s="159" t="s">
        <v>183</v>
      </c>
      <c r="N77" s="212" t="s">
        <v>282</v>
      </c>
      <c r="O77" s="212" t="s">
        <v>282</v>
      </c>
      <c r="P77" s="212" t="s">
        <v>282</v>
      </c>
      <c r="Q77" s="212">
        <v>46.1</v>
      </c>
      <c r="R77" s="212">
        <v>10.199999999999999</v>
      </c>
      <c r="S77" s="212">
        <v>45</v>
      </c>
      <c r="T77" s="212" t="s">
        <v>282</v>
      </c>
      <c r="U77" s="212" t="s">
        <v>282</v>
      </c>
      <c r="V77" s="212" t="s">
        <v>282</v>
      </c>
      <c r="W77" s="212" t="s">
        <v>282</v>
      </c>
      <c r="X77" s="212" t="s">
        <v>282</v>
      </c>
      <c r="Y77" s="212" t="s">
        <v>282</v>
      </c>
      <c r="Z77" s="212">
        <v>47.9</v>
      </c>
      <c r="AA77" s="212">
        <v>1.9</v>
      </c>
      <c r="AB77" s="212">
        <v>44</v>
      </c>
      <c r="AC77" s="212" t="s">
        <v>282</v>
      </c>
      <c r="AD77" s="212" t="s">
        <v>282</v>
      </c>
      <c r="AE77" s="212" t="s">
        <v>282</v>
      </c>
      <c r="AF77" s="212" t="s">
        <v>282</v>
      </c>
      <c r="AG77" s="212" t="s">
        <v>282</v>
      </c>
      <c r="AH77" s="212" t="s">
        <v>282</v>
      </c>
      <c r="AI77" s="159" t="s">
        <v>636</v>
      </c>
      <c r="AJ77" s="159" t="s">
        <v>282</v>
      </c>
      <c r="AK77" s="159" t="s">
        <v>282</v>
      </c>
      <c r="AL77" s="159" t="s">
        <v>282</v>
      </c>
      <c r="AM77" s="159" t="s">
        <v>282</v>
      </c>
      <c r="AN77" s="159">
        <v>43.1</v>
      </c>
      <c r="AO77" s="159">
        <v>9.9</v>
      </c>
      <c r="AP77" s="159">
        <v>48</v>
      </c>
      <c r="AQ77" s="159" t="s">
        <v>282</v>
      </c>
      <c r="AR77" s="159" t="s">
        <v>282</v>
      </c>
      <c r="AS77" s="159" t="s">
        <v>282</v>
      </c>
      <c r="AT77" s="159" t="s">
        <v>282</v>
      </c>
      <c r="AU77" s="159" t="s">
        <v>282</v>
      </c>
      <c r="AV77" s="159" t="s">
        <v>282</v>
      </c>
      <c r="AW77" s="212">
        <v>43.9</v>
      </c>
      <c r="AX77" s="212">
        <v>9.4</v>
      </c>
      <c r="AY77" s="212">
        <v>46</v>
      </c>
      <c r="AZ77" s="212" t="s">
        <v>282</v>
      </c>
      <c r="BA77" s="212" t="s">
        <v>282</v>
      </c>
      <c r="BB77" s="212" t="s">
        <v>282</v>
      </c>
      <c r="BC77" s="212" t="s">
        <v>282</v>
      </c>
      <c r="BD77" s="212" t="s">
        <v>282</v>
      </c>
      <c r="BE77" s="212" t="s">
        <v>282</v>
      </c>
      <c r="BF77" s="212" t="s">
        <v>282</v>
      </c>
      <c r="BG77" s="212" t="s">
        <v>282</v>
      </c>
      <c r="BH77" s="212" t="s">
        <v>282</v>
      </c>
      <c r="BI77" s="212" t="s">
        <v>282</v>
      </c>
      <c r="BJ77" s="212" t="s">
        <v>282</v>
      </c>
      <c r="BK77" s="212" t="s">
        <v>282</v>
      </c>
      <c r="BL77" s="212" t="s">
        <v>282</v>
      </c>
      <c r="BM77" s="212" t="s">
        <v>282</v>
      </c>
      <c r="BN77" s="212" t="s">
        <v>282</v>
      </c>
      <c r="BO77" s="212" t="s">
        <v>282</v>
      </c>
      <c r="BP77" s="212" t="s">
        <v>282</v>
      </c>
      <c r="BQ77" s="212" t="s">
        <v>282</v>
      </c>
      <c r="BR77" s="212" t="s">
        <v>282</v>
      </c>
      <c r="BS77" s="212" t="s">
        <v>282</v>
      </c>
      <c r="BT77" s="212" t="s">
        <v>282</v>
      </c>
      <c r="BU77" s="212" t="s">
        <v>282</v>
      </c>
      <c r="BV77" s="212" t="s">
        <v>282</v>
      </c>
      <c r="BW77" s="212" t="s">
        <v>282</v>
      </c>
      <c r="BX77" s="212" t="s">
        <v>282</v>
      </c>
      <c r="BY77" s="212" t="s">
        <v>282</v>
      </c>
      <c r="BZ77" s="212" t="s">
        <v>282</v>
      </c>
      <c r="CA77" s="212" t="s">
        <v>282</v>
      </c>
      <c r="CB77" s="212" t="s">
        <v>282</v>
      </c>
      <c r="CC77" s="212" t="s">
        <v>282</v>
      </c>
      <c r="CD77" s="212" t="s">
        <v>282</v>
      </c>
      <c r="CE77" s="212" t="s">
        <v>282</v>
      </c>
      <c r="CF77" s="212" t="s">
        <v>282</v>
      </c>
      <c r="CG77" s="212" t="s">
        <v>282</v>
      </c>
      <c r="CH77" s="212" t="s">
        <v>282</v>
      </c>
      <c r="CI77" s="212" t="s">
        <v>282</v>
      </c>
      <c r="CJ77" s="212" t="s">
        <v>282</v>
      </c>
      <c r="CK77" s="212" t="s">
        <v>282</v>
      </c>
      <c r="CL77" s="212" t="s">
        <v>282</v>
      </c>
      <c r="CM77" s="212" t="s">
        <v>282</v>
      </c>
      <c r="CN77" s="212" t="s">
        <v>282</v>
      </c>
      <c r="CO77" s="212" t="s">
        <v>282</v>
      </c>
      <c r="CP77" s="212" t="s">
        <v>282</v>
      </c>
      <c r="CQ77" s="212" t="s">
        <v>282</v>
      </c>
      <c r="CR77" s="212" t="s">
        <v>282</v>
      </c>
      <c r="CS77" s="212" t="s">
        <v>282</v>
      </c>
      <c r="CT77" s="212" t="s">
        <v>282</v>
      </c>
      <c r="CU77" s="212" t="s">
        <v>282</v>
      </c>
      <c r="CV77" s="212" t="s">
        <v>282</v>
      </c>
      <c r="CW77" s="212" t="s">
        <v>282</v>
      </c>
      <c r="CX77" s="212" t="s">
        <v>282</v>
      </c>
      <c r="CY77" s="212" t="s">
        <v>282</v>
      </c>
      <c r="CZ77" s="212" t="s">
        <v>282</v>
      </c>
      <c r="DA77" s="212" t="s">
        <v>282</v>
      </c>
      <c r="DB77" s="212" t="s">
        <v>282</v>
      </c>
      <c r="DC77" s="212" t="s">
        <v>282</v>
      </c>
      <c r="DD77" s="212" t="s">
        <v>282</v>
      </c>
      <c r="DE77" s="212" t="s">
        <v>282</v>
      </c>
      <c r="DF77" s="212" t="s">
        <v>282</v>
      </c>
      <c r="DG77" s="212" t="s">
        <v>282</v>
      </c>
      <c r="DH77" s="212" t="s">
        <v>282</v>
      </c>
      <c r="DI77" s="212" t="s">
        <v>282</v>
      </c>
      <c r="DJ77" s="212" t="s">
        <v>282</v>
      </c>
      <c r="DK77" s="212" t="s">
        <v>282</v>
      </c>
      <c r="DL77" s="212" t="s">
        <v>282</v>
      </c>
      <c r="DM77" s="212" t="s">
        <v>282</v>
      </c>
      <c r="DN77" s="212" t="s">
        <v>282</v>
      </c>
      <c r="DO77" s="212" t="s">
        <v>282</v>
      </c>
      <c r="DP77" s="212" t="s">
        <v>282</v>
      </c>
      <c r="DQ77" s="212" t="s">
        <v>282</v>
      </c>
      <c r="DR77" s="212" t="s">
        <v>282</v>
      </c>
      <c r="DS77" s="212" t="s">
        <v>282</v>
      </c>
      <c r="DT77" s="212" t="s">
        <v>282</v>
      </c>
      <c r="DU77" s="212" t="s">
        <v>282</v>
      </c>
      <c r="DV77" s="212" t="s">
        <v>282</v>
      </c>
    </row>
    <row r="78" spans="1:126" s="212" customFormat="1" x14ac:dyDescent="0.25">
      <c r="A78" s="212" t="s">
        <v>2763</v>
      </c>
      <c r="B78" s="159"/>
      <c r="C78" s="159" t="s">
        <v>5328</v>
      </c>
      <c r="D78" s="159" t="s">
        <v>13162</v>
      </c>
      <c r="E78" s="212" t="s">
        <v>12575</v>
      </c>
      <c r="F78" s="159" t="s">
        <v>10534</v>
      </c>
      <c r="G78" s="159" t="s">
        <v>10880</v>
      </c>
      <c r="J78" s="159">
        <v>8</v>
      </c>
      <c r="K78" s="159">
        <v>2</v>
      </c>
      <c r="L78" s="212" t="s">
        <v>266</v>
      </c>
      <c r="M78" s="159" t="s">
        <v>10507</v>
      </c>
      <c r="N78" s="212" t="s">
        <v>282</v>
      </c>
      <c r="O78" s="212" t="s">
        <v>282</v>
      </c>
      <c r="P78" s="212" t="s">
        <v>282</v>
      </c>
      <c r="Q78" s="212">
        <v>15.03</v>
      </c>
      <c r="R78" s="212">
        <v>4</v>
      </c>
      <c r="S78" s="212">
        <v>73</v>
      </c>
      <c r="T78" s="212" t="s">
        <v>282</v>
      </c>
      <c r="U78" s="212" t="s">
        <v>282</v>
      </c>
      <c r="V78" s="212" t="s">
        <v>282</v>
      </c>
      <c r="W78" s="212" t="s">
        <v>282</v>
      </c>
      <c r="X78" s="212" t="s">
        <v>282</v>
      </c>
      <c r="Y78" s="212" t="s">
        <v>282</v>
      </c>
      <c r="Z78" s="212" t="s">
        <v>282</v>
      </c>
      <c r="AA78" s="212" t="s">
        <v>282</v>
      </c>
      <c r="AB78" s="212" t="s">
        <v>282</v>
      </c>
      <c r="AC78" s="212">
        <v>-4.0999999999999996</v>
      </c>
      <c r="AD78" s="212">
        <v>4.7</v>
      </c>
      <c r="AE78" s="212">
        <v>73</v>
      </c>
      <c r="AF78" s="212" t="s">
        <v>282</v>
      </c>
      <c r="AG78" s="212" t="s">
        <v>282</v>
      </c>
      <c r="AH78" s="212" t="s">
        <v>282</v>
      </c>
      <c r="AI78" s="159" t="s">
        <v>258</v>
      </c>
      <c r="AJ78" s="159" t="s">
        <v>10507</v>
      </c>
      <c r="AK78" s="159" t="s">
        <v>282</v>
      </c>
      <c r="AL78" s="159" t="s">
        <v>282</v>
      </c>
      <c r="AM78" s="159" t="s">
        <v>282</v>
      </c>
      <c r="AN78" s="159">
        <v>14.97</v>
      </c>
      <c r="AO78" s="159">
        <v>3.8</v>
      </c>
      <c r="AP78" s="159">
        <v>53</v>
      </c>
      <c r="AQ78" s="159" t="s">
        <v>282</v>
      </c>
      <c r="AR78" s="159" t="s">
        <v>282</v>
      </c>
      <c r="AS78" s="159" t="s">
        <v>282</v>
      </c>
      <c r="AT78" s="159" t="s">
        <v>282</v>
      </c>
      <c r="AU78" s="159" t="s">
        <v>282</v>
      </c>
      <c r="AV78" s="159" t="s">
        <v>282</v>
      </c>
      <c r="AW78" s="159" t="s">
        <v>282</v>
      </c>
      <c r="AX78" s="159" t="s">
        <v>282</v>
      </c>
      <c r="AY78" s="159" t="s">
        <v>282</v>
      </c>
      <c r="AZ78" s="212">
        <v>-3.3</v>
      </c>
      <c r="BA78" s="212">
        <v>4.2</v>
      </c>
      <c r="BB78" s="212">
        <v>53</v>
      </c>
      <c r="BC78" s="212" t="s">
        <v>282</v>
      </c>
      <c r="BD78" s="212" t="s">
        <v>282</v>
      </c>
      <c r="BE78" s="212" t="s">
        <v>282</v>
      </c>
      <c r="BF78" s="212" t="s">
        <v>282</v>
      </c>
      <c r="BG78" s="212" t="s">
        <v>282</v>
      </c>
      <c r="BH78" s="212" t="s">
        <v>282</v>
      </c>
      <c r="BI78" s="212" t="s">
        <v>282</v>
      </c>
      <c r="BJ78" s="212" t="s">
        <v>282</v>
      </c>
      <c r="BK78" s="212" t="s">
        <v>282</v>
      </c>
      <c r="BL78" s="212" t="s">
        <v>282</v>
      </c>
      <c r="BM78" s="212" t="s">
        <v>282</v>
      </c>
      <c r="BN78" s="212" t="s">
        <v>282</v>
      </c>
      <c r="BO78" s="212" t="s">
        <v>282</v>
      </c>
      <c r="BP78" s="212" t="s">
        <v>282</v>
      </c>
      <c r="BQ78" s="212" t="s">
        <v>282</v>
      </c>
      <c r="BR78" s="212" t="s">
        <v>282</v>
      </c>
      <c r="BS78" s="212" t="s">
        <v>282</v>
      </c>
      <c r="BT78" s="212" t="s">
        <v>282</v>
      </c>
      <c r="BU78" s="212" t="s">
        <v>282</v>
      </c>
      <c r="BV78" s="212" t="s">
        <v>282</v>
      </c>
      <c r="BW78" s="212" t="s">
        <v>282</v>
      </c>
      <c r="BX78" s="212" t="s">
        <v>282</v>
      </c>
      <c r="BY78" s="212" t="s">
        <v>282</v>
      </c>
      <c r="BZ78" s="212" t="s">
        <v>282</v>
      </c>
      <c r="CA78" s="212" t="s">
        <v>282</v>
      </c>
      <c r="CB78" s="212" t="s">
        <v>282</v>
      </c>
      <c r="CC78" s="212" t="s">
        <v>282</v>
      </c>
      <c r="CD78" s="212" t="s">
        <v>282</v>
      </c>
      <c r="CE78" s="212" t="s">
        <v>282</v>
      </c>
      <c r="CF78" s="212" t="s">
        <v>282</v>
      </c>
      <c r="CG78" s="212" t="s">
        <v>282</v>
      </c>
      <c r="CH78" s="212" t="s">
        <v>282</v>
      </c>
      <c r="CI78" s="212" t="s">
        <v>282</v>
      </c>
      <c r="CJ78" s="212" t="s">
        <v>282</v>
      </c>
      <c r="CK78" s="212" t="s">
        <v>282</v>
      </c>
      <c r="CL78" s="212" t="s">
        <v>282</v>
      </c>
      <c r="CM78" s="212" t="s">
        <v>282</v>
      </c>
      <c r="CN78" s="212" t="s">
        <v>282</v>
      </c>
      <c r="CO78" s="212" t="s">
        <v>282</v>
      </c>
      <c r="CP78" s="212" t="s">
        <v>282</v>
      </c>
      <c r="CQ78" s="212" t="s">
        <v>282</v>
      </c>
      <c r="CR78" s="212" t="s">
        <v>282</v>
      </c>
      <c r="CS78" s="212" t="s">
        <v>282</v>
      </c>
      <c r="CT78" s="212" t="s">
        <v>282</v>
      </c>
      <c r="CU78" s="212" t="s">
        <v>282</v>
      </c>
      <c r="CV78" s="212" t="s">
        <v>282</v>
      </c>
      <c r="CW78" s="212" t="s">
        <v>282</v>
      </c>
      <c r="CX78" s="212" t="s">
        <v>282</v>
      </c>
      <c r="CY78" s="212" t="s">
        <v>282</v>
      </c>
      <c r="CZ78" s="212" t="s">
        <v>282</v>
      </c>
      <c r="DA78" s="212" t="s">
        <v>282</v>
      </c>
      <c r="DB78" s="212" t="s">
        <v>282</v>
      </c>
      <c r="DC78" s="212" t="s">
        <v>282</v>
      </c>
      <c r="DD78" s="212" t="s">
        <v>282</v>
      </c>
      <c r="DE78" s="212" t="s">
        <v>282</v>
      </c>
      <c r="DF78" s="212" t="s">
        <v>282</v>
      </c>
      <c r="DG78" s="212" t="s">
        <v>282</v>
      </c>
      <c r="DH78" s="212" t="s">
        <v>282</v>
      </c>
      <c r="DI78" s="212" t="s">
        <v>282</v>
      </c>
      <c r="DJ78" s="212" t="s">
        <v>282</v>
      </c>
      <c r="DK78" s="212" t="s">
        <v>282</v>
      </c>
      <c r="DL78" s="212" t="s">
        <v>282</v>
      </c>
      <c r="DM78" s="212" t="s">
        <v>282</v>
      </c>
      <c r="DN78" s="212" t="s">
        <v>282</v>
      </c>
      <c r="DO78" s="212" t="s">
        <v>282</v>
      </c>
      <c r="DP78" s="212" t="s">
        <v>282</v>
      </c>
      <c r="DQ78" s="212" t="s">
        <v>282</v>
      </c>
      <c r="DR78" s="212" t="s">
        <v>282</v>
      </c>
      <c r="DS78" s="212" t="s">
        <v>282</v>
      </c>
      <c r="DT78" s="212" t="s">
        <v>282</v>
      </c>
      <c r="DU78" s="212" t="s">
        <v>282</v>
      </c>
      <c r="DV78" s="212" t="s">
        <v>282</v>
      </c>
    </row>
    <row r="79" spans="1:126" x14ac:dyDescent="0.25">
      <c r="A79" s="66" t="s">
        <v>4476</v>
      </c>
      <c r="C79" s="212" t="s">
        <v>5328</v>
      </c>
      <c r="D79" s="159" t="s">
        <v>10574</v>
      </c>
      <c r="E79" s="212" t="s">
        <v>5914</v>
      </c>
      <c r="F79" s="159" t="s">
        <v>10534</v>
      </c>
      <c r="G79" s="159" t="s">
        <v>10535</v>
      </c>
      <c r="J79" s="159">
        <v>12</v>
      </c>
      <c r="K79" s="159">
        <v>2</v>
      </c>
      <c r="L79" s="66" t="s">
        <v>10458</v>
      </c>
      <c r="M79" s="159" t="s">
        <v>183</v>
      </c>
      <c r="N79" t="s">
        <v>282</v>
      </c>
      <c r="O79" t="s">
        <v>282</v>
      </c>
      <c r="P79" t="s">
        <v>282</v>
      </c>
      <c r="Q79" s="212">
        <v>33.950000000000003</v>
      </c>
      <c r="R79" s="212">
        <v>5.37</v>
      </c>
      <c r="S79" s="212">
        <v>21</v>
      </c>
      <c r="T79" t="s">
        <v>282</v>
      </c>
      <c r="U79" t="s">
        <v>282</v>
      </c>
      <c r="V79" s="212" t="s">
        <v>282</v>
      </c>
      <c r="W79" s="212">
        <v>44.59</v>
      </c>
      <c r="X79" s="212">
        <v>12.46</v>
      </c>
      <c r="Y79" s="212">
        <v>21</v>
      </c>
      <c r="Z79" t="s">
        <v>282</v>
      </c>
      <c r="AA79" s="212" t="s">
        <v>282</v>
      </c>
      <c r="AB79" s="212" t="s">
        <v>282</v>
      </c>
      <c r="AC79" s="212" t="s">
        <v>282</v>
      </c>
      <c r="AD79" s="212" t="s">
        <v>282</v>
      </c>
      <c r="AE79" s="212" t="s">
        <v>282</v>
      </c>
      <c r="AF79" s="212" t="s">
        <v>282</v>
      </c>
      <c r="AG79" s="212" t="s">
        <v>282</v>
      </c>
      <c r="AH79" s="212" t="s">
        <v>282</v>
      </c>
      <c r="AI79" s="159" t="s">
        <v>11325</v>
      </c>
      <c r="AJ79" s="159" t="s">
        <v>282</v>
      </c>
      <c r="AK79" s="159" t="s">
        <v>282</v>
      </c>
      <c r="AL79" s="159" t="s">
        <v>282</v>
      </c>
      <c r="AM79" s="159" t="s">
        <v>282</v>
      </c>
      <c r="AN79" s="212">
        <v>34.33</v>
      </c>
      <c r="AO79" s="212">
        <v>7.09</v>
      </c>
      <c r="AP79" s="159">
        <v>22</v>
      </c>
      <c r="AQ79" s="159" t="s">
        <v>282</v>
      </c>
      <c r="AR79" s="159" t="s">
        <v>282</v>
      </c>
      <c r="AS79" s="159" t="s">
        <v>282</v>
      </c>
      <c r="AT79" s="212">
        <v>39.67</v>
      </c>
      <c r="AU79" s="212">
        <v>15.41</v>
      </c>
      <c r="AV79">
        <v>22</v>
      </c>
      <c r="AW79" t="s">
        <v>282</v>
      </c>
      <c r="AX79" s="212" t="s">
        <v>282</v>
      </c>
      <c r="AY79" s="212" t="s">
        <v>282</v>
      </c>
      <c r="AZ79" s="212" t="s">
        <v>282</v>
      </c>
      <c r="BA79" s="212" t="s">
        <v>282</v>
      </c>
      <c r="BB79" s="212" t="s">
        <v>282</v>
      </c>
      <c r="BC79" s="212" t="s">
        <v>282</v>
      </c>
      <c r="BD79" s="212" t="s">
        <v>282</v>
      </c>
      <c r="BE79" s="212" t="s">
        <v>282</v>
      </c>
      <c r="BF79" s="212" t="s">
        <v>282</v>
      </c>
      <c r="BG79" s="212" t="s">
        <v>282</v>
      </c>
      <c r="BH79" s="212" t="s">
        <v>282</v>
      </c>
      <c r="BI79" s="212" t="s">
        <v>282</v>
      </c>
      <c r="BJ79" s="212" t="s">
        <v>282</v>
      </c>
      <c r="BK79" s="212" t="s">
        <v>282</v>
      </c>
      <c r="BL79" s="212" t="s">
        <v>282</v>
      </c>
      <c r="BM79" s="212" t="s">
        <v>282</v>
      </c>
      <c r="BN79" s="212" t="s">
        <v>282</v>
      </c>
      <c r="BO79" s="212" t="s">
        <v>282</v>
      </c>
      <c r="BP79" s="212" t="s">
        <v>282</v>
      </c>
      <c r="BQ79" s="212" t="s">
        <v>282</v>
      </c>
      <c r="BR79" s="212" t="s">
        <v>282</v>
      </c>
      <c r="BS79" s="212" t="s">
        <v>282</v>
      </c>
      <c r="BT79" s="212" t="s">
        <v>282</v>
      </c>
      <c r="BU79" s="212" t="s">
        <v>282</v>
      </c>
      <c r="BV79" s="212" t="s">
        <v>282</v>
      </c>
      <c r="BW79" s="212" t="s">
        <v>282</v>
      </c>
      <c r="BX79" s="212" t="s">
        <v>282</v>
      </c>
      <c r="BY79" s="212" t="s">
        <v>282</v>
      </c>
      <c r="BZ79" s="212" t="s">
        <v>282</v>
      </c>
      <c r="CA79" s="212" t="s">
        <v>282</v>
      </c>
      <c r="CB79" s="212" t="s">
        <v>282</v>
      </c>
      <c r="CC79" s="212" t="s">
        <v>282</v>
      </c>
      <c r="CD79" s="212" t="s">
        <v>282</v>
      </c>
      <c r="CE79" s="212" t="s">
        <v>282</v>
      </c>
      <c r="CF79" s="212" t="s">
        <v>282</v>
      </c>
      <c r="CG79" s="212" t="s">
        <v>282</v>
      </c>
      <c r="CH79" s="212" t="s">
        <v>282</v>
      </c>
      <c r="CI79" s="212" t="s">
        <v>282</v>
      </c>
      <c r="CJ79" s="212" t="s">
        <v>282</v>
      </c>
      <c r="CK79" s="212" t="s">
        <v>282</v>
      </c>
      <c r="CL79" s="212" t="s">
        <v>282</v>
      </c>
      <c r="CM79" s="212" t="s">
        <v>282</v>
      </c>
      <c r="CN79" s="212" t="s">
        <v>282</v>
      </c>
      <c r="CO79" s="212" t="s">
        <v>282</v>
      </c>
      <c r="CP79" s="212" t="s">
        <v>282</v>
      </c>
      <c r="CQ79" s="212" t="s">
        <v>282</v>
      </c>
      <c r="CR79" s="212" t="s">
        <v>282</v>
      </c>
      <c r="CS79" s="212" t="s">
        <v>282</v>
      </c>
      <c r="CT79" s="212" t="s">
        <v>282</v>
      </c>
      <c r="CU79" s="212" t="s">
        <v>282</v>
      </c>
      <c r="CV79" s="212" t="s">
        <v>282</v>
      </c>
      <c r="CW79" s="212" t="s">
        <v>282</v>
      </c>
      <c r="CX79" s="212" t="s">
        <v>282</v>
      </c>
      <c r="CY79" s="212" t="s">
        <v>282</v>
      </c>
      <c r="CZ79" s="212" t="s">
        <v>282</v>
      </c>
      <c r="DA79" s="212" t="s">
        <v>282</v>
      </c>
      <c r="DB79" s="212" t="s">
        <v>282</v>
      </c>
      <c r="DC79" s="212" t="s">
        <v>282</v>
      </c>
      <c r="DD79" s="212" t="s">
        <v>282</v>
      </c>
      <c r="DE79" s="212" t="s">
        <v>282</v>
      </c>
      <c r="DF79" s="212" t="s">
        <v>282</v>
      </c>
      <c r="DG79" s="212" t="s">
        <v>282</v>
      </c>
      <c r="DH79" s="212" t="s">
        <v>282</v>
      </c>
      <c r="DI79" s="212" t="s">
        <v>282</v>
      </c>
      <c r="DJ79" s="212" t="s">
        <v>282</v>
      </c>
      <c r="DK79" s="212" t="s">
        <v>282</v>
      </c>
      <c r="DL79" s="212" t="s">
        <v>282</v>
      </c>
      <c r="DM79" s="212" t="s">
        <v>282</v>
      </c>
      <c r="DN79" s="212" t="s">
        <v>282</v>
      </c>
      <c r="DO79" s="212" t="s">
        <v>282</v>
      </c>
      <c r="DP79" s="212" t="s">
        <v>282</v>
      </c>
      <c r="DQ79" s="212" t="s">
        <v>282</v>
      </c>
      <c r="DR79" s="212" t="s">
        <v>282</v>
      </c>
      <c r="DS79" s="212" t="s">
        <v>282</v>
      </c>
      <c r="DT79" s="212" t="s">
        <v>282</v>
      </c>
      <c r="DU79" s="212" t="s">
        <v>282</v>
      </c>
      <c r="DV79" s="212" t="s">
        <v>282</v>
      </c>
    </row>
    <row r="80" spans="1:126" x14ac:dyDescent="0.25">
      <c r="A80" s="66" t="s">
        <v>4476</v>
      </c>
      <c r="C80" s="212" t="s">
        <v>5328</v>
      </c>
      <c r="D80" s="159" t="s">
        <v>10574</v>
      </c>
      <c r="E80" s="212" t="s">
        <v>10815</v>
      </c>
      <c r="F80" s="159" t="s">
        <v>10534</v>
      </c>
      <c r="G80" s="159" t="s">
        <v>10535</v>
      </c>
      <c r="J80" s="159">
        <v>12</v>
      </c>
      <c r="K80" s="159">
        <v>2</v>
      </c>
      <c r="L80" s="66" t="s">
        <v>10458</v>
      </c>
      <c r="M80" s="159" t="s">
        <v>183</v>
      </c>
      <c r="N80" s="212" t="s">
        <v>282</v>
      </c>
      <c r="O80" s="212" t="s">
        <v>282</v>
      </c>
      <c r="P80" s="212" t="s">
        <v>282</v>
      </c>
      <c r="Q80" s="212">
        <v>39.9</v>
      </c>
      <c r="R80" s="212">
        <v>8.94</v>
      </c>
      <c r="S80" s="212">
        <v>21</v>
      </c>
      <c r="T80" s="212" t="s">
        <v>282</v>
      </c>
      <c r="U80" s="212" t="s">
        <v>282</v>
      </c>
      <c r="V80" s="212" t="s">
        <v>282</v>
      </c>
      <c r="W80" s="212">
        <v>45.41</v>
      </c>
      <c r="X80" s="212">
        <v>12.63</v>
      </c>
      <c r="Y80" s="212">
        <v>21</v>
      </c>
      <c r="Z80" s="212" t="s">
        <v>282</v>
      </c>
      <c r="AA80" s="212" t="s">
        <v>282</v>
      </c>
      <c r="AB80" s="212" t="s">
        <v>282</v>
      </c>
      <c r="AC80" s="212" t="s">
        <v>282</v>
      </c>
      <c r="AD80" s="212" t="s">
        <v>282</v>
      </c>
      <c r="AE80" s="212" t="s">
        <v>282</v>
      </c>
      <c r="AF80" s="212" t="s">
        <v>282</v>
      </c>
      <c r="AG80" s="212" t="s">
        <v>282</v>
      </c>
      <c r="AH80" s="212" t="s">
        <v>282</v>
      </c>
      <c r="AI80" s="159" t="s">
        <v>11325</v>
      </c>
      <c r="AJ80" s="159" t="s">
        <v>282</v>
      </c>
      <c r="AK80" s="159" t="s">
        <v>282</v>
      </c>
      <c r="AL80" s="159" t="s">
        <v>282</v>
      </c>
      <c r="AM80" s="159" t="s">
        <v>282</v>
      </c>
      <c r="AN80" s="212">
        <v>44.05</v>
      </c>
      <c r="AO80" s="212">
        <v>10.26</v>
      </c>
      <c r="AP80" s="159">
        <v>22</v>
      </c>
      <c r="AQ80" s="159" t="s">
        <v>282</v>
      </c>
      <c r="AR80" s="159" t="s">
        <v>282</v>
      </c>
      <c r="AS80" s="159" t="s">
        <v>282</v>
      </c>
      <c r="AT80" s="212">
        <v>41.6</v>
      </c>
      <c r="AU80" s="212">
        <v>9.24</v>
      </c>
      <c r="AV80">
        <v>22</v>
      </c>
      <c r="AW80" s="212" t="s">
        <v>282</v>
      </c>
      <c r="AX80" s="212" t="s">
        <v>282</v>
      </c>
      <c r="AY80" s="212" t="s">
        <v>282</v>
      </c>
      <c r="AZ80" s="212" t="s">
        <v>282</v>
      </c>
      <c r="BA80" s="212" t="s">
        <v>282</v>
      </c>
      <c r="BB80" s="212" t="s">
        <v>282</v>
      </c>
      <c r="BC80" s="212" t="s">
        <v>282</v>
      </c>
      <c r="BD80" s="212" t="s">
        <v>282</v>
      </c>
      <c r="BE80" s="212" t="s">
        <v>282</v>
      </c>
      <c r="BF80" s="212" t="s">
        <v>282</v>
      </c>
      <c r="BG80" s="212" t="s">
        <v>282</v>
      </c>
      <c r="BH80" s="212" t="s">
        <v>282</v>
      </c>
      <c r="BI80" s="212" t="s">
        <v>282</v>
      </c>
      <c r="BJ80" s="212" t="s">
        <v>282</v>
      </c>
      <c r="BK80" s="212" t="s">
        <v>282</v>
      </c>
      <c r="BL80" s="212" t="s">
        <v>282</v>
      </c>
      <c r="BM80" s="212" t="s">
        <v>282</v>
      </c>
      <c r="BN80" s="212" t="s">
        <v>282</v>
      </c>
      <c r="BO80" s="212" t="s">
        <v>282</v>
      </c>
      <c r="BP80" s="212" t="s">
        <v>282</v>
      </c>
      <c r="BQ80" s="212" t="s">
        <v>282</v>
      </c>
      <c r="BR80" s="212" t="s">
        <v>282</v>
      </c>
      <c r="BS80" s="212" t="s">
        <v>282</v>
      </c>
      <c r="BT80" s="212" t="s">
        <v>282</v>
      </c>
      <c r="BU80" s="212" t="s">
        <v>282</v>
      </c>
      <c r="BV80" s="212" t="s">
        <v>282</v>
      </c>
      <c r="BW80" s="212" t="s">
        <v>282</v>
      </c>
      <c r="BX80" s="212" t="s">
        <v>282</v>
      </c>
      <c r="BY80" s="212" t="s">
        <v>282</v>
      </c>
      <c r="BZ80" s="212" t="s">
        <v>282</v>
      </c>
      <c r="CA80" s="212" t="s">
        <v>282</v>
      </c>
      <c r="CB80" s="212" t="s">
        <v>282</v>
      </c>
      <c r="CC80" s="212" t="s">
        <v>282</v>
      </c>
      <c r="CD80" s="212" t="s">
        <v>282</v>
      </c>
      <c r="CE80" s="212" t="s">
        <v>282</v>
      </c>
      <c r="CF80" s="212" t="s">
        <v>282</v>
      </c>
      <c r="CG80" s="212" t="s">
        <v>282</v>
      </c>
      <c r="CH80" s="212" t="s">
        <v>282</v>
      </c>
      <c r="CI80" s="212" t="s">
        <v>282</v>
      </c>
      <c r="CJ80" s="212" t="s">
        <v>282</v>
      </c>
      <c r="CK80" s="212" t="s">
        <v>282</v>
      </c>
      <c r="CL80" s="212" t="s">
        <v>282</v>
      </c>
      <c r="CM80" s="212" t="s">
        <v>282</v>
      </c>
      <c r="CN80" s="212" t="s">
        <v>282</v>
      </c>
      <c r="CO80" s="212" t="s">
        <v>282</v>
      </c>
      <c r="CP80" s="212" t="s">
        <v>282</v>
      </c>
      <c r="CQ80" s="212" t="s">
        <v>282</v>
      </c>
      <c r="CR80" s="212" t="s">
        <v>282</v>
      </c>
      <c r="CS80" s="212" t="s">
        <v>282</v>
      </c>
      <c r="CT80" s="212" t="s">
        <v>282</v>
      </c>
      <c r="CU80" s="212" t="s">
        <v>282</v>
      </c>
      <c r="CV80" s="212" t="s">
        <v>282</v>
      </c>
      <c r="CW80" s="212" t="s">
        <v>282</v>
      </c>
      <c r="CX80" s="212" t="s">
        <v>282</v>
      </c>
      <c r="CY80" s="212" t="s">
        <v>282</v>
      </c>
      <c r="CZ80" s="212" t="s">
        <v>282</v>
      </c>
      <c r="DA80" s="212" t="s">
        <v>282</v>
      </c>
      <c r="DB80" s="212" t="s">
        <v>282</v>
      </c>
      <c r="DC80" s="212" t="s">
        <v>282</v>
      </c>
      <c r="DD80" s="212" t="s">
        <v>282</v>
      </c>
      <c r="DE80" s="212" t="s">
        <v>282</v>
      </c>
      <c r="DF80" s="212" t="s">
        <v>282</v>
      </c>
      <c r="DG80" s="212" t="s">
        <v>282</v>
      </c>
      <c r="DH80" s="212" t="s">
        <v>282</v>
      </c>
      <c r="DI80" s="212" t="s">
        <v>282</v>
      </c>
      <c r="DJ80" s="212" t="s">
        <v>282</v>
      </c>
      <c r="DK80" s="212" t="s">
        <v>282</v>
      </c>
      <c r="DL80" s="212" t="s">
        <v>282</v>
      </c>
      <c r="DM80" s="212" t="s">
        <v>282</v>
      </c>
      <c r="DN80" s="212" t="s">
        <v>282</v>
      </c>
      <c r="DO80" s="212" t="s">
        <v>282</v>
      </c>
      <c r="DP80" s="212" t="s">
        <v>282</v>
      </c>
      <c r="DQ80" s="212" t="s">
        <v>282</v>
      </c>
      <c r="DR80" s="212" t="s">
        <v>282</v>
      </c>
      <c r="DS80" s="212" t="s">
        <v>282</v>
      </c>
      <c r="DT80" s="212" t="s">
        <v>282</v>
      </c>
      <c r="DU80" s="212" t="s">
        <v>282</v>
      </c>
      <c r="DV80" s="212" t="s">
        <v>282</v>
      </c>
    </row>
    <row r="81" spans="1:126" x14ac:dyDescent="0.25">
      <c r="A81" s="66" t="s">
        <v>4476</v>
      </c>
      <c r="B81" s="212"/>
      <c r="C81" s="212" t="s">
        <v>5328</v>
      </c>
      <c r="D81" s="159" t="s">
        <v>10574</v>
      </c>
      <c r="E81" s="212" t="s">
        <v>11584</v>
      </c>
      <c r="F81" s="159" t="s">
        <v>10534</v>
      </c>
      <c r="G81" s="159" t="s">
        <v>10535</v>
      </c>
      <c r="H81" s="212"/>
      <c r="I81" s="212"/>
      <c r="J81" s="159">
        <v>12</v>
      </c>
      <c r="K81" s="159">
        <v>2</v>
      </c>
      <c r="L81" s="66" t="s">
        <v>10458</v>
      </c>
      <c r="M81" s="159" t="s">
        <v>183</v>
      </c>
      <c r="N81" s="212" t="s">
        <v>282</v>
      </c>
      <c r="O81" s="212" t="s">
        <v>282</v>
      </c>
      <c r="P81" s="212" t="s">
        <v>282</v>
      </c>
      <c r="Q81" s="212">
        <v>20.100000000000001</v>
      </c>
      <c r="R81" s="212">
        <v>5.99</v>
      </c>
      <c r="S81" s="212">
        <v>21</v>
      </c>
      <c r="T81" s="212" t="s">
        <v>282</v>
      </c>
      <c r="U81" s="212" t="s">
        <v>282</v>
      </c>
      <c r="V81" s="212" t="s">
        <v>282</v>
      </c>
      <c r="W81" s="212">
        <v>34.24</v>
      </c>
      <c r="X81" s="212">
        <v>14.12</v>
      </c>
      <c r="Y81" s="212">
        <v>21</v>
      </c>
      <c r="Z81" s="212" t="s">
        <v>282</v>
      </c>
      <c r="AA81" s="212" t="s">
        <v>282</v>
      </c>
      <c r="AB81" s="212" t="s">
        <v>282</v>
      </c>
      <c r="AC81" s="212" t="s">
        <v>282</v>
      </c>
      <c r="AD81" s="212" t="s">
        <v>282</v>
      </c>
      <c r="AE81" s="212" t="s">
        <v>282</v>
      </c>
      <c r="AF81" s="212" t="s">
        <v>282</v>
      </c>
      <c r="AG81" s="212" t="s">
        <v>282</v>
      </c>
      <c r="AH81" s="212" t="s">
        <v>282</v>
      </c>
      <c r="AI81" s="159" t="s">
        <v>11325</v>
      </c>
      <c r="AJ81" s="159" t="s">
        <v>282</v>
      </c>
      <c r="AK81" s="159" t="s">
        <v>282</v>
      </c>
      <c r="AL81" s="159" t="s">
        <v>282</v>
      </c>
      <c r="AM81" s="159" t="s">
        <v>282</v>
      </c>
      <c r="AN81" s="212">
        <v>24.09</v>
      </c>
      <c r="AO81" s="212">
        <v>10.65</v>
      </c>
      <c r="AP81" s="159">
        <v>22</v>
      </c>
      <c r="AQ81" s="159" t="s">
        <v>282</v>
      </c>
      <c r="AR81" s="159" t="s">
        <v>282</v>
      </c>
      <c r="AS81" s="159" t="s">
        <v>282</v>
      </c>
      <c r="AT81" s="212">
        <v>37.299999999999997</v>
      </c>
      <c r="AU81" s="212">
        <v>16.96</v>
      </c>
      <c r="AV81">
        <v>22</v>
      </c>
      <c r="AW81" s="212" t="s">
        <v>282</v>
      </c>
      <c r="AX81" s="212" t="s">
        <v>282</v>
      </c>
      <c r="AY81" s="212" t="s">
        <v>282</v>
      </c>
      <c r="AZ81" s="212" t="s">
        <v>282</v>
      </c>
      <c r="BA81" s="212" t="s">
        <v>282</v>
      </c>
      <c r="BB81" s="212" t="s">
        <v>282</v>
      </c>
      <c r="BC81" s="212" t="s">
        <v>282</v>
      </c>
      <c r="BD81" s="212" t="s">
        <v>282</v>
      </c>
      <c r="BE81" s="212" t="s">
        <v>282</v>
      </c>
      <c r="BF81" s="212" t="s">
        <v>282</v>
      </c>
      <c r="BG81" s="212" t="s">
        <v>282</v>
      </c>
      <c r="BH81" s="212" t="s">
        <v>282</v>
      </c>
      <c r="BI81" s="212" t="s">
        <v>282</v>
      </c>
      <c r="BJ81" s="212" t="s">
        <v>282</v>
      </c>
      <c r="BK81" s="212" t="s">
        <v>282</v>
      </c>
      <c r="BL81" s="212" t="s">
        <v>282</v>
      </c>
      <c r="BM81" s="212" t="s">
        <v>282</v>
      </c>
      <c r="BN81" s="212" t="s">
        <v>282</v>
      </c>
      <c r="BO81" s="212" t="s">
        <v>282</v>
      </c>
      <c r="BP81" s="212" t="s">
        <v>282</v>
      </c>
      <c r="BQ81" s="212" t="s">
        <v>282</v>
      </c>
      <c r="BR81" s="212" t="s">
        <v>282</v>
      </c>
      <c r="BS81" s="212" t="s">
        <v>282</v>
      </c>
      <c r="BT81" s="212" t="s">
        <v>282</v>
      </c>
      <c r="BU81" s="212" t="s">
        <v>282</v>
      </c>
      <c r="BV81" s="212" t="s">
        <v>282</v>
      </c>
      <c r="BW81" s="212" t="s">
        <v>282</v>
      </c>
      <c r="BX81" s="212" t="s">
        <v>282</v>
      </c>
      <c r="BY81" s="212" t="s">
        <v>282</v>
      </c>
      <c r="BZ81" s="212" t="s">
        <v>282</v>
      </c>
      <c r="CA81" s="212" t="s">
        <v>282</v>
      </c>
      <c r="CB81" s="212" t="s">
        <v>282</v>
      </c>
      <c r="CC81" s="212" t="s">
        <v>282</v>
      </c>
      <c r="CD81" s="212" t="s">
        <v>282</v>
      </c>
      <c r="CE81" s="212" t="s">
        <v>282</v>
      </c>
      <c r="CF81" s="212" t="s">
        <v>282</v>
      </c>
      <c r="CG81" s="212" t="s">
        <v>282</v>
      </c>
      <c r="CH81" s="212" t="s">
        <v>282</v>
      </c>
      <c r="CI81" s="212" t="s">
        <v>282</v>
      </c>
      <c r="CJ81" s="212" t="s">
        <v>282</v>
      </c>
      <c r="CK81" s="212" t="s">
        <v>282</v>
      </c>
      <c r="CL81" s="212" t="s">
        <v>282</v>
      </c>
      <c r="CM81" s="212" t="s">
        <v>282</v>
      </c>
      <c r="CN81" s="212" t="s">
        <v>282</v>
      </c>
      <c r="CO81" s="212" t="s">
        <v>282</v>
      </c>
      <c r="CP81" s="212" t="s">
        <v>282</v>
      </c>
      <c r="CQ81" s="212" t="s">
        <v>282</v>
      </c>
      <c r="CR81" s="212" t="s">
        <v>282</v>
      </c>
      <c r="CS81" s="212" t="s">
        <v>282</v>
      </c>
      <c r="CT81" s="212" t="s">
        <v>282</v>
      </c>
      <c r="CU81" s="212" t="s">
        <v>282</v>
      </c>
      <c r="CV81" s="212" t="s">
        <v>282</v>
      </c>
      <c r="CW81" s="212" t="s">
        <v>282</v>
      </c>
      <c r="CX81" s="212" t="s">
        <v>282</v>
      </c>
      <c r="CY81" s="212" t="s">
        <v>282</v>
      </c>
      <c r="CZ81" s="212" t="s">
        <v>282</v>
      </c>
      <c r="DA81" s="212" t="s">
        <v>282</v>
      </c>
      <c r="DB81" s="212" t="s">
        <v>282</v>
      </c>
      <c r="DC81" s="212" t="s">
        <v>282</v>
      </c>
      <c r="DD81" s="212" t="s">
        <v>282</v>
      </c>
      <c r="DE81" s="212" t="s">
        <v>282</v>
      </c>
      <c r="DF81" s="212" t="s">
        <v>282</v>
      </c>
      <c r="DG81" s="212" t="s">
        <v>282</v>
      </c>
      <c r="DH81" s="212" t="s">
        <v>282</v>
      </c>
      <c r="DI81" s="212" t="s">
        <v>282</v>
      </c>
      <c r="DJ81" s="212" t="s">
        <v>282</v>
      </c>
      <c r="DK81" s="212" t="s">
        <v>282</v>
      </c>
      <c r="DL81" s="212" t="s">
        <v>282</v>
      </c>
      <c r="DM81" s="212" t="s">
        <v>282</v>
      </c>
      <c r="DN81" s="212" t="s">
        <v>282</v>
      </c>
      <c r="DO81" s="212" t="s">
        <v>282</v>
      </c>
      <c r="DP81" s="212" t="s">
        <v>282</v>
      </c>
      <c r="DQ81" s="212" t="s">
        <v>282</v>
      </c>
      <c r="DR81" s="212" t="s">
        <v>282</v>
      </c>
      <c r="DS81" s="212" t="s">
        <v>282</v>
      </c>
      <c r="DT81" s="212" t="s">
        <v>282</v>
      </c>
      <c r="DU81" s="212" t="s">
        <v>282</v>
      </c>
      <c r="DV81" s="212" t="s">
        <v>282</v>
      </c>
    </row>
    <row r="82" spans="1:126" s="212" customFormat="1" x14ac:dyDescent="0.25">
      <c r="A82" s="212" t="s">
        <v>9915</v>
      </c>
      <c r="C82" s="212" t="s">
        <v>5328</v>
      </c>
      <c r="D82" s="159" t="s">
        <v>10574</v>
      </c>
      <c r="E82" s="212" t="s">
        <v>10814</v>
      </c>
      <c r="F82" s="159" t="s">
        <v>10534</v>
      </c>
      <c r="G82" s="159" t="s">
        <v>10535</v>
      </c>
      <c r="J82" s="159">
        <v>16</v>
      </c>
      <c r="K82" s="159">
        <v>2</v>
      </c>
      <c r="L82" s="212" t="s">
        <v>4798</v>
      </c>
      <c r="M82" s="159" t="s">
        <v>183</v>
      </c>
      <c r="N82" s="212" t="s">
        <v>282</v>
      </c>
      <c r="O82" s="212" t="s">
        <v>282</v>
      </c>
      <c r="P82" s="212" t="s">
        <v>282</v>
      </c>
      <c r="Q82" s="212" t="s">
        <v>282</v>
      </c>
      <c r="R82" s="212" t="s">
        <v>282</v>
      </c>
      <c r="S82" s="212" t="s">
        <v>282</v>
      </c>
      <c r="T82" s="212">
        <v>37.9</v>
      </c>
      <c r="U82" s="212">
        <v>12.1</v>
      </c>
      <c r="V82" s="212">
        <v>10</v>
      </c>
      <c r="W82" s="212" t="s">
        <v>282</v>
      </c>
      <c r="X82" s="212" t="s">
        <v>282</v>
      </c>
      <c r="Y82" s="212" t="s">
        <v>282</v>
      </c>
      <c r="Z82" s="212">
        <v>51.3</v>
      </c>
      <c r="AA82" s="212">
        <v>16.7</v>
      </c>
      <c r="AB82" s="212">
        <v>10</v>
      </c>
      <c r="AC82" s="212" t="s">
        <v>282</v>
      </c>
      <c r="AD82" s="212" t="s">
        <v>282</v>
      </c>
      <c r="AE82" s="212" t="s">
        <v>282</v>
      </c>
      <c r="AF82" s="212" t="s">
        <v>282</v>
      </c>
      <c r="AG82" s="212" t="s">
        <v>282</v>
      </c>
      <c r="AH82" s="212" t="s">
        <v>282</v>
      </c>
      <c r="AI82" s="212" t="s">
        <v>682</v>
      </c>
      <c r="AJ82" s="159" t="s">
        <v>183</v>
      </c>
      <c r="AK82" s="159" t="s">
        <v>282</v>
      </c>
      <c r="AL82" s="159" t="s">
        <v>282</v>
      </c>
      <c r="AM82" s="159" t="s">
        <v>282</v>
      </c>
      <c r="AN82" s="159" t="s">
        <v>282</v>
      </c>
      <c r="AO82" s="159" t="s">
        <v>282</v>
      </c>
      <c r="AP82" s="159" t="s">
        <v>282</v>
      </c>
      <c r="AQ82" s="159">
        <v>46.3</v>
      </c>
      <c r="AR82" s="159">
        <v>11.8</v>
      </c>
      <c r="AS82" s="159">
        <v>13</v>
      </c>
      <c r="AT82" s="212" t="s">
        <v>282</v>
      </c>
      <c r="AU82" s="212" t="s">
        <v>282</v>
      </c>
      <c r="AV82" s="212" t="s">
        <v>282</v>
      </c>
      <c r="AW82" s="212">
        <v>50.1</v>
      </c>
      <c r="AX82" s="212">
        <v>8.5</v>
      </c>
      <c r="AY82" s="212">
        <v>13</v>
      </c>
      <c r="AZ82" s="212" t="s">
        <v>282</v>
      </c>
      <c r="BA82" s="212" t="s">
        <v>282</v>
      </c>
      <c r="BB82" s="212" t="s">
        <v>282</v>
      </c>
      <c r="BC82" s="212" t="s">
        <v>282</v>
      </c>
      <c r="BD82" s="212" t="s">
        <v>282</v>
      </c>
      <c r="BE82" s="212" t="s">
        <v>282</v>
      </c>
      <c r="BF82" s="212" t="s">
        <v>282</v>
      </c>
      <c r="BG82" s="212" t="s">
        <v>282</v>
      </c>
      <c r="BH82" s="212" t="s">
        <v>282</v>
      </c>
      <c r="BI82" s="212" t="s">
        <v>282</v>
      </c>
      <c r="BJ82" s="212" t="s">
        <v>282</v>
      </c>
      <c r="BK82" s="212" t="s">
        <v>282</v>
      </c>
      <c r="BL82" s="212" t="s">
        <v>282</v>
      </c>
      <c r="BM82" s="212" t="s">
        <v>282</v>
      </c>
      <c r="BN82" s="212" t="s">
        <v>282</v>
      </c>
      <c r="BO82" s="212" t="s">
        <v>282</v>
      </c>
      <c r="BP82" s="212" t="s">
        <v>282</v>
      </c>
      <c r="BQ82" s="212" t="s">
        <v>282</v>
      </c>
      <c r="BR82" s="212" t="s">
        <v>282</v>
      </c>
      <c r="BS82" s="212" t="s">
        <v>282</v>
      </c>
      <c r="BT82" s="212" t="s">
        <v>282</v>
      </c>
      <c r="BU82" s="212" t="s">
        <v>282</v>
      </c>
      <c r="BV82" s="212" t="s">
        <v>282</v>
      </c>
      <c r="BW82" s="212" t="s">
        <v>282</v>
      </c>
      <c r="BX82" s="212" t="s">
        <v>282</v>
      </c>
      <c r="BY82" s="212" t="s">
        <v>282</v>
      </c>
      <c r="BZ82" s="212" t="s">
        <v>282</v>
      </c>
      <c r="CA82" s="212" t="s">
        <v>282</v>
      </c>
      <c r="CB82" s="212" t="s">
        <v>282</v>
      </c>
      <c r="CC82" s="212" t="s">
        <v>282</v>
      </c>
      <c r="CD82" s="212" t="s">
        <v>282</v>
      </c>
      <c r="CE82" s="212" t="s">
        <v>282</v>
      </c>
      <c r="CF82" s="212" t="s">
        <v>282</v>
      </c>
      <c r="CG82" s="212" t="s">
        <v>282</v>
      </c>
      <c r="CH82" s="212" t="s">
        <v>282</v>
      </c>
      <c r="CI82" s="212" t="s">
        <v>282</v>
      </c>
      <c r="CJ82" s="212" t="s">
        <v>282</v>
      </c>
      <c r="CK82" s="212" t="s">
        <v>282</v>
      </c>
      <c r="CL82" s="212" t="s">
        <v>282</v>
      </c>
      <c r="CM82" s="212" t="s">
        <v>282</v>
      </c>
      <c r="CN82" s="212" t="s">
        <v>282</v>
      </c>
      <c r="CO82" s="212" t="s">
        <v>282</v>
      </c>
      <c r="CP82" s="212" t="s">
        <v>282</v>
      </c>
      <c r="CQ82" s="212" t="s">
        <v>282</v>
      </c>
      <c r="CR82" s="212" t="s">
        <v>282</v>
      </c>
      <c r="CS82" s="212" t="s">
        <v>282</v>
      </c>
      <c r="CT82" s="212" t="s">
        <v>282</v>
      </c>
      <c r="CU82" s="212" t="s">
        <v>282</v>
      </c>
      <c r="CV82" s="212" t="s">
        <v>282</v>
      </c>
      <c r="CW82" s="212" t="s">
        <v>282</v>
      </c>
      <c r="CX82" s="212" t="s">
        <v>282</v>
      </c>
      <c r="CY82" s="212" t="s">
        <v>282</v>
      </c>
      <c r="CZ82" s="212" t="s">
        <v>282</v>
      </c>
      <c r="DA82" s="212" t="s">
        <v>282</v>
      </c>
      <c r="DB82" s="212" t="s">
        <v>282</v>
      </c>
      <c r="DC82" s="212" t="s">
        <v>282</v>
      </c>
      <c r="DD82" s="212" t="s">
        <v>282</v>
      </c>
      <c r="DE82" s="212" t="s">
        <v>282</v>
      </c>
      <c r="DF82" s="212" t="s">
        <v>282</v>
      </c>
      <c r="DG82" s="212" t="s">
        <v>282</v>
      </c>
      <c r="DH82" s="212" t="s">
        <v>282</v>
      </c>
      <c r="DI82" s="212" t="s">
        <v>282</v>
      </c>
      <c r="DJ82" s="212" t="s">
        <v>282</v>
      </c>
      <c r="DK82" s="212" t="s">
        <v>282</v>
      </c>
      <c r="DL82" s="212" t="s">
        <v>282</v>
      </c>
      <c r="DM82" s="212" t="s">
        <v>282</v>
      </c>
      <c r="DN82" s="212" t="s">
        <v>282</v>
      </c>
      <c r="DO82" s="212" t="s">
        <v>282</v>
      </c>
      <c r="DP82" s="212" t="s">
        <v>282</v>
      </c>
      <c r="DQ82" s="212" t="s">
        <v>282</v>
      </c>
      <c r="DR82" s="212" t="s">
        <v>282</v>
      </c>
      <c r="DS82" s="212" t="s">
        <v>282</v>
      </c>
      <c r="DT82" s="212" t="s">
        <v>282</v>
      </c>
      <c r="DU82" s="212" t="s">
        <v>282</v>
      </c>
      <c r="DV82" s="212" t="s">
        <v>282</v>
      </c>
    </row>
    <row r="83" spans="1:126" s="212" customFormat="1" x14ac:dyDescent="0.25">
      <c r="A83" s="212" t="s">
        <v>9915</v>
      </c>
      <c r="C83" s="212" t="s">
        <v>5328</v>
      </c>
      <c r="D83" s="159" t="s">
        <v>10574</v>
      </c>
      <c r="E83" s="212" t="s">
        <v>10817</v>
      </c>
      <c r="F83" s="159" t="s">
        <v>10534</v>
      </c>
      <c r="G83" s="159" t="s">
        <v>10535</v>
      </c>
      <c r="J83" s="159">
        <v>16</v>
      </c>
      <c r="K83" s="159">
        <v>2</v>
      </c>
      <c r="L83" s="212" t="s">
        <v>4798</v>
      </c>
      <c r="M83" s="159" t="s">
        <v>183</v>
      </c>
      <c r="N83" s="212" t="s">
        <v>282</v>
      </c>
      <c r="O83" s="212" t="s">
        <v>282</v>
      </c>
      <c r="P83" s="212" t="s">
        <v>282</v>
      </c>
      <c r="Q83" s="212" t="s">
        <v>282</v>
      </c>
      <c r="R83" s="212" t="s">
        <v>282</v>
      </c>
      <c r="S83" s="212" t="s">
        <v>282</v>
      </c>
      <c r="T83" s="212">
        <v>47.6</v>
      </c>
      <c r="U83" s="212">
        <v>8.5</v>
      </c>
      <c r="V83" s="212">
        <v>10</v>
      </c>
      <c r="W83" s="212" t="s">
        <v>282</v>
      </c>
      <c r="X83" s="212" t="s">
        <v>282</v>
      </c>
      <c r="Y83" s="212" t="s">
        <v>282</v>
      </c>
      <c r="Z83" s="212">
        <v>46.7</v>
      </c>
      <c r="AA83" s="212">
        <v>9.4</v>
      </c>
      <c r="AB83" s="212">
        <v>10</v>
      </c>
      <c r="AC83" s="212" t="s">
        <v>282</v>
      </c>
      <c r="AD83" s="212" t="s">
        <v>282</v>
      </c>
      <c r="AE83" s="212" t="s">
        <v>282</v>
      </c>
      <c r="AF83" s="212" t="s">
        <v>282</v>
      </c>
      <c r="AG83" s="212" t="s">
        <v>282</v>
      </c>
      <c r="AH83" s="212" t="s">
        <v>282</v>
      </c>
      <c r="AI83" s="212" t="s">
        <v>682</v>
      </c>
      <c r="AJ83" s="159" t="s">
        <v>183</v>
      </c>
      <c r="AK83" s="159" t="s">
        <v>282</v>
      </c>
      <c r="AL83" s="159" t="s">
        <v>282</v>
      </c>
      <c r="AM83" s="159" t="s">
        <v>282</v>
      </c>
      <c r="AN83" s="159" t="s">
        <v>282</v>
      </c>
      <c r="AO83" s="159" t="s">
        <v>282</v>
      </c>
      <c r="AP83" s="159" t="s">
        <v>282</v>
      </c>
      <c r="AQ83" s="159">
        <v>40.200000000000003</v>
      </c>
      <c r="AR83" s="159">
        <v>11</v>
      </c>
      <c r="AS83" s="159">
        <v>13</v>
      </c>
      <c r="AT83" s="212" t="s">
        <v>282</v>
      </c>
      <c r="AU83" s="212" t="s">
        <v>282</v>
      </c>
      <c r="AV83" s="212" t="s">
        <v>282</v>
      </c>
      <c r="AW83" s="212">
        <v>39.6</v>
      </c>
      <c r="AX83" s="212">
        <v>10.199999999999999</v>
      </c>
      <c r="AY83" s="212">
        <v>13</v>
      </c>
      <c r="AZ83" s="212" t="s">
        <v>282</v>
      </c>
      <c r="BA83" s="212" t="s">
        <v>282</v>
      </c>
      <c r="BB83" s="212" t="s">
        <v>282</v>
      </c>
      <c r="BC83" s="212" t="s">
        <v>282</v>
      </c>
      <c r="BD83" s="212" t="s">
        <v>282</v>
      </c>
      <c r="BE83" s="212" t="s">
        <v>282</v>
      </c>
      <c r="BF83" s="212" t="s">
        <v>282</v>
      </c>
      <c r="BG83" s="212" t="s">
        <v>282</v>
      </c>
      <c r="BH83" s="212" t="s">
        <v>282</v>
      </c>
      <c r="BI83" s="212" t="s">
        <v>282</v>
      </c>
      <c r="BJ83" s="212" t="s">
        <v>282</v>
      </c>
      <c r="BK83" s="212" t="s">
        <v>282</v>
      </c>
      <c r="BL83" s="212" t="s">
        <v>282</v>
      </c>
      <c r="BM83" s="212" t="s">
        <v>282</v>
      </c>
      <c r="BN83" s="212" t="s">
        <v>282</v>
      </c>
      <c r="BO83" s="212" t="s">
        <v>282</v>
      </c>
      <c r="BP83" s="212" t="s">
        <v>282</v>
      </c>
      <c r="BQ83" s="212" t="s">
        <v>282</v>
      </c>
      <c r="BR83" s="212" t="s">
        <v>282</v>
      </c>
      <c r="BS83" s="212" t="s">
        <v>282</v>
      </c>
      <c r="BT83" s="212" t="s">
        <v>282</v>
      </c>
      <c r="BU83" s="212" t="s">
        <v>282</v>
      </c>
      <c r="BV83" s="212" t="s">
        <v>282</v>
      </c>
      <c r="BW83" s="212" t="s">
        <v>282</v>
      </c>
      <c r="BX83" s="212" t="s">
        <v>282</v>
      </c>
      <c r="BY83" s="212" t="s">
        <v>282</v>
      </c>
      <c r="BZ83" s="212" t="s">
        <v>282</v>
      </c>
      <c r="CA83" s="212" t="s">
        <v>282</v>
      </c>
      <c r="CB83" s="212" t="s">
        <v>282</v>
      </c>
      <c r="CC83" s="212" t="s">
        <v>282</v>
      </c>
      <c r="CD83" s="212" t="s">
        <v>282</v>
      </c>
      <c r="CE83" s="212" t="s">
        <v>282</v>
      </c>
      <c r="CF83" s="212" t="s">
        <v>282</v>
      </c>
      <c r="CG83" s="212" t="s">
        <v>282</v>
      </c>
      <c r="CH83" s="212" t="s">
        <v>282</v>
      </c>
      <c r="CI83" s="212" t="s">
        <v>282</v>
      </c>
      <c r="CJ83" s="212" t="s">
        <v>282</v>
      </c>
      <c r="CK83" s="212" t="s">
        <v>282</v>
      </c>
      <c r="CL83" s="212" t="s">
        <v>282</v>
      </c>
      <c r="CM83" s="212" t="s">
        <v>282</v>
      </c>
      <c r="CN83" s="212" t="s">
        <v>282</v>
      </c>
      <c r="CO83" s="212" t="s">
        <v>282</v>
      </c>
      <c r="CP83" s="212" t="s">
        <v>282</v>
      </c>
      <c r="CQ83" s="212" t="s">
        <v>282</v>
      </c>
      <c r="CR83" s="212" t="s">
        <v>282</v>
      </c>
      <c r="CS83" s="212" t="s">
        <v>282</v>
      </c>
      <c r="CT83" s="212" t="s">
        <v>282</v>
      </c>
      <c r="CU83" s="212" t="s">
        <v>282</v>
      </c>
      <c r="CV83" s="212" t="s">
        <v>282</v>
      </c>
      <c r="CW83" s="212" t="s">
        <v>282</v>
      </c>
      <c r="CX83" s="212" t="s">
        <v>282</v>
      </c>
      <c r="CY83" s="212" t="s">
        <v>282</v>
      </c>
      <c r="CZ83" s="212" t="s">
        <v>282</v>
      </c>
      <c r="DA83" s="212" t="s">
        <v>282</v>
      </c>
      <c r="DB83" s="212" t="s">
        <v>282</v>
      </c>
      <c r="DC83" s="212" t="s">
        <v>282</v>
      </c>
      <c r="DD83" s="212" t="s">
        <v>282</v>
      </c>
      <c r="DE83" s="212" t="s">
        <v>282</v>
      </c>
      <c r="DF83" s="212" t="s">
        <v>282</v>
      </c>
      <c r="DG83" s="212" t="s">
        <v>282</v>
      </c>
      <c r="DH83" s="212" t="s">
        <v>282</v>
      </c>
      <c r="DI83" s="212" t="s">
        <v>282</v>
      </c>
      <c r="DJ83" s="212" t="s">
        <v>282</v>
      </c>
      <c r="DK83" s="212" t="s">
        <v>282</v>
      </c>
      <c r="DL83" s="212" t="s">
        <v>282</v>
      </c>
      <c r="DM83" s="212" t="s">
        <v>282</v>
      </c>
      <c r="DN83" s="212" t="s">
        <v>282</v>
      </c>
      <c r="DO83" s="212" t="s">
        <v>282</v>
      </c>
      <c r="DP83" s="212" t="s">
        <v>282</v>
      </c>
      <c r="DQ83" s="212" t="s">
        <v>282</v>
      </c>
      <c r="DR83" s="212" t="s">
        <v>282</v>
      </c>
      <c r="DS83" s="212" t="s">
        <v>282</v>
      </c>
      <c r="DT83" s="212" t="s">
        <v>282</v>
      </c>
      <c r="DU83" s="212" t="s">
        <v>282</v>
      </c>
      <c r="DV83" s="212" t="s">
        <v>282</v>
      </c>
    </row>
    <row r="84" spans="1:126" s="212" customFormat="1" x14ac:dyDescent="0.25">
      <c r="A84" s="164" t="s">
        <v>7175</v>
      </c>
      <c r="B84" s="159" t="s">
        <v>14408</v>
      </c>
      <c r="C84" s="159" t="s">
        <v>5328</v>
      </c>
      <c r="D84" s="159" t="s">
        <v>13162</v>
      </c>
      <c r="E84" s="159" t="s">
        <v>13158</v>
      </c>
      <c r="F84" s="159" t="s">
        <v>10534</v>
      </c>
      <c r="G84" s="159" t="s">
        <v>10880</v>
      </c>
      <c r="J84" s="159">
        <v>8</v>
      </c>
      <c r="K84" s="159">
        <v>2</v>
      </c>
      <c r="L84" s="159" t="s">
        <v>261</v>
      </c>
      <c r="M84" s="159" t="s">
        <v>10507</v>
      </c>
      <c r="N84" s="212" t="s">
        <v>282</v>
      </c>
      <c r="O84" s="212" t="s">
        <v>282</v>
      </c>
      <c r="P84" s="212" t="s">
        <v>282</v>
      </c>
      <c r="Q84" s="212">
        <v>18.600000000000001</v>
      </c>
      <c r="R84" s="212">
        <v>4.7</v>
      </c>
      <c r="S84" s="212">
        <v>140</v>
      </c>
      <c r="T84" s="212" t="s">
        <v>282</v>
      </c>
      <c r="U84" s="212" t="s">
        <v>282</v>
      </c>
      <c r="V84" s="212" t="s">
        <v>282</v>
      </c>
      <c r="W84" s="212" t="s">
        <v>282</v>
      </c>
      <c r="X84" s="212" t="s">
        <v>282</v>
      </c>
      <c r="Y84" s="212" t="s">
        <v>282</v>
      </c>
      <c r="Z84" s="212" t="s">
        <v>282</v>
      </c>
      <c r="AA84" s="212" t="s">
        <v>282</v>
      </c>
      <c r="AB84" s="212" t="s">
        <v>282</v>
      </c>
      <c r="AC84" s="212">
        <v>-10</v>
      </c>
      <c r="AD84" s="212">
        <v>5.89</v>
      </c>
      <c r="AE84" s="212">
        <v>139</v>
      </c>
      <c r="AF84" s="212">
        <v>-12.4</v>
      </c>
      <c r="AG84" s="212">
        <v>5.66</v>
      </c>
      <c r="AH84" s="212">
        <v>128</v>
      </c>
      <c r="AI84" s="159" t="s">
        <v>790</v>
      </c>
      <c r="AJ84" s="159" t="s">
        <v>10507</v>
      </c>
      <c r="AK84" s="159" t="s">
        <v>282</v>
      </c>
      <c r="AL84" s="159" t="s">
        <v>282</v>
      </c>
      <c r="AM84" s="159" t="s">
        <v>282</v>
      </c>
      <c r="AN84" s="212">
        <v>18.399999999999999</v>
      </c>
      <c r="AO84" s="212">
        <v>5</v>
      </c>
      <c r="AP84" s="159">
        <v>71</v>
      </c>
      <c r="AQ84" s="159" t="s">
        <v>282</v>
      </c>
      <c r="AR84" s="159" t="s">
        <v>282</v>
      </c>
      <c r="AS84" s="159" t="s">
        <v>282</v>
      </c>
      <c r="AT84" s="159" t="s">
        <v>282</v>
      </c>
      <c r="AU84" s="159" t="s">
        <v>282</v>
      </c>
      <c r="AV84" s="159" t="s">
        <v>282</v>
      </c>
      <c r="AW84" s="159" t="s">
        <v>282</v>
      </c>
      <c r="AX84" s="159" t="s">
        <v>282</v>
      </c>
      <c r="AY84" s="159" t="s">
        <v>282</v>
      </c>
      <c r="AZ84" s="212">
        <v>-6.9</v>
      </c>
      <c r="BA84" s="212">
        <v>5.9</v>
      </c>
      <c r="BB84" s="212">
        <v>71</v>
      </c>
      <c r="BC84" s="212">
        <v>-10.199999999999999</v>
      </c>
      <c r="BD84" s="212">
        <v>4.24</v>
      </c>
      <c r="BE84" s="212">
        <v>50</v>
      </c>
      <c r="BF84" s="212" t="s">
        <v>282</v>
      </c>
      <c r="BG84" s="212" t="s">
        <v>282</v>
      </c>
      <c r="BH84" s="212" t="s">
        <v>282</v>
      </c>
      <c r="BI84" s="212" t="s">
        <v>282</v>
      </c>
      <c r="BJ84" s="212" t="s">
        <v>282</v>
      </c>
      <c r="BK84" s="212" t="s">
        <v>282</v>
      </c>
      <c r="BL84" s="212" t="s">
        <v>282</v>
      </c>
      <c r="BM84" s="212" t="s">
        <v>282</v>
      </c>
      <c r="BN84" s="212" t="s">
        <v>282</v>
      </c>
      <c r="BO84" s="212" t="s">
        <v>282</v>
      </c>
      <c r="BP84" s="212" t="s">
        <v>282</v>
      </c>
      <c r="BQ84" s="212" t="s">
        <v>282</v>
      </c>
      <c r="BR84" s="212" t="s">
        <v>282</v>
      </c>
      <c r="BS84" s="212" t="s">
        <v>282</v>
      </c>
      <c r="BT84" s="212" t="s">
        <v>282</v>
      </c>
      <c r="BU84" s="212" t="s">
        <v>282</v>
      </c>
      <c r="BV84" s="212" t="s">
        <v>282</v>
      </c>
      <c r="BW84" s="212" t="s">
        <v>282</v>
      </c>
      <c r="BX84" s="212" t="s">
        <v>282</v>
      </c>
      <c r="BY84" s="212" t="s">
        <v>282</v>
      </c>
      <c r="BZ84" s="212" t="s">
        <v>282</v>
      </c>
      <c r="CA84" s="212" t="s">
        <v>282</v>
      </c>
      <c r="CB84" s="212" t="s">
        <v>282</v>
      </c>
      <c r="CC84" s="212" t="s">
        <v>282</v>
      </c>
      <c r="CD84" s="212" t="s">
        <v>282</v>
      </c>
      <c r="CE84" s="212" t="s">
        <v>282</v>
      </c>
      <c r="CF84" s="212" t="s">
        <v>282</v>
      </c>
      <c r="CG84" s="212" t="s">
        <v>282</v>
      </c>
      <c r="CH84" s="212" t="s">
        <v>282</v>
      </c>
      <c r="CI84" s="212" t="s">
        <v>282</v>
      </c>
      <c r="CJ84" s="212" t="s">
        <v>282</v>
      </c>
      <c r="CK84" s="212" t="s">
        <v>282</v>
      </c>
      <c r="CL84" s="212" t="s">
        <v>282</v>
      </c>
      <c r="CM84" s="212" t="s">
        <v>282</v>
      </c>
      <c r="CN84" s="212" t="s">
        <v>282</v>
      </c>
      <c r="CO84" s="212" t="s">
        <v>282</v>
      </c>
      <c r="CP84" s="212" t="s">
        <v>282</v>
      </c>
      <c r="CQ84" s="212" t="s">
        <v>282</v>
      </c>
      <c r="CR84" s="212" t="s">
        <v>282</v>
      </c>
      <c r="CS84" s="212" t="s">
        <v>282</v>
      </c>
      <c r="CT84" s="212" t="s">
        <v>282</v>
      </c>
      <c r="CU84" s="212" t="s">
        <v>282</v>
      </c>
      <c r="CV84" s="212" t="s">
        <v>282</v>
      </c>
      <c r="CW84" s="212" t="s">
        <v>282</v>
      </c>
      <c r="CX84" s="212" t="s">
        <v>282</v>
      </c>
      <c r="CY84" s="212" t="s">
        <v>282</v>
      </c>
      <c r="CZ84" s="212" t="s">
        <v>282</v>
      </c>
      <c r="DA84" s="212" t="s">
        <v>282</v>
      </c>
      <c r="DB84" s="212" t="s">
        <v>282</v>
      </c>
      <c r="DC84" s="212" t="s">
        <v>282</v>
      </c>
      <c r="DD84" s="212" t="s">
        <v>282</v>
      </c>
      <c r="DE84" s="212" t="s">
        <v>282</v>
      </c>
      <c r="DF84" s="212" t="s">
        <v>282</v>
      </c>
      <c r="DG84" s="212" t="s">
        <v>282</v>
      </c>
      <c r="DH84" s="212" t="s">
        <v>282</v>
      </c>
      <c r="DI84" s="212" t="s">
        <v>282</v>
      </c>
      <c r="DJ84" s="212" t="s">
        <v>282</v>
      </c>
      <c r="DK84" s="212" t="s">
        <v>282</v>
      </c>
      <c r="DL84" s="212" t="s">
        <v>282</v>
      </c>
      <c r="DM84" s="212" t="s">
        <v>282</v>
      </c>
      <c r="DN84" s="212" t="s">
        <v>282</v>
      </c>
      <c r="DO84" s="212" t="s">
        <v>282</v>
      </c>
      <c r="DP84" s="212" t="s">
        <v>282</v>
      </c>
      <c r="DQ84" s="212" t="s">
        <v>282</v>
      </c>
      <c r="DR84" s="212" t="s">
        <v>282</v>
      </c>
      <c r="DS84" s="212" t="s">
        <v>282</v>
      </c>
      <c r="DT84" s="212" t="s">
        <v>282</v>
      </c>
      <c r="DU84" s="212" t="s">
        <v>282</v>
      </c>
      <c r="DV84" s="212" t="s">
        <v>282</v>
      </c>
    </row>
    <row r="85" spans="1:126" x14ac:dyDescent="0.25">
      <c r="A85" s="66" t="s">
        <v>5174</v>
      </c>
      <c r="B85" s="66" t="s">
        <v>11629</v>
      </c>
      <c r="C85" s="66" t="s">
        <v>5328</v>
      </c>
      <c r="D85" s="159" t="s">
        <v>11102</v>
      </c>
      <c r="E85" s="159" t="s">
        <v>5827</v>
      </c>
      <c r="F85" s="159" t="s">
        <v>10534</v>
      </c>
      <c r="G85" s="159" t="s">
        <v>10880</v>
      </c>
      <c r="J85" s="159">
        <v>8</v>
      </c>
      <c r="K85" s="159">
        <v>3</v>
      </c>
      <c r="L85" s="212" t="s">
        <v>4798</v>
      </c>
      <c r="M85" s="159" t="s">
        <v>183</v>
      </c>
      <c r="N85" t="s">
        <v>282</v>
      </c>
      <c r="O85" t="s">
        <v>282</v>
      </c>
      <c r="P85" t="s">
        <v>282</v>
      </c>
      <c r="Q85" t="s">
        <v>282</v>
      </c>
      <c r="R85" t="s">
        <v>282</v>
      </c>
      <c r="S85" s="212" t="s">
        <v>282</v>
      </c>
      <c r="T85" s="212">
        <v>2.84</v>
      </c>
      <c r="U85" s="212">
        <v>0.39</v>
      </c>
      <c r="V85" s="212">
        <v>71</v>
      </c>
      <c r="W85" t="s">
        <v>282</v>
      </c>
      <c r="X85" t="s">
        <v>282</v>
      </c>
      <c r="Y85" s="212" t="s">
        <v>282</v>
      </c>
      <c r="Z85" s="212">
        <v>2.5</v>
      </c>
      <c r="AA85" s="212">
        <v>0.4</v>
      </c>
      <c r="AB85" s="212">
        <v>71</v>
      </c>
      <c r="AC85" t="s">
        <v>282</v>
      </c>
      <c r="AD85" s="212" t="s">
        <v>282</v>
      </c>
      <c r="AE85" s="212" t="s">
        <v>282</v>
      </c>
      <c r="AF85" s="212" t="s">
        <v>282</v>
      </c>
      <c r="AG85" s="212" t="s">
        <v>282</v>
      </c>
      <c r="AH85" s="212" t="s">
        <v>282</v>
      </c>
      <c r="AI85" s="159" t="s">
        <v>310</v>
      </c>
      <c r="AJ85" s="159" t="s">
        <v>183</v>
      </c>
      <c r="AK85" s="159" t="s">
        <v>282</v>
      </c>
      <c r="AL85" s="159" t="s">
        <v>282</v>
      </c>
      <c r="AM85" s="159" t="s">
        <v>282</v>
      </c>
      <c r="AN85" s="159" t="s">
        <v>282</v>
      </c>
      <c r="AO85" s="159" t="s">
        <v>282</v>
      </c>
      <c r="AP85" s="159" t="s">
        <v>282</v>
      </c>
      <c r="AQ85" s="212">
        <v>2.8</v>
      </c>
      <c r="AR85" s="212">
        <v>0.39</v>
      </c>
      <c r="AS85">
        <v>62</v>
      </c>
      <c r="AT85" t="s">
        <v>282</v>
      </c>
      <c r="AU85" t="s">
        <v>282</v>
      </c>
      <c r="AV85" t="s">
        <v>282</v>
      </c>
      <c r="AW85" s="212">
        <v>2.46</v>
      </c>
      <c r="AX85" s="212">
        <v>0.37</v>
      </c>
      <c r="AY85">
        <v>62</v>
      </c>
      <c r="AZ85" t="s">
        <v>282</v>
      </c>
      <c r="BA85" s="212" t="s">
        <v>282</v>
      </c>
      <c r="BB85" s="212" t="s">
        <v>282</v>
      </c>
      <c r="BC85" s="212" t="s">
        <v>282</v>
      </c>
      <c r="BD85" s="212" t="s">
        <v>282</v>
      </c>
      <c r="BE85" s="212" t="s">
        <v>282</v>
      </c>
      <c r="BF85" t="s">
        <v>310</v>
      </c>
      <c r="BG85" t="s">
        <v>282</v>
      </c>
      <c r="BH85" s="212" t="s">
        <v>282</v>
      </c>
      <c r="BI85" s="212" t="s">
        <v>282</v>
      </c>
      <c r="BJ85" s="212" t="s">
        <v>282</v>
      </c>
      <c r="BK85" s="212" t="s">
        <v>282</v>
      </c>
      <c r="BL85" s="212" t="s">
        <v>282</v>
      </c>
      <c r="BM85" s="212" t="s">
        <v>282</v>
      </c>
      <c r="BN85" s="212">
        <v>2.8</v>
      </c>
      <c r="BO85" s="212">
        <v>0.39</v>
      </c>
      <c r="BP85">
        <v>51</v>
      </c>
      <c r="BQ85" t="s">
        <v>282</v>
      </c>
      <c r="BR85" t="s">
        <v>282</v>
      </c>
      <c r="BS85" t="s">
        <v>282</v>
      </c>
      <c r="BT85" s="212">
        <v>2.46</v>
      </c>
      <c r="BU85" s="212">
        <v>0.48</v>
      </c>
      <c r="BV85">
        <v>51</v>
      </c>
      <c r="BW85" t="s">
        <v>282</v>
      </c>
      <c r="BX85" s="212" t="s">
        <v>282</v>
      </c>
      <c r="BY85" s="212" t="s">
        <v>282</v>
      </c>
      <c r="BZ85" s="212" t="s">
        <v>282</v>
      </c>
      <c r="CA85" s="212" t="s">
        <v>282</v>
      </c>
      <c r="CB85" s="212" t="s">
        <v>282</v>
      </c>
      <c r="CC85" s="212" t="s">
        <v>282</v>
      </c>
      <c r="CD85" s="212" t="s">
        <v>282</v>
      </c>
      <c r="CE85" s="212" t="s">
        <v>282</v>
      </c>
      <c r="CF85" s="212" t="s">
        <v>282</v>
      </c>
      <c r="CG85" s="212" t="s">
        <v>282</v>
      </c>
      <c r="CH85" s="212" t="s">
        <v>282</v>
      </c>
      <c r="CI85" s="212" t="s">
        <v>282</v>
      </c>
      <c r="CJ85" s="212" t="s">
        <v>282</v>
      </c>
      <c r="CK85" s="212" t="s">
        <v>282</v>
      </c>
      <c r="CL85" s="212" t="s">
        <v>282</v>
      </c>
      <c r="CM85" s="212" t="s">
        <v>282</v>
      </c>
      <c r="CN85" s="212" t="s">
        <v>282</v>
      </c>
      <c r="CO85" s="212" t="s">
        <v>282</v>
      </c>
      <c r="CP85" s="212" t="s">
        <v>282</v>
      </c>
      <c r="CQ85" s="212" t="s">
        <v>282</v>
      </c>
      <c r="CR85" s="212" t="s">
        <v>282</v>
      </c>
      <c r="CS85" s="212" t="s">
        <v>282</v>
      </c>
      <c r="CT85" s="212" t="s">
        <v>282</v>
      </c>
      <c r="CU85" s="212" t="s">
        <v>282</v>
      </c>
      <c r="CV85" s="212" t="s">
        <v>282</v>
      </c>
      <c r="CW85" s="212" t="s">
        <v>282</v>
      </c>
      <c r="CX85" s="212" t="s">
        <v>282</v>
      </c>
      <c r="CY85" s="212" t="s">
        <v>282</v>
      </c>
      <c r="CZ85" s="212" t="s">
        <v>282</v>
      </c>
      <c r="DA85" s="212" t="s">
        <v>282</v>
      </c>
      <c r="DB85" s="212" t="s">
        <v>282</v>
      </c>
      <c r="DC85" s="212" t="s">
        <v>282</v>
      </c>
      <c r="DD85" s="212" t="s">
        <v>282</v>
      </c>
      <c r="DE85" s="212" t="s">
        <v>282</v>
      </c>
      <c r="DF85" s="212" t="s">
        <v>282</v>
      </c>
      <c r="DG85" s="212" t="s">
        <v>282</v>
      </c>
      <c r="DH85" s="212" t="s">
        <v>282</v>
      </c>
      <c r="DI85" s="212" t="s">
        <v>282</v>
      </c>
      <c r="DJ85" s="212" t="s">
        <v>282</v>
      </c>
      <c r="DK85" s="212" t="s">
        <v>282</v>
      </c>
      <c r="DL85" s="212" t="s">
        <v>282</v>
      </c>
      <c r="DM85" s="212" t="s">
        <v>282</v>
      </c>
      <c r="DN85" s="212" t="s">
        <v>282</v>
      </c>
      <c r="DO85" s="212" t="s">
        <v>282</v>
      </c>
      <c r="DP85" s="212" t="s">
        <v>282</v>
      </c>
      <c r="DQ85" s="212" t="s">
        <v>282</v>
      </c>
      <c r="DR85" s="212" t="s">
        <v>282</v>
      </c>
      <c r="DS85" s="212" t="s">
        <v>282</v>
      </c>
      <c r="DT85" s="212" t="s">
        <v>282</v>
      </c>
      <c r="DU85" s="212" t="s">
        <v>282</v>
      </c>
      <c r="DV85" s="212" t="s">
        <v>282</v>
      </c>
    </row>
    <row r="86" spans="1:126" x14ac:dyDescent="0.25">
      <c r="A86" s="66" t="s">
        <v>5174</v>
      </c>
      <c r="B86" s="66" t="s">
        <v>11629</v>
      </c>
      <c r="C86" s="66" t="s">
        <v>5328</v>
      </c>
      <c r="D86" s="159" t="s">
        <v>10574</v>
      </c>
      <c r="E86" s="159" t="s">
        <v>5826</v>
      </c>
      <c r="F86" s="159" t="s">
        <v>10534</v>
      </c>
      <c r="G86" s="159" t="s">
        <v>10535</v>
      </c>
      <c r="J86" s="159">
        <v>8</v>
      </c>
      <c r="K86" s="159">
        <v>3</v>
      </c>
      <c r="L86" s="212" t="s">
        <v>4798</v>
      </c>
      <c r="M86" s="159" t="s">
        <v>183</v>
      </c>
      <c r="N86" s="212" t="s">
        <v>282</v>
      </c>
      <c r="O86" s="212" t="s">
        <v>282</v>
      </c>
      <c r="P86" s="212" t="s">
        <v>282</v>
      </c>
      <c r="Q86" s="212" t="s">
        <v>282</v>
      </c>
      <c r="R86" s="212" t="s">
        <v>282</v>
      </c>
      <c r="S86" s="212" t="s">
        <v>282</v>
      </c>
      <c r="T86" s="212">
        <v>0.63</v>
      </c>
      <c r="U86" s="212">
        <v>0.28999999999999998</v>
      </c>
      <c r="V86" s="212">
        <v>71</v>
      </c>
      <c r="W86" t="s">
        <v>282</v>
      </c>
      <c r="X86" t="s">
        <v>282</v>
      </c>
      <c r="Y86" s="212" t="s">
        <v>282</v>
      </c>
      <c r="Z86" s="212">
        <v>0.8</v>
      </c>
      <c r="AA86" s="212">
        <v>0.19</v>
      </c>
      <c r="AB86" s="212">
        <v>71</v>
      </c>
      <c r="AC86" s="212" t="s">
        <v>282</v>
      </c>
      <c r="AD86" s="212" t="s">
        <v>282</v>
      </c>
      <c r="AE86" s="212" t="s">
        <v>282</v>
      </c>
      <c r="AF86" s="212" t="s">
        <v>282</v>
      </c>
      <c r="AG86" s="212" t="s">
        <v>282</v>
      </c>
      <c r="AH86" s="212" t="s">
        <v>282</v>
      </c>
      <c r="AI86" s="159" t="s">
        <v>310</v>
      </c>
      <c r="AJ86" s="159" t="s">
        <v>183</v>
      </c>
      <c r="AK86" s="159" t="s">
        <v>282</v>
      </c>
      <c r="AL86" s="159" t="s">
        <v>282</v>
      </c>
      <c r="AM86" s="159" t="s">
        <v>282</v>
      </c>
      <c r="AN86" s="159" t="s">
        <v>282</v>
      </c>
      <c r="AO86" s="159" t="s">
        <v>282</v>
      </c>
      <c r="AP86" s="159" t="s">
        <v>282</v>
      </c>
      <c r="AQ86" s="212">
        <v>0.7</v>
      </c>
      <c r="AR86" s="212">
        <v>0.26</v>
      </c>
      <c r="AS86">
        <v>62</v>
      </c>
      <c r="AT86" s="212" t="s">
        <v>282</v>
      </c>
      <c r="AU86" s="212" t="s">
        <v>282</v>
      </c>
      <c r="AV86" s="212" t="s">
        <v>282</v>
      </c>
      <c r="AW86" s="212">
        <v>0.82</v>
      </c>
      <c r="AX86" s="212">
        <v>0.19</v>
      </c>
      <c r="AY86">
        <v>62</v>
      </c>
      <c r="AZ86" s="212" t="s">
        <v>282</v>
      </c>
      <c r="BA86" s="212" t="s">
        <v>282</v>
      </c>
      <c r="BB86" s="212" t="s">
        <v>282</v>
      </c>
      <c r="BC86" s="212" t="s">
        <v>282</v>
      </c>
      <c r="BD86" s="212" t="s">
        <v>282</v>
      </c>
      <c r="BE86" s="212" t="s">
        <v>282</v>
      </c>
      <c r="BF86" s="212" t="s">
        <v>310</v>
      </c>
      <c r="BG86" s="212" t="s">
        <v>282</v>
      </c>
      <c r="BH86" s="212" t="s">
        <v>282</v>
      </c>
      <c r="BI86" s="212" t="s">
        <v>282</v>
      </c>
      <c r="BJ86" s="212" t="s">
        <v>282</v>
      </c>
      <c r="BK86" s="212" t="s">
        <v>282</v>
      </c>
      <c r="BL86" s="212" t="s">
        <v>282</v>
      </c>
      <c r="BM86" s="212" t="s">
        <v>282</v>
      </c>
      <c r="BN86" s="212">
        <v>0.7</v>
      </c>
      <c r="BO86" s="212">
        <v>0.23</v>
      </c>
      <c r="BP86">
        <v>51</v>
      </c>
      <c r="BQ86" t="s">
        <v>282</v>
      </c>
      <c r="BR86" t="s">
        <v>282</v>
      </c>
      <c r="BS86" t="s">
        <v>282</v>
      </c>
      <c r="BT86" s="212">
        <v>0.83</v>
      </c>
      <c r="BU86" s="212">
        <v>0.19</v>
      </c>
      <c r="BV86">
        <v>51</v>
      </c>
      <c r="BW86" s="212" t="s">
        <v>282</v>
      </c>
      <c r="BX86" s="212" t="s">
        <v>282</v>
      </c>
      <c r="BY86" s="212" t="s">
        <v>282</v>
      </c>
      <c r="BZ86" s="212" t="s">
        <v>282</v>
      </c>
      <c r="CA86" s="212" t="s">
        <v>282</v>
      </c>
      <c r="CB86" s="212" t="s">
        <v>282</v>
      </c>
      <c r="CC86" s="212" t="s">
        <v>282</v>
      </c>
      <c r="CD86" s="212" t="s">
        <v>282</v>
      </c>
      <c r="CE86" s="212" t="s">
        <v>282</v>
      </c>
      <c r="CF86" s="212" t="s">
        <v>282</v>
      </c>
      <c r="CG86" s="212" t="s">
        <v>282</v>
      </c>
      <c r="CH86" s="212" t="s">
        <v>282</v>
      </c>
      <c r="CI86" s="212" t="s">
        <v>282</v>
      </c>
      <c r="CJ86" s="212" t="s">
        <v>282</v>
      </c>
      <c r="CK86" s="212" t="s">
        <v>282</v>
      </c>
      <c r="CL86" s="212" t="s">
        <v>282</v>
      </c>
      <c r="CM86" s="212" t="s">
        <v>282</v>
      </c>
      <c r="CN86" s="212" t="s">
        <v>282</v>
      </c>
      <c r="CO86" s="212" t="s">
        <v>282</v>
      </c>
      <c r="CP86" s="212" t="s">
        <v>282</v>
      </c>
      <c r="CQ86" s="212" t="s">
        <v>282</v>
      </c>
      <c r="CR86" s="212" t="s">
        <v>282</v>
      </c>
      <c r="CS86" s="212" t="s">
        <v>282</v>
      </c>
      <c r="CT86" s="212" t="s">
        <v>282</v>
      </c>
      <c r="CU86" s="212" t="s">
        <v>282</v>
      </c>
      <c r="CV86" s="212" t="s">
        <v>282</v>
      </c>
      <c r="CW86" s="212" t="s">
        <v>282</v>
      </c>
      <c r="CX86" s="212" t="s">
        <v>282</v>
      </c>
      <c r="CY86" s="212" t="s">
        <v>282</v>
      </c>
      <c r="CZ86" s="212" t="s">
        <v>282</v>
      </c>
      <c r="DA86" s="212" t="s">
        <v>282</v>
      </c>
      <c r="DB86" s="212" t="s">
        <v>282</v>
      </c>
      <c r="DC86" s="212" t="s">
        <v>282</v>
      </c>
      <c r="DD86" s="212" t="s">
        <v>282</v>
      </c>
      <c r="DE86" s="212" t="s">
        <v>282</v>
      </c>
      <c r="DF86" s="212" t="s">
        <v>282</v>
      </c>
      <c r="DG86" s="212" t="s">
        <v>282</v>
      </c>
      <c r="DH86" s="212" t="s">
        <v>282</v>
      </c>
      <c r="DI86" s="212" t="s">
        <v>282</v>
      </c>
      <c r="DJ86" s="212" t="s">
        <v>282</v>
      </c>
      <c r="DK86" s="212" t="s">
        <v>282</v>
      </c>
      <c r="DL86" s="212" t="s">
        <v>282</v>
      </c>
      <c r="DM86" s="212" t="s">
        <v>282</v>
      </c>
      <c r="DN86" s="212" t="s">
        <v>282</v>
      </c>
      <c r="DO86" s="212" t="s">
        <v>282</v>
      </c>
      <c r="DP86" s="212" t="s">
        <v>282</v>
      </c>
      <c r="DQ86" s="212" t="s">
        <v>282</v>
      </c>
      <c r="DR86" s="212" t="s">
        <v>282</v>
      </c>
      <c r="DS86" s="212" t="s">
        <v>282</v>
      </c>
      <c r="DT86" s="212" t="s">
        <v>282</v>
      </c>
      <c r="DU86" s="212" t="s">
        <v>282</v>
      </c>
      <c r="DV86" s="212" t="s">
        <v>282</v>
      </c>
    </row>
    <row r="87" spans="1:126" s="212" customFormat="1" x14ac:dyDescent="0.25">
      <c r="A87" s="212" t="s">
        <v>16872</v>
      </c>
      <c r="B87" s="66"/>
      <c r="C87" s="66" t="s">
        <v>5328</v>
      </c>
      <c r="D87" s="159" t="s">
        <v>10879</v>
      </c>
      <c r="E87" s="159" t="s">
        <v>14593</v>
      </c>
      <c r="F87" s="159" t="s">
        <v>10534</v>
      </c>
      <c r="G87" s="159" t="s">
        <v>10880</v>
      </c>
      <c r="J87" s="159">
        <v>5</v>
      </c>
      <c r="K87" s="159">
        <v>2</v>
      </c>
      <c r="L87" s="212" t="s">
        <v>4797</v>
      </c>
      <c r="M87" s="159" t="s">
        <v>182</v>
      </c>
      <c r="N87" s="212" t="s">
        <v>282</v>
      </c>
      <c r="O87" s="212" t="s">
        <v>282</v>
      </c>
      <c r="P87" s="212" t="s">
        <v>282</v>
      </c>
      <c r="Q87" s="212">
        <v>30.24</v>
      </c>
      <c r="R87" s="212">
        <v>6.62</v>
      </c>
      <c r="S87" s="212">
        <v>59</v>
      </c>
      <c r="T87" s="212" t="s">
        <v>282</v>
      </c>
      <c r="U87" s="212" t="s">
        <v>282</v>
      </c>
      <c r="V87" s="212" t="s">
        <v>282</v>
      </c>
      <c r="W87" s="212" t="s">
        <v>282</v>
      </c>
      <c r="X87" s="212" t="s">
        <v>282</v>
      </c>
      <c r="Y87" s="212" t="s">
        <v>282</v>
      </c>
      <c r="Z87" s="212">
        <v>24.44</v>
      </c>
      <c r="AA87" s="212">
        <v>8.9</v>
      </c>
      <c r="AB87" s="212">
        <v>54</v>
      </c>
      <c r="AC87" s="212" t="s">
        <v>282</v>
      </c>
      <c r="AD87" s="212" t="s">
        <v>282</v>
      </c>
      <c r="AE87" s="212" t="s">
        <v>282</v>
      </c>
      <c r="AF87" s="212" t="s">
        <v>282</v>
      </c>
      <c r="AG87" s="212" t="s">
        <v>282</v>
      </c>
      <c r="AH87" s="212" t="s">
        <v>282</v>
      </c>
      <c r="AI87" s="159" t="s">
        <v>671</v>
      </c>
      <c r="AJ87" s="159" t="s">
        <v>282</v>
      </c>
      <c r="AK87" s="159" t="s">
        <v>282</v>
      </c>
      <c r="AL87" s="159" t="s">
        <v>282</v>
      </c>
      <c r="AM87" s="159" t="s">
        <v>282</v>
      </c>
      <c r="AN87" s="159">
        <v>31.92</v>
      </c>
      <c r="AO87" s="159">
        <v>7.2</v>
      </c>
      <c r="AP87" s="159">
        <v>60</v>
      </c>
      <c r="AQ87" s="212" t="s">
        <v>282</v>
      </c>
      <c r="AR87" s="212" t="s">
        <v>282</v>
      </c>
      <c r="AS87" s="212" t="s">
        <v>282</v>
      </c>
      <c r="AT87" s="212" t="s">
        <v>282</v>
      </c>
      <c r="AU87" s="212" t="s">
        <v>282</v>
      </c>
      <c r="AV87" s="212" t="s">
        <v>282</v>
      </c>
      <c r="AW87" s="212">
        <v>30.86</v>
      </c>
      <c r="AX87" s="212">
        <v>8.64</v>
      </c>
      <c r="AY87" s="212">
        <v>58</v>
      </c>
      <c r="AZ87" s="212" t="s">
        <v>282</v>
      </c>
      <c r="BA87" s="212" t="s">
        <v>282</v>
      </c>
      <c r="BB87" s="212" t="s">
        <v>282</v>
      </c>
      <c r="BC87" s="212" t="s">
        <v>282</v>
      </c>
      <c r="BD87" s="212" t="s">
        <v>282</v>
      </c>
      <c r="BE87" s="212" t="s">
        <v>282</v>
      </c>
      <c r="BF87" s="212" t="s">
        <v>282</v>
      </c>
      <c r="BG87" s="212" t="s">
        <v>282</v>
      </c>
      <c r="BH87" s="212" t="s">
        <v>282</v>
      </c>
      <c r="BI87" s="212" t="s">
        <v>282</v>
      </c>
      <c r="BJ87" s="212" t="s">
        <v>282</v>
      </c>
      <c r="BK87" s="212" t="s">
        <v>282</v>
      </c>
      <c r="BL87" s="212" t="s">
        <v>282</v>
      </c>
      <c r="BM87" s="212" t="s">
        <v>282</v>
      </c>
      <c r="BN87" s="212" t="s">
        <v>282</v>
      </c>
      <c r="BO87" s="212" t="s">
        <v>282</v>
      </c>
      <c r="BP87" s="212" t="s">
        <v>282</v>
      </c>
      <c r="BQ87" s="212" t="s">
        <v>282</v>
      </c>
      <c r="BR87" s="212" t="s">
        <v>282</v>
      </c>
      <c r="BS87" s="212" t="s">
        <v>282</v>
      </c>
      <c r="BT87" s="212" t="s">
        <v>282</v>
      </c>
      <c r="BU87" s="212" t="s">
        <v>282</v>
      </c>
      <c r="BV87" s="212" t="s">
        <v>282</v>
      </c>
      <c r="BW87" s="212" t="s">
        <v>282</v>
      </c>
      <c r="BX87" s="212" t="s">
        <v>282</v>
      </c>
      <c r="BY87" s="212" t="s">
        <v>282</v>
      </c>
      <c r="BZ87" s="212" t="s">
        <v>282</v>
      </c>
      <c r="CA87" s="212" t="s">
        <v>282</v>
      </c>
      <c r="CB87" s="212" t="s">
        <v>282</v>
      </c>
      <c r="CC87" s="212" t="s">
        <v>282</v>
      </c>
      <c r="CD87" s="212" t="s">
        <v>282</v>
      </c>
      <c r="CE87" s="212" t="s">
        <v>282</v>
      </c>
      <c r="CF87" s="212" t="s">
        <v>282</v>
      </c>
      <c r="CG87" s="212" t="s">
        <v>282</v>
      </c>
      <c r="CH87" s="212" t="s">
        <v>282</v>
      </c>
      <c r="CI87" s="212" t="s">
        <v>282</v>
      </c>
      <c r="CJ87" s="212" t="s">
        <v>282</v>
      </c>
      <c r="CK87" s="212" t="s">
        <v>282</v>
      </c>
      <c r="CL87" s="212" t="s">
        <v>282</v>
      </c>
      <c r="CM87" s="212" t="s">
        <v>282</v>
      </c>
      <c r="CN87" s="212" t="s">
        <v>282</v>
      </c>
      <c r="CO87" s="212" t="s">
        <v>282</v>
      </c>
      <c r="CP87" s="212" t="s">
        <v>282</v>
      </c>
      <c r="CQ87" s="212" t="s">
        <v>282</v>
      </c>
      <c r="CR87" s="212" t="s">
        <v>282</v>
      </c>
      <c r="CS87" s="212" t="s">
        <v>282</v>
      </c>
      <c r="CT87" s="212" t="s">
        <v>282</v>
      </c>
      <c r="CU87" s="212" t="s">
        <v>282</v>
      </c>
      <c r="CV87" s="212" t="s">
        <v>282</v>
      </c>
      <c r="CW87" s="212" t="s">
        <v>282</v>
      </c>
      <c r="CX87" s="212" t="s">
        <v>282</v>
      </c>
      <c r="CY87" s="212" t="s">
        <v>282</v>
      </c>
      <c r="CZ87" s="212" t="s">
        <v>282</v>
      </c>
      <c r="DA87" s="212" t="s">
        <v>282</v>
      </c>
      <c r="DB87" s="212" t="s">
        <v>282</v>
      </c>
      <c r="DC87" s="212" t="s">
        <v>282</v>
      </c>
      <c r="DD87" s="212" t="s">
        <v>282</v>
      </c>
      <c r="DE87" s="212" t="s">
        <v>282</v>
      </c>
      <c r="DF87" s="212" t="s">
        <v>282</v>
      </c>
      <c r="DG87" s="212" t="s">
        <v>282</v>
      </c>
      <c r="DH87" s="212" t="s">
        <v>282</v>
      </c>
      <c r="DI87" s="212" t="s">
        <v>282</v>
      </c>
      <c r="DJ87" s="212" t="s">
        <v>282</v>
      </c>
      <c r="DK87" s="212" t="s">
        <v>282</v>
      </c>
      <c r="DL87" s="212" t="s">
        <v>282</v>
      </c>
      <c r="DM87" s="212" t="s">
        <v>282</v>
      </c>
      <c r="DN87" s="212" t="s">
        <v>282</v>
      </c>
      <c r="DO87" s="212" t="s">
        <v>282</v>
      </c>
      <c r="DP87" s="212" t="s">
        <v>282</v>
      </c>
      <c r="DQ87" s="212" t="s">
        <v>282</v>
      </c>
      <c r="DR87" s="212" t="s">
        <v>282</v>
      </c>
      <c r="DS87" s="212" t="s">
        <v>282</v>
      </c>
      <c r="DT87" s="212" t="s">
        <v>282</v>
      </c>
      <c r="DU87" s="212" t="s">
        <v>282</v>
      </c>
      <c r="DV87" s="212" t="s">
        <v>282</v>
      </c>
    </row>
    <row r="88" spans="1:126" x14ac:dyDescent="0.25">
      <c r="A88" t="s">
        <v>437</v>
      </c>
      <c r="C88" s="159" t="s">
        <v>216</v>
      </c>
      <c r="D88" s="159" t="s">
        <v>10574</v>
      </c>
      <c r="E88" s="212" t="s">
        <v>5342</v>
      </c>
      <c r="F88" s="159" t="s">
        <v>10534</v>
      </c>
      <c r="G88" s="159" t="s">
        <v>10535</v>
      </c>
      <c r="J88" s="159">
        <v>12</v>
      </c>
      <c r="K88" s="159">
        <v>2</v>
      </c>
      <c r="L88" s="66" t="s">
        <v>10471</v>
      </c>
      <c r="M88" s="159" t="s">
        <v>183</v>
      </c>
      <c r="N88" t="s">
        <v>282</v>
      </c>
      <c r="O88" t="s">
        <v>282</v>
      </c>
      <c r="P88" t="s">
        <v>282</v>
      </c>
      <c r="Q88">
        <v>17.8</v>
      </c>
      <c r="R88">
        <v>8.4</v>
      </c>
      <c r="S88" s="212">
        <v>56</v>
      </c>
      <c r="T88" t="s">
        <v>282</v>
      </c>
      <c r="U88" t="s">
        <v>282</v>
      </c>
      <c r="V88" s="212" t="s">
        <v>282</v>
      </c>
      <c r="W88">
        <v>41.3</v>
      </c>
      <c r="X88">
        <v>24</v>
      </c>
      <c r="Y88" s="212">
        <v>56</v>
      </c>
      <c r="Z88" t="s">
        <v>282</v>
      </c>
      <c r="AA88" s="212" t="s">
        <v>282</v>
      </c>
      <c r="AB88" s="212" t="s">
        <v>282</v>
      </c>
      <c r="AC88" s="212" t="s">
        <v>282</v>
      </c>
      <c r="AD88" s="212" t="s">
        <v>282</v>
      </c>
      <c r="AE88" s="212" t="s">
        <v>282</v>
      </c>
      <c r="AF88" s="212" t="s">
        <v>282</v>
      </c>
      <c r="AG88" s="212" t="s">
        <v>282</v>
      </c>
      <c r="AH88" s="212" t="s">
        <v>282</v>
      </c>
      <c r="AI88" s="66" t="s">
        <v>10470</v>
      </c>
      <c r="AJ88" s="159" t="s">
        <v>183</v>
      </c>
      <c r="AK88" s="159" t="s">
        <v>282</v>
      </c>
      <c r="AL88" s="159" t="s">
        <v>282</v>
      </c>
      <c r="AM88" s="159" t="s">
        <v>282</v>
      </c>
      <c r="AN88" s="159">
        <v>22.5</v>
      </c>
      <c r="AO88" s="159">
        <v>11.7</v>
      </c>
      <c r="AP88" s="159">
        <v>59</v>
      </c>
      <c r="AQ88" t="s">
        <v>282</v>
      </c>
      <c r="AR88" t="s">
        <v>282</v>
      </c>
      <c r="AS88" t="s">
        <v>282</v>
      </c>
      <c r="AT88">
        <v>42.8</v>
      </c>
      <c r="AU88">
        <v>25.5</v>
      </c>
      <c r="AV88">
        <v>59</v>
      </c>
      <c r="AW88" t="s">
        <v>282</v>
      </c>
      <c r="AX88" s="212" t="s">
        <v>282</v>
      </c>
      <c r="AY88" s="212" t="s">
        <v>282</v>
      </c>
      <c r="AZ88" s="212" t="s">
        <v>282</v>
      </c>
      <c r="BA88" s="212" t="s">
        <v>282</v>
      </c>
      <c r="BB88" s="212" t="s">
        <v>282</v>
      </c>
      <c r="BC88" s="212" t="s">
        <v>282</v>
      </c>
      <c r="BD88" s="212" t="s">
        <v>282</v>
      </c>
      <c r="BE88" s="212" t="s">
        <v>282</v>
      </c>
      <c r="BF88" s="212" t="s">
        <v>282</v>
      </c>
      <c r="BG88" s="212" t="s">
        <v>282</v>
      </c>
      <c r="BH88" s="212" t="s">
        <v>282</v>
      </c>
      <c r="BI88" s="212" t="s">
        <v>282</v>
      </c>
      <c r="BJ88" s="212" t="s">
        <v>282</v>
      </c>
      <c r="BK88" s="212" t="s">
        <v>282</v>
      </c>
      <c r="BL88" s="212" t="s">
        <v>282</v>
      </c>
      <c r="BM88" s="212" t="s">
        <v>282</v>
      </c>
      <c r="BN88" s="212" t="s">
        <v>282</v>
      </c>
      <c r="BO88" s="212" t="s">
        <v>282</v>
      </c>
      <c r="BP88" s="212" t="s">
        <v>282</v>
      </c>
      <c r="BQ88" s="212" t="s">
        <v>282</v>
      </c>
      <c r="BR88" s="212" t="s">
        <v>282</v>
      </c>
      <c r="BS88" s="212" t="s">
        <v>282</v>
      </c>
      <c r="BT88" s="212" t="s">
        <v>282</v>
      </c>
      <c r="BU88" s="212" t="s">
        <v>282</v>
      </c>
      <c r="BV88" s="212" t="s">
        <v>282</v>
      </c>
      <c r="BW88" s="212" t="s">
        <v>282</v>
      </c>
      <c r="BX88" s="212" t="s">
        <v>282</v>
      </c>
      <c r="BY88" s="212" t="s">
        <v>282</v>
      </c>
      <c r="BZ88" s="212" t="s">
        <v>282</v>
      </c>
      <c r="CA88" s="212" t="s">
        <v>282</v>
      </c>
      <c r="CB88" s="212" t="s">
        <v>282</v>
      </c>
      <c r="CC88" s="212" t="s">
        <v>282</v>
      </c>
      <c r="CD88" s="212" t="s">
        <v>282</v>
      </c>
      <c r="CE88" s="212" t="s">
        <v>282</v>
      </c>
      <c r="CF88" s="212" t="s">
        <v>282</v>
      </c>
      <c r="CG88" s="212" t="s">
        <v>282</v>
      </c>
      <c r="CH88" s="212" t="s">
        <v>282</v>
      </c>
      <c r="CI88" s="212" t="s">
        <v>282</v>
      </c>
      <c r="CJ88" s="212" t="s">
        <v>282</v>
      </c>
      <c r="CK88" s="212" t="s">
        <v>282</v>
      </c>
      <c r="CL88" s="212" t="s">
        <v>282</v>
      </c>
      <c r="CM88" s="212" t="s">
        <v>282</v>
      </c>
      <c r="CN88" s="212" t="s">
        <v>282</v>
      </c>
      <c r="CO88" s="212" t="s">
        <v>282</v>
      </c>
      <c r="CP88" s="212" t="s">
        <v>282</v>
      </c>
      <c r="CQ88" s="212" t="s">
        <v>282</v>
      </c>
      <c r="CR88" s="212" t="s">
        <v>282</v>
      </c>
      <c r="CS88" s="212" t="s">
        <v>282</v>
      </c>
      <c r="CT88" s="212" t="s">
        <v>282</v>
      </c>
      <c r="CU88" s="212" t="s">
        <v>282</v>
      </c>
      <c r="CV88" s="212" t="s">
        <v>282</v>
      </c>
      <c r="CW88" s="212" t="s">
        <v>282</v>
      </c>
      <c r="CX88" s="212" t="s">
        <v>282</v>
      </c>
      <c r="CY88" s="212" t="s">
        <v>282</v>
      </c>
      <c r="CZ88" s="212" t="s">
        <v>282</v>
      </c>
      <c r="DA88" s="212" t="s">
        <v>282</v>
      </c>
      <c r="DB88" s="212" t="s">
        <v>282</v>
      </c>
      <c r="DC88" s="212" t="s">
        <v>282</v>
      </c>
      <c r="DD88" s="212" t="s">
        <v>282</v>
      </c>
      <c r="DE88" s="212" t="s">
        <v>282</v>
      </c>
      <c r="DF88" s="212" t="s">
        <v>282</v>
      </c>
      <c r="DG88" s="212" t="s">
        <v>282</v>
      </c>
      <c r="DH88" s="212" t="s">
        <v>282</v>
      </c>
      <c r="DI88" s="212" t="s">
        <v>282</v>
      </c>
      <c r="DJ88" s="212" t="s">
        <v>282</v>
      </c>
      <c r="DK88" s="212" t="s">
        <v>282</v>
      </c>
      <c r="DL88" s="212" t="s">
        <v>282</v>
      </c>
      <c r="DM88" s="212" t="s">
        <v>282</v>
      </c>
      <c r="DN88" s="212" t="s">
        <v>282</v>
      </c>
      <c r="DO88" s="212" t="s">
        <v>282</v>
      </c>
      <c r="DP88" s="212" t="s">
        <v>282</v>
      </c>
      <c r="DQ88" s="212" t="s">
        <v>282</v>
      </c>
      <c r="DR88" s="212" t="s">
        <v>282</v>
      </c>
      <c r="DS88" s="212" t="s">
        <v>282</v>
      </c>
      <c r="DT88" s="212" t="s">
        <v>282</v>
      </c>
      <c r="DU88" s="212" t="s">
        <v>282</v>
      </c>
      <c r="DV88" s="212" t="s">
        <v>282</v>
      </c>
    </row>
    <row r="89" spans="1:126" x14ac:dyDescent="0.25">
      <c r="A89" s="212" t="s">
        <v>437</v>
      </c>
      <c r="C89" s="159" t="s">
        <v>216</v>
      </c>
      <c r="D89" s="159" t="s">
        <v>11664</v>
      </c>
      <c r="E89" s="212" t="s">
        <v>5835</v>
      </c>
      <c r="F89" s="159" t="s">
        <v>10534</v>
      </c>
      <c r="G89" s="159" t="s">
        <v>10880</v>
      </c>
      <c r="J89" s="159">
        <v>12</v>
      </c>
      <c r="K89" s="159">
        <v>2</v>
      </c>
      <c r="L89" s="66" t="s">
        <v>10471</v>
      </c>
      <c r="M89" s="159" t="s">
        <v>183</v>
      </c>
      <c r="N89" t="s">
        <v>11665</v>
      </c>
      <c r="O89">
        <v>20</v>
      </c>
      <c r="P89">
        <v>56</v>
      </c>
      <c r="Q89" t="s">
        <v>282</v>
      </c>
      <c r="R89" s="212" t="s">
        <v>282</v>
      </c>
      <c r="S89" s="212" t="s">
        <v>282</v>
      </c>
      <c r="T89" s="212" t="s">
        <v>282</v>
      </c>
      <c r="U89" s="212" t="s">
        <v>282</v>
      </c>
      <c r="V89" s="212" t="s">
        <v>282</v>
      </c>
      <c r="W89" s="212" t="s">
        <v>282</v>
      </c>
      <c r="X89" s="212" t="s">
        <v>282</v>
      </c>
      <c r="Y89" s="212" t="s">
        <v>282</v>
      </c>
      <c r="Z89" s="212" t="s">
        <v>282</v>
      </c>
      <c r="AA89" s="212" t="s">
        <v>282</v>
      </c>
      <c r="AB89" s="212" t="s">
        <v>282</v>
      </c>
      <c r="AC89" s="212" t="s">
        <v>282</v>
      </c>
      <c r="AD89" s="212" t="s">
        <v>282</v>
      </c>
      <c r="AE89" s="212" t="s">
        <v>282</v>
      </c>
      <c r="AF89" s="212" t="s">
        <v>282</v>
      </c>
      <c r="AG89" s="212" t="s">
        <v>282</v>
      </c>
      <c r="AH89" s="212" t="s">
        <v>282</v>
      </c>
      <c r="AI89" s="66" t="s">
        <v>10470</v>
      </c>
      <c r="AJ89" s="159" t="s">
        <v>183</v>
      </c>
      <c r="AK89" s="159" t="s">
        <v>11665</v>
      </c>
      <c r="AL89">
        <v>24</v>
      </c>
      <c r="AM89">
        <v>59</v>
      </c>
      <c r="AN89" t="s">
        <v>282</v>
      </c>
      <c r="AO89" s="212" t="s">
        <v>282</v>
      </c>
      <c r="AP89" s="212" t="s">
        <v>282</v>
      </c>
      <c r="AQ89" s="212" t="s">
        <v>282</v>
      </c>
      <c r="AR89" s="212" t="s">
        <v>282</v>
      </c>
      <c r="AS89" s="212" t="s">
        <v>282</v>
      </c>
      <c r="AT89" s="212" t="s">
        <v>282</v>
      </c>
      <c r="AU89" s="212" t="s">
        <v>282</v>
      </c>
      <c r="AV89" s="212" t="s">
        <v>282</v>
      </c>
      <c r="AW89" s="212" t="s">
        <v>282</v>
      </c>
      <c r="AX89" s="212" t="s">
        <v>282</v>
      </c>
      <c r="AY89" s="212" t="s">
        <v>282</v>
      </c>
      <c r="AZ89" s="212" t="s">
        <v>282</v>
      </c>
      <c r="BA89" s="212" t="s">
        <v>282</v>
      </c>
      <c r="BB89" s="212" t="s">
        <v>282</v>
      </c>
      <c r="BC89" s="212" t="s">
        <v>282</v>
      </c>
      <c r="BD89" s="212" t="s">
        <v>282</v>
      </c>
      <c r="BE89" s="212" t="s">
        <v>282</v>
      </c>
      <c r="BF89" s="212" t="s">
        <v>282</v>
      </c>
      <c r="BG89" s="212" t="s">
        <v>282</v>
      </c>
      <c r="BH89" s="212" t="s">
        <v>282</v>
      </c>
      <c r="BI89" s="212" t="s">
        <v>282</v>
      </c>
      <c r="BJ89" s="212" t="s">
        <v>282</v>
      </c>
      <c r="BK89" s="212" t="s">
        <v>282</v>
      </c>
      <c r="BL89" s="212" t="s">
        <v>282</v>
      </c>
      <c r="BM89" s="212" t="s">
        <v>282</v>
      </c>
      <c r="BN89" s="212" t="s">
        <v>282</v>
      </c>
      <c r="BO89" s="212" t="s">
        <v>282</v>
      </c>
      <c r="BP89" s="212" t="s">
        <v>282</v>
      </c>
      <c r="BQ89" s="212" t="s">
        <v>282</v>
      </c>
      <c r="BR89" s="212" t="s">
        <v>282</v>
      </c>
      <c r="BS89" s="212" t="s">
        <v>282</v>
      </c>
      <c r="BT89" s="212" t="s">
        <v>282</v>
      </c>
      <c r="BU89" s="212" t="s">
        <v>282</v>
      </c>
      <c r="BV89" s="212" t="s">
        <v>282</v>
      </c>
      <c r="BW89" s="212" t="s">
        <v>282</v>
      </c>
      <c r="BX89" s="212" t="s">
        <v>282</v>
      </c>
      <c r="BY89" s="212" t="s">
        <v>282</v>
      </c>
      <c r="BZ89" s="212" t="s">
        <v>282</v>
      </c>
      <c r="CA89" s="212" t="s">
        <v>282</v>
      </c>
      <c r="CB89" s="212" t="s">
        <v>282</v>
      </c>
      <c r="CC89" s="212" t="s">
        <v>282</v>
      </c>
      <c r="CD89" s="212" t="s">
        <v>282</v>
      </c>
      <c r="CE89" s="212" t="s">
        <v>282</v>
      </c>
      <c r="CF89" s="212" t="s">
        <v>282</v>
      </c>
      <c r="CG89" s="212" t="s">
        <v>282</v>
      </c>
      <c r="CH89" s="212" t="s">
        <v>282</v>
      </c>
      <c r="CI89" s="212" t="s">
        <v>282</v>
      </c>
      <c r="CJ89" s="212" t="s">
        <v>282</v>
      </c>
      <c r="CK89" s="212" t="s">
        <v>282</v>
      </c>
      <c r="CL89" s="212" t="s">
        <v>282</v>
      </c>
      <c r="CM89" s="212" t="s">
        <v>282</v>
      </c>
      <c r="CN89" s="212" t="s">
        <v>282</v>
      </c>
      <c r="CO89" s="212" t="s">
        <v>282</v>
      </c>
      <c r="CP89" s="212" t="s">
        <v>282</v>
      </c>
      <c r="CQ89" s="212" t="s">
        <v>282</v>
      </c>
      <c r="CR89" s="212" t="s">
        <v>282</v>
      </c>
      <c r="CS89" s="212" t="s">
        <v>282</v>
      </c>
      <c r="CT89" s="212" t="s">
        <v>282</v>
      </c>
      <c r="CU89" s="212" t="s">
        <v>282</v>
      </c>
      <c r="CV89" s="212" t="s">
        <v>282</v>
      </c>
      <c r="CW89" s="212" t="s">
        <v>282</v>
      </c>
      <c r="CX89" s="212" t="s">
        <v>282</v>
      </c>
      <c r="CY89" s="212" t="s">
        <v>282</v>
      </c>
      <c r="CZ89" s="212" t="s">
        <v>282</v>
      </c>
      <c r="DA89" s="212" t="s">
        <v>282</v>
      </c>
      <c r="DB89" s="212" t="s">
        <v>282</v>
      </c>
      <c r="DC89" s="212" t="s">
        <v>282</v>
      </c>
      <c r="DD89" s="212" t="s">
        <v>282</v>
      </c>
      <c r="DE89" s="212" t="s">
        <v>282</v>
      </c>
      <c r="DF89" s="212" t="s">
        <v>282</v>
      </c>
      <c r="DG89" s="212" t="s">
        <v>282</v>
      </c>
      <c r="DH89" s="212" t="s">
        <v>282</v>
      </c>
      <c r="DI89" s="212" t="s">
        <v>282</v>
      </c>
      <c r="DJ89" s="212" t="s">
        <v>282</v>
      </c>
      <c r="DK89" s="212" t="s">
        <v>282</v>
      </c>
      <c r="DL89" s="212" t="s">
        <v>282</v>
      </c>
      <c r="DM89" s="212" t="s">
        <v>282</v>
      </c>
      <c r="DN89" s="212" t="s">
        <v>282</v>
      </c>
      <c r="DO89" s="212" t="s">
        <v>282</v>
      </c>
      <c r="DP89" s="212" t="s">
        <v>282</v>
      </c>
      <c r="DQ89" s="212" t="s">
        <v>282</v>
      </c>
      <c r="DR89" s="212" t="s">
        <v>282</v>
      </c>
      <c r="DS89" s="212" t="s">
        <v>282</v>
      </c>
      <c r="DT89" s="212" t="s">
        <v>282</v>
      </c>
      <c r="DU89" s="212" t="s">
        <v>282</v>
      </c>
      <c r="DV89" s="212" t="s">
        <v>282</v>
      </c>
    </row>
    <row r="90" spans="1:126" x14ac:dyDescent="0.25">
      <c r="A90" s="212" t="s">
        <v>437</v>
      </c>
      <c r="C90" s="159" t="s">
        <v>216</v>
      </c>
      <c r="D90" s="159" t="s">
        <v>11664</v>
      </c>
      <c r="E90" s="212" t="s">
        <v>11667</v>
      </c>
      <c r="F90" s="159" t="s">
        <v>10534</v>
      </c>
      <c r="G90" s="159" t="s">
        <v>10880</v>
      </c>
      <c r="H90" s="212"/>
      <c r="I90" s="212"/>
      <c r="J90" s="159">
        <v>12</v>
      </c>
      <c r="K90" s="159">
        <v>2</v>
      </c>
      <c r="L90" s="66" t="s">
        <v>10471</v>
      </c>
      <c r="M90" s="159" t="s">
        <v>183</v>
      </c>
      <c r="N90" s="212" t="s">
        <v>11668</v>
      </c>
      <c r="O90">
        <v>20</v>
      </c>
      <c r="P90">
        <v>56</v>
      </c>
      <c r="Q90" s="212" t="s">
        <v>282</v>
      </c>
      <c r="R90" s="212" t="s">
        <v>282</v>
      </c>
      <c r="S90" s="212" t="s">
        <v>282</v>
      </c>
      <c r="T90" s="212" t="s">
        <v>282</v>
      </c>
      <c r="U90" s="212" t="s">
        <v>282</v>
      </c>
      <c r="V90" s="212" t="s">
        <v>282</v>
      </c>
      <c r="W90" s="212" t="s">
        <v>282</v>
      </c>
      <c r="X90" s="212" t="s">
        <v>282</v>
      </c>
      <c r="Y90" s="212" t="s">
        <v>282</v>
      </c>
      <c r="Z90" s="212" t="s">
        <v>282</v>
      </c>
      <c r="AA90" s="212" t="s">
        <v>282</v>
      </c>
      <c r="AB90" s="212" t="s">
        <v>282</v>
      </c>
      <c r="AC90" s="212" t="s">
        <v>282</v>
      </c>
      <c r="AD90" s="212" t="s">
        <v>282</v>
      </c>
      <c r="AE90" s="212" t="s">
        <v>282</v>
      </c>
      <c r="AF90" s="212" t="s">
        <v>282</v>
      </c>
      <c r="AG90" s="212" t="s">
        <v>282</v>
      </c>
      <c r="AH90" s="212" t="s">
        <v>282</v>
      </c>
      <c r="AI90" s="66" t="s">
        <v>10470</v>
      </c>
      <c r="AJ90" s="159" t="s">
        <v>183</v>
      </c>
      <c r="AK90" s="159" t="s">
        <v>11668</v>
      </c>
      <c r="AL90">
        <v>13</v>
      </c>
      <c r="AM90">
        <v>59</v>
      </c>
      <c r="AN90" s="212" t="s">
        <v>282</v>
      </c>
      <c r="AO90" s="212" t="s">
        <v>282</v>
      </c>
      <c r="AP90" s="212" t="s">
        <v>282</v>
      </c>
      <c r="AQ90" s="212" t="s">
        <v>282</v>
      </c>
      <c r="AR90" s="212" t="s">
        <v>282</v>
      </c>
      <c r="AS90" s="212" t="s">
        <v>282</v>
      </c>
      <c r="AT90" s="212" t="s">
        <v>282</v>
      </c>
      <c r="AU90" s="212" t="s">
        <v>282</v>
      </c>
      <c r="AV90" s="212" t="s">
        <v>282</v>
      </c>
      <c r="AW90" s="212" t="s">
        <v>282</v>
      </c>
      <c r="AX90" s="212" t="s">
        <v>282</v>
      </c>
      <c r="AY90" s="212" t="s">
        <v>282</v>
      </c>
      <c r="AZ90" s="212" t="s">
        <v>282</v>
      </c>
      <c r="BA90" s="212" t="s">
        <v>282</v>
      </c>
      <c r="BB90" s="212" t="s">
        <v>282</v>
      </c>
      <c r="BC90" s="212" t="s">
        <v>282</v>
      </c>
      <c r="BD90" s="212" t="s">
        <v>282</v>
      </c>
      <c r="BE90" s="212" t="s">
        <v>282</v>
      </c>
      <c r="BF90" s="212" t="s">
        <v>282</v>
      </c>
      <c r="BG90" s="212" t="s">
        <v>282</v>
      </c>
      <c r="BH90" s="212" t="s">
        <v>282</v>
      </c>
      <c r="BI90" s="212" t="s">
        <v>282</v>
      </c>
      <c r="BJ90" s="212" t="s">
        <v>282</v>
      </c>
      <c r="BK90" s="212" t="s">
        <v>282</v>
      </c>
      <c r="BL90" s="212" t="s">
        <v>282</v>
      </c>
      <c r="BM90" s="212" t="s">
        <v>282</v>
      </c>
      <c r="BN90" s="212" t="s">
        <v>282</v>
      </c>
      <c r="BO90" s="212" t="s">
        <v>282</v>
      </c>
      <c r="BP90" s="212" t="s">
        <v>282</v>
      </c>
      <c r="BQ90" s="212" t="s">
        <v>282</v>
      </c>
      <c r="BR90" s="212" t="s">
        <v>282</v>
      </c>
      <c r="BS90" s="212" t="s">
        <v>282</v>
      </c>
      <c r="BT90" s="212" t="s">
        <v>282</v>
      </c>
      <c r="BU90" s="212" t="s">
        <v>282</v>
      </c>
      <c r="BV90" s="212" t="s">
        <v>282</v>
      </c>
      <c r="BW90" s="212" t="s">
        <v>282</v>
      </c>
      <c r="BX90" s="212" t="s">
        <v>282</v>
      </c>
      <c r="BY90" s="212" t="s">
        <v>282</v>
      </c>
      <c r="BZ90" s="212" t="s">
        <v>282</v>
      </c>
      <c r="CA90" s="212" t="s">
        <v>282</v>
      </c>
      <c r="CB90" s="212" t="s">
        <v>282</v>
      </c>
      <c r="CC90" s="212" t="s">
        <v>282</v>
      </c>
      <c r="CD90" s="212" t="s">
        <v>282</v>
      </c>
      <c r="CE90" s="212" t="s">
        <v>282</v>
      </c>
      <c r="CF90" s="212" t="s">
        <v>282</v>
      </c>
      <c r="CG90" s="212" t="s">
        <v>282</v>
      </c>
      <c r="CH90" s="212" t="s">
        <v>282</v>
      </c>
      <c r="CI90" s="212" t="s">
        <v>282</v>
      </c>
      <c r="CJ90" s="212" t="s">
        <v>282</v>
      </c>
      <c r="CK90" s="212" t="s">
        <v>282</v>
      </c>
      <c r="CL90" s="212" t="s">
        <v>282</v>
      </c>
      <c r="CM90" s="212" t="s">
        <v>282</v>
      </c>
      <c r="CN90" s="212" t="s">
        <v>282</v>
      </c>
      <c r="CO90" s="212" t="s">
        <v>282</v>
      </c>
      <c r="CP90" s="212" t="s">
        <v>282</v>
      </c>
      <c r="CQ90" s="212" t="s">
        <v>282</v>
      </c>
      <c r="CR90" s="212" t="s">
        <v>282</v>
      </c>
      <c r="CS90" s="212" t="s">
        <v>282</v>
      </c>
      <c r="CT90" s="212" t="s">
        <v>282</v>
      </c>
      <c r="CU90" s="212" t="s">
        <v>282</v>
      </c>
      <c r="CV90" s="212" t="s">
        <v>282</v>
      </c>
      <c r="CW90" s="212" t="s">
        <v>282</v>
      </c>
      <c r="CX90" s="212" t="s">
        <v>282</v>
      </c>
      <c r="CY90" s="212" t="s">
        <v>282</v>
      </c>
      <c r="CZ90" s="212" t="s">
        <v>282</v>
      </c>
      <c r="DA90" s="212" t="s">
        <v>282</v>
      </c>
      <c r="DB90" s="212" t="s">
        <v>282</v>
      </c>
      <c r="DC90" s="212" t="s">
        <v>282</v>
      </c>
      <c r="DD90" s="212" t="s">
        <v>282</v>
      </c>
      <c r="DE90" s="212" t="s">
        <v>282</v>
      </c>
      <c r="DF90" s="212" t="s">
        <v>282</v>
      </c>
      <c r="DG90" s="212" t="s">
        <v>282</v>
      </c>
      <c r="DH90" s="212" t="s">
        <v>282</v>
      </c>
      <c r="DI90" s="212" t="s">
        <v>282</v>
      </c>
      <c r="DJ90" s="212" t="s">
        <v>282</v>
      </c>
      <c r="DK90" s="212" t="s">
        <v>282</v>
      </c>
      <c r="DL90" s="212" t="s">
        <v>282</v>
      </c>
      <c r="DM90" s="212" t="s">
        <v>282</v>
      </c>
      <c r="DN90" s="212" t="s">
        <v>282</v>
      </c>
      <c r="DO90" s="212" t="s">
        <v>282</v>
      </c>
      <c r="DP90" s="212" t="s">
        <v>282</v>
      </c>
      <c r="DQ90" s="212" t="s">
        <v>282</v>
      </c>
      <c r="DR90" s="212" t="s">
        <v>282</v>
      </c>
      <c r="DS90" s="212" t="s">
        <v>282</v>
      </c>
      <c r="DT90" s="212" t="s">
        <v>282</v>
      </c>
      <c r="DU90" s="212" t="s">
        <v>282</v>
      </c>
      <c r="DV90" s="212" t="s">
        <v>282</v>
      </c>
    </row>
    <row r="91" spans="1:126" s="212" customFormat="1" x14ac:dyDescent="0.25">
      <c r="A91" s="212" t="s">
        <v>9092</v>
      </c>
      <c r="C91" s="212" t="s">
        <v>5328</v>
      </c>
      <c r="D91" s="159" t="s">
        <v>10574</v>
      </c>
      <c r="E91" s="212" t="s">
        <v>14888</v>
      </c>
      <c r="F91" s="159" t="s">
        <v>10534</v>
      </c>
      <c r="G91" s="159" t="s">
        <v>10535</v>
      </c>
      <c r="J91" s="159">
        <v>8</v>
      </c>
      <c r="K91" s="159">
        <v>2</v>
      </c>
      <c r="L91" s="159" t="s">
        <v>9093</v>
      </c>
      <c r="M91" s="159" t="s">
        <v>182</v>
      </c>
      <c r="N91" s="212" t="s">
        <v>282</v>
      </c>
      <c r="O91" s="212" t="s">
        <v>282</v>
      </c>
      <c r="P91" s="212" t="s">
        <v>282</v>
      </c>
      <c r="Q91" s="212" t="s">
        <v>282</v>
      </c>
      <c r="R91" s="212" t="s">
        <v>282</v>
      </c>
      <c r="S91" s="212" t="s">
        <v>282</v>
      </c>
      <c r="T91" s="212">
        <v>71.83</v>
      </c>
      <c r="U91" s="212">
        <v>10.64</v>
      </c>
      <c r="V91" s="212">
        <v>30</v>
      </c>
      <c r="W91" s="212" t="s">
        <v>282</v>
      </c>
      <c r="X91" s="212" t="s">
        <v>282</v>
      </c>
      <c r="Y91" s="212" t="s">
        <v>282</v>
      </c>
      <c r="Z91" s="212">
        <v>86.26</v>
      </c>
      <c r="AA91" s="212">
        <v>12.91</v>
      </c>
      <c r="AB91" s="212">
        <v>30</v>
      </c>
      <c r="AC91" s="212" t="s">
        <v>282</v>
      </c>
      <c r="AD91" s="212" t="s">
        <v>282</v>
      </c>
      <c r="AE91" s="212" t="s">
        <v>282</v>
      </c>
      <c r="AF91" s="212" t="s">
        <v>282</v>
      </c>
      <c r="AG91" s="212" t="s">
        <v>282</v>
      </c>
      <c r="AH91" s="212" t="s">
        <v>282</v>
      </c>
      <c r="AI91" s="159" t="s">
        <v>636</v>
      </c>
      <c r="AJ91" s="159" t="s">
        <v>282</v>
      </c>
      <c r="AK91" s="159" t="s">
        <v>282</v>
      </c>
      <c r="AL91" s="159" t="s">
        <v>282</v>
      </c>
      <c r="AM91" s="159" t="s">
        <v>282</v>
      </c>
      <c r="AN91" s="159" t="s">
        <v>282</v>
      </c>
      <c r="AO91" s="159" t="s">
        <v>282</v>
      </c>
      <c r="AP91" s="159" t="s">
        <v>282</v>
      </c>
      <c r="AQ91" s="212">
        <v>69.47</v>
      </c>
      <c r="AR91" s="212">
        <v>7.09</v>
      </c>
      <c r="AS91" s="212">
        <v>30</v>
      </c>
      <c r="AT91" s="212" t="s">
        <v>282</v>
      </c>
      <c r="AU91" s="212" t="s">
        <v>282</v>
      </c>
      <c r="AV91" s="212" t="s">
        <v>282</v>
      </c>
      <c r="AW91" s="212">
        <v>70.930000000000007</v>
      </c>
      <c r="AX91" s="212">
        <v>10.78</v>
      </c>
      <c r="AY91" s="212">
        <v>30</v>
      </c>
      <c r="AZ91" s="212" t="s">
        <v>282</v>
      </c>
      <c r="BA91" s="212" t="s">
        <v>282</v>
      </c>
      <c r="BB91" s="212" t="s">
        <v>282</v>
      </c>
      <c r="BC91" s="212" t="s">
        <v>282</v>
      </c>
      <c r="BD91" s="212" t="s">
        <v>282</v>
      </c>
      <c r="BE91" s="212" t="s">
        <v>282</v>
      </c>
      <c r="BF91" s="212" t="s">
        <v>282</v>
      </c>
      <c r="BG91" s="212" t="s">
        <v>282</v>
      </c>
      <c r="BH91" s="212" t="s">
        <v>282</v>
      </c>
      <c r="BI91" s="212" t="s">
        <v>282</v>
      </c>
      <c r="BJ91" s="212" t="s">
        <v>282</v>
      </c>
      <c r="BK91" s="212" t="s">
        <v>282</v>
      </c>
      <c r="BL91" s="212" t="s">
        <v>282</v>
      </c>
      <c r="BM91" s="212" t="s">
        <v>282</v>
      </c>
      <c r="BN91" s="212" t="s">
        <v>282</v>
      </c>
      <c r="BO91" s="212" t="s">
        <v>282</v>
      </c>
      <c r="BP91" s="212" t="s">
        <v>282</v>
      </c>
      <c r="BQ91" s="212" t="s">
        <v>282</v>
      </c>
      <c r="BR91" s="212" t="s">
        <v>282</v>
      </c>
      <c r="BS91" s="212" t="s">
        <v>282</v>
      </c>
      <c r="BT91" s="212" t="s">
        <v>282</v>
      </c>
      <c r="BU91" s="212" t="s">
        <v>282</v>
      </c>
      <c r="BV91" s="212" t="s">
        <v>282</v>
      </c>
      <c r="BW91" s="212" t="s">
        <v>282</v>
      </c>
      <c r="BX91" s="212" t="s">
        <v>282</v>
      </c>
      <c r="BY91" s="212" t="s">
        <v>282</v>
      </c>
      <c r="BZ91" s="212" t="s">
        <v>282</v>
      </c>
      <c r="CA91" s="212" t="s">
        <v>282</v>
      </c>
      <c r="CB91" s="212" t="s">
        <v>282</v>
      </c>
      <c r="CC91" s="212" t="s">
        <v>282</v>
      </c>
      <c r="CD91" s="212" t="s">
        <v>282</v>
      </c>
      <c r="CE91" s="212" t="s">
        <v>282</v>
      </c>
      <c r="CF91" s="212" t="s">
        <v>282</v>
      </c>
      <c r="CG91" s="212" t="s">
        <v>282</v>
      </c>
      <c r="CH91" s="212" t="s">
        <v>282</v>
      </c>
      <c r="CI91" s="212" t="s">
        <v>282</v>
      </c>
      <c r="CJ91" s="212" t="s">
        <v>282</v>
      </c>
      <c r="CK91" s="212" t="s">
        <v>282</v>
      </c>
      <c r="CL91" s="212" t="s">
        <v>282</v>
      </c>
      <c r="CM91" s="212" t="s">
        <v>282</v>
      </c>
      <c r="CN91" s="212" t="s">
        <v>282</v>
      </c>
      <c r="CO91" s="212" t="s">
        <v>282</v>
      </c>
      <c r="CP91" s="212" t="s">
        <v>282</v>
      </c>
      <c r="CQ91" s="212" t="s">
        <v>282</v>
      </c>
      <c r="CR91" s="212" t="s">
        <v>282</v>
      </c>
      <c r="CS91" s="212" t="s">
        <v>282</v>
      </c>
      <c r="CT91" s="212" t="s">
        <v>282</v>
      </c>
      <c r="CU91" s="212" t="s">
        <v>282</v>
      </c>
      <c r="CV91" s="212" t="s">
        <v>282</v>
      </c>
      <c r="CW91" s="212" t="s">
        <v>282</v>
      </c>
      <c r="CX91" s="212" t="s">
        <v>282</v>
      </c>
      <c r="CY91" s="212" t="s">
        <v>282</v>
      </c>
      <c r="CZ91" s="212" t="s">
        <v>282</v>
      </c>
      <c r="DA91" s="212" t="s">
        <v>282</v>
      </c>
      <c r="DB91" s="212" t="s">
        <v>282</v>
      </c>
      <c r="DC91" s="212" t="s">
        <v>282</v>
      </c>
      <c r="DD91" s="212" t="s">
        <v>282</v>
      </c>
      <c r="DE91" s="212" t="s">
        <v>282</v>
      </c>
      <c r="DF91" s="212" t="s">
        <v>282</v>
      </c>
      <c r="DG91" s="212" t="s">
        <v>282</v>
      </c>
      <c r="DH91" s="212" t="s">
        <v>282</v>
      </c>
      <c r="DI91" s="212" t="s">
        <v>282</v>
      </c>
      <c r="DJ91" s="212" t="s">
        <v>282</v>
      </c>
      <c r="DK91" s="212" t="s">
        <v>282</v>
      </c>
      <c r="DL91" s="212" t="s">
        <v>282</v>
      </c>
      <c r="DM91" s="212" t="s">
        <v>282</v>
      </c>
      <c r="DN91" s="212" t="s">
        <v>282</v>
      </c>
      <c r="DO91" s="212" t="s">
        <v>282</v>
      </c>
      <c r="DP91" s="212" t="s">
        <v>282</v>
      </c>
      <c r="DQ91" s="212" t="s">
        <v>282</v>
      </c>
      <c r="DR91" s="212" t="s">
        <v>282</v>
      </c>
      <c r="DS91" s="212" t="s">
        <v>282</v>
      </c>
      <c r="DT91" s="212" t="s">
        <v>282</v>
      </c>
      <c r="DU91" s="212" t="s">
        <v>282</v>
      </c>
      <c r="DV91" s="212" t="s">
        <v>282</v>
      </c>
    </row>
    <row r="92" spans="1:126" s="212" customFormat="1" x14ac:dyDescent="0.25">
      <c r="A92" s="212" t="s">
        <v>9523</v>
      </c>
      <c r="C92" s="212" t="s">
        <v>5328</v>
      </c>
      <c r="D92" s="159" t="s">
        <v>12574</v>
      </c>
      <c r="E92" s="212" t="s">
        <v>12575</v>
      </c>
      <c r="F92" s="159" t="s">
        <v>10534</v>
      </c>
      <c r="G92" s="159" t="s">
        <v>10880</v>
      </c>
      <c r="J92" s="159">
        <v>4</v>
      </c>
      <c r="K92" s="159">
        <v>2</v>
      </c>
      <c r="L92" s="159" t="s">
        <v>4504</v>
      </c>
      <c r="M92" s="159" t="s">
        <v>183</v>
      </c>
      <c r="N92" s="212" t="s">
        <v>282</v>
      </c>
      <c r="O92" s="212" t="s">
        <v>282</v>
      </c>
      <c r="P92" s="212" t="s">
        <v>282</v>
      </c>
      <c r="Q92" s="212" t="s">
        <v>282</v>
      </c>
      <c r="R92" s="212" t="s">
        <v>282</v>
      </c>
      <c r="S92" s="212" t="s">
        <v>282</v>
      </c>
      <c r="T92" s="212">
        <v>6.9</v>
      </c>
      <c r="U92" s="212">
        <v>3.1</v>
      </c>
      <c r="V92" s="212">
        <v>77</v>
      </c>
      <c r="W92" s="212" t="s">
        <v>282</v>
      </c>
      <c r="X92" s="212" t="s">
        <v>282</v>
      </c>
      <c r="Y92" s="212" t="s">
        <v>282</v>
      </c>
      <c r="Z92" s="212">
        <v>6.2</v>
      </c>
      <c r="AA92" s="212">
        <v>3.1</v>
      </c>
      <c r="AB92" s="212">
        <v>77</v>
      </c>
      <c r="AC92" s="212" t="s">
        <v>282</v>
      </c>
      <c r="AD92" s="212" t="s">
        <v>282</v>
      </c>
      <c r="AE92" s="212" t="s">
        <v>282</v>
      </c>
      <c r="AF92" s="212" t="s">
        <v>282</v>
      </c>
      <c r="AG92" s="212" t="s">
        <v>282</v>
      </c>
      <c r="AH92" s="212" t="s">
        <v>282</v>
      </c>
      <c r="AI92" s="159" t="s">
        <v>636</v>
      </c>
      <c r="AJ92" s="159" t="s">
        <v>282</v>
      </c>
      <c r="AK92" s="159" t="s">
        <v>282</v>
      </c>
      <c r="AL92" s="159" t="s">
        <v>282</v>
      </c>
      <c r="AM92" s="159" t="s">
        <v>282</v>
      </c>
      <c r="AN92" s="159" t="s">
        <v>282</v>
      </c>
      <c r="AO92" s="159" t="s">
        <v>282</v>
      </c>
      <c r="AP92" s="159" t="s">
        <v>282</v>
      </c>
      <c r="AQ92" s="212">
        <v>7</v>
      </c>
      <c r="AR92" s="212">
        <v>2.8</v>
      </c>
      <c r="AS92" s="212">
        <v>86</v>
      </c>
      <c r="AT92" s="212" t="s">
        <v>282</v>
      </c>
      <c r="AU92" s="212" t="s">
        <v>282</v>
      </c>
      <c r="AV92" s="212" t="s">
        <v>282</v>
      </c>
      <c r="AW92" s="212">
        <v>7</v>
      </c>
      <c r="AX92" s="212">
        <v>3.7</v>
      </c>
      <c r="AY92" s="212">
        <v>86</v>
      </c>
      <c r="AZ92" s="212" t="s">
        <v>282</v>
      </c>
      <c r="BA92" s="212" t="s">
        <v>282</v>
      </c>
      <c r="BB92" s="212" t="s">
        <v>282</v>
      </c>
      <c r="BC92" s="212" t="s">
        <v>282</v>
      </c>
      <c r="BD92" s="212" t="s">
        <v>282</v>
      </c>
      <c r="BE92" s="212" t="s">
        <v>282</v>
      </c>
      <c r="BF92" s="212" t="s">
        <v>282</v>
      </c>
      <c r="BG92" s="212" t="s">
        <v>282</v>
      </c>
      <c r="BH92" s="212" t="s">
        <v>282</v>
      </c>
      <c r="BI92" s="212" t="s">
        <v>282</v>
      </c>
      <c r="BJ92" s="212" t="s">
        <v>282</v>
      </c>
      <c r="BK92" s="212" t="s">
        <v>282</v>
      </c>
      <c r="BL92" s="212" t="s">
        <v>282</v>
      </c>
      <c r="BM92" s="212" t="s">
        <v>282</v>
      </c>
      <c r="BN92" s="212" t="s">
        <v>282</v>
      </c>
      <c r="BO92" s="212" t="s">
        <v>282</v>
      </c>
      <c r="BP92" s="212" t="s">
        <v>282</v>
      </c>
      <c r="BQ92" s="212" t="s">
        <v>282</v>
      </c>
      <c r="BR92" s="212" t="s">
        <v>282</v>
      </c>
      <c r="BS92" s="212" t="s">
        <v>282</v>
      </c>
      <c r="BT92" s="212" t="s">
        <v>282</v>
      </c>
      <c r="BU92" s="212" t="s">
        <v>282</v>
      </c>
      <c r="BV92" s="212" t="s">
        <v>282</v>
      </c>
      <c r="BW92" s="212" t="s">
        <v>282</v>
      </c>
      <c r="BX92" s="212" t="s">
        <v>282</v>
      </c>
      <c r="BY92" s="212" t="s">
        <v>282</v>
      </c>
      <c r="BZ92" s="212" t="s">
        <v>282</v>
      </c>
      <c r="CA92" s="212" t="s">
        <v>282</v>
      </c>
      <c r="CB92" s="212" t="s">
        <v>282</v>
      </c>
      <c r="CC92" s="212" t="s">
        <v>282</v>
      </c>
      <c r="CD92" s="212" t="s">
        <v>282</v>
      </c>
      <c r="CE92" s="212" t="s">
        <v>282</v>
      </c>
      <c r="CF92" s="212" t="s">
        <v>282</v>
      </c>
      <c r="CG92" s="212" t="s">
        <v>282</v>
      </c>
      <c r="CH92" s="212" t="s">
        <v>282</v>
      </c>
      <c r="CI92" s="212" t="s">
        <v>282</v>
      </c>
      <c r="CJ92" s="212" t="s">
        <v>282</v>
      </c>
      <c r="CK92" s="212" t="s">
        <v>282</v>
      </c>
      <c r="CL92" s="212" t="s">
        <v>282</v>
      </c>
      <c r="CM92" s="212" t="s">
        <v>282</v>
      </c>
      <c r="CN92" s="212" t="s">
        <v>282</v>
      </c>
      <c r="CO92" s="212" t="s">
        <v>282</v>
      </c>
      <c r="CP92" s="212" t="s">
        <v>282</v>
      </c>
      <c r="CQ92" s="212" t="s">
        <v>282</v>
      </c>
      <c r="CR92" s="212" t="s">
        <v>282</v>
      </c>
      <c r="CS92" s="212" t="s">
        <v>282</v>
      </c>
      <c r="CT92" s="212" t="s">
        <v>282</v>
      </c>
      <c r="CU92" s="212" t="s">
        <v>282</v>
      </c>
      <c r="CV92" s="212" t="s">
        <v>282</v>
      </c>
      <c r="CW92" s="212" t="s">
        <v>282</v>
      </c>
      <c r="CX92" s="212" t="s">
        <v>282</v>
      </c>
      <c r="CY92" s="212" t="s">
        <v>282</v>
      </c>
      <c r="CZ92" s="212" t="s">
        <v>282</v>
      </c>
      <c r="DA92" s="212" t="s">
        <v>282</v>
      </c>
      <c r="DB92" s="212" t="s">
        <v>282</v>
      </c>
      <c r="DC92" s="212" t="s">
        <v>282</v>
      </c>
      <c r="DD92" s="212" t="s">
        <v>282</v>
      </c>
      <c r="DE92" s="212" t="s">
        <v>282</v>
      </c>
      <c r="DF92" s="212" t="s">
        <v>282</v>
      </c>
      <c r="DG92" s="212" t="s">
        <v>282</v>
      </c>
      <c r="DH92" s="212" t="s">
        <v>282</v>
      </c>
      <c r="DI92" s="212" t="s">
        <v>282</v>
      </c>
      <c r="DJ92" s="212" t="s">
        <v>282</v>
      </c>
      <c r="DK92" s="212" t="s">
        <v>282</v>
      </c>
      <c r="DL92" s="212" t="s">
        <v>282</v>
      </c>
      <c r="DM92" s="212" t="s">
        <v>282</v>
      </c>
      <c r="DN92" s="212" t="s">
        <v>282</v>
      </c>
      <c r="DO92" s="212" t="s">
        <v>282</v>
      </c>
      <c r="DP92" s="212" t="s">
        <v>282</v>
      </c>
      <c r="DQ92" s="212" t="s">
        <v>282</v>
      </c>
      <c r="DR92" s="212" t="s">
        <v>282</v>
      </c>
      <c r="DS92" s="212" t="s">
        <v>282</v>
      </c>
      <c r="DT92" s="212" t="s">
        <v>282</v>
      </c>
      <c r="DU92" s="212" t="s">
        <v>282</v>
      </c>
      <c r="DV92" s="212" t="s">
        <v>282</v>
      </c>
    </row>
    <row r="93" spans="1:126" s="212" customFormat="1" x14ac:dyDescent="0.25">
      <c r="A93" s="212" t="s">
        <v>8814</v>
      </c>
      <c r="C93" s="212" t="s">
        <v>5328</v>
      </c>
      <c r="D93" s="159" t="s">
        <v>10574</v>
      </c>
      <c r="E93" s="212" t="s">
        <v>11584</v>
      </c>
      <c r="F93" s="159" t="s">
        <v>10534</v>
      </c>
      <c r="G93" s="159" t="s">
        <v>10535</v>
      </c>
      <c r="J93" s="159">
        <v>12</v>
      </c>
      <c r="K93" s="159">
        <v>2</v>
      </c>
      <c r="L93" s="159" t="s">
        <v>255</v>
      </c>
      <c r="M93" s="159" t="s">
        <v>10507</v>
      </c>
      <c r="N93" s="212" t="s">
        <v>282</v>
      </c>
      <c r="O93" s="212" t="s">
        <v>282</v>
      </c>
      <c r="P93" s="212" t="s">
        <v>282</v>
      </c>
      <c r="Q93" s="212">
        <v>32.96</v>
      </c>
      <c r="R93" s="212">
        <v>10.99</v>
      </c>
      <c r="S93" s="212">
        <v>324</v>
      </c>
      <c r="T93" s="212" t="s">
        <v>282</v>
      </c>
      <c r="U93" s="212" t="s">
        <v>282</v>
      </c>
      <c r="V93" s="212" t="s">
        <v>282</v>
      </c>
      <c r="W93" s="212" t="s">
        <v>282</v>
      </c>
      <c r="X93" s="212" t="s">
        <v>282</v>
      </c>
      <c r="Y93" s="212" t="s">
        <v>282</v>
      </c>
      <c r="Z93" s="212">
        <v>42.7</v>
      </c>
      <c r="AA93" s="212">
        <v>12.91</v>
      </c>
      <c r="AB93" s="212">
        <v>263</v>
      </c>
      <c r="AC93" s="212" t="s">
        <v>282</v>
      </c>
      <c r="AD93" s="212" t="s">
        <v>282</v>
      </c>
      <c r="AE93" s="212" t="s">
        <v>282</v>
      </c>
      <c r="AF93" s="212" t="s">
        <v>282</v>
      </c>
      <c r="AG93" s="212" t="s">
        <v>282</v>
      </c>
      <c r="AH93" s="212" t="s">
        <v>282</v>
      </c>
      <c r="AI93" s="159" t="s">
        <v>790</v>
      </c>
      <c r="AJ93" s="159" t="s">
        <v>10507</v>
      </c>
      <c r="AK93" s="159" t="s">
        <v>282</v>
      </c>
      <c r="AL93" s="159" t="s">
        <v>282</v>
      </c>
      <c r="AM93" s="159" t="s">
        <v>282</v>
      </c>
      <c r="AN93" s="159">
        <v>31.98</v>
      </c>
      <c r="AO93" s="159">
        <v>11.08</v>
      </c>
      <c r="AP93" s="159">
        <v>329</v>
      </c>
      <c r="AQ93" s="212" t="s">
        <v>282</v>
      </c>
      <c r="AR93" s="212" t="s">
        <v>282</v>
      </c>
      <c r="AS93" s="212" t="s">
        <v>282</v>
      </c>
      <c r="AT93" s="212" t="s">
        <v>282</v>
      </c>
      <c r="AU93" s="212" t="s">
        <v>282</v>
      </c>
      <c r="AV93" s="212" t="s">
        <v>282</v>
      </c>
      <c r="AW93" s="212">
        <v>39.71</v>
      </c>
      <c r="AX93" s="212">
        <v>11.87</v>
      </c>
      <c r="AY93" s="212">
        <v>264</v>
      </c>
      <c r="AZ93" s="212" t="s">
        <v>282</v>
      </c>
      <c r="BA93" s="212" t="s">
        <v>282</v>
      </c>
      <c r="BB93" s="212" t="s">
        <v>282</v>
      </c>
      <c r="BC93" s="212" t="s">
        <v>282</v>
      </c>
      <c r="BD93" s="212" t="s">
        <v>282</v>
      </c>
      <c r="BE93" s="212" t="s">
        <v>282</v>
      </c>
      <c r="BF93" s="212" t="s">
        <v>282</v>
      </c>
      <c r="BG93" s="212" t="s">
        <v>282</v>
      </c>
      <c r="BH93" s="212" t="s">
        <v>282</v>
      </c>
      <c r="BI93" s="212" t="s">
        <v>282</v>
      </c>
      <c r="BJ93" s="212" t="s">
        <v>282</v>
      </c>
      <c r="BK93" s="212" t="s">
        <v>282</v>
      </c>
      <c r="BL93" s="212" t="s">
        <v>282</v>
      </c>
      <c r="BM93" s="212" t="s">
        <v>282</v>
      </c>
      <c r="BN93" s="212" t="s">
        <v>282</v>
      </c>
      <c r="BO93" s="212" t="s">
        <v>282</v>
      </c>
      <c r="BP93" s="212" t="s">
        <v>282</v>
      </c>
      <c r="BQ93" s="212" t="s">
        <v>282</v>
      </c>
      <c r="BR93" s="212" t="s">
        <v>282</v>
      </c>
      <c r="BS93" s="212" t="s">
        <v>282</v>
      </c>
      <c r="BT93" s="212" t="s">
        <v>282</v>
      </c>
      <c r="BU93" s="212" t="s">
        <v>282</v>
      </c>
      <c r="BV93" s="212" t="s">
        <v>282</v>
      </c>
      <c r="BW93" s="212" t="s">
        <v>282</v>
      </c>
      <c r="BX93" s="212" t="s">
        <v>282</v>
      </c>
      <c r="BY93" s="212" t="s">
        <v>282</v>
      </c>
      <c r="BZ93" s="212" t="s">
        <v>282</v>
      </c>
      <c r="CA93" s="212" t="s">
        <v>282</v>
      </c>
      <c r="CB93" s="212" t="s">
        <v>282</v>
      </c>
      <c r="CC93" s="212" t="s">
        <v>282</v>
      </c>
      <c r="CD93" s="212" t="s">
        <v>282</v>
      </c>
      <c r="CE93" s="212" t="s">
        <v>282</v>
      </c>
      <c r="CF93" s="212" t="s">
        <v>282</v>
      </c>
      <c r="CG93" s="212" t="s">
        <v>282</v>
      </c>
      <c r="CH93" s="212" t="s">
        <v>282</v>
      </c>
      <c r="CI93" s="212" t="s">
        <v>282</v>
      </c>
      <c r="CJ93" s="212" t="s">
        <v>282</v>
      </c>
      <c r="CK93" s="212" t="s">
        <v>282</v>
      </c>
      <c r="CL93" s="212" t="s">
        <v>282</v>
      </c>
      <c r="CM93" s="212" t="s">
        <v>282</v>
      </c>
      <c r="CN93" s="212" t="s">
        <v>282</v>
      </c>
      <c r="CO93" s="212" t="s">
        <v>282</v>
      </c>
      <c r="CP93" s="212" t="s">
        <v>282</v>
      </c>
      <c r="CQ93" s="212" t="s">
        <v>282</v>
      </c>
      <c r="CR93" s="212" t="s">
        <v>282</v>
      </c>
      <c r="CS93" s="212" t="s">
        <v>282</v>
      </c>
      <c r="CT93" s="212" t="s">
        <v>282</v>
      </c>
      <c r="CU93" s="212" t="s">
        <v>282</v>
      </c>
      <c r="CV93" s="212" t="s">
        <v>282</v>
      </c>
      <c r="CW93" s="212" t="s">
        <v>282</v>
      </c>
      <c r="CX93" s="212" t="s">
        <v>282</v>
      </c>
      <c r="CY93" s="212" t="s">
        <v>282</v>
      </c>
      <c r="CZ93" s="212" t="s">
        <v>282</v>
      </c>
      <c r="DA93" s="212" t="s">
        <v>282</v>
      </c>
      <c r="DB93" s="212" t="s">
        <v>282</v>
      </c>
      <c r="DC93" s="212" t="s">
        <v>282</v>
      </c>
      <c r="DD93" s="212" t="s">
        <v>282</v>
      </c>
      <c r="DE93" s="212" t="s">
        <v>282</v>
      </c>
      <c r="DF93" s="212" t="s">
        <v>282</v>
      </c>
      <c r="DG93" s="212" t="s">
        <v>282</v>
      </c>
      <c r="DH93" s="212" t="s">
        <v>282</v>
      </c>
      <c r="DI93" s="212" t="s">
        <v>282</v>
      </c>
      <c r="DJ93" s="212" t="s">
        <v>282</v>
      </c>
      <c r="DK93" s="212" t="s">
        <v>282</v>
      </c>
      <c r="DL93" s="212" t="s">
        <v>282</v>
      </c>
      <c r="DM93" s="212" t="s">
        <v>282</v>
      </c>
      <c r="DN93" s="212" t="s">
        <v>282</v>
      </c>
      <c r="DO93" s="212" t="s">
        <v>282</v>
      </c>
      <c r="DP93" s="212" t="s">
        <v>282</v>
      </c>
      <c r="DQ93" s="212" t="s">
        <v>282</v>
      </c>
      <c r="DR93" s="212" t="s">
        <v>282</v>
      </c>
      <c r="DS93" s="212" t="s">
        <v>282</v>
      </c>
      <c r="DT93" s="212" t="s">
        <v>282</v>
      </c>
      <c r="DU93" s="212" t="s">
        <v>282</v>
      </c>
      <c r="DV93" s="212" t="s">
        <v>282</v>
      </c>
    </row>
    <row r="94" spans="1:126" s="212" customFormat="1" x14ac:dyDescent="0.25">
      <c r="A94" s="212" t="s">
        <v>8814</v>
      </c>
      <c r="C94" s="212" t="s">
        <v>5328</v>
      </c>
      <c r="D94" s="159" t="s">
        <v>10574</v>
      </c>
      <c r="E94" s="212" t="s">
        <v>10815</v>
      </c>
      <c r="F94" s="159" t="s">
        <v>10534</v>
      </c>
      <c r="G94" s="159" t="s">
        <v>10535</v>
      </c>
      <c r="J94" s="159">
        <v>12</v>
      </c>
      <c r="K94" s="159">
        <v>2</v>
      </c>
      <c r="L94" s="159" t="s">
        <v>255</v>
      </c>
      <c r="M94" s="159" t="s">
        <v>10507</v>
      </c>
      <c r="N94" s="212" t="s">
        <v>282</v>
      </c>
      <c r="O94" s="212" t="s">
        <v>282</v>
      </c>
      <c r="P94" s="212" t="s">
        <v>282</v>
      </c>
      <c r="Q94" s="212">
        <v>52.19</v>
      </c>
      <c r="R94" s="212">
        <v>9.36</v>
      </c>
      <c r="S94" s="212">
        <v>324</v>
      </c>
      <c r="T94" s="212" t="s">
        <v>282</v>
      </c>
      <c r="U94" s="212" t="s">
        <v>282</v>
      </c>
      <c r="V94" s="212" t="s">
        <v>282</v>
      </c>
      <c r="W94" s="212" t="s">
        <v>282</v>
      </c>
      <c r="X94" s="212" t="s">
        <v>282</v>
      </c>
      <c r="Y94" s="212" t="s">
        <v>282</v>
      </c>
      <c r="Z94" s="212">
        <v>51.92</v>
      </c>
      <c r="AA94" s="212">
        <v>8.5299999999999994</v>
      </c>
      <c r="AB94" s="212">
        <v>263</v>
      </c>
      <c r="AC94" s="212" t="s">
        <v>282</v>
      </c>
      <c r="AD94" s="212" t="s">
        <v>282</v>
      </c>
      <c r="AE94" s="212" t="s">
        <v>282</v>
      </c>
      <c r="AF94" s="212" t="s">
        <v>282</v>
      </c>
      <c r="AG94" s="212" t="s">
        <v>282</v>
      </c>
      <c r="AH94" s="212" t="s">
        <v>282</v>
      </c>
      <c r="AI94" s="159" t="s">
        <v>790</v>
      </c>
      <c r="AJ94" s="159" t="s">
        <v>10507</v>
      </c>
      <c r="AK94" s="159" t="s">
        <v>282</v>
      </c>
      <c r="AL94" s="159" t="s">
        <v>282</v>
      </c>
      <c r="AM94" s="159" t="s">
        <v>282</v>
      </c>
      <c r="AN94" s="159">
        <v>51.95</v>
      </c>
      <c r="AO94" s="159">
        <v>10.039999999999999</v>
      </c>
      <c r="AP94" s="159">
        <v>329</v>
      </c>
      <c r="AQ94" s="212" t="s">
        <v>282</v>
      </c>
      <c r="AR94" s="212" t="s">
        <v>282</v>
      </c>
      <c r="AS94" s="212" t="s">
        <v>282</v>
      </c>
      <c r="AT94" s="212" t="s">
        <v>282</v>
      </c>
      <c r="AU94" s="212" t="s">
        <v>282</v>
      </c>
      <c r="AV94" s="212" t="s">
        <v>282</v>
      </c>
      <c r="AW94" s="212">
        <v>52.5</v>
      </c>
      <c r="AX94" s="212">
        <v>9.99</v>
      </c>
      <c r="AY94" s="212">
        <v>264</v>
      </c>
      <c r="AZ94" s="212" t="s">
        <v>282</v>
      </c>
      <c r="BA94" s="212" t="s">
        <v>282</v>
      </c>
      <c r="BB94" s="212" t="s">
        <v>282</v>
      </c>
      <c r="BC94" s="212" t="s">
        <v>282</v>
      </c>
      <c r="BD94" s="212" t="s">
        <v>282</v>
      </c>
      <c r="BE94" s="212" t="s">
        <v>282</v>
      </c>
      <c r="BF94" s="212" t="s">
        <v>282</v>
      </c>
      <c r="BG94" s="212" t="s">
        <v>282</v>
      </c>
      <c r="BH94" s="212" t="s">
        <v>282</v>
      </c>
      <c r="BI94" s="212" t="s">
        <v>282</v>
      </c>
      <c r="BJ94" s="212" t="s">
        <v>282</v>
      </c>
      <c r="BK94" s="212" t="s">
        <v>282</v>
      </c>
      <c r="BL94" s="212" t="s">
        <v>282</v>
      </c>
      <c r="BM94" s="212" t="s">
        <v>282</v>
      </c>
      <c r="BN94" s="212" t="s">
        <v>282</v>
      </c>
      <c r="BO94" s="212" t="s">
        <v>282</v>
      </c>
      <c r="BP94" s="212" t="s">
        <v>282</v>
      </c>
      <c r="BQ94" s="212" t="s">
        <v>282</v>
      </c>
      <c r="BR94" s="212" t="s">
        <v>282</v>
      </c>
      <c r="BS94" s="212" t="s">
        <v>282</v>
      </c>
      <c r="BT94" s="212" t="s">
        <v>282</v>
      </c>
      <c r="BU94" s="212" t="s">
        <v>282</v>
      </c>
      <c r="BV94" s="212" t="s">
        <v>282</v>
      </c>
      <c r="BW94" s="212" t="s">
        <v>282</v>
      </c>
      <c r="BX94" s="212" t="s">
        <v>282</v>
      </c>
      <c r="BY94" s="212" t="s">
        <v>282</v>
      </c>
      <c r="BZ94" s="212" t="s">
        <v>282</v>
      </c>
      <c r="CA94" s="212" t="s">
        <v>282</v>
      </c>
      <c r="CB94" s="212" t="s">
        <v>282</v>
      </c>
      <c r="CC94" s="212" t="s">
        <v>282</v>
      </c>
      <c r="CD94" s="212" t="s">
        <v>282</v>
      </c>
      <c r="CE94" s="212" t="s">
        <v>282</v>
      </c>
      <c r="CF94" s="212" t="s">
        <v>282</v>
      </c>
      <c r="CG94" s="212" t="s">
        <v>282</v>
      </c>
      <c r="CH94" s="212" t="s">
        <v>282</v>
      </c>
      <c r="CI94" s="212" t="s">
        <v>282</v>
      </c>
      <c r="CJ94" s="212" t="s">
        <v>282</v>
      </c>
      <c r="CK94" s="212" t="s">
        <v>282</v>
      </c>
      <c r="CL94" s="212" t="s">
        <v>282</v>
      </c>
      <c r="CM94" s="212" t="s">
        <v>282</v>
      </c>
      <c r="CN94" s="212" t="s">
        <v>282</v>
      </c>
      <c r="CO94" s="212" t="s">
        <v>282</v>
      </c>
      <c r="CP94" s="212" t="s">
        <v>282</v>
      </c>
      <c r="CQ94" s="212" t="s">
        <v>282</v>
      </c>
      <c r="CR94" s="212" t="s">
        <v>282</v>
      </c>
      <c r="CS94" s="212" t="s">
        <v>282</v>
      </c>
      <c r="CT94" s="212" t="s">
        <v>282</v>
      </c>
      <c r="CU94" s="212" t="s">
        <v>282</v>
      </c>
      <c r="CV94" s="212" t="s">
        <v>282</v>
      </c>
      <c r="CW94" s="212" t="s">
        <v>282</v>
      </c>
      <c r="CX94" s="212" t="s">
        <v>282</v>
      </c>
      <c r="CY94" s="212" t="s">
        <v>282</v>
      </c>
      <c r="CZ94" s="212" t="s">
        <v>282</v>
      </c>
      <c r="DA94" s="212" t="s">
        <v>282</v>
      </c>
      <c r="DB94" s="212" t="s">
        <v>282</v>
      </c>
      <c r="DC94" s="212" t="s">
        <v>282</v>
      </c>
      <c r="DD94" s="212" t="s">
        <v>282</v>
      </c>
      <c r="DE94" s="212" t="s">
        <v>282</v>
      </c>
      <c r="DF94" s="212" t="s">
        <v>282</v>
      </c>
      <c r="DG94" s="212" t="s">
        <v>282</v>
      </c>
      <c r="DH94" s="212" t="s">
        <v>282</v>
      </c>
      <c r="DI94" s="212" t="s">
        <v>282</v>
      </c>
      <c r="DJ94" s="212" t="s">
        <v>282</v>
      </c>
      <c r="DK94" s="212" t="s">
        <v>282</v>
      </c>
      <c r="DL94" s="212" t="s">
        <v>282</v>
      </c>
      <c r="DM94" s="212" t="s">
        <v>282</v>
      </c>
      <c r="DN94" s="212" t="s">
        <v>282</v>
      </c>
      <c r="DO94" s="212" t="s">
        <v>282</v>
      </c>
      <c r="DP94" s="212" t="s">
        <v>282</v>
      </c>
      <c r="DQ94" s="212" t="s">
        <v>282</v>
      </c>
      <c r="DR94" s="212" t="s">
        <v>282</v>
      </c>
      <c r="DS94" s="212" t="s">
        <v>282</v>
      </c>
      <c r="DT94" s="212" t="s">
        <v>282</v>
      </c>
      <c r="DU94" s="212" t="s">
        <v>282</v>
      </c>
      <c r="DV94" s="212" t="s">
        <v>282</v>
      </c>
    </row>
    <row r="95" spans="1:126" s="212" customFormat="1" x14ac:dyDescent="0.25">
      <c r="A95" s="212" t="s">
        <v>15751</v>
      </c>
      <c r="C95" s="212" t="s">
        <v>5328</v>
      </c>
      <c r="D95" s="159" t="s">
        <v>13162</v>
      </c>
      <c r="E95" s="212" t="s">
        <v>13158</v>
      </c>
      <c r="F95" s="159" t="s">
        <v>10534</v>
      </c>
      <c r="G95" s="159" t="s">
        <v>10880</v>
      </c>
      <c r="J95" s="159">
        <v>8</v>
      </c>
      <c r="K95" s="159">
        <v>2</v>
      </c>
      <c r="L95" s="212" t="s">
        <v>670</v>
      </c>
      <c r="M95" s="159" t="s">
        <v>183</v>
      </c>
      <c r="N95" s="212" t="s">
        <v>282</v>
      </c>
      <c r="O95" s="212" t="s">
        <v>282</v>
      </c>
      <c r="P95" s="212" t="s">
        <v>282</v>
      </c>
      <c r="Q95" s="212">
        <v>16.84</v>
      </c>
      <c r="R95" s="212">
        <v>6.03</v>
      </c>
      <c r="S95" s="212">
        <v>25</v>
      </c>
      <c r="T95" s="212" t="s">
        <v>282</v>
      </c>
      <c r="U95" s="212" t="s">
        <v>282</v>
      </c>
      <c r="V95" s="212" t="s">
        <v>282</v>
      </c>
      <c r="W95" s="212">
        <v>10.91</v>
      </c>
      <c r="X95" s="212">
        <v>7.09</v>
      </c>
      <c r="Y95" s="212">
        <v>25</v>
      </c>
      <c r="Z95" s="212">
        <v>9.5</v>
      </c>
      <c r="AA95" s="212">
        <v>7.73</v>
      </c>
      <c r="AB95" s="212">
        <v>20</v>
      </c>
      <c r="AC95" s="212" t="s">
        <v>282</v>
      </c>
      <c r="AD95" s="212" t="s">
        <v>282</v>
      </c>
      <c r="AE95" s="212" t="s">
        <v>282</v>
      </c>
      <c r="AF95" s="212" t="s">
        <v>282</v>
      </c>
      <c r="AG95" s="212" t="s">
        <v>282</v>
      </c>
      <c r="AH95" s="212" t="s">
        <v>282</v>
      </c>
      <c r="AI95" s="159" t="s">
        <v>636</v>
      </c>
      <c r="AJ95" s="159" t="s">
        <v>282</v>
      </c>
      <c r="AK95" s="159" t="s">
        <v>282</v>
      </c>
      <c r="AL95" s="159" t="s">
        <v>282</v>
      </c>
      <c r="AM95" s="159" t="s">
        <v>282</v>
      </c>
      <c r="AN95" s="159">
        <v>13.84</v>
      </c>
      <c r="AO95" s="159">
        <v>6.18</v>
      </c>
      <c r="AP95" s="159">
        <v>25</v>
      </c>
      <c r="AQ95" s="212" t="s">
        <v>282</v>
      </c>
      <c r="AR95" s="212" t="s">
        <v>282</v>
      </c>
      <c r="AS95" s="212" t="s">
        <v>282</v>
      </c>
      <c r="AT95" s="212">
        <v>16.93</v>
      </c>
      <c r="AU95" s="212">
        <v>6.81</v>
      </c>
      <c r="AV95" s="212">
        <v>25</v>
      </c>
      <c r="AW95" s="212">
        <v>19.13</v>
      </c>
      <c r="AX95" s="212">
        <v>7.8</v>
      </c>
      <c r="AY95" s="212">
        <v>16</v>
      </c>
      <c r="AZ95" s="212" t="s">
        <v>282</v>
      </c>
      <c r="BA95" s="212" t="s">
        <v>282</v>
      </c>
      <c r="BB95" s="212" t="s">
        <v>282</v>
      </c>
      <c r="BC95" s="212" t="s">
        <v>282</v>
      </c>
      <c r="BD95" s="212" t="s">
        <v>282</v>
      </c>
      <c r="BE95" s="212" t="s">
        <v>282</v>
      </c>
      <c r="BF95" s="212" t="s">
        <v>282</v>
      </c>
      <c r="BG95" s="212" t="s">
        <v>282</v>
      </c>
      <c r="BH95" s="212" t="s">
        <v>282</v>
      </c>
      <c r="BI95" s="212" t="s">
        <v>282</v>
      </c>
      <c r="BJ95" s="212" t="s">
        <v>282</v>
      </c>
      <c r="BK95" s="212" t="s">
        <v>282</v>
      </c>
      <c r="BL95" s="212" t="s">
        <v>282</v>
      </c>
      <c r="BM95" s="212" t="s">
        <v>282</v>
      </c>
      <c r="BN95" s="212" t="s">
        <v>282</v>
      </c>
      <c r="BO95" s="212" t="s">
        <v>282</v>
      </c>
      <c r="BP95" s="212" t="s">
        <v>282</v>
      </c>
      <c r="BQ95" s="212" t="s">
        <v>282</v>
      </c>
      <c r="BR95" s="212" t="s">
        <v>282</v>
      </c>
      <c r="BS95" s="212" t="s">
        <v>282</v>
      </c>
      <c r="BT95" s="212" t="s">
        <v>282</v>
      </c>
      <c r="BU95" s="212" t="s">
        <v>282</v>
      </c>
      <c r="BV95" s="212" t="s">
        <v>282</v>
      </c>
      <c r="BW95" s="212" t="s">
        <v>282</v>
      </c>
      <c r="BX95" s="212" t="s">
        <v>282</v>
      </c>
      <c r="BY95" s="212" t="s">
        <v>282</v>
      </c>
      <c r="BZ95" s="212" t="s">
        <v>282</v>
      </c>
      <c r="CA95" s="212" t="s">
        <v>282</v>
      </c>
      <c r="CB95" s="212" t="s">
        <v>282</v>
      </c>
      <c r="CC95" s="212" t="s">
        <v>282</v>
      </c>
      <c r="CD95" s="212" t="s">
        <v>282</v>
      </c>
      <c r="CE95" s="212" t="s">
        <v>282</v>
      </c>
      <c r="CF95" s="212" t="s">
        <v>282</v>
      </c>
      <c r="CG95" s="212" t="s">
        <v>282</v>
      </c>
      <c r="CH95" s="212" t="s">
        <v>282</v>
      </c>
      <c r="CI95" s="212" t="s">
        <v>282</v>
      </c>
      <c r="CJ95" s="212" t="s">
        <v>282</v>
      </c>
      <c r="CK95" s="212" t="s">
        <v>282</v>
      </c>
      <c r="CL95" s="212" t="s">
        <v>282</v>
      </c>
      <c r="CM95" s="212" t="s">
        <v>282</v>
      </c>
      <c r="CN95" s="212" t="s">
        <v>282</v>
      </c>
      <c r="CO95" s="212" t="s">
        <v>282</v>
      </c>
      <c r="CP95" s="212" t="s">
        <v>282</v>
      </c>
      <c r="CQ95" s="212" t="s">
        <v>282</v>
      </c>
      <c r="CR95" s="212" t="s">
        <v>282</v>
      </c>
      <c r="CS95" s="212" t="s">
        <v>282</v>
      </c>
      <c r="CT95" s="212" t="s">
        <v>282</v>
      </c>
      <c r="CU95" s="212" t="s">
        <v>282</v>
      </c>
      <c r="CV95" s="212" t="s">
        <v>282</v>
      </c>
      <c r="CW95" s="212" t="s">
        <v>282</v>
      </c>
      <c r="CX95" s="212" t="s">
        <v>282</v>
      </c>
      <c r="CY95" s="212" t="s">
        <v>282</v>
      </c>
      <c r="CZ95" s="212" t="s">
        <v>282</v>
      </c>
      <c r="DA95" s="212" t="s">
        <v>282</v>
      </c>
      <c r="DB95" s="212" t="s">
        <v>282</v>
      </c>
      <c r="DC95" s="212" t="s">
        <v>282</v>
      </c>
      <c r="DD95" s="212" t="s">
        <v>282</v>
      </c>
      <c r="DE95" s="212" t="s">
        <v>282</v>
      </c>
      <c r="DF95" s="212" t="s">
        <v>282</v>
      </c>
      <c r="DG95" s="212" t="s">
        <v>282</v>
      </c>
      <c r="DH95" s="212" t="s">
        <v>282</v>
      </c>
      <c r="DI95" s="212" t="s">
        <v>282</v>
      </c>
      <c r="DJ95" s="212" t="s">
        <v>282</v>
      </c>
      <c r="DK95" s="212" t="s">
        <v>282</v>
      </c>
      <c r="DL95" s="212" t="s">
        <v>282</v>
      </c>
      <c r="DM95" s="212" t="s">
        <v>282</v>
      </c>
      <c r="DN95" s="212" t="s">
        <v>282</v>
      </c>
      <c r="DO95" s="212" t="s">
        <v>282</v>
      </c>
      <c r="DP95" s="212" t="s">
        <v>282</v>
      </c>
      <c r="DQ95" s="212" t="s">
        <v>282</v>
      </c>
      <c r="DR95" s="212" t="s">
        <v>282</v>
      </c>
      <c r="DS95" s="212" t="s">
        <v>282</v>
      </c>
      <c r="DT95" s="212" t="s">
        <v>282</v>
      </c>
      <c r="DU95" s="212" t="s">
        <v>282</v>
      </c>
      <c r="DV95" s="212" t="s">
        <v>282</v>
      </c>
    </row>
    <row r="96" spans="1:126" s="212" customFormat="1" x14ac:dyDescent="0.25">
      <c r="A96" s="212" t="s">
        <v>8463</v>
      </c>
      <c r="B96" s="212" t="s">
        <v>15364</v>
      </c>
      <c r="C96" s="212" t="s">
        <v>5328</v>
      </c>
      <c r="D96" s="159" t="s">
        <v>10574</v>
      </c>
      <c r="E96" s="159" t="s">
        <v>15365</v>
      </c>
      <c r="F96" s="159" t="s">
        <v>10534</v>
      </c>
      <c r="G96" s="159" t="s">
        <v>10535</v>
      </c>
      <c r="J96" s="159">
        <v>6</v>
      </c>
      <c r="K96" s="159">
        <v>2</v>
      </c>
      <c r="L96" s="212" t="s">
        <v>673</v>
      </c>
      <c r="M96" s="159" t="s">
        <v>183</v>
      </c>
      <c r="N96" s="212" t="s">
        <v>282</v>
      </c>
      <c r="O96" s="212" t="s">
        <v>282</v>
      </c>
      <c r="P96" s="212" t="s">
        <v>282</v>
      </c>
      <c r="Q96" s="212">
        <v>74.3</v>
      </c>
      <c r="R96" s="212">
        <v>6.39</v>
      </c>
      <c r="S96" s="212">
        <v>320</v>
      </c>
      <c r="T96" s="212" t="s">
        <v>282</v>
      </c>
      <c r="U96" s="212" t="s">
        <v>282</v>
      </c>
      <c r="V96" s="212" t="s">
        <v>282</v>
      </c>
      <c r="W96" s="212" t="s">
        <v>282</v>
      </c>
      <c r="X96" s="212" t="s">
        <v>282</v>
      </c>
      <c r="Y96" s="212" t="s">
        <v>282</v>
      </c>
      <c r="Z96" s="212">
        <v>79.3</v>
      </c>
      <c r="AA96" s="212">
        <v>6.9</v>
      </c>
      <c r="AB96" s="212">
        <v>253</v>
      </c>
      <c r="AC96" s="212" t="s">
        <v>282</v>
      </c>
      <c r="AD96" s="212" t="s">
        <v>282</v>
      </c>
      <c r="AE96" s="212" t="s">
        <v>282</v>
      </c>
      <c r="AF96" s="212" t="s">
        <v>282</v>
      </c>
      <c r="AG96" s="212" t="s">
        <v>282</v>
      </c>
      <c r="AH96" s="212" t="s">
        <v>282</v>
      </c>
      <c r="AI96" s="159" t="s">
        <v>306</v>
      </c>
      <c r="AJ96" s="159" t="s">
        <v>282</v>
      </c>
      <c r="AK96" s="159" t="s">
        <v>282</v>
      </c>
      <c r="AL96" s="159" t="s">
        <v>282</v>
      </c>
      <c r="AM96" s="159" t="s">
        <v>282</v>
      </c>
      <c r="AN96" s="159">
        <v>74.3</v>
      </c>
      <c r="AO96" s="159">
        <v>6.23</v>
      </c>
      <c r="AP96" s="159">
        <v>327</v>
      </c>
      <c r="AQ96" s="212" t="s">
        <v>282</v>
      </c>
      <c r="AR96" s="212" t="s">
        <v>282</v>
      </c>
      <c r="AS96" s="212" t="s">
        <v>282</v>
      </c>
      <c r="AT96" s="212" t="s">
        <v>282</v>
      </c>
      <c r="AU96" s="212" t="s">
        <v>282</v>
      </c>
      <c r="AV96" s="212" t="s">
        <v>282</v>
      </c>
      <c r="AW96" s="212">
        <v>74.5</v>
      </c>
      <c r="AX96" s="212">
        <v>15.52</v>
      </c>
      <c r="AY96" s="212">
        <v>302</v>
      </c>
      <c r="AZ96" s="212" t="s">
        <v>282</v>
      </c>
      <c r="BA96" s="212" t="s">
        <v>282</v>
      </c>
      <c r="BB96" s="212" t="s">
        <v>282</v>
      </c>
      <c r="BC96" s="212" t="s">
        <v>282</v>
      </c>
      <c r="BD96" s="212" t="s">
        <v>282</v>
      </c>
      <c r="BE96" s="212" t="s">
        <v>282</v>
      </c>
      <c r="BF96" s="212" t="s">
        <v>282</v>
      </c>
      <c r="BG96" s="212" t="s">
        <v>282</v>
      </c>
      <c r="BH96" s="212" t="s">
        <v>282</v>
      </c>
      <c r="BI96" s="212" t="s">
        <v>282</v>
      </c>
      <c r="BJ96" s="212" t="s">
        <v>282</v>
      </c>
      <c r="BK96" s="212" t="s">
        <v>282</v>
      </c>
      <c r="BL96" s="212" t="s">
        <v>282</v>
      </c>
      <c r="BM96" s="212" t="s">
        <v>282</v>
      </c>
      <c r="BN96" s="212" t="s">
        <v>282</v>
      </c>
      <c r="BO96" s="212" t="s">
        <v>282</v>
      </c>
      <c r="BP96" s="212" t="s">
        <v>282</v>
      </c>
      <c r="BQ96" s="212" t="s">
        <v>282</v>
      </c>
      <c r="BR96" s="212" t="s">
        <v>282</v>
      </c>
      <c r="BS96" s="212" t="s">
        <v>282</v>
      </c>
      <c r="BT96" s="212" t="s">
        <v>282</v>
      </c>
      <c r="BU96" s="212" t="s">
        <v>282</v>
      </c>
      <c r="BV96" s="212" t="s">
        <v>282</v>
      </c>
      <c r="BW96" s="212" t="s">
        <v>282</v>
      </c>
      <c r="BX96" s="212" t="s">
        <v>282</v>
      </c>
      <c r="BY96" s="212" t="s">
        <v>282</v>
      </c>
      <c r="BZ96" s="212" t="s">
        <v>282</v>
      </c>
      <c r="CA96" s="212" t="s">
        <v>282</v>
      </c>
      <c r="CB96" s="212" t="s">
        <v>282</v>
      </c>
      <c r="CC96" s="212" t="s">
        <v>282</v>
      </c>
      <c r="CD96" s="212" t="s">
        <v>282</v>
      </c>
      <c r="CE96" s="212" t="s">
        <v>282</v>
      </c>
      <c r="CF96" s="212" t="s">
        <v>282</v>
      </c>
      <c r="CG96" s="212" t="s">
        <v>282</v>
      </c>
      <c r="CH96" s="212" t="s">
        <v>282</v>
      </c>
      <c r="CI96" s="212" t="s">
        <v>282</v>
      </c>
      <c r="CJ96" s="212" t="s">
        <v>282</v>
      </c>
      <c r="CK96" s="212" t="s">
        <v>282</v>
      </c>
      <c r="CL96" s="212" t="s">
        <v>282</v>
      </c>
      <c r="CM96" s="212" t="s">
        <v>282</v>
      </c>
      <c r="CN96" s="212" t="s">
        <v>282</v>
      </c>
      <c r="CO96" s="212" t="s">
        <v>282</v>
      </c>
      <c r="CP96" s="212" t="s">
        <v>282</v>
      </c>
      <c r="CQ96" s="212" t="s">
        <v>282</v>
      </c>
      <c r="CR96" s="212" t="s">
        <v>282</v>
      </c>
      <c r="CS96" s="212" t="s">
        <v>282</v>
      </c>
      <c r="CT96" s="212" t="s">
        <v>282</v>
      </c>
      <c r="CU96" s="212" t="s">
        <v>282</v>
      </c>
      <c r="CV96" s="212" t="s">
        <v>282</v>
      </c>
      <c r="CW96" s="212" t="s">
        <v>282</v>
      </c>
      <c r="CX96" s="212" t="s">
        <v>282</v>
      </c>
      <c r="CY96" s="212" t="s">
        <v>282</v>
      </c>
      <c r="CZ96" s="212" t="s">
        <v>282</v>
      </c>
      <c r="DA96" s="212" t="s">
        <v>282</v>
      </c>
      <c r="DB96" s="212" t="s">
        <v>282</v>
      </c>
      <c r="DC96" s="212" t="s">
        <v>282</v>
      </c>
      <c r="DD96" s="212" t="s">
        <v>282</v>
      </c>
      <c r="DE96" s="212" t="s">
        <v>282</v>
      </c>
      <c r="DF96" s="212" t="s">
        <v>282</v>
      </c>
      <c r="DG96" s="212" t="s">
        <v>282</v>
      </c>
      <c r="DH96" s="212" t="s">
        <v>282</v>
      </c>
      <c r="DI96" s="212" t="s">
        <v>282</v>
      </c>
      <c r="DJ96" s="212" t="s">
        <v>282</v>
      </c>
      <c r="DK96" s="212" t="s">
        <v>282</v>
      </c>
      <c r="DL96" s="212" t="s">
        <v>282</v>
      </c>
      <c r="DM96" s="212" t="s">
        <v>282</v>
      </c>
      <c r="DN96" s="212" t="s">
        <v>282</v>
      </c>
      <c r="DO96" s="212" t="s">
        <v>282</v>
      </c>
      <c r="DP96" s="212" t="s">
        <v>282</v>
      </c>
      <c r="DQ96" s="212" t="s">
        <v>282</v>
      </c>
      <c r="DR96" s="212" t="s">
        <v>282</v>
      </c>
      <c r="DS96" s="212" t="s">
        <v>282</v>
      </c>
      <c r="DT96" s="212" t="s">
        <v>282</v>
      </c>
      <c r="DU96" s="212" t="s">
        <v>282</v>
      </c>
      <c r="DV96" s="212" t="s">
        <v>282</v>
      </c>
    </row>
    <row r="97" spans="1:126" s="212" customFormat="1" x14ac:dyDescent="0.25">
      <c r="A97" s="212" t="s">
        <v>9592</v>
      </c>
      <c r="C97" s="212" t="s">
        <v>5328</v>
      </c>
      <c r="D97" s="159" t="s">
        <v>13162</v>
      </c>
      <c r="E97" s="159" t="s">
        <v>12575</v>
      </c>
      <c r="F97" s="159" t="s">
        <v>10534</v>
      </c>
      <c r="G97" s="159" t="s">
        <v>10880</v>
      </c>
      <c r="J97" s="159">
        <v>4</v>
      </c>
      <c r="K97" s="159">
        <v>2</v>
      </c>
      <c r="L97" s="212" t="s">
        <v>10474</v>
      </c>
      <c r="M97" s="159" t="s">
        <v>182</v>
      </c>
      <c r="N97" s="212" t="s">
        <v>282</v>
      </c>
      <c r="O97" s="212" t="s">
        <v>282</v>
      </c>
      <c r="P97" s="212" t="s">
        <v>282</v>
      </c>
      <c r="Q97" s="212" t="s">
        <v>282</v>
      </c>
      <c r="R97" s="212" t="s">
        <v>282</v>
      </c>
      <c r="S97" s="212" t="s">
        <v>282</v>
      </c>
      <c r="T97" s="212">
        <v>6.5</v>
      </c>
      <c r="U97" s="212">
        <v>3.28</v>
      </c>
      <c r="V97" s="212">
        <v>42</v>
      </c>
      <c r="W97" s="212" t="s">
        <v>282</v>
      </c>
      <c r="X97" s="212" t="s">
        <v>282</v>
      </c>
      <c r="Y97" s="212" t="s">
        <v>282</v>
      </c>
      <c r="Z97" s="212">
        <v>5.62</v>
      </c>
      <c r="AA97" s="212">
        <v>2.72</v>
      </c>
      <c r="AB97" s="212">
        <v>42</v>
      </c>
      <c r="AC97" s="212" t="s">
        <v>282</v>
      </c>
      <c r="AD97" s="212" t="s">
        <v>282</v>
      </c>
      <c r="AE97" s="212" t="s">
        <v>282</v>
      </c>
      <c r="AF97" s="212" t="s">
        <v>282</v>
      </c>
      <c r="AG97" s="212" t="s">
        <v>282</v>
      </c>
      <c r="AH97" s="212" t="s">
        <v>282</v>
      </c>
      <c r="AI97" s="159" t="s">
        <v>636</v>
      </c>
      <c r="AJ97" s="159" t="s">
        <v>282</v>
      </c>
      <c r="AK97" s="159" t="s">
        <v>282</v>
      </c>
      <c r="AL97" s="159" t="s">
        <v>282</v>
      </c>
      <c r="AM97" s="159" t="s">
        <v>282</v>
      </c>
      <c r="AN97" s="159" t="s">
        <v>282</v>
      </c>
      <c r="AO97" s="159" t="s">
        <v>282</v>
      </c>
      <c r="AP97" s="159" t="s">
        <v>282</v>
      </c>
      <c r="AQ97" s="212">
        <v>5.58</v>
      </c>
      <c r="AR97" s="212">
        <v>2.59</v>
      </c>
      <c r="AS97" s="212">
        <v>53</v>
      </c>
      <c r="AT97" s="212" t="s">
        <v>282</v>
      </c>
      <c r="AU97" s="212" t="s">
        <v>282</v>
      </c>
      <c r="AV97" s="212" t="s">
        <v>282</v>
      </c>
      <c r="AW97" s="212">
        <v>5.89</v>
      </c>
      <c r="AX97" s="212">
        <v>3.2</v>
      </c>
      <c r="AY97" s="212">
        <v>53</v>
      </c>
      <c r="AZ97" s="212" t="s">
        <v>282</v>
      </c>
      <c r="BA97" s="212" t="s">
        <v>282</v>
      </c>
      <c r="BB97" s="212" t="s">
        <v>282</v>
      </c>
      <c r="BC97" s="212" t="s">
        <v>282</v>
      </c>
      <c r="BD97" s="212" t="s">
        <v>282</v>
      </c>
      <c r="BE97" s="212" t="s">
        <v>282</v>
      </c>
      <c r="BF97" s="212" t="s">
        <v>282</v>
      </c>
      <c r="BG97" s="212" t="s">
        <v>282</v>
      </c>
      <c r="BH97" s="212" t="s">
        <v>282</v>
      </c>
      <c r="BI97" s="212" t="s">
        <v>282</v>
      </c>
      <c r="BJ97" s="212" t="s">
        <v>282</v>
      </c>
      <c r="BK97" s="212" t="s">
        <v>282</v>
      </c>
      <c r="BL97" s="212" t="s">
        <v>282</v>
      </c>
      <c r="BM97" s="212" t="s">
        <v>282</v>
      </c>
      <c r="BN97" s="212" t="s">
        <v>282</v>
      </c>
      <c r="BO97" s="212" t="s">
        <v>282</v>
      </c>
      <c r="BP97" s="212" t="s">
        <v>282</v>
      </c>
      <c r="BQ97" s="212" t="s">
        <v>282</v>
      </c>
      <c r="BR97" s="212" t="s">
        <v>282</v>
      </c>
      <c r="BS97" s="212" t="s">
        <v>282</v>
      </c>
      <c r="BT97" s="212" t="s">
        <v>282</v>
      </c>
      <c r="BU97" s="212" t="s">
        <v>282</v>
      </c>
      <c r="BV97" s="212" t="s">
        <v>282</v>
      </c>
      <c r="BW97" s="212" t="s">
        <v>282</v>
      </c>
      <c r="BX97" s="212" t="s">
        <v>282</v>
      </c>
      <c r="BY97" s="212" t="s">
        <v>282</v>
      </c>
      <c r="BZ97" s="212" t="s">
        <v>282</v>
      </c>
      <c r="CA97" s="212" t="s">
        <v>282</v>
      </c>
      <c r="CB97" s="212" t="s">
        <v>282</v>
      </c>
      <c r="CC97" s="212" t="s">
        <v>282</v>
      </c>
      <c r="CD97" s="212" t="s">
        <v>282</v>
      </c>
      <c r="CE97" s="212" t="s">
        <v>282</v>
      </c>
      <c r="CF97" s="212" t="s">
        <v>282</v>
      </c>
      <c r="CG97" s="212" t="s">
        <v>282</v>
      </c>
      <c r="CH97" s="212" t="s">
        <v>282</v>
      </c>
      <c r="CI97" s="212" t="s">
        <v>282</v>
      </c>
      <c r="CJ97" s="212" t="s">
        <v>282</v>
      </c>
      <c r="CK97" s="212" t="s">
        <v>282</v>
      </c>
      <c r="CL97" s="212" t="s">
        <v>282</v>
      </c>
      <c r="CM97" s="212" t="s">
        <v>282</v>
      </c>
      <c r="CN97" s="212" t="s">
        <v>282</v>
      </c>
      <c r="CO97" s="212" t="s">
        <v>282</v>
      </c>
      <c r="CP97" s="212" t="s">
        <v>282</v>
      </c>
      <c r="CQ97" s="212" t="s">
        <v>282</v>
      </c>
      <c r="CR97" s="212" t="s">
        <v>282</v>
      </c>
      <c r="CS97" s="212" t="s">
        <v>282</v>
      </c>
      <c r="CT97" s="212" t="s">
        <v>282</v>
      </c>
      <c r="CU97" s="212" t="s">
        <v>282</v>
      </c>
      <c r="CV97" s="212" t="s">
        <v>282</v>
      </c>
      <c r="CW97" s="212" t="s">
        <v>282</v>
      </c>
      <c r="CX97" s="212" t="s">
        <v>282</v>
      </c>
      <c r="CY97" s="212" t="s">
        <v>282</v>
      </c>
      <c r="CZ97" s="212" t="s">
        <v>282</v>
      </c>
      <c r="DA97" s="212" t="s">
        <v>282</v>
      </c>
      <c r="DB97" s="212" t="s">
        <v>282</v>
      </c>
      <c r="DC97" s="212" t="s">
        <v>282</v>
      </c>
      <c r="DD97" s="212" t="s">
        <v>282</v>
      </c>
      <c r="DE97" s="212" t="s">
        <v>282</v>
      </c>
      <c r="DF97" s="212" t="s">
        <v>282</v>
      </c>
      <c r="DG97" s="212" t="s">
        <v>282</v>
      </c>
      <c r="DH97" s="212" t="s">
        <v>282</v>
      </c>
      <c r="DI97" s="212" t="s">
        <v>282</v>
      </c>
      <c r="DJ97" s="212" t="s">
        <v>282</v>
      </c>
      <c r="DK97" s="212" t="s">
        <v>282</v>
      </c>
      <c r="DL97" s="212" t="s">
        <v>282</v>
      </c>
      <c r="DM97" s="212" t="s">
        <v>282</v>
      </c>
      <c r="DN97" s="212" t="s">
        <v>282</v>
      </c>
      <c r="DO97" s="212" t="s">
        <v>282</v>
      </c>
      <c r="DP97" s="212" t="s">
        <v>282</v>
      </c>
      <c r="DQ97" s="212" t="s">
        <v>282</v>
      </c>
      <c r="DR97" s="212" t="s">
        <v>282</v>
      </c>
      <c r="DS97" s="212" t="s">
        <v>282</v>
      </c>
      <c r="DT97" s="212" t="s">
        <v>282</v>
      </c>
      <c r="DU97" s="212" t="s">
        <v>282</v>
      </c>
      <c r="DV97" s="212" t="s">
        <v>282</v>
      </c>
    </row>
    <row r="98" spans="1:126" s="212" customFormat="1" x14ac:dyDescent="0.25">
      <c r="A98" s="212" t="s">
        <v>7553</v>
      </c>
      <c r="B98" s="212" t="s">
        <v>15080</v>
      </c>
      <c r="C98" s="212" t="s">
        <v>5328</v>
      </c>
      <c r="D98" s="159" t="s">
        <v>10879</v>
      </c>
      <c r="E98" s="159" t="s">
        <v>5805</v>
      </c>
      <c r="F98" s="159" t="s">
        <v>10534</v>
      </c>
      <c r="G98" s="159" t="s">
        <v>10880</v>
      </c>
      <c r="J98" s="159">
        <v>8</v>
      </c>
      <c r="K98" s="159">
        <v>2</v>
      </c>
      <c r="L98" s="159" t="s">
        <v>272</v>
      </c>
      <c r="M98" s="159" t="s">
        <v>10507</v>
      </c>
      <c r="N98" s="212" t="s">
        <v>282</v>
      </c>
      <c r="O98" s="212" t="s">
        <v>282</v>
      </c>
      <c r="P98" s="212" t="s">
        <v>282</v>
      </c>
      <c r="Q98" s="212" t="s">
        <v>282</v>
      </c>
      <c r="R98" s="212" t="s">
        <v>282</v>
      </c>
      <c r="S98" s="212" t="s">
        <v>282</v>
      </c>
      <c r="T98" s="212" t="s">
        <v>282</v>
      </c>
      <c r="U98" s="212" t="s">
        <v>282</v>
      </c>
      <c r="V98" s="212" t="s">
        <v>282</v>
      </c>
      <c r="W98" s="212" t="s">
        <v>282</v>
      </c>
      <c r="X98" s="212" t="s">
        <v>282</v>
      </c>
      <c r="Y98" s="212" t="s">
        <v>282</v>
      </c>
      <c r="Z98" s="212" t="s">
        <v>282</v>
      </c>
      <c r="AA98" s="212" t="s">
        <v>282</v>
      </c>
      <c r="AB98" s="212" t="s">
        <v>282</v>
      </c>
      <c r="AC98" s="212" t="s">
        <v>282</v>
      </c>
      <c r="AD98" s="212" t="s">
        <v>282</v>
      </c>
      <c r="AE98" s="212" t="s">
        <v>282</v>
      </c>
      <c r="AF98" s="212">
        <v>-8.91</v>
      </c>
      <c r="AG98" s="212">
        <v>7.15</v>
      </c>
      <c r="AH98" s="212">
        <v>114</v>
      </c>
      <c r="AI98" s="159" t="s">
        <v>790</v>
      </c>
      <c r="AJ98" s="159" t="s">
        <v>10507</v>
      </c>
      <c r="AK98" s="159" t="s">
        <v>282</v>
      </c>
      <c r="AL98" s="159" t="s">
        <v>282</v>
      </c>
      <c r="AM98" s="159" t="s">
        <v>282</v>
      </c>
      <c r="AN98" s="159" t="s">
        <v>282</v>
      </c>
      <c r="AO98" s="159" t="s">
        <v>282</v>
      </c>
      <c r="AP98" s="159" t="s">
        <v>282</v>
      </c>
      <c r="AQ98" s="159" t="s">
        <v>282</v>
      </c>
      <c r="AR98" s="159" t="s">
        <v>282</v>
      </c>
      <c r="AS98" s="159" t="s">
        <v>282</v>
      </c>
      <c r="AT98" s="159" t="s">
        <v>282</v>
      </c>
      <c r="AU98" s="159" t="s">
        <v>282</v>
      </c>
      <c r="AV98" s="159" t="s">
        <v>282</v>
      </c>
      <c r="AW98" s="159" t="s">
        <v>282</v>
      </c>
      <c r="AX98" s="159" t="s">
        <v>282</v>
      </c>
      <c r="AY98" s="159" t="s">
        <v>282</v>
      </c>
      <c r="AZ98" s="159" t="s">
        <v>282</v>
      </c>
      <c r="BA98" s="159" t="s">
        <v>282</v>
      </c>
      <c r="BB98" s="159" t="s">
        <v>282</v>
      </c>
      <c r="BC98" s="212">
        <v>-6.83</v>
      </c>
      <c r="BD98" s="212">
        <v>7.3</v>
      </c>
      <c r="BE98" s="212">
        <v>130</v>
      </c>
      <c r="BF98" s="212" t="s">
        <v>282</v>
      </c>
      <c r="BG98" s="212" t="s">
        <v>282</v>
      </c>
      <c r="BH98" s="212" t="s">
        <v>282</v>
      </c>
      <c r="BI98" s="212" t="s">
        <v>282</v>
      </c>
      <c r="BJ98" s="212" t="s">
        <v>282</v>
      </c>
      <c r="BK98" s="212" t="s">
        <v>282</v>
      </c>
      <c r="BL98" s="212" t="s">
        <v>282</v>
      </c>
      <c r="BM98" s="212" t="s">
        <v>282</v>
      </c>
      <c r="BN98" s="212" t="s">
        <v>282</v>
      </c>
      <c r="BO98" s="212" t="s">
        <v>282</v>
      </c>
      <c r="BP98" s="212" t="s">
        <v>282</v>
      </c>
      <c r="BQ98" s="212" t="s">
        <v>282</v>
      </c>
      <c r="BR98" s="212" t="s">
        <v>282</v>
      </c>
      <c r="BS98" s="212" t="s">
        <v>282</v>
      </c>
      <c r="BT98" s="212" t="s">
        <v>282</v>
      </c>
      <c r="BU98" s="212" t="s">
        <v>282</v>
      </c>
      <c r="BV98" s="212" t="s">
        <v>282</v>
      </c>
      <c r="BW98" s="212" t="s">
        <v>282</v>
      </c>
      <c r="BX98" s="212" t="s">
        <v>282</v>
      </c>
      <c r="BY98" s="212" t="s">
        <v>282</v>
      </c>
      <c r="BZ98" s="212" t="s">
        <v>282</v>
      </c>
      <c r="CA98" s="212" t="s">
        <v>282</v>
      </c>
      <c r="CB98" s="212" t="s">
        <v>282</v>
      </c>
      <c r="CC98" s="212" t="s">
        <v>282</v>
      </c>
      <c r="CD98" s="212" t="s">
        <v>282</v>
      </c>
      <c r="CE98" s="212" t="s">
        <v>282</v>
      </c>
      <c r="CF98" s="212" t="s">
        <v>282</v>
      </c>
      <c r="CG98" s="212" t="s">
        <v>282</v>
      </c>
      <c r="CH98" s="212" t="s">
        <v>282</v>
      </c>
      <c r="CI98" s="212" t="s">
        <v>282</v>
      </c>
      <c r="CJ98" s="212" t="s">
        <v>282</v>
      </c>
      <c r="CK98" s="212" t="s">
        <v>282</v>
      </c>
      <c r="CL98" s="212" t="s">
        <v>282</v>
      </c>
      <c r="CM98" s="212" t="s">
        <v>282</v>
      </c>
      <c r="CN98" s="212" t="s">
        <v>282</v>
      </c>
      <c r="CO98" s="212" t="s">
        <v>282</v>
      </c>
      <c r="CP98" s="212" t="s">
        <v>282</v>
      </c>
      <c r="CQ98" s="212" t="s">
        <v>282</v>
      </c>
      <c r="CR98" s="212" t="s">
        <v>282</v>
      </c>
      <c r="CS98" s="212" t="s">
        <v>282</v>
      </c>
      <c r="CT98" s="212" t="s">
        <v>282</v>
      </c>
      <c r="CU98" s="212" t="s">
        <v>282</v>
      </c>
      <c r="CV98" s="212" t="s">
        <v>282</v>
      </c>
      <c r="CW98" s="212" t="s">
        <v>282</v>
      </c>
      <c r="CX98" s="212" t="s">
        <v>282</v>
      </c>
      <c r="CY98" s="212" t="s">
        <v>282</v>
      </c>
      <c r="CZ98" s="212" t="s">
        <v>282</v>
      </c>
      <c r="DA98" s="212" t="s">
        <v>282</v>
      </c>
      <c r="DB98" s="212" t="s">
        <v>282</v>
      </c>
      <c r="DC98" s="212" t="s">
        <v>282</v>
      </c>
      <c r="DD98" s="212" t="s">
        <v>282</v>
      </c>
      <c r="DE98" s="212" t="s">
        <v>282</v>
      </c>
      <c r="DF98" s="212" t="s">
        <v>282</v>
      </c>
      <c r="DG98" s="212" t="s">
        <v>282</v>
      </c>
      <c r="DH98" s="212" t="s">
        <v>282</v>
      </c>
      <c r="DI98" s="212" t="s">
        <v>282</v>
      </c>
      <c r="DJ98" s="212" t="s">
        <v>282</v>
      </c>
      <c r="DK98" s="212" t="s">
        <v>282</v>
      </c>
      <c r="DL98" s="212" t="s">
        <v>282</v>
      </c>
      <c r="DM98" s="212" t="s">
        <v>282</v>
      </c>
      <c r="DN98" s="212" t="s">
        <v>282</v>
      </c>
      <c r="DO98" s="212" t="s">
        <v>282</v>
      </c>
      <c r="DP98" s="212" t="s">
        <v>282</v>
      </c>
      <c r="DQ98" s="212" t="s">
        <v>282</v>
      </c>
      <c r="DR98" s="212" t="s">
        <v>282</v>
      </c>
      <c r="DS98" s="212" t="s">
        <v>282</v>
      </c>
      <c r="DT98" s="212" t="s">
        <v>282</v>
      </c>
      <c r="DU98" s="212" t="s">
        <v>282</v>
      </c>
      <c r="DV98" s="212" t="s">
        <v>282</v>
      </c>
    </row>
    <row r="99" spans="1:126" s="212" customFormat="1" x14ac:dyDescent="0.25">
      <c r="A99" s="212" t="s">
        <v>16918</v>
      </c>
      <c r="B99" s="159" t="s">
        <v>17428</v>
      </c>
      <c r="C99" s="159" t="s">
        <v>5328</v>
      </c>
      <c r="D99" s="159" t="s">
        <v>10879</v>
      </c>
      <c r="E99" s="159" t="s">
        <v>14593</v>
      </c>
      <c r="F99" s="159" t="s">
        <v>10534</v>
      </c>
      <c r="G99" s="159" t="s">
        <v>10880</v>
      </c>
      <c r="J99" s="159">
        <v>4</v>
      </c>
      <c r="K99" s="159">
        <v>2</v>
      </c>
      <c r="L99" s="212" t="s">
        <v>10937</v>
      </c>
      <c r="M99" s="159" t="s">
        <v>183</v>
      </c>
      <c r="N99" s="212" t="s">
        <v>282</v>
      </c>
      <c r="O99" s="212" t="s">
        <v>282</v>
      </c>
      <c r="P99" s="212" t="s">
        <v>282</v>
      </c>
      <c r="Q99" s="212" t="s">
        <v>282</v>
      </c>
      <c r="R99" s="212" t="s">
        <v>282</v>
      </c>
      <c r="S99" s="212" t="s">
        <v>282</v>
      </c>
      <c r="T99" s="212">
        <v>20</v>
      </c>
      <c r="U99" s="212">
        <v>9.4</v>
      </c>
      <c r="V99" s="212">
        <v>124</v>
      </c>
      <c r="W99" s="212" t="s">
        <v>282</v>
      </c>
      <c r="X99" s="212" t="s">
        <v>282</v>
      </c>
      <c r="Y99" s="212" t="s">
        <v>282</v>
      </c>
      <c r="Z99" s="212">
        <v>9.1</v>
      </c>
      <c r="AA99" s="212">
        <v>3.27</v>
      </c>
      <c r="AB99" s="212">
        <v>124</v>
      </c>
      <c r="AC99" s="212" t="s">
        <v>282</v>
      </c>
      <c r="AD99" s="212" t="s">
        <v>282</v>
      </c>
      <c r="AE99" s="212" t="s">
        <v>282</v>
      </c>
      <c r="AF99" s="212" t="s">
        <v>282</v>
      </c>
      <c r="AG99" s="212" t="s">
        <v>282</v>
      </c>
      <c r="AH99" s="212" t="s">
        <v>282</v>
      </c>
      <c r="AI99" s="159" t="s">
        <v>306</v>
      </c>
      <c r="AJ99" s="159" t="s">
        <v>282</v>
      </c>
      <c r="AK99" s="159" t="s">
        <v>282</v>
      </c>
      <c r="AL99" s="159" t="s">
        <v>282</v>
      </c>
      <c r="AM99" s="159" t="s">
        <v>282</v>
      </c>
      <c r="AN99" s="159" t="s">
        <v>282</v>
      </c>
      <c r="AO99" s="159" t="s">
        <v>282</v>
      </c>
      <c r="AP99" s="159" t="s">
        <v>282</v>
      </c>
      <c r="AQ99" s="212">
        <v>18</v>
      </c>
      <c r="AR99" s="212">
        <v>10.4</v>
      </c>
      <c r="AS99" s="212">
        <v>134</v>
      </c>
      <c r="AT99" s="133" t="s">
        <v>282</v>
      </c>
      <c r="AU99" s="212" t="s">
        <v>282</v>
      </c>
      <c r="AV99" s="212" t="s">
        <v>282</v>
      </c>
      <c r="AW99" s="212">
        <v>15.1</v>
      </c>
      <c r="AX99" s="212">
        <v>4.13</v>
      </c>
      <c r="AY99" s="212">
        <v>134</v>
      </c>
      <c r="AZ99" s="212" t="s">
        <v>282</v>
      </c>
      <c r="BA99" s="212" t="s">
        <v>282</v>
      </c>
      <c r="BB99" s="212" t="s">
        <v>282</v>
      </c>
      <c r="BC99" s="212" t="s">
        <v>282</v>
      </c>
      <c r="BD99" s="212" t="s">
        <v>282</v>
      </c>
      <c r="BE99" s="212" t="s">
        <v>282</v>
      </c>
      <c r="BF99" s="212" t="s">
        <v>282</v>
      </c>
      <c r="BG99" s="212" t="s">
        <v>282</v>
      </c>
      <c r="BH99" s="212" t="s">
        <v>282</v>
      </c>
      <c r="BI99" s="212" t="s">
        <v>282</v>
      </c>
      <c r="BJ99" s="212" t="s">
        <v>282</v>
      </c>
      <c r="BK99" s="212" t="s">
        <v>282</v>
      </c>
      <c r="BL99" s="212" t="s">
        <v>282</v>
      </c>
      <c r="BM99" s="212" t="s">
        <v>282</v>
      </c>
      <c r="BN99" s="212" t="s">
        <v>282</v>
      </c>
      <c r="BO99" s="212" t="s">
        <v>282</v>
      </c>
      <c r="BP99" s="212" t="s">
        <v>282</v>
      </c>
      <c r="BQ99" s="212" t="s">
        <v>282</v>
      </c>
      <c r="BR99" s="212" t="s">
        <v>282</v>
      </c>
      <c r="BS99" s="212" t="s">
        <v>282</v>
      </c>
      <c r="BT99" s="212" t="s">
        <v>282</v>
      </c>
      <c r="BU99" s="212" t="s">
        <v>282</v>
      </c>
      <c r="BV99" s="212" t="s">
        <v>282</v>
      </c>
      <c r="BW99" s="212" t="s">
        <v>282</v>
      </c>
      <c r="BX99" s="212" t="s">
        <v>282</v>
      </c>
      <c r="BY99" s="212" t="s">
        <v>282</v>
      </c>
      <c r="BZ99" s="212" t="s">
        <v>282</v>
      </c>
      <c r="CA99" s="212" t="s">
        <v>282</v>
      </c>
      <c r="CB99" s="212" t="s">
        <v>282</v>
      </c>
      <c r="CC99" s="212" t="s">
        <v>282</v>
      </c>
      <c r="CD99" s="212" t="s">
        <v>282</v>
      </c>
      <c r="CE99" s="212" t="s">
        <v>282</v>
      </c>
      <c r="CF99" s="212" t="s">
        <v>282</v>
      </c>
      <c r="CG99" s="212" t="s">
        <v>282</v>
      </c>
      <c r="CH99" s="212" t="s">
        <v>282</v>
      </c>
      <c r="CI99" s="212" t="s">
        <v>282</v>
      </c>
      <c r="CJ99" s="212" t="s">
        <v>282</v>
      </c>
      <c r="CK99" s="212" t="s">
        <v>282</v>
      </c>
      <c r="CL99" s="212" t="s">
        <v>282</v>
      </c>
      <c r="CM99" s="212" t="s">
        <v>282</v>
      </c>
      <c r="CN99" s="212" t="s">
        <v>282</v>
      </c>
      <c r="CO99" s="212" t="s">
        <v>282</v>
      </c>
      <c r="CP99" s="212" t="s">
        <v>282</v>
      </c>
      <c r="CQ99" s="212" t="s">
        <v>282</v>
      </c>
      <c r="CR99" s="212" t="s">
        <v>282</v>
      </c>
      <c r="CS99" s="212" t="s">
        <v>282</v>
      </c>
      <c r="CT99" s="212" t="s">
        <v>282</v>
      </c>
      <c r="CU99" s="212" t="s">
        <v>282</v>
      </c>
      <c r="CV99" s="212" t="s">
        <v>282</v>
      </c>
      <c r="CW99" s="212" t="s">
        <v>282</v>
      </c>
      <c r="CX99" s="212" t="s">
        <v>282</v>
      </c>
      <c r="CY99" s="212" t="s">
        <v>282</v>
      </c>
      <c r="CZ99" s="212" t="s">
        <v>282</v>
      </c>
      <c r="DA99" s="212" t="s">
        <v>282</v>
      </c>
      <c r="DB99" s="212" t="s">
        <v>282</v>
      </c>
      <c r="DC99" s="212" t="s">
        <v>282</v>
      </c>
      <c r="DD99" s="212" t="s">
        <v>282</v>
      </c>
      <c r="DE99" s="212" t="s">
        <v>282</v>
      </c>
      <c r="DF99" s="212" t="s">
        <v>282</v>
      </c>
      <c r="DG99" s="212" t="s">
        <v>282</v>
      </c>
      <c r="DH99" s="212" t="s">
        <v>282</v>
      </c>
      <c r="DI99" s="212" t="s">
        <v>282</v>
      </c>
      <c r="DJ99" s="212" t="s">
        <v>282</v>
      </c>
      <c r="DK99" s="212" t="s">
        <v>282</v>
      </c>
      <c r="DL99" s="212" t="s">
        <v>282</v>
      </c>
      <c r="DM99" s="212" t="s">
        <v>282</v>
      </c>
      <c r="DN99" s="212" t="s">
        <v>282</v>
      </c>
      <c r="DO99" s="212" t="s">
        <v>282</v>
      </c>
      <c r="DP99" s="212" t="s">
        <v>282</v>
      </c>
      <c r="DQ99" s="212" t="s">
        <v>282</v>
      </c>
      <c r="DR99" s="212" t="s">
        <v>282</v>
      </c>
      <c r="DS99" s="212" t="s">
        <v>282</v>
      </c>
      <c r="DT99" s="212" t="s">
        <v>282</v>
      </c>
      <c r="DU99" s="212" t="s">
        <v>282</v>
      </c>
      <c r="DV99" s="212" t="s">
        <v>282</v>
      </c>
    </row>
    <row r="100" spans="1:126" x14ac:dyDescent="0.25">
      <c r="A100" s="66" t="s">
        <v>4680</v>
      </c>
      <c r="B100" s="66" t="s">
        <v>10598</v>
      </c>
      <c r="C100" s="66" t="s">
        <v>5328</v>
      </c>
      <c r="D100" s="159" t="s">
        <v>11921</v>
      </c>
      <c r="E100" s="212" t="s">
        <v>5844</v>
      </c>
      <c r="F100" s="159" t="s">
        <v>10534</v>
      </c>
      <c r="G100" s="159" t="s">
        <v>10535</v>
      </c>
      <c r="J100" s="159">
        <v>10</v>
      </c>
      <c r="K100" s="159">
        <v>3</v>
      </c>
      <c r="L100" s="66" t="s">
        <v>763</v>
      </c>
      <c r="M100" s="159" t="s">
        <v>183</v>
      </c>
      <c r="N100" t="s">
        <v>282</v>
      </c>
      <c r="O100" t="s">
        <v>282</v>
      </c>
      <c r="P100" t="s">
        <v>282</v>
      </c>
      <c r="Q100" t="s">
        <v>282</v>
      </c>
      <c r="R100" t="s">
        <v>282</v>
      </c>
      <c r="S100" s="212" t="s">
        <v>282</v>
      </c>
      <c r="T100">
        <v>68.25</v>
      </c>
      <c r="U100">
        <v>11.08</v>
      </c>
      <c r="V100" s="212">
        <v>10</v>
      </c>
      <c r="W100" t="s">
        <v>282</v>
      </c>
      <c r="X100" t="s">
        <v>282</v>
      </c>
      <c r="Y100" s="212" t="s">
        <v>282</v>
      </c>
      <c r="Z100">
        <v>71.650000000000006</v>
      </c>
      <c r="AA100">
        <v>9.25</v>
      </c>
      <c r="AB100" s="212">
        <v>10</v>
      </c>
      <c r="AC100" t="s">
        <v>282</v>
      </c>
      <c r="AD100" s="212" t="s">
        <v>282</v>
      </c>
      <c r="AE100" s="212" t="s">
        <v>282</v>
      </c>
      <c r="AF100" s="212" t="s">
        <v>282</v>
      </c>
      <c r="AG100" s="212" t="s">
        <v>282</v>
      </c>
      <c r="AH100" s="212" t="s">
        <v>282</v>
      </c>
      <c r="AI100" s="66" t="s">
        <v>763</v>
      </c>
      <c r="AJ100" s="159" t="s">
        <v>183</v>
      </c>
      <c r="AK100" s="159" t="s">
        <v>282</v>
      </c>
      <c r="AL100" s="159" t="s">
        <v>282</v>
      </c>
      <c r="AM100" s="159" t="s">
        <v>282</v>
      </c>
      <c r="AN100" s="159" t="s">
        <v>282</v>
      </c>
      <c r="AO100" s="159" t="s">
        <v>282</v>
      </c>
      <c r="AP100" s="159" t="s">
        <v>282</v>
      </c>
      <c r="AQ100">
        <v>61.65</v>
      </c>
      <c r="AR100">
        <v>9.1300000000000008</v>
      </c>
      <c r="AS100">
        <v>10</v>
      </c>
      <c r="AT100" s="133" t="s">
        <v>282</v>
      </c>
      <c r="AU100" t="s">
        <v>282</v>
      </c>
      <c r="AV100" t="s">
        <v>282</v>
      </c>
      <c r="AW100">
        <v>64.5</v>
      </c>
      <c r="AX100">
        <v>8.08</v>
      </c>
      <c r="AY100">
        <v>10</v>
      </c>
      <c r="AZ100" t="s">
        <v>282</v>
      </c>
      <c r="BA100" s="212" t="s">
        <v>282</v>
      </c>
      <c r="BB100" s="212" t="s">
        <v>282</v>
      </c>
      <c r="BC100" s="212" t="s">
        <v>282</v>
      </c>
      <c r="BD100" s="212" t="s">
        <v>282</v>
      </c>
      <c r="BE100" s="212" t="s">
        <v>282</v>
      </c>
      <c r="BF100" s="66" t="s">
        <v>10459</v>
      </c>
      <c r="BG100" s="159" t="s">
        <v>183</v>
      </c>
      <c r="BH100" s="159" t="s">
        <v>282</v>
      </c>
      <c r="BI100" s="159" t="s">
        <v>282</v>
      </c>
      <c r="BJ100" s="159" t="s">
        <v>282</v>
      </c>
      <c r="BK100" s="159" t="s">
        <v>282</v>
      </c>
      <c r="BL100" s="159" t="s">
        <v>282</v>
      </c>
      <c r="BM100" s="159" t="s">
        <v>282</v>
      </c>
      <c r="BN100">
        <v>67</v>
      </c>
      <c r="BO100">
        <v>7.7</v>
      </c>
      <c r="BP100">
        <v>10</v>
      </c>
      <c r="BQ100" t="s">
        <v>282</v>
      </c>
      <c r="BR100" t="s">
        <v>282</v>
      </c>
      <c r="BS100" t="s">
        <v>282</v>
      </c>
      <c r="BT100">
        <v>69.12</v>
      </c>
      <c r="BU100">
        <v>4.7300000000000004</v>
      </c>
      <c r="BV100">
        <v>10</v>
      </c>
      <c r="BW100" t="s">
        <v>282</v>
      </c>
      <c r="BX100" s="212" t="s">
        <v>282</v>
      </c>
      <c r="BY100" s="212" t="s">
        <v>282</v>
      </c>
      <c r="BZ100" s="212" t="s">
        <v>282</v>
      </c>
      <c r="CA100" s="212" t="s">
        <v>282</v>
      </c>
      <c r="CB100" s="212" t="s">
        <v>282</v>
      </c>
      <c r="CC100" s="212" t="s">
        <v>282</v>
      </c>
      <c r="CD100" s="212" t="s">
        <v>282</v>
      </c>
      <c r="CE100" s="212" t="s">
        <v>282</v>
      </c>
      <c r="CF100" s="212" t="s">
        <v>282</v>
      </c>
      <c r="CG100" s="212" t="s">
        <v>282</v>
      </c>
      <c r="CH100" s="212" t="s">
        <v>282</v>
      </c>
      <c r="CI100" s="212" t="s">
        <v>282</v>
      </c>
      <c r="CJ100" s="212" t="s">
        <v>282</v>
      </c>
      <c r="CK100" s="212" t="s">
        <v>282</v>
      </c>
      <c r="CL100" s="212" t="s">
        <v>282</v>
      </c>
      <c r="CM100" s="212" t="s">
        <v>282</v>
      </c>
      <c r="CN100" s="212" t="s">
        <v>282</v>
      </c>
      <c r="CO100" s="212" t="s">
        <v>282</v>
      </c>
      <c r="CP100" s="212" t="s">
        <v>282</v>
      </c>
      <c r="CQ100" s="212" t="s">
        <v>282</v>
      </c>
      <c r="CR100" s="212" t="s">
        <v>282</v>
      </c>
      <c r="CS100" s="212" t="s">
        <v>282</v>
      </c>
      <c r="CT100" s="212" t="s">
        <v>282</v>
      </c>
      <c r="CU100" s="212" t="s">
        <v>282</v>
      </c>
      <c r="CV100" s="212" t="s">
        <v>282</v>
      </c>
      <c r="CW100" s="212" t="s">
        <v>282</v>
      </c>
      <c r="CX100" s="212" t="s">
        <v>282</v>
      </c>
      <c r="CY100" s="212" t="s">
        <v>282</v>
      </c>
      <c r="CZ100" s="212" t="s">
        <v>282</v>
      </c>
      <c r="DA100" s="212" t="s">
        <v>282</v>
      </c>
      <c r="DB100" s="212" t="s">
        <v>282</v>
      </c>
      <c r="DC100" s="212" t="s">
        <v>282</v>
      </c>
      <c r="DD100" s="212" t="s">
        <v>282</v>
      </c>
      <c r="DE100" s="212" t="s">
        <v>282</v>
      </c>
      <c r="DF100" s="212" t="s">
        <v>282</v>
      </c>
      <c r="DG100" s="212" t="s">
        <v>282</v>
      </c>
      <c r="DH100" s="212" t="s">
        <v>282</v>
      </c>
      <c r="DI100" s="212" t="s">
        <v>282</v>
      </c>
      <c r="DJ100" s="212" t="s">
        <v>282</v>
      </c>
      <c r="DK100" s="212" t="s">
        <v>282</v>
      </c>
      <c r="DL100" s="212" t="s">
        <v>282</v>
      </c>
      <c r="DM100" s="212" t="s">
        <v>282</v>
      </c>
      <c r="DN100" s="212" t="s">
        <v>282</v>
      </c>
      <c r="DO100" s="212" t="s">
        <v>282</v>
      </c>
      <c r="DP100" s="212" t="s">
        <v>282</v>
      </c>
      <c r="DQ100" s="212" t="s">
        <v>282</v>
      </c>
      <c r="DR100" s="212" t="s">
        <v>282</v>
      </c>
      <c r="DS100" s="212" t="s">
        <v>282</v>
      </c>
      <c r="DT100" s="212" t="s">
        <v>282</v>
      </c>
      <c r="DU100" s="212" t="s">
        <v>282</v>
      </c>
      <c r="DV100" s="212" t="s">
        <v>282</v>
      </c>
    </row>
    <row r="101" spans="1:126" x14ac:dyDescent="0.25">
      <c r="A101" s="66" t="s">
        <v>642</v>
      </c>
      <c r="C101" s="212" t="s">
        <v>5328</v>
      </c>
      <c r="D101" s="159" t="s">
        <v>10536</v>
      </c>
      <c r="E101" s="212" t="s">
        <v>5852</v>
      </c>
      <c r="F101" s="159" t="s">
        <v>10534</v>
      </c>
      <c r="G101" s="159" t="s">
        <v>10535</v>
      </c>
      <c r="J101" s="159">
        <v>5</v>
      </c>
      <c r="K101" s="159">
        <v>2</v>
      </c>
      <c r="L101" s="159" t="s">
        <v>266</v>
      </c>
      <c r="M101" s="159" t="s">
        <v>10507</v>
      </c>
      <c r="N101" t="s">
        <v>282</v>
      </c>
      <c r="O101" t="s">
        <v>282</v>
      </c>
      <c r="P101" t="s">
        <v>282</v>
      </c>
      <c r="Q101">
        <v>46.6</v>
      </c>
      <c r="R101">
        <v>7.5</v>
      </c>
      <c r="S101" s="212">
        <v>79</v>
      </c>
      <c r="T101" t="s">
        <v>282</v>
      </c>
      <c r="U101" t="s">
        <v>282</v>
      </c>
      <c r="V101" s="212" t="s">
        <v>282</v>
      </c>
      <c r="W101" t="s">
        <v>282</v>
      </c>
      <c r="X101" t="s">
        <v>282</v>
      </c>
      <c r="Y101" s="212" t="s">
        <v>282</v>
      </c>
      <c r="Z101">
        <v>69.5</v>
      </c>
      <c r="AA101">
        <v>15.1</v>
      </c>
      <c r="AB101" s="212">
        <v>59</v>
      </c>
      <c r="AC101" t="s">
        <v>282</v>
      </c>
      <c r="AD101" s="212" t="s">
        <v>282</v>
      </c>
      <c r="AE101" s="212" t="s">
        <v>282</v>
      </c>
      <c r="AF101" s="212" t="s">
        <v>282</v>
      </c>
      <c r="AG101" s="212" t="s">
        <v>282</v>
      </c>
      <c r="AH101" s="212" t="s">
        <v>282</v>
      </c>
      <c r="AI101" s="159" t="s">
        <v>263</v>
      </c>
      <c r="AJ101" s="159" t="s">
        <v>10507</v>
      </c>
      <c r="AK101" s="159" t="s">
        <v>282</v>
      </c>
      <c r="AL101" s="159" t="s">
        <v>282</v>
      </c>
      <c r="AM101" s="159" t="s">
        <v>282</v>
      </c>
      <c r="AN101">
        <v>46.4</v>
      </c>
      <c r="AO101">
        <v>4.5</v>
      </c>
      <c r="AP101">
        <v>77</v>
      </c>
      <c r="AQ101" t="s">
        <v>282</v>
      </c>
      <c r="AR101" t="s">
        <v>282</v>
      </c>
      <c r="AS101" t="s">
        <v>282</v>
      </c>
      <c r="AT101" s="133" t="s">
        <v>282</v>
      </c>
      <c r="AU101" s="133" t="s">
        <v>282</v>
      </c>
      <c r="AV101" s="133" t="s">
        <v>282</v>
      </c>
      <c r="AW101">
        <v>69.900000000000006</v>
      </c>
      <c r="AX101">
        <v>13.5</v>
      </c>
      <c r="AY101">
        <v>55</v>
      </c>
      <c r="AZ101" t="s">
        <v>282</v>
      </c>
      <c r="BA101" s="212" t="s">
        <v>282</v>
      </c>
      <c r="BB101" s="212" t="s">
        <v>282</v>
      </c>
      <c r="BC101" s="212" t="s">
        <v>282</v>
      </c>
      <c r="BD101" s="212" t="s">
        <v>282</v>
      </c>
      <c r="BE101" s="212" t="s">
        <v>282</v>
      </c>
      <c r="BF101" s="212" t="s">
        <v>282</v>
      </c>
      <c r="BG101" s="212" t="s">
        <v>282</v>
      </c>
      <c r="BH101" s="212" t="s">
        <v>282</v>
      </c>
      <c r="BI101" s="212" t="s">
        <v>282</v>
      </c>
      <c r="BJ101" s="212" t="s">
        <v>282</v>
      </c>
      <c r="BK101" s="212" t="s">
        <v>282</v>
      </c>
      <c r="BL101" s="212" t="s">
        <v>282</v>
      </c>
      <c r="BM101" s="212" t="s">
        <v>282</v>
      </c>
      <c r="BN101" s="212" t="s">
        <v>282</v>
      </c>
      <c r="BO101" s="212" t="s">
        <v>282</v>
      </c>
      <c r="BP101" s="212" t="s">
        <v>282</v>
      </c>
      <c r="BQ101" s="212" t="s">
        <v>282</v>
      </c>
      <c r="BR101" s="212" t="s">
        <v>282</v>
      </c>
      <c r="BS101" s="212" t="s">
        <v>282</v>
      </c>
      <c r="BT101" s="212" t="s">
        <v>282</v>
      </c>
      <c r="BU101" s="212" t="s">
        <v>282</v>
      </c>
      <c r="BV101" s="212" t="s">
        <v>282</v>
      </c>
      <c r="BW101" s="212" t="s">
        <v>282</v>
      </c>
      <c r="BX101" s="212" t="s">
        <v>282</v>
      </c>
      <c r="BY101" s="212" t="s">
        <v>282</v>
      </c>
      <c r="BZ101" s="212" t="s">
        <v>282</v>
      </c>
      <c r="CA101" s="212" t="s">
        <v>282</v>
      </c>
      <c r="CB101" s="212" t="s">
        <v>282</v>
      </c>
      <c r="CC101" s="212" t="s">
        <v>282</v>
      </c>
      <c r="CD101" s="212" t="s">
        <v>282</v>
      </c>
      <c r="CE101" s="212" t="s">
        <v>282</v>
      </c>
      <c r="CF101" s="212" t="s">
        <v>282</v>
      </c>
      <c r="CG101" s="212" t="s">
        <v>282</v>
      </c>
      <c r="CH101" s="212" t="s">
        <v>282</v>
      </c>
      <c r="CI101" s="212" t="s">
        <v>282</v>
      </c>
      <c r="CJ101" s="212" t="s">
        <v>282</v>
      </c>
      <c r="CK101" s="212" t="s">
        <v>282</v>
      </c>
      <c r="CL101" s="212" t="s">
        <v>282</v>
      </c>
      <c r="CM101" s="212" t="s">
        <v>282</v>
      </c>
      <c r="CN101" s="212" t="s">
        <v>282</v>
      </c>
      <c r="CO101" s="212" t="s">
        <v>282</v>
      </c>
      <c r="CP101" s="212" t="s">
        <v>282</v>
      </c>
      <c r="CQ101" s="212" t="s">
        <v>282</v>
      </c>
      <c r="CR101" s="212" t="s">
        <v>282</v>
      </c>
      <c r="CS101" s="212" t="s">
        <v>282</v>
      </c>
      <c r="CT101" s="212" t="s">
        <v>282</v>
      </c>
      <c r="CU101" s="212" t="s">
        <v>282</v>
      </c>
      <c r="CV101" s="212" t="s">
        <v>282</v>
      </c>
      <c r="CW101" s="212" t="s">
        <v>282</v>
      </c>
      <c r="CX101" s="212" t="s">
        <v>282</v>
      </c>
      <c r="CY101" s="212" t="s">
        <v>282</v>
      </c>
      <c r="CZ101" s="212" t="s">
        <v>282</v>
      </c>
      <c r="DA101" s="212" t="s">
        <v>282</v>
      </c>
      <c r="DB101" s="212" t="s">
        <v>282</v>
      </c>
      <c r="DC101" s="212" t="s">
        <v>282</v>
      </c>
      <c r="DD101" s="212" t="s">
        <v>282</v>
      </c>
      <c r="DE101" s="212" t="s">
        <v>282</v>
      </c>
      <c r="DF101" s="212" t="s">
        <v>282</v>
      </c>
      <c r="DG101" s="212" t="s">
        <v>282</v>
      </c>
      <c r="DH101" s="212" t="s">
        <v>282</v>
      </c>
      <c r="DI101" s="212" t="s">
        <v>282</v>
      </c>
      <c r="DJ101" s="212" t="s">
        <v>282</v>
      </c>
      <c r="DK101" s="212" t="s">
        <v>282</v>
      </c>
      <c r="DL101" s="212" t="s">
        <v>282</v>
      </c>
      <c r="DM101" s="212" t="s">
        <v>282</v>
      </c>
      <c r="DN101" s="212" t="s">
        <v>282</v>
      </c>
      <c r="DO101" s="212" t="s">
        <v>282</v>
      </c>
      <c r="DP101" s="212" t="s">
        <v>282</v>
      </c>
      <c r="DQ101" s="212" t="s">
        <v>282</v>
      </c>
      <c r="DR101" s="212" t="s">
        <v>282</v>
      </c>
      <c r="DS101" s="212" t="s">
        <v>282</v>
      </c>
      <c r="DT101" s="212" t="s">
        <v>282</v>
      </c>
      <c r="DU101" s="212" t="s">
        <v>282</v>
      </c>
      <c r="DV101" s="212" t="s">
        <v>282</v>
      </c>
    </row>
    <row r="102" spans="1:126" x14ac:dyDescent="0.25">
      <c r="A102" s="66" t="s">
        <v>653</v>
      </c>
      <c r="B102" s="159" t="s">
        <v>11318</v>
      </c>
      <c r="C102" s="159" t="s">
        <v>5328</v>
      </c>
      <c r="D102" s="159" t="s">
        <v>10879</v>
      </c>
      <c r="E102" s="159" t="s">
        <v>5853</v>
      </c>
      <c r="F102" s="159" t="s">
        <v>10534</v>
      </c>
      <c r="G102" s="159" t="s">
        <v>10880</v>
      </c>
      <c r="J102" s="159">
        <v>12</v>
      </c>
      <c r="K102" s="159">
        <v>2</v>
      </c>
      <c r="L102" s="66" t="s">
        <v>313</v>
      </c>
      <c r="M102" s="159" t="s">
        <v>183</v>
      </c>
      <c r="N102" t="s">
        <v>282</v>
      </c>
      <c r="O102" s="212" t="s">
        <v>282</v>
      </c>
      <c r="P102" s="212" t="s">
        <v>282</v>
      </c>
      <c r="Q102" s="212" t="s">
        <v>282</v>
      </c>
      <c r="R102" s="212" t="s">
        <v>282</v>
      </c>
      <c r="S102" s="212" t="s">
        <v>282</v>
      </c>
      <c r="T102">
        <v>13.3</v>
      </c>
      <c r="U102">
        <v>4.5</v>
      </c>
      <c r="V102" s="212">
        <v>94</v>
      </c>
      <c r="W102" t="s">
        <v>282</v>
      </c>
      <c r="X102" t="s">
        <v>282</v>
      </c>
      <c r="Y102" s="212" t="s">
        <v>282</v>
      </c>
      <c r="Z102">
        <v>8</v>
      </c>
      <c r="AA102">
        <v>3.6</v>
      </c>
      <c r="AB102" s="212">
        <v>94</v>
      </c>
      <c r="AC102" t="s">
        <v>282</v>
      </c>
      <c r="AD102" s="212" t="s">
        <v>282</v>
      </c>
      <c r="AE102" s="212" t="s">
        <v>282</v>
      </c>
      <c r="AF102" s="212" t="s">
        <v>282</v>
      </c>
      <c r="AG102" s="212" t="s">
        <v>282</v>
      </c>
      <c r="AH102" s="212" t="s">
        <v>282</v>
      </c>
      <c r="AI102" s="159" t="s">
        <v>636</v>
      </c>
      <c r="AJ102" s="159" t="s">
        <v>282</v>
      </c>
      <c r="AK102" s="159" t="s">
        <v>282</v>
      </c>
      <c r="AL102" s="159" t="s">
        <v>282</v>
      </c>
      <c r="AM102" s="159" t="s">
        <v>282</v>
      </c>
      <c r="AN102" s="159" t="s">
        <v>282</v>
      </c>
      <c r="AO102" s="159" t="s">
        <v>282</v>
      </c>
      <c r="AP102" s="159" t="s">
        <v>282</v>
      </c>
      <c r="AQ102">
        <v>14</v>
      </c>
      <c r="AR102">
        <v>5.6</v>
      </c>
      <c r="AS102">
        <v>89</v>
      </c>
      <c r="AT102" s="133" t="s">
        <v>282</v>
      </c>
      <c r="AU102" s="133" t="s">
        <v>282</v>
      </c>
      <c r="AV102" s="133" t="s">
        <v>282</v>
      </c>
      <c r="AW102">
        <v>11.3</v>
      </c>
      <c r="AX102">
        <v>5.2</v>
      </c>
      <c r="AY102">
        <v>89</v>
      </c>
      <c r="AZ102" t="s">
        <v>282</v>
      </c>
      <c r="BA102" s="212" t="s">
        <v>282</v>
      </c>
      <c r="BB102" s="212" t="s">
        <v>282</v>
      </c>
      <c r="BC102" s="212" t="s">
        <v>282</v>
      </c>
      <c r="BD102" s="212" t="s">
        <v>282</v>
      </c>
      <c r="BE102" s="212" t="s">
        <v>282</v>
      </c>
      <c r="BF102" s="212" t="s">
        <v>282</v>
      </c>
      <c r="BG102" s="212" t="s">
        <v>282</v>
      </c>
      <c r="BH102" s="212" t="s">
        <v>282</v>
      </c>
      <c r="BI102" s="212" t="s">
        <v>282</v>
      </c>
      <c r="BJ102" s="212" t="s">
        <v>282</v>
      </c>
      <c r="BK102" s="212" t="s">
        <v>282</v>
      </c>
      <c r="BL102" s="212" t="s">
        <v>282</v>
      </c>
      <c r="BM102" s="212" t="s">
        <v>282</v>
      </c>
      <c r="BN102" s="212" t="s">
        <v>282</v>
      </c>
      <c r="BO102" s="212" t="s">
        <v>282</v>
      </c>
      <c r="BP102" s="212" t="s">
        <v>282</v>
      </c>
      <c r="BQ102" s="212" t="s">
        <v>282</v>
      </c>
      <c r="BR102" s="212" t="s">
        <v>282</v>
      </c>
      <c r="BS102" s="212" t="s">
        <v>282</v>
      </c>
      <c r="BT102" s="212" t="s">
        <v>282</v>
      </c>
      <c r="BU102" s="212" t="s">
        <v>282</v>
      </c>
      <c r="BV102" s="212" t="s">
        <v>282</v>
      </c>
      <c r="BW102" s="212" t="s">
        <v>282</v>
      </c>
      <c r="BX102" s="212" t="s">
        <v>282</v>
      </c>
      <c r="BY102" s="212" t="s">
        <v>282</v>
      </c>
      <c r="BZ102" s="212" t="s">
        <v>282</v>
      </c>
      <c r="CA102" s="212" t="s">
        <v>282</v>
      </c>
      <c r="CB102" s="212" t="s">
        <v>282</v>
      </c>
      <c r="CC102" s="212" t="s">
        <v>282</v>
      </c>
      <c r="CD102" s="212" t="s">
        <v>282</v>
      </c>
      <c r="CE102" s="212" t="s">
        <v>282</v>
      </c>
      <c r="CF102" s="212" t="s">
        <v>282</v>
      </c>
      <c r="CG102" s="212" t="s">
        <v>282</v>
      </c>
      <c r="CH102" s="212" t="s">
        <v>282</v>
      </c>
      <c r="CI102" s="212" t="s">
        <v>282</v>
      </c>
      <c r="CJ102" s="212" t="s">
        <v>282</v>
      </c>
      <c r="CK102" s="212" t="s">
        <v>282</v>
      </c>
      <c r="CL102" s="212" t="s">
        <v>282</v>
      </c>
      <c r="CM102" s="212" t="s">
        <v>282</v>
      </c>
      <c r="CN102" s="212" t="s">
        <v>282</v>
      </c>
      <c r="CO102" s="212" t="s">
        <v>282</v>
      </c>
      <c r="CP102" s="212" t="s">
        <v>282</v>
      </c>
      <c r="CQ102" s="212" t="s">
        <v>282</v>
      </c>
      <c r="CR102" s="212" t="s">
        <v>282</v>
      </c>
      <c r="CS102" s="212" t="s">
        <v>282</v>
      </c>
      <c r="CT102" s="212" t="s">
        <v>282</v>
      </c>
      <c r="CU102" s="212" t="s">
        <v>282</v>
      </c>
      <c r="CV102" s="212" t="s">
        <v>282</v>
      </c>
      <c r="CW102" s="212" t="s">
        <v>282</v>
      </c>
      <c r="CX102" s="212" t="s">
        <v>282</v>
      </c>
      <c r="CY102" s="212" t="s">
        <v>282</v>
      </c>
      <c r="CZ102" s="212" t="s">
        <v>282</v>
      </c>
      <c r="DA102" s="212" t="s">
        <v>282</v>
      </c>
      <c r="DB102" s="212" t="s">
        <v>282</v>
      </c>
      <c r="DC102" s="212" t="s">
        <v>282</v>
      </c>
      <c r="DD102" s="212" t="s">
        <v>282</v>
      </c>
      <c r="DE102" s="212" t="s">
        <v>282</v>
      </c>
      <c r="DF102" s="212" t="s">
        <v>282</v>
      </c>
      <c r="DG102" s="212" t="s">
        <v>282</v>
      </c>
      <c r="DH102" s="212" t="s">
        <v>282</v>
      </c>
      <c r="DI102" s="212" t="s">
        <v>282</v>
      </c>
      <c r="DJ102" s="212" t="s">
        <v>282</v>
      </c>
      <c r="DK102" s="212" t="s">
        <v>282</v>
      </c>
      <c r="DL102" s="212" t="s">
        <v>282</v>
      </c>
      <c r="DM102" s="212" t="s">
        <v>282</v>
      </c>
      <c r="DN102" s="212" t="s">
        <v>282</v>
      </c>
      <c r="DO102" s="212" t="s">
        <v>282</v>
      </c>
      <c r="DP102" s="212" t="s">
        <v>282</v>
      </c>
      <c r="DQ102" s="212" t="s">
        <v>282</v>
      </c>
      <c r="DR102" s="212" t="s">
        <v>282</v>
      </c>
      <c r="DS102" s="212" t="s">
        <v>282</v>
      </c>
      <c r="DT102" s="212" t="s">
        <v>282</v>
      </c>
      <c r="DU102" s="212" t="s">
        <v>282</v>
      </c>
      <c r="DV102" s="212" t="s">
        <v>282</v>
      </c>
    </row>
    <row r="103" spans="1:126" x14ac:dyDescent="0.25">
      <c r="A103" s="212" t="s">
        <v>684</v>
      </c>
      <c r="B103" s="212" t="s">
        <v>11318</v>
      </c>
      <c r="C103" s="212" t="s">
        <v>5328</v>
      </c>
      <c r="D103" s="159" t="s">
        <v>10879</v>
      </c>
      <c r="E103" s="159" t="s">
        <v>5853</v>
      </c>
      <c r="F103" s="159" t="s">
        <v>10534</v>
      </c>
      <c r="G103" s="159" t="s">
        <v>10880</v>
      </c>
      <c r="H103" s="212"/>
      <c r="I103" s="212"/>
      <c r="J103" s="159">
        <v>12</v>
      </c>
      <c r="K103" s="159">
        <v>2</v>
      </c>
      <c r="L103" s="212" t="s">
        <v>763</v>
      </c>
      <c r="M103" s="159" t="s">
        <v>183</v>
      </c>
      <c r="N103" t="s">
        <v>282</v>
      </c>
      <c r="O103" s="212" t="s">
        <v>282</v>
      </c>
      <c r="P103" s="212" t="s">
        <v>282</v>
      </c>
      <c r="Q103">
        <v>10.5</v>
      </c>
      <c r="R103">
        <v>5.2</v>
      </c>
      <c r="S103" s="212">
        <v>69</v>
      </c>
      <c r="T103" t="s">
        <v>282</v>
      </c>
      <c r="U103" t="s">
        <v>282</v>
      </c>
      <c r="V103" s="212" t="s">
        <v>282</v>
      </c>
      <c r="W103">
        <v>2.8</v>
      </c>
      <c r="X103">
        <v>3</v>
      </c>
      <c r="Y103" s="212">
        <v>69</v>
      </c>
      <c r="Z103" t="s">
        <v>282</v>
      </c>
      <c r="AA103" s="212" t="s">
        <v>282</v>
      </c>
      <c r="AB103" s="212" t="s">
        <v>282</v>
      </c>
      <c r="AC103" s="212" t="s">
        <v>282</v>
      </c>
      <c r="AD103" s="212" t="s">
        <v>282</v>
      </c>
      <c r="AE103" s="212" t="s">
        <v>282</v>
      </c>
      <c r="AF103" s="212" t="s">
        <v>282</v>
      </c>
      <c r="AG103" s="212" t="s">
        <v>282</v>
      </c>
      <c r="AH103" s="212" t="s">
        <v>282</v>
      </c>
      <c r="AI103" s="159" t="s">
        <v>306</v>
      </c>
      <c r="AJ103" s="159" t="s">
        <v>282</v>
      </c>
      <c r="AK103" s="159" t="s">
        <v>282</v>
      </c>
      <c r="AL103" s="159" t="s">
        <v>282</v>
      </c>
      <c r="AM103" s="159" t="s">
        <v>282</v>
      </c>
      <c r="AN103">
        <v>9.9</v>
      </c>
      <c r="AO103">
        <v>5.4</v>
      </c>
      <c r="AP103">
        <v>68</v>
      </c>
      <c r="AQ103" t="s">
        <v>282</v>
      </c>
      <c r="AR103" t="s">
        <v>282</v>
      </c>
      <c r="AS103" t="s">
        <v>282</v>
      </c>
      <c r="AT103">
        <v>6</v>
      </c>
      <c r="AU103">
        <v>4.9000000000000004</v>
      </c>
      <c r="AV103">
        <v>68</v>
      </c>
      <c r="AW103" t="s">
        <v>282</v>
      </c>
      <c r="AX103" s="212" t="s">
        <v>282</v>
      </c>
      <c r="AY103" s="212" t="s">
        <v>282</v>
      </c>
      <c r="AZ103" s="212" t="s">
        <v>282</v>
      </c>
      <c r="BA103" s="212" t="s">
        <v>282</v>
      </c>
      <c r="BB103" s="212" t="s">
        <v>282</v>
      </c>
      <c r="BC103" s="212" t="s">
        <v>282</v>
      </c>
      <c r="BD103" s="212" t="s">
        <v>282</v>
      </c>
      <c r="BE103" s="212" t="s">
        <v>282</v>
      </c>
      <c r="BF103" s="212" t="s">
        <v>282</v>
      </c>
      <c r="BG103" s="212" t="s">
        <v>282</v>
      </c>
      <c r="BH103" s="212" t="s">
        <v>282</v>
      </c>
      <c r="BI103" s="212" t="s">
        <v>282</v>
      </c>
      <c r="BJ103" s="212" t="s">
        <v>282</v>
      </c>
      <c r="BK103" s="212" t="s">
        <v>282</v>
      </c>
      <c r="BL103" s="212" t="s">
        <v>282</v>
      </c>
      <c r="BM103" s="212" t="s">
        <v>282</v>
      </c>
      <c r="BN103" s="212" t="s">
        <v>282</v>
      </c>
      <c r="BO103" s="212" t="s">
        <v>282</v>
      </c>
      <c r="BP103" s="212" t="s">
        <v>282</v>
      </c>
      <c r="BQ103" s="212" t="s">
        <v>282</v>
      </c>
      <c r="BR103" s="212" t="s">
        <v>282</v>
      </c>
      <c r="BS103" s="212" t="s">
        <v>282</v>
      </c>
      <c r="BT103" s="212" t="s">
        <v>282</v>
      </c>
      <c r="BU103" s="212" t="s">
        <v>282</v>
      </c>
      <c r="BV103" s="212" t="s">
        <v>282</v>
      </c>
      <c r="BW103" s="212" t="s">
        <v>282</v>
      </c>
      <c r="BX103" s="212" t="s">
        <v>282</v>
      </c>
      <c r="BY103" s="212" t="s">
        <v>282</v>
      </c>
      <c r="BZ103" s="212" t="s">
        <v>282</v>
      </c>
      <c r="CA103" s="212" t="s">
        <v>282</v>
      </c>
      <c r="CB103" s="212" t="s">
        <v>282</v>
      </c>
      <c r="CC103" s="212" t="s">
        <v>282</v>
      </c>
      <c r="CD103" s="212" t="s">
        <v>282</v>
      </c>
      <c r="CE103" s="212" t="s">
        <v>282</v>
      </c>
      <c r="CF103" s="212" t="s">
        <v>282</v>
      </c>
      <c r="CG103" s="212" t="s">
        <v>282</v>
      </c>
      <c r="CH103" s="212" t="s">
        <v>282</v>
      </c>
      <c r="CI103" s="212" t="s">
        <v>282</v>
      </c>
      <c r="CJ103" s="212" t="s">
        <v>282</v>
      </c>
      <c r="CK103" s="212" t="s">
        <v>282</v>
      </c>
      <c r="CL103" s="212" t="s">
        <v>282</v>
      </c>
      <c r="CM103" s="212" t="s">
        <v>282</v>
      </c>
      <c r="CN103" s="212" t="s">
        <v>282</v>
      </c>
      <c r="CO103" s="212" t="s">
        <v>282</v>
      </c>
      <c r="CP103" s="212" t="s">
        <v>282</v>
      </c>
      <c r="CQ103" s="212" t="s">
        <v>282</v>
      </c>
      <c r="CR103" s="212" t="s">
        <v>282</v>
      </c>
      <c r="CS103" s="212" t="s">
        <v>282</v>
      </c>
      <c r="CT103" s="212" t="s">
        <v>282</v>
      </c>
      <c r="CU103" s="212" t="s">
        <v>282</v>
      </c>
      <c r="CV103" s="212" t="s">
        <v>282</v>
      </c>
      <c r="CW103" s="212" t="s">
        <v>282</v>
      </c>
      <c r="CX103" s="212" t="s">
        <v>282</v>
      </c>
      <c r="CY103" s="212" t="s">
        <v>282</v>
      </c>
      <c r="CZ103" s="212" t="s">
        <v>282</v>
      </c>
      <c r="DA103" s="212" t="s">
        <v>282</v>
      </c>
      <c r="DB103" s="212" t="s">
        <v>282</v>
      </c>
      <c r="DC103" s="212" t="s">
        <v>282</v>
      </c>
      <c r="DD103" s="212" t="s">
        <v>282</v>
      </c>
      <c r="DE103" s="212" t="s">
        <v>282</v>
      </c>
      <c r="DF103" s="212" t="s">
        <v>282</v>
      </c>
      <c r="DG103" s="212" t="s">
        <v>282</v>
      </c>
      <c r="DH103" s="212" t="s">
        <v>282</v>
      </c>
      <c r="DI103" s="212" t="s">
        <v>282</v>
      </c>
      <c r="DJ103" s="212" t="s">
        <v>282</v>
      </c>
      <c r="DK103" s="212" t="s">
        <v>282</v>
      </c>
      <c r="DL103" s="212" t="s">
        <v>282</v>
      </c>
      <c r="DM103" s="212" t="s">
        <v>282</v>
      </c>
      <c r="DN103" s="212" t="s">
        <v>282</v>
      </c>
      <c r="DO103" s="212" t="s">
        <v>282</v>
      </c>
      <c r="DP103" s="212" t="s">
        <v>282</v>
      </c>
      <c r="DQ103" s="212" t="s">
        <v>282</v>
      </c>
      <c r="DR103" s="212" t="s">
        <v>282</v>
      </c>
      <c r="DS103" s="212" t="s">
        <v>282</v>
      </c>
      <c r="DT103" s="212" t="s">
        <v>282</v>
      </c>
      <c r="DU103" s="212" t="s">
        <v>282</v>
      </c>
      <c r="DV103" s="212" t="s">
        <v>282</v>
      </c>
    </row>
    <row r="104" spans="1:126" s="212" customFormat="1" x14ac:dyDescent="0.25">
      <c r="A104" s="212" t="s">
        <v>14531</v>
      </c>
      <c r="B104" s="159" t="s">
        <v>15886</v>
      </c>
      <c r="C104" s="159" t="s">
        <v>216</v>
      </c>
      <c r="D104" s="159" t="s">
        <v>10574</v>
      </c>
      <c r="E104" s="212" t="s">
        <v>10814</v>
      </c>
      <c r="F104" s="159" t="s">
        <v>10534</v>
      </c>
      <c r="G104" s="159" t="s">
        <v>10535</v>
      </c>
      <c r="J104" s="159">
        <v>12</v>
      </c>
      <c r="K104" s="159">
        <v>2</v>
      </c>
      <c r="L104" s="212" t="s">
        <v>272</v>
      </c>
      <c r="M104" s="159" t="s">
        <v>10507</v>
      </c>
      <c r="N104" s="212" t="s">
        <v>282</v>
      </c>
      <c r="O104" s="212" t="s">
        <v>282</v>
      </c>
      <c r="P104" s="212" t="s">
        <v>282</v>
      </c>
      <c r="Q104" s="212" t="s">
        <v>282</v>
      </c>
      <c r="R104" s="212" t="s">
        <v>282</v>
      </c>
      <c r="S104" s="212" t="s">
        <v>282</v>
      </c>
      <c r="T104" s="212" t="s">
        <v>282</v>
      </c>
      <c r="U104" s="212" t="s">
        <v>282</v>
      </c>
      <c r="V104" s="212" t="s">
        <v>282</v>
      </c>
      <c r="W104" s="212" t="s">
        <v>282</v>
      </c>
      <c r="X104" s="212" t="s">
        <v>282</v>
      </c>
      <c r="Y104" s="212" t="s">
        <v>282</v>
      </c>
      <c r="Z104" s="212" t="s">
        <v>282</v>
      </c>
      <c r="AA104" s="212" t="s">
        <v>282</v>
      </c>
      <c r="AB104" s="212" t="s">
        <v>282</v>
      </c>
      <c r="AC104" s="212">
        <v>16.329999999999998</v>
      </c>
      <c r="AD104" s="212">
        <v>17.329999999999998</v>
      </c>
      <c r="AE104" s="212">
        <v>481</v>
      </c>
      <c r="AF104" s="212" t="s">
        <v>282</v>
      </c>
      <c r="AG104" s="212" t="s">
        <v>282</v>
      </c>
      <c r="AH104" s="212" t="s">
        <v>282</v>
      </c>
      <c r="AI104" s="159" t="s">
        <v>272</v>
      </c>
      <c r="AJ104" s="159" t="s">
        <v>10507</v>
      </c>
      <c r="AK104" s="159" t="s">
        <v>282</v>
      </c>
      <c r="AL104" s="159" t="s">
        <v>282</v>
      </c>
      <c r="AM104" s="159" t="s">
        <v>282</v>
      </c>
      <c r="AN104" s="159" t="s">
        <v>282</v>
      </c>
      <c r="AO104" s="159" t="s">
        <v>282</v>
      </c>
      <c r="AP104" s="159" t="s">
        <v>282</v>
      </c>
      <c r="AQ104" s="159" t="s">
        <v>282</v>
      </c>
      <c r="AR104" s="159" t="s">
        <v>282</v>
      </c>
      <c r="AS104" s="159" t="s">
        <v>282</v>
      </c>
      <c r="AT104" s="159" t="s">
        <v>282</v>
      </c>
      <c r="AU104" s="159" t="s">
        <v>282</v>
      </c>
      <c r="AV104" s="159" t="s">
        <v>282</v>
      </c>
      <c r="AW104" s="159" t="s">
        <v>282</v>
      </c>
      <c r="AX104" s="159" t="s">
        <v>282</v>
      </c>
      <c r="AY104" s="159" t="s">
        <v>282</v>
      </c>
      <c r="AZ104" s="212">
        <v>16.05</v>
      </c>
      <c r="BA104" s="212">
        <v>17.25</v>
      </c>
      <c r="BB104" s="212">
        <v>477</v>
      </c>
      <c r="BC104" s="212" t="s">
        <v>282</v>
      </c>
      <c r="BD104" s="212" t="s">
        <v>282</v>
      </c>
      <c r="BE104" s="212" t="s">
        <v>282</v>
      </c>
      <c r="BF104" s="212" t="s">
        <v>282</v>
      </c>
      <c r="BG104" s="212" t="s">
        <v>282</v>
      </c>
      <c r="BH104" s="212" t="s">
        <v>282</v>
      </c>
      <c r="BI104" s="212" t="s">
        <v>282</v>
      </c>
      <c r="BJ104" s="212" t="s">
        <v>282</v>
      </c>
      <c r="BK104" s="212" t="s">
        <v>282</v>
      </c>
      <c r="BL104" s="212" t="s">
        <v>282</v>
      </c>
      <c r="BM104" s="212" t="s">
        <v>282</v>
      </c>
      <c r="BN104" s="212" t="s">
        <v>282</v>
      </c>
      <c r="BO104" s="212" t="s">
        <v>282</v>
      </c>
      <c r="BP104" s="212" t="s">
        <v>282</v>
      </c>
      <c r="BQ104" s="212" t="s">
        <v>282</v>
      </c>
      <c r="BR104" s="212" t="s">
        <v>282</v>
      </c>
      <c r="BS104" s="212" t="s">
        <v>282</v>
      </c>
      <c r="BT104" s="212" t="s">
        <v>282</v>
      </c>
      <c r="BU104" s="212" t="s">
        <v>282</v>
      </c>
      <c r="BV104" s="212" t="s">
        <v>282</v>
      </c>
      <c r="BW104" s="212" t="s">
        <v>282</v>
      </c>
      <c r="BX104" s="212" t="s">
        <v>282</v>
      </c>
      <c r="BY104" s="212" t="s">
        <v>282</v>
      </c>
      <c r="BZ104" s="212" t="s">
        <v>282</v>
      </c>
      <c r="CA104" s="212" t="s">
        <v>282</v>
      </c>
      <c r="CB104" s="212" t="s">
        <v>282</v>
      </c>
      <c r="CC104" s="212" t="s">
        <v>282</v>
      </c>
      <c r="CD104" s="212" t="s">
        <v>282</v>
      </c>
      <c r="CE104" s="212" t="s">
        <v>282</v>
      </c>
      <c r="CF104" s="212" t="s">
        <v>282</v>
      </c>
      <c r="CG104" s="212" t="s">
        <v>282</v>
      </c>
      <c r="CH104" s="212" t="s">
        <v>282</v>
      </c>
      <c r="CI104" s="212" t="s">
        <v>282</v>
      </c>
      <c r="CJ104" s="212" t="s">
        <v>282</v>
      </c>
      <c r="CK104" s="212" t="s">
        <v>282</v>
      </c>
      <c r="CL104" s="212" t="s">
        <v>282</v>
      </c>
      <c r="CM104" s="212" t="s">
        <v>282</v>
      </c>
      <c r="CN104" s="212" t="s">
        <v>282</v>
      </c>
      <c r="CO104" s="212" t="s">
        <v>282</v>
      </c>
      <c r="CP104" s="212" t="s">
        <v>282</v>
      </c>
      <c r="CQ104" s="212" t="s">
        <v>282</v>
      </c>
      <c r="CR104" s="212" t="s">
        <v>282</v>
      </c>
      <c r="CS104" s="212" t="s">
        <v>282</v>
      </c>
      <c r="CT104" s="212" t="s">
        <v>282</v>
      </c>
      <c r="CU104" s="212" t="s">
        <v>282</v>
      </c>
      <c r="CV104" s="212" t="s">
        <v>282</v>
      </c>
      <c r="CW104" s="212" t="s">
        <v>282</v>
      </c>
      <c r="CX104" s="212" t="s">
        <v>282</v>
      </c>
      <c r="CY104" s="212" t="s">
        <v>282</v>
      </c>
      <c r="CZ104" s="212" t="s">
        <v>282</v>
      </c>
      <c r="DA104" s="212" t="s">
        <v>282</v>
      </c>
      <c r="DB104" s="212" t="s">
        <v>282</v>
      </c>
      <c r="DC104" s="212" t="s">
        <v>282</v>
      </c>
      <c r="DD104" s="212" t="s">
        <v>282</v>
      </c>
      <c r="DE104" s="212" t="s">
        <v>282</v>
      </c>
      <c r="DF104" s="212" t="s">
        <v>282</v>
      </c>
      <c r="DG104" s="212" t="s">
        <v>282</v>
      </c>
      <c r="DH104" s="212" t="s">
        <v>282</v>
      </c>
      <c r="DI104" s="212" t="s">
        <v>282</v>
      </c>
      <c r="DJ104" s="212" t="s">
        <v>282</v>
      </c>
      <c r="DK104" s="212" t="s">
        <v>282</v>
      </c>
      <c r="DL104" s="212" t="s">
        <v>282</v>
      </c>
      <c r="DM104" s="212" t="s">
        <v>282</v>
      </c>
      <c r="DN104" s="212" t="s">
        <v>282</v>
      </c>
      <c r="DO104" s="212" t="s">
        <v>282</v>
      </c>
      <c r="DP104" s="212" t="s">
        <v>282</v>
      </c>
      <c r="DQ104" s="212" t="s">
        <v>282</v>
      </c>
      <c r="DR104" s="212" t="s">
        <v>282</v>
      </c>
      <c r="DS104" s="212" t="s">
        <v>282</v>
      </c>
      <c r="DT104" s="212" t="s">
        <v>282</v>
      </c>
      <c r="DU104" s="212" t="s">
        <v>282</v>
      </c>
      <c r="DV104" s="212" t="s">
        <v>282</v>
      </c>
    </row>
    <row r="105" spans="1:126" s="212" customFormat="1" x14ac:dyDescent="0.25">
      <c r="A105" s="212" t="s">
        <v>14531</v>
      </c>
      <c r="B105" s="159" t="s">
        <v>15886</v>
      </c>
      <c r="C105" s="159" t="s">
        <v>216</v>
      </c>
      <c r="D105" s="159" t="s">
        <v>10574</v>
      </c>
      <c r="E105" s="212" t="s">
        <v>10817</v>
      </c>
      <c r="F105" s="159" t="s">
        <v>10534</v>
      </c>
      <c r="G105" s="159" t="s">
        <v>10535</v>
      </c>
      <c r="J105" s="159">
        <v>12</v>
      </c>
      <c r="K105" s="159">
        <v>2</v>
      </c>
      <c r="L105" s="212" t="s">
        <v>272</v>
      </c>
      <c r="M105" s="159" t="s">
        <v>10507</v>
      </c>
      <c r="N105" s="212" t="s">
        <v>282</v>
      </c>
      <c r="O105" s="212" t="s">
        <v>282</v>
      </c>
      <c r="P105" s="212" t="s">
        <v>282</v>
      </c>
      <c r="Q105" s="212" t="s">
        <v>282</v>
      </c>
      <c r="R105" s="212" t="s">
        <v>282</v>
      </c>
      <c r="S105" s="212" t="s">
        <v>282</v>
      </c>
      <c r="T105" s="212" t="s">
        <v>282</v>
      </c>
      <c r="U105" s="212" t="s">
        <v>282</v>
      </c>
      <c r="V105" s="212" t="s">
        <v>282</v>
      </c>
      <c r="W105" s="212" t="s">
        <v>282</v>
      </c>
      <c r="X105" s="212" t="s">
        <v>282</v>
      </c>
      <c r="Y105" s="212" t="s">
        <v>282</v>
      </c>
      <c r="Z105" s="212" t="s">
        <v>282</v>
      </c>
      <c r="AA105" s="212" t="s">
        <v>282</v>
      </c>
      <c r="AB105" s="212" t="s">
        <v>282</v>
      </c>
      <c r="AC105" s="212">
        <v>2.16</v>
      </c>
      <c r="AD105" s="212">
        <v>8.5500000000000007</v>
      </c>
      <c r="AE105" s="212">
        <v>481</v>
      </c>
      <c r="AF105" s="212" t="s">
        <v>282</v>
      </c>
      <c r="AG105" s="212" t="s">
        <v>282</v>
      </c>
      <c r="AH105" s="212" t="s">
        <v>282</v>
      </c>
      <c r="AI105" s="159" t="s">
        <v>272</v>
      </c>
      <c r="AJ105" s="159" t="s">
        <v>10507</v>
      </c>
      <c r="AK105" s="159" t="s">
        <v>282</v>
      </c>
      <c r="AL105" s="159" t="s">
        <v>282</v>
      </c>
      <c r="AM105" s="159" t="s">
        <v>282</v>
      </c>
      <c r="AN105" s="159" t="s">
        <v>282</v>
      </c>
      <c r="AO105" s="159" t="s">
        <v>282</v>
      </c>
      <c r="AP105" s="159" t="s">
        <v>282</v>
      </c>
      <c r="AQ105" s="159" t="s">
        <v>282</v>
      </c>
      <c r="AR105" s="159" t="s">
        <v>282</v>
      </c>
      <c r="AS105" s="159" t="s">
        <v>282</v>
      </c>
      <c r="AT105" s="159" t="s">
        <v>282</v>
      </c>
      <c r="AU105" s="159" t="s">
        <v>282</v>
      </c>
      <c r="AV105" s="159" t="s">
        <v>282</v>
      </c>
      <c r="AW105" s="159" t="s">
        <v>282</v>
      </c>
      <c r="AX105" s="159" t="s">
        <v>282</v>
      </c>
      <c r="AY105" s="159" t="s">
        <v>282</v>
      </c>
      <c r="AZ105" s="212">
        <v>2.1</v>
      </c>
      <c r="BA105" s="212">
        <v>8.52</v>
      </c>
      <c r="BB105" s="212">
        <v>477</v>
      </c>
      <c r="BC105" s="212" t="s">
        <v>282</v>
      </c>
      <c r="BD105" s="212" t="s">
        <v>282</v>
      </c>
      <c r="BE105" s="212" t="s">
        <v>282</v>
      </c>
      <c r="BF105" s="212" t="s">
        <v>282</v>
      </c>
      <c r="BG105" s="212" t="s">
        <v>282</v>
      </c>
      <c r="BH105" s="212" t="s">
        <v>282</v>
      </c>
      <c r="BI105" s="212" t="s">
        <v>282</v>
      </c>
      <c r="BJ105" s="212" t="s">
        <v>282</v>
      </c>
      <c r="BK105" s="212" t="s">
        <v>282</v>
      </c>
      <c r="BL105" s="212" t="s">
        <v>282</v>
      </c>
      <c r="BM105" s="212" t="s">
        <v>282</v>
      </c>
      <c r="BN105" s="212" t="s">
        <v>282</v>
      </c>
      <c r="BO105" s="212" t="s">
        <v>282</v>
      </c>
      <c r="BP105" s="212" t="s">
        <v>282</v>
      </c>
      <c r="BQ105" s="212" t="s">
        <v>282</v>
      </c>
      <c r="BR105" s="212" t="s">
        <v>282</v>
      </c>
      <c r="BS105" s="212" t="s">
        <v>282</v>
      </c>
      <c r="BT105" s="212" t="s">
        <v>282</v>
      </c>
      <c r="BU105" s="212" t="s">
        <v>282</v>
      </c>
      <c r="BV105" s="212" t="s">
        <v>282</v>
      </c>
      <c r="BW105" s="212" t="s">
        <v>282</v>
      </c>
      <c r="BX105" s="212" t="s">
        <v>282</v>
      </c>
      <c r="BY105" s="212" t="s">
        <v>282</v>
      </c>
      <c r="BZ105" s="212" t="s">
        <v>282</v>
      </c>
      <c r="CA105" s="212" t="s">
        <v>282</v>
      </c>
      <c r="CB105" s="212" t="s">
        <v>282</v>
      </c>
      <c r="CC105" s="212" t="s">
        <v>282</v>
      </c>
      <c r="CD105" s="212" t="s">
        <v>282</v>
      </c>
      <c r="CE105" s="212" t="s">
        <v>282</v>
      </c>
      <c r="CF105" s="212" t="s">
        <v>282</v>
      </c>
      <c r="CG105" s="212" t="s">
        <v>282</v>
      </c>
      <c r="CH105" s="212" t="s">
        <v>282</v>
      </c>
      <c r="CI105" s="212" t="s">
        <v>282</v>
      </c>
      <c r="CJ105" s="212" t="s">
        <v>282</v>
      </c>
      <c r="CK105" s="212" t="s">
        <v>282</v>
      </c>
      <c r="CL105" s="212" t="s">
        <v>282</v>
      </c>
      <c r="CM105" s="212" t="s">
        <v>282</v>
      </c>
      <c r="CN105" s="212" t="s">
        <v>282</v>
      </c>
      <c r="CO105" s="212" t="s">
        <v>282</v>
      </c>
      <c r="CP105" s="212" t="s">
        <v>282</v>
      </c>
      <c r="CQ105" s="212" t="s">
        <v>282</v>
      </c>
      <c r="CR105" s="212" t="s">
        <v>282</v>
      </c>
      <c r="CS105" s="212" t="s">
        <v>282</v>
      </c>
      <c r="CT105" s="212" t="s">
        <v>282</v>
      </c>
      <c r="CU105" s="212" t="s">
        <v>282</v>
      </c>
      <c r="CV105" s="212" t="s">
        <v>282</v>
      </c>
      <c r="CW105" s="212" t="s">
        <v>282</v>
      </c>
      <c r="CX105" s="212" t="s">
        <v>282</v>
      </c>
      <c r="CY105" s="212" t="s">
        <v>282</v>
      </c>
      <c r="CZ105" s="212" t="s">
        <v>282</v>
      </c>
      <c r="DA105" s="212" t="s">
        <v>282</v>
      </c>
      <c r="DB105" s="212" t="s">
        <v>282</v>
      </c>
      <c r="DC105" s="212" t="s">
        <v>282</v>
      </c>
      <c r="DD105" s="212" t="s">
        <v>282</v>
      </c>
      <c r="DE105" s="212" t="s">
        <v>282</v>
      </c>
      <c r="DF105" s="212" t="s">
        <v>282</v>
      </c>
      <c r="DG105" s="212" t="s">
        <v>282</v>
      </c>
      <c r="DH105" s="212" t="s">
        <v>282</v>
      </c>
      <c r="DI105" s="212" t="s">
        <v>282</v>
      </c>
      <c r="DJ105" s="212" t="s">
        <v>282</v>
      </c>
      <c r="DK105" s="212" t="s">
        <v>282</v>
      </c>
      <c r="DL105" s="212" t="s">
        <v>282</v>
      </c>
      <c r="DM105" s="212" t="s">
        <v>282</v>
      </c>
      <c r="DN105" s="212" t="s">
        <v>282</v>
      </c>
      <c r="DO105" s="212" t="s">
        <v>282</v>
      </c>
      <c r="DP105" s="212" t="s">
        <v>282</v>
      </c>
      <c r="DQ105" s="212" t="s">
        <v>282</v>
      </c>
      <c r="DR105" s="212" t="s">
        <v>282</v>
      </c>
      <c r="DS105" s="212" t="s">
        <v>282</v>
      </c>
      <c r="DT105" s="212" t="s">
        <v>282</v>
      </c>
      <c r="DU105" s="212" t="s">
        <v>282</v>
      </c>
      <c r="DV105" s="212" t="s">
        <v>282</v>
      </c>
    </row>
    <row r="106" spans="1:126" s="212" customFormat="1" x14ac:dyDescent="0.25">
      <c r="A106" s="212" t="s">
        <v>14531</v>
      </c>
      <c r="B106" s="159" t="s">
        <v>15886</v>
      </c>
      <c r="C106" s="159" t="s">
        <v>216</v>
      </c>
      <c r="D106" s="159" t="s">
        <v>10574</v>
      </c>
      <c r="E106" s="159" t="s">
        <v>11630</v>
      </c>
      <c r="F106" s="159" t="s">
        <v>10534</v>
      </c>
      <c r="G106" s="159" t="s">
        <v>10535</v>
      </c>
      <c r="J106" s="159">
        <v>12</v>
      </c>
      <c r="K106" s="159">
        <v>2</v>
      </c>
      <c r="L106" s="212" t="s">
        <v>272</v>
      </c>
      <c r="M106" s="159" t="s">
        <v>10507</v>
      </c>
      <c r="N106" s="212" t="s">
        <v>282</v>
      </c>
      <c r="O106" s="212" t="s">
        <v>282</v>
      </c>
      <c r="P106" s="212" t="s">
        <v>282</v>
      </c>
      <c r="Q106" s="212" t="s">
        <v>282</v>
      </c>
      <c r="R106" s="212" t="s">
        <v>282</v>
      </c>
      <c r="S106" s="212" t="s">
        <v>282</v>
      </c>
      <c r="T106" s="212" t="s">
        <v>282</v>
      </c>
      <c r="U106" s="212" t="s">
        <v>282</v>
      </c>
      <c r="V106" s="212" t="s">
        <v>282</v>
      </c>
      <c r="W106" s="212" t="s">
        <v>282</v>
      </c>
      <c r="X106" s="212" t="s">
        <v>282</v>
      </c>
      <c r="Y106" s="212" t="s">
        <v>282</v>
      </c>
      <c r="Z106" s="212" t="s">
        <v>282</v>
      </c>
      <c r="AA106" s="212" t="s">
        <v>282</v>
      </c>
      <c r="AB106" s="212" t="s">
        <v>282</v>
      </c>
      <c r="AC106" s="212">
        <v>22.5</v>
      </c>
      <c r="AD106" s="212">
        <v>28.51</v>
      </c>
      <c r="AE106" s="212">
        <v>481</v>
      </c>
      <c r="AF106" s="212" t="s">
        <v>282</v>
      </c>
      <c r="AG106" s="212" t="s">
        <v>282</v>
      </c>
      <c r="AH106" s="212" t="s">
        <v>282</v>
      </c>
      <c r="AI106" s="159" t="s">
        <v>272</v>
      </c>
      <c r="AJ106" s="159" t="s">
        <v>10507</v>
      </c>
      <c r="AK106" s="159" t="s">
        <v>282</v>
      </c>
      <c r="AL106" s="159" t="s">
        <v>282</v>
      </c>
      <c r="AM106" s="159" t="s">
        <v>282</v>
      </c>
      <c r="AN106" s="159" t="s">
        <v>282</v>
      </c>
      <c r="AO106" s="159" t="s">
        <v>282</v>
      </c>
      <c r="AP106" s="159" t="s">
        <v>282</v>
      </c>
      <c r="AQ106" s="159" t="s">
        <v>282</v>
      </c>
      <c r="AR106" s="159" t="s">
        <v>282</v>
      </c>
      <c r="AS106" s="159" t="s">
        <v>282</v>
      </c>
      <c r="AT106" s="159" t="s">
        <v>282</v>
      </c>
      <c r="AU106" s="159" t="s">
        <v>282</v>
      </c>
      <c r="AV106" s="159" t="s">
        <v>282</v>
      </c>
      <c r="AW106" s="159" t="s">
        <v>282</v>
      </c>
      <c r="AX106" s="159" t="s">
        <v>282</v>
      </c>
      <c r="AY106" s="159" t="s">
        <v>282</v>
      </c>
      <c r="AZ106" s="212">
        <v>22.3</v>
      </c>
      <c r="BA106" s="212">
        <v>30.58</v>
      </c>
      <c r="BB106" s="212">
        <v>477</v>
      </c>
      <c r="BC106" s="212" t="s">
        <v>282</v>
      </c>
      <c r="BD106" s="212" t="s">
        <v>282</v>
      </c>
      <c r="BE106" s="212" t="s">
        <v>282</v>
      </c>
      <c r="BF106" s="212" t="s">
        <v>282</v>
      </c>
      <c r="BG106" s="212" t="s">
        <v>282</v>
      </c>
      <c r="BH106" s="212" t="s">
        <v>282</v>
      </c>
      <c r="BI106" s="212" t="s">
        <v>282</v>
      </c>
      <c r="BJ106" s="212" t="s">
        <v>282</v>
      </c>
      <c r="BK106" s="212" t="s">
        <v>282</v>
      </c>
      <c r="BL106" s="212" t="s">
        <v>282</v>
      </c>
      <c r="BM106" s="212" t="s">
        <v>282</v>
      </c>
      <c r="BN106" s="212" t="s">
        <v>282</v>
      </c>
      <c r="BO106" s="212" t="s">
        <v>282</v>
      </c>
      <c r="BP106" s="212" t="s">
        <v>282</v>
      </c>
      <c r="BQ106" s="212" t="s">
        <v>282</v>
      </c>
      <c r="BR106" s="212" t="s">
        <v>282</v>
      </c>
      <c r="BS106" s="212" t="s">
        <v>282</v>
      </c>
      <c r="BT106" s="212" t="s">
        <v>282</v>
      </c>
      <c r="BU106" s="212" t="s">
        <v>282</v>
      </c>
      <c r="BV106" s="212" t="s">
        <v>282</v>
      </c>
      <c r="BW106" s="212" t="s">
        <v>282</v>
      </c>
      <c r="BX106" s="212" t="s">
        <v>282</v>
      </c>
      <c r="BY106" s="212" t="s">
        <v>282</v>
      </c>
      <c r="BZ106" s="212" t="s">
        <v>282</v>
      </c>
      <c r="CA106" s="212" t="s">
        <v>282</v>
      </c>
      <c r="CB106" s="212" t="s">
        <v>282</v>
      </c>
      <c r="CC106" s="212" t="s">
        <v>282</v>
      </c>
      <c r="CD106" s="212" t="s">
        <v>282</v>
      </c>
      <c r="CE106" s="212" t="s">
        <v>282</v>
      </c>
      <c r="CF106" s="212" t="s">
        <v>282</v>
      </c>
      <c r="CG106" s="212" t="s">
        <v>282</v>
      </c>
      <c r="CH106" s="212" t="s">
        <v>282</v>
      </c>
      <c r="CI106" s="212" t="s">
        <v>282</v>
      </c>
      <c r="CJ106" s="212" t="s">
        <v>282</v>
      </c>
      <c r="CK106" s="212" t="s">
        <v>282</v>
      </c>
      <c r="CL106" s="212" t="s">
        <v>282</v>
      </c>
      <c r="CM106" s="212" t="s">
        <v>282</v>
      </c>
      <c r="CN106" s="212" t="s">
        <v>282</v>
      </c>
      <c r="CO106" s="212" t="s">
        <v>282</v>
      </c>
      <c r="CP106" s="212" t="s">
        <v>282</v>
      </c>
      <c r="CQ106" s="212" t="s">
        <v>282</v>
      </c>
      <c r="CR106" s="212" t="s">
        <v>282</v>
      </c>
      <c r="CS106" s="212" t="s">
        <v>282</v>
      </c>
      <c r="CT106" s="212" t="s">
        <v>282</v>
      </c>
      <c r="CU106" s="212" t="s">
        <v>282</v>
      </c>
      <c r="CV106" s="212" t="s">
        <v>282</v>
      </c>
      <c r="CW106" s="212" t="s">
        <v>282</v>
      </c>
      <c r="CX106" s="212" t="s">
        <v>282</v>
      </c>
      <c r="CY106" s="212" t="s">
        <v>282</v>
      </c>
      <c r="CZ106" s="212" t="s">
        <v>282</v>
      </c>
      <c r="DA106" s="212" t="s">
        <v>282</v>
      </c>
      <c r="DB106" s="212" t="s">
        <v>282</v>
      </c>
      <c r="DC106" s="212" t="s">
        <v>282</v>
      </c>
      <c r="DD106" s="212" t="s">
        <v>282</v>
      </c>
      <c r="DE106" s="212" t="s">
        <v>282</v>
      </c>
      <c r="DF106" s="212" t="s">
        <v>282</v>
      </c>
      <c r="DG106" s="212" t="s">
        <v>282</v>
      </c>
      <c r="DH106" s="212" t="s">
        <v>282</v>
      </c>
      <c r="DI106" s="212" t="s">
        <v>282</v>
      </c>
      <c r="DJ106" s="212" t="s">
        <v>282</v>
      </c>
      <c r="DK106" s="212" t="s">
        <v>282</v>
      </c>
      <c r="DL106" s="212" t="s">
        <v>282</v>
      </c>
      <c r="DM106" s="212" t="s">
        <v>282</v>
      </c>
      <c r="DN106" s="212" t="s">
        <v>282</v>
      </c>
      <c r="DO106" s="212" t="s">
        <v>282</v>
      </c>
      <c r="DP106" s="212" t="s">
        <v>282</v>
      </c>
      <c r="DQ106" s="212" t="s">
        <v>282</v>
      </c>
      <c r="DR106" s="212" t="s">
        <v>282</v>
      </c>
      <c r="DS106" s="212" t="s">
        <v>282</v>
      </c>
      <c r="DT106" s="212" t="s">
        <v>282</v>
      </c>
      <c r="DU106" s="212" t="s">
        <v>282</v>
      </c>
      <c r="DV106" s="212" t="s">
        <v>282</v>
      </c>
    </row>
    <row r="107" spans="1:126" x14ac:dyDescent="0.25">
      <c r="A107" s="66" t="s">
        <v>413</v>
      </c>
      <c r="B107" s="66" t="s">
        <v>12321</v>
      </c>
      <c r="C107" s="66" t="s">
        <v>5328</v>
      </c>
      <c r="D107" s="159" t="s">
        <v>10574</v>
      </c>
      <c r="E107" s="212" t="s">
        <v>10817</v>
      </c>
      <c r="F107" s="159" t="s">
        <v>10534</v>
      </c>
      <c r="G107" s="159" t="s">
        <v>10535</v>
      </c>
      <c r="J107" s="159">
        <v>8</v>
      </c>
      <c r="K107" s="159">
        <v>2</v>
      </c>
      <c r="L107" t="s">
        <v>252</v>
      </c>
      <c r="M107" s="159" t="s">
        <v>10507</v>
      </c>
      <c r="N107" t="s">
        <v>282</v>
      </c>
      <c r="O107" s="212" t="s">
        <v>282</v>
      </c>
      <c r="P107" s="212" t="s">
        <v>282</v>
      </c>
      <c r="Q107" s="212" t="s">
        <v>282</v>
      </c>
      <c r="R107" s="212" t="s">
        <v>282</v>
      </c>
      <c r="S107" s="212" t="s">
        <v>282</v>
      </c>
      <c r="T107" s="212" t="s">
        <v>282</v>
      </c>
      <c r="U107" s="212" t="s">
        <v>282</v>
      </c>
      <c r="V107" s="212" t="s">
        <v>282</v>
      </c>
      <c r="W107">
        <v>5.8</v>
      </c>
      <c r="X107">
        <v>9.9</v>
      </c>
      <c r="Y107" s="212">
        <v>105</v>
      </c>
      <c r="Z107" t="s">
        <v>282</v>
      </c>
      <c r="AA107" s="212" t="s">
        <v>282</v>
      </c>
      <c r="AB107" s="212" t="s">
        <v>282</v>
      </c>
      <c r="AC107" s="212" t="s">
        <v>282</v>
      </c>
      <c r="AD107" s="212" t="s">
        <v>282</v>
      </c>
      <c r="AE107" s="212" t="s">
        <v>282</v>
      </c>
      <c r="AF107" s="212" t="s">
        <v>282</v>
      </c>
      <c r="AG107" s="212" t="s">
        <v>282</v>
      </c>
      <c r="AH107" s="212" t="s">
        <v>282</v>
      </c>
      <c r="AI107" s="159" t="s">
        <v>790</v>
      </c>
      <c r="AJ107" s="159" t="s">
        <v>10507</v>
      </c>
      <c r="AK107" s="159" t="s">
        <v>282</v>
      </c>
      <c r="AL107" s="159" t="s">
        <v>282</v>
      </c>
      <c r="AM107" s="159" t="s">
        <v>282</v>
      </c>
      <c r="AN107" s="159" t="s">
        <v>282</v>
      </c>
      <c r="AO107" s="159" t="s">
        <v>282</v>
      </c>
      <c r="AP107" s="159" t="s">
        <v>282</v>
      </c>
      <c r="AQ107" s="159" t="s">
        <v>282</v>
      </c>
      <c r="AR107" s="159" t="s">
        <v>282</v>
      </c>
      <c r="AS107" s="159" t="s">
        <v>282</v>
      </c>
      <c r="AT107">
        <v>4.7</v>
      </c>
      <c r="AU107">
        <v>6.7</v>
      </c>
      <c r="AV107">
        <v>46</v>
      </c>
      <c r="AW107" t="s">
        <v>282</v>
      </c>
      <c r="AX107" s="212" t="s">
        <v>282</v>
      </c>
      <c r="AY107" s="212" t="s">
        <v>282</v>
      </c>
      <c r="AZ107" s="212" t="s">
        <v>282</v>
      </c>
      <c r="BA107" s="212" t="s">
        <v>282</v>
      </c>
      <c r="BB107" s="212" t="s">
        <v>282</v>
      </c>
      <c r="BC107" s="212" t="s">
        <v>282</v>
      </c>
      <c r="BD107" s="212" t="s">
        <v>282</v>
      </c>
      <c r="BE107" s="212" t="s">
        <v>282</v>
      </c>
      <c r="BF107" s="212" t="s">
        <v>282</v>
      </c>
      <c r="BG107" s="212" t="s">
        <v>282</v>
      </c>
      <c r="BH107" s="212" t="s">
        <v>282</v>
      </c>
      <c r="BI107" s="212" t="s">
        <v>282</v>
      </c>
      <c r="BJ107" s="212" t="s">
        <v>282</v>
      </c>
      <c r="BK107" s="212" t="s">
        <v>282</v>
      </c>
      <c r="BL107" s="212" t="s">
        <v>282</v>
      </c>
      <c r="BM107" s="212" t="s">
        <v>282</v>
      </c>
      <c r="BN107" s="212" t="s">
        <v>282</v>
      </c>
      <c r="BO107" s="212" t="s">
        <v>282</v>
      </c>
      <c r="BP107" s="212" t="s">
        <v>282</v>
      </c>
      <c r="BQ107" s="212" t="s">
        <v>282</v>
      </c>
      <c r="BR107" s="212" t="s">
        <v>282</v>
      </c>
      <c r="BS107" s="212" t="s">
        <v>282</v>
      </c>
      <c r="BT107" s="212" t="s">
        <v>282</v>
      </c>
      <c r="BU107" s="212" t="s">
        <v>282</v>
      </c>
      <c r="BV107" s="212" t="s">
        <v>282</v>
      </c>
      <c r="BW107" s="212" t="s">
        <v>282</v>
      </c>
      <c r="BX107" s="212" t="s">
        <v>282</v>
      </c>
      <c r="BY107" s="212" t="s">
        <v>282</v>
      </c>
      <c r="BZ107" s="212" t="s">
        <v>282</v>
      </c>
      <c r="CA107" s="212" t="s">
        <v>282</v>
      </c>
      <c r="CB107" s="212" t="s">
        <v>282</v>
      </c>
      <c r="CC107" s="212" t="s">
        <v>282</v>
      </c>
      <c r="CD107" s="212" t="s">
        <v>282</v>
      </c>
      <c r="CE107" s="212" t="s">
        <v>282</v>
      </c>
      <c r="CF107" s="212" t="s">
        <v>282</v>
      </c>
      <c r="CG107" s="212" t="s">
        <v>282</v>
      </c>
      <c r="CH107" s="212" t="s">
        <v>282</v>
      </c>
      <c r="CI107" s="212" t="s">
        <v>282</v>
      </c>
      <c r="CJ107" s="212" t="s">
        <v>282</v>
      </c>
      <c r="CK107" s="212" t="s">
        <v>282</v>
      </c>
      <c r="CL107" s="212" t="s">
        <v>282</v>
      </c>
      <c r="CM107" s="212" t="s">
        <v>282</v>
      </c>
      <c r="CN107" s="212" t="s">
        <v>282</v>
      </c>
      <c r="CO107" s="212" t="s">
        <v>282</v>
      </c>
      <c r="CP107" s="212" t="s">
        <v>282</v>
      </c>
      <c r="CQ107" s="212" t="s">
        <v>282</v>
      </c>
      <c r="CR107" s="212" t="s">
        <v>282</v>
      </c>
      <c r="CS107" s="212" t="s">
        <v>282</v>
      </c>
      <c r="CT107" s="212" t="s">
        <v>282</v>
      </c>
      <c r="CU107" s="212" t="s">
        <v>282</v>
      </c>
      <c r="CV107" s="212" t="s">
        <v>282</v>
      </c>
      <c r="CW107" s="212" t="s">
        <v>282</v>
      </c>
      <c r="CX107" s="212" t="s">
        <v>282</v>
      </c>
      <c r="CY107" s="212" t="s">
        <v>282</v>
      </c>
      <c r="CZ107" s="212" t="s">
        <v>282</v>
      </c>
      <c r="DA107" s="212" t="s">
        <v>282</v>
      </c>
      <c r="DB107" s="212" t="s">
        <v>282</v>
      </c>
      <c r="DC107" s="212" t="s">
        <v>282</v>
      </c>
      <c r="DD107" s="212" t="s">
        <v>282</v>
      </c>
      <c r="DE107" s="212" t="s">
        <v>282</v>
      </c>
      <c r="DF107" s="212" t="s">
        <v>282</v>
      </c>
      <c r="DG107" s="212" t="s">
        <v>282</v>
      </c>
      <c r="DH107" s="212" t="s">
        <v>282</v>
      </c>
      <c r="DI107" s="212" t="s">
        <v>282</v>
      </c>
      <c r="DJ107" s="212" t="s">
        <v>282</v>
      </c>
      <c r="DK107" s="212" t="s">
        <v>282</v>
      </c>
      <c r="DL107" s="212" t="s">
        <v>282</v>
      </c>
      <c r="DM107" s="212" t="s">
        <v>282</v>
      </c>
      <c r="DN107" s="212" t="s">
        <v>282</v>
      </c>
      <c r="DO107" s="212" t="s">
        <v>282</v>
      </c>
      <c r="DP107" s="212" t="s">
        <v>282</v>
      </c>
      <c r="DQ107" s="212" t="s">
        <v>282</v>
      </c>
      <c r="DR107" s="212" t="s">
        <v>282</v>
      </c>
      <c r="DS107" s="212" t="s">
        <v>282</v>
      </c>
      <c r="DT107" s="212" t="s">
        <v>282</v>
      </c>
      <c r="DU107" s="212" t="s">
        <v>282</v>
      </c>
      <c r="DV107" s="212" t="s">
        <v>282</v>
      </c>
    </row>
    <row r="108" spans="1:126" x14ac:dyDescent="0.25">
      <c r="A108" s="66" t="s">
        <v>413</v>
      </c>
      <c r="B108" s="66" t="s">
        <v>12321</v>
      </c>
      <c r="C108" s="66" t="s">
        <v>5328</v>
      </c>
      <c r="D108" s="159" t="s">
        <v>10574</v>
      </c>
      <c r="E108" s="212" t="s">
        <v>10814</v>
      </c>
      <c r="F108" s="159" t="s">
        <v>10534</v>
      </c>
      <c r="G108" s="159" t="s">
        <v>10535</v>
      </c>
      <c r="H108" s="212"/>
      <c r="I108" s="212"/>
      <c r="J108" s="159">
        <v>8</v>
      </c>
      <c r="K108" s="159">
        <v>2</v>
      </c>
      <c r="L108" s="212" t="s">
        <v>252</v>
      </c>
      <c r="M108" s="159" t="s">
        <v>10507</v>
      </c>
      <c r="N108" s="212" t="s">
        <v>282</v>
      </c>
      <c r="O108" s="212" t="s">
        <v>282</v>
      </c>
      <c r="P108" s="212" t="s">
        <v>282</v>
      </c>
      <c r="Q108" s="212" t="s">
        <v>282</v>
      </c>
      <c r="R108" s="212" t="s">
        <v>282</v>
      </c>
      <c r="S108" s="212" t="s">
        <v>282</v>
      </c>
      <c r="T108" s="212" t="s">
        <v>282</v>
      </c>
      <c r="U108" s="212" t="s">
        <v>282</v>
      </c>
      <c r="V108" s="212" t="s">
        <v>282</v>
      </c>
      <c r="W108">
        <v>17</v>
      </c>
      <c r="X108">
        <v>3</v>
      </c>
      <c r="Y108" s="212">
        <v>105</v>
      </c>
      <c r="Z108" s="212" t="s">
        <v>282</v>
      </c>
      <c r="AA108" s="212" t="s">
        <v>282</v>
      </c>
      <c r="AB108" s="212" t="s">
        <v>282</v>
      </c>
      <c r="AC108" s="212" t="s">
        <v>282</v>
      </c>
      <c r="AD108" s="212" t="s">
        <v>282</v>
      </c>
      <c r="AE108" s="212" t="s">
        <v>282</v>
      </c>
      <c r="AF108" s="212" t="s">
        <v>282</v>
      </c>
      <c r="AG108" s="212" t="s">
        <v>282</v>
      </c>
      <c r="AH108" s="212" t="s">
        <v>282</v>
      </c>
      <c r="AI108" s="159" t="s">
        <v>790</v>
      </c>
      <c r="AJ108" s="159" t="s">
        <v>10507</v>
      </c>
      <c r="AK108" s="159" t="s">
        <v>282</v>
      </c>
      <c r="AL108" s="159" t="s">
        <v>282</v>
      </c>
      <c r="AM108" s="159" t="s">
        <v>282</v>
      </c>
      <c r="AN108" s="159" t="s">
        <v>282</v>
      </c>
      <c r="AO108" s="159" t="s">
        <v>282</v>
      </c>
      <c r="AP108" s="159" t="s">
        <v>282</v>
      </c>
      <c r="AQ108" s="159" t="s">
        <v>282</v>
      </c>
      <c r="AR108" s="159" t="s">
        <v>282</v>
      </c>
      <c r="AS108" s="159" t="s">
        <v>282</v>
      </c>
      <c r="AT108">
        <v>13.1</v>
      </c>
      <c r="AU108">
        <v>10.7</v>
      </c>
      <c r="AV108">
        <v>46</v>
      </c>
      <c r="AW108" s="212" t="s">
        <v>282</v>
      </c>
      <c r="AX108" s="212" t="s">
        <v>282</v>
      </c>
      <c r="AY108" s="212" t="s">
        <v>282</v>
      </c>
      <c r="AZ108" s="212" t="s">
        <v>282</v>
      </c>
      <c r="BA108" s="212" t="s">
        <v>282</v>
      </c>
      <c r="BB108" s="212" t="s">
        <v>282</v>
      </c>
      <c r="BC108" s="212" t="s">
        <v>282</v>
      </c>
      <c r="BD108" s="212" t="s">
        <v>282</v>
      </c>
      <c r="BE108" s="212" t="s">
        <v>282</v>
      </c>
      <c r="BF108" s="212" t="s">
        <v>282</v>
      </c>
      <c r="BG108" s="212" t="s">
        <v>282</v>
      </c>
      <c r="BH108" s="212" t="s">
        <v>282</v>
      </c>
      <c r="BI108" s="212" t="s">
        <v>282</v>
      </c>
      <c r="BJ108" s="212" t="s">
        <v>282</v>
      </c>
      <c r="BK108" s="212" t="s">
        <v>282</v>
      </c>
      <c r="BL108" s="212" t="s">
        <v>282</v>
      </c>
      <c r="BM108" s="212" t="s">
        <v>282</v>
      </c>
      <c r="BN108" s="212" t="s">
        <v>282</v>
      </c>
      <c r="BO108" s="212" t="s">
        <v>282</v>
      </c>
      <c r="BP108" s="212" t="s">
        <v>282</v>
      </c>
      <c r="BQ108" s="212" t="s">
        <v>282</v>
      </c>
      <c r="BR108" s="212" t="s">
        <v>282</v>
      </c>
      <c r="BS108" s="212" t="s">
        <v>282</v>
      </c>
      <c r="BT108" s="212" t="s">
        <v>282</v>
      </c>
      <c r="BU108" s="212" t="s">
        <v>282</v>
      </c>
      <c r="BV108" s="212" t="s">
        <v>282</v>
      </c>
      <c r="BW108" s="212" t="s">
        <v>282</v>
      </c>
      <c r="BX108" s="212" t="s">
        <v>282</v>
      </c>
      <c r="BY108" s="212" t="s">
        <v>282</v>
      </c>
      <c r="BZ108" s="212" t="s">
        <v>282</v>
      </c>
      <c r="CA108" s="212" t="s">
        <v>282</v>
      </c>
      <c r="CB108" s="212" t="s">
        <v>282</v>
      </c>
      <c r="CC108" s="212" t="s">
        <v>282</v>
      </c>
      <c r="CD108" s="212" t="s">
        <v>282</v>
      </c>
      <c r="CE108" s="212" t="s">
        <v>282</v>
      </c>
      <c r="CF108" s="212" t="s">
        <v>282</v>
      </c>
      <c r="CG108" s="212" t="s">
        <v>282</v>
      </c>
      <c r="CH108" s="212" t="s">
        <v>282</v>
      </c>
      <c r="CI108" s="212" t="s">
        <v>282</v>
      </c>
      <c r="CJ108" s="212" t="s">
        <v>282</v>
      </c>
      <c r="CK108" s="212" t="s">
        <v>282</v>
      </c>
      <c r="CL108" s="212" t="s">
        <v>282</v>
      </c>
      <c r="CM108" s="212" t="s">
        <v>282</v>
      </c>
      <c r="CN108" s="212" t="s">
        <v>282</v>
      </c>
      <c r="CO108" s="212" t="s">
        <v>282</v>
      </c>
      <c r="CP108" s="212" t="s">
        <v>282</v>
      </c>
      <c r="CQ108" s="212" t="s">
        <v>282</v>
      </c>
      <c r="CR108" s="212" t="s">
        <v>282</v>
      </c>
      <c r="CS108" s="212" t="s">
        <v>282</v>
      </c>
      <c r="CT108" s="212" t="s">
        <v>282</v>
      </c>
      <c r="CU108" s="212" t="s">
        <v>282</v>
      </c>
      <c r="CV108" s="212" t="s">
        <v>282</v>
      </c>
      <c r="CW108" s="212" t="s">
        <v>282</v>
      </c>
      <c r="CX108" s="212" t="s">
        <v>282</v>
      </c>
      <c r="CY108" s="212" t="s">
        <v>282</v>
      </c>
      <c r="CZ108" s="212" t="s">
        <v>282</v>
      </c>
      <c r="DA108" s="212" t="s">
        <v>282</v>
      </c>
      <c r="DB108" s="212" t="s">
        <v>282</v>
      </c>
      <c r="DC108" s="212" t="s">
        <v>282</v>
      </c>
      <c r="DD108" s="212" t="s">
        <v>282</v>
      </c>
      <c r="DE108" s="212" t="s">
        <v>282</v>
      </c>
      <c r="DF108" s="212" t="s">
        <v>282</v>
      </c>
      <c r="DG108" s="212" t="s">
        <v>282</v>
      </c>
      <c r="DH108" s="212" t="s">
        <v>282</v>
      </c>
      <c r="DI108" s="212" t="s">
        <v>282</v>
      </c>
      <c r="DJ108" s="212" t="s">
        <v>282</v>
      </c>
      <c r="DK108" s="212" t="s">
        <v>282</v>
      </c>
      <c r="DL108" s="212" t="s">
        <v>282</v>
      </c>
      <c r="DM108" s="212" t="s">
        <v>282</v>
      </c>
      <c r="DN108" s="212" t="s">
        <v>282</v>
      </c>
      <c r="DO108" s="212" t="s">
        <v>282</v>
      </c>
      <c r="DP108" s="212" t="s">
        <v>282</v>
      </c>
      <c r="DQ108" s="212" t="s">
        <v>282</v>
      </c>
      <c r="DR108" s="212" t="s">
        <v>282</v>
      </c>
      <c r="DS108" s="212" t="s">
        <v>282</v>
      </c>
      <c r="DT108" s="212" t="s">
        <v>282</v>
      </c>
      <c r="DU108" s="212" t="s">
        <v>282</v>
      </c>
      <c r="DV108" s="212" t="s">
        <v>282</v>
      </c>
    </row>
    <row r="109" spans="1:126" s="212" customFormat="1" x14ac:dyDescent="0.25">
      <c r="A109" s="66" t="s">
        <v>10174</v>
      </c>
      <c r="B109" s="159" t="s">
        <v>10725</v>
      </c>
      <c r="C109" s="159" t="s">
        <v>5328</v>
      </c>
      <c r="D109" s="159" t="s">
        <v>10574</v>
      </c>
      <c r="E109" s="212" t="s">
        <v>15944</v>
      </c>
      <c r="F109" s="159" t="s">
        <v>10534</v>
      </c>
      <c r="G109" s="159" t="s">
        <v>10535</v>
      </c>
      <c r="J109" s="159">
        <v>6</v>
      </c>
      <c r="K109" s="159">
        <v>2</v>
      </c>
      <c r="L109" s="212" t="s">
        <v>673</v>
      </c>
      <c r="M109" s="159" t="s">
        <v>183</v>
      </c>
      <c r="N109" s="212" t="s">
        <v>282</v>
      </c>
      <c r="O109" s="212" t="s">
        <v>282</v>
      </c>
      <c r="P109" s="212" t="s">
        <v>282</v>
      </c>
      <c r="Q109" s="212">
        <v>42.2</v>
      </c>
      <c r="R109" s="212">
        <v>9.83</v>
      </c>
      <c r="S109" s="212">
        <v>1534</v>
      </c>
      <c r="T109" s="212" t="s">
        <v>282</v>
      </c>
      <c r="U109" s="212" t="s">
        <v>282</v>
      </c>
      <c r="V109" s="212" t="s">
        <v>282</v>
      </c>
      <c r="W109" s="212">
        <v>44.46</v>
      </c>
      <c r="X109" s="212">
        <v>13.43</v>
      </c>
      <c r="Y109" s="212">
        <v>1534</v>
      </c>
      <c r="Z109" s="212" t="s">
        <v>282</v>
      </c>
      <c r="AA109" s="212" t="s">
        <v>282</v>
      </c>
      <c r="AB109" s="212" t="s">
        <v>282</v>
      </c>
      <c r="AC109" s="212" t="s">
        <v>282</v>
      </c>
      <c r="AD109" s="212" t="s">
        <v>282</v>
      </c>
      <c r="AE109" s="212" t="s">
        <v>282</v>
      </c>
      <c r="AF109" s="212" t="s">
        <v>282</v>
      </c>
      <c r="AG109" s="212" t="s">
        <v>282</v>
      </c>
      <c r="AH109" s="212" t="s">
        <v>282</v>
      </c>
      <c r="AI109" s="159" t="s">
        <v>636</v>
      </c>
      <c r="AJ109" s="159" t="s">
        <v>282</v>
      </c>
      <c r="AK109" s="159" t="s">
        <v>282</v>
      </c>
      <c r="AL109" s="159" t="s">
        <v>282</v>
      </c>
      <c r="AM109" s="159" t="s">
        <v>282</v>
      </c>
      <c r="AN109" s="159">
        <v>42.32</v>
      </c>
      <c r="AO109" s="159">
        <v>9.64</v>
      </c>
      <c r="AP109" s="159">
        <v>1536</v>
      </c>
      <c r="AQ109" s="159" t="s">
        <v>282</v>
      </c>
      <c r="AR109" s="159" t="s">
        <v>282</v>
      </c>
      <c r="AS109" s="159" t="s">
        <v>282</v>
      </c>
      <c r="AT109" s="212">
        <v>41.92</v>
      </c>
      <c r="AU109" s="212">
        <v>10.39</v>
      </c>
      <c r="AV109" s="212">
        <v>1536</v>
      </c>
      <c r="AW109" s="212" t="s">
        <v>282</v>
      </c>
      <c r="AX109" s="212" t="s">
        <v>282</v>
      </c>
      <c r="AY109" s="212" t="s">
        <v>282</v>
      </c>
      <c r="AZ109" s="212" t="s">
        <v>282</v>
      </c>
      <c r="BA109" s="212" t="s">
        <v>282</v>
      </c>
      <c r="BB109" s="212" t="s">
        <v>282</v>
      </c>
      <c r="BC109" s="212" t="s">
        <v>282</v>
      </c>
      <c r="BD109" s="212" t="s">
        <v>282</v>
      </c>
      <c r="BE109" s="212" t="s">
        <v>282</v>
      </c>
      <c r="BF109" s="212" t="s">
        <v>282</v>
      </c>
      <c r="BG109" s="212" t="s">
        <v>282</v>
      </c>
      <c r="BH109" s="212" t="s">
        <v>282</v>
      </c>
      <c r="BI109" s="212" t="s">
        <v>282</v>
      </c>
      <c r="BJ109" s="212" t="s">
        <v>282</v>
      </c>
      <c r="BK109" s="212" t="s">
        <v>282</v>
      </c>
      <c r="BL109" s="212" t="s">
        <v>282</v>
      </c>
      <c r="BM109" s="212" t="s">
        <v>282</v>
      </c>
      <c r="BN109" s="212" t="s">
        <v>282</v>
      </c>
      <c r="BO109" s="212" t="s">
        <v>282</v>
      </c>
      <c r="BP109" s="212" t="s">
        <v>282</v>
      </c>
      <c r="BQ109" s="212" t="s">
        <v>282</v>
      </c>
      <c r="BR109" s="212" t="s">
        <v>282</v>
      </c>
      <c r="BS109" s="212" t="s">
        <v>282</v>
      </c>
      <c r="BT109" s="212" t="s">
        <v>282</v>
      </c>
      <c r="BU109" s="212" t="s">
        <v>282</v>
      </c>
      <c r="BV109" s="212" t="s">
        <v>282</v>
      </c>
      <c r="BW109" s="212" t="s">
        <v>282</v>
      </c>
      <c r="BX109" s="212" t="s">
        <v>282</v>
      </c>
      <c r="BY109" s="212" t="s">
        <v>282</v>
      </c>
      <c r="BZ109" s="212" t="s">
        <v>282</v>
      </c>
      <c r="CA109" s="212" t="s">
        <v>282</v>
      </c>
      <c r="CB109" s="212" t="s">
        <v>282</v>
      </c>
      <c r="CC109" s="212" t="s">
        <v>282</v>
      </c>
      <c r="CD109" s="212" t="s">
        <v>282</v>
      </c>
      <c r="CE109" s="212" t="s">
        <v>282</v>
      </c>
      <c r="CF109" s="212" t="s">
        <v>282</v>
      </c>
      <c r="CG109" s="212" t="s">
        <v>282</v>
      </c>
      <c r="CH109" s="212" t="s">
        <v>282</v>
      </c>
      <c r="CI109" s="212" t="s">
        <v>282</v>
      </c>
      <c r="CJ109" s="212" t="s">
        <v>282</v>
      </c>
      <c r="CK109" s="212" t="s">
        <v>282</v>
      </c>
      <c r="CL109" s="212" t="s">
        <v>282</v>
      </c>
      <c r="CM109" s="212" t="s">
        <v>282</v>
      </c>
      <c r="CN109" s="212" t="s">
        <v>282</v>
      </c>
      <c r="CO109" s="212" t="s">
        <v>282</v>
      </c>
      <c r="CP109" s="212" t="s">
        <v>282</v>
      </c>
      <c r="CQ109" s="212" t="s">
        <v>282</v>
      </c>
      <c r="CR109" s="212" t="s">
        <v>282</v>
      </c>
      <c r="CS109" s="212" t="s">
        <v>282</v>
      </c>
      <c r="CT109" s="212" t="s">
        <v>282</v>
      </c>
      <c r="CU109" s="212" t="s">
        <v>282</v>
      </c>
      <c r="CV109" s="212" t="s">
        <v>282</v>
      </c>
      <c r="CW109" s="212" t="s">
        <v>282</v>
      </c>
      <c r="CX109" s="212" t="s">
        <v>282</v>
      </c>
      <c r="CY109" s="212" t="s">
        <v>282</v>
      </c>
      <c r="CZ109" s="212" t="s">
        <v>282</v>
      </c>
      <c r="DA109" s="212" t="s">
        <v>282</v>
      </c>
      <c r="DB109" s="212" t="s">
        <v>282</v>
      </c>
      <c r="DC109" s="212" t="s">
        <v>282</v>
      </c>
      <c r="DD109" s="212" t="s">
        <v>282</v>
      </c>
      <c r="DE109" s="212" t="s">
        <v>282</v>
      </c>
      <c r="DF109" s="212" t="s">
        <v>282</v>
      </c>
      <c r="DG109" s="212" t="s">
        <v>282</v>
      </c>
      <c r="DH109" s="212" t="s">
        <v>282</v>
      </c>
      <c r="DI109" s="212" t="s">
        <v>282</v>
      </c>
      <c r="DJ109" s="212" t="s">
        <v>282</v>
      </c>
      <c r="DK109" s="212" t="s">
        <v>282</v>
      </c>
      <c r="DL109" s="212" t="s">
        <v>282</v>
      </c>
      <c r="DM109" s="212" t="s">
        <v>282</v>
      </c>
      <c r="DN109" s="212" t="s">
        <v>282</v>
      </c>
      <c r="DO109" s="212" t="s">
        <v>282</v>
      </c>
      <c r="DP109" s="212" t="s">
        <v>282</v>
      </c>
      <c r="DQ109" s="212" t="s">
        <v>282</v>
      </c>
      <c r="DR109" s="212" t="s">
        <v>282</v>
      </c>
      <c r="DS109" s="212" t="s">
        <v>282</v>
      </c>
      <c r="DT109" s="212" t="s">
        <v>282</v>
      </c>
      <c r="DU109" s="212" t="s">
        <v>282</v>
      </c>
      <c r="DV109" s="212" t="s">
        <v>282</v>
      </c>
    </row>
    <row r="110" spans="1:126" s="212" customFormat="1" x14ac:dyDescent="0.25">
      <c r="A110" s="212" t="s">
        <v>3572</v>
      </c>
      <c r="B110" s="159" t="s">
        <v>15080</v>
      </c>
      <c r="C110" s="159" t="s">
        <v>5328</v>
      </c>
      <c r="D110" s="159" t="s">
        <v>10574</v>
      </c>
      <c r="E110" s="159" t="s">
        <v>5914</v>
      </c>
      <c r="F110" s="159" t="s">
        <v>10534</v>
      </c>
      <c r="G110" s="159" t="s">
        <v>10535</v>
      </c>
      <c r="J110" s="159">
        <v>10</v>
      </c>
      <c r="K110" s="159">
        <v>2</v>
      </c>
      <c r="L110" s="212" t="s">
        <v>256</v>
      </c>
      <c r="M110" s="159" t="s">
        <v>10507</v>
      </c>
      <c r="N110" s="212" t="s">
        <v>282</v>
      </c>
      <c r="O110" s="212" t="s">
        <v>282</v>
      </c>
      <c r="P110" s="212" t="s">
        <v>282</v>
      </c>
      <c r="Q110" s="212">
        <v>39.71</v>
      </c>
      <c r="R110" s="212">
        <v>7.9</v>
      </c>
      <c r="S110" s="212">
        <v>173</v>
      </c>
      <c r="T110" s="212" t="s">
        <v>282</v>
      </c>
      <c r="U110" s="212" t="s">
        <v>282</v>
      </c>
      <c r="V110" s="212" t="s">
        <v>282</v>
      </c>
      <c r="W110" s="212" t="s">
        <v>282</v>
      </c>
      <c r="X110" s="212" t="s">
        <v>282</v>
      </c>
      <c r="Y110" s="212" t="s">
        <v>282</v>
      </c>
      <c r="Z110" s="212" t="s">
        <v>282</v>
      </c>
      <c r="AA110" s="212" t="s">
        <v>282</v>
      </c>
      <c r="AB110" s="212" t="s">
        <v>282</v>
      </c>
      <c r="AC110" s="212" t="s">
        <v>282</v>
      </c>
      <c r="AD110" s="212" t="s">
        <v>282</v>
      </c>
      <c r="AE110" s="212" t="s">
        <v>282</v>
      </c>
      <c r="AF110" s="212">
        <v>11.49</v>
      </c>
      <c r="AG110" s="212">
        <v>17.22</v>
      </c>
      <c r="AH110" s="212">
        <v>145</v>
      </c>
      <c r="AI110" s="159" t="s">
        <v>790</v>
      </c>
      <c r="AJ110" s="159" t="s">
        <v>10507</v>
      </c>
      <c r="AK110" s="159" t="s">
        <v>282</v>
      </c>
      <c r="AL110" s="159" t="s">
        <v>282</v>
      </c>
      <c r="AM110" s="159" t="s">
        <v>282</v>
      </c>
      <c r="AN110" s="159">
        <v>39.950000000000003</v>
      </c>
      <c r="AO110" s="159">
        <v>8.1999999999999993</v>
      </c>
      <c r="AP110" s="159">
        <v>179</v>
      </c>
      <c r="AQ110" s="159" t="s">
        <v>282</v>
      </c>
      <c r="AR110" s="159" t="s">
        <v>282</v>
      </c>
      <c r="AS110" s="159" t="s">
        <v>282</v>
      </c>
      <c r="AT110" s="159" t="s">
        <v>282</v>
      </c>
      <c r="AU110" s="159" t="s">
        <v>282</v>
      </c>
      <c r="AV110" s="159" t="s">
        <v>282</v>
      </c>
      <c r="AW110" s="159" t="s">
        <v>282</v>
      </c>
      <c r="AX110" s="159" t="s">
        <v>282</v>
      </c>
      <c r="AY110" s="159" t="s">
        <v>282</v>
      </c>
      <c r="AZ110" s="159" t="s">
        <v>282</v>
      </c>
      <c r="BA110" s="159" t="s">
        <v>282</v>
      </c>
      <c r="BB110" s="159" t="s">
        <v>282</v>
      </c>
      <c r="BC110" s="212">
        <v>5.34</v>
      </c>
      <c r="BD110" s="212">
        <v>17.149999999999999</v>
      </c>
      <c r="BE110" s="212">
        <v>150</v>
      </c>
      <c r="BF110" s="212" t="s">
        <v>282</v>
      </c>
      <c r="BG110" s="212" t="s">
        <v>282</v>
      </c>
      <c r="BH110" s="212" t="s">
        <v>282</v>
      </c>
      <c r="BI110" s="212" t="s">
        <v>282</v>
      </c>
      <c r="BJ110" s="212" t="s">
        <v>282</v>
      </c>
      <c r="BK110" s="212" t="s">
        <v>282</v>
      </c>
      <c r="BL110" s="212" t="s">
        <v>282</v>
      </c>
      <c r="BM110" s="212" t="s">
        <v>282</v>
      </c>
      <c r="BN110" s="212" t="s">
        <v>282</v>
      </c>
      <c r="BO110" s="212" t="s">
        <v>282</v>
      </c>
      <c r="BP110" s="212" t="s">
        <v>282</v>
      </c>
      <c r="BQ110" s="212" t="s">
        <v>282</v>
      </c>
      <c r="BR110" s="212" t="s">
        <v>282</v>
      </c>
      <c r="BS110" s="212" t="s">
        <v>282</v>
      </c>
      <c r="BT110" s="212" t="s">
        <v>282</v>
      </c>
      <c r="BU110" s="212" t="s">
        <v>282</v>
      </c>
      <c r="BV110" s="212" t="s">
        <v>282</v>
      </c>
      <c r="BW110" s="212" t="s">
        <v>282</v>
      </c>
      <c r="BX110" s="212" t="s">
        <v>282</v>
      </c>
      <c r="BY110" s="212" t="s">
        <v>282</v>
      </c>
      <c r="BZ110" s="212" t="s">
        <v>282</v>
      </c>
      <c r="CA110" s="212" t="s">
        <v>282</v>
      </c>
      <c r="CB110" s="212" t="s">
        <v>282</v>
      </c>
      <c r="CC110" s="212" t="s">
        <v>282</v>
      </c>
      <c r="CD110" s="212" t="s">
        <v>282</v>
      </c>
      <c r="CE110" s="212" t="s">
        <v>282</v>
      </c>
      <c r="CF110" s="212" t="s">
        <v>282</v>
      </c>
      <c r="CG110" s="212" t="s">
        <v>282</v>
      </c>
      <c r="CH110" s="212" t="s">
        <v>282</v>
      </c>
      <c r="CI110" s="212" t="s">
        <v>282</v>
      </c>
      <c r="CJ110" s="212" t="s">
        <v>282</v>
      </c>
      <c r="CK110" s="212" t="s">
        <v>282</v>
      </c>
      <c r="CL110" s="212" t="s">
        <v>282</v>
      </c>
      <c r="CM110" s="212" t="s">
        <v>282</v>
      </c>
      <c r="CN110" s="212" t="s">
        <v>282</v>
      </c>
      <c r="CO110" s="212" t="s">
        <v>282</v>
      </c>
      <c r="CP110" s="212" t="s">
        <v>282</v>
      </c>
      <c r="CQ110" s="212" t="s">
        <v>282</v>
      </c>
      <c r="CR110" s="212" t="s">
        <v>282</v>
      </c>
      <c r="CS110" s="212" t="s">
        <v>282</v>
      </c>
      <c r="CT110" s="212" t="s">
        <v>282</v>
      </c>
      <c r="CU110" s="212" t="s">
        <v>282</v>
      </c>
      <c r="CV110" s="212" t="s">
        <v>282</v>
      </c>
      <c r="CW110" s="212" t="s">
        <v>282</v>
      </c>
      <c r="CX110" s="212" t="s">
        <v>282</v>
      </c>
      <c r="CY110" s="212" t="s">
        <v>282</v>
      </c>
      <c r="CZ110" s="212" t="s">
        <v>282</v>
      </c>
      <c r="DA110" s="212" t="s">
        <v>282</v>
      </c>
      <c r="DB110" s="212" t="s">
        <v>282</v>
      </c>
      <c r="DC110" s="212" t="s">
        <v>282</v>
      </c>
      <c r="DD110" s="212" t="s">
        <v>282</v>
      </c>
      <c r="DE110" s="212" t="s">
        <v>282</v>
      </c>
      <c r="DF110" s="212" t="s">
        <v>282</v>
      </c>
      <c r="DG110" s="212" t="s">
        <v>282</v>
      </c>
      <c r="DH110" s="212" t="s">
        <v>282</v>
      </c>
      <c r="DI110" s="212" t="s">
        <v>282</v>
      </c>
      <c r="DJ110" s="212" t="s">
        <v>282</v>
      </c>
      <c r="DK110" s="212" t="s">
        <v>282</v>
      </c>
      <c r="DL110" s="212" t="s">
        <v>282</v>
      </c>
      <c r="DM110" s="212" t="s">
        <v>282</v>
      </c>
      <c r="DN110" s="212" t="s">
        <v>282</v>
      </c>
      <c r="DO110" s="212" t="s">
        <v>282</v>
      </c>
      <c r="DP110" s="212" t="s">
        <v>282</v>
      </c>
      <c r="DQ110" s="212" t="s">
        <v>282</v>
      </c>
      <c r="DR110" s="212" t="s">
        <v>282</v>
      </c>
      <c r="DS110" s="212" t="s">
        <v>282</v>
      </c>
      <c r="DT110" s="212" t="s">
        <v>282</v>
      </c>
      <c r="DU110" s="212" t="s">
        <v>282</v>
      </c>
      <c r="DV110" s="212" t="s">
        <v>282</v>
      </c>
    </row>
    <row r="111" spans="1:126" s="212" customFormat="1" x14ac:dyDescent="0.25">
      <c r="A111" s="212" t="s">
        <v>9639</v>
      </c>
      <c r="B111" s="159" t="s">
        <v>16000</v>
      </c>
      <c r="C111" s="159" t="s">
        <v>5328</v>
      </c>
      <c r="D111" s="159" t="s">
        <v>10536</v>
      </c>
      <c r="E111" s="159" t="s">
        <v>5843</v>
      </c>
      <c r="F111" s="159" t="s">
        <v>10534</v>
      </c>
      <c r="G111" s="159" t="s">
        <v>10535</v>
      </c>
      <c r="J111" s="159">
        <v>12</v>
      </c>
      <c r="K111" s="159">
        <v>2</v>
      </c>
      <c r="L111" s="212" t="s">
        <v>257</v>
      </c>
      <c r="M111" s="159" t="s">
        <v>10507</v>
      </c>
      <c r="N111" s="212" t="s">
        <v>282</v>
      </c>
      <c r="O111" s="212" t="s">
        <v>282</v>
      </c>
      <c r="P111" s="212" t="s">
        <v>282</v>
      </c>
      <c r="Q111" s="212" t="s">
        <v>282</v>
      </c>
      <c r="R111" s="212" t="s">
        <v>282</v>
      </c>
      <c r="S111" s="212" t="s">
        <v>282</v>
      </c>
      <c r="T111" s="212">
        <v>62.9</v>
      </c>
      <c r="U111" s="212">
        <v>3.9</v>
      </c>
      <c r="V111" s="212">
        <v>24</v>
      </c>
      <c r="W111" s="212" t="s">
        <v>282</v>
      </c>
      <c r="X111" s="212" t="s">
        <v>282</v>
      </c>
      <c r="Y111" s="212" t="s">
        <v>282</v>
      </c>
      <c r="Z111" s="212" t="s">
        <v>282</v>
      </c>
      <c r="AA111" s="212" t="s">
        <v>282</v>
      </c>
      <c r="AB111" s="212" t="s">
        <v>282</v>
      </c>
      <c r="AC111" s="212" t="s">
        <v>282</v>
      </c>
      <c r="AD111" s="212" t="s">
        <v>282</v>
      </c>
      <c r="AE111" s="212" t="s">
        <v>282</v>
      </c>
      <c r="AF111" s="212">
        <v>10.47</v>
      </c>
      <c r="AG111" s="212">
        <v>7.2</v>
      </c>
      <c r="AH111" s="212">
        <v>24</v>
      </c>
      <c r="AI111" s="159" t="s">
        <v>790</v>
      </c>
      <c r="AJ111" s="159" t="s">
        <v>10507</v>
      </c>
      <c r="AK111" s="159" t="s">
        <v>282</v>
      </c>
      <c r="AL111" s="159" t="s">
        <v>282</v>
      </c>
      <c r="AM111" s="159" t="s">
        <v>282</v>
      </c>
      <c r="AN111" s="159" t="s">
        <v>282</v>
      </c>
      <c r="AO111" s="159" t="s">
        <v>282</v>
      </c>
      <c r="AP111" s="159" t="s">
        <v>282</v>
      </c>
      <c r="AQ111" s="159">
        <v>62.3</v>
      </c>
      <c r="AR111" s="159">
        <v>4</v>
      </c>
      <c r="AS111" s="159">
        <v>23</v>
      </c>
      <c r="AT111" s="212" t="s">
        <v>282</v>
      </c>
      <c r="AU111" s="212" t="s">
        <v>282</v>
      </c>
      <c r="AV111" s="212" t="s">
        <v>282</v>
      </c>
      <c r="AW111" s="212" t="s">
        <v>282</v>
      </c>
      <c r="AX111" s="212" t="s">
        <v>282</v>
      </c>
      <c r="AY111" s="212" t="s">
        <v>282</v>
      </c>
      <c r="AZ111" s="212" t="s">
        <v>282</v>
      </c>
      <c r="BA111" s="212" t="s">
        <v>282</v>
      </c>
      <c r="BB111" s="212" t="s">
        <v>282</v>
      </c>
      <c r="BC111" s="212">
        <v>10.6</v>
      </c>
      <c r="BD111" s="212">
        <v>7.24</v>
      </c>
      <c r="BE111" s="212">
        <v>23</v>
      </c>
      <c r="BF111" s="212" t="s">
        <v>282</v>
      </c>
      <c r="BG111" s="212" t="s">
        <v>282</v>
      </c>
      <c r="BH111" s="212" t="s">
        <v>282</v>
      </c>
      <c r="BI111" s="212" t="s">
        <v>282</v>
      </c>
      <c r="BJ111" s="212" t="s">
        <v>282</v>
      </c>
      <c r="BK111" s="212" t="s">
        <v>282</v>
      </c>
      <c r="BL111" s="212" t="s">
        <v>282</v>
      </c>
      <c r="BM111" s="212" t="s">
        <v>282</v>
      </c>
      <c r="BN111" s="212" t="s">
        <v>282</v>
      </c>
      <c r="BO111" s="212" t="s">
        <v>282</v>
      </c>
      <c r="BP111" s="212" t="s">
        <v>282</v>
      </c>
      <c r="BQ111" s="212" t="s">
        <v>282</v>
      </c>
      <c r="BR111" s="212" t="s">
        <v>282</v>
      </c>
      <c r="BS111" s="212" t="s">
        <v>282</v>
      </c>
      <c r="BT111" s="212" t="s">
        <v>282</v>
      </c>
      <c r="BU111" s="212" t="s">
        <v>282</v>
      </c>
      <c r="BV111" s="212" t="s">
        <v>282</v>
      </c>
      <c r="BW111" s="212" t="s">
        <v>282</v>
      </c>
      <c r="BX111" s="212" t="s">
        <v>282</v>
      </c>
      <c r="BY111" s="212" t="s">
        <v>282</v>
      </c>
      <c r="BZ111" s="212" t="s">
        <v>282</v>
      </c>
      <c r="CA111" s="212" t="s">
        <v>282</v>
      </c>
      <c r="CB111" s="212" t="s">
        <v>282</v>
      </c>
      <c r="CC111" s="212" t="s">
        <v>282</v>
      </c>
      <c r="CD111" s="212" t="s">
        <v>282</v>
      </c>
      <c r="CE111" s="212" t="s">
        <v>282</v>
      </c>
      <c r="CF111" s="212" t="s">
        <v>282</v>
      </c>
      <c r="CG111" s="212" t="s">
        <v>282</v>
      </c>
      <c r="CH111" s="212" t="s">
        <v>282</v>
      </c>
      <c r="CI111" s="212" t="s">
        <v>282</v>
      </c>
      <c r="CJ111" s="212" t="s">
        <v>282</v>
      </c>
      <c r="CK111" s="212" t="s">
        <v>282</v>
      </c>
      <c r="CL111" s="212" t="s">
        <v>282</v>
      </c>
      <c r="CM111" s="212" t="s">
        <v>282</v>
      </c>
      <c r="CN111" s="212" t="s">
        <v>282</v>
      </c>
      <c r="CO111" s="212" t="s">
        <v>282</v>
      </c>
      <c r="CP111" s="212" t="s">
        <v>282</v>
      </c>
      <c r="CQ111" s="212" t="s">
        <v>282</v>
      </c>
      <c r="CR111" s="212" t="s">
        <v>282</v>
      </c>
      <c r="CS111" s="212" t="s">
        <v>282</v>
      </c>
      <c r="CT111" s="212" t="s">
        <v>282</v>
      </c>
      <c r="CU111" s="212" t="s">
        <v>282</v>
      </c>
      <c r="CV111" s="212" t="s">
        <v>282</v>
      </c>
      <c r="CW111" s="212" t="s">
        <v>282</v>
      </c>
      <c r="CX111" s="212" t="s">
        <v>282</v>
      </c>
      <c r="CY111" s="212" t="s">
        <v>282</v>
      </c>
      <c r="CZ111" s="212" t="s">
        <v>282</v>
      </c>
      <c r="DA111" s="212" t="s">
        <v>282</v>
      </c>
      <c r="DB111" s="212" t="s">
        <v>282</v>
      </c>
      <c r="DC111" s="212" t="s">
        <v>282</v>
      </c>
      <c r="DD111" s="212" t="s">
        <v>282</v>
      </c>
      <c r="DE111" s="212" t="s">
        <v>282</v>
      </c>
      <c r="DF111" s="212" t="s">
        <v>282</v>
      </c>
      <c r="DG111" s="212" t="s">
        <v>282</v>
      </c>
      <c r="DH111" s="212" t="s">
        <v>282</v>
      </c>
      <c r="DI111" s="212" t="s">
        <v>282</v>
      </c>
      <c r="DJ111" s="212" t="s">
        <v>282</v>
      </c>
      <c r="DK111" s="212" t="s">
        <v>282</v>
      </c>
      <c r="DL111" s="212" t="s">
        <v>282</v>
      </c>
      <c r="DM111" s="212" t="s">
        <v>282</v>
      </c>
      <c r="DN111" s="212" t="s">
        <v>282</v>
      </c>
      <c r="DO111" s="212" t="s">
        <v>282</v>
      </c>
      <c r="DP111" s="212" t="s">
        <v>282</v>
      </c>
      <c r="DQ111" s="212" t="s">
        <v>282</v>
      </c>
      <c r="DR111" s="212" t="s">
        <v>282</v>
      </c>
      <c r="DS111" s="212" t="s">
        <v>282</v>
      </c>
      <c r="DT111" s="212" t="s">
        <v>282</v>
      </c>
      <c r="DU111" s="212" t="s">
        <v>282</v>
      </c>
      <c r="DV111" s="212" t="s">
        <v>282</v>
      </c>
    </row>
    <row r="112" spans="1:126" s="212" customFormat="1" x14ac:dyDescent="0.25">
      <c r="A112" s="212" t="s">
        <v>7240</v>
      </c>
      <c r="B112" s="159" t="s">
        <v>15409</v>
      </c>
      <c r="C112" s="159" t="s">
        <v>5328</v>
      </c>
      <c r="D112" s="159" t="s">
        <v>10879</v>
      </c>
      <c r="E112" s="159" t="s">
        <v>5805</v>
      </c>
      <c r="F112" s="159" t="s">
        <v>10534</v>
      </c>
      <c r="G112" s="159" t="s">
        <v>10880</v>
      </c>
      <c r="J112" s="159">
        <v>8</v>
      </c>
      <c r="K112" s="159">
        <v>2</v>
      </c>
      <c r="L112" s="212" t="s">
        <v>256</v>
      </c>
      <c r="M112" s="159" t="s">
        <v>10507</v>
      </c>
      <c r="N112" s="212" t="s">
        <v>282</v>
      </c>
      <c r="O112" s="212" t="s">
        <v>282</v>
      </c>
      <c r="P112" s="212" t="s">
        <v>282</v>
      </c>
      <c r="Q112" s="212">
        <v>21.7</v>
      </c>
      <c r="R112" s="212">
        <v>5.21</v>
      </c>
      <c r="S112" s="212">
        <v>109</v>
      </c>
      <c r="T112" s="212" t="s">
        <v>282</v>
      </c>
      <c r="U112" s="212" t="s">
        <v>282</v>
      </c>
      <c r="V112" s="212" t="s">
        <v>282</v>
      </c>
      <c r="W112" s="212" t="s">
        <v>282</v>
      </c>
      <c r="X112" s="212" t="s">
        <v>282</v>
      </c>
      <c r="Y112" s="212" t="s">
        <v>282</v>
      </c>
      <c r="Z112" s="212" t="s">
        <v>282</v>
      </c>
      <c r="AA112" s="212" t="s">
        <v>282</v>
      </c>
      <c r="AB112" s="212" t="s">
        <v>282</v>
      </c>
      <c r="AC112" s="212">
        <v>-11.1</v>
      </c>
      <c r="AD112" s="212">
        <v>8.98</v>
      </c>
      <c r="AE112" s="212">
        <v>109</v>
      </c>
      <c r="AF112" s="212" t="s">
        <v>282</v>
      </c>
      <c r="AG112" s="212" t="s">
        <v>282</v>
      </c>
      <c r="AH112" s="212" t="s">
        <v>282</v>
      </c>
      <c r="AI112" s="159" t="s">
        <v>790</v>
      </c>
      <c r="AJ112" s="159" t="s">
        <v>10507</v>
      </c>
      <c r="AK112" s="159" t="s">
        <v>282</v>
      </c>
      <c r="AL112" s="159" t="s">
        <v>282</v>
      </c>
      <c r="AM112" s="159" t="s">
        <v>282</v>
      </c>
      <c r="AN112" s="159">
        <v>21</v>
      </c>
      <c r="AO112" s="159">
        <v>5.38</v>
      </c>
      <c r="AP112" s="159">
        <v>123</v>
      </c>
      <c r="AQ112" s="159" t="s">
        <v>282</v>
      </c>
      <c r="AR112" s="159" t="s">
        <v>282</v>
      </c>
      <c r="AS112" s="159" t="s">
        <v>282</v>
      </c>
      <c r="AT112" s="159" t="s">
        <v>282</v>
      </c>
      <c r="AU112" s="159" t="s">
        <v>282</v>
      </c>
      <c r="AV112" s="159" t="s">
        <v>282</v>
      </c>
      <c r="AW112" s="159" t="s">
        <v>282</v>
      </c>
      <c r="AX112" s="159" t="s">
        <v>282</v>
      </c>
      <c r="AY112" s="159" t="s">
        <v>282</v>
      </c>
      <c r="AZ112" s="212">
        <v>-8.6</v>
      </c>
      <c r="BA112" s="212">
        <v>9.09</v>
      </c>
      <c r="BB112" s="212">
        <v>123</v>
      </c>
      <c r="BC112" s="212" t="s">
        <v>282</v>
      </c>
      <c r="BD112" s="212" t="s">
        <v>282</v>
      </c>
      <c r="BE112" s="212" t="s">
        <v>282</v>
      </c>
      <c r="BF112" s="212" t="s">
        <v>282</v>
      </c>
      <c r="BG112" s="212" t="s">
        <v>282</v>
      </c>
      <c r="BH112" s="212" t="s">
        <v>282</v>
      </c>
      <c r="BI112" s="212" t="s">
        <v>282</v>
      </c>
      <c r="BJ112" s="212" t="s">
        <v>282</v>
      </c>
      <c r="BK112" s="212" t="s">
        <v>282</v>
      </c>
      <c r="BL112" s="212" t="s">
        <v>282</v>
      </c>
      <c r="BM112" s="212" t="s">
        <v>282</v>
      </c>
      <c r="BN112" s="212" t="s">
        <v>282</v>
      </c>
      <c r="BO112" s="212" t="s">
        <v>282</v>
      </c>
      <c r="BP112" s="212" t="s">
        <v>282</v>
      </c>
      <c r="BQ112" s="212" t="s">
        <v>282</v>
      </c>
      <c r="BR112" s="212" t="s">
        <v>282</v>
      </c>
      <c r="BS112" s="212" t="s">
        <v>282</v>
      </c>
      <c r="BT112" s="212" t="s">
        <v>282</v>
      </c>
      <c r="BU112" s="212" t="s">
        <v>282</v>
      </c>
      <c r="BV112" s="212" t="s">
        <v>282</v>
      </c>
      <c r="BW112" s="212" t="s">
        <v>282</v>
      </c>
      <c r="BX112" s="212" t="s">
        <v>282</v>
      </c>
      <c r="BY112" s="212" t="s">
        <v>282</v>
      </c>
      <c r="BZ112" s="212" t="s">
        <v>282</v>
      </c>
      <c r="CA112" s="212" t="s">
        <v>282</v>
      </c>
      <c r="CB112" s="212" t="s">
        <v>282</v>
      </c>
      <c r="CC112" s="212" t="s">
        <v>282</v>
      </c>
      <c r="CD112" s="212" t="s">
        <v>282</v>
      </c>
      <c r="CE112" s="212" t="s">
        <v>282</v>
      </c>
      <c r="CF112" s="212" t="s">
        <v>282</v>
      </c>
      <c r="CG112" s="212" t="s">
        <v>282</v>
      </c>
      <c r="CH112" s="212" t="s">
        <v>282</v>
      </c>
      <c r="CI112" s="212" t="s">
        <v>282</v>
      </c>
      <c r="CJ112" s="212" t="s">
        <v>282</v>
      </c>
      <c r="CK112" s="212" t="s">
        <v>282</v>
      </c>
      <c r="CL112" s="212" t="s">
        <v>282</v>
      </c>
      <c r="CM112" s="212" t="s">
        <v>282</v>
      </c>
      <c r="CN112" s="212" t="s">
        <v>282</v>
      </c>
      <c r="CO112" s="212" t="s">
        <v>282</v>
      </c>
      <c r="CP112" s="212" t="s">
        <v>282</v>
      </c>
      <c r="CQ112" s="212" t="s">
        <v>282</v>
      </c>
      <c r="CR112" s="212" t="s">
        <v>282</v>
      </c>
      <c r="CS112" s="212" t="s">
        <v>282</v>
      </c>
      <c r="CT112" s="212" t="s">
        <v>282</v>
      </c>
      <c r="CU112" s="212" t="s">
        <v>282</v>
      </c>
      <c r="CV112" s="212" t="s">
        <v>282</v>
      </c>
      <c r="CW112" s="212" t="s">
        <v>282</v>
      </c>
      <c r="CX112" s="212" t="s">
        <v>282</v>
      </c>
      <c r="CY112" s="212" t="s">
        <v>282</v>
      </c>
      <c r="CZ112" s="212" t="s">
        <v>282</v>
      </c>
      <c r="DA112" s="212" t="s">
        <v>282</v>
      </c>
      <c r="DB112" s="212" t="s">
        <v>282</v>
      </c>
      <c r="DC112" s="212" t="s">
        <v>282</v>
      </c>
      <c r="DD112" s="212" t="s">
        <v>282</v>
      </c>
      <c r="DE112" s="212" t="s">
        <v>282</v>
      </c>
      <c r="DF112" s="212" t="s">
        <v>282</v>
      </c>
      <c r="DG112" s="212" t="s">
        <v>282</v>
      </c>
      <c r="DH112" s="212" t="s">
        <v>282</v>
      </c>
      <c r="DI112" s="212" t="s">
        <v>282</v>
      </c>
      <c r="DJ112" s="212" t="s">
        <v>282</v>
      </c>
      <c r="DK112" s="212" t="s">
        <v>282</v>
      </c>
      <c r="DL112" s="212" t="s">
        <v>282</v>
      </c>
      <c r="DM112" s="212" t="s">
        <v>282</v>
      </c>
      <c r="DN112" s="212" t="s">
        <v>282</v>
      </c>
      <c r="DO112" s="212" t="s">
        <v>282</v>
      </c>
      <c r="DP112" s="212" t="s">
        <v>282</v>
      </c>
      <c r="DQ112" s="212" t="s">
        <v>282</v>
      </c>
      <c r="DR112" s="212" t="s">
        <v>282</v>
      </c>
      <c r="DS112" s="212" t="s">
        <v>282</v>
      </c>
      <c r="DT112" s="212" t="s">
        <v>282</v>
      </c>
      <c r="DU112" s="212" t="s">
        <v>282</v>
      </c>
      <c r="DV112" s="212" t="s">
        <v>282</v>
      </c>
    </row>
    <row r="113" spans="1:126" x14ac:dyDescent="0.25">
      <c r="A113" t="s">
        <v>627</v>
      </c>
      <c r="C113" s="212" t="s">
        <v>5328</v>
      </c>
      <c r="D113" s="159" t="s">
        <v>10574</v>
      </c>
      <c r="E113" s="212" t="s">
        <v>5905</v>
      </c>
      <c r="F113" s="159" t="s">
        <v>10534</v>
      </c>
      <c r="G113" s="159" t="s">
        <v>10535</v>
      </c>
      <c r="J113" s="159">
        <v>11</v>
      </c>
      <c r="K113" s="159">
        <v>2</v>
      </c>
      <c r="L113" s="212" t="s">
        <v>670</v>
      </c>
      <c r="M113" s="159" t="s">
        <v>183</v>
      </c>
      <c r="N113" t="s">
        <v>282</v>
      </c>
      <c r="O113" s="212" t="s">
        <v>282</v>
      </c>
      <c r="P113" s="212" t="s">
        <v>282</v>
      </c>
      <c r="Q113" s="212">
        <v>14.6</v>
      </c>
      <c r="R113" s="212">
        <v>2.6</v>
      </c>
      <c r="S113" s="212">
        <v>36</v>
      </c>
      <c r="T113" t="s">
        <v>282</v>
      </c>
      <c r="U113" t="s">
        <v>282</v>
      </c>
      <c r="V113" s="212" t="s">
        <v>282</v>
      </c>
      <c r="W113" s="212">
        <v>19.899999999999999</v>
      </c>
      <c r="X113" s="212">
        <v>4.4000000000000004</v>
      </c>
      <c r="Y113" s="212">
        <v>36</v>
      </c>
      <c r="Z113" t="s">
        <v>282</v>
      </c>
      <c r="AA113" s="212" t="s">
        <v>282</v>
      </c>
      <c r="AB113" s="212" t="s">
        <v>282</v>
      </c>
      <c r="AC113" s="212" t="s">
        <v>282</v>
      </c>
      <c r="AD113" s="212" t="s">
        <v>282</v>
      </c>
      <c r="AE113" s="212" t="s">
        <v>282</v>
      </c>
      <c r="AF113" s="212" t="s">
        <v>282</v>
      </c>
      <c r="AG113" s="212" t="s">
        <v>282</v>
      </c>
      <c r="AH113" s="212" t="s">
        <v>282</v>
      </c>
      <c r="AI113" s="159" t="s">
        <v>636</v>
      </c>
      <c r="AJ113" s="159" t="s">
        <v>282</v>
      </c>
      <c r="AK113" s="159" t="s">
        <v>282</v>
      </c>
      <c r="AL113" s="159" t="s">
        <v>282</v>
      </c>
      <c r="AM113" s="159" t="s">
        <v>282</v>
      </c>
      <c r="AN113" s="212">
        <v>15.3</v>
      </c>
      <c r="AO113" s="212">
        <v>3</v>
      </c>
      <c r="AP113">
        <v>18</v>
      </c>
      <c r="AQ113" s="159" t="s">
        <v>282</v>
      </c>
      <c r="AR113" s="159" t="s">
        <v>282</v>
      </c>
      <c r="AS113" s="159" t="s">
        <v>282</v>
      </c>
      <c r="AT113" s="212">
        <v>16.8</v>
      </c>
      <c r="AU113" s="212">
        <v>4.7</v>
      </c>
      <c r="AV113">
        <v>18</v>
      </c>
      <c r="AW113" t="s">
        <v>282</v>
      </c>
      <c r="AX113" s="212" t="s">
        <v>282</v>
      </c>
      <c r="AY113" s="212" t="s">
        <v>282</v>
      </c>
      <c r="AZ113" s="212" t="s">
        <v>282</v>
      </c>
      <c r="BA113" s="212" t="s">
        <v>282</v>
      </c>
      <c r="BB113" s="212" t="s">
        <v>282</v>
      </c>
      <c r="BC113" s="212" t="s">
        <v>282</v>
      </c>
      <c r="BD113" s="212" t="s">
        <v>282</v>
      </c>
      <c r="BE113" s="212" t="s">
        <v>282</v>
      </c>
      <c r="BF113" s="212" t="s">
        <v>282</v>
      </c>
      <c r="BG113" s="212" t="s">
        <v>282</v>
      </c>
      <c r="BH113" s="212" t="s">
        <v>282</v>
      </c>
      <c r="BI113" s="212" t="s">
        <v>282</v>
      </c>
      <c r="BJ113" s="212" t="s">
        <v>282</v>
      </c>
      <c r="BK113" s="212" t="s">
        <v>282</v>
      </c>
      <c r="BL113" s="212" t="s">
        <v>282</v>
      </c>
      <c r="BM113" s="212" t="s">
        <v>282</v>
      </c>
      <c r="BN113" s="212" t="s">
        <v>282</v>
      </c>
      <c r="BO113" s="212" t="s">
        <v>282</v>
      </c>
      <c r="BP113" s="212" t="s">
        <v>282</v>
      </c>
      <c r="BQ113" s="212" t="s">
        <v>282</v>
      </c>
      <c r="BR113" s="212" t="s">
        <v>282</v>
      </c>
      <c r="BS113" s="212" t="s">
        <v>282</v>
      </c>
      <c r="BT113" s="212" t="s">
        <v>282</v>
      </c>
      <c r="BU113" s="212" t="s">
        <v>282</v>
      </c>
      <c r="BV113" s="212" t="s">
        <v>282</v>
      </c>
      <c r="BW113" s="212" t="s">
        <v>282</v>
      </c>
      <c r="BX113" s="212" t="s">
        <v>282</v>
      </c>
      <c r="BY113" s="212" t="s">
        <v>282</v>
      </c>
      <c r="BZ113" s="212" t="s">
        <v>282</v>
      </c>
      <c r="CA113" s="212" t="s">
        <v>282</v>
      </c>
      <c r="CB113" s="212" t="s">
        <v>282</v>
      </c>
      <c r="CC113" s="212" t="s">
        <v>282</v>
      </c>
      <c r="CD113" s="212" t="s">
        <v>282</v>
      </c>
      <c r="CE113" s="212" t="s">
        <v>282</v>
      </c>
      <c r="CF113" s="212" t="s">
        <v>282</v>
      </c>
      <c r="CG113" s="212" t="s">
        <v>282</v>
      </c>
      <c r="CH113" s="212" t="s">
        <v>282</v>
      </c>
      <c r="CI113" s="212" t="s">
        <v>282</v>
      </c>
      <c r="CJ113" s="212" t="s">
        <v>282</v>
      </c>
      <c r="CK113" s="212" t="s">
        <v>282</v>
      </c>
      <c r="CL113" s="212" t="s">
        <v>282</v>
      </c>
      <c r="CM113" s="212" t="s">
        <v>282</v>
      </c>
      <c r="CN113" s="212" t="s">
        <v>282</v>
      </c>
      <c r="CO113" s="212" t="s">
        <v>282</v>
      </c>
      <c r="CP113" s="212" t="s">
        <v>282</v>
      </c>
      <c r="CQ113" s="212" t="s">
        <v>282</v>
      </c>
      <c r="CR113" s="212" t="s">
        <v>282</v>
      </c>
      <c r="CS113" s="212" t="s">
        <v>282</v>
      </c>
      <c r="CT113" s="212" t="s">
        <v>282</v>
      </c>
      <c r="CU113" s="212" t="s">
        <v>282</v>
      </c>
      <c r="CV113" s="212" t="s">
        <v>282</v>
      </c>
      <c r="CW113" s="212" t="s">
        <v>282</v>
      </c>
      <c r="CX113" s="212" t="s">
        <v>282</v>
      </c>
      <c r="CY113" s="212" t="s">
        <v>282</v>
      </c>
      <c r="CZ113" s="212" t="s">
        <v>282</v>
      </c>
      <c r="DA113" s="212" t="s">
        <v>282</v>
      </c>
      <c r="DB113" s="212" t="s">
        <v>282</v>
      </c>
      <c r="DC113" s="212" t="s">
        <v>282</v>
      </c>
      <c r="DD113" s="212" t="s">
        <v>282</v>
      </c>
      <c r="DE113" s="212" t="s">
        <v>282</v>
      </c>
      <c r="DF113" s="212" t="s">
        <v>282</v>
      </c>
      <c r="DG113" s="212" t="s">
        <v>282</v>
      </c>
      <c r="DH113" s="212" t="s">
        <v>282</v>
      </c>
      <c r="DI113" s="212" t="s">
        <v>282</v>
      </c>
      <c r="DJ113" s="212" t="s">
        <v>282</v>
      </c>
      <c r="DK113" s="212" t="s">
        <v>282</v>
      </c>
      <c r="DL113" s="212" t="s">
        <v>282</v>
      </c>
      <c r="DM113" s="212" t="s">
        <v>282</v>
      </c>
      <c r="DN113" s="212" t="s">
        <v>282</v>
      </c>
      <c r="DO113" s="212" t="s">
        <v>282</v>
      </c>
      <c r="DP113" s="212" t="s">
        <v>282</v>
      </c>
      <c r="DQ113" s="212" t="s">
        <v>282</v>
      </c>
      <c r="DR113" s="212" t="s">
        <v>282</v>
      </c>
      <c r="DS113" s="212" t="s">
        <v>282</v>
      </c>
      <c r="DT113" s="212" t="s">
        <v>282</v>
      </c>
      <c r="DU113" s="212" t="s">
        <v>282</v>
      </c>
      <c r="DV113" s="212" t="s">
        <v>282</v>
      </c>
    </row>
    <row r="114" spans="1:126" x14ac:dyDescent="0.25">
      <c r="A114" s="66" t="s">
        <v>485</v>
      </c>
      <c r="B114" s="159" t="s">
        <v>12449</v>
      </c>
      <c r="C114" s="159" t="s">
        <v>5328</v>
      </c>
      <c r="D114" s="159" t="s">
        <v>10536</v>
      </c>
      <c r="E114" s="212" t="s">
        <v>5906</v>
      </c>
      <c r="F114" s="159" t="s">
        <v>10534</v>
      </c>
      <c r="G114" s="159" t="s">
        <v>10535</v>
      </c>
      <c r="J114" s="159">
        <v>16</v>
      </c>
      <c r="K114" s="159">
        <v>2</v>
      </c>
      <c r="L114" s="66" t="s">
        <v>679</v>
      </c>
      <c r="M114" s="159" t="s">
        <v>183</v>
      </c>
      <c r="N114" t="s">
        <v>282</v>
      </c>
      <c r="O114" s="212" t="s">
        <v>282</v>
      </c>
      <c r="P114" s="212" t="s">
        <v>282</v>
      </c>
      <c r="Q114" s="212">
        <v>59</v>
      </c>
      <c r="R114" s="212">
        <v>6.2</v>
      </c>
      <c r="S114" s="212">
        <v>26</v>
      </c>
      <c r="T114" t="s">
        <v>282</v>
      </c>
      <c r="U114" s="212" t="s">
        <v>282</v>
      </c>
      <c r="V114" s="212" t="s">
        <v>282</v>
      </c>
      <c r="W114" s="212" t="s">
        <v>282</v>
      </c>
      <c r="X114" s="212" t="s">
        <v>282</v>
      </c>
      <c r="Y114" s="212" t="s">
        <v>282</v>
      </c>
      <c r="Z114" s="212" t="s">
        <v>282</v>
      </c>
      <c r="AA114" s="212" t="s">
        <v>282</v>
      </c>
      <c r="AB114" s="212" t="s">
        <v>282</v>
      </c>
      <c r="AC114">
        <v>15.2</v>
      </c>
      <c r="AD114">
        <v>12.63</v>
      </c>
      <c r="AE114" s="212">
        <v>26</v>
      </c>
      <c r="AF114" t="s">
        <v>282</v>
      </c>
      <c r="AG114" s="212" t="s">
        <v>282</v>
      </c>
      <c r="AH114" s="212" t="s">
        <v>282</v>
      </c>
      <c r="AI114" s="159" t="s">
        <v>246</v>
      </c>
      <c r="AJ114" s="159" t="s">
        <v>282</v>
      </c>
      <c r="AK114" s="159" t="s">
        <v>282</v>
      </c>
      <c r="AL114" s="159" t="s">
        <v>282</v>
      </c>
      <c r="AM114" s="159" t="s">
        <v>282</v>
      </c>
      <c r="AN114" s="212">
        <v>57.9</v>
      </c>
      <c r="AO114" s="212">
        <v>5.5</v>
      </c>
      <c r="AP114">
        <v>24</v>
      </c>
      <c r="AQ114" s="159" t="s">
        <v>282</v>
      </c>
      <c r="AR114" s="159" t="s">
        <v>282</v>
      </c>
      <c r="AS114" s="159" t="s">
        <v>282</v>
      </c>
      <c r="AT114" s="159" t="s">
        <v>282</v>
      </c>
      <c r="AU114" s="159" t="s">
        <v>282</v>
      </c>
      <c r="AV114" s="159" t="s">
        <v>282</v>
      </c>
      <c r="AW114" s="159" t="s">
        <v>282</v>
      </c>
      <c r="AX114" s="159" t="s">
        <v>282</v>
      </c>
      <c r="AY114" s="159" t="s">
        <v>282</v>
      </c>
      <c r="AZ114">
        <v>16.7</v>
      </c>
      <c r="BA114">
        <v>8.76</v>
      </c>
      <c r="BB114">
        <v>24</v>
      </c>
      <c r="BC114" t="s">
        <v>282</v>
      </c>
      <c r="BD114" s="212" t="s">
        <v>282</v>
      </c>
      <c r="BE114" s="212" t="s">
        <v>282</v>
      </c>
      <c r="BF114" s="212" t="s">
        <v>282</v>
      </c>
      <c r="BG114" s="212" t="s">
        <v>282</v>
      </c>
      <c r="BH114" s="212" t="s">
        <v>282</v>
      </c>
      <c r="BI114" s="212" t="s">
        <v>282</v>
      </c>
      <c r="BJ114" s="212" t="s">
        <v>282</v>
      </c>
      <c r="BK114" s="212" t="s">
        <v>282</v>
      </c>
      <c r="BL114" s="212" t="s">
        <v>282</v>
      </c>
      <c r="BM114" s="212" t="s">
        <v>282</v>
      </c>
      <c r="BN114" s="212" t="s">
        <v>282</v>
      </c>
      <c r="BO114" s="212" t="s">
        <v>282</v>
      </c>
      <c r="BP114" s="212" t="s">
        <v>282</v>
      </c>
      <c r="BQ114" s="212" t="s">
        <v>282</v>
      </c>
      <c r="BR114" s="212" t="s">
        <v>282</v>
      </c>
      <c r="BS114" s="212" t="s">
        <v>282</v>
      </c>
      <c r="BT114" s="212" t="s">
        <v>282</v>
      </c>
      <c r="BU114" s="212" t="s">
        <v>282</v>
      </c>
      <c r="BV114" s="212" t="s">
        <v>282</v>
      </c>
      <c r="BW114" s="212" t="s">
        <v>282</v>
      </c>
      <c r="BX114" s="212" t="s">
        <v>282</v>
      </c>
      <c r="BY114" s="212" t="s">
        <v>282</v>
      </c>
      <c r="BZ114" s="212" t="s">
        <v>282</v>
      </c>
      <c r="CA114" s="212" t="s">
        <v>282</v>
      </c>
      <c r="CB114" s="212" t="s">
        <v>282</v>
      </c>
      <c r="CC114" s="212" t="s">
        <v>282</v>
      </c>
      <c r="CD114" s="212" t="s">
        <v>282</v>
      </c>
      <c r="CE114" s="212" t="s">
        <v>282</v>
      </c>
      <c r="CF114" s="212" t="s">
        <v>282</v>
      </c>
      <c r="CG114" s="212" t="s">
        <v>282</v>
      </c>
      <c r="CH114" s="212" t="s">
        <v>282</v>
      </c>
      <c r="CI114" s="212" t="s">
        <v>282</v>
      </c>
      <c r="CJ114" s="212" t="s">
        <v>282</v>
      </c>
      <c r="CK114" s="212" t="s">
        <v>282</v>
      </c>
      <c r="CL114" s="212" t="s">
        <v>282</v>
      </c>
      <c r="CM114" s="212" t="s">
        <v>282</v>
      </c>
      <c r="CN114" s="212" t="s">
        <v>282</v>
      </c>
      <c r="CO114" s="212" t="s">
        <v>282</v>
      </c>
      <c r="CP114" s="212" t="s">
        <v>282</v>
      </c>
      <c r="CQ114" s="212" t="s">
        <v>282</v>
      </c>
      <c r="CR114" s="212" t="s">
        <v>282</v>
      </c>
      <c r="CS114" s="212" t="s">
        <v>282</v>
      </c>
      <c r="CT114" s="212" t="s">
        <v>282</v>
      </c>
      <c r="CU114" s="212" t="s">
        <v>282</v>
      </c>
      <c r="CV114" s="212" t="s">
        <v>282</v>
      </c>
      <c r="CW114" s="212" t="s">
        <v>282</v>
      </c>
      <c r="CX114" s="212" t="s">
        <v>282</v>
      </c>
      <c r="CY114" s="212" t="s">
        <v>282</v>
      </c>
      <c r="CZ114" s="212" t="s">
        <v>282</v>
      </c>
      <c r="DA114" s="212" t="s">
        <v>282</v>
      </c>
      <c r="DB114" s="212" t="s">
        <v>282</v>
      </c>
      <c r="DC114" s="212" t="s">
        <v>282</v>
      </c>
      <c r="DD114" s="212" t="s">
        <v>282</v>
      </c>
      <c r="DE114" s="212" t="s">
        <v>282</v>
      </c>
      <c r="DF114" s="212" t="s">
        <v>282</v>
      </c>
      <c r="DG114" s="212" t="s">
        <v>282</v>
      </c>
      <c r="DH114" s="212" t="s">
        <v>282</v>
      </c>
      <c r="DI114" s="212" t="s">
        <v>282</v>
      </c>
      <c r="DJ114" s="212" t="s">
        <v>282</v>
      </c>
      <c r="DK114" s="212" t="s">
        <v>282</v>
      </c>
      <c r="DL114" s="212" t="s">
        <v>282</v>
      </c>
      <c r="DM114" s="212" t="s">
        <v>282</v>
      </c>
      <c r="DN114" s="212" t="s">
        <v>282</v>
      </c>
      <c r="DO114" s="212" t="s">
        <v>282</v>
      </c>
      <c r="DP114" s="212" t="s">
        <v>282</v>
      </c>
      <c r="DQ114" s="212" t="s">
        <v>282</v>
      </c>
      <c r="DR114" s="212" t="s">
        <v>282</v>
      </c>
      <c r="DS114" s="212" t="s">
        <v>282</v>
      </c>
      <c r="DT114" s="212" t="s">
        <v>282</v>
      </c>
      <c r="DU114" s="212" t="s">
        <v>282</v>
      </c>
      <c r="DV114" s="212" t="s">
        <v>282</v>
      </c>
    </row>
    <row r="115" spans="1:126" s="212" customFormat="1" x14ac:dyDescent="0.25">
      <c r="A115" s="212" t="s">
        <v>9641</v>
      </c>
      <c r="B115" s="159" t="s">
        <v>15445</v>
      </c>
      <c r="C115" s="159" t="s">
        <v>5328</v>
      </c>
      <c r="D115" s="159" t="s">
        <v>10574</v>
      </c>
      <c r="E115" s="159" t="s">
        <v>5338</v>
      </c>
      <c r="F115" s="159" t="s">
        <v>10534</v>
      </c>
      <c r="G115" s="159" t="s">
        <v>10535</v>
      </c>
      <c r="J115" s="159">
        <v>6</v>
      </c>
      <c r="K115" s="159">
        <v>2</v>
      </c>
      <c r="L115" s="212" t="s">
        <v>9642</v>
      </c>
      <c r="M115" s="159" t="s">
        <v>182</v>
      </c>
      <c r="N115" s="212" t="s">
        <v>282</v>
      </c>
      <c r="O115" s="212" t="s">
        <v>282</v>
      </c>
      <c r="P115" s="212" t="s">
        <v>282</v>
      </c>
      <c r="Q115" s="212" t="s">
        <v>282</v>
      </c>
      <c r="R115" s="212" t="s">
        <v>282</v>
      </c>
      <c r="S115" s="212" t="s">
        <v>282</v>
      </c>
      <c r="T115" s="212">
        <v>12.25</v>
      </c>
      <c r="U115" s="212">
        <v>6.22</v>
      </c>
      <c r="V115" s="212">
        <v>16</v>
      </c>
      <c r="W115" s="212" t="s">
        <v>282</v>
      </c>
      <c r="X115" s="212" t="s">
        <v>282</v>
      </c>
      <c r="Y115" s="212" t="s">
        <v>282</v>
      </c>
      <c r="Z115" s="212">
        <v>14.29</v>
      </c>
      <c r="AA115" s="212">
        <v>7.4</v>
      </c>
      <c r="AB115" s="212">
        <v>14</v>
      </c>
      <c r="AC115" s="212" t="s">
        <v>282</v>
      </c>
      <c r="AD115" s="212" t="s">
        <v>282</v>
      </c>
      <c r="AE115" s="212" t="s">
        <v>282</v>
      </c>
      <c r="AF115" s="212" t="s">
        <v>282</v>
      </c>
      <c r="AG115" s="212" t="s">
        <v>282</v>
      </c>
      <c r="AH115" s="212" t="s">
        <v>282</v>
      </c>
      <c r="AI115" s="159" t="s">
        <v>306</v>
      </c>
      <c r="AJ115" s="159" t="s">
        <v>282</v>
      </c>
      <c r="AK115" s="159" t="s">
        <v>282</v>
      </c>
      <c r="AL115" s="159" t="s">
        <v>282</v>
      </c>
      <c r="AM115" s="159" t="s">
        <v>282</v>
      </c>
      <c r="AN115" s="212">
        <v>15.05</v>
      </c>
      <c r="AO115" s="212">
        <v>6.24</v>
      </c>
      <c r="AP115" s="212">
        <v>21</v>
      </c>
      <c r="AQ115" s="212">
        <v>15.05</v>
      </c>
      <c r="AR115" s="212">
        <v>6.24</v>
      </c>
      <c r="AS115" s="212">
        <v>21</v>
      </c>
      <c r="AT115" s="159" t="s">
        <v>282</v>
      </c>
      <c r="AU115" s="159" t="s">
        <v>282</v>
      </c>
      <c r="AV115" s="159" t="s">
        <v>282</v>
      </c>
      <c r="AW115" s="159">
        <v>14.4</v>
      </c>
      <c r="AX115" s="159">
        <v>6.36</v>
      </c>
      <c r="AY115" s="159">
        <v>20</v>
      </c>
      <c r="AZ115" s="212" t="s">
        <v>282</v>
      </c>
      <c r="BA115" s="212" t="s">
        <v>282</v>
      </c>
      <c r="BB115" s="212" t="s">
        <v>282</v>
      </c>
      <c r="BC115" s="212" t="s">
        <v>282</v>
      </c>
      <c r="BD115" s="212" t="s">
        <v>282</v>
      </c>
      <c r="BE115" s="212" t="s">
        <v>282</v>
      </c>
      <c r="BF115" s="212" t="s">
        <v>282</v>
      </c>
      <c r="BG115" s="212" t="s">
        <v>282</v>
      </c>
      <c r="BH115" s="212" t="s">
        <v>282</v>
      </c>
      <c r="BI115" s="212" t="s">
        <v>282</v>
      </c>
      <c r="BJ115" s="212" t="s">
        <v>282</v>
      </c>
      <c r="BK115" s="212" t="s">
        <v>282</v>
      </c>
      <c r="BL115" s="212" t="s">
        <v>282</v>
      </c>
      <c r="BM115" s="212" t="s">
        <v>282</v>
      </c>
      <c r="BN115" s="212" t="s">
        <v>282</v>
      </c>
      <c r="BO115" s="212" t="s">
        <v>282</v>
      </c>
      <c r="BP115" s="212" t="s">
        <v>282</v>
      </c>
      <c r="BQ115" s="212" t="s">
        <v>282</v>
      </c>
      <c r="BR115" s="212" t="s">
        <v>282</v>
      </c>
      <c r="BS115" s="212" t="s">
        <v>282</v>
      </c>
      <c r="BT115" s="212" t="s">
        <v>282</v>
      </c>
      <c r="BU115" s="212" t="s">
        <v>282</v>
      </c>
      <c r="BV115" s="212" t="s">
        <v>282</v>
      </c>
      <c r="BW115" s="212" t="s">
        <v>282</v>
      </c>
      <c r="BX115" s="212" t="s">
        <v>282</v>
      </c>
      <c r="BY115" s="212" t="s">
        <v>282</v>
      </c>
      <c r="BZ115" s="212" t="s">
        <v>282</v>
      </c>
      <c r="CA115" s="212" t="s">
        <v>282</v>
      </c>
      <c r="CB115" s="212" t="s">
        <v>282</v>
      </c>
      <c r="CC115" s="212" t="s">
        <v>282</v>
      </c>
      <c r="CD115" s="212" t="s">
        <v>282</v>
      </c>
      <c r="CE115" s="212" t="s">
        <v>282</v>
      </c>
      <c r="CF115" s="212" t="s">
        <v>282</v>
      </c>
      <c r="CG115" s="212" t="s">
        <v>282</v>
      </c>
      <c r="CH115" s="212" t="s">
        <v>282</v>
      </c>
      <c r="CI115" s="212" t="s">
        <v>282</v>
      </c>
      <c r="CJ115" s="212" t="s">
        <v>282</v>
      </c>
      <c r="CK115" s="212" t="s">
        <v>282</v>
      </c>
      <c r="CL115" s="212" t="s">
        <v>282</v>
      </c>
      <c r="CM115" s="212" t="s">
        <v>282</v>
      </c>
      <c r="CN115" s="212" t="s">
        <v>282</v>
      </c>
      <c r="CO115" s="212" t="s">
        <v>282</v>
      </c>
      <c r="CP115" s="212" t="s">
        <v>282</v>
      </c>
      <c r="CQ115" s="212" t="s">
        <v>282</v>
      </c>
      <c r="CR115" s="212" t="s">
        <v>282</v>
      </c>
      <c r="CS115" s="212" t="s">
        <v>282</v>
      </c>
      <c r="CT115" s="212" t="s">
        <v>282</v>
      </c>
      <c r="CU115" s="212" t="s">
        <v>282</v>
      </c>
      <c r="CV115" s="212" t="s">
        <v>282</v>
      </c>
      <c r="CW115" s="212" t="s">
        <v>282</v>
      </c>
      <c r="CX115" s="212" t="s">
        <v>282</v>
      </c>
      <c r="CY115" s="212" t="s">
        <v>282</v>
      </c>
      <c r="CZ115" s="212" t="s">
        <v>282</v>
      </c>
      <c r="DA115" s="212" t="s">
        <v>282</v>
      </c>
      <c r="DB115" s="212" t="s">
        <v>282</v>
      </c>
      <c r="DC115" s="212" t="s">
        <v>282</v>
      </c>
      <c r="DD115" s="212" t="s">
        <v>282</v>
      </c>
      <c r="DE115" s="212" t="s">
        <v>282</v>
      </c>
      <c r="DF115" s="212" t="s">
        <v>282</v>
      </c>
      <c r="DG115" s="212" t="s">
        <v>282</v>
      </c>
      <c r="DH115" s="212" t="s">
        <v>282</v>
      </c>
      <c r="DI115" s="212" t="s">
        <v>282</v>
      </c>
      <c r="DJ115" s="212" t="s">
        <v>282</v>
      </c>
      <c r="DK115" s="212" t="s">
        <v>282</v>
      </c>
      <c r="DL115" s="212" t="s">
        <v>282</v>
      </c>
      <c r="DM115" s="212" t="s">
        <v>282</v>
      </c>
      <c r="DN115" s="212" t="s">
        <v>282</v>
      </c>
      <c r="DO115" s="212" t="s">
        <v>282</v>
      </c>
      <c r="DP115" s="212" t="s">
        <v>282</v>
      </c>
      <c r="DQ115" s="212" t="s">
        <v>282</v>
      </c>
      <c r="DR115" s="212" t="s">
        <v>282</v>
      </c>
      <c r="DS115" s="212" t="s">
        <v>282</v>
      </c>
      <c r="DT115" s="212" t="s">
        <v>282</v>
      </c>
      <c r="DU115" s="212" t="s">
        <v>282</v>
      </c>
      <c r="DV115" s="212" t="s">
        <v>282</v>
      </c>
    </row>
    <row r="116" spans="1:126" x14ac:dyDescent="0.25">
      <c r="A116" t="s">
        <v>5240</v>
      </c>
      <c r="B116" t="s">
        <v>10725</v>
      </c>
      <c r="C116" s="212" t="s">
        <v>5328</v>
      </c>
      <c r="D116" s="159" t="s">
        <v>10574</v>
      </c>
      <c r="E116" s="212" t="s">
        <v>5913</v>
      </c>
      <c r="F116" s="159" t="s">
        <v>10534</v>
      </c>
      <c r="G116" s="159" t="s">
        <v>10535</v>
      </c>
      <c r="J116" s="159">
        <v>10</v>
      </c>
      <c r="K116" s="159">
        <v>2</v>
      </c>
      <c r="L116" s="66" t="s">
        <v>10475</v>
      </c>
      <c r="M116" s="159" t="s">
        <v>182</v>
      </c>
      <c r="N116" t="s">
        <v>282</v>
      </c>
      <c r="O116" s="212" t="s">
        <v>282</v>
      </c>
      <c r="P116" s="212" t="s">
        <v>282</v>
      </c>
      <c r="Q116">
        <v>5.8</v>
      </c>
      <c r="R116">
        <v>3.71</v>
      </c>
      <c r="S116" s="212">
        <v>17</v>
      </c>
      <c r="T116" s="212">
        <v>5.8</v>
      </c>
      <c r="U116" s="212">
        <v>3.71</v>
      </c>
      <c r="V116" s="212">
        <v>17</v>
      </c>
      <c r="W116">
        <v>9.9</v>
      </c>
      <c r="X116">
        <v>4.54</v>
      </c>
      <c r="Y116" s="212">
        <v>17</v>
      </c>
      <c r="Z116" s="212">
        <v>9.9</v>
      </c>
      <c r="AA116" s="212">
        <v>4.54</v>
      </c>
      <c r="AB116" s="212">
        <v>17</v>
      </c>
      <c r="AC116" t="s">
        <v>282</v>
      </c>
      <c r="AD116" s="212" t="s">
        <v>282</v>
      </c>
      <c r="AE116" s="212" t="s">
        <v>282</v>
      </c>
      <c r="AF116" s="212" t="s">
        <v>282</v>
      </c>
      <c r="AG116" s="212" t="s">
        <v>282</v>
      </c>
      <c r="AH116" s="212" t="s">
        <v>282</v>
      </c>
      <c r="AI116" s="159" t="s">
        <v>682</v>
      </c>
      <c r="AJ116" s="159" t="s">
        <v>182</v>
      </c>
      <c r="AK116" s="159" t="s">
        <v>282</v>
      </c>
      <c r="AL116" s="159" t="s">
        <v>282</v>
      </c>
      <c r="AM116" s="159" t="s">
        <v>282</v>
      </c>
      <c r="AN116">
        <v>6.9</v>
      </c>
      <c r="AO116">
        <v>3.1</v>
      </c>
      <c r="AP116">
        <v>15</v>
      </c>
      <c r="AQ116" s="212">
        <v>6.9</v>
      </c>
      <c r="AR116" s="212">
        <v>3.1</v>
      </c>
      <c r="AS116" s="212">
        <v>15</v>
      </c>
      <c r="AT116" s="159">
        <v>8.3000000000000007</v>
      </c>
      <c r="AU116" s="159">
        <v>3.87</v>
      </c>
      <c r="AV116" s="159">
        <v>15</v>
      </c>
      <c r="AW116" s="159">
        <v>8.3000000000000007</v>
      </c>
      <c r="AX116" s="159">
        <v>3.87</v>
      </c>
      <c r="AY116" s="159">
        <v>15</v>
      </c>
      <c r="AZ116" t="s">
        <v>282</v>
      </c>
      <c r="BA116" s="212" t="s">
        <v>282</v>
      </c>
      <c r="BB116" s="212" t="s">
        <v>282</v>
      </c>
      <c r="BC116" s="212" t="s">
        <v>282</v>
      </c>
      <c r="BD116" s="212" t="s">
        <v>282</v>
      </c>
      <c r="BE116" s="212" t="s">
        <v>282</v>
      </c>
      <c r="BF116" s="212" t="s">
        <v>282</v>
      </c>
      <c r="BG116" s="212" t="s">
        <v>282</v>
      </c>
      <c r="BH116" s="212" t="s">
        <v>282</v>
      </c>
      <c r="BI116" s="212" t="s">
        <v>282</v>
      </c>
      <c r="BJ116" s="212" t="s">
        <v>282</v>
      </c>
      <c r="BK116" s="212" t="s">
        <v>282</v>
      </c>
      <c r="BL116" s="212" t="s">
        <v>282</v>
      </c>
      <c r="BM116" s="212" t="s">
        <v>282</v>
      </c>
      <c r="BN116" s="212" t="s">
        <v>282</v>
      </c>
      <c r="BO116" s="212" t="s">
        <v>282</v>
      </c>
      <c r="BP116" s="212" t="s">
        <v>282</v>
      </c>
      <c r="BQ116" s="212" t="s">
        <v>282</v>
      </c>
      <c r="BR116" s="212" t="s">
        <v>282</v>
      </c>
      <c r="BS116" s="212" t="s">
        <v>282</v>
      </c>
      <c r="BT116" s="212" t="s">
        <v>282</v>
      </c>
      <c r="BU116" s="212" t="s">
        <v>282</v>
      </c>
      <c r="BV116" s="212" t="s">
        <v>282</v>
      </c>
      <c r="BW116" s="212" t="s">
        <v>282</v>
      </c>
      <c r="BX116" s="212" t="s">
        <v>282</v>
      </c>
      <c r="BY116" s="212" t="s">
        <v>282</v>
      </c>
      <c r="BZ116" s="212" t="s">
        <v>282</v>
      </c>
      <c r="CA116" s="212" t="s">
        <v>282</v>
      </c>
      <c r="CB116" s="212" t="s">
        <v>282</v>
      </c>
      <c r="CC116" s="212" t="s">
        <v>282</v>
      </c>
      <c r="CD116" s="212" t="s">
        <v>282</v>
      </c>
      <c r="CE116" s="212" t="s">
        <v>282</v>
      </c>
      <c r="CF116" s="212" t="s">
        <v>282</v>
      </c>
      <c r="CG116" s="212" t="s">
        <v>282</v>
      </c>
      <c r="CH116" s="212" t="s">
        <v>282</v>
      </c>
      <c r="CI116" s="212" t="s">
        <v>282</v>
      </c>
      <c r="CJ116" s="212" t="s">
        <v>282</v>
      </c>
      <c r="CK116" s="212" t="s">
        <v>282</v>
      </c>
      <c r="CL116" s="212" t="s">
        <v>282</v>
      </c>
      <c r="CM116" s="212" t="s">
        <v>282</v>
      </c>
      <c r="CN116" s="212" t="s">
        <v>282</v>
      </c>
      <c r="CO116" s="212" t="s">
        <v>282</v>
      </c>
      <c r="CP116" s="212" t="s">
        <v>282</v>
      </c>
      <c r="CQ116" s="212" t="s">
        <v>282</v>
      </c>
      <c r="CR116" s="212" t="s">
        <v>282</v>
      </c>
      <c r="CS116" s="212" t="s">
        <v>282</v>
      </c>
      <c r="CT116" s="212" t="s">
        <v>282</v>
      </c>
      <c r="CU116" s="212" t="s">
        <v>282</v>
      </c>
      <c r="CV116" s="212" t="s">
        <v>282</v>
      </c>
      <c r="CW116" s="212" t="s">
        <v>282</v>
      </c>
      <c r="CX116" s="212" t="s">
        <v>282</v>
      </c>
      <c r="CY116" s="212" t="s">
        <v>282</v>
      </c>
      <c r="CZ116" s="212" t="s">
        <v>282</v>
      </c>
      <c r="DA116" s="212" t="s">
        <v>282</v>
      </c>
      <c r="DB116" s="212" t="s">
        <v>282</v>
      </c>
      <c r="DC116" s="212" t="s">
        <v>282</v>
      </c>
      <c r="DD116" s="212" t="s">
        <v>282</v>
      </c>
      <c r="DE116" s="212" t="s">
        <v>282</v>
      </c>
      <c r="DF116" s="212" t="s">
        <v>282</v>
      </c>
      <c r="DG116" s="212" t="s">
        <v>282</v>
      </c>
      <c r="DH116" s="212" t="s">
        <v>282</v>
      </c>
      <c r="DI116" s="212" t="s">
        <v>282</v>
      </c>
      <c r="DJ116" s="212" t="s">
        <v>282</v>
      </c>
      <c r="DK116" s="212" t="s">
        <v>282</v>
      </c>
      <c r="DL116" s="212" t="s">
        <v>282</v>
      </c>
      <c r="DM116" s="212" t="s">
        <v>282</v>
      </c>
      <c r="DN116" s="212" t="s">
        <v>282</v>
      </c>
      <c r="DO116" s="212" t="s">
        <v>282</v>
      </c>
      <c r="DP116" s="212" t="s">
        <v>282</v>
      </c>
      <c r="DQ116" s="212" t="s">
        <v>282</v>
      </c>
      <c r="DR116" s="212" t="s">
        <v>282</v>
      </c>
      <c r="DS116" s="212" t="s">
        <v>282</v>
      </c>
      <c r="DT116" s="212" t="s">
        <v>282</v>
      </c>
      <c r="DU116" s="212" t="s">
        <v>282</v>
      </c>
      <c r="DV116" s="212" t="s">
        <v>282</v>
      </c>
    </row>
    <row r="117" spans="1:126" x14ac:dyDescent="0.25">
      <c r="A117" s="212" t="s">
        <v>5240</v>
      </c>
      <c r="B117" s="212" t="s">
        <v>10725</v>
      </c>
      <c r="C117" s="212" t="s">
        <v>5328</v>
      </c>
      <c r="D117" s="159" t="s">
        <v>10536</v>
      </c>
      <c r="E117" s="212" t="s">
        <v>12571</v>
      </c>
      <c r="F117" s="159" t="s">
        <v>10534</v>
      </c>
      <c r="G117" s="159" t="s">
        <v>10535</v>
      </c>
      <c r="J117" s="159">
        <v>10</v>
      </c>
      <c r="K117" s="159">
        <v>2</v>
      </c>
      <c r="L117" s="66" t="s">
        <v>10475</v>
      </c>
      <c r="M117" s="159" t="s">
        <v>182</v>
      </c>
      <c r="N117" s="212" t="s">
        <v>282</v>
      </c>
      <c r="O117" s="212" t="s">
        <v>282</v>
      </c>
      <c r="P117" s="212" t="s">
        <v>282</v>
      </c>
      <c r="Q117">
        <v>23.4</v>
      </c>
      <c r="R117">
        <v>1.24</v>
      </c>
      <c r="S117" s="212">
        <v>17</v>
      </c>
      <c r="T117" s="212">
        <v>23.4</v>
      </c>
      <c r="U117" s="212">
        <v>1.24</v>
      </c>
      <c r="V117" s="212">
        <v>17</v>
      </c>
      <c r="W117">
        <v>23.4</v>
      </c>
      <c r="X117">
        <v>1.65</v>
      </c>
      <c r="Y117" s="212">
        <v>17</v>
      </c>
      <c r="Z117" s="212">
        <v>23.4</v>
      </c>
      <c r="AA117" s="212">
        <v>1.65</v>
      </c>
      <c r="AB117" s="212">
        <v>17</v>
      </c>
      <c r="AC117" s="212" t="s">
        <v>282</v>
      </c>
      <c r="AD117" s="212" t="s">
        <v>282</v>
      </c>
      <c r="AE117" s="212" t="s">
        <v>282</v>
      </c>
      <c r="AF117" s="212" t="s">
        <v>282</v>
      </c>
      <c r="AG117" s="212" t="s">
        <v>282</v>
      </c>
      <c r="AH117" s="212" t="s">
        <v>282</v>
      </c>
      <c r="AI117" s="159" t="s">
        <v>682</v>
      </c>
      <c r="AJ117" s="159" t="s">
        <v>182</v>
      </c>
      <c r="AK117" s="159" t="s">
        <v>282</v>
      </c>
      <c r="AL117" s="159" t="s">
        <v>282</v>
      </c>
      <c r="AM117" s="159" t="s">
        <v>282</v>
      </c>
      <c r="AN117" s="159" t="s">
        <v>282</v>
      </c>
      <c r="AO117" s="159" t="s">
        <v>282</v>
      </c>
      <c r="AP117" s="159" t="s">
        <v>282</v>
      </c>
      <c r="AQ117">
        <v>23.9</v>
      </c>
      <c r="AR117">
        <v>0.37</v>
      </c>
      <c r="AS117">
        <v>14</v>
      </c>
      <c r="AT117" t="s">
        <v>282</v>
      </c>
      <c r="AU117" t="s">
        <v>282</v>
      </c>
      <c r="AV117" t="s">
        <v>282</v>
      </c>
      <c r="AW117">
        <v>23.9</v>
      </c>
      <c r="AX117">
        <v>0.37</v>
      </c>
      <c r="AY117">
        <v>14</v>
      </c>
      <c r="AZ117" s="212" t="s">
        <v>282</v>
      </c>
      <c r="BA117" s="212" t="s">
        <v>282</v>
      </c>
      <c r="BB117" s="212" t="s">
        <v>282</v>
      </c>
      <c r="BC117" s="212" t="s">
        <v>282</v>
      </c>
      <c r="BD117" s="212" t="s">
        <v>282</v>
      </c>
      <c r="BE117" s="212" t="s">
        <v>282</v>
      </c>
      <c r="BF117" s="212" t="s">
        <v>282</v>
      </c>
      <c r="BG117" s="212" t="s">
        <v>282</v>
      </c>
      <c r="BH117" s="212" t="s">
        <v>282</v>
      </c>
      <c r="BI117" s="212" t="s">
        <v>282</v>
      </c>
      <c r="BJ117" s="212" t="s">
        <v>282</v>
      </c>
      <c r="BK117" s="212" t="s">
        <v>282</v>
      </c>
      <c r="BL117" s="212" t="s">
        <v>282</v>
      </c>
      <c r="BM117" s="212" t="s">
        <v>282</v>
      </c>
      <c r="BN117" s="212" t="s">
        <v>282</v>
      </c>
      <c r="BO117" s="212" t="s">
        <v>282</v>
      </c>
      <c r="BP117" s="212" t="s">
        <v>282</v>
      </c>
      <c r="BQ117" s="212" t="s">
        <v>282</v>
      </c>
      <c r="BR117" s="212" t="s">
        <v>282</v>
      </c>
      <c r="BS117" s="212" t="s">
        <v>282</v>
      </c>
      <c r="BT117" s="212" t="s">
        <v>282</v>
      </c>
      <c r="BU117" s="212" t="s">
        <v>282</v>
      </c>
      <c r="BV117" s="212" t="s">
        <v>282</v>
      </c>
      <c r="BW117" s="212" t="s">
        <v>282</v>
      </c>
      <c r="BX117" s="212" t="s">
        <v>282</v>
      </c>
      <c r="BY117" s="212" t="s">
        <v>282</v>
      </c>
      <c r="BZ117" s="212" t="s">
        <v>282</v>
      </c>
      <c r="CA117" s="212" t="s">
        <v>282</v>
      </c>
      <c r="CB117" s="212" t="s">
        <v>282</v>
      </c>
      <c r="CC117" s="212" t="s">
        <v>282</v>
      </c>
      <c r="CD117" s="212" t="s">
        <v>282</v>
      </c>
      <c r="CE117" s="212" t="s">
        <v>282</v>
      </c>
      <c r="CF117" s="212" t="s">
        <v>282</v>
      </c>
      <c r="CG117" s="212" t="s">
        <v>282</v>
      </c>
      <c r="CH117" s="212" t="s">
        <v>282</v>
      </c>
      <c r="CI117" s="212" t="s">
        <v>282</v>
      </c>
      <c r="CJ117" s="212" t="s">
        <v>282</v>
      </c>
      <c r="CK117" s="212" t="s">
        <v>282</v>
      </c>
      <c r="CL117" s="212" t="s">
        <v>282</v>
      </c>
      <c r="CM117" s="212" t="s">
        <v>282</v>
      </c>
      <c r="CN117" s="212" t="s">
        <v>282</v>
      </c>
      <c r="CO117" s="212" t="s">
        <v>282</v>
      </c>
      <c r="CP117" s="212" t="s">
        <v>282</v>
      </c>
      <c r="CQ117" s="212" t="s">
        <v>282</v>
      </c>
      <c r="CR117" s="212" t="s">
        <v>282</v>
      </c>
      <c r="CS117" s="212" t="s">
        <v>282</v>
      </c>
      <c r="CT117" s="212" t="s">
        <v>282</v>
      </c>
      <c r="CU117" s="212" t="s">
        <v>282</v>
      </c>
      <c r="CV117" s="212" t="s">
        <v>282</v>
      </c>
      <c r="CW117" s="212" t="s">
        <v>282</v>
      </c>
      <c r="CX117" s="212" t="s">
        <v>282</v>
      </c>
      <c r="CY117" s="212" t="s">
        <v>282</v>
      </c>
      <c r="CZ117" s="212" t="s">
        <v>282</v>
      </c>
      <c r="DA117" s="212" t="s">
        <v>282</v>
      </c>
      <c r="DB117" s="212" t="s">
        <v>282</v>
      </c>
      <c r="DC117" s="212" t="s">
        <v>282</v>
      </c>
      <c r="DD117" s="212" t="s">
        <v>282</v>
      </c>
      <c r="DE117" s="212" t="s">
        <v>282</v>
      </c>
      <c r="DF117" s="212" t="s">
        <v>282</v>
      </c>
      <c r="DG117" s="212" t="s">
        <v>282</v>
      </c>
      <c r="DH117" s="212" t="s">
        <v>282</v>
      </c>
      <c r="DI117" s="212" t="s">
        <v>282</v>
      </c>
      <c r="DJ117" s="212" t="s">
        <v>282</v>
      </c>
      <c r="DK117" s="212" t="s">
        <v>282</v>
      </c>
      <c r="DL117" s="212" t="s">
        <v>282</v>
      </c>
      <c r="DM117" s="212" t="s">
        <v>282</v>
      </c>
      <c r="DN117" s="212" t="s">
        <v>282</v>
      </c>
      <c r="DO117" s="212" t="s">
        <v>282</v>
      </c>
      <c r="DP117" s="212" t="s">
        <v>282</v>
      </c>
      <c r="DQ117" s="212" t="s">
        <v>282</v>
      </c>
      <c r="DR117" s="212" t="s">
        <v>282</v>
      </c>
      <c r="DS117" s="212" t="s">
        <v>282</v>
      </c>
      <c r="DT117" s="212" t="s">
        <v>282</v>
      </c>
      <c r="DU117" s="212" t="s">
        <v>282</v>
      </c>
      <c r="DV117" s="212" t="s">
        <v>282</v>
      </c>
    </row>
    <row r="118" spans="1:126" x14ac:dyDescent="0.25">
      <c r="A118" s="212" t="s">
        <v>5240</v>
      </c>
      <c r="B118" s="212" t="s">
        <v>10725</v>
      </c>
      <c r="C118" s="212" t="s">
        <v>5328</v>
      </c>
      <c r="D118" s="159" t="s">
        <v>12574</v>
      </c>
      <c r="E118" s="212" t="s">
        <v>12575</v>
      </c>
      <c r="F118" s="159" t="s">
        <v>10534</v>
      </c>
      <c r="G118" s="159" t="s">
        <v>10880</v>
      </c>
      <c r="J118" s="159">
        <v>10</v>
      </c>
      <c r="K118" s="159">
        <v>2</v>
      </c>
      <c r="L118" s="66" t="s">
        <v>10475</v>
      </c>
      <c r="M118" s="159" t="s">
        <v>182</v>
      </c>
      <c r="N118" s="212" t="s">
        <v>282</v>
      </c>
      <c r="O118" s="212" t="s">
        <v>282</v>
      </c>
      <c r="P118" s="212" t="s">
        <v>282</v>
      </c>
      <c r="Q118" t="s">
        <v>282</v>
      </c>
      <c r="R118" t="s">
        <v>282</v>
      </c>
      <c r="S118" s="212" t="s">
        <v>282</v>
      </c>
      <c r="T118">
        <v>9.1</v>
      </c>
      <c r="U118">
        <v>5.03</v>
      </c>
      <c r="V118" s="212">
        <v>15</v>
      </c>
      <c r="W118" t="s">
        <v>282</v>
      </c>
      <c r="X118" t="s">
        <v>282</v>
      </c>
      <c r="Y118" s="212" t="s">
        <v>282</v>
      </c>
      <c r="Z118">
        <v>6.4</v>
      </c>
      <c r="AA118">
        <v>5.42</v>
      </c>
      <c r="AB118" s="212">
        <v>15</v>
      </c>
      <c r="AC118" s="212" t="s">
        <v>282</v>
      </c>
      <c r="AD118" s="212" t="s">
        <v>282</v>
      </c>
      <c r="AE118" s="212" t="s">
        <v>282</v>
      </c>
      <c r="AF118" s="212" t="s">
        <v>282</v>
      </c>
      <c r="AG118" s="212" t="s">
        <v>282</v>
      </c>
      <c r="AH118" s="212" t="s">
        <v>282</v>
      </c>
      <c r="AI118" s="159" t="s">
        <v>682</v>
      </c>
      <c r="AJ118" s="159" t="s">
        <v>182</v>
      </c>
      <c r="AK118" s="159" t="s">
        <v>282</v>
      </c>
      <c r="AL118" s="159" t="s">
        <v>282</v>
      </c>
      <c r="AM118" s="159" t="s">
        <v>282</v>
      </c>
      <c r="AN118" s="159" t="s">
        <v>282</v>
      </c>
      <c r="AO118" s="159" t="s">
        <v>282</v>
      </c>
      <c r="AP118" s="159" t="s">
        <v>282</v>
      </c>
      <c r="AQ118">
        <v>7.2</v>
      </c>
      <c r="AR118">
        <v>4.6900000000000004</v>
      </c>
      <c r="AS118">
        <v>13</v>
      </c>
      <c r="AT118" t="s">
        <v>282</v>
      </c>
      <c r="AU118" t="s">
        <v>282</v>
      </c>
      <c r="AV118" t="s">
        <v>282</v>
      </c>
      <c r="AW118">
        <v>7.5</v>
      </c>
      <c r="AX118">
        <v>4.33</v>
      </c>
      <c r="AY118">
        <v>13</v>
      </c>
      <c r="AZ118" s="212" t="s">
        <v>282</v>
      </c>
      <c r="BA118" s="212" t="s">
        <v>282</v>
      </c>
      <c r="BB118" s="212" t="s">
        <v>282</v>
      </c>
      <c r="BC118" s="212" t="s">
        <v>282</v>
      </c>
      <c r="BD118" s="212" t="s">
        <v>282</v>
      </c>
      <c r="BE118" s="212" t="s">
        <v>282</v>
      </c>
      <c r="BF118" s="212" t="s">
        <v>282</v>
      </c>
      <c r="BG118" s="212" t="s">
        <v>282</v>
      </c>
      <c r="BH118" s="212" t="s">
        <v>282</v>
      </c>
      <c r="BI118" s="212" t="s">
        <v>282</v>
      </c>
      <c r="BJ118" s="212" t="s">
        <v>282</v>
      </c>
      <c r="BK118" s="212" t="s">
        <v>282</v>
      </c>
      <c r="BL118" s="212" t="s">
        <v>282</v>
      </c>
      <c r="BM118" s="212" t="s">
        <v>282</v>
      </c>
      <c r="BN118" s="212" t="s">
        <v>282</v>
      </c>
      <c r="BO118" s="212" t="s">
        <v>282</v>
      </c>
      <c r="BP118" s="212" t="s">
        <v>282</v>
      </c>
      <c r="BQ118" s="212" t="s">
        <v>282</v>
      </c>
      <c r="BR118" s="212" t="s">
        <v>282</v>
      </c>
      <c r="BS118" s="212" t="s">
        <v>282</v>
      </c>
      <c r="BT118" s="212" t="s">
        <v>282</v>
      </c>
      <c r="BU118" s="212" t="s">
        <v>282</v>
      </c>
      <c r="BV118" s="212" t="s">
        <v>282</v>
      </c>
      <c r="BW118" s="212" t="s">
        <v>282</v>
      </c>
      <c r="BX118" s="212" t="s">
        <v>282</v>
      </c>
      <c r="BY118" s="212" t="s">
        <v>282</v>
      </c>
      <c r="BZ118" s="212" t="s">
        <v>282</v>
      </c>
      <c r="CA118" s="212" t="s">
        <v>282</v>
      </c>
      <c r="CB118" s="212" t="s">
        <v>282</v>
      </c>
      <c r="CC118" s="212" t="s">
        <v>282</v>
      </c>
      <c r="CD118" s="212" t="s">
        <v>282</v>
      </c>
      <c r="CE118" s="212" t="s">
        <v>282</v>
      </c>
      <c r="CF118" s="212" t="s">
        <v>282</v>
      </c>
      <c r="CG118" s="212" t="s">
        <v>282</v>
      </c>
      <c r="CH118" s="212" t="s">
        <v>282</v>
      </c>
      <c r="CI118" s="212" t="s">
        <v>282</v>
      </c>
      <c r="CJ118" s="212" t="s">
        <v>282</v>
      </c>
      <c r="CK118" s="212" t="s">
        <v>282</v>
      </c>
      <c r="CL118" s="212" t="s">
        <v>282</v>
      </c>
      <c r="CM118" s="212" t="s">
        <v>282</v>
      </c>
      <c r="CN118" s="212" t="s">
        <v>282</v>
      </c>
      <c r="CO118" s="212" t="s">
        <v>282</v>
      </c>
      <c r="CP118" s="212" t="s">
        <v>282</v>
      </c>
      <c r="CQ118" s="212" t="s">
        <v>282</v>
      </c>
      <c r="CR118" s="212" t="s">
        <v>282</v>
      </c>
      <c r="CS118" s="212" t="s">
        <v>282</v>
      </c>
      <c r="CT118" s="212" t="s">
        <v>282</v>
      </c>
      <c r="CU118" s="212" t="s">
        <v>282</v>
      </c>
      <c r="CV118" s="212" t="s">
        <v>282</v>
      </c>
      <c r="CW118" s="212" t="s">
        <v>282</v>
      </c>
      <c r="CX118" s="212" t="s">
        <v>282</v>
      </c>
      <c r="CY118" s="212" t="s">
        <v>282</v>
      </c>
      <c r="CZ118" s="212" t="s">
        <v>282</v>
      </c>
      <c r="DA118" s="212" t="s">
        <v>282</v>
      </c>
      <c r="DB118" s="212" t="s">
        <v>282</v>
      </c>
      <c r="DC118" s="212" t="s">
        <v>282</v>
      </c>
      <c r="DD118" s="212" t="s">
        <v>282</v>
      </c>
      <c r="DE118" s="212" t="s">
        <v>282</v>
      </c>
      <c r="DF118" s="212" t="s">
        <v>282</v>
      </c>
      <c r="DG118" s="212" t="s">
        <v>282</v>
      </c>
      <c r="DH118" s="212" t="s">
        <v>282</v>
      </c>
      <c r="DI118" s="212" t="s">
        <v>282</v>
      </c>
      <c r="DJ118" s="212" t="s">
        <v>282</v>
      </c>
      <c r="DK118" s="212" t="s">
        <v>282</v>
      </c>
      <c r="DL118" s="212" t="s">
        <v>282</v>
      </c>
      <c r="DM118" s="212" t="s">
        <v>282</v>
      </c>
      <c r="DN118" s="212" t="s">
        <v>282</v>
      </c>
      <c r="DO118" s="212" t="s">
        <v>282</v>
      </c>
      <c r="DP118" s="212" t="s">
        <v>282</v>
      </c>
      <c r="DQ118" s="212" t="s">
        <v>282</v>
      </c>
      <c r="DR118" s="212" t="s">
        <v>282</v>
      </c>
      <c r="DS118" s="212" t="s">
        <v>282</v>
      </c>
      <c r="DT118" s="212" t="s">
        <v>282</v>
      </c>
      <c r="DU118" s="212" t="s">
        <v>282</v>
      </c>
      <c r="DV118" s="212" t="s">
        <v>282</v>
      </c>
    </row>
    <row r="119" spans="1:126" s="212" customFormat="1" x14ac:dyDescent="0.25">
      <c r="A119" s="212" t="s">
        <v>7713</v>
      </c>
      <c r="B119" s="159" t="s">
        <v>16297</v>
      </c>
      <c r="C119" s="159" t="s">
        <v>5328</v>
      </c>
      <c r="D119" s="159" t="s">
        <v>10574</v>
      </c>
      <c r="E119" s="212" t="s">
        <v>5914</v>
      </c>
      <c r="F119" s="159" t="s">
        <v>10534</v>
      </c>
      <c r="G119" s="159" t="s">
        <v>10535</v>
      </c>
      <c r="J119" s="159">
        <v>8</v>
      </c>
      <c r="K119" s="159">
        <v>2</v>
      </c>
      <c r="L119" s="159" t="s">
        <v>258</v>
      </c>
      <c r="M119" s="159" t="s">
        <v>10507</v>
      </c>
      <c r="N119" s="212" t="s">
        <v>282</v>
      </c>
      <c r="O119" s="212" t="s">
        <v>282</v>
      </c>
      <c r="P119" s="212" t="s">
        <v>282</v>
      </c>
      <c r="Q119" s="212">
        <v>52.7</v>
      </c>
      <c r="R119" s="212">
        <v>11.2</v>
      </c>
      <c r="S119" s="212">
        <v>84</v>
      </c>
      <c r="T119" s="212" t="s">
        <v>282</v>
      </c>
      <c r="U119" s="212" t="s">
        <v>282</v>
      </c>
      <c r="V119" s="212" t="s">
        <v>282</v>
      </c>
      <c r="W119" s="212">
        <v>70.099999999999994</v>
      </c>
      <c r="X119" s="212">
        <v>14.5</v>
      </c>
      <c r="Y119" s="212">
        <v>78</v>
      </c>
      <c r="Z119" s="212" t="s">
        <v>282</v>
      </c>
      <c r="AA119" s="212" t="s">
        <v>282</v>
      </c>
      <c r="AB119" s="212" t="s">
        <v>282</v>
      </c>
      <c r="AC119" s="212">
        <v>17.5</v>
      </c>
      <c r="AD119" s="212">
        <v>15.81</v>
      </c>
      <c r="AE119" s="212">
        <v>78</v>
      </c>
      <c r="AF119" s="212" t="s">
        <v>282</v>
      </c>
      <c r="AG119" s="212" t="s">
        <v>282</v>
      </c>
      <c r="AH119" s="212" t="s">
        <v>282</v>
      </c>
      <c r="AI119" s="159" t="s">
        <v>255</v>
      </c>
      <c r="AJ119" s="159" t="s">
        <v>10507</v>
      </c>
      <c r="AK119" s="159" t="s">
        <v>282</v>
      </c>
      <c r="AL119" s="159" t="s">
        <v>282</v>
      </c>
      <c r="AM119" s="159" t="s">
        <v>282</v>
      </c>
      <c r="AN119" s="159">
        <v>55.3</v>
      </c>
      <c r="AO119" s="159">
        <v>9.4</v>
      </c>
      <c r="AP119" s="159">
        <v>79</v>
      </c>
      <c r="AQ119" s="212" t="s">
        <v>282</v>
      </c>
      <c r="AR119" s="212" t="s">
        <v>282</v>
      </c>
      <c r="AS119" s="212" t="s">
        <v>282</v>
      </c>
      <c r="AT119" s="212">
        <v>70.099999999999994</v>
      </c>
      <c r="AU119" s="212">
        <v>14.2</v>
      </c>
      <c r="AV119" s="212">
        <v>79</v>
      </c>
      <c r="AW119" s="212" t="s">
        <v>282</v>
      </c>
      <c r="AX119" s="212" t="s">
        <v>282</v>
      </c>
      <c r="AY119" s="212" t="s">
        <v>282</v>
      </c>
      <c r="AZ119" s="212">
        <v>16.8</v>
      </c>
      <c r="BA119" s="212">
        <v>15.91</v>
      </c>
      <c r="BB119" s="212">
        <v>79</v>
      </c>
      <c r="BC119" s="212" t="s">
        <v>282</v>
      </c>
      <c r="BD119" s="212" t="s">
        <v>282</v>
      </c>
      <c r="BE119" s="212" t="s">
        <v>282</v>
      </c>
      <c r="BF119" s="212" t="s">
        <v>282</v>
      </c>
      <c r="BG119" s="212" t="s">
        <v>282</v>
      </c>
      <c r="BH119" s="212" t="s">
        <v>282</v>
      </c>
      <c r="BI119" s="212" t="s">
        <v>282</v>
      </c>
      <c r="BJ119" s="212" t="s">
        <v>282</v>
      </c>
      <c r="BK119" s="212" t="s">
        <v>282</v>
      </c>
      <c r="BL119" s="212" t="s">
        <v>282</v>
      </c>
      <c r="BM119" s="212" t="s">
        <v>282</v>
      </c>
      <c r="BN119" s="212" t="s">
        <v>282</v>
      </c>
      <c r="BO119" s="212" t="s">
        <v>282</v>
      </c>
      <c r="BP119" s="212" t="s">
        <v>282</v>
      </c>
      <c r="BQ119" s="212" t="s">
        <v>282</v>
      </c>
      <c r="BR119" s="212" t="s">
        <v>282</v>
      </c>
      <c r="BS119" s="212" t="s">
        <v>282</v>
      </c>
      <c r="BT119" s="212" t="s">
        <v>282</v>
      </c>
      <c r="BU119" s="212" t="s">
        <v>282</v>
      </c>
      <c r="BV119" s="212" t="s">
        <v>282</v>
      </c>
      <c r="BW119" s="212" t="s">
        <v>282</v>
      </c>
      <c r="BX119" s="212" t="s">
        <v>282</v>
      </c>
      <c r="BY119" s="212" t="s">
        <v>282</v>
      </c>
      <c r="BZ119" s="212" t="s">
        <v>282</v>
      </c>
      <c r="CA119" s="212" t="s">
        <v>282</v>
      </c>
      <c r="CB119" s="212" t="s">
        <v>282</v>
      </c>
      <c r="CC119" s="212" t="s">
        <v>282</v>
      </c>
      <c r="CD119" s="212" t="s">
        <v>282</v>
      </c>
      <c r="CE119" s="212" t="s">
        <v>282</v>
      </c>
      <c r="CF119" s="212" t="s">
        <v>282</v>
      </c>
      <c r="CG119" s="212" t="s">
        <v>282</v>
      </c>
      <c r="CH119" s="212" t="s">
        <v>282</v>
      </c>
      <c r="CI119" s="212" t="s">
        <v>282</v>
      </c>
      <c r="CJ119" s="212" t="s">
        <v>282</v>
      </c>
      <c r="CK119" s="212" t="s">
        <v>282</v>
      </c>
      <c r="CL119" s="212" t="s">
        <v>282</v>
      </c>
      <c r="CM119" s="212" t="s">
        <v>282</v>
      </c>
      <c r="CN119" s="212" t="s">
        <v>282</v>
      </c>
      <c r="CO119" s="212" t="s">
        <v>282</v>
      </c>
      <c r="CP119" s="212" t="s">
        <v>282</v>
      </c>
      <c r="CQ119" s="212" t="s">
        <v>282</v>
      </c>
      <c r="CR119" s="212" t="s">
        <v>282</v>
      </c>
      <c r="CS119" s="212" t="s">
        <v>282</v>
      </c>
      <c r="CT119" s="212" t="s">
        <v>282</v>
      </c>
      <c r="CU119" s="212" t="s">
        <v>282</v>
      </c>
      <c r="CV119" s="212" t="s">
        <v>282</v>
      </c>
      <c r="CW119" s="212" t="s">
        <v>282</v>
      </c>
      <c r="CX119" s="212" t="s">
        <v>282</v>
      </c>
      <c r="CY119" s="212" t="s">
        <v>282</v>
      </c>
      <c r="CZ119" s="212" t="s">
        <v>282</v>
      </c>
      <c r="DA119" s="212" t="s">
        <v>282</v>
      </c>
      <c r="DB119" s="212" t="s">
        <v>282</v>
      </c>
      <c r="DC119" s="212" t="s">
        <v>282</v>
      </c>
      <c r="DD119" s="212" t="s">
        <v>282</v>
      </c>
      <c r="DE119" s="212" t="s">
        <v>282</v>
      </c>
      <c r="DF119" s="212" t="s">
        <v>282</v>
      </c>
      <c r="DG119" s="212" t="s">
        <v>282</v>
      </c>
      <c r="DH119" s="212" t="s">
        <v>282</v>
      </c>
      <c r="DI119" s="212" t="s">
        <v>282</v>
      </c>
      <c r="DJ119" s="212" t="s">
        <v>282</v>
      </c>
      <c r="DK119" s="212" t="s">
        <v>282</v>
      </c>
      <c r="DL119" s="212" t="s">
        <v>282</v>
      </c>
      <c r="DM119" s="212" t="s">
        <v>282</v>
      </c>
      <c r="DN119" s="212" t="s">
        <v>282</v>
      </c>
      <c r="DO119" s="212" t="s">
        <v>282</v>
      </c>
      <c r="DP119" s="212" t="s">
        <v>282</v>
      </c>
      <c r="DQ119" s="212" t="s">
        <v>282</v>
      </c>
      <c r="DR119" s="212" t="s">
        <v>282</v>
      </c>
      <c r="DS119" s="212" t="s">
        <v>282</v>
      </c>
      <c r="DT119" s="212" t="s">
        <v>282</v>
      </c>
      <c r="DU119" s="212" t="s">
        <v>282</v>
      </c>
      <c r="DV119" s="212" t="s">
        <v>282</v>
      </c>
    </row>
    <row r="120" spans="1:126" s="212" customFormat="1" x14ac:dyDescent="0.25">
      <c r="A120" s="212" t="s">
        <v>9309</v>
      </c>
      <c r="C120" s="212" t="s">
        <v>5328</v>
      </c>
      <c r="D120" s="159" t="s">
        <v>10879</v>
      </c>
      <c r="E120" s="212" t="s">
        <v>5806</v>
      </c>
      <c r="F120" s="159" t="s">
        <v>10534</v>
      </c>
      <c r="G120" s="159" t="s">
        <v>10880</v>
      </c>
      <c r="J120" s="159">
        <v>4</v>
      </c>
      <c r="K120" s="159">
        <v>2</v>
      </c>
      <c r="L120" s="212" t="s">
        <v>6916</v>
      </c>
      <c r="M120" s="159" t="s">
        <v>10975</v>
      </c>
      <c r="N120" s="212" t="s">
        <v>282</v>
      </c>
      <c r="O120" s="212" t="s">
        <v>282</v>
      </c>
      <c r="P120" s="212" t="s">
        <v>282</v>
      </c>
      <c r="Q120" s="212">
        <v>30.33</v>
      </c>
      <c r="R120" s="212">
        <v>9.77</v>
      </c>
      <c r="S120" s="212">
        <v>15</v>
      </c>
      <c r="T120" s="212" t="s">
        <v>282</v>
      </c>
      <c r="U120" s="212" t="s">
        <v>282</v>
      </c>
      <c r="V120" s="212" t="s">
        <v>282</v>
      </c>
      <c r="W120" s="212">
        <v>11.8</v>
      </c>
      <c r="X120" s="212">
        <v>10.199999999999999</v>
      </c>
      <c r="Y120" s="212">
        <v>15</v>
      </c>
      <c r="Z120" s="212" t="s">
        <v>282</v>
      </c>
      <c r="AA120" s="212" t="s">
        <v>282</v>
      </c>
      <c r="AB120" s="212" t="s">
        <v>282</v>
      </c>
      <c r="AC120" s="212" t="s">
        <v>282</v>
      </c>
      <c r="AD120" s="212" t="s">
        <v>282</v>
      </c>
      <c r="AE120" s="212" t="s">
        <v>282</v>
      </c>
      <c r="AF120" s="212" t="s">
        <v>282</v>
      </c>
      <c r="AG120" s="212" t="s">
        <v>282</v>
      </c>
      <c r="AH120" s="212" t="s">
        <v>282</v>
      </c>
      <c r="AI120" s="159" t="s">
        <v>811</v>
      </c>
      <c r="AJ120" s="159" t="s">
        <v>10507</v>
      </c>
      <c r="AK120" s="159" t="s">
        <v>282</v>
      </c>
      <c r="AL120" s="159" t="s">
        <v>282</v>
      </c>
      <c r="AM120" s="159" t="s">
        <v>282</v>
      </c>
      <c r="AN120" s="159">
        <v>31.2</v>
      </c>
      <c r="AO120" s="159">
        <v>6.58</v>
      </c>
      <c r="AP120" s="159">
        <v>15</v>
      </c>
      <c r="AQ120" s="212" t="s">
        <v>282</v>
      </c>
      <c r="AR120" s="212" t="s">
        <v>282</v>
      </c>
      <c r="AS120" s="212" t="s">
        <v>282</v>
      </c>
      <c r="AT120" s="212">
        <v>26</v>
      </c>
      <c r="AU120" s="212">
        <v>9.2899999999999991</v>
      </c>
      <c r="AV120" s="212">
        <v>15</v>
      </c>
      <c r="AW120" s="212" t="s">
        <v>282</v>
      </c>
      <c r="AX120" s="212" t="s">
        <v>282</v>
      </c>
      <c r="AY120" s="212" t="s">
        <v>282</v>
      </c>
      <c r="AZ120" s="212" t="s">
        <v>282</v>
      </c>
      <c r="BA120" s="212" t="s">
        <v>282</v>
      </c>
      <c r="BB120" s="212" t="s">
        <v>282</v>
      </c>
      <c r="BC120" s="212" t="s">
        <v>282</v>
      </c>
      <c r="BD120" s="212" t="s">
        <v>282</v>
      </c>
      <c r="BE120" s="212" t="s">
        <v>282</v>
      </c>
      <c r="BF120" s="212" t="s">
        <v>282</v>
      </c>
      <c r="BG120" s="212" t="s">
        <v>282</v>
      </c>
      <c r="BH120" s="212" t="s">
        <v>282</v>
      </c>
      <c r="BI120" s="212" t="s">
        <v>282</v>
      </c>
      <c r="BJ120" s="212" t="s">
        <v>282</v>
      </c>
      <c r="BK120" s="212" t="s">
        <v>282</v>
      </c>
      <c r="BL120" s="212" t="s">
        <v>282</v>
      </c>
      <c r="BM120" s="212" t="s">
        <v>282</v>
      </c>
      <c r="BN120" s="212" t="s">
        <v>282</v>
      </c>
      <c r="BO120" s="212" t="s">
        <v>282</v>
      </c>
      <c r="BP120" s="212" t="s">
        <v>282</v>
      </c>
      <c r="BQ120" s="212" t="s">
        <v>282</v>
      </c>
      <c r="BR120" s="212" t="s">
        <v>282</v>
      </c>
      <c r="BS120" s="212" t="s">
        <v>282</v>
      </c>
      <c r="BT120" s="212" t="s">
        <v>282</v>
      </c>
      <c r="BU120" s="212" t="s">
        <v>282</v>
      </c>
      <c r="BV120" s="212" t="s">
        <v>282</v>
      </c>
      <c r="BW120" s="212" t="s">
        <v>282</v>
      </c>
      <c r="BX120" s="212" t="s">
        <v>282</v>
      </c>
      <c r="BY120" s="212" t="s">
        <v>282</v>
      </c>
      <c r="BZ120" s="212" t="s">
        <v>282</v>
      </c>
      <c r="CA120" s="212" t="s">
        <v>282</v>
      </c>
      <c r="CB120" s="212" t="s">
        <v>282</v>
      </c>
      <c r="CC120" s="212" t="s">
        <v>282</v>
      </c>
      <c r="CD120" s="212" t="s">
        <v>282</v>
      </c>
      <c r="CE120" s="212" t="s">
        <v>282</v>
      </c>
      <c r="CF120" s="212" t="s">
        <v>282</v>
      </c>
      <c r="CG120" s="212" t="s">
        <v>282</v>
      </c>
      <c r="CH120" s="212" t="s">
        <v>282</v>
      </c>
      <c r="CI120" s="212" t="s">
        <v>282</v>
      </c>
      <c r="CJ120" s="212" t="s">
        <v>282</v>
      </c>
      <c r="CK120" s="212" t="s">
        <v>282</v>
      </c>
      <c r="CL120" s="212" t="s">
        <v>282</v>
      </c>
      <c r="CM120" s="212" t="s">
        <v>282</v>
      </c>
      <c r="CN120" s="212" t="s">
        <v>282</v>
      </c>
      <c r="CO120" s="212" t="s">
        <v>282</v>
      </c>
      <c r="CP120" s="212" t="s">
        <v>282</v>
      </c>
      <c r="CQ120" s="212" t="s">
        <v>282</v>
      </c>
      <c r="CR120" s="212" t="s">
        <v>282</v>
      </c>
      <c r="CS120" s="212" t="s">
        <v>282</v>
      </c>
      <c r="CT120" s="212" t="s">
        <v>282</v>
      </c>
      <c r="CU120" s="212" t="s">
        <v>282</v>
      </c>
      <c r="CV120" s="212" t="s">
        <v>282</v>
      </c>
      <c r="CW120" s="212" t="s">
        <v>282</v>
      </c>
      <c r="CX120" s="212" t="s">
        <v>282</v>
      </c>
      <c r="CY120" s="212" t="s">
        <v>282</v>
      </c>
      <c r="CZ120" s="212" t="s">
        <v>282</v>
      </c>
      <c r="DA120" s="212" t="s">
        <v>282</v>
      </c>
      <c r="DB120" s="212" t="s">
        <v>282</v>
      </c>
      <c r="DC120" s="212" t="s">
        <v>282</v>
      </c>
      <c r="DD120" s="212" t="s">
        <v>282</v>
      </c>
      <c r="DE120" s="212" t="s">
        <v>282</v>
      </c>
      <c r="DF120" s="212" t="s">
        <v>282</v>
      </c>
      <c r="DG120" s="212" t="s">
        <v>282</v>
      </c>
      <c r="DH120" s="212" t="s">
        <v>282</v>
      </c>
      <c r="DI120" s="212" t="s">
        <v>282</v>
      </c>
      <c r="DJ120" s="212" t="s">
        <v>282</v>
      </c>
      <c r="DK120" s="212" t="s">
        <v>282</v>
      </c>
      <c r="DL120" s="212" t="s">
        <v>282</v>
      </c>
      <c r="DM120" s="212" t="s">
        <v>282</v>
      </c>
      <c r="DN120" s="212" t="s">
        <v>282</v>
      </c>
      <c r="DO120" s="212" t="s">
        <v>282</v>
      </c>
      <c r="DP120" s="212" t="s">
        <v>282</v>
      </c>
      <c r="DQ120" s="212" t="s">
        <v>282</v>
      </c>
      <c r="DR120" s="212" t="s">
        <v>282</v>
      </c>
      <c r="DS120" s="212" t="s">
        <v>282</v>
      </c>
      <c r="DT120" s="212" t="s">
        <v>282</v>
      </c>
      <c r="DU120" s="212" t="s">
        <v>282</v>
      </c>
      <c r="DV120" s="212" t="s">
        <v>282</v>
      </c>
    </row>
    <row r="121" spans="1:126" s="212" customFormat="1" x14ac:dyDescent="0.25">
      <c r="A121" s="212" t="s">
        <v>17466</v>
      </c>
      <c r="B121" s="159" t="s">
        <v>17468</v>
      </c>
      <c r="C121" s="159" t="s">
        <v>216</v>
      </c>
      <c r="D121" s="159" t="s">
        <v>13162</v>
      </c>
      <c r="E121" s="159" t="s">
        <v>12575</v>
      </c>
      <c r="F121" s="159" t="s">
        <v>10534</v>
      </c>
      <c r="G121" s="159" t="s">
        <v>10880</v>
      </c>
      <c r="J121" s="159">
        <v>12</v>
      </c>
      <c r="K121" s="159">
        <v>2</v>
      </c>
      <c r="L121" s="212" t="s">
        <v>10476</v>
      </c>
      <c r="M121" s="159" t="s">
        <v>182</v>
      </c>
      <c r="N121" s="212" t="s">
        <v>282</v>
      </c>
      <c r="O121" s="212" t="s">
        <v>282</v>
      </c>
      <c r="P121" s="212" t="s">
        <v>282</v>
      </c>
      <c r="Q121" s="212" t="s">
        <v>282</v>
      </c>
      <c r="R121" s="212" t="s">
        <v>282</v>
      </c>
      <c r="S121" s="212" t="s">
        <v>282</v>
      </c>
      <c r="T121" s="212">
        <v>8.7799999999999994</v>
      </c>
      <c r="U121" s="212">
        <v>3.46</v>
      </c>
      <c r="V121" s="212">
        <v>15</v>
      </c>
      <c r="W121" s="212" t="s">
        <v>282</v>
      </c>
      <c r="X121" s="212" t="s">
        <v>282</v>
      </c>
      <c r="Y121" s="212" t="s">
        <v>282</v>
      </c>
      <c r="Z121" s="212">
        <v>5.67</v>
      </c>
      <c r="AA121" s="212">
        <v>3.78</v>
      </c>
      <c r="AB121" s="212">
        <v>15</v>
      </c>
      <c r="AC121" s="212" t="s">
        <v>282</v>
      </c>
      <c r="AD121" s="212" t="s">
        <v>282</v>
      </c>
      <c r="AE121" s="212" t="s">
        <v>282</v>
      </c>
      <c r="AF121" s="212" t="s">
        <v>282</v>
      </c>
      <c r="AG121" s="212" t="s">
        <v>282</v>
      </c>
      <c r="AH121" s="212" t="s">
        <v>282</v>
      </c>
      <c r="AI121" s="159" t="s">
        <v>10476</v>
      </c>
      <c r="AJ121" s="159" t="s">
        <v>182</v>
      </c>
      <c r="AK121" s="159" t="s">
        <v>282</v>
      </c>
      <c r="AL121" s="159" t="s">
        <v>282</v>
      </c>
      <c r="AM121" s="159" t="s">
        <v>282</v>
      </c>
      <c r="AN121" s="159" t="s">
        <v>282</v>
      </c>
      <c r="AO121" s="159" t="s">
        <v>282</v>
      </c>
      <c r="AP121" s="159" t="s">
        <v>282</v>
      </c>
      <c r="AQ121" s="212">
        <v>6.89</v>
      </c>
      <c r="AR121" s="212">
        <v>4.49</v>
      </c>
      <c r="AS121" s="212">
        <v>15</v>
      </c>
      <c r="AT121" s="212" t="s">
        <v>282</v>
      </c>
      <c r="AU121" s="212" t="s">
        <v>282</v>
      </c>
      <c r="AV121" s="212" t="s">
        <v>282</v>
      </c>
      <c r="AW121" s="212">
        <v>4.78</v>
      </c>
      <c r="AX121" s="212">
        <v>3.31</v>
      </c>
      <c r="AY121" s="212">
        <v>15</v>
      </c>
      <c r="AZ121" s="212" t="s">
        <v>282</v>
      </c>
      <c r="BA121" s="212" t="s">
        <v>282</v>
      </c>
      <c r="BB121" s="212" t="s">
        <v>282</v>
      </c>
      <c r="BC121" s="212" t="s">
        <v>282</v>
      </c>
      <c r="BD121" s="212" t="s">
        <v>282</v>
      </c>
      <c r="BE121" s="212" t="s">
        <v>282</v>
      </c>
      <c r="BF121" s="212" t="s">
        <v>282</v>
      </c>
      <c r="BG121" s="212" t="s">
        <v>282</v>
      </c>
      <c r="BH121" s="212" t="s">
        <v>282</v>
      </c>
      <c r="BI121" s="212" t="s">
        <v>282</v>
      </c>
      <c r="BJ121" s="212" t="s">
        <v>282</v>
      </c>
      <c r="BK121" s="212" t="s">
        <v>282</v>
      </c>
      <c r="BL121" s="212" t="s">
        <v>282</v>
      </c>
      <c r="BM121" s="212" t="s">
        <v>282</v>
      </c>
      <c r="BN121" s="212" t="s">
        <v>282</v>
      </c>
      <c r="BO121" s="212" t="s">
        <v>282</v>
      </c>
      <c r="BP121" s="212" t="s">
        <v>282</v>
      </c>
      <c r="BQ121" s="212" t="s">
        <v>282</v>
      </c>
      <c r="BR121" s="212" t="s">
        <v>282</v>
      </c>
      <c r="BS121" s="212" t="s">
        <v>282</v>
      </c>
      <c r="BT121" s="212" t="s">
        <v>282</v>
      </c>
      <c r="BU121" s="212" t="s">
        <v>282</v>
      </c>
      <c r="BV121" s="212" t="s">
        <v>282</v>
      </c>
      <c r="BW121" s="212" t="s">
        <v>282</v>
      </c>
      <c r="BX121" s="212" t="s">
        <v>282</v>
      </c>
      <c r="BY121" s="212" t="s">
        <v>282</v>
      </c>
      <c r="BZ121" s="212" t="s">
        <v>282</v>
      </c>
      <c r="CA121" s="212" t="s">
        <v>282</v>
      </c>
      <c r="CB121" s="212" t="s">
        <v>282</v>
      </c>
      <c r="CC121" s="212" t="s">
        <v>282</v>
      </c>
      <c r="CD121" s="212" t="s">
        <v>282</v>
      </c>
      <c r="CE121" s="212" t="s">
        <v>282</v>
      </c>
      <c r="CF121" s="212" t="s">
        <v>282</v>
      </c>
      <c r="CG121" s="212" t="s">
        <v>282</v>
      </c>
      <c r="CH121" s="212" t="s">
        <v>282</v>
      </c>
      <c r="CI121" s="212" t="s">
        <v>282</v>
      </c>
      <c r="CJ121" s="212" t="s">
        <v>282</v>
      </c>
      <c r="CK121" s="212" t="s">
        <v>282</v>
      </c>
      <c r="CL121" s="212" t="s">
        <v>282</v>
      </c>
      <c r="CM121" s="212" t="s">
        <v>282</v>
      </c>
      <c r="CN121" s="212" t="s">
        <v>282</v>
      </c>
      <c r="CO121" s="212" t="s">
        <v>282</v>
      </c>
      <c r="CP121" s="212" t="s">
        <v>282</v>
      </c>
      <c r="CQ121" s="212" t="s">
        <v>282</v>
      </c>
      <c r="CR121" s="212" t="s">
        <v>282</v>
      </c>
      <c r="CS121" s="212" t="s">
        <v>282</v>
      </c>
      <c r="CT121" s="212" t="s">
        <v>282</v>
      </c>
      <c r="CU121" s="212" t="s">
        <v>282</v>
      </c>
      <c r="CV121" s="212" t="s">
        <v>282</v>
      </c>
      <c r="CW121" s="212" t="s">
        <v>282</v>
      </c>
      <c r="CX121" s="212" t="s">
        <v>282</v>
      </c>
      <c r="CY121" s="212" t="s">
        <v>282</v>
      </c>
      <c r="CZ121" s="212" t="s">
        <v>282</v>
      </c>
      <c r="DA121" s="212" t="s">
        <v>282</v>
      </c>
      <c r="DB121" s="212" t="s">
        <v>282</v>
      </c>
      <c r="DC121" s="212" t="s">
        <v>282</v>
      </c>
      <c r="DD121" s="212" t="s">
        <v>282</v>
      </c>
      <c r="DE121" s="212" t="s">
        <v>282</v>
      </c>
      <c r="DF121" s="212" t="s">
        <v>282</v>
      </c>
      <c r="DG121" s="212" t="s">
        <v>282</v>
      </c>
      <c r="DH121" s="212" t="s">
        <v>282</v>
      </c>
      <c r="DI121" s="212" t="s">
        <v>282</v>
      </c>
      <c r="DJ121" s="212" t="s">
        <v>282</v>
      </c>
      <c r="DK121" s="212" t="s">
        <v>282</v>
      </c>
      <c r="DL121" s="212" t="s">
        <v>282</v>
      </c>
      <c r="DM121" s="212" t="s">
        <v>282</v>
      </c>
      <c r="DN121" s="212" t="s">
        <v>282</v>
      </c>
      <c r="DO121" s="212" t="s">
        <v>282</v>
      </c>
      <c r="DP121" s="212" t="s">
        <v>282</v>
      </c>
      <c r="DQ121" s="212" t="s">
        <v>282</v>
      </c>
      <c r="DR121" s="212" t="s">
        <v>282</v>
      </c>
      <c r="DS121" s="212" t="s">
        <v>282</v>
      </c>
      <c r="DT121" s="212" t="s">
        <v>282</v>
      </c>
      <c r="DU121" s="212" t="s">
        <v>282</v>
      </c>
      <c r="DV121" s="212" t="s">
        <v>282</v>
      </c>
    </row>
    <row r="122" spans="1:126" x14ac:dyDescent="0.25">
      <c r="A122" s="66" t="s">
        <v>4421</v>
      </c>
      <c r="C122" s="212" t="s">
        <v>5328</v>
      </c>
      <c r="D122" s="159" t="s">
        <v>10574</v>
      </c>
      <c r="E122" s="212" t="s">
        <v>5820</v>
      </c>
      <c r="F122" s="159" t="s">
        <v>10534</v>
      </c>
      <c r="G122" s="159" t="s">
        <v>10535</v>
      </c>
      <c r="J122" s="159">
        <v>9</v>
      </c>
      <c r="K122" s="159">
        <v>2</v>
      </c>
      <c r="L122" s="212" t="s">
        <v>12625</v>
      </c>
      <c r="M122" s="159" t="s">
        <v>183</v>
      </c>
      <c r="N122" t="s">
        <v>282</v>
      </c>
      <c r="O122" s="212" t="s">
        <v>282</v>
      </c>
      <c r="P122" s="212" t="s">
        <v>282</v>
      </c>
      <c r="Q122">
        <v>-0.5</v>
      </c>
      <c r="R122">
        <v>1.72</v>
      </c>
      <c r="S122" s="212">
        <v>24</v>
      </c>
      <c r="T122" s="212">
        <v>-0.5</v>
      </c>
      <c r="U122" s="212">
        <v>1.72</v>
      </c>
      <c r="V122" s="212">
        <v>24</v>
      </c>
      <c r="W122">
        <v>0.16</v>
      </c>
      <c r="X122">
        <v>1.99</v>
      </c>
      <c r="Y122" s="212">
        <v>24</v>
      </c>
      <c r="Z122" s="212">
        <v>0.16</v>
      </c>
      <c r="AA122" s="212">
        <v>1.99</v>
      </c>
      <c r="AB122" s="212">
        <v>24</v>
      </c>
      <c r="AC122" t="s">
        <v>282</v>
      </c>
      <c r="AD122" s="212" t="s">
        <v>282</v>
      </c>
      <c r="AE122" s="212" t="s">
        <v>282</v>
      </c>
      <c r="AF122" s="212" t="s">
        <v>282</v>
      </c>
      <c r="AG122" s="212" t="s">
        <v>282</v>
      </c>
      <c r="AH122" s="212" t="s">
        <v>282</v>
      </c>
      <c r="AI122" s="159" t="s">
        <v>636</v>
      </c>
      <c r="AJ122" s="159" t="s">
        <v>282</v>
      </c>
      <c r="AK122" s="159" t="s">
        <v>282</v>
      </c>
      <c r="AL122" s="159" t="s">
        <v>282</v>
      </c>
      <c r="AM122" s="159" t="s">
        <v>282</v>
      </c>
      <c r="AN122" s="159">
        <v>-0.25</v>
      </c>
      <c r="AO122" s="159">
        <v>1.54</v>
      </c>
      <c r="AP122" s="159">
        <v>24</v>
      </c>
      <c r="AQ122" s="159">
        <v>-0.25</v>
      </c>
      <c r="AR122" s="159">
        <v>1.54</v>
      </c>
      <c r="AS122" s="159">
        <v>24</v>
      </c>
      <c r="AT122" s="159">
        <v>0.23</v>
      </c>
      <c r="AU122" s="159">
        <v>1.47</v>
      </c>
      <c r="AV122" s="159">
        <v>24</v>
      </c>
      <c r="AW122" s="159">
        <v>0.23</v>
      </c>
      <c r="AX122" s="159">
        <v>1.47</v>
      </c>
      <c r="AY122" s="159">
        <v>24</v>
      </c>
      <c r="AZ122" t="s">
        <v>282</v>
      </c>
      <c r="BA122" s="212" t="s">
        <v>282</v>
      </c>
      <c r="BB122" s="212" t="s">
        <v>282</v>
      </c>
      <c r="BC122" s="212" t="s">
        <v>282</v>
      </c>
      <c r="BD122" s="212" t="s">
        <v>282</v>
      </c>
      <c r="BE122" s="212" t="s">
        <v>282</v>
      </c>
      <c r="BF122" s="212" t="s">
        <v>282</v>
      </c>
      <c r="BG122" s="212" t="s">
        <v>282</v>
      </c>
      <c r="BH122" s="212" t="s">
        <v>282</v>
      </c>
      <c r="BI122" s="212" t="s">
        <v>282</v>
      </c>
      <c r="BJ122" s="212" t="s">
        <v>282</v>
      </c>
      <c r="BK122" s="212" t="s">
        <v>282</v>
      </c>
      <c r="BL122" s="212" t="s">
        <v>282</v>
      </c>
      <c r="BM122" s="212" t="s">
        <v>282</v>
      </c>
      <c r="BN122" s="212" t="s">
        <v>282</v>
      </c>
      <c r="BO122" s="212" t="s">
        <v>282</v>
      </c>
      <c r="BP122" s="212" t="s">
        <v>282</v>
      </c>
      <c r="BQ122" s="212" t="s">
        <v>282</v>
      </c>
      <c r="BR122" s="212" t="s">
        <v>282</v>
      </c>
      <c r="BS122" s="212" t="s">
        <v>282</v>
      </c>
      <c r="BT122" s="212" t="s">
        <v>282</v>
      </c>
      <c r="BU122" s="212" t="s">
        <v>282</v>
      </c>
      <c r="BV122" s="212" t="s">
        <v>282</v>
      </c>
      <c r="BW122" s="212" t="s">
        <v>282</v>
      </c>
      <c r="BX122" s="212" t="s">
        <v>282</v>
      </c>
      <c r="BY122" s="212" t="s">
        <v>282</v>
      </c>
      <c r="BZ122" s="212" t="s">
        <v>282</v>
      </c>
      <c r="CA122" s="212" t="s">
        <v>282</v>
      </c>
      <c r="CB122" s="212" t="s">
        <v>282</v>
      </c>
      <c r="CC122" s="212" t="s">
        <v>282</v>
      </c>
      <c r="CD122" s="212" t="s">
        <v>282</v>
      </c>
      <c r="CE122" s="212" t="s">
        <v>282</v>
      </c>
      <c r="CF122" s="212" t="s">
        <v>282</v>
      </c>
      <c r="CG122" s="212" t="s">
        <v>282</v>
      </c>
      <c r="CH122" s="212" t="s">
        <v>282</v>
      </c>
      <c r="CI122" s="212" t="s">
        <v>282</v>
      </c>
      <c r="CJ122" s="212" t="s">
        <v>282</v>
      </c>
      <c r="CK122" s="212" t="s">
        <v>282</v>
      </c>
      <c r="CL122" s="212" t="s">
        <v>282</v>
      </c>
      <c r="CM122" s="212" t="s">
        <v>282</v>
      </c>
      <c r="CN122" s="212" t="s">
        <v>282</v>
      </c>
      <c r="CO122" s="212" t="s">
        <v>282</v>
      </c>
      <c r="CP122" s="212" t="s">
        <v>282</v>
      </c>
      <c r="CQ122" s="212" t="s">
        <v>282</v>
      </c>
      <c r="CR122" s="212" t="s">
        <v>282</v>
      </c>
      <c r="CS122" s="212" t="s">
        <v>282</v>
      </c>
      <c r="CT122" s="212" t="s">
        <v>282</v>
      </c>
      <c r="CU122" s="212" t="s">
        <v>282</v>
      </c>
      <c r="CV122" s="212" t="s">
        <v>282</v>
      </c>
      <c r="CW122" s="212" t="s">
        <v>282</v>
      </c>
      <c r="CX122" s="212" t="s">
        <v>282</v>
      </c>
      <c r="CY122" s="212" t="s">
        <v>282</v>
      </c>
      <c r="CZ122" s="212" t="s">
        <v>282</v>
      </c>
      <c r="DA122" s="212" t="s">
        <v>282</v>
      </c>
      <c r="DB122" s="212" t="s">
        <v>282</v>
      </c>
      <c r="DC122" s="212" t="s">
        <v>282</v>
      </c>
      <c r="DD122" s="212" t="s">
        <v>282</v>
      </c>
      <c r="DE122" s="212" t="s">
        <v>282</v>
      </c>
      <c r="DF122" s="212" t="s">
        <v>282</v>
      </c>
      <c r="DG122" s="212" t="s">
        <v>282</v>
      </c>
      <c r="DH122" s="212" t="s">
        <v>282</v>
      </c>
      <c r="DI122" s="212" t="s">
        <v>282</v>
      </c>
      <c r="DJ122" s="212" t="s">
        <v>282</v>
      </c>
      <c r="DK122" s="212" t="s">
        <v>282</v>
      </c>
      <c r="DL122" s="212" t="s">
        <v>282</v>
      </c>
      <c r="DM122" s="212" t="s">
        <v>282</v>
      </c>
      <c r="DN122" s="212" t="s">
        <v>282</v>
      </c>
      <c r="DO122" s="212" t="s">
        <v>282</v>
      </c>
      <c r="DP122" s="212" t="s">
        <v>282</v>
      </c>
      <c r="DQ122" s="212" t="s">
        <v>282</v>
      </c>
      <c r="DR122" s="212" t="s">
        <v>282</v>
      </c>
      <c r="DS122" s="212" t="s">
        <v>282</v>
      </c>
      <c r="DT122" s="212" t="s">
        <v>282</v>
      </c>
      <c r="DU122" s="212" t="s">
        <v>282</v>
      </c>
      <c r="DV122" s="212" t="s">
        <v>282</v>
      </c>
    </row>
    <row r="123" spans="1:126" s="212" customFormat="1" x14ac:dyDescent="0.25">
      <c r="A123" s="212" t="s">
        <v>17096</v>
      </c>
      <c r="C123" s="212" t="s">
        <v>5328</v>
      </c>
      <c r="D123" s="159" t="s">
        <v>10574</v>
      </c>
      <c r="E123" s="212" t="s">
        <v>17469</v>
      </c>
      <c r="F123" s="159" t="s">
        <v>10534</v>
      </c>
      <c r="G123" s="159" t="s">
        <v>10535</v>
      </c>
      <c r="J123" s="159">
        <v>10</v>
      </c>
      <c r="K123" s="159">
        <v>2</v>
      </c>
      <c r="L123" s="212" t="s">
        <v>9642</v>
      </c>
      <c r="M123" s="159" t="s">
        <v>182</v>
      </c>
      <c r="N123" s="212" t="s">
        <v>282</v>
      </c>
      <c r="O123" s="212" t="s">
        <v>282</v>
      </c>
      <c r="P123" s="212" t="s">
        <v>282</v>
      </c>
      <c r="Q123" s="212" t="s">
        <v>282</v>
      </c>
      <c r="R123" s="212" t="s">
        <v>282</v>
      </c>
      <c r="S123" s="212" t="s">
        <v>282</v>
      </c>
      <c r="T123" s="212">
        <v>54.34</v>
      </c>
      <c r="U123" s="212">
        <v>9.69</v>
      </c>
      <c r="V123" s="212">
        <v>26</v>
      </c>
      <c r="W123" s="212" t="s">
        <v>282</v>
      </c>
      <c r="X123" s="212" t="s">
        <v>282</v>
      </c>
      <c r="Y123" s="212" t="s">
        <v>282</v>
      </c>
      <c r="Z123" s="212">
        <v>76.010000000000005</v>
      </c>
      <c r="AA123" s="212">
        <v>9.5500000000000007</v>
      </c>
      <c r="AB123" s="212">
        <v>26</v>
      </c>
      <c r="AC123" s="212" t="s">
        <v>282</v>
      </c>
      <c r="AD123" s="212" t="s">
        <v>282</v>
      </c>
      <c r="AE123" s="212" t="s">
        <v>282</v>
      </c>
      <c r="AF123" s="212" t="s">
        <v>282</v>
      </c>
      <c r="AG123" s="212" t="s">
        <v>282</v>
      </c>
      <c r="AH123" s="212" t="s">
        <v>282</v>
      </c>
      <c r="AI123" s="159" t="s">
        <v>306</v>
      </c>
      <c r="AJ123" s="159" t="s">
        <v>282</v>
      </c>
      <c r="AK123" s="159" t="s">
        <v>282</v>
      </c>
      <c r="AL123" s="159" t="s">
        <v>282</v>
      </c>
      <c r="AM123" s="159" t="s">
        <v>282</v>
      </c>
      <c r="AN123" s="159" t="s">
        <v>282</v>
      </c>
      <c r="AO123" s="159" t="s">
        <v>282</v>
      </c>
      <c r="AP123" s="159" t="s">
        <v>282</v>
      </c>
      <c r="AQ123" s="159">
        <v>55.92</v>
      </c>
      <c r="AR123" s="159">
        <v>9.16</v>
      </c>
      <c r="AS123" s="159">
        <v>26</v>
      </c>
      <c r="AT123" s="159" t="s">
        <v>282</v>
      </c>
      <c r="AU123" s="159" t="s">
        <v>282</v>
      </c>
      <c r="AV123" s="159" t="s">
        <v>282</v>
      </c>
      <c r="AW123" s="159">
        <v>53.48</v>
      </c>
      <c r="AX123" s="159">
        <v>8.39</v>
      </c>
      <c r="AY123" s="159">
        <v>26</v>
      </c>
      <c r="AZ123" s="212" t="s">
        <v>282</v>
      </c>
      <c r="BA123" s="212" t="s">
        <v>282</v>
      </c>
      <c r="BB123" s="212" t="s">
        <v>282</v>
      </c>
      <c r="BC123" s="212" t="s">
        <v>282</v>
      </c>
      <c r="BD123" s="212" t="s">
        <v>282</v>
      </c>
      <c r="BE123" s="212" t="s">
        <v>282</v>
      </c>
      <c r="BF123" s="212" t="s">
        <v>282</v>
      </c>
      <c r="BG123" s="212" t="s">
        <v>282</v>
      </c>
      <c r="BH123" s="212" t="s">
        <v>282</v>
      </c>
      <c r="BI123" s="212" t="s">
        <v>282</v>
      </c>
      <c r="BJ123" s="212" t="s">
        <v>282</v>
      </c>
      <c r="BK123" s="212" t="s">
        <v>282</v>
      </c>
      <c r="BL123" s="212" t="s">
        <v>282</v>
      </c>
      <c r="BM123" s="212" t="s">
        <v>282</v>
      </c>
      <c r="BN123" s="212" t="s">
        <v>282</v>
      </c>
      <c r="BO123" s="212" t="s">
        <v>282</v>
      </c>
      <c r="BP123" s="212" t="s">
        <v>282</v>
      </c>
      <c r="BQ123" s="212" t="s">
        <v>282</v>
      </c>
      <c r="BR123" s="212" t="s">
        <v>282</v>
      </c>
      <c r="BS123" s="212" t="s">
        <v>282</v>
      </c>
      <c r="BT123" s="212" t="s">
        <v>282</v>
      </c>
      <c r="BU123" s="212" t="s">
        <v>282</v>
      </c>
      <c r="BV123" s="212" t="s">
        <v>282</v>
      </c>
      <c r="BW123" s="212" t="s">
        <v>282</v>
      </c>
      <c r="BX123" s="212" t="s">
        <v>282</v>
      </c>
      <c r="BY123" s="212" t="s">
        <v>282</v>
      </c>
      <c r="BZ123" s="212" t="s">
        <v>282</v>
      </c>
      <c r="CA123" s="212" t="s">
        <v>282</v>
      </c>
      <c r="CB123" s="212" t="s">
        <v>282</v>
      </c>
      <c r="CC123" s="212" t="s">
        <v>282</v>
      </c>
      <c r="CD123" s="212" t="s">
        <v>282</v>
      </c>
      <c r="CE123" s="212" t="s">
        <v>282</v>
      </c>
      <c r="CF123" s="212" t="s">
        <v>282</v>
      </c>
      <c r="CG123" s="212" t="s">
        <v>282</v>
      </c>
      <c r="CH123" s="212" t="s">
        <v>282</v>
      </c>
      <c r="CI123" s="212" t="s">
        <v>282</v>
      </c>
      <c r="CJ123" s="212" t="s">
        <v>282</v>
      </c>
      <c r="CK123" s="212" t="s">
        <v>282</v>
      </c>
      <c r="CL123" s="212" t="s">
        <v>282</v>
      </c>
      <c r="CM123" s="212" t="s">
        <v>282</v>
      </c>
      <c r="CN123" s="212" t="s">
        <v>282</v>
      </c>
      <c r="CO123" s="212" t="s">
        <v>282</v>
      </c>
      <c r="CP123" s="212" t="s">
        <v>282</v>
      </c>
      <c r="CQ123" s="212" t="s">
        <v>282</v>
      </c>
      <c r="CR123" s="212" t="s">
        <v>282</v>
      </c>
      <c r="CS123" s="212" t="s">
        <v>282</v>
      </c>
      <c r="CT123" s="212" t="s">
        <v>282</v>
      </c>
      <c r="CU123" s="212" t="s">
        <v>282</v>
      </c>
      <c r="CV123" s="212" t="s">
        <v>282</v>
      </c>
      <c r="CW123" s="212" t="s">
        <v>282</v>
      </c>
      <c r="CX123" s="212" t="s">
        <v>282</v>
      </c>
      <c r="CY123" s="212" t="s">
        <v>282</v>
      </c>
      <c r="CZ123" s="212" t="s">
        <v>282</v>
      </c>
      <c r="DA123" s="212" t="s">
        <v>282</v>
      </c>
      <c r="DB123" s="212" t="s">
        <v>282</v>
      </c>
      <c r="DC123" s="212" t="s">
        <v>282</v>
      </c>
      <c r="DD123" s="212" t="s">
        <v>282</v>
      </c>
      <c r="DE123" s="212" t="s">
        <v>282</v>
      </c>
      <c r="DF123" s="212" t="s">
        <v>282</v>
      </c>
      <c r="DG123" s="212" t="s">
        <v>282</v>
      </c>
      <c r="DH123" s="212" t="s">
        <v>282</v>
      </c>
      <c r="DI123" s="212" t="s">
        <v>282</v>
      </c>
      <c r="DJ123" s="212" t="s">
        <v>282</v>
      </c>
      <c r="DK123" s="212" t="s">
        <v>282</v>
      </c>
      <c r="DL123" s="212" t="s">
        <v>282</v>
      </c>
      <c r="DM123" s="212" t="s">
        <v>282</v>
      </c>
      <c r="DN123" s="212" t="s">
        <v>282</v>
      </c>
      <c r="DO123" s="212" t="s">
        <v>282</v>
      </c>
      <c r="DP123" s="212" t="s">
        <v>282</v>
      </c>
      <c r="DQ123" s="212" t="s">
        <v>282</v>
      </c>
      <c r="DR123" s="212" t="s">
        <v>282</v>
      </c>
      <c r="DS123" s="212" t="s">
        <v>282</v>
      </c>
      <c r="DT123" s="212" t="s">
        <v>282</v>
      </c>
      <c r="DU123" s="212" t="s">
        <v>282</v>
      </c>
      <c r="DV123" s="212" t="s">
        <v>282</v>
      </c>
    </row>
    <row r="124" spans="1:126" s="212" customFormat="1" x14ac:dyDescent="0.25">
      <c r="A124" s="66" t="s">
        <v>8770</v>
      </c>
      <c r="B124" s="159" t="s">
        <v>14355</v>
      </c>
      <c r="C124" s="159" t="s">
        <v>216</v>
      </c>
      <c r="D124" s="159" t="s">
        <v>10574</v>
      </c>
      <c r="E124" s="159" t="s">
        <v>5338</v>
      </c>
      <c r="F124" s="159" t="s">
        <v>10534</v>
      </c>
      <c r="G124" s="159" t="s">
        <v>10535</v>
      </c>
      <c r="J124" s="159">
        <v>10</v>
      </c>
      <c r="K124" s="159">
        <v>2</v>
      </c>
      <c r="L124" s="66" t="s">
        <v>10458</v>
      </c>
      <c r="M124" s="159" t="s">
        <v>183</v>
      </c>
      <c r="N124" s="212" t="s">
        <v>282</v>
      </c>
      <c r="O124" s="212" t="s">
        <v>282</v>
      </c>
      <c r="P124" s="212" t="s">
        <v>282</v>
      </c>
      <c r="Q124" s="212">
        <v>14.75</v>
      </c>
      <c r="R124" s="212">
        <v>6.94</v>
      </c>
      <c r="S124" s="212">
        <v>16</v>
      </c>
      <c r="T124" s="212" t="s">
        <v>282</v>
      </c>
      <c r="U124" s="212" t="s">
        <v>282</v>
      </c>
      <c r="V124" s="212" t="s">
        <v>282</v>
      </c>
      <c r="W124" s="212">
        <v>22.69</v>
      </c>
      <c r="X124" s="212">
        <v>6.83</v>
      </c>
      <c r="Y124" s="212">
        <v>16</v>
      </c>
      <c r="Z124" s="212" t="s">
        <v>282</v>
      </c>
      <c r="AA124" s="212" t="s">
        <v>282</v>
      </c>
      <c r="AB124" s="212" t="s">
        <v>282</v>
      </c>
      <c r="AC124" s="212" t="s">
        <v>282</v>
      </c>
      <c r="AD124" s="212" t="s">
        <v>282</v>
      </c>
      <c r="AE124" s="212" t="s">
        <v>282</v>
      </c>
      <c r="AF124" s="212" t="s">
        <v>282</v>
      </c>
      <c r="AG124" s="212" t="s">
        <v>282</v>
      </c>
      <c r="AH124" s="212" t="s">
        <v>282</v>
      </c>
      <c r="AI124" s="159" t="s">
        <v>636</v>
      </c>
      <c r="AJ124" s="159" t="s">
        <v>282</v>
      </c>
      <c r="AK124" s="159" t="s">
        <v>282</v>
      </c>
      <c r="AL124" s="159" t="s">
        <v>282</v>
      </c>
      <c r="AM124" s="159" t="s">
        <v>282</v>
      </c>
      <c r="AN124" s="159">
        <v>14.25</v>
      </c>
      <c r="AO124" s="159">
        <v>6.41</v>
      </c>
      <c r="AP124" s="159">
        <v>12</v>
      </c>
      <c r="AQ124" s="159" t="s">
        <v>282</v>
      </c>
      <c r="AR124" s="159" t="s">
        <v>282</v>
      </c>
      <c r="AS124" s="159" t="s">
        <v>282</v>
      </c>
      <c r="AT124" s="159">
        <v>13.67</v>
      </c>
      <c r="AU124" s="159">
        <v>6.68</v>
      </c>
      <c r="AV124" s="159">
        <v>12</v>
      </c>
      <c r="AW124" s="159" t="s">
        <v>282</v>
      </c>
      <c r="AX124" s="159" t="s">
        <v>282</v>
      </c>
      <c r="AY124" s="159" t="s">
        <v>282</v>
      </c>
      <c r="AZ124" s="159" t="s">
        <v>282</v>
      </c>
      <c r="BA124" s="159" t="s">
        <v>282</v>
      </c>
      <c r="BB124" s="159" t="s">
        <v>282</v>
      </c>
      <c r="BC124" s="159" t="s">
        <v>282</v>
      </c>
      <c r="BD124" s="159" t="s">
        <v>282</v>
      </c>
      <c r="BE124" s="159" t="s">
        <v>282</v>
      </c>
      <c r="BF124" s="159" t="s">
        <v>282</v>
      </c>
      <c r="BG124" s="159" t="s">
        <v>282</v>
      </c>
      <c r="BH124" s="159" t="s">
        <v>282</v>
      </c>
      <c r="BI124" s="159" t="s">
        <v>282</v>
      </c>
      <c r="BJ124" s="159" t="s">
        <v>282</v>
      </c>
      <c r="BK124" s="159" t="s">
        <v>282</v>
      </c>
      <c r="BL124" s="159" t="s">
        <v>282</v>
      </c>
      <c r="BM124" s="159" t="s">
        <v>282</v>
      </c>
      <c r="BN124" s="159" t="s">
        <v>282</v>
      </c>
      <c r="BO124" s="159" t="s">
        <v>282</v>
      </c>
      <c r="BP124" s="159" t="s">
        <v>282</v>
      </c>
      <c r="BQ124" s="159" t="s">
        <v>282</v>
      </c>
      <c r="BR124" s="159" t="s">
        <v>282</v>
      </c>
      <c r="BS124" s="159" t="s">
        <v>282</v>
      </c>
      <c r="BT124" s="159" t="s">
        <v>282</v>
      </c>
      <c r="BU124" s="159" t="s">
        <v>282</v>
      </c>
      <c r="BV124" s="159" t="s">
        <v>282</v>
      </c>
      <c r="BW124" s="159" t="s">
        <v>282</v>
      </c>
      <c r="BX124" s="159" t="s">
        <v>282</v>
      </c>
      <c r="BY124" s="159" t="s">
        <v>282</v>
      </c>
      <c r="BZ124" s="159" t="s">
        <v>282</v>
      </c>
      <c r="CA124" s="159" t="s">
        <v>282</v>
      </c>
      <c r="CB124" s="159" t="s">
        <v>282</v>
      </c>
      <c r="CC124" s="159" t="s">
        <v>282</v>
      </c>
      <c r="CD124" s="159" t="s">
        <v>282</v>
      </c>
      <c r="CE124" s="159" t="s">
        <v>282</v>
      </c>
      <c r="CF124" s="159" t="s">
        <v>282</v>
      </c>
      <c r="CG124" s="159" t="s">
        <v>282</v>
      </c>
      <c r="CH124" s="159" t="s">
        <v>282</v>
      </c>
      <c r="CI124" s="159" t="s">
        <v>282</v>
      </c>
      <c r="CJ124" s="159" t="s">
        <v>282</v>
      </c>
      <c r="CK124" s="159" t="s">
        <v>282</v>
      </c>
      <c r="CL124" s="159" t="s">
        <v>282</v>
      </c>
      <c r="CM124" s="159" t="s">
        <v>282</v>
      </c>
      <c r="CN124" s="159" t="s">
        <v>282</v>
      </c>
      <c r="CO124" s="159" t="s">
        <v>282</v>
      </c>
      <c r="CP124" s="159" t="s">
        <v>282</v>
      </c>
      <c r="CQ124" s="159" t="s">
        <v>282</v>
      </c>
      <c r="CR124" s="159" t="s">
        <v>282</v>
      </c>
      <c r="CS124" s="159" t="s">
        <v>282</v>
      </c>
      <c r="CT124" s="159" t="s">
        <v>282</v>
      </c>
      <c r="CU124" s="159" t="s">
        <v>282</v>
      </c>
      <c r="CV124" s="159" t="s">
        <v>282</v>
      </c>
      <c r="CW124" s="159" t="s">
        <v>282</v>
      </c>
      <c r="CX124" s="159" t="s">
        <v>282</v>
      </c>
      <c r="CY124" s="159" t="s">
        <v>282</v>
      </c>
      <c r="CZ124" s="159" t="s">
        <v>282</v>
      </c>
      <c r="DA124" s="159" t="s">
        <v>282</v>
      </c>
      <c r="DB124" s="159" t="s">
        <v>282</v>
      </c>
      <c r="DC124" s="159" t="s">
        <v>282</v>
      </c>
      <c r="DD124" s="159" t="s">
        <v>282</v>
      </c>
      <c r="DE124" s="159" t="s">
        <v>282</v>
      </c>
      <c r="DF124" s="159" t="s">
        <v>282</v>
      </c>
      <c r="DG124" s="159" t="s">
        <v>282</v>
      </c>
      <c r="DH124" s="159" t="s">
        <v>282</v>
      </c>
      <c r="DI124" s="159" t="s">
        <v>282</v>
      </c>
      <c r="DJ124" s="159" t="s">
        <v>282</v>
      </c>
      <c r="DK124" s="159" t="s">
        <v>282</v>
      </c>
      <c r="DL124" s="159" t="s">
        <v>282</v>
      </c>
      <c r="DM124" s="159" t="s">
        <v>282</v>
      </c>
      <c r="DN124" s="159" t="s">
        <v>282</v>
      </c>
      <c r="DO124" s="159" t="s">
        <v>282</v>
      </c>
      <c r="DP124" s="159" t="s">
        <v>282</v>
      </c>
      <c r="DQ124" s="159" t="s">
        <v>282</v>
      </c>
      <c r="DR124" s="159" t="s">
        <v>282</v>
      </c>
      <c r="DS124" s="159" t="s">
        <v>282</v>
      </c>
      <c r="DT124" s="159" t="s">
        <v>282</v>
      </c>
      <c r="DU124" s="159" t="s">
        <v>282</v>
      </c>
      <c r="DV124" s="159" t="s">
        <v>282</v>
      </c>
    </row>
    <row r="125" spans="1:126" s="212" customFormat="1" x14ac:dyDescent="0.25">
      <c r="A125" s="66" t="s">
        <v>8770</v>
      </c>
      <c r="B125" s="159" t="s">
        <v>14355</v>
      </c>
      <c r="C125" s="159" t="s">
        <v>5328</v>
      </c>
      <c r="D125" s="159" t="s">
        <v>10574</v>
      </c>
      <c r="E125" s="212" t="s">
        <v>5914</v>
      </c>
      <c r="F125" s="159" t="s">
        <v>10534</v>
      </c>
      <c r="G125" s="159" t="s">
        <v>10535</v>
      </c>
      <c r="J125" s="159">
        <v>10</v>
      </c>
      <c r="K125" s="159">
        <v>2</v>
      </c>
      <c r="L125" s="66" t="s">
        <v>10458</v>
      </c>
      <c r="M125" s="159" t="s">
        <v>183</v>
      </c>
      <c r="N125" s="212" t="s">
        <v>282</v>
      </c>
      <c r="O125" s="212" t="s">
        <v>282</v>
      </c>
      <c r="P125" s="212" t="s">
        <v>282</v>
      </c>
      <c r="Q125" s="212">
        <v>38.06</v>
      </c>
      <c r="R125" s="212">
        <v>7.46</v>
      </c>
      <c r="S125" s="212">
        <v>16</v>
      </c>
      <c r="T125" s="212" t="s">
        <v>282</v>
      </c>
      <c r="U125" s="212" t="s">
        <v>282</v>
      </c>
      <c r="V125" s="212" t="s">
        <v>282</v>
      </c>
      <c r="W125" s="212">
        <v>47.75</v>
      </c>
      <c r="X125" s="212">
        <v>9.75</v>
      </c>
      <c r="Y125" s="212">
        <v>16</v>
      </c>
      <c r="Z125" s="212" t="s">
        <v>282</v>
      </c>
      <c r="AA125" s="212" t="s">
        <v>282</v>
      </c>
      <c r="AB125" s="212" t="s">
        <v>282</v>
      </c>
      <c r="AC125" s="212" t="s">
        <v>282</v>
      </c>
      <c r="AD125" s="212" t="s">
        <v>282</v>
      </c>
      <c r="AE125" s="212" t="s">
        <v>282</v>
      </c>
      <c r="AF125" s="212" t="s">
        <v>282</v>
      </c>
      <c r="AG125" s="212" t="s">
        <v>282</v>
      </c>
      <c r="AH125" s="212" t="s">
        <v>282</v>
      </c>
      <c r="AI125" s="159" t="s">
        <v>636</v>
      </c>
      <c r="AJ125" s="159" t="s">
        <v>282</v>
      </c>
      <c r="AK125" s="159" t="s">
        <v>282</v>
      </c>
      <c r="AL125" s="159" t="s">
        <v>282</v>
      </c>
      <c r="AM125" s="159" t="s">
        <v>282</v>
      </c>
      <c r="AN125" s="159">
        <v>36.92</v>
      </c>
      <c r="AO125" s="159">
        <v>9.2200000000000006</v>
      </c>
      <c r="AP125" s="159">
        <v>12</v>
      </c>
      <c r="AQ125" s="159" t="s">
        <v>282</v>
      </c>
      <c r="AR125" s="159" t="s">
        <v>282</v>
      </c>
      <c r="AS125" s="159" t="s">
        <v>282</v>
      </c>
      <c r="AT125" s="159">
        <v>37.5</v>
      </c>
      <c r="AU125" s="159">
        <v>9.65</v>
      </c>
      <c r="AV125" s="159">
        <v>12</v>
      </c>
      <c r="AW125" s="159" t="s">
        <v>282</v>
      </c>
      <c r="AX125" s="159" t="s">
        <v>282</v>
      </c>
      <c r="AY125" s="159" t="s">
        <v>282</v>
      </c>
      <c r="AZ125" s="159" t="s">
        <v>282</v>
      </c>
      <c r="BA125" s="159" t="s">
        <v>282</v>
      </c>
      <c r="BB125" s="159" t="s">
        <v>282</v>
      </c>
      <c r="BC125" s="159" t="s">
        <v>282</v>
      </c>
      <c r="BD125" s="159" t="s">
        <v>282</v>
      </c>
      <c r="BE125" s="159" t="s">
        <v>282</v>
      </c>
      <c r="BF125" s="159" t="s">
        <v>282</v>
      </c>
      <c r="BG125" s="159" t="s">
        <v>282</v>
      </c>
      <c r="BH125" s="159" t="s">
        <v>282</v>
      </c>
      <c r="BI125" s="159" t="s">
        <v>282</v>
      </c>
      <c r="BJ125" s="159" t="s">
        <v>282</v>
      </c>
      <c r="BK125" s="159" t="s">
        <v>282</v>
      </c>
      <c r="BL125" s="159" t="s">
        <v>282</v>
      </c>
      <c r="BM125" s="159" t="s">
        <v>282</v>
      </c>
      <c r="BN125" s="159" t="s">
        <v>282</v>
      </c>
      <c r="BO125" s="159" t="s">
        <v>282</v>
      </c>
      <c r="BP125" s="159" t="s">
        <v>282</v>
      </c>
      <c r="BQ125" s="159" t="s">
        <v>282</v>
      </c>
      <c r="BR125" s="159" t="s">
        <v>282</v>
      </c>
      <c r="BS125" s="159" t="s">
        <v>282</v>
      </c>
      <c r="BT125" s="159" t="s">
        <v>282</v>
      </c>
      <c r="BU125" s="159" t="s">
        <v>282</v>
      </c>
      <c r="BV125" s="159" t="s">
        <v>282</v>
      </c>
      <c r="BW125" s="159" t="s">
        <v>282</v>
      </c>
      <c r="BX125" s="159" t="s">
        <v>282</v>
      </c>
      <c r="BY125" s="159" t="s">
        <v>282</v>
      </c>
      <c r="BZ125" s="159" t="s">
        <v>282</v>
      </c>
      <c r="CA125" s="159" t="s">
        <v>282</v>
      </c>
      <c r="CB125" s="159" t="s">
        <v>282</v>
      </c>
      <c r="CC125" s="159" t="s">
        <v>282</v>
      </c>
      <c r="CD125" s="159" t="s">
        <v>282</v>
      </c>
      <c r="CE125" s="159" t="s">
        <v>282</v>
      </c>
      <c r="CF125" s="159" t="s">
        <v>282</v>
      </c>
      <c r="CG125" s="159" t="s">
        <v>282</v>
      </c>
      <c r="CH125" s="159" t="s">
        <v>282</v>
      </c>
      <c r="CI125" s="159" t="s">
        <v>282</v>
      </c>
      <c r="CJ125" s="159" t="s">
        <v>282</v>
      </c>
      <c r="CK125" s="159" t="s">
        <v>282</v>
      </c>
      <c r="CL125" s="159" t="s">
        <v>282</v>
      </c>
      <c r="CM125" s="159" t="s">
        <v>282</v>
      </c>
      <c r="CN125" s="159" t="s">
        <v>282</v>
      </c>
      <c r="CO125" s="159" t="s">
        <v>282</v>
      </c>
      <c r="CP125" s="159" t="s">
        <v>282</v>
      </c>
      <c r="CQ125" s="159" t="s">
        <v>282</v>
      </c>
      <c r="CR125" s="159" t="s">
        <v>282</v>
      </c>
      <c r="CS125" s="159" t="s">
        <v>282</v>
      </c>
      <c r="CT125" s="159" t="s">
        <v>282</v>
      </c>
      <c r="CU125" s="159" t="s">
        <v>282</v>
      </c>
      <c r="CV125" s="159" t="s">
        <v>282</v>
      </c>
      <c r="CW125" s="159" t="s">
        <v>282</v>
      </c>
      <c r="CX125" s="159" t="s">
        <v>282</v>
      </c>
      <c r="CY125" s="159" t="s">
        <v>282</v>
      </c>
      <c r="CZ125" s="159" t="s">
        <v>282</v>
      </c>
      <c r="DA125" s="159" t="s">
        <v>282</v>
      </c>
      <c r="DB125" s="159" t="s">
        <v>282</v>
      </c>
      <c r="DC125" s="159" t="s">
        <v>282</v>
      </c>
      <c r="DD125" s="159" t="s">
        <v>282</v>
      </c>
      <c r="DE125" s="159" t="s">
        <v>282</v>
      </c>
      <c r="DF125" s="159" t="s">
        <v>282</v>
      </c>
      <c r="DG125" s="159" t="s">
        <v>282</v>
      </c>
      <c r="DH125" s="159" t="s">
        <v>282</v>
      </c>
      <c r="DI125" s="159" t="s">
        <v>282</v>
      </c>
      <c r="DJ125" s="159" t="s">
        <v>282</v>
      </c>
      <c r="DK125" s="159" t="s">
        <v>282</v>
      </c>
      <c r="DL125" s="159" t="s">
        <v>282</v>
      </c>
      <c r="DM125" s="159" t="s">
        <v>282</v>
      </c>
      <c r="DN125" s="159" t="s">
        <v>282</v>
      </c>
      <c r="DO125" s="159" t="s">
        <v>282</v>
      </c>
      <c r="DP125" s="159" t="s">
        <v>282</v>
      </c>
      <c r="DQ125" s="159" t="s">
        <v>282</v>
      </c>
      <c r="DR125" s="159" t="s">
        <v>282</v>
      </c>
      <c r="DS125" s="159" t="s">
        <v>282</v>
      </c>
      <c r="DT125" s="159" t="s">
        <v>282</v>
      </c>
      <c r="DU125" s="159" t="s">
        <v>282</v>
      </c>
      <c r="DV125" s="159" t="s">
        <v>282</v>
      </c>
    </row>
    <row r="126" spans="1:126" s="212" customFormat="1" x14ac:dyDescent="0.25">
      <c r="A126" s="66" t="s">
        <v>8777</v>
      </c>
      <c r="B126" s="159"/>
      <c r="C126" s="159" t="s">
        <v>5328</v>
      </c>
      <c r="D126" s="159" t="s">
        <v>10536</v>
      </c>
      <c r="E126" s="212" t="s">
        <v>5843</v>
      </c>
      <c r="F126" s="159" t="s">
        <v>10534</v>
      </c>
      <c r="G126" s="159" t="s">
        <v>10535</v>
      </c>
      <c r="J126" s="159">
        <v>16</v>
      </c>
      <c r="K126" s="159">
        <v>2</v>
      </c>
      <c r="L126" s="66" t="s">
        <v>10667</v>
      </c>
      <c r="M126" s="159" t="s">
        <v>183</v>
      </c>
      <c r="N126" s="212" t="s">
        <v>282</v>
      </c>
      <c r="O126" s="212" t="s">
        <v>282</v>
      </c>
      <c r="P126" s="212" t="s">
        <v>282</v>
      </c>
      <c r="Q126" s="212">
        <v>56.3</v>
      </c>
      <c r="R126" s="212">
        <v>5.8</v>
      </c>
      <c r="S126" s="212">
        <v>77</v>
      </c>
      <c r="T126" s="212" t="s">
        <v>282</v>
      </c>
      <c r="U126" s="212" t="s">
        <v>282</v>
      </c>
      <c r="V126" s="212" t="s">
        <v>282</v>
      </c>
      <c r="W126" s="212">
        <v>69.400000000000006</v>
      </c>
      <c r="X126" s="212">
        <v>9.3000000000000007</v>
      </c>
      <c r="Y126" s="212">
        <v>77</v>
      </c>
      <c r="Z126" s="212" t="s">
        <v>282</v>
      </c>
      <c r="AA126" s="212" t="s">
        <v>282</v>
      </c>
      <c r="AB126" s="212" t="s">
        <v>282</v>
      </c>
      <c r="AC126" s="212" t="s">
        <v>282</v>
      </c>
      <c r="AD126" s="212" t="s">
        <v>282</v>
      </c>
      <c r="AE126" s="212" t="s">
        <v>282</v>
      </c>
      <c r="AF126" s="212" t="s">
        <v>282</v>
      </c>
      <c r="AG126" s="212" t="s">
        <v>282</v>
      </c>
      <c r="AH126" s="212" t="s">
        <v>282</v>
      </c>
      <c r="AI126" s="159" t="s">
        <v>670</v>
      </c>
      <c r="AJ126" s="159" t="s">
        <v>183</v>
      </c>
      <c r="AK126" s="159" t="s">
        <v>282</v>
      </c>
      <c r="AL126" s="159" t="s">
        <v>282</v>
      </c>
      <c r="AM126" s="159" t="s">
        <v>282</v>
      </c>
      <c r="AN126" s="159">
        <v>55.9</v>
      </c>
      <c r="AO126" s="159">
        <v>6</v>
      </c>
      <c r="AP126" s="159">
        <v>77</v>
      </c>
      <c r="AQ126" s="159" t="s">
        <v>282</v>
      </c>
      <c r="AR126" s="159" t="s">
        <v>282</v>
      </c>
      <c r="AS126" s="159" t="s">
        <v>282</v>
      </c>
      <c r="AT126" s="159">
        <v>71.400000000000006</v>
      </c>
      <c r="AU126" s="159">
        <v>10.7</v>
      </c>
      <c r="AV126" s="159">
        <v>77</v>
      </c>
      <c r="AW126" s="159" t="s">
        <v>282</v>
      </c>
      <c r="AX126" s="159" t="s">
        <v>282</v>
      </c>
      <c r="AY126" s="159" t="s">
        <v>282</v>
      </c>
      <c r="AZ126" s="159" t="s">
        <v>282</v>
      </c>
      <c r="BA126" s="159" t="s">
        <v>282</v>
      </c>
      <c r="BB126" s="159" t="s">
        <v>282</v>
      </c>
      <c r="BC126" s="159" t="s">
        <v>282</v>
      </c>
      <c r="BD126" s="159" t="s">
        <v>282</v>
      </c>
      <c r="BE126" s="159" t="s">
        <v>282</v>
      </c>
      <c r="BF126" s="159" t="s">
        <v>282</v>
      </c>
      <c r="BG126" s="159" t="s">
        <v>282</v>
      </c>
      <c r="BH126" s="159" t="s">
        <v>282</v>
      </c>
      <c r="BI126" s="159" t="s">
        <v>282</v>
      </c>
      <c r="BJ126" s="159" t="s">
        <v>282</v>
      </c>
      <c r="BK126" s="159" t="s">
        <v>282</v>
      </c>
      <c r="BL126" s="159" t="s">
        <v>282</v>
      </c>
      <c r="BM126" s="159" t="s">
        <v>282</v>
      </c>
      <c r="BN126" s="159" t="s">
        <v>282</v>
      </c>
      <c r="BO126" s="159" t="s">
        <v>282</v>
      </c>
      <c r="BP126" s="159" t="s">
        <v>282</v>
      </c>
      <c r="BQ126" s="159" t="s">
        <v>282</v>
      </c>
      <c r="BR126" s="159" t="s">
        <v>282</v>
      </c>
      <c r="BS126" s="159" t="s">
        <v>282</v>
      </c>
      <c r="BT126" s="159" t="s">
        <v>282</v>
      </c>
      <c r="BU126" s="159" t="s">
        <v>282</v>
      </c>
      <c r="BV126" s="159" t="s">
        <v>282</v>
      </c>
      <c r="BW126" s="159" t="s">
        <v>282</v>
      </c>
      <c r="BX126" s="159" t="s">
        <v>282</v>
      </c>
      <c r="BY126" s="159" t="s">
        <v>282</v>
      </c>
      <c r="BZ126" s="159" t="s">
        <v>282</v>
      </c>
      <c r="CA126" s="159" t="s">
        <v>282</v>
      </c>
      <c r="CB126" s="159" t="s">
        <v>282</v>
      </c>
      <c r="CC126" s="159" t="s">
        <v>282</v>
      </c>
      <c r="CD126" s="159" t="s">
        <v>282</v>
      </c>
      <c r="CE126" s="159" t="s">
        <v>282</v>
      </c>
      <c r="CF126" s="159" t="s">
        <v>282</v>
      </c>
      <c r="CG126" s="159" t="s">
        <v>282</v>
      </c>
      <c r="CH126" s="159" t="s">
        <v>282</v>
      </c>
      <c r="CI126" s="159" t="s">
        <v>282</v>
      </c>
      <c r="CJ126" s="159" t="s">
        <v>282</v>
      </c>
      <c r="CK126" s="159" t="s">
        <v>282</v>
      </c>
      <c r="CL126" s="159" t="s">
        <v>282</v>
      </c>
      <c r="CM126" s="159" t="s">
        <v>282</v>
      </c>
      <c r="CN126" s="159" t="s">
        <v>282</v>
      </c>
      <c r="CO126" s="159" t="s">
        <v>282</v>
      </c>
      <c r="CP126" s="159" t="s">
        <v>282</v>
      </c>
      <c r="CQ126" s="159" t="s">
        <v>282</v>
      </c>
      <c r="CR126" s="159" t="s">
        <v>282</v>
      </c>
      <c r="CS126" s="159" t="s">
        <v>282</v>
      </c>
      <c r="CT126" s="159" t="s">
        <v>282</v>
      </c>
      <c r="CU126" s="159" t="s">
        <v>282</v>
      </c>
      <c r="CV126" s="159" t="s">
        <v>282</v>
      </c>
      <c r="CW126" s="159" t="s">
        <v>282</v>
      </c>
      <c r="CX126" s="159" t="s">
        <v>282</v>
      </c>
      <c r="CY126" s="159" t="s">
        <v>282</v>
      </c>
      <c r="CZ126" s="159" t="s">
        <v>282</v>
      </c>
      <c r="DA126" s="159" t="s">
        <v>282</v>
      </c>
      <c r="DB126" s="159" t="s">
        <v>282</v>
      </c>
      <c r="DC126" s="159" t="s">
        <v>282</v>
      </c>
      <c r="DD126" s="159" t="s">
        <v>282</v>
      </c>
      <c r="DE126" s="159" t="s">
        <v>282</v>
      </c>
      <c r="DF126" s="159" t="s">
        <v>282</v>
      </c>
      <c r="DG126" s="159" t="s">
        <v>282</v>
      </c>
      <c r="DH126" s="159" t="s">
        <v>282</v>
      </c>
      <c r="DI126" s="159" t="s">
        <v>282</v>
      </c>
      <c r="DJ126" s="159" t="s">
        <v>282</v>
      </c>
      <c r="DK126" s="159" t="s">
        <v>282</v>
      </c>
      <c r="DL126" s="159" t="s">
        <v>282</v>
      </c>
      <c r="DM126" s="159" t="s">
        <v>282</v>
      </c>
      <c r="DN126" s="159" t="s">
        <v>282</v>
      </c>
      <c r="DO126" s="159" t="s">
        <v>282</v>
      </c>
      <c r="DP126" s="159" t="s">
        <v>282</v>
      </c>
      <c r="DQ126" s="159" t="s">
        <v>282</v>
      </c>
      <c r="DR126" s="159" t="s">
        <v>282</v>
      </c>
      <c r="DS126" s="159" t="s">
        <v>282</v>
      </c>
      <c r="DT126" s="159" t="s">
        <v>282</v>
      </c>
      <c r="DU126" s="159" t="s">
        <v>282</v>
      </c>
      <c r="DV126" s="159" t="s">
        <v>282</v>
      </c>
    </row>
    <row r="127" spans="1:126" s="212" customFormat="1" x14ac:dyDescent="0.25">
      <c r="A127" s="66" t="s">
        <v>8777</v>
      </c>
      <c r="B127" s="159"/>
      <c r="C127" s="159" t="s">
        <v>5328</v>
      </c>
      <c r="D127" s="159" t="s">
        <v>11102</v>
      </c>
      <c r="E127" s="212" t="s">
        <v>13828</v>
      </c>
      <c r="F127" s="159" t="s">
        <v>10534</v>
      </c>
      <c r="G127" s="159" t="s">
        <v>10880</v>
      </c>
      <c r="J127" s="159">
        <v>16</v>
      </c>
      <c r="K127" s="159">
        <v>2</v>
      </c>
      <c r="L127" s="66" t="s">
        <v>10667</v>
      </c>
      <c r="M127" s="159" t="s">
        <v>183</v>
      </c>
      <c r="N127" s="212" t="s">
        <v>282</v>
      </c>
      <c r="O127" s="212" t="s">
        <v>282</v>
      </c>
      <c r="P127" s="212" t="s">
        <v>282</v>
      </c>
      <c r="Q127" s="212">
        <v>144.4</v>
      </c>
      <c r="R127" s="212">
        <v>35.299999999999997</v>
      </c>
      <c r="S127" s="212">
        <v>77</v>
      </c>
      <c r="T127" s="212" t="s">
        <v>282</v>
      </c>
      <c r="U127" s="212" t="s">
        <v>282</v>
      </c>
      <c r="V127" s="212" t="s">
        <v>282</v>
      </c>
      <c r="W127" s="212">
        <v>116.3</v>
      </c>
      <c r="X127" s="212">
        <v>35.700000000000003</v>
      </c>
      <c r="Y127" s="212">
        <v>77</v>
      </c>
      <c r="Z127" s="212" t="s">
        <v>282</v>
      </c>
      <c r="AA127" s="212" t="s">
        <v>282</v>
      </c>
      <c r="AB127" s="212" t="s">
        <v>282</v>
      </c>
      <c r="AC127" s="212" t="s">
        <v>282</v>
      </c>
      <c r="AD127" s="212" t="s">
        <v>282</v>
      </c>
      <c r="AE127" s="212" t="s">
        <v>282</v>
      </c>
      <c r="AF127" s="212" t="s">
        <v>282</v>
      </c>
      <c r="AG127" s="212" t="s">
        <v>282</v>
      </c>
      <c r="AH127" s="212" t="s">
        <v>282</v>
      </c>
      <c r="AI127" s="159" t="s">
        <v>670</v>
      </c>
      <c r="AJ127" s="159" t="s">
        <v>183</v>
      </c>
      <c r="AK127" s="159" t="s">
        <v>282</v>
      </c>
      <c r="AL127" s="159" t="s">
        <v>282</v>
      </c>
      <c r="AM127" s="159" t="s">
        <v>282</v>
      </c>
      <c r="AN127" s="159">
        <v>142.6</v>
      </c>
      <c r="AO127" s="159">
        <v>35.5</v>
      </c>
      <c r="AP127" s="159">
        <v>77</v>
      </c>
      <c r="AQ127" s="159" t="s">
        <v>282</v>
      </c>
      <c r="AR127" s="159" t="s">
        <v>282</v>
      </c>
      <c r="AS127" s="159" t="s">
        <v>282</v>
      </c>
      <c r="AT127" s="159">
        <v>115.1</v>
      </c>
      <c r="AU127" s="159">
        <v>29.3</v>
      </c>
      <c r="AV127" s="159">
        <v>77</v>
      </c>
      <c r="AW127" s="159" t="s">
        <v>282</v>
      </c>
      <c r="AX127" s="159" t="s">
        <v>282</v>
      </c>
      <c r="AY127" s="159" t="s">
        <v>282</v>
      </c>
      <c r="AZ127" s="159" t="s">
        <v>282</v>
      </c>
      <c r="BA127" s="159" t="s">
        <v>282</v>
      </c>
      <c r="BB127" s="159" t="s">
        <v>282</v>
      </c>
      <c r="BC127" s="159" t="s">
        <v>282</v>
      </c>
      <c r="BD127" s="159" t="s">
        <v>282</v>
      </c>
      <c r="BE127" s="159" t="s">
        <v>282</v>
      </c>
      <c r="BF127" s="159" t="s">
        <v>282</v>
      </c>
      <c r="BG127" s="159" t="s">
        <v>282</v>
      </c>
      <c r="BH127" s="159" t="s">
        <v>282</v>
      </c>
      <c r="BI127" s="159" t="s">
        <v>282</v>
      </c>
      <c r="BJ127" s="159" t="s">
        <v>282</v>
      </c>
      <c r="BK127" s="159" t="s">
        <v>282</v>
      </c>
      <c r="BL127" s="159" t="s">
        <v>282</v>
      </c>
      <c r="BM127" s="159" t="s">
        <v>282</v>
      </c>
      <c r="BN127" s="159" t="s">
        <v>282</v>
      </c>
      <c r="BO127" s="159" t="s">
        <v>282</v>
      </c>
      <c r="BP127" s="159" t="s">
        <v>282</v>
      </c>
      <c r="BQ127" s="159" t="s">
        <v>282</v>
      </c>
      <c r="BR127" s="159" t="s">
        <v>282</v>
      </c>
      <c r="BS127" s="159" t="s">
        <v>282</v>
      </c>
      <c r="BT127" s="159" t="s">
        <v>282</v>
      </c>
      <c r="BU127" s="159" t="s">
        <v>282</v>
      </c>
      <c r="BV127" s="159" t="s">
        <v>282</v>
      </c>
      <c r="BW127" s="159" t="s">
        <v>282</v>
      </c>
      <c r="BX127" s="159" t="s">
        <v>282</v>
      </c>
      <c r="BY127" s="159" t="s">
        <v>282</v>
      </c>
      <c r="BZ127" s="159" t="s">
        <v>282</v>
      </c>
      <c r="CA127" s="159" t="s">
        <v>282</v>
      </c>
      <c r="CB127" s="159" t="s">
        <v>282</v>
      </c>
      <c r="CC127" s="159" t="s">
        <v>282</v>
      </c>
      <c r="CD127" s="159" t="s">
        <v>282</v>
      </c>
      <c r="CE127" s="159" t="s">
        <v>282</v>
      </c>
      <c r="CF127" s="159" t="s">
        <v>282</v>
      </c>
      <c r="CG127" s="159" t="s">
        <v>282</v>
      </c>
      <c r="CH127" s="159" t="s">
        <v>282</v>
      </c>
      <c r="CI127" s="159" t="s">
        <v>282</v>
      </c>
      <c r="CJ127" s="159" t="s">
        <v>282</v>
      </c>
      <c r="CK127" s="159" t="s">
        <v>282</v>
      </c>
      <c r="CL127" s="159" t="s">
        <v>282</v>
      </c>
      <c r="CM127" s="159" t="s">
        <v>282</v>
      </c>
      <c r="CN127" s="159" t="s">
        <v>282</v>
      </c>
      <c r="CO127" s="159" t="s">
        <v>282</v>
      </c>
      <c r="CP127" s="159" t="s">
        <v>282</v>
      </c>
      <c r="CQ127" s="159" t="s">
        <v>282</v>
      </c>
      <c r="CR127" s="159" t="s">
        <v>282</v>
      </c>
      <c r="CS127" s="159" t="s">
        <v>282</v>
      </c>
      <c r="CT127" s="159" t="s">
        <v>282</v>
      </c>
      <c r="CU127" s="159" t="s">
        <v>282</v>
      </c>
      <c r="CV127" s="159" t="s">
        <v>282</v>
      </c>
      <c r="CW127" s="159" t="s">
        <v>282</v>
      </c>
      <c r="CX127" s="159" t="s">
        <v>282</v>
      </c>
      <c r="CY127" s="159" t="s">
        <v>282</v>
      </c>
      <c r="CZ127" s="159" t="s">
        <v>282</v>
      </c>
      <c r="DA127" s="159" t="s">
        <v>282</v>
      </c>
      <c r="DB127" s="159" t="s">
        <v>282</v>
      </c>
      <c r="DC127" s="159" t="s">
        <v>282</v>
      </c>
      <c r="DD127" s="159" t="s">
        <v>282</v>
      </c>
      <c r="DE127" s="159" t="s">
        <v>282</v>
      </c>
      <c r="DF127" s="159" t="s">
        <v>282</v>
      </c>
      <c r="DG127" s="159" t="s">
        <v>282</v>
      </c>
      <c r="DH127" s="159" t="s">
        <v>282</v>
      </c>
      <c r="DI127" s="159" t="s">
        <v>282</v>
      </c>
      <c r="DJ127" s="159" t="s">
        <v>282</v>
      </c>
      <c r="DK127" s="159" t="s">
        <v>282</v>
      </c>
      <c r="DL127" s="159" t="s">
        <v>282</v>
      </c>
      <c r="DM127" s="159" t="s">
        <v>282</v>
      </c>
      <c r="DN127" s="159" t="s">
        <v>282</v>
      </c>
      <c r="DO127" s="159" t="s">
        <v>282</v>
      </c>
      <c r="DP127" s="159" t="s">
        <v>282</v>
      </c>
      <c r="DQ127" s="159" t="s">
        <v>282</v>
      </c>
      <c r="DR127" s="159" t="s">
        <v>282</v>
      </c>
      <c r="DS127" s="159" t="s">
        <v>282</v>
      </c>
      <c r="DT127" s="159" t="s">
        <v>282</v>
      </c>
      <c r="DU127" s="159" t="s">
        <v>282</v>
      </c>
      <c r="DV127" s="159" t="s">
        <v>282</v>
      </c>
    </row>
    <row r="128" spans="1:126" s="212" customFormat="1" x14ac:dyDescent="0.25">
      <c r="A128" s="66" t="s">
        <v>17102</v>
      </c>
      <c r="B128" s="159" t="s">
        <v>17425</v>
      </c>
      <c r="C128" s="159" t="s">
        <v>5328</v>
      </c>
      <c r="D128" s="159" t="s">
        <v>10879</v>
      </c>
      <c r="E128" s="159" t="s">
        <v>14593</v>
      </c>
      <c r="F128" s="159" t="s">
        <v>10534</v>
      </c>
      <c r="G128" s="159" t="s">
        <v>10880</v>
      </c>
      <c r="J128" s="159">
        <v>5</v>
      </c>
      <c r="K128" s="159">
        <v>2</v>
      </c>
      <c r="L128" s="159" t="s">
        <v>17103</v>
      </c>
      <c r="M128" s="159" t="s">
        <v>182</v>
      </c>
      <c r="N128" s="212" t="s">
        <v>282</v>
      </c>
      <c r="O128" s="212" t="s">
        <v>282</v>
      </c>
      <c r="P128" s="212" t="s">
        <v>282</v>
      </c>
      <c r="Q128" s="212" t="s">
        <v>282</v>
      </c>
      <c r="R128" s="212" t="s">
        <v>282</v>
      </c>
      <c r="S128" s="212" t="s">
        <v>282</v>
      </c>
      <c r="T128" s="212">
        <v>23.9</v>
      </c>
      <c r="U128" s="212">
        <v>8.6999999999999993</v>
      </c>
      <c r="V128" s="212">
        <v>283</v>
      </c>
      <c r="W128" s="212" t="s">
        <v>282</v>
      </c>
      <c r="X128" s="212" t="s">
        <v>282</v>
      </c>
      <c r="Y128" s="212" t="s">
        <v>282</v>
      </c>
      <c r="Z128" s="212">
        <v>15.3</v>
      </c>
      <c r="AA128" s="212">
        <v>8.5</v>
      </c>
      <c r="AB128" s="212">
        <v>283</v>
      </c>
      <c r="AC128" s="212" t="s">
        <v>282</v>
      </c>
      <c r="AD128" s="212" t="s">
        <v>282</v>
      </c>
      <c r="AE128" s="212" t="s">
        <v>282</v>
      </c>
      <c r="AF128" s="212" t="s">
        <v>282</v>
      </c>
      <c r="AG128" s="212" t="s">
        <v>282</v>
      </c>
      <c r="AH128" s="212" t="s">
        <v>282</v>
      </c>
      <c r="AI128" s="159" t="s">
        <v>306</v>
      </c>
      <c r="AJ128" s="159" t="s">
        <v>282</v>
      </c>
      <c r="AK128" s="159" t="s">
        <v>282</v>
      </c>
      <c r="AL128" s="159" t="s">
        <v>282</v>
      </c>
      <c r="AM128" s="159" t="s">
        <v>282</v>
      </c>
      <c r="AN128" s="159" t="s">
        <v>282</v>
      </c>
      <c r="AO128" s="159" t="s">
        <v>282</v>
      </c>
      <c r="AP128" s="159" t="s">
        <v>282</v>
      </c>
      <c r="AQ128" s="159">
        <v>23.8</v>
      </c>
      <c r="AR128" s="159">
        <v>8.4</v>
      </c>
      <c r="AS128" s="159">
        <v>330</v>
      </c>
      <c r="AT128" s="159" t="s">
        <v>282</v>
      </c>
      <c r="AU128" s="159" t="s">
        <v>282</v>
      </c>
      <c r="AV128" s="159" t="s">
        <v>282</v>
      </c>
      <c r="AW128" s="159">
        <v>20.7</v>
      </c>
      <c r="AX128" s="159">
        <v>9.6</v>
      </c>
      <c r="AY128" s="159">
        <v>330</v>
      </c>
      <c r="AZ128" s="159" t="s">
        <v>282</v>
      </c>
      <c r="BA128" s="159" t="s">
        <v>282</v>
      </c>
      <c r="BB128" s="159" t="s">
        <v>282</v>
      </c>
      <c r="BC128" s="159" t="s">
        <v>282</v>
      </c>
      <c r="BD128" s="159" t="s">
        <v>282</v>
      </c>
      <c r="BE128" s="159" t="s">
        <v>282</v>
      </c>
      <c r="BF128" s="159" t="s">
        <v>282</v>
      </c>
      <c r="BG128" s="159" t="s">
        <v>282</v>
      </c>
      <c r="BH128" s="159" t="s">
        <v>282</v>
      </c>
      <c r="BI128" s="159" t="s">
        <v>282</v>
      </c>
      <c r="BJ128" s="159" t="s">
        <v>282</v>
      </c>
      <c r="BK128" s="159" t="s">
        <v>282</v>
      </c>
      <c r="BL128" s="159" t="s">
        <v>282</v>
      </c>
      <c r="BM128" s="159" t="s">
        <v>282</v>
      </c>
      <c r="BN128" s="159" t="s">
        <v>282</v>
      </c>
      <c r="BO128" s="159" t="s">
        <v>282</v>
      </c>
      <c r="BP128" s="159" t="s">
        <v>282</v>
      </c>
      <c r="BQ128" s="159" t="s">
        <v>282</v>
      </c>
      <c r="BR128" s="159" t="s">
        <v>282</v>
      </c>
      <c r="BS128" s="159" t="s">
        <v>282</v>
      </c>
      <c r="BT128" s="159" t="s">
        <v>282</v>
      </c>
      <c r="BU128" s="159" t="s">
        <v>282</v>
      </c>
      <c r="BV128" s="159" t="s">
        <v>282</v>
      </c>
      <c r="BW128" s="159" t="s">
        <v>282</v>
      </c>
      <c r="BX128" s="159" t="s">
        <v>282</v>
      </c>
      <c r="BY128" s="159" t="s">
        <v>282</v>
      </c>
      <c r="BZ128" s="159" t="s">
        <v>282</v>
      </c>
      <c r="CA128" s="159" t="s">
        <v>282</v>
      </c>
      <c r="CB128" s="159" t="s">
        <v>282</v>
      </c>
      <c r="CC128" s="159" t="s">
        <v>282</v>
      </c>
      <c r="CD128" s="159" t="s">
        <v>282</v>
      </c>
      <c r="CE128" s="159" t="s">
        <v>282</v>
      </c>
      <c r="CF128" s="159" t="s">
        <v>282</v>
      </c>
      <c r="CG128" s="159" t="s">
        <v>282</v>
      </c>
      <c r="CH128" s="159" t="s">
        <v>282</v>
      </c>
      <c r="CI128" s="159" t="s">
        <v>282</v>
      </c>
      <c r="CJ128" s="159" t="s">
        <v>282</v>
      </c>
      <c r="CK128" s="159" t="s">
        <v>282</v>
      </c>
      <c r="CL128" s="159" t="s">
        <v>282</v>
      </c>
      <c r="CM128" s="159" t="s">
        <v>282</v>
      </c>
      <c r="CN128" s="159" t="s">
        <v>282</v>
      </c>
      <c r="CO128" s="159" t="s">
        <v>282</v>
      </c>
      <c r="CP128" s="159" t="s">
        <v>282</v>
      </c>
      <c r="CQ128" s="159" t="s">
        <v>282</v>
      </c>
      <c r="CR128" s="159" t="s">
        <v>282</v>
      </c>
      <c r="CS128" s="159" t="s">
        <v>282</v>
      </c>
      <c r="CT128" s="159" t="s">
        <v>282</v>
      </c>
      <c r="CU128" s="159" t="s">
        <v>282</v>
      </c>
      <c r="CV128" s="159" t="s">
        <v>282</v>
      </c>
      <c r="CW128" s="159" t="s">
        <v>282</v>
      </c>
      <c r="CX128" s="159" t="s">
        <v>282</v>
      </c>
      <c r="CY128" s="159" t="s">
        <v>282</v>
      </c>
      <c r="CZ128" s="159" t="s">
        <v>282</v>
      </c>
      <c r="DA128" s="159" t="s">
        <v>282</v>
      </c>
      <c r="DB128" s="159" t="s">
        <v>282</v>
      </c>
      <c r="DC128" s="159" t="s">
        <v>282</v>
      </c>
      <c r="DD128" s="159" t="s">
        <v>282</v>
      </c>
      <c r="DE128" s="159" t="s">
        <v>282</v>
      </c>
      <c r="DF128" s="159" t="s">
        <v>282</v>
      </c>
      <c r="DG128" s="159" t="s">
        <v>282</v>
      </c>
      <c r="DH128" s="159" t="s">
        <v>282</v>
      </c>
      <c r="DI128" s="159" t="s">
        <v>282</v>
      </c>
      <c r="DJ128" s="159" t="s">
        <v>282</v>
      </c>
      <c r="DK128" s="159" t="s">
        <v>282</v>
      </c>
      <c r="DL128" s="159" t="s">
        <v>282</v>
      </c>
      <c r="DM128" s="159" t="s">
        <v>282</v>
      </c>
      <c r="DN128" s="159" t="s">
        <v>282</v>
      </c>
      <c r="DO128" s="159" t="s">
        <v>282</v>
      </c>
      <c r="DP128" s="159" t="s">
        <v>282</v>
      </c>
      <c r="DQ128" s="159" t="s">
        <v>282</v>
      </c>
      <c r="DR128" s="159" t="s">
        <v>282</v>
      </c>
      <c r="DS128" s="159" t="s">
        <v>282</v>
      </c>
      <c r="DT128" s="159" t="s">
        <v>282</v>
      </c>
      <c r="DU128" s="159" t="s">
        <v>282</v>
      </c>
      <c r="DV128" s="159" t="s">
        <v>282</v>
      </c>
    </row>
    <row r="129" spans="1:126" s="212" customFormat="1" x14ac:dyDescent="0.25">
      <c r="A129" s="66" t="s">
        <v>17102</v>
      </c>
      <c r="B129" s="159" t="s">
        <v>17425</v>
      </c>
      <c r="C129" s="159" t="s">
        <v>5328</v>
      </c>
      <c r="D129" s="159" t="s">
        <v>10574</v>
      </c>
      <c r="E129" s="159" t="s">
        <v>17476</v>
      </c>
      <c r="F129" s="159" t="s">
        <v>10534</v>
      </c>
      <c r="G129" s="159" t="s">
        <v>10535</v>
      </c>
      <c r="J129" s="159">
        <v>5</v>
      </c>
      <c r="K129" s="159">
        <v>2</v>
      </c>
      <c r="L129" s="159" t="s">
        <v>17103</v>
      </c>
      <c r="M129" s="159" t="s">
        <v>182</v>
      </c>
      <c r="N129" s="212" t="s">
        <v>282</v>
      </c>
      <c r="O129" s="212" t="s">
        <v>282</v>
      </c>
      <c r="P129" s="212" t="s">
        <v>282</v>
      </c>
      <c r="Q129" s="212" t="s">
        <v>282</v>
      </c>
      <c r="R129" s="212" t="s">
        <v>282</v>
      </c>
      <c r="S129" s="212" t="s">
        <v>282</v>
      </c>
      <c r="T129" s="212">
        <v>7.3</v>
      </c>
      <c r="U129" s="212">
        <v>5.0999999999999996</v>
      </c>
      <c r="V129" s="212">
        <v>283</v>
      </c>
      <c r="W129" s="212" t="s">
        <v>282</v>
      </c>
      <c r="X129" s="212" t="s">
        <v>282</v>
      </c>
      <c r="Y129" s="212" t="s">
        <v>282</v>
      </c>
      <c r="Z129" s="212">
        <v>11.9</v>
      </c>
      <c r="AA129" s="212">
        <v>6.1</v>
      </c>
      <c r="AB129" s="212">
        <v>283</v>
      </c>
      <c r="AC129" s="212" t="s">
        <v>282</v>
      </c>
      <c r="AD129" s="212" t="s">
        <v>282</v>
      </c>
      <c r="AE129" s="212" t="s">
        <v>282</v>
      </c>
      <c r="AF129" s="212" t="s">
        <v>282</v>
      </c>
      <c r="AG129" s="212" t="s">
        <v>282</v>
      </c>
      <c r="AH129" s="212" t="s">
        <v>282</v>
      </c>
      <c r="AI129" s="159" t="s">
        <v>306</v>
      </c>
      <c r="AJ129" s="159" t="s">
        <v>282</v>
      </c>
      <c r="AK129" s="159" t="s">
        <v>282</v>
      </c>
      <c r="AL129" s="159" t="s">
        <v>282</v>
      </c>
      <c r="AM129" s="159" t="s">
        <v>282</v>
      </c>
      <c r="AN129" s="159" t="s">
        <v>282</v>
      </c>
      <c r="AO129" s="159" t="s">
        <v>282</v>
      </c>
      <c r="AP129" s="159" t="s">
        <v>282</v>
      </c>
      <c r="AQ129" s="159">
        <v>7.9</v>
      </c>
      <c r="AR129" s="159">
        <v>5.3</v>
      </c>
      <c r="AS129" s="159">
        <v>330</v>
      </c>
      <c r="AT129" s="159" t="s">
        <v>282</v>
      </c>
      <c r="AU129" s="159" t="s">
        <v>282</v>
      </c>
      <c r="AV129" s="159" t="s">
        <v>282</v>
      </c>
      <c r="AW129" s="159">
        <v>9.5</v>
      </c>
      <c r="AX129" s="159">
        <v>5.7</v>
      </c>
      <c r="AY129" s="159">
        <v>330</v>
      </c>
      <c r="AZ129" s="159" t="s">
        <v>282</v>
      </c>
      <c r="BA129" s="159" t="s">
        <v>282</v>
      </c>
      <c r="BB129" s="159" t="s">
        <v>282</v>
      </c>
      <c r="BC129" s="159" t="s">
        <v>282</v>
      </c>
      <c r="BD129" s="159" t="s">
        <v>282</v>
      </c>
      <c r="BE129" s="159" t="s">
        <v>282</v>
      </c>
      <c r="BF129" s="159" t="s">
        <v>282</v>
      </c>
      <c r="BG129" s="159" t="s">
        <v>282</v>
      </c>
      <c r="BH129" s="159" t="s">
        <v>282</v>
      </c>
      <c r="BI129" s="159" t="s">
        <v>282</v>
      </c>
      <c r="BJ129" s="159" t="s">
        <v>282</v>
      </c>
      <c r="BK129" s="159" t="s">
        <v>282</v>
      </c>
      <c r="BL129" s="159" t="s">
        <v>282</v>
      </c>
      <c r="BM129" s="159" t="s">
        <v>282</v>
      </c>
      <c r="BN129" s="159" t="s">
        <v>282</v>
      </c>
      <c r="BO129" s="159" t="s">
        <v>282</v>
      </c>
      <c r="BP129" s="159" t="s">
        <v>282</v>
      </c>
      <c r="BQ129" s="159" t="s">
        <v>282</v>
      </c>
      <c r="BR129" s="159" t="s">
        <v>282</v>
      </c>
      <c r="BS129" s="159" t="s">
        <v>282</v>
      </c>
      <c r="BT129" s="159" t="s">
        <v>282</v>
      </c>
      <c r="BU129" s="159" t="s">
        <v>282</v>
      </c>
      <c r="BV129" s="159" t="s">
        <v>282</v>
      </c>
      <c r="BW129" s="159" t="s">
        <v>282</v>
      </c>
      <c r="BX129" s="159" t="s">
        <v>282</v>
      </c>
      <c r="BY129" s="159" t="s">
        <v>282</v>
      </c>
      <c r="BZ129" s="159" t="s">
        <v>282</v>
      </c>
      <c r="CA129" s="159" t="s">
        <v>282</v>
      </c>
      <c r="CB129" s="159" t="s">
        <v>282</v>
      </c>
      <c r="CC129" s="159" t="s">
        <v>282</v>
      </c>
      <c r="CD129" s="159" t="s">
        <v>282</v>
      </c>
      <c r="CE129" s="159" t="s">
        <v>282</v>
      </c>
      <c r="CF129" s="159" t="s">
        <v>282</v>
      </c>
      <c r="CG129" s="159" t="s">
        <v>282</v>
      </c>
      <c r="CH129" s="159" t="s">
        <v>282</v>
      </c>
      <c r="CI129" s="159" t="s">
        <v>282</v>
      </c>
      <c r="CJ129" s="159" t="s">
        <v>282</v>
      </c>
      <c r="CK129" s="159" t="s">
        <v>282</v>
      </c>
      <c r="CL129" s="159" t="s">
        <v>282</v>
      </c>
      <c r="CM129" s="159" t="s">
        <v>282</v>
      </c>
      <c r="CN129" s="159" t="s">
        <v>282</v>
      </c>
      <c r="CO129" s="159" t="s">
        <v>282</v>
      </c>
      <c r="CP129" s="159" t="s">
        <v>282</v>
      </c>
      <c r="CQ129" s="159" t="s">
        <v>282</v>
      </c>
      <c r="CR129" s="159" t="s">
        <v>282</v>
      </c>
      <c r="CS129" s="159" t="s">
        <v>282</v>
      </c>
      <c r="CT129" s="159" t="s">
        <v>282</v>
      </c>
      <c r="CU129" s="159" t="s">
        <v>282</v>
      </c>
      <c r="CV129" s="159" t="s">
        <v>282</v>
      </c>
      <c r="CW129" s="159" t="s">
        <v>282</v>
      </c>
      <c r="CX129" s="159" t="s">
        <v>282</v>
      </c>
      <c r="CY129" s="159" t="s">
        <v>282</v>
      </c>
      <c r="CZ129" s="159" t="s">
        <v>282</v>
      </c>
      <c r="DA129" s="159" t="s">
        <v>282</v>
      </c>
      <c r="DB129" s="159" t="s">
        <v>282</v>
      </c>
      <c r="DC129" s="159" t="s">
        <v>282</v>
      </c>
      <c r="DD129" s="159" t="s">
        <v>282</v>
      </c>
      <c r="DE129" s="159" t="s">
        <v>282</v>
      </c>
      <c r="DF129" s="159" t="s">
        <v>282</v>
      </c>
      <c r="DG129" s="159" t="s">
        <v>282</v>
      </c>
      <c r="DH129" s="159" t="s">
        <v>282</v>
      </c>
      <c r="DI129" s="159" t="s">
        <v>282</v>
      </c>
      <c r="DJ129" s="159" t="s">
        <v>282</v>
      </c>
      <c r="DK129" s="159" t="s">
        <v>282</v>
      </c>
      <c r="DL129" s="159" t="s">
        <v>282</v>
      </c>
      <c r="DM129" s="159" t="s">
        <v>282</v>
      </c>
      <c r="DN129" s="159" t="s">
        <v>282</v>
      </c>
      <c r="DO129" s="159" t="s">
        <v>282</v>
      </c>
      <c r="DP129" s="159" t="s">
        <v>282</v>
      </c>
      <c r="DQ129" s="159" t="s">
        <v>282</v>
      </c>
      <c r="DR129" s="159" t="s">
        <v>282</v>
      </c>
      <c r="DS129" s="159" t="s">
        <v>282</v>
      </c>
      <c r="DT129" s="159" t="s">
        <v>282</v>
      </c>
      <c r="DU129" s="159" t="s">
        <v>282</v>
      </c>
      <c r="DV129" s="159" t="s">
        <v>282</v>
      </c>
    </row>
    <row r="130" spans="1:126" s="212" customFormat="1" x14ac:dyDescent="0.25">
      <c r="A130" s="212" t="s">
        <v>7199</v>
      </c>
      <c r="B130" s="66" t="s">
        <v>16374</v>
      </c>
      <c r="C130" s="66" t="s">
        <v>216</v>
      </c>
      <c r="D130" s="159" t="s">
        <v>10574</v>
      </c>
      <c r="E130" s="212" t="s">
        <v>5914</v>
      </c>
      <c r="F130" s="159" t="s">
        <v>10534</v>
      </c>
      <c r="G130" s="159" t="s">
        <v>10535</v>
      </c>
      <c r="J130" s="159">
        <v>8</v>
      </c>
      <c r="K130" s="159">
        <v>2</v>
      </c>
      <c r="L130" s="159" t="s">
        <v>256</v>
      </c>
      <c r="M130" s="159" t="s">
        <v>10507</v>
      </c>
      <c r="N130" s="212" t="s">
        <v>282</v>
      </c>
      <c r="O130" s="212" t="s">
        <v>282</v>
      </c>
      <c r="P130" s="212" t="s">
        <v>282</v>
      </c>
      <c r="Q130" s="212">
        <v>47.5</v>
      </c>
      <c r="R130" s="212">
        <v>12.7</v>
      </c>
      <c r="S130" s="212">
        <v>148</v>
      </c>
      <c r="T130" s="212" t="s">
        <v>282</v>
      </c>
      <c r="U130" s="212" t="s">
        <v>282</v>
      </c>
      <c r="V130" s="212" t="s">
        <v>282</v>
      </c>
      <c r="W130" s="212" t="s">
        <v>282</v>
      </c>
      <c r="X130" s="212" t="s">
        <v>282</v>
      </c>
      <c r="Y130" s="212" t="s">
        <v>282</v>
      </c>
      <c r="Z130" s="212" t="s">
        <v>282</v>
      </c>
      <c r="AA130" s="212" t="s">
        <v>282</v>
      </c>
      <c r="AB130" s="212" t="s">
        <v>282</v>
      </c>
      <c r="AC130" s="212" t="s">
        <v>282</v>
      </c>
      <c r="AD130" s="212" t="s">
        <v>282</v>
      </c>
      <c r="AE130" s="212" t="s">
        <v>282</v>
      </c>
      <c r="AF130" s="212">
        <v>12.3</v>
      </c>
      <c r="AG130" s="212" t="s">
        <v>282</v>
      </c>
      <c r="AH130" s="212">
        <v>127</v>
      </c>
      <c r="AI130" s="159" t="s">
        <v>790</v>
      </c>
      <c r="AJ130" s="159" t="s">
        <v>10507</v>
      </c>
      <c r="AK130" s="159" t="s">
        <v>282</v>
      </c>
      <c r="AL130" s="159" t="s">
        <v>282</v>
      </c>
      <c r="AM130" s="159" t="s">
        <v>282</v>
      </c>
      <c r="AN130" s="159">
        <v>47</v>
      </c>
      <c r="AO130" s="159">
        <v>14.8</v>
      </c>
      <c r="AP130" s="159">
        <v>146</v>
      </c>
      <c r="AQ130" s="159" t="s">
        <v>282</v>
      </c>
      <c r="AR130" s="159" t="s">
        <v>282</v>
      </c>
      <c r="AS130" s="159" t="s">
        <v>282</v>
      </c>
      <c r="AT130" s="159" t="s">
        <v>282</v>
      </c>
      <c r="AU130" s="159" t="s">
        <v>282</v>
      </c>
      <c r="AV130" s="159" t="s">
        <v>282</v>
      </c>
      <c r="AW130" s="159" t="s">
        <v>282</v>
      </c>
      <c r="AX130" s="159" t="s">
        <v>282</v>
      </c>
      <c r="AY130" s="159" t="s">
        <v>282</v>
      </c>
      <c r="AZ130" s="159" t="s">
        <v>282</v>
      </c>
      <c r="BA130" s="159" t="s">
        <v>282</v>
      </c>
      <c r="BB130" s="159" t="s">
        <v>282</v>
      </c>
      <c r="BC130" s="159">
        <v>8.1999999999999993</v>
      </c>
      <c r="BD130" s="159" t="s">
        <v>282</v>
      </c>
      <c r="BE130" s="159">
        <v>129</v>
      </c>
      <c r="BF130" s="159" t="s">
        <v>282</v>
      </c>
      <c r="BG130" s="159" t="s">
        <v>282</v>
      </c>
      <c r="BH130" s="159" t="s">
        <v>282</v>
      </c>
      <c r="BI130" s="159" t="s">
        <v>282</v>
      </c>
      <c r="BJ130" s="159" t="s">
        <v>282</v>
      </c>
      <c r="BK130" s="159" t="s">
        <v>282</v>
      </c>
      <c r="BL130" s="159" t="s">
        <v>282</v>
      </c>
      <c r="BM130" s="159" t="s">
        <v>282</v>
      </c>
      <c r="BN130" s="159" t="s">
        <v>282</v>
      </c>
      <c r="BO130" s="159" t="s">
        <v>282</v>
      </c>
      <c r="BP130" s="159" t="s">
        <v>282</v>
      </c>
      <c r="BQ130" s="159" t="s">
        <v>282</v>
      </c>
      <c r="BR130" s="159" t="s">
        <v>282</v>
      </c>
      <c r="BS130" s="159" t="s">
        <v>282</v>
      </c>
      <c r="BT130" s="159" t="s">
        <v>282</v>
      </c>
      <c r="BU130" s="159" t="s">
        <v>282</v>
      </c>
      <c r="BV130" s="159" t="s">
        <v>282</v>
      </c>
      <c r="BW130" s="159" t="s">
        <v>282</v>
      </c>
      <c r="BX130" s="159" t="s">
        <v>282</v>
      </c>
      <c r="BY130" s="159" t="s">
        <v>282</v>
      </c>
      <c r="BZ130" s="159" t="s">
        <v>282</v>
      </c>
      <c r="CA130" s="159" t="s">
        <v>282</v>
      </c>
      <c r="CB130" s="159" t="s">
        <v>282</v>
      </c>
      <c r="CC130" s="159" t="s">
        <v>282</v>
      </c>
      <c r="CD130" s="159" t="s">
        <v>282</v>
      </c>
      <c r="CE130" s="159" t="s">
        <v>282</v>
      </c>
      <c r="CF130" s="159" t="s">
        <v>282</v>
      </c>
      <c r="CG130" s="159" t="s">
        <v>282</v>
      </c>
      <c r="CH130" s="159" t="s">
        <v>282</v>
      </c>
      <c r="CI130" s="159" t="s">
        <v>282</v>
      </c>
      <c r="CJ130" s="159" t="s">
        <v>282</v>
      </c>
      <c r="CK130" s="159" t="s">
        <v>282</v>
      </c>
      <c r="CL130" s="159" t="s">
        <v>282</v>
      </c>
      <c r="CM130" s="159" t="s">
        <v>282</v>
      </c>
      <c r="CN130" s="159" t="s">
        <v>282</v>
      </c>
      <c r="CO130" s="159" t="s">
        <v>282</v>
      </c>
      <c r="CP130" s="159" t="s">
        <v>282</v>
      </c>
      <c r="CQ130" s="159" t="s">
        <v>282</v>
      </c>
      <c r="CR130" s="159" t="s">
        <v>282</v>
      </c>
      <c r="CS130" s="159" t="s">
        <v>282</v>
      </c>
      <c r="CT130" s="159" t="s">
        <v>282</v>
      </c>
      <c r="CU130" s="159" t="s">
        <v>282</v>
      </c>
      <c r="CV130" s="159" t="s">
        <v>282</v>
      </c>
      <c r="CW130" s="159" t="s">
        <v>282</v>
      </c>
      <c r="CX130" s="159" t="s">
        <v>282</v>
      </c>
      <c r="CY130" s="159" t="s">
        <v>282</v>
      </c>
      <c r="CZ130" s="159" t="s">
        <v>282</v>
      </c>
      <c r="DA130" s="159" t="s">
        <v>282</v>
      </c>
      <c r="DB130" s="159" t="s">
        <v>282</v>
      </c>
      <c r="DC130" s="159" t="s">
        <v>282</v>
      </c>
      <c r="DD130" s="159" t="s">
        <v>282</v>
      </c>
      <c r="DE130" s="159" t="s">
        <v>282</v>
      </c>
      <c r="DF130" s="159" t="s">
        <v>282</v>
      </c>
      <c r="DG130" s="159" t="s">
        <v>282</v>
      </c>
      <c r="DH130" s="159" t="s">
        <v>282</v>
      </c>
      <c r="DI130" s="159" t="s">
        <v>282</v>
      </c>
      <c r="DJ130" s="159" t="s">
        <v>282</v>
      </c>
      <c r="DK130" s="159" t="s">
        <v>282</v>
      </c>
      <c r="DL130" s="159" t="s">
        <v>282</v>
      </c>
      <c r="DM130" s="159" t="s">
        <v>282</v>
      </c>
      <c r="DN130" s="159" t="s">
        <v>282</v>
      </c>
      <c r="DO130" s="159" t="s">
        <v>282</v>
      </c>
      <c r="DP130" s="159" t="s">
        <v>282</v>
      </c>
      <c r="DQ130" s="159" t="s">
        <v>282</v>
      </c>
      <c r="DR130" s="159" t="s">
        <v>282</v>
      </c>
      <c r="DS130" s="159" t="s">
        <v>282</v>
      </c>
      <c r="DT130" s="159" t="s">
        <v>282</v>
      </c>
      <c r="DU130" s="159" t="s">
        <v>282</v>
      </c>
      <c r="DV130" s="159" t="s">
        <v>282</v>
      </c>
    </row>
    <row r="131" spans="1:126" s="212" customFormat="1" x14ac:dyDescent="0.25">
      <c r="A131" s="212" t="s">
        <v>7199</v>
      </c>
      <c r="B131" s="66" t="s">
        <v>16375</v>
      </c>
      <c r="C131" s="66" t="s">
        <v>216</v>
      </c>
      <c r="D131" s="159" t="s">
        <v>10879</v>
      </c>
      <c r="E131" s="159" t="s">
        <v>5805</v>
      </c>
      <c r="F131" s="159" t="s">
        <v>10534</v>
      </c>
      <c r="G131" s="159" t="s">
        <v>10880</v>
      </c>
      <c r="J131" s="159">
        <v>8</v>
      </c>
      <c r="K131" s="159">
        <v>2</v>
      </c>
      <c r="L131" s="159" t="s">
        <v>256</v>
      </c>
      <c r="M131" s="159" t="s">
        <v>10507</v>
      </c>
      <c r="N131" s="212" t="s">
        <v>282</v>
      </c>
      <c r="O131" s="212" t="s">
        <v>282</v>
      </c>
      <c r="P131" s="212" t="s">
        <v>282</v>
      </c>
      <c r="Q131" s="212">
        <v>17.5</v>
      </c>
      <c r="R131" s="212">
        <v>5.9</v>
      </c>
      <c r="S131" s="212">
        <v>148</v>
      </c>
      <c r="T131" s="212" t="s">
        <v>282</v>
      </c>
      <c r="U131" s="212" t="s">
        <v>282</v>
      </c>
      <c r="V131" s="212" t="s">
        <v>282</v>
      </c>
      <c r="W131" s="212" t="s">
        <v>282</v>
      </c>
      <c r="X131" s="212" t="s">
        <v>282</v>
      </c>
      <c r="Y131" s="212" t="s">
        <v>282</v>
      </c>
      <c r="Z131" s="212" t="s">
        <v>282</v>
      </c>
      <c r="AA131" s="212" t="s">
        <v>282</v>
      </c>
      <c r="AB131" s="212" t="s">
        <v>282</v>
      </c>
      <c r="AC131" s="212" t="s">
        <v>282</v>
      </c>
      <c r="AD131" s="212" t="s">
        <v>282</v>
      </c>
      <c r="AE131" s="212" t="s">
        <v>282</v>
      </c>
      <c r="AF131" s="212">
        <v>-5.5</v>
      </c>
      <c r="AG131" s="212" t="s">
        <v>282</v>
      </c>
      <c r="AH131" s="212">
        <v>135</v>
      </c>
      <c r="AI131" s="159" t="s">
        <v>790</v>
      </c>
      <c r="AJ131" s="159" t="s">
        <v>10507</v>
      </c>
      <c r="AK131" s="159" t="s">
        <v>282</v>
      </c>
      <c r="AL131" s="159" t="s">
        <v>282</v>
      </c>
      <c r="AM131" s="159" t="s">
        <v>282</v>
      </c>
      <c r="AN131" s="159">
        <v>17.2</v>
      </c>
      <c r="AO131" s="159">
        <v>6.2</v>
      </c>
      <c r="AP131" s="159">
        <v>146</v>
      </c>
      <c r="AQ131" s="159" t="s">
        <v>282</v>
      </c>
      <c r="AR131" s="159" t="s">
        <v>282</v>
      </c>
      <c r="AS131" s="159" t="s">
        <v>282</v>
      </c>
      <c r="AT131" s="159" t="s">
        <v>282</v>
      </c>
      <c r="AU131" s="159" t="s">
        <v>282</v>
      </c>
      <c r="AV131" s="159" t="s">
        <v>282</v>
      </c>
      <c r="AW131" s="159" t="s">
        <v>282</v>
      </c>
      <c r="AX131" s="159" t="s">
        <v>282</v>
      </c>
      <c r="AY131" s="159" t="s">
        <v>282</v>
      </c>
      <c r="AZ131" s="159" t="s">
        <v>282</v>
      </c>
      <c r="BA131" s="159" t="s">
        <v>282</v>
      </c>
      <c r="BB131" s="159" t="s">
        <v>282</v>
      </c>
      <c r="BC131" s="159">
        <v>-4.2</v>
      </c>
      <c r="BD131" s="159" t="s">
        <v>282</v>
      </c>
      <c r="BE131" s="159">
        <v>131</v>
      </c>
      <c r="BF131" s="159" t="s">
        <v>282</v>
      </c>
      <c r="BG131" s="159" t="s">
        <v>282</v>
      </c>
      <c r="BH131" s="159" t="s">
        <v>282</v>
      </c>
      <c r="BI131" s="159" t="s">
        <v>282</v>
      </c>
      <c r="BJ131" s="159" t="s">
        <v>282</v>
      </c>
      <c r="BK131" s="159" t="s">
        <v>282</v>
      </c>
      <c r="BL131" s="159" t="s">
        <v>282</v>
      </c>
      <c r="BM131" s="159" t="s">
        <v>282</v>
      </c>
      <c r="BN131" s="159" t="s">
        <v>282</v>
      </c>
      <c r="BO131" s="159" t="s">
        <v>282</v>
      </c>
      <c r="BP131" s="159" t="s">
        <v>282</v>
      </c>
      <c r="BQ131" s="159" t="s">
        <v>282</v>
      </c>
      <c r="BR131" s="159" t="s">
        <v>282</v>
      </c>
      <c r="BS131" s="159" t="s">
        <v>282</v>
      </c>
      <c r="BT131" s="159" t="s">
        <v>282</v>
      </c>
      <c r="BU131" s="159" t="s">
        <v>282</v>
      </c>
      <c r="BV131" s="159" t="s">
        <v>282</v>
      </c>
      <c r="BW131" s="159" t="s">
        <v>282</v>
      </c>
      <c r="BX131" s="159" t="s">
        <v>282</v>
      </c>
      <c r="BY131" s="159" t="s">
        <v>282</v>
      </c>
      <c r="BZ131" s="159" t="s">
        <v>282</v>
      </c>
      <c r="CA131" s="159" t="s">
        <v>282</v>
      </c>
      <c r="CB131" s="159" t="s">
        <v>282</v>
      </c>
      <c r="CC131" s="159" t="s">
        <v>282</v>
      </c>
      <c r="CD131" s="159" t="s">
        <v>282</v>
      </c>
      <c r="CE131" s="159" t="s">
        <v>282</v>
      </c>
      <c r="CF131" s="159" t="s">
        <v>282</v>
      </c>
      <c r="CG131" s="159" t="s">
        <v>282</v>
      </c>
      <c r="CH131" s="159" t="s">
        <v>282</v>
      </c>
      <c r="CI131" s="159" t="s">
        <v>282</v>
      </c>
      <c r="CJ131" s="159" t="s">
        <v>282</v>
      </c>
      <c r="CK131" s="159" t="s">
        <v>282</v>
      </c>
      <c r="CL131" s="159" t="s">
        <v>282</v>
      </c>
      <c r="CM131" s="159" t="s">
        <v>282</v>
      </c>
      <c r="CN131" s="159" t="s">
        <v>282</v>
      </c>
      <c r="CO131" s="159" t="s">
        <v>282</v>
      </c>
      <c r="CP131" s="159" t="s">
        <v>282</v>
      </c>
      <c r="CQ131" s="159" t="s">
        <v>282</v>
      </c>
      <c r="CR131" s="159" t="s">
        <v>282</v>
      </c>
      <c r="CS131" s="159" t="s">
        <v>282</v>
      </c>
      <c r="CT131" s="159" t="s">
        <v>282</v>
      </c>
      <c r="CU131" s="159" t="s">
        <v>282</v>
      </c>
      <c r="CV131" s="159" t="s">
        <v>282</v>
      </c>
      <c r="CW131" s="159" t="s">
        <v>282</v>
      </c>
      <c r="CX131" s="159" t="s">
        <v>282</v>
      </c>
      <c r="CY131" s="159" t="s">
        <v>282</v>
      </c>
      <c r="CZ131" s="159" t="s">
        <v>282</v>
      </c>
      <c r="DA131" s="159" t="s">
        <v>282</v>
      </c>
      <c r="DB131" s="159" t="s">
        <v>282</v>
      </c>
      <c r="DC131" s="159" t="s">
        <v>282</v>
      </c>
      <c r="DD131" s="159" t="s">
        <v>282</v>
      </c>
      <c r="DE131" s="159" t="s">
        <v>282</v>
      </c>
      <c r="DF131" s="159" t="s">
        <v>282</v>
      </c>
      <c r="DG131" s="159" t="s">
        <v>282</v>
      </c>
      <c r="DH131" s="159" t="s">
        <v>282</v>
      </c>
      <c r="DI131" s="159" t="s">
        <v>282</v>
      </c>
      <c r="DJ131" s="159" t="s">
        <v>282</v>
      </c>
      <c r="DK131" s="159" t="s">
        <v>282</v>
      </c>
      <c r="DL131" s="159" t="s">
        <v>282</v>
      </c>
      <c r="DM131" s="159" t="s">
        <v>282</v>
      </c>
      <c r="DN131" s="159" t="s">
        <v>282</v>
      </c>
      <c r="DO131" s="159" t="s">
        <v>282</v>
      </c>
      <c r="DP131" s="159" t="s">
        <v>282</v>
      </c>
      <c r="DQ131" s="159" t="s">
        <v>282</v>
      </c>
      <c r="DR131" s="159" t="s">
        <v>282</v>
      </c>
      <c r="DS131" s="159" t="s">
        <v>282</v>
      </c>
      <c r="DT131" s="159" t="s">
        <v>282</v>
      </c>
      <c r="DU131" s="159" t="s">
        <v>282</v>
      </c>
      <c r="DV131" s="159" t="s">
        <v>282</v>
      </c>
    </row>
    <row r="132" spans="1:126" s="212" customFormat="1" x14ac:dyDescent="0.25">
      <c r="A132" s="212" t="s">
        <v>9111</v>
      </c>
      <c r="B132" s="66"/>
      <c r="C132" s="66" t="s">
        <v>5328</v>
      </c>
      <c r="D132" s="159" t="s">
        <v>10574</v>
      </c>
      <c r="E132" s="159" t="s">
        <v>13077</v>
      </c>
      <c r="F132" s="159" t="s">
        <v>10534</v>
      </c>
      <c r="G132" s="159" t="s">
        <v>10535</v>
      </c>
      <c r="J132" s="159">
        <v>4</v>
      </c>
      <c r="K132" s="159">
        <v>2</v>
      </c>
      <c r="L132" s="159" t="s">
        <v>10476</v>
      </c>
      <c r="M132" s="159" t="s">
        <v>182</v>
      </c>
      <c r="N132" s="212" t="s">
        <v>282</v>
      </c>
      <c r="O132" s="212" t="s">
        <v>282</v>
      </c>
      <c r="P132" s="212" t="s">
        <v>282</v>
      </c>
      <c r="Q132" s="212" t="s">
        <v>282</v>
      </c>
      <c r="R132" s="212" t="s">
        <v>282</v>
      </c>
      <c r="S132" s="212" t="s">
        <v>282</v>
      </c>
      <c r="T132" s="212">
        <v>48.78</v>
      </c>
      <c r="U132" s="212">
        <v>10.4</v>
      </c>
      <c r="V132" s="212">
        <v>20</v>
      </c>
      <c r="W132" s="212" t="s">
        <v>282</v>
      </c>
      <c r="X132" s="212" t="s">
        <v>282</v>
      </c>
      <c r="Y132" s="212" t="s">
        <v>282</v>
      </c>
      <c r="Z132" s="212">
        <v>63.65</v>
      </c>
      <c r="AA132" s="212">
        <v>8.1300000000000008</v>
      </c>
      <c r="AB132" s="212">
        <v>20</v>
      </c>
      <c r="AC132" s="212" t="s">
        <v>282</v>
      </c>
      <c r="AD132" s="212" t="s">
        <v>282</v>
      </c>
      <c r="AE132" s="212" t="s">
        <v>282</v>
      </c>
      <c r="AF132" s="212" t="s">
        <v>282</v>
      </c>
      <c r="AG132" s="212" t="s">
        <v>282</v>
      </c>
      <c r="AH132" s="212" t="s">
        <v>282</v>
      </c>
      <c r="AI132" s="159" t="s">
        <v>636</v>
      </c>
      <c r="AJ132" s="159" t="s">
        <v>282</v>
      </c>
      <c r="AK132" s="159" t="s">
        <v>282</v>
      </c>
      <c r="AL132" s="159" t="s">
        <v>282</v>
      </c>
      <c r="AM132" s="159" t="s">
        <v>282</v>
      </c>
      <c r="AN132" s="159" t="s">
        <v>282</v>
      </c>
      <c r="AO132" s="159" t="s">
        <v>282</v>
      </c>
      <c r="AP132" s="159" t="s">
        <v>282</v>
      </c>
      <c r="AQ132" s="159">
        <v>44.25</v>
      </c>
      <c r="AR132" s="159">
        <v>4.5199999999999996</v>
      </c>
      <c r="AS132" s="159">
        <v>23</v>
      </c>
      <c r="AT132" s="159" t="s">
        <v>282</v>
      </c>
      <c r="AU132" s="159" t="s">
        <v>282</v>
      </c>
      <c r="AV132" s="159" t="s">
        <v>282</v>
      </c>
      <c r="AW132" s="159">
        <v>46.47</v>
      </c>
      <c r="AX132" s="159">
        <v>8.6</v>
      </c>
      <c r="AY132" s="159">
        <v>23</v>
      </c>
      <c r="AZ132" s="159" t="s">
        <v>282</v>
      </c>
      <c r="BA132" s="159" t="s">
        <v>282</v>
      </c>
      <c r="BB132" s="159" t="s">
        <v>282</v>
      </c>
      <c r="BC132" s="159" t="s">
        <v>282</v>
      </c>
      <c r="BD132" s="159" t="s">
        <v>282</v>
      </c>
      <c r="BE132" s="159" t="s">
        <v>282</v>
      </c>
      <c r="BF132" s="159" t="s">
        <v>282</v>
      </c>
      <c r="BG132" s="159" t="s">
        <v>282</v>
      </c>
      <c r="BH132" s="159" t="s">
        <v>282</v>
      </c>
      <c r="BI132" s="159" t="s">
        <v>282</v>
      </c>
      <c r="BJ132" s="159" t="s">
        <v>282</v>
      </c>
      <c r="BK132" s="159" t="s">
        <v>282</v>
      </c>
      <c r="BL132" s="159" t="s">
        <v>282</v>
      </c>
      <c r="BM132" s="159" t="s">
        <v>282</v>
      </c>
      <c r="BN132" s="159" t="s">
        <v>282</v>
      </c>
      <c r="BO132" s="159" t="s">
        <v>282</v>
      </c>
      <c r="BP132" s="159" t="s">
        <v>282</v>
      </c>
      <c r="BQ132" s="159" t="s">
        <v>282</v>
      </c>
      <c r="BR132" s="159" t="s">
        <v>282</v>
      </c>
      <c r="BS132" s="159" t="s">
        <v>282</v>
      </c>
      <c r="BT132" s="159" t="s">
        <v>282</v>
      </c>
      <c r="BU132" s="159" t="s">
        <v>282</v>
      </c>
      <c r="BV132" s="159" t="s">
        <v>282</v>
      </c>
      <c r="BW132" s="159" t="s">
        <v>282</v>
      </c>
      <c r="BX132" s="159" t="s">
        <v>282</v>
      </c>
      <c r="BY132" s="159" t="s">
        <v>282</v>
      </c>
      <c r="BZ132" s="159" t="s">
        <v>282</v>
      </c>
      <c r="CA132" s="159" t="s">
        <v>282</v>
      </c>
      <c r="CB132" s="159" t="s">
        <v>282</v>
      </c>
      <c r="CC132" s="159" t="s">
        <v>282</v>
      </c>
      <c r="CD132" s="159" t="s">
        <v>282</v>
      </c>
      <c r="CE132" s="159" t="s">
        <v>282</v>
      </c>
      <c r="CF132" s="159" t="s">
        <v>282</v>
      </c>
      <c r="CG132" s="159" t="s">
        <v>282</v>
      </c>
      <c r="CH132" s="159" t="s">
        <v>282</v>
      </c>
      <c r="CI132" s="159" t="s">
        <v>282</v>
      </c>
      <c r="CJ132" s="159" t="s">
        <v>282</v>
      </c>
      <c r="CK132" s="159" t="s">
        <v>282</v>
      </c>
      <c r="CL132" s="159" t="s">
        <v>282</v>
      </c>
      <c r="CM132" s="159" t="s">
        <v>282</v>
      </c>
      <c r="CN132" s="159" t="s">
        <v>282</v>
      </c>
      <c r="CO132" s="159" t="s">
        <v>282</v>
      </c>
      <c r="CP132" s="159" t="s">
        <v>282</v>
      </c>
      <c r="CQ132" s="159" t="s">
        <v>282</v>
      </c>
      <c r="CR132" s="159" t="s">
        <v>282</v>
      </c>
      <c r="CS132" s="159" t="s">
        <v>282</v>
      </c>
      <c r="CT132" s="159" t="s">
        <v>282</v>
      </c>
      <c r="CU132" s="159" t="s">
        <v>282</v>
      </c>
      <c r="CV132" s="159" t="s">
        <v>282</v>
      </c>
      <c r="CW132" s="159" t="s">
        <v>282</v>
      </c>
      <c r="CX132" s="159" t="s">
        <v>282</v>
      </c>
      <c r="CY132" s="159" t="s">
        <v>282</v>
      </c>
      <c r="CZ132" s="159" t="s">
        <v>282</v>
      </c>
      <c r="DA132" s="159" t="s">
        <v>282</v>
      </c>
      <c r="DB132" s="159" t="s">
        <v>282</v>
      </c>
      <c r="DC132" s="159" t="s">
        <v>282</v>
      </c>
      <c r="DD132" s="159" t="s">
        <v>282</v>
      </c>
      <c r="DE132" s="159" t="s">
        <v>282</v>
      </c>
      <c r="DF132" s="159" t="s">
        <v>282</v>
      </c>
      <c r="DG132" s="159" t="s">
        <v>282</v>
      </c>
      <c r="DH132" s="159" t="s">
        <v>282</v>
      </c>
      <c r="DI132" s="159" t="s">
        <v>282</v>
      </c>
      <c r="DJ132" s="159" t="s">
        <v>282</v>
      </c>
      <c r="DK132" s="159" t="s">
        <v>282</v>
      </c>
      <c r="DL132" s="159" t="s">
        <v>282</v>
      </c>
      <c r="DM132" s="159" t="s">
        <v>282</v>
      </c>
      <c r="DN132" s="159" t="s">
        <v>282</v>
      </c>
      <c r="DO132" s="159" t="s">
        <v>282</v>
      </c>
      <c r="DP132" s="159" t="s">
        <v>282</v>
      </c>
      <c r="DQ132" s="159" t="s">
        <v>282</v>
      </c>
      <c r="DR132" s="159" t="s">
        <v>282</v>
      </c>
      <c r="DS132" s="159" t="s">
        <v>282</v>
      </c>
      <c r="DT132" s="159" t="s">
        <v>282</v>
      </c>
      <c r="DU132" s="159" t="s">
        <v>282</v>
      </c>
      <c r="DV132" s="159" t="s">
        <v>282</v>
      </c>
    </row>
    <row r="133" spans="1:126" s="212" customFormat="1" x14ac:dyDescent="0.25">
      <c r="A133" s="212" t="s">
        <v>7750</v>
      </c>
      <c r="B133" s="159"/>
      <c r="C133" s="159" t="s">
        <v>5328</v>
      </c>
      <c r="D133" s="159" t="s">
        <v>10536</v>
      </c>
      <c r="E133" s="159" t="s">
        <v>5809</v>
      </c>
      <c r="F133" s="159" t="s">
        <v>10534</v>
      </c>
      <c r="G133" s="159" t="s">
        <v>10535</v>
      </c>
      <c r="J133" s="159">
        <v>6</v>
      </c>
      <c r="K133" s="159">
        <v>2</v>
      </c>
      <c r="L133" s="159" t="s">
        <v>266</v>
      </c>
      <c r="M133" s="159" t="s">
        <v>10507</v>
      </c>
      <c r="N133" s="212" t="s">
        <v>282</v>
      </c>
      <c r="O133" s="212" t="s">
        <v>282</v>
      </c>
      <c r="P133" s="212" t="s">
        <v>282</v>
      </c>
      <c r="Q133" s="212">
        <v>38.9</v>
      </c>
      <c r="R133" s="212">
        <v>8.4</v>
      </c>
      <c r="S133" s="212">
        <v>100</v>
      </c>
      <c r="T133" s="212" t="s">
        <v>282</v>
      </c>
      <c r="U133" s="212" t="s">
        <v>282</v>
      </c>
      <c r="V133" s="212" t="s">
        <v>282</v>
      </c>
      <c r="W133" s="212" t="s">
        <v>282</v>
      </c>
      <c r="X133" s="212" t="s">
        <v>282</v>
      </c>
      <c r="Y133" s="212" t="s">
        <v>282</v>
      </c>
      <c r="Z133" s="212">
        <v>74.3</v>
      </c>
      <c r="AA133" s="212">
        <v>18.3</v>
      </c>
      <c r="AB133" s="212">
        <v>74</v>
      </c>
      <c r="AC133" s="212" t="s">
        <v>282</v>
      </c>
      <c r="AD133" s="212" t="s">
        <v>282</v>
      </c>
      <c r="AE133" s="212" t="s">
        <v>282</v>
      </c>
      <c r="AF133" s="212" t="s">
        <v>282</v>
      </c>
      <c r="AG133" s="212" t="s">
        <v>282</v>
      </c>
      <c r="AH133" s="212" t="s">
        <v>282</v>
      </c>
      <c r="AI133" s="159" t="s">
        <v>274</v>
      </c>
      <c r="AJ133" s="159" t="s">
        <v>10507</v>
      </c>
      <c r="AK133" s="159" t="s">
        <v>282</v>
      </c>
      <c r="AL133" s="159" t="s">
        <v>282</v>
      </c>
      <c r="AM133" s="159" t="s">
        <v>282</v>
      </c>
      <c r="AN133" s="159">
        <v>40</v>
      </c>
      <c r="AO133" s="159">
        <v>9.4</v>
      </c>
      <c r="AP133" s="159">
        <v>100</v>
      </c>
      <c r="AQ133" s="159" t="s">
        <v>282</v>
      </c>
      <c r="AR133" s="159" t="s">
        <v>282</v>
      </c>
      <c r="AS133" s="159" t="s">
        <v>282</v>
      </c>
      <c r="AT133" s="159" t="s">
        <v>282</v>
      </c>
      <c r="AU133" s="159" t="s">
        <v>282</v>
      </c>
      <c r="AV133" s="159" t="s">
        <v>282</v>
      </c>
      <c r="AW133" s="159">
        <v>67</v>
      </c>
      <c r="AX133" s="159">
        <v>21.9</v>
      </c>
      <c r="AY133" s="159">
        <v>77</v>
      </c>
      <c r="AZ133" s="159" t="s">
        <v>282</v>
      </c>
      <c r="BA133" s="159" t="s">
        <v>282</v>
      </c>
      <c r="BB133" s="159" t="s">
        <v>282</v>
      </c>
      <c r="BC133" s="159" t="s">
        <v>282</v>
      </c>
      <c r="BD133" s="159" t="s">
        <v>282</v>
      </c>
      <c r="BE133" s="159" t="s">
        <v>282</v>
      </c>
      <c r="BF133" s="159" t="s">
        <v>282</v>
      </c>
      <c r="BG133" s="159" t="s">
        <v>282</v>
      </c>
      <c r="BH133" s="159" t="s">
        <v>282</v>
      </c>
      <c r="BI133" s="159" t="s">
        <v>282</v>
      </c>
      <c r="BJ133" s="159" t="s">
        <v>282</v>
      </c>
      <c r="BK133" s="159" t="s">
        <v>282</v>
      </c>
      <c r="BL133" s="159" t="s">
        <v>282</v>
      </c>
      <c r="BM133" s="159" t="s">
        <v>282</v>
      </c>
      <c r="BN133" s="159" t="s">
        <v>282</v>
      </c>
      <c r="BO133" s="159" t="s">
        <v>282</v>
      </c>
      <c r="BP133" s="159" t="s">
        <v>282</v>
      </c>
      <c r="BQ133" s="159" t="s">
        <v>282</v>
      </c>
      <c r="BR133" s="159" t="s">
        <v>282</v>
      </c>
      <c r="BS133" s="159" t="s">
        <v>282</v>
      </c>
      <c r="BT133" s="159" t="s">
        <v>282</v>
      </c>
      <c r="BU133" s="159" t="s">
        <v>282</v>
      </c>
      <c r="BV133" s="159" t="s">
        <v>282</v>
      </c>
      <c r="BW133" s="159" t="s">
        <v>282</v>
      </c>
      <c r="BX133" s="159" t="s">
        <v>282</v>
      </c>
      <c r="BY133" s="159" t="s">
        <v>282</v>
      </c>
      <c r="BZ133" s="159" t="s">
        <v>282</v>
      </c>
      <c r="CA133" s="159" t="s">
        <v>282</v>
      </c>
      <c r="CB133" s="159" t="s">
        <v>282</v>
      </c>
      <c r="CC133" s="159" t="s">
        <v>282</v>
      </c>
      <c r="CD133" s="159" t="s">
        <v>282</v>
      </c>
      <c r="CE133" s="159" t="s">
        <v>282</v>
      </c>
      <c r="CF133" s="159" t="s">
        <v>282</v>
      </c>
      <c r="CG133" s="159" t="s">
        <v>282</v>
      </c>
      <c r="CH133" s="159" t="s">
        <v>282</v>
      </c>
      <c r="CI133" s="159" t="s">
        <v>282</v>
      </c>
      <c r="CJ133" s="159" t="s">
        <v>282</v>
      </c>
      <c r="CK133" s="159" t="s">
        <v>282</v>
      </c>
      <c r="CL133" s="159" t="s">
        <v>282</v>
      </c>
      <c r="CM133" s="159" t="s">
        <v>282</v>
      </c>
      <c r="CN133" s="159" t="s">
        <v>282</v>
      </c>
      <c r="CO133" s="159" t="s">
        <v>282</v>
      </c>
      <c r="CP133" s="159" t="s">
        <v>282</v>
      </c>
      <c r="CQ133" s="159" t="s">
        <v>282</v>
      </c>
      <c r="CR133" s="159" t="s">
        <v>282</v>
      </c>
      <c r="CS133" s="159" t="s">
        <v>282</v>
      </c>
      <c r="CT133" s="159" t="s">
        <v>282</v>
      </c>
      <c r="CU133" s="159" t="s">
        <v>282</v>
      </c>
      <c r="CV133" s="159" t="s">
        <v>282</v>
      </c>
      <c r="CW133" s="159" t="s">
        <v>282</v>
      </c>
      <c r="CX133" s="159" t="s">
        <v>282</v>
      </c>
      <c r="CY133" s="159" t="s">
        <v>282</v>
      </c>
      <c r="CZ133" s="159" t="s">
        <v>282</v>
      </c>
      <c r="DA133" s="159" t="s">
        <v>282</v>
      </c>
      <c r="DB133" s="159" t="s">
        <v>282</v>
      </c>
      <c r="DC133" s="159" t="s">
        <v>282</v>
      </c>
      <c r="DD133" s="159" t="s">
        <v>282</v>
      </c>
      <c r="DE133" s="159" t="s">
        <v>282</v>
      </c>
      <c r="DF133" s="159" t="s">
        <v>282</v>
      </c>
      <c r="DG133" s="159" t="s">
        <v>282</v>
      </c>
      <c r="DH133" s="159" t="s">
        <v>282</v>
      </c>
      <c r="DI133" s="159" t="s">
        <v>282</v>
      </c>
      <c r="DJ133" s="159" t="s">
        <v>282</v>
      </c>
      <c r="DK133" s="159" t="s">
        <v>282</v>
      </c>
      <c r="DL133" s="159" t="s">
        <v>282</v>
      </c>
      <c r="DM133" s="159" t="s">
        <v>282</v>
      </c>
      <c r="DN133" s="159" t="s">
        <v>282</v>
      </c>
      <c r="DO133" s="159" t="s">
        <v>282</v>
      </c>
      <c r="DP133" s="159" t="s">
        <v>282</v>
      </c>
      <c r="DQ133" s="159" t="s">
        <v>282</v>
      </c>
      <c r="DR133" s="159" t="s">
        <v>282</v>
      </c>
      <c r="DS133" s="159" t="s">
        <v>282</v>
      </c>
      <c r="DT133" s="159" t="s">
        <v>282</v>
      </c>
      <c r="DU133" s="159" t="s">
        <v>282</v>
      </c>
      <c r="DV133" s="159" t="s">
        <v>282</v>
      </c>
    </row>
    <row r="134" spans="1:126" x14ac:dyDescent="0.25">
      <c r="A134" s="66" t="s">
        <v>323</v>
      </c>
      <c r="B134" s="159"/>
      <c r="C134" s="159" t="s">
        <v>5328</v>
      </c>
      <c r="D134" s="159" t="s">
        <v>10574</v>
      </c>
      <c r="E134" s="212" t="s">
        <v>10814</v>
      </c>
      <c r="F134" s="159" t="s">
        <v>10534</v>
      </c>
      <c r="G134" s="159" t="s">
        <v>10535</v>
      </c>
      <c r="J134" s="159">
        <v>26</v>
      </c>
      <c r="K134" s="159">
        <v>2</v>
      </c>
      <c r="L134" s="66" t="s">
        <v>10461</v>
      </c>
      <c r="M134" s="159" t="s">
        <v>183</v>
      </c>
      <c r="N134" t="s">
        <v>282</v>
      </c>
      <c r="O134" s="212" t="s">
        <v>282</v>
      </c>
      <c r="P134" s="212" t="s">
        <v>282</v>
      </c>
      <c r="Q134">
        <v>37.200000000000003</v>
      </c>
      <c r="R134">
        <v>10.8</v>
      </c>
      <c r="S134" s="212">
        <v>69</v>
      </c>
      <c r="T134" t="s">
        <v>282</v>
      </c>
      <c r="U134" t="s">
        <v>282</v>
      </c>
      <c r="V134" s="212" t="s">
        <v>282</v>
      </c>
      <c r="W134">
        <v>42.4</v>
      </c>
      <c r="X134">
        <v>11.4</v>
      </c>
      <c r="Y134" s="212">
        <v>69</v>
      </c>
      <c r="Z134" t="s">
        <v>282</v>
      </c>
      <c r="AA134" s="212" t="s">
        <v>282</v>
      </c>
      <c r="AB134" s="212" t="s">
        <v>282</v>
      </c>
      <c r="AC134" s="212" t="s">
        <v>282</v>
      </c>
      <c r="AD134" s="212" t="s">
        <v>282</v>
      </c>
      <c r="AE134" s="212" t="s">
        <v>282</v>
      </c>
      <c r="AF134" s="212" t="s">
        <v>282</v>
      </c>
      <c r="AG134" s="212" t="s">
        <v>282</v>
      </c>
      <c r="AH134" s="212" t="s">
        <v>282</v>
      </c>
      <c r="AI134" s="159" t="s">
        <v>310</v>
      </c>
      <c r="AJ134" s="159" t="s">
        <v>282</v>
      </c>
      <c r="AK134" s="159" t="s">
        <v>282</v>
      </c>
      <c r="AL134" s="159" t="s">
        <v>282</v>
      </c>
      <c r="AM134" s="159" t="s">
        <v>282</v>
      </c>
      <c r="AN134" s="159">
        <v>37.1</v>
      </c>
      <c r="AO134" s="159">
        <v>11.7</v>
      </c>
      <c r="AP134" s="159">
        <v>74</v>
      </c>
      <c r="AQ134" t="s">
        <v>282</v>
      </c>
      <c r="AR134" t="s">
        <v>282</v>
      </c>
      <c r="AS134" t="s">
        <v>282</v>
      </c>
      <c r="AT134">
        <v>39.4</v>
      </c>
      <c r="AU134">
        <v>11.1</v>
      </c>
      <c r="AV134">
        <v>74</v>
      </c>
      <c r="AW134" t="s">
        <v>282</v>
      </c>
      <c r="AX134" s="212" t="s">
        <v>282</v>
      </c>
      <c r="AY134" s="212" t="s">
        <v>282</v>
      </c>
      <c r="AZ134" s="212" t="s">
        <v>282</v>
      </c>
      <c r="BA134" s="212" t="s">
        <v>282</v>
      </c>
      <c r="BB134" s="212" t="s">
        <v>282</v>
      </c>
      <c r="BC134" s="212" t="s">
        <v>282</v>
      </c>
      <c r="BD134" s="212" t="s">
        <v>282</v>
      </c>
      <c r="BE134" s="212" t="s">
        <v>282</v>
      </c>
      <c r="BF134" s="212" t="s">
        <v>282</v>
      </c>
      <c r="BG134" s="212" t="s">
        <v>282</v>
      </c>
      <c r="BH134" s="212" t="s">
        <v>282</v>
      </c>
      <c r="BI134" s="212" t="s">
        <v>282</v>
      </c>
      <c r="BJ134" s="212" t="s">
        <v>282</v>
      </c>
      <c r="BK134" s="212" t="s">
        <v>282</v>
      </c>
      <c r="BL134" s="212" t="s">
        <v>282</v>
      </c>
      <c r="BM134" s="212" t="s">
        <v>282</v>
      </c>
      <c r="BN134" s="212" t="s">
        <v>282</v>
      </c>
      <c r="BO134" s="212" t="s">
        <v>282</v>
      </c>
      <c r="BP134" s="212" t="s">
        <v>282</v>
      </c>
      <c r="BQ134" s="212" t="s">
        <v>282</v>
      </c>
      <c r="BR134" s="212" t="s">
        <v>282</v>
      </c>
      <c r="BS134" s="212" t="s">
        <v>282</v>
      </c>
      <c r="BT134" s="212" t="s">
        <v>282</v>
      </c>
      <c r="BU134" s="212" t="s">
        <v>282</v>
      </c>
      <c r="BV134" s="212" t="s">
        <v>282</v>
      </c>
      <c r="BW134" s="212" t="s">
        <v>282</v>
      </c>
      <c r="BX134" s="212" t="s">
        <v>282</v>
      </c>
      <c r="BY134" s="212" t="s">
        <v>282</v>
      </c>
      <c r="BZ134" s="212" t="s">
        <v>282</v>
      </c>
      <c r="CA134" s="212" t="s">
        <v>282</v>
      </c>
      <c r="CB134" s="212" t="s">
        <v>282</v>
      </c>
      <c r="CC134" s="212" t="s">
        <v>282</v>
      </c>
      <c r="CD134" s="212" t="s">
        <v>282</v>
      </c>
      <c r="CE134" s="212" t="s">
        <v>282</v>
      </c>
      <c r="CF134" s="212" t="s">
        <v>282</v>
      </c>
      <c r="CG134" s="212" t="s">
        <v>282</v>
      </c>
      <c r="CH134" s="212" t="s">
        <v>282</v>
      </c>
      <c r="CI134" s="212" t="s">
        <v>282</v>
      </c>
      <c r="CJ134" s="212" t="s">
        <v>282</v>
      </c>
      <c r="CK134" s="212" t="s">
        <v>282</v>
      </c>
      <c r="CL134" s="212" t="s">
        <v>282</v>
      </c>
      <c r="CM134" s="212" t="s">
        <v>282</v>
      </c>
      <c r="CN134" s="212" t="s">
        <v>282</v>
      </c>
      <c r="CO134" s="212" t="s">
        <v>282</v>
      </c>
      <c r="CP134" s="212" t="s">
        <v>282</v>
      </c>
      <c r="CQ134" s="212" t="s">
        <v>282</v>
      </c>
      <c r="CR134" s="212" t="s">
        <v>282</v>
      </c>
      <c r="CS134" s="212" t="s">
        <v>282</v>
      </c>
      <c r="CT134" s="212" t="s">
        <v>282</v>
      </c>
      <c r="CU134" s="212" t="s">
        <v>282</v>
      </c>
      <c r="CV134" s="212" t="s">
        <v>282</v>
      </c>
      <c r="CW134" s="212" t="s">
        <v>282</v>
      </c>
      <c r="CX134" s="212" t="s">
        <v>282</v>
      </c>
      <c r="CY134" s="212" t="s">
        <v>282</v>
      </c>
      <c r="CZ134" s="212" t="s">
        <v>282</v>
      </c>
      <c r="DA134" s="212" t="s">
        <v>282</v>
      </c>
      <c r="DB134" s="212" t="s">
        <v>282</v>
      </c>
      <c r="DC134" s="212" t="s">
        <v>282</v>
      </c>
      <c r="DD134" s="212" t="s">
        <v>282</v>
      </c>
      <c r="DE134" s="212" t="s">
        <v>282</v>
      </c>
      <c r="DF134" s="212" t="s">
        <v>282</v>
      </c>
      <c r="DG134" s="212" t="s">
        <v>282</v>
      </c>
      <c r="DH134" s="212" t="s">
        <v>282</v>
      </c>
      <c r="DI134" s="212" t="s">
        <v>282</v>
      </c>
      <c r="DJ134" s="212" t="s">
        <v>282</v>
      </c>
      <c r="DK134" s="212" t="s">
        <v>282</v>
      </c>
      <c r="DL134" s="212" t="s">
        <v>282</v>
      </c>
      <c r="DM134" s="212" t="s">
        <v>282</v>
      </c>
      <c r="DN134" s="212" t="s">
        <v>282</v>
      </c>
      <c r="DO134" s="212" t="s">
        <v>282</v>
      </c>
      <c r="DP134" s="212" t="s">
        <v>282</v>
      </c>
      <c r="DQ134" s="212" t="s">
        <v>282</v>
      </c>
      <c r="DR134" s="212" t="s">
        <v>282</v>
      </c>
      <c r="DS134" s="212" t="s">
        <v>282</v>
      </c>
      <c r="DT134" s="212" t="s">
        <v>282</v>
      </c>
      <c r="DU134" s="212" t="s">
        <v>282</v>
      </c>
      <c r="DV134" s="212" t="s">
        <v>282</v>
      </c>
    </row>
    <row r="135" spans="1:126" x14ac:dyDescent="0.25">
      <c r="A135" s="66" t="s">
        <v>323</v>
      </c>
      <c r="B135" s="159"/>
      <c r="C135" s="159" t="s">
        <v>5328</v>
      </c>
      <c r="D135" s="159" t="s">
        <v>10574</v>
      </c>
      <c r="E135" s="212" t="s">
        <v>10817</v>
      </c>
      <c r="F135" s="159" t="s">
        <v>10534</v>
      </c>
      <c r="G135" s="159" t="s">
        <v>10535</v>
      </c>
      <c r="J135" s="159">
        <v>26</v>
      </c>
      <c r="K135" s="159">
        <v>2</v>
      </c>
      <c r="L135" s="66" t="s">
        <v>10461</v>
      </c>
      <c r="M135" s="159" t="s">
        <v>183</v>
      </c>
      <c r="N135" s="212" t="s">
        <v>282</v>
      </c>
      <c r="O135" s="212" t="s">
        <v>282</v>
      </c>
      <c r="P135" s="212" t="s">
        <v>282</v>
      </c>
      <c r="Q135">
        <v>39.4</v>
      </c>
      <c r="R135">
        <v>11.2</v>
      </c>
      <c r="S135" s="212">
        <v>69</v>
      </c>
      <c r="T135" s="212" t="s">
        <v>282</v>
      </c>
      <c r="U135" s="212" t="s">
        <v>282</v>
      </c>
      <c r="V135" s="212" t="s">
        <v>282</v>
      </c>
      <c r="W135">
        <v>39.700000000000003</v>
      </c>
      <c r="X135">
        <v>13.2</v>
      </c>
      <c r="Y135" s="212">
        <v>69</v>
      </c>
      <c r="Z135" s="212" t="s">
        <v>282</v>
      </c>
      <c r="AA135" s="212" t="s">
        <v>282</v>
      </c>
      <c r="AB135" s="212" t="s">
        <v>282</v>
      </c>
      <c r="AC135" s="212" t="s">
        <v>282</v>
      </c>
      <c r="AD135" s="212" t="s">
        <v>282</v>
      </c>
      <c r="AE135" s="212" t="s">
        <v>282</v>
      </c>
      <c r="AF135" s="212" t="s">
        <v>282</v>
      </c>
      <c r="AG135" s="212" t="s">
        <v>282</v>
      </c>
      <c r="AH135" s="212" t="s">
        <v>282</v>
      </c>
      <c r="AI135" s="159" t="s">
        <v>310</v>
      </c>
      <c r="AJ135" s="159" t="s">
        <v>282</v>
      </c>
      <c r="AK135" s="159" t="s">
        <v>282</v>
      </c>
      <c r="AL135" s="159" t="s">
        <v>282</v>
      </c>
      <c r="AM135" s="159" t="s">
        <v>282</v>
      </c>
      <c r="AN135" s="159">
        <v>41.2</v>
      </c>
      <c r="AO135" s="159">
        <v>11</v>
      </c>
      <c r="AP135" s="159">
        <v>74</v>
      </c>
      <c r="AQ135" s="212" t="s">
        <v>282</v>
      </c>
      <c r="AR135" s="212" t="s">
        <v>282</v>
      </c>
      <c r="AS135" s="212" t="s">
        <v>282</v>
      </c>
      <c r="AT135">
        <v>41.7</v>
      </c>
      <c r="AU135">
        <v>11.4</v>
      </c>
      <c r="AV135">
        <v>74</v>
      </c>
      <c r="AW135" s="212" t="s">
        <v>282</v>
      </c>
      <c r="AX135" s="212" t="s">
        <v>282</v>
      </c>
      <c r="AY135" s="212" t="s">
        <v>282</v>
      </c>
      <c r="AZ135" s="212" t="s">
        <v>282</v>
      </c>
      <c r="BA135" s="212" t="s">
        <v>282</v>
      </c>
      <c r="BB135" s="212" t="s">
        <v>282</v>
      </c>
      <c r="BC135" s="212" t="s">
        <v>282</v>
      </c>
      <c r="BD135" s="212" t="s">
        <v>282</v>
      </c>
      <c r="BE135" s="212" t="s">
        <v>282</v>
      </c>
      <c r="BF135" s="212" t="s">
        <v>282</v>
      </c>
      <c r="BG135" s="212" t="s">
        <v>282</v>
      </c>
      <c r="BH135" s="212" t="s">
        <v>282</v>
      </c>
      <c r="BI135" s="212" t="s">
        <v>282</v>
      </c>
      <c r="BJ135" s="212" t="s">
        <v>282</v>
      </c>
      <c r="BK135" s="212" t="s">
        <v>282</v>
      </c>
      <c r="BL135" s="212" t="s">
        <v>282</v>
      </c>
      <c r="BM135" s="212" t="s">
        <v>282</v>
      </c>
      <c r="BN135" s="212" t="s">
        <v>282</v>
      </c>
      <c r="BO135" s="212" t="s">
        <v>282</v>
      </c>
      <c r="BP135" s="212" t="s">
        <v>282</v>
      </c>
      <c r="BQ135" s="212" t="s">
        <v>282</v>
      </c>
      <c r="BR135" s="212" t="s">
        <v>282</v>
      </c>
      <c r="BS135" s="212" t="s">
        <v>282</v>
      </c>
      <c r="BT135" s="212" t="s">
        <v>282</v>
      </c>
      <c r="BU135" s="212" t="s">
        <v>282</v>
      </c>
      <c r="BV135" s="212" t="s">
        <v>282</v>
      </c>
      <c r="BW135" s="212" t="s">
        <v>282</v>
      </c>
      <c r="BX135" s="212" t="s">
        <v>282</v>
      </c>
      <c r="BY135" s="212" t="s">
        <v>282</v>
      </c>
      <c r="BZ135" s="212" t="s">
        <v>282</v>
      </c>
      <c r="CA135" s="212" t="s">
        <v>282</v>
      </c>
      <c r="CB135" s="212" t="s">
        <v>282</v>
      </c>
      <c r="CC135" s="212" t="s">
        <v>282</v>
      </c>
      <c r="CD135" s="212" t="s">
        <v>282</v>
      </c>
      <c r="CE135" s="212" t="s">
        <v>282</v>
      </c>
      <c r="CF135" s="212" t="s">
        <v>282</v>
      </c>
      <c r="CG135" s="212" t="s">
        <v>282</v>
      </c>
      <c r="CH135" s="212" t="s">
        <v>282</v>
      </c>
      <c r="CI135" s="212" t="s">
        <v>282</v>
      </c>
      <c r="CJ135" s="212" t="s">
        <v>282</v>
      </c>
      <c r="CK135" s="212" t="s">
        <v>282</v>
      </c>
      <c r="CL135" s="212" t="s">
        <v>282</v>
      </c>
      <c r="CM135" s="212" t="s">
        <v>282</v>
      </c>
      <c r="CN135" s="212" t="s">
        <v>282</v>
      </c>
      <c r="CO135" s="212" t="s">
        <v>282</v>
      </c>
      <c r="CP135" s="212" t="s">
        <v>282</v>
      </c>
      <c r="CQ135" s="212" t="s">
        <v>282</v>
      </c>
      <c r="CR135" s="212" t="s">
        <v>282</v>
      </c>
      <c r="CS135" s="212" t="s">
        <v>282</v>
      </c>
      <c r="CT135" s="212" t="s">
        <v>282</v>
      </c>
      <c r="CU135" s="212" t="s">
        <v>282</v>
      </c>
      <c r="CV135" s="212" t="s">
        <v>282</v>
      </c>
      <c r="CW135" s="212" t="s">
        <v>282</v>
      </c>
      <c r="CX135" s="212" t="s">
        <v>282</v>
      </c>
      <c r="CY135" s="212" t="s">
        <v>282</v>
      </c>
      <c r="CZ135" s="212" t="s">
        <v>282</v>
      </c>
      <c r="DA135" s="212" t="s">
        <v>282</v>
      </c>
      <c r="DB135" s="212" t="s">
        <v>282</v>
      </c>
      <c r="DC135" s="212" t="s">
        <v>282</v>
      </c>
      <c r="DD135" s="212" t="s">
        <v>282</v>
      </c>
      <c r="DE135" s="212" t="s">
        <v>282</v>
      </c>
      <c r="DF135" s="212" t="s">
        <v>282</v>
      </c>
      <c r="DG135" s="212" t="s">
        <v>282</v>
      </c>
      <c r="DH135" s="212" t="s">
        <v>282</v>
      </c>
      <c r="DI135" s="212" t="s">
        <v>282</v>
      </c>
      <c r="DJ135" s="212" t="s">
        <v>282</v>
      </c>
      <c r="DK135" s="212" t="s">
        <v>282</v>
      </c>
      <c r="DL135" s="212" t="s">
        <v>282</v>
      </c>
      <c r="DM135" s="212" t="s">
        <v>282</v>
      </c>
      <c r="DN135" s="212" t="s">
        <v>282</v>
      </c>
      <c r="DO135" s="212" t="s">
        <v>282</v>
      </c>
      <c r="DP135" s="212" t="s">
        <v>282</v>
      </c>
      <c r="DQ135" s="212" t="s">
        <v>282</v>
      </c>
      <c r="DR135" s="212" t="s">
        <v>282</v>
      </c>
      <c r="DS135" s="212" t="s">
        <v>282</v>
      </c>
      <c r="DT135" s="212" t="s">
        <v>282</v>
      </c>
      <c r="DU135" s="212" t="s">
        <v>282</v>
      </c>
      <c r="DV135" s="212" t="s">
        <v>282</v>
      </c>
    </row>
    <row r="136" spans="1:126" s="212" customFormat="1" x14ac:dyDescent="0.25">
      <c r="A136" s="66" t="s">
        <v>5090</v>
      </c>
      <c r="B136" s="159"/>
      <c r="C136" s="159" t="s">
        <v>5328</v>
      </c>
      <c r="D136" s="159" t="s">
        <v>10574</v>
      </c>
      <c r="E136" s="159" t="s">
        <v>13826</v>
      </c>
      <c r="F136" s="159" t="s">
        <v>10534</v>
      </c>
      <c r="G136" s="159" t="s">
        <v>10535</v>
      </c>
      <c r="J136" s="159">
        <v>4</v>
      </c>
      <c r="K136" s="159">
        <v>2</v>
      </c>
      <c r="L136" s="212" t="s">
        <v>5091</v>
      </c>
      <c r="M136" s="159" t="s">
        <v>183</v>
      </c>
      <c r="N136" s="212" t="s">
        <v>282</v>
      </c>
      <c r="O136" s="212" t="s">
        <v>282</v>
      </c>
      <c r="P136" s="212" t="s">
        <v>282</v>
      </c>
      <c r="Q136" s="212">
        <v>0.62</v>
      </c>
      <c r="R136" s="212">
        <v>0.23</v>
      </c>
      <c r="S136" s="212">
        <v>107</v>
      </c>
      <c r="T136" s="212" t="s">
        <v>282</v>
      </c>
      <c r="U136" s="212" t="s">
        <v>282</v>
      </c>
      <c r="V136" s="212" t="s">
        <v>282</v>
      </c>
      <c r="W136" s="212">
        <v>0.73</v>
      </c>
      <c r="X136" s="212">
        <v>0.2</v>
      </c>
      <c r="Y136" s="212">
        <v>107</v>
      </c>
      <c r="Z136" s="212" t="s">
        <v>282</v>
      </c>
      <c r="AA136" s="212" t="s">
        <v>282</v>
      </c>
      <c r="AB136" s="212" t="s">
        <v>282</v>
      </c>
      <c r="AC136" s="212" t="s">
        <v>282</v>
      </c>
      <c r="AD136" s="212" t="s">
        <v>282</v>
      </c>
      <c r="AE136" s="212" t="s">
        <v>282</v>
      </c>
      <c r="AF136" s="212" t="s">
        <v>282</v>
      </c>
      <c r="AG136" s="212" t="s">
        <v>282</v>
      </c>
      <c r="AH136" s="212" t="s">
        <v>282</v>
      </c>
      <c r="AI136" s="159" t="s">
        <v>636</v>
      </c>
      <c r="AJ136" s="159" t="s">
        <v>282</v>
      </c>
      <c r="AK136" s="159" t="s">
        <v>282</v>
      </c>
      <c r="AL136" s="159" t="s">
        <v>282</v>
      </c>
      <c r="AM136" s="159" t="s">
        <v>282</v>
      </c>
      <c r="AN136" s="159">
        <v>0.61</v>
      </c>
      <c r="AO136" s="159">
        <v>0.24</v>
      </c>
      <c r="AP136" s="159">
        <v>106</v>
      </c>
      <c r="AQ136" s="212" t="s">
        <v>282</v>
      </c>
      <c r="AR136" s="212" t="s">
        <v>282</v>
      </c>
      <c r="AS136" s="212" t="s">
        <v>282</v>
      </c>
      <c r="AT136" s="212">
        <v>0.66</v>
      </c>
      <c r="AU136" s="212">
        <v>0.2</v>
      </c>
      <c r="AV136" s="212">
        <v>106</v>
      </c>
      <c r="AW136" s="212" t="s">
        <v>282</v>
      </c>
      <c r="AX136" s="212" t="s">
        <v>282</v>
      </c>
      <c r="AY136" s="212" t="s">
        <v>282</v>
      </c>
      <c r="AZ136" s="212" t="s">
        <v>282</v>
      </c>
      <c r="BA136" s="212" t="s">
        <v>282</v>
      </c>
      <c r="BB136" s="212" t="s">
        <v>282</v>
      </c>
      <c r="BC136" s="212" t="s">
        <v>282</v>
      </c>
      <c r="BD136" s="212" t="s">
        <v>282</v>
      </c>
      <c r="BE136" s="212" t="s">
        <v>282</v>
      </c>
      <c r="BF136" s="212" t="s">
        <v>282</v>
      </c>
      <c r="BG136" s="212" t="s">
        <v>282</v>
      </c>
      <c r="BH136" s="212" t="s">
        <v>282</v>
      </c>
      <c r="BI136" s="212" t="s">
        <v>282</v>
      </c>
      <c r="BJ136" s="212" t="s">
        <v>282</v>
      </c>
      <c r="BK136" s="212" t="s">
        <v>282</v>
      </c>
      <c r="BL136" s="212" t="s">
        <v>282</v>
      </c>
      <c r="BM136" s="212" t="s">
        <v>282</v>
      </c>
      <c r="BN136" s="212" t="s">
        <v>282</v>
      </c>
      <c r="BO136" s="212" t="s">
        <v>282</v>
      </c>
      <c r="BP136" s="212" t="s">
        <v>282</v>
      </c>
      <c r="BQ136" s="212" t="s">
        <v>282</v>
      </c>
      <c r="BR136" s="212" t="s">
        <v>282</v>
      </c>
      <c r="BS136" s="212" t="s">
        <v>282</v>
      </c>
      <c r="BT136" s="212" t="s">
        <v>282</v>
      </c>
      <c r="BU136" s="212" t="s">
        <v>282</v>
      </c>
      <c r="BV136" s="212" t="s">
        <v>282</v>
      </c>
      <c r="BW136" s="212" t="s">
        <v>282</v>
      </c>
      <c r="BX136" s="212" t="s">
        <v>282</v>
      </c>
      <c r="BY136" s="212" t="s">
        <v>282</v>
      </c>
      <c r="BZ136" s="212" t="s">
        <v>282</v>
      </c>
      <c r="CA136" s="212" t="s">
        <v>282</v>
      </c>
      <c r="CB136" s="212" t="s">
        <v>282</v>
      </c>
      <c r="CC136" s="212" t="s">
        <v>282</v>
      </c>
      <c r="CD136" s="212" t="s">
        <v>282</v>
      </c>
      <c r="CE136" s="212" t="s">
        <v>282</v>
      </c>
      <c r="CF136" s="212" t="s">
        <v>282</v>
      </c>
      <c r="CG136" s="212" t="s">
        <v>282</v>
      </c>
      <c r="CH136" s="212" t="s">
        <v>282</v>
      </c>
      <c r="CI136" s="212" t="s">
        <v>282</v>
      </c>
      <c r="CJ136" s="212" t="s">
        <v>282</v>
      </c>
      <c r="CK136" s="212" t="s">
        <v>282</v>
      </c>
      <c r="CL136" s="212" t="s">
        <v>282</v>
      </c>
      <c r="CM136" s="212" t="s">
        <v>282</v>
      </c>
      <c r="CN136" s="212" t="s">
        <v>282</v>
      </c>
      <c r="CO136" s="212" t="s">
        <v>282</v>
      </c>
      <c r="CP136" s="212" t="s">
        <v>282</v>
      </c>
      <c r="CQ136" s="212" t="s">
        <v>282</v>
      </c>
      <c r="CR136" s="212" t="s">
        <v>282</v>
      </c>
      <c r="CS136" s="212" t="s">
        <v>282</v>
      </c>
      <c r="CT136" s="212" t="s">
        <v>282</v>
      </c>
      <c r="CU136" s="212" t="s">
        <v>282</v>
      </c>
      <c r="CV136" s="212" t="s">
        <v>282</v>
      </c>
      <c r="CW136" s="212" t="s">
        <v>282</v>
      </c>
      <c r="CX136" s="212" t="s">
        <v>282</v>
      </c>
      <c r="CY136" s="212" t="s">
        <v>282</v>
      </c>
      <c r="CZ136" s="212" t="s">
        <v>282</v>
      </c>
      <c r="DA136" s="212" t="s">
        <v>282</v>
      </c>
      <c r="DB136" s="212" t="s">
        <v>282</v>
      </c>
      <c r="DC136" s="212" t="s">
        <v>282</v>
      </c>
      <c r="DD136" s="212" t="s">
        <v>282</v>
      </c>
      <c r="DE136" s="212" t="s">
        <v>282</v>
      </c>
      <c r="DF136" s="212" t="s">
        <v>282</v>
      </c>
      <c r="DG136" s="212" t="s">
        <v>282</v>
      </c>
      <c r="DH136" s="212" t="s">
        <v>282</v>
      </c>
      <c r="DI136" s="212" t="s">
        <v>282</v>
      </c>
      <c r="DJ136" s="212" t="s">
        <v>282</v>
      </c>
      <c r="DK136" s="212" t="s">
        <v>282</v>
      </c>
      <c r="DL136" s="212" t="s">
        <v>282</v>
      </c>
      <c r="DM136" s="212" t="s">
        <v>282</v>
      </c>
      <c r="DN136" s="212" t="s">
        <v>282</v>
      </c>
      <c r="DO136" s="212" t="s">
        <v>282</v>
      </c>
      <c r="DP136" s="212" t="s">
        <v>282</v>
      </c>
      <c r="DQ136" s="212" t="s">
        <v>282</v>
      </c>
      <c r="DR136" s="212" t="s">
        <v>282</v>
      </c>
      <c r="DS136" s="212" t="s">
        <v>282</v>
      </c>
      <c r="DT136" s="212" t="s">
        <v>282</v>
      </c>
      <c r="DU136" s="212" t="s">
        <v>282</v>
      </c>
      <c r="DV136" s="212" t="s">
        <v>282</v>
      </c>
    </row>
    <row r="137" spans="1:126" x14ac:dyDescent="0.25">
      <c r="A137" s="212" t="s">
        <v>538</v>
      </c>
      <c r="C137" s="212" t="s">
        <v>5328</v>
      </c>
      <c r="D137" s="159" t="s">
        <v>10536</v>
      </c>
      <c r="E137" s="159" t="s">
        <v>5809</v>
      </c>
      <c r="F137" s="159" t="s">
        <v>10534</v>
      </c>
      <c r="G137" s="159" t="s">
        <v>10535</v>
      </c>
      <c r="J137" s="159">
        <v>6</v>
      </c>
      <c r="K137" s="159">
        <v>2</v>
      </c>
      <c r="L137" s="159" t="s">
        <v>266</v>
      </c>
      <c r="M137" s="159" t="s">
        <v>10507</v>
      </c>
      <c r="N137" t="s">
        <v>282</v>
      </c>
      <c r="O137" s="212" t="s">
        <v>282</v>
      </c>
      <c r="P137" s="212" t="s">
        <v>282</v>
      </c>
      <c r="Q137">
        <v>41.3</v>
      </c>
      <c r="R137">
        <v>8.9</v>
      </c>
      <c r="S137" s="212">
        <v>59</v>
      </c>
      <c r="T137" t="s">
        <v>282</v>
      </c>
      <c r="U137" s="212" t="s">
        <v>282</v>
      </c>
      <c r="V137" s="212" t="s">
        <v>282</v>
      </c>
      <c r="W137" s="212" t="s">
        <v>282</v>
      </c>
      <c r="X137" s="212" t="s">
        <v>282</v>
      </c>
      <c r="Y137" s="212" t="s">
        <v>282</v>
      </c>
      <c r="Z137">
        <v>63.6</v>
      </c>
      <c r="AA137">
        <v>17.2</v>
      </c>
      <c r="AB137" s="212">
        <v>37</v>
      </c>
      <c r="AC137" t="s">
        <v>282</v>
      </c>
      <c r="AD137" s="212" t="s">
        <v>282</v>
      </c>
      <c r="AE137" s="212" t="s">
        <v>282</v>
      </c>
      <c r="AF137" s="212" t="s">
        <v>282</v>
      </c>
      <c r="AG137" s="212" t="s">
        <v>282</v>
      </c>
      <c r="AH137" s="212" t="s">
        <v>282</v>
      </c>
      <c r="AI137" s="159" t="s">
        <v>790</v>
      </c>
      <c r="AJ137" s="159" t="s">
        <v>10507</v>
      </c>
      <c r="AK137" s="159" t="s">
        <v>282</v>
      </c>
      <c r="AL137" s="159" t="s">
        <v>282</v>
      </c>
      <c r="AM137" s="159" t="s">
        <v>282</v>
      </c>
      <c r="AN137" s="159">
        <v>40.799999999999997</v>
      </c>
      <c r="AO137" s="159">
        <v>8</v>
      </c>
      <c r="AP137" s="159">
        <v>55</v>
      </c>
      <c r="AQ137" t="s">
        <v>282</v>
      </c>
      <c r="AR137" t="s">
        <v>282</v>
      </c>
      <c r="AS137" t="s">
        <v>282</v>
      </c>
      <c r="AT137">
        <v>62.5</v>
      </c>
      <c r="AU137">
        <v>16.8</v>
      </c>
      <c r="AV137">
        <v>30</v>
      </c>
      <c r="AW137" t="s">
        <v>282</v>
      </c>
      <c r="AX137" s="212" t="s">
        <v>282</v>
      </c>
      <c r="AY137" s="212" t="s">
        <v>282</v>
      </c>
      <c r="AZ137" s="212" t="s">
        <v>282</v>
      </c>
      <c r="BA137" s="212" t="s">
        <v>282</v>
      </c>
      <c r="BB137" s="212" t="s">
        <v>282</v>
      </c>
      <c r="BC137" s="212" t="s">
        <v>282</v>
      </c>
      <c r="BD137" s="212" t="s">
        <v>282</v>
      </c>
      <c r="BE137" s="212" t="s">
        <v>282</v>
      </c>
      <c r="BF137" s="212" t="s">
        <v>282</v>
      </c>
      <c r="BG137" s="212" t="s">
        <v>282</v>
      </c>
      <c r="BH137" s="212" t="s">
        <v>282</v>
      </c>
      <c r="BI137" s="212" t="s">
        <v>282</v>
      </c>
      <c r="BJ137" s="212" t="s">
        <v>282</v>
      </c>
      <c r="BK137" s="212" t="s">
        <v>282</v>
      </c>
      <c r="BL137" s="212" t="s">
        <v>282</v>
      </c>
      <c r="BM137" s="212" t="s">
        <v>282</v>
      </c>
      <c r="BN137" s="212" t="s">
        <v>282</v>
      </c>
      <c r="BO137" s="212" t="s">
        <v>282</v>
      </c>
      <c r="BP137" s="212" t="s">
        <v>282</v>
      </c>
      <c r="BQ137" s="212" t="s">
        <v>282</v>
      </c>
      <c r="BR137" s="212" t="s">
        <v>282</v>
      </c>
      <c r="BS137" s="212" t="s">
        <v>282</v>
      </c>
      <c r="BT137" s="212" t="s">
        <v>282</v>
      </c>
      <c r="BU137" s="212" t="s">
        <v>282</v>
      </c>
      <c r="BV137" s="212" t="s">
        <v>282</v>
      </c>
      <c r="BW137" s="212" t="s">
        <v>282</v>
      </c>
      <c r="BX137" s="212" t="s">
        <v>282</v>
      </c>
      <c r="BY137" s="212" t="s">
        <v>282</v>
      </c>
      <c r="BZ137" s="212" t="s">
        <v>282</v>
      </c>
      <c r="CA137" s="212" t="s">
        <v>282</v>
      </c>
      <c r="CB137" s="212" t="s">
        <v>282</v>
      </c>
      <c r="CC137" s="212" t="s">
        <v>282</v>
      </c>
      <c r="CD137" s="212" t="s">
        <v>282</v>
      </c>
      <c r="CE137" s="212" t="s">
        <v>282</v>
      </c>
      <c r="CF137" s="212" t="s">
        <v>282</v>
      </c>
      <c r="CG137" s="212" t="s">
        <v>282</v>
      </c>
      <c r="CH137" s="212" t="s">
        <v>282</v>
      </c>
      <c r="CI137" s="212" t="s">
        <v>282</v>
      </c>
      <c r="CJ137" s="212" t="s">
        <v>282</v>
      </c>
      <c r="CK137" s="212" t="s">
        <v>282</v>
      </c>
      <c r="CL137" s="212" t="s">
        <v>282</v>
      </c>
      <c r="CM137" s="212" t="s">
        <v>282</v>
      </c>
      <c r="CN137" s="212" t="s">
        <v>282</v>
      </c>
      <c r="CO137" s="212" t="s">
        <v>282</v>
      </c>
      <c r="CP137" s="212" t="s">
        <v>282</v>
      </c>
      <c r="CQ137" s="212" t="s">
        <v>282</v>
      </c>
      <c r="CR137" s="212" t="s">
        <v>282</v>
      </c>
      <c r="CS137" s="212" t="s">
        <v>282</v>
      </c>
      <c r="CT137" s="212" t="s">
        <v>282</v>
      </c>
      <c r="CU137" s="212" t="s">
        <v>282</v>
      </c>
      <c r="CV137" s="212" t="s">
        <v>282</v>
      </c>
      <c r="CW137" s="212" t="s">
        <v>282</v>
      </c>
      <c r="CX137" s="212" t="s">
        <v>282</v>
      </c>
      <c r="CY137" s="212" t="s">
        <v>282</v>
      </c>
      <c r="CZ137" s="212" t="s">
        <v>282</v>
      </c>
      <c r="DA137" s="212" t="s">
        <v>282</v>
      </c>
      <c r="DB137" s="212" t="s">
        <v>282</v>
      </c>
      <c r="DC137" s="212" t="s">
        <v>282</v>
      </c>
      <c r="DD137" s="212" t="s">
        <v>282</v>
      </c>
      <c r="DE137" s="212" t="s">
        <v>282</v>
      </c>
      <c r="DF137" s="212" t="s">
        <v>282</v>
      </c>
      <c r="DG137" s="212" t="s">
        <v>282</v>
      </c>
      <c r="DH137" s="212" t="s">
        <v>282</v>
      </c>
      <c r="DI137" s="212" t="s">
        <v>282</v>
      </c>
      <c r="DJ137" s="212" t="s">
        <v>282</v>
      </c>
      <c r="DK137" s="212" t="s">
        <v>282</v>
      </c>
      <c r="DL137" s="212" t="s">
        <v>282</v>
      </c>
      <c r="DM137" s="212" t="s">
        <v>282</v>
      </c>
      <c r="DN137" s="212" t="s">
        <v>282</v>
      </c>
      <c r="DO137" s="212" t="s">
        <v>282</v>
      </c>
      <c r="DP137" s="212" t="s">
        <v>282</v>
      </c>
      <c r="DQ137" s="212" t="s">
        <v>282</v>
      </c>
      <c r="DR137" s="212" t="s">
        <v>282</v>
      </c>
      <c r="DS137" s="212" t="s">
        <v>282</v>
      </c>
      <c r="DT137" s="212" t="s">
        <v>282</v>
      </c>
      <c r="DU137" s="212" t="s">
        <v>282</v>
      </c>
      <c r="DV137" s="212" t="s">
        <v>282</v>
      </c>
    </row>
    <row r="138" spans="1:126" x14ac:dyDescent="0.25">
      <c r="A138" s="66" t="s">
        <v>523</v>
      </c>
      <c r="B138" s="159" t="s">
        <v>12707</v>
      </c>
      <c r="C138" s="159" t="s">
        <v>216</v>
      </c>
      <c r="D138" s="159" t="s">
        <v>10574</v>
      </c>
      <c r="E138" s="212" t="s">
        <v>5914</v>
      </c>
      <c r="F138" s="159" t="s">
        <v>10534</v>
      </c>
      <c r="G138" s="159" t="s">
        <v>10535</v>
      </c>
      <c r="J138" s="159">
        <v>8</v>
      </c>
      <c r="K138" s="159">
        <v>2</v>
      </c>
      <c r="L138" s="159" t="s">
        <v>261</v>
      </c>
      <c r="M138" s="159" t="s">
        <v>10507</v>
      </c>
      <c r="N138" t="s">
        <v>282</v>
      </c>
      <c r="O138" s="212" t="s">
        <v>282</v>
      </c>
      <c r="P138" s="212" t="s">
        <v>282</v>
      </c>
      <c r="Q138">
        <v>43.6</v>
      </c>
      <c r="R138">
        <v>8.16</v>
      </c>
      <c r="S138" s="212">
        <v>104</v>
      </c>
      <c r="T138" t="s">
        <v>282</v>
      </c>
      <c r="U138" s="212" t="s">
        <v>282</v>
      </c>
      <c r="V138" s="212" t="s">
        <v>282</v>
      </c>
      <c r="W138" s="212" t="s">
        <v>282</v>
      </c>
      <c r="X138" s="212" t="s">
        <v>282</v>
      </c>
      <c r="Y138" s="212" t="s">
        <v>282</v>
      </c>
      <c r="Z138" s="212" t="s">
        <v>282</v>
      </c>
      <c r="AA138" s="212" t="s">
        <v>282</v>
      </c>
      <c r="AB138" s="212" t="s">
        <v>282</v>
      </c>
      <c r="AC138">
        <v>12.7</v>
      </c>
      <c r="AD138">
        <v>12.24</v>
      </c>
      <c r="AE138" s="212">
        <v>104</v>
      </c>
      <c r="AF138" t="s">
        <v>282</v>
      </c>
      <c r="AG138" t="s">
        <v>282</v>
      </c>
      <c r="AH138" s="212" t="s">
        <v>282</v>
      </c>
      <c r="AI138" s="159" t="s">
        <v>255</v>
      </c>
      <c r="AJ138" s="159" t="s">
        <v>10507</v>
      </c>
      <c r="AK138" s="159" t="s">
        <v>282</v>
      </c>
      <c r="AL138" s="159" t="s">
        <v>282</v>
      </c>
      <c r="AM138" s="159" t="s">
        <v>282</v>
      </c>
      <c r="AN138" s="159">
        <v>41.8</v>
      </c>
      <c r="AO138" s="159">
        <v>8.2799999999999994</v>
      </c>
      <c r="AP138" s="159">
        <v>107</v>
      </c>
      <c r="AQ138" t="s">
        <v>282</v>
      </c>
      <c r="AR138" s="212" t="s">
        <v>282</v>
      </c>
      <c r="AS138" s="212" t="s">
        <v>282</v>
      </c>
      <c r="AT138" s="212" t="s">
        <v>282</v>
      </c>
      <c r="AU138" s="212" t="s">
        <v>282</v>
      </c>
      <c r="AV138" s="212" t="s">
        <v>282</v>
      </c>
      <c r="AW138" s="212" t="s">
        <v>282</v>
      </c>
      <c r="AX138" s="212" t="s">
        <v>282</v>
      </c>
      <c r="AY138" s="212" t="s">
        <v>282</v>
      </c>
      <c r="AZ138">
        <v>15.2</v>
      </c>
      <c r="BA138">
        <v>13.45</v>
      </c>
      <c r="BB138">
        <v>107</v>
      </c>
      <c r="BC138" t="s">
        <v>282</v>
      </c>
      <c r="BD138" s="212" t="s">
        <v>282</v>
      </c>
      <c r="BE138" s="212" t="s">
        <v>282</v>
      </c>
      <c r="BF138" s="212" t="s">
        <v>282</v>
      </c>
      <c r="BG138" s="212" t="s">
        <v>282</v>
      </c>
      <c r="BH138" s="212" t="s">
        <v>282</v>
      </c>
      <c r="BI138" s="212" t="s">
        <v>282</v>
      </c>
      <c r="BJ138" s="212" t="s">
        <v>282</v>
      </c>
      <c r="BK138" s="212" t="s">
        <v>282</v>
      </c>
      <c r="BL138" s="212" t="s">
        <v>282</v>
      </c>
      <c r="BM138" s="212" t="s">
        <v>282</v>
      </c>
      <c r="BN138" s="212" t="s">
        <v>282</v>
      </c>
      <c r="BO138" s="212" t="s">
        <v>282</v>
      </c>
      <c r="BP138" s="212" t="s">
        <v>282</v>
      </c>
      <c r="BQ138" s="212" t="s">
        <v>282</v>
      </c>
      <c r="BR138" s="212" t="s">
        <v>282</v>
      </c>
      <c r="BS138" s="212" t="s">
        <v>282</v>
      </c>
      <c r="BT138" s="212" t="s">
        <v>282</v>
      </c>
      <c r="BU138" s="212" t="s">
        <v>282</v>
      </c>
      <c r="BV138" s="212" t="s">
        <v>282</v>
      </c>
      <c r="BW138" s="212" t="s">
        <v>282</v>
      </c>
      <c r="BX138" s="212" t="s">
        <v>282</v>
      </c>
      <c r="BY138" s="212" t="s">
        <v>282</v>
      </c>
      <c r="BZ138" s="212" t="s">
        <v>282</v>
      </c>
      <c r="CA138" s="212" t="s">
        <v>282</v>
      </c>
      <c r="CB138" s="212" t="s">
        <v>282</v>
      </c>
      <c r="CC138" s="212" t="s">
        <v>282</v>
      </c>
      <c r="CD138" s="212" t="s">
        <v>282</v>
      </c>
      <c r="CE138" s="212" t="s">
        <v>282</v>
      </c>
      <c r="CF138" s="212" t="s">
        <v>282</v>
      </c>
      <c r="CG138" s="212" t="s">
        <v>282</v>
      </c>
      <c r="CH138" s="212" t="s">
        <v>282</v>
      </c>
      <c r="CI138" s="212" t="s">
        <v>282</v>
      </c>
      <c r="CJ138" s="212" t="s">
        <v>282</v>
      </c>
      <c r="CK138" s="212" t="s">
        <v>282</v>
      </c>
      <c r="CL138" s="212" t="s">
        <v>282</v>
      </c>
      <c r="CM138" s="212" t="s">
        <v>282</v>
      </c>
      <c r="CN138" s="212" t="s">
        <v>282</v>
      </c>
      <c r="CO138" s="212" t="s">
        <v>282</v>
      </c>
      <c r="CP138" s="212" t="s">
        <v>282</v>
      </c>
      <c r="CQ138" s="212" t="s">
        <v>282</v>
      </c>
      <c r="CR138" s="212" t="s">
        <v>282</v>
      </c>
      <c r="CS138" s="212" t="s">
        <v>282</v>
      </c>
      <c r="CT138" s="212" t="s">
        <v>282</v>
      </c>
      <c r="CU138" s="212" t="s">
        <v>282</v>
      </c>
      <c r="CV138" s="212" t="s">
        <v>282</v>
      </c>
      <c r="CW138" s="212" t="s">
        <v>282</v>
      </c>
      <c r="CX138" s="212" t="s">
        <v>282</v>
      </c>
      <c r="CY138" s="212" t="s">
        <v>282</v>
      </c>
      <c r="CZ138" s="212" t="s">
        <v>282</v>
      </c>
      <c r="DA138" s="212" t="s">
        <v>282</v>
      </c>
      <c r="DB138" s="212" t="s">
        <v>282</v>
      </c>
      <c r="DC138" s="212" t="s">
        <v>282</v>
      </c>
      <c r="DD138" s="212" t="s">
        <v>282</v>
      </c>
      <c r="DE138" s="212" t="s">
        <v>282</v>
      </c>
      <c r="DF138" s="212" t="s">
        <v>282</v>
      </c>
      <c r="DG138" s="212" t="s">
        <v>282</v>
      </c>
      <c r="DH138" s="212" t="s">
        <v>282</v>
      </c>
      <c r="DI138" s="212" t="s">
        <v>282</v>
      </c>
      <c r="DJ138" s="212" t="s">
        <v>282</v>
      </c>
      <c r="DK138" s="212" t="s">
        <v>282</v>
      </c>
      <c r="DL138" s="212" t="s">
        <v>282</v>
      </c>
      <c r="DM138" s="212" t="s">
        <v>282</v>
      </c>
      <c r="DN138" s="212" t="s">
        <v>282</v>
      </c>
      <c r="DO138" s="212" t="s">
        <v>282</v>
      </c>
      <c r="DP138" s="212" t="s">
        <v>282</v>
      </c>
      <c r="DQ138" s="212" t="s">
        <v>282</v>
      </c>
      <c r="DR138" s="212" t="s">
        <v>282</v>
      </c>
      <c r="DS138" s="212" t="s">
        <v>282</v>
      </c>
      <c r="DT138" s="212" t="s">
        <v>282</v>
      </c>
      <c r="DU138" s="212" t="s">
        <v>282</v>
      </c>
      <c r="DV138" s="212" t="s">
        <v>282</v>
      </c>
    </row>
    <row r="139" spans="1:126" x14ac:dyDescent="0.25">
      <c r="A139" t="s">
        <v>629</v>
      </c>
      <c r="C139" s="212" t="s">
        <v>5328</v>
      </c>
      <c r="D139" s="159" t="s">
        <v>10574</v>
      </c>
      <c r="E139" s="66" t="s">
        <v>10855</v>
      </c>
      <c r="F139" s="159" t="s">
        <v>10534</v>
      </c>
      <c r="G139" s="159" t="s">
        <v>10535</v>
      </c>
      <c r="J139" s="159">
        <v>8</v>
      </c>
      <c r="K139" s="159">
        <v>3</v>
      </c>
      <c r="L139" s="66" t="s">
        <v>670</v>
      </c>
      <c r="M139" s="159" t="s">
        <v>183</v>
      </c>
      <c r="N139" t="s">
        <v>282</v>
      </c>
      <c r="O139" s="212" t="s">
        <v>282</v>
      </c>
      <c r="P139" s="212" t="s">
        <v>282</v>
      </c>
      <c r="Q139">
        <v>0.04</v>
      </c>
      <c r="R139">
        <v>1.67</v>
      </c>
      <c r="S139" s="212">
        <v>30</v>
      </c>
      <c r="T139" t="s">
        <v>282</v>
      </c>
      <c r="U139" s="212" t="s">
        <v>282</v>
      </c>
      <c r="V139" s="212" t="s">
        <v>282</v>
      </c>
      <c r="W139" s="212" t="s">
        <v>282</v>
      </c>
      <c r="X139" s="212" t="s">
        <v>282</v>
      </c>
      <c r="Y139" s="212" t="s">
        <v>282</v>
      </c>
      <c r="Z139">
        <v>0.99</v>
      </c>
      <c r="AA139">
        <v>1.85</v>
      </c>
      <c r="AB139" s="212">
        <v>29</v>
      </c>
      <c r="AC139" t="s">
        <v>282</v>
      </c>
      <c r="AD139" s="212" t="s">
        <v>282</v>
      </c>
      <c r="AE139" s="212" t="s">
        <v>282</v>
      </c>
      <c r="AF139" s="212" t="s">
        <v>282</v>
      </c>
      <c r="AG139" s="212" t="s">
        <v>282</v>
      </c>
      <c r="AH139" s="212" t="s">
        <v>282</v>
      </c>
      <c r="AI139" s="66" t="s">
        <v>670</v>
      </c>
      <c r="AJ139" s="159" t="s">
        <v>183</v>
      </c>
      <c r="AK139" s="159" t="s">
        <v>282</v>
      </c>
      <c r="AL139" s="159" t="s">
        <v>282</v>
      </c>
      <c r="AM139" s="159" t="s">
        <v>282</v>
      </c>
      <c r="AN139" s="159">
        <v>0.04</v>
      </c>
      <c r="AO139" s="159">
        <v>1.51</v>
      </c>
      <c r="AP139" s="159">
        <v>29</v>
      </c>
      <c r="AQ139" t="s">
        <v>282</v>
      </c>
      <c r="AR139" s="212" t="s">
        <v>282</v>
      </c>
      <c r="AS139" s="212" t="s">
        <v>282</v>
      </c>
      <c r="AT139" s="212" t="s">
        <v>282</v>
      </c>
      <c r="AU139" s="212" t="s">
        <v>282</v>
      </c>
      <c r="AV139" s="212" t="s">
        <v>282</v>
      </c>
      <c r="AW139">
        <v>1.1000000000000001</v>
      </c>
      <c r="AX139">
        <v>1.56</v>
      </c>
      <c r="AY139">
        <v>27</v>
      </c>
      <c r="AZ139" t="s">
        <v>282</v>
      </c>
      <c r="BA139" s="212" t="s">
        <v>282</v>
      </c>
      <c r="BB139" s="212" t="s">
        <v>282</v>
      </c>
      <c r="BC139" s="212" t="s">
        <v>282</v>
      </c>
      <c r="BD139" s="212" t="s">
        <v>282</v>
      </c>
      <c r="BE139" s="212" t="s">
        <v>282</v>
      </c>
      <c r="BF139" t="s">
        <v>636</v>
      </c>
      <c r="BG139" t="s">
        <v>282</v>
      </c>
      <c r="BH139" t="s">
        <v>282</v>
      </c>
      <c r="BI139" t="s">
        <v>282</v>
      </c>
      <c r="BJ139" t="s">
        <v>282</v>
      </c>
      <c r="BK139">
        <v>-0.22</v>
      </c>
      <c r="BL139">
        <v>1.52</v>
      </c>
      <c r="BM139">
        <v>29</v>
      </c>
      <c r="BN139" s="212">
        <v>-0.22</v>
      </c>
      <c r="BO139" s="212">
        <v>1.52</v>
      </c>
      <c r="BP139" s="212">
        <v>29</v>
      </c>
      <c r="BQ139">
        <v>0.26</v>
      </c>
      <c r="BR139">
        <v>1.82</v>
      </c>
      <c r="BS139">
        <v>29</v>
      </c>
      <c r="BT139" s="212">
        <v>0.26</v>
      </c>
      <c r="BU139" s="212">
        <v>1.82</v>
      </c>
      <c r="BV139" s="212">
        <v>29</v>
      </c>
      <c r="BW139" t="s">
        <v>282</v>
      </c>
      <c r="BX139" s="212" t="s">
        <v>282</v>
      </c>
      <c r="BY139" s="212" t="s">
        <v>282</v>
      </c>
      <c r="BZ139" s="212" t="s">
        <v>282</v>
      </c>
      <c r="CA139" s="212" t="s">
        <v>282</v>
      </c>
      <c r="CB139" s="212" t="s">
        <v>282</v>
      </c>
      <c r="CC139" s="212" t="s">
        <v>282</v>
      </c>
      <c r="CD139" s="212" t="s">
        <v>282</v>
      </c>
      <c r="CE139" s="212" t="s">
        <v>282</v>
      </c>
      <c r="CF139" s="212" t="s">
        <v>282</v>
      </c>
      <c r="CG139" s="212" t="s">
        <v>282</v>
      </c>
      <c r="CH139" s="212" t="s">
        <v>282</v>
      </c>
      <c r="CI139" s="212" t="s">
        <v>282</v>
      </c>
      <c r="CJ139" s="212" t="s">
        <v>282</v>
      </c>
      <c r="CK139" s="212" t="s">
        <v>282</v>
      </c>
      <c r="CL139" s="212" t="s">
        <v>282</v>
      </c>
      <c r="CM139" s="212" t="s">
        <v>282</v>
      </c>
      <c r="CN139" s="212" t="s">
        <v>282</v>
      </c>
      <c r="CO139" s="212" t="s">
        <v>282</v>
      </c>
      <c r="CP139" s="212" t="s">
        <v>282</v>
      </c>
      <c r="CQ139" s="212" t="s">
        <v>282</v>
      </c>
      <c r="CR139" s="212" t="s">
        <v>282</v>
      </c>
      <c r="CS139" s="212" t="s">
        <v>282</v>
      </c>
      <c r="CT139" s="212" t="s">
        <v>282</v>
      </c>
      <c r="CU139" s="212" t="s">
        <v>282</v>
      </c>
      <c r="CV139" s="212" t="s">
        <v>282</v>
      </c>
      <c r="CW139" s="212" t="s">
        <v>282</v>
      </c>
      <c r="CX139" s="212" t="s">
        <v>282</v>
      </c>
      <c r="CY139" s="212" t="s">
        <v>282</v>
      </c>
      <c r="CZ139" s="212" t="s">
        <v>282</v>
      </c>
      <c r="DA139" s="212" t="s">
        <v>282</v>
      </c>
      <c r="DB139" s="212" t="s">
        <v>282</v>
      </c>
      <c r="DC139" s="212" t="s">
        <v>282</v>
      </c>
      <c r="DD139" s="212" t="s">
        <v>282</v>
      </c>
      <c r="DE139" s="212" t="s">
        <v>282</v>
      </c>
      <c r="DF139" s="212" t="s">
        <v>282</v>
      </c>
      <c r="DG139" s="212" t="s">
        <v>282</v>
      </c>
      <c r="DH139" s="212" t="s">
        <v>282</v>
      </c>
      <c r="DI139" s="212" t="s">
        <v>282</v>
      </c>
      <c r="DJ139" s="212" t="s">
        <v>282</v>
      </c>
      <c r="DK139" s="212" t="s">
        <v>282</v>
      </c>
      <c r="DL139" s="212" t="s">
        <v>282</v>
      </c>
      <c r="DM139" s="212" t="s">
        <v>282</v>
      </c>
      <c r="DN139" s="212" t="s">
        <v>282</v>
      </c>
      <c r="DO139" s="212" t="s">
        <v>282</v>
      </c>
      <c r="DP139" s="212" t="s">
        <v>282</v>
      </c>
      <c r="DQ139" s="212" t="s">
        <v>282</v>
      </c>
      <c r="DR139" s="212" t="s">
        <v>282</v>
      </c>
      <c r="DS139" s="212" t="s">
        <v>282</v>
      </c>
      <c r="DT139" s="212" t="s">
        <v>282</v>
      </c>
      <c r="DU139" s="212" t="s">
        <v>282</v>
      </c>
      <c r="DV139" s="212" t="s">
        <v>282</v>
      </c>
    </row>
    <row r="140" spans="1:126" x14ac:dyDescent="0.25">
      <c r="A140" s="66" t="s">
        <v>921</v>
      </c>
      <c r="B140" t="s">
        <v>12760</v>
      </c>
      <c r="C140" s="212" t="s">
        <v>5328</v>
      </c>
      <c r="D140" s="159" t="s">
        <v>10879</v>
      </c>
      <c r="E140" s="212" t="s">
        <v>5915</v>
      </c>
      <c r="F140" s="159" t="s">
        <v>10534</v>
      </c>
      <c r="G140" s="159" t="s">
        <v>10880</v>
      </c>
      <c r="J140" s="159">
        <v>12</v>
      </c>
      <c r="K140" s="159">
        <v>2</v>
      </c>
      <c r="L140" s="66" t="s">
        <v>12750</v>
      </c>
      <c r="M140" s="159" t="s">
        <v>183</v>
      </c>
      <c r="N140" t="s">
        <v>12761</v>
      </c>
      <c r="O140">
        <v>10</v>
      </c>
      <c r="P140">
        <v>44</v>
      </c>
      <c r="Q140">
        <v>112.73</v>
      </c>
      <c r="R140">
        <v>19.760000000000002</v>
      </c>
      <c r="S140" s="212">
        <v>44</v>
      </c>
      <c r="T140" t="s">
        <v>282</v>
      </c>
      <c r="U140" t="s">
        <v>282</v>
      </c>
      <c r="V140" s="212" t="s">
        <v>282</v>
      </c>
      <c r="W140" t="s">
        <v>282</v>
      </c>
      <c r="X140" t="s">
        <v>282</v>
      </c>
      <c r="Y140" s="212" t="s">
        <v>282</v>
      </c>
      <c r="Z140">
        <v>92.7</v>
      </c>
      <c r="AA140">
        <v>28.26</v>
      </c>
      <c r="AB140" s="212">
        <v>38</v>
      </c>
      <c r="AC140" s="212" t="s">
        <v>282</v>
      </c>
      <c r="AD140" s="212" t="s">
        <v>282</v>
      </c>
      <c r="AE140" s="212" t="s">
        <v>282</v>
      </c>
      <c r="AF140" s="212" t="s">
        <v>282</v>
      </c>
      <c r="AG140" s="212" t="s">
        <v>282</v>
      </c>
      <c r="AH140" s="212" t="s">
        <v>282</v>
      </c>
      <c r="AI140" s="66" t="s">
        <v>11461</v>
      </c>
      <c r="AJ140" s="159" t="s">
        <v>183</v>
      </c>
      <c r="AK140" s="212" t="s">
        <v>12761</v>
      </c>
      <c r="AL140">
        <v>6</v>
      </c>
      <c r="AM140">
        <v>43</v>
      </c>
      <c r="AN140" s="159">
        <v>114.72</v>
      </c>
      <c r="AO140" s="159">
        <v>22.52</v>
      </c>
      <c r="AP140" s="159">
        <v>43</v>
      </c>
      <c r="AQ140" t="s">
        <v>282</v>
      </c>
      <c r="AR140" t="s">
        <v>282</v>
      </c>
      <c r="AS140" t="s">
        <v>282</v>
      </c>
      <c r="AT140" t="s">
        <v>282</v>
      </c>
      <c r="AU140" t="s">
        <v>282</v>
      </c>
      <c r="AV140" t="s">
        <v>282</v>
      </c>
      <c r="AW140">
        <v>105.35</v>
      </c>
      <c r="AX140">
        <v>31.06</v>
      </c>
      <c r="AY140">
        <v>40</v>
      </c>
      <c r="AZ140" s="212" t="s">
        <v>282</v>
      </c>
      <c r="BA140" s="212" t="s">
        <v>282</v>
      </c>
      <c r="BB140" s="212" t="s">
        <v>282</v>
      </c>
      <c r="BC140" s="212" t="s">
        <v>282</v>
      </c>
      <c r="BD140" s="212" t="s">
        <v>282</v>
      </c>
      <c r="BE140" s="212" t="s">
        <v>282</v>
      </c>
      <c r="BF140" s="212" t="s">
        <v>282</v>
      </c>
      <c r="BG140" s="212" t="s">
        <v>282</v>
      </c>
      <c r="BH140" s="212" t="s">
        <v>282</v>
      </c>
      <c r="BI140" s="212" t="s">
        <v>282</v>
      </c>
      <c r="BJ140" s="212" t="s">
        <v>282</v>
      </c>
      <c r="BK140" s="212" t="s">
        <v>282</v>
      </c>
      <c r="BL140" s="212" t="s">
        <v>282</v>
      </c>
      <c r="BM140" s="212" t="s">
        <v>282</v>
      </c>
      <c r="BN140" s="212" t="s">
        <v>282</v>
      </c>
      <c r="BO140" s="212" t="s">
        <v>282</v>
      </c>
      <c r="BP140" s="212" t="s">
        <v>282</v>
      </c>
      <c r="BQ140" s="212" t="s">
        <v>282</v>
      </c>
      <c r="BR140" s="212" t="s">
        <v>282</v>
      </c>
      <c r="BS140" s="212" t="s">
        <v>282</v>
      </c>
      <c r="BT140" s="212" t="s">
        <v>282</v>
      </c>
      <c r="BU140" s="212" t="s">
        <v>282</v>
      </c>
      <c r="BV140" s="212" t="s">
        <v>282</v>
      </c>
      <c r="BW140" s="212" t="s">
        <v>282</v>
      </c>
      <c r="BX140" s="212" t="s">
        <v>282</v>
      </c>
      <c r="BY140" s="212" t="s">
        <v>282</v>
      </c>
      <c r="BZ140" s="212" t="s">
        <v>282</v>
      </c>
      <c r="CA140" s="212" t="s">
        <v>282</v>
      </c>
      <c r="CB140" s="212" t="s">
        <v>282</v>
      </c>
      <c r="CC140" s="212" t="s">
        <v>282</v>
      </c>
      <c r="CD140" s="212" t="s">
        <v>282</v>
      </c>
      <c r="CE140" s="212" t="s">
        <v>282</v>
      </c>
      <c r="CF140" s="212" t="s">
        <v>282</v>
      </c>
      <c r="CG140" s="212" t="s">
        <v>282</v>
      </c>
      <c r="CH140" s="212" t="s">
        <v>282</v>
      </c>
      <c r="CI140" s="212" t="s">
        <v>282</v>
      </c>
      <c r="CJ140" s="212" t="s">
        <v>282</v>
      </c>
      <c r="CK140" s="212" t="s">
        <v>282</v>
      </c>
      <c r="CL140" s="212" t="s">
        <v>282</v>
      </c>
      <c r="CM140" s="212" t="s">
        <v>282</v>
      </c>
      <c r="CN140" s="212" t="s">
        <v>282</v>
      </c>
      <c r="CO140" s="212" t="s">
        <v>282</v>
      </c>
      <c r="CP140" s="212" t="s">
        <v>282</v>
      </c>
      <c r="CQ140" s="212" t="s">
        <v>282</v>
      </c>
      <c r="CR140" s="212" t="s">
        <v>282</v>
      </c>
      <c r="CS140" s="212" t="s">
        <v>282</v>
      </c>
      <c r="CT140" s="212" t="s">
        <v>282</v>
      </c>
      <c r="CU140" s="212" t="s">
        <v>282</v>
      </c>
      <c r="CV140" s="212" t="s">
        <v>282</v>
      </c>
      <c r="CW140" s="212" t="s">
        <v>282</v>
      </c>
      <c r="CX140" s="212" t="s">
        <v>282</v>
      </c>
      <c r="CY140" s="212" t="s">
        <v>282</v>
      </c>
      <c r="CZ140" s="212" t="s">
        <v>282</v>
      </c>
      <c r="DA140" s="212" t="s">
        <v>282</v>
      </c>
      <c r="DB140" s="212" t="s">
        <v>282</v>
      </c>
      <c r="DC140" s="212" t="s">
        <v>282</v>
      </c>
      <c r="DD140" s="212" t="s">
        <v>282</v>
      </c>
      <c r="DE140" s="212" t="s">
        <v>282</v>
      </c>
      <c r="DF140" s="212" t="s">
        <v>282</v>
      </c>
      <c r="DG140" s="212" t="s">
        <v>282</v>
      </c>
      <c r="DH140" s="212" t="s">
        <v>282</v>
      </c>
      <c r="DI140" s="212" t="s">
        <v>282</v>
      </c>
      <c r="DJ140" s="212" t="s">
        <v>282</v>
      </c>
      <c r="DK140" s="212" t="s">
        <v>282</v>
      </c>
      <c r="DL140" s="212" t="s">
        <v>282</v>
      </c>
      <c r="DM140" s="212" t="s">
        <v>282</v>
      </c>
      <c r="DN140" s="212" t="s">
        <v>282</v>
      </c>
      <c r="DO140" s="212" t="s">
        <v>282</v>
      </c>
      <c r="DP140" s="212" t="s">
        <v>282</v>
      </c>
      <c r="DQ140" s="212" t="s">
        <v>282</v>
      </c>
      <c r="DR140" s="212" t="s">
        <v>282</v>
      </c>
      <c r="DS140" s="212" t="s">
        <v>282</v>
      </c>
      <c r="DT140" s="212" t="s">
        <v>282</v>
      </c>
      <c r="DU140" s="212" t="s">
        <v>282</v>
      </c>
      <c r="DV140" s="212" t="s">
        <v>282</v>
      </c>
    </row>
    <row r="141" spans="1:126" s="212" customFormat="1" x14ac:dyDescent="0.25">
      <c r="A141" s="66" t="s">
        <v>921</v>
      </c>
      <c r="B141" s="212" t="s">
        <v>12759</v>
      </c>
      <c r="C141" s="212" t="s">
        <v>216</v>
      </c>
      <c r="D141" s="159" t="s">
        <v>10879</v>
      </c>
      <c r="E141" s="212" t="s">
        <v>5915</v>
      </c>
      <c r="F141" s="159" t="s">
        <v>10534</v>
      </c>
      <c r="G141" s="159" t="s">
        <v>10880</v>
      </c>
      <c r="J141" s="159">
        <v>12</v>
      </c>
      <c r="K141" s="159">
        <v>2</v>
      </c>
      <c r="L141" s="66" t="s">
        <v>12750</v>
      </c>
      <c r="M141" s="159" t="s">
        <v>183</v>
      </c>
      <c r="N141" s="212" t="s">
        <v>12762</v>
      </c>
      <c r="O141" s="212">
        <v>12</v>
      </c>
      <c r="P141" s="212">
        <v>44</v>
      </c>
      <c r="Q141" s="212" t="s">
        <v>282</v>
      </c>
      <c r="R141" s="212" t="s">
        <v>282</v>
      </c>
      <c r="S141" s="212" t="s">
        <v>282</v>
      </c>
      <c r="T141" s="212" t="s">
        <v>282</v>
      </c>
      <c r="U141" s="212" t="s">
        <v>282</v>
      </c>
      <c r="V141" s="212" t="s">
        <v>282</v>
      </c>
      <c r="W141" s="212" t="s">
        <v>282</v>
      </c>
      <c r="X141" s="212" t="s">
        <v>282</v>
      </c>
      <c r="Y141" s="212" t="s">
        <v>282</v>
      </c>
      <c r="Z141" s="212" t="s">
        <v>282</v>
      </c>
      <c r="AA141" s="212" t="s">
        <v>282</v>
      </c>
      <c r="AB141" s="212" t="s">
        <v>282</v>
      </c>
      <c r="AC141" s="212" t="s">
        <v>282</v>
      </c>
      <c r="AD141" s="212" t="s">
        <v>282</v>
      </c>
      <c r="AE141" s="212" t="s">
        <v>282</v>
      </c>
      <c r="AF141" s="212" t="s">
        <v>282</v>
      </c>
      <c r="AG141" s="212" t="s">
        <v>282</v>
      </c>
      <c r="AH141" s="212" t="s">
        <v>282</v>
      </c>
      <c r="AI141" s="66" t="s">
        <v>11461</v>
      </c>
      <c r="AJ141" s="159" t="s">
        <v>183</v>
      </c>
      <c r="AK141" s="212" t="s">
        <v>12762</v>
      </c>
      <c r="AL141" s="212">
        <v>8</v>
      </c>
      <c r="AM141" s="212">
        <v>43</v>
      </c>
      <c r="AN141" s="159" t="s">
        <v>282</v>
      </c>
      <c r="AO141" s="159" t="s">
        <v>282</v>
      </c>
      <c r="AP141" s="159" t="s">
        <v>282</v>
      </c>
      <c r="AQ141" s="159" t="s">
        <v>282</v>
      </c>
      <c r="AR141" s="159" t="s">
        <v>282</v>
      </c>
      <c r="AS141" s="159" t="s">
        <v>282</v>
      </c>
      <c r="AT141" s="159" t="s">
        <v>282</v>
      </c>
      <c r="AU141" s="159" t="s">
        <v>282</v>
      </c>
      <c r="AV141" s="159" t="s">
        <v>282</v>
      </c>
      <c r="AW141" s="159" t="s">
        <v>282</v>
      </c>
      <c r="AX141" s="159" t="s">
        <v>282</v>
      </c>
      <c r="AY141" s="159" t="s">
        <v>282</v>
      </c>
      <c r="AZ141" s="159" t="s">
        <v>282</v>
      </c>
      <c r="BA141" s="159" t="s">
        <v>282</v>
      </c>
      <c r="BB141" s="159" t="s">
        <v>282</v>
      </c>
      <c r="BC141" s="159" t="s">
        <v>282</v>
      </c>
      <c r="BD141" s="159" t="s">
        <v>282</v>
      </c>
      <c r="BE141" s="159" t="s">
        <v>282</v>
      </c>
      <c r="BF141" s="159" t="s">
        <v>282</v>
      </c>
      <c r="BG141" s="159" t="s">
        <v>282</v>
      </c>
      <c r="BH141" s="159" t="s">
        <v>282</v>
      </c>
      <c r="BI141" s="159" t="s">
        <v>282</v>
      </c>
      <c r="BJ141" s="159" t="s">
        <v>282</v>
      </c>
      <c r="BK141" s="159" t="s">
        <v>282</v>
      </c>
      <c r="BL141" s="159" t="s">
        <v>282</v>
      </c>
      <c r="BM141" s="159" t="s">
        <v>282</v>
      </c>
      <c r="BN141" s="159" t="s">
        <v>282</v>
      </c>
      <c r="BO141" s="159" t="s">
        <v>282</v>
      </c>
      <c r="BP141" s="159" t="s">
        <v>282</v>
      </c>
      <c r="BQ141" s="159" t="s">
        <v>282</v>
      </c>
      <c r="BR141" s="159" t="s">
        <v>282</v>
      </c>
      <c r="BS141" s="159" t="s">
        <v>282</v>
      </c>
      <c r="BT141" s="159" t="s">
        <v>282</v>
      </c>
      <c r="BU141" s="159" t="s">
        <v>282</v>
      </c>
      <c r="BV141" s="159" t="s">
        <v>282</v>
      </c>
      <c r="BW141" s="159" t="s">
        <v>282</v>
      </c>
      <c r="BX141" s="159" t="s">
        <v>282</v>
      </c>
      <c r="BY141" s="159" t="s">
        <v>282</v>
      </c>
      <c r="BZ141" s="159" t="s">
        <v>282</v>
      </c>
      <c r="CA141" s="159" t="s">
        <v>282</v>
      </c>
      <c r="CB141" s="159" t="s">
        <v>282</v>
      </c>
      <c r="CC141" s="159" t="s">
        <v>282</v>
      </c>
      <c r="CD141" s="159" t="s">
        <v>282</v>
      </c>
      <c r="CE141" s="159" t="s">
        <v>282</v>
      </c>
      <c r="CF141" s="159" t="s">
        <v>282</v>
      </c>
      <c r="CG141" s="159" t="s">
        <v>282</v>
      </c>
      <c r="CH141" s="159" t="s">
        <v>282</v>
      </c>
      <c r="CI141" s="159" t="s">
        <v>282</v>
      </c>
      <c r="CJ141" s="159" t="s">
        <v>282</v>
      </c>
      <c r="CK141" s="159" t="s">
        <v>282</v>
      </c>
      <c r="CL141" s="159" t="s">
        <v>282</v>
      </c>
      <c r="CM141" s="159" t="s">
        <v>282</v>
      </c>
      <c r="CN141" s="159" t="s">
        <v>282</v>
      </c>
      <c r="CO141" s="159" t="s">
        <v>282</v>
      </c>
      <c r="CP141" s="159" t="s">
        <v>282</v>
      </c>
      <c r="CQ141" s="159" t="s">
        <v>282</v>
      </c>
      <c r="CR141" s="159" t="s">
        <v>282</v>
      </c>
      <c r="CS141" s="159" t="s">
        <v>282</v>
      </c>
      <c r="CT141" s="159" t="s">
        <v>282</v>
      </c>
      <c r="CU141" s="159" t="s">
        <v>282</v>
      </c>
      <c r="CV141" s="159" t="s">
        <v>282</v>
      </c>
      <c r="CW141" s="159" t="s">
        <v>282</v>
      </c>
      <c r="CX141" s="159" t="s">
        <v>282</v>
      </c>
      <c r="CY141" s="159" t="s">
        <v>282</v>
      </c>
      <c r="CZ141" s="159" t="s">
        <v>282</v>
      </c>
      <c r="DA141" s="159" t="s">
        <v>282</v>
      </c>
      <c r="DB141" s="159" t="s">
        <v>282</v>
      </c>
      <c r="DC141" s="159" t="s">
        <v>282</v>
      </c>
      <c r="DD141" s="159" t="s">
        <v>282</v>
      </c>
      <c r="DE141" s="159" t="s">
        <v>282</v>
      </c>
      <c r="DF141" s="159" t="s">
        <v>282</v>
      </c>
      <c r="DG141" s="159" t="s">
        <v>282</v>
      </c>
      <c r="DH141" s="159" t="s">
        <v>282</v>
      </c>
      <c r="DI141" s="159" t="s">
        <v>282</v>
      </c>
      <c r="DJ141" s="159" t="s">
        <v>282</v>
      </c>
      <c r="DK141" s="159" t="s">
        <v>282</v>
      </c>
      <c r="DL141" s="159" t="s">
        <v>282</v>
      </c>
      <c r="DM141" s="159" t="s">
        <v>282</v>
      </c>
      <c r="DN141" s="159" t="s">
        <v>282</v>
      </c>
      <c r="DO141" s="159" t="s">
        <v>282</v>
      </c>
      <c r="DP141" s="159" t="s">
        <v>282</v>
      </c>
      <c r="DQ141" s="159" t="s">
        <v>282</v>
      </c>
      <c r="DR141" s="159" t="s">
        <v>282</v>
      </c>
      <c r="DS141" s="159" t="s">
        <v>282</v>
      </c>
      <c r="DT141" s="159" t="s">
        <v>282</v>
      </c>
      <c r="DU141" s="159" t="s">
        <v>282</v>
      </c>
      <c r="DV141" s="159" t="s">
        <v>282</v>
      </c>
    </row>
    <row r="142" spans="1:126" s="212" customFormat="1" x14ac:dyDescent="0.25">
      <c r="A142" s="66" t="s">
        <v>4200</v>
      </c>
      <c r="B142" s="159" t="s">
        <v>16498</v>
      </c>
      <c r="C142" s="159" t="s">
        <v>216</v>
      </c>
      <c r="D142" s="159" t="s">
        <v>10879</v>
      </c>
      <c r="E142" s="159" t="s">
        <v>5805</v>
      </c>
      <c r="F142" s="159" t="s">
        <v>10534</v>
      </c>
      <c r="G142" s="159" t="s">
        <v>10880</v>
      </c>
      <c r="J142" s="159">
        <v>24</v>
      </c>
      <c r="K142" s="159">
        <v>2</v>
      </c>
      <c r="L142" s="159" t="s">
        <v>261</v>
      </c>
      <c r="M142" s="159" t="s">
        <v>10507</v>
      </c>
      <c r="N142" s="212" t="s">
        <v>282</v>
      </c>
      <c r="O142" s="212" t="s">
        <v>282</v>
      </c>
      <c r="P142" s="212" t="s">
        <v>282</v>
      </c>
      <c r="Q142" s="212">
        <v>20.5</v>
      </c>
      <c r="R142" s="212" t="s">
        <v>282</v>
      </c>
      <c r="S142" s="212">
        <v>141</v>
      </c>
      <c r="T142" s="212" t="s">
        <v>282</v>
      </c>
      <c r="U142" s="212" t="s">
        <v>282</v>
      </c>
      <c r="V142" s="212" t="s">
        <v>282</v>
      </c>
      <c r="W142" s="212">
        <v>7.58</v>
      </c>
      <c r="X142" s="212" t="s">
        <v>282</v>
      </c>
      <c r="Y142" s="212">
        <v>141</v>
      </c>
      <c r="Z142" s="212" t="s">
        <v>282</v>
      </c>
      <c r="AA142" s="212" t="s">
        <v>282</v>
      </c>
      <c r="AB142" s="212" t="s">
        <v>282</v>
      </c>
      <c r="AC142" s="212" t="s">
        <v>282</v>
      </c>
      <c r="AD142" s="212" t="s">
        <v>282</v>
      </c>
      <c r="AE142" s="212" t="s">
        <v>282</v>
      </c>
      <c r="AF142" s="212" t="s">
        <v>282</v>
      </c>
      <c r="AG142" s="212" t="s">
        <v>282</v>
      </c>
      <c r="AH142" s="212" t="s">
        <v>282</v>
      </c>
      <c r="AI142" s="159" t="s">
        <v>272</v>
      </c>
      <c r="AJ142" s="159" t="s">
        <v>10507</v>
      </c>
      <c r="AK142" s="159" t="s">
        <v>282</v>
      </c>
      <c r="AL142" s="159" t="s">
        <v>282</v>
      </c>
      <c r="AM142" s="159" t="s">
        <v>282</v>
      </c>
      <c r="AN142" s="159">
        <v>20.5</v>
      </c>
      <c r="AO142" s="159" t="s">
        <v>282</v>
      </c>
      <c r="AP142" s="159">
        <v>146</v>
      </c>
      <c r="AQ142" s="159" t="s">
        <v>282</v>
      </c>
      <c r="AR142" s="159" t="s">
        <v>282</v>
      </c>
      <c r="AS142" s="159" t="s">
        <v>282</v>
      </c>
      <c r="AT142" s="159">
        <v>9.9499999999999993</v>
      </c>
      <c r="AU142" s="159" t="s">
        <v>282</v>
      </c>
      <c r="AV142" s="159">
        <v>146</v>
      </c>
      <c r="AW142" s="159" t="s">
        <v>282</v>
      </c>
      <c r="AX142" s="159" t="s">
        <v>282</v>
      </c>
      <c r="AY142" s="159" t="s">
        <v>282</v>
      </c>
      <c r="AZ142" s="159" t="s">
        <v>282</v>
      </c>
      <c r="BA142" s="159" t="s">
        <v>282</v>
      </c>
      <c r="BB142" s="159" t="s">
        <v>282</v>
      </c>
      <c r="BC142" s="159" t="s">
        <v>282</v>
      </c>
      <c r="BD142" s="159" t="s">
        <v>282</v>
      </c>
      <c r="BE142" s="159" t="s">
        <v>282</v>
      </c>
      <c r="BF142" s="159" t="s">
        <v>282</v>
      </c>
      <c r="BG142" s="159" t="s">
        <v>282</v>
      </c>
      <c r="BH142" s="159" t="s">
        <v>282</v>
      </c>
      <c r="BI142" s="159" t="s">
        <v>282</v>
      </c>
      <c r="BJ142" s="159" t="s">
        <v>282</v>
      </c>
      <c r="BK142" s="159" t="s">
        <v>282</v>
      </c>
      <c r="BL142" s="159" t="s">
        <v>282</v>
      </c>
      <c r="BM142" s="159" t="s">
        <v>282</v>
      </c>
      <c r="BN142" s="159" t="s">
        <v>282</v>
      </c>
      <c r="BO142" s="159" t="s">
        <v>282</v>
      </c>
      <c r="BP142" s="159" t="s">
        <v>282</v>
      </c>
      <c r="BQ142" s="159" t="s">
        <v>282</v>
      </c>
      <c r="BR142" s="159" t="s">
        <v>282</v>
      </c>
      <c r="BS142" s="159" t="s">
        <v>282</v>
      </c>
      <c r="BT142" s="159" t="s">
        <v>282</v>
      </c>
      <c r="BU142" s="159" t="s">
        <v>282</v>
      </c>
      <c r="BV142" s="159" t="s">
        <v>282</v>
      </c>
      <c r="BW142" s="159" t="s">
        <v>282</v>
      </c>
      <c r="BX142" s="159" t="s">
        <v>282</v>
      </c>
      <c r="BY142" s="159" t="s">
        <v>282</v>
      </c>
      <c r="BZ142" s="159" t="s">
        <v>282</v>
      </c>
      <c r="CA142" s="159" t="s">
        <v>282</v>
      </c>
      <c r="CB142" s="159" t="s">
        <v>282</v>
      </c>
      <c r="CC142" s="159" t="s">
        <v>282</v>
      </c>
      <c r="CD142" s="159" t="s">
        <v>282</v>
      </c>
      <c r="CE142" s="159" t="s">
        <v>282</v>
      </c>
      <c r="CF142" s="159" t="s">
        <v>282</v>
      </c>
      <c r="CG142" s="159" t="s">
        <v>282</v>
      </c>
      <c r="CH142" s="159" t="s">
        <v>282</v>
      </c>
      <c r="CI142" s="159" t="s">
        <v>282</v>
      </c>
      <c r="CJ142" s="159" t="s">
        <v>282</v>
      </c>
      <c r="CK142" s="159" t="s">
        <v>282</v>
      </c>
      <c r="CL142" s="159" t="s">
        <v>282</v>
      </c>
      <c r="CM142" s="159" t="s">
        <v>282</v>
      </c>
      <c r="CN142" s="159" t="s">
        <v>282</v>
      </c>
      <c r="CO142" s="159" t="s">
        <v>282</v>
      </c>
      <c r="CP142" s="159" t="s">
        <v>282</v>
      </c>
      <c r="CQ142" s="159" t="s">
        <v>282</v>
      </c>
      <c r="CR142" s="159" t="s">
        <v>282</v>
      </c>
      <c r="CS142" s="159" t="s">
        <v>282</v>
      </c>
      <c r="CT142" s="159" t="s">
        <v>282</v>
      </c>
      <c r="CU142" s="159" t="s">
        <v>282</v>
      </c>
      <c r="CV142" s="159" t="s">
        <v>282</v>
      </c>
      <c r="CW142" s="159" t="s">
        <v>282</v>
      </c>
      <c r="CX142" s="159" t="s">
        <v>282</v>
      </c>
      <c r="CY142" s="159" t="s">
        <v>282</v>
      </c>
      <c r="CZ142" s="159" t="s">
        <v>282</v>
      </c>
      <c r="DA142" s="159" t="s">
        <v>282</v>
      </c>
      <c r="DB142" s="159" t="s">
        <v>282</v>
      </c>
      <c r="DC142" s="159" t="s">
        <v>282</v>
      </c>
      <c r="DD142" s="159" t="s">
        <v>282</v>
      </c>
      <c r="DE142" s="159" t="s">
        <v>282</v>
      </c>
      <c r="DF142" s="159" t="s">
        <v>282</v>
      </c>
      <c r="DG142" s="159" t="s">
        <v>282</v>
      </c>
      <c r="DH142" s="159" t="s">
        <v>282</v>
      </c>
      <c r="DI142" s="159" t="s">
        <v>282</v>
      </c>
      <c r="DJ142" s="159" t="s">
        <v>282</v>
      </c>
      <c r="DK142" s="159" t="s">
        <v>282</v>
      </c>
      <c r="DL142" s="159" t="s">
        <v>282</v>
      </c>
      <c r="DM142" s="159" t="s">
        <v>282</v>
      </c>
      <c r="DN142" s="159" t="s">
        <v>282</v>
      </c>
      <c r="DO142" s="159" t="s">
        <v>282</v>
      </c>
      <c r="DP142" s="159" t="s">
        <v>282</v>
      </c>
      <c r="DQ142" s="159" t="s">
        <v>282</v>
      </c>
      <c r="DR142" s="159" t="s">
        <v>282</v>
      </c>
      <c r="DS142" s="159" t="s">
        <v>282</v>
      </c>
      <c r="DT142" s="159" t="s">
        <v>282</v>
      </c>
      <c r="DU142" s="159" t="s">
        <v>282</v>
      </c>
      <c r="DV142" s="159" t="s">
        <v>282</v>
      </c>
    </row>
    <row r="143" spans="1:126" s="212" customFormat="1" x14ac:dyDescent="0.25">
      <c r="A143" s="161" t="s">
        <v>7757</v>
      </c>
      <c r="B143" s="159" t="s">
        <v>16524</v>
      </c>
      <c r="C143" s="159" t="s">
        <v>216</v>
      </c>
      <c r="D143" s="159" t="s">
        <v>13162</v>
      </c>
      <c r="E143" s="159" t="s">
        <v>12575</v>
      </c>
      <c r="F143" s="159" t="s">
        <v>10534</v>
      </c>
      <c r="G143" s="159" t="s">
        <v>10880</v>
      </c>
      <c r="J143" s="159">
        <v>8</v>
      </c>
      <c r="K143" s="159">
        <v>2</v>
      </c>
      <c r="L143" s="159" t="s">
        <v>261</v>
      </c>
      <c r="M143" s="159" t="s">
        <v>10507</v>
      </c>
      <c r="N143" s="212" t="s">
        <v>282</v>
      </c>
      <c r="O143" s="212" t="s">
        <v>282</v>
      </c>
      <c r="P143" s="212" t="s">
        <v>282</v>
      </c>
      <c r="Q143" s="212">
        <v>12.3</v>
      </c>
      <c r="R143" s="212">
        <v>3.9</v>
      </c>
      <c r="S143" s="212">
        <v>152</v>
      </c>
      <c r="T143" s="212" t="s">
        <v>282</v>
      </c>
      <c r="U143" s="212" t="s">
        <v>282</v>
      </c>
      <c r="V143" s="212" t="s">
        <v>282</v>
      </c>
      <c r="W143" s="212" t="s">
        <v>282</v>
      </c>
      <c r="X143" s="212" t="s">
        <v>282</v>
      </c>
      <c r="Y143" s="212" t="s">
        <v>282</v>
      </c>
      <c r="Z143" s="212" t="s">
        <v>282</v>
      </c>
      <c r="AA143" s="212" t="s">
        <v>282</v>
      </c>
      <c r="AB143" s="212" t="s">
        <v>282</v>
      </c>
      <c r="AC143" s="212">
        <v>-3.32</v>
      </c>
      <c r="AD143" s="212" t="s">
        <v>282</v>
      </c>
      <c r="AE143" s="212">
        <v>152</v>
      </c>
      <c r="AF143" s="212" t="s">
        <v>282</v>
      </c>
      <c r="AG143" s="212" t="s">
        <v>282</v>
      </c>
      <c r="AH143" s="212" t="s">
        <v>282</v>
      </c>
      <c r="AI143" s="159" t="s">
        <v>790</v>
      </c>
      <c r="AJ143" s="159" t="s">
        <v>10507</v>
      </c>
      <c r="AK143" s="159" t="s">
        <v>282</v>
      </c>
      <c r="AL143" s="159" t="s">
        <v>282</v>
      </c>
      <c r="AM143" s="159" t="s">
        <v>282</v>
      </c>
      <c r="AN143" s="159">
        <v>12.8</v>
      </c>
      <c r="AO143" s="159">
        <v>4.3</v>
      </c>
      <c r="AP143" s="159">
        <v>153</v>
      </c>
      <c r="AQ143" s="159" t="s">
        <v>282</v>
      </c>
      <c r="AR143" s="159" t="s">
        <v>282</v>
      </c>
      <c r="AS143" s="159" t="s">
        <v>282</v>
      </c>
      <c r="AT143" s="159" t="s">
        <v>282</v>
      </c>
      <c r="AU143" s="159" t="s">
        <v>282</v>
      </c>
      <c r="AV143" s="159" t="s">
        <v>282</v>
      </c>
      <c r="AW143" s="159" t="s">
        <v>282</v>
      </c>
      <c r="AX143" s="159" t="s">
        <v>282</v>
      </c>
      <c r="AY143" s="159" t="s">
        <v>282</v>
      </c>
      <c r="AZ143" s="159">
        <v>-3.37</v>
      </c>
      <c r="BA143" s="159" t="s">
        <v>282</v>
      </c>
      <c r="BB143" s="159">
        <v>153</v>
      </c>
      <c r="BC143" s="159" t="s">
        <v>282</v>
      </c>
      <c r="BD143" s="159" t="s">
        <v>282</v>
      </c>
      <c r="BE143" s="159" t="s">
        <v>282</v>
      </c>
      <c r="BF143" s="159" t="s">
        <v>282</v>
      </c>
      <c r="BG143" s="159" t="s">
        <v>282</v>
      </c>
      <c r="BH143" s="159" t="s">
        <v>282</v>
      </c>
      <c r="BI143" s="159" t="s">
        <v>282</v>
      </c>
      <c r="BJ143" s="159" t="s">
        <v>282</v>
      </c>
      <c r="BK143" s="159" t="s">
        <v>282</v>
      </c>
      <c r="BL143" s="159" t="s">
        <v>282</v>
      </c>
      <c r="BM143" s="159" t="s">
        <v>282</v>
      </c>
      <c r="BN143" s="159" t="s">
        <v>282</v>
      </c>
      <c r="BO143" s="159" t="s">
        <v>282</v>
      </c>
      <c r="BP143" s="159" t="s">
        <v>282</v>
      </c>
      <c r="BQ143" s="159" t="s">
        <v>282</v>
      </c>
      <c r="BR143" s="159" t="s">
        <v>282</v>
      </c>
      <c r="BS143" s="159" t="s">
        <v>282</v>
      </c>
      <c r="BT143" s="159" t="s">
        <v>282</v>
      </c>
      <c r="BU143" s="159" t="s">
        <v>282</v>
      </c>
      <c r="BV143" s="159" t="s">
        <v>282</v>
      </c>
      <c r="BW143" s="159" t="s">
        <v>282</v>
      </c>
      <c r="BX143" s="159" t="s">
        <v>282</v>
      </c>
      <c r="BY143" s="159" t="s">
        <v>282</v>
      </c>
      <c r="BZ143" s="159" t="s">
        <v>282</v>
      </c>
      <c r="CA143" s="159" t="s">
        <v>282</v>
      </c>
      <c r="CB143" s="159" t="s">
        <v>282</v>
      </c>
      <c r="CC143" s="159" t="s">
        <v>282</v>
      </c>
      <c r="CD143" s="159" t="s">
        <v>282</v>
      </c>
      <c r="CE143" s="159" t="s">
        <v>282</v>
      </c>
      <c r="CF143" s="159" t="s">
        <v>282</v>
      </c>
      <c r="CG143" s="159" t="s">
        <v>282</v>
      </c>
      <c r="CH143" s="159" t="s">
        <v>282</v>
      </c>
      <c r="CI143" s="159" t="s">
        <v>282</v>
      </c>
      <c r="CJ143" s="159" t="s">
        <v>282</v>
      </c>
      <c r="CK143" s="159" t="s">
        <v>282</v>
      </c>
      <c r="CL143" s="159" t="s">
        <v>282</v>
      </c>
      <c r="CM143" s="159" t="s">
        <v>282</v>
      </c>
      <c r="CN143" s="159" t="s">
        <v>282</v>
      </c>
      <c r="CO143" s="159" t="s">
        <v>282</v>
      </c>
      <c r="CP143" s="159" t="s">
        <v>282</v>
      </c>
      <c r="CQ143" s="159" t="s">
        <v>282</v>
      </c>
      <c r="CR143" s="159" t="s">
        <v>282</v>
      </c>
      <c r="CS143" s="159" t="s">
        <v>282</v>
      </c>
      <c r="CT143" s="159" t="s">
        <v>282</v>
      </c>
      <c r="CU143" s="159" t="s">
        <v>282</v>
      </c>
      <c r="CV143" s="159" t="s">
        <v>282</v>
      </c>
      <c r="CW143" s="159" t="s">
        <v>282</v>
      </c>
      <c r="CX143" s="159" t="s">
        <v>282</v>
      </c>
      <c r="CY143" s="159" t="s">
        <v>282</v>
      </c>
      <c r="CZ143" s="159" t="s">
        <v>282</v>
      </c>
      <c r="DA143" s="159" t="s">
        <v>282</v>
      </c>
      <c r="DB143" s="159" t="s">
        <v>282</v>
      </c>
      <c r="DC143" s="159" t="s">
        <v>282</v>
      </c>
      <c r="DD143" s="159" t="s">
        <v>282</v>
      </c>
      <c r="DE143" s="159" t="s">
        <v>282</v>
      </c>
      <c r="DF143" s="159" t="s">
        <v>282</v>
      </c>
      <c r="DG143" s="159" t="s">
        <v>282</v>
      </c>
      <c r="DH143" s="159" t="s">
        <v>282</v>
      </c>
      <c r="DI143" s="159" t="s">
        <v>282</v>
      </c>
      <c r="DJ143" s="159" t="s">
        <v>282</v>
      </c>
      <c r="DK143" s="159" t="s">
        <v>282</v>
      </c>
      <c r="DL143" s="159" t="s">
        <v>282</v>
      </c>
      <c r="DM143" s="159" t="s">
        <v>282</v>
      </c>
      <c r="DN143" s="159" t="s">
        <v>282</v>
      </c>
      <c r="DO143" s="159" t="s">
        <v>282</v>
      </c>
      <c r="DP143" s="159" t="s">
        <v>282</v>
      </c>
      <c r="DQ143" s="159" t="s">
        <v>282</v>
      </c>
      <c r="DR143" s="159" t="s">
        <v>282</v>
      </c>
      <c r="DS143" s="159" t="s">
        <v>282</v>
      </c>
      <c r="DT143" s="159" t="s">
        <v>282</v>
      </c>
      <c r="DU143" s="159" t="s">
        <v>282</v>
      </c>
      <c r="DV143" s="159" t="s">
        <v>282</v>
      </c>
    </row>
    <row r="144" spans="1:126" x14ac:dyDescent="0.25">
      <c r="A144" t="s">
        <v>328</v>
      </c>
      <c r="C144" s="212" t="s">
        <v>5328</v>
      </c>
      <c r="D144" s="159" t="s">
        <v>11102</v>
      </c>
      <c r="E144" s="212" t="s">
        <v>5916</v>
      </c>
      <c r="F144" s="159" t="s">
        <v>10534</v>
      </c>
      <c r="G144" s="159" t="s">
        <v>10880</v>
      </c>
      <c r="J144" s="159">
        <v>16</v>
      </c>
      <c r="K144" s="159">
        <v>3</v>
      </c>
      <c r="L144" s="212" t="s">
        <v>763</v>
      </c>
      <c r="M144" s="159" t="s">
        <v>183</v>
      </c>
      <c r="N144" t="s">
        <v>282</v>
      </c>
      <c r="O144" t="s">
        <v>282</v>
      </c>
      <c r="P144" t="s">
        <v>282</v>
      </c>
      <c r="Q144">
        <v>2.63</v>
      </c>
      <c r="R144">
        <v>0.47</v>
      </c>
      <c r="S144" s="212">
        <v>62</v>
      </c>
      <c r="T144" t="s">
        <v>282</v>
      </c>
      <c r="U144" t="s">
        <v>282</v>
      </c>
      <c r="V144" s="212" t="s">
        <v>282</v>
      </c>
      <c r="W144">
        <v>2.25</v>
      </c>
      <c r="X144">
        <v>0.56000000000000005</v>
      </c>
      <c r="Y144" s="212">
        <v>62</v>
      </c>
      <c r="Z144">
        <v>2.2000000000000002</v>
      </c>
      <c r="AA144">
        <v>0.54</v>
      </c>
      <c r="AB144" s="212">
        <v>49</v>
      </c>
      <c r="AC144" t="s">
        <v>282</v>
      </c>
      <c r="AD144" s="212" t="s">
        <v>282</v>
      </c>
      <c r="AE144" s="212" t="s">
        <v>282</v>
      </c>
      <c r="AF144" s="212" t="s">
        <v>282</v>
      </c>
      <c r="AG144" s="212" t="s">
        <v>282</v>
      </c>
      <c r="AH144" s="212" t="s">
        <v>282</v>
      </c>
      <c r="AI144" s="212" t="s">
        <v>10937</v>
      </c>
      <c r="AJ144" s="159" t="s">
        <v>183</v>
      </c>
      <c r="AK144" s="159" t="s">
        <v>282</v>
      </c>
      <c r="AL144" s="159" t="s">
        <v>282</v>
      </c>
      <c r="AM144" s="159" t="s">
        <v>282</v>
      </c>
      <c r="AN144" s="159">
        <v>2.5</v>
      </c>
      <c r="AO144" s="159">
        <v>0.42</v>
      </c>
      <c r="AP144" s="159">
        <v>67</v>
      </c>
      <c r="AQ144" s="159" t="s">
        <v>282</v>
      </c>
      <c r="AR144" s="159" t="s">
        <v>282</v>
      </c>
      <c r="AS144" s="159" t="s">
        <v>282</v>
      </c>
      <c r="AT144">
        <v>2.2000000000000002</v>
      </c>
      <c r="AU144">
        <v>0.51</v>
      </c>
      <c r="AV144">
        <v>67</v>
      </c>
      <c r="AW144">
        <v>2.15</v>
      </c>
      <c r="AX144">
        <v>0.47</v>
      </c>
      <c r="AY144">
        <v>61</v>
      </c>
      <c r="AZ144" s="159" t="s">
        <v>282</v>
      </c>
      <c r="BA144" s="159" t="s">
        <v>282</v>
      </c>
      <c r="BB144" s="159" t="s">
        <v>282</v>
      </c>
      <c r="BC144" s="159" t="s">
        <v>282</v>
      </c>
      <c r="BD144" s="159" t="s">
        <v>282</v>
      </c>
      <c r="BE144" s="159" t="s">
        <v>282</v>
      </c>
      <c r="BF144" s="159" t="s">
        <v>310</v>
      </c>
      <c r="BG144" s="159" t="s">
        <v>282</v>
      </c>
      <c r="BH144" s="159" t="s">
        <v>282</v>
      </c>
      <c r="BI144" s="159" t="s">
        <v>282</v>
      </c>
      <c r="BJ144" s="159" t="s">
        <v>282</v>
      </c>
      <c r="BK144">
        <v>2.54</v>
      </c>
      <c r="BL144">
        <v>0.56999999999999995</v>
      </c>
      <c r="BM144">
        <v>67</v>
      </c>
      <c r="BN144" s="159" t="s">
        <v>282</v>
      </c>
      <c r="BO144" s="159" t="s">
        <v>282</v>
      </c>
      <c r="BP144" s="159" t="s">
        <v>282</v>
      </c>
      <c r="BQ144">
        <v>2.31</v>
      </c>
      <c r="BR144">
        <v>0.65</v>
      </c>
      <c r="BS144">
        <v>67</v>
      </c>
      <c r="BT144">
        <v>2.2200000000000002</v>
      </c>
      <c r="BU144">
        <v>0.65</v>
      </c>
      <c r="BV144">
        <v>54</v>
      </c>
      <c r="BW144" s="159" t="s">
        <v>282</v>
      </c>
      <c r="BX144" s="159" t="s">
        <v>282</v>
      </c>
      <c r="BY144" s="159" t="s">
        <v>282</v>
      </c>
      <c r="BZ144" s="159" t="s">
        <v>282</v>
      </c>
      <c r="CA144" s="159" t="s">
        <v>282</v>
      </c>
      <c r="CB144" s="159" t="s">
        <v>282</v>
      </c>
      <c r="CC144" s="159" t="s">
        <v>282</v>
      </c>
      <c r="CD144" s="159" t="s">
        <v>282</v>
      </c>
      <c r="CE144" s="159" t="s">
        <v>282</v>
      </c>
      <c r="CF144" s="159" t="s">
        <v>282</v>
      </c>
      <c r="CG144" s="159" t="s">
        <v>282</v>
      </c>
      <c r="CH144" s="159" t="s">
        <v>282</v>
      </c>
      <c r="CI144" s="159" t="s">
        <v>282</v>
      </c>
      <c r="CJ144" s="159" t="s">
        <v>282</v>
      </c>
      <c r="CK144" s="159" t="s">
        <v>282</v>
      </c>
      <c r="CL144" s="159" t="s">
        <v>282</v>
      </c>
      <c r="CM144" s="159" t="s">
        <v>282</v>
      </c>
      <c r="CN144" s="159" t="s">
        <v>282</v>
      </c>
      <c r="CO144" s="159" t="s">
        <v>282</v>
      </c>
      <c r="CP144" s="159" t="s">
        <v>282</v>
      </c>
      <c r="CQ144" s="159" t="s">
        <v>282</v>
      </c>
      <c r="CR144" s="159" t="s">
        <v>282</v>
      </c>
      <c r="CS144" s="159" t="s">
        <v>282</v>
      </c>
      <c r="CT144" s="159" t="s">
        <v>282</v>
      </c>
      <c r="CU144" s="159" t="s">
        <v>282</v>
      </c>
      <c r="CV144" s="159" t="s">
        <v>282</v>
      </c>
      <c r="CW144" s="159" t="s">
        <v>282</v>
      </c>
      <c r="CX144" s="159" t="s">
        <v>282</v>
      </c>
      <c r="CY144" s="159" t="s">
        <v>282</v>
      </c>
      <c r="CZ144" s="159" t="s">
        <v>282</v>
      </c>
      <c r="DA144" s="159" t="s">
        <v>282</v>
      </c>
      <c r="DB144" s="159" t="s">
        <v>282</v>
      </c>
      <c r="DC144" s="159" t="s">
        <v>282</v>
      </c>
      <c r="DD144" s="159" t="s">
        <v>282</v>
      </c>
      <c r="DE144" s="159" t="s">
        <v>282</v>
      </c>
      <c r="DF144" s="159" t="s">
        <v>282</v>
      </c>
      <c r="DG144" s="159" t="s">
        <v>282</v>
      </c>
      <c r="DH144" s="159" t="s">
        <v>282</v>
      </c>
      <c r="DI144" s="159" t="s">
        <v>282</v>
      </c>
      <c r="DJ144" s="159" t="s">
        <v>282</v>
      </c>
      <c r="DK144" s="159" t="s">
        <v>282</v>
      </c>
      <c r="DL144" s="159" t="s">
        <v>282</v>
      </c>
      <c r="DM144" s="159" t="s">
        <v>282</v>
      </c>
      <c r="DN144" s="159" t="s">
        <v>282</v>
      </c>
      <c r="DO144" s="159" t="s">
        <v>282</v>
      </c>
      <c r="DP144" s="159" t="s">
        <v>282</v>
      </c>
      <c r="DQ144" s="159" t="s">
        <v>282</v>
      </c>
      <c r="DR144" s="159" t="s">
        <v>282</v>
      </c>
      <c r="DS144" s="159" t="s">
        <v>282</v>
      </c>
      <c r="DT144" s="159" t="s">
        <v>282</v>
      </c>
      <c r="DU144" s="159" t="s">
        <v>282</v>
      </c>
      <c r="DV144" s="159" t="s">
        <v>282</v>
      </c>
    </row>
    <row r="145" spans="1:126" x14ac:dyDescent="0.25">
      <c r="A145" s="212" t="s">
        <v>4598</v>
      </c>
      <c r="B145" s="159" t="s">
        <v>12805</v>
      </c>
      <c r="C145" s="159" t="s">
        <v>5328</v>
      </c>
      <c r="D145" s="159" t="s">
        <v>10574</v>
      </c>
      <c r="E145" s="212" t="s">
        <v>12804</v>
      </c>
      <c r="F145" s="159" t="s">
        <v>10534</v>
      </c>
      <c r="G145" s="159" t="s">
        <v>10535</v>
      </c>
      <c r="J145" s="159">
        <v>8</v>
      </c>
      <c r="K145" s="159">
        <v>3</v>
      </c>
      <c r="L145" s="66" t="s">
        <v>12595</v>
      </c>
      <c r="M145" s="159" t="s">
        <v>183</v>
      </c>
      <c r="N145" t="s">
        <v>282</v>
      </c>
      <c r="O145" s="212" t="s">
        <v>282</v>
      </c>
      <c r="P145" s="212" t="s">
        <v>282</v>
      </c>
      <c r="Q145">
        <v>0.64</v>
      </c>
      <c r="R145">
        <v>0.18</v>
      </c>
      <c r="S145" s="212">
        <v>88</v>
      </c>
      <c r="T145" t="s">
        <v>282</v>
      </c>
      <c r="U145" t="s">
        <v>282</v>
      </c>
      <c r="V145" s="212" t="s">
        <v>282</v>
      </c>
      <c r="W145">
        <v>0.73</v>
      </c>
      <c r="X145">
        <v>0.27</v>
      </c>
      <c r="Y145" s="212">
        <v>88</v>
      </c>
      <c r="Z145" t="s">
        <v>282</v>
      </c>
      <c r="AA145" s="212" t="s">
        <v>282</v>
      </c>
      <c r="AB145" s="212" t="s">
        <v>282</v>
      </c>
      <c r="AC145" s="212" t="s">
        <v>282</v>
      </c>
      <c r="AD145" s="212" t="s">
        <v>282</v>
      </c>
      <c r="AE145" s="212" t="s">
        <v>282</v>
      </c>
      <c r="AF145" s="212" t="s">
        <v>282</v>
      </c>
      <c r="AG145" s="212" t="s">
        <v>282</v>
      </c>
      <c r="AH145" s="212" t="s">
        <v>282</v>
      </c>
      <c r="AI145" s="66" t="s">
        <v>11508</v>
      </c>
      <c r="AJ145" s="159" t="s">
        <v>183</v>
      </c>
      <c r="AK145" s="159" t="s">
        <v>282</v>
      </c>
      <c r="AL145" s="159" t="s">
        <v>282</v>
      </c>
      <c r="AM145" s="159" t="s">
        <v>282</v>
      </c>
      <c r="AN145" s="159">
        <v>0.59</v>
      </c>
      <c r="AO145" s="159">
        <v>0.18</v>
      </c>
      <c r="AP145" s="159">
        <v>88</v>
      </c>
      <c r="AQ145" s="159" t="s">
        <v>282</v>
      </c>
      <c r="AR145" s="159" t="s">
        <v>282</v>
      </c>
      <c r="AS145" s="159" t="s">
        <v>282</v>
      </c>
      <c r="AT145">
        <v>0.73</v>
      </c>
      <c r="AU145">
        <v>0.27</v>
      </c>
      <c r="AV145">
        <v>88</v>
      </c>
      <c r="AW145" t="s">
        <v>282</v>
      </c>
      <c r="AX145" s="212" t="s">
        <v>282</v>
      </c>
      <c r="AY145" s="212" t="s">
        <v>282</v>
      </c>
      <c r="AZ145" s="212" t="s">
        <v>282</v>
      </c>
      <c r="BA145" s="212" t="s">
        <v>282</v>
      </c>
      <c r="BB145" s="212" t="s">
        <v>282</v>
      </c>
      <c r="BC145" s="212" t="s">
        <v>282</v>
      </c>
      <c r="BD145" s="212" t="s">
        <v>282</v>
      </c>
      <c r="BE145" s="212" t="s">
        <v>282</v>
      </c>
      <c r="BF145" s="159" t="s">
        <v>636</v>
      </c>
      <c r="BG145" s="159" t="s">
        <v>282</v>
      </c>
      <c r="BH145" s="159" t="s">
        <v>282</v>
      </c>
      <c r="BI145" s="159" t="s">
        <v>282</v>
      </c>
      <c r="BJ145" s="159" t="s">
        <v>282</v>
      </c>
      <c r="BK145">
        <v>0.59</v>
      </c>
      <c r="BL145">
        <v>0.18</v>
      </c>
      <c r="BM145">
        <v>87</v>
      </c>
      <c r="BN145" s="159" t="s">
        <v>282</v>
      </c>
      <c r="BO145" s="159" t="s">
        <v>282</v>
      </c>
      <c r="BP145" s="159" t="s">
        <v>282</v>
      </c>
      <c r="BQ145">
        <v>0.65</v>
      </c>
      <c r="BR145">
        <v>0.27</v>
      </c>
      <c r="BS145">
        <v>87</v>
      </c>
      <c r="BT145" t="s">
        <v>282</v>
      </c>
      <c r="BU145" s="212" t="s">
        <v>282</v>
      </c>
      <c r="BV145" s="212" t="s">
        <v>282</v>
      </c>
      <c r="BW145" s="212" t="s">
        <v>282</v>
      </c>
      <c r="BX145" s="212" t="s">
        <v>282</v>
      </c>
      <c r="BY145" s="212" t="s">
        <v>282</v>
      </c>
      <c r="BZ145" s="212" t="s">
        <v>282</v>
      </c>
      <c r="CA145" s="212" t="s">
        <v>282</v>
      </c>
      <c r="CB145" s="212" t="s">
        <v>282</v>
      </c>
      <c r="CC145" s="212" t="s">
        <v>282</v>
      </c>
      <c r="CD145" s="212" t="s">
        <v>282</v>
      </c>
      <c r="CE145" s="212" t="s">
        <v>282</v>
      </c>
      <c r="CF145" s="212" t="s">
        <v>282</v>
      </c>
      <c r="CG145" s="212" t="s">
        <v>282</v>
      </c>
      <c r="CH145" s="212" t="s">
        <v>282</v>
      </c>
      <c r="CI145" s="212" t="s">
        <v>282</v>
      </c>
      <c r="CJ145" s="212" t="s">
        <v>282</v>
      </c>
      <c r="CK145" s="212" t="s">
        <v>282</v>
      </c>
      <c r="CL145" s="212" t="s">
        <v>282</v>
      </c>
      <c r="CM145" s="212" t="s">
        <v>282</v>
      </c>
      <c r="CN145" s="212" t="s">
        <v>282</v>
      </c>
      <c r="CO145" s="212" t="s">
        <v>282</v>
      </c>
      <c r="CP145" s="212" t="s">
        <v>282</v>
      </c>
      <c r="CQ145" s="212" t="s">
        <v>282</v>
      </c>
      <c r="CR145" s="212" t="s">
        <v>282</v>
      </c>
      <c r="CS145" s="212" t="s">
        <v>282</v>
      </c>
      <c r="CT145" s="212" t="s">
        <v>282</v>
      </c>
      <c r="CU145" s="212" t="s">
        <v>282</v>
      </c>
      <c r="CV145" s="212" t="s">
        <v>282</v>
      </c>
      <c r="CW145" s="212" t="s">
        <v>282</v>
      </c>
      <c r="CX145" s="212" t="s">
        <v>282</v>
      </c>
      <c r="CY145" s="212" t="s">
        <v>282</v>
      </c>
      <c r="CZ145" s="212" t="s">
        <v>282</v>
      </c>
      <c r="DA145" s="212" t="s">
        <v>282</v>
      </c>
      <c r="DB145" s="212" t="s">
        <v>282</v>
      </c>
      <c r="DC145" s="212" t="s">
        <v>282</v>
      </c>
      <c r="DD145" s="212" t="s">
        <v>282</v>
      </c>
      <c r="DE145" s="212" t="s">
        <v>282</v>
      </c>
      <c r="DF145" s="212" t="s">
        <v>282</v>
      </c>
      <c r="DG145" s="212" t="s">
        <v>282</v>
      </c>
      <c r="DH145" s="212" t="s">
        <v>282</v>
      </c>
      <c r="DI145" s="212" t="s">
        <v>282</v>
      </c>
      <c r="DJ145" s="212" t="s">
        <v>282</v>
      </c>
      <c r="DK145" s="212" t="s">
        <v>282</v>
      </c>
      <c r="DL145" s="212" t="s">
        <v>282</v>
      </c>
      <c r="DM145" s="212" t="s">
        <v>282</v>
      </c>
      <c r="DN145" s="212" t="s">
        <v>282</v>
      </c>
      <c r="DO145" s="212" t="s">
        <v>282</v>
      </c>
      <c r="DP145" s="212" t="s">
        <v>282</v>
      </c>
      <c r="DQ145" s="212" t="s">
        <v>282</v>
      </c>
      <c r="DR145" s="212" t="s">
        <v>282</v>
      </c>
      <c r="DS145" s="212" t="s">
        <v>282</v>
      </c>
      <c r="DT145" s="212" t="s">
        <v>282</v>
      </c>
      <c r="DU145" s="212" t="s">
        <v>282</v>
      </c>
      <c r="DV145" s="212" t="s">
        <v>282</v>
      </c>
    </row>
    <row r="146" spans="1:126" s="212" customFormat="1" x14ac:dyDescent="0.25">
      <c r="A146" s="66" t="s">
        <v>17543</v>
      </c>
      <c r="B146" s="159"/>
      <c r="C146" s="159" t="s">
        <v>216</v>
      </c>
      <c r="D146" s="159" t="s">
        <v>10574</v>
      </c>
      <c r="E146" s="159" t="s">
        <v>5804</v>
      </c>
      <c r="F146" s="159" t="s">
        <v>10534</v>
      </c>
      <c r="G146" s="159" t="s">
        <v>10535</v>
      </c>
      <c r="J146" s="159">
        <v>5</v>
      </c>
      <c r="K146" s="159">
        <v>2</v>
      </c>
      <c r="L146" s="66" t="s">
        <v>10458</v>
      </c>
      <c r="M146" s="159" t="s">
        <v>183</v>
      </c>
      <c r="N146" s="212" t="s">
        <v>282</v>
      </c>
      <c r="O146" s="212" t="s">
        <v>282</v>
      </c>
      <c r="P146" s="212" t="s">
        <v>282</v>
      </c>
      <c r="Q146" s="212">
        <v>0.9</v>
      </c>
      <c r="R146" s="212">
        <v>0.12</v>
      </c>
      <c r="S146" s="212">
        <v>19</v>
      </c>
      <c r="T146" s="212" t="s">
        <v>282</v>
      </c>
      <c r="U146" s="212" t="s">
        <v>282</v>
      </c>
      <c r="V146" s="212" t="s">
        <v>282</v>
      </c>
      <c r="W146" s="212">
        <v>0.9</v>
      </c>
      <c r="X146" s="212">
        <v>0.12</v>
      </c>
      <c r="Y146" s="212">
        <v>19</v>
      </c>
      <c r="Z146" s="212" t="s">
        <v>282</v>
      </c>
      <c r="AA146" s="212" t="s">
        <v>282</v>
      </c>
      <c r="AB146" s="212" t="s">
        <v>282</v>
      </c>
      <c r="AC146" s="212" t="s">
        <v>282</v>
      </c>
      <c r="AD146" s="212" t="s">
        <v>282</v>
      </c>
      <c r="AE146" s="212" t="s">
        <v>282</v>
      </c>
      <c r="AF146" s="212" t="s">
        <v>282</v>
      </c>
      <c r="AG146" s="212" t="s">
        <v>282</v>
      </c>
      <c r="AH146" s="212" t="s">
        <v>282</v>
      </c>
      <c r="AI146" s="159" t="s">
        <v>306</v>
      </c>
      <c r="AJ146" s="159" t="s">
        <v>282</v>
      </c>
      <c r="AK146" s="159" t="s">
        <v>282</v>
      </c>
      <c r="AL146" s="159" t="s">
        <v>282</v>
      </c>
      <c r="AM146" s="159" t="s">
        <v>282</v>
      </c>
      <c r="AN146" s="159">
        <v>0.86</v>
      </c>
      <c r="AO146" s="159">
        <v>0.12</v>
      </c>
      <c r="AP146" s="159">
        <v>21</v>
      </c>
      <c r="AQ146" s="159" t="s">
        <v>282</v>
      </c>
      <c r="AR146" s="159" t="s">
        <v>282</v>
      </c>
      <c r="AS146" s="159" t="s">
        <v>282</v>
      </c>
      <c r="AT146" s="212">
        <v>0.84</v>
      </c>
      <c r="AU146" s="212">
        <v>0.14000000000000001</v>
      </c>
      <c r="AV146" s="212">
        <v>21</v>
      </c>
      <c r="AW146" s="212" t="s">
        <v>282</v>
      </c>
      <c r="AX146" s="212" t="s">
        <v>282</v>
      </c>
      <c r="AY146" s="212" t="s">
        <v>282</v>
      </c>
      <c r="AZ146" s="212" t="s">
        <v>282</v>
      </c>
      <c r="BA146" s="212" t="s">
        <v>282</v>
      </c>
      <c r="BB146" s="212" t="s">
        <v>282</v>
      </c>
      <c r="BC146" s="212" t="s">
        <v>282</v>
      </c>
      <c r="BD146" s="212" t="s">
        <v>282</v>
      </c>
      <c r="BE146" s="212" t="s">
        <v>282</v>
      </c>
      <c r="BF146" s="212" t="s">
        <v>282</v>
      </c>
      <c r="BG146" s="212" t="s">
        <v>282</v>
      </c>
      <c r="BH146" s="212" t="s">
        <v>282</v>
      </c>
      <c r="BI146" s="212" t="s">
        <v>282</v>
      </c>
      <c r="BJ146" s="212" t="s">
        <v>282</v>
      </c>
      <c r="BK146" s="212" t="s">
        <v>282</v>
      </c>
      <c r="BL146" s="212" t="s">
        <v>282</v>
      </c>
      <c r="BM146" s="212" t="s">
        <v>282</v>
      </c>
      <c r="BN146" s="212" t="s">
        <v>282</v>
      </c>
      <c r="BO146" s="212" t="s">
        <v>282</v>
      </c>
      <c r="BP146" s="212" t="s">
        <v>282</v>
      </c>
      <c r="BQ146" s="212" t="s">
        <v>282</v>
      </c>
      <c r="BR146" s="212" t="s">
        <v>282</v>
      </c>
      <c r="BS146" s="212" t="s">
        <v>282</v>
      </c>
      <c r="BT146" s="212" t="s">
        <v>282</v>
      </c>
      <c r="BU146" s="212" t="s">
        <v>282</v>
      </c>
      <c r="BV146" s="212" t="s">
        <v>282</v>
      </c>
      <c r="BW146" s="212" t="s">
        <v>282</v>
      </c>
      <c r="BX146" s="212" t="s">
        <v>282</v>
      </c>
      <c r="BY146" s="212" t="s">
        <v>282</v>
      </c>
      <c r="BZ146" s="212" t="s">
        <v>282</v>
      </c>
      <c r="CA146" s="212" t="s">
        <v>282</v>
      </c>
      <c r="CB146" s="212" t="s">
        <v>282</v>
      </c>
      <c r="CC146" s="212" t="s">
        <v>282</v>
      </c>
      <c r="CD146" s="212" t="s">
        <v>282</v>
      </c>
      <c r="CE146" s="212" t="s">
        <v>282</v>
      </c>
      <c r="CF146" s="212" t="s">
        <v>282</v>
      </c>
      <c r="CG146" s="212" t="s">
        <v>282</v>
      </c>
      <c r="CH146" s="212" t="s">
        <v>282</v>
      </c>
      <c r="CI146" s="212" t="s">
        <v>282</v>
      </c>
      <c r="CJ146" s="212" t="s">
        <v>282</v>
      </c>
      <c r="CK146" s="212" t="s">
        <v>282</v>
      </c>
      <c r="CL146" s="212" t="s">
        <v>282</v>
      </c>
      <c r="CM146" s="212" t="s">
        <v>282</v>
      </c>
      <c r="CN146" s="212" t="s">
        <v>282</v>
      </c>
      <c r="CO146" s="212" t="s">
        <v>282</v>
      </c>
      <c r="CP146" s="212" t="s">
        <v>282</v>
      </c>
      <c r="CQ146" s="212" t="s">
        <v>282</v>
      </c>
      <c r="CR146" s="212" t="s">
        <v>282</v>
      </c>
      <c r="CS146" s="212" t="s">
        <v>282</v>
      </c>
      <c r="CT146" s="212" t="s">
        <v>282</v>
      </c>
      <c r="CU146" s="212" t="s">
        <v>282</v>
      </c>
      <c r="CV146" s="212" t="s">
        <v>282</v>
      </c>
      <c r="CW146" s="212" t="s">
        <v>282</v>
      </c>
      <c r="CX146" s="212" t="s">
        <v>282</v>
      </c>
      <c r="CY146" s="212" t="s">
        <v>282</v>
      </c>
      <c r="CZ146" s="212" t="s">
        <v>282</v>
      </c>
      <c r="DA146" s="212" t="s">
        <v>282</v>
      </c>
      <c r="DB146" s="212" t="s">
        <v>282</v>
      </c>
      <c r="DC146" s="212" t="s">
        <v>282</v>
      </c>
      <c r="DD146" s="212" t="s">
        <v>282</v>
      </c>
      <c r="DE146" s="212" t="s">
        <v>282</v>
      </c>
      <c r="DF146" s="212" t="s">
        <v>282</v>
      </c>
      <c r="DG146" s="212" t="s">
        <v>282</v>
      </c>
      <c r="DH146" s="212" t="s">
        <v>282</v>
      </c>
      <c r="DI146" s="212" t="s">
        <v>282</v>
      </c>
      <c r="DJ146" s="212" t="s">
        <v>282</v>
      </c>
      <c r="DK146" s="212" t="s">
        <v>282</v>
      </c>
      <c r="DL146" s="212" t="s">
        <v>282</v>
      </c>
      <c r="DM146" s="212" t="s">
        <v>282</v>
      </c>
      <c r="DN146" s="212" t="s">
        <v>282</v>
      </c>
      <c r="DO146" s="212" t="s">
        <v>282</v>
      </c>
      <c r="DP146" s="212" t="s">
        <v>282</v>
      </c>
      <c r="DQ146" s="212" t="s">
        <v>282</v>
      </c>
      <c r="DR146" s="212" t="s">
        <v>282</v>
      </c>
      <c r="DS146" s="212" t="s">
        <v>282</v>
      </c>
      <c r="DT146" s="212" t="s">
        <v>282</v>
      </c>
      <c r="DU146" s="212" t="s">
        <v>282</v>
      </c>
      <c r="DV146" s="212" t="s">
        <v>282</v>
      </c>
    </row>
    <row r="147" spans="1:126" s="212" customFormat="1" x14ac:dyDescent="0.25">
      <c r="A147" s="66" t="s">
        <v>17543</v>
      </c>
      <c r="B147" s="159"/>
      <c r="C147" s="159" t="s">
        <v>5328</v>
      </c>
      <c r="D147" s="159" t="s">
        <v>10574</v>
      </c>
      <c r="E147" s="159" t="s">
        <v>11630</v>
      </c>
      <c r="F147" s="159" t="s">
        <v>10534</v>
      </c>
      <c r="G147" s="159" t="s">
        <v>10535</v>
      </c>
      <c r="J147" s="159">
        <v>5</v>
      </c>
      <c r="K147" s="159">
        <v>2</v>
      </c>
      <c r="L147" s="66" t="s">
        <v>10458</v>
      </c>
      <c r="M147" s="159" t="s">
        <v>183</v>
      </c>
      <c r="N147" s="212" t="s">
        <v>282</v>
      </c>
      <c r="O147" s="212" t="s">
        <v>282</v>
      </c>
      <c r="P147" s="212" t="s">
        <v>282</v>
      </c>
      <c r="Q147" s="212">
        <v>65.05</v>
      </c>
      <c r="R147" s="212">
        <v>15.17</v>
      </c>
      <c r="S147" s="212">
        <v>19</v>
      </c>
      <c r="T147" s="212" t="s">
        <v>282</v>
      </c>
      <c r="U147" s="212" t="s">
        <v>282</v>
      </c>
      <c r="V147" s="212" t="s">
        <v>282</v>
      </c>
      <c r="W147" s="212">
        <v>75.680000000000007</v>
      </c>
      <c r="X147" s="212">
        <v>9.43</v>
      </c>
      <c r="Y147" s="212">
        <v>19</v>
      </c>
      <c r="Z147" s="212" t="s">
        <v>282</v>
      </c>
      <c r="AA147" s="212" t="s">
        <v>282</v>
      </c>
      <c r="AB147" s="212" t="s">
        <v>282</v>
      </c>
      <c r="AC147" s="212" t="s">
        <v>282</v>
      </c>
      <c r="AD147" s="212" t="s">
        <v>282</v>
      </c>
      <c r="AE147" s="212" t="s">
        <v>282</v>
      </c>
      <c r="AF147" s="212" t="s">
        <v>282</v>
      </c>
      <c r="AG147" s="212" t="s">
        <v>282</v>
      </c>
      <c r="AH147" s="212" t="s">
        <v>282</v>
      </c>
      <c r="AI147" s="159" t="s">
        <v>306</v>
      </c>
      <c r="AJ147" s="159" t="s">
        <v>282</v>
      </c>
      <c r="AK147" s="159" t="s">
        <v>282</v>
      </c>
      <c r="AL147" s="159" t="s">
        <v>282</v>
      </c>
      <c r="AM147" s="159" t="s">
        <v>282</v>
      </c>
      <c r="AN147" s="159">
        <v>66.19</v>
      </c>
      <c r="AO147" s="159">
        <v>13.68</v>
      </c>
      <c r="AP147" s="159">
        <v>21</v>
      </c>
      <c r="AQ147" s="159" t="s">
        <v>282</v>
      </c>
      <c r="AR147" s="159" t="s">
        <v>282</v>
      </c>
      <c r="AS147" s="159" t="s">
        <v>282</v>
      </c>
      <c r="AT147" s="212">
        <v>58.9</v>
      </c>
      <c r="AU147" s="212">
        <v>16.18</v>
      </c>
      <c r="AV147" s="212">
        <v>21</v>
      </c>
      <c r="AW147" s="212" t="s">
        <v>282</v>
      </c>
      <c r="AX147" s="212" t="s">
        <v>282</v>
      </c>
      <c r="AY147" s="212" t="s">
        <v>282</v>
      </c>
      <c r="AZ147" s="212" t="s">
        <v>282</v>
      </c>
      <c r="BA147" s="212" t="s">
        <v>282</v>
      </c>
      <c r="BB147" s="212" t="s">
        <v>282</v>
      </c>
      <c r="BC147" s="212" t="s">
        <v>282</v>
      </c>
      <c r="BD147" s="212" t="s">
        <v>282</v>
      </c>
      <c r="BE147" s="212" t="s">
        <v>282</v>
      </c>
      <c r="BF147" s="212" t="s">
        <v>282</v>
      </c>
      <c r="BG147" s="212" t="s">
        <v>282</v>
      </c>
      <c r="BH147" s="212" t="s">
        <v>282</v>
      </c>
      <c r="BI147" s="212" t="s">
        <v>282</v>
      </c>
      <c r="BJ147" s="212" t="s">
        <v>282</v>
      </c>
      <c r="BK147" s="212" t="s">
        <v>282</v>
      </c>
      <c r="BL147" s="212" t="s">
        <v>282</v>
      </c>
      <c r="BM147" s="212" t="s">
        <v>282</v>
      </c>
      <c r="BN147" s="212" t="s">
        <v>282</v>
      </c>
      <c r="BO147" s="212" t="s">
        <v>282</v>
      </c>
      <c r="BP147" s="212" t="s">
        <v>282</v>
      </c>
      <c r="BQ147" s="212" t="s">
        <v>282</v>
      </c>
      <c r="BR147" s="212" t="s">
        <v>282</v>
      </c>
      <c r="BS147" s="212" t="s">
        <v>282</v>
      </c>
      <c r="BT147" s="212" t="s">
        <v>282</v>
      </c>
      <c r="BU147" s="212" t="s">
        <v>282</v>
      </c>
      <c r="BV147" s="212" t="s">
        <v>282</v>
      </c>
      <c r="BW147" s="212" t="s">
        <v>282</v>
      </c>
      <c r="BX147" s="212" t="s">
        <v>282</v>
      </c>
      <c r="BY147" s="212" t="s">
        <v>282</v>
      </c>
      <c r="BZ147" s="212" t="s">
        <v>282</v>
      </c>
      <c r="CA147" s="212" t="s">
        <v>282</v>
      </c>
      <c r="CB147" s="212" t="s">
        <v>282</v>
      </c>
      <c r="CC147" s="212" t="s">
        <v>282</v>
      </c>
      <c r="CD147" s="212" t="s">
        <v>282</v>
      </c>
      <c r="CE147" s="212" t="s">
        <v>282</v>
      </c>
      <c r="CF147" s="212" t="s">
        <v>282</v>
      </c>
      <c r="CG147" s="212" t="s">
        <v>282</v>
      </c>
      <c r="CH147" s="212" t="s">
        <v>282</v>
      </c>
      <c r="CI147" s="212" t="s">
        <v>282</v>
      </c>
      <c r="CJ147" s="212" t="s">
        <v>282</v>
      </c>
      <c r="CK147" s="212" t="s">
        <v>282</v>
      </c>
      <c r="CL147" s="212" t="s">
        <v>282</v>
      </c>
      <c r="CM147" s="212" t="s">
        <v>282</v>
      </c>
      <c r="CN147" s="212" t="s">
        <v>282</v>
      </c>
      <c r="CO147" s="212" t="s">
        <v>282</v>
      </c>
      <c r="CP147" s="212" t="s">
        <v>282</v>
      </c>
      <c r="CQ147" s="212" t="s">
        <v>282</v>
      </c>
      <c r="CR147" s="212" t="s">
        <v>282</v>
      </c>
      <c r="CS147" s="212" t="s">
        <v>282</v>
      </c>
      <c r="CT147" s="212" t="s">
        <v>282</v>
      </c>
      <c r="CU147" s="212" t="s">
        <v>282</v>
      </c>
      <c r="CV147" s="212" t="s">
        <v>282</v>
      </c>
      <c r="CW147" s="212" t="s">
        <v>282</v>
      </c>
      <c r="CX147" s="212" t="s">
        <v>282</v>
      </c>
      <c r="CY147" s="212" t="s">
        <v>282</v>
      </c>
      <c r="CZ147" s="212" t="s">
        <v>282</v>
      </c>
      <c r="DA147" s="212" t="s">
        <v>282</v>
      </c>
      <c r="DB147" s="212" t="s">
        <v>282</v>
      </c>
      <c r="DC147" s="212" t="s">
        <v>282</v>
      </c>
      <c r="DD147" s="212" t="s">
        <v>282</v>
      </c>
      <c r="DE147" s="212" t="s">
        <v>282</v>
      </c>
      <c r="DF147" s="212" t="s">
        <v>282</v>
      </c>
      <c r="DG147" s="212" t="s">
        <v>282</v>
      </c>
      <c r="DH147" s="212" t="s">
        <v>282</v>
      </c>
      <c r="DI147" s="212" t="s">
        <v>282</v>
      </c>
      <c r="DJ147" s="212" t="s">
        <v>282</v>
      </c>
      <c r="DK147" s="212" t="s">
        <v>282</v>
      </c>
      <c r="DL147" s="212" t="s">
        <v>282</v>
      </c>
      <c r="DM147" s="212" t="s">
        <v>282</v>
      </c>
      <c r="DN147" s="212" t="s">
        <v>282</v>
      </c>
      <c r="DO147" s="212" t="s">
        <v>282</v>
      </c>
      <c r="DP147" s="212" t="s">
        <v>282</v>
      </c>
      <c r="DQ147" s="212" t="s">
        <v>282</v>
      </c>
      <c r="DR147" s="212" t="s">
        <v>282</v>
      </c>
      <c r="DS147" s="212" t="s">
        <v>282</v>
      </c>
      <c r="DT147" s="212" t="s">
        <v>282</v>
      </c>
      <c r="DU147" s="212" t="s">
        <v>282</v>
      </c>
      <c r="DV147" s="212" t="s">
        <v>282</v>
      </c>
    </row>
    <row r="148" spans="1:126" s="212" customFormat="1" x14ac:dyDescent="0.25">
      <c r="A148" s="212" t="s">
        <v>7776</v>
      </c>
      <c r="B148" s="159" t="s">
        <v>16625</v>
      </c>
      <c r="C148" s="159" t="s">
        <v>5328</v>
      </c>
      <c r="D148" s="159" t="s">
        <v>13162</v>
      </c>
      <c r="E148" s="159" t="s">
        <v>12575</v>
      </c>
      <c r="F148" s="159" t="s">
        <v>10534</v>
      </c>
      <c r="G148" s="159" t="s">
        <v>10880</v>
      </c>
      <c r="J148" s="159">
        <v>6</v>
      </c>
      <c r="K148" s="159">
        <v>2</v>
      </c>
      <c r="L148" s="159" t="s">
        <v>274</v>
      </c>
      <c r="M148" s="159" t="s">
        <v>10507</v>
      </c>
      <c r="N148" s="212" t="s">
        <v>282</v>
      </c>
      <c r="O148" s="212" t="s">
        <v>282</v>
      </c>
      <c r="P148" s="212" t="s">
        <v>282</v>
      </c>
      <c r="Q148" s="212">
        <v>12.6</v>
      </c>
      <c r="R148" s="212">
        <v>3.7</v>
      </c>
      <c r="S148" s="212">
        <v>183</v>
      </c>
      <c r="T148" s="212" t="s">
        <v>282</v>
      </c>
      <c r="U148" s="212" t="s">
        <v>282</v>
      </c>
      <c r="V148" s="212" t="s">
        <v>282</v>
      </c>
      <c r="W148" s="212" t="s">
        <v>282</v>
      </c>
      <c r="X148" s="212" t="s">
        <v>282</v>
      </c>
      <c r="Y148" s="212" t="s">
        <v>282</v>
      </c>
      <c r="Z148" s="212" t="s">
        <v>282</v>
      </c>
      <c r="AA148" s="212" t="s">
        <v>282</v>
      </c>
      <c r="AB148" s="212" t="s">
        <v>282</v>
      </c>
      <c r="AC148" s="212">
        <v>-6.4</v>
      </c>
      <c r="AD148" s="212">
        <v>4.0999999999999996</v>
      </c>
      <c r="AE148" s="212">
        <v>183</v>
      </c>
      <c r="AF148" s="212" t="s">
        <v>282</v>
      </c>
      <c r="AG148" s="212" t="s">
        <v>282</v>
      </c>
      <c r="AH148" s="212" t="s">
        <v>282</v>
      </c>
      <c r="AI148" s="159" t="s">
        <v>790</v>
      </c>
      <c r="AJ148" s="159" t="s">
        <v>10507</v>
      </c>
      <c r="AK148" s="159" t="s">
        <v>282</v>
      </c>
      <c r="AL148" s="159" t="s">
        <v>282</v>
      </c>
      <c r="AM148" s="159" t="s">
        <v>282</v>
      </c>
      <c r="AN148" s="159">
        <v>12.9</v>
      </c>
      <c r="AO148" s="159">
        <v>4.3</v>
      </c>
      <c r="AP148" s="159">
        <v>180</v>
      </c>
      <c r="AQ148" s="159" t="s">
        <v>282</v>
      </c>
      <c r="AR148" s="159" t="s">
        <v>282</v>
      </c>
      <c r="AS148" s="159" t="s">
        <v>282</v>
      </c>
      <c r="AT148" s="159" t="s">
        <v>282</v>
      </c>
      <c r="AU148" s="159" t="s">
        <v>282</v>
      </c>
      <c r="AV148" s="159" t="s">
        <v>282</v>
      </c>
      <c r="AW148" s="159" t="s">
        <v>282</v>
      </c>
      <c r="AX148" s="159" t="s">
        <v>282</v>
      </c>
      <c r="AY148" s="159" t="s">
        <v>282</v>
      </c>
      <c r="AZ148" s="212">
        <v>-4.5</v>
      </c>
      <c r="BA148" s="212">
        <v>4.3</v>
      </c>
      <c r="BB148" s="212">
        <v>180</v>
      </c>
      <c r="BC148" s="212" t="s">
        <v>282</v>
      </c>
      <c r="BD148" s="212" t="s">
        <v>282</v>
      </c>
      <c r="BE148" s="212" t="s">
        <v>282</v>
      </c>
      <c r="BF148" s="159" t="s">
        <v>282</v>
      </c>
      <c r="BG148" s="159" t="s">
        <v>282</v>
      </c>
      <c r="BH148" s="159" t="s">
        <v>282</v>
      </c>
      <c r="BI148" s="159" t="s">
        <v>282</v>
      </c>
      <c r="BJ148" s="159" t="s">
        <v>282</v>
      </c>
      <c r="BK148" s="159" t="s">
        <v>282</v>
      </c>
      <c r="BL148" s="159" t="s">
        <v>282</v>
      </c>
      <c r="BM148" s="159" t="s">
        <v>282</v>
      </c>
      <c r="BN148" s="159" t="s">
        <v>282</v>
      </c>
      <c r="BO148" s="159" t="s">
        <v>282</v>
      </c>
      <c r="BP148" s="159" t="s">
        <v>282</v>
      </c>
      <c r="BQ148" s="159" t="s">
        <v>282</v>
      </c>
      <c r="BR148" s="159" t="s">
        <v>282</v>
      </c>
      <c r="BS148" s="159" t="s">
        <v>282</v>
      </c>
      <c r="BT148" s="159" t="s">
        <v>282</v>
      </c>
      <c r="BU148" s="159" t="s">
        <v>282</v>
      </c>
      <c r="BV148" s="159" t="s">
        <v>282</v>
      </c>
      <c r="BW148" s="159" t="s">
        <v>282</v>
      </c>
      <c r="BX148" s="159" t="s">
        <v>282</v>
      </c>
      <c r="BY148" s="159" t="s">
        <v>282</v>
      </c>
      <c r="BZ148" s="159" t="s">
        <v>282</v>
      </c>
      <c r="CA148" s="159" t="s">
        <v>282</v>
      </c>
      <c r="CB148" s="159" t="s">
        <v>282</v>
      </c>
      <c r="CC148" s="159" t="s">
        <v>282</v>
      </c>
      <c r="CD148" s="159" t="s">
        <v>282</v>
      </c>
      <c r="CE148" s="159" t="s">
        <v>282</v>
      </c>
      <c r="CF148" s="159" t="s">
        <v>282</v>
      </c>
      <c r="CG148" s="159" t="s">
        <v>282</v>
      </c>
      <c r="CH148" s="159" t="s">
        <v>282</v>
      </c>
      <c r="CI148" s="159" t="s">
        <v>282</v>
      </c>
      <c r="CJ148" s="159" t="s">
        <v>282</v>
      </c>
      <c r="CK148" s="159" t="s">
        <v>282</v>
      </c>
      <c r="CL148" s="159" t="s">
        <v>282</v>
      </c>
      <c r="CM148" s="159" t="s">
        <v>282</v>
      </c>
      <c r="CN148" s="159" t="s">
        <v>282</v>
      </c>
      <c r="CO148" s="159" t="s">
        <v>282</v>
      </c>
      <c r="CP148" s="159" t="s">
        <v>282</v>
      </c>
      <c r="CQ148" s="159" t="s">
        <v>282</v>
      </c>
      <c r="CR148" s="159" t="s">
        <v>282</v>
      </c>
      <c r="CS148" s="159" t="s">
        <v>282</v>
      </c>
      <c r="CT148" s="159" t="s">
        <v>282</v>
      </c>
      <c r="CU148" s="159" t="s">
        <v>282</v>
      </c>
      <c r="CV148" s="159" t="s">
        <v>282</v>
      </c>
      <c r="CW148" s="159" t="s">
        <v>282</v>
      </c>
      <c r="CX148" s="159" t="s">
        <v>282</v>
      </c>
      <c r="CY148" s="159" t="s">
        <v>282</v>
      </c>
      <c r="CZ148" s="159" t="s">
        <v>282</v>
      </c>
      <c r="DA148" s="159" t="s">
        <v>282</v>
      </c>
      <c r="DB148" s="159" t="s">
        <v>282</v>
      </c>
      <c r="DC148" s="159" t="s">
        <v>282</v>
      </c>
      <c r="DD148" s="159" t="s">
        <v>282</v>
      </c>
      <c r="DE148" s="159" t="s">
        <v>282</v>
      </c>
      <c r="DF148" s="159" t="s">
        <v>282</v>
      </c>
      <c r="DG148" s="159" t="s">
        <v>282</v>
      </c>
      <c r="DH148" s="159" t="s">
        <v>282</v>
      </c>
      <c r="DI148" s="159" t="s">
        <v>282</v>
      </c>
      <c r="DJ148" s="159" t="s">
        <v>282</v>
      </c>
      <c r="DK148" s="159" t="s">
        <v>282</v>
      </c>
      <c r="DL148" s="159" t="s">
        <v>282</v>
      </c>
      <c r="DM148" s="159" t="s">
        <v>282</v>
      </c>
      <c r="DN148" s="159" t="s">
        <v>282</v>
      </c>
      <c r="DO148" s="159" t="s">
        <v>282</v>
      </c>
      <c r="DP148" s="159" t="s">
        <v>282</v>
      </c>
      <c r="DQ148" s="159" t="s">
        <v>282</v>
      </c>
      <c r="DR148" s="159" t="s">
        <v>282</v>
      </c>
      <c r="DS148" s="159" t="s">
        <v>282</v>
      </c>
      <c r="DT148" s="159" t="s">
        <v>282</v>
      </c>
      <c r="DU148" s="159" t="s">
        <v>282</v>
      </c>
      <c r="DV148" s="159" t="s">
        <v>282</v>
      </c>
    </row>
    <row r="149" spans="1:126" s="212" customFormat="1" x14ac:dyDescent="0.25">
      <c r="A149" s="212" t="s">
        <v>8922</v>
      </c>
      <c r="B149" s="159"/>
      <c r="C149" s="159" t="s">
        <v>5328</v>
      </c>
      <c r="D149" s="159" t="s">
        <v>10879</v>
      </c>
      <c r="E149" s="159" t="s">
        <v>16630</v>
      </c>
      <c r="F149" s="159" t="s">
        <v>16642</v>
      </c>
      <c r="G149" s="159" t="s">
        <v>10880</v>
      </c>
      <c r="J149" s="159">
        <v>12</v>
      </c>
      <c r="K149" s="159">
        <v>2</v>
      </c>
      <c r="L149" s="212" t="s">
        <v>8923</v>
      </c>
      <c r="M149" s="159" t="s">
        <v>10975</v>
      </c>
      <c r="N149" s="212" t="s">
        <v>282</v>
      </c>
      <c r="O149" s="212" t="s">
        <v>282</v>
      </c>
      <c r="P149" s="212" t="s">
        <v>282</v>
      </c>
      <c r="Q149" s="212" t="s">
        <v>282</v>
      </c>
      <c r="R149" s="212" t="s">
        <v>282</v>
      </c>
      <c r="S149" s="212" t="s">
        <v>282</v>
      </c>
      <c r="T149" s="212">
        <v>5.59</v>
      </c>
      <c r="U149" s="212">
        <v>3.64</v>
      </c>
      <c r="V149" s="212">
        <v>32</v>
      </c>
      <c r="W149" s="212" t="s">
        <v>282</v>
      </c>
      <c r="X149" s="212" t="s">
        <v>282</v>
      </c>
      <c r="Y149" s="212" t="s">
        <v>282</v>
      </c>
      <c r="Z149" s="212">
        <v>3.91</v>
      </c>
      <c r="AA149" s="212">
        <v>2.88</v>
      </c>
      <c r="AB149" s="212">
        <v>32</v>
      </c>
      <c r="AC149" s="212" t="s">
        <v>282</v>
      </c>
      <c r="AD149" s="212" t="s">
        <v>282</v>
      </c>
      <c r="AE149" s="212" t="s">
        <v>282</v>
      </c>
      <c r="AF149" s="212" t="s">
        <v>282</v>
      </c>
      <c r="AG149" s="212" t="s">
        <v>282</v>
      </c>
      <c r="AH149" s="212" t="s">
        <v>282</v>
      </c>
      <c r="AI149" s="159" t="s">
        <v>811</v>
      </c>
      <c r="AJ149" s="159" t="s">
        <v>10507</v>
      </c>
      <c r="AK149" s="159" t="s">
        <v>282</v>
      </c>
      <c r="AL149" s="159" t="s">
        <v>282</v>
      </c>
      <c r="AM149" s="159" t="s">
        <v>282</v>
      </c>
      <c r="AN149" s="159" t="s">
        <v>282</v>
      </c>
      <c r="AO149" s="159" t="s">
        <v>282</v>
      </c>
      <c r="AP149" s="159" t="s">
        <v>282</v>
      </c>
      <c r="AQ149" s="159">
        <v>6.7</v>
      </c>
      <c r="AR149" s="159">
        <v>2.09</v>
      </c>
      <c r="AS149" s="159">
        <v>30</v>
      </c>
      <c r="AT149" s="159" t="s">
        <v>282</v>
      </c>
      <c r="AU149" s="159" t="s">
        <v>282</v>
      </c>
      <c r="AV149" s="159" t="s">
        <v>282</v>
      </c>
      <c r="AW149" s="159">
        <v>5.13</v>
      </c>
      <c r="AX149" s="159">
        <v>1.83</v>
      </c>
      <c r="AY149" s="159">
        <v>30</v>
      </c>
      <c r="AZ149" s="212" t="s">
        <v>282</v>
      </c>
      <c r="BA149" s="212" t="s">
        <v>282</v>
      </c>
      <c r="BB149" s="212" t="s">
        <v>282</v>
      </c>
      <c r="BC149" s="212" t="s">
        <v>282</v>
      </c>
      <c r="BD149" s="212" t="s">
        <v>282</v>
      </c>
      <c r="BE149" s="212" t="s">
        <v>282</v>
      </c>
      <c r="BF149" s="212" t="s">
        <v>282</v>
      </c>
      <c r="BG149" s="212" t="s">
        <v>282</v>
      </c>
      <c r="BH149" s="212" t="s">
        <v>282</v>
      </c>
      <c r="BI149" s="212" t="s">
        <v>282</v>
      </c>
      <c r="BJ149" s="212" t="s">
        <v>282</v>
      </c>
      <c r="BK149" s="212" t="s">
        <v>282</v>
      </c>
      <c r="BL149" s="212" t="s">
        <v>282</v>
      </c>
      <c r="BM149" s="212" t="s">
        <v>282</v>
      </c>
      <c r="BN149" s="212" t="s">
        <v>282</v>
      </c>
      <c r="BO149" s="212" t="s">
        <v>282</v>
      </c>
      <c r="BP149" s="212" t="s">
        <v>282</v>
      </c>
      <c r="BQ149" s="212" t="s">
        <v>282</v>
      </c>
      <c r="BR149" s="212" t="s">
        <v>282</v>
      </c>
      <c r="BS149" s="212" t="s">
        <v>282</v>
      </c>
      <c r="BT149" s="212" t="s">
        <v>282</v>
      </c>
      <c r="BU149" s="212" t="s">
        <v>282</v>
      </c>
      <c r="BV149" s="212" t="s">
        <v>282</v>
      </c>
      <c r="BW149" s="212" t="s">
        <v>282</v>
      </c>
      <c r="BX149" s="212" t="s">
        <v>282</v>
      </c>
      <c r="BY149" s="212" t="s">
        <v>282</v>
      </c>
      <c r="BZ149" s="212" t="s">
        <v>282</v>
      </c>
      <c r="CA149" s="212" t="s">
        <v>282</v>
      </c>
      <c r="CB149" s="212" t="s">
        <v>282</v>
      </c>
      <c r="CC149" s="212" t="s">
        <v>282</v>
      </c>
      <c r="CD149" s="212" t="s">
        <v>282</v>
      </c>
      <c r="CE149" s="212" t="s">
        <v>282</v>
      </c>
      <c r="CF149" s="212" t="s">
        <v>282</v>
      </c>
      <c r="CG149" s="212" t="s">
        <v>282</v>
      </c>
      <c r="CH149" s="212" t="s">
        <v>282</v>
      </c>
      <c r="CI149" s="212" t="s">
        <v>282</v>
      </c>
      <c r="CJ149" s="212" t="s">
        <v>282</v>
      </c>
      <c r="CK149" s="212" t="s">
        <v>282</v>
      </c>
      <c r="CL149" s="212" t="s">
        <v>282</v>
      </c>
      <c r="CM149" s="212" t="s">
        <v>282</v>
      </c>
      <c r="CN149" s="212" t="s">
        <v>282</v>
      </c>
      <c r="CO149" s="212" t="s">
        <v>282</v>
      </c>
      <c r="CP149" s="212" t="s">
        <v>282</v>
      </c>
      <c r="CQ149" s="212" t="s">
        <v>282</v>
      </c>
      <c r="CR149" s="212" t="s">
        <v>282</v>
      </c>
      <c r="CS149" s="212" t="s">
        <v>282</v>
      </c>
      <c r="CT149" s="212" t="s">
        <v>282</v>
      </c>
      <c r="CU149" s="212" t="s">
        <v>282</v>
      </c>
      <c r="CV149" s="212" t="s">
        <v>282</v>
      </c>
      <c r="CW149" s="212" t="s">
        <v>282</v>
      </c>
      <c r="CX149" s="212" t="s">
        <v>282</v>
      </c>
      <c r="CY149" s="212" t="s">
        <v>282</v>
      </c>
      <c r="CZ149" s="212" t="s">
        <v>282</v>
      </c>
      <c r="DA149" s="212" t="s">
        <v>282</v>
      </c>
      <c r="DB149" s="212" t="s">
        <v>282</v>
      </c>
      <c r="DC149" s="212" t="s">
        <v>282</v>
      </c>
      <c r="DD149" s="212" t="s">
        <v>282</v>
      </c>
      <c r="DE149" s="212" t="s">
        <v>282</v>
      </c>
      <c r="DF149" s="212" t="s">
        <v>282</v>
      </c>
      <c r="DG149" s="212" t="s">
        <v>282</v>
      </c>
      <c r="DH149" s="212" t="s">
        <v>282</v>
      </c>
      <c r="DI149" s="212" t="s">
        <v>282</v>
      </c>
      <c r="DJ149" s="212" t="s">
        <v>282</v>
      </c>
      <c r="DK149" s="212" t="s">
        <v>282</v>
      </c>
      <c r="DL149" s="212" t="s">
        <v>282</v>
      </c>
      <c r="DM149" s="212" t="s">
        <v>282</v>
      </c>
      <c r="DN149" s="212" t="s">
        <v>282</v>
      </c>
      <c r="DO149" s="212" t="s">
        <v>282</v>
      </c>
      <c r="DP149" s="212" t="s">
        <v>282</v>
      </c>
      <c r="DQ149" s="212" t="s">
        <v>282</v>
      </c>
      <c r="DR149" s="212" t="s">
        <v>282</v>
      </c>
      <c r="DS149" s="212" t="s">
        <v>282</v>
      </c>
      <c r="DT149" s="212" t="s">
        <v>282</v>
      </c>
      <c r="DU149" s="212" t="s">
        <v>282</v>
      </c>
      <c r="DV149" s="212" t="s">
        <v>282</v>
      </c>
    </row>
    <row r="150" spans="1:126" s="212" customFormat="1" x14ac:dyDescent="0.25">
      <c r="A150" s="212" t="s">
        <v>8922</v>
      </c>
      <c r="B150" s="159"/>
      <c r="C150" s="159" t="s">
        <v>5328</v>
      </c>
      <c r="D150" s="159" t="s">
        <v>10574</v>
      </c>
      <c r="E150" s="212" t="s">
        <v>10817</v>
      </c>
      <c r="F150" s="159" t="s">
        <v>10534</v>
      </c>
      <c r="G150" s="159" t="s">
        <v>10535</v>
      </c>
      <c r="J150" s="159">
        <v>12</v>
      </c>
      <c r="K150" s="159">
        <v>2</v>
      </c>
      <c r="L150" s="212" t="s">
        <v>8923</v>
      </c>
      <c r="M150" s="159" t="s">
        <v>10975</v>
      </c>
      <c r="N150" s="212" t="s">
        <v>282</v>
      </c>
      <c r="O150" s="212" t="s">
        <v>282</v>
      </c>
      <c r="P150" s="212" t="s">
        <v>282</v>
      </c>
      <c r="Q150" s="212" t="s">
        <v>282</v>
      </c>
      <c r="R150" s="212" t="s">
        <v>282</v>
      </c>
      <c r="S150" s="212" t="s">
        <v>282</v>
      </c>
      <c r="T150" s="212">
        <v>59.13</v>
      </c>
      <c r="U150" s="212">
        <v>6.74</v>
      </c>
      <c r="V150" s="212">
        <v>32</v>
      </c>
      <c r="W150" s="212" t="s">
        <v>282</v>
      </c>
      <c r="X150" s="212" t="s">
        <v>282</v>
      </c>
      <c r="Y150" s="212" t="s">
        <v>282</v>
      </c>
      <c r="Z150" s="212">
        <v>62.28</v>
      </c>
      <c r="AA150" s="212">
        <v>4.75</v>
      </c>
      <c r="AB150" s="212">
        <v>32</v>
      </c>
      <c r="AC150" s="212" t="s">
        <v>282</v>
      </c>
      <c r="AD150" s="212" t="s">
        <v>282</v>
      </c>
      <c r="AE150" s="212" t="s">
        <v>282</v>
      </c>
      <c r="AF150" s="212" t="s">
        <v>282</v>
      </c>
      <c r="AG150" s="212" t="s">
        <v>282</v>
      </c>
      <c r="AH150" s="212" t="s">
        <v>282</v>
      </c>
      <c r="AI150" s="159" t="s">
        <v>811</v>
      </c>
      <c r="AJ150" s="159" t="s">
        <v>10507</v>
      </c>
      <c r="AK150" s="159" t="s">
        <v>282</v>
      </c>
      <c r="AL150" s="159" t="s">
        <v>282</v>
      </c>
      <c r="AM150" s="159" t="s">
        <v>282</v>
      </c>
      <c r="AN150" s="159" t="s">
        <v>282</v>
      </c>
      <c r="AO150" s="159" t="s">
        <v>282</v>
      </c>
      <c r="AP150" s="159" t="s">
        <v>282</v>
      </c>
      <c r="AQ150" s="159">
        <v>55.63</v>
      </c>
      <c r="AR150" s="159">
        <v>6.04</v>
      </c>
      <c r="AS150" s="159">
        <v>30</v>
      </c>
      <c r="AT150" s="159" t="s">
        <v>282</v>
      </c>
      <c r="AU150" s="159" t="s">
        <v>282</v>
      </c>
      <c r="AV150" s="159" t="s">
        <v>282</v>
      </c>
      <c r="AW150" s="159">
        <v>57.27</v>
      </c>
      <c r="AX150" s="159">
        <v>5.76</v>
      </c>
      <c r="AY150" s="159">
        <v>30</v>
      </c>
      <c r="AZ150" s="212" t="s">
        <v>282</v>
      </c>
      <c r="BA150" s="212" t="s">
        <v>282</v>
      </c>
      <c r="BB150" s="212" t="s">
        <v>282</v>
      </c>
      <c r="BC150" s="212" t="s">
        <v>282</v>
      </c>
      <c r="BD150" s="212" t="s">
        <v>282</v>
      </c>
      <c r="BE150" s="212" t="s">
        <v>282</v>
      </c>
      <c r="BF150" s="212" t="s">
        <v>282</v>
      </c>
      <c r="BG150" s="212" t="s">
        <v>282</v>
      </c>
      <c r="BH150" s="212" t="s">
        <v>282</v>
      </c>
      <c r="BI150" s="212" t="s">
        <v>282</v>
      </c>
      <c r="BJ150" s="212" t="s">
        <v>282</v>
      </c>
      <c r="BK150" s="212" t="s">
        <v>282</v>
      </c>
      <c r="BL150" s="212" t="s">
        <v>282</v>
      </c>
      <c r="BM150" s="212" t="s">
        <v>282</v>
      </c>
      <c r="BN150" s="212" t="s">
        <v>282</v>
      </c>
      <c r="BO150" s="212" t="s">
        <v>282</v>
      </c>
      <c r="BP150" s="212" t="s">
        <v>282</v>
      </c>
      <c r="BQ150" s="212" t="s">
        <v>282</v>
      </c>
      <c r="BR150" s="212" t="s">
        <v>282</v>
      </c>
      <c r="BS150" s="212" t="s">
        <v>282</v>
      </c>
      <c r="BT150" s="212" t="s">
        <v>282</v>
      </c>
      <c r="BU150" s="212" t="s">
        <v>282</v>
      </c>
      <c r="BV150" s="212" t="s">
        <v>282</v>
      </c>
      <c r="BW150" s="212" t="s">
        <v>282</v>
      </c>
      <c r="BX150" s="212" t="s">
        <v>282</v>
      </c>
      <c r="BY150" s="212" t="s">
        <v>282</v>
      </c>
      <c r="BZ150" s="212" t="s">
        <v>282</v>
      </c>
      <c r="CA150" s="212" t="s">
        <v>282</v>
      </c>
      <c r="CB150" s="212" t="s">
        <v>282</v>
      </c>
      <c r="CC150" s="212" t="s">
        <v>282</v>
      </c>
      <c r="CD150" s="212" t="s">
        <v>282</v>
      </c>
      <c r="CE150" s="212" t="s">
        <v>282</v>
      </c>
      <c r="CF150" s="212" t="s">
        <v>282</v>
      </c>
      <c r="CG150" s="212" t="s">
        <v>282</v>
      </c>
      <c r="CH150" s="212" t="s">
        <v>282</v>
      </c>
      <c r="CI150" s="212" t="s">
        <v>282</v>
      </c>
      <c r="CJ150" s="212" t="s">
        <v>282</v>
      </c>
      <c r="CK150" s="212" t="s">
        <v>282</v>
      </c>
      <c r="CL150" s="212" t="s">
        <v>282</v>
      </c>
      <c r="CM150" s="212" t="s">
        <v>282</v>
      </c>
      <c r="CN150" s="212" t="s">
        <v>282</v>
      </c>
      <c r="CO150" s="212" t="s">
        <v>282</v>
      </c>
      <c r="CP150" s="212" t="s">
        <v>282</v>
      </c>
      <c r="CQ150" s="212" t="s">
        <v>282</v>
      </c>
      <c r="CR150" s="212" t="s">
        <v>282</v>
      </c>
      <c r="CS150" s="212" t="s">
        <v>282</v>
      </c>
      <c r="CT150" s="212" t="s">
        <v>282</v>
      </c>
      <c r="CU150" s="212" t="s">
        <v>282</v>
      </c>
      <c r="CV150" s="212" t="s">
        <v>282</v>
      </c>
      <c r="CW150" s="212" t="s">
        <v>282</v>
      </c>
      <c r="CX150" s="212" t="s">
        <v>282</v>
      </c>
      <c r="CY150" s="212" t="s">
        <v>282</v>
      </c>
      <c r="CZ150" s="212" t="s">
        <v>282</v>
      </c>
      <c r="DA150" s="212" t="s">
        <v>282</v>
      </c>
      <c r="DB150" s="212" t="s">
        <v>282</v>
      </c>
      <c r="DC150" s="212" t="s">
        <v>282</v>
      </c>
      <c r="DD150" s="212" t="s">
        <v>282</v>
      </c>
      <c r="DE150" s="212" t="s">
        <v>282</v>
      </c>
      <c r="DF150" s="212" t="s">
        <v>282</v>
      </c>
      <c r="DG150" s="212" t="s">
        <v>282</v>
      </c>
      <c r="DH150" s="212" t="s">
        <v>282</v>
      </c>
      <c r="DI150" s="212" t="s">
        <v>282</v>
      </c>
      <c r="DJ150" s="212" t="s">
        <v>282</v>
      </c>
      <c r="DK150" s="212" t="s">
        <v>282</v>
      </c>
      <c r="DL150" s="212" t="s">
        <v>282</v>
      </c>
      <c r="DM150" s="212" t="s">
        <v>282</v>
      </c>
      <c r="DN150" s="212" t="s">
        <v>282</v>
      </c>
      <c r="DO150" s="212" t="s">
        <v>282</v>
      </c>
      <c r="DP150" s="212" t="s">
        <v>282</v>
      </c>
      <c r="DQ150" s="212" t="s">
        <v>282</v>
      </c>
      <c r="DR150" s="212" t="s">
        <v>282</v>
      </c>
      <c r="DS150" s="212" t="s">
        <v>282</v>
      </c>
      <c r="DT150" s="212" t="s">
        <v>282</v>
      </c>
      <c r="DU150" s="212" t="s">
        <v>282</v>
      </c>
      <c r="DV150" s="212" t="s">
        <v>282</v>
      </c>
    </row>
    <row r="151" spans="1:126" s="212" customFormat="1" x14ac:dyDescent="0.25">
      <c r="A151" s="212" t="s">
        <v>8922</v>
      </c>
      <c r="B151" s="159"/>
      <c r="C151" s="159" t="s">
        <v>5328</v>
      </c>
      <c r="D151" s="159" t="s">
        <v>10574</v>
      </c>
      <c r="E151" s="212" t="s">
        <v>10814</v>
      </c>
      <c r="F151" s="159" t="s">
        <v>10534</v>
      </c>
      <c r="G151" s="159" t="s">
        <v>10535</v>
      </c>
      <c r="J151" s="159">
        <v>12</v>
      </c>
      <c r="K151" s="159">
        <v>2</v>
      </c>
      <c r="L151" s="212" t="s">
        <v>8923</v>
      </c>
      <c r="M151" s="159" t="s">
        <v>10975</v>
      </c>
      <c r="N151" s="212" t="s">
        <v>282</v>
      </c>
      <c r="O151" s="212" t="s">
        <v>282</v>
      </c>
      <c r="P151" s="212" t="s">
        <v>282</v>
      </c>
      <c r="Q151" s="212" t="s">
        <v>282</v>
      </c>
      <c r="R151" s="212" t="s">
        <v>282</v>
      </c>
      <c r="S151" s="212" t="s">
        <v>282</v>
      </c>
      <c r="T151" s="212">
        <v>48.53</v>
      </c>
      <c r="U151" s="212">
        <v>9.19</v>
      </c>
      <c r="V151" s="212">
        <v>32</v>
      </c>
      <c r="W151" s="212" t="s">
        <v>282</v>
      </c>
      <c r="X151" s="212" t="s">
        <v>282</v>
      </c>
      <c r="Y151" s="212" t="s">
        <v>282</v>
      </c>
      <c r="Z151" s="212">
        <v>53.13</v>
      </c>
      <c r="AA151" s="212">
        <v>7.91</v>
      </c>
      <c r="AB151" s="212">
        <v>32</v>
      </c>
      <c r="AC151" s="212" t="s">
        <v>282</v>
      </c>
      <c r="AD151" s="212" t="s">
        <v>282</v>
      </c>
      <c r="AE151" s="212" t="s">
        <v>282</v>
      </c>
      <c r="AF151" s="212" t="s">
        <v>282</v>
      </c>
      <c r="AG151" s="212" t="s">
        <v>282</v>
      </c>
      <c r="AH151" s="212" t="s">
        <v>282</v>
      </c>
      <c r="AI151" s="159" t="s">
        <v>811</v>
      </c>
      <c r="AJ151" s="159" t="s">
        <v>10507</v>
      </c>
      <c r="AK151" s="159" t="s">
        <v>282</v>
      </c>
      <c r="AL151" s="159" t="s">
        <v>282</v>
      </c>
      <c r="AM151" s="159" t="s">
        <v>282</v>
      </c>
      <c r="AN151" s="159" t="s">
        <v>282</v>
      </c>
      <c r="AO151" s="159" t="s">
        <v>282</v>
      </c>
      <c r="AP151" s="159" t="s">
        <v>282</v>
      </c>
      <c r="AQ151" s="159">
        <v>39.729999999999997</v>
      </c>
      <c r="AR151" s="159">
        <v>4.58</v>
      </c>
      <c r="AS151" s="159">
        <v>30</v>
      </c>
      <c r="AT151" s="159" t="s">
        <v>282</v>
      </c>
      <c r="AU151" s="159" t="s">
        <v>282</v>
      </c>
      <c r="AV151" s="159" t="s">
        <v>282</v>
      </c>
      <c r="AW151" s="159">
        <v>44.1</v>
      </c>
      <c r="AX151" s="159">
        <v>4.1100000000000003</v>
      </c>
      <c r="AY151" s="159">
        <v>30</v>
      </c>
      <c r="AZ151" s="212" t="s">
        <v>282</v>
      </c>
      <c r="BA151" s="212" t="s">
        <v>282</v>
      </c>
      <c r="BB151" s="212" t="s">
        <v>282</v>
      </c>
      <c r="BC151" s="212" t="s">
        <v>282</v>
      </c>
      <c r="BD151" s="212" t="s">
        <v>282</v>
      </c>
      <c r="BE151" s="212" t="s">
        <v>282</v>
      </c>
      <c r="BF151" s="212" t="s">
        <v>282</v>
      </c>
      <c r="BG151" s="212" t="s">
        <v>282</v>
      </c>
      <c r="BH151" s="212" t="s">
        <v>282</v>
      </c>
      <c r="BI151" s="212" t="s">
        <v>282</v>
      </c>
      <c r="BJ151" s="212" t="s">
        <v>282</v>
      </c>
      <c r="BK151" s="212" t="s">
        <v>282</v>
      </c>
      <c r="BL151" s="212" t="s">
        <v>282</v>
      </c>
      <c r="BM151" s="212" t="s">
        <v>282</v>
      </c>
      <c r="BN151" s="212" t="s">
        <v>282</v>
      </c>
      <c r="BO151" s="212" t="s">
        <v>282</v>
      </c>
      <c r="BP151" s="212" t="s">
        <v>282</v>
      </c>
      <c r="BQ151" s="212" t="s">
        <v>282</v>
      </c>
      <c r="BR151" s="212" t="s">
        <v>282</v>
      </c>
      <c r="BS151" s="212" t="s">
        <v>282</v>
      </c>
      <c r="BT151" s="212" t="s">
        <v>282</v>
      </c>
      <c r="BU151" s="212" t="s">
        <v>282</v>
      </c>
      <c r="BV151" s="212" t="s">
        <v>282</v>
      </c>
      <c r="BW151" s="212" t="s">
        <v>282</v>
      </c>
      <c r="BX151" s="212" t="s">
        <v>282</v>
      </c>
      <c r="BY151" s="212" t="s">
        <v>282</v>
      </c>
      <c r="BZ151" s="212" t="s">
        <v>282</v>
      </c>
      <c r="CA151" s="212" t="s">
        <v>282</v>
      </c>
      <c r="CB151" s="212" t="s">
        <v>282</v>
      </c>
      <c r="CC151" s="212" t="s">
        <v>282</v>
      </c>
      <c r="CD151" s="212" t="s">
        <v>282</v>
      </c>
      <c r="CE151" s="212" t="s">
        <v>282</v>
      </c>
      <c r="CF151" s="212" t="s">
        <v>282</v>
      </c>
      <c r="CG151" s="212" t="s">
        <v>282</v>
      </c>
      <c r="CH151" s="212" t="s">
        <v>282</v>
      </c>
      <c r="CI151" s="212" t="s">
        <v>282</v>
      </c>
      <c r="CJ151" s="212" t="s">
        <v>282</v>
      </c>
      <c r="CK151" s="212" t="s">
        <v>282</v>
      </c>
      <c r="CL151" s="212" t="s">
        <v>282</v>
      </c>
      <c r="CM151" s="212" t="s">
        <v>282</v>
      </c>
      <c r="CN151" s="212" t="s">
        <v>282</v>
      </c>
      <c r="CO151" s="212" t="s">
        <v>282</v>
      </c>
      <c r="CP151" s="212" t="s">
        <v>282</v>
      </c>
      <c r="CQ151" s="212" t="s">
        <v>282</v>
      </c>
      <c r="CR151" s="212" t="s">
        <v>282</v>
      </c>
      <c r="CS151" s="212" t="s">
        <v>282</v>
      </c>
      <c r="CT151" s="212" t="s">
        <v>282</v>
      </c>
      <c r="CU151" s="212" t="s">
        <v>282</v>
      </c>
      <c r="CV151" s="212" t="s">
        <v>282</v>
      </c>
      <c r="CW151" s="212" t="s">
        <v>282</v>
      </c>
      <c r="CX151" s="212" t="s">
        <v>282</v>
      </c>
      <c r="CY151" s="212" t="s">
        <v>282</v>
      </c>
      <c r="CZ151" s="212" t="s">
        <v>282</v>
      </c>
      <c r="DA151" s="212" t="s">
        <v>282</v>
      </c>
      <c r="DB151" s="212" t="s">
        <v>282</v>
      </c>
      <c r="DC151" s="212" t="s">
        <v>282</v>
      </c>
      <c r="DD151" s="212" t="s">
        <v>282</v>
      </c>
      <c r="DE151" s="212" t="s">
        <v>282</v>
      </c>
      <c r="DF151" s="212" t="s">
        <v>282</v>
      </c>
      <c r="DG151" s="212" t="s">
        <v>282</v>
      </c>
      <c r="DH151" s="212" t="s">
        <v>282</v>
      </c>
      <c r="DI151" s="212" t="s">
        <v>282</v>
      </c>
      <c r="DJ151" s="212" t="s">
        <v>282</v>
      </c>
      <c r="DK151" s="212" t="s">
        <v>282</v>
      </c>
      <c r="DL151" s="212" t="s">
        <v>282</v>
      </c>
      <c r="DM151" s="212" t="s">
        <v>282</v>
      </c>
      <c r="DN151" s="212" t="s">
        <v>282</v>
      </c>
      <c r="DO151" s="212" t="s">
        <v>282</v>
      </c>
      <c r="DP151" s="212" t="s">
        <v>282</v>
      </c>
      <c r="DQ151" s="212" t="s">
        <v>282</v>
      </c>
      <c r="DR151" s="212" t="s">
        <v>282</v>
      </c>
      <c r="DS151" s="212" t="s">
        <v>282</v>
      </c>
      <c r="DT151" s="212" t="s">
        <v>282</v>
      </c>
      <c r="DU151" s="212" t="s">
        <v>282</v>
      </c>
      <c r="DV151" s="212" t="s">
        <v>282</v>
      </c>
    </row>
    <row r="152" spans="1:126" x14ac:dyDescent="0.25">
      <c r="A152" s="212" t="s">
        <v>853</v>
      </c>
      <c r="C152" s="212" t="s">
        <v>5328</v>
      </c>
      <c r="D152" s="159" t="s">
        <v>10879</v>
      </c>
      <c r="E152" s="212" t="s">
        <v>5806</v>
      </c>
      <c r="F152" s="159" t="s">
        <v>10534</v>
      </c>
      <c r="G152" s="159" t="s">
        <v>10880</v>
      </c>
      <c r="J152" s="159">
        <v>24</v>
      </c>
      <c r="K152" s="159">
        <v>4</v>
      </c>
      <c r="L152" s="212" t="s">
        <v>10667</v>
      </c>
      <c r="M152" s="159" t="s">
        <v>183</v>
      </c>
      <c r="N152" t="s">
        <v>282</v>
      </c>
      <c r="O152" s="212" t="s">
        <v>282</v>
      </c>
      <c r="P152" s="212" t="s">
        <v>282</v>
      </c>
      <c r="Q152" s="212" t="s">
        <v>282</v>
      </c>
      <c r="R152" s="212" t="s">
        <v>282</v>
      </c>
      <c r="S152" s="212" t="s">
        <v>282</v>
      </c>
      <c r="T152">
        <v>19.100000000000001</v>
      </c>
      <c r="U152">
        <v>9.4</v>
      </c>
      <c r="V152" s="212">
        <v>12</v>
      </c>
      <c r="W152" t="s">
        <v>282</v>
      </c>
      <c r="X152" t="s">
        <v>282</v>
      </c>
      <c r="Y152" s="212" t="s">
        <v>282</v>
      </c>
      <c r="Z152">
        <v>8.6</v>
      </c>
      <c r="AA152">
        <v>8.6999999999999993</v>
      </c>
      <c r="AB152" s="212">
        <v>12</v>
      </c>
      <c r="AC152" t="s">
        <v>282</v>
      </c>
      <c r="AD152" s="212" t="s">
        <v>282</v>
      </c>
      <c r="AE152" s="212" t="s">
        <v>282</v>
      </c>
      <c r="AF152" s="212" t="s">
        <v>282</v>
      </c>
      <c r="AG152" s="212" t="s">
        <v>282</v>
      </c>
      <c r="AH152" s="212" t="s">
        <v>282</v>
      </c>
      <c r="AI152" s="212" t="s">
        <v>863</v>
      </c>
      <c r="AJ152" s="159" t="s">
        <v>10507</v>
      </c>
      <c r="AK152" s="159" t="s">
        <v>282</v>
      </c>
      <c r="AL152" s="159" t="s">
        <v>282</v>
      </c>
      <c r="AM152" s="159" t="s">
        <v>282</v>
      </c>
      <c r="AN152" s="159" t="s">
        <v>282</v>
      </c>
      <c r="AO152" s="159" t="s">
        <v>282</v>
      </c>
      <c r="AP152" s="159" t="s">
        <v>282</v>
      </c>
      <c r="AQ152">
        <v>23.3</v>
      </c>
      <c r="AR152">
        <v>9.6</v>
      </c>
      <c r="AS152">
        <v>25</v>
      </c>
      <c r="AT152" t="s">
        <v>282</v>
      </c>
      <c r="AU152" t="s">
        <v>282</v>
      </c>
      <c r="AV152" t="s">
        <v>282</v>
      </c>
      <c r="AW152">
        <v>9.9</v>
      </c>
      <c r="AX152">
        <v>9.4</v>
      </c>
      <c r="AY152">
        <v>25</v>
      </c>
      <c r="AZ152" t="s">
        <v>282</v>
      </c>
      <c r="BA152" s="212" t="s">
        <v>282</v>
      </c>
      <c r="BB152" s="212" t="s">
        <v>282</v>
      </c>
      <c r="BC152" s="212" t="s">
        <v>282</v>
      </c>
      <c r="BD152" s="212" t="s">
        <v>282</v>
      </c>
      <c r="BE152" s="212" t="s">
        <v>282</v>
      </c>
      <c r="BF152" s="212" t="s">
        <v>12865</v>
      </c>
      <c r="BG152" s="159" t="s">
        <v>10585</v>
      </c>
      <c r="BH152" s="159" t="s">
        <v>282</v>
      </c>
      <c r="BI152" s="159" t="s">
        <v>282</v>
      </c>
      <c r="BJ152" s="159" t="s">
        <v>282</v>
      </c>
      <c r="BK152" s="159" t="s">
        <v>282</v>
      </c>
      <c r="BL152" s="159" t="s">
        <v>282</v>
      </c>
      <c r="BM152" s="159" t="s">
        <v>282</v>
      </c>
      <c r="BN152">
        <v>24.6</v>
      </c>
      <c r="BO152">
        <v>7</v>
      </c>
      <c r="BP152">
        <v>43</v>
      </c>
      <c r="BQ152" t="s">
        <v>282</v>
      </c>
      <c r="BR152" t="s">
        <v>282</v>
      </c>
      <c r="BS152" t="s">
        <v>282</v>
      </c>
      <c r="BT152">
        <v>11.8</v>
      </c>
      <c r="BU152">
        <v>2</v>
      </c>
      <c r="BV152">
        <v>43</v>
      </c>
      <c r="BW152" t="s">
        <v>282</v>
      </c>
      <c r="BX152" s="212" t="s">
        <v>282</v>
      </c>
      <c r="BY152" s="212" t="s">
        <v>282</v>
      </c>
      <c r="BZ152" s="212" t="s">
        <v>282</v>
      </c>
      <c r="CA152" s="212" t="s">
        <v>282</v>
      </c>
      <c r="CB152" s="212" t="s">
        <v>282</v>
      </c>
      <c r="CC152" s="159" t="s">
        <v>310</v>
      </c>
      <c r="CD152" s="159" t="s">
        <v>282</v>
      </c>
      <c r="CE152" s="159" t="s">
        <v>282</v>
      </c>
      <c r="CF152" s="159" t="s">
        <v>282</v>
      </c>
      <c r="CG152" s="159" t="s">
        <v>282</v>
      </c>
      <c r="CH152" s="159" t="s">
        <v>282</v>
      </c>
      <c r="CI152" s="159" t="s">
        <v>282</v>
      </c>
      <c r="CJ152" s="159" t="s">
        <v>282</v>
      </c>
      <c r="CK152">
        <v>21.9</v>
      </c>
      <c r="CL152">
        <v>11.5</v>
      </c>
      <c r="CM152">
        <v>16</v>
      </c>
      <c r="CN152" t="s">
        <v>282</v>
      </c>
      <c r="CO152" t="s">
        <v>282</v>
      </c>
      <c r="CP152" t="s">
        <v>282</v>
      </c>
      <c r="CQ152">
        <v>10.3</v>
      </c>
      <c r="CR152">
        <v>10.3</v>
      </c>
      <c r="CS152">
        <v>16</v>
      </c>
      <c r="CT152" t="s">
        <v>282</v>
      </c>
      <c r="CU152" s="212" t="s">
        <v>282</v>
      </c>
      <c r="CV152" s="212" t="s">
        <v>282</v>
      </c>
      <c r="CW152" s="212" t="s">
        <v>282</v>
      </c>
      <c r="CX152" s="212" t="s">
        <v>282</v>
      </c>
      <c r="CY152" s="212" t="s">
        <v>282</v>
      </c>
      <c r="CZ152" s="212" t="s">
        <v>282</v>
      </c>
      <c r="DA152" s="212" t="s">
        <v>282</v>
      </c>
      <c r="DB152" s="212" t="s">
        <v>282</v>
      </c>
      <c r="DC152" s="212" t="s">
        <v>282</v>
      </c>
      <c r="DD152" s="212" t="s">
        <v>282</v>
      </c>
      <c r="DE152" s="212" t="s">
        <v>282</v>
      </c>
      <c r="DF152" s="212" t="s">
        <v>282</v>
      </c>
      <c r="DG152" s="212" t="s">
        <v>282</v>
      </c>
      <c r="DH152" s="212" t="s">
        <v>282</v>
      </c>
      <c r="DI152" s="212" t="s">
        <v>282</v>
      </c>
      <c r="DJ152" s="212" t="s">
        <v>282</v>
      </c>
      <c r="DK152" s="212" t="s">
        <v>282</v>
      </c>
      <c r="DL152" s="212" t="s">
        <v>282</v>
      </c>
      <c r="DM152" s="212" t="s">
        <v>282</v>
      </c>
      <c r="DN152" s="212" t="s">
        <v>282</v>
      </c>
      <c r="DO152" s="212" t="s">
        <v>282</v>
      </c>
      <c r="DP152" s="212" t="s">
        <v>282</v>
      </c>
      <c r="DQ152" s="212" t="s">
        <v>282</v>
      </c>
      <c r="DR152" s="212" t="s">
        <v>282</v>
      </c>
      <c r="DS152" s="212" t="s">
        <v>282</v>
      </c>
      <c r="DT152" s="212" t="s">
        <v>282</v>
      </c>
      <c r="DU152" s="212" t="s">
        <v>282</v>
      </c>
      <c r="DV152" s="212" t="s">
        <v>282</v>
      </c>
    </row>
  </sheetData>
  <autoFilter ref="A4:DV152">
    <filterColumn colId="34" showButton="0"/>
    <filterColumn colId="57" showButton="0"/>
    <filterColumn colId="80" showButton="0"/>
    <filterColumn colId="103" showButton="0"/>
  </autoFilter>
  <mergeCells count="41">
    <mergeCell ref="Q3:U3"/>
    <mergeCell ref="W3:AA3"/>
    <mergeCell ref="AT3:AY3"/>
    <mergeCell ref="AZ3:BE3"/>
    <mergeCell ref="H1:H3"/>
    <mergeCell ref="I1:I3"/>
    <mergeCell ref="L1:AH1"/>
    <mergeCell ref="L2:M3"/>
    <mergeCell ref="AC3:AG3"/>
    <mergeCell ref="N2:P3"/>
    <mergeCell ref="Q2:AH2"/>
    <mergeCell ref="CN3:CS3"/>
    <mergeCell ref="CT3:CY3"/>
    <mergeCell ref="BK3:BP3"/>
    <mergeCell ref="AI1:BE1"/>
    <mergeCell ref="AI2:AJ3"/>
    <mergeCell ref="AK2:AM3"/>
    <mergeCell ref="AN2:BE2"/>
    <mergeCell ref="BF1:CB1"/>
    <mergeCell ref="CC1:CY1"/>
    <mergeCell ref="CE2:CG3"/>
    <mergeCell ref="CH2:CY2"/>
    <mergeCell ref="CH3:CM3"/>
    <mergeCell ref="AI4:AJ4"/>
    <mergeCell ref="AN3:AS3"/>
    <mergeCell ref="CC4:CD4"/>
    <mergeCell ref="BF4:BG4"/>
    <mergeCell ref="BK2:CB2"/>
    <mergeCell ref="BH2:BJ3"/>
    <mergeCell ref="CC2:CD3"/>
    <mergeCell ref="BQ3:BV3"/>
    <mergeCell ref="BW3:CB3"/>
    <mergeCell ref="BF2:BG3"/>
    <mergeCell ref="CZ4:DA4"/>
    <mergeCell ref="CZ1:DV1"/>
    <mergeCell ref="CZ2:DA3"/>
    <mergeCell ref="DB2:DD3"/>
    <mergeCell ref="DE2:DV2"/>
    <mergeCell ref="DE3:DJ3"/>
    <mergeCell ref="DK3:DP3"/>
    <mergeCell ref="DQ3:DV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Errors" priority="1" id="{C011C352-9D1F-419E-BA4F-63D0E3C497EF}">
            <xm:f>ISERROR(#REF!)</xm:f>
            <x14:dxf>
              <fill>
                <patternFill>
                  <bgColor rgb="FFFFFF00"/>
                </patternFill>
              </fill>
            </x14:dxf>
          </x14:cfRule>
          <x14:cfRule type="containsText" priority="2" operator="containsText" text="YES" id="{BC5FB962-CC2C-4D30-90C1-458C27E90F9A}">
            <xm:f>NOT(ISERROR(SEARCH("YES",#REF!)))</xm:f>
            <x14:dxf>
              <fill>
                <patternFill>
                  <bgColor theme="5" tint="0.39994506668294322"/>
                </patternFill>
              </fill>
            </x14:dxf>
          </x14:cfRule>
          <xm:sqref>H1:I4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67"/>
  <sheetViews>
    <sheetView workbookViewId="0">
      <pane xSplit="8" ySplit="5" topLeftCell="I6" activePane="bottomRight" state="frozen"/>
      <selection pane="topRight" activeCell="H1" sqref="H1"/>
      <selection pane="bottomLeft" activeCell="A6" sqref="A6"/>
      <selection pane="bottomRight" activeCell="C4" sqref="C4"/>
    </sheetView>
  </sheetViews>
  <sheetFormatPr defaultRowHeight="15" x14ac:dyDescent="0.25"/>
  <cols>
    <col min="1" max="1" width="13.5703125" customWidth="1"/>
    <col min="3" max="3" width="9.140625" style="212"/>
    <col min="4" max="4" width="15.5703125" customWidth="1"/>
    <col min="5" max="5" width="33.28515625" customWidth="1"/>
    <col min="10" max="10" width="20.42578125" customWidth="1"/>
  </cols>
  <sheetData>
    <row r="1" spans="1:126" s="212" customFormat="1" ht="28.5" x14ac:dyDescent="0.25">
      <c r="A1" s="39"/>
      <c r="B1" s="43"/>
      <c r="C1" s="43"/>
      <c r="D1" s="43"/>
      <c r="E1" s="43"/>
      <c r="F1" s="43"/>
      <c r="G1" s="43"/>
      <c r="H1" s="414" t="s">
        <v>379</v>
      </c>
      <c r="I1" s="414" t="s">
        <v>796</v>
      </c>
      <c r="J1" s="40"/>
      <c r="K1" s="41"/>
      <c r="L1" s="417" t="s">
        <v>188</v>
      </c>
      <c r="M1" s="418"/>
      <c r="N1" s="418"/>
      <c r="O1" s="418"/>
      <c r="P1" s="418"/>
      <c r="Q1" s="418"/>
      <c r="R1" s="418"/>
      <c r="S1" s="418"/>
      <c r="T1" s="418"/>
      <c r="U1" s="418"/>
      <c r="V1" s="418"/>
      <c r="W1" s="418"/>
      <c r="X1" s="418"/>
      <c r="Y1" s="418"/>
      <c r="Z1" s="418"/>
      <c r="AA1" s="418"/>
      <c r="AB1" s="418"/>
      <c r="AC1" s="418"/>
      <c r="AD1" s="418"/>
      <c r="AE1" s="418"/>
      <c r="AF1" s="418"/>
      <c r="AG1" s="418"/>
      <c r="AH1" s="418"/>
      <c r="AI1" s="419" t="s">
        <v>345</v>
      </c>
      <c r="AJ1" s="420"/>
      <c r="AK1" s="420"/>
      <c r="AL1" s="420"/>
      <c r="AM1" s="420"/>
      <c r="AN1" s="420"/>
      <c r="AO1" s="420"/>
      <c r="AP1" s="420"/>
      <c r="AQ1" s="420"/>
      <c r="AR1" s="420"/>
      <c r="AS1" s="420"/>
      <c r="AT1" s="420"/>
      <c r="AU1" s="420"/>
      <c r="AV1" s="420"/>
      <c r="AW1" s="420"/>
      <c r="AX1" s="420"/>
      <c r="AY1" s="420"/>
      <c r="AZ1" s="420"/>
      <c r="BA1" s="420"/>
      <c r="BB1" s="420"/>
      <c r="BC1" s="420"/>
      <c r="BD1" s="420"/>
      <c r="BE1" s="420"/>
      <c r="BF1" s="421" t="s">
        <v>346</v>
      </c>
      <c r="BG1" s="422"/>
      <c r="BH1" s="422"/>
      <c r="BI1" s="422"/>
      <c r="BJ1" s="422"/>
      <c r="BK1" s="422"/>
      <c r="BL1" s="422"/>
      <c r="BM1" s="422"/>
      <c r="BN1" s="422"/>
      <c r="BO1" s="422"/>
      <c r="BP1" s="422"/>
      <c r="BQ1" s="422"/>
      <c r="BR1" s="422"/>
      <c r="BS1" s="422"/>
      <c r="BT1" s="422"/>
      <c r="BU1" s="422"/>
      <c r="BV1" s="422"/>
      <c r="BW1" s="422"/>
      <c r="BX1" s="422"/>
      <c r="BY1" s="422"/>
      <c r="BZ1" s="422"/>
      <c r="CA1" s="422"/>
      <c r="CB1" s="422"/>
      <c r="CC1" s="424" t="s">
        <v>347</v>
      </c>
      <c r="CD1" s="425"/>
      <c r="CE1" s="425"/>
      <c r="CF1" s="425"/>
      <c r="CG1" s="425"/>
      <c r="CH1" s="425"/>
      <c r="CI1" s="425"/>
      <c r="CJ1" s="425"/>
      <c r="CK1" s="425"/>
      <c r="CL1" s="425"/>
      <c r="CM1" s="425"/>
      <c r="CN1" s="425"/>
      <c r="CO1" s="425"/>
      <c r="CP1" s="425"/>
      <c r="CQ1" s="425"/>
      <c r="CR1" s="425"/>
      <c r="CS1" s="425"/>
      <c r="CT1" s="425"/>
      <c r="CU1" s="425"/>
      <c r="CV1" s="425"/>
      <c r="CW1" s="425"/>
      <c r="CX1" s="425"/>
      <c r="CY1" s="425"/>
      <c r="CZ1" s="411" t="s">
        <v>348</v>
      </c>
      <c r="DA1" s="412"/>
      <c r="DB1" s="412"/>
      <c r="DC1" s="412"/>
      <c r="DD1" s="412"/>
      <c r="DE1" s="412"/>
      <c r="DF1" s="412"/>
      <c r="DG1" s="412"/>
      <c r="DH1" s="412"/>
      <c r="DI1" s="412"/>
      <c r="DJ1" s="412"/>
      <c r="DK1" s="412"/>
      <c r="DL1" s="412"/>
      <c r="DM1" s="412"/>
      <c r="DN1" s="412"/>
      <c r="DO1" s="412"/>
      <c r="DP1" s="412"/>
      <c r="DQ1" s="412"/>
      <c r="DR1" s="412"/>
      <c r="DS1" s="412"/>
      <c r="DT1" s="412"/>
      <c r="DU1" s="412"/>
      <c r="DV1" s="412"/>
    </row>
    <row r="2" spans="1:126" s="212" customFormat="1" ht="15.75" customHeight="1" x14ac:dyDescent="0.25">
      <c r="A2" s="42"/>
      <c r="B2" s="43"/>
      <c r="C2" s="43"/>
      <c r="D2" s="43"/>
      <c r="E2" s="43"/>
      <c r="F2" s="43"/>
      <c r="G2" s="43"/>
      <c r="H2" s="415"/>
      <c r="I2" s="415"/>
      <c r="J2" s="43"/>
      <c r="K2" s="44"/>
      <c r="L2" s="432" t="s">
        <v>1</v>
      </c>
      <c r="M2" s="433"/>
      <c r="N2" s="437" t="s">
        <v>215</v>
      </c>
      <c r="O2" s="438"/>
      <c r="P2" s="439"/>
      <c r="Q2" s="479" t="s">
        <v>211</v>
      </c>
      <c r="R2" s="479"/>
      <c r="S2" s="479"/>
      <c r="T2" s="479"/>
      <c r="U2" s="479"/>
      <c r="V2" s="479"/>
      <c r="W2" s="479"/>
      <c r="X2" s="479"/>
      <c r="Y2" s="479"/>
      <c r="Z2" s="479"/>
      <c r="AA2" s="479"/>
      <c r="AB2" s="479"/>
      <c r="AC2" s="479"/>
      <c r="AD2" s="479"/>
      <c r="AE2" s="479"/>
      <c r="AF2" s="479"/>
      <c r="AG2" s="479"/>
      <c r="AH2" s="479"/>
      <c r="AI2" s="396" t="s">
        <v>1</v>
      </c>
      <c r="AJ2" s="397"/>
      <c r="AK2" s="396" t="s">
        <v>215</v>
      </c>
      <c r="AL2" s="476"/>
      <c r="AM2" s="397"/>
      <c r="AN2" s="354" t="s">
        <v>211</v>
      </c>
      <c r="AO2" s="454"/>
      <c r="AP2" s="454"/>
      <c r="AQ2" s="454"/>
      <c r="AR2" s="454"/>
      <c r="AS2" s="454"/>
      <c r="AT2" s="454"/>
      <c r="AU2" s="454"/>
      <c r="AV2" s="454"/>
      <c r="AW2" s="454"/>
      <c r="AX2" s="454"/>
      <c r="AY2" s="454"/>
      <c r="AZ2" s="454"/>
      <c r="BA2" s="454"/>
      <c r="BB2" s="454"/>
      <c r="BC2" s="454"/>
      <c r="BD2" s="454"/>
      <c r="BE2" s="355"/>
      <c r="BF2" s="429" t="s">
        <v>1</v>
      </c>
      <c r="BG2" s="430"/>
      <c r="BH2" s="429" t="s">
        <v>215</v>
      </c>
      <c r="BI2" s="474"/>
      <c r="BJ2" s="430"/>
      <c r="BK2" s="339" t="s">
        <v>211</v>
      </c>
      <c r="BL2" s="471"/>
      <c r="BM2" s="471"/>
      <c r="BN2" s="471"/>
      <c r="BO2" s="471"/>
      <c r="BP2" s="471"/>
      <c r="BQ2" s="471"/>
      <c r="BR2" s="471"/>
      <c r="BS2" s="471"/>
      <c r="BT2" s="471"/>
      <c r="BU2" s="471"/>
      <c r="BV2" s="471"/>
      <c r="BW2" s="471"/>
      <c r="BX2" s="471"/>
      <c r="BY2" s="471"/>
      <c r="BZ2" s="471"/>
      <c r="CA2" s="471"/>
      <c r="CB2" s="340"/>
      <c r="CC2" s="387" t="s">
        <v>1</v>
      </c>
      <c r="CD2" s="388"/>
      <c r="CE2" s="387" t="s">
        <v>215</v>
      </c>
      <c r="CF2" s="477"/>
      <c r="CG2" s="388"/>
      <c r="CH2" s="352" t="s">
        <v>211</v>
      </c>
      <c r="CI2" s="452"/>
      <c r="CJ2" s="452"/>
      <c r="CK2" s="452"/>
      <c r="CL2" s="452"/>
      <c r="CM2" s="452"/>
      <c r="CN2" s="452"/>
      <c r="CO2" s="452"/>
      <c r="CP2" s="452"/>
      <c r="CQ2" s="452"/>
      <c r="CR2" s="452"/>
      <c r="CS2" s="452"/>
      <c r="CT2" s="452"/>
      <c r="CU2" s="452"/>
      <c r="CV2" s="452"/>
      <c r="CW2" s="452"/>
      <c r="CX2" s="452"/>
      <c r="CY2" s="353"/>
      <c r="CZ2" s="376" t="s">
        <v>1</v>
      </c>
      <c r="DA2" s="377"/>
      <c r="DB2" s="376" t="s">
        <v>215</v>
      </c>
      <c r="DC2" s="472"/>
      <c r="DD2" s="377"/>
      <c r="DE2" s="404" t="s">
        <v>211</v>
      </c>
      <c r="DF2" s="449"/>
      <c r="DG2" s="449"/>
      <c r="DH2" s="449"/>
      <c r="DI2" s="449"/>
      <c r="DJ2" s="449"/>
      <c r="DK2" s="449"/>
      <c r="DL2" s="449"/>
      <c r="DM2" s="449"/>
      <c r="DN2" s="449"/>
      <c r="DO2" s="449"/>
      <c r="DP2" s="449"/>
      <c r="DQ2" s="449"/>
      <c r="DR2" s="449"/>
      <c r="DS2" s="449"/>
      <c r="DT2" s="449"/>
      <c r="DU2" s="449"/>
      <c r="DV2" s="405"/>
    </row>
    <row r="3" spans="1:126" s="212" customFormat="1" ht="16.5" customHeight="1" thickBot="1" x14ac:dyDescent="0.3">
      <c r="A3" s="45"/>
      <c r="B3" s="43"/>
      <c r="C3" s="43"/>
      <c r="D3" s="43"/>
      <c r="E3" s="43"/>
      <c r="F3" s="43"/>
      <c r="G3" s="43"/>
      <c r="H3" s="416"/>
      <c r="I3" s="416"/>
      <c r="J3" s="46"/>
      <c r="K3" s="47"/>
      <c r="L3" s="434"/>
      <c r="M3" s="435"/>
      <c r="N3" s="370"/>
      <c r="O3" s="453"/>
      <c r="P3" s="371"/>
      <c r="Q3" s="362" t="s">
        <v>212</v>
      </c>
      <c r="R3" s="363"/>
      <c r="S3" s="363"/>
      <c r="T3" s="363"/>
      <c r="U3" s="363"/>
      <c r="V3" s="220"/>
      <c r="W3" s="362" t="s">
        <v>10445</v>
      </c>
      <c r="X3" s="363"/>
      <c r="Y3" s="363"/>
      <c r="Z3" s="363"/>
      <c r="AA3" s="363"/>
      <c r="AB3" s="220"/>
      <c r="AC3" s="459" t="s">
        <v>10455</v>
      </c>
      <c r="AD3" s="460"/>
      <c r="AE3" s="460"/>
      <c r="AF3" s="460"/>
      <c r="AG3" s="460"/>
      <c r="AH3" s="480"/>
      <c r="AI3" s="357"/>
      <c r="AJ3" s="359"/>
      <c r="AK3" s="357"/>
      <c r="AL3" s="358"/>
      <c r="AM3" s="359"/>
      <c r="AN3" s="455" t="s">
        <v>212</v>
      </c>
      <c r="AO3" s="456"/>
      <c r="AP3" s="456"/>
      <c r="AQ3" s="456"/>
      <c r="AR3" s="456"/>
      <c r="AS3" s="457"/>
      <c r="AT3" s="455" t="s">
        <v>10445</v>
      </c>
      <c r="AU3" s="456"/>
      <c r="AV3" s="456"/>
      <c r="AW3" s="456"/>
      <c r="AX3" s="456"/>
      <c r="AY3" s="457"/>
      <c r="AZ3" s="455" t="s">
        <v>10455</v>
      </c>
      <c r="BA3" s="456"/>
      <c r="BB3" s="456"/>
      <c r="BC3" s="456"/>
      <c r="BD3" s="456"/>
      <c r="BE3" s="457"/>
      <c r="BF3" s="385"/>
      <c r="BG3" s="386"/>
      <c r="BH3" s="385"/>
      <c r="BI3" s="475"/>
      <c r="BJ3" s="386"/>
      <c r="BK3" s="461" t="s">
        <v>212</v>
      </c>
      <c r="BL3" s="462"/>
      <c r="BM3" s="462"/>
      <c r="BN3" s="462"/>
      <c r="BO3" s="462"/>
      <c r="BP3" s="463"/>
      <c r="BQ3" s="461" t="s">
        <v>10445</v>
      </c>
      <c r="BR3" s="462"/>
      <c r="BS3" s="462"/>
      <c r="BT3" s="462"/>
      <c r="BU3" s="462"/>
      <c r="BV3" s="463"/>
      <c r="BW3" s="461" t="s">
        <v>10455</v>
      </c>
      <c r="BX3" s="462"/>
      <c r="BY3" s="462"/>
      <c r="BZ3" s="462"/>
      <c r="CA3" s="462"/>
      <c r="CB3" s="463"/>
      <c r="CC3" s="374"/>
      <c r="CD3" s="375"/>
      <c r="CE3" s="374"/>
      <c r="CF3" s="478"/>
      <c r="CG3" s="375"/>
      <c r="CH3" s="444" t="s">
        <v>212</v>
      </c>
      <c r="CI3" s="445"/>
      <c r="CJ3" s="445"/>
      <c r="CK3" s="445"/>
      <c r="CL3" s="445"/>
      <c r="CM3" s="446"/>
      <c r="CN3" s="444" t="s">
        <v>10445</v>
      </c>
      <c r="CO3" s="445"/>
      <c r="CP3" s="445"/>
      <c r="CQ3" s="445"/>
      <c r="CR3" s="445"/>
      <c r="CS3" s="446"/>
      <c r="CT3" s="444" t="s">
        <v>10455</v>
      </c>
      <c r="CU3" s="445"/>
      <c r="CV3" s="445"/>
      <c r="CW3" s="445"/>
      <c r="CX3" s="445"/>
      <c r="CY3" s="446"/>
      <c r="CZ3" s="378"/>
      <c r="DA3" s="379"/>
      <c r="DB3" s="378"/>
      <c r="DC3" s="473"/>
      <c r="DD3" s="379"/>
      <c r="DE3" s="441" t="s">
        <v>212</v>
      </c>
      <c r="DF3" s="442"/>
      <c r="DG3" s="442"/>
      <c r="DH3" s="442"/>
      <c r="DI3" s="442"/>
      <c r="DJ3" s="443"/>
      <c r="DK3" s="441" t="s">
        <v>10445</v>
      </c>
      <c r="DL3" s="442"/>
      <c r="DM3" s="442"/>
      <c r="DN3" s="442"/>
      <c r="DO3" s="442"/>
      <c r="DP3" s="443"/>
      <c r="DQ3" s="441" t="s">
        <v>10455</v>
      </c>
      <c r="DR3" s="442"/>
      <c r="DS3" s="442"/>
      <c r="DT3" s="442"/>
      <c r="DU3" s="442"/>
      <c r="DV3" s="443"/>
    </row>
    <row r="4" spans="1:126" s="212" customFormat="1" ht="78.75" x14ac:dyDescent="0.25">
      <c r="A4" s="4" t="s">
        <v>0</v>
      </c>
      <c r="B4" s="115" t="s">
        <v>7</v>
      </c>
      <c r="C4" s="115" t="s">
        <v>17883</v>
      </c>
      <c r="D4" s="219" t="s">
        <v>10446</v>
      </c>
      <c r="E4" s="219" t="s">
        <v>27</v>
      </c>
      <c r="F4" s="219" t="s">
        <v>10447</v>
      </c>
      <c r="G4" s="219" t="s">
        <v>10448</v>
      </c>
      <c r="H4" s="82">
        <v>0.5</v>
      </c>
      <c r="I4" s="82">
        <v>0.5</v>
      </c>
      <c r="J4" s="8" t="s">
        <v>10442</v>
      </c>
      <c r="K4" s="8" t="s">
        <v>225</v>
      </c>
      <c r="L4" s="70" t="s">
        <v>388</v>
      </c>
      <c r="M4" s="71" t="s">
        <v>382</v>
      </c>
      <c r="N4" s="29" t="s">
        <v>10443</v>
      </c>
      <c r="O4" s="6" t="s">
        <v>10444</v>
      </c>
      <c r="P4" s="7" t="s">
        <v>216</v>
      </c>
      <c r="Q4" s="35" t="s">
        <v>203</v>
      </c>
      <c r="R4" s="35" t="s">
        <v>204</v>
      </c>
      <c r="S4" s="35" t="s">
        <v>216</v>
      </c>
      <c r="T4" s="35" t="s">
        <v>228</v>
      </c>
      <c r="U4" s="35" t="s">
        <v>229</v>
      </c>
      <c r="V4" s="35" t="s">
        <v>216</v>
      </c>
      <c r="W4" s="35" t="s">
        <v>10449</v>
      </c>
      <c r="X4" s="35" t="s">
        <v>10450</v>
      </c>
      <c r="Y4" s="35" t="s">
        <v>216</v>
      </c>
      <c r="Z4" s="35" t="s">
        <v>10451</v>
      </c>
      <c r="AA4" s="35" t="s">
        <v>10454</v>
      </c>
      <c r="AB4" s="35" t="s">
        <v>216</v>
      </c>
      <c r="AC4" s="38" t="s">
        <v>207</v>
      </c>
      <c r="AD4" s="35" t="s">
        <v>208</v>
      </c>
      <c r="AE4" s="35" t="s">
        <v>216</v>
      </c>
      <c r="AF4" s="35" t="s">
        <v>10456</v>
      </c>
      <c r="AG4" s="35" t="s">
        <v>10457</v>
      </c>
      <c r="AH4" s="35" t="s">
        <v>216</v>
      </c>
      <c r="AI4" s="396" t="s">
        <v>388</v>
      </c>
      <c r="AJ4" s="397" t="s">
        <v>382</v>
      </c>
      <c r="AK4" s="3" t="s">
        <v>10443</v>
      </c>
      <c r="AL4" s="3" t="s">
        <v>10444</v>
      </c>
      <c r="AM4" s="3" t="s">
        <v>216</v>
      </c>
      <c r="AN4" s="3" t="s">
        <v>203</v>
      </c>
      <c r="AO4" s="3" t="s">
        <v>204</v>
      </c>
      <c r="AP4" s="3" t="s">
        <v>216</v>
      </c>
      <c r="AQ4" s="3" t="s">
        <v>228</v>
      </c>
      <c r="AR4" s="3" t="s">
        <v>229</v>
      </c>
      <c r="AS4" s="3" t="s">
        <v>216</v>
      </c>
      <c r="AT4" s="3" t="s">
        <v>10449</v>
      </c>
      <c r="AU4" s="3" t="s">
        <v>10450</v>
      </c>
      <c r="AV4" s="3" t="s">
        <v>216</v>
      </c>
      <c r="AW4" s="3" t="s">
        <v>10451</v>
      </c>
      <c r="AX4" s="3" t="s">
        <v>10454</v>
      </c>
      <c r="AY4" s="3" t="s">
        <v>216</v>
      </c>
      <c r="AZ4" s="3" t="s">
        <v>207</v>
      </c>
      <c r="BA4" s="3" t="s">
        <v>208</v>
      </c>
      <c r="BB4" s="3" t="s">
        <v>216</v>
      </c>
      <c r="BC4" s="3" t="s">
        <v>10456</v>
      </c>
      <c r="BD4" s="3" t="s">
        <v>10457</v>
      </c>
      <c r="BE4" s="3" t="s">
        <v>216</v>
      </c>
      <c r="BF4" s="429" t="s">
        <v>388</v>
      </c>
      <c r="BG4" s="430" t="s">
        <v>382</v>
      </c>
      <c r="BH4" s="10" t="s">
        <v>10443</v>
      </c>
      <c r="BI4" s="10" t="s">
        <v>10444</v>
      </c>
      <c r="BJ4" s="10" t="s">
        <v>216</v>
      </c>
      <c r="BK4" s="10" t="s">
        <v>203</v>
      </c>
      <c r="BL4" s="10" t="s">
        <v>204</v>
      </c>
      <c r="BM4" s="10" t="s">
        <v>216</v>
      </c>
      <c r="BN4" s="10" t="s">
        <v>228</v>
      </c>
      <c r="BO4" s="10" t="s">
        <v>229</v>
      </c>
      <c r="BP4" s="10" t="s">
        <v>216</v>
      </c>
      <c r="BQ4" s="10" t="s">
        <v>10449</v>
      </c>
      <c r="BR4" s="10" t="s">
        <v>10450</v>
      </c>
      <c r="BS4" s="10" t="s">
        <v>216</v>
      </c>
      <c r="BT4" s="10" t="s">
        <v>10451</v>
      </c>
      <c r="BU4" s="10" t="s">
        <v>10454</v>
      </c>
      <c r="BV4" s="10" t="s">
        <v>216</v>
      </c>
      <c r="BW4" s="10" t="s">
        <v>207</v>
      </c>
      <c r="BX4" s="10" t="s">
        <v>208</v>
      </c>
      <c r="BY4" s="10" t="s">
        <v>216</v>
      </c>
      <c r="BZ4" s="10" t="s">
        <v>10456</v>
      </c>
      <c r="CA4" s="10" t="s">
        <v>10457</v>
      </c>
      <c r="CB4" s="10" t="s">
        <v>216</v>
      </c>
      <c r="CC4" s="387" t="s">
        <v>388</v>
      </c>
      <c r="CD4" s="388" t="s">
        <v>382</v>
      </c>
      <c r="CE4" s="12" t="s">
        <v>10443</v>
      </c>
      <c r="CF4" s="12" t="s">
        <v>10444</v>
      </c>
      <c r="CG4" s="12" t="s">
        <v>216</v>
      </c>
      <c r="CH4" s="12" t="s">
        <v>203</v>
      </c>
      <c r="CI4" s="12" t="s">
        <v>204</v>
      </c>
      <c r="CJ4" s="12" t="s">
        <v>216</v>
      </c>
      <c r="CK4" s="12" t="s">
        <v>228</v>
      </c>
      <c r="CL4" s="12" t="s">
        <v>229</v>
      </c>
      <c r="CM4" s="12" t="s">
        <v>216</v>
      </c>
      <c r="CN4" s="12" t="s">
        <v>10449</v>
      </c>
      <c r="CO4" s="12" t="s">
        <v>10450</v>
      </c>
      <c r="CP4" s="12" t="s">
        <v>216</v>
      </c>
      <c r="CQ4" s="12" t="s">
        <v>10451</v>
      </c>
      <c r="CR4" s="12" t="s">
        <v>10454</v>
      </c>
      <c r="CS4" s="12" t="s">
        <v>216</v>
      </c>
      <c r="CT4" s="12" t="s">
        <v>207</v>
      </c>
      <c r="CU4" s="12" t="s">
        <v>208</v>
      </c>
      <c r="CV4" s="12" t="s">
        <v>216</v>
      </c>
      <c r="CW4" s="12" t="s">
        <v>10456</v>
      </c>
      <c r="CX4" s="12" t="s">
        <v>10457</v>
      </c>
      <c r="CY4" s="12" t="s">
        <v>216</v>
      </c>
      <c r="CZ4" s="376" t="s">
        <v>388</v>
      </c>
      <c r="DA4" s="377" t="s">
        <v>382</v>
      </c>
      <c r="DB4" s="11" t="s">
        <v>10443</v>
      </c>
      <c r="DC4" s="11" t="s">
        <v>10444</v>
      </c>
      <c r="DD4" s="11" t="s">
        <v>216</v>
      </c>
      <c r="DE4" s="11" t="s">
        <v>203</v>
      </c>
      <c r="DF4" s="11" t="s">
        <v>204</v>
      </c>
      <c r="DG4" s="11" t="s">
        <v>216</v>
      </c>
      <c r="DH4" s="11" t="s">
        <v>228</v>
      </c>
      <c r="DI4" s="11" t="s">
        <v>229</v>
      </c>
      <c r="DJ4" s="11" t="s">
        <v>216</v>
      </c>
      <c r="DK4" s="11" t="s">
        <v>10449</v>
      </c>
      <c r="DL4" s="11" t="s">
        <v>10450</v>
      </c>
      <c r="DM4" s="11" t="s">
        <v>216</v>
      </c>
      <c r="DN4" s="11" t="s">
        <v>10451</v>
      </c>
      <c r="DO4" s="11" t="s">
        <v>10454</v>
      </c>
      <c r="DP4" s="11" t="s">
        <v>216</v>
      </c>
      <c r="DQ4" s="11" t="s">
        <v>207</v>
      </c>
      <c r="DR4" s="11" t="s">
        <v>208</v>
      </c>
      <c r="DS4" s="11" t="s">
        <v>216</v>
      </c>
      <c r="DT4" s="11" t="s">
        <v>10456</v>
      </c>
      <c r="DU4" s="11" t="s">
        <v>10457</v>
      </c>
      <c r="DV4" s="11" t="s">
        <v>216</v>
      </c>
    </row>
    <row r="5" spans="1:126" s="212" customFormat="1" x14ac:dyDescent="0.25">
      <c r="A5" s="148" t="s">
        <v>7877</v>
      </c>
      <c r="C5" s="212" t="s">
        <v>5328</v>
      </c>
      <c r="D5" s="159" t="s">
        <v>10574</v>
      </c>
      <c r="E5" s="159" t="s">
        <v>13077</v>
      </c>
      <c r="F5" s="159" t="s">
        <v>10534</v>
      </c>
      <c r="G5" s="159" t="s">
        <v>10535</v>
      </c>
      <c r="J5" s="212">
        <v>3</v>
      </c>
      <c r="K5" s="212">
        <v>2</v>
      </c>
      <c r="L5" s="159" t="s">
        <v>4423</v>
      </c>
      <c r="M5" s="159" t="s">
        <v>183</v>
      </c>
      <c r="N5" s="212" t="s">
        <v>282</v>
      </c>
      <c r="O5" s="212" t="s">
        <v>282</v>
      </c>
      <c r="P5" s="212" t="s">
        <v>282</v>
      </c>
      <c r="Q5" s="159">
        <v>71.45</v>
      </c>
      <c r="R5" s="159">
        <v>10.119999999999999</v>
      </c>
      <c r="S5" s="159">
        <v>159</v>
      </c>
      <c r="T5" s="212" t="s">
        <v>282</v>
      </c>
      <c r="U5" s="212" t="s">
        <v>282</v>
      </c>
      <c r="V5" s="212" t="s">
        <v>282</v>
      </c>
      <c r="W5" s="212" t="s">
        <v>282</v>
      </c>
      <c r="X5" s="212" t="s">
        <v>282</v>
      </c>
      <c r="Y5" s="212" t="s">
        <v>282</v>
      </c>
      <c r="Z5" s="212">
        <v>78.33</v>
      </c>
      <c r="AA5" s="212">
        <v>13.57</v>
      </c>
      <c r="AB5" s="212">
        <v>96</v>
      </c>
      <c r="AC5" s="212" t="s">
        <v>282</v>
      </c>
      <c r="AD5" s="212" t="s">
        <v>282</v>
      </c>
      <c r="AE5" s="212" t="s">
        <v>282</v>
      </c>
      <c r="AF5" s="212" t="s">
        <v>282</v>
      </c>
      <c r="AG5" s="212" t="s">
        <v>282</v>
      </c>
      <c r="AH5" s="212" t="s">
        <v>282</v>
      </c>
      <c r="AI5" s="159" t="s">
        <v>4639</v>
      </c>
      <c r="AJ5" s="159" t="s">
        <v>183</v>
      </c>
      <c r="AK5" s="159" t="s">
        <v>282</v>
      </c>
      <c r="AL5" s="159" t="s">
        <v>282</v>
      </c>
      <c r="AM5" s="159" t="s">
        <v>282</v>
      </c>
      <c r="AN5" s="159">
        <v>69.38</v>
      </c>
      <c r="AO5" s="159">
        <v>9.9700000000000006</v>
      </c>
      <c r="AP5" s="159">
        <v>154</v>
      </c>
      <c r="AQ5" s="212" t="s">
        <v>282</v>
      </c>
      <c r="AR5" s="212" t="s">
        <v>282</v>
      </c>
      <c r="AS5" s="212" t="s">
        <v>282</v>
      </c>
      <c r="AT5" s="212" t="s">
        <v>282</v>
      </c>
      <c r="AU5" s="212" t="s">
        <v>282</v>
      </c>
      <c r="AV5" s="212" t="s">
        <v>282</v>
      </c>
      <c r="AW5" s="212">
        <v>76.959999999999994</v>
      </c>
      <c r="AX5" s="212">
        <v>12.07</v>
      </c>
      <c r="AY5" s="212">
        <v>139</v>
      </c>
      <c r="AZ5" s="212" t="s">
        <v>282</v>
      </c>
      <c r="BA5" s="212" t="s">
        <v>282</v>
      </c>
      <c r="BB5" s="212" t="s">
        <v>282</v>
      </c>
      <c r="BC5" s="212" t="s">
        <v>282</v>
      </c>
      <c r="BD5" s="212" t="s">
        <v>282</v>
      </c>
      <c r="BE5" s="212" t="s">
        <v>282</v>
      </c>
      <c r="BF5" s="212" t="s">
        <v>282</v>
      </c>
      <c r="BG5" s="212" t="s">
        <v>282</v>
      </c>
      <c r="BH5" s="212" t="s">
        <v>282</v>
      </c>
      <c r="BI5" s="212" t="s">
        <v>282</v>
      </c>
      <c r="BJ5" s="212" t="s">
        <v>282</v>
      </c>
      <c r="BK5" s="212" t="s">
        <v>282</v>
      </c>
      <c r="BL5" s="212" t="s">
        <v>282</v>
      </c>
      <c r="BM5" s="212" t="s">
        <v>282</v>
      </c>
      <c r="BN5" s="212" t="s">
        <v>282</v>
      </c>
      <c r="BO5" s="212" t="s">
        <v>282</v>
      </c>
      <c r="BP5" s="212" t="s">
        <v>282</v>
      </c>
      <c r="BQ5" s="212" t="s">
        <v>282</v>
      </c>
      <c r="BR5" s="212" t="s">
        <v>282</v>
      </c>
      <c r="BS5" s="212" t="s">
        <v>282</v>
      </c>
      <c r="BT5" s="212" t="s">
        <v>282</v>
      </c>
      <c r="BU5" s="212" t="s">
        <v>282</v>
      </c>
      <c r="BV5" s="212" t="s">
        <v>282</v>
      </c>
      <c r="BW5" s="212" t="s">
        <v>282</v>
      </c>
      <c r="BX5" s="212" t="s">
        <v>282</v>
      </c>
      <c r="BY5" s="212" t="s">
        <v>282</v>
      </c>
      <c r="BZ5" s="212" t="s">
        <v>282</v>
      </c>
      <c r="CA5" s="212" t="s">
        <v>282</v>
      </c>
      <c r="CB5" s="212" t="s">
        <v>282</v>
      </c>
      <c r="CC5" s="212" t="s">
        <v>282</v>
      </c>
      <c r="CD5" s="212" t="s">
        <v>282</v>
      </c>
      <c r="CE5" s="212" t="s">
        <v>282</v>
      </c>
      <c r="CF5" s="212" t="s">
        <v>282</v>
      </c>
      <c r="CG5" s="212" t="s">
        <v>282</v>
      </c>
      <c r="CH5" s="212" t="s">
        <v>282</v>
      </c>
      <c r="CI5" s="212" t="s">
        <v>282</v>
      </c>
      <c r="CJ5" s="212" t="s">
        <v>282</v>
      </c>
      <c r="CK5" s="212" t="s">
        <v>282</v>
      </c>
      <c r="CL5" s="212" t="s">
        <v>282</v>
      </c>
      <c r="CM5" s="212" t="s">
        <v>282</v>
      </c>
      <c r="CN5" s="212" t="s">
        <v>282</v>
      </c>
      <c r="CO5" s="212" t="s">
        <v>282</v>
      </c>
      <c r="CP5" s="212" t="s">
        <v>282</v>
      </c>
      <c r="CQ5" s="212" t="s">
        <v>282</v>
      </c>
      <c r="CR5" s="212" t="s">
        <v>282</v>
      </c>
      <c r="CS5" s="212" t="s">
        <v>282</v>
      </c>
      <c r="CT5" s="212" t="s">
        <v>282</v>
      </c>
      <c r="CU5" s="212" t="s">
        <v>282</v>
      </c>
      <c r="CV5" s="212" t="s">
        <v>282</v>
      </c>
      <c r="CW5" s="212" t="s">
        <v>282</v>
      </c>
      <c r="CX5" s="212" t="s">
        <v>282</v>
      </c>
      <c r="CY5" s="212" t="s">
        <v>282</v>
      </c>
      <c r="CZ5" s="212" t="s">
        <v>282</v>
      </c>
      <c r="DA5" s="212" t="s">
        <v>282</v>
      </c>
      <c r="DB5" s="212" t="s">
        <v>282</v>
      </c>
      <c r="DC5" s="212" t="s">
        <v>282</v>
      </c>
      <c r="DD5" s="212" t="s">
        <v>282</v>
      </c>
      <c r="DE5" s="212" t="s">
        <v>282</v>
      </c>
      <c r="DF5" s="212" t="s">
        <v>282</v>
      </c>
      <c r="DG5" s="212" t="s">
        <v>282</v>
      </c>
      <c r="DH5" s="212" t="s">
        <v>282</v>
      </c>
      <c r="DI5" s="212" t="s">
        <v>282</v>
      </c>
      <c r="DJ5" s="212" t="s">
        <v>282</v>
      </c>
      <c r="DK5" s="212" t="s">
        <v>282</v>
      </c>
      <c r="DL5" s="212" t="s">
        <v>282</v>
      </c>
      <c r="DM5" s="212" t="s">
        <v>282</v>
      </c>
      <c r="DN5" s="212" t="s">
        <v>282</v>
      </c>
      <c r="DO5" s="212" t="s">
        <v>282</v>
      </c>
      <c r="DP5" s="212" t="s">
        <v>282</v>
      </c>
      <c r="DQ5" s="212" t="s">
        <v>282</v>
      </c>
      <c r="DR5" s="212" t="s">
        <v>282</v>
      </c>
      <c r="DS5" s="212" t="s">
        <v>282</v>
      </c>
      <c r="DT5" s="212" t="s">
        <v>282</v>
      </c>
      <c r="DU5" s="212" t="s">
        <v>282</v>
      </c>
      <c r="DV5" s="212" t="s">
        <v>282</v>
      </c>
    </row>
    <row r="6" spans="1:126" s="212" customFormat="1" x14ac:dyDescent="0.25">
      <c r="A6" s="148" t="s">
        <v>7877</v>
      </c>
      <c r="C6" s="212" t="s">
        <v>5328</v>
      </c>
      <c r="D6" s="159" t="s">
        <v>10574</v>
      </c>
      <c r="E6" s="159" t="s">
        <v>13077</v>
      </c>
      <c r="F6" s="159" t="s">
        <v>10534</v>
      </c>
      <c r="G6" s="159" t="s">
        <v>10535</v>
      </c>
      <c r="J6" s="212">
        <v>6</v>
      </c>
      <c r="K6" s="212">
        <v>2</v>
      </c>
      <c r="L6" s="159" t="s">
        <v>4423</v>
      </c>
      <c r="M6" s="159" t="s">
        <v>183</v>
      </c>
      <c r="N6" s="212" t="s">
        <v>282</v>
      </c>
      <c r="O6" s="212" t="s">
        <v>282</v>
      </c>
      <c r="P6" s="212" t="s">
        <v>282</v>
      </c>
      <c r="Q6" s="159">
        <v>71.45</v>
      </c>
      <c r="R6" s="159">
        <v>10.119999999999999</v>
      </c>
      <c r="S6" s="159">
        <v>159</v>
      </c>
      <c r="T6" s="212" t="s">
        <v>282</v>
      </c>
      <c r="U6" s="212" t="s">
        <v>282</v>
      </c>
      <c r="V6" s="212" t="s">
        <v>282</v>
      </c>
      <c r="W6" s="212" t="s">
        <v>282</v>
      </c>
      <c r="X6" s="212" t="s">
        <v>282</v>
      </c>
      <c r="Y6" s="212" t="s">
        <v>282</v>
      </c>
      <c r="Z6" s="212">
        <v>83.62</v>
      </c>
      <c r="AA6" s="212">
        <v>12.77</v>
      </c>
      <c r="AB6" s="212">
        <v>112</v>
      </c>
      <c r="AC6" s="212" t="s">
        <v>282</v>
      </c>
      <c r="AD6" s="212" t="s">
        <v>282</v>
      </c>
      <c r="AE6" s="212" t="s">
        <v>282</v>
      </c>
      <c r="AF6" s="212" t="s">
        <v>282</v>
      </c>
      <c r="AG6" s="212" t="s">
        <v>282</v>
      </c>
      <c r="AH6" s="212" t="s">
        <v>282</v>
      </c>
      <c r="AI6" s="159" t="s">
        <v>4639</v>
      </c>
      <c r="AJ6" s="159" t="s">
        <v>183</v>
      </c>
      <c r="AK6" s="159" t="s">
        <v>282</v>
      </c>
      <c r="AL6" s="159" t="s">
        <v>282</v>
      </c>
      <c r="AM6" s="159" t="s">
        <v>282</v>
      </c>
      <c r="AN6" s="159">
        <v>69.38</v>
      </c>
      <c r="AO6" s="159">
        <v>9.9700000000000006</v>
      </c>
      <c r="AP6" s="159">
        <v>154</v>
      </c>
      <c r="AQ6" s="212" t="s">
        <v>282</v>
      </c>
      <c r="AR6" s="212" t="s">
        <v>282</v>
      </c>
      <c r="AS6" s="212" t="s">
        <v>282</v>
      </c>
      <c r="AT6" s="212" t="s">
        <v>282</v>
      </c>
      <c r="AU6" s="212" t="s">
        <v>282</v>
      </c>
      <c r="AV6" s="212" t="s">
        <v>282</v>
      </c>
      <c r="AW6" s="212">
        <v>81.48</v>
      </c>
      <c r="AX6" s="212">
        <v>12.93</v>
      </c>
      <c r="AY6" s="212">
        <v>144</v>
      </c>
      <c r="AZ6" s="212" t="s">
        <v>282</v>
      </c>
      <c r="BA6" s="212" t="s">
        <v>282</v>
      </c>
      <c r="BB6" s="212" t="s">
        <v>282</v>
      </c>
      <c r="BC6" s="212" t="s">
        <v>282</v>
      </c>
      <c r="BD6" s="212" t="s">
        <v>282</v>
      </c>
      <c r="BE6" s="212" t="s">
        <v>282</v>
      </c>
      <c r="BF6" s="212" t="s">
        <v>282</v>
      </c>
      <c r="BG6" s="212" t="s">
        <v>282</v>
      </c>
      <c r="BH6" s="212" t="s">
        <v>282</v>
      </c>
      <c r="BI6" s="212" t="s">
        <v>282</v>
      </c>
      <c r="BJ6" s="212" t="s">
        <v>282</v>
      </c>
      <c r="BK6" s="212" t="s">
        <v>282</v>
      </c>
      <c r="BL6" s="212" t="s">
        <v>282</v>
      </c>
      <c r="BM6" s="212" t="s">
        <v>282</v>
      </c>
      <c r="BN6" s="212" t="s">
        <v>282</v>
      </c>
      <c r="BO6" s="212" t="s">
        <v>282</v>
      </c>
      <c r="BP6" s="212" t="s">
        <v>282</v>
      </c>
      <c r="BQ6" s="212" t="s">
        <v>282</v>
      </c>
      <c r="BR6" s="212" t="s">
        <v>282</v>
      </c>
      <c r="BS6" s="212" t="s">
        <v>282</v>
      </c>
      <c r="BT6" s="212" t="s">
        <v>282</v>
      </c>
      <c r="BU6" s="212" t="s">
        <v>282</v>
      </c>
      <c r="BV6" s="212" t="s">
        <v>282</v>
      </c>
      <c r="BW6" s="212" t="s">
        <v>282</v>
      </c>
      <c r="BX6" s="212" t="s">
        <v>282</v>
      </c>
      <c r="BY6" s="212" t="s">
        <v>282</v>
      </c>
      <c r="BZ6" s="212" t="s">
        <v>282</v>
      </c>
      <c r="CA6" s="212" t="s">
        <v>282</v>
      </c>
      <c r="CB6" s="212" t="s">
        <v>282</v>
      </c>
      <c r="CC6" s="212" t="s">
        <v>282</v>
      </c>
      <c r="CD6" s="212" t="s">
        <v>282</v>
      </c>
      <c r="CE6" s="212" t="s">
        <v>282</v>
      </c>
      <c r="CF6" s="212" t="s">
        <v>282</v>
      </c>
      <c r="CG6" s="212" t="s">
        <v>282</v>
      </c>
      <c r="CH6" s="212" t="s">
        <v>282</v>
      </c>
      <c r="CI6" s="212" t="s">
        <v>282</v>
      </c>
      <c r="CJ6" s="212" t="s">
        <v>282</v>
      </c>
      <c r="CK6" s="212" t="s">
        <v>282</v>
      </c>
      <c r="CL6" s="212" t="s">
        <v>282</v>
      </c>
      <c r="CM6" s="212" t="s">
        <v>282</v>
      </c>
      <c r="CN6" s="212" t="s">
        <v>282</v>
      </c>
      <c r="CO6" s="212" t="s">
        <v>282</v>
      </c>
      <c r="CP6" s="212" t="s">
        <v>282</v>
      </c>
      <c r="CQ6" s="212" t="s">
        <v>282</v>
      </c>
      <c r="CR6" s="212" t="s">
        <v>282</v>
      </c>
      <c r="CS6" s="212" t="s">
        <v>282</v>
      </c>
      <c r="CT6" s="212" t="s">
        <v>282</v>
      </c>
      <c r="CU6" s="212" t="s">
        <v>282</v>
      </c>
      <c r="CV6" s="212" t="s">
        <v>282</v>
      </c>
      <c r="CW6" s="212" t="s">
        <v>282</v>
      </c>
      <c r="CX6" s="212" t="s">
        <v>282</v>
      </c>
      <c r="CY6" s="212" t="s">
        <v>282</v>
      </c>
      <c r="CZ6" s="212" t="s">
        <v>282</v>
      </c>
      <c r="DA6" s="212" t="s">
        <v>282</v>
      </c>
      <c r="DB6" s="212" t="s">
        <v>282</v>
      </c>
      <c r="DC6" s="212" t="s">
        <v>282</v>
      </c>
      <c r="DD6" s="212" t="s">
        <v>282</v>
      </c>
      <c r="DE6" s="212" t="s">
        <v>282</v>
      </c>
      <c r="DF6" s="212" t="s">
        <v>282</v>
      </c>
      <c r="DG6" s="212" t="s">
        <v>282</v>
      </c>
      <c r="DH6" s="212" t="s">
        <v>282</v>
      </c>
      <c r="DI6" s="212" t="s">
        <v>282</v>
      </c>
      <c r="DJ6" s="212" t="s">
        <v>282</v>
      </c>
      <c r="DK6" s="212" t="s">
        <v>282</v>
      </c>
      <c r="DL6" s="212" t="s">
        <v>282</v>
      </c>
      <c r="DM6" s="212" t="s">
        <v>282</v>
      </c>
      <c r="DN6" s="212" t="s">
        <v>282</v>
      </c>
      <c r="DO6" s="212" t="s">
        <v>282</v>
      </c>
      <c r="DP6" s="212" t="s">
        <v>282</v>
      </c>
      <c r="DQ6" s="212" t="s">
        <v>282</v>
      </c>
      <c r="DR6" s="212" t="s">
        <v>282</v>
      </c>
      <c r="DS6" s="212" t="s">
        <v>282</v>
      </c>
      <c r="DT6" s="212" t="s">
        <v>282</v>
      </c>
      <c r="DU6" s="212" t="s">
        <v>282</v>
      </c>
      <c r="DV6" s="212" t="s">
        <v>282</v>
      </c>
    </row>
    <row r="7" spans="1:126" x14ac:dyDescent="0.25">
      <c r="A7" s="212" t="s">
        <v>828</v>
      </c>
      <c r="B7" s="212"/>
      <c r="C7" s="212" t="s">
        <v>5328</v>
      </c>
      <c r="D7" s="212" t="s">
        <v>10574</v>
      </c>
      <c r="E7" s="212" t="s">
        <v>10633</v>
      </c>
      <c r="F7" t="s">
        <v>10534</v>
      </c>
      <c r="G7" t="s">
        <v>10535</v>
      </c>
      <c r="J7">
        <v>1</v>
      </c>
      <c r="K7">
        <v>2</v>
      </c>
      <c r="L7" t="s">
        <v>10461</v>
      </c>
      <c r="M7" t="s">
        <v>183</v>
      </c>
      <c r="N7" t="s">
        <v>282</v>
      </c>
      <c r="O7" s="212" t="s">
        <v>282</v>
      </c>
      <c r="P7" s="212" t="s">
        <v>282</v>
      </c>
      <c r="Q7" s="212" t="s">
        <v>282</v>
      </c>
      <c r="R7" s="212" t="s">
        <v>282</v>
      </c>
      <c r="S7" s="212" t="s">
        <v>282</v>
      </c>
      <c r="T7">
        <v>40.200000000000003</v>
      </c>
      <c r="U7">
        <v>6.1</v>
      </c>
      <c r="V7">
        <v>34</v>
      </c>
      <c r="W7" t="s">
        <v>282</v>
      </c>
      <c r="X7" t="s">
        <v>282</v>
      </c>
      <c r="Y7" t="s">
        <v>282</v>
      </c>
      <c r="Z7">
        <v>45.7</v>
      </c>
      <c r="AA7">
        <v>5.4</v>
      </c>
      <c r="AB7">
        <v>34</v>
      </c>
      <c r="AC7" t="s">
        <v>282</v>
      </c>
      <c r="AD7" s="212" t="s">
        <v>282</v>
      </c>
      <c r="AE7" s="212" t="s">
        <v>282</v>
      </c>
      <c r="AF7" s="212" t="s">
        <v>282</v>
      </c>
      <c r="AG7" s="212" t="s">
        <v>282</v>
      </c>
      <c r="AH7" s="212" t="s">
        <v>282</v>
      </c>
      <c r="AI7" s="212" t="s">
        <v>8812</v>
      </c>
      <c r="AJ7" s="212" t="s">
        <v>273</v>
      </c>
      <c r="AK7" t="s">
        <v>282</v>
      </c>
      <c r="AL7" s="212" t="s">
        <v>282</v>
      </c>
      <c r="AM7" s="212" t="s">
        <v>282</v>
      </c>
      <c r="AN7" s="212" t="s">
        <v>282</v>
      </c>
      <c r="AO7" s="212" t="s">
        <v>282</v>
      </c>
      <c r="AP7" s="212" t="s">
        <v>282</v>
      </c>
      <c r="AQ7">
        <v>40.6</v>
      </c>
      <c r="AR7">
        <v>5.7</v>
      </c>
      <c r="AS7">
        <v>37</v>
      </c>
      <c r="AT7" t="s">
        <v>282</v>
      </c>
      <c r="AU7" t="s">
        <v>282</v>
      </c>
      <c r="AV7" t="s">
        <v>282</v>
      </c>
      <c r="AW7">
        <v>43.5</v>
      </c>
      <c r="AX7">
        <v>6</v>
      </c>
      <c r="AY7">
        <v>37</v>
      </c>
      <c r="AZ7" t="s">
        <v>282</v>
      </c>
      <c r="BA7" s="212" t="s">
        <v>282</v>
      </c>
      <c r="BB7" s="212" t="s">
        <v>282</v>
      </c>
      <c r="BC7" s="212" t="s">
        <v>282</v>
      </c>
      <c r="BD7" s="212" t="s">
        <v>282</v>
      </c>
      <c r="BE7" s="212" t="s">
        <v>282</v>
      </c>
      <c r="BF7" s="212" t="s">
        <v>282</v>
      </c>
      <c r="BG7" s="212" t="s">
        <v>282</v>
      </c>
      <c r="BH7" s="212" t="s">
        <v>282</v>
      </c>
      <c r="BI7" s="212" t="s">
        <v>282</v>
      </c>
      <c r="BJ7" s="212" t="s">
        <v>282</v>
      </c>
      <c r="BK7" s="212" t="s">
        <v>282</v>
      </c>
      <c r="BL7" s="212" t="s">
        <v>282</v>
      </c>
      <c r="BM7" s="212" t="s">
        <v>282</v>
      </c>
      <c r="BN7" s="212" t="s">
        <v>282</v>
      </c>
      <c r="BO7" s="212" t="s">
        <v>282</v>
      </c>
      <c r="BP7" s="212" t="s">
        <v>282</v>
      </c>
      <c r="BQ7" s="212" t="s">
        <v>282</v>
      </c>
      <c r="BR7" s="212" t="s">
        <v>282</v>
      </c>
      <c r="BS7" s="212" t="s">
        <v>282</v>
      </c>
      <c r="BT7" s="212" t="s">
        <v>282</v>
      </c>
      <c r="BU7" s="212" t="s">
        <v>282</v>
      </c>
      <c r="BV7" s="212" t="s">
        <v>282</v>
      </c>
      <c r="BW7" s="212" t="s">
        <v>282</v>
      </c>
      <c r="BX7" s="212" t="s">
        <v>282</v>
      </c>
      <c r="BY7" s="212" t="s">
        <v>282</v>
      </c>
      <c r="BZ7" s="212" t="s">
        <v>282</v>
      </c>
      <c r="CA7" s="212" t="s">
        <v>282</v>
      </c>
      <c r="CB7" s="212" t="s">
        <v>282</v>
      </c>
      <c r="CC7" s="212" t="s">
        <v>282</v>
      </c>
      <c r="CD7" s="212" t="s">
        <v>282</v>
      </c>
      <c r="CE7" s="212" t="s">
        <v>282</v>
      </c>
      <c r="CF7" s="212" t="s">
        <v>282</v>
      </c>
      <c r="CG7" s="212" t="s">
        <v>282</v>
      </c>
      <c r="CH7" s="212" t="s">
        <v>282</v>
      </c>
      <c r="CI7" s="212" t="s">
        <v>282</v>
      </c>
      <c r="CJ7" s="212" t="s">
        <v>282</v>
      </c>
      <c r="CK7" s="212" t="s">
        <v>282</v>
      </c>
      <c r="CL7" s="212" t="s">
        <v>282</v>
      </c>
      <c r="CM7" s="212" t="s">
        <v>282</v>
      </c>
      <c r="CN7" s="212" t="s">
        <v>282</v>
      </c>
      <c r="CO7" s="212" t="s">
        <v>282</v>
      </c>
      <c r="CP7" s="212" t="s">
        <v>282</v>
      </c>
      <c r="CQ7" s="212" t="s">
        <v>282</v>
      </c>
      <c r="CR7" s="212" t="s">
        <v>282</v>
      </c>
      <c r="CS7" s="212" t="s">
        <v>282</v>
      </c>
      <c r="CT7" s="212" t="s">
        <v>282</v>
      </c>
      <c r="CU7" s="212" t="s">
        <v>282</v>
      </c>
      <c r="CV7" s="212" t="s">
        <v>282</v>
      </c>
      <c r="CW7" s="212" t="s">
        <v>282</v>
      </c>
      <c r="CX7" s="212" t="s">
        <v>282</v>
      </c>
      <c r="CY7" s="212" t="s">
        <v>282</v>
      </c>
      <c r="CZ7" s="212" t="s">
        <v>282</v>
      </c>
      <c r="DA7" s="212" t="s">
        <v>282</v>
      </c>
      <c r="DB7" s="212" t="s">
        <v>282</v>
      </c>
      <c r="DC7" s="212" t="s">
        <v>282</v>
      </c>
      <c r="DD7" s="212" t="s">
        <v>282</v>
      </c>
      <c r="DE7" s="212" t="s">
        <v>282</v>
      </c>
      <c r="DF7" s="212" t="s">
        <v>282</v>
      </c>
      <c r="DG7" s="212" t="s">
        <v>282</v>
      </c>
      <c r="DH7" s="212" t="s">
        <v>282</v>
      </c>
      <c r="DI7" s="212" t="s">
        <v>282</v>
      </c>
      <c r="DJ7" s="212" t="s">
        <v>282</v>
      </c>
      <c r="DK7" s="212" t="s">
        <v>282</v>
      </c>
      <c r="DL7" s="212" t="s">
        <v>282</v>
      </c>
      <c r="DM7" s="212" t="s">
        <v>282</v>
      </c>
      <c r="DN7" s="212" t="s">
        <v>282</v>
      </c>
      <c r="DO7" s="212" t="s">
        <v>282</v>
      </c>
      <c r="DP7" s="212" t="s">
        <v>282</v>
      </c>
      <c r="DQ7" s="212" t="s">
        <v>282</v>
      </c>
      <c r="DR7" s="212" t="s">
        <v>282</v>
      </c>
      <c r="DS7" s="212" t="s">
        <v>282</v>
      </c>
      <c r="DT7" s="212" t="s">
        <v>282</v>
      </c>
      <c r="DU7" s="212" t="s">
        <v>282</v>
      </c>
      <c r="DV7" s="212" t="s">
        <v>282</v>
      </c>
    </row>
    <row r="8" spans="1:126" x14ac:dyDescent="0.25">
      <c r="A8" s="164" t="s">
        <v>581</v>
      </c>
      <c r="B8" s="212"/>
      <c r="C8" s="212" t="s">
        <v>5328</v>
      </c>
      <c r="D8" s="159" t="s">
        <v>10574</v>
      </c>
      <c r="E8" s="212" t="s">
        <v>5342</v>
      </c>
      <c r="F8" s="159" t="s">
        <v>10534</v>
      </c>
      <c r="G8" s="159" t="s">
        <v>10535</v>
      </c>
      <c r="J8">
        <v>4</v>
      </c>
      <c r="K8">
        <v>2</v>
      </c>
      <c r="L8" s="212" t="s">
        <v>10759</v>
      </c>
      <c r="M8" s="159" t="s">
        <v>183</v>
      </c>
      <c r="N8" s="212" t="s">
        <v>282</v>
      </c>
      <c r="O8" s="159" t="s">
        <v>282</v>
      </c>
      <c r="P8" s="159" t="s">
        <v>282</v>
      </c>
      <c r="Q8" s="212">
        <v>10.81</v>
      </c>
      <c r="R8" s="212">
        <v>4.3099999999999996</v>
      </c>
      <c r="S8" s="212">
        <v>143</v>
      </c>
      <c r="T8">
        <v>11.07</v>
      </c>
      <c r="U8">
        <v>4.37</v>
      </c>
      <c r="V8">
        <v>89</v>
      </c>
      <c r="W8">
        <v>12.92</v>
      </c>
      <c r="X8">
        <v>4.7699999999999996</v>
      </c>
      <c r="Y8">
        <v>143</v>
      </c>
      <c r="Z8">
        <v>12.72</v>
      </c>
      <c r="AA8">
        <v>5.44</v>
      </c>
      <c r="AB8" s="212">
        <v>89</v>
      </c>
      <c r="AC8" s="212" t="s">
        <v>282</v>
      </c>
      <c r="AD8" s="212" t="s">
        <v>282</v>
      </c>
      <c r="AE8" s="212" t="s">
        <v>282</v>
      </c>
      <c r="AF8" s="212" t="s">
        <v>282</v>
      </c>
      <c r="AG8" s="212" t="s">
        <v>282</v>
      </c>
      <c r="AH8" s="212" t="s">
        <v>282</v>
      </c>
      <c r="AI8" s="159" t="s">
        <v>636</v>
      </c>
      <c r="AJ8" s="159" t="s">
        <v>282</v>
      </c>
      <c r="AK8" s="159" t="s">
        <v>282</v>
      </c>
      <c r="AL8" s="159" t="s">
        <v>282</v>
      </c>
      <c r="AM8" s="159" t="s">
        <v>282</v>
      </c>
      <c r="AN8" s="212">
        <v>11.52</v>
      </c>
      <c r="AO8" s="212">
        <v>4.38</v>
      </c>
      <c r="AP8" s="212">
        <v>141</v>
      </c>
      <c r="AQ8">
        <v>11.58</v>
      </c>
      <c r="AR8">
        <v>4.45</v>
      </c>
      <c r="AS8" s="212">
        <v>109</v>
      </c>
      <c r="AT8">
        <v>12.45</v>
      </c>
      <c r="AU8">
        <v>4.6100000000000003</v>
      </c>
      <c r="AV8">
        <v>141</v>
      </c>
      <c r="AW8">
        <v>12.59</v>
      </c>
      <c r="AX8">
        <v>4.84</v>
      </c>
      <c r="AY8" s="212">
        <v>109</v>
      </c>
      <c r="AZ8" s="212" t="s">
        <v>282</v>
      </c>
      <c r="BA8" s="212" t="s">
        <v>282</v>
      </c>
      <c r="BB8" s="212" t="s">
        <v>282</v>
      </c>
      <c r="BC8" s="212" t="s">
        <v>282</v>
      </c>
      <c r="BD8" s="212" t="s">
        <v>282</v>
      </c>
      <c r="BE8" s="212" t="s">
        <v>282</v>
      </c>
      <c r="BF8" s="212" t="s">
        <v>282</v>
      </c>
      <c r="BG8" s="212" t="s">
        <v>282</v>
      </c>
      <c r="BH8" s="212" t="s">
        <v>282</v>
      </c>
      <c r="BI8" s="212" t="s">
        <v>282</v>
      </c>
      <c r="BJ8" s="212" t="s">
        <v>282</v>
      </c>
      <c r="BK8" s="212" t="s">
        <v>282</v>
      </c>
      <c r="BL8" s="212" t="s">
        <v>282</v>
      </c>
      <c r="BM8" s="212" t="s">
        <v>282</v>
      </c>
      <c r="BN8" s="212" t="s">
        <v>282</v>
      </c>
      <c r="BO8" s="212" t="s">
        <v>282</v>
      </c>
      <c r="BP8" s="212" t="s">
        <v>282</v>
      </c>
      <c r="BQ8" s="212" t="s">
        <v>282</v>
      </c>
      <c r="BR8" s="212" t="s">
        <v>282</v>
      </c>
      <c r="BS8" s="212" t="s">
        <v>282</v>
      </c>
      <c r="BT8" s="212" t="s">
        <v>282</v>
      </c>
      <c r="BU8" s="212" t="s">
        <v>282</v>
      </c>
      <c r="BV8" s="212" t="s">
        <v>282</v>
      </c>
      <c r="BW8" s="212" t="s">
        <v>282</v>
      </c>
      <c r="BX8" s="212" t="s">
        <v>282</v>
      </c>
      <c r="BY8" s="212" t="s">
        <v>282</v>
      </c>
      <c r="BZ8" s="212" t="s">
        <v>282</v>
      </c>
      <c r="CA8" s="212" t="s">
        <v>282</v>
      </c>
      <c r="CB8" s="212" t="s">
        <v>282</v>
      </c>
      <c r="CC8" s="212" t="s">
        <v>282</v>
      </c>
      <c r="CD8" s="212" t="s">
        <v>282</v>
      </c>
      <c r="CE8" s="212" t="s">
        <v>282</v>
      </c>
      <c r="CF8" s="212" t="s">
        <v>282</v>
      </c>
      <c r="CG8" s="212" t="s">
        <v>282</v>
      </c>
      <c r="CH8" s="212" t="s">
        <v>282</v>
      </c>
      <c r="CI8" s="212" t="s">
        <v>282</v>
      </c>
      <c r="CJ8" s="212" t="s">
        <v>282</v>
      </c>
      <c r="CK8" s="212" t="s">
        <v>282</v>
      </c>
      <c r="CL8" s="212" t="s">
        <v>282</v>
      </c>
      <c r="CM8" s="212" t="s">
        <v>282</v>
      </c>
      <c r="CN8" s="212" t="s">
        <v>282</v>
      </c>
      <c r="CO8" s="212" t="s">
        <v>282</v>
      </c>
      <c r="CP8" s="212" t="s">
        <v>282</v>
      </c>
      <c r="CQ8" s="212" t="s">
        <v>282</v>
      </c>
      <c r="CR8" s="212" t="s">
        <v>282</v>
      </c>
      <c r="CS8" s="212" t="s">
        <v>282</v>
      </c>
      <c r="CT8" s="212" t="s">
        <v>282</v>
      </c>
      <c r="CU8" s="212" t="s">
        <v>282</v>
      </c>
      <c r="CV8" s="212" t="s">
        <v>282</v>
      </c>
      <c r="CW8" s="212" t="s">
        <v>282</v>
      </c>
      <c r="CX8" s="212" t="s">
        <v>282</v>
      </c>
      <c r="CY8" s="212" t="s">
        <v>282</v>
      </c>
      <c r="CZ8" s="212" t="s">
        <v>282</v>
      </c>
      <c r="DA8" s="212" t="s">
        <v>282</v>
      </c>
      <c r="DB8" s="212" t="s">
        <v>282</v>
      </c>
      <c r="DC8" s="212" t="s">
        <v>282</v>
      </c>
      <c r="DD8" s="212" t="s">
        <v>282</v>
      </c>
      <c r="DE8" s="212" t="s">
        <v>282</v>
      </c>
      <c r="DF8" s="212" t="s">
        <v>282</v>
      </c>
      <c r="DG8" s="212" t="s">
        <v>282</v>
      </c>
      <c r="DH8" s="212" t="s">
        <v>282</v>
      </c>
      <c r="DI8" s="212" t="s">
        <v>282</v>
      </c>
      <c r="DJ8" s="212" t="s">
        <v>282</v>
      </c>
      <c r="DK8" s="212" t="s">
        <v>282</v>
      </c>
      <c r="DL8" s="212" t="s">
        <v>282</v>
      </c>
      <c r="DM8" s="212" t="s">
        <v>282</v>
      </c>
      <c r="DN8" s="212" t="s">
        <v>282</v>
      </c>
      <c r="DO8" s="212" t="s">
        <v>282</v>
      </c>
      <c r="DP8" s="212" t="s">
        <v>282</v>
      </c>
      <c r="DQ8" s="212" t="s">
        <v>282</v>
      </c>
      <c r="DR8" s="212" t="s">
        <v>282</v>
      </c>
      <c r="DS8" s="212" t="s">
        <v>282</v>
      </c>
      <c r="DT8" s="212" t="s">
        <v>282</v>
      </c>
      <c r="DU8" s="212" t="s">
        <v>282</v>
      </c>
      <c r="DV8" s="212" t="s">
        <v>282</v>
      </c>
    </row>
    <row r="9" spans="1:126" s="212" customFormat="1" x14ac:dyDescent="0.25">
      <c r="A9" s="161" t="s">
        <v>14461</v>
      </c>
      <c r="B9" s="159" t="s">
        <v>10725</v>
      </c>
      <c r="C9" s="159" t="s">
        <v>5328</v>
      </c>
      <c r="D9" s="159" t="s">
        <v>10879</v>
      </c>
      <c r="E9" s="159" t="s">
        <v>14593</v>
      </c>
      <c r="F9" s="159" t="s">
        <v>10534</v>
      </c>
      <c r="G9" s="159" t="s">
        <v>10880</v>
      </c>
      <c r="J9" s="212">
        <v>3</v>
      </c>
      <c r="K9" s="212">
        <v>3</v>
      </c>
      <c r="L9" s="66" t="s">
        <v>4798</v>
      </c>
      <c r="M9" s="159" t="s">
        <v>183</v>
      </c>
      <c r="N9" s="212" t="s">
        <v>282</v>
      </c>
      <c r="O9" s="212" t="s">
        <v>282</v>
      </c>
      <c r="P9" s="212" t="s">
        <v>282</v>
      </c>
      <c r="Q9" s="159">
        <v>35.520000000000003</v>
      </c>
      <c r="R9" s="159">
        <v>7.61</v>
      </c>
      <c r="S9" s="159">
        <v>43</v>
      </c>
      <c r="T9" s="212" t="s">
        <v>282</v>
      </c>
      <c r="U9" s="212" t="s">
        <v>282</v>
      </c>
      <c r="V9" s="212" t="s">
        <v>282</v>
      </c>
      <c r="W9" s="212">
        <v>29.38</v>
      </c>
      <c r="X9" s="212">
        <v>7.34</v>
      </c>
      <c r="Y9" s="212">
        <v>43</v>
      </c>
      <c r="Z9" s="212" t="s">
        <v>282</v>
      </c>
      <c r="AA9" s="212" t="s">
        <v>282</v>
      </c>
      <c r="AB9" s="212" t="s">
        <v>282</v>
      </c>
      <c r="AC9" s="212" t="s">
        <v>282</v>
      </c>
      <c r="AD9" s="212" t="s">
        <v>282</v>
      </c>
      <c r="AE9" s="212" t="s">
        <v>282</v>
      </c>
      <c r="AF9" s="212" t="s">
        <v>282</v>
      </c>
      <c r="AG9" s="212" t="s">
        <v>282</v>
      </c>
      <c r="AH9" s="212" t="s">
        <v>282</v>
      </c>
      <c r="AI9" s="66" t="s">
        <v>4798</v>
      </c>
      <c r="AJ9" s="159" t="s">
        <v>183</v>
      </c>
      <c r="AK9" s="159" t="s">
        <v>282</v>
      </c>
      <c r="AL9" s="159" t="s">
        <v>282</v>
      </c>
      <c r="AM9" s="159" t="s">
        <v>282</v>
      </c>
      <c r="AN9" s="159">
        <v>34.21</v>
      </c>
      <c r="AO9" s="159">
        <v>7.97</v>
      </c>
      <c r="AP9" s="159">
        <v>42</v>
      </c>
      <c r="AQ9" s="212" t="s">
        <v>282</v>
      </c>
      <c r="AR9" s="212" t="s">
        <v>282</v>
      </c>
      <c r="AS9" s="212" t="s">
        <v>282</v>
      </c>
      <c r="AT9" s="212">
        <v>30.6</v>
      </c>
      <c r="AU9" s="212">
        <v>6.8</v>
      </c>
      <c r="AV9" s="212">
        <v>42</v>
      </c>
      <c r="AW9" s="212" t="s">
        <v>282</v>
      </c>
      <c r="AX9" s="212" t="s">
        <v>282</v>
      </c>
      <c r="AY9" s="212" t="s">
        <v>282</v>
      </c>
      <c r="AZ9" s="212" t="s">
        <v>282</v>
      </c>
      <c r="BA9" s="212" t="s">
        <v>282</v>
      </c>
      <c r="BB9" s="212" t="s">
        <v>282</v>
      </c>
      <c r="BC9" s="212" t="s">
        <v>282</v>
      </c>
      <c r="BD9" s="212" t="s">
        <v>282</v>
      </c>
      <c r="BE9" s="212" t="s">
        <v>282</v>
      </c>
      <c r="BF9" s="159" t="s">
        <v>682</v>
      </c>
      <c r="BG9" s="159" t="s">
        <v>183</v>
      </c>
      <c r="BH9" s="159" t="s">
        <v>282</v>
      </c>
      <c r="BI9" s="159" t="s">
        <v>282</v>
      </c>
      <c r="BJ9" s="159" t="s">
        <v>282</v>
      </c>
      <c r="BK9" s="212">
        <v>38.03</v>
      </c>
      <c r="BL9" s="212">
        <v>7.68</v>
      </c>
      <c r="BM9" s="212">
        <v>36</v>
      </c>
      <c r="BN9" s="212" t="s">
        <v>282</v>
      </c>
      <c r="BO9" s="212" t="s">
        <v>282</v>
      </c>
      <c r="BP9" s="212" t="s">
        <v>282</v>
      </c>
      <c r="BQ9" s="212">
        <v>34.15</v>
      </c>
      <c r="BR9" s="212">
        <v>7.92</v>
      </c>
      <c r="BS9" s="212">
        <v>36</v>
      </c>
      <c r="BT9" s="159" t="s">
        <v>282</v>
      </c>
      <c r="BU9" s="159" t="s">
        <v>282</v>
      </c>
      <c r="BV9" s="159" t="s">
        <v>282</v>
      </c>
      <c r="BW9" s="159" t="s">
        <v>282</v>
      </c>
      <c r="BX9" s="159" t="s">
        <v>282</v>
      </c>
      <c r="BY9" s="159" t="s">
        <v>282</v>
      </c>
      <c r="BZ9" s="159" t="s">
        <v>282</v>
      </c>
      <c r="CA9" s="159" t="s">
        <v>282</v>
      </c>
      <c r="CB9" s="159" t="s">
        <v>282</v>
      </c>
      <c r="CC9" s="159" t="s">
        <v>282</v>
      </c>
      <c r="CD9" s="159" t="s">
        <v>282</v>
      </c>
      <c r="CE9" s="159" t="s">
        <v>282</v>
      </c>
      <c r="CF9" s="159" t="s">
        <v>282</v>
      </c>
      <c r="CG9" s="159" t="s">
        <v>282</v>
      </c>
      <c r="CH9" s="159" t="s">
        <v>282</v>
      </c>
      <c r="CI9" s="159" t="s">
        <v>282</v>
      </c>
      <c r="CJ9" s="159" t="s">
        <v>282</v>
      </c>
      <c r="CK9" s="159" t="s">
        <v>282</v>
      </c>
      <c r="CL9" s="159" t="s">
        <v>282</v>
      </c>
      <c r="CM9" s="159" t="s">
        <v>282</v>
      </c>
      <c r="CN9" s="159" t="s">
        <v>282</v>
      </c>
      <c r="CO9" s="159" t="s">
        <v>282</v>
      </c>
      <c r="CP9" s="159" t="s">
        <v>282</v>
      </c>
      <c r="CQ9" s="159" t="s">
        <v>282</v>
      </c>
      <c r="CR9" s="159" t="s">
        <v>282</v>
      </c>
      <c r="CS9" s="159" t="s">
        <v>282</v>
      </c>
      <c r="CT9" s="159" t="s">
        <v>282</v>
      </c>
      <c r="CU9" s="159" t="s">
        <v>282</v>
      </c>
      <c r="CV9" s="159" t="s">
        <v>282</v>
      </c>
      <c r="CW9" s="159" t="s">
        <v>282</v>
      </c>
      <c r="CX9" s="159" t="s">
        <v>282</v>
      </c>
      <c r="CY9" s="159" t="s">
        <v>282</v>
      </c>
      <c r="CZ9" s="159" t="s">
        <v>282</v>
      </c>
      <c r="DA9" s="159" t="s">
        <v>282</v>
      </c>
      <c r="DB9" s="159" t="s">
        <v>282</v>
      </c>
      <c r="DC9" s="159" t="s">
        <v>282</v>
      </c>
      <c r="DD9" s="159" t="s">
        <v>282</v>
      </c>
      <c r="DE9" s="159" t="s">
        <v>282</v>
      </c>
      <c r="DF9" s="159" t="s">
        <v>282</v>
      </c>
      <c r="DG9" s="159" t="s">
        <v>282</v>
      </c>
      <c r="DH9" s="159" t="s">
        <v>282</v>
      </c>
      <c r="DI9" s="159" t="s">
        <v>282</v>
      </c>
      <c r="DJ9" s="159" t="s">
        <v>282</v>
      </c>
      <c r="DK9" s="159" t="s">
        <v>282</v>
      </c>
      <c r="DL9" s="159" t="s">
        <v>282</v>
      </c>
      <c r="DM9" s="159" t="s">
        <v>282</v>
      </c>
      <c r="DN9" s="159" t="s">
        <v>282</v>
      </c>
      <c r="DO9" s="159" t="s">
        <v>282</v>
      </c>
      <c r="DP9" s="159" t="s">
        <v>282</v>
      </c>
      <c r="DQ9" s="159" t="s">
        <v>282</v>
      </c>
      <c r="DR9" s="159" t="s">
        <v>282</v>
      </c>
      <c r="DS9" s="159" t="s">
        <v>282</v>
      </c>
      <c r="DT9" s="159" t="s">
        <v>282</v>
      </c>
      <c r="DU9" s="159" t="s">
        <v>282</v>
      </c>
      <c r="DV9" s="159" t="s">
        <v>282</v>
      </c>
    </row>
    <row r="10" spans="1:126" s="212" customFormat="1" x14ac:dyDescent="0.25">
      <c r="A10" s="161" t="s">
        <v>14461</v>
      </c>
      <c r="B10" s="159" t="s">
        <v>10725</v>
      </c>
      <c r="C10" s="159" t="s">
        <v>5328</v>
      </c>
      <c r="D10" s="159" t="s">
        <v>10879</v>
      </c>
      <c r="E10" s="159" t="s">
        <v>14593</v>
      </c>
      <c r="F10" s="159" t="s">
        <v>10534</v>
      </c>
      <c r="G10" s="159" t="s">
        <v>10880</v>
      </c>
      <c r="J10" s="212">
        <v>6</v>
      </c>
      <c r="K10" s="212">
        <v>3</v>
      </c>
      <c r="L10" s="66" t="s">
        <v>4798</v>
      </c>
      <c r="M10" s="159" t="s">
        <v>183</v>
      </c>
      <c r="N10" s="212" t="s">
        <v>282</v>
      </c>
      <c r="O10" s="212" t="s">
        <v>282</v>
      </c>
      <c r="P10" s="212" t="s">
        <v>282</v>
      </c>
      <c r="Q10" s="159">
        <v>35.520000000000003</v>
      </c>
      <c r="R10" s="159">
        <v>7.61</v>
      </c>
      <c r="S10" s="159">
        <v>43</v>
      </c>
      <c r="T10" s="212" t="s">
        <v>282</v>
      </c>
      <c r="U10" s="212" t="s">
        <v>282</v>
      </c>
      <c r="V10" s="212" t="s">
        <v>282</v>
      </c>
      <c r="W10" s="212">
        <v>29.04</v>
      </c>
      <c r="X10" s="212">
        <v>8.66</v>
      </c>
      <c r="Y10" s="212">
        <v>43</v>
      </c>
      <c r="Z10" s="212" t="s">
        <v>282</v>
      </c>
      <c r="AA10" s="212" t="s">
        <v>282</v>
      </c>
      <c r="AB10" s="212" t="s">
        <v>282</v>
      </c>
      <c r="AC10" s="212" t="s">
        <v>282</v>
      </c>
      <c r="AD10" s="212" t="s">
        <v>282</v>
      </c>
      <c r="AE10" s="212" t="s">
        <v>282</v>
      </c>
      <c r="AF10" s="212" t="s">
        <v>282</v>
      </c>
      <c r="AG10" s="212" t="s">
        <v>282</v>
      </c>
      <c r="AH10" s="212" t="s">
        <v>282</v>
      </c>
      <c r="AI10" s="66" t="s">
        <v>4798</v>
      </c>
      <c r="AJ10" s="159" t="s">
        <v>183</v>
      </c>
      <c r="AK10" s="159" t="s">
        <v>282</v>
      </c>
      <c r="AL10" s="159" t="s">
        <v>282</v>
      </c>
      <c r="AM10" s="159" t="s">
        <v>282</v>
      </c>
      <c r="AN10" s="159">
        <v>34.21</v>
      </c>
      <c r="AO10" s="159">
        <v>7.97</v>
      </c>
      <c r="AP10" s="159">
        <v>42</v>
      </c>
      <c r="AQ10" s="212" t="s">
        <v>282</v>
      </c>
      <c r="AR10" s="212" t="s">
        <v>282</v>
      </c>
      <c r="AS10" s="212" t="s">
        <v>282</v>
      </c>
      <c r="AT10" s="212">
        <v>31.07</v>
      </c>
      <c r="AU10" s="212">
        <v>8.0399999999999991</v>
      </c>
      <c r="AV10" s="212">
        <v>42</v>
      </c>
      <c r="AW10" s="212" t="s">
        <v>282</v>
      </c>
      <c r="AX10" s="212" t="s">
        <v>282</v>
      </c>
      <c r="AY10" s="212" t="s">
        <v>282</v>
      </c>
      <c r="AZ10" s="212" t="s">
        <v>282</v>
      </c>
      <c r="BA10" s="212" t="s">
        <v>282</v>
      </c>
      <c r="BB10" s="212" t="s">
        <v>282</v>
      </c>
      <c r="BC10" s="212" t="s">
        <v>282</v>
      </c>
      <c r="BD10" s="212" t="s">
        <v>282</v>
      </c>
      <c r="BE10" s="212" t="s">
        <v>282</v>
      </c>
      <c r="BF10" s="159" t="s">
        <v>682</v>
      </c>
      <c r="BG10" s="159" t="s">
        <v>183</v>
      </c>
      <c r="BH10" s="159" t="s">
        <v>282</v>
      </c>
      <c r="BI10" s="159" t="s">
        <v>282</v>
      </c>
      <c r="BJ10" s="159" t="s">
        <v>282</v>
      </c>
      <c r="BK10" s="212">
        <v>38.03</v>
      </c>
      <c r="BL10" s="212">
        <v>7.68</v>
      </c>
      <c r="BM10" s="212">
        <v>36</v>
      </c>
      <c r="BN10" s="212" t="s">
        <v>282</v>
      </c>
      <c r="BO10" s="212" t="s">
        <v>282</v>
      </c>
      <c r="BP10" s="212" t="s">
        <v>282</v>
      </c>
      <c r="BQ10" s="212">
        <v>33.33</v>
      </c>
      <c r="BR10" s="212">
        <v>9.24</v>
      </c>
      <c r="BS10" s="212">
        <v>36</v>
      </c>
      <c r="BT10" s="159" t="s">
        <v>282</v>
      </c>
      <c r="BU10" s="159" t="s">
        <v>282</v>
      </c>
      <c r="BV10" s="159" t="s">
        <v>282</v>
      </c>
      <c r="BW10" s="159" t="s">
        <v>282</v>
      </c>
      <c r="BX10" s="159" t="s">
        <v>282</v>
      </c>
      <c r="BY10" s="159" t="s">
        <v>282</v>
      </c>
      <c r="BZ10" s="159" t="s">
        <v>282</v>
      </c>
      <c r="CA10" s="159" t="s">
        <v>282</v>
      </c>
      <c r="CB10" s="159" t="s">
        <v>282</v>
      </c>
      <c r="CC10" s="159" t="s">
        <v>282</v>
      </c>
      <c r="CD10" s="159" t="s">
        <v>282</v>
      </c>
      <c r="CE10" s="159" t="s">
        <v>282</v>
      </c>
      <c r="CF10" s="159" t="s">
        <v>282</v>
      </c>
      <c r="CG10" s="159" t="s">
        <v>282</v>
      </c>
      <c r="CH10" s="159" t="s">
        <v>282</v>
      </c>
      <c r="CI10" s="159" t="s">
        <v>282</v>
      </c>
      <c r="CJ10" s="159" t="s">
        <v>282</v>
      </c>
      <c r="CK10" s="159" t="s">
        <v>282</v>
      </c>
      <c r="CL10" s="159" t="s">
        <v>282</v>
      </c>
      <c r="CM10" s="159" t="s">
        <v>282</v>
      </c>
      <c r="CN10" s="159" t="s">
        <v>282</v>
      </c>
      <c r="CO10" s="159" t="s">
        <v>282</v>
      </c>
      <c r="CP10" s="159" t="s">
        <v>282</v>
      </c>
      <c r="CQ10" s="159" t="s">
        <v>282</v>
      </c>
      <c r="CR10" s="159" t="s">
        <v>282</v>
      </c>
      <c r="CS10" s="159" t="s">
        <v>282</v>
      </c>
      <c r="CT10" s="159" t="s">
        <v>282</v>
      </c>
      <c r="CU10" s="159" t="s">
        <v>282</v>
      </c>
      <c r="CV10" s="159" t="s">
        <v>282</v>
      </c>
      <c r="CW10" s="159" t="s">
        <v>282</v>
      </c>
      <c r="CX10" s="159" t="s">
        <v>282</v>
      </c>
      <c r="CY10" s="159" t="s">
        <v>282</v>
      </c>
      <c r="CZ10" s="159" t="s">
        <v>282</v>
      </c>
      <c r="DA10" s="159" t="s">
        <v>282</v>
      </c>
      <c r="DB10" s="159" t="s">
        <v>282</v>
      </c>
      <c r="DC10" s="159" t="s">
        <v>282</v>
      </c>
      <c r="DD10" s="159" t="s">
        <v>282</v>
      </c>
      <c r="DE10" s="159" t="s">
        <v>282</v>
      </c>
      <c r="DF10" s="159" t="s">
        <v>282</v>
      </c>
      <c r="DG10" s="159" t="s">
        <v>282</v>
      </c>
      <c r="DH10" s="159" t="s">
        <v>282</v>
      </c>
      <c r="DI10" s="159" t="s">
        <v>282</v>
      </c>
      <c r="DJ10" s="159" t="s">
        <v>282</v>
      </c>
      <c r="DK10" s="159" t="s">
        <v>282</v>
      </c>
      <c r="DL10" s="159" t="s">
        <v>282</v>
      </c>
      <c r="DM10" s="159" t="s">
        <v>282</v>
      </c>
      <c r="DN10" s="159" t="s">
        <v>282</v>
      </c>
      <c r="DO10" s="159" t="s">
        <v>282</v>
      </c>
      <c r="DP10" s="159" t="s">
        <v>282</v>
      </c>
      <c r="DQ10" s="159" t="s">
        <v>282</v>
      </c>
      <c r="DR10" s="159" t="s">
        <v>282</v>
      </c>
      <c r="DS10" s="159" t="s">
        <v>282</v>
      </c>
      <c r="DT10" s="159" t="s">
        <v>282</v>
      </c>
      <c r="DU10" s="159" t="s">
        <v>282</v>
      </c>
      <c r="DV10" s="159" t="s">
        <v>282</v>
      </c>
    </row>
    <row r="11" spans="1:126" x14ac:dyDescent="0.25">
      <c r="A11" t="s">
        <v>8036</v>
      </c>
      <c r="C11" s="212" t="s">
        <v>5328</v>
      </c>
      <c r="D11" t="s">
        <v>10879</v>
      </c>
      <c r="E11" s="159" t="s">
        <v>5806</v>
      </c>
      <c r="F11" s="159" t="s">
        <v>10534</v>
      </c>
      <c r="G11" s="159" t="s">
        <v>10880</v>
      </c>
      <c r="J11">
        <v>1</v>
      </c>
      <c r="K11">
        <v>3</v>
      </c>
      <c r="L11" s="212" t="s">
        <v>673</v>
      </c>
      <c r="M11" s="159" t="s">
        <v>183</v>
      </c>
      <c r="N11" t="s">
        <v>282</v>
      </c>
      <c r="O11" s="212" t="s">
        <v>282</v>
      </c>
      <c r="P11" s="212" t="s">
        <v>282</v>
      </c>
      <c r="Q11" s="212">
        <v>19.3</v>
      </c>
      <c r="R11" s="212">
        <v>7.2</v>
      </c>
      <c r="S11">
        <v>100</v>
      </c>
      <c r="T11" t="s">
        <v>282</v>
      </c>
      <c r="U11" t="s">
        <v>282</v>
      </c>
      <c r="V11" t="s">
        <v>282</v>
      </c>
      <c r="W11" s="212">
        <v>18.600000000000001</v>
      </c>
      <c r="X11" s="212">
        <v>8.6999999999999993</v>
      </c>
      <c r="Y11">
        <v>100</v>
      </c>
      <c r="Z11" t="s">
        <v>282</v>
      </c>
      <c r="AA11" s="212" t="s">
        <v>282</v>
      </c>
      <c r="AB11" s="212" t="s">
        <v>282</v>
      </c>
      <c r="AC11" s="212" t="s">
        <v>282</v>
      </c>
      <c r="AD11" s="212" t="s">
        <v>282</v>
      </c>
      <c r="AE11" s="212" t="s">
        <v>282</v>
      </c>
      <c r="AF11" s="212" t="s">
        <v>282</v>
      </c>
      <c r="AG11" s="212" t="s">
        <v>282</v>
      </c>
      <c r="AH11" s="212" t="s">
        <v>282</v>
      </c>
      <c r="AI11" s="212" t="s">
        <v>4520</v>
      </c>
      <c r="AJ11" t="s">
        <v>183</v>
      </c>
      <c r="AK11" t="s">
        <v>282</v>
      </c>
      <c r="AL11" s="212" t="s">
        <v>282</v>
      </c>
      <c r="AM11" s="212" t="s">
        <v>282</v>
      </c>
      <c r="AN11" s="212">
        <v>19.100000000000001</v>
      </c>
      <c r="AO11" s="212">
        <v>7.7</v>
      </c>
      <c r="AP11">
        <v>100</v>
      </c>
      <c r="AQ11" t="s">
        <v>282</v>
      </c>
      <c r="AR11" s="212" t="s">
        <v>282</v>
      </c>
      <c r="AS11" s="212" t="s">
        <v>282</v>
      </c>
      <c r="AT11" s="212">
        <v>15.8</v>
      </c>
      <c r="AU11" s="212">
        <v>7.5</v>
      </c>
      <c r="AV11">
        <v>100</v>
      </c>
      <c r="AW11" t="s">
        <v>282</v>
      </c>
      <c r="AX11" s="212" t="s">
        <v>282</v>
      </c>
      <c r="AY11" s="212" t="s">
        <v>282</v>
      </c>
      <c r="AZ11" s="212" t="s">
        <v>282</v>
      </c>
      <c r="BA11" s="212" t="s">
        <v>282</v>
      </c>
      <c r="BB11" s="212" t="s">
        <v>282</v>
      </c>
      <c r="BC11" s="212" t="s">
        <v>282</v>
      </c>
      <c r="BD11" s="212" t="s">
        <v>282</v>
      </c>
      <c r="BE11" s="212" t="s">
        <v>282</v>
      </c>
      <c r="BF11" t="s">
        <v>310</v>
      </c>
      <c r="BG11" t="s">
        <v>282</v>
      </c>
      <c r="BH11" t="s">
        <v>282</v>
      </c>
      <c r="BI11" s="212" t="s">
        <v>282</v>
      </c>
      <c r="BJ11" s="212" t="s">
        <v>282</v>
      </c>
      <c r="BK11" s="212">
        <v>18.399999999999999</v>
      </c>
      <c r="BL11" s="212">
        <v>6.7</v>
      </c>
      <c r="BM11">
        <v>103</v>
      </c>
      <c r="BN11" t="s">
        <v>282</v>
      </c>
      <c r="BO11" t="s">
        <v>282</v>
      </c>
      <c r="BP11" t="s">
        <v>282</v>
      </c>
      <c r="BQ11" s="212">
        <v>17.7</v>
      </c>
      <c r="BR11" s="212">
        <v>7.8</v>
      </c>
      <c r="BS11">
        <v>103</v>
      </c>
      <c r="BT11" s="212" t="s">
        <v>282</v>
      </c>
      <c r="BU11" s="212" t="s">
        <v>282</v>
      </c>
      <c r="BV11" s="212" t="s">
        <v>282</v>
      </c>
      <c r="BW11" s="212" t="s">
        <v>282</v>
      </c>
      <c r="BX11" s="212" t="s">
        <v>282</v>
      </c>
      <c r="BY11" s="212" t="s">
        <v>282</v>
      </c>
      <c r="BZ11" s="212" t="s">
        <v>282</v>
      </c>
      <c r="CA11" s="212" t="s">
        <v>282</v>
      </c>
      <c r="CB11" s="212" t="s">
        <v>282</v>
      </c>
      <c r="CC11" s="212" t="s">
        <v>282</v>
      </c>
      <c r="CD11" s="212" t="s">
        <v>282</v>
      </c>
      <c r="CE11" s="212" t="s">
        <v>282</v>
      </c>
      <c r="CF11" s="212" t="s">
        <v>282</v>
      </c>
      <c r="CG11" s="212" t="s">
        <v>282</v>
      </c>
      <c r="CH11" s="212" t="s">
        <v>282</v>
      </c>
      <c r="CI11" s="212" t="s">
        <v>282</v>
      </c>
      <c r="CJ11" s="212" t="s">
        <v>282</v>
      </c>
      <c r="CK11" s="212" t="s">
        <v>282</v>
      </c>
      <c r="CL11" s="212" t="s">
        <v>282</v>
      </c>
      <c r="CM11" s="212" t="s">
        <v>282</v>
      </c>
      <c r="CN11" s="212" t="s">
        <v>282</v>
      </c>
      <c r="CO11" s="212" t="s">
        <v>282</v>
      </c>
      <c r="CP11" s="212" t="s">
        <v>282</v>
      </c>
      <c r="CQ11" s="212" t="s">
        <v>282</v>
      </c>
      <c r="CR11" s="212" t="s">
        <v>282</v>
      </c>
      <c r="CS11" s="212" t="s">
        <v>282</v>
      </c>
      <c r="CT11" s="212" t="s">
        <v>282</v>
      </c>
      <c r="CU11" s="212" t="s">
        <v>282</v>
      </c>
      <c r="CV11" s="212" t="s">
        <v>282</v>
      </c>
      <c r="CW11" s="212" t="s">
        <v>282</v>
      </c>
      <c r="CX11" s="212" t="s">
        <v>282</v>
      </c>
      <c r="CY11" s="212" t="s">
        <v>282</v>
      </c>
      <c r="CZ11" s="212" t="s">
        <v>282</v>
      </c>
      <c r="DA11" s="212" t="s">
        <v>282</v>
      </c>
      <c r="DB11" s="212" t="s">
        <v>282</v>
      </c>
      <c r="DC11" s="212" t="s">
        <v>282</v>
      </c>
      <c r="DD11" s="212" t="s">
        <v>282</v>
      </c>
      <c r="DE11" s="212" t="s">
        <v>282</v>
      </c>
      <c r="DF11" s="212" t="s">
        <v>282</v>
      </c>
      <c r="DG11" s="212" t="s">
        <v>282</v>
      </c>
      <c r="DH11" s="212" t="s">
        <v>282</v>
      </c>
      <c r="DI11" s="212" t="s">
        <v>282</v>
      </c>
      <c r="DJ11" s="212" t="s">
        <v>282</v>
      </c>
      <c r="DK11" s="212" t="s">
        <v>282</v>
      </c>
      <c r="DL11" s="212" t="s">
        <v>282</v>
      </c>
      <c r="DM11" s="212" t="s">
        <v>282</v>
      </c>
      <c r="DN11" s="212" t="s">
        <v>282</v>
      </c>
      <c r="DO11" s="212" t="s">
        <v>282</v>
      </c>
      <c r="DP11" s="212" t="s">
        <v>282</v>
      </c>
      <c r="DQ11" s="212" t="s">
        <v>282</v>
      </c>
      <c r="DR11" s="212" t="s">
        <v>282</v>
      </c>
      <c r="DS11" s="212" t="s">
        <v>282</v>
      </c>
      <c r="DT11" s="212" t="s">
        <v>282</v>
      </c>
      <c r="DU11" s="212" t="s">
        <v>282</v>
      </c>
      <c r="DV11" s="212" t="s">
        <v>282</v>
      </c>
    </row>
    <row r="12" spans="1:126" s="212" customFormat="1" x14ac:dyDescent="0.25">
      <c r="A12" s="66" t="s">
        <v>8051</v>
      </c>
      <c r="B12" s="212" t="s">
        <v>13549</v>
      </c>
      <c r="C12" s="212" t="s">
        <v>5328</v>
      </c>
      <c r="D12" s="159" t="s">
        <v>10574</v>
      </c>
      <c r="E12" s="159" t="s">
        <v>5338</v>
      </c>
      <c r="F12" s="159" t="s">
        <v>10534</v>
      </c>
      <c r="G12" s="159" t="s">
        <v>10535</v>
      </c>
      <c r="J12" s="212">
        <v>3</v>
      </c>
      <c r="K12" s="212">
        <v>2</v>
      </c>
      <c r="L12" s="66" t="s">
        <v>670</v>
      </c>
      <c r="M12" s="159" t="s">
        <v>183</v>
      </c>
      <c r="N12" s="212" t="s">
        <v>282</v>
      </c>
      <c r="O12" s="159" t="s">
        <v>282</v>
      </c>
      <c r="P12" s="159" t="s">
        <v>282</v>
      </c>
      <c r="Q12" s="159" t="s">
        <v>282</v>
      </c>
      <c r="R12" s="159" t="s">
        <v>282</v>
      </c>
      <c r="S12" s="159" t="s">
        <v>282</v>
      </c>
      <c r="T12" s="212">
        <v>17.98</v>
      </c>
      <c r="U12" s="212">
        <v>6.21</v>
      </c>
      <c r="V12" s="212">
        <v>96</v>
      </c>
      <c r="W12" s="212" t="s">
        <v>282</v>
      </c>
      <c r="X12" s="212" t="s">
        <v>282</v>
      </c>
      <c r="Y12" s="212" t="s">
        <v>282</v>
      </c>
      <c r="Z12" s="212">
        <v>21.94</v>
      </c>
      <c r="AA12" s="212">
        <v>6.36</v>
      </c>
      <c r="AB12" s="212">
        <v>96</v>
      </c>
      <c r="AC12" s="212" t="s">
        <v>282</v>
      </c>
      <c r="AD12" s="212" t="s">
        <v>282</v>
      </c>
      <c r="AE12" s="212" t="s">
        <v>282</v>
      </c>
      <c r="AF12" s="212" t="s">
        <v>282</v>
      </c>
      <c r="AG12" s="212" t="s">
        <v>282</v>
      </c>
      <c r="AH12" s="212" t="s">
        <v>282</v>
      </c>
      <c r="AI12" s="159" t="s">
        <v>673</v>
      </c>
      <c r="AJ12" s="159" t="s">
        <v>183</v>
      </c>
      <c r="AK12" s="159" t="s">
        <v>282</v>
      </c>
      <c r="AL12" s="159" t="s">
        <v>282</v>
      </c>
      <c r="AM12" s="159" t="s">
        <v>282</v>
      </c>
      <c r="AN12" s="159" t="s">
        <v>282</v>
      </c>
      <c r="AO12" s="159" t="s">
        <v>282</v>
      </c>
      <c r="AP12" s="159" t="s">
        <v>282</v>
      </c>
      <c r="AQ12" s="212">
        <v>17.64</v>
      </c>
      <c r="AR12" s="212">
        <v>6.66</v>
      </c>
      <c r="AS12" s="212">
        <v>96</v>
      </c>
      <c r="AT12" s="212" t="s">
        <v>282</v>
      </c>
      <c r="AU12" s="212" t="s">
        <v>282</v>
      </c>
      <c r="AV12" s="212" t="s">
        <v>282</v>
      </c>
      <c r="AW12" s="212">
        <v>20.85</v>
      </c>
      <c r="AX12" s="212">
        <v>6.02</v>
      </c>
      <c r="AY12" s="212">
        <v>96</v>
      </c>
      <c r="AZ12" s="212" t="s">
        <v>282</v>
      </c>
      <c r="BA12" s="212" t="s">
        <v>282</v>
      </c>
      <c r="BB12" s="212" t="s">
        <v>282</v>
      </c>
      <c r="BC12" s="212" t="s">
        <v>282</v>
      </c>
      <c r="BD12" s="212" t="s">
        <v>282</v>
      </c>
      <c r="BE12" s="212" t="s">
        <v>282</v>
      </c>
      <c r="BF12" s="212" t="s">
        <v>282</v>
      </c>
      <c r="BG12" s="212" t="s">
        <v>282</v>
      </c>
      <c r="BH12" s="212" t="s">
        <v>282</v>
      </c>
      <c r="BI12" s="212" t="s">
        <v>282</v>
      </c>
      <c r="BJ12" s="212" t="s">
        <v>282</v>
      </c>
      <c r="BK12" s="212" t="s">
        <v>282</v>
      </c>
      <c r="BL12" s="212" t="s">
        <v>282</v>
      </c>
      <c r="BM12" s="212" t="s">
        <v>282</v>
      </c>
      <c r="BN12" s="212" t="s">
        <v>282</v>
      </c>
      <c r="BO12" s="212" t="s">
        <v>282</v>
      </c>
      <c r="BP12" s="212" t="s">
        <v>282</v>
      </c>
      <c r="BQ12" s="212" t="s">
        <v>282</v>
      </c>
      <c r="BR12" s="212" t="s">
        <v>282</v>
      </c>
      <c r="BS12" s="212" t="s">
        <v>282</v>
      </c>
      <c r="BT12" s="212" t="s">
        <v>282</v>
      </c>
      <c r="BU12" s="212" t="s">
        <v>282</v>
      </c>
      <c r="BV12" s="212" t="s">
        <v>282</v>
      </c>
      <c r="BW12" s="212" t="s">
        <v>282</v>
      </c>
      <c r="BX12" s="212" t="s">
        <v>282</v>
      </c>
      <c r="BY12" s="212" t="s">
        <v>282</v>
      </c>
      <c r="BZ12" s="212" t="s">
        <v>282</v>
      </c>
      <c r="CA12" s="212" t="s">
        <v>282</v>
      </c>
      <c r="CB12" s="212" t="s">
        <v>282</v>
      </c>
      <c r="CC12" s="212" t="s">
        <v>282</v>
      </c>
      <c r="CD12" s="212" t="s">
        <v>282</v>
      </c>
      <c r="CE12" s="212" t="s">
        <v>282</v>
      </c>
      <c r="CF12" s="212" t="s">
        <v>282</v>
      </c>
      <c r="CG12" s="212" t="s">
        <v>282</v>
      </c>
      <c r="CH12" s="212" t="s">
        <v>282</v>
      </c>
      <c r="CI12" s="212" t="s">
        <v>282</v>
      </c>
      <c r="CJ12" s="212" t="s">
        <v>282</v>
      </c>
      <c r="CK12" s="212" t="s">
        <v>282</v>
      </c>
      <c r="CL12" s="212" t="s">
        <v>282</v>
      </c>
      <c r="CM12" s="212" t="s">
        <v>282</v>
      </c>
      <c r="CN12" s="212" t="s">
        <v>282</v>
      </c>
      <c r="CO12" s="212" t="s">
        <v>282</v>
      </c>
      <c r="CP12" s="212" t="s">
        <v>282</v>
      </c>
      <c r="CQ12" s="212" t="s">
        <v>282</v>
      </c>
      <c r="CR12" s="212" t="s">
        <v>282</v>
      </c>
      <c r="CS12" s="212" t="s">
        <v>282</v>
      </c>
      <c r="CT12" s="212" t="s">
        <v>282</v>
      </c>
      <c r="CU12" s="212" t="s">
        <v>282</v>
      </c>
      <c r="CV12" s="212" t="s">
        <v>282</v>
      </c>
      <c r="CW12" s="212" t="s">
        <v>282</v>
      </c>
      <c r="CX12" s="212" t="s">
        <v>282</v>
      </c>
      <c r="CY12" s="212" t="s">
        <v>282</v>
      </c>
      <c r="CZ12" s="212" t="s">
        <v>282</v>
      </c>
      <c r="DA12" s="212" t="s">
        <v>282</v>
      </c>
      <c r="DB12" s="212" t="s">
        <v>282</v>
      </c>
      <c r="DC12" s="212" t="s">
        <v>282</v>
      </c>
      <c r="DD12" s="212" t="s">
        <v>282</v>
      </c>
      <c r="DE12" s="212" t="s">
        <v>282</v>
      </c>
      <c r="DF12" s="212" t="s">
        <v>282</v>
      </c>
      <c r="DG12" s="212" t="s">
        <v>282</v>
      </c>
      <c r="DH12" s="212" t="s">
        <v>282</v>
      </c>
      <c r="DI12" s="212" t="s">
        <v>282</v>
      </c>
      <c r="DJ12" s="212" t="s">
        <v>282</v>
      </c>
      <c r="DK12" s="212" t="s">
        <v>282</v>
      </c>
      <c r="DL12" s="212" t="s">
        <v>282</v>
      </c>
      <c r="DM12" s="212" t="s">
        <v>282</v>
      </c>
      <c r="DN12" s="212" t="s">
        <v>282</v>
      </c>
      <c r="DO12" s="212" t="s">
        <v>282</v>
      </c>
      <c r="DP12" s="212" t="s">
        <v>282</v>
      </c>
      <c r="DQ12" s="212" t="s">
        <v>282</v>
      </c>
      <c r="DR12" s="212" t="s">
        <v>282</v>
      </c>
      <c r="DS12" s="212" t="s">
        <v>282</v>
      </c>
      <c r="DT12" s="212" t="s">
        <v>282</v>
      </c>
      <c r="DU12" s="212" t="s">
        <v>282</v>
      </c>
      <c r="DV12" s="212" t="s">
        <v>282</v>
      </c>
    </row>
    <row r="13" spans="1:126" s="212" customFormat="1" x14ac:dyDescent="0.25">
      <c r="A13" s="66" t="s">
        <v>8051</v>
      </c>
      <c r="B13" s="212" t="s">
        <v>13549</v>
      </c>
      <c r="C13" s="212" t="s">
        <v>5328</v>
      </c>
      <c r="D13" s="159" t="s">
        <v>10574</v>
      </c>
      <c r="E13" s="159" t="s">
        <v>5338</v>
      </c>
      <c r="F13" s="159" t="s">
        <v>10534</v>
      </c>
      <c r="G13" s="159" t="s">
        <v>10535</v>
      </c>
      <c r="J13" s="212">
        <v>12</v>
      </c>
      <c r="K13" s="212">
        <v>2</v>
      </c>
      <c r="L13" s="66" t="s">
        <v>670</v>
      </c>
      <c r="M13" s="159" t="s">
        <v>183</v>
      </c>
      <c r="N13" s="212" t="s">
        <v>282</v>
      </c>
      <c r="O13" s="159" t="s">
        <v>282</v>
      </c>
      <c r="P13" s="159" t="s">
        <v>282</v>
      </c>
      <c r="Q13" s="159" t="s">
        <v>282</v>
      </c>
      <c r="R13" s="159" t="s">
        <v>282</v>
      </c>
      <c r="S13" s="159" t="s">
        <v>282</v>
      </c>
      <c r="T13" s="212">
        <v>17.98</v>
      </c>
      <c r="U13" s="212">
        <v>6.21</v>
      </c>
      <c r="V13" s="212">
        <v>96</v>
      </c>
      <c r="W13" s="212" t="s">
        <v>282</v>
      </c>
      <c r="X13" s="212" t="s">
        <v>282</v>
      </c>
      <c r="Y13" s="212" t="s">
        <v>282</v>
      </c>
      <c r="Z13" s="212">
        <v>21.7</v>
      </c>
      <c r="AA13" s="212">
        <v>6.29</v>
      </c>
      <c r="AB13" s="212">
        <v>96</v>
      </c>
      <c r="AC13" s="212" t="s">
        <v>282</v>
      </c>
      <c r="AD13" s="212" t="s">
        <v>282</v>
      </c>
      <c r="AE13" s="212" t="s">
        <v>282</v>
      </c>
      <c r="AF13" s="212" t="s">
        <v>282</v>
      </c>
      <c r="AG13" s="212" t="s">
        <v>282</v>
      </c>
      <c r="AH13" s="212" t="s">
        <v>282</v>
      </c>
      <c r="AI13" s="159" t="s">
        <v>673</v>
      </c>
      <c r="AJ13" s="159" t="s">
        <v>183</v>
      </c>
      <c r="AK13" s="159" t="s">
        <v>282</v>
      </c>
      <c r="AL13" s="159" t="s">
        <v>282</v>
      </c>
      <c r="AM13" s="159" t="s">
        <v>282</v>
      </c>
      <c r="AN13" s="159" t="s">
        <v>282</v>
      </c>
      <c r="AO13" s="159" t="s">
        <v>282</v>
      </c>
      <c r="AP13" s="159" t="s">
        <v>282</v>
      </c>
      <c r="AQ13" s="212">
        <v>17.64</v>
      </c>
      <c r="AR13" s="212">
        <v>6.66</v>
      </c>
      <c r="AS13" s="212">
        <v>96</v>
      </c>
      <c r="AT13" s="212" t="s">
        <v>282</v>
      </c>
      <c r="AU13" s="212" t="s">
        <v>282</v>
      </c>
      <c r="AV13" s="212" t="s">
        <v>282</v>
      </c>
      <c r="AW13" s="212">
        <v>21.74</v>
      </c>
      <c r="AX13" s="212">
        <v>5.95</v>
      </c>
      <c r="AY13" s="212">
        <v>96</v>
      </c>
      <c r="AZ13" s="212" t="s">
        <v>282</v>
      </c>
      <c r="BA13" s="212" t="s">
        <v>282</v>
      </c>
      <c r="BB13" s="212" t="s">
        <v>282</v>
      </c>
      <c r="BC13" s="212" t="s">
        <v>282</v>
      </c>
      <c r="BD13" s="212" t="s">
        <v>282</v>
      </c>
      <c r="BE13" s="212" t="s">
        <v>282</v>
      </c>
      <c r="BF13" s="212" t="s">
        <v>282</v>
      </c>
      <c r="BG13" s="212" t="s">
        <v>282</v>
      </c>
      <c r="BH13" s="212" t="s">
        <v>282</v>
      </c>
      <c r="BI13" s="212" t="s">
        <v>282</v>
      </c>
      <c r="BJ13" s="212" t="s">
        <v>282</v>
      </c>
      <c r="BK13" s="212" t="s">
        <v>282</v>
      </c>
      <c r="BL13" s="212" t="s">
        <v>282</v>
      </c>
      <c r="BM13" s="212" t="s">
        <v>282</v>
      </c>
      <c r="BN13" s="212" t="s">
        <v>282</v>
      </c>
      <c r="BO13" s="212" t="s">
        <v>282</v>
      </c>
      <c r="BP13" s="212" t="s">
        <v>282</v>
      </c>
      <c r="BQ13" s="212" t="s">
        <v>282</v>
      </c>
      <c r="BR13" s="212" t="s">
        <v>282</v>
      </c>
      <c r="BS13" s="212" t="s">
        <v>282</v>
      </c>
      <c r="BT13" s="212" t="s">
        <v>282</v>
      </c>
      <c r="BU13" s="212" t="s">
        <v>282</v>
      </c>
      <c r="BV13" s="212" t="s">
        <v>282</v>
      </c>
      <c r="BW13" s="212" t="s">
        <v>282</v>
      </c>
      <c r="BX13" s="212" t="s">
        <v>282</v>
      </c>
      <c r="BY13" s="212" t="s">
        <v>282</v>
      </c>
      <c r="BZ13" s="212" t="s">
        <v>282</v>
      </c>
      <c r="CA13" s="212" t="s">
        <v>282</v>
      </c>
      <c r="CB13" s="212" t="s">
        <v>282</v>
      </c>
      <c r="CC13" s="212" t="s">
        <v>282</v>
      </c>
      <c r="CD13" s="212" t="s">
        <v>282</v>
      </c>
      <c r="CE13" s="212" t="s">
        <v>282</v>
      </c>
      <c r="CF13" s="212" t="s">
        <v>282</v>
      </c>
      <c r="CG13" s="212" t="s">
        <v>282</v>
      </c>
      <c r="CH13" s="212" t="s">
        <v>282</v>
      </c>
      <c r="CI13" s="212" t="s">
        <v>282</v>
      </c>
      <c r="CJ13" s="212" t="s">
        <v>282</v>
      </c>
      <c r="CK13" s="212" t="s">
        <v>282</v>
      </c>
      <c r="CL13" s="212" t="s">
        <v>282</v>
      </c>
      <c r="CM13" s="212" t="s">
        <v>282</v>
      </c>
      <c r="CN13" s="212" t="s">
        <v>282</v>
      </c>
      <c r="CO13" s="212" t="s">
        <v>282</v>
      </c>
      <c r="CP13" s="212" t="s">
        <v>282</v>
      </c>
      <c r="CQ13" s="212" t="s">
        <v>282</v>
      </c>
      <c r="CR13" s="212" t="s">
        <v>282</v>
      </c>
      <c r="CS13" s="212" t="s">
        <v>282</v>
      </c>
      <c r="CT13" s="212" t="s">
        <v>282</v>
      </c>
      <c r="CU13" s="212" t="s">
        <v>282</v>
      </c>
      <c r="CV13" s="212" t="s">
        <v>282</v>
      </c>
      <c r="CW13" s="212" t="s">
        <v>282</v>
      </c>
      <c r="CX13" s="212" t="s">
        <v>282</v>
      </c>
      <c r="CY13" s="212" t="s">
        <v>282</v>
      </c>
      <c r="CZ13" s="212" t="s">
        <v>282</v>
      </c>
      <c r="DA13" s="212" t="s">
        <v>282</v>
      </c>
      <c r="DB13" s="212" t="s">
        <v>282</v>
      </c>
      <c r="DC13" s="212" t="s">
        <v>282</v>
      </c>
      <c r="DD13" s="212" t="s">
        <v>282</v>
      </c>
      <c r="DE13" s="212" t="s">
        <v>282</v>
      </c>
      <c r="DF13" s="212" t="s">
        <v>282</v>
      </c>
      <c r="DG13" s="212" t="s">
        <v>282</v>
      </c>
      <c r="DH13" s="212" t="s">
        <v>282</v>
      </c>
      <c r="DI13" s="212" t="s">
        <v>282</v>
      </c>
      <c r="DJ13" s="212" t="s">
        <v>282</v>
      </c>
      <c r="DK13" s="212" t="s">
        <v>282</v>
      </c>
      <c r="DL13" s="212" t="s">
        <v>282</v>
      </c>
      <c r="DM13" s="212" t="s">
        <v>282</v>
      </c>
      <c r="DN13" s="212" t="s">
        <v>282</v>
      </c>
      <c r="DO13" s="212" t="s">
        <v>282</v>
      </c>
      <c r="DP13" s="212" t="s">
        <v>282</v>
      </c>
      <c r="DQ13" s="212" t="s">
        <v>282</v>
      </c>
      <c r="DR13" s="212" t="s">
        <v>282</v>
      </c>
      <c r="DS13" s="212" t="s">
        <v>282</v>
      </c>
      <c r="DT13" s="212" t="s">
        <v>282</v>
      </c>
      <c r="DU13" s="212" t="s">
        <v>282</v>
      </c>
      <c r="DV13" s="212" t="s">
        <v>282</v>
      </c>
    </row>
    <row r="14" spans="1:126" s="212" customFormat="1" x14ac:dyDescent="0.25">
      <c r="A14" s="66" t="s">
        <v>8051</v>
      </c>
      <c r="B14" s="212" t="s">
        <v>13549</v>
      </c>
      <c r="C14" s="212" t="s">
        <v>5328</v>
      </c>
      <c r="D14" s="159" t="s">
        <v>10879</v>
      </c>
      <c r="E14" s="159" t="s">
        <v>5805</v>
      </c>
      <c r="F14" s="159" t="s">
        <v>10534</v>
      </c>
      <c r="G14" s="159" t="s">
        <v>10880</v>
      </c>
      <c r="J14" s="212">
        <v>3</v>
      </c>
      <c r="K14" s="212">
        <v>2</v>
      </c>
      <c r="L14" s="66" t="s">
        <v>670</v>
      </c>
      <c r="M14" s="159" t="s">
        <v>183</v>
      </c>
      <c r="N14" s="212" t="s">
        <v>282</v>
      </c>
      <c r="O14" s="159" t="s">
        <v>282</v>
      </c>
      <c r="P14" s="159" t="s">
        <v>282</v>
      </c>
      <c r="Q14" s="159" t="s">
        <v>282</v>
      </c>
      <c r="R14" s="159" t="s">
        <v>282</v>
      </c>
      <c r="S14" s="159" t="s">
        <v>282</v>
      </c>
      <c r="T14" s="212">
        <v>17.95</v>
      </c>
      <c r="U14" s="212">
        <v>6.46</v>
      </c>
      <c r="V14" s="212">
        <v>96</v>
      </c>
      <c r="W14" s="212" t="s">
        <v>282</v>
      </c>
      <c r="X14" s="212" t="s">
        <v>282</v>
      </c>
      <c r="Y14" s="212" t="s">
        <v>282</v>
      </c>
      <c r="Z14" s="212">
        <v>9.75</v>
      </c>
      <c r="AA14" s="212">
        <v>6.44</v>
      </c>
      <c r="AB14" s="212">
        <v>96</v>
      </c>
      <c r="AC14" s="212" t="s">
        <v>282</v>
      </c>
      <c r="AD14" s="212" t="s">
        <v>282</v>
      </c>
      <c r="AE14" s="212" t="s">
        <v>282</v>
      </c>
      <c r="AF14" s="212" t="s">
        <v>282</v>
      </c>
      <c r="AG14" s="212" t="s">
        <v>282</v>
      </c>
      <c r="AH14" s="212" t="s">
        <v>282</v>
      </c>
      <c r="AI14" s="159" t="s">
        <v>673</v>
      </c>
      <c r="AJ14" s="159" t="s">
        <v>183</v>
      </c>
      <c r="AK14" s="159" t="s">
        <v>282</v>
      </c>
      <c r="AL14" s="159" t="s">
        <v>282</v>
      </c>
      <c r="AM14" s="159" t="s">
        <v>282</v>
      </c>
      <c r="AN14" s="159" t="s">
        <v>282</v>
      </c>
      <c r="AO14" s="159" t="s">
        <v>282</v>
      </c>
      <c r="AP14" s="159" t="s">
        <v>282</v>
      </c>
      <c r="AQ14" s="212">
        <v>17.12</v>
      </c>
      <c r="AR14" s="212">
        <v>6.14</v>
      </c>
      <c r="AS14" s="212">
        <v>96</v>
      </c>
      <c r="AT14" s="212" t="s">
        <v>282</v>
      </c>
      <c r="AU14" s="212" t="s">
        <v>282</v>
      </c>
      <c r="AV14" s="212" t="s">
        <v>282</v>
      </c>
      <c r="AW14" s="212">
        <v>11.42</v>
      </c>
      <c r="AX14" s="212">
        <v>6.51</v>
      </c>
      <c r="AY14" s="212">
        <v>96</v>
      </c>
      <c r="AZ14" s="212" t="s">
        <v>282</v>
      </c>
      <c r="BA14" s="212" t="s">
        <v>282</v>
      </c>
      <c r="BB14" s="212" t="s">
        <v>282</v>
      </c>
      <c r="BC14" s="212" t="s">
        <v>282</v>
      </c>
      <c r="BD14" s="212" t="s">
        <v>282</v>
      </c>
      <c r="BE14" s="212" t="s">
        <v>282</v>
      </c>
      <c r="BF14" s="212" t="s">
        <v>282</v>
      </c>
      <c r="BG14" s="212" t="s">
        <v>282</v>
      </c>
      <c r="BH14" s="212" t="s">
        <v>282</v>
      </c>
      <c r="BI14" s="212" t="s">
        <v>282</v>
      </c>
      <c r="BJ14" s="212" t="s">
        <v>282</v>
      </c>
      <c r="BK14" s="212" t="s">
        <v>282</v>
      </c>
      <c r="BL14" s="212" t="s">
        <v>282</v>
      </c>
      <c r="BM14" s="212" t="s">
        <v>282</v>
      </c>
      <c r="BN14" s="212" t="s">
        <v>282</v>
      </c>
      <c r="BO14" s="212" t="s">
        <v>282</v>
      </c>
      <c r="BP14" s="212" t="s">
        <v>282</v>
      </c>
      <c r="BQ14" s="212" t="s">
        <v>282</v>
      </c>
      <c r="BR14" s="212" t="s">
        <v>282</v>
      </c>
      <c r="BS14" s="212" t="s">
        <v>282</v>
      </c>
      <c r="BT14" s="212" t="s">
        <v>282</v>
      </c>
      <c r="BU14" s="212" t="s">
        <v>282</v>
      </c>
      <c r="BV14" s="212" t="s">
        <v>282</v>
      </c>
      <c r="BW14" s="212" t="s">
        <v>282</v>
      </c>
      <c r="BX14" s="212" t="s">
        <v>282</v>
      </c>
      <c r="BY14" s="212" t="s">
        <v>282</v>
      </c>
      <c r="BZ14" s="212" t="s">
        <v>282</v>
      </c>
      <c r="CA14" s="212" t="s">
        <v>282</v>
      </c>
      <c r="CB14" s="212" t="s">
        <v>282</v>
      </c>
      <c r="CC14" s="212" t="s">
        <v>282</v>
      </c>
      <c r="CD14" s="212" t="s">
        <v>282</v>
      </c>
      <c r="CE14" s="212" t="s">
        <v>282</v>
      </c>
      <c r="CF14" s="212" t="s">
        <v>282</v>
      </c>
      <c r="CG14" s="212" t="s">
        <v>282</v>
      </c>
      <c r="CH14" s="212" t="s">
        <v>282</v>
      </c>
      <c r="CI14" s="212" t="s">
        <v>282</v>
      </c>
      <c r="CJ14" s="212" t="s">
        <v>282</v>
      </c>
      <c r="CK14" s="212" t="s">
        <v>282</v>
      </c>
      <c r="CL14" s="212" t="s">
        <v>282</v>
      </c>
      <c r="CM14" s="212" t="s">
        <v>282</v>
      </c>
      <c r="CN14" s="212" t="s">
        <v>282</v>
      </c>
      <c r="CO14" s="212" t="s">
        <v>282</v>
      </c>
      <c r="CP14" s="212" t="s">
        <v>282</v>
      </c>
      <c r="CQ14" s="212" t="s">
        <v>282</v>
      </c>
      <c r="CR14" s="212" t="s">
        <v>282</v>
      </c>
      <c r="CS14" s="212" t="s">
        <v>282</v>
      </c>
      <c r="CT14" s="212" t="s">
        <v>282</v>
      </c>
      <c r="CU14" s="212" t="s">
        <v>282</v>
      </c>
      <c r="CV14" s="212" t="s">
        <v>282</v>
      </c>
      <c r="CW14" s="212" t="s">
        <v>282</v>
      </c>
      <c r="CX14" s="212" t="s">
        <v>282</v>
      </c>
      <c r="CY14" s="212" t="s">
        <v>282</v>
      </c>
      <c r="CZ14" s="212" t="s">
        <v>282</v>
      </c>
      <c r="DA14" s="212" t="s">
        <v>282</v>
      </c>
      <c r="DB14" s="212" t="s">
        <v>282</v>
      </c>
      <c r="DC14" s="212" t="s">
        <v>282</v>
      </c>
      <c r="DD14" s="212" t="s">
        <v>282</v>
      </c>
      <c r="DE14" s="212" t="s">
        <v>282</v>
      </c>
      <c r="DF14" s="212" t="s">
        <v>282</v>
      </c>
      <c r="DG14" s="212" t="s">
        <v>282</v>
      </c>
      <c r="DH14" s="212" t="s">
        <v>282</v>
      </c>
      <c r="DI14" s="212" t="s">
        <v>282</v>
      </c>
      <c r="DJ14" s="212" t="s">
        <v>282</v>
      </c>
      <c r="DK14" s="212" t="s">
        <v>282</v>
      </c>
      <c r="DL14" s="212" t="s">
        <v>282</v>
      </c>
      <c r="DM14" s="212" t="s">
        <v>282</v>
      </c>
      <c r="DN14" s="212" t="s">
        <v>282</v>
      </c>
      <c r="DO14" s="212" t="s">
        <v>282</v>
      </c>
      <c r="DP14" s="212" t="s">
        <v>282</v>
      </c>
      <c r="DQ14" s="212" t="s">
        <v>282</v>
      </c>
      <c r="DR14" s="212" t="s">
        <v>282</v>
      </c>
      <c r="DS14" s="212" t="s">
        <v>282</v>
      </c>
      <c r="DT14" s="212" t="s">
        <v>282</v>
      </c>
      <c r="DU14" s="212" t="s">
        <v>282</v>
      </c>
      <c r="DV14" s="212" t="s">
        <v>282</v>
      </c>
    </row>
    <row r="15" spans="1:126" s="212" customFormat="1" x14ac:dyDescent="0.25">
      <c r="A15" s="66" t="s">
        <v>8051</v>
      </c>
      <c r="B15" s="212" t="s">
        <v>13549</v>
      </c>
      <c r="C15" s="159" t="s">
        <v>5328</v>
      </c>
      <c r="D15" s="159" t="s">
        <v>10879</v>
      </c>
      <c r="E15" s="159" t="s">
        <v>5805</v>
      </c>
      <c r="F15" s="159" t="s">
        <v>10534</v>
      </c>
      <c r="G15" s="159" t="s">
        <v>10880</v>
      </c>
      <c r="J15" s="212">
        <v>12</v>
      </c>
      <c r="K15" s="212">
        <v>2</v>
      </c>
      <c r="L15" s="66" t="s">
        <v>670</v>
      </c>
      <c r="M15" s="159" t="s">
        <v>183</v>
      </c>
      <c r="N15" s="212" t="s">
        <v>282</v>
      </c>
      <c r="O15" s="159" t="s">
        <v>282</v>
      </c>
      <c r="P15" s="159" t="s">
        <v>282</v>
      </c>
      <c r="Q15" s="159" t="s">
        <v>282</v>
      </c>
      <c r="R15" s="159" t="s">
        <v>282</v>
      </c>
      <c r="S15" s="159" t="s">
        <v>282</v>
      </c>
      <c r="T15" s="212">
        <v>17.95</v>
      </c>
      <c r="U15" s="212">
        <v>6.46</v>
      </c>
      <c r="V15" s="212">
        <v>96</v>
      </c>
      <c r="W15" s="212" t="s">
        <v>282</v>
      </c>
      <c r="X15" s="212" t="s">
        <v>282</v>
      </c>
      <c r="Y15" s="212" t="s">
        <v>282</v>
      </c>
      <c r="Z15" s="212">
        <v>9.4499999999999993</v>
      </c>
      <c r="AA15" s="212">
        <v>5.54</v>
      </c>
      <c r="AB15" s="212">
        <v>96</v>
      </c>
      <c r="AC15" s="212" t="s">
        <v>282</v>
      </c>
      <c r="AD15" s="212" t="s">
        <v>282</v>
      </c>
      <c r="AE15" s="212" t="s">
        <v>282</v>
      </c>
      <c r="AF15" s="212" t="s">
        <v>282</v>
      </c>
      <c r="AG15" s="212" t="s">
        <v>282</v>
      </c>
      <c r="AH15" s="212" t="s">
        <v>282</v>
      </c>
      <c r="AI15" s="159" t="s">
        <v>673</v>
      </c>
      <c r="AJ15" s="159" t="s">
        <v>183</v>
      </c>
      <c r="AK15" s="159" t="s">
        <v>282</v>
      </c>
      <c r="AL15" s="159" t="s">
        <v>282</v>
      </c>
      <c r="AM15" s="159" t="s">
        <v>282</v>
      </c>
      <c r="AN15" s="159" t="s">
        <v>282</v>
      </c>
      <c r="AO15" s="159" t="s">
        <v>282</v>
      </c>
      <c r="AP15" s="159" t="s">
        <v>282</v>
      </c>
      <c r="AQ15" s="212">
        <v>17.12</v>
      </c>
      <c r="AR15" s="212">
        <v>6.14</v>
      </c>
      <c r="AS15" s="212">
        <v>96</v>
      </c>
      <c r="AT15" s="212" t="s">
        <v>282</v>
      </c>
      <c r="AU15" s="212" t="s">
        <v>282</v>
      </c>
      <c r="AV15" s="212" t="s">
        <v>282</v>
      </c>
      <c r="AW15" s="212">
        <v>10.029999999999999</v>
      </c>
      <c r="AX15" s="212">
        <v>6.86</v>
      </c>
      <c r="AY15" s="212">
        <v>96</v>
      </c>
      <c r="AZ15" s="212" t="s">
        <v>282</v>
      </c>
      <c r="BA15" s="212" t="s">
        <v>282</v>
      </c>
      <c r="BB15" s="212" t="s">
        <v>282</v>
      </c>
      <c r="BC15" s="212" t="s">
        <v>282</v>
      </c>
      <c r="BD15" s="212" t="s">
        <v>282</v>
      </c>
      <c r="BE15" s="212" t="s">
        <v>282</v>
      </c>
      <c r="BF15" s="212" t="s">
        <v>282</v>
      </c>
      <c r="BG15" s="212" t="s">
        <v>282</v>
      </c>
      <c r="BH15" s="212" t="s">
        <v>282</v>
      </c>
      <c r="BI15" s="212" t="s">
        <v>282</v>
      </c>
      <c r="BJ15" s="212" t="s">
        <v>282</v>
      </c>
      <c r="BK15" s="212" t="s">
        <v>282</v>
      </c>
      <c r="BL15" s="212" t="s">
        <v>282</v>
      </c>
      <c r="BM15" s="212" t="s">
        <v>282</v>
      </c>
      <c r="BN15" s="212" t="s">
        <v>282</v>
      </c>
      <c r="BO15" s="212" t="s">
        <v>282</v>
      </c>
      <c r="BP15" s="212" t="s">
        <v>282</v>
      </c>
      <c r="BQ15" s="212" t="s">
        <v>282</v>
      </c>
      <c r="BR15" s="212" t="s">
        <v>282</v>
      </c>
      <c r="BS15" s="212" t="s">
        <v>282</v>
      </c>
      <c r="BT15" s="212" t="s">
        <v>282</v>
      </c>
      <c r="BU15" s="212" t="s">
        <v>282</v>
      </c>
      <c r="BV15" s="212" t="s">
        <v>282</v>
      </c>
      <c r="BW15" s="212" t="s">
        <v>282</v>
      </c>
      <c r="BX15" s="212" t="s">
        <v>282</v>
      </c>
      <c r="BY15" s="212" t="s">
        <v>282</v>
      </c>
      <c r="BZ15" s="212" t="s">
        <v>282</v>
      </c>
      <c r="CA15" s="212" t="s">
        <v>282</v>
      </c>
      <c r="CB15" s="212" t="s">
        <v>282</v>
      </c>
      <c r="CC15" s="212" t="s">
        <v>282</v>
      </c>
      <c r="CD15" s="212" t="s">
        <v>282</v>
      </c>
      <c r="CE15" s="212" t="s">
        <v>282</v>
      </c>
      <c r="CF15" s="212" t="s">
        <v>282</v>
      </c>
      <c r="CG15" s="212" t="s">
        <v>282</v>
      </c>
      <c r="CH15" s="212" t="s">
        <v>282</v>
      </c>
      <c r="CI15" s="212" t="s">
        <v>282</v>
      </c>
      <c r="CJ15" s="212" t="s">
        <v>282</v>
      </c>
      <c r="CK15" s="212" t="s">
        <v>282</v>
      </c>
      <c r="CL15" s="212" t="s">
        <v>282</v>
      </c>
      <c r="CM15" s="212" t="s">
        <v>282</v>
      </c>
      <c r="CN15" s="212" t="s">
        <v>282</v>
      </c>
      <c r="CO15" s="212" t="s">
        <v>282</v>
      </c>
      <c r="CP15" s="212" t="s">
        <v>282</v>
      </c>
      <c r="CQ15" s="212" t="s">
        <v>282</v>
      </c>
      <c r="CR15" s="212" t="s">
        <v>282</v>
      </c>
      <c r="CS15" s="212" t="s">
        <v>282</v>
      </c>
      <c r="CT15" s="212" t="s">
        <v>282</v>
      </c>
      <c r="CU15" s="212" t="s">
        <v>282</v>
      </c>
      <c r="CV15" s="212" t="s">
        <v>282</v>
      </c>
      <c r="CW15" s="212" t="s">
        <v>282</v>
      </c>
      <c r="CX15" s="212" t="s">
        <v>282</v>
      </c>
      <c r="CY15" s="212" t="s">
        <v>282</v>
      </c>
      <c r="CZ15" s="212" t="s">
        <v>282</v>
      </c>
      <c r="DA15" s="212" t="s">
        <v>282</v>
      </c>
      <c r="DB15" s="212" t="s">
        <v>282</v>
      </c>
      <c r="DC15" s="212" t="s">
        <v>282</v>
      </c>
      <c r="DD15" s="212" t="s">
        <v>282</v>
      </c>
      <c r="DE15" s="212" t="s">
        <v>282</v>
      </c>
      <c r="DF15" s="212" t="s">
        <v>282</v>
      </c>
      <c r="DG15" s="212" t="s">
        <v>282</v>
      </c>
      <c r="DH15" s="212" t="s">
        <v>282</v>
      </c>
      <c r="DI15" s="212" t="s">
        <v>282</v>
      </c>
      <c r="DJ15" s="212" t="s">
        <v>282</v>
      </c>
      <c r="DK15" s="212" t="s">
        <v>282</v>
      </c>
      <c r="DL15" s="212" t="s">
        <v>282</v>
      </c>
      <c r="DM15" s="212" t="s">
        <v>282</v>
      </c>
      <c r="DN15" s="212" t="s">
        <v>282</v>
      </c>
      <c r="DO15" s="212" t="s">
        <v>282</v>
      </c>
      <c r="DP15" s="212" t="s">
        <v>282</v>
      </c>
      <c r="DQ15" s="212" t="s">
        <v>282</v>
      </c>
      <c r="DR15" s="212" t="s">
        <v>282</v>
      </c>
      <c r="DS15" s="212" t="s">
        <v>282</v>
      </c>
      <c r="DT15" s="212" t="s">
        <v>282</v>
      </c>
      <c r="DU15" s="212" t="s">
        <v>282</v>
      </c>
      <c r="DV15" s="212" t="s">
        <v>282</v>
      </c>
    </row>
    <row r="16" spans="1:126" s="212" customFormat="1" x14ac:dyDescent="0.25">
      <c r="A16" s="212" t="s">
        <v>9238</v>
      </c>
      <c r="B16" s="159" t="s">
        <v>282</v>
      </c>
      <c r="C16" s="159" t="s">
        <v>5328</v>
      </c>
      <c r="D16" s="159" t="s">
        <v>10536</v>
      </c>
      <c r="E16" s="212" t="s">
        <v>13693</v>
      </c>
      <c r="F16" s="159" t="s">
        <v>10534</v>
      </c>
      <c r="G16" s="159" t="s">
        <v>10535</v>
      </c>
      <c r="J16" s="212">
        <v>1</v>
      </c>
      <c r="K16" s="212">
        <v>2</v>
      </c>
      <c r="L16" s="161" t="s">
        <v>784</v>
      </c>
      <c r="M16" s="159" t="s">
        <v>183</v>
      </c>
      <c r="N16" s="212" t="s">
        <v>282</v>
      </c>
      <c r="O16" s="212" t="s">
        <v>282</v>
      </c>
      <c r="P16" s="212" t="s">
        <v>282</v>
      </c>
      <c r="Q16" s="212">
        <v>25.17</v>
      </c>
      <c r="R16" s="212">
        <v>4.6399999999999997</v>
      </c>
      <c r="S16" s="212">
        <v>75</v>
      </c>
      <c r="T16" s="212" t="s">
        <v>282</v>
      </c>
      <c r="U16" s="212" t="s">
        <v>282</v>
      </c>
      <c r="V16" s="212" t="s">
        <v>282</v>
      </c>
      <c r="W16" s="212">
        <v>28.16</v>
      </c>
      <c r="X16" s="212">
        <v>6.02</v>
      </c>
      <c r="Y16" s="212">
        <v>75</v>
      </c>
      <c r="Z16" s="212" t="s">
        <v>282</v>
      </c>
      <c r="AA16" s="212" t="s">
        <v>282</v>
      </c>
      <c r="AB16" s="212" t="s">
        <v>282</v>
      </c>
      <c r="AC16" s="212" t="s">
        <v>282</v>
      </c>
      <c r="AD16" s="212" t="s">
        <v>282</v>
      </c>
      <c r="AE16" s="212" t="s">
        <v>282</v>
      </c>
      <c r="AF16" s="212" t="s">
        <v>282</v>
      </c>
      <c r="AG16" s="212" t="s">
        <v>282</v>
      </c>
      <c r="AH16" s="212" t="s">
        <v>282</v>
      </c>
      <c r="AI16" s="161" t="s">
        <v>636</v>
      </c>
      <c r="AJ16" s="161" t="s">
        <v>282</v>
      </c>
      <c r="AK16" s="161" t="s">
        <v>282</v>
      </c>
      <c r="AL16" s="161" t="s">
        <v>282</v>
      </c>
      <c r="AM16" s="161" t="s">
        <v>282</v>
      </c>
      <c r="AN16" s="161">
        <v>25.09</v>
      </c>
      <c r="AO16" s="161">
        <v>4.49</v>
      </c>
      <c r="AP16" s="161">
        <v>75</v>
      </c>
      <c r="AQ16" s="161" t="s">
        <v>282</v>
      </c>
      <c r="AR16" s="161" t="s">
        <v>282</v>
      </c>
      <c r="AS16" s="161" t="s">
        <v>282</v>
      </c>
      <c r="AT16" s="212">
        <v>26.14</v>
      </c>
      <c r="AU16" s="212">
        <v>4.45</v>
      </c>
      <c r="AV16" s="212">
        <v>75</v>
      </c>
      <c r="AW16" s="212" t="s">
        <v>282</v>
      </c>
      <c r="AX16" s="212" t="s">
        <v>282</v>
      </c>
      <c r="AY16" s="212" t="s">
        <v>282</v>
      </c>
      <c r="AZ16" s="212" t="s">
        <v>282</v>
      </c>
      <c r="BA16" s="212" t="s">
        <v>282</v>
      </c>
      <c r="BB16" s="212" t="s">
        <v>282</v>
      </c>
      <c r="BC16" s="212" t="s">
        <v>282</v>
      </c>
      <c r="BD16" s="212" t="s">
        <v>282</v>
      </c>
      <c r="BE16" s="212" t="s">
        <v>282</v>
      </c>
      <c r="BF16" s="212" t="s">
        <v>282</v>
      </c>
      <c r="BG16" s="212" t="s">
        <v>282</v>
      </c>
      <c r="BH16" s="212" t="s">
        <v>282</v>
      </c>
      <c r="BI16" s="212" t="s">
        <v>282</v>
      </c>
      <c r="BJ16" s="212" t="s">
        <v>282</v>
      </c>
      <c r="BK16" s="212" t="s">
        <v>282</v>
      </c>
      <c r="BL16" s="212" t="s">
        <v>282</v>
      </c>
      <c r="BM16" s="212" t="s">
        <v>282</v>
      </c>
      <c r="BN16" s="212" t="s">
        <v>282</v>
      </c>
      <c r="BO16" s="212" t="s">
        <v>282</v>
      </c>
      <c r="BP16" s="212" t="s">
        <v>282</v>
      </c>
      <c r="BQ16" s="212" t="s">
        <v>282</v>
      </c>
      <c r="BR16" s="212" t="s">
        <v>282</v>
      </c>
      <c r="BS16" s="212" t="s">
        <v>282</v>
      </c>
      <c r="BT16" s="212" t="s">
        <v>282</v>
      </c>
      <c r="BU16" s="212" t="s">
        <v>282</v>
      </c>
      <c r="BV16" s="212" t="s">
        <v>282</v>
      </c>
      <c r="BW16" s="212" t="s">
        <v>282</v>
      </c>
      <c r="BX16" s="212" t="s">
        <v>282</v>
      </c>
      <c r="BY16" s="212" t="s">
        <v>282</v>
      </c>
      <c r="BZ16" s="212" t="s">
        <v>282</v>
      </c>
      <c r="CA16" s="212" t="s">
        <v>282</v>
      </c>
      <c r="CB16" s="212" t="s">
        <v>282</v>
      </c>
      <c r="CC16" s="212" t="s">
        <v>282</v>
      </c>
      <c r="CD16" s="212" t="s">
        <v>282</v>
      </c>
      <c r="CE16" s="212" t="s">
        <v>282</v>
      </c>
      <c r="CF16" s="212" t="s">
        <v>282</v>
      </c>
      <c r="CG16" s="212" t="s">
        <v>282</v>
      </c>
      <c r="CH16" s="212" t="s">
        <v>282</v>
      </c>
      <c r="CI16" s="212" t="s">
        <v>282</v>
      </c>
      <c r="CJ16" s="212" t="s">
        <v>282</v>
      </c>
      <c r="CK16" s="212" t="s">
        <v>282</v>
      </c>
      <c r="CL16" s="212" t="s">
        <v>282</v>
      </c>
      <c r="CM16" s="212" t="s">
        <v>282</v>
      </c>
      <c r="CN16" s="212" t="s">
        <v>282</v>
      </c>
      <c r="CO16" s="212" t="s">
        <v>282</v>
      </c>
      <c r="CP16" s="212" t="s">
        <v>282</v>
      </c>
      <c r="CQ16" s="212" t="s">
        <v>282</v>
      </c>
      <c r="CR16" s="212" t="s">
        <v>282</v>
      </c>
      <c r="CS16" s="212" t="s">
        <v>282</v>
      </c>
      <c r="CT16" s="212" t="s">
        <v>282</v>
      </c>
      <c r="CU16" s="212" t="s">
        <v>282</v>
      </c>
      <c r="CV16" s="212" t="s">
        <v>282</v>
      </c>
      <c r="CW16" s="212" t="s">
        <v>282</v>
      </c>
      <c r="CX16" s="212" t="s">
        <v>282</v>
      </c>
      <c r="CY16" s="212" t="s">
        <v>282</v>
      </c>
      <c r="CZ16" s="212" t="s">
        <v>282</v>
      </c>
      <c r="DA16" s="212" t="s">
        <v>282</v>
      </c>
      <c r="DB16" s="212" t="s">
        <v>282</v>
      </c>
      <c r="DC16" s="212" t="s">
        <v>282</v>
      </c>
      <c r="DD16" s="212" t="s">
        <v>282</v>
      </c>
      <c r="DE16" s="212" t="s">
        <v>282</v>
      </c>
      <c r="DF16" s="212" t="s">
        <v>282</v>
      </c>
      <c r="DG16" s="212" t="s">
        <v>282</v>
      </c>
      <c r="DH16" s="212" t="s">
        <v>282</v>
      </c>
      <c r="DI16" s="212" t="s">
        <v>282</v>
      </c>
      <c r="DJ16" s="212" t="s">
        <v>282</v>
      </c>
      <c r="DK16" s="212" t="s">
        <v>282</v>
      </c>
      <c r="DL16" s="212" t="s">
        <v>282</v>
      </c>
      <c r="DM16" s="212" t="s">
        <v>282</v>
      </c>
      <c r="DN16" s="212" t="s">
        <v>282</v>
      </c>
      <c r="DO16" s="212" t="s">
        <v>282</v>
      </c>
      <c r="DP16" s="212" t="s">
        <v>282</v>
      </c>
      <c r="DQ16" s="212" t="s">
        <v>282</v>
      </c>
      <c r="DR16" s="212" t="s">
        <v>282</v>
      </c>
      <c r="DS16" s="212" t="s">
        <v>282</v>
      </c>
      <c r="DT16" s="212" t="s">
        <v>282</v>
      </c>
      <c r="DU16" s="212" t="s">
        <v>282</v>
      </c>
      <c r="DV16" s="212" t="s">
        <v>282</v>
      </c>
    </row>
    <row r="17" spans="1:126" s="212" customFormat="1" x14ac:dyDescent="0.25">
      <c r="A17" s="212" t="s">
        <v>9238</v>
      </c>
      <c r="B17" s="159" t="s">
        <v>282</v>
      </c>
      <c r="C17" s="159" t="s">
        <v>5328</v>
      </c>
      <c r="D17" s="159" t="s">
        <v>10536</v>
      </c>
      <c r="E17" s="212" t="s">
        <v>13693</v>
      </c>
      <c r="F17" s="159" t="s">
        <v>10534</v>
      </c>
      <c r="G17" s="159" t="s">
        <v>10535</v>
      </c>
      <c r="J17" s="212">
        <v>4</v>
      </c>
      <c r="K17" s="212">
        <v>2</v>
      </c>
      <c r="L17" s="161" t="s">
        <v>784</v>
      </c>
      <c r="M17" s="159" t="s">
        <v>183</v>
      </c>
      <c r="N17" s="212" t="s">
        <v>282</v>
      </c>
      <c r="O17" s="212" t="s">
        <v>282</v>
      </c>
      <c r="P17" s="212" t="s">
        <v>282</v>
      </c>
      <c r="Q17" s="212">
        <v>25.17</v>
      </c>
      <c r="R17" s="212">
        <v>4.6399999999999997</v>
      </c>
      <c r="S17" s="212">
        <v>75</v>
      </c>
      <c r="T17" s="212" t="s">
        <v>282</v>
      </c>
      <c r="U17" s="212" t="s">
        <v>282</v>
      </c>
      <c r="V17" s="212" t="s">
        <v>282</v>
      </c>
      <c r="W17" s="212">
        <v>28.43</v>
      </c>
      <c r="X17" s="212">
        <v>5.49</v>
      </c>
      <c r="Y17" s="212">
        <v>75</v>
      </c>
      <c r="Z17" s="212" t="s">
        <v>282</v>
      </c>
      <c r="AA17" s="212" t="s">
        <v>282</v>
      </c>
      <c r="AB17" s="212" t="s">
        <v>282</v>
      </c>
      <c r="AC17" s="212" t="s">
        <v>282</v>
      </c>
      <c r="AD17" s="212" t="s">
        <v>282</v>
      </c>
      <c r="AE17" s="212" t="s">
        <v>282</v>
      </c>
      <c r="AF17" s="212" t="s">
        <v>282</v>
      </c>
      <c r="AG17" s="212" t="s">
        <v>282</v>
      </c>
      <c r="AH17" s="212" t="s">
        <v>282</v>
      </c>
      <c r="AI17" s="161" t="s">
        <v>636</v>
      </c>
      <c r="AJ17" s="161" t="s">
        <v>282</v>
      </c>
      <c r="AK17" s="161" t="s">
        <v>282</v>
      </c>
      <c r="AL17" s="161" t="s">
        <v>282</v>
      </c>
      <c r="AM17" s="161" t="s">
        <v>282</v>
      </c>
      <c r="AN17" s="161">
        <v>25.09</v>
      </c>
      <c r="AO17" s="161">
        <v>4.49</v>
      </c>
      <c r="AP17" s="161">
        <v>75</v>
      </c>
      <c r="AQ17" s="161" t="s">
        <v>282</v>
      </c>
      <c r="AR17" s="161" t="s">
        <v>282</v>
      </c>
      <c r="AS17" s="161" t="s">
        <v>282</v>
      </c>
      <c r="AT17" s="212">
        <v>26.39</v>
      </c>
      <c r="AU17" s="212">
        <v>4.6900000000000004</v>
      </c>
      <c r="AV17" s="212">
        <v>75</v>
      </c>
      <c r="AW17" s="212" t="s">
        <v>282</v>
      </c>
      <c r="AX17" s="212" t="s">
        <v>282</v>
      </c>
      <c r="AY17" s="212" t="s">
        <v>282</v>
      </c>
      <c r="AZ17" s="212" t="s">
        <v>282</v>
      </c>
      <c r="BA17" s="212" t="s">
        <v>282</v>
      </c>
      <c r="BB17" s="212" t="s">
        <v>282</v>
      </c>
      <c r="BC17" s="212" t="s">
        <v>282</v>
      </c>
      <c r="BD17" s="212" t="s">
        <v>282</v>
      </c>
      <c r="BE17" s="212" t="s">
        <v>282</v>
      </c>
      <c r="BF17" s="212" t="s">
        <v>282</v>
      </c>
      <c r="BG17" s="212" t="s">
        <v>282</v>
      </c>
      <c r="BH17" s="212" t="s">
        <v>282</v>
      </c>
      <c r="BI17" s="212" t="s">
        <v>282</v>
      </c>
      <c r="BJ17" s="212" t="s">
        <v>282</v>
      </c>
      <c r="BK17" s="212" t="s">
        <v>282</v>
      </c>
      <c r="BL17" s="212" t="s">
        <v>282</v>
      </c>
      <c r="BM17" s="212" t="s">
        <v>282</v>
      </c>
      <c r="BN17" s="212" t="s">
        <v>282</v>
      </c>
      <c r="BO17" s="212" t="s">
        <v>282</v>
      </c>
      <c r="BP17" s="212" t="s">
        <v>282</v>
      </c>
      <c r="BQ17" s="212" t="s">
        <v>282</v>
      </c>
      <c r="BR17" s="212" t="s">
        <v>282</v>
      </c>
      <c r="BS17" s="212" t="s">
        <v>282</v>
      </c>
      <c r="BT17" s="212" t="s">
        <v>282</v>
      </c>
      <c r="BU17" s="212" t="s">
        <v>282</v>
      </c>
      <c r="BV17" s="212" t="s">
        <v>282</v>
      </c>
      <c r="BW17" s="212" t="s">
        <v>282</v>
      </c>
      <c r="BX17" s="212" t="s">
        <v>282</v>
      </c>
      <c r="BY17" s="212" t="s">
        <v>282</v>
      </c>
      <c r="BZ17" s="212" t="s">
        <v>282</v>
      </c>
      <c r="CA17" s="212" t="s">
        <v>282</v>
      </c>
      <c r="CB17" s="212" t="s">
        <v>282</v>
      </c>
      <c r="CC17" s="212" t="s">
        <v>282</v>
      </c>
      <c r="CD17" s="212" t="s">
        <v>282</v>
      </c>
      <c r="CE17" s="212" t="s">
        <v>282</v>
      </c>
      <c r="CF17" s="212" t="s">
        <v>282</v>
      </c>
      <c r="CG17" s="212" t="s">
        <v>282</v>
      </c>
      <c r="CH17" s="212" t="s">
        <v>282</v>
      </c>
      <c r="CI17" s="212" t="s">
        <v>282</v>
      </c>
      <c r="CJ17" s="212" t="s">
        <v>282</v>
      </c>
      <c r="CK17" s="212" t="s">
        <v>282</v>
      </c>
      <c r="CL17" s="212" t="s">
        <v>282</v>
      </c>
      <c r="CM17" s="212" t="s">
        <v>282</v>
      </c>
      <c r="CN17" s="212" t="s">
        <v>282</v>
      </c>
      <c r="CO17" s="212" t="s">
        <v>282</v>
      </c>
      <c r="CP17" s="212" t="s">
        <v>282</v>
      </c>
      <c r="CQ17" s="212" t="s">
        <v>282</v>
      </c>
      <c r="CR17" s="212" t="s">
        <v>282</v>
      </c>
      <c r="CS17" s="212" t="s">
        <v>282</v>
      </c>
      <c r="CT17" s="212" t="s">
        <v>282</v>
      </c>
      <c r="CU17" s="212" t="s">
        <v>282</v>
      </c>
      <c r="CV17" s="212" t="s">
        <v>282</v>
      </c>
      <c r="CW17" s="212" t="s">
        <v>282</v>
      </c>
      <c r="CX17" s="212" t="s">
        <v>282</v>
      </c>
      <c r="CY17" s="212" t="s">
        <v>282</v>
      </c>
      <c r="CZ17" s="212" t="s">
        <v>282</v>
      </c>
      <c r="DA17" s="212" t="s">
        <v>282</v>
      </c>
      <c r="DB17" s="212" t="s">
        <v>282</v>
      </c>
      <c r="DC17" s="212" t="s">
        <v>282</v>
      </c>
      <c r="DD17" s="212" t="s">
        <v>282</v>
      </c>
      <c r="DE17" s="212" t="s">
        <v>282</v>
      </c>
      <c r="DF17" s="212" t="s">
        <v>282</v>
      </c>
      <c r="DG17" s="212" t="s">
        <v>282</v>
      </c>
      <c r="DH17" s="212" t="s">
        <v>282</v>
      </c>
      <c r="DI17" s="212" t="s">
        <v>282</v>
      </c>
      <c r="DJ17" s="212" t="s">
        <v>282</v>
      </c>
      <c r="DK17" s="212" t="s">
        <v>282</v>
      </c>
      <c r="DL17" s="212" t="s">
        <v>282</v>
      </c>
      <c r="DM17" s="212" t="s">
        <v>282</v>
      </c>
      <c r="DN17" s="212" t="s">
        <v>282</v>
      </c>
      <c r="DO17" s="212" t="s">
        <v>282</v>
      </c>
      <c r="DP17" s="212" t="s">
        <v>282</v>
      </c>
      <c r="DQ17" s="212" t="s">
        <v>282</v>
      </c>
      <c r="DR17" s="212" t="s">
        <v>282</v>
      </c>
      <c r="DS17" s="212" t="s">
        <v>282</v>
      </c>
      <c r="DT17" s="212" t="s">
        <v>282</v>
      </c>
      <c r="DU17" s="212" t="s">
        <v>282</v>
      </c>
      <c r="DV17" s="212" t="s">
        <v>282</v>
      </c>
    </row>
    <row r="18" spans="1:126" s="212" customFormat="1" x14ac:dyDescent="0.25">
      <c r="A18" s="212" t="s">
        <v>9238</v>
      </c>
      <c r="B18" s="159" t="s">
        <v>282</v>
      </c>
      <c r="C18" s="159" t="s">
        <v>5328</v>
      </c>
      <c r="D18" s="159" t="s">
        <v>11664</v>
      </c>
      <c r="E18" s="212" t="s">
        <v>13690</v>
      </c>
      <c r="F18" s="159" t="s">
        <v>10534</v>
      </c>
      <c r="G18" s="159" t="s">
        <v>10535</v>
      </c>
      <c r="J18" s="212">
        <v>1</v>
      </c>
      <c r="K18" s="212">
        <v>2</v>
      </c>
      <c r="L18" s="161" t="s">
        <v>784</v>
      </c>
      <c r="M18" s="159" t="s">
        <v>183</v>
      </c>
      <c r="N18" s="212" t="s">
        <v>282</v>
      </c>
      <c r="O18" s="212" t="s">
        <v>282</v>
      </c>
      <c r="P18" s="212" t="s">
        <v>282</v>
      </c>
      <c r="Q18" s="212">
        <v>26.95</v>
      </c>
      <c r="R18" s="212">
        <v>4.32</v>
      </c>
      <c r="S18" s="212">
        <v>75</v>
      </c>
      <c r="T18" s="212" t="s">
        <v>282</v>
      </c>
      <c r="U18" s="212" t="s">
        <v>282</v>
      </c>
      <c r="V18" s="212" t="s">
        <v>282</v>
      </c>
      <c r="W18" s="212">
        <v>29.41</v>
      </c>
      <c r="X18" s="212">
        <v>5.1100000000000003</v>
      </c>
      <c r="Y18" s="212">
        <v>75</v>
      </c>
      <c r="Z18" s="212" t="s">
        <v>282</v>
      </c>
      <c r="AA18" s="212" t="s">
        <v>282</v>
      </c>
      <c r="AB18" s="212" t="s">
        <v>282</v>
      </c>
      <c r="AC18" s="212" t="s">
        <v>282</v>
      </c>
      <c r="AD18" s="212" t="s">
        <v>282</v>
      </c>
      <c r="AE18" s="212" t="s">
        <v>282</v>
      </c>
      <c r="AF18" s="212" t="s">
        <v>282</v>
      </c>
      <c r="AG18" s="212" t="s">
        <v>282</v>
      </c>
      <c r="AH18" s="212" t="s">
        <v>282</v>
      </c>
      <c r="AI18" s="161" t="s">
        <v>636</v>
      </c>
      <c r="AJ18" s="161" t="s">
        <v>282</v>
      </c>
      <c r="AK18" s="161" t="s">
        <v>282</v>
      </c>
      <c r="AL18" s="161" t="s">
        <v>282</v>
      </c>
      <c r="AM18" s="161" t="s">
        <v>282</v>
      </c>
      <c r="AN18" s="161">
        <v>27.43</v>
      </c>
      <c r="AO18" s="161">
        <v>3.98</v>
      </c>
      <c r="AP18" s="161">
        <v>75</v>
      </c>
      <c r="AQ18" s="161" t="s">
        <v>282</v>
      </c>
      <c r="AR18" s="161" t="s">
        <v>282</v>
      </c>
      <c r="AS18" s="161" t="s">
        <v>282</v>
      </c>
      <c r="AT18" s="212">
        <v>27.79</v>
      </c>
      <c r="AU18" s="212">
        <v>4.45</v>
      </c>
      <c r="AV18" s="212">
        <v>75</v>
      </c>
      <c r="AW18" s="212" t="s">
        <v>282</v>
      </c>
      <c r="AX18" s="212" t="s">
        <v>282</v>
      </c>
      <c r="AY18" s="212" t="s">
        <v>282</v>
      </c>
      <c r="AZ18" s="212" t="s">
        <v>282</v>
      </c>
      <c r="BA18" s="212" t="s">
        <v>282</v>
      </c>
      <c r="BB18" s="212" t="s">
        <v>282</v>
      </c>
      <c r="BC18" s="212" t="s">
        <v>282</v>
      </c>
      <c r="BD18" s="212" t="s">
        <v>282</v>
      </c>
      <c r="BE18" s="212" t="s">
        <v>282</v>
      </c>
      <c r="BF18" s="212" t="s">
        <v>282</v>
      </c>
      <c r="BG18" s="212" t="s">
        <v>282</v>
      </c>
      <c r="BH18" s="212" t="s">
        <v>282</v>
      </c>
      <c r="BI18" s="212" t="s">
        <v>282</v>
      </c>
      <c r="BJ18" s="212" t="s">
        <v>282</v>
      </c>
      <c r="BK18" s="212" t="s">
        <v>282</v>
      </c>
      <c r="BL18" s="212" t="s">
        <v>282</v>
      </c>
      <c r="BM18" s="212" t="s">
        <v>282</v>
      </c>
      <c r="BN18" s="212" t="s">
        <v>282</v>
      </c>
      <c r="BO18" s="212" t="s">
        <v>282</v>
      </c>
      <c r="BP18" s="212" t="s">
        <v>282</v>
      </c>
      <c r="BQ18" s="212" t="s">
        <v>282</v>
      </c>
      <c r="BR18" s="212" t="s">
        <v>282</v>
      </c>
      <c r="BS18" s="212" t="s">
        <v>282</v>
      </c>
      <c r="BT18" s="212" t="s">
        <v>282</v>
      </c>
      <c r="BU18" s="212" t="s">
        <v>282</v>
      </c>
      <c r="BV18" s="212" t="s">
        <v>282</v>
      </c>
      <c r="BW18" s="212" t="s">
        <v>282</v>
      </c>
      <c r="BX18" s="212" t="s">
        <v>282</v>
      </c>
      <c r="BY18" s="212" t="s">
        <v>282</v>
      </c>
      <c r="BZ18" s="212" t="s">
        <v>282</v>
      </c>
      <c r="CA18" s="212" t="s">
        <v>282</v>
      </c>
      <c r="CB18" s="212" t="s">
        <v>282</v>
      </c>
      <c r="CC18" s="212" t="s">
        <v>282</v>
      </c>
      <c r="CD18" s="212" t="s">
        <v>282</v>
      </c>
      <c r="CE18" s="212" t="s">
        <v>282</v>
      </c>
      <c r="CF18" s="212" t="s">
        <v>282</v>
      </c>
      <c r="CG18" s="212" t="s">
        <v>282</v>
      </c>
      <c r="CH18" s="212" t="s">
        <v>282</v>
      </c>
      <c r="CI18" s="212" t="s">
        <v>282</v>
      </c>
      <c r="CJ18" s="212" t="s">
        <v>282</v>
      </c>
      <c r="CK18" s="212" t="s">
        <v>282</v>
      </c>
      <c r="CL18" s="212" t="s">
        <v>282</v>
      </c>
      <c r="CM18" s="212" t="s">
        <v>282</v>
      </c>
      <c r="CN18" s="212" t="s">
        <v>282</v>
      </c>
      <c r="CO18" s="212" t="s">
        <v>282</v>
      </c>
      <c r="CP18" s="212" t="s">
        <v>282</v>
      </c>
      <c r="CQ18" s="212" t="s">
        <v>282</v>
      </c>
      <c r="CR18" s="212" t="s">
        <v>282</v>
      </c>
      <c r="CS18" s="212" t="s">
        <v>282</v>
      </c>
      <c r="CT18" s="212" t="s">
        <v>282</v>
      </c>
      <c r="CU18" s="212" t="s">
        <v>282</v>
      </c>
      <c r="CV18" s="212" t="s">
        <v>282</v>
      </c>
      <c r="CW18" s="212" t="s">
        <v>282</v>
      </c>
      <c r="CX18" s="212" t="s">
        <v>282</v>
      </c>
      <c r="CY18" s="212" t="s">
        <v>282</v>
      </c>
      <c r="CZ18" s="212" t="s">
        <v>282</v>
      </c>
      <c r="DA18" s="212" t="s">
        <v>282</v>
      </c>
      <c r="DB18" s="212" t="s">
        <v>282</v>
      </c>
      <c r="DC18" s="212" t="s">
        <v>282</v>
      </c>
      <c r="DD18" s="212" t="s">
        <v>282</v>
      </c>
      <c r="DE18" s="212" t="s">
        <v>282</v>
      </c>
      <c r="DF18" s="212" t="s">
        <v>282</v>
      </c>
      <c r="DG18" s="212" t="s">
        <v>282</v>
      </c>
      <c r="DH18" s="212" t="s">
        <v>282</v>
      </c>
      <c r="DI18" s="212" t="s">
        <v>282</v>
      </c>
      <c r="DJ18" s="212" t="s">
        <v>282</v>
      </c>
      <c r="DK18" s="212" t="s">
        <v>282</v>
      </c>
      <c r="DL18" s="212" t="s">
        <v>282</v>
      </c>
      <c r="DM18" s="212" t="s">
        <v>282</v>
      </c>
      <c r="DN18" s="212" t="s">
        <v>282</v>
      </c>
      <c r="DO18" s="212" t="s">
        <v>282</v>
      </c>
      <c r="DP18" s="212" t="s">
        <v>282</v>
      </c>
      <c r="DQ18" s="212" t="s">
        <v>282</v>
      </c>
      <c r="DR18" s="212" t="s">
        <v>282</v>
      </c>
      <c r="DS18" s="212" t="s">
        <v>282</v>
      </c>
      <c r="DT18" s="212" t="s">
        <v>282</v>
      </c>
      <c r="DU18" s="212" t="s">
        <v>282</v>
      </c>
      <c r="DV18" s="212" t="s">
        <v>282</v>
      </c>
    </row>
    <row r="19" spans="1:126" s="212" customFormat="1" x14ac:dyDescent="0.25">
      <c r="A19" s="212" t="s">
        <v>9238</v>
      </c>
      <c r="B19" s="159" t="s">
        <v>282</v>
      </c>
      <c r="C19" s="159" t="s">
        <v>5328</v>
      </c>
      <c r="D19" s="159" t="s">
        <v>11664</v>
      </c>
      <c r="E19" s="212" t="s">
        <v>13690</v>
      </c>
      <c r="F19" s="159" t="s">
        <v>10534</v>
      </c>
      <c r="G19" s="159" t="s">
        <v>10535</v>
      </c>
      <c r="J19" s="212">
        <v>4</v>
      </c>
      <c r="K19" s="212">
        <v>2</v>
      </c>
      <c r="L19" s="161" t="s">
        <v>784</v>
      </c>
      <c r="M19" s="159" t="s">
        <v>183</v>
      </c>
      <c r="N19" s="212" t="s">
        <v>282</v>
      </c>
      <c r="O19" s="212" t="s">
        <v>282</v>
      </c>
      <c r="P19" s="212" t="s">
        <v>282</v>
      </c>
      <c r="Q19" s="212">
        <v>26.95</v>
      </c>
      <c r="R19" s="212">
        <v>4.32</v>
      </c>
      <c r="S19" s="212">
        <v>75</v>
      </c>
      <c r="T19" s="212" t="s">
        <v>282</v>
      </c>
      <c r="U19" s="212" t="s">
        <v>282</v>
      </c>
      <c r="V19" s="212" t="s">
        <v>282</v>
      </c>
      <c r="W19" s="212">
        <v>28.63</v>
      </c>
      <c r="X19" s="212">
        <v>5.37</v>
      </c>
      <c r="Y19" s="212">
        <v>75</v>
      </c>
      <c r="Z19" s="212" t="s">
        <v>282</v>
      </c>
      <c r="AA19" s="212" t="s">
        <v>282</v>
      </c>
      <c r="AB19" s="212" t="s">
        <v>282</v>
      </c>
      <c r="AC19" s="212" t="s">
        <v>282</v>
      </c>
      <c r="AD19" s="212" t="s">
        <v>282</v>
      </c>
      <c r="AE19" s="212" t="s">
        <v>282</v>
      </c>
      <c r="AF19" s="212" t="s">
        <v>282</v>
      </c>
      <c r="AG19" s="212" t="s">
        <v>282</v>
      </c>
      <c r="AH19" s="212" t="s">
        <v>282</v>
      </c>
      <c r="AI19" s="161" t="s">
        <v>636</v>
      </c>
      <c r="AJ19" s="161" t="s">
        <v>282</v>
      </c>
      <c r="AK19" s="161" t="s">
        <v>282</v>
      </c>
      <c r="AL19" s="161" t="s">
        <v>282</v>
      </c>
      <c r="AM19" s="161" t="s">
        <v>282</v>
      </c>
      <c r="AN19" s="161">
        <v>27.43</v>
      </c>
      <c r="AO19" s="161">
        <v>3.98</v>
      </c>
      <c r="AP19" s="161">
        <v>75</v>
      </c>
      <c r="AQ19" s="161" t="s">
        <v>282</v>
      </c>
      <c r="AR19" s="161" t="s">
        <v>282</v>
      </c>
      <c r="AS19" s="161" t="s">
        <v>282</v>
      </c>
      <c r="AT19" s="212">
        <v>27.45</v>
      </c>
      <c r="AU19" s="212">
        <v>4.62</v>
      </c>
      <c r="AV19" s="212">
        <v>75</v>
      </c>
      <c r="AW19" s="212" t="s">
        <v>282</v>
      </c>
      <c r="AX19" s="212" t="s">
        <v>282</v>
      </c>
      <c r="AY19" s="212" t="s">
        <v>282</v>
      </c>
      <c r="AZ19" s="212" t="s">
        <v>282</v>
      </c>
      <c r="BA19" s="212" t="s">
        <v>282</v>
      </c>
      <c r="BB19" s="212" t="s">
        <v>282</v>
      </c>
      <c r="BC19" s="212" t="s">
        <v>282</v>
      </c>
      <c r="BD19" s="212" t="s">
        <v>282</v>
      </c>
      <c r="BE19" s="212" t="s">
        <v>282</v>
      </c>
      <c r="BF19" s="212" t="s">
        <v>282</v>
      </c>
      <c r="BG19" s="212" t="s">
        <v>282</v>
      </c>
      <c r="BH19" s="212" t="s">
        <v>282</v>
      </c>
      <c r="BI19" s="212" t="s">
        <v>282</v>
      </c>
      <c r="BJ19" s="212" t="s">
        <v>282</v>
      </c>
      <c r="BK19" s="212" t="s">
        <v>282</v>
      </c>
      <c r="BL19" s="212" t="s">
        <v>282</v>
      </c>
      <c r="BM19" s="212" t="s">
        <v>282</v>
      </c>
      <c r="BN19" s="212" t="s">
        <v>282</v>
      </c>
      <c r="BO19" s="212" t="s">
        <v>282</v>
      </c>
      <c r="BP19" s="212" t="s">
        <v>282</v>
      </c>
      <c r="BQ19" s="212" t="s">
        <v>282</v>
      </c>
      <c r="BR19" s="212" t="s">
        <v>282</v>
      </c>
      <c r="BS19" s="212" t="s">
        <v>282</v>
      </c>
      <c r="BT19" s="212" t="s">
        <v>282</v>
      </c>
      <c r="BU19" s="212" t="s">
        <v>282</v>
      </c>
      <c r="BV19" s="212" t="s">
        <v>282</v>
      </c>
      <c r="BW19" s="212" t="s">
        <v>282</v>
      </c>
      <c r="BX19" s="212" t="s">
        <v>282</v>
      </c>
      <c r="BY19" s="212" t="s">
        <v>282</v>
      </c>
      <c r="BZ19" s="212" t="s">
        <v>282</v>
      </c>
      <c r="CA19" s="212" t="s">
        <v>282</v>
      </c>
      <c r="CB19" s="212" t="s">
        <v>282</v>
      </c>
      <c r="CC19" s="212" t="s">
        <v>282</v>
      </c>
      <c r="CD19" s="212" t="s">
        <v>282</v>
      </c>
      <c r="CE19" s="212" t="s">
        <v>282</v>
      </c>
      <c r="CF19" s="212" t="s">
        <v>282</v>
      </c>
      <c r="CG19" s="212" t="s">
        <v>282</v>
      </c>
      <c r="CH19" s="212" t="s">
        <v>282</v>
      </c>
      <c r="CI19" s="212" t="s">
        <v>282</v>
      </c>
      <c r="CJ19" s="212" t="s">
        <v>282</v>
      </c>
      <c r="CK19" s="212" t="s">
        <v>282</v>
      </c>
      <c r="CL19" s="212" t="s">
        <v>282</v>
      </c>
      <c r="CM19" s="212" t="s">
        <v>282</v>
      </c>
      <c r="CN19" s="212" t="s">
        <v>282</v>
      </c>
      <c r="CO19" s="212" t="s">
        <v>282</v>
      </c>
      <c r="CP19" s="212" t="s">
        <v>282</v>
      </c>
      <c r="CQ19" s="212" t="s">
        <v>282</v>
      </c>
      <c r="CR19" s="212" t="s">
        <v>282</v>
      </c>
      <c r="CS19" s="212" t="s">
        <v>282</v>
      </c>
      <c r="CT19" s="212" t="s">
        <v>282</v>
      </c>
      <c r="CU19" s="212" t="s">
        <v>282</v>
      </c>
      <c r="CV19" s="212" t="s">
        <v>282</v>
      </c>
      <c r="CW19" s="212" t="s">
        <v>282</v>
      </c>
      <c r="CX19" s="212" t="s">
        <v>282</v>
      </c>
      <c r="CY19" s="212" t="s">
        <v>282</v>
      </c>
      <c r="CZ19" s="212" t="s">
        <v>282</v>
      </c>
      <c r="DA19" s="212" t="s">
        <v>282</v>
      </c>
      <c r="DB19" s="212" t="s">
        <v>282</v>
      </c>
      <c r="DC19" s="212" t="s">
        <v>282</v>
      </c>
      <c r="DD19" s="212" t="s">
        <v>282</v>
      </c>
      <c r="DE19" s="212" t="s">
        <v>282</v>
      </c>
      <c r="DF19" s="212" t="s">
        <v>282</v>
      </c>
      <c r="DG19" s="212" t="s">
        <v>282</v>
      </c>
      <c r="DH19" s="212" t="s">
        <v>282</v>
      </c>
      <c r="DI19" s="212" t="s">
        <v>282</v>
      </c>
      <c r="DJ19" s="212" t="s">
        <v>282</v>
      </c>
      <c r="DK19" s="212" t="s">
        <v>282</v>
      </c>
      <c r="DL19" s="212" t="s">
        <v>282</v>
      </c>
      <c r="DM19" s="212" t="s">
        <v>282</v>
      </c>
      <c r="DN19" s="212" t="s">
        <v>282</v>
      </c>
      <c r="DO19" s="212" t="s">
        <v>282</v>
      </c>
      <c r="DP19" s="212" t="s">
        <v>282</v>
      </c>
      <c r="DQ19" s="212" t="s">
        <v>282</v>
      </c>
      <c r="DR19" s="212" t="s">
        <v>282</v>
      </c>
      <c r="DS19" s="212" t="s">
        <v>282</v>
      </c>
      <c r="DT19" s="212" t="s">
        <v>282</v>
      </c>
      <c r="DU19" s="212" t="s">
        <v>282</v>
      </c>
      <c r="DV19" s="212" t="s">
        <v>282</v>
      </c>
    </row>
    <row r="20" spans="1:126" s="212" customFormat="1" x14ac:dyDescent="0.25">
      <c r="A20" s="212" t="s">
        <v>9238</v>
      </c>
      <c r="B20" s="159" t="s">
        <v>282</v>
      </c>
      <c r="C20" s="159" t="s">
        <v>5328</v>
      </c>
      <c r="D20" s="159" t="s">
        <v>11664</v>
      </c>
      <c r="E20" s="159" t="s">
        <v>13694</v>
      </c>
      <c r="F20" s="159" t="s">
        <v>10534</v>
      </c>
      <c r="G20" s="159" t="s">
        <v>10880</v>
      </c>
      <c r="J20" s="212">
        <v>1</v>
      </c>
      <c r="K20" s="212">
        <v>2</v>
      </c>
      <c r="L20" s="161" t="s">
        <v>784</v>
      </c>
      <c r="M20" s="159" t="s">
        <v>183</v>
      </c>
      <c r="N20" s="212" t="s">
        <v>282</v>
      </c>
      <c r="O20" s="212" t="s">
        <v>282</v>
      </c>
      <c r="P20" s="212" t="s">
        <v>282</v>
      </c>
      <c r="Q20" s="212">
        <v>2.8</v>
      </c>
      <c r="R20" s="212">
        <v>6.45</v>
      </c>
      <c r="S20" s="212">
        <v>75</v>
      </c>
      <c r="T20" s="212" t="s">
        <v>282</v>
      </c>
      <c r="U20" s="212" t="s">
        <v>282</v>
      </c>
      <c r="V20" s="212" t="s">
        <v>282</v>
      </c>
      <c r="W20" s="212">
        <v>1.86</v>
      </c>
      <c r="X20" s="212">
        <v>6.05</v>
      </c>
      <c r="Y20" s="212">
        <v>75</v>
      </c>
      <c r="Z20" s="212" t="s">
        <v>282</v>
      </c>
      <c r="AA20" s="212" t="s">
        <v>282</v>
      </c>
      <c r="AB20" s="212" t="s">
        <v>282</v>
      </c>
      <c r="AC20" s="212" t="s">
        <v>282</v>
      </c>
      <c r="AD20" s="212" t="s">
        <v>282</v>
      </c>
      <c r="AE20" s="212" t="s">
        <v>282</v>
      </c>
      <c r="AF20" s="212" t="s">
        <v>282</v>
      </c>
      <c r="AG20" s="212" t="s">
        <v>282</v>
      </c>
      <c r="AH20" s="212" t="s">
        <v>282</v>
      </c>
      <c r="AI20" s="161" t="s">
        <v>636</v>
      </c>
      <c r="AJ20" s="161" t="s">
        <v>282</v>
      </c>
      <c r="AK20" s="161" t="s">
        <v>282</v>
      </c>
      <c r="AL20" s="161" t="s">
        <v>282</v>
      </c>
      <c r="AM20" s="161" t="s">
        <v>282</v>
      </c>
      <c r="AN20" s="161">
        <v>1.61</v>
      </c>
      <c r="AO20" s="161">
        <v>4.5</v>
      </c>
      <c r="AP20" s="161">
        <v>75</v>
      </c>
      <c r="AQ20" s="161" t="s">
        <v>282</v>
      </c>
      <c r="AR20" s="161" t="s">
        <v>282</v>
      </c>
      <c r="AS20" s="161" t="s">
        <v>282</v>
      </c>
      <c r="AT20" s="212">
        <v>1.7</v>
      </c>
      <c r="AU20" s="212">
        <v>5.21</v>
      </c>
      <c r="AV20" s="212">
        <v>75</v>
      </c>
      <c r="AW20" s="212" t="s">
        <v>282</v>
      </c>
      <c r="AX20" s="212" t="s">
        <v>282</v>
      </c>
      <c r="AY20" s="212" t="s">
        <v>282</v>
      </c>
      <c r="AZ20" s="212" t="s">
        <v>282</v>
      </c>
      <c r="BA20" s="212" t="s">
        <v>282</v>
      </c>
      <c r="BB20" s="212" t="s">
        <v>282</v>
      </c>
      <c r="BC20" s="212" t="s">
        <v>282</v>
      </c>
      <c r="BD20" s="212" t="s">
        <v>282</v>
      </c>
      <c r="BE20" s="212" t="s">
        <v>282</v>
      </c>
      <c r="BF20" s="212" t="s">
        <v>282</v>
      </c>
      <c r="BG20" s="212" t="s">
        <v>282</v>
      </c>
      <c r="BH20" s="212" t="s">
        <v>282</v>
      </c>
      <c r="BI20" s="212" t="s">
        <v>282</v>
      </c>
      <c r="BJ20" s="212" t="s">
        <v>282</v>
      </c>
      <c r="BK20" s="212" t="s">
        <v>282</v>
      </c>
      <c r="BL20" s="212" t="s">
        <v>282</v>
      </c>
      <c r="BM20" s="212" t="s">
        <v>282</v>
      </c>
      <c r="BN20" s="212" t="s">
        <v>282</v>
      </c>
      <c r="BO20" s="212" t="s">
        <v>282</v>
      </c>
      <c r="BP20" s="212" t="s">
        <v>282</v>
      </c>
      <c r="BQ20" s="212" t="s">
        <v>282</v>
      </c>
      <c r="BR20" s="212" t="s">
        <v>282</v>
      </c>
      <c r="BS20" s="212" t="s">
        <v>282</v>
      </c>
      <c r="BT20" s="212" t="s">
        <v>282</v>
      </c>
      <c r="BU20" s="212" t="s">
        <v>282</v>
      </c>
      <c r="BV20" s="212" t="s">
        <v>282</v>
      </c>
      <c r="BW20" s="212" t="s">
        <v>282</v>
      </c>
      <c r="BX20" s="212" t="s">
        <v>282</v>
      </c>
      <c r="BY20" s="212" t="s">
        <v>282</v>
      </c>
      <c r="BZ20" s="212" t="s">
        <v>282</v>
      </c>
      <c r="CA20" s="212" t="s">
        <v>282</v>
      </c>
      <c r="CB20" s="212" t="s">
        <v>282</v>
      </c>
      <c r="CC20" s="212" t="s">
        <v>282</v>
      </c>
      <c r="CD20" s="212" t="s">
        <v>282</v>
      </c>
      <c r="CE20" s="212" t="s">
        <v>282</v>
      </c>
      <c r="CF20" s="212" t="s">
        <v>282</v>
      </c>
      <c r="CG20" s="212" t="s">
        <v>282</v>
      </c>
      <c r="CH20" s="212" t="s">
        <v>282</v>
      </c>
      <c r="CI20" s="212" t="s">
        <v>282</v>
      </c>
      <c r="CJ20" s="212" t="s">
        <v>282</v>
      </c>
      <c r="CK20" s="212" t="s">
        <v>282</v>
      </c>
      <c r="CL20" s="212" t="s">
        <v>282</v>
      </c>
      <c r="CM20" s="212" t="s">
        <v>282</v>
      </c>
      <c r="CN20" s="212" t="s">
        <v>282</v>
      </c>
      <c r="CO20" s="212" t="s">
        <v>282</v>
      </c>
      <c r="CP20" s="212" t="s">
        <v>282</v>
      </c>
      <c r="CQ20" s="212" t="s">
        <v>282</v>
      </c>
      <c r="CR20" s="212" t="s">
        <v>282</v>
      </c>
      <c r="CS20" s="212" t="s">
        <v>282</v>
      </c>
      <c r="CT20" s="212" t="s">
        <v>282</v>
      </c>
      <c r="CU20" s="212" t="s">
        <v>282</v>
      </c>
      <c r="CV20" s="212" t="s">
        <v>282</v>
      </c>
      <c r="CW20" s="212" t="s">
        <v>282</v>
      </c>
      <c r="CX20" s="212" t="s">
        <v>282</v>
      </c>
      <c r="CY20" s="212" t="s">
        <v>282</v>
      </c>
      <c r="CZ20" s="212" t="s">
        <v>282</v>
      </c>
      <c r="DA20" s="212" t="s">
        <v>282</v>
      </c>
      <c r="DB20" s="212" t="s">
        <v>282</v>
      </c>
      <c r="DC20" s="212" t="s">
        <v>282</v>
      </c>
      <c r="DD20" s="212" t="s">
        <v>282</v>
      </c>
      <c r="DE20" s="212" t="s">
        <v>282</v>
      </c>
      <c r="DF20" s="212" t="s">
        <v>282</v>
      </c>
      <c r="DG20" s="212" t="s">
        <v>282</v>
      </c>
      <c r="DH20" s="212" t="s">
        <v>282</v>
      </c>
      <c r="DI20" s="212" t="s">
        <v>282</v>
      </c>
      <c r="DJ20" s="212" t="s">
        <v>282</v>
      </c>
      <c r="DK20" s="212" t="s">
        <v>282</v>
      </c>
      <c r="DL20" s="212" t="s">
        <v>282</v>
      </c>
      <c r="DM20" s="212" t="s">
        <v>282</v>
      </c>
      <c r="DN20" s="212" t="s">
        <v>282</v>
      </c>
      <c r="DO20" s="212" t="s">
        <v>282</v>
      </c>
      <c r="DP20" s="212" t="s">
        <v>282</v>
      </c>
      <c r="DQ20" s="212" t="s">
        <v>282</v>
      </c>
      <c r="DR20" s="212" t="s">
        <v>282</v>
      </c>
      <c r="DS20" s="212" t="s">
        <v>282</v>
      </c>
      <c r="DT20" s="212" t="s">
        <v>282</v>
      </c>
      <c r="DU20" s="212" t="s">
        <v>282</v>
      </c>
      <c r="DV20" s="212" t="s">
        <v>282</v>
      </c>
    </row>
    <row r="21" spans="1:126" s="212" customFormat="1" x14ac:dyDescent="0.25">
      <c r="A21" s="212" t="s">
        <v>9238</v>
      </c>
      <c r="B21" s="159" t="s">
        <v>282</v>
      </c>
      <c r="C21" s="159" t="s">
        <v>5328</v>
      </c>
      <c r="D21" s="159" t="s">
        <v>11664</v>
      </c>
      <c r="E21" s="159" t="s">
        <v>13694</v>
      </c>
      <c r="F21" s="159" t="s">
        <v>10534</v>
      </c>
      <c r="G21" s="159" t="s">
        <v>10880</v>
      </c>
      <c r="J21" s="212">
        <v>4</v>
      </c>
      <c r="K21" s="212">
        <v>2</v>
      </c>
      <c r="L21" s="161" t="s">
        <v>784</v>
      </c>
      <c r="M21" s="159" t="s">
        <v>183</v>
      </c>
      <c r="N21" s="212" t="s">
        <v>282</v>
      </c>
      <c r="O21" s="212" t="s">
        <v>282</v>
      </c>
      <c r="P21" s="212" t="s">
        <v>282</v>
      </c>
      <c r="Q21" s="212">
        <v>2.8</v>
      </c>
      <c r="R21" s="212">
        <v>6.45</v>
      </c>
      <c r="S21" s="212">
        <v>75</v>
      </c>
      <c r="T21" s="212" t="s">
        <v>282</v>
      </c>
      <c r="U21" s="212" t="s">
        <v>282</v>
      </c>
      <c r="V21" s="212" t="s">
        <v>282</v>
      </c>
      <c r="W21" s="212">
        <v>1.18</v>
      </c>
      <c r="X21" s="212">
        <v>4.2699999999999996</v>
      </c>
      <c r="Y21" s="212">
        <v>75</v>
      </c>
      <c r="Z21" s="212" t="s">
        <v>282</v>
      </c>
      <c r="AA21" s="212" t="s">
        <v>282</v>
      </c>
      <c r="AB21" s="212" t="s">
        <v>282</v>
      </c>
      <c r="AC21" s="212" t="s">
        <v>282</v>
      </c>
      <c r="AD21" s="212" t="s">
        <v>282</v>
      </c>
      <c r="AE21" s="212" t="s">
        <v>282</v>
      </c>
      <c r="AF21" s="212" t="s">
        <v>282</v>
      </c>
      <c r="AG21" s="212" t="s">
        <v>282</v>
      </c>
      <c r="AH21" s="212" t="s">
        <v>282</v>
      </c>
      <c r="AI21" s="161" t="s">
        <v>636</v>
      </c>
      <c r="AJ21" s="161" t="s">
        <v>282</v>
      </c>
      <c r="AK21" s="161" t="s">
        <v>282</v>
      </c>
      <c r="AL21" s="161" t="s">
        <v>282</v>
      </c>
      <c r="AM21" s="161" t="s">
        <v>282</v>
      </c>
      <c r="AN21" s="161">
        <v>1.61</v>
      </c>
      <c r="AO21" s="161">
        <v>4.5</v>
      </c>
      <c r="AP21" s="161">
        <v>75</v>
      </c>
      <c r="AQ21" s="161" t="s">
        <v>282</v>
      </c>
      <c r="AR21" s="161" t="s">
        <v>282</v>
      </c>
      <c r="AS21" s="161" t="s">
        <v>282</v>
      </c>
      <c r="AT21" s="212">
        <v>2.76</v>
      </c>
      <c r="AU21" s="212">
        <v>7.75</v>
      </c>
      <c r="AV21" s="212">
        <v>75</v>
      </c>
      <c r="AW21" s="212" t="s">
        <v>282</v>
      </c>
      <c r="AX21" s="212" t="s">
        <v>282</v>
      </c>
      <c r="AY21" s="212" t="s">
        <v>282</v>
      </c>
      <c r="AZ21" s="212" t="s">
        <v>282</v>
      </c>
      <c r="BA21" s="212" t="s">
        <v>282</v>
      </c>
      <c r="BB21" s="212" t="s">
        <v>282</v>
      </c>
      <c r="BC21" s="212" t="s">
        <v>282</v>
      </c>
      <c r="BD21" s="212" t="s">
        <v>282</v>
      </c>
      <c r="BE21" s="212" t="s">
        <v>282</v>
      </c>
      <c r="BF21" s="212" t="s">
        <v>282</v>
      </c>
      <c r="BG21" s="212" t="s">
        <v>282</v>
      </c>
      <c r="BH21" s="212" t="s">
        <v>282</v>
      </c>
      <c r="BI21" s="212" t="s">
        <v>282</v>
      </c>
      <c r="BJ21" s="212" t="s">
        <v>282</v>
      </c>
      <c r="BK21" s="212" t="s">
        <v>282</v>
      </c>
      <c r="BL21" s="212" t="s">
        <v>282</v>
      </c>
      <c r="BM21" s="212" t="s">
        <v>282</v>
      </c>
      <c r="BN21" s="212" t="s">
        <v>282</v>
      </c>
      <c r="BO21" s="212" t="s">
        <v>282</v>
      </c>
      <c r="BP21" s="212" t="s">
        <v>282</v>
      </c>
      <c r="BQ21" s="212" t="s">
        <v>282</v>
      </c>
      <c r="BR21" s="212" t="s">
        <v>282</v>
      </c>
      <c r="BS21" s="212" t="s">
        <v>282</v>
      </c>
      <c r="BT21" s="212" t="s">
        <v>282</v>
      </c>
      <c r="BU21" s="212" t="s">
        <v>282</v>
      </c>
      <c r="BV21" s="212" t="s">
        <v>282</v>
      </c>
      <c r="BW21" s="212" t="s">
        <v>282</v>
      </c>
      <c r="BX21" s="212" t="s">
        <v>282</v>
      </c>
      <c r="BY21" s="212" t="s">
        <v>282</v>
      </c>
      <c r="BZ21" s="212" t="s">
        <v>282</v>
      </c>
      <c r="CA21" s="212" t="s">
        <v>282</v>
      </c>
      <c r="CB21" s="212" t="s">
        <v>282</v>
      </c>
      <c r="CC21" s="212" t="s">
        <v>282</v>
      </c>
      <c r="CD21" s="212" t="s">
        <v>282</v>
      </c>
      <c r="CE21" s="212" t="s">
        <v>282</v>
      </c>
      <c r="CF21" s="212" t="s">
        <v>282</v>
      </c>
      <c r="CG21" s="212" t="s">
        <v>282</v>
      </c>
      <c r="CH21" s="212" t="s">
        <v>282</v>
      </c>
      <c r="CI21" s="212" t="s">
        <v>282</v>
      </c>
      <c r="CJ21" s="212" t="s">
        <v>282</v>
      </c>
      <c r="CK21" s="212" t="s">
        <v>282</v>
      </c>
      <c r="CL21" s="212" t="s">
        <v>282</v>
      </c>
      <c r="CM21" s="212" t="s">
        <v>282</v>
      </c>
      <c r="CN21" s="212" t="s">
        <v>282</v>
      </c>
      <c r="CO21" s="212" t="s">
        <v>282</v>
      </c>
      <c r="CP21" s="212" t="s">
        <v>282</v>
      </c>
      <c r="CQ21" s="212" t="s">
        <v>282</v>
      </c>
      <c r="CR21" s="212" t="s">
        <v>282</v>
      </c>
      <c r="CS21" s="212" t="s">
        <v>282</v>
      </c>
      <c r="CT21" s="212" t="s">
        <v>282</v>
      </c>
      <c r="CU21" s="212" t="s">
        <v>282</v>
      </c>
      <c r="CV21" s="212" t="s">
        <v>282</v>
      </c>
      <c r="CW21" s="212" t="s">
        <v>282</v>
      </c>
      <c r="CX21" s="212" t="s">
        <v>282</v>
      </c>
      <c r="CY21" s="212" t="s">
        <v>282</v>
      </c>
      <c r="CZ21" s="212" t="s">
        <v>282</v>
      </c>
      <c r="DA21" s="212" t="s">
        <v>282</v>
      </c>
      <c r="DB21" s="212" t="s">
        <v>282</v>
      </c>
      <c r="DC21" s="212" t="s">
        <v>282</v>
      </c>
      <c r="DD21" s="212" t="s">
        <v>282</v>
      </c>
      <c r="DE21" s="212" t="s">
        <v>282</v>
      </c>
      <c r="DF21" s="212" t="s">
        <v>282</v>
      </c>
      <c r="DG21" s="212" t="s">
        <v>282</v>
      </c>
      <c r="DH21" s="212" t="s">
        <v>282</v>
      </c>
      <c r="DI21" s="212" t="s">
        <v>282</v>
      </c>
      <c r="DJ21" s="212" t="s">
        <v>282</v>
      </c>
      <c r="DK21" s="212" t="s">
        <v>282</v>
      </c>
      <c r="DL21" s="212" t="s">
        <v>282</v>
      </c>
      <c r="DM21" s="212" t="s">
        <v>282</v>
      </c>
      <c r="DN21" s="212" t="s">
        <v>282</v>
      </c>
      <c r="DO21" s="212" t="s">
        <v>282</v>
      </c>
      <c r="DP21" s="212" t="s">
        <v>282</v>
      </c>
      <c r="DQ21" s="212" t="s">
        <v>282</v>
      </c>
      <c r="DR21" s="212" t="s">
        <v>282</v>
      </c>
      <c r="DS21" s="212" t="s">
        <v>282</v>
      </c>
      <c r="DT21" s="212" t="s">
        <v>282</v>
      </c>
      <c r="DU21" s="212" t="s">
        <v>282</v>
      </c>
      <c r="DV21" s="212" t="s">
        <v>282</v>
      </c>
    </row>
    <row r="22" spans="1:126" s="212" customFormat="1" x14ac:dyDescent="0.25">
      <c r="A22" s="212" t="s">
        <v>9238</v>
      </c>
      <c r="B22" s="159" t="s">
        <v>282</v>
      </c>
      <c r="C22" s="159" t="s">
        <v>5328</v>
      </c>
      <c r="D22" s="159" t="s">
        <v>10574</v>
      </c>
      <c r="E22" s="212" t="s">
        <v>10815</v>
      </c>
      <c r="F22" s="159" t="s">
        <v>10534</v>
      </c>
      <c r="G22" s="159" t="s">
        <v>10535</v>
      </c>
      <c r="J22" s="212">
        <v>1</v>
      </c>
      <c r="K22" s="212">
        <v>2</v>
      </c>
      <c r="L22" s="161" t="s">
        <v>784</v>
      </c>
      <c r="M22" s="159" t="s">
        <v>183</v>
      </c>
      <c r="N22" s="212" t="s">
        <v>282</v>
      </c>
      <c r="O22" s="212" t="s">
        <v>282</v>
      </c>
      <c r="P22" s="212" t="s">
        <v>282</v>
      </c>
      <c r="Q22" s="212">
        <v>44.25</v>
      </c>
      <c r="R22" s="212">
        <v>10.81</v>
      </c>
      <c r="S22" s="212">
        <v>75</v>
      </c>
      <c r="T22" s="212" t="s">
        <v>282</v>
      </c>
      <c r="U22" s="212" t="s">
        <v>282</v>
      </c>
      <c r="V22" s="212" t="s">
        <v>282</v>
      </c>
      <c r="W22" s="212">
        <v>46.55</v>
      </c>
      <c r="X22" s="212">
        <v>18.47</v>
      </c>
      <c r="Y22" s="212">
        <v>75</v>
      </c>
      <c r="Z22" s="212" t="s">
        <v>282</v>
      </c>
      <c r="AA22" s="212" t="s">
        <v>282</v>
      </c>
      <c r="AB22" s="212" t="s">
        <v>282</v>
      </c>
      <c r="AC22" s="212" t="s">
        <v>282</v>
      </c>
      <c r="AD22" s="212" t="s">
        <v>282</v>
      </c>
      <c r="AE22" s="212" t="s">
        <v>282</v>
      </c>
      <c r="AF22" s="212" t="s">
        <v>282</v>
      </c>
      <c r="AG22" s="212" t="s">
        <v>282</v>
      </c>
      <c r="AH22" s="212" t="s">
        <v>282</v>
      </c>
      <c r="AI22" s="161" t="s">
        <v>636</v>
      </c>
      <c r="AJ22" s="161" t="s">
        <v>282</v>
      </c>
      <c r="AK22" s="161" t="s">
        <v>282</v>
      </c>
      <c r="AL22" s="161" t="s">
        <v>282</v>
      </c>
      <c r="AM22" s="161" t="s">
        <v>282</v>
      </c>
      <c r="AN22" s="161">
        <v>46.76</v>
      </c>
      <c r="AO22" s="161">
        <v>8.76</v>
      </c>
      <c r="AP22" s="161">
        <v>75</v>
      </c>
      <c r="AQ22" s="161" t="s">
        <v>282</v>
      </c>
      <c r="AR22" s="161" t="s">
        <v>282</v>
      </c>
      <c r="AS22" s="161" t="s">
        <v>282</v>
      </c>
      <c r="AT22" s="212">
        <v>46.08</v>
      </c>
      <c r="AU22" s="212">
        <v>11.25</v>
      </c>
      <c r="AV22" s="212">
        <v>75</v>
      </c>
      <c r="AW22" s="212" t="s">
        <v>282</v>
      </c>
      <c r="AX22" s="212" t="s">
        <v>282</v>
      </c>
      <c r="AY22" s="212" t="s">
        <v>282</v>
      </c>
      <c r="AZ22" s="212" t="s">
        <v>282</v>
      </c>
      <c r="BA22" s="212" t="s">
        <v>282</v>
      </c>
      <c r="BB22" s="212" t="s">
        <v>282</v>
      </c>
      <c r="BC22" s="212" t="s">
        <v>282</v>
      </c>
      <c r="BD22" s="212" t="s">
        <v>282</v>
      </c>
      <c r="BE22" s="212" t="s">
        <v>282</v>
      </c>
      <c r="BF22" s="212" t="s">
        <v>282</v>
      </c>
      <c r="BG22" s="212" t="s">
        <v>282</v>
      </c>
      <c r="BH22" s="212" t="s">
        <v>282</v>
      </c>
      <c r="BI22" s="212" t="s">
        <v>282</v>
      </c>
      <c r="BJ22" s="212" t="s">
        <v>282</v>
      </c>
      <c r="BK22" s="212" t="s">
        <v>282</v>
      </c>
      <c r="BL22" s="212" t="s">
        <v>282</v>
      </c>
      <c r="BM22" s="212" t="s">
        <v>282</v>
      </c>
      <c r="BN22" s="212" t="s">
        <v>282</v>
      </c>
      <c r="BO22" s="212" t="s">
        <v>282</v>
      </c>
      <c r="BP22" s="212" t="s">
        <v>282</v>
      </c>
      <c r="BQ22" s="212" t="s">
        <v>282</v>
      </c>
      <c r="BR22" s="212" t="s">
        <v>282</v>
      </c>
      <c r="BS22" s="212" t="s">
        <v>282</v>
      </c>
      <c r="BT22" s="212" t="s">
        <v>282</v>
      </c>
      <c r="BU22" s="212" t="s">
        <v>282</v>
      </c>
      <c r="BV22" s="212" t="s">
        <v>282</v>
      </c>
      <c r="BW22" s="212" t="s">
        <v>282</v>
      </c>
      <c r="BX22" s="212" t="s">
        <v>282</v>
      </c>
      <c r="BY22" s="212" t="s">
        <v>282</v>
      </c>
      <c r="BZ22" s="212" t="s">
        <v>282</v>
      </c>
      <c r="CA22" s="212" t="s">
        <v>282</v>
      </c>
      <c r="CB22" s="212" t="s">
        <v>282</v>
      </c>
      <c r="CC22" s="212" t="s">
        <v>282</v>
      </c>
      <c r="CD22" s="212" t="s">
        <v>282</v>
      </c>
      <c r="CE22" s="212" t="s">
        <v>282</v>
      </c>
      <c r="CF22" s="212" t="s">
        <v>282</v>
      </c>
      <c r="CG22" s="212" t="s">
        <v>282</v>
      </c>
      <c r="CH22" s="212" t="s">
        <v>282</v>
      </c>
      <c r="CI22" s="212" t="s">
        <v>282</v>
      </c>
      <c r="CJ22" s="212" t="s">
        <v>282</v>
      </c>
      <c r="CK22" s="212" t="s">
        <v>282</v>
      </c>
      <c r="CL22" s="212" t="s">
        <v>282</v>
      </c>
      <c r="CM22" s="212" t="s">
        <v>282</v>
      </c>
      <c r="CN22" s="212" t="s">
        <v>282</v>
      </c>
      <c r="CO22" s="212" t="s">
        <v>282</v>
      </c>
      <c r="CP22" s="212" t="s">
        <v>282</v>
      </c>
      <c r="CQ22" s="212" t="s">
        <v>282</v>
      </c>
      <c r="CR22" s="212" t="s">
        <v>282</v>
      </c>
      <c r="CS22" s="212" t="s">
        <v>282</v>
      </c>
      <c r="CT22" s="212" t="s">
        <v>282</v>
      </c>
      <c r="CU22" s="212" t="s">
        <v>282</v>
      </c>
      <c r="CV22" s="212" t="s">
        <v>282</v>
      </c>
      <c r="CW22" s="212" t="s">
        <v>282</v>
      </c>
      <c r="CX22" s="212" t="s">
        <v>282</v>
      </c>
      <c r="CY22" s="212" t="s">
        <v>282</v>
      </c>
      <c r="CZ22" s="212" t="s">
        <v>282</v>
      </c>
      <c r="DA22" s="212" t="s">
        <v>282</v>
      </c>
      <c r="DB22" s="212" t="s">
        <v>282</v>
      </c>
      <c r="DC22" s="212" t="s">
        <v>282</v>
      </c>
      <c r="DD22" s="212" t="s">
        <v>282</v>
      </c>
      <c r="DE22" s="212" t="s">
        <v>282</v>
      </c>
      <c r="DF22" s="212" t="s">
        <v>282</v>
      </c>
      <c r="DG22" s="212" t="s">
        <v>282</v>
      </c>
      <c r="DH22" s="212" t="s">
        <v>282</v>
      </c>
      <c r="DI22" s="212" t="s">
        <v>282</v>
      </c>
      <c r="DJ22" s="212" t="s">
        <v>282</v>
      </c>
      <c r="DK22" s="212" t="s">
        <v>282</v>
      </c>
      <c r="DL22" s="212" t="s">
        <v>282</v>
      </c>
      <c r="DM22" s="212" t="s">
        <v>282</v>
      </c>
      <c r="DN22" s="212" t="s">
        <v>282</v>
      </c>
      <c r="DO22" s="212" t="s">
        <v>282</v>
      </c>
      <c r="DP22" s="212" t="s">
        <v>282</v>
      </c>
      <c r="DQ22" s="212" t="s">
        <v>282</v>
      </c>
      <c r="DR22" s="212" t="s">
        <v>282</v>
      </c>
      <c r="DS22" s="212" t="s">
        <v>282</v>
      </c>
      <c r="DT22" s="212" t="s">
        <v>282</v>
      </c>
      <c r="DU22" s="212" t="s">
        <v>282</v>
      </c>
      <c r="DV22" s="212" t="s">
        <v>282</v>
      </c>
    </row>
    <row r="23" spans="1:126" s="212" customFormat="1" x14ac:dyDescent="0.25">
      <c r="A23" s="212" t="s">
        <v>9238</v>
      </c>
      <c r="B23" s="159" t="s">
        <v>282</v>
      </c>
      <c r="C23" s="159" t="s">
        <v>5328</v>
      </c>
      <c r="D23" s="159" t="s">
        <v>10574</v>
      </c>
      <c r="E23" s="212" t="s">
        <v>10815</v>
      </c>
      <c r="F23" s="159" t="s">
        <v>10534</v>
      </c>
      <c r="G23" s="159" t="s">
        <v>10535</v>
      </c>
      <c r="J23" s="212">
        <v>4</v>
      </c>
      <c r="K23" s="212">
        <v>2</v>
      </c>
      <c r="L23" s="161" t="s">
        <v>784</v>
      </c>
      <c r="M23" s="159" t="s">
        <v>183</v>
      </c>
      <c r="N23" s="212" t="s">
        <v>282</v>
      </c>
      <c r="O23" s="212" t="s">
        <v>282</v>
      </c>
      <c r="P23" s="212" t="s">
        <v>282</v>
      </c>
      <c r="Q23" s="212">
        <v>44.25</v>
      </c>
      <c r="R23" s="212">
        <v>10.81</v>
      </c>
      <c r="S23" s="212">
        <v>75</v>
      </c>
      <c r="T23" s="212" t="s">
        <v>282</v>
      </c>
      <c r="U23" s="212" t="s">
        <v>282</v>
      </c>
      <c r="V23" s="212" t="s">
        <v>282</v>
      </c>
      <c r="W23" s="212">
        <v>47.29</v>
      </c>
      <c r="X23" s="212">
        <v>11.37</v>
      </c>
      <c r="Y23" s="212">
        <v>75</v>
      </c>
      <c r="Z23" s="212" t="s">
        <v>282</v>
      </c>
      <c r="AA23" s="212" t="s">
        <v>282</v>
      </c>
      <c r="AB23" s="212" t="s">
        <v>282</v>
      </c>
      <c r="AC23" s="212" t="s">
        <v>282</v>
      </c>
      <c r="AD23" s="212" t="s">
        <v>282</v>
      </c>
      <c r="AE23" s="212" t="s">
        <v>282</v>
      </c>
      <c r="AF23" s="212" t="s">
        <v>282</v>
      </c>
      <c r="AG23" s="212" t="s">
        <v>282</v>
      </c>
      <c r="AH23" s="212" t="s">
        <v>282</v>
      </c>
      <c r="AI23" s="161" t="s">
        <v>636</v>
      </c>
      <c r="AJ23" s="161" t="s">
        <v>282</v>
      </c>
      <c r="AK23" s="161" t="s">
        <v>282</v>
      </c>
      <c r="AL23" s="161" t="s">
        <v>282</v>
      </c>
      <c r="AM23" s="161" t="s">
        <v>282</v>
      </c>
      <c r="AN23" s="161">
        <v>46.76</v>
      </c>
      <c r="AO23" s="161">
        <v>8.76</v>
      </c>
      <c r="AP23" s="161">
        <v>75</v>
      </c>
      <c r="AQ23" s="161" t="s">
        <v>282</v>
      </c>
      <c r="AR23" s="161" t="s">
        <v>282</v>
      </c>
      <c r="AS23" s="161" t="s">
        <v>282</v>
      </c>
      <c r="AT23" s="212">
        <v>45.36</v>
      </c>
      <c r="AU23" s="212">
        <v>9.59</v>
      </c>
      <c r="AV23" s="212">
        <v>75</v>
      </c>
      <c r="AW23" s="212" t="s">
        <v>282</v>
      </c>
      <c r="AX23" s="212" t="s">
        <v>282</v>
      </c>
      <c r="AY23" s="212" t="s">
        <v>282</v>
      </c>
      <c r="AZ23" s="212" t="s">
        <v>282</v>
      </c>
      <c r="BA23" s="212" t="s">
        <v>282</v>
      </c>
      <c r="BB23" s="212" t="s">
        <v>282</v>
      </c>
      <c r="BC23" s="212" t="s">
        <v>282</v>
      </c>
      <c r="BD23" s="212" t="s">
        <v>282</v>
      </c>
      <c r="BE23" s="212" t="s">
        <v>282</v>
      </c>
      <c r="BF23" s="212" t="s">
        <v>282</v>
      </c>
      <c r="BG23" s="212" t="s">
        <v>282</v>
      </c>
      <c r="BH23" s="212" t="s">
        <v>282</v>
      </c>
      <c r="BI23" s="212" t="s">
        <v>282</v>
      </c>
      <c r="BJ23" s="212" t="s">
        <v>282</v>
      </c>
      <c r="BK23" s="212" t="s">
        <v>282</v>
      </c>
      <c r="BL23" s="212" t="s">
        <v>282</v>
      </c>
      <c r="BM23" s="212" t="s">
        <v>282</v>
      </c>
      <c r="BN23" s="212" t="s">
        <v>282</v>
      </c>
      <c r="BO23" s="212" t="s">
        <v>282</v>
      </c>
      <c r="BP23" s="212" t="s">
        <v>282</v>
      </c>
      <c r="BQ23" s="212" t="s">
        <v>282</v>
      </c>
      <c r="BR23" s="212" t="s">
        <v>282</v>
      </c>
      <c r="BS23" s="212" t="s">
        <v>282</v>
      </c>
      <c r="BT23" s="212" t="s">
        <v>282</v>
      </c>
      <c r="BU23" s="212" t="s">
        <v>282</v>
      </c>
      <c r="BV23" s="212" t="s">
        <v>282</v>
      </c>
      <c r="BW23" s="212" t="s">
        <v>282</v>
      </c>
      <c r="BX23" s="212" t="s">
        <v>282</v>
      </c>
      <c r="BY23" s="212" t="s">
        <v>282</v>
      </c>
      <c r="BZ23" s="212" t="s">
        <v>282</v>
      </c>
      <c r="CA23" s="212" t="s">
        <v>282</v>
      </c>
      <c r="CB23" s="212" t="s">
        <v>282</v>
      </c>
      <c r="CC23" s="212" t="s">
        <v>282</v>
      </c>
      <c r="CD23" s="212" t="s">
        <v>282</v>
      </c>
      <c r="CE23" s="212" t="s">
        <v>282</v>
      </c>
      <c r="CF23" s="212" t="s">
        <v>282</v>
      </c>
      <c r="CG23" s="212" t="s">
        <v>282</v>
      </c>
      <c r="CH23" s="212" t="s">
        <v>282</v>
      </c>
      <c r="CI23" s="212" t="s">
        <v>282</v>
      </c>
      <c r="CJ23" s="212" t="s">
        <v>282</v>
      </c>
      <c r="CK23" s="212" t="s">
        <v>282</v>
      </c>
      <c r="CL23" s="212" t="s">
        <v>282</v>
      </c>
      <c r="CM23" s="212" t="s">
        <v>282</v>
      </c>
      <c r="CN23" s="212" t="s">
        <v>282</v>
      </c>
      <c r="CO23" s="212" t="s">
        <v>282</v>
      </c>
      <c r="CP23" s="212" t="s">
        <v>282</v>
      </c>
      <c r="CQ23" s="212" t="s">
        <v>282</v>
      </c>
      <c r="CR23" s="212" t="s">
        <v>282</v>
      </c>
      <c r="CS23" s="212" t="s">
        <v>282</v>
      </c>
      <c r="CT23" s="212" t="s">
        <v>282</v>
      </c>
      <c r="CU23" s="212" t="s">
        <v>282</v>
      </c>
      <c r="CV23" s="212" t="s">
        <v>282</v>
      </c>
      <c r="CW23" s="212" t="s">
        <v>282</v>
      </c>
      <c r="CX23" s="212" t="s">
        <v>282</v>
      </c>
      <c r="CY23" s="212" t="s">
        <v>282</v>
      </c>
      <c r="CZ23" s="212" t="s">
        <v>282</v>
      </c>
      <c r="DA23" s="212" t="s">
        <v>282</v>
      </c>
      <c r="DB23" s="212" t="s">
        <v>282</v>
      </c>
      <c r="DC23" s="212" t="s">
        <v>282</v>
      </c>
      <c r="DD23" s="212" t="s">
        <v>282</v>
      </c>
      <c r="DE23" s="212" t="s">
        <v>282</v>
      </c>
      <c r="DF23" s="212" t="s">
        <v>282</v>
      </c>
      <c r="DG23" s="212" t="s">
        <v>282</v>
      </c>
      <c r="DH23" s="212" t="s">
        <v>282</v>
      </c>
      <c r="DI23" s="212" t="s">
        <v>282</v>
      </c>
      <c r="DJ23" s="212" t="s">
        <v>282</v>
      </c>
      <c r="DK23" s="212" t="s">
        <v>282</v>
      </c>
      <c r="DL23" s="212" t="s">
        <v>282</v>
      </c>
      <c r="DM23" s="212" t="s">
        <v>282</v>
      </c>
      <c r="DN23" s="212" t="s">
        <v>282</v>
      </c>
      <c r="DO23" s="212" t="s">
        <v>282</v>
      </c>
      <c r="DP23" s="212" t="s">
        <v>282</v>
      </c>
      <c r="DQ23" s="212" t="s">
        <v>282</v>
      </c>
      <c r="DR23" s="212" t="s">
        <v>282</v>
      </c>
      <c r="DS23" s="212" t="s">
        <v>282</v>
      </c>
      <c r="DT23" s="212" t="s">
        <v>282</v>
      </c>
      <c r="DU23" s="212" t="s">
        <v>282</v>
      </c>
      <c r="DV23" s="212" t="s">
        <v>282</v>
      </c>
    </row>
    <row r="24" spans="1:126" s="212" customFormat="1" x14ac:dyDescent="0.25">
      <c r="A24" s="212" t="s">
        <v>9238</v>
      </c>
      <c r="B24" s="159" t="s">
        <v>282</v>
      </c>
      <c r="C24" s="159" t="s">
        <v>5328</v>
      </c>
      <c r="D24" s="159" t="s">
        <v>10574</v>
      </c>
      <c r="E24" s="212" t="s">
        <v>11584</v>
      </c>
      <c r="F24" s="159" t="s">
        <v>10534</v>
      </c>
      <c r="G24" s="159" t="s">
        <v>10535</v>
      </c>
      <c r="J24" s="212">
        <v>1</v>
      </c>
      <c r="K24" s="212">
        <v>2</v>
      </c>
      <c r="L24" s="161" t="s">
        <v>784</v>
      </c>
      <c r="M24" s="159" t="s">
        <v>183</v>
      </c>
      <c r="N24" s="212" t="s">
        <v>282</v>
      </c>
      <c r="O24" s="212" t="s">
        <v>282</v>
      </c>
      <c r="P24" s="212" t="s">
        <v>282</v>
      </c>
      <c r="Q24" s="212">
        <v>34.01</v>
      </c>
      <c r="R24" s="212">
        <v>8.6199999999999992</v>
      </c>
      <c r="S24" s="212">
        <v>75</v>
      </c>
      <c r="T24" s="212" t="s">
        <v>282</v>
      </c>
      <c r="U24" s="212" t="s">
        <v>282</v>
      </c>
      <c r="V24" s="212" t="s">
        <v>282</v>
      </c>
      <c r="W24" s="212">
        <v>44.03</v>
      </c>
      <c r="X24" s="212">
        <v>21.36</v>
      </c>
      <c r="Y24" s="212">
        <v>75</v>
      </c>
      <c r="Z24" s="212" t="s">
        <v>282</v>
      </c>
      <c r="AA24" s="212" t="s">
        <v>282</v>
      </c>
      <c r="AB24" s="212" t="s">
        <v>282</v>
      </c>
      <c r="AC24" s="212" t="s">
        <v>282</v>
      </c>
      <c r="AD24" s="212" t="s">
        <v>282</v>
      </c>
      <c r="AE24" s="212" t="s">
        <v>282</v>
      </c>
      <c r="AF24" s="212" t="s">
        <v>282</v>
      </c>
      <c r="AG24" s="212" t="s">
        <v>282</v>
      </c>
      <c r="AH24" s="212" t="s">
        <v>282</v>
      </c>
      <c r="AI24" s="161" t="s">
        <v>636</v>
      </c>
      <c r="AJ24" s="161" t="s">
        <v>282</v>
      </c>
      <c r="AK24" s="161" t="s">
        <v>282</v>
      </c>
      <c r="AL24" s="161" t="s">
        <v>282</v>
      </c>
      <c r="AM24" s="161" t="s">
        <v>282</v>
      </c>
      <c r="AN24" s="161">
        <v>34.25</v>
      </c>
      <c r="AO24" s="161">
        <v>9.51</v>
      </c>
      <c r="AP24" s="161">
        <v>75</v>
      </c>
      <c r="AQ24" s="161" t="s">
        <v>282</v>
      </c>
      <c r="AR24" s="161" t="s">
        <v>282</v>
      </c>
      <c r="AS24" s="161" t="s">
        <v>282</v>
      </c>
      <c r="AT24" s="212">
        <v>37.799999999999997</v>
      </c>
      <c r="AU24" s="212">
        <v>13.9</v>
      </c>
      <c r="AV24" s="212">
        <v>75</v>
      </c>
      <c r="AW24" s="212" t="s">
        <v>282</v>
      </c>
      <c r="AX24" s="212" t="s">
        <v>282</v>
      </c>
      <c r="AY24" s="212" t="s">
        <v>282</v>
      </c>
      <c r="AZ24" s="212" t="s">
        <v>282</v>
      </c>
      <c r="BA24" s="212" t="s">
        <v>282</v>
      </c>
      <c r="BB24" s="212" t="s">
        <v>282</v>
      </c>
      <c r="BC24" s="212" t="s">
        <v>282</v>
      </c>
      <c r="BD24" s="212" t="s">
        <v>282</v>
      </c>
      <c r="BE24" s="212" t="s">
        <v>282</v>
      </c>
      <c r="BF24" s="212" t="s">
        <v>282</v>
      </c>
      <c r="BG24" s="212" t="s">
        <v>282</v>
      </c>
      <c r="BH24" s="212" t="s">
        <v>282</v>
      </c>
      <c r="BI24" s="212" t="s">
        <v>282</v>
      </c>
      <c r="BJ24" s="212" t="s">
        <v>282</v>
      </c>
      <c r="BK24" s="212" t="s">
        <v>282</v>
      </c>
      <c r="BL24" s="212" t="s">
        <v>282</v>
      </c>
      <c r="BM24" s="212" t="s">
        <v>282</v>
      </c>
      <c r="BN24" s="212" t="s">
        <v>282</v>
      </c>
      <c r="BO24" s="212" t="s">
        <v>282</v>
      </c>
      <c r="BP24" s="212" t="s">
        <v>282</v>
      </c>
      <c r="BQ24" s="212" t="s">
        <v>282</v>
      </c>
      <c r="BR24" s="212" t="s">
        <v>282</v>
      </c>
      <c r="BS24" s="212" t="s">
        <v>282</v>
      </c>
      <c r="BT24" s="212" t="s">
        <v>282</v>
      </c>
      <c r="BU24" s="212" t="s">
        <v>282</v>
      </c>
      <c r="BV24" s="212" t="s">
        <v>282</v>
      </c>
      <c r="BW24" s="212" t="s">
        <v>282</v>
      </c>
      <c r="BX24" s="212" t="s">
        <v>282</v>
      </c>
      <c r="BY24" s="212" t="s">
        <v>282</v>
      </c>
      <c r="BZ24" s="212" t="s">
        <v>282</v>
      </c>
      <c r="CA24" s="212" t="s">
        <v>282</v>
      </c>
      <c r="CB24" s="212" t="s">
        <v>282</v>
      </c>
      <c r="CC24" s="212" t="s">
        <v>282</v>
      </c>
      <c r="CD24" s="212" t="s">
        <v>282</v>
      </c>
      <c r="CE24" s="212" t="s">
        <v>282</v>
      </c>
      <c r="CF24" s="212" t="s">
        <v>282</v>
      </c>
      <c r="CG24" s="212" t="s">
        <v>282</v>
      </c>
      <c r="CH24" s="212" t="s">
        <v>282</v>
      </c>
      <c r="CI24" s="212" t="s">
        <v>282</v>
      </c>
      <c r="CJ24" s="212" t="s">
        <v>282</v>
      </c>
      <c r="CK24" s="212" t="s">
        <v>282</v>
      </c>
      <c r="CL24" s="212" t="s">
        <v>282</v>
      </c>
      <c r="CM24" s="212" t="s">
        <v>282</v>
      </c>
      <c r="CN24" s="212" t="s">
        <v>282</v>
      </c>
      <c r="CO24" s="212" t="s">
        <v>282</v>
      </c>
      <c r="CP24" s="212" t="s">
        <v>282</v>
      </c>
      <c r="CQ24" s="212" t="s">
        <v>282</v>
      </c>
      <c r="CR24" s="212" t="s">
        <v>282</v>
      </c>
      <c r="CS24" s="212" t="s">
        <v>282</v>
      </c>
      <c r="CT24" s="212" t="s">
        <v>282</v>
      </c>
      <c r="CU24" s="212" t="s">
        <v>282</v>
      </c>
      <c r="CV24" s="212" t="s">
        <v>282</v>
      </c>
      <c r="CW24" s="212" t="s">
        <v>282</v>
      </c>
      <c r="CX24" s="212" t="s">
        <v>282</v>
      </c>
      <c r="CY24" s="212" t="s">
        <v>282</v>
      </c>
      <c r="CZ24" s="212" t="s">
        <v>282</v>
      </c>
      <c r="DA24" s="212" t="s">
        <v>282</v>
      </c>
      <c r="DB24" s="212" t="s">
        <v>282</v>
      </c>
      <c r="DC24" s="212" t="s">
        <v>282</v>
      </c>
      <c r="DD24" s="212" t="s">
        <v>282</v>
      </c>
      <c r="DE24" s="212" t="s">
        <v>282</v>
      </c>
      <c r="DF24" s="212" t="s">
        <v>282</v>
      </c>
      <c r="DG24" s="212" t="s">
        <v>282</v>
      </c>
      <c r="DH24" s="212" t="s">
        <v>282</v>
      </c>
      <c r="DI24" s="212" t="s">
        <v>282</v>
      </c>
      <c r="DJ24" s="212" t="s">
        <v>282</v>
      </c>
      <c r="DK24" s="212" t="s">
        <v>282</v>
      </c>
      <c r="DL24" s="212" t="s">
        <v>282</v>
      </c>
      <c r="DM24" s="212" t="s">
        <v>282</v>
      </c>
      <c r="DN24" s="212" t="s">
        <v>282</v>
      </c>
      <c r="DO24" s="212" t="s">
        <v>282</v>
      </c>
      <c r="DP24" s="212" t="s">
        <v>282</v>
      </c>
      <c r="DQ24" s="212" t="s">
        <v>282</v>
      </c>
      <c r="DR24" s="212" t="s">
        <v>282</v>
      </c>
      <c r="DS24" s="212" t="s">
        <v>282</v>
      </c>
      <c r="DT24" s="212" t="s">
        <v>282</v>
      </c>
      <c r="DU24" s="212" t="s">
        <v>282</v>
      </c>
      <c r="DV24" s="212" t="s">
        <v>282</v>
      </c>
    </row>
    <row r="25" spans="1:126" s="212" customFormat="1" x14ac:dyDescent="0.25">
      <c r="A25" s="212" t="s">
        <v>9238</v>
      </c>
      <c r="B25" s="159" t="s">
        <v>282</v>
      </c>
      <c r="C25" s="159" t="s">
        <v>5328</v>
      </c>
      <c r="D25" s="159" t="s">
        <v>10574</v>
      </c>
      <c r="E25" s="212" t="s">
        <v>11584</v>
      </c>
      <c r="F25" s="159" t="s">
        <v>10534</v>
      </c>
      <c r="G25" s="159" t="s">
        <v>10535</v>
      </c>
      <c r="J25" s="212">
        <v>4</v>
      </c>
      <c r="K25" s="212">
        <v>2</v>
      </c>
      <c r="L25" s="161" t="s">
        <v>784</v>
      </c>
      <c r="M25" s="159" t="s">
        <v>183</v>
      </c>
      <c r="N25" s="212" t="s">
        <v>282</v>
      </c>
      <c r="O25" s="212" t="s">
        <v>282</v>
      </c>
      <c r="P25" s="212" t="s">
        <v>282</v>
      </c>
      <c r="Q25" s="212">
        <v>34.01</v>
      </c>
      <c r="R25" s="212">
        <v>8.6199999999999992</v>
      </c>
      <c r="S25" s="212">
        <v>75</v>
      </c>
      <c r="T25" s="212" t="s">
        <v>282</v>
      </c>
      <c r="U25" s="212" t="s">
        <v>282</v>
      </c>
      <c r="V25" s="212" t="s">
        <v>282</v>
      </c>
      <c r="W25" s="212">
        <v>42.59</v>
      </c>
      <c r="X25" s="212">
        <v>11.83</v>
      </c>
      <c r="Y25" s="212">
        <v>75</v>
      </c>
      <c r="Z25" s="212" t="s">
        <v>282</v>
      </c>
      <c r="AA25" s="212" t="s">
        <v>282</v>
      </c>
      <c r="AB25" s="212" t="s">
        <v>282</v>
      </c>
      <c r="AC25" s="212" t="s">
        <v>282</v>
      </c>
      <c r="AD25" s="212" t="s">
        <v>282</v>
      </c>
      <c r="AE25" s="212" t="s">
        <v>282</v>
      </c>
      <c r="AF25" s="212" t="s">
        <v>282</v>
      </c>
      <c r="AG25" s="212" t="s">
        <v>282</v>
      </c>
      <c r="AH25" s="212" t="s">
        <v>282</v>
      </c>
      <c r="AI25" s="161" t="s">
        <v>636</v>
      </c>
      <c r="AJ25" s="161" t="s">
        <v>282</v>
      </c>
      <c r="AK25" s="161" t="s">
        <v>282</v>
      </c>
      <c r="AL25" s="161" t="s">
        <v>282</v>
      </c>
      <c r="AM25" s="161" t="s">
        <v>282</v>
      </c>
      <c r="AN25" s="161">
        <v>34.25</v>
      </c>
      <c r="AO25" s="161">
        <v>9.51</v>
      </c>
      <c r="AP25" s="161">
        <v>75</v>
      </c>
      <c r="AQ25" s="161" t="s">
        <v>282</v>
      </c>
      <c r="AR25" s="161" t="s">
        <v>282</v>
      </c>
      <c r="AS25" s="161" t="s">
        <v>282</v>
      </c>
      <c r="AT25" s="212">
        <v>39.549999999999997</v>
      </c>
      <c r="AU25" s="212">
        <v>10.35</v>
      </c>
      <c r="AV25" s="212">
        <v>75</v>
      </c>
      <c r="AW25" s="212" t="s">
        <v>282</v>
      </c>
      <c r="AX25" s="212" t="s">
        <v>282</v>
      </c>
      <c r="AY25" s="212" t="s">
        <v>282</v>
      </c>
      <c r="AZ25" s="212" t="s">
        <v>282</v>
      </c>
      <c r="BA25" s="212" t="s">
        <v>282</v>
      </c>
      <c r="BB25" s="212" t="s">
        <v>282</v>
      </c>
      <c r="BC25" s="212" t="s">
        <v>282</v>
      </c>
      <c r="BD25" s="212" t="s">
        <v>282</v>
      </c>
      <c r="BE25" s="212" t="s">
        <v>282</v>
      </c>
      <c r="BF25" s="212" t="s">
        <v>282</v>
      </c>
      <c r="BG25" s="212" t="s">
        <v>282</v>
      </c>
      <c r="BH25" s="212" t="s">
        <v>282</v>
      </c>
      <c r="BI25" s="212" t="s">
        <v>282</v>
      </c>
      <c r="BJ25" s="212" t="s">
        <v>282</v>
      </c>
      <c r="BK25" s="212" t="s">
        <v>282</v>
      </c>
      <c r="BL25" s="212" t="s">
        <v>282</v>
      </c>
      <c r="BM25" s="212" t="s">
        <v>282</v>
      </c>
      <c r="BN25" s="212" t="s">
        <v>282</v>
      </c>
      <c r="BO25" s="212" t="s">
        <v>282</v>
      </c>
      <c r="BP25" s="212" t="s">
        <v>282</v>
      </c>
      <c r="BQ25" s="212" t="s">
        <v>282</v>
      </c>
      <c r="BR25" s="212" t="s">
        <v>282</v>
      </c>
      <c r="BS25" s="212" t="s">
        <v>282</v>
      </c>
      <c r="BT25" s="212" t="s">
        <v>282</v>
      </c>
      <c r="BU25" s="212" t="s">
        <v>282</v>
      </c>
      <c r="BV25" s="212" t="s">
        <v>282</v>
      </c>
      <c r="BW25" s="212" t="s">
        <v>282</v>
      </c>
      <c r="BX25" s="212" t="s">
        <v>282</v>
      </c>
      <c r="BY25" s="212" t="s">
        <v>282</v>
      </c>
      <c r="BZ25" s="212" t="s">
        <v>282</v>
      </c>
      <c r="CA25" s="212" t="s">
        <v>282</v>
      </c>
      <c r="CB25" s="212" t="s">
        <v>282</v>
      </c>
      <c r="CC25" s="212" t="s">
        <v>282</v>
      </c>
      <c r="CD25" s="212" t="s">
        <v>282</v>
      </c>
      <c r="CE25" s="212" t="s">
        <v>282</v>
      </c>
      <c r="CF25" s="212" t="s">
        <v>282</v>
      </c>
      <c r="CG25" s="212" t="s">
        <v>282</v>
      </c>
      <c r="CH25" s="212" t="s">
        <v>282</v>
      </c>
      <c r="CI25" s="212" t="s">
        <v>282</v>
      </c>
      <c r="CJ25" s="212" t="s">
        <v>282</v>
      </c>
      <c r="CK25" s="212" t="s">
        <v>282</v>
      </c>
      <c r="CL25" s="212" t="s">
        <v>282</v>
      </c>
      <c r="CM25" s="212" t="s">
        <v>282</v>
      </c>
      <c r="CN25" s="212" t="s">
        <v>282</v>
      </c>
      <c r="CO25" s="212" t="s">
        <v>282</v>
      </c>
      <c r="CP25" s="212" t="s">
        <v>282</v>
      </c>
      <c r="CQ25" s="212" t="s">
        <v>282</v>
      </c>
      <c r="CR25" s="212" t="s">
        <v>282</v>
      </c>
      <c r="CS25" s="212" t="s">
        <v>282</v>
      </c>
      <c r="CT25" s="212" t="s">
        <v>282</v>
      </c>
      <c r="CU25" s="212" t="s">
        <v>282</v>
      </c>
      <c r="CV25" s="212" t="s">
        <v>282</v>
      </c>
      <c r="CW25" s="212" t="s">
        <v>282</v>
      </c>
      <c r="CX25" s="212" t="s">
        <v>282</v>
      </c>
      <c r="CY25" s="212" t="s">
        <v>282</v>
      </c>
      <c r="CZ25" s="212" t="s">
        <v>282</v>
      </c>
      <c r="DA25" s="212" t="s">
        <v>282</v>
      </c>
      <c r="DB25" s="212" t="s">
        <v>282</v>
      </c>
      <c r="DC25" s="212" t="s">
        <v>282</v>
      </c>
      <c r="DD25" s="212" t="s">
        <v>282</v>
      </c>
      <c r="DE25" s="212" t="s">
        <v>282</v>
      </c>
      <c r="DF25" s="212" t="s">
        <v>282</v>
      </c>
      <c r="DG25" s="212" t="s">
        <v>282</v>
      </c>
      <c r="DH25" s="212" t="s">
        <v>282</v>
      </c>
      <c r="DI25" s="212" t="s">
        <v>282</v>
      </c>
      <c r="DJ25" s="212" t="s">
        <v>282</v>
      </c>
      <c r="DK25" s="212" t="s">
        <v>282</v>
      </c>
      <c r="DL25" s="212" t="s">
        <v>282</v>
      </c>
      <c r="DM25" s="212" t="s">
        <v>282</v>
      </c>
      <c r="DN25" s="212" t="s">
        <v>282</v>
      </c>
      <c r="DO25" s="212" t="s">
        <v>282</v>
      </c>
      <c r="DP25" s="212" t="s">
        <v>282</v>
      </c>
      <c r="DQ25" s="212" t="s">
        <v>282</v>
      </c>
      <c r="DR25" s="212" t="s">
        <v>282</v>
      </c>
      <c r="DS25" s="212" t="s">
        <v>282</v>
      </c>
      <c r="DT25" s="212" t="s">
        <v>282</v>
      </c>
      <c r="DU25" s="212" t="s">
        <v>282</v>
      </c>
      <c r="DV25" s="212" t="s">
        <v>282</v>
      </c>
    </row>
    <row r="26" spans="1:126" s="212" customFormat="1" x14ac:dyDescent="0.25">
      <c r="A26" s="212" t="s">
        <v>8108</v>
      </c>
      <c r="B26" s="159" t="s">
        <v>13708</v>
      </c>
      <c r="C26" s="159" t="s">
        <v>5328</v>
      </c>
      <c r="D26" s="159" t="s">
        <v>10574</v>
      </c>
      <c r="E26" s="159" t="s">
        <v>13707</v>
      </c>
      <c r="F26" s="159" t="s">
        <v>10534</v>
      </c>
      <c r="G26" s="159" t="s">
        <v>10535</v>
      </c>
      <c r="J26" s="212">
        <v>3</v>
      </c>
      <c r="K26" s="212">
        <v>2</v>
      </c>
      <c r="L26" s="212" t="s">
        <v>673</v>
      </c>
      <c r="M26" s="159" t="s">
        <v>183</v>
      </c>
      <c r="N26" s="212" t="s">
        <v>282</v>
      </c>
      <c r="O26" s="212" t="s">
        <v>282</v>
      </c>
      <c r="P26" s="212" t="s">
        <v>282</v>
      </c>
      <c r="Q26" s="212">
        <v>61.66</v>
      </c>
      <c r="R26" s="212">
        <v>7.81</v>
      </c>
      <c r="S26" s="212">
        <v>102</v>
      </c>
      <c r="T26" s="212" t="s">
        <v>282</v>
      </c>
      <c r="U26" s="212" t="s">
        <v>282</v>
      </c>
      <c r="V26" s="212" t="s">
        <v>282</v>
      </c>
      <c r="W26" s="212">
        <v>69.09</v>
      </c>
      <c r="X26" s="212">
        <v>8.58</v>
      </c>
      <c r="Y26" s="212">
        <v>102</v>
      </c>
      <c r="Z26" s="212" t="s">
        <v>282</v>
      </c>
      <c r="AA26" s="212" t="s">
        <v>282</v>
      </c>
      <c r="AB26" s="212" t="s">
        <v>282</v>
      </c>
      <c r="AC26" s="212" t="s">
        <v>282</v>
      </c>
      <c r="AD26" s="212" t="s">
        <v>282</v>
      </c>
      <c r="AE26" s="212" t="s">
        <v>282</v>
      </c>
      <c r="AF26" s="212" t="s">
        <v>282</v>
      </c>
      <c r="AG26" s="212" t="s">
        <v>282</v>
      </c>
      <c r="AH26" s="212" t="s">
        <v>282</v>
      </c>
      <c r="AI26" s="161" t="s">
        <v>636</v>
      </c>
      <c r="AJ26" s="161" t="s">
        <v>282</v>
      </c>
      <c r="AK26" s="161" t="s">
        <v>282</v>
      </c>
      <c r="AL26" s="161" t="s">
        <v>282</v>
      </c>
      <c r="AM26" s="161" t="s">
        <v>282</v>
      </c>
      <c r="AN26" s="161">
        <v>61.03</v>
      </c>
      <c r="AO26" s="161">
        <v>9.8699999999999992</v>
      </c>
      <c r="AP26" s="161">
        <v>102</v>
      </c>
      <c r="AQ26" s="161" t="s">
        <v>282</v>
      </c>
      <c r="AR26" s="161" t="s">
        <v>282</v>
      </c>
      <c r="AS26" s="161" t="s">
        <v>282</v>
      </c>
      <c r="AT26" s="212">
        <v>62.99</v>
      </c>
      <c r="AU26" s="212">
        <v>10.55</v>
      </c>
      <c r="AV26" s="212">
        <v>102</v>
      </c>
      <c r="AW26" s="212" t="s">
        <v>282</v>
      </c>
      <c r="AX26" s="212" t="s">
        <v>282</v>
      </c>
      <c r="AY26" s="212" t="s">
        <v>282</v>
      </c>
      <c r="AZ26" s="212" t="s">
        <v>282</v>
      </c>
      <c r="BA26" s="212" t="s">
        <v>282</v>
      </c>
      <c r="BB26" s="212" t="s">
        <v>282</v>
      </c>
      <c r="BC26" s="212" t="s">
        <v>282</v>
      </c>
      <c r="BD26" s="212" t="s">
        <v>282</v>
      </c>
      <c r="BE26" s="212" t="s">
        <v>282</v>
      </c>
      <c r="BF26" s="212" t="s">
        <v>282</v>
      </c>
      <c r="BG26" s="212" t="s">
        <v>282</v>
      </c>
      <c r="BH26" s="212" t="s">
        <v>282</v>
      </c>
      <c r="BI26" s="212" t="s">
        <v>282</v>
      </c>
      <c r="BJ26" s="212" t="s">
        <v>282</v>
      </c>
      <c r="BK26" s="212" t="s">
        <v>282</v>
      </c>
      <c r="BL26" s="212" t="s">
        <v>282</v>
      </c>
      <c r="BM26" s="212" t="s">
        <v>282</v>
      </c>
      <c r="BN26" s="212" t="s">
        <v>282</v>
      </c>
      <c r="BO26" s="212" t="s">
        <v>282</v>
      </c>
      <c r="BP26" s="212" t="s">
        <v>282</v>
      </c>
      <c r="BQ26" s="212" t="s">
        <v>282</v>
      </c>
      <c r="BR26" s="212" t="s">
        <v>282</v>
      </c>
      <c r="BS26" s="212" t="s">
        <v>282</v>
      </c>
      <c r="BT26" s="212" t="s">
        <v>282</v>
      </c>
      <c r="BU26" s="212" t="s">
        <v>282</v>
      </c>
      <c r="BV26" s="212" t="s">
        <v>282</v>
      </c>
      <c r="BW26" s="212" t="s">
        <v>282</v>
      </c>
      <c r="BX26" s="212" t="s">
        <v>282</v>
      </c>
      <c r="BY26" s="212" t="s">
        <v>282</v>
      </c>
      <c r="BZ26" s="212" t="s">
        <v>282</v>
      </c>
      <c r="CA26" s="212" t="s">
        <v>282</v>
      </c>
      <c r="CB26" s="212" t="s">
        <v>282</v>
      </c>
      <c r="CC26" s="212" t="s">
        <v>282</v>
      </c>
      <c r="CD26" s="212" t="s">
        <v>282</v>
      </c>
      <c r="CE26" s="212" t="s">
        <v>282</v>
      </c>
      <c r="CF26" s="212" t="s">
        <v>282</v>
      </c>
      <c r="CG26" s="212" t="s">
        <v>282</v>
      </c>
      <c r="CH26" s="212" t="s">
        <v>282</v>
      </c>
      <c r="CI26" s="212" t="s">
        <v>282</v>
      </c>
      <c r="CJ26" s="212" t="s">
        <v>282</v>
      </c>
      <c r="CK26" s="212" t="s">
        <v>282</v>
      </c>
      <c r="CL26" s="212" t="s">
        <v>282</v>
      </c>
      <c r="CM26" s="212" t="s">
        <v>282</v>
      </c>
      <c r="CN26" s="212" t="s">
        <v>282</v>
      </c>
      <c r="CO26" s="212" t="s">
        <v>282</v>
      </c>
      <c r="CP26" s="212" t="s">
        <v>282</v>
      </c>
      <c r="CQ26" s="212" t="s">
        <v>282</v>
      </c>
      <c r="CR26" s="212" t="s">
        <v>282</v>
      </c>
      <c r="CS26" s="212" t="s">
        <v>282</v>
      </c>
      <c r="CT26" s="212" t="s">
        <v>282</v>
      </c>
      <c r="CU26" s="212" t="s">
        <v>282</v>
      </c>
      <c r="CV26" s="212" t="s">
        <v>282</v>
      </c>
      <c r="CW26" s="212" t="s">
        <v>282</v>
      </c>
      <c r="CX26" s="212" t="s">
        <v>282</v>
      </c>
      <c r="CY26" s="212" t="s">
        <v>282</v>
      </c>
      <c r="CZ26" s="212" t="s">
        <v>282</v>
      </c>
      <c r="DA26" s="212" t="s">
        <v>282</v>
      </c>
      <c r="DB26" s="212" t="s">
        <v>282</v>
      </c>
      <c r="DC26" s="212" t="s">
        <v>282</v>
      </c>
      <c r="DD26" s="212" t="s">
        <v>282</v>
      </c>
      <c r="DE26" s="212" t="s">
        <v>282</v>
      </c>
      <c r="DF26" s="212" t="s">
        <v>282</v>
      </c>
      <c r="DG26" s="212" t="s">
        <v>282</v>
      </c>
      <c r="DH26" s="212" t="s">
        <v>282</v>
      </c>
      <c r="DI26" s="212" t="s">
        <v>282</v>
      </c>
      <c r="DJ26" s="212" t="s">
        <v>282</v>
      </c>
      <c r="DK26" s="212" t="s">
        <v>282</v>
      </c>
      <c r="DL26" s="212" t="s">
        <v>282</v>
      </c>
      <c r="DM26" s="212" t="s">
        <v>282</v>
      </c>
      <c r="DN26" s="212" t="s">
        <v>282</v>
      </c>
      <c r="DO26" s="212" t="s">
        <v>282</v>
      </c>
      <c r="DP26" s="212" t="s">
        <v>282</v>
      </c>
      <c r="DQ26" s="212" t="s">
        <v>282</v>
      </c>
      <c r="DR26" s="212" t="s">
        <v>282</v>
      </c>
      <c r="DS26" s="212" t="s">
        <v>282</v>
      </c>
      <c r="DT26" s="212" t="s">
        <v>282</v>
      </c>
      <c r="DU26" s="212" t="s">
        <v>282</v>
      </c>
      <c r="DV26" s="212" t="s">
        <v>282</v>
      </c>
    </row>
    <row r="27" spans="1:126" s="212" customFormat="1" x14ac:dyDescent="0.25">
      <c r="A27" s="212" t="s">
        <v>8108</v>
      </c>
      <c r="B27" s="159" t="s">
        <v>282</v>
      </c>
      <c r="C27" s="159" t="s">
        <v>5328</v>
      </c>
      <c r="D27" s="159" t="s">
        <v>10574</v>
      </c>
      <c r="E27" s="159" t="s">
        <v>13709</v>
      </c>
      <c r="F27" s="159" t="s">
        <v>10534</v>
      </c>
      <c r="G27" s="159" t="s">
        <v>10535</v>
      </c>
      <c r="J27" s="212">
        <v>3</v>
      </c>
      <c r="K27" s="212">
        <v>2</v>
      </c>
      <c r="L27" s="212" t="s">
        <v>673</v>
      </c>
      <c r="M27" s="159" t="s">
        <v>183</v>
      </c>
      <c r="N27" s="212" t="s">
        <v>282</v>
      </c>
      <c r="O27" s="212" t="s">
        <v>282</v>
      </c>
      <c r="P27" s="212" t="s">
        <v>282</v>
      </c>
      <c r="Q27" s="212">
        <v>62.18</v>
      </c>
      <c r="R27" s="212">
        <v>7.68</v>
      </c>
      <c r="S27" s="212">
        <v>102</v>
      </c>
      <c r="T27" s="212" t="s">
        <v>282</v>
      </c>
      <c r="U27" s="212" t="s">
        <v>282</v>
      </c>
      <c r="V27" s="212" t="s">
        <v>282</v>
      </c>
      <c r="W27" s="212">
        <v>69.180000000000007</v>
      </c>
      <c r="X27" s="212">
        <v>8.4700000000000006</v>
      </c>
      <c r="Y27" s="212">
        <v>102</v>
      </c>
      <c r="Z27" s="212" t="s">
        <v>282</v>
      </c>
      <c r="AA27" s="212" t="s">
        <v>282</v>
      </c>
      <c r="AB27" s="212" t="s">
        <v>282</v>
      </c>
      <c r="AC27" s="212" t="s">
        <v>282</v>
      </c>
      <c r="AD27" s="212" t="s">
        <v>282</v>
      </c>
      <c r="AE27" s="212" t="s">
        <v>282</v>
      </c>
      <c r="AF27" s="212" t="s">
        <v>282</v>
      </c>
      <c r="AG27" s="212" t="s">
        <v>282</v>
      </c>
      <c r="AH27" s="212" t="s">
        <v>282</v>
      </c>
      <c r="AI27" s="161" t="s">
        <v>636</v>
      </c>
      <c r="AJ27" s="161" t="s">
        <v>282</v>
      </c>
      <c r="AK27" s="161" t="s">
        <v>282</v>
      </c>
      <c r="AL27" s="161" t="s">
        <v>282</v>
      </c>
      <c r="AM27" s="161" t="s">
        <v>282</v>
      </c>
      <c r="AN27" s="161">
        <v>61.91</v>
      </c>
      <c r="AO27" s="161">
        <v>10.01</v>
      </c>
      <c r="AP27" s="161">
        <v>102</v>
      </c>
      <c r="AQ27" s="161" t="s">
        <v>282</v>
      </c>
      <c r="AR27" s="161" t="s">
        <v>282</v>
      </c>
      <c r="AS27" s="161" t="s">
        <v>282</v>
      </c>
      <c r="AT27" s="212">
        <v>63.23</v>
      </c>
      <c r="AU27" s="212">
        <v>9.9</v>
      </c>
      <c r="AV27" s="212">
        <v>102</v>
      </c>
      <c r="AW27" s="212" t="s">
        <v>282</v>
      </c>
      <c r="AX27" s="212" t="s">
        <v>282</v>
      </c>
      <c r="AY27" s="212" t="s">
        <v>282</v>
      </c>
      <c r="AZ27" s="212" t="s">
        <v>282</v>
      </c>
      <c r="BA27" s="212" t="s">
        <v>282</v>
      </c>
      <c r="BB27" s="212" t="s">
        <v>282</v>
      </c>
      <c r="BC27" s="212" t="s">
        <v>282</v>
      </c>
      <c r="BD27" s="212" t="s">
        <v>282</v>
      </c>
      <c r="BE27" s="212" t="s">
        <v>282</v>
      </c>
      <c r="BF27" s="212" t="s">
        <v>282</v>
      </c>
      <c r="BG27" s="212" t="s">
        <v>282</v>
      </c>
      <c r="BH27" s="212" t="s">
        <v>282</v>
      </c>
      <c r="BI27" s="212" t="s">
        <v>282</v>
      </c>
      <c r="BJ27" s="212" t="s">
        <v>282</v>
      </c>
      <c r="BK27" s="212" t="s">
        <v>282</v>
      </c>
      <c r="BL27" s="212" t="s">
        <v>282</v>
      </c>
      <c r="BM27" s="212" t="s">
        <v>282</v>
      </c>
      <c r="BN27" s="212" t="s">
        <v>282</v>
      </c>
      <c r="BO27" s="212" t="s">
        <v>282</v>
      </c>
      <c r="BP27" s="212" t="s">
        <v>282</v>
      </c>
      <c r="BQ27" s="212" t="s">
        <v>282</v>
      </c>
      <c r="BR27" s="212" t="s">
        <v>282</v>
      </c>
      <c r="BS27" s="212" t="s">
        <v>282</v>
      </c>
      <c r="BT27" s="212" t="s">
        <v>282</v>
      </c>
      <c r="BU27" s="212" t="s">
        <v>282</v>
      </c>
      <c r="BV27" s="212" t="s">
        <v>282</v>
      </c>
      <c r="BW27" s="212" t="s">
        <v>282</v>
      </c>
      <c r="BX27" s="212" t="s">
        <v>282</v>
      </c>
      <c r="BY27" s="212" t="s">
        <v>282</v>
      </c>
      <c r="BZ27" s="212" t="s">
        <v>282</v>
      </c>
      <c r="CA27" s="212" t="s">
        <v>282</v>
      </c>
      <c r="CB27" s="212" t="s">
        <v>282</v>
      </c>
      <c r="CC27" s="212" t="s">
        <v>282</v>
      </c>
      <c r="CD27" s="212" t="s">
        <v>282</v>
      </c>
      <c r="CE27" s="212" t="s">
        <v>282</v>
      </c>
      <c r="CF27" s="212" t="s">
        <v>282</v>
      </c>
      <c r="CG27" s="212" t="s">
        <v>282</v>
      </c>
      <c r="CH27" s="212" t="s">
        <v>282</v>
      </c>
      <c r="CI27" s="212" t="s">
        <v>282</v>
      </c>
      <c r="CJ27" s="212" t="s">
        <v>282</v>
      </c>
      <c r="CK27" s="212" t="s">
        <v>282</v>
      </c>
      <c r="CL27" s="212" t="s">
        <v>282</v>
      </c>
      <c r="CM27" s="212" t="s">
        <v>282</v>
      </c>
      <c r="CN27" s="212" t="s">
        <v>282</v>
      </c>
      <c r="CO27" s="212" t="s">
        <v>282</v>
      </c>
      <c r="CP27" s="212" t="s">
        <v>282</v>
      </c>
      <c r="CQ27" s="212" t="s">
        <v>282</v>
      </c>
      <c r="CR27" s="212" t="s">
        <v>282</v>
      </c>
      <c r="CS27" s="212" t="s">
        <v>282</v>
      </c>
      <c r="CT27" s="212" t="s">
        <v>282</v>
      </c>
      <c r="CU27" s="212" t="s">
        <v>282</v>
      </c>
      <c r="CV27" s="212" t="s">
        <v>282</v>
      </c>
      <c r="CW27" s="212" t="s">
        <v>282</v>
      </c>
      <c r="CX27" s="212" t="s">
        <v>282</v>
      </c>
      <c r="CY27" s="212" t="s">
        <v>282</v>
      </c>
      <c r="CZ27" s="212" t="s">
        <v>282</v>
      </c>
      <c r="DA27" s="212" t="s">
        <v>282</v>
      </c>
      <c r="DB27" s="212" t="s">
        <v>282</v>
      </c>
      <c r="DC27" s="212" t="s">
        <v>282</v>
      </c>
      <c r="DD27" s="212" t="s">
        <v>282</v>
      </c>
      <c r="DE27" s="212" t="s">
        <v>282</v>
      </c>
      <c r="DF27" s="212" t="s">
        <v>282</v>
      </c>
      <c r="DG27" s="212" t="s">
        <v>282</v>
      </c>
      <c r="DH27" s="212" t="s">
        <v>282</v>
      </c>
      <c r="DI27" s="212" t="s">
        <v>282</v>
      </c>
      <c r="DJ27" s="212" t="s">
        <v>282</v>
      </c>
      <c r="DK27" s="212" t="s">
        <v>282</v>
      </c>
      <c r="DL27" s="212" t="s">
        <v>282</v>
      </c>
      <c r="DM27" s="212" t="s">
        <v>282</v>
      </c>
      <c r="DN27" s="212" t="s">
        <v>282</v>
      </c>
      <c r="DO27" s="212" t="s">
        <v>282</v>
      </c>
      <c r="DP27" s="212" t="s">
        <v>282</v>
      </c>
      <c r="DQ27" s="212" t="s">
        <v>282</v>
      </c>
      <c r="DR27" s="212" t="s">
        <v>282</v>
      </c>
      <c r="DS27" s="212" t="s">
        <v>282</v>
      </c>
      <c r="DT27" s="212" t="s">
        <v>282</v>
      </c>
      <c r="DU27" s="212" t="s">
        <v>282</v>
      </c>
      <c r="DV27" s="212" t="s">
        <v>282</v>
      </c>
    </row>
    <row r="28" spans="1:126" s="212" customFormat="1" x14ac:dyDescent="0.25">
      <c r="A28" s="212" t="s">
        <v>8108</v>
      </c>
      <c r="B28" s="159" t="s">
        <v>282</v>
      </c>
      <c r="C28" s="159" t="s">
        <v>5328</v>
      </c>
      <c r="D28" s="159" t="s">
        <v>10574</v>
      </c>
      <c r="E28" s="159" t="s">
        <v>13710</v>
      </c>
      <c r="F28" s="159" t="s">
        <v>10534</v>
      </c>
      <c r="G28" s="159" t="s">
        <v>10535</v>
      </c>
      <c r="J28" s="212">
        <v>3</v>
      </c>
      <c r="K28" s="212">
        <v>2</v>
      </c>
      <c r="L28" s="212" t="s">
        <v>673</v>
      </c>
      <c r="M28" s="159" t="s">
        <v>183</v>
      </c>
      <c r="N28" s="212" t="s">
        <v>282</v>
      </c>
      <c r="O28" s="212" t="s">
        <v>282</v>
      </c>
      <c r="P28" s="212" t="s">
        <v>282</v>
      </c>
      <c r="Q28" s="212">
        <v>60.4</v>
      </c>
      <c r="R28" s="212">
        <v>9.65</v>
      </c>
      <c r="S28" s="212">
        <v>102</v>
      </c>
      <c r="T28" s="212" t="s">
        <v>282</v>
      </c>
      <c r="U28" s="212" t="s">
        <v>282</v>
      </c>
      <c r="V28" s="212" t="s">
        <v>282</v>
      </c>
      <c r="W28" s="212">
        <v>68.86</v>
      </c>
      <c r="X28" s="212">
        <v>9.9600000000000009</v>
      </c>
      <c r="Y28" s="212">
        <v>102</v>
      </c>
      <c r="Z28" s="212" t="s">
        <v>282</v>
      </c>
      <c r="AA28" s="212" t="s">
        <v>282</v>
      </c>
      <c r="AB28" s="212" t="s">
        <v>282</v>
      </c>
      <c r="AC28" s="212" t="s">
        <v>282</v>
      </c>
      <c r="AD28" s="212" t="s">
        <v>282</v>
      </c>
      <c r="AE28" s="212" t="s">
        <v>282</v>
      </c>
      <c r="AF28" s="212" t="s">
        <v>282</v>
      </c>
      <c r="AG28" s="212" t="s">
        <v>282</v>
      </c>
      <c r="AH28" s="212" t="s">
        <v>282</v>
      </c>
      <c r="AI28" s="161" t="s">
        <v>636</v>
      </c>
      <c r="AJ28" s="161" t="s">
        <v>282</v>
      </c>
      <c r="AK28" s="161" t="s">
        <v>282</v>
      </c>
      <c r="AL28" s="161" t="s">
        <v>282</v>
      </c>
      <c r="AM28" s="161" t="s">
        <v>282</v>
      </c>
      <c r="AN28" s="161">
        <v>58.9</v>
      </c>
      <c r="AO28" s="161">
        <v>11.04</v>
      </c>
      <c r="AP28" s="161">
        <v>102</v>
      </c>
      <c r="AQ28" s="161" t="s">
        <v>282</v>
      </c>
      <c r="AR28" s="161" t="s">
        <v>282</v>
      </c>
      <c r="AS28" s="161" t="s">
        <v>282</v>
      </c>
      <c r="AT28" s="212">
        <v>62.37</v>
      </c>
      <c r="AU28" s="212">
        <v>13.26</v>
      </c>
      <c r="AV28" s="212">
        <v>102</v>
      </c>
      <c r="AW28" s="212" t="s">
        <v>282</v>
      </c>
      <c r="AX28" s="212" t="s">
        <v>282</v>
      </c>
      <c r="AY28" s="212" t="s">
        <v>282</v>
      </c>
      <c r="AZ28" s="212" t="s">
        <v>282</v>
      </c>
      <c r="BA28" s="212" t="s">
        <v>282</v>
      </c>
      <c r="BB28" s="212" t="s">
        <v>282</v>
      </c>
      <c r="BC28" s="212" t="s">
        <v>282</v>
      </c>
      <c r="BD28" s="212" t="s">
        <v>282</v>
      </c>
      <c r="BE28" s="212" t="s">
        <v>282</v>
      </c>
      <c r="BF28" s="212" t="s">
        <v>282</v>
      </c>
      <c r="BG28" s="212" t="s">
        <v>282</v>
      </c>
      <c r="BH28" s="212" t="s">
        <v>282</v>
      </c>
      <c r="BI28" s="212" t="s">
        <v>282</v>
      </c>
      <c r="BJ28" s="212" t="s">
        <v>282</v>
      </c>
      <c r="BK28" s="212" t="s">
        <v>282</v>
      </c>
      <c r="BL28" s="212" t="s">
        <v>282</v>
      </c>
      <c r="BM28" s="212" t="s">
        <v>282</v>
      </c>
      <c r="BN28" s="212" t="s">
        <v>282</v>
      </c>
      <c r="BO28" s="212" t="s">
        <v>282</v>
      </c>
      <c r="BP28" s="212" t="s">
        <v>282</v>
      </c>
      <c r="BQ28" s="212" t="s">
        <v>282</v>
      </c>
      <c r="BR28" s="212" t="s">
        <v>282</v>
      </c>
      <c r="BS28" s="212" t="s">
        <v>282</v>
      </c>
      <c r="BT28" s="212" t="s">
        <v>282</v>
      </c>
      <c r="BU28" s="212" t="s">
        <v>282</v>
      </c>
      <c r="BV28" s="212" t="s">
        <v>282</v>
      </c>
      <c r="BW28" s="212" t="s">
        <v>282</v>
      </c>
      <c r="BX28" s="212" t="s">
        <v>282</v>
      </c>
      <c r="BY28" s="212" t="s">
        <v>282</v>
      </c>
      <c r="BZ28" s="212" t="s">
        <v>282</v>
      </c>
      <c r="CA28" s="212" t="s">
        <v>282</v>
      </c>
      <c r="CB28" s="212" t="s">
        <v>282</v>
      </c>
      <c r="CC28" s="212" t="s">
        <v>282</v>
      </c>
      <c r="CD28" s="212" t="s">
        <v>282</v>
      </c>
      <c r="CE28" s="212" t="s">
        <v>282</v>
      </c>
      <c r="CF28" s="212" t="s">
        <v>282</v>
      </c>
      <c r="CG28" s="212" t="s">
        <v>282</v>
      </c>
      <c r="CH28" s="212" t="s">
        <v>282</v>
      </c>
      <c r="CI28" s="212" t="s">
        <v>282</v>
      </c>
      <c r="CJ28" s="212" t="s">
        <v>282</v>
      </c>
      <c r="CK28" s="212" t="s">
        <v>282</v>
      </c>
      <c r="CL28" s="212" t="s">
        <v>282</v>
      </c>
      <c r="CM28" s="212" t="s">
        <v>282</v>
      </c>
      <c r="CN28" s="212" t="s">
        <v>282</v>
      </c>
      <c r="CO28" s="212" t="s">
        <v>282</v>
      </c>
      <c r="CP28" s="212" t="s">
        <v>282</v>
      </c>
      <c r="CQ28" s="212" t="s">
        <v>282</v>
      </c>
      <c r="CR28" s="212" t="s">
        <v>282</v>
      </c>
      <c r="CS28" s="212" t="s">
        <v>282</v>
      </c>
      <c r="CT28" s="212" t="s">
        <v>282</v>
      </c>
      <c r="CU28" s="212" t="s">
        <v>282</v>
      </c>
      <c r="CV28" s="212" t="s">
        <v>282</v>
      </c>
      <c r="CW28" s="212" t="s">
        <v>282</v>
      </c>
      <c r="CX28" s="212" t="s">
        <v>282</v>
      </c>
      <c r="CY28" s="212" t="s">
        <v>282</v>
      </c>
      <c r="CZ28" s="212" t="s">
        <v>282</v>
      </c>
      <c r="DA28" s="212" t="s">
        <v>282</v>
      </c>
      <c r="DB28" s="212" t="s">
        <v>282</v>
      </c>
      <c r="DC28" s="212" t="s">
        <v>282</v>
      </c>
      <c r="DD28" s="212" t="s">
        <v>282</v>
      </c>
      <c r="DE28" s="212" t="s">
        <v>282</v>
      </c>
      <c r="DF28" s="212" t="s">
        <v>282</v>
      </c>
      <c r="DG28" s="212" t="s">
        <v>282</v>
      </c>
      <c r="DH28" s="212" t="s">
        <v>282</v>
      </c>
      <c r="DI28" s="212" t="s">
        <v>282</v>
      </c>
      <c r="DJ28" s="212" t="s">
        <v>282</v>
      </c>
      <c r="DK28" s="212" t="s">
        <v>282</v>
      </c>
      <c r="DL28" s="212" t="s">
        <v>282</v>
      </c>
      <c r="DM28" s="212" t="s">
        <v>282</v>
      </c>
      <c r="DN28" s="212" t="s">
        <v>282</v>
      </c>
      <c r="DO28" s="212" t="s">
        <v>282</v>
      </c>
      <c r="DP28" s="212" t="s">
        <v>282</v>
      </c>
      <c r="DQ28" s="212" t="s">
        <v>282</v>
      </c>
      <c r="DR28" s="212" t="s">
        <v>282</v>
      </c>
      <c r="DS28" s="212" t="s">
        <v>282</v>
      </c>
      <c r="DT28" s="212" t="s">
        <v>282</v>
      </c>
      <c r="DU28" s="212" t="s">
        <v>282</v>
      </c>
      <c r="DV28" s="212" t="s">
        <v>282</v>
      </c>
    </row>
    <row r="29" spans="1:126" s="212" customFormat="1" x14ac:dyDescent="0.25">
      <c r="A29" s="212" t="s">
        <v>8108</v>
      </c>
      <c r="B29" s="159" t="s">
        <v>282</v>
      </c>
      <c r="C29" s="159" t="s">
        <v>5328</v>
      </c>
      <c r="D29" s="159" t="s">
        <v>13162</v>
      </c>
      <c r="E29" s="159" t="s">
        <v>13158</v>
      </c>
      <c r="F29" s="159" t="s">
        <v>10534</v>
      </c>
      <c r="G29" s="159" t="s">
        <v>10880</v>
      </c>
      <c r="J29" s="212">
        <v>3</v>
      </c>
      <c r="K29" s="212">
        <v>2</v>
      </c>
      <c r="L29" s="212" t="s">
        <v>673</v>
      </c>
      <c r="M29" s="159" t="s">
        <v>183</v>
      </c>
      <c r="N29" s="212" t="s">
        <v>282</v>
      </c>
      <c r="O29" s="212" t="s">
        <v>282</v>
      </c>
      <c r="P29" s="212" t="s">
        <v>282</v>
      </c>
      <c r="Q29" s="212">
        <v>12.73</v>
      </c>
      <c r="R29" s="212">
        <v>5.46</v>
      </c>
      <c r="S29" s="212">
        <v>102</v>
      </c>
      <c r="T29" s="212" t="s">
        <v>282</v>
      </c>
      <c r="U29" s="212" t="s">
        <v>282</v>
      </c>
      <c r="V29" s="212" t="s">
        <v>282</v>
      </c>
      <c r="W29" s="212">
        <v>9.4</v>
      </c>
      <c r="X29" s="212">
        <v>5.36</v>
      </c>
      <c r="Y29" s="212">
        <v>102</v>
      </c>
      <c r="Z29" s="212" t="s">
        <v>282</v>
      </c>
      <c r="AA29" s="212" t="s">
        <v>282</v>
      </c>
      <c r="AB29" s="212" t="s">
        <v>282</v>
      </c>
      <c r="AC29" s="212" t="s">
        <v>282</v>
      </c>
      <c r="AD29" s="212" t="s">
        <v>282</v>
      </c>
      <c r="AE29" s="212" t="s">
        <v>282</v>
      </c>
      <c r="AF29" s="212" t="s">
        <v>282</v>
      </c>
      <c r="AG29" s="212" t="s">
        <v>282</v>
      </c>
      <c r="AH29" s="212" t="s">
        <v>282</v>
      </c>
      <c r="AI29" s="161" t="s">
        <v>636</v>
      </c>
      <c r="AJ29" s="161" t="s">
        <v>282</v>
      </c>
      <c r="AK29" s="161" t="s">
        <v>282</v>
      </c>
      <c r="AL29" s="161" t="s">
        <v>282</v>
      </c>
      <c r="AM29" s="161" t="s">
        <v>282</v>
      </c>
      <c r="AN29" s="161">
        <v>11.92</v>
      </c>
      <c r="AO29" s="161">
        <v>6.02</v>
      </c>
      <c r="AP29" s="161">
        <v>102</v>
      </c>
      <c r="AQ29" s="161" t="s">
        <v>282</v>
      </c>
      <c r="AR29" s="161" t="s">
        <v>282</v>
      </c>
      <c r="AS29" s="161" t="s">
        <v>282</v>
      </c>
      <c r="AT29" s="212">
        <v>11.29</v>
      </c>
      <c r="AU29" s="212">
        <v>6.18</v>
      </c>
      <c r="AV29" s="212">
        <v>102</v>
      </c>
      <c r="AW29" s="212" t="s">
        <v>282</v>
      </c>
      <c r="AX29" s="212" t="s">
        <v>282</v>
      </c>
      <c r="AY29" s="212" t="s">
        <v>282</v>
      </c>
      <c r="AZ29" s="212" t="s">
        <v>282</v>
      </c>
      <c r="BA29" s="212" t="s">
        <v>282</v>
      </c>
      <c r="BB29" s="212" t="s">
        <v>282</v>
      </c>
      <c r="BC29" s="212" t="s">
        <v>282</v>
      </c>
      <c r="BD29" s="212" t="s">
        <v>282</v>
      </c>
      <c r="BE29" s="212" t="s">
        <v>282</v>
      </c>
      <c r="BF29" s="212" t="s">
        <v>282</v>
      </c>
      <c r="BG29" s="212" t="s">
        <v>282</v>
      </c>
      <c r="BH29" s="212" t="s">
        <v>282</v>
      </c>
      <c r="BI29" s="212" t="s">
        <v>282</v>
      </c>
      <c r="BJ29" s="212" t="s">
        <v>282</v>
      </c>
      <c r="BK29" s="212" t="s">
        <v>282</v>
      </c>
      <c r="BL29" s="212" t="s">
        <v>282</v>
      </c>
      <c r="BM29" s="212" t="s">
        <v>282</v>
      </c>
      <c r="BN29" s="212" t="s">
        <v>282</v>
      </c>
      <c r="BO29" s="212" t="s">
        <v>282</v>
      </c>
      <c r="BP29" s="212" t="s">
        <v>282</v>
      </c>
      <c r="BQ29" s="212" t="s">
        <v>282</v>
      </c>
      <c r="BR29" s="212" t="s">
        <v>282</v>
      </c>
      <c r="BS29" s="212" t="s">
        <v>282</v>
      </c>
      <c r="BT29" s="212" t="s">
        <v>282</v>
      </c>
      <c r="BU29" s="212" t="s">
        <v>282</v>
      </c>
      <c r="BV29" s="212" t="s">
        <v>282</v>
      </c>
      <c r="BW29" s="212" t="s">
        <v>282</v>
      </c>
      <c r="BX29" s="212" t="s">
        <v>282</v>
      </c>
      <c r="BY29" s="212" t="s">
        <v>282</v>
      </c>
      <c r="BZ29" s="212" t="s">
        <v>282</v>
      </c>
      <c r="CA29" s="212" t="s">
        <v>282</v>
      </c>
      <c r="CB29" s="212" t="s">
        <v>282</v>
      </c>
      <c r="CC29" s="212" t="s">
        <v>282</v>
      </c>
      <c r="CD29" s="212" t="s">
        <v>282</v>
      </c>
      <c r="CE29" s="212" t="s">
        <v>282</v>
      </c>
      <c r="CF29" s="212" t="s">
        <v>282</v>
      </c>
      <c r="CG29" s="212" t="s">
        <v>282</v>
      </c>
      <c r="CH29" s="212" t="s">
        <v>282</v>
      </c>
      <c r="CI29" s="212" t="s">
        <v>282</v>
      </c>
      <c r="CJ29" s="212" t="s">
        <v>282</v>
      </c>
      <c r="CK29" s="212" t="s">
        <v>282</v>
      </c>
      <c r="CL29" s="212" t="s">
        <v>282</v>
      </c>
      <c r="CM29" s="212" t="s">
        <v>282</v>
      </c>
      <c r="CN29" s="212" t="s">
        <v>282</v>
      </c>
      <c r="CO29" s="212" t="s">
        <v>282</v>
      </c>
      <c r="CP29" s="212" t="s">
        <v>282</v>
      </c>
      <c r="CQ29" s="212" t="s">
        <v>282</v>
      </c>
      <c r="CR29" s="212" t="s">
        <v>282</v>
      </c>
      <c r="CS29" s="212" t="s">
        <v>282</v>
      </c>
      <c r="CT29" s="212" t="s">
        <v>282</v>
      </c>
      <c r="CU29" s="212" t="s">
        <v>282</v>
      </c>
      <c r="CV29" s="212" t="s">
        <v>282</v>
      </c>
      <c r="CW29" s="212" t="s">
        <v>282</v>
      </c>
      <c r="CX29" s="212" t="s">
        <v>282</v>
      </c>
      <c r="CY29" s="212" t="s">
        <v>282</v>
      </c>
      <c r="CZ29" s="212" t="s">
        <v>282</v>
      </c>
      <c r="DA29" s="212" t="s">
        <v>282</v>
      </c>
      <c r="DB29" s="212" t="s">
        <v>282</v>
      </c>
      <c r="DC29" s="212" t="s">
        <v>282</v>
      </c>
      <c r="DD29" s="212" t="s">
        <v>282</v>
      </c>
      <c r="DE29" s="212" t="s">
        <v>282</v>
      </c>
      <c r="DF29" s="212" t="s">
        <v>282</v>
      </c>
      <c r="DG29" s="212" t="s">
        <v>282</v>
      </c>
      <c r="DH29" s="212" t="s">
        <v>282</v>
      </c>
      <c r="DI29" s="212" t="s">
        <v>282</v>
      </c>
      <c r="DJ29" s="212" t="s">
        <v>282</v>
      </c>
      <c r="DK29" s="212" t="s">
        <v>282</v>
      </c>
      <c r="DL29" s="212" t="s">
        <v>282</v>
      </c>
      <c r="DM29" s="212" t="s">
        <v>282</v>
      </c>
      <c r="DN29" s="212" t="s">
        <v>282</v>
      </c>
      <c r="DO29" s="212" t="s">
        <v>282</v>
      </c>
      <c r="DP29" s="212" t="s">
        <v>282</v>
      </c>
      <c r="DQ29" s="212" t="s">
        <v>282</v>
      </c>
      <c r="DR29" s="212" t="s">
        <v>282</v>
      </c>
      <c r="DS29" s="212" t="s">
        <v>282</v>
      </c>
      <c r="DT29" s="212" t="s">
        <v>282</v>
      </c>
      <c r="DU29" s="212" t="s">
        <v>282</v>
      </c>
      <c r="DV29" s="212" t="s">
        <v>282</v>
      </c>
    </row>
    <row r="30" spans="1:126" s="212" customFormat="1" x14ac:dyDescent="0.25">
      <c r="A30" s="161" t="s">
        <v>14468</v>
      </c>
      <c r="B30" s="212" t="s">
        <v>17929</v>
      </c>
      <c r="C30" s="212" t="s">
        <v>5328</v>
      </c>
      <c r="D30" s="159" t="s">
        <v>10574</v>
      </c>
      <c r="E30" s="159" t="s">
        <v>14613</v>
      </c>
      <c r="F30" s="159" t="s">
        <v>10534</v>
      </c>
      <c r="G30" s="159" t="s">
        <v>10535</v>
      </c>
      <c r="J30" s="212">
        <v>6</v>
      </c>
      <c r="K30" s="212">
        <v>4</v>
      </c>
      <c r="L30" s="66" t="s">
        <v>673</v>
      </c>
      <c r="M30" s="159" t="s">
        <v>183</v>
      </c>
      <c r="N30" s="212" t="s">
        <v>282</v>
      </c>
      <c r="O30" s="212" t="s">
        <v>282</v>
      </c>
      <c r="P30" s="212" t="s">
        <v>282</v>
      </c>
      <c r="Q30" s="212">
        <v>12.24</v>
      </c>
      <c r="R30" s="212">
        <v>5.72</v>
      </c>
      <c r="S30" s="212">
        <v>38</v>
      </c>
      <c r="T30" s="212" t="s">
        <v>282</v>
      </c>
      <c r="U30" s="212" t="s">
        <v>282</v>
      </c>
      <c r="V30" s="212" t="s">
        <v>282</v>
      </c>
      <c r="W30" s="212" t="s">
        <v>282</v>
      </c>
      <c r="X30" s="212" t="s">
        <v>282</v>
      </c>
      <c r="Y30" s="212" t="s">
        <v>282</v>
      </c>
      <c r="Z30" s="212">
        <v>17.3</v>
      </c>
      <c r="AA30" s="212">
        <v>7.38</v>
      </c>
      <c r="AB30" s="212">
        <v>23</v>
      </c>
      <c r="AC30" s="212" t="s">
        <v>282</v>
      </c>
      <c r="AD30" s="212" t="s">
        <v>282</v>
      </c>
      <c r="AE30" s="212" t="s">
        <v>282</v>
      </c>
      <c r="AF30" s="212" t="s">
        <v>282</v>
      </c>
      <c r="AG30" s="212" t="s">
        <v>282</v>
      </c>
      <c r="AH30" s="212" t="s">
        <v>282</v>
      </c>
      <c r="AI30" s="66" t="s">
        <v>673</v>
      </c>
      <c r="AJ30" s="159" t="s">
        <v>183</v>
      </c>
      <c r="AK30" s="159" t="s">
        <v>282</v>
      </c>
      <c r="AL30" s="159" t="s">
        <v>282</v>
      </c>
      <c r="AM30" s="159" t="s">
        <v>282</v>
      </c>
      <c r="AN30" s="159">
        <v>12.42</v>
      </c>
      <c r="AO30" s="159">
        <v>5.22</v>
      </c>
      <c r="AP30" s="159">
        <v>45</v>
      </c>
      <c r="AQ30" s="212" t="s">
        <v>282</v>
      </c>
      <c r="AR30" s="212" t="s">
        <v>282</v>
      </c>
      <c r="AS30" s="212" t="s">
        <v>282</v>
      </c>
      <c r="AT30" s="212" t="s">
        <v>282</v>
      </c>
      <c r="AU30" s="212" t="s">
        <v>282</v>
      </c>
      <c r="AV30" s="212" t="s">
        <v>282</v>
      </c>
      <c r="AW30" s="212">
        <v>16.100000000000001</v>
      </c>
      <c r="AX30" s="212">
        <v>6.27</v>
      </c>
      <c r="AY30" s="212">
        <v>20</v>
      </c>
      <c r="AZ30" s="212" t="s">
        <v>282</v>
      </c>
      <c r="BA30" s="212" t="s">
        <v>282</v>
      </c>
      <c r="BB30" s="212" t="s">
        <v>282</v>
      </c>
      <c r="BC30" s="212" t="s">
        <v>282</v>
      </c>
      <c r="BD30" s="212" t="s">
        <v>282</v>
      </c>
      <c r="BE30" s="212" t="s">
        <v>282</v>
      </c>
      <c r="BF30" s="159" t="s">
        <v>671</v>
      </c>
      <c r="BG30" s="159" t="s">
        <v>282</v>
      </c>
      <c r="BH30" s="159" t="s">
        <v>282</v>
      </c>
      <c r="BI30" s="159" t="s">
        <v>282</v>
      </c>
      <c r="BJ30" s="159" t="s">
        <v>282</v>
      </c>
      <c r="BK30" s="212">
        <v>12.73</v>
      </c>
      <c r="BL30" s="212">
        <v>6.64</v>
      </c>
      <c r="BM30" s="212">
        <v>37</v>
      </c>
      <c r="BN30" s="212" t="s">
        <v>282</v>
      </c>
      <c r="BO30" s="212" t="s">
        <v>282</v>
      </c>
      <c r="BP30" s="212" t="s">
        <v>282</v>
      </c>
      <c r="BQ30" s="212" t="s">
        <v>282</v>
      </c>
      <c r="BR30" s="212" t="s">
        <v>282</v>
      </c>
      <c r="BS30" s="212" t="s">
        <v>282</v>
      </c>
      <c r="BT30" s="212">
        <v>14.78</v>
      </c>
      <c r="BU30" s="212">
        <v>6.97</v>
      </c>
      <c r="BV30" s="212">
        <v>27</v>
      </c>
      <c r="BW30" s="212" t="s">
        <v>282</v>
      </c>
      <c r="BX30" s="212" t="s">
        <v>282</v>
      </c>
      <c r="BY30" s="212" t="s">
        <v>282</v>
      </c>
      <c r="BZ30" s="212" t="s">
        <v>282</v>
      </c>
      <c r="CA30" s="212" t="s">
        <v>282</v>
      </c>
      <c r="CB30" s="212" t="s">
        <v>282</v>
      </c>
      <c r="CC30" s="159" t="s">
        <v>306</v>
      </c>
      <c r="CD30" s="159" t="s">
        <v>282</v>
      </c>
      <c r="CE30" s="159" t="s">
        <v>282</v>
      </c>
      <c r="CF30" s="159" t="s">
        <v>282</v>
      </c>
      <c r="CG30" s="159" t="s">
        <v>282</v>
      </c>
      <c r="CH30" s="212">
        <v>12.06</v>
      </c>
      <c r="CI30" s="212">
        <v>4.8099999999999996</v>
      </c>
      <c r="CJ30" s="212">
        <v>35</v>
      </c>
      <c r="CK30" s="212" t="s">
        <v>282</v>
      </c>
      <c r="CL30" s="212" t="s">
        <v>282</v>
      </c>
      <c r="CM30" s="212" t="s">
        <v>282</v>
      </c>
      <c r="CN30" s="212" t="s">
        <v>282</v>
      </c>
      <c r="CO30" s="212" t="s">
        <v>282</v>
      </c>
      <c r="CP30" s="212" t="s">
        <v>282</v>
      </c>
      <c r="CQ30" s="212">
        <v>11.14</v>
      </c>
      <c r="CR30" s="212">
        <v>6.2</v>
      </c>
      <c r="CS30" s="212">
        <v>22</v>
      </c>
      <c r="CT30" s="212" t="s">
        <v>282</v>
      </c>
      <c r="CU30" s="212" t="s">
        <v>282</v>
      </c>
      <c r="CV30" s="212" t="s">
        <v>282</v>
      </c>
      <c r="CW30" s="212" t="s">
        <v>282</v>
      </c>
      <c r="CX30" s="212" t="s">
        <v>282</v>
      </c>
      <c r="CY30" s="212" t="s">
        <v>282</v>
      </c>
      <c r="CZ30" s="212" t="s">
        <v>282</v>
      </c>
      <c r="DA30" s="212" t="s">
        <v>282</v>
      </c>
      <c r="DB30" s="212" t="s">
        <v>282</v>
      </c>
      <c r="DC30" s="212" t="s">
        <v>282</v>
      </c>
      <c r="DD30" s="212" t="s">
        <v>282</v>
      </c>
      <c r="DE30" s="212" t="s">
        <v>282</v>
      </c>
      <c r="DF30" s="212" t="s">
        <v>282</v>
      </c>
      <c r="DG30" s="212" t="s">
        <v>282</v>
      </c>
      <c r="DH30" s="212" t="s">
        <v>282</v>
      </c>
      <c r="DI30" s="212" t="s">
        <v>282</v>
      </c>
      <c r="DJ30" s="212" t="s">
        <v>282</v>
      </c>
      <c r="DK30" s="212" t="s">
        <v>282</v>
      </c>
      <c r="DL30" s="212" t="s">
        <v>282</v>
      </c>
      <c r="DM30" s="212" t="s">
        <v>282</v>
      </c>
      <c r="DN30" s="212" t="s">
        <v>282</v>
      </c>
      <c r="DO30" s="212" t="s">
        <v>282</v>
      </c>
      <c r="DP30" s="212" t="s">
        <v>282</v>
      </c>
      <c r="DQ30" s="212" t="s">
        <v>282</v>
      </c>
      <c r="DR30" s="212" t="s">
        <v>282</v>
      </c>
      <c r="DS30" s="212" t="s">
        <v>282</v>
      </c>
      <c r="DT30" s="212" t="s">
        <v>282</v>
      </c>
      <c r="DU30" s="212" t="s">
        <v>282</v>
      </c>
      <c r="DV30" s="212" t="s">
        <v>282</v>
      </c>
    </row>
    <row r="31" spans="1:126" s="212" customFormat="1" x14ac:dyDescent="0.25">
      <c r="A31" s="161" t="s">
        <v>14468</v>
      </c>
      <c r="B31" s="212" t="s">
        <v>17929</v>
      </c>
      <c r="C31" s="212" t="s">
        <v>5328</v>
      </c>
      <c r="D31" s="159" t="s">
        <v>10574</v>
      </c>
      <c r="E31" s="159" t="s">
        <v>14613</v>
      </c>
      <c r="F31" s="159" t="s">
        <v>10534</v>
      </c>
      <c r="G31" s="159" t="s">
        <v>10535</v>
      </c>
      <c r="J31" s="212">
        <v>12</v>
      </c>
      <c r="K31" s="212">
        <v>3</v>
      </c>
      <c r="L31" s="66" t="s">
        <v>673</v>
      </c>
      <c r="M31" s="159" t="s">
        <v>183</v>
      </c>
      <c r="N31" s="212" t="s">
        <v>282</v>
      </c>
      <c r="O31" s="212" t="s">
        <v>282</v>
      </c>
      <c r="P31" s="212" t="s">
        <v>282</v>
      </c>
      <c r="Q31" s="212">
        <v>12.24</v>
      </c>
      <c r="R31" s="212">
        <v>5.72</v>
      </c>
      <c r="S31" s="212">
        <v>38</v>
      </c>
      <c r="T31" s="212" t="s">
        <v>282</v>
      </c>
      <c r="U31" s="212" t="s">
        <v>282</v>
      </c>
      <c r="V31" s="212" t="s">
        <v>282</v>
      </c>
      <c r="W31" s="212" t="s">
        <v>282</v>
      </c>
      <c r="X31" s="212" t="s">
        <v>282</v>
      </c>
      <c r="Y31" s="212" t="s">
        <v>282</v>
      </c>
      <c r="Z31" s="212">
        <v>17.899999999999999</v>
      </c>
      <c r="AA31" s="212">
        <v>5.22</v>
      </c>
      <c r="AB31" s="212">
        <v>21</v>
      </c>
      <c r="AC31" s="212" t="s">
        <v>282</v>
      </c>
      <c r="AD31" s="212" t="s">
        <v>282</v>
      </c>
      <c r="AE31" s="212" t="s">
        <v>282</v>
      </c>
      <c r="AF31" s="212" t="s">
        <v>282</v>
      </c>
      <c r="AG31" s="212" t="s">
        <v>282</v>
      </c>
      <c r="AH31" s="212" t="s">
        <v>282</v>
      </c>
      <c r="AI31" s="66" t="s">
        <v>673</v>
      </c>
      <c r="AJ31" s="159" t="s">
        <v>183</v>
      </c>
      <c r="AK31" s="159" t="s">
        <v>282</v>
      </c>
      <c r="AL31" s="159" t="s">
        <v>282</v>
      </c>
      <c r="AM31" s="159" t="s">
        <v>282</v>
      </c>
      <c r="AN31" s="159">
        <v>12.42</v>
      </c>
      <c r="AO31" s="159">
        <v>5.22</v>
      </c>
      <c r="AP31" s="159">
        <v>45</v>
      </c>
      <c r="AQ31" s="212" t="s">
        <v>282</v>
      </c>
      <c r="AR31" s="212" t="s">
        <v>282</v>
      </c>
      <c r="AS31" s="212" t="s">
        <v>282</v>
      </c>
      <c r="AT31" s="212" t="s">
        <v>282</v>
      </c>
      <c r="AU31" s="212" t="s">
        <v>282</v>
      </c>
      <c r="AV31" s="212" t="s">
        <v>282</v>
      </c>
      <c r="AW31" s="212">
        <v>15.86</v>
      </c>
      <c r="AX31" s="212">
        <v>6.86</v>
      </c>
      <c r="AY31" s="212">
        <v>14</v>
      </c>
      <c r="AZ31" s="212" t="s">
        <v>282</v>
      </c>
      <c r="BA31" s="212" t="s">
        <v>282</v>
      </c>
      <c r="BB31" s="212" t="s">
        <v>282</v>
      </c>
      <c r="BC31" s="212" t="s">
        <v>282</v>
      </c>
      <c r="BD31" s="212" t="s">
        <v>282</v>
      </c>
      <c r="BE31" s="212" t="s">
        <v>282</v>
      </c>
      <c r="BF31" s="159" t="s">
        <v>671</v>
      </c>
      <c r="BG31" s="159" t="s">
        <v>282</v>
      </c>
      <c r="BH31" s="159" t="s">
        <v>282</v>
      </c>
      <c r="BI31" s="159" t="s">
        <v>282</v>
      </c>
      <c r="BJ31" s="159" t="s">
        <v>282</v>
      </c>
      <c r="BK31" s="212">
        <v>12.73</v>
      </c>
      <c r="BL31" s="212">
        <v>6.64</v>
      </c>
      <c r="BM31" s="212">
        <v>37</v>
      </c>
      <c r="BN31" s="212" t="s">
        <v>282</v>
      </c>
      <c r="BO31" s="212" t="s">
        <v>282</v>
      </c>
      <c r="BP31" s="212" t="s">
        <v>282</v>
      </c>
      <c r="BQ31" s="212" t="s">
        <v>282</v>
      </c>
      <c r="BR31" s="212" t="s">
        <v>282</v>
      </c>
      <c r="BS31" s="212" t="s">
        <v>282</v>
      </c>
      <c r="BT31" s="212">
        <v>15.77</v>
      </c>
      <c r="BU31" s="212">
        <v>7.67</v>
      </c>
      <c r="BV31" s="212">
        <v>22</v>
      </c>
      <c r="BW31" s="212" t="s">
        <v>282</v>
      </c>
      <c r="BX31" s="212" t="s">
        <v>282</v>
      </c>
      <c r="BY31" s="212" t="s">
        <v>282</v>
      </c>
      <c r="BZ31" s="212" t="s">
        <v>282</v>
      </c>
      <c r="CA31" s="212" t="s">
        <v>282</v>
      </c>
      <c r="CB31" s="212" t="s">
        <v>282</v>
      </c>
      <c r="CC31" s="212" t="s">
        <v>282</v>
      </c>
      <c r="CD31" s="212" t="s">
        <v>282</v>
      </c>
      <c r="CE31" s="212" t="s">
        <v>282</v>
      </c>
      <c r="CF31" s="212" t="s">
        <v>282</v>
      </c>
      <c r="CG31" s="212" t="s">
        <v>282</v>
      </c>
      <c r="CH31" s="212" t="s">
        <v>282</v>
      </c>
      <c r="CI31" s="212" t="s">
        <v>282</v>
      </c>
      <c r="CJ31" s="212" t="s">
        <v>282</v>
      </c>
      <c r="CK31" s="212" t="s">
        <v>282</v>
      </c>
      <c r="CL31" s="212" t="s">
        <v>282</v>
      </c>
      <c r="CM31" s="212" t="s">
        <v>282</v>
      </c>
      <c r="CN31" s="212" t="s">
        <v>282</v>
      </c>
      <c r="CO31" s="212" t="s">
        <v>282</v>
      </c>
      <c r="CP31" s="212" t="s">
        <v>282</v>
      </c>
      <c r="CQ31" s="212" t="s">
        <v>282</v>
      </c>
      <c r="CR31" s="212" t="s">
        <v>282</v>
      </c>
      <c r="CS31" s="212" t="s">
        <v>282</v>
      </c>
      <c r="CT31" s="212" t="s">
        <v>282</v>
      </c>
      <c r="CU31" s="212" t="s">
        <v>282</v>
      </c>
      <c r="CV31" s="212" t="s">
        <v>282</v>
      </c>
      <c r="CW31" s="212" t="s">
        <v>282</v>
      </c>
      <c r="CX31" s="212" t="s">
        <v>282</v>
      </c>
      <c r="CY31" s="212" t="s">
        <v>282</v>
      </c>
      <c r="CZ31" s="212" t="s">
        <v>282</v>
      </c>
      <c r="DA31" s="212" t="s">
        <v>282</v>
      </c>
      <c r="DB31" s="212" t="s">
        <v>282</v>
      </c>
      <c r="DC31" s="212" t="s">
        <v>282</v>
      </c>
      <c r="DD31" s="212" t="s">
        <v>282</v>
      </c>
      <c r="DE31" s="212" t="s">
        <v>282</v>
      </c>
      <c r="DF31" s="212" t="s">
        <v>282</v>
      </c>
      <c r="DG31" s="212" t="s">
        <v>282</v>
      </c>
      <c r="DH31" s="212" t="s">
        <v>282</v>
      </c>
      <c r="DI31" s="212" t="s">
        <v>282</v>
      </c>
      <c r="DJ31" s="212" t="s">
        <v>282</v>
      </c>
      <c r="DK31" s="212" t="s">
        <v>282</v>
      </c>
      <c r="DL31" s="212" t="s">
        <v>282</v>
      </c>
      <c r="DM31" s="212" t="s">
        <v>282</v>
      </c>
      <c r="DN31" s="212" t="s">
        <v>282</v>
      </c>
      <c r="DO31" s="212" t="s">
        <v>282</v>
      </c>
      <c r="DP31" s="212" t="s">
        <v>282</v>
      </c>
      <c r="DQ31" s="212" t="s">
        <v>282</v>
      </c>
      <c r="DR31" s="212" t="s">
        <v>282</v>
      </c>
      <c r="DS31" s="212" t="s">
        <v>282</v>
      </c>
      <c r="DT31" s="212" t="s">
        <v>282</v>
      </c>
      <c r="DU31" s="212" t="s">
        <v>282</v>
      </c>
      <c r="DV31" s="212" t="s">
        <v>282</v>
      </c>
    </row>
    <row r="32" spans="1:126" s="212" customFormat="1" x14ac:dyDescent="0.25">
      <c r="A32" s="212" t="s">
        <v>4873</v>
      </c>
      <c r="B32" s="159" t="s">
        <v>11318</v>
      </c>
      <c r="C32" s="159" t="s">
        <v>5328</v>
      </c>
      <c r="D32" s="159" t="s">
        <v>11102</v>
      </c>
      <c r="E32" s="159" t="s">
        <v>5827</v>
      </c>
      <c r="F32" s="159" t="s">
        <v>10534</v>
      </c>
      <c r="G32" s="159" t="s">
        <v>10880</v>
      </c>
      <c r="J32" s="212">
        <v>6</v>
      </c>
      <c r="K32" s="212">
        <v>2</v>
      </c>
      <c r="L32" s="212" t="s">
        <v>10937</v>
      </c>
      <c r="M32" s="159" t="s">
        <v>183</v>
      </c>
      <c r="N32" s="159" t="s">
        <v>282</v>
      </c>
      <c r="O32" s="159" t="s">
        <v>282</v>
      </c>
      <c r="P32" s="159" t="s">
        <v>282</v>
      </c>
      <c r="Q32" s="212">
        <v>2.4</v>
      </c>
      <c r="R32" s="212">
        <v>0.5</v>
      </c>
      <c r="S32" s="212">
        <v>70</v>
      </c>
      <c r="T32" s="212" t="s">
        <v>282</v>
      </c>
      <c r="U32" s="212" t="s">
        <v>282</v>
      </c>
      <c r="V32" s="212" t="s">
        <v>282</v>
      </c>
      <c r="W32" s="212" t="s">
        <v>282</v>
      </c>
      <c r="X32" s="212" t="s">
        <v>282</v>
      </c>
      <c r="Y32" s="212" t="s">
        <v>282</v>
      </c>
      <c r="Z32" s="212">
        <v>2</v>
      </c>
      <c r="AA32" s="212">
        <v>0.5</v>
      </c>
      <c r="AB32" s="212">
        <v>62</v>
      </c>
      <c r="AC32" s="212" t="s">
        <v>282</v>
      </c>
      <c r="AD32" s="212" t="s">
        <v>282</v>
      </c>
      <c r="AE32" s="212" t="s">
        <v>282</v>
      </c>
      <c r="AF32" s="212" t="s">
        <v>282</v>
      </c>
      <c r="AG32" s="212" t="s">
        <v>282</v>
      </c>
      <c r="AH32" s="212" t="s">
        <v>282</v>
      </c>
      <c r="AI32" s="159" t="s">
        <v>306</v>
      </c>
      <c r="AJ32" s="159" t="s">
        <v>282</v>
      </c>
      <c r="AK32" s="159" t="s">
        <v>282</v>
      </c>
      <c r="AL32" s="159" t="s">
        <v>282</v>
      </c>
      <c r="AM32" s="159" t="s">
        <v>282</v>
      </c>
      <c r="AN32" s="159">
        <v>2.5</v>
      </c>
      <c r="AO32" s="159">
        <v>0.5</v>
      </c>
      <c r="AP32" s="159">
        <v>66</v>
      </c>
      <c r="AQ32" s="159" t="s">
        <v>282</v>
      </c>
      <c r="AR32" s="159" t="s">
        <v>282</v>
      </c>
      <c r="AS32" s="159" t="s">
        <v>282</v>
      </c>
      <c r="AT32" s="159" t="s">
        <v>282</v>
      </c>
      <c r="AU32" s="159" t="s">
        <v>282</v>
      </c>
      <c r="AV32" s="159" t="s">
        <v>282</v>
      </c>
      <c r="AW32" s="212">
        <v>2.2000000000000002</v>
      </c>
      <c r="AX32" s="212">
        <v>0.5</v>
      </c>
      <c r="AY32" s="212">
        <v>55</v>
      </c>
      <c r="AZ32" s="212" t="s">
        <v>282</v>
      </c>
      <c r="BA32" s="212" t="s">
        <v>282</v>
      </c>
      <c r="BB32" s="212" t="s">
        <v>282</v>
      </c>
      <c r="BC32" s="212" t="s">
        <v>282</v>
      </c>
      <c r="BD32" s="212" t="s">
        <v>282</v>
      </c>
      <c r="BE32" s="212" t="s">
        <v>282</v>
      </c>
      <c r="BF32" s="212" t="s">
        <v>282</v>
      </c>
      <c r="BG32" s="212" t="s">
        <v>282</v>
      </c>
      <c r="BH32" s="212" t="s">
        <v>282</v>
      </c>
      <c r="BI32" s="212" t="s">
        <v>282</v>
      </c>
      <c r="BJ32" s="212" t="s">
        <v>282</v>
      </c>
      <c r="BK32" s="212" t="s">
        <v>282</v>
      </c>
      <c r="BL32" s="212" t="s">
        <v>282</v>
      </c>
      <c r="BM32" s="212" t="s">
        <v>282</v>
      </c>
      <c r="BN32" s="212" t="s">
        <v>282</v>
      </c>
      <c r="BO32" s="212" t="s">
        <v>282</v>
      </c>
      <c r="BP32" s="212" t="s">
        <v>282</v>
      </c>
      <c r="BQ32" s="212" t="s">
        <v>282</v>
      </c>
      <c r="BR32" s="212" t="s">
        <v>282</v>
      </c>
      <c r="BS32" s="212" t="s">
        <v>282</v>
      </c>
      <c r="BT32" s="212" t="s">
        <v>282</v>
      </c>
      <c r="BU32" s="212" t="s">
        <v>282</v>
      </c>
      <c r="BV32" s="212" t="s">
        <v>282</v>
      </c>
      <c r="BW32" s="212" t="s">
        <v>282</v>
      </c>
      <c r="BX32" s="212" t="s">
        <v>282</v>
      </c>
      <c r="BY32" s="212" t="s">
        <v>282</v>
      </c>
      <c r="BZ32" s="212" t="s">
        <v>282</v>
      </c>
      <c r="CA32" s="212" t="s">
        <v>282</v>
      </c>
      <c r="CB32" s="212" t="s">
        <v>282</v>
      </c>
      <c r="CC32" s="212" t="s">
        <v>282</v>
      </c>
      <c r="CD32" s="212" t="s">
        <v>282</v>
      </c>
      <c r="CE32" s="212" t="s">
        <v>282</v>
      </c>
      <c r="CF32" s="212" t="s">
        <v>282</v>
      </c>
      <c r="CG32" s="212" t="s">
        <v>282</v>
      </c>
      <c r="CH32" s="212" t="s">
        <v>282</v>
      </c>
      <c r="CI32" s="212" t="s">
        <v>282</v>
      </c>
      <c r="CJ32" s="212" t="s">
        <v>282</v>
      </c>
      <c r="CK32" s="212" t="s">
        <v>282</v>
      </c>
      <c r="CL32" s="212" t="s">
        <v>282</v>
      </c>
      <c r="CM32" s="212" t="s">
        <v>282</v>
      </c>
      <c r="CN32" s="212" t="s">
        <v>282</v>
      </c>
      <c r="CO32" s="212" t="s">
        <v>282</v>
      </c>
      <c r="CP32" s="212" t="s">
        <v>282</v>
      </c>
      <c r="CQ32" s="212" t="s">
        <v>282</v>
      </c>
      <c r="CR32" s="212" t="s">
        <v>282</v>
      </c>
      <c r="CS32" s="212" t="s">
        <v>282</v>
      </c>
      <c r="CT32" s="212" t="s">
        <v>282</v>
      </c>
      <c r="CU32" s="212" t="s">
        <v>282</v>
      </c>
      <c r="CV32" s="212" t="s">
        <v>282</v>
      </c>
      <c r="CW32" s="212" t="s">
        <v>282</v>
      </c>
      <c r="CX32" s="212" t="s">
        <v>282</v>
      </c>
      <c r="CY32" s="212" t="s">
        <v>282</v>
      </c>
      <c r="CZ32" s="212" t="s">
        <v>282</v>
      </c>
      <c r="DA32" s="212" t="s">
        <v>282</v>
      </c>
      <c r="DB32" s="212" t="s">
        <v>282</v>
      </c>
      <c r="DC32" s="212" t="s">
        <v>282</v>
      </c>
      <c r="DD32" s="212" t="s">
        <v>282</v>
      </c>
      <c r="DE32" s="212" t="s">
        <v>282</v>
      </c>
      <c r="DF32" s="212" t="s">
        <v>282</v>
      </c>
      <c r="DG32" s="212" t="s">
        <v>282</v>
      </c>
      <c r="DH32" s="212" t="s">
        <v>282</v>
      </c>
      <c r="DI32" s="212" t="s">
        <v>282</v>
      </c>
      <c r="DJ32" s="212" t="s">
        <v>282</v>
      </c>
      <c r="DK32" s="212" t="s">
        <v>282</v>
      </c>
      <c r="DL32" s="212" t="s">
        <v>282</v>
      </c>
      <c r="DM32" s="212" t="s">
        <v>282</v>
      </c>
      <c r="DN32" s="212" t="s">
        <v>282</v>
      </c>
      <c r="DO32" s="212" t="s">
        <v>282</v>
      </c>
      <c r="DP32" s="212" t="s">
        <v>282</v>
      </c>
      <c r="DQ32" s="212" t="s">
        <v>282</v>
      </c>
      <c r="DR32" s="212" t="s">
        <v>282</v>
      </c>
      <c r="DS32" s="212" t="s">
        <v>282</v>
      </c>
      <c r="DT32" s="212" t="s">
        <v>282</v>
      </c>
      <c r="DU32" s="212" t="s">
        <v>282</v>
      </c>
      <c r="DV32" s="212" t="s">
        <v>282</v>
      </c>
    </row>
    <row r="33" spans="1:126" x14ac:dyDescent="0.25">
      <c r="A33" s="212" t="s">
        <v>8974</v>
      </c>
      <c r="B33" s="212" t="s">
        <v>11347</v>
      </c>
      <c r="C33" s="212" t="s">
        <v>5328</v>
      </c>
      <c r="D33" s="159" t="s">
        <v>10574</v>
      </c>
      <c r="E33" s="212" t="s">
        <v>10817</v>
      </c>
      <c r="F33" s="159" t="s">
        <v>10534</v>
      </c>
      <c r="G33" s="159" t="s">
        <v>10535</v>
      </c>
      <c r="J33">
        <v>8</v>
      </c>
      <c r="K33">
        <v>3</v>
      </c>
      <c r="L33" s="66" t="s">
        <v>11342</v>
      </c>
      <c r="M33" s="159" t="s">
        <v>183</v>
      </c>
      <c r="N33" s="212" t="s">
        <v>282</v>
      </c>
      <c r="O33" s="212" t="s">
        <v>282</v>
      </c>
      <c r="P33" s="212" t="s">
        <v>282</v>
      </c>
      <c r="Q33" s="212">
        <v>50.31</v>
      </c>
      <c r="R33" s="212">
        <v>11.55</v>
      </c>
      <c r="S33" s="212">
        <v>209</v>
      </c>
      <c r="T33" t="s">
        <v>282</v>
      </c>
      <c r="U33" t="s">
        <v>282</v>
      </c>
      <c r="V33" t="s">
        <v>282</v>
      </c>
      <c r="W33" t="s">
        <v>282</v>
      </c>
      <c r="X33" t="s">
        <v>282</v>
      </c>
      <c r="Y33" t="s">
        <v>282</v>
      </c>
      <c r="Z33">
        <v>48.24</v>
      </c>
      <c r="AA33">
        <v>12.46</v>
      </c>
      <c r="AB33">
        <v>135</v>
      </c>
      <c r="AC33" s="159" t="s">
        <v>282</v>
      </c>
      <c r="AD33" s="159" t="s">
        <v>282</v>
      </c>
      <c r="AE33" s="159" t="s">
        <v>282</v>
      </c>
      <c r="AF33" s="159" t="s">
        <v>282</v>
      </c>
      <c r="AG33" s="159" t="s">
        <v>282</v>
      </c>
      <c r="AH33" s="159" t="s">
        <v>282</v>
      </c>
      <c r="AI33" s="66" t="s">
        <v>11342</v>
      </c>
      <c r="AJ33" s="159" t="s">
        <v>183</v>
      </c>
      <c r="AK33" s="159" t="s">
        <v>282</v>
      </c>
      <c r="AL33" s="159" t="s">
        <v>282</v>
      </c>
      <c r="AM33" s="159" t="s">
        <v>282</v>
      </c>
      <c r="AN33" s="212">
        <v>51.2</v>
      </c>
      <c r="AO33" s="212">
        <v>10.08</v>
      </c>
      <c r="AP33" s="212">
        <v>242</v>
      </c>
      <c r="AQ33" t="s">
        <v>282</v>
      </c>
      <c r="AR33" s="212" t="s">
        <v>282</v>
      </c>
      <c r="AS33" s="212" t="s">
        <v>282</v>
      </c>
      <c r="AT33" s="212" t="s">
        <v>282</v>
      </c>
      <c r="AU33" s="212" t="s">
        <v>282</v>
      </c>
      <c r="AV33" s="212" t="s">
        <v>282</v>
      </c>
      <c r="AW33">
        <v>48.8</v>
      </c>
      <c r="AX33">
        <v>11.91</v>
      </c>
      <c r="AY33">
        <v>156</v>
      </c>
      <c r="AZ33" s="212" t="s">
        <v>282</v>
      </c>
      <c r="BA33" s="212" t="s">
        <v>282</v>
      </c>
      <c r="BB33" s="212" t="s">
        <v>282</v>
      </c>
      <c r="BC33" s="212" t="s">
        <v>282</v>
      </c>
      <c r="BD33" s="212" t="s">
        <v>282</v>
      </c>
      <c r="BE33" s="212" t="s">
        <v>282</v>
      </c>
      <c r="BF33" t="s">
        <v>811</v>
      </c>
      <c r="BG33" t="s">
        <v>282</v>
      </c>
      <c r="BH33" s="212" t="s">
        <v>282</v>
      </c>
      <c r="BI33" s="212" t="s">
        <v>282</v>
      </c>
      <c r="BJ33" s="212" t="s">
        <v>282</v>
      </c>
      <c r="BK33" s="212">
        <v>51.94</v>
      </c>
      <c r="BL33" s="212">
        <v>10.4</v>
      </c>
      <c r="BM33" s="212">
        <v>238</v>
      </c>
      <c r="BN33" t="s">
        <v>282</v>
      </c>
      <c r="BO33" s="212" t="s">
        <v>282</v>
      </c>
      <c r="BP33" s="212" t="s">
        <v>282</v>
      </c>
      <c r="BQ33" s="212" t="s">
        <v>282</v>
      </c>
      <c r="BR33" s="212" t="s">
        <v>282</v>
      </c>
      <c r="BS33" s="212" t="s">
        <v>282</v>
      </c>
      <c r="BT33">
        <v>49.8</v>
      </c>
      <c r="BU33">
        <v>10.88</v>
      </c>
      <c r="BV33">
        <v>150</v>
      </c>
      <c r="BW33" s="212" t="s">
        <v>282</v>
      </c>
      <c r="BX33" s="212" t="s">
        <v>282</v>
      </c>
      <c r="BY33" s="212" t="s">
        <v>282</v>
      </c>
      <c r="BZ33" s="212" t="s">
        <v>282</v>
      </c>
      <c r="CA33" s="212" t="s">
        <v>282</v>
      </c>
      <c r="CB33" s="212" t="s">
        <v>282</v>
      </c>
      <c r="CC33" s="212" t="s">
        <v>282</v>
      </c>
      <c r="CD33" s="212" t="s">
        <v>282</v>
      </c>
      <c r="CE33" s="212" t="s">
        <v>282</v>
      </c>
      <c r="CF33" s="212" t="s">
        <v>282</v>
      </c>
      <c r="CG33" s="212" t="s">
        <v>282</v>
      </c>
      <c r="CH33" s="212" t="s">
        <v>282</v>
      </c>
      <c r="CI33" s="212" t="s">
        <v>282</v>
      </c>
      <c r="CJ33" s="212" t="s">
        <v>282</v>
      </c>
      <c r="CK33" s="212" t="s">
        <v>282</v>
      </c>
      <c r="CL33" s="212" t="s">
        <v>282</v>
      </c>
      <c r="CM33" s="212" t="s">
        <v>282</v>
      </c>
      <c r="CN33" s="212" t="s">
        <v>282</v>
      </c>
      <c r="CO33" s="212" t="s">
        <v>282</v>
      </c>
      <c r="CP33" s="212" t="s">
        <v>282</v>
      </c>
      <c r="CQ33" s="212" t="s">
        <v>282</v>
      </c>
      <c r="CR33" s="212" t="s">
        <v>282</v>
      </c>
      <c r="CS33" s="212" t="s">
        <v>282</v>
      </c>
      <c r="CT33" s="212" t="s">
        <v>282</v>
      </c>
      <c r="CU33" s="212" t="s">
        <v>282</v>
      </c>
      <c r="CV33" s="212" t="s">
        <v>282</v>
      </c>
      <c r="CW33" s="212" t="s">
        <v>282</v>
      </c>
      <c r="CX33" s="212" t="s">
        <v>282</v>
      </c>
      <c r="CY33" s="212" t="s">
        <v>282</v>
      </c>
      <c r="CZ33" s="212" t="s">
        <v>282</v>
      </c>
      <c r="DA33" s="212" t="s">
        <v>282</v>
      </c>
      <c r="DB33" s="212" t="s">
        <v>282</v>
      </c>
      <c r="DC33" s="212" t="s">
        <v>282</v>
      </c>
      <c r="DD33" s="212" t="s">
        <v>282</v>
      </c>
      <c r="DE33" s="212" t="s">
        <v>282</v>
      </c>
      <c r="DF33" s="212" t="s">
        <v>282</v>
      </c>
      <c r="DG33" s="212" t="s">
        <v>282</v>
      </c>
      <c r="DH33" s="212" t="s">
        <v>282</v>
      </c>
      <c r="DI33" s="212" t="s">
        <v>282</v>
      </c>
      <c r="DJ33" s="212" t="s">
        <v>282</v>
      </c>
      <c r="DK33" s="212" t="s">
        <v>282</v>
      </c>
      <c r="DL33" s="212" t="s">
        <v>282</v>
      </c>
      <c r="DM33" s="212" t="s">
        <v>282</v>
      </c>
      <c r="DN33" s="212" t="s">
        <v>282</v>
      </c>
      <c r="DO33" s="212" t="s">
        <v>282</v>
      </c>
      <c r="DP33" s="212" t="s">
        <v>282</v>
      </c>
      <c r="DQ33" s="212" t="s">
        <v>282</v>
      </c>
      <c r="DR33" s="212" t="s">
        <v>282</v>
      </c>
      <c r="DS33" s="212" t="s">
        <v>282</v>
      </c>
      <c r="DT33" s="212" t="s">
        <v>282</v>
      </c>
      <c r="DU33" s="212" t="s">
        <v>282</v>
      </c>
      <c r="DV33" s="212" t="s">
        <v>282</v>
      </c>
    </row>
    <row r="34" spans="1:126" x14ac:dyDescent="0.25">
      <c r="A34" s="212" t="s">
        <v>8974</v>
      </c>
      <c r="B34" s="212" t="s">
        <v>11347</v>
      </c>
      <c r="C34" s="212" t="s">
        <v>5328</v>
      </c>
      <c r="D34" s="159" t="s">
        <v>10574</v>
      </c>
      <c r="E34" s="212" t="s">
        <v>10817</v>
      </c>
      <c r="F34" s="159" t="s">
        <v>10534</v>
      </c>
      <c r="G34" s="159" t="s">
        <v>10535</v>
      </c>
      <c r="J34">
        <v>20</v>
      </c>
      <c r="K34">
        <v>3</v>
      </c>
      <c r="L34" s="66" t="s">
        <v>11342</v>
      </c>
      <c r="M34" s="159" t="s">
        <v>183</v>
      </c>
      <c r="N34" s="212" t="s">
        <v>282</v>
      </c>
      <c r="O34" s="212" t="s">
        <v>282</v>
      </c>
      <c r="P34" s="212" t="s">
        <v>282</v>
      </c>
      <c r="Q34" s="212">
        <v>50.31</v>
      </c>
      <c r="R34" s="212">
        <v>11.55</v>
      </c>
      <c r="S34" s="212">
        <v>209</v>
      </c>
      <c r="T34" s="212" t="s">
        <v>282</v>
      </c>
      <c r="U34" s="212" t="s">
        <v>282</v>
      </c>
      <c r="V34" s="212" t="s">
        <v>282</v>
      </c>
      <c r="W34" s="212" t="s">
        <v>282</v>
      </c>
      <c r="X34" s="212" t="s">
        <v>282</v>
      </c>
      <c r="Y34" s="212" t="s">
        <v>282</v>
      </c>
      <c r="Z34">
        <v>47.45</v>
      </c>
      <c r="AA34">
        <v>13.19</v>
      </c>
      <c r="AB34">
        <v>122</v>
      </c>
      <c r="AC34" s="159" t="s">
        <v>282</v>
      </c>
      <c r="AD34" s="159" t="s">
        <v>282</v>
      </c>
      <c r="AE34" s="159" t="s">
        <v>282</v>
      </c>
      <c r="AF34" s="159" t="s">
        <v>282</v>
      </c>
      <c r="AG34" s="159" t="s">
        <v>282</v>
      </c>
      <c r="AH34" s="159" t="s">
        <v>282</v>
      </c>
      <c r="AI34" s="66" t="s">
        <v>11342</v>
      </c>
      <c r="AJ34" s="159" t="s">
        <v>183</v>
      </c>
      <c r="AK34" s="159" t="s">
        <v>282</v>
      </c>
      <c r="AL34" s="159" t="s">
        <v>282</v>
      </c>
      <c r="AM34" s="159" t="s">
        <v>282</v>
      </c>
      <c r="AN34" s="212">
        <v>51.2</v>
      </c>
      <c r="AO34" s="212">
        <v>10.08</v>
      </c>
      <c r="AP34" s="212">
        <v>242</v>
      </c>
      <c r="AQ34" s="212" t="s">
        <v>282</v>
      </c>
      <c r="AR34" s="212" t="s">
        <v>282</v>
      </c>
      <c r="AS34" s="212" t="s">
        <v>282</v>
      </c>
      <c r="AT34" s="212" t="s">
        <v>282</v>
      </c>
      <c r="AU34" s="212" t="s">
        <v>282</v>
      </c>
      <c r="AV34" s="212" t="s">
        <v>282</v>
      </c>
      <c r="AW34">
        <v>47.96</v>
      </c>
      <c r="AX34">
        <v>12.99</v>
      </c>
      <c r="AY34">
        <v>140</v>
      </c>
      <c r="AZ34" s="212" t="s">
        <v>282</v>
      </c>
      <c r="BA34" s="212" t="s">
        <v>282</v>
      </c>
      <c r="BB34" s="212" t="s">
        <v>282</v>
      </c>
      <c r="BC34" s="212" t="s">
        <v>282</v>
      </c>
      <c r="BD34" s="212" t="s">
        <v>282</v>
      </c>
      <c r="BE34" s="212" t="s">
        <v>282</v>
      </c>
      <c r="BF34" s="212" t="s">
        <v>811</v>
      </c>
      <c r="BG34" s="212" t="s">
        <v>282</v>
      </c>
      <c r="BH34" s="212" t="s">
        <v>282</v>
      </c>
      <c r="BI34" s="212" t="s">
        <v>282</v>
      </c>
      <c r="BJ34" s="212" t="s">
        <v>282</v>
      </c>
      <c r="BK34" s="212">
        <v>51.94</v>
      </c>
      <c r="BL34" s="212">
        <v>10.4</v>
      </c>
      <c r="BM34" s="212">
        <v>238</v>
      </c>
      <c r="BN34" s="212" t="s">
        <v>282</v>
      </c>
      <c r="BO34" s="212" t="s">
        <v>282</v>
      </c>
      <c r="BP34" s="212" t="s">
        <v>282</v>
      </c>
      <c r="BQ34" s="212" t="s">
        <v>282</v>
      </c>
      <c r="BR34" s="212" t="s">
        <v>282</v>
      </c>
      <c r="BS34" s="212" t="s">
        <v>282</v>
      </c>
      <c r="BT34">
        <v>49.92</v>
      </c>
      <c r="BU34">
        <v>10.7</v>
      </c>
      <c r="BV34">
        <v>137</v>
      </c>
      <c r="BW34" s="212" t="s">
        <v>282</v>
      </c>
      <c r="BX34" s="212" t="s">
        <v>282</v>
      </c>
      <c r="BY34" s="212" t="s">
        <v>282</v>
      </c>
      <c r="BZ34" s="212" t="s">
        <v>282</v>
      </c>
      <c r="CA34" s="212" t="s">
        <v>282</v>
      </c>
      <c r="CB34" s="212" t="s">
        <v>282</v>
      </c>
      <c r="CC34" s="212" t="s">
        <v>282</v>
      </c>
      <c r="CD34" s="212" t="s">
        <v>282</v>
      </c>
      <c r="CE34" s="212" t="s">
        <v>282</v>
      </c>
      <c r="CF34" s="212" t="s">
        <v>282</v>
      </c>
      <c r="CG34" s="212" t="s">
        <v>282</v>
      </c>
      <c r="CH34" s="212" t="s">
        <v>282</v>
      </c>
      <c r="CI34" s="212" t="s">
        <v>282</v>
      </c>
      <c r="CJ34" s="212" t="s">
        <v>282</v>
      </c>
      <c r="CK34" s="212" t="s">
        <v>282</v>
      </c>
      <c r="CL34" s="212" t="s">
        <v>282</v>
      </c>
      <c r="CM34" s="212" t="s">
        <v>282</v>
      </c>
      <c r="CN34" s="212" t="s">
        <v>282</v>
      </c>
      <c r="CO34" s="212" t="s">
        <v>282</v>
      </c>
      <c r="CP34" s="212" t="s">
        <v>282</v>
      </c>
      <c r="CQ34" s="212" t="s">
        <v>282</v>
      </c>
      <c r="CR34" s="212" t="s">
        <v>282</v>
      </c>
      <c r="CS34" s="212" t="s">
        <v>282</v>
      </c>
      <c r="CT34" s="212" t="s">
        <v>282</v>
      </c>
      <c r="CU34" s="212" t="s">
        <v>282</v>
      </c>
      <c r="CV34" s="212" t="s">
        <v>282</v>
      </c>
      <c r="CW34" s="212" t="s">
        <v>282</v>
      </c>
      <c r="CX34" s="212" t="s">
        <v>282</v>
      </c>
      <c r="CY34" s="212" t="s">
        <v>282</v>
      </c>
      <c r="CZ34" s="212" t="s">
        <v>282</v>
      </c>
      <c r="DA34" s="212" t="s">
        <v>282</v>
      </c>
      <c r="DB34" s="212" t="s">
        <v>282</v>
      </c>
      <c r="DC34" s="212" t="s">
        <v>282</v>
      </c>
      <c r="DD34" s="212" t="s">
        <v>282</v>
      </c>
      <c r="DE34" s="212" t="s">
        <v>282</v>
      </c>
      <c r="DF34" s="212" t="s">
        <v>282</v>
      </c>
      <c r="DG34" s="212" t="s">
        <v>282</v>
      </c>
      <c r="DH34" s="212" t="s">
        <v>282</v>
      </c>
      <c r="DI34" s="212" t="s">
        <v>282</v>
      </c>
      <c r="DJ34" s="212" t="s">
        <v>282</v>
      </c>
      <c r="DK34" s="212" t="s">
        <v>282</v>
      </c>
      <c r="DL34" s="212" t="s">
        <v>282</v>
      </c>
      <c r="DM34" s="212" t="s">
        <v>282</v>
      </c>
      <c r="DN34" s="212" t="s">
        <v>282</v>
      </c>
      <c r="DO34" s="212" t="s">
        <v>282</v>
      </c>
      <c r="DP34" s="212" t="s">
        <v>282</v>
      </c>
      <c r="DQ34" s="212" t="s">
        <v>282</v>
      </c>
      <c r="DR34" s="212" t="s">
        <v>282</v>
      </c>
      <c r="DS34" s="212" t="s">
        <v>282</v>
      </c>
      <c r="DT34" s="212" t="s">
        <v>282</v>
      </c>
      <c r="DU34" s="212" t="s">
        <v>282</v>
      </c>
      <c r="DV34" s="212" t="s">
        <v>282</v>
      </c>
    </row>
    <row r="35" spans="1:126" x14ac:dyDescent="0.25">
      <c r="A35" s="212" t="s">
        <v>8974</v>
      </c>
      <c r="B35" s="212" t="s">
        <v>11347</v>
      </c>
      <c r="C35" s="212" t="s">
        <v>5328</v>
      </c>
      <c r="D35" s="159" t="s">
        <v>10574</v>
      </c>
      <c r="E35" s="212" t="s">
        <v>10814</v>
      </c>
      <c r="F35" s="159" t="s">
        <v>10534</v>
      </c>
      <c r="G35" s="159" t="s">
        <v>10535</v>
      </c>
      <c r="J35">
        <v>8</v>
      </c>
      <c r="K35">
        <v>3</v>
      </c>
      <c r="L35" s="66" t="s">
        <v>11342</v>
      </c>
      <c r="M35" s="159" t="s">
        <v>183</v>
      </c>
      <c r="N35" s="212" t="s">
        <v>282</v>
      </c>
      <c r="O35" s="212" t="s">
        <v>282</v>
      </c>
      <c r="P35" s="212" t="s">
        <v>282</v>
      </c>
      <c r="Q35" s="212">
        <v>22.81</v>
      </c>
      <c r="R35" s="212">
        <v>9.9600000000000009</v>
      </c>
      <c r="S35" s="212">
        <v>209</v>
      </c>
      <c r="T35" s="212" t="s">
        <v>282</v>
      </c>
      <c r="U35" s="212" t="s">
        <v>282</v>
      </c>
      <c r="V35" s="212" t="s">
        <v>282</v>
      </c>
      <c r="W35" s="212" t="s">
        <v>282</v>
      </c>
      <c r="X35" s="212" t="s">
        <v>282</v>
      </c>
      <c r="Y35" s="212" t="s">
        <v>282</v>
      </c>
      <c r="Z35">
        <v>39.56</v>
      </c>
      <c r="AA35">
        <v>12.59</v>
      </c>
      <c r="AB35">
        <v>135</v>
      </c>
      <c r="AC35" s="159" t="s">
        <v>282</v>
      </c>
      <c r="AD35" s="159" t="s">
        <v>282</v>
      </c>
      <c r="AE35" s="159" t="s">
        <v>282</v>
      </c>
      <c r="AF35" s="159" t="s">
        <v>282</v>
      </c>
      <c r="AG35" s="159" t="s">
        <v>282</v>
      </c>
      <c r="AH35" s="159" t="s">
        <v>282</v>
      </c>
      <c r="AI35" s="66" t="s">
        <v>11342</v>
      </c>
      <c r="AJ35" s="159" t="s">
        <v>183</v>
      </c>
      <c r="AK35" s="159" t="s">
        <v>282</v>
      </c>
      <c r="AL35" s="159" t="s">
        <v>282</v>
      </c>
      <c r="AM35" s="159" t="s">
        <v>282</v>
      </c>
      <c r="AN35" s="212">
        <v>22.22</v>
      </c>
      <c r="AO35" s="212">
        <v>10.55</v>
      </c>
      <c r="AP35" s="212">
        <v>242</v>
      </c>
      <c r="AQ35" s="212" t="s">
        <v>282</v>
      </c>
      <c r="AR35" s="212" t="s">
        <v>282</v>
      </c>
      <c r="AS35" s="212" t="s">
        <v>282</v>
      </c>
      <c r="AT35" s="212" t="s">
        <v>282</v>
      </c>
      <c r="AU35" s="212" t="s">
        <v>282</v>
      </c>
      <c r="AV35" s="212" t="s">
        <v>282</v>
      </c>
      <c r="AW35">
        <v>40.159999999999997</v>
      </c>
      <c r="AX35">
        <v>13.05</v>
      </c>
      <c r="AY35">
        <v>156</v>
      </c>
      <c r="AZ35" s="212" t="s">
        <v>282</v>
      </c>
      <c r="BA35" s="212" t="s">
        <v>282</v>
      </c>
      <c r="BB35" s="212" t="s">
        <v>282</v>
      </c>
      <c r="BC35" s="212" t="s">
        <v>282</v>
      </c>
      <c r="BD35" s="212" t="s">
        <v>282</v>
      </c>
      <c r="BE35" s="212" t="s">
        <v>282</v>
      </c>
      <c r="BF35" s="212" t="s">
        <v>811</v>
      </c>
      <c r="BG35" s="212" t="s">
        <v>282</v>
      </c>
      <c r="BH35" s="212" t="s">
        <v>282</v>
      </c>
      <c r="BI35" s="212" t="s">
        <v>282</v>
      </c>
      <c r="BJ35" s="212" t="s">
        <v>282</v>
      </c>
      <c r="BK35" s="212">
        <v>23.51</v>
      </c>
      <c r="BL35" s="212">
        <v>9.64</v>
      </c>
      <c r="BM35" s="212">
        <v>238</v>
      </c>
      <c r="BN35" s="212" t="s">
        <v>282</v>
      </c>
      <c r="BO35" s="212" t="s">
        <v>282</v>
      </c>
      <c r="BP35" s="212" t="s">
        <v>282</v>
      </c>
      <c r="BQ35" s="212" t="s">
        <v>282</v>
      </c>
      <c r="BR35" s="212" t="s">
        <v>282</v>
      </c>
      <c r="BS35" s="212" t="s">
        <v>282</v>
      </c>
      <c r="BT35">
        <v>37.28</v>
      </c>
      <c r="BU35">
        <v>14.93</v>
      </c>
      <c r="BV35">
        <v>150</v>
      </c>
      <c r="BW35" s="212" t="s">
        <v>282</v>
      </c>
      <c r="BX35" s="212" t="s">
        <v>282</v>
      </c>
      <c r="BY35" s="212" t="s">
        <v>282</v>
      </c>
      <c r="BZ35" s="212" t="s">
        <v>282</v>
      </c>
      <c r="CA35" s="212" t="s">
        <v>282</v>
      </c>
      <c r="CB35" s="212" t="s">
        <v>282</v>
      </c>
      <c r="CC35" s="212" t="s">
        <v>282</v>
      </c>
      <c r="CD35" s="212" t="s">
        <v>282</v>
      </c>
      <c r="CE35" s="212" t="s">
        <v>282</v>
      </c>
      <c r="CF35" s="212" t="s">
        <v>282</v>
      </c>
      <c r="CG35" s="212" t="s">
        <v>282</v>
      </c>
      <c r="CH35" s="212" t="s">
        <v>282</v>
      </c>
      <c r="CI35" s="212" t="s">
        <v>282</v>
      </c>
      <c r="CJ35" s="212" t="s">
        <v>282</v>
      </c>
      <c r="CK35" s="212" t="s">
        <v>282</v>
      </c>
      <c r="CL35" s="212" t="s">
        <v>282</v>
      </c>
      <c r="CM35" s="212" t="s">
        <v>282</v>
      </c>
      <c r="CN35" s="212" t="s">
        <v>282</v>
      </c>
      <c r="CO35" s="212" t="s">
        <v>282</v>
      </c>
      <c r="CP35" s="212" t="s">
        <v>282</v>
      </c>
      <c r="CQ35" s="212" t="s">
        <v>282</v>
      </c>
      <c r="CR35" s="212" t="s">
        <v>282</v>
      </c>
      <c r="CS35" s="212" t="s">
        <v>282</v>
      </c>
      <c r="CT35" s="212" t="s">
        <v>282</v>
      </c>
      <c r="CU35" s="212" t="s">
        <v>282</v>
      </c>
      <c r="CV35" s="212" t="s">
        <v>282</v>
      </c>
      <c r="CW35" s="212" t="s">
        <v>282</v>
      </c>
      <c r="CX35" s="212" t="s">
        <v>282</v>
      </c>
      <c r="CY35" s="212" t="s">
        <v>282</v>
      </c>
      <c r="CZ35" s="212" t="s">
        <v>282</v>
      </c>
      <c r="DA35" s="212" t="s">
        <v>282</v>
      </c>
      <c r="DB35" s="212" t="s">
        <v>282</v>
      </c>
      <c r="DC35" s="212" t="s">
        <v>282</v>
      </c>
      <c r="DD35" s="212" t="s">
        <v>282</v>
      </c>
      <c r="DE35" s="212" t="s">
        <v>282</v>
      </c>
      <c r="DF35" s="212" t="s">
        <v>282</v>
      </c>
      <c r="DG35" s="212" t="s">
        <v>282</v>
      </c>
      <c r="DH35" s="212" t="s">
        <v>282</v>
      </c>
      <c r="DI35" s="212" t="s">
        <v>282</v>
      </c>
      <c r="DJ35" s="212" t="s">
        <v>282</v>
      </c>
      <c r="DK35" s="212" t="s">
        <v>282</v>
      </c>
      <c r="DL35" s="212" t="s">
        <v>282</v>
      </c>
      <c r="DM35" s="212" t="s">
        <v>282</v>
      </c>
      <c r="DN35" s="212" t="s">
        <v>282</v>
      </c>
      <c r="DO35" s="212" t="s">
        <v>282</v>
      </c>
      <c r="DP35" s="212" t="s">
        <v>282</v>
      </c>
      <c r="DQ35" s="212" t="s">
        <v>282</v>
      </c>
      <c r="DR35" s="212" t="s">
        <v>282</v>
      </c>
      <c r="DS35" s="212" t="s">
        <v>282</v>
      </c>
      <c r="DT35" s="212" t="s">
        <v>282</v>
      </c>
      <c r="DU35" s="212" t="s">
        <v>282</v>
      </c>
      <c r="DV35" s="212" t="s">
        <v>282</v>
      </c>
    </row>
    <row r="36" spans="1:126" x14ac:dyDescent="0.25">
      <c r="A36" s="212" t="s">
        <v>8974</v>
      </c>
      <c r="B36" s="212" t="s">
        <v>11347</v>
      </c>
      <c r="C36" s="159" t="s">
        <v>5328</v>
      </c>
      <c r="D36" s="159" t="s">
        <v>10574</v>
      </c>
      <c r="E36" s="212" t="s">
        <v>10814</v>
      </c>
      <c r="F36" s="159" t="s">
        <v>10534</v>
      </c>
      <c r="G36" s="159" t="s">
        <v>10535</v>
      </c>
      <c r="J36">
        <v>20</v>
      </c>
      <c r="K36">
        <v>3</v>
      </c>
      <c r="L36" s="66" t="s">
        <v>11342</v>
      </c>
      <c r="M36" s="159" t="s">
        <v>183</v>
      </c>
      <c r="N36" s="212" t="s">
        <v>282</v>
      </c>
      <c r="O36" s="212" t="s">
        <v>282</v>
      </c>
      <c r="P36" s="212" t="s">
        <v>282</v>
      </c>
      <c r="Q36" s="212">
        <v>22.81</v>
      </c>
      <c r="R36" s="212">
        <v>9.9600000000000009</v>
      </c>
      <c r="S36" s="212">
        <v>209</v>
      </c>
      <c r="T36" s="212" t="s">
        <v>282</v>
      </c>
      <c r="U36" s="212" t="s">
        <v>282</v>
      </c>
      <c r="V36" s="212" t="s">
        <v>282</v>
      </c>
      <c r="W36" s="212" t="s">
        <v>282</v>
      </c>
      <c r="X36" s="212" t="s">
        <v>282</v>
      </c>
      <c r="Y36" s="212" t="s">
        <v>282</v>
      </c>
      <c r="Z36">
        <v>36.11</v>
      </c>
      <c r="AA36">
        <v>13.95</v>
      </c>
      <c r="AB36">
        <v>122</v>
      </c>
      <c r="AC36" s="159" t="s">
        <v>282</v>
      </c>
      <c r="AD36" s="159" t="s">
        <v>282</v>
      </c>
      <c r="AE36" s="159" t="s">
        <v>282</v>
      </c>
      <c r="AF36" s="159" t="s">
        <v>282</v>
      </c>
      <c r="AG36" s="159" t="s">
        <v>282</v>
      </c>
      <c r="AH36" s="159" t="s">
        <v>282</v>
      </c>
      <c r="AI36" s="66" t="s">
        <v>11342</v>
      </c>
      <c r="AJ36" s="159" t="s">
        <v>183</v>
      </c>
      <c r="AK36" s="159" t="s">
        <v>282</v>
      </c>
      <c r="AL36" s="159" t="s">
        <v>282</v>
      </c>
      <c r="AM36" s="159" t="s">
        <v>282</v>
      </c>
      <c r="AN36" s="212">
        <v>22.22</v>
      </c>
      <c r="AO36" s="212">
        <v>10.55</v>
      </c>
      <c r="AP36" s="212">
        <v>242</v>
      </c>
      <c r="AQ36" s="212" t="s">
        <v>282</v>
      </c>
      <c r="AR36" s="212" t="s">
        <v>282</v>
      </c>
      <c r="AS36" s="212" t="s">
        <v>282</v>
      </c>
      <c r="AT36" s="212" t="s">
        <v>282</v>
      </c>
      <c r="AU36" s="212" t="s">
        <v>282</v>
      </c>
      <c r="AV36" s="212" t="s">
        <v>282</v>
      </c>
      <c r="AW36">
        <v>40.36</v>
      </c>
      <c r="AX36">
        <v>13.04</v>
      </c>
      <c r="AY36">
        <v>140</v>
      </c>
      <c r="AZ36" s="212" t="s">
        <v>282</v>
      </c>
      <c r="BA36" s="212" t="s">
        <v>282</v>
      </c>
      <c r="BB36" s="212" t="s">
        <v>282</v>
      </c>
      <c r="BC36" s="212" t="s">
        <v>282</v>
      </c>
      <c r="BD36" s="212" t="s">
        <v>282</v>
      </c>
      <c r="BE36" s="212" t="s">
        <v>282</v>
      </c>
      <c r="BF36" s="212" t="s">
        <v>811</v>
      </c>
      <c r="BG36" s="212" t="s">
        <v>282</v>
      </c>
      <c r="BH36" s="212" t="s">
        <v>282</v>
      </c>
      <c r="BI36" s="212" t="s">
        <v>282</v>
      </c>
      <c r="BJ36" s="212" t="s">
        <v>282</v>
      </c>
      <c r="BK36" s="212">
        <v>23.51</v>
      </c>
      <c r="BL36" s="212">
        <v>9.64</v>
      </c>
      <c r="BM36" s="212">
        <v>238</v>
      </c>
      <c r="BN36" s="212" t="s">
        <v>282</v>
      </c>
      <c r="BO36" s="212" t="s">
        <v>282</v>
      </c>
      <c r="BP36" s="212" t="s">
        <v>282</v>
      </c>
      <c r="BQ36" s="212" t="s">
        <v>282</v>
      </c>
      <c r="BR36" s="212" t="s">
        <v>282</v>
      </c>
      <c r="BS36" s="212" t="s">
        <v>282</v>
      </c>
      <c r="BT36">
        <v>37.79</v>
      </c>
      <c r="BU36">
        <v>14.07</v>
      </c>
      <c r="BV36">
        <v>137</v>
      </c>
      <c r="BW36" s="212" t="s">
        <v>282</v>
      </c>
      <c r="BX36" s="212" t="s">
        <v>282</v>
      </c>
      <c r="BY36" s="212" t="s">
        <v>282</v>
      </c>
      <c r="BZ36" s="212" t="s">
        <v>282</v>
      </c>
      <c r="CA36" s="212" t="s">
        <v>282</v>
      </c>
      <c r="CB36" s="212" t="s">
        <v>282</v>
      </c>
      <c r="CC36" s="212" t="s">
        <v>282</v>
      </c>
      <c r="CD36" s="212" t="s">
        <v>282</v>
      </c>
      <c r="CE36" s="212" t="s">
        <v>282</v>
      </c>
      <c r="CF36" s="212" t="s">
        <v>282</v>
      </c>
      <c r="CG36" s="212" t="s">
        <v>282</v>
      </c>
      <c r="CH36" s="212" t="s">
        <v>282</v>
      </c>
      <c r="CI36" s="212" t="s">
        <v>282</v>
      </c>
      <c r="CJ36" s="212" t="s">
        <v>282</v>
      </c>
      <c r="CK36" s="212" t="s">
        <v>282</v>
      </c>
      <c r="CL36" s="212" t="s">
        <v>282</v>
      </c>
      <c r="CM36" s="212" t="s">
        <v>282</v>
      </c>
      <c r="CN36" s="212" t="s">
        <v>282</v>
      </c>
      <c r="CO36" s="212" t="s">
        <v>282</v>
      </c>
      <c r="CP36" s="212" t="s">
        <v>282</v>
      </c>
      <c r="CQ36" s="212" t="s">
        <v>282</v>
      </c>
      <c r="CR36" s="212" t="s">
        <v>282</v>
      </c>
      <c r="CS36" s="212" t="s">
        <v>282</v>
      </c>
      <c r="CT36" s="212" t="s">
        <v>282</v>
      </c>
      <c r="CU36" s="212" t="s">
        <v>282</v>
      </c>
      <c r="CV36" s="212" t="s">
        <v>282</v>
      </c>
      <c r="CW36" s="212" t="s">
        <v>282</v>
      </c>
      <c r="CX36" s="212" t="s">
        <v>282</v>
      </c>
      <c r="CY36" s="212" t="s">
        <v>282</v>
      </c>
      <c r="CZ36" s="212" t="s">
        <v>282</v>
      </c>
      <c r="DA36" s="212" t="s">
        <v>282</v>
      </c>
      <c r="DB36" s="212" t="s">
        <v>282</v>
      </c>
      <c r="DC36" s="212" t="s">
        <v>282</v>
      </c>
      <c r="DD36" s="212" t="s">
        <v>282</v>
      </c>
      <c r="DE36" s="212" t="s">
        <v>282</v>
      </c>
      <c r="DF36" s="212" t="s">
        <v>282</v>
      </c>
      <c r="DG36" s="212" t="s">
        <v>282</v>
      </c>
      <c r="DH36" s="212" t="s">
        <v>282</v>
      </c>
      <c r="DI36" s="212" t="s">
        <v>282</v>
      </c>
      <c r="DJ36" s="212" t="s">
        <v>282</v>
      </c>
      <c r="DK36" s="212" t="s">
        <v>282</v>
      </c>
      <c r="DL36" s="212" t="s">
        <v>282</v>
      </c>
      <c r="DM36" s="212" t="s">
        <v>282</v>
      </c>
      <c r="DN36" s="212" t="s">
        <v>282</v>
      </c>
      <c r="DO36" s="212" t="s">
        <v>282</v>
      </c>
      <c r="DP36" s="212" t="s">
        <v>282</v>
      </c>
      <c r="DQ36" s="212" t="s">
        <v>282</v>
      </c>
      <c r="DR36" s="212" t="s">
        <v>282</v>
      </c>
      <c r="DS36" s="212" t="s">
        <v>282</v>
      </c>
      <c r="DT36" s="212" t="s">
        <v>282</v>
      </c>
      <c r="DU36" s="212" t="s">
        <v>282</v>
      </c>
      <c r="DV36" s="212" t="s">
        <v>282</v>
      </c>
    </row>
    <row r="37" spans="1:126" s="212" customFormat="1" x14ac:dyDescent="0.25">
      <c r="A37" s="212" t="s">
        <v>16803</v>
      </c>
      <c r="B37" s="159" t="s">
        <v>11318</v>
      </c>
      <c r="C37" s="159" t="s">
        <v>5328</v>
      </c>
      <c r="D37" s="159" t="s">
        <v>13162</v>
      </c>
      <c r="E37" s="159" t="s">
        <v>13158</v>
      </c>
      <c r="F37" s="159" t="s">
        <v>10534</v>
      </c>
      <c r="G37" s="159" t="s">
        <v>10880</v>
      </c>
      <c r="J37" s="212">
        <v>3</v>
      </c>
      <c r="K37" s="212">
        <v>2</v>
      </c>
      <c r="L37" s="212" t="s">
        <v>10759</v>
      </c>
      <c r="M37" s="159" t="s">
        <v>183</v>
      </c>
      <c r="N37" s="212" t="s">
        <v>282</v>
      </c>
      <c r="O37" s="212" t="s">
        <v>282</v>
      </c>
      <c r="P37" s="212" t="s">
        <v>282</v>
      </c>
      <c r="Q37" s="212">
        <v>10.7</v>
      </c>
      <c r="R37" s="212">
        <v>5.6</v>
      </c>
      <c r="S37" s="212">
        <v>132</v>
      </c>
      <c r="T37" s="212" t="s">
        <v>282</v>
      </c>
      <c r="U37" s="212" t="s">
        <v>282</v>
      </c>
      <c r="V37" s="212" t="s">
        <v>282</v>
      </c>
      <c r="W37" s="212">
        <v>8.4</v>
      </c>
      <c r="X37" s="212">
        <v>6.8</v>
      </c>
      <c r="Y37" s="212">
        <v>132</v>
      </c>
      <c r="Z37" s="212" t="s">
        <v>282</v>
      </c>
      <c r="AA37" s="212" t="s">
        <v>282</v>
      </c>
      <c r="AB37" s="212" t="s">
        <v>282</v>
      </c>
      <c r="AC37" s="212" t="s">
        <v>282</v>
      </c>
      <c r="AD37" s="212" t="s">
        <v>282</v>
      </c>
      <c r="AE37" s="212" t="s">
        <v>282</v>
      </c>
      <c r="AF37" s="212" t="s">
        <v>282</v>
      </c>
      <c r="AG37" s="212" t="s">
        <v>282</v>
      </c>
      <c r="AH37" s="212" t="s">
        <v>282</v>
      </c>
      <c r="AI37" s="159" t="s">
        <v>636</v>
      </c>
      <c r="AJ37" s="159" t="s">
        <v>282</v>
      </c>
      <c r="AK37" s="159" t="s">
        <v>282</v>
      </c>
      <c r="AL37" s="159" t="s">
        <v>282</v>
      </c>
      <c r="AM37" s="159" t="s">
        <v>282</v>
      </c>
      <c r="AN37" s="212">
        <v>12</v>
      </c>
      <c r="AO37" s="212">
        <v>6</v>
      </c>
      <c r="AP37" s="212">
        <v>130</v>
      </c>
      <c r="AQ37" s="212" t="s">
        <v>282</v>
      </c>
      <c r="AR37" s="212" t="s">
        <v>282</v>
      </c>
      <c r="AS37" s="212" t="s">
        <v>282</v>
      </c>
      <c r="AT37" s="212">
        <v>11.1</v>
      </c>
      <c r="AU37" s="212">
        <v>6.7</v>
      </c>
      <c r="AV37" s="212">
        <v>130</v>
      </c>
      <c r="AW37" s="212" t="s">
        <v>282</v>
      </c>
      <c r="AX37" s="212" t="s">
        <v>282</v>
      </c>
      <c r="AY37" s="212" t="s">
        <v>282</v>
      </c>
      <c r="AZ37" s="212" t="s">
        <v>282</v>
      </c>
      <c r="BA37" s="212" t="s">
        <v>282</v>
      </c>
      <c r="BB37" s="212" t="s">
        <v>282</v>
      </c>
      <c r="BC37" s="212" t="s">
        <v>282</v>
      </c>
      <c r="BD37" s="212" t="s">
        <v>282</v>
      </c>
      <c r="BE37" s="212" t="s">
        <v>282</v>
      </c>
      <c r="BF37" s="212" t="s">
        <v>282</v>
      </c>
      <c r="BG37" s="212" t="s">
        <v>282</v>
      </c>
      <c r="BH37" s="212" t="s">
        <v>282</v>
      </c>
      <c r="BI37" s="212" t="s">
        <v>282</v>
      </c>
      <c r="BJ37" s="212" t="s">
        <v>282</v>
      </c>
      <c r="BK37" s="212" t="s">
        <v>282</v>
      </c>
      <c r="BL37" s="212" t="s">
        <v>282</v>
      </c>
      <c r="BM37" s="212" t="s">
        <v>282</v>
      </c>
      <c r="BN37" s="212" t="s">
        <v>282</v>
      </c>
      <c r="BO37" s="212" t="s">
        <v>282</v>
      </c>
      <c r="BP37" s="212" t="s">
        <v>282</v>
      </c>
      <c r="BQ37" s="212" t="s">
        <v>282</v>
      </c>
      <c r="BR37" s="212" t="s">
        <v>282</v>
      </c>
      <c r="BS37" s="212" t="s">
        <v>282</v>
      </c>
      <c r="BT37" s="212" t="s">
        <v>282</v>
      </c>
      <c r="BU37" s="212" t="s">
        <v>282</v>
      </c>
      <c r="BV37" s="212" t="s">
        <v>282</v>
      </c>
      <c r="BW37" s="212" t="s">
        <v>282</v>
      </c>
      <c r="BX37" s="212" t="s">
        <v>282</v>
      </c>
      <c r="BY37" s="212" t="s">
        <v>282</v>
      </c>
      <c r="BZ37" s="212" t="s">
        <v>282</v>
      </c>
      <c r="CA37" s="212" t="s">
        <v>282</v>
      </c>
      <c r="CB37" s="212" t="s">
        <v>282</v>
      </c>
      <c r="CC37" s="212" t="s">
        <v>282</v>
      </c>
      <c r="CD37" s="212" t="s">
        <v>282</v>
      </c>
      <c r="CE37" s="212" t="s">
        <v>282</v>
      </c>
      <c r="CF37" s="212" t="s">
        <v>282</v>
      </c>
      <c r="CG37" s="212" t="s">
        <v>282</v>
      </c>
      <c r="CH37" s="212" t="s">
        <v>282</v>
      </c>
      <c r="CI37" s="212" t="s">
        <v>282</v>
      </c>
      <c r="CJ37" s="212" t="s">
        <v>282</v>
      </c>
      <c r="CK37" s="212" t="s">
        <v>282</v>
      </c>
      <c r="CL37" s="212" t="s">
        <v>282</v>
      </c>
      <c r="CM37" s="212" t="s">
        <v>282</v>
      </c>
      <c r="CN37" s="212" t="s">
        <v>282</v>
      </c>
      <c r="CO37" s="212" t="s">
        <v>282</v>
      </c>
      <c r="CP37" s="212" t="s">
        <v>282</v>
      </c>
      <c r="CQ37" s="212" t="s">
        <v>282</v>
      </c>
      <c r="CR37" s="212" t="s">
        <v>282</v>
      </c>
      <c r="CS37" s="212" t="s">
        <v>282</v>
      </c>
      <c r="CT37" s="212" t="s">
        <v>282</v>
      </c>
      <c r="CU37" s="212" t="s">
        <v>282</v>
      </c>
      <c r="CV37" s="212" t="s">
        <v>282</v>
      </c>
      <c r="CW37" s="212" t="s">
        <v>282</v>
      </c>
      <c r="CX37" s="212" t="s">
        <v>282</v>
      </c>
      <c r="CY37" s="212" t="s">
        <v>282</v>
      </c>
      <c r="CZ37" s="212" t="s">
        <v>282</v>
      </c>
      <c r="DA37" s="212" t="s">
        <v>282</v>
      </c>
      <c r="DB37" s="212" t="s">
        <v>282</v>
      </c>
      <c r="DC37" s="212" t="s">
        <v>282</v>
      </c>
      <c r="DD37" s="212" t="s">
        <v>282</v>
      </c>
      <c r="DE37" s="212" t="s">
        <v>282</v>
      </c>
      <c r="DF37" s="212" t="s">
        <v>282</v>
      </c>
      <c r="DG37" s="212" t="s">
        <v>282</v>
      </c>
      <c r="DH37" s="212" t="s">
        <v>282</v>
      </c>
      <c r="DI37" s="212" t="s">
        <v>282</v>
      </c>
      <c r="DJ37" s="212" t="s">
        <v>282</v>
      </c>
      <c r="DK37" s="212" t="s">
        <v>282</v>
      </c>
      <c r="DL37" s="212" t="s">
        <v>282</v>
      </c>
      <c r="DM37" s="212" t="s">
        <v>282</v>
      </c>
      <c r="DN37" s="212" t="s">
        <v>282</v>
      </c>
      <c r="DO37" s="212" t="s">
        <v>282</v>
      </c>
      <c r="DP37" s="212" t="s">
        <v>282</v>
      </c>
      <c r="DQ37" s="212" t="s">
        <v>282</v>
      </c>
      <c r="DR37" s="212" t="s">
        <v>282</v>
      </c>
      <c r="DS37" s="212" t="s">
        <v>282</v>
      </c>
      <c r="DT37" s="212" t="s">
        <v>282</v>
      </c>
      <c r="DU37" s="212" t="s">
        <v>282</v>
      </c>
      <c r="DV37" s="212" t="s">
        <v>282</v>
      </c>
    </row>
    <row r="38" spans="1:126" s="212" customFormat="1" x14ac:dyDescent="0.25">
      <c r="A38" s="212" t="s">
        <v>2672</v>
      </c>
      <c r="C38" s="212" t="s">
        <v>5328</v>
      </c>
      <c r="D38" s="159" t="s">
        <v>10574</v>
      </c>
      <c r="E38" s="212" t="s">
        <v>10815</v>
      </c>
      <c r="F38" s="159" t="s">
        <v>10534</v>
      </c>
      <c r="G38" s="159" t="s">
        <v>10535</v>
      </c>
      <c r="J38" s="212">
        <v>3</v>
      </c>
      <c r="K38" s="212">
        <v>2</v>
      </c>
      <c r="L38" s="212" t="s">
        <v>14274</v>
      </c>
      <c r="M38" s="159" t="s">
        <v>182</v>
      </c>
      <c r="N38" s="212" t="s">
        <v>282</v>
      </c>
      <c r="O38" s="212" t="s">
        <v>282</v>
      </c>
      <c r="P38" s="212" t="s">
        <v>282</v>
      </c>
      <c r="Q38" s="212">
        <v>38.86</v>
      </c>
      <c r="R38" s="212">
        <v>9.4499999999999993</v>
      </c>
      <c r="S38" s="212">
        <v>70</v>
      </c>
      <c r="T38" s="212" t="s">
        <v>282</v>
      </c>
      <c r="U38" s="212" t="s">
        <v>282</v>
      </c>
      <c r="V38" s="212" t="s">
        <v>282</v>
      </c>
      <c r="W38" s="212">
        <v>40.93</v>
      </c>
      <c r="X38" s="212">
        <v>10.210000000000001</v>
      </c>
      <c r="Y38" s="212">
        <v>70</v>
      </c>
      <c r="Z38" s="212" t="s">
        <v>282</v>
      </c>
      <c r="AA38" s="212" t="s">
        <v>282</v>
      </c>
      <c r="AB38" s="212" t="s">
        <v>282</v>
      </c>
      <c r="AC38" s="212" t="s">
        <v>282</v>
      </c>
      <c r="AD38" s="212" t="s">
        <v>282</v>
      </c>
      <c r="AE38" s="212" t="s">
        <v>282</v>
      </c>
      <c r="AF38" s="212" t="s">
        <v>282</v>
      </c>
      <c r="AG38" s="212" t="s">
        <v>282</v>
      </c>
      <c r="AH38" s="212" t="s">
        <v>282</v>
      </c>
      <c r="AI38" s="159" t="s">
        <v>682</v>
      </c>
      <c r="AJ38" s="159" t="s">
        <v>183</v>
      </c>
      <c r="AK38" s="159" t="s">
        <v>282</v>
      </c>
      <c r="AL38" s="159" t="s">
        <v>282</v>
      </c>
      <c r="AM38" s="159" t="s">
        <v>282</v>
      </c>
      <c r="AN38" s="212">
        <v>42.27</v>
      </c>
      <c r="AO38" s="212">
        <v>9.32</v>
      </c>
      <c r="AP38" s="212">
        <v>71</v>
      </c>
      <c r="AQ38" s="212" t="s">
        <v>282</v>
      </c>
      <c r="AR38" s="212" t="s">
        <v>282</v>
      </c>
      <c r="AS38" s="212" t="s">
        <v>282</v>
      </c>
      <c r="AT38" s="212">
        <v>39.57</v>
      </c>
      <c r="AU38" s="212">
        <v>11.09</v>
      </c>
      <c r="AV38" s="212">
        <v>71</v>
      </c>
      <c r="AW38" s="212" t="s">
        <v>282</v>
      </c>
      <c r="AX38" s="212" t="s">
        <v>282</v>
      </c>
      <c r="AY38" s="212" t="s">
        <v>282</v>
      </c>
      <c r="AZ38" s="212" t="s">
        <v>282</v>
      </c>
      <c r="BA38" s="212" t="s">
        <v>282</v>
      </c>
      <c r="BB38" s="212" t="s">
        <v>282</v>
      </c>
      <c r="BC38" s="212" t="s">
        <v>282</v>
      </c>
      <c r="BD38" s="212" t="s">
        <v>282</v>
      </c>
      <c r="BE38" s="212" t="s">
        <v>282</v>
      </c>
      <c r="BF38" s="212" t="s">
        <v>282</v>
      </c>
      <c r="BG38" s="212" t="s">
        <v>282</v>
      </c>
      <c r="BH38" s="212" t="s">
        <v>282</v>
      </c>
      <c r="BI38" s="212" t="s">
        <v>282</v>
      </c>
      <c r="BJ38" s="212" t="s">
        <v>282</v>
      </c>
      <c r="BK38" s="212" t="s">
        <v>282</v>
      </c>
      <c r="BL38" s="212" t="s">
        <v>282</v>
      </c>
      <c r="BM38" s="212" t="s">
        <v>282</v>
      </c>
      <c r="BN38" s="212" t="s">
        <v>282</v>
      </c>
      <c r="BO38" s="212" t="s">
        <v>282</v>
      </c>
      <c r="BP38" s="212" t="s">
        <v>282</v>
      </c>
      <c r="BQ38" s="212" t="s">
        <v>282</v>
      </c>
      <c r="BR38" s="212" t="s">
        <v>282</v>
      </c>
      <c r="BS38" s="212" t="s">
        <v>282</v>
      </c>
      <c r="BT38" s="212" t="s">
        <v>282</v>
      </c>
      <c r="BU38" s="212" t="s">
        <v>282</v>
      </c>
      <c r="BV38" s="212" t="s">
        <v>282</v>
      </c>
      <c r="BW38" s="212" t="s">
        <v>282</v>
      </c>
      <c r="BX38" s="212" t="s">
        <v>282</v>
      </c>
      <c r="BY38" s="212" t="s">
        <v>282</v>
      </c>
      <c r="BZ38" s="212" t="s">
        <v>282</v>
      </c>
      <c r="CA38" s="212" t="s">
        <v>282</v>
      </c>
      <c r="CB38" s="212" t="s">
        <v>282</v>
      </c>
      <c r="CC38" s="212" t="s">
        <v>282</v>
      </c>
      <c r="CD38" s="212" t="s">
        <v>282</v>
      </c>
      <c r="CE38" s="212" t="s">
        <v>282</v>
      </c>
      <c r="CF38" s="212" t="s">
        <v>282</v>
      </c>
      <c r="CG38" s="212" t="s">
        <v>282</v>
      </c>
      <c r="CH38" s="212" t="s">
        <v>282</v>
      </c>
      <c r="CI38" s="212" t="s">
        <v>282</v>
      </c>
      <c r="CJ38" s="212" t="s">
        <v>282</v>
      </c>
      <c r="CK38" s="212" t="s">
        <v>282</v>
      </c>
      <c r="CL38" s="212" t="s">
        <v>282</v>
      </c>
      <c r="CM38" s="212" t="s">
        <v>282</v>
      </c>
      <c r="CN38" s="212" t="s">
        <v>282</v>
      </c>
      <c r="CO38" s="212" t="s">
        <v>282</v>
      </c>
      <c r="CP38" s="212" t="s">
        <v>282</v>
      </c>
      <c r="CQ38" s="212" t="s">
        <v>282</v>
      </c>
      <c r="CR38" s="212" t="s">
        <v>282</v>
      </c>
      <c r="CS38" s="212" t="s">
        <v>282</v>
      </c>
      <c r="CT38" s="212" t="s">
        <v>282</v>
      </c>
      <c r="CU38" s="212" t="s">
        <v>282</v>
      </c>
      <c r="CV38" s="212" t="s">
        <v>282</v>
      </c>
      <c r="CW38" s="212" t="s">
        <v>282</v>
      </c>
      <c r="CX38" s="212" t="s">
        <v>282</v>
      </c>
      <c r="CY38" s="212" t="s">
        <v>282</v>
      </c>
      <c r="CZ38" s="212" t="s">
        <v>282</v>
      </c>
      <c r="DA38" s="212" t="s">
        <v>282</v>
      </c>
      <c r="DB38" s="212" t="s">
        <v>282</v>
      </c>
      <c r="DC38" s="212" t="s">
        <v>282</v>
      </c>
      <c r="DD38" s="212" t="s">
        <v>282</v>
      </c>
      <c r="DE38" s="212" t="s">
        <v>282</v>
      </c>
      <c r="DF38" s="212" t="s">
        <v>282</v>
      </c>
      <c r="DG38" s="212" t="s">
        <v>282</v>
      </c>
      <c r="DH38" s="212" t="s">
        <v>282</v>
      </c>
      <c r="DI38" s="212" t="s">
        <v>282</v>
      </c>
      <c r="DJ38" s="212" t="s">
        <v>282</v>
      </c>
      <c r="DK38" s="212" t="s">
        <v>282</v>
      </c>
      <c r="DL38" s="212" t="s">
        <v>282</v>
      </c>
      <c r="DM38" s="212" t="s">
        <v>282</v>
      </c>
      <c r="DN38" s="212" t="s">
        <v>282</v>
      </c>
      <c r="DO38" s="212" t="s">
        <v>282</v>
      </c>
      <c r="DP38" s="212" t="s">
        <v>282</v>
      </c>
      <c r="DQ38" s="212" t="s">
        <v>282</v>
      </c>
      <c r="DR38" s="212" t="s">
        <v>282</v>
      </c>
      <c r="DS38" s="212" t="s">
        <v>282</v>
      </c>
      <c r="DT38" s="212" t="s">
        <v>282</v>
      </c>
      <c r="DU38" s="212" t="s">
        <v>282</v>
      </c>
      <c r="DV38" s="212" t="s">
        <v>282</v>
      </c>
    </row>
    <row r="39" spans="1:126" s="212" customFormat="1" x14ac:dyDescent="0.25">
      <c r="A39" s="212" t="s">
        <v>2672</v>
      </c>
      <c r="C39" s="212" t="s">
        <v>5328</v>
      </c>
      <c r="D39" s="159" t="s">
        <v>10574</v>
      </c>
      <c r="E39" s="212" t="s">
        <v>11584</v>
      </c>
      <c r="F39" s="159" t="s">
        <v>10534</v>
      </c>
      <c r="G39" s="159" t="s">
        <v>10535</v>
      </c>
      <c r="J39" s="212">
        <v>3</v>
      </c>
      <c r="K39" s="212">
        <v>2</v>
      </c>
      <c r="L39" s="212" t="s">
        <v>14274</v>
      </c>
      <c r="M39" s="159" t="s">
        <v>182</v>
      </c>
      <c r="N39" s="212" t="s">
        <v>282</v>
      </c>
      <c r="O39" s="212" t="s">
        <v>282</v>
      </c>
      <c r="P39" s="212" t="s">
        <v>282</v>
      </c>
      <c r="Q39" s="212">
        <v>40.07</v>
      </c>
      <c r="R39" s="212">
        <v>11.02</v>
      </c>
      <c r="S39" s="212">
        <v>70</v>
      </c>
      <c r="T39" s="212" t="s">
        <v>282</v>
      </c>
      <c r="U39" s="212" t="s">
        <v>282</v>
      </c>
      <c r="V39" s="212" t="s">
        <v>282</v>
      </c>
      <c r="W39" s="212">
        <v>44.58</v>
      </c>
      <c r="X39" s="212">
        <v>11.89</v>
      </c>
      <c r="Y39" s="212">
        <v>70</v>
      </c>
      <c r="Z39" s="212" t="s">
        <v>282</v>
      </c>
      <c r="AA39" s="212" t="s">
        <v>282</v>
      </c>
      <c r="AB39" s="212" t="s">
        <v>282</v>
      </c>
      <c r="AC39" s="212" t="s">
        <v>282</v>
      </c>
      <c r="AD39" s="212" t="s">
        <v>282</v>
      </c>
      <c r="AE39" s="212" t="s">
        <v>282</v>
      </c>
      <c r="AF39" s="212" t="s">
        <v>282</v>
      </c>
      <c r="AG39" s="212" t="s">
        <v>282</v>
      </c>
      <c r="AH39" s="212" t="s">
        <v>282</v>
      </c>
      <c r="AI39" s="159" t="s">
        <v>682</v>
      </c>
      <c r="AJ39" s="159" t="s">
        <v>183</v>
      </c>
      <c r="AK39" s="159" t="s">
        <v>282</v>
      </c>
      <c r="AL39" s="159" t="s">
        <v>282</v>
      </c>
      <c r="AM39" s="159" t="s">
        <v>282</v>
      </c>
      <c r="AN39" s="212">
        <v>38.56</v>
      </c>
      <c r="AO39" s="212">
        <v>11.53</v>
      </c>
      <c r="AP39" s="212">
        <v>71</v>
      </c>
      <c r="AQ39" s="212" t="s">
        <v>282</v>
      </c>
      <c r="AR39" s="212" t="s">
        <v>282</v>
      </c>
      <c r="AS39" s="212" t="s">
        <v>282</v>
      </c>
      <c r="AT39" s="212">
        <v>42.18</v>
      </c>
      <c r="AU39" s="212">
        <v>12.9</v>
      </c>
      <c r="AV39" s="212">
        <v>71</v>
      </c>
      <c r="AW39" s="212" t="s">
        <v>282</v>
      </c>
      <c r="AX39" s="212" t="s">
        <v>282</v>
      </c>
      <c r="AY39" s="212" t="s">
        <v>282</v>
      </c>
      <c r="AZ39" s="212" t="s">
        <v>282</v>
      </c>
      <c r="BA39" s="212" t="s">
        <v>282</v>
      </c>
      <c r="BB39" s="212" t="s">
        <v>282</v>
      </c>
      <c r="BC39" s="212" t="s">
        <v>282</v>
      </c>
      <c r="BD39" s="212" t="s">
        <v>282</v>
      </c>
      <c r="BE39" s="212" t="s">
        <v>282</v>
      </c>
      <c r="BF39" s="212" t="s">
        <v>282</v>
      </c>
      <c r="BG39" s="212" t="s">
        <v>282</v>
      </c>
      <c r="BH39" s="212" t="s">
        <v>282</v>
      </c>
      <c r="BI39" s="212" t="s">
        <v>282</v>
      </c>
      <c r="BJ39" s="212" t="s">
        <v>282</v>
      </c>
      <c r="BK39" s="212" t="s">
        <v>282</v>
      </c>
      <c r="BL39" s="212" t="s">
        <v>282</v>
      </c>
      <c r="BM39" s="212" t="s">
        <v>282</v>
      </c>
      <c r="BN39" s="212" t="s">
        <v>282</v>
      </c>
      <c r="BO39" s="212" t="s">
        <v>282</v>
      </c>
      <c r="BP39" s="212" t="s">
        <v>282</v>
      </c>
      <c r="BQ39" s="212" t="s">
        <v>282</v>
      </c>
      <c r="BR39" s="212" t="s">
        <v>282</v>
      </c>
      <c r="BS39" s="212" t="s">
        <v>282</v>
      </c>
      <c r="BT39" s="212" t="s">
        <v>282</v>
      </c>
      <c r="BU39" s="212" t="s">
        <v>282</v>
      </c>
      <c r="BV39" s="212" t="s">
        <v>282</v>
      </c>
      <c r="BW39" s="212" t="s">
        <v>282</v>
      </c>
      <c r="BX39" s="212" t="s">
        <v>282</v>
      </c>
      <c r="BY39" s="212" t="s">
        <v>282</v>
      </c>
      <c r="BZ39" s="212" t="s">
        <v>282</v>
      </c>
      <c r="CA39" s="212" t="s">
        <v>282</v>
      </c>
      <c r="CB39" s="212" t="s">
        <v>282</v>
      </c>
      <c r="CC39" s="212" t="s">
        <v>282</v>
      </c>
      <c r="CD39" s="212" t="s">
        <v>282</v>
      </c>
      <c r="CE39" s="212" t="s">
        <v>282</v>
      </c>
      <c r="CF39" s="212" t="s">
        <v>282</v>
      </c>
      <c r="CG39" s="212" t="s">
        <v>282</v>
      </c>
      <c r="CH39" s="212" t="s">
        <v>282</v>
      </c>
      <c r="CI39" s="212" t="s">
        <v>282</v>
      </c>
      <c r="CJ39" s="212" t="s">
        <v>282</v>
      </c>
      <c r="CK39" s="212" t="s">
        <v>282</v>
      </c>
      <c r="CL39" s="212" t="s">
        <v>282</v>
      </c>
      <c r="CM39" s="212" t="s">
        <v>282</v>
      </c>
      <c r="CN39" s="212" t="s">
        <v>282</v>
      </c>
      <c r="CO39" s="212" t="s">
        <v>282</v>
      </c>
      <c r="CP39" s="212" t="s">
        <v>282</v>
      </c>
      <c r="CQ39" s="212" t="s">
        <v>282</v>
      </c>
      <c r="CR39" s="212" t="s">
        <v>282</v>
      </c>
      <c r="CS39" s="212" t="s">
        <v>282</v>
      </c>
      <c r="CT39" s="212" t="s">
        <v>282</v>
      </c>
      <c r="CU39" s="212" t="s">
        <v>282</v>
      </c>
      <c r="CV39" s="212" t="s">
        <v>282</v>
      </c>
      <c r="CW39" s="212" t="s">
        <v>282</v>
      </c>
      <c r="CX39" s="212" t="s">
        <v>282</v>
      </c>
      <c r="CY39" s="212" t="s">
        <v>282</v>
      </c>
      <c r="CZ39" s="212" t="s">
        <v>282</v>
      </c>
      <c r="DA39" s="212" t="s">
        <v>282</v>
      </c>
      <c r="DB39" s="212" t="s">
        <v>282</v>
      </c>
      <c r="DC39" s="212" t="s">
        <v>282</v>
      </c>
      <c r="DD39" s="212" t="s">
        <v>282</v>
      </c>
      <c r="DE39" s="212" t="s">
        <v>282</v>
      </c>
      <c r="DF39" s="212" t="s">
        <v>282</v>
      </c>
      <c r="DG39" s="212" t="s">
        <v>282</v>
      </c>
      <c r="DH39" s="212" t="s">
        <v>282</v>
      </c>
      <c r="DI39" s="212" t="s">
        <v>282</v>
      </c>
      <c r="DJ39" s="212" t="s">
        <v>282</v>
      </c>
      <c r="DK39" s="212" t="s">
        <v>282</v>
      </c>
      <c r="DL39" s="212" t="s">
        <v>282</v>
      </c>
      <c r="DM39" s="212" t="s">
        <v>282</v>
      </c>
      <c r="DN39" s="212" t="s">
        <v>282</v>
      </c>
      <c r="DO39" s="212" t="s">
        <v>282</v>
      </c>
      <c r="DP39" s="212" t="s">
        <v>282</v>
      </c>
      <c r="DQ39" s="212" t="s">
        <v>282</v>
      </c>
      <c r="DR39" s="212" t="s">
        <v>282</v>
      </c>
      <c r="DS39" s="212" t="s">
        <v>282</v>
      </c>
      <c r="DT39" s="212" t="s">
        <v>282</v>
      </c>
      <c r="DU39" s="212" t="s">
        <v>282</v>
      </c>
      <c r="DV39" s="212" t="s">
        <v>282</v>
      </c>
    </row>
    <row r="40" spans="1:126" x14ac:dyDescent="0.25">
      <c r="A40" s="66" t="s">
        <v>4461</v>
      </c>
      <c r="B40" s="212" t="s">
        <v>11506</v>
      </c>
      <c r="C40" s="212" t="s">
        <v>5328</v>
      </c>
      <c r="D40" s="159" t="s">
        <v>10574</v>
      </c>
      <c r="E40" s="159" t="s">
        <v>5804</v>
      </c>
      <c r="F40" s="159" t="s">
        <v>10534</v>
      </c>
      <c r="G40" s="159" t="s">
        <v>10535</v>
      </c>
      <c r="J40">
        <v>3</v>
      </c>
      <c r="K40">
        <v>2</v>
      </c>
      <c r="L40" s="66" t="s">
        <v>770</v>
      </c>
      <c r="M40" s="159" t="s">
        <v>182</v>
      </c>
      <c r="N40" s="212" t="s">
        <v>282</v>
      </c>
      <c r="O40" s="212" t="s">
        <v>282</v>
      </c>
      <c r="P40" s="212" t="s">
        <v>282</v>
      </c>
      <c r="Q40" s="212">
        <v>29.4</v>
      </c>
      <c r="R40" s="212">
        <v>7</v>
      </c>
      <c r="S40" s="212">
        <v>33</v>
      </c>
      <c r="T40" s="212" t="s">
        <v>282</v>
      </c>
      <c r="U40" s="212" t="s">
        <v>282</v>
      </c>
      <c r="V40" s="212" t="s">
        <v>282</v>
      </c>
      <c r="W40" s="212" t="s">
        <v>282</v>
      </c>
      <c r="X40" s="212" t="s">
        <v>282</v>
      </c>
      <c r="Y40" s="212" t="s">
        <v>282</v>
      </c>
      <c r="Z40">
        <v>58.1</v>
      </c>
      <c r="AA40">
        <v>10</v>
      </c>
      <c r="AB40">
        <v>32</v>
      </c>
      <c r="AC40" s="159" t="s">
        <v>282</v>
      </c>
      <c r="AD40" s="159" t="s">
        <v>282</v>
      </c>
      <c r="AE40" s="159" t="s">
        <v>282</v>
      </c>
      <c r="AF40" s="159" t="s">
        <v>282</v>
      </c>
      <c r="AG40" s="159" t="s">
        <v>282</v>
      </c>
      <c r="AH40" s="159" t="s">
        <v>282</v>
      </c>
      <c r="AI40" s="159" t="s">
        <v>246</v>
      </c>
      <c r="AJ40" s="159" t="s">
        <v>10507</v>
      </c>
      <c r="AK40" s="159" t="s">
        <v>282</v>
      </c>
      <c r="AL40" s="159" t="s">
        <v>282</v>
      </c>
      <c r="AM40" s="159" t="s">
        <v>282</v>
      </c>
      <c r="AN40" s="212">
        <v>32.1</v>
      </c>
      <c r="AO40" s="212">
        <v>13.6</v>
      </c>
      <c r="AP40" s="212">
        <v>33</v>
      </c>
      <c r="AQ40" s="212" t="s">
        <v>282</v>
      </c>
      <c r="AR40" s="212" t="s">
        <v>282</v>
      </c>
      <c r="AS40" s="212" t="s">
        <v>282</v>
      </c>
      <c r="AT40" s="212" t="s">
        <v>282</v>
      </c>
      <c r="AU40" s="212" t="s">
        <v>282</v>
      </c>
      <c r="AV40" s="212" t="s">
        <v>282</v>
      </c>
      <c r="AW40">
        <v>57.7</v>
      </c>
      <c r="AX40">
        <v>8</v>
      </c>
      <c r="AY40">
        <v>31</v>
      </c>
      <c r="AZ40" t="s">
        <v>282</v>
      </c>
      <c r="BA40" s="212" t="s">
        <v>282</v>
      </c>
      <c r="BB40" s="212" t="s">
        <v>282</v>
      </c>
      <c r="BC40" s="212" t="s">
        <v>282</v>
      </c>
      <c r="BD40" s="212" t="s">
        <v>282</v>
      </c>
      <c r="BE40" s="212" t="s">
        <v>282</v>
      </c>
      <c r="BF40" s="212" t="s">
        <v>282</v>
      </c>
      <c r="BG40" s="212" t="s">
        <v>282</v>
      </c>
      <c r="BH40" s="212" t="s">
        <v>282</v>
      </c>
      <c r="BI40" s="212" t="s">
        <v>282</v>
      </c>
      <c r="BJ40" s="212" t="s">
        <v>282</v>
      </c>
      <c r="BK40" s="212" t="s">
        <v>282</v>
      </c>
      <c r="BL40" s="212" t="s">
        <v>282</v>
      </c>
      <c r="BM40" s="212" t="s">
        <v>282</v>
      </c>
      <c r="BN40" s="212" t="s">
        <v>282</v>
      </c>
      <c r="BO40" s="212" t="s">
        <v>282</v>
      </c>
      <c r="BP40" s="212" t="s">
        <v>282</v>
      </c>
      <c r="BQ40" s="212" t="s">
        <v>282</v>
      </c>
      <c r="BR40" s="212" t="s">
        <v>282</v>
      </c>
      <c r="BS40" s="212" t="s">
        <v>282</v>
      </c>
      <c r="BT40" s="212" t="s">
        <v>282</v>
      </c>
      <c r="BU40" s="212" t="s">
        <v>282</v>
      </c>
      <c r="BV40" s="212" t="s">
        <v>282</v>
      </c>
      <c r="BW40" s="212" t="s">
        <v>282</v>
      </c>
      <c r="BX40" s="212" t="s">
        <v>282</v>
      </c>
      <c r="BY40" s="212" t="s">
        <v>282</v>
      </c>
      <c r="BZ40" s="212" t="s">
        <v>282</v>
      </c>
      <c r="CA40" s="212" t="s">
        <v>282</v>
      </c>
      <c r="CB40" s="212" t="s">
        <v>282</v>
      </c>
      <c r="CC40" s="212" t="s">
        <v>282</v>
      </c>
      <c r="CD40" s="212" t="s">
        <v>282</v>
      </c>
      <c r="CE40" s="212" t="s">
        <v>282</v>
      </c>
      <c r="CF40" s="212" t="s">
        <v>282</v>
      </c>
      <c r="CG40" s="212" t="s">
        <v>282</v>
      </c>
      <c r="CH40" s="212" t="s">
        <v>282</v>
      </c>
      <c r="CI40" s="212" t="s">
        <v>282</v>
      </c>
      <c r="CJ40" s="212" t="s">
        <v>282</v>
      </c>
      <c r="CK40" s="212" t="s">
        <v>282</v>
      </c>
      <c r="CL40" s="212" t="s">
        <v>282</v>
      </c>
      <c r="CM40" s="212" t="s">
        <v>282</v>
      </c>
      <c r="CN40" s="212" t="s">
        <v>282</v>
      </c>
      <c r="CO40" s="212" t="s">
        <v>282</v>
      </c>
      <c r="CP40" s="212" t="s">
        <v>282</v>
      </c>
      <c r="CQ40" s="212" t="s">
        <v>282</v>
      </c>
      <c r="CR40" s="212" t="s">
        <v>282</v>
      </c>
      <c r="CS40" s="212" t="s">
        <v>282</v>
      </c>
      <c r="CT40" s="212" t="s">
        <v>282</v>
      </c>
      <c r="CU40" s="212" t="s">
        <v>282</v>
      </c>
      <c r="CV40" s="212" t="s">
        <v>282</v>
      </c>
      <c r="CW40" s="212" t="s">
        <v>282</v>
      </c>
      <c r="CX40" s="212" t="s">
        <v>282</v>
      </c>
      <c r="CY40" s="212" t="s">
        <v>282</v>
      </c>
      <c r="CZ40" s="212" t="s">
        <v>282</v>
      </c>
      <c r="DA40" s="212" t="s">
        <v>282</v>
      </c>
      <c r="DB40" s="212" t="s">
        <v>282</v>
      </c>
      <c r="DC40" s="212" t="s">
        <v>282</v>
      </c>
      <c r="DD40" s="212" t="s">
        <v>282</v>
      </c>
      <c r="DE40" s="212" t="s">
        <v>282</v>
      </c>
      <c r="DF40" s="212" t="s">
        <v>282</v>
      </c>
      <c r="DG40" s="212" t="s">
        <v>282</v>
      </c>
      <c r="DH40" s="212" t="s">
        <v>282</v>
      </c>
      <c r="DI40" s="212" t="s">
        <v>282</v>
      </c>
      <c r="DJ40" s="212" t="s">
        <v>282</v>
      </c>
      <c r="DK40" s="212" t="s">
        <v>282</v>
      </c>
      <c r="DL40" s="212" t="s">
        <v>282</v>
      </c>
      <c r="DM40" s="212" t="s">
        <v>282</v>
      </c>
      <c r="DN40" s="212" t="s">
        <v>282</v>
      </c>
      <c r="DO40" s="212" t="s">
        <v>282</v>
      </c>
      <c r="DP40" s="212" t="s">
        <v>282</v>
      </c>
      <c r="DQ40" s="212" t="s">
        <v>282</v>
      </c>
      <c r="DR40" s="212" t="s">
        <v>282</v>
      </c>
      <c r="DS40" s="212" t="s">
        <v>282</v>
      </c>
      <c r="DT40" s="212" t="s">
        <v>282</v>
      </c>
      <c r="DU40" s="212" t="s">
        <v>282</v>
      </c>
      <c r="DV40" s="212" t="s">
        <v>282</v>
      </c>
    </row>
    <row r="41" spans="1:126" x14ac:dyDescent="0.25">
      <c r="A41" s="148" t="s">
        <v>598</v>
      </c>
      <c r="B41" s="212" t="s">
        <v>11517</v>
      </c>
      <c r="C41" s="212" t="s">
        <v>5328</v>
      </c>
      <c r="D41" s="159" t="s">
        <v>10574</v>
      </c>
      <c r="E41" s="159" t="s">
        <v>5804</v>
      </c>
      <c r="F41" s="159" t="s">
        <v>10534</v>
      </c>
      <c r="G41" s="159" t="s">
        <v>10535</v>
      </c>
      <c r="J41">
        <v>2</v>
      </c>
      <c r="K41">
        <v>2</v>
      </c>
      <c r="L41" s="212" t="s">
        <v>11507</v>
      </c>
      <c r="M41" s="159" t="s">
        <v>183</v>
      </c>
      <c r="N41" s="212" t="s">
        <v>282</v>
      </c>
      <c r="O41" s="212" t="s">
        <v>282</v>
      </c>
      <c r="P41" s="212" t="s">
        <v>282</v>
      </c>
      <c r="Q41" s="212" t="s">
        <v>282</v>
      </c>
      <c r="R41" s="212" t="s">
        <v>282</v>
      </c>
      <c r="S41" s="212" t="s">
        <v>282</v>
      </c>
      <c r="T41" s="212" t="s">
        <v>282</v>
      </c>
      <c r="U41" s="212" t="s">
        <v>282</v>
      </c>
      <c r="V41" s="212" t="s">
        <v>282</v>
      </c>
      <c r="W41" s="212" t="s">
        <v>282</v>
      </c>
      <c r="X41" s="212" t="s">
        <v>282</v>
      </c>
      <c r="Y41" s="212" t="s">
        <v>282</v>
      </c>
      <c r="Z41" s="212">
        <v>78.8</v>
      </c>
      <c r="AA41" s="212">
        <v>22.5</v>
      </c>
      <c r="AB41">
        <v>10</v>
      </c>
      <c r="AC41" s="159" t="s">
        <v>282</v>
      </c>
      <c r="AD41" s="159" t="s">
        <v>282</v>
      </c>
      <c r="AE41" s="159" t="s">
        <v>282</v>
      </c>
      <c r="AF41" s="159" t="s">
        <v>282</v>
      </c>
      <c r="AG41" s="159" t="s">
        <v>282</v>
      </c>
      <c r="AH41" s="159" t="s">
        <v>282</v>
      </c>
      <c r="AI41" s="159" t="s">
        <v>636</v>
      </c>
      <c r="AJ41" s="159" t="s">
        <v>282</v>
      </c>
      <c r="AK41" s="159" t="s">
        <v>282</v>
      </c>
      <c r="AL41" s="159" t="s">
        <v>282</v>
      </c>
      <c r="AM41" s="159" t="s">
        <v>282</v>
      </c>
      <c r="AN41" s="159" t="s">
        <v>282</v>
      </c>
      <c r="AO41" s="159" t="s">
        <v>282</v>
      </c>
      <c r="AP41" s="159" t="s">
        <v>282</v>
      </c>
      <c r="AQ41" s="159" t="s">
        <v>282</v>
      </c>
      <c r="AR41" s="159" t="s">
        <v>282</v>
      </c>
      <c r="AS41" s="159" t="s">
        <v>282</v>
      </c>
      <c r="AT41" s="159" t="s">
        <v>282</v>
      </c>
      <c r="AU41" s="159" t="s">
        <v>282</v>
      </c>
      <c r="AV41" s="159" t="s">
        <v>282</v>
      </c>
      <c r="AW41" s="212">
        <v>66.42</v>
      </c>
      <c r="AX41" s="212">
        <v>23.19</v>
      </c>
      <c r="AY41">
        <v>19</v>
      </c>
      <c r="AZ41" t="s">
        <v>282</v>
      </c>
      <c r="BA41" s="212" t="s">
        <v>282</v>
      </c>
      <c r="BB41" s="212" t="s">
        <v>282</v>
      </c>
      <c r="BC41" s="212" t="s">
        <v>282</v>
      </c>
      <c r="BD41" s="212" t="s">
        <v>282</v>
      </c>
      <c r="BE41" s="212" t="s">
        <v>282</v>
      </c>
      <c r="BF41" s="212" t="s">
        <v>282</v>
      </c>
      <c r="BG41" s="212" t="s">
        <v>282</v>
      </c>
      <c r="BH41" s="212" t="s">
        <v>282</v>
      </c>
      <c r="BI41" s="212" t="s">
        <v>282</v>
      </c>
      <c r="BJ41" s="212" t="s">
        <v>282</v>
      </c>
      <c r="BK41" s="212" t="s">
        <v>282</v>
      </c>
      <c r="BL41" s="212" t="s">
        <v>282</v>
      </c>
      <c r="BM41" s="212" t="s">
        <v>282</v>
      </c>
      <c r="BN41" s="212" t="s">
        <v>282</v>
      </c>
      <c r="BO41" s="212" t="s">
        <v>282</v>
      </c>
      <c r="BP41" s="212" t="s">
        <v>282</v>
      </c>
      <c r="BQ41" s="212" t="s">
        <v>282</v>
      </c>
      <c r="BR41" s="212" t="s">
        <v>282</v>
      </c>
      <c r="BS41" s="212" t="s">
        <v>282</v>
      </c>
      <c r="BT41" s="212" t="s">
        <v>282</v>
      </c>
      <c r="BU41" s="212" t="s">
        <v>282</v>
      </c>
      <c r="BV41" s="212" t="s">
        <v>282</v>
      </c>
      <c r="BW41" s="212" t="s">
        <v>282</v>
      </c>
      <c r="BX41" s="212" t="s">
        <v>282</v>
      </c>
      <c r="BY41" s="212" t="s">
        <v>282</v>
      </c>
      <c r="BZ41" s="212" t="s">
        <v>282</v>
      </c>
      <c r="CA41" s="212" t="s">
        <v>282</v>
      </c>
      <c r="CB41" s="212" t="s">
        <v>282</v>
      </c>
      <c r="CC41" s="212" t="s">
        <v>282</v>
      </c>
      <c r="CD41" s="212" t="s">
        <v>282</v>
      </c>
      <c r="CE41" s="212" t="s">
        <v>282</v>
      </c>
      <c r="CF41" s="212" t="s">
        <v>282</v>
      </c>
      <c r="CG41" s="212" t="s">
        <v>282</v>
      </c>
      <c r="CH41" s="212" t="s">
        <v>282</v>
      </c>
      <c r="CI41" s="212" t="s">
        <v>282</v>
      </c>
      <c r="CJ41" s="212" t="s">
        <v>282</v>
      </c>
      <c r="CK41" s="212" t="s">
        <v>282</v>
      </c>
      <c r="CL41" s="212" t="s">
        <v>282</v>
      </c>
      <c r="CM41" s="212" t="s">
        <v>282</v>
      </c>
      <c r="CN41" s="212" t="s">
        <v>282</v>
      </c>
      <c r="CO41" s="212" t="s">
        <v>282</v>
      </c>
      <c r="CP41" s="212" t="s">
        <v>282</v>
      </c>
      <c r="CQ41" s="212" t="s">
        <v>282</v>
      </c>
      <c r="CR41" s="212" t="s">
        <v>282</v>
      </c>
      <c r="CS41" s="212" t="s">
        <v>282</v>
      </c>
      <c r="CT41" s="212" t="s">
        <v>282</v>
      </c>
      <c r="CU41" s="212" t="s">
        <v>282</v>
      </c>
      <c r="CV41" s="212" t="s">
        <v>282</v>
      </c>
      <c r="CW41" s="212" t="s">
        <v>282</v>
      </c>
      <c r="CX41" s="212" t="s">
        <v>282</v>
      </c>
      <c r="CY41" s="212" t="s">
        <v>282</v>
      </c>
      <c r="CZ41" s="212" t="s">
        <v>282</v>
      </c>
      <c r="DA41" s="212" t="s">
        <v>282</v>
      </c>
      <c r="DB41" s="212" t="s">
        <v>282</v>
      </c>
      <c r="DC41" s="212" t="s">
        <v>282</v>
      </c>
      <c r="DD41" s="212" t="s">
        <v>282</v>
      </c>
      <c r="DE41" s="212" t="s">
        <v>282</v>
      </c>
      <c r="DF41" s="212" t="s">
        <v>282</v>
      </c>
      <c r="DG41" s="212" t="s">
        <v>282</v>
      </c>
      <c r="DH41" s="212" t="s">
        <v>282</v>
      </c>
      <c r="DI41" s="212" t="s">
        <v>282</v>
      </c>
      <c r="DJ41" s="212" t="s">
        <v>282</v>
      </c>
      <c r="DK41" s="212" t="s">
        <v>282</v>
      </c>
      <c r="DL41" s="212" t="s">
        <v>282</v>
      </c>
      <c r="DM41" s="212" t="s">
        <v>282</v>
      </c>
      <c r="DN41" s="212" t="s">
        <v>282</v>
      </c>
      <c r="DO41" s="212" t="s">
        <v>282</v>
      </c>
      <c r="DP41" s="212" t="s">
        <v>282</v>
      </c>
      <c r="DQ41" s="212" t="s">
        <v>282</v>
      </c>
      <c r="DR41" s="212" t="s">
        <v>282</v>
      </c>
      <c r="DS41" s="212" t="s">
        <v>282</v>
      </c>
      <c r="DT41" s="212" t="s">
        <v>282</v>
      </c>
      <c r="DU41" s="212" t="s">
        <v>282</v>
      </c>
      <c r="DV41" s="212" t="s">
        <v>282</v>
      </c>
    </row>
    <row r="42" spans="1:126" x14ac:dyDescent="0.25">
      <c r="A42" s="66" t="s">
        <v>5174</v>
      </c>
      <c r="B42" s="66" t="s">
        <v>11629</v>
      </c>
      <c r="C42" s="66" t="s">
        <v>5328</v>
      </c>
      <c r="D42" s="159" t="s">
        <v>11102</v>
      </c>
      <c r="E42" s="159" t="s">
        <v>5827</v>
      </c>
      <c r="F42" s="159" t="s">
        <v>10534</v>
      </c>
      <c r="G42" s="159" t="s">
        <v>10880</v>
      </c>
      <c r="J42">
        <v>4</v>
      </c>
      <c r="K42">
        <v>3</v>
      </c>
      <c r="L42" s="212" t="s">
        <v>4798</v>
      </c>
      <c r="M42" s="159" t="s">
        <v>183</v>
      </c>
      <c r="N42" s="212" t="s">
        <v>282</v>
      </c>
      <c r="O42" s="212" t="s">
        <v>282</v>
      </c>
      <c r="P42" s="212" t="s">
        <v>282</v>
      </c>
      <c r="Q42" s="212" t="s">
        <v>282</v>
      </c>
      <c r="R42" s="212" t="s">
        <v>282</v>
      </c>
      <c r="S42" s="212" t="s">
        <v>282</v>
      </c>
      <c r="T42" s="212">
        <v>2.84</v>
      </c>
      <c r="U42" s="212">
        <v>0.39</v>
      </c>
      <c r="V42" s="212">
        <v>71</v>
      </c>
      <c r="W42" s="212" t="s">
        <v>282</v>
      </c>
      <c r="X42" s="212" t="s">
        <v>282</v>
      </c>
      <c r="Y42" s="212" t="s">
        <v>282</v>
      </c>
      <c r="Z42" s="212">
        <v>2.44</v>
      </c>
      <c r="AA42" s="212">
        <v>0.41</v>
      </c>
      <c r="AB42">
        <v>71</v>
      </c>
      <c r="AC42" s="212" t="s">
        <v>282</v>
      </c>
      <c r="AD42" s="212" t="s">
        <v>282</v>
      </c>
      <c r="AE42" s="212" t="s">
        <v>282</v>
      </c>
      <c r="AF42" s="212" t="s">
        <v>282</v>
      </c>
      <c r="AG42" s="212" t="s">
        <v>282</v>
      </c>
      <c r="AH42" s="212" t="s">
        <v>282</v>
      </c>
      <c r="AI42" s="159" t="s">
        <v>310</v>
      </c>
      <c r="AJ42" s="159" t="s">
        <v>183</v>
      </c>
      <c r="AK42" s="159" t="s">
        <v>282</v>
      </c>
      <c r="AL42" s="159" t="s">
        <v>282</v>
      </c>
      <c r="AM42" s="159" t="s">
        <v>282</v>
      </c>
      <c r="AN42" s="159" t="s">
        <v>282</v>
      </c>
      <c r="AO42" s="159" t="s">
        <v>282</v>
      </c>
      <c r="AP42" s="159" t="s">
        <v>282</v>
      </c>
      <c r="AQ42" s="212">
        <v>2.8</v>
      </c>
      <c r="AR42" s="212">
        <v>0.39</v>
      </c>
      <c r="AS42" s="212">
        <v>62</v>
      </c>
      <c r="AT42" s="212" t="s">
        <v>282</v>
      </c>
      <c r="AU42" s="212" t="s">
        <v>282</v>
      </c>
      <c r="AV42" s="212" t="s">
        <v>282</v>
      </c>
      <c r="AW42" s="212">
        <v>2.29</v>
      </c>
      <c r="AX42" s="212">
        <v>0.38</v>
      </c>
      <c r="AY42">
        <v>62</v>
      </c>
      <c r="AZ42" s="212" t="s">
        <v>282</v>
      </c>
      <c r="BA42" s="212" t="s">
        <v>282</v>
      </c>
      <c r="BB42" s="212" t="s">
        <v>282</v>
      </c>
      <c r="BC42" s="212" t="s">
        <v>282</v>
      </c>
      <c r="BD42" s="212" t="s">
        <v>282</v>
      </c>
      <c r="BE42" s="212" t="s">
        <v>282</v>
      </c>
      <c r="BF42" s="212" t="s">
        <v>310</v>
      </c>
      <c r="BG42" s="212" t="s">
        <v>282</v>
      </c>
      <c r="BH42" s="212" t="s">
        <v>282</v>
      </c>
      <c r="BI42" s="212" t="s">
        <v>282</v>
      </c>
      <c r="BJ42" s="212" t="s">
        <v>282</v>
      </c>
      <c r="BK42" s="212" t="s">
        <v>282</v>
      </c>
      <c r="BL42" s="212" t="s">
        <v>282</v>
      </c>
      <c r="BM42" s="212" t="s">
        <v>282</v>
      </c>
      <c r="BN42" s="212">
        <v>2.8</v>
      </c>
      <c r="BO42" s="212">
        <v>0.39</v>
      </c>
      <c r="BP42" s="212">
        <v>51</v>
      </c>
      <c r="BQ42" s="212" t="s">
        <v>282</v>
      </c>
      <c r="BR42" s="212" t="s">
        <v>282</v>
      </c>
      <c r="BS42" s="212" t="s">
        <v>282</v>
      </c>
      <c r="BT42" s="212">
        <v>2.34</v>
      </c>
      <c r="BU42" s="212">
        <v>0.39</v>
      </c>
      <c r="BV42">
        <v>51</v>
      </c>
      <c r="BW42" s="212" t="s">
        <v>282</v>
      </c>
      <c r="BX42" s="212" t="s">
        <v>282</v>
      </c>
      <c r="BY42" s="212" t="s">
        <v>282</v>
      </c>
      <c r="BZ42" s="212" t="s">
        <v>282</v>
      </c>
      <c r="CA42" s="212" t="s">
        <v>282</v>
      </c>
      <c r="CB42" s="212" t="s">
        <v>282</v>
      </c>
      <c r="CC42" s="212" t="s">
        <v>282</v>
      </c>
      <c r="CD42" s="212" t="s">
        <v>282</v>
      </c>
      <c r="CE42" s="212" t="s">
        <v>282</v>
      </c>
      <c r="CF42" s="212" t="s">
        <v>282</v>
      </c>
      <c r="CG42" s="212" t="s">
        <v>282</v>
      </c>
      <c r="CH42" s="212" t="s">
        <v>282</v>
      </c>
      <c r="CI42" s="212" t="s">
        <v>282</v>
      </c>
      <c r="CJ42" s="212" t="s">
        <v>282</v>
      </c>
      <c r="CK42" s="212" t="s">
        <v>282</v>
      </c>
      <c r="CL42" s="212" t="s">
        <v>282</v>
      </c>
      <c r="CM42" s="212" t="s">
        <v>282</v>
      </c>
      <c r="CN42" s="212" t="s">
        <v>282</v>
      </c>
      <c r="CO42" s="212" t="s">
        <v>282</v>
      </c>
      <c r="CP42" s="212" t="s">
        <v>282</v>
      </c>
      <c r="CQ42" s="212" t="s">
        <v>282</v>
      </c>
      <c r="CR42" s="212" t="s">
        <v>282</v>
      </c>
      <c r="CS42" s="212" t="s">
        <v>282</v>
      </c>
      <c r="CT42" s="212" t="s">
        <v>282</v>
      </c>
      <c r="CU42" s="212" t="s">
        <v>282</v>
      </c>
      <c r="CV42" s="212" t="s">
        <v>282</v>
      </c>
      <c r="CW42" s="212" t="s">
        <v>282</v>
      </c>
      <c r="CX42" s="212" t="s">
        <v>282</v>
      </c>
      <c r="CY42" s="212" t="s">
        <v>282</v>
      </c>
      <c r="CZ42" s="212" t="s">
        <v>282</v>
      </c>
      <c r="DA42" s="212" t="s">
        <v>282</v>
      </c>
      <c r="DB42" s="212" t="s">
        <v>282</v>
      </c>
      <c r="DC42" s="212" t="s">
        <v>282</v>
      </c>
      <c r="DD42" s="212" t="s">
        <v>282</v>
      </c>
      <c r="DE42" s="212" t="s">
        <v>282</v>
      </c>
      <c r="DF42" s="212" t="s">
        <v>282</v>
      </c>
      <c r="DG42" s="212" t="s">
        <v>282</v>
      </c>
      <c r="DH42" s="212" t="s">
        <v>282</v>
      </c>
      <c r="DI42" s="212" t="s">
        <v>282</v>
      </c>
      <c r="DJ42" s="212" t="s">
        <v>282</v>
      </c>
      <c r="DK42" s="212" t="s">
        <v>282</v>
      </c>
      <c r="DL42" s="212" t="s">
        <v>282</v>
      </c>
      <c r="DM42" s="212" t="s">
        <v>282</v>
      </c>
      <c r="DN42" s="212" t="s">
        <v>282</v>
      </c>
      <c r="DO42" s="212" t="s">
        <v>282</v>
      </c>
      <c r="DP42" s="212" t="s">
        <v>282</v>
      </c>
      <c r="DQ42" s="212" t="s">
        <v>282</v>
      </c>
      <c r="DR42" s="212" t="s">
        <v>282</v>
      </c>
      <c r="DS42" s="212" t="s">
        <v>282</v>
      </c>
      <c r="DT42" s="212" t="s">
        <v>282</v>
      </c>
      <c r="DU42" s="212" t="s">
        <v>282</v>
      </c>
      <c r="DV42" s="212" t="s">
        <v>282</v>
      </c>
    </row>
    <row r="43" spans="1:126" x14ac:dyDescent="0.25">
      <c r="A43" s="66" t="s">
        <v>5174</v>
      </c>
      <c r="B43" s="66" t="s">
        <v>11629</v>
      </c>
      <c r="C43" s="66" t="s">
        <v>5328</v>
      </c>
      <c r="D43" s="159" t="s">
        <v>10574</v>
      </c>
      <c r="E43" s="159" t="s">
        <v>5826</v>
      </c>
      <c r="F43" s="159" t="s">
        <v>10534</v>
      </c>
      <c r="G43" s="159" t="s">
        <v>10535</v>
      </c>
      <c r="J43" s="212">
        <v>4</v>
      </c>
      <c r="K43" s="212">
        <v>3</v>
      </c>
      <c r="L43" s="212" t="s">
        <v>4798</v>
      </c>
      <c r="M43" s="159" t="s">
        <v>183</v>
      </c>
      <c r="N43" s="212" t="s">
        <v>282</v>
      </c>
      <c r="O43" s="212" t="s">
        <v>282</v>
      </c>
      <c r="P43" s="212" t="s">
        <v>282</v>
      </c>
      <c r="Q43" s="212" t="s">
        <v>282</v>
      </c>
      <c r="R43" s="212" t="s">
        <v>282</v>
      </c>
      <c r="S43" s="212" t="s">
        <v>282</v>
      </c>
      <c r="T43" s="212">
        <v>0.63</v>
      </c>
      <c r="U43" s="212">
        <v>0.28999999999999998</v>
      </c>
      <c r="V43" s="212">
        <v>71</v>
      </c>
      <c r="W43" s="212" t="s">
        <v>282</v>
      </c>
      <c r="X43" s="212" t="s">
        <v>282</v>
      </c>
      <c r="Y43" s="212" t="s">
        <v>282</v>
      </c>
      <c r="Z43" s="212">
        <v>0.81</v>
      </c>
      <c r="AA43" s="212">
        <v>0.24</v>
      </c>
      <c r="AB43">
        <v>71</v>
      </c>
      <c r="AC43" s="212" t="s">
        <v>282</v>
      </c>
      <c r="AD43" s="212" t="s">
        <v>282</v>
      </c>
      <c r="AE43" s="212" t="s">
        <v>282</v>
      </c>
      <c r="AF43" s="212" t="s">
        <v>282</v>
      </c>
      <c r="AG43" s="212" t="s">
        <v>282</v>
      </c>
      <c r="AH43" s="212" t="s">
        <v>282</v>
      </c>
      <c r="AI43" s="159" t="s">
        <v>310</v>
      </c>
      <c r="AJ43" s="159" t="s">
        <v>183</v>
      </c>
      <c r="AK43" s="159" t="s">
        <v>282</v>
      </c>
      <c r="AL43" s="159" t="s">
        <v>282</v>
      </c>
      <c r="AM43" s="159" t="s">
        <v>282</v>
      </c>
      <c r="AN43" s="159" t="s">
        <v>282</v>
      </c>
      <c r="AO43" s="159" t="s">
        <v>282</v>
      </c>
      <c r="AP43" s="159" t="s">
        <v>282</v>
      </c>
      <c r="AQ43" s="212">
        <v>0.7</v>
      </c>
      <c r="AR43" s="212">
        <v>0.26</v>
      </c>
      <c r="AS43" s="212">
        <v>62</v>
      </c>
      <c r="AT43" s="212" t="s">
        <v>282</v>
      </c>
      <c r="AU43" s="212" t="s">
        <v>282</v>
      </c>
      <c r="AV43" s="212" t="s">
        <v>282</v>
      </c>
      <c r="AW43" s="212">
        <v>0.85</v>
      </c>
      <c r="AX43" s="212">
        <v>0.17</v>
      </c>
      <c r="AY43">
        <v>62</v>
      </c>
      <c r="AZ43" s="212" t="s">
        <v>282</v>
      </c>
      <c r="BA43" s="212" t="s">
        <v>282</v>
      </c>
      <c r="BB43" s="212" t="s">
        <v>282</v>
      </c>
      <c r="BC43" s="212" t="s">
        <v>282</v>
      </c>
      <c r="BD43" s="212" t="s">
        <v>282</v>
      </c>
      <c r="BE43" s="212" t="s">
        <v>282</v>
      </c>
      <c r="BF43" s="212" t="s">
        <v>310</v>
      </c>
      <c r="BG43" s="212" t="s">
        <v>282</v>
      </c>
      <c r="BH43" s="212" t="s">
        <v>282</v>
      </c>
      <c r="BI43" s="212" t="s">
        <v>282</v>
      </c>
      <c r="BJ43" s="212" t="s">
        <v>282</v>
      </c>
      <c r="BK43" s="212" t="s">
        <v>282</v>
      </c>
      <c r="BL43" s="212" t="s">
        <v>282</v>
      </c>
      <c r="BM43" s="212" t="s">
        <v>282</v>
      </c>
      <c r="BN43" s="212">
        <v>0.7</v>
      </c>
      <c r="BO43" s="212">
        <v>0.23</v>
      </c>
      <c r="BP43" s="212">
        <v>51</v>
      </c>
      <c r="BQ43" s="212" t="s">
        <v>282</v>
      </c>
      <c r="BR43" s="212" t="s">
        <v>282</v>
      </c>
      <c r="BS43" s="212" t="s">
        <v>282</v>
      </c>
      <c r="BT43" s="212">
        <v>0.83</v>
      </c>
      <c r="BU43" s="212">
        <v>0.19</v>
      </c>
      <c r="BV43">
        <v>51</v>
      </c>
      <c r="BW43" s="212" t="s">
        <v>282</v>
      </c>
      <c r="BX43" s="212" t="s">
        <v>282</v>
      </c>
      <c r="BY43" s="212" t="s">
        <v>282</v>
      </c>
      <c r="BZ43" s="212" t="s">
        <v>282</v>
      </c>
      <c r="CA43" s="212" t="s">
        <v>282</v>
      </c>
      <c r="CB43" s="212" t="s">
        <v>282</v>
      </c>
      <c r="CC43" s="212" t="s">
        <v>282</v>
      </c>
      <c r="CD43" s="212" t="s">
        <v>282</v>
      </c>
      <c r="CE43" s="212" t="s">
        <v>282</v>
      </c>
      <c r="CF43" s="212" t="s">
        <v>282</v>
      </c>
      <c r="CG43" s="212" t="s">
        <v>282</v>
      </c>
      <c r="CH43" s="212" t="s">
        <v>282</v>
      </c>
      <c r="CI43" s="212" t="s">
        <v>282</v>
      </c>
      <c r="CJ43" s="212" t="s">
        <v>282</v>
      </c>
      <c r="CK43" s="212" t="s">
        <v>282</v>
      </c>
      <c r="CL43" s="212" t="s">
        <v>282</v>
      </c>
      <c r="CM43" s="212" t="s">
        <v>282</v>
      </c>
      <c r="CN43" s="212" t="s">
        <v>282</v>
      </c>
      <c r="CO43" s="212" t="s">
        <v>282</v>
      </c>
      <c r="CP43" s="212" t="s">
        <v>282</v>
      </c>
      <c r="CQ43" s="212" t="s">
        <v>282</v>
      </c>
      <c r="CR43" s="212" t="s">
        <v>282</v>
      </c>
      <c r="CS43" s="212" t="s">
        <v>282</v>
      </c>
      <c r="CT43" s="212" t="s">
        <v>282</v>
      </c>
      <c r="CU43" s="212" t="s">
        <v>282</v>
      </c>
      <c r="CV43" s="212" t="s">
        <v>282</v>
      </c>
      <c r="CW43" s="212" t="s">
        <v>282</v>
      </c>
      <c r="CX43" s="212" t="s">
        <v>282</v>
      </c>
      <c r="CY43" s="212" t="s">
        <v>282</v>
      </c>
      <c r="CZ43" s="212" t="s">
        <v>282</v>
      </c>
      <c r="DA43" s="212" t="s">
        <v>282</v>
      </c>
      <c r="DB43" s="212" t="s">
        <v>282</v>
      </c>
      <c r="DC43" s="212" t="s">
        <v>282</v>
      </c>
      <c r="DD43" s="212" t="s">
        <v>282</v>
      </c>
      <c r="DE43" s="212" t="s">
        <v>282</v>
      </c>
      <c r="DF43" s="212" t="s">
        <v>282</v>
      </c>
      <c r="DG43" s="212" t="s">
        <v>282</v>
      </c>
      <c r="DH43" s="212" t="s">
        <v>282</v>
      </c>
      <c r="DI43" s="212" t="s">
        <v>282</v>
      </c>
      <c r="DJ43" s="212" t="s">
        <v>282</v>
      </c>
      <c r="DK43" s="212" t="s">
        <v>282</v>
      </c>
      <c r="DL43" s="212" t="s">
        <v>282</v>
      </c>
      <c r="DM43" s="212" t="s">
        <v>282</v>
      </c>
      <c r="DN43" s="212" t="s">
        <v>282</v>
      </c>
      <c r="DO43" s="212" t="s">
        <v>282</v>
      </c>
      <c r="DP43" s="212" t="s">
        <v>282</v>
      </c>
      <c r="DQ43" s="212" t="s">
        <v>282</v>
      </c>
      <c r="DR43" s="212" t="s">
        <v>282</v>
      </c>
      <c r="DS43" s="212" t="s">
        <v>282</v>
      </c>
      <c r="DT43" s="212" t="s">
        <v>282</v>
      </c>
      <c r="DU43" s="212" t="s">
        <v>282</v>
      </c>
      <c r="DV43" s="212" t="s">
        <v>282</v>
      </c>
    </row>
    <row r="44" spans="1:126" s="212" customFormat="1" x14ac:dyDescent="0.25">
      <c r="A44" s="212" t="s">
        <v>8463</v>
      </c>
      <c r="B44" s="212" t="s">
        <v>15364</v>
      </c>
      <c r="C44" s="212" t="s">
        <v>5328</v>
      </c>
      <c r="D44" s="159" t="s">
        <v>10574</v>
      </c>
      <c r="E44" s="159" t="s">
        <v>15365</v>
      </c>
      <c r="F44" s="159" t="s">
        <v>10534</v>
      </c>
      <c r="G44" s="159" t="s">
        <v>10535</v>
      </c>
      <c r="J44" s="212">
        <v>5</v>
      </c>
      <c r="K44" s="212">
        <v>2</v>
      </c>
      <c r="L44" s="212" t="s">
        <v>673</v>
      </c>
      <c r="M44" s="159" t="s">
        <v>183</v>
      </c>
      <c r="N44" s="212" t="s">
        <v>282</v>
      </c>
      <c r="O44" s="212" t="s">
        <v>282</v>
      </c>
      <c r="P44" s="212" t="s">
        <v>282</v>
      </c>
      <c r="Q44" s="212">
        <v>74.3</v>
      </c>
      <c r="R44" s="212">
        <v>6.39</v>
      </c>
      <c r="S44" s="212">
        <v>320</v>
      </c>
      <c r="T44" s="212" t="s">
        <v>282</v>
      </c>
      <c r="U44" s="212" t="s">
        <v>282</v>
      </c>
      <c r="V44" s="212" t="s">
        <v>282</v>
      </c>
      <c r="W44" s="212" t="s">
        <v>282</v>
      </c>
      <c r="X44" s="212" t="s">
        <v>282</v>
      </c>
      <c r="Y44" s="212" t="s">
        <v>282</v>
      </c>
      <c r="Z44" s="212">
        <v>82.4</v>
      </c>
      <c r="AA44" s="212">
        <v>8.08</v>
      </c>
      <c r="AB44" s="212">
        <v>217</v>
      </c>
      <c r="AC44" s="212" t="s">
        <v>282</v>
      </c>
      <c r="AD44" s="212" t="s">
        <v>282</v>
      </c>
      <c r="AE44" s="212" t="s">
        <v>282</v>
      </c>
      <c r="AF44" s="212" t="s">
        <v>282</v>
      </c>
      <c r="AG44" s="212" t="s">
        <v>282</v>
      </c>
      <c r="AH44" s="212" t="s">
        <v>282</v>
      </c>
      <c r="AI44" s="159" t="s">
        <v>306</v>
      </c>
      <c r="AJ44" s="159" t="s">
        <v>282</v>
      </c>
      <c r="AK44" s="159" t="s">
        <v>282</v>
      </c>
      <c r="AL44" s="159" t="s">
        <v>282</v>
      </c>
      <c r="AM44" s="159" t="s">
        <v>282</v>
      </c>
      <c r="AN44" s="159">
        <v>74.3</v>
      </c>
      <c r="AO44" s="159">
        <v>6.23</v>
      </c>
      <c r="AP44" s="159">
        <v>327</v>
      </c>
      <c r="AQ44" s="212" t="s">
        <v>282</v>
      </c>
      <c r="AR44" s="212" t="s">
        <v>282</v>
      </c>
      <c r="AS44" s="212" t="s">
        <v>282</v>
      </c>
      <c r="AT44" s="212" t="s">
        <v>282</v>
      </c>
      <c r="AU44" s="212" t="s">
        <v>282</v>
      </c>
      <c r="AV44" s="212" t="s">
        <v>282</v>
      </c>
      <c r="AW44" s="212">
        <v>76.599999999999994</v>
      </c>
      <c r="AX44" s="212">
        <v>18.98</v>
      </c>
      <c r="AY44" s="212">
        <v>286</v>
      </c>
      <c r="AZ44" s="212" t="s">
        <v>282</v>
      </c>
      <c r="BA44" s="212" t="s">
        <v>282</v>
      </c>
      <c r="BB44" s="212" t="s">
        <v>282</v>
      </c>
      <c r="BC44" s="212" t="s">
        <v>282</v>
      </c>
      <c r="BD44" s="212" t="s">
        <v>282</v>
      </c>
      <c r="BE44" s="212" t="s">
        <v>282</v>
      </c>
      <c r="BF44" s="212" t="s">
        <v>282</v>
      </c>
      <c r="BG44" s="212" t="s">
        <v>282</v>
      </c>
      <c r="BH44" s="212" t="s">
        <v>282</v>
      </c>
      <c r="BI44" s="212" t="s">
        <v>282</v>
      </c>
      <c r="BJ44" s="212" t="s">
        <v>282</v>
      </c>
      <c r="BK44" s="212" t="s">
        <v>282</v>
      </c>
      <c r="BL44" s="212" t="s">
        <v>282</v>
      </c>
      <c r="BM44" s="212" t="s">
        <v>282</v>
      </c>
      <c r="BN44" s="212" t="s">
        <v>282</v>
      </c>
      <c r="BO44" s="212" t="s">
        <v>282</v>
      </c>
      <c r="BP44" s="212" t="s">
        <v>282</v>
      </c>
      <c r="BQ44" s="212" t="s">
        <v>282</v>
      </c>
      <c r="BR44" s="212" t="s">
        <v>282</v>
      </c>
      <c r="BS44" s="212" t="s">
        <v>282</v>
      </c>
      <c r="BT44" s="212" t="s">
        <v>282</v>
      </c>
      <c r="BU44" s="212" t="s">
        <v>282</v>
      </c>
      <c r="BV44" s="212" t="s">
        <v>282</v>
      </c>
      <c r="BW44" s="212" t="s">
        <v>282</v>
      </c>
      <c r="BX44" s="212" t="s">
        <v>282</v>
      </c>
      <c r="BY44" s="212" t="s">
        <v>282</v>
      </c>
      <c r="BZ44" s="212" t="s">
        <v>282</v>
      </c>
      <c r="CA44" s="212" t="s">
        <v>282</v>
      </c>
      <c r="CB44" s="212" t="s">
        <v>282</v>
      </c>
      <c r="CC44" s="212" t="s">
        <v>282</v>
      </c>
      <c r="CD44" s="212" t="s">
        <v>282</v>
      </c>
      <c r="CE44" s="212" t="s">
        <v>282</v>
      </c>
      <c r="CF44" s="212" t="s">
        <v>282</v>
      </c>
      <c r="CG44" s="212" t="s">
        <v>282</v>
      </c>
      <c r="CH44" s="212" t="s">
        <v>282</v>
      </c>
      <c r="CI44" s="212" t="s">
        <v>282</v>
      </c>
      <c r="CJ44" s="212" t="s">
        <v>282</v>
      </c>
      <c r="CK44" s="212" t="s">
        <v>282</v>
      </c>
      <c r="CL44" s="212" t="s">
        <v>282</v>
      </c>
      <c r="CM44" s="212" t="s">
        <v>282</v>
      </c>
      <c r="CN44" s="212" t="s">
        <v>282</v>
      </c>
      <c r="CO44" s="212" t="s">
        <v>282</v>
      </c>
      <c r="CP44" s="212" t="s">
        <v>282</v>
      </c>
      <c r="CQ44" s="212" t="s">
        <v>282</v>
      </c>
      <c r="CR44" s="212" t="s">
        <v>282</v>
      </c>
      <c r="CS44" s="212" t="s">
        <v>282</v>
      </c>
      <c r="CT44" s="212" t="s">
        <v>282</v>
      </c>
      <c r="CU44" s="212" t="s">
        <v>282</v>
      </c>
      <c r="CV44" s="212" t="s">
        <v>282</v>
      </c>
      <c r="CW44" s="212" t="s">
        <v>282</v>
      </c>
      <c r="CX44" s="212" t="s">
        <v>282</v>
      </c>
      <c r="CY44" s="212" t="s">
        <v>282</v>
      </c>
      <c r="CZ44" s="212" t="s">
        <v>282</v>
      </c>
      <c r="DA44" s="212" t="s">
        <v>282</v>
      </c>
      <c r="DB44" s="212" t="s">
        <v>282</v>
      </c>
      <c r="DC44" s="212" t="s">
        <v>282</v>
      </c>
      <c r="DD44" s="212" t="s">
        <v>282</v>
      </c>
      <c r="DE44" s="212" t="s">
        <v>282</v>
      </c>
      <c r="DF44" s="212" t="s">
        <v>282</v>
      </c>
      <c r="DG44" s="212" t="s">
        <v>282</v>
      </c>
      <c r="DH44" s="212" t="s">
        <v>282</v>
      </c>
      <c r="DI44" s="212" t="s">
        <v>282</v>
      </c>
      <c r="DJ44" s="212" t="s">
        <v>282</v>
      </c>
      <c r="DK44" s="212" t="s">
        <v>282</v>
      </c>
      <c r="DL44" s="212" t="s">
        <v>282</v>
      </c>
      <c r="DM44" s="212" t="s">
        <v>282</v>
      </c>
      <c r="DN44" s="212" t="s">
        <v>282</v>
      </c>
      <c r="DO44" s="212" t="s">
        <v>282</v>
      </c>
      <c r="DP44" s="212" t="s">
        <v>282</v>
      </c>
      <c r="DQ44" s="212" t="s">
        <v>282</v>
      </c>
      <c r="DR44" s="212" t="s">
        <v>282</v>
      </c>
      <c r="DS44" s="212" t="s">
        <v>282</v>
      </c>
      <c r="DT44" s="212" t="s">
        <v>282</v>
      </c>
      <c r="DU44" s="212" t="s">
        <v>282</v>
      </c>
      <c r="DV44" s="212" t="s">
        <v>282</v>
      </c>
    </row>
    <row r="45" spans="1:126" s="212" customFormat="1" x14ac:dyDescent="0.25">
      <c r="A45" s="212" t="s">
        <v>16918</v>
      </c>
      <c r="B45" s="159" t="s">
        <v>17428</v>
      </c>
      <c r="C45" s="159" t="s">
        <v>5328</v>
      </c>
      <c r="D45" s="159" t="s">
        <v>10879</v>
      </c>
      <c r="E45" s="159" t="s">
        <v>14593</v>
      </c>
      <c r="F45" s="159" t="s">
        <v>10534</v>
      </c>
      <c r="G45" s="159" t="s">
        <v>10880</v>
      </c>
      <c r="J45" s="212">
        <v>5</v>
      </c>
      <c r="K45" s="212">
        <v>2</v>
      </c>
      <c r="L45" s="212" t="s">
        <v>10937</v>
      </c>
      <c r="M45" s="159" t="s">
        <v>183</v>
      </c>
      <c r="N45" s="212" t="s">
        <v>282</v>
      </c>
      <c r="O45" s="212" t="s">
        <v>282</v>
      </c>
      <c r="P45" s="212" t="s">
        <v>282</v>
      </c>
      <c r="Q45" s="212" t="s">
        <v>282</v>
      </c>
      <c r="R45" s="212" t="s">
        <v>282</v>
      </c>
      <c r="S45" s="212" t="s">
        <v>282</v>
      </c>
      <c r="T45" s="212">
        <v>20</v>
      </c>
      <c r="U45" s="212">
        <v>9.4</v>
      </c>
      <c r="V45" s="212">
        <v>124</v>
      </c>
      <c r="W45" s="212" t="s">
        <v>282</v>
      </c>
      <c r="X45" s="212" t="s">
        <v>282</v>
      </c>
      <c r="Y45" s="212" t="s">
        <v>282</v>
      </c>
      <c r="Z45" s="212">
        <v>5.7</v>
      </c>
      <c r="AA45" s="212">
        <v>3.27</v>
      </c>
      <c r="AB45" s="212">
        <v>124</v>
      </c>
      <c r="AC45" s="212" t="s">
        <v>282</v>
      </c>
      <c r="AD45" s="212" t="s">
        <v>282</v>
      </c>
      <c r="AE45" s="212" t="s">
        <v>282</v>
      </c>
      <c r="AF45" s="212" t="s">
        <v>282</v>
      </c>
      <c r="AG45" s="212" t="s">
        <v>282</v>
      </c>
      <c r="AH45" s="212" t="s">
        <v>282</v>
      </c>
      <c r="AI45" s="159" t="s">
        <v>306</v>
      </c>
      <c r="AJ45" s="159" t="s">
        <v>282</v>
      </c>
      <c r="AK45" s="159" t="s">
        <v>282</v>
      </c>
      <c r="AL45" s="159" t="s">
        <v>282</v>
      </c>
      <c r="AM45" s="159" t="s">
        <v>282</v>
      </c>
      <c r="AN45" s="159" t="s">
        <v>282</v>
      </c>
      <c r="AO45" s="159" t="s">
        <v>282</v>
      </c>
      <c r="AP45" s="159" t="s">
        <v>282</v>
      </c>
      <c r="AQ45" s="212">
        <v>18</v>
      </c>
      <c r="AR45" s="212">
        <v>10.4</v>
      </c>
      <c r="AS45" s="212">
        <v>134</v>
      </c>
      <c r="AT45" s="133" t="s">
        <v>282</v>
      </c>
      <c r="AU45" s="212" t="s">
        <v>282</v>
      </c>
      <c r="AV45" s="212" t="s">
        <v>282</v>
      </c>
      <c r="AW45" s="212">
        <v>10.9</v>
      </c>
      <c r="AX45" s="212">
        <v>4.13</v>
      </c>
      <c r="AY45" s="212">
        <v>134</v>
      </c>
      <c r="AZ45" s="212" t="s">
        <v>282</v>
      </c>
      <c r="BA45" s="212" t="s">
        <v>282</v>
      </c>
      <c r="BB45" s="212" t="s">
        <v>282</v>
      </c>
      <c r="BC45" s="212" t="s">
        <v>282</v>
      </c>
      <c r="BD45" s="212" t="s">
        <v>282</v>
      </c>
      <c r="BE45" s="212" t="s">
        <v>282</v>
      </c>
      <c r="BF45" s="212" t="s">
        <v>282</v>
      </c>
      <c r="BG45" s="212" t="s">
        <v>282</v>
      </c>
      <c r="BH45" s="212" t="s">
        <v>282</v>
      </c>
      <c r="BI45" s="212" t="s">
        <v>282</v>
      </c>
      <c r="BJ45" s="212" t="s">
        <v>282</v>
      </c>
      <c r="BK45" s="212" t="s">
        <v>282</v>
      </c>
      <c r="BL45" s="212" t="s">
        <v>282</v>
      </c>
      <c r="BM45" s="212" t="s">
        <v>282</v>
      </c>
      <c r="BN45" s="212" t="s">
        <v>282</v>
      </c>
      <c r="BO45" s="212" t="s">
        <v>282</v>
      </c>
      <c r="BP45" s="212" t="s">
        <v>282</v>
      </c>
      <c r="BQ45" s="212" t="s">
        <v>282</v>
      </c>
      <c r="BR45" s="212" t="s">
        <v>282</v>
      </c>
      <c r="BS45" s="212" t="s">
        <v>282</v>
      </c>
      <c r="BT45" s="212" t="s">
        <v>282</v>
      </c>
      <c r="BU45" s="212" t="s">
        <v>282</v>
      </c>
      <c r="BV45" s="212" t="s">
        <v>282</v>
      </c>
      <c r="BW45" s="212" t="s">
        <v>282</v>
      </c>
      <c r="BX45" s="212" t="s">
        <v>282</v>
      </c>
      <c r="BY45" s="212" t="s">
        <v>282</v>
      </c>
      <c r="BZ45" s="212" t="s">
        <v>282</v>
      </c>
      <c r="CA45" s="212" t="s">
        <v>282</v>
      </c>
      <c r="CB45" s="212" t="s">
        <v>282</v>
      </c>
      <c r="CC45" s="212" t="s">
        <v>282</v>
      </c>
      <c r="CD45" s="212" t="s">
        <v>282</v>
      </c>
      <c r="CE45" s="212" t="s">
        <v>282</v>
      </c>
      <c r="CF45" s="212" t="s">
        <v>282</v>
      </c>
      <c r="CG45" s="212" t="s">
        <v>282</v>
      </c>
      <c r="CH45" s="212" t="s">
        <v>282</v>
      </c>
      <c r="CI45" s="212" t="s">
        <v>282</v>
      </c>
      <c r="CJ45" s="212" t="s">
        <v>282</v>
      </c>
      <c r="CK45" s="212" t="s">
        <v>282</v>
      </c>
      <c r="CL45" s="212" t="s">
        <v>282</v>
      </c>
      <c r="CM45" s="212" t="s">
        <v>282</v>
      </c>
      <c r="CN45" s="212" t="s">
        <v>282</v>
      </c>
      <c r="CO45" s="212" t="s">
        <v>282</v>
      </c>
      <c r="CP45" s="212" t="s">
        <v>282</v>
      </c>
      <c r="CQ45" s="212" t="s">
        <v>282</v>
      </c>
      <c r="CR45" s="212" t="s">
        <v>282</v>
      </c>
      <c r="CS45" s="212" t="s">
        <v>282</v>
      </c>
      <c r="CT45" s="212" t="s">
        <v>282</v>
      </c>
      <c r="CU45" s="212" t="s">
        <v>282</v>
      </c>
      <c r="CV45" s="212" t="s">
        <v>282</v>
      </c>
      <c r="CW45" s="212" t="s">
        <v>282</v>
      </c>
      <c r="CX45" s="212" t="s">
        <v>282</v>
      </c>
      <c r="CY45" s="212" t="s">
        <v>282</v>
      </c>
      <c r="CZ45" s="212" t="s">
        <v>282</v>
      </c>
      <c r="DA45" s="212" t="s">
        <v>282</v>
      </c>
      <c r="DB45" s="212" t="s">
        <v>282</v>
      </c>
      <c r="DC45" s="212" t="s">
        <v>282</v>
      </c>
      <c r="DD45" s="212" t="s">
        <v>282</v>
      </c>
      <c r="DE45" s="212" t="s">
        <v>282</v>
      </c>
      <c r="DF45" s="212" t="s">
        <v>282</v>
      </c>
      <c r="DG45" s="212" t="s">
        <v>282</v>
      </c>
      <c r="DH45" s="212" t="s">
        <v>282</v>
      </c>
      <c r="DI45" s="212" t="s">
        <v>282</v>
      </c>
      <c r="DJ45" s="212" t="s">
        <v>282</v>
      </c>
      <c r="DK45" s="212" t="s">
        <v>282</v>
      </c>
      <c r="DL45" s="212" t="s">
        <v>282</v>
      </c>
      <c r="DM45" s="212" t="s">
        <v>282</v>
      </c>
      <c r="DN45" s="212" t="s">
        <v>282</v>
      </c>
      <c r="DO45" s="212" t="s">
        <v>282</v>
      </c>
      <c r="DP45" s="212" t="s">
        <v>282</v>
      </c>
      <c r="DQ45" s="212" t="s">
        <v>282</v>
      </c>
      <c r="DR45" s="212" t="s">
        <v>282</v>
      </c>
      <c r="DS45" s="212" t="s">
        <v>282</v>
      </c>
      <c r="DT45" s="212" t="s">
        <v>282</v>
      </c>
      <c r="DU45" s="212" t="s">
        <v>282</v>
      </c>
      <c r="DV45" s="212" t="s">
        <v>282</v>
      </c>
    </row>
    <row r="46" spans="1:126" x14ac:dyDescent="0.25">
      <c r="A46" s="212" t="s">
        <v>684</v>
      </c>
      <c r="B46" s="212" t="s">
        <v>11318</v>
      </c>
      <c r="C46" s="212" t="s">
        <v>5328</v>
      </c>
      <c r="D46" s="159" t="s">
        <v>10879</v>
      </c>
      <c r="E46" s="159" t="s">
        <v>5853</v>
      </c>
      <c r="F46" s="159" t="s">
        <v>10534</v>
      </c>
      <c r="G46" s="159" t="s">
        <v>10880</v>
      </c>
      <c r="J46">
        <v>12</v>
      </c>
      <c r="K46">
        <v>2</v>
      </c>
      <c r="L46" s="212" t="s">
        <v>763</v>
      </c>
      <c r="M46" s="159" t="s">
        <v>183</v>
      </c>
      <c r="N46" t="s">
        <v>282</v>
      </c>
      <c r="O46" s="212" t="s">
        <v>282</v>
      </c>
      <c r="P46" s="212" t="s">
        <v>282</v>
      </c>
      <c r="Q46" s="212">
        <v>10.5</v>
      </c>
      <c r="R46" s="212">
        <v>5.2</v>
      </c>
      <c r="S46" s="212">
        <v>69</v>
      </c>
      <c r="T46" s="212" t="s">
        <v>282</v>
      </c>
      <c r="U46" s="212" t="s">
        <v>282</v>
      </c>
      <c r="V46" s="212" t="s">
        <v>282</v>
      </c>
      <c r="W46">
        <v>2.1</v>
      </c>
      <c r="X46">
        <v>3.2</v>
      </c>
      <c r="Y46">
        <v>69</v>
      </c>
      <c r="Z46" t="s">
        <v>282</v>
      </c>
      <c r="AA46" s="212" t="s">
        <v>282</v>
      </c>
      <c r="AB46" s="212" t="s">
        <v>282</v>
      </c>
      <c r="AC46" s="212" t="s">
        <v>282</v>
      </c>
      <c r="AD46" s="212" t="s">
        <v>282</v>
      </c>
      <c r="AE46" s="212" t="s">
        <v>282</v>
      </c>
      <c r="AF46" s="212" t="s">
        <v>282</v>
      </c>
      <c r="AG46" s="212" t="s">
        <v>282</v>
      </c>
      <c r="AH46" s="212" t="s">
        <v>282</v>
      </c>
      <c r="AI46" s="159" t="s">
        <v>306</v>
      </c>
      <c r="AJ46" s="159" t="s">
        <v>282</v>
      </c>
      <c r="AK46" s="159" t="s">
        <v>282</v>
      </c>
      <c r="AL46" s="159" t="s">
        <v>282</v>
      </c>
      <c r="AM46" s="159" t="s">
        <v>282</v>
      </c>
      <c r="AN46" s="212">
        <v>9.9</v>
      </c>
      <c r="AO46" s="212">
        <v>5.4</v>
      </c>
      <c r="AP46" s="212">
        <v>68</v>
      </c>
      <c r="AQ46" s="212" t="s">
        <v>282</v>
      </c>
      <c r="AR46" s="212" t="s">
        <v>282</v>
      </c>
      <c r="AS46" s="212" t="s">
        <v>282</v>
      </c>
      <c r="AT46">
        <v>3.4</v>
      </c>
      <c r="AU46">
        <v>4</v>
      </c>
      <c r="AV46">
        <v>68</v>
      </c>
      <c r="AW46" t="s">
        <v>282</v>
      </c>
      <c r="AX46" s="212" t="s">
        <v>282</v>
      </c>
      <c r="AY46" s="212" t="s">
        <v>282</v>
      </c>
      <c r="AZ46" s="212" t="s">
        <v>282</v>
      </c>
      <c r="BA46" s="212" t="s">
        <v>282</v>
      </c>
      <c r="BB46" s="212" t="s">
        <v>282</v>
      </c>
      <c r="BC46" s="212" t="s">
        <v>282</v>
      </c>
      <c r="BD46" s="212" t="s">
        <v>282</v>
      </c>
      <c r="BE46" s="212" t="s">
        <v>282</v>
      </c>
      <c r="BF46" s="212" t="s">
        <v>282</v>
      </c>
      <c r="BG46" s="212" t="s">
        <v>282</v>
      </c>
      <c r="BH46" s="212" t="s">
        <v>282</v>
      </c>
      <c r="BI46" s="212" t="s">
        <v>282</v>
      </c>
      <c r="BJ46" s="212" t="s">
        <v>282</v>
      </c>
      <c r="BK46" s="212" t="s">
        <v>282</v>
      </c>
      <c r="BL46" s="212" t="s">
        <v>282</v>
      </c>
      <c r="BM46" s="212" t="s">
        <v>282</v>
      </c>
      <c r="BN46" s="212" t="s">
        <v>282</v>
      </c>
      <c r="BO46" s="212" t="s">
        <v>282</v>
      </c>
      <c r="BP46" s="212" t="s">
        <v>282</v>
      </c>
      <c r="BQ46" s="212" t="s">
        <v>282</v>
      </c>
      <c r="BR46" s="212" t="s">
        <v>282</v>
      </c>
      <c r="BS46" s="212" t="s">
        <v>282</v>
      </c>
      <c r="BT46" s="212" t="s">
        <v>282</v>
      </c>
      <c r="BU46" s="212" t="s">
        <v>282</v>
      </c>
      <c r="BV46" s="212" t="s">
        <v>282</v>
      </c>
      <c r="BW46" s="212" t="s">
        <v>282</v>
      </c>
      <c r="BX46" s="212" t="s">
        <v>282</v>
      </c>
      <c r="BY46" s="212" t="s">
        <v>282</v>
      </c>
      <c r="BZ46" s="212" t="s">
        <v>282</v>
      </c>
      <c r="CA46" s="212" t="s">
        <v>282</v>
      </c>
      <c r="CB46" s="212" t="s">
        <v>282</v>
      </c>
      <c r="CC46" s="212" t="s">
        <v>282</v>
      </c>
      <c r="CD46" s="212" t="s">
        <v>282</v>
      </c>
      <c r="CE46" s="212" t="s">
        <v>282</v>
      </c>
      <c r="CF46" s="212" t="s">
        <v>282</v>
      </c>
      <c r="CG46" s="212" t="s">
        <v>282</v>
      </c>
      <c r="CH46" s="212" t="s">
        <v>282</v>
      </c>
      <c r="CI46" s="212" t="s">
        <v>282</v>
      </c>
      <c r="CJ46" s="212" t="s">
        <v>282</v>
      </c>
      <c r="CK46" s="212" t="s">
        <v>282</v>
      </c>
      <c r="CL46" s="212" t="s">
        <v>282</v>
      </c>
      <c r="CM46" s="212" t="s">
        <v>282</v>
      </c>
      <c r="CN46" s="212" t="s">
        <v>282</v>
      </c>
      <c r="CO46" s="212" t="s">
        <v>282</v>
      </c>
      <c r="CP46" s="212" t="s">
        <v>282</v>
      </c>
      <c r="CQ46" s="212" t="s">
        <v>282</v>
      </c>
      <c r="CR46" s="212" t="s">
        <v>282</v>
      </c>
      <c r="CS46" s="212" t="s">
        <v>282</v>
      </c>
      <c r="CT46" s="212" t="s">
        <v>282</v>
      </c>
      <c r="CU46" s="212" t="s">
        <v>282</v>
      </c>
      <c r="CV46" s="212" t="s">
        <v>282</v>
      </c>
      <c r="CW46" s="212" t="s">
        <v>282</v>
      </c>
      <c r="CX46" s="212" t="s">
        <v>282</v>
      </c>
      <c r="CY46" s="212" t="s">
        <v>282</v>
      </c>
      <c r="CZ46" s="212" t="s">
        <v>282</v>
      </c>
      <c r="DA46" s="212" t="s">
        <v>282</v>
      </c>
      <c r="DB46" s="212" t="s">
        <v>282</v>
      </c>
      <c r="DC46" s="212" t="s">
        <v>282</v>
      </c>
      <c r="DD46" s="212" t="s">
        <v>282</v>
      </c>
      <c r="DE46" s="212" t="s">
        <v>282</v>
      </c>
      <c r="DF46" s="212" t="s">
        <v>282</v>
      </c>
      <c r="DG46" s="212" t="s">
        <v>282</v>
      </c>
      <c r="DH46" s="212" t="s">
        <v>282</v>
      </c>
      <c r="DI46" s="212" t="s">
        <v>282</v>
      </c>
      <c r="DJ46" s="212" t="s">
        <v>282</v>
      </c>
      <c r="DK46" s="212" t="s">
        <v>282</v>
      </c>
      <c r="DL46" s="212" t="s">
        <v>282</v>
      </c>
      <c r="DM46" s="212" t="s">
        <v>282</v>
      </c>
      <c r="DN46" s="212" t="s">
        <v>282</v>
      </c>
      <c r="DO46" s="212" t="s">
        <v>282</v>
      </c>
      <c r="DP46" s="212" t="s">
        <v>282</v>
      </c>
      <c r="DQ46" s="212" t="s">
        <v>282</v>
      </c>
      <c r="DR46" s="212" t="s">
        <v>282</v>
      </c>
      <c r="DS46" s="212" t="s">
        <v>282</v>
      </c>
      <c r="DT46" s="212" t="s">
        <v>282</v>
      </c>
      <c r="DU46" s="212" t="s">
        <v>282</v>
      </c>
      <c r="DV46" s="212" t="s">
        <v>282</v>
      </c>
    </row>
    <row r="47" spans="1:126" s="212" customFormat="1" x14ac:dyDescent="0.25">
      <c r="A47" s="66" t="s">
        <v>10174</v>
      </c>
      <c r="B47" s="159" t="s">
        <v>10725</v>
      </c>
      <c r="C47" s="159" t="s">
        <v>5328</v>
      </c>
      <c r="D47" s="159" t="s">
        <v>10574</v>
      </c>
      <c r="E47" s="212" t="s">
        <v>15944</v>
      </c>
      <c r="F47" s="159" t="s">
        <v>10534</v>
      </c>
      <c r="G47" s="159" t="s">
        <v>10535</v>
      </c>
      <c r="J47" s="212">
        <v>1</v>
      </c>
      <c r="K47" s="212">
        <v>2</v>
      </c>
      <c r="L47" s="212" t="s">
        <v>673</v>
      </c>
      <c r="M47" s="159" t="s">
        <v>183</v>
      </c>
      <c r="N47" s="212" t="s">
        <v>282</v>
      </c>
      <c r="O47" s="212" t="s">
        <v>282</v>
      </c>
      <c r="P47" s="212" t="s">
        <v>282</v>
      </c>
      <c r="Q47" s="212">
        <v>42.2</v>
      </c>
      <c r="R47" s="212">
        <v>9.83</v>
      </c>
      <c r="S47" s="212">
        <v>1534</v>
      </c>
      <c r="T47" s="212" t="s">
        <v>282</v>
      </c>
      <c r="U47" s="212" t="s">
        <v>282</v>
      </c>
      <c r="V47" s="212" t="s">
        <v>282</v>
      </c>
      <c r="W47" s="212">
        <v>45.17</v>
      </c>
      <c r="X47" s="212">
        <v>15.16</v>
      </c>
      <c r="Y47" s="212">
        <v>1534</v>
      </c>
      <c r="Z47" s="212" t="s">
        <v>282</v>
      </c>
      <c r="AA47" s="212" t="s">
        <v>282</v>
      </c>
      <c r="AB47" s="212" t="s">
        <v>282</v>
      </c>
      <c r="AC47" s="212" t="s">
        <v>282</v>
      </c>
      <c r="AD47" s="212" t="s">
        <v>282</v>
      </c>
      <c r="AE47" s="212" t="s">
        <v>282</v>
      </c>
      <c r="AF47" s="212" t="s">
        <v>282</v>
      </c>
      <c r="AG47" s="212" t="s">
        <v>282</v>
      </c>
      <c r="AH47" s="212" t="s">
        <v>282</v>
      </c>
      <c r="AI47" s="159" t="s">
        <v>636</v>
      </c>
      <c r="AJ47" s="159" t="s">
        <v>282</v>
      </c>
      <c r="AK47" s="159" t="s">
        <v>282</v>
      </c>
      <c r="AL47" s="159" t="s">
        <v>282</v>
      </c>
      <c r="AM47" s="159" t="s">
        <v>282</v>
      </c>
      <c r="AN47" s="159">
        <v>42.32</v>
      </c>
      <c r="AO47" s="159">
        <v>9.64</v>
      </c>
      <c r="AP47" s="159">
        <v>1536</v>
      </c>
      <c r="AQ47" s="159" t="s">
        <v>282</v>
      </c>
      <c r="AR47" s="159" t="s">
        <v>282</v>
      </c>
      <c r="AS47" s="159" t="s">
        <v>282</v>
      </c>
      <c r="AT47" s="212">
        <v>42.3</v>
      </c>
      <c r="AU47" s="212">
        <v>11.17</v>
      </c>
      <c r="AV47" s="212">
        <v>1536</v>
      </c>
      <c r="AW47" s="212" t="s">
        <v>282</v>
      </c>
      <c r="AX47" s="212" t="s">
        <v>282</v>
      </c>
      <c r="AY47" s="212" t="s">
        <v>282</v>
      </c>
      <c r="AZ47" s="212" t="s">
        <v>282</v>
      </c>
      <c r="BA47" s="212" t="s">
        <v>282</v>
      </c>
      <c r="BB47" s="212" t="s">
        <v>282</v>
      </c>
      <c r="BC47" s="212" t="s">
        <v>282</v>
      </c>
      <c r="BD47" s="212" t="s">
        <v>282</v>
      </c>
      <c r="BE47" s="212" t="s">
        <v>282</v>
      </c>
      <c r="BF47" s="212" t="s">
        <v>282</v>
      </c>
      <c r="BG47" s="212" t="s">
        <v>282</v>
      </c>
      <c r="BH47" s="212" t="s">
        <v>282</v>
      </c>
      <c r="BI47" s="212" t="s">
        <v>282</v>
      </c>
      <c r="BJ47" s="212" t="s">
        <v>282</v>
      </c>
      <c r="BK47" s="212" t="s">
        <v>282</v>
      </c>
      <c r="BL47" s="212" t="s">
        <v>282</v>
      </c>
      <c r="BM47" s="212" t="s">
        <v>282</v>
      </c>
      <c r="BN47" s="212" t="s">
        <v>282</v>
      </c>
      <c r="BO47" s="212" t="s">
        <v>282</v>
      </c>
      <c r="BP47" s="212" t="s">
        <v>282</v>
      </c>
      <c r="BQ47" s="212" t="s">
        <v>282</v>
      </c>
      <c r="BR47" s="212" t="s">
        <v>282</v>
      </c>
      <c r="BS47" s="212" t="s">
        <v>282</v>
      </c>
      <c r="BT47" s="212" t="s">
        <v>282</v>
      </c>
      <c r="BU47" s="212" t="s">
        <v>282</v>
      </c>
      <c r="BV47" s="212" t="s">
        <v>282</v>
      </c>
      <c r="BW47" s="212" t="s">
        <v>282</v>
      </c>
      <c r="BX47" s="212" t="s">
        <v>282</v>
      </c>
      <c r="BY47" s="212" t="s">
        <v>282</v>
      </c>
      <c r="BZ47" s="212" t="s">
        <v>282</v>
      </c>
      <c r="CA47" s="212" t="s">
        <v>282</v>
      </c>
      <c r="CB47" s="212" t="s">
        <v>282</v>
      </c>
      <c r="CC47" s="212" t="s">
        <v>282</v>
      </c>
      <c r="CD47" s="212" t="s">
        <v>282</v>
      </c>
      <c r="CE47" s="212" t="s">
        <v>282</v>
      </c>
      <c r="CF47" s="212" t="s">
        <v>282</v>
      </c>
      <c r="CG47" s="212" t="s">
        <v>282</v>
      </c>
      <c r="CH47" s="212" t="s">
        <v>282</v>
      </c>
      <c r="CI47" s="212" t="s">
        <v>282</v>
      </c>
      <c r="CJ47" s="212" t="s">
        <v>282</v>
      </c>
      <c r="CK47" s="212" t="s">
        <v>282</v>
      </c>
      <c r="CL47" s="212" t="s">
        <v>282</v>
      </c>
      <c r="CM47" s="212" t="s">
        <v>282</v>
      </c>
      <c r="CN47" s="212" t="s">
        <v>282</v>
      </c>
      <c r="CO47" s="212" t="s">
        <v>282</v>
      </c>
      <c r="CP47" s="212" t="s">
        <v>282</v>
      </c>
      <c r="CQ47" s="212" t="s">
        <v>282</v>
      </c>
      <c r="CR47" s="212" t="s">
        <v>282</v>
      </c>
      <c r="CS47" s="212" t="s">
        <v>282</v>
      </c>
      <c r="CT47" s="212" t="s">
        <v>282</v>
      </c>
      <c r="CU47" s="212" t="s">
        <v>282</v>
      </c>
      <c r="CV47" s="212" t="s">
        <v>282</v>
      </c>
      <c r="CW47" s="212" t="s">
        <v>282</v>
      </c>
      <c r="CX47" s="212" t="s">
        <v>282</v>
      </c>
      <c r="CY47" s="212" t="s">
        <v>282</v>
      </c>
      <c r="CZ47" s="212" t="s">
        <v>282</v>
      </c>
      <c r="DA47" s="212" t="s">
        <v>282</v>
      </c>
      <c r="DB47" s="212" t="s">
        <v>282</v>
      </c>
      <c r="DC47" s="212" t="s">
        <v>282</v>
      </c>
      <c r="DD47" s="212" t="s">
        <v>282</v>
      </c>
      <c r="DE47" s="212" t="s">
        <v>282</v>
      </c>
      <c r="DF47" s="212" t="s">
        <v>282</v>
      </c>
      <c r="DG47" s="212" t="s">
        <v>282</v>
      </c>
      <c r="DH47" s="212" t="s">
        <v>282</v>
      </c>
      <c r="DI47" s="212" t="s">
        <v>282</v>
      </c>
      <c r="DJ47" s="212" t="s">
        <v>282</v>
      </c>
      <c r="DK47" s="212" t="s">
        <v>282</v>
      </c>
      <c r="DL47" s="212" t="s">
        <v>282</v>
      </c>
      <c r="DM47" s="212" t="s">
        <v>282</v>
      </c>
      <c r="DN47" s="212" t="s">
        <v>282</v>
      </c>
      <c r="DO47" s="212" t="s">
        <v>282</v>
      </c>
      <c r="DP47" s="212" t="s">
        <v>282</v>
      </c>
      <c r="DQ47" s="212" t="s">
        <v>282</v>
      </c>
      <c r="DR47" s="212" t="s">
        <v>282</v>
      </c>
      <c r="DS47" s="212" t="s">
        <v>282</v>
      </c>
      <c r="DT47" s="212" t="s">
        <v>282</v>
      </c>
      <c r="DU47" s="212" t="s">
        <v>282</v>
      </c>
      <c r="DV47" s="212" t="s">
        <v>282</v>
      </c>
    </row>
    <row r="48" spans="1:126" s="212" customFormat="1" x14ac:dyDescent="0.25">
      <c r="A48" s="212" t="s">
        <v>9641</v>
      </c>
      <c r="B48" s="159" t="s">
        <v>15445</v>
      </c>
      <c r="C48" s="159" t="s">
        <v>5328</v>
      </c>
      <c r="D48" s="159" t="s">
        <v>10574</v>
      </c>
      <c r="E48" s="159" t="s">
        <v>5338</v>
      </c>
      <c r="F48" s="159" t="s">
        <v>10534</v>
      </c>
      <c r="G48" s="159" t="s">
        <v>10535</v>
      </c>
      <c r="J48" s="212">
        <v>3</v>
      </c>
      <c r="K48" s="212">
        <v>2</v>
      </c>
      <c r="L48" s="212" t="s">
        <v>9642</v>
      </c>
      <c r="M48" s="159" t="s">
        <v>182</v>
      </c>
      <c r="N48" s="212" t="s">
        <v>282</v>
      </c>
      <c r="O48" s="212" t="s">
        <v>282</v>
      </c>
      <c r="P48" s="212" t="s">
        <v>282</v>
      </c>
      <c r="Q48" s="212" t="s">
        <v>282</v>
      </c>
      <c r="R48" s="212" t="s">
        <v>282</v>
      </c>
      <c r="S48" s="212" t="s">
        <v>282</v>
      </c>
      <c r="T48" s="212">
        <v>12.25</v>
      </c>
      <c r="U48" s="212">
        <v>6.22</v>
      </c>
      <c r="V48" s="212">
        <v>16</v>
      </c>
      <c r="W48" s="212" t="s">
        <v>282</v>
      </c>
      <c r="X48" s="212" t="s">
        <v>282</v>
      </c>
      <c r="Y48" s="212" t="s">
        <v>282</v>
      </c>
      <c r="Z48" s="212">
        <v>21.15</v>
      </c>
      <c r="AA48" s="212">
        <v>7.73</v>
      </c>
      <c r="AB48" s="212">
        <v>13</v>
      </c>
      <c r="AC48" s="212" t="s">
        <v>282</v>
      </c>
      <c r="AD48" s="212" t="s">
        <v>282</v>
      </c>
      <c r="AE48" s="212" t="s">
        <v>282</v>
      </c>
      <c r="AF48" s="212" t="s">
        <v>282</v>
      </c>
      <c r="AG48" s="212" t="s">
        <v>282</v>
      </c>
      <c r="AH48" s="212" t="s">
        <v>282</v>
      </c>
      <c r="AI48" s="159" t="s">
        <v>306</v>
      </c>
      <c r="AJ48" s="159" t="s">
        <v>282</v>
      </c>
      <c r="AK48" s="159" t="s">
        <v>282</v>
      </c>
      <c r="AL48" s="159" t="s">
        <v>282</v>
      </c>
      <c r="AM48" s="159" t="s">
        <v>282</v>
      </c>
      <c r="AN48" s="212">
        <v>15.05</v>
      </c>
      <c r="AO48" s="212">
        <v>6.24</v>
      </c>
      <c r="AP48" s="212">
        <v>21</v>
      </c>
      <c r="AQ48" s="212">
        <v>15.05</v>
      </c>
      <c r="AR48" s="212">
        <v>6.24</v>
      </c>
      <c r="AS48" s="212">
        <v>21</v>
      </c>
      <c r="AT48" s="159" t="s">
        <v>282</v>
      </c>
      <c r="AU48" s="159" t="s">
        <v>282</v>
      </c>
      <c r="AV48" s="159" t="s">
        <v>282</v>
      </c>
      <c r="AW48" s="212">
        <v>19.260000000000002</v>
      </c>
      <c r="AX48" s="212">
        <v>6.29</v>
      </c>
      <c r="AY48" s="212">
        <v>19</v>
      </c>
      <c r="AZ48" s="212" t="s">
        <v>282</v>
      </c>
      <c r="BA48" s="212" t="s">
        <v>282</v>
      </c>
      <c r="BB48" s="212" t="s">
        <v>282</v>
      </c>
      <c r="BC48" s="212" t="s">
        <v>282</v>
      </c>
      <c r="BD48" s="212" t="s">
        <v>282</v>
      </c>
      <c r="BE48" s="212" t="s">
        <v>282</v>
      </c>
      <c r="BF48" s="212" t="s">
        <v>282</v>
      </c>
      <c r="BG48" s="212" t="s">
        <v>282</v>
      </c>
      <c r="BH48" s="212" t="s">
        <v>282</v>
      </c>
      <c r="BI48" s="212" t="s">
        <v>282</v>
      </c>
      <c r="BJ48" s="212" t="s">
        <v>282</v>
      </c>
      <c r="BK48" s="212" t="s">
        <v>282</v>
      </c>
      <c r="BL48" s="212" t="s">
        <v>282</v>
      </c>
      <c r="BM48" s="212" t="s">
        <v>282</v>
      </c>
      <c r="BN48" s="212" t="s">
        <v>282</v>
      </c>
      <c r="BO48" s="212" t="s">
        <v>282</v>
      </c>
      <c r="BP48" s="212" t="s">
        <v>282</v>
      </c>
      <c r="BQ48" s="212" t="s">
        <v>282</v>
      </c>
      <c r="BR48" s="212" t="s">
        <v>282</v>
      </c>
      <c r="BS48" s="212" t="s">
        <v>282</v>
      </c>
      <c r="BT48" s="212" t="s">
        <v>282</v>
      </c>
      <c r="BU48" s="212" t="s">
        <v>282</v>
      </c>
      <c r="BV48" s="212" t="s">
        <v>282</v>
      </c>
      <c r="BW48" s="212" t="s">
        <v>282</v>
      </c>
      <c r="BX48" s="212" t="s">
        <v>282</v>
      </c>
      <c r="BY48" s="212" t="s">
        <v>282</v>
      </c>
      <c r="BZ48" s="212" t="s">
        <v>282</v>
      </c>
      <c r="CA48" s="212" t="s">
        <v>282</v>
      </c>
      <c r="CB48" s="212" t="s">
        <v>282</v>
      </c>
      <c r="CC48" s="212" t="s">
        <v>282</v>
      </c>
      <c r="CD48" s="212" t="s">
        <v>282</v>
      </c>
      <c r="CE48" s="212" t="s">
        <v>282</v>
      </c>
      <c r="CF48" s="212" t="s">
        <v>282</v>
      </c>
      <c r="CG48" s="212" t="s">
        <v>282</v>
      </c>
      <c r="CH48" s="212" t="s">
        <v>282</v>
      </c>
      <c r="CI48" s="212" t="s">
        <v>282</v>
      </c>
      <c r="CJ48" s="212" t="s">
        <v>282</v>
      </c>
      <c r="CK48" s="212" t="s">
        <v>282</v>
      </c>
      <c r="CL48" s="212" t="s">
        <v>282</v>
      </c>
      <c r="CM48" s="212" t="s">
        <v>282</v>
      </c>
      <c r="CN48" s="212" t="s">
        <v>282</v>
      </c>
      <c r="CO48" s="212" t="s">
        <v>282</v>
      </c>
      <c r="CP48" s="212" t="s">
        <v>282</v>
      </c>
      <c r="CQ48" s="212" t="s">
        <v>282</v>
      </c>
      <c r="CR48" s="212" t="s">
        <v>282</v>
      </c>
      <c r="CS48" s="212" t="s">
        <v>282</v>
      </c>
      <c r="CT48" s="212" t="s">
        <v>282</v>
      </c>
      <c r="CU48" s="212" t="s">
        <v>282</v>
      </c>
      <c r="CV48" s="212" t="s">
        <v>282</v>
      </c>
      <c r="CW48" s="212" t="s">
        <v>282</v>
      </c>
      <c r="CX48" s="212" t="s">
        <v>282</v>
      </c>
      <c r="CY48" s="212" t="s">
        <v>282</v>
      </c>
      <c r="CZ48" s="212" t="s">
        <v>282</v>
      </c>
      <c r="DA48" s="212" t="s">
        <v>282</v>
      </c>
      <c r="DB48" s="212" t="s">
        <v>282</v>
      </c>
      <c r="DC48" s="212" t="s">
        <v>282</v>
      </c>
      <c r="DD48" s="212" t="s">
        <v>282</v>
      </c>
      <c r="DE48" s="212" t="s">
        <v>282</v>
      </c>
      <c r="DF48" s="212" t="s">
        <v>282</v>
      </c>
      <c r="DG48" s="212" t="s">
        <v>282</v>
      </c>
      <c r="DH48" s="212" t="s">
        <v>282</v>
      </c>
      <c r="DI48" s="212" t="s">
        <v>282</v>
      </c>
      <c r="DJ48" s="212" t="s">
        <v>282</v>
      </c>
      <c r="DK48" s="212" t="s">
        <v>282</v>
      </c>
      <c r="DL48" s="212" t="s">
        <v>282</v>
      </c>
      <c r="DM48" s="212" t="s">
        <v>282</v>
      </c>
      <c r="DN48" s="212" t="s">
        <v>282</v>
      </c>
      <c r="DO48" s="212" t="s">
        <v>282</v>
      </c>
      <c r="DP48" s="212" t="s">
        <v>282</v>
      </c>
      <c r="DQ48" s="212" t="s">
        <v>282</v>
      </c>
      <c r="DR48" s="212" t="s">
        <v>282</v>
      </c>
      <c r="DS48" s="212" t="s">
        <v>282</v>
      </c>
      <c r="DT48" s="212" t="s">
        <v>282</v>
      </c>
      <c r="DU48" s="212" t="s">
        <v>282</v>
      </c>
      <c r="DV48" s="212" t="s">
        <v>282</v>
      </c>
    </row>
    <row r="49" spans="1:126" s="212" customFormat="1" x14ac:dyDescent="0.25">
      <c r="A49" s="212" t="s">
        <v>9641</v>
      </c>
      <c r="B49" s="159" t="s">
        <v>15445</v>
      </c>
      <c r="C49" s="159" t="s">
        <v>5328</v>
      </c>
      <c r="D49" s="159" t="s">
        <v>10574</v>
      </c>
      <c r="E49" s="159" t="s">
        <v>5338</v>
      </c>
      <c r="F49" s="159" t="s">
        <v>10534</v>
      </c>
      <c r="G49" s="159" t="s">
        <v>10535</v>
      </c>
      <c r="J49" s="212">
        <v>6</v>
      </c>
      <c r="K49" s="212">
        <v>2</v>
      </c>
      <c r="L49" s="212" t="s">
        <v>9642</v>
      </c>
      <c r="M49" s="159" t="s">
        <v>182</v>
      </c>
      <c r="N49" s="212" t="s">
        <v>282</v>
      </c>
      <c r="O49" s="212" t="s">
        <v>282</v>
      </c>
      <c r="P49" s="212" t="s">
        <v>282</v>
      </c>
      <c r="Q49" s="212" t="s">
        <v>282</v>
      </c>
      <c r="R49" s="212" t="s">
        <v>282</v>
      </c>
      <c r="S49" s="212" t="s">
        <v>282</v>
      </c>
      <c r="T49" s="212">
        <v>12.25</v>
      </c>
      <c r="U49" s="212">
        <v>6.22</v>
      </c>
      <c r="V49" s="212">
        <v>16</v>
      </c>
      <c r="W49" s="212" t="s">
        <v>282</v>
      </c>
      <c r="X49" s="212" t="s">
        <v>282</v>
      </c>
      <c r="Y49" s="212" t="s">
        <v>282</v>
      </c>
      <c r="Z49" s="212">
        <v>20.92</v>
      </c>
      <c r="AA49" s="212">
        <v>6.96</v>
      </c>
      <c r="AB49" s="212">
        <v>13</v>
      </c>
      <c r="AC49" s="212" t="s">
        <v>282</v>
      </c>
      <c r="AD49" s="212" t="s">
        <v>282</v>
      </c>
      <c r="AE49" s="212" t="s">
        <v>282</v>
      </c>
      <c r="AF49" s="212" t="s">
        <v>282</v>
      </c>
      <c r="AG49" s="212" t="s">
        <v>282</v>
      </c>
      <c r="AH49" s="212" t="s">
        <v>282</v>
      </c>
      <c r="AI49" s="159" t="s">
        <v>306</v>
      </c>
      <c r="AJ49" s="159" t="s">
        <v>282</v>
      </c>
      <c r="AK49" s="159" t="s">
        <v>282</v>
      </c>
      <c r="AL49" s="159" t="s">
        <v>282</v>
      </c>
      <c r="AM49" s="159" t="s">
        <v>282</v>
      </c>
      <c r="AN49" s="212">
        <v>15.05</v>
      </c>
      <c r="AO49" s="212">
        <v>6.24</v>
      </c>
      <c r="AP49" s="212">
        <v>21</v>
      </c>
      <c r="AQ49" s="212">
        <v>15.05</v>
      </c>
      <c r="AR49" s="212">
        <v>6.24</v>
      </c>
      <c r="AS49" s="212">
        <v>21</v>
      </c>
      <c r="AT49" s="159" t="s">
        <v>282</v>
      </c>
      <c r="AU49" s="159" t="s">
        <v>282</v>
      </c>
      <c r="AV49" s="159" t="s">
        <v>282</v>
      </c>
      <c r="AW49" s="212">
        <v>20.440000000000001</v>
      </c>
      <c r="AX49" s="212">
        <v>5.98</v>
      </c>
      <c r="AY49" s="212">
        <v>18</v>
      </c>
      <c r="AZ49" s="212" t="s">
        <v>282</v>
      </c>
      <c r="BA49" s="212" t="s">
        <v>282</v>
      </c>
      <c r="BB49" s="212" t="s">
        <v>282</v>
      </c>
      <c r="BC49" s="212" t="s">
        <v>282</v>
      </c>
      <c r="BD49" s="212" t="s">
        <v>282</v>
      </c>
      <c r="BE49" s="212" t="s">
        <v>282</v>
      </c>
      <c r="BF49" s="212" t="s">
        <v>282</v>
      </c>
      <c r="BG49" s="212" t="s">
        <v>282</v>
      </c>
      <c r="BH49" s="212" t="s">
        <v>282</v>
      </c>
      <c r="BI49" s="212" t="s">
        <v>282</v>
      </c>
      <c r="BJ49" s="212" t="s">
        <v>282</v>
      </c>
      <c r="BK49" s="212" t="s">
        <v>282</v>
      </c>
      <c r="BL49" s="212" t="s">
        <v>282</v>
      </c>
      <c r="BM49" s="212" t="s">
        <v>282</v>
      </c>
      <c r="BN49" s="212" t="s">
        <v>282</v>
      </c>
      <c r="BO49" s="212" t="s">
        <v>282</v>
      </c>
      <c r="BP49" s="212" t="s">
        <v>282</v>
      </c>
      <c r="BQ49" s="212" t="s">
        <v>282</v>
      </c>
      <c r="BR49" s="212" t="s">
        <v>282</v>
      </c>
      <c r="BS49" s="212" t="s">
        <v>282</v>
      </c>
      <c r="BT49" s="212" t="s">
        <v>282</v>
      </c>
      <c r="BU49" s="212" t="s">
        <v>282</v>
      </c>
      <c r="BV49" s="212" t="s">
        <v>282</v>
      </c>
      <c r="BW49" s="212" t="s">
        <v>282</v>
      </c>
      <c r="BX49" s="212" t="s">
        <v>282</v>
      </c>
      <c r="BY49" s="212" t="s">
        <v>282</v>
      </c>
      <c r="BZ49" s="212" t="s">
        <v>282</v>
      </c>
      <c r="CA49" s="212" t="s">
        <v>282</v>
      </c>
      <c r="CB49" s="212" t="s">
        <v>282</v>
      </c>
      <c r="CC49" s="212" t="s">
        <v>282</v>
      </c>
      <c r="CD49" s="212" t="s">
        <v>282</v>
      </c>
      <c r="CE49" s="212" t="s">
        <v>282</v>
      </c>
      <c r="CF49" s="212" t="s">
        <v>282</v>
      </c>
      <c r="CG49" s="212" t="s">
        <v>282</v>
      </c>
      <c r="CH49" s="212" t="s">
        <v>282</v>
      </c>
      <c r="CI49" s="212" t="s">
        <v>282</v>
      </c>
      <c r="CJ49" s="212" t="s">
        <v>282</v>
      </c>
      <c r="CK49" s="212" t="s">
        <v>282</v>
      </c>
      <c r="CL49" s="212" t="s">
        <v>282</v>
      </c>
      <c r="CM49" s="212" t="s">
        <v>282</v>
      </c>
      <c r="CN49" s="212" t="s">
        <v>282</v>
      </c>
      <c r="CO49" s="212" t="s">
        <v>282</v>
      </c>
      <c r="CP49" s="212" t="s">
        <v>282</v>
      </c>
      <c r="CQ49" s="212" t="s">
        <v>282</v>
      </c>
      <c r="CR49" s="212" t="s">
        <v>282</v>
      </c>
      <c r="CS49" s="212" t="s">
        <v>282</v>
      </c>
      <c r="CT49" s="212" t="s">
        <v>282</v>
      </c>
      <c r="CU49" s="212" t="s">
        <v>282</v>
      </c>
      <c r="CV49" s="212" t="s">
        <v>282</v>
      </c>
      <c r="CW49" s="212" t="s">
        <v>282</v>
      </c>
      <c r="CX49" s="212" t="s">
        <v>282</v>
      </c>
      <c r="CY49" s="212" t="s">
        <v>282</v>
      </c>
      <c r="CZ49" s="212" t="s">
        <v>282</v>
      </c>
      <c r="DA49" s="212" t="s">
        <v>282</v>
      </c>
      <c r="DB49" s="212" t="s">
        <v>282</v>
      </c>
      <c r="DC49" s="212" t="s">
        <v>282</v>
      </c>
      <c r="DD49" s="212" t="s">
        <v>282</v>
      </c>
      <c r="DE49" s="212" t="s">
        <v>282</v>
      </c>
      <c r="DF49" s="212" t="s">
        <v>282</v>
      </c>
      <c r="DG49" s="212" t="s">
        <v>282</v>
      </c>
      <c r="DH49" s="212" t="s">
        <v>282</v>
      </c>
      <c r="DI49" s="212" t="s">
        <v>282</v>
      </c>
      <c r="DJ49" s="212" t="s">
        <v>282</v>
      </c>
      <c r="DK49" s="212" t="s">
        <v>282</v>
      </c>
      <c r="DL49" s="212" t="s">
        <v>282</v>
      </c>
      <c r="DM49" s="212" t="s">
        <v>282</v>
      </c>
      <c r="DN49" s="212" t="s">
        <v>282</v>
      </c>
      <c r="DO49" s="212" t="s">
        <v>282</v>
      </c>
      <c r="DP49" s="212" t="s">
        <v>282</v>
      </c>
      <c r="DQ49" s="212" t="s">
        <v>282</v>
      </c>
      <c r="DR49" s="212" t="s">
        <v>282</v>
      </c>
      <c r="DS49" s="212" t="s">
        <v>282</v>
      </c>
      <c r="DT49" s="212" t="s">
        <v>282</v>
      </c>
      <c r="DU49" s="212" t="s">
        <v>282</v>
      </c>
      <c r="DV49" s="212" t="s">
        <v>282</v>
      </c>
    </row>
    <row r="50" spans="1:126" s="212" customFormat="1" x14ac:dyDescent="0.25">
      <c r="A50" s="212" t="s">
        <v>9641</v>
      </c>
      <c r="B50" s="159" t="s">
        <v>15445</v>
      </c>
      <c r="C50" s="159" t="s">
        <v>5328</v>
      </c>
      <c r="D50" s="159" t="s">
        <v>10574</v>
      </c>
      <c r="E50" s="159" t="s">
        <v>5338</v>
      </c>
      <c r="F50" s="159" t="s">
        <v>10534</v>
      </c>
      <c r="G50" s="159" t="s">
        <v>10535</v>
      </c>
      <c r="J50" s="212">
        <v>12</v>
      </c>
      <c r="K50" s="212">
        <v>2</v>
      </c>
      <c r="L50" s="212" t="s">
        <v>9642</v>
      </c>
      <c r="M50" s="159" t="s">
        <v>182</v>
      </c>
      <c r="N50" s="212" t="s">
        <v>282</v>
      </c>
      <c r="O50" s="212" t="s">
        <v>282</v>
      </c>
      <c r="P50" s="212" t="s">
        <v>282</v>
      </c>
      <c r="Q50" s="212" t="s">
        <v>282</v>
      </c>
      <c r="R50" s="212" t="s">
        <v>282</v>
      </c>
      <c r="S50" s="212" t="s">
        <v>282</v>
      </c>
      <c r="T50" s="212">
        <v>12.25</v>
      </c>
      <c r="U50" s="212">
        <v>6.22</v>
      </c>
      <c r="V50" s="212">
        <v>16</v>
      </c>
      <c r="W50" s="212" t="s">
        <v>282</v>
      </c>
      <c r="X50" s="212" t="s">
        <v>282</v>
      </c>
      <c r="Y50" s="212" t="s">
        <v>282</v>
      </c>
      <c r="Z50" s="212">
        <v>23.8</v>
      </c>
      <c r="AA50" s="212">
        <v>7.58</v>
      </c>
      <c r="AB50" s="212">
        <v>14</v>
      </c>
      <c r="AC50" s="212" t="s">
        <v>282</v>
      </c>
      <c r="AD50" s="212" t="s">
        <v>282</v>
      </c>
      <c r="AE50" s="212" t="s">
        <v>282</v>
      </c>
      <c r="AF50" s="212" t="s">
        <v>282</v>
      </c>
      <c r="AG50" s="212" t="s">
        <v>282</v>
      </c>
      <c r="AH50" s="212" t="s">
        <v>282</v>
      </c>
      <c r="AI50" s="159" t="s">
        <v>306</v>
      </c>
      <c r="AJ50" s="159" t="s">
        <v>282</v>
      </c>
      <c r="AK50" s="159" t="s">
        <v>282</v>
      </c>
      <c r="AL50" s="159" t="s">
        <v>282</v>
      </c>
      <c r="AM50" s="159" t="s">
        <v>282</v>
      </c>
      <c r="AN50" s="212">
        <v>15.05</v>
      </c>
      <c r="AO50" s="212">
        <v>6.24</v>
      </c>
      <c r="AP50" s="212">
        <v>21</v>
      </c>
      <c r="AQ50" s="212">
        <v>15.05</v>
      </c>
      <c r="AR50" s="212">
        <v>6.24</v>
      </c>
      <c r="AS50" s="212">
        <v>21</v>
      </c>
      <c r="AT50" s="159" t="s">
        <v>282</v>
      </c>
      <c r="AU50" s="159" t="s">
        <v>282</v>
      </c>
      <c r="AV50" s="159" t="s">
        <v>282</v>
      </c>
      <c r="AW50" s="212">
        <v>22.05</v>
      </c>
      <c r="AX50" s="212">
        <v>6.15</v>
      </c>
      <c r="AY50" s="212">
        <v>19</v>
      </c>
      <c r="AZ50" s="212" t="s">
        <v>282</v>
      </c>
      <c r="BA50" s="212" t="s">
        <v>282</v>
      </c>
      <c r="BB50" s="212" t="s">
        <v>282</v>
      </c>
      <c r="BC50" s="212" t="s">
        <v>282</v>
      </c>
      <c r="BD50" s="212" t="s">
        <v>282</v>
      </c>
      <c r="BE50" s="212" t="s">
        <v>282</v>
      </c>
      <c r="BF50" s="212" t="s">
        <v>282</v>
      </c>
      <c r="BG50" s="212" t="s">
        <v>282</v>
      </c>
      <c r="BH50" s="212" t="s">
        <v>282</v>
      </c>
      <c r="BI50" s="212" t="s">
        <v>282</v>
      </c>
      <c r="BJ50" s="212" t="s">
        <v>282</v>
      </c>
      <c r="BK50" s="212" t="s">
        <v>282</v>
      </c>
      <c r="BL50" s="212" t="s">
        <v>282</v>
      </c>
      <c r="BM50" s="212" t="s">
        <v>282</v>
      </c>
      <c r="BN50" s="212" t="s">
        <v>282</v>
      </c>
      <c r="BO50" s="212" t="s">
        <v>282</v>
      </c>
      <c r="BP50" s="212" t="s">
        <v>282</v>
      </c>
      <c r="BQ50" s="212" t="s">
        <v>282</v>
      </c>
      <c r="BR50" s="212" t="s">
        <v>282</v>
      </c>
      <c r="BS50" s="212" t="s">
        <v>282</v>
      </c>
      <c r="BT50" s="212" t="s">
        <v>282</v>
      </c>
      <c r="BU50" s="212" t="s">
        <v>282</v>
      </c>
      <c r="BV50" s="212" t="s">
        <v>282</v>
      </c>
      <c r="BW50" s="212" t="s">
        <v>282</v>
      </c>
      <c r="BX50" s="212" t="s">
        <v>282</v>
      </c>
      <c r="BY50" s="212" t="s">
        <v>282</v>
      </c>
      <c r="BZ50" s="212" t="s">
        <v>282</v>
      </c>
      <c r="CA50" s="212" t="s">
        <v>282</v>
      </c>
      <c r="CB50" s="212" t="s">
        <v>282</v>
      </c>
      <c r="CC50" s="212" t="s">
        <v>282</v>
      </c>
      <c r="CD50" s="212" t="s">
        <v>282</v>
      </c>
      <c r="CE50" s="212" t="s">
        <v>282</v>
      </c>
      <c r="CF50" s="212" t="s">
        <v>282</v>
      </c>
      <c r="CG50" s="212" t="s">
        <v>282</v>
      </c>
      <c r="CH50" s="212" t="s">
        <v>282</v>
      </c>
      <c r="CI50" s="212" t="s">
        <v>282</v>
      </c>
      <c r="CJ50" s="212" t="s">
        <v>282</v>
      </c>
      <c r="CK50" s="212" t="s">
        <v>282</v>
      </c>
      <c r="CL50" s="212" t="s">
        <v>282</v>
      </c>
      <c r="CM50" s="212" t="s">
        <v>282</v>
      </c>
      <c r="CN50" s="212" t="s">
        <v>282</v>
      </c>
      <c r="CO50" s="212" t="s">
        <v>282</v>
      </c>
      <c r="CP50" s="212" t="s">
        <v>282</v>
      </c>
      <c r="CQ50" s="212" t="s">
        <v>282</v>
      </c>
      <c r="CR50" s="212" t="s">
        <v>282</v>
      </c>
      <c r="CS50" s="212" t="s">
        <v>282</v>
      </c>
      <c r="CT50" s="212" t="s">
        <v>282</v>
      </c>
      <c r="CU50" s="212" t="s">
        <v>282</v>
      </c>
      <c r="CV50" s="212" t="s">
        <v>282</v>
      </c>
      <c r="CW50" s="212" t="s">
        <v>282</v>
      </c>
      <c r="CX50" s="212" t="s">
        <v>282</v>
      </c>
      <c r="CY50" s="212" t="s">
        <v>282</v>
      </c>
      <c r="CZ50" s="212" t="s">
        <v>282</v>
      </c>
      <c r="DA50" s="212" t="s">
        <v>282</v>
      </c>
      <c r="DB50" s="212" t="s">
        <v>282</v>
      </c>
      <c r="DC50" s="212" t="s">
        <v>282</v>
      </c>
      <c r="DD50" s="212" t="s">
        <v>282</v>
      </c>
      <c r="DE50" s="212" t="s">
        <v>282</v>
      </c>
      <c r="DF50" s="212" t="s">
        <v>282</v>
      </c>
      <c r="DG50" s="212" t="s">
        <v>282</v>
      </c>
      <c r="DH50" s="212" t="s">
        <v>282</v>
      </c>
      <c r="DI50" s="212" t="s">
        <v>282</v>
      </c>
      <c r="DJ50" s="212" t="s">
        <v>282</v>
      </c>
      <c r="DK50" s="212" t="s">
        <v>282</v>
      </c>
      <c r="DL50" s="212" t="s">
        <v>282</v>
      </c>
      <c r="DM50" s="212" t="s">
        <v>282</v>
      </c>
      <c r="DN50" s="212" t="s">
        <v>282</v>
      </c>
      <c r="DO50" s="212" t="s">
        <v>282</v>
      </c>
      <c r="DP50" s="212" t="s">
        <v>282</v>
      </c>
      <c r="DQ50" s="212" t="s">
        <v>282</v>
      </c>
      <c r="DR50" s="212" t="s">
        <v>282</v>
      </c>
      <c r="DS50" s="212" t="s">
        <v>282</v>
      </c>
      <c r="DT50" s="212" t="s">
        <v>282</v>
      </c>
      <c r="DU50" s="212" t="s">
        <v>282</v>
      </c>
      <c r="DV50" s="212" t="s">
        <v>282</v>
      </c>
    </row>
    <row r="51" spans="1:126" x14ac:dyDescent="0.25">
      <c r="A51" t="s">
        <v>493</v>
      </c>
      <c r="B51" t="s">
        <v>12557</v>
      </c>
      <c r="C51" s="212" t="s">
        <v>5328</v>
      </c>
      <c r="D51" s="159" t="s">
        <v>10574</v>
      </c>
      <c r="E51" t="s">
        <v>5913</v>
      </c>
      <c r="F51" s="159" t="s">
        <v>10534</v>
      </c>
      <c r="G51" s="159" t="s">
        <v>10535</v>
      </c>
      <c r="J51">
        <v>6</v>
      </c>
      <c r="K51">
        <v>2</v>
      </c>
      <c r="L51" s="66" t="s">
        <v>10471</v>
      </c>
      <c r="M51" s="159" t="s">
        <v>183</v>
      </c>
      <c r="N51" t="s">
        <v>282</v>
      </c>
      <c r="O51" s="212" t="s">
        <v>282</v>
      </c>
      <c r="P51" s="212" t="s">
        <v>282</v>
      </c>
      <c r="Q51" s="212" t="s">
        <v>282</v>
      </c>
      <c r="R51" s="212" t="s">
        <v>282</v>
      </c>
      <c r="S51" s="212" t="s">
        <v>282</v>
      </c>
      <c r="T51">
        <v>8.77</v>
      </c>
      <c r="U51">
        <v>3.32</v>
      </c>
      <c r="V51">
        <v>13</v>
      </c>
      <c r="W51" t="s">
        <v>282</v>
      </c>
      <c r="X51" t="s">
        <v>282</v>
      </c>
      <c r="Y51" t="s">
        <v>282</v>
      </c>
      <c r="Z51">
        <v>9.57</v>
      </c>
      <c r="AA51">
        <v>4.22</v>
      </c>
      <c r="AB51">
        <v>14</v>
      </c>
      <c r="AC51" t="s">
        <v>282</v>
      </c>
      <c r="AD51" s="212" t="s">
        <v>282</v>
      </c>
      <c r="AE51" s="212" t="s">
        <v>282</v>
      </c>
      <c r="AF51" s="212" t="s">
        <v>282</v>
      </c>
      <c r="AG51" s="212" t="s">
        <v>282</v>
      </c>
      <c r="AH51" s="212" t="s">
        <v>282</v>
      </c>
      <c r="AI51" s="159" t="s">
        <v>306</v>
      </c>
      <c r="AJ51" s="159" t="s">
        <v>282</v>
      </c>
      <c r="AK51" s="159" t="s">
        <v>282</v>
      </c>
      <c r="AL51" s="159" t="s">
        <v>282</v>
      </c>
      <c r="AM51" s="159" t="s">
        <v>282</v>
      </c>
      <c r="AN51" s="159" t="s">
        <v>282</v>
      </c>
      <c r="AO51" s="159" t="s">
        <v>282</v>
      </c>
      <c r="AP51" s="159" t="s">
        <v>282</v>
      </c>
      <c r="AQ51">
        <v>9.23</v>
      </c>
      <c r="AR51">
        <v>3.01</v>
      </c>
      <c r="AS51">
        <v>17</v>
      </c>
      <c r="AT51" t="s">
        <v>282</v>
      </c>
      <c r="AU51" t="s">
        <v>282</v>
      </c>
      <c r="AV51" t="s">
        <v>282</v>
      </c>
      <c r="AW51">
        <v>9.11</v>
      </c>
      <c r="AX51">
        <v>3.66</v>
      </c>
      <c r="AY51">
        <v>18</v>
      </c>
      <c r="AZ51" t="s">
        <v>282</v>
      </c>
      <c r="BA51" s="212" t="s">
        <v>282</v>
      </c>
      <c r="BB51" s="212" t="s">
        <v>282</v>
      </c>
      <c r="BC51" s="212" t="s">
        <v>282</v>
      </c>
      <c r="BD51" s="212" t="s">
        <v>282</v>
      </c>
      <c r="BE51" s="212" t="s">
        <v>282</v>
      </c>
      <c r="BF51" s="212" t="s">
        <v>282</v>
      </c>
      <c r="BG51" s="212" t="s">
        <v>282</v>
      </c>
      <c r="BH51" s="212" t="s">
        <v>282</v>
      </c>
      <c r="BI51" s="212" t="s">
        <v>282</v>
      </c>
      <c r="BJ51" s="212" t="s">
        <v>282</v>
      </c>
      <c r="BK51" s="212" t="s">
        <v>282</v>
      </c>
      <c r="BL51" s="212" t="s">
        <v>282</v>
      </c>
      <c r="BM51" s="212" t="s">
        <v>282</v>
      </c>
      <c r="BN51" s="212" t="s">
        <v>282</v>
      </c>
      <c r="BO51" s="212" t="s">
        <v>282</v>
      </c>
      <c r="BP51" s="212" t="s">
        <v>282</v>
      </c>
      <c r="BQ51" s="212" t="s">
        <v>282</v>
      </c>
      <c r="BR51" s="212" t="s">
        <v>282</v>
      </c>
      <c r="BS51" s="212" t="s">
        <v>282</v>
      </c>
      <c r="BT51" s="212" t="s">
        <v>282</v>
      </c>
      <c r="BU51" s="212" t="s">
        <v>282</v>
      </c>
      <c r="BV51" s="212" t="s">
        <v>282</v>
      </c>
      <c r="BW51" s="212" t="s">
        <v>282</v>
      </c>
      <c r="BX51" s="212" t="s">
        <v>282</v>
      </c>
      <c r="BY51" s="212" t="s">
        <v>282</v>
      </c>
      <c r="BZ51" s="212" t="s">
        <v>282</v>
      </c>
      <c r="CA51" s="212" t="s">
        <v>282</v>
      </c>
      <c r="CB51" s="212" t="s">
        <v>282</v>
      </c>
      <c r="CC51" s="212" t="s">
        <v>282</v>
      </c>
      <c r="CD51" s="212" t="s">
        <v>282</v>
      </c>
      <c r="CE51" s="212" t="s">
        <v>282</v>
      </c>
      <c r="CF51" s="212" t="s">
        <v>282</v>
      </c>
      <c r="CG51" s="212" t="s">
        <v>282</v>
      </c>
      <c r="CH51" s="212" t="s">
        <v>282</v>
      </c>
      <c r="CI51" s="212" t="s">
        <v>282</v>
      </c>
      <c r="CJ51" s="212" t="s">
        <v>282</v>
      </c>
      <c r="CK51" s="212" t="s">
        <v>282</v>
      </c>
      <c r="CL51" s="212" t="s">
        <v>282</v>
      </c>
      <c r="CM51" s="212" t="s">
        <v>282</v>
      </c>
      <c r="CN51" s="212" t="s">
        <v>282</v>
      </c>
      <c r="CO51" s="212" t="s">
        <v>282</v>
      </c>
      <c r="CP51" s="212" t="s">
        <v>282</v>
      </c>
      <c r="CQ51" s="212" t="s">
        <v>282</v>
      </c>
      <c r="CR51" s="212" t="s">
        <v>282</v>
      </c>
      <c r="CS51" s="212" t="s">
        <v>282</v>
      </c>
      <c r="CT51" s="212" t="s">
        <v>282</v>
      </c>
      <c r="CU51" s="212" t="s">
        <v>282</v>
      </c>
      <c r="CV51" s="212" t="s">
        <v>282</v>
      </c>
      <c r="CW51" s="212" t="s">
        <v>282</v>
      </c>
      <c r="CX51" s="212" t="s">
        <v>282</v>
      </c>
      <c r="CY51" s="212" t="s">
        <v>282</v>
      </c>
      <c r="CZ51" s="212" t="s">
        <v>282</v>
      </c>
      <c r="DA51" s="212" t="s">
        <v>282</v>
      </c>
      <c r="DB51" s="212" t="s">
        <v>282</v>
      </c>
      <c r="DC51" s="212" t="s">
        <v>282</v>
      </c>
      <c r="DD51" s="212" t="s">
        <v>282</v>
      </c>
      <c r="DE51" s="212" t="s">
        <v>282</v>
      </c>
      <c r="DF51" s="212" t="s">
        <v>282</v>
      </c>
      <c r="DG51" s="212" t="s">
        <v>282</v>
      </c>
      <c r="DH51" s="212" t="s">
        <v>282</v>
      </c>
      <c r="DI51" s="212" t="s">
        <v>282</v>
      </c>
      <c r="DJ51" s="212" t="s">
        <v>282</v>
      </c>
      <c r="DK51" s="212" t="s">
        <v>282</v>
      </c>
      <c r="DL51" s="212" t="s">
        <v>282</v>
      </c>
      <c r="DM51" s="212" t="s">
        <v>282</v>
      </c>
      <c r="DN51" s="212" t="s">
        <v>282</v>
      </c>
      <c r="DO51" s="212" t="s">
        <v>282</v>
      </c>
      <c r="DP51" s="212" t="s">
        <v>282</v>
      </c>
      <c r="DQ51" s="212" t="s">
        <v>282</v>
      </c>
      <c r="DR51" s="212" t="s">
        <v>282</v>
      </c>
      <c r="DS51" s="212" t="s">
        <v>282</v>
      </c>
      <c r="DT51" s="212" t="s">
        <v>282</v>
      </c>
      <c r="DU51" s="212" t="s">
        <v>282</v>
      </c>
      <c r="DV51" s="212" t="s">
        <v>282</v>
      </c>
    </row>
    <row r="52" spans="1:126" s="212" customFormat="1" x14ac:dyDescent="0.25">
      <c r="A52" s="212" t="s">
        <v>9309</v>
      </c>
      <c r="C52" s="212" t="s">
        <v>5328</v>
      </c>
      <c r="D52" s="159" t="s">
        <v>10879</v>
      </c>
      <c r="E52" s="212" t="s">
        <v>5806</v>
      </c>
      <c r="F52" s="159" t="s">
        <v>10534</v>
      </c>
      <c r="G52" s="159" t="s">
        <v>10880</v>
      </c>
      <c r="J52" s="212">
        <v>1</v>
      </c>
      <c r="K52" s="212">
        <v>2</v>
      </c>
      <c r="L52" s="212" t="s">
        <v>6916</v>
      </c>
      <c r="M52" s="159" t="s">
        <v>10975</v>
      </c>
      <c r="N52" s="212" t="s">
        <v>282</v>
      </c>
      <c r="O52" s="212" t="s">
        <v>282</v>
      </c>
      <c r="P52" s="212" t="s">
        <v>282</v>
      </c>
      <c r="Q52" s="212">
        <v>30.33</v>
      </c>
      <c r="R52" s="212">
        <v>9.77</v>
      </c>
      <c r="S52" s="212">
        <v>15</v>
      </c>
      <c r="T52" s="212" t="s">
        <v>282</v>
      </c>
      <c r="U52" s="212" t="s">
        <v>282</v>
      </c>
      <c r="V52" s="212" t="s">
        <v>282</v>
      </c>
      <c r="W52" s="212">
        <v>8.8699999999999992</v>
      </c>
      <c r="X52" s="212">
        <v>8.6300000000000008</v>
      </c>
      <c r="Y52" s="212">
        <v>15</v>
      </c>
      <c r="Z52" s="212" t="s">
        <v>282</v>
      </c>
      <c r="AA52" s="212" t="s">
        <v>282</v>
      </c>
      <c r="AB52" s="212" t="s">
        <v>282</v>
      </c>
      <c r="AC52" s="212" t="s">
        <v>282</v>
      </c>
      <c r="AD52" s="212" t="s">
        <v>282</v>
      </c>
      <c r="AE52" s="212" t="s">
        <v>282</v>
      </c>
      <c r="AF52" s="212" t="s">
        <v>282</v>
      </c>
      <c r="AG52" s="212" t="s">
        <v>282</v>
      </c>
      <c r="AH52" s="212" t="s">
        <v>282</v>
      </c>
      <c r="AI52" s="159" t="s">
        <v>811</v>
      </c>
      <c r="AJ52" s="159" t="s">
        <v>10507</v>
      </c>
      <c r="AK52" s="159" t="s">
        <v>282</v>
      </c>
      <c r="AL52" s="159" t="s">
        <v>282</v>
      </c>
      <c r="AM52" s="159" t="s">
        <v>282</v>
      </c>
      <c r="AN52" s="159">
        <v>31.2</v>
      </c>
      <c r="AO52" s="159">
        <v>6.58</v>
      </c>
      <c r="AP52" s="159">
        <v>15</v>
      </c>
      <c r="AQ52" s="212" t="s">
        <v>282</v>
      </c>
      <c r="AR52" s="212" t="s">
        <v>282</v>
      </c>
      <c r="AS52" s="212" t="s">
        <v>282</v>
      </c>
      <c r="AT52" s="212">
        <v>21.47</v>
      </c>
      <c r="AU52" s="212">
        <v>9.25</v>
      </c>
      <c r="AV52" s="212">
        <v>15</v>
      </c>
      <c r="AW52" s="212" t="s">
        <v>282</v>
      </c>
      <c r="AX52" s="212" t="s">
        <v>282</v>
      </c>
      <c r="AY52" s="212" t="s">
        <v>282</v>
      </c>
      <c r="AZ52" s="212" t="s">
        <v>282</v>
      </c>
      <c r="BA52" s="212" t="s">
        <v>282</v>
      </c>
      <c r="BB52" s="212" t="s">
        <v>282</v>
      </c>
      <c r="BC52" s="212" t="s">
        <v>282</v>
      </c>
      <c r="BD52" s="212" t="s">
        <v>282</v>
      </c>
      <c r="BE52" s="212" t="s">
        <v>282</v>
      </c>
      <c r="BF52" s="212" t="s">
        <v>282</v>
      </c>
      <c r="BG52" s="212" t="s">
        <v>282</v>
      </c>
      <c r="BH52" s="212" t="s">
        <v>282</v>
      </c>
      <c r="BI52" s="212" t="s">
        <v>282</v>
      </c>
      <c r="BJ52" s="212" t="s">
        <v>282</v>
      </c>
      <c r="BK52" s="212" t="s">
        <v>282</v>
      </c>
      <c r="BL52" s="212" t="s">
        <v>282</v>
      </c>
      <c r="BM52" s="212" t="s">
        <v>282</v>
      </c>
      <c r="BN52" s="212" t="s">
        <v>282</v>
      </c>
      <c r="BO52" s="212" t="s">
        <v>282</v>
      </c>
      <c r="BP52" s="212" t="s">
        <v>282</v>
      </c>
      <c r="BQ52" s="212" t="s">
        <v>282</v>
      </c>
      <c r="BR52" s="212" t="s">
        <v>282</v>
      </c>
      <c r="BS52" s="212" t="s">
        <v>282</v>
      </c>
      <c r="BT52" s="212" t="s">
        <v>282</v>
      </c>
      <c r="BU52" s="212" t="s">
        <v>282</v>
      </c>
      <c r="BV52" s="212" t="s">
        <v>282</v>
      </c>
      <c r="BW52" s="212" t="s">
        <v>282</v>
      </c>
      <c r="BX52" s="212" t="s">
        <v>282</v>
      </c>
      <c r="BY52" s="212" t="s">
        <v>282</v>
      </c>
      <c r="BZ52" s="212" t="s">
        <v>282</v>
      </c>
      <c r="CA52" s="212" t="s">
        <v>282</v>
      </c>
      <c r="CB52" s="212" t="s">
        <v>282</v>
      </c>
      <c r="CC52" s="212" t="s">
        <v>282</v>
      </c>
      <c r="CD52" s="212" t="s">
        <v>282</v>
      </c>
      <c r="CE52" s="212" t="s">
        <v>282</v>
      </c>
      <c r="CF52" s="212" t="s">
        <v>282</v>
      </c>
      <c r="CG52" s="212" t="s">
        <v>282</v>
      </c>
      <c r="CH52" s="212" t="s">
        <v>282</v>
      </c>
      <c r="CI52" s="212" t="s">
        <v>282</v>
      </c>
      <c r="CJ52" s="212" t="s">
        <v>282</v>
      </c>
      <c r="CK52" s="212" t="s">
        <v>282</v>
      </c>
      <c r="CL52" s="212" t="s">
        <v>282</v>
      </c>
      <c r="CM52" s="212" t="s">
        <v>282</v>
      </c>
      <c r="CN52" s="212" t="s">
        <v>282</v>
      </c>
      <c r="CO52" s="212" t="s">
        <v>282</v>
      </c>
      <c r="CP52" s="212" t="s">
        <v>282</v>
      </c>
      <c r="CQ52" s="212" t="s">
        <v>282</v>
      </c>
      <c r="CR52" s="212" t="s">
        <v>282</v>
      </c>
      <c r="CS52" s="212" t="s">
        <v>282</v>
      </c>
      <c r="CT52" s="212" t="s">
        <v>282</v>
      </c>
      <c r="CU52" s="212" t="s">
        <v>282</v>
      </c>
      <c r="CV52" s="212" t="s">
        <v>282</v>
      </c>
      <c r="CW52" s="212" t="s">
        <v>282</v>
      </c>
      <c r="CX52" s="212" t="s">
        <v>282</v>
      </c>
      <c r="CY52" s="212" t="s">
        <v>282</v>
      </c>
      <c r="CZ52" s="212" t="s">
        <v>282</v>
      </c>
      <c r="DA52" s="212" t="s">
        <v>282</v>
      </c>
      <c r="DB52" s="212" t="s">
        <v>282</v>
      </c>
      <c r="DC52" s="212" t="s">
        <v>282</v>
      </c>
      <c r="DD52" s="212" t="s">
        <v>282</v>
      </c>
      <c r="DE52" s="212" t="s">
        <v>282</v>
      </c>
      <c r="DF52" s="212" t="s">
        <v>282</v>
      </c>
      <c r="DG52" s="212" t="s">
        <v>282</v>
      </c>
      <c r="DH52" s="212" t="s">
        <v>282</v>
      </c>
      <c r="DI52" s="212" t="s">
        <v>282</v>
      </c>
      <c r="DJ52" s="212" t="s">
        <v>282</v>
      </c>
      <c r="DK52" s="212" t="s">
        <v>282</v>
      </c>
      <c r="DL52" s="212" t="s">
        <v>282</v>
      </c>
      <c r="DM52" s="212" t="s">
        <v>282</v>
      </c>
      <c r="DN52" s="212" t="s">
        <v>282</v>
      </c>
      <c r="DO52" s="212" t="s">
        <v>282</v>
      </c>
      <c r="DP52" s="212" t="s">
        <v>282</v>
      </c>
      <c r="DQ52" s="212" t="s">
        <v>282</v>
      </c>
      <c r="DR52" s="212" t="s">
        <v>282</v>
      </c>
      <c r="DS52" s="212" t="s">
        <v>282</v>
      </c>
      <c r="DT52" s="212" t="s">
        <v>282</v>
      </c>
      <c r="DU52" s="212" t="s">
        <v>282</v>
      </c>
      <c r="DV52" s="212" t="s">
        <v>282</v>
      </c>
    </row>
    <row r="53" spans="1:126" s="212" customFormat="1" x14ac:dyDescent="0.25">
      <c r="A53" s="212" t="s">
        <v>9309</v>
      </c>
      <c r="C53" s="212" t="s">
        <v>5328</v>
      </c>
      <c r="D53" s="159" t="s">
        <v>10879</v>
      </c>
      <c r="E53" s="212" t="s">
        <v>5806</v>
      </c>
      <c r="F53" s="159" t="s">
        <v>10534</v>
      </c>
      <c r="G53" s="159" t="s">
        <v>10880</v>
      </c>
      <c r="J53" s="212">
        <v>2</v>
      </c>
      <c r="K53" s="212">
        <v>2</v>
      </c>
      <c r="L53" s="212" t="s">
        <v>6916</v>
      </c>
      <c r="M53" s="159" t="s">
        <v>10975</v>
      </c>
      <c r="N53" s="212" t="s">
        <v>282</v>
      </c>
      <c r="O53" s="212" t="s">
        <v>282</v>
      </c>
      <c r="P53" s="212" t="s">
        <v>282</v>
      </c>
      <c r="Q53" s="212">
        <v>30.33</v>
      </c>
      <c r="R53" s="212">
        <v>9.77</v>
      </c>
      <c r="S53" s="212">
        <v>15</v>
      </c>
      <c r="T53" s="212" t="s">
        <v>282</v>
      </c>
      <c r="U53" s="212" t="s">
        <v>282</v>
      </c>
      <c r="V53" s="212" t="s">
        <v>282</v>
      </c>
      <c r="W53" s="212">
        <v>7.93</v>
      </c>
      <c r="X53" s="212">
        <v>8.4700000000000006</v>
      </c>
      <c r="Y53" s="212">
        <v>15</v>
      </c>
      <c r="Z53" s="212" t="s">
        <v>282</v>
      </c>
      <c r="AA53" s="212" t="s">
        <v>282</v>
      </c>
      <c r="AB53" s="212" t="s">
        <v>282</v>
      </c>
      <c r="AC53" s="212" t="s">
        <v>282</v>
      </c>
      <c r="AD53" s="212" t="s">
        <v>282</v>
      </c>
      <c r="AE53" s="212" t="s">
        <v>282</v>
      </c>
      <c r="AF53" s="212" t="s">
        <v>282</v>
      </c>
      <c r="AG53" s="212" t="s">
        <v>282</v>
      </c>
      <c r="AH53" s="212" t="s">
        <v>282</v>
      </c>
      <c r="AI53" s="159" t="s">
        <v>811</v>
      </c>
      <c r="AJ53" s="159" t="s">
        <v>10507</v>
      </c>
      <c r="AK53" s="159" t="s">
        <v>282</v>
      </c>
      <c r="AL53" s="159" t="s">
        <v>282</v>
      </c>
      <c r="AM53" s="159" t="s">
        <v>282</v>
      </c>
      <c r="AN53" s="159">
        <v>31.2</v>
      </c>
      <c r="AO53" s="159">
        <v>6.58</v>
      </c>
      <c r="AP53" s="159">
        <v>15</v>
      </c>
      <c r="AQ53" s="212" t="s">
        <v>282</v>
      </c>
      <c r="AR53" s="212" t="s">
        <v>282</v>
      </c>
      <c r="AS53" s="212" t="s">
        <v>282</v>
      </c>
      <c r="AT53" s="212">
        <v>20.67</v>
      </c>
      <c r="AU53" s="212">
        <v>8.17</v>
      </c>
      <c r="AV53" s="212">
        <v>15</v>
      </c>
      <c r="AW53" s="212" t="s">
        <v>282</v>
      </c>
      <c r="AX53" s="212" t="s">
        <v>282</v>
      </c>
      <c r="AY53" s="212" t="s">
        <v>282</v>
      </c>
      <c r="AZ53" s="212" t="s">
        <v>282</v>
      </c>
      <c r="BA53" s="212" t="s">
        <v>282</v>
      </c>
      <c r="BB53" s="212" t="s">
        <v>282</v>
      </c>
      <c r="BC53" s="212" t="s">
        <v>282</v>
      </c>
      <c r="BD53" s="212" t="s">
        <v>282</v>
      </c>
      <c r="BE53" s="212" t="s">
        <v>282</v>
      </c>
      <c r="BF53" s="212" t="s">
        <v>282</v>
      </c>
      <c r="BG53" s="212" t="s">
        <v>282</v>
      </c>
      <c r="BH53" s="212" t="s">
        <v>282</v>
      </c>
      <c r="BI53" s="212" t="s">
        <v>282</v>
      </c>
      <c r="BJ53" s="212" t="s">
        <v>282</v>
      </c>
      <c r="BK53" s="212" t="s">
        <v>282</v>
      </c>
      <c r="BL53" s="212" t="s">
        <v>282</v>
      </c>
      <c r="BM53" s="212" t="s">
        <v>282</v>
      </c>
      <c r="BN53" s="212" t="s">
        <v>282</v>
      </c>
      <c r="BO53" s="212" t="s">
        <v>282</v>
      </c>
      <c r="BP53" s="212" t="s">
        <v>282</v>
      </c>
      <c r="BQ53" s="212" t="s">
        <v>282</v>
      </c>
      <c r="BR53" s="212" t="s">
        <v>282</v>
      </c>
      <c r="BS53" s="212" t="s">
        <v>282</v>
      </c>
      <c r="BT53" s="212" t="s">
        <v>282</v>
      </c>
      <c r="BU53" s="212" t="s">
        <v>282</v>
      </c>
      <c r="BV53" s="212" t="s">
        <v>282</v>
      </c>
      <c r="BW53" s="212" t="s">
        <v>282</v>
      </c>
      <c r="BX53" s="212" t="s">
        <v>282</v>
      </c>
      <c r="BY53" s="212" t="s">
        <v>282</v>
      </c>
      <c r="BZ53" s="212" t="s">
        <v>282</v>
      </c>
      <c r="CA53" s="212" t="s">
        <v>282</v>
      </c>
      <c r="CB53" s="212" t="s">
        <v>282</v>
      </c>
      <c r="CC53" s="212" t="s">
        <v>282</v>
      </c>
      <c r="CD53" s="212" t="s">
        <v>282</v>
      </c>
      <c r="CE53" s="212" t="s">
        <v>282</v>
      </c>
      <c r="CF53" s="212" t="s">
        <v>282</v>
      </c>
      <c r="CG53" s="212" t="s">
        <v>282</v>
      </c>
      <c r="CH53" s="212" t="s">
        <v>282</v>
      </c>
      <c r="CI53" s="212" t="s">
        <v>282</v>
      </c>
      <c r="CJ53" s="212" t="s">
        <v>282</v>
      </c>
      <c r="CK53" s="212" t="s">
        <v>282</v>
      </c>
      <c r="CL53" s="212" t="s">
        <v>282</v>
      </c>
      <c r="CM53" s="212" t="s">
        <v>282</v>
      </c>
      <c r="CN53" s="212" t="s">
        <v>282</v>
      </c>
      <c r="CO53" s="212" t="s">
        <v>282</v>
      </c>
      <c r="CP53" s="212" t="s">
        <v>282</v>
      </c>
      <c r="CQ53" s="212" t="s">
        <v>282</v>
      </c>
      <c r="CR53" s="212" t="s">
        <v>282</v>
      </c>
      <c r="CS53" s="212" t="s">
        <v>282</v>
      </c>
      <c r="CT53" s="212" t="s">
        <v>282</v>
      </c>
      <c r="CU53" s="212" t="s">
        <v>282</v>
      </c>
      <c r="CV53" s="212" t="s">
        <v>282</v>
      </c>
      <c r="CW53" s="212" t="s">
        <v>282</v>
      </c>
      <c r="CX53" s="212" t="s">
        <v>282</v>
      </c>
      <c r="CY53" s="212" t="s">
        <v>282</v>
      </c>
      <c r="CZ53" s="212" t="s">
        <v>282</v>
      </c>
      <c r="DA53" s="212" t="s">
        <v>282</v>
      </c>
      <c r="DB53" s="212" t="s">
        <v>282</v>
      </c>
      <c r="DC53" s="212" t="s">
        <v>282</v>
      </c>
      <c r="DD53" s="212" t="s">
        <v>282</v>
      </c>
      <c r="DE53" s="212" t="s">
        <v>282</v>
      </c>
      <c r="DF53" s="212" t="s">
        <v>282</v>
      </c>
      <c r="DG53" s="212" t="s">
        <v>282</v>
      </c>
      <c r="DH53" s="212" t="s">
        <v>282</v>
      </c>
      <c r="DI53" s="212" t="s">
        <v>282</v>
      </c>
      <c r="DJ53" s="212" t="s">
        <v>282</v>
      </c>
      <c r="DK53" s="212" t="s">
        <v>282</v>
      </c>
      <c r="DL53" s="212" t="s">
        <v>282</v>
      </c>
      <c r="DM53" s="212" t="s">
        <v>282</v>
      </c>
      <c r="DN53" s="212" t="s">
        <v>282</v>
      </c>
      <c r="DO53" s="212" t="s">
        <v>282</v>
      </c>
      <c r="DP53" s="212" t="s">
        <v>282</v>
      </c>
      <c r="DQ53" s="212" t="s">
        <v>282</v>
      </c>
      <c r="DR53" s="212" t="s">
        <v>282</v>
      </c>
      <c r="DS53" s="212" t="s">
        <v>282</v>
      </c>
      <c r="DT53" s="212" t="s">
        <v>282</v>
      </c>
      <c r="DU53" s="212" t="s">
        <v>282</v>
      </c>
      <c r="DV53" s="212" t="s">
        <v>282</v>
      </c>
    </row>
    <row r="54" spans="1:126" s="212" customFormat="1" x14ac:dyDescent="0.25">
      <c r="A54" s="66" t="s">
        <v>8777</v>
      </c>
      <c r="B54" s="159"/>
      <c r="C54" s="159" t="s">
        <v>5328</v>
      </c>
      <c r="D54" s="159" t="s">
        <v>10536</v>
      </c>
      <c r="E54" s="212" t="s">
        <v>5843</v>
      </c>
      <c r="F54" s="159" t="s">
        <v>10534</v>
      </c>
      <c r="G54" s="159" t="s">
        <v>10535</v>
      </c>
      <c r="J54" s="212">
        <v>3</v>
      </c>
      <c r="K54" s="212">
        <v>2</v>
      </c>
      <c r="L54" s="66" t="s">
        <v>10667</v>
      </c>
      <c r="M54" s="159" t="s">
        <v>183</v>
      </c>
      <c r="N54" s="212" t="s">
        <v>282</v>
      </c>
      <c r="O54" s="212" t="s">
        <v>282</v>
      </c>
      <c r="P54" s="212" t="s">
        <v>282</v>
      </c>
      <c r="Q54" s="212">
        <v>56.3</v>
      </c>
      <c r="R54" s="212">
        <v>5.8</v>
      </c>
      <c r="S54" s="212">
        <v>77</v>
      </c>
      <c r="T54" s="212" t="s">
        <v>282</v>
      </c>
      <c r="U54" s="212" t="s">
        <v>282</v>
      </c>
      <c r="V54" s="212" t="s">
        <v>282</v>
      </c>
      <c r="W54" s="212">
        <v>71.2</v>
      </c>
      <c r="X54" s="212">
        <v>11.7</v>
      </c>
      <c r="Y54" s="212">
        <v>77</v>
      </c>
      <c r="Z54" s="212" t="s">
        <v>282</v>
      </c>
      <c r="AA54" s="212" t="s">
        <v>282</v>
      </c>
      <c r="AB54" s="212" t="s">
        <v>282</v>
      </c>
      <c r="AC54" s="212" t="s">
        <v>282</v>
      </c>
      <c r="AD54" s="212" t="s">
        <v>282</v>
      </c>
      <c r="AE54" s="212" t="s">
        <v>282</v>
      </c>
      <c r="AF54" s="212" t="s">
        <v>282</v>
      </c>
      <c r="AG54" s="212" t="s">
        <v>282</v>
      </c>
      <c r="AH54" s="212" t="s">
        <v>282</v>
      </c>
      <c r="AI54" s="159" t="s">
        <v>670</v>
      </c>
      <c r="AJ54" s="159" t="s">
        <v>183</v>
      </c>
      <c r="AK54" s="159" t="s">
        <v>282</v>
      </c>
      <c r="AL54" s="159" t="s">
        <v>282</v>
      </c>
      <c r="AM54" s="159" t="s">
        <v>282</v>
      </c>
      <c r="AN54" s="159">
        <v>55.9</v>
      </c>
      <c r="AO54" s="159">
        <v>6</v>
      </c>
      <c r="AP54" s="159">
        <v>77</v>
      </c>
      <c r="AQ54" s="159" t="s">
        <v>282</v>
      </c>
      <c r="AR54" s="159" t="s">
        <v>282</v>
      </c>
      <c r="AS54" s="159" t="s">
        <v>282</v>
      </c>
      <c r="AT54" s="212">
        <v>74.8</v>
      </c>
      <c r="AU54" s="212">
        <v>10</v>
      </c>
      <c r="AV54" s="212">
        <v>77</v>
      </c>
      <c r="AW54" s="212" t="s">
        <v>282</v>
      </c>
      <c r="AX54" s="212" t="s">
        <v>282</v>
      </c>
      <c r="AY54" s="212" t="s">
        <v>282</v>
      </c>
      <c r="AZ54" s="212" t="s">
        <v>282</v>
      </c>
      <c r="BA54" s="212" t="s">
        <v>282</v>
      </c>
      <c r="BB54" s="212" t="s">
        <v>282</v>
      </c>
      <c r="BC54" s="212" t="s">
        <v>282</v>
      </c>
      <c r="BD54" s="212" t="s">
        <v>282</v>
      </c>
      <c r="BE54" s="212" t="s">
        <v>282</v>
      </c>
      <c r="BF54" s="212" t="s">
        <v>282</v>
      </c>
      <c r="BG54" s="212" t="s">
        <v>282</v>
      </c>
      <c r="BH54" s="212" t="s">
        <v>282</v>
      </c>
      <c r="BI54" s="212" t="s">
        <v>282</v>
      </c>
      <c r="BJ54" s="212" t="s">
        <v>282</v>
      </c>
      <c r="BK54" s="212" t="s">
        <v>282</v>
      </c>
      <c r="BL54" s="212" t="s">
        <v>282</v>
      </c>
      <c r="BM54" s="212" t="s">
        <v>282</v>
      </c>
      <c r="BN54" s="212" t="s">
        <v>282</v>
      </c>
      <c r="BO54" s="212" t="s">
        <v>282</v>
      </c>
      <c r="BP54" s="212" t="s">
        <v>282</v>
      </c>
      <c r="BQ54" s="212" t="s">
        <v>282</v>
      </c>
      <c r="BR54" s="212" t="s">
        <v>282</v>
      </c>
      <c r="BS54" s="212" t="s">
        <v>282</v>
      </c>
      <c r="BT54" s="212" t="s">
        <v>282</v>
      </c>
      <c r="BU54" s="212" t="s">
        <v>282</v>
      </c>
      <c r="BV54" s="212" t="s">
        <v>282</v>
      </c>
      <c r="BW54" s="212" t="s">
        <v>282</v>
      </c>
      <c r="BX54" s="212" t="s">
        <v>282</v>
      </c>
      <c r="BY54" s="212" t="s">
        <v>282</v>
      </c>
      <c r="BZ54" s="212" t="s">
        <v>282</v>
      </c>
      <c r="CA54" s="212" t="s">
        <v>282</v>
      </c>
      <c r="CB54" s="212" t="s">
        <v>282</v>
      </c>
      <c r="CC54" s="212" t="s">
        <v>282</v>
      </c>
      <c r="CD54" s="212" t="s">
        <v>282</v>
      </c>
      <c r="CE54" s="212" t="s">
        <v>282</v>
      </c>
      <c r="CF54" s="212" t="s">
        <v>282</v>
      </c>
      <c r="CG54" s="212" t="s">
        <v>282</v>
      </c>
      <c r="CH54" s="212" t="s">
        <v>282</v>
      </c>
      <c r="CI54" s="212" t="s">
        <v>282</v>
      </c>
      <c r="CJ54" s="212" t="s">
        <v>282</v>
      </c>
      <c r="CK54" s="212" t="s">
        <v>282</v>
      </c>
      <c r="CL54" s="212" t="s">
        <v>282</v>
      </c>
      <c r="CM54" s="212" t="s">
        <v>282</v>
      </c>
      <c r="CN54" s="212" t="s">
        <v>282</v>
      </c>
      <c r="CO54" s="212" t="s">
        <v>282</v>
      </c>
      <c r="CP54" s="212" t="s">
        <v>282</v>
      </c>
      <c r="CQ54" s="212" t="s">
        <v>282</v>
      </c>
      <c r="CR54" s="212" t="s">
        <v>282</v>
      </c>
      <c r="CS54" s="212" t="s">
        <v>282</v>
      </c>
      <c r="CT54" s="212" t="s">
        <v>282</v>
      </c>
      <c r="CU54" s="212" t="s">
        <v>282</v>
      </c>
      <c r="CV54" s="212" t="s">
        <v>282</v>
      </c>
      <c r="CW54" s="212" t="s">
        <v>282</v>
      </c>
      <c r="CX54" s="212" t="s">
        <v>282</v>
      </c>
      <c r="CY54" s="212" t="s">
        <v>282</v>
      </c>
      <c r="CZ54" s="212" t="s">
        <v>282</v>
      </c>
      <c r="DA54" s="212" t="s">
        <v>282</v>
      </c>
      <c r="DB54" s="212" t="s">
        <v>282</v>
      </c>
      <c r="DC54" s="212" t="s">
        <v>282</v>
      </c>
      <c r="DD54" s="212" t="s">
        <v>282</v>
      </c>
      <c r="DE54" s="212" t="s">
        <v>282</v>
      </c>
      <c r="DF54" s="212" t="s">
        <v>282</v>
      </c>
      <c r="DG54" s="212" t="s">
        <v>282</v>
      </c>
      <c r="DH54" s="212" t="s">
        <v>282</v>
      </c>
      <c r="DI54" s="212" t="s">
        <v>282</v>
      </c>
      <c r="DJ54" s="212" t="s">
        <v>282</v>
      </c>
      <c r="DK54" s="212" t="s">
        <v>282</v>
      </c>
      <c r="DL54" s="212" t="s">
        <v>282</v>
      </c>
      <c r="DM54" s="212" t="s">
        <v>282</v>
      </c>
      <c r="DN54" s="212" t="s">
        <v>282</v>
      </c>
      <c r="DO54" s="212" t="s">
        <v>282</v>
      </c>
      <c r="DP54" s="212" t="s">
        <v>282</v>
      </c>
      <c r="DQ54" s="212" t="s">
        <v>282</v>
      </c>
      <c r="DR54" s="212" t="s">
        <v>282</v>
      </c>
      <c r="DS54" s="212" t="s">
        <v>282</v>
      </c>
      <c r="DT54" s="212" t="s">
        <v>282</v>
      </c>
      <c r="DU54" s="212" t="s">
        <v>282</v>
      </c>
      <c r="DV54" s="212" t="s">
        <v>282</v>
      </c>
    </row>
    <row r="55" spans="1:126" s="212" customFormat="1" x14ac:dyDescent="0.25">
      <c r="A55" s="66" t="s">
        <v>8777</v>
      </c>
      <c r="B55" s="159"/>
      <c r="C55" s="159" t="s">
        <v>5328</v>
      </c>
      <c r="D55" s="159" t="s">
        <v>10536</v>
      </c>
      <c r="E55" s="212" t="s">
        <v>5843</v>
      </c>
      <c r="F55" s="159" t="s">
        <v>10534</v>
      </c>
      <c r="G55" s="159" t="s">
        <v>10535</v>
      </c>
      <c r="J55" s="212">
        <v>6</v>
      </c>
      <c r="K55" s="212">
        <v>2</v>
      </c>
      <c r="L55" s="66" t="s">
        <v>10667</v>
      </c>
      <c r="M55" s="159" t="s">
        <v>183</v>
      </c>
      <c r="N55" s="212" t="s">
        <v>282</v>
      </c>
      <c r="O55" s="212" t="s">
        <v>282</v>
      </c>
      <c r="P55" s="212" t="s">
        <v>282</v>
      </c>
      <c r="Q55" s="212">
        <v>56.3</v>
      </c>
      <c r="R55" s="212">
        <v>5.8</v>
      </c>
      <c r="S55" s="212">
        <v>77</v>
      </c>
      <c r="T55" s="212" t="s">
        <v>282</v>
      </c>
      <c r="U55" s="212" t="s">
        <v>282</v>
      </c>
      <c r="V55" s="212" t="s">
        <v>282</v>
      </c>
      <c r="W55" s="212">
        <v>73.7</v>
      </c>
      <c r="X55" s="212">
        <v>10.4</v>
      </c>
      <c r="Y55" s="212">
        <v>77</v>
      </c>
      <c r="Z55" s="212" t="s">
        <v>282</v>
      </c>
      <c r="AA55" s="212" t="s">
        <v>282</v>
      </c>
      <c r="AB55" s="212" t="s">
        <v>282</v>
      </c>
      <c r="AC55" s="212" t="s">
        <v>282</v>
      </c>
      <c r="AD55" s="212" t="s">
        <v>282</v>
      </c>
      <c r="AE55" s="212" t="s">
        <v>282</v>
      </c>
      <c r="AF55" s="212" t="s">
        <v>282</v>
      </c>
      <c r="AG55" s="212" t="s">
        <v>282</v>
      </c>
      <c r="AH55" s="212" t="s">
        <v>282</v>
      </c>
      <c r="AI55" s="159" t="s">
        <v>670</v>
      </c>
      <c r="AJ55" s="159" t="s">
        <v>183</v>
      </c>
      <c r="AK55" s="159" t="s">
        <v>282</v>
      </c>
      <c r="AL55" s="159" t="s">
        <v>282</v>
      </c>
      <c r="AM55" s="159" t="s">
        <v>282</v>
      </c>
      <c r="AN55" s="159">
        <v>55.9</v>
      </c>
      <c r="AO55" s="159">
        <v>6</v>
      </c>
      <c r="AP55" s="159">
        <v>77</v>
      </c>
      <c r="AQ55" s="159" t="s">
        <v>282</v>
      </c>
      <c r="AR55" s="159" t="s">
        <v>282</v>
      </c>
      <c r="AS55" s="159" t="s">
        <v>282</v>
      </c>
      <c r="AT55" s="212">
        <v>73.400000000000006</v>
      </c>
      <c r="AU55" s="212">
        <v>11</v>
      </c>
      <c r="AV55" s="212">
        <v>77</v>
      </c>
      <c r="AW55" s="212" t="s">
        <v>282</v>
      </c>
      <c r="AX55" s="212" t="s">
        <v>282</v>
      </c>
      <c r="AY55" s="212" t="s">
        <v>282</v>
      </c>
      <c r="AZ55" s="212" t="s">
        <v>282</v>
      </c>
      <c r="BA55" s="212" t="s">
        <v>282</v>
      </c>
      <c r="BB55" s="212" t="s">
        <v>282</v>
      </c>
      <c r="BC55" s="212" t="s">
        <v>282</v>
      </c>
      <c r="BD55" s="212" t="s">
        <v>282</v>
      </c>
      <c r="BE55" s="212" t="s">
        <v>282</v>
      </c>
      <c r="BF55" s="212" t="s">
        <v>282</v>
      </c>
      <c r="BG55" s="212" t="s">
        <v>282</v>
      </c>
      <c r="BH55" s="212" t="s">
        <v>282</v>
      </c>
      <c r="BI55" s="212" t="s">
        <v>282</v>
      </c>
      <c r="BJ55" s="212" t="s">
        <v>282</v>
      </c>
      <c r="BK55" s="212" t="s">
        <v>282</v>
      </c>
      <c r="BL55" s="212" t="s">
        <v>282</v>
      </c>
      <c r="BM55" s="212" t="s">
        <v>282</v>
      </c>
      <c r="BN55" s="212" t="s">
        <v>282</v>
      </c>
      <c r="BO55" s="212" t="s">
        <v>282</v>
      </c>
      <c r="BP55" s="212" t="s">
        <v>282</v>
      </c>
      <c r="BQ55" s="212" t="s">
        <v>282</v>
      </c>
      <c r="BR55" s="212" t="s">
        <v>282</v>
      </c>
      <c r="BS55" s="212" t="s">
        <v>282</v>
      </c>
      <c r="BT55" s="212" t="s">
        <v>282</v>
      </c>
      <c r="BU55" s="212" t="s">
        <v>282</v>
      </c>
      <c r="BV55" s="212" t="s">
        <v>282</v>
      </c>
      <c r="BW55" s="212" t="s">
        <v>282</v>
      </c>
      <c r="BX55" s="212" t="s">
        <v>282</v>
      </c>
      <c r="BY55" s="212" t="s">
        <v>282</v>
      </c>
      <c r="BZ55" s="212" t="s">
        <v>282</v>
      </c>
      <c r="CA55" s="212" t="s">
        <v>282</v>
      </c>
      <c r="CB55" s="212" t="s">
        <v>282</v>
      </c>
      <c r="CC55" s="212" t="s">
        <v>282</v>
      </c>
      <c r="CD55" s="212" t="s">
        <v>282</v>
      </c>
      <c r="CE55" s="212" t="s">
        <v>282</v>
      </c>
      <c r="CF55" s="212" t="s">
        <v>282</v>
      </c>
      <c r="CG55" s="212" t="s">
        <v>282</v>
      </c>
      <c r="CH55" s="212" t="s">
        <v>282</v>
      </c>
      <c r="CI55" s="212" t="s">
        <v>282</v>
      </c>
      <c r="CJ55" s="212" t="s">
        <v>282</v>
      </c>
      <c r="CK55" s="212" t="s">
        <v>282</v>
      </c>
      <c r="CL55" s="212" t="s">
        <v>282</v>
      </c>
      <c r="CM55" s="212" t="s">
        <v>282</v>
      </c>
      <c r="CN55" s="212" t="s">
        <v>282</v>
      </c>
      <c r="CO55" s="212" t="s">
        <v>282</v>
      </c>
      <c r="CP55" s="212" t="s">
        <v>282</v>
      </c>
      <c r="CQ55" s="212" t="s">
        <v>282</v>
      </c>
      <c r="CR55" s="212" t="s">
        <v>282</v>
      </c>
      <c r="CS55" s="212" t="s">
        <v>282</v>
      </c>
      <c r="CT55" s="212" t="s">
        <v>282</v>
      </c>
      <c r="CU55" s="212" t="s">
        <v>282</v>
      </c>
      <c r="CV55" s="212" t="s">
        <v>282</v>
      </c>
      <c r="CW55" s="212" t="s">
        <v>282</v>
      </c>
      <c r="CX55" s="212" t="s">
        <v>282</v>
      </c>
      <c r="CY55" s="212" t="s">
        <v>282</v>
      </c>
      <c r="CZ55" s="212" t="s">
        <v>282</v>
      </c>
      <c r="DA55" s="212" t="s">
        <v>282</v>
      </c>
      <c r="DB55" s="212" t="s">
        <v>282</v>
      </c>
      <c r="DC55" s="212" t="s">
        <v>282</v>
      </c>
      <c r="DD55" s="212" t="s">
        <v>282</v>
      </c>
      <c r="DE55" s="212" t="s">
        <v>282</v>
      </c>
      <c r="DF55" s="212" t="s">
        <v>282</v>
      </c>
      <c r="DG55" s="212" t="s">
        <v>282</v>
      </c>
      <c r="DH55" s="212" t="s">
        <v>282</v>
      </c>
      <c r="DI55" s="212" t="s">
        <v>282</v>
      </c>
      <c r="DJ55" s="212" t="s">
        <v>282</v>
      </c>
      <c r="DK55" s="212" t="s">
        <v>282</v>
      </c>
      <c r="DL55" s="212" t="s">
        <v>282</v>
      </c>
      <c r="DM55" s="212" t="s">
        <v>282</v>
      </c>
      <c r="DN55" s="212" t="s">
        <v>282</v>
      </c>
      <c r="DO55" s="212" t="s">
        <v>282</v>
      </c>
      <c r="DP55" s="212" t="s">
        <v>282</v>
      </c>
      <c r="DQ55" s="212" t="s">
        <v>282</v>
      </c>
      <c r="DR55" s="212" t="s">
        <v>282</v>
      </c>
      <c r="DS55" s="212" t="s">
        <v>282</v>
      </c>
      <c r="DT55" s="212" t="s">
        <v>282</v>
      </c>
      <c r="DU55" s="212" t="s">
        <v>282</v>
      </c>
      <c r="DV55" s="212" t="s">
        <v>282</v>
      </c>
    </row>
    <row r="56" spans="1:126" s="212" customFormat="1" x14ac:dyDescent="0.25">
      <c r="A56" s="66" t="s">
        <v>8777</v>
      </c>
      <c r="B56" s="159"/>
      <c r="C56" s="159" t="s">
        <v>5328</v>
      </c>
      <c r="D56" s="159" t="s">
        <v>15724</v>
      </c>
      <c r="E56" s="212" t="s">
        <v>13828</v>
      </c>
      <c r="F56" s="159" t="s">
        <v>10534</v>
      </c>
      <c r="G56" s="159" t="s">
        <v>10880</v>
      </c>
      <c r="J56" s="212">
        <v>3</v>
      </c>
      <c r="K56" s="212">
        <v>2</v>
      </c>
      <c r="L56" s="66" t="s">
        <v>10667</v>
      </c>
      <c r="M56" s="159" t="s">
        <v>183</v>
      </c>
      <c r="N56" s="212" t="s">
        <v>282</v>
      </c>
      <c r="O56" s="212" t="s">
        <v>282</v>
      </c>
      <c r="P56" s="212" t="s">
        <v>282</v>
      </c>
      <c r="Q56" s="212">
        <v>144.4</v>
      </c>
      <c r="R56" s="212">
        <v>35.299999999999997</v>
      </c>
      <c r="S56" s="212">
        <v>77</v>
      </c>
      <c r="T56" s="212" t="s">
        <v>282</v>
      </c>
      <c r="U56" s="212" t="s">
        <v>282</v>
      </c>
      <c r="V56" s="212" t="s">
        <v>282</v>
      </c>
      <c r="W56" s="212">
        <v>60.5</v>
      </c>
      <c r="X56" s="212">
        <v>36.700000000000003</v>
      </c>
      <c r="Y56" s="212">
        <v>77</v>
      </c>
      <c r="Z56" s="212" t="s">
        <v>282</v>
      </c>
      <c r="AA56" s="212" t="s">
        <v>282</v>
      </c>
      <c r="AB56" s="212" t="s">
        <v>282</v>
      </c>
      <c r="AC56" s="212" t="s">
        <v>282</v>
      </c>
      <c r="AD56" s="212" t="s">
        <v>282</v>
      </c>
      <c r="AE56" s="212" t="s">
        <v>282</v>
      </c>
      <c r="AF56" s="212" t="s">
        <v>282</v>
      </c>
      <c r="AG56" s="212" t="s">
        <v>282</v>
      </c>
      <c r="AH56" s="212" t="s">
        <v>282</v>
      </c>
      <c r="AI56" s="159" t="s">
        <v>670</v>
      </c>
      <c r="AJ56" s="159" t="s">
        <v>183</v>
      </c>
      <c r="AK56" s="159" t="s">
        <v>282</v>
      </c>
      <c r="AL56" s="159" t="s">
        <v>282</v>
      </c>
      <c r="AM56" s="159" t="s">
        <v>282</v>
      </c>
      <c r="AN56" s="159">
        <v>142.6</v>
      </c>
      <c r="AO56" s="159">
        <v>35.5</v>
      </c>
      <c r="AP56" s="159">
        <v>77</v>
      </c>
      <c r="AQ56" s="159" t="s">
        <v>282</v>
      </c>
      <c r="AR56" s="159" t="s">
        <v>282</v>
      </c>
      <c r="AS56" s="159" t="s">
        <v>282</v>
      </c>
      <c r="AT56" s="212">
        <v>66.900000000000006</v>
      </c>
      <c r="AU56" s="212">
        <v>31</v>
      </c>
      <c r="AV56" s="212">
        <v>77</v>
      </c>
      <c r="AW56" s="212" t="s">
        <v>282</v>
      </c>
      <c r="AX56" s="212" t="s">
        <v>282</v>
      </c>
      <c r="AY56" s="212" t="s">
        <v>282</v>
      </c>
      <c r="AZ56" s="212" t="s">
        <v>282</v>
      </c>
      <c r="BA56" s="212" t="s">
        <v>282</v>
      </c>
      <c r="BB56" s="212" t="s">
        <v>282</v>
      </c>
      <c r="BC56" s="212" t="s">
        <v>282</v>
      </c>
      <c r="BD56" s="212" t="s">
        <v>282</v>
      </c>
      <c r="BE56" s="212" t="s">
        <v>282</v>
      </c>
      <c r="BF56" s="212" t="s">
        <v>282</v>
      </c>
      <c r="BG56" s="212" t="s">
        <v>282</v>
      </c>
      <c r="BH56" s="212" t="s">
        <v>282</v>
      </c>
      <c r="BI56" s="212" t="s">
        <v>282</v>
      </c>
      <c r="BJ56" s="212" t="s">
        <v>282</v>
      </c>
      <c r="BK56" s="212" t="s">
        <v>282</v>
      </c>
      <c r="BL56" s="212" t="s">
        <v>282</v>
      </c>
      <c r="BM56" s="212" t="s">
        <v>282</v>
      </c>
      <c r="BN56" s="212" t="s">
        <v>282</v>
      </c>
      <c r="BO56" s="212" t="s">
        <v>282</v>
      </c>
      <c r="BP56" s="212" t="s">
        <v>282</v>
      </c>
      <c r="BQ56" s="212" t="s">
        <v>282</v>
      </c>
      <c r="BR56" s="212" t="s">
        <v>282</v>
      </c>
      <c r="BS56" s="212" t="s">
        <v>282</v>
      </c>
      <c r="BT56" s="212" t="s">
        <v>282</v>
      </c>
      <c r="BU56" s="212" t="s">
        <v>282</v>
      </c>
      <c r="BV56" s="212" t="s">
        <v>282</v>
      </c>
      <c r="BW56" s="212" t="s">
        <v>282</v>
      </c>
      <c r="BX56" s="212" t="s">
        <v>282</v>
      </c>
      <c r="BY56" s="212" t="s">
        <v>282</v>
      </c>
      <c r="BZ56" s="212" t="s">
        <v>282</v>
      </c>
      <c r="CA56" s="212" t="s">
        <v>282</v>
      </c>
      <c r="CB56" s="212" t="s">
        <v>282</v>
      </c>
      <c r="CC56" s="212" t="s">
        <v>282</v>
      </c>
      <c r="CD56" s="212" t="s">
        <v>282</v>
      </c>
      <c r="CE56" s="212" t="s">
        <v>282</v>
      </c>
      <c r="CF56" s="212" t="s">
        <v>282</v>
      </c>
      <c r="CG56" s="212" t="s">
        <v>282</v>
      </c>
      <c r="CH56" s="212" t="s">
        <v>282</v>
      </c>
      <c r="CI56" s="212" t="s">
        <v>282</v>
      </c>
      <c r="CJ56" s="212" t="s">
        <v>282</v>
      </c>
      <c r="CK56" s="212" t="s">
        <v>282</v>
      </c>
      <c r="CL56" s="212" t="s">
        <v>282</v>
      </c>
      <c r="CM56" s="212" t="s">
        <v>282</v>
      </c>
      <c r="CN56" s="212" t="s">
        <v>282</v>
      </c>
      <c r="CO56" s="212" t="s">
        <v>282</v>
      </c>
      <c r="CP56" s="212" t="s">
        <v>282</v>
      </c>
      <c r="CQ56" s="212" t="s">
        <v>282</v>
      </c>
      <c r="CR56" s="212" t="s">
        <v>282</v>
      </c>
      <c r="CS56" s="212" t="s">
        <v>282</v>
      </c>
      <c r="CT56" s="212" t="s">
        <v>282</v>
      </c>
      <c r="CU56" s="212" t="s">
        <v>282</v>
      </c>
      <c r="CV56" s="212" t="s">
        <v>282</v>
      </c>
      <c r="CW56" s="212" t="s">
        <v>282</v>
      </c>
      <c r="CX56" s="212" t="s">
        <v>282</v>
      </c>
      <c r="CY56" s="212" t="s">
        <v>282</v>
      </c>
      <c r="CZ56" s="212" t="s">
        <v>282</v>
      </c>
      <c r="DA56" s="212" t="s">
        <v>282</v>
      </c>
      <c r="DB56" s="212" t="s">
        <v>282</v>
      </c>
      <c r="DC56" s="212" t="s">
        <v>282</v>
      </c>
      <c r="DD56" s="212" t="s">
        <v>282</v>
      </c>
      <c r="DE56" s="212" t="s">
        <v>282</v>
      </c>
      <c r="DF56" s="212" t="s">
        <v>282</v>
      </c>
      <c r="DG56" s="212" t="s">
        <v>282</v>
      </c>
      <c r="DH56" s="212" t="s">
        <v>282</v>
      </c>
      <c r="DI56" s="212" t="s">
        <v>282</v>
      </c>
      <c r="DJ56" s="212" t="s">
        <v>282</v>
      </c>
      <c r="DK56" s="212" t="s">
        <v>282</v>
      </c>
      <c r="DL56" s="212" t="s">
        <v>282</v>
      </c>
      <c r="DM56" s="212" t="s">
        <v>282</v>
      </c>
      <c r="DN56" s="212" t="s">
        <v>282</v>
      </c>
      <c r="DO56" s="212" t="s">
        <v>282</v>
      </c>
      <c r="DP56" s="212" t="s">
        <v>282</v>
      </c>
      <c r="DQ56" s="212" t="s">
        <v>282</v>
      </c>
      <c r="DR56" s="212" t="s">
        <v>282</v>
      </c>
      <c r="DS56" s="212" t="s">
        <v>282</v>
      </c>
      <c r="DT56" s="212" t="s">
        <v>282</v>
      </c>
      <c r="DU56" s="212" t="s">
        <v>282</v>
      </c>
      <c r="DV56" s="212" t="s">
        <v>282</v>
      </c>
    </row>
    <row r="57" spans="1:126" s="212" customFormat="1" x14ac:dyDescent="0.25">
      <c r="A57" s="66" t="s">
        <v>8777</v>
      </c>
      <c r="B57" s="159"/>
      <c r="C57" s="159" t="s">
        <v>5328</v>
      </c>
      <c r="D57" s="159" t="s">
        <v>15724</v>
      </c>
      <c r="E57" s="212" t="s">
        <v>13828</v>
      </c>
      <c r="F57" s="159" t="s">
        <v>10534</v>
      </c>
      <c r="G57" s="159" t="s">
        <v>10880</v>
      </c>
      <c r="J57" s="212">
        <v>6</v>
      </c>
      <c r="K57" s="212">
        <v>2</v>
      </c>
      <c r="L57" s="66" t="s">
        <v>10667</v>
      </c>
      <c r="M57" s="159" t="s">
        <v>183</v>
      </c>
      <c r="N57" s="212" t="s">
        <v>282</v>
      </c>
      <c r="O57" s="212" t="s">
        <v>282</v>
      </c>
      <c r="P57" s="212" t="s">
        <v>282</v>
      </c>
      <c r="Q57" s="212">
        <v>144.4</v>
      </c>
      <c r="R57" s="212">
        <v>35.299999999999997</v>
      </c>
      <c r="S57" s="212">
        <v>77</v>
      </c>
      <c r="T57" s="212" t="s">
        <v>282</v>
      </c>
      <c r="U57" s="212" t="s">
        <v>282</v>
      </c>
      <c r="V57" s="212" t="s">
        <v>282</v>
      </c>
      <c r="W57" s="212">
        <v>57.7</v>
      </c>
      <c r="X57" s="212">
        <v>37.700000000000003</v>
      </c>
      <c r="Y57" s="212">
        <v>77</v>
      </c>
      <c r="Z57" s="212" t="s">
        <v>282</v>
      </c>
      <c r="AA57" s="212" t="s">
        <v>282</v>
      </c>
      <c r="AB57" s="212" t="s">
        <v>282</v>
      </c>
      <c r="AC57" s="212" t="s">
        <v>282</v>
      </c>
      <c r="AD57" s="212" t="s">
        <v>282</v>
      </c>
      <c r="AE57" s="212" t="s">
        <v>282</v>
      </c>
      <c r="AF57" s="212" t="s">
        <v>282</v>
      </c>
      <c r="AG57" s="212" t="s">
        <v>282</v>
      </c>
      <c r="AH57" s="212" t="s">
        <v>282</v>
      </c>
      <c r="AI57" s="159" t="s">
        <v>670</v>
      </c>
      <c r="AJ57" s="159" t="s">
        <v>183</v>
      </c>
      <c r="AK57" s="159" t="s">
        <v>282</v>
      </c>
      <c r="AL57" s="159" t="s">
        <v>282</v>
      </c>
      <c r="AM57" s="159" t="s">
        <v>282</v>
      </c>
      <c r="AN57" s="159">
        <v>142.6</v>
      </c>
      <c r="AO57" s="159">
        <v>35.5</v>
      </c>
      <c r="AP57" s="159">
        <v>77</v>
      </c>
      <c r="AQ57" s="159" t="s">
        <v>282</v>
      </c>
      <c r="AR57" s="159" t="s">
        <v>282</v>
      </c>
      <c r="AS57" s="159" t="s">
        <v>282</v>
      </c>
      <c r="AT57" s="212">
        <v>64.2</v>
      </c>
      <c r="AU57" s="212">
        <v>32.6</v>
      </c>
      <c r="AV57" s="212">
        <v>77</v>
      </c>
      <c r="AW57" s="212" t="s">
        <v>282</v>
      </c>
      <c r="AX57" s="212" t="s">
        <v>282</v>
      </c>
      <c r="AY57" s="212" t="s">
        <v>282</v>
      </c>
      <c r="AZ57" s="212" t="s">
        <v>282</v>
      </c>
      <c r="BA57" s="212" t="s">
        <v>282</v>
      </c>
      <c r="BB57" s="212" t="s">
        <v>282</v>
      </c>
      <c r="BC57" s="212" t="s">
        <v>282</v>
      </c>
      <c r="BD57" s="212" t="s">
        <v>282</v>
      </c>
      <c r="BE57" s="212" t="s">
        <v>282</v>
      </c>
      <c r="BF57" s="212" t="s">
        <v>282</v>
      </c>
      <c r="BG57" s="212" t="s">
        <v>282</v>
      </c>
      <c r="BH57" s="212" t="s">
        <v>282</v>
      </c>
      <c r="BI57" s="212" t="s">
        <v>282</v>
      </c>
      <c r="BJ57" s="212" t="s">
        <v>282</v>
      </c>
      <c r="BK57" s="212" t="s">
        <v>282</v>
      </c>
      <c r="BL57" s="212" t="s">
        <v>282</v>
      </c>
      <c r="BM57" s="212" t="s">
        <v>282</v>
      </c>
      <c r="BN57" s="212" t="s">
        <v>282</v>
      </c>
      <c r="BO57" s="212" t="s">
        <v>282</v>
      </c>
      <c r="BP57" s="212" t="s">
        <v>282</v>
      </c>
      <c r="BQ57" s="212" t="s">
        <v>282</v>
      </c>
      <c r="BR57" s="212" t="s">
        <v>282</v>
      </c>
      <c r="BS57" s="212" t="s">
        <v>282</v>
      </c>
      <c r="BT57" s="212" t="s">
        <v>282</v>
      </c>
      <c r="BU57" s="212" t="s">
        <v>282</v>
      </c>
      <c r="BV57" s="212" t="s">
        <v>282</v>
      </c>
      <c r="BW57" s="212" t="s">
        <v>282</v>
      </c>
      <c r="BX57" s="212" t="s">
        <v>282</v>
      </c>
      <c r="BY57" s="212" t="s">
        <v>282</v>
      </c>
      <c r="BZ57" s="212" t="s">
        <v>282</v>
      </c>
      <c r="CA57" s="212" t="s">
        <v>282</v>
      </c>
      <c r="CB57" s="212" t="s">
        <v>282</v>
      </c>
      <c r="CC57" s="212" t="s">
        <v>282</v>
      </c>
      <c r="CD57" s="212" t="s">
        <v>282</v>
      </c>
      <c r="CE57" s="212" t="s">
        <v>282</v>
      </c>
      <c r="CF57" s="212" t="s">
        <v>282</v>
      </c>
      <c r="CG57" s="212" t="s">
        <v>282</v>
      </c>
      <c r="CH57" s="212" t="s">
        <v>282</v>
      </c>
      <c r="CI57" s="212" t="s">
        <v>282</v>
      </c>
      <c r="CJ57" s="212" t="s">
        <v>282</v>
      </c>
      <c r="CK57" s="212" t="s">
        <v>282</v>
      </c>
      <c r="CL57" s="212" t="s">
        <v>282</v>
      </c>
      <c r="CM57" s="212" t="s">
        <v>282</v>
      </c>
      <c r="CN57" s="212" t="s">
        <v>282</v>
      </c>
      <c r="CO57" s="212" t="s">
        <v>282</v>
      </c>
      <c r="CP57" s="212" t="s">
        <v>282</v>
      </c>
      <c r="CQ57" s="212" t="s">
        <v>282</v>
      </c>
      <c r="CR57" s="212" t="s">
        <v>282</v>
      </c>
      <c r="CS57" s="212" t="s">
        <v>282</v>
      </c>
      <c r="CT57" s="212" t="s">
        <v>282</v>
      </c>
      <c r="CU57" s="212" t="s">
        <v>282</v>
      </c>
      <c r="CV57" s="212" t="s">
        <v>282</v>
      </c>
      <c r="CW57" s="212" t="s">
        <v>282</v>
      </c>
      <c r="CX57" s="212" t="s">
        <v>282</v>
      </c>
      <c r="CY57" s="212" t="s">
        <v>282</v>
      </c>
      <c r="CZ57" s="212" t="s">
        <v>282</v>
      </c>
      <c r="DA57" s="212" t="s">
        <v>282</v>
      </c>
      <c r="DB57" s="212" t="s">
        <v>282</v>
      </c>
      <c r="DC57" s="212" t="s">
        <v>282</v>
      </c>
      <c r="DD57" s="212" t="s">
        <v>282</v>
      </c>
      <c r="DE57" s="212" t="s">
        <v>282</v>
      </c>
      <c r="DF57" s="212" t="s">
        <v>282</v>
      </c>
      <c r="DG57" s="212" t="s">
        <v>282</v>
      </c>
      <c r="DH57" s="212" t="s">
        <v>282</v>
      </c>
      <c r="DI57" s="212" t="s">
        <v>282</v>
      </c>
      <c r="DJ57" s="212" t="s">
        <v>282</v>
      </c>
      <c r="DK57" s="212" t="s">
        <v>282</v>
      </c>
      <c r="DL57" s="212" t="s">
        <v>282</v>
      </c>
      <c r="DM57" s="212" t="s">
        <v>282</v>
      </c>
      <c r="DN57" s="212" t="s">
        <v>282</v>
      </c>
      <c r="DO57" s="212" t="s">
        <v>282</v>
      </c>
      <c r="DP57" s="212" t="s">
        <v>282</v>
      </c>
      <c r="DQ57" s="212" t="s">
        <v>282</v>
      </c>
      <c r="DR57" s="212" t="s">
        <v>282</v>
      </c>
      <c r="DS57" s="212" t="s">
        <v>282</v>
      </c>
      <c r="DT57" s="212" t="s">
        <v>282</v>
      </c>
      <c r="DU57" s="212" t="s">
        <v>282</v>
      </c>
      <c r="DV57" s="212" t="s">
        <v>282</v>
      </c>
    </row>
    <row r="58" spans="1:126" s="212" customFormat="1" x14ac:dyDescent="0.25">
      <c r="A58" s="66" t="s">
        <v>17102</v>
      </c>
      <c r="B58" s="159" t="s">
        <v>17425</v>
      </c>
      <c r="C58" s="159" t="s">
        <v>5328</v>
      </c>
      <c r="D58" s="159" t="s">
        <v>10879</v>
      </c>
      <c r="E58" s="159" t="s">
        <v>14593</v>
      </c>
      <c r="F58" s="159" t="s">
        <v>10534</v>
      </c>
      <c r="G58" s="159" t="s">
        <v>10880</v>
      </c>
      <c r="J58" s="212">
        <v>3</v>
      </c>
      <c r="K58" s="212">
        <v>2</v>
      </c>
      <c r="L58" s="159" t="s">
        <v>17103</v>
      </c>
      <c r="M58" s="159" t="s">
        <v>182</v>
      </c>
      <c r="N58" s="212" t="s">
        <v>282</v>
      </c>
      <c r="O58" s="212" t="s">
        <v>282</v>
      </c>
      <c r="P58" s="212" t="s">
        <v>282</v>
      </c>
      <c r="Q58" s="212" t="s">
        <v>282</v>
      </c>
      <c r="R58" s="212" t="s">
        <v>282</v>
      </c>
      <c r="S58" s="212" t="s">
        <v>282</v>
      </c>
      <c r="T58" s="212">
        <v>23.9</v>
      </c>
      <c r="U58" s="212">
        <v>8.6999999999999993</v>
      </c>
      <c r="V58" s="212">
        <v>283</v>
      </c>
      <c r="W58" s="212" t="s">
        <v>282</v>
      </c>
      <c r="X58" s="212" t="s">
        <v>282</v>
      </c>
      <c r="Y58" s="212" t="s">
        <v>282</v>
      </c>
      <c r="Z58" s="212">
        <v>15</v>
      </c>
      <c r="AA58" s="212">
        <v>7.8</v>
      </c>
      <c r="AB58" s="212">
        <v>283</v>
      </c>
      <c r="AC58" s="212" t="s">
        <v>282</v>
      </c>
      <c r="AD58" s="212" t="s">
        <v>282</v>
      </c>
      <c r="AE58" s="212" t="s">
        <v>282</v>
      </c>
      <c r="AF58" s="212" t="s">
        <v>282</v>
      </c>
      <c r="AG58" s="212" t="s">
        <v>282</v>
      </c>
      <c r="AH58" s="212" t="s">
        <v>282</v>
      </c>
      <c r="AI58" s="159" t="s">
        <v>306</v>
      </c>
      <c r="AJ58" s="159" t="s">
        <v>282</v>
      </c>
      <c r="AK58" s="159" t="s">
        <v>282</v>
      </c>
      <c r="AL58" s="159" t="s">
        <v>282</v>
      </c>
      <c r="AM58" s="159" t="s">
        <v>282</v>
      </c>
      <c r="AN58" s="159" t="s">
        <v>282</v>
      </c>
      <c r="AO58" s="159" t="s">
        <v>282</v>
      </c>
      <c r="AP58" s="159" t="s">
        <v>282</v>
      </c>
      <c r="AQ58" s="159">
        <v>23.8</v>
      </c>
      <c r="AR58" s="159">
        <v>8.4</v>
      </c>
      <c r="AS58" s="159">
        <v>330</v>
      </c>
      <c r="AT58" s="159" t="s">
        <v>282</v>
      </c>
      <c r="AU58" s="159" t="s">
        <v>282</v>
      </c>
      <c r="AV58" s="159" t="s">
        <v>282</v>
      </c>
      <c r="AW58" s="212">
        <v>17.3</v>
      </c>
      <c r="AX58" s="212">
        <v>9</v>
      </c>
      <c r="AY58" s="212">
        <v>330</v>
      </c>
      <c r="AZ58" s="212" t="s">
        <v>282</v>
      </c>
      <c r="BA58" s="212" t="s">
        <v>282</v>
      </c>
      <c r="BB58" s="212" t="s">
        <v>282</v>
      </c>
      <c r="BC58" s="212" t="s">
        <v>282</v>
      </c>
      <c r="BD58" s="212" t="s">
        <v>282</v>
      </c>
      <c r="BE58" s="212" t="s">
        <v>282</v>
      </c>
      <c r="BF58" s="212" t="s">
        <v>282</v>
      </c>
      <c r="BG58" s="212" t="s">
        <v>282</v>
      </c>
      <c r="BH58" s="212" t="s">
        <v>282</v>
      </c>
      <c r="BI58" s="212" t="s">
        <v>282</v>
      </c>
      <c r="BJ58" s="212" t="s">
        <v>282</v>
      </c>
      <c r="BK58" s="212" t="s">
        <v>282</v>
      </c>
      <c r="BL58" s="212" t="s">
        <v>282</v>
      </c>
      <c r="BM58" s="212" t="s">
        <v>282</v>
      </c>
      <c r="BN58" s="212" t="s">
        <v>282</v>
      </c>
      <c r="BO58" s="212" t="s">
        <v>282</v>
      </c>
      <c r="BP58" s="212" t="s">
        <v>282</v>
      </c>
      <c r="BQ58" s="212" t="s">
        <v>282</v>
      </c>
      <c r="BR58" s="212" t="s">
        <v>282</v>
      </c>
      <c r="BS58" s="212" t="s">
        <v>282</v>
      </c>
      <c r="BT58" s="212" t="s">
        <v>282</v>
      </c>
      <c r="BU58" s="212" t="s">
        <v>282</v>
      </c>
      <c r="BV58" s="212" t="s">
        <v>282</v>
      </c>
      <c r="BW58" s="212" t="s">
        <v>282</v>
      </c>
      <c r="BX58" s="212" t="s">
        <v>282</v>
      </c>
      <c r="BY58" s="212" t="s">
        <v>282</v>
      </c>
      <c r="BZ58" s="212" t="s">
        <v>282</v>
      </c>
      <c r="CA58" s="212" t="s">
        <v>282</v>
      </c>
      <c r="CB58" s="212" t="s">
        <v>282</v>
      </c>
      <c r="CC58" s="212" t="s">
        <v>282</v>
      </c>
      <c r="CD58" s="212" t="s">
        <v>282</v>
      </c>
      <c r="CE58" s="212" t="s">
        <v>282</v>
      </c>
      <c r="CF58" s="212" t="s">
        <v>282</v>
      </c>
      <c r="CG58" s="212" t="s">
        <v>282</v>
      </c>
      <c r="CH58" s="212" t="s">
        <v>282</v>
      </c>
      <c r="CI58" s="212" t="s">
        <v>282</v>
      </c>
      <c r="CJ58" s="212" t="s">
        <v>282</v>
      </c>
      <c r="CK58" s="212" t="s">
        <v>282</v>
      </c>
      <c r="CL58" s="212" t="s">
        <v>282</v>
      </c>
      <c r="CM58" s="212" t="s">
        <v>282</v>
      </c>
      <c r="CN58" s="212" t="s">
        <v>282</v>
      </c>
      <c r="CO58" s="212" t="s">
        <v>282</v>
      </c>
      <c r="CP58" s="212" t="s">
        <v>282</v>
      </c>
      <c r="CQ58" s="212" t="s">
        <v>282</v>
      </c>
      <c r="CR58" s="212" t="s">
        <v>282</v>
      </c>
      <c r="CS58" s="212" t="s">
        <v>282</v>
      </c>
      <c r="CT58" s="212" t="s">
        <v>282</v>
      </c>
      <c r="CU58" s="212" t="s">
        <v>282</v>
      </c>
      <c r="CV58" s="212" t="s">
        <v>282</v>
      </c>
      <c r="CW58" s="212" t="s">
        <v>282</v>
      </c>
      <c r="CX58" s="212" t="s">
        <v>282</v>
      </c>
      <c r="CY58" s="212" t="s">
        <v>282</v>
      </c>
      <c r="CZ58" s="212" t="s">
        <v>282</v>
      </c>
      <c r="DA58" s="212" t="s">
        <v>282</v>
      </c>
      <c r="DB58" s="212" t="s">
        <v>282</v>
      </c>
      <c r="DC58" s="212" t="s">
        <v>282</v>
      </c>
      <c r="DD58" s="212" t="s">
        <v>282</v>
      </c>
      <c r="DE58" s="212" t="s">
        <v>282</v>
      </c>
      <c r="DF58" s="212" t="s">
        <v>282</v>
      </c>
      <c r="DG58" s="212" t="s">
        <v>282</v>
      </c>
      <c r="DH58" s="212" t="s">
        <v>282</v>
      </c>
      <c r="DI58" s="212" t="s">
        <v>282</v>
      </c>
      <c r="DJ58" s="212" t="s">
        <v>282</v>
      </c>
      <c r="DK58" s="212" t="s">
        <v>282</v>
      </c>
      <c r="DL58" s="212" t="s">
        <v>282</v>
      </c>
      <c r="DM58" s="212" t="s">
        <v>282</v>
      </c>
      <c r="DN58" s="212" t="s">
        <v>282</v>
      </c>
      <c r="DO58" s="212" t="s">
        <v>282</v>
      </c>
      <c r="DP58" s="212" t="s">
        <v>282</v>
      </c>
      <c r="DQ58" s="212" t="s">
        <v>282</v>
      </c>
      <c r="DR58" s="212" t="s">
        <v>282</v>
      </c>
      <c r="DS58" s="212" t="s">
        <v>282</v>
      </c>
      <c r="DT58" s="212" t="s">
        <v>282</v>
      </c>
      <c r="DU58" s="212" t="s">
        <v>282</v>
      </c>
      <c r="DV58" s="212" t="s">
        <v>282</v>
      </c>
    </row>
    <row r="59" spans="1:126" s="212" customFormat="1" x14ac:dyDescent="0.25">
      <c r="A59" s="66" t="s">
        <v>17102</v>
      </c>
      <c r="B59" s="159" t="s">
        <v>17425</v>
      </c>
      <c r="C59" s="159" t="s">
        <v>5328</v>
      </c>
      <c r="D59" s="159" t="s">
        <v>10574</v>
      </c>
      <c r="E59" s="159" t="s">
        <v>17476</v>
      </c>
      <c r="F59" s="159" t="s">
        <v>10534</v>
      </c>
      <c r="G59" s="159" t="s">
        <v>10535</v>
      </c>
      <c r="J59" s="212">
        <v>3</v>
      </c>
      <c r="K59" s="212">
        <v>2</v>
      </c>
      <c r="L59" s="159" t="s">
        <v>17103</v>
      </c>
      <c r="M59" s="159" t="s">
        <v>182</v>
      </c>
      <c r="N59" s="212" t="s">
        <v>282</v>
      </c>
      <c r="O59" s="212" t="s">
        <v>282</v>
      </c>
      <c r="P59" s="212" t="s">
        <v>282</v>
      </c>
      <c r="Q59" s="212" t="s">
        <v>282</v>
      </c>
      <c r="R59" s="212" t="s">
        <v>282</v>
      </c>
      <c r="S59" s="212" t="s">
        <v>282</v>
      </c>
      <c r="T59" s="212">
        <v>7.3</v>
      </c>
      <c r="U59" s="212">
        <v>5.0999999999999996</v>
      </c>
      <c r="V59" s="212">
        <v>283</v>
      </c>
      <c r="W59" s="212" t="s">
        <v>282</v>
      </c>
      <c r="X59" s="212" t="s">
        <v>282</v>
      </c>
      <c r="Y59" s="212" t="s">
        <v>282</v>
      </c>
      <c r="Z59" s="212">
        <v>11.9</v>
      </c>
      <c r="AA59" s="212">
        <v>5.7</v>
      </c>
      <c r="AB59" s="212">
        <v>283</v>
      </c>
      <c r="AC59" s="212" t="s">
        <v>282</v>
      </c>
      <c r="AD59" s="212" t="s">
        <v>282</v>
      </c>
      <c r="AE59" s="212" t="s">
        <v>282</v>
      </c>
      <c r="AF59" s="212" t="s">
        <v>282</v>
      </c>
      <c r="AG59" s="212" t="s">
        <v>282</v>
      </c>
      <c r="AH59" s="212" t="s">
        <v>282</v>
      </c>
      <c r="AI59" s="159" t="s">
        <v>306</v>
      </c>
      <c r="AJ59" s="159" t="s">
        <v>282</v>
      </c>
      <c r="AK59" s="159" t="s">
        <v>282</v>
      </c>
      <c r="AL59" s="159" t="s">
        <v>282</v>
      </c>
      <c r="AM59" s="159" t="s">
        <v>282</v>
      </c>
      <c r="AN59" s="159" t="s">
        <v>282</v>
      </c>
      <c r="AO59" s="159" t="s">
        <v>282</v>
      </c>
      <c r="AP59" s="159" t="s">
        <v>282</v>
      </c>
      <c r="AQ59" s="159">
        <v>7.9</v>
      </c>
      <c r="AR59" s="159">
        <v>5.3</v>
      </c>
      <c r="AS59" s="159">
        <v>330</v>
      </c>
      <c r="AT59" s="159" t="s">
        <v>282</v>
      </c>
      <c r="AU59" s="159" t="s">
        <v>282</v>
      </c>
      <c r="AV59" s="159" t="s">
        <v>282</v>
      </c>
      <c r="AW59" s="212">
        <v>10.4</v>
      </c>
      <c r="AX59" s="212">
        <v>5.4</v>
      </c>
      <c r="AY59" s="212">
        <v>330</v>
      </c>
      <c r="AZ59" s="212" t="s">
        <v>282</v>
      </c>
      <c r="BA59" s="212" t="s">
        <v>282</v>
      </c>
      <c r="BB59" s="212" t="s">
        <v>282</v>
      </c>
      <c r="BC59" s="212" t="s">
        <v>282</v>
      </c>
      <c r="BD59" s="212" t="s">
        <v>282</v>
      </c>
      <c r="BE59" s="212" t="s">
        <v>282</v>
      </c>
      <c r="BF59" s="212" t="s">
        <v>282</v>
      </c>
      <c r="BG59" s="212" t="s">
        <v>282</v>
      </c>
      <c r="BH59" s="212" t="s">
        <v>282</v>
      </c>
      <c r="BI59" s="212" t="s">
        <v>282</v>
      </c>
      <c r="BJ59" s="212" t="s">
        <v>282</v>
      </c>
      <c r="BK59" s="212" t="s">
        <v>282</v>
      </c>
      <c r="BL59" s="212" t="s">
        <v>282</v>
      </c>
      <c r="BM59" s="212" t="s">
        <v>282</v>
      </c>
      <c r="BN59" s="212" t="s">
        <v>282</v>
      </c>
      <c r="BO59" s="212" t="s">
        <v>282</v>
      </c>
      <c r="BP59" s="212" t="s">
        <v>282</v>
      </c>
      <c r="BQ59" s="212" t="s">
        <v>282</v>
      </c>
      <c r="BR59" s="212" t="s">
        <v>282</v>
      </c>
      <c r="BS59" s="212" t="s">
        <v>282</v>
      </c>
      <c r="BT59" s="212" t="s">
        <v>282</v>
      </c>
      <c r="BU59" s="212" t="s">
        <v>282</v>
      </c>
      <c r="BV59" s="212" t="s">
        <v>282</v>
      </c>
      <c r="BW59" s="212" t="s">
        <v>282</v>
      </c>
      <c r="BX59" s="212" t="s">
        <v>282</v>
      </c>
      <c r="BY59" s="212" t="s">
        <v>282</v>
      </c>
      <c r="BZ59" s="212" t="s">
        <v>282</v>
      </c>
      <c r="CA59" s="212" t="s">
        <v>282</v>
      </c>
      <c r="CB59" s="212" t="s">
        <v>282</v>
      </c>
      <c r="CC59" s="212" t="s">
        <v>282</v>
      </c>
      <c r="CD59" s="212" t="s">
        <v>282</v>
      </c>
      <c r="CE59" s="212" t="s">
        <v>282</v>
      </c>
      <c r="CF59" s="212" t="s">
        <v>282</v>
      </c>
      <c r="CG59" s="212" t="s">
        <v>282</v>
      </c>
      <c r="CH59" s="212" t="s">
        <v>282</v>
      </c>
      <c r="CI59" s="212" t="s">
        <v>282</v>
      </c>
      <c r="CJ59" s="212" t="s">
        <v>282</v>
      </c>
      <c r="CK59" s="212" t="s">
        <v>282</v>
      </c>
      <c r="CL59" s="212" t="s">
        <v>282</v>
      </c>
      <c r="CM59" s="212" t="s">
        <v>282</v>
      </c>
      <c r="CN59" s="212" t="s">
        <v>282</v>
      </c>
      <c r="CO59" s="212" t="s">
        <v>282</v>
      </c>
      <c r="CP59" s="212" t="s">
        <v>282</v>
      </c>
      <c r="CQ59" s="212" t="s">
        <v>282</v>
      </c>
      <c r="CR59" s="212" t="s">
        <v>282</v>
      </c>
      <c r="CS59" s="212" t="s">
        <v>282</v>
      </c>
      <c r="CT59" s="212" t="s">
        <v>282</v>
      </c>
      <c r="CU59" s="212" t="s">
        <v>282</v>
      </c>
      <c r="CV59" s="212" t="s">
        <v>282</v>
      </c>
      <c r="CW59" s="212" t="s">
        <v>282</v>
      </c>
      <c r="CX59" s="212" t="s">
        <v>282</v>
      </c>
      <c r="CY59" s="212" t="s">
        <v>282</v>
      </c>
      <c r="CZ59" s="212" t="s">
        <v>282</v>
      </c>
      <c r="DA59" s="212" t="s">
        <v>282</v>
      </c>
      <c r="DB59" s="212" t="s">
        <v>282</v>
      </c>
      <c r="DC59" s="212" t="s">
        <v>282</v>
      </c>
      <c r="DD59" s="212" t="s">
        <v>282</v>
      </c>
      <c r="DE59" s="212" t="s">
        <v>282</v>
      </c>
      <c r="DF59" s="212" t="s">
        <v>282</v>
      </c>
      <c r="DG59" s="212" t="s">
        <v>282</v>
      </c>
      <c r="DH59" s="212" t="s">
        <v>282</v>
      </c>
      <c r="DI59" s="212" t="s">
        <v>282</v>
      </c>
      <c r="DJ59" s="212" t="s">
        <v>282</v>
      </c>
      <c r="DK59" s="212" t="s">
        <v>282</v>
      </c>
      <c r="DL59" s="212" t="s">
        <v>282</v>
      </c>
      <c r="DM59" s="212" t="s">
        <v>282</v>
      </c>
      <c r="DN59" s="212" t="s">
        <v>282</v>
      </c>
      <c r="DO59" s="212" t="s">
        <v>282</v>
      </c>
      <c r="DP59" s="212" t="s">
        <v>282</v>
      </c>
      <c r="DQ59" s="212" t="s">
        <v>282</v>
      </c>
      <c r="DR59" s="212" t="s">
        <v>282</v>
      </c>
      <c r="DS59" s="212" t="s">
        <v>282</v>
      </c>
      <c r="DT59" s="212" t="s">
        <v>282</v>
      </c>
      <c r="DU59" s="212" t="s">
        <v>282</v>
      </c>
      <c r="DV59" s="212" t="s">
        <v>282</v>
      </c>
    </row>
    <row r="60" spans="1:126" x14ac:dyDescent="0.25">
      <c r="A60" s="212" t="s">
        <v>629</v>
      </c>
      <c r="B60" t="s">
        <v>12256</v>
      </c>
      <c r="C60" s="159" t="s">
        <v>216</v>
      </c>
      <c r="D60" s="159" t="s">
        <v>10574</v>
      </c>
      <c r="E60" s="66" t="s">
        <v>10855</v>
      </c>
      <c r="F60" s="159" t="s">
        <v>10534</v>
      </c>
      <c r="G60" s="159" t="s">
        <v>10535</v>
      </c>
      <c r="J60">
        <v>6</v>
      </c>
      <c r="K60">
        <v>2</v>
      </c>
      <c r="L60" s="66" t="s">
        <v>670</v>
      </c>
      <c r="M60" s="159" t="s">
        <v>183</v>
      </c>
      <c r="N60" t="s">
        <v>282</v>
      </c>
      <c r="O60" s="212" t="s">
        <v>282</v>
      </c>
      <c r="P60" s="212" t="s">
        <v>282</v>
      </c>
      <c r="Q60" s="212">
        <v>0.04</v>
      </c>
      <c r="R60" s="212">
        <v>1.67</v>
      </c>
      <c r="S60" s="212">
        <v>30</v>
      </c>
      <c r="T60" s="212" t="s">
        <v>282</v>
      </c>
      <c r="U60" s="212" t="s">
        <v>282</v>
      </c>
      <c r="V60" s="212" t="s">
        <v>282</v>
      </c>
      <c r="W60" s="212" t="s">
        <v>282</v>
      </c>
      <c r="X60" s="212" t="s">
        <v>282</v>
      </c>
      <c r="Y60" s="212" t="s">
        <v>282</v>
      </c>
      <c r="Z60">
        <v>1.65</v>
      </c>
      <c r="AA60">
        <v>1.94</v>
      </c>
      <c r="AB60">
        <v>25</v>
      </c>
      <c r="AC60" t="s">
        <v>282</v>
      </c>
      <c r="AD60" s="212" t="s">
        <v>282</v>
      </c>
      <c r="AE60" s="212" t="s">
        <v>282</v>
      </c>
      <c r="AF60" s="212" t="s">
        <v>282</v>
      </c>
      <c r="AG60" s="212" t="s">
        <v>282</v>
      </c>
      <c r="AH60" s="212" t="s">
        <v>282</v>
      </c>
      <c r="AI60" s="66" t="s">
        <v>670</v>
      </c>
      <c r="AJ60" s="159" t="s">
        <v>183</v>
      </c>
      <c r="AK60" s="159" t="s">
        <v>282</v>
      </c>
      <c r="AL60" s="159" t="s">
        <v>282</v>
      </c>
      <c r="AM60" s="159" t="s">
        <v>282</v>
      </c>
      <c r="AN60" s="159">
        <v>0.04</v>
      </c>
      <c r="AO60" s="159">
        <v>1.51</v>
      </c>
      <c r="AP60" s="159">
        <v>29</v>
      </c>
      <c r="AQ60" s="212" t="s">
        <v>282</v>
      </c>
      <c r="AR60" s="212" t="s">
        <v>282</v>
      </c>
      <c r="AS60" s="212" t="s">
        <v>282</v>
      </c>
      <c r="AT60" s="212" t="s">
        <v>282</v>
      </c>
      <c r="AU60" s="212" t="s">
        <v>282</v>
      </c>
      <c r="AV60" s="212" t="s">
        <v>282</v>
      </c>
      <c r="AW60">
        <v>1.17</v>
      </c>
      <c r="AX60">
        <v>2.06</v>
      </c>
      <c r="AY60">
        <v>26</v>
      </c>
      <c r="AZ60" t="s">
        <v>282</v>
      </c>
      <c r="BA60" s="212" t="s">
        <v>282</v>
      </c>
      <c r="BB60" s="212" t="s">
        <v>282</v>
      </c>
      <c r="BC60" s="212" t="s">
        <v>282</v>
      </c>
      <c r="BD60" s="212" t="s">
        <v>282</v>
      </c>
      <c r="BE60" s="212" t="s">
        <v>282</v>
      </c>
      <c r="BF60" s="212" t="s">
        <v>282</v>
      </c>
      <c r="BG60" s="212" t="s">
        <v>282</v>
      </c>
      <c r="BH60" s="212" t="s">
        <v>282</v>
      </c>
      <c r="BI60" s="212" t="s">
        <v>282</v>
      </c>
      <c r="BJ60" s="212" t="s">
        <v>282</v>
      </c>
      <c r="BK60" s="212" t="s">
        <v>282</v>
      </c>
      <c r="BL60" s="212" t="s">
        <v>282</v>
      </c>
      <c r="BM60" s="212" t="s">
        <v>282</v>
      </c>
      <c r="BN60" s="212" t="s">
        <v>282</v>
      </c>
      <c r="BO60" s="212" t="s">
        <v>282</v>
      </c>
      <c r="BP60" s="212" t="s">
        <v>282</v>
      </c>
      <c r="BQ60" s="212" t="s">
        <v>282</v>
      </c>
      <c r="BR60" s="212" t="s">
        <v>282</v>
      </c>
      <c r="BS60" s="212" t="s">
        <v>282</v>
      </c>
      <c r="BT60" s="212" t="s">
        <v>282</v>
      </c>
      <c r="BU60" s="212" t="s">
        <v>282</v>
      </c>
      <c r="BV60" s="212" t="s">
        <v>282</v>
      </c>
      <c r="BW60" s="212" t="s">
        <v>282</v>
      </c>
      <c r="BX60" s="212" t="s">
        <v>282</v>
      </c>
      <c r="BY60" s="212" t="s">
        <v>282</v>
      </c>
      <c r="BZ60" s="212" t="s">
        <v>282</v>
      </c>
      <c r="CA60" s="212" t="s">
        <v>282</v>
      </c>
      <c r="CB60" s="212" t="s">
        <v>282</v>
      </c>
      <c r="CC60" s="212" t="s">
        <v>282</v>
      </c>
      <c r="CD60" s="212" t="s">
        <v>282</v>
      </c>
      <c r="CE60" s="212" t="s">
        <v>282</v>
      </c>
      <c r="CF60" s="212" t="s">
        <v>282</v>
      </c>
      <c r="CG60" s="212" t="s">
        <v>282</v>
      </c>
      <c r="CH60" s="212" t="s">
        <v>282</v>
      </c>
      <c r="CI60" s="212" t="s">
        <v>282</v>
      </c>
      <c r="CJ60" s="212" t="s">
        <v>282</v>
      </c>
      <c r="CK60" s="212" t="s">
        <v>282</v>
      </c>
      <c r="CL60" s="212" t="s">
        <v>282</v>
      </c>
      <c r="CM60" s="212" t="s">
        <v>282</v>
      </c>
      <c r="CN60" s="212" t="s">
        <v>282</v>
      </c>
      <c r="CO60" s="212" t="s">
        <v>282</v>
      </c>
      <c r="CP60" s="212" t="s">
        <v>282</v>
      </c>
      <c r="CQ60" s="212" t="s">
        <v>282</v>
      </c>
      <c r="CR60" s="212" t="s">
        <v>282</v>
      </c>
      <c r="CS60" s="212" t="s">
        <v>282</v>
      </c>
      <c r="CT60" s="212" t="s">
        <v>282</v>
      </c>
      <c r="CU60" s="212" t="s">
        <v>282</v>
      </c>
      <c r="CV60" s="212" t="s">
        <v>282</v>
      </c>
      <c r="CW60" s="212" t="s">
        <v>282</v>
      </c>
      <c r="CX60" s="212" t="s">
        <v>282</v>
      </c>
      <c r="CY60" s="212" t="s">
        <v>282</v>
      </c>
      <c r="CZ60" s="212" t="s">
        <v>282</v>
      </c>
      <c r="DA60" s="212" t="s">
        <v>282</v>
      </c>
      <c r="DB60" s="212" t="s">
        <v>282</v>
      </c>
      <c r="DC60" s="212" t="s">
        <v>282</v>
      </c>
      <c r="DD60" s="212" t="s">
        <v>282</v>
      </c>
      <c r="DE60" s="212" t="s">
        <v>282</v>
      </c>
      <c r="DF60" s="212" t="s">
        <v>282</v>
      </c>
      <c r="DG60" s="212" t="s">
        <v>282</v>
      </c>
      <c r="DH60" s="212" t="s">
        <v>282</v>
      </c>
      <c r="DI60" s="212" t="s">
        <v>282</v>
      </c>
      <c r="DJ60" s="212" t="s">
        <v>282</v>
      </c>
      <c r="DK60" s="212" t="s">
        <v>282</v>
      </c>
      <c r="DL60" s="212" t="s">
        <v>282</v>
      </c>
      <c r="DM60" s="212" t="s">
        <v>282</v>
      </c>
      <c r="DN60" s="212" t="s">
        <v>282</v>
      </c>
      <c r="DO60" s="212" t="s">
        <v>282</v>
      </c>
      <c r="DP60" s="212" t="s">
        <v>282</v>
      </c>
      <c r="DQ60" s="212" t="s">
        <v>282</v>
      </c>
      <c r="DR60" s="212" t="s">
        <v>282</v>
      </c>
      <c r="DS60" s="212" t="s">
        <v>282</v>
      </c>
      <c r="DT60" s="212" t="s">
        <v>282</v>
      </c>
      <c r="DU60" s="212" t="s">
        <v>282</v>
      </c>
      <c r="DV60" s="212" t="s">
        <v>282</v>
      </c>
    </row>
    <row r="61" spans="1:126" x14ac:dyDescent="0.25">
      <c r="A61" s="66" t="s">
        <v>921</v>
      </c>
      <c r="B61" s="212" t="s">
        <v>12760</v>
      </c>
      <c r="C61" s="212" t="s">
        <v>5328</v>
      </c>
      <c r="D61" s="159" t="s">
        <v>10879</v>
      </c>
      <c r="E61" s="212" t="s">
        <v>5915</v>
      </c>
      <c r="F61" s="159" t="s">
        <v>10534</v>
      </c>
      <c r="G61" s="159" t="s">
        <v>10880</v>
      </c>
      <c r="J61">
        <v>3</v>
      </c>
      <c r="K61">
        <v>2</v>
      </c>
      <c r="L61" s="66" t="s">
        <v>12750</v>
      </c>
      <c r="M61" s="159" t="s">
        <v>183</v>
      </c>
      <c r="N61" s="212" t="s">
        <v>12761</v>
      </c>
      <c r="O61">
        <v>9</v>
      </c>
      <c r="P61">
        <v>44</v>
      </c>
      <c r="Q61" s="212">
        <v>112.73</v>
      </c>
      <c r="R61" s="212">
        <v>19.760000000000002</v>
      </c>
      <c r="S61" s="212">
        <v>44</v>
      </c>
      <c r="T61" s="212" t="s">
        <v>282</v>
      </c>
      <c r="U61" s="212" t="s">
        <v>282</v>
      </c>
      <c r="V61" s="212" t="s">
        <v>282</v>
      </c>
      <c r="W61" t="s">
        <v>282</v>
      </c>
      <c r="X61" t="s">
        <v>282</v>
      </c>
      <c r="Y61" t="s">
        <v>282</v>
      </c>
      <c r="Z61">
        <v>85.84</v>
      </c>
      <c r="AA61">
        <v>37.57</v>
      </c>
      <c r="AB61">
        <v>36</v>
      </c>
      <c r="AC61" s="212" t="s">
        <v>282</v>
      </c>
      <c r="AD61" s="212" t="s">
        <v>282</v>
      </c>
      <c r="AE61" s="212" t="s">
        <v>282</v>
      </c>
      <c r="AF61" s="212" t="s">
        <v>282</v>
      </c>
      <c r="AG61" s="212" t="s">
        <v>282</v>
      </c>
      <c r="AH61" s="212" t="s">
        <v>282</v>
      </c>
      <c r="AI61" s="66" t="s">
        <v>11461</v>
      </c>
      <c r="AJ61" s="159" t="s">
        <v>183</v>
      </c>
      <c r="AK61" s="212" t="s">
        <v>12761</v>
      </c>
      <c r="AL61">
        <v>12</v>
      </c>
      <c r="AM61">
        <v>43</v>
      </c>
      <c r="AN61" s="159">
        <v>114.72</v>
      </c>
      <c r="AO61" s="159">
        <v>22.52</v>
      </c>
      <c r="AP61" s="159">
        <v>43</v>
      </c>
      <c r="AQ61" s="212" t="s">
        <v>282</v>
      </c>
      <c r="AR61" s="212" t="s">
        <v>282</v>
      </c>
      <c r="AS61" s="212" t="s">
        <v>282</v>
      </c>
      <c r="AT61" t="s">
        <v>282</v>
      </c>
      <c r="AU61" t="s">
        <v>282</v>
      </c>
      <c r="AV61" t="s">
        <v>282</v>
      </c>
      <c r="AW61">
        <v>102.02</v>
      </c>
      <c r="AX61">
        <v>31.75</v>
      </c>
      <c r="AY61">
        <v>35</v>
      </c>
      <c r="AZ61" s="212" t="s">
        <v>282</v>
      </c>
      <c r="BA61" s="212" t="s">
        <v>282</v>
      </c>
      <c r="BB61" s="212" t="s">
        <v>282</v>
      </c>
      <c r="BC61" s="212" t="s">
        <v>282</v>
      </c>
      <c r="BD61" s="212" t="s">
        <v>282</v>
      </c>
      <c r="BE61" s="212" t="s">
        <v>282</v>
      </c>
      <c r="BF61" s="212" t="s">
        <v>282</v>
      </c>
      <c r="BG61" s="212" t="s">
        <v>282</v>
      </c>
      <c r="BH61" s="212" t="s">
        <v>282</v>
      </c>
      <c r="BI61" s="212" t="s">
        <v>282</v>
      </c>
      <c r="BJ61" s="212" t="s">
        <v>282</v>
      </c>
      <c r="BK61" s="212" t="s">
        <v>282</v>
      </c>
      <c r="BL61" s="212" t="s">
        <v>282</v>
      </c>
      <c r="BM61" s="212" t="s">
        <v>282</v>
      </c>
      <c r="BN61" s="212" t="s">
        <v>282</v>
      </c>
      <c r="BO61" s="212" t="s">
        <v>282</v>
      </c>
      <c r="BP61" s="212" t="s">
        <v>282</v>
      </c>
      <c r="BQ61" s="212" t="s">
        <v>282</v>
      </c>
      <c r="BR61" s="212" t="s">
        <v>282</v>
      </c>
      <c r="BS61" s="212" t="s">
        <v>282</v>
      </c>
      <c r="BT61" s="212" t="s">
        <v>282</v>
      </c>
      <c r="BU61" s="212" t="s">
        <v>282</v>
      </c>
      <c r="BV61" s="212" t="s">
        <v>282</v>
      </c>
      <c r="BW61" s="212" t="s">
        <v>282</v>
      </c>
      <c r="BX61" s="212" t="s">
        <v>282</v>
      </c>
      <c r="BY61" s="212" t="s">
        <v>282</v>
      </c>
      <c r="BZ61" s="212" t="s">
        <v>282</v>
      </c>
      <c r="CA61" s="212" t="s">
        <v>282</v>
      </c>
      <c r="CB61" s="212" t="s">
        <v>282</v>
      </c>
      <c r="CC61" s="212" t="s">
        <v>282</v>
      </c>
      <c r="CD61" s="212" t="s">
        <v>282</v>
      </c>
      <c r="CE61" s="212" t="s">
        <v>282</v>
      </c>
      <c r="CF61" s="212" t="s">
        <v>282</v>
      </c>
      <c r="CG61" s="212" t="s">
        <v>282</v>
      </c>
      <c r="CH61" s="212" t="s">
        <v>282</v>
      </c>
      <c r="CI61" s="212" t="s">
        <v>282</v>
      </c>
      <c r="CJ61" s="212" t="s">
        <v>282</v>
      </c>
      <c r="CK61" s="212" t="s">
        <v>282</v>
      </c>
      <c r="CL61" s="212" t="s">
        <v>282</v>
      </c>
      <c r="CM61" s="212" t="s">
        <v>282</v>
      </c>
      <c r="CN61" s="212" t="s">
        <v>282</v>
      </c>
      <c r="CO61" s="212" t="s">
        <v>282</v>
      </c>
      <c r="CP61" s="212" t="s">
        <v>282</v>
      </c>
      <c r="CQ61" s="212" t="s">
        <v>282</v>
      </c>
      <c r="CR61" s="212" t="s">
        <v>282</v>
      </c>
      <c r="CS61" s="212" t="s">
        <v>282</v>
      </c>
      <c r="CT61" s="212" t="s">
        <v>282</v>
      </c>
      <c r="CU61" s="212" t="s">
        <v>282</v>
      </c>
      <c r="CV61" s="212" t="s">
        <v>282</v>
      </c>
      <c r="CW61" s="212" t="s">
        <v>282</v>
      </c>
      <c r="CX61" s="212" t="s">
        <v>282</v>
      </c>
      <c r="CY61" s="212" t="s">
        <v>282</v>
      </c>
      <c r="CZ61" s="212" t="s">
        <v>282</v>
      </c>
      <c r="DA61" s="212" t="s">
        <v>282</v>
      </c>
      <c r="DB61" s="212" t="s">
        <v>282</v>
      </c>
      <c r="DC61" s="212" t="s">
        <v>282</v>
      </c>
      <c r="DD61" s="212" t="s">
        <v>282</v>
      </c>
      <c r="DE61" s="212" t="s">
        <v>282</v>
      </c>
      <c r="DF61" s="212" t="s">
        <v>282</v>
      </c>
      <c r="DG61" s="212" t="s">
        <v>282</v>
      </c>
      <c r="DH61" s="212" t="s">
        <v>282</v>
      </c>
      <c r="DI61" s="212" t="s">
        <v>282</v>
      </c>
      <c r="DJ61" s="212" t="s">
        <v>282</v>
      </c>
      <c r="DK61" s="212" t="s">
        <v>282</v>
      </c>
      <c r="DL61" s="212" t="s">
        <v>282</v>
      </c>
      <c r="DM61" s="212" t="s">
        <v>282</v>
      </c>
      <c r="DN61" s="212" t="s">
        <v>282</v>
      </c>
      <c r="DO61" s="212" t="s">
        <v>282</v>
      </c>
      <c r="DP61" s="212" t="s">
        <v>282</v>
      </c>
      <c r="DQ61" s="212" t="s">
        <v>282</v>
      </c>
      <c r="DR61" s="212" t="s">
        <v>282</v>
      </c>
      <c r="DS61" s="212" t="s">
        <v>282</v>
      </c>
      <c r="DT61" s="212" t="s">
        <v>282</v>
      </c>
      <c r="DU61" s="212" t="s">
        <v>282</v>
      </c>
      <c r="DV61" s="212" t="s">
        <v>282</v>
      </c>
    </row>
    <row r="62" spans="1:126" x14ac:dyDescent="0.25">
      <c r="A62" s="66" t="s">
        <v>921</v>
      </c>
      <c r="B62" s="212" t="s">
        <v>12759</v>
      </c>
      <c r="C62" s="212" t="s">
        <v>216</v>
      </c>
      <c r="D62" s="159" t="s">
        <v>10879</v>
      </c>
      <c r="E62" s="212" t="s">
        <v>5915</v>
      </c>
      <c r="F62" s="159" t="s">
        <v>10534</v>
      </c>
      <c r="G62" s="159" t="s">
        <v>10880</v>
      </c>
      <c r="J62" s="212">
        <v>3</v>
      </c>
      <c r="K62" s="212">
        <v>2</v>
      </c>
      <c r="L62" s="66" t="s">
        <v>12750</v>
      </c>
      <c r="M62" s="159" t="s">
        <v>183</v>
      </c>
      <c r="N62" s="212" t="s">
        <v>12762</v>
      </c>
      <c r="O62">
        <v>14</v>
      </c>
      <c r="P62">
        <v>44</v>
      </c>
      <c r="Q62" t="s">
        <v>282</v>
      </c>
      <c r="R62" s="212" t="s">
        <v>282</v>
      </c>
      <c r="S62" s="212" t="s">
        <v>282</v>
      </c>
      <c r="T62" s="212" t="s">
        <v>282</v>
      </c>
      <c r="U62" s="212" t="s">
        <v>282</v>
      </c>
      <c r="V62" s="212" t="s">
        <v>282</v>
      </c>
      <c r="W62" s="212" t="s">
        <v>282</v>
      </c>
      <c r="X62" s="212" t="s">
        <v>282</v>
      </c>
      <c r="Y62" s="212" t="s">
        <v>282</v>
      </c>
      <c r="Z62" s="212" t="s">
        <v>282</v>
      </c>
      <c r="AA62" s="212" t="s">
        <v>282</v>
      </c>
      <c r="AB62" s="212" t="s">
        <v>282</v>
      </c>
      <c r="AC62" s="212" t="s">
        <v>282</v>
      </c>
      <c r="AD62" s="212" t="s">
        <v>282</v>
      </c>
      <c r="AE62" s="212" t="s">
        <v>282</v>
      </c>
      <c r="AF62" s="212" t="s">
        <v>282</v>
      </c>
      <c r="AG62" s="212" t="s">
        <v>282</v>
      </c>
      <c r="AH62" s="212" t="s">
        <v>282</v>
      </c>
      <c r="AI62" s="66" t="s">
        <v>11461</v>
      </c>
      <c r="AJ62" s="159" t="s">
        <v>183</v>
      </c>
      <c r="AK62" s="212" t="s">
        <v>12762</v>
      </c>
      <c r="AL62">
        <v>5</v>
      </c>
      <c r="AM62">
        <v>43</v>
      </c>
      <c r="AN62" t="s">
        <v>282</v>
      </c>
      <c r="AO62" s="212" t="s">
        <v>282</v>
      </c>
      <c r="AP62" s="212" t="s">
        <v>282</v>
      </c>
      <c r="AQ62" s="212" t="s">
        <v>282</v>
      </c>
      <c r="AR62" s="212" t="s">
        <v>282</v>
      </c>
      <c r="AS62" s="212" t="s">
        <v>282</v>
      </c>
      <c r="AT62" s="212" t="s">
        <v>282</v>
      </c>
      <c r="AU62" s="212" t="s">
        <v>282</v>
      </c>
      <c r="AV62" s="212" t="s">
        <v>282</v>
      </c>
      <c r="AW62" s="212" t="s">
        <v>282</v>
      </c>
      <c r="AX62" s="212" t="s">
        <v>282</v>
      </c>
      <c r="AY62" s="212" t="s">
        <v>282</v>
      </c>
      <c r="AZ62" s="212" t="s">
        <v>282</v>
      </c>
      <c r="BA62" s="212" t="s">
        <v>282</v>
      </c>
      <c r="BB62" s="212" t="s">
        <v>282</v>
      </c>
      <c r="BC62" s="212" t="s">
        <v>282</v>
      </c>
      <c r="BD62" s="212" t="s">
        <v>282</v>
      </c>
      <c r="BE62" s="212" t="s">
        <v>282</v>
      </c>
      <c r="BF62" s="212" t="s">
        <v>282</v>
      </c>
      <c r="BG62" s="212" t="s">
        <v>282</v>
      </c>
      <c r="BH62" s="212" t="s">
        <v>282</v>
      </c>
      <c r="BI62" s="212" t="s">
        <v>282</v>
      </c>
      <c r="BJ62" s="212" t="s">
        <v>282</v>
      </c>
      <c r="BK62" s="212" t="s">
        <v>282</v>
      </c>
      <c r="BL62" s="212" t="s">
        <v>282</v>
      </c>
      <c r="BM62" s="212" t="s">
        <v>282</v>
      </c>
      <c r="BN62" s="212" t="s">
        <v>282</v>
      </c>
      <c r="BO62" s="212" t="s">
        <v>282</v>
      </c>
      <c r="BP62" s="212" t="s">
        <v>282</v>
      </c>
      <c r="BQ62" s="212" t="s">
        <v>282</v>
      </c>
      <c r="BR62" s="212" t="s">
        <v>282</v>
      </c>
      <c r="BS62" s="212" t="s">
        <v>282</v>
      </c>
      <c r="BT62" s="212" t="s">
        <v>282</v>
      </c>
      <c r="BU62" s="212" t="s">
        <v>282</v>
      </c>
      <c r="BV62" s="212" t="s">
        <v>282</v>
      </c>
      <c r="BW62" s="212" t="s">
        <v>282</v>
      </c>
      <c r="BX62" s="212" t="s">
        <v>282</v>
      </c>
      <c r="BY62" s="212" t="s">
        <v>282</v>
      </c>
      <c r="BZ62" s="212" t="s">
        <v>282</v>
      </c>
      <c r="CA62" s="212" t="s">
        <v>282</v>
      </c>
      <c r="CB62" s="212" t="s">
        <v>282</v>
      </c>
      <c r="CC62" s="212" t="s">
        <v>282</v>
      </c>
      <c r="CD62" s="212" t="s">
        <v>282</v>
      </c>
      <c r="CE62" s="212" t="s">
        <v>282</v>
      </c>
      <c r="CF62" s="212" t="s">
        <v>282</v>
      </c>
      <c r="CG62" s="212" t="s">
        <v>282</v>
      </c>
      <c r="CH62" s="212" t="s">
        <v>282</v>
      </c>
      <c r="CI62" s="212" t="s">
        <v>282</v>
      </c>
      <c r="CJ62" s="212" t="s">
        <v>282</v>
      </c>
      <c r="CK62" s="212" t="s">
        <v>282</v>
      </c>
      <c r="CL62" s="212" t="s">
        <v>282</v>
      </c>
      <c r="CM62" s="212" t="s">
        <v>282</v>
      </c>
      <c r="CN62" s="212" t="s">
        <v>282</v>
      </c>
      <c r="CO62" s="212" t="s">
        <v>282</v>
      </c>
      <c r="CP62" s="212" t="s">
        <v>282</v>
      </c>
      <c r="CQ62" s="212" t="s">
        <v>282</v>
      </c>
      <c r="CR62" s="212" t="s">
        <v>282</v>
      </c>
      <c r="CS62" s="212" t="s">
        <v>282</v>
      </c>
      <c r="CT62" s="212" t="s">
        <v>282</v>
      </c>
      <c r="CU62" s="212" t="s">
        <v>282</v>
      </c>
      <c r="CV62" s="212" t="s">
        <v>282</v>
      </c>
      <c r="CW62" s="212" t="s">
        <v>282</v>
      </c>
      <c r="CX62" s="212" t="s">
        <v>282</v>
      </c>
      <c r="CY62" s="212" t="s">
        <v>282</v>
      </c>
      <c r="CZ62" s="212" t="s">
        <v>282</v>
      </c>
      <c r="DA62" s="212" t="s">
        <v>282</v>
      </c>
      <c r="DB62" s="212" t="s">
        <v>282</v>
      </c>
      <c r="DC62" s="212" t="s">
        <v>282</v>
      </c>
      <c r="DD62" s="212" t="s">
        <v>282</v>
      </c>
      <c r="DE62" s="212" t="s">
        <v>282</v>
      </c>
      <c r="DF62" s="212" t="s">
        <v>282</v>
      </c>
      <c r="DG62" s="212" t="s">
        <v>282</v>
      </c>
      <c r="DH62" s="212" t="s">
        <v>282</v>
      </c>
      <c r="DI62" s="212" t="s">
        <v>282</v>
      </c>
      <c r="DJ62" s="212" t="s">
        <v>282</v>
      </c>
      <c r="DK62" s="212" t="s">
        <v>282</v>
      </c>
      <c r="DL62" s="212" t="s">
        <v>282</v>
      </c>
      <c r="DM62" s="212" t="s">
        <v>282</v>
      </c>
      <c r="DN62" s="212" t="s">
        <v>282</v>
      </c>
      <c r="DO62" s="212" t="s">
        <v>282</v>
      </c>
      <c r="DP62" s="212" t="s">
        <v>282</v>
      </c>
      <c r="DQ62" s="212" t="s">
        <v>282</v>
      </c>
      <c r="DR62" s="212" t="s">
        <v>282</v>
      </c>
      <c r="DS62" s="212" t="s">
        <v>282</v>
      </c>
      <c r="DT62" s="212" t="s">
        <v>282</v>
      </c>
      <c r="DU62" s="212" t="s">
        <v>282</v>
      </c>
      <c r="DV62" s="212" t="s">
        <v>282</v>
      </c>
    </row>
    <row r="63" spans="1:126" x14ac:dyDescent="0.25">
      <c r="A63" s="212" t="s">
        <v>328</v>
      </c>
      <c r="B63" s="212"/>
      <c r="C63" s="212" t="s">
        <v>5328</v>
      </c>
      <c r="D63" s="159" t="s">
        <v>11102</v>
      </c>
      <c r="E63" s="212" t="s">
        <v>5916</v>
      </c>
      <c r="F63" s="159" t="s">
        <v>10534</v>
      </c>
      <c r="G63" s="159" t="s">
        <v>10880</v>
      </c>
      <c r="J63">
        <v>8</v>
      </c>
      <c r="K63">
        <v>3</v>
      </c>
      <c r="L63" s="212" t="s">
        <v>763</v>
      </c>
      <c r="M63" s="159" t="s">
        <v>183</v>
      </c>
      <c r="N63" t="s">
        <v>282</v>
      </c>
      <c r="O63" s="212" t="s">
        <v>282</v>
      </c>
      <c r="P63" s="212" t="s">
        <v>282</v>
      </c>
      <c r="Q63" s="212">
        <v>2.63</v>
      </c>
      <c r="R63" s="212">
        <v>0.47</v>
      </c>
      <c r="S63" s="212">
        <v>62</v>
      </c>
      <c r="T63" s="212" t="s">
        <v>282</v>
      </c>
      <c r="U63" s="212" t="s">
        <v>282</v>
      </c>
      <c r="V63" s="212" t="s">
        <v>282</v>
      </c>
      <c r="W63">
        <v>2.06</v>
      </c>
      <c r="X63">
        <v>0.55000000000000004</v>
      </c>
      <c r="Y63">
        <v>62</v>
      </c>
      <c r="Z63">
        <v>1.98</v>
      </c>
      <c r="AA63">
        <v>0.5</v>
      </c>
      <c r="AB63">
        <v>45</v>
      </c>
      <c r="AC63" t="s">
        <v>282</v>
      </c>
      <c r="AD63" s="212" t="s">
        <v>282</v>
      </c>
      <c r="AE63" s="212" t="s">
        <v>282</v>
      </c>
      <c r="AF63" s="212" t="s">
        <v>282</v>
      </c>
      <c r="AG63" s="212" t="s">
        <v>282</v>
      </c>
      <c r="AH63" s="212" t="s">
        <v>282</v>
      </c>
      <c r="AI63" s="212" t="s">
        <v>10937</v>
      </c>
      <c r="AJ63" s="159" t="s">
        <v>183</v>
      </c>
      <c r="AK63" s="159" t="s">
        <v>282</v>
      </c>
      <c r="AL63" s="159" t="s">
        <v>282</v>
      </c>
      <c r="AM63" s="159" t="s">
        <v>282</v>
      </c>
      <c r="AN63" s="159">
        <v>2.5</v>
      </c>
      <c r="AO63" s="159">
        <v>0.42</v>
      </c>
      <c r="AP63" s="159">
        <v>67</v>
      </c>
      <c r="AQ63" s="159" t="s">
        <v>282</v>
      </c>
      <c r="AR63" s="159" t="s">
        <v>282</v>
      </c>
      <c r="AS63" s="159" t="s">
        <v>282</v>
      </c>
      <c r="AT63">
        <v>2.13</v>
      </c>
      <c r="AU63">
        <v>0.54</v>
      </c>
      <c r="AV63">
        <v>67</v>
      </c>
      <c r="AW63">
        <v>2.1</v>
      </c>
      <c r="AX63">
        <v>0.51</v>
      </c>
      <c r="AY63">
        <v>55</v>
      </c>
      <c r="AZ63" t="s">
        <v>282</v>
      </c>
      <c r="BA63" s="212" t="s">
        <v>282</v>
      </c>
      <c r="BB63" s="212" t="s">
        <v>282</v>
      </c>
      <c r="BC63" s="212" t="s">
        <v>282</v>
      </c>
      <c r="BD63" s="212" t="s">
        <v>282</v>
      </c>
      <c r="BE63" s="212" t="s">
        <v>282</v>
      </c>
      <c r="BF63" t="s">
        <v>310</v>
      </c>
      <c r="BG63" t="s">
        <v>282</v>
      </c>
      <c r="BH63" s="212" t="s">
        <v>282</v>
      </c>
      <c r="BI63" s="212" t="s">
        <v>282</v>
      </c>
      <c r="BJ63" s="212" t="s">
        <v>282</v>
      </c>
      <c r="BK63" s="212">
        <v>2.54</v>
      </c>
      <c r="BL63" s="212">
        <v>0.56999999999999995</v>
      </c>
      <c r="BM63" s="212">
        <v>67</v>
      </c>
      <c r="BN63" s="159" t="s">
        <v>282</v>
      </c>
      <c r="BO63" s="159" t="s">
        <v>282</v>
      </c>
      <c r="BP63" s="159" t="s">
        <v>282</v>
      </c>
      <c r="BQ63">
        <v>2.0499999999999998</v>
      </c>
      <c r="BR63">
        <v>0.61</v>
      </c>
      <c r="BS63">
        <v>67</v>
      </c>
      <c r="BT63">
        <v>1.98</v>
      </c>
      <c r="BU63">
        <v>0.55000000000000004</v>
      </c>
      <c r="BV63">
        <v>54</v>
      </c>
      <c r="BW63" t="s">
        <v>282</v>
      </c>
      <c r="BX63" s="212" t="s">
        <v>282</v>
      </c>
      <c r="BY63" s="212" t="s">
        <v>282</v>
      </c>
      <c r="BZ63" s="212" t="s">
        <v>282</v>
      </c>
      <c r="CA63" s="212" t="s">
        <v>282</v>
      </c>
      <c r="CB63" s="212" t="s">
        <v>282</v>
      </c>
      <c r="CC63" s="212" t="s">
        <v>282</v>
      </c>
      <c r="CD63" s="212" t="s">
        <v>282</v>
      </c>
      <c r="CE63" s="212" t="s">
        <v>282</v>
      </c>
      <c r="CF63" s="212" t="s">
        <v>282</v>
      </c>
      <c r="CG63" s="212" t="s">
        <v>282</v>
      </c>
      <c r="CH63" s="212" t="s">
        <v>282</v>
      </c>
      <c r="CI63" s="212" t="s">
        <v>282</v>
      </c>
      <c r="CJ63" s="212" t="s">
        <v>282</v>
      </c>
      <c r="CK63" s="212" t="s">
        <v>282</v>
      </c>
      <c r="CL63" s="212" t="s">
        <v>282</v>
      </c>
      <c r="CM63" s="212" t="s">
        <v>282</v>
      </c>
      <c r="CN63" s="212" t="s">
        <v>282</v>
      </c>
      <c r="CO63" s="212" t="s">
        <v>282</v>
      </c>
      <c r="CP63" s="212" t="s">
        <v>282</v>
      </c>
      <c r="CQ63" s="212" t="s">
        <v>282</v>
      </c>
      <c r="CR63" s="212" t="s">
        <v>282</v>
      </c>
      <c r="CS63" s="212" t="s">
        <v>282</v>
      </c>
      <c r="CT63" s="212" t="s">
        <v>282</v>
      </c>
      <c r="CU63" s="212" t="s">
        <v>282</v>
      </c>
      <c r="CV63" s="212" t="s">
        <v>282</v>
      </c>
      <c r="CW63" s="212" t="s">
        <v>282</v>
      </c>
      <c r="CX63" s="212" t="s">
        <v>282</v>
      </c>
      <c r="CY63" s="212" t="s">
        <v>282</v>
      </c>
      <c r="CZ63" s="212" t="s">
        <v>282</v>
      </c>
      <c r="DA63" s="212" t="s">
        <v>282</v>
      </c>
      <c r="DB63" s="212" t="s">
        <v>282</v>
      </c>
      <c r="DC63" s="212" t="s">
        <v>282</v>
      </c>
      <c r="DD63" s="212" t="s">
        <v>282</v>
      </c>
      <c r="DE63" s="212" t="s">
        <v>282</v>
      </c>
      <c r="DF63" s="212" t="s">
        <v>282</v>
      </c>
      <c r="DG63" s="212" t="s">
        <v>282</v>
      </c>
      <c r="DH63" s="212" t="s">
        <v>282</v>
      </c>
      <c r="DI63" s="212" t="s">
        <v>282</v>
      </c>
      <c r="DJ63" s="212" t="s">
        <v>282</v>
      </c>
      <c r="DK63" s="212" t="s">
        <v>282</v>
      </c>
      <c r="DL63" s="212" t="s">
        <v>282</v>
      </c>
      <c r="DM63" s="212" t="s">
        <v>282</v>
      </c>
      <c r="DN63" s="212" t="s">
        <v>282</v>
      </c>
      <c r="DO63" s="212" t="s">
        <v>282</v>
      </c>
      <c r="DP63" s="212" t="s">
        <v>282</v>
      </c>
      <c r="DQ63" s="212" t="s">
        <v>282</v>
      </c>
      <c r="DR63" s="212" t="s">
        <v>282</v>
      </c>
      <c r="DS63" s="212" t="s">
        <v>282</v>
      </c>
      <c r="DT63" s="212" t="s">
        <v>282</v>
      </c>
      <c r="DU63" s="212" t="s">
        <v>282</v>
      </c>
      <c r="DV63" s="212" t="s">
        <v>282</v>
      </c>
    </row>
    <row r="64" spans="1:126" x14ac:dyDescent="0.25">
      <c r="A64" s="212" t="s">
        <v>4598</v>
      </c>
      <c r="B64" s="159" t="s">
        <v>12806</v>
      </c>
      <c r="C64" s="159" t="s">
        <v>5328</v>
      </c>
      <c r="D64" s="159" t="s">
        <v>10574</v>
      </c>
      <c r="E64" s="212" t="s">
        <v>12804</v>
      </c>
      <c r="F64" s="159" t="s">
        <v>10534</v>
      </c>
      <c r="G64" s="159" t="s">
        <v>10535</v>
      </c>
      <c r="J64">
        <v>1</v>
      </c>
      <c r="K64">
        <v>3</v>
      </c>
      <c r="L64" s="66" t="s">
        <v>12595</v>
      </c>
      <c r="M64" s="159" t="s">
        <v>183</v>
      </c>
      <c r="N64" s="212" t="s">
        <v>282</v>
      </c>
      <c r="O64" s="212" t="s">
        <v>282</v>
      </c>
      <c r="P64" s="212" t="s">
        <v>282</v>
      </c>
      <c r="Q64" s="212">
        <v>0.64</v>
      </c>
      <c r="R64" s="212">
        <v>0.18</v>
      </c>
      <c r="S64" s="212">
        <v>88</v>
      </c>
      <c r="T64" s="212" t="s">
        <v>282</v>
      </c>
      <c r="U64" s="212" t="s">
        <v>282</v>
      </c>
      <c r="V64" s="212" t="s">
        <v>282</v>
      </c>
      <c r="W64">
        <v>0.76</v>
      </c>
      <c r="X64">
        <v>0.27</v>
      </c>
      <c r="Y64">
        <v>88</v>
      </c>
      <c r="Z64" t="s">
        <v>282</v>
      </c>
      <c r="AA64" s="212" t="s">
        <v>282</v>
      </c>
      <c r="AB64" s="212" t="s">
        <v>282</v>
      </c>
      <c r="AC64" s="212" t="s">
        <v>282</v>
      </c>
      <c r="AD64" s="212" t="s">
        <v>282</v>
      </c>
      <c r="AE64" s="212" t="s">
        <v>282</v>
      </c>
      <c r="AF64" s="212" t="s">
        <v>282</v>
      </c>
      <c r="AG64" s="212" t="s">
        <v>282</v>
      </c>
      <c r="AH64" s="212" t="s">
        <v>282</v>
      </c>
      <c r="AI64" s="66" t="s">
        <v>11508</v>
      </c>
      <c r="AJ64" s="159" t="s">
        <v>183</v>
      </c>
      <c r="AK64" s="159" t="s">
        <v>282</v>
      </c>
      <c r="AL64" s="159" t="s">
        <v>282</v>
      </c>
      <c r="AM64" s="159" t="s">
        <v>282</v>
      </c>
      <c r="AN64" s="159">
        <v>0.59</v>
      </c>
      <c r="AO64" s="159">
        <v>0.18</v>
      </c>
      <c r="AP64" s="159">
        <v>88</v>
      </c>
      <c r="AQ64" s="159" t="s">
        <v>282</v>
      </c>
      <c r="AR64" s="159" t="s">
        <v>282</v>
      </c>
      <c r="AS64" s="159" t="s">
        <v>282</v>
      </c>
      <c r="AT64">
        <v>0.76</v>
      </c>
      <c r="AU64">
        <v>0.27</v>
      </c>
      <c r="AV64">
        <v>88</v>
      </c>
      <c r="AW64" t="s">
        <v>282</v>
      </c>
      <c r="AX64" s="212" t="s">
        <v>282</v>
      </c>
      <c r="AY64" s="212" t="s">
        <v>282</v>
      </c>
      <c r="AZ64" s="212" t="s">
        <v>282</v>
      </c>
      <c r="BA64" s="212" t="s">
        <v>282</v>
      </c>
      <c r="BB64" s="212" t="s">
        <v>282</v>
      </c>
      <c r="BC64" s="212" t="s">
        <v>282</v>
      </c>
      <c r="BD64" s="212" t="s">
        <v>282</v>
      </c>
      <c r="BE64" s="212" t="s">
        <v>282</v>
      </c>
      <c r="BF64" s="159" t="s">
        <v>636</v>
      </c>
      <c r="BG64" s="159" t="s">
        <v>282</v>
      </c>
      <c r="BH64" s="159" t="s">
        <v>282</v>
      </c>
      <c r="BI64" s="159" t="s">
        <v>282</v>
      </c>
      <c r="BJ64" s="159" t="s">
        <v>282</v>
      </c>
      <c r="BK64" s="212">
        <v>0.59</v>
      </c>
      <c r="BL64" s="212">
        <v>0.18</v>
      </c>
      <c r="BM64" s="212">
        <v>87</v>
      </c>
      <c r="BN64" s="159" t="s">
        <v>282</v>
      </c>
      <c r="BO64" s="159" t="s">
        <v>282</v>
      </c>
      <c r="BP64" s="159" t="s">
        <v>282</v>
      </c>
      <c r="BQ64">
        <v>0.66</v>
      </c>
      <c r="BR64">
        <v>0.27</v>
      </c>
      <c r="BS64">
        <v>87</v>
      </c>
      <c r="BT64" t="s">
        <v>282</v>
      </c>
      <c r="BU64" s="212" t="s">
        <v>282</v>
      </c>
      <c r="BV64" s="212" t="s">
        <v>282</v>
      </c>
      <c r="BW64" s="212" t="s">
        <v>282</v>
      </c>
      <c r="BX64" s="212" t="s">
        <v>282</v>
      </c>
      <c r="BY64" s="212" t="s">
        <v>282</v>
      </c>
      <c r="BZ64" s="212" t="s">
        <v>282</v>
      </c>
      <c r="CA64" s="212" t="s">
        <v>282</v>
      </c>
      <c r="CB64" s="212" t="s">
        <v>282</v>
      </c>
      <c r="CC64" s="212" t="s">
        <v>282</v>
      </c>
      <c r="CD64" s="212" t="s">
        <v>282</v>
      </c>
      <c r="CE64" s="212" t="s">
        <v>282</v>
      </c>
      <c r="CF64" s="212" t="s">
        <v>282</v>
      </c>
      <c r="CG64" s="212" t="s">
        <v>282</v>
      </c>
      <c r="CH64" s="212" t="s">
        <v>282</v>
      </c>
      <c r="CI64" s="212" t="s">
        <v>282</v>
      </c>
      <c r="CJ64" s="212" t="s">
        <v>282</v>
      </c>
      <c r="CK64" s="212" t="s">
        <v>282</v>
      </c>
      <c r="CL64" s="212" t="s">
        <v>282</v>
      </c>
      <c r="CM64" s="212" t="s">
        <v>282</v>
      </c>
      <c r="CN64" s="212" t="s">
        <v>282</v>
      </c>
      <c r="CO64" s="212" t="s">
        <v>282</v>
      </c>
      <c r="CP64" s="212" t="s">
        <v>282</v>
      </c>
      <c r="CQ64" s="212" t="s">
        <v>282</v>
      </c>
      <c r="CR64" s="212" t="s">
        <v>282</v>
      </c>
      <c r="CS64" s="212" t="s">
        <v>282</v>
      </c>
      <c r="CT64" s="212" t="s">
        <v>282</v>
      </c>
      <c r="CU64" s="212" t="s">
        <v>282</v>
      </c>
      <c r="CV64" s="212" t="s">
        <v>282</v>
      </c>
      <c r="CW64" s="212" t="s">
        <v>282</v>
      </c>
      <c r="CX64" s="212" t="s">
        <v>282</v>
      </c>
      <c r="CY64" s="212" t="s">
        <v>282</v>
      </c>
      <c r="CZ64" s="212" t="s">
        <v>282</v>
      </c>
      <c r="DA64" s="212" t="s">
        <v>282</v>
      </c>
      <c r="DB64" s="212" t="s">
        <v>282</v>
      </c>
      <c r="DC64" s="212" t="s">
        <v>282</v>
      </c>
      <c r="DD64" s="212" t="s">
        <v>282</v>
      </c>
      <c r="DE64" s="212" t="s">
        <v>282</v>
      </c>
      <c r="DF64" s="212" t="s">
        <v>282</v>
      </c>
      <c r="DG64" s="212" t="s">
        <v>282</v>
      </c>
      <c r="DH64" s="212" t="s">
        <v>282</v>
      </c>
      <c r="DI64" s="212" t="s">
        <v>282</v>
      </c>
      <c r="DJ64" s="212" t="s">
        <v>282</v>
      </c>
      <c r="DK64" s="212" t="s">
        <v>282</v>
      </c>
      <c r="DL64" s="212" t="s">
        <v>282</v>
      </c>
      <c r="DM64" s="212" t="s">
        <v>282</v>
      </c>
      <c r="DN64" s="212" t="s">
        <v>282</v>
      </c>
      <c r="DO64" s="212" t="s">
        <v>282</v>
      </c>
      <c r="DP64" s="212" t="s">
        <v>282</v>
      </c>
      <c r="DQ64" s="212" t="s">
        <v>282</v>
      </c>
      <c r="DR64" s="212" t="s">
        <v>282</v>
      </c>
      <c r="DS64" s="212" t="s">
        <v>282</v>
      </c>
      <c r="DT64" s="212" t="s">
        <v>282</v>
      </c>
      <c r="DU64" s="212" t="s">
        <v>282</v>
      </c>
      <c r="DV64" s="212" t="s">
        <v>282</v>
      </c>
    </row>
    <row r="65" spans="1:126" x14ac:dyDescent="0.25">
      <c r="A65" t="s">
        <v>8922</v>
      </c>
      <c r="B65" s="159" t="s">
        <v>16641</v>
      </c>
      <c r="C65" s="159" t="s">
        <v>5328</v>
      </c>
      <c r="D65" s="159" t="s">
        <v>10879</v>
      </c>
      <c r="E65" s="159" t="s">
        <v>16630</v>
      </c>
      <c r="F65" s="159" t="s">
        <v>16642</v>
      </c>
      <c r="G65" s="159" t="s">
        <v>10880</v>
      </c>
      <c r="J65">
        <v>12</v>
      </c>
      <c r="K65">
        <v>2</v>
      </c>
      <c r="L65" s="212" t="s">
        <v>8923</v>
      </c>
      <c r="M65" s="159" t="s">
        <v>10975</v>
      </c>
      <c r="N65" s="212" t="s">
        <v>282</v>
      </c>
      <c r="O65" s="212" t="s">
        <v>282</v>
      </c>
      <c r="P65" s="212" t="s">
        <v>282</v>
      </c>
      <c r="Q65" s="212" t="s">
        <v>282</v>
      </c>
      <c r="R65" s="212" t="s">
        <v>282</v>
      </c>
      <c r="S65" s="212" t="s">
        <v>282</v>
      </c>
      <c r="T65" s="212">
        <v>5.59</v>
      </c>
      <c r="U65" s="212">
        <v>3.64</v>
      </c>
      <c r="V65" s="212">
        <v>32</v>
      </c>
      <c r="W65" s="212" t="s">
        <v>282</v>
      </c>
      <c r="X65" s="212" t="s">
        <v>282</v>
      </c>
      <c r="Y65" s="212" t="s">
        <v>282</v>
      </c>
      <c r="Z65">
        <v>2.16</v>
      </c>
      <c r="AA65">
        <v>2.11</v>
      </c>
      <c r="AB65">
        <v>32</v>
      </c>
      <c r="AC65" t="s">
        <v>282</v>
      </c>
      <c r="AD65" s="212" t="s">
        <v>282</v>
      </c>
      <c r="AE65" s="212" t="s">
        <v>282</v>
      </c>
      <c r="AF65" s="212" t="s">
        <v>282</v>
      </c>
      <c r="AG65" s="212" t="s">
        <v>282</v>
      </c>
      <c r="AH65" s="212" t="s">
        <v>282</v>
      </c>
      <c r="AI65" s="159" t="s">
        <v>811</v>
      </c>
      <c r="AJ65" s="159" t="s">
        <v>10507</v>
      </c>
      <c r="AK65" s="159" t="s">
        <v>282</v>
      </c>
      <c r="AL65" s="159" t="s">
        <v>282</v>
      </c>
      <c r="AM65" s="159" t="s">
        <v>282</v>
      </c>
      <c r="AN65" s="159" t="s">
        <v>282</v>
      </c>
      <c r="AO65" s="159" t="s">
        <v>282</v>
      </c>
      <c r="AP65" s="159" t="s">
        <v>282</v>
      </c>
      <c r="AQ65" s="159">
        <v>6.7</v>
      </c>
      <c r="AR65" s="159">
        <v>2.09</v>
      </c>
      <c r="AS65" s="159">
        <v>30</v>
      </c>
      <c r="AT65" s="159" t="s">
        <v>282</v>
      </c>
      <c r="AU65" s="159" t="s">
        <v>282</v>
      </c>
      <c r="AV65" s="159" t="s">
        <v>282</v>
      </c>
      <c r="AW65">
        <v>3.83</v>
      </c>
      <c r="AX65">
        <v>1.37</v>
      </c>
      <c r="AY65">
        <v>30</v>
      </c>
      <c r="AZ65" t="s">
        <v>282</v>
      </c>
      <c r="BA65" s="212" t="s">
        <v>282</v>
      </c>
      <c r="BB65" s="212" t="s">
        <v>282</v>
      </c>
      <c r="BC65" s="212" t="s">
        <v>282</v>
      </c>
      <c r="BD65" s="212" t="s">
        <v>282</v>
      </c>
      <c r="BE65" s="212" t="s">
        <v>282</v>
      </c>
      <c r="BF65" s="212" t="s">
        <v>282</v>
      </c>
      <c r="BG65" s="212" t="s">
        <v>282</v>
      </c>
      <c r="BH65" s="212" t="s">
        <v>282</v>
      </c>
      <c r="BI65" s="212" t="s">
        <v>282</v>
      </c>
      <c r="BJ65" s="212" t="s">
        <v>282</v>
      </c>
      <c r="BK65" s="212" t="s">
        <v>282</v>
      </c>
      <c r="BL65" s="212" t="s">
        <v>282</v>
      </c>
      <c r="BM65" s="212" t="s">
        <v>282</v>
      </c>
      <c r="BN65" s="212" t="s">
        <v>282</v>
      </c>
      <c r="BO65" s="212" t="s">
        <v>282</v>
      </c>
      <c r="BP65" s="212" t="s">
        <v>282</v>
      </c>
      <c r="BQ65" s="212" t="s">
        <v>282</v>
      </c>
      <c r="BR65" s="212" t="s">
        <v>282</v>
      </c>
      <c r="BS65" s="212" t="s">
        <v>282</v>
      </c>
      <c r="BT65" s="212" t="s">
        <v>282</v>
      </c>
      <c r="BU65" s="212" t="s">
        <v>282</v>
      </c>
      <c r="BV65" s="212" t="s">
        <v>282</v>
      </c>
      <c r="BW65" s="212" t="s">
        <v>282</v>
      </c>
      <c r="BX65" s="212" t="s">
        <v>282</v>
      </c>
      <c r="BY65" s="212" t="s">
        <v>282</v>
      </c>
      <c r="BZ65" s="212" t="s">
        <v>282</v>
      </c>
      <c r="CA65" s="212" t="s">
        <v>282</v>
      </c>
      <c r="CB65" s="212" t="s">
        <v>282</v>
      </c>
      <c r="CC65" s="212" t="s">
        <v>282</v>
      </c>
      <c r="CD65" s="212" t="s">
        <v>282</v>
      </c>
      <c r="CE65" s="212" t="s">
        <v>282</v>
      </c>
      <c r="CF65" s="212" t="s">
        <v>282</v>
      </c>
      <c r="CG65" s="212" t="s">
        <v>282</v>
      </c>
      <c r="CH65" s="212" t="s">
        <v>282</v>
      </c>
      <c r="CI65" s="212" t="s">
        <v>282</v>
      </c>
      <c r="CJ65" s="212" t="s">
        <v>282</v>
      </c>
      <c r="CK65" s="212" t="s">
        <v>282</v>
      </c>
      <c r="CL65" s="212" t="s">
        <v>282</v>
      </c>
      <c r="CM65" s="212" t="s">
        <v>282</v>
      </c>
      <c r="CN65" s="212" t="s">
        <v>282</v>
      </c>
      <c r="CO65" s="212" t="s">
        <v>282</v>
      </c>
      <c r="CP65" s="212" t="s">
        <v>282</v>
      </c>
      <c r="CQ65" s="212" t="s">
        <v>282</v>
      </c>
      <c r="CR65" s="212" t="s">
        <v>282</v>
      </c>
      <c r="CS65" s="212" t="s">
        <v>282</v>
      </c>
      <c r="CT65" s="212" t="s">
        <v>282</v>
      </c>
      <c r="CU65" s="212" t="s">
        <v>282</v>
      </c>
      <c r="CV65" s="212" t="s">
        <v>282</v>
      </c>
      <c r="CW65" s="212" t="s">
        <v>282</v>
      </c>
      <c r="CX65" s="212" t="s">
        <v>282</v>
      </c>
      <c r="CY65" s="212" t="s">
        <v>282</v>
      </c>
      <c r="CZ65" s="212" t="s">
        <v>282</v>
      </c>
      <c r="DA65" s="212" t="s">
        <v>282</v>
      </c>
      <c r="DB65" s="212" t="s">
        <v>282</v>
      </c>
      <c r="DC65" s="212" t="s">
        <v>282</v>
      </c>
      <c r="DD65" s="212" t="s">
        <v>282</v>
      </c>
      <c r="DE65" s="212" t="s">
        <v>282</v>
      </c>
      <c r="DF65" s="212" t="s">
        <v>282</v>
      </c>
      <c r="DG65" s="212" t="s">
        <v>282</v>
      </c>
      <c r="DH65" s="212" t="s">
        <v>282</v>
      </c>
      <c r="DI65" s="212" t="s">
        <v>282</v>
      </c>
      <c r="DJ65" s="212" t="s">
        <v>282</v>
      </c>
      <c r="DK65" s="212" t="s">
        <v>282</v>
      </c>
      <c r="DL65" s="212" t="s">
        <v>282</v>
      </c>
      <c r="DM65" s="212" t="s">
        <v>282</v>
      </c>
      <c r="DN65" s="212" t="s">
        <v>282</v>
      </c>
      <c r="DO65" s="212" t="s">
        <v>282</v>
      </c>
      <c r="DP65" s="212" t="s">
        <v>282</v>
      </c>
      <c r="DQ65" s="212" t="s">
        <v>282</v>
      </c>
      <c r="DR65" s="212" t="s">
        <v>282</v>
      </c>
      <c r="DS65" s="212" t="s">
        <v>282</v>
      </c>
      <c r="DT65" s="212" t="s">
        <v>282</v>
      </c>
      <c r="DU65" s="212" t="s">
        <v>282</v>
      </c>
      <c r="DV65" s="212" t="s">
        <v>282</v>
      </c>
    </row>
    <row r="66" spans="1:126" x14ac:dyDescent="0.25">
      <c r="A66" s="212" t="s">
        <v>8922</v>
      </c>
      <c r="B66" s="159" t="s">
        <v>16641</v>
      </c>
      <c r="C66" s="159" t="s">
        <v>5328</v>
      </c>
      <c r="D66" s="159" t="s">
        <v>10574</v>
      </c>
      <c r="E66" s="212" t="s">
        <v>10817</v>
      </c>
      <c r="F66" s="159" t="s">
        <v>10534</v>
      </c>
      <c r="G66" s="159" t="s">
        <v>10535</v>
      </c>
      <c r="J66" s="159">
        <v>12</v>
      </c>
      <c r="K66" s="159">
        <v>2</v>
      </c>
      <c r="L66" s="212" t="s">
        <v>8923</v>
      </c>
      <c r="M66" s="159" t="s">
        <v>10975</v>
      </c>
      <c r="N66" s="212" t="s">
        <v>282</v>
      </c>
      <c r="O66" s="212" t="s">
        <v>282</v>
      </c>
      <c r="P66" s="212" t="s">
        <v>282</v>
      </c>
      <c r="Q66" s="212" t="s">
        <v>282</v>
      </c>
      <c r="R66" s="212" t="s">
        <v>282</v>
      </c>
      <c r="S66" s="212" t="s">
        <v>282</v>
      </c>
      <c r="T66" s="212">
        <v>59.13</v>
      </c>
      <c r="U66" s="212">
        <v>6.74</v>
      </c>
      <c r="V66" s="212">
        <v>32</v>
      </c>
      <c r="W66" s="212" t="s">
        <v>282</v>
      </c>
      <c r="X66" s="212" t="s">
        <v>282</v>
      </c>
      <c r="Y66" s="212" t="s">
        <v>282</v>
      </c>
      <c r="Z66">
        <v>65.5</v>
      </c>
      <c r="AA66">
        <v>4.05</v>
      </c>
      <c r="AB66">
        <v>32</v>
      </c>
      <c r="AC66" t="s">
        <v>282</v>
      </c>
      <c r="AD66" s="212" t="s">
        <v>282</v>
      </c>
      <c r="AE66" s="212" t="s">
        <v>282</v>
      </c>
      <c r="AF66" s="212" t="s">
        <v>282</v>
      </c>
      <c r="AG66" s="212" t="s">
        <v>282</v>
      </c>
      <c r="AH66" s="212" t="s">
        <v>282</v>
      </c>
      <c r="AI66" s="159" t="s">
        <v>811</v>
      </c>
      <c r="AJ66" s="159" t="s">
        <v>10507</v>
      </c>
      <c r="AK66" s="159" t="s">
        <v>282</v>
      </c>
      <c r="AL66" s="159" t="s">
        <v>282</v>
      </c>
      <c r="AM66" s="159" t="s">
        <v>282</v>
      </c>
      <c r="AN66" s="159" t="s">
        <v>282</v>
      </c>
      <c r="AO66" s="159" t="s">
        <v>282</v>
      </c>
      <c r="AP66" s="159" t="s">
        <v>282</v>
      </c>
      <c r="AQ66" s="159">
        <v>55.63</v>
      </c>
      <c r="AR66" s="159">
        <v>6.04</v>
      </c>
      <c r="AS66" s="159">
        <v>30</v>
      </c>
      <c r="AT66" s="159" t="s">
        <v>282</v>
      </c>
      <c r="AU66" s="159" t="s">
        <v>282</v>
      </c>
      <c r="AV66" s="159" t="s">
        <v>282</v>
      </c>
      <c r="AW66">
        <v>58.77</v>
      </c>
      <c r="AX66">
        <v>5.59</v>
      </c>
      <c r="AY66">
        <v>30</v>
      </c>
      <c r="AZ66" t="s">
        <v>282</v>
      </c>
      <c r="BA66" s="212" t="s">
        <v>282</v>
      </c>
      <c r="BB66" s="212" t="s">
        <v>282</v>
      </c>
      <c r="BC66" s="212" t="s">
        <v>282</v>
      </c>
      <c r="BD66" s="212" t="s">
        <v>282</v>
      </c>
      <c r="BE66" s="212" t="s">
        <v>282</v>
      </c>
      <c r="BF66" s="212" t="s">
        <v>282</v>
      </c>
      <c r="BG66" s="212" t="s">
        <v>282</v>
      </c>
      <c r="BH66" s="212" t="s">
        <v>282</v>
      </c>
      <c r="BI66" s="212" t="s">
        <v>282</v>
      </c>
      <c r="BJ66" s="212" t="s">
        <v>282</v>
      </c>
      <c r="BK66" s="212" t="s">
        <v>282</v>
      </c>
      <c r="BL66" s="212" t="s">
        <v>282</v>
      </c>
      <c r="BM66" s="212" t="s">
        <v>282</v>
      </c>
      <c r="BN66" s="212" t="s">
        <v>282</v>
      </c>
      <c r="BO66" s="212" t="s">
        <v>282</v>
      </c>
      <c r="BP66" s="212" t="s">
        <v>282</v>
      </c>
      <c r="BQ66" s="212" t="s">
        <v>282</v>
      </c>
      <c r="BR66" s="212" t="s">
        <v>282</v>
      </c>
      <c r="BS66" s="212" t="s">
        <v>282</v>
      </c>
      <c r="BT66" s="212" t="s">
        <v>282</v>
      </c>
      <c r="BU66" s="212" t="s">
        <v>282</v>
      </c>
      <c r="BV66" s="212" t="s">
        <v>282</v>
      </c>
      <c r="BW66" s="212" t="s">
        <v>282</v>
      </c>
      <c r="BX66" s="212" t="s">
        <v>282</v>
      </c>
      <c r="BY66" s="212" t="s">
        <v>282</v>
      </c>
      <c r="BZ66" s="212" t="s">
        <v>282</v>
      </c>
      <c r="CA66" s="212" t="s">
        <v>282</v>
      </c>
      <c r="CB66" s="212" t="s">
        <v>282</v>
      </c>
      <c r="CC66" s="212" t="s">
        <v>282</v>
      </c>
      <c r="CD66" s="212" t="s">
        <v>282</v>
      </c>
      <c r="CE66" s="212" t="s">
        <v>282</v>
      </c>
      <c r="CF66" s="212" t="s">
        <v>282</v>
      </c>
      <c r="CG66" s="212" t="s">
        <v>282</v>
      </c>
      <c r="CH66" s="212" t="s">
        <v>282</v>
      </c>
      <c r="CI66" s="212" t="s">
        <v>282</v>
      </c>
      <c r="CJ66" s="212" t="s">
        <v>282</v>
      </c>
      <c r="CK66" s="212" t="s">
        <v>282</v>
      </c>
      <c r="CL66" s="212" t="s">
        <v>282</v>
      </c>
      <c r="CM66" s="212" t="s">
        <v>282</v>
      </c>
      <c r="CN66" s="212" t="s">
        <v>282</v>
      </c>
      <c r="CO66" s="212" t="s">
        <v>282</v>
      </c>
      <c r="CP66" s="212" t="s">
        <v>282</v>
      </c>
      <c r="CQ66" s="212" t="s">
        <v>282</v>
      </c>
      <c r="CR66" s="212" t="s">
        <v>282</v>
      </c>
      <c r="CS66" s="212" t="s">
        <v>282</v>
      </c>
      <c r="CT66" s="212" t="s">
        <v>282</v>
      </c>
      <c r="CU66" s="212" t="s">
        <v>282</v>
      </c>
      <c r="CV66" s="212" t="s">
        <v>282</v>
      </c>
      <c r="CW66" s="212" t="s">
        <v>282</v>
      </c>
      <c r="CX66" s="212" t="s">
        <v>282</v>
      </c>
      <c r="CY66" s="212" t="s">
        <v>282</v>
      </c>
      <c r="CZ66" s="212" t="s">
        <v>282</v>
      </c>
      <c r="DA66" s="212" t="s">
        <v>282</v>
      </c>
      <c r="DB66" s="212" t="s">
        <v>282</v>
      </c>
      <c r="DC66" s="212" t="s">
        <v>282</v>
      </c>
      <c r="DD66" s="212" t="s">
        <v>282</v>
      </c>
      <c r="DE66" s="212" t="s">
        <v>282</v>
      </c>
      <c r="DF66" s="212" t="s">
        <v>282</v>
      </c>
      <c r="DG66" s="212" t="s">
        <v>282</v>
      </c>
      <c r="DH66" s="212" t="s">
        <v>282</v>
      </c>
      <c r="DI66" s="212" t="s">
        <v>282</v>
      </c>
      <c r="DJ66" s="212" t="s">
        <v>282</v>
      </c>
      <c r="DK66" s="212" t="s">
        <v>282</v>
      </c>
      <c r="DL66" s="212" t="s">
        <v>282</v>
      </c>
      <c r="DM66" s="212" t="s">
        <v>282</v>
      </c>
      <c r="DN66" s="212" t="s">
        <v>282</v>
      </c>
      <c r="DO66" s="212" t="s">
        <v>282</v>
      </c>
      <c r="DP66" s="212" t="s">
        <v>282</v>
      </c>
      <c r="DQ66" s="212" t="s">
        <v>282</v>
      </c>
      <c r="DR66" s="212" t="s">
        <v>282</v>
      </c>
      <c r="DS66" s="212" t="s">
        <v>282</v>
      </c>
      <c r="DT66" s="212" t="s">
        <v>282</v>
      </c>
      <c r="DU66" s="212" t="s">
        <v>282</v>
      </c>
      <c r="DV66" s="212" t="s">
        <v>282</v>
      </c>
    </row>
    <row r="67" spans="1:126" x14ac:dyDescent="0.25">
      <c r="A67" s="212" t="s">
        <v>8922</v>
      </c>
      <c r="B67" s="159" t="s">
        <v>16641</v>
      </c>
      <c r="C67" s="159" t="s">
        <v>5328</v>
      </c>
      <c r="D67" s="159" t="s">
        <v>10574</v>
      </c>
      <c r="E67" s="212" t="s">
        <v>10814</v>
      </c>
      <c r="F67" s="159" t="s">
        <v>10534</v>
      </c>
      <c r="G67" s="159" t="s">
        <v>10535</v>
      </c>
      <c r="H67" s="212"/>
      <c r="I67" s="212"/>
      <c r="J67" s="159">
        <v>12</v>
      </c>
      <c r="K67" s="159">
        <v>2</v>
      </c>
      <c r="L67" s="212" t="s">
        <v>8923</v>
      </c>
      <c r="M67" s="159" t="s">
        <v>10975</v>
      </c>
      <c r="N67" s="212" t="s">
        <v>282</v>
      </c>
      <c r="O67" s="212" t="s">
        <v>282</v>
      </c>
      <c r="P67" s="212" t="s">
        <v>282</v>
      </c>
      <c r="Q67" s="212" t="s">
        <v>282</v>
      </c>
      <c r="R67" s="212" t="s">
        <v>282</v>
      </c>
      <c r="S67" s="212" t="s">
        <v>282</v>
      </c>
      <c r="T67" s="212">
        <v>48.53</v>
      </c>
      <c r="U67" s="212">
        <v>9.19</v>
      </c>
      <c r="V67" s="212">
        <v>32</v>
      </c>
      <c r="W67" s="212" t="s">
        <v>282</v>
      </c>
      <c r="X67" s="212" t="s">
        <v>282</v>
      </c>
      <c r="Y67" s="212" t="s">
        <v>282</v>
      </c>
      <c r="Z67">
        <v>58.81</v>
      </c>
      <c r="AA67">
        <v>5.53</v>
      </c>
      <c r="AB67">
        <v>32</v>
      </c>
      <c r="AC67" t="s">
        <v>282</v>
      </c>
      <c r="AD67" s="212" t="s">
        <v>282</v>
      </c>
      <c r="AE67" s="212" t="s">
        <v>282</v>
      </c>
      <c r="AF67" s="212" t="s">
        <v>282</v>
      </c>
      <c r="AG67" s="212" t="s">
        <v>282</v>
      </c>
      <c r="AH67" s="212" t="s">
        <v>282</v>
      </c>
      <c r="AI67" s="159" t="s">
        <v>811</v>
      </c>
      <c r="AJ67" s="159" t="s">
        <v>10507</v>
      </c>
      <c r="AK67" s="159" t="s">
        <v>282</v>
      </c>
      <c r="AL67" s="159" t="s">
        <v>282</v>
      </c>
      <c r="AM67" s="159" t="s">
        <v>282</v>
      </c>
      <c r="AN67" s="159" t="s">
        <v>282</v>
      </c>
      <c r="AO67" s="159" t="s">
        <v>282</v>
      </c>
      <c r="AP67" s="159" t="s">
        <v>282</v>
      </c>
      <c r="AQ67" s="159">
        <v>39.729999999999997</v>
      </c>
      <c r="AR67" s="159">
        <v>4.58</v>
      </c>
      <c r="AS67" s="159">
        <v>30</v>
      </c>
      <c r="AT67" s="159" t="s">
        <v>282</v>
      </c>
      <c r="AU67" s="159" t="s">
        <v>282</v>
      </c>
      <c r="AV67" s="159" t="s">
        <v>282</v>
      </c>
      <c r="AW67">
        <v>48.27</v>
      </c>
      <c r="AX67">
        <v>4.1900000000000004</v>
      </c>
      <c r="AY67">
        <v>30</v>
      </c>
      <c r="AZ67" s="212" t="s">
        <v>282</v>
      </c>
      <c r="BA67" s="212" t="s">
        <v>282</v>
      </c>
      <c r="BB67" s="212" t="s">
        <v>282</v>
      </c>
      <c r="BC67" s="212" t="s">
        <v>282</v>
      </c>
      <c r="BD67" s="212" t="s">
        <v>282</v>
      </c>
      <c r="BE67" s="212" t="s">
        <v>282</v>
      </c>
      <c r="BF67" s="212" t="s">
        <v>282</v>
      </c>
      <c r="BG67" s="212" t="s">
        <v>282</v>
      </c>
      <c r="BH67" s="212" t="s">
        <v>282</v>
      </c>
      <c r="BI67" s="212" t="s">
        <v>282</v>
      </c>
      <c r="BJ67" s="212" t="s">
        <v>282</v>
      </c>
      <c r="BK67" s="212" t="s">
        <v>282</v>
      </c>
      <c r="BL67" s="212" t="s">
        <v>282</v>
      </c>
      <c r="BM67" s="212" t="s">
        <v>282</v>
      </c>
      <c r="BN67" s="212" t="s">
        <v>282</v>
      </c>
      <c r="BO67" s="212" t="s">
        <v>282</v>
      </c>
      <c r="BP67" s="212" t="s">
        <v>282</v>
      </c>
      <c r="BQ67" s="212" t="s">
        <v>282</v>
      </c>
      <c r="BR67" s="212" t="s">
        <v>282</v>
      </c>
      <c r="BS67" s="212" t="s">
        <v>282</v>
      </c>
      <c r="BT67" s="212" t="s">
        <v>282</v>
      </c>
      <c r="BU67" s="212" t="s">
        <v>282</v>
      </c>
      <c r="BV67" s="212" t="s">
        <v>282</v>
      </c>
      <c r="BW67" s="212" t="s">
        <v>282</v>
      </c>
      <c r="BX67" s="212" t="s">
        <v>282</v>
      </c>
      <c r="BY67" s="212" t="s">
        <v>282</v>
      </c>
      <c r="BZ67" s="212" t="s">
        <v>282</v>
      </c>
      <c r="CA67" s="212" t="s">
        <v>282</v>
      </c>
      <c r="CB67" s="212" t="s">
        <v>282</v>
      </c>
      <c r="CC67" s="212" t="s">
        <v>282</v>
      </c>
      <c r="CD67" s="212" t="s">
        <v>282</v>
      </c>
      <c r="CE67" s="212" t="s">
        <v>282</v>
      </c>
      <c r="CF67" s="212" t="s">
        <v>282</v>
      </c>
      <c r="CG67" s="212" t="s">
        <v>282</v>
      </c>
      <c r="CH67" s="212" t="s">
        <v>282</v>
      </c>
      <c r="CI67" s="212" t="s">
        <v>282</v>
      </c>
      <c r="CJ67" s="212" t="s">
        <v>282</v>
      </c>
      <c r="CK67" s="212" t="s">
        <v>282</v>
      </c>
      <c r="CL67" s="212" t="s">
        <v>282</v>
      </c>
      <c r="CM67" s="212" t="s">
        <v>282</v>
      </c>
      <c r="CN67" s="212" t="s">
        <v>282</v>
      </c>
      <c r="CO67" s="212" t="s">
        <v>282</v>
      </c>
      <c r="CP67" s="212" t="s">
        <v>282</v>
      </c>
      <c r="CQ67" s="212" t="s">
        <v>282</v>
      </c>
      <c r="CR67" s="212" t="s">
        <v>282</v>
      </c>
      <c r="CS67" s="212" t="s">
        <v>282</v>
      </c>
      <c r="CT67" s="212" t="s">
        <v>282</v>
      </c>
      <c r="CU67" s="212" t="s">
        <v>282</v>
      </c>
      <c r="CV67" s="212" t="s">
        <v>282</v>
      </c>
      <c r="CW67" s="212" t="s">
        <v>282</v>
      </c>
      <c r="CX67" s="212" t="s">
        <v>282</v>
      </c>
      <c r="CY67" s="212" t="s">
        <v>282</v>
      </c>
      <c r="CZ67" s="212" t="s">
        <v>282</v>
      </c>
      <c r="DA67" s="212" t="s">
        <v>282</v>
      </c>
      <c r="DB67" s="212" t="s">
        <v>282</v>
      </c>
      <c r="DC67" s="212" t="s">
        <v>282</v>
      </c>
      <c r="DD67" s="212" t="s">
        <v>282</v>
      </c>
      <c r="DE67" s="212" t="s">
        <v>282</v>
      </c>
      <c r="DF67" s="212" t="s">
        <v>282</v>
      </c>
      <c r="DG67" s="212" t="s">
        <v>282</v>
      </c>
      <c r="DH67" s="212" t="s">
        <v>282</v>
      </c>
      <c r="DI67" s="212" t="s">
        <v>282</v>
      </c>
      <c r="DJ67" s="212" t="s">
        <v>282</v>
      </c>
      <c r="DK67" s="212" t="s">
        <v>282</v>
      </c>
      <c r="DL67" s="212" t="s">
        <v>282</v>
      </c>
      <c r="DM67" s="212" t="s">
        <v>282</v>
      </c>
      <c r="DN67" s="212" t="s">
        <v>282</v>
      </c>
      <c r="DO67" s="212" t="s">
        <v>282</v>
      </c>
      <c r="DP67" s="212" t="s">
        <v>282</v>
      </c>
      <c r="DQ67" s="212" t="s">
        <v>282</v>
      </c>
      <c r="DR67" s="212" t="s">
        <v>282</v>
      </c>
      <c r="DS67" s="212" t="s">
        <v>282</v>
      </c>
      <c r="DT67" s="212" t="s">
        <v>282</v>
      </c>
      <c r="DU67" s="212" t="s">
        <v>282</v>
      </c>
      <c r="DV67" s="212" t="s">
        <v>282</v>
      </c>
    </row>
  </sheetData>
  <autoFilter ref="A4:DV67">
    <filterColumn colId="34" showButton="0"/>
    <filterColumn colId="57" showButton="0"/>
    <filterColumn colId="80" showButton="0"/>
    <filterColumn colId="103" showButton="0"/>
  </autoFilter>
  <mergeCells count="41">
    <mergeCell ref="AI4:AJ4"/>
    <mergeCell ref="BF4:BG4"/>
    <mergeCell ref="CC4:CD4"/>
    <mergeCell ref="CZ4:DA4"/>
    <mergeCell ref="DE3:DJ3"/>
    <mergeCell ref="CZ2:DA3"/>
    <mergeCell ref="DB2:DD3"/>
    <mergeCell ref="DE2:DV2"/>
    <mergeCell ref="CH3:CM3"/>
    <mergeCell ref="CN3:CS3"/>
    <mergeCell ref="CT3:CY3"/>
    <mergeCell ref="BK3:BP3"/>
    <mergeCell ref="DQ3:DV3"/>
    <mergeCell ref="DK3:DP3"/>
    <mergeCell ref="CZ1:DV1"/>
    <mergeCell ref="L2:M3"/>
    <mergeCell ref="N2:P3"/>
    <mergeCell ref="Q2:AH2"/>
    <mergeCell ref="AI2:AJ3"/>
    <mergeCell ref="AK2:AM3"/>
    <mergeCell ref="AN2:BE2"/>
    <mergeCell ref="BF2:BG3"/>
    <mergeCell ref="BH2:BJ3"/>
    <mergeCell ref="BK2:CB2"/>
    <mergeCell ref="CC1:CY1"/>
    <mergeCell ref="CC2:CD3"/>
    <mergeCell ref="CE2:CG3"/>
    <mergeCell ref="CH2:CY2"/>
    <mergeCell ref="Q3:U3"/>
    <mergeCell ref="W3:AA3"/>
    <mergeCell ref="H1:H3"/>
    <mergeCell ref="I1:I3"/>
    <mergeCell ref="L1:AH1"/>
    <mergeCell ref="AI1:BE1"/>
    <mergeCell ref="BF1:CB1"/>
    <mergeCell ref="BQ3:BV3"/>
    <mergeCell ref="AN3:AS3"/>
    <mergeCell ref="AT3:AY3"/>
    <mergeCell ref="AZ3:BE3"/>
    <mergeCell ref="AC3:AH3"/>
    <mergeCell ref="BW3:CB3"/>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Errors" priority="1" id="{A6DFBAD2-13D5-48C9-8D0F-70CA30810BC7}">
            <xm:f>ISERROR(#REF!)</xm:f>
            <x14:dxf>
              <fill>
                <patternFill>
                  <bgColor rgb="FFFFFF00"/>
                </patternFill>
              </fill>
            </x14:dxf>
          </x14:cfRule>
          <x14:cfRule type="containsText" priority="2" operator="containsText" text="YES" id="{6FE83632-3657-4129-9843-B7C3A5020163}">
            <xm:f>NOT(ISERROR(SEARCH("YES",#REF!)))</xm:f>
            <x14:dxf>
              <fill>
                <patternFill>
                  <bgColor theme="5" tint="0.39994506668294322"/>
                </patternFill>
              </fill>
            </x14:dxf>
          </x14:cfRule>
          <xm:sqref>H1:I4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853"/>
  <sheetViews>
    <sheetView workbookViewId="0">
      <pane xSplit="1" ySplit="4" topLeftCell="AT5" activePane="bottomRight" state="frozen"/>
      <selection pane="topRight" activeCell="B1" sqref="B1"/>
      <selection pane="bottomLeft" activeCell="A5" sqref="A5"/>
      <selection pane="bottomRight" activeCell="AW18" sqref="AW18"/>
    </sheetView>
  </sheetViews>
  <sheetFormatPr defaultRowHeight="15" x14ac:dyDescent="0.25"/>
  <cols>
    <col min="1" max="1" width="15.85546875" customWidth="1"/>
    <col min="3" max="3" width="9.5703125" bestFit="1" customWidth="1"/>
    <col min="6" max="7" width="8.7109375" style="212"/>
    <col min="8" max="8" width="19.28515625" customWidth="1"/>
    <col min="9" max="9" width="18.42578125" customWidth="1"/>
    <col min="49" max="49" width="19.5703125" customWidth="1"/>
    <col min="50" max="50" width="19.42578125" customWidth="1"/>
    <col min="55" max="55" width="9.5703125" bestFit="1" customWidth="1"/>
  </cols>
  <sheetData>
    <row r="1" spans="1:52" ht="15.75" x14ac:dyDescent="0.25">
      <c r="A1" s="25" t="s">
        <v>17872</v>
      </c>
      <c r="B1" s="25"/>
      <c r="C1" s="332"/>
      <c r="D1" s="332"/>
      <c r="E1" s="21"/>
      <c r="F1" s="21"/>
      <c r="G1" s="21"/>
      <c r="H1" s="21"/>
      <c r="J1" s="21"/>
      <c r="L1" s="26"/>
      <c r="M1" s="26"/>
      <c r="N1" s="26"/>
      <c r="O1" s="26"/>
      <c r="P1" s="26"/>
      <c r="Q1" s="26"/>
      <c r="R1" s="26"/>
      <c r="S1" s="26"/>
      <c r="T1" s="21"/>
      <c r="U1" s="17"/>
      <c r="V1" s="21"/>
      <c r="W1" s="21"/>
      <c r="X1" s="21"/>
      <c r="Y1" s="21"/>
      <c r="Z1" s="15"/>
      <c r="AA1" s="16"/>
      <c r="AB1" s="16"/>
      <c r="AC1" s="16"/>
      <c r="AD1" s="16"/>
      <c r="AE1" s="16"/>
      <c r="AF1" s="16"/>
      <c r="AG1" s="16"/>
      <c r="AH1" s="16"/>
      <c r="AI1" s="16"/>
      <c r="AJ1" s="16"/>
      <c r="AK1" s="16"/>
      <c r="AL1" s="16"/>
      <c r="AM1" s="16"/>
      <c r="AN1" s="16"/>
      <c r="AO1" s="16"/>
      <c r="AP1" s="16"/>
      <c r="AQ1" s="16"/>
      <c r="AR1" s="16"/>
      <c r="AS1" s="16"/>
      <c r="AT1" s="16"/>
      <c r="AU1" s="16"/>
    </row>
    <row r="2" spans="1:52" ht="15.75" x14ac:dyDescent="0.25">
      <c r="A2" s="24"/>
      <c r="B2" s="24"/>
      <c r="C2" s="21"/>
      <c r="D2" s="21"/>
      <c r="E2" s="21"/>
      <c r="F2" s="21" t="s">
        <v>17874</v>
      </c>
      <c r="G2" s="21" t="s">
        <v>233</v>
      </c>
      <c r="H2" s="21"/>
      <c r="I2" s="21"/>
      <c r="J2" s="21"/>
      <c r="K2" s="26"/>
      <c r="L2" s="26"/>
      <c r="M2" s="26"/>
      <c r="N2" s="26"/>
      <c r="O2" s="26"/>
      <c r="P2" s="26"/>
      <c r="Q2" s="26"/>
      <c r="R2" s="26"/>
      <c r="S2" s="26"/>
      <c r="T2" s="21"/>
      <c r="U2" s="17"/>
      <c r="V2" s="21"/>
      <c r="W2" s="21"/>
      <c r="X2" s="21"/>
      <c r="Y2" s="21"/>
      <c r="Z2" s="15"/>
      <c r="AA2" s="16"/>
      <c r="AB2" s="16"/>
      <c r="AC2" s="16"/>
      <c r="AD2" s="16"/>
      <c r="AE2" s="16"/>
      <c r="AF2" s="16"/>
      <c r="AG2" s="16"/>
      <c r="AH2" s="16"/>
      <c r="AI2" s="16"/>
      <c r="AJ2" s="16"/>
      <c r="AK2" s="16"/>
      <c r="AL2" s="16"/>
      <c r="AM2" s="16"/>
      <c r="AN2" s="16"/>
      <c r="AO2" s="16"/>
      <c r="AP2" s="16"/>
      <c r="AQ2" s="16"/>
      <c r="AR2" s="16"/>
      <c r="AS2" s="16"/>
      <c r="AT2" s="16"/>
      <c r="AU2" s="16"/>
    </row>
    <row r="3" spans="1:52" ht="15.75" x14ac:dyDescent="0.25">
      <c r="B3" s="24"/>
      <c r="C3" s="56" t="s">
        <v>337</v>
      </c>
      <c r="D3" s="56"/>
      <c r="E3" s="56"/>
      <c r="F3" s="56" t="s">
        <v>17873</v>
      </c>
      <c r="G3" s="56" t="s">
        <v>17876</v>
      </c>
      <c r="H3" s="18" t="s">
        <v>353</v>
      </c>
      <c r="I3" s="18" t="s">
        <v>797</v>
      </c>
      <c r="J3" s="18"/>
      <c r="K3" s="61" t="s">
        <v>344</v>
      </c>
      <c r="L3" s="62"/>
      <c r="M3" s="63"/>
      <c r="N3" s="61" t="s">
        <v>345</v>
      </c>
      <c r="O3" s="62"/>
      <c r="P3" s="63"/>
      <c r="Q3" s="61" t="s">
        <v>346</v>
      </c>
      <c r="R3" s="62"/>
      <c r="S3" s="63"/>
      <c r="T3" s="57" t="s">
        <v>347</v>
      </c>
      <c r="U3" s="58"/>
      <c r="V3" s="59"/>
      <c r="W3" s="57" t="s">
        <v>348</v>
      </c>
      <c r="X3" s="58"/>
      <c r="Y3" s="59"/>
      <c r="Z3" s="15"/>
      <c r="AA3" s="60" t="s">
        <v>344</v>
      </c>
      <c r="AB3" s="60"/>
      <c r="AC3" s="60"/>
      <c r="AD3" s="55" t="s">
        <v>345</v>
      </c>
      <c r="AE3" s="55"/>
      <c r="AF3" s="55"/>
      <c r="AG3" s="60" t="s">
        <v>346</v>
      </c>
      <c r="AH3" s="60"/>
      <c r="AI3" s="60"/>
      <c r="AJ3" s="55" t="s">
        <v>347</v>
      </c>
      <c r="AK3" s="55"/>
      <c r="AL3" s="55"/>
      <c r="AM3" s="55" t="s">
        <v>348</v>
      </c>
      <c r="AN3" s="55"/>
      <c r="AO3" s="55"/>
      <c r="AP3" s="16"/>
      <c r="AQ3" s="16"/>
      <c r="AR3" s="16"/>
      <c r="AS3" s="16"/>
      <c r="AT3" s="16"/>
      <c r="AU3" s="16"/>
      <c r="AV3" s="28"/>
    </row>
    <row r="4" spans="1:52" ht="16.5" thickBot="1" x14ac:dyDescent="0.3">
      <c r="A4" s="24" t="s">
        <v>0</v>
      </c>
      <c r="B4" s="24" t="s">
        <v>197</v>
      </c>
      <c r="C4" s="18" t="s">
        <v>338</v>
      </c>
      <c r="D4" s="18" t="s">
        <v>234</v>
      </c>
      <c r="E4" s="18" t="s">
        <v>216</v>
      </c>
      <c r="F4" s="56" t="s">
        <v>17875</v>
      </c>
      <c r="G4" s="56" t="s">
        <v>17877</v>
      </c>
      <c r="H4" s="18" t="s">
        <v>352</v>
      </c>
      <c r="I4" s="18" t="s">
        <v>354</v>
      </c>
      <c r="J4" s="18"/>
      <c r="K4" s="27" t="s">
        <v>338</v>
      </c>
      <c r="L4" s="27" t="s">
        <v>234</v>
      </c>
      <c r="M4" s="27" t="s">
        <v>216</v>
      </c>
      <c r="N4" s="27" t="s">
        <v>338</v>
      </c>
      <c r="O4" s="27" t="s">
        <v>234</v>
      </c>
      <c r="P4" s="27" t="s">
        <v>216</v>
      </c>
      <c r="Q4" s="27" t="s">
        <v>338</v>
      </c>
      <c r="R4" s="27" t="s">
        <v>234</v>
      </c>
      <c r="S4" s="27" t="s">
        <v>216</v>
      </c>
      <c r="T4" s="22" t="s">
        <v>338</v>
      </c>
      <c r="U4" s="23" t="s">
        <v>234</v>
      </c>
      <c r="V4" s="23" t="s">
        <v>216</v>
      </c>
      <c r="W4" s="22" t="s">
        <v>338</v>
      </c>
      <c r="X4" s="23" t="s">
        <v>234</v>
      </c>
      <c r="Y4" s="23" t="s">
        <v>216</v>
      </c>
      <c r="Z4" s="15"/>
      <c r="AA4" s="19" t="s">
        <v>216</v>
      </c>
      <c r="AB4" s="20" t="s">
        <v>339</v>
      </c>
      <c r="AC4" s="20" t="s">
        <v>340</v>
      </c>
      <c r="AD4" s="19" t="s">
        <v>216</v>
      </c>
      <c r="AE4" s="20" t="s">
        <v>339</v>
      </c>
      <c r="AF4" s="20" t="s">
        <v>340</v>
      </c>
      <c r="AG4" s="19" t="s">
        <v>216</v>
      </c>
      <c r="AH4" s="20" t="s">
        <v>339</v>
      </c>
      <c r="AI4" s="20" t="s">
        <v>340</v>
      </c>
      <c r="AJ4" s="19" t="s">
        <v>216</v>
      </c>
      <c r="AK4" s="20" t="s">
        <v>339</v>
      </c>
      <c r="AL4" s="20" t="s">
        <v>340</v>
      </c>
      <c r="AM4" s="19" t="s">
        <v>216</v>
      </c>
      <c r="AN4" s="20" t="s">
        <v>339</v>
      </c>
      <c r="AO4" s="20" t="s">
        <v>340</v>
      </c>
      <c r="AP4" s="20" t="s">
        <v>341</v>
      </c>
      <c r="AQ4" s="20" t="s">
        <v>342</v>
      </c>
      <c r="AR4" s="20" t="s">
        <v>338</v>
      </c>
      <c r="AS4" s="20" t="s">
        <v>343</v>
      </c>
      <c r="AT4" s="20" t="s">
        <v>216</v>
      </c>
      <c r="AU4" s="16"/>
    </row>
    <row r="5" spans="1:52" ht="16.5" thickBot="1" x14ac:dyDescent="0.3">
      <c r="A5" s="152" t="str">
        <f>'Primary endpoint outcomes'!A5</f>
        <v>003-008 (FDA)</v>
      </c>
      <c r="B5" s="152" t="str">
        <f>CONCATENATE('Primary endpoint outcomes'!S5,'Primary endpoint outcomes'!T5)</f>
        <v>HAMD21</v>
      </c>
      <c r="C5" s="154">
        <f>IF(ISBLANK(K5)=TRUE,"",IF(ISBLANK(N5)=TRUE,"",IF(ISBLANK(Q5)=TRUE,"",AR5)))</f>
        <v>25.766666666666666</v>
      </c>
      <c r="D5" s="154">
        <f>IF(ISBLANK(L5)=TRUE, "", IF(ISBLANK(O5)=TRUE,"",IF(ISBLANK(S5)=TRUE,"",AS5)))</f>
        <v>0</v>
      </c>
      <c r="E5" s="154">
        <f t="shared" ref="E5" si="0">IF(ISBLANK(K5)=TRUE, "", AT5)</f>
        <v>90</v>
      </c>
      <c r="F5" s="21" t="str">
        <f>IF(C5&gt;=(VLOOKUP(B5,$AV$5:$AW$18,2,0)),"YES","NO")</f>
        <v>YES</v>
      </c>
      <c r="G5" s="21" t="str">
        <f>IF(C5&lt;(VLOOKUP(B5,$AV$5:$AW$18,2,0)),"YES","NO")</f>
        <v>NO</v>
      </c>
      <c r="H5" s="155" t="e">
        <f>1-NORMDIST((VLOOKUP(B5,$AV$5:$AW$18,2,0)),C5,D5,TRUE)</f>
        <v>#NUM!</v>
      </c>
      <c r="I5" s="155" t="e">
        <f t="shared" ref="I5" si="1">1-H5</f>
        <v>#NUM!</v>
      </c>
      <c r="J5" s="318">
        <f>IF(ISERROR(H5),0,1)</f>
        <v>0</v>
      </c>
      <c r="K5" s="326">
        <f>IF(ISNUMBER('Primary endpoint outcomes'!U5)=TRUE,'Primary endpoint outcomes'!U5,(IF(ISNUMBER('Primary endpoint outcomes'!X5)=TRUE,'Primary endpoint outcomes'!X5,0)))</f>
        <v>26</v>
      </c>
      <c r="L5" s="326">
        <f>IF(ISNUMBER('Primary endpoint outcomes'!V5)=TRUE,'Primary endpoint outcomes'!V5,(IF(ISNUMBER('Primary endpoint outcomes'!Y5)=TRUE,'Primary endpoint outcomes'!Y5,0)))</f>
        <v>0</v>
      </c>
      <c r="M5" s="325">
        <f>IF(ISNUMBER('Primary endpoint outcomes'!W5)=TRUE,'Primary endpoint outcomes'!W5,(IF(ISNUMBER('Primary endpoint outcomes'!Z5)=TRUE,'Primary endpoint outcomes'!Z5,0)))</f>
        <v>30</v>
      </c>
      <c r="N5" s="326">
        <f>IF(ISNUMBER('Primary endpoint outcomes'!BC5)=TRUE,'Primary endpoint outcomes'!BC5,(IF(ISNUMBER('Primary endpoint outcomes'!BF5)=TRUE,'Primary endpoint outcomes'!BF5,0)))</f>
        <v>25.5</v>
      </c>
      <c r="O5" s="325">
        <f>IF(ISNUMBER('Primary endpoint outcomes'!BD5)=TRUE,'Primary endpoint outcomes'!BD5,(IF(ISNUMBER('Primary endpoint outcomes'!BG5)=TRUE,'Primary endpoint outcomes'!BG5,0)))</f>
        <v>0</v>
      </c>
      <c r="P5" s="325">
        <f>IF(ISNUMBER('Primary endpoint outcomes'!BE5)=TRUE,'Primary endpoint outcomes'!BE5,(IF(ISNUMBER('Primary endpoint outcomes'!BH5)=TRUE,'Primary endpoint outcomes'!BH5,0)))</f>
        <v>30</v>
      </c>
      <c r="Q5" s="326">
        <f>IF(ISNUMBER('Primary endpoint outcomes'!CK5)=TRUE,'Primary endpoint outcomes'!CK5,(IF(ISNUMBER('Primary endpoint outcomes'!CN5)=TRUE,'Primary endpoint outcomes'!CN5,0)))</f>
        <v>25.8</v>
      </c>
      <c r="R5" s="326">
        <f>IF(ISNUMBER('Primary endpoint outcomes'!CL5)=TRUE,'Primary endpoint outcomes'!CL5,(IF(ISNUMBER('Primary endpoint outcomes'!CO5)=TRUE,'Primary endpoint outcomes'!CO5,0)))</f>
        <v>0</v>
      </c>
      <c r="S5" s="325">
        <f>IF(ISNUMBER('Primary endpoint outcomes'!CM5)=TRUE,'Primary endpoint outcomes'!CM5,(IF(ISNUMBER('Primary endpoint outcomes'!CP5)=TRUE,'Primary endpoint outcomes'!CP5,0)))</f>
        <v>30</v>
      </c>
      <c r="T5" s="326">
        <f>IF(ISNUMBER('Primary endpoint outcomes'!DS5)=TRUE,'Primary endpoint outcomes'!DS5,(IF(ISNUMBER('Primary endpoint outcomes'!DV5)=TRUE,'Primary endpoint outcomes'!DV5,0)))</f>
        <v>0</v>
      </c>
      <c r="U5" s="326">
        <f>IF(ISNUMBER('Primary endpoint outcomes'!DT5)=TRUE,'Primary endpoint outcomes'!DT5,(IF(ISNUMBER('Primary endpoint outcomes'!DW5)=TRUE,'Primary endpoint outcomes'!DW5,0)))</f>
        <v>0</v>
      </c>
      <c r="V5" s="326">
        <f>IF(ISNUMBER('Primary endpoint outcomes'!DU5)=TRUE,'Primary endpoint outcomes'!DU5,(IF(ISNUMBER('Primary endpoint outcomes'!DX5)=TRUE,'Primary endpoint outcomes'!DX5,0)))</f>
        <v>0</v>
      </c>
      <c r="W5" s="326">
        <f>IF(ISNUMBER('Primary endpoint outcomes'!FA5)=TRUE,'Primary endpoint outcomes'!FA5,(IF(ISNUMBER('Primary endpoint outcomes'!FD5)=TRUE,'Primary endpoint outcomes'!FD5,0)))</f>
        <v>0</v>
      </c>
      <c r="X5" s="326">
        <f>IF(ISNUMBER('Primary endpoint outcomes'!FB5)=TRUE,'Primary endpoint outcomes'!FB5,(IF(ISNUMBER('Primary endpoint outcomes'!FE5)=TRUE,'Primary endpoint outcomes'!FE5,0)))</f>
        <v>0</v>
      </c>
      <c r="Y5" s="326">
        <f>IF(ISNUMBER('Primary endpoint outcomes'!FC5)=TRUE,'Primary endpoint outcomes'!FC5,(IF(ISNUMBER('Primary endpoint outcomes'!FF5)=TRUE,'Primary endpoint outcomes'!FF5,0)))</f>
        <v>0</v>
      </c>
      <c r="Z5" s="150"/>
      <c r="AA5" s="151">
        <f t="shared" ref="AA5" si="2">M5</f>
        <v>30</v>
      </c>
      <c r="AB5" s="153">
        <f t="shared" ref="AB5" si="3">AA5-1</f>
        <v>29</v>
      </c>
      <c r="AC5" s="153">
        <f t="shared" ref="AC5" si="4">IF(AA5&gt;0, L5^2*AB5,0)</f>
        <v>0</v>
      </c>
      <c r="AD5" s="151">
        <f t="shared" ref="AD5" si="5">P5</f>
        <v>30</v>
      </c>
      <c r="AE5" s="153">
        <f t="shared" ref="AE5" si="6">AD5-1</f>
        <v>29</v>
      </c>
      <c r="AF5" s="153">
        <f t="shared" ref="AF5" si="7">IF(AD5&gt;0, O5^2*AE5,0)</f>
        <v>0</v>
      </c>
      <c r="AG5" s="151">
        <f t="shared" ref="AG5" si="8">S5</f>
        <v>30</v>
      </c>
      <c r="AH5" s="153">
        <f t="shared" ref="AH5" si="9">AG5-1</f>
        <v>29</v>
      </c>
      <c r="AI5" s="153">
        <f t="shared" ref="AI5" si="10">IF(AG5&gt;0, R5^2*AH5,0)</f>
        <v>0</v>
      </c>
      <c r="AJ5" s="151">
        <f t="shared" ref="AJ5" si="11">V5</f>
        <v>0</v>
      </c>
      <c r="AK5" s="153">
        <f t="shared" ref="AK5" si="12">AJ5-1</f>
        <v>-1</v>
      </c>
      <c r="AL5" s="153">
        <f t="shared" ref="AL5" si="13">IF(AJ5&gt;0, U5^2*AK5,0)</f>
        <v>0</v>
      </c>
      <c r="AM5" s="151">
        <f t="shared" ref="AM5" si="14">Y5</f>
        <v>0</v>
      </c>
      <c r="AN5" s="153">
        <f t="shared" ref="AN5" si="15">AM5-1</f>
        <v>-1</v>
      </c>
      <c r="AO5" s="153">
        <f t="shared" ref="AO5" si="16">IF(AM5&gt;0, X5^2*AN5,0)</f>
        <v>0</v>
      </c>
      <c r="AP5" s="153">
        <f t="shared" ref="AP5" si="17">IF(AD5&gt;0,IF(AG5=0,AB5+AE5,IF(AJ5=0,AB5+AE5+AH5,IF(AM5=0,AB5+AE5+AH5+AK5,AB5+AE5+AH5+AK5+AN5))))</f>
        <v>87</v>
      </c>
      <c r="AQ5" s="153">
        <f t="shared" ref="AQ5" si="18">AF5+AC5+AI5+AL5+AO5</f>
        <v>0</v>
      </c>
      <c r="AR5" s="153">
        <f t="shared" ref="AR5" si="19">(K5*AA5+N5*AD5+Q5*AG5+T5*AJ5+W5*AM5)/AT5</f>
        <v>25.766666666666666</v>
      </c>
      <c r="AS5" s="153">
        <f t="shared" ref="AS5" si="20">SQRT(AQ5/AP5)</f>
        <v>0</v>
      </c>
      <c r="AT5" s="153">
        <f>M5+P5+S5+V5+Y5</f>
        <v>90</v>
      </c>
      <c r="AU5" s="16"/>
      <c r="AV5" s="31" t="s">
        <v>349</v>
      </c>
      <c r="AW5" s="32" t="s">
        <v>798</v>
      </c>
      <c r="AX5" s="83" t="s">
        <v>800</v>
      </c>
    </row>
    <row r="6" spans="1:52" ht="15.75" x14ac:dyDescent="0.25">
      <c r="A6" s="152" t="str">
        <f>'Primary endpoint outcomes'!A6</f>
        <v>003-042</v>
      </c>
      <c r="B6" s="152" t="str">
        <f>CONCATENATE('Primary endpoint outcomes'!S6,'Primary endpoint outcomes'!T6)</f>
        <v>HAMD21</v>
      </c>
      <c r="C6" s="154">
        <f t="shared" ref="C6:C69" si="21">IF(ISBLANK(K6)=TRUE,"",IF(ISBLANK(N6)=TRUE,"",IF(ISBLANK(Q6)=TRUE,"",AR6)))</f>
        <v>25.225000000000001</v>
      </c>
      <c r="D6" s="154">
        <f t="shared" ref="D6:D69" si="22">IF(ISBLANK(L6)=TRUE, "", IF(ISBLANK(O6)=TRUE,"",IF(ISBLANK(S6)=TRUE,"",AS6)))</f>
        <v>0</v>
      </c>
      <c r="E6" s="154">
        <f t="shared" ref="E6:E69" si="23">IF(ISBLANK(K6)=TRUE, "", AT6)</f>
        <v>280</v>
      </c>
      <c r="F6" s="21" t="str">
        <f t="shared" ref="F6:F69" si="24">IF(C6&gt;=(VLOOKUP(B6,$AV$5:$AW$18,2,0)),"YES","NO")</f>
        <v>YES</v>
      </c>
      <c r="G6" s="21" t="str">
        <f t="shared" ref="G6:G69" si="25">IF(C6&lt;(VLOOKUP(B6,$AV$5:$AW$18,2,0)),"YES","NO")</f>
        <v>NO</v>
      </c>
      <c r="H6" s="155" t="e">
        <f t="shared" ref="H6:H69" si="26">1-NORMDIST((VLOOKUP(B6,$AV$5:$AW$18,2,0)),C6,D6,TRUE)</f>
        <v>#NUM!</v>
      </c>
      <c r="I6" s="155" t="e">
        <f t="shared" ref="I6:I69" si="27">1-H6</f>
        <v>#NUM!</v>
      </c>
      <c r="J6" s="318">
        <f t="shared" ref="J6:J69" si="28">IF(ISERROR(H6),0,1)</f>
        <v>0</v>
      </c>
      <c r="K6" s="326">
        <f>IF(ISNUMBER('Primary endpoint outcomes'!U6)=TRUE,'Primary endpoint outcomes'!U6,(IF(ISNUMBER('Primary endpoint outcomes'!X6)=TRUE,'Primary endpoint outcomes'!X6,0)))</f>
        <v>25.3</v>
      </c>
      <c r="L6" s="326">
        <f>IF(ISNUMBER('Primary endpoint outcomes'!V6)=TRUE,'Primary endpoint outcomes'!V6,(IF(ISNUMBER('Primary endpoint outcomes'!Y6)=TRUE,'Primary endpoint outcomes'!Y6,0)))</f>
        <v>0</v>
      </c>
      <c r="M6" s="325">
        <f>IF(ISNUMBER('Primary endpoint outcomes'!W6)=TRUE,'Primary endpoint outcomes'!W6,(IF(ISNUMBER('Primary endpoint outcomes'!Z6)=TRUE,'Primary endpoint outcomes'!Z6,0)))</f>
        <v>70</v>
      </c>
      <c r="N6" s="326">
        <f>IF(ISNUMBER('Primary endpoint outcomes'!BC6)=TRUE,'Primary endpoint outcomes'!BC6,(IF(ISNUMBER('Primary endpoint outcomes'!BF6)=TRUE,'Primary endpoint outcomes'!BF6,0)))</f>
        <v>24.7</v>
      </c>
      <c r="O6" s="325">
        <f>IF(ISNUMBER('Primary endpoint outcomes'!BD6)=TRUE,'Primary endpoint outcomes'!BD6,(IF(ISNUMBER('Primary endpoint outcomes'!BG6)=TRUE,'Primary endpoint outcomes'!BG6,0)))</f>
        <v>0</v>
      </c>
      <c r="P6" s="325">
        <f>IF(ISNUMBER('Primary endpoint outcomes'!BE6)=TRUE,'Primary endpoint outcomes'!BE6,(IF(ISNUMBER('Primary endpoint outcomes'!BH6)=TRUE,'Primary endpoint outcomes'!BH6,0)))</f>
        <v>70</v>
      </c>
      <c r="Q6" s="326">
        <f>IF(ISNUMBER('Primary endpoint outcomes'!CK6)=TRUE,'Primary endpoint outcomes'!CK6,(IF(ISNUMBER('Primary endpoint outcomes'!CN6)=TRUE,'Primary endpoint outcomes'!CN6,0)))</f>
        <v>25</v>
      </c>
      <c r="R6" s="326">
        <f>IF(ISNUMBER('Primary endpoint outcomes'!CL6)=TRUE,'Primary endpoint outcomes'!CL6,(IF(ISNUMBER('Primary endpoint outcomes'!CO6)=TRUE,'Primary endpoint outcomes'!CO6,0)))</f>
        <v>0</v>
      </c>
      <c r="S6" s="325">
        <f>IF(ISNUMBER('Primary endpoint outcomes'!CM6)=TRUE,'Primary endpoint outcomes'!CM6,(IF(ISNUMBER('Primary endpoint outcomes'!CP6)=TRUE,'Primary endpoint outcomes'!CP6,0)))</f>
        <v>70</v>
      </c>
      <c r="T6" s="326">
        <f>IF(ISNUMBER('Primary endpoint outcomes'!DS6)=TRUE,'Primary endpoint outcomes'!DS6,(IF(ISNUMBER('Primary endpoint outcomes'!DV6)=TRUE,'Primary endpoint outcomes'!DV6,0)))</f>
        <v>25.9</v>
      </c>
      <c r="U6" s="326">
        <f>IF(ISNUMBER('Primary endpoint outcomes'!DT6)=TRUE,'Primary endpoint outcomes'!DT6,(IF(ISNUMBER('Primary endpoint outcomes'!DW6)=TRUE,'Primary endpoint outcomes'!DW6,0)))</f>
        <v>0</v>
      </c>
      <c r="V6" s="326">
        <f>IF(ISNUMBER('Primary endpoint outcomes'!DU6)=TRUE,'Primary endpoint outcomes'!DU6,(IF(ISNUMBER('Primary endpoint outcomes'!DX6)=TRUE,'Primary endpoint outcomes'!DX6,0)))</f>
        <v>70</v>
      </c>
      <c r="W6" s="326">
        <f>IF(ISNUMBER('Primary endpoint outcomes'!FA6)=TRUE,'Primary endpoint outcomes'!FA6,(IF(ISNUMBER('Primary endpoint outcomes'!FD6)=TRUE,'Primary endpoint outcomes'!FD6,0)))</f>
        <v>0</v>
      </c>
      <c r="X6" s="326">
        <f>IF(ISNUMBER('Primary endpoint outcomes'!FB6)=TRUE,'Primary endpoint outcomes'!FB6,(IF(ISNUMBER('Primary endpoint outcomes'!FE6)=TRUE,'Primary endpoint outcomes'!FE6,0)))</f>
        <v>0</v>
      </c>
      <c r="Y6" s="326">
        <f>IF(ISNUMBER('Primary endpoint outcomes'!FC6)=TRUE,'Primary endpoint outcomes'!FC6,(IF(ISNUMBER('Primary endpoint outcomes'!FF6)=TRUE,'Primary endpoint outcomes'!FF6,0)))</f>
        <v>0</v>
      </c>
      <c r="Z6" s="150"/>
      <c r="AA6" s="151">
        <f t="shared" ref="AA6:AA69" si="29">M6</f>
        <v>70</v>
      </c>
      <c r="AB6" s="153">
        <f t="shared" ref="AB6:AB69" si="30">AA6-1</f>
        <v>69</v>
      </c>
      <c r="AC6" s="153">
        <f t="shared" ref="AC6:AC69" si="31">IF(AA6&gt;0, L6^2*AB6,0)</f>
        <v>0</v>
      </c>
      <c r="AD6" s="151">
        <f t="shared" ref="AD6:AD69" si="32">P6</f>
        <v>70</v>
      </c>
      <c r="AE6" s="153">
        <f t="shared" ref="AE6:AE69" si="33">AD6-1</f>
        <v>69</v>
      </c>
      <c r="AF6" s="153">
        <f t="shared" ref="AF6:AF69" si="34">IF(AD6&gt;0, O6^2*AE6,0)</f>
        <v>0</v>
      </c>
      <c r="AG6" s="151">
        <f t="shared" ref="AG6:AG69" si="35">S6</f>
        <v>70</v>
      </c>
      <c r="AH6" s="153">
        <f t="shared" ref="AH6:AH69" si="36">AG6-1</f>
        <v>69</v>
      </c>
      <c r="AI6" s="153">
        <f t="shared" ref="AI6:AI69" si="37">IF(AG6&gt;0, R6^2*AH6,0)</f>
        <v>0</v>
      </c>
      <c r="AJ6" s="151">
        <f t="shared" ref="AJ6:AJ69" si="38">V6</f>
        <v>70</v>
      </c>
      <c r="AK6" s="153">
        <f t="shared" ref="AK6:AK69" si="39">AJ6-1</f>
        <v>69</v>
      </c>
      <c r="AL6" s="153">
        <f t="shared" ref="AL6:AL69" si="40">IF(AJ6&gt;0, U6^2*AK6,0)</f>
        <v>0</v>
      </c>
      <c r="AM6" s="151">
        <f t="shared" ref="AM6:AM69" si="41">Y6</f>
        <v>0</v>
      </c>
      <c r="AN6" s="153">
        <f t="shared" ref="AN6:AN69" si="42">AM6-1</f>
        <v>-1</v>
      </c>
      <c r="AO6" s="153">
        <f t="shared" ref="AO6:AO69" si="43">IF(AM6&gt;0, X6^2*AN6,0)</f>
        <v>0</v>
      </c>
      <c r="AP6" s="153">
        <f t="shared" ref="AP6:AP69" si="44">IF(AD6&gt;0,IF(AG6=0,AB6+AE6,IF(AJ6=0,AB6+AE6+AH6,IF(AM6=0,AB6+AE6+AH6+AK6,AB6+AE6+AH6+AK6+AN6))))</f>
        <v>276</v>
      </c>
      <c r="AQ6" s="153">
        <f t="shared" ref="AQ6:AQ69" si="45">AF6+AC6+AI6+AL6+AO6</f>
        <v>0</v>
      </c>
      <c r="AR6" s="153">
        <f t="shared" ref="AR6:AR69" si="46">(K6*AA6+N6*AD6+Q6*AG6+T6*AJ6+W6*AM6)/AT6</f>
        <v>25.225000000000001</v>
      </c>
      <c r="AS6" s="153">
        <f t="shared" ref="AS6:AS69" si="47">SQRT(AQ6/AP6)</f>
        <v>0</v>
      </c>
      <c r="AT6" s="153">
        <f t="shared" ref="AT6:AT69" si="48">M6+P6+S6+V6+Y6</f>
        <v>280</v>
      </c>
      <c r="AU6" s="16"/>
      <c r="AV6" s="79" t="s">
        <v>350</v>
      </c>
      <c r="AW6" s="80">
        <v>16</v>
      </c>
      <c r="AX6" s="84">
        <v>7</v>
      </c>
      <c r="AY6" s="65"/>
      <c r="AZ6" s="65"/>
    </row>
    <row r="7" spans="1:52" ht="15.75" x14ac:dyDescent="0.25">
      <c r="A7" s="152" t="str">
        <f>'Primary endpoint outcomes'!A7</f>
        <v>003-048</v>
      </c>
      <c r="B7" s="152" t="str">
        <f>CONCATENATE('Primary endpoint outcomes'!S7,'Primary endpoint outcomes'!T7)</f>
        <v>HAMD17</v>
      </c>
      <c r="C7" s="154">
        <f t="shared" si="21"/>
        <v>22.615853658536587</v>
      </c>
      <c r="D7" s="154">
        <f t="shared" si="22"/>
        <v>0</v>
      </c>
      <c r="E7" s="154">
        <f t="shared" si="23"/>
        <v>492</v>
      </c>
      <c r="F7" s="21" t="str">
        <f t="shared" si="24"/>
        <v>YES</v>
      </c>
      <c r="G7" s="21" t="str">
        <f t="shared" si="25"/>
        <v>NO</v>
      </c>
      <c r="H7" s="155" t="e">
        <f t="shared" si="26"/>
        <v>#NUM!</v>
      </c>
      <c r="I7" s="155" t="e">
        <f t="shared" si="27"/>
        <v>#NUM!</v>
      </c>
      <c r="J7" s="318">
        <f t="shared" si="28"/>
        <v>0</v>
      </c>
      <c r="K7" s="326">
        <f>IF(ISNUMBER('Primary endpoint outcomes'!U7)=TRUE,'Primary endpoint outcomes'!U7,(IF(ISNUMBER('Primary endpoint outcomes'!X7)=TRUE,'Primary endpoint outcomes'!X7,0)))</f>
        <v>22.3</v>
      </c>
      <c r="L7" s="326">
        <f>IF(ISNUMBER('Primary endpoint outcomes'!V7)=TRUE,'Primary endpoint outcomes'!V7,(IF(ISNUMBER('Primary endpoint outcomes'!Y7)=TRUE,'Primary endpoint outcomes'!Y7,0)))</f>
        <v>0</v>
      </c>
      <c r="M7" s="325">
        <f>IF(ISNUMBER('Primary endpoint outcomes'!W7)=TRUE,'Primary endpoint outcomes'!W7,(IF(ISNUMBER('Primary endpoint outcomes'!Z7)=TRUE,'Primary endpoint outcomes'!Z7,0)))</f>
        <v>210</v>
      </c>
      <c r="N7" s="326">
        <f>IF(ISNUMBER('Primary endpoint outcomes'!BC7)=TRUE,'Primary endpoint outcomes'!BC7,(IF(ISNUMBER('Primary endpoint outcomes'!BF7)=TRUE,'Primary endpoint outcomes'!BF7,0)))</f>
        <v>22.8</v>
      </c>
      <c r="O7" s="325">
        <f>IF(ISNUMBER('Primary endpoint outcomes'!BD7)=TRUE,'Primary endpoint outcomes'!BD7,(IF(ISNUMBER('Primary endpoint outcomes'!BG7)=TRUE,'Primary endpoint outcomes'!BG7,0)))</f>
        <v>0</v>
      </c>
      <c r="P7" s="325">
        <f>IF(ISNUMBER('Primary endpoint outcomes'!BE7)=TRUE,'Primary endpoint outcomes'!BE7,(IF(ISNUMBER('Primary endpoint outcomes'!BH7)=TRUE,'Primary endpoint outcomes'!BH7,0)))</f>
        <v>210</v>
      </c>
      <c r="Q7" s="326">
        <f>IF(ISNUMBER('Primary endpoint outcomes'!CK7)=TRUE,'Primary endpoint outcomes'!CK7,(IF(ISNUMBER('Primary endpoint outcomes'!CN7)=TRUE,'Primary endpoint outcomes'!CN7,0)))</f>
        <v>23</v>
      </c>
      <c r="R7" s="326">
        <f>IF(ISNUMBER('Primary endpoint outcomes'!CL7)=TRUE,'Primary endpoint outcomes'!CL7,(IF(ISNUMBER('Primary endpoint outcomes'!CO7)=TRUE,'Primary endpoint outcomes'!CO7,0)))</f>
        <v>0</v>
      </c>
      <c r="S7" s="325">
        <f>IF(ISNUMBER('Primary endpoint outcomes'!CM7)=TRUE,'Primary endpoint outcomes'!CM7,(IF(ISNUMBER('Primary endpoint outcomes'!CP7)=TRUE,'Primary endpoint outcomes'!CP7,0)))</f>
        <v>72</v>
      </c>
      <c r="T7" s="326">
        <f>IF(ISNUMBER('Primary endpoint outcomes'!DS7)=TRUE,'Primary endpoint outcomes'!DS7,(IF(ISNUMBER('Primary endpoint outcomes'!DV7)=TRUE,'Primary endpoint outcomes'!DV7,0)))</f>
        <v>0</v>
      </c>
      <c r="U7" s="326">
        <f>IF(ISNUMBER('Primary endpoint outcomes'!DT7)=TRUE,'Primary endpoint outcomes'!DT7,(IF(ISNUMBER('Primary endpoint outcomes'!DW7)=TRUE,'Primary endpoint outcomes'!DW7,0)))</f>
        <v>0</v>
      </c>
      <c r="V7" s="326">
        <f>IF(ISNUMBER('Primary endpoint outcomes'!DU7)=TRUE,'Primary endpoint outcomes'!DU7,(IF(ISNUMBER('Primary endpoint outcomes'!DX7)=TRUE,'Primary endpoint outcomes'!DX7,0)))</f>
        <v>0</v>
      </c>
      <c r="W7" s="326">
        <f>IF(ISNUMBER('Primary endpoint outcomes'!FA7)=TRUE,'Primary endpoint outcomes'!FA7,(IF(ISNUMBER('Primary endpoint outcomes'!FD7)=TRUE,'Primary endpoint outcomes'!FD7,0)))</f>
        <v>0</v>
      </c>
      <c r="X7" s="326">
        <f>IF(ISNUMBER('Primary endpoint outcomes'!FB7)=TRUE,'Primary endpoint outcomes'!FB7,(IF(ISNUMBER('Primary endpoint outcomes'!FE7)=TRUE,'Primary endpoint outcomes'!FE7,0)))</f>
        <v>0</v>
      </c>
      <c r="Y7" s="326">
        <f>IF(ISNUMBER('Primary endpoint outcomes'!FC7)=TRUE,'Primary endpoint outcomes'!FC7,(IF(ISNUMBER('Primary endpoint outcomes'!FF7)=TRUE,'Primary endpoint outcomes'!FF7,0)))</f>
        <v>0</v>
      </c>
      <c r="Z7" s="150"/>
      <c r="AA7" s="151">
        <f t="shared" si="29"/>
        <v>210</v>
      </c>
      <c r="AB7" s="153">
        <f t="shared" si="30"/>
        <v>209</v>
      </c>
      <c r="AC7" s="153">
        <f t="shared" si="31"/>
        <v>0</v>
      </c>
      <c r="AD7" s="151">
        <f t="shared" si="32"/>
        <v>210</v>
      </c>
      <c r="AE7" s="153">
        <f t="shared" si="33"/>
        <v>209</v>
      </c>
      <c r="AF7" s="153">
        <f t="shared" si="34"/>
        <v>0</v>
      </c>
      <c r="AG7" s="151">
        <f t="shared" si="35"/>
        <v>72</v>
      </c>
      <c r="AH7" s="153">
        <f t="shared" si="36"/>
        <v>71</v>
      </c>
      <c r="AI7" s="153">
        <f t="shared" si="37"/>
        <v>0</v>
      </c>
      <c r="AJ7" s="151">
        <f t="shared" si="38"/>
        <v>0</v>
      </c>
      <c r="AK7" s="153">
        <f t="shared" si="39"/>
        <v>-1</v>
      </c>
      <c r="AL7" s="153">
        <f t="shared" si="40"/>
        <v>0</v>
      </c>
      <c r="AM7" s="151">
        <f t="shared" si="41"/>
        <v>0</v>
      </c>
      <c r="AN7" s="153">
        <f t="shared" si="42"/>
        <v>-1</v>
      </c>
      <c r="AO7" s="153">
        <f t="shared" si="43"/>
        <v>0</v>
      </c>
      <c r="AP7" s="153">
        <f t="shared" si="44"/>
        <v>489</v>
      </c>
      <c r="AQ7" s="153">
        <f t="shared" si="45"/>
        <v>0</v>
      </c>
      <c r="AR7" s="153">
        <f t="shared" si="46"/>
        <v>22.615853658536587</v>
      </c>
      <c r="AS7" s="153">
        <f t="shared" si="47"/>
        <v>0</v>
      </c>
      <c r="AT7" s="153">
        <f t="shared" si="48"/>
        <v>492</v>
      </c>
      <c r="AU7" s="16"/>
      <c r="AV7" s="78" t="s">
        <v>351</v>
      </c>
      <c r="AW7" s="77">
        <v>16</v>
      </c>
      <c r="AX7" s="85">
        <v>7</v>
      </c>
      <c r="AY7" s="65"/>
      <c r="AZ7" s="65"/>
    </row>
    <row r="8" spans="1:52" ht="15.75" x14ac:dyDescent="0.25">
      <c r="A8" s="152" t="str">
        <f>'Primary endpoint outcomes'!A8</f>
        <v>29060 07 001</v>
      </c>
      <c r="B8" s="152" t="str">
        <f>CONCATENATE('Primary endpoint outcomes'!S8,'Primary endpoint outcomes'!T8)</f>
        <v>HAMD21</v>
      </c>
      <c r="C8" s="154">
        <f t="shared" si="21"/>
        <v>29.771052631578954</v>
      </c>
      <c r="D8" s="154">
        <f t="shared" si="22"/>
        <v>0</v>
      </c>
      <c r="E8" s="154">
        <f t="shared" si="23"/>
        <v>38</v>
      </c>
      <c r="F8" s="21" t="str">
        <f t="shared" si="24"/>
        <v>YES</v>
      </c>
      <c r="G8" s="21" t="str">
        <f t="shared" si="25"/>
        <v>NO</v>
      </c>
      <c r="H8" s="155" t="e">
        <f t="shared" si="26"/>
        <v>#NUM!</v>
      </c>
      <c r="I8" s="155" t="e">
        <f t="shared" si="27"/>
        <v>#NUM!</v>
      </c>
      <c r="J8" s="318">
        <f t="shared" si="28"/>
        <v>0</v>
      </c>
      <c r="K8" s="326">
        <f>IF(ISNUMBER('Primary endpoint outcomes'!U8)=TRUE,'Primary endpoint outcomes'!U8,(IF(ISNUMBER('Primary endpoint outcomes'!X8)=TRUE,'Primary endpoint outcomes'!X8,0)))</f>
        <v>30.5</v>
      </c>
      <c r="L8" s="326">
        <f>IF(ISNUMBER('Primary endpoint outcomes'!V8)=TRUE,'Primary endpoint outcomes'!V8,(IF(ISNUMBER('Primary endpoint outcomes'!Y8)=TRUE,'Primary endpoint outcomes'!Y8,0)))</f>
        <v>0</v>
      </c>
      <c r="M8" s="325">
        <f>IF(ISNUMBER('Primary endpoint outcomes'!W8)=TRUE,'Primary endpoint outcomes'!W8,(IF(ISNUMBER('Primary endpoint outcomes'!Z8)=TRUE,'Primary endpoint outcomes'!Z8,0)))</f>
        <v>13</v>
      </c>
      <c r="N8" s="326">
        <f>IF(ISNUMBER('Primary endpoint outcomes'!BC8)=TRUE,'Primary endpoint outcomes'!BC8,(IF(ISNUMBER('Primary endpoint outcomes'!BF8)=TRUE,'Primary endpoint outcomes'!BF8,0)))</f>
        <v>30.4</v>
      </c>
      <c r="O8" s="325">
        <f>IF(ISNUMBER('Primary endpoint outcomes'!BD8)=TRUE,'Primary endpoint outcomes'!BD8,(IF(ISNUMBER('Primary endpoint outcomes'!BG8)=TRUE,'Primary endpoint outcomes'!BG8,0)))</f>
        <v>0</v>
      </c>
      <c r="P8" s="325">
        <f>IF(ISNUMBER('Primary endpoint outcomes'!BE8)=TRUE,'Primary endpoint outcomes'!BE8,(IF(ISNUMBER('Primary endpoint outcomes'!BH8)=TRUE,'Primary endpoint outcomes'!BH8,0)))</f>
        <v>13</v>
      </c>
      <c r="Q8" s="326">
        <f>IF(ISNUMBER('Primary endpoint outcomes'!CK8)=TRUE,'Primary endpoint outcomes'!CK8,(IF(ISNUMBER('Primary endpoint outcomes'!CN8)=TRUE,'Primary endpoint outcomes'!CN8,0)))</f>
        <v>28.3</v>
      </c>
      <c r="R8" s="326">
        <f>IF(ISNUMBER('Primary endpoint outcomes'!CL8)=TRUE,'Primary endpoint outcomes'!CL8,(IF(ISNUMBER('Primary endpoint outcomes'!CO8)=TRUE,'Primary endpoint outcomes'!CO8,0)))</f>
        <v>0</v>
      </c>
      <c r="S8" s="325">
        <f>IF(ISNUMBER('Primary endpoint outcomes'!CM8)=TRUE,'Primary endpoint outcomes'!CM8,(IF(ISNUMBER('Primary endpoint outcomes'!CP8)=TRUE,'Primary endpoint outcomes'!CP8,0)))</f>
        <v>12</v>
      </c>
      <c r="T8" s="326">
        <f>IF(ISNUMBER('Primary endpoint outcomes'!DS8)=TRUE,'Primary endpoint outcomes'!DS8,(IF(ISNUMBER('Primary endpoint outcomes'!DV8)=TRUE,'Primary endpoint outcomes'!DV8,0)))</f>
        <v>0</v>
      </c>
      <c r="U8" s="326">
        <f>IF(ISNUMBER('Primary endpoint outcomes'!DT8)=TRUE,'Primary endpoint outcomes'!DT8,(IF(ISNUMBER('Primary endpoint outcomes'!DW8)=TRUE,'Primary endpoint outcomes'!DW8,0)))</f>
        <v>0</v>
      </c>
      <c r="V8" s="326">
        <f>IF(ISNUMBER('Primary endpoint outcomes'!DU8)=TRUE,'Primary endpoint outcomes'!DU8,(IF(ISNUMBER('Primary endpoint outcomes'!DX8)=TRUE,'Primary endpoint outcomes'!DX8,0)))</f>
        <v>0</v>
      </c>
      <c r="W8" s="326">
        <f>IF(ISNUMBER('Primary endpoint outcomes'!FA8)=TRUE,'Primary endpoint outcomes'!FA8,(IF(ISNUMBER('Primary endpoint outcomes'!FD8)=TRUE,'Primary endpoint outcomes'!FD8,0)))</f>
        <v>0</v>
      </c>
      <c r="X8" s="326">
        <f>IF(ISNUMBER('Primary endpoint outcomes'!FB8)=TRUE,'Primary endpoint outcomes'!FB8,(IF(ISNUMBER('Primary endpoint outcomes'!FE8)=TRUE,'Primary endpoint outcomes'!FE8,0)))</f>
        <v>0</v>
      </c>
      <c r="Y8" s="326">
        <f>IF(ISNUMBER('Primary endpoint outcomes'!FC8)=TRUE,'Primary endpoint outcomes'!FC8,(IF(ISNUMBER('Primary endpoint outcomes'!FF8)=TRUE,'Primary endpoint outcomes'!FF8,0)))</f>
        <v>0</v>
      </c>
      <c r="Z8" s="150"/>
      <c r="AA8" s="151">
        <f t="shared" si="29"/>
        <v>13</v>
      </c>
      <c r="AB8" s="153">
        <f t="shared" si="30"/>
        <v>12</v>
      </c>
      <c r="AC8" s="153">
        <f t="shared" si="31"/>
        <v>0</v>
      </c>
      <c r="AD8" s="151">
        <f t="shared" si="32"/>
        <v>13</v>
      </c>
      <c r="AE8" s="153">
        <f t="shared" si="33"/>
        <v>12</v>
      </c>
      <c r="AF8" s="153">
        <f t="shared" si="34"/>
        <v>0</v>
      </c>
      <c r="AG8" s="151">
        <f t="shared" si="35"/>
        <v>12</v>
      </c>
      <c r="AH8" s="153">
        <f t="shared" si="36"/>
        <v>11</v>
      </c>
      <c r="AI8" s="153">
        <f t="shared" si="37"/>
        <v>0</v>
      </c>
      <c r="AJ8" s="151">
        <f t="shared" si="38"/>
        <v>0</v>
      </c>
      <c r="AK8" s="153">
        <f t="shared" si="39"/>
        <v>-1</v>
      </c>
      <c r="AL8" s="153">
        <f t="shared" si="40"/>
        <v>0</v>
      </c>
      <c r="AM8" s="151">
        <f t="shared" si="41"/>
        <v>0</v>
      </c>
      <c r="AN8" s="153">
        <f t="shared" si="42"/>
        <v>-1</v>
      </c>
      <c r="AO8" s="153">
        <f t="shared" si="43"/>
        <v>0</v>
      </c>
      <c r="AP8" s="153">
        <f t="shared" si="44"/>
        <v>35</v>
      </c>
      <c r="AQ8" s="153">
        <f t="shared" si="45"/>
        <v>0</v>
      </c>
      <c r="AR8" s="153">
        <f t="shared" si="46"/>
        <v>29.771052631578954</v>
      </c>
      <c r="AS8" s="153">
        <f t="shared" si="47"/>
        <v>0</v>
      </c>
      <c r="AT8" s="153">
        <f t="shared" si="48"/>
        <v>38</v>
      </c>
      <c r="AU8" s="16"/>
      <c r="AV8" s="78" t="s">
        <v>373</v>
      </c>
      <c r="AW8" s="77">
        <v>16</v>
      </c>
      <c r="AX8" s="85" t="s">
        <v>799</v>
      </c>
      <c r="AY8" s="65"/>
      <c r="AZ8" s="65"/>
    </row>
    <row r="9" spans="1:52" ht="15.75" x14ac:dyDescent="0.25">
      <c r="A9" s="152" t="str">
        <f>'Primary endpoint outcomes'!A9</f>
        <v>29060/299</v>
      </c>
      <c r="B9" s="152" t="str">
        <f>CONCATENATE('Primary endpoint outcomes'!S9,'Primary endpoint outcomes'!T9)</f>
        <v>HAMD17</v>
      </c>
      <c r="C9" s="154">
        <f t="shared" si="21"/>
        <v>27.83852534562212</v>
      </c>
      <c r="D9" s="154">
        <f t="shared" si="22"/>
        <v>0</v>
      </c>
      <c r="E9" s="154">
        <f t="shared" si="23"/>
        <v>217</v>
      </c>
      <c r="F9" s="21" t="str">
        <f t="shared" si="24"/>
        <v>YES</v>
      </c>
      <c r="G9" s="21" t="str">
        <f t="shared" si="25"/>
        <v>NO</v>
      </c>
      <c r="H9" s="155" t="e">
        <f t="shared" si="26"/>
        <v>#NUM!</v>
      </c>
      <c r="I9" s="155" t="e">
        <f t="shared" si="27"/>
        <v>#NUM!</v>
      </c>
      <c r="J9" s="318">
        <f t="shared" si="28"/>
        <v>0</v>
      </c>
      <c r="K9" s="326">
        <f>IF(ISNUMBER('Primary endpoint outcomes'!U9)=TRUE,'Primary endpoint outcomes'!U9,(IF(ISNUMBER('Primary endpoint outcomes'!X9)=TRUE,'Primary endpoint outcomes'!X9,0)))</f>
        <v>27.52</v>
      </c>
      <c r="L9" s="326">
        <f>IF(ISNUMBER('Primary endpoint outcomes'!V9)=TRUE,'Primary endpoint outcomes'!V9,(IF(ISNUMBER('Primary endpoint outcomes'!Y9)=TRUE,'Primary endpoint outcomes'!Y9,0)))</f>
        <v>0</v>
      </c>
      <c r="M9" s="325">
        <f>IF(ISNUMBER('Primary endpoint outcomes'!W9)=TRUE,'Primary endpoint outcomes'!W9,(IF(ISNUMBER('Primary endpoint outcomes'!Z9)=TRUE,'Primary endpoint outcomes'!Z9,0)))</f>
        <v>109</v>
      </c>
      <c r="N9" s="326">
        <f>IF(ISNUMBER('Primary endpoint outcomes'!BC9)=TRUE,'Primary endpoint outcomes'!BC9,(IF(ISNUMBER('Primary endpoint outcomes'!BF9)=TRUE,'Primary endpoint outcomes'!BF9,0)))</f>
        <v>28.16</v>
      </c>
      <c r="O9" s="325">
        <f>IF(ISNUMBER('Primary endpoint outcomes'!BD9)=TRUE,'Primary endpoint outcomes'!BD9,(IF(ISNUMBER('Primary endpoint outcomes'!BG9)=TRUE,'Primary endpoint outcomes'!BG9,0)))</f>
        <v>0</v>
      </c>
      <c r="P9" s="325">
        <f>IF(ISNUMBER('Primary endpoint outcomes'!BE9)=TRUE,'Primary endpoint outcomes'!BE9,(IF(ISNUMBER('Primary endpoint outcomes'!BH9)=TRUE,'Primary endpoint outcomes'!BH9,0)))</f>
        <v>108</v>
      </c>
      <c r="Q9" s="326">
        <f>IF(ISNUMBER('Primary endpoint outcomes'!CK9)=TRUE,'Primary endpoint outcomes'!CK9,(IF(ISNUMBER('Primary endpoint outcomes'!CN9)=TRUE,'Primary endpoint outcomes'!CN9,0)))</f>
        <v>0</v>
      </c>
      <c r="R9" s="326">
        <f>IF(ISNUMBER('Primary endpoint outcomes'!CL9)=TRUE,'Primary endpoint outcomes'!CL9,(IF(ISNUMBER('Primary endpoint outcomes'!CO9)=TRUE,'Primary endpoint outcomes'!CO9,0)))</f>
        <v>0</v>
      </c>
      <c r="S9" s="325">
        <f>IF(ISNUMBER('Primary endpoint outcomes'!CM9)=TRUE,'Primary endpoint outcomes'!CM9,(IF(ISNUMBER('Primary endpoint outcomes'!CP9)=TRUE,'Primary endpoint outcomes'!CP9,0)))</f>
        <v>0</v>
      </c>
      <c r="T9" s="326">
        <f>IF(ISNUMBER('Primary endpoint outcomes'!DS9)=TRUE,'Primary endpoint outcomes'!DS9,(IF(ISNUMBER('Primary endpoint outcomes'!DV9)=TRUE,'Primary endpoint outcomes'!DV9,0)))</f>
        <v>0</v>
      </c>
      <c r="U9" s="326">
        <f>IF(ISNUMBER('Primary endpoint outcomes'!DT9)=TRUE,'Primary endpoint outcomes'!DT9,(IF(ISNUMBER('Primary endpoint outcomes'!DW9)=TRUE,'Primary endpoint outcomes'!DW9,0)))</f>
        <v>0</v>
      </c>
      <c r="V9" s="326">
        <f>IF(ISNUMBER('Primary endpoint outcomes'!DU9)=TRUE,'Primary endpoint outcomes'!DU9,(IF(ISNUMBER('Primary endpoint outcomes'!DX9)=TRUE,'Primary endpoint outcomes'!DX9,0)))</f>
        <v>0</v>
      </c>
      <c r="W9" s="326">
        <f>IF(ISNUMBER('Primary endpoint outcomes'!FA9)=TRUE,'Primary endpoint outcomes'!FA9,(IF(ISNUMBER('Primary endpoint outcomes'!FD9)=TRUE,'Primary endpoint outcomes'!FD9,0)))</f>
        <v>0</v>
      </c>
      <c r="X9" s="326">
        <f>IF(ISNUMBER('Primary endpoint outcomes'!FB9)=TRUE,'Primary endpoint outcomes'!FB9,(IF(ISNUMBER('Primary endpoint outcomes'!FE9)=TRUE,'Primary endpoint outcomes'!FE9,0)))</f>
        <v>0</v>
      </c>
      <c r="Y9" s="326">
        <f>IF(ISNUMBER('Primary endpoint outcomes'!FC9)=TRUE,'Primary endpoint outcomes'!FC9,(IF(ISNUMBER('Primary endpoint outcomes'!FF9)=TRUE,'Primary endpoint outcomes'!FF9,0)))</f>
        <v>0</v>
      </c>
      <c r="Z9" s="150"/>
      <c r="AA9" s="151">
        <f t="shared" si="29"/>
        <v>109</v>
      </c>
      <c r="AB9" s="153">
        <f t="shared" si="30"/>
        <v>108</v>
      </c>
      <c r="AC9" s="153">
        <f t="shared" si="31"/>
        <v>0</v>
      </c>
      <c r="AD9" s="151">
        <f t="shared" si="32"/>
        <v>108</v>
      </c>
      <c r="AE9" s="153">
        <f t="shared" si="33"/>
        <v>107</v>
      </c>
      <c r="AF9" s="153">
        <f t="shared" si="34"/>
        <v>0</v>
      </c>
      <c r="AG9" s="151">
        <f t="shared" si="35"/>
        <v>0</v>
      </c>
      <c r="AH9" s="153">
        <f t="shared" si="36"/>
        <v>-1</v>
      </c>
      <c r="AI9" s="153">
        <f t="shared" si="37"/>
        <v>0</v>
      </c>
      <c r="AJ9" s="151">
        <f t="shared" si="38"/>
        <v>0</v>
      </c>
      <c r="AK9" s="153">
        <f t="shared" si="39"/>
        <v>-1</v>
      </c>
      <c r="AL9" s="153">
        <f t="shared" si="40"/>
        <v>0</v>
      </c>
      <c r="AM9" s="151">
        <f t="shared" si="41"/>
        <v>0</v>
      </c>
      <c r="AN9" s="153">
        <f t="shared" si="42"/>
        <v>-1</v>
      </c>
      <c r="AO9" s="153">
        <f t="shared" si="43"/>
        <v>0</v>
      </c>
      <c r="AP9" s="153">
        <f t="shared" si="44"/>
        <v>215</v>
      </c>
      <c r="AQ9" s="153">
        <f t="shared" si="45"/>
        <v>0</v>
      </c>
      <c r="AR9" s="153">
        <f t="shared" si="46"/>
        <v>27.83852534562212</v>
      </c>
      <c r="AS9" s="153">
        <f t="shared" si="47"/>
        <v>0</v>
      </c>
      <c r="AT9" s="153">
        <f t="shared" si="48"/>
        <v>217</v>
      </c>
      <c r="AU9" s="16"/>
      <c r="AV9" s="76" t="s">
        <v>355</v>
      </c>
      <c r="AW9" s="77">
        <v>22</v>
      </c>
      <c r="AX9" s="85">
        <v>10</v>
      </c>
      <c r="AY9" s="65"/>
      <c r="AZ9" s="65"/>
    </row>
    <row r="10" spans="1:52" ht="15.75" x14ac:dyDescent="0.25">
      <c r="A10" s="152" t="str">
        <f>'Primary endpoint outcomes'!A10</f>
        <v>29060/356</v>
      </c>
      <c r="B10" s="152" t="str">
        <f>CONCATENATE('Primary endpoint outcomes'!S10,'Primary endpoint outcomes'!T10)</f>
        <v>HAMD17</v>
      </c>
      <c r="C10" s="154">
        <f t="shared" si="21"/>
        <v>24.194202898550724</v>
      </c>
      <c r="D10" s="154">
        <f t="shared" si="22"/>
        <v>0</v>
      </c>
      <c r="E10" s="154">
        <f t="shared" si="23"/>
        <v>138</v>
      </c>
      <c r="F10" s="21" t="str">
        <f t="shared" si="24"/>
        <v>YES</v>
      </c>
      <c r="G10" s="21" t="str">
        <f t="shared" si="25"/>
        <v>NO</v>
      </c>
      <c r="H10" s="155" t="e">
        <f t="shared" si="26"/>
        <v>#NUM!</v>
      </c>
      <c r="I10" s="155" t="e">
        <f t="shared" si="27"/>
        <v>#NUM!</v>
      </c>
      <c r="J10" s="318">
        <f t="shared" si="28"/>
        <v>0</v>
      </c>
      <c r="K10" s="326">
        <f>IF(ISNUMBER('Primary endpoint outcomes'!U10)=TRUE,'Primary endpoint outcomes'!U10,(IF(ISNUMBER('Primary endpoint outcomes'!X10)=TRUE,'Primary endpoint outcomes'!X10,0)))</f>
        <v>24.6</v>
      </c>
      <c r="L10" s="326">
        <f>IF(ISNUMBER('Primary endpoint outcomes'!V10)=TRUE,'Primary endpoint outcomes'!V10,(IF(ISNUMBER('Primary endpoint outcomes'!Y10)=TRUE,'Primary endpoint outcomes'!Y10,0)))</f>
        <v>0</v>
      </c>
      <c r="M10" s="325">
        <f>IF(ISNUMBER('Primary endpoint outcomes'!W10)=TRUE,'Primary endpoint outcomes'!W10,(IF(ISNUMBER('Primary endpoint outcomes'!Z10)=TRUE,'Primary endpoint outcomes'!Z10,0)))</f>
        <v>68</v>
      </c>
      <c r="N10" s="326">
        <f>IF(ISNUMBER('Primary endpoint outcomes'!BC10)=TRUE,'Primary endpoint outcomes'!BC10,(IF(ISNUMBER('Primary endpoint outcomes'!BF10)=TRUE,'Primary endpoint outcomes'!BF10,0)))</f>
        <v>23.8</v>
      </c>
      <c r="O10" s="325">
        <f>IF(ISNUMBER('Primary endpoint outcomes'!BD10)=TRUE,'Primary endpoint outcomes'!BD10,(IF(ISNUMBER('Primary endpoint outcomes'!BG10)=TRUE,'Primary endpoint outcomes'!BG10,0)))</f>
        <v>0</v>
      </c>
      <c r="P10" s="325">
        <f>IF(ISNUMBER('Primary endpoint outcomes'!BE10)=TRUE,'Primary endpoint outcomes'!BE10,(IF(ISNUMBER('Primary endpoint outcomes'!BH10)=TRUE,'Primary endpoint outcomes'!BH10,0)))</f>
        <v>70</v>
      </c>
      <c r="Q10" s="326">
        <f>IF(ISNUMBER('Primary endpoint outcomes'!CK10)=TRUE,'Primary endpoint outcomes'!CK10,(IF(ISNUMBER('Primary endpoint outcomes'!CN10)=TRUE,'Primary endpoint outcomes'!CN10,0)))</f>
        <v>0</v>
      </c>
      <c r="R10" s="326">
        <f>IF(ISNUMBER('Primary endpoint outcomes'!CL10)=TRUE,'Primary endpoint outcomes'!CL10,(IF(ISNUMBER('Primary endpoint outcomes'!CO10)=TRUE,'Primary endpoint outcomes'!CO10,0)))</f>
        <v>0</v>
      </c>
      <c r="S10" s="325">
        <f>IF(ISNUMBER('Primary endpoint outcomes'!CM10)=TRUE,'Primary endpoint outcomes'!CM10,(IF(ISNUMBER('Primary endpoint outcomes'!CP10)=TRUE,'Primary endpoint outcomes'!CP10,0)))</f>
        <v>0</v>
      </c>
      <c r="T10" s="326">
        <f>IF(ISNUMBER('Primary endpoint outcomes'!DS10)=TRUE,'Primary endpoint outcomes'!DS10,(IF(ISNUMBER('Primary endpoint outcomes'!DV10)=TRUE,'Primary endpoint outcomes'!DV10,0)))</f>
        <v>0</v>
      </c>
      <c r="U10" s="326">
        <f>IF(ISNUMBER('Primary endpoint outcomes'!DT10)=TRUE,'Primary endpoint outcomes'!DT10,(IF(ISNUMBER('Primary endpoint outcomes'!DW10)=TRUE,'Primary endpoint outcomes'!DW10,0)))</f>
        <v>0</v>
      </c>
      <c r="V10" s="326">
        <f>IF(ISNUMBER('Primary endpoint outcomes'!DU10)=TRUE,'Primary endpoint outcomes'!DU10,(IF(ISNUMBER('Primary endpoint outcomes'!DX10)=TRUE,'Primary endpoint outcomes'!DX10,0)))</f>
        <v>0</v>
      </c>
      <c r="W10" s="326">
        <f>IF(ISNUMBER('Primary endpoint outcomes'!FA10)=TRUE,'Primary endpoint outcomes'!FA10,(IF(ISNUMBER('Primary endpoint outcomes'!FD10)=TRUE,'Primary endpoint outcomes'!FD10,0)))</f>
        <v>0</v>
      </c>
      <c r="X10" s="326">
        <f>IF(ISNUMBER('Primary endpoint outcomes'!FB10)=TRUE,'Primary endpoint outcomes'!FB10,(IF(ISNUMBER('Primary endpoint outcomes'!FE10)=TRUE,'Primary endpoint outcomes'!FE10,0)))</f>
        <v>0</v>
      </c>
      <c r="Y10" s="326">
        <f>IF(ISNUMBER('Primary endpoint outcomes'!FC10)=TRUE,'Primary endpoint outcomes'!FC10,(IF(ISNUMBER('Primary endpoint outcomes'!FF10)=TRUE,'Primary endpoint outcomes'!FF10,0)))</f>
        <v>0</v>
      </c>
      <c r="Z10" s="150"/>
      <c r="AA10" s="151">
        <f t="shared" si="29"/>
        <v>68</v>
      </c>
      <c r="AB10" s="153">
        <f t="shared" si="30"/>
        <v>67</v>
      </c>
      <c r="AC10" s="153">
        <f t="shared" si="31"/>
        <v>0</v>
      </c>
      <c r="AD10" s="151">
        <f t="shared" si="32"/>
        <v>70</v>
      </c>
      <c r="AE10" s="153">
        <f t="shared" si="33"/>
        <v>69</v>
      </c>
      <c r="AF10" s="153">
        <f t="shared" si="34"/>
        <v>0</v>
      </c>
      <c r="AG10" s="151">
        <f t="shared" si="35"/>
        <v>0</v>
      </c>
      <c r="AH10" s="153">
        <f t="shared" si="36"/>
        <v>-1</v>
      </c>
      <c r="AI10" s="153">
        <f t="shared" si="37"/>
        <v>0</v>
      </c>
      <c r="AJ10" s="151">
        <f t="shared" si="38"/>
        <v>0</v>
      </c>
      <c r="AK10" s="153">
        <f t="shared" si="39"/>
        <v>-1</v>
      </c>
      <c r="AL10" s="153">
        <f t="shared" si="40"/>
        <v>0</v>
      </c>
      <c r="AM10" s="151">
        <f t="shared" si="41"/>
        <v>0</v>
      </c>
      <c r="AN10" s="153">
        <f t="shared" si="42"/>
        <v>-1</v>
      </c>
      <c r="AO10" s="153">
        <f t="shared" si="43"/>
        <v>0</v>
      </c>
      <c r="AP10" s="153">
        <f t="shared" si="44"/>
        <v>136</v>
      </c>
      <c r="AQ10" s="153">
        <f t="shared" si="45"/>
        <v>0</v>
      </c>
      <c r="AR10" s="153">
        <f t="shared" si="46"/>
        <v>24.194202898550724</v>
      </c>
      <c r="AS10" s="153">
        <f t="shared" si="47"/>
        <v>0</v>
      </c>
      <c r="AT10" s="153">
        <f t="shared" si="48"/>
        <v>138</v>
      </c>
      <c r="AU10" s="16"/>
      <c r="AV10" s="78" t="s">
        <v>789</v>
      </c>
      <c r="AW10" s="77"/>
      <c r="AX10" s="85" t="s">
        <v>799</v>
      </c>
      <c r="AY10" s="65"/>
      <c r="AZ10" s="65"/>
    </row>
    <row r="11" spans="1:52" ht="15.75" x14ac:dyDescent="0.25">
      <c r="A11" s="152" t="str">
        <f>'Primary endpoint outcomes'!A11</f>
        <v>Abdollahi 2017</v>
      </c>
      <c r="B11" s="152" t="str">
        <f>CONCATENATE('Primary endpoint outcomes'!S11,'Primary endpoint outcomes'!T11)</f>
        <v>BDI-II21</v>
      </c>
      <c r="C11" s="154">
        <f t="shared" si="21"/>
        <v>20.685925925925925</v>
      </c>
      <c r="D11" s="154">
        <f t="shared" si="22"/>
        <v>4.1926648401152296</v>
      </c>
      <c r="E11" s="154">
        <f t="shared" si="23"/>
        <v>54</v>
      </c>
      <c r="F11" s="21" t="str">
        <f t="shared" si="24"/>
        <v>NO</v>
      </c>
      <c r="G11" s="21" t="str">
        <f t="shared" si="25"/>
        <v>YES</v>
      </c>
      <c r="H11" s="155">
        <f t="shared" si="26"/>
        <v>1.3157999585515334E-2</v>
      </c>
      <c r="I11" s="155">
        <f t="shared" si="27"/>
        <v>0.98684200041448467</v>
      </c>
      <c r="J11" s="318">
        <f t="shared" si="28"/>
        <v>1</v>
      </c>
      <c r="K11" s="326">
        <f>IF(ISNUMBER('Primary endpoint outcomes'!U11)=TRUE,'Primary endpoint outcomes'!U11,(IF(ISNUMBER('Primary endpoint outcomes'!X11)=TRUE,'Primary endpoint outcomes'!X11,0)))</f>
        <v>20.89</v>
      </c>
      <c r="L11" s="326">
        <f>IF(ISNUMBER('Primary endpoint outcomes'!V11)=TRUE,'Primary endpoint outcomes'!V11,(IF(ISNUMBER('Primary endpoint outcomes'!Y11)=TRUE,'Primary endpoint outcomes'!Y11,0)))</f>
        <v>3.95</v>
      </c>
      <c r="M11" s="325">
        <f>IF(ISNUMBER('Primary endpoint outcomes'!W11)=TRUE,'Primary endpoint outcomes'!W11,(IF(ISNUMBER('Primary endpoint outcomes'!Z11)=TRUE,'Primary endpoint outcomes'!Z11,0)))</f>
        <v>25</v>
      </c>
      <c r="N11" s="326">
        <f>IF(ISNUMBER('Primary endpoint outcomes'!BC11)=TRUE,'Primary endpoint outcomes'!BC11,(IF(ISNUMBER('Primary endpoint outcomes'!BF11)=TRUE,'Primary endpoint outcomes'!BF11,0)))</f>
        <v>20.51</v>
      </c>
      <c r="O11" s="325">
        <f>IF(ISNUMBER('Primary endpoint outcomes'!BD11)=TRUE,'Primary endpoint outcomes'!BD11,(IF(ISNUMBER('Primary endpoint outcomes'!BG11)=TRUE,'Primary endpoint outcomes'!BG11,0)))</f>
        <v>4.3899999999999997</v>
      </c>
      <c r="P11" s="325">
        <f>IF(ISNUMBER('Primary endpoint outcomes'!BE11)=TRUE,'Primary endpoint outcomes'!BE11,(IF(ISNUMBER('Primary endpoint outcomes'!BH11)=TRUE,'Primary endpoint outcomes'!BH11,0)))</f>
        <v>29</v>
      </c>
      <c r="Q11" s="326">
        <f>IF(ISNUMBER('Primary endpoint outcomes'!CK11)=TRUE,'Primary endpoint outcomes'!CK11,(IF(ISNUMBER('Primary endpoint outcomes'!CN11)=TRUE,'Primary endpoint outcomes'!CN11,0)))</f>
        <v>0</v>
      </c>
      <c r="R11" s="326">
        <f>IF(ISNUMBER('Primary endpoint outcomes'!CL11)=TRUE,'Primary endpoint outcomes'!CL11,(IF(ISNUMBER('Primary endpoint outcomes'!CO11)=TRUE,'Primary endpoint outcomes'!CO11,0)))</f>
        <v>0</v>
      </c>
      <c r="S11" s="325">
        <f>IF(ISNUMBER('Primary endpoint outcomes'!CM11)=TRUE,'Primary endpoint outcomes'!CM11,(IF(ISNUMBER('Primary endpoint outcomes'!CP11)=TRUE,'Primary endpoint outcomes'!CP11,0)))</f>
        <v>0</v>
      </c>
      <c r="T11" s="326">
        <f>IF(ISNUMBER('Primary endpoint outcomes'!DS11)=TRUE,'Primary endpoint outcomes'!DS11,(IF(ISNUMBER('Primary endpoint outcomes'!DV11)=TRUE,'Primary endpoint outcomes'!DV11,0)))</f>
        <v>0</v>
      </c>
      <c r="U11" s="326">
        <f>IF(ISNUMBER('Primary endpoint outcomes'!DT11)=TRUE,'Primary endpoint outcomes'!DT11,(IF(ISNUMBER('Primary endpoint outcomes'!DW11)=TRUE,'Primary endpoint outcomes'!DW11,0)))</f>
        <v>0</v>
      </c>
      <c r="V11" s="326">
        <f>IF(ISNUMBER('Primary endpoint outcomes'!DU11)=TRUE,'Primary endpoint outcomes'!DU11,(IF(ISNUMBER('Primary endpoint outcomes'!DX11)=TRUE,'Primary endpoint outcomes'!DX11,0)))</f>
        <v>0</v>
      </c>
      <c r="W11" s="326">
        <f>IF(ISNUMBER('Primary endpoint outcomes'!FA11)=TRUE,'Primary endpoint outcomes'!FA11,(IF(ISNUMBER('Primary endpoint outcomes'!FD11)=TRUE,'Primary endpoint outcomes'!FD11,0)))</f>
        <v>0</v>
      </c>
      <c r="X11" s="326">
        <f>IF(ISNUMBER('Primary endpoint outcomes'!FB11)=TRUE,'Primary endpoint outcomes'!FB11,(IF(ISNUMBER('Primary endpoint outcomes'!FE11)=TRUE,'Primary endpoint outcomes'!FE11,0)))</f>
        <v>0</v>
      </c>
      <c r="Y11" s="326">
        <f>IF(ISNUMBER('Primary endpoint outcomes'!FC11)=TRUE,'Primary endpoint outcomes'!FC11,(IF(ISNUMBER('Primary endpoint outcomes'!FF11)=TRUE,'Primary endpoint outcomes'!FF11,0)))</f>
        <v>0</v>
      </c>
      <c r="Z11" s="150"/>
      <c r="AA11" s="151">
        <f t="shared" si="29"/>
        <v>25</v>
      </c>
      <c r="AB11" s="153">
        <f t="shared" si="30"/>
        <v>24</v>
      </c>
      <c r="AC11" s="153">
        <f t="shared" si="31"/>
        <v>374.46000000000004</v>
      </c>
      <c r="AD11" s="151">
        <f t="shared" si="32"/>
        <v>29</v>
      </c>
      <c r="AE11" s="153">
        <f t="shared" si="33"/>
        <v>28</v>
      </c>
      <c r="AF11" s="153">
        <f t="shared" si="34"/>
        <v>539.61879999999996</v>
      </c>
      <c r="AG11" s="151">
        <f t="shared" si="35"/>
        <v>0</v>
      </c>
      <c r="AH11" s="153">
        <f t="shared" si="36"/>
        <v>-1</v>
      </c>
      <c r="AI11" s="153">
        <f t="shared" si="37"/>
        <v>0</v>
      </c>
      <c r="AJ11" s="151">
        <f t="shared" si="38"/>
        <v>0</v>
      </c>
      <c r="AK11" s="153">
        <f t="shared" si="39"/>
        <v>-1</v>
      </c>
      <c r="AL11" s="153">
        <f t="shared" si="40"/>
        <v>0</v>
      </c>
      <c r="AM11" s="151">
        <f t="shared" si="41"/>
        <v>0</v>
      </c>
      <c r="AN11" s="153">
        <f t="shared" si="42"/>
        <v>-1</v>
      </c>
      <c r="AO11" s="153">
        <f t="shared" si="43"/>
        <v>0</v>
      </c>
      <c r="AP11" s="153">
        <f t="shared" si="44"/>
        <v>52</v>
      </c>
      <c r="AQ11" s="153">
        <f t="shared" si="45"/>
        <v>914.0788</v>
      </c>
      <c r="AR11" s="153">
        <f t="shared" si="46"/>
        <v>20.685925925925925</v>
      </c>
      <c r="AS11" s="153">
        <f t="shared" si="47"/>
        <v>4.1926648401152296</v>
      </c>
      <c r="AT11" s="153">
        <f t="shared" si="48"/>
        <v>54</v>
      </c>
      <c r="AU11" s="16"/>
      <c r="AV11" s="76" t="s">
        <v>788</v>
      </c>
      <c r="AW11" s="77">
        <v>16</v>
      </c>
      <c r="AX11" s="85">
        <v>9</v>
      </c>
      <c r="AY11" s="65"/>
      <c r="AZ11" s="65"/>
    </row>
    <row r="12" spans="1:52" ht="15.75" x14ac:dyDescent="0.25">
      <c r="A12" s="152" t="str">
        <f>'Primary endpoint outcomes'!A12</f>
        <v>Addington 2019_phase 1</v>
      </c>
      <c r="B12" s="152" t="str">
        <f>CONCATENATE('Primary endpoint outcomes'!S12,'Primary endpoint outcomes'!T12)</f>
        <v>CES-D20</v>
      </c>
      <c r="C12" s="154">
        <f t="shared" si="21"/>
        <v>25.08706896551724</v>
      </c>
      <c r="D12" s="154">
        <f t="shared" si="22"/>
        <v>11.057602567711255</v>
      </c>
      <c r="E12" s="154">
        <f t="shared" si="23"/>
        <v>58</v>
      </c>
      <c r="F12" s="21" t="str">
        <f t="shared" si="24"/>
        <v>NO</v>
      </c>
      <c r="G12" s="21" t="str">
        <f t="shared" si="25"/>
        <v>YES</v>
      </c>
      <c r="H12" s="155">
        <f t="shared" si="26"/>
        <v>0.16184177381994069</v>
      </c>
      <c r="I12" s="155">
        <f t="shared" si="27"/>
        <v>0.83815822618005931</v>
      </c>
      <c r="J12" s="318">
        <f t="shared" si="28"/>
        <v>1</v>
      </c>
      <c r="K12" s="326">
        <f>IF(ISNUMBER('Primary endpoint outcomes'!U12)=TRUE,'Primary endpoint outcomes'!U12,(IF(ISNUMBER('Primary endpoint outcomes'!X12)=TRUE,'Primary endpoint outcomes'!X12,0)))</f>
        <v>24.03</v>
      </c>
      <c r="L12" s="326">
        <f>IF(ISNUMBER('Primary endpoint outcomes'!V12)=TRUE,'Primary endpoint outcomes'!V12,(IF(ISNUMBER('Primary endpoint outcomes'!Y12)=TRUE,'Primary endpoint outcomes'!Y12,0)))</f>
        <v>11.12</v>
      </c>
      <c r="M12" s="325">
        <f>IF(ISNUMBER('Primary endpoint outcomes'!W12)=TRUE,'Primary endpoint outcomes'!W12,(IF(ISNUMBER('Primary endpoint outcomes'!Z12)=TRUE,'Primary endpoint outcomes'!Z12,0)))</f>
        <v>26</v>
      </c>
      <c r="N12" s="326">
        <f>IF(ISNUMBER('Primary endpoint outcomes'!BC12)=TRUE,'Primary endpoint outcomes'!BC12,(IF(ISNUMBER('Primary endpoint outcomes'!BF12)=TRUE,'Primary endpoint outcomes'!BF12,0)))</f>
        <v>26.41</v>
      </c>
      <c r="O12" s="325">
        <f>IF(ISNUMBER('Primary endpoint outcomes'!BD12)=TRUE,'Primary endpoint outcomes'!BD12,(IF(ISNUMBER('Primary endpoint outcomes'!BG12)=TRUE,'Primary endpoint outcomes'!BG12,0)))</f>
        <v>11.01</v>
      </c>
      <c r="P12" s="325">
        <f>IF(ISNUMBER('Primary endpoint outcomes'!BE12)=TRUE,'Primary endpoint outcomes'!BE12,(IF(ISNUMBER('Primary endpoint outcomes'!BH12)=TRUE,'Primary endpoint outcomes'!BH12,0)))</f>
        <v>17</v>
      </c>
      <c r="Q12" s="326">
        <f>IF(ISNUMBER('Primary endpoint outcomes'!CK12)=TRUE,'Primary endpoint outcomes'!CK12,(IF(ISNUMBER('Primary endpoint outcomes'!CN12)=TRUE,'Primary endpoint outcomes'!CN12,0)))</f>
        <v>25.42</v>
      </c>
      <c r="R12" s="326">
        <f>IF(ISNUMBER('Primary endpoint outcomes'!CL12)=TRUE,'Primary endpoint outcomes'!CL12,(IF(ISNUMBER('Primary endpoint outcomes'!CO12)=TRUE,'Primary endpoint outcomes'!CO12,0)))</f>
        <v>11</v>
      </c>
      <c r="S12" s="325">
        <f>IF(ISNUMBER('Primary endpoint outcomes'!CM12)=TRUE,'Primary endpoint outcomes'!CM12,(IF(ISNUMBER('Primary endpoint outcomes'!CP12)=TRUE,'Primary endpoint outcomes'!CP12,0)))</f>
        <v>15</v>
      </c>
      <c r="T12" s="326">
        <f>IF(ISNUMBER('Primary endpoint outcomes'!DS12)=TRUE,'Primary endpoint outcomes'!DS12,(IF(ISNUMBER('Primary endpoint outcomes'!DV12)=TRUE,'Primary endpoint outcomes'!DV12,0)))</f>
        <v>0</v>
      </c>
      <c r="U12" s="326">
        <f>IF(ISNUMBER('Primary endpoint outcomes'!DT12)=TRUE,'Primary endpoint outcomes'!DT12,(IF(ISNUMBER('Primary endpoint outcomes'!DW12)=TRUE,'Primary endpoint outcomes'!DW12,0)))</f>
        <v>0</v>
      </c>
      <c r="V12" s="326">
        <f>IF(ISNUMBER('Primary endpoint outcomes'!DU12)=TRUE,'Primary endpoint outcomes'!DU12,(IF(ISNUMBER('Primary endpoint outcomes'!DX12)=TRUE,'Primary endpoint outcomes'!DX12,0)))</f>
        <v>0</v>
      </c>
      <c r="W12" s="326">
        <f>IF(ISNUMBER('Primary endpoint outcomes'!FA12)=TRUE,'Primary endpoint outcomes'!FA12,(IF(ISNUMBER('Primary endpoint outcomes'!FD12)=TRUE,'Primary endpoint outcomes'!FD12,0)))</f>
        <v>0</v>
      </c>
      <c r="X12" s="326">
        <f>IF(ISNUMBER('Primary endpoint outcomes'!FB12)=TRUE,'Primary endpoint outcomes'!FB12,(IF(ISNUMBER('Primary endpoint outcomes'!FE12)=TRUE,'Primary endpoint outcomes'!FE12,0)))</f>
        <v>0</v>
      </c>
      <c r="Y12" s="326">
        <f>IF(ISNUMBER('Primary endpoint outcomes'!FC12)=TRUE,'Primary endpoint outcomes'!FC12,(IF(ISNUMBER('Primary endpoint outcomes'!FF12)=TRUE,'Primary endpoint outcomes'!FF12,0)))</f>
        <v>0</v>
      </c>
      <c r="Z12" s="150"/>
      <c r="AA12" s="151">
        <f t="shared" si="29"/>
        <v>26</v>
      </c>
      <c r="AB12" s="153">
        <f t="shared" si="30"/>
        <v>25</v>
      </c>
      <c r="AC12" s="153">
        <f t="shared" si="31"/>
        <v>3091.3599999999997</v>
      </c>
      <c r="AD12" s="151">
        <f t="shared" si="32"/>
        <v>17</v>
      </c>
      <c r="AE12" s="153">
        <f t="shared" si="33"/>
        <v>16</v>
      </c>
      <c r="AF12" s="153">
        <f t="shared" si="34"/>
        <v>1939.5216</v>
      </c>
      <c r="AG12" s="151">
        <f t="shared" si="35"/>
        <v>15</v>
      </c>
      <c r="AH12" s="153">
        <f t="shared" si="36"/>
        <v>14</v>
      </c>
      <c r="AI12" s="153">
        <f t="shared" si="37"/>
        <v>1694</v>
      </c>
      <c r="AJ12" s="151">
        <f t="shared" si="38"/>
        <v>0</v>
      </c>
      <c r="AK12" s="153">
        <f t="shared" si="39"/>
        <v>-1</v>
      </c>
      <c r="AL12" s="153">
        <f t="shared" si="40"/>
        <v>0</v>
      </c>
      <c r="AM12" s="151">
        <f t="shared" si="41"/>
        <v>0</v>
      </c>
      <c r="AN12" s="153">
        <f t="shared" si="42"/>
        <v>-1</v>
      </c>
      <c r="AO12" s="153">
        <f t="shared" si="43"/>
        <v>0</v>
      </c>
      <c r="AP12" s="153">
        <f t="shared" si="44"/>
        <v>55</v>
      </c>
      <c r="AQ12" s="153">
        <f t="shared" si="45"/>
        <v>6724.8815999999997</v>
      </c>
      <c r="AR12" s="153">
        <f t="shared" si="46"/>
        <v>25.08706896551724</v>
      </c>
      <c r="AS12" s="153">
        <f t="shared" si="47"/>
        <v>11.057602567711255</v>
      </c>
      <c r="AT12" s="153">
        <f t="shared" si="48"/>
        <v>58</v>
      </c>
      <c r="AU12" s="16"/>
      <c r="AV12" s="78" t="s">
        <v>791</v>
      </c>
      <c r="AW12" s="77"/>
      <c r="AX12" s="85" t="s">
        <v>799</v>
      </c>
      <c r="AY12" s="65"/>
      <c r="AZ12" s="65"/>
    </row>
    <row r="13" spans="1:52" ht="15.75" x14ac:dyDescent="0.25">
      <c r="A13" s="152" t="str">
        <f>'Primary endpoint outcomes'!A13</f>
        <v>Addington 2019_phase 2</v>
      </c>
      <c r="B13" s="152" t="str">
        <f>CONCATENATE('Primary endpoint outcomes'!S13,'Primary endpoint outcomes'!T13)</f>
        <v>CES-D20</v>
      </c>
      <c r="C13" s="154">
        <f t="shared" si="21"/>
        <v>32.651139240506332</v>
      </c>
      <c r="D13" s="154">
        <f t="shared" si="22"/>
        <v>10.778838673896866</v>
      </c>
      <c r="E13" s="154">
        <f t="shared" si="23"/>
        <v>79</v>
      </c>
      <c r="F13" s="21" t="str">
        <f t="shared" si="24"/>
        <v>NO</v>
      </c>
      <c r="G13" s="21" t="str">
        <f t="shared" si="25"/>
        <v>YES</v>
      </c>
      <c r="H13" s="155">
        <f t="shared" si="26"/>
        <v>0.37801873650611506</v>
      </c>
      <c r="I13" s="155">
        <f t="shared" si="27"/>
        <v>0.62198126349388494</v>
      </c>
      <c r="J13" s="318">
        <f t="shared" si="28"/>
        <v>1</v>
      </c>
      <c r="K13" s="326">
        <f>IF(ISNUMBER('Primary endpoint outcomes'!U13)=TRUE,'Primary endpoint outcomes'!U13,(IF(ISNUMBER('Primary endpoint outcomes'!X13)=TRUE,'Primary endpoint outcomes'!X13,0)))</f>
        <v>32.479999999999997</v>
      </c>
      <c r="L13" s="326">
        <f>IF(ISNUMBER('Primary endpoint outcomes'!V13)=TRUE,'Primary endpoint outcomes'!V13,(IF(ISNUMBER('Primary endpoint outcomes'!Y13)=TRUE,'Primary endpoint outcomes'!Y13,0)))</f>
        <v>10.91</v>
      </c>
      <c r="M13" s="325">
        <f>IF(ISNUMBER('Primary endpoint outcomes'!W13)=TRUE,'Primary endpoint outcomes'!W13,(IF(ISNUMBER('Primary endpoint outcomes'!Z13)=TRUE,'Primary endpoint outcomes'!Z13,0)))</f>
        <v>27</v>
      </c>
      <c r="N13" s="326">
        <f>IF(ISNUMBER('Primary endpoint outcomes'!BC13)=TRUE,'Primary endpoint outcomes'!BC13,(IF(ISNUMBER('Primary endpoint outcomes'!BF13)=TRUE,'Primary endpoint outcomes'!BF13,0)))</f>
        <v>31.21</v>
      </c>
      <c r="O13" s="325">
        <f>IF(ISNUMBER('Primary endpoint outcomes'!BD13)=TRUE,'Primary endpoint outcomes'!BD13,(IF(ISNUMBER('Primary endpoint outcomes'!BG13)=TRUE,'Primary endpoint outcomes'!BG13,0)))</f>
        <v>10.71</v>
      </c>
      <c r="P13" s="325">
        <f>IF(ISNUMBER('Primary endpoint outcomes'!BE13)=TRUE,'Primary endpoint outcomes'!BE13,(IF(ISNUMBER('Primary endpoint outcomes'!BH13)=TRUE,'Primary endpoint outcomes'!BH13,0)))</f>
        <v>26</v>
      </c>
      <c r="Q13" s="326">
        <f>IF(ISNUMBER('Primary endpoint outcomes'!CK13)=TRUE,'Primary endpoint outcomes'!CK13,(IF(ISNUMBER('Primary endpoint outcomes'!CN13)=TRUE,'Primary endpoint outcomes'!CN13,0)))</f>
        <v>34.270000000000003</v>
      </c>
      <c r="R13" s="326">
        <f>IF(ISNUMBER('Primary endpoint outcomes'!CL13)=TRUE,'Primary endpoint outcomes'!CL13,(IF(ISNUMBER('Primary endpoint outcomes'!CO13)=TRUE,'Primary endpoint outcomes'!CO13,0)))</f>
        <v>10.71</v>
      </c>
      <c r="S13" s="325">
        <f>IF(ISNUMBER('Primary endpoint outcomes'!CM13)=TRUE,'Primary endpoint outcomes'!CM13,(IF(ISNUMBER('Primary endpoint outcomes'!CP13)=TRUE,'Primary endpoint outcomes'!CP13,0)))</f>
        <v>26</v>
      </c>
      <c r="T13" s="326">
        <f>IF(ISNUMBER('Primary endpoint outcomes'!DS13)=TRUE,'Primary endpoint outcomes'!DS13,(IF(ISNUMBER('Primary endpoint outcomes'!DV13)=TRUE,'Primary endpoint outcomes'!DV13,0)))</f>
        <v>0</v>
      </c>
      <c r="U13" s="326">
        <f>IF(ISNUMBER('Primary endpoint outcomes'!DT13)=TRUE,'Primary endpoint outcomes'!DT13,(IF(ISNUMBER('Primary endpoint outcomes'!DW13)=TRUE,'Primary endpoint outcomes'!DW13,0)))</f>
        <v>0</v>
      </c>
      <c r="V13" s="326">
        <f>IF(ISNUMBER('Primary endpoint outcomes'!DU13)=TRUE,'Primary endpoint outcomes'!DU13,(IF(ISNUMBER('Primary endpoint outcomes'!DX13)=TRUE,'Primary endpoint outcomes'!DX13,0)))</f>
        <v>0</v>
      </c>
      <c r="W13" s="326">
        <f>IF(ISNUMBER('Primary endpoint outcomes'!FA13)=TRUE,'Primary endpoint outcomes'!FA13,(IF(ISNUMBER('Primary endpoint outcomes'!FD13)=TRUE,'Primary endpoint outcomes'!FD13,0)))</f>
        <v>0</v>
      </c>
      <c r="X13" s="326">
        <f>IF(ISNUMBER('Primary endpoint outcomes'!FB13)=TRUE,'Primary endpoint outcomes'!FB13,(IF(ISNUMBER('Primary endpoint outcomes'!FE13)=TRUE,'Primary endpoint outcomes'!FE13,0)))</f>
        <v>0</v>
      </c>
      <c r="Y13" s="326">
        <f>IF(ISNUMBER('Primary endpoint outcomes'!FC13)=TRUE,'Primary endpoint outcomes'!FC13,(IF(ISNUMBER('Primary endpoint outcomes'!FF13)=TRUE,'Primary endpoint outcomes'!FF13,0)))</f>
        <v>0</v>
      </c>
      <c r="Z13" s="150"/>
      <c r="AA13" s="151">
        <f t="shared" si="29"/>
        <v>27</v>
      </c>
      <c r="AB13" s="153">
        <f t="shared" si="30"/>
        <v>26</v>
      </c>
      <c r="AC13" s="153">
        <f t="shared" si="31"/>
        <v>3094.7306000000003</v>
      </c>
      <c r="AD13" s="151">
        <f t="shared" si="32"/>
        <v>26</v>
      </c>
      <c r="AE13" s="153">
        <f t="shared" si="33"/>
        <v>25</v>
      </c>
      <c r="AF13" s="153">
        <f t="shared" si="34"/>
        <v>2867.6025000000004</v>
      </c>
      <c r="AG13" s="151">
        <f t="shared" si="35"/>
        <v>26</v>
      </c>
      <c r="AH13" s="153">
        <f t="shared" si="36"/>
        <v>25</v>
      </c>
      <c r="AI13" s="153">
        <f t="shared" si="37"/>
        <v>2867.6025000000004</v>
      </c>
      <c r="AJ13" s="151">
        <f t="shared" si="38"/>
        <v>0</v>
      </c>
      <c r="AK13" s="153">
        <f t="shared" si="39"/>
        <v>-1</v>
      </c>
      <c r="AL13" s="153">
        <f t="shared" si="40"/>
        <v>0</v>
      </c>
      <c r="AM13" s="151">
        <f t="shared" si="41"/>
        <v>0</v>
      </c>
      <c r="AN13" s="153">
        <f t="shared" si="42"/>
        <v>-1</v>
      </c>
      <c r="AO13" s="153">
        <f t="shared" si="43"/>
        <v>0</v>
      </c>
      <c r="AP13" s="153">
        <f t="shared" si="44"/>
        <v>76</v>
      </c>
      <c r="AQ13" s="153">
        <f t="shared" si="45"/>
        <v>8829.9356000000007</v>
      </c>
      <c r="AR13" s="153">
        <f t="shared" si="46"/>
        <v>32.651139240506332</v>
      </c>
      <c r="AS13" s="153">
        <f t="shared" si="47"/>
        <v>10.778838673896866</v>
      </c>
      <c r="AT13" s="153">
        <f t="shared" si="48"/>
        <v>79</v>
      </c>
      <c r="AU13" s="16"/>
      <c r="AV13" s="78" t="s">
        <v>786</v>
      </c>
      <c r="AW13" s="77">
        <v>22</v>
      </c>
      <c r="AX13" s="85">
        <v>11</v>
      </c>
      <c r="AY13" s="65"/>
      <c r="AZ13" s="65"/>
    </row>
    <row r="14" spans="1:52" ht="15.75" x14ac:dyDescent="0.25">
      <c r="A14" s="152" t="str">
        <f>'Primary endpoint outcomes'!A14</f>
        <v>Aguglia 1993</v>
      </c>
      <c r="B14" s="152" t="str">
        <f>CONCATENATE('Primary endpoint outcomes'!S14,'Primary endpoint outcomes'!T14)</f>
        <v>MADRS10</v>
      </c>
      <c r="C14" s="154">
        <f t="shared" si="21"/>
        <v>33.172727272727272</v>
      </c>
      <c r="D14" s="154">
        <f t="shared" si="22"/>
        <v>7.8771896180725367</v>
      </c>
      <c r="E14" s="154">
        <f t="shared" si="23"/>
        <v>88</v>
      </c>
      <c r="F14" s="21" t="str">
        <f t="shared" si="24"/>
        <v>YES</v>
      </c>
      <c r="G14" s="21" t="str">
        <f t="shared" si="25"/>
        <v>NO</v>
      </c>
      <c r="H14" s="155">
        <f t="shared" si="26"/>
        <v>0.92195783424404631</v>
      </c>
      <c r="I14" s="155">
        <f t="shared" si="27"/>
        <v>7.8042165755953685E-2</v>
      </c>
      <c r="J14" s="318">
        <f t="shared" si="28"/>
        <v>1</v>
      </c>
      <c r="K14" s="326">
        <f>IF(ISNUMBER('Primary endpoint outcomes'!U14)=TRUE,'Primary endpoint outcomes'!U14,(IF(ISNUMBER('Primary endpoint outcomes'!X14)=TRUE,'Primary endpoint outcomes'!X14,0)))</f>
        <v>33.4</v>
      </c>
      <c r="L14" s="326">
        <f>IF(ISNUMBER('Primary endpoint outcomes'!V14)=TRUE,'Primary endpoint outcomes'!V14,(IF(ISNUMBER('Primary endpoint outcomes'!Y14)=TRUE,'Primary endpoint outcomes'!Y14,0)))</f>
        <v>8.1</v>
      </c>
      <c r="M14" s="325">
        <f>IF(ISNUMBER('Primary endpoint outcomes'!W14)=TRUE,'Primary endpoint outcomes'!W14,(IF(ISNUMBER('Primary endpoint outcomes'!Z14)=TRUE,'Primary endpoint outcomes'!Z14,0)))</f>
        <v>48</v>
      </c>
      <c r="N14" s="326">
        <f>IF(ISNUMBER('Primary endpoint outcomes'!BC14)=TRUE,'Primary endpoint outcomes'!BC14,(IF(ISNUMBER('Primary endpoint outcomes'!BF14)=TRUE,'Primary endpoint outcomes'!BF14,0)))</f>
        <v>32.9</v>
      </c>
      <c r="O14" s="325">
        <f>IF(ISNUMBER('Primary endpoint outcomes'!BD14)=TRUE,'Primary endpoint outcomes'!BD14,(IF(ISNUMBER('Primary endpoint outcomes'!BG14)=TRUE,'Primary endpoint outcomes'!BG14,0)))</f>
        <v>7.6</v>
      </c>
      <c r="P14" s="325">
        <f>IF(ISNUMBER('Primary endpoint outcomes'!BE14)=TRUE,'Primary endpoint outcomes'!BE14,(IF(ISNUMBER('Primary endpoint outcomes'!BH14)=TRUE,'Primary endpoint outcomes'!BH14,0)))</f>
        <v>40</v>
      </c>
      <c r="Q14" s="326">
        <f>IF(ISNUMBER('Primary endpoint outcomes'!CK14)=TRUE,'Primary endpoint outcomes'!CK14,(IF(ISNUMBER('Primary endpoint outcomes'!CN14)=TRUE,'Primary endpoint outcomes'!CN14,0)))</f>
        <v>0</v>
      </c>
      <c r="R14" s="326">
        <f>IF(ISNUMBER('Primary endpoint outcomes'!CL14)=TRUE,'Primary endpoint outcomes'!CL14,(IF(ISNUMBER('Primary endpoint outcomes'!CO14)=TRUE,'Primary endpoint outcomes'!CO14,0)))</f>
        <v>0</v>
      </c>
      <c r="S14" s="325">
        <f>IF(ISNUMBER('Primary endpoint outcomes'!CM14)=TRUE,'Primary endpoint outcomes'!CM14,(IF(ISNUMBER('Primary endpoint outcomes'!CP14)=TRUE,'Primary endpoint outcomes'!CP14,0)))</f>
        <v>0</v>
      </c>
      <c r="T14" s="326">
        <f>IF(ISNUMBER('Primary endpoint outcomes'!DS14)=TRUE,'Primary endpoint outcomes'!DS14,(IF(ISNUMBER('Primary endpoint outcomes'!DV14)=TRUE,'Primary endpoint outcomes'!DV14,0)))</f>
        <v>0</v>
      </c>
      <c r="U14" s="326">
        <f>IF(ISNUMBER('Primary endpoint outcomes'!DT14)=TRUE,'Primary endpoint outcomes'!DT14,(IF(ISNUMBER('Primary endpoint outcomes'!DW14)=TRUE,'Primary endpoint outcomes'!DW14,0)))</f>
        <v>0</v>
      </c>
      <c r="V14" s="326">
        <f>IF(ISNUMBER('Primary endpoint outcomes'!DU14)=TRUE,'Primary endpoint outcomes'!DU14,(IF(ISNUMBER('Primary endpoint outcomes'!DX14)=TRUE,'Primary endpoint outcomes'!DX14,0)))</f>
        <v>0</v>
      </c>
      <c r="W14" s="326">
        <f>IF(ISNUMBER('Primary endpoint outcomes'!FA14)=TRUE,'Primary endpoint outcomes'!FA14,(IF(ISNUMBER('Primary endpoint outcomes'!FD14)=TRUE,'Primary endpoint outcomes'!FD14,0)))</f>
        <v>0</v>
      </c>
      <c r="X14" s="326">
        <f>IF(ISNUMBER('Primary endpoint outcomes'!FB14)=TRUE,'Primary endpoint outcomes'!FB14,(IF(ISNUMBER('Primary endpoint outcomes'!FE14)=TRUE,'Primary endpoint outcomes'!FE14,0)))</f>
        <v>0</v>
      </c>
      <c r="Y14" s="326">
        <f>IF(ISNUMBER('Primary endpoint outcomes'!FC14)=TRUE,'Primary endpoint outcomes'!FC14,(IF(ISNUMBER('Primary endpoint outcomes'!FF14)=TRUE,'Primary endpoint outcomes'!FF14,0)))</f>
        <v>0</v>
      </c>
      <c r="Z14" s="150"/>
      <c r="AA14" s="151">
        <f t="shared" si="29"/>
        <v>48</v>
      </c>
      <c r="AB14" s="153">
        <f t="shared" si="30"/>
        <v>47</v>
      </c>
      <c r="AC14" s="153">
        <f t="shared" si="31"/>
        <v>3083.67</v>
      </c>
      <c r="AD14" s="151">
        <f t="shared" si="32"/>
        <v>40</v>
      </c>
      <c r="AE14" s="153">
        <f t="shared" si="33"/>
        <v>39</v>
      </c>
      <c r="AF14" s="153">
        <f t="shared" si="34"/>
        <v>2252.64</v>
      </c>
      <c r="AG14" s="151">
        <f t="shared" si="35"/>
        <v>0</v>
      </c>
      <c r="AH14" s="153">
        <f t="shared" si="36"/>
        <v>-1</v>
      </c>
      <c r="AI14" s="153">
        <f t="shared" si="37"/>
        <v>0</v>
      </c>
      <c r="AJ14" s="151">
        <f t="shared" si="38"/>
        <v>0</v>
      </c>
      <c r="AK14" s="153">
        <f t="shared" si="39"/>
        <v>-1</v>
      </c>
      <c r="AL14" s="153">
        <f t="shared" si="40"/>
        <v>0</v>
      </c>
      <c r="AM14" s="151">
        <f t="shared" si="41"/>
        <v>0</v>
      </c>
      <c r="AN14" s="153">
        <f t="shared" si="42"/>
        <v>-1</v>
      </c>
      <c r="AO14" s="153">
        <f t="shared" si="43"/>
        <v>0</v>
      </c>
      <c r="AP14" s="153">
        <f t="shared" si="44"/>
        <v>86</v>
      </c>
      <c r="AQ14" s="153">
        <f t="shared" si="45"/>
        <v>5336.3099999999995</v>
      </c>
      <c r="AR14" s="153">
        <f t="shared" si="46"/>
        <v>33.172727272727272</v>
      </c>
      <c r="AS14" s="153">
        <f t="shared" si="47"/>
        <v>7.8771896180725367</v>
      </c>
      <c r="AT14" s="153">
        <f t="shared" si="48"/>
        <v>88</v>
      </c>
      <c r="AU14" s="16"/>
      <c r="AV14" s="78" t="s">
        <v>785</v>
      </c>
      <c r="AW14" s="77">
        <v>30</v>
      </c>
      <c r="AX14" s="85">
        <v>13</v>
      </c>
      <c r="AY14" s="65"/>
      <c r="AZ14" s="65"/>
    </row>
    <row r="15" spans="1:52" ht="15.75" x14ac:dyDescent="0.25">
      <c r="A15" s="152" t="str">
        <f>'Primary endpoint outcomes'!A15</f>
        <v>Ai 2018</v>
      </c>
      <c r="B15" s="152" t="str">
        <f>CONCATENATE('Primary endpoint outcomes'!S15,'Primary endpoint outcomes'!T15)</f>
        <v>HAMD17</v>
      </c>
      <c r="C15" s="154">
        <f t="shared" si="21"/>
        <v>31.81</v>
      </c>
      <c r="D15" s="154">
        <f t="shared" si="22"/>
        <v>5.3300375233200752</v>
      </c>
      <c r="E15" s="154">
        <f t="shared" si="23"/>
        <v>100</v>
      </c>
      <c r="F15" s="21" t="str">
        <f t="shared" si="24"/>
        <v>YES</v>
      </c>
      <c r="G15" s="21" t="str">
        <f t="shared" si="25"/>
        <v>NO</v>
      </c>
      <c r="H15" s="155">
        <f t="shared" si="26"/>
        <v>0.99849251751443191</v>
      </c>
      <c r="I15" s="155">
        <f t="shared" si="27"/>
        <v>1.5074824855680902E-3</v>
      </c>
      <c r="J15" s="318">
        <f t="shared" si="28"/>
        <v>1</v>
      </c>
      <c r="K15" s="326">
        <f>IF(ISNUMBER('Primary endpoint outcomes'!U15)=TRUE,'Primary endpoint outcomes'!U15,(IF(ISNUMBER('Primary endpoint outcomes'!X15)=TRUE,'Primary endpoint outcomes'!X15,0)))</f>
        <v>32.06</v>
      </c>
      <c r="L15" s="326">
        <f>IF(ISNUMBER('Primary endpoint outcomes'!V15)=TRUE,'Primary endpoint outcomes'!V15,(IF(ISNUMBER('Primary endpoint outcomes'!Y15)=TRUE,'Primary endpoint outcomes'!Y15,0)))</f>
        <v>5.31</v>
      </c>
      <c r="M15" s="325">
        <f>IF(ISNUMBER('Primary endpoint outcomes'!W15)=TRUE,'Primary endpoint outcomes'!W15,(IF(ISNUMBER('Primary endpoint outcomes'!Z15)=TRUE,'Primary endpoint outcomes'!Z15,0)))</f>
        <v>50</v>
      </c>
      <c r="N15" s="326">
        <f>IF(ISNUMBER('Primary endpoint outcomes'!BC15)=TRUE,'Primary endpoint outcomes'!BC15,(IF(ISNUMBER('Primary endpoint outcomes'!BF15)=TRUE,'Primary endpoint outcomes'!BF15,0)))</f>
        <v>31.56</v>
      </c>
      <c r="O15" s="325">
        <f>IF(ISNUMBER('Primary endpoint outcomes'!BD15)=TRUE,'Primary endpoint outcomes'!BD15,(IF(ISNUMBER('Primary endpoint outcomes'!BG15)=TRUE,'Primary endpoint outcomes'!BG15,0)))</f>
        <v>5.35</v>
      </c>
      <c r="P15" s="325">
        <f>IF(ISNUMBER('Primary endpoint outcomes'!BE15)=TRUE,'Primary endpoint outcomes'!BE15,(IF(ISNUMBER('Primary endpoint outcomes'!BH15)=TRUE,'Primary endpoint outcomes'!BH15,0)))</f>
        <v>50</v>
      </c>
      <c r="Q15" s="326">
        <f>IF(ISNUMBER('Primary endpoint outcomes'!CK15)=TRUE,'Primary endpoint outcomes'!CK15,(IF(ISNUMBER('Primary endpoint outcomes'!CN15)=TRUE,'Primary endpoint outcomes'!CN15,0)))</f>
        <v>0</v>
      </c>
      <c r="R15" s="326">
        <f>IF(ISNUMBER('Primary endpoint outcomes'!CL15)=TRUE,'Primary endpoint outcomes'!CL15,(IF(ISNUMBER('Primary endpoint outcomes'!CO15)=TRUE,'Primary endpoint outcomes'!CO15,0)))</f>
        <v>0</v>
      </c>
      <c r="S15" s="325">
        <f>IF(ISNUMBER('Primary endpoint outcomes'!CM15)=TRUE,'Primary endpoint outcomes'!CM15,(IF(ISNUMBER('Primary endpoint outcomes'!CP15)=TRUE,'Primary endpoint outcomes'!CP15,0)))</f>
        <v>0</v>
      </c>
      <c r="T15" s="326">
        <f>IF(ISNUMBER('Primary endpoint outcomes'!DS15)=TRUE,'Primary endpoint outcomes'!DS15,(IF(ISNUMBER('Primary endpoint outcomes'!DV15)=TRUE,'Primary endpoint outcomes'!DV15,0)))</f>
        <v>0</v>
      </c>
      <c r="U15" s="326">
        <f>IF(ISNUMBER('Primary endpoint outcomes'!DT15)=TRUE,'Primary endpoint outcomes'!DT15,(IF(ISNUMBER('Primary endpoint outcomes'!DW15)=TRUE,'Primary endpoint outcomes'!DW15,0)))</f>
        <v>0</v>
      </c>
      <c r="V15" s="326">
        <f>IF(ISNUMBER('Primary endpoint outcomes'!DU15)=TRUE,'Primary endpoint outcomes'!DU15,(IF(ISNUMBER('Primary endpoint outcomes'!DX15)=TRUE,'Primary endpoint outcomes'!DX15,0)))</f>
        <v>0</v>
      </c>
      <c r="W15" s="326">
        <f>IF(ISNUMBER('Primary endpoint outcomes'!FA15)=TRUE,'Primary endpoint outcomes'!FA15,(IF(ISNUMBER('Primary endpoint outcomes'!FD15)=TRUE,'Primary endpoint outcomes'!FD15,0)))</f>
        <v>0</v>
      </c>
      <c r="X15" s="326">
        <f>IF(ISNUMBER('Primary endpoint outcomes'!FB15)=TRUE,'Primary endpoint outcomes'!FB15,(IF(ISNUMBER('Primary endpoint outcomes'!FE15)=TRUE,'Primary endpoint outcomes'!FE15,0)))</f>
        <v>0</v>
      </c>
      <c r="Y15" s="326">
        <f>IF(ISNUMBER('Primary endpoint outcomes'!FC15)=TRUE,'Primary endpoint outcomes'!FC15,(IF(ISNUMBER('Primary endpoint outcomes'!FF15)=TRUE,'Primary endpoint outcomes'!FF15,0)))</f>
        <v>0</v>
      </c>
      <c r="Z15" s="150"/>
      <c r="AA15" s="151">
        <f t="shared" si="29"/>
        <v>50</v>
      </c>
      <c r="AB15" s="153">
        <f t="shared" si="30"/>
        <v>49</v>
      </c>
      <c r="AC15" s="153">
        <f t="shared" si="31"/>
        <v>1381.6088999999997</v>
      </c>
      <c r="AD15" s="151">
        <f t="shared" si="32"/>
        <v>50</v>
      </c>
      <c r="AE15" s="153">
        <f t="shared" si="33"/>
        <v>49</v>
      </c>
      <c r="AF15" s="153">
        <f t="shared" si="34"/>
        <v>1402.5024999999998</v>
      </c>
      <c r="AG15" s="151">
        <f t="shared" si="35"/>
        <v>0</v>
      </c>
      <c r="AH15" s="153">
        <f t="shared" si="36"/>
        <v>-1</v>
      </c>
      <c r="AI15" s="153">
        <f t="shared" si="37"/>
        <v>0</v>
      </c>
      <c r="AJ15" s="151">
        <f t="shared" si="38"/>
        <v>0</v>
      </c>
      <c r="AK15" s="153">
        <f t="shared" si="39"/>
        <v>-1</v>
      </c>
      <c r="AL15" s="153">
        <f t="shared" si="40"/>
        <v>0</v>
      </c>
      <c r="AM15" s="151">
        <f t="shared" si="41"/>
        <v>0</v>
      </c>
      <c r="AN15" s="153">
        <f t="shared" si="42"/>
        <v>-1</v>
      </c>
      <c r="AO15" s="153">
        <f t="shared" si="43"/>
        <v>0</v>
      </c>
      <c r="AP15" s="153">
        <f t="shared" si="44"/>
        <v>98</v>
      </c>
      <c r="AQ15" s="153">
        <f t="shared" si="45"/>
        <v>2784.1113999999998</v>
      </c>
      <c r="AR15" s="153">
        <f t="shared" si="46"/>
        <v>31.81</v>
      </c>
      <c r="AS15" s="153">
        <f t="shared" si="47"/>
        <v>5.3300375233200752</v>
      </c>
      <c r="AT15" s="153">
        <f t="shared" si="48"/>
        <v>100</v>
      </c>
      <c r="AU15" s="16"/>
      <c r="AV15" s="78" t="s">
        <v>787</v>
      </c>
      <c r="AW15" s="77"/>
      <c r="AX15" s="85">
        <v>16</v>
      </c>
      <c r="AY15" s="65" t="s">
        <v>17868</v>
      </c>
      <c r="AZ15" s="65"/>
    </row>
    <row r="16" spans="1:52" ht="15.75" x14ac:dyDescent="0.25">
      <c r="A16" s="152" t="str">
        <f>'Primary endpoint outcomes'!A16</f>
        <v>Ajilchi 2016</v>
      </c>
      <c r="B16" s="152" t="str">
        <f>CONCATENATE('Primary endpoint outcomes'!S16,'Primary endpoint outcomes'!T16)</f>
        <v>BDI-II21</v>
      </c>
      <c r="C16" s="154">
        <f t="shared" si="21"/>
        <v>27.875</v>
      </c>
      <c r="D16" s="154">
        <f t="shared" si="22"/>
        <v>7.5498907276860638</v>
      </c>
      <c r="E16" s="154">
        <f t="shared" si="23"/>
        <v>32</v>
      </c>
      <c r="F16" s="21" t="str">
        <f t="shared" si="24"/>
        <v>NO</v>
      </c>
      <c r="G16" s="21" t="str">
        <f t="shared" si="25"/>
        <v>YES</v>
      </c>
      <c r="H16" s="155">
        <f t="shared" si="26"/>
        <v>0.38917840801213033</v>
      </c>
      <c r="I16" s="155">
        <f t="shared" si="27"/>
        <v>0.61082159198786967</v>
      </c>
      <c r="J16" s="318">
        <f t="shared" si="28"/>
        <v>1</v>
      </c>
      <c r="K16" s="326">
        <f>IF(ISNUMBER('Primary endpoint outcomes'!U16)=TRUE,'Primary endpoint outcomes'!U16,(IF(ISNUMBER('Primary endpoint outcomes'!X16)=TRUE,'Primary endpoint outcomes'!X16,0)))</f>
        <v>29.06</v>
      </c>
      <c r="L16" s="326">
        <f>IF(ISNUMBER('Primary endpoint outcomes'!V16)=TRUE,'Primary endpoint outcomes'!V16,(IF(ISNUMBER('Primary endpoint outcomes'!Y16)=TRUE,'Primary endpoint outcomes'!Y16,0)))</f>
        <v>8.24</v>
      </c>
      <c r="M16" s="325">
        <f>IF(ISNUMBER('Primary endpoint outcomes'!W16)=TRUE,'Primary endpoint outcomes'!W16,(IF(ISNUMBER('Primary endpoint outcomes'!Z16)=TRUE,'Primary endpoint outcomes'!Z16,0)))</f>
        <v>16</v>
      </c>
      <c r="N16" s="326">
        <f>IF(ISNUMBER('Primary endpoint outcomes'!BC16)=TRUE,'Primary endpoint outcomes'!BC16,(IF(ISNUMBER('Primary endpoint outcomes'!BF16)=TRUE,'Primary endpoint outcomes'!BF16,0)))</f>
        <v>26.69</v>
      </c>
      <c r="O16" s="325">
        <f>IF(ISNUMBER('Primary endpoint outcomes'!BD16)=TRUE,'Primary endpoint outcomes'!BD16,(IF(ISNUMBER('Primary endpoint outcomes'!BG16)=TRUE,'Primary endpoint outcomes'!BG16,0)))</f>
        <v>6.79</v>
      </c>
      <c r="P16" s="325">
        <f>IF(ISNUMBER('Primary endpoint outcomes'!BE16)=TRUE,'Primary endpoint outcomes'!BE16,(IF(ISNUMBER('Primary endpoint outcomes'!BH16)=TRUE,'Primary endpoint outcomes'!BH16,0)))</f>
        <v>16</v>
      </c>
      <c r="Q16" s="326">
        <f>IF(ISNUMBER('Primary endpoint outcomes'!CK16)=TRUE,'Primary endpoint outcomes'!CK16,(IF(ISNUMBER('Primary endpoint outcomes'!CN16)=TRUE,'Primary endpoint outcomes'!CN16,0)))</f>
        <v>0</v>
      </c>
      <c r="R16" s="326">
        <f>IF(ISNUMBER('Primary endpoint outcomes'!CL16)=TRUE,'Primary endpoint outcomes'!CL16,(IF(ISNUMBER('Primary endpoint outcomes'!CO16)=TRUE,'Primary endpoint outcomes'!CO16,0)))</f>
        <v>0</v>
      </c>
      <c r="S16" s="325">
        <f>IF(ISNUMBER('Primary endpoint outcomes'!CM16)=TRUE,'Primary endpoint outcomes'!CM16,(IF(ISNUMBER('Primary endpoint outcomes'!CP16)=TRUE,'Primary endpoint outcomes'!CP16,0)))</f>
        <v>0</v>
      </c>
      <c r="T16" s="326">
        <f>IF(ISNUMBER('Primary endpoint outcomes'!DS16)=TRUE,'Primary endpoint outcomes'!DS16,(IF(ISNUMBER('Primary endpoint outcomes'!DV16)=TRUE,'Primary endpoint outcomes'!DV16,0)))</f>
        <v>0</v>
      </c>
      <c r="U16" s="326">
        <f>IF(ISNUMBER('Primary endpoint outcomes'!DT16)=TRUE,'Primary endpoint outcomes'!DT16,(IF(ISNUMBER('Primary endpoint outcomes'!DW16)=TRUE,'Primary endpoint outcomes'!DW16,0)))</f>
        <v>0</v>
      </c>
      <c r="V16" s="326">
        <f>IF(ISNUMBER('Primary endpoint outcomes'!DU16)=TRUE,'Primary endpoint outcomes'!DU16,(IF(ISNUMBER('Primary endpoint outcomes'!DX16)=TRUE,'Primary endpoint outcomes'!DX16,0)))</f>
        <v>0</v>
      </c>
      <c r="W16" s="326">
        <f>IF(ISNUMBER('Primary endpoint outcomes'!FA16)=TRUE,'Primary endpoint outcomes'!FA16,(IF(ISNUMBER('Primary endpoint outcomes'!FD16)=TRUE,'Primary endpoint outcomes'!FD16,0)))</f>
        <v>0</v>
      </c>
      <c r="X16" s="326">
        <f>IF(ISNUMBER('Primary endpoint outcomes'!FB16)=TRUE,'Primary endpoint outcomes'!FB16,(IF(ISNUMBER('Primary endpoint outcomes'!FE16)=TRUE,'Primary endpoint outcomes'!FE16,0)))</f>
        <v>0</v>
      </c>
      <c r="Y16" s="326">
        <f>IF(ISNUMBER('Primary endpoint outcomes'!FC16)=TRUE,'Primary endpoint outcomes'!FC16,(IF(ISNUMBER('Primary endpoint outcomes'!FF16)=TRUE,'Primary endpoint outcomes'!FF16,0)))</f>
        <v>0</v>
      </c>
      <c r="Z16" s="150"/>
      <c r="AA16" s="151">
        <f t="shared" si="29"/>
        <v>16</v>
      </c>
      <c r="AB16" s="153">
        <f t="shared" si="30"/>
        <v>15</v>
      </c>
      <c r="AC16" s="153">
        <f t="shared" si="31"/>
        <v>1018.4639999999999</v>
      </c>
      <c r="AD16" s="151">
        <f t="shared" si="32"/>
        <v>16</v>
      </c>
      <c r="AE16" s="153">
        <f t="shared" si="33"/>
        <v>15</v>
      </c>
      <c r="AF16" s="153">
        <f t="shared" si="34"/>
        <v>691.56150000000002</v>
      </c>
      <c r="AG16" s="151">
        <f t="shared" si="35"/>
        <v>0</v>
      </c>
      <c r="AH16" s="153">
        <f t="shared" si="36"/>
        <v>-1</v>
      </c>
      <c r="AI16" s="153">
        <f t="shared" si="37"/>
        <v>0</v>
      </c>
      <c r="AJ16" s="151">
        <f t="shared" si="38"/>
        <v>0</v>
      </c>
      <c r="AK16" s="153">
        <f t="shared" si="39"/>
        <v>-1</v>
      </c>
      <c r="AL16" s="153">
        <f t="shared" si="40"/>
        <v>0</v>
      </c>
      <c r="AM16" s="151">
        <f t="shared" si="41"/>
        <v>0</v>
      </c>
      <c r="AN16" s="153">
        <f t="shared" si="42"/>
        <v>-1</v>
      </c>
      <c r="AO16" s="153">
        <f t="shared" si="43"/>
        <v>0</v>
      </c>
      <c r="AP16" s="153">
        <f t="shared" si="44"/>
        <v>30</v>
      </c>
      <c r="AQ16" s="153">
        <f t="shared" si="45"/>
        <v>1710.0255</v>
      </c>
      <c r="AR16" s="153">
        <f t="shared" si="46"/>
        <v>27.875</v>
      </c>
      <c r="AS16" s="153">
        <f t="shared" si="47"/>
        <v>7.5498907276860638</v>
      </c>
      <c r="AT16" s="153">
        <f t="shared" si="48"/>
        <v>32</v>
      </c>
      <c r="AU16" s="16"/>
      <c r="AV16" s="78" t="s">
        <v>357</v>
      </c>
      <c r="AW16" s="77">
        <v>36</v>
      </c>
      <c r="AX16" s="85">
        <v>15</v>
      </c>
      <c r="AY16" s="65"/>
      <c r="AZ16" s="65"/>
    </row>
    <row r="17" spans="1:52" ht="15.75" x14ac:dyDescent="0.25">
      <c r="A17" s="152" t="str">
        <f>'Primary endpoint outcomes'!A17</f>
        <v>Akhondzadeh 2003</v>
      </c>
      <c r="B17" s="152" t="str">
        <f>CONCATENATE('Primary endpoint outcomes'!S17,'Primary endpoint outcomes'!T17)</f>
        <v>HAMD17</v>
      </c>
      <c r="C17" s="154" t="e">
        <f t="shared" si="21"/>
        <v>#DIV/0!</v>
      </c>
      <c r="D17" s="154" t="e">
        <f t="shared" si="22"/>
        <v>#DIV/0!</v>
      </c>
      <c r="E17" s="154">
        <f t="shared" si="23"/>
        <v>0</v>
      </c>
      <c r="F17" s="21" t="e">
        <f t="shared" si="24"/>
        <v>#DIV/0!</v>
      </c>
      <c r="G17" s="21" t="e">
        <f t="shared" si="25"/>
        <v>#DIV/0!</v>
      </c>
      <c r="H17" s="155" t="e">
        <f t="shared" si="26"/>
        <v>#DIV/0!</v>
      </c>
      <c r="I17" s="155" t="e">
        <f t="shared" si="27"/>
        <v>#DIV/0!</v>
      </c>
      <c r="J17" s="318">
        <f t="shared" si="28"/>
        <v>0</v>
      </c>
      <c r="K17" s="326">
        <f>IF(ISNUMBER('Primary endpoint outcomes'!U17)=TRUE,'Primary endpoint outcomes'!U17,(IF(ISNUMBER('Primary endpoint outcomes'!X17)=TRUE,'Primary endpoint outcomes'!X17,0)))</f>
        <v>0</v>
      </c>
      <c r="L17" s="326">
        <f>IF(ISNUMBER('Primary endpoint outcomes'!V17)=TRUE,'Primary endpoint outcomes'!V17,(IF(ISNUMBER('Primary endpoint outcomes'!Y17)=TRUE,'Primary endpoint outcomes'!Y17,0)))</f>
        <v>0</v>
      </c>
      <c r="M17" s="325">
        <f>IF(ISNUMBER('Primary endpoint outcomes'!W17)=TRUE,'Primary endpoint outcomes'!W17,(IF(ISNUMBER('Primary endpoint outcomes'!Z17)=TRUE,'Primary endpoint outcomes'!Z17,0)))</f>
        <v>0</v>
      </c>
      <c r="N17" s="326">
        <f>IF(ISNUMBER('Primary endpoint outcomes'!BC17)=TRUE,'Primary endpoint outcomes'!BC17,(IF(ISNUMBER('Primary endpoint outcomes'!BF17)=TRUE,'Primary endpoint outcomes'!BF17,0)))</f>
        <v>0</v>
      </c>
      <c r="O17" s="325">
        <f>IF(ISNUMBER('Primary endpoint outcomes'!BD17)=TRUE,'Primary endpoint outcomes'!BD17,(IF(ISNUMBER('Primary endpoint outcomes'!BG17)=TRUE,'Primary endpoint outcomes'!BG17,0)))</f>
        <v>0</v>
      </c>
      <c r="P17" s="325">
        <f>IF(ISNUMBER('Primary endpoint outcomes'!BE17)=TRUE,'Primary endpoint outcomes'!BE17,(IF(ISNUMBER('Primary endpoint outcomes'!BH17)=TRUE,'Primary endpoint outcomes'!BH17,0)))</f>
        <v>0</v>
      </c>
      <c r="Q17" s="326">
        <f>IF(ISNUMBER('Primary endpoint outcomes'!CK17)=TRUE,'Primary endpoint outcomes'!CK17,(IF(ISNUMBER('Primary endpoint outcomes'!CN17)=TRUE,'Primary endpoint outcomes'!CN17,0)))</f>
        <v>0</v>
      </c>
      <c r="R17" s="326">
        <f>IF(ISNUMBER('Primary endpoint outcomes'!CL17)=TRUE,'Primary endpoint outcomes'!CL17,(IF(ISNUMBER('Primary endpoint outcomes'!CO17)=TRUE,'Primary endpoint outcomes'!CO17,0)))</f>
        <v>0</v>
      </c>
      <c r="S17" s="325">
        <f>IF(ISNUMBER('Primary endpoint outcomes'!CM17)=TRUE,'Primary endpoint outcomes'!CM17,(IF(ISNUMBER('Primary endpoint outcomes'!CP17)=TRUE,'Primary endpoint outcomes'!CP17,0)))</f>
        <v>0</v>
      </c>
      <c r="T17" s="326">
        <f>IF(ISNUMBER('Primary endpoint outcomes'!DS17)=TRUE,'Primary endpoint outcomes'!DS17,(IF(ISNUMBER('Primary endpoint outcomes'!DV17)=TRUE,'Primary endpoint outcomes'!DV17,0)))</f>
        <v>0</v>
      </c>
      <c r="U17" s="326">
        <f>IF(ISNUMBER('Primary endpoint outcomes'!DT17)=TRUE,'Primary endpoint outcomes'!DT17,(IF(ISNUMBER('Primary endpoint outcomes'!DW17)=TRUE,'Primary endpoint outcomes'!DW17,0)))</f>
        <v>0</v>
      </c>
      <c r="V17" s="326">
        <f>IF(ISNUMBER('Primary endpoint outcomes'!DU17)=TRUE,'Primary endpoint outcomes'!DU17,(IF(ISNUMBER('Primary endpoint outcomes'!DX17)=TRUE,'Primary endpoint outcomes'!DX17,0)))</f>
        <v>0</v>
      </c>
      <c r="W17" s="326">
        <f>IF(ISNUMBER('Primary endpoint outcomes'!FA17)=TRUE,'Primary endpoint outcomes'!FA17,(IF(ISNUMBER('Primary endpoint outcomes'!FD17)=TRUE,'Primary endpoint outcomes'!FD17,0)))</f>
        <v>0</v>
      </c>
      <c r="X17" s="326">
        <f>IF(ISNUMBER('Primary endpoint outcomes'!FB17)=TRUE,'Primary endpoint outcomes'!FB17,(IF(ISNUMBER('Primary endpoint outcomes'!FE17)=TRUE,'Primary endpoint outcomes'!FE17,0)))</f>
        <v>0</v>
      </c>
      <c r="Y17" s="326">
        <f>IF(ISNUMBER('Primary endpoint outcomes'!FC17)=TRUE,'Primary endpoint outcomes'!FC17,(IF(ISNUMBER('Primary endpoint outcomes'!FF17)=TRUE,'Primary endpoint outcomes'!FF17,0)))</f>
        <v>0</v>
      </c>
      <c r="Z17" s="150"/>
      <c r="AA17" s="151">
        <f t="shared" si="29"/>
        <v>0</v>
      </c>
      <c r="AB17" s="153">
        <f t="shared" si="30"/>
        <v>-1</v>
      </c>
      <c r="AC17" s="153">
        <f t="shared" si="31"/>
        <v>0</v>
      </c>
      <c r="AD17" s="151">
        <f t="shared" si="32"/>
        <v>0</v>
      </c>
      <c r="AE17" s="153">
        <f t="shared" si="33"/>
        <v>-1</v>
      </c>
      <c r="AF17" s="153">
        <f t="shared" si="34"/>
        <v>0</v>
      </c>
      <c r="AG17" s="151">
        <f t="shared" si="35"/>
        <v>0</v>
      </c>
      <c r="AH17" s="153">
        <f t="shared" si="36"/>
        <v>-1</v>
      </c>
      <c r="AI17" s="153">
        <f t="shared" si="37"/>
        <v>0</v>
      </c>
      <c r="AJ17" s="151">
        <f t="shared" si="38"/>
        <v>0</v>
      </c>
      <c r="AK17" s="153">
        <f t="shared" si="39"/>
        <v>-1</v>
      </c>
      <c r="AL17" s="153">
        <f t="shared" si="40"/>
        <v>0</v>
      </c>
      <c r="AM17" s="151">
        <f t="shared" si="41"/>
        <v>0</v>
      </c>
      <c r="AN17" s="153">
        <f t="shared" si="42"/>
        <v>-1</v>
      </c>
      <c r="AO17" s="153">
        <f t="shared" si="43"/>
        <v>0</v>
      </c>
      <c r="AP17" s="153" t="b">
        <f t="shared" si="44"/>
        <v>0</v>
      </c>
      <c r="AQ17" s="153">
        <f t="shared" si="45"/>
        <v>0</v>
      </c>
      <c r="AR17" s="153" t="e">
        <f t="shared" si="46"/>
        <v>#DIV/0!</v>
      </c>
      <c r="AS17" s="153" t="e">
        <f t="shared" si="47"/>
        <v>#DIV/0!</v>
      </c>
      <c r="AT17" s="153">
        <f t="shared" si="48"/>
        <v>0</v>
      </c>
      <c r="AU17" s="16"/>
      <c r="AV17" s="78" t="s">
        <v>356</v>
      </c>
      <c r="AW17" s="77">
        <v>12</v>
      </c>
      <c r="AX17" s="85">
        <v>5</v>
      </c>
      <c r="AY17" s="65"/>
      <c r="AZ17" s="65"/>
    </row>
    <row r="18" spans="1:52" ht="16.5" thickBot="1" x14ac:dyDescent="0.3">
      <c r="A18" s="152" t="str">
        <f>'Primary endpoint outcomes'!A18</f>
        <v>Alavi 2016</v>
      </c>
      <c r="B18" s="152" t="str">
        <f>CONCATENATE('Primary endpoint outcomes'!S18,'Primary endpoint outcomes'!T18)</f>
        <v>BDI-I21</v>
      </c>
      <c r="C18" s="154">
        <f t="shared" si="21"/>
        <v>25.085483870967739</v>
      </c>
      <c r="D18" s="154">
        <f t="shared" si="22"/>
        <v>5.6149969909868345</v>
      </c>
      <c r="E18" s="154">
        <f t="shared" si="23"/>
        <v>93</v>
      </c>
      <c r="F18" s="21" t="str">
        <f t="shared" si="24"/>
        <v>YES</v>
      </c>
      <c r="G18" s="21" t="str">
        <f t="shared" si="25"/>
        <v>NO</v>
      </c>
      <c r="H18" s="155">
        <f t="shared" si="26"/>
        <v>0.70867144620573364</v>
      </c>
      <c r="I18" s="155">
        <f t="shared" si="27"/>
        <v>0.29132855379426636</v>
      </c>
      <c r="J18" s="318">
        <f t="shared" si="28"/>
        <v>1</v>
      </c>
      <c r="K18" s="326">
        <f>IF(ISNUMBER('Primary endpoint outcomes'!U18)=TRUE,'Primary endpoint outcomes'!U18,(IF(ISNUMBER('Primary endpoint outcomes'!X18)=TRUE,'Primary endpoint outcomes'!X18,0)))</f>
        <v>25.59</v>
      </c>
      <c r="L18" s="326">
        <f>IF(ISNUMBER('Primary endpoint outcomes'!V18)=TRUE,'Primary endpoint outcomes'!V18,(IF(ISNUMBER('Primary endpoint outcomes'!Y18)=TRUE,'Primary endpoint outcomes'!Y18,0)))</f>
        <v>6.37</v>
      </c>
      <c r="M18" s="325">
        <f>IF(ISNUMBER('Primary endpoint outcomes'!W18)=TRUE,'Primary endpoint outcomes'!W18,(IF(ISNUMBER('Primary endpoint outcomes'!Z18)=TRUE,'Primary endpoint outcomes'!Z18,0)))</f>
        <v>47</v>
      </c>
      <c r="N18" s="326">
        <f>IF(ISNUMBER('Primary endpoint outcomes'!BC18)=TRUE,'Primary endpoint outcomes'!BC18,(IF(ISNUMBER('Primary endpoint outcomes'!BF18)=TRUE,'Primary endpoint outcomes'!BF18,0)))</f>
        <v>24.57</v>
      </c>
      <c r="O18" s="325">
        <f>IF(ISNUMBER('Primary endpoint outcomes'!BD18)=TRUE,'Primary endpoint outcomes'!BD18,(IF(ISNUMBER('Primary endpoint outcomes'!BG18)=TRUE,'Primary endpoint outcomes'!BG18,0)))</f>
        <v>4.72</v>
      </c>
      <c r="P18" s="325">
        <f>IF(ISNUMBER('Primary endpoint outcomes'!BE18)=TRUE,'Primary endpoint outcomes'!BE18,(IF(ISNUMBER('Primary endpoint outcomes'!BH18)=TRUE,'Primary endpoint outcomes'!BH18,0)))</f>
        <v>46</v>
      </c>
      <c r="Q18" s="326">
        <f>IF(ISNUMBER('Primary endpoint outcomes'!CK18)=TRUE,'Primary endpoint outcomes'!CK18,(IF(ISNUMBER('Primary endpoint outcomes'!CN18)=TRUE,'Primary endpoint outcomes'!CN18,0)))</f>
        <v>0</v>
      </c>
      <c r="R18" s="326">
        <f>IF(ISNUMBER('Primary endpoint outcomes'!CL18)=TRUE,'Primary endpoint outcomes'!CL18,(IF(ISNUMBER('Primary endpoint outcomes'!CO18)=TRUE,'Primary endpoint outcomes'!CO18,0)))</f>
        <v>0</v>
      </c>
      <c r="S18" s="325">
        <f>IF(ISNUMBER('Primary endpoint outcomes'!CM18)=TRUE,'Primary endpoint outcomes'!CM18,(IF(ISNUMBER('Primary endpoint outcomes'!CP18)=TRUE,'Primary endpoint outcomes'!CP18,0)))</f>
        <v>0</v>
      </c>
      <c r="T18" s="326">
        <f>IF(ISNUMBER('Primary endpoint outcomes'!DS18)=TRUE,'Primary endpoint outcomes'!DS18,(IF(ISNUMBER('Primary endpoint outcomes'!DV18)=TRUE,'Primary endpoint outcomes'!DV18,0)))</f>
        <v>0</v>
      </c>
      <c r="U18" s="326">
        <f>IF(ISNUMBER('Primary endpoint outcomes'!DT18)=TRUE,'Primary endpoint outcomes'!DT18,(IF(ISNUMBER('Primary endpoint outcomes'!DW18)=TRUE,'Primary endpoint outcomes'!DW18,0)))</f>
        <v>0</v>
      </c>
      <c r="V18" s="326">
        <f>IF(ISNUMBER('Primary endpoint outcomes'!DU18)=TRUE,'Primary endpoint outcomes'!DU18,(IF(ISNUMBER('Primary endpoint outcomes'!DX18)=TRUE,'Primary endpoint outcomes'!DX18,0)))</f>
        <v>0</v>
      </c>
      <c r="W18" s="326">
        <f>IF(ISNUMBER('Primary endpoint outcomes'!FA18)=TRUE,'Primary endpoint outcomes'!FA18,(IF(ISNUMBER('Primary endpoint outcomes'!FD18)=TRUE,'Primary endpoint outcomes'!FD18,0)))</f>
        <v>0</v>
      </c>
      <c r="X18" s="326">
        <f>IF(ISNUMBER('Primary endpoint outcomes'!FB18)=TRUE,'Primary endpoint outcomes'!FB18,(IF(ISNUMBER('Primary endpoint outcomes'!FE18)=TRUE,'Primary endpoint outcomes'!FE18,0)))</f>
        <v>0</v>
      </c>
      <c r="Y18" s="326">
        <f>IF(ISNUMBER('Primary endpoint outcomes'!FC18)=TRUE,'Primary endpoint outcomes'!FC18,(IF(ISNUMBER('Primary endpoint outcomes'!FF18)=TRUE,'Primary endpoint outcomes'!FF18,0)))</f>
        <v>0</v>
      </c>
      <c r="Z18" s="150"/>
      <c r="AA18" s="151">
        <f t="shared" si="29"/>
        <v>47</v>
      </c>
      <c r="AB18" s="153">
        <f t="shared" si="30"/>
        <v>46</v>
      </c>
      <c r="AC18" s="153">
        <f t="shared" si="31"/>
        <v>1866.5374000000002</v>
      </c>
      <c r="AD18" s="151">
        <f t="shared" si="32"/>
        <v>46</v>
      </c>
      <c r="AE18" s="153">
        <f t="shared" si="33"/>
        <v>45</v>
      </c>
      <c r="AF18" s="153">
        <f t="shared" si="34"/>
        <v>1002.5279999999999</v>
      </c>
      <c r="AG18" s="151">
        <f t="shared" si="35"/>
        <v>0</v>
      </c>
      <c r="AH18" s="153">
        <f t="shared" si="36"/>
        <v>-1</v>
      </c>
      <c r="AI18" s="153">
        <f t="shared" si="37"/>
        <v>0</v>
      </c>
      <c r="AJ18" s="151">
        <f t="shared" si="38"/>
        <v>0</v>
      </c>
      <c r="AK18" s="153">
        <f t="shared" si="39"/>
        <v>-1</v>
      </c>
      <c r="AL18" s="153">
        <f t="shared" si="40"/>
        <v>0</v>
      </c>
      <c r="AM18" s="151">
        <f t="shared" si="41"/>
        <v>0</v>
      </c>
      <c r="AN18" s="153">
        <f t="shared" si="42"/>
        <v>-1</v>
      </c>
      <c r="AO18" s="153">
        <f t="shared" si="43"/>
        <v>0</v>
      </c>
      <c r="AP18" s="153">
        <f t="shared" si="44"/>
        <v>91</v>
      </c>
      <c r="AQ18" s="153">
        <f t="shared" si="45"/>
        <v>2869.0654</v>
      </c>
      <c r="AR18" s="153">
        <f t="shared" si="46"/>
        <v>25.085483870967739</v>
      </c>
      <c r="AS18" s="153">
        <f t="shared" si="47"/>
        <v>5.6149969909868345</v>
      </c>
      <c r="AT18" s="153">
        <f t="shared" si="48"/>
        <v>93</v>
      </c>
      <c r="AU18" s="16"/>
      <c r="AV18" s="81" t="s">
        <v>374</v>
      </c>
      <c r="AW18" s="87">
        <v>12</v>
      </c>
      <c r="AX18" s="86">
        <v>7</v>
      </c>
      <c r="AY18" s="65"/>
      <c r="AZ18" s="65"/>
    </row>
    <row r="19" spans="1:52" ht="15.75" x14ac:dyDescent="0.25">
      <c r="A19" s="152" t="str">
        <f>'Primary endpoint outcomes'!A19</f>
        <v>Albornoz 2011</v>
      </c>
      <c r="B19" s="152" t="str">
        <f>CONCATENATE('Primary endpoint outcomes'!S19,'Primary endpoint outcomes'!T19)</f>
        <v>HAMD17</v>
      </c>
      <c r="C19" s="154">
        <f t="shared" si="21"/>
        <v>19.580000000000002</v>
      </c>
      <c r="D19" s="154">
        <f t="shared" si="22"/>
        <v>6.3571416532904159</v>
      </c>
      <c r="E19" s="154">
        <f t="shared" si="23"/>
        <v>24</v>
      </c>
      <c r="F19" s="21" t="str">
        <f t="shared" si="24"/>
        <v>YES</v>
      </c>
      <c r="G19" s="21" t="str">
        <f t="shared" si="25"/>
        <v>NO</v>
      </c>
      <c r="H19" s="155">
        <f t="shared" si="26"/>
        <v>0.71333232412386494</v>
      </c>
      <c r="I19" s="155">
        <f t="shared" si="27"/>
        <v>0.28666767587613506</v>
      </c>
      <c r="J19" s="318">
        <f t="shared" si="28"/>
        <v>1</v>
      </c>
      <c r="K19" s="326">
        <f>IF(ISNUMBER('Primary endpoint outcomes'!U19)=TRUE,'Primary endpoint outcomes'!U19,(IF(ISNUMBER('Primary endpoint outcomes'!X19)=TRUE,'Primary endpoint outcomes'!X19,0)))</f>
        <v>19.16</v>
      </c>
      <c r="L19" s="326">
        <f>IF(ISNUMBER('Primary endpoint outcomes'!V19)=TRUE,'Primary endpoint outcomes'!V19,(IF(ISNUMBER('Primary endpoint outcomes'!Y19)=TRUE,'Primary endpoint outcomes'!Y19,0)))</f>
        <v>5.33</v>
      </c>
      <c r="M19" s="325">
        <f>IF(ISNUMBER('Primary endpoint outcomes'!W19)=TRUE,'Primary endpoint outcomes'!W19,(IF(ISNUMBER('Primary endpoint outcomes'!Z19)=TRUE,'Primary endpoint outcomes'!Z19,0)))</f>
        <v>12</v>
      </c>
      <c r="N19" s="326">
        <f>IF(ISNUMBER('Primary endpoint outcomes'!BC19)=TRUE,'Primary endpoint outcomes'!BC19,(IF(ISNUMBER('Primary endpoint outcomes'!BF19)=TRUE,'Primary endpoint outcomes'!BF19,0)))</f>
        <v>20</v>
      </c>
      <c r="O19" s="325">
        <f>IF(ISNUMBER('Primary endpoint outcomes'!BD19)=TRUE,'Primary endpoint outcomes'!BD19,(IF(ISNUMBER('Primary endpoint outcomes'!BG19)=TRUE,'Primary endpoint outcomes'!BG19,0)))</f>
        <v>7.24</v>
      </c>
      <c r="P19" s="325">
        <f>IF(ISNUMBER('Primary endpoint outcomes'!BE19)=TRUE,'Primary endpoint outcomes'!BE19,(IF(ISNUMBER('Primary endpoint outcomes'!BH19)=TRUE,'Primary endpoint outcomes'!BH19,0)))</f>
        <v>12</v>
      </c>
      <c r="Q19" s="326">
        <f>IF(ISNUMBER('Primary endpoint outcomes'!CK19)=TRUE,'Primary endpoint outcomes'!CK19,(IF(ISNUMBER('Primary endpoint outcomes'!CN19)=TRUE,'Primary endpoint outcomes'!CN19,0)))</f>
        <v>0</v>
      </c>
      <c r="R19" s="326">
        <f>IF(ISNUMBER('Primary endpoint outcomes'!CL19)=TRUE,'Primary endpoint outcomes'!CL19,(IF(ISNUMBER('Primary endpoint outcomes'!CO19)=TRUE,'Primary endpoint outcomes'!CO19,0)))</f>
        <v>0</v>
      </c>
      <c r="S19" s="325">
        <f>IF(ISNUMBER('Primary endpoint outcomes'!CM19)=TRUE,'Primary endpoint outcomes'!CM19,(IF(ISNUMBER('Primary endpoint outcomes'!CP19)=TRUE,'Primary endpoint outcomes'!CP19,0)))</f>
        <v>0</v>
      </c>
      <c r="T19" s="326">
        <f>IF(ISNUMBER('Primary endpoint outcomes'!DS19)=TRUE,'Primary endpoint outcomes'!DS19,(IF(ISNUMBER('Primary endpoint outcomes'!DV19)=TRUE,'Primary endpoint outcomes'!DV19,0)))</f>
        <v>0</v>
      </c>
      <c r="U19" s="326">
        <f>IF(ISNUMBER('Primary endpoint outcomes'!DT19)=TRUE,'Primary endpoint outcomes'!DT19,(IF(ISNUMBER('Primary endpoint outcomes'!DW19)=TRUE,'Primary endpoint outcomes'!DW19,0)))</f>
        <v>0</v>
      </c>
      <c r="V19" s="326">
        <f>IF(ISNUMBER('Primary endpoint outcomes'!DU19)=TRUE,'Primary endpoint outcomes'!DU19,(IF(ISNUMBER('Primary endpoint outcomes'!DX19)=TRUE,'Primary endpoint outcomes'!DX19,0)))</f>
        <v>0</v>
      </c>
      <c r="W19" s="326">
        <f>IF(ISNUMBER('Primary endpoint outcomes'!FA19)=TRUE,'Primary endpoint outcomes'!FA19,(IF(ISNUMBER('Primary endpoint outcomes'!FD19)=TRUE,'Primary endpoint outcomes'!FD19,0)))</f>
        <v>0</v>
      </c>
      <c r="X19" s="326">
        <f>IF(ISNUMBER('Primary endpoint outcomes'!FB19)=TRUE,'Primary endpoint outcomes'!FB19,(IF(ISNUMBER('Primary endpoint outcomes'!FE19)=TRUE,'Primary endpoint outcomes'!FE19,0)))</f>
        <v>0</v>
      </c>
      <c r="Y19" s="326">
        <f>IF(ISNUMBER('Primary endpoint outcomes'!FC19)=TRUE,'Primary endpoint outcomes'!FC19,(IF(ISNUMBER('Primary endpoint outcomes'!FF19)=TRUE,'Primary endpoint outcomes'!FF19,0)))</f>
        <v>0</v>
      </c>
      <c r="Z19" s="150"/>
      <c r="AA19" s="151">
        <f t="shared" si="29"/>
        <v>12</v>
      </c>
      <c r="AB19" s="153">
        <f t="shared" si="30"/>
        <v>11</v>
      </c>
      <c r="AC19" s="153">
        <f t="shared" si="31"/>
        <v>312.49790000000002</v>
      </c>
      <c r="AD19" s="151">
        <f t="shared" si="32"/>
        <v>12</v>
      </c>
      <c r="AE19" s="153">
        <f t="shared" si="33"/>
        <v>11</v>
      </c>
      <c r="AF19" s="153">
        <f t="shared" si="34"/>
        <v>576.59360000000004</v>
      </c>
      <c r="AG19" s="151">
        <f t="shared" si="35"/>
        <v>0</v>
      </c>
      <c r="AH19" s="153">
        <f t="shared" si="36"/>
        <v>-1</v>
      </c>
      <c r="AI19" s="153">
        <f t="shared" si="37"/>
        <v>0</v>
      </c>
      <c r="AJ19" s="151">
        <f t="shared" si="38"/>
        <v>0</v>
      </c>
      <c r="AK19" s="153">
        <f t="shared" si="39"/>
        <v>-1</v>
      </c>
      <c r="AL19" s="153">
        <f t="shared" si="40"/>
        <v>0</v>
      </c>
      <c r="AM19" s="151">
        <f t="shared" si="41"/>
        <v>0</v>
      </c>
      <c r="AN19" s="153">
        <f t="shared" si="42"/>
        <v>-1</v>
      </c>
      <c r="AO19" s="153">
        <f t="shared" si="43"/>
        <v>0</v>
      </c>
      <c r="AP19" s="153">
        <f t="shared" si="44"/>
        <v>22</v>
      </c>
      <c r="AQ19" s="153">
        <f t="shared" si="45"/>
        <v>889.0915</v>
      </c>
      <c r="AR19" s="153">
        <f t="shared" si="46"/>
        <v>19.580000000000002</v>
      </c>
      <c r="AS19" s="153">
        <f t="shared" si="47"/>
        <v>6.3571416532904159</v>
      </c>
      <c r="AT19" s="153">
        <f t="shared" si="48"/>
        <v>24</v>
      </c>
      <c r="AU19" s="16"/>
      <c r="AY19" s="65"/>
      <c r="AZ19" s="65"/>
    </row>
    <row r="20" spans="1:52" ht="15.75" x14ac:dyDescent="0.25">
      <c r="A20" s="152" t="str">
        <f>'Primary endpoint outcomes'!A20</f>
        <v>Alexopoulos 2003b</v>
      </c>
      <c r="B20" s="152" t="str">
        <f>CONCATENATE('Primary endpoint outcomes'!S20,'Primary endpoint outcomes'!T20)</f>
        <v>HAMD17</v>
      </c>
      <c r="C20" s="154">
        <f t="shared" si="21"/>
        <v>24.653999999999996</v>
      </c>
      <c r="D20" s="154">
        <f t="shared" si="22"/>
        <v>4.6156143309611464</v>
      </c>
      <c r="E20" s="154">
        <f t="shared" si="23"/>
        <v>25</v>
      </c>
      <c r="F20" s="21" t="str">
        <f t="shared" si="24"/>
        <v>YES</v>
      </c>
      <c r="G20" s="21" t="str">
        <f t="shared" si="25"/>
        <v>NO</v>
      </c>
      <c r="H20" s="155">
        <f t="shared" si="26"/>
        <v>0.9695995118143208</v>
      </c>
      <c r="I20" s="155">
        <f t="shared" si="27"/>
        <v>3.0400488185679198E-2</v>
      </c>
      <c r="J20" s="318">
        <f t="shared" si="28"/>
        <v>1</v>
      </c>
      <c r="K20" s="326">
        <f>IF(ISNUMBER('Primary endpoint outcomes'!U20)=TRUE,'Primary endpoint outcomes'!U20,(IF(ISNUMBER('Primary endpoint outcomes'!X20)=TRUE,'Primary endpoint outcomes'!X20,0)))</f>
        <v>23.9</v>
      </c>
      <c r="L20" s="326">
        <f>IF(ISNUMBER('Primary endpoint outcomes'!V20)=TRUE,'Primary endpoint outcomes'!V20,(IF(ISNUMBER('Primary endpoint outcomes'!Y20)=TRUE,'Primary endpoint outcomes'!Y20,0)))</f>
        <v>3.38</v>
      </c>
      <c r="M20" s="325">
        <f>IF(ISNUMBER('Primary endpoint outcomes'!W20)=TRUE,'Primary endpoint outcomes'!W20,(IF(ISNUMBER('Primary endpoint outcomes'!Z20)=TRUE,'Primary endpoint outcomes'!Z20,0)))</f>
        <v>12</v>
      </c>
      <c r="N20" s="326">
        <f>IF(ISNUMBER('Primary endpoint outcomes'!BC20)=TRUE,'Primary endpoint outcomes'!BC20,(IF(ISNUMBER('Primary endpoint outcomes'!BF20)=TRUE,'Primary endpoint outcomes'!BF20,0)))</f>
        <v>25.35</v>
      </c>
      <c r="O20" s="325">
        <f>IF(ISNUMBER('Primary endpoint outcomes'!BD20)=TRUE,'Primary endpoint outcomes'!BD20,(IF(ISNUMBER('Primary endpoint outcomes'!BG20)=TRUE,'Primary endpoint outcomes'!BG20,0)))</f>
        <v>5.51</v>
      </c>
      <c r="P20" s="325">
        <f>IF(ISNUMBER('Primary endpoint outcomes'!BE20)=TRUE,'Primary endpoint outcomes'!BE20,(IF(ISNUMBER('Primary endpoint outcomes'!BH20)=TRUE,'Primary endpoint outcomes'!BH20,0)))</f>
        <v>13</v>
      </c>
      <c r="Q20" s="326">
        <f>IF(ISNUMBER('Primary endpoint outcomes'!CK20)=TRUE,'Primary endpoint outcomes'!CK20,(IF(ISNUMBER('Primary endpoint outcomes'!CN20)=TRUE,'Primary endpoint outcomes'!CN20,0)))</f>
        <v>0</v>
      </c>
      <c r="R20" s="326">
        <f>IF(ISNUMBER('Primary endpoint outcomes'!CL20)=TRUE,'Primary endpoint outcomes'!CL20,(IF(ISNUMBER('Primary endpoint outcomes'!CO20)=TRUE,'Primary endpoint outcomes'!CO20,0)))</f>
        <v>0</v>
      </c>
      <c r="S20" s="325">
        <f>IF(ISNUMBER('Primary endpoint outcomes'!CM20)=TRUE,'Primary endpoint outcomes'!CM20,(IF(ISNUMBER('Primary endpoint outcomes'!CP20)=TRUE,'Primary endpoint outcomes'!CP20,0)))</f>
        <v>0</v>
      </c>
      <c r="T20" s="326">
        <f>IF(ISNUMBER('Primary endpoint outcomes'!DS20)=TRUE,'Primary endpoint outcomes'!DS20,(IF(ISNUMBER('Primary endpoint outcomes'!DV20)=TRUE,'Primary endpoint outcomes'!DV20,0)))</f>
        <v>0</v>
      </c>
      <c r="U20" s="326">
        <f>IF(ISNUMBER('Primary endpoint outcomes'!DT20)=TRUE,'Primary endpoint outcomes'!DT20,(IF(ISNUMBER('Primary endpoint outcomes'!DW20)=TRUE,'Primary endpoint outcomes'!DW20,0)))</f>
        <v>0</v>
      </c>
      <c r="V20" s="326">
        <f>IF(ISNUMBER('Primary endpoint outcomes'!DU20)=TRUE,'Primary endpoint outcomes'!DU20,(IF(ISNUMBER('Primary endpoint outcomes'!DX20)=TRUE,'Primary endpoint outcomes'!DX20,0)))</f>
        <v>0</v>
      </c>
      <c r="W20" s="326">
        <f>IF(ISNUMBER('Primary endpoint outcomes'!FA20)=TRUE,'Primary endpoint outcomes'!FA20,(IF(ISNUMBER('Primary endpoint outcomes'!FD20)=TRUE,'Primary endpoint outcomes'!FD20,0)))</f>
        <v>0</v>
      </c>
      <c r="X20" s="326">
        <f>IF(ISNUMBER('Primary endpoint outcomes'!FB20)=TRUE,'Primary endpoint outcomes'!FB20,(IF(ISNUMBER('Primary endpoint outcomes'!FE20)=TRUE,'Primary endpoint outcomes'!FE20,0)))</f>
        <v>0</v>
      </c>
      <c r="Y20" s="326">
        <f>IF(ISNUMBER('Primary endpoint outcomes'!FC20)=TRUE,'Primary endpoint outcomes'!FC20,(IF(ISNUMBER('Primary endpoint outcomes'!FF20)=TRUE,'Primary endpoint outcomes'!FF20,0)))</f>
        <v>0</v>
      </c>
      <c r="Z20" s="150"/>
      <c r="AA20" s="151">
        <f t="shared" si="29"/>
        <v>12</v>
      </c>
      <c r="AB20" s="153">
        <f t="shared" si="30"/>
        <v>11</v>
      </c>
      <c r="AC20" s="153">
        <f t="shared" si="31"/>
        <v>125.66839999999999</v>
      </c>
      <c r="AD20" s="151">
        <f t="shared" si="32"/>
        <v>13</v>
      </c>
      <c r="AE20" s="153">
        <f t="shared" si="33"/>
        <v>12</v>
      </c>
      <c r="AF20" s="153">
        <f t="shared" si="34"/>
        <v>364.32119999999998</v>
      </c>
      <c r="AG20" s="151">
        <f t="shared" si="35"/>
        <v>0</v>
      </c>
      <c r="AH20" s="153">
        <f t="shared" si="36"/>
        <v>-1</v>
      </c>
      <c r="AI20" s="153">
        <f t="shared" si="37"/>
        <v>0</v>
      </c>
      <c r="AJ20" s="151">
        <f t="shared" si="38"/>
        <v>0</v>
      </c>
      <c r="AK20" s="153">
        <f t="shared" si="39"/>
        <v>-1</v>
      </c>
      <c r="AL20" s="153">
        <f t="shared" si="40"/>
        <v>0</v>
      </c>
      <c r="AM20" s="151">
        <f t="shared" si="41"/>
        <v>0</v>
      </c>
      <c r="AN20" s="153">
        <f t="shared" si="42"/>
        <v>-1</v>
      </c>
      <c r="AO20" s="153">
        <f t="shared" si="43"/>
        <v>0</v>
      </c>
      <c r="AP20" s="153">
        <f t="shared" si="44"/>
        <v>23</v>
      </c>
      <c r="AQ20" s="153">
        <f t="shared" si="45"/>
        <v>489.9896</v>
      </c>
      <c r="AR20" s="153">
        <f t="shared" si="46"/>
        <v>24.653999999999996</v>
      </c>
      <c r="AS20" s="153">
        <f t="shared" si="47"/>
        <v>4.6156143309611464</v>
      </c>
      <c r="AT20" s="153">
        <f t="shared" si="48"/>
        <v>25</v>
      </c>
      <c r="AU20" s="16"/>
      <c r="AY20" s="65"/>
      <c r="AZ20" s="65"/>
    </row>
    <row r="21" spans="1:52" ht="15.75" x14ac:dyDescent="0.25">
      <c r="A21" s="152" t="str">
        <f>'Primary endpoint outcomes'!A21</f>
        <v>Allard 2004</v>
      </c>
      <c r="B21" s="152" t="str">
        <f>CONCATENATE('Primary endpoint outcomes'!S21,'Primary endpoint outcomes'!T21)</f>
        <v>MADRS10</v>
      </c>
      <c r="C21" s="154">
        <f t="shared" si="21"/>
        <v>27.295945945945949</v>
      </c>
      <c r="D21" s="154">
        <f t="shared" si="22"/>
        <v>3.6000000000000005</v>
      </c>
      <c r="E21" s="154">
        <f t="shared" si="23"/>
        <v>148</v>
      </c>
      <c r="F21" s="21" t="str">
        <f t="shared" si="24"/>
        <v>YES</v>
      </c>
      <c r="G21" s="21" t="str">
        <f t="shared" si="25"/>
        <v>NO</v>
      </c>
      <c r="H21" s="155">
        <f t="shared" si="26"/>
        <v>0.92936743467073235</v>
      </c>
      <c r="I21" s="155">
        <f t="shared" si="27"/>
        <v>7.0632565329267649E-2</v>
      </c>
      <c r="J21" s="318">
        <f t="shared" si="28"/>
        <v>1</v>
      </c>
      <c r="K21" s="326">
        <f>IF(ISNUMBER('Primary endpoint outcomes'!U21)=TRUE,'Primary endpoint outcomes'!U21,(IF(ISNUMBER('Primary endpoint outcomes'!X21)=TRUE,'Primary endpoint outcomes'!X21,0)))</f>
        <v>27.6</v>
      </c>
      <c r="L21" s="326">
        <f>IF(ISNUMBER('Primary endpoint outcomes'!V21)=TRUE,'Primary endpoint outcomes'!V21,(IF(ISNUMBER('Primary endpoint outcomes'!Y21)=TRUE,'Primary endpoint outcomes'!Y21,0)))</f>
        <v>3.6</v>
      </c>
      <c r="M21" s="325">
        <f>IF(ISNUMBER('Primary endpoint outcomes'!W21)=TRUE,'Primary endpoint outcomes'!W21,(IF(ISNUMBER('Primary endpoint outcomes'!Z21)=TRUE,'Primary endpoint outcomes'!Z21,0)))</f>
        <v>73</v>
      </c>
      <c r="N21" s="326">
        <f>IF(ISNUMBER('Primary endpoint outcomes'!BC21)=TRUE,'Primary endpoint outcomes'!BC21,(IF(ISNUMBER('Primary endpoint outcomes'!BF21)=TRUE,'Primary endpoint outcomes'!BF21,0)))</f>
        <v>27</v>
      </c>
      <c r="O21" s="325">
        <f>IF(ISNUMBER('Primary endpoint outcomes'!BD21)=TRUE,'Primary endpoint outcomes'!BD21,(IF(ISNUMBER('Primary endpoint outcomes'!BG21)=TRUE,'Primary endpoint outcomes'!BG21,0)))</f>
        <v>3.6</v>
      </c>
      <c r="P21" s="325">
        <f>IF(ISNUMBER('Primary endpoint outcomes'!BE21)=TRUE,'Primary endpoint outcomes'!BE21,(IF(ISNUMBER('Primary endpoint outcomes'!BH21)=TRUE,'Primary endpoint outcomes'!BH21,0)))</f>
        <v>75</v>
      </c>
      <c r="Q21" s="326">
        <f>IF(ISNUMBER('Primary endpoint outcomes'!CK21)=TRUE,'Primary endpoint outcomes'!CK21,(IF(ISNUMBER('Primary endpoint outcomes'!CN21)=TRUE,'Primary endpoint outcomes'!CN21,0)))</f>
        <v>0</v>
      </c>
      <c r="R21" s="326">
        <f>IF(ISNUMBER('Primary endpoint outcomes'!CL21)=TRUE,'Primary endpoint outcomes'!CL21,(IF(ISNUMBER('Primary endpoint outcomes'!CO21)=TRUE,'Primary endpoint outcomes'!CO21,0)))</f>
        <v>0</v>
      </c>
      <c r="S21" s="325">
        <f>IF(ISNUMBER('Primary endpoint outcomes'!CM21)=TRUE,'Primary endpoint outcomes'!CM21,(IF(ISNUMBER('Primary endpoint outcomes'!CP21)=TRUE,'Primary endpoint outcomes'!CP21,0)))</f>
        <v>0</v>
      </c>
      <c r="T21" s="326">
        <f>IF(ISNUMBER('Primary endpoint outcomes'!DS21)=TRUE,'Primary endpoint outcomes'!DS21,(IF(ISNUMBER('Primary endpoint outcomes'!DV21)=TRUE,'Primary endpoint outcomes'!DV21,0)))</f>
        <v>0</v>
      </c>
      <c r="U21" s="326">
        <f>IF(ISNUMBER('Primary endpoint outcomes'!DT21)=TRUE,'Primary endpoint outcomes'!DT21,(IF(ISNUMBER('Primary endpoint outcomes'!DW21)=TRUE,'Primary endpoint outcomes'!DW21,0)))</f>
        <v>0</v>
      </c>
      <c r="V21" s="326">
        <f>IF(ISNUMBER('Primary endpoint outcomes'!DU21)=TRUE,'Primary endpoint outcomes'!DU21,(IF(ISNUMBER('Primary endpoint outcomes'!DX21)=TRUE,'Primary endpoint outcomes'!DX21,0)))</f>
        <v>0</v>
      </c>
      <c r="W21" s="326">
        <f>IF(ISNUMBER('Primary endpoint outcomes'!FA21)=TRUE,'Primary endpoint outcomes'!FA21,(IF(ISNUMBER('Primary endpoint outcomes'!FD21)=TRUE,'Primary endpoint outcomes'!FD21,0)))</f>
        <v>0</v>
      </c>
      <c r="X21" s="326">
        <f>IF(ISNUMBER('Primary endpoint outcomes'!FB21)=TRUE,'Primary endpoint outcomes'!FB21,(IF(ISNUMBER('Primary endpoint outcomes'!FE21)=TRUE,'Primary endpoint outcomes'!FE21,0)))</f>
        <v>0</v>
      </c>
      <c r="Y21" s="326">
        <f>IF(ISNUMBER('Primary endpoint outcomes'!FC21)=TRUE,'Primary endpoint outcomes'!FC21,(IF(ISNUMBER('Primary endpoint outcomes'!FF21)=TRUE,'Primary endpoint outcomes'!FF21,0)))</f>
        <v>0</v>
      </c>
      <c r="Z21" s="150"/>
      <c r="AA21" s="151">
        <f t="shared" si="29"/>
        <v>73</v>
      </c>
      <c r="AB21" s="153">
        <f t="shared" si="30"/>
        <v>72</v>
      </c>
      <c r="AC21" s="153">
        <f t="shared" si="31"/>
        <v>933.12000000000012</v>
      </c>
      <c r="AD21" s="151">
        <f t="shared" si="32"/>
        <v>75</v>
      </c>
      <c r="AE21" s="153">
        <f t="shared" si="33"/>
        <v>74</v>
      </c>
      <c r="AF21" s="153">
        <f t="shared" si="34"/>
        <v>959.04000000000008</v>
      </c>
      <c r="AG21" s="151">
        <f t="shared" si="35"/>
        <v>0</v>
      </c>
      <c r="AH21" s="153">
        <f t="shared" si="36"/>
        <v>-1</v>
      </c>
      <c r="AI21" s="153">
        <f t="shared" si="37"/>
        <v>0</v>
      </c>
      <c r="AJ21" s="151">
        <f t="shared" si="38"/>
        <v>0</v>
      </c>
      <c r="AK21" s="153">
        <f t="shared" si="39"/>
        <v>-1</v>
      </c>
      <c r="AL21" s="153">
        <f t="shared" si="40"/>
        <v>0</v>
      </c>
      <c r="AM21" s="151">
        <f t="shared" si="41"/>
        <v>0</v>
      </c>
      <c r="AN21" s="153">
        <f t="shared" si="42"/>
        <v>-1</v>
      </c>
      <c r="AO21" s="153">
        <f t="shared" si="43"/>
        <v>0</v>
      </c>
      <c r="AP21" s="153">
        <f t="shared" si="44"/>
        <v>146</v>
      </c>
      <c r="AQ21" s="153">
        <f t="shared" si="45"/>
        <v>1892.1600000000003</v>
      </c>
      <c r="AR21" s="153">
        <f t="shared" si="46"/>
        <v>27.295945945945949</v>
      </c>
      <c r="AS21" s="153">
        <f t="shared" si="47"/>
        <v>3.6000000000000005</v>
      </c>
      <c r="AT21" s="153">
        <f t="shared" si="48"/>
        <v>148</v>
      </c>
      <c r="AU21" s="16"/>
      <c r="AV21" s="33"/>
      <c r="AW21" s="72"/>
      <c r="AX21" s="65"/>
      <c r="AY21" s="65"/>
      <c r="AZ21" s="65"/>
    </row>
    <row r="22" spans="1:52" ht="15.75" x14ac:dyDescent="0.25">
      <c r="A22" s="152" t="str">
        <f>'Primary endpoint outcomes'!A22</f>
        <v>Allart-van Dam 2003/2007</v>
      </c>
      <c r="B22" s="152" t="str">
        <f>CONCATENATE('Primary endpoint outcomes'!S22,'Primary endpoint outcomes'!T22)</f>
        <v>BDI-I21</v>
      </c>
      <c r="C22" s="154">
        <f t="shared" si="21"/>
        <v>15.064509803921569</v>
      </c>
      <c r="D22" s="154">
        <f t="shared" si="22"/>
        <v>6.8940017406438185</v>
      </c>
      <c r="E22" s="154">
        <f t="shared" si="23"/>
        <v>102</v>
      </c>
      <c r="F22" s="21" t="str">
        <f t="shared" si="24"/>
        <v>NO</v>
      </c>
      <c r="G22" s="21" t="str">
        <f t="shared" si="25"/>
        <v>YES</v>
      </c>
      <c r="H22" s="155">
        <f t="shared" si="26"/>
        <v>0.1572034434160885</v>
      </c>
      <c r="I22" s="155">
        <f t="shared" si="27"/>
        <v>0.8427965565839115</v>
      </c>
      <c r="J22" s="318">
        <f t="shared" si="28"/>
        <v>1</v>
      </c>
      <c r="K22" s="326">
        <f>IF(ISNUMBER('Primary endpoint outcomes'!U22)=TRUE,'Primary endpoint outcomes'!U22,(IF(ISNUMBER('Primary endpoint outcomes'!X22)=TRUE,'Primary endpoint outcomes'!X22,0)))</f>
        <v>15.78</v>
      </c>
      <c r="L22" s="326">
        <f>IF(ISNUMBER('Primary endpoint outcomes'!V22)=TRUE,'Primary endpoint outcomes'!V22,(IF(ISNUMBER('Primary endpoint outcomes'!Y22)=TRUE,'Primary endpoint outcomes'!Y22,0)))</f>
        <v>6.89</v>
      </c>
      <c r="M22" s="325">
        <f>IF(ISNUMBER('Primary endpoint outcomes'!W22)=TRUE,'Primary endpoint outcomes'!W22,(IF(ISNUMBER('Primary endpoint outcomes'!Z22)=TRUE,'Primary endpoint outcomes'!Z22,0)))</f>
        <v>61</v>
      </c>
      <c r="N22" s="326">
        <f>IF(ISNUMBER('Primary endpoint outcomes'!BC22)=TRUE,'Primary endpoint outcomes'!BC22,(IF(ISNUMBER('Primary endpoint outcomes'!BF22)=TRUE,'Primary endpoint outcomes'!BF22,0)))</f>
        <v>14</v>
      </c>
      <c r="O22" s="325">
        <f>IF(ISNUMBER('Primary endpoint outcomes'!BD22)=TRUE,'Primary endpoint outcomes'!BD22,(IF(ISNUMBER('Primary endpoint outcomes'!BG22)=TRUE,'Primary endpoint outcomes'!BG22,0)))</f>
        <v>6.9</v>
      </c>
      <c r="P22" s="325">
        <f>IF(ISNUMBER('Primary endpoint outcomes'!BE22)=TRUE,'Primary endpoint outcomes'!BE22,(IF(ISNUMBER('Primary endpoint outcomes'!BH22)=TRUE,'Primary endpoint outcomes'!BH22,0)))</f>
        <v>41</v>
      </c>
      <c r="Q22" s="326">
        <f>IF(ISNUMBER('Primary endpoint outcomes'!CK22)=TRUE,'Primary endpoint outcomes'!CK22,(IF(ISNUMBER('Primary endpoint outcomes'!CN22)=TRUE,'Primary endpoint outcomes'!CN22,0)))</f>
        <v>0</v>
      </c>
      <c r="R22" s="326">
        <f>IF(ISNUMBER('Primary endpoint outcomes'!CL22)=TRUE,'Primary endpoint outcomes'!CL22,(IF(ISNUMBER('Primary endpoint outcomes'!CO22)=TRUE,'Primary endpoint outcomes'!CO22,0)))</f>
        <v>0</v>
      </c>
      <c r="S22" s="325">
        <f>IF(ISNUMBER('Primary endpoint outcomes'!CM22)=TRUE,'Primary endpoint outcomes'!CM22,(IF(ISNUMBER('Primary endpoint outcomes'!CP22)=TRUE,'Primary endpoint outcomes'!CP22,0)))</f>
        <v>0</v>
      </c>
      <c r="T22" s="326">
        <f>IF(ISNUMBER('Primary endpoint outcomes'!DS22)=TRUE,'Primary endpoint outcomes'!DS22,(IF(ISNUMBER('Primary endpoint outcomes'!DV22)=TRUE,'Primary endpoint outcomes'!DV22,0)))</f>
        <v>0</v>
      </c>
      <c r="U22" s="326">
        <f>IF(ISNUMBER('Primary endpoint outcomes'!DT22)=TRUE,'Primary endpoint outcomes'!DT22,(IF(ISNUMBER('Primary endpoint outcomes'!DW22)=TRUE,'Primary endpoint outcomes'!DW22,0)))</f>
        <v>0</v>
      </c>
      <c r="V22" s="326">
        <f>IF(ISNUMBER('Primary endpoint outcomes'!DU22)=TRUE,'Primary endpoint outcomes'!DU22,(IF(ISNUMBER('Primary endpoint outcomes'!DX22)=TRUE,'Primary endpoint outcomes'!DX22,0)))</f>
        <v>0</v>
      </c>
      <c r="W22" s="326">
        <f>IF(ISNUMBER('Primary endpoint outcomes'!FA22)=TRUE,'Primary endpoint outcomes'!FA22,(IF(ISNUMBER('Primary endpoint outcomes'!FD22)=TRUE,'Primary endpoint outcomes'!FD22,0)))</f>
        <v>0</v>
      </c>
      <c r="X22" s="326">
        <f>IF(ISNUMBER('Primary endpoint outcomes'!FB22)=TRUE,'Primary endpoint outcomes'!FB22,(IF(ISNUMBER('Primary endpoint outcomes'!FE22)=TRUE,'Primary endpoint outcomes'!FE22,0)))</f>
        <v>0</v>
      </c>
      <c r="Y22" s="326">
        <f>IF(ISNUMBER('Primary endpoint outcomes'!FC22)=TRUE,'Primary endpoint outcomes'!FC22,(IF(ISNUMBER('Primary endpoint outcomes'!FF22)=TRUE,'Primary endpoint outcomes'!FF22,0)))</f>
        <v>0</v>
      </c>
      <c r="Z22" s="150"/>
      <c r="AA22" s="151">
        <f t="shared" si="29"/>
        <v>61</v>
      </c>
      <c r="AB22" s="153">
        <f t="shared" si="30"/>
        <v>60</v>
      </c>
      <c r="AC22" s="153">
        <f t="shared" si="31"/>
        <v>2848.326</v>
      </c>
      <c r="AD22" s="151">
        <f t="shared" si="32"/>
        <v>41</v>
      </c>
      <c r="AE22" s="153">
        <f t="shared" si="33"/>
        <v>40</v>
      </c>
      <c r="AF22" s="153">
        <f t="shared" si="34"/>
        <v>1904.4000000000003</v>
      </c>
      <c r="AG22" s="151">
        <f t="shared" si="35"/>
        <v>0</v>
      </c>
      <c r="AH22" s="153">
        <f t="shared" si="36"/>
        <v>-1</v>
      </c>
      <c r="AI22" s="153">
        <f t="shared" si="37"/>
        <v>0</v>
      </c>
      <c r="AJ22" s="151">
        <f t="shared" si="38"/>
        <v>0</v>
      </c>
      <c r="AK22" s="153">
        <f t="shared" si="39"/>
        <v>-1</v>
      </c>
      <c r="AL22" s="153">
        <f t="shared" si="40"/>
        <v>0</v>
      </c>
      <c r="AM22" s="151">
        <f t="shared" si="41"/>
        <v>0</v>
      </c>
      <c r="AN22" s="153">
        <f t="shared" si="42"/>
        <v>-1</v>
      </c>
      <c r="AO22" s="153">
        <f t="shared" si="43"/>
        <v>0</v>
      </c>
      <c r="AP22" s="153">
        <f t="shared" si="44"/>
        <v>100</v>
      </c>
      <c r="AQ22" s="153">
        <f t="shared" si="45"/>
        <v>4752.7260000000006</v>
      </c>
      <c r="AR22" s="153">
        <f t="shared" si="46"/>
        <v>15.064509803921569</v>
      </c>
      <c r="AS22" s="153">
        <f t="shared" si="47"/>
        <v>6.8940017406438185</v>
      </c>
      <c r="AT22" s="153">
        <f t="shared" si="48"/>
        <v>102</v>
      </c>
      <c r="AU22" s="16"/>
      <c r="AV22" s="33"/>
      <c r="AW22" s="72"/>
      <c r="AX22" s="65"/>
      <c r="AY22" s="65"/>
      <c r="AZ22" s="65"/>
    </row>
    <row r="23" spans="1:52" ht="15.75" x14ac:dyDescent="0.25">
      <c r="A23" s="152" t="str">
        <f>'Primary endpoint outcomes'!A23</f>
        <v>Allen 2006</v>
      </c>
      <c r="B23" s="152" t="str">
        <f>CONCATENATE('Primary endpoint outcomes'!S23,'Primary endpoint outcomes'!T23)</f>
        <v>HAMD17</v>
      </c>
      <c r="C23" s="154">
        <f t="shared" si="21"/>
        <v>22.307947019867548</v>
      </c>
      <c r="D23" s="154">
        <f t="shared" si="22"/>
        <v>4.6720560900002157</v>
      </c>
      <c r="E23" s="154">
        <f t="shared" si="23"/>
        <v>151</v>
      </c>
      <c r="F23" s="21" t="str">
        <f t="shared" si="24"/>
        <v>YES</v>
      </c>
      <c r="G23" s="21" t="str">
        <f t="shared" si="25"/>
        <v>NO</v>
      </c>
      <c r="H23" s="155">
        <f t="shared" si="26"/>
        <v>0.9115150507996671</v>
      </c>
      <c r="I23" s="155">
        <f t="shared" si="27"/>
        <v>8.8484949200332896E-2</v>
      </c>
      <c r="J23" s="318">
        <f t="shared" si="28"/>
        <v>1</v>
      </c>
      <c r="K23" s="326">
        <f>IF(ISNUMBER('Primary endpoint outcomes'!U23)=TRUE,'Primary endpoint outcomes'!U23,(IF(ISNUMBER('Primary endpoint outcomes'!X23)=TRUE,'Primary endpoint outcomes'!X23,0)))</f>
        <v>22.1</v>
      </c>
      <c r="L23" s="326">
        <f>IF(ISNUMBER('Primary endpoint outcomes'!V23)=TRUE,'Primary endpoint outcomes'!V23,(IF(ISNUMBER('Primary endpoint outcomes'!Y23)=TRUE,'Primary endpoint outcomes'!Y23,0)))</f>
        <v>4.8</v>
      </c>
      <c r="M23" s="325">
        <f>IF(ISNUMBER('Primary endpoint outcomes'!W23)=TRUE,'Primary endpoint outcomes'!W23,(IF(ISNUMBER('Primary endpoint outcomes'!Z23)=TRUE,'Primary endpoint outcomes'!Z23,0)))</f>
        <v>49</v>
      </c>
      <c r="N23" s="326">
        <f>IF(ISNUMBER('Primary endpoint outcomes'!BC23)=TRUE,'Primary endpoint outcomes'!BC23,(IF(ISNUMBER('Primary endpoint outcomes'!BF23)=TRUE,'Primary endpoint outcomes'!BF23,0)))</f>
        <v>22</v>
      </c>
      <c r="O23" s="325">
        <f>IF(ISNUMBER('Primary endpoint outcomes'!BD23)=TRUE,'Primary endpoint outcomes'!BD23,(IF(ISNUMBER('Primary endpoint outcomes'!BG23)=TRUE,'Primary endpoint outcomes'!BG23,0)))</f>
        <v>5</v>
      </c>
      <c r="P23" s="325">
        <f>IF(ISNUMBER('Primary endpoint outcomes'!BE23)=TRUE,'Primary endpoint outcomes'!BE23,(IF(ISNUMBER('Primary endpoint outcomes'!BH23)=TRUE,'Primary endpoint outcomes'!BH23,0)))</f>
        <v>50</v>
      </c>
      <c r="Q23" s="326">
        <f>IF(ISNUMBER('Primary endpoint outcomes'!CK23)=TRUE,'Primary endpoint outcomes'!CK23,(IF(ISNUMBER('Primary endpoint outcomes'!CN23)=TRUE,'Primary endpoint outcomes'!CN23,0)))</f>
        <v>22.8</v>
      </c>
      <c r="R23" s="326">
        <f>IF(ISNUMBER('Primary endpoint outcomes'!CL23)=TRUE,'Primary endpoint outcomes'!CL23,(IF(ISNUMBER('Primary endpoint outcomes'!CO23)=TRUE,'Primary endpoint outcomes'!CO23,0)))</f>
        <v>4.2</v>
      </c>
      <c r="S23" s="325">
        <f>IF(ISNUMBER('Primary endpoint outcomes'!CM23)=TRUE,'Primary endpoint outcomes'!CM23,(IF(ISNUMBER('Primary endpoint outcomes'!CP23)=TRUE,'Primary endpoint outcomes'!CP23,0)))</f>
        <v>52</v>
      </c>
      <c r="T23" s="326">
        <f>IF(ISNUMBER('Primary endpoint outcomes'!DS23)=TRUE,'Primary endpoint outcomes'!DS23,(IF(ISNUMBER('Primary endpoint outcomes'!DV23)=TRUE,'Primary endpoint outcomes'!DV23,0)))</f>
        <v>0</v>
      </c>
      <c r="U23" s="326">
        <f>IF(ISNUMBER('Primary endpoint outcomes'!DT23)=TRUE,'Primary endpoint outcomes'!DT23,(IF(ISNUMBER('Primary endpoint outcomes'!DW23)=TRUE,'Primary endpoint outcomes'!DW23,0)))</f>
        <v>0</v>
      </c>
      <c r="V23" s="326">
        <f>IF(ISNUMBER('Primary endpoint outcomes'!DU23)=TRUE,'Primary endpoint outcomes'!DU23,(IF(ISNUMBER('Primary endpoint outcomes'!DX23)=TRUE,'Primary endpoint outcomes'!DX23,0)))</f>
        <v>0</v>
      </c>
      <c r="W23" s="326">
        <f>IF(ISNUMBER('Primary endpoint outcomes'!FA23)=TRUE,'Primary endpoint outcomes'!FA23,(IF(ISNUMBER('Primary endpoint outcomes'!FD23)=TRUE,'Primary endpoint outcomes'!FD23,0)))</f>
        <v>0</v>
      </c>
      <c r="X23" s="326">
        <f>IF(ISNUMBER('Primary endpoint outcomes'!FB23)=TRUE,'Primary endpoint outcomes'!FB23,(IF(ISNUMBER('Primary endpoint outcomes'!FE23)=TRUE,'Primary endpoint outcomes'!FE23,0)))</f>
        <v>0</v>
      </c>
      <c r="Y23" s="326">
        <f>IF(ISNUMBER('Primary endpoint outcomes'!FC23)=TRUE,'Primary endpoint outcomes'!FC23,(IF(ISNUMBER('Primary endpoint outcomes'!FF23)=TRUE,'Primary endpoint outcomes'!FF23,0)))</f>
        <v>0</v>
      </c>
      <c r="Z23" s="150"/>
      <c r="AA23" s="151">
        <f t="shared" si="29"/>
        <v>49</v>
      </c>
      <c r="AB23" s="153">
        <f t="shared" si="30"/>
        <v>48</v>
      </c>
      <c r="AC23" s="153">
        <f t="shared" si="31"/>
        <v>1105.92</v>
      </c>
      <c r="AD23" s="151">
        <f t="shared" si="32"/>
        <v>50</v>
      </c>
      <c r="AE23" s="153">
        <f t="shared" si="33"/>
        <v>49</v>
      </c>
      <c r="AF23" s="153">
        <f t="shared" si="34"/>
        <v>1225</v>
      </c>
      <c r="AG23" s="151">
        <f t="shared" si="35"/>
        <v>52</v>
      </c>
      <c r="AH23" s="153">
        <f t="shared" si="36"/>
        <v>51</v>
      </c>
      <c r="AI23" s="153">
        <f t="shared" si="37"/>
        <v>899.64</v>
      </c>
      <c r="AJ23" s="151">
        <f t="shared" si="38"/>
        <v>0</v>
      </c>
      <c r="AK23" s="153">
        <f t="shared" si="39"/>
        <v>-1</v>
      </c>
      <c r="AL23" s="153">
        <f t="shared" si="40"/>
        <v>0</v>
      </c>
      <c r="AM23" s="151">
        <f t="shared" si="41"/>
        <v>0</v>
      </c>
      <c r="AN23" s="153">
        <f t="shared" si="42"/>
        <v>-1</v>
      </c>
      <c r="AO23" s="153">
        <f t="shared" si="43"/>
        <v>0</v>
      </c>
      <c r="AP23" s="153">
        <f t="shared" si="44"/>
        <v>148</v>
      </c>
      <c r="AQ23" s="153">
        <f t="shared" si="45"/>
        <v>3230.56</v>
      </c>
      <c r="AR23" s="153">
        <f t="shared" si="46"/>
        <v>22.307947019867548</v>
      </c>
      <c r="AS23" s="153">
        <f t="shared" si="47"/>
        <v>4.6720560900002157</v>
      </c>
      <c r="AT23" s="153">
        <f t="shared" si="48"/>
        <v>151</v>
      </c>
      <c r="AU23" s="16"/>
      <c r="AV23" s="34"/>
      <c r="AW23" s="73"/>
      <c r="AY23" s="65"/>
      <c r="AZ23" s="65"/>
    </row>
    <row r="24" spans="1:52" ht="15.75" x14ac:dyDescent="0.25">
      <c r="A24" s="152" t="str">
        <f>'Primary endpoint outcomes'!A24</f>
        <v>Alsaraireh 2017</v>
      </c>
      <c r="B24" s="152" t="str">
        <f>CONCATENATE('Primary endpoint outcomes'!S24,'Primary endpoint outcomes'!T24)</f>
        <v>CES-D20</v>
      </c>
      <c r="C24" s="154">
        <f t="shared" si="21"/>
        <v>32.646408839779006</v>
      </c>
      <c r="D24" s="154">
        <f t="shared" si="22"/>
        <v>12.409822204642497</v>
      </c>
      <c r="E24" s="154">
        <f t="shared" si="23"/>
        <v>181</v>
      </c>
      <c r="F24" s="21" t="str">
        <f t="shared" si="24"/>
        <v>NO</v>
      </c>
      <c r="G24" s="21" t="str">
        <f t="shared" si="25"/>
        <v>YES</v>
      </c>
      <c r="H24" s="155">
        <f t="shared" si="26"/>
        <v>0.39348902550808451</v>
      </c>
      <c r="I24" s="155">
        <f t="shared" si="27"/>
        <v>0.60651097449191549</v>
      </c>
      <c r="J24" s="318">
        <f t="shared" si="28"/>
        <v>1</v>
      </c>
      <c r="K24" s="326">
        <f>IF(ISNUMBER('Primary endpoint outcomes'!U24)=TRUE,'Primary endpoint outcomes'!U24,(IF(ISNUMBER('Primary endpoint outcomes'!X24)=TRUE,'Primary endpoint outcomes'!X24,0)))</f>
        <v>32</v>
      </c>
      <c r="L24" s="326">
        <f>IF(ISNUMBER('Primary endpoint outcomes'!V24)=TRUE,'Primary endpoint outcomes'!V24,(IF(ISNUMBER('Primary endpoint outcomes'!Y24)=TRUE,'Primary endpoint outcomes'!Y24,0)))</f>
        <v>13.5</v>
      </c>
      <c r="M24" s="325">
        <f>IF(ISNUMBER('Primary endpoint outcomes'!W24)=TRUE,'Primary endpoint outcomes'!W24,(IF(ISNUMBER('Primary endpoint outcomes'!Z24)=TRUE,'Primary endpoint outcomes'!Z24,0)))</f>
        <v>91</v>
      </c>
      <c r="N24" s="326">
        <f>IF(ISNUMBER('Primary endpoint outcomes'!BC24)=TRUE,'Primary endpoint outcomes'!BC24,(IF(ISNUMBER('Primary endpoint outcomes'!BF24)=TRUE,'Primary endpoint outcomes'!BF24,0)))</f>
        <v>33.299999999999997</v>
      </c>
      <c r="O24" s="325">
        <f>IF(ISNUMBER('Primary endpoint outcomes'!BD24)=TRUE,'Primary endpoint outcomes'!BD24,(IF(ISNUMBER('Primary endpoint outcomes'!BG24)=TRUE,'Primary endpoint outcomes'!BG24,0)))</f>
        <v>11.2</v>
      </c>
      <c r="P24" s="325">
        <f>IF(ISNUMBER('Primary endpoint outcomes'!BE24)=TRUE,'Primary endpoint outcomes'!BE24,(IF(ISNUMBER('Primary endpoint outcomes'!BH24)=TRUE,'Primary endpoint outcomes'!BH24,0)))</f>
        <v>90</v>
      </c>
      <c r="Q24" s="326">
        <f>IF(ISNUMBER('Primary endpoint outcomes'!CK24)=TRUE,'Primary endpoint outcomes'!CK24,(IF(ISNUMBER('Primary endpoint outcomes'!CN24)=TRUE,'Primary endpoint outcomes'!CN24,0)))</f>
        <v>0</v>
      </c>
      <c r="R24" s="326">
        <f>IF(ISNUMBER('Primary endpoint outcomes'!CL24)=TRUE,'Primary endpoint outcomes'!CL24,(IF(ISNUMBER('Primary endpoint outcomes'!CO24)=TRUE,'Primary endpoint outcomes'!CO24,0)))</f>
        <v>0</v>
      </c>
      <c r="S24" s="325">
        <f>IF(ISNUMBER('Primary endpoint outcomes'!CM24)=TRUE,'Primary endpoint outcomes'!CM24,(IF(ISNUMBER('Primary endpoint outcomes'!CP24)=TRUE,'Primary endpoint outcomes'!CP24,0)))</f>
        <v>0</v>
      </c>
      <c r="T24" s="326">
        <f>IF(ISNUMBER('Primary endpoint outcomes'!DS24)=TRUE,'Primary endpoint outcomes'!DS24,(IF(ISNUMBER('Primary endpoint outcomes'!DV24)=TRUE,'Primary endpoint outcomes'!DV24,0)))</f>
        <v>0</v>
      </c>
      <c r="U24" s="326">
        <f>IF(ISNUMBER('Primary endpoint outcomes'!DT24)=TRUE,'Primary endpoint outcomes'!DT24,(IF(ISNUMBER('Primary endpoint outcomes'!DW24)=TRUE,'Primary endpoint outcomes'!DW24,0)))</f>
        <v>0</v>
      </c>
      <c r="V24" s="326">
        <f>IF(ISNUMBER('Primary endpoint outcomes'!DU24)=TRUE,'Primary endpoint outcomes'!DU24,(IF(ISNUMBER('Primary endpoint outcomes'!DX24)=TRUE,'Primary endpoint outcomes'!DX24,0)))</f>
        <v>0</v>
      </c>
      <c r="W24" s="326">
        <f>IF(ISNUMBER('Primary endpoint outcomes'!FA24)=TRUE,'Primary endpoint outcomes'!FA24,(IF(ISNUMBER('Primary endpoint outcomes'!FD24)=TRUE,'Primary endpoint outcomes'!FD24,0)))</f>
        <v>0</v>
      </c>
      <c r="X24" s="326">
        <f>IF(ISNUMBER('Primary endpoint outcomes'!FB24)=TRUE,'Primary endpoint outcomes'!FB24,(IF(ISNUMBER('Primary endpoint outcomes'!FE24)=TRUE,'Primary endpoint outcomes'!FE24,0)))</f>
        <v>0</v>
      </c>
      <c r="Y24" s="326">
        <f>IF(ISNUMBER('Primary endpoint outcomes'!FC24)=TRUE,'Primary endpoint outcomes'!FC24,(IF(ISNUMBER('Primary endpoint outcomes'!FF24)=TRUE,'Primary endpoint outcomes'!FF24,0)))</f>
        <v>0</v>
      </c>
      <c r="Z24" s="150"/>
      <c r="AA24" s="151">
        <f t="shared" si="29"/>
        <v>91</v>
      </c>
      <c r="AB24" s="153">
        <f t="shared" si="30"/>
        <v>90</v>
      </c>
      <c r="AC24" s="153">
        <f t="shared" si="31"/>
        <v>16402.5</v>
      </c>
      <c r="AD24" s="151">
        <f t="shared" si="32"/>
        <v>90</v>
      </c>
      <c r="AE24" s="153">
        <f t="shared" si="33"/>
        <v>89</v>
      </c>
      <c r="AF24" s="153">
        <f t="shared" si="34"/>
        <v>11164.159999999998</v>
      </c>
      <c r="AG24" s="151">
        <f t="shared" si="35"/>
        <v>0</v>
      </c>
      <c r="AH24" s="153">
        <f t="shared" si="36"/>
        <v>-1</v>
      </c>
      <c r="AI24" s="153">
        <f t="shared" si="37"/>
        <v>0</v>
      </c>
      <c r="AJ24" s="151">
        <f t="shared" si="38"/>
        <v>0</v>
      </c>
      <c r="AK24" s="153">
        <f t="shared" si="39"/>
        <v>-1</v>
      </c>
      <c r="AL24" s="153">
        <f t="shared" si="40"/>
        <v>0</v>
      </c>
      <c r="AM24" s="151">
        <f t="shared" si="41"/>
        <v>0</v>
      </c>
      <c r="AN24" s="153">
        <f t="shared" si="42"/>
        <v>-1</v>
      </c>
      <c r="AO24" s="153">
        <f t="shared" si="43"/>
        <v>0</v>
      </c>
      <c r="AP24" s="153">
        <f t="shared" si="44"/>
        <v>179</v>
      </c>
      <c r="AQ24" s="153">
        <f t="shared" si="45"/>
        <v>27566.659999999996</v>
      </c>
      <c r="AR24" s="153">
        <f t="shared" si="46"/>
        <v>32.646408839779006</v>
      </c>
      <c r="AS24" s="153">
        <f t="shared" si="47"/>
        <v>12.409822204642497</v>
      </c>
      <c r="AT24" s="153">
        <f t="shared" si="48"/>
        <v>181</v>
      </c>
      <c r="AU24" s="16"/>
      <c r="AY24" s="65"/>
      <c r="AZ24" s="65"/>
    </row>
    <row r="25" spans="1:52" ht="15.75" x14ac:dyDescent="0.25">
      <c r="A25" s="152" t="str">
        <f>'Primary endpoint outcomes'!A25</f>
        <v>Altamura 1989a</v>
      </c>
      <c r="B25" s="152" t="str">
        <f>CONCATENATE('Primary endpoint outcomes'!S25,'Primary endpoint outcomes'!T25)</f>
        <v>HAMD21</v>
      </c>
      <c r="C25" s="154">
        <f t="shared" si="21"/>
        <v>29.350547945205481</v>
      </c>
      <c r="D25" s="154">
        <f t="shared" si="22"/>
        <v>7.5686287295038079</v>
      </c>
      <c r="E25" s="154">
        <f t="shared" si="23"/>
        <v>73</v>
      </c>
      <c r="F25" s="21" t="str">
        <f t="shared" si="24"/>
        <v>YES</v>
      </c>
      <c r="G25" s="21" t="str">
        <f t="shared" si="25"/>
        <v>NO</v>
      </c>
      <c r="H25" s="155">
        <f t="shared" si="26"/>
        <v>0.96112830280863759</v>
      </c>
      <c r="I25" s="155">
        <f t="shared" si="27"/>
        <v>3.8871697191362409E-2</v>
      </c>
      <c r="J25" s="318">
        <f t="shared" si="28"/>
        <v>1</v>
      </c>
      <c r="K25" s="326">
        <f>IF(ISNUMBER('Primary endpoint outcomes'!U25)=TRUE,'Primary endpoint outcomes'!U25,(IF(ISNUMBER('Primary endpoint outcomes'!X25)=TRUE,'Primary endpoint outcomes'!X25,0)))</f>
        <v>29.68</v>
      </c>
      <c r="L25" s="326">
        <f>IF(ISNUMBER('Primary endpoint outcomes'!V25)=TRUE,'Primary endpoint outcomes'!V25,(IF(ISNUMBER('Primary endpoint outcomes'!Y25)=TRUE,'Primary endpoint outcomes'!Y25,0)))</f>
        <v>6.98</v>
      </c>
      <c r="M25" s="325">
        <f>IF(ISNUMBER('Primary endpoint outcomes'!W25)=TRUE,'Primary endpoint outcomes'!W25,(IF(ISNUMBER('Primary endpoint outcomes'!Z25)=TRUE,'Primary endpoint outcomes'!Z25,0)))</f>
        <v>36</v>
      </c>
      <c r="N25" s="326">
        <f>IF(ISNUMBER('Primary endpoint outcomes'!BC25)=TRUE,'Primary endpoint outcomes'!BC25,(IF(ISNUMBER('Primary endpoint outcomes'!BF25)=TRUE,'Primary endpoint outcomes'!BF25,0)))</f>
        <v>29.03</v>
      </c>
      <c r="O25" s="325">
        <f>IF(ISNUMBER('Primary endpoint outcomes'!BD25)=TRUE,'Primary endpoint outcomes'!BD25,(IF(ISNUMBER('Primary endpoint outcomes'!BG25)=TRUE,'Primary endpoint outcomes'!BG25,0)))</f>
        <v>8.1</v>
      </c>
      <c r="P25" s="325">
        <f>IF(ISNUMBER('Primary endpoint outcomes'!BE25)=TRUE,'Primary endpoint outcomes'!BE25,(IF(ISNUMBER('Primary endpoint outcomes'!BH25)=TRUE,'Primary endpoint outcomes'!BH25,0)))</f>
        <v>37</v>
      </c>
      <c r="Q25" s="326">
        <f>IF(ISNUMBER('Primary endpoint outcomes'!CK25)=TRUE,'Primary endpoint outcomes'!CK25,(IF(ISNUMBER('Primary endpoint outcomes'!CN25)=TRUE,'Primary endpoint outcomes'!CN25,0)))</f>
        <v>0</v>
      </c>
      <c r="R25" s="326">
        <f>IF(ISNUMBER('Primary endpoint outcomes'!CL25)=TRUE,'Primary endpoint outcomes'!CL25,(IF(ISNUMBER('Primary endpoint outcomes'!CO25)=TRUE,'Primary endpoint outcomes'!CO25,0)))</f>
        <v>0</v>
      </c>
      <c r="S25" s="325">
        <f>IF(ISNUMBER('Primary endpoint outcomes'!CM25)=TRUE,'Primary endpoint outcomes'!CM25,(IF(ISNUMBER('Primary endpoint outcomes'!CP25)=TRUE,'Primary endpoint outcomes'!CP25,0)))</f>
        <v>0</v>
      </c>
      <c r="T25" s="326">
        <f>IF(ISNUMBER('Primary endpoint outcomes'!DS25)=TRUE,'Primary endpoint outcomes'!DS25,(IF(ISNUMBER('Primary endpoint outcomes'!DV25)=TRUE,'Primary endpoint outcomes'!DV25,0)))</f>
        <v>0</v>
      </c>
      <c r="U25" s="326">
        <f>IF(ISNUMBER('Primary endpoint outcomes'!DT25)=TRUE,'Primary endpoint outcomes'!DT25,(IF(ISNUMBER('Primary endpoint outcomes'!DW25)=TRUE,'Primary endpoint outcomes'!DW25,0)))</f>
        <v>0</v>
      </c>
      <c r="V25" s="326">
        <f>IF(ISNUMBER('Primary endpoint outcomes'!DU25)=TRUE,'Primary endpoint outcomes'!DU25,(IF(ISNUMBER('Primary endpoint outcomes'!DX25)=TRUE,'Primary endpoint outcomes'!DX25,0)))</f>
        <v>0</v>
      </c>
      <c r="W25" s="326">
        <f>IF(ISNUMBER('Primary endpoint outcomes'!FA25)=TRUE,'Primary endpoint outcomes'!FA25,(IF(ISNUMBER('Primary endpoint outcomes'!FD25)=TRUE,'Primary endpoint outcomes'!FD25,0)))</f>
        <v>0</v>
      </c>
      <c r="X25" s="326">
        <f>IF(ISNUMBER('Primary endpoint outcomes'!FB25)=TRUE,'Primary endpoint outcomes'!FB25,(IF(ISNUMBER('Primary endpoint outcomes'!FE25)=TRUE,'Primary endpoint outcomes'!FE25,0)))</f>
        <v>0</v>
      </c>
      <c r="Y25" s="326">
        <f>IF(ISNUMBER('Primary endpoint outcomes'!FC25)=TRUE,'Primary endpoint outcomes'!FC25,(IF(ISNUMBER('Primary endpoint outcomes'!FF25)=TRUE,'Primary endpoint outcomes'!FF25,0)))</f>
        <v>0</v>
      </c>
      <c r="Z25" s="150"/>
      <c r="AA25" s="151">
        <f t="shared" si="29"/>
        <v>36</v>
      </c>
      <c r="AB25" s="153">
        <f t="shared" si="30"/>
        <v>35</v>
      </c>
      <c r="AC25" s="153">
        <f t="shared" si="31"/>
        <v>1705.2140000000002</v>
      </c>
      <c r="AD25" s="151">
        <f t="shared" si="32"/>
        <v>37</v>
      </c>
      <c r="AE25" s="153">
        <f t="shared" si="33"/>
        <v>36</v>
      </c>
      <c r="AF25" s="153">
        <f t="shared" si="34"/>
        <v>2361.96</v>
      </c>
      <c r="AG25" s="151">
        <f t="shared" si="35"/>
        <v>0</v>
      </c>
      <c r="AH25" s="153">
        <f t="shared" si="36"/>
        <v>-1</v>
      </c>
      <c r="AI25" s="153">
        <f t="shared" si="37"/>
        <v>0</v>
      </c>
      <c r="AJ25" s="151">
        <f t="shared" si="38"/>
        <v>0</v>
      </c>
      <c r="AK25" s="153">
        <f t="shared" si="39"/>
        <v>-1</v>
      </c>
      <c r="AL25" s="153">
        <f t="shared" si="40"/>
        <v>0</v>
      </c>
      <c r="AM25" s="151">
        <f t="shared" si="41"/>
        <v>0</v>
      </c>
      <c r="AN25" s="153">
        <f t="shared" si="42"/>
        <v>-1</v>
      </c>
      <c r="AO25" s="153">
        <f t="shared" si="43"/>
        <v>0</v>
      </c>
      <c r="AP25" s="153">
        <f t="shared" si="44"/>
        <v>71</v>
      </c>
      <c r="AQ25" s="153">
        <f t="shared" si="45"/>
        <v>4067.174</v>
      </c>
      <c r="AR25" s="153">
        <f t="shared" si="46"/>
        <v>29.350547945205481</v>
      </c>
      <c r="AS25" s="153">
        <f t="shared" si="47"/>
        <v>7.5686287295038079</v>
      </c>
      <c r="AT25" s="153">
        <f t="shared" si="48"/>
        <v>73</v>
      </c>
      <c r="AU25" s="16"/>
      <c r="AY25" s="65"/>
      <c r="AZ25" s="65"/>
    </row>
    <row r="26" spans="1:52" ht="15.75" x14ac:dyDescent="0.25">
      <c r="A26" s="152" t="str">
        <f>'Primary endpoint outcomes'!A26</f>
        <v>Altamura 2017</v>
      </c>
      <c r="B26" s="152" t="str">
        <f>CONCATENATE('Primary endpoint outcomes'!S26,'Primary endpoint outcomes'!T26)</f>
        <v>HAMD21</v>
      </c>
      <c r="C26" s="154">
        <f t="shared" si="21"/>
        <v>14.44048780487805</v>
      </c>
      <c r="D26" s="154">
        <f t="shared" si="22"/>
        <v>7.030421623567694</v>
      </c>
      <c r="E26" s="154">
        <f t="shared" si="23"/>
        <v>41</v>
      </c>
      <c r="F26" s="21" t="str">
        <f t="shared" si="24"/>
        <v>NO</v>
      </c>
      <c r="G26" s="21" t="str">
        <f t="shared" si="25"/>
        <v>YES</v>
      </c>
      <c r="H26" s="155">
        <f t="shared" si="26"/>
        <v>0.41222567207318139</v>
      </c>
      <c r="I26" s="155">
        <f t="shared" si="27"/>
        <v>0.58777432792681861</v>
      </c>
      <c r="J26" s="318">
        <f t="shared" si="28"/>
        <v>1</v>
      </c>
      <c r="K26" s="326">
        <f>IF(ISNUMBER('Primary endpoint outcomes'!U26)=TRUE,'Primary endpoint outcomes'!U26,(IF(ISNUMBER('Primary endpoint outcomes'!X26)=TRUE,'Primary endpoint outcomes'!X26,0)))</f>
        <v>14.06</v>
      </c>
      <c r="L26" s="326">
        <f>IF(ISNUMBER('Primary endpoint outcomes'!V26)=TRUE,'Primary endpoint outcomes'!V26,(IF(ISNUMBER('Primary endpoint outcomes'!Y26)=TRUE,'Primary endpoint outcomes'!Y26,0)))</f>
        <v>7.2</v>
      </c>
      <c r="M26" s="325">
        <f>IF(ISNUMBER('Primary endpoint outcomes'!W26)=TRUE,'Primary endpoint outcomes'!W26,(IF(ISNUMBER('Primary endpoint outcomes'!Z26)=TRUE,'Primary endpoint outcomes'!Z26,0)))</f>
        <v>17</v>
      </c>
      <c r="N26" s="326">
        <f>IF(ISNUMBER('Primary endpoint outcomes'!BC26)=TRUE,'Primary endpoint outcomes'!BC26,(IF(ISNUMBER('Primary endpoint outcomes'!BF26)=TRUE,'Primary endpoint outcomes'!BF26,0)))</f>
        <v>14.71</v>
      </c>
      <c r="O26" s="325">
        <f>IF(ISNUMBER('Primary endpoint outcomes'!BD26)=TRUE,'Primary endpoint outcomes'!BD26,(IF(ISNUMBER('Primary endpoint outcomes'!BG26)=TRUE,'Primary endpoint outcomes'!BG26,0)))</f>
        <v>6.91</v>
      </c>
      <c r="P26" s="325">
        <f>IF(ISNUMBER('Primary endpoint outcomes'!BE26)=TRUE,'Primary endpoint outcomes'!BE26,(IF(ISNUMBER('Primary endpoint outcomes'!BH26)=TRUE,'Primary endpoint outcomes'!BH26,0)))</f>
        <v>24</v>
      </c>
      <c r="Q26" s="326">
        <f>IF(ISNUMBER('Primary endpoint outcomes'!CK26)=TRUE,'Primary endpoint outcomes'!CK26,(IF(ISNUMBER('Primary endpoint outcomes'!CN26)=TRUE,'Primary endpoint outcomes'!CN26,0)))</f>
        <v>0</v>
      </c>
      <c r="R26" s="326">
        <f>IF(ISNUMBER('Primary endpoint outcomes'!CL26)=TRUE,'Primary endpoint outcomes'!CL26,(IF(ISNUMBER('Primary endpoint outcomes'!CO26)=TRUE,'Primary endpoint outcomes'!CO26,0)))</f>
        <v>0</v>
      </c>
      <c r="S26" s="325">
        <f>IF(ISNUMBER('Primary endpoint outcomes'!CM26)=TRUE,'Primary endpoint outcomes'!CM26,(IF(ISNUMBER('Primary endpoint outcomes'!CP26)=TRUE,'Primary endpoint outcomes'!CP26,0)))</f>
        <v>0</v>
      </c>
      <c r="T26" s="326">
        <f>IF(ISNUMBER('Primary endpoint outcomes'!DS26)=TRUE,'Primary endpoint outcomes'!DS26,(IF(ISNUMBER('Primary endpoint outcomes'!DV26)=TRUE,'Primary endpoint outcomes'!DV26,0)))</f>
        <v>0</v>
      </c>
      <c r="U26" s="326">
        <f>IF(ISNUMBER('Primary endpoint outcomes'!DT26)=TRUE,'Primary endpoint outcomes'!DT26,(IF(ISNUMBER('Primary endpoint outcomes'!DW26)=TRUE,'Primary endpoint outcomes'!DW26,0)))</f>
        <v>0</v>
      </c>
      <c r="V26" s="326">
        <f>IF(ISNUMBER('Primary endpoint outcomes'!DU26)=TRUE,'Primary endpoint outcomes'!DU26,(IF(ISNUMBER('Primary endpoint outcomes'!DX26)=TRUE,'Primary endpoint outcomes'!DX26,0)))</f>
        <v>0</v>
      </c>
      <c r="W26" s="326">
        <f>IF(ISNUMBER('Primary endpoint outcomes'!FA26)=TRUE,'Primary endpoint outcomes'!FA26,(IF(ISNUMBER('Primary endpoint outcomes'!FD26)=TRUE,'Primary endpoint outcomes'!FD26,0)))</f>
        <v>0</v>
      </c>
      <c r="X26" s="326">
        <f>IF(ISNUMBER('Primary endpoint outcomes'!FB26)=TRUE,'Primary endpoint outcomes'!FB26,(IF(ISNUMBER('Primary endpoint outcomes'!FE26)=TRUE,'Primary endpoint outcomes'!FE26,0)))</f>
        <v>0</v>
      </c>
      <c r="Y26" s="326">
        <f>IF(ISNUMBER('Primary endpoint outcomes'!FC26)=TRUE,'Primary endpoint outcomes'!FC26,(IF(ISNUMBER('Primary endpoint outcomes'!FF26)=TRUE,'Primary endpoint outcomes'!FF26,0)))</f>
        <v>0</v>
      </c>
      <c r="Z26" s="150"/>
      <c r="AA26" s="151">
        <f t="shared" si="29"/>
        <v>17</v>
      </c>
      <c r="AB26" s="153">
        <f t="shared" si="30"/>
        <v>16</v>
      </c>
      <c r="AC26" s="153">
        <f t="shared" si="31"/>
        <v>829.44</v>
      </c>
      <c r="AD26" s="151">
        <f t="shared" si="32"/>
        <v>24</v>
      </c>
      <c r="AE26" s="153">
        <f t="shared" si="33"/>
        <v>23</v>
      </c>
      <c r="AF26" s="153">
        <f t="shared" si="34"/>
        <v>1098.2063000000001</v>
      </c>
      <c r="AG26" s="151">
        <f t="shared" si="35"/>
        <v>0</v>
      </c>
      <c r="AH26" s="153">
        <f t="shared" si="36"/>
        <v>-1</v>
      </c>
      <c r="AI26" s="153">
        <f t="shared" si="37"/>
        <v>0</v>
      </c>
      <c r="AJ26" s="151">
        <f t="shared" si="38"/>
        <v>0</v>
      </c>
      <c r="AK26" s="153">
        <f t="shared" si="39"/>
        <v>-1</v>
      </c>
      <c r="AL26" s="153">
        <f t="shared" si="40"/>
        <v>0</v>
      </c>
      <c r="AM26" s="151">
        <f t="shared" si="41"/>
        <v>0</v>
      </c>
      <c r="AN26" s="153">
        <f t="shared" si="42"/>
        <v>-1</v>
      </c>
      <c r="AO26" s="153">
        <f t="shared" si="43"/>
        <v>0</v>
      </c>
      <c r="AP26" s="153">
        <f t="shared" si="44"/>
        <v>39</v>
      </c>
      <c r="AQ26" s="153">
        <f t="shared" si="45"/>
        <v>1927.6463000000001</v>
      </c>
      <c r="AR26" s="153">
        <f t="shared" si="46"/>
        <v>14.44048780487805</v>
      </c>
      <c r="AS26" s="153">
        <f t="shared" si="47"/>
        <v>7.030421623567694</v>
      </c>
      <c r="AT26" s="153">
        <f t="shared" si="48"/>
        <v>41</v>
      </c>
      <c r="AU26" s="16"/>
      <c r="AY26" s="65"/>
      <c r="AZ26" s="65"/>
    </row>
    <row r="27" spans="1:52" ht="15.75" x14ac:dyDescent="0.25">
      <c r="A27" s="152" t="str">
        <f>'Primary endpoint outcomes'!A27</f>
        <v>Alves 1999</v>
      </c>
      <c r="B27" s="152" t="str">
        <f>CONCATENATE('Primary endpoint outcomes'!S27,'Primary endpoint outcomes'!T27)</f>
        <v>HAMD21</v>
      </c>
      <c r="C27" s="154">
        <f t="shared" si="21"/>
        <v>27.359770114942531</v>
      </c>
      <c r="D27" s="154">
        <f t="shared" si="22"/>
        <v>4.5428936101279307</v>
      </c>
      <c r="E27" s="154">
        <f t="shared" si="23"/>
        <v>87</v>
      </c>
      <c r="F27" s="21" t="str">
        <f t="shared" si="24"/>
        <v>YES</v>
      </c>
      <c r="G27" s="21" t="str">
        <f t="shared" si="25"/>
        <v>NO</v>
      </c>
      <c r="H27" s="155">
        <f t="shared" si="26"/>
        <v>0.99380011309665339</v>
      </c>
      <c r="I27" s="155">
        <f t="shared" si="27"/>
        <v>6.1998869033466075E-3</v>
      </c>
      <c r="J27" s="318">
        <f t="shared" si="28"/>
        <v>1</v>
      </c>
      <c r="K27" s="326">
        <f>IF(ISNUMBER('Primary endpoint outcomes'!U27)=TRUE,'Primary endpoint outcomes'!U27,(IF(ISNUMBER('Primary endpoint outcomes'!X27)=TRUE,'Primary endpoint outcomes'!X27,0)))</f>
        <v>27.9</v>
      </c>
      <c r="L27" s="326">
        <f>IF(ISNUMBER('Primary endpoint outcomes'!V27)=TRUE,'Primary endpoint outcomes'!V27,(IF(ISNUMBER('Primary endpoint outcomes'!Y27)=TRUE,'Primary endpoint outcomes'!Y27,0)))</f>
        <v>5.2</v>
      </c>
      <c r="M27" s="325">
        <f>IF(ISNUMBER('Primary endpoint outcomes'!W27)=TRUE,'Primary endpoint outcomes'!W27,(IF(ISNUMBER('Primary endpoint outcomes'!Z27)=TRUE,'Primary endpoint outcomes'!Z27,0)))</f>
        <v>40</v>
      </c>
      <c r="N27" s="326">
        <f>IF(ISNUMBER('Primary endpoint outcomes'!BC27)=TRUE,'Primary endpoint outcomes'!BC27,(IF(ISNUMBER('Primary endpoint outcomes'!BF27)=TRUE,'Primary endpoint outcomes'!BF27,0)))</f>
        <v>26.9</v>
      </c>
      <c r="O27" s="325">
        <f>IF(ISNUMBER('Primary endpoint outcomes'!BD27)=TRUE,'Primary endpoint outcomes'!BD27,(IF(ISNUMBER('Primary endpoint outcomes'!BG27)=TRUE,'Primary endpoint outcomes'!BG27,0)))</f>
        <v>3.9</v>
      </c>
      <c r="P27" s="325">
        <f>IF(ISNUMBER('Primary endpoint outcomes'!BE27)=TRUE,'Primary endpoint outcomes'!BE27,(IF(ISNUMBER('Primary endpoint outcomes'!BH27)=TRUE,'Primary endpoint outcomes'!BH27,0)))</f>
        <v>47</v>
      </c>
      <c r="Q27" s="326">
        <f>IF(ISNUMBER('Primary endpoint outcomes'!CK27)=TRUE,'Primary endpoint outcomes'!CK27,(IF(ISNUMBER('Primary endpoint outcomes'!CN27)=TRUE,'Primary endpoint outcomes'!CN27,0)))</f>
        <v>0</v>
      </c>
      <c r="R27" s="326">
        <f>IF(ISNUMBER('Primary endpoint outcomes'!CL27)=TRUE,'Primary endpoint outcomes'!CL27,(IF(ISNUMBER('Primary endpoint outcomes'!CO27)=TRUE,'Primary endpoint outcomes'!CO27,0)))</f>
        <v>0</v>
      </c>
      <c r="S27" s="325">
        <f>IF(ISNUMBER('Primary endpoint outcomes'!CM27)=TRUE,'Primary endpoint outcomes'!CM27,(IF(ISNUMBER('Primary endpoint outcomes'!CP27)=TRUE,'Primary endpoint outcomes'!CP27,0)))</f>
        <v>0</v>
      </c>
      <c r="T27" s="326">
        <f>IF(ISNUMBER('Primary endpoint outcomes'!DS27)=TRUE,'Primary endpoint outcomes'!DS27,(IF(ISNUMBER('Primary endpoint outcomes'!DV27)=TRUE,'Primary endpoint outcomes'!DV27,0)))</f>
        <v>0</v>
      </c>
      <c r="U27" s="326">
        <f>IF(ISNUMBER('Primary endpoint outcomes'!DT27)=TRUE,'Primary endpoint outcomes'!DT27,(IF(ISNUMBER('Primary endpoint outcomes'!DW27)=TRUE,'Primary endpoint outcomes'!DW27,0)))</f>
        <v>0</v>
      </c>
      <c r="V27" s="326">
        <f>IF(ISNUMBER('Primary endpoint outcomes'!DU27)=TRUE,'Primary endpoint outcomes'!DU27,(IF(ISNUMBER('Primary endpoint outcomes'!DX27)=TRUE,'Primary endpoint outcomes'!DX27,0)))</f>
        <v>0</v>
      </c>
      <c r="W27" s="326">
        <f>IF(ISNUMBER('Primary endpoint outcomes'!FA27)=TRUE,'Primary endpoint outcomes'!FA27,(IF(ISNUMBER('Primary endpoint outcomes'!FD27)=TRUE,'Primary endpoint outcomes'!FD27,0)))</f>
        <v>0</v>
      </c>
      <c r="X27" s="326">
        <f>IF(ISNUMBER('Primary endpoint outcomes'!FB27)=TRUE,'Primary endpoint outcomes'!FB27,(IF(ISNUMBER('Primary endpoint outcomes'!FE27)=TRUE,'Primary endpoint outcomes'!FE27,0)))</f>
        <v>0</v>
      </c>
      <c r="Y27" s="326">
        <f>IF(ISNUMBER('Primary endpoint outcomes'!FC27)=TRUE,'Primary endpoint outcomes'!FC27,(IF(ISNUMBER('Primary endpoint outcomes'!FF27)=TRUE,'Primary endpoint outcomes'!FF27,0)))</f>
        <v>0</v>
      </c>
      <c r="Z27" s="150"/>
      <c r="AA27" s="151">
        <f t="shared" si="29"/>
        <v>40</v>
      </c>
      <c r="AB27" s="153">
        <f t="shared" si="30"/>
        <v>39</v>
      </c>
      <c r="AC27" s="153">
        <f t="shared" si="31"/>
        <v>1054.5600000000002</v>
      </c>
      <c r="AD27" s="151">
        <f t="shared" si="32"/>
        <v>47</v>
      </c>
      <c r="AE27" s="153">
        <f t="shared" si="33"/>
        <v>46</v>
      </c>
      <c r="AF27" s="153">
        <f t="shared" si="34"/>
        <v>699.66</v>
      </c>
      <c r="AG27" s="151">
        <f t="shared" si="35"/>
        <v>0</v>
      </c>
      <c r="AH27" s="153">
        <f t="shared" si="36"/>
        <v>-1</v>
      </c>
      <c r="AI27" s="153">
        <f t="shared" si="37"/>
        <v>0</v>
      </c>
      <c r="AJ27" s="151">
        <f t="shared" si="38"/>
        <v>0</v>
      </c>
      <c r="AK27" s="153">
        <f t="shared" si="39"/>
        <v>-1</v>
      </c>
      <c r="AL27" s="153">
        <f t="shared" si="40"/>
        <v>0</v>
      </c>
      <c r="AM27" s="151">
        <f t="shared" si="41"/>
        <v>0</v>
      </c>
      <c r="AN27" s="153">
        <f t="shared" si="42"/>
        <v>-1</v>
      </c>
      <c r="AO27" s="153">
        <f t="shared" si="43"/>
        <v>0</v>
      </c>
      <c r="AP27" s="153">
        <f t="shared" si="44"/>
        <v>85</v>
      </c>
      <c r="AQ27" s="153">
        <f t="shared" si="45"/>
        <v>1754.2200000000003</v>
      </c>
      <c r="AR27" s="153">
        <f t="shared" si="46"/>
        <v>27.359770114942531</v>
      </c>
      <c r="AS27" s="153">
        <f t="shared" si="47"/>
        <v>4.5428936101279307</v>
      </c>
      <c r="AT27" s="153">
        <f t="shared" si="48"/>
        <v>87</v>
      </c>
      <c r="AU27" s="16"/>
      <c r="AY27" s="65"/>
      <c r="AZ27" s="65"/>
    </row>
    <row r="28" spans="1:52" ht="15.75" x14ac:dyDescent="0.25">
      <c r="A28" s="152" t="str">
        <f>'Primary endpoint outcomes'!A28</f>
        <v>Amini 2005</v>
      </c>
      <c r="B28" s="152" t="str">
        <f>CONCATENATE('Primary endpoint outcomes'!S28,'Primary endpoint outcomes'!T28)</f>
        <v>HAMD17</v>
      </c>
      <c r="C28" s="154">
        <f t="shared" si="21"/>
        <v>25.316129032258065</v>
      </c>
      <c r="D28" s="154">
        <f t="shared" si="22"/>
        <v>3.8121403165549204</v>
      </c>
      <c r="E28" s="154">
        <f t="shared" si="23"/>
        <v>31</v>
      </c>
      <c r="F28" s="21" t="str">
        <f t="shared" si="24"/>
        <v>YES</v>
      </c>
      <c r="G28" s="21" t="str">
        <f t="shared" si="25"/>
        <v>NO</v>
      </c>
      <c r="H28" s="155">
        <f t="shared" si="26"/>
        <v>0.99273336804287182</v>
      </c>
      <c r="I28" s="155">
        <f t="shared" si="27"/>
        <v>7.2666319571281779E-3</v>
      </c>
      <c r="J28" s="318">
        <f t="shared" si="28"/>
        <v>1</v>
      </c>
      <c r="K28" s="326">
        <f>IF(ISNUMBER('Primary endpoint outcomes'!U28)=TRUE,'Primary endpoint outcomes'!U28,(IF(ISNUMBER('Primary endpoint outcomes'!X28)=TRUE,'Primary endpoint outcomes'!X28,0)))</f>
        <v>25.8</v>
      </c>
      <c r="L28" s="326">
        <f>IF(ISNUMBER('Primary endpoint outcomes'!V28)=TRUE,'Primary endpoint outcomes'!V28,(IF(ISNUMBER('Primary endpoint outcomes'!Y28)=TRUE,'Primary endpoint outcomes'!Y28,0)))</f>
        <v>4</v>
      </c>
      <c r="M28" s="325">
        <f>IF(ISNUMBER('Primary endpoint outcomes'!W28)=TRUE,'Primary endpoint outcomes'!W28,(IF(ISNUMBER('Primary endpoint outcomes'!Z28)=TRUE,'Primary endpoint outcomes'!Z28,0)))</f>
        <v>16</v>
      </c>
      <c r="N28" s="326">
        <f>IF(ISNUMBER('Primary endpoint outcomes'!BC28)=TRUE,'Primary endpoint outcomes'!BC28,(IF(ISNUMBER('Primary endpoint outcomes'!BF28)=TRUE,'Primary endpoint outcomes'!BF28,0)))</f>
        <v>24.8</v>
      </c>
      <c r="O28" s="325">
        <f>IF(ISNUMBER('Primary endpoint outcomes'!BD28)=TRUE,'Primary endpoint outcomes'!BD28,(IF(ISNUMBER('Primary endpoint outcomes'!BG28)=TRUE,'Primary endpoint outcomes'!BG28,0)))</f>
        <v>3.6</v>
      </c>
      <c r="P28" s="325">
        <f>IF(ISNUMBER('Primary endpoint outcomes'!BE28)=TRUE,'Primary endpoint outcomes'!BE28,(IF(ISNUMBER('Primary endpoint outcomes'!BH28)=TRUE,'Primary endpoint outcomes'!BH28,0)))</f>
        <v>15</v>
      </c>
      <c r="Q28" s="326">
        <f>IF(ISNUMBER('Primary endpoint outcomes'!CK28)=TRUE,'Primary endpoint outcomes'!CK28,(IF(ISNUMBER('Primary endpoint outcomes'!CN28)=TRUE,'Primary endpoint outcomes'!CN28,0)))</f>
        <v>0</v>
      </c>
      <c r="R28" s="326">
        <f>IF(ISNUMBER('Primary endpoint outcomes'!CL28)=TRUE,'Primary endpoint outcomes'!CL28,(IF(ISNUMBER('Primary endpoint outcomes'!CO28)=TRUE,'Primary endpoint outcomes'!CO28,0)))</f>
        <v>0</v>
      </c>
      <c r="S28" s="325">
        <f>IF(ISNUMBER('Primary endpoint outcomes'!CM28)=TRUE,'Primary endpoint outcomes'!CM28,(IF(ISNUMBER('Primary endpoint outcomes'!CP28)=TRUE,'Primary endpoint outcomes'!CP28,0)))</f>
        <v>0</v>
      </c>
      <c r="T28" s="326">
        <f>IF(ISNUMBER('Primary endpoint outcomes'!DS28)=TRUE,'Primary endpoint outcomes'!DS28,(IF(ISNUMBER('Primary endpoint outcomes'!DV28)=TRUE,'Primary endpoint outcomes'!DV28,0)))</f>
        <v>0</v>
      </c>
      <c r="U28" s="326">
        <f>IF(ISNUMBER('Primary endpoint outcomes'!DT28)=TRUE,'Primary endpoint outcomes'!DT28,(IF(ISNUMBER('Primary endpoint outcomes'!DW28)=TRUE,'Primary endpoint outcomes'!DW28,0)))</f>
        <v>0</v>
      </c>
      <c r="V28" s="326">
        <f>IF(ISNUMBER('Primary endpoint outcomes'!DU28)=TRUE,'Primary endpoint outcomes'!DU28,(IF(ISNUMBER('Primary endpoint outcomes'!DX28)=TRUE,'Primary endpoint outcomes'!DX28,0)))</f>
        <v>0</v>
      </c>
      <c r="W28" s="326">
        <f>IF(ISNUMBER('Primary endpoint outcomes'!FA28)=TRUE,'Primary endpoint outcomes'!FA28,(IF(ISNUMBER('Primary endpoint outcomes'!FD28)=TRUE,'Primary endpoint outcomes'!FD28,0)))</f>
        <v>0</v>
      </c>
      <c r="X28" s="326">
        <f>IF(ISNUMBER('Primary endpoint outcomes'!FB28)=TRUE,'Primary endpoint outcomes'!FB28,(IF(ISNUMBER('Primary endpoint outcomes'!FE28)=TRUE,'Primary endpoint outcomes'!FE28,0)))</f>
        <v>0</v>
      </c>
      <c r="Y28" s="326">
        <f>IF(ISNUMBER('Primary endpoint outcomes'!FC28)=TRUE,'Primary endpoint outcomes'!FC28,(IF(ISNUMBER('Primary endpoint outcomes'!FF28)=TRUE,'Primary endpoint outcomes'!FF28,0)))</f>
        <v>0</v>
      </c>
      <c r="Z28" s="150"/>
      <c r="AA28" s="151">
        <f t="shared" si="29"/>
        <v>16</v>
      </c>
      <c r="AB28" s="153">
        <f t="shared" si="30"/>
        <v>15</v>
      </c>
      <c r="AC28" s="153">
        <f t="shared" si="31"/>
        <v>240</v>
      </c>
      <c r="AD28" s="151">
        <f t="shared" si="32"/>
        <v>15</v>
      </c>
      <c r="AE28" s="153">
        <f t="shared" si="33"/>
        <v>14</v>
      </c>
      <c r="AF28" s="153">
        <f t="shared" si="34"/>
        <v>181.44</v>
      </c>
      <c r="AG28" s="151">
        <f t="shared" si="35"/>
        <v>0</v>
      </c>
      <c r="AH28" s="153">
        <f t="shared" si="36"/>
        <v>-1</v>
      </c>
      <c r="AI28" s="153">
        <f t="shared" si="37"/>
        <v>0</v>
      </c>
      <c r="AJ28" s="151">
        <f t="shared" si="38"/>
        <v>0</v>
      </c>
      <c r="AK28" s="153">
        <f t="shared" si="39"/>
        <v>-1</v>
      </c>
      <c r="AL28" s="153">
        <f t="shared" si="40"/>
        <v>0</v>
      </c>
      <c r="AM28" s="151">
        <f t="shared" si="41"/>
        <v>0</v>
      </c>
      <c r="AN28" s="153">
        <f t="shared" si="42"/>
        <v>-1</v>
      </c>
      <c r="AO28" s="153">
        <f t="shared" si="43"/>
        <v>0</v>
      </c>
      <c r="AP28" s="153">
        <f t="shared" si="44"/>
        <v>29</v>
      </c>
      <c r="AQ28" s="153">
        <f t="shared" si="45"/>
        <v>421.44</v>
      </c>
      <c r="AR28" s="153">
        <f t="shared" si="46"/>
        <v>25.316129032258065</v>
      </c>
      <c r="AS28" s="153">
        <f t="shared" si="47"/>
        <v>3.8121403165549204</v>
      </c>
      <c r="AT28" s="153">
        <f t="shared" si="48"/>
        <v>31</v>
      </c>
      <c r="AU28" s="16"/>
      <c r="AY28" s="65"/>
      <c r="AZ28" s="65"/>
    </row>
    <row r="29" spans="1:52" ht="15.75" x14ac:dyDescent="0.25">
      <c r="A29" s="152" t="str">
        <f>'Primary endpoint outcomes'!A29</f>
        <v>Amsterdam 1986</v>
      </c>
      <c r="B29" s="152" t="str">
        <f>CONCATENATE('Primary endpoint outcomes'!S29,'Primary endpoint outcomes'!T29)</f>
        <v>HAMD21</v>
      </c>
      <c r="C29" s="154">
        <f t="shared" si="21"/>
        <v>23.955045871559633</v>
      </c>
      <c r="D29" s="154">
        <f t="shared" si="22"/>
        <v>4.5601791242077114</v>
      </c>
      <c r="E29" s="154">
        <f t="shared" si="23"/>
        <v>109</v>
      </c>
      <c r="F29" s="21" t="str">
        <f t="shared" si="24"/>
        <v>YES</v>
      </c>
      <c r="G29" s="21" t="str">
        <f t="shared" si="25"/>
        <v>NO</v>
      </c>
      <c r="H29" s="155">
        <f t="shared" si="26"/>
        <v>0.95946046445461364</v>
      </c>
      <c r="I29" s="155">
        <f t="shared" si="27"/>
        <v>4.0539535545386363E-2</v>
      </c>
      <c r="J29" s="318">
        <f t="shared" si="28"/>
        <v>1</v>
      </c>
      <c r="K29" s="326">
        <f>IF(ISNUMBER('Primary endpoint outcomes'!U29)=TRUE,'Primary endpoint outcomes'!U29,(IF(ISNUMBER('Primary endpoint outcomes'!X29)=TRUE,'Primary endpoint outcomes'!X29,0)))</f>
        <v>24.5</v>
      </c>
      <c r="L29" s="326">
        <f>IF(ISNUMBER('Primary endpoint outcomes'!V29)=TRUE,'Primary endpoint outcomes'!V29,(IF(ISNUMBER('Primary endpoint outcomes'!Y29)=TRUE,'Primary endpoint outcomes'!Y29,0)))</f>
        <v>4.2</v>
      </c>
      <c r="M29" s="325">
        <f>IF(ISNUMBER('Primary endpoint outcomes'!W29)=TRUE,'Primary endpoint outcomes'!W29,(IF(ISNUMBER('Primary endpoint outcomes'!Z29)=TRUE,'Primary endpoint outcomes'!Z29,0)))</f>
        <v>55</v>
      </c>
      <c r="N29" s="326">
        <f>IF(ISNUMBER('Primary endpoint outcomes'!BC29)=TRUE,'Primary endpoint outcomes'!BC29,(IF(ISNUMBER('Primary endpoint outcomes'!BF29)=TRUE,'Primary endpoint outcomes'!BF29,0)))</f>
        <v>23.4</v>
      </c>
      <c r="O29" s="325">
        <f>IF(ISNUMBER('Primary endpoint outcomes'!BD29)=TRUE,'Primary endpoint outcomes'!BD29,(IF(ISNUMBER('Primary endpoint outcomes'!BG29)=TRUE,'Primary endpoint outcomes'!BG29,0)))</f>
        <v>4.9000000000000004</v>
      </c>
      <c r="P29" s="325">
        <f>IF(ISNUMBER('Primary endpoint outcomes'!BE29)=TRUE,'Primary endpoint outcomes'!BE29,(IF(ISNUMBER('Primary endpoint outcomes'!BH29)=TRUE,'Primary endpoint outcomes'!BH29,0)))</f>
        <v>54</v>
      </c>
      <c r="Q29" s="326">
        <f>IF(ISNUMBER('Primary endpoint outcomes'!CK29)=TRUE,'Primary endpoint outcomes'!CK29,(IF(ISNUMBER('Primary endpoint outcomes'!CN29)=TRUE,'Primary endpoint outcomes'!CN29,0)))</f>
        <v>0</v>
      </c>
      <c r="R29" s="326">
        <f>IF(ISNUMBER('Primary endpoint outcomes'!CL29)=TRUE,'Primary endpoint outcomes'!CL29,(IF(ISNUMBER('Primary endpoint outcomes'!CO29)=TRUE,'Primary endpoint outcomes'!CO29,0)))</f>
        <v>0</v>
      </c>
      <c r="S29" s="325">
        <f>IF(ISNUMBER('Primary endpoint outcomes'!CM29)=TRUE,'Primary endpoint outcomes'!CM29,(IF(ISNUMBER('Primary endpoint outcomes'!CP29)=TRUE,'Primary endpoint outcomes'!CP29,0)))</f>
        <v>0</v>
      </c>
      <c r="T29" s="326">
        <f>IF(ISNUMBER('Primary endpoint outcomes'!DS29)=TRUE,'Primary endpoint outcomes'!DS29,(IF(ISNUMBER('Primary endpoint outcomes'!DV29)=TRUE,'Primary endpoint outcomes'!DV29,0)))</f>
        <v>0</v>
      </c>
      <c r="U29" s="326">
        <f>IF(ISNUMBER('Primary endpoint outcomes'!DT29)=TRUE,'Primary endpoint outcomes'!DT29,(IF(ISNUMBER('Primary endpoint outcomes'!DW29)=TRUE,'Primary endpoint outcomes'!DW29,0)))</f>
        <v>0</v>
      </c>
      <c r="V29" s="326">
        <f>IF(ISNUMBER('Primary endpoint outcomes'!DU29)=TRUE,'Primary endpoint outcomes'!DU29,(IF(ISNUMBER('Primary endpoint outcomes'!DX29)=TRUE,'Primary endpoint outcomes'!DX29,0)))</f>
        <v>0</v>
      </c>
      <c r="W29" s="326">
        <f>IF(ISNUMBER('Primary endpoint outcomes'!FA29)=TRUE,'Primary endpoint outcomes'!FA29,(IF(ISNUMBER('Primary endpoint outcomes'!FD29)=TRUE,'Primary endpoint outcomes'!FD29,0)))</f>
        <v>0</v>
      </c>
      <c r="X29" s="326">
        <f>IF(ISNUMBER('Primary endpoint outcomes'!FB29)=TRUE,'Primary endpoint outcomes'!FB29,(IF(ISNUMBER('Primary endpoint outcomes'!FE29)=TRUE,'Primary endpoint outcomes'!FE29,0)))</f>
        <v>0</v>
      </c>
      <c r="Y29" s="326">
        <f>IF(ISNUMBER('Primary endpoint outcomes'!FC29)=TRUE,'Primary endpoint outcomes'!FC29,(IF(ISNUMBER('Primary endpoint outcomes'!FF29)=TRUE,'Primary endpoint outcomes'!FF29,0)))</f>
        <v>0</v>
      </c>
      <c r="Z29" s="150"/>
      <c r="AA29" s="151">
        <f t="shared" si="29"/>
        <v>55</v>
      </c>
      <c r="AB29" s="153">
        <f t="shared" si="30"/>
        <v>54</v>
      </c>
      <c r="AC29" s="153">
        <f t="shared" si="31"/>
        <v>952.56000000000006</v>
      </c>
      <c r="AD29" s="151">
        <f t="shared" si="32"/>
        <v>54</v>
      </c>
      <c r="AE29" s="153">
        <f t="shared" si="33"/>
        <v>53</v>
      </c>
      <c r="AF29" s="153">
        <f t="shared" si="34"/>
        <v>1272.5300000000002</v>
      </c>
      <c r="AG29" s="151">
        <f t="shared" si="35"/>
        <v>0</v>
      </c>
      <c r="AH29" s="153">
        <f t="shared" si="36"/>
        <v>-1</v>
      </c>
      <c r="AI29" s="153">
        <f t="shared" si="37"/>
        <v>0</v>
      </c>
      <c r="AJ29" s="151">
        <f t="shared" si="38"/>
        <v>0</v>
      </c>
      <c r="AK29" s="153">
        <f t="shared" si="39"/>
        <v>-1</v>
      </c>
      <c r="AL29" s="153">
        <f t="shared" si="40"/>
        <v>0</v>
      </c>
      <c r="AM29" s="151">
        <f t="shared" si="41"/>
        <v>0</v>
      </c>
      <c r="AN29" s="153">
        <f t="shared" si="42"/>
        <v>-1</v>
      </c>
      <c r="AO29" s="153">
        <f t="shared" si="43"/>
        <v>0</v>
      </c>
      <c r="AP29" s="153">
        <f t="shared" si="44"/>
        <v>107</v>
      </c>
      <c r="AQ29" s="153">
        <f t="shared" si="45"/>
        <v>2225.09</v>
      </c>
      <c r="AR29" s="153">
        <f t="shared" si="46"/>
        <v>23.955045871559633</v>
      </c>
      <c r="AS29" s="153">
        <f t="shared" si="47"/>
        <v>4.5601791242077114</v>
      </c>
      <c r="AT29" s="153">
        <f t="shared" si="48"/>
        <v>109</v>
      </c>
      <c r="AU29" s="16"/>
      <c r="AY29" s="65"/>
      <c r="AZ29" s="65"/>
    </row>
    <row r="30" spans="1:52" ht="15.75" x14ac:dyDescent="0.25">
      <c r="A30" s="152" t="str">
        <f>'Primary endpoint outcomes'!A30</f>
        <v>Andreescu 2011</v>
      </c>
      <c r="B30" s="152" t="str">
        <f>CONCATENATE('Primary endpoint outcomes'!S30,'Primary endpoint outcomes'!T30)</f>
        <v>HAMD17</v>
      </c>
      <c r="C30" s="154">
        <f t="shared" si="21"/>
        <v>18.124528301886794</v>
      </c>
      <c r="D30" s="154">
        <f t="shared" si="22"/>
        <v>3.4655446902326914</v>
      </c>
      <c r="E30" s="154">
        <f t="shared" si="23"/>
        <v>53</v>
      </c>
      <c r="F30" s="21" t="str">
        <f t="shared" si="24"/>
        <v>YES</v>
      </c>
      <c r="G30" s="21" t="str">
        <f t="shared" si="25"/>
        <v>NO</v>
      </c>
      <c r="H30" s="155">
        <f t="shared" si="26"/>
        <v>0.73007608312691097</v>
      </c>
      <c r="I30" s="155">
        <f t="shared" si="27"/>
        <v>0.26992391687308903</v>
      </c>
      <c r="J30" s="318">
        <f t="shared" si="28"/>
        <v>1</v>
      </c>
      <c r="K30" s="326">
        <f>IF(ISNUMBER('Primary endpoint outcomes'!U30)=TRUE,'Primary endpoint outcomes'!U30,(IF(ISNUMBER('Primary endpoint outcomes'!X30)=TRUE,'Primary endpoint outcomes'!X30,0)))</f>
        <v>17.7</v>
      </c>
      <c r="L30" s="326">
        <f>IF(ISNUMBER('Primary endpoint outcomes'!V30)=TRUE,'Primary endpoint outcomes'!V30,(IF(ISNUMBER('Primary endpoint outcomes'!Y30)=TRUE,'Primary endpoint outcomes'!Y30,0)))</f>
        <v>3.9</v>
      </c>
      <c r="M30" s="325">
        <f>IF(ISNUMBER('Primary endpoint outcomes'!W30)=TRUE,'Primary endpoint outcomes'!W30,(IF(ISNUMBER('Primary endpoint outcomes'!Z30)=TRUE,'Primary endpoint outcomes'!Z30,0)))</f>
        <v>28</v>
      </c>
      <c r="N30" s="326">
        <f>IF(ISNUMBER('Primary endpoint outcomes'!BC30)=TRUE,'Primary endpoint outcomes'!BC30,(IF(ISNUMBER('Primary endpoint outcomes'!BF30)=TRUE,'Primary endpoint outcomes'!BF30,0)))</f>
        <v>18.600000000000001</v>
      </c>
      <c r="O30" s="325">
        <f>IF(ISNUMBER('Primary endpoint outcomes'!BD30)=TRUE,'Primary endpoint outcomes'!BD30,(IF(ISNUMBER('Primary endpoint outcomes'!BG30)=TRUE,'Primary endpoint outcomes'!BG30,0)))</f>
        <v>2.9</v>
      </c>
      <c r="P30" s="325">
        <f>IF(ISNUMBER('Primary endpoint outcomes'!BE30)=TRUE,'Primary endpoint outcomes'!BE30,(IF(ISNUMBER('Primary endpoint outcomes'!BH30)=TRUE,'Primary endpoint outcomes'!BH30,0)))</f>
        <v>25</v>
      </c>
      <c r="Q30" s="326">
        <f>IF(ISNUMBER('Primary endpoint outcomes'!CK30)=TRUE,'Primary endpoint outcomes'!CK30,(IF(ISNUMBER('Primary endpoint outcomes'!CN30)=TRUE,'Primary endpoint outcomes'!CN30,0)))</f>
        <v>0</v>
      </c>
      <c r="R30" s="326">
        <f>IF(ISNUMBER('Primary endpoint outcomes'!CL30)=TRUE,'Primary endpoint outcomes'!CL30,(IF(ISNUMBER('Primary endpoint outcomes'!CO30)=TRUE,'Primary endpoint outcomes'!CO30,0)))</f>
        <v>0</v>
      </c>
      <c r="S30" s="325">
        <f>IF(ISNUMBER('Primary endpoint outcomes'!CM30)=TRUE,'Primary endpoint outcomes'!CM30,(IF(ISNUMBER('Primary endpoint outcomes'!CP30)=TRUE,'Primary endpoint outcomes'!CP30,0)))</f>
        <v>0</v>
      </c>
      <c r="T30" s="326">
        <f>IF(ISNUMBER('Primary endpoint outcomes'!DS30)=TRUE,'Primary endpoint outcomes'!DS30,(IF(ISNUMBER('Primary endpoint outcomes'!DV30)=TRUE,'Primary endpoint outcomes'!DV30,0)))</f>
        <v>0</v>
      </c>
      <c r="U30" s="326">
        <f>IF(ISNUMBER('Primary endpoint outcomes'!DT30)=TRUE,'Primary endpoint outcomes'!DT30,(IF(ISNUMBER('Primary endpoint outcomes'!DW30)=TRUE,'Primary endpoint outcomes'!DW30,0)))</f>
        <v>0</v>
      </c>
      <c r="V30" s="326">
        <f>IF(ISNUMBER('Primary endpoint outcomes'!DU30)=TRUE,'Primary endpoint outcomes'!DU30,(IF(ISNUMBER('Primary endpoint outcomes'!DX30)=TRUE,'Primary endpoint outcomes'!DX30,0)))</f>
        <v>0</v>
      </c>
      <c r="W30" s="326">
        <f>IF(ISNUMBER('Primary endpoint outcomes'!FA30)=TRUE,'Primary endpoint outcomes'!FA30,(IF(ISNUMBER('Primary endpoint outcomes'!FD30)=TRUE,'Primary endpoint outcomes'!FD30,0)))</f>
        <v>0</v>
      </c>
      <c r="X30" s="326">
        <f>IF(ISNUMBER('Primary endpoint outcomes'!FB30)=TRUE,'Primary endpoint outcomes'!FB30,(IF(ISNUMBER('Primary endpoint outcomes'!FE30)=TRUE,'Primary endpoint outcomes'!FE30,0)))</f>
        <v>0</v>
      </c>
      <c r="Y30" s="326">
        <f>IF(ISNUMBER('Primary endpoint outcomes'!FC30)=TRUE,'Primary endpoint outcomes'!FC30,(IF(ISNUMBER('Primary endpoint outcomes'!FF30)=TRUE,'Primary endpoint outcomes'!FF30,0)))</f>
        <v>0</v>
      </c>
      <c r="Z30" s="150"/>
      <c r="AA30" s="151">
        <f t="shared" si="29"/>
        <v>28</v>
      </c>
      <c r="AB30" s="153">
        <f t="shared" si="30"/>
        <v>27</v>
      </c>
      <c r="AC30" s="153">
        <f t="shared" si="31"/>
        <v>410.66999999999996</v>
      </c>
      <c r="AD30" s="151">
        <f t="shared" si="32"/>
        <v>25</v>
      </c>
      <c r="AE30" s="153">
        <f t="shared" si="33"/>
        <v>24</v>
      </c>
      <c r="AF30" s="153">
        <f t="shared" si="34"/>
        <v>201.84</v>
      </c>
      <c r="AG30" s="151">
        <f t="shared" si="35"/>
        <v>0</v>
      </c>
      <c r="AH30" s="153">
        <f t="shared" si="36"/>
        <v>-1</v>
      </c>
      <c r="AI30" s="153">
        <f t="shared" si="37"/>
        <v>0</v>
      </c>
      <c r="AJ30" s="151">
        <f t="shared" si="38"/>
        <v>0</v>
      </c>
      <c r="AK30" s="153">
        <f t="shared" si="39"/>
        <v>-1</v>
      </c>
      <c r="AL30" s="153">
        <f t="shared" si="40"/>
        <v>0</v>
      </c>
      <c r="AM30" s="151">
        <f t="shared" si="41"/>
        <v>0</v>
      </c>
      <c r="AN30" s="153">
        <f t="shared" si="42"/>
        <v>-1</v>
      </c>
      <c r="AO30" s="153">
        <f t="shared" si="43"/>
        <v>0</v>
      </c>
      <c r="AP30" s="153">
        <f t="shared" si="44"/>
        <v>51</v>
      </c>
      <c r="AQ30" s="153">
        <f t="shared" si="45"/>
        <v>612.51</v>
      </c>
      <c r="AR30" s="153">
        <f t="shared" si="46"/>
        <v>18.124528301886794</v>
      </c>
      <c r="AS30" s="153">
        <f t="shared" si="47"/>
        <v>3.4655446902326914</v>
      </c>
      <c r="AT30" s="153">
        <f t="shared" si="48"/>
        <v>53</v>
      </c>
      <c r="AU30" s="16"/>
      <c r="AY30" s="65"/>
      <c r="AZ30" s="65"/>
    </row>
    <row r="31" spans="1:52" ht="15.75" x14ac:dyDescent="0.25">
      <c r="A31" s="152" t="str">
        <f>'Primary endpoint outcomes'!A31</f>
        <v>Andreoli 2002/Dubini 1997/Massana 1998_study 1</v>
      </c>
      <c r="B31" s="152" t="str">
        <f>CONCATENATE('Primary endpoint outcomes'!S31,'Primary endpoint outcomes'!T31)</f>
        <v>HAMD21</v>
      </c>
      <c r="C31" s="154">
        <f t="shared" si="21"/>
        <v>27.150980392156864</v>
      </c>
      <c r="D31" s="154">
        <f t="shared" si="22"/>
        <v>3.6</v>
      </c>
      <c r="E31" s="154">
        <f t="shared" si="23"/>
        <v>255</v>
      </c>
      <c r="F31" s="21" t="str">
        <f t="shared" si="24"/>
        <v>YES</v>
      </c>
      <c r="G31" s="21" t="str">
        <f t="shared" si="25"/>
        <v>NO</v>
      </c>
      <c r="H31" s="155">
        <f t="shared" si="26"/>
        <v>0.99902418008681448</v>
      </c>
      <c r="I31" s="155">
        <f t="shared" si="27"/>
        <v>9.7581991318551609E-4</v>
      </c>
      <c r="J31" s="318">
        <f t="shared" si="28"/>
        <v>1</v>
      </c>
      <c r="K31" s="326">
        <f>IF(ISNUMBER('Primary endpoint outcomes'!U31)=TRUE,'Primary endpoint outcomes'!U31,(IF(ISNUMBER('Primary endpoint outcomes'!X31)=TRUE,'Primary endpoint outcomes'!X31,0)))</f>
        <v>26.9</v>
      </c>
      <c r="L31" s="326">
        <f>IF(ISNUMBER('Primary endpoint outcomes'!V31)=TRUE,'Primary endpoint outcomes'!V31,(IF(ISNUMBER('Primary endpoint outcomes'!Y31)=TRUE,'Primary endpoint outcomes'!Y31,0)))</f>
        <v>3.6</v>
      </c>
      <c r="M31" s="325">
        <f>IF(ISNUMBER('Primary endpoint outcomes'!W31)=TRUE,'Primary endpoint outcomes'!W31,(IF(ISNUMBER('Primary endpoint outcomes'!Z31)=TRUE,'Primary endpoint outcomes'!Z31,0)))</f>
        <v>127</v>
      </c>
      <c r="N31" s="326">
        <f>IF(ISNUMBER('Primary endpoint outcomes'!BC31)=TRUE,'Primary endpoint outcomes'!BC31,(IF(ISNUMBER('Primary endpoint outcomes'!BF31)=TRUE,'Primary endpoint outcomes'!BF31,0)))</f>
        <v>27.4</v>
      </c>
      <c r="O31" s="325">
        <f>IF(ISNUMBER('Primary endpoint outcomes'!BD31)=TRUE,'Primary endpoint outcomes'!BD31,(IF(ISNUMBER('Primary endpoint outcomes'!BG31)=TRUE,'Primary endpoint outcomes'!BG31,0)))</f>
        <v>3.6</v>
      </c>
      <c r="P31" s="325">
        <f>IF(ISNUMBER('Primary endpoint outcomes'!BE31)=TRUE,'Primary endpoint outcomes'!BE31,(IF(ISNUMBER('Primary endpoint outcomes'!BH31)=TRUE,'Primary endpoint outcomes'!BH31,0)))</f>
        <v>128</v>
      </c>
      <c r="Q31" s="326">
        <f>IF(ISNUMBER('Primary endpoint outcomes'!CK31)=TRUE,'Primary endpoint outcomes'!CK31,(IF(ISNUMBER('Primary endpoint outcomes'!CN31)=TRUE,'Primary endpoint outcomes'!CN31,0)))</f>
        <v>0</v>
      </c>
      <c r="R31" s="326">
        <f>IF(ISNUMBER('Primary endpoint outcomes'!CL31)=TRUE,'Primary endpoint outcomes'!CL31,(IF(ISNUMBER('Primary endpoint outcomes'!CO31)=TRUE,'Primary endpoint outcomes'!CO31,0)))</f>
        <v>0</v>
      </c>
      <c r="S31" s="325">
        <f>IF(ISNUMBER('Primary endpoint outcomes'!CM31)=TRUE,'Primary endpoint outcomes'!CM31,(IF(ISNUMBER('Primary endpoint outcomes'!CP31)=TRUE,'Primary endpoint outcomes'!CP31,0)))</f>
        <v>0</v>
      </c>
      <c r="T31" s="326">
        <f>IF(ISNUMBER('Primary endpoint outcomes'!DS31)=TRUE,'Primary endpoint outcomes'!DS31,(IF(ISNUMBER('Primary endpoint outcomes'!DV31)=TRUE,'Primary endpoint outcomes'!DV31,0)))</f>
        <v>0</v>
      </c>
      <c r="U31" s="326">
        <f>IF(ISNUMBER('Primary endpoint outcomes'!DT31)=TRUE,'Primary endpoint outcomes'!DT31,(IF(ISNUMBER('Primary endpoint outcomes'!DW31)=TRUE,'Primary endpoint outcomes'!DW31,0)))</f>
        <v>0</v>
      </c>
      <c r="V31" s="326">
        <f>IF(ISNUMBER('Primary endpoint outcomes'!DU31)=TRUE,'Primary endpoint outcomes'!DU31,(IF(ISNUMBER('Primary endpoint outcomes'!DX31)=TRUE,'Primary endpoint outcomes'!DX31,0)))</f>
        <v>0</v>
      </c>
      <c r="W31" s="326">
        <f>IF(ISNUMBER('Primary endpoint outcomes'!FA31)=TRUE,'Primary endpoint outcomes'!FA31,(IF(ISNUMBER('Primary endpoint outcomes'!FD31)=TRUE,'Primary endpoint outcomes'!FD31,0)))</f>
        <v>0</v>
      </c>
      <c r="X31" s="326">
        <f>IF(ISNUMBER('Primary endpoint outcomes'!FB31)=TRUE,'Primary endpoint outcomes'!FB31,(IF(ISNUMBER('Primary endpoint outcomes'!FE31)=TRUE,'Primary endpoint outcomes'!FE31,0)))</f>
        <v>0</v>
      </c>
      <c r="Y31" s="326">
        <f>IF(ISNUMBER('Primary endpoint outcomes'!FC31)=TRUE,'Primary endpoint outcomes'!FC31,(IF(ISNUMBER('Primary endpoint outcomes'!FF31)=TRUE,'Primary endpoint outcomes'!FF31,0)))</f>
        <v>0</v>
      </c>
      <c r="Z31" s="150"/>
      <c r="AA31" s="151">
        <f t="shared" si="29"/>
        <v>127</v>
      </c>
      <c r="AB31" s="153">
        <f t="shared" si="30"/>
        <v>126</v>
      </c>
      <c r="AC31" s="153">
        <f t="shared" si="31"/>
        <v>1632.96</v>
      </c>
      <c r="AD31" s="151">
        <f t="shared" si="32"/>
        <v>128</v>
      </c>
      <c r="AE31" s="153">
        <f t="shared" si="33"/>
        <v>127</v>
      </c>
      <c r="AF31" s="153">
        <f t="shared" si="34"/>
        <v>1645.92</v>
      </c>
      <c r="AG31" s="151">
        <f t="shared" si="35"/>
        <v>0</v>
      </c>
      <c r="AH31" s="153">
        <f t="shared" si="36"/>
        <v>-1</v>
      </c>
      <c r="AI31" s="153">
        <f t="shared" si="37"/>
        <v>0</v>
      </c>
      <c r="AJ31" s="151">
        <f t="shared" si="38"/>
        <v>0</v>
      </c>
      <c r="AK31" s="153">
        <f t="shared" si="39"/>
        <v>-1</v>
      </c>
      <c r="AL31" s="153">
        <f t="shared" si="40"/>
        <v>0</v>
      </c>
      <c r="AM31" s="151">
        <f t="shared" si="41"/>
        <v>0</v>
      </c>
      <c r="AN31" s="153">
        <f t="shared" si="42"/>
        <v>-1</v>
      </c>
      <c r="AO31" s="153">
        <f t="shared" si="43"/>
        <v>0</v>
      </c>
      <c r="AP31" s="153">
        <f t="shared" si="44"/>
        <v>253</v>
      </c>
      <c r="AQ31" s="153">
        <f t="shared" si="45"/>
        <v>3278.88</v>
      </c>
      <c r="AR31" s="153">
        <f t="shared" si="46"/>
        <v>27.150980392156864</v>
      </c>
      <c r="AS31" s="153">
        <f t="shared" si="47"/>
        <v>3.6</v>
      </c>
      <c r="AT31" s="153">
        <f t="shared" si="48"/>
        <v>255</v>
      </c>
      <c r="AU31" s="16"/>
      <c r="AY31" s="65"/>
      <c r="AZ31" s="65"/>
    </row>
    <row r="32" spans="1:52" ht="15.75" x14ac:dyDescent="0.25">
      <c r="A32" s="152" t="str">
        <f>'Primary endpoint outcomes'!A32</f>
        <v>Arean 1993</v>
      </c>
      <c r="B32" s="152" t="str">
        <f>CONCATENATE('Primary endpoint outcomes'!S32,'Primary endpoint outcomes'!T32)</f>
        <v>HAMD17</v>
      </c>
      <c r="C32" s="154">
        <f t="shared" si="21"/>
        <v>23.764102564102561</v>
      </c>
      <c r="D32" s="154">
        <f t="shared" si="22"/>
        <v>5.598189861886584</v>
      </c>
      <c r="E32" s="154">
        <f t="shared" si="23"/>
        <v>39</v>
      </c>
      <c r="F32" s="21" t="str">
        <f t="shared" si="24"/>
        <v>YES</v>
      </c>
      <c r="G32" s="21" t="str">
        <f t="shared" si="25"/>
        <v>NO</v>
      </c>
      <c r="H32" s="155">
        <f t="shared" si="26"/>
        <v>0.91726313684593652</v>
      </c>
      <c r="I32" s="155">
        <f t="shared" si="27"/>
        <v>8.2736863154063478E-2</v>
      </c>
      <c r="J32" s="318">
        <f t="shared" si="28"/>
        <v>1</v>
      </c>
      <c r="K32" s="326">
        <f>IF(ISNUMBER('Primary endpoint outcomes'!U32)=TRUE,'Primary endpoint outcomes'!U32,(IF(ISNUMBER('Primary endpoint outcomes'!X32)=TRUE,'Primary endpoint outcomes'!X32,0)))</f>
        <v>25.2</v>
      </c>
      <c r="L32" s="326">
        <f>IF(ISNUMBER('Primary endpoint outcomes'!V32)=TRUE,'Primary endpoint outcomes'!V32,(IF(ISNUMBER('Primary endpoint outcomes'!Y32)=TRUE,'Primary endpoint outcomes'!Y32,0)))</f>
        <v>5.7</v>
      </c>
      <c r="M32" s="325">
        <f>IF(ISNUMBER('Primary endpoint outcomes'!W32)=TRUE,'Primary endpoint outcomes'!W32,(IF(ISNUMBER('Primary endpoint outcomes'!Z32)=TRUE,'Primary endpoint outcomes'!Z32,0)))</f>
        <v>19</v>
      </c>
      <c r="N32" s="326">
        <f>IF(ISNUMBER('Primary endpoint outcomes'!BC32)=TRUE,'Primary endpoint outcomes'!BC32,(IF(ISNUMBER('Primary endpoint outcomes'!BF32)=TRUE,'Primary endpoint outcomes'!BF32,0)))</f>
        <v>22.4</v>
      </c>
      <c r="O32" s="325">
        <f>IF(ISNUMBER('Primary endpoint outcomes'!BD32)=TRUE,'Primary endpoint outcomes'!BD32,(IF(ISNUMBER('Primary endpoint outcomes'!BG32)=TRUE,'Primary endpoint outcomes'!BG32,0)))</f>
        <v>5.5</v>
      </c>
      <c r="P32" s="325">
        <f>IF(ISNUMBER('Primary endpoint outcomes'!BE32)=TRUE,'Primary endpoint outcomes'!BE32,(IF(ISNUMBER('Primary endpoint outcomes'!BH32)=TRUE,'Primary endpoint outcomes'!BH32,0)))</f>
        <v>20</v>
      </c>
      <c r="Q32" s="326">
        <f>IF(ISNUMBER('Primary endpoint outcomes'!CK32)=TRUE,'Primary endpoint outcomes'!CK32,(IF(ISNUMBER('Primary endpoint outcomes'!CN32)=TRUE,'Primary endpoint outcomes'!CN32,0)))</f>
        <v>0</v>
      </c>
      <c r="R32" s="326">
        <f>IF(ISNUMBER('Primary endpoint outcomes'!CL32)=TRUE,'Primary endpoint outcomes'!CL32,(IF(ISNUMBER('Primary endpoint outcomes'!CO32)=TRUE,'Primary endpoint outcomes'!CO32,0)))</f>
        <v>0</v>
      </c>
      <c r="S32" s="325">
        <f>IF(ISNUMBER('Primary endpoint outcomes'!CM32)=TRUE,'Primary endpoint outcomes'!CM32,(IF(ISNUMBER('Primary endpoint outcomes'!CP32)=TRUE,'Primary endpoint outcomes'!CP32,0)))</f>
        <v>0</v>
      </c>
      <c r="T32" s="326">
        <f>IF(ISNUMBER('Primary endpoint outcomes'!DS32)=TRUE,'Primary endpoint outcomes'!DS32,(IF(ISNUMBER('Primary endpoint outcomes'!DV32)=TRUE,'Primary endpoint outcomes'!DV32,0)))</f>
        <v>0</v>
      </c>
      <c r="U32" s="326">
        <f>IF(ISNUMBER('Primary endpoint outcomes'!DT32)=TRUE,'Primary endpoint outcomes'!DT32,(IF(ISNUMBER('Primary endpoint outcomes'!DW32)=TRUE,'Primary endpoint outcomes'!DW32,0)))</f>
        <v>0</v>
      </c>
      <c r="V32" s="326">
        <f>IF(ISNUMBER('Primary endpoint outcomes'!DU32)=TRUE,'Primary endpoint outcomes'!DU32,(IF(ISNUMBER('Primary endpoint outcomes'!DX32)=TRUE,'Primary endpoint outcomes'!DX32,0)))</f>
        <v>0</v>
      </c>
      <c r="W32" s="326">
        <f>IF(ISNUMBER('Primary endpoint outcomes'!FA32)=TRUE,'Primary endpoint outcomes'!FA32,(IF(ISNUMBER('Primary endpoint outcomes'!FD32)=TRUE,'Primary endpoint outcomes'!FD32,0)))</f>
        <v>0</v>
      </c>
      <c r="X32" s="326">
        <f>IF(ISNUMBER('Primary endpoint outcomes'!FB32)=TRUE,'Primary endpoint outcomes'!FB32,(IF(ISNUMBER('Primary endpoint outcomes'!FE32)=TRUE,'Primary endpoint outcomes'!FE32,0)))</f>
        <v>0</v>
      </c>
      <c r="Y32" s="326">
        <f>IF(ISNUMBER('Primary endpoint outcomes'!FC32)=TRUE,'Primary endpoint outcomes'!FC32,(IF(ISNUMBER('Primary endpoint outcomes'!FF32)=TRUE,'Primary endpoint outcomes'!FF32,0)))</f>
        <v>0</v>
      </c>
      <c r="Z32" s="150"/>
      <c r="AA32" s="151">
        <f t="shared" si="29"/>
        <v>19</v>
      </c>
      <c r="AB32" s="153">
        <f t="shared" si="30"/>
        <v>18</v>
      </c>
      <c r="AC32" s="153">
        <f t="shared" si="31"/>
        <v>584.82000000000005</v>
      </c>
      <c r="AD32" s="151">
        <f t="shared" si="32"/>
        <v>20</v>
      </c>
      <c r="AE32" s="153">
        <f t="shared" si="33"/>
        <v>19</v>
      </c>
      <c r="AF32" s="153">
        <f t="shared" si="34"/>
        <v>574.75</v>
      </c>
      <c r="AG32" s="151">
        <f t="shared" si="35"/>
        <v>0</v>
      </c>
      <c r="AH32" s="153">
        <f t="shared" si="36"/>
        <v>-1</v>
      </c>
      <c r="AI32" s="153">
        <f t="shared" si="37"/>
        <v>0</v>
      </c>
      <c r="AJ32" s="151">
        <f t="shared" si="38"/>
        <v>0</v>
      </c>
      <c r="AK32" s="153">
        <f t="shared" si="39"/>
        <v>-1</v>
      </c>
      <c r="AL32" s="153">
        <f t="shared" si="40"/>
        <v>0</v>
      </c>
      <c r="AM32" s="151">
        <f t="shared" si="41"/>
        <v>0</v>
      </c>
      <c r="AN32" s="153">
        <f t="shared" si="42"/>
        <v>-1</v>
      </c>
      <c r="AO32" s="153">
        <f t="shared" si="43"/>
        <v>0</v>
      </c>
      <c r="AP32" s="153">
        <f t="shared" si="44"/>
        <v>37</v>
      </c>
      <c r="AQ32" s="153">
        <f t="shared" si="45"/>
        <v>1159.5700000000002</v>
      </c>
      <c r="AR32" s="153">
        <f t="shared" si="46"/>
        <v>23.764102564102561</v>
      </c>
      <c r="AS32" s="153">
        <f t="shared" si="47"/>
        <v>5.598189861886584</v>
      </c>
      <c r="AT32" s="153">
        <f t="shared" si="48"/>
        <v>39</v>
      </c>
      <c r="AU32" s="16"/>
      <c r="AY32" s="65"/>
      <c r="AZ32" s="65"/>
    </row>
    <row r="33" spans="1:52" ht="15.75" x14ac:dyDescent="0.25">
      <c r="A33" s="152" t="str">
        <f>'Primary endpoint outcomes'!A33</f>
        <v>Arean 2010</v>
      </c>
      <c r="B33" s="152" t="str">
        <f>CONCATENATE('Primary endpoint outcomes'!S33,'Primary endpoint outcomes'!T33)</f>
        <v>HAMD24</v>
      </c>
      <c r="C33" s="154">
        <f t="shared" si="21"/>
        <v>24.300904977375566</v>
      </c>
      <c r="D33" s="154">
        <f t="shared" si="22"/>
        <v>4.2659798962121052</v>
      </c>
      <c r="E33" s="154">
        <f t="shared" si="23"/>
        <v>221</v>
      </c>
      <c r="F33" s="21" t="str">
        <f t="shared" si="24"/>
        <v>YES</v>
      </c>
      <c r="G33" s="21" t="str">
        <f t="shared" si="25"/>
        <v>NO</v>
      </c>
      <c r="H33" s="155">
        <f t="shared" si="26"/>
        <v>0.97416288736301648</v>
      </c>
      <c r="I33" s="155">
        <f t="shared" si="27"/>
        <v>2.5837112636983517E-2</v>
      </c>
      <c r="J33" s="318">
        <f t="shared" si="28"/>
        <v>1</v>
      </c>
      <c r="K33" s="326">
        <f>IF(ISNUMBER('Primary endpoint outcomes'!U33)=TRUE,'Primary endpoint outcomes'!U33,(IF(ISNUMBER('Primary endpoint outcomes'!X33)=TRUE,'Primary endpoint outcomes'!X33,0)))</f>
        <v>24.1</v>
      </c>
      <c r="L33" s="326">
        <f>IF(ISNUMBER('Primary endpoint outcomes'!V33)=TRUE,'Primary endpoint outcomes'!V33,(IF(ISNUMBER('Primary endpoint outcomes'!Y33)=TRUE,'Primary endpoint outcomes'!Y33,0)))</f>
        <v>3.9</v>
      </c>
      <c r="M33" s="325">
        <f>IF(ISNUMBER('Primary endpoint outcomes'!W33)=TRUE,'Primary endpoint outcomes'!W33,(IF(ISNUMBER('Primary endpoint outcomes'!Z33)=TRUE,'Primary endpoint outcomes'!Z33,0)))</f>
        <v>110</v>
      </c>
      <c r="N33" s="326">
        <f>IF(ISNUMBER('Primary endpoint outcomes'!BC33)=TRUE,'Primary endpoint outcomes'!BC33,(IF(ISNUMBER('Primary endpoint outcomes'!BF33)=TRUE,'Primary endpoint outcomes'!BF33,0)))</f>
        <v>24.5</v>
      </c>
      <c r="O33" s="325">
        <f>IF(ISNUMBER('Primary endpoint outcomes'!BD33)=TRUE,'Primary endpoint outcomes'!BD33,(IF(ISNUMBER('Primary endpoint outcomes'!BG33)=TRUE,'Primary endpoint outcomes'!BG33,0)))</f>
        <v>4.5999999999999996</v>
      </c>
      <c r="P33" s="325">
        <f>IF(ISNUMBER('Primary endpoint outcomes'!BE33)=TRUE,'Primary endpoint outcomes'!BE33,(IF(ISNUMBER('Primary endpoint outcomes'!BH33)=TRUE,'Primary endpoint outcomes'!BH33,0)))</f>
        <v>111</v>
      </c>
      <c r="Q33" s="326">
        <f>IF(ISNUMBER('Primary endpoint outcomes'!CK33)=TRUE,'Primary endpoint outcomes'!CK33,(IF(ISNUMBER('Primary endpoint outcomes'!CN33)=TRUE,'Primary endpoint outcomes'!CN33,0)))</f>
        <v>0</v>
      </c>
      <c r="R33" s="326">
        <f>IF(ISNUMBER('Primary endpoint outcomes'!CL33)=TRUE,'Primary endpoint outcomes'!CL33,(IF(ISNUMBER('Primary endpoint outcomes'!CO33)=TRUE,'Primary endpoint outcomes'!CO33,0)))</f>
        <v>0</v>
      </c>
      <c r="S33" s="325">
        <f>IF(ISNUMBER('Primary endpoint outcomes'!CM33)=TRUE,'Primary endpoint outcomes'!CM33,(IF(ISNUMBER('Primary endpoint outcomes'!CP33)=TRUE,'Primary endpoint outcomes'!CP33,0)))</f>
        <v>0</v>
      </c>
      <c r="T33" s="326">
        <f>IF(ISNUMBER('Primary endpoint outcomes'!DS33)=TRUE,'Primary endpoint outcomes'!DS33,(IF(ISNUMBER('Primary endpoint outcomes'!DV33)=TRUE,'Primary endpoint outcomes'!DV33,0)))</f>
        <v>0</v>
      </c>
      <c r="U33" s="326">
        <f>IF(ISNUMBER('Primary endpoint outcomes'!DT33)=TRUE,'Primary endpoint outcomes'!DT33,(IF(ISNUMBER('Primary endpoint outcomes'!DW33)=TRUE,'Primary endpoint outcomes'!DW33,0)))</f>
        <v>0</v>
      </c>
      <c r="V33" s="326">
        <f>IF(ISNUMBER('Primary endpoint outcomes'!DU33)=TRUE,'Primary endpoint outcomes'!DU33,(IF(ISNUMBER('Primary endpoint outcomes'!DX33)=TRUE,'Primary endpoint outcomes'!DX33,0)))</f>
        <v>0</v>
      </c>
      <c r="W33" s="326">
        <f>IF(ISNUMBER('Primary endpoint outcomes'!FA33)=TRUE,'Primary endpoint outcomes'!FA33,(IF(ISNUMBER('Primary endpoint outcomes'!FD33)=TRUE,'Primary endpoint outcomes'!FD33,0)))</f>
        <v>0</v>
      </c>
      <c r="X33" s="326">
        <f>IF(ISNUMBER('Primary endpoint outcomes'!FB33)=TRUE,'Primary endpoint outcomes'!FB33,(IF(ISNUMBER('Primary endpoint outcomes'!FE33)=TRUE,'Primary endpoint outcomes'!FE33,0)))</f>
        <v>0</v>
      </c>
      <c r="Y33" s="326">
        <f>IF(ISNUMBER('Primary endpoint outcomes'!FC33)=TRUE,'Primary endpoint outcomes'!FC33,(IF(ISNUMBER('Primary endpoint outcomes'!FF33)=TRUE,'Primary endpoint outcomes'!FF33,0)))</f>
        <v>0</v>
      </c>
      <c r="Z33" s="150"/>
      <c r="AA33" s="151">
        <f t="shared" si="29"/>
        <v>110</v>
      </c>
      <c r="AB33" s="153">
        <f t="shared" si="30"/>
        <v>109</v>
      </c>
      <c r="AC33" s="153">
        <f t="shared" si="31"/>
        <v>1657.8899999999999</v>
      </c>
      <c r="AD33" s="151">
        <f t="shared" si="32"/>
        <v>111</v>
      </c>
      <c r="AE33" s="153">
        <f t="shared" si="33"/>
        <v>110</v>
      </c>
      <c r="AF33" s="153">
        <f t="shared" si="34"/>
        <v>2327.5999999999995</v>
      </c>
      <c r="AG33" s="151">
        <f t="shared" si="35"/>
        <v>0</v>
      </c>
      <c r="AH33" s="153">
        <f t="shared" si="36"/>
        <v>-1</v>
      </c>
      <c r="AI33" s="153">
        <f t="shared" si="37"/>
        <v>0</v>
      </c>
      <c r="AJ33" s="151">
        <f t="shared" si="38"/>
        <v>0</v>
      </c>
      <c r="AK33" s="153">
        <f t="shared" si="39"/>
        <v>-1</v>
      </c>
      <c r="AL33" s="153">
        <f t="shared" si="40"/>
        <v>0</v>
      </c>
      <c r="AM33" s="151">
        <f t="shared" si="41"/>
        <v>0</v>
      </c>
      <c r="AN33" s="153">
        <f t="shared" si="42"/>
        <v>-1</v>
      </c>
      <c r="AO33" s="153">
        <f t="shared" si="43"/>
        <v>0</v>
      </c>
      <c r="AP33" s="153">
        <f t="shared" si="44"/>
        <v>219</v>
      </c>
      <c r="AQ33" s="153">
        <f t="shared" si="45"/>
        <v>3985.4899999999993</v>
      </c>
      <c r="AR33" s="153">
        <f t="shared" si="46"/>
        <v>24.300904977375566</v>
      </c>
      <c r="AS33" s="153">
        <f t="shared" si="47"/>
        <v>4.2659798962121052</v>
      </c>
      <c r="AT33" s="153">
        <f t="shared" si="48"/>
        <v>221</v>
      </c>
      <c r="AU33" s="16"/>
      <c r="AY33" s="65"/>
      <c r="AZ33" s="65"/>
    </row>
    <row r="34" spans="1:52" ht="15.75" x14ac:dyDescent="0.25">
      <c r="A34" s="152" t="str">
        <f>'Primary endpoint outcomes'!A34</f>
        <v>Arjadi 2018</v>
      </c>
      <c r="B34" s="152" t="str">
        <f>CONCATENATE('Primary endpoint outcomes'!S34,'Primary endpoint outcomes'!T34)</f>
        <v>PHQ9</v>
      </c>
      <c r="C34" s="154">
        <f t="shared" si="21"/>
        <v>17.964281150159746</v>
      </c>
      <c r="D34" s="154">
        <f t="shared" si="22"/>
        <v>5.2202603389515803</v>
      </c>
      <c r="E34" s="154">
        <f t="shared" si="23"/>
        <v>313</v>
      </c>
      <c r="F34" s="21" t="str">
        <f t="shared" si="24"/>
        <v>YES</v>
      </c>
      <c r="G34" s="21" t="str">
        <f t="shared" si="25"/>
        <v>NO</v>
      </c>
      <c r="H34" s="155">
        <f t="shared" si="26"/>
        <v>0.64664574004056452</v>
      </c>
      <c r="I34" s="155">
        <f t="shared" si="27"/>
        <v>0.35335425995943548</v>
      </c>
      <c r="J34" s="318">
        <f t="shared" si="28"/>
        <v>1</v>
      </c>
      <c r="K34" s="326">
        <f>IF(ISNUMBER('Primary endpoint outcomes'!U34)=TRUE,'Primary endpoint outcomes'!U34,(IF(ISNUMBER('Primary endpoint outcomes'!X34)=TRUE,'Primary endpoint outcomes'!X34,0)))</f>
        <v>17.920000000000002</v>
      </c>
      <c r="L34" s="326">
        <f>IF(ISNUMBER('Primary endpoint outcomes'!V34)=TRUE,'Primary endpoint outcomes'!V34,(IF(ISNUMBER('Primary endpoint outcomes'!Y34)=TRUE,'Primary endpoint outcomes'!Y34,0)))</f>
        <v>5.38</v>
      </c>
      <c r="M34" s="325">
        <f>IF(ISNUMBER('Primary endpoint outcomes'!W34)=TRUE,'Primary endpoint outcomes'!W34,(IF(ISNUMBER('Primary endpoint outcomes'!Z34)=TRUE,'Primary endpoint outcomes'!Z34,0)))</f>
        <v>159</v>
      </c>
      <c r="N34" s="326">
        <f>IF(ISNUMBER('Primary endpoint outcomes'!BC34)=TRUE,'Primary endpoint outcomes'!BC34,(IF(ISNUMBER('Primary endpoint outcomes'!BF34)=TRUE,'Primary endpoint outcomes'!BF34,0)))</f>
        <v>18.010000000000002</v>
      </c>
      <c r="O34" s="325">
        <f>IF(ISNUMBER('Primary endpoint outcomes'!BD34)=TRUE,'Primary endpoint outcomes'!BD34,(IF(ISNUMBER('Primary endpoint outcomes'!BG34)=TRUE,'Primary endpoint outcomes'!BG34,0)))</f>
        <v>5.05</v>
      </c>
      <c r="P34" s="325">
        <f>IF(ISNUMBER('Primary endpoint outcomes'!BE34)=TRUE,'Primary endpoint outcomes'!BE34,(IF(ISNUMBER('Primary endpoint outcomes'!BH34)=TRUE,'Primary endpoint outcomes'!BH34,0)))</f>
        <v>154</v>
      </c>
      <c r="Q34" s="326">
        <f>IF(ISNUMBER('Primary endpoint outcomes'!CK34)=TRUE,'Primary endpoint outcomes'!CK34,(IF(ISNUMBER('Primary endpoint outcomes'!CN34)=TRUE,'Primary endpoint outcomes'!CN34,0)))</f>
        <v>0</v>
      </c>
      <c r="R34" s="326">
        <f>IF(ISNUMBER('Primary endpoint outcomes'!CL34)=TRUE,'Primary endpoint outcomes'!CL34,(IF(ISNUMBER('Primary endpoint outcomes'!CO34)=TRUE,'Primary endpoint outcomes'!CO34,0)))</f>
        <v>0</v>
      </c>
      <c r="S34" s="325">
        <f>IF(ISNUMBER('Primary endpoint outcomes'!CM34)=TRUE,'Primary endpoint outcomes'!CM34,(IF(ISNUMBER('Primary endpoint outcomes'!CP34)=TRUE,'Primary endpoint outcomes'!CP34,0)))</f>
        <v>0</v>
      </c>
      <c r="T34" s="326">
        <f>IF(ISNUMBER('Primary endpoint outcomes'!DS34)=TRUE,'Primary endpoint outcomes'!DS34,(IF(ISNUMBER('Primary endpoint outcomes'!DV34)=TRUE,'Primary endpoint outcomes'!DV34,0)))</f>
        <v>0</v>
      </c>
      <c r="U34" s="326">
        <f>IF(ISNUMBER('Primary endpoint outcomes'!DT34)=TRUE,'Primary endpoint outcomes'!DT34,(IF(ISNUMBER('Primary endpoint outcomes'!DW34)=TRUE,'Primary endpoint outcomes'!DW34,0)))</f>
        <v>0</v>
      </c>
      <c r="V34" s="326">
        <f>IF(ISNUMBER('Primary endpoint outcomes'!DU34)=TRUE,'Primary endpoint outcomes'!DU34,(IF(ISNUMBER('Primary endpoint outcomes'!DX34)=TRUE,'Primary endpoint outcomes'!DX34,0)))</f>
        <v>0</v>
      </c>
      <c r="W34" s="326">
        <f>IF(ISNUMBER('Primary endpoint outcomes'!FA34)=TRUE,'Primary endpoint outcomes'!FA34,(IF(ISNUMBER('Primary endpoint outcomes'!FD34)=TRUE,'Primary endpoint outcomes'!FD34,0)))</f>
        <v>0</v>
      </c>
      <c r="X34" s="326">
        <f>IF(ISNUMBER('Primary endpoint outcomes'!FB34)=TRUE,'Primary endpoint outcomes'!FB34,(IF(ISNUMBER('Primary endpoint outcomes'!FE34)=TRUE,'Primary endpoint outcomes'!FE34,0)))</f>
        <v>0</v>
      </c>
      <c r="Y34" s="326">
        <f>IF(ISNUMBER('Primary endpoint outcomes'!FC34)=TRUE,'Primary endpoint outcomes'!FC34,(IF(ISNUMBER('Primary endpoint outcomes'!FF34)=TRUE,'Primary endpoint outcomes'!FF34,0)))</f>
        <v>0</v>
      </c>
      <c r="Z34" s="150"/>
      <c r="AA34" s="151">
        <f t="shared" si="29"/>
        <v>159</v>
      </c>
      <c r="AB34" s="153">
        <f t="shared" si="30"/>
        <v>158</v>
      </c>
      <c r="AC34" s="153">
        <f t="shared" si="31"/>
        <v>4573.2151999999996</v>
      </c>
      <c r="AD34" s="151">
        <f t="shared" si="32"/>
        <v>154</v>
      </c>
      <c r="AE34" s="153">
        <f t="shared" si="33"/>
        <v>153</v>
      </c>
      <c r="AF34" s="153">
        <f t="shared" si="34"/>
        <v>3901.8824999999997</v>
      </c>
      <c r="AG34" s="151">
        <f t="shared" si="35"/>
        <v>0</v>
      </c>
      <c r="AH34" s="153">
        <f t="shared" si="36"/>
        <v>-1</v>
      </c>
      <c r="AI34" s="153">
        <f t="shared" si="37"/>
        <v>0</v>
      </c>
      <c r="AJ34" s="151">
        <f t="shared" si="38"/>
        <v>0</v>
      </c>
      <c r="AK34" s="153">
        <f t="shared" si="39"/>
        <v>-1</v>
      </c>
      <c r="AL34" s="153">
        <f t="shared" si="40"/>
        <v>0</v>
      </c>
      <c r="AM34" s="151">
        <f t="shared" si="41"/>
        <v>0</v>
      </c>
      <c r="AN34" s="153">
        <f t="shared" si="42"/>
        <v>-1</v>
      </c>
      <c r="AO34" s="153">
        <f t="shared" si="43"/>
        <v>0</v>
      </c>
      <c r="AP34" s="153">
        <f t="shared" si="44"/>
        <v>311</v>
      </c>
      <c r="AQ34" s="153">
        <f t="shared" si="45"/>
        <v>8475.0976999999984</v>
      </c>
      <c r="AR34" s="153">
        <f t="shared" si="46"/>
        <v>17.964281150159746</v>
      </c>
      <c r="AS34" s="153">
        <f t="shared" si="47"/>
        <v>5.2202603389515803</v>
      </c>
      <c r="AT34" s="153">
        <f t="shared" si="48"/>
        <v>313</v>
      </c>
      <c r="AU34" s="16"/>
      <c r="AY34" s="65"/>
      <c r="AZ34" s="65"/>
    </row>
    <row r="35" spans="1:52" ht="15.75" x14ac:dyDescent="0.25">
      <c r="A35" s="152" t="str">
        <f>'Primary endpoint outcomes'!A35</f>
        <v>Arminen 1992</v>
      </c>
      <c r="B35" s="152" t="str">
        <f>CONCATENATE('Primary endpoint outcomes'!S35,'Primary endpoint outcomes'!T35)</f>
        <v>HAMD17</v>
      </c>
      <c r="C35" s="154" t="e">
        <f t="shared" si="21"/>
        <v>#DIV/0!</v>
      </c>
      <c r="D35" s="154" t="e">
        <f t="shared" si="22"/>
        <v>#DIV/0!</v>
      </c>
      <c r="E35" s="154">
        <f t="shared" si="23"/>
        <v>0</v>
      </c>
      <c r="F35" s="21" t="e">
        <f t="shared" si="24"/>
        <v>#DIV/0!</v>
      </c>
      <c r="G35" s="21" t="e">
        <f t="shared" si="25"/>
        <v>#DIV/0!</v>
      </c>
      <c r="H35" s="155" t="e">
        <f t="shared" si="26"/>
        <v>#DIV/0!</v>
      </c>
      <c r="I35" s="155" t="e">
        <f t="shared" si="27"/>
        <v>#DIV/0!</v>
      </c>
      <c r="J35" s="318">
        <f t="shared" si="28"/>
        <v>0</v>
      </c>
      <c r="K35" s="326">
        <f>IF(ISNUMBER('Primary endpoint outcomes'!U35)=TRUE,'Primary endpoint outcomes'!U35,(IF(ISNUMBER('Primary endpoint outcomes'!X35)=TRUE,'Primary endpoint outcomes'!X35,0)))</f>
        <v>0</v>
      </c>
      <c r="L35" s="326">
        <f>IF(ISNUMBER('Primary endpoint outcomes'!V35)=TRUE,'Primary endpoint outcomes'!V35,(IF(ISNUMBER('Primary endpoint outcomes'!Y35)=TRUE,'Primary endpoint outcomes'!Y35,0)))</f>
        <v>0</v>
      </c>
      <c r="M35" s="325">
        <f>IF(ISNUMBER('Primary endpoint outcomes'!W35)=TRUE,'Primary endpoint outcomes'!W35,(IF(ISNUMBER('Primary endpoint outcomes'!Z35)=TRUE,'Primary endpoint outcomes'!Z35,0)))</f>
        <v>0</v>
      </c>
      <c r="N35" s="326">
        <f>IF(ISNUMBER('Primary endpoint outcomes'!BC35)=TRUE,'Primary endpoint outcomes'!BC35,(IF(ISNUMBER('Primary endpoint outcomes'!BF35)=TRUE,'Primary endpoint outcomes'!BF35,0)))</f>
        <v>0</v>
      </c>
      <c r="O35" s="325">
        <f>IF(ISNUMBER('Primary endpoint outcomes'!BD35)=TRUE,'Primary endpoint outcomes'!BD35,(IF(ISNUMBER('Primary endpoint outcomes'!BG35)=TRUE,'Primary endpoint outcomes'!BG35,0)))</f>
        <v>0</v>
      </c>
      <c r="P35" s="325">
        <f>IF(ISNUMBER('Primary endpoint outcomes'!BE35)=TRUE,'Primary endpoint outcomes'!BE35,(IF(ISNUMBER('Primary endpoint outcomes'!BH35)=TRUE,'Primary endpoint outcomes'!BH35,0)))</f>
        <v>0</v>
      </c>
      <c r="Q35" s="326">
        <f>IF(ISNUMBER('Primary endpoint outcomes'!CK35)=TRUE,'Primary endpoint outcomes'!CK35,(IF(ISNUMBER('Primary endpoint outcomes'!CN35)=TRUE,'Primary endpoint outcomes'!CN35,0)))</f>
        <v>0</v>
      </c>
      <c r="R35" s="326">
        <f>IF(ISNUMBER('Primary endpoint outcomes'!CL35)=TRUE,'Primary endpoint outcomes'!CL35,(IF(ISNUMBER('Primary endpoint outcomes'!CO35)=TRUE,'Primary endpoint outcomes'!CO35,0)))</f>
        <v>0</v>
      </c>
      <c r="S35" s="325">
        <f>IF(ISNUMBER('Primary endpoint outcomes'!CM35)=TRUE,'Primary endpoint outcomes'!CM35,(IF(ISNUMBER('Primary endpoint outcomes'!CP35)=TRUE,'Primary endpoint outcomes'!CP35,0)))</f>
        <v>0</v>
      </c>
      <c r="T35" s="326">
        <f>IF(ISNUMBER('Primary endpoint outcomes'!DS35)=TRUE,'Primary endpoint outcomes'!DS35,(IF(ISNUMBER('Primary endpoint outcomes'!DV35)=TRUE,'Primary endpoint outcomes'!DV35,0)))</f>
        <v>0</v>
      </c>
      <c r="U35" s="326">
        <f>IF(ISNUMBER('Primary endpoint outcomes'!DT35)=TRUE,'Primary endpoint outcomes'!DT35,(IF(ISNUMBER('Primary endpoint outcomes'!DW35)=TRUE,'Primary endpoint outcomes'!DW35,0)))</f>
        <v>0</v>
      </c>
      <c r="V35" s="326">
        <f>IF(ISNUMBER('Primary endpoint outcomes'!DU35)=TRUE,'Primary endpoint outcomes'!DU35,(IF(ISNUMBER('Primary endpoint outcomes'!DX35)=TRUE,'Primary endpoint outcomes'!DX35,0)))</f>
        <v>0</v>
      </c>
      <c r="W35" s="326">
        <f>IF(ISNUMBER('Primary endpoint outcomes'!FA35)=TRUE,'Primary endpoint outcomes'!FA35,(IF(ISNUMBER('Primary endpoint outcomes'!FD35)=TRUE,'Primary endpoint outcomes'!FD35,0)))</f>
        <v>0</v>
      </c>
      <c r="X35" s="326">
        <f>IF(ISNUMBER('Primary endpoint outcomes'!FB35)=TRUE,'Primary endpoint outcomes'!FB35,(IF(ISNUMBER('Primary endpoint outcomes'!FE35)=TRUE,'Primary endpoint outcomes'!FE35,0)))</f>
        <v>0</v>
      </c>
      <c r="Y35" s="326">
        <f>IF(ISNUMBER('Primary endpoint outcomes'!FC35)=TRUE,'Primary endpoint outcomes'!FC35,(IF(ISNUMBER('Primary endpoint outcomes'!FF35)=TRUE,'Primary endpoint outcomes'!FF35,0)))</f>
        <v>0</v>
      </c>
      <c r="Z35" s="150"/>
      <c r="AA35" s="151">
        <f t="shared" si="29"/>
        <v>0</v>
      </c>
      <c r="AB35" s="153">
        <f t="shared" si="30"/>
        <v>-1</v>
      </c>
      <c r="AC35" s="153">
        <f t="shared" si="31"/>
        <v>0</v>
      </c>
      <c r="AD35" s="151">
        <f t="shared" si="32"/>
        <v>0</v>
      </c>
      <c r="AE35" s="153">
        <f t="shared" si="33"/>
        <v>-1</v>
      </c>
      <c r="AF35" s="153">
        <f t="shared" si="34"/>
        <v>0</v>
      </c>
      <c r="AG35" s="151">
        <f t="shared" si="35"/>
        <v>0</v>
      </c>
      <c r="AH35" s="153">
        <f t="shared" si="36"/>
        <v>-1</v>
      </c>
      <c r="AI35" s="153">
        <f t="shared" si="37"/>
        <v>0</v>
      </c>
      <c r="AJ35" s="151">
        <f t="shared" si="38"/>
        <v>0</v>
      </c>
      <c r="AK35" s="153">
        <f t="shared" si="39"/>
        <v>-1</v>
      </c>
      <c r="AL35" s="153">
        <f t="shared" si="40"/>
        <v>0</v>
      </c>
      <c r="AM35" s="151">
        <f t="shared" si="41"/>
        <v>0</v>
      </c>
      <c r="AN35" s="153">
        <f t="shared" si="42"/>
        <v>-1</v>
      </c>
      <c r="AO35" s="153">
        <f t="shared" si="43"/>
        <v>0</v>
      </c>
      <c r="AP35" s="153" t="b">
        <f t="shared" si="44"/>
        <v>0</v>
      </c>
      <c r="AQ35" s="153">
        <f t="shared" si="45"/>
        <v>0</v>
      </c>
      <c r="AR35" s="153" t="e">
        <f t="shared" si="46"/>
        <v>#DIV/0!</v>
      </c>
      <c r="AS35" s="153" t="e">
        <f t="shared" si="47"/>
        <v>#DIV/0!</v>
      </c>
      <c r="AT35" s="153">
        <f t="shared" si="48"/>
        <v>0</v>
      </c>
      <c r="AU35" s="16"/>
      <c r="AY35" s="65"/>
      <c r="AZ35" s="65"/>
    </row>
    <row r="36" spans="1:52" ht="15.75" x14ac:dyDescent="0.25">
      <c r="A36" s="152" t="str">
        <f>'Primary endpoint outcomes'!A36</f>
        <v>Arvidsdotter 2013</v>
      </c>
      <c r="B36" s="152" t="str">
        <f>CONCATENATE('Primary endpoint outcomes'!S36,'Primary endpoint outcomes'!T36)</f>
        <v>HADS-D7</v>
      </c>
      <c r="C36" s="154">
        <f t="shared" si="21"/>
        <v>7.580000000000001</v>
      </c>
      <c r="D36" s="154">
        <f t="shared" si="22"/>
        <v>4.0329435073322486</v>
      </c>
      <c r="E36" s="154">
        <f t="shared" si="23"/>
        <v>120</v>
      </c>
      <c r="F36" s="21" t="str">
        <f t="shared" si="24"/>
        <v>NO</v>
      </c>
      <c r="G36" s="21" t="str">
        <f t="shared" si="25"/>
        <v>YES</v>
      </c>
      <c r="H36" s="155">
        <f t="shared" si="26"/>
        <v>0.13654514300775378</v>
      </c>
      <c r="I36" s="155">
        <f t="shared" si="27"/>
        <v>0.86345485699224622</v>
      </c>
      <c r="J36" s="318">
        <f t="shared" si="28"/>
        <v>1</v>
      </c>
      <c r="K36" s="326">
        <f>IF(ISNUMBER('Primary endpoint outcomes'!U36)=TRUE,'Primary endpoint outcomes'!U36,(IF(ISNUMBER('Primary endpoint outcomes'!X36)=TRUE,'Primary endpoint outcomes'!X36,0)))</f>
        <v>7.65</v>
      </c>
      <c r="L36" s="326">
        <f>IF(ISNUMBER('Primary endpoint outcomes'!V36)=TRUE,'Primary endpoint outcomes'!V36,(IF(ISNUMBER('Primary endpoint outcomes'!Y36)=TRUE,'Primary endpoint outcomes'!Y36,0)))</f>
        <v>4.2300000000000004</v>
      </c>
      <c r="M36" s="325">
        <f>IF(ISNUMBER('Primary endpoint outcomes'!W36)=TRUE,'Primary endpoint outcomes'!W36,(IF(ISNUMBER('Primary endpoint outcomes'!Z36)=TRUE,'Primary endpoint outcomes'!Z36,0)))</f>
        <v>40</v>
      </c>
      <c r="N36" s="326">
        <f>IF(ISNUMBER('Primary endpoint outcomes'!BC36)=TRUE,'Primary endpoint outcomes'!BC36,(IF(ISNUMBER('Primary endpoint outcomes'!BF36)=TRUE,'Primary endpoint outcomes'!BF36,0)))</f>
        <v>7.61</v>
      </c>
      <c r="O36" s="325">
        <f>IF(ISNUMBER('Primary endpoint outcomes'!BD36)=TRUE,'Primary endpoint outcomes'!BD36,(IF(ISNUMBER('Primary endpoint outcomes'!BG36)=TRUE,'Primary endpoint outcomes'!BG36,0)))</f>
        <v>3.63</v>
      </c>
      <c r="P36" s="325">
        <f>IF(ISNUMBER('Primary endpoint outcomes'!BE36)=TRUE,'Primary endpoint outcomes'!BE36,(IF(ISNUMBER('Primary endpoint outcomes'!BH36)=TRUE,'Primary endpoint outcomes'!BH36,0)))</f>
        <v>40</v>
      </c>
      <c r="Q36" s="326">
        <f>IF(ISNUMBER('Primary endpoint outcomes'!CK36)=TRUE,'Primary endpoint outcomes'!CK36,(IF(ISNUMBER('Primary endpoint outcomes'!CN36)=TRUE,'Primary endpoint outcomes'!CN36,0)))</f>
        <v>7.48</v>
      </c>
      <c r="R36" s="326">
        <f>IF(ISNUMBER('Primary endpoint outcomes'!CL36)=TRUE,'Primary endpoint outcomes'!CL36,(IF(ISNUMBER('Primary endpoint outcomes'!CO36)=TRUE,'Primary endpoint outcomes'!CO36,0)))</f>
        <v>4.21</v>
      </c>
      <c r="S36" s="325">
        <f>IF(ISNUMBER('Primary endpoint outcomes'!CM36)=TRUE,'Primary endpoint outcomes'!CM36,(IF(ISNUMBER('Primary endpoint outcomes'!CP36)=TRUE,'Primary endpoint outcomes'!CP36,0)))</f>
        <v>40</v>
      </c>
      <c r="T36" s="326">
        <f>IF(ISNUMBER('Primary endpoint outcomes'!DS36)=TRUE,'Primary endpoint outcomes'!DS36,(IF(ISNUMBER('Primary endpoint outcomes'!DV36)=TRUE,'Primary endpoint outcomes'!DV36,0)))</f>
        <v>0</v>
      </c>
      <c r="U36" s="326">
        <f>IF(ISNUMBER('Primary endpoint outcomes'!DT36)=TRUE,'Primary endpoint outcomes'!DT36,(IF(ISNUMBER('Primary endpoint outcomes'!DW36)=TRUE,'Primary endpoint outcomes'!DW36,0)))</f>
        <v>0</v>
      </c>
      <c r="V36" s="326">
        <f>IF(ISNUMBER('Primary endpoint outcomes'!DU36)=TRUE,'Primary endpoint outcomes'!DU36,(IF(ISNUMBER('Primary endpoint outcomes'!DX36)=TRUE,'Primary endpoint outcomes'!DX36,0)))</f>
        <v>0</v>
      </c>
      <c r="W36" s="326">
        <f>IF(ISNUMBER('Primary endpoint outcomes'!FA36)=TRUE,'Primary endpoint outcomes'!FA36,(IF(ISNUMBER('Primary endpoint outcomes'!FD36)=TRUE,'Primary endpoint outcomes'!FD36,0)))</f>
        <v>0</v>
      </c>
      <c r="X36" s="326">
        <f>IF(ISNUMBER('Primary endpoint outcomes'!FB36)=TRUE,'Primary endpoint outcomes'!FB36,(IF(ISNUMBER('Primary endpoint outcomes'!FE36)=TRUE,'Primary endpoint outcomes'!FE36,0)))</f>
        <v>0</v>
      </c>
      <c r="Y36" s="326">
        <f>IF(ISNUMBER('Primary endpoint outcomes'!FC36)=TRUE,'Primary endpoint outcomes'!FC36,(IF(ISNUMBER('Primary endpoint outcomes'!FF36)=TRUE,'Primary endpoint outcomes'!FF36,0)))</f>
        <v>0</v>
      </c>
      <c r="Z36" s="150"/>
      <c r="AA36" s="151">
        <f t="shared" si="29"/>
        <v>40</v>
      </c>
      <c r="AB36" s="153">
        <f t="shared" si="30"/>
        <v>39</v>
      </c>
      <c r="AC36" s="153">
        <f t="shared" si="31"/>
        <v>697.82310000000018</v>
      </c>
      <c r="AD36" s="151">
        <f t="shared" si="32"/>
        <v>40</v>
      </c>
      <c r="AE36" s="153">
        <f t="shared" si="33"/>
        <v>39</v>
      </c>
      <c r="AF36" s="153">
        <f t="shared" si="34"/>
        <v>513.89909999999998</v>
      </c>
      <c r="AG36" s="151">
        <f t="shared" si="35"/>
        <v>40</v>
      </c>
      <c r="AH36" s="153">
        <f t="shared" si="36"/>
        <v>39</v>
      </c>
      <c r="AI36" s="153">
        <f t="shared" si="37"/>
        <v>691.23990000000003</v>
      </c>
      <c r="AJ36" s="151">
        <f t="shared" si="38"/>
        <v>0</v>
      </c>
      <c r="AK36" s="153">
        <f t="shared" si="39"/>
        <v>-1</v>
      </c>
      <c r="AL36" s="153">
        <f t="shared" si="40"/>
        <v>0</v>
      </c>
      <c r="AM36" s="151">
        <f t="shared" si="41"/>
        <v>0</v>
      </c>
      <c r="AN36" s="153">
        <f t="shared" si="42"/>
        <v>-1</v>
      </c>
      <c r="AO36" s="153">
        <f t="shared" si="43"/>
        <v>0</v>
      </c>
      <c r="AP36" s="153">
        <f t="shared" si="44"/>
        <v>117</v>
      </c>
      <c r="AQ36" s="153">
        <f t="shared" si="45"/>
        <v>1902.9621000000002</v>
      </c>
      <c r="AR36" s="153">
        <f t="shared" si="46"/>
        <v>7.580000000000001</v>
      </c>
      <c r="AS36" s="153">
        <f t="shared" si="47"/>
        <v>4.0329435073322486</v>
      </c>
      <c r="AT36" s="153">
        <f t="shared" si="48"/>
        <v>120</v>
      </c>
      <c r="AU36" s="16"/>
      <c r="AY36" s="65"/>
      <c r="AZ36" s="65"/>
    </row>
    <row r="37" spans="1:52" ht="15.75" x14ac:dyDescent="0.25">
      <c r="A37" s="152" t="str">
        <f>'Primary endpoint outcomes'!A37</f>
        <v>Ashouri 2013</v>
      </c>
      <c r="B37" s="152" t="str">
        <f>CONCATENATE('Primary endpoint outcomes'!S37,'Primary endpoint outcomes'!T37)</f>
        <v>BDI-II21</v>
      </c>
      <c r="C37" s="154">
        <f t="shared" si="21"/>
        <v>35.17878787878788</v>
      </c>
      <c r="D37" s="154">
        <f t="shared" si="22"/>
        <v>5.574954708336203</v>
      </c>
      <c r="E37" s="154">
        <f t="shared" si="23"/>
        <v>33</v>
      </c>
      <c r="F37" s="21" t="str">
        <f t="shared" si="24"/>
        <v>YES</v>
      </c>
      <c r="G37" s="21" t="str">
        <f t="shared" si="25"/>
        <v>NO</v>
      </c>
      <c r="H37" s="155">
        <f t="shared" si="26"/>
        <v>0.82353941883116666</v>
      </c>
      <c r="I37" s="155">
        <f t="shared" si="27"/>
        <v>0.17646058116883334</v>
      </c>
      <c r="J37" s="318">
        <f t="shared" si="28"/>
        <v>1</v>
      </c>
      <c r="K37" s="326">
        <f>IF(ISNUMBER('Primary endpoint outcomes'!U37)=TRUE,'Primary endpoint outcomes'!U37,(IF(ISNUMBER('Primary endpoint outcomes'!X37)=TRUE,'Primary endpoint outcomes'!X37,0)))</f>
        <v>37.1</v>
      </c>
      <c r="L37" s="326">
        <f>IF(ISNUMBER('Primary endpoint outcomes'!V37)=TRUE,'Primary endpoint outcomes'!V37,(IF(ISNUMBER('Primary endpoint outcomes'!Y37)=TRUE,'Primary endpoint outcomes'!Y37,0)))</f>
        <v>4.04</v>
      </c>
      <c r="M37" s="325">
        <f>IF(ISNUMBER('Primary endpoint outcomes'!W37)=TRUE,'Primary endpoint outcomes'!W37,(IF(ISNUMBER('Primary endpoint outcomes'!Z37)=TRUE,'Primary endpoint outcomes'!Z37,0)))</f>
        <v>10</v>
      </c>
      <c r="N37" s="326">
        <f>IF(ISNUMBER('Primary endpoint outcomes'!BC37)=TRUE,'Primary endpoint outcomes'!BC37,(IF(ISNUMBER('Primary endpoint outcomes'!BF37)=TRUE,'Primary endpoint outcomes'!BF37,0)))</f>
        <v>34.4</v>
      </c>
      <c r="O37" s="325">
        <f>IF(ISNUMBER('Primary endpoint outcomes'!BD37)=TRUE,'Primary endpoint outcomes'!BD37,(IF(ISNUMBER('Primary endpoint outcomes'!BG37)=TRUE,'Primary endpoint outcomes'!BG37,0)))</f>
        <v>5.5</v>
      </c>
      <c r="P37" s="325">
        <f>IF(ISNUMBER('Primary endpoint outcomes'!BE37)=TRUE,'Primary endpoint outcomes'!BE37,(IF(ISNUMBER('Primary endpoint outcomes'!BH37)=TRUE,'Primary endpoint outcomes'!BH37,0)))</f>
        <v>10</v>
      </c>
      <c r="Q37" s="326">
        <f>IF(ISNUMBER('Primary endpoint outcomes'!CK37)=TRUE,'Primary endpoint outcomes'!CK37,(IF(ISNUMBER('Primary endpoint outcomes'!CN37)=TRUE,'Primary endpoint outcomes'!CN37,0)))</f>
        <v>34.299999999999997</v>
      </c>
      <c r="R37" s="326">
        <f>IF(ISNUMBER('Primary endpoint outcomes'!CL37)=TRUE,'Primary endpoint outcomes'!CL37,(IF(ISNUMBER('Primary endpoint outcomes'!CO37)=TRUE,'Primary endpoint outcomes'!CO37,0)))</f>
        <v>6.54</v>
      </c>
      <c r="S37" s="325">
        <f>IF(ISNUMBER('Primary endpoint outcomes'!CM37)=TRUE,'Primary endpoint outcomes'!CM37,(IF(ISNUMBER('Primary endpoint outcomes'!CP37)=TRUE,'Primary endpoint outcomes'!CP37,0)))</f>
        <v>13</v>
      </c>
      <c r="T37" s="326">
        <f>IF(ISNUMBER('Primary endpoint outcomes'!DS37)=TRUE,'Primary endpoint outcomes'!DS37,(IF(ISNUMBER('Primary endpoint outcomes'!DV37)=TRUE,'Primary endpoint outcomes'!DV37,0)))</f>
        <v>0</v>
      </c>
      <c r="U37" s="326">
        <f>IF(ISNUMBER('Primary endpoint outcomes'!DT37)=TRUE,'Primary endpoint outcomes'!DT37,(IF(ISNUMBER('Primary endpoint outcomes'!DW37)=TRUE,'Primary endpoint outcomes'!DW37,0)))</f>
        <v>0</v>
      </c>
      <c r="V37" s="326">
        <f>IF(ISNUMBER('Primary endpoint outcomes'!DU37)=TRUE,'Primary endpoint outcomes'!DU37,(IF(ISNUMBER('Primary endpoint outcomes'!DX37)=TRUE,'Primary endpoint outcomes'!DX37,0)))</f>
        <v>0</v>
      </c>
      <c r="W37" s="326">
        <f>IF(ISNUMBER('Primary endpoint outcomes'!FA37)=TRUE,'Primary endpoint outcomes'!FA37,(IF(ISNUMBER('Primary endpoint outcomes'!FD37)=TRUE,'Primary endpoint outcomes'!FD37,0)))</f>
        <v>0</v>
      </c>
      <c r="X37" s="326">
        <f>IF(ISNUMBER('Primary endpoint outcomes'!FB37)=TRUE,'Primary endpoint outcomes'!FB37,(IF(ISNUMBER('Primary endpoint outcomes'!FE37)=TRUE,'Primary endpoint outcomes'!FE37,0)))</f>
        <v>0</v>
      </c>
      <c r="Y37" s="326">
        <f>IF(ISNUMBER('Primary endpoint outcomes'!FC37)=TRUE,'Primary endpoint outcomes'!FC37,(IF(ISNUMBER('Primary endpoint outcomes'!FF37)=TRUE,'Primary endpoint outcomes'!FF37,0)))</f>
        <v>0</v>
      </c>
      <c r="Z37" s="150"/>
      <c r="AA37" s="151">
        <f t="shared" si="29"/>
        <v>10</v>
      </c>
      <c r="AB37" s="153">
        <f t="shared" si="30"/>
        <v>9</v>
      </c>
      <c r="AC37" s="153">
        <f t="shared" si="31"/>
        <v>146.89439999999999</v>
      </c>
      <c r="AD37" s="151">
        <f t="shared" si="32"/>
        <v>10</v>
      </c>
      <c r="AE37" s="153">
        <f t="shared" si="33"/>
        <v>9</v>
      </c>
      <c r="AF37" s="153">
        <f t="shared" si="34"/>
        <v>272.25</v>
      </c>
      <c r="AG37" s="151">
        <f t="shared" si="35"/>
        <v>13</v>
      </c>
      <c r="AH37" s="153">
        <f t="shared" si="36"/>
        <v>12</v>
      </c>
      <c r="AI37" s="153">
        <f t="shared" si="37"/>
        <v>513.25919999999996</v>
      </c>
      <c r="AJ37" s="151">
        <f t="shared" si="38"/>
        <v>0</v>
      </c>
      <c r="AK37" s="153">
        <f t="shared" si="39"/>
        <v>-1</v>
      </c>
      <c r="AL37" s="153">
        <f t="shared" si="40"/>
        <v>0</v>
      </c>
      <c r="AM37" s="151">
        <f t="shared" si="41"/>
        <v>0</v>
      </c>
      <c r="AN37" s="153">
        <f t="shared" si="42"/>
        <v>-1</v>
      </c>
      <c r="AO37" s="153">
        <f t="shared" si="43"/>
        <v>0</v>
      </c>
      <c r="AP37" s="153">
        <f t="shared" si="44"/>
        <v>30</v>
      </c>
      <c r="AQ37" s="153">
        <f t="shared" si="45"/>
        <v>932.40359999999998</v>
      </c>
      <c r="AR37" s="153">
        <f t="shared" si="46"/>
        <v>35.17878787878788</v>
      </c>
      <c r="AS37" s="153">
        <f t="shared" si="47"/>
        <v>5.574954708336203</v>
      </c>
      <c r="AT37" s="153">
        <f t="shared" si="48"/>
        <v>33</v>
      </c>
      <c r="AU37" s="16"/>
      <c r="AY37" s="65"/>
      <c r="AZ37" s="65"/>
    </row>
    <row r="38" spans="1:52" ht="15.75" x14ac:dyDescent="0.25">
      <c r="A38" s="152" t="str">
        <f>'Primary endpoint outcomes'!A38</f>
        <v>Asl 2014</v>
      </c>
      <c r="B38" s="152" t="str">
        <f>CONCATENATE('Primary endpoint outcomes'!S38,'Primary endpoint outcomes'!T38)</f>
        <v>BDI-II21</v>
      </c>
      <c r="C38" s="154">
        <f t="shared" si="21"/>
        <v>25.601212121212118</v>
      </c>
      <c r="D38" s="154">
        <f t="shared" si="22"/>
        <v>10.472328514524792</v>
      </c>
      <c r="E38" s="154">
        <f t="shared" si="23"/>
        <v>33</v>
      </c>
      <c r="F38" s="21" t="str">
        <f t="shared" si="24"/>
        <v>NO</v>
      </c>
      <c r="G38" s="21" t="str">
        <f t="shared" si="25"/>
        <v>YES</v>
      </c>
      <c r="H38" s="155">
        <f t="shared" si="26"/>
        <v>0.33722843003544156</v>
      </c>
      <c r="I38" s="155">
        <f t="shared" si="27"/>
        <v>0.66277156996455844</v>
      </c>
      <c r="J38" s="318">
        <f t="shared" si="28"/>
        <v>1</v>
      </c>
      <c r="K38" s="326">
        <f>IF(ISNUMBER('Primary endpoint outcomes'!U38)=TRUE,'Primary endpoint outcomes'!U38,(IF(ISNUMBER('Primary endpoint outcomes'!X38)=TRUE,'Primary endpoint outcomes'!X38,0)))</f>
        <v>26.75</v>
      </c>
      <c r="L38" s="326">
        <f>IF(ISNUMBER('Primary endpoint outcomes'!V38)=TRUE,'Primary endpoint outcomes'!V38,(IF(ISNUMBER('Primary endpoint outcomes'!Y38)=TRUE,'Primary endpoint outcomes'!Y38,0)))</f>
        <v>12.26</v>
      </c>
      <c r="M38" s="325">
        <f>IF(ISNUMBER('Primary endpoint outcomes'!W38)=TRUE,'Primary endpoint outcomes'!W38,(IF(ISNUMBER('Primary endpoint outcomes'!Z38)=TRUE,'Primary endpoint outcomes'!Z38,0)))</f>
        <v>16</v>
      </c>
      <c r="N38" s="326">
        <f>IF(ISNUMBER('Primary endpoint outcomes'!BC38)=TRUE,'Primary endpoint outcomes'!BC38,(IF(ISNUMBER('Primary endpoint outcomes'!BF38)=TRUE,'Primary endpoint outcomes'!BF38,0)))</f>
        <v>24.52</v>
      </c>
      <c r="O38" s="325">
        <f>IF(ISNUMBER('Primary endpoint outcomes'!BD38)=TRUE,'Primary endpoint outcomes'!BD38,(IF(ISNUMBER('Primary endpoint outcomes'!BG38)=TRUE,'Primary endpoint outcomes'!BG38,0)))</f>
        <v>8.4600000000000009</v>
      </c>
      <c r="P38" s="325">
        <f>IF(ISNUMBER('Primary endpoint outcomes'!BE38)=TRUE,'Primary endpoint outcomes'!BE38,(IF(ISNUMBER('Primary endpoint outcomes'!BH38)=TRUE,'Primary endpoint outcomes'!BH38,0)))</f>
        <v>17</v>
      </c>
      <c r="Q38" s="326">
        <f>IF(ISNUMBER('Primary endpoint outcomes'!CK38)=TRUE,'Primary endpoint outcomes'!CK38,(IF(ISNUMBER('Primary endpoint outcomes'!CN38)=TRUE,'Primary endpoint outcomes'!CN38,0)))</f>
        <v>0</v>
      </c>
      <c r="R38" s="326">
        <f>IF(ISNUMBER('Primary endpoint outcomes'!CL38)=TRUE,'Primary endpoint outcomes'!CL38,(IF(ISNUMBER('Primary endpoint outcomes'!CO38)=TRUE,'Primary endpoint outcomes'!CO38,0)))</f>
        <v>0</v>
      </c>
      <c r="S38" s="325">
        <f>IF(ISNUMBER('Primary endpoint outcomes'!CM38)=TRUE,'Primary endpoint outcomes'!CM38,(IF(ISNUMBER('Primary endpoint outcomes'!CP38)=TRUE,'Primary endpoint outcomes'!CP38,0)))</f>
        <v>0</v>
      </c>
      <c r="T38" s="326">
        <f>IF(ISNUMBER('Primary endpoint outcomes'!DS38)=TRUE,'Primary endpoint outcomes'!DS38,(IF(ISNUMBER('Primary endpoint outcomes'!DV38)=TRUE,'Primary endpoint outcomes'!DV38,0)))</f>
        <v>0</v>
      </c>
      <c r="U38" s="326">
        <f>IF(ISNUMBER('Primary endpoint outcomes'!DT38)=TRUE,'Primary endpoint outcomes'!DT38,(IF(ISNUMBER('Primary endpoint outcomes'!DW38)=TRUE,'Primary endpoint outcomes'!DW38,0)))</f>
        <v>0</v>
      </c>
      <c r="V38" s="326">
        <f>IF(ISNUMBER('Primary endpoint outcomes'!DU38)=TRUE,'Primary endpoint outcomes'!DU38,(IF(ISNUMBER('Primary endpoint outcomes'!DX38)=TRUE,'Primary endpoint outcomes'!DX38,0)))</f>
        <v>0</v>
      </c>
      <c r="W38" s="326">
        <f>IF(ISNUMBER('Primary endpoint outcomes'!FA38)=TRUE,'Primary endpoint outcomes'!FA38,(IF(ISNUMBER('Primary endpoint outcomes'!FD38)=TRUE,'Primary endpoint outcomes'!FD38,0)))</f>
        <v>0</v>
      </c>
      <c r="X38" s="326">
        <f>IF(ISNUMBER('Primary endpoint outcomes'!FB38)=TRUE,'Primary endpoint outcomes'!FB38,(IF(ISNUMBER('Primary endpoint outcomes'!FE38)=TRUE,'Primary endpoint outcomes'!FE38,0)))</f>
        <v>0</v>
      </c>
      <c r="Y38" s="326">
        <f>IF(ISNUMBER('Primary endpoint outcomes'!FC38)=TRUE,'Primary endpoint outcomes'!FC38,(IF(ISNUMBER('Primary endpoint outcomes'!FF38)=TRUE,'Primary endpoint outcomes'!FF38,0)))</f>
        <v>0</v>
      </c>
      <c r="Z38" s="150"/>
      <c r="AA38" s="151">
        <f t="shared" si="29"/>
        <v>16</v>
      </c>
      <c r="AB38" s="153">
        <f t="shared" si="30"/>
        <v>15</v>
      </c>
      <c r="AC38" s="153">
        <f t="shared" si="31"/>
        <v>2254.614</v>
      </c>
      <c r="AD38" s="151">
        <f t="shared" si="32"/>
        <v>17</v>
      </c>
      <c r="AE38" s="153">
        <f t="shared" si="33"/>
        <v>16</v>
      </c>
      <c r="AF38" s="153">
        <f t="shared" si="34"/>
        <v>1145.1456000000003</v>
      </c>
      <c r="AG38" s="151">
        <f t="shared" si="35"/>
        <v>0</v>
      </c>
      <c r="AH38" s="153">
        <f t="shared" si="36"/>
        <v>-1</v>
      </c>
      <c r="AI38" s="153">
        <f t="shared" si="37"/>
        <v>0</v>
      </c>
      <c r="AJ38" s="151">
        <f t="shared" si="38"/>
        <v>0</v>
      </c>
      <c r="AK38" s="153">
        <f t="shared" si="39"/>
        <v>-1</v>
      </c>
      <c r="AL38" s="153">
        <f t="shared" si="40"/>
        <v>0</v>
      </c>
      <c r="AM38" s="151">
        <f t="shared" si="41"/>
        <v>0</v>
      </c>
      <c r="AN38" s="153">
        <f t="shared" si="42"/>
        <v>-1</v>
      </c>
      <c r="AO38" s="153">
        <f t="shared" si="43"/>
        <v>0</v>
      </c>
      <c r="AP38" s="153">
        <f t="shared" si="44"/>
        <v>31</v>
      </c>
      <c r="AQ38" s="153">
        <f t="shared" si="45"/>
        <v>3399.7596000000003</v>
      </c>
      <c r="AR38" s="153">
        <f t="shared" si="46"/>
        <v>25.601212121212118</v>
      </c>
      <c r="AS38" s="153">
        <f t="shared" si="47"/>
        <v>10.472328514524792</v>
      </c>
      <c r="AT38" s="153">
        <f t="shared" si="48"/>
        <v>33</v>
      </c>
      <c r="AU38" s="16"/>
      <c r="AY38" s="65"/>
      <c r="AZ38" s="65"/>
    </row>
    <row r="39" spans="1:52" ht="15.75" x14ac:dyDescent="0.25">
      <c r="A39" s="152" t="str">
        <f>'Primary endpoint outcomes'!A39</f>
        <v>Ather 1985</v>
      </c>
      <c r="B39" s="152" t="str">
        <f>CONCATENATE('Primary endpoint outcomes'!S39,'Primary endpoint outcomes'!T39)</f>
        <v>HAMD17</v>
      </c>
      <c r="C39" s="154">
        <f t="shared" si="21"/>
        <v>22.444554455445541</v>
      </c>
      <c r="D39" s="154">
        <f t="shared" si="22"/>
        <v>4.9507575177946253</v>
      </c>
      <c r="E39" s="154">
        <f t="shared" si="23"/>
        <v>101</v>
      </c>
      <c r="F39" s="21" t="str">
        <f t="shared" si="24"/>
        <v>YES</v>
      </c>
      <c r="G39" s="21" t="str">
        <f t="shared" si="25"/>
        <v>NO</v>
      </c>
      <c r="H39" s="155">
        <f t="shared" si="26"/>
        <v>0.90349581805943791</v>
      </c>
      <c r="I39" s="155">
        <f t="shared" si="27"/>
        <v>9.6504181940562095E-2</v>
      </c>
      <c r="J39" s="318">
        <f t="shared" si="28"/>
        <v>1</v>
      </c>
      <c r="K39" s="326">
        <f>IF(ISNUMBER('Primary endpoint outcomes'!U39)=TRUE,'Primary endpoint outcomes'!U39,(IF(ISNUMBER('Primary endpoint outcomes'!X39)=TRUE,'Primary endpoint outcomes'!X39,0)))</f>
        <v>21.9</v>
      </c>
      <c r="L39" s="326">
        <f>IF(ISNUMBER('Primary endpoint outcomes'!V39)=TRUE,'Primary endpoint outcomes'!V39,(IF(ISNUMBER('Primary endpoint outcomes'!Y39)=TRUE,'Primary endpoint outcomes'!Y39,0)))</f>
        <v>5</v>
      </c>
      <c r="M39" s="325">
        <f>IF(ISNUMBER('Primary endpoint outcomes'!W39)=TRUE,'Primary endpoint outcomes'!W39,(IF(ISNUMBER('Primary endpoint outcomes'!Z39)=TRUE,'Primary endpoint outcomes'!Z39,0)))</f>
        <v>51</v>
      </c>
      <c r="N39" s="326">
        <f>IF(ISNUMBER('Primary endpoint outcomes'!BC39)=TRUE,'Primary endpoint outcomes'!BC39,(IF(ISNUMBER('Primary endpoint outcomes'!BF39)=TRUE,'Primary endpoint outcomes'!BF39,0)))</f>
        <v>23</v>
      </c>
      <c r="O39" s="325">
        <f>IF(ISNUMBER('Primary endpoint outcomes'!BD39)=TRUE,'Primary endpoint outcomes'!BD39,(IF(ISNUMBER('Primary endpoint outcomes'!BG39)=TRUE,'Primary endpoint outcomes'!BG39,0)))</f>
        <v>4.9000000000000004</v>
      </c>
      <c r="P39" s="325">
        <f>IF(ISNUMBER('Primary endpoint outcomes'!BE39)=TRUE,'Primary endpoint outcomes'!BE39,(IF(ISNUMBER('Primary endpoint outcomes'!BH39)=TRUE,'Primary endpoint outcomes'!BH39,0)))</f>
        <v>50</v>
      </c>
      <c r="Q39" s="326">
        <f>IF(ISNUMBER('Primary endpoint outcomes'!CK39)=TRUE,'Primary endpoint outcomes'!CK39,(IF(ISNUMBER('Primary endpoint outcomes'!CN39)=TRUE,'Primary endpoint outcomes'!CN39,0)))</f>
        <v>0</v>
      </c>
      <c r="R39" s="326">
        <f>IF(ISNUMBER('Primary endpoint outcomes'!CL39)=TRUE,'Primary endpoint outcomes'!CL39,(IF(ISNUMBER('Primary endpoint outcomes'!CO39)=TRUE,'Primary endpoint outcomes'!CO39,0)))</f>
        <v>0</v>
      </c>
      <c r="S39" s="325">
        <f>IF(ISNUMBER('Primary endpoint outcomes'!CM39)=TRUE,'Primary endpoint outcomes'!CM39,(IF(ISNUMBER('Primary endpoint outcomes'!CP39)=TRUE,'Primary endpoint outcomes'!CP39,0)))</f>
        <v>0</v>
      </c>
      <c r="T39" s="326">
        <f>IF(ISNUMBER('Primary endpoint outcomes'!DS39)=TRUE,'Primary endpoint outcomes'!DS39,(IF(ISNUMBER('Primary endpoint outcomes'!DV39)=TRUE,'Primary endpoint outcomes'!DV39,0)))</f>
        <v>0</v>
      </c>
      <c r="U39" s="326">
        <f>IF(ISNUMBER('Primary endpoint outcomes'!DT39)=TRUE,'Primary endpoint outcomes'!DT39,(IF(ISNUMBER('Primary endpoint outcomes'!DW39)=TRUE,'Primary endpoint outcomes'!DW39,0)))</f>
        <v>0</v>
      </c>
      <c r="V39" s="326">
        <f>IF(ISNUMBER('Primary endpoint outcomes'!DU39)=TRUE,'Primary endpoint outcomes'!DU39,(IF(ISNUMBER('Primary endpoint outcomes'!DX39)=TRUE,'Primary endpoint outcomes'!DX39,0)))</f>
        <v>0</v>
      </c>
      <c r="W39" s="326">
        <f>IF(ISNUMBER('Primary endpoint outcomes'!FA39)=TRUE,'Primary endpoint outcomes'!FA39,(IF(ISNUMBER('Primary endpoint outcomes'!FD39)=TRUE,'Primary endpoint outcomes'!FD39,0)))</f>
        <v>0</v>
      </c>
      <c r="X39" s="326">
        <f>IF(ISNUMBER('Primary endpoint outcomes'!FB39)=TRUE,'Primary endpoint outcomes'!FB39,(IF(ISNUMBER('Primary endpoint outcomes'!FE39)=TRUE,'Primary endpoint outcomes'!FE39,0)))</f>
        <v>0</v>
      </c>
      <c r="Y39" s="326">
        <f>IF(ISNUMBER('Primary endpoint outcomes'!FC39)=TRUE,'Primary endpoint outcomes'!FC39,(IF(ISNUMBER('Primary endpoint outcomes'!FF39)=TRUE,'Primary endpoint outcomes'!FF39,0)))</f>
        <v>0</v>
      </c>
      <c r="Z39" s="150"/>
      <c r="AA39" s="151">
        <f t="shared" si="29"/>
        <v>51</v>
      </c>
      <c r="AB39" s="153">
        <f t="shared" si="30"/>
        <v>50</v>
      </c>
      <c r="AC39" s="153">
        <f t="shared" si="31"/>
        <v>1250</v>
      </c>
      <c r="AD39" s="151">
        <f t="shared" si="32"/>
        <v>50</v>
      </c>
      <c r="AE39" s="153">
        <f t="shared" si="33"/>
        <v>49</v>
      </c>
      <c r="AF39" s="153">
        <f t="shared" si="34"/>
        <v>1176.4900000000002</v>
      </c>
      <c r="AG39" s="151">
        <f t="shared" si="35"/>
        <v>0</v>
      </c>
      <c r="AH39" s="153">
        <f t="shared" si="36"/>
        <v>-1</v>
      </c>
      <c r="AI39" s="153">
        <f t="shared" si="37"/>
        <v>0</v>
      </c>
      <c r="AJ39" s="151">
        <f t="shared" si="38"/>
        <v>0</v>
      </c>
      <c r="AK39" s="153">
        <f t="shared" si="39"/>
        <v>-1</v>
      </c>
      <c r="AL39" s="153">
        <f t="shared" si="40"/>
        <v>0</v>
      </c>
      <c r="AM39" s="151">
        <f t="shared" si="41"/>
        <v>0</v>
      </c>
      <c r="AN39" s="153">
        <f t="shared" si="42"/>
        <v>-1</v>
      </c>
      <c r="AO39" s="153">
        <f t="shared" si="43"/>
        <v>0</v>
      </c>
      <c r="AP39" s="153">
        <f t="shared" si="44"/>
        <v>99</v>
      </c>
      <c r="AQ39" s="153">
        <f t="shared" si="45"/>
        <v>2426.4900000000002</v>
      </c>
      <c r="AR39" s="153">
        <f t="shared" si="46"/>
        <v>22.444554455445541</v>
      </c>
      <c r="AS39" s="153">
        <f t="shared" si="47"/>
        <v>4.9507575177946253</v>
      </c>
      <c r="AT39" s="153">
        <f t="shared" si="48"/>
        <v>101</v>
      </c>
      <c r="AU39" s="16"/>
      <c r="AY39" s="65"/>
      <c r="AZ39" s="65"/>
    </row>
    <row r="40" spans="1:52" ht="15.75" x14ac:dyDescent="0.25">
      <c r="A40" s="152" t="str">
        <f>'Primary endpoint outcomes'!A40</f>
        <v>Badyal 2005</v>
      </c>
      <c r="B40" s="152" t="str">
        <f>CONCATENATE('Primary endpoint outcomes'!S40,'Primary endpoint outcomes'!T40)</f>
        <v>HAMD17</v>
      </c>
      <c r="C40" s="154">
        <f t="shared" si="21"/>
        <v>27.714999999999996</v>
      </c>
      <c r="D40" s="154">
        <f t="shared" si="22"/>
        <v>2.3782871988050558</v>
      </c>
      <c r="E40" s="154">
        <f t="shared" si="23"/>
        <v>26</v>
      </c>
      <c r="F40" s="21" t="str">
        <f t="shared" si="24"/>
        <v>YES</v>
      </c>
      <c r="G40" s="21" t="str">
        <f t="shared" si="25"/>
        <v>NO</v>
      </c>
      <c r="H40" s="155">
        <f t="shared" si="26"/>
        <v>0.9999995799502408</v>
      </c>
      <c r="I40" s="155">
        <f t="shared" si="27"/>
        <v>4.2004975919773813E-7</v>
      </c>
      <c r="J40" s="318">
        <f t="shared" si="28"/>
        <v>1</v>
      </c>
      <c r="K40" s="326">
        <f>IF(ISNUMBER('Primary endpoint outcomes'!U40)=TRUE,'Primary endpoint outcomes'!U40,(IF(ISNUMBER('Primary endpoint outcomes'!X40)=TRUE,'Primary endpoint outcomes'!X40,0)))</f>
        <v>26.73</v>
      </c>
      <c r="L40" s="326">
        <f>IF(ISNUMBER('Primary endpoint outcomes'!V40)=TRUE,'Primary endpoint outcomes'!V40,(IF(ISNUMBER('Primary endpoint outcomes'!Y40)=TRUE,'Primary endpoint outcomes'!Y40,0)))</f>
        <v>2.5</v>
      </c>
      <c r="M40" s="325">
        <f>IF(ISNUMBER('Primary endpoint outcomes'!W40)=TRUE,'Primary endpoint outcomes'!W40,(IF(ISNUMBER('Primary endpoint outcomes'!Z40)=TRUE,'Primary endpoint outcomes'!Z40,0)))</f>
        <v>13</v>
      </c>
      <c r="N40" s="326">
        <f>IF(ISNUMBER('Primary endpoint outcomes'!BC40)=TRUE,'Primary endpoint outcomes'!BC40,(IF(ISNUMBER('Primary endpoint outcomes'!BF40)=TRUE,'Primary endpoint outcomes'!BF40,0)))</f>
        <v>28.7</v>
      </c>
      <c r="O40" s="325">
        <f>IF(ISNUMBER('Primary endpoint outcomes'!BD40)=TRUE,'Primary endpoint outcomes'!BD40,(IF(ISNUMBER('Primary endpoint outcomes'!BG40)=TRUE,'Primary endpoint outcomes'!BG40,0)))</f>
        <v>2.25</v>
      </c>
      <c r="P40" s="325">
        <f>IF(ISNUMBER('Primary endpoint outcomes'!BE40)=TRUE,'Primary endpoint outcomes'!BE40,(IF(ISNUMBER('Primary endpoint outcomes'!BH40)=TRUE,'Primary endpoint outcomes'!BH40,0)))</f>
        <v>13</v>
      </c>
      <c r="Q40" s="326">
        <f>IF(ISNUMBER('Primary endpoint outcomes'!CK40)=TRUE,'Primary endpoint outcomes'!CK40,(IF(ISNUMBER('Primary endpoint outcomes'!CN40)=TRUE,'Primary endpoint outcomes'!CN40,0)))</f>
        <v>0</v>
      </c>
      <c r="R40" s="326">
        <f>IF(ISNUMBER('Primary endpoint outcomes'!CL40)=TRUE,'Primary endpoint outcomes'!CL40,(IF(ISNUMBER('Primary endpoint outcomes'!CO40)=TRUE,'Primary endpoint outcomes'!CO40,0)))</f>
        <v>0</v>
      </c>
      <c r="S40" s="325">
        <f>IF(ISNUMBER('Primary endpoint outcomes'!CM40)=TRUE,'Primary endpoint outcomes'!CM40,(IF(ISNUMBER('Primary endpoint outcomes'!CP40)=TRUE,'Primary endpoint outcomes'!CP40,0)))</f>
        <v>0</v>
      </c>
      <c r="T40" s="326">
        <f>IF(ISNUMBER('Primary endpoint outcomes'!DS40)=TRUE,'Primary endpoint outcomes'!DS40,(IF(ISNUMBER('Primary endpoint outcomes'!DV40)=TRUE,'Primary endpoint outcomes'!DV40,0)))</f>
        <v>0</v>
      </c>
      <c r="U40" s="326">
        <f>IF(ISNUMBER('Primary endpoint outcomes'!DT40)=TRUE,'Primary endpoint outcomes'!DT40,(IF(ISNUMBER('Primary endpoint outcomes'!DW40)=TRUE,'Primary endpoint outcomes'!DW40,0)))</f>
        <v>0</v>
      </c>
      <c r="V40" s="326">
        <f>IF(ISNUMBER('Primary endpoint outcomes'!DU40)=TRUE,'Primary endpoint outcomes'!DU40,(IF(ISNUMBER('Primary endpoint outcomes'!DX40)=TRUE,'Primary endpoint outcomes'!DX40,0)))</f>
        <v>0</v>
      </c>
      <c r="W40" s="326">
        <f>IF(ISNUMBER('Primary endpoint outcomes'!FA40)=TRUE,'Primary endpoint outcomes'!FA40,(IF(ISNUMBER('Primary endpoint outcomes'!FD40)=TRUE,'Primary endpoint outcomes'!FD40,0)))</f>
        <v>0</v>
      </c>
      <c r="X40" s="326">
        <f>IF(ISNUMBER('Primary endpoint outcomes'!FB40)=TRUE,'Primary endpoint outcomes'!FB40,(IF(ISNUMBER('Primary endpoint outcomes'!FE40)=TRUE,'Primary endpoint outcomes'!FE40,0)))</f>
        <v>0</v>
      </c>
      <c r="Y40" s="326">
        <f>IF(ISNUMBER('Primary endpoint outcomes'!FC40)=TRUE,'Primary endpoint outcomes'!FC40,(IF(ISNUMBER('Primary endpoint outcomes'!FF40)=TRUE,'Primary endpoint outcomes'!FF40,0)))</f>
        <v>0</v>
      </c>
      <c r="Z40" s="150"/>
      <c r="AA40" s="151">
        <f t="shared" si="29"/>
        <v>13</v>
      </c>
      <c r="AB40" s="153">
        <f t="shared" si="30"/>
        <v>12</v>
      </c>
      <c r="AC40" s="153">
        <f t="shared" si="31"/>
        <v>75</v>
      </c>
      <c r="AD40" s="151">
        <f t="shared" si="32"/>
        <v>13</v>
      </c>
      <c r="AE40" s="153">
        <f t="shared" si="33"/>
        <v>12</v>
      </c>
      <c r="AF40" s="153">
        <f t="shared" si="34"/>
        <v>60.75</v>
      </c>
      <c r="AG40" s="151">
        <f t="shared" si="35"/>
        <v>0</v>
      </c>
      <c r="AH40" s="153">
        <f t="shared" si="36"/>
        <v>-1</v>
      </c>
      <c r="AI40" s="153">
        <f t="shared" si="37"/>
        <v>0</v>
      </c>
      <c r="AJ40" s="151">
        <f t="shared" si="38"/>
        <v>0</v>
      </c>
      <c r="AK40" s="153">
        <f t="shared" si="39"/>
        <v>-1</v>
      </c>
      <c r="AL40" s="153">
        <f t="shared" si="40"/>
        <v>0</v>
      </c>
      <c r="AM40" s="151">
        <f t="shared" si="41"/>
        <v>0</v>
      </c>
      <c r="AN40" s="153">
        <f t="shared" si="42"/>
        <v>-1</v>
      </c>
      <c r="AO40" s="153">
        <f t="shared" si="43"/>
        <v>0</v>
      </c>
      <c r="AP40" s="153">
        <f t="shared" si="44"/>
        <v>24</v>
      </c>
      <c r="AQ40" s="153">
        <f t="shared" si="45"/>
        <v>135.75</v>
      </c>
      <c r="AR40" s="153">
        <f t="shared" si="46"/>
        <v>27.714999999999996</v>
      </c>
      <c r="AS40" s="153">
        <f t="shared" si="47"/>
        <v>2.3782871988050558</v>
      </c>
      <c r="AT40" s="153">
        <f t="shared" si="48"/>
        <v>26</v>
      </c>
      <c r="AU40" s="16"/>
      <c r="AY40" s="65"/>
      <c r="AZ40" s="65"/>
    </row>
    <row r="41" spans="1:52" ht="15.75" x14ac:dyDescent="0.25">
      <c r="A41" s="152" t="str">
        <f>'Primary endpoint outcomes'!A41</f>
        <v>Baert 2010_study 1</v>
      </c>
      <c r="B41" s="152" t="str">
        <f>CONCATENATE('Primary endpoint outcomes'!S41,'Primary endpoint outcomes'!T41)</f>
        <v>BDI-II21</v>
      </c>
      <c r="C41" s="154">
        <f t="shared" si="21"/>
        <v>22.856458333333336</v>
      </c>
      <c r="D41" s="154">
        <f t="shared" si="22"/>
        <v>7.9122499960504271</v>
      </c>
      <c r="E41" s="154">
        <f t="shared" si="23"/>
        <v>48</v>
      </c>
      <c r="F41" s="21" t="str">
        <f t="shared" si="24"/>
        <v>NO</v>
      </c>
      <c r="G41" s="21" t="str">
        <f t="shared" si="25"/>
        <v>YES</v>
      </c>
      <c r="H41" s="155">
        <f t="shared" si="26"/>
        <v>0.1833038702086387</v>
      </c>
      <c r="I41" s="155">
        <f t="shared" si="27"/>
        <v>0.8166961297913613</v>
      </c>
      <c r="J41" s="318">
        <f t="shared" si="28"/>
        <v>1</v>
      </c>
      <c r="K41" s="326">
        <f>IF(ISNUMBER('Primary endpoint outcomes'!U41)=TRUE,'Primary endpoint outcomes'!U41,(IF(ISNUMBER('Primary endpoint outcomes'!X41)=TRUE,'Primary endpoint outcomes'!X41,0)))</f>
        <v>24.04</v>
      </c>
      <c r="L41" s="326">
        <f>IF(ISNUMBER('Primary endpoint outcomes'!V41)=TRUE,'Primary endpoint outcomes'!V41,(IF(ISNUMBER('Primary endpoint outcomes'!Y41)=TRUE,'Primary endpoint outcomes'!Y41,0)))</f>
        <v>9.1999999999999993</v>
      </c>
      <c r="M41" s="325">
        <f>IF(ISNUMBER('Primary endpoint outcomes'!W41)=TRUE,'Primary endpoint outcomes'!W41,(IF(ISNUMBER('Primary endpoint outcomes'!Z41)=TRUE,'Primary endpoint outcomes'!Z41,0)))</f>
        <v>25</v>
      </c>
      <c r="N41" s="326">
        <f>IF(ISNUMBER('Primary endpoint outcomes'!BC41)=TRUE,'Primary endpoint outcomes'!BC41,(IF(ISNUMBER('Primary endpoint outcomes'!BF41)=TRUE,'Primary endpoint outcomes'!BF41,0)))</f>
        <v>21.57</v>
      </c>
      <c r="O41" s="325">
        <f>IF(ISNUMBER('Primary endpoint outcomes'!BD41)=TRUE,'Primary endpoint outcomes'!BD41,(IF(ISNUMBER('Primary endpoint outcomes'!BG41)=TRUE,'Primary endpoint outcomes'!BG41,0)))</f>
        <v>6.21</v>
      </c>
      <c r="P41" s="325">
        <f>IF(ISNUMBER('Primary endpoint outcomes'!BE41)=TRUE,'Primary endpoint outcomes'!BE41,(IF(ISNUMBER('Primary endpoint outcomes'!BH41)=TRUE,'Primary endpoint outcomes'!BH41,0)))</f>
        <v>23</v>
      </c>
      <c r="Q41" s="326">
        <f>IF(ISNUMBER('Primary endpoint outcomes'!CK41)=TRUE,'Primary endpoint outcomes'!CK41,(IF(ISNUMBER('Primary endpoint outcomes'!CN41)=TRUE,'Primary endpoint outcomes'!CN41,0)))</f>
        <v>0</v>
      </c>
      <c r="R41" s="326">
        <f>IF(ISNUMBER('Primary endpoint outcomes'!CL41)=TRUE,'Primary endpoint outcomes'!CL41,(IF(ISNUMBER('Primary endpoint outcomes'!CO41)=TRUE,'Primary endpoint outcomes'!CO41,0)))</f>
        <v>0</v>
      </c>
      <c r="S41" s="325">
        <f>IF(ISNUMBER('Primary endpoint outcomes'!CM41)=TRUE,'Primary endpoint outcomes'!CM41,(IF(ISNUMBER('Primary endpoint outcomes'!CP41)=TRUE,'Primary endpoint outcomes'!CP41,0)))</f>
        <v>0</v>
      </c>
      <c r="T41" s="326">
        <f>IF(ISNUMBER('Primary endpoint outcomes'!DS41)=TRUE,'Primary endpoint outcomes'!DS41,(IF(ISNUMBER('Primary endpoint outcomes'!DV41)=TRUE,'Primary endpoint outcomes'!DV41,0)))</f>
        <v>0</v>
      </c>
      <c r="U41" s="326">
        <f>IF(ISNUMBER('Primary endpoint outcomes'!DT41)=TRUE,'Primary endpoint outcomes'!DT41,(IF(ISNUMBER('Primary endpoint outcomes'!DW41)=TRUE,'Primary endpoint outcomes'!DW41,0)))</f>
        <v>0</v>
      </c>
      <c r="V41" s="326">
        <f>IF(ISNUMBER('Primary endpoint outcomes'!DU41)=TRUE,'Primary endpoint outcomes'!DU41,(IF(ISNUMBER('Primary endpoint outcomes'!DX41)=TRUE,'Primary endpoint outcomes'!DX41,0)))</f>
        <v>0</v>
      </c>
      <c r="W41" s="326">
        <f>IF(ISNUMBER('Primary endpoint outcomes'!FA41)=TRUE,'Primary endpoint outcomes'!FA41,(IF(ISNUMBER('Primary endpoint outcomes'!FD41)=TRUE,'Primary endpoint outcomes'!FD41,0)))</f>
        <v>0</v>
      </c>
      <c r="X41" s="326">
        <f>IF(ISNUMBER('Primary endpoint outcomes'!FB41)=TRUE,'Primary endpoint outcomes'!FB41,(IF(ISNUMBER('Primary endpoint outcomes'!FE41)=TRUE,'Primary endpoint outcomes'!FE41,0)))</f>
        <v>0</v>
      </c>
      <c r="Y41" s="326">
        <f>IF(ISNUMBER('Primary endpoint outcomes'!FC41)=TRUE,'Primary endpoint outcomes'!FC41,(IF(ISNUMBER('Primary endpoint outcomes'!FF41)=TRUE,'Primary endpoint outcomes'!FF41,0)))</f>
        <v>0</v>
      </c>
      <c r="Z41" s="150"/>
      <c r="AA41" s="151">
        <f t="shared" si="29"/>
        <v>25</v>
      </c>
      <c r="AB41" s="153">
        <f t="shared" si="30"/>
        <v>24</v>
      </c>
      <c r="AC41" s="153">
        <f t="shared" si="31"/>
        <v>2031.3599999999997</v>
      </c>
      <c r="AD41" s="151">
        <f t="shared" si="32"/>
        <v>23</v>
      </c>
      <c r="AE41" s="153">
        <f t="shared" si="33"/>
        <v>22</v>
      </c>
      <c r="AF41" s="153">
        <f t="shared" si="34"/>
        <v>848.41019999999992</v>
      </c>
      <c r="AG41" s="151">
        <f t="shared" si="35"/>
        <v>0</v>
      </c>
      <c r="AH41" s="153">
        <f t="shared" si="36"/>
        <v>-1</v>
      </c>
      <c r="AI41" s="153">
        <f t="shared" si="37"/>
        <v>0</v>
      </c>
      <c r="AJ41" s="151">
        <f t="shared" si="38"/>
        <v>0</v>
      </c>
      <c r="AK41" s="153">
        <f t="shared" si="39"/>
        <v>-1</v>
      </c>
      <c r="AL41" s="153">
        <f t="shared" si="40"/>
        <v>0</v>
      </c>
      <c r="AM41" s="151">
        <f t="shared" si="41"/>
        <v>0</v>
      </c>
      <c r="AN41" s="153">
        <f t="shared" si="42"/>
        <v>-1</v>
      </c>
      <c r="AO41" s="153">
        <f t="shared" si="43"/>
        <v>0</v>
      </c>
      <c r="AP41" s="153">
        <f t="shared" si="44"/>
        <v>46</v>
      </c>
      <c r="AQ41" s="153">
        <f t="shared" si="45"/>
        <v>2879.7701999999995</v>
      </c>
      <c r="AR41" s="153">
        <f t="shared" si="46"/>
        <v>22.856458333333336</v>
      </c>
      <c r="AS41" s="153">
        <f t="shared" si="47"/>
        <v>7.9122499960504271</v>
      </c>
      <c r="AT41" s="153">
        <f t="shared" si="48"/>
        <v>48</v>
      </c>
      <c r="AU41" s="16"/>
      <c r="AY41" s="65"/>
      <c r="AZ41" s="65"/>
    </row>
    <row r="42" spans="1:52" ht="15.75" x14ac:dyDescent="0.25">
      <c r="A42" s="152" t="str">
        <f>'Primary endpoint outcomes'!A42</f>
        <v>Bakish 1992b</v>
      </c>
      <c r="B42" s="152" t="str">
        <f>CONCATENATE('Primary endpoint outcomes'!S42,'Primary endpoint outcomes'!T42)</f>
        <v>HAMD17</v>
      </c>
      <c r="C42" s="154">
        <f t="shared" si="21"/>
        <v>22.922946428571429</v>
      </c>
      <c r="D42" s="154">
        <f t="shared" si="22"/>
        <v>3.4944225690246866</v>
      </c>
      <c r="E42" s="154">
        <f t="shared" si="23"/>
        <v>112</v>
      </c>
      <c r="F42" s="21" t="str">
        <f t="shared" si="24"/>
        <v>YES</v>
      </c>
      <c r="G42" s="21" t="str">
        <f t="shared" si="25"/>
        <v>NO</v>
      </c>
      <c r="H42" s="155">
        <f t="shared" si="26"/>
        <v>0.97621231005222264</v>
      </c>
      <c r="I42" s="155">
        <f t="shared" si="27"/>
        <v>2.3787689947777357E-2</v>
      </c>
      <c r="J42" s="318">
        <f t="shared" si="28"/>
        <v>1</v>
      </c>
      <c r="K42" s="326">
        <f>IF(ISNUMBER('Primary endpoint outcomes'!U42)=TRUE,'Primary endpoint outcomes'!U42,(IF(ISNUMBER('Primary endpoint outcomes'!X42)=TRUE,'Primary endpoint outcomes'!X42,0)))</f>
        <v>22.81</v>
      </c>
      <c r="L42" s="326">
        <f>IF(ISNUMBER('Primary endpoint outcomes'!V42)=TRUE,'Primary endpoint outcomes'!V42,(IF(ISNUMBER('Primary endpoint outcomes'!Y42)=TRUE,'Primary endpoint outcomes'!Y42,0)))</f>
        <v>3.43</v>
      </c>
      <c r="M42" s="325">
        <f>IF(ISNUMBER('Primary endpoint outcomes'!W42)=TRUE,'Primary endpoint outcomes'!W42,(IF(ISNUMBER('Primary endpoint outcomes'!Z42)=TRUE,'Primary endpoint outcomes'!Z42,0)))</f>
        <v>57</v>
      </c>
      <c r="N42" s="326">
        <f>IF(ISNUMBER('Primary endpoint outcomes'!BC42)=TRUE,'Primary endpoint outcomes'!BC42,(IF(ISNUMBER('Primary endpoint outcomes'!BF42)=TRUE,'Primary endpoint outcomes'!BF42,0)))</f>
        <v>23.04</v>
      </c>
      <c r="O42" s="325">
        <f>IF(ISNUMBER('Primary endpoint outcomes'!BD42)=TRUE,'Primary endpoint outcomes'!BD42,(IF(ISNUMBER('Primary endpoint outcomes'!BG42)=TRUE,'Primary endpoint outcomes'!BG42,0)))</f>
        <v>3.56</v>
      </c>
      <c r="P42" s="325">
        <f>IF(ISNUMBER('Primary endpoint outcomes'!BE42)=TRUE,'Primary endpoint outcomes'!BE42,(IF(ISNUMBER('Primary endpoint outcomes'!BH42)=TRUE,'Primary endpoint outcomes'!BH42,0)))</f>
        <v>55</v>
      </c>
      <c r="Q42" s="326">
        <f>IF(ISNUMBER('Primary endpoint outcomes'!CK42)=TRUE,'Primary endpoint outcomes'!CK42,(IF(ISNUMBER('Primary endpoint outcomes'!CN42)=TRUE,'Primary endpoint outcomes'!CN42,0)))</f>
        <v>0</v>
      </c>
      <c r="R42" s="326">
        <f>IF(ISNUMBER('Primary endpoint outcomes'!CL42)=TRUE,'Primary endpoint outcomes'!CL42,(IF(ISNUMBER('Primary endpoint outcomes'!CO42)=TRUE,'Primary endpoint outcomes'!CO42,0)))</f>
        <v>0</v>
      </c>
      <c r="S42" s="325">
        <f>IF(ISNUMBER('Primary endpoint outcomes'!CM42)=TRUE,'Primary endpoint outcomes'!CM42,(IF(ISNUMBER('Primary endpoint outcomes'!CP42)=TRUE,'Primary endpoint outcomes'!CP42,0)))</f>
        <v>0</v>
      </c>
      <c r="T42" s="326">
        <f>IF(ISNUMBER('Primary endpoint outcomes'!DS42)=TRUE,'Primary endpoint outcomes'!DS42,(IF(ISNUMBER('Primary endpoint outcomes'!DV42)=TRUE,'Primary endpoint outcomes'!DV42,0)))</f>
        <v>0</v>
      </c>
      <c r="U42" s="326">
        <f>IF(ISNUMBER('Primary endpoint outcomes'!DT42)=TRUE,'Primary endpoint outcomes'!DT42,(IF(ISNUMBER('Primary endpoint outcomes'!DW42)=TRUE,'Primary endpoint outcomes'!DW42,0)))</f>
        <v>0</v>
      </c>
      <c r="V42" s="326">
        <f>IF(ISNUMBER('Primary endpoint outcomes'!DU42)=TRUE,'Primary endpoint outcomes'!DU42,(IF(ISNUMBER('Primary endpoint outcomes'!DX42)=TRUE,'Primary endpoint outcomes'!DX42,0)))</f>
        <v>0</v>
      </c>
      <c r="W42" s="326">
        <f>IF(ISNUMBER('Primary endpoint outcomes'!FA42)=TRUE,'Primary endpoint outcomes'!FA42,(IF(ISNUMBER('Primary endpoint outcomes'!FD42)=TRUE,'Primary endpoint outcomes'!FD42,0)))</f>
        <v>0</v>
      </c>
      <c r="X42" s="326">
        <f>IF(ISNUMBER('Primary endpoint outcomes'!FB42)=TRUE,'Primary endpoint outcomes'!FB42,(IF(ISNUMBER('Primary endpoint outcomes'!FE42)=TRUE,'Primary endpoint outcomes'!FE42,0)))</f>
        <v>0</v>
      </c>
      <c r="Y42" s="326">
        <f>IF(ISNUMBER('Primary endpoint outcomes'!FC42)=TRUE,'Primary endpoint outcomes'!FC42,(IF(ISNUMBER('Primary endpoint outcomes'!FF42)=TRUE,'Primary endpoint outcomes'!FF42,0)))</f>
        <v>0</v>
      </c>
      <c r="Z42" s="150"/>
      <c r="AA42" s="151">
        <f t="shared" si="29"/>
        <v>57</v>
      </c>
      <c r="AB42" s="153">
        <f t="shared" si="30"/>
        <v>56</v>
      </c>
      <c r="AC42" s="153">
        <f t="shared" si="31"/>
        <v>658.83440000000007</v>
      </c>
      <c r="AD42" s="151">
        <f t="shared" si="32"/>
        <v>55</v>
      </c>
      <c r="AE42" s="153">
        <f t="shared" si="33"/>
        <v>54</v>
      </c>
      <c r="AF42" s="153">
        <f t="shared" si="34"/>
        <v>684.37440000000004</v>
      </c>
      <c r="AG42" s="151">
        <f t="shared" si="35"/>
        <v>0</v>
      </c>
      <c r="AH42" s="153">
        <f t="shared" si="36"/>
        <v>-1</v>
      </c>
      <c r="AI42" s="153">
        <f t="shared" si="37"/>
        <v>0</v>
      </c>
      <c r="AJ42" s="151">
        <f t="shared" si="38"/>
        <v>0</v>
      </c>
      <c r="AK42" s="153">
        <f t="shared" si="39"/>
        <v>-1</v>
      </c>
      <c r="AL42" s="153">
        <f t="shared" si="40"/>
        <v>0</v>
      </c>
      <c r="AM42" s="151">
        <f t="shared" si="41"/>
        <v>0</v>
      </c>
      <c r="AN42" s="153">
        <f t="shared" si="42"/>
        <v>-1</v>
      </c>
      <c r="AO42" s="153">
        <f t="shared" si="43"/>
        <v>0</v>
      </c>
      <c r="AP42" s="153">
        <f t="shared" si="44"/>
        <v>110</v>
      </c>
      <c r="AQ42" s="153">
        <f t="shared" si="45"/>
        <v>1343.2088000000001</v>
      </c>
      <c r="AR42" s="153">
        <f t="shared" si="46"/>
        <v>22.922946428571429</v>
      </c>
      <c r="AS42" s="153">
        <f t="shared" si="47"/>
        <v>3.4944225690246866</v>
      </c>
      <c r="AT42" s="153">
        <f t="shared" si="48"/>
        <v>112</v>
      </c>
      <c r="AU42" s="16"/>
      <c r="AY42" s="65"/>
      <c r="AZ42" s="65"/>
    </row>
    <row r="43" spans="1:52" ht="15.75" x14ac:dyDescent="0.25">
      <c r="A43" s="152" t="str">
        <f>'Primary endpoint outcomes'!A43</f>
        <v>Balchin 2016</v>
      </c>
      <c r="B43" s="152" t="str">
        <f>CONCATENATE('Primary endpoint outcomes'!S43,'Primary endpoint outcomes'!T43)</f>
        <v>MADRS10</v>
      </c>
      <c r="C43" s="154">
        <f t="shared" si="21"/>
        <v>16.474285714285713</v>
      </c>
      <c r="D43" s="154">
        <f t="shared" si="22"/>
        <v>5.3906444297895453</v>
      </c>
      <c r="E43" s="154">
        <f t="shared" si="23"/>
        <v>21</v>
      </c>
      <c r="F43" s="21" t="str">
        <f t="shared" si="24"/>
        <v>NO</v>
      </c>
      <c r="G43" s="21" t="str">
        <f t="shared" si="25"/>
        <v>YES</v>
      </c>
      <c r="H43" s="155">
        <f t="shared" si="26"/>
        <v>0.15266830074409987</v>
      </c>
      <c r="I43" s="155">
        <f t="shared" si="27"/>
        <v>0.84733169925590013</v>
      </c>
      <c r="J43" s="318">
        <f t="shared" si="28"/>
        <v>1</v>
      </c>
      <c r="K43" s="326">
        <f>IF(ISNUMBER('Primary endpoint outcomes'!U43)=TRUE,'Primary endpoint outcomes'!U43,(IF(ISNUMBER('Primary endpoint outcomes'!X43)=TRUE,'Primary endpoint outcomes'!X43,0)))</f>
        <v>14.36</v>
      </c>
      <c r="L43" s="326">
        <f>IF(ISNUMBER('Primary endpoint outcomes'!V43)=TRUE,'Primary endpoint outcomes'!V43,(IF(ISNUMBER('Primary endpoint outcomes'!Y43)=TRUE,'Primary endpoint outcomes'!Y43,0)))</f>
        <v>4.2699999999999996</v>
      </c>
      <c r="M43" s="325">
        <f>IF(ISNUMBER('Primary endpoint outcomes'!W43)=TRUE,'Primary endpoint outcomes'!W43,(IF(ISNUMBER('Primary endpoint outcomes'!Z43)=TRUE,'Primary endpoint outcomes'!Z43,0)))</f>
        <v>11</v>
      </c>
      <c r="N43" s="326">
        <f>IF(ISNUMBER('Primary endpoint outcomes'!BC43)=TRUE,'Primary endpoint outcomes'!BC43,(IF(ISNUMBER('Primary endpoint outcomes'!BF43)=TRUE,'Primary endpoint outcomes'!BF43,0)))</f>
        <v>18.8</v>
      </c>
      <c r="O43" s="325">
        <f>IF(ISNUMBER('Primary endpoint outcomes'!BD43)=TRUE,'Primary endpoint outcomes'!BD43,(IF(ISNUMBER('Primary endpoint outcomes'!BG43)=TRUE,'Primary endpoint outcomes'!BG43,0)))</f>
        <v>6.41</v>
      </c>
      <c r="P43" s="325">
        <f>IF(ISNUMBER('Primary endpoint outcomes'!BE43)=TRUE,'Primary endpoint outcomes'!BE43,(IF(ISNUMBER('Primary endpoint outcomes'!BH43)=TRUE,'Primary endpoint outcomes'!BH43,0)))</f>
        <v>10</v>
      </c>
      <c r="Q43" s="326">
        <f>IF(ISNUMBER('Primary endpoint outcomes'!CK43)=TRUE,'Primary endpoint outcomes'!CK43,(IF(ISNUMBER('Primary endpoint outcomes'!CN43)=TRUE,'Primary endpoint outcomes'!CN43,0)))</f>
        <v>0</v>
      </c>
      <c r="R43" s="326">
        <f>IF(ISNUMBER('Primary endpoint outcomes'!CL43)=TRUE,'Primary endpoint outcomes'!CL43,(IF(ISNUMBER('Primary endpoint outcomes'!CO43)=TRUE,'Primary endpoint outcomes'!CO43,0)))</f>
        <v>0</v>
      </c>
      <c r="S43" s="325">
        <f>IF(ISNUMBER('Primary endpoint outcomes'!CM43)=TRUE,'Primary endpoint outcomes'!CM43,(IF(ISNUMBER('Primary endpoint outcomes'!CP43)=TRUE,'Primary endpoint outcomes'!CP43,0)))</f>
        <v>0</v>
      </c>
      <c r="T43" s="326">
        <f>IF(ISNUMBER('Primary endpoint outcomes'!DS43)=TRUE,'Primary endpoint outcomes'!DS43,(IF(ISNUMBER('Primary endpoint outcomes'!DV43)=TRUE,'Primary endpoint outcomes'!DV43,0)))</f>
        <v>0</v>
      </c>
      <c r="U43" s="326">
        <f>IF(ISNUMBER('Primary endpoint outcomes'!DT43)=TRUE,'Primary endpoint outcomes'!DT43,(IF(ISNUMBER('Primary endpoint outcomes'!DW43)=TRUE,'Primary endpoint outcomes'!DW43,0)))</f>
        <v>0</v>
      </c>
      <c r="V43" s="326">
        <f>IF(ISNUMBER('Primary endpoint outcomes'!DU43)=TRUE,'Primary endpoint outcomes'!DU43,(IF(ISNUMBER('Primary endpoint outcomes'!DX43)=TRUE,'Primary endpoint outcomes'!DX43,0)))</f>
        <v>0</v>
      </c>
      <c r="W43" s="326">
        <f>IF(ISNUMBER('Primary endpoint outcomes'!FA43)=TRUE,'Primary endpoint outcomes'!FA43,(IF(ISNUMBER('Primary endpoint outcomes'!FD43)=TRUE,'Primary endpoint outcomes'!FD43,0)))</f>
        <v>0</v>
      </c>
      <c r="X43" s="326">
        <f>IF(ISNUMBER('Primary endpoint outcomes'!FB43)=TRUE,'Primary endpoint outcomes'!FB43,(IF(ISNUMBER('Primary endpoint outcomes'!FE43)=TRUE,'Primary endpoint outcomes'!FE43,0)))</f>
        <v>0</v>
      </c>
      <c r="Y43" s="326">
        <f>IF(ISNUMBER('Primary endpoint outcomes'!FC43)=TRUE,'Primary endpoint outcomes'!FC43,(IF(ISNUMBER('Primary endpoint outcomes'!FF43)=TRUE,'Primary endpoint outcomes'!FF43,0)))</f>
        <v>0</v>
      </c>
      <c r="Z43" s="150"/>
      <c r="AA43" s="151">
        <f t="shared" si="29"/>
        <v>11</v>
      </c>
      <c r="AB43" s="153">
        <f t="shared" si="30"/>
        <v>10</v>
      </c>
      <c r="AC43" s="153">
        <f t="shared" si="31"/>
        <v>182.32899999999998</v>
      </c>
      <c r="AD43" s="151">
        <f t="shared" si="32"/>
        <v>10</v>
      </c>
      <c r="AE43" s="153">
        <f t="shared" si="33"/>
        <v>9</v>
      </c>
      <c r="AF43" s="153">
        <f t="shared" si="34"/>
        <v>369.79290000000003</v>
      </c>
      <c r="AG43" s="151">
        <f t="shared" si="35"/>
        <v>0</v>
      </c>
      <c r="AH43" s="153">
        <f t="shared" si="36"/>
        <v>-1</v>
      </c>
      <c r="AI43" s="153">
        <f t="shared" si="37"/>
        <v>0</v>
      </c>
      <c r="AJ43" s="151">
        <f t="shared" si="38"/>
        <v>0</v>
      </c>
      <c r="AK43" s="153">
        <f t="shared" si="39"/>
        <v>-1</v>
      </c>
      <c r="AL43" s="153">
        <f t="shared" si="40"/>
        <v>0</v>
      </c>
      <c r="AM43" s="151">
        <f t="shared" si="41"/>
        <v>0</v>
      </c>
      <c r="AN43" s="153">
        <f t="shared" si="42"/>
        <v>-1</v>
      </c>
      <c r="AO43" s="153">
        <f t="shared" si="43"/>
        <v>0</v>
      </c>
      <c r="AP43" s="153">
        <f t="shared" si="44"/>
        <v>19</v>
      </c>
      <c r="AQ43" s="153">
        <f t="shared" si="45"/>
        <v>552.12189999999998</v>
      </c>
      <c r="AR43" s="153">
        <f t="shared" si="46"/>
        <v>16.474285714285713</v>
      </c>
      <c r="AS43" s="153">
        <f t="shared" si="47"/>
        <v>5.3906444297895453</v>
      </c>
      <c r="AT43" s="153">
        <f t="shared" si="48"/>
        <v>21</v>
      </c>
      <c r="AU43" s="16"/>
      <c r="AY43" s="65"/>
      <c r="AZ43" s="65"/>
    </row>
    <row r="44" spans="1:52" ht="15.75" x14ac:dyDescent="0.25">
      <c r="A44" s="152" t="str">
        <f>'Primary endpoint outcomes'!A44</f>
        <v>Baldwin 2006b</v>
      </c>
      <c r="B44" s="152" t="str">
        <f>CONCATENATE('Primary endpoint outcomes'!S44,'Primary endpoint outcomes'!T44)</f>
        <v>MADRS10</v>
      </c>
      <c r="C44" s="154">
        <f t="shared" si="21"/>
        <v>29.648916408668725</v>
      </c>
      <c r="D44" s="154">
        <f t="shared" si="22"/>
        <v>4.1513913142748606</v>
      </c>
      <c r="E44" s="154">
        <f t="shared" si="23"/>
        <v>323</v>
      </c>
      <c r="F44" s="21" t="str">
        <f t="shared" si="24"/>
        <v>YES</v>
      </c>
      <c r="G44" s="21" t="str">
        <f t="shared" si="25"/>
        <v>NO</v>
      </c>
      <c r="H44" s="155">
        <f t="shared" si="26"/>
        <v>0.96729858796275781</v>
      </c>
      <c r="I44" s="155">
        <f t="shared" si="27"/>
        <v>3.2701412037242195E-2</v>
      </c>
      <c r="J44" s="318">
        <f t="shared" si="28"/>
        <v>1</v>
      </c>
      <c r="K44" s="326">
        <f>IF(ISNUMBER('Primary endpoint outcomes'!U44)=TRUE,'Primary endpoint outcomes'!U44,(IF(ISNUMBER('Primary endpoint outcomes'!X44)=TRUE,'Primary endpoint outcomes'!X44,0)))</f>
        <v>29.6</v>
      </c>
      <c r="L44" s="326">
        <f>IF(ISNUMBER('Primary endpoint outcomes'!V44)=TRUE,'Primary endpoint outcomes'!V44,(IF(ISNUMBER('Primary endpoint outcomes'!Y44)=TRUE,'Primary endpoint outcomes'!Y44,0)))</f>
        <v>4.2</v>
      </c>
      <c r="M44" s="325">
        <f>IF(ISNUMBER('Primary endpoint outcomes'!W44)=TRUE,'Primary endpoint outcomes'!W44,(IF(ISNUMBER('Primary endpoint outcomes'!Z44)=TRUE,'Primary endpoint outcomes'!Z44,0)))</f>
        <v>165</v>
      </c>
      <c r="N44" s="326">
        <f>IF(ISNUMBER('Primary endpoint outcomes'!BC44)=TRUE,'Primary endpoint outcomes'!BC44,(IF(ISNUMBER('Primary endpoint outcomes'!BF44)=TRUE,'Primary endpoint outcomes'!BF44,0)))</f>
        <v>29.7</v>
      </c>
      <c r="O44" s="325">
        <f>IF(ISNUMBER('Primary endpoint outcomes'!BD44)=TRUE,'Primary endpoint outcomes'!BD44,(IF(ISNUMBER('Primary endpoint outcomes'!BG44)=TRUE,'Primary endpoint outcomes'!BG44,0)))</f>
        <v>4.0999999999999996</v>
      </c>
      <c r="P44" s="325">
        <f>IF(ISNUMBER('Primary endpoint outcomes'!BE44)=TRUE,'Primary endpoint outcomes'!BE44,(IF(ISNUMBER('Primary endpoint outcomes'!BH44)=TRUE,'Primary endpoint outcomes'!BH44,0)))</f>
        <v>158</v>
      </c>
      <c r="Q44" s="326">
        <f>IF(ISNUMBER('Primary endpoint outcomes'!CK44)=TRUE,'Primary endpoint outcomes'!CK44,(IF(ISNUMBER('Primary endpoint outcomes'!CN44)=TRUE,'Primary endpoint outcomes'!CN44,0)))</f>
        <v>0</v>
      </c>
      <c r="R44" s="326">
        <f>IF(ISNUMBER('Primary endpoint outcomes'!CL44)=TRUE,'Primary endpoint outcomes'!CL44,(IF(ISNUMBER('Primary endpoint outcomes'!CO44)=TRUE,'Primary endpoint outcomes'!CO44,0)))</f>
        <v>0</v>
      </c>
      <c r="S44" s="325">
        <f>IF(ISNUMBER('Primary endpoint outcomes'!CM44)=TRUE,'Primary endpoint outcomes'!CM44,(IF(ISNUMBER('Primary endpoint outcomes'!CP44)=TRUE,'Primary endpoint outcomes'!CP44,0)))</f>
        <v>0</v>
      </c>
      <c r="T44" s="326">
        <f>IF(ISNUMBER('Primary endpoint outcomes'!DS44)=TRUE,'Primary endpoint outcomes'!DS44,(IF(ISNUMBER('Primary endpoint outcomes'!DV44)=TRUE,'Primary endpoint outcomes'!DV44,0)))</f>
        <v>0</v>
      </c>
      <c r="U44" s="326">
        <f>IF(ISNUMBER('Primary endpoint outcomes'!DT44)=TRUE,'Primary endpoint outcomes'!DT44,(IF(ISNUMBER('Primary endpoint outcomes'!DW44)=TRUE,'Primary endpoint outcomes'!DW44,0)))</f>
        <v>0</v>
      </c>
      <c r="V44" s="326">
        <f>IF(ISNUMBER('Primary endpoint outcomes'!DU44)=TRUE,'Primary endpoint outcomes'!DU44,(IF(ISNUMBER('Primary endpoint outcomes'!DX44)=TRUE,'Primary endpoint outcomes'!DX44,0)))</f>
        <v>0</v>
      </c>
      <c r="W44" s="326">
        <f>IF(ISNUMBER('Primary endpoint outcomes'!FA44)=TRUE,'Primary endpoint outcomes'!FA44,(IF(ISNUMBER('Primary endpoint outcomes'!FD44)=TRUE,'Primary endpoint outcomes'!FD44,0)))</f>
        <v>0</v>
      </c>
      <c r="X44" s="326">
        <f>IF(ISNUMBER('Primary endpoint outcomes'!FB44)=TRUE,'Primary endpoint outcomes'!FB44,(IF(ISNUMBER('Primary endpoint outcomes'!FE44)=TRUE,'Primary endpoint outcomes'!FE44,0)))</f>
        <v>0</v>
      </c>
      <c r="Y44" s="326">
        <f>IF(ISNUMBER('Primary endpoint outcomes'!FC44)=TRUE,'Primary endpoint outcomes'!FC44,(IF(ISNUMBER('Primary endpoint outcomes'!FF44)=TRUE,'Primary endpoint outcomes'!FF44,0)))</f>
        <v>0</v>
      </c>
      <c r="Z44" s="150"/>
      <c r="AA44" s="151">
        <f t="shared" si="29"/>
        <v>165</v>
      </c>
      <c r="AB44" s="153">
        <f t="shared" si="30"/>
        <v>164</v>
      </c>
      <c r="AC44" s="153">
        <f t="shared" si="31"/>
        <v>2892.96</v>
      </c>
      <c r="AD44" s="151">
        <f t="shared" si="32"/>
        <v>158</v>
      </c>
      <c r="AE44" s="153">
        <f t="shared" si="33"/>
        <v>157</v>
      </c>
      <c r="AF44" s="153">
        <f t="shared" si="34"/>
        <v>2639.1699999999996</v>
      </c>
      <c r="AG44" s="151">
        <f t="shared" si="35"/>
        <v>0</v>
      </c>
      <c r="AH44" s="153">
        <f t="shared" si="36"/>
        <v>-1</v>
      </c>
      <c r="AI44" s="153">
        <f t="shared" si="37"/>
        <v>0</v>
      </c>
      <c r="AJ44" s="151">
        <f t="shared" si="38"/>
        <v>0</v>
      </c>
      <c r="AK44" s="153">
        <f t="shared" si="39"/>
        <v>-1</v>
      </c>
      <c r="AL44" s="153">
        <f t="shared" si="40"/>
        <v>0</v>
      </c>
      <c r="AM44" s="151">
        <f t="shared" si="41"/>
        <v>0</v>
      </c>
      <c r="AN44" s="153">
        <f t="shared" si="42"/>
        <v>-1</v>
      </c>
      <c r="AO44" s="153">
        <f t="shared" si="43"/>
        <v>0</v>
      </c>
      <c r="AP44" s="153">
        <f t="shared" si="44"/>
        <v>321</v>
      </c>
      <c r="AQ44" s="153">
        <f t="shared" si="45"/>
        <v>5532.1299999999992</v>
      </c>
      <c r="AR44" s="153">
        <f t="shared" si="46"/>
        <v>29.648916408668725</v>
      </c>
      <c r="AS44" s="153">
        <f t="shared" si="47"/>
        <v>4.1513913142748606</v>
      </c>
      <c r="AT44" s="153">
        <f t="shared" si="48"/>
        <v>323</v>
      </c>
      <c r="AU44" s="16"/>
      <c r="AY44" s="65"/>
      <c r="AZ44" s="65"/>
    </row>
    <row r="45" spans="1:52" ht="15.75" x14ac:dyDescent="0.25">
      <c r="A45" s="152" t="str">
        <f>'Primary endpoint outcomes'!A45</f>
        <v>Baldwin 2012</v>
      </c>
      <c r="B45" s="152" t="str">
        <f>CONCATENATE('Primary endpoint outcomes'!S45,'Primary endpoint outcomes'!T45)</f>
        <v>MADRS10</v>
      </c>
      <c r="C45" s="154">
        <f t="shared" si="21"/>
        <v>31.547959183673463</v>
      </c>
      <c r="D45" s="154">
        <f t="shared" si="22"/>
        <v>4.2496091681696777</v>
      </c>
      <c r="E45" s="154">
        <f t="shared" si="23"/>
        <v>294</v>
      </c>
      <c r="F45" s="21" t="str">
        <f t="shared" si="24"/>
        <v>YES</v>
      </c>
      <c r="G45" s="21" t="str">
        <f t="shared" si="25"/>
        <v>NO</v>
      </c>
      <c r="H45" s="155">
        <f t="shared" si="26"/>
        <v>0.9876731224626969</v>
      </c>
      <c r="I45" s="155">
        <f t="shared" si="27"/>
        <v>1.2326877537303105E-2</v>
      </c>
      <c r="J45" s="318">
        <f t="shared" si="28"/>
        <v>1</v>
      </c>
      <c r="K45" s="326">
        <f>IF(ISNUMBER('Primary endpoint outcomes'!U45)=TRUE,'Primary endpoint outcomes'!U45,(IF(ISNUMBER('Primary endpoint outcomes'!X45)=TRUE,'Primary endpoint outcomes'!X45,0)))</f>
        <v>31.4</v>
      </c>
      <c r="L45" s="326">
        <f>IF(ISNUMBER('Primary endpoint outcomes'!V45)=TRUE,'Primary endpoint outcomes'!V45,(IF(ISNUMBER('Primary endpoint outcomes'!Y45)=TRUE,'Primary endpoint outcomes'!Y45,0)))</f>
        <v>4.2</v>
      </c>
      <c r="M45" s="325">
        <f>IF(ISNUMBER('Primary endpoint outcomes'!W45)=TRUE,'Primary endpoint outcomes'!W45,(IF(ISNUMBER('Primary endpoint outcomes'!Z45)=TRUE,'Primary endpoint outcomes'!Z45,0)))</f>
        <v>149</v>
      </c>
      <c r="N45" s="326">
        <f>IF(ISNUMBER('Primary endpoint outcomes'!BC45)=TRUE,'Primary endpoint outcomes'!BC45,(IF(ISNUMBER('Primary endpoint outcomes'!BF45)=TRUE,'Primary endpoint outcomes'!BF45,0)))</f>
        <v>31.7</v>
      </c>
      <c r="O45" s="325">
        <f>IF(ISNUMBER('Primary endpoint outcomes'!BD45)=TRUE,'Primary endpoint outcomes'!BD45,(IF(ISNUMBER('Primary endpoint outcomes'!BG45)=TRUE,'Primary endpoint outcomes'!BG45,0)))</f>
        <v>4.3</v>
      </c>
      <c r="P45" s="325">
        <f>IF(ISNUMBER('Primary endpoint outcomes'!BE45)=TRUE,'Primary endpoint outcomes'!BE45,(IF(ISNUMBER('Primary endpoint outcomes'!BH45)=TRUE,'Primary endpoint outcomes'!BH45,0)))</f>
        <v>145</v>
      </c>
      <c r="Q45" s="326">
        <f>IF(ISNUMBER('Primary endpoint outcomes'!CK45)=TRUE,'Primary endpoint outcomes'!CK45,(IF(ISNUMBER('Primary endpoint outcomes'!CN45)=TRUE,'Primary endpoint outcomes'!CN45,0)))</f>
        <v>0</v>
      </c>
      <c r="R45" s="326">
        <f>IF(ISNUMBER('Primary endpoint outcomes'!CL45)=TRUE,'Primary endpoint outcomes'!CL45,(IF(ISNUMBER('Primary endpoint outcomes'!CO45)=TRUE,'Primary endpoint outcomes'!CO45,0)))</f>
        <v>0</v>
      </c>
      <c r="S45" s="325">
        <f>IF(ISNUMBER('Primary endpoint outcomes'!CM45)=TRUE,'Primary endpoint outcomes'!CM45,(IF(ISNUMBER('Primary endpoint outcomes'!CP45)=TRUE,'Primary endpoint outcomes'!CP45,0)))</f>
        <v>0</v>
      </c>
      <c r="T45" s="326">
        <f>IF(ISNUMBER('Primary endpoint outcomes'!DS45)=TRUE,'Primary endpoint outcomes'!DS45,(IF(ISNUMBER('Primary endpoint outcomes'!DV45)=TRUE,'Primary endpoint outcomes'!DV45,0)))</f>
        <v>0</v>
      </c>
      <c r="U45" s="326">
        <f>IF(ISNUMBER('Primary endpoint outcomes'!DT45)=TRUE,'Primary endpoint outcomes'!DT45,(IF(ISNUMBER('Primary endpoint outcomes'!DW45)=TRUE,'Primary endpoint outcomes'!DW45,0)))</f>
        <v>0</v>
      </c>
      <c r="V45" s="326">
        <f>IF(ISNUMBER('Primary endpoint outcomes'!DU45)=TRUE,'Primary endpoint outcomes'!DU45,(IF(ISNUMBER('Primary endpoint outcomes'!DX45)=TRUE,'Primary endpoint outcomes'!DX45,0)))</f>
        <v>0</v>
      </c>
      <c r="W45" s="326">
        <f>IF(ISNUMBER('Primary endpoint outcomes'!FA45)=TRUE,'Primary endpoint outcomes'!FA45,(IF(ISNUMBER('Primary endpoint outcomes'!FD45)=TRUE,'Primary endpoint outcomes'!FD45,0)))</f>
        <v>0</v>
      </c>
      <c r="X45" s="326">
        <f>IF(ISNUMBER('Primary endpoint outcomes'!FB45)=TRUE,'Primary endpoint outcomes'!FB45,(IF(ISNUMBER('Primary endpoint outcomes'!FE45)=TRUE,'Primary endpoint outcomes'!FE45,0)))</f>
        <v>0</v>
      </c>
      <c r="Y45" s="326">
        <f>IF(ISNUMBER('Primary endpoint outcomes'!FC45)=TRUE,'Primary endpoint outcomes'!FC45,(IF(ISNUMBER('Primary endpoint outcomes'!FF45)=TRUE,'Primary endpoint outcomes'!FF45,0)))</f>
        <v>0</v>
      </c>
      <c r="Z45" s="150"/>
      <c r="AA45" s="151">
        <f t="shared" si="29"/>
        <v>149</v>
      </c>
      <c r="AB45" s="153">
        <f t="shared" si="30"/>
        <v>148</v>
      </c>
      <c r="AC45" s="153">
        <f t="shared" si="31"/>
        <v>2610.7200000000003</v>
      </c>
      <c r="AD45" s="151">
        <f t="shared" si="32"/>
        <v>145</v>
      </c>
      <c r="AE45" s="153">
        <f t="shared" si="33"/>
        <v>144</v>
      </c>
      <c r="AF45" s="153">
        <f t="shared" si="34"/>
        <v>2662.56</v>
      </c>
      <c r="AG45" s="151">
        <f t="shared" si="35"/>
        <v>0</v>
      </c>
      <c r="AH45" s="153">
        <f t="shared" si="36"/>
        <v>-1</v>
      </c>
      <c r="AI45" s="153">
        <f t="shared" si="37"/>
        <v>0</v>
      </c>
      <c r="AJ45" s="151">
        <f t="shared" si="38"/>
        <v>0</v>
      </c>
      <c r="AK45" s="153">
        <f t="shared" si="39"/>
        <v>-1</v>
      </c>
      <c r="AL45" s="153">
        <f t="shared" si="40"/>
        <v>0</v>
      </c>
      <c r="AM45" s="151">
        <f t="shared" si="41"/>
        <v>0</v>
      </c>
      <c r="AN45" s="153">
        <f t="shared" si="42"/>
        <v>-1</v>
      </c>
      <c r="AO45" s="153">
        <f t="shared" si="43"/>
        <v>0</v>
      </c>
      <c r="AP45" s="153">
        <f t="shared" si="44"/>
        <v>292</v>
      </c>
      <c r="AQ45" s="153">
        <f t="shared" si="45"/>
        <v>5273.2800000000007</v>
      </c>
      <c r="AR45" s="153">
        <f t="shared" si="46"/>
        <v>31.547959183673463</v>
      </c>
      <c r="AS45" s="153">
        <f t="shared" si="47"/>
        <v>4.2496091681696777</v>
      </c>
      <c r="AT45" s="153">
        <f t="shared" si="48"/>
        <v>294</v>
      </c>
      <c r="AU45" s="16"/>
      <c r="AY45" s="65"/>
      <c r="AZ45" s="65"/>
    </row>
    <row r="46" spans="1:52" ht="15.75" x14ac:dyDescent="0.25">
      <c r="A46" s="152" t="str">
        <f>'Primary endpoint outcomes'!A46</f>
        <v>Balestrieri 1971</v>
      </c>
      <c r="B46" s="152" t="str">
        <f>CONCATENATE('Primary endpoint outcomes'!S46,'Primary endpoint outcomes'!T46)</f>
        <v>HAMD17</v>
      </c>
      <c r="C46" s="154">
        <f t="shared" si="21"/>
        <v>24.18</v>
      </c>
      <c r="D46" s="154">
        <f t="shared" si="22"/>
        <v>6.7658111117588851</v>
      </c>
      <c r="E46" s="154">
        <f t="shared" si="23"/>
        <v>74</v>
      </c>
      <c r="F46" s="21" t="str">
        <f t="shared" si="24"/>
        <v>YES</v>
      </c>
      <c r="G46" s="21" t="str">
        <f t="shared" si="25"/>
        <v>NO</v>
      </c>
      <c r="H46" s="155">
        <f t="shared" si="26"/>
        <v>0.88667239213063387</v>
      </c>
      <c r="I46" s="155">
        <f t="shared" si="27"/>
        <v>0.11332760786936613</v>
      </c>
      <c r="J46" s="318">
        <f t="shared" si="28"/>
        <v>1</v>
      </c>
      <c r="K46" s="326">
        <f>IF(ISNUMBER('Primary endpoint outcomes'!U46)=TRUE,'Primary endpoint outcomes'!U46,(IF(ISNUMBER('Primary endpoint outcomes'!X46)=TRUE,'Primary endpoint outcomes'!X46,0)))</f>
        <v>24.38</v>
      </c>
      <c r="L46" s="326">
        <f>IF(ISNUMBER('Primary endpoint outcomes'!V46)=TRUE,'Primary endpoint outcomes'!V46,(IF(ISNUMBER('Primary endpoint outcomes'!Y46)=TRUE,'Primary endpoint outcomes'!Y46,0)))</f>
        <v>7.7</v>
      </c>
      <c r="M46" s="325">
        <f>IF(ISNUMBER('Primary endpoint outcomes'!W46)=TRUE,'Primary endpoint outcomes'!W46,(IF(ISNUMBER('Primary endpoint outcomes'!Z46)=TRUE,'Primary endpoint outcomes'!Z46,0)))</f>
        <v>37</v>
      </c>
      <c r="N46" s="326">
        <f>IF(ISNUMBER('Primary endpoint outcomes'!BC46)=TRUE,'Primary endpoint outcomes'!BC46,(IF(ISNUMBER('Primary endpoint outcomes'!BF46)=TRUE,'Primary endpoint outcomes'!BF46,0)))</f>
        <v>23.98</v>
      </c>
      <c r="O46" s="325">
        <f>IF(ISNUMBER('Primary endpoint outcomes'!BD46)=TRUE,'Primary endpoint outcomes'!BD46,(IF(ISNUMBER('Primary endpoint outcomes'!BG46)=TRUE,'Primary endpoint outcomes'!BG46,0)))</f>
        <v>5.68</v>
      </c>
      <c r="P46" s="325">
        <f>IF(ISNUMBER('Primary endpoint outcomes'!BE46)=TRUE,'Primary endpoint outcomes'!BE46,(IF(ISNUMBER('Primary endpoint outcomes'!BH46)=TRUE,'Primary endpoint outcomes'!BH46,0)))</f>
        <v>37</v>
      </c>
      <c r="Q46" s="326">
        <f>IF(ISNUMBER('Primary endpoint outcomes'!CK46)=TRUE,'Primary endpoint outcomes'!CK46,(IF(ISNUMBER('Primary endpoint outcomes'!CN46)=TRUE,'Primary endpoint outcomes'!CN46,0)))</f>
        <v>0</v>
      </c>
      <c r="R46" s="326">
        <f>IF(ISNUMBER('Primary endpoint outcomes'!CL46)=TRUE,'Primary endpoint outcomes'!CL46,(IF(ISNUMBER('Primary endpoint outcomes'!CO46)=TRUE,'Primary endpoint outcomes'!CO46,0)))</f>
        <v>0</v>
      </c>
      <c r="S46" s="325">
        <f>IF(ISNUMBER('Primary endpoint outcomes'!CM46)=TRUE,'Primary endpoint outcomes'!CM46,(IF(ISNUMBER('Primary endpoint outcomes'!CP46)=TRUE,'Primary endpoint outcomes'!CP46,0)))</f>
        <v>0</v>
      </c>
      <c r="T46" s="326">
        <f>IF(ISNUMBER('Primary endpoint outcomes'!DS46)=TRUE,'Primary endpoint outcomes'!DS46,(IF(ISNUMBER('Primary endpoint outcomes'!DV46)=TRUE,'Primary endpoint outcomes'!DV46,0)))</f>
        <v>0</v>
      </c>
      <c r="U46" s="326">
        <f>IF(ISNUMBER('Primary endpoint outcomes'!DT46)=TRUE,'Primary endpoint outcomes'!DT46,(IF(ISNUMBER('Primary endpoint outcomes'!DW46)=TRUE,'Primary endpoint outcomes'!DW46,0)))</f>
        <v>0</v>
      </c>
      <c r="V46" s="326">
        <f>IF(ISNUMBER('Primary endpoint outcomes'!DU46)=TRUE,'Primary endpoint outcomes'!DU46,(IF(ISNUMBER('Primary endpoint outcomes'!DX46)=TRUE,'Primary endpoint outcomes'!DX46,0)))</f>
        <v>0</v>
      </c>
      <c r="W46" s="326">
        <f>IF(ISNUMBER('Primary endpoint outcomes'!FA46)=TRUE,'Primary endpoint outcomes'!FA46,(IF(ISNUMBER('Primary endpoint outcomes'!FD46)=TRUE,'Primary endpoint outcomes'!FD46,0)))</f>
        <v>0</v>
      </c>
      <c r="X46" s="326">
        <f>IF(ISNUMBER('Primary endpoint outcomes'!FB46)=TRUE,'Primary endpoint outcomes'!FB46,(IF(ISNUMBER('Primary endpoint outcomes'!FE46)=TRUE,'Primary endpoint outcomes'!FE46,0)))</f>
        <v>0</v>
      </c>
      <c r="Y46" s="326">
        <f>IF(ISNUMBER('Primary endpoint outcomes'!FC46)=TRUE,'Primary endpoint outcomes'!FC46,(IF(ISNUMBER('Primary endpoint outcomes'!FF46)=TRUE,'Primary endpoint outcomes'!FF46,0)))</f>
        <v>0</v>
      </c>
      <c r="Z46" s="150"/>
      <c r="AA46" s="151">
        <f t="shared" si="29"/>
        <v>37</v>
      </c>
      <c r="AB46" s="153">
        <f t="shared" si="30"/>
        <v>36</v>
      </c>
      <c r="AC46" s="153">
        <f t="shared" si="31"/>
        <v>2134.44</v>
      </c>
      <c r="AD46" s="151">
        <f t="shared" si="32"/>
        <v>37</v>
      </c>
      <c r="AE46" s="153">
        <f t="shared" si="33"/>
        <v>36</v>
      </c>
      <c r="AF46" s="153">
        <f t="shared" si="34"/>
        <v>1161.4464</v>
      </c>
      <c r="AG46" s="151">
        <f t="shared" si="35"/>
        <v>0</v>
      </c>
      <c r="AH46" s="153">
        <f t="shared" si="36"/>
        <v>-1</v>
      </c>
      <c r="AI46" s="153">
        <f t="shared" si="37"/>
        <v>0</v>
      </c>
      <c r="AJ46" s="151">
        <f t="shared" si="38"/>
        <v>0</v>
      </c>
      <c r="AK46" s="153">
        <f t="shared" si="39"/>
        <v>-1</v>
      </c>
      <c r="AL46" s="153">
        <f t="shared" si="40"/>
        <v>0</v>
      </c>
      <c r="AM46" s="151">
        <f t="shared" si="41"/>
        <v>0</v>
      </c>
      <c r="AN46" s="153">
        <f t="shared" si="42"/>
        <v>-1</v>
      </c>
      <c r="AO46" s="153">
        <f t="shared" si="43"/>
        <v>0</v>
      </c>
      <c r="AP46" s="153">
        <f t="shared" si="44"/>
        <v>72</v>
      </c>
      <c r="AQ46" s="153">
        <f t="shared" si="45"/>
        <v>3295.8864000000003</v>
      </c>
      <c r="AR46" s="153">
        <f t="shared" si="46"/>
        <v>24.18</v>
      </c>
      <c r="AS46" s="153">
        <f t="shared" si="47"/>
        <v>6.7658111117588851</v>
      </c>
      <c r="AT46" s="153">
        <f t="shared" si="48"/>
        <v>74</v>
      </c>
      <c r="AU46" s="16"/>
      <c r="AY46" s="65"/>
      <c r="AZ46" s="65"/>
    </row>
    <row r="47" spans="1:52" ht="15.75" x14ac:dyDescent="0.25">
      <c r="A47" s="152" t="str">
        <f>'Primary endpoint outcomes'!A47</f>
        <v>Barge-Schaapveld 2002</v>
      </c>
      <c r="B47" s="152" t="str">
        <f>CONCATENATE('Primary endpoint outcomes'!S47,'Primary endpoint outcomes'!T47)</f>
        <v>HAMD17</v>
      </c>
      <c r="C47" s="154">
        <f t="shared" si="21"/>
        <v>23.753968253968253</v>
      </c>
      <c r="D47" s="154">
        <f t="shared" si="22"/>
        <v>3.0903074280724887</v>
      </c>
      <c r="E47" s="154">
        <f t="shared" si="23"/>
        <v>63</v>
      </c>
      <c r="F47" s="21" t="str">
        <f t="shared" si="24"/>
        <v>YES</v>
      </c>
      <c r="G47" s="21" t="str">
        <f t="shared" si="25"/>
        <v>NO</v>
      </c>
      <c r="H47" s="155">
        <f t="shared" si="26"/>
        <v>0.99394847113159424</v>
      </c>
      <c r="I47" s="155">
        <f t="shared" si="27"/>
        <v>6.0515288684057644E-3</v>
      </c>
      <c r="J47" s="318">
        <f t="shared" si="28"/>
        <v>1</v>
      </c>
      <c r="K47" s="326">
        <f>IF(ISNUMBER('Primary endpoint outcomes'!U47)=TRUE,'Primary endpoint outcomes'!U47,(IF(ISNUMBER('Primary endpoint outcomes'!X47)=TRUE,'Primary endpoint outcomes'!X47,0)))</f>
        <v>24</v>
      </c>
      <c r="L47" s="326">
        <f>IF(ISNUMBER('Primary endpoint outcomes'!V47)=TRUE,'Primary endpoint outcomes'!V47,(IF(ISNUMBER('Primary endpoint outcomes'!Y47)=TRUE,'Primary endpoint outcomes'!Y47,0)))</f>
        <v>3.5</v>
      </c>
      <c r="M47" s="325">
        <f>IF(ISNUMBER('Primary endpoint outcomes'!W47)=TRUE,'Primary endpoint outcomes'!W47,(IF(ISNUMBER('Primary endpoint outcomes'!Z47)=TRUE,'Primary endpoint outcomes'!Z47,0)))</f>
        <v>32</v>
      </c>
      <c r="N47" s="326">
        <f>IF(ISNUMBER('Primary endpoint outcomes'!BC47)=TRUE,'Primary endpoint outcomes'!BC47,(IF(ISNUMBER('Primary endpoint outcomes'!BF47)=TRUE,'Primary endpoint outcomes'!BF47,0)))</f>
        <v>23.5</v>
      </c>
      <c r="O47" s="325">
        <f>IF(ISNUMBER('Primary endpoint outcomes'!BD47)=TRUE,'Primary endpoint outcomes'!BD47,(IF(ISNUMBER('Primary endpoint outcomes'!BG47)=TRUE,'Primary endpoint outcomes'!BG47,0)))</f>
        <v>2.6</v>
      </c>
      <c r="P47" s="325">
        <f>IF(ISNUMBER('Primary endpoint outcomes'!BE47)=TRUE,'Primary endpoint outcomes'!BE47,(IF(ISNUMBER('Primary endpoint outcomes'!BH47)=TRUE,'Primary endpoint outcomes'!BH47,0)))</f>
        <v>31</v>
      </c>
      <c r="Q47" s="326">
        <f>IF(ISNUMBER('Primary endpoint outcomes'!CK47)=TRUE,'Primary endpoint outcomes'!CK47,(IF(ISNUMBER('Primary endpoint outcomes'!CN47)=TRUE,'Primary endpoint outcomes'!CN47,0)))</f>
        <v>0</v>
      </c>
      <c r="R47" s="326">
        <f>IF(ISNUMBER('Primary endpoint outcomes'!CL47)=TRUE,'Primary endpoint outcomes'!CL47,(IF(ISNUMBER('Primary endpoint outcomes'!CO47)=TRUE,'Primary endpoint outcomes'!CO47,0)))</f>
        <v>0</v>
      </c>
      <c r="S47" s="325">
        <f>IF(ISNUMBER('Primary endpoint outcomes'!CM47)=TRUE,'Primary endpoint outcomes'!CM47,(IF(ISNUMBER('Primary endpoint outcomes'!CP47)=TRUE,'Primary endpoint outcomes'!CP47,0)))</f>
        <v>0</v>
      </c>
      <c r="T47" s="326">
        <f>IF(ISNUMBER('Primary endpoint outcomes'!DS47)=TRUE,'Primary endpoint outcomes'!DS47,(IF(ISNUMBER('Primary endpoint outcomes'!DV47)=TRUE,'Primary endpoint outcomes'!DV47,0)))</f>
        <v>0</v>
      </c>
      <c r="U47" s="326">
        <f>IF(ISNUMBER('Primary endpoint outcomes'!DT47)=TRUE,'Primary endpoint outcomes'!DT47,(IF(ISNUMBER('Primary endpoint outcomes'!DW47)=TRUE,'Primary endpoint outcomes'!DW47,0)))</f>
        <v>0</v>
      </c>
      <c r="V47" s="326">
        <f>IF(ISNUMBER('Primary endpoint outcomes'!DU47)=TRUE,'Primary endpoint outcomes'!DU47,(IF(ISNUMBER('Primary endpoint outcomes'!DX47)=TRUE,'Primary endpoint outcomes'!DX47,0)))</f>
        <v>0</v>
      </c>
      <c r="W47" s="326">
        <f>IF(ISNUMBER('Primary endpoint outcomes'!FA47)=TRUE,'Primary endpoint outcomes'!FA47,(IF(ISNUMBER('Primary endpoint outcomes'!FD47)=TRUE,'Primary endpoint outcomes'!FD47,0)))</f>
        <v>0</v>
      </c>
      <c r="X47" s="326">
        <f>IF(ISNUMBER('Primary endpoint outcomes'!FB47)=TRUE,'Primary endpoint outcomes'!FB47,(IF(ISNUMBER('Primary endpoint outcomes'!FE47)=TRUE,'Primary endpoint outcomes'!FE47,0)))</f>
        <v>0</v>
      </c>
      <c r="Y47" s="326">
        <f>IF(ISNUMBER('Primary endpoint outcomes'!FC47)=TRUE,'Primary endpoint outcomes'!FC47,(IF(ISNUMBER('Primary endpoint outcomes'!FF47)=TRUE,'Primary endpoint outcomes'!FF47,0)))</f>
        <v>0</v>
      </c>
      <c r="Z47" s="150"/>
      <c r="AA47" s="151">
        <f t="shared" si="29"/>
        <v>32</v>
      </c>
      <c r="AB47" s="153">
        <f t="shared" si="30"/>
        <v>31</v>
      </c>
      <c r="AC47" s="153">
        <f t="shared" si="31"/>
        <v>379.75</v>
      </c>
      <c r="AD47" s="151">
        <f t="shared" si="32"/>
        <v>31</v>
      </c>
      <c r="AE47" s="153">
        <f t="shared" si="33"/>
        <v>30</v>
      </c>
      <c r="AF47" s="153">
        <f t="shared" si="34"/>
        <v>202.8</v>
      </c>
      <c r="AG47" s="151">
        <f t="shared" si="35"/>
        <v>0</v>
      </c>
      <c r="AH47" s="153">
        <f t="shared" si="36"/>
        <v>-1</v>
      </c>
      <c r="AI47" s="153">
        <f t="shared" si="37"/>
        <v>0</v>
      </c>
      <c r="AJ47" s="151">
        <f t="shared" si="38"/>
        <v>0</v>
      </c>
      <c r="AK47" s="153">
        <f t="shared" si="39"/>
        <v>-1</v>
      </c>
      <c r="AL47" s="153">
        <f t="shared" si="40"/>
        <v>0</v>
      </c>
      <c r="AM47" s="151">
        <f t="shared" si="41"/>
        <v>0</v>
      </c>
      <c r="AN47" s="153">
        <f t="shared" si="42"/>
        <v>-1</v>
      </c>
      <c r="AO47" s="153">
        <f t="shared" si="43"/>
        <v>0</v>
      </c>
      <c r="AP47" s="153">
        <f t="shared" si="44"/>
        <v>61</v>
      </c>
      <c r="AQ47" s="153">
        <f t="shared" si="45"/>
        <v>582.54999999999995</v>
      </c>
      <c r="AR47" s="153">
        <f t="shared" si="46"/>
        <v>23.753968253968253</v>
      </c>
      <c r="AS47" s="153">
        <f t="shared" si="47"/>
        <v>3.0903074280724887</v>
      </c>
      <c r="AT47" s="153">
        <f t="shared" si="48"/>
        <v>63</v>
      </c>
      <c r="AU47" s="16"/>
      <c r="AY47" s="65"/>
      <c r="AZ47" s="65"/>
    </row>
    <row r="48" spans="1:52" ht="15.75" x14ac:dyDescent="0.25">
      <c r="A48" s="152" t="str">
        <f>'Primary endpoint outcomes'!A48</f>
        <v>Bascara 1989</v>
      </c>
      <c r="B48" s="152" t="str">
        <f>CONCATENATE('Primary endpoint outcomes'!S48,'Primary endpoint outcomes'!T48)</f>
        <v>HAMD21</v>
      </c>
      <c r="C48" s="154" t="e">
        <f t="shared" si="21"/>
        <v>#DIV/0!</v>
      </c>
      <c r="D48" s="154" t="e">
        <f t="shared" si="22"/>
        <v>#DIV/0!</v>
      </c>
      <c r="E48" s="154">
        <f t="shared" si="23"/>
        <v>0</v>
      </c>
      <c r="F48" s="21" t="e">
        <f t="shared" si="24"/>
        <v>#DIV/0!</v>
      </c>
      <c r="G48" s="21" t="e">
        <f t="shared" si="25"/>
        <v>#DIV/0!</v>
      </c>
      <c r="H48" s="155" t="e">
        <f t="shared" si="26"/>
        <v>#DIV/0!</v>
      </c>
      <c r="I48" s="155" t="e">
        <f t="shared" si="27"/>
        <v>#DIV/0!</v>
      </c>
      <c r="J48" s="318">
        <f t="shared" si="28"/>
        <v>0</v>
      </c>
      <c r="K48" s="326">
        <f>IF(ISNUMBER('Primary endpoint outcomes'!U48)=TRUE,'Primary endpoint outcomes'!U48,(IF(ISNUMBER('Primary endpoint outcomes'!X48)=TRUE,'Primary endpoint outcomes'!X48,0)))</f>
        <v>0</v>
      </c>
      <c r="L48" s="326">
        <f>IF(ISNUMBER('Primary endpoint outcomes'!V48)=TRUE,'Primary endpoint outcomes'!V48,(IF(ISNUMBER('Primary endpoint outcomes'!Y48)=TRUE,'Primary endpoint outcomes'!Y48,0)))</f>
        <v>0</v>
      </c>
      <c r="M48" s="325">
        <f>IF(ISNUMBER('Primary endpoint outcomes'!W48)=TRUE,'Primary endpoint outcomes'!W48,(IF(ISNUMBER('Primary endpoint outcomes'!Z48)=TRUE,'Primary endpoint outcomes'!Z48,0)))</f>
        <v>0</v>
      </c>
      <c r="N48" s="326">
        <f>IF(ISNUMBER('Primary endpoint outcomes'!BC48)=TRUE,'Primary endpoint outcomes'!BC48,(IF(ISNUMBER('Primary endpoint outcomes'!BF48)=TRUE,'Primary endpoint outcomes'!BF48,0)))</f>
        <v>0</v>
      </c>
      <c r="O48" s="325">
        <f>IF(ISNUMBER('Primary endpoint outcomes'!BD48)=TRUE,'Primary endpoint outcomes'!BD48,(IF(ISNUMBER('Primary endpoint outcomes'!BG48)=TRUE,'Primary endpoint outcomes'!BG48,0)))</f>
        <v>0</v>
      </c>
      <c r="P48" s="325">
        <f>IF(ISNUMBER('Primary endpoint outcomes'!BE48)=TRUE,'Primary endpoint outcomes'!BE48,(IF(ISNUMBER('Primary endpoint outcomes'!BH48)=TRUE,'Primary endpoint outcomes'!BH48,0)))</f>
        <v>0</v>
      </c>
      <c r="Q48" s="326">
        <f>IF(ISNUMBER('Primary endpoint outcomes'!CK48)=TRUE,'Primary endpoint outcomes'!CK48,(IF(ISNUMBER('Primary endpoint outcomes'!CN48)=TRUE,'Primary endpoint outcomes'!CN48,0)))</f>
        <v>0</v>
      </c>
      <c r="R48" s="326">
        <f>IF(ISNUMBER('Primary endpoint outcomes'!CL48)=TRUE,'Primary endpoint outcomes'!CL48,(IF(ISNUMBER('Primary endpoint outcomes'!CO48)=TRUE,'Primary endpoint outcomes'!CO48,0)))</f>
        <v>0</v>
      </c>
      <c r="S48" s="325">
        <f>IF(ISNUMBER('Primary endpoint outcomes'!CM48)=TRUE,'Primary endpoint outcomes'!CM48,(IF(ISNUMBER('Primary endpoint outcomes'!CP48)=TRUE,'Primary endpoint outcomes'!CP48,0)))</f>
        <v>0</v>
      </c>
      <c r="T48" s="326">
        <f>IF(ISNUMBER('Primary endpoint outcomes'!DS48)=TRUE,'Primary endpoint outcomes'!DS48,(IF(ISNUMBER('Primary endpoint outcomes'!DV48)=TRUE,'Primary endpoint outcomes'!DV48,0)))</f>
        <v>0</v>
      </c>
      <c r="U48" s="326">
        <f>IF(ISNUMBER('Primary endpoint outcomes'!DT48)=TRUE,'Primary endpoint outcomes'!DT48,(IF(ISNUMBER('Primary endpoint outcomes'!DW48)=TRUE,'Primary endpoint outcomes'!DW48,0)))</f>
        <v>0</v>
      </c>
      <c r="V48" s="326">
        <f>IF(ISNUMBER('Primary endpoint outcomes'!DU48)=TRUE,'Primary endpoint outcomes'!DU48,(IF(ISNUMBER('Primary endpoint outcomes'!DX48)=TRUE,'Primary endpoint outcomes'!DX48,0)))</f>
        <v>0</v>
      </c>
      <c r="W48" s="326">
        <f>IF(ISNUMBER('Primary endpoint outcomes'!FA48)=TRUE,'Primary endpoint outcomes'!FA48,(IF(ISNUMBER('Primary endpoint outcomes'!FD48)=TRUE,'Primary endpoint outcomes'!FD48,0)))</f>
        <v>0</v>
      </c>
      <c r="X48" s="326">
        <f>IF(ISNUMBER('Primary endpoint outcomes'!FB48)=TRUE,'Primary endpoint outcomes'!FB48,(IF(ISNUMBER('Primary endpoint outcomes'!FE48)=TRUE,'Primary endpoint outcomes'!FE48,0)))</f>
        <v>0</v>
      </c>
      <c r="Y48" s="326">
        <f>IF(ISNUMBER('Primary endpoint outcomes'!FC48)=TRUE,'Primary endpoint outcomes'!FC48,(IF(ISNUMBER('Primary endpoint outcomes'!FF48)=TRUE,'Primary endpoint outcomes'!FF48,0)))</f>
        <v>0</v>
      </c>
      <c r="Z48" s="150"/>
      <c r="AA48" s="151">
        <f t="shared" si="29"/>
        <v>0</v>
      </c>
      <c r="AB48" s="153">
        <f t="shared" si="30"/>
        <v>-1</v>
      </c>
      <c r="AC48" s="153">
        <f t="shared" si="31"/>
        <v>0</v>
      </c>
      <c r="AD48" s="151">
        <f t="shared" si="32"/>
        <v>0</v>
      </c>
      <c r="AE48" s="153">
        <f t="shared" si="33"/>
        <v>-1</v>
      </c>
      <c r="AF48" s="153">
        <f t="shared" si="34"/>
        <v>0</v>
      </c>
      <c r="AG48" s="151">
        <f t="shared" si="35"/>
        <v>0</v>
      </c>
      <c r="AH48" s="153">
        <f t="shared" si="36"/>
        <v>-1</v>
      </c>
      <c r="AI48" s="153">
        <f t="shared" si="37"/>
        <v>0</v>
      </c>
      <c r="AJ48" s="151">
        <f t="shared" si="38"/>
        <v>0</v>
      </c>
      <c r="AK48" s="153">
        <f t="shared" si="39"/>
        <v>-1</v>
      </c>
      <c r="AL48" s="153">
        <f t="shared" si="40"/>
        <v>0</v>
      </c>
      <c r="AM48" s="151">
        <f t="shared" si="41"/>
        <v>0</v>
      </c>
      <c r="AN48" s="153">
        <f t="shared" si="42"/>
        <v>-1</v>
      </c>
      <c r="AO48" s="153">
        <f t="shared" si="43"/>
        <v>0</v>
      </c>
      <c r="AP48" s="153" t="b">
        <f t="shared" si="44"/>
        <v>0</v>
      </c>
      <c r="AQ48" s="153">
        <f t="shared" si="45"/>
        <v>0</v>
      </c>
      <c r="AR48" s="153" t="e">
        <f t="shared" si="46"/>
        <v>#DIV/0!</v>
      </c>
      <c r="AS48" s="153" t="e">
        <f t="shared" si="47"/>
        <v>#DIV/0!</v>
      </c>
      <c r="AT48" s="153">
        <f t="shared" si="48"/>
        <v>0</v>
      </c>
      <c r="AU48" s="16"/>
      <c r="AY48" s="65"/>
      <c r="AZ48" s="65"/>
    </row>
    <row r="49" spans="1:52" ht="15.75" x14ac:dyDescent="0.25">
      <c r="A49" s="152" t="str">
        <f>'Primary endpoint outcomes'!A49</f>
        <v>Basterzi 2009</v>
      </c>
      <c r="B49" s="152" t="str">
        <f>CONCATENATE('Primary endpoint outcomes'!S49,'Primary endpoint outcomes'!T49)</f>
        <v>HAMD17</v>
      </c>
      <c r="C49" s="154">
        <f t="shared" si="21"/>
        <v>26.090697674418607</v>
      </c>
      <c r="D49" s="154">
        <f t="shared" si="22"/>
        <v>4.2410594626642126</v>
      </c>
      <c r="E49" s="154">
        <f t="shared" si="23"/>
        <v>43</v>
      </c>
      <c r="F49" s="21" t="str">
        <f t="shared" si="24"/>
        <v>YES</v>
      </c>
      <c r="G49" s="21" t="str">
        <f t="shared" si="25"/>
        <v>NO</v>
      </c>
      <c r="H49" s="155">
        <f t="shared" si="26"/>
        <v>0.9913269178433135</v>
      </c>
      <c r="I49" s="155">
        <f t="shared" si="27"/>
        <v>8.6730821566864957E-3</v>
      </c>
      <c r="J49" s="318">
        <f t="shared" si="28"/>
        <v>1</v>
      </c>
      <c r="K49" s="326">
        <f>IF(ISNUMBER('Primary endpoint outcomes'!U49)=TRUE,'Primary endpoint outcomes'!U49,(IF(ISNUMBER('Primary endpoint outcomes'!X49)=TRUE,'Primary endpoint outcomes'!X49,0)))</f>
        <v>25.7</v>
      </c>
      <c r="L49" s="326">
        <f>IF(ISNUMBER('Primary endpoint outcomes'!V49)=TRUE,'Primary endpoint outcomes'!V49,(IF(ISNUMBER('Primary endpoint outcomes'!Y49)=TRUE,'Primary endpoint outcomes'!Y49,0)))</f>
        <v>3.5</v>
      </c>
      <c r="M49" s="325">
        <f>IF(ISNUMBER('Primary endpoint outcomes'!W49)=TRUE,'Primary endpoint outcomes'!W49,(IF(ISNUMBER('Primary endpoint outcomes'!Z49)=TRUE,'Primary endpoint outcomes'!Z49,0)))</f>
        <v>22</v>
      </c>
      <c r="N49" s="326">
        <f>IF(ISNUMBER('Primary endpoint outcomes'!BC49)=TRUE,'Primary endpoint outcomes'!BC49,(IF(ISNUMBER('Primary endpoint outcomes'!BF49)=TRUE,'Primary endpoint outcomes'!BF49,0)))</f>
        <v>26.5</v>
      </c>
      <c r="O49" s="325">
        <f>IF(ISNUMBER('Primary endpoint outcomes'!BD49)=TRUE,'Primary endpoint outcomes'!BD49,(IF(ISNUMBER('Primary endpoint outcomes'!BG49)=TRUE,'Primary endpoint outcomes'!BG49,0)))</f>
        <v>4.9000000000000004</v>
      </c>
      <c r="P49" s="325">
        <f>IF(ISNUMBER('Primary endpoint outcomes'!BE49)=TRUE,'Primary endpoint outcomes'!BE49,(IF(ISNUMBER('Primary endpoint outcomes'!BH49)=TRUE,'Primary endpoint outcomes'!BH49,0)))</f>
        <v>21</v>
      </c>
      <c r="Q49" s="326">
        <f>IF(ISNUMBER('Primary endpoint outcomes'!CK49)=TRUE,'Primary endpoint outcomes'!CK49,(IF(ISNUMBER('Primary endpoint outcomes'!CN49)=TRUE,'Primary endpoint outcomes'!CN49,0)))</f>
        <v>0</v>
      </c>
      <c r="R49" s="326">
        <f>IF(ISNUMBER('Primary endpoint outcomes'!CL49)=TRUE,'Primary endpoint outcomes'!CL49,(IF(ISNUMBER('Primary endpoint outcomes'!CO49)=TRUE,'Primary endpoint outcomes'!CO49,0)))</f>
        <v>0</v>
      </c>
      <c r="S49" s="325">
        <f>IF(ISNUMBER('Primary endpoint outcomes'!CM49)=TRUE,'Primary endpoint outcomes'!CM49,(IF(ISNUMBER('Primary endpoint outcomes'!CP49)=TRUE,'Primary endpoint outcomes'!CP49,0)))</f>
        <v>0</v>
      </c>
      <c r="T49" s="326">
        <f>IF(ISNUMBER('Primary endpoint outcomes'!DS49)=TRUE,'Primary endpoint outcomes'!DS49,(IF(ISNUMBER('Primary endpoint outcomes'!DV49)=TRUE,'Primary endpoint outcomes'!DV49,0)))</f>
        <v>0</v>
      </c>
      <c r="U49" s="326">
        <f>IF(ISNUMBER('Primary endpoint outcomes'!DT49)=TRUE,'Primary endpoint outcomes'!DT49,(IF(ISNUMBER('Primary endpoint outcomes'!DW49)=TRUE,'Primary endpoint outcomes'!DW49,0)))</f>
        <v>0</v>
      </c>
      <c r="V49" s="326">
        <f>IF(ISNUMBER('Primary endpoint outcomes'!DU49)=TRUE,'Primary endpoint outcomes'!DU49,(IF(ISNUMBER('Primary endpoint outcomes'!DX49)=TRUE,'Primary endpoint outcomes'!DX49,0)))</f>
        <v>0</v>
      </c>
      <c r="W49" s="326">
        <f>IF(ISNUMBER('Primary endpoint outcomes'!FA49)=TRUE,'Primary endpoint outcomes'!FA49,(IF(ISNUMBER('Primary endpoint outcomes'!FD49)=TRUE,'Primary endpoint outcomes'!FD49,0)))</f>
        <v>0</v>
      </c>
      <c r="X49" s="326">
        <f>IF(ISNUMBER('Primary endpoint outcomes'!FB49)=TRUE,'Primary endpoint outcomes'!FB49,(IF(ISNUMBER('Primary endpoint outcomes'!FE49)=TRUE,'Primary endpoint outcomes'!FE49,0)))</f>
        <v>0</v>
      </c>
      <c r="Y49" s="326">
        <f>IF(ISNUMBER('Primary endpoint outcomes'!FC49)=TRUE,'Primary endpoint outcomes'!FC49,(IF(ISNUMBER('Primary endpoint outcomes'!FF49)=TRUE,'Primary endpoint outcomes'!FF49,0)))</f>
        <v>0</v>
      </c>
      <c r="Z49" s="150"/>
      <c r="AA49" s="151">
        <f t="shared" si="29"/>
        <v>22</v>
      </c>
      <c r="AB49" s="153">
        <f t="shared" si="30"/>
        <v>21</v>
      </c>
      <c r="AC49" s="153">
        <f t="shared" si="31"/>
        <v>257.25</v>
      </c>
      <c r="AD49" s="151">
        <f t="shared" si="32"/>
        <v>21</v>
      </c>
      <c r="AE49" s="153">
        <f t="shared" si="33"/>
        <v>20</v>
      </c>
      <c r="AF49" s="153">
        <f t="shared" si="34"/>
        <v>480.2000000000001</v>
      </c>
      <c r="AG49" s="151">
        <f t="shared" si="35"/>
        <v>0</v>
      </c>
      <c r="AH49" s="153">
        <f t="shared" si="36"/>
        <v>-1</v>
      </c>
      <c r="AI49" s="153">
        <f t="shared" si="37"/>
        <v>0</v>
      </c>
      <c r="AJ49" s="151">
        <f t="shared" si="38"/>
        <v>0</v>
      </c>
      <c r="AK49" s="153">
        <f t="shared" si="39"/>
        <v>-1</v>
      </c>
      <c r="AL49" s="153">
        <f t="shared" si="40"/>
        <v>0</v>
      </c>
      <c r="AM49" s="151">
        <f t="shared" si="41"/>
        <v>0</v>
      </c>
      <c r="AN49" s="153">
        <f t="shared" si="42"/>
        <v>-1</v>
      </c>
      <c r="AO49" s="153">
        <f t="shared" si="43"/>
        <v>0</v>
      </c>
      <c r="AP49" s="153">
        <f t="shared" si="44"/>
        <v>41</v>
      </c>
      <c r="AQ49" s="153">
        <f t="shared" si="45"/>
        <v>737.45</v>
      </c>
      <c r="AR49" s="153">
        <f t="shared" si="46"/>
        <v>26.090697674418607</v>
      </c>
      <c r="AS49" s="153">
        <f t="shared" si="47"/>
        <v>4.2410594626642126</v>
      </c>
      <c r="AT49" s="153">
        <f t="shared" si="48"/>
        <v>43</v>
      </c>
      <c r="AU49" s="16"/>
      <c r="AY49" s="65"/>
      <c r="AZ49" s="65"/>
    </row>
    <row r="50" spans="1:52" ht="15.75" x14ac:dyDescent="0.25">
      <c r="A50" s="152" t="str">
        <f>'Primary endpoint outcomes'!A50</f>
        <v>Bastos 2015</v>
      </c>
      <c r="B50" s="152" t="str">
        <f>CONCATENATE('Primary endpoint outcomes'!S50,'Primary endpoint outcomes'!T50)</f>
        <v>BDI-I21</v>
      </c>
      <c r="C50" s="154">
        <f t="shared" si="21"/>
        <v>26.871727941176474</v>
      </c>
      <c r="D50" s="154">
        <f t="shared" si="22"/>
        <v>3.7862868393374236</v>
      </c>
      <c r="E50" s="154">
        <f t="shared" si="23"/>
        <v>272</v>
      </c>
      <c r="F50" s="21" t="str">
        <f t="shared" si="24"/>
        <v>YES</v>
      </c>
      <c r="G50" s="21" t="str">
        <f t="shared" si="25"/>
        <v>NO</v>
      </c>
      <c r="H50" s="155">
        <f t="shared" si="26"/>
        <v>0.90089654200197211</v>
      </c>
      <c r="I50" s="155">
        <f t="shared" si="27"/>
        <v>9.9103457998027888E-2</v>
      </c>
      <c r="J50" s="318">
        <f t="shared" si="28"/>
        <v>1</v>
      </c>
      <c r="K50" s="326">
        <f>IF(ISNUMBER('Primary endpoint outcomes'!U50)=TRUE,'Primary endpoint outcomes'!U50,(IF(ISNUMBER('Primary endpoint outcomes'!X50)=TRUE,'Primary endpoint outcomes'!X50,0)))</f>
        <v>27.31</v>
      </c>
      <c r="L50" s="326">
        <f>IF(ISNUMBER('Primary endpoint outcomes'!V50)=TRUE,'Primary endpoint outcomes'!V50,(IF(ISNUMBER('Primary endpoint outcomes'!Y50)=TRUE,'Primary endpoint outcomes'!Y50,0)))</f>
        <v>4.16</v>
      </c>
      <c r="M50" s="325">
        <f>IF(ISNUMBER('Primary endpoint outcomes'!W50)=TRUE,'Primary endpoint outcomes'!W50,(IF(ISNUMBER('Primary endpoint outcomes'!Z50)=TRUE,'Primary endpoint outcomes'!Z50,0)))</f>
        <v>90</v>
      </c>
      <c r="N50" s="326">
        <f>IF(ISNUMBER('Primary endpoint outcomes'!BC50)=TRUE,'Primary endpoint outcomes'!BC50,(IF(ISNUMBER('Primary endpoint outcomes'!BF50)=TRUE,'Primary endpoint outcomes'!BF50,0)))</f>
        <v>26.71</v>
      </c>
      <c r="O50" s="325">
        <f>IF(ISNUMBER('Primary endpoint outcomes'!BD50)=TRUE,'Primary endpoint outcomes'!BD50,(IF(ISNUMBER('Primary endpoint outcomes'!BG50)=TRUE,'Primary endpoint outcomes'!BG50,0)))</f>
        <v>3.28</v>
      </c>
      <c r="P50" s="325">
        <f>IF(ISNUMBER('Primary endpoint outcomes'!BE50)=TRUE,'Primary endpoint outcomes'!BE50,(IF(ISNUMBER('Primary endpoint outcomes'!BH50)=TRUE,'Primary endpoint outcomes'!BH50,0)))</f>
        <v>91</v>
      </c>
      <c r="Q50" s="326">
        <f>IF(ISNUMBER('Primary endpoint outcomes'!CK50)=TRUE,'Primary endpoint outcomes'!CK50,(IF(ISNUMBER('Primary endpoint outcomes'!CN50)=TRUE,'Primary endpoint outcomes'!CN50,0)))</f>
        <v>26.6</v>
      </c>
      <c r="R50" s="326">
        <f>IF(ISNUMBER('Primary endpoint outcomes'!CL50)=TRUE,'Primary endpoint outcomes'!CL50,(IF(ISNUMBER('Primary endpoint outcomes'!CO50)=TRUE,'Primary endpoint outcomes'!CO50,0)))</f>
        <v>3.87</v>
      </c>
      <c r="S50" s="325">
        <f>IF(ISNUMBER('Primary endpoint outcomes'!CM50)=TRUE,'Primary endpoint outcomes'!CM50,(IF(ISNUMBER('Primary endpoint outcomes'!CP50)=TRUE,'Primary endpoint outcomes'!CP50,0)))</f>
        <v>91</v>
      </c>
      <c r="T50" s="326">
        <f>IF(ISNUMBER('Primary endpoint outcomes'!DS50)=TRUE,'Primary endpoint outcomes'!DS50,(IF(ISNUMBER('Primary endpoint outcomes'!DV50)=TRUE,'Primary endpoint outcomes'!DV50,0)))</f>
        <v>0</v>
      </c>
      <c r="U50" s="326">
        <f>IF(ISNUMBER('Primary endpoint outcomes'!DT50)=TRUE,'Primary endpoint outcomes'!DT50,(IF(ISNUMBER('Primary endpoint outcomes'!DW50)=TRUE,'Primary endpoint outcomes'!DW50,0)))</f>
        <v>0</v>
      </c>
      <c r="V50" s="326">
        <f>IF(ISNUMBER('Primary endpoint outcomes'!DU50)=TRUE,'Primary endpoint outcomes'!DU50,(IF(ISNUMBER('Primary endpoint outcomes'!DX50)=TRUE,'Primary endpoint outcomes'!DX50,0)))</f>
        <v>0</v>
      </c>
      <c r="W50" s="326">
        <f>IF(ISNUMBER('Primary endpoint outcomes'!FA50)=TRUE,'Primary endpoint outcomes'!FA50,(IF(ISNUMBER('Primary endpoint outcomes'!FD50)=TRUE,'Primary endpoint outcomes'!FD50,0)))</f>
        <v>0</v>
      </c>
      <c r="X50" s="326">
        <f>IF(ISNUMBER('Primary endpoint outcomes'!FB50)=TRUE,'Primary endpoint outcomes'!FB50,(IF(ISNUMBER('Primary endpoint outcomes'!FE50)=TRUE,'Primary endpoint outcomes'!FE50,0)))</f>
        <v>0</v>
      </c>
      <c r="Y50" s="326">
        <f>IF(ISNUMBER('Primary endpoint outcomes'!FC50)=TRUE,'Primary endpoint outcomes'!FC50,(IF(ISNUMBER('Primary endpoint outcomes'!FF50)=TRUE,'Primary endpoint outcomes'!FF50,0)))</f>
        <v>0</v>
      </c>
      <c r="Z50" s="150"/>
      <c r="AA50" s="151">
        <f t="shared" si="29"/>
        <v>90</v>
      </c>
      <c r="AB50" s="153">
        <f t="shared" si="30"/>
        <v>89</v>
      </c>
      <c r="AC50" s="153">
        <f t="shared" si="31"/>
        <v>1540.1984000000002</v>
      </c>
      <c r="AD50" s="151">
        <f t="shared" si="32"/>
        <v>91</v>
      </c>
      <c r="AE50" s="153">
        <f t="shared" si="33"/>
        <v>90</v>
      </c>
      <c r="AF50" s="153">
        <f t="shared" si="34"/>
        <v>968.25599999999986</v>
      </c>
      <c r="AG50" s="151">
        <f t="shared" si="35"/>
        <v>91</v>
      </c>
      <c r="AH50" s="153">
        <f t="shared" si="36"/>
        <v>90</v>
      </c>
      <c r="AI50" s="153">
        <f t="shared" si="37"/>
        <v>1347.921</v>
      </c>
      <c r="AJ50" s="151">
        <f t="shared" si="38"/>
        <v>0</v>
      </c>
      <c r="AK50" s="153">
        <f t="shared" si="39"/>
        <v>-1</v>
      </c>
      <c r="AL50" s="153">
        <f t="shared" si="40"/>
        <v>0</v>
      </c>
      <c r="AM50" s="151">
        <f t="shared" si="41"/>
        <v>0</v>
      </c>
      <c r="AN50" s="153">
        <f t="shared" si="42"/>
        <v>-1</v>
      </c>
      <c r="AO50" s="153">
        <f t="shared" si="43"/>
        <v>0</v>
      </c>
      <c r="AP50" s="153">
        <f t="shared" si="44"/>
        <v>269</v>
      </c>
      <c r="AQ50" s="153">
        <f t="shared" si="45"/>
        <v>3856.3753999999999</v>
      </c>
      <c r="AR50" s="153">
        <f t="shared" si="46"/>
        <v>26.871727941176474</v>
      </c>
      <c r="AS50" s="153">
        <f t="shared" si="47"/>
        <v>3.7862868393374236</v>
      </c>
      <c r="AT50" s="153">
        <f t="shared" si="48"/>
        <v>272</v>
      </c>
      <c r="AU50" s="16"/>
      <c r="AY50" s="65"/>
      <c r="AZ50" s="65"/>
    </row>
    <row r="51" spans="1:52" ht="15.75" x14ac:dyDescent="0.25">
      <c r="A51" s="152" t="str">
        <f>'Primary endpoint outcomes'!A51</f>
        <v>Baune 2018</v>
      </c>
      <c r="B51" s="152" t="str">
        <f>CONCATENATE('Primary endpoint outcomes'!S51,'Primary endpoint outcomes'!T51)</f>
        <v>MADRS10</v>
      </c>
      <c r="C51" s="154">
        <f t="shared" si="21"/>
        <v>31.54</v>
      </c>
      <c r="D51" s="154">
        <f t="shared" si="22"/>
        <v>3.3524130815559938</v>
      </c>
      <c r="E51" s="154">
        <f t="shared" si="23"/>
        <v>100</v>
      </c>
      <c r="F51" s="21" t="str">
        <f t="shared" si="24"/>
        <v>YES</v>
      </c>
      <c r="G51" s="21" t="str">
        <f t="shared" si="25"/>
        <v>NO</v>
      </c>
      <c r="H51" s="155">
        <f t="shared" si="26"/>
        <v>0.99778438296975269</v>
      </c>
      <c r="I51" s="155">
        <f t="shared" si="27"/>
        <v>2.2156170302473077E-3</v>
      </c>
      <c r="J51" s="318">
        <f t="shared" si="28"/>
        <v>1</v>
      </c>
      <c r="K51" s="326">
        <f>IF(ISNUMBER('Primary endpoint outcomes'!U51)=TRUE,'Primary endpoint outcomes'!U51,(IF(ISNUMBER('Primary endpoint outcomes'!X51)=TRUE,'Primary endpoint outcomes'!X51,0)))</f>
        <v>31.3</v>
      </c>
      <c r="L51" s="326">
        <f>IF(ISNUMBER('Primary endpoint outcomes'!V51)=TRUE,'Primary endpoint outcomes'!V51,(IF(ISNUMBER('Primary endpoint outcomes'!Y51)=TRUE,'Primary endpoint outcomes'!Y51,0)))</f>
        <v>3.4</v>
      </c>
      <c r="M51" s="325">
        <f>IF(ISNUMBER('Primary endpoint outcomes'!W51)=TRUE,'Primary endpoint outcomes'!W51,(IF(ISNUMBER('Primary endpoint outcomes'!Z51)=TRUE,'Primary endpoint outcomes'!Z51,0)))</f>
        <v>52</v>
      </c>
      <c r="N51" s="326">
        <f>IF(ISNUMBER('Primary endpoint outcomes'!BC51)=TRUE,'Primary endpoint outcomes'!BC51,(IF(ISNUMBER('Primary endpoint outcomes'!BF51)=TRUE,'Primary endpoint outcomes'!BF51,0)))</f>
        <v>31.8</v>
      </c>
      <c r="O51" s="325">
        <f>IF(ISNUMBER('Primary endpoint outcomes'!BD51)=TRUE,'Primary endpoint outcomes'!BD51,(IF(ISNUMBER('Primary endpoint outcomes'!BG51)=TRUE,'Primary endpoint outcomes'!BG51,0)))</f>
        <v>3.3</v>
      </c>
      <c r="P51" s="325">
        <f>IF(ISNUMBER('Primary endpoint outcomes'!BE51)=TRUE,'Primary endpoint outcomes'!BE51,(IF(ISNUMBER('Primary endpoint outcomes'!BH51)=TRUE,'Primary endpoint outcomes'!BH51,0)))</f>
        <v>48</v>
      </c>
      <c r="Q51" s="326">
        <f>IF(ISNUMBER('Primary endpoint outcomes'!CK51)=TRUE,'Primary endpoint outcomes'!CK51,(IF(ISNUMBER('Primary endpoint outcomes'!CN51)=TRUE,'Primary endpoint outcomes'!CN51,0)))</f>
        <v>0</v>
      </c>
      <c r="R51" s="326">
        <f>IF(ISNUMBER('Primary endpoint outcomes'!CL51)=TRUE,'Primary endpoint outcomes'!CL51,(IF(ISNUMBER('Primary endpoint outcomes'!CO51)=TRUE,'Primary endpoint outcomes'!CO51,0)))</f>
        <v>0</v>
      </c>
      <c r="S51" s="325">
        <f>IF(ISNUMBER('Primary endpoint outcomes'!CM51)=TRUE,'Primary endpoint outcomes'!CM51,(IF(ISNUMBER('Primary endpoint outcomes'!CP51)=TRUE,'Primary endpoint outcomes'!CP51,0)))</f>
        <v>0</v>
      </c>
      <c r="T51" s="326">
        <f>IF(ISNUMBER('Primary endpoint outcomes'!DS51)=TRUE,'Primary endpoint outcomes'!DS51,(IF(ISNUMBER('Primary endpoint outcomes'!DV51)=TRUE,'Primary endpoint outcomes'!DV51,0)))</f>
        <v>0</v>
      </c>
      <c r="U51" s="326">
        <f>IF(ISNUMBER('Primary endpoint outcomes'!DT51)=TRUE,'Primary endpoint outcomes'!DT51,(IF(ISNUMBER('Primary endpoint outcomes'!DW51)=TRUE,'Primary endpoint outcomes'!DW51,0)))</f>
        <v>0</v>
      </c>
      <c r="V51" s="326">
        <f>IF(ISNUMBER('Primary endpoint outcomes'!DU51)=TRUE,'Primary endpoint outcomes'!DU51,(IF(ISNUMBER('Primary endpoint outcomes'!DX51)=TRUE,'Primary endpoint outcomes'!DX51,0)))</f>
        <v>0</v>
      </c>
      <c r="W51" s="326">
        <f>IF(ISNUMBER('Primary endpoint outcomes'!FA51)=TRUE,'Primary endpoint outcomes'!FA51,(IF(ISNUMBER('Primary endpoint outcomes'!FD51)=TRUE,'Primary endpoint outcomes'!FD51,0)))</f>
        <v>0</v>
      </c>
      <c r="X51" s="326">
        <f>IF(ISNUMBER('Primary endpoint outcomes'!FB51)=TRUE,'Primary endpoint outcomes'!FB51,(IF(ISNUMBER('Primary endpoint outcomes'!FE51)=TRUE,'Primary endpoint outcomes'!FE51,0)))</f>
        <v>0</v>
      </c>
      <c r="Y51" s="326">
        <f>IF(ISNUMBER('Primary endpoint outcomes'!FC51)=TRUE,'Primary endpoint outcomes'!FC51,(IF(ISNUMBER('Primary endpoint outcomes'!FF51)=TRUE,'Primary endpoint outcomes'!FF51,0)))</f>
        <v>0</v>
      </c>
      <c r="Z51" s="150"/>
      <c r="AA51" s="151">
        <f t="shared" si="29"/>
        <v>52</v>
      </c>
      <c r="AB51" s="153">
        <f t="shared" si="30"/>
        <v>51</v>
      </c>
      <c r="AC51" s="153">
        <f t="shared" si="31"/>
        <v>589.55999999999995</v>
      </c>
      <c r="AD51" s="151">
        <f t="shared" si="32"/>
        <v>48</v>
      </c>
      <c r="AE51" s="153">
        <f t="shared" si="33"/>
        <v>47</v>
      </c>
      <c r="AF51" s="153">
        <f t="shared" si="34"/>
        <v>511.82999999999993</v>
      </c>
      <c r="AG51" s="151">
        <f t="shared" si="35"/>
        <v>0</v>
      </c>
      <c r="AH51" s="153">
        <f t="shared" si="36"/>
        <v>-1</v>
      </c>
      <c r="AI51" s="153">
        <f t="shared" si="37"/>
        <v>0</v>
      </c>
      <c r="AJ51" s="151">
        <f t="shared" si="38"/>
        <v>0</v>
      </c>
      <c r="AK51" s="153">
        <f t="shared" si="39"/>
        <v>-1</v>
      </c>
      <c r="AL51" s="153">
        <f t="shared" si="40"/>
        <v>0</v>
      </c>
      <c r="AM51" s="151">
        <f t="shared" si="41"/>
        <v>0</v>
      </c>
      <c r="AN51" s="153">
        <f t="shared" si="42"/>
        <v>-1</v>
      </c>
      <c r="AO51" s="153">
        <f t="shared" si="43"/>
        <v>0</v>
      </c>
      <c r="AP51" s="153">
        <f t="shared" si="44"/>
        <v>98</v>
      </c>
      <c r="AQ51" s="153">
        <f t="shared" si="45"/>
        <v>1101.3899999999999</v>
      </c>
      <c r="AR51" s="153">
        <f t="shared" si="46"/>
        <v>31.54</v>
      </c>
      <c r="AS51" s="153">
        <f t="shared" si="47"/>
        <v>3.3524130815559938</v>
      </c>
      <c r="AT51" s="153">
        <f t="shared" si="48"/>
        <v>100</v>
      </c>
      <c r="AU51" s="16"/>
      <c r="AY51" s="65"/>
      <c r="AZ51" s="65"/>
    </row>
    <row r="52" spans="1:52" ht="15.75" x14ac:dyDescent="0.25">
      <c r="A52" s="152" t="str">
        <f>'Primary endpoint outcomes'!A52</f>
        <v>Beach 1992</v>
      </c>
      <c r="B52" s="152" t="str">
        <f>CONCATENATE('Primary endpoint outcomes'!S52,'Primary endpoint outcomes'!T52)</f>
        <v>BDI-I21</v>
      </c>
      <c r="C52" s="154">
        <f t="shared" si="21"/>
        <v>28.3</v>
      </c>
      <c r="D52" s="154">
        <f t="shared" si="22"/>
        <v>6.305668085143715</v>
      </c>
      <c r="E52" s="154">
        <f t="shared" si="23"/>
        <v>30</v>
      </c>
      <c r="F52" s="21" t="str">
        <f t="shared" si="24"/>
        <v>YES</v>
      </c>
      <c r="G52" s="21" t="str">
        <f t="shared" si="25"/>
        <v>NO</v>
      </c>
      <c r="H52" s="155">
        <f t="shared" si="26"/>
        <v>0.8411271438942719</v>
      </c>
      <c r="I52" s="155">
        <f t="shared" si="27"/>
        <v>0.1588728561057281</v>
      </c>
      <c r="J52" s="318">
        <f t="shared" si="28"/>
        <v>1</v>
      </c>
      <c r="K52" s="326">
        <f>IF(ISNUMBER('Primary endpoint outcomes'!U52)=TRUE,'Primary endpoint outcomes'!U52,(IF(ISNUMBER('Primary endpoint outcomes'!X52)=TRUE,'Primary endpoint outcomes'!X52,0)))</f>
        <v>28.27</v>
      </c>
      <c r="L52" s="326">
        <f>IF(ISNUMBER('Primary endpoint outcomes'!V52)=TRUE,'Primary endpoint outcomes'!V52,(IF(ISNUMBER('Primary endpoint outcomes'!Y52)=TRUE,'Primary endpoint outcomes'!Y52,0)))</f>
        <v>6.98</v>
      </c>
      <c r="M52" s="325">
        <f>IF(ISNUMBER('Primary endpoint outcomes'!W52)=TRUE,'Primary endpoint outcomes'!W52,(IF(ISNUMBER('Primary endpoint outcomes'!Z52)=TRUE,'Primary endpoint outcomes'!Z52,0)))</f>
        <v>15</v>
      </c>
      <c r="N52" s="326">
        <f>IF(ISNUMBER('Primary endpoint outcomes'!BC52)=TRUE,'Primary endpoint outcomes'!BC52,(IF(ISNUMBER('Primary endpoint outcomes'!BF52)=TRUE,'Primary endpoint outcomes'!BF52,0)))</f>
        <v>28.33</v>
      </c>
      <c r="O52" s="325">
        <f>IF(ISNUMBER('Primary endpoint outcomes'!BD52)=TRUE,'Primary endpoint outcomes'!BD52,(IF(ISNUMBER('Primary endpoint outcomes'!BG52)=TRUE,'Primary endpoint outcomes'!BG52,0)))</f>
        <v>5.55</v>
      </c>
      <c r="P52" s="325">
        <f>IF(ISNUMBER('Primary endpoint outcomes'!BE52)=TRUE,'Primary endpoint outcomes'!BE52,(IF(ISNUMBER('Primary endpoint outcomes'!BH52)=TRUE,'Primary endpoint outcomes'!BH52,0)))</f>
        <v>15</v>
      </c>
      <c r="Q52" s="326">
        <f>IF(ISNUMBER('Primary endpoint outcomes'!CK52)=TRUE,'Primary endpoint outcomes'!CK52,(IF(ISNUMBER('Primary endpoint outcomes'!CN52)=TRUE,'Primary endpoint outcomes'!CN52,0)))</f>
        <v>0</v>
      </c>
      <c r="R52" s="326">
        <f>IF(ISNUMBER('Primary endpoint outcomes'!CL52)=TRUE,'Primary endpoint outcomes'!CL52,(IF(ISNUMBER('Primary endpoint outcomes'!CO52)=TRUE,'Primary endpoint outcomes'!CO52,0)))</f>
        <v>0</v>
      </c>
      <c r="S52" s="325">
        <f>IF(ISNUMBER('Primary endpoint outcomes'!CM52)=TRUE,'Primary endpoint outcomes'!CM52,(IF(ISNUMBER('Primary endpoint outcomes'!CP52)=TRUE,'Primary endpoint outcomes'!CP52,0)))</f>
        <v>0</v>
      </c>
      <c r="T52" s="326">
        <f>IF(ISNUMBER('Primary endpoint outcomes'!DS52)=TRUE,'Primary endpoint outcomes'!DS52,(IF(ISNUMBER('Primary endpoint outcomes'!DV52)=TRUE,'Primary endpoint outcomes'!DV52,0)))</f>
        <v>0</v>
      </c>
      <c r="U52" s="326">
        <f>IF(ISNUMBER('Primary endpoint outcomes'!DT52)=TRUE,'Primary endpoint outcomes'!DT52,(IF(ISNUMBER('Primary endpoint outcomes'!DW52)=TRUE,'Primary endpoint outcomes'!DW52,0)))</f>
        <v>0</v>
      </c>
      <c r="V52" s="326">
        <f>IF(ISNUMBER('Primary endpoint outcomes'!DU52)=TRUE,'Primary endpoint outcomes'!DU52,(IF(ISNUMBER('Primary endpoint outcomes'!DX52)=TRUE,'Primary endpoint outcomes'!DX52,0)))</f>
        <v>0</v>
      </c>
      <c r="W52" s="326">
        <f>IF(ISNUMBER('Primary endpoint outcomes'!FA52)=TRUE,'Primary endpoint outcomes'!FA52,(IF(ISNUMBER('Primary endpoint outcomes'!FD52)=TRUE,'Primary endpoint outcomes'!FD52,0)))</f>
        <v>0</v>
      </c>
      <c r="X52" s="326">
        <f>IF(ISNUMBER('Primary endpoint outcomes'!FB52)=TRUE,'Primary endpoint outcomes'!FB52,(IF(ISNUMBER('Primary endpoint outcomes'!FE52)=TRUE,'Primary endpoint outcomes'!FE52,0)))</f>
        <v>0</v>
      </c>
      <c r="Y52" s="326">
        <f>IF(ISNUMBER('Primary endpoint outcomes'!FC52)=TRUE,'Primary endpoint outcomes'!FC52,(IF(ISNUMBER('Primary endpoint outcomes'!FF52)=TRUE,'Primary endpoint outcomes'!FF52,0)))</f>
        <v>0</v>
      </c>
      <c r="Z52" s="150"/>
      <c r="AA52" s="151">
        <f t="shared" si="29"/>
        <v>15</v>
      </c>
      <c r="AB52" s="153">
        <f t="shared" si="30"/>
        <v>14</v>
      </c>
      <c r="AC52" s="153">
        <f t="shared" si="31"/>
        <v>682.08560000000011</v>
      </c>
      <c r="AD52" s="151">
        <f t="shared" si="32"/>
        <v>15</v>
      </c>
      <c r="AE52" s="153">
        <f t="shared" si="33"/>
        <v>14</v>
      </c>
      <c r="AF52" s="153">
        <f t="shared" si="34"/>
        <v>431.23499999999996</v>
      </c>
      <c r="AG52" s="151">
        <f t="shared" si="35"/>
        <v>0</v>
      </c>
      <c r="AH52" s="153">
        <f t="shared" si="36"/>
        <v>-1</v>
      </c>
      <c r="AI52" s="153">
        <f t="shared" si="37"/>
        <v>0</v>
      </c>
      <c r="AJ52" s="151">
        <f t="shared" si="38"/>
        <v>0</v>
      </c>
      <c r="AK52" s="153">
        <f t="shared" si="39"/>
        <v>-1</v>
      </c>
      <c r="AL52" s="153">
        <f t="shared" si="40"/>
        <v>0</v>
      </c>
      <c r="AM52" s="151">
        <f t="shared" si="41"/>
        <v>0</v>
      </c>
      <c r="AN52" s="153">
        <f t="shared" si="42"/>
        <v>-1</v>
      </c>
      <c r="AO52" s="153">
        <f t="shared" si="43"/>
        <v>0</v>
      </c>
      <c r="AP52" s="153">
        <f t="shared" si="44"/>
        <v>28</v>
      </c>
      <c r="AQ52" s="153">
        <f t="shared" si="45"/>
        <v>1113.3206</v>
      </c>
      <c r="AR52" s="153">
        <f t="shared" si="46"/>
        <v>28.3</v>
      </c>
      <c r="AS52" s="153">
        <f t="shared" si="47"/>
        <v>6.305668085143715</v>
      </c>
      <c r="AT52" s="153">
        <f t="shared" si="48"/>
        <v>30</v>
      </c>
      <c r="AU52" s="16"/>
      <c r="AY52" s="65"/>
      <c r="AZ52" s="65"/>
    </row>
    <row r="53" spans="1:52" ht="15.75" x14ac:dyDescent="0.25">
      <c r="A53" s="152" t="str">
        <f>'Primary endpoint outcomes'!A53</f>
        <v>Beasley 1991a</v>
      </c>
      <c r="B53" s="152" t="str">
        <f>CONCATENATE('Primary endpoint outcomes'!S53,'Primary endpoint outcomes'!T53)</f>
        <v>HAMD21</v>
      </c>
      <c r="C53" s="154">
        <f t="shared" si="21"/>
        <v>23.835714285714285</v>
      </c>
      <c r="D53" s="154">
        <f t="shared" si="22"/>
        <v>3.1675776844612313</v>
      </c>
      <c r="E53" s="154">
        <f t="shared" si="23"/>
        <v>126</v>
      </c>
      <c r="F53" s="21" t="str">
        <f t="shared" si="24"/>
        <v>YES</v>
      </c>
      <c r="G53" s="21" t="str">
        <f t="shared" si="25"/>
        <v>NO</v>
      </c>
      <c r="H53" s="155">
        <f t="shared" si="26"/>
        <v>0.99331436037908416</v>
      </c>
      <c r="I53" s="155">
        <f t="shared" si="27"/>
        <v>6.6856396209158397E-3</v>
      </c>
      <c r="J53" s="318">
        <f t="shared" si="28"/>
        <v>1</v>
      </c>
      <c r="K53" s="326">
        <f>IF(ISNUMBER('Primary endpoint outcomes'!U53)=TRUE,'Primary endpoint outcomes'!U53,(IF(ISNUMBER('Primary endpoint outcomes'!X53)=TRUE,'Primary endpoint outcomes'!X53,0)))</f>
        <v>24.3</v>
      </c>
      <c r="L53" s="326">
        <f>IF(ISNUMBER('Primary endpoint outcomes'!V53)=TRUE,'Primary endpoint outcomes'!V53,(IF(ISNUMBER('Primary endpoint outcomes'!Y53)=TRUE,'Primary endpoint outcomes'!Y53,0)))</f>
        <v>3.6</v>
      </c>
      <c r="M53" s="325">
        <f>IF(ISNUMBER('Primary endpoint outcomes'!W53)=TRUE,'Primary endpoint outcomes'!W53,(IF(ISNUMBER('Primary endpoint outcomes'!Z53)=TRUE,'Primary endpoint outcomes'!Z53,0)))</f>
        <v>61</v>
      </c>
      <c r="N53" s="326">
        <f>IF(ISNUMBER('Primary endpoint outcomes'!BC53)=TRUE,'Primary endpoint outcomes'!BC53,(IF(ISNUMBER('Primary endpoint outcomes'!BF53)=TRUE,'Primary endpoint outcomes'!BF53,0)))</f>
        <v>23.4</v>
      </c>
      <c r="O53" s="325">
        <f>IF(ISNUMBER('Primary endpoint outcomes'!BD53)=TRUE,'Primary endpoint outcomes'!BD53,(IF(ISNUMBER('Primary endpoint outcomes'!BG53)=TRUE,'Primary endpoint outcomes'!BG53,0)))</f>
        <v>2.7</v>
      </c>
      <c r="P53" s="325">
        <f>IF(ISNUMBER('Primary endpoint outcomes'!BE53)=TRUE,'Primary endpoint outcomes'!BE53,(IF(ISNUMBER('Primary endpoint outcomes'!BH53)=TRUE,'Primary endpoint outcomes'!BH53,0)))</f>
        <v>65</v>
      </c>
      <c r="Q53" s="326">
        <f>IF(ISNUMBER('Primary endpoint outcomes'!CK53)=TRUE,'Primary endpoint outcomes'!CK53,(IF(ISNUMBER('Primary endpoint outcomes'!CN53)=TRUE,'Primary endpoint outcomes'!CN53,0)))</f>
        <v>0</v>
      </c>
      <c r="R53" s="326">
        <f>IF(ISNUMBER('Primary endpoint outcomes'!CL53)=TRUE,'Primary endpoint outcomes'!CL53,(IF(ISNUMBER('Primary endpoint outcomes'!CO53)=TRUE,'Primary endpoint outcomes'!CO53,0)))</f>
        <v>0</v>
      </c>
      <c r="S53" s="325">
        <f>IF(ISNUMBER('Primary endpoint outcomes'!CM53)=TRUE,'Primary endpoint outcomes'!CM53,(IF(ISNUMBER('Primary endpoint outcomes'!CP53)=TRUE,'Primary endpoint outcomes'!CP53,0)))</f>
        <v>0</v>
      </c>
      <c r="T53" s="326">
        <f>IF(ISNUMBER('Primary endpoint outcomes'!DS53)=TRUE,'Primary endpoint outcomes'!DS53,(IF(ISNUMBER('Primary endpoint outcomes'!DV53)=TRUE,'Primary endpoint outcomes'!DV53,0)))</f>
        <v>0</v>
      </c>
      <c r="U53" s="326">
        <f>IF(ISNUMBER('Primary endpoint outcomes'!DT53)=TRUE,'Primary endpoint outcomes'!DT53,(IF(ISNUMBER('Primary endpoint outcomes'!DW53)=TRUE,'Primary endpoint outcomes'!DW53,0)))</f>
        <v>0</v>
      </c>
      <c r="V53" s="326">
        <f>IF(ISNUMBER('Primary endpoint outcomes'!DU53)=TRUE,'Primary endpoint outcomes'!DU53,(IF(ISNUMBER('Primary endpoint outcomes'!DX53)=TRUE,'Primary endpoint outcomes'!DX53,0)))</f>
        <v>0</v>
      </c>
      <c r="W53" s="326">
        <f>IF(ISNUMBER('Primary endpoint outcomes'!FA53)=TRUE,'Primary endpoint outcomes'!FA53,(IF(ISNUMBER('Primary endpoint outcomes'!FD53)=TRUE,'Primary endpoint outcomes'!FD53,0)))</f>
        <v>0</v>
      </c>
      <c r="X53" s="326">
        <f>IF(ISNUMBER('Primary endpoint outcomes'!FB53)=TRUE,'Primary endpoint outcomes'!FB53,(IF(ISNUMBER('Primary endpoint outcomes'!FE53)=TRUE,'Primary endpoint outcomes'!FE53,0)))</f>
        <v>0</v>
      </c>
      <c r="Y53" s="326">
        <f>IF(ISNUMBER('Primary endpoint outcomes'!FC53)=TRUE,'Primary endpoint outcomes'!FC53,(IF(ISNUMBER('Primary endpoint outcomes'!FF53)=TRUE,'Primary endpoint outcomes'!FF53,0)))</f>
        <v>0</v>
      </c>
      <c r="Z53" s="150"/>
      <c r="AA53" s="151">
        <f t="shared" si="29"/>
        <v>61</v>
      </c>
      <c r="AB53" s="153">
        <f t="shared" si="30"/>
        <v>60</v>
      </c>
      <c r="AC53" s="153">
        <f t="shared" si="31"/>
        <v>777.6</v>
      </c>
      <c r="AD53" s="151">
        <f t="shared" si="32"/>
        <v>65</v>
      </c>
      <c r="AE53" s="153">
        <f t="shared" si="33"/>
        <v>64</v>
      </c>
      <c r="AF53" s="153">
        <f t="shared" si="34"/>
        <v>466.56000000000006</v>
      </c>
      <c r="AG53" s="151">
        <f t="shared" si="35"/>
        <v>0</v>
      </c>
      <c r="AH53" s="153">
        <f t="shared" si="36"/>
        <v>-1</v>
      </c>
      <c r="AI53" s="153">
        <f t="shared" si="37"/>
        <v>0</v>
      </c>
      <c r="AJ53" s="151">
        <f t="shared" si="38"/>
        <v>0</v>
      </c>
      <c r="AK53" s="153">
        <f t="shared" si="39"/>
        <v>-1</v>
      </c>
      <c r="AL53" s="153">
        <f t="shared" si="40"/>
        <v>0</v>
      </c>
      <c r="AM53" s="151">
        <f t="shared" si="41"/>
        <v>0</v>
      </c>
      <c r="AN53" s="153">
        <f t="shared" si="42"/>
        <v>-1</v>
      </c>
      <c r="AO53" s="153">
        <f t="shared" si="43"/>
        <v>0</v>
      </c>
      <c r="AP53" s="153">
        <f t="shared" si="44"/>
        <v>124</v>
      </c>
      <c r="AQ53" s="153">
        <f t="shared" si="45"/>
        <v>1244.1600000000001</v>
      </c>
      <c r="AR53" s="153">
        <f t="shared" si="46"/>
        <v>23.835714285714285</v>
      </c>
      <c r="AS53" s="153">
        <f t="shared" si="47"/>
        <v>3.1675776844612313</v>
      </c>
      <c r="AT53" s="153">
        <f t="shared" si="48"/>
        <v>126</v>
      </c>
      <c r="AU53" s="16"/>
      <c r="AY53" s="65"/>
      <c r="AZ53" s="65"/>
    </row>
    <row r="54" spans="1:52" ht="15.75" x14ac:dyDescent="0.25">
      <c r="A54" s="152" t="str">
        <f>'Primary endpoint outcomes'!A54</f>
        <v>Beasley 1993b</v>
      </c>
      <c r="B54" s="152" t="str">
        <f>CONCATENATE('Primary endpoint outcomes'!S54,'Primary endpoint outcomes'!T54)</f>
        <v>HAMD21</v>
      </c>
      <c r="C54" s="154">
        <f t="shared" si="21"/>
        <v>28.238970588235293</v>
      </c>
      <c r="D54" s="154">
        <f t="shared" si="22"/>
        <v>5.7524556728980292</v>
      </c>
      <c r="E54" s="154">
        <f t="shared" si="23"/>
        <v>136</v>
      </c>
      <c r="F54" s="21" t="str">
        <f t="shared" si="24"/>
        <v>YES</v>
      </c>
      <c r="G54" s="21" t="str">
        <f t="shared" si="25"/>
        <v>NO</v>
      </c>
      <c r="H54" s="155">
        <f t="shared" si="26"/>
        <v>0.98331519993338179</v>
      </c>
      <c r="I54" s="155">
        <f t="shared" si="27"/>
        <v>1.6684800066618211E-2</v>
      </c>
      <c r="J54" s="318">
        <f t="shared" si="28"/>
        <v>1</v>
      </c>
      <c r="K54" s="326">
        <f>IF(ISNUMBER('Primary endpoint outcomes'!U54)=TRUE,'Primary endpoint outcomes'!U54,(IF(ISNUMBER('Primary endpoint outcomes'!X54)=TRUE,'Primary endpoint outcomes'!X54,0)))</f>
        <v>28.5</v>
      </c>
      <c r="L54" s="326">
        <f>IF(ISNUMBER('Primary endpoint outcomes'!V54)=TRUE,'Primary endpoint outcomes'!V54,(IF(ISNUMBER('Primary endpoint outcomes'!Y54)=TRUE,'Primary endpoint outcomes'!Y54,0)))</f>
        <v>5.7</v>
      </c>
      <c r="M54" s="325">
        <f>IF(ISNUMBER('Primary endpoint outcomes'!W54)=TRUE,'Primary endpoint outcomes'!W54,(IF(ISNUMBER('Primary endpoint outcomes'!Z54)=TRUE,'Primary endpoint outcomes'!Z54,0)))</f>
        <v>65</v>
      </c>
      <c r="N54" s="326">
        <f>IF(ISNUMBER('Primary endpoint outcomes'!BC54)=TRUE,'Primary endpoint outcomes'!BC54,(IF(ISNUMBER('Primary endpoint outcomes'!BF54)=TRUE,'Primary endpoint outcomes'!BF54,0)))</f>
        <v>28</v>
      </c>
      <c r="O54" s="325">
        <f>IF(ISNUMBER('Primary endpoint outcomes'!BD54)=TRUE,'Primary endpoint outcomes'!BD54,(IF(ISNUMBER('Primary endpoint outcomes'!BG54)=TRUE,'Primary endpoint outcomes'!BG54,0)))</f>
        <v>5.8</v>
      </c>
      <c r="P54" s="325">
        <f>IF(ISNUMBER('Primary endpoint outcomes'!BE54)=TRUE,'Primary endpoint outcomes'!BE54,(IF(ISNUMBER('Primary endpoint outcomes'!BH54)=TRUE,'Primary endpoint outcomes'!BH54,0)))</f>
        <v>71</v>
      </c>
      <c r="Q54" s="326">
        <f>IF(ISNUMBER('Primary endpoint outcomes'!CK54)=TRUE,'Primary endpoint outcomes'!CK54,(IF(ISNUMBER('Primary endpoint outcomes'!CN54)=TRUE,'Primary endpoint outcomes'!CN54,0)))</f>
        <v>0</v>
      </c>
      <c r="R54" s="326">
        <f>IF(ISNUMBER('Primary endpoint outcomes'!CL54)=TRUE,'Primary endpoint outcomes'!CL54,(IF(ISNUMBER('Primary endpoint outcomes'!CO54)=TRUE,'Primary endpoint outcomes'!CO54,0)))</f>
        <v>0</v>
      </c>
      <c r="S54" s="325">
        <f>IF(ISNUMBER('Primary endpoint outcomes'!CM54)=TRUE,'Primary endpoint outcomes'!CM54,(IF(ISNUMBER('Primary endpoint outcomes'!CP54)=TRUE,'Primary endpoint outcomes'!CP54,0)))</f>
        <v>0</v>
      </c>
      <c r="T54" s="326">
        <f>IF(ISNUMBER('Primary endpoint outcomes'!DS54)=TRUE,'Primary endpoint outcomes'!DS54,(IF(ISNUMBER('Primary endpoint outcomes'!DV54)=TRUE,'Primary endpoint outcomes'!DV54,0)))</f>
        <v>0</v>
      </c>
      <c r="U54" s="326">
        <f>IF(ISNUMBER('Primary endpoint outcomes'!DT54)=TRUE,'Primary endpoint outcomes'!DT54,(IF(ISNUMBER('Primary endpoint outcomes'!DW54)=TRUE,'Primary endpoint outcomes'!DW54,0)))</f>
        <v>0</v>
      </c>
      <c r="V54" s="326">
        <f>IF(ISNUMBER('Primary endpoint outcomes'!DU54)=TRUE,'Primary endpoint outcomes'!DU54,(IF(ISNUMBER('Primary endpoint outcomes'!DX54)=TRUE,'Primary endpoint outcomes'!DX54,0)))</f>
        <v>0</v>
      </c>
      <c r="W54" s="326">
        <f>IF(ISNUMBER('Primary endpoint outcomes'!FA54)=TRUE,'Primary endpoint outcomes'!FA54,(IF(ISNUMBER('Primary endpoint outcomes'!FD54)=TRUE,'Primary endpoint outcomes'!FD54,0)))</f>
        <v>0</v>
      </c>
      <c r="X54" s="326">
        <f>IF(ISNUMBER('Primary endpoint outcomes'!FB54)=TRUE,'Primary endpoint outcomes'!FB54,(IF(ISNUMBER('Primary endpoint outcomes'!FE54)=TRUE,'Primary endpoint outcomes'!FE54,0)))</f>
        <v>0</v>
      </c>
      <c r="Y54" s="326">
        <f>IF(ISNUMBER('Primary endpoint outcomes'!FC54)=TRUE,'Primary endpoint outcomes'!FC54,(IF(ISNUMBER('Primary endpoint outcomes'!FF54)=TRUE,'Primary endpoint outcomes'!FF54,0)))</f>
        <v>0</v>
      </c>
      <c r="Z54" s="150"/>
      <c r="AA54" s="151">
        <f t="shared" si="29"/>
        <v>65</v>
      </c>
      <c r="AB54" s="153">
        <f t="shared" si="30"/>
        <v>64</v>
      </c>
      <c r="AC54" s="153">
        <f t="shared" si="31"/>
        <v>2079.36</v>
      </c>
      <c r="AD54" s="151">
        <f t="shared" si="32"/>
        <v>71</v>
      </c>
      <c r="AE54" s="153">
        <f t="shared" si="33"/>
        <v>70</v>
      </c>
      <c r="AF54" s="153">
        <f t="shared" si="34"/>
        <v>2354.8000000000002</v>
      </c>
      <c r="AG54" s="151">
        <f t="shared" si="35"/>
        <v>0</v>
      </c>
      <c r="AH54" s="153">
        <f t="shared" si="36"/>
        <v>-1</v>
      </c>
      <c r="AI54" s="153">
        <f t="shared" si="37"/>
        <v>0</v>
      </c>
      <c r="AJ54" s="151">
        <f t="shared" si="38"/>
        <v>0</v>
      </c>
      <c r="AK54" s="153">
        <f t="shared" si="39"/>
        <v>-1</v>
      </c>
      <c r="AL54" s="153">
        <f t="shared" si="40"/>
        <v>0</v>
      </c>
      <c r="AM54" s="151">
        <f t="shared" si="41"/>
        <v>0</v>
      </c>
      <c r="AN54" s="153">
        <f t="shared" si="42"/>
        <v>-1</v>
      </c>
      <c r="AO54" s="153">
        <f t="shared" si="43"/>
        <v>0</v>
      </c>
      <c r="AP54" s="153">
        <f t="shared" si="44"/>
        <v>134</v>
      </c>
      <c r="AQ54" s="153">
        <f t="shared" si="45"/>
        <v>4434.16</v>
      </c>
      <c r="AR54" s="153">
        <f t="shared" si="46"/>
        <v>28.238970588235293</v>
      </c>
      <c r="AS54" s="153">
        <f t="shared" si="47"/>
        <v>5.7524556728980292</v>
      </c>
      <c r="AT54" s="153">
        <f t="shared" si="48"/>
        <v>136</v>
      </c>
      <c r="AU54" s="16"/>
      <c r="AY54" s="65"/>
      <c r="AZ54" s="65"/>
    </row>
    <row r="55" spans="1:52" ht="15.75" x14ac:dyDescent="0.25">
      <c r="A55" s="152" t="str">
        <f>'Primary endpoint outcomes'!A55</f>
        <v>Bedford 2018</v>
      </c>
      <c r="B55" s="152" t="str">
        <f>CONCATENATE('Primary endpoint outcomes'!S55,'Primary endpoint outcomes'!T55)</f>
        <v>PHQ9</v>
      </c>
      <c r="C55" s="154">
        <f t="shared" si="21"/>
        <v>13.545</v>
      </c>
      <c r="D55" s="154">
        <f t="shared" si="22"/>
        <v>4.3</v>
      </c>
      <c r="E55" s="154">
        <f t="shared" si="23"/>
        <v>24</v>
      </c>
      <c r="F55" s="21" t="str">
        <f t="shared" si="24"/>
        <v>NO</v>
      </c>
      <c r="G55" s="21" t="str">
        <f t="shared" si="25"/>
        <v>YES</v>
      </c>
      <c r="H55" s="155">
        <f t="shared" si="26"/>
        <v>0.28402346823439206</v>
      </c>
      <c r="I55" s="155">
        <f t="shared" si="27"/>
        <v>0.71597653176560794</v>
      </c>
      <c r="J55" s="318">
        <f t="shared" si="28"/>
        <v>1</v>
      </c>
      <c r="K55" s="326">
        <f>IF(ISNUMBER('Primary endpoint outcomes'!U55)=TRUE,'Primary endpoint outcomes'!U55,(IF(ISNUMBER('Primary endpoint outcomes'!X55)=TRUE,'Primary endpoint outcomes'!X55,0)))</f>
        <v>12.42</v>
      </c>
      <c r="L55" s="326">
        <f>IF(ISNUMBER('Primary endpoint outcomes'!V55)=TRUE,'Primary endpoint outcomes'!V55,(IF(ISNUMBER('Primary endpoint outcomes'!Y55)=TRUE,'Primary endpoint outcomes'!Y55,0)))</f>
        <v>4.3</v>
      </c>
      <c r="M55" s="325">
        <f>IF(ISNUMBER('Primary endpoint outcomes'!W55)=TRUE,'Primary endpoint outcomes'!W55,(IF(ISNUMBER('Primary endpoint outcomes'!Z55)=TRUE,'Primary endpoint outcomes'!Z55,0)))</f>
        <v>12</v>
      </c>
      <c r="N55" s="326">
        <f>IF(ISNUMBER('Primary endpoint outcomes'!BC55)=TRUE,'Primary endpoint outcomes'!BC55,(IF(ISNUMBER('Primary endpoint outcomes'!BF55)=TRUE,'Primary endpoint outcomes'!BF55,0)))</f>
        <v>14.67</v>
      </c>
      <c r="O55" s="325">
        <f>IF(ISNUMBER('Primary endpoint outcomes'!BD55)=TRUE,'Primary endpoint outcomes'!BD55,(IF(ISNUMBER('Primary endpoint outcomes'!BG55)=TRUE,'Primary endpoint outcomes'!BG55,0)))</f>
        <v>4.3</v>
      </c>
      <c r="P55" s="325">
        <f>IF(ISNUMBER('Primary endpoint outcomes'!BE55)=TRUE,'Primary endpoint outcomes'!BE55,(IF(ISNUMBER('Primary endpoint outcomes'!BH55)=TRUE,'Primary endpoint outcomes'!BH55,0)))</f>
        <v>12</v>
      </c>
      <c r="Q55" s="326">
        <f>IF(ISNUMBER('Primary endpoint outcomes'!CK55)=TRUE,'Primary endpoint outcomes'!CK55,(IF(ISNUMBER('Primary endpoint outcomes'!CN55)=TRUE,'Primary endpoint outcomes'!CN55,0)))</f>
        <v>0</v>
      </c>
      <c r="R55" s="326">
        <f>IF(ISNUMBER('Primary endpoint outcomes'!CL55)=TRUE,'Primary endpoint outcomes'!CL55,(IF(ISNUMBER('Primary endpoint outcomes'!CO55)=TRUE,'Primary endpoint outcomes'!CO55,0)))</f>
        <v>0</v>
      </c>
      <c r="S55" s="325">
        <f>IF(ISNUMBER('Primary endpoint outcomes'!CM55)=TRUE,'Primary endpoint outcomes'!CM55,(IF(ISNUMBER('Primary endpoint outcomes'!CP55)=TRUE,'Primary endpoint outcomes'!CP55,0)))</f>
        <v>0</v>
      </c>
      <c r="T55" s="326">
        <f>IF(ISNUMBER('Primary endpoint outcomes'!DS55)=TRUE,'Primary endpoint outcomes'!DS55,(IF(ISNUMBER('Primary endpoint outcomes'!DV55)=TRUE,'Primary endpoint outcomes'!DV55,0)))</f>
        <v>0</v>
      </c>
      <c r="U55" s="326">
        <f>IF(ISNUMBER('Primary endpoint outcomes'!DT55)=TRUE,'Primary endpoint outcomes'!DT55,(IF(ISNUMBER('Primary endpoint outcomes'!DW55)=TRUE,'Primary endpoint outcomes'!DW55,0)))</f>
        <v>0</v>
      </c>
      <c r="V55" s="326">
        <f>IF(ISNUMBER('Primary endpoint outcomes'!DU55)=TRUE,'Primary endpoint outcomes'!DU55,(IF(ISNUMBER('Primary endpoint outcomes'!DX55)=TRUE,'Primary endpoint outcomes'!DX55,0)))</f>
        <v>0</v>
      </c>
      <c r="W55" s="326">
        <f>IF(ISNUMBER('Primary endpoint outcomes'!FA55)=TRUE,'Primary endpoint outcomes'!FA55,(IF(ISNUMBER('Primary endpoint outcomes'!FD55)=TRUE,'Primary endpoint outcomes'!FD55,0)))</f>
        <v>0</v>
      </c>
      <c r="X55" s="326">
        <f>IF(ISNUMBER('Primary endpoint outcomes'!FB55)=TRUE,'Primary endpoint outcomes'!FB55,(IF(ISNUMBER('Primary endpoint outcomes'!FE55)=TRUE,'Primary endpoint outcomes'!FE55,0)))</f>
        <v>0</v>
      </c>
      <c r="Y55" s="326">
        <f>IF(ISNUMBER('Primary endpoint outcomes'!FC55)=TRUE,'Primary endpoint outcomes'!FC55,(IF(ISNUMBER('Primary endpoint outcomes'!FF55)=TRUE,'Primary endpoint outcomes'!FF55,0)))</f>
        <v>0</v>
      </c>
      <c r="Z55" s="150"/>
      <c r="AA55" s="151">
        <f t="shared" si="29"/>
        <v>12</v>
      </c>
      <c r="AB55" s="153">
        <f t="shared" si="30"/>
        <v>11</v>
      </c>
      <c r="AC55" s="153">
        <f t="shared" si="31"/>
        <v>203.39</v>
      </c>
      <c r="AD55" s="151">
        <f t="shared" si="32"/>
        <v>12</v>
      </c>
      <c r="AE55" s="153">
        <f t="shared" si="33"/>
        <v>11</v>
      </c>
      <c r="AF55" s="153">
        <f t="shared" si="34"/>
        <v>203.39</v>
      </c>
      <c r="AG55" s="151">
        <f t="shared" si="35"/>
        <v>0</v>
      </c>
      <c r="AH55" s="153">
        <f t="shared" si="36"/>
        <v>-1</v>
      </c>
      <c r="AI55" s="153">
        <f t="shared" si="37"/>
        <v>0</v>
      </c>
      <c r="AJ55" s="151">
        <f t="shared" si="38"/>
        <v>0</v>
      </c>
      <c r="AK55" s="153">
        <f t="shared" si="39"/>
        <v>-1</v>
      </c>
      <c r="AL55" s="153">
        <f t="shared" si="40"/>
        <v>0</v>
      </c>
      <c r="AM55" s="151">
        <f t="shared" si="41"/>
        <v>0</v>
      </c>
      <c r="AN55" s="153">
        <f t="shared" si="42"/>
        <v>-1</v>
      </c>
      <c r="AO55" s="153">
        <f t="shared" si="43"/>
        <v>0</v>
      </c>
      <c r="AP55" s="153">
        <f t="shared" si="44"/>
        <v>22</v>
      </c>
      <c r="AQ55" s="153">
        <f t="shared" si="45"/>
        <v>406.78</v>
      </c>
      <c r="AR55" s="153">
        <f t="shared" si="46"/>
        <v>13.545</v>
      </c>
      <c r="AS55" s="153">
        <f t="shared" si="47"/>
        <v>4.3</v>
      </c>
      <c r="AT55" s="153">
        <f t="shared" si="48"/>
        <v>24</v>
      </c>
      <c r="AU55" s="16"/>
      <c r="AY55" s="65"/>
      <c r="AZ55" s="65"/>
    </row>
    <row r="56" spans="1:52" ht="15.75" x14ac:dyDescent="0.25">
      <c r="A56" s="152" t="str">
        <f>'Primary endpoint outcomes'!A56</f>
        <v>Bedi 2000/Chilvers 2001</v>
      </c>
      <c r="B56" s="152" t="str">
        <f>CONCATENATE('Primary endpoint outcomes'!S56,'Primary endpoint outcomes'!T56)</f>
        <v>BDI-I21</v>
      </c>
      <c r="C56" s="154">
        <f t="shared" si="21"/>
        <v>27.050505050505052</v>
      </c>
      <c r="D56" s="154">
        <f t="shared" si="22"/>
        <v>7.95</v>
      </c>
      <c r="E56" s="154">
        <f t="shared" si="23"/>
        <v>99</v>
      </c>
      <c r="F56" s="21" t="str">
        <f t="shared" si="24"/>
        <v>YES</v>
      </c>
      <c r="G56" s="21" t="str">
        <f t="shared" si="25"/>
        <v>NO</v>
      </c>
      <c r="H56" s="155">
        <f t="shared" si="26"/>
        <v>0.73737828380352988</v>
      </c>
      <c r="I56" s="155">
        <f t="shared" si="27"/>
        <v>0.26262171619647012</v>
      </c>
      <c r="J56" s="318">
        <f t="shared" si="28"/>
        <v>1</v>
      </c>
      <c r="K56" s="326">
        <f>IF(ISNUMBER('Primary endpoint outcomes'!U56)=TRUE,'Primary endpoint outcomes'!U56,(IF(ISNUMBER('Primary endpoint outcomes'!X56)=TRUE,'Primary endpoint outcomes'!X56,0)))</f>
        <v>27.1</v>
      </c>
      <c r="L56" s="326">
        <f>IF(ISNUMBER('Primary endpoint outcomes'!V56)=TRUE,'Primary endpoint outcomes'!V56,(IF(ISNUMBER('Primary endpoint outcomes'!Y56)=TRUE,'Primary endpoint outcomes'!Y56,0)))</f>
        <v>7.95</v>
      </c>
      <c r="M56" s="325">
        <f>IF(ISNUMBER('Primary endpoint outcomes'!W56)=TRUE,'Primary endpoint outcomes'!W56,(IF(ISNUMBER('Primary endpoint outcomes'!Z56)=TRUE,'Primary endpoint outcomes'!Z56,0)))</f>
        <v>50</v>
      </c>
      <c r="N56" s="326">
        <f>IF(ISNUMBER('Primary endpoint outcomes'!BC56)=TRUE,'Primary endpoint outcomes'!BC56,(IF(ISNUMBER('Primary endpoint outcomes'!BF56)=TRUE,'Primary endpoint outcomes'!BF56,0)))</f>
        <v>27</v>
      </c>
      <c r="O56" s="325">
        <f>IF(ISNUMBER('Primary endpoint outcomes'!BD56)=TRUE,'Primary endpoint outcomes'!BD56,(IF(ISNUMBER('Primary endpoint outcomes'!BG56)=TRUE,'Primary endpoint outcomes'!BG56,0)))</f>
        <v>7.95</v>
      </c>
      <c r="P56" s="325">
        <f>IF(ISNUMBER('Primary endpoint outcomes'!BE56)=TRUE,'Primary endpoint outcomes'!BE56,(IF(ISNUMBER('Primary endpoint outcomes'!BH56)=TRUE,'Primary endpoint outcomes'!BH56,0)))</f>
        <v>49</v>
      </c>
      <c r="Q56" s="326">
        <f>IF(ISNUMBER('Primary endpoint outcomes'!CK56)=TRUE,'Primary endpoint outcomes'!CK56,(IF(ISNUMBER('Primary endpoint outcomes'!CN56)=TRUE,'Primary endpoint outcomes'!CN56,0)))</f>
        <v>0</v>
      </c>
      <c r="R56" s="326">
        <f>IF(ISNUMBER('Primary endpoint outcomes'!CL56)=TRUE,'Primary endpoint outcomes'!CL56,(IF(ISNUMBER('Primary endpoint outcomes'!CO56)=TRUE,'Primary endpoint outcomes'!CO56,0)))</f>
        <v>0</v>
      </c>
      <c r="S56" s="325">
        <f>IF(ISNUMBER('Primary endpoint outcomes'!CM56)=TRUE,'Primary endpoint outcomes'!CM56,(IF(ISNUMBER('Primary endpoint outcomes'!CP56)=TRUE,'Primary endpoint outcomes'!CP56,0)))</f>
        <v>0</v>
      </c>
      <c r="T56" s="326">
        <f>IF(ISNUMBER('Primary endpoint outcomes'!DS56)=TRUE,'Primary endpoint outcomes'!DS56,(IF(ISNUMBER('Primary endpoint outcomes'!DV56)=TRUE,'Primary endpoint outcomes'!DV56,0)))</f>
        <v>0</v>
      </c>
      <c r="U56" s="326">
        <f>IF(ISNUMBER('Primary endpoint outcomes'!DT56)=TRUE,'Primary endpoint outcomes'!DT56,(IF(ISNUMBER('Primary endpoint outcomes'!DW56)=TRUE,'Primary endpoint outcomes'!DW56,0)))</f>
        <v>0</v>
      </c>
      <c r="V56" s="326">
        <f>IF(ISNUMBER('Primary endpoint outcomes'!DU56)=TRUE,'Primary endpoint outcomes'!DU56,(IF(ISNUMBER('Primary endpoint outcomes'!DX56)=TRUE,'Primary endpoint outcomes'!DX56,0)))</f>
        <v>0</v>
      </c>
      <c r="W56" s="326">
        <f>IF(ISNUMBER('Primary endpoint outcomes'!FA56)=TRUE,'Primary endpoint outcomes'!FA56,(IF(ISNUMBER('Primary endpoint outcomes'!FD56)=TRUE,'Primary endpoint outcomes'!FD56,0)))</f>
        <v>0</v>
      </c>
      <c r="X56" s="326">
        <f>IF(ISNUMBER('Primary endpoint outcomes'!FB56)=TRUE,'Primary endpoint outcomes'!FB56,(IF(ISNUMBER('Primary endpoint outcomes'!FE56)=TRUE,'Primary endpoint outcomes'!FE56,0)))</f>
        <v>0</v>
      </c>
      <c r="Y56" s="326">
        <f>IF(ISNUMBER('Primary endpoint outcomes'!FC56)=TRUE,'Primary endpoint outcomes'!FC56,(IF(ISNUMBER('Primary endpoint outcomes'!FF56)=TRUE,'Primary endpoint outcomes'!FF56,0)))</f>
        <v>0</v>
      </c>
      <c r="Z56" s="150"/>
      <c r="AA56" s="151">
        <f t="shared" si="29"/>
        <v>50</v>
      </c>
      <c r="AB56" s="153">
        <f t="shared" si="30"/>
        <v>49</v>
      </c>
      <c r="AC56" s="153">
        <f t="shared" si="31"/>
        <v>3096.9225000000001</v>
      </c>
      <c r="AD56" s="151">
        <f t="shared" si="32"/>
        <v>49</v>
      </c>
      <c r="AE56" s="153">
        <f t="shared" si="33"/>
        <v>48</v>
      </c>
      <c r="AF56" s="153">
        <f t="shared" si="34"/>
        <v>3033.7200000000003</v>
      </c>
      <c r="AG56" s="151">
        <f t="shared" si="35"/>
        <v>0</v>
      </c>
      <c r="AH56" s="153">
        <f t="shared" si="36"/>
        <v>-1</v>
      </c>
      <c r="AI56" s="153">
        <f t="shared" si="37"/>
        <v>0</v>
      </c>
      <c r="AJ56" s="151">
        <f t="shared" si="38"/>
        <v>0</v>
      </c>
      <c r="AK56" s="153">
        <f t="shared" si="39"/>
        <v>-1</v>
      </c>
      <c r="AL56" s="153">
        <f t="shared" si="40"/>
        <v>0</v>
      </c>
      <c r="AM56" s="151">
        <f t="shared" si="41"/>
        <v>0</v>
      </c>
      <c r="AN56" s="153">
        <f t="shared" si="42"/>
        <v>-1</v>
      </c>
      <c r="AO56" s="153">
        <f t="shared" si="43"/>
        <v>0</v>
      </c>
      <c r="AP56" s="153">
        <f t="shared" si="44"/>
        <v>97</v>
      </c>
      <c r="AQ56" s="153">
        <f t="shared" si="45"/>
        <v>6130.6424999999999</v>
      </c>
      <c r="AR56" s="153">
        <f t="shared" si="46"/>
        <v>27.050505050505052</v>
      </c>
      <c r="AS56" s="153">
        <f t="shared" si="47"/>
        <v>7.95</v>
      </c>
      <c r="AT56" s="153">
        <f t="shared" si="48"/>
        <v>99</v>
      </c>
      <c r="AU56" s="16"/>
      <c r="AY56" s="65"/>
      <c r="AZ56" s="65"/>
    </row>
    <row r="57" spans="1:52" ht="15.75" x14ac:dyDescent="0.25">
      <c r="A57" s="152" t="str">
        <f>'Primary endpoint outcomes'!A57</f>
        <v>Beeber 2010</v>
      </c>
      <c r="B57" s="152" t="str">
        <f>CONCATENATE('Primary endpoint outcomes'!S57,'Primary endpoint outcomes'!T57)</f>
        <v>CES-D20</v>
      </c>
      <c r="C57" s="154">
        <f t="shared" si="21"/>
        <v>24.476056338028172</v>
      </c>
      <c r="D57" s="154">
        <f t="shared" si="22"/>
        <v>12.938247982998517</v>
      </c>
      <c r="E57" s="154">
        <f t="shared" si="23"/>
        <v>71</v>
      </c>
      <c r="F57" s="21" t="str">
        <f t="shared" si="24"/>
        <v>NO</v>
      </c>
      <c r="G57" s="21" t="str">
        <f t="shared" si="25"/>
        <v>YES</v>
      </c>
      <c r="H57" s="155">
        <f t="shared" si="26"/>
        <v>0.18654825722499546</v>
      </c>
      <c r="I57" s="155">
        <f t="shared" si="27"/>
        <v>0.81345174277500454</v>
      </c>
      <c r="J57" s="318">
        <f t="shared" si="28"/>
        <v>1</v>
      </c>
      <c r="K57" s="326">
        <f>IF(ISNUMBER('Primary endpoint outcomes'!U57)=TRUE,'Primary endpoint outcomes'!U57,(IF(ISNUMBER('Primary endpoint outcomes'!X57)=TRUE,'Primary endpoint outcomes'!X57,0)))</f>
        <v>26.3</v>
      </c>
      <c r="L57" s="326">
        <f>IF(ISNUMBER('Primary endpoint outcomes'!V57)=TRUE,'Primary endpoint outcomes'!V57,(IF(ISNUMBER('Primary endpoint outcomes'!Y57)=TRUE,'Primary endpoint outcomes'!Y57,0)))</f>
        <v>13.4</v>
      </c>
      <c r="M57" s="325">
        <f>IF(ISNUMBER('Primary endpoint outcomes'!W57)=TRUE,'Primary endpoint outcomes'!W57,(IF(ISNUMBER('Primary endpoint outcomes'!Z57)=TRUE,'Primary endpoint outcomes'!Z57,0)))</f>
        <v>34</v>
      </c>
      <c r="N57" s="326">
        <f>IF(ISNUMBER('Primary endpoint outcomes'!BC57)=TRUE,'Primary endpoint outcomes'!BC57,(IF(ISNUMBER('Primary endpoint outcomes'!BF57)=TRUE,'Primary endpoint outcomes'!BF57,0)))</f>
        <v>22.8</v>
      </c>
      <c r="O57" s="325">
        <f>IF(ISNUMBER('Primary endpoint outcomes'!BD57)=TRUE,'Primary endpoint outcomes'!BD57,(IF(ISNUMBER('Primary endpoint outcomes'!BG57)=TRUE,'Primary endpoint outcomes'!BG57,0)))</f>
        <v>12.5</v>
      </c>
      <c r="P57" s="325">
        <f>IF(ISNUMBER('Primary endpoint outcomes'!BE57)=TRUE,'Primary endpoint outcomes'!BE57,(IF(ISNUMBER('Primary endpoint outcomes'!BH57)=TRUE,'Primary endpoint outcomes'!BH57,0)))</f>
        <v>37</v>
      </c>
      <c r="Q57" s="326">
        <f>IF(ISNUMBER('Primary endpoint outcomes'!CK57)=TRUE,'Primary endpoint outcomes'!CK57,(IF(ISNUMBER('Primary endpoint outcomes'!CN57)=TRUE,'Primary endpoint outcomes'!CN57,0)))</f>
        <v>0</v>
      </c>
      <c r="R57" s="326">
        <f>IF(ISNUMBER('Primary endpoint outcomes'!CL57)=TRUE,'Primary endpoint outcomes'!CL57,(IF(ISNUMBER('Primary endpoint outcomes'!CO57)=TRUE,'Primary endpoint outcomes'!CO57,0)))</f>
        <v>0</v>
      </c>
      <c r="S57" s="325">
        <f>IF(ISNUMBER('Primary endpoint outcomes'!CM57)=TRUE,'Primary endpoint outcomes'!CM57,(IF(ISNUMBER('Primary endpoint outcomes'!CP57)=TRUE,'Primary endpoint outcomes'!CP57,0)))</f>
        <v>0</v>
      </c>
      <c r="T57" s="326">
        <f>IF(ISNUMBER('Primary endpoint outcomes'!DS57)=TRUE,'Primary endpoint outcomes'!DS57,(IF(ISNUMBER('Primary endpoint outcomes'!DV57)=TRUE,'Primary endpoint outcomes'!DV57,0)))</f>
        <v>0</v>
      </c>
      <c r="U57" s="326">
        <f>IF(ISNUMBER('Primary endpoint outcomes'!DT57)=TRUE,'Primary endpoint outcomes'!DT57,(IF(ISNUMBER('Primary endpoint outcomes'!DW57)=TRUE,'Primary endpoint outcomes'!DW57,0)))</f>
        <v>0</v>
      </c>
      <c r="V57" s="326">
        <f>IF(ISNUMBER('Primary endpoint outcomes'!DU57)=TRUE,'Primary endpoint outcomes'!DU57,(IF(ISNUMBER('Primary endpoint outcomes'!DX57)=TRUE,'Primary endpoint outcomes'!DX57,0)))</f>
        <v>0</v>
      </c>
      <c r="W57" s="326">
        <f>IF(ISNUMBER('Primary endpoint outcomes'!FA57)=TRUE,'Primary endpoint outcomes'!FA57,(IF(ISNUMBER('Primary endpoint outcomes'!FD57)=TRUE,'Primary endpoint outcomes'!FD57,0)))</f>
        <v>0</v>
      </c>
      <c r="X57" s="326">
        <f>IF(ISNUMBER('Primary endpoint outcomes'!FB57)=TRUE,'Primary endpoint outcomes'!FB57,(IF(ISNUMBER('Primary endpoint outcomes'!FE57)=TRUE,'Primary endpoint outcomes'!FE57,0)))</f>
        <v>0</v>
      </c>
      <c r="Y57" s="326">
        <f>IF(ISNUMBER('Primary endpoint outcomes'!FC57)=TRUE,'Primary endpoint outcomes'!FC57,(IF(ISNUMBER('Primary endpoint outcomes'!FF57)=TRUE,'Primary endpoint outcomes'!FF57,0)))</f>
        <v>0</v>
      </c>
      <c r="Z57" s="150"/>
      <c r="AA57" s="151">
        <f t="shared" si="29"/>
        <v>34</v>
      </c>
      <c r="AB57" s="153">
        <f t="shared" si="30"/>
        <v>33</v>
      </c>
      <c r="AC57" s="153">
        <f t="shared" si="31"/>
        <v>5925.4800000000005</v>
      </c>
      <c r="AD57" s="151">
        <f t="shared" si="32"/>
        <v>37</v>
      </c>
      <c r="AE57" s="153">
        <f t="shared" si="33"/>
        <v>36</v>
      </c>
      <c r="AF57" s="153">
        <f t="shared" si="34"/>
        <v>5625</v>
      </c>
      <c r="AG57" s="151">
        <f t="shared" si="35"/>
        <v>0</v>
      </c>
      <c r="AH57" s="153">
        <f t="shared" si="36"/>
        <v>-1</v>
      </c>
      <c r="AI57" s="153">
        <f t="shared" si="37"/>
        <v>0</v>
      </c>
      <c r="AJ57" s="151">
        <f t="shared" si="38"/>
        <v>0</v>
      </c>
      <c r="AK57" s="153">
        <f t="shared" si="39"/>
        <v>-1</v>
      </c>
      <c r="AL57" s="153">
        <f t="shared" si="40"/>
        <v>0</v>
      </c>
      <c r="AM57" s="151">
        <f t="shared" si="41"/>
        <v>0</v>
      </c>
      <c r="AN57" s="153">
        <f t="shared" si="42"/>
        <v>-1</v>
      </c>
      <c r="AO57" s="153">
        <f t="shared" si="43"/>
        <v>0</v>
      </c>
      <c r="AP57" s="153">
        <f t="shared" si="44"/>
        <v>69</v>
      </c>
      <c r="AQ57" s="153">
        <f t="shared" si="45"/>
        <v>11550.48</v>
      </c>
      <c r="AR57" s="153">
        <f t="shared" si="46"/>
        <v>24.476056338028172</v>
      </c>
      <c r="AS57" s="153">
        <f t="shared" si="47"/>
        <v>12.938247982998517</v>
      </c>
      <c r="AT57" s="153">
        <f t="shared" si="48"/>
        <v>71</v>
      </c>
      <c r="AU57" s="16"/>
      <c r="AY57" s="65"/>
      <c r="AZ57" s="65"/>
    </row>
    <row r="58" spans="1:52" ht="15.75" x14ac:dyDescent="0.25">
      <c r="A58" s="152" t="str">
        <f>'Primary endpoint outcomes'!A58</f>
        <v>Behnke 2003</v>
      </c>
      <c r="B58" s="152" t="str">
        <f>CONCATENATE('Primary endpoint outcomes'!S58,'Primary endpoint outcomes'!T58)</f>
        <v>NANA</v>
      </c>
      <c r="C58" s="154" t="e">
        <f t="shared" si="21"/>
        <v>#DIV/0!</v>
      </c>
      <c r="D58" s="154" t="e">
        <f t="shared" si="22"/>
        <v>#DIV/0!</v>
      </c>
      <c r="E58" s="154">
        <f t="shared" si="23"/>
        <v>0</v>
      </c>
      <c r="F58" s="21" t="e">
        <f t="shared" si="24"/>
        <v>#DIV/0!</v>
      </c>
      <c r="G58" s="21" t="e">
        <f t="shared" si="25"/>
        <v>#DIV/0!</v>
      </c>
      <c r="H58" s="155" t="e">
        <f t="shared" si="26"/>
        <v>#N/A</v>
      </c>
      <c r="I58" s="155" t="e">
        <f t="shared" si="27"/>
        <v>#N/A</v>
      </c>
      <c r="J58" s="318">
        <f t="shared" si="28"/>
        <v>0</v>
      </c>
      <c r="K58" s="326">
        <f>IF(ISNUMBER('Primary endpoint outcomes'!U58)=TRUE,'Primary endpoint outcomes'!U58,(IF(ISNUMBER('Primary endpoint outcomes'!X58)=TRUE,'Primary endpoint outcomes'!X58,0)))</f>
        <v>0</v>
      </c>
      <c r="L58" s="326">
        <f>IF(ISNUMBER('Primary endpoint outcomes'!V58)=TRUE,'Primary endpoint outcomes'!V58,(IF(ISNUMBER('Primary endpoint outcomes'!Y58)=TRUE,'Primary endpoint outcomes'!Y58,0)))</f>
        <v>0</v>
      </c>
      <c r="M58" s="325">
        <f>IF(ISNUMBER('Primary endpoint outcomes'!W58)=TRUE,'Primary endpoint outcomes'!W58,(IF(ISNUMBER('Primary endpoint outcomes'!Z58)=TRUE,'Primary endpoint outcomes'!Z58,0)))</f>
        <v>0</v>
      </c>
      <c r="N58" s="326">
        <f>IF(ISNUMBER('Primary endpoint outcomes'!BC58)=TRUE,'Primary endpoint outcomes'!BC58,(IF(ISNUMBER('Primary endpoint outcomes'!BF58)=TRUE,'Primary endpoint outcomes'!BF58,0)))</f>
        <v>0</v>
      </c>
      <c r="O58" s="325">
        <f>IF(ISNUMBER('Primary endpoint outcomes'!BD58)=TRUE,'Primary endpoint outcomes'!BD58,(IF(ISNUMBER('Primary endpoint outcomes'!BG58)=TRUE,'Primary endpoint outcomes'!BG58,0)))</f>
        <v>0</v>
      </c>
      <c r="P58" s="325">
        <f>IF(ISNUMBER('Primary endpoint outcomes'!BE58)=TRUE,'Primary endpoint outcomes'!BE58,(IF(ISNUMBER('Primary endpoint outcomes'!BH58)=TRUE,'Primary endpoint outcomes'!BH58,0)))</f>
        <v>0</v>
      </c>
      <c r="Q58" s="326">
        <f>IF(ISNUMBER('Primary endpoint outcomes'!CK58)=TRUE,'Primary endpoint outcomes'!CK58,(IF(ISNUMBER('Primary endpoint outcomes'!CN58)=TRUE,'Primary endpoint outcomes'!CN58,0)))</f>
        <v>0</v>
      </c>
      <c r="R58" s="326">
        <f>IF(ISNUMBER('Primary endpoint outcomes'!CL58)=TRUE,'Primary endpoint outcomes'!CL58,(IF(ISNUMBER('Primary endpoint outcomes'!CO58)=TRUE,'Primary endpoint outcomes'!CO58,0)))</f>
        <v>0</v>
      </c>
      <c r="S58" s="325">
        <f>IF(ISNUMBER('Primary endpoint outcomes'!CM58)=TRUE,'Primary endpoint outcomes'!CM58,(IF(ISNUMBER('Primary endpoint outcomes'!CP58)=TRUE,'Primary endpoint outcomes'!CP58,0)))</f>
        <v>0</v>
      </c>
      <c r="T58" s="326">
        <f>IF(ISNUMBER('Primary endpoint outcomes'!DS58)=TRUE,'Primary endpoint outcomes'!DS58,(IF(ISNUMBER('Primary endpoint outcomes'!DV58)=TRUE,'Primary endpoint outcomes'!DV58,0)))</f>
        <v>0</v>
      </c>
      <c r="U58" s="326">
        <f>IF(ISNUMBER('Primary endpoint outcomes'!DT58)=TRUE,'Primary endpoint outcomes'!DT58,(IF(ISNUMBER('Primary endpoint outcomes'!DW58)=TRUE,'Primary endpoint outcomes'!DW58,0)))</f>
        <v>0</v>
      </c>
      <c r="V58" s="326">
        <f>IF(ISNUMBER('Primary endpoint outcomes'!DU58)=TRUE,'Primary endpoint outcomes'!DU58,(IF(ISNUMBER('Primary endpoint outcomes'!DX58)=TRUE,'Primary endpoint outcomes'!DX58,0)))</f>
        <v>0</v>
      </c>
      <c r="W58" s="326">
        <f>IF(ISNUMBER('Primary endpoint outcomes'!FA58)=TRUE,'Primary endpoint outcomes'!FA58,(IF(ISNUMBER('Primary endpoint outcomes'!FD58)=TRUE,'Primary endpoint outcomes'!FD58,0)))</f>
        <v>0</v>
      </c>
      <c r="X58" s="326">
        <f>IF(ISNUMBER('Primary endpoint outcomes'!FB58)=TRUE,'Primary endpoint outcomes'!FB58,(IF(ISNUMBER('Primary endpoint outcomes'!FE58)=TRUE,'Primary endpoint outcomes'!FE58,0)))</f>
        <v>0</v>
      </c>
      <c r="Y58" s="326">
        <f>IF(ISNUMBER('Primary endpoint outcomes'!FC58)=TRUE,'Primary endpoint outcomes'!FC58,(IF(ISNUMBER('Primary endpoint outcomes'!FF58)=TRUE,'Primary endpoint outcomes'!FF58,0)))</f>
        <v>0</v>
      </c>
      <c r="Z58" s="150"/>
      <c r="AA58" s="151">
        <f t="shared" si="29"/>
        <v>0</v>
      </c>
      <c r="AB58" s="153">
        <f t="shared" si="30"/>
        <v>-1</v>
      </c>
      <c r="AC58" s="153">
        <f t="shared" si="31"/>
        <v>0</v>
      </c>
      <c r="AD58" s="151">
        <f t="shared" si="32"/>
        <v>0</v>
      </c>
      <c r="AE58" s="153">
        <f t="shared" si="33"/>
        <v>-1</v>
      </c>
      <c r="AF58" s="153">
        <f t="shared" si="34"/>
        <v>0</v>
      </c>
      <c r="AG58" s="151">
        <f t="shared" si="35"/>
        <v>0</v>
      </c>
      <c r="AH58" s="153">
        <f t="shared" si="36"/>
        <v>-1</v>
      </c>
      <c r="AI58" s="153">
        <f t="shared" si="37"/>
        <v>0</v>
      </c>
      <c r="AJ58" s="151">
        <f t="shared" si="38"/>
        <v>0</v>
      </c>
      <c r="AK58" s="153">
        <f t="shared" si="39"/>
        <v>-1</v>
      </c>
      <c r="AL58" s="153">
        <f t="shared" si="40"/>
        <v>0</v>
      </c>
      <c r="AM58" s="151">
        <f t="shared" si="41"/>
        <v>0</v>
      </c>
      <c r="AN58" s="153">
        <f t="shared" si="42"/>
        <v>-1</v>
      </c>
      <c r="AO58" s="153">
        <f t="shared" si="43"/>
        <v>0</v>
      </c>
      <c r="AP58" s="153" t="b">
        <f t="shared" si="44"/>
        <v>0</v>
      </c>
      <c r="AQ58" s="153">
        <f t="shared" si="45"/>
        <v>0</v>
      </c>
      <c r="AR58" s="153" t="e">
        <f t="shared" si="46"/>
        <v>#DIV/0!</v>
      </c>
      <c r="AS58" s="153" t="e">
        <f t="shared" si="47"/>
        <v>#DIV/0!</v>
      </c>
      <c r="AT58" s="153">
        <f t="shared" si="48"/>
        <v>0</v>
      </c>
      <c r="AU58" s="16"/>
      <c r="AY58" s="65"/>
      <c r="AZ58" s="65"/>
    </row>
    <row r="59" spans="1:52" ht="15.75" x14ac:dyDescent="0.25">
      <c r="A59" s="152" t="str">
        <f>'Primary endpoint outcomes'!A59</f>
        <v>Benkert 1996</v>
      </c>
      <c r="B59" s="152" t="str">
        <f>CONCATENATE('Primary endpoint outcomes'!S59,'Primary endpoint outcomes'!T59)</f>
        <v>MADRS10</v>
      </c>
      <c r="C59" s="154">
        <f t="shared" si="21"/>
        <v>36.358083832335325</v>
      </c>
      <c r="D59" s="154">
        <f t="shared" si="22"/>
        <v>5.9597895020789879</v>
      </c>
      <c r="E59" s="154">
        <f t="shared" si="23"/>
        <v>167</v>
      </c>
      <c r="F59" s="21" t="str">
        <f t="shared" si="24"/>
        <v>YES</v>
      </c>
      <c r="G59" s="21" t="str">
        <f t="shared" si="25"/>
        <v>NO</v>
      </c>
      <c r="H59" s="155">
        <f t="shared" si="26"/>
        <v>0.99200534703188292</v>
      </c>
      <c r="I59" s="155">
        <f t="shared" si="27"/>
        <v>7.9946529681170775E-3</v>
      </c>
      <c r="J59" s="318">
        <f t="shared" si="28"/>
        <v>1</v>
      </c>
      <c r="K59" s="326">
        <f>IF(ISNUMBER('Primary endpoint outcomes'!U59)=TRUE,'Primary endpoint outcomes'!U59,(IF(ISNUMBER('Primary endpoint outcomes'!X59)=TRUE,'Primary endpoint outcomes'!X59,0)))</f>
        <v>36.799999999999997</v>
      </c>
      <c r="L59" s="326">
        <f>IF(ISNUMBER('Primary endpoint outcomes'!V59)=TRUE,'Primary endpoint outcomes'!V59,(IF(ISNUMBER('Primary endpoint outcomes'!Y59)=TRUE,'Primary endpoint outcomes'!Y59,0)))</f>
        <v>6.2</v>
      </c>
      <c r="M59" s="325">
        <f>IF(ISNUMBER('Primary endpoint outcomes'!W59)=TRUE,'Primary endpoint outcomes'!W59,(IF(ISNUMBER('Primary endpoint outcomes'!Z59)=TRUE,'Primary endpoint outcomes'!Z59,0)))</f>
        <v>85</v>
      </c>
      <c r="N59" s="326">
        <f>IF(ISNUMBER('Primary endpoint outcomes'!BC59)=TRUE,'Primary endpoint outcomes'!BC59,(IF(ISNUMBER('Primary endpoint outcomes'!BF59)=TRUE,'Primary endpoint outcomes'!BF59,0)))</f>
        <v>35.9</v>
      </c>
      <c r="O59" s="325">
        <f>IF(ISNUMBER('Primary endpoint outcomes'!BD59)=TRUE,'Primary endpoint outcomes'!BD59,(IF(ISNUMBER('Primary endpoint outcomes'!BG59)=TRUE,'Primary endpoint outcomes'!BG59,0)))</f>
        <v>5.7</v>
      </c>
      <c r="P59" s="325">
        <f>IF(ISNUMBER('Primary endpoint outcomes'!BE59)=TRUE,'Primary endpoint outcomes'!BE59,(IF(ISNUMBER('Primary endpoint outcomes'!BH59)=TRUE,'Primary endpoint outcomes'!BH59,0)))</f>
        <v>82</v>
      </c>
      <c r="Q59" s="326">
        <f>IF(ISNUMBER('Primary endpoint outcomes'!CK59)=TRUE,'Primary endpoint outcomes'!CK59,(IF(ISNUMBER('Primary endpoint outcomes'!CN59)=TRUE,'Primary endpoint outcomes'!CN59,0)))</f>
        <v>0</v>
      </c>
      <c r="R59" s="326">
        <f>IF(ISNUMBER('Primary endpoint outcomes'!CL59)=TRUE,'Primary endpoint outcomes'!CL59,(IF(ISNUMBER('Primary endpoint outcomes'!CO59)=TRUE,'Primary endpoint outcomes'!CO59,0)))</f>
        <v>0</v>
      </c>
      <c r="S59" s="325">
        <f>IF(ISNUMBER('Primary endpoint outcomes'!CM59)=TRUE,'Primary endpoint outcomes'!CM59,(IF(ISNUMBER('Primary endpoint outcomes'!CP59)=TRUE,'Primary endpoint outcomes'!CP59,0)))</f>
        <v>0</v>
      </c>
      <c r="T59" s="326">
        <f>IF(ISNUMBER('Primary endpoint outcomes'!DS59)=TRUE,'Primary endpoint outcomes'!DS59,(IF(ISNUMBER('Primary endpoint outcomes'!DV59)=TRUE,'Primary endpoint outcomes'!DV59,0)))</f>
        <v>0</v>
      </c>
      <c r="U59" s="326">
        <f>IF(ISNUMBER('Primary endpoint outcomes'!DT59)=TRUE,'Primary endpoint outcomes'!DT59,(IF(ISNUMBER('Primary endpoint outcomes'!DW59)=TRUE,'Primary endpoint outcomes'!DW59,0)))</f>
        <v>0</v>
      </c>
      <c r="V59" s="326">
        <f>IF(ISNUMBER('Primary endpoint outcomes'!DU59)=TRUE,'Primary endpoint outcomes'!DU59,(IF(ISNUMBER('Primary endpoint outcomes'!DX59)=TRUE,'Primary endpoint outcomes'!DX59,0)))</f>
        <v>0</v>
      </c>
      <c r="W59" s="326">
        <f>IF(ISNUMBER('Primary endpoint outcomes'!FA59)=TRUE,'Primary endpoint outcomes'!FA59,(IF(ISNUMBER('Primary endpoint outcomes'!FD59)=TRUE,'Primary endpoint outcomes'!FD59,0)))</f>
        <v>0</v>
      </c>
      <c r="X59" s="326">
        <f>IF(ISNUMBER('Primary endpoint outcomes'!FB59)=TRUE,'Primary endpoint outcomes'!FB59,(IF(ISNUMBER('Primary endpoint outcomes'!FE59)=TRUE,'Primary endpoint outcomes'!FE59,0)))</f>
        <v>0</v>
      </c>
      <c r="Y59" s="326">
        <f>IF(ISNUMBER('Primary endpoint outcomes'!FC59)=TRUE,'Primary endpoint outcomes'!FC59,(IF(ISNUMBER('Primary endpoint outcomes'!FF59)=TRUE,'Primary endpoint outcomes'!FF59,0)))</f>
        <v>0</v>
      </c>
      <c r="Z59" s="150"/>
      <c r="AA59" s="151">
        <f t="shared" si="29"/>
        <v>85</v>
      </c>
      <c r="AB59" s="153">
        <f t="shared" si="30"/>
        <v>84</v>
      </c>
      <c r="AC59" s="153">
        <f t="shared" si="31"/>
        <v>3228.9600000000005</v>
      </c>
      <c r="AD59" s="151">
        <f t="shared" si="32"/>
        <v>82</v>
      </c>
      <c r="AE59" s="153">
        <f t="shared" si="33"/>
        <v>81</v>
      </c>
      <c r="AF59" s="153">
        <f t="shared" si="34"/>
        <v>2631.69</v>
      </c>
      <c r="AG59" s="151">
        <f t="shared" si="35"/>
        <v>0</v>
      </c>
      <c r="AH59" s="153">
        <f t="shared" si="36"/>
        <v>-1</v>
      </c>
      <c r="AI59" s="153">
        <f t="shared" si="37"/>
        <v>0</v>
      </c>
      <c r="AJ59" s="151">
        <f t="shared" si="38"/>
        <v>0</v>
      </c>
      <c r="AK59" s="153">
        <f t="shared" si="39"/>
        <v>-1</v>
      </c>
      <c r="AL59" s="153">
        <f t="shared" si="40"/>
        <v>0</v>
      </c>
      <c r="AM59" s="151">
        <f t="shared" si="41"/>
        <v>0</v>
      </c>
      <c r="AN59" s="153">
        <f t="shared" si="42"/>
        <v>-1</v>
      </c>
      <c r="AO59" s="153">
        <f t="shared" si="43"/>
        <v>0</v>
      </c>
      <c r="AP59" s="153">
        <f t="shared" si="44"/>
        <v>165</v>
      </c>
      <c r="AQ59" s="153">
        <f t="shared" si="45"/>
        <v>5860.6500000000005</v>
      </c>
      <c r="AR59" s="153">
        <f t="shared" si="46"/>
        <v>36.358083832335325</v>
      </c>
      <c r="AS59" s="153">
        <f t="shared" si="47"/>
        <v>5.9597895020789879</v>
      </c>
      <c r="AT59" s="153">
        <f t="shared" si="48"/>
        <v>167</v>
      </c>
      <c r="AU59" s="16"/>
      <c r="AY59" s="65"/>
      <c r="AZ59" s="65"/>
    </row>
    <row r="60" spans="1:52" ht="15.75" x14ac:dyDescent="0.25">
      <c r="A60" s="152" t="str">
        <f>'Primary endpoint outcomes'!A60</f>
        <v>Benkert 2000</v>
      </c>
      <c r="B60" s="152" t="str">
        <f>CONCATENATE('Primary endpoint outcomes'!S60,'Primary endpoint outcomes'!T60)</f>
        <v>HAMD17</v>
      </c>
      <c r="C60" s="154">
        <f t="shared" si="21"/>
        <v>22.400000000000002</v>
      </c>
      <c r="D60" s="154">
        <f t="shared" si="22"/>
        <v>3.250571830995959</v>
      </c>
      <c r="E60" s="154">
        <f t="shared" si="23"/>
        <v>269</v>
      </c>
      <c r="F60" s="21" t="str">
        <f t="shared" si="24"/>
        <v>YES</v>
      </c>
      <c r="G60" s="21" t="str">
        <f t="shared" si="25"/>
        <v>NO</v>
      </c>
      <c r="H60" s="155">
        <f t="shared" si="26"/>
        <v>0.97551681333815132</v>
      </c>
      <c r="I60" s="155">
        <f t="shared" si="27"/>
        <v>2.4483186661848677E-2</v>
      </c>
      <c r="J60" s="318">
        <f t="shared" si="28"/>
        <v>1</v>
      </c>
      <c r="K60" s="326">
        <f>IF(ISNUMBER('Primary endpoint outcomes'!U60)=TRUE,'Primary endpoint outcomes'!U60,(IF(ISNUMBER('Primary endpoint outcomes'!X60)=TRUE,'Primary endpoint outcomes'!X60,0)))</f>
        <v>22.4</v>
      </c>
      <c r="L60" s="326">
        <f>IF(ISNUMBER('Primary endpoint outcomes'!V60)=TRUE,'Primary endpoint outcomes'!V60,(IF(ISNUMBER('Primary endpoint outcomes'!Y60)=TRUE,'Primary endpoint outcomes'!Y60,0)))</f>
        <v>3.3</v>
      </c>
      <c r="M60" s="325">
        <f>IF(ISNUMBER('Primary endpoint outcomes'!W60)=TRUE,'Primary endpoint outcomes'!W60,(IF(ISNUMBER('Primary endpoint outcomes'!Z60)=TRUE,'Primary endpoint outcomes'!Z60,0)))</f>
        <v>135</v>
      </c>
      <c r="N60" s="326">
        <f>IF(ISNUMBER('Primary endpoint outcomes'!BC60)=TRUE,'Primary endpoint outcomes'!BC60,(IF(ISNUMBER('Primary endpoint outcomes'!BF60)=TRUE,'Primary endpoint outcomes'!BF60,0)))</f>
        <v>22.4</v>
      </c>
      <c r="O60" s="325">
        <f>IF(ISNUMBER('Primary endpoint outcomes'!BD60)=TRUE,'Primary endpoint outcomes'!BD60,(IF(ISNUMBER('Primary endpoint outcomes'!BG60)=TRUE,'Primary endpoint outcomes'!BG60,0)))</f>
        <v>3.2</v>
      </c>
      <c r="P60" s="325">
        <f>IF(ISNUMBER('Primary endpoint outcomes'!BE60)=TRUE,'Primary endpoint outcomes'!BE60,(IF(ISNUMBER('Primary endpoint outcomes'!BH60)=TRUE,'Primary endpoint outcomes'!BH60,0)))</f>
        <v>134</v>
      </c>
      <c r="Q60" s="326">
        <f>IF(ISNUMBER('Primary endpoint outcomes'!CK60)=TRUE,'Primary endpoint outcomes'!CK60,(IF(ISNUMBER('Primary endpoint outcomes'!CN60)=TRUE,'Primary endpoint outcomes'!CN60,0)))</f>
        <v>0</v>
      </c>
      <c r="R60" s="326">
        <f>IF(ISNUMBER('Primary endpoint outcomes'!CL60)=TRUE,'Primary endpoint outcomes'!CL60,(IF(ISNUMBER('Primary endpoint outcomes'!CO60)=TRUE,'Primary endpoint outcomes'!CO60,0)))</f>
        <v>0</v>
      </c>
      <c r="S60" s="325">
        <f>IF(ISNUMBER('Primary endpoint outcomes'!CM60)=TRUE,'Primary endpoint outcomes'!CM60,(IF(ISNUMBER('Primary endpoint outcomes'!CP60)=TRUE,'Primary endpoint outcomes'!CP60,0)))</f>
        <v>0</v>
      </c>
      <c r="T60" s="326">
        <f>IF(ISNUMBER('Primary endpoint outcomes'!DS60)=TRUE,'Primary endpoint outcomes'!DS60,(IF(ISNUMBER('Primary endpoint outcomes'!DV60)=TRUE,'Primary endpoint outcomes'!DV60,0)))</f>
        <v>0</v>
      </c>
      <c r="U60" s="326">
        <f>IF(ISNUMBER('Primary endpoint outcomes'!DT60)=TRUE,'Primary endpoint outcomes'!DT60,(IF(ISNUMBER('Primary endpoint outcomes'!DW60)=TRUE,'Primary endpoint outcomes'!DW60,0)))</f>
        <v>0</v>
      </c>
      <c r="V60" s="326">
        <f>IF(ISNUMBER('Primary endpoint outcomes'!DU60)=TRUE,'Primary endpoint outcomes'!DU60,(IF(ISNUMBER('Primary endpoint outcomes'!DX60)=TRUE,'Primary endpoint outcomes'!DX60,0)))</f>
        <v>0</v>
      </c>
      <c r="W60" s="326">
        <f>IF(ISNUMBER('Primary endpoint outcomes'!FA60)=TRUE,'Primary endpoint outcomes'!FA60,(IF(ISNUMBER('Primary endpoint outcomes'!FD60)=TRUE,'Primary endpoint outcomes'!FD60,0)))</f>
        <v>0</v>
      </c>
      <c r="X60" s="326">
        <f>IF(ISNUMBER('Primary endpoint outcomes'!FB60)=TRUE,'Primary endpoint outcomes'!FB60,(IF(ISNUMBER('Primary endpoint outcomes'!FE60)=TRUE,'Primary endpoint outcomes'!FE60,0)))</f>
        <v>0</v>
      </c>
      <c r="Y60" s="326">
        <f>IF(ISNUMBER('Primary endpoint outcomes'!FC60)=TRUE,'Primary endpoint outcomes'!FC60,(IF(ISNUMBER('Primary endpoint outcomes'!FF60)=TRUE,'Primary endpoint outcomes'!FF60,0)))</f>
        <v>0</v>
      </c>
      <c r="Z60" s="150"/>
      <c r="AA60" s="151">
        <f t="shared" si="29"/>
        <v>135</v>
      </c>
      <c r="AB60" s="153">
        <f t="shared" si="30"/>
        <v>134</v>
      </c>
      <c r="AC60" s="153">
        <f t="shared" si="31"/>
        <v>1459.2599999999998</v>
      </c>
      <c r="AD60" s="151">
        <f t="shared" si="32"/>
        <v>134</v>
      </c>
      <c r="AE60" s="153">
        <f t="shared" si="33"/>
        <v>133</v>
      </c>
      <c r="AF60" s="153">
        <f t="shared" si="34"/>
        <v>1361.9200000000003</v>
      </c>
      <c r="AG60" s="151">
        <f t="shared" si="35"/>
        <v>0</v>
      </c>
      <c r="AH60" s="153">
        <f t="shared" si="36"/>
        <v>-1</v>
      </c>
      <c r="AI60" s="153">
        <f t="shared" si="37"/>
        <v>0</v>
      </c>
      <c r="AJ60" s="151">
        <f t="shared" si="38"/>
        <v>0</v>
      </c>
      <c r="AK60" s="153">
        <f t="shared" si="39"/>
        <v>-1</v>
      </c>
      <c r="AL60" s="153">
        <f t="shared" si="40"/>
        <v>0</v>
      </c>
      <c r="AM60" s="151">
        <f t="shared" si="41"/>
        <v>0</v>
      </c>
      <c r="AN60" s="153">
        <f t="shared" si="42"/>
        <v>-1</v>
      </c>
      <c r="AO60" s="153">
        <f t="shared" si="43"/>
        <v>0</v>
      </c>
      <c r="AP60" s="153">
        <f t="shared" si="44"/>
        <v>267</v>
      </c>
      <c r="AQ60" s="153">
        <f t="shared" si="45"/>
        <v>2821.1800000000003</v>
      </c>
      <c r="AR60" s="153">
        <f t="shared" si="46"/>
        <v>22.400000000000002</v>
      </c>
      <c r="AS60" s="153">
        <f t="shared" si="47"/>
        <v>3.250571830995959</v>
      </c>
      <c r="AT60" s="153">
        <f t="shared" si="48"/>
        <v>269</v>
      </c>
      <c r="AU60" s="16"/>
      <c r="AY60" s="65"/>
      <c r="AZ60" s="65"/>
    </row>
    <row r="61" spans="1:52" ht="15.75" x14ac:dyDescent="0.25">
      <c r="A61" s="152" t="str">
        <f>'Primary endpoint outcomes'!A61</f>
        <v xml:space="preserve">Benkert 2006 </v>
      </c>
      <c r="B61" s="152" t="str">
        <f>CONCATENATE('Primary endpoint outcomes'!S61,'Primary endpoint outcomes'!T61)</f>
        <v>HAMD17</v>
      </c>
      <c r="C61" s="154">
        <f t="shared" si="21"/>
        <v>24.742561983471077</v>
      </c>
      <c r="D61" s="154">
        <f t="shared" si="22"/>
        <v>2.8479378504454762</v>
      </c>
      <c r="E61" s="154">
        <f t="shared" si="23"/>
        <v>242</v>
      </c>
      <c r="F61" s="21" t="str">
        <f t="shared" si="24"/>
        <v>YES</v>
      </c>
      <c r="G61" s="21" t="str">
        <f t="shared" si="25"/>
        <v>NO</v>
      </c>
      <c r="H61" s="155">
        <f t="shared" si="26"/>
        <v>0.99892894182593761</v>
      </c>
      <c r="I61" s="155">
        <f t="shared" si="27"/>
        <v>1.0710581740623892E-3</v>
      </c>
      <c r="J61" s="318">
        <f t="shared" si="28"/>
        <v>1</v>
      </c>
      <c r="K61" s="326">
        <f>IF(ISNUMBER('Primary endpoint outcomes'!U61)=TRUE,'Primary endpoint outcomes'!U61,(IF(ISNUMBER('Primary endpoint outcomes'!X61)=TRUE,'Primary endpoint outcomes'!X61,0)))</f>
        <v>24.6</v>
      </c>
      <c r="L61" s="326">
        <f>IF(ISNUMBER('Primary endpoint outcomes'!V61)=TRUE,'Primary endpoint outcomes'!V61,(IF(ISNUMBER('Primary endpoint outcomes'!Y61)=TRUE,'Primary endpoint outcomes'!Y61,0)))</f>
        <v>2.8</v>
      </c>
      <c r="M61" s="325">
        <f>IF(ISNUMBER('Primary endpoint outcomes'!W61)=TRUE,'Primary endpoint outcomes'!W61,(IF(ISNUMBER('Primary endpoint outcomes'!Z61)=TRUE,'Primary endpoint outcomes'!Z61,0)))</f>
        <v>127</v>
      </c>
      <c r="N61" s="326">
        <f>IF(ISNUMBER('Primary endpoint outcomes'!BC61)=TRUE,'Primary endpoint outcomes'!BC61,(IF(ISNUMBER('Primary endpoint outcomes'!BF61)=TRUE,'Primary endpoint outcomes'!BF61,0)))</f>
        <v>24.9</v>
      </c>
      <c r="O61" s="325">
        <f>IF(ISNUMBER('Primary endpoint outcomes'!BD61)=TRUE,'Primary endpoint outcomes'!BD61,(IF(ISNUMBER('Primary endpoint outcomes'!BG61)=TRUE,'Primary endpoint outcomes'!BG61,0)))</f>
        <v>2.9</v>
      </c>
      <c r="P61" s="325">
        <f>IF(ISNUMBER('Primary endpoint outcomes'!BE61)=TRUE,'Primary endpoint outcomes'!BE61,(IF(ISNUMBER('Primary endpoint outcomes'!BH61)=TRUE,'Primary endpoint outcomes'!BH61,0)))</f>
        <v>115</v>
      </c>
      <c r="Q61" s="326">
        <f>IF(ISNUMBER('Primary endpoint outcomes'!CK61)=TRUE,'Primary endpoint outcomes'!CK61,(IF(ISNUMBER('Primary endpoint outcomes'!CN61)=TRUE,'Primary endpoint outcomes'!CN61,0)))</f>
        <v>0</v>
      </c>
      <c r="R61" s="326">
        <f>IF(ISNUMBER('Primary endpoint outcomes'!CL61)=TRUE,'Primary endpoint outcomes'!CL61,(IF(ISNUMBER('Primary endpoint outcomes'!CO61)=TRUE,'Primary endpoint outcomes'!CO61,0)))</f>
        <v>0</v>
      </c>
      <c r="S61" s="325">
        <f>IF(ISNUMBER('Primary endpoint outcomes'!CM61)=TRUE,'Primary endpoint outcomes'!CM61,(IF(ISNUMBER('Primary endpoint outcomes'!CP61)=TRUE,'Primary endpoint outcomes'!CP61,0)))</f>
        <v>0</v>
      </c>
      <c r="T61" s="326">
        <f>IF(ISNUMBER('Primary endpoint outcomes'!DS61)=TRUE,'Primary endpoint outcomes'!DS61,(IF(ISNUMBER('Primary endpoint outcomes'!DV61)=TRUE,'Primary endpoint outcomes'!DV61,0)))</f>
        <v>0</v>
      </c>
      <c r="U61" s="326">
        <f>IF(ISNUMBER('Primary endpoint outcomes'!DT61)=TRUE,'Primary endpoint outcomes'!DT61,(IF(ISNUMBER('Primary endpoint outcomes'!DW61)=TRUE,'Primary endpoint outcomes'!DW61,0)))</f>
        <v>0</v>
      </c>
      <c r="V61" s="326">
        <f>IF(ISNUMBER('Primary endpoint outcomes'!DU61)=TRUE,'Primary endpoint outcomes'!DU61,(IF(ISNUMBER('Primary endpoint outcomes'!DX61)=TRUE,'Primary endpoint outcomes'!DX61,0)))</f>
        <v>0</v>
      </c>
      <c r="W61" s="326">
        <f>IF(ISNUMBER('Primary endpoint outcomes'!FA61)=TRUE,'Primary endpoint outcomes'!FA61,(IF(ISNUMBER('Primary endpoint outcomes'!FD61)=TRUE,'Primary endpoint outcomes'!FD61,0)))</f>
        <v>0</v>
      </c>
      <c r="X61" s="326">
        <f>IF(ISNUMBER('Primary endpoint outcomes'!FB61)=TRUE,'Primary endpoint outcomes'!FB61,(IF(ISNUMBER('Primary endpoint outcomes'!FE61)=TRUE,'Primary endpoint outcomes'!FE61,0)))</f>
        <v>0</v>
      </c>
      <c r="Y61" s="326">
        <f>IF(ISNUMBER('Primary endpoint outcomes'!FC61)=TRUE,'Primary endpoint outcomes'!FC61,(IF(ISNUMBER('Primary endpoint outcomes'!FF61)=TRUE,'Primary endpoint outcomes'!FF61,0)))</f>
        <v>0</v>
      </c>
      <c r="Z61" s="150"/>
      <c r="AA61" s="151">
        <f t="shared" si="29"/>
        <v>127</v>
      </c>
      <c r="AB61" s="153">
        <f t="shared" si="30"/>
        <v>126</v>
      </c>
      <c r="AC61" s="153">
        <f t="shared" si="31"/>
        <v>987.83999999999992</v>
      </c>
      <c r="AD61" s="151">
        <f t="shared" si="32"/>
        <v>115</v>
      </c>
      <c r="AE61" s="153">
        <f t="shared" si="33"/>
        <v>114</v>
      </c>
      <c r="AF61" s="153">
        <f t="shared" si="34"/>
        <v>958.74</v>
      </c>
      <c r="AG61" s="151">
        <f t="shared" si="35"/>
        <v>0</v>
      </c>
      <c r="AH61" s="153">
        <f t="shared" si="36"/>
        <v>-1</v>
      </c>
      <c r="AI61" s="153">
        <f t="shared" si="37"/>
        <v>0</v>
      </c>
      <c r="AJ61" s="151">
        <f t="shared" si="38"/>
        <v>0</v>
      </c>
      <c r="AK61" s="153">
        <f t="shared" si="39"/>
        <v>-1</v>
      </c>
      <c r="AL61" s="153">
        <f t="shared" si="40"/>
        <v>0</v>
      </c>
      <c r="AM61" s="151">
        <f t="shared" si="41"/>
        <v>0</v>
      </c>
      <c r="AN61" s="153">
        <f t="shared" si="42"/>
        <v>-1</v>
      </c>
      <c r="AO61" s="153">
        <f t="shared" si="43"/>
        <v>0</v>
      </c>
      <c r="AP61" s="153">
        <f t="shared" si="44"/>
        <v>240</v>
      </c>
      <c r="AQ61" s="153">
        <f t="shared" si="45"/>
        <v>1946.58</v>
      </c>
      <c r="AR61" s="153">
        <f t="shared" si="46"/>
        <v>24.742561983471077</v>
      </c>
      <c r="AS61" s="153">
        <f t="shared" si="47"/>
        <v>2.8479378504454762</v>
      </c>
      <c r="AT61" s="153">
        <f t="shared" si="48"/>
        <v>242</v>
      </c>
      <c r="AU61" s="16"/>
      <c r="AY61" s="65"/>
      <c r="AZ61" s="65"/>
    </row>
    <row r="62" spans="1:52" ht="15.75" x14ac:dyDescent="0.25">
      <c r="A62" s="152" t="str">
        <f>'Primary endpoint outcomes'!A62</f>
        <v>Bennie 1995</v>
      </c>
      <c r="B62" s="152" t="str">
        <f>CONCATENATE('Primary endpoint outcomes'!S62,'Primary endpoint outcomes'!T62)</f>
        <v>HAMD17</v>
      </c>
      <c r="C62" s="154">
        <f t="shared" si="21"/>
        <v>23.299999999999997</v>
      </c>
      <c r="D62" s="154">
        <f t="shared" si="22"/>
        <v>0</v>
      </c>
      <c r="E62" s="154">
        <f t="shared" si="23"/>
        <v>248</v>
      </c>
      <c r="F62" s="21" t="str">
        <f t="shared" si="24"/>
        <v>YES</v>
      </c>
      <c r="G62" s="21" t="str">
        <f t="shared" si="25"/>
        <v>NO</v>
      </c>
      <c r="H62" s="155" t="e">
        <f t="shared" si="26"/>
        <v>#NUM!</v>
      </c>
      <c r="I62" s="155" t="e">
        <f t="shared" si="27"/>
        <v>#NUM!</v>
      </c>
      <c r="J62" s="318">
        <f t="shared" si="28"/>
        <v>0</v>
      </c>
      <c r="K62" s="326">
        <f>IF(ISNUMBER('Primary endpoint outcomes'!U62)=TRUE,'Primary endpoint outcomes'!U62,(IF(ISNUMBER('Primary endpoint outcomes'!X62)=TRUE,'Primary endpoint outcomes'!X62,0)))</f>
        <v>23.2</v>
      </c>
      <c r="L62" s="326">
        <f>IF(ISNUMBER('Primary endpoint outcomes'!V62)=TRUE,'Primary endpoint outcomes'!V62,(IF(ISNUMBER('Primary endpoint outcomes'!Y62)=TRUE,'Primary endpoint outcomes'!Y62,0)))</f>
        <v>0</v>
      </c>
      <c r="M62" s="325">
        <f>IF(ISNUMBER('Primary endpoint outcomes'!W62)=TRUE,'Primary endpoint outcomes'!W62,(IF(ISNUMBER('Primary endpoint outcomes'!Z62)=TRUE,'Primary endpoint outcomes'!Z62,0)))</f>
        <v>124</v>
      </c>
      <c r="N62" s="326">
        <f>IF(ISNUMBER('Primary endpoint outcomes'!BC62)=TRUE,'Primary endpoint outcomes'!BC62,(IF(ISNUMBER('Primary endpoint outcomes'!BF62)=TRUE,'Primary endpoint outcomes'!BF62,0)))</f>
        <v>23.4</v>
      </c>
      <c r="O62" s="325">
        <f>IF(ISNUMBER('Primary endpoint outcomes'!BD62)=TRUE,'Primary endpoint outcomes'!BD62,(IF(ISNUMBER('Primary endpoint outcomes'!BG62)=TRUE,'Primary endpoint outcomes'!BG62,0)))</f>
        <v>0</v>
      </c>
      <c r="P62" s="325">
        <f>IF(ISNUMBER('Primary endpoint outcomes'!BE62)=TRUE,'Primary endpoint outcomes'!BE62,(IF(ISNUMBER('Primary endpoint outcomes'!BH62)=TRUE,'Primary endpoint outcomes'!BH62,0)))</f>
        <v>124</v>
      </c>
      <c r="Q62" s="326">
        <f>IF(ISNUMBER('Primary endpoint outcomes'!CK62)=TRUE,'Primary endpoint outcomes'!CK62,(IF(ISNUMBER('Primary endpoint outcomes'!CN62)=TRUE,'Primary endpoint outcomes'!CN62,0)))</f>
        <v>0</v>
      </c>
      <c r="R62" s="326">
        <f>IF(ISNUMBER('Primary endpoint outcomes'!CL62)=TRUE,'Primary endpoint outcomes'!CL62,(IF(ISNUMBER('Primary endpoint outcomes'!CO62)=TRUE,'Primary endpoint outcomes'!CO62,0)))</f>
        <v>0</v>
      </c>
      <c r="S62" s="325">
        <f>IF(ISNUMBER('Primary endpoint outcomes'!CM62)=TRUE,'Primary endpoint outcomes'!CM62,(IF(ISNUMBER('Primary endpoint outcomes'!CP62)=TRUE,'Primary endpoint outcomes'!CP62,0)))</f>
        <v>0</v>
      </c>
      <c r="T62" s="326">
        <f>IF(ISNUMBER('Primary endpoint outcomes'!DS62)=TRUE,'Primary endpoint outcomes'!DS62,(IF(ISNUMBER('Primary endpoint outcomes'!DV62)=TRUE,'Primary endpoint outcomes'!DV62,0)))</f>
        <v>0</v>
      </c>
      <c r="U62" s="326">
        <f>IF(ISNUMBER('Primary endpoint outcomes'!DT62)=TRUE,'Primary endpoint outcomes'!DT62,(IF(ISNUMBER('Primary endpoint outcomes'!DW62)=TRUE,'Primary endpoint outcomes'!DW62,0)))</f>
        <v>0</v>
      </c>
      <c r="V62" s="326">
        <f>IF(ISNUMBER('Primary endpoint outcomes'!DU62)=TRUE,'Primary endpoint outcomes'!DU62,(IF(ISNUMBER('Primary endpoint outcomes'!DX62)=TRUE,'Primary endpoint outcomes'!DX62,0)))</f>
        <v>0</v>
      </c>
      <c r="W62" s="326">
        <f>IF(ISNUMBER('Primary endpoint outcomes'!FA62)=TRUE,'Primary endpoint outcomes'!FA62,(IF(ISNUMBER('Primary endpoint outcomes'!FD62)=TRUE,'Primary endpoint outcomes'!FD62,0)))</f>
        <v>0</v>
      </c>
      <c r="X62" s="326">
        <f>IF(ISNUMBER('Primary endpoint outcomes'!FB62)=TRUE,'Primary endpoint outcomes'!FB62,(IF(ISNUMBER('Primary endpoint outcomes'!FE62)=TRUE,'Primary endpoint outcomes'!FE62,0)))</f>
        <v>0</v>
      </c>
      <c r="Y62" s="326">
        <f>IF(ISNUMBER('Primary endpoint outcomes'!FC62)=TRUE,'Primary endpoint outcomes'!FC62,(IF(ISNUMBER('Primary endpoint outcomes'!FF62)=TRUE,'Primary endpoint outcomes'!FF62,0)))</f>
        <v>0</v>
      </c>
      <c r="Z62" s="150"/>
      <c r="AA62" s="151">
        <f t="shared" si="29"/>
        <v>124</v>
      </c>
      <c r="AB62" s="153">
        <f t="shared" si="30"/>
        <v>123</v>
      </c>
      <c r="AC62" s="153">
        <f t="shared" si="31"/>
        <v>0</v>
      </c>
      <c r="AD62" s="151">
        <f t="shared" si="32"/>
        <v>124</v>
      </c>
      <c r="AE62" s="153">
        <f t="shared" si="33"/>
        <v>123</v>
      </c>
      <c r="AF62" s="153">
        <f t="shared" si="34"/>
        <v>0</v>
      </c>
      <c r="AG62" s="151">
        <f t="shared" si="35"/>
        <v>0</v>
      </c>
      <c r="AH62" s="153">
        <f t="shared" si="36"/>
        <v>-1</v>
      </c>
      <c r="AI62" s="153">
        <f t="shared" si="37"/>
        <v>0</v>
      </c>
      <c r="AJ62" s="151">
        <f t="shared" si="38"/>
        <v>0</v>
      </c>
      <c r="AK62" s="153">
        <f t="shared" si="39"/>
        <v>-1</v>
      </c>
      <c r="AL62" s="153">
        <f t="shared" si="40"/>
        <v>0</v>
      </c>
      <c r="AM62" s="151">
        <f t="shared" si="41"/>
        <v>0</v>
      </c>
      <c r="AN62" s="153">
        <f t="shared" si="42"/>
        <v>-1</v>
      </c>
      <c r="AO62" s="153">
        <f t="shared" si="43"/>
        <v>0</v>
      </c>
      <c r="AP62" s="153">
        <f t="shared" si="44"/>
        <v>246</v>
      </c>
      <c r="AQ62" s="153">
        <f t="shared" si="45"/>
        <v>0</v>
      </c>
      <c r="AR62" s="153">
        <f t="shared" si="46"/>
        <v>23.299999999999997</v>
      </c>
      <c r="AS62" s="153">
        <f t="shared" si="47"/>
        <v>0</v>
      </c>
      <c r="AT62" s="153">
        <f t="shared" si="48"/>
        <v>248</v>
      </c>
      <c r="AU62" s="16"/>
      <c r="AY62" s="65"/>
      <c r="AZ62" s="65"/>
    </row>
    <row r="63" spans="1:52" ht="15.75" x14ac:dyDescent="0.25">
      <c r="A63" s="152" t="str">
        <f>'Primary endpoint outcomes'!A63</f>
        <v>Bernard 2014</v>
      </c>
      <c r="B63" s="152" t="str">
        <f>CONCATENATE('Primary endpoint outcomes'!S63,'Primary endpoint outcomes'!T63)</f>
        <v>BDI-I21</v>
      </c>
      <c r="C63" s="154">
        <f t="shared" si="21"/>
        <v>11.81909090909091</v>
      </c>
      <c r="D63" s="154">
        <f t="shared" si="22"/>
        <v>8.4233027614923532</v>
      </c>
      <c r="E63" s="154">
        <f t="shared" si="23"/>
        <v>121</v>
      </c>
      <c r="F63" s="21" t="str">
        <f t="shared" si="24"/>
        <v>NO</v>
      </c>
      <c r="G63" s="21" t="str">
        <f t="shared" si="25"/>
        <v>YES</v>
      </c>
      <c r="H63" s="155">
        <f t="shared" si="26"/>
        <v>0.11339674807763778</v>
      </c>
      <c r="I63" s="155">
        <f t="shared" si="27"/>
        <v>0.88660325192236222</v>
      </c>
      <c r="J63" s="318">
        <f t="shared" si="28"/>
        <v>1</v>
      </c>
      <c r="K63" s="326">
        <f>IF(ISNUMBER('Primary endpoint outcomes'!U63)=TRUE,'Primary endpoint outcomes'!U63,(IF(ISNUMBER('Primary endpoint outcomes'!X63)=TRUE,'Primary endpoint outcomes'!X63,0)))</f>
        <v>12.31</v>
      </c>
      <c r="L63" s="326">
        <f>IF(ISNUMBER('Primary endpoint outcomes'!V63)=TRUE,'Primary endpoint outcomes'!V63,(IF(ISNUMBER('Primary endpoint outcomes'!Y63)=TRUE,'Primary endpoint outcomes'!Y63,0)))</f>
        <v>9.1199999999999992</v>
      </c>
      <c r="M63" s="325">
        <f>IF(ISNUMBER('Primary endpoint outcomes'!W63)=TRUE,'Primary endpoint outcomes'!W63,(IF(ISNUMBER('Primary endpoint outcomes'!Z63)=TRUE,'Primary endpoint outcomes'!Z63,0)))</f>
        <v>61</v>
      </c>
      <c r="N63" s="326">
        <f>IF(ISNUMBER('Primary endpoint outcomes'!BC63)=TRUE,'Primary endpoint outcomes'!BC63,(IF(ISNUMBER('Primary endpoint outcomes'!BF63)=TRUE,'Primary endpoint outcomes'!BF63,0)))</f>
        <v>11.32</v>
      </c>
      <c r="O63" s="325">
        <f>IF(ISNUMBER('Primary endpoint outcomes'!BD63)=TRUE,'Primary endpoint outcomes'!BD63,(IF(ISNUMBER('Primary endpoint outcomes'!BG63)=TRUE,'Primary endpoint outcomes'!BG63,0)))</f>
        <v>7.65</v>
      </c>
      <c r="P63" s="325">
        <f>IF(ISNUMBER('Primary endpoint outcomes'!BE63)=TRUE,'Primary endpoint outcomes'!BE63,(IF(ISNUMBER('Primary endpoint outcomes'!BH63)=TRUE,'Primary endpoint outcomes'!BH63,0)))</f>
        <v>60</v>
      </c>
      <c r="Q63" s="326">
        <f>IF(ISNUMBER('Primary endpoint outcomes'!CK63)=TRUE,'Primary endpoint outcomes'!CK63,(IF(ISNUMBER('Primary endpoint outcomes'!CN63)=TRUE,'Primary endpoint outcomes'!CN63,0)))</f>
        <v>0</v>
      </c>
      <c r="R63" s="326">
        <f>IF(ISNUMBER('Primary endpoint outcomes'!CL63)=TRUE,'Primary endpoint outcomes'!CL63,(IF(ISNUMBER('Primary endpoint outcomes'!CO63)=TRUE,'Primary endpoint outcomes'!CO63,0)))</f>
        <v>0</v>
      </c>
      <c r="S63" s="325">
        <f>IF(ISNUMBER('Primary endpoint outcomes'!CM63)=TRUE,'Primary endpoint outcomes'!CM63,(IF(ISNUMBER('Primary endpoint outcomes'!CP63)=TRUE,'Primary endpoint outcomes'!CP63,0)))</f>
        <v>0</v>
      </c>
      <c r="T63" s="326">
        <f>IF(ISNUMBER('Primary endpoint outcomes'!DS63)=TRUE,'Primary endpoint outcomes'!DS63,(IF(ISNUMBER('Primary endpoint outcomes'!DV63)=TRUE,'Primary endpoint outcomes'!DV63,0)))</f>
        <v>0</v>
      </c>
      <c r="U63" s="326">
        <f>IF(ISNUMBER('Primary endpoint outcomes'!DT63)=TRUE,'Primary endpoint outcomes'!DT63,(IF(ISNUMBER('Primary endpoint outcomes'!DW63)=TRUE,'Primary endpoint outcomes'!DW63,0)))</f>
        <v>0</v>
      </c>
      <c r="V63" s="326">
        <f>IF(ISNUMBER('Primary endpoint outcomes'!DU63)=TRUE,'Primary endpoint outcomes'!DU63,(IF(ISNUMBER('Primary endpoint outcomes'!DX63)=TRUE,'Primary endpoint outcomes'!DX63,0)))</f>
        <v>0</v>
      </c>
      <c r="W63" s="326">
        <f>IF(ISNUMBER('Primary endpoint outcomes'!FA63)=TRUE,'Primary endpoint outcomes'!FA63,(IF(ISNUMBER('Primary endpoint outcomes'!FD63)=TRUE,'Primary endpoint outcomes'!FD63,0)))</f>
        <v>0</v>
      </c>
      <c r="X63" s="326">
        <f>IF(ISNUMBER('Primary endpoint outcomes'!FB63)=TRUE,'Primary endpoint outcomes'!FB63,(IF(ISNUMBER('Primary endpoint outcomes'!FE63)=TRUE,'Primary endpoint outcomes'!FE63,0)))</f>
        <v>0</v>
      </c>
      <c r="Y63" s="326">
        <f>IF(ISNUMBER('Primary endpoint outcomes'!FC63)=TRUE,'Primary endpoint outcomes'!FC63,(IF(ISNUMBER('Primary endpoint outcomes'!FF63)=TRUE,'Primary endpoint outcomes'!FF63,0)))</f>
        <v>0</v>
      </c>
      <c r="Z63" s="150"/>
      <c r="AA63" s="151">
        <f t="shared" si="29"/>
        <v>61</v>
      </c>
      <c r="AB63" s="153">
        <f t="shared" si="30"/>
        <v>60</v>
      </c>
      <c r="AC63" s="153">
        <f t="shared" si="31"/>
        <v>4990.4639999999999</v>
      </c>
      <c r="AD63" s="151">
        <f t="shared" si="32"/>
        <v>60</v>
      </c>
      <c r="AE63" s="153">
        <f t="shared" si="33"/>
        <v>59</v>
      </c>
      <c r="AF63" s="153">
        <f t="shared" si="34"/>
        <v>3452.8275000000003</v>
      </c>
      <c r="AG63" s="151">
        <f t="shared" si="35"/>
        <v>0</v>
      </c>
      <c r="AH63" s="153">
        <f t="shared" si="36"/>
        <v>-1</v>
      </c>
      <c r="AI63" s="153">
        <f t="shared" si="37"/>
        <v>0</v>
      </c>
      <c r="AJ63" s="151">
        <f t="shared" si="38"/>
        <v>0</v>
      </c>
      <c r="AK63" s="153">
        <f t="shared" si="39"/>
        <v>-1</v>
      </c>
      <c r="AL63" s="153">
        <f t="shared" si="40"/>
        <v>0</v>
      </c>
      <c r="AM63" s="151">
        <f t="shared" si="41"/>
        <v>0</v>
      </c>
      <c r="AN63" s="153">
        <f t="shared" si="42"/>
        <v>-1</v>
      </c>
      <c r="AO63" s="153">
        <f t="shared" si="43"/>
        <v>0</v>
      </c>
      <c r="AP63" s="153">
        <f t="shared" si="44"/>
        <v>119</v>
      </c>
      <c r="AQ63" s="153">
        <f t="shared" si="45"/>
        <v>8443.2914999999994</v>
      </c>
      <c r="AR63" s="153">
        <f t="shared" si="46"/>
        <v>11.81909090909091</v>
      </c>
      <c r="AS63" s="153">
        <f t="shared" si="47"/>
        <v>8.4233027614923532</v>
      </c>
      <c r="AT63" s="153">
        <f t="shared" si="48"/>
        <v>121</v>
      </c>
      <c r="AU63" s="16"/>
      <c r="AY63" s="65"/>
      <c r="AZ63" s="65"/>
    </row>
    <row r="64" spans="1:52" ht="15.75" x14ac:dyDescent="0.25">
      <c r="A64" s="152" t="str">
        <f>'Primary endpoint outcomes'!A64</f>
        <v>Bernecker 2016</v>
      </c>
      <c r="B64" s="152" t="str">
        <f>CONCATENATE('Primary endpoint outcomes'!S64,'Primary endpoint outcomes'!T64)</f>
        <v>BDI-II21</v>
      </c>
      <c r="C64" s="154">
        <f t="shared" si="21"/>
        <v>24.508260869565216</v>
      </c>
      <c r="D64" s="154">
        <f t="shared" si="22"/>
        <v>9.3074288255824751</v>
      </c>
      <c r="E64" s="154">
        <f t="shared" si="23"/>
        <v>69</v>
      </c>
      <c r="F64" s="21" t="str">
        <f t="shared" si="24"/>
        <v>NO</v>
      </c>
      <c r="G64" s="21" t="str">
        <f t="shared" si="25"/>
        <v>YES</v>
      </c>
      <c r="H64" s="155">
        <f t="shared" si="26"/>
        <v>0.27758249888078257</v>
      </c>
      <c r="I64" s="155">
        <f t="shared" si="27"/>
        <v>0.72241750111921743</v>
      </c>
      <c r="J64" s="318">
        <f t="shared" si="28"/>
        <v>1</v>
      </c>
      <c r="K64" s="326">
        <f>IF(ISNUMBER('Primary endpoint outcomes'!U64)=TRUE,'Primary endpoint outcomes'!U64,(IF(ISNUMBER('Primary endpoint outcomes'!X64)=TRUE,'Primary endpoint outcomes'!X64,0)))</f>
        <v>24.14</v>
      </c>
      <c r="L64" s="326">
        <f>IF(ISNUMBER('Primary endpoint outcomes'!V64)=TRUE,'Primary endpoint outcomes'!V64,(IF(ISNUMBER('Primary endpoint outcomes'!Y64)=TRUE,'Primary endpoint outcomes'!Y64,0)))</f>
        <v>9.83</v>
      </c>
      <c r="M64" s="325">
        <f>IF(ISNUMBER('Primary endpoint outcomes'!W64)=TRUE,'Primary endpoint outcomes'!W64,(IF(ISNUMBER('Primary endpoint outcomes'!Z64)=TRUE,'Primary endpoint outcomes'!Z64,0)))</f>
        <v>36</v>
      </c>
      <c r="N64" s="326">
        <f>IF(ISNUMBER('Primary endpoint outcomes'!BC64)=TRUE,'Primary endpoint outcomes'!BC64,(IF(ISNUMBER('Primary endpoint outcomes'!BF64)=TRUE,'Primary endpoint outcomes'!BF64,0)))</f>
        <v>24.91</v>
      </c>
      <c r="O64" s="325">
        <f>IF(ISNUMBER('Primary endpoint outcomes'!BD64)=TRUE,'Primary endpoint outcomes'!BD64,(IF(ISNUMBER('Primary endpoint outcomes'!BG64)=TRUE,'Primary endpoint outcomes'!BG64,0)))</f>
        <v>8.6999999999999993</v>
      </c>
      <c r="P64" s="325">
        <f>IF(ISNUMBER('Primary endpoint outcomes'!BE64)=TRUE,'Primary endpoint outcomes'!BE64,(IF(ISNUMBER('Primary endpoint outcomes'!BH64)=TRUE,'Primary endpoint outcomes'!BH64,0)))</f>
        <v>33</v>
      </c>
      <c r="Q64" s="326">
        <f>IF(ISNUMBER('Primary endpoint outcomes'!CK64)=TRUE,'Primary endpoint outcomes'!CK64,(IF(ISNUMBER('Primary endpoint outcomes'!CN64)=TRUE,'Primary endpoint outcomes'!CN64,0)))</f>
        <v>0</v>
      </c>
      <c r="R64" s="326">
        <f>IF(ISNUMBER('Primary endpoint outcomes'!CL64)=TRUE,'Primary endpoint outcomes'!CL64,(IF(ISNUMBER('Primary endpoint outcomes'!CO64)=TRUE,'Primary endpoint outcomes'!CO64,0)))</f>
        <v>0</v>
      </c>
      <c r="S64" s="325">
        <f>IF(ISNUMBER('Primary endpoint outcomes'!CM64)=TRUE,'Primary endpoint outcomes'!CM64,(IF(ISNUMBER('Primary endpoint outcomes'!CP64)=TRUE,'Primary endpoint outcomes'!CP64,0)))</f>
        <v>0</v>
      </c>
      <c r="T64" s="326">
        <f>IF(ISNUMBER('Primary endpoint outcomes'!DS64)=TRUE,'Primary endpoint outcomes'!DS64,(IF(ISNUMBER('Primary endpoint outcomes'!DV64)=TRUE,'Primary endpoint outcomes'!DV64,0)))</f>
        <v>0</v>
      </c>
      <c r="U64" s="326">
        <f>IF(ISNUMBER('Primary endpoint outcomes'!DT64)=TRUE,'Primary endpoint outcomes'!DT64,(IF(ISNUMBER('Primary endpoint outcomes'!DW64)=TRUE,'Primary endpoint outcomes'!DW64,0)))</f>
        <v>0</v>
      </c>
      <c r="V64" s="326">
        <f>IF(ISNUMBER('Primary endpoint outcomes'!DU64)=TRUE,'Primary endpoint outcomes'!DU64,(IF(ISNUMBER('Primary endpoint outcomes'!DX64)=TRUE,'Primary endpoint outcomes'!DX64,0)))</f>
        <v>0</v>
      </c>
      <c r="W64" s="326">
        <f>IF(ISNUMBER('Primary endpoint outcomes'!FA64)=TRUE,'Primary endpoint outcomes'!FA64,(IF(ISNUMBER('Primary endpoint outcomes'!FD64)=TRUE,'Primary endpoint outcomes'!FD64,0)))</f>
        <v>0</v>
      </c>
      <c r="X64" s="326">
        <f>IF(ISNUMBER('Primary endpoint outcomes'!FB64)=TRUE,'Primary endpoint outcomes'!FB64,(IF(ISNUMBER('Primary endpoint outcomes'!FE64)=TRUE,'Primary endpoint outcomes'!FE64,0)))</f>
        <v>0</v>
      </c>
      <c r="Y64" s="326">
        <f>IF(ISNUMBER('Primary endpoint outcomes'!FC64)=TRUE,'Primary endpoint outcomes'!FC64,(IF(ISNUMBER('Primary endpoint outcomes'!FF64)=TRUE,'Primary endpoint outcomes'!FF64,0)))</f>
        <v>0</v>
      </c>
      <c r="Z64" s="150"/>
      <c r="AA64" s="151">
        <f t="shared" si="29"/>
        <v>36</v>
      </c>
      <c r="AB64" s="153">
        <f t="shared" si="30"/>
        <v>35</v>
      </c>
      <c r="AC64" s="153">
        <f t="shared" si="31"/>
        <v>3382.0115000000001</v>
      </c>
      <c r="AD64" s="151">
        <f t="shared" si="32"/>
        <v>33</v>
      </c>
      <c r="AE64" s="153">
        <f t="shared" si="33"/>
        <v>32</v>
      </c>
      <c r="AF64" s="153">
        <f t="shared" si="34"/>
        <v>2422.0799999999995</v>
      </c>
      <c r="AG64" s="151">
        <f t="shared" si="35"/>
        <v>0</v>
      </c>
      <c r="AH64" s="153">
        <f t="shared" si="36"/>
        <v>-1</v>
      </c>
      <c r="AI64" s="153">
        <f t="shared" si="37"/>
        <v>0</v>
      </c>
      <c r="AJ64" s="151">
        <f t="shared" si="38"/>
        <v>0</v>
      </c>
      <c r="AK64" s="153">
        <f t="shared" si="39"/>
        <v>-1</v>
      </c>
      <c r="AL64" s="153">
        <f t="shared" si="40"/>
        <v>0</v>
      </c>
      <c r="AM64" s="151">
        <f t="shared" si="41"/>
        <v>0</v>
      </c>
      <c r="AN64" s="153">
        <f t="shared" si="42"/>
        <v>-1</v>
      </c>
      <c r="AO64" s="153">
        <f t="shared" si="43"/>
        <v>0</v>
      </c>
      <c r="AP64" s="153">
        <f t="shared" si="44"/>
        <v>67</v>
      </c>
      <c r="AQ64" s="153">
        <f t="shared" si="45"/>
        <v>5804.0914999999995</v>
      </c>
      <c r="AR64" s="153">
        <f t="shared" si="46"/>
        <v>24.508260869565216</v>
      </c>
      <c r="AS64" s="153">
        <f t="shared" si="47"/>
        <v>9.3074288255824751</v>
      </c>
      <c r="AT64" s="153">
        <f t="shared" si="48"/>
        <v>69</v>
      </c>
      <c r="AU64" s="16"/>
      <c r="AY64" s="65"/>
      <c r="AZ64" s="65"/>
    </row>
    <row r="65" spans="1:52" ht="15.75" x14ac:dyDescent="0.25">
      <c r="A65" s="152" t="str">
        <f>'Primary endpoint outcomes'!A65</f>
        <v>Bersani 1994</v>
      </c>
      <c r="B65" s="152" t="str">
        <f>CONCATENATE('Primary endpoint outcomes'!S65,'Primary endpoint outcomes'!T65)</f>
        <v>HAMD21</v>
      </c>
      <c r="C65" s="154">
        <f t="shared" si="21"/>
        <v>32.508196721311478</v>
      </c>
      <c r="D65" s="154">
        <f t="shared" si="22"/>
        <v>5.1138893620002834</v>
      </c>
      <c r="E65" s="154">
        <f t="shared" si="23"/>
        <v>61</v>
      </c>
      <c r="F65" s="21" t="str">
        <f t="shared" si="24"/>
        <v>YES</v>
      </c>
      <c r="G65" s="21" t="str">
        <f t="shared" si="25"/>
        <v>NO</v>
      </c>
      <c r="H65" s="155">
        <f t="shared" si="26"/>
        <v>0.99937694448278414</v>
      </c>
      <c r="I65" s="155">
        <f t="shared" si="27"/>
        <v>6.2305551721586472E-4</v>
      </c>
      <c r="J65" s="318">
        <f t="shared" si="28"/>
        <v>1</v>
      </c>
      <c r="K65" s="326">
        <f>IF(ISNUMBER('Primary endpoint outcomes'!U65)=TRUE,'Primary endpoint outcomes'!U65,(IF(ISNUMBER('Primary endpoint outcomes'!X65)=TRUE,'Primary endpoint outcomes'!X65,0)))</f>
        <v>33</v>
      </c>
      <c r="L65" s="326">
        <f>IF(ISNUMBER('Primary endpoint outcomes'!V65)=TRUE,'Primary endpoint outcomes'!V65,(IF(ISNUMBER('Primary endpoint outcomes'!Y65)=TRUE,'Primary endpoint outcomes'!Y65,0)))</f>
        <v>5.4</v>
      </c>
      <c r="M65" s="325">
        <f>IF(ISNUMBER('Primary endpoint outcomes'!W65)=TRUE,'Primary endpoint outcomes'!W65,(IF(ISNUMBER('Primary endpoint outcomes'!Z65)=TRUE,'Primary endpoint outcomes'!Z65,0)))</f>
        <v>31</v>
      </c>
      <c r="N65" s="326">
        <f>IF(ISNUMBER('Primary endpoint outcomes'!BC65)=TRUE,'Primary endpoint outcomes'!BC65,(IF(ISNUMBER('Primary endpoint outcomes'!BF65)=TRUE,'Primary endpoint outcomes'!BF65,0)))</f>
        <v>32</v>
      </c>
      <c r="O65" s="325">
        <f>IF(ISNUMBER('Primary endpoint outcomes'!BD65)=TRUE,'Primary endpoint outcomes'!BD65,(IF(ISNUMBER('Primary endpoint outcomes'!BG65)=TRUE,'Primary endpoint outcomes'!BG65,0)))</f>
        <v>4.8</v>
      </c>
      <c r="P65" s="325">
        <f>IF(ISNUMBER('Primary endpoint outcomes'!BE65)=TRUE,'Primary endpoint outcomes'!BE65,(IF(ISNUMBER('Primary endpoint outcomes'!BH65)=TRUE,'Primary endpoint outcomes'!BH65,0)))</f>
        <v>30</v>
      </c>
      <c r="Q65" s="326">
        <f>IF(ISNUMBER('Primary endpoint outcomes'!CK65)=TRUE,'Primary endpoint outcomes'!CK65,(IF(ISNUMBER('Primary endpoint outcomes'!CN65)=TRUE,'Primary endpoint outcomes'!CN65,0)))</f>
        <v>0</v>
      </c>
      <c r="R65" s="326">
        <f>IF(ISNUMBER('Primary endpoint outcomes'!CL65)=TRUE,'Primary endpoint outcomes'!CL65,(IF(ISNUMBER('Primary endpoint outcomes'!CO65)=TRUE,'Primary endpoint outcomes'!CO65,0)))</f>
        <v>0</v>
      </c>
      <c r="S65" s="325">
        <f>IF(ISNUMBER('Primary endpoint outcomes'!CM65)=TRUE,'Primary endpoint outcomes'!CM65,(IF(ISNUMBER('Primary endpoint outcomes'!CP65)=TRUE,'Primary endpoint outcomes'!CP65,0)))</f>
        <v>0</v>
      </c>
      <c r="T65" s="326">
        <f>IF(ISNUMBER('Primary endpoint outcomes'!DS65)=TRUE,'Primary endpoint outcomes'!DS65,(IF(ISNUMBER('Primary endpoint outcomes'!DV65)=TRUE,'Primary endpoint outcomes'!DV65,0)))</f>
        <v>0</v>
      </c>
      <c r="U65" s="326">
        <f>IF(ISNUMBER('Primary endpoint outcomes'!DT65)=TRUE,'Primary endpoint outcomes'!DT65,(IF(ISNUMBER('Primary endpoint outcomes'!DW65)=TRUE,'Primary endpoint outcomes'!DW65,0)))</f>
        <v>0</v>
      </c>
      <c r="V65" s="326">
        <f>IF(ISNUMBER('Primary endpoint outcomes'!DU65)=TRUE,'Primary endpoint outcomes'!DU65,(IF(ISNUMBER('Primary endpoint outcomes'!DX65)=TRUE,'Primary endpoint outcomes'!DX65,0)))</f>
        <v>0</v>
      </c>
      <c r="W65" s="326">
        <f>IF(ISNUMBER('Primary endpoint outcomes'!FA65)=TRUE,'Primary endpoint outcomes'!FA65,(IF(ISNUMBER('Primary endpoint outcomes'!FD65)=TRUE,'Primary endpoint outcomes'!FD65,0)))</f>
        <v>0</v>
      </c>
      <c r="X65" s="326">
        <f>IF(ISNUMBER('Primary endpoint outcomes'!FB65)=TRUE,'Primary endpoint outcomes'!FB65,(IF(ISNUMBER('Primary endpoint outcomes'!FE65)=TRUE,'Primary endpoint outcomes'!FE65,0)))</f>
        <v>0</v>
      </c>
      <c r="Y65" s="326">
        <f>IF(ISNUMBER('Primary endpoint outcomes'!FC65)=TRUE,'Primary endpoint outcomes'!FC65,(IF(ISNUMBER('Primary endpoint outcomes'!FF65)=TRUE,'Primary endpoint outcomes'!FF65,0)))</f>
        <v>0</v>
      </c>
      <c r="Z65" s="150"/>
      <c r="AA65" s="151">
        <f t="shared" si="29"/>
        <v>31</v>
      </c>
      <c r="AB65" s="153">
        <f t="shared" si="30"/>
        <v>30</v>
      </c>
      <c r="AC65" s="153">
        <f t="shared" si="31"/>
        <v>874.80000000000007</v>
      </c>
      <c r="AD65" s="151">
        <f t="shared" si="32"/>
        <v>30</v>
      </c>
      <c r="AE65" s="153">
        <f t="shared" si="33"/>
        <v>29</v>
      </c>
      <c r="AF65" s="153">
        <f t="shared" si="34"/>
        <v>668.16</v>
      </c>
      <c r="AG65" s="151">
        <f t="shared" si="35"/>
        <v>0</v>
      </c>
      <c r="AH65" s="153">
        <f t="shared" si="36"/>
        <v>-1</v>
      </c>
      <c r="AI65" s="153">
        <f t="shared" si="37"/>
        <v>0</v>
      </c>
      <c r="AJ65" s="151">
        <f t="shared" si="38"/>
        <v>0</v>
      </c>
      <c r="AK65" s="153">
        <f t="shared" si="39"/>
        <v>-1</v>
      </c>
      <c r="AL65" s="153">
        <f t="shared" si="40"/>
        <v>0</v>
      </c>
      <c r="AM65" s="151">
        <f t="shared" si="41"/>
        <v>0</v>
      </c>
      <c r="AN65" s="153">
        <f t="shared" si="42"/>
        <v>-1</v>
      </c>
      <c r="AO65" s="153">
        <f t="shared" si="43"/>
        <v>0</v>
      </c>
      <c r="AP65" s="153">
        <f t="shared" si="44"/>
        <v>59</v>
      </c>
      <c r="AQ65" s="153">
        <f t="shared" si="45"/>
        <v>1542.96</v>
      </c>
      <c r="AR65" s="153">
        <f t="shared" si="46"/>
        <v>32.508196721311478</v>
      </c>
      <c r="AS65" s="153">
        <f t="shared" si="47"/>
        <v>5.1138893620002834</v>
      </c>
      <c r="AT65" s="153">
        <f t="shared" si="48"/>
        <v>61</v>
      </c>
      <c r="AU65" s="16"/>
      <c r="AY65" s="65"/>
      <c r="AZ65" s="65"/>
    </row>
    <row r="66" spans="1:52" ht="15.75" x14ac:dyDescent="0.25">
      <c r="A66" s="152" t="str">
        <f>'Primary endpoint outcomes'!A66</f>
        <v>Bhargava 2012</v>
      </c>
      <c r="B66" s="152" t="str">
        <f>CONCATENATE('Primary endpoint outcomes'!S66,'Primary endpoint outcomes'!T66)</f>
        <v>HAMD17</v>
      </c>
      <c r="C66" s="154">
        <f t="shared" si="21"/>
        <v>26.465</v>
      </c>
      <c r="D66" s="154">
        <f t="shared" si="22"/>
        <v>2.0663615366145391</v>
      </c>
      <c r="E66" s="154">
        <f t="shared" si="23"/>
        <v>60</v>
      </c>
      <c r="F66" s="21" t="str">
        <f t="shared" si="24"/>
        <v>YES</v>
      </c>
      <c r="G66" s="21" t="str">
        <f t="shared" si="25"/>
        <v>NO</v>
      </c>
      <c r="H66" s="155">
        <f t="shared" si="26"/>
        <v>0.99999979521740912</v>
      </c>
      <c r="I66" s="155">
        <f t="shared" si="27"/>
        <v>2.0478259088463346E-7</v>
      </c>
      <c r="J66" s="318">
        <f t="shared" si="28"/>
        <v>1</v>
      </c>
      <c r="K66" s="326">
        <f>IF(ISNUMBER('Primary endpoint outcomes'!U66)=TRUE,'Primary endpoint outcomes'!U66,(IF(ISNUMBER('Primary endpoint outcomes'!X66)=TRUE,'Primary endpoint outcomes'!X66,0)))</f>
        <v>25.93</v>
      </c>
      <c r="L66" s="326">
        <f>IF(ISNUMBER('Primary endpoint outcomes'!V66)=TRUE,'Primary endpoint outcomes'!V66,(IF(ISNUMBER('Primary endpoint outcomes'!Y66)=TRUE,'Primary endpoint outcomes'!Y66,0)))</f>
        <v>1.21</v>
      </c>
      <c r="M66" s="325">
        <f>IF(ISNUMBER('Primary endpoint outcomes'!W66)=TRUE,'Primary endpoint outcomes'!W66,(IF(ISNUMBER('Primary endpoint outcomes'!Z66)=TRUE,'Primary endpoint outcomes'!Z66,0)))</f>
        <v>30</v>
      </c>
      <c r="N66" s="326">
        <f>IF(ISNUMBER('Primary endpoint outcomes'!BC66)=TRUE,'Primary endpoint outcomes'!BC66,(IF(ISNUMBER('Primary endpoint outcomes'!BF66)=TRUE,'Primary endpoint outcomes'!BF66,0)))</f>
        <v>27</v>
      </c>
      <c r="O66" s="325">
        <f>IF(ISNUMBER('Primary endpoint outcomes'!BD66)=TRUE,'Primary endpoint outcomes'!BD66,(IF(ISNUMBER('Primary endpoint outcomes'!BG66)=TRUE,'Primary endpoint outcomes'!BG66,0)))</f>
        <v>2.66</v>
      </c>
      <c r="P66" s="325">
        <f>IF(ISNUMBER('Primary endpoint outcomes'!BE66)=TRUE,'Primary endpoint outcomes'!BE66,(IF(ISNUMBER('Primary endpoint outcomes'!BH66)=TRUE,'Primary endpoint outcomes'!BH66,0)))</f>
        <v>30</v>
      </c>
      <c r="Q66" s="326">
        <f>IF(ISNUMBER('Primary endpoint outcomes'!CK66)=TRUE,'Primary endpoint outcomes'!CK66,(IF(ISNUMBER('Primary endpoint outcomes'!CN66)=TRUE,'Primary endpoint outcomes'!CN66,0)))</f>
        <v>0</v>
      </c>
      <c r="R66" s="326">
        <f>IF(ISNUMBER('Primary endpoint outcomes'!CL66)=TRUE,'Primary endpoint outcomes'!CL66,(IF(ISNUMBER('Primary endpoint outcomes'!CO66)=TRUE,'Primary endpoint outcomes'!CO66,0)))</f>
        <v>0</v>
      </c>
      <c r="S66" s="325">
        <f>IF(ISNUMBER('Primary endpoint outcomes'!CM66)=TRUE,'Primary endpoint outcomes'!CM66,(IF(ISNUMBER('Primary endpoint outcomes'!CP66)=TRUE,'Primary endpoint outcomes'!CP66,0)))</f>
        <v>0</v>
      </c>
      <c r="T66" s="326">
        <f>IF(ISNUMBER('Primary endpoint outcomes'!DS66)=TRUE,'Primary endpoint outcomes'!DS66,(IF(ISNUMBER('Primary endpoint outcomes'!DV66)=TRUE,'Primary endpoint outcomes'!DV66,0)))</f>
        <v>0</v>
      </c>
      <c r="U66" s="326">
        <f>IF(ISNUMBER('Primary endpoint outcomes'!DT66)=TRUE,'Primary endpoint outcomes'!DT66,(IF(ISNUMBER('Primary endpoint outcomes'!DW66)=TRUE,'Primary endpoint outcomes'!DW66,0)))</f>
        <v>0</v>
      </c>
      <c r="V66" s="326">
        <f>IF(ISNUMBER('Primary endpoint outcomes'!DU66)=TRUE,'Primary endpoint outcomes'!DU66,(IF(ISNUMBER('Primary endpoint outcomes'!DX66)=TRUE,'Primary endpoint outcomes'!DX66,0)))</f>
        <v>0</v>
      </c>
      <c r="W66" s="326">
        <f>IF(ISNUMBER('Primary endpoint outcomes'!FA66)=TRUE,'Primary endpoint outcomes'!FA66,(IF(ISNUMBER('Primary endpoint outcomes'!FD66)=TRUE,'Primary endpoint outcomes'!FD66,0)))</f>
        <v>0</v>
      </c>
      <c r="X66" s="326">
        <f>IF(ISNUMBER('Primary endpoint outcomes'!FB66)=TRUE,'Primary endpoint outcomes'!FB66,(IF(ISNUMBER('Primary endpoint outcomes'!FE66)=TRUE,'Primary endpoint outcomes'!FE66,0)))</f>
        <v>0</v>
      </c>
      <c r="Y66" s="326">
        <f>IF(ISNUMBER('Primary endpoint outcomes'!FC66)=TRUE,'Primary endpoint outcomes'!FC66,(IF(ISNUMBER('Primary endpoint outcomes'!FF66)=TRUE,'Primary endpoint outcomes'!FF66,0)))</f>
        <v>0</v>
      </c>
      <c r="Z66" s="150"/>
      <c r="AA66" s="151">
        <f t="shared" si="29"/>
        <v>30</v>
      </c>
      <c r="AB66" s="153">
        <f t="shared" si="30"/>
        <v>29</v>
      </c>
      <c r="AC66" s="153">
        <f t="shared" si="31"/>
        <v>42.4589</v>
      </c>
      <c r="AD66" s="151">
        <f t="shared" si="32"/>
        <v>30</v>
      </c>
      <c r="AE66" s="153">
        <f t="shared" si="33"/>
        <v>29</v>
      </c>
      <c r="AF66" s="153">
        <f t="shared" si="34"/>
        <v>205.19240000000002</v>
      </c>
      <c r="AG66" s="151">
        <f t="shared" si="35"/>
        <v>0</v>
      </c>
      <c r="AH66" s="153">
        <f t="shared" si="36"/>
        <v>-1</v>
      </c>
      <c r="AI66" s="153">
        <f t="shared" si="37"/>
        <v>0</v>
      </c>
      <c r="AJ66" s="151">
        <f t="shared" si="38"/>
        <v>0</v>
      </c>
      <c r="AK66" s="153">
        <f t="shared" si="39"/>
        <v>-1</v>
      </c>
      <c r="AL66" s="153">
        <f t="shared" si="40"/>
        <v>0</v>
      </c>
      <c r="AM66" s="151">
        <f t="shared" si="41"/>
        <v>0</v>
      </c>
      <c r="AN66" s="153">
        <f t="shared" si="42"/>
        <v>-1</v>
      </c>
      <c r="AO66" s="153">
        <f t="shared" si="43"/>
        <v>0</v>
      </c>
      <c r="AP66" s="153">
        <f t="shared" si="44"/>
        <v>58</v>
      </c>
      <c r="AQ66" s="153">
        <f t="shared" si="45"/>
        <v>247.65130000000002</v>
      </c>
      <c r="AR66" s="153">
        <f t="shared" si="46"/>
        <v>26.465</v>
      </c>
      <c r="AS66" s="153">
        <f t="shared" si="47"/>
        <v>2.0663615366145391</v>
      </c>
      <c r="AT66" s="153">
        <f t="shared" si="48"/>
        <v>60</v>
      </c>
      <c r="AU66" s="16"/>
      <c r="AY66" s="65"/>
      <c r="AZ66" s="65"/>
    </row>
    <row r="67" spans="1:52" ht="15.75" x14ac:dyDescent="0.25">
      <c r="A67" s="152" t="str">
        <f>'Primary endpoint outcomes'!A67</f>
        <v>Bielski 2004</v>
      </c>
      <c r="B67" s="152" t="str">
        <f>CONCATENATE('Primary endpoint outcomes'!S67,'Primary endpoint outcomes'!T67)</f>
        <v>MADRS10</v>
      </c>
      <c r="C67" s="154">
        <f t="shared" si="21"/>
        <v>30.348205128205127</v>
      </c>
      <c r="D67" s="154">
        <f t="shared" si="22"/>
        <v>4.8052001193008076</v>
      </c>
      <c r="E67" s="154">
        <f t="shared" si="23"/>
        <v>195</v>
      </c>
      <c r="F67" s="21" t="str">
        <f t="shared" si="24"/>
        <v>YES</v>
      </c>
      <c r="G67" s="21" t="str">
        <f t="shared" si="25"/>
        <v>NO</v>
      </c>
      <c r="H67" s="155">
        <f t="shared" si="26"/>
        <v>0.958835288214126</v>
      </c>
      <c r="I67" s="155">
        <f t="shared" si="27"/>
        <v>4.1164711785873997E-2</v>
      </c>
      <c r="J67" s="318">
        <f t="shared" si="28"/>
        <v>1</v>
      </c>
      <c r="K67" s="326">
        <f>IF(ISNUMBER('Primary endpoint outcomes'!U67)=TRUE,'Primary endpoint outcomes'!U67,(IF(ISNUMBER('Primary endpoint outcomes'!X67)=TRUE,'Primary endpoint outcomes'!X67,0)))</f>
        <v>30.7</v>
      </c>
      <c r="L67" s="326">
        <f>IF(ISNUMBER('Primary endpoint outcomes'!V67)=TRUE,'Primary endpoint outcomes'!V67,(IF(ISNUMBER('Primary endpoint outcomes'!Y67)=TRUE,'Primary endpoint outcomes'!Y67,0)))</f>
        <v>4.5999999999999996</v>
      </c>
      <c r="M67" s="325">
        <f>IF(ISNUMBER('Primary endpoint outcomes'!W67)=TRUE,'Primary endpoint outcomes'!W67,(IF(ISNUMBER('Primary endpoint outcomes'!Z67)=TRUE,'Primary endpoint outcomes'!Z67,0)))</f>
        <v>97</v>
      </c>
      <c r="N67" s="326">
        <f>IF(ISNUMBER('Primary endpoint outcomes'!BC67)=TRUE,'Primary endpoint outcomes'!BC67,(IF(ISNUMBER('Primary endpoint outcomes'!BF67)=TRUE,'Primary endpoint outcomes'!BF67,0)))</f>
        <v>30</v>
      </c>
      <c r="O67" s="325">
        <f>IF(ISNUMBER('Primary endpoint outcomes'!BD67)=TRUE,'Primary endpoint outcomes'!BD67,(IF(ISNUMBER('Primary endpoint outcomes'!BG67)=TRUE,'Primary endpoint outcomes'!BG67,0)))</f>
        <v>5</v>
      </c>
      <c r="P67" s="325">
        <f>IF(ISNUMBER('Primary endpoint outcomes'!BE67)=TRUE,'Primary endpoint outcomes'!BE67,(IF(ISNUMBER('Primary endpoint outcomes'!BH67)=TRUE,'Primary endpoint outcomes'!BH67,0)))</f>
        <v>98</v>
      </c>
      <c r="Q67" s="326">
        <f>IF(ISNUMBER('Primary endpoint outcomes'!CK67)=TRUE,'Primary endpoint outcomes'!CK67,(IF(ISNUMBER('Primary endpoint outcomes'!CN67)=TRUE,'Primary endpoint outcomes'!CN67,0)))</f>
        <v>0</v>
      </c>
      <c r="R67" s="326">
        <f>IF(ISNUMBER('Primary endpoint outcomes'!CL67)=TRUE,'Primary endpoint outcomes'!CL67,(IF(ISNUMBER('Primary endpoint outcomes'!CO67)=TRUE,'Primary endpoint outcomes'!CO67,0)))</f>
        <v>0</v>
      </c>
      <c r="S67" s="325">
        <f>IF(ISNUMBER('Primary endpoint outcomes'!CM67)=TRUE,'Primary endpoint outcomes'!CM67,(IF(ISNUMBER('Primary endpoint outcomes'!CP67)=TRUE,'Primary endpoint outcomes'!CP67,0)))</f>
        <v>0</v>
      </c>
      <c r="T67" s="326">
        <f>IF(ISNUMBER('Primary endpoint outcomes'!DS67)=TRUE,'Primary endpoint outcomes'!DS67,(IF(ISNUMBER('Primary endpoint outcomes'!DV67)=TRUE,'Primary endpoint outcomes'!DV67,0)))</f>
        <v>0</v>
      </c>
      <c r="U67" s="326">
        <f>IF(ISNUMBER('Primary endpoint outcomes'!DT67)=TRUE,'Primary endpoint outcomes'!DT67,(IF(ISNUMBER('Primary endpoint outcomes'!DW67)=TRUE,'Primary endpoint outcomes'!DW67,0)))</f>
        <v>0</v>
      </c>
      <c r="V67" s="326">
        <f>IF(ISNUMBER('Primary endpoint outcomes'!DU67)=TRUE,'Primary endpoint outcomes'!DU67,(IF(ISNUMBER('Primary endpoint outcomes'!DX67)=TRUE,'Primary endpoint outcomes'!DX67,0)))</f>
        <v>0</v>
      </c>
      <c r="W67" s="326">
        <f>IF(ISNUMBER('Primary endpoint outcomes'!FA67)=TRUE,'Primary endpoint outcomes'!FA67,(IF(ISNUMBER('Primary endpoint outcomes'!FD67)=TRUE,'Primary endpoint outcomes'!FD67,0)))</f>
        <v>0</v>
      </c>
      <c r="X67" s="326">
        <f>IF(ISNUMBER('Primary endpoint outcomes'!FB67)=TRUE,'Primary endpoint outcomes'!FB67,(IF(ISNUMBER('Primary endpoint outcomes'!FE67)=TRUE,'Primary endpoint outcomes'!FE67,0)))</f>
        <v>0</v>
      </c>
      <c r="Y67" s="326">
        <f>IF(ISNUMBER('Primary endpoint outcomes'!FC67)=TRUE,'Primary endpoint outcomes'!FC67,(IF(ISNUMBER('Primary endpoint outcomes'!FF67)=TRUE,'Primary endpoint outcomes'!FF67,0)))</f>
        <v>0</v>
      </c>
      <c r="Z67" s="150"/>
      <c r="AA67" s="151">
        <f t="shared" si="29"/>
        <v>97</v>
      </c>
      <c r="AB67" s="153">
        <f t="shared" si="30"/>
        <v>96</v>
      </c>
      <c r="AC67" s="153">
        <f t="shared" si="31"/>
        <v>2031.3599999999997</v>
      </c>
      <c r="AD67" s="151">
        <f t="shared" si="32"/>
        <v>98</v>
      </c>
      <c r="AE67" s="153">
        <f t="shared" si="33"/>
        <v>97</v>
      </c>
      <c r="AF67" s="153">
        <f t="shared" si="34"/>
        <v>2425</v>
      </c>
      <c r="AG67" s="151">
        <f t="shared" si="35"/>
        <v>0</v>
      </c>
      <c r="AH67" s="153">
        <f t="shared" si="36"/>
        <v>-1</v>
      </c>
      <c r="AI67" s="153">
        <f t="shared" si="37"/>
        <v>0</v>
      </c>
      <c r="AJ67" s="151">
        <f t="shared" si="38"/>
        <v>0</v>
      </c>
      <c r="AK67" s="153">
        <f t="shared" si="39"/>
        <v>-1</v>
      </c>
      <c r="AL67" s="153">
        <f t="shared" si="40"/>
        <v>0</v>
      </c>
      <c r="AM67" s="151">
        <f t="shared" si="41"/>
        <v>0</v>
      </c>
      <c r="AN67" s="153">
        <f t="shared" si="42"/>
        <v>-1</v>
      </c>
      <c r="AO67" s="153">
        <f t="shared" si="43"/>
        <v>0</v>
      </c>
      <c r="AP67" s="153">
        <f t="shared" si="44"/>
        <v>193</v>
      </c>
      <c r="AQ67" s="153">
        <f t="shared" si="45"/>
        <v>4456.3599999999997</v>
      </c>
      <c r="AR67" s="153">
        <f t="shared" si="46"/>
        <v>30.348205128205127</v>
      </c>
      <c r="AS67" s="153">
        <f t="shared" si="47"/>
        <v>4.8052001193008076</v>
      </c>
      <c r="AT67" s="153">
        <f t="shared" si="48"/>
        <v>195</v>
      </c>
      <c r="AU67" s="16"/>
      <c r="AY67" s="65"/>
      <c r="AZ67" s="65"/>
    </row>
    <row r="68" spans="1:52" ht="15.75" x14ac:dyDescent="0.25">
      <c r="A68" s="152" t="str">
        <f>'Primary endpoint outcomes'!A68</f>
        <v>Binnemann 2008</v>
      </c>
      <c r="B68" s="152" t="str">
        <f>CONCATENATE('Primary endpoint outcomes'!S68,'Primary endpoint outcomes'!T68)</f>
        <v>HAMD17</v>
      </c>
      <c r="C68" s="154">
        <f t="shared" si="21"/>
        <v>23.42704918032787</v>
      </c>
      <c r="D68" s="154">
        <f t="shared" si="22"/>
        <v>4.0094244905924734</v>
      </c>
      <c r="E68" s="154">
        <f t="shared" si="23"/>
        <v>61</v>
      </c>
      <c r="F68" s="21" t="str">
        <f t="shared" si="24"/>
        <v>YES</v>
      </c>
      <c r="G68" s="21" t="str">
        <f t="shared" si="25"/>
        <v>NO</v>
      </c>
      <c r="H68" s="155">
        <f t="shared" si="26"/>
        <v>0.96801564083956038</v>
      </c>
      <c r="I68" s="155">
        <f t="shared" si="27"/>
        <v>3.1984359160439624E-2</v>
      </c>
      <c r="J68" s="318">
        <f t="shared" si="28"/>
        <v>1</v>
      </c>
      <c r="K68" s="326">
        <f>IF(ISNUMBER('Primary endpoint outcomes'!U68)=TRUE,'Primary endpoint outcomes'!U68,(IF(ISNUMBER('Primary endpoint outcomes'!X68)=TRUE,'Primary endpoint outcomes'!X68,0)))</f>
        <v>23.3</v>
      </c>
      <c r="L68" s="326">
        <f>IF(ISNUMBER('Primary endpoint outcomes'!V68)=TRUE,'Primary endpoint outcomes'!V68,(IF(ISNUMBER('Primary endpoint outcomes'!Y68)=TRUE,'Primary endpoint outcomes'!Y68,0)))</f>
        <v>4.08</v>
      </c>
      <c r="M68" s="325">
        <f>IF(ISNUMBER('Primary endpoint outcomes'!W68)=TRUE,'Primary endpoint outcomes'!W68,(IF(ISNUMBER('Primary endpoint outcomes'!Z68)=TRUE,'Primary endpoint outcomes'!Z68,0)))</f>
        <v>30</v>
      </c>
      <c r="N68" s="326">
        <f>IF(ISNUMBER('Primary endpoint outcomes'!BC68)=TRUE,'Primary endpoint outcomes'!BC68,(IF(ISNUMBER('Primary endpoint outcomes'!BF68)=TRUE,'Primary endpoint outcomes'!BF68,0)))</f>
        <v>23.55</v>
      </c>
      <c r="O68" s="325">
        <f>IF(ISNUMBER('Primary endpoint outcomes'!BD68)=TRUE,'Primary endpoint outcomes'!BD68,(IF(ISNUMBER('Primary endpoint outcomes'!BG68)=TRUE,'Primary endpoint outcomes'!BG68,0)))</f>
        <v>3.94</v>
      </c>
      <c r="P68" s="325">
        <f>IF(ISNUMBER('Primary endpoint outcomes'!BE68)=TRUE,'Primary endpoint outcomes'!BE68,(IF(ISNUMBER('Primary endpoint outcomes'!BH68)=TRUE,'Primary endpoint outcomes'!BH68,0)))</f>
        <v>31</v>
      </c>
      <c r="Q68" s="326">
        <f>IF(ISNUMBER('Primary endpoint outcomes'!CK68)=TRUE,'Primary endpoint outcomes'!CK68,(IF(ISNUMBER('Primary endpoint outcomes'!CN68)=TRUE,'Primary endpoint outcomes'!CN68,0)))</f>
        <v>0</v>
      </c>
      <c r="R68" s="326">
        <f>IF(ISNUMBER('Primary endpoint outcomes'!CL68)=TRUE,'Primary endpoint outcomes'!CL68,(IF(ISNUMBER('Primary endpoint outcomes'!CO68)=TRUE,'Primary endpoint outcomes'!CO68,0)))</f>
        <v>0</v>
      </c>
      <c r="S68" s="325">
        <f>IF(ISNUMBER('Primary endpoint outcomes'!CM68)=TRUE,'Primary endpoint outcomes'!CM68,(IF(ISNUMBER('Primary endpoint outcomes'!CP68)=TRUE,'Primary endpoint outcomes'!CP68,0)))</f>
        <v>0</v>
      </c>
      <c r="T68" s="326">
        <f>IF(ISNUMBER('Primary endpoint outcomes'!DS68)=TRUE,'Primary endpoint outcomes'!DS68,(IF(ISNUMBER('Primary endpoint outcomes'!DV68)=TRUE,'Primary endpoint outcomes'!DV68,0)))</f>
        <v>0</v>
      </c>
      <c r="U68" s="326">
        <f>IF(ISNUMBER('Primary endpoint outcomes'!DT68)=TRUE,'Primary endpoint outcomes'!DT68,(IF(ISNUMBER('Primary endpoint outcomes'!DW68)=TRUE,'Primary endpoint outcomes'!DW68,0)))</f>
        <v>0</v>
      </c>
      <c r="V68" s="326">
        <f>IF(ISNUMBER('Primary endpoint outcomes'!DU68)=TRUE,'Primary endpoint outcomes'!DU68,(IF(ISNUMBER('Primary endpoint outcomes'!DX68)=TRUE,'Primary endpoint outcomes'!DX68,0)))</f>
        <v>0</v>
      </c>
      <c r="W68" s="326">
        <f>IF(ISNUMBER('Primary endpoint outcomes'!FA68)=TRUE,'Primary endpoint outcomes'!FA68,(IF(ISNUMBER('Primary endpoint outcomes'!FD68)=TRUE,'Primary endpoint outcomes'!FD68,0)))</f>
        <v>0</v>
      </c>
      <c r="X68" s="326">
        <f>IF(ISNUMBER('Primary endpoint outcomes'!FB68)=TRUE,'Primary endpoint outcomes'!FB68,(IF(ISNUMBER('Primary endpoint outcomes'!FE68)=TRUE,'Primary endpoint outcomes'!FE68,0)))</f>
        <v>0</v>
      </c>
      <c r="Y68" s="326">
        <f>IF(ISNUMBER('Primary endpoint outcomes'!FC68)=TRUE,'Primary endpoint outcomes'!FC68,(IF(ISNUMBER('Primary endpoint outcomes'!FF68)=TRUE,'Primary endpoint outcomes'!FF68,0)))</f>
        <v>0</v>
      </c>
      <c r="Z68" s="150"/>
      <c r="AA68" s="151">
        <f t="shared" si="29"/>
        <v>30</v>
      </c>
      <c r="AB68" s="153">
        <f t="shared" si="30"/>
        <v>29</v>
      </c>
      <c r="AC68" s="153">
        <f t="shared" si="31"/>
        <v>482.74559999999997</v>
      </c>
      <c r="AD68" s="151">
        <f t="shared" si="32"/>
        <v>31</v>
      </c>
      <c r="AE68" s="153">
        <f t="shared" si="33"/>
        <v>30</v>
      </c>
      <c r="AF68" s="153">
        <f t="shared" si="34"/>
        <v>465.70800000000003</v>
      </c>
      <c r="AG68" s="151">
        <f t="shared" si="35"/>
        <v>0</v>
      </c>
      <c r="AH68" s="153">
        <f t="shared" si="36"/>
        <v>-1</v>
      </c>
      <c r="AI68" s="153">
        <f t="shared" si="37"/>
        <v>0</v>
      </c>
      <c r="AJ68" s="151">
        <f t="shared" si="38"/>
        <v>0</v>
      </c>
      <c r="AK68" s="153">
        <f t="shared" si="39"/>
        <v>-1</v>
      </c>
      <c r="AL68" s="153">
        <f t="shared" si="40"/>
        <v>0</v>
      </c>
      <c r="AM68" s="151">
        <f t="shared" si="41"/>
        <v>0</v>
      </c>
      <c r="AN68" s="153">
        <f t="shared" si="42"/>
        <v>-1</v>
      </c>
      <c r="AO68" s="153">
        <f t="shared" si="43"/>
        <v>0</v>
      </c>
      <c r="AP68" s="153">
        <f t="shared" si="44"/>
        <v>59</v>
      </c>
      <c r="AQ68" s="153">
        <f t="shared" si="45"/>
        <v>948.45360000000005</v>
      </c>
      <c r="AR68" s="153">
        <f t="shared" si="46"/>
        <v>23.42704918032787</v>
      </c>
      <c r="AS68" s="153">
        <f t="shared" si="47"/>
        <v>4.0094244905924734</v>
      </c>
      <c r="AT68" s="153">
        <f t="shared" si="48"/>
        <v>61</v>
      </c>
      <c r="AU68" s="16"/>
      <c r="AY68" s="65"/>
      <c r="AZ68" s="65"/>
    </row>
    <row r="69" spans="1:52" ht="15.75" x14ac:dyDescent="0.25">
      <c r="A69" s="152" t="str">
        <f>'Primary endpoint outcomes'!A69</f>
        <v>Bjerkenstedt 2005</v>
      </c>
      <c r="B69" s="152" t="str">
        <f>CONCATENATE('Primary endpoint outcomes'!S69,'Primary endpoint outcomes'!T69)</f>
        <v>HAMD21</v>
      </c>
      <c r="C69" s="154">
        <f t="shared" si="21"/>
        <v>24.506422018348623</v>
      </c>
      <c r="D69" s="154">
        <f t="shared" si="22"/>
        <v>4.1785052999913823</v>
      </c>
      <c r="E69" s="154">
        <f t="shared" si="23"/>
        <v>109</v>
      </c>
      <c r="F69" s="21" t="str">
        <f t="shared" si="24"/>
        <v>YES</v>
      </c>
      <c r="G69" s="21" t="str">
        <f t="shared" si="25"/>
        <v>NO</v>
      </c>
      <c r="H69" s="155">
        <f t="shared" si="26"/>
        <v>0.97911262613643335</v>
      </c>
      <c r="I69" s="155">
        <f t="shared" si="27"/>
        <v>2.0887373863566649E-2</v>
      </c>
      <c r="J69" s="318">
        <f t="shared" si="28"/>
        <v>1</v>
      </c>
      <c r="K69" s="326">
        <f>IF(ISNUMBER('Primary endpoint outcomes'!U69)=TRUE,'Primary endpoint outcomes'!U69,(IF(ISNUMBER('Primary endpoint outcomes'!X69)=TRUE,'Primary endpoint outcomes'!X69,0)))</f>
        <v>23.8</v>
      </c>
      <c r="L69" s="326">
        <f>IF(ISNUMBER('Primary endpoint outcomes'!V69)=TRUE,'Primary endpoint outcomes'!V69,(IF(ISNUMBER('Primary endpoint outcomes'!Y69)=TRUE,'Primary endpoint outcomes'!Y69,0)))</f>
        <v>3.7</v>
      </c>
      <c r="M69" s="325">
        <f>IF(ISNUMBER('Primary endpoint outcomes'!W69)=TRUE,'Primary endpoint outcomes'!W69,(IF(ISNUMBER('Primary endpoint outcomes'!Z69)=TRUE,'Primary endpoint outcomes'!Z69,0)))</f>
        <v>54</v>
      </c>
      <c r="N69" s="326">
        <f>IF(ISNUMBER('Primary endpoint outcomes'!BC69)=TRUE,'Primary endpoint outcomes'!BC69,(IF(ISNUMBER('Primary endpoint outcomes'!BF69)=TRUE,'Primary endpoint outcomes'!BF69,0)))</f>
        <v>25.2</v>
      </c>
      <c r="O69" s="325">
        <f>IF(ISNUMBER('Primary endpoint outcomes'!BD69)=TRUE,'Primary endpoint outcomes'!BD69,(IF(ISNUMBER('Primary endpoint outcomes'!BG69)=TRUE,'Primary endpoint outcomes'!BG69,0)))</f>
        <v>4.5999999999999996</v>
      </c>
      <c r="P69" s="325">
        <f>IF(ISNUMBER('Primary endpoint outcomes'!BE69)=TRUE,'Primary endpoint outcomes'!BE69,(IF(ISNUMBER('Primary endpoint outcomes'!BH69)=TRUE,'Primary endpoint outcomes'!BH69,0)))</f>
        <v>55</v>
      </c>
      <c r="Q69" s="326">
        <f>IF(ISNUMBER('Primary endpoint outcomes'!CK69)=TRUE,'Primary endpoint outcomes'!CK69,(IF(ISNUMBER('Primary endpoint outcomes'!CN69)=TRUE,'Primary endpoint outcomes'!CN69,0)))</f>
        <v>0</v>
      </c>
      <c r="R69" s="326">
        <f>IF(ISNUMBER('Primary endpoint outcomes'!CL69)=TRUE,'Primary endpoint outcomes'!CL69,(IF(ISNUMBER('Primary endpoint outcomes'!CO69)=TRUE,'Primary endpoint outcomes'!CO69,0)))</f>
        <v>0</v>
      </c>
      <c r="S69" s="325">
        <f>IF(ISNUMBER('Primary endpoint outcomes'!CM69)=TRUE,'Primary endpoint outcomes'!CM69,(IF(ISNUMBER('Primary endpoint outcomes'!CP69)=TRUE,'Primary endpoint outcomes'!CP69,0)))</f>
        <v>0</v>
      </c>
      <c r="T69" s="326">
        <f>IF(ISNUMBER('Primary endpoint outcomes'!DS69)=TRUE,'Primary endpoint outcomes'!DS69,(IF(ISNUMBER('Primary endpoint outcomes'!DV69)=TRUE,'Primary endpoint outcomes'!DV69,0)))</f>
        <v>0</v>
      </c>
      <c r="U69" s="326">
        <f>IF(ISNUMBER('Primary endpoint outcomes'!DT69)=TRUE,'Primary endpoint outcomes'!DT69,(IF(ISNUMBER('Primary endpoint outcomes'!DW69)=TRUE,'Primary endpoint outcomes'!DW69,0)))</f>
        <v>0</v>
      </c>
      <c r="V69" s="326">
        <f>IF(ISNUMBER('Primary endpoint outcomes'!DU69)=TRUE,'Primary endpoint outcomes'!DU69,(IF(ISNUMBER('Primary endpoint outcomes'!DX69)=TRUE,'Primary endpoint outcomes'!DX69,0)))</f>
        <v>0</v>
      </c>
      <c r="W69" s="326">
        <f>IF(ISNUMBER('Primary endpoint outcomes'!FA69)=TRUE,'Primary endpoint outcomes'!FA69,(IF(ISNUMBER('Primary endpoint outcomes'!FD69)=TRUE,'Primary endpoint outcomes'!FD69,0)))</f>
        <v>0</v>
      </c>
      <c r="X69" s="326">
        <f>IF(ISNUMBER('Primary endpoint outcomes'!FB69)=TRUE,'Primary endpoint outcomes'!FB69,(IF(ISNUMBER('Primary endpoint outcomes'!FE69)=TRUE,'Primary endpoint outcomes'!FE69,0)))</f>
        <v>0</v>
      </c>
      <c r="Y69" s="326">
        <f>IF(ISNUMBER('Primary endpoint outcomes'!FC69)=TRUE,'Primary endpoint outcomes'!FC69,(IF(ISNUMBER('Primary endpoint outcomes'!FF69)=TRUE,'Primary endpoint outcomes'!FF69,0)))</f>
        <v>0</v>
      </c>
      <c r="Z69" s="150"/>
      <c r="AA69" s="151">
        <f t="shared" si="29"/>
        <v>54</v>
      </c>
      <c r="AB69" s="153">
        <f t="shared" si="30"/>
        <v>53</v>
      </c>
      <c r="AC69" s="153">
        <f t="shared" si="31"/>
        <v>725.57</v>
      </c>
      <c r="AD69" s="151">
        <f t="shared" si="32"/>
        <v>55</v>
      </c>
      <c r="AE69" s="153">
        <f t="shared" si="33"/>
        <v>54</v>
      </c>
      <c r="AF69" s="153">
        <f t="shared" si="34"/>
        <v>1142.6399999999999</v>
      </c>
      <c r="AG69" s="151">
        <f t="shared" si="35"/>
        <v>0</v>
      </c>
      <c r="AH69" s="153">
        <f t="shared" si="36"/>
        <v>-1</v>
      </c>
      <c r="AI69" s="153">
        <f t="shared" si="37"/>
        <v>0</v>
      </c>
      <c r="AJ69" s="151">
        <f t="shared" si="38"/>
        <v>0</v>
      </c>
      <c r="AK69" s="153">
        <f t="shared" si="39"/>
        <v>-1</v>
      </c>
      <c r="AL69" s="153">
        <f t="shared" si="40"/>
        <v>0</v>
      </c>
      <c r="AM69" s="151">
        <f t="shared" si="41"/>
        <v>0</v>
      </c>
      <c r="AN69" s="153">
        <f t="shared" si="42"/>
        <v>-1</v>
      </c>
      <c r="AO69" s="153">
        <f t="shared" si="43"/>
        <v>0</v>
      </c>
      <c r="AP69" s="153">
        <f t="shared" si="44"/>
        <v>107</v>
      </c>
      <c r="AQ69" s="153">
        <f t="shared" si="45"/>
        <v>1868.21</v>
      </c>
      <c r="AR69" s="153">
        <f t="shared" si="46"/>
        <v>24.506422018348623</v>
      </c>
      <c r="AS69" s="153">
        <f t="shared" si="47"/>
        <v>4.1785052999913823</v>
      </c>
      <c r="AT69" s="153">
        <f t="shared" si="48"/>
        <v>109</v>
      </c>
      <c r="AU69" s="16"/>
      <c r="AY69" s="65"/>
      <c r="AZ69" s="65"/>
    </row>
    <row r="70" spans="1:52" ht="15.75" x14ac:dyDescent="0.25">
      <c r="A70" s="152" t="str">
        <f>'Primary endpoint outcomes'!A70</f>
        <v>Blackburn 1981</v>
      </c>
      <c r="B70" s="152" t="str">
        <f>CONCATENATE('Primary endpoint outcomes'!S70,'Primary endpoint outcomes'!T70)</f>
        <v>HAMD17</v>
      </c>
      <c r="C70" s="154">
        <f t="shared" ref="C70:C133" si="49">IF(ISBLANK(K70)=TRUE,"",IF(ISBLANK(N70)=TRUE,"",IF(ISBLANK(Q70)=TRUE,"",AR70)))</f>
        <v>18.981249999999999</v>
      </c>
      <c r="D70" s="154">
        <f t="shared" ref="D70:D133" si="50">IF(ISBLANK(L70)=TRUE, "", IF(ISBLANK(O70)=TRUE,"",IF(ISBLANK(S70)=TRUE,"",AS70)))</f>
        <v>4.2535424002611837</v>
      </c>
      <c r="E70" s="154">
        <f t="shared" ref="E70:E133" si="51">IF(ISBLANK(K70)=TRUE, "", AT70)</f>
        <v>64</v>
      </c>
      <c r="F70" s="21" t="str">
        <f t="shared" ref="F70:F133" si="52">IF(C70&gt;=(VLOOKUP(B70,$AV$5:$AW$18,2,0)),"YES","NO")</f>
        <v>YES</v>
      </c>
      <c r="G70" s="21" t="str">
        <f t="shared" ref="G70:G133" si="53">IF(C70&lt;(VLOOKUP(B70,$AV$5:$AW$18,2,0)),"YES","NO")</f>
        <v>NO</v>
      </c>
      <c r="H70" s="155">
        <f t="shared" ref="H70:H133" si="54">1-NORMDIST((VLOOKUP(B70,$AV$5:$AW$18,2,0)),C70,D70,TRUE)</f>
        <v>0.75831304229667551</v>
      </c>
      <c r="I70" s="155">
        <f t="shared" ref="I70:I133" si="55">1-H70</f>
        <v>0.24168695770332449</v>
      </c>
      <c r="J70" s="318">
        <f t="shared" ref="J70:J133" si="56">IF(ISERROR(H70),0,1)</f>
        <v>1</v>
      </c>
      <c r="K70" s="326">
        <f>IF(ISNUMBER('Primary endpoint outcomes'!U70)=TRUE,'Primary endpoint outcomes'!U70,(IF(ISNUMBER('Primary endpoint outcomes'!X70)=TRUE,'Primary endpoint outcomes'!X70,0)))</f>
        <v>18.899999999999999</v>
      </c>
      <c r="L70" s="326">
        <f>IF(ISNUMBER('Primary endpoint outcomes'!V70)=TRUE,'Primary endpoint outcomes'!V70,(IF(ISNUMBER('Primary endpoint outcomes'!Y70)=TRUE,'Primary endpoint outcomes'!Y70,0)))</f>
        <v>3.5</v>
      </c>
      <c r="M70" s="325">
        <f>IF(ISNUMBER('Primary endpoint outcomes'!W70)=TRUE,'Primary endpoint outcomes'!W70,(IF(ISNUMBER('Primary endpoint outcomes'!Z70)=TRUE,'Primary endpoint outcomes'!Z70,0)))</f>
        <v>22</v>
      </c>
      <c r="N70" s="326">
        <f>IF(ISNUMBER('Primary endpoint outcomes'!BC70)=TRUE,'Primary endpoint outcomes'!BC70,(IF(ISNUMBER('Primary endpoint outcomes'!BF70)=TRUE,'Primary endpoint outcomes'!BF70,0)))</f>
        <v>17.399999999999999</v>
      </c>
      <c r="O70" s="325">
        <f>IF(ISNUMBER('Primary endpoint outcomes'!BD70)=TRUE,'Primary endpoint outcomes'!BD70,(IF(ISNUMBER('Primary endpoint outcomes'!BG70)=TRUE,'Primary endpoint outcomes'!BG70,0)))</f>
        <v>4.5999999999999996</v>
      </c>
      <c r="P70" s="325">
        <f>IF(ISNUMBER('Primary endpoint outcomes'!BE70)=TRUE,'Primary endpoint outcomes'!BE70,(IF(ISNUMBER('Primary endpoint outcomes'!BH70)=TRUE,'Primary endpoint outcomes'!BH70,0)))</f>
        <v>20</v>
      </c>
      <c r="Q70" s="326">
        <f>IF(ISNUMBER('Primary endpoint outcomes'!CK70)=TRUE,'Primary endpoint outcomes'!CK70,(IF(ISNUMBER('Primary endpoint outcomes'!CN70)=TRUE,'Primary endpoint outcomes'!CN70,0)))</f>
        <v>20.5</v>
      </c>
      <c r="R70" s="326">
        <f>IF(ISNUMBER('Primary endpoint outcomes'!CL70)=TRUE,'Primary endpoint outcomes'!CL70,(IF(ISNUMBER('Primary endpoint outcomes'!CO70)=TRUE,'Primary endpoint outcomes'!CO70,0)))</f>
        <v>4.5999999999999996</v>
      </c>
      <c r="S70" s="325">
        <f>IF(ISNUMBER('Primary endpoint outcomes'!CM70)=TRUE,'Primary endpoint outcomes'!CM70,(IF(ISNUMBER('Primary endpoint outcomes'!CP70)=TRUE,'Primary endpoint outcomes'!CP70,0)))</f>
        <v>22</v>
      </c>
      <c r="T70" s="326">
        <f>IF(ISNUMBER('Primary endpoint outcomes'!DS70)=TRUE,'Primary endpoint outcomes'!DS70,(IF(ISNUMBER('Primary endpoint outcomes'!DV70)=TRUE,'Primary endpoint outcomes'!DV70,0)))</f>
        <v>0</v>
      </c>
      <c r="U70" s="326">
        <f>IF(ISNUMBER('Primary endpoint outcomes'!DT70)=TRUE,'Primary endpoint outcomes'!DT70,(IF(ISNUMBER('Primary endpoint outcomes'!DW70)=TRUE,'Primary endpoint outcomes'!DW70,0)))</f>
        <v>0</v>
      </c>
      <c r="V70" s="326">
        <f>IF(ISNUMBER('Primary endpoint outcomes'!DU70)=TRUE,'Primary endpoint outcomes'!DU70,(IF(ISNUMBER('Primary endpoint outcomes'!DX70)=TRUE,'Primary endpoint outcomes'!DX70,0)))</f>
        <v>0</v>
      </c>
      <c r="W70" s="326">
        <f>IF(ISNUMBER('Primary endpoint outcomes'!FA70)=TRUE,'Primary endpoint outcomes'!FA70,(IF(ISNUMBER('Primary endpoint outcomes'!FD70)=TRUE,'Primary endpoint outcomes'!FD70,0)))</f>
        <v>0</v>
      </c>
      <c r="X70" s="326">
        <f>IF(ISNUMBER('Primary endpoint outcomes'!FB70)=TRUE,'Primary endpoint outcomes'!FB70,(IF(ISNUMBER('Primary endpoint outcomes'!FE70)=TRUE,'Primary endpoint outcomes'!FE70,0)))</f>
        <v>0</v>
      </c>
      <c r="Y70" s="326">
        <f>IF(ISNUMBER('Primary endpoint outcomes'!FC70)=TRUE,'Primary endpoint outcomes'!FC70,(IF(ISNUMBER('Primary endpoint outcomes'!FF70)=TRUE,'Primary endpoint outcomes'!FF70,0)))</f>
        <v>0</v>
      </c>
      <c r="Z70" s="150"/>
      <c r="AA70" s="151">
        <f t="shared" ref="AA70:AA133" si="57">M70</f>
        <v>22</v>
      </c>
      <c r="AB70" s="153">
        <f t="shared" ref="AB70:AB133" si="58">AA70-1</f>
        <v>21</v>
      </c>
      <c r="AC70" s="153">
        <f t="shared" ref="AC70:AC133" si="59">IF(AA70&gt;0, L70^2*AB70,0)</f>
        <v>257.25</v>
      </c>
      <c r="AD70" s="151">
        <f t="shared" ref="AD70:AD133" si="60">P70</f>
        <v>20</v>
      </c>
      <c r="AE70" s="153">
        <f t="shared" ref="AE70:AE133" si="61">AD70-1</f>
        <v>19</v>
      </c>
      <c r="AF70" s="153">
        <f t="shared" ref="AF70:AF133" si="62">IF(AD70&gt;0, O70^2*AE70,0)</f>
        <v>402.03999999999996</v>
      </c>
      <c r="AG70" s="151">
        <f t="shared" ref="AG70:AG133" si="63">S70</f>
        <v>22</v>
      </c>
      <c r="AH70" s="153">
        <f t="shared" ref="AH70:AH133" si="64">AG70-1</f>
        <v>21</v>
      </c>
      <c r="AI70" s="153">
        <f t="shared" ref="AI70:AI133" si="65">IF(AG70&gt;0, R70^2*AH70,0)</f>
        <v>444.3599999999999</v>
      </c>
      <c r="AJ70" s="151">
        <f t="shared" ref="AJ70:AJ133" si="66">V70</f>
        <v>0</v>
      </c>
      <c r="AK70" s="153">
        <f t="shared" ref="AK70:AK133" si="67">AJ70-1</f>
        <v>-1</v>
      </c>
      <c r="AL70" s="153">
        <f t="shared" ref="AL70:AL133" si="68">IF(AJ70&gt;0, U70^2*AK70,0)</f>
        <v>0</v>
      </c>
      <c r="AM70" s="151">
        <f t="shared" ref="AM70:AM133" si="69">Y70</f>
        <v>0</v>
      </c>
      <c r="AN70" s="153">
        <f t="shared" ref="AN70:AN133" si="70">AM70-1</f>
        <v>-1</v>
      </c>
      <c r="AO70" s="153">
        <f t="shared" ref="AO70:AO133" si="71">IF(AM70&gt;0, X70^2*AN70,0)</f>
        <v>0</v>
      </c>
      <c r="AP70" s="153">
        <f t="shared" ref="AP70:AP133" si="72">IF(AD70&gt;0,IF(AG70=0,AB70+AE70,IF(AJ70=0,AB70+AE70+AH70,IF(AM70=0,AB70+AE70+AH70+AK70,AB70+AE70+AH70+AK70+AN70))))</f>
        <v>61</v>
      </c>
      <c r="AQ70" s="153">
        <f t="shared" ref="AQ70:AQ133" si="73">AF70+AC70+AI70+AL70+AO70</f>
        <v>1103.6499999999999</v>
      </c>
      <c r="AR70" s="153">
        <f t="shared" ref="AR70:AR133" si="74">(K70*AA70+N70*AD70+Q70*AG70+T70*AJ70+W70*AM70)/AT70</f>
        <v>18.981249999999999</v>
      </c>
      <c r="AS70" s="153">
        <f t="shared" ref="AS70:AS133" si="75">SQRT(AQ70/AP70)</f>
        <v>4.2535424002611837</v>
      </c>
      <c r="AT70" s="153">
        <f t="shared" ref="AT70:AT133" si="76">M70+P70+S70+V70+Y70</f>
        <v>64</v>
      </c>
      <c r="AU70" s="16"/>
      <c r="AY70" s="65"/>
      <c r="AZ70" s="65"/>
    </row>
    <row r="71" spans="1:52" ht="15.75" x14ac:dyDescent="0.25">
      <c r="A71" s="152" t="str">
        <f>'Primary endpoint outcomes'!A71</f>
        <v>Blackburn 1997</v>
      </c>
      <c r="B71" s="152" t="str">
        <f>CONCATENATE('Primary endpoint outcomes'!S71,'Primary endpoint outcomes'!T71)</f>
        <v>HAMD17</v>
      </c>
      <c r="C71" s="154">
        <f t="shared" si="49"/>
        <v>20.267999999999997</v>
      </c>
      <c r="D71" s="154">
        <f t="shared" si="50"/>
        <v>4.2231998137273434</v>
      </c>
      <c r="E71" s="154">
        <f t="shared" si="51"/>
        <v>75</v>
      </c>
      <c r="F71" s="21" t="str">
        <f t="shared" si="52"/>
        <v>YES</v>
      </c>
      <c r="G71" s="21" t="str">
        <f t="shared" si="53"/>
        <v>NO</v>
      </c>
      <c r="H71" s="155">
        <f t="shared" si="54"/>
        <v>0.84389798468716937</v>
      </c>
      <c r="I71" s="155">
        <f t="shared" si="55"/>
        <v>0.15610201531283063</v>
      </c>
      <c r="J71" s="318">
        <f t="shared" si="56"/>
        <v>1</v>
      </c>
      <c r="K71" s="326">
        <f>IF(ISNUMBER('Primary endpoint outcomes'!U71)=TRUE,'Primary endpoint outcomes'!U71,(IF(ISNUMBER('Primary endpoint outcomes'!X71)=TRUE,'Primary endpoint outcomes'!X71,0)))</f>
        <v>19.899999999999999</v>
      </c>
      <c r="L71" s="326">
        <f>IF(ISNUMBER('Primary endpoint outcomes'!V71)=TRUE,'Primary endpoint outcomes'!V71,(IF(ISNUMBER('Primary endpoint outcomes'!Y71)=TRUE,'Primary endpoint outcomes'!Y71,0)))</f>
        <v>4.3</v>
      </c>
      <c r="M71" s="325">
        <f>IF(ISNUMBER('Primary endpoint outcomes'!W71)=TRUE,'Primary endpoint outcomes'!W71,(IF(ISNUMBER('Primary endpoint outcomes'!Z71)=TRUE,'Primary endpoint outcomes'!Z71,0)))</f>
        <v>27</v>
      </c>
      <c r="N71" s="326">
        <f>IF(ISNUMBER('Primary endpoint outcomes'!BC71)=TRUE,'Primary endpoint outcomes'!BC71,(IF(ISNUMBER('Primary endpoint outcomes'!BF71)=TRUE,'Primary endpoint outcomes'!BF71,0)))</f>
        <v>20.2</v>
      </c>
      <c r="O71" s="325">
        <f>IF(ISNUMBER('Primary endpoint outcomes'!BD71)=TRUE,'Primary endpoint outcomes'!BD71,(IF(ISNUMBER('Primary endpoint outcomes'!BG71)=TRUE,'Primary endpoint outcomes'!BG71,0)))</f>
        <v>4.4000000000000004</v>
      </c>
      <c r="P71" s="325">
        <f>IF(ISNUMBER('Primary endpoint outcomes'!BE71)=TRUE,'Primary endpoint outcomes'!BE71,(IF(ISNUMBER('Primary endpoint outcomes'!BH71)=TRUE,'Primary endpoint outcomes'!BH71,0)))</f>
        <v>26</v>
      </c>
      <c r="Q71" s="326">
        <f>IF(ISNUMBER('Primary endpoint outcomes'!CK71)=TRUE,'Primary endpoint outcomes'!CK71,(IF(ISNUMBER('Primary endpoint outcomes'!CN71)=TRUE,'Primary endpoint outcomes'!CN71,0)))</f>
        <v>20.8</v>
      </c>
      <c r="R71" s="326">
        <f>IF(ISNUMBER('Primary endpoint outcomes'!CL71)=TRUE,'Primary endpoint outcomes'!CL71,(IF(ISNUMBER('Primary endpoint outcomes'!CO71)=TRUE,'Primary endpoint outcomes'!CO71,0)))</f>
        <v>3.9</v>
      </c>
      <c r="S71" s="325">
        <f>IF(ISNUMBER('Primary endpoint outcomes'!CM71)=TRUE,'Primary endpoint outcomes'!CM71,(IF(ISNUMBER('Primary endpoint outcomes'!CP71)=TRUE,'Primary endpoint outcomes'!CP71,0)))</f>
        <v>22</v>
      </c>
      <c r="T71" s="326">
        <f>IF(ISNUMBER('Primary endpoint outcomes'!DS71)=TRUE,'Primary endpoint outcomes'!DS71,(IF(ISNUMBER('Primary endpoint outcomes'!DV71)=TRUE,'Primary endpoint outcomes'!DV71,0)))</f>
        <v>0</v>
      </c>
      <c r="U71" s="326">
        <f>IF(ISNUMBER('Primary endpoint outcomes'!DT71)=TRUE,'Primary endpoint outcomes'!DT71,(IF(ISNUMBER('Primary endpoint outcomes'!DW71)=TRUE,'Primary endpoint outcomes'!DW71,0)))</f>
        <v>0</v>
      </c>
      <c r="V71" s="326">
        <f>IF(ISNUMBER('Primary endpoint outcomes'!DU71)=TRUE,'Primary endpoint outcomes'!DU71,(IF(ISNUMBER('Primary endpoint outcomes'!DX71)=TRUE,'Primary endpoint outcomes'!DX71,0)))</f>
        <v>0</v>
      </c>
      <c r="W71" s="326">
        <f>IF(ISNUMBER('Primary endpoint outcomes'!FA71)=TRUE,'Primary endpoint outcomes'!FA71,(IF(ISNUMBER('Primary endpoint outcomes'!FD71)=TRUE,'Primary endpoint outcomes'!FD71,0)))</f>
        <v>0</v>
      </c>
      <c r="X71" s="326">
        <f>IF(ISNUMBER('Primary endpoint outcomes'!FB71)=TRUE,'Primary endpoint outcomes'!FB71,(IF(ISNUMBER('Primary endpoint outcomes'!FE71)=TRUE,'Primary endpoint outcomes'!FE71,0)))</f>
        <v>0</v>
      </c>
      <c r="Y71" s="326">
        <f>IF(ISNUMBER('Primary endpoint outcomes'!FC71)=TRUE,'Primary endpoint outcomes'!FC71,(IF(ISNUMBER('Primary endpoint outcomes'!FF71)=TRUE,'Primary endpoint outcomes'!FF71,0)))</f>
        <v>0</v>
      </c>
      <c r="Z71" s="150"/>
      <c r="AA71" s="151">
        <f t="shared" si="57"/>
        <v>27</v>
      </c>
      <c r="AB71" s="153">
        <f t="shared" si="58"/>
        <v>26</v>
      </c>
      <c r="AC71" s="153">
        <f t="shared" si="59"/>
        <v>480.73999999999995</v>
      </c>
      <c r="AD71" s="151">
        <f t="shared" si="60"/>
        <v>26</v>
      </c>
      <c r="AE71" s="153">
        <f t="shared" si="61"/>
        <v>25</v>
      </c>
      <c r="AF71" s="153">
        <f t="shared" si="62"/>
        <v>484.00000000000006</v>
      </c>
      <c r="AG71" s="151">
        <f t="shared" si="63"/>
        <v>22</v>
      </c>
      <c r="AH71" s="153">
        <f t="shared" si="64"/>
        <v>21</v>
      </c>
      <c r="AI71" s="153">
        <f t="shared" si="65"/>
        <v>319.40999999999997</v>
      </c>
      <c r="AJ71" s="151">
        <f t="shared" si="66"/>
        <v>0</v>
      </c>
      <c r="AK71" s="153">
        <f t="shared" si="67"/>
        <v>-1</v>
      </c>
      <c r="AL71" s="153">
        <f t="shared" si="68"/>
        <v>0</v>
      </c>
      <c r="AM71" s="151">
        <f t="shared" si="69"/>
        <v>0</v>
      </c>
      <c r="AN71" s="153">
        <f t="shared" si="70"/>
        <v>-1</v>
      </c>
      <c r="AO71" s="153">
        <f t="shared" si="71"/>
        <v>0</v>
      </c>
      <c r="AP71" s="153">
        <f t="shared" si="72"/>
        <v>72</v>
      </c>
      <c r="AQ71" s="153">
        <f t="shared" si="73"/>
        <v>1284.1500000000001</v>
      </c>
      <c r="AR71" s="153">
        <f t="shared" si="74"/>
        <v>20.267999999999997</v>
      </c>
      <c r="AS71" s="153">
        <f t="shared" si="75"/>
        <v>4.2231998137273434</v>
      </c>
      <c r="AT71" s="153">
        <f t="shared" si="76"/>
        <v>75</v>
      </c>
      <c r="AU71" s="16"/>
      <c r="AY71" s="65"/>
      <c r="AZ71" s="65"/>
    </row>
    <row r="72" spans="1:52" ht="15.75" x14ac:dyDescent="0.25">
      <c r="A72" s="152" t="str">
        <f>'Primary endpoint outcomes'!A72</f>
        <v>Blashki 1971</v>
      </c>
      <c r="B72" s="152" t="str">
        <f>CONCATENATE('Primary endpoint outcomes'!S72,'Primary endpoint outcomes'!T72)</f>
        <v>HAMD17</v>
      </c>
      <c r="C72" s="154">
        <f t="shared" si="49"/>
        <v>17.623620689655173</v>
      </c>
      <c r="D72" s="154">
        <f t="shared" si="50"/>
        <v>4.9051055034525</v>
      </c>
      <c r="E72" s="154">
        <f t="shared" si="51"/>
        <v>58</v>
      </c>
      <c r="F72" s="21" t="str">
        <f t="shared" si="52"/>
        <v>YES</v>
      </c>
      <c r="G72" s="21" t="str">
        <f t="shared" si="53"/>
        <v>NO</v>
      </c>
      <c r="H72" s="155">
        <f t="shared" si="54"/>
        <v>0.62968012625002079</v>
      </c>
      <c r="I72" s="155">
        <f t="shared" si="55"/>
        <v>0.37031987374997921</v>
      </c>
      <c r="J72" s="318">
        <f t="shared" si="56"/>
        <v>1</v>
      </c>
      <c r="K72" s="326">
        <f>IF(ISNUMBER('Primary endpoint outcomes'!U72)=TRUE,'Primary endpoint outcomes'!U72,(IF(ISNUMBER('Primary endpoint outcomes'!X72)=TRUE,'Primary endpoint outcomes'!X72,0)))</f>
        <v>16.559999999999999</v>
      </c>
      <c r="L72" s="326">
        <f>IF(ISNUMBER('Primary endpoint outcomes'!V72)=TRUE,'Primary endpoint outcomes'!V72,(IF(ISNUMBER('Primary endpoint outcomes'!Y72)=TRUE,'Primary endpoint outcomes'!Y72,0)))</f>
        <v>4.8899999999999997</v>
      </c>
      <c r="M72" s="325">
        <f>IF(ISNUMBER('Primary endpoint outcomes'!W72)=TRUE,'Primary endpoint outcomes'!W72,(IF(ISNUMBER('Primary endpoint outcomes'!Z72)=TRUE,'Primary endpoint outcomes'!Z72,0)))</f>
        <v>17</v>
      </c>
      <c r="N72" s="326">
        <f>IF(ISNUMBER('Primary endpoint outcomes'!BC72)=TRUE,'Primary endpoint outcomes'!BC72,(IF(ISNUMBER('Primary endpoint outcomes'!BF72)=TRUE,'Primary endpoint outcomes'!BF72,0)))</f>
        <v>17.47</v>
      </c>
      <c r="O72" s="325">
        <f>IF(ISNUMBER('Primary endpoint outcomes'!BD72)=TRUE,'Primary endpoint outcomes'!BD72,(IF(ISNUMBER('Primary endpoint outcomes'!BG72)=TRUE,'Primary endpoint outcomes'!BG72,0)))</f>
        <v>4.45</v>
      </c>
      <c r="P72" s="325">
        <f>IF(ISNUMBER('Primary endpoint outcomes'!BE72)=TRUE,'Primary endpoint outcomes'!BE72,(IF(ISNUMBER('Primary endpoint outcomes'!BH72)=TRUE,'Primary endpoint outcomes'!BH72,0)))</f>
        <v>18</v>
      </c>
      <c r="Q72" s="326">
        <f>IF(ISNUMBER('Primary endpoint outcomes'!CK72)=TRUE,'Primary endpoint outcomes'!CK72,(IF(ISNUMBER('Primary endpoint outcomes'!CN72)=TRUE,'Primary endpoint outcomes'!CN72,0)))</f>
        <v>18.53</v>
      </c>
      <c r="R72" s="326">
        <f>IF(ISNUMBER('Primary endpoint outcomes'!CL72)=TRUE,'Primary endpoint outcomes'!CL72,(IF(ISNUMBER('Primary endpoint outcomes'!CO72)=TRUE,'Primary endpoint outcomes'!CO72,0)))</f>
        <v>5.24</v>
      </c>
      <c r="S72" s="325">
        <f>IF(ISNUMBER('Primary endpoint outcomes'!CM72)=TRUE,'Primary endpoint outcomes'!CM72,(IF(ISNUMBER('Primary endpoint outcomes'!CP72)=TRUE,'Primary endpoint outcomes'!CP72,0)))</f>
        <v>23</v>
      </c>
      <c r="T72" s="326">
        <f>IF(ISNUMBER('Primary endpoint outcomes'!DS72)=TRUE,'Primary endpoint outcomes'!DS72,(IF(ISNUMBER('Primary endpoint outcomes'!DV72)=TRUE,'Primary endpoint outcomes'!DV72,0)))</f>
        <v>0</v>
      </c>
      <c r="U72" s="326">
        <f>IF(ISNUMBER('Primary endpoint outcomes'!DT72)=TRUE,'Primary endpoint outcomes'!DT72,(IF(ISNUMBER('Primary endpoint outcomes'!DW72)=TRUE,'Primary endpoint outcomes'!DW72,0)))</f>
        <v>0</v>
      </c>
      <c r="V72" s="326">
        <f>IF(ISNUMBER('Primary endpoint outcomes'!DU72)=TRUE,'Primary endpoint outcomes'!DU72,(IF(ISNUMBER('Primary endpoint outcomes'!DX72)=TRUE,'Primary endpoint outcomes'!DX72,0)))</f>
        <v>0</v>
      </c>
      <c r="W72" s="326">
        <f>IF(ISNUMBER('Primary endpoint outcomes'!FA72)=TRUE,'Primary endpoint outcomes'!FA72,(IF(ISNUMBER('Primary endpoint outcomes'!FD72)=TRUE,'Primary endpoint outcomes'!FD72,0)))</f>
        <v>0</v>
      </c>
      <c r="X72" s="326">
        <f>IF(ISNUMBER('Primary endpoint outcomes'!FB72)=TRUE,'Primary endpoint outcomes'!FB72,(IF(ISNUMBER('Primary endpoint outcomes'!FE72)=TRUE,'Primary endpoint outcomes'!FE72,0)))</f>
        <v>0</v>
      </c>
      <c r="Y72" s="326">
        <f>IF(ISNUMBER('Primary endpoint outcomes'!FC72)=TRUE,'Primary endpoint outcomes'!FC72,(IF(ISNUMBER('Primary endpoint outcomes'!FF72)=TRUE,'Primary endpoint outcomes'!FF72,0)))</f>
        <v>0</v>
      </c>
      <c r="Z72" s="150"/>
      <c r="AA72" s="151">
        <f t="shared" si="57"/>
        <v>17</v>
      </c>
      <c r="AB72" s="153">
        <f t="shared" si="58"/>
        <v>16</v>
      </c>
      <c r="AC72" s="153">
        <f t="shared" si="59"/>
        <v>382.59359999999992</v>
      </c>
      <c r="AD72" s="151">
        <f t="shared" si="60"/>
        <v>18</v>
      </c>
      <c r="AE72" s="153">
        <f t="shared" si="61"/>
        <v>17</v>
      </c>
      <c r="AF72" s="153">
        <f t="shared" si="62"/>
        <v>336.64250000000004</v>
      </c>
      <c r="AG72" s="151">
        <f t="shared" si="63"/>
        <v>23</v>
      </c>
      <c r="AH72" s="153">
        <f t="shared" si="64"/>
        <v>22</v>
      </c>
      <c r="AI72" s="153">
        <f t="shared" si="65"/>
        <v>604.06720000000007</v>
      </c>
      <c r="AJ72" s="151">
        <f t="shared" si="66"/>
        <v>0</v>
      </c>
      <c r="AK72" s="153">
        <f t="shared" si="67"/>
        <v>-1</v>
      </c>
      <c r="AL72" s="153">
        <f t="shared" si="68"/>
        <v>0</v>
      </c>
      <c r="AM72" s="151">
        <f t="shared" si="69"/>
        <v>0</v>
      </c>
      <c r="AN72" s="153">
        <f t="shared" si="70"/>
        <v>-1</v>
      </c>
      <c r="AO72" s="153">
        <f t="shared" si="71"/>
        <v>0</v>
      </c>
      <c r="AP72" s="153">
        <f t="shared" si="72"/>
        <v>55</v>
      </c>
      <c r="AQ72" s="153">
        <f t="shared" si="73"/>
        <v>1323.3033</v>
      </c>
      <c r="AR72" s="153">
        <f t="shared" si="74"/>
        <v>17.623620689655173</v>
      </c>
      <c r="AS72" s="153">
        <f t="shared" si="75"/>
        <v>4.9051055034525</v>
      </c>
      <c r="AT72" s="153">
        <f t="shared" si="76"/>
        <v>58</v>
      </c>
      <c r="AU72" s="16"/>
      <c r="AY72" s="65"/>
      <c r="AZ72" s="65"/>
    </row>
    <row r="73" spans="1:52" ht="15.75" x14ac:dyDescent="0.25">
      <c r="A73" s="152" t="str">
        <f>'Primary endpoint outcomes'!A73</f>
        <v>Blom 2007</v>
      </c>
      <c r="B73" s="152" t="str">
        <f>CONCATENATE('Primary endpoint outcomes'!S73,'Primary endpoint outcomes'!T73)</f>
        <v>MADRS10</v>
      </c>
      <c r="C73" s="154">
        <f t="shared" si="49"/>
        <v>29.661658031088088</v>
      </c>
      <c r="D73" s="154">
        <f t="shared" si="50"/>
        <v>5.9624441918344813</v>
      </c>
      <c r="E73" s="154">
        <f t="shared" si="51"/>
        <v>193</v>
      </c>
      <c r="F73" s="21" t="str">
        <f t="shared" si="52"/>
        <v>YES</v>
      </c>
      <c r="G73" s="21" t="str">
        <f t="shared" si="53"/>
        <v>NO</v>
      </c>
      <c r="H73" s="155">
        <f t="shared" si="54"/>
        <v>0.9006014328991333</v>
      </c>
      <c r="I73" s="155">
        <f t="shared" si="55"/>
        <v>9.9398567100866697E-2</v>
      </c>
      <c r="J73" s="318">
        <f t="shared" si="56"/>
        <v>1</v>
      </c>
      <c r="K73" s="326">
        <f>IF(ISNUMBER('Primary endpoint outcomes'!U73)=TRUE,'Primary endpoint outcomes'!U73,(IF(ISNUMBER('Primary endpoint outcomes'!X73)=TRUE,'Primary endpoint outcomes'!X73,0)))</f>
        <v>29.5</v>
      </c>
      <c r="L73" s="326">
        <f>IF(ISNUMBER('Primary endpoint outcomes'!V73)=TRUE,'Primary endpoint outcomes'!V73,(IF(ISNUMBER('Primary endpoint outcomes'!Y73)=TRUE,'Primary endpoint outcomes'!Y73,0)))</f>
        <v>5.3</v>
      </c>
      <c r="M73" s="325">
        <f>IF(ISNUMBER('Primary endpoint outcomes'!W73)=TRUE,'Primary endpoint outcomes'!W73,(IF(ISNUMBER('Primary endpoint outcomes'!Z73)=TRUE,'Primary endpoint outcomes'!Z73,0)))</f>
        <v>50</v>
      </c>
      <c r="N73" s="326">
        <f>IF(ISNUMBER('Primary endpoint outcomes'!BC73)=TRUE,'Primary endpoint outcomes'!BC73,(IF(ISNUMBER('Primary endpoint outcomes'!BF73)=TRUE,'Primary endpoint outcomes'!BF73,0)))</f>
        <v>29.8</v>
      </c>
      <c r="O73" s="325">
        <f>IF(ISNUMBER('Primary endpoint outcomes'!BD73)=TRUE,'Primary endpoint outcomes'!BD73,(IF(ISNUMBER('Primary endpoint outcomes'!BG73)=TRUE,'Primary endpoint outcomes'!BG73,0)))</f>
        <v>6.3</v>
      </c>
      <c r="P73" s="325">
        <f>IF(ISNUMBER('Primary endpoint outcomes'!BE73)=TRUE,'Primary endpoint outcomes'!BE73,(IF(ISNUMBER('Primary endpoint outcomes'!BH73)=TRUE,'Primary endpoint outcomes'!BH73,0)))</f>
        <v>47</v>
      </c>
      <c r="Q73" s="326">
        <f>IF(ISNUMBER('Primary endpoint outcomes'!CK73)=TRUE,'Primary endpoint outcomes'!CK73,(IF(ISNUMBER('Primary endpoint outcomes'!CN73)=TRUE,'Primary endpoint outcomes'!CN73,0)))</f>
        <v>31</v>
      </c>
      <c r="R73" s="326">
        <f>IF(ISNUMBER('Primary endpoint outcomes'!CL73)=TRUE,'Primary endpoint outcomes'!CL73,(IF(ISNUMBER('Primary endpoint outcomes'!CO73)=TRUE,'Primary endpoint outcomes'!CO73,0)))</f>
        <v>5.5</v>
      </c>
      <c r="S73" s="325">
        <f>IF(ISNUMBER('Primary endpoint outcomes'!CM73)=TRUE,'Primary endpoint outcomes'!CM73,(IF(ISNUMBER('Primary endpoint outcomes'!CP73)=TRUE,'Primary endpoint outcomes'!CP73,0)))</f>
        <v>49</v>
      </c>
      <c r="T73" s="326">
        <f>IF(ISNUMBER('Primary endpoint outcomes'!DS73)=TRUE,'Primary endpoint outcomes'!DS73,(IF(ISNUMBER('Primary endpoint outcomes'!DV73)=TRUE,'Primary endpoint outcomes'!DV73,0)))</f>
        <v>28.3</v>
      </c>
      <c r="U73" s="326">
        <f>IF(ISNUMBER('Primary endpoint outcomes'!DT73)=TRUE,'Primary endpoint outcomes'!DT73,(IF(ISNUMBER('Primary endpoint outcomes'!DW73)=TRUE,'Primary endpoint outcomes'!DW73,0)))</f>
        <v>6.7</v>
      </c>
      <c r="V73" s="326">
        <f>IF(ISNUMBER('Primary endpoint outcomes'!DU73)=TRUE,'Primary endpoint outcomes'!DU73,(IF(ISNUMBER('Primary endpoint outcomes'!DX73)=TRUE,'Primary endpoint outcomes'!DX73,0)))</f>
        <v>47</v>
      </c>
      <c r="W73" s="326">
        <f>IF(ISNUMBER('Primary endpoint outcomes'!FA73)=TRUE,'Primary endpoint outcomes'!FA73,(IF(ISNUMBER('Primary endpoint outcomes'!FD73)=TRUE,'Primary endpoint outcomes'!FD73,0)))</f>
        <v>0</v>
      </c>
      <c r="X73" s="326">
        <f>IF(ISNUMBER('Primary endpoint outcomes'!FB73)=TRUE,'Primary endpoint outcomes'!FB73,(IF(ISNUMBER('Primary endpoint outcomes'!FE73)=TRUE,'Primary endpoint outcomes'!FE73,0)))</f>
        <v>0</v>
      </c>
      <c r="Y73" s="326">
        <f>IF(ISNUMBER('Primary endpoint outcomes'!FC73)=TRUE,'Primary endpoint outcomes'!FC73,(IF(ISNUMBER('Primary endpoint outcomes'!FF73)=TRUE,'Primary endpoint outcomes'!FF73,0)))</f>
        <v>0</v>
      </c>
      <c r="Z73" s="150"/>
      <c r="AA73" s="151">
        <f t="shared" si="57"/>
        <v>50</v>
      </c>
      <c r="AB73" s="153">
        <f t="shared" si="58"/>
        <v>49</v>
      </c>
      <c r="AC73" s="153">
        <f t="shared" si="59"/>
        <v>1376.41</v>
      </c>
      <c r="AD73" s="151">
        <f t="shared" si="60"/>
        <v>47</v>
      </c>
      <c r="AE73" s="153">
        <f t="shared" si="61"/>
        <v>46</v>
      </c>
      <c r="AF73" s="153">
        <f t="shared" si="62"/>
        <v>1825.7399999999998</v>
      </c>
      <c r="AG73" s="151">
        <f t="shared" si="63"/>
        <v>49</v>
      </c>
      <c r="AH73" s="153">
        <f t="shared" si="64"/>
        <v>48</v>
      </c>
      <c r="AI73" s="153">
        <f t="shared" si="65"/>
        <v>1452</v>
      </c>
      <c r="AJ73" s="151">
        <f t="shared" si="66"/>
        <v>47</v>
      </c>
      <c r="AK73" s="153">
        <f t="shared" si="67"/>
        <v>46</v>
      </c>
      <c r="AL73" s="153">
        <f t="shared" si="68"/>
        <v>2064.94</v>
      </c>
      <c r="AM73" s="151">
        <f t="shared" si="69"/>
        <v>0</v>
      </c>
      <c r="AN73" s="153">
        <f t="shared" si="70"/>
        <v>-1</v>
      </c>
      <c r="AO73" s="153">
        <f t="shared" si="71"/>
        <v>0</v>
      </c>
      <c r="AP73" s="153">
        <f t="shared" si="72"/>
        <v>189</v>
      </c>
      <c r="AQ73" s="153">
        <f t="shared" si="73"/>
        <v>6719.09</v>
      </c>
      <c r="AR73" s="153">
        <f t="shared" si="74"/>
        <v>29.661658031088088</v>
      </c>
      <c r="AS73" s="153">
        <f t="shared" si="75"/>
        <v>5.9624441918344813</v>
      </c>
      <c r="AT73" s="153">
        <f t="shared" si="76"/>
        <v>193</v>
      </c>
      <c r="AU73" s="16"/>
      <c r="AY73" s="65"/>
      <c r="AZ73" s="65"/>
    </row>
    <row r="74" spans="1:52" ht="15.75" x14ac:dyDescent="0.25">
      <c r="A74" s="152" t="str">
        <f>'Primary endpoint outcomes'!A74</f>
        <v>Blumenthal 1999/Babyak 2000</v>
      </c>
      <c r="B74" s="152" t="str">
        <f>CONCATENATE('Primary endpoint outcomes'!S74,'Primary endpoint outcomes'!T74)</f>
        <v>NANA</v>
      </c>
      <c r="C74" s="154" t="e">
        <f t="shared" si="49"/>
        <v>#DIV/0!</v>
      </c>
      <c r="D74" s="154" t="e">
        <f t="shared" si="50"/>
        <v>#DIV/0!</v>
      </c>
      <c r="E74" s="154">
        <f t="shared" si="51"/>
        <v>0</v>
      </c>
      <c r="F74" s="21" t="e">
        <f t="shared" si="52"/>
        <v>#DIV/0!</v>
      </c>
      <c r="G74" s="21" t="e">
        <f t="shared" si="53"/>
        <v>#DIV/0!</v>
      </c>
      <c r="H74" s="155" t="e">
        <f t="shared" si="54"/>
        <v>#N/A</v>
      </c>
      <c r="I74" s="155" t="e">
        <f t="shared" si="55"/>
        <v>#N/A</v>
      </c>
      <c r="J74" s="318">
        <f t="shared" si="56"/>
        <v>0</v>
      </c>
      <c r="K74" s="326">
        <f>IF(ISNUMBER('Primary endpoint outcomes'!U74)=TRUE,'Primary endpoint outcomes'!U74,(IF(ISNUMBER('Primary endpoint outcomes'!X74)=TRUE,'Primary endpoint outcomes'!X74,0)))</f>
        <v>0</v>
      </c>
      <c r="L74" s="326">
        <f>IF(ISNUMBER('Primary endpoint outcomes'!V74)=TRUE,'Primary endpoint outcomes'!V74,(IF(ISNUMBER('Primary endpoint outcomes'!Y74)=TRUE,'Primary endpoint outcomes'!Y74,0)))</f>
        <v>0</v>
      </c>
      <c r="M74" s="325">
        <f>IF(ISNUMBER('Primary endpoint outcomes'!W74)=TRUE,'Primary endpoint outcomes'!W74,(IF(ISNUMBER('Primary endpoint outcomes'!Z74)=TRUE,'Primary endpoint outcomes'!Z74,0)))</f>
        <v>0</v>
      </c>
      <c r="N74" s="326">
        <f>IF(ISNUMBER('Primary endpoint outcomes'!BC74)=TRUE,'Primary endpoint outcomes'!BC74,(IF(ISNUMBER('Primary endpoint outcomes'!BF74)=TRUE,'Primary endpoint outcomes'!BF74,0)))</f>
        <v>0</v>
      </c>
      <c r="O74" s="325">
        <f>IF(ISNUMBER('Primary endpoint outcomes'!BD74)=TRUE,'Primary endpoint outcomes'!BD74,(IF(ISNUMBER('Primary endpoint outcomes'!BG74)=TRUE,'Primary endpoint outcomes'!BG74,0)))</f>
        <v>0</v>
      </c>
      <c r="P74" s="325">
        <f>IF(ISNUMBER('Primary endpoint outcomes'!BE74)=TRUE,'Primary endpoint outcomes'!BE74,(IF(ISNUMBER('Primary endpoint outcomes'!BH74)=TRUE,'Primary endpoint outcomes'!BH74,0)))</f>
        <v>0</v>
      </c>
      <c r="Q74" s="326">
        <f>IF(ISNUMBER('Primary endpoint outcomes'!CK74)=TRUE,'Primary endpoint outcomes'!CK74,(IF(ISNUMBER('Primary endpoint outcomes'!CN74)=TRUE,'Primary endpoint outcomes'!CN74,0)))</f>
        <v>0</v>
      </c>
      <c r="R74" s="326">
        <f>IF(ISNUMBER('Primary endpoint outcomes'!CL74)=TRUE,'Primary endpoint outcomes'!CL74,(IF(ISNUMBER('Primary endpoint outcomes'!CO74)=TRUE,'Primary endpoint outcomes'!CO74,0)))</f>
        <v>0</v>
      </c>
      <c r="S74" s="325">
        <f>IF(ISNUMBER('Primary endpoint outcomes'!CM74)=TRUE,'Primary endpoint outcomes'!CM74,(IF(ISNUMBER('Primary endpoint outcomes'!CP74)=TRUE,'Primary endpoint outcomes'!CP74,0)))</f>
        <v>0</v>
      </c>
      <c r="T74" s="326">
        <f>IF(ISNUMBER('Primary endpoint outcomes'!DS74)=TRUE,'Primary endpoint outcomes'!DS74,(IF(ISNUMBER('Primary endpoint outcomes'!DV74)=TRUE,'Primary endpoint outcomes'!DV74,0)))</f>
        <v>0</v>
      </c>
      <c r="U74" s="326">
        <f>IF(ISNUMBER('Primary endpoint outcomes'!DT74)=TRUE,'Primary endpoint outcomes'!DT74,(IF(ISNUMBER('Primary endpoint outcomes'!DW74)=TRUE,'Primary endpoint outcomes'!DW74,0)))</f>
        <v>0</v>
      </c>
      <c r="V74" s="326">
        <f>IF(ISNUMBER('Primary endpoint outcomes'!DU74)=TRUE,'Primary endpoint outcomes'!DU74,(IF(ISNUMBER('Primary endpoint outcomes'!DX74)=TRUE,'Primary endpoint outcomes'!DX74,0)))</f>
        <v>0</v>
      </c>
      <c r="W74" s="326">
        <f>IF(ISNUMBER('Primary endpoint outcomes'!FA74)=TRUE,'Primary endpoint outcomes'!FA74,(IF(ISNUMBER('Primary endpoint outcomes'!FD74)=TRUE,'Primary endpoint outcomes'!FD74,0)))</f>
        <v>0</v>
      </c>
      <c r="X74" s="326">
        <f>IF(ISNUMBER('Primary endpoint outcomes'!FB74)=TRUE,'Primary endpoint outcomes'!FB74,(IF(ISNUMBER('Primary endpoint outcomes'!FE74)=TRUE,'Primary endpoint outcomes'!FE74,0)))</f>
        <v>0</v>
      </c>
      <c r="Y74" s="326">
        <f>IF(ISNUMBER('Primary endpoint outcomes'!FC74)=TRUE,'Primary endpoint outcomes'!FC74,(IF(ISNUMBER('Primary endpoint outcomes'!FF74)=TRUE,'Primary endpoint outcomes'!FF74,0)))</f>
        <v>0</v>
      </c>
      <c r="Z74" s="150"/>
      <c r="AA74" s="151">
        <f t="shared" si="57"/>
        <v>0</v>
      </c>
      <c r="AB74" s="153">
        <f t="shared" si="58"/>
        <v>-1</v>
      </c>
      <c r="AC74" s="153">
        <f t="shared" si="59"/>
        <v>0</v>
      </c>
      <c r="AD74" s="151">
        <f t="shared" si="60"/>
        <v>0</v>
      </c>
      <c r="AE74" s="153">
        <f t="shared" si="61"/>
        <v>-1</v>
      </c>
      <c r="AF74" s="153">
        <f t="shared" si="62"/>
        <v>0</v>
      </c>
      <c r="AG74" s="151">
        <f t="shared" si="63"/>
        <v>0</v>
      </c>
      <c r="AH74" s="153">
        <f t="shared" si="64"/>
        <v>-1</v>
      </c>
      <c r="AI74" s="153">
        <f t="shared" si="65"/>
        <v>0</v>
      </c>
      <c r="AJ74" s="151">
        <f t="shared" si="66"/>
        <v>0</v>
      </c>
      <c r="AK74" s="153">
        <f t="shared" si="67"/>
        <v>-1</v>
      </c>
      <c r="AL74" s="153">
        <f t="shared" si="68"/>
        <v>0</v>
      </c>
      <c r="AM74" s="151">
        <f t="shared" si="69"/>
        <v>0</v>
      </c>
      <c r="AN74" s="153">
        <f t="shared" si="70"/>
        <v>-1</v>
      </c>
      <c r="AO74" s="153">
        <f t="shared" si="71"/>
        <v>0</v>
      </c>
      <c r="AP74" s="153" t="b">
        <f t="shared" si="72"/>
        <v>0</v>
      </c>
      <c r="AQ74" s="153">
        <f t="shared" si="73"/>
        <v>0</v>
      </c>
      <c r="AR74" s="153" t="e">
        <f t="shared" si="74"/>
        <v>#DIV/0!</v>
      </c>
      <c r="AS74" s="153" t="e">
        <f t="shared" si="75"/>
        <v>#DIV/0!</v>
      </c>
      <c r="AT74" s="153">
        <f t="shared" si="76"/>
        <v>0</v>
      </c>
      <c r="AU74" s="16"/>
      <c r="AY74" s="65"/>
      <c r="AZ74" s="65"/>
    </row>
    <row r="75" spans="1:52" ht="15.75" x14ac:dyDescent="0.25">
      <c r="A75" s="152" t="str">
        <f>'Primary endpoint outcomes'!A75</f>
        <v>Blumenthal 2007/Hoffman 2011</v>
      </c>
      <c r="B75" s="152" t="str">
        <f>CONCATENATE('Primary endpoint outcomes'!S75,'Primary endpoint outcomes'!T75)</f>
        <v>HAMD17</v>
      </c>
      <c r="C75" s="154">
        <f t="shared" si="49"/>
        <v>16.504950495049506</v>
      </c>
      <c r="D75" s="154">
        <f t="shared" si="50"/>
        <v>4.2852813634155185</v>
      </c>
      <c r="E75" s="154">
        <f t="shared" si="51"/>
        <v>202</v>
      </c>
      <c r="F75" s="21" t="str">
        <f t="shared" si="52"/>
        <v>YES</v>
      </c>
      <c r="G75" s="21" t="str">
        <f t="shared" si="53"/>
        <v>NO</v>
      </c>
      <c r="H75" s="155">
        <f t="shared" si="54"/>
        <v>0.54690028071985597</v>
      </c>
      <c r="I75" s="155">
        <f t="shared" si="55"/>
        <v>0.45309971928014403</v>
      </c>
      <c r="J75" s="318">
        <f t="shared" si="56"/>
        <v>1</v>
      </c>
      <c r="K75" s="326">
        <f>IF(ISNUMBER('Primary endpoint outcomes'!U75)=TRUE,'Primary endpoint outcomes'!U75,(IF(ISNUMBER('Primary endpoint outcomes'!X75)=TRUE,'Primary endpoint outcomes'!X75,0)))</f>
        <v>16</v>
      </c>
      <c r="L75" s="326">
        <f>IF(ISNUMBER('Primary endpoint outcomes'!V75)=TRUE,'Primary endpoint outcomes'!V75,(IF(ISNUMBER('Primary endpoint outcomes'!Y75)=TRUE,'Primary endpoint outcomes'!Y75,0)))</f>
        <v>4</v>
      </c>
      <c r="M75" s="325">
        <f>IF(ISNUMBER('Primary endpoint outcomes'!W75)=TRUE,'Primary endpoint outcomes'!W75,(IF(ISNUMBER('Primary endpoint outcomes'!Z75)=TRUE,'Primary endpoint outcomes'!Z75,0)))</f>
        <v>51</v>
      </c>
      <c r="N75" s="326">
        <f>IF(ISNUMBER('Primary endpoint outcomes'!BC75)=TRUE,'Primary endpoint outcomes'!BC75,(IF(ISNUMBER('Primary endpoint outcomes'!BF75)=TRUE,'Primary endpoint outcomes'!BF75,0)))</f>
        <v>17</v>
      </c>
      <c r="O75" s="325">
        <f>IF(ISNUMBER('Primary endpoint outcomes'!BD75)=TRUE,'Primary endpoint outcomes'!BD75,(IF(ISNUMBER('Primary endpoint outcomes'!BG75)=TRUE,'Primary endpoint outcomes'!BG75,0)))</f>
        <v>5</v>
      </c>
      <c r="P75" s="325">
        <f>IF(ISNUMBER('Primary endpoint outcomes'!BE75)=TRUE,'Primary endpoint outcomes'!BE75,(IF(ISNUMBER('Primary endpoint outcomes'!BH75)=TRUE,'Primary endpoint outcomes'!BH75,0)))</f>
        <v>53</v>
      </c>
      <c r="Q75" s="326">
        <f>IF(ISNUMBER('Primary endpoint outcomes'!CK75)=TRUE,'Primary endpoint outcomes'!CK75,(IF(ISNUMBER('Primary endpoint outcomes'!CN75)=TRUE,'Primary endpoint outcomes'!CN75,0)))</f>
        <v>16</v>
      </c>
      <c r="R75" s="326">
        <f>IF(ISNUMBER('Primary endpoint outcomes'!CL75)=TRUE,'Primary endpoint outcomes'!CL75,(IF(ISNUMBER('Primary endpoint outcomes'!CO75)=TRUE,'Primary endpoint outcomes'!CO75,0)))</f>
        <v>4</v>
      </c>
      <c r="S75" s="325">
        <f>IF(ISNUMBER('Primary endpoint outcomes'!CM75)=TRUE,'Primary endpoint outcomes'!CM75,(IF(ISNUMBER('Primary endpoint outcomes'!CP75)=TRUE,'Primary endpoint outcomes'!CP75,0)))</f>
        <v>49</v>
      </c>
      <c r="T75" s="326">
        <f>IF(ISNUMBER('Primary endpoint outcomes'!DS75)=TRUE,'Primary endpoint outcomes'!DS75,(IF(ISNUMBER('Primary endpoint outcomes'!DV75)=TRUE,'Primary endpoint outcomes'!DV75,0)))</f>
        <v>17</v>
      </c>
      <c r="U75" s="326">
        <f>IF(ISNUMBER('Primary endpoint outcomes'!DT75)=TRUE,'Primary endpoint outcomes'!DT75,(IF(ISNUMBER('Primary endpoint outcomes'!DW75)=TRUE,'Primary endpoint outcomes'!DW75,0)))</f>
        <v>4</v>
      </c>
      <c r="V75" s="326">
        <f>IF(ISNUMBER('Primary endpoint outcomes'!DU75)=TRUE,'Primary endpoint outcomes'!DU75,(IF(ISNUMBER('Primary endpoint outcomes'!DX75)=TRUE,'Primary endpoint outcomes'!DX75,0)))</f>
        <v>49</v>
      </c>
      <c r="W75" s="326">
        <f>IF(ISNUMBER('Primary endpoint outcomes'!FA75)=TRUE,'Primary endpoint outcomes'!FA75,(IF(ISNUMBER('Primary endpoint outcomes'!FD75)=TRUE,'Primary endpoint outcomes'!FD75,0)))</f>
        <v>0</v>
      </c>
      <c r="X75" s="326">
        <f>IF(ISNUMBER('Primary endpoint outcomes'!FB75)=TRUE,'Primary endpoint outcomes'!FB75,(IF(ISNUMBER('Primary endpoint outcomes'!FE75)=TRUE,'Primary endpoint outcomes'!FE75,0)))</f>
        <v>0</v>
      </c>
      <c r="Y75" s="326">
        <f>IF(ISNUMBER('Primary endpoint outcomes'!FC75)=TRUE,'Primary endpoint outcomes'!FC75,(IF(ISNUMBER('Primary endpoint outcomes'!FF75)=TRUE,'Primary endpoint outcomes'!FF75,0)))</f>
        <v>0</v>
      </c>
      <c r="Z75" s="150"/>
      <c r="AA75" s="151">
        <f t="shared" si="57"/>
        <v>51</v>
      </c>
      <c r="AB75" s="153">
        <f t="shared" si="58"/>
        <v>50</v>
      </c>
      <c r="AC75" s="153">
        <f t="shared" si="59"/>
        <v>800</v>
      </c>
      <c r="AD75" s="151">
        <f t="shared" si="60"/>
        <v>53</v>
      </c>
      <c r="AE75" s="153">
        <f t="shared" si="61"/>
        <v>52</v>
      </c>
      <c r="AF75" s="153">
        <f t="shared" si="62"/>
        <v>1300</v>
      </c>
      <c r="AG75" s="151">
        <f t="shared" si="63"/>
        <v>49</v>
      </c>
      <c r="AH75" s="153">
        <f t="shared" si="64"/>
        <v>48</v>
      </c>
      <c r="AI75" s="153">
        <f t="shared" si="65"/>
        <v>768</v>
      </c>
      <c r="AJ75" s="151">
        <f t="shared" si="66"/>
        <v>49</v>
      </c>
      <c r="AK75" s="153">
        <f t="shared" si="67"/>
        <v>48</v>
      </c>
      <c r="AL75" s="153">
        <f t="shared" si="68"/>
        <v>768</v>
      </c>
      <c r="AM75" s="151">
        <f t="shared" si="69"/>
        <v>0</v>
      </c>
      <c r="AN75" s="153">
        <f t="shared" si="70"/>
        <v>-1</v>
      </c>
      <c r="AO75" s="153">
        <f t="shared" si="71"/>
        <v>0</v>
      </c>
      <c r="AP75" s="153">
        <f t="shared" si="72"/>
        <v>198</v>
      </c>
      <c r="AQ75" s="153">
        <f t="shared" si="73"/>
        <v>3636</v>
      </c>
      <c r="AR75" s="153">
        <f t="shared" si="74"/>
        <v>16.504950495049506</v>
      </c>
      <c r="AS75" s="153">
        <f t="shared" si="75"/>
        <v>4.2852813634155185</v>
      </c>
      <c r="AT75" s="153">
        <f t="shared" si="76"/>
        <v>202</v>
      </c>
      <c r="AU75" s="16"/>
      <c r="AY75" s="65"/>
      <c r="AZ75" s="65"/>
    </row>
    <row r="76" spans="1:52" ht="15.75" x14ac:dyDescent="0.25">
      <c r="A76" s="152" t="str">
        <f>'Primary endpoint outcomes'!A76</f>
        <v>Bohlmeijer 2011</v>
      </c>
      <c r="B76" s="152" t="str">
        <f>CONCATENATE('Primary endpoint outcomes'!S76,'Primary endpoint outcomes'!T76)</f>
        <v>CES-D20</v>
      </c>
      <c r="C76" s="154">
        <f t="shared" si="49"/>
        <v>24.966666666666669</v>
      </c>
      <c r="D76" s="154">
        <f t="shared" si="50"/>
        <v>9.5448553543919008</v>
      </c>
      <c r="E76" s="154">
        <f t="shared" si="51"/>
        <v>93</v>
      </c>
      <c r="F76" s="21" t="str">
        <f t="shared" si="52"/>
        <v>NO</v>
      </c>
      <c r="G76" s="21" t="str">
        <f t="shared" si="53"/>
        <v>YES</v>
      </c>
      <c r="H76" s="155">
        <f t="shared" si="54"/>
        <v>0.12385170917473176</v>
      </c>
      <c r="I76" s="155">
        <f t="shared" si="55"/>
        <v>0.87614829082526824</v>
      </c>
      <c r="J76" s="318">
        <f t="shared" si="56"/>
        <v>1</v>
      </c>
      <c r="K76" s="326">
        <f>IF(ISNUMBER('Primary endpoint outcomes'!U76)=TRUE,'Primary endpoint outcomes'!U76,(IF(ISNUMBER('Primary endpoint outcomes'!X76)=TRUE,'Primary endpoint outcomes'!X76,0)))</f>
        <v>23.94</v>
      </c>
      <c r="L76" s="326">
        <f>IF(ISNUMBER('Primary endpoint outcomes'!V76)=TRUE,'Primary endpoint outcomes'!V76,(IF(ISNUMBER('Primary endpoint outcomes'!Y76)=TRUE,'Primary endpoint outcomes'!Y76,0)))</f>
        <v>9.91</v>
      </c>
      <c r="M76" s="325">
        <f>IF(ISNUMBER('Primary endpoint outcomes'!W76)=TRUE,'Primary endpoint outcomes'!W76,(IF(ISNUMBER('Primary endpoint outcomes'!Z76)=TRUE,'Primary endpoint outcomes'!Z76,0)))</f>
        <v>49</v>
      </c>
      <c r="N76" s="326">
        <f>IF(ISNUMBER('Primary endpoint outcomes'!BC76)=TRUE,'Primary endpoint outcomes'!BC76,(IF(ISNUMBER('Primary endpoint outcomes'!BF76)=TRUE,'Primary endpoint outcomes'!BF76,0)))</f>
        <v>26.11</v>
      </c>
      <c r="O76" s="325">
        <f>IF(ISNUMBER('Primary endpoint outcomes'!BD76)=TRUE,'Primary endpoint outcomes'!BD76,(IF(ISNUMBER('Primary endpoint outcomes'!BG76)=TRUE,'Primary endpoint outcomes'!BG76,0)))</f>
        <v>9.1199999999999992</v>
      </c>
      <c r="P76" s="325">
        <f>IF(ISNUMBER('Primary endpoint outcomes'!BE76)=TRUE,'Primary endpoint outcomes'!BE76,(IF(ISNUMBER('Primary endpoint outcomes'!BH76)=TRUE,'Primary endpoint outcomes'!BH76,0)))</f>
        <v>44</v>
      </c>
      <c r="Q76" s="326">
        <f>IF(ISNUMBER('Primary endpoint outcomes'!CK76)=TRUE,'Primary endpoint outcomes'!CK76,(IF(ISNUMBER('Primary endpoint outcomes'!CN76)=TRUE,'Primary endpoint outcomes'!CN76,0)))</f>
        <v>0</v>
      </c>
      <c r="R76" s="326">
        <f>IF(ISNUMBER('Primary endpoint outcomes'!CL76)=TRUE,'Primary endpoint outcomes'!CL76,(IF(ISNUMBER('Primary endpoint outcomes'!CO76)=TRUE,'Primary endpoint outcomes'!CO76,0)))</f>
        <v>0</v>
      </c>
      <c r="S76" s="325">
        <f>IF(ISNUMBER('Primary endpoint outcomes'!CM76)=TRUE,'Primary endpoint outcomes'!CM76,(IF(ISNUMBER('Primary endpoint outcomes'!CP76)=TRUE,'Primary endpoint outcomes'!CP76,0)))</f>
        <v>0</v>
      </c>
      <c r="T76" s="326">
        <f>IF(ISNUMBER('Primary endpoint outcomes'!DS76)=TRUE,'Primary endpoint outcomes'!DS76,(IF(ISNUMBER('Primary endpoint outcomes'!DV76)=TRUE,'Primary endpoint outcomes'!DV76,0)))</f>
        <v>0</v>
      </c>
      <c r="U76" s="326">
        <f>IF(ISNUMBER('Primary endpoint outcomes'!DT76)=TRUE,'Primary endpoint outcomes'!DT76,(IF(ISNUMBER('Primary endpoint outcomes'!DW76)=TRUE,'Primary endpoint outcomes'!DW76,0)))</f>
        <v>0</v>
      </c>
      <c r="V76" s="326">
        <f>IF(ISNUMBER('Primary endpoint outcomes'!DU76)=TRUE,'Primary endpoint outcomes'!DU76,(IF(ISNUMBER('Primary endpoint outcomes'!DX76)=TRUE,'Primary endpoint outcomes'!DX76,0)))</f>
        <v>0</v>
      </c>
      <c r="W76" s="326">
        <f>IF(ISNUMBER('Primary endpoint outcomes'!FA76)=TRUE,'Primary endpoint outcomes'!FA76,(IF(ISNUMBER('Primary endpoint outcomes'!FD76)=TRUE,'Primary endpoint outcomes'!FD76,0)))</f>
        <v>0</v>
      </c>
      <c r="X76" s="326">
        <f>IF(ISNUMBER('Primary endpoint outcomes'!FB76)=TRUE,'Primary endpoint outcomes'!FB76,(IF(ISNUMBER('Primary endpoint outcomes'!FE76)=TRUE,'Primary endpoint outcomes'!FE76,0)))</f>
        <v>0</v>
      </c>
      <c r="Y76" s="326">
        <f>IF(ISNUMBER('Primary endpoint outcomes'!FC76)=TRUE,'Primary endpoint outcomes'!FC76,(IF(ISNUMBER('Primary endpoint outcomes'!FF76)=TRUE,'Primary endpoint outcomes'!FF76,0)))</f>
        <v>0</v>
      </c>
      <c r="Z76" s="150"/>
      <c r="AA76" s="151">
        <f t="shared" si="57"/>
        <v>49</v>
      </c>
      <c r="AB76" s="153">
        <f t="shared" si="58"/>
        <v>48</v>
      </c>
      <c r="AC76" s="153">
        <f t="shared" si="59"/>
        <v>4713.9888000000001</v>
      </c>
      <c r="AD76" s="151">
        <f t="shared" si="60"/>
        <v>44</v>
      </c>
      <c r="AE76" s="153">
        <f t="shared" si="61"/>
        <v>43</v>
      </c>
      <c r="AF76" s="153">
        <f t="shared" si="62"/>
        <v>3576.4991999999997</v>
      </c>
      <c r="AG76" s="151">
        <f t="shared" si="63"/>
        <v>0</v>
      </c>
      <c r="AH76" s="153">
        <f t="shared" si="64"/>
        <v>-1</v>
      </c>
      <c r="AI76" s="153">
        <f t="shared" si="65"/>
        <v>0</v>
      </c>
      <c r="AJ76" s="151">
        <f t="shared" si="66"/>
        <v>0</v>
      </c>
      <c r="AK76" s="153">
        <f t="shared" si="67"/>
        <v>-1</v>
      </c>
      <c r="AL76" s="153">
        <f t="shared" si="68"/>
        <v>0</v>
      </c>
      <c r="AM76" s="151">
        <f t="shared" si="69"/>
        <v>0</v>
      </c>
      <c r="AN76" s="153">
        <f t="shared" si="70"/>
        <v>-1</v>
      </c>
      <c r="AO76" s="153">
        <f t="shared" si="71"/>
        <v>0</v>
      </c>
      <c r="AP76" s="153">
        <f t="shared" si="72"/>
        <v>91</v>
      </c>
      <c r="AQ76" s="153">
        <f t="shared" si="73"/>
        <v>8290.4879999999994</v>
      </c>
      <c r="AR76" s="153">
        <f t="shared" si="74"/>
        <v>24.966666666666669</v>
      </c>
      <c r="AS76" s="153">
        <f t="shared" si="75"/>
        <v>9.5448553543919008</v>
      </c>
      <c r="AT76" s="153">
        <f t="shared" si="76"/>
        <v>93</v>
      </c>
      <c r="AU76" s="16"/>
      <c r="AY76" s="65"/>
      <c r="AZ76" s="65"/>
    </row>
    <row r="77" spans="1:52" ht="15.75" x14ac:dyDescent="0.25">
      <c r="A77" s="152" t="str">
        <f>'Primary endpoint outcomes'!A77</f>
        <v>Bolier 2013</v>
      </c>
      <c r="B77" s="152" t="str">
        <f>CONCATENATE('Primary endpoint outcomes'!S77,'Primary endpoint outcomes'!T77)</f>
        <v>CES-D20</v>
      </c>
      <c r="C77" s="154">
        <f t="shared" si="49"/>
        <v>16.790845070422538</v>
      </c>
      <c r="D77" s="154">
        <f t="shared" si="50"/>
        <v>4.140190148783641</v>
      </c>
      <c r="E77" s="154">
        <f t="shared" si="51"/>
        <v>284</v>
      </c>
      <c r="F77" s="21" t="str">
        <f t="shared" si="52"/>
        <v>NO</v>
      </c>
      <c r="G77" s="21" t="str">
        <f t="shared" si="53"/>
        <v>YES</v>
      </c>
      <c r="H77" s="155">
        <f t="shared" si="54"/>
        <v>1.7447505248346928E-6</v>
      </c>
      <c r="I77" s="155">
        <f t="shared" si="55"/>
        <v>0.99999825524947517</v>
      </c>
      <c r="J77" s="318">
        <f t="shared" si="56"/>
        <v>1</v>
      </c>
      <c r="K77" s="326">
        <f>IF(ISNUMBER('Primary endpoint outcomes'!U77)=TRUE,'Primary endpoint outcomes'!U77,(IF(ISNUMBER('Primary endpoint outcomes'!X77)=TRUE,'Primary endpoint outcomes'!X77,0)))</f>
        <v>16.91</v>
      </c>
      <c r="L77" s="326">
        <f>IF(ISNUMBER('Primary endpoint outcomes'!V77)=TRUE,'Primary endpoint outcomes'!V77,(IF(ISNUMBER('Primary endpoint outcomes'!Y77)=TRUE,'Primary endpoint outcomes'!Y77,0)))</f>
        <v>4.16</v>
      </c>
      <c r="M77" s="325">
        <f>IF(ISNUMBER('Primary endpoint outcomes'!W77)=TRUE,'Primary endpoint outcomes'!W77,(IF(ISNUMBER('Primary endpoint outcomes'!Z77)=TRUE,'Primary endpoint outcomes'!Z77,0)))</f>
        <v>143</v>
      </c>
      <c r="N77" s="326">
        <f>IF(ISNUMBER('Primary endpoint outcomes'!BC77)=TRUE,'Primary endpoint outcomes'!BC77,(IF(ISNUMBER('Primary endpoint outcomes'!BF77)=TRUE,'Primary endpoint outcomes'!BF77,0)))</f>
        <v>16.670000000000002</v>
      </c>
      <c r="O77" s="325">
        <f>IF(ISNUMBER('Primary endpoint outcomes'!BD77)=TRUE,'Primary endpoint outcomes'!BD77,(IF(ISNUMBER('Primary endpoint outcomes'!BG77)=TRUE,'Primary endpoint outcomes'!BG77,0)))</f>
        <v>4.12</v>
      </c>
      <c r="P77" s="325">
        <f>IF(ISNUMBER('Primary endpoint outcomes'!BE77)=TRUE,'Primary endpoint outcomes'!BE77,(IF(ISNUMBER('Primary endpoint outcomes'!BH77)=TRUE,'Primary endpoint outcomes'!BH77,0)))</f>
        <v>141</v>
      </c>
      <c r="Q77" s="326">
        <f>IF(ISNUMBER('Primary endpoint outcomes'!CK77)=TRUE,'Primary endpoint outcomes'!CK77,(IF(ISNUMBER('Primary endpoint outcomes'!CN77)=TRUE,'Primary endpoint outcomes'!CN77,0)))</f>
        <v>0</v>
      </c>
      <c r="R77" s="326">
        <f>IF(ISNUMBER('Primary endpoint outcomes'!CL77)=TRUE,'Primary endpoint outcomes'!CL77,(IF(ISNUMBER('Primary endpoint outcomes'!CO77)=TRUE,'Primary endpoint outcomes'!CO77,0)))</f>
        <v>0</v>
      </c>
      <c r="S77" s="325">
        <f>IF(ISNUMBER('Primary endpoint outcomes'!CM77)=TRUE,'Primary endpoint outcomes'!CM77,(IF(ISNUMBER('Primary endpoint outcomes'!CP77)=TRUE,'Primary endpoint outcomes'!CP77,0)))</f>
        <v>0</v>
      </c>
      <c r="T77" s="326">
        <f>IF(ISNUMBER('Primary endpoint outcomes'!DS77)=TRUE,'Primary endpoint outcomes'!DS77,(IF(ISNUMBER('Primary endpoint outcomes'!DV77)=TRUE,'Primary endpoint outcomes'!DV77,0)))</f>
        <v>0</v>
      </c>
      <c r="U77" s="326">
        <f>IF(ISNUMBER('Primary endpoint outcomes'!DT77)=TRUE,'Primary endpoint outcomes'!DT77,(IF(ISNUMBER('Primary endpoint outcomes'!DW77)=TRUE,'Primary endpoint outcomes'!DW77,0)))</f>
        <v>0</v>
      </c>
      <c r="V77" s="326">
        <f>IF(ISNUMBER('Primary endpoint outcomes'!DU77)=TRUE,'Primary endpoint outcomes'!DU77,(IF(ISNUMBER('Primary endpoint outcomes'!DX77)=TRUE,'Primary endpoint outcomes'!DX77,0)))</f>
        <v>0</v>
      </c>
      <c r="W77" s="326">
        <f>IF(ISNUMBER('Primary endpoint outcomes'!FA77)=TRUE,'Primary endpoint outcomes'!FA77,(IF(ISNUMBER('Primary endpoint outcomes'!FD77)=TRUE,'Primary endpoint outcomes'!FD77,0)))</f>
        <v>0</v>
      </c>
      <c r="X77" s="326">
        <f>IF(ISNUMBER('Primary endpoint outcomes'!FB77)=TRUE,'Primary endpoint outcomes'!FB77,(IF(ISNUMBER('Primary endpoint outcomes'!FE77)=TRUE,'Primary endpoint outcomes'!FE77,0)))</f>
        <v>0</v>
      </c>
      <c r="Y77" s="326">
        <f>IF(ISNUMBER('Primary endpoint outcomes'!FC77)=TRUE,'Primary endpoint outcomes'!FC77,(IF(ISNUMBER('Primary endpoint outcomes'!FF77)=TRUE,'Primary endpoint outcomes'!FF77,0)))</f>
        <v>0</v>
      </c>
      <c r="Z77" s="150"/>
      <c r="AA77" s="151">
        <f t="shared" si="57"/>
        <v>143</v>
      </c>
      <c r="AB77" s="153">
        <f t="shared" si="58"/>
        <v>142</v>
      </c>
      <c r="AC77" s="153">
        <f t="shared" si="59"/>
        <v>2457.3952000000004</v>
      </c>
      <c r="AD77" s="151">
        <f t="shared" si="60"/>
        <v>141</v>
      </c>
      <c r="AE77" s="153">
        <f t="shared" si="61"/>
        <v>140</v>
      </c>
      <c r="AF77" s="153">
        <f t="shared" si="62"/>
        <v>2376.4159999999997</v>
      </c>
      <c r="AG77" s="151">
        <f t="shared" si="63"/>
        <v>0</v>
      </c>
      <c r="AH77" s="153">
        <f t="shared" si="64"/>
        <v>-1</v>
      </c>
      <c r="AI77" s="153">
        <f t="shared" si="65"/>
        <v>0</v>
      </c>
      <c r="AJ77" s="151">
        <f t="shared" si="66"/>
        <v>0</v>
      </c>
      <c r="AK77" s="153">
        <f t="shared" si="67"/>
        <v>-1</v>
      </c>
      <c r="AL77" s="153">
        <f t="shared" si="68"/>
        <v>0</v>
      </c>
      <c r="AM77" s="151">
        <f t="shared" si="69"/>
        <v>0</v>
      </c>
      <c r="AN77" s="153">
        <f t="shared" si="70"/>
        <v>-1</v>
      </c>
      <c r="AO77" s="153">
        <f t="shared" si="71"/>
        <v>0</v>
      </c>
      <c r="AP77" s="153">
        <f t="shared" si="72"/>
        <v>282</v>
      </c>
      <c r="AQ77" s="153">
        <f t="shared" si="73"/>
        <v>4833.8112000000001</v>
      </c>
      <c r="AR77" s="153">
        <f t="shared" si="74"/>
        <v>16.790845070422538</v>
      </c>
      <c r="AS77" s="153">
        <f t="shared" si="75"/>
        <v>4.140190148783641</v>
      </c>
      <c r="AT77" s="153">
        <f t="shared" si="76"/>
        <v>284</v>
      </c>
      <c r="AU77" s="16"/>
      <c r="AY77" s="65"/>
      <c r="AZ77" s="65"/>
    </row>
    <row r="78" spans="1:52" ht="15.75" x14ac:dyDescent="0.25">
      <c r="A78" s="152" t="str">
        <f>'Primary endpoint outcomes'!A78</f>
        <v>Bose 2008</v>
      </c>
      <c r="B78" s="152" t="str">
        <f>CONCATENATE('Primary endpoint outcomes'!S78,'Primary endpoint outcomes'!T78)</f>
        <v>MADRS10</v>
      </c>
      <c r="C78" s="154">
        <f t="shared" si="49"/>
        <v>28.890494296577945</v>
      </c>
      <c r="D78" s="154">
        <f t="shared" si="50"/>
        <v>3.8533261742764502</v>
      </c>
      <c r="E78" s="154">
        <f t="shared" si="51"/>
        <v>263</v>
      </c>
      <c r="F78" s="21" t="str">
        <f t="shared" si="52"/>
        <v>YES</v>
      </c>
      <c r="G78" s="21" t="str">
        <f t="shared" si="53"/>
        <v>NO</v>
      </c>
      <c r="H78" s="155">
        <f t="shared" si="54"/>
        <v>0.96312763362573361</v>
      </c>
      <c r="I78" s="155">
        <f t="shared" si="55"/>
        <v>3.6872366374266385E-2</v>
      </c>
      <c r="J78" s="318">
        <f t="shared" si="56"/>
        <v>1</v>
      </c>
      <c r="K78" s="326">
        <f>IF(ISNUMBER('Primary endpoint outcomes'!U78)=TRUE,'Primary endpoint outcomes'!U78,(IF(ISNUMBER('Primary endpoint outcomes'!X78)=TRUE,'Primary endpoint outcomes'!X78,0)))</f>
        <v>29.4</v>
      </c>
      <c r="L78" s="326">
        <f>IF(ISNUMBER('Primary endpoint outcomes'!V78)=TRUE,'Primary endpoint outcomes'!V78,(IF(ISNUMBER('Primary endpoint outcomes'!Y78)=TRUE,'Primary endpoint outcomes'!Y78,0)))</f>
        <v>4.0999999999999996</v>
      </c>
      <c r="M78" s="325">
        <f>IF(ISNUMBER('Primary endpoint outcomes'!W78)=TRUE,'Primary endpoint outcomes'!W78,(IF(ISNUMBER('Primary endpoint outcomes'!Z78)=TRUE,'Primary endpoint outcomes'!Z78,0)))</f>
        <v>129</v>
      </c>
      <c r="N78" s="326">
        <f>IF(ISNUMBER('Primary endpoint outcomes'!BC78)=TRUE,'Primary endpoint outcomes'!BC78,(IF(ISNUMBER('Primary endpoint outcomes'!BF78)=TRUE,'Primary endpoint outcomes'!BF78,0)))</f>
        <v>28.4</v>
      </c>
      <c r="O78" s="325">
        <f>IF(ISNUMBER('Primary endpoint outcomes'!BD78)=TRUE,'Primary endpoint outcomes'!BD78,(IF(ISNUMBER('Primary endpoint outcomes'!BG78)=TRUE,'Primary endpoint outcomes'!BG78,0)))</f>
        <v>3.6</v>
      </c>
      <c r="P78" s="325">
        <f>IF(ISNUMBER('Primary endpoint outcomes'!BE78)=TRUE,'Primary endpoint outcomes'!BE78,(IF(ISNUMBER('Primary endpoint outcomes'!BH78)=TRUE,'Primary endpoint outcomes'!BH78,0)))</f>
        <v>134</v>
      </c>
      <c r="Q78" s="326">
        <f>IF(ISNUMBER('Primary endpoint outcomes'!CK78)=TRUE,'Primary endpoint outcomes'!CK78,(IF(ISNUMBER('Primary endpoint outcomes'!CN78)=TRUE,'Primary endpoint outcomes'!CN78,0)))</f>
        <v>0</v>
      </c>
      <c r="R78" s="326">
        <f>IF(ISNUMBER('Primary endpoint outcomes'!CL78)=TRUE,'Primary endpoint outcomes'!CL78,(IF(ISNUMBER('Primary endpoint outcomes'!CO78)=TRUE,'Primary endpoint outcomes'!CO78,0)))</f>
        <v>0</v>
      </c>
      <c r="S78" s="325">
        <f>IF(ISNUMBER('Primary endpoint outcomes'!CM78)=TRUE,'Primary endpoint outcomes'!CM78,(IF(ISNUMBER('Primary endpoint outcomes'!CP78)=TRUE,'Primary endpoint outcomes'!CP78,0)))</f>
        <v>0</v>
      </c>
      <c r="T78" s="326">
        <f>IF(ISNUMBER('Primary endpoint outcomes'!DS78)=TRUE,'Primary endpoint outcomes'!DS78,(IF(ISNUMBER('Primary endpoint outcomes'!DV78)=TRUE,'Primary endpoint outcomes'!DV78,0)))</f>
        <v>0</v>
      </c>
      <c r="U78" s="326">
        <f>IF(ISNUMBER('Primary endpoint outcomes'!DT78)=TRUE,'Primary endpoint outcomes'!DT78,(IF(ISNUMBER('Primary endpoint outcomes'!DW78)=TRUE,'Primary endpoint outcomes'!DW78,0)))</f>
        <v>0</v>
      </c>
      <c r="V78" s="326">
        <f>IF(ISNUMBER('Primary endpoint outcomes'!DU78)=TRUE,'Primary endpoint outcomes'!DU78,(IF(ISNUMBER('Primary endpoint outcomes'!DX78)=TRUE,'Primary endpoint outcomes'!DX78,0)))</f>
        <v>0</v>
      </c>
      <c r="W78" s="326">
        <f>IF(ISNUMBER('Primary endpoint outcomes'!FA78)=TRUE,'Primary endpoint outcomes'!FA78,(IF(ISNUMBER('Primary endpoint outcomes'!FD78)=TRUE,'Primary endpoint outcomes'!FD78,0)))</f>
        <v>0</v>
      </c>
      <c r="X78" s="326">
        <f>IF(ISNUMBER('Primary endpoint outcomes'!FB78)=TRUE,'Primary endpoint outcomes'!FB78,(IF(ISNUMBER('Primary endpoint outcomes'!FE78)=TRUE,'Primary endpoint outcomes'!FE78,0)))</f>
        <v>0</v>
      </c>
      <c r="Y78" s="326">
        <f>IF(ISNUMBER('Primary endpoint outcomes'!FC78)=TRUE,'Primary endpoint outcomes'!FC78,(IF(ISNUMBER('Primary endpoint outcomes'!FF78)=TRUE,'Primary endpoint outcomes'!FF78,0)))</f>
        <v>0</v>
      </c>
      <c r="Z78" s="150"/>
      <c r="AA78" s="151">
        <f t="shared" si="57"/>
        <v>129</v>
      </c>
      <c r="AB78" s="153">
        <f t="shared" si="58"/>
        <v>128</v>
      </c>
      <c r="AC78" s="153">
        <f t="shared" si="59"/>
        <v>2151.6799999999998</v>
      </c>
      <c r="AD78" s="151">
        <f t="shared" si="60"/>
        <v>134</v>
      </c>
      <c r="AE78" s="153">
        <f t="shared" si="61"/>
        <v>133</v>
      </c>
      <c r="AF78" s="153">
        <f t="shared" si="62"/>
        <v>1723.68</v>
      </c>
      <c r="AG78" s="151">
        <f t="shared" si="63"/>
        <v>0</v>
      </c>
      <c r="AH78" s="153">
        <f t="shared" si="64"/>
        <v>-1</v>
      </c>
      <c r="AI78" s="153">
        <f t="shared" si="65"/>
        <v>0</v>
      </c>
      <c r="AJ78" s="151">
        <f t="shared" si="66"/>
        <v>0</v>
      </c>
      <c r="AK78" s="153">
        <f t="shared" si="67"/>
        <v>-1</v>
      </c>
      <c r="AL78" s="153">
        <f t="shared" si="68"/>
        <v>0</v>
      </c>
      <c r="AM78" s="151">
        <f t="shared" si="69"/>
        <v>0</v>
      </c>
      <c r="AN78" s="153">
        <f t="shared" si="70"/>
        <v>-1</v>
      </c>
      <c r="AO78" s="153">
        <f t="shared" si="71"/>
        <v>0</v>
      </c>
      <c r="AP78" s="153">
        <f t="shared" si="72"/>
        <v>261</v>
      </c>
      <c r="AQ78" s="153">
        <f t="shared" si="73"/>
        <v>3875.3599999999997</v>
      </c>
      <c r="AR78" s="153">
        <f t="shared" si="74"/>
        <v>28.890494296577945</v>
      </c>
      <c r="AS78" s="153">
        <f t="shared" si="75"/>
        <v>3.8533261742764502</v>
      </c>
      <c r="AT78" s="153">
        <f t="shared" si="76"/>
        <v>263</v>
      </c>
      <c r="AU78" s="16"/>
      <c r="AY78" s="65"/>
      <c r="AZ78" s="65"/>
    </row>
    <row r="79" spans="1:52" ht="15.75" x14ac:dyDescent="0.25">
      <c r="A79" s="152" t="str">
        <f>'Primary endpoint outcomes'!A79</f>
        <v>Boulenger 2006</v>
      </c>
      <c r="B79" s="152" t="str">
        <f>CONCATENATE('Primary endpoint outcomes'!S79,'Primary endpoint outcomes'!T79)</f>
        <v>MADRS10</v>
      </c>
      <c r="C79" s="154">
        <f t="shared" si="49"/>
        <v>35.00221729490022</v>
      </c>
      <c r="D79" s="154">
        <f t="shared" si="50"/>
        <v>3.7497765338019962</v>
      </c>
      <c r="E79" s="154">
        <f t="shared" si="51"/>
        <v>451</v>
      </c>
      <c r="F79" s="21" t="str">
        <f t="shared" si="52"/>
        <v>YES</v>
      </c>
      <c r="G79" s="21" t="str">
        <f t="shared" si="53"/>
        <v>NO</v>
      </c>
      <c r="H79" s="155">
        <f t="shared" si="54"/>
        <v>0.99973730350591761</v>
      </c>
      <c r="I79" s="155">
        <f t="shared" si="55"/>
        <v>2.6269649408239282E-4</v>
      </c>
      <c r="J79" s="318">
        <f t="shared" si="56"/>
        <v>1</v>
      </c>
      <c r="K79" s="326">
        <f>IF(ISNUMBER('Primary endpoint outcomes'!U79)=TRUE,'Primary endpoint outcomes'!U79,(IF(ISNUMBER('Primary endpoint outcomes'!X79)=TRUE,'Primary endpoint outcomes'!X79,0)))</f>
        <v>35.200000000000003</v>
      </c>
      <c r="L79" s="326">
        <f>IF(ISNUMBER('Primary endpoint outcomes'!V79)=TRUE,'Primary endpoint outcomes'!V79,(IF(ISNUMBER('Primary endpoint outcomes'!Y79)=TRUE,'Primary endpoint outcomes'!Y79,0)))</f>
        <v>3.7</v>
      </c>
      <c r="M79" s="325">
        <f>IF(ISNUMBER('Primary endpoint outcomes'!W79)=TRUE,'Primary endpoint outcomes'!W79,(IF(ISNUMBER('Primary endpoint outcomes'!Z79)=TRUE,'Primary endpoint outcomes'!Z79,0)))</f>
        <v>228</v>
      </c>
      <c r="N79" s="326">
        <f>IF(ISNUMBER('Primary endpoint outcomes'!BC79)=TRUE,'Primary endpoint outcomes'!BC79,(IF(ISNUMBER('Primary endpoint outcomes'!BF79)=TRUE,'Primary endpoint outcomes'!BF79,0)))</f>
        <v>34.799999999999997</v>
      </c>
      <c r="O79" s="325">
        <f>IF(ISNUMBER('Primary endpoint outcomes'!BD79)=TRUE,'Primary endpoint outcomes'!BD79,(IF(ISNUMBER('Primary endpoint outcomes'!BG79)=TRUE,'Primary endpoint outcomes'!BG79,0)))</f>
        <v>3.8</v>
      </c>
      <c r="P79" s="325">
        <f>IF(ISNUMBER('Primary endpoint outcomes'!BE79)=TRUE,'Primary endpoint outcomes'!BE79,(IF(ISNUMBER('Primary endpoint outcomes'!BH79)=TRUE,'Primary endpoint outcomes'!BH79,0)))</f>
        <v>223</v>
      </c>
      <c r="Q79" s="326">
        <f>IF(ISNUMBER('Primary endpoint outcomes'!CK79)=TRUE,'Primary endpoint outcomes'!CK79,(IF(ISNUMBER('Primary endpoint outcomes'!CN79)=TRUE,'Primary endpoint outcomes'!CN79,0)))</f>
        <v>0</v>
      </c>
      <c r="R79" s="326">
        <f>IF(ISNUMBER('Primary endpoint outcomes'!CL79)=TRUE,'Primary endpoint outcomes'!CL79,(IF(ISNUMBER('Primary endpoint outcomes'!CO79)=TRUE,'Primary endpoint outcomes'!CO79,0)))</f>
        <v>0</v>
      </c>
      <c r="S79" s="325">
        <f>IF(ISNUMBER('Primary endpoint outcomes'!CM79)=TRUE,'Primary endpoint outcomes'!CM79,(IF(ISNUMBER('Primary endpoint outcomes'!CP79)=TRUE,'Primary endpoint outcomes'!CP79,0)))</f>
        <v>0</v>
      </c>
      <c r="T79" s="326">
        <f>IF(ISNUMBER('Primary endpoint outcomes'!DS79)=TRUE,'Primary endpoint outcomes'!DS79,(IF(ISNUMBER('Primary endpoint outcomes'!DV79)=TRUE,'Primary endpoint outcomes'!DV79,0)))</f>
        <v>0</v>
      </c>
      <c r="U79" s="326">
        <f>IF(ISNUMBER('Primary endpoint outcomes'!DT79)=TRUE,'Primary endpoint outcomes'!DT79,(IF(ISNUMBER('Primary endpoint outcomes'!DW79)=TRUE,'Primary endpoint outcomes'!DW79,0)))</f>
        <v>0</v>
      </c>
      <c r="V79" s="326">
        <f>IF(ISNUMBER('Primary endpoint outcomes'!DU79)=TRUE,'Primary endpoint outcomes'!DU79,(IF(ISNUMBER('Primary endpoint outcomes'!DX79)=TRUE,'Primary endpoint outcomes'!DX79,0)))</f>
        <v>0</v>
      </c>
      <c r="W79" s="326">
        <f>IF(ISNUMBER('Primary endpoint outcomes'!FA79)=TRUE,'Primary endpoint outcomes'!FA79,(IF(ISNUMBER('Primary endpoint outcomes'!FD79)=TRUE,'Primary endpoint outcomes'!FD79,0)))</f>
        <v>0</v>
      </c>
      <c r="X79" s="326">
        <f>IF(ISNUMBER('Primary endpoint outcomes'!FB79)=TRUE,'Primary endpoint outcomes'!FB79,(IF(ISNUMBER('Primary endpoint outcomes'!FE79)=TRUE,'Primary endpoint outcomes'!FE79,0)))</f>
        <v>0</v>
      </c>
      <c r="Y79" s="326">
        <f>IF(ISNUMBER('Primary endpoint outcomes'!FC79)=TRUE,'Primary endpoint outcomes'!FC79,(IF(ISNUMBER('Primary endpoint outcomes'!FF79)=TRUE,'Primary endpoint outcomes'!FF79,0)))</f>
        <v>0</v>
      </c>
      <c r="Z79" s="150"/>
      <c r="AA79" s="151">
        <f t="shared" si="57"/>
        <v>228</v>
      </c>
      <c r="AB79" s="153">
        <f t="shared" si="58"/>
        <v>227</v>
      </c>
      <c r="AC79" s="153">
        <f t="shared" si="59"/>
        <v>3107.63</v>
      </c>
      <c r="AD79" s="151">
        <f t="shared" si="60"/>
        <v>223</v>
      </c>
      <c r="AE79" s="153">
        <f t="shared" si="61"/>
        <v>222</v>
      </c>
      <c r="AF79" s="153">
        <f t="shared" si="62"/>
        <v>3205.68</v>
      </c>
      <c r="AG79" s="151">
        <f t="shared" si="63"/>
        <v>0</v>
      </c>
      <c r="AH79" s="153">
        <f t="shared" si="64"/>
        <v>-1</v>
      </c>
      <c r="AI79" s="153">
        <f t="shared" si="65"/>
        <v>0</v>
      </c>
      <c r="AJ79" s="151">
        <f t="shared" si="66"/>
        <v>0</v>
      </c>
      <c r="AK79" s="153">
        <f t="shared" si="67"/>
        <v>-1</v>
      </c>
      <c r="AL79" s="153">
        <f t="shared" si="68"/>
        <v>0</v>
      </c>
      <c r="AM79" s="151">
        <f t="shared" si="69"/>
        <v>0</v>
      </c>
      <c r="AN79" s="153">
        <f t="shared" si="70"/>
        <v>-1</v>
      </c>
      <c r="AO79" s="153">
        <f t="shared" si="71"/>
        <v>0</v>
      </c>
      <c r="AP79" s="153">
        <f t="shared" si="72"/>
        <v>449</v>
      </c>
      <c r="AQ79" s="153">
        <f t="shared" si="73"/>
        <v>6313.3099999999995</v>
      </c>
      <c r="AR79" s="153">
        <f t="shared" si="74"/>
        <v>35.00221729490022</v>
      </c>
      <c r="AS79" s="153">
        <f t="shared" si="75"/>
        <v>3.7497765338019962</v>
      </c>
      <c r="AT79" s="153">
        <f t="shared" si="76"/>
        <v>451</v>
      </c>
      <c r="AU79" s="16"/>
      <c r="AY79" s="65"/>
      <c r="AZ79" s="65"/>
    </row>
    <row r="80" spans="1:52" ht="15.75" x14ac:dyDescent="0.25">
      <c r="A80" s="152" t="str">
        <f>'Primary endpoint outcomes'!A80</f>
        <v>Boulenger 2014</v>
      </c>
      <c r="B80" s="152" t="str">
        <f>CONCATENATE('Primary endpoint outcomes'!S80,'Primary endpoint outcomes'!T80)</f>
        <v>MADRS10</v>
      </c>
      <c r="C80" s="154">
        <f t="shared" si="49"/>
        <v>31.355921052631583</v>
      </c>
      <c r="D80" s="154">
        <f t="shared" si="50"/>
        <v>3.5523380976850869</v>
      </c>
      <c r="E80" s="154">
        <f t="shared" si="51"/>
        <v>304</v>
      </c>
      <c r="F80" s="21" t="str">
        <f t="shared" si="52"/>
        <v>YES</v>
      </c>
      <c r="G80" s="21" t="str">
        <f t="shared" si="53"/>
        <v>NO</v>
      </c>
      <c r="H80" s="155">
        <f t="shared" si="54"/>
        <v>0.99577744496408882</v>
      </c>
      <c r="I80" s="155">
        <f t="shared" si="55"/>
        <v>4.2225550359111796E-3</v>
      </c>
      <c r="J80" s="318">
        <f t="shared" si="56"/>
        <v>1</v>
      </c>
      <c r="K80" s="326">
        <f>IF(ISNUMBER('Primary endpoint outcomes'!U80)=TRUE,'Primary endpoint outcomes'!U80,(IF(ISNUMBER('Primary endpoint outcomes'!X80)=TRUE,'Primary endpoint outcomes'!X80,0)))</f>
        <v>31.2</v>
      </c>
      <c r="L80" s="326">
        <f>IF(ISNUMBER('Primary endpoint outcomes'!V80)=TRUE,'Primary endpoint outcomes'!V80,(IF(ISNUMBER('Primary endpoint outcomes'!Y80)=TRUE,'Primary endpoint outcomes'!Y80,0)))</f>
        <v>3.5</v>
      </c>
      <c r="M80" s="325">
        <f>IF(ISNUMBER('Primary endpoint outcomes'!W80)=TRUE,'Primary endpoint outcomes'!W80,(IF(ISNUMBER('Primary endpoint outcomes'!Z80)=TRUE,'Primary endpoint outcomes'!Z80,0)))</f>
        <v>146</v>
      </c>
      <c r="N80" s="326">
        <f>IF(ISNUMBER('Primary endpoint outcomes'!BC80)=TRUE,'Primary endpoint outcomes'!BC80,(IF(ISNUMBER('Primary endpoint outcomes'!BF80)=TRUE,'Primary endpoint outcomes'!BF80,0)))</f>
        <v>31.5</v>
      </c>
      <c r="O80" s="325">
        <f>IF(ISNUMBER('Primary endpoint outcomes'!BD80)=TRUE,'Primary endpoint outcomes'!BD80,(IF(ISNUMBER('Primary endpoint outcomes'!BG80)=TRUE,'Primary endpoint outcomes'!BG80,0)))</f>
        <v>3.6</v>
      </c>
      <c r="P80" s="325">
        <f>IF(ISNUMBER('Primary endpoint outcomes'!BE80)=TRUE,'Primary endpoint outcomes'!BE80,(IF(ISNUMBER('Primary endpoint outcomes'!BH80)=TRUE,'Primary endpoint outcomes'!BH80,0)))</f>
        <v>158</v>
      </c>
      <c r="Q80" s="326">
        <f>IF(ISNUMBER('Primary endpoint outcomes'!CK80)=TRUE,'Primary endpoint outcomes'!CK80,(IF(ISNUMBER('Primary endpoint outcomes'!CN80)=TRUE,'Primary endpoint outcomes'!CN80,0)))</f>
        <v>0</v>
      </c>
      <c r="R80" s="326">
        <f>IF(ISNUMBER('Primary endpoint outcomes'!CL80)=TRUE,'Primary endpoint outcomes'!CL80,(IF(ISNUMBER('Primary endpoint outcomes'!CO80)=TRUE,'Primary endpoint outcomes'!CO80,0)))</f>
        <v>0</v>
      </c>
      <c r="S80" s="325">
        <f>IF(ISNUMBER('Primary endpoint outcomes'!CM80)=TRUE,'Primary endpoint outcomes'!CM80,(IF(ISNUMBER('Primary endpoint outcomes'!CP80)=TRUE,'Primary endpoint outcomes'!CP80,0)))</f>
        <v>0</v>
      </c>
      <c r="T80" s="326">
        <f>IF(ISNUMBER('Primary endpoint outcomes'!DS80)=TRUE,'Primary endpoint outcomes'!DS80,(IF(ISNUMBER('Primary endpoint outcomes'!DV80)=TRUE,'Primary endpoint outcomes'!DV80,0)))</f>
        <v>0</v>
      </c>
      <c r="U80" s="326">
        <f>IF(ISNUMBER('Primary endpoint outcomes'!DT80)=TRUE,'Primary endpoint outcomes'!DT80,(IF(ISNUMBER('Primary endpoint outcomes'!DW80)=TRUE,'Primary endpoint outcomes'!DW80,0)))</f>
        <v>0</v>
      </c>
      <c r="V80" s="326">
        <f>IF(ISNUMBER('Primary endpoint outcomes'!DU80)=TRUE,'Primary endpoint outcomes'!DU80,(IF(ISNUMBER('Primary endpoint outcomes'!DX80)=TRUE,'Primary endpoint outcomes'!DX80,0)))</f>
        <v>0</v>
      </c>
      <c r="W80" s="326">
        <f>IF(ISNUMBER('Primary endpoint outcomes'!FA80)=TRUE,'Primary endpoint outcomes'!FA80,(IF(ISNUMBER('Primary endpoint outcomes'!FD80)=TRUE,'Primary endpoint outcomes'!FD80,0)))</f>
        <v>0</v>
      </c>
      <c r="X80" s="326">
        <f>IF(ISNUMBER('Primary endpoint outcomes'!FB80)=TRUE,'Primary endpoint outcomes'!FB80,(IF(ISNUMBER('Primary endpoint outcomes'!FE80)=TRUE,'Primary endpoint outcomes'!FE80,0)))</f>
        <v>0</v>
      </c>
      <c r="Y80" s="326">
        <f>IF(ISNUMBER('Primary endpoint outcomes'!FC80)=TRUE,'Primary endpoint outcomes'!FC80,(IF(ISNUMBER('Primary endpoint outcomes'!FF80)=TRUE,'Primary endpoint outcomes'!FF80,0)))</f>
        <v>0</v>
      </c>
      <c r="Z80" s="150"/>
      <c r="AA80" s="151">
        <f t="shared" si="57"/>
        <v>146</v>
      </c>
      <c r="AB80" s="153">
        <f t="shared" si="58"/>
        <v>145</v>
      </c>
      <c r="AC80" s="153">
        <f t="shared" si="59"/>
        <v>1776.25</v>
      </c>
      <c r="AD80" s="151">
        <f t="shared" si="60"/>
        <v>158</v>
      </c>
      <c r="AE80" s="153">
        <f t="shared" si="61"/>
        <v>157</v>
      </c>
      <c r="AF80" s="153">
        <f t="shared" si="62"/>
        <v>2034.72</v>
      </c>
      <c r="AG80" s="151">
        <f t="shared" si="63"/>
        <v>0</v>
      </c>
      <c r="AH80" s="153">
        <f t="shared" si="64"/>
        <v>-1</v>
      </c>
      <c r="AI80" s="153">
        <f t="shared" si="65"/>
        <v>0</v>
      </c>
      <c r="AJ80" s="151">
        <f t="shared" si="66"/>
        <v>0</v>
      </c>
      <c r="AK80" s="153">
        <f t="shared" si="67"/>
        <v>-1</v>
      </c>
      <c r="AL80" s="153">
        <f t="shared" si="68"/>
        <v>0</v>
      </c>
      <c r="AM80" s="151">
        <f t="shared" si="69"/>
        <v>0</v>
      </c>
      <c r="AN80" s="153">
        <f t="shared" si="70"/>
        <v>-1</v>
      </c>
      <c r="AO80" s="153">
        <f t="shared" si="71"/>
        <v>0</v>
      </c>
      <c r="AP80" s="153">
        <f t="shared" si="72"/>
        <v>302</v>
      </c>
      <c r="AQ80" s="153">
        <f t="shared" si="73"/>
        <v>3810.9700000000003</v>
      </c>
      <c r="AR80" s="153">
        <f t="shared" si="74"/>
        <v>31.355921052631583</v>
      </c>
      <c r="AS80" s="153">
        <f t="shared" si="75"/>
        <v>3.5523380976850869</v>
      </c>
      <c r="AT80" s="153">
        <f t="shared" si="76"/>
        <v>304</v>
      </c>
      <c r="AU80" s="16"/>
      <c r="AY80" s="65"/>
      <c r="AZ80" s="65"/>
    </row>
    <row r="81" spans="1:52" ht="15.75" x14ac:dyDescent="0.25">
      <c r="A81" s="152" t="str">
        <f>'Primary endpoint outcomes'!A81</f>
        <v>Bowman 1995</v>
      </c>
      <c r="B81" s="152" t="str">
        <f>CONCATENATE('Primary endpoint outcomes'!S81,'Primary endpoint outcomes'!T81)</f>
        <v>HAMD21</v>
      </c>
      <c r="C81" s="154">
        <f t="shared" si="49"/>
        <v>19.899999999999999</v>
      </c>
      <c r="D81" s="154">
        <f t="shared" si="50"/>
        <v>5.3084837759947989</v>
      </c>
      <c r="E81" s="154">
        <f t="shared" si="51"/>
        <v>30</v>
      </c>
      <c r="F81" s="21" t="str">
        <f t="shared" si="52"/>
        <v>YES</v>
      </c>
      <c r="G81" s="21" t="str">
        <f t="shared" si="53"/>
        <v>NO</v>
      </c>
      <c r="H81" s="155">
        <f t="shared" si="54"/>
        <v>0.7687306833186599</v>
      </c>
      <c r="I81" s="155">
        <f t="shared" si="55"/>
        <v>0.2312693166813401</v>
      </c>
      <c r="J81" s="318">
        <f t="shared" si="56"/>
        <v>1</v>
      </c>
      <c r="K81" s="326">
        <f>IF(ISNUMBER('Primary endpoint outcomes'!U81)=TRUE,'Primary endpoint outcomes'!U81,(IF(ISNUMBER('Primary endpoint outcomes'!X81)=TRUE,'Primary endpoint outcomes'!X81,0)))</f>
        <v>20.100000000000001</v>
      </c>
      <c r="L81" s="326">
        <f>IF(ISNUMBER('Primary endpoint outcomes'!V81)=TRUE,'Primary endpoint outcomes'!V81,(IF(ISNUMBER('Primary endpoint outcomes'!Y81)=TRUE,'Primary endpoint outcomes'!Y81,0)))</f>
        <v>7.3</v>
      </c>
      <c r="M81" s="325">
        <f>IF(ISNUMBER('Primary endpoint outcomes'!W81)=TRUE,'Primary endpoint outcomes'!W81,(IF(ISNUMBER('Primary endpoint outcomes'!Z81)=TRUE,'Primary endpoint outcomes'!Z81,0)))</f>
        <v>10</v>
      </c>
      <c r="N81" s="326">
        <f>IF(ISNUMBER('Primary endpoint outcomes'!BC81)=TRUE,'Primary endpoint outcomes'!BC81,(IF(ISNUMBER('Primary endpoint outcomes'!BF81)=TRUE,'Primary endpoint outcomes'!BF81,0)))</f>
        <v>20.7</v>
      </c>
      <c r="O81" s="325">
        <f>IF(ISNUMBER('Primary endpoint outcomes'!BD81)=TRUE,'Primary endpoint outcomes'!BD81,(IF(ISNUMBER('Primary endpoint outcomes'!BG81)=TRUE,'Primary endpoint outcomes'!BG81,0)))</f>
        <v>4.0999999999999996</v>
      </c>
      <c r="P81" s="325">
        <f>IF(ISNUMBER('Primary endpoint outcomes'!BE81)=TRUE,'Primary endpoint outcomes'!BE81,(IF(ISNUMBER('Primary endpoint outcomes'!BH81)=TRUE,'Primary endpoint outcomes'!BH81,0)))</f>
        <v>10</v>
      </c>
      <c r="Q81" s="326">
        <f>IF(ISNUMBER('Primary endpoint outcomes'!CK81)=TRUE,'Primary endpoint outcomes'!CK81,(IF(ISNUMBER('Primary endpoint outcomes'!CN81)=TRUE,'Primary endpoint outcomes'!CN81,0)))</f>
        <v>18.899999999999999</v>
      </c>
      <c r="R81" s="326">
        <f>IF(ISNUMBER('Primary endpoint outcomes'!CL81)=TRUE,'Primary endpoint outcomes'!CL81,(IF(ISNUMBER('Primary endpoint outcomes'!CO81)=TRUE,'Primary endpoint outcomes'!CO81,0)))</f>
        <v>3.8</v>
      </c>
      <c r="S81" s="325">
        <f>IF(ISNUMBER('Primary endpoint outcomes'!CM81)=TRUE,'Primary endpoint outcomes'!CM81,(IF(ISNUMBER('Primary endpoint outcomes'!CP81)=TRUE,'Primary endpoint outcomes'!CP81,0)))</f>
        <v>10</v>
      </c>
      <c r="T81" s="326">
        <f>IF(ISNUMBER('Primary endpoint outcomes'!DS81)=TRUE,'Primary endpoint outcomes'!DS81,(IF(ISNUMBER('Primary endpoint outcomes'!DV81)=TRUE,'Primary endpoint outcomes'!DV81,0)))</f>
        <v>0</v>
      </c>
      <c r="U81" s="326">
        <f>IF(ISNUMBER('Primary endpoint outcomes'!DT81)=TRUE,'Primary endpoint outcomes'!DT81,(IF(ISNUMBER('Primary endpoint outcomes'!DW81)=TRUE,'Primary endpoint outcomes'!DW81,0)))</f>
        <v>0</v>
      </c>
      <c r="V81" s="326">
        <f>IF(ISNUMBER('Primary endpoint outcomes'!DU81)=TRUE,'Primary endpoint outcomes'!DU81,(IF(ISNUMBER('Primary endpoint outcomes'!DX81)=TRUE,'Primary endpoint outcomes'!DX81,0)))</f>
        <v>0</v>
      </c>
      <c r="W81" s="326">
        <f>IF(ISNUMBER('Primary endpoint outcomes'!FA81)=TRUE,'Primary endpoint outcomes'!FA81,(IF(ISNUMBER('Primary endpoint outcomes'!FD81)=TRUE,'Primary endpoint outcomes'!FD81,0)))</f>
        <v>0</v>
      </c>
      <c r="X81" s="326">
        <f>IF(ISNUMBER('Primary endpoint outcomes'!FB81)=TRUE,'Primary endpoint outcomes'!FB81,(IF(ISNUMBER('Primary endpoint outcomes'!FE81)=TRUE,'Primary endpoint outcomes'!FE81,0)))</f>
        <v>0</v>
      </c>
      <c r="Y81" s="326">
        <f>IF(ISNUMBER('Primary endpoint outcomes'!FC81)=TRUE,'Primary endpoint outcomes'!FC81,(IF(ISNUMBER('Primary endpoint outcomes'!FF81)=TRUE,'Primary endpoint outcomes'!FF81,0)))</f>
        <v>0</v>
      </c>
      <c r="Z81" s="150"/>
      <c r="AA81" s="151">
        <f t="shared" si="57"/>
        <v>10</v>
      </c>
      <c r="AB81" s="153">
        <f t="shared" si="58"/>
        <v>9</v>
      </c>
      <c r="AC81" s="153">
        <f t="shared" si="59"/>
        <v>479.61</v>
      </c>
      <c r="AD81" s="151">
        <f t="shared" si="60"/>
        <v>10</v>
      </c>
      <c r="AE81" s="153">
        <f t="shared" si="61"/>
        <v>9</v>
      </c>
      <c r="AF81" s="153">
        <f t="shared" si="62"/>
        <v>151.29</v>
      </c>
      <c r="AG81" s="151">
        <f t="shared" si="63"/>
        <v>10</v>
      </c>
      <c r="AH81" s="153">
        <f t="shared" si="64"/>
        <v>9</v>
      </c>
      <c r="AI81" s="153">
        <f t="shared" si="65"/>
        <v>129.96</v>
      </c>
      <c r="AJ81" s="151">
        <f t="shared" si="66"/>
        <v>0</v>
      </c>
      <c r="AK81" s="153">
        <f t="shared" si="67"/>
        <v>-1</v>
      </c>
      <c r="AL81" s="153">
        <f t="shared" si="68"/>
        <v>0</v>
      </c>
      <c r="AM81" s="151">
        <f t="shared" si="69"/>
        <v>0</v>
      </c>
      <c r="AN81" s="153">
        <f t="shared" si="70"/>
        <v>-1</v>
      </c>
      <c r="AO81" s="153">
        <f t="shared" si="71"/>
        <v>0</v>
      </c>
      <c r="AP81" s="153">
        <f t="shared" si="72"/>
        <v>27</v>
      </c>
      <c r="AQ81" s="153">
        <f t="shared" si="73"/>
        <v>760.86</v>
      </c>
      <c r="AR81" s="153">
        <f t="shared" si="74"/>
        <v>19.899999999999999</v>
      </c>
      <c r="AS81" s="153">
        <f t="shared" si="75"/>
        <v>5.3084837759947989</v>
      </c>
      <c r="AT81" s="153">
        <f t="shared" si="76"/>
        <v>30</v>
      </c>
      <c r="AU81" s="16"/>
      <c r="AY81" s="65"/>
      <c r="AZ81" s="65"/>
    </row>
    <row r="82" spans="1:52" ht="15.75" x14ac:dyDescent="0.25">
      <c r="A82" s="152" t="str">
        <f>'Primary endpoint outcomes'!A82</f>
        <v>Boyer 1998</v>
      </c>
      <c r="B82" s="152" t="str">
        <f>CONCATENATE('Primary endpoint outcomes'!S82,'Primary endpoint outcomes'!T82)</f>
        <v>MADRS10</v>
      </c>
      <c r="C82" s="154">
        <f t="shared" si="49"/>
        <v>28.648484848484848</v>
      </c>
      <c r="D82" s="154">
        <f t="shared" si="50"/>
        <v>5.6544375277704253</v>
      </c>
      <c r="E82" s="154">
        <f t="shared" si="51"/>
        <v>231</v>
      </c>
      <c r="F82" s="21" t="str">
        <f t="shared" si="52"/>
        <v>YES</v>
      </c>
      <c r="G82" s="21" t="str">
        <f t="shared" si="53"/>
        <v>NO</v>
      </c>
      <c r="H82" s="155">
        <f t="shared" si="54"/>
        <v>0.88016249795198831</v>
      </c>
      <c r="I82" s="155">
        <f t="shared" si="55"/>
        <v>0.11983750204801169</v>
      </c>
      <c r="J82" s="318">
        <f t="shared" si="56"/>
        <v>1</v>
      </c>
      <c r="K82" s="326">
        <f>IF(ISNUMBER('Primary endpoint outcomes'!U82)=TRUE,'Primary endpoint outcomes'!U82,(IF(ISNUMBER('Primary endpoint outcomes'!X82)=TRUE,'Primary endpoint outcomes'!X82,0)))</f>
        <v>28.3</v>
      </c>
      <c r="L82" s="326">
        <f>IF(ISNUMBER('Primary endpoint outcomes'!V82)=TRUE,'Primary endpoint outcomes'!V82,(IF(ISNUMBER('Primary endpoint outcomes'!Y82)=TRUE,'Primary endpoint outcomes'!Y82,0)))</f>
        <v>5.4</v>
      </c>
      <c r="M82" s="325">
        <f>IF(ISNUMBER('Primary endpoint outcomes'!W82)=TRUE,'Primary endpoint outcomes'!W82,(IF(ISNUMBER('Primary endpoint outcomes'!Z82)=TRUE,'Primary endpoint outcomes'!Z82,0)))</f>
        <v>116</v>
      </c>
      <c r="N82" s="326">
        <f>IF(ISNUMBER('Primary endpoint outcomes'!BC82)=TRUE,'Primary endpoint outcomes'!BC82,(IF(ISNUMBER('Primary endpoint outcomes'!BF82)=TRUE,'Primary endpoint outcomes'!BF82,0)))</f>
        <v>29</v>
      </c>
      <c r="O82" s="325">
        <f>IF(ISNUMBER('Primary endpoint outcomes'!BD82)=TRUE,'Primary endpoint outcomes'!BD82,(IF(ISNUMBER('Primary endpoint outcomes'!BG82)=TRUE,'Primary endpoint outcomes'!BG82,0)))</f>
        <v>5.9</v>
      </c>
      <c r="P82" s="325">
        <f>IF(ISNUMBER('Primary endpoint outcomes'!BE82)=TRUE,'Primary endpoint outcomes'!BE82,(IF(ISNUMBER('Primary endpoint outcomes'!BH82)=TRUE,'Primary endpoint outcomes'!BH82,0)))</f>
        <v>115</v>
      </c>
      <c r="Q82" s="326">
        <f>IF(ISNUMBER('Primary endpoint outcomes'!CK82)=TRUE,'Primary endpoint outcomes'!CK82,(IF(ISNUMBER('Primary endpoint outcomes'!CN82)=TRUE,'Primary endpoint outcomes'!CN82,0)))</f>
        <v>0</v>
      </c>
      <c r="R82" s="326">
        <f>IF(ISNUMBER('Primary endpoint outcomes'!CL82)=TRUE,'Primary endpoint outcomes'!CL82,(IF(ISNUMBER('Primary endpoint outcomes'!CO82)=TRUE,'Primary endpoint outcomes'!CO82,0)))</f>
        <v>0</v>
      </c>
      <c r="S82" s="325">
        <f>IF(ISNUMBER('Primary endpoint outcomes'!CM82)=TRUE,'Primary endpoint outcomes'!CM82,(IF(ISNUMBER('Primary endpoint outcomes'!CP82)=TRUE,'Primary endpoint outcomes'!CP82,0)))</f>
        <v>0</v>
      </c>
      <c r="T82" s="326">
        <f>IF(ISNUMBER('Primary endpoint outcomes'!DS82)=TRUE,'Primary endpoint outcomes'!DS82,(IF(ISNUMBER('Primary endpoint outcomes'!DV82)=TRUE,'Primary endpoint outcomes'!DV82,0)))</f>
        <v>0</v>
      </c>
      <c r="U82" s="326">
        <f>IF(ISNUMBER('Primary endpoint outcomes'!DT82)=TRUE,'Primary endpoint outcomes'!DT82,(IF(ISNUMBER('Primary endpoint outcomes'!DW82)=TRUE,'Primary endpoint outcomes'!DW82,0)))</f>
        <v>0</v>
      </c>
      <c r="V82" s="326">
        <f>IF(ISNUMBER('Primary endpoint outcomes'!DU82)=TRUE,'Primary endpoint outcomes'!DU82,(IF(ISNUMBER('Primary endpoint outcomes'!DX82)=TRUE,'Primary endpoint outcomes'!DX82,0)))</f>
        <v>0</v>
      </c>
      <c r="W82" s="326">
        <f>IF(ISNUMBER('Primary endpoint outcomes'!FA82)=TRUE,'Primary endpoint outcomes'!FA82,(IF(ISNUMBER('Primary endpoint outcomes'!FD82)=TRUE,'Primary endpoint outcomes'!FD82,0)))</f>
        <v>0</v>
      </c>
      <c r="X82" s="326">
        <f>IF(ISNUMBER('Primary endpoint outcomes'!FB82)=TRUE,'Primary endpoint outcomes'!FB82,(IF(ISNUMBER('Primary endpoint outcomes'!FE82)=TRUE,'Primary endpoint outcomes'!FE82,0)))</f>
        <v>0</v>
      </c>
      <c r="Y82" s="326">
        <f>IF(ISNUMBER('Primary endpoint outcomes'!FC82)=TRUE,'Primary endpoint outcomes'!FC82,(IF(ISNUMBER('Primary endpoint outcomes'!FF82)=TRUE,'Primary endpoint outcomes'!FF82,0)))</f>
        <v>0</v>
      </c>
      <c r="Z82" s="150"/>
      <c r="AA82" s="151">
        <f t="shared" si="57"/>
        <v>116</v>
      </c>
      <c r="AB82" s="153">
        <f t="shared" si="58"/>
        <v>115</v>
      </c>
      <c r="AC82" s="153">
        <f t="shared" si="59"/>
        <v>3353.4000000000005</v>
      </c>
      <c r="AD82" s="151">
        <f t="shared" si="60"/>
        <v>115</v>
      </c>
      <c r="AE82" s="153">
        <f t="shared" si="61"/>
        <v>114</v>
      </c>
      <c r="AF82" s="153">
        <f t="shared" si="62"/>
        <v>3968.34</v>
      </c>
      <c r="AG82" s="151">
        <f t="shared" si="63"/>
        <v>0</v>
      </c>
      <c r="AH82" s="153">
        <f t="shared" si="64"/>
        <v>-1</v>
      </c>
      <c r="AI82" s="153">
        <f t="shared" si="65"/>
        <v>0</v>
      </c>
      <c r="AJ82" s="151">
        <f t="shared" si="66"/>
        <v>0</v>
      </c>
      <c r="AK82" s="153">
        <f t="shared" si="67"/>
        <v>-1</v>
      </c>
      <c r="AL82" s="153">
        <f t="shared" si="68"/>
        <v>0</v>
      </c>
      <c r="AM82" s="151">
        <f t="shared" si="69"/>
        <v>0</v>
      </c>
      <c r="AN82" s="153">
        <f t="shared" si="70"/>
        <v>-1</v>
      </c>
      <c r="AO82" s="153">
        <f t="shared" si="71"/>
        <v>0</v>
      </c>
      <c r="AP82" s="153">
        <f t="shared" si="72"/>
        <v>229</v>
      </c>
      <c r="AQ82" s="153">
        <f t="shared" si="73"/>
        <v>7321.7400000000007</v>
      </c>
      <c r="AR82" s="153">
        <f t="shared" si="74"/>
        <v>28.648484848484848</v>
      </c>
      <c r="AS82" s="153">
        <f t="shared" si="75"/>
        <v>5.6544375277704253</v>
      </c>
      <c r="AT82" s="153">
        <f t="shared" si="76"/>
        <v>231</v>
      </c>
      <c r="AU82" s="16"/>
      <c r="AY82" s="65"/>
      <c r="AZ82" s="65"/>
    </row>
    <row r="83" spans="1:52" ht="15.75" x14ac:dyDescent="0.25">
      <c r="A83" s="152" t="str">
        <f>'Primary endpoint outcomes'!A83</f>
        <v>Brannan 2005</v>
      </c>
      <c r="B83" s="152" t="str">
        <f>CONCATENATE('Primary endpoint outcomes'!S83,'Primary endpoint outcomes'!T83)</f>
        <v>HAMD17</v>
      </c>
      <c r="C83" s="154">
        <f t="shared" si="49"/>
        <v>22.9</v>
      </c>
      <c r="D83" s="154">
        <f t="shared" si="50"/>
        <v>3.4503622998172236</v>
      </c>
      <c r="E83" s="154">
        <f t="shared" si="51"/>
        <v>282</v>
      </c>
      <c r="F83" s="21" t="str">
        <f t="shared" si="52"/>
        <v>YES</v>
      </c>
      <c r="G83" s="21" t="str">
        <f t="shared" si="53"/>
        <v>NO</v>
      </c>
      <c r="H83" s="155">
        <f t="shared" si="54"/>
        <v>0.97723852719891502</v>
      </c>
      <c r="I83" s="155">
        <f t="shared" si="55"/>
        <v>2.2761472801084981E-2</v>
      </c>
      <c r="J83" s="318">
        <f t="shared" si="56"/>
        <v>1</v>
      </c>
      <c r="K83" s="326">
        <f>IF(ISNUMBER('Primary endpoint outcomes'!U83)=TRUE,'Primary endpoint outcomes'!U83,(IF(ISNUMBER('Primary endpoint outcomes'!X83)=TRUE,'Primary endpoint outcomes'!X83,0)))</f>
        <v>23.4</v>
      </c>
      <c r="L83" s="326">
        <f>IF(ISNUMBER('Primary endpoint outcomes'!V83)=TRUE,'Primary endpoint outcomes'!V83,(IF(ISNUMBER('Primary endpoint outcomes'!Y83)=TRUE,'Primary endpoint outcomes'!Y83,0)))</f>
        <v>3.5</v>
      </c>
      <c r="M83" s="325">
        <f>IF(ISNUMBER('Primary endpoint outcomes'!W83)=TRUE,'Primary endpoint outcomes'!W83,(IF(ISNUMBER('Primary endpoint outcomes'!Z83)=TRUE,'Primary endpoint outcomes'!Z83,0)))</f>
        <v>141</v>
      </c>
      <c r="N83" s="326">
        <f>IF(ISNUMBER('Primary endpoint outcomes'!BC83)=TRUE,'Primary endpoint outcomes'!BC83,(IF(ISNUMBER('Primary endpoint outcomes'!BF83)=TRUE,'Primary endpoint outcomes'!BF83,0)))</f>
        <v>22.4</v>
      </c>
      <c r="O83" s="325">
        <f>IF(ISNUMBER('Primary endpoint outcomes'!BD83)=TRUE,'Primary endpoint outcomes'!BD83,(IF(ISNUMBER('Primary endpoint outcomes'!BG83)=TRUE,'Primary endpoint outcomes'!BG83,0)))</f>
        <v>3.4</v>
      </c>
      <c r="P83" s="325">
        <f>IF(ISNUMBER('Primary endpoint outcomes'!BE83)=TRUE,'Primary endpoint outcomes'!BE83,(IF(ISNUMBER('Primary endpoint outcomes'!BH83)=TRUE,'Primary endpoint outcomes'!BH83,0)))</f>
        <v>141</v>
      </c>
      <c r="Q83" s="326">
        <f>IF(ISNUMBER('Primary endpoint outcomes'!CK83)=TRUE,'Primary endpoint outcomes'!CK83,(IF(ISNUMBER('Primary endpoint outcomes'!CN83)=TRUE,'Primary endpoint outcomes'!CN83,0)))</f>
        <v>0</v>
      </c>
      <c r="R83" s="326">
        <f>IF(ISNUMBER('Primary endpoint outcomes'!CL83)=TRUE,'Primary endpoint outcomes'!CL83,(IF(ISNUMBER('Primary endpoint outcomes'!CO83)=TRUE,'Primary endpoint outcomes'!CO83,0)))</f>
        <v>0</v>
      </c>
      <c r="S83" s="325">
        <f>IF(ISNUMBER('Primary endpoint outcomes'!CM83)=TRUE,'Primary endpoint outcomes'!CM83,(IF(ISNUMBER('Primary endpoint outcomes'!CP83)=TRUE,'Primary endpoint outcomes'!CP83,0)))</f>
        <v>0</v>
      </c>
      <c r="T83" s="326">
        <f>IF(ISNUMBER('Primary endpoint outcomes'!DS83)=TRUE,'Primary endpoint outcomes'!DS83,(IF(ISNUMBER('Primary endpoint outcomes'!DV83)=TRUE,'Primary endpoint outcomes'!DV83,0)))</f>
        <v>0</v>
      </c>
      <c r="U83" s="326">
        <f>IF(ISNUMBER('Primary endpoint outcomes'!DT83)=TRUE,'Primary endpoint outcomes'!DT83,(IF(ISNUMBER('Primary endpoint outcomes'!DW83)=TRUE,'Primary endpoint outcomes'!DW83,0)))</f>
        <v>0</v>
      </c>
      <c r="V83" s="326">
        <f>IF(ISNUMBER('Primary endpoint outcomes'!DU83)=TRUE,'Primary endpoint outcomes'!DU83,(IF(ISNUMBER('Primary endpoint outcomes'!DX83)=TRUE,'Primary endpoint outcomes'!DX83,0)))</f>
        <v>0</v>
      </c>
      <c r="W83" s="326">
        <f>IF(ISNUMBER('Primary endpoint outcomes'!FA83)=TRUE,'Primary endpoint outcomes'!FA83,(IF(ISNUMBER('Primary endpoint outcomes'!FD83)=TRUE,'Primary endpoint outcomes'!FD83,0)))</f>
        <v>0</v>
      </c>
      <c r="X83" s="326">
        <f>IF(ISNUMBER('Primary endpoint outcomes'!FB83)=TRUE,'Primary endpoint outcomes'!FB83,(IF(ISNUMBER('Primary endpoint outcomes'!FE83)=TRUE,'Primary endpoint outcomes'!FE83,0)))</f>
        <v>0</v>
      </c>
      <c r="Y83" s="326">
        <f>IF(ISNUMBER('Primary endpoint outcomes'!FC83)=TRUE,'Primary endpoint outcomes'!FC83,(IF(ISNUMBER('Primary endpoint outcomes'!FF83)=TRUE,'Primary endpoint outcomes'!FF83,0)))</f>
        <v>0</v>
      </c>
      <c r="Z83" s="150"/>
      <c r="AA83" s="151">
        <f t="shared" si="57"/>
        <v>141</v>
      </c>
      <c r="AB83" s="153">
        <f t="shared" si="58"/>
        <v>140</v>
      </c>
      <c r="AC83" s="153">
        <f t="shared" si="59"/>
        <v>1715</v>
      </c>
      <c r="AD83" s="151">
        <f t="shared" si="60"/>
        <v>141</v>
      </c>
      <c r="AE83" s="153">
        <f t="shared" si="61"/>
        <v>140</v>
      </c>
      <c r="AF83" s="153">
        <f t="shared" si="62"/>
        <v>1618.3999999999999</v>
      </c>
      <c r="AG83" s="151">
        <f t="shared" si="63"/>
        <v>0</v>
      </c>
      <c r="AH83" s="153">
        <f t="shared" si="64"/>
        <v>-1</v>
      </c>
      <c r="AI83" s="153">
        <f t="shared" si="65"/>
        <v>0</v>
      </c>
      <c r="AJ83" s="151">
        <f t="shared" si="66"/>
        <v>0</v>
      </c>
      <c r="AK83" s="153">
        <f t="shared" si="67"/>
        <v>-1</v>
      </c>
      <c r="AL83" s="153">
        <f t="shared" si="68"/>
        <v>0</v>
      </c>
      <c r="AM83" s="151">
        <f t="shared" si="69"/>
        <v>0</v>
      </c>
      <c r="AN83" s="153">
        <f t="shared" si="70"/>
        <v>-1</v>
      </c>
      <c r="AO83" s="153">
        <f t="shared" si="71"/>
        <v>0</v>
      </c>
      <c r="AP83" s="153">
        <f t="shared" si="72"/>
        <v>280</v>
      </c>
      <c r="AQ83" s="153">
        <f t="shared" si="73"/>
        <v>3333.3999999999996</v>
      </c>
      <c r="AR83" s="153">
        <f t="shared" si="74"/>
        <v>22.9</v>
      </c>
      <c r="AS83" s="153">
        <f t="shared" si="75"/>
        <v>3.4503622998172236</v>
      </c>
      <c r="AT83" s="153">
        <f t="shared" si="76"/>
        <v>282</v>
      </c>
      <c r="AU83" s="16"/>
      <c r="AY83" s="65"/>
      <c r="AZ83" s="65"/>
    </row>
    <row r="84" spans="1:52" ht="15.75" x14ac:dyDescent="0.25">
      <c r="A84" s="152" t="str">
        <f>'Primary endpoint outcomes'!A84</f>
        <v>Bremner 1984</v>
      </c>
      <c r="B84" s="152" t="str">
        <f>CONCATENATE('Primary endpoint outcomes'!S84,'Primary endpoint outcomes'!T84)</f>
        <v>HAMD17</v>
      </c>
      <c r="C84" s="154" t="e">
        <f t="shared" si="49"/>
        <v>#DIV/0!</v>
      </c>
      <c r="D84" s="154" t="e">
        <f t="shared" si="50"/>
        <v>#DIV/0!</v>
      </c>
      <c r="E84" s="154">
        <f t="shared" si="51"/>
        <v>0</v>
      </c>
      <c r="F84" s="21" t="e">
        <f t="shared" si="52"/>
        <v>#DIV/0!</v>
      </c>
      <c r="G84" s="21" t="e">
        <f t="shared" si="53"/>
        <v>#DIV/0!</v>
      </c>
      <c r="H84" s="155" t="e">
        <f t="shared" si="54"/>
        <v>#DIV/0!</v>
      </c>
      <c r="I84" s="155" t="e">
        <f t="shared" si="55"/>
        <v>#DIV/0!</v>
      </c>
      <c r="J84" s="318">
        <f t="shared" si="56"/>
        <v>0</v>
      </c>
      <c r="K84" s="326">
        <f>IF(ISNUMBER('Primary endpoint outcomes'!U84)=TRUE,'Primary endpoint outcomes'!U84,(IF(ISNUMBER('Primary endpoint outcomes'!X84)=TRUE,'Primary endpoint outcomes'!X84,0)))</f>
        <v>0</v>
      </c>
      <c r="L84" s="326">
        <f>IF(ISNUMBER('Primary endpoint outcomes'!V84)=TRUE,'Primary endpoint outcomes'!V84,(IF(ISNUMBER('Primary endpoint outcomes'!Y84)=TRUE,'Primary endpoint outcomes'!Y84,0)))</f>
        <v>0</v>
      </c>
      <c r="M84" s="325">
        <f>IF(ISNUMBER('Primary endpoint outcomes'!W84)=TRUE,'Primary endpoint outcomes'!W84,(IF(ISNUMBER('Primary endpoint outcomes'!Z84)=TRUE,'Primary endpoint outcomes'!Z84,0)))</f>
        <v>0</v>
      </c>
      <c r="N84" s="326">
        <f>IF(ISNUMBER('Primary endpoint outcomes'!BC84)=TRUE,'Primary endpoint outcomes'!BC84,(IF(ISNUMBER('Primary endpoint outcomes'!BF84)=TRUE,'Primary endpoint outcomes'!BF84,0)))</f>
        <v>0</v>
      </c>
      <c r="O84" s="325">
        <f>IF(ISNUMBER('Primary endpoint outcomes'!BD84)=TRUE,'Primary endpoint outcomes'!BD84,(IF(ISNUMBER('Primary endpoint outcomes'!BG84)=TRUE,'Primary endpoint outcomes'!BG84,0)))</f>
        <v>0</v>
      </c>
      <c r="P84" s="325">
        <f>IF(ISNUMBER('Primary endpoint outcomes'!BE84)=TRUE,'Primary endpoint outcomes'!BE84,(IF(ISNUMBER('Primary endpoint outcomes'!BH84)=TRUE,'Primary endpoint outcomes'!BH84,0)))</f>
        <v>0</v>
      </c>
      <c r="Q84" s="326">
        <f>IF(ISNUMBER('Primary endpoint outcomes'!CK84)=TRUE,'Primary endpoint outcomes'!CK84,(IF(ISNUMBER('Primary endpoint outcomes'!CN84)=TRUE,'Primary endpoint outcomes'!CN84,0)))</f>
        <v>0</v>
      </c>
      <c r="R84" s="326">
        <f>IF(ISNUMBER('Primary endpoint outcomes'!CL84)=TRUE,'Primary endpoint outcomes'!CL84,(IF(ISNUMBER('Primary endpoint outcomes'!CO84)=TRUE,'Primary endpoint outcomes'!CO84,0)))</f>
        <v>0</v>
      </c>
      <c r="S84" s="325">
        <f>IF(ISNUMBER('Primary endpoint outcomes'!CM84)=TRUE,'Primary endpoint outcomes'!CM84,(IF(ISNUMBER('Primary endpoint outcomes'!CP84)=TRUE,'Primary endpoint outcomes'!CP84,0)))</f>
        <v>0</v>
      </c>
      <c r="T84" s="326">
        <f>IF(ISNUMBER('Primary endpoint outcomes'!DS84)=TRUE,'Primary endpoint outcomes'!DS84,(IF(ISNUMBER('Primary endpoint outcomes'!DV84)=TRUE,'Primary endpoint outcomes'!DV84,0)))</f>
        <v>0</v>
      </c>
      <c r="U84" s="326">
        <f>IF(ISNUMBER('Primary endpoint outcomes'!DT84)=TRUE,'Primary endpoint outcomes'!DT84,(IF(ISNUMBER('Primary endpoint outcomes'!DW84)=TRUE,'Primary endpoint outcomes'!DW84,0)))</f>
        <v>0</v>
      </c>
      <c r="V84" s="326">
        <f>IF(ISNUMBER('Primary endpoint outcomes'!DU84)=TRUE,'Primary endpoint outcomes'!DU84,(IF(ISNUMBER('Primary endpoint outcomes'!DX84)=TRUE,'Primary endpoint outcomes'!DX84,0)))</f>
        <v>0</v>
      </c>
      <c r="W84" s="326">
        <f>IF(ISNUMBER('Primary endpoint outcomes'!FA84)=TRUE,'Primary endpoint outcomes'!FA84,(IF(ISNUMBER('Primary endpoint outcomes'!FD84)=TRUE,'Primary endpoint outcomes'!FD84,0)))</f>
        <v>0</v>
      </c>
      <c r="X84" s="326">
        <f>IF(ISNUMBER('Primary endpoint outcomes'!FB84)=TRUE,'Primary endpoint outcomes'!FB84,(IF(ISNUMBER('Primary endpoint outcomes'!FE84)=TRUE,'Primary endpoint outcomes'!FE84,0)))</f>
        <v>0</v>
      </c>
      <c r="Y84" s="326">
        <f>IF(ISNUMBER('Primary endpoint outcomes'!FC84)=TRUE,'Primary endpoint outcomes'!FC84,(IF(ISNUMBER('Primary endpoint outcomes'!FF84)=TRUE,'Primary endpoint outcomes'!FF84,0)))</f>
        <v>0</v>
      </c>
      <c r="Z84" s="150"/>
      <c r="AA84" s="151">
        <f t="shared" si="57"/>
        <v>0</v>
      </c>
      <c r="AB84" s="153">
        <f t="shared" si="58"/>
        <v>-1</v>
      </c>
      <c r="AC84" s="153">
        <f t="shared" si="59"/>
        <v>0</v>
      </c>
      <c r="AD84" s="151">
        <f t="shared" si="60"/>
        <v>0</v>
      </c>
      <c r="AE84" s="153">
        <f t="shared" si="61"/>
        <v>-1</v>
      </c>
      <c r="AF84" s="153">
        <f t="shared" si="62"/>
        <v>0</v>
      </c>
      <c r="AG84" s="151">
        <f t="shared" si="63"/>
        <v>0</v>
      </c>
      <c r="AH84" s="153">
        <f t="shared" si="64"/>
        <v>-1</v>
      </c>
      <c r="AI84" s="153">
        <f t="shared" si="65"/>
        <v>0</v>
      </c>
      <c r="AJ84" s="151">
        <f t="shared" si="66"/>
        <v>0</v>
      </c>
      <c r="AK84" s="153">
        <f t="shared" si="67"/>
        <v>-1</v>
      </c>
      <c r="AL84" s="153">
        <f t="shared" si="68"/>
        <v>0</v>
      </c>
      <c r="AM84" s="151">
        <f t="shared" si="69"/>
        <v>0</v>
      </c>
      <c r="AN84" s="153">
        <f t="shared" si="70"/>
        <v>-1</v>
      </c>
      <c r="AO84" s="153">
        <f t="shared" si="71"/>
        <v>0</v>
      </c>
      <c r="AP84" s="153" t="b">
        <f t="shared" si="72"/>
        <v>0</v>
      </c>
      <c r="AQ84" s="153">
        <f t="shared" si="73"/>
        <v>0</v>
      </c>
      <c r="AR84" s="153" t="e">
        <f t="shared" si="74"/>
        <v>#DIV/0!</v>
      </c>
      <c r="AS84" s="153" t="e">
        <f t="shared" si="75"/>
        <v>#DIV/0!</v>
      </c>
      <c r="AT84" s="153">
        <f t="shared" si="76"/>
        <v>0</v>
      </c>
      <c r="AU84" s="16"/>
      <c r="AY84" s="65"/>
      <c r="AZ84" s="65"/>
    </row>
    <row r="85" spans="1:52" ht="15.75" x14ac:dyDescent="0.25">
      <c r="A85" s="152" t="str">
        <f>'Primary endpoint outcomes'!A85</f>
        <v>Bremner 1995</v>
      </c>
      <c r="B85" s="152" t="str">
        <f>CONCATENATE('Primary endpoint outcomes'!S85,'Primary endpoint outcomes'!T85)</f>
        <v>HAMD17</v>
      </c>
      <c r="C85" s="154">
        <f t="shared" si="49"/>
        <v>27.394366197183103</v>
      </c>
      <c r="D85" s="154">
        <f t="shared" si="50"/>
        <v>0</v>
      </c>
      <c r="E85" s="154">
        <f t="shared" si="51"/>
        <v>142</v>
      </c>
      <c r="F85" s="21" t="str">
        <f t="shared" si="52"/>
        <v>YES</v>
      </c>
      <c r="G85" s="21" t="str">
        <f t="shared" si="53"/>
        <v>NO</v>
      </c>
      <c r="H85" s="155" t="e">
        <f t="shared" si="54"/>
        <v>#NUM!</v>
      </c>
      <c r="I85" s="155" t="e">
        <f t="shared" si="55"/>
        <v>#NUM!</v>
      </c>
      <c r="J85" s="318">
        <f t="shared" si="56"/>
        <v>0</v>
      </c>
      <c r="K85" s="326">
        <f>IF(ISNUMBER('Primary endpoint outcomes'!U85)=TRUE,'Primary endpoint outcomes'!U85,(IF(ISNUMBER('Primary endpoint outcomes'!X85)=TRUE,'Primary endpoint outcomes'!X85,0)))</f>
        <v>28.3</v>
      </c>
      <c r="L85" s="326">
        <f>IF(ISNUMBER('Primary endpoint outcomes'!V85)=TRUE,'Primary endpoint outcomes'!V85,(IF(ISNUMBER('Primary endpoint outcomes'!Y85)=TRUE,'Primary endpoint outcomes'!Y85,0)))</f>
        <v>0</v>
      </c>
      <c r="M85" s="325">
        <f>IF(ISNUMBER('Primary endpoint outcomes'!W85)=TRUE,'Primary endpoint outcomes'!W85,(IF(ISNUMBER('Primary endpoint outcomes'!Z85)=TRUE,'Primary endpoint outcomes'!Z85,0)))</f>
        <v>47</v>
      </c>
      <c r="N85" s="326">
        <f>IF(ISNUMBER('Primary endpoint outcomes'!BC85)=TRUE,'Primary endpoint outcomes'!BC85,(IF(ISNUMBER('Primary endpoint outcomes'!BF85)=TRUE,'Primary endpoint outcomes'!BF85,0)))</f>
        <v>27.3</v>
      </c>
      <c r="O85" s="325">
        <f>IF(ISNUMBER('Primary endpoint outcomes'!BD85)=TRUE,'Primary endpoint outcomes'!BD85,(IF(ISNUMBER('Primary endpoint outcomes'!BG85)=TRUE,'Primary endpoint outcomes'!BG85,0)))</f>
        <v>0</v>
      </c>
      <c r="P85" s="325">
        <f>IF(ISNUMBER('Primary endpoint outcomes'!BE85)=TRUE,'Primary endpoint outcomes'!BE85,(IF(ISNUMBER('Primary endpoint outcomes'!BH85)=TRUE,'Primary endpoint outcomes'!BH85,0)))</f>
        <v>47</v>
      </c>
      <c r="Q85" s="326">
        <f>IF(ISNUMBER('Primary endpoint outcomes'!CK85)=TRUE,'Primary endpoint outcomes'!CK85,(IF(ISNUMBER('Primary endpoint outcomes'!CN85)=TRUE,'Primary endpoint outcomes'!CN85,0)))</f>
        <v>26.6</v>
      </c>
      <c r="R85" s="326">
        <f>IF(ISNUMBER('Primary endpoint outcomes'!CL85)=TRUE,'Primary endpoint outcomes'!CL85,(IF(ISNUMBER('Primary endpoint outcomes'!CO85)=TRUE,'Primary endpoint outcomes'!CO85,0)))</f>
        <v>0</v>
      </c>
      <c r="S85" s="325">
        <f>IF(ISNUMBER('Primary endpoint outcomes'!CM85)=TRUE,'Primary endpoint outcomes'!CM85,(IF(ISNUMBER('Primary endpoint outcomes'!CP85)=TRUE,'Primary endpoint outcomes'!CP85,0)))</f>
        <v>48</v>
      </c>
      <c r="T85" s="326">
        <f>IF(ISNUMBER('Primary endpoint outcomes'!DS85)=TRUE,'Primary endpoint outcomes'!DS85,(IF(ISNUMBER('Primary endpoint outcomes'!DV85)=TRUE,'Primary endpoint outcomes'!DV85,0)))</f>
        <v>0</v>
      </c>
      <c r="U85" s="326">
        <f>IF(ISNUMBER('Primary endpoint outcomes'!DT85)=TRUE,'Primary endpoint outcomes'!DT85,(IF(ISNUMBER('Primary endpoint outcomes'!DW85)=TRUE,'Primary endpoint outcomes'!DW85,0)))</f>
        <v>0</v>
      </c>
      <c r="V85" s="326">
        <f>IF(ISNUMBER('Primary endpoint outcomes'!DU85)=TRUE,'Primary endpoint outcomes'!DU85,(IF(ISNUMBER('Primary endpoint outcomes'!DX85)=TRUE,'Primary endpoint outcomes'!DX85,0)))</f>
        <v>0</v>
      </c>
      <c r="W85" s="326">
        <f>IF(ISNUMBER('Primary endpoint outcomes'!FA85)=TRUE,'Primary endpoint outcomes'!FA85,(IF(ISNUMBER('Primary endpoint outcomes'!FD85)=TRUE,'Primary endpoint outcomes'!FD85,0)))</f>
        <v>0</v>
      </c>
      <c r="X85" s="326">
        <f>IF(ISNUMBER('Primary endpoint outcomes'!FB85)=TRUE,'Primary endpoint outcomes'!FB85,(IF(ISNUMBER('Primary endpoint outcomes'!FE85)=TRUE,'Primary endpoint outcomes'!FE85,0)))</f>
        <v>0</v>
      </c>
      <c r="Y85" s="326">
        <f>IF(ISNUMBER('Primary endpoint outcomes'!FC85)=TRUE,'Primary endpoint outcomes'!FC85,(IF(ISNUMBER('Primary endpoint outcomes'!FF85)=TRUE,'Primary endpoint outcomes'!FF85,0)))</f>
        <v>0</v>
      </c>
      <c r="Z85" s="150"/>
      <c r="AA85" s="151">
        <f t="shared" si="57"/>
        <v>47</v>
      </c>
      <c r="AB85" s="153">
        <f t="shared" si="58"/>
        <v>46</v>
      </c>
      <c r="AC85" s="153">
        <f t="shared" si="59"/>
        <v>0</v>
      </c>
      <c r="AD85" s="151">
        <f t="shared" si="60"/>
        <v>47</v>
      </c>
      <c r="AE85" s="153">
        <f t="shared" si="61"/>
        <v>46</v>
      </c>
      <c r="AF85" s="153">
        <f t="shared" si="62"/>
        <v>0</v>
      </c>
      <c r="AG85" s="151">
        <f t="shared" si="63"/>
        <v>48</v>
      </c>
      <c r="AH85" s="153">
        <f t="shared" si="64"/>
        <v>47</v>
      </c>
      <c r="AI85" s="153">
        <f t="shared" si="65"/>
        <v>0</v>
      </c>
      <c r="AJ85" s="151">
        <f t="shared" si="66"/>
        <v>0</v>
      </c>
      <c r="AK85" s="153">
        <f t="shared" si="67"/>
        <v>-1</v>
      </c>
      <c r="AL85" s="153">
        <f t="shared" si="68"/>
        <v>0</v>
      </c>
      <c r="AM85" s="151">
        <f t="shared" si="69"/>
        <v>0</v>
      </c>
      <c r="AN85" s="153">
        <f t="shared" si="70"/>
        <v>-1</v>
      </c>
      <c r="AO85" s="153">
        <f t="shared" si="71"/>
        <v>0</v>
      </c>
      <c r="AP85" s="153">
        <f t="shared" si="72"/>
        <v>139</v>
      </c>
      <c r="AQ85" s="153">
        <f t="shared" si="73"/>
        <v>0</v>
      </c>
      <c r="AR85" s="153">
        <f t="shared" si="74"/>
        <v>27.394366197183103</v>
      </c>
      <c r="AS85" s="153">
        <f t="shared" si="75"/>
        <v>0</v>
      </c>
      <c r="AT85" s="153">
        <f t="shared" si="76"/>
        <v>142</v>
      </c>
      <c r="AU85" s="16"/>
      <c r="AY85" s="65"/>
      <c r="AZ85" s="65"/>
    </row>
    <row r="86" spans="1:52" ht="15.75" x14ac:dyDescent="0.25">
      <c r="A86" s="152" t="str">
        <f>'Primary endpoint outcomes'!A86</f>
        <v>Brenes 2007</v>
      </c>
      <c r="B86" s="152" t="str">
        <f>CONCATENATE('Primary endpoint outcomes'!S86,'Primary endpoint outcomes'!T86)</f>
        <v>HAMD17</v>
      </c>
      <c r="C86" s="154">
        <f t="shared" si="49"/>
        <v>11.95945945945946</v>
      </c>
      <c r="D86" s="154">
        <f t="shared" si="50"/>
        <v>3.3156048157338724</v>
      </c>
      <c r="E86" s="154">
        <f t="shared" si="51"/>
        <v>37</v>
      </c>
      <c r="F86" s="21" t="str">
        <f t="shared" si="52"/>
        <v>NO</v>
      </c>
      <c r="G86" s="21" t="str">
        <f t="shared" si="53"/>
        <v>YES</v>
      </c>
      <c r="H86" s="155">
        <f t="shared" si="54"/>
        <v>0.11148974931321054</v>
      </c>
      <c r="I86" s="155">
        <f t="shared" si="55"/>
        <v>0.88851025068678946</v>
      </c>
      <c r="J86" s="318">
        <f t="shared" si="56"/>
        <v>1</v>
      </c>
      <c r="K86" s="326">
        <f>IF(ISNUMBER('Primary endpoint outcomes'!U86)=TRUE,'Primary endpoint outcomes'!U86,(IF(ISNUMBER('Primary endpoint outcomes'!X86)=TRUE,'Primary endpoint outcomes'!X86,0)))</f>
        <v>12.7</v>
      </c>
      <c r="L86" s="326">
        <f>IF(ISNUMBER('Primary endpoint outcomes'!V86)=TRUE,'Primary endpoint outcomes'!V86,(IF(ISNUMBER('Primary endpoint outcomes'!Y86)=TRUE,'Primary endpoint outcomes'!Y86,0)))</f>
        <v>3.4</v>
      </c>
      <c r="M86" s="325">
        <f>IF(ISNUMBER('Primary endpoint outcomes'!W86)=TRUE,'Primary endpoint outcomes'!W86,(IF(ISNUMBER('Primary endpoint outcomes'!Z86)=TRUE,'Primary endpoint outcomes'!Z86,0)))</f>
        <v>14</v>
      </c>
      <c r="N86" s="326">
        <f>IF(ISNUMBER('Primary endpoint outcomes'!BC86)=TRUE,'Primary endpoint outcomes'!BC86,(IF(ISNUMBER('Primary endpoint outcomes'!BF86)=TRUE,'Primary endpoint outcomes'!BF86,0)))</f>
        <v>13.7</v>
      </c>
      <c r="O86" s="325">
        <f>IF(ISNUMBER('Primary endpoint outcomes'!BD86)=TRUE,'Primary endpoint outcomes'!BD86,(IF(ISNUMBER('Primary endpoint outcomes'!BG86)=TRUE,'Primary endpoint outcomes'!BG86,0)))</f>
        <v>2.7</v>
      </c>
      <c r="P86" s="325">
        <f>IF(ISNUMBER('Primary endpoint outcomes'!BE86)=TRUE,'Primary endpoint outcomes'!BE86,(IF(ISNUMBER('Primary endpoint outcomes'!BH86)=TRUE,'Primary endpoint outcomes'!BH86,0)))</f>
        <v>11</v>
      </c>
      <c r="Q86" s="326">
        <f>IF(ISNUMBER('Primary endpoint outcomes'!CK86)=TRUE,'Primary endpoint outcomes'!CK86,(IF(ISNUMBER('Primary endpoint outcomes'!CN86)=TRUE,'Primary endpoint outcomes'!CN86,0)))</f>
        <v>9.5</v>
      </c>
      <c r="R86" s="326">
        <f>IF(ISNUMBER('Primary endpoint outcomes'!CL86)=TRUE,'Primary endpoint outcomes'!CL86,(IF(ISNUMBER('Primary endpoint outcomes'!CO86)=TRUE,'Primary endpoint outcomes'!CO86,0)))</f>
        <v>3.7</v>
      </c>
      <c r="S86" s="325">
        <f>IF(ISNUMBER('Primary endpoint outcomes'!CM86)=TRUE,'Primary endpoint outcomes'!CM86,(IF(ISNUMBER('Primary endpoint outcomes'!CP86)=TRUE,'Primary endpoint outcomes'!CP86,0)))</f>
        <v>12</v>
      </c>
      <c r="T86" s="326">
        <f>IF(ISNUMBER('Primary endpoint outcomes'!DS86)=TRUE,'Primary endpoint outcomes'!DS86,(IF(ISNUMBER('Primary endpoint outcomes'!DV86)=TRUE,'Primary endpoint outcomes'!DV86,0)))</f>
        <v>0</v>
      </c>
      <c r="U86" s="326">
        <f>IF(ISNUMBER('Primary endpoint outcomes'!DT86)=TRUE,'Primary endpoint outcomes'!DT86,(IF(ISNUMBER('Primary endpoint outcomes'!DW86)=TRUE,'Primary endpoint outcomes'!DW86,0)))</f>
        <v>0</v>
      </c>
      <c r="V86" s="326">
        <f>IF(ISNUMBER('Primary endpoint outcomes'!DU86)=TRUE,'Primary endpoint outcomes'!DU86,(IF(ISNUMBER('Primary endpoint outcomes'!DX86)=TRUE,'Primary endpoint outcomes'!DX86,0)))</f>
        <v>0</v>
      </c>
      <c r="W86" s="326">
        <f>IF(ISNUMBER('Primary endpoint outcomes'!FA86)=TRUE,'Primary endpoint outcomes'!FA86,(IF(ISNUMBER('Primary endpoint outcomes'!FD86)=TRUE,'Primary endpoint outcomes'!FD86,0)))</f>
        <v>0</v>
      </c>
      <c r="X86" s="326">
        <f>IF(ISNUMBER('Primary endpoint outcomes'!FB86)=TRUE,'Primary endpoint outcomes'!FB86,(IF(ISNUMBER('Primary endpoint outcomes'!FE86)=TRUE,'Primary endpoint outcomes'!FE86,0)))</f>
        <v>0</v>
      </c>
      <c r="Y86" s="326">
        <f>IF(ISNUMBER('Primary endpoint outcomes'!FC86)=TRUE,'Primary endpoint outcomes'!FC86,(IF(ISNUMBER('Primary endpoint outcomes'!FF86)=TRUE,'Primary endpoint outcomes'!FF86,0)))</f>
        <v>0</v>
      </c>
      <c r="Z86" s="150"/>
      <c r="AA86" s="151">
        <f t="shared" si="57"/>
        <v>14</v>
      </c>
      <c r="AB86" s="153">
        <f t="shared" si="58"/>
        <v>13</v>
      </c>
      <c r="AC86" s="153">
        <f t="shared" si="59"/>
        <v>150.27999999999997</v>
      </c>
      <c r="AD86" s="151">
        <f t="shared" si="60"/>
        <v>11</v>
      </c>
      <c r="AE86" s="153">
        <f t="shared" si="61"/>
        <v>10</v>
      </c>
      <c r="AF86" s="153">
        <f t="shared" si="62"/>
        <v>72.900000000000006</v>
      </c>
      <c r="AG86" s="151">
        <f t="shared" si="63"/>
        <v>12</v>
      </c>
      <c r="AH86" s="153">
        <f t="shared" si="64"/>
        <v>11</v>
      </c>
      <c r="AI86" s="153">
        <f t="shared" si="65"/>
        <v>150.59</v>
      </c>
      <c r="AJ86" s="151">
        <f t="shared" si="66"/>
        <v>0</v>
      </c>
      <c r="AK86" s="153">
        <f t="shared" si="67"/>
        <v>-1</v>
      </c>
      <c r="AL86" s="153">
        <f t="shared" si="68"/>
        <v>0</v>
      </c>
      <c r="AM86" s="151">
        <f t="shared" si="69"/>
        <v>0</v>
      </c>
      <c r="AN86" s="153">
        <f t="shared" si="70"/>
        <v>-1</v>
      </c>
      <c r="AO86" s="153">
        <f t="shared" si="71"/>
        <v>0</v>
      </c>
      <c r="AP86" s="153">
        <f t="shared" si="72"/>
        <v>34</v>
      </c>
      <c r="AQ86" s="153">
        <f t="shared" si="73"/>
        <v>373.77</v>
      </c>
      <c r="AR86" s="153">
        <f t="shared" si="74"/>
        <v>11.95945945945946</v>
      </c>
      <c r="AS86" s="153">
        <f t="shared" si="75"/>
        <v>3.3156048157338724</v>
      </c>
      <c r="AT86" s="153">
        <f t="shared" si="76"/>
        <v>37</v>
      </c>
      <c r="AU86" s="16"/>
      <c r="AY86" s="65"/>
      <c r="AZ86" s="65"/>
    </row>
    <row r="87" spans="1:52" ht="15.75" x14ac:dyDescent="0.25">
      <c r="A87" s="152" t="str">
        <f>'Primary endpoint outcomes'!A87</f>
        <v>Bulmash 2009</v>
      </c>
      <c r="B87" s="152" t="str">
        <f>CONCATENATE('Primary endpoint outcomes'!S87,'Primary endpoint outcomes'!T87)</f>
        <v>NANA</v>
      </c>
      <c r="C87" s="154" t="e">
        <f t="shared" si="49"/>
        <v>#DIV/0!</v>
      </c>
      <c r="D87" s="154" t="e">
        <f t="shared" si="50"/>
        <v>#DIV/0!</v>
      </c>
      <c r="E87" s="154">
        <f t="shared" si="51"/>
        <v>0</v>
      </c>
      <c r="F87" s="21" t="e">
        <f t="shared" si="52"/>
        <v>#DIV/0!</v>
      </c>
      <c r="G87" s="21" t="e">
        <f t="shared" si="53"/>
        <v>#DIV/0!</v>
      </c>
      <c r="H87" s="155" t="e">
        <f t="shared" si="54"/>
        <v>#N/A</v>
      </c>
      <c r="I87" s="155" t="e">
        <f t="shared" si="55"/>
        <v>#N/A</v>
      </c>
      <c r="J87" s="318">
        <f t="shared" si="56"/>
        <v>0</v>
      </c>
      <c r="K87" s="326">
        <f>IF(ISNUMBER('Primary endpoint outcomes'!U87)=TRUE,'Primary endpoint outcomes'!U87,(IF(ISNUMBER('Primary endpoint outcomes'!X87)=TRUE,'Primary endpoint outcomes'!X87,0)))</f>
        <v>0</v>
      </c>
      <c r="L87" s="326">
        <f>IF(ISNUMBER('Primary endpoint outcomes'!V87)=TRUE,'Primary endpoint outcomes'!V87,(IF(ISNUMBER('Primary endpoint outcomes'!Y87)=TRUE,'Primary endpoint outcomes'!Y87,0)))</f>
        <v>0</v>
      </c>
      <c r="M87" s="325">
        <f>IF(ISNUMBER('Primary endpoint outcomes'!W87)=TRUE,'Primary endpoint outcomes'!W87,(IF(ISNUMBER('Primary endpoint outcomes'!Z87)=TRUE,'Primary endpoint outcomes'!Z87,0)))</f>
        <v>0</v>
      </c>
      <c r="N87" s="326">
        <f>IF(ISNUMBER('Primary endpoint outcomes'!BC87)=TRUE,'Primary endpoint outcomes'!BC87,(IF(ISNUMBER('Primary endpoint outcomes'!BF87)=TRUE,'Primary endpoint outcomes'!BF87,0)))</f>
        <v>0</v>
      </c>
      <c r="O87" s="325">
        <f>IF(ISNUMBER('Primary endpoint outcomes'!BD87)=TRUE,'Primary endpoint outcomes'!BD87,(IF(ISNUMBER('Primary endpoint outcomes'!BG87)=TRUE,'Primary endpoint outcomes'!BG87,0)))</f>
        <v>0</v>
      </c>
      <c r="P87" s="325">
        <f>IF(ISNUMBER('Primary endpoint outcomes'!BE87)=TRUE,'Primary endpoint outcomes'!BE87,(IF(ISNUMBER('Primary endpoint outcomes'!BH87)=TRUE,'Primary endpoint outcomes'!BH87,0)))</f>
        <v>0</v>
      </c>
      <c r="Q87" s="326">
        <f>IF(ISNUMBER('Primary endpoint outcomes'!CK87)=TRUE,'Primary endpoint outcomes'!CK87,(IF(ISNUMBER('Primary endpoint outcomes'!CN87)=TRUE,'Primary endpoint outcomes'!CN87,0)))</f>
        <v>0</v>
      </c>
      <c r="R87" s="326">
        <f>IF(ISNUMBER('Primary endpoint outcomes'!CL87)=TRUE,'Primary endpoint outcomes'!CL87,(IF(ISNUMBER('Primary endpoint outcomes'!CO87)=TRUE,'Primary endpoint outcomes'!CO87,0)))</f>
        <v>0</v>
      </c>
      <c r="S87" s="325">
        <f>IF(ISNUMBER('Primary endpoint outcomes'!CM87)=TRUE,'Primary endpoint outcomes'!CM87,(IF(ISNUMBER('Primary endpoint outcomes'!CP87)=TRUE,'Primary endpoint outcomes'!CP87,0)))</f>
        <v>0</v>
      </c>
      <c r="T87" s="326">
        <f>IF(ISNUMBER('Primary endpoint outcomes'!DS87)=TRUE,'Primary endpoint outcomes'!DS87,(IF(ISNUMBER('Primary endpoint outcomes'!DV87)=TRUE,'Primary endpoint outcomes'!DV87,0)))</f>
        <v>0</v>
      </c>
      <c r="U87" s="326">
        <f>IF(ISNUMBER('Primary endpoint outcomes'!DT87)=TRUE,'Primary endpoint outcomes'!DT87,(IF(ISNUMBER('Primary endpoint outcomes'!DW87)=TRUE,'Primary endpoint outcomes'!DW87,0)))</f>
        <v>0</v>
      </c>
      <c r="V87" s="326">
        <f>IF(ISNUMBER('Primary endpoint outcomes'!DU87)=TRUE,'Primary endpoint outcomes'!DU87,(IF(ISNUMBER('Primary endpoint outcomes'!DX87)=TRUE,'Primary endpoint outcomes'!DX87,0)))</f>
        <v>0</v>
      </c>
      <c r="W87" s="326">
        <f>IF(ISNUMBER('Primary endpoint outcomes'!FA87)=TRUE,'Primary endpoint outcomes'!FA87,(IF(ISNUMBER('Primary endpoint outcomes'!FD87)=TRUE,'Primary endpoint outcomes'!FD87,0)))</f>
        <v>0</v>
      </c>
      <c r="X87" s="326">
        <f>IF(ISNUMBER('Primary endpoint outcomes'!FB87)=TRUE,'Primary endpoint outcomes'!FB87,(IF(ISNUMBER('Primary endpoint outcomes'!FE87)=TRUE,'Primary endpoint outcomes'!FE87,0)))</f>
        <v>0</v>
      </c>
      <c r="Y87" s="326">
        <f>IF(ISNUMBER('Primary endpoint outcomes'!FC87)=TRUE,'Primary endpoint outcomes'!FC87,(IF(ISNUMBER('Primary endpoint outcomes'!FF87)=TRUE,'Primary endpoint outcomes'!FF87,0)))</f>
        <v>0</v>
      </c>
      <c r="Z87" s="150"/>
      <c r="AA87" s="151">
        <f t="shared" si="57"/>
        <v>0</v>
      </c>
      <c r="AB87" s="153">
        <f t="shared" si="58"/>
        <v>-1</v>
      </c>
      <c r="AC87" s="153">
        <f t="shared" si="59"/>
        <v>0</v>
      </c>
      <c r="AD87" s="151">
        <f t="shared" si="60"/>
        <v>0</v>
      </c>
      <c r="AE87" s="153">
        <f t="shared" si="61"/>
        <v>-1</v>
      </c>
      <c r="AF87" s="153">
        <f t="shared" si="62"/>
        <v>0</v>
      </c>
      <c r="AG87" s="151">
        <f t="shared" si="63"/>
        <v>0</v>
      </c>
      <c r="AH87" s="153">
        <f t="shared" si="64"/>
        <v>-1</v>
      </c>
      <c r="AI87" s="153">
        <f t="shared" si="65"/>
        <v>0</v>
      </c>
      <c r="AJ87" s="151">
        <f t="shared" si="66"/>
        <v>0</v>
      </c>
      <c r="AK87" s="153">
        <f t="shared" si="67"/>
        <v>-1</v>
      </c>
      <c r="AL87" s="153">
        <f t="shared" si="68"/>
        <v>0</v>
      </c>
      <c r="AM87" s="151">
        <f t="shared" si="69"/>
        <v>0</v>
      </c>
      <c r="AN87" s="153">
        <f t="shared" si="70"/>
        <v>-1</v>
      </c>
      <c r="AO87" s="153">
        <f t="shared" si="71"/>
        <v>0</v>
      </c>
      <c r="AP87" s="153" t="b">
        <f t="shared" si="72"/>
        <v>0</v>
      </c>
      <c r="AQ87" s="153">
        <f t="shared" si="73"/>
        <v>0</v>
      </c>
      <c r="AR87" s="153" t="e">
        <f t="shared" si="74"/>
        <v>#DIV/0!</v>
      </c>
      <c r="AS87" s="153" t="e">
        <f t="shared" si="75"/>
        <v>#DIV/0!</v>
      </c>
      <c r="AT87" s="153">
        <f t="shared" si="76"/>
        <v>0</v>
      </c>
      <c r="AU87" s="16"/>
      <c r="AY87" s="65"/>
      <c r="AZ87" s="65"/>
    </row>
    <row r="88" spans="1:52" ht="15.75" x14ac:dyDescent="0.25">
      <c r="A88" s="152" t="str">
        <f>'Primary endpoint outcomes'!A88</f>
        <v>Burke 2002</v>
      </c>
      <c r="B88" s="152" t="str">
        <f>CONCATENATE('Primary endpoint outcomes'!S88,'Primary endpoint outcomes'!T88)</f>
        <v>MADRS10</v>
      </c>
      <c r="C88" s="154">
        <f t="shared" si="49"/>
        <v>28.90556701030928</v>
      </c>
      <c r="D88" s="154">
        <f t="shared" si="50"/>
        <v>4.7498090562343735</v>
      </c>
      <c r="E88" s="154">
        <f t="shared" si="51"/>
        <v>485</v>
      </c>
      <c r="F88" s="21" t="str">
        <f t="shared" si="52"/>
        <v>YES</v>
      </c>
      <c r="G88" s="21" t="str">
        <f t="shared" si="53"/>
        <v>NO</v>
      </c>
      <c r="H88" s="155">
        <f t="shared" si="54"/>
        <v>0.92700771838778095</v>
      </c>
      <c r="I88" s="155">
        <f t="shared" si="55"/>
        <v>7.2992281612219045E-2</v>
      </c>
      <c r="J88" s="318">
        <f t="shared" si="56"/>
        <v>1</v>
      </c>
      <c r="K88" s="326">
        <f>IF(ISNUMBER('Primary endpoint outcomes'!U88)=TRUE,'Primary endpoint outcomes'!U88,(IF(ISNUMBER('Primary endpoint outcomes'!X88)=TRUE,'Primary endpoint outcomes'!X88,0)))</f>
        <v>28</v>
      </c>
      <c r="L88" s="326">
        <f>IF(ISNUMBER('Primary endpoint outcomes'!V88)=TRUE,'Primary endpoint outcomes'!V88,(IF(ISNUMBER('Primary endpoint outcomes'!Y88)=TRUE,'Primary endpoint outcomes'!Y88,0)))</f>
        <v>4.9000000000000004</v>
      </c>
      <c r="M88" s="325">
        <f>IF(ISNUMBER('Primary endpoint outcomes'!W88)=TRUE,'Primary endpoint outcomes'!W88,(IF(ISNUMBER('Primary endpoint outcomes'!Z88)=TRUE,'Primary endpoint outcomes'!Z88,0)))</f>
        <v>118</v>
      </c>
      <c r="N88" s="326">
        <f>IF(ISNUMBER('Primary endpoint outcomes'!BC88)=TRUE,'Primary endpoint outcomes'!BC88,(IF(ISNUMBER('Primary endpoint outcomes'!BF88)=TRUE,'Primary endpoint outcomes'!BF88,0)))</f>
        <v>28.9</v>
      </c>
      <c r="O88" s="325">
        <f>IF(ISNUMBER('Primary endpoint outcomes'!BD88)=TRUE,'Primary endpoint outcomes'!BD88,(IF(ISNUMBER('Primary endpoint outcomes'!BG88)=TRUE,'Primary endpoint outcomes'!BG88,0)))</f>
        <v>4.5999999999999996</v>
      </c>
      <c r="P88" s="325">
        <f>IF(ISNUMBER('Primary endpoint outcomes'!BE88)=TRUE,'Primary endpoint outcomes'!BE88,(IF(ISNUMBER('Primary endpoint outcomes'!BH88)=TRUE,'Primary endpoint outcomes'!BH88,0)))</f>
        <v>123</v>
      </c>
      <c r="Q88" s="326">
        <f>IF(ISNUMBER('Primary endpoint outcomes'!CK88)=TRUE,'Primary endpoint outcomes'!CK88,(IF(ISNUMBER('Primary endpoint outcomes'!CN88)=TRUE,'Primary endpoint outcomes'!CN88,0)))</f>
        <v>29.2</v>
      </c>
      <c r="R88" s="326">
        <f>IF(ISNUMBER('Primary endpoint outcomes'!CL88)=TRUE,'Primary endpoint outcomes'!CL88,(IF(ISNUMBER('Primary endpoint outcomes'!CO88)=TRUE,'Primary endpoint outcomes'!CO88,0)))</f>
        <v>4.5</v>
      </c>
      <c r="S88" s="325">
        <f>IF(ISNUMBER('Primary endpoint outcomes'!CM88)=TRUE,'Primary endpoint outcomes'!CM88,(IF(ISNUMBER('Primary endpoint outcomes'!CP88)=TRUE,'Primary endpoint outcomes'!CP88,0)))</f>
        <v>125</v>
      </c>
      <c r="T88" s="326">
        <f>IF(ISNUMBER('Primary endpoint outcomes'!DS88)=TRUE,'Primary endpoint outcomes'!DS88,(IF(ISNUMBER('Primary endpoint outcomes'!DV88)=TRUE,'Primary endpoint outcomes'!DV88,0)))</f>
        <v>29.5</v>
      </c>
      <c r="U88" s="326">
        <f>IF(ISNUMBER('Primary endpoint outcomes'!DT88)=TRUE,'Primary endpoint outcomes'!DT88,(IF(ISNUMBER('Primary endpoint outcomes'!DW88)=TRUE,'Primary endpoint outcomes'!DW88,0)))</f>
        <v>5</v>
      </c>
      <c r="V88" s="326">
        <f>IF(ISNUMBER('Primary endpoint outcomes'!DU88)=TRUE,'Primary endpoint outcomes'!DU88,(IF(ISNUMBER('Primary endpoint outcomes'!DX88)=TRUE,'Primary endpoint outcomes'!DX88,0)))</f>
        <v>119</v>
      </c>
      <c r="W88" s="326">
        <f>IF(ISNUMBER('Primary endpoint outcomes'!FA88)=TRUE,'Primary endpoint outcomes'!FA88,(IF(ISNUMBER('Primary endpoint outcomes'!FD88)=TRUE,'Primary endpoint outcomes'!FD88,0)))</f>
        <v>0</v>
      </c>
      <c r="X88" s="326">
        <f>IF(ISNUMBER('Primary endpoint outcomes'!FB88)=TRUE,'Primary endpoint outcomes'!FB88,(IF(ISNUMBER('Primary endpoint outcomes'!FE88)=TRUE,'Primary endpoint outcomes'!FE88,0)))</f>
        <v>0</v>
      </c>
      <c r="Y88" s="326">
        <f>IF(ISNUMBER('Primary endpoint outcomes'!FC88)=TRUE,'Primary endpoint outcomes'!FC88,(IF(ISNUMBER('Primary endpoint outcomes'!FF88)=TRUE,'Primary endpoint outcomes'!FF88,0)))</f>
        <v>0</v>
      </c>
      <c r="Z88" s="150"/>
      <c r="AA88" s="151">
        <f t="shared" si="57"/>
        <v>118</v>
      </c>
      <c r="AB88" s="153">
        <f t="shared" si="58"/>
        <v>117</v>
      </c>
      <c r="AC88" s="153">
        <f t="shared" si="59"/>
        <v>2809.1700000000005</v>
      </c>
      <c r="AD88" s="151">
        <f t="shared" si="60"/>
        <v>123</v>
      </c>
      <c r="AE88" s="153">
        <f t="shared" si="61"/>
        <v>122</v>
      </c>
      <c r="AF88" s="153">
        <f t="shared" si="62"/>
        <v>2581.5199999999995</v>
      </c>
      <c r="AG88" s="151">
        <f t="shared" si="63"/>
        <v>125</v>
      </c>
      <c r="AH88" s="153">
        <f t="shared" si="64"/>
        <v>124</v>
      </c>
      <c r="AI88" s="153">
        <f t="shared" si="65"/>
        <v>2511</v>
      </c>
      <c r="AJ88" s="151">
        <f t="shared" si="66"/>
        <v>119</v>
      </c>
      <c r="AK88" s="153">
        <f t="shared" si="67"/>
        <v>118</v>
      </c>
      <c r="AL88" s="153">
        <f t="shared" si="68"/>
        <v>2950</v>
      </c>
      <c r="AM88" s="151">
        <f t="shared" si="69"/>
        <v>0</v>
      </c>
      <c r="AN88" s="153">
        <f t="shared" si="70"/>
        <v>-1</v>
      </c>
      <c r="AO88" s="153">
        <f t="shared" si="71"/>
        <v>0</v>
      </c>
      <c r="AP88" s="153">
        <f t="shared" si="72"/>
        <v>481</v>
      </c>
      <c r="AQ88" s="153">
        <f t="shared" si="73"/>
        <v>10851.69</v>
      </c>
      <c r="AR88" s="153">
        <f t="shared" si="74"/>
        <v>28.90556701030928</v>
      </c>
      <c r="AS88" s="153">
        <f t="shared" si="75"/>
        <v>4.7498090562343735</v>
      </c>
      <c r="AT88" s="153">
        <f t="shared" si="76"/>
        <v>485</v>
      </c>
      <c r="AU88" s="16"/>
      <c r="AY88" s="65"/>
      <c r="AZ88" s="65"/>
    </row>
    <row r="89" spans="1:52" ht="15.75" x14ac:dyDescent="0.25">
      <c r="A89" s="152" t="str">
        <f>'Primary endpoint outcomes'!A89</f>
        <v>Byerley 1988</v>
      </c>
      <c r="B89" s="152" t="str">
        <f>CONCATENATE('Primary endpoint outcomes'!S89,'Primary endpoint outcomes'!T89)</f>
        <v>HAMD21</v>
      </c>
      <c r="C89" s="154">
        <f t="shared" si="49"/>
        <v>27.409574468085108</v>
      </c>
      <c r="D89" s="154">
        <f t="shared" si="50"/>
        <v>4.5486382456851731</v>
      </c>
      <c r="E89" s="154">
        <f t="shared" si="51"/>
        <v>94</v>
      </c>
      <c r="F89" s="21" t="str">
        <f t="shared" si="52"/>
        <v>YES</v>
      </c>
      <c r="G89" s="21" t="str">
        <f t="shared" si="53"/>
        <v>NO</v>
      </c>
      <c r="H89" s="155">
        <f t="shared" si="54"/>
        <v>0.99393516865027409</v>
      </c>
      <c r="I89" s="155">
        <f t="shared" si="55"/>
        <v>6.0648313497259076E-3</v>
      </c>
      <c r="J89" s="318">
        <f t="shared" si="56"/>
        <v>1</v>
      </c>
      <c r="K89" s="326">
        <f>IF(ISNUMBER('Primary endpoint outcomes'!U89)=TRUE,'Primary endpoint outcomes'!U89,(IF(ISNUMBER('Primary endpoint outcomes'!X89)=TRUE,'Primary endpoint outcomes'!X89,0)))</f>
        <v>27.1</v>
      </c>
      <c r="L89" s="326">
        <f>IF(ISNUMBER('Primary endpoint outcomes'!V89)=TRUE,'Primary endpoint outcomes'!V89,(IF(ISNUMBER('Primary endpoint outcomes'!Y89)=TRUE,'Primary endpoint outcomes'!Y89,0)))</f>
        <v>5</v>
      </c>
      <c r="M89" s="325">
        <f>IF(ISNUMBER('Primary endpoint outcomes'!W89)=TRUE,'Primary endpoint outcomes'!W89,(IF(ISNUMBER('Primary endpoint outcomes'!Z89)=TRUE,'Primary endpoint outcomes'!Z89,0)))</f>
        <v>31</v>
      </c>
      <c r="N89" s="326">
        <f>IF(ISNUMBER('Primary endpoint outcomes'!BC89)=TRUE,'Primary endpoint outcomes'!BC89,(IF(ISNUMBER('Primary endpoint outcomes'!BF89)=TRUE,'Primary endpoint outcomes'!BF89,0)))</f>
        <v>27.7</v>
      </c>
      <c r="O89" s="325">
        <f>IF(ISNUMBER('Primary endpoint outcomes'!BD89)=TRUE,'Primary endpoint outcomes'!BD89,(IF(ISNUMBER('Primary endpoint outcomes'!BG89)=TRUE,'Primary endpoint outcomes'!BG89,0)))</f>
        <v>4.4000000000000004</v>
      </c>
      <c r="P89" s="325">
        <f>IF(ISNUMBER('Primary endpoint outcomes'!BE89)=TRUE,'Primary endpoint outcomes'!BE89,(IF(ISNUMBER('Primary endpoint outcomes'!BH89)=TRUE,'Primary endpoint outcomes'!BH89,0)))</f>
        <v>34</v>
      </c>
      <c r="Q89" s="326">
        <f>IF(ISNUMBER('Primary endpoint outcomes'!CK89)=TRUE,'Primary endpoint outcomes'!CK89,(IF(ISNUMBER('Primary endpoint outcomes'!CN89)=TRUE,'Primary endpoint outcomes'!CN89,0)))</f>
        <v>27.4</v>
      </c>
      <c r="R89" s="326">
        <f>IF(ISNUMBER('Primary endpoint outcomes'!CL89)=TRUE,'Primary endpoint outcomes'!CL89,(IF(ISNUMBER('Primary endpoint outcomes'!CO89)=TRUE,'Primary endpoint outcomes'!CO89,0)))</f>
        <v>4.2</v>
      </c>
      <c r="S89" s="325">
        <f>IF(ISNUMBER('Primary endpoint outcomes'!CM89)=TRUE,'Primary endpoint outcomes'!CM89,(IF(ISNUMBER('Primary endpoint outcomes'!CP89)=TRUE,'Primary endpoint outcomes'!CP89,0)))</f>
        <v>29</v>
      </c>
      <c r="T89" s="326">
        <f>IF(ISNUMBER('Primary endpoint outcomes'!DS89)=TRUE,'Primary endpoint outcomes'!DS89,(IF(ISNUMBER('Primary endpoint outcomes'!DV89)=TRUE,'Primary endpoint outcomes'!DV89,0)))</f>
        <v>0</v>
      </c>
      <c r="U89" s="326">
        <f>IF(ISNUMBER('Primary endpoint outcomes'!DT89)=TRUE,'Primary endpoint outcomes'!DT89,(IF(ISNUMBER('Primary endpoint outcomes'!DW89)=TRUE,'Primary endpoint outcomes'!DW89,0)))</f>
        <v>0</v>
      </c>
      <c r="V89" s="326">
        <f>IF(ISNUMBER('Primary endpoint outcomes'!DU89)=TRUE,'Primary endpoint outcomes'!DU89,(IF(ISNUMBER('Primary endpoint outcomes'!DX89)=TRUE,'Primary endpoint outcomes'!DX89,0)))</f>
        <v>0</v>
      </c>
      <c r="W89" s="326">
        <f>IF(ISNUMBER('Primary endpoint outcomes'!FA89)=TRUE,'Primary endpoint outcomes'!FA89,(IF(ISNUMBER('Primary endpoint outcomes'!FD89)=TRUE,'Primary endpoint outcomes'!FD89,0)))</f>
        <v>0</v>
      </c>
      <c r="X89" s="326">
        <f>IF(ISNUMBER('Primary endpoint outcomes'!FB89)=TRUE,'Primary endpoint outcomes'!FB89,(IF(ISNUMBER('Primary endpoint outcomes'!FE89)=TRUE,'Primary endpoint outcomes'!FE89,0)))</f>
        <v>0</v>
      </c>
      <c r="Y89" s="326">
        <f>IF(ISNUMBER('Primary endpoint outcomes'!FC89)=TRUE,'Primary endpoint outcomes'!FC89,(IF(ISNUMBER('Primary endpoint outcomes'!FF89)=TRUE,'Primary endpoint outcomes'!FF89,0)))</f>
        <v>0</v>
      </c>
      <c r="Z89" s="150"/>
      <c r="AA89" s="151">
        <f t="shared" si="57"/>
        <v>31</v>
      </c>
      <c r="AB89" s="153">
        <f t="shared" si="58"/>
        <v>30</v>
      </c>
      <c r="AC89" s="153">
        <f t="shared" si="59"/>
        <v>750</v>
      </c>
      <c r="AD89" s="151">
        <f t="shared" si="60"/>
        <v>34</v>
      </c>
      <c r="AE89" s="153">
        <f t="shared" si="61"/>
        <v>33</v>
      </c>
      <c r="AF89" s="153">
        <f t="shared" si="62"/>
        <v>638.88000000000011</v>
      </c>
      <c r="AG89" s="151">
        <f t="shared" si="63"/>
        <v>29</v>
      </c>
      <c r="AH89" s="153">
        <f t="shared" si="64"/>
        <v>28</v>
      </c>
      <c r="AI89" s="153">
        <f t="shared" si="65"/>
        <v>493.92</v>
      </c>
      <c r="AJ89" s="151">
        <f t="shared" si="66"/>
        <v>0</v>
      </c>
      <c r="AK89" s="153">
        <f t="shared" si="67"/>
        <v>-1</v>
      </c>
      <c r="AL89" s="153">
        <f t="shared" si="68"/>
        <v>0</v>
      </c>
      <c r="AM89" s="151">
        <f t="shared" si="69"/>
        <v>0</v>
      </c>
      <c r="AN89" s="153">
        <f t="shared" si="70"/>
        <v>-1</v>
      </c>
      <c r="AO89" s="153">
        <f t="shared" si="71"/>
        <v>0</v>
      </c>
      <c r="AP89" s="153">
        <f t="shared" si="72"/>
        <v>91</v>
      </c>
      <c r="AQ89" s="153">
        <f t="shared" si="73"/>
        <v>1882.8000000000002</v>
      </c>
      <c r="AR89" s="153">
        <f t="shared" si="74"/>
        <v>27.409574468085108</v>
      </c>
      <c r="AS89" s="153">
        <f t="shared" si="75"/>
        <v>4.5486382456851731</v>
      </c>
      <c r="AT89" s="153">
        <f t="shared" si="76"/>
        <v>94</v>
      </c>
      <c r="AU89" s="16"/>
      <c r="AY89" s="65"/>
      <c r="AZ89" s="65"/>
    </row>
    <row r="90" spans="1:52" ht="15.75" x14ac:dyDescent="0.25">
      <c r="A90" s="152" t="str">
        <f>'Primary endpoint outcomes'!A90</f>
        <v>CAGO178A2303</v>
      </c>
      <c r="B90" s="152" t="str">
        <f>CONCATENATE('Primary endpoint outcomes'!S90,'Primary endpoint outcomes'!T90)</f>
        <v>HAMD17</v>
      </c>
      <c r="C90" s="154">
        <f t="shared" si="49"/>
        <v>26.950778816199378</v>
      </c>
      <c r="D90" s="154">
        <f t="shared" si="50"/>
        <v>0</v>
      </c>
      <c r="E90" s="154">
        <f t="shared" si="51"/>
        <v>321</v>
      </c>
      <c r="F90" s="21" t="str">
        <f t="shared" si="52"/>
        <v>YES</v>
      </c>
      <c r="G90" s="21" t="str">
        <f t="shared" si="53"/>
        <v>NO</v>
      </c>
      <c r="H90" s="155" t="e">
        <f t="shared" si="54"/>
        <v>#NUM!</v>
      </c>
      <c r="I90" s="155" t="e">
        <f t="shared" si="55"/>
        <v>#NUM!</v>
      </c>
      <c r="J90" s="318">
        <f t="shared" si="56"/>
        <v>0</v>
      </c>
      <c r="K90" s="326">
        <f>IF(ISNUMBER('Primary endpoint outcomes'!U90)=TRUE,'Primary endpoint outcomes'!U90,(IF(ISNUMBER('Primary endpoint outcomes'!X90)=TRUE,'Primary endpoint outcomes'!X90,0)))</f>
        <v>27</v>
      </c>
      <c r="L90" s="326">
        <f>IF(ISNUMBER('Primary endpoint outcomes'!V90)=TRUE,'Primary endpoint outcomes'!V90,(IF(ISNUMBER('Primary endpoint outcomes'!Y90)=TRUE,'Primary endpoint outcomes'!Y90,0)))</f>
        <v>0</v>
      </c>
      <c r="M90" s="325">
        <f>IF(ISNUMBER('Primary endpoint outcomes'!W90)=TRUE,'Primary endpoint outcomes'!W90,(IF(ISNUMBER('Primary endpoint outcomes'!Z90)=TRUE,'Primary endpoint outcomes'!Z90,0)))</f>
        <v>163</v>
      </c>
      <c r="N90" s="326">
        <f>IF(ISNUMBER('Primary endpoint outcomes'!BC90)=TRUE,'Primary endpoint outcomes'!BC90,(IF(ISNUMBER('Primary endpoint outcomes'!BF90)=TRUE,'Primary endpoint outcomes'!BF90,0)))</f>
        <v>26.9</v>
      </c>
      <c r="O90" s="325">
        <f>IF(ISNUMBER('Primary endpoint outcomes'!BD90)=TRUE,'Primary endpoint outcomes'!BD90,(IF(ISNUMBER('Primary endpoint outcomes'!BG90)=TRUE,'Primary endpoint outcomes'!BG90,0)))</f>
        <v>0</v>
      </c>
      <c r="P90" s="325">
        <f>IF(ISNUMBER('Primary endpoint outcomes'!BE90)=TRUE,'Primary endpoint outcomes'!BE90,(IF(ISNUMBER('Primary endpoint outcomes'!BH90)=TRUE,'Primary endpoint outcomes'!BH90,0)))</f>
        <v>158</v>
      </c>
      <c r="Q90" s="326">
        <f>IF(ISNUMBER('Primary endpoint outcomes'!CK90)=TRUE,'Primary endpoint outcomes'!CK90,(IF(ISNUMBER('Primary endpoint outcomes'!CN90)=TRUE,'Primary endpoint outcomes'!CN90,0)))</f>
        <v>0</v>
      </c>
      <c r="R90" s="326">
        <f>IF(ISNUMBER('Primary endpoint outcomes'!CL90)=TRUE,'Primary endpoint outcomes'!CL90,(IF(ISNUMBER('Primary endpoint outcomes'!CO90)=TRUE,'Primary endpoint outcomes'!CO90,0)))</f>
        <v>0</v>
      </c>
      <c r="S90" s="325">
        <f>IF(ISNUMBER('Primary endpoint outcomes'!CM90)=TRUE,'Primary endpoint outcomes'!CM90,(IF(ISNUMBER('Primary endpoint outcomes'!CP90)=TRUE,'Primary endpoint outcomes'!CP90,0)))</f>
        <v>0</v>
      </c>
      <c r="T90" s="326">
        <f>IF(ISNUMBER('Primary endpoint outcomes'!DS90)=TRUE,'Primary endpoint outcomes'!DS90,(IF(ISNUMBER('Primary endpoint outcomes'!DV90)=TRUE,'Primary endpoint outcomes'!DV90,0)))</f>
        <v>0</v>
      </c>
      <c r="U90" s="326">
        <f>IF(ISNUMBER('Primary endpoint outcomes'!DT90)=TRUE,'Primary endpoint outcomes'!DT90,(IF(ISNUMBER('Primary endpoint outcomes'!DW90)=TRUE,'Primary endpoint outcomes'!DW90,0)))</f>
        <v>0</v>
      </c>
      <c r="V90" s="326">
        <f>IF(ISNUMBER('Primary endpoint outcomes'!DU90)=TRUE,'Primary endpoint outcomes'!DU90,(IF(ISNUMBER('Primary endpoint outcomes'!DX90)=TRUE,'Primary endpoint outcomes'!DX90,0)))</f>
        <v>0</v>
      </c>
      <c r="W90" s="326">
        <f>IF(ISNUMBER('Primary endpoint outcomes'!FA90)=TRUE,'Primary endpoint outcomes'!FA90,(IF(ISNUMBER('Primary endpoint outcomes'!FD90)=TRUE,'Primary endpoint outcomes'!FD90,0)))</f>
        <v>0</v>
      </c>
      <c r="X90" s="326">
        <f>IF(ISNUMBER('Primary endpoint outcomes'!FB90)=TRUE,'Primary endpoint outcomes'!FB90,(IF(ISNUMBER('Primary endpoint outcomes'!FE90)=TRUE,'Primary endpoint outcomes'!FE90,0)))</f>
        <v>0</v>
      </c>
      <c r="Y90" s="326">
        <f>IF(ISNUMBER('Primary endpoint outcomes'!FC90)=TRUE,'Primary endpoint outcomes'!FC90,(IF(ISNUMBER('Primary endpoint outcomes'!FF90)=TRUE,'Primary endpoint outcomes'!FF90,0)))</f>
        <v>0</v>
      </c>
      <c r="Z90" s="150"/>
      <c r="AA90" s="151">
        <f t="shared" si="57"/>
        <v>163</v>
      </c>
      <c r="AB90" s="153">
        <f t="shared" si="58"/>
        <v>162</v>
      </c>
      <c r="AC90" s="153">
        <f t="shared" si="59"/>
        <v>0</v>
      </c>
      <c r="AD90" s="151">
        <f t="shared" si="60"/>
        <v>158</v>
      </c>
      <c r="AE90" s="153">
        <f t="shared" si="61"/>
        <v>157</v>
      </c>
      <c r="AF90" s="153">
        <f t="shared" si="62"/>
        <v>0</v>
      </c>
      <c r="AG90" s="151">
        <f t="shared" si="63"/>
        <v>0</v>
      </c>
      <c r="AH90" s="153">
        <f t="shared" si="64"/>
        <v>-1</v>
      </c>
      <c r="AI90" s="153">
        <f t="shared" si="65"/>
        <v>0</v>
      </c>
      <c r="AJ90" s="151">
        <f t="shared" si="66"/>
        <v>0</v>
      </c>
      <c r="AK90" s="153">
        <f t="shared" si="67"/>
        <v>-1</v>
      </c>
      <c r="AL90" s="153">
        <f t="shared" si="68"/>
        <v>0</v>
      </c>
      <c r="AM90" s="151">
        <f t="shared" si="69"/>
        <v>0</v>
      </c>
      <c r="AN90" s="153">
        <f t="shared" si="70"/>
        <v>-1</v>
      </c>
      <c r="AO90" s="153">
        <f t="shared" si="71"/>
        <v>0</v>
      </c>
      <c r="AP90" s="153">
        <f t="shared" si="72"/>
        <v>319</v>
      </c>
      <c r="AQ90" s="153">
        <f t="shared" si="73"/>
        <v>0</v>
      </c>
      <c r="AR90" s="153">
        <f t="shared" si="74"/>
        <v>26.950778816199378</v>
      </c>
      <c r="AS90" s="153">
        <f t="shared" si="75"/>
        <v>0</v>
      </c>
      <c r="AT90" s="153">
        <f t="shared" si="76"/>
        <v>321</v>
      </c>
      <c r="AU90" s="16"/>
      <c r="AY90" s="65"/>
      <c r="AZ90" s="65"/>
    </row>
    <row r="91" spans="1:52" ht="15.75" x14ac:dyDescent="0.25">
      <c r="A91" s="152" t="str">
        <f>'Primary endpoint outcomes'!A91</f>
        <v>Carlbring 2013</v>
      </c>
      <c r="B91" s="152" t="str">
        <f>CONCATENATE('Primary endpoint outcomes'!S91,'Primary endpoint outcomes'!T91)</f>
        <v>BDI-II21</v>
      </c>
      <c r="C91" s="154">
        <f t="shared" si="49"/>
        <v>25.725000000000001</v>
      </c>
      <c r="D91" s="154">
        <f t="shared" si="50"/>
        <v>5.593612428475895</v>
      </c>
      <c r="E91" s="154">
        <f t="shared" si="51"/>
        <v>80</v>
      </c>
      <c r="F91" s="21" t="str">
        <f t="shared" si="52"/>
        <v>NO</v>
      </c>
      <c r="G91" s="21" t="str">
        <f t="shared" si="53"/>
        <v>YES</v>
      </c>
      <c r="H91" s="155">
        <f t="shared" si="54"/>
        <v>0.2223547864510087</v>
      </c>
      <c r="I91" s="155">
        <f t="shared" si="55"/>
        <v>0.7776452135489913</v>
      </c>
      <c r="J91" s="318">
        <f t="shared" si="56"/>
        <v>1</v>
      </c>
      <c r="K91" s="326">
        <f>IF(ISNUMBER('Primary endpoint outcomes'!U91)=TRUE,'Primary endpoint outcomes'!U91,(IF(ISNUMBER('Primary endpoint outcomes'!X91)=TRUE,'Primary endpoint outcomes'!X91,0)))</f>
        <v>26.32</v>
      </c>
      <c r="L91" s="326">
        <f>IF(ISNUMBER('Primary endpoint outcomes'!V91)=TRUE,'Primary endpoint outcomes'!V91,(IF(ISNUMBER('Primary endpoint outcomes'!Y91)=TRUE,'Primary endpoint outcomes'!Y91,0)))</f>
        <v>5.97</v>
      </c>
      <c r="M91" s="325">
        <f>IF(ISNUMBER('Primary endpoint outcomes'!W91)=TRUE,'Primary endpoint outcomes'!W91,(IF(ISNUMBER('Primary endpoint outcomes'!Z91)=TRUE,'Primary endpoint outcomes'!Z91,0)))</f>
        <v>40</v>
      </c>
      <c r="N91" s="326">
        <f>IF(ISNUMBER('Primary endpoint outcomes'!BC91)=TRUE,'Primary endpoint outcomes'!BC91,(IF(ISNUMBER('Primary endpoint outcomes'!BF91)=TRUE,'Primary endpoint outcomes'!BF91,0)))</f>
        <v>25.13</v>
      </c>
      <c r="O91" s="325">
        <f>IF(ISNUMBER('Primary endpoint outcomes'!BD91)=TRUE,'Primary endpoint outcomes'!BD91,(IF(ISNUMBER('Primary endpoint outcomes'!BG91)=TRUE,'Primary endpoint outcomes'!BG91,0)))</f>
        <v>5.19</v>
      </c>
      <c r="P91" s="325">
        <f>IF(ISNUMBER('Primary endpoint outcomes'!BE91)=TRUE,'Primary endpoint outcomes'!BE91,(IF(ISNUMBER('Primary endpoint outcomes'!BH91)=TRUE,'Primary endpoint outcomes'!BH91,0)))</f>
        <v>40</v>
      </c>
      <c r="Q91" s="326">
        <f>IF(ISNUMBER('Primary endpoint outcomes'!CK91)=TRUE,'Primary endpoint outcomes'!CK91,(IF(ISNUMBER('Primary endpoint outcomes'!CN91)=TRUE,'Primary endpoint outcomes'!CN91,0)))</f>
        <v>0</v>
      </c>
      <c r="R91" s="326">
        <f>IF(ISNUMBER('Primary endpoint outcomes'!CL91)=TRUE,'Primary endpoint outcomes'!CL91,(IF(ISNUMBER('Primary endpoint outcomes'!CO91)=TRUE,'Primary endpoint outcomes'!CO91,0)))</f>
        <v>0</v>
      </c>
      <c r="S91" s="325">
        <f>IF(ISNUMBER('Primary endpoint outcomes'!CM91)=TRUE,'Primary endpoint outcomes'!CM91,(IF(ISNUMBER('Primary endpoint outcomes'!CP91)=TRUE,'Primary endpoint outcomes'!CP91,0)))</f>
        <v>0</v>
      </c>
      <c r="T91" s="326">
        <f>IF(ISNUMBER('Primary endpoint outcomes'!DS91)=TRUE,'Primary endpoint outcomes'!DS91,(IF(ISNUMBER('Primary endpoint outcomes'!DV91)=TRUE,'Primary endpoint outcomes'!DV91,0)))</f>
        <v>0</v>
      </c>
      <c r="U91" s="326">
        <f>IF(ISNUMBER('Primary endpoint outcomes'!DT91)=TRUE,'Primary endpoint outcomes'!DT91,(IF(ISNUMBER('Primary endpoint outcomes'!DW91)=TRUE,'Primary endpoint outcomes'!DW91,0)))</f>
        <v>0</v>
      </c>
      <c r="V91" s="326">
        <f>IF(ISNUMBER('Primary endpoint outcomes'!DU91)=TRUE,'Primary endpoint outcomes'!DU91,(IF(ISNUMBER('Primary endpoint outcomes'!DX91)=TRUE,'Primary endpoint outcomes'!DX91,0)))</f>
        <v>0</v>
      </c>
      <c r="W91" s="326">
        <f>IF(ISNUMBER('Primary endpoint outcomes'!FA91)=TRUE,'Primary endpoint outcomes'!FA91,(IF(ISNUMBER('Primary endpoint outcomes'!FD91)=TRUE,'Primary endpoint outcomes'!FD91,0)))</f>
        <v>0</v>
      </c>
      <c r="X91" s="326">
        <f>IF(ISNUMBER('Primary endpoint outcomes'!FB91)=TRUE,'Primary endpoint outcomes'!FB91,(IF(ISNUMBER('Primary endpoint outcomes'!FE91)=TRUE,'Primary endpoint outcomes'!FE91,0)))</f>
        <v>0</v>
      </c>
      <c r="Y91" s="326">
        <f>IF(ISNUMBER('Primary endpoint outcomes'!FC91)=TRUE,'Primary endpoint outcomes'!FC91,(IF(ISNUMBER('Primary endpoint outcomes'!FF91)=TRUE,'Primary endpoint outcomes'!FF91,0)))</f>
        <v>0</v>
      </c>
      <c r="Z91" s="150"/>
      <c r="AA91" s="151">
        <f t="shared" si="57"/>
        <v>40</v>
      </c>
      <c r="AB91" s="153">
        <f t="shared" si="58"/>
        <v>39</v>
      </c>
      <c r="AC91" s="153">
        <f t="shared" si="59"/>
        <v>1389.9950999999999</v>
      </c>
      <c r="AD91" s="151">
        <f t="shared" si="60"/>
        <v>40</v>
      </c>
      <c r="AE91" s="153">
        <f t="shared" si="61"/>
        <v>39</v>
      </c>
      <c r="AF91" s="153">
        <f t="shared" si="62"/>
        <v>1050.5079000000001</v>
      </c>
      <c r="AG91" s="151">
        <f t="shared" si="63"/>
        <v>0</v>
      </c>
      <c r="AH91" s="153">
        <f t="shared" si="64"/>
        <v>-1</v>
      </c>
      <c r="AI91" s="153">
        <f t="shared" si="65"/>
        <v>0</v>
      </c>
      <c r="AJ91" s="151">
        <f t="shared" si="66"/>
        <v>0</v>
      </c>
      <c r="AK91" s="153">
        <f t="shared" si="67"/>
        <v>-1</v>
      </c>
      <c r="AL91" s="153">
        <f t="shared" si="68"/>
        <v>0</v>
      </c>
      <c r="AM91" s="151">
        <f t="shared" si="69"/>
        <v>0</v>
      </c>
      <c r="AN91" s="153">
        <f t="shared" si="70"/>
        <v>-1</v>
      </c>
      <c r="AO91" s="153">
        <f t="shared" si="71"/>
        <v>0</v>
      </c>
      <c r="AP91" s="153">
        <f t="shared" si="72"/>
        <v>78</v>
      </c>
      <c r="AQ91" s="153">
        <f t="shared" si="73"/>
        <v>2440.5029999999997</v>
      </c>
      <c r="AR91" s="153">
        <f t="shared" si="74"/>
        <v>25.725000000000001</v>
      </c>
      <c r="AS91" s="153">
        <f t="shared" si="75"/>
        <v>5.593612428475895</v>
      </c>
      <c r="AT91" s="153">
        <f t="shared" si="76"/>
        <v>80</v>
      </c>
      <c r="AU91" s="16"/>
      <c r="AY91" s="65"/>
      <c r="AZ91" s="65"/>
    </row>
    <row r="92" spans="1:52" ht="15.75" x14ac:dyDescent="0.25">
      <c r="A92" s="152" t="str">
        <f>'Primary endpoint outcomes'!A92</f>
        <v>Carman 1991</v>
      </c>
      <c r="B92" s="152" t="str">
        <f>CONCATENATE('Primary endpoint outcomes'!S92,'Primary endpoint outcomes'!T92)</f>
        <v>HAMD17</v>
      </c>
      <c r="C92" s="154">
        <f t="shared" si="49"/>
        <v>27.150000000000002</v>
      </c>
      <c r="D92" s="154">
        <f t="shared" si="50"/>
        <v>0</v>
      </c>
      <c r="E92" s="154">
        <f t="shared" si="51"/>
        <v>96</v>
      </c>
      <c r="F92" s="21" t="str">
        <f t="shared" si="52"/>
        <v>YES</v>
      </c>
      <c r="G92" s="21" t="str">
        <f t="shared" si="53"/>
        <v>NO</v>
      </c>
      <c r="H92" s="155" t="e">
        <f t="shared" si="54"/>
        <v>#NUM!</v>
      </c>
      <c r="I92" s="155" t="e">
        <f t="shared" si="55"/>
        <v>#NUM!</v>
      </c>
      <c r="J92" s="318">
        <f t="shared" si="56"/>
        <v>0</v>
      </c>
      <c r="K92" s="326">
        <f>IF(ISNUMBER('Primary endpoint outcomes'!U92)=TRUE,'Primary endpoint outcomes'!U92,(IF(ISNUMBER('Primary endpoint outcomes'!X92)=TRUE,'Primary endpoint outcomes'!X92,0)))</f>
        <v>27.6</v>
      </c>
      <c r="L92" s="326">
        <f>IF(ISNUMBER('Primary endpoint outcomes'!V92)=TRUE,'Primary endpoint outcomes'!V92,(IF(ISNUMBER('Primary endpoint outcomes'!Y92)=TRUE,'Primary endpoint outcomes'!Y92,0)))</f>
        <v>0</v>
      </c>
      <c r="M92" s="325">
        <f>IF(ISNUMBER('Primary endpoint outcomes'!W92)=TRUE,'Primary endpoint outcomes'!W92,(IF(ISNUMBER('Primary endpoint outcomes'!Z92)=TRUE,'Primary endpoint outcomes'!Z92,0)))</f>
        <v>48</v>
      </c>
      <c r="N92" s="326">
        <f>IF(ISNUMBER('Primary endpoint outcomes'!BC92)=TRUE,'Primary endpoint outcomes'!BC92,(IF(ISNUMBER('Primary endpoint outcomes'!BF92)=TRUE,'Primary endpoint outcomes'!BF92,0)))</f>
        <v>26.7</v>
      </c>
      <c r="O92" s="325">
        <f>IF(ISNUMBER('Primary endpoint outcomes'!BD92)=TRUE,'Primary endpoint outcomes'!BD92,(IF(ISNUMBER('Primary endpoint outcomes'!BG92)=TRUE,'Primary endpoint outcomes'!BG92,0)))</f>
        <v>0</v>
      </c>
      <c r="P92" s="325">
        <f>IF(ISNUMBER('Primary endpoint outcomes'!BE92)=TRUE,'Primary endpoint outcomes'!BE92,(IF(ISNUMBER('Primary endpoint outcomes'!BH92)=TRUE,'Primary endpoint outcomes'!BH92,0)))</f>
        <v>48</v>
      </c>
      <c r="Q92" s="326">
        <f>IF(ISNUMBER('Primary endpoint outcomes'!CK92)=TRUE,'Primary endpoint outcomes'!CK92,(IF(ISNUMBER('Primary endpoint outcomes'!CN92)=TRUE,'Primary endpoint outcomes'!CN92,0)))</f>
        <v>0</v>
      </c>
      <c r="R92" s="326">
        <f>IF(ISNUMBER('Primary endpoint outcomes'!CL92)=TRUE,'Primary endpoint outcomes'!CL92,(IF(ISNUMBER('Primary endpoint outcomes'!CO92)=TRUE,'Primary endpoint outcomes'!CO92,0)))</f>
        <v>0</v>
      </c>
      <c r="S92" s="325">
        <f>IF(ISNUMBER('Primary endpoint outcomes'!CM92)=TRUE,'Primary endpoint outcomes'!CM92,(IF(ISNUMBER('Primary endpoint outcomes'!CP92)=TRUE,'Primary endpoint outcomes'!CP92,0)))</f>
        <v>0</v>
      </c>
      <c r="T92" s="326">
        <f>IF(ISNUMBER('Primary endpoint outcomes'!DS92)=TRUE,'Primary endpoint outcomes'!DS92,(IF(ISNUMBER('Primary endpoint outcomes'!DV92)=TRUE,'Primary endpoint outcomes'!DV92,0)))</f>
        <v>0</v>
      </c>
      <c r="U92" s="326">
        <f>IF(ISNUMBER('Primary endpoint outcomes'!DT92)=TRUE,'Primary endpoint outcomes'!DT92,(IF(ISNUMBER('Primary endpoint outcomes'!DW92)=TRUE,'Primary endpoint outcomes'!DW92,0)))</f>
        <v>0</v>
      </c>
      <c r="V92" s="326">
        <f>IF(ISNUMBER('Primary endpoint outcomes'!DU92)=TRUE,'Primary endpoint outcomes'!DU92,(IF(ISNUMBER('Primary endpoint outcomes'!DX92)=TRUE,'Primary endpoint outcomes'!DX92,0)))</f>
        <v>0</v>
      </c>
      <c r="W92" s="326">
        <f>IF(ISNUMBER('Primary endpoint outcomes'!FA92)=TRUE,'Primary endpoint outcomes'!FA92,(IF(ISNUMBER('Primary endpoint outcomes'!FD92)=TRUE,'Primary endpoint outcomes'!FD92,0)))</f>
        <v>0</v>
      </c>
      <c r="X92" s="326">
        <f>IF(ISNUMBER('Primary endpoint outcomes'!FB92)=TRUE,'Primary endpoint outcomes'!FB92,(IF(ISNUMBER('Primary endpoint outcomes'!FE92)=TRUE,'Primary endpoint outcomes'!FE92,0)))</f>
        <v>0</v>
      </c>
      <c r="Y92" s="326">
        <f>IF(ISNUMBER('Primary endpoint outcomes'!FC92)=TRUE,'Primary endpoint outcomes'!FC92,(IF(ISNUMBER('Primary endpoint outcomes'!FF92)=TRUE,'Primary endpoint outcomes'!FF92,0)))</f>
        <v>0</v>
      </c>
      <c r="Z92" s="150"/>
      <c r="AA92" s="151">
        <f t="shared" si="57"/>
        <v>48</v>
      </c>
      <c r="AB92" s="153">
        <f t="shared" si="58"/>
        <v>47</v>
      </c>
      <c r="AC92" s="153">
        <f t="shared" si="59"/>
        <v>0</v>
      </c>
      <c r="AD92" s="151">
        <f t="shared" si="60"/>
        <v>48</v>
      </c>
      <c r="AE92" s="153">
        <f t="shared" si="61"/>
        <v>47</v>
      </c>
      <c r="AF92" s="153">
        <f t="shared" si="62"/>
        <v>0</v>
      </c>
      <c r="AG92" s="151">
        <f t="shared" si="63"/>
        <v>0</v>
      </c>
      <c r="AH92" s="153">
        <f t="shared" si="64"/>
        <v>-1</v>
      </c>
      <c r="AI92" s="153">
        <f t="shared" si="65"/>
        <v>0</v>
      </c>
      <c r="AJ92" s="151">
        <f t="shared" si="66"/>
        <v>0</v>
      </c>
      <c r="AK92" s="153">
        <f t="shared" si="67"/>
        <v>-1</v>
      </c>
      <c r="AL92" s="153">
        <f t="shared" si="68"/>
        <v>0</v>
      </c>
      <c r="AM92" s="151">
        <f t="shared" si="69"/>
        <v>0</v>
      </c>
      <c r="AN92" s="153">
        <f t="shared" si="70"/>
        <v>-1</v>
      </c>
      <c r="AO92" s="153">
        <f t="shared" si="71"/>
        <v>0</v>
      </c>
      <c r="AP92" s="153">
        <f t="shared" si="72"/>
        <v>94</v>
      </c>
      <c r="AQ92" s="153">
        <f t="shared" si="73"/>
        <v>0</v>
      </c>
      <c r="AR92" s="153">
        <f t="shared" si="74"/>
        <v>27.150000000000002</v>
      </c>
      <c r="AS92" s="153">
        <f t="shared" si="75"/>
        <v>0</v>
      </c>
      <c r="AT92" s="153">
        <f t="shared" si="76"/>
        <v>96</v>
      </c>
      <c r="AU92" s="16"/>
      <c r="AY92" s="65"/>
      <c r="AZ92" s="65"/>
    </row>
    <row r="93" spans="1:52" ht="15.75" x14ac:dyDescent="0.25">
      <c r="A93" s="152" t="str">
        <f>'Primary endpoint outcomes'!A93</f>
        <v>Casabona 2004</v>
      </c>
      <c r="B93" s="152" t="str">
        <f>CONCATENATE('Primary endpoint outcomes'!S93,'Primary endpoint outcomes'!T93)</f>
        <v>HAMD17</v>
      </c>
      <c r="C93" s="154">
        <f t="shared" si="49"/>
        <v>27.949122807017542</v>
      </c>
      <c r="D93" s="154">
        <f t="shared" si="50"/>
        <v>0</v>
      </c>
      <c r="E93" s="154">
        <f t="shared" si="51"/>
        <v>114</v>
      </c>
      <c r="F93" s="21" t="str">
        <f t="shared" si="52"/>
        <v>YES</v>
      </c>
      <c r="G93" s="21" t="str">
        <f t="shared" si="53"/>
        <v>NO</v>
      </c>
      <c r="H93" s="155" t="e">
        <f t="shared" si="54"/>
        <v>#NUM!</v>
      </c>
      <c r="I93" s="155" t="e">
        <f t="shared" si="55"/>
        <v>#NUM!</v>
      </c>
      <c r="J93" s="318">
        <f t="shared" si="56"/>
        <v>0</v>
      </c>
      <c r="K93" s="326">
        <f>IF(ISNUMBER('Primary endpoint outcomes'!U93)=TRUE,'Primary endpoint outcomes'!U93,(IF(ISNUMBER('Primary endpoint outcomes'!X93)=TRUE,'Primary endpoint outcomes'!X93,0)))</f>
        <v>27.9</v>
      </c>
      <c r="L93" s="326">
        <f>IF(ISNUMBER('Primary endpoint outcomes'!V93)=TRUE,'Primary endpoint outcomes'!V93,(IF(ISNUMBER('Primary endpoint outcomes'!Y93)=TRUE,'Primary endpoint outcomes'!Y93,0)))</f>
        <v>0</v>
      </c>
      <c r="M93" s="325">
        <f>IF(ISNUMBER('Primary endpoint outcomes'!W93)=TRUE,'Primary endpoint outcomes'!W93,(IF(ISNUMBER('Primary endpoint outcomes'!Z93)=TRUE,'Primary endpoint outcomes'!Z93,0)))</f>
        <v>58</v>
      </c>
      <c r="N93" s="326">
        <f>IF(ISNUMBER('Primary endpoint outcomes'!BC93)=TRUE,'Primary endpoint outcomes'!BC93,(IF(ISNUMBER('Primary endpoint outcomes'!BF93)=TRUE,'Primary endpoint outcomes'!BF93,0)))</f>
        <v>28</v>
      </c>
      <c r="O93" s="325">
        <f>IF(ISNUMBER('Primary endpoint outcomes'!BD93)=TRUE,'Primary endpoint outcomes'!BD93,(IF(ISNUMBER('Primary endpoint outcomes'!BG93)=TRUE,'Primary endpoint outcomes'!BG93,0)))</f>
        <v>0</v>
      </c>
      <c r="P93" s="325">
        <f>IF(ISNUMBER('Primary endpoint outcomes'!BE93)=TRUE,'Primary endpoint outcomes'!BE93,(IF(ISNUMBER('Primary endpoint outcomes'!BH93)=TRUE,'Primary endpoint outcomes'!BH93,0)))</f>
        <v>56</v>
      </c>
      <c r="Q93" s="326">
        <f>IF(ISNUMBER('Primary endpoint outcomes'!CK93)=TRUE,'Primary endpoint outcomes'!CK93,(IF(ISNUMBER('Primary endpoint outcomes'!CN93)=TRUE,'Primary endpoint outcomes'!CN93,0)))</f>
        <v>0</v>
      </c>
      <c r="R93" s="326">
        <f>IF(ISNUMBER('Primary endpoint outcomes'!CL93)=TRUE,'Primary endpoint outcomes'!CL93,(IF(ISNUMBER('Primary endpoint outcomes'!CO93)=TRUE,'Primary endpoint outcomes'!CO93,0)))</f>
        <v>0</v>
      </c>
      <c r="S93" s="325">
        <f>IF(ISNUMBER('Primary endpoint outcomes'!CM93)=TRUE,'Primary endpoint outcomes'!CM93,(IF(ISNUMBER('Primary endpoint outcomes'!CP93)=TRUE,'Primary endpoint outcomes'!CP93,0)))</f>
        <v>0</v>
      </c>
      <c r="T93" s="326">
        <f>IF(ISNUMBER('Primary endpoint outcomes'!DS93)=TRUE,'Primary endpoint outcomes'!DS93,(IF(ISNUMBER('Primary endpoint outcomes'!DV93)=TRUE,'Primary endpoint outcomes'!DV93,0)))</f>
        <v>0</v>
      </c>
      <c r="U93" s="326">
        <f>IF(ISNUMBER('Primary endpoint outcomes'!DT93)=TRUE,'Primary endpoint outcomes'!DT93,(IF(ISNUMBER('Primary endpoint outcomes'!DW93)=TRUE,'Primary endpoint outcomes'!DW93,0)))</f>
        <v>0</v>
      </c>
      <c r="V93" s="326">
        <f>IF(ISNUMBER('Primary endpoint outcomes'!DU93)=TRUE,'Primary endpoint outcomes'!DU93,(IF(ISNUMBER('Primary endpoint outcomes'!DX93)=TRUE,'Primary endpoint outcomes'!DX93,0)))</f>
        <v>0</v>
      </c>
      <c r="W93" s="326">
        <f>IF(ISNUMBER('Primary endpoint outcomes'!FA93)=TRUE,'Primary endpoint outcomes'!FA93,(IF(ISNUMBER('Primary endpoint outcomes'!FD93)=TRUE,'Primary endpoint outcomes'!FD93,0)))</f>
        <v>0</v>
      </c>
      <c r="X93" s="326">
        <f>IF(ISNUMBER('Primary endpoint outcomes'!FB93)=TRUE,'Primary endpoint outcomes'!FB93,(IF(ISNUMBER('Primary endpoint outcomes'!FE93)=TRUE,'Primary endpoint outcomes'!FE93,0)))</f>
        <v>0</v>
      </c>
      <c r="Y93" s="326">
        <f>IF(ISNUMBER('Primary endpoint outcomes'!FC93)=TRUE,'Primary endpoint outcomes'!FC93,(IF(ISNUMBER('Primary endpoint outcomes'!FF93)=TRUE,'Primary endpoint outcomes'!FF93,0)))</f>
        <v>0</v>
      </c>
      <c r="Z93" s="150"/>
      <c r="AA93" s="151">
        <f t="shared" si="57"/>
        <v>58</v>
      </c>
      <c r="AB93" s="153">
        <f t="shared" si="58"/>
        <v>57</v>
      </c>
      <c r="AC93" s="153">
        <f t="shared" si="59"/>
        <v>0</v>
      </c>
      <c r="AD93" s="151">
        <f t="shared" si="60"/>
        <v>56</v>
      </c>
      <c r="AE93" s="153">
        <f t="shared" si="61"/>
        <v>55</v>
      </c>
      <c r="AF93" s="153">
        <f t="shared" si="62"/>
        <v>0</v>
      </c>
      <c r="AG93" s="151">
        <f t="shared" si="63"/>
        <v>0</v>
      </c>
      <c r="AH93" s="153">
        <f t="shared" si="64"/>
        <v>-1</v>
      </c>
      <c r="AI93" s="153">
        <f t="shared" si="65"/>
        <v>0</v>
      </c>
      <c r="AJ93" s="151">
        <f t="shared" si="66"/>
        <v>0</v>
      </c>
      <c r="AK93" s="153">
        <f t="shared" si="67"/>
        <v>-1</v>
      </c>
      <c r="AL93" s="153">
        <f t="shared" si="68"/>
        <v>0</v>
      </c>
      <c r="AM93" s="151">
        <f t="shared" si="69"/>
        <v>0</v>
      </c>
      <c r="AN93" s="153">
        <f t="shared" si="70"/>
        <v>-1</v>
      </c>
      <c r="AO93" s="153">
        <f t="shared" si="71"/>
        <v>0</v>
      </c>
      <c r="AP93" s="153">
        <f t="shared" si="72"/>
        <v>112</v>
      </c>
      <c r="AQ93" s="153">
        <f t="shared" si="73"/>
        <v>0</v>
      </c>
      <c r="AR93" s="153">
        <f t="shared" si="74"/>
        <v>27.949122807017542</v>
      </c>
      <c r="AS93" s="153">
        <f t="shared" si="75"/>
        <v>0</v>
      </c>
      <c r="AT93" s="153">
        <f t="shared" si="76"/>
        <v>114</v>
      </c>
      <c r="AU93" s="16"/>
      <c r="AY93" s="65"/>
      <c r="AZ93" s="65"/>
    </row>
    <row r="94" spans="1:52" ht="15.75" x14ac:dyDescent="0.25">
      <c r="A94" s="152" t="str">
        <f>'Primary endpoint outcomes'!A94</f>
        <v>Cassano 1986</v>
      </c>
      <c r="B94" s="152" t="str">
        <f>CONCATENATE('Primary endpoint outcomes'!S94,'Primary endpoint outcomes'!T94)</f>
        <v>HAMD17</v>
      </c>
      <c r="C94" s="154">
        <f t="shared" si="49"/>
        <v>25.763287671232881</v>
      </c>
      <c r="D94" s="154">
        <f t="shared" si="50"/>
        <v>0</v>
      </c>
      <c r="E94" s="154">
        <f t="shared" si="51"/>
        <v>292</v>
      </c>
      <c r="F94" s="21" t="str">
        <f t="shared" si="52"/>
        <v>YES</v>
      </c>
      <c r="G94" s="21" t="str">
        <f t="shared" si="53"/>
        <v>NO</v>
      </c>
      <c r="H94" s="155" t="e">
        <f t="shared" si="54"/>
        <v>#NUM!</v>
      </c>
      <c r="I94" s="155" t="e">
        <f t="shared" si="55"/>
        <v>#NUM!</v>
      </c>
      <c r="J94" s="318">
        <f t="shared" si="56"/>
        <v>0</v>
      </c>
      <c r="K94" s="326">
        <f>IF(ISNUMBER('Primary endpoint outcomes'!U94)=TRUE,'Primary endpoint outcomes'!U94,(IF(ISNUMBER('Primary endpoint outcomes'!X94)=TRUE,'Primary endpoint outcomes'!X94,0)))</f>
        <v>25.92</v>
      </c>
      <c r="L94" s="326">
        <f>IF(ISNUMBER('Primary endpoint outcomes'!V94)=TRUE,'Primary endpoint outcomes'!V94,(IF(ISNUMBER('Primary endpoint outcomes'!Y94)=TRUE,'Primary endpoint outcomes'!Y94,0)))</f>
        <v>0</v>
      </c>
      <c r="M94" s="325">
        <f>IF(ISNUMBER('Primary endpoint outcomes'!W94)=TRUE,'Primary endpoint outcomes'!W94,(IF(ISNUMBER('Primary endpoint outcomes'!Z94)=TRUE,'Primary endpoint outcomes'!Z94,0)))</f>
        <v>149</v>
      </c>
      <c r="N94" s="326">
        <f>IF(ISNUMBER('Primary endpoint outcomes'!BC94)=TRUE,'Primary endpoint outcomes'!BC94,(IF(ISNUMBER('Primary endpoint outcomes'!BF94)=TRUE,'Primary endpoint outcomes'!BF94,0)))</f>
        <v>25.6</v>
      </c>
      <c r="O94" s="325">
        <f>IF(ISNUMBER('Primary endpoint outcomes'!BD94)=TRUE,'Primary endpoint outcomes'!BD94,(IF(ISNUMBER('Primary endpoint outcomes'!BG94)=TRUE,'Primary endpoint outcomes'!BG94,0)))</f>
        <v>0</v>
      </c>
      <c r="P94" s="325">
        <f>IF(ISNUMBER('Primary endpoint outcomes'!BE94)=TRUE,'Primary endpoint outcomes'!BE94,(IF(ISNUMBER('Primary endpoint outcomes'!BH94)=TRUE,'Primary endpoint outcomes'!BH94,0)))</f>
        <v>143</v>
      </c>
      <c r="Q94" s="326">
        <f>IF(ISNUMBER('Primary endpoint outcomes'!CK94)=TRUE,'Primary endpoint outcomes'!CK94,(IF(ISNUMBER('Primary endpoint outcomes'!CN94)=TRUE,'Primary endpoint outcomes'!CN94,0)))</f>
        <v>0</v>
      </c>
      <c r="R94" s="326">
        <f>IF(ISNUMBER('Primary endpoint outcomes'!CL94)=TRUE,'Primary endpoint outcomes'!CL94,(IF(ISNUMBER('Primary endpoint outcomes'!CO94)=TRUE,'Primary endpoint outcomes'!CO94,0)))</f>
        <v>0</v>
      </c>
      <c r="S94" s="325">
        <f>IF(ISNUMBER('Primary endpoint outcomes'!CM94)=TRUE,'Primary endpoint outcomes'!CM94,(IF(ISNUMBER('Primary endpoint outcomes'!CP94)=TRUE,'Primary endpoint outcomes'!CP94,0)))</f>
        <v>0</v>
      </c>
      <c r="T94" s="326">
        <f>IF(ISNUMBER('Primary endpoint outcomes'!DS94)=TRUE,'Primary endpoint outcomes'!DS94,(IF(ISNUMBER('Primary endpoint outcomes'!DV94)=TRUE,'Primary endpoint outcomes'!DV94,0)))</f>
        <v>0</v>
      </c>
      <c r="U94" s="326">
        <f>IF(ISNUMBER('Primary endpoint outcomes'!DT94)=TRUE,'Primary endpoint outcomes'!DT94,(IF(ISNUMBER('Primary endpoint outcomes'!DW94)=TRUE,'Primary endpoint outcomes'!DW94,0)))</f>
        <v>0</v>
      </c>
      <c r="V94" s="326">
        <f>IF(ISNUMBER('Primary endpoint outcomes'!DU94)=TRUE,'Primary endpoint outcomes'!DU94,(IF(ISNUMBER('Primary endpoint outcomes'!DX94)=TRUE,'Primary endpoint outcomes'!DX94,0)))</f>
        <v>0</v>
      </c>
      <c r="W94" s="326">
        <f>IF(ISNUMBER('Primary endpoint outcomes'!FA94)=TRUE,'Primary endpoint outcomes'!FA94,(IF(ISNUMBER('Primary endpoint outcomes'!FD94)=TRUE,'Primary endpoint outcomes'!FD94,0)))</f>
        <v>0</v>
      </c>
      <c r="X94" s="326">
        <f>IF(ISNUMBER('Primary endpoint outcomes'!FB94)=TRUE,'Primary endpoint outcomes'!FB94,(IF(ISNUMBER('Primary endpoint outcomes'!FE94)=TRUE,'Primary endpoint outcomes'!FE94,0)))</f>
        <v>0</v>
      </c>
      <c r="Y94" s="326">
        <f>IF(ISNUMBER('Primary endpoint outcomes'!FC94)=TRUE,'Primary endpoint outcomes'!FC94,(IF(ISNUMBER('Primary endpoint outcomes'!FF94)=TRUE,'Primary endpoint outcomes'!FF94,0)))</f>
        <v>0</v>
      </c>
      <c r="Z94" s="150"/>
      <c r="AA94" s="151">
        <f t="shared" si="57"/>
        <v>149</v>
      </c>
      <c r="AB94" s="153">
        <f t="shared" si="58"/>
        <v>148</v>
      </c>
      <c r="AC94" s="153">
        <f t="shared" si="59"/>
        <v>0</v>
      </c>
      <c r="AD94" s="151">
        <f t="shared" si="60"/>
        <v>143</v>
      </c>
      <c r="AE94" s="153">
        <f t="shared" si="61"/>
        <v>142</v>
      </c>
      <c r="AF94" s="153">
        <f t="shared" si="62"/>
        <v>0</v>
      </c>
      <c r="AG94" s="151">
        <f t="shared" si="63"/>
        <v>0</v>
      </c>
      <c r="AH94" s="153">
        <f t="shared" si="64"/>
        <v>-1</v>
      </c>
      <c r="AI94" s="153">
        <f t="shared" si="65"/>
        <v>0</v>
      </c>
      <c r="AJ94" s="151">
        <f t="shared" si="66"/>
        <v>0</v>
      </c>
      <c r="AK94" s="153">
        <f t="shared" si="67"/>
        <v>-1</v>
      </c>
      <c r="AL94" s="153">
        <f t="shared" si="68"/>
        <v>0</v>
      </c>
      <c r="AM94" s="151">
        <f t="shared" si="69"/>
        <v>0</v>
      </c>
      <c r="AN94" s="153">
        <f t="shared" si="70"/>
        <v>-1</v>
      </c>
      <c r="AO94" s="153">
        <f t="shared" si="71"/>
        <v>0</v>
      </c>
      <c r="AP94" s="153">
        <f t="shared" si="72"/>
        <v>290</v>
      </c>
      <c r="AQ94" s="153">
        <f t="shared" si="73"/>
        <v>0</v>
      </c>
      <c r="AR94" s="153">
        <f t="shared" si="74"/>
        <v>25.763287671232881</v>
      </c>
      <c r="AS94" s="153">
        <f t="shared" si="75"/>
        <v>0</v>
      </c>
      <c r="AT94" s="153">
        <f t="shared" si="76"/>
        <v>292</v>
      </c>
      <c r="AU94" s="16"/>
      <c r="AY94" s="65"/>
      <c r="AZ94" s="65"/>
    </row>
    <row r="95" spans="1:52" ht="15.75" x14ac:dyDescent="0.25">
      <c r="A95" s="152" t="str">
        <f>'Primary endpoint outcomes'!A95</f>
        <v>Chang 2015</v>
      </c>
      <c r="B95" s="152" t="str">
        <f>CONCATENATE('Primary endpoint outcomes'!S95,'Primary endpoint outcomes'!T95)</f>
        <v>HAMD21</v>
      </c>
      <c r="C95" s="154">
        <f t="shared" si="49"/>
        <v>25.071428571428573</v>
      </c>
      <c r="D95" s="154">
        <f t="shared" si="50"/>
        <v>5.8464674649040695</v>
      </c>
      <c r="E95" s="154">
        <f t="shared" si="51"/>
        <v>112</v>
      </c>
      <c r="F95" s="21" t="str">
        <f t="shared" si="52"/>
        <v>YES</v>
      </c>
      <c r="G95" s="21" t="str">
        <f t="shared" si="53"/>
        <v>NO</v>
      </c>
      <c r="H95" s="155">
        <f t="shared" si="54"/>
        <v>0.93962203509614928</v>
      </c>
      <c r="I95" s="155">
        <f t="shared" si="55"/>
        <v>6.0377964903850723E-2</v>
      </c>
      <c r="J95" s="318">
        <f t="shared" si="56"/>
        <v>1</v>
      </c>
      <c r="K95" s="326">
        <f>IF(ISNUMBER('Primary endpoint outcomes'!U95)=TRUE,'Primary endpoint outcomes'!U95,(IF(ISNUMBER('Primary endpoint outcomes'!X95)=TRUE,'Primary endpoint outcomes'!X95,0)))</f>
        <v>25.9</v>
      </c>
      <c r="L95" s="326">
        <f>IF(ISNUMBER('Primary endpoint outcomes'!V95)=TRUE,'Primary endpoint outcomes'!V95,(IF(ISNUMBER('Primary endpoint outcomes'!Y95)=TRUE,'Primary endpoint outcomes'!Y95,0)))</f>
        <v>6</v>
      </c>
      <c r="M95" s="325">
        <f>IF(ISNUMBER('Primary endpoint outcomes'!W95)=TRUE,'Primary endpoint outcomes'!W95,(IF(ISNUMBER('Primary endpoint outcomes'!Z95)=TRUE,'Primary endpoint outcomes'!Z95,0)))</f>
        <v>54</v>
      </c>
      <c r="N95" s="326">
        <f>IF(ISNUMBER('Primary endpoint outcomes'!BC95)=TRUE,'Primary endpoint outcomes'!BC95,(IF(ISNUMBER('Primary endpoint outcomes'!BF95)=TRUE,'Primary endpoint outcomes'!BF95,0)))</f>
        <v>24.3</v>
      </c>
      <c r="O95" s="325">
        <f>IF(ISNUMBER('Primary endpoint outcomes'!BD95)=TRUE,'Primary endpoint outcomes'!BD95,(IF(ISNUMBER('Primary endpoint outcomes'!BG95)=TRUE,'Primary endpoint outcomes'!BG95,0)))</f>
        <v>5.7</v>
      </c>
      <c r="P95" s="325">
        <f>IF(ISNUMBER('Primary endpoint outcomes'!BE95)=TRUE,'Primary endpoint outcomes'!BE95,(IF(ISNUMBER('Primary endpoint outcomes'!BH95)=TRUE,'Primary endpoint outcomes'!BH95,0)))</f>
        <v>58</v>
      </c>
      <c r="Q95" s="326">
        <f>IF(ISNUMBER('Primary endpoint outcomes'!CK95)=TRUE,'Primary endpoint outcomes'!CK95,(IF(ISNUMBER('Primary endpoint outcomes'!CN95)=TRUE,'Primary endpoint outcomes'!CN95,0)))</f>
        <v>0</v>
      </c>
      <c r="R95" s="326">
        <f>IF(ISNUMBER('Primary endpoint outcomes'!CL95)=TRUE,'Primary endpoint outcomes'!CL95,(IF(ISNUMBER('Primary endpoint outcomes'!CO95)=TRUE,'Primary endpoint outcomes'!CO95,0)))</f>
        <v>0</v>
      </c>
      <c r="S95" s="325">
        <f>IF(ISNUMBER('Primary endpoint outcomes'!CM95)=TRUE,'Primary endpoint outcomes'!CM95,(IF(ISNUMBER('Primary endpoint outcomes'!CP95)=TRUE,'Primary endpoint outcomes'!CP95,0)))</f>
        <v>0</v>
      </c>
      <c r="T95" s="326">
        <f>IF(ISNUMBER('Primary endpoint outcomes'!DS95)=TRUE,'Primary endpoint outcomes'!DS95,(IF(ISNUMBER('Primary endpoint outcomes'!DV95)=TRUE,'Primary endpoint outcomes'!DV95,0)))</f>
        <v>0</v>
      </c>
      <c r="U95" s="326">
        <f>IF(ISNUMBER('Primary endpoint outcomes'!DT95)=TRUE,'Primary endpoint outcomes'!DT95,(IF(ISNUMBER('Primary endpoint outcomes'!DW95)=TRUE,'Primary endpoint outcomes'!DW95,0)))</f>
        <v>0</v>
      </c>
      <c r="V95" s="326">
        <f>IF(ISNUMBER('Primary endpoint outcomes'!DU95)=TRUE,'Primary endpoint outcomes'!DU95,(IF(ISNUMBER('Primary endpoint outcomes'!DX95)=TRUE,'Primary endpoint outcomes'!DX95,0)))</f>
        <v>0</v>
      </c>
      <c r="W95" s="326">
        <f>IF(ISNUMBER('Primary endpoint outcomes'!FA95)=TRUE,'Primary endpoint outcomes'!FA95,(IF(ISNUMBER('Primary endpoint outcomes'!FD95)=TRUE,'Primary endpoint outcomes'!FD95,0)))</f>
        <v>0</v>
      </c>
      <c r="X95" s="326">
        <f>IF(ISNUMBER('Primary endpoint outcomes'!FB95)=TRUE,'Primary endpoint outcomes'!FB95,(IF(ISNUMBER('Primary endpoint outcomes'!FE95)=TRUE,'Primary endpoint outcomes'!FE95,0)))</f>
        <v>0</v>
      </c>
      <c r="Y95" s="326">
        <f>IF(ISNUMBER('Primary endpoint outcomes'!FC95)=TRUE,'Primary endpoint outcomes'!FC95,(IF(ISNUMBER('Primary endpoint outcomes'!FF95)=TRUE,'Primary endpoint outcomes'!FF95,0)))</f>
        <v>0</v>
      </c>
      <c r="Z95" s="150"/>
      <c r="AA95" s="151">
        <f t="shared" si="57"/>
        <v>54</v>
      </c>
      <c r="AB95" s="153">
        <f t="shared" si="58"/>
        <v>53</v>
      </c>
      <c r="AC95" s="153">
        <f t="shared" si="59"/>
        <v>1908</v>
      </c>
      <c r="AD95" s="151">
        <f t="shared" si="60"/>
        <v>58</v>
      </c>
      <c r="AE95" s="153">
        <f t="shared" si="61"/>
        <v>57</v>
      </c>
      <c r="AF95" s="153">
        <f t="shared" si="62"/>
        <v>1851.93</v>
      </c>
      <c r="AG95" s="151">
        <f t="shared" si="63"/>
        <v>0</v>
      </c>
      <c r="AH95" s="153">
        <f t="shared" si="64"/>
        <v>-1</v>
      </c>
      <c r="AI95" s="153">
        <f t="shared" si="65"/>
        <v>0</v>
      </c>
      <c r="AJ95" s="151">
        <f t="shared" si="66"/>
        <v>0</v>
      </c>
      <c r="AK95" s="153">
        <f t="shared" si="67"/>
        <v>-1</v>
      </c>
      <c r="AL95" s="153">
        <f t="shared" si="68"/>
        <v>0</v>
      </c>
      <c r="AM95" s="151">
        <f t="shared" si="69"/>
        <v>0</v>
      </c>
      <c r="AN95" s="153">
        <f t="shared" si="70"/>
        <v>-1</v>
      </c>
      <c r="AO95" s="153">
        <f t="shared" si="71"/>
        <v>0</v>
      </c>
      <c r="AP95" s="153">
        <f t="shared" si="72"/>
        <v>110</v>
      </c>
      <c r="AQ95" s="153">
        <f t="shared" si="73"/>
        <v>3759.9300000000003</v>
      </c>
      <c r="AR95" s="153">
        <f t="shared" si="74"/>
        <v>25.071428571428573</v>
      </c>
      <c r="AS95" s="153">
        <f t="shared" si="75"/>
        <v>5.8464674649040695</v>
      </c>
      <c r="AT95" s="153">
        <f t="shared" si="76"/>
        <v>112</v>
      </c>
      <c r="AU95" s="16"/>
      <c r="AY95" s="65"/>
      <c r="AZ95" s="65"/>
    </row>
    <row r="96" spans="1:52" ht="15.75" x14ac:dyDescent="0.25">
      <c r="A96" s="152" t="str">
        <f>'Primary endpoint outcomes'!A96</f>
        <v>Chiu 1996</v>
      </c>
      <c r="B96" s="152" t="str">
        <f>CONCATENATE('Primary endpoint outcomes'!S96,'Primary endpoint outcomes'!T96)</f>
        <v>HAMD17</v>
      </c>
      <c r="C96" s="154">
        <f t="shared" si="49"/>
        <v>27.5</v>
      </c>
      <c r="D96" s="154">
        <f t="shared" si="50"/>
        <v>4.9502525188115403</v>
      </c>
      <c r="E96" s="154">
        <f t="shared" si="51"/>
        <v>40</v>
      </c>
      <c r="F96" s="21" t="str">
        <f t="shared" si="52"/>
        <v>YES</v>
      </c>
      <c r="G96" s="21" t="str">
        <f t="shared" si="53"/>
        <v>NO</v>
      </c>
      <c r="H96" s="155">
        <f t="shared" si="54"/>
        <v>0.98991348041345062</v>
      </c>
      <c r="I96" s="155">
        <f t="shared" si="55"/>
        <v>1.0086519586549381E-2</v>
      </c>
      <c r="J96" s="318">
        <f t="shared" si="56"/>
        <v>1</v>
      </c>
      <c r="K96" s="326">
        <f>IF(ISNUMBER('Primary endpoint outcomes'!U96)=TRUE,'Primary endpoint outcomes'!U96,(IF(ISNUMBER('Primary endpoint outcomes'!X96)=TRUE,'Primary endpoint outcomes'!X96,0)))</f>
        <v>27.9</v>
      </c>
      <c r="L96" s="326">
        <f>IF(ISNUMBER('Primary endpoint outcomes'!V96)=TRUE,'Primary endpoint outcomes'!V96,(IF(ISNUMBER('Primary endpoint outcomes'!Y96)=TRUE,'Primary endpoint outcomes'!Y96,0)))</f>
        <v>5</v>
      </c>
      <c r="M96" s="325">
        <f>IF(ISNUMBER('Primary endpoint outcomes'!W96)=TRUE,'Primary endpoint outcomes'!W96,(IF(ISNUMBER('Primary endpoint outcomes'!Z96)=TRUE,'Primary endpoint outcomes'!Z96,0)))</f>
        <v>20</v>
      </c>
      <c r="N96" s="326">
        <f>IF(ISNUMBER('Primary endpoint outcomes'!BC96)=TRUE,'Primary endpoint outcomes'!BC96,(IF(ISNUMBER('Primary endpoint outcomes'!BF96)=TRUE,'Primary endpoint outcomes'!BF96,0)))</f>
        <v>27.1</v>
      </c>
      <c r="O96" s="325">
        <f>IF(ISNUMBER('Primary endpoint outcomes'!BD96)=TRUE,'Primary endpoint outcomes'!BD96,(IF(ISNUMBER('Primary endpoint outcomes'!BG96)=TRUE,'Primary endpoint outcomes'!BG96,0)))</f>
        <v>4.9000000000000004</v>
      </c>
      <c r="P96" s="325">
        <f>IF(ISNUMBER('Primary endpoint outcomes'!BE96)=TRUE,'Primary endpoint outcomes'!BE96,(IF(ISNUMBER('Primary endpoint outcomes'!BH96)=TRUE,'Primary endpoint outcomes'!BH96,0)))</f>
        <v>20</v>
      </c>
      <c r="Q96" s="326">
        <f>IF(ISNUMBER('Primary endpoint outcomes'!CK96)=TRUE,'Primary endpoint outcomes'!CK96,(IF(ISNUMBER('Primary endpoint outcomes'!CN96)=TRUE,'Primary endpoint outcomes'!CN96,0)))</f>
        <v>0</v>
      </c>
      <c r="R96" s="326">
        <f>IF(ISNUMBER('Primary endpoint outcomes'!CL96)=TRUE,'Primary endpoint outcomes'!CL96,(IF(ISNUMBER('Primary endpoint outcomes'!CO96)=TRUE,'Primary endpoint outcomes'!CO96,0)))</f>
        <v>0</v>
      </c>
      <c r="S96" s="325">
        <f>IF(ISNUMBER('Primary endpoint outcomes'!CM96)=TRUE,'Primary endpoint outcomes'!CM96,(IF(ISNUMBER('Primary endpoint outcomes'!CP96)=TRUE,'Primary endpoint outcomes'!CP96,0)))</f>
        <v>0</v>
      </c>
      <c r="T96" s="326">
        <f>IF(ISNUMBER('Primary endpoint outcomes'!DS96)=TRUE,'Primary endpoint outcomes'!DS96,(IF(ISNUMBER('Primary endpoint outcomes'!DV96)=TRUE,'Primary endpoint outcomes'!DV96,0)))</f>
        <v>0</v>
      </c>
      <c r="U96" s="326">
        <f>IF(ISNUMBER('Primary endpoint outcomes'!DT96)=TRUE,'Primary endpoint outcomes'!DT96,(IF(ISNUMBER('Primary endpoint outcomes'!DW96)=TRUE,'Primary endpoint outcomes'!DW96,0)))</f>
        <v>0</v>
      </c>
      <c r="V96" s="326">
        <f>IF(ISNUMBER('Primary endpoint outcomes'!DU96)=TRUE,'Primary endpoint outcomes'!DU96,(IF(ISNUMBER('Primary endpoint outcomes'!DX96)=TRUE,'Primary endpoint outcomes'!DX96,0)))</f>
        <v>0</v>
      </c>
      <c r="W96" s="326">
        <f>IF(ISNUMBER('Primary endpoint outcomes'!FA96)=TRUE,'Primary endpoint outcomes'!FA96,(IF(ISNUMBER('Primary endpoint outcomes'!FD96)=TRUE,'Primary endpoint outcomes'!FD96,0)))</f>
        <v>0</v>
      </c>
      <c r="X96" s="326">
        <f>IF(ISNUMBER('Primary endpoint outcomes'!FB96)=TRUE,'Primary endpoint outcomes'!FB96,(IF(ISNUMBER('Primary endpoint outcomes'!FE96)=TRUE,'Primary endpoint outcomes'!FE96,0)))</f>
        <v>0</v>
      </c>
      <c r="Y96" s="326">
        <f>IF(ISNUMBER('Primary endpoint outcomes'!FC96)=TRUE,'Primary endpoint outcomes'!FC96,(IF(ISNUMBER('Primary endpoint outcomes'!FF96)=TRUE,'Primary endpoint outcomes'!FF96,0)))</f>
        <v>0</v>
      </c>
      <c r="Z96" s="150"/>
      <c r="AA96" s="151">
        <f t="shared" si="57"/>
        <v>20</v>
      </c>
      <c r="AB96" s="153">
        <f t="shared" si="58"/>
        <v>19</v>
      </c>
      <c r="AC96" s="153">
        <f t="shared" si="59"/>
        <v>475</v>
      </c>
      <c r="AD96" s="151">
        <f t="shared" si="60"/>
        <v>20</v>
      </c>
      <c r="AE96" s="153">
        <f t="shared" si="61"/>
        <v>19</v>
      </c>
      <c r="AF96" s="153">
        <f t="shared" si="62"/>
        <v>456.19000000000011</v>
      </c>
      <c r="AG96" s="151">
        <f t="shared" si="63"/>
        <v>0</v>
      </c>
      <c r="AH96" s="153">
        <f t="shared" si="64"/>
        <v>-1</v>
      </c>
      <c r="AI96" s="153">
        <f t="shared" si="65"/>
        <v>0</v>
      </c>
      <c r="AJ96" s="151">
        <f t="shared" si="66"/>
        <v>0</v>
      </c>
      <c r="AK96" s="153">
        <f t="shared" si="67"/>
        <v>-1</v>
      </c>
      <c r="AL96" s="153">
        <f t="shared" si="68"/>
        <v>0</v>
      </c>
      <c r="AM96" s="151">
        <f t="shared" si="69"/>
        <v>0</v>
      </c>
      <c r="AN96" s="153">
        <f t="shared" si="70"/>
        <v>-1</v>
      </c>
      <c r="AO96" s="153">
        <f t="shared" si="71"/>
        <v>0</v>
      </c>
      <c r="AP96" s="153">
        <f t="shared" si="72"/>
        <v>38</v>
      </c>
      <c r="AQ96" s="153">
        <f t="shared" si="73"/>
        <v>931.19</v>
      </c>
      <c r="AR96" s="153">
        <f t="shared" si="74"/>
        <v>27.5</v>
      </c>
      <c r="AS96" s="153">
        <f t="shared" si="75"/>
        <v>4.9502525188115403</v>
      </c>
      <c r="AT96" s="153">
        <f t="shared" si="76"/>
        <v>40</v>
      </c>
      <c r="AU96" s="16"/>
      <c r="AY96" s="65"/>
      <c r="AZ96" s="65"/>
    </row>
    <row r="97" spans="1:52" ht="15.75" x14ac:dyDescent="0.25">
      <c r="A97" s="152" t="str">
        <f>'Primary endpoint outcomes'!A97</f>
        <v>Choi 2012</v>
      </c>
      <c r="B97" s="152" t="str">
        <f>CONCATENATE('Primary endpoint outcomes'!S97,'Primary endpoint outcomes'!T97)</f>
        <v>BDI-I21</v>
      </c>
      <c r="C97" s="154">
        <f t="shared" si="49"/>
        <v>23.070909090909094</v>
      </c>
      <c r="D97" s="154">
        <f t="shared" si="50"/>
        <v>8.0241348208166023</v>
      </c>
      <c r="E97" s="154">
        <f t="shared" si="51"/>
        <v>55</v>
      </c>
      <c r="F97" s="21" t="str">
        <f t="shared" si="52"/>
        <v>YES</v>
      </c>
      <c r="G97" s="21" t="str">
        <f t="shared" si="53"/>
        <v>NO</v>
      </c>
      <c r="H97" s="155">
        <f t="shared" si="54"/>
        <v>0.55308559876063668</v>
      </c>
      <c r="I97" s="155">
        <f t="shared" si="55"/>
        <v>0.44691440123936332</v>
      </c>
      <c r="J97" s="318">
        <f t="shared" si="56"/>
        <v>1</v>
      </c>
      <c r="K97" s="326">
        <f>IF(ISNUMBER('Primary endpoint outcomes'!U97)=TRUE,'Primary endpoint outcomes'!U97,(IF(ISNUMBER('Primary endpoint outcomes'!X97)=TRUE,'Primary endpoint outcomes'!X97,0)))</f>
        <v>25.76</v>
      </c>
      <c r="L97" s="326">
        <f>IF(ISNUMBER('Primary endpoint outcomes'!V97)=TRUE,'Primary endpoint outcomes'!V97,(IF(ISNUMBER('Primary endpoint outcomes'!Y97)=TRUE,'Primary endpoint outcomes'!Y97,0)))</f>
        <v>8.5299999999999994</v>
      </c>
      <c r="M97" s="325">
        <f>IF(ISNUMBER('Primary endpoint outcomes'!W97)=TRUE,'Primary endpoint outcomes'!W97,(IF(ISNUMBER('Primary endpoint outcomes'!Z97)=TRUE,'Primary endpoint outcomes'!Z97,0)))</f>
        <v>25</v>
      </c>
      <c r="N97" s="326">
        <f>IF(ISNUMBER('Primary endpoint outcomes'!BC97)=TRUE,'Primary endpoint outcomes'!BC97,(IF(ISNUMBER('Primary endpoint outcomes'!BF97)=TRUE,'Primary endpoint outcomes'!BF97,0)))</f>
        <v>20.83</v>
      </c>
      <c r="O97" s="325">
        <f>IF(ISNUMBER('Primary endpoint outcomes'!BD97)=TRUE,'Primary endpoint outcomes'!BD97,(IF(ISNUMBER('Primary endpoint outcomes'!BG97)=TRUE,'Primary endpoint outcomes'!BG97,0)))</f>
        <v>7.58</v>
      </c>
      <c r="P97" s="325">
        <f>IF(ISNUMBER('Primary endpoint outcomes'!BE97)=TRUE,'Primary endpoint outcomes'!BE97,(IF(ISNUMBER('Primary endpoint outcomes'!BH97)=TRUE,'Primary endpoint outcomes'!BH97,0)))</f>
        <v>30</v>
      </c>
      <c r="Q97" s="326">
        <f>IF(ISNUMBER('Primary endpoint outcomes'!CK97)=TRUE,'Primary endpoint outcomes'!CK97,(IF(ISNUMBER('Primary endpoint outcomes'!CN97)=TRUE,'Primary endpoint outcomes'!CN97,0)))</f>
        <v>0</v>
      </c>
      <c r="R97" s="326">
        <f>IF(ISNUMBER('Primary endpoint outcomes'!CL97)=TRUE,'Primary endpoint outcomes'!CL97,(IF(ISNUMBER('Primary endpoint outcomes'!CO97)=TRUE,'Primary endpoint outcomes'!CO97,0)))</f>
        <v>0</v>
      </c>
      <c r="S97" s="325">
        <f>IF(ISNUMBER('Primary endpoint outcomes'!CM97)=TRUE,'Primary endpoint outcomes'!CM97,(IF(ISNUMBER('Primary endpoint outcomes'!CP97)=TRUE,'Primary endpoint outcomes'!CP97,0)))</f>
        <v>0</v>
      </c>
      <c r="T97" s="326">
        <f>IF(ISNUMBER('Primary endpoint outcomes'!DS97)=TRUE,'Primary endpoint outcomes'!DS97,(IF(ISNUMBER('Primary endpoint outcomes'!DV97)=TRUE,'Primary endpoint outcomes'!DV97,0)))</f>
        <v>0</v>
      </c>
      <c r="U97" s="326">
        <f>IF(ISNUMBER('Primary endpoint outcomes'!DT97)=TRUE,'Primary endpoint outcomes'!DT97,(IF(ISNUMBER('Primary endpoint outcomes'!DW97)=TRUE,'Primary endpoint outcomes'!DW97,0)))</f>
        <v>0</v>
      </c>
      <c r="V97" s="326">
        <f>IF(ISNUMBER('Primary endpoint outcomes'!DU97)=TRUE,'Primary endpoint outcomes'!DU97,(IF(ISNUMBER('Primary endpoint outcomes'!DX97)=TRUE,'Primary endpoint outcomes'!DX97,0)))</f>
        <v>0</v>
      </c>
      <c r="W97" s="326">
        <f>IF(ISNUMBER('Primary endpoint outcomes'!FA97)=TRUE,'Primary endpoint outcomes'!FA97,(IF(ISNUMBER('Primary endpoint outcomes'!FD97)=TRUE,'Primary endpoint outcomes'!FD97,0)))</f>
        <v>0</v>
      </c>
      <c r="X97" s="326">
        <f>IF(ISNUMBER('Primary endpoint outcomes'!FB97)=TRUE,'Primary endpoint outcomes'!FB97,(IF(ISNUMBER('Primary endpoint outcomes'!FE97)=TRUE,'Primary endpoint outcomes'!FE97,0)))</f>
        <v>0</v>
      </c>
      <c r="Y97" s="326">
        <f>IF(ISNUMBER('Primary endpoint outcomes'!FC97)=TRUE,'Primary endpoint outcomes'!FC97,(IF(ISNUMBER('Primary endpoint outcomes'!FF97)=TRUE,'Primary endpoint outcomes'!FF97,0)))</f>
        <v>0</v>
      </c>
      <c r="Z97" s="150"/>
      <c r="AA97" s="151">
        <f t="shared" si="57"/>
        <v>25</v>
      </c>
      <c r="AB97" s="153">
        <f t="shared" si="58"/>
        <v>24</v>
      </c>
      <c r="AC97" s="153">
        <f t="shared" si="59"/>
        <v>1746.2615999999998</v>
      </c>
      <c r="AD97" s="151">
        <f t="shared" si="60"/>
        <v>30</v>
      </c>
      <c r="AE97" s="153">
        <f t="shared" si="61"/>
        <v>29</v>
      </c>
      <c r="AF97" s="153">
        <f t="shared" si="62"/>
        <v>1666.2356</v>
      </c>
      <c r="AG97" s="151">
        <f t="shared" si="63"/>
        <v>0</v>
      </c>
      <c r="AH97" s="153">
        <f t="shared" si="64"/>
        <v>-1</v>
      </c>
      <c r="AI97" s="153">
        <f t="shared" si="65"/>
        <v>0</v>
      </c>
      <c r="AJ97" s="151">
        <f t="shared" si="66"/>
        <v>0</v>
      </c>
      <c r="AK97" s="153">
        <f t="shared" si="67"/>
        <v>-1</v>
      </c>
      <c r="AL97" s="153">
        <f t="shared" si="68"/>
        <v>0</v>
      </c>
      <c r="AM97" s="151">
        <f t="shared" si="69"/>
        <v>0</v>
      </c>
      <c r="AN97" s="153">
        <f t="shared" si="70"/>
        <v>-1</v>
      </c>
      <c r="AO97" s="153">
        <f t="shared" si="71"/>
        <v>0</v>
      </c>
      <c r="AP97" s="153">
        <f t="shared" si="72"/>
        <v>53</v>
      </c>
      <c r="AQ97" s="153">
        <f t="shared" si="73"/>
        <v>3412.4971999999998</v>
      </c>
      <c r="AR97" s="153">
        <f t="shared" si="74"/>
        <v>23.070909090909094</v>
      </c>
      <c r="AS97" s="153">
        <f t="shared" si="75"/>
        <v>8.0241348208166023</v>
      </c>
      <c r="AT97" s="153">
        <f t="shared" si="76"/>
        <v>55</v>
      </c>
      <c r="AU97" s="16"/>
      <c r="AY97" s="65"/>
      <c r="AZ97" s="65"/>
    </row>
    <row r="98" spans="1:52" ht="15.75" x14ac:dyDescent="0.25">
      <c r="A98" s="152" t="str">
        <f>'Primary endpoint outcomes'!A98</f>
        <v>Choi 2014a/Choi 2014b</v>
      </c>
      <c r="B98" s="152" t="str">
        <f>CONCATENATE('Primary endpoint outcomes'!S98,'Primary endpoint outcomes'!T98)</f>
        <v>HAMD24</v>
      </c>
      <c r="C98" s="154">
        <f t="shared" si="49"/>
        <v>25.328595041322313</v>
      </c>
      <c r="D98" s="154">
        <f t="shared" si="50"/>
        <v>5.7969144334855027</v>
      </c>
      <c r="E98" s="154">
        <f t="shared" si="51"/>
        <v>121</v>
      </c>
      <c r="F98" s="21" t="str">
        <f t="shared" si="52"/>
        <v>YES</v>
      </c>
      <c r="G98" s="21" t="str">
        <f t="shared" si="53"/>
        <v>NO</v>
      </c>
      <c r="H98" s="155">
        <f t="shared" si="54"/>
        <v>0.94621746881147351</v>
      </c>
      <c r="I98" s="155">
        <f t="shared" si="55"/>
        <v>5.3782531188526495E-2</v>
      </c>
      <c r="J98" s="318">
        <f t="shared" si="56"/>
        <v>1</v>
      </c>
      <c r="K98" s="326">
        <f>IF(ISNUMBER('Primary endpoint outcomes'!U98)=TRUE,'Primary endpoint outcomes'!U98,(IF(ISNUMBER('Primary endpoint outcomes'!X98)=TRUE,'Primary endpoint outcomes'!X98,0)))</f>
        <v>23.54</v>
      </c>
      <c r="L98" s="326">
        <f>IF(ISNUMBER('Primary endpoint outcomes'!V98)=TRUE,'Primary endpoint outcomes'!V98,(IF(ISNUMBER('Primary endpoint outcomes'!Y98)=TRUE,'Primary endpoint outcomes'!Y98,0)))</f>
        <v>5.64</v>
      </c>
      <c r="M98" s="325">
        <f>IF(ISNUMBER('Primary endpoint outcomes'!W98)=TRUE,'Primary endpoint outcomes'!W98,(IF(ISNUMBER('Primary endpoint outcomes'!Z98)=TRUE,'Primary endpoint outcomes'!Z98,0)))</f>
        <v>43</v>
      </c>
      <c r="N98" s="326">
        <f>IF(ISNUMBER('Primary endpoint outcomes'!BC98)=TRUE,'Primary endpoint outcomes'!BC98,(IF(ISNUMBER('Primary endpoint outcomes'!BF98)=TRUE,'Primary endpoint outcomes'!BF98,0)))</f>
        <v>27.75</v>
      </c>
      <c r="O98" s="325">
        <f>IF(ISNUMBER('Primary endpoint outcomes'!BD98)=TRUE,'Primary endpoint outcomes'!BD98,(IF(ISNUMBER('Primary endpoint outcomes'!BG98)=TRUE,'Primary endpoint outcomes'!BG98,0)))</f>
        <v>5.38</v>
      </c>
      <c r="P98" s="325">
        <f>IF(ISNUMBER('Primary endpoint outcomes'!BE98)=TRUE,'Primary endpoint outcomes'!BE98,(IF(ISNUMBER('Primary endpoint outcomes'!BH98)=TRUE,'Primary endpoint outcomes'!BH98,0)))</f>
        <v>42</v>
      </c>
      <c r="Q98" s="326">
        <f>IF(ISNUMBER('Primary endpoint outcomes'!CK98)=TRUE,'Primary endpoint outcomes'!CK98,(IF(ISNUMBER('Primary endpoint outcomes'!CN98)=TRUE,'Primary endpoint outcomes'!CN98,0)))</f>
        <v>24.64</v>
      </c>
      <c r="R98" s="326">
        <f>IF(ISNUMBER('Primary endpoint outcomes'!CL98)=TRUE,'Primary endpoint outcomes'!CL98,(IF(ISNUMBER('Primary endpoint outcomes'!CO98)=TRUE,'Primary endpoint outcomes'!CO98,0)))</f>
        <v>6.42</v>
      </c>
      <c r="S98" s="325">
        <f>IF(ISNUMBER('Primary endpoint outcomes'!CM98)=TRUE,'Primary endpoint outcomes'!CM98,(IF(ISNUMBER('Primary endpoint outcomes'!CP98)=TRUE,'Primary endpoint outcomes'!CP98,0)))</f>
        <v>36</v>
      </c>
      <c r="T98" s="326">
        <f>IF(ISNUMBER('Primary endpoint outcomes'!DS98)=TRUE,'Primary endpoint outcomes'!DS98,(IF(ISNUMBER('Primary endpoint outcomes'!DV98)=TRUE,'Primary endpoint outcomes'!DV98,0)))</f>
        <v>0</v>
      </c>
      <c r="U98" s="326">
        <f>IF(ISNUMBER('Primary endpoint outcomes'!DT98)=TRUE,'Primary endpoint outcomes'!DT98,(IF(ISNUMBER('Primary endpoint outcomes'!DW98)=TRUE,'Primary endpoint outcomes'!DW98,0)))</f>
        <v>0</v>
      </c>
      <c r="V98" s="326">
        <f>IF(ISNUMBER('Primary endpoint outcomes'!DU98)=TRUE,'Primary endpoint outcomes'!DU98,(IF(ISNUMBER('Primary endpoint outcomes'!DX98)=TRUE,'Primary endpoint outcomes'!DX98,0)))</f>
        <v>0</v>
      </c>
      <c r="W98" s="326">
        <f>IF(ISNUMBER('Primary endpoint outcomes'!FA98)=TRUE,'Primary endpoint outcomes'!FA98,(IF(ISNUMBER('Primary endpoint outcomes'!FD98)=TRUE,'Primary endpoint outcomes'!FD98,0)))</f>
        <v>0</v>
      </c>
      <c r="X98" s="326">
        <f>IF(ISNUMBER('Primary endpoint outcomes'!FB98)=TRUE,'Primary endpoint outcomes'!FB98,(IF(ISNUMBER('Primary endpoint outcomes'!FE98)=TRUE,'Primary endpoint outcomes'!FE98,0)))</f>
        <v>0</v>
      </c>
      <c r="Y98" s="326">
        <f>IF(ISNUMBER('Primary endpoint outcomes'!FC98)=TRUE,'Primary endpoint outcomes'!FC98,(IF(ISNUMBER('Primary endpoint outcomes'!FF98)=TRUE,'Primary endpoint outcomes'!FF98,0)))</f>
        <v>0</v>
      </c>
      <c r="Z98" s="150"/>
      <c r="AA98" s="151">
        <f t="shared" si="57"/>
        <v>43</v>
      </c>
      <c r="AB98" s="153">
        <f t="shared" si="58"/>
        <v>42</v>
      </c>
      <c r="AC98" s="153">
        <f t="shared" si="59"/>
        <v>1336.0031999999999</v>
      </c>
      <c r="AD98" s="151">
        <f t="shared" si="60"/>
        <v>42</v>
      </c>
      <c r="AE98" s="153">
        <f t="shared" si="61"/>
        <v>41</v>
      </c>
      <c r="AF98" s="153">
        <f t="shared" si="62"/>
        <v>1186.7203999999999</v>
      </c>
      <c r="AG98" s="151">
        <f t="shared" si="63"/>
        <v>36</v>
      </c>
      <c r="AH98" s="153">
        <f t="shared" si="64"/>
        <v>35</v>
      </c>
      <c r="AI98" s="153">
        <f t="shared" si="65"/>
        <v>1442.5740000000001</v>
      </c>
      <c r="AJ98" s="151">
        <f t="shared" si="66"/>
        <v>0</v>
      </c>
      <c r="AK98" s="153">
        <f t="shared" si="67"/>
        <v>-1</v>
      </c>
      <c r="AL98" s="153">
        <f t="shared" si="68"/>
        <v>0</v>
      </c>
      <c r="AM98" s="151">
        <f t="shared" si="69"/>
        <v>0</v>
      </c>
      <c r="AN98" s="153">
        <f t="shared" si="70"/>
        <v>-1</v>
      </c>
      <c r="AO98" s="153">
        <f t="shared" si="71"/>
        <v>0</v>
      </c>
      <c r="AP98" s="153">
        <f t="shared" si="72"/>
        <v>118</v>
      </c>
      <c r="AQ98" s="153">
        <f t="shared" si="73"/>
        <v>3965.2975999999999</v>
      </c>
      <c r="AR98" s="153">
        <f t="shared" si="74"/>
        <v>25.328595041322313</v>
      </c>
      <c r="AS98" s="153">
        <f t="shared" si="75"/>
        <v>5.7969144334855027</v>
      </c>
      <c r="AT98" s="153">
        <f t="shared" si="76"/>
        <v>121</v>
      </c>
      <c r="AU98" s="16"/>
      <c r="AY98" s="65"/>
      <c r="AZ98" s="65"/>
    </row>
    <row r="99" spans="1:52" ht="15.75" x14ac:dyDescent="0.25">
      <c r="A99" s="152" t="str">
        <f>'Primary endpoint outcomes'!A99</f>
        <v>Chouinard 1999</v>
      </c>
      <c r="B99" s="152" t="str">
        <f>CONCATENATE('Primary endpoint outcomes'!S99,'Primary endpoint outcomes'!T99)</f>
        <v>HAMD21</v>
      </c>
      <c r="C99" s="154">
        <f t="shared" si="49"/>
        <v>25.682323232323235</v>
      </c>
      <c r="D99" s="154">
        <f t="shared" si="50"/>
        <v>4.5753233966216493</v>
      </c>
      <c r="E99" s="154">
        <f t="shared" si="51"/>
        <v>198</v>
      </c>
      <c r="F99" s="21" t="str">
        <f t="shared" si="52"/>
        <v>YES</v>
      </c>
      <c r="G99" s="21" t="str">
        <f t="shared" si="53"/>
        <v>NO</v>
      </c>
      <c r="H99" s="155">
        <f t="shared" si="54"/>
        <v>0.98283632105874741</v>
      </c>
      <c r="I99" s="155">
        <f t="shared" si="55"/>
        <v>1.7163678941252591E-2</v>
      </c>
      <c r="J99" s="318">
        <f t="shared" si="56"/>
        <v>1</v>
      </c>
      <c r="K99" s="326">
        <f>IF(ISNUMBER('Primary endpoint outcomes'!U99)=TRUE,'Primary endpoint outcomes'!U99,(IF(ISNUMBER('Primary endpoint outcomes'!X99)=TRUE,'Primary endpoint outcomes'!X99,0)))</f>
        <v>25.91</v>
      </c>
      <c r="L99" s="326">
        <f>IF(ISNUMBER('Primary endpoint outcomes'!V99)=TRUE,'Primary endpoint outcomes'!V99,(IF(ISNUMBER('Primary endpoint outcomes'!Y99)=TRUE,'Primary endpoint outcomes'!Y99,0)))</f>
        <v>4.5999999999999996</v>
      </c>
      <c r="M99" s="325">
        <f>IF(ISNUMBER('Primary endpoint outcomes'!W99)=TRUE,'Primary endpoint outcomes'!W99,(IF(ISNUMBER('Primary endpoint outcomes'!Z99)=TRUE,'Primary endpoint outcomes'!Z99,0)))</f>
        <v>100</v>
      </c>
      <c r="N99" s="326">
        <f>IF(ISNUMBER('Primary endpoint outcomes'!BC99)=TRUE,'Primary endpoint outcomes'!BC99,(IF(ISNUMBER('Primary endpoint outcomes'!BF99)=TRUE,'Primary endpoint outcomes'!BF99,0)))</f>
        <v>25.45</v>
      </c>
      <c r="O99" s="325">
        <f>IF(ISNUMBER('Primary endpoint outcomes'!BD99)=TRUE,'Primary endpoint outcomes'!BD99,(IF(ISNUMBER('Primary endpoint outcomes'!BG99)=TRUE,'Primary endpoint outcomes'!BG99,0)))</f>
        <v>4.55</v>
      </c>
      <c r="P99" s="325">
        <f>IF(ISNUMBER('Primary endpoint outcomes'!BE99)=TRUE,'Primary endpoint outcomes'!BE99,(IF(ISNUMBER('Primary endpoint outcomes'!BH99)=TRUE,'Primary endpoint outcomes'!BH99,0)))</f>
        <v>98</v>
      </c>
      <c r="Q99" s="326">
        <f>IF(ISNUMBER('Primary endpoint outcomes'!CK99)=TRUE,'Primary endpoint outcomes'!CK99,(IF(ISNUMBER('Primary endpoint outcomes'!CN99)=TRUE,'Primary endpoint outcomes'!CN99,0)))</f>
        <v>0</v>
      </c>
      <c r="R99" s="326">
        <f>IF(ISNUMBER('Primary endpoint outcomes'!CL99)=TRUE,'Primary endpoint outcomes'!CL99,(IF(ISNUMBER('Primary endpoint outcomes'!CO99)=TRUE,'Primary endpoint outcomes'!CO99,0)))</f>
        <v>0</v>
      </c>
      <c r="S99" s="325">
        <f>IF(ISNUMBER('Primary endpoint outcomes'!CM99)=TRUE,'Primary endpoint outcomes'!CM99,(IF(ISNUMBER('Primary endpoint outcomes'!CP99)=TRUE,'Primary endpoint outcomes'!CP99,0)))</f>
        <v>0</v>
      </c>
      <c r="T99" s="326">
        <f>IF(ISNUMBER('Primary endpoint outcomes'!DS99)=TRUE,'Primary endpoint outcomes'!DS99,(IF(ISNUMBER('Primary endpoint outcomes'!DV99)=TRUE,'Primary endpoint outcomes'!DV99,0)))</f>
        <v>0</v>
      </c>
      <c r="U99" s="326">
        <f>IF(ISNUMBER('Primary endpoint outcomes'!DT99)=TRUE,'Primary endpoint outcomes'!DT99,(IF(ISNUMBER('Primary endpoint outcomes'!DW99)=TRUE,'Primary endpoint outcomes'!DW99,0)))</f>
        <v>0</v>
      </c>
      <c r="V99" s="326">
        <f>IF(ISNUMBER('Primary endpoint outcomes'!DU99)=TRUE,'Primary endpoint outcomes'!DU99,(IF(ISNUMBER('Primary endpoint outcomes'!DX99)=TRUE,'Primary endpoint outcomes'!DX99,0)))</f>
        <v>0</v>
      </c>
      <c r="W99" s="326">
        <f>IF(ISNUMBER('Primary endpoint outcomes'!FA99)=TRUE,'Primary endpoint outcomes'!FA99,(IF(ISNUMBER('Primary endpoint outcomes'!FD99)=TRUE,'Primary endpoint outcomes'!FD99,0)))</f>
        <v>0</v>
      </c>
      <c r="X99" s="326">
        <f>IF(ISNUMBER('Primary endpoint outcomes'!FB99)=TRUE,'Primary endpoint outcomes'!FB99,(IF(ISNUMBER('Primary endpoint outcomes'!FE99)=TRUE,'Primary endpoint outcomes'!FE99,0)))</f>
        <v>0</v>
      </c>
      <c r="Y99" s="326">
        <f>IF(ISNUMBER('Primary endpoint outcomes'!FC99)=TRUE,'Primary endpoint outcomes'!FC99,(IF(ISNUMBER('Primary endpoint outcomes'!FF99)=TRUE,'Primary endpoint outcomes'!FF99,0)))</f>
        <v>0</v>
      </c>
      <c r="Z99" s="150"/>
      <c r="AA99" s="151">
        <f t="shared" si="57"/>
        <v>100</v>
      </c>
      <c r="AB99" s="153">
        <f t="shared" si="58"/>
        <v>99</v>
      </c>
      <c r="AC99" s="153">
        <f t="shared" si="59"/>
        <v>2094.8399999999997</v>
      </c>
      <c r="AD99" s="151">
        <f t="shared" si="60"/>
        <v>98</v>
      </c>
      <c r="AE99" s="153">
        <f t="shared" si="61"/>
        <v>97</v>
      </c>
      <c r="AF99" s="153">
        <f t="shared" si="62"/>
        <v>2008.1424999999997</v>
      </c>
      <c r="AG99" s="151">
        <f t="shared" si="63"/>
        <v>0</v>
      </c>
      <c r="AH99" s="153">
        <f t="shared" si="64"/>
        <v>-1</v>
      </c>
      <c r="AI99" s="153">
        <f t="shared" si="65"/>
        <v>0</v>
      </c>
      <c r="AJ99" s="151">
        <f t="shared" si="66"/>
        <v>0</v>
      </c>
      <c r="AK99" s="153">
        <f t="shared" si="67"/>
        <v>-1</v>
      </c>
      <c r="AL99" s="153">
        <f t="shared" si="68"/>
        <v>0</v>
      </c>
      <c r="AM99" s="151">
        <f t="shared" si="69"/>
        <v>0</v>
      </c>
      <c r="AN99" s="153">
        <f t="shared" si="70"/>
        <v>-1</v>
      </c>
      <c r="AO99" s="153">
        <f t="shared" si="71"/>
        <v>0</v>
      </c>
      <c r="AP99" s="153">
        <f t="shared" si="72"/>
        <v>196</v>
      </c>
      <c r="AQ99" s="153">
        <f t="shared" si="73"/>
        <v>4102.9824999999992</v>
      </c>
      <c r="AR99" s="153">
        <f t="shared" si="74"/>
        <v>25.682323232323235</v>
      </c>
      <c r="AS99" s="153">
        <f t="shared" si="75"/>
        <v>4.5753233966216493</v>
      </c>
      <c r="AT99" s="153">
        <f t="shared" si="76"/>
        <v>198</v>
      </c>
      <c r="AU99" s="16"/>
      <c r="AY99" s="65"/>
      <c r="AZ99" s="65"/>
    </row>
    <row r="100" spans="1:52" ht="15.75" x14ac:dyDescent="0.25">
      <c r="A100" s="152" t="str">
        <f>'Primary endpoint outcomes'!A100</f>
        <v>Christensen 2004a/Mackinnon 2008</v>
      </c>
      <c r="B100" s="152" t="str">
        <f>CONCATENATE('Primary endpoint outcomes'!S100,'Primary endpoint outcomes'!T100)</f>
        <v>CES-D20</v>
      </c>
      <c r="C100" s="154">
        <f t="shared" si="49"/>
        <v>21.512190476190479</v>
      </c>
      <c r="D100" s="154">
        <f t="shared" si="50"/>
        <v>10.676509467336704</v>
      </c>
      <c r="E100" s="154">
        <f t="shared" si="51"/>
        <v>525</v>
      </c>
      <c r="F100" s="21" t="str">
        <f t="shared" si="52"/>
        <v>NO</v>
      </c>
      <c r="G100" s="21" t="str">
        <f t="shared" si="53"/>
        <v>YES</v>
      </c>
      <c r="H100" s="155">
        <f t="shared" si="54"/>
        <v>8.7393787082861607E-2</v>
      </c>
      <c r="I100" s="155">
        <f t="shared" si="55"/>
        <v>0.91260621291713839</v>
      </c>
      <c r="J100" s="318">
        <f t="shared" si="56"/>
        <v>1</v>
      </c>
      <c r="K100" s="326">
        <f>IF(ISNUMBER('Primary endpoint outcomes'!U100)=TRUE,'Primary endpoint outcomes'!U100,(IF(ISNUMBER('Primary endpoint outcomes'!X100)=TRUE,'Primary endpoint outcomes'!X100,0)))</f>
        <v>21.8</v>
      </c>
      <c r="L100" s="326">
        <f>IF(ISNUMBER('Primary endpoint outcomes'!V100)=TRUE,'Primary endpoint outcomes'!V100,(IF(ISNUMBER('Primary endpoint outcomes'!Y100)=TRUE,'Primary endpoint outcomes'!Y100,0)))</f>
        <v>10.5</v>
      </c>
      <c r="M100" s="325">
        <f>IF(ISNUMBER('Primary endpoint outcomes'!W100)=TRUE,'Primary endpoint outcomes'!W100,(IF(ISNUMBER('Primary endpoint outcomes'!Z100)=TRUE,'Primary endpoint outcomes'!Z100,0)))</f>
        <v>182</v>
      </c>
      <c r="N100" s="326">
        <f>IF(ISNUMBER('Primary endpoint outcomes'!BC100)=TRUE,'Primary endpoint outcomes'!BC100,(IF(ISNUMBER('Primary endpoint outcomes'!BF100)=TRUE,'Primary endpoint outcomes'!BF100,0)))</f>
        <v>21.1</v>
      </c>
      <c r="O100" s="325">
        <f>IF(ISNUMBER('Primary endpoint outcomes'!BD100)=TRUE,'Primary endpoint outcomes'!BD100,(IF(ISNUMBER('Primary endpoint outcomes'!BG100)=TRUE,'Primary endpoint outcomes'!BG100,0)))</f>
        <v>10.4</v>
      </c>
      <c r="P100" s="325">
        <f>IF(ISNUMBER('Primary endpoint outcomes'!BE100)=TRUE,'Primary endpoint outcomes'!BE100,(IF(ISNUMBER('Primary endpoint outcomes'!BH100)=TRUE,'Primary endpoint outcomes'!BH100,0)))</f>
        <v>165</v>
      </c>
      <c r="Q100" s="326">
        <f>IF(ISNUMBER('Primary endpoint outcomes'!CK100)=TRUE,'Primary endpoint outcomes'!CK100,(IF(ISNUMBER('Primary endpoint outcomes'!CN100)=TRUE,'Primary endpoint outcomes'!CN100,0)))</f>
        <v>21.6</v>
      </c>
      <c r="R100" s="326">
        <f>IF(ISNUMBER('Primary endpoint outcomes'!CL100)=TRUE,'Primary endpoint outcomes'!CL100,(IF(ISNUMBER('Primary endpoint outcomes'!CO100)=TRUE,'Primary endpoint outcomes'!CO100,0)))</f>
        <v>11.1</v>
      </c>
      <c r="S100" s="325">
        <f>IF(ISNUMBER('Primary endpoint outcomes'!CM100)=TRUE,'Primary endpoint outcomes'!CM100,(IF(ISNUMBER('Primary endpoint outcomes'!CP100)=TRUE,'Primary endpoint outcomes'!CP100,0)))</f>
        <v>178</v>
      </c>
      <c r="T100" s="326">
        <f>IF(ISNUMBER('Primary endpoint outcomes'!DS100)=TRUE,'Primary endpoint outcomes'!DS100,(IF(ISNUMBER('Primary endpoint outcomes'!DV100)=TRUE,'Primary endpoint outcomes'!DV100,0)))</f>
        <v>0</v>
      </c>
      <c r="U100" s="326">
        <f>IF(ISNUMBER('Primary endpoint outcomes'!DT100)=TRUE,'Primary endpoint outcomes'!DT100,(IF(ISNUMBER('Primary endpoint outcomes'!DW100)=TRUE,'Primary endpoint outcomes'!DW100,0)))</f>
        <v>0</v>
      </c>
      <c r="V100" s="326">
        <f>IF(ISNUMBER('Primary endpoint outcomes'!DU100)=TRUE,'Primary endpoint outcomes'!DU100,(IF(ISNUMBER('Primary endpoint outcomes'!DX100)=TRUE,'Primary endpoint outcomes'!DX100,0)))</f>
        <v>0</v>
      </c>
      <c r="W100" s="326">
        <f>IF(ISNUMBER('Primary endpoint outcomes'!FA100)=TRUE,'Primary endpoint outcomes'!FA100,(IF(ISNUMBER('Primary endpoint outcomes'!FD100)=TRUE,'Primary endpoint outcomes'!FD100,0)))</f>
        <v>0</v>
      </c>
      <c r="X100" s="326">
        <f>IF(ISNUMBER('Primary endpoint outcomes'!FB100)=TRUE,'Primary endpoint outcomes'!FB100,(IF(ISNUMBER('Primary endpoint outcomes'!FE100)=TRUE,'Primary endpoint outcomes'!FE100,0)))</f>
        <v>0</v>
      </c>
      <c r="Y100" s="326">
        <f>IF(ISNUMBER('Primary endpoint outcomes'!FC100)=TRUE,'Primary endpoint outcomes'!FC100,(IF(ISNUMBER('Primary endpoint outcomes'!FF100)=TRUE,'Primary endpoint outcomes'!FF100,0)))</f>
        <v>0</v>
      </c>
      <c r="Z100" s="150"/>
      <c r="AA100" s="151">
        <f t="shared" si="57"/>
        <v>182</v>
      </c>
      <c r="AB100" s="153">
        <f t="shared" si="58"/>
        <v>181</v>
      </c>
      <c r="AC100" s="153">
        <f t="shared" si="59"/>
        <v>19955.25</v>
      </c>
      <c r="AD100" s="151">
        <f t="shared" si="60"/>
        <v>165</v>
      </c>
      <c r="AE100" s="153">
        <f t="shared" si="61"/>
        <v>164</v>
      </c>
      <c r="AF100" s="153">
        <f t="shared" si="62"/>
        <v>17738.240000000002</v>
      </c>
      <c r="AG100" s="151">
        <f t="shared" si="63"/>
        <v>178</v>
      </c>
      <c r="AH100" s="153">
        <f t="shared" si="64"/>
        <v>177</v>
      </c>
      <c r="AI100" s="153">
        <f t="shared" si="65"/>
        <v>21808.17</v>
      </c>
      <c r="AJ100" s="151">
        <f t="shared" si="66"/>
        <v>0</v>
      </c>
      <c r="AK100" s="153">
        <f t="shared" si="67"/>
        <v>-1</v>
      </c>
      <c r="AL100" s="153">
        <f t="shared" si="68"/>
        <v>0</v>
      </c>
      <c r="AM100" s="151">
        <f t="shared" si="69"/>
        <v>0</v>
      </c>
      <c r="AN100" s="153">
        <f t="shared" si="70"/>
        <v>-1</v>
      </c>
      <c r="AO100" s="153">
        <f t="shared" si="71"/>
        <v>0</v>
      </c>
      <c r="AP100" s="153">
        <f t="shared" si="72"/>
        <v>522</v>
      </c>
      <c r="AQ100" s="153">
        <f t="shared" si="73"/>
        <v>59501.66</v>
      </c>
      <c r="AR100" s="153">
        <f t="shared" si="74"/>
        <v>21.512190476190479</v>
      </c>
      <c r="AS100" s="153">
        <f t="shared" si="75"/>
        <v>10.676509467336704</v>
      </c>
      <c r="AT100" s="153">
        <f t="shared" si="76"/>
        <v>525</v>
      </c>
      <c r="AU100" s="16"/>
      <c r="AY100" s="65"/>
      <c r="AZ100" s="65"/>
    </row>
    <row r="101" spans="1:52" ht="15.75" x14ac:dyDescent="0.25">
      <c r="A101" s="152" t="str">
        <f>'Primary endpoint outcomes'!A101</f>
        <v>Christiansen 1996</v>
      </c>
      <c r="B101" s="152" t="str">
        <f>CONCATENATE('Primary endpoint outcomes'!S101,'Primary endpoint outcomes'!T101)</f>
        <v>HAMD17</v>
      </c>
      <c r="C101" s="154">
        <f t="shared" si="49"/>
        <v>24.001459854014598</v>
      </c>
      <c r="D101" s="154">
        <f t="shared" si="50"/>
        <v>4.9055599597312556</v>
      </c>
      <c r="E101" s="154">
        <f t="shared" si="51"/>
        <v>137</v>
      </c>
      <c r="F101" s="21" t="str">
        <f t="shared" si="52"/>
        <v>YES</v>
      </c>
      <c r="G101" s="21" t="str">
        <f t="shared" si="53"/>
        <v>NO</v>
      </c>
      <c r="H101" s="155">
        <f t="shared" si="54"/>
        <v>0.94856541123419347</v>
      </c>
      <c r="I101" s="155">
        <f t="shared" si="55"/>
        <v>5.1434588765806533E-2</v>
      </c>
      <c r="J101" s="318">
        <f t="shared" si="56"/>
        <v>1</v>
      </c>
      <c r="K101" s="326">
        <f>IF(ISNUMBER('Primary endpoint outcomes'!U101)=TRUE,'Primary endpoint outcomes'!U101,(IF(ISNUMBER('Primary endpoint outcomes'!X101)=TRUE,'Primary endpoint outcomes'!X101,0)))</f>
        <v>23.8</v>
      </c>
      <c r="L101" s="326">
        <f>IF(ISNUMBER('Primary endpoint outcomes'!V101)=TRUE,'Primary endpoint outcomes'!V101,(IF(ISNUMBER('Primary endpoint outcomes'!Y101)=TRUE,'Primary endpoint outcomes'!Y101,0)))</f>
        <v>4.7</v>
      </c>
      <c r="M101" s="325">
        <f>IF(ISNUMBER('Primary endpoint outcomes'!W101)=TRUE,'Primary endpoint outcomes'!W101,(IF(ISNUMBER('Primary endpoint outcomes'!Z101)=TRUE,'Primary endpoint outcomes'!Z101,0)))</f>
        <v>68</v>
      </c>
      <c r="N101" s="326">
        <f>IF(ISNUMBER('Primary endpoint outcomes'!BC101)=TRUE,'Primary endpoint outcomes'!BC101,(IF(ISNUMBER('Primary endpoint outcomes'!BF101)=TRUE,'Primary endpoint outcomes'!BF101,0)))</f>
        <v>24.2</v>
      </c>
      <c r="O101" s="325">
        <f>IF(ISNUMBER('Primary endpoint outcomes'!BD101)=TRUE,'Primary endpoint outcomes'!BD101,(IF(ISNUMBER('Primary endpoint outcomes'!BG101)=TRUE,'Primary endpoint outcomes'!BG101,0)))</f>
        <v>5.0999999999999996</v>
      </c>
      <c r="P101" s="325">
        <f>IF(ISNUMBER('Primary endpoint outcomes'!BE101)=TRUE,'Primary endpoint outcomes'!BE101,(IF(ISNUMBER('Primary endpoint outcomes'!BH101)=TRUE,'Primary endpoint outcomes'!BH101,0)))</f>
        <v>69</v>
      </c>
      <c r="Q101" s="326">
        <f>IF(ISNUMBER('Primary endpoint outcomes'!CK101)=TRUE,'Primary endpoint outcomes'!CK101,(IF(ISNUMBER('Primary endpoint outcomes'!CN101)=TRUE,'Primary endpoint outcomes'!CN101,0)))</f>
        <v>0</v>
      </c>
      <c r="R101" s="326">
        <f>IF(ISNUMBER('Primary endpoint outcomes'!CL101)=TRUE,'Primary endpoint outcomes'!CL101,(IF(ISNUMBER('Primary endpoint outcomes'!CO101)=TRUE,'Primary endpoint outcomes'!CO101,0)))</f>
        <v>0</v>
      </c>
      <c r="S101" s="325">
        <f>IF(ISNUMBER('Primary endpoint outcomes'!CM101)=TRUE,'Primary endpoint outcomes'!CM101,(IF(ISNUMBER('Primary endpoint outcomes'!CP101)=TRUE,'Primary endpoint outcomes'!CP101,0)))</f>
        <v>0</v>
      </c>
      <c r="T101" s="326">
        <f>IF(ISNUMBER('Primary endpoint outcomes'!DS101)=TRUE,'Primary endpoint outcomes'!DS101,(IF(ISNUMBER('Primary endpoint outcomes'!DV101)=TRUE,'Primary endpoint outcomes'!DV101,0)))</f>
        <v>0</v>
      </c>
      <c r="U101" s="326">
        <f>IF(ISNUMBER('Primary endpoint outcomes'!DT101)=TRUE,'Primary endpoint outcomes'!DT101,(IF(ISNUMBER('Primary endpoint outcomes'!DW101)=TRUE,'Primary endpoint outcomes'!DW101,0)))</f>
        <v>0</v>
      </c>
      <c r="V101" s="326">
        <f>IF(ISNUMBER('Primary endpoint outcomes'!DU101)=TRUE,'Primary endpoint outcomes'!DU101,(IF(ISNUMBER('Primary endpoint outcomes'!DX101)=TRUE,'Primary endpoint outcomes'!DX101,0)))</f>
        <v>0</v>
      </c>
      <c r="W101" s="326">
        <f>IF(ISNUMBER('Primary endpoint outcomes'!FA101)=TRUE,'Primary endpoint outcomes'!FA101,(IF(ISNUMBER('Primary endpoint outcomes'!FD101)=TRUE,'Primary endpoint outcomes'!FD101,0)))</f>
        <v>0</v>
      </c>
      <c r="X101" s="326">
        <f>IF(ISNUMBER('Primary endpoint outcomes'!FB101)=TRUE,'Primary endpoint outcomes'!FB101,(IF(ISNUMBER('Primary endpoint outcomes'!FE101)=TRUE,'Primary endpoint outcomes'!FE101,0)))</f>
        <v>0</v>
      </c>
      <c r="Y101" s="326">
        <f>IF(ISNUMBER('Primary endpoint outcomes'!FC101)=TRUE,'Primary endpoint outcomes'!FC101,(IF(ISNUMBER('Primary endpoint outcomes'!FF101)=TRUE,'Primary endpoint outcomes'!FF101,0)))</f>
        <v>0</v>
      </c>
      <c r="Z101" s="150"/>
      <c r="AA101" s="151">
        <f t="shared" si="57"/>
        <v>68</v>
      </c>
      <c r="AB101" s="153">
        <f t="shared" si="58"/>
        <v>67</v>
      </c>
      <c r="AC101" s="153">
        <f t="shared" si="59"/>
        <v>1480.0300000000002</v>
      </c>
      <c r="AD101" s="151">
        <f t="shared" si="60"/>
        <v>69</v>
      </c>
      <c r="AE101" s="153">
        <f t="shared" si="61"/>
        <v>68</v>
      </c>
      <c r="AF101" s="153">
        <f t="shared" si="62"/>
        <v>1768.6799999999998</v>
      </c>
      <c r="AG101" s="151">
        <f t="shared" si="63"/>
        <v>0</v>
      </c>
      <c r="AH101" s="153">
        <f t="shared" si="64"/>
        <v>-1</v>
      </c>
      <c r="AI101" s="153">
        <f t="shared" si="65"/>
        <v>0</v>
      </c>
      <c r="AJ101" s="151">
        <f t="shared" si="66"/>
        <v>0</v>
      </c>
      <c r="AK101" s="153">
        <f t="shared" si="67"/>
        <v>-1</v>
      </c>
      <c r="AL101" s="153">
        <f t="shared" si="68"/>
        <v>0</v>
      </c>
      <c r="AM101" s="151">
        <f t="shared" si="69"/>
        <v>0</v>
      </c>
      <c r="AN101" s="153">
        <f t="shared" si="70"/>
        <v>-1</v>
      </c>
      <c r="AO101" s="153">
        <f t="shared" si="71"/>
        <v>0</v>
      </c>
      <c r="AP101" s="153">
        <f t="shared" si="72"/>
        <v>135</v>
      </c>
      <c r="AQ101" s="153">
        <f t="shared" si="73"/>
        <v>3248.71</v>
      </c>
      <c r="AR101" s="153">
        <f t="shared" si="74"/>
        <v>24.001459854014598</v>
      </c>
      <c r="AS101" s="153">
        <f t="shared" si="75"/>
        <v>4.9055599597312556</v>
      </c>
      <c r="AT101" s="153">
        <f t="shared" si="76"/>
        <v>137</v>
      </c>
      <c r="AU101" s="16"/>
      <c r="AY101" s="65"/>
      <c r="AZ101" s="65"/>
    </row>
    <row r="102" spans="1:52" ht="15.75" x14ac:dyDescent="0.25">
      <c r="A102" s="152" t="str">
        <f>'Primary endpoint outcomes'!A102</f>
        <v>Chu 2017</v>
      </c>
      <c r="B102" s="152" t="str">
        <f>CONCATENATE('Primary endpoint outcomes'!S102,'Primary endpoint outcomes'!T102)</f>
        <v>BDI-II21</v>
      </c>
      <c r="C102" s="154">
        <f t="shared" si="49"/>
        <v>26.694999999999997</v>
      </c>
      <c r="D102" s="154">
        <f t="shared" si="50"/>
        <v>12.306502346320826</v>
      </c>
      <c r="E102" s="154">
        <f t="shared" si="51"/>
        <v>26</v>
      </c>
      <c r="F102" s="21" t="str">
        <f t="shared" si="52"/>
        <v>NO</v>
      </c>
      <c r="G102" s="21" t="str">
        <f t="shared" si="53"/>
        <v>YES</v>
      </c>
      <c r="H102" s="155">
        <f t="shared" si="54"/>
        <v>0.39413522013017277</v>
      </c>
      <c r="I102" s="155">
        <f t="shared" si="55"/>
        <v>0.60586477986982723</v>
      </c>
      <c r="J102" s="318">
        <f t="shared" si="56"/>
        <v>1</v>
      </c>
      <c r="K102" s="326">
        <f>IF(ISNUMBER('Primary endpoint outcomes'!U102)=TRUE,'Primary endpoint outcomes'!U102,(IF(ISNUMBER('Primary endpoint outcomes'!X102)=TRUE,'Primary endpoint outcomes'!X102,0)))</f>
        <v>29.77</v>
      </c>
      <c r="L102" s="326">
        <f>IF(ISNUMBER('Primary endpoint outcomes'!V102)=TRUE,'Primary endpoint outcomes'!V102,(IF(ISNUMBER('Primary endpoint outcomes'!Y102)=TRUE,'Primary endpoint outcomes'!Y102,0)))</f>
        <v>14.98</v>
      </c>
      <c r="M102" s="325">
        <f>IF(ISNUMBER('Primary endpoint outcomes'!W102)=TRUE,'Primary endpoint outcomes'!W102,(IF(ISNUMBER('Primary endpoint outcomes'!Z102)=TRUE,'Primary endpoint outcomes'!Z102,0)))</f>
        <v>13</v>
      </c>
      <c r="N102" s="326">
        <f>IF(ISNUMBER('Primary endpoint outcomes'!BC102)=TRUE,'Primary endpoint outcomes'!BC102,(IF(ISNUMBER('Primary endpoint outcomes'!BF102)=TRUE,'Primary endpoint outcomes'!BF102,0)))</f>
        <v>23.62</v>
      </c>
      <c r="O102" s="325">
        <f>IF(ISNUMBER('Primary endpoint outcomes'!BD102)=TRUE,'Primary endpoint outcomes'!BD102,(IF(ISNUMBER('Primary endpoint outcomes'!BG102)=TRUE,'Primary endpoint outcomes'!BG102,0)))</f>
        <v>8.86</v>
      </c>
      <c r="P102" s="325">
        <f>IF(ISNUMBER('Primary endpoint outcomes'!BE102)=TRUE,'Primary endpoint outcomes'!BE102,(IF(ISNUMBER('Primary endpoint outcomes'!BH102)=TRUE,'Primary endpoint outcomes'!BH102,0)))</f>
        <v>13</v>
      </c>
      <c r="Q102" s="326">
        <f>IF(ISNUMBER('Primary endpoint outcomes'!CK102)=TRUE,'Primary endpoint outcomes'!CK102,(IF(ISNUMBER('Primary endpoint outcomes'!CN102)=TRUE,'Primary endpoint outcomes'!CN102,0)))</f>
        <v>0</v>
      </c>
      <c r="R102" s="326">
        <f>IF(ISNUMBER('Primary endpoint outcomes'!CL102)=TRUE,'Primary endpoint outcomes'!CL102,(IF(ISNUMBER('Primary endpoint outcomes'!CO102)=TRUE,'Primary endpoint outcomes'!CO102,0)))</f>
        <v>0</v>
      </c>
      <c r="S102" s="325">
        <f>IF(ISNUMBER('Primary endpoint outcomes'!CM102)=TRUE,'Primary endpoint outcomes'!CM102,(IF(ISNUMBER('Primary endpoint outcomes'!CP102)=TRUE,'Primary endpoint outcomes'!CP102,0)))</f>
        <v>0</v>
      </c>
      <c r="T102" s="326">
        <f>IF(ISNUMBER('Primary endpoint outcomes'!DS102)=TRUE,'Primary endpoint outcomes'!DS102,(IF(ISNUMBER('Primary endpoint outcomes'!DV102)=TRUE,'Primary endpoint outcomes'!DV102,0)))</f>
        <v>0</v>
      </c>
      <c r="U102" s="326">
        <f>IF(ISNUMBER('Primary endpoint outcomes'!DT102)=TRUE,'Primary endpoint outcomes'!DT102,(IF(ISNUMBER('Primary endpoint outcomes'!DW102)=TRUE,'Primary endpoint outcomes'!DW102,0)))</f>
        <v>0</v>
      </c>
      <c r="V102" s="326">
        <f>IF(ISNUMBER('Primary endpoint outcomes'!DU102)=TRUE,'Primary endpoint outcomes'!DU102,(IF(ISNUMBER('Primary endpoint outcomes'!DX102)=TRUE,'Primary endpoint outcomes'!DX102,0)))</f>
        <v>0</v>
      </c>
      <c r="W102" s="326">
        <f>IF(ISNUMBER('Primary endpoint outcomes'!FA102)=TRUE,'Primary endpoint outcomes'!FA102,(IF(ISNUMBER('Primary endpoint outcomes'!FD102)=TRUE,'Primary endpoint outcomes'!FD102,0)))</f>
        <v>0</v>
      </c>
      <c r="X102" s="326">
        <f>IF(ISNUMBER('Primary endpoint outcomes'!FB102)=TRUE,'Primary endpoint outcomes'!FB102,(IF(ISNUMBER('Primary endpoint outcomes'!FE102)=TRUE,'Primary endpoint outcomes'!FE102,0)))</f>
        <v>0</v>
      </c>
      <c r="Y102" s="326">
        <f>IF(ISNUMBER('Primary endpoint outcomes'!FC102)=TRUE,'Primary endpoint outcomes'!FC102,(IF(ISNUMBER('Primary endpoint outcomes'!FF102)=TRUE,'Primary endpoint outcomes'!FF102,0)))</f>
        <v>0</v>
      </c>
      <c r="Z102" s="150"/>
      <c r="AA102" s="151">
        <f t="shared" si="57"/>
        <v>13</v>
      </c>
      <c r="AB102" s="153">
        <f t="shared" si="58"/>
        <v>12</v>
      </c>
      <c r="AC102" s="153">
        <f t="shared" si="59"/>
        <v>2692.8048000000003</v>
      </c>
      <c r="AD102" s="151">
        <f t="shared" si="60"/>
        <v>13</v>
      </c>
      <c r="AE102" s="153">
        <f t="shared" si="61"/>
        <v>12</v>
      </c>
      <c r="AF102" s="153">
        <f t="shared" si="62"/>
        <v>941.99519999999984</v>
      </c>
      <c r="AG102" s="151">
        <f t="shared" si="63"/>
        <v>0</v>
      </c>
      <c r="AH102" s="153">
        <f t="shared" si="64"/>
        <v>-1</v>
      </c>
      <c r="AI102" s="153">
        <f t="shared" si="65"/>
        <v>0</v>
      </c>
      <c r="AJ102" s="151">
        <f t="shared" si="66"/>
        <v>0</v>
      </c>
      <c r="AK102" s="153">
        <f t="shared" si="67"/>
        <v>-1</v>
      </c>
      <c r="AL102" s="153">
        <f t="shared" si="68"/>
        <v>0</v>
      </c>
      <c r="AM102" s="151">
        <f t="shared" si="69"/>
        <v>0</v>
      </c>
      <c r="AN102" s="153">
        <f t="shared" si="70"/>
        <v>-1</v>
      </c>
      <c r="AO102" s="153">
        <f t="shared" si="71"/>
        <v>0</v>
      </c>
      <c r="AP102" s="153">
        <f t="shared" si="72"/>
        <v>24</v>
      </c>
      <c r="AQ102" s="153">
        <f t="shared" si="73"/>
        <v>3634.8</v>
      </c>
      <c r="AR102" s="153">
        <f t="shared" si="74"/>
        <v>26.694999999999997</v>
      </c>
      <c r="AS102" s="153">
        <f t="shared" si="75"/>
        <v>12.306502346320826</v>
      </c>
      <c r="AT102" s="153">
        <f t="shared" si="76"/>
        <v>26</v>
      </c>
      <c r="AU102" s="16"/>
      <c r="AY102" s="65"/>
      <c r="AZ102" s="65"/>
    </row>
    <row r="103" spans="1:52" ht="15.75" x14ac:dyDescent="0.25">
      <c r="A103" s="152" t="str">
        <f>'Primary endpoint outcomes'!A103</f>
        <v>CL3-20098-022</v>
      </c>
      <c r="B103" s="152" t="str">
        <f>CONCATENATE('Primary endpoint outcomes'!S103,'Primary endpoint outcomes'!T103)</f>
        <v>HAMD17</v>
      </c>
      <c r="C103" s="154">
        <f t="shared" si="49"/>
        <v>27.762499999999999</v>
      </c>
      <c r="D103" s="154">
        <f t="shared" si="50"/>
        <v>0</v>
      </c>
      <c r="E103" s="154">
        <f t="shared" si="51"/>
        <v>280</v>
      </c>
      <c r="F103" s="21" t="str">
        <f t="shared" si="52"/>
        <v>YES</v>
      </c>
      <c r="G103" s="21" t="str">
        <f t="shared" si="53"/>
        <v>NO</v>
      </c>
      <c r="H103" s="155" t="e">
        <f t="shared" si="54"/>
        <v>#NUM!</v>
      </c>
      <c r="I103" s="155" t="e">
        <f t="shared" si="55"/>
        <v>#NUM!</v>
      </c>
      <c r="J103" s="318">
        <f t="shared" si="56"/>
        <v>0</v>
      </c>
      <c r="K103" s="326">
        <f>IF(ISNUMBER('Primary endpoint outcomes'!U103)=TRUE,'Primary endpoint outcomes'!U103,(IF(ISNUMBER('Primary endpoint outcomes'!X103)=TRUE,'Primary endpoint outcomes'!X103,0)))</f>
        <v>27.5</v>
      </c>
      <c r="L103" s="326">
        <f>IF(ISNUMBER('Primary endpoint outcomes'!V103)=TRUE,'Primary endpoint outcomes'!V103,(IF(ISNUMBER('Primary endpoint outcomes'!Y103)=TRUE,'Primary endpoint outcomes'!Y103,0)))</f>
        <v>0</v>
      </c>
      <c r="M103" s="325">
        <f>IF(ISNUMBER('Primary endpoint outcomes'!W103)=TRUE,'Primary endpoint outcomes'!W103,(IF(ISNUMBER('Primary endpoint outcomes'!Z103)=TRUE,'Primary endpoint outcomes'!Z103,0)))</f>
        <v>133</v>
      </c>
      <c r="N103" s="326">
        <f>IF(ISNUMBER('Primary endpoint outcomes'!BC103)=TRUE,'Primary endpoint outcomes'!BC103,(IF(ISNUMBER('Primary endpoint outcomes'!BF103)=TRUE,'Primary endpoint outcomes'!BF103,0)))</f>
        <v>28</v>
      </c>
      <c r="O103" s="325">
        <f>IF(ISNUMBER('Primary endpoint outcomes'!BD103)=TRUE,'Primary endpoint outcomes'!BD103,(IF(ISNUMBER('Primary endpoint outcomes'!BG103)=TRUE,'Primary endpoint outcomes'!BG103,0)))</f>
        <v>0</v>
      </c>
      <c r="P103" s="325">
        <f>IF(ISNUMBER('Primary endpoint outcomes'!BE103)=TRUE,'Primary endpoint outcomes'!BE103,(IF(ISNUMBER('Primary endpoint outcomes'!BH103)=TRUE,'Primary endpoint outcomes'!BH103,0)))</f>
        <v>147</v>
      </c>
      <c r="Q103" s="326">
        <f>IF(ISNUMBER('Primary endpoint outcomes'!CK103)=TRUE,'Primary endpoint outcomes'!CK103,(IF(ISNUMBER('Primary endpoint outcomes'!CN103)=TRUE,'Primary endpoint outcomes'!CN103,0)))</f>
        <v>0</v>
      </c>
      <c r="R103" s="326">
        <f>IF(ISNUMBER('Primary endpoint outcomes'!CL103)=TRUE,'Primary endpoint outcomes'!CL103,(IF(ISNUMBER('Primary endpoint outcomes'!CO103)=TRUE,'Primary endpoint outcomes'!CO103,0)))</f>
        <v>0</v>
      </c>
      <c r="S103" s="325">
        <f>IF(ISNUMBER('Primary endpoint outcomes'!CM103)=TRUE,'Primary endpoint outcomes'!CM103,(IF(ISNUMBER('Primary endpoint outcomes'!CP103)=TRUE,'Primary endpoint outcomes'!CP103,0)))</f>
        <v>0</v>
      </c>
      <c r="T103" s="326">
        <f>IF(ISNUMBER('Primary endpoint outcomes'!DS103)=TRUE,'Primary endpoint outcomes'!DS103,(IF(ISNUMBER('Primary endpoint outcomes'!DV103)=TRUE,'Primary endpoint outcomes'!DV103,0)))</f>
        <v>0</v>
      </c>
      <c r="U103" s="326">
        <f>IF(ISNUMBER('Primary endpoint outcomes'!DT103)=TRUE,'Primary endpoint outcomes'!DT103,(IF(ISNUMBER('Primary endpoint outcomes'!DW103)=TRUE,'Primary endpoint outcomes'!DW103,0)))</f>
        <v>0</v>
      </c>
      <c r="V103" s="326">
        <f>IF(ISNUMBER('Primary endpoint outcomes'!DU103)=TRUE,'Primary endpoint outcomes'!DU103,(IF(ISNUMBER('Primary endpoint outcomes'!DX103)=TRUE,'Primary endpoint outcomes'!DX103,0)))</f>
        <v>0</v>
      </c>
      <c r="W103" s="326">
        <f>IF(ISNUMBER('Primary endpoint outcomes'!FA103)=TRUE,'Primary endpoint outcomes'!FA103,(IF(ISNUMBER('Primary endpoint outcomes'!FD103)=TRUE,'Primary endpoint outcomes'!FD103,0)))</f>
        <v>0</v>
      </c>
      <c r="X103" s="326">
        <f>IF(ISNUMBER('Primary endpoint outcomes'!FB103)=TRUE,'Primary endpoint outcomes'!FB103,(IF(ISNUMBER('Primary endpoint outcomes'!FE103)=TRUE,'Primary endpoint outcomes'!FE103,0)))</f>
        <v>0</v>
      </c>
      <c r="Y103" s="326">
        <f>IF(ISNUMBER('Primary endpoint outcomes'!FC103)=TRUE,'Primary endpoint outcomes'!FC103,(IF(ISNUMBER('Primary endpoint outcomes'!FF103)=TRUE,'Primary endpoint outcomes'!FF103,0)))</f>
        <v>0</v>
      </c>
      <c r="Z103" s="150"/>
      <c r="AA103" s="151">
        <f t="shared" si="57"/>
        <v>133</v>
      </c>
      <c r="AB103" s="153">
        <f t="shared" si="58"/>
        <v>132</v>
      </c>
      <c r="AC103" s="153">
        <f t="shared" si="59"/>
        <v>0</v>
      </c>
      <c r="AD103" s="151">
        <f t="shared" si="60"/>
        <v>147</v>
      </c>
      <c r="AE103" s="153">
        <f t="shared" si="61"/>
        <v>146</v>
      </c>
      <c r="AF103" s="153">
        <f t="shared" si="62"/>
        <v>0</v>
      </c>
      <c r="AG103" s="151">
        <f t="shared" si="63"/>
        <v>0</v>
      </c>
      <c r="AH103" s="153">
        <f t="shared" si="64"/>
        <v>-1</v>
      </c>
      <c r="AI103" s="153">
        <f t="shared" si="65"/>
        <v>0</v>
      </c>
      <c r="AJ103" s="151">
        <f t="shared" si="66"/>
        <v>0</v>
      </c>
      <c r="AK103" s="153">
        <f t="shared" si="67"/>
        <v>-1</v>
      </c>
      <c r="AL103" s="153">
        <f t="shared" si="68"/>
        <v>0</v>
      </c>
      <c r="AM103" s="151">
        <f t="shared" si="69"/>
        <v>0</v>
      </c>
      <c r="AN103" s="153">
        <f t="shared" si="70"/>
        <v>-1</v>
      </c>
      <c r="AO103" s="153">
        <f t="shared" si="71"/>
        <v>0</v>
      </c>
      <c r="AP103" s="153">
        <f t="shared" si="72"/>
        <v>278</v>
      </c>
      <c r="AQ103" s="153">
        <f t="shared" si="73"/>
        <v>0</v>
      </c>
      <c r="AR103" s="153">
        <f t="shared" si="74"/>
        <v>27.762499999999999</v>
      </c>
      <c r="AS103" s="153">
        <f t="shared" si="75"/>
        <v>0</v>
      </c>
      <c r="AT103" s="153">
        <f t="shared" si="76"/>
        <v>280</v>
      </c>
      <c r="AU103" s="16"/>
      <c r="AY103" s="65"/>
      <c r="AZ103" s="65"/>
    </row>
    <row r="104" spans="1:52" ht="15.75" x14ac:dyDescent="0.25">
      <c r="A104" s="152" t="str">
        <f>'Primary endpoint outcomes'!A104</f>
        <v>CL3-20098-023</v>
      </c>
      <c r="B104" s="152" t="str">
        <f>CONCATENATE('Primary endpoint outcomes'!S104,'Primary endpoint outcomes'!T104)</f>
        <v>HAMD17</v>
      </c>
      <c r="C104" s="154">
        <f t="shared" si="49"/>
        <v>26.050000000000004</v>
      </c>
      <c r="D104" s="154">
        <f t="shared" si="50"/>
        <v>0</v>
      </c>
      <c r="E104" s="154">
        <f t="shared" si="51"/>
        <v>274</v>
      </c>
      <c r="F104" s="21" t="str">
        <f t="shared" si="52"/>
        <v>YES</v>
      </c>
      <c r="G104" s="21" t="str">
        <f t="shared" si="53"/>
        <v>NO</v>
      </c>
      <c r="H104" s="155" t="e">
        <f t="shared" si="54"/>
        <v>#NUM!</v>
      </c>
      <c r="I104" s="155" t="e">
        <f t="shared" si="55"/>
        <v>#NUM!</v>
      </c>
      <c r="J104" s="318">
        <f t="shared" si="56"/>
        <v>0</v>
      </c>
      <c r="K104" s="326">
        <f>IF(ISNUMBER('Primary endpoint outcomes'!U104)=TRUE,'Primary endpoint outcomes'!U104,(IF(ISNUMBER('Primary endpoint outcomes'!X104)=TRUE,'Primary endpoint outcomes'!X104,0)))</f>
        <v>26.1</v>
      </c>
      <c r="L104" s="326">
        <f>IF(ISNUMBER('Primary endpoint outcomes'!V104)=TRUE,'Primary endpoint outcomes'!V104,(IF(ISNUMBER('Primary endpoint outcomes'!Y104)=TRUE,'Primary endpoint outcomes'!Y104,0)))</f>
        <v>0</v>
      </c>
      <c r="M104" s="325">
        <f>IF(ISNUMBER('Primary endpoint outcomes'!W104)=TRUE,'Primary endpoint outcomes'!W104,(IF(ISNUMBER('Primary endpoint outcomes'!Z104)=TRUE,'Primary endpoint outcomes'!Z104,0)))</f>
        <v>137</v>
      </c>
      <c r="N104" s="326">
        <f>IF(ISNUMBER('Primary endpoint outcomes'!BC104)=TRUE,'Primary endpoint outcomes'!BC104,(IF(ISNUMBER('Primary endpoint outcomes'!BF104)=TRUE,'Primary endpoint outcomes'!BF104,0)))</f>
        <v>26</v>
      </c>
      <c r="O104" s="325">
        <f>IF(ISNUMBER('Primary endpoint outcomes'!BD104)=TRUE,'Primary endpoint outcomes'!BD104,(IF(ISNUMBER('Primary endpoint outcomes'!BG104)=TRUE,'Primary endpoint outcomes'!BG104,0)))</f>
        <v>0</v>
      </c>
      <c r="P104" s="325">
        <f>IF(ISNUMBER('Primary endpoint outcomes'!BE104)=TRUE,'Primary endpoint outcomes'!BE104,(IF(ISNUMBER('Primary endpoint outcomes'!BH104)=TRUE,'Primary endpoint outcomes'!BH104,0)))</f>
        <v>137</v>
      </c>
      <c r="Q104" s="326">
        <f>IF(ISNUMBER('Primary endpoint outcomes'!CK104)=TRUE,'Primary endpoint outcomes'!CK104,(IF(ISNUMBER('Primary endpoint outcomes'!CN104)=TRUE,'Primary endpoint outcomes'!CN104,0)))</f>
        <v>0</v>
      </c>
      <c r="R104" s="326">
        <f>IF(ISNUMBER('Primary endpoint outcomes'!CL104)=TRUE,'Primary endpoint outcomes'!CL104,(IF(ISNUMBER('Primary endpoint outcomes'!CO104)=TRUE,'Primary endpoint outcomes'!CO104,0)))</f>
        <v>0</v>
      </c>
      <c r="S104" s="325">
        <f>IF(ISNUMBER('Primary endpoint outcomes'!CM104)=TRUE,'Primary endpoint outcomes'!CM104,(IF(ISNUMBER('Primary endpoint outcomes'!CP104)=TRUE,'Primary endpoint outcomes'!CP104,0)))</f>
        <v>0</v>
      </c>
      <c r="T104" s="326">
        <f>IF(ISNUMBER('Primary endpoint outcomes'!DS104)=TRUE,'Primary endpoint outcomes'!DS104,(IF(ISNUMBER('Primary endpoint outcomes'!DV104)=TRUE,'Primary endpoint outcomes'!DV104,0)))</f>
        <v>0</v>
      </c>
      <c r="U104" s="326">
        <f>IF(ISNUMBER('Primary endpoint outcomes'!DT104)=TRUE,'Primary endpoint outcomes'!DT104,(IF(ISNUMBER('Primary endpoint outcomes'!DW104)=TRUE,'Primary endpoint outcomes'!DW104,0)))</f>
        <v>0</v>
      </c>
      <c r="V104" s="326">
        <f>IF(ISNUMBER('Primary endpoint outcomes'!DU104)=TRUE,'Primary endpoint outcomes'!DU104,(IF(ISNUMBER('Primary endpoint outcomes'!DX104)=TRUE,'Primary endpoint outcomes'!DX104,0)))</f>
        <v>0</v>
      </c>
      <c r="W104" s="326">
        <f>IF(ISNUMBER('Primary endpoint outcomes'!FA104)=TRUE,'Primary endpoint outcomes'!FA104,(IF(ISNUMBER('Primary endpoint outcomes'!FD104)=TRUE,'Primary endpoint outcomes'!FD104,0)))</f>
        <v>0</v>
      </c>
      <c r="X104" s="326">
        <f>IF(ISNUMBER('Primary endpoint outcomes'!FB104)=TRUE,'Primary endpoint outcomes'!FB104,(IF(ISNUMBER('Primary endpoint outcomes'!FE104)=TRUE,'Primary endpoint outcomes'!FE104,0)))</f>
        <v>0</v>
      </c>
      <c r="Y104" s="326">
        <f>IF(ISNUMBER('Primary endpoint outcomes'!FC104)=TRUE,'Primary endpoint outcomes'!FC104,(IF(ISNUMBER('Primary endpoint outcomes'!FF104)=TRUE,'Primary endpoint outcomes'!FF104,0)))</f>
        <v>0</v>
      </c>
      <c r="Z104" s="150"/>
      <c r="AA104" s="151">
        <f t="shared" si="57"/>
        <v>137</v>
      </c>
      <c r="AB104" s="153">
        <f t="shared" si="58"/>
        <v>136</v>
      </c>
      <c r="AC104" s="153">
        <f t="shared" si="59"/>
        <v>0</v>
      </c>
      <c r="AD104" s="151">
        <f t="shared" si="60"/>
        <v>137</v>
      </c>
      <c r="AE104" s="153">
        <f t="shared" si="61"/>
        <v>136</v>
      </c>
      <c r="AF104" s="153">
        <f t="shared" si="62"/>
        <v>0</v>
      </c>
      <c r="AG104" s="151">
        <f t="shared" si="63"/>
        <v>0</v>
      </c>
      <c r="AH104" s="153">
        <f t="shared" si="64"/>
        <v>-1</v>
      </c>
      <c r="AI104" s="153">
        <f t="shared" si="65"/>
        <v>0</v>
      </c>
      <c r="AJ104" s="151">
        <f t="shared" si="66"/>
        <v>0</v>
      </c>
      <c r="AK104" s="153">
        <f t="shared" si="67"/>
        <v>-1</v>
      </c>
      <c r="AL104" s="153">
        <f t="shared" si="68"/>
        <v>0</v>
      </c>
      <c r="AM104" s="151">
        <f t="shared" si="69"/>
        <v>0</v>
      </c>
      <c r="AN104" s="153">
        <f t="shared" si="70"/>
        <v>-1</v>
      </c>
      <c r="AO104" s="153">
        <f t="shared" si="71"/>
        <v>0</v>
      </c>
      <c r="AP104" s="153">
        <f t="shared" si="72"/>
        <v>272</v>
      </c>
      <c r="AQ104" s="153">
        <f t="shared" si="73"/>
        <v>0</v>
      </c>
      <c r="AR104" s="153">
        <f t="shared" si="74"/>
        <v>26.050000000000004</v>
      </c>
      <c r="AS104" s="153">
        <f t="shared" si="75"/>
        <v>0</v>
      </c>
      <c r="AT104" s="153">
        <f t="shared" si="76"/>
        <v>274</v>
      </c>
      <c r="AU104" s="16"/>
      <c r="AY104" s="65"/>
      <c r="AZ104" s="65"/>
    </row>
    <row r="105" spans="1:52" ht="15.75" x14ac:dyDescent="0.25">
      <c r="A105" s="152" t="str">
        <f>'Primary endpoint outcomes'!A105</f>
        <v>CL3-20098-024</v>
      </c>
      <c r="B105" s="152" t="str">
        <f>CONCATENATE('Primary endpoint outcomes'!S105,'Primary endpoint outcomes'!T105)</f>
        <v>HAMD17</v>
      </c>
      <c r="C105" s="154">
        <f t="shared" si="49"/>
        <v>26.707894736842103</v>
      </c>
      <c r="D105" s="154">
        <f t="shared" si="50"/>
        <v>0</v>
      </c>
      <c r="E105" s="154">
        <f t="shared" si="51"/>
        <v>304</v>
      </c>
      <c r="F105" s="21" t="str">
        <f t="shared" si="52"/>
        <v>YES</v>
      </c>
      <c r="G105" s="21" t="str">
        <f t="shared" si="53"/>
        <v>NO</v>
      </c>
      <c r="H105" s="155" t="e">
        <f t="shared" si="54"/>
        <v>#NUM!</v>
      </c>
      <c r="I105" s="155" t="e">
        <f t="shared" si="55"/>
        <v>#NUM!</v>
      </c>
      <c r="J105" s="318">
        <f t="shared" si="56"/>
        <v>0</v>
      </c>
      <c r="K105" s="326">
        <f>IF(ISNUMBER('Primary endpoint outcomes'!U105)=TRUE,'Primary endpoint outcomes'!U105,(IF(ISNUMBER('Primary endpoint outcomes'!X105)=TRUE,'Primary endpoint outcomes'!X105,0)))</f>
        <v>26.5</v>
      </c>
      <c r="L105" s="326">
        <f>IF(ISNUMBER('Primary endpoint outcomes'!V105)=TRUE,'Primary endpoint outcomes'!V105,(IF(ISNUMBER('Primary endpoint outcomes'!Y105)=TRUE,'Primary endpoint outcomes'!Y105,0)))</f>
        <v>0</v>
      </c>
      <c r="M105" s="325">
        <f>IF(ISNUMBER('Primary endpoint outcomes'!W105)=TRUE,'Primary endpoint outcomes'!W105,(IF(ISNUMBER('Primary endpoint outcomes'!Z105)=TRUE,'Primary endpoint outcomes'!Z105,0)))</f>
        <v>146</v>
      </c>
      <c r="N105" s="326">
        <f>IF(ISNUMBER('Primary endpoint outcomes'!BC105)=TRUE,'Primary endpoint outcomes'!BC105,(IF(ISNUMBER('Primary endpoint outcomes'!BF105)=TRUE,'Primary endpoint outcomes'!BF105,0)))</f>
        <v>26.9</v>
      </c>
      <c r="O105" s="325">
        <f>IF(ISNUMBER('Primary endpoint outcomes'!BD105)=TRUE,'Primary endpoint outcomes'!BD105,(IF(ISNUMBER('Primary endpoint outcomes'!BG105)=TRUE,'Primary endpoint outcomes'!BG105,0)))</f>
        <v>0</v>
      </c>
      <c r="P105" s="325">
        <f>IF(ISNUMBER('Primary endpoint outcomes'!BE105)=TRUE,'Primary endpoint outcomes'!BE105,(IF(ISNUMBER('Primary endpoint outcomes'!BH105)=TRUE,'Primary endpoint outcomes'!BH105,0)))</f>
        <v>158</v>
      </c>
      <c r="Q105" s="326">
        <f>IF(ISNUMBER('Primary endpoint outcomes'!CK105)=TRUE,'Primary endpoint outcomes'!CK105,(IF(ISNUMBER('Primary endpoint outcomes'!CN105)=TRUE,'Primary endpoint outcomes'!CN105,0)))</f>
        <v>0</v>
      </c>
      <c r="R105" s="326">
        <f>IF(ISNUMBER('Primary endpoint outcomes'!CL105)=TRUE,'Primary endpoint outcomes'!CL105,(IF(ISNUMBER('Primary endpoint outcomes'!CO105)=TRUE,'Primary endpoint outcomes'!CO105,0)))</f>
        <v>0</v>
      </c>
      <c r="S105" s="325">
        <f>IF(ISNUMBER('Primary endpoint outcomes'!CM105)=TRUE,'Primary endpoint outcomes'!CM105,(IF(ISNUMBER('Primary endpoint outcomes'!CP105)=TRUE,'Primary endpoint outcomes'!CP105,0)))</f>
        <v>0</v>
      </c>
      <c r="T105" s="326">
        <f>IF(ISNUMBER('Primary endpoint outcomes'!DS105)=TRUE,'Primary endpoint outcomes'!DS105,(IF(ISNUMBER('Primary endpoint outcomes'!DV105)=TRUE,'Primary endpoint outcomes'!DV105,0)))</f>
        <v>0</v>
      </c>
      <c r="U105" s="326">
        <f>IF(ISNUMBER('Primary endpoint outcomes'!DT105)=TRUE,'Primary endpoint outcomes'!DT105,(IF(ISNUMBER('Primary endpoint outcomes'!DW105)=TRUE,'Primary endpoint outcomes'!DW105,0)))</f>
        <v>0</v>
      </c>
      <c r="V105" s="326">
        <f>IF(ISNUMBER('Primary endpoint outcomes'!DU105)=TRUE,'Primary endpoint outcomes'!DU105,(IF(ISNUMBER('Primary endpoint outcomes'!DX105)=TRUE,'Primary endpoint outcomes'!DX105,0)))</f>
        <v>0</v>
      </c>
      <c r="W105" s="326">
        <f>IF(ISNUMBER('Primary endpoint outcomes'!FA105)=TRUE,'Primary endpoint outcomes'!FA105,(IF(ISNUMBER('Primary endpoint outcomes'!FD105)=TRUE,'Primary endpoint outcomes'!FD105,0)))</f>
        <v>0</v>
      </c>
      <c r="X105" s="326">
        <f>IF(ISNUMBER('Primary endpoint outcomes'!FB105)=TRUE,'Primary endpoint outcomes'!FB105,(IF(ISNUMBER('Primary endpoint outcomes'!FE105)=TRUE,'Primary endpoint outcomes'!FE105,0)))</f>
        <v>0</v>
      </c>
      <c r="Y105" s="326">
        <f>IF(ISNUMBER('Primary endpoint outcomes'!FC105)=TRUE,'Primary endpoint outcomes'!FC105,(IF(ISNUMBER('Primary endpoint outcomes'!FF105)=TRUE,'Primary endpoint outcomes'!FF105,0)))</f>
        <v>0</v>
      </c>
      <c r="Z105" s="150"/>
      <c r="AA105" s="151">
        <f t="shared" si="57"/>
        <v>146</v>
      </c>
      <c r="AB105" s="153">
        <f t="shared" si="58"/>
        <v>145</v>
      </c>
      <c r="AC105" s="153">
        <f t="shared" si="59"/>
        <v>0</v>
      </c>
      <c r="AD105" s="151">
        <f t="shared" si="60"/>
        <v>158</v>
      </c>
      <c r="AE105" s="153">
        <f t="shared" si="61"/>
        <v>157</v>
      </c>
      <c r="AF105" s="153">
        <f t="shared" si="62"/>
        <v>0</v>
      </c>
      <c r="AG105" s="151">
        <f t="shared" si="63"/>
        <v>0</v>
      </c>
      <c r="AH105" s="153">
        <f t="shared" si="64"/>
        <v>-1</v>
      </c>
      <c r="AI105" s="153">
        <f t="shared" si="65"/>
        <v>0</v>
      </c>
      <c r="AJ105" s="151">
        <f t="shared" si="66"/>
        <v>0</v>
      </c>
      <c r="AK105" s="153">
        <f t="shared" si="67"/>
        <v>-1</v>
      </c>
      <c r="AL105" s="153">
        <f t="shared" si="68"/>
        <v>0</v>
      </c>
      <c r="AM105" s="151">
        <f t="shared" si="69"/>
        <v>0</v>
      </c>
      <c r="AN105" s="153">
        <f t="shared" si="70"/>
        <v>-1</v>
      </c>
      <c r="AO105" s="153">
        <f t="shared" si="71"/>
        <v>0</v>
      </c>
      <c r="AP105" s="153">
        <f t="shared" si="72"/>
        <v>302</v>
      </c>
      <c r="AQ105" s="153">
        <f t="shared" si="73"/>
        <v>0</v>
      </c>
      <c r="AR105" s="153">
        <f t="shared" si="74"/>
        <v>26.707894736842103</v>
      </c>
      <c r="AS105" s="153">
        <f t="shared" si="75"/>
        <v>0</v>
      </c>
      <c r="AT105" s="153">
        <f t="shared" si="76"/>
        <v>304</v>
      </c>
      <c r="AU105" s="16"/>
      <c r="AY105" s="65"/>
      <c r="AZ105" s="65"/>
    </row>
    <row r="106" spans="1:52" ht="15.75" x14ac:dyDescent="0.25">
      <c r="A106" s="152" t="str">
        <f>'Primary endpoint outcomes'!A106</f>
        <v>Claghorn 1992a</v>
      </c>
      <c r="B106" s="152" t="str">
        <f>CONCATENATE('Primary endpoint outcomes'!S106,'Primary endpoint outcomes'!T106)</f>
        <v>MADRS10</v>
      </c>
      <c r="C106" s="154" t="e">
        <f t="shared" si="49"/>
        <v>#DIV/0!</v>
      </c>
      <c r="D106" s="154" t="e">
        <f t="shared" si="50"/>
        <v>#DIV/0!</v>
      </c>
      <c r="E106" s="154">
        <f t="shared" si="51"/>
        <v>0</v>
      </c>
      <c r="F106" s="21" t="e">
        <f t="shared" si="52"/>
        <v>#DIV/0!</v>
      </c>
      <c r="G106" s="21" t="e">
        <f t="shared" si="53"/>
        <v>#DIV/0!</v>
      </c>
      <c r="H106" s="155" t="e">
        <f t="shared" si="54"/>
        <v>#DIV/0!</v>
      </c>
      <c r="I106" s="155" t="e">
        <f t="shared" si="55"/>
        <v>#DIV/0!</v>
      </c>
      <c r="J106" s="318">
        <f t="shared" si="56"/>
        <v>0</v>
      </c>
      <c r="K106" s="326">
        <f>IF(ISNUMBER('Primary endpoint outcomes'!U106)=TRUE,'Primary endpoint outcomes'!U106,(IF(ISNUMBER('Primary endpoint outcomes'!X106)=TRUE,'Primary endpoint outcomes'!X106,0)))</f>
        <v>0</v>
      </c>
      <c r="L106" s="326">
        <f>IF(ISNUMBER('Primary endpoint outcomes'!V106)=TRUE,'Primary endpoint outcomes'!V106,(IF(ISNUMBER('Primary endpoint outcomes'!Y106)=TRUE,'Primary endpoint outcomes'!Y106,0)))</f>
        <v>0</v>
      </c>
      <c r="M106" s="325">
        <f>IF(ISNUMBER('Primary endpoint outcomes'!W106)=TRUE,'Primary endpoint outcomes'!W106,(IF(ISNUMBER('Primary endpoint outcomes'!Z106)=TRUE,'Primary endpoint outcomes'!Z106,0)))</f>
        <v>0</v>
      </c>
      <c r="N106" s="326">
        <f>IF(ISNUMBER('Primary endpoint outcomes'!BC106)=TRUE,'Primary endpoint outcomes'!BC106,(IF(ISNUMBER('Primary endpoint outcomes'!BF106)=TRUE,'Primary endpoint outcomes'!BF106,0)))</f>
        <v>0</v>
      </c>
      <c r="O106" s="325">
        <f>IF(ISNUMBER('Primary endpoint outcomes'!BD106)=TRUE,'Primary endpoint outcomes'!BD106,(IF(ISNUMBER('Primary endpoint outcomes'!BG106)=TRUE,'Primary endpoint outcomes'!BG106,0)))</f>
        <v>0</v>
      </c>
      <c r="P106" s="325">
        <f>IF(ISNUMBER('Primary endpoint outcomes'!BE106)=TRUE,'Primary endpoint outcomes'!BE106,(IF(ISNUMBER('Primary endpoint outcomes'!BH106)=TRUE,'Primary endpoint outcomes'!BH106,0)))</f>
        <v>0</v>
      </c>
      <c r="Q106" s="326">
        <f>IF(ISNUMBER('Primary endpoint outcomes'!CK106)=TRUE,'Primary endpoint outcomes'!CK106,(IF(ISNUMBER('Primary endpoint outcomes'!CN106)=TRUE,'Primary endpoint outcomes'!CN106,0)))</f>
        <v>0</v>
      </c>
      <c r="R106" s="326">
        <f>IF(ISNUMBER('Primary endpoint outcomes'!CL106)=TRUE,'Primary endpoint outcomes'!CL106,(IF(ISNUMBER('Primary endpoint outcomes'!CO106)=TRUE,'Primary endpoint outcomes'!CO106,0)))</f>
        <v>0</v>
      </c>
      <c r="S106" s="325">
        <f>IF(ISNUMBER('Primary endpoint outcomes'!CM106)=TRUE,'Primary endpoint outcomes'!CM106,(IF(ISNUMBER('Primary endpoint outcomes'!CP106)=TRUE,'Primary endpoint outcomes'!CP106,0)))</f>
        <v>0</v>
      </c>
      <c r="T106" s="326">
        <f>IF(ISNUMBER('Primary endpoint outcomes'!DS106)=TRUE,'Primary endpoint outcomes'!DS106,(IF(ISNUMBER('Primary endpoint outcomes'!DV106)=TRUE,'Primary endpoint outcomes'!DV106,0)))</f>
        <v>0</v>
      </c>
      <c r="U106" s="326">
        <f>IF(ISNUMBER('Primary endpoint outcomes'!DT106)=TRUE,'Primary endpoint outcomes'!DT106,(IF(ISNUMBER('Primary endpoint outcomes'!DW106)=TRUE,'Primary endpoint outcomes'!DW106,0)))</f>
        <v>0</v>
      </c>
      <c r="V106" s="326">
        <f>IF(ISNUMBER('Primary endpoint outcomes'!DU106)=TRUE,'Primary endpoint outcomes'!DU106,(IF(ISNUMBER('Primary endpoint outcomes'!DX106)=TRUE,'Primary endpoint outcomes'!DX106,0)))</f>
        <v>0</v>
      </c>
      <c r="W106" s="326">
        <f>IF(ISNUMBER('Primary endpoint outcomes'!FA106)=TRUE,'Primary endpoint outcomes'!FA106,(IF(ISNUMBER('Primary endpoint outcomes'!FD106)=TRUE,'Primary endpoint outcomes'!FD106,0)))</f>
        <v>0</v>
      </c>
      <c r="X106" s="326">
        <f>IF(ISNUMBER('Primary endpoint outcomes'!FB106)=TRUE,'Primary endpoint outcomes'!FB106,(IF(ISNUMBER('Primary endpoint outcomes'!FE106)=TRUE,'Primary endpoint outcomes'!FE106,0)))</f>
        <v>0</v>
      </c>
      <c r="Y106" s="326">
        <f>IF(ISNUMBER('Primary endpoint outcomes'!FC106)=TRUE,'Primary endpoint outcomes'!FC106,(IF(ISNUMBER('Primary endpoint outcomes'!FF106)=TRUE,'Primary endpoint outcomes'!FF106,0)))</f>
        <v>0</v>
      </c>
      <c r="Z106" s="150"/>
      <c r="AA106" s="151">
        <f t="shared" si="57"/>
        <v>0</v>
      </c>
      <c r="AB106" s="153">
        <f t="shared" si="58"/>
        <v>-1</v>
      </c>
      <c r="AC106" s="153">
        <f t="shared" si="59"/>
        <v>0</v>
      </c>
      <c r="AD106" s="151">
        <f t="shared" si="60"/>
        <v>0</v>
      </c>
      <c r="AE106" s="153">
        <f t="shared" si="61"/>
        <v>-1</v>
      </c>
      <c r="AF106" s="153">
        <f t="shared" si="62"/>
        <v>0</v>
      </c>
      <c r="AG106" s="151">
        <f t="shared" si="63"/>
        <v>0</v>
      </c>
      <c r="AH106" s="153">
        <f t="shared" si="64"/>
        <v>-1</v>
      </c>
      <c r="AI106" s="153">
        <f t="shared" si="65"/>
        <v>0</v>
      </c>
      <c r="AJ106" s="151">
        <f t="shared" si="66"/>
        <v>0</v>
      </c>
      <c r="AK106" s="153">
        <f t="shared" si="67"/>
        <v>-1</v>
      </c>
      <c r="AL106" s="153">
        <f t="shared" si="68"/>
        <v>0</v>
      </c>
      <c r="AM106" s="151">
        <f t="shared" si="69"/>
        <v>0</v>
      </c>
      <c r="AN106" s="153">
        <f t="shared" si="70"/>
        <v>-1</v>
      </c>
      <c r="AO106" s="153">
        <f t="shared" si="71"/>
        <v>0</v>
      </c>
      <c r="AP106" s="153" t="b">
        <f t="shared" si="72"/>
        <v>0</v>
      </c>
      <c r="AQ106" s="153">
        <f t="shared" si="73"/>
        <v>0</v>
      </c>
      <c r="AR106" s="153" t="e">
        <f t="shared" si="74"/>
        <v>#DIV/0!</v>
      </c>
      <c r="AS106" s="153" t="e">
        <f t="shared" si="75"/>
        <v>#DIV/0!</v>
      </c>
      <c r="AT106" s="153">
        <f t="shared" si="76"/>
        <v>0</v>
      </c>
      <c r="AU106" s="16"/>
      <c r="AY106" s="65"/>
      <c r="AZ106" s="65"/>
    </row>
    <row r="107" spans="1:52" ht="15.75" x14ac:dyDescent="0.25">
      <c r="A107" s="152" t="str">
        <f>'Primary endpoint outcomes'!A107</f>
        <v>Claghorn 1992b</v>
      </c>
      <c r="B107" s="152" t="str">
        <f>CONCATENATE('Primary endpoint outcomes'!S107,'Primary endpoint outcomes'!T107)</f>
        <v>HAMD21</v>
      </c>
      <c r="C107" s="154">
        <f t="shared" si="49"/>
        <v>24.799999999999997</v>
      </c>
      <c r="D107" s="154">
        <f t="shared" si="50"/>
        <v>3.7243522926812394</v>
      </c>
      <c r="E107" s="154">
        <f t="shared" si="51"/>
        <v>72</v>
      </c>
      <c r="F107" s="21" t="str">
        <f t="shared" si="52"/>
        <v>YES</v>
      </c>
      <c r="G107" s="21" t="str">
        <f t="shared" si="53"/>
        <v>NO</v>
      </c>
      <c r="H107" s="155">
        <f t="shared" si="54"/>
        <v>0.99093193219054521</v>
      </c>
      <c r="I107" s="155">
        <f t="shared" si="55"/>
        <v>9.068067809454794E-3</v>
      </c>
      <c r="J107" s="318">
        <f t="shared" si="56"/>
        <v>1</v>
      </c>
      <c r="K107" s="326">
        <f>IF(ISNUMBER('Primary endpoint outcomes'!U107)=TRUE,'Primary endpoint outcomes'!U107,(IF(ISNUMBER('Primary endpoint outcomes'!X107)=TRUE,'Primary endpoint outcomes'!X107,0)))</f>
        <v>25</v>
      </c>
      <c r="L107" s="326">
        <f>IF(ISNUMBER('Primary endpoint outcomes'!V107)=TRUE,'Primary endpoint outcomes'!V107,(IF(ISNUMBER('Primary endpoint outcomes'!Y107)=TRUE,'Primary endpoint outcomes'!Y107,0)))</f>
        <v>3.54</v>
      </c>
      <c r="M107" s="325">
        <f>IF(ISNUMBER('Primary endpoint outcomes'!W107)=TRUE,'Primary endpoint outcomes'!W107,(IF(ISNUMBER('Primary endpoint outcomes'!Z107)=TRUE,'Primary endpoint outcomes'!Z107,0)))</f>
        <v>36</v>
      </c>
      <c r="N107" s="326">
        <f>IF(ISNUMBER('Primary endpoint outcomes'!BC107)=TRUE,'Primary endpoint outcomes'!BC107,(IF(ISNUMBER('Primary endpoint outcomes'!BF107)=TRUE,'Primary endpoint outcomes'!BF107,0)))</f>
        <v>24.6</v>
      </c>
      <c r="O107" s="325">
        <f>IF(ISNUMBER('Primary endpoint outcomes'!BD107)=TRUE,'Primary endpoint outcomes'!BD107,(IF(ISNUMBER('Primary endpoint outcomes'!BG107)=TRUE,'Primary endpoint outcomes'!BG107,0)))</f>
        <v>3.9</v>
      </c>
      <c r="P107" s="325">
        <f>IF(ISNUMBER('Primary endpoint outcomes'!BE107)=TRUE,'Primary endpoint outcomes'!BE107,(IF(ISNUMBER('Primary endpoint outcomes'!BH107)=TRUE,'Primary endpoint outcomes'!BH107,0)))</f>
        <v>36</v>
      </c>
      <c r="Q107" s="326">
        <f>IF(ISNUMBER('Primary endpoint outcomes'!CK107)=TRUE,'Primary endpoint outcomes'!CK107,(IF(ISNUMBER('Primary endpoint outcomes'!CN107)=TRUE,'Primary endpoint outcomes'!CN107,0)))</f>
        <v>0</v>
      </c>
      <c r="R107" s="326">
        <f>IF(ISNUMBER('Primary endpoint outcomes'!CL107)=TRUE,'Primary endpoint outcomes'!CL107,(IF(ISNUMBER('Primary endpoint outcomes'!CO107)=TRUE,'Primary endpoint outcomes'!CO107,0)))</f>
        <v>0</v>
      </c>
      <c r="S107" s="325">
        <f>IF(ISNUMBER('Primary endpoint outcomes'!CM107)=TRUE,'Primary endpoint outcomes'!CM107,(IF(ISNUMBER('Primary endpoint outcomes'!CP107)=TRUE,'Primary endpoint outcomes'!CP107,0)))</f>
        <v>0</v>
      </c>
      <c r="T107" s="326">
        <f>IF(ISNUMBER('Primary endpoint outcomes'!DS107)=TRUE,'Primary endpoint outcomes'!DS107,(IF(ISNUMBER('Primary endpoint outcomes'!DV107)=TRUE,'Primary endpoint outcomes'!DV107,0)))</f>
        <v>0</v>
      </c>
      <c r="U107" s="326">
        <f>IF(ISNUMBER('Primary endpoint outcomes'!DT107)=TRUE,'Primary endpoint outcomes'!DT107,(IF(ISNUMBER('Primary endpoint outcomes'!DW107)=TRUE,'Primary endpoint outcomes'!DW107,0)))</f>
        <v>0</v>
      </c>
      <c r="V107" s="326">
        <f>IF(ISNUMBER('Primary endpoint outcomes'!DU107)=TRUE,'Primary endpoint outcomes'!DU107,(IF(ISNUMBER('Primary endpoint outcomes'!DX107)=TRUE,'Primary endpoint outcomes'!DX107,0)))</f>
        <v>0</v>
      </c>
      <c r="W107" s="326">
        <f>IF(ISNUMBER('Primary endpoint outcomes'!FA107)=TRUE,'Primary endpoint outcomes'!FA107,(IF(ISNUMBER('Primary endpoint outcomes'!FD107)=TRUE,'Primary endpoint outcomes'!FD107,0)))</f>
        <v>0</v>
      </c>
      <c r="X107" s="326">
        <f>IF(ISNUMBER('Primary endpoint outcomes'!FB107)=TRUE,'Primary endpoint outcomes'!FB107,(IF(ISNUMBER('Primary endpoint outcomes'!FE107)=TRUE,'Primary endpoint outcomes'!FE107,0)))</f>
        <v>0</v>
      </c>
      <c r="Y107" s="326">
        <f>IF(ISNUMBER('Primary endpoint outcomes'!FC107)=TRUE,'Primary endpoint outcomes'!FC107,(IF(ISNUMBER('Primary endpoint outcomes'!FF107)=TRUE,'Primary endpoint outcomes'!FF107,0)))</f>
        <v>0</v>
      </c>
      <c r="Z107" s="150"/>
      <c r="AA107" s="151">
        <f t="shared" si="57"/>
        <v>36</v>
      </c>
      <c r="AB107" s="153">
        <f t="shared" si="58"/>
        <v>35</v>
      </c>
      <c r="AC107" s="153">
        <f t="shared" si="59"/>
        <v>438.60600000000005</v>
      </c>
      <c r="AD107" s="151">
        <f t="shared" si="60"/>
        <v>36</v>
      </c>
      <c r="AE107" s="153">
        <f t="shared" si="61"/>
        <v>35</v>
      </c>
      <c r="AF107" s="153">
        <f t="shared" si="62"/>
        <v>532.35</v>
      </c>
      <c r="AG107" s="151">
        <f t="shared" si="63"/>
        <v>0</v>
      </c>
      <c r="AH107" s="153">
        <f t="shared" si="64"/>
        <v>-1</v>
      </c>
      <c r="AI107" s="153">
        <f t="shared" si="65"/>
        <v>0</v>
      </c>
      <c r="AJ107" s="151">
        <f t="shared" si="66"/>
        <v>0</v>
      </c>
      <c r="AK107" s="153">
        <f t="shared" si="67"/>
        <v>-1</v>
      </c>
      <c r="AL107" s="153">
        <f t="shared" si="68"/>
        <v>0</v>
      </c>
      <c r="AM107" s="151">
        <f t="shared" si="69"/>
        <v>0</v>
      </c>
      <c r="AN107" s="153">
        <f t="shared" si="70"/>
        <v>-1</v>
      </c>
      <c r="AO107" s="153">
        <f t="shared" si="71"/>
        <v>0</v>
      </c>
      <c r="AP107" s="153">
        <f t="shared" si="72"/>
        <v>70</v>
      </c>
      <c r="AQ107" s="153">
        <f t="shared" si="73"/>
        <v>970.95600000000013</v>
      </c>
      <c r="AR107" s="153">
        <f t="shared" si="74"/>
        <v>24.799999999999997</v>
      </c>
      <c r="AS107" s="153">
        <f t="shared" si="75"/>
        <v>3.7243522926812394</v>
      </c>
      <c r="AT107" s="153">
        <f t="shared" si="76"/>
        <v>72</v>
      </c>
      <c r="AU107" s="16"/>
      <c r="AY107" s="65"/>
      <c r="AZ107" s="65"/>
    </row>
    <row r="108" spans="1:52" ht="15.75" x14ac:dyDescent="0.25">
      <c r="A108" s="152" t="str">
        <f>'Primary endpoint outcomes'!A108</f>
        <v>Clayton 2006_study 1</v>
      </c>
      <c r="B108" s="152" t="str">
        <f>CONCATENATE('Primary endpoint outcomes'!S108,'Primary endpoint outcomes'!T108)</f>
        <v>HAMD17</v>
      </c>
      <c r="C108" s="154">
        <f t="shared" si="49"/>
        <v>23.299999999999997</v>
      </c>
      <c r="D108" s="154">
        <f t="shared" si="50"/>
        <v>3.0320922271628468</v>
      </c>
      <c r="E108" s="154">
        <f t="shared" si="51"/>
        <v>283</v>
      </c>
      <c r="F108" s="21" t="str">
        <f t="shared" si="52"/>
        <v>YES</v>
      </c>
      <c r="G108" s="21" t="str">
        <f t="shared" si="53"/>
        <v>NO</v>
      </c>
      <c r="H108" s="155">
        <f t="shared" si="54"/>
        <v>0.99197064488887021</v>
      </c>
      <c r="I108" s="155">
        <f t="shared" si="55"/>
        <v>8.0293551111297878E-3</v>
      </c>
      <c r="J108" s="318">
        <f t="shared" si="56"/>
        <v>1</v>
      </c>
      <c r="K108" s="326">
        <f>IF(ISNUMBER('Primary endpoint outcomes'!U108)=TRUE,'Primary endpoint outcomes'!U108,(IF(ISNUMBER('Primary endpoint outcomes'!X108)=TRUE,'Primary endpoint outcomes'!X108,0)))</f>
        <v>23.3</v>
      </c>
      <c r="L108" s="326">
        <f>IF(ISNUMBER('Primary endpoint outcomes'!V108)=TRUE,'Primary endpoint outcomes'!V108,(IF(ISNUMBER('Primary endpoint outcomes'!Y108)=TRUE,'Primary endpoint outcomes'!Y108,0)))</f>
        <v>3.57</v>
      </c>
      <c r="M108" s="325">
        <f>IF(ISNUMBER('Primary endpoint outcomes'!W108)=TRUE,'Primary endpoint outcomes'!W108,(IF(ISNUMBER('Primary endpoint outcomes'!Z108)=TRUE,'Primary endpoint outcomes'!Z108,0)))</f>
        <v>142</v>
      </c>
      <c r="N108" s="326">
        <f>IF(ISNUMBER('Primary endpoint outcomes'!BC108)=TRUE,'Primary endpoint outcomes'!BC108,(IF(ISNUMBER('Primary endpoint outcomes'!BF108)=TRUE,'Primary endpoint outcomes'!BF108,0)))</f>
        <v>23.3</v>
      </c>
      <c r="O108" s="325">
        <f>IF(ISNUMBER('Primary endpoint outcomes'!BD108)=TRUE,'Primary endpoint outcomes'!BD108,(IF(ISNUMBER('Primary endpoint outcomes'!BG108)=TRUE,'Primary endpoint outcomes'!BG108,0)))</f>
        <v>2.37</v>
      </c>
      <c r="P108" s="325">
        <f>IF(ISNUMBER('Primary endpoint outcomes'!BE108)=TRUE,'Primary endpoint outcomes'!BE108,(IF(ISNUMBER('Primary endpoint outcomes'!BH108)=TRUE,'Primary endpoint outcomes'!BH108,0)))</f>
        <v>141</v>
      </c>
      <c r="Q108" s="326">
        <f>IF(ISNUMBER('Primary endpoint outcomes'!CK108)=TRUE,'Primary endpoint outcomes'!CK108,(IF(ISNUMBER('Primary endpoint outcomes'!CN108)=TRUE,'Primary endpoint outcomes'!CN108,0)))</f>
        <v>0</v>
      </c>
      <c r="R108" s="326">
        <f>IF(ISNUMBER('Primary endpoint outcomes'!CL108)=TRUE,'Primary endpoint outcomes'!CL108,(IF(ISNUMBER('Primary endpoint outcomes'!CO108)=TRUE,'Primary endpoint outcomes'!CO108,0)))</f>
        <v>0</v>
      </c>
      <c r="S108" s="325">
        <f>IF(ISNUMBER('Primary endpoint outcomes'!CM108)=TRUE,'Primary endpoint outcomes'!CM108,(IF(ISNUMBER('Primary endpoint outcomes'!CP108)=TRUE,'Primary endpoint outcomes'!CP108,0)))</f>
        <v>0</v>
      </c>
      <c r="T108" s="326">
        <f>IF(ISNUMBER('Primary endpoint outcomes'!DS108)=TRUE,'Primary endpoint outcomes'!DS108,(IF(ISNUMBER('Primary endpoint outcomes'!DV108)=TRUE,'Primary endpoint outcomes'!DV108,0)))</f>
        <v>0</v>
      </c>
      <c r="U108" s="326">
        <f>IF(ISNUMBER('Primary endpoint outcomes'!DT108)=TRUE,'Primary endpoint outcomes'!DT108,(IF(ISNUMBER('Primary endpoint outcomes'!DW108)=TRUE,'Primary endpoint outcomes'!DW108,0)))</f>
        <v>0</v>
      </c>
      <c r="V108" s="326">
        <f>IF(ISNUMBER('Primary endpoint outcomes'!DU108)=TRUE,'Primary endpoint outcomes'!DU108,(IF(ISNUMBER('Primary endpoint outcomes'!DX108)=TRUE,'Primary endpoint outcomes'!DX108,0)))</f>
        <v>0</v>
      </c>
      <c r="W108" s="326">
        <f>IF(ISNUMBER('Primary endpoint outcomes'!FA108)=TRUE,'Primary endpoint outcomes'!FA108,(IF(ISNUMBER('Primary endpoint outcomes'!FD108)=TRUE,'Primary endpoint outcomes'!FD108,0)))</f>
        <v>0</v>
      </c>
      <c r="X108" s="326">
        <f>IF(ISNUMBER('Primary endpoint outcomes'!FB108)=TRUE,'Primary endpoint outcomes'!FB108,(IF(ISNUMBER('Primary endpoint outcomes'!FE108)=TRUE,'Primary endpoint outcomes'!FE108,0)))</f>
        <v>0</v>
      </c>
      <c r="Y108" s="326">
        <f>IF(ISNUMBER('Primary endpoint outcomes'!FC108)=TRUE,'Primary endpoint outcomes'!FC108,(IF(ISNUMBER('Primary endpoint outcomes'!FF108)=TRUE,'Primary endpoint outcomes'!FF108,0)))</f>
        <v>0</v>
      </c>
      <c r="Z108" s="150"/>
      <c r="AA108" s="151">
        <f t="shared" si="57"/>
        <v>142</v>
      </c>
      <c r="AB108" s="153">
        <f t="shared" si="58"/>
        <v>141</v>
      </c>
      <c r="AC108" s="153">
        <f t="shared" si="59"/>
        <v>1797.0309</v>
      </c>
      <c r="AD108" s="151">
        <f t="shared" si="60"/>
        <v>141</v>
      </c>
      <c r="AE108" s="153">
        <f t="shared" si="61"/>
        <v>140</v>
      </c>
      <c r="AF108" s="153">
        <f t="shared" si="62"/>
        <v>786.36599999999999</v>
      </c>
      <c r="AG108" s="151">
        <f t="shared" si="63"/>
        <v>0</v>
      </c>
      <c r="AH108" s="153">
        <f t="shared" si="64"/>
        <v>-1</v>
      </c>
      <c r="AI108" s="153">
        <f t="shared" si="65"/>
        <v>0</v>
      </c>
      <c r="AJ108" s="151">
        <f t="shared" si="66"/>
        <v>0</v>
      </c>
      <c r="AK108" s="153">
        <f t="shared" si="67"/>
        <v>-1</v>
      </c>
      <c r="AL108" s="153">
        <f t="shared" si="68"/>
        <v>0</v>
      </c>
      <c r="AM108" s="151">
        <f t="shared" si="69"/>
        <v>0</v>
      </c>
      <c r="AN108" s="153">
        <f t="shared" si="70"/>
        <v>-1</v>
      </c>
      <c r="AO108" s="153">
        <f t="shared" si="71"/>
        <v>0</v>
      </c>
      <c r="AP108" s="153">
        <f t="shared" si="72"/>
        <v>281</v>
      </c>
      <c r="AQ108" s="153">
        <f t="shared" si="73"/>
        <v>2583.3968999999997</v>
      </c>
      <c r="AR108" s="153">
        <f t="shared" si="74"/>
        <v>23.299999999999997</v>
      </c>
      <c r="AS108" s="153">
        <f t="shared" si="75"/>
        <v>3.0320922271628468</v>
      </c>
      <c r="AT108" s="153">
        <f t="shared" si="76"/>
        <v>283</v>
      </c>
      <c r="AU108" s="16"/>
      <c r="AY108" s="65"/>
      <c r="AZ108" s="65"/>
    </row>
    <row r="109" spans="1:52" ht="15.75" x14ac:dyDescent="0.25">
      <c r="A109" s="152" t="str">
        <f>'Primary endpoint outcomes'!A109</f>
        <v>Clayton 2006_study 2</v>
      </c>
      <c r="B109" s="152" t="str">
        <f>CONCATENATE('Primary endpoint outcomes'!S109,'Primary endpoint outcomes'!T109)</f>
        <v>HAMD17</v>
      </c>
      <c r="C109" s="154">
        <f t="shared" si="49"/>
        <v>23.3</v>
      </c>
      <c r="D109" s="154">
        <f t="shared" si="50"/>
        <v>3.5889513553384806</v>
      </c>
      <c r="E109" s="154">
        <f t="shared" si="51"/>
        <v>286</v>
      </c>
      <c r="F109" s="21" t="str">
        <f t="shared" si="52"/>
        <v>YES</v>
      </c>
      <c r="G109" s="21" t="str">
        <f t="shared" si="53"/>
        <v>NO</v>
      </c>
      <c r="H109" s="155">
        <f t="shared" si="54"/>
        <v>0.97902522685544469</v>
      </c>
      <c r="I109" s="155">
        <f t="shared" si="55"/>
        <v>2.0974773144555314E-2</v>
      </c>
      <c r="J109" s="318">
        <f t="shared" si="56"/>
        <v>1</v>
      </c>
      <c r="K109" s="326">
        <f>IF(ISNUMBER('Primary endpoint outcomes'!U109)=TRUE,'Primary endpoint outcomes'!U109,(IF(ISNUMBER('Primary endpoint outcomes'!X109)=TRUE,'Primary endpoint outcomes'!X109,0)))</f>
        <v>23.3</v>
      </c>
      <c r="L109" s="326">
        <f>IF(ISNUMBER('Primary endpoint outcomes'!V109)=TRUE,'Primary endpoint outcomes'!V109,(IF(ISNUMBER('Primary endpoint outcomes'!Y109)=TRUE,'Primary endpoint outcomes'!Y109,0)))</f>
        <v>3.66</v>
      </c>
      <c r="M109" s="325">
        <f>IF(ISNUMBER('Primary endpoint outcomes'!W109)=TRUE,'Primary endpoint outcomes'!W109,(IF(ISNUMBER('Primary endpoint outcomes'!Z109)=TRUE,'Primary endpoint outcomes'!Z109,0)))</f>
        <v>149</v>
      </c>
      <c r="N109" s="326">
        <f>IF(ISNUMBER('Primary endpoint outcomes'!BC109)=TRUE,'Primary endpoint outcomes'!BC109,(IF(ISNUMBER('Primary endpoint outcomes'!BF109)=TRUE,'Primary endpoint outcomes'!BF109,0)))</f>
        <v>23.3</v>
      </c>
      <c r="O109" s="325">
        <f>IF(ISNUMBER('Primary endpoint outcomes'!BD109)=TRUE,'Primary endpoint outcomes'!BD109,(IF(ISNUMBER('Primary endpoint outcomes'!BG109)=TRUE,'Primary endpoint outcomes'!BG109,0)))</f>
        <v>3.51</v>
      </c>
      <c r="P109" s="325">
        <f>IF(ISNUMBER('Primary endpoint outcomes'!BE109)=TRUE,'Primary endpoint outcomes'!BE109,(IF(ISNUMBER('Primary endpoint outcomes'!BH109)=TRUE,'Primary endpoint outcomes'!BH109,0)))</f>
        <v>137</v>
      </c>
      <c r="Q109" s="326">
        <f>IF(ISNUMBER('Primary endpoint outcomes'!CK109)=TRUE,'Primary endpoint outcomes'!CK109,(IF(ISNUMBER('Primary endpoint outcomes'!CN109)=TRUE,'Primary endpoint outcomes'!CN109,0)))</f>
        <v>0</v>
      </c>
      <c r="R109" s="326">
        <f>IF(ISNUMBER('Primary endpoint outcomes'!CL109)=TRUE,'Primary endpoint outcomes'!CL109,(IF(ISNUMBER('Primary endpoint outcomes'!CO109)=TRUE,'Primary endpoint outcomes'!CO109,0)))</f>
        <v>0</v>
      </c>
      <c r="S109" s="325">
        <f>IF(ISNUMBER('Primary endpoint outcomes'!CM109)=TRUE,'Primary endpoint outcomes'!CM109,(IF(ISNUMBER('Primary endpoint outcomes'!CP109)=TRUE,'Primary endpoint outcomes'!CP109,0)))</f>
        <v>0</v>
      </c>
      <c r="T109" s="326">
        <f>IF(ISNUMBER('Primary endpoint outcomes'!DS109)=TRUE,'Primary endpoint outcomes'!DS109,(IF(ISNUMBER('Primary endpoint outcomes'!DV109)=TRUE,'Primary endpoint outcomes'!DV109,0)))</f>
        <v>0</v>
      </c>
      <c r="U109" s="326">
        <f>IF(ISNUMBER('Primary endpoint outcomes'!DT109)=TRUE,'Primary endpoint outcomes'!DT109,(IF(ISNUMBER('Primary endpoint outcomes'!DW109)=TRUE,'Primary endpoint outcomes'!DW109,0)))</f>
        <v>0</v>
      </c>
      <c r="V109" s="326">
        <f>IF(ISNUMBER('Primary endpoint outcomes'!DU109)=TRUE,'Primary endpoint outcomes'!DU109,(IF(ISNUMBER('Primary endpoint outcomes'!DX109)=TRUE,'Primary endpoint outcomes'!DX109,0)))</f>
        <v>0</v>
      </c>
      <c r="W109" s="326">
        <f>IF(ISNUMBER('Primary endpoint outcomes'!FA109)=TRUE,'Primary endpoint outcomes'!FA109,(IF(ISNUMBER('Primary endpoint outcomes'!FD109)=TRUE,'Primary endpoint outcomes'!FD109,0)))</f>
        <v>0</v>
      </c>
      <c r="X109" s="326">
        <f>IF(ISNUMBER('Primary endpoint outcomes'!FB109)=TRUE,'Primary endpoint outcomes'!FB109,(IF(ISNUMBER('Primary endpoint outcomes'!FE109)=TRUE,'Primary endpoint outcomes'!FE109,0)))</f>
        <v>0</v>
      </c>
      <c r="Y109" s="326">
        <f>IF(ISNUMBER('Primary endpoint outcomes'!FC109)=TRUE,'Primary endpoint outcomes'!FC109,(IF(ISNUMBER('Primary endpoint outcomes'!FF109)=TRUE,'Primary endpoint outcomes'!FF109,0)))</f>
        <v>0</v>
      </c>
      <c r="Z109" s="150"/>
      <c r="AA109" s="151">
        <f t="shared" si="57"/>
        <v>149</v>
      </c>
      <c r="AB109" s="153">
        <f t="shared" si="58"/>
        <v>148</v>
      </c>
      <c r="AC109" s="153">
        <f t="shared" si="59"/>
        <v>1982.5488000000003</v>
      </c>
      <c r="AD109" s="151">
        <f t="shared" si="60"/>
        <v>137</v>
      </c>
      <c r="AE109" s="153">
        <f t="shared" si="61"/>
        <v>136</v>
      </c>
      <c r="AF109" s="153">
        <f t="shared" si="62"/>
        <v>1675.5335999999998</v>
      </c>
      <c r="AG109" s="151">
        <f t="shared" si="63"/>
        <v>0</v>
      </c>
      <c r="AH109" s="153">
        <f t="shared" si="64"/>
        <v>-1</v>
      </c>
      <c r="AI109" s="153">
        <f t="shared" si="65"/>
        <v>0</v>
      </c>
      <c r="AJ109" s="151">
        <f t="shared" si="66"/>
        <v>0</v>
      </c>
      <c r="AK109" s="153">
        <f t="shared" si="67"/>
        <v>-1</v>
      </c>
      <c r="AL109" s="153">
        <f t="shared" si="68"/>
        <v>0</v>
      </c>
      <c r="AM109" s="151">
        <f t="shared" si="69"/>
        <v>0</v>
      </c>
      <c r="AN109" s="153">
        <f t="shared" si="70"/>
        <v>-1</v>
      </c>
      <c r="AO109" s="153">
        <f t="shared" si="71"/>
        <v>0</v>
      </c>
      <c r="AP109" s="153">
        <f t="shared" si="72"/>
        <v>284</v>
      </c>
      <c r="AQ109" s="153">
        <f t="shared" si="73"/>
        <v>3658.0824000000002</v>
      </c>
      <c r="AR109" s="153">
        <f t="shared" si="74"/>
        <v>23.3</v>
      </c>
      <c r="AS109" s="153">
        <f t="shared" si="75"/>
        <v>3.5889513553384806</v>
      </c>
      <c r="AT109" s="153">
        <f t="shared" si="76"/>
        <v>286</v>
      </c>
      <c r="AU109" s="16"/>
      <c r="AY109" s="65"/>
      <c r="AZ109" s="65"/>
    </row>
    <row r="110" spans="1:52" ht="15.75" x14ac:dyDescent="0.25">
      <c r="A110" s="152" t="str">
        <f>'Primary endpoint outcomes'!A110</f>
        <v>Clerc 1994</v>
      </c>
      <c r="B110" s="152" t="str">
        <f>CONCATENATE('Primary endpoint outcomes'!S110,'Primary endpoint outcomes'!T110)</f>
        <v>MADRS10</v>
      </c>
      <c r="C110" s="154">
        <f t="shared" si="49"/>
        <v>35.256716417910447</v>
      </c>
      <c r="D110" s="154">
        <f t="shared" si="50"/>
        <v>5</v>
      </c>
      <c r="E110" s="154">
        <f t="shared" si="51"/>
        <v>67</v>
      </c>
      <c r="F110" s="21" t="str">
        <f t="shared" si="52"/>
        <v>YES</v>
      </c>
      <c r="G110" s="21" t="str">
        <f t="shared" si="53"/>
        <v>NO</v>
      </c>
      <c r="H110" s="155">
        <f t="shared" si="54"/>
        <v>0.99599138452715041</v>
      </c>
      <c r="I110" s="155">
        <f t="shared" si="55"/>
        <v>4.008615472849586E-3</v>
      </c>
      <c r="J110" s="318">
        <f t="shared" si="56"/>
        <v>1</v>
      </c>
      <c r="K110" s="326">
        <f>IF(ISNUMBER('Primary endpoint outcomes'!U110)=TRUE,'Primary endpoint outcomes'!U110,(IF(ISNUMBER('Primary endpoint outcomes'!X110)=TRUE,'Primary endpoint outcomes'!X110,0)))</f>
        <v>34.799999999999997</v>
      </c>
      <c r="L110" s="326">
        <f>IF(ISNUMBER('Primary endpoint outcomes'!V110)=TRUE,'Primary endpoint outcomes'!V110,(IF(ISNUMBER('Primary endpoint outcomes'!Y110)=TRUE,'Primary endpoint outcomes'!Y110,0)))</f>
        <v>5</v>
      </c>
      <c r="M110" s="325">
        <f>IF(ISNUMBER('Primary endpoint outcomes'!W110)=TRUE,'Primary endpoint outcomes'!W110,(IF(ISNUMBER('Primary endpoint outcomes'!Z110)=TRUE,'Primary endpoint outcomes'!Z110,0)))</f>
        <v>33</v>
      </c>
      <c r="N110" s="326">
        <f>IF(ISNUMBER('Primary endpoint outcomes'!BC110)=TRUE,'Primary endpoint outcomes'!BC110,(IF(ISNUMBER('Primary endpoint outcomes'!BF110)=TRUE,'Primary endpoint outcomes'!BF110,0)))</f>
        <v>35.700000000000003</v>
      </c>
      <c r="O110" s="325">
        <f>IF(ISNUMBER('Primary endpoint outcomes'!BD110)=TRUE,'Primary endpoint outcomes'!BD110,(IF(ISNUMBER('Primary endpoint outcomes'!BG110)=TRUE,'Primary endpoint outcomes'!BG110,0)))</f>
        <v>5</v>
      </c>
      <c r="P110" s="325">
        <f>IF(ISNUMBER('Primary endpoint outcomes'!BE110)=TRUE,'Primary endpoint outcomes'!BE110,(IF(ISNUMBER('Primary endpoint outcomes'!BH110)=TRUE,'Primary endpoint outcomes'!BH110,0)))</f>
        <v>34</v>
      </c>
      <c r="Q110" s="326">
        <f>IF(ISNUMBER('Primary endpoint outcomes'!CK110)=TRUE,'Primary endpoint outcomes'!CK110,(IF(ISNUMBER('Primary endpoint outcomes'!CN110)=TRUE,'Primary endpoint outcomes'!CN110,0)))</f>
        <v>0</v>
      </c>
      <c r="R110" s="326">
        <f>IF(ISNUMBER('Primary endpoint outcomes'!CL110)=TRUE,'Primary endpoint outcomes'!CL110,(IF(ISNUMBER('Primary endpoint outcomes'!CO110)=TRUE,'Primary endpoint outcomes'!CO110,0)))</f>
        <v>0</v>
      </c>
      <c r="S110" s="325">
        <f>IF(ISNUMBER('Primary endpoint outcomes'!CM110)=TRUE,'Primary endpoint outcomes'!CM110,(IF(ISNUMBER('Primary endpoint outcomes'!CP110)=TRUE,'Primary endpoint outcomes'!CP110,0)))</f>
        <v>0</v>
      </c>
      <c r="T110" s="326">
        <f>IF(ISNUMBER('Primary endpoint outcomes'!DS110)=TRUE,'Primary endpoint outcomes'!DS110,(IF(ISNUMBER('Primary endpoint outcomes'!DV110)=TRUE,'Primary endpoint outcomes'!DV110,0)))</f>
        <v>0</v>
      </c>
      <c r="U110" s="326">
        <f>IF(ISNUMBER('Primary endpoint outcomes'!DT110)=TRUE,'Primary endpoint outcomes'!DT110,(IF(ISNUMBER('Primary endpoint outcomes'!DW110)=TRUE,'Primary endpoint outcomes'!DW110,0)))</f>
        <v>0</v>
      </c>
      <c r="V110" s="326">
        <f>IF(ISNUMBER('Primary endpoint outcomes'!DU110)=TRUE,'Primary endpoint outcomes'!DU110,(IF(ISNUMBER('Primary endpoint outcomes'!DX110)=TRUE,'Primary endpoint outcomes'!DX110,0)))</f>
        <v>0</v>
      </c>
      <c r="W110" s="326">
        <f>IF(ISNUMBER('Primary endpoint outcomes'!FA110)=TRUE,'Primary endpoint outcomes'!FA110,(IF(ISNUMBER('Primary endpoint outcomes'!FD110)=TRUE,'Primary endpoint outcomes'!FD110,0)))</f>
        <v>0</v>
      </c>
      <c r="X110" s="326">
        <f>IF(ISNUMBER('Primary endpoint outcomes'!FB110)=TRUE,'Primary endpoint outcomes'!FB110,(IF(ISNUMBER('Primary endpoint outcomes'!FE110)=TRUE,'Primary endpoint outcomes'!FE110,0)))</f>
        <v>0</v>
      </c>
      <c r="Y110" s="326">
        <f>IF(ISNUMBER('Primary endpoint outcomes'!FC110)=TRUE,'Primary endpoint outcomes'!FC110,(IF(ISNUMBER('Primary endpoint outcomes'!FF110)=TRUE,'Primary endpoint outcomes'!FF110,0)))</f>
        <v>0</v>
      </c>
      <c r="Z110" s="150"/>
      <c r="AA110" s="151">
        <f t="shared" si="57"/>
        <v>33</v>
      </c>
      <c r="AB110" s="153">
        <f t="shared" si="58"/>
        <v>32</v>
      </c>
      <c r="AC110" s="153">
        <f t="shared" si="59"/>
        <v>800</v>
      </c>
      <c r="AD110" s="151">
        <f t="shared" si="60"/>
        <v>34</v>
      </c>
      <c r="AE110" s="153">
        <f t="shared" si="61"/>
        <v>33</v>
      </c>
      <c r="AF110" s="153">
        <f t="shared" si="62"/>
        <v>825</v>
      </c>
      <c r="AG110" s="151">
        <f t="shared" si="63"/>
        <v>0</v>
      </c>
      <c r="AH110" s="153">
        <f t="shared" si="64"/>
        <v>-1</v>
      </c>
      <c r="AI110" s="153">
        <f t="shared" si="65"/>
        <v>0</v>
      </c>
      <c r="AJ110" s="151">
        <f t="shared" si="66"/>
        <v>0</v>
      </c>
      <c r="AK110" s="153">
        <f t="shared" si="67"/>
        <v>-1</v>
      </c>
      <c r="AL110" s="153">
        <f t="shared" si="68"/>
        <v>0</v>
      </c>
      <c r="AM110" s="151">
        <f t="shared" si="69"/>
        <v>0</v>
      </c>
      <c r="AN110" s="153">
        <f t="shared" si="70"/>
        <v>-1</v>
      </c>
      <c r="AO110" s="153">
        <f t="shared" si="71"/>
        <v>0</v>
      </c>
      <c r="AP110" s="153">
        <f t="shared" si="72"/>
        <v>65</v>
      </c>
      <c r="AQ110" s="153">
        <f t="shared" si="73"/>
        <v>1625</v>
      </c>
      <c r="AR110" s="153">
        <f t="shared" si="74"/>
        <v>35.256716417910447</v>
      </c>
      <c r="AS110" s="153">
        <f t="shared" si="75"/>
        <v>5</v>
      </c>
      <c r="AT110" s="153">
        <f t="shared" si="76"/>
        <v>67</v>
      </c>
      <c r="AU110" s="16"/>
      <c r="AY110" s="65"/>
      <c r="AZ110" s="65"/>
    </row>
    <row r="111" spans="1:52" ht="15.75" x14ac:dyDescent="0.25">
      <c r="A111" s="152" t="str">
        <f>'Primary endpoint outcomes'!A111</f>
        <v>Cohn 1984a</v>
      </c>
      <c r="B111" s="152" t="str">
        <f>CONCATENATE('Primary endpoint outcomes'!S111,'Primary endpoint outcomes'!T111)</f>
        <v>HAMD21</v>
      </c>
      <c r="C111" s="154">
        <f t="shared" si="49"/>
        <v>27.5</v>
      </c>
      <c r="D111" s="154">
        <f t="shared" si="50"/>
        <v>0</v>
      </c>
      <c r="E111" s="154">
        <f t="shared" si="51"/>
        <v>42</v>
      </c>
      <c r="F111" s="21" t="str">
        <f t="shared" si="52"/>
        <v>YES</v>
      </c>
      <c r="G111" s="21" t="str">
        <f t="shared" si="53"/>
        <v>NO</v>
      </c>
      <c r="H111" s="155" t="e">
        <f t="shared" si="54"/>
        <v>#NUM!</v>
      </c>
      <c r="I111" s="155" t="e">
        <f t="shared" si="55"/>
        <v>#NUM!</v>
      </c>
      <c r="J111" s="318">
        <f t="shared" si="56"/>
        <v>0</v>
      </c>
      <c r="K111" s="326">
        <f>IF(ISNUMBER('Primary endpoint outcomes'!U111)=TRUE,'Primary endpoint outcomes'!U111,(IF(ISNUMBER('Primary endpoint outcomes'!X111)=TRUE,'Primary endpoint outcomes'!X111,0)))</f>
        <v>27</v>
      </c>
      <c r="L111" s="326">
        <f>IF(ISNUMBER('Primary endpoint outcomes'!V111)=TRUE,'Primary endpoint outcomes'!V111,(IF(ISNUMBER('Primary endpoint outcomes'!Y111)=TRUE,'Primary endpoint outcomes'!Y111,0)))</f>
        <v>0</v>
      </c>
      <c r="M111" s="325">
        <f>IF(ISNUMBER('Primary endpoint outcomes'!W111)=TRUE,'Primary endpoint outcomes'!W111,(IF(ISNUMBER('Primary endpoint outcomes'!Z111)=TRUE,'Primary endpoint outcomes'!Z111,0)))</f>
        <v>21</v>
      </c>
      <c r="N111" s="326">
        <f>IF(ISNUMBER('Primary endpoint outcomes'!BC111)=TRUE,'Primary endpoint outcomes'!BC111,(IF(ISNUMBER('Primary endpoint outcomes'!BF111)=TRUE,'Primary endpoint outcomes'!BF111,0)))</f>
        <v>28</v>
      </c>
      <c r="O111" s="325">
        <f>IF(ISNUMBER('Primary endpoint outcomes'!BD111)=TRUE,'Primary endpoint outcomes'!BD111,(IF(ISNUMBER('Primary endpoint outcomes'!BG111)=TRUE,'Primary endpoint outcomes'!BG111,0)))</f>
        <v>0</v>
      </c>
      <c r="P111" s="325">
        <f>IF(ISNUMBER('Primary endpoint outcomes'!BE111)=TRUE,'Primary endpoint outcomes'!BE111,(IF(ISNUMBER('Primary endpoint outcomes'!BH111)=TRUE,'Primary endpoint outcomes'!BH111,0)))</f>
        <v>21</v>
      </c>
      <c r="Q111" s="326">
        <f>IF(ISNUMBER('Primary endpoint outcomes'!CK111)=TRUE,'Primary endpoint outcomes'!CK111,(IF(ISNUMBER('Primary endpoint outcomes'!CN111)=TRUE,'Primary endpoint outcomes'!CN111,0)))</f>
        <v>0</v>
      </c>
      <c r="R111" s="326">
        <f>IF(ISNUMBER('Primary endpoint outcomes'!CL111)=TRUE,'Primary endpoint outcomes'!CL111,(IF(ISNUMBER('Primary endpoint outcomes'!CO111)=TRUE,'Primary endpoint outcomes'!CO111,0)))</f>
        <v>0</v>
      </c>
      <c r="S111" s="325">
        <f>IF(ISNUMBER('Primary endpoint outcomes'!CM111)=TRUE,'Primary endpoint outcomes'!CM111,(IF(ISNUMBER('Primary endpoint outcomes'!CP111)=TRUE,'Primary endpoint outcomes'!CP111,0)))</f>
        <v>0</v>
      </c>
      <c r="T111" s="326">
        <f>IF(ISNUMBER('Primary endpoint outcomes'!DS111)=TRUE,'Primary endpoint outcomes'!DS111,(IF(ISNUMBER('Primary endpoint outcomes'!DV111)=TRUE,'Primary endpoint outcomes'!DV111,0)))</f>
        <v>0</v>
      </c>
      <c r="U111" s="326">
        <f>IF(ISNUMBER('Primary endpoint outcomes'!DT111)=TRUE,'Primary endpoint outcomes'!DT111,(IF(ISNUMBER('Primary endpoint outcomes'!DW111)=TRUE,'Primary endpoint outcomes'!DW111,0)))</f>
        <v>0</v>
      </c>
      <c r="V111" s="326">
        <f>IF(ISNUMBER('Primary endpoint outcomes'!DU111)=TRUE,'Primary endpoint outcomes'!DU111,(IF(ISNUMBER('Primary endpoint outcomes'!DX111)=TRUE,'Primary endpoint outcomes'!DX111,0)))</f>
        <v>0</v>
      </c>
      <c r="W111" s="326">
        <f>IF(ISNUMBER('Primary endpoint outcomes'!FA111)=TRUE,'Primary endpoint outcomes'!FA111,(IF(ISNUMBER('Primary endpoint outcomes'!FD111)=TRUE,'Primary endpoint outcomes'!FD111,0)))</f>
        <v>0</v>
      </c>
      <c r="X111" s="326">
        <f>IF(ISNUMBER('Primary endpoint outcomes'!FB111)=TRUE,'Primary endpoint outcomes'!FB111,(IF(ISNUMBER('Primary endpoint outcomes'!FE111)=TRUE,'Primary endpoint outcomes'!FE111,0)))</f>
        <v>0</v>
      </c>
      <c r="Y111" s="326">
        <f>IF(ISNUMBER('Primary endpoint outcomes'!FC111)=TRUE,'Primary endpoint outcomes'!FC111,(IF(ISNUMBER('Primary endpoint outcomes'!FF111)=TRUE,'Primary endpoint outcomes'!FF111,0)))</f>
        <v>0</v>
      </c>
      <c r="Z111" s="150"/>
      <c r="AA111" s="151">
        <f t="shared" si="57"/>
        <v>21</v>
      </c>
      <c r="AB111" s="153">
        <f t="shared" si="58"/>
        <v>20</v>
      </c>
      <c r="AC111" s="153">
        <f t="shared" si="59"/>
        <v>0</v>
      </c>
      <c r="AD111" s="151">
        <f t="shared" si="60"/>
        <v>21</v>
      </c>
      <c r="AE111" s="153">
        <f t="shared" si="61"/>
        <v>20</v>
      </c>
      <c r="AF111" s="153">
        <f t="shared" si="62"/>
        <v>0</v>
      </c>
      <c r="AG111" s="151">
        <f t="shared" si="63"/>
        <v>0</v>
      </c>
      <c r="AH111" s="153">
        <f t="shared" si="64"/>
        <v>-1</v>
      </c>
      <c r="AI111" s="153">
        <f t="shared" si="65"/>
        <v>0</v>
      </c>
      <c r="AJ111" s="151">
        <f t="shared" si="66"/>
        <v>0</v>
      </c>
      <c r="AK111" s="153">
        <f t="shared" si="67"/>
        <v>-1</v>
      </c>
      <c r="AL111" s="153">
        <f t="shared" si="68"/>
        <v>0</v>
      </c>
      <c r="AM111" s="151">
        <f t="shared" si="69"/>
        <v>0</v>
      </c>
      <c r="AN111" s="153">
        <f t="shared" si="70"/>
        <v>-1</v>
      </c>
      <c r="AO111" s="153">
        <f t="shared" si="71"/>
        <v>0</v>
      </c>
      <c r="AP111" s="153">
        <f t="shared" si="72"/>
        <v>40</v>
      </c>
      <c r="AQ111" s="153">
        <f t="shared" si="73"/>
        <v>0</v>
      </c>
      <c r="AR111" s="153">
        <f t="shared" si="74"/>
        <v>27.5</v>
      </c>
      <c r="AS111" s="153">
        <f t="shared" si="75"/>
        <v>0</v>
      </c>
      <c r="AT111" s="153">
        <f t="shared" si="76"/>
        <v>42</v>
      </c>
      <c r="AU111" s="16"/>
      <c r="AY111" s="65"/>
      <c r="AZ111" s="65"/>
    </row>
    <row r="112" spans="1:52" ht="15.75" x14ac:dyDescent="0.25">
      <c r="A112" s="152" t="str">
        <f>'Primary endpoint outcomes'!A112</f>
        <v>Cohn 1984b</v>
      </c>
      <c r="B112" s="152" t="str">
        <f>CONCATENATE('Primary endpoint outcomes'!S112,'Primary endpoint outcomes'!T112)</f>
        <v>HAMD17</v>
      </c>
      <c r="C112" s="154" t="e">
        <f t="shared" si="49"/>
        <v>#DIV/0!</v>
      </c>
      <c r="D112" s="154" t="e">
        <f t="shared" si="50"/>
        <v>#DIV/0!</v>
      </c>
      <c r="E112" s="154">
        <f t="shared" si="51"/>
        <v>0</v>
      </c>
      <c r="F112" s="21" t="e">
        <f t="shared" si="52"/>
        <v>#DIV/0!</v>
      </c>
      <c r="G112" s="21" t="e">
        <f t="shared" si="53"/>
        <v>#DIV/0!</v>
      </c>
      <c r="H112" s="155" t="e">
        <f t="shared" si="54"/>
        <v>#DIV/0!</v>
      </c>
      <c r="I112" s="155" t="e">
        <f t="shared" si="55"/>
        <v>#DIV/0!</v>
      </c>
      <c r="J112" s="318">
        <f t="shared" si="56"/>
        <v>0</v>
      </c>
      <c r="K112" s="326">
        <f>IF(ISNUMBER('Primary endpoint outcomes'!U112)=TRUE,'Primary endpoint outcomes'!U112,(IF(ISNUMBER('Primary endpoint outcomes'!X112)=TRUE,'Primary endpoint outcomes'!X112,0)))</f>
        <v>0</v>
      </c>
      <c r="L112" s="326">
        <f>IF(ISNUMBER('Primary endpoint outcomes'!V112)=TRUE,'Primary endpoint outcomes'!V112,(IF(ISNUMBER('Primary endpoint outcomes'!Y112)=TRUE,'Primary endpoint outcomes'!Y112,0)))</f>
        <v>0</v>
      </c>
      <c r="M112" s="325">
        <f>IF(ISNUMBER('Primary endpoint outcomes'!W112)=TRUE,'Primary endpoint outcomes'!W112,(IF(ISNUMBER('Primary endpoint outcomes'!Z112)=TRUE,'Primary endpoint outcomes'!Z112,0)))</f>
        <v>0</v>
      </c>
      <c r="N112" s="326">
        <f>IF(ISNUMBER('Primary endpoint outcomes'!BC112)=TRUE,'Primary endpoint outcomes'!BC112,(IF(ISNUMBER('Primary endpoint outcomes'!BF112)=TRUE,'Primary endpoint outcomes'!BF112,0)))</f>
        <v>0</v>
      </c>
      <c r="O112" s="325">
        <f>IF(ISNUMBER('Primary endpoint outcomes'!BD112)=TRUE,'Primary endpoint outcomes'!BD112,(IF(ISNUMBER('Primary endpoint outcomes'!BG112)=TRUE,'Primary endpoint outcomes'!BG112,0)))</f>
        <v>0</v>
      </c>
      <c r="P112" s="325">
        <f>IF(ISNUMBER('Primary endpoint outcomes'!BE112)=TRUE,'Primary endpoint outcomes'!BE112,(IF(ISNUMBER('Primary endpoint outcomes'!BH112)=TRUE,'Primary endpoint outcomes'!BH112,0)))</f>
        <v>0</v>
      </c>
      <c r="Q112" s="326">
        <f>IF(ISNUMBER('Primary endpoint outcomes'!CK112)=TRUE,'Primary endpoint outcomes'!CK112,(IF(ISNUMBER('Primary endpoint outcomes'!CN112)=TRUE,'Primary endpoint outcomes'!CN112,0)))</f>
        <v>0</v>
      </c>
      <c r="R112" s="326">
        <f>IF(ISNUMBER('Primary endpoint outcomes'!CL112)=TRUE,'Primary endpoint outcomes'!CL112,(IF(ISNUMBER('Primary endpoint outcomes'!CO112)=TRUE,'Primary endpoint outcomes'!CO112,0)))</f>
        <v>0</v>
      </c>
      <c r="S112" s="325">
        <f>IF(ISNUMBER('Primary endpoint outcomes'!CM112)=TRUE,'Primary endpoint outcomes'!CM112,(IF(ISNUMBER('Primary endpoint outcomes'!CP112)=TRUE,'Primary endpoint outcomes'!CP112,0)))</f>
        <v>0</v>
      </c>
      <c r="T112" s="326">
        <f>IF(ISNUMBER('Primary endpoint outcomes'!DS112)=TRUE,'Primary endpoint outcomes'!DS112,(IF(ISNUMBER('Primary endpoint outcomes'!DV112)=TRUE,'Primary endpoint outcomes'!DV112,0)))</f>
        <v>0</v>
      </c>
      <c r="U112" s="326">
        <f>IF(ISNUMBER('Primary endpoint outcomes'!DT112)=TRUE,'Primary endpoint outcomes'!DT112,(IF(ISNUMBER('Primary endpoint outcomes'!DW112)=TRUE,'Primary endpoint outcomes'!DW112,0)))</f>
        <v>0</v>
      </c>
      <c r="V112" s="326">
        <f>IF(ISNUMBER('Primary endpoint outcomes'!DU112)=TRUE,'Primary endpoint outcomes'!DU112,(IF(ISNUMBER('Primary endpoint outcomes'!DX112)=TRUE,'Primary endpoint outcomes'!DX112,0)))</f>
        <v>0</v>
      </c>
      <c r="W112" s="326">
        <f>IF(ISNUMBER('Primary endpoint outcomes'!FA112)=TRUE,'Primary endpoint outcomes'!FA112,(IF(ISNUMBER('Primary endpoint outcomes'!FD112)=TRUE,'Primary endpoint outcomes'!FD112,0)))</f>
        <v>0</v>
      </c>
      <c r="X112" s="326">
        <f>IF(ISNUMBER('Primary endpoint outcomes'!FB112)=TRUE,'Primary endpoint outcomes'!FB112,(IF(ISNUMBER('Primary endpoint outcomes'!FE112)=TRUE,'Primary endpoint outcomes'!FE112,0)))</f>
        <v>0</v>
      </c>
      <c r="Y112" s="326">
        <f>IF(ISNUMBER('Primary endpoint outcomes'!FC112)=TRUE,'Primary endpoint outcomes'!FC112,(IF(ISNUMBER('Primary endpoint outcomes'!FF112)=TRUE,'Primary endpoint outcomes'!FF112,0)))</f>
        <v>0</v>
      </c>
      <c r="Z112" s="150"/>
      <c r="AA112" s="151">
        <f t="shared" si="57"/>
        <v>0</v>
      </c>
      <c r="AB112" s="153">
        <f t="shared" si="58"/>
        <v>-1</v>
      </c>
      <c r="AC112" s="153">
        <f t="shared" si="59"/>
        <v>0</v>
      </c>
      <c r="AD112" s="151">
        <f t="shared" si="60"/>
        <v>0</v>
      </c>
      <c r="AE112" s="153">
        <f t="shared" si="61"/>
        <v>-1</v>
      </c>
      <c r="AF112" s="153">
        <f t="shared" si="62"/>
        <v>0</v>
      </c>
      <c r="AG112" s="151">
        <f t="shared" si="63"/>
        <v>0</v>
      </c>
      <c r="AH112" s="153">
        <f t="shared" si="64"/>
        <v>-1</v>
      </c>
      <c r="AI112" s="153">
        <f t="shared" si="65"/>
        <v>0</v>
      </c>
      <c r="AJ112" s="151">
        <f t="shared" si="66"/>
        <v>0</v>
      </c>
      <c r="AK112" s="153">
        <f t="shared" si="67"/>
        <v>-1</v>
      </c>
      <c r="AL112" s="153">
        <f t="shared" si="68"/>
        <v>0</v>
      </c>
      <c r="AM112" s="151">
        <f t="shared" si="69"/>
        <v>0</v>
      </c>
      <c r="AN112" s="153">
        <f t="shared" si="70"/>
        <v>-1</v>
      </c>
      <c r="AO112" s="153">
        <f t="shared" si="71"/>
        <v>0</v>
      </c>
      <c r="AP112" s="153" t="b">
        <f t="shared" si="72"/>
        <v>0</v>
      </c>
      <c r="AQ112" s="153">
        <f t="shared" si="73"/>
        <v>0</v>
      </c>
      <c r="AR112" s="153" t="e">
        <f t="shared" si="74"/>
        <v>#DIV/0!</v>
      </c>
      <c r="AS112" s="153" t="e">
        <f t="shared" si="75"/>
        <v>#DIV/0!</v>
      </c>
      <c r="AT112" s="153">
        <f t="shared" si="76"/>
        <v>0</v>
      </c>
      <c r="AU112" s="16"/>
      <c r="AY112" s="65"/>
      <c r="AZ112" s="65"/>
    </row>
    <row r="113" spans="1:52" ht="15.75" x14ac:dyDescent="0.25">
      <c r="A113" s="152" t="str">
        <f>'Primary endpoint outcomes'!A113</f>
        <v>Cohn 1990b</v>
      </c>
      <c r="B113" s="152" t="str">
        <f>CONCATENATE('Primary endpoint outcomes'!S113,'Primary endpoint outcomes'!T113)</f>
        <v>HAMD17</v>
      </c>
      <c r="C113" s="154">
        <f t="shared" si="49"/>
        <v>24.21891891891892</v>
      </c>
      <c r="D113" s="154">
        <f t="shared" si="50"/>
        <v>0</v>
      </c>
      <c r="E113" s="154">
        <f t="shared" si="51"/>
        <v>185</v>
      </c>
      <c r="F113" s="21" t="str">
        <f t="shared" si="52"/>
        <v>YES</v>
      </c>
      <c r="G113" s="21" t="str">
        <f t="shared" si="53"/>
        <v>NO</v>
      </c>
      <c r="H113" s="155" t="e">
        <f t="shared" si="54"/>
        <v>#NUM!</v>
      </c>
      <c r="I113" s="155" t="e">
        <f t="shared" si="55"/>
        <v>#NUM!</v>
      </c>
      <c r="J113" s="318">
        <f t="shared" si="56"/>
        <v>0</v>
      </c>
      <c r="K113" s="326">
        <f>IF(ISNUMBER('Primary endpoint outcomes'!U113)=TRUE,'Primary endpoint outcomes'!U113,(IF(ISNUMBER('Primary endpoint outcomes'!X113)=TRUE,'Primary endpoint outcomes'!X113,0)))</f>
        <v>23.7</v>
      </c>
      <c r="L113" s="326">
        <f>IF(ISNUMBER('Primary endpoint outcomes'!V113)=TRUE,'Primary endpoint outcomes'!V113,(IF(ISNUMBER('Primary endpoint outcomes'!Y113)=TRUE,'Primary endpoint outcomes'!Y113,0)))</f>
        <v>0</v>
      </c>
      <c r="M113" s="325">
        <f>IF(ISNUMBER('Primary endpoint outcomes'!W113)=TRUE,'Primary endpoint outcomes'!W113,(IF(ISNUMBER('Primary endpoint outcomes'!Z113)=TRUE,'Primary endpoint outcomes'!Z113,0)))</f>
        <v>121</v>
      </c>
      <c r="N113" s="326">
        <f>IF(ISNUMBER('Primary endpoint outcomes'!BC113)=TRUE,'Primary endpoint outcomes'!BC113,(IF(ISNUMBER('Primary endpoint outcomes'!BF113)=TRUE,'Primary endpoint outcomes'!BF113,0)))</f>
        <v>25.2</v>
      </c>
      <c r="O113" s="325">
        <f>IF(ISNUMBER('Primary endpoint outcomes'!BD113)=TRUE,'Primary endpoint outcomes'!BD113,(IF(ISNUMBER('Primary endpoint outcomes'!BG113)=TRUE,'Primary endpoint outcomes'!BG113,0)))</f>
        <v>0</v>
      </c>
      <c r="P113" s="325">
        <f>IF(ISNUMBER('Primary endpoint outcomes'!BE113)=TRUE,'Primary endpoint outcomes'!BE113,(IF(ISNUMBER('Primary endpoint outcomes'!BH113)=TRUE,'Primary endpoint outcomes'!BH113,0)))</f>
        <v>64</v>
      </c>
      <c r="Q113" s="326">
        <f>IF(ISNUMBER('Primary endpoint outcomes'!CK113)=TRUE,'Primary endpoint outcomes'!CK113,(IF(ISNUMBER('Primary endpoint outcomes'!CN113)=TRUE,'Primary endpoint outcomes'!CN113,0)))</f>
        <v>0</v>
      </c>
      <c r="R113" s="326">
        <f>IF(ISNUMBER('Primary endpoint outcomes'!CL113)=TRUE,'Primary endpoint outcomes'!CL113,(IF(ISNUMBER('Primary endpoint outcomes'!CO113)=TRUE,'Primary endpoint outcomes'!CO113,0)))</f>
        <v>0</v>
      </c>
      <c r="S113" s="325">
        <f>IF(ISNUMBER('Primary endpoint outcomes'!CM113)=TRUE,'Primary endpoint outcomes'!CM113,(IF(ISNUMBER('Primary endpoint outcomes'!CP113)=TRUE,'Primary endpoint outcomes'!CP113,0)))</f>
        <v>0</v>
      </c>
      <c r="T113" s="326">
        <f>IF(ISNUMBER('Primary endpoint outcomes'!DS113)=TRUE,'Primary endpoint outcomes'!DS113,(IF(ISNUMBER('Primary endpoint outcomes'!DV113)=TRUE,'Primary endpoint outcomes'!DV113,0)))</f>
        <v>0</v>
      </c>
      <c r="U113" s="326">
        <f>IF(ISNUMBER('Primary endpoint outcomes'!DT113)=TRUE,'Primary endpoint outcomes'!DT113,(IF(ISNUMBER('Primary endpoint outcomes'!DW113)=TRUE,'Primary endpoint outcomes'!DW113,0)))</f>
        <v>0</v>
      </c>
      <c r="V113" s="326">
        <f>IF(ISNUMBER('Primary endpoint outcomes'!DU113)=TRUE,'Primary endpoint outcomes'!DU113,(IF(ISNUMBER('Primary endpoint outcomes'!DX113)=TRUE,'Primary endpoint outcomes'!DX113,0)))</f>
        <v>0</v>
      </c>
      <c r="W113" s="326">
        <f>IF(ISNUMBER('Primary endpoint outcomes'!FA113)=TRUE,'Primary endpoint outcomes'!FA113,(IF(ISNUMBER('Primary endpoint outcomes'!FD113)=TRUE,'Primary endpoint outcomes'!FD113,0)))</f>
        <v>0</v>
      </c>
      <c r="X113" s="326">
        <f>IF(ISNUMBER('Primary endpoint outcomes'!FB113)=TRUE,'Primary endpoint outcomes'!FB113,(IF(ISNUMBER('Primary endpoint outcomes'!FE113)=TRUE,'Primary endpoint outcomes'!FE113,0)))</f>
        <v>0</v>
      </c>
      <c r="Y113" s="326">
        <f>IF(ISNUMBER('Primary endpoint outcomes'!FC113)=TRUE,'Primary endpoint outcomes'!FC113,(IF(ISNUMBER('Primary endpoint outcomes'!FF113)=TRUE,'Primary endpoint outcomes'!FF113,0)))</f>
        <v>0</v>
      </c>
      <c r="Z113" s="150"/>
      <c r="AA113" s="151">
        <f t="shared" si="57"/>
        <v>121</v>
      </c>
      <c r="AB113" s="153">
        <f t="shared" si="58"/>
        <v>120</v>
      </c>
      <c r="AC113" s="153">
        <f t="shared" si="59"/>
        <v>0</v>
      </c>
      <c r="AD113" s="151">
        <f t="shared" si="60"/>
        <v>64</v>
      </c>
      <c r="AE113" s="153">
        <f t="shared" si="61"/>
        <v>63</v>
      </c>
      <c r="AF113" s="153">
        <f t="shared" si="62"/>
        <v>0</v>
      </c>
      <c r="AG113" s="151">
        <f t="shared" si="63"/>
        <v>0</v>
      </c>
      <c r="AH113" s="153">
        <f t="shared" si="64"/>
        <v>-1</v>
      </c>
      <c r="AI113" s="153">
        <f t="shared" si="65"/>
        <v>0</v>
      </c>
      <c r="AJ113" s="151">
        <f t="shared" si="66"/>
        <v>0</v>
      </c>
      <c r="AK113" s="153">
        <f t="shared" si="67"/>
        <v>-1</v>
      </c>
      <c r="AL113" s="153">
        <f t="shared" si="68"/>
        <v>0</v>
      </c>
      <c r="AM113" s="151">
        <f t="shared" si="69"/>
        <v>0</v>
      </c>
      <c r="AN113" s="153">
        <f t="shared" si="70"/>
        <v>-1</v>
      </c>
      <c r="AO113" s="153">
        <f t="shared" si="71"/>
        <v>0</v>
      </c>
      <c r="AP113" s="153">
        <f t="shared" si="72"/>
        <v>183</v>
      </c>
      <c r="AQ113" s="153">
        <f t="shared" si="73"/>
        <v>0</v>
      </c>
      <c r="AR113" s="153">
        <f t="shared" si="74"/>
        <v>24.21891891891892</v>
      </c>
      <c r="AS113" s="153">
        <f t="shared" si="75"/>
        <v>0</v>
      </c>
      <c r="AT113" s="153">
        <f t="shared" si="76"/>
        <v>185</v>
      </c>
      <c r="AU113" s="16"/>
      <c r="AY113" s="65"/>
      <c r="AZ113" s="65"/>
    </row>
    <row r="114" spans="1:52" ht="15.75" x14ac:dyDescent="0.25">
      <c r="A114" s="152" t="str">
        <f>'Primary endpoint outcomes'!A114</f>
        <v>Cohn 1996</v>
      </c>
      <c r="B114" s="152" t="str">
        <f>CONCATENATE('Primary endpoint outcomes'!S114,'Primary endpoint outcomes'!T114)</f>
        <v>HAMD17</v>
      </c>
      <c r="C114" s="154">
        <f t="shared" si="49"/>
        <v>23.494999999999997</v>
      </c>
      <c r="D114" s="154">
        <f t="shared" si="50"/>
        <v>0</v>
      </c>
      <c r="E114" s="154">
        <f t="shared" si="51"/>
        <v>80</v>
      </c>
      <c r="F114" s="21" t="str">
        <f t="shared" si="52"/>
        <v>YES</v>
      </c>
      <c r="G114" s="21" t="str">
        <f t="shared" si="53"/>
        <v>NO</v>
      </c>
      <c r="H114" s="155" t="e">
        <f t="shared" si="54"/>
        <v>#NUM!</v>
      </c>
      <c r="I114" s="155" t="e">
        <f t="shared" si="55"/>
        <v>#NUM!</v>
      </c>
      <c r="J114" s="318">
        <f t="shared" si="56"/>
        <v>0</v>
      </c>
      <c r="K114" s="326">
        <f>IF(ISNUMBER('Primary endpoint outcomes'!U114)=TRUE,'Primary endpoint outcomes'!U114,(IF(ISNUMBER('Primary endpoint outcomes'!X114)=TRUE,'Primary endpoint outcomes'!X114,0)))</f>
        <v>23.6</v>
      </c>
      <c r="L114" s="326">
        <f>IF(ISNUMBER('Primary endpoint outcomes'!V114)=TRUE,'Primary endpoint outcomes'!V114,(IF(ISNUMBER('Primary endpoint outcomes'!Y114)=TRUE,'Primary endpoint outcomes'!Y114,0)))</f>
        <v>0</v>
      </c>
      <c r="M114" s="325">
        <f>IF(ISNUMBER('Primary endpoint outcomes'!W114)=TRUE,'Primary endpoint outcomes'!W114,(IF(ISNUMBER('Primary endpoint outcomes'!Z114)=TRUE,'Primary endpoint outcomes'!Z114,0)))</f>
        <v>38</v>
      </c>
      <c r="N114" s="326">
        <f>IF(ISNUMBER('Primary endpoint outcomes'!BC114)=TRUE,'Primary endpoint outcomes'!BC114,(IF(ISNUMBER('Primary endpoint outcomes'!BF114)=TRUE,'Primary endpoint outcomes'!BF114,0)))</f>
        <v>23.4</v>
      </c>
      <c r="O114" s="325">
        <f>IF(ISNUMBER('Primary endpoint outcomes'!BD114)=TRUE,'Primary endpoint outcomes'!BD114,(IF(ISNUMBER('Primary endpoint outcomes'!BG114)=TRUE,'Primary endpoint outcomes'!BG114,0)))</f>
        <v>0</v>
      </c>
      <c r="P114" s="325">
        <f>IF(ISNUMBER('Primary endpoint outcomes'!BE114)=TRUE,'Primary endpoint outcomes'!BE114,(IF(ISNUMBER('Primary endpoint outcomes'!BH114)=TRUE,'Primary endpoint outcomes'!BH114,0)))</f>
        <v>42</v>
      </c>
      <c r="Q114" s="326">
        <f>IF(ISNUMBER('Primary endpoint outcomes'!CK114)=TRUE,'Primary endpoint outcomes'!CK114,(IF(ISNUMBER('Primary endpoint outcomes'!CN114)=TRUE,'Primary endpoint outcomes'!CN114,0)))</f>
        <v>0</v>
      </c>
      <c r="R114" s="326">
        <f>IF(ISNUMBER('Primary endpoint outcomes'!CL114)=TRUE,'Primary endpoint outcomes'!CL114,(IF(ISNUMBER('Primary endpoint outcomes'!CO114)=TRUE,'Primary endpoint outcomes'!CO114,0)))</f>
        <v>0</v>
      </c>
      <c r="S114" s="325">
        <f>IF(ISNUMBER('Primary endpoint outcomes'!CM114)=TRUE,'Primary endpoint outcomes'!CM114,(IF(ISNUMBER('Primary endpoint outcomes'!CP114)=TRUE,'Primary endpoint outcomes'!CP114,0)))</f>
        <v>0</v>
      </c>
      <c r="T114" s="326">
        <f>IF(ISNUMBER('Primary endpoint outcomes'!DS114)=TRUE,'Primary endpoint outcomes'!DS114,(IF(ISNUMBER('Primary endpoint outcomes'!DV114)=TRUE,'Primary endpoint outcomes'!DV114,0)))</f>
        <v>0</v>
      </c>
      <c r="U114" s="326">
        <f>IF(ISNUMBER('Primary endpoint outcomes'!DT114)=TRUE,'Primary endpoint outcomes'!DT114,(IF(ISNUMBER('Primary endpoint outcomes'!DW114)=TRUE,'Primary endpoint outcomes'!DW114,0)))</f>
        <v>0</v>
      </c>
      <c r="V114" s="326">
        <f>IF(ISNUMBER('Primary endpoint outcomes'!DU114)=TRUE,'Primary endpoint outcomes'!DU114,(IF(ISNUMBER('Primary endpoint outcomes'!DX114)=TRUE,'Primary endpoint outcomes'!DX114,0)))</f>
        <v>0</v>
      </c>
      <c r="W114" s="326">
        <f>IF(ISNUMBER('Primary endpoint outcomes'!FA114)=TRUE,'Primary endpoint outcomes'!FA114,(IF(ISNUMBER('Primary endpoint outcomes'!FD114)=TRUE,'Primary endpoint outcomes'!FD114,0)))</f>
        <v>0</v>
      </c>
      <c r="X114" s="326">
        <f>IF(ISNUMBER('Primary endpoint outcomes'!FB114)=TRUE,'Primary endpoint outcomes'!FB114,(IF(ISNUMBER('Primary endpoint outcomes'!FE114)=TRUE,'Primary endpoint outcomes'!FE114,0)))</f>
        <v>0</v>
      </c>
      <c r="Y114" s="326">
        <f>IF(ISNUMBER('Primary endpoint outcomes'!FC114)=TRUE,'Primary endpoint outcomes'!FC114,(IF(ISNUMBER('Primary endpoint outcomes'!FF114)=TRUE,'Primary endpoint outcomes'!FF114,0)))</f>
        <v>0</v>
      </c>
      <c r="Z114" s="150"/>
      <c r="AA114" s="151">
        <f t="shared" si="57"/>
        <v>38</v>
      </c>
      <c r="AB114" s="153">
        <f t="shared" si="58"/>
        <v>37</v>
      </c>
      <c r="AC114" s="153">
        <f t="shared" si="59"/>
        <v>0</v>
      </c>
      <c r="AD114" s="151">
        <f t="shared" si="60"/>
        <v>42</v>
      </c>
      <c r="AE114" s="153">
        <f t="shared" si="61"/>
        <v>41</v>
      </c>
      <c r="AF114" s="153">
        <f t="shared" si="62"/>
        <v>0</v>
      </c>
      <c r="AG114" s="151">
        <f t="shared" si="63"/>
        <v>0</v>
      </c>
      <c r="AH114" s="153">
        <f t="shared" si="64"/>
        <v>-1</v>
      </c>
      <c r="AI114" s="153">
        <f t="shared" si="65"/>
        <v>0</v>
      </c>
      <c r="AJ114" s="151">
        <f t="shared" si="66"/>
        <v>0</v>
      </c>
      <c r="AK114" s="153">
        <f t="shared" si="67"/>
        <v>-1</v>
      </c>
      <c r="AL114" s="153">
        <f t="shared" si="68"/>
        <v>0</v>
      </c>
      <c r="AM114" s="151">
        <f t="shared" si="69"/>
        <v>0</v>
      </c>
      <c r="AN114" s="153">
        <f t="shared" si="70"/>
        <v>-1</v>
      </c>
      <c r="AO114" s="153">
        <f t="shared" si="71"/>
        <v>0</v>
      </c>
      <c r="AP114" s="153">
        <f t="shared" si="72"/>
        <v>78</v>
      </c>
      <c r="AQ114" s="153">
        <f t="shared" si="73"/>
        <v>0</v>
      </c>
      <c r="AR114" s="153">
        <f t="shared" si="74"/>
        <v>23.494999999999997</v>
      </c>
      <c r="AS114" s="153">
        <f t="shared" si="75"/>
        <v>0</v>
      </c>
      <c r="AT114" s="153">
        <f t="shared" si="76"/>
        <v>80</v>
      </c>
      <c r="AU114" s="16"/>
      <c r="AY114" s="65"/>
      <c r="AZ114" s="65"/>
    </row>
    <row r="115" spans="1:52" ht="15.75" x14ac:dyDescent="0.25">
      <c r="A115" s="152" t="str">
        <f>'Primary endpoint outcomes'!A115</f>
        <v>Coleman 2001</v>
      </c>
      <c r="B115" s="152" t="str">
        <f>CONCATENATE('Primary endpoint outcomes'!S115,'Primary endpoint outcomes'!T115)</f>
        <v>HAMD21</v>
      </c>
      <c r="C115" s="154">
        <f t="shared" si="49"/>
        <v>24.45017182130584</v>
      </c>
      <c r="D115" s="154">
        <f t="shared" si="50"/>
        <v>0</v>
      </c>
      <c r="E115" s="154">
        <f t="shared" si="51"/>
        <v>291</v>
      </c>
      <c r="F115" s="21" t="str">
        <f t="shared" si="52"/>
        <v>YES</v>
      </c>
      <c r="G115" s="21" t="str">
        <f t="shared" si="53"/>
        <v>NO</v>
      </c>
      <c r="H115" s="155" t="e">
        <f t="shared" si="54"/>
        <v>#NUM!</v>
      </c>
      <c r="I115" s="155" t="e">
        <f t="shared" si="55"/>
        <v>#NUM!</v>
      </c>
      <c r="J115" s="318">
        <f t="shared" si="56"/>
        <v>0</v>
      </c>
      <c r="K115" s="326">
        <f>IF(ISNUMBER('Primary endpoint outcomes'!U115)=TRUE,'Primary endpoint outcomes'!U115,(IF(ISNUMBER('Primary endpoint outcomes'!X115)=TRUE,'Primary endpoint outcomes'!X115,0)))</f>
        <v>24.5</v>
      </c>
      <c r="L115" s="326">
        <f>IF(ISNUMBER('Primary endpoint outcomes'!V115)=TRUE,'Primary endpoint outcomes'!V115,(IF(ISNUMBER('Primary endpoint outcomes'!Y115)=TRUE,'Primary endpoint outcomes'!Y115,0)))</f>
        <v>0</v>
      </c>
      <c r="M115" s="325">
        <f>IF(ISNUMBER('Primary endpoint outcomes'!W115)=TRUE,'Primary endpoint outcomes'!W115,(IF(ISNUMBER('Primary endpoint outcomes'!Z115)=TRUE,'Primary endpoint outcomes'!Z115,0)))</f>
        <v>146</v>
      </c>
      <c r="N115" s="326">
        <f>IF(ISNUMBER('Primary endpoint outcomes'!BC115)=TRUE,'Primary endpoint outcomes'!BC115,(IF(ISNUMBER('Primary endpoint outcomes'!BF115)=TRUE,'Primary endpoint outcomes'!BF115,0)))</f>
        <v>24.4</v>
      </c>
      <c r="O115" s="325">
        <f>IF(ISNUMBER('Primary endpoint outcomes'!BD115)=TRUE,'Primary endpoint outcomes'!BD115,(IF(ISNUMBER('Primary endpoint outcomes'!BG115)=TRUE,'Primary endpoint outcomes'!BG115,0)))</f>
        <v>0</v>
      </c>
      <c r="P115" s="325">
        <f>IF(ISNUMBER('Primary endpoint outcomes'!BE115)=TRUE,'Primary endpoint outcomes'!BE115,(IF(ISNUMBER('Primary endpoint outcomes'!BH115)=TRUE,'Primary endpoint outcomes'!BH115,0)))</f>
        <v>145</v>
      </c>
      <c r="Q115" s="326">
        <f>IF(ISNUMBER('Primary endpoint outcomes'!CK115)=TRUE,'Primary endpoint outcomes'!CK115,(IF(ISNUMBER('Primary endpoint outcomes'!CN115)=TRUE,'Primary endpoint outcomes'!CN115,0)))</f>
        <v>0</v>
      </c>
      <c r="R115" s="326">
        <f>IF(ISNUMBER('Primary endpoint outcomes'!CL115)=TRUE,'Primary endpoint outcomes'!CL115,(IF(ISNUMBER('Primary endpoint outcomes'!CO115)=TRUE,'Primary endpoint outcomes'!CO115,0)))</f>
        <v>0</v>
      </c>
      <c r="S115" s="325">
        <f>IF(ISNUMBER('Primary endpoint outcomes'!CM115)=TRUE,'Primary endpoint outcomes'!CM115,(IF(ISNUMBER('Primary endpoint outcomes'!CP115)=TRUE,'Primary endpoint outcomes'!CP115,0)))</f>
        <v>0</v>
      </c>
      <c r="T115" s="326">
        <f>IF(ISNUMBER('Primary endpoint outcomes'!DS115)=TRUE,'Primary endpoint outcomes'!DS115,(IF(ISNUMBER('Primary endpoint outcomes'!DV115)=TRUE,'Primary endpoint outcomes'!DV115,0)))</f>
        <v>0</v>
      </c>
      <c r="U115" s="326">
        <f>IF(ISNUMBER('Primary endpoint outcomes'!DT115)=TRUE,'Primary endpoint outcomes'!DT115,(IF(ISNUMBER('Primary endpoint outcomes'!DW115)=TRUE,'Primary endpoint outcomes'!DW115,0)))</f>
        <v>0</v>
      </c>
      <c r="V115" s="326">
        <f>IF(ISNUMBER('Primary endpoint outcomes'!DU115)=TRUE,'Primary endpoint outcomes'!DU115,(IF(ISNUMBER('Primary endpoint outcomes'!DX115)=TRUE,'Primary endpoint outcomes'!DX115,0)))</f>
        <v>0</v>
      </c>
      <c r="W115" s="326">
        <f>IF(ISNUMBER('Primary endpoint outcomes'!FA115)=TRUE,'Primary endpoint outcomes'!FA115,(IF(ISNUMBER('Primary endpoint outcomes'!FD115)=TRUE,'Primary endpoint outcomes'!FD115,0)))</f>
        <v>0</v>
      </c>
      <c r="X115" s="326">
        <f>IF(ISNUMBER('Primary endpoint outcomes'!FB115)=TRUE,'Primary endpoint outcomes'!FB115,(IF(ISNUMBER('Primary endpoint outcomes'!FE115)=TRUE,'Primary endpoint outcomes'!FE115,0)))</f>
        <v>0</v>
      </c>
      <c r="Y115" s="326">
        <f>IF(ISNUMBER('Primary endpoint outcomes'!FC115)=TRUE,'Primary endpoint outcomes'!FC115,(IF(ISNUMBER('Primary endpoint outcomes'!FF115)=TRUE,'Primary endpoint outcomes'!FF115,0)))</f>
        <v>0</v>
      </c>
      <c r="Z115" s="150"/>
      <c r="AA115" s="151">
        <f t="shared" si="57"/>
        <v>146</v>
      </c>
      <c r="AB115" s="153">
        <f t="shared" si="58"/>
        <v>145</v>
      </c>
      <c r="AC115" s="153">
        <f t="shared" si="59"/>
        <v>0</v>
      </c>
      <c r="AD115" s="151">
        <f t="shared" si="60"/>
        <v>145</v>
      </c>
      <c r="AE115" s="153">
        <f t="shared" si="61"/>
        <v>144</v>
      </c>
      <c r="AF115" s="153">
        <f t="shared" si="62"/>
        <v>0</v>
      </c>
      <c r="AG115" s="151">
        <f t="shared" si="63"/>
        <v>0</v>
      </c>
      <c r="AH115" s="153">
        <f t="shared" si="64"/>
        <v>-1</v>
      </c>
      <c r="AI115" s="153">
        <f t="shared" si="65"/>
        <v>0</v>
      </c>
      <c r="AJ115" s="151">
        <f t="shared" si="66"/>
        <v>0</v>
      </c>
      <c r="AK115" s="153">
        <f t="shared" si="67"/>
        <v>-1</v>
      </c>
      <c r="AL115" s="153">
        <f t="shared" si="68"/>
        <v>0</v>
      </c>
      <c r="AM115" s="151">
        <f t="shared" si="69"/>
        <v>0</v>
      </c>
      <c r="AN115" s="153">
        <f t="shared" si="70"/>
        <v>-1</v>
      </c>
      <c r="AO115" s="153">
        <f t="shared" si="71"/>
        <v>0</v>
      </c>
      <c r="AP115" s="153">
        <f t="shared" si="72"/>
        <v>289</v>
      </c>
      <c r="AQ115" s="153">
        <f t="shared" si="73"/>
        <v>0</v>
      </c>
      <c r="AR115" s="153">
        <f t="shared" si="74"/>
        <v>24.45017182130584</v>
      </c>
      <c r="AS115" s="153">
        <f t="shared" si="75"/>
        <v>0</v>
      </c>
      <c r="AT115" s="153">
        <f t="shared" si="76"/>
        <v>291</v>
      </c>
      <c r="AU115" s="16"/>
      <c r="AY115" s="65"/>
      <c r="AZ115" s="65"/>
    </row>
    <row r="116" spans="1:52" ht="15.75" x14ac:dyDescent="0.25">
      <c r="A116" s="152" t="str">
        <f>'Primary endpoint outcomes'!A116</f>
        <v>Colonna 2005</v>
      </c>
      <c r="B116" s="152" t="str">
        <f>CONCATENATE('Primary endpoint outcomes'!S116,'Primary endpoint outcomes'!T116)</f>
        <v>MADRS10</v>
      </c>
      <c r="C116" s="154">
        <f t="shared" si="49"/>
        <v>29.859292035398227</v>
      </c>
      <c r="D116" s="154">
        <f t="shared" si="50"/>
        <v>4.5097750738387399</v>
      </c>
      <c r="E116" s="154">
        <f t="shared" si="51"/>
        <v>339</v>
      </c>
      <c r="F116" s="21" t="str">
        <f t="shared" si="52"/>
        <v>YES</v>
      </c>
      <c r="G116" s="21" t="str">
        <f t="shared" si="53"/>
        <v>NO</v>
      </c>
      <c r="H116" s="155">
        <f t="shared" si="54"/>
        <v>0.95930905769910368</v>
      </c>
      <c r="I116" s="155">
        <f t="shared" si="55"/>
        <v>4.0690942300896316E-2</v>
      </c>
      <c r="J116" s="318">
        <f t="shared" si="56"/>
        <v>1</v>
      </c>
      <c r="K116" s="326">
        <f>IF(ISNUMBER('Primary endpoint outcomes'!U116)=TRUE,'Primary endpoint outcomes'!U116,(IF(ISNUMBER('Primary endpoint outcomes'!X116)=TRUE,'Primary endpoint outcomes'!X116,0)))</f>
        <v>29.5</v>
      </c>
      <c r="L116" s="326">
        <f>IF(ISNUMBER('Primary endpoint outcomes'!V116)=TRUE,'Primary endpoint outcomes'!V116,(IF(ISNUMBER('Primary endpoint outcomes'!Y116)=TRUE,'Primary endpoint outcomes'!Y116,0)))</f>
        <v>4.3</v>
      </c>
      <c r="M116" s="325">
        <f>IF(ISNUMBER('Primary endpoint outcomes'!W116)=TRUE,'Primary endpoint outcomes'!W116,(IF(ISNUMBER('Primary endpoint outcomes'!Z116)=TRUE,'Primary endpoint outcomes'!Z116,0)))</f>
        <v>165</v>
      </c>
      <c r="N116" s="326">
        <f>IF(ISNUMBER('Primary endpoint outcomes'!BC116)=TRUE,'Primary endpoint outcomes'!BC116,(IF(ISNUMBER('Primary endpoint outcomes'!BF116)=TRUE,'Primary endpoint outcomes'!BF116,0)))</f>
        <v>30.2</v>
      </c>
      <c r="O116" s="325">
        <f>IF(ISNUMBER('Primary endpoint outcomes'!BD116)=TRUE,'Primary endpoint outcomes'!BD116,(IF(ISNUMBER('Primary endpoint outcomes'!BG116)=TRUE,'Primary endpoint outcomes'!BG116,0)))</f>
        <v>4.7</v>
      </c>
      <c r="P116" s="325">
        <f>IF(ISNUMBER('Primary endpoint outcomes'!BE116)=TRUE,'Primary endpoint outcomes'!BE116,(IF(ISNUMBER('Primary endpoint outcomes'!BH116)=TRUE,'Primary endpoint outcomes'!BH116,0)))</f>
        <v>174</v>
      </c>
      <c r="Q116" s="326">
        <f>IF(ISNUMBER('Primary endpoint outcomes'!CK116)=TRUE,'Primary endpoint outcomes'!CK116,(IF(ISNUMBER('Primary endpoint outcomes'!CN116)=TRUE,'Primary endpoint outcomes'!CN116,0)))</f>
        <v>0</v>
      </c>
      <c r="R116" s="326">
        <f>IF(ISNUMBER('Primary endpoint outcomes'!CL116)=TRUE,'Primary endpoint outcomes'!CL116,(IF(ISNUMBER('Primary endpoint outcomes'!CO116)=TRUE,'Primary endpoint outcomes'!CO116,0)))</f>
        <v>0</v>
      </c>
      <c r="S116" s="325">
        <f>IF(ISNUMBER('Primary endpoint outcomes'!CM116)=TRUE,'Primary endpoint outcomes'!CM116,(IF(ISNUMBER('Primary endpoint outcomes'!CP116)=TRUE,'Primary endpoint outcomes'!CP116,0)))</f>
        <v>0</v>
      </c>
      <c r="T116" s="326">
        <f>IF(ISNUMBER('Primary endpoint outcomes'!DS116)=TRUE,'Primary endpoint outcomes'!DS116,(IF(ISNUMBER('Primary endpoint outcomes'!DV116)=TRUE,'Primary endpoint outcomes'!DV116,0)))</f>
        <v>0</v>
      </c>
      <c r="U116" s="326">
        <f>IF(ISNUMBER('Primary endpoint outcomes'!DT116)=TRUE,'Primary endpoint outcomes'!DT116,(IF(ISNUMBER('Primary endpoint outcomes'!DW116)=TRUE,'Primary endpoint outcomes'!DW116,0)))</f>
        <v>0</v>
      </c>
      <c r="V116" s="326">
        <f>IF(ISNUMBER('Primary endpoint outcomes'!DU116)=TRUE,'Primary endpoint outcomes'!DU116,(IF(ISNUMBER('Primary endpoint outcomes'!DX116)=TRUE,'Primary endpoint outcomes'!DX116,0)))</f>
        <v>0</v>
      </c>
      <c r="W116" s="326">
        <f>IF(ISNUMBER('Primary endpoint outcomes'!FA116)=TRUE,'Primary endpoint outcomes'!FA116,(IF(ISNUMBER('Primary endpoint outcomes'!FD116)=TRUE,'Primary endpoint outcomes'!FD116,0)))</f>
        <v>0</v>
      </c>
      <c r="X116" s="326">
        <f>IF(ISNUMBER('Primary endpoint outcomes'!FB116)=TRUE,'Primary endpoint outcomes'!FB116,(IF(ISNUMBER('Primary endpoint outcomes'!FE116)=TRUE,'Primary endpoint outcomes'!FE116,0)))</f>
        <v>0</v>
      </c>
      <c r="Y116" s="326">
        <f>IF(ISNUMBER('Primary endpoint outcomes'!FC116)=TRUE,'Primary endpoint outcomes'!FC116,(IF(ISNUMBER('Primary endpoint outcomes'!FF116)=TRUE,'Primary endpoint outcomes'!FF116,0)))</f>
        <v>0</v>
      </c>
      <c r="Z116" s="150"/>
      <c r="AA116" s="151">
        <f t="shared" si="57"/>
        <v>165</v>
      </c>
      <c r="AB116" s="153">
        <f t="shared" si="58"/>
        <v>164</v>
      </c>
      <c r="AC116" s="153">
        <f t="shared" si="59"/>
        <v>3032.3599999999997</v>
      </c>
      <c r="AD116" s="151">
        <f t="shared" si="60"/>
        <v>174</v>
      </c>
      <c r="AE116" s="153">
        <f t="shared" si="61"/>
        <v>173</v>
      </c>
      <c r="AF116" s="153">
        <f t="shared" si="62"/>
        <v>3821.5700000000006</v>
      </c>
      <c r="AG116" s="151">
        <f t="shared" si="63"/>
        <v>0</v>
      </c>
      <c r="AH116" s="153">
        <f t="shared" si="64"/>
        <v>-1</v>
      </c>
      <c r="AI116" s="153">
        <f t="shared" si="65"/>
        <v>0</v>
      </c>
      <c r="AJ116" s="151">
        <f t="shared" si="66"/>
        <v>0</v>
      </c>
      <c r="AK116" s="153">
        <f t="shared" si="67"/>
        <v>-1</v>
      </c>
      <c r="AL116" s="153">
        <f t="shared" si="68"/>
        <v>0</v>
      </c>
      <c r="AM116" s="151">
        <f t="shared" si="69"/>
        <v>0</v>
      </c>
      <c r="AN116" s="153">
        <f t="shared" si="70"/>
        <v>-1</v>
      </c>
      <c r="AO116" s="153">
        <f t="shared" si="71"/>
        <v>0</v>
      </c>
      <c r="AP116" s="153">
        <f t="shared" si="72"/>
        <v>337</v>
      </c>
      <c r="AQ116" s="153">
        <f t="shared" si="73"/>
        <v>6853.93</v>
      </c>
      <c r="AR116" s="153">
        <f t="shared" si="74"/>
        <v>29.859292035398227</v>
      </c>
      <c r="AS116" s="153">
        <f t="shared" si="75"/>
        <v>4.5097750738387399</v>
      </c>
      <c r="AT116" s="153">
        <f t="shared" si="76"/>
        <v>339</v>
      </c>
      <c r="AU116" s="16"/>
      <c r="AY116" s="65"/>
      <c r="AZ116" s="65"/>
    </row>
    <row r="117" spans="1:52" ht="15.75" x14ac:dyDescent="0.25">
      <c r="A117" s="152" t="str">
        <f>'Primary endpoint outcomes'!A117</f>
        <v>Connolly Gibbons 2012</v>
      </c>
      <c r="B117" s="152" t="str">
        <f>CONCATENATE('Primary endpoint outcomes'!S117,'Primary endpoint outcomes'!T117)</f>
        <v>HAMD17</v>
      </c>
      <c r="C117" s="154">
        <f t="shared" si="49"/>
        <v>21.403225806451612</v>
      </c>
      <c r="D117" s="154">
        <f t="shared" si="50"/>
        <v>4.1416034709209946</v>
      </c>
      <c r="E117" s="154">
        <f t="shared" si="51"/>
        <v>31</v>
      </c>
      <c r="F117" s="21" t="str">
        <f t="shared" si="52"/>
        <v>YES</v>
      </c>
      <c r="G117" s="21" t="str">
        <f t="shared" si="53"/>
        <v>NO</v>
      </c>
      <c r="H117" s="155">
        <f t="shared" si="54"/>
        <v>0.90398915416449643</v>
      </c>
      <c r="I117" s="155">
        <f t="shared" si="55"/>
        <v>9.6010845835503567E-2</v>
      </c>
      <c r="J117" s="318">
        <f t="shared" si="56"/>
        <v>1</v>
      </c>
      <c r="K117" s="326">
        <f>IF(ISNUMBER('Primary endpoint outcomes'!U117)=TRUE,'Primary endpoint outcomes'!U117,(IF(ISNUMBER('Primary endpoint outcomes'!X117)=TRUE,'Primary endpoint outcomes'!X117,0)))</f>
        <v>23</v>
      </c>
      <c r="L117" s="326">
        <f>IF(ISNUMBER('Primary endpoint outcomes'!V117)=TRUE,'Primary endpoint outcomes'!V117,(IF(ISNUMBER('Primary endpoint outcomes'!Y117)=TRUE,'Primary endpoint outcomes'!Y117,0)))</f>
        <v>4.7300000000000004</v>
      </c>
      <c r="M117" s="325">
        <f>IF(ISNUMBER('Primary endpoint outcomes'!W117)=TRUE,'Primary endpoint outcomes'!W117,(IF(ISNUMBER('Primary endpoint outcomes'!Z117)=TRUE,'Primary endpoint outcomes'!Z117,0)))</f>
        <v>16</v>
      </c>
      <c r="N117" s="326">
        <f>IF(ISNUMBER('Primary endpoint outcomes'!BC117)=TRUE,'Primary endpoint outcomes'!BC117,(IF(ISNUMBER('Primary endpoint outcomes'!BF117)=TRUE,'Primary endpoint outcomes'!BF117,0)))</f>
        <v>19.7</v>
      </c>
      <c r="O117" s="325">
        <f>IF(ISNUMBER('Primary endpoint outcomes'!BD117)=TRUE,'Primary endpoint outcomes'!BD117,(IF(ISNUMBER('Primary endpoint outcomes'!BG117)=TRUE,'Primary endpoint outcomes'!BG117,0)))</f>
        <v>3.4</v>
      </c>
      <c r="P117" s="325">
        <f>IF(ISNUMBER('Primary endpoint outcomes'!BE117)=TRUE,'Primary endpoint outcomes'!BE117,(IF(ISNUMBER('Primary endpoint outcomes'!BH117)=TRUE,'Primary endpoint outcomes'!BH117,0)))</f>
        <v>15</v>
      </c>
      <c r="Q117" s="326">
        <f>IF(ISNUMBER('Primary endpoint outcomes'!CK117)=TRUE,'Primary endpoint outcomes'!CK117,(IF(ISNUMBER('Primary endpoint outcomes'!CN117)=TRUE,'Primary endpoint outcomes'!CN117,0)))</f>
        <v>0</v>
      </c>
      <c r="R117" s="326">
        <f>IF(ISNUMBER('Primary endpoint outcomes'!CL117)=TRUE,'Primary endpoint outcomes'!CL117,(IF(ISNUMBER('Primary endpoint outcomes'!CO117)=TRUE,'Primary endpoint outcomes'!CO117,0)))</f>
        <v>0</v>
      </c>
      <c r="S117" s="325">
        <f>IF(ISNUMBER('Primary endpoint outcomes'!CM117)=TRUE,'Primary endpoint outcomes'!CM117,(IF(ISNUMBER('Primary endpoint outcomes'!CP117)=TRUE,'Primary endpoint outcomes'!CP117,0)))</f>
        <v>0</v>
      </c>
      <c r="T117" s="326">
        <f>IF(ISNUMBER('Primary endpoint outcomes'!DS117)=TRUE,'Primary endpoint outcomes'!DS117,(IF(ISNUMBER('Primary endpoint outcomes'!DV117)=TRUE,'Primary endpoint outcomes'!DV117,0)))</f>
        <v>0</v>
      </c>
      <c r="U117" s="326">
        <f>IF(ISNUMBER('Primary endpoint outcomes'!DT117)=TRUE,'Primary endpoint outcomes'!DT117,(IF(ISNUMBER('Primary endpoint outcomes'!DW117)=TRUE,'Primary endpoint outcomes'!DW117,0)))</f>
        <v>0</v>
      </c>
      <c r="V117" s="326">
        <f>IF(ISNUMBER('Primary endpoint outcomes'!DU117)=TRUE,'Primary endpoint outcomes'!DU117,(IF(ISNUMBER('Primary endpoint outcomes'!DX117)=TRUE,'Primary endpoint outcomes'!DX117,0)))</f>
        <v>0</v>
      </c>
      <c r="W117" s="326">
        <f>IF(ISNUMBER('Primary endpoint outcomes'!FA117)=TRUE,'Primary endpoint outcomes'!FA117,(IF(ISNUMBER('Primary endpoint outcomes'!FD117)=TRUE,'Primary endpoint outcomes'!FD117,0)))</f>
        <v>0</v>
      </c>
      <c r="X117" s="326">
        <f>IF(ISNUMBER('Primary endpoint outcomes'!FB117)=TRUE,'Primary endpoint outcomes'!FB117,(IF(ISNUMBER('Primary endpoint outcomes'!FE117)=TRUE,'Primary endpoint outcomes'!FE117,0)))</f>
        <v>0</v>
      </c>
      <c r="Y117" s="326">
        <f>IF(ISNUMBER('Primary endpoint outcomes'!FC117)=TRUE,'Primary endpoint outcomes'!FC117,(IF(ISNUMBER('Primary endpoint outcomes'!FF117)=TRUE,'Primary endpoint outcomes'!FF117,0)))</f>
        <v>0</v>
      </c>
      <c r="Z117" s="150"/>
      <c r="AA117" s="151">
        <f t="shared" si="57"/>
        <v>16</v>
      </c>
      <c r="AB117" s="153">
        <f t="shared" si="58"/>
        <v>15</v>
      </c>
      <c r="AC117" s="153">
        <f t="shared" si="59"/>
        <v>335.59350000000006</v>
      </c>
      <c r="AD117" s="151">
        <f t="shared" si="60"/>
        <v>15</v>
      </c>
      <c r="AE117" s="153">
        <f t="shared" si="61"/>
        <v>14</v>
      </c>
      <c r="AF117" s="153">
        <f t="shared" si="62"/>
        <v>161.83999999999997</v>
      </c>
      <c r="AG117" s="151">
        <f t="shared" si="63"/>
        <v>0</v>
      </c>
      <c r="AH117" s="153">
        <f t="shared" si="64"/>
        <v>-1</v>
      </c>
      <c r="AI117" s="153">
        <f t="shared" si="65"/>
        <v>0</v>
      </c>
      <c r="AJ117" s="151">
        <f t="shared" si="66"/>
        <v>0</v>
      </c>
      <c r="AK117" s="153">
        <f t="shared" si="67"/>
        <v>-1</v>
      </c>
      <c r="AL117" s="153">
        <f t="shared" si="68"/>
        <v>0</v>
      </c>
      <c r="AM117" s="151">
        <f t="shared" si="69"/>
        <v>0</v>
      </c>
      <c r="AN117" s="153">
        <f t="shared" si="70"/>
        <v>-1</v>
      </c>
      <c r="AO117" s="153">
        <f t="shared" si="71"/>
        <v>0</v>
      </c>
      <c r="AP117" s="153">
        <f t="shared" si="72"/>
        <v>29</v>
      </c>
      <c r="AQ117" s="153">
        <f t="shared" si="73"/>
        <v>497.43350000000004</v>
      </c>
      <c r="AR117" s="153">
        <f t="shared" si="74"/>
        <v>21.403225806451612</v>
      </c>
      <c r="AS117" s="153">
        <f t="shared" si="75"/>
        <v>4.1416034709209946</v>
      </c>
      <c r="AT117" s="153">
        <f t="shared" si="76"/>
        <v>31</v>
      </c>
      <c r="AU117" s="16"/>
      <c r="AY117" s="65"/>
      <c r="AZ117" s="65"/>
    </row>
    <row r="118" spans="1:52" ht="15.75" x14ac:dyDescent="0.25">
      <c r="A118" s="152" t="str">
        <f>'Primary endpoint outcomes'!A118</f>
        <v>Connolly Gibbons 2016</v>
      </c>
      <c r="B118" s="152" t="str">
        <f>CONCATENATE('Primary endpoint outcomes'!S118,'Primary endpoint outcomes'!T118)</f>
        <v>HAMD17</v>
      </c>
      <c r="C118" s="154">
        <f t="shared" si="49"/>
        <v>21.065063291139239</v>
      </c>
      <c r="D118" s="154">
        <f t="shared" si="50"/>
        <v>5.8107285587074813</v>
      </c>
      <c r="E118" s="154">
        <f t="shared" si="51"/>
        <v>237</v>
      </c>
      <c r="F118" s="21" t="str">
        <f t="shared" si="52"/>
        <v>YES</v>
      </c>
      <c r="G118" s="21" t="str">
        <f t="shared" si="53"/>
        <v>NO</v>
      </c>
      <c r="H118" s="155">
        <f t="shared" si="54"/>
        <v>0.80830698325459682</v>
      </c>
      <c r="I118" s="155">
        <f t="shared" si="55"/>
        <v>0.19169301674540318</v>
      </c>
      <c r="J118" s="318">
        <f t="shared" si="56"/>
        <v>1</v>
      </c>
      <c r="K118" s="326">
        <f>IF(ISNUMBER('Primary endpoint outcomes'!U118)=TRUE,'Primary endpoint outcomes'!U118,(IF(ISNUMBER('Primary endpoint outcomes'!X118)=TRUE,'Primary endpoint outcomes'!X118,0)))</f>
        <v>21.05</v>
      </c>
      <c r="L118" s="326">
        <f>IF(ISNUMBER('Primary endpoint outcomes'!V118)=TRUE,'Primary endpoint outcomes'!V118,(IF(ISNUMBER('Primary endpoint outcomes'!Y118)=TRUE,'Primary endpoint outcomes'!Y118,0)))</f>
        <v>5.93</v>
      </c>
      <c r="M118" s="325">
        <f>IF(ISNUMBER('Primary endpoint outcomes'!W118)=TRUE,'Primary endpoint outcomes'!W118,(IF(ISNUMBER('Primary endpoint outcomes'!Z118)=TRUE,'Primary endpoint outcomes'!Z118,0)))</f>
        <v>118</v>
      </c>
      <c r="N118" s="326">
        <f>IF(ISNUMBER('Primary endpoint outcomes'!BC118)=TRUE,'Primary endpoint outcomes'!BC118,(IF(ISNUMBER('Primary endpoint outcomes'!BF118)=TRUE,'Primary endpoint outcomes'!BF118,0)))</f>
        <v>21.08</v>
      </c>
      <c r="O118" s="325">
        <f>IF(ISNUMBER('Primary endpoint outcomes'!BD118)=TRUE,'Primary endpoint outcomes'!BD118,(IF(ISNUMBER('Primary endpoint outcomes'!BG118)=TRUE,'Primary endpoint outcomes'!BG118,0)))</f>
        <v>5.69</v>
      </c>
      <c r="P118" s="325">
        <f>IF(ISNUMBER('Primary endpoint outcomes'!BE118)=TRUE,'Primary endpoint outcomes'!BE118,(IF(ISNUMBER('Primary endpoint outcomes'!BH118)=TRUE,'Primary endpoint outcomes'!BH118,0)))</f>
        <v>119</v>
      </c>
      <c r="Q118" s="326">
        <f>IF(ISNUMBER('Primary endpoint outcomes'!CK118)=TRUE,'Primary endpoint outcomes'!CK118,(IF(ISNUMBER('Primary endpoint outcomes'!CN118)=TRUE,'Primary endpoint outcomes'!CN118,0)))</f>
        <v>0</v>
      </c>
      <c r="R118" s="326">
        <f>IF(ISNUMBER('Primary endpoint outcomes'!CL118)=TRUE,'Primary endpoint outcomes'!CL118,(IF(ISNUMBER('Primary endpoint outcomes'!CO118)=TRUE,'Primary endpoint outcomes'!CO118,0)))</f>
        <v>0</v>
      </c>
      <c r="S118" s="325">
        <f>IF(ISNUMBER('Primary endpoint outcomes'!CM118)=TRUE,'Primary endpoint outcomes'!CM118,(IF(ISNUMBER('Primary endpoint outcomes'!CP118)=TRUE,'Primary endpoint outcomes'!CP118,0)))</f>
        <v>0</v>
      </c>
      <c r="T118" s="326">
        <f>IF(ISNUMBER('Primary endpoint outcomes'!DS118)=TRUE,'Primary endpoint outcomes'!DS118,(IF(ISNUMBER('Primary endpoint outcomes'!DV118)=TRUE,'Primary endpoint outcomes'!DV118,0)))</f>
        <v>0</v>
      </c>
      <c r="U118" s="326">
        <f>IF(ISNUMBER('Primary endpoint outcomes'!DT118)=TRUE,'Primary endpoint outcomes'!DT118,(IF(ISNUMBER('Primary endpoint outcomes'!DW118)=TRUE,'Primary endpoint outcomes'!DW118,0)))</f>
        <v>0</v>
      </c>
      <c r="V118" s="326">
        <f>IF(ISNUMBER('Primary endpoint outcomes'!DU118)=TRUE,'Primary endpoint outcomes'!DU118,(IF(ISNUMBER('Primary endpoint outcomes'!DX118)=TRUE,'Primary endpoint outcomes'!DX118,0)))</f>
        <v>0</v>
      </c>
      <c r="W118" s="326">
        <f>IF(ISNUMBER('Primary endpoint outcomes'!FA118)=TRUE,'Primary endpoint outcomes'!FA118,(IF(ISNUMBER('Primary endpoint outcomes'!FD118)=TRUE,'Primary endpoint outcomes'!FD118,0)))</f>
        <v>0</v>
      </c>
      <c r="X118" s="326">
        <f>IF(ISNUMBER('Primary endpoint outcomes'!FB118)=TRUE,'Primary endpoint outcomes'!FB118,(IF(ISNUMBER('Primary endpoint outcomes'!FE118)=TRUE,'Primary endpoint outcomes'!FE118,0)))</f>
        <v>0</v>
      </c>
      <c r="Y118" s="326">
        <f>IF(ISNUMBER('Primary endpoint outcomes'!FC118)=TRUE,'Primary endpoint outcomes'!FC118,(IF(ISNUMBER('Primary endpoint outcomes'!FF118)=TRUE,'Primary endpoint outcomes'!FF118,0)))</f>
        <v>0</v>
      </c>
      <c r="Z118" s="150"/>
      <c r="AA118" s="151">
        <f t="shared" si="57"/>
        <v>118</v>
      </c>
      <c r="AB118" s="153">
        <f t="shared" si="58"/>
        <v>117</v>
      </c>
      <c r="AC118" s="153">
        <f t="shared" si="59"/>
        <v>4114.2932999999994</v>
      </c>
      <c r="AD118" s="151">
        <f t="shared" si="60"/>
        <v>119</v>
      </c>
      <c r="AE118" s="153">
        <f t="shared" si="61"/>
        <v>118</v>
      </c>
      <c r="AF118" s="153">
        <f t="shared" si="62"/>
        <v>3820.3798000000002</v>
      </c>
      <c r="AG118" s="151">
        <f t="shared" si="63"/>
        <v>0</v>
      </c>
      <c r="AH118" s="153">
        <f t="shared" si="64"/>
        <v>-1</v>
      </c>
      <c r="AI118" s="153">
        <f t="shared" si="65"/>
        <v>0</v>
      </c>
      <c r="AJ118" s="151">
        <f t="shared" si="66"/>
        <v>0</v>
      </c>
      <c r="AK118" s="153">
        <f t="shared" si="67"/>
        <v>-1</v>
      </c>
      <c r="AL118" s="153">
        <f t="shared" si="68"/>
        <v>0</v>
      </c>
      <c r="AM118" s="151">
        <f t="shared" si="69"/>
        <v>0</v>
      </c>
      <c r="AN118" s="153">
        <f t="shared" si="70"/>
        <v>-1</v>
      </c>
      <c r="AO118" s="153">
        <f t="shared" si="71"/>
        <v>0</v>
      </c>
      <c r="AP118" s="153">
        <f t="shared" si="72"/>
        <v>235</v>
      </c>
      <c r="AQ118" s="153">
        <f t="shared" si="73"/>
        <v>7934.6731</v>
      </c>
      <c r="AR118" s="153">
        <f t="shared" si="74"/>
        <v>21.065063291139239</v>
      </c>
      <c r="AS118" s="153">
        <f t="shared" si="75"/>
        <v>5.8107285587074813</v>
      </c>
      <c r="AT118" s="153">
        <f t="shared" si="76"/>
        <v>237</v>
      </c>
      <c r="AU118" s="16"/>
      <c r="AY118" s="65"/>
      <c r="AZ118" s="65"/>
    </row>
    <row r="119" spans="1:52" ht="15.75" x14ac:dyDescent="0.25">
      <c r="A119" s="152" t="str">
        <f>'Primary endpoint outcomes'!A119</f>
        <v>Cook 1999</v>
      </c>
      <c r="B119" s="152" t="str">
        <f>CONCATENATE('Primary endpoint outcomes'!S119,'Primary endpoint outcomes'!T119)</f>
        <v>HAMD17</v>
      </c>
      <c r="C119" s="154">
        <f t="shared" si="49"/>
        <v>21.919583333333335</v>
      </c>
      <c r="D119" s="154">
        <f t="shared" si="50"/>
        <v>4.1536522811529704</v>
      </c>
      <c r="E119" s="154">
        <f t="shared" si="51"/>
        <v>24</v>
      </c>
      <c r="F119" s="21" t="str">
        <f t="shared" si="52"/>
        <v>YES</v>
      </c>
      <c r="G119" s="21" t="str">
        <f t="shared" si="53"/>
        <v>NO</v>
      </c>
      <c r="H119" s="155">
        <f t="shared" si="54"/>
        <v>0.92294327825185418</v>
      </c>
      <c r="I119" s="155">
        <f t="shared" si="55"/>
        <v>7.7056721748145818E-2</v>
      </c>
      <c r="J119" s="318">
        <f t="shared" si="56"/>
        <v>1</v>
      </c>
      <c r="K119" s="326">
        <f>IF(ISNUMBER('Primary endpoint outcomes'!U119)=TRUE,'Primary endpoint outcomes'!U119,(IF(ISNUMBER('Primary endpoint outcomes'!X119)=TRUE,'Primary endpoint outcomes'!X119,0)))</f>
        <v>22.85</v>
      </c>
      <c r="L119" s="326">
        <f>IF(ISNUMBER('Primary endpoint outcomes'!V119)=TRUE,'Primary endpoint outcomes'!V119,(IF(ISNUMBER('Primary endpoint outcomes'!Y119)=TRUE,'Primary endpoint outcomes'!Y119,0)))</f>
        <v>4.49</v>
      </c>
      <c r="M119" s="325">
        <f>IF(ISNUMBER('Primary endpoint outcomes'!W119)=TRUE,'Primary endpoint outcomes'!W119,(IF(ISNUMBER('Primary endpoint outcomes'!Z119)=TRUE,'Primary endpoint outcomes'!Z119,0)))</f>
        <v>13</v>
      </c>
      <c r="N119" s="326">
        <f>IF(ISNUMBER('Primary endpoint outcomes'!BC119)=TRUE,'Primary endpoint outcomes'!BC119,(IF(ISNUMBER('Primary endpoint outcomes'!BF119)=TRUE,'Primary endpoint outcomes'!BF119,0)))</f>
        <v>20.82</v>
      </c>
      <c r="O119" s="325">
        <f>IF(ISNUMBER('Primary endpoint outcomes'!BD119)=TRUE,'Primary endpoint outcomes'!BD119,(IF(ISNUMBER('Primary endpoint outcomes'!BG119)=TRUE,'Primary endpoint outcomes'!BG119,0)))</f>
        <v>3.71</v>
      </c>
      <c r="P119" s="325">
        <f>IF(ISNUMBER('Primary endpoint outcomes'!BE119)=TRUE,'Primary endpoint outcomes'!BE119,(IF(ISNUMBER('Primary endpoint outcomes'!BH119)=TRUE,'Primary endpoint outcomes'!BH119,0)))</f>
        <v>11</v>
      </c>
      <c r="Q119" s="326">
        <f>IF(ISNUMBER('Primary endpoint outcomes'!CK119)=TRUE,'Primary endpoint outcomes'!CK119,(IF(ISNUMBER('Primary endpoint outcomes'!CN119)=TRUE,'Primary endpoint outcomes'!CN119,0)))</f>
        <v>0</v>
      </c>
      <c r="R119" s="326">
        <f>IF(ISNUMBER('Primary endpoint outcomes'!CL119)=TRUE,'Primary endpoint outcomes'!CL119,(IF(ISNUMBER('Primary endpoint outcomes'!CO119)=TRUE,'Primary endpoint outcomes'!CO119,0)))</f>
        <v>0</v>
      </c>
      <c r="S119" s="325">
        <f>IF(ISNUMBER('Primary endpoint outcomes'!CM119)=TRUE,'Primary endpoint outcomes'!CM119,(IF(ISNUMBER('Primary endpoint outcomes'!CP119)=TRUE,'Primary endpoint outcomes'!CP119,0)))</f>
        <v>0</v>
      </c>
      <c r="T119" s="326">
        <f>IF(ISNUMBER('Primary endpoint outcomes'!DS119)=TRUE,'Primary endpoint outcomes'!DS119,(IF(ISNUMBER('Primary endpoint outcomes'!DV119)=TRUE,'Primary endpoint outcomes'!DV119,0)))</f>
        <v>0</v>
      </c>
      <c r="U119" s="326">
        <f>IF(ISNUMBER('Primary endpoint outcomes'!DT119)=TRUE,'Primary endpoint outcomes'!DT119,(IF(ISNUMBER('Primary endpoint outcomes'!DW119)=TRUE,'Primary endpoint outcomes'!DW119,0)))</f>
        <v>0</v>
      </c>
      <c r="V119" s="326">
        <f>IF(ISNUMBER('Primary endpoint outcomes'!DU119)=TRUE,'Primary endpoint outcomes'!DU119,(IF(ISNUMBER('Primary endpoint outcomes'!DX119)=TRUE,'Primary endpoint outcomes'!DX119,0)))</f>
        <v>0</v>
      </c>
      <c r="W119" s="326">
        <f>IF(ISNUMBER('Primary endpoint outcomes'!FA119)=TRUE,'Primary endpoint outcomes'!FA119,(IF(ISNUMBER('Primary endpoint outcomes'!FD119)=TRUE,'Primary endpoint outcomes'!FD119,0)))</f>
        <v>0</v>
      </c>
      <c r="X119" s="326">
        <f>IF(ISNUMBER('Primary endpoint outcomes'!FB119)=TRUE,'Primary endpoint outcomes'!FB119,(IF(ISNUMBER('Primary endpoint outcomes'!FE119)=TRUE,'Primary endpoint outcomes'!FE119,0)))</f>
        <v>0</v>
      </c>
      <c r="Y119" s="326">
        <f>IF(ISNUMBER('Primary endpoint outcomes'!FC119)=TRUE,'Primary endpoint outcomes'!FC119,(IF(ISNUMBER('Primary endpoint outcomes'!FF119)=TRUE,'Primary endpoint outcomes'!FF119,0)))</f>
        <v>0</v>
      </c>
      <c r="Z119" s="150"/>
      <c r="AA119" s="151">
        <f t="shared" si="57"/>
        <v>13</v>
      </c>
      <c r="AB119" s="153">
        <f t="shared" si="58"/>
        <v>12</v>
      </c>
      <c r="AC119" s="153">
        <f t="shared" si="59"/>
        <v>241.92120000000006</v>
      </c>
      <c r="AD119" s="151">
        <f t="shared" si="60"/>
        <v>11</v>
      </c>
      <c r="AE119" s="153">
        <f t="shared" si="61"/>
        <v>10</v>
      </c>
      <c r="AF119" s="153">
        <f t="shared" si="62"/>
        <v>137.64099999999999</v>
      </c>
      <c r="AG119" s="151">
        <f t="shared" si="63"/>
        <v>0</v>
      </c>
      <c r="AH119" s="153">
        <f t="shared" si="64"/>
        <v>-1</v>
      </c>
      <c r="AI119" s="153">
        <f t="shared" si="65"/>
        <v>0</v>
      </c>
      <c r="AJ119" s="151">
        <f t="shared" si="66"/>
        <v>0</v>
      </c>
      <c r="AK119" s="153">
        <f t="shared" si="67"/>
        <v>-1</v>
      </c>
      <c r="AL119" s="153">
        <f t="shared" si="68"/>
        <v>0</v>
      </c>
      <c r="AM119" s="151">
        <f t="shared" si="69"/>
        <v>0</v>
      </c>
      <c r="AN119" s="153">
        <f t="shared" si="70"/>
        <v>-1</v>
      </c>
      <c r="AO119" s="153">
        <f t="shared" si="71"/>
        <v>0</v>
      </c>
      <c r="AP119" s="153">
        <f t="shared" si="72"/>
        <v>22</v>
      </c>
      <c r="AQ119" s="153">
        <f t="shared" si="73"/>
        <v>379.56220000000008</v>
      </c>
      <c r="AR119" s="153">
        <f t="shared" si="74"/>
        <v>21.919583333333335</v>
      </c>
      <c r="AS119" s="153">
        <f t="shared" si="75"/>
        <v>4.1536522811529704</v>
      </c>
      <c r="AT119" s="153">
        <f t="shared" si="76"/>
        <v>24</v>
      </c>
      <c r="AU119" s="16"/>
      <c r="AY119" s="65"/>
      <c r="AZ119" s="65"/>
    </row>
    <row r="120" spans="1:52" ht="15.75" x14ac:dyDescent="0.25">
      <c r="A120" s="152" t="str">
        <f>'Primary endpoint outcomes'!A120</f>
        <v>Cornelius 1997</v>
      </c>
      <c r="B120" s="152" t="str">
        <f>CONCATENATE('Primary endpoint outcomes'!S120,'Primary endpoint outcomes'!T120)</f>
        <v>HAMD24</v>
      </c>
      <c r="C120" s="154">
        <f t="shared" si="49"/>
        <v>18.537254901960782</v>
      </c>
      <c r="D120" s="154">
        <f t="shared" si="50"/>
        <v>8.1491329199454565</v>
      </c>
      <c r="E120" s="154">
        <f t="shared" si="51"/>
        <v>51</v>
      </c>
      <c r="F120" s="21" t="str">
        <f t="shared" si="52"/>
        <v>YES</v>
      </c>
      <c r="G120" s="21" t="str">
        <f t="shared" si="53"/>
        <v>NO</v>
      </c>
      <c r="H120" s="155">
        <f t="shared" si="54"/>
        <v>0.62223376303922873</v>
      </c>
      <c r="I120" s="155">
        <f t="shared" si="55"/>
        <v>0.37776623696077127</v>
      </c>
      <c r="J120" s="318">
        <f t="shared" si="56"/>
        <v>1</v>
      </c>
      <c r="K120" s="326">
        <f>IF(ISNUMBER('Primary endpoint outcomes'!U120)=TRUE,'Primary endpoint outcomes'!U120,(IF(ISNUMBER('Primary endpoint outcomes'!X120)=TRUE,'Primary endpoint outcomes'!X120,0)))</f>
        <v>19.2</v>
      </c>
      <c r="L120" s="326">
        <f>IF(ISNUMBER('Primary endpoint outcomes'!V120)=TRUE,'Primary endpoint outcomes'!V120,(IF(ISNUMBER('Primary endpoint outcomes'!Y120)=TRUE,'Primary endpoint outcomes'!Y120,0)))</f>
        <v>8.1999999999999993</v>
      </c>
      <c r="M120" s="325">
        <f>IF(ISNUMBER('Primary endpoint outcomes'!W120)=TRUE,'Primary endpoint outcomes'!W120,(IF(ISNUMBER('Primary endpoint outcomes'!Z120)=TRUE,'Primary endpoint outcomes'!Z120,0)))</f>
        <v>25</v>
      </c>
      <c r="N120" s="326">
        <f>IF(ISNUMBER('Primary endpoint outcomes'!BC120)=TRUE,'Primary endpoint outcomes'!BC120,(IF(ISNUMBER('Primary endpoint outcomes'!BF120)=TRUE,'Primary endpoint outcomes'!BF120,0)))</f>
        <v>17.899999999999999</v>
      </c>
      <c r="O120" s="325">
        <f>IF(ISNUMBER('Primary endpoint outcomes'!BD120)=TRUE,'Primary endpoint outcomes'!BD120,(IF(ISNUMBER('Primary endpoint outcomes'!BG120)=TRUE,'Primary endpoint outcomes'!BG120,0)))</f>
        <v>8.1</v>
      </c>
      <c r="P120" s="325">
        <f>IF(ISNUMBER('Primary endpoint outcomes'!BE120)=TRUE,'Primary endpoint outcomes'!BE120,(IF(ISNUMBER('Primary endpoint outcomes'!BH120)=TRUE,'Primary endpoint outcomes'!BH120,0)))</f>
        <v>26</v>
      </c>
      <c r="Q120" s="326">
        <f>IF(ISNUMBER('Primary endpoint outcomes'!CK120)=TRUE,'Primary endpoint outcomes'!CK120,(IF(ISNUMBER('Primary endpoint outcomes'!CN120)=TRUE,'Primary endpoint outcomes'!CN120,0)))</f>
        <v>0</v>
      </c>
      <c r="R120" s="326">
        <f>IF(ISNUMBER('Primary endpoint outcomes'!CL120)=TRUE,'Primary endpoint outcomes'!CL120,(IF(ISNUMBER('Primary endpoint outcomes'!CO120)=TRUE,'Primary endpoint outcomes'!CO120,0)))</f>
        <v>0</v>
      </c>
      <c r="S120" s="325">
        <f>IF(ISNUMBER('Primary endpoint outcomes'!CM120)=TRUE,'Primary endpoint outcomes'!CM120,(IF(ISNUMBER('Primary endpoint outcomes'!CP120)=TRUE,'Primary endpoint outcomes'!CP120,0)))</f>
        <v>0</v>
      </c>
      <c r="T120" s="326">
        <f>IF(ISNUMBER('Primary endpoint outcomes'!DS120)=TRUE,'Primary endpoint outcomes'!DS120,(IF(ISNUMBER('Primary endpoint outcomes'!DV120)=TRUE,'Primary endpoint outcomes'!DV120,0)))</f>
        <v>0</v>
      </c>
      <c r="U120" s="326">
        <f>IF(ISNUMBER('Primary endpoint outcomes'!DT120)=TRUE,'Primary endpoint outcomes'!DT120,(IF(ISNUMBER('Primary endpoint outcomes'!DW120)=TRUE,'Primary endpoint outcomes'!DW120,0)))</f>
        <v>0</v>
      </c>
      <c r="V120" s="326">
        <f>IF(ISNUMBER('Primary endpoint outcomes'!DU120)=TRUE,'Primary endpoint outcomes'!DU120,(IF(ISNUMBER('Primary endpoint outcomes'!DX120)=TRUE,'Primary endpoint outcomes'!DX120,0)))</f>
        <v>0</v>
      </c>
      <c r="W120" s="326">
        <f>IF(ISNUMBER('Primary endpoint outcomes'!FA120)=TRUE,'Primary endpoint outcomes'!FA120,(IF(ISNUMBER('Primary endpoint outcomes'!FD120)=TRUE,'Primary endpoint outcomes'!FD120,0)))</f>
        <v>0</v>
      </c>
      <c r="X120" s="326">
        <f>IF(ISNUMBER('Primary endpoint outcomes'!FB120)=TRUE,'Primary endpoint outcomes'!FB120,(IF(ISNUMBER('Primary endpoint outcomes'!FE120)=TRUE,'Primary endpoint outcomes'!FE120,0)))</f>
        <v>0</v>
      </c>
      <c r="Y120" s="326">
        <f>IF(ISNUMBER('Primary endpoint outcomes'!FC120)=TRUE,'Primary endpoint outcomes'!FC120,(IF(ISNUMBER('Primary endpoint outcomes'!FF120)=TRUE,'Primary endpoint outcomes'!FF120,0)))</f>
        <v>0</v>
      </c>
      <c r="Z120" s="150"/>
      <c r="AA120" s="151">
        <f t="shared" si="57"/>
        <v>25</v>
      </c>
      <c r="AB120" s="153">
        <f t="shared" si="58"/>
        <v>24</v>
      </c>
      <c r="AC120" s="153">
        <f t="shared" si="59"/>
        <v>1613.7599999999998</v>
      </c>
      <c r="AD120" s="151">
        <f t="shared" si="60"/>
        <v>26</v>
      </c>
      <c r="AE120" s="153">
        <f t="shared" si="61"/>
        <v>25</v>
      </c>
      <c r="AF120" s="153">
        <f t="shared" si="62"/>
        <v>1640.25</v>
      </c>
      <c r="AG120" s="151">
        <f t="shared" si="63"/>
        <v>0</v>
      </c>
      <c r="AH120" s="153">
        <f t="shared" si="64"/>
        <v>-1</v>
      </c>
      <c r="AI120" s="153">
        <f t="shared" si="65"/>
        <v>0</v>
      </c>
      <c r="AJ120" s="151">
        <f t="shared" si="66"/>
        <v>0</v>
      </c>
      <c r="AK120" s="153">
        <f t="shared" si="67"/>
        <v>-1</v>
      </c>
      <c r="AL120" s="153">
        <f t="shared" si="68"/>
        <v>0</v>
      </c>
      <c r="AM120" s="151">
        <f t="shared" si="69"/>
        <v>0</v>
      </c>
      <c r="AN120" s="153">
        <f t="shared" si="70"/>
        <v>-1</v>
      </c>
      <c r="AO120" s="153">
        <f t="shared" si="71"/>
        <v>0</v>
      </c>
      <c r="AP120" s="153">
        <f t="shared" si="72"/>
        <v>49</v>
      </c>
      <c r="AQ120" s="153">
        <f t="shared" si="73"/>
        <v>3254.0099999999998</v>
      </c>
      <c r="AR120" s="153">
        <f t="shared" si="74"/>
        <v>18.537254901960782</v>
      </c>
      <c r="AS120" s="153">
        <f t="shared" si="75"/>
        <v>8.1491329199454565</v>
      </c>
      <c r="AT120" s="153">
        <f t="shared" si="76"/>
        <v>51</v>
      </c>
      <c r="AU120" s="16"/>
      <c r="AY120" s="65"/>
      <c r="AZ120" s="65"/>
    </row>
    <row r="121" spans="1:52" ht="15.75" x14ac:dyDescent="0.25">
      <c r="A121" s="152" t="str">
        <f>'Primary endpoint outcomes'!A121</f>
        <v>Corrigan 2000</v>
      </c>
      <c r="B121" s="152" t="str">
        <f>CONCATENATE('Primary endpoint outcomes'!S121,'Primary endpoint outcomes'!T121)</f>
        <v>MADRS10</v>
      </c>
      <c r="C121" s="154">
        <f t="shared" si="49"/>
        <v>27.8</v>
      </c>
      <c r="D121" s="154">
        <f t="shared" si="50"/>
        <v>0</v>
      </c>
      <c r="E121" s="154">
        <f t="shared" si="51"/>
        <v>70</v>
      </c>
      <c r="F121" s="21" t="str">
        <f t="shared" si="52"/>
        <v>YES</v>
      </c>
      <c r="G121" s="21" t="str">
        <f t="shared" si="53"/>
        <v>NO</v>
      </c>
      <c r="H121" s="155" t="e">
        <f t="shared" si="54"/>
        <v>#NUM!</v>
      </c>
      <c r="I121" s="155" t="e">
        <f t="shared" si="55"/>
        <v>#NUM!</v>
      </c>
      <c r="J121" s="318">
        <f t="shared" si="56"/>
        <v>0</v>
      </c>
      <c r="K121" s="326">
        <f>IF(ISNUMBER('Primary endpoint outcomes'!U121)=TRUE,'Primary endpoint outcomes'!U121,(IF(ISNUMBER('Primary endpoint outcomes'!X121)=TRUE,'Primary endpoint outcomes'!X121,0)))</f>
        <v>28.8</v>
      </c>
      <c r="L121" s="326">
        <f>IF(ISNUMBER('Primary endpoint outcomes'!V121)=TRUE,'Primary endpoint outcomes'!V121,(IF(ISNUMBER('Primary endpoint outcomes'!Y121)=TRUE,'Primary endpoint outcomes'!Y121,0)))</f>
        <v>0</v>
      </c>
      <c r="M121" s="325">
        <f>IF(ISNUMBER('Primary endpoint outcomes'!W121)=TRUE,'Primary endpoint outcomes'!W121,(IF(ISNUMBER('Primary endpoint outcomes'!Z121)=TRUE,'Primary endpoint outcomes'!Z121,0)))</f>
        <v>35</v>
      </c>
      <c r="N121" s="326">
        <f>IF(ISNUMBER('Primary endpoint outcomes'!BC121)=TRUE,'Primary endpoint outcomes'!BC121,(IF(ISNUMBER('Primary endpoint outcomes'!BF121)=TRUE,'Primary endpoint outcomes'!BF121,0)))</f>
        <v>26.8</v>
      </c>
      <c r="O121" s="325">
        <f>IF(ISNUMBER('Primary endpoint outcomes'!BD121)=TRUE,'Primary endpoint outcomes'!BD121,(IF(ISNUMBER('Primary endpoint outcomes'!BG121)=TRUE,'Primary endpoint outcomes'!BG121,0)))</f>
        <v>0</v>
      </c>
      <c r="P121" s="325">
        <f>IF(ISNUMBER('Primary endpoint outcomes'!BE121)=TRUE,'Primary endpoint outcomes'!BE121,(IF(ISNUMBER('Primary endpoint outcomes'!BH121)=TRUE,'Primary endpoint outcomes'!BH121,0)))</f>
        <v>35</v>
      </c>
      <c r="Q121" s="326">
        <f>IF(ISNUMBER('Primary endpoint outcomes'!CK121)=TRUE,'Primary endpoint outcomes'!CK121,(IF(ISNUMBER('Primary endpoint outcomes'!CN121)=TRUE,'Primary endpoint outcomes'!CN121,0)))</f>
        <v>0</v>
      </c>
      <c r="R121" s="326">
        <f>IF(ISNUMBER('Primary endpoint outcomes'!CL121)=TRUE,'Primary endpoint outcomes'!CL121,(IF(ISNUMBER('Primary endpoint outcomes'!CO121)=TRUE,'Primary endpoint outcomes'!CO121,0)))</f>
        <v>0</v>
      </c>
      <c r="S121" s="325">
        <f>IF(ISNUMBER('Primary endpoint outcomes'!CM121)=TRUE,'Primary endpoint outcomes'!CM121,(IF(ISNUMBER('Primary endpoint outcomes'!CP121)=TRUE,'Primary endpoint outcomes'!CP121,0)))</f>
        <v>0</v>
      </c>
      <c r="T121" s="326">
        <f>IF(ISNUMBER('Primary endpoint outcomes'!DS121)=TRUE,'Primary endpoint outcomes'!DS121,(IF(ISNUMBER('Primary endpoint outcomes'!DV121)=TRUE,'Primary endpoint outcomes'!DV121,0)))</f>
        <v>0</v>
      </c>
      <c r="U121" s="326">
        <f>IF(ISNUMBER('Primary endpoint outcomes'!DT121)=TRUE,'Primary endpoint outcomes'!DT121,(IF(ISNUMBER('Primary endpoint outcomes'!DW121)=TRUE,'Primary endpoint outcomes'!DW121,0)))</f>
        <v>0</v>
      </c>
      <c r="V121" s="326">
        <f>IF(ISNUMBER('Primary endpoint outcomes'!DU121)=TRUE,'Primary endpoint outcomes'!DU121,(IF(ISNUMBER('Primary endpoint outcomes'!DX121)=TRUE,'Primary endpoint outcomes'!DX121,0)))</f>
        <v>0</v>
      </c>
      <c r="W121" s="326">
        <f>IF(ISNUMBER('Primary endpoint outcomes'!FA121)=TRUE,'Primary endpoint outcomes'!FA121,(IF(ISNUMBER('Primary endpoint outcomes'!FD121)=TRUE,'Primary endpoint outcomes'!FD121,0)))</f>
        <v>0</v>
      </c>
      <c r="X121" s="326">
        <f>IF(ISNUMBER('Primary endpoint outcomes'!FB121)=TRUE,'Primary endpoint outcomes'!FB121,(IF(ISNUMBER('Primary endpoint outcomes'!FE121)=TRUE,'Primary endpoint outcomes'!FE121,0)))</f>
        <v>0</v>
      </c>
      <c r="Y121" s="326">
        <f>IF(ISNUMBER('Primary endpoint outcomes'!FC121)=TRUE,'Primary endpoint outcomes'!FC121,(IF(ISNUMBER('Primary endpoint outcomes'!FF121)=TRUE,'Primary endpoint outcomes'!FF121,0)))</f>
        <v>0</v>
      </c>
      <c r="Z121" s="150"/>
      <c r="AA121" s="151">
        <f t="shared" si="57"/>
        <v>35</v>
      </c>
      <c r="AB121" s="153">
        <f t="shared" si="58"/>
        <v>34</v>
      </c>
      <c r="AC121" s="153">
        <f t="shared" si="59"/>
        <v>0</v>
      </c>
      <c r="AD121" s="151">
        <f t="shared" si="60"/>
        <v>35</v>
      </c>
      <c r="AE121" s="153">
        <f t="shared" si="61"/>
        <v>34</v>
      </c>
      <c r="AF121" s="153">
        <f t="shared" si="62"/>
        <v>0</v>
      </c>
      <c r="AG121" s="151">
        <f t="shared" si="63"/>
        <v>0</v>
      </c>
      <c r="AH121" s="153">
        <f t="shared" si="64"/>
        <v>-1</v>
      </c>
      <c r="AI121" s="153">
        <f t="shared" si="65"/>
        <v>0</v>
      </c>
      <c r="AJ121" s="151">
        <f t="shared" si="66"/>
        <v>0</v>
      </c>
      <c r="AK121" s="153">
        <f t="shared" si="67"/>
        <v>-1</v>
      </c>
      <c r="AL121" s="153">
        <f t="shared" si="68"/>
        <v>0</v>
      </c>
      <c r="AM121" s="151">
        <f t="shared" si="69"/>
        <v>0</v>
      </c>
      <c r="AN121" s="153">
        <f t="shared" si="70"/>
        <v>-1</v>
      </c>
      <c r="AO121" s="153">
        <f t="shared" si="71"/>
        <v>0</v>
      </c>
      <c r="AP121" s="153">
        <f t="shared" si="72"/>
        <v>68</v>
      </c>
      <c r="AQ121" s="153">
        <f t="shared" si="73"/>
        <v>0</v>
      </c>
      <c r="AR121" s="153">
        <f t="shared" si="74"/>
        <v>27.8</v>
      </c>
      <c r="AS121" s="153">
        <f t="shared" si="75"/>
        <v>0</v>
      </c>
      <c r="AT121" s="153">
        <f t="shared" si="76"/>
        <v>70</v>
      </c>
      <c r="AU121" s="16"/>
      <c r="AY121" s="65"/>
      <c r="AZ121" s="65"/>
    </row>
    <row r="122" spans="1:52" ht="15.75" x14ac:dyDescent="0.25">
      <c r="A122" s="152" t="str">
        <f>'Primary endpoint outcomes'!A122</f>
        <v>Costa 1998</v>
      </c>
      <c r="B122" s="152" t="str">
        <f>CONCATENATE('Primary endpoint outcomes'!S122,'Primary endpoint outcomes'!T122)</f>
        <v>HAMD21</v>
      </c>
      <c r="C122" s="154">
        <f t="shared" si="49"/>
        <v>30.059162303664916</v>
      </c>
      <c r="D122" s="154">
        <f t="shared" si="50"/>
        <v>5.7793757630497016</v>
      </c>
      <c r="E122" s="154">
        <f t="shared" si="51"/>
        <v>382</v>
      </c>
      <c r="F122" s="21" t="str">
        <f t="shared" si="52"/>
        <v>YES</v>
      </c>
      <c r="G122" s="21" t="str">
        <f t="shared" si="53"/>
        <v>NO</v>
      </c>
      <c r="H122" s="155">
        <f t="shared" si="54"/>
        <v>0.99250547971894487</v>
      </c>
      <c r="I122" s="155">
        <f t="shared" si="55"/>
        <v>7.4945202810551281E-3</v>
      </c>
      <c r="J122" s="318">
        <f t="shared" si="56"/>
        <v>1</v>
      </c>
      <c r="K122" s="326">
        <f>IF(ISNUMBER('Primary endpoint outcomes'!U122)=TRUE,'Primary endpoint outcomes'!U122,(IF(ISNUMBER('Primary endpoint outcomes'!X122)=TRUE,'Primary endpoint outcomes'!X122,0)))</f>
        <v>30.4</v>
      </c>
      <c r="L122" s="326">
        <f>IF(ISNUMBER('Primary endpoint outcomes'!V122)=TRUE,'Primary endpoint outcomes'!V122,(IF(ISNUMBER('Primary endpoint outcomes'!Y122)=TRUE,'Primary endpoint outcomes'!Y122,0)))</f>
        <v>6.2</v>
      </c>
      <c r="M122" s="325">
        <f>IF(ISNUMBER('Primary endpoint outcomes'!W122)=TRUE,'Primary endpoint outcomes'!W122,(IF(ISNUMBER('Primary endpoint outcomes'!Z122)=TRUE,'Primary endpoint outcomes'!Z122,0)))</f>
        <v>196</v>
      </c>
      <c r="N122" s="326">
        <f>IF(ISNUMBER('Primary endpoint outcomes'!BC122)=TRUE,'Primary endpoint outcomes'!BC122,(IF(ISNUMBER('Primary endpoint outcomes'!BF122)=TRUE,'Primary endpoint outcomes'!BF122,0)))</f>
        <v>29.7</v>
      </c>
      <c r="O122" s="325">
        <f>IF(ISNUMBER('Primary endpoint outcomes'!BD122)=TRUE,'Primary endpoint outcomes'!BD122,(IF(ISNUMBER('Primary endpoint outcomes'!BG122)=TRUE,'Primary endpoint outcomes'!BG122,0)))</f>
        <v>5.3</v>
      </c>
      <c r="P122" s="325">
        <f>IF(ISNUMBER('Primary endpoint outcomes'!BE122)=TRUE,'Primary endpoint outcomes'!BE122,(IF(ISNUMBER('Primary endpoint outcomes'!BH122)=TRUE,'Primary endpoint outcomes'!BH122,0)))</f>
        <v>186</v>
      </c>
      <c r="Q122" s="326">
        <f>IF(ISNUMBER('Primary endpoint outcomes'!CK122)=TRUE,'Primary endpoint outcomes'!CK122,(IF(ISNUMBER('Primary endpoint outcomes'!CN122)=TRUE,'Primary endpoint outcomes'!CN122,0)))</f>
        <v>0</v>
      </c>
      <c r="R122" s="326">
        <f>IF(ISNUMBER('Primary endpoint outcomes'!CL122)=TRUE,'Primary endpoint outcomes'!CL122,(IF(ISNUMBER('Primary endpoint outcomes'!CO122)=TRUE,'Primary endpoint outcomes'!CO122,0)))</f>
        <v>0</v>
      </c>
      <c r="S122" s="325">
        <f>IF(ISNUMBER('Primary endpoint outcomes'!CM122)=TRUE,'Primary endpoint outcomes'!CM122,(IF(ISNUMBER('Primary endpoint outcomes'!CP122)=TRUE,'Primary endpoint outcomes'!CP122,0)))</f>
        <v>0</v>
      </c>
      <c r="T122" s="326">
        <f>IF(ISNUMBER('Primary endpoint outcomes'!DS122)=TRUE,'Primary endpoint outcomes'!DS122,(IF(ISNUMBER('Primary endpoint outcomes'!DV122)=TRUE,'Primary endpoint outcomes'!DV122,0)))</f>
        <v>0</v>
      </c>
      <c r="U122" s="326">
        <f>IF(ISNUMBER('Primary endpoint outcomes'!DT122)=TRUE,'Primary endpoint outcomes'!DT122,(IF(ISNUMBER('Primary endpoint outcomes'!DW122)=TRUE,'Primary endpoint outcomes'!DW122,0)))</f>
        <v>0</v>
      </c>
      <c r="V122" s="326">
        <f>IF(ISNUMBER('Primary endpoint outcomes'!DU122)=TRUE,'Primary endpoint outcomes'!DU122,(IF(ISNUMBER('Primary endpoint outcomes'!DX122)=TRUE,'Primary endpoint outcomes'!DX122,0)))</f>
        <v>0</v>
      </c>
      <c r="W122" s="326">
        <f>IF(ISNUMBER('Primary endpoint outcomes'!FA122)=TRUE,'Primary endpoint outcomes'!FA122,(IF(ISNUMBER('Primary endpoint outcomes'!FD122)=TRUE,'Primary endpoint outcomes'!FD122,0)))</f>
        <v>0</v>
      </c>
      <c r="X122" s="326">
        <f>IF(ISNUMBER('Primary endpoint outcomes'!FB122)=TRUE,'Primary endpoint outcomes'!FB122,(IF(ISNUMBER('Primary endpoint outcomes'!FE122)=TRUE,'Primary endpoint outcomes'!FE122,0)))</f>
        <v>0</v>
      </c>
      <c r="Y122" s="326">
        <f>IF(ISNUMBER('Primary endpoint outcomes'!FC122)=TRUE,'Primary endpoint outcomes'!FC122,(IF(ISNUMBER('Primary endpoint outcomes'!FF122)=TRUE,'Primary endpoint outcomes'!FF122,0)))</f>
        <v>0</v>
      </c>
      <c r="Z122" s="150"/>
      <c r="AA122" s="151">
        <f t="shared" si="57"/>
        <v>196</v>
      </c>
      <c r="AB122" s="153">
        <f t="shared" si="58"/>
        <v>195</v>
      </c>
      <c r="AC122" s="153">
        <f t="shared" si="59"/>
        <v>7495.8000000000011</v>
      </c>
      <c r="AD122" s="151">
        <f t="shared" si="60"/>
        <v>186</v>
      </c>
      <c r="AE122" s="153">
        <f t="shared" si="61"/>
        <v>185</v>
      </c>
      <c r="AF122" s="153">
        <f t="shared" si="62"/>
        <v>5196.6499999999996</v>
      </c>
      <c r="AG122" s="151">
        <f t="shared" si="63"/>
        <v>0</v>
      </c>
      <c r="AH122" s="153">
        <f t="shared" si="64"/>
        <v>-1</v>
      </c>
      <c r="AI122" s="153">
        <f t="shared" si="65"/>
        <v>0</v>
      </c>
      <c r="AJ122" s="151">
        <f t="shared" si="66"/>
        <v>0</v>
      </c>
      <c r="AK122" s="153">
        <f t="shared" si="67"/>
        <v>-1</v>
      </c>
      <c r="AL122" s="153">
        <f t="shared" si="68"/>
        <v>0</v>
      </c>
      <c r="AM122" s="151">
        <f t="shared" si="69"/>
        <v>0</v>
      </c>
      <c r="AN122" s="153">
        <f t="shared" si="70"/>
        <v>-1</v>
      </c>
      <c r="AO122" s="153">
        <f t="shared" si="71"/>
        <v>0</v>
      </c>
      <c r="AP122" s="153">
        <f t="shared" si="72"/>
        <v>380</v>
      </c>
      <c r="AQ122" s="153">
        <f t="shared" si="73"/>
        <v>12692.45</v>
      </c>
      <c r="AR122" s="153">
        <f t="shared" si="74"/>
        <v>30.059162303664916</v>
      </c>
      <c r="AS122" s="153">
        <f t="shared" si="75"/>
        <v>5.7793757630497016</v>
      </c>
      <c r="AT122" s="153">
        <f t="shared" si="76"/>
        <v>382</v>
      </c>
      <c r="AU122" s="16"/>
      <c r="AY122" s="65"/>
      <c r="AZ122" s="65"/>
    </row>
    <row r="123" spans="1:52" ht="15.75" x14ac:dyDescent="0.25">
      <c r="A123" s="152" t="str">
        <f>'Primary endpoint outcomes'!A123</f>
        <v>Costa 2016</v>
      </c>
      <c r="B123" s="152" t="str">
        <f>CONCATENATE('Primary endpoint outcomes'!S123,'Primary endpoint outcomes'!T123)</f>
        <v>BDI-II21</v>
      </c>
      <c r="C123" s="154">
        <f t="shared" si="49"/>
        <v>30</v>
      </c>
      <c r="D123" s="154">
        <f t="shared" si="50"/>
        <v>7.9046098665814704</v>
      </c>
      <c r="E123" s="154">
        <f t="shared" si="51"/>
        <v>37</v>
      </c>
      <c r="F123" s="21" t="str">
        <f t="shared" si="52"/>
        <v>YES</v>
      </c>
      <c r="G123" s="21" t="str">
        <f t="shared" si="53"/>
        <v>NO</v>
      </c>
      <c r="H123" s="155">
        <f t="shared" si="54"/>
        <v>0.5</v>
      </c>
      <c r="I123" s="155">
        <f t="shared" si="55"/>
        <v>0.5</v>
      </c>
      <c r="J123" s="318">
        <f t="shared" si="56"/>
        <v>1</v>
      </c>
      <c r="K123" s="326">
        <f>IF(ISNUMBER('Primary endpoint outcomes'!U123)=TRUE,'Primary endpoint outcomes'!U123,(IF(ISNUMBER('Primary endpoint outcomes'!X123)=TRUE,'Primary endpoint outcomes'!X123,0)))</f>
        <v>30</v>
      </c>
      <c r="L123" s="326">
        <f>IF(ISNUMBER('Primary endpoint outcomes'!V123)=TRUE,'Primary endpoint outcomes'!V123,(IF(ISNUMBER('Primary endpoint outcomes'!Y123)=TRUE,'Primary endpoint outcomes'!Y123,0)))</f>
        <v>9.1</v>
      </c>
      <c r="M123" s="325">
        <f>IF(ISNUMBER('Primary endpoint outcomes'!W123)=TRUE,'Primary endpoint outcomes'!W123,(IF(ISNUMBER('Primary endpoint outcomes'!Z123)=TRUE,'Primary endpoint outcomes'!Z123,0)))</f>
        <v>19</v>
      </c>
      <c r="N123" s="326">
        <f>IF(ISNUMBER('Primary endpoint outcomes'!BC123)=TRUE,'Primary endpoint outcomes'!BC123,(IF(ISNUMBER('Primary endpoint outcomes'!BF123)=TRUE,'Primary endpoint outcomes'!BF123,0)))</f>
        <v>30</v>
      </c>
      <c r="O123" s="325">
        <f>IF(ISNUMBER('Primary endpoint outcomes'!BD123)=TRUE,'Primary endpoint outcomes'!BD123,(IF(ISNUMBER('Primary endpoint outcomes'!BG123)=TRUE,'Primary endpoint outcomes'!BG123,0)))</f>
        <v>6.4</v>
      </c>
      <c r="P123" s="325">
        <f>IF(ISNUMBER('Primary endpoint outcomes'!BE123)=TRUE,'Primary endpoint outcomes'!BE123,(IF(ISNUMBER('Primary endpoint outcomes'!BH123)=TRUE,'Primary endpoint outcomes'!BH123,0)))</f>
        <v>18</v>
      </c>
      <c r="Q123" s="326">
        <f>IF(ISNUMBER('Primary endpoint outcomes'!CK123)=TRUE,'Primary endpoint outcomes'!CK123,(IF(ISNUMBER('Primary endpoint outcomes'!CN123)=TRUE,'Primary endpoint outcomes'!CN123,0)))</f>
        <v>0</v>
      </c>
      <c r="R123" s="326">
        <f>IF(ISNUMBER('Primary endpoint outcomes'!CL123)=TRUE,'Primary endpoint outcomes'!CL123,(IF(ISNUMBER('Primary endpoint outcomes'!CO123)=TRUE,'Primary endpoint outcomes'!CO123,0)))</f>
        <v>0</v>
      </c>
      <c r="S123" s="325">
        <f>IF(ISNUMBER('Primary endpoint outcomes'!CM123)=TRUE,'Primary endpoint outcomes'!CM123,(IF(ISNUMBER('Primary endpoint outcomes'!CP123)=TRUE,'Primary endpoint outcomes'!CP123,0)))</f>
        <v>0</v>
      </c>
      <c r="T123" s="326">
        <f>IF(ISNUMBER('Primary endpoint outcomes'!DS123)=TRUE,'Primary endpoint outcomes'!DS123,(IF(ISNUMBER('Primary endpoint outcomes'!DV123)=TRUE,'Primary endpoint outcomes'!DV123,0)))</f>
        <v>0</v>
      </c>
      <c r="U123" s="326">
        <f>IF(ISNUMBER('Primary endpoint outcomes'!DT123)=TRUE,'Primary endpoint outcomes'!DT123,(IF(ISNUMBER('Primary endpoint outcomes'!DW123)=TRUE,'Primary endpoint outcomes'!DW123,0)))</f>
        <v>0</v>
      </c>
      <c r="V123" s="326">
        <f>IF(ISNUMBER('Primary endpoint outcomes'!DU123)=TRUE,'Primary endpoint outcomes'!DU123,(IF(ISNUMBER('Primary endpoint outcomes'!DX123)=TRUE,'Primary endpoint outcomes'!DX123,0)))</f>
        <v>0</v>
      </c>
      <c r="W123" s="326">
        <f>IF(ISNUMBER('Primary endpoint outcomes'!FA123)=TRUE,'Primary endpoint outcomes'!FA123,(IF(ISNUMBER('Primary endpoint outcomes'!FD123)=TRUE,'Primary endpoint outcomes'!FD123,0)))</f>
        <v>0</v>
      </c>
      <c r="X123" s="326">
        <f>IF(ISNUMBER('Primary endpoint outcomes'!FB123)=TRUE,'Primary endpoint outcomes'!FB123,(IF(ISNUMBER('Primary endpoint outcomes'!FE123)=TRUE,'Primary endpoint outcomes'!FE123,0)))</f>
        <v>0</v>
      </c>
      <c r="Y123" s="326">
        <f>IF(ISNUMBER('Primary endpoint outcomes'!FC123)=TRUE,'Primary endpoint outcomes'!FC123,(IF(ISNUMBER('Primary endpoint outcomes'!FF123)=TRUE,'Primary endpoint outcomes'!FF123,0)))</f>
        <v>0</v>
      </c>
      <c r="Z123" s="150"/>
      <c r="AA123" s="151">
        <f t="shared" si="57"/>
        <v>19</v>
      </c>
      <c r="AB123" s="153">
        <f t="shared" si="58"/>
        <v>18</v>
      </c>
      <c r="AC123" s="153">
        <f t="shared" si="59"/>
        <v>1490.5799999999997</v>
      </c>
      <c r="AD123" s="151">
        <f t="shared" si="60"/>
        <v>18</v>
      </c>
      <c r="AE123" s="153">
        <f t="shared" si="61"/>
        <v>17</v>
      </c>
      <c r="AF123" s="153">
        <f t="shared" si="62"/>
        <v>696.32000000000016</v>
      </c>
      <c r="AG123" s="151">
        <f t="shared" si="63"/>
        <v>0</v>
      </c>
      <c r="AH123" s="153">
        <f t="shared" si="64"/>
        <v>-1</v>
      </c>
      <c r="AI123" s="153">
        <f t="shared" si="65"/>
        <v>0</v>
      </c>
      <c r="AJ123" s="151">
        <f t="shared" si="66"/>
        <v>0</v>
      </c>
      <c r="AK123" s="153">
        <f t="shared" si="67"/>
        <v>-1</v>
      </c>
      <c r="AL123" s="153">
        <f t="shared" si="68"/>
        <v>0</v>
      </c>
      <c r="AM123" s="151">
        <f t="shared" si="69"/>
        <v>0</v>
      </c>
      <c r="AN123" s="153">
        <f t="shared" si="70"/>
        <v>-1</v>
      </c>
      <c r="AO123" s="153">
        <f t="shared" si="71"/>
        <v>0</v>
      </c>
      <c r="AP123" s="153">
        <f t="shared" si="72"/>
        <v>35</v>
      </c>
      <c r="AQ123" s="153">
        <f t="shared" si="73"/>
        <v>2186.8999999999996</v>
      </c>
      <c r="AR123" s="153">
        <f t="shared" si="74"/>
        <v>30</v>
      </c>
      <c r="AS123" s="153">
        <f t="shared" si="75"/>
        <v>7.9046098665814704</v>
      </c>
      <c r="AT123" s="153">
        <f t="shared" si="76"/>
        <v>37</v>
      </c>
      <c r="AU123" s="16"/>
      <c r="AY123" s="65"/>
      <c r="AZ123" s="65"/>
    </row>
    <row r="124" spans="1:52" ht="15.75" x14ac:dyDescent="0.25">
      <c r="A124" s="152" t="str">
        <f>'Primary endpoint outcomes'!A124</f>
        <v>Covi 1987</v>
      </c>
      <c r="B124" s="152" t="str">
        <f>CONCATENATE('Primary endpoint outcomes'!S124,'Primary endpoint outcomes'!T124)</f>
        <v>NANA</v>
      </c>
      <c r="C124" s="154" t="e">
        <f t="shared" si="49"/>
        <v>#DIV/0!</v>
      </c>
      <c r="D124" s="154" t="e">
        <f t="shared" si="50"/>
        <v>#DIV/0!</v>
      </c>
      <c r="E124" s="154">
        <f t="shared" si="51"/>
        <v>0</v>
      </c>
      <c r="F124" s="21" t="e">
        <f t="shared" si="52"/>
        <v>#DIV/0!</v>
      </c>
      <c r="G124" s="21" t="e">
        <f t="shared" si="53"/>
        <v>#DIV/0!</v>
      </c>
      <c r="H124" s="155" t="e">
        <f t="shared" si="54"/>
        <v>#N/A</v>
      </c>
      <c r="I124" s="155" t="e">
        <f t="shared" si="55"/>
        <v>#N/A</v>
      </c>
      <c r="J124" s="318">
        <f t="shared" si="56"/>
        <v>0</v>
      </c>
      <c r="K124" s="326">
        <f>IF(ISNUMBER('Primary endpoint outcomes'!U124)=TRUE,'Primary endpoint outcomes'!U124,(IF(ISNUMBER('Primary endpoint outcomes'!X124)=TRUE,'Primary endpoint outcomes'!X124,0)))</f>
        <v>0</v>
      </c>
      <c r="L124" s="326">
        <f>IF(ISNUMBER('Primary endpoint outcomes'!V124)=TRUE,'Primary endpoint outcomes'!V124,(IF(ISNUMBER('Primary endpoint outcomes'!Y124)=TRUE,'Primary endpoint outcomes'!Y124,0)))</f>
        <v>0</v>
      </c>
      <c r="M124" s="325">
        <f>IF(ISNUMBER('Primary endpoint outcomes'!W124)=TRUE,'Primary endpoint outcomes'!W124,(IF(ISNUMBER('Primary endpoint outcomes'!Z124)=TRUE,'Primary endpoint outcomes'!Z124,0)))</f>
        <v>0</v>
      </c>
      <c r="N124" s="326">
        <f>IF(ISNUMBER('Primary endpoint outcomes'!BC124)=TRUE,'Primary endpoint outcomes'!BC124,(IF(ISNUMBER('Primary endpoint outcomes'!BF124)=TRUE,'Primary endpoint outcomes'!BF124,0)))</f>
        <v>0</v>
      </c>
      <c r="O124" s="325">
        <f>IF(ISNUMBER('Primary endpoint outcomes'!BD124)=TRUE,'Primary endpoint outcomes'!BD124,(IF(ISNUMBER('Primary endpoint outcomes'!BG124)=TRUE,'Primary endpoint outcomes'!BG124,0)))</f>
        <v>0</v>
      </c>
      <c r="P124" s="325">
        <f>IF(ISNUMBER('Primary endpoint outcomes'!BE124)=TRUE,'Primary endpoint outcomes'!BE124,(IF(ISNUMBER('Primary endpoint outcomes'!BH124)=TRUE,'Primary endpoint outcomes'!BH124,0)))</f>
        <v>0</v>
      </c>
      <c r="Q124" s="326">
        <f>IF(ISNUMBER('Primary endpoint outcomes'!CK124)=TRUE,'Primary endpoint outcomes'!CK124,(IF(ISNUMBER('Primary endpoint outcomes'!CN124)=TRUE,'Primary endpoint outcomes'!CN124,0)))</f>
        <v>0</v>
      </c>
      <c r="R124" s="326">
        <f>IF(ISNUMBER('Primary endpoint outcomes'!CL124)=TRUE,'Primary endpoint outcomes'!CL124,(IF(ISNUMBER('Primary endpoint outcomes'!CO124)=TRUE,'Primary endpoint outcomes'!CO124,0)))</f>
        <v>0</v>
      </c>
      <c r="S124" s="325">
        <f>IF(ISNUMBER('Primary endpoint outcomes'!CM124)=TRUE,'Primary endpoint outcomes'!CM124,(IF(ISNUMBER('Primary endpoint outcomes'!CP124)=TRUE,'Primary endpoint outcomes'!CP124,0)))</f>
        <v>0</v>
      </c>
      <c r="T124" s="326">
        <f>IF(ISNUMBER('Primary endpoint outcomes'!DS124)=TRUE,'Primary endpoint outcomes'!DS124,(IF(ISNUMBER('Primary endpoint outcomes'!DV124)=TRUE,'Primary endpoint outcomes'!DV124,0)))</f>
        <v>0</v>
      </c>
      <c r="U124" s="326">
        <f>IF(ISNUMBER('Primary endpoint outcomes'!DT124)=TRUE,'Primary endpoint outcomes'!DT124,(IF(ISNUMBER('Primary endpoint outcomes'!DW124)=TRUE,'Primary endpoint outcomes'!DW124,0)))</f>
        <v>0</v>
      </c>
      <c r="V124" s="326">
        <f>IF(ISNUMBER('Primary endpoint outcomes'!DU124)=TRUE,'Primary endpoint outcomes'!DU124,(IF(ISNUMBER('Primary endpoint outcomes'!DX124)=TRUE,'Primary endpoint outcomes'!DX124,0)))</f>
        <v>0</v>
      </c>
      <c r="W124" s="326">
        <f>IF(ISNUMBER('Primary endpoint outcomes'!FA124)=TRUE,'Primary endpoint outcomes'!FA124,(IF(ISNUMBER('Primary endpoint outcomes'!FD124)=TRUE,'Primary endpoint outcomes'!FD124,0)))</f>
        <v>0</v>
      </c>
      <c r="X124" s="326">
        <f>IF(ISNUMBER('Primary endpoint outcomes'!FB124)=TRUE,'Primary endpoint outcomes'!FB124,(IF(ISNUMBER('Primary endpoint outcomes'!FE124)=TRUE,'Primary endpoint outcomes'!FE124,0)))</f>
        <v>0</v>
      </c>
      <c r="Y124" s="326">
        <f>IF(ISNUMBER('Primary endpoint outcomes'!FC124)=TRUE,'Primary endpoint outcomes'!FC124,(IF(ISNUMBER('Primary endpoint outcomes'!FF124)=TRUE,'Primary endpoint outcomes'!FF124,0)))</f>
        <v>0</v>
      </c>
      <c r="Z124" s="150"/>
      <c r="AA124" s="151">
        <f t="shared" si="57"/>
        <v>0</v>
      </c>
      <c r="AB124" s="153">
        <f t="shared" si="58"/>
        <v>-1</v>
      </c>
      <c r="AC124" s="153">
        <f t="shared" si="59"/>
        <v>0</v>
      </c>
      <c r="AD124" s="151">
        <f t="shared" si="60"/>
        <v>0</v>
      </c>
      <c r="AE124" s="153">
        <f t="shared" si="61"/>
        <v>-1</v>
      </c>
      <c r="AF124" s="153">
        <f t="shared" si="62"/>
        <v>0</v>
      </c>
      <c r="AG124" s="151">
        <f t="shared" si="63"/>
        <v>0</v>
      </c>
      <c r="AH124" s="153">
        <f t="shared" si="64"/>
        <v>-1</v>
      </c>
      <c r="AI124" s="153">
        <f t="shared" si="65"/>
        <v>0</v>
      </c>
      <c r="AJ124" s="151">
        <f t="shared" si="66"/>
        <v>0</v>
      </c>
      <c r="AK124" s="153">
        <f t="shared" si="67"/>
        <v>-1</v>
      </c>
      <c r="AL124" s="153">
        <f t="shared" si="68"/>
        <v>0</v>
      </c>
      <c r="AM124" s="151">
        <f t="shared" si="69"/>
        <v>0</v>
      </c>
      <c r="AN124" s="153">
        <f t="shared" si="70"/>
        <v>-1</v>
      </c>
      <c r="AO124" s="153">
        <f t="shared" si="71"/>
        <v>0</v>
      </c>
      <c r="AP124" s="153" t="b">
        <f t="shared" si="72"/>
        <v>0</v>
      </c>
      <c r="AQ124" s="153">
        <f t="shared" si="73"/>
        <v>0</v>
      </c>
      <c r="AR124" s="153" t="e">
        <f t="shared" si="74"/>
        <v>#DIV/0!</v>
      </c>
      <c r="AS124" s="153" t="e">
        <f t="shared" si="75"/>
        <v>#DIV/0!</v>
      </c>
      <c r="AT124" s="153">
        <f t="shared" si="76"/>
        <v>0</v>
      </c>
      <c r="AU124" s="16"/>
      <c r="AY124" s="65"/>
      <c r="AZ124" s="65"/>
    </row>
    <row r="125" spans="1:52" ht="15.75" x14ac:dyDescent="0.25">
      <c r="A125" s="152" t="str">
        <f>'Primary endpoint outcomes'!A125</f>
        <v>Cunningham 1994</v>
      </c>
      <c r="B125" s="152" t="str">
        <f>CONCATENATE('Primary endpoint outcomes'!S125,'Primary endpoint outcomes'!T125)</f>
        <v>MADRS10</v>
      </c>
      <c r="C125" s="154">
        <f t="shared" si="49"/>
        <v>27.868075117370889</v>
      </c>
      <c r="D125" s="154">
        <f t="shared" si="50"/>
        <v>0</v>
      </c>
      <c r="E125" s="154">
        <f t="shared" si="51"/>
        <v>213</v>
      </c>
      <c r="F125" s="21" t="str">
        <f t="shared" si="52"/>
        <v>YES</v>
      </c>
      <c r="G125" s="21" t="str">
        <f t="shared" si="53"/>
        <v>NO</v>
      </c>
      <c r="H125" s="155" t="e">
        <f t="shared" si="54"/>
        <v>#NUM!</v>
      </c>
      <c r="I125" s="155" t="e">
        <f t="shared" si="55"/>
        <v>#NUM!</v>
      </c>
      <c r="J125" s="318">
        <f t="shared" si="56"/>
        <v>0</v>
      </c>
      <c r="K125" s="326">
        <f>IF(ISNUMBER('Primary endpoint outcomes'!U125)=TRUE,'Primary endpoint outcomes'!U125,(IF(ISNUMBER('Primary endpoint outcomes'!X125)=TRUE,'Primary endpoint outcomes'!X125,0)))</f>
        <v>28.26</v>
      </c>
      <c r="L125" s="326">
        <f>IF(ISNUMBER('Primary endpoint outcomes'!V125)=TRUE,'Primary endpoint outcomes'!V125,(IF(ISNUMBER('Primary endpoint outcomes'!Y125)=TRUE,'Primary endpoint outcomes'!Y125,0)))</f>
        <v>0</v>
      </c>
      <c r="M125" s="325">
        <f>IF(ISNUMBER('Primary endpoint outcomes'!W125)=TRUE,'Primary endpoint outcomes'!W125,(IF(ISNUMBER('Primary endpoint outcomes'!Z125)=TRUE,'Primary endpoint outcomes'!Z125,0)))</f>
        <v>65</v>
      </c>
      <c r="N125" s="326">
        <f>IF(ISNUMBER('Primary endpoint outcomes'!BC125)=TRUE,'Primary endpoint outcomes'!BC125,(IF(ISNUMBER('Primary endpoint outcomes'!BF125)=TRUE,'Primary endpoint outcomes'!BF125,0)))</f>
        <v>28</v>
      </c>
      <c r="O125" s="325">
        <f>IF(ISNUMBER('Primary endpoint outcomes'!BD125)=TRUE,'Primary endpoint outcomes'!BD125,(IF(ISNUMBER('Primary endpoint outcomes'!BG125)=TRUE,'Primary endpoint outcomes'!BG125,0)))</f>
        <v>0</v>
      </c>
      <c r="P125" s="325">
        <f>IF(ISNUMBER('Primary endpoint outcomes'!BE125)=TRUE,'Primary endpoint outcomes'!BE125,(IF(ISNUMBER('Primary endpoint outcomes'!BH125)=TRUE,'Primary endpoint outcomes'!BH125,0)))</f>
        <v>73</v>
      </c>
      <c r="Q125" s="326">
        <f>IF(ISNUMBER('Primary endpoint outcomes'!CK125)=TRUE,'Primary endpoint outcomes'!CK125,(IF(ISNUMBER('Primary endpoint outcomes'!CN125)=TRUE,'Primary endpoint outcomes'!CN125,0)))</f>
        <v>27.4</v>
      </c>
      <c r="R125" s="326">
        <f>IF(ISNUMBER('Primary endpoint outcomes'!CL125)=TRUE,'Primary endpoint outcomes'!CL125,(IF(ISNUMBER('Primary endpoint outcomes'!CO125)=TRUE,'Primary endpoint outcomes'!CO125,0)))</f>
        <v>0</v>
      </c>
      <c r="S125" s="325">
        <f>IF(ISNUMBER('Primary endpoint outcomes'!CM125)=TRUE,'Primary endpoint outcomes'!CM125,(IF(ISNUMBER('Primary endpoint outcomes'!CP125)=TRUE,'Primary endpoint outcomes'!CP125,0)))</f>
        <v>75</v>
      </c>
      <c r="T125" s="326">
        <f>IF(ISNUMBER('Primary endpoint outcomes'!DS125)=TRUE,'Primary endpoint outcomes'!DS125,(IF(ISNUMBER('Primary endpoint outcomes'!DV125)=TRUE,'Primary endpoint outcomes'!DV125,0)))</f>
        <v>0</v>
      </c>
      <c r="U125" s="326">
        <f>IF(ISNUMBER('Primary endpoint outcomes'!DT125)=TRUE,'Primary endpoint outcomes'!DT125,(IF(ISNUMBER('Primary endpoint outcomes'!DW125)=TRUE,'Primary endpoint outcomes'!DW125,0)))</f>
        <v>0</v>
      </c>
      <c r="V125" s="326">
        <f>IF(ISNUMBER('Primary endpoint outcomes'!DU125)=TRUE,'Primary endpoint outcomes'!DU125,(IF(ISNUMBER('Primary endpoint outcomes'!DX125)=TRUE,'Primary endpoint outcomes'!DX125,0)))</f>
        <v>0</v>
      </c>
      <c r="W125" s="326">
        <f>IF(ISNUMBER('Primary endpoint outcomes'!FA125)=TRUE,'Primary endpoint outcomes'!FA125,(IF(ISNUMBER('Primary endpoint outcomes'!FD125)=TRUE,'Primary endpoint outcomes'!FD125,0)))</f>
        <v>0</v>
      </c>
      <c r="X125" s="326">
        <f>IF(ISNUMBER('Primary endpoint outcomes'!FB125)=TRUE,'Primary endpoint outcomes'!FB125,(IF(ISNUMBER('Primary endpoint outcomes'!FE125)=TRUE,'Primary endpoint outcomes'!FE125,0)))</f>
        <v>0</v>
      </c>
      <c r="Y125" s="326">
        <f>IF(ISNUMBER('Primary endpoint outcomes'!FC125)=TRUE,'Primary endpoint outcomes'!FC125,(IF(ISNUMBER('Primary endpoint outcomes'!FF125)=TRUE,'Primary endpoint outcomes'!FF125,0)))</f>
        <v>0</v>
      </c>
      <c r="Z125" s="150"/>
      <c r="AA125" s="151">
        <f t="shared" si="57"/>
        <v>65</v>
      </c>
      <c r="AB125" s="153">
        <f t="shared" si="58"/>
        <v>64</v>
      </c>
      <c r="AC125" s="153">
        <f t="shared" si="59"/>
        <v>0</v>
      </c>
      <c r="AD125" s="151">
        <f t="shared" si="60"/>
        <v>73</v>
      </c>
      <c r="AE125" s="153">
        <f t="shared" si="61"/>
        <v>72</v>
      </c>
      <c r="AF125" s="153">
        <f t="shared" si="62"/>
        <v>0</v>
      </c>
      <c r="AG125" s="151">
        <f t="shared" si="63"/>
        <v>75</v>
      </c>
      <c r="AH125" s="153">
        <f t="shared" si="64"/>
        <v>74</v>
      </c>
      <c r="AI125" s="153">
        <f t="shared" si="65"/>
        <v>0</v>
      </c>
      <c r="AJ125" s="151">
        <f t="shared" si="66"/>
        <v>0</v>
      </c>
      <c r="AK125" s="153">
        <f t="shared" si="67"/>
        <v>-1</v>
      </c>
      <c r="AL125" s="153">
        <f t="shared" si="68"/>
        <v>0</v>
      </c>
      <c r="AM125" s="151">
        <f t="shared" si="69"/>
        <v>0</v>
      </c>
      <c r="AN125" s="153">
        <f t="shared" si="70"/>
        <v>-1</v>
      </c>
      <c r="AO125" s="153">
        <f t="shared" si="71"/>
        <v>0</v>
      </c>
      <c r="AP125" s="153">
        <f t="shared" si="72"/>
        <v>210</v>
      </c>
      <c r="AQ125" s="153">
        <f t="shared" si="73"/>
        <v>0</v>
      </c>
      <c r="AR125" s="153">
        <f t="shared" si="74"/>
        <v>27.868075117370889</v>
      </c>
      <c r="AS125" s="153">
        <f t="shared" si="75"/>
        <v>0</v>
      </c>
      <c r="AT125" s="153">
        <f t="shared" si="76"/>
        <v>213</v>
      </c>
      <c r="AU125" s="16"/>
      <c r="AY125" s="65"/>
      <c r="AZ125" s="65"/>
    </row>
    <row r="126" spans="1:52" ht="15.75" x14ac:dyDescent="0.25">
      <c r="A126" s="152" t="str">
        <f>'Primary endpoint outcomes'!A126</f>
        <v>Cunningham 1997</v>
      </c>
      <c r="B126" s="152" t="str">
        <f>CONCATENATE('Primary endpoint outcomes'!S126,'Primary endpoint outcomes'!T126)</f>
        <v>MADRS10</v>
      </c>
      <c r="C126" s="154">
        <f t="shared" si="49"/>
        <v>26.601798561151078</v>
      </c>
      <c r="D126" s="154">
        <f t="shared" si="50"/>
        <v>0</v>
      </c>
      <c r="E126" s="154">
        <f t="shared" si="51"/>
        <v>278</v>
      </c>
      <c r="F126" s="21" t="str">
        <f t="shared" si="52"/>
        <v>YES</v>
      </c>
      <c r="G126" s="21" t="str">
        <f t="shared" si="53"/>
        <v>NO</v>
      </c>
      <c r="H126" s="155" t="e">
        <f t="shared" si="54"/>
        <v>#NUM!</v>
      </c>
      <c r="I126" s="155" t="e">
        <f t="shared" si="55"/>
        <v>#NUM!</v>
      </c>
      <c r="J126" s="318">
        <f t="shared" si="56"/>
        <v>0</v>
      </c>
      <c r="K126" s="326">
        <f>IF(ISNUMBER('Primary endpoint outcomes'!U126)=TRUE,'Primary endpoint outcomes'!U126,(IF(ISNUMBER('Primary endpoint outcomes'!X126)=TRUE,'Primary endpoint outcomes'!X126,0)))</f>
        <v>26.7</v>
      </c>
      <c r="L126" s="326">
        <f>IF(ISNUMBER('Primary endpoint outcomes'!V126)=TRUE,'Primary endpoint outcomes'!V126,(IF(ISNUMBER('Primary endpoint outcomes'!Y126)=TRUE,'Primary endpoint outcomes'!Y126,0)))</f>
        <v>0</v>
      </c>
      <c r="M126" s="325">
        <f>IF(ISNUMBER('Primary endpoint outcomes'!W126)=TRUE,'Primary endpoint outcomes'!W126,(IF(ISNUMBER('Primary endpoint outcomes'!Z126)=TRUE,'Primary endpoint outcomes'!Z126,0)))</f>
        <v>92</v>
      </c>
      <c r="N126" s="326">
        <f>IF(ISNUMBER('Primary endpoint outcomes'!BC126)=TRUE,'Primary endpoint outcomes'!BC126,(IF(ISNUMBER('Primary endpoint outcomes'!BF126)=TRUE,'Primary endpoint outcomes'!BF126,0)))</f>
        <v>26.5</v>
      </c>
      <c r="O126" s="325">
        <f>IF(ISNUMBER('Primary endpoint outcomes'!BD126)=TRUE,'Primary endpoint outcomes'!BD126,(IF(ISNUMBER('Primary endpoint outcomes'!BG126)=TRUE,'Primary endpoint outcomes'!BG126,0)))</f>
        <v>0</v>
      </c>
      <c r="P126" s="325">
        <f>IF(ISNUMBER('Primary endpoint outcomes'!BE126)=TRUE,'Primary endpoint outcomes'!BE126,(IF(ISNUMBER('Primary endpoint outcomes'!BH126)=TRUE,'Primary endpoint outcomes'!BH126,0)))</f>
        <v>87</v>
      </c>
      <c r="Q126" s="326">
        <f>IF(ISNUMBER('Primary endpoint outcomes'!CK126)=TRUE,'Primary endpoint outcomes'!CK126,(IF(ISNUMBER('Primary endpoint outcomes'!CN126)=TRUE,'Primary endpoint outcomes'!CN126,0)))</f>
        <v>26.6</v>
      </c>
      <c r="R126" s="326">
        <f>IF(ISNUMBER('Primary endpoint outcomes'!CL126)=TRUE,'Primary endpoint outcomes'!CL126,(IF(ISNUMBER('Primary endpoint outcomes'!CO126)=TRUE,'Primary endpoint outcomes'!CO126,0)))</f>
        <v>0</v>
      </c>
      <c r="S126" s="325">
        <f>IF(ISNUMBER('Primary endpoint outcomes'!CM126)=TRUE,'Primary endpoint outcomes'!CM126,(IF(ISNUMBER('Primary endpoint outcomes'!CP126)=TRUE,'Primary endpoint outcomes'!CP126,0)))</f>
        <v>99</v>
      </c>
      <c r="T126" s="326">
        <f>IF(ISNUMBER('Primary endpoint outcomes'!DS126)=TRUE,'Primary endpoint outcomes'!DS126,(IF(ISNUMBER('Primary endpoint outcomes'!DV126)=TRUE,'Primary endpoint outcomes'!DV126,0)))</f>
        <v>0</v>
      </c>
      <c r="U126" s="326">
        <f>IF(ISNUMBER('Primary endpoint outcomes'!DT126)=TRUE,'Primary endpoint outcomes'!DT126,(IF(ISNUMBER('Primary endpoint outcomes'!DW126)=TRUE,'Primary endpoint outcomes'!DW126,0)))</f>
        <v>0</v>
      </c>
      <c r="V126" s="326">
        <f>IF(ISNUMBER('Primary endpoint outcomes'!DU126)=TRUE,'Primary endpoint outcomes'!DU126,(IF(ISNUMBER('Primary endpoint outcomes'!DX126)=TRUE,'Primary endpoint outcomes'!DX126,0)))</f>
        <v>0</v>
      </c>
      <c r="W126" s="326">
        <f>IF(ISNUMBER('Primary endpoint outcomes'!FA126)=TRUE,'Primary endpoint outcomes'!FA126,(IF(ISNUMBER('Primary endpoint outcomes'!FD126)=TRUE,'Primary endpoint outcomes'!FD126,0)))</f>
        <v>0</v>
      </c>
      <c r="X126" s="326">
        <f>IF(ISNUMBER('Primary endpoint outcomes'!FB126)=TRUE,'Primary endpoint outcomes'!FB126,(IF(ISNUMBER('Primary endpoint outcomes'!FE126)=TRUE,'Primary endpoint outcomes'!FE126,0)))</f>
        <v>0</v>
      </c>
      <c r="Y126" s="326">
        <f>IF(ISNUMBER('Primary endpoint outcomes'!FC126)=TRUE,'Primary endpoint outcomes'!FC126,(IF(ISNUMBER('Primary endpoint outcomes'!FF126)=TRUE,'Primary endpoint outcomes'!FF126,0)))</f>
        <v>0</v>
      </c>
      <c r="Z126" s="150"/>
      <c r="AA126" s="151">
        <f t="shared" si="57"/>
        <v>92</v>
      </c>
      <c r="AB126" s="153">
        <f t="shared" si="58"/>
        <v>91</v>
      </c>
      <c r="AC126" s="153">
        <f t="shared" si="59"/>
        <v>0</v>
      </c>
      <c r="AD126" s="151">
        <f t="shared" si="60"/>
        <v>87</v>
      </c>
      <c r="AE126" s="153">
        <f t="shared" si="61"/>
        <v>86</v>
      </c>
      <c r="AF126" s="153">
        <f t="shared" si="62"/>
        <v>0</v>
      </c>
      <c r="AG126" s="151">
        <f t="shared" si="63"/>
        <v>99</v>
      </c>
      <c r="AH126" s="153">
        <f t="shared" si="64"/>
        <v>98</v>
      </c>
      <c r="AI126" s="153">
        <f t="shared" si="65"/>
        <v>0</v>
      </c>
      <c r="AJ126" s="151">
        <f t="shared" si="66"/>
        <v>0</v>
      </c>
      <c r="AK126" s="153">
        <f t="shared" si="67"/>
        <v>-1</v>
      </c>
      <c r="AL126" s="153">
        <f t="shared" si="68"/>
        <v>0</v>
      </c>
      <c r="AM126" s="151">
        <f t="shared" si="69"/>
        <v>0</v>
      </c>
      <c r="AN126" s="153">
        <f t="shared" si="70"/>
        <v>-1</v>
      </c>
      <c r="AO126" s="153">
        <f t="shared" si="71"/>
        <v>0</v>
      </c>
      <c r="AP126" s="153">
        <f t="shared" si="72"/>
        <v>275</v>
      </c>
      <c r="AQ126" s="153">
        <f t="shared" si="73"/>
        <v>0</v>
      </c>
      <c r="AR126" s="153">
        <f t="shared" si="74"/>
        <v>26.601798561151078</v>
      </c>
      <c r="AS126" s="153">
        <f t="shared" si="75"/>
        <v>0</v>
      </c>
      <c r="AT126" s="153">
        <f t="shared" si="76"/>
        <v>278</v>
      </c>
      <c r="AU126" s="16"/>
      <c r="AY126" s="65"/>
      <c r="AZ126" s="65"/>
    </row>
    <row r="127" spans="1:52" ht="15.75" x14ac:dyDescent="0.25">
      <c r="A127" s="152" t="str">
        <f>'Primary endpoint outcomes'!A127</f>
        <v>Cutler 2009</v>
      </c>
      <c r="B127" s="152" t="str">
        <f>CONCATENATE('Primary endpoint outcomes'!S127,'Primary endpoint outcomes'!T127)</f>
        <v>MADRS10</v>
      </c>
      <c r="C127" s="154">
        <f t="shared" si="49"/>
        <v>30.348122866894197</v>
      </c>
      <c r="D127" s="154">
        <f t="shared" si="50"/>
        <v>4.7660021645297652</v>
      </c>
      <c r="E127" s="154">
        <f t="shared" si="51"/>
        <v>293</v>
      </c>
      <c r="F127" s="21" t="str">
        <f t="shared" si="52"/>
        <v>YES</v>
      </c>
      <c r="G127" s="21" t="str">
        <f t="shared" si="53"/>
        <v>NO</v>
      </c>
      <c r="H127" s="155">
        <f t="shared" si="54"/>
        <v>0.9600785759261059</v>
      </c>
      <c r="I127" s="155">
        <f t="shared" si="55"/>
        <v>3.9921424073894096E-2</v>
      </c>
      <c r="J127" s="318">
        <f t="shared" si="56"/>
        <v>1</v>
      </c>
      <c r="K127" s="326">
        <f>IF(ISNUMBER('Primary endpoint outcomes'!U127)=TRUE,'Primary endpoint outcomes'!U127,(IF(ISNUMBER('Primary endpoint outcomes'!X127)=TRUE,'Primary endpoint outcomes'!X127,0)))</f>
        <v>30.4</v>
      </c>
      <c r="L127" s="326">
        <f>IF(ISNUMBER('Primary endpoint outcomes'!V127)=TRUE,'Primary endpoint outcomes'!V127,(IF(ISNUMBER('Primary endpoint outcomes'!Y127)=TRUE,'Primary endpoint outcomes'!Y127,0)))</f>
        <v>4.5</v>
      </c>
      <c r="M127" s="325">
        <f>IF(ISNUMBER('Primary endpoint outcomes'!W127)=TRUE,'Primary endpoint outcomes'!W127,(IF(ISNUMBER('Primary endpoint outcomes'!Z127)=TRUE,'Primary endpoint outcomes'!Z127,0)))</f>
        <v>141</v>
      </c>
      <c r="N127" s="326">
        <f>IF(ISNUMBER('Primary endpoint outcomes'!BC127)=TRUE,'Primary endpoint outcomes'!BC127,(IF(ISNUMBER('Primary endpoint outcomes'!BF127)=TRUE,'Primary endpoint outcomes'!BF127,0)))</f>
        <v>30.3</v>
      </c>
      <c r="O127" s="325">
        <f>IF(ISNUMBER('Primary endpoint outcomes'!BD127)=TRUE,'Primary endpoint outcomes'!BD127,(IF(ISNUMBER('Primary endpoint outcomes'!BG127)=TRUE,'Primary endpoint outcomes'!BG127,0)))</f>
        <v>5</v>
      </c>
      <c r="P127" s="325">
        <f>IF(ISNUMBER('Primary endpoint outcomes'!BE127)=TRUE,'Primary endpoint outcomes'!BE127,(IF(ISNUMBER('Primary endpoint outcomes'!BH127)=TRUE,'Primary endpoint outcomes'!BH127,0)))</f>
        <v>152</v>
      </c>
      <c r="Q127" s="326">
        <f>IF(ISNUMBER('Primary endpoint outcomes'!CK127)=TRUE,'Primary endpoint outcomes'!CK127,(IF(ISNUMBER('Primary endpoint outcomes'!CN127)=TRUE,'Primary endpoint outcomes'!CN127,0)))</f>
        <v>0</v>
      </c>
      <c r="R127" s="326">
        <f>IF(ISNUMBER('Primary endpoint outcomes'!CL127)=TRUE,'Primary endpoint outcomes'!CL127,(IF(ISNUMBER('Primary endpoint outcomes'!CO127)=TRUE,'Primary endpoint outcomes'!CO127,0)))</f>
        <v>0</v>
      </c>
      <c r="S127" s="325">
        <f>IF(ISNUMBER('Primary endpoint outcomes'!CM127)=TRUE,'Primary endpoint outcomes'!CM127,(IF(ISNUMBER('Primary endpoint outcomes'!CP127)=TRUE,'Primary endpoint outcomes'!CP127,0)))</f>
        <v>0</v>
      </c>
      <c r="T127" s="326">
        <f>IF(ISNUMBER('Primary endpoint outcomes'!DS127)=TRUE,'Primary endpoint outcomes'!DS127,(IF(ISNUMBER('Primary endpoint outcomes'!DV127)=TRUE,'Primary endpoint outcomes'!DV127,0)))</f>
        <v>0</v>
      </c>
      <c r="U127" s="326">
        <f>IF(ISNUMBER('Primary endpoint outcomes'!DT127)=TRUE,'Primary endpoint outcomes'!DT127,(IF(ISNUMBER('Primary endpoint outcomes'!DW127)=TRUE,'Primary endpoint outcomes'!DW127,0)))</f>
        <v>0</v>
      </c>
      <c r="V127" s="326">
        <f>IF(ISNUMBER('Primary endpoint outcomes'!DU127)=TRUE,'Primary endpoint outcomes'!DU127,(IF(ISNUMBER('Primary endpoint outcomes'!DX127)=TRUE,'Primary endpoint outcomes'!DX127,0)))</f>
        <v>0</v>
      </c>
      <c r="W127" s="326">
        <f>IF(ISNUMBER('Primary endpoint outcomes'!FA127)=TRUE,'Primary endpoint outcomes'!FA127,(IF(ISNUMBER('Primary endpoint outcomes'!FD127)=TRUE,'Primary endpoint outcomes'!FD127,0)))</f>
        <v>0</v>
      </c>
      <c r="X127" s="326">
        <f>IF(ISNUMBER('Primary endpoint outcomes'!FB127)=TRUE,'Primary endpoint outcomes'!FB127,(IF(ISNUMBER('Primary endpoint outcomes'!FE127)=TRUE,'Primary endpoint outcomes'!FE127,0)))</f>
        <v>0</v>
      </c>
      <c r="Y127" s="326">
        <f>IF(ISNUMBER('Primary endpoint outcomes'!FC127)=TRUE,'Primary endpoint outcomes'!FC127,(IF(ISNUMBER('Primary endpoint outcomes'!FF127)=TRUE,'Primary endpoint outcomes'!FF127,0)))</f>
        <v>0</v>
      </c>
      <c r="Z127" s="150"/>
      <c r="AA127" s="151">
        <f t="shared" si="57"/>
        <v>141</v>
      </c>
      <c r="AB127" s="153">
        <f t="shared" si="58"/>
        <v>140</v>
      </c>
      <c r="AC127" s="153">
        <f t="shared" si="59"/>
        <v>2835</v>
      </c>
      <c r="AD127" s="151">
        <f t="shared" si="60"/>
        <v>152</v>
      </c>
      <c r="AE127" s="153">
        <f t="shared" si="61"/>
        <v>151</v>
      </c>
      <c r="AF127" s="153">
        <f t="shared" si="62"/>
        <v>3775</v>
      </c>
      <c r="AG127" s="151">
        <f t="shared" si="63"/>
        <v>0</v>
      </c>
      <c r="AH127" s="153">
        <f t="shared" si="64"/>
        <v>-1</v>
      </c>
      <c r="AI127" s="153">
        <f t="shared" si="65"/>
        <v>0</v>
      </c>
      <c r="AJ127" s="151">
        <f t="shared" si="66"/>
        <v>0</v>
      </c>
      <c r="AK127" s="153">
        <f t="shared" si="67"/>
        <v>-1</v>
      </c>
      <c r="AL127" s="153">
        <f t="shared" si="68"/>
        <v>0</v>
      </c>
      <c r="AM127" s="151">
        <f t="shared" si="69"/>
        <v>0</v>
      </c>
      <c r="AN127" s="153">
        <f t="shared" si="70"/>
        <v>-1</v>
      </c>
      <c r="AO127" s="153">
        <f t="shared" si="71"/>
        <v>0</v>
      </c>
      <c r="AP127" s="153">
        <f t="shared" si="72"/>
        <v>291</v>
      </c>
      <c r="AQ127" s="153">
        <f t="shared" si="73"/>
        <v>6610</v>
      </c>
      <c r="AR127" s="153">
        <f t="shared" si="74"/>
        <v>30.348122866894197</v>
      </c>
      <c r="AS127" s="153">
        <f t="shared" si="75"/>
        <v>4.7660021645297652</v>
      </c>
      <c r="AT127" s="153">
        <f t="shared" si="76"/>
        <v>293</v>
      </c>
      <c r="AU127" s="16"/>
      <c r="AY127" s="65"/>
      <c r="AZ127" s="65"/>
    </row>
    <row r="128" spans="1:52" ht="15.75" x14ac:dyDescent="0.25">
      <c r="A128" s="152" t="str">
        <f>'Primary endpoint outcomes'!A128</f>
        <v>Danish University Antidepressant Group 1986</v>
      </c>
      <c r="B128" s="152" t="str">
        <f>CONCATENATE('Primary endpoint outcomes'!S128,'Primary endpoint outcomes'!T128)</f>
        <v>NANA</v>
      </c>
      <c r="C128" s="154" t="e">
        <f t="shared" si="49"/>
        <v>#DIV/0!</v>
      </c>
      <c r="D128" s="154" t="e">
        <f t="shared" si="50"/>
        <v>#DIV/0!</v>
      </c>
      <c r="E128" s="154">
        <f t="shared" si="51"/>
        <v>0</v>
      </c>
      <c r="F128" s="21" t="e">
        <f t="shared" si="52"/>
        <v>#DIV/0!</v>
      </c>
      <c r="G128" s="21" t="e">
        <f t="shared" si="53"/>
        <v>#DIV/0!</v>
      </c>
      <c r="H128" s="155" t="e">
        <f t="shared" si="54"/>
        <v>#N/A</v>
      </c>
      <c r="I128" s="155" t="e">
        <f t="shared" si="55"/>
        <v>#N/A</v>
      </c>
      <c r="J128" s="318">
        <f t="shared" si="56"/>
        <v>0</v>
      </c>
      <c r="K128" s="326">
        <f>IF(ISNUMBER('Primary endpoint outcomes'!U128)=TRUE,'Primary endpoint outcomes'!U128,(IF(ISNUMBER('Primary endpoint outcomes'!X128)=TRUE,'Primary endpoint outcomes'!X128,0)))</f>
        <v>0</v>
      </c>
      <c r="L128" s="326">
        <f>IF(ISNUMBER('Primary endpoint outcomes'!V128)=TRUE,'Primary endpoint outcomes'!V128,(IF(ISNUMBER('Primary endpoint outcomes'!Y128)=TRUE,'Primary endpoint outcomes'!Y128,0)))</f>
        <v>0</v>
      </c>
      <c r="M128" s="325">
        <f>IF(ISNUMBER('Primary endpoint outcomes'!W128)=TRUE,'Primary endpoint outcomes'!W128,(IF(ISNUMBER('Primary endpoint outcomes'!Z128)=TRUE,'Primary endpoint outcomes'!Z128,0)))</f>
        <v>0</v>
      </c>
      <c r="N128" s="326">
        <f>IF(ISNUMBER('Primary endpoint outcomes'!BC128)=TRUE,'Primary endpoint outcomes'!BC128,(IF(ISNUMBER('Primary endpoint outcomes'!BF128)=TRUE,'Primary endpoint outcomes'!BF128,0)))</f>
        <v>0</v>
      </c>
      <c r="O128" s="325">
        <f>IF(ISNUMBER('Primary endpoint outcomes'!BD128)=TRUE,'Primary endpoint outcomes'!BD128,(IF(ISNUMBER('Primary endpoint outcomes'!BG128)=TRUE,'Primary endpoint outcomes'!BG128,0)))</f>
        <v>0</v>
      </c>
      <c r="P128" s="325">
        <f>IF(ISNUMBER('Primary endpoint outcomes'!BE128)=TRUE,'Primary endpoint outcomes'!BE128,(IF(ISNUMBER('Primary endpoint outcomes'!BH128)=TRUE,'Primary endpoint outcomes'!BH128,0)))</f>
        <v>0</v>
      </c>
      <c r="Q128" s="326">
        <f>IF(ISNUMBER('Primary endpoint outcomes'!CK128)=TRUE,'Primary endpoint outcomes'!CK128,(IF(ISNUMBER('Primary endpoint outcomes'!CN128)=TRUE,'Primary endpoint outcomes'!CN128,0)))</f>
        <v>0</v>
      </c>
      <c r="R128" s="326">
        <f>IF(ISNUMBER('Primary endpoint outcomes'!CL128)=TRUE,'Primary endpoint outcomes'!CL128,(IF(ISNUMBER('Primary endpoint outcomes'!CO128)=TRUE,'Primary endpoint outcomes'!CO128,0)))</f>
        <v>0</v>
      </c>
      <c r="S128" s="325">
        <f>IF(ISNUMBER('Primary endpoint outcomes'!CM128)=TRUE,'Primary endpoint outcomes'!CM128,(IF(ISNUMBER('Primary endpoint outcomes'!CP128)=TRUE,'Primary endpoint outcomes'!CP128,0)))</f>
        <v>0</v>
      </c>
      <c r="T128" s="326">
        <f>IF(ISNUMBER('Primary endpoint outcomes'!DS128)=TRUE,'Primary endpoint outcomes'!DS128,(IF(ISNUMBER('Primary endpoint outcomes'!DV128)=TRUE,'Primary endpoint outcomes'!DV128,0)))</f>
        <v>0</v>
      </c>
      <c r="U128" s="326">
        <f>IF(ISNUMBER('Primary endpoint outcomes'!DT128)=TRUE,'Primary endpoint outcomes'!DT128,(IF(ISNUMBER('Primary endpoint outcomes'!DW128)=TRUE,'Primary endpoint outcomes'!DW128,0)))</f>
        <v>0</v>
      </c>
      <c r="V128" s="326">
        <f>IF(ISNUMBER('Primary endpoint outcomes'!DU128)=TRUE,'Primary endpoint outcomes'!DU128,(IF(ISNUMBER('Primary endpoint outcomes'!DX128)=TRUE,'Primary endpoint outcomes'!DX128,0)))</f>
        <v>0</v>
      </c>
      <c r="W128" s="326">
        <f>IF(ISNUMBER('Primary endpoint outcomes'!FA128)=TRUE,'Primary endpoint outcomes'!FA128,(IF(ISNUMBER('Primary endpoint outcomes'!FD128)=TRUE,'Primary endpoint outcomes'!FD128,0)))</f>
        <v>0</v>
      </c>
      <c r="X128" s="326">
        <f>IF(ISNUMBER('Primary endpoint outcomes'!FB128)=TRUE,'Primary endpoint outcomes'!FB128,(IF(ISNUMBER('Primary endpoint outcomes'!FE128)=TRUE,'Primary endpoint outcomes'!FE128,0)))</f>
        <v>0</v>
      </c>
      <c r="Y128" s="326">
        <f>IF(ISNUMBER('Primary endpoint outcomes'!FC128)=TRUE,'Primary endpoint outcomes'!FC128,(IF(ISNUMBER('Primary endpoint outcomes'!FF128)=TRUE,'Primary endpoint outcomes'!FF128,0)))</f>
        <v>0</v>
      </c>
      <c r="Z128" s="150"/>
      <c r="AA128" s="151">
        <f t="shared" si="57"/>
        <v>0</v>
      </c>
      <c r="AB128" s="153">
        <f t="shared" si="58"/>
        <v>-1</v>
      </c>
      <c r="AC128" s="153">
        <f t="shared" si="59"/>
        <v>0</v>
      </c>
      <c r="AD128" s="151">
        <f t="shared" si="60"/>
        <v>0</v>
      </c>
      <c r="AE128" s="153">
        <f t="shared" si="61"/>
        <v>-1</v>
      </c>
      <c r="AF128" s="153">
        <f t="shared" si="62"/>
        <v>0</v>
      </c>
      <c r="AG128" s="151">
        <f t="shared" si="63"/>
        <v>0</v>
      </c>
      <c r="AH128" s="153">
        <f t="shared" si="64"/>
        <v>-1</v>
      </c>
      <c r="AI128" s="153">
        <f t="shared" si="65"/>
        <v>0</v>
      </c>
      <c r="AJ128" s="151">
        <f t="shared" si="66"/>
        <v>0</v>
      </c>
      <c r="AK128" s="153">
        <f t="shared" si="67"/>
        <v>-1</v>
      </c>
      <c r="AL128" s="153">
        <f t="shared" si="68"/>
        <v>0</v>
      </c>
      <c r="AM128" s="151">
        <f t="shared" si="69"/>
        <v>0</v>
      </c>
      <c r="AN128" s="153">
        <f t="shared" si="70"/>
        <v>-1</v>
      </c>
      <c r="AO128" s="153">
        <f t="shared" si="71"/>
        <v>0</v>
      </c>
      <c r="AP128" s="153" t="b">
        <f t="shared" si="72"/>
        <v>0</v>
      </c>
      <c r="AQ128" s="153">
        <f t="shared" si="73"/>
        <v>0</v>
      </c>
      <c r="AR128" s="153" t="e">
        <f t="shared" si="74"/>
        <v>#DIV/0!</v>
      </c>
      <c r="AS128" s="153" t="e">
        <f t="shared" si="75"/>
        <v>#DIV/0!</v>
      </c>
      <c r="AT128" s="153">
        <f t="shared" si="76"/>
        <v>0</v>
      </c>
      <c r="AU128" s="16"/>
      <c r="AY128" s="65"/>
      <c r="AZ128" s="65"/>
    </row>
    <row r="129" spans="1:52" ht="15.75" x14ac:dyDescent="0.25">
      <c r="A129" s="152" t="str">
        <f>'Primary endpoint outcomes'!A129</f>
        <v>Danish University Antidepressant Group 1990</v>
      </c>
      <c r="B129" s="152" t="str">
        <f>CONCATENATE('Primary endpoint outcomes'!S129,'Primary endpoint outcomes'!T129)</f>
        <v>NANA</v>
      </c>
      <c r="C129" s="154" t="e">
        <f t="shared" si="49"/>
        <v>#DIV/0!</v>
      </c>
      <c r="D129" s="154" t="e">
        <f t="shared" si="50"/>
        <v>#DIV/0!</v>
      </c>
      <c r="E129" s="154">
        <f t="shared" si="51"/>
        <v>0</v>
      </c>
      <c r="F129" s="21" t="e">
        <f t="shared" si="52"/>
        <v>#DIV/0!</v>
      </c>
      <c r="G129" s="21" t="e">
        <f t="shared" si="53"/>
        <v>#DIV/0!</v>
      </c>
      <c r="H129" s="155" t="e">
        <f t="shared" si="54"/>
        <v>#N/A</v>
      </c>
      <c r="I129" s="155" t="e">
        <f t="shared" si="55"/>
        <v>#N/A</v>
      </c>
      <c r="J129" s="318">
        <f t="shared" si="56"/>
        <v>0</v>
      </c>
      <c r="K129" s="326">
        <f>IF(ISNUMBER('Primary endpoint outcomes'!U129)=TRUE,'Primary endpoint outcomes'!U129,(IF(ISNUMBER('Primary endpoint outcomes'!X129)=TRUE,'Primary endpoint outcomes'!X129,0)))</f>
        <v>0</v>
      </c>
      <c r="L129" s="326">
        <f>IF(ISNUMBER('Primary endpoint outcomes'!V129)=TRUE,'Primary endpoint outcomes'!V129,(IF(ISNUMBER('Primary endpoint outcomes'!Y129)=TRUE,'Primary endpoint outcomes'!Y129,0)))</f>
        <v>0</v>
      </c>
      <c r="M129" s="325">
        <f>IF(ISNUMBER('Primary endpoint outcomes'!W129)=TRUE,'Primary endpoint outcomes'!W129,(IF(ISNUMBER('Primary endpoint outcomes'!Z129)=TRUE,'Primary endpoint outcomes'!Z129,0)))</f>
        <v>0</v>
      </c>
      <c r="N129" s="326">
        <f>IF(ISNUMBER('Primary endpoint outcomes'!BC129)=TRUE,'Primary endpoint outcomes'!BC129,(IF(ISNUMBER('Primary endpoint outcomes'!BF129)=TRUE,'Primary endpoint outcomes'!BF129,0)))</f>
        <v>0</v>
      </c>
      <c r="O129" s="325">
        <f>IF(ISNUMBER('Primary endpoint outcomes'!BD129)=TRUE,'Primary endpoint outcomes'!BD129,(IF(ISNUMBER('Primary endpoint outcomes'!BG129)=TRUE,'Primary endpoint outcomes'!BG129,0)))</f>
        <v>0</v>
      </c>
      <c r="P129" s="325">
        <f>IF(ISNUMBER('Primary endpoint outcomes'!BE129)=TRUE,'Primary endpoint outcomes'!BE129,(IF(ISNUMBER('Primary endpoint outcomes'!BH129)=TRUE,'Primary endpoint outcomes'!BH129,0)))</f>
        <v>0</v>
      </c>
      <c r="Q129" s="326">
        <f>IF(ISNUMBER('Primary endpoint outcomes'!CK129)=TRUE,'Primary endpoint outcomes'!CK129,(IF(ISNUMBER('Primary endpoint outcomes'!CN129)=TRUE,'Primary endpoint outcomes'!CN129,0)))</f>
        <v>0</v>
      </c>
      <c r="R129" s="326">
        <f>IF(ISNUMBER('Primary endpoint outcomes'!CL129)=TRUE,'Primary endpoint outcomes'!CL129,(IF(ISNUMBER('Primary endpoint outcomes'!CO129)=TRUE,'Primary endpoint outcomes'!CO129,0)))</f>
        <v>0</v>
      </c>
      <c r="S129" s="325">
        <f>IF(ISNUMBER('Primary endpoint outcomes'!CM129)=TRUE,'Primary endpoint outcomes'!CM129,(IF(ISNUMBER('Primary endpoint outcomes'!CP129)=TRUE,'Primary endpoint outcomes'!CP129,0)))</f>
        <v>0</v>
      </c>
      <c r="T129" s="326">
        <f>IF(ISNUMBER('Primary endpoint outcomes'!DS129)=TRUE,'Primary endpoint outcomes'!DS129,(IF(ISNUMBER('Primary endpoint outcomes'!DV129)=TRUE,'Primary endpoint outcomes'!DV129,0)))</f>
        <v>0</v>
      </c>
      <c r="U129" s="326">
        <f>IF(ISNUMBER('Primary endpoint outcomes'!DT129)=TRUE,'Primary endpoint outcomes'!DT129,(IF(ISNUMBER('Primary endpoint outcomes'!DW129)=TRUE,'Primary endpoint outcomes'!DW129,0)))</f>
        <v>0</v>
      </c>
      <c r="V129" s="326">
        <f>IF(ISNUMBER('Primary endpoint outcomes'!DU129)=TRUE,'Primary endpoint outcomes'!DU129,(IF(ISNUMBER('Primary endpoint outcomes'!DX129)=TRUE,'Primary endpoint outcomes'!DX129,0)))</f>
        <v>0</v>
      </c>
      <c r="W129" s="326">
        <f>IF(ISNUMBER('Primary endpoint outcomes'!FA129)=TRUE,'Primary endpoint outcomes'!FA129,(IF(ISNUMBER('Primary endpoint outcomes'!FD129)=TRUE,'Primary endpoint outcomes'!FD129,0)))</f>
        <v>0</v>
      </c>
      <c r="X129" s="326">
        <f>IF(ISNUMBER('Primary endpoint outcomes'!FB129)=TRUE,'Primary endpoint outcomes'!FB129,(IF(ISNUMBER('Primary endpoint outcomes'!FE129)=TRUE,'Primary endpoint outcomes'!FE129,0)))</f>
        <v>0</v>
      </c>
      <c r="Y129" s="326">
        <f>IF(ISNUMBER('Primary endpoint outcomes'!FC129)=TRUE,'Primary endpoint outcomes'!FC129,(IF(ISNUMBER('Primary endpoint outcomes'!FF129)=TRUE,'Primary endpoint outcomes'!FF129,0)))</f>
        <v>0</v>
      </c>
      <c r="Z129" s="150"/>
      <c r="AA129" s="151">
        <f t="shared" si="57"/>
        <v>0</v>
      </c>
      <c r="AB129" s="153">
        <f t="shared" si="58"/>
        <v>-1</v>
      </c>
      <c r="AC129" s="153">
        <f t="shared" si="59"/>
        <v>0</v>
      </c>
      <c r="AD129" s="151">
        <f t="shared" si="60"/>
        <v>0</v>
      </c>
      <c r="AE129" s="153">
        <f t="shared" si="61"/>
        <v>-1</v>
      </c>
      <c r="AF129" s="153">
        <f t="shared" si="62"/>
        <v>0</v>
      </c>
      <c r="AG129" s="151">
        <f t="shared" si="63"/>
        <v>0</v>
      </c>
      <c r="AH129" s="153">
        <f t="shared" si="64"/>
        <v>-1</v>
      </c>
      <c r="AI129" s="153">
        <f t="shared" si="65"/>
        <v>0</v>
      </c>
      <c r="AJ129" s="151">
        <f t="shared" si="66"/>
        <v>0</v>
      </c>
      <c r="AK129" s="153">
        <f t="shared" si="67"/>
        <v>-1</v>
      </c>
      <c r="AL129" s="153">
        <f t="shared" si="68"/>
        <v>0</v>
      </c>
      <c r="AM129" s="151">
        <f t="shared" si="69"/>
        <v>0</v>
      </c>
      <c r="AN129" s="153">
        <f t="shared" si="70"/>
        <v>-1</v>
      </c>
      <c r="AO129" s="153">
        <f t="shared" si="71"/>
        <v>0</v>
      </c>
      <c r="AP129" s="153" t="b">
        <f t="shared" si="72"/>
        <v>0</v>
      </c>
      <c r="AQ129" s="153">
        <f t="shared" si="73"/>
        <v>0</v>
      </c>
      <c r="AR129" s="153" t="e">
        <f t="shared" si="74"/>
        <v>#DIV/0!</v>
      </c>
      <c r="AS129" s="153" t="e">
        <f t="shared" si="75"/>
        <v>#DIV/0!</v>
      </c>
      <c r="AT129" s="153">
        <f t="shared" si="76"/>
        <v>0</v>
      </c>
      <c r="AU129" s="16"/>
      <c r="AY129" s="65"/>
      <c r="AZ129" s="65"/>
    </row>
    <row r="130" spans="1:52" ht="15.75" x14ac:dyDescent="0.25">
      <c r="A130" s="152" t="str">
        <f>'Primary endpoint outcomes'!A130</f>
        <v>Danish University Antidepressant Group 1999</v>
      </c>
      <c r="B130" s="152" t="str">
        <f>CONCATENATE('Primary endpoint outcomes'!S130,'Primary endpoint outcomes'!T130)</f>
        <v>HAMD17</v>
      </c>
      <c r="C130" s="154" t="e">
        <f t="shared" si="49"/>
        <v>#DIV/0!</v>
      </c>
      <c r="D130" s="154" t="e">
        <f t="shared" si="50"/>
        <v>#DIV/0!</v>
      </c>
      <c r="E130" s="154">
        <f t="shared" si="51"/>
        <v>0</v>
      </c>
      <c r="F130" s="21" t="e">
        <f t="shared" si="52"/>
        <v>#DIV/0!</v>
      </c>
      <c r="G130" s="21" t="e">
        <f t="shared" si="53"/>
        <v>#DIV/0!</v>
      </c>
      <c r="H130" s="155" t="e">
        <f t="shared" si="54"/>
        <v>#DIV/0!</v>
      </c>
      <c r="I130" s="155" t="e">
        <f t="shared" si="55"/>
        <v>#DIV/0!</v>
      </c>
      <c r="J130" s="318">
        <f t="shared" si="56"/>
        <v>0</v>
      </c>
      <c r="K130" s="326">
        <f>IF(ISNUMBER('Primary endpoint outcomes'!U130)=TRUE,'Primary endpoint outcomes'!U130,(IF(ISNUMBER('Primary endpoint outcomes'!X130)=TRUE,'Primary endpoint outcomes'!X130,0)))</f>
        <v>0</v>
      </c>
      <c r="L130" s="326">
        <f>IF(ISNUMBER('Primary endpoint outcomes'!V130)=TRUE,'Primary endpoint outcomes'!V130,(IF(ISNUMBER('Primary endpoint outcomes'!Y130)=TRUE,'Primary endpoint outcomes'!Y130,0)))</f>
        <v>0</v>
      </c>
      <c r="M130" s="325">
        <f>IF(ISNUMBER('Primary endpoint outcomes'!W130)=TRUE,'Primary endpoint outcomes'!W130,(IF(ISNUMBER('Primary endpoint outcomes'!Z130)=TRUE,'Primary endpoint outcomes'!Z130,0)))</f>
        <v>0</v>
      </c>
      <c r="N130" s="326">
        <f>IF(ISNUMBER('Primary endpoint outcomes'!BC130)=TRUE,'Primary endpoint outcomes'!BC130,(IF(ISNUMBER('Primary endpoint outcomes'!BF130)=TRUE,'Primary endpoint outcomes'!BF130,0)))</f>
        <v>0</v>
      </c>
      <c r="O130" s="325">
        <f>IF(ISNUMBER('Primary endpoint outcomes'!BD130)=TRUE,'Primary endpoint outcomes'!BD130,(IF(ISNUMBER('Primary endpoint outcomes'!BG130)=TRUE,'Primary endpoint outcomes'!BG130,0)))</f>
        <v>0</v>
      </c>
      <c r="P130" s="325">
        <f>IF(ISNUMBER('Primary endpoint outcomes'!BE130)=TRUE,'Primary endpoint outcomes'!BE130,(IF(ISNUMBER('Primary endpoint outcomes'!BH130)=TRUE,'Primary endpoint outcomes'!BH130,0)))</f>
        <v>0</v>
      </c>
      <c r="Q130" s="326">
        <f>IF(ISNUMBER('Primary endpoint outcomes'!CK130)=TRUE,'Primary endpoint outcomes'!CK130,(IF(ISNUMBER('Primary endpoint outcomes'!CN130)=TRUE,'Primary endpoint outcomes'!CN130,0)))</f>
        <v>0</v>
      </c>
      <c r="R130" s="326">
        <f>IF(ISNUMBER('Primary endpoint outcomes'!CL130)=TRUE,'Primary endpoint outcomes'!CL130,(IF(ISNUMBER('Primary endpoint outcomes'!CO130)=TRUE,'Primary endpoint outcomes'!CO130,0)))</f>
        <v>0</v>
      </c>
      <c r="S130" s="325">
        <f>IF(ISNUMBER('Primary endpoint outcomes'!CM130)=TRUE,'Primary endpoint outcomes'!CM130,(IF(ISNUMBER('Primary endpoint outcomes'!CP130)=TRUE,'Primary endpoint outcomes'!CP130,0)))</f>
        <v>0</v>
      </c>
      <c r="T130" s="326">
        <f>IF(ISNUMBER('Primary endpoint outcomes'!DS130)=TRUE,'Primary endpoint outcomes'!DS130,(IF(ISNUMBER('Primary endpoint outcomes'!DV130)=TRUE,'Primary endpoint outcomes'!DV130,0)))</f>
        <v>0</v>
      </c>
      <c r="U130" s="326">
        <f>IF(ISNUMBER('Primary endpoint outcomes'!DT130)=TRUE,'Primary endpoint outcomes'!DT130,(IF(ISNUMBER('Primary endpoint outcomes'!DW130)=TRUE,'Primary endpoint outcomes'!DW130,0)))</f>
        <v>0</v>
      </c>
      <c r="V130" s="326">
        <f>IF(ISNUMBER('Primary endpoint outcomes'!DU130)=TRUE,'Primary endpoint outcomes'!DU130,(IF(ISNUMBER('Primary endpoint outcomes'!DX130)=TRUE,'Primary endpoint outcomes'!DX130,0)))</f>
        <v>0</v>
      </c>
      <c r="W130" s="326">
        <f>IF(ISNUMBER('Primary endpoint outcomes'!FA130)=TRUE,'Primary endpoint outcomes'!FA130,(IF(ISNUMBER('Primary endpoint outcomes'!FD130)=TRUE,'Primary endpoint outcomes'!FD130,0)))</f>
        <v>0</v>
      </c>
      <c r="X130" s="326">
        <f>IF(ISNUMBER('Primary endpoint outcomes'!FB130)=TRUE,'Primary endpoint outcomes'!FB130,(IF(ISNUMBER('Primary endpoint outcomes'!FE130)=TRUE,'Primary endpoint outcomes'!FE130,0)))</f>
        <v>0</v>
      </c>
      <c r="Y130" s="326">
        <f>IF(ISNUMBER('Primary endpoint outcomes'!FC130)=TRUE,'Primary endpoint outcomes'!FC130,(IF(ISNUMBER('Primary endpoint outcomes'!FF130)=TRUE,'Primary endpoint outcomes'!FF130,0)))</f>
        <v>0</v>
      </c>
      <c r="Z130" s="150"/>
      <c r="AA130" s="151">
        <f t="shared" si="57"/>
        <v>0</v>
      </c>
      <c r="AB130" s="153">
        <f t="shared" si="58"/>
        <v>-1</v>
      </c>
      <c r="AC130" s="153">
        <f t="shared" si="59"/>
        <v>0</v>
      </c>
      <c r="AD130" s="151">
        <f t="shared" si="60"/>
        <v>0</v>
      </c>
      <c r="AE130" s="153">
        <f t="shared" si="61"/>
        <v>-1</v>
      </c>
      <c r="AF130" s="153">
        <f t="shared" si="62"/>
        <v>0</v>
      </c>
      <c r="AG130" s="151">
        <f t="shared" si="63"/>
        <v>0</v>
      </c>
      <c r="AH130" s="153">
        <f t="shared" si="64"/>
        <v>-1</v>
      </c>
      <c r="AI130" s="153">
        <f t="shared" si="65"/>
        <v>0</v>
      </c>
      <c r="AJ130" s="151">
        <f t="shared" si="66"/>
        <v>0</v>
      </c>
      <c r="AK130" s="153">
        <f t="shared" si="67"/>
        <v>-1</v>
      </c>
      <c r="AL130" s="153">
        <f t="shared" si="68"/>
        <v>0</v>
      </c>
      <c r="AM130" s="151">
        <f t="shared" si="69"/>
        <v>0</v>
      </c>
      <c r="AN130" s="153">
        <f t="shared" si="70"/>
        <v>-1</v>
      </c>
      <c r="AO130" s="153">
        <f t="shared" si="71"/>
        <v>0</v>
      </c>
      <c r="AP130" s="153" t="b">
        <f t="shared" si="72"/>
        <v>0</v>
      </c>
      <c r="AQ130" s="153">
        <f t="shared" si="73"/>
        <v>0</v>
      </c>
      <c r="AR130" s="153" t="e">
        <f t="shared" si="74"/>
        <v>#DIV/0!</v>
      </c>
      <c r="AS130" s="153" t="e">
        <f t="shared" si="75"/>
        <v>#DIV/0!</v>
      </c>
      <c r="AT130" s="153">
        <f t="shared" si="76"/>
        <v>0</v>
      </c>
      <c r="AU130" s="16"/>
      <c r="AY130" s="65"/>
      <c r="AZ130" s="65"/>
    </row>
    <row r="131" spans="1:52" ht="15.75" x14ac:dyDescent="0.25">
      <c r="A131" s="152" t="str">
        <f>'Primary endpoint outcomes'!A131</f>
        <v>de Azevedo Cardoso 2014</v>
      </c>
      <c r="B131" s="152" t="str">
        <f>CONCATENATE('Primary endpoint outcomes'!S131,'Primary endpoint outcomes'!T131)</f>
        <v>HAMD17</v>
      </c>
      <c r="C131" s="154">
        <f t="shared" si="49"/>
        <v>11.938350515463917</v>
      </c>
      <c r="D131" s="154">
        <f t="shared" si="50"/>
        <v>3.5674987552094608</v>
      </c>
      <c r="E131" s="154">
        <f t="shared" si="51"/>
        <v>97</v>
      </c>
      <c r="F131" s="21" t="str">
        <f t="shared" si="52"/>
        <v>NO</v>
      </c>
      <c r="G131" s="21" t="str">
        <f t="shared" si="53"/>
        <v>YES</v>
      </c>
      <c r="H131" s="155">
        <f t="shared" si="54"/>
        <v>0.12745282909276279</v>
      </c>
      <c r="I131" s="155">
        <f t="shared" si="55"/>
        <v>0.87254717090723721</v>
      </c>
      <c r="J131" s="318">
        <f t="shared" si="56"/>
        <v>1</v>
      </c>
      <c r="K131" s="326">
        <f>IF(ISNUMBER('Primary endpoint outcomes'!U131)=TRUE,'Primary endpoint outcomes'!U131,(IF(ISNUMBER('Primary endpoint outcomes'!X131)=TRUE,'Primary endpoint outcomes'!X131,0)))</f>
        <v>11.87</v>
      </c>
      <c r="L131" s="326">
        <f>IF(ISNUMBER('Primary endpoint outcomes'!V131)=TRUE,'Primary endpoint outcomes'!V131,(IF(ISNUMBER('Primary endpoint outcomes'!Y131)=TRUE,'Primary endpoint outcomes'!Y131,0)))</f>
        <v>3.89</v>
      </c>
      <c r="M131" s="325">
        <f>IF(ISNUMBER('Primary endpoint outcomes'!W131)=TRUE,'Primary endpoint outcomes'!W131,(IF(ISNUMBER('Primary endpoint outcomes'!Z131)=TRUE,'Primary endpoint outcomes'!Z131,0)))</f>
        <v>46</v>
      </c>
      <c r="N131" s="326">
        <f>IF(ISNUMBER('Primary endpoint outcomes'!BC131)=TRUE,'Primary endpoint outcomes'!BC131,(IF(ISNUMBER('Primary endpoint outcomes'!BF131)=TRUE,'Primary endpoint outcomes'!BF131,0)))</f>
        <v>12</v>
      </c>
      <c r="O131" s="325">
        <f>IF(ISNUMBER('Primary endpoint outcomes'!BD131)=TRUE,'Primary endpoint outcomes'!BD131,(IF(ISNUMBER('Primary endpoint outcomes'!BG131)=TRUE,'Primary endpoint outcomes'!BG131,0)))</f>
        <v>3.25</v>
      </c>
      <c r="P131" s="325">
        <f>IF(ISNUMBER('Primary endpoint outcomes'!BE131)=TRUE,'Primary endpoint outcomes'!BE131,(IF(ISNUMBER('Primary endpoint outcomes'!BH131)=TRUE,'Primary endpoint outcomes'!BH131,0)))</f>
        <v>51</v>
      </c>
      <c r="Q131" s="326">
        <f>IF(ISNUMBER('Primary endpoint outcomes'!CK131)=TRUE,'Primary endpoint outcomes'!CK131,(IF(ISNUMBER('Primary endpoint outcomes'!CN131)=TRUE,'Primary endpoint outcomes'!CN131,0)))</f>
        <v>0</v>
      </c>
      <c r="R131" s="326">
        <f>IF(ISNUMBER('Primary endpoint outcomes'!CL131)=TRUE,'Primary endpoint outcomes'!CL131,(IF(ISNUMBER('Primary endpoint outcomes'!CO131)=TRUE,'Primary endpoint outcomes'!CO131,0)))</f>
        <v>0</v>
      </c>
      <c r="S131" s="325">
        <f>IF(ISNUMBER('Primary endpoint outcomes'!CM131)=TRUE,'Primary endpoint outcomes'!CM131,(IF(ISNUMBER('Primary endpoint outcomes'!CP131)=TRUE,'Primary endpoint outcomes'!CP131,0)))</f>
        <v>0</v>
      </c>
      <c r="T131" s="326">
        <f>IF(ISNUMBER('Primary endpoint outcomes'!DS131)=TRUE,'Primary endpoint outcomes'!DS131,(IF(ISNUMBER('Primary endpoint outcomes'!DV131)=TRUE,'Primary endpoint outcomes'!DV131,0)))</f>
        <v>0</v>
      </c>
      <c r="U131" s="326">
        <f>IF(ISNUMBER('Primary endpoint outcomes'!DT131)=TRUE,'Primary endpoint outcomes'!DT131,(IF(ISNUMBER('Primary endpoint outcomes'!DW131)=TRUE,'Primary endpoint outcomes'!DW131,0)))</f>
        <v>0</v>
      </c>
      <c r="V131" s="326">
        <f>IF(ISNUMBER('Primary endpoint outcomes'!DU131)=TRUE,'Primary endpoint outcomes'!DU131,(IF(ISNUMBER('Primary endpoint outcomes'!DX131)=TRUE,'Primary endpoint outcomes'!DX131,0)))</f>
        <v>0</v>
      </c>
      <c r="W131" s="326">
        <f>IF(ISNUMBER('Primary endpoint outcomes'!FA131)=TRUE,'Primary endpoint outcomes'!FA131,(IF(ISNUMBER('Primary endpoint outcomes'!FD131)=TRUE,'Primary endpoint outcomes'!FD131,0)))</f>
        <v>0</v>
      </c>
      <c r="X131" s="326">
        <f>IF(ISNUMBER('Primary endpoint outcomes'!FB131)=TRUE,'Primary endpoint outcomes'!FB131,(IF(ISNUMBER('Primary endpoint outcomes'!FE131)=TRUE,'Primary endpoint outcomes'!FE131,0)))</f>
        <v>0</v>
      </c>
      <c r="Y131" s="326">
        <f>IF(ISNUMBER('Primary endpoint outcomes'!FC131)=TRUE,'Primary endpoint outcomes'!FC131,(IF(ISNUMBER('Primary endpoint outcomes'!FF131)=TRUE,'Primary endpoint outcomes'!FF131,0)))</f>
        <v>0</v>
      </c>
      <c r="Z131" s="150"/>
      <c r="AA131" s="151">
        <f t="shared" si="57"/>
        <v>46</v>
      </c>
      <c r="AB131" s="153">
        <f t="shared" si="58"/>
        <v>45</v>
      </c>
      <c r="AC131" s="153">
        <f t="shared" si="59"/>
        <v>680.94450000000006</v>
      </c>
      <c r="AD131" s="151">
        <f t="shared" si="60"/>
        <v>51</v>
      </c>
      <c r="AE131" s="153">
        <f t="shared" si="61"/>
        <v>50</v>
      </c>
      <c r="AF131" s="153">
        <f t="shared" si="62"/>
        <v>528.125</v>
      </c>
      <c r="AG131" s="151">
        <f t="shared" si="63"/>
        <v>0</v>
      </c>
      <c r="AH131" s="153">
        <f t="shared" si="64"/>
        <v>-1</v>
      </c>
      <c r="AI131" s="153">
        <f t="shared" si="65"/>
        <v>0</v>
      </c>
      <c r="AJ131" s="151">
        <f t="shared" si="66"/>
        <v>0</v>
      </c>
      <c r="AK131" s="153">
        <f t="shared" si="67"/>
        <v>-1</v>
      </c>
      <c r="AL131" s="153">
        <f t="shared" si="68"/>
        <v>0</v>
      </c>
      <c r="AM131" s="151">
        <f t="shared" si="69"/>
        <v>0</v>
      </c>
      <c r="AN131" s="153">
        <f t="shared" si="70"/>
        <v>-1</v>
      </c>
      <c r="AO131" s="153">
        <f t="shared" si="71"/>
        <v>0</v>
      </c>
      <c r="AP131" s="153">
        <f t="shared" si="72"/>
        <v>95</v>
      </c>
      <c r="AQ131" s="153">
        <f t="shared" si="73"/>
        <v>1209.0695000000001</v>
      </c>
      <c r="AR131" s="153">
        <f t="shared" si="74"/>
        <v>11.938350515463917</v>
      </c>
      <c r="AS131" s="153">
        <f t="shared" si="75"/>
        <v>3.5674987552094608</v>
      </c>
      <c r="AT131" s="153">
        <f t="shared" si="76"/>
        <v>97</v>
      </c>
      <c r="AU131" s="16"/>
      <c r="AY131" s="65"/>
      <c r="AZ131" s="65"/>
    </row>
    <row r="132" spans="1:52" ht="15.75" x14ac:dyDescent="0.25">
      <c r="A132" s="152" t="str">
        <f>'Primary endpoint outcomes'!A132</f>
        <v>de Graaf 2009/2011</v>
      </c>
      <c r="B132" s="152" t="str">
        <f>CONCATENATE('Primary endpoint outcomes'!S132,'Primary endpoint outcomes'!T132)</f>
        <v>BDI-II21</v>
      </c>
      <c r="C132" s="154">
        <f t="shared" si="49"/>
        <v>28.047783251231525</v>
      </c>
      <c r="D132" s="154" t="e">
        <f t="shared" si="50"/>
        <v>#DIV/0!</v>
      </c>
      <c r="E132" s="154">
        <f t="shared" si="51"/>
        <v>203</v>
      </c>
      <c r="F132" s="21" t="str">
        <f t="shared" si="52"/>
        <v>NO</v>
      </c>
      <c r="G132" s="21" t="str">
        <f t="shared" si="53"/>
        <v>YES</v>
      </c>
      <c r="H132" s="155" t="e">
        <f t="shared" si="54"/>
        <v>#DIV/0!</v>
      </c>
      <c r="I132" s="155" t="e">
        <f t="shared" si="55"/>
        <v>#DIV/0!</v>
      </c>
      <c r="J132" s="318">
        <f t="shared" si="56"/>
        <v>0</v>
      </c>
      <c r="K132" s="326">
        <f>IF(ISNUMBER('Primary endpoint outcomes'!U132)=TRUE,'Primary endpoint outcomes'!U132,(IF(ISNUMBER('Primary endpoint outcomes'!X132)=TRUE,'Primary endpoint outcomes'!X132,0)))</f>
        <v>28.2</v>
      </c>
      <c r="L132" s="326">
        <f>IF(ISNUMBER('Primary endpoint outcomes'!V132)=TRUE,'Primary endpoint outcomes'!V132,(IF(ISNUMBER('Primary endpoint outcomes'!Y132)=TRUE,'Primary endpoint outcomes'!Y132,0)))</f>
        <v>7.7</v>
      </c>
      <c r="M132" s="325">
        <f>IF(ISNUMBER('Primary endpoint outcomes'!W132)=TRUE,'Primary endpoint outcomes'!W132,(IF(ISNUMBER('Primary endpoint outcomes'!Z132)=TRUE,'Primary endpoint outcomes'!Z132,0)))</f>
        <v>100</v>
      </c>
      <c r="N132" s="326">
        <f>IF(ISNUMBER('Primary endpoint outcomes'!#REF!)=TRUE,'Primary endpoint outcomes'!#REF!,(IF(ISNUMBER('Primary endpoint outcomes'!#REF!)=TRUE,'Primary endpoint outcomes'!#REF!,0)))</f>
        <v>0</v>
      </c>
      <c r="O132" s="325">
        <f>IF(ISNUMBER('Primary endpoint outcomes'!#REF!)=TRUE,'Primary endpoint outcomes'!#REF!,(IF(ISNUMBER('Primary endpoint outcomes'!#REF!)=TRUE,'Primary endpoint outcomes'!#REF!,0)))</f>
        <v>0</v>
      </c>
      <c r="P132" s="325">
        <f>IF(ISNUMBER('Primary endpoint outcomes'!#REF!)=TRUE,'Primary endpoint outcomes'!#REF!,(IF(ISNUMBER('Primary endpoint outcomes'!#REF!)=TRUE,'Primary endpoint outcomes'!#REF!,0)))</f>
        <v>0</v>
      </c>
      <c r="Q132" s="326">
        <f>IF(ISNUMBER('Primary endpoint outcomes'!BC132)=TRUE,'Primary endpoint outcomes'!BC132,(IF(ISNUMBER('Primary endpoint outcomes'!BF132)=TRUE,'Primary endpoint outcomes'!BF132,0)))</f>
        <v>27.9</v>
      </c>
      <c r="R132" s="326">
        <f>IF(ISNUMBER('Primary endpoint outcomes'!BD132)=TRUE,'Primary endpoint outcomes'!BD132,(IF(ISNUMBER('Primary endpoint outcomes'!BG132)=TRUE,'Primary endpoint outcomes'!BG132,0)))</f>
        <v>7.5</v>
      </c>
      <c r="S132" s="325">
        <f>IF(ISNUMBER('Primary endpoint outcomes'!BE132)=TRUE,'Primary endpoint outcomes'!BE132,(IF(ISNUMBER('Primary endpoint outcomes'!BH132)=TRUE,'Primary endpoint outcomes'!BH132,0)))</f>
        <v>103</v>
      </c>
      <c r="T132" s="326">
        <f>IF(ISNUMBER('Primary endpoint outcomes'!DS132)=TRUE,'Primary endpoint outcomes'!DS132,(IF(ISNUMBER('Primary endpoint outcomes'!DV132)=TRUE,'Primary endpoint outcomes'!DV132,0)))</f>
        <v>0</v>
      </c>
      <c r="U132" s="326">
        <f>IF(ISNUMBER('Primary endpoint outcomes'!DT132)=TRUE,'Primary endpoint outcomes'!DT132,(IF(ISNUMBER('Primary endpoint outcomes'!DW132)=TRUE,'Primary endpoint outcomes'!DW132,0)))</f>
        <v>0</v>
      </c>
      <c r="V132" s="326">
        <f>IF(ISNUMBER('Primary endpoint outcomes'!DU132)=TRUE,'Primary endpoint outcomes'!DU132,(IF(ISNUMBER('Primary endpoint outcomes'!DX132)=TRUE,'Primary endpoint outcomes'!DX132,0)))</f>
        <v>0</v>
      </c>
      <c r="W132" s="326">
        <f>IF(ISNUMBER('Primary endpoint outcomes'!FA132)=TRUE,'Primary endpoint outcomes'!FA132,(IF(ISNUMBER('Primary endpoint outcomes'!FD132)=TRUE,'Primary endpoint outcomes'!FD132,0)))</f>
        <v>0</v>
      </c>
      <c r="X132" s="326">
        <f>IF(ISNUMBER('Primary endpoint outcomes'!FB132)=TRUE,'Primary endpoint outcomes'!FB132,(IF(ISNUMBER('Primary endpoint outcomes'!FE132)=TRUE,'Primary endpoint outcomes'!FE132,0)))</f>
        <v>0</v>
      </c>
      <c r="Y132" s="326">
        <f>IF(ISNUMBER('Primary endpoint outcomes'!FC132)=TRUE,'Primary endpoint outcomes'!FC132,(IF(ISNUMBER('Primary endpoint outcomes'!FF132)=TRUE,'Primary endpoint outcomes'!FF132,0)))</f>
        <v>0</v>
      </c>
      <c r="Z132" s="150"/>
      <c r="AA132" s="151">
        <f t="shared" si="57"/>
        <v>100</v>
      </c>
      <c r="AB132" s="153">
        <f t="shared" si="58"/>
        <v>99</v>
      </c>
      <c r="AC132" s="153">
        <f t="shared" si="59"/>
        <v>5869.7100000000009</v>
      </c>
      <c r="AD132" s="151">
        <f t="shared" si="60"/>
        <v>0</v>
      </c>
      <c r="AE132" s="153">
        <f t="shared" si="61"/>
        <v>-1</v>
      </c>
      <c r="AF132" s="153">
        <f t="shared" si="62"/>
        <v>0</v>
      </c>
      <c r="AG132" s="151">
        <f t="shared" si="63"/>
        <v>103</v>
      </c>
      <c r="AH132" s="153">
        <f t="shared" si="64"/>
        <v>102</v>
      </c>
      <c r="AI132" s="153">
        <f t="shared" si="65"/>
        <v>5737.5</v>
      </c>
      <c r="AJ132" s="151">
        <f t="shared" si="66"/>
        <v>0</v>
      </c>
      <c r="AK132" s="153">
        <f t="shared" si="67"/>
        <v>-1</v>
      </c>
      <c r="AL132" s="153">
        <f t="shared" si="68"/>
        <v>0</v>
      </c>
      <c r="AM132" s="151">
        <f t="shared" si="69"/>
        <v>0</v>
      </c>
      <c r="AN132" s="153">
        <f t="shared" si="70"/>
        <v>-1</v>
      </c>
      <c r="AO132" s="153">
        <f t="shared" si="71"/>
        <v>0</v>
      </c>
      <c r="AP132" s="153" t="b">
        <f t="shared" si="72"/>
        <v>0</v>
      </c>
      <c r="AQ132" s="153">
        <f t="shared" si="73"/>
        <v>11607.210000000001</v>
      </c>
      <c r="AR132" s="153">
        <f t="shared" si="74"/>
        <v>28.047783251231525</v>
      </c>
      <c r="AS132" s="153" t="e">
        <f t="shared" si="75"/>
        <v>#DIV/0!</v>
      </c>
      <c r="AT132" s="153">
        <f t="shared" si="76"/>
        <v>203</v>
      </c>
      <c r="AU132" s="16"/>
      <c r="AY132" s="65"/>
      <c r="AZ132" s="65"/>
    </row>
    <row r="133" spans="1:52" ht="15.75" x14ac:dyDescent="0.25">
      <c r="A133" s="152" t="str">
        <f>'Primary endpoint outcomes'!A133</f>
        <v>De Ronchi 1998</v>
      </c>
      <c r="B133" s="152" t="str">
        <f>CONCATENATE('Primary endpoint outcomes'!S133,'Primary endpoint outcomes'!T133)</f>
        <v>HAMD17</v>
      </c>
      <c r="C133" s="154">
        <f t="shared" si="49"/>
        <v>26.056923076923077</v>
      </c>
      <c r="D133" s="154">
        <f t="shared" si="50"/>
        <v>5.7843176052780985</v>
      </c>
      <c r="E133" s="154">
        <f t="shared" si="51"/>
        <v>65</v>
      </c>
      <c r="F133" s="21" t="str">
        <f t="shared" si="52"/>
        <v>YES</v>
      </c>
      <c r="G133" s="21" t="str">
        <f t="shared" si="53"/>
        <v>NO</v>
      </c>
      <c r="H133" s="155">
        <f t="shared" si="54"/>
        <v>0.95895212025620302</v>
      </c>
      <c r="I133" s="155">
        <f t="shared" si="55"/>
        <v>4.1047879743796978E-2</v>
      </c>
      <c r="J133" s="318">
        <f t="shared" si="56"/>
        <v>1</v>
      </c>
      <c r="K133" s="326">
        <f>IF(ISNUMBER('Primary endpoint outcomes'!U133)=TRUE,'Primary endpoint outcomes'!U133,(IF(ISNUMBER('Primary endpoint outcomes'!X133)=TRUE,'Primary endpoint outcomes'!X133,0)))</f>
        <v>25.6</v>
      </c>
      <c r="L133" s="326">
        <f>IF(ISNUMBER('Primary endpoint outcomes'!V133)=TRUE,'Primary endpoint outcomes'!V133,(IF(ISNUMBER('Primary endpoint outcomes'!Y133)=TRUE,'Primary endpoint outcomes'!Y133,0)))</f>
        <v>5.9</v>
      </c>
      <c r="M133" s="325">
        <f>IF(ISNUMBER('Primary endpoint outcomes'!W133)=TRUE,'Primary endpoint outcomes'!W133,(IF(ISNUMBER('Primary endpoint outcomes'!Z133)=TRUE,'Primary endpoint outcomes'!Z133,0)))</f>
        <v>32</v>
      </c>
      <c r="N133" s="326">
        <f>IF(ISNUMBER('Primary endpoint outcomes'!BC133)=TRUE,'Primary endpoint outcomes'!BC133,(IF(ISNUMBER('Primary endpoint outcomes'!BF133)=TRUE,'Primary endpoint outcomes'!BF133,0)))</f>
        <v>26.5</v>
      </c>
      <c r="O133" s="325">
        <f>IF(ISNUMBER('Primary endpoint outcomes'!BD133)=TRUE,'Primary endpoint outcomes'!BD133,(IF(ISNUMBER('Primary endpoint outcomes'!BG133)=TRUE,'Primary endpoint outcomes'!BG133,0)))</f>
        <v>5.67</v>
      </c>
      <c r="P133" s="325">
        <f>IF(ISNUMBER('Primary endpoint outcomes'!BE133)=TRUE,'Primary endpoint outcomes'!BE133,(IF(ISNUMBER('Primary endpoint outcomes'!BH133)=TRUE,'Primary endpoint outcomes'!BH133,0)))</f>
        <v>33</v>
      </c>
      <c r="Q133" s="326">
        <f>IF(ISNUMBER('Primary endpoint outcomes'!CK133)=TRUE,'Primary endpoint outcomes'!CK133,(IF(ISNUMBER('Primary endpoint outcomes'!CN133)=TRUE,'Primary endpoint outcomes'!CN133,0)))</f>
        <v>0</v>
      </c>
      <c r="R133" s="326">
        <f>IF(ISNUMBER('Primary endpoint outcomes'!CL133)=TRUE,'Primary endpoint outcomes'!CL133,(IF(ISNUMBER('Primary endpoint outcomes'!CO133)=TRUE,'Primary endpoint outcomes'!CO133,0)))</f>
        <v>0</v>
      </c>
      <c r="S133" s="325">
        <f>IF(ISNUMBER('Primary endpoint outcomes'!CM133)=TRUE,'Primary endpoint outcomes'!CM133,(IF(ISNUMBER('Primary endpoint outcomes'!CP133)=TRUE,'Primary endpoint outcomes'!CP133,0)))</f>
        <v>0</v>
      </c>
      <c r="T133" s="326">
        <f>IF(ISNUMBER('Primary endpoint outcomes'!DS133)=TRUE,'Primary endpoint outcomes'!DS133,(IF(ISNUMBER('Primary endpoint outcomes'!DV133)=TRUE,'Primary endpoint outcomes'!DV133,0)))</f>
        <v>0</v>
      </c>
      <c r="U133" s="326">
        <f>IF(ISNUMBER('Primary endpoint outcomes'!DT133)=TRUE,'Primary endpoint outcomes'!DT133,(IF(ISNUMBER('Primary endpoint outcomes'!DW133)=TRUE,'Primary endpoint outcomes'!DW133,0)))</f>
        <v>0</v>
      </c>
      <c r="V133" s="326">
        <f>IF(ISNUMBER('Primary endpoint outcomes'!DU133)=TRUE,'Primary endpoint outcomes'!DU133,(IF(ISNUMBER('Primary endpoint outcomes'!DX133)=TRUE,'Primary endpoint outcomes'!DX133,0)))</f>
        <v>0</v>
      </c>
      <c r="W133" s="326">
        <f>IF(ISNUMBER('Primary endpoint outcomes'!FA133)=TRUE,'Primary endpoint outcomes'!FA133,(IF(ISNUMBER('Primary endpoint outcomes'!FD133)=TRUE,'Primary endpoint outcomes'!FD133,0)))</f>
        <v>0</v>
      </c>
      <c r="X133" s="326">
        <f>IF(ISNUMBER('Primary endpoint outcomes'!FB133)=TRUE,'Primary endpoint outcomes'!FB133,(IF(ISNUMBER('Primary endpoint outcomes'!FE133)=TRUE,'Primary endpoint outcomes'!FE133,0)))</f>
        <v>0</v>
      </c>
      <c r="Y133" s="326">
        <f>IF(ISNUMBER('Primary endpoint outcomes'!FC133)=TRUE,'Primary endpoint outcomes'!FC133,(IF(ISNUMBER('Primary endpoint outcomes'!FF133)=TRUE,'Primary endpoint outcomes'!FF133,0)))</f>
        <v>0</v>
      </c>
      <c r="Z133" s="150"/>
      <c r="AA133" s="151">
        <f t="shared" si="57"/>
        <v>32</v>
      </c>
      <c r="AB133" s="153">
        <f t="shared" si="58"/>
        <v>31</v>
      </c>
      <c r="AC133" s="153">
        <f t="shared" si="59"/>
        <v>1079.1100000000001</v>
      </c>
      <c r="AD133" s="151">
        <f t="shared" si="60"/>
        <v>33</v>
      </c>
      <c r="AE133" s="153">
        <f t="shared" si="61"/>
        <v>32</v>
      </c>
      <c r="AF133" s="153">
        <f t="shared" si="62"/>
        <v>1028.7647999999999</v>
      </c>
      <c r="AG133" s="151">
        <f t="shared" si="63"/>
        <v>0</v>
      </c>
      <c r="AH133" s="153">
        <f t="shared" si="64"/>
        <v>-1</v>
      </c>
      <c r="AI133" s="153">
        <f t="shared" si="65"/>
        <v>0</v>
      </c>
      <c r="AJ133" s="151">
        <f t="shared" si="66"/>
        <v>0</v>
      </c>
      <c r="AK133" s="153">
        <f t="shared" si="67"/>
        <v>-1</v>
      </c>
      <c r="AL133" s="153">
        <f t="shared" si="68"/>
        <v>0</v>
      </c>
      <c r="AM133" s="151">
        <f t="shared" si="69"/>
        <v>0</v>
      </c>
      <c r="AN133" s="153">
        <f t="shared" si="70"/>
        <v>-1</v>
      </c>
      <c r="AO133" s="153">
        <f t="shared" si="71"/>
        <v>0</v>
      </c>
      <c r="AP133" s="153">
        <f t="shared" si="72"/>
        <v>63</v>
      </c>
      <c r="AQ133" s="153">
        <f t="shared" si="73"/>
        <v>2107.8748000000001</v>
      </c>
      <c r="AR133" s="153">
        <f t="shared" si="74"/>
        <v>26.056923076923077</v>
      </c>
      <c r="AS133" s="153">
        <f t="shared" si="75"/>
        <v>5.7843176052780985</v>
      </c>
      <c r="AT133" s="153">
        <f t="shared" si="76"/>
        <v>65</v>
      </c>
      <c r="AU133" s="16"/>
      <c r="AY133" s="65"/>
      <c r="AZ133" s="65"/>
    </row>
    <row r="134" spans="1:52" ht="15.75" x14ac:dyDescent="0.25">
      <c r="A134" s="152" t="str">
        <f>'Primary endpoint outcomes'!A134</f>
        <v>Dear 2018</v>
      </c>
      <c r="B134" s="152" t="str">
        <f>CONCATENATE('Primary endpoint outcomes'!S134,'Primary endpoint outcomes'!T134)</f>
        <v>PHQ9</v>
      </c>
      <c r="C134" s="154">
        <f t="shared" ref="C134:C197" si="77">IF(ISBLANK(K134)=TRUE,"",IF(ISBLANK(N134)=TRUE,"",IF(ISBLANK(Q134)=TRUE,"",AR134)))</f>
        <v>11.936451612903227</v>
      </c>
      <c r="D134" s="154">
        <f t="shared" ref="D134:D197" si="78">IF(ISBLANK(L134)=TRUE, "", IF(ISBLANK(O134)=TRUE,"",IF(ISBLANK(S134)=TRUE,"",AS134)))</f>
        <v>4.1805983214823925</v>
      </c>
      <c r="E134" s="154">
        <f t="shared" ref="E134:E197" si="79">IF(ISBLANK(K134)=TRUE, "", AT134)</f>
        <v>217</v>
      </c>
      <c r="F134" s="21" t="str">
        <f t="shared" ref="F134:F197" si="80">IF(C134&gt;=(VLOOKUP(B134,$AV$5:$AW$18,2,0)),"YES","NO")</f>
        <v>NO</v>
      </c>
      <c r="G134" s="21" t="str">
        <f t="shared" ref="G134:G197" si="81">IF(C134&lt;(VLOOKUP(B134,$AV$5:$AW$18,2,0)),"YES","NO")</f>
        <v>YES</v>
      </c>
      <c r="H134" s="155">
        <f t="shared" ref="H134:H197" si="82">1-NORMDIST((VLOOKUP(B134,$AV$5:$AW$18,2,0)),C134,D134,TRUE)</f>
        <v>0.1655248685746038</v>
      </c>
      <c r="I134" s="155">
        <f t="shared" ref="I134:I197" si="83">1-H134</f>
        <v>0.8344751314253962</v>
      </c>
      <c r="J134" s="318">
        <f t="shared" ref="J134:J197" si="84">IF(ISERROR(H134),0,1)</f>
        <v>1</v>
      </c>
      <c r="K134" s="326">
        <f>IF(ISNUMBER('Primary endpoint outcomes'!U134)=TRUE,'Primary endpoint outcomes'!U134,(IF(ISNUMBER('Primary endpoint outcomes'!X134)=TRUE,'Primary endpoint outcomes'!X134,0)))</f>
        <v>12.04</v>
      </c>
      <c r="L134" s="326">
        <f>IF(ISNUMBER('Primary endpoint outcomes'!V134)=TRUE,'Primary endpoint outcomes'!V134,(IF(ISNUMBER('Primary endpoint outcomes'!Y134)=TRUE,'Primary endpoint outcomes'!Y134,0)))</f>
        <v>4.03</v>
      </c>
      <c r="M134" s="325">
        <f>IF(ISNUMBER('Primary endpoint outcomes'!W134)=TRUE,'Primary endpoint outcomes'!W134,(IF(ISNUMBER('Primary endpoint outcomes'!Z134)=TRUE,'Primary endpoint outcomes'!Z134,0)))</f>
        <v>110</v>
      </c>
      <c r="N134" s="326">
        <f>IF(ISNUMBER('Primary endpoint outcomes'!BC134)=TRUE,'Primary endpoint outcomes'!BC134,(IF(ISNUMBER('Primary endpoint outcomes'!BF134)=TRUE,'Primary endpoint outcomes'!BF134,0)))</f>
        <v>11.83</v>
      </c>
      <c r="O134" s="325">
        <f>IF(ISNUMBER('Primary endpoint outcomes'!BD134)=TRUE,'Primary endpoint outcomes'!BD134,(IF(ISNUMBER('Primary endpoint outcomes'!BG134)=TRUE,'Primary endpoint outcomes'!BG134,0)))</f>
        <v>4.33</v>
      </c>
      <c r="P134" s="325">
        <f>IF(ISNUMBER('Primary endpoint outcomes'!BE134)=TRUE,'Primary endpoint outcomes'!BE134,(IF(ISNUMBER('Primary endpoint outcomes'!BH134)=TRUE,'Primary endpoint outcomes'!BH134,0)))</f>
        <v>107</v>
      </c>
      <c r="Q134" s="326">
        <f>IF(ISNUMBER('Primary endpoint outcomes'!CK134)=TRUE,'Primary endpoint outcomes'!CK134,(IF(ISNUMBER('Primary endpoint outcomes'!CN134)=TRUE,'Primary endpoint outcomes'!CN134,0)))</f>
        <v>0</v>
      </c>
      <c r="R134" s="326">
        <f>IF(ISNUMBER('Primary endpoint outcomes'!CL134)=TRUE,'Primary endpoint outcomes'!CL134,(IF(ISNUMBER('Primary endpoint outcomes'!CO134)=TRUE,'Primary endpoint outcomes'!CO134,0)))</f>
        <v>0</v>
      </c>
      <c r="S134" s="325">
        <f>IF(ISNUMBER('Primary endpoint outcomes'!CM134)=TRUE,'Primary endpoint outcomes'!CM134,(IF(ISNUMBER('Primary endpoint outcomes'!CP134)=TRUE,'Primary endpoint outcomes'!CP134,0)))</f>
        <v>0</v>
      </c>
      <c r="T134" s="326">
        <f>IF(ISNUMBER('Primary endpoint outcomes'!DS134)=TRUE,'Primary endpoint outcomes'!DS134,(IF(ISNUMBER('Primary endpoint outcomes'!DV134)=TRUE,'Primary endpoint outcomes'!DV134,0)))</f>
        <v>0</v>
      </c>
      <c r="U134" s="326">
        <f>IF(ISNUMBER('Primary endpoint outcomes'!DT134)=TRUE,'Primary endpoint outcomes'!DT134,(IF(ISNUMBER('Primary endpoint outcomes'!DW134)=TRUE,'Primary endpoint outcomes'!DW134,0)))</f>
        <v>0</v>
      </c>
      <c r="V134" s="326">
        <f>IF(ISNUMBER('Primary endpoint outcomes'!DU134)=TRUE,'Primary endpoint outcomes'!DU134,(IF(ISNUMBER('Primary endpoint outcomes'!DX134)=TRUE,'Primary endpoint outcomes'!DX134,0)))</f>
        <v>0</v>
      </c>
      <c r="W134" s="326">
        <f>IF(ISNUMBER('Primary endpoint outcomes'!FA134)=TRUE,'Primary endpoint outcomes'!FA134,(IF(ISNUMBER('Primary endpoint outcomes'!FD134)=TRUE,'Primary endpoint outcomes'!FD134,0)))</f>
        <v>0</v>
      </c>
      <c r="X134" s="326">
        <f>IF(ISNUMBER('Primary endpoint outcomes'!FB134)=TRUE,'Primary endpoint outcomes'!FB134,(IF(ISNUMBER('Primary endpoint outcomes'!FE134)=TRUE,'Primary endpoint outcomes'!FE134,0)))</f>
        <v>0</v>
      </c>
      <c r="Y134" s="326">
        <f>IF(ISNUMBER('Primary endpoint outcomes'!FC134)=TRUE,'Primary endpoint outcomes'!FC134,(IF(ISNUMBER('Primary endpoint outcomes'!FF134)=TRUE,'Primary endpoint outcomes'!FF134,0)))</f>
        <v>0</v>
      </c>
      <c r="Z134" s="150"/>
      <c r="AA134" s="151">
        <f t="shared" ref="AA134:AA197" si="85">M134</f>
        <v>110</v>
      </c>
      <c r="AB134" s="153">
        <f t="shared" ref="AB134:AB197" si="86">AA134-1</f>
        <v>109</v>
      </c>
      <c r="AC134" s="153">
        <f t="shared" ref="AC134:AC197" si="87">IF(AA134&gt;0, L134^2*AB134,0)</f>
        <v>1770.2581000000005</v>
      </c>
      <c r="AD134" s="151">
        <f t="shared" ref="AD134:AD197" si="88">P134</f>
        <v>107</v>
      </c>
      <c r="AE134" s="153">
        <f t="shared" ref="AE134:AE197" si="89">AD134-1</f>
        <v>106</v>
      </c>
      <c r="AF134" s="153">
        <f t="shared" ref="AF134:AF197" si="90">IF(AD134&gt;0, O134^2*AE134,0)</f>
        <v>1987.3833999999999</v>
      </c>
      <c r="AG134" s="151">
        <f t="shared" ref="AG134:AG197" si="91">S134</f>
        <v>0</v>
      </c>
      <c r="AH134" s="153">
        <f t="shared" ref="AH134:AH197" si="92">AG134-1</f>
        <v>-1</v>
      </c>
      <c r="AI134" s="153">
        <f t="shared" ref="AI134:AI197" si="93">IF(AG134&gt;0, R134^2*AH134,0)</f>
        <v>0</v>
      </c>
      <c r="AJ134" s="151">
        <f t="shared" ref="AJ134:AJ197" si="94">V134</f>
        <v>0</v>
      </c>
      <c r="AK134" s="153">
        <f t="shared" ref="AK134:AK197" si="95">AJ134-1</f>
        <v>-1</v>
      </c>
      <c r="AL134" s="153">
        <f t="shared" ref="AL134:AL197" si="96">IF(AJ134&gt;0, U134^2*AK134,0)</f>
        <v>0</v>
      </c>
      <c r="AM134" s="151">
        <f t="shared" ref="AM134:AM197" si="97">Y134</f>
        <v>0</v>
      </c>
      <c r="AN134" s="153">
        <f t="shared" ref="AN134:AN197" si="98">AM134-1</f>
        <v>-1</v>
      </c>
      <c r="AO134" s="153">
        <f t="shared" ref="AO134:AO197" si="99">IF(AM134&gt;0, X134^2*AN134,0)</f>
        <v>0</v>
      </c>
      <c r="AP134" s="153">
        <f t="shared" ref="AP134:AP197" si="100">IF(AD134&gt;0,IF(AG134=0,AB134+AE134,IF(AJ134=0,AB134+AE134+AH134,IF(AM134=0,AB134+AE134+AH134+AK134,AB134+AE134+AH134+AK134+AN134))))</f>
        <v>215</v>
      </c>
      <c r="AQ134" s="153">
        <f t="shared" ref="AQ134:AQ197" si="101">AF134+AC134+AI134+AL134+AO134</f>
        <v>3757.6415000000006</v>
      </c>
      <c r="AR134" s="153">
        <f t="shared" ref="AR134:AR197" si="102">(K134*AA134+N134*AD134+Q134*AG134+T134*AJ134+W134*AM134)/AT134</f>
        <v>11.936451612903227</v>
      </c>
      <c r="AS134" s="153">
        <f t="shared" ref="AS134:AS197" si="103">SQRT(AQ134/AP134)</f>
        <v>4.1805983214823925</v>
      </c>
      <c r="AT134" s="153">
        <f t="shared" ref="AT134:AT197" si="104">M134+P134+S134+V134+Y134</f>
        <v>217</v>
      </c>
      <c r="AU134" s="16"/>
      <c r="AY134" s="65"/>
      <c r="AZ134" s="65"/>
    </row>
    <row r="135" spans="1:52" ht="15.75" x14ac:dyDescent="0.25">
      <c r="A135" s="152" t="str">
        <f>'Primary endpoint outcomes'!A135</f>
        <v>DeBerry 1989</v>
      </c>
      <c r="B135" s="152" t="str">
        <f>CONCATENATE('Primary endpoint outcomes'!S135,'Primary endpoint outcomes'!T135)</f>
        <v>BDI-I21</v>
      </c>
      <c r="C135" s="154">
        <f t="shared" si="77"/>
        <v>14.747826086956524</v>
      </c>
      <c r="D135" s="154">
        <f t="shared" si="78"/>
        <v>3.8314488121336034</v>
      </c>
      <c r="E135" s="154">
        <f t="shared" si="79"/>
        <v>23</v>
      </c>
      <c r="F135" s="21" t="str">
        <f t="shared" si="80"/>
        <v>NO</v>
      </c>
      <c r="G135" s="21" t="str">
        <f t="shared" si="81"/>
        <v>YES</v>
      </c>
      <c r="H135" s="155">
        <f t="shared" si="82"/>
        <v>2.9192103823555748E-2</v>
      </c>
      <c r="I135" s="155">
        <f t="shared" si="83"/>
        <v>0.97080789617644425</v>
      </c>
      <c r="J135" s="318">
        <f t="shared" si="84"/>
        <v>1</v>
      </c>
      <c r="K135" s="326">
        <f>IF(ISNUMBER('Primary endpoint outcomes'!U135)=TRUE,'Primary endpoint outcomes'!U135,(IF(ISNUMBER('Primary endpoint outcomes'!X135)=TRUE,'Primary endpoint outcomes'!X135,0)))</f>
        <v>15.2</v>
      </c>
      <c r="L135" s="326">
        <f>IF(ISNUMBER('Primary endpoint outcomes'!V135)=TRUE,'Primary endpoint outcomes'!V135,(IF(ISNUMBER('Primary endpoint outcomes'!Y135)=TRUE,'Primary endpoint outcomes'!Y135,0)))</f>
        <v>4</v>
      </c>
      <c r="M135" s="325">
        <f>IF(ISNUMBER('Primary endpoint outcomes'!W135)=TRUE,'Primary endpoint outcomes'!W135,(IF(ISNUMBER('Primary endpoint outcomes'!Z135)=TRUE,'Primary endpoint outcomes'!Z135,0)))</f>
        <v>10</v>
      </c>
      <c r="N135" s="326">
        <f>IF(ISNUMBER('Primary endpoint outcomes'!BC135)=TRUE,'Primary endpoint outcomes'!BC135,(IF(ISNUMBER('Primary endpoint outcomes'!BF135)=TRUE,'Primary endpoint outcomes'!BF135,0)))</f>
        <v>14.4</v>
      </c>
      <c r="O135" s="325">
        <f>IF(ISNUMBER('Primary endpoint outcomes'!BD135)=TRUE,'Primary endpoint outcomes'!BD135,(IF(ISNUMBER('Primary endpoint outcomes'!BG135)=TRUE,'Primary endpoint outcomes'!BG135,0)))</f>
        <v>3.7</v>
      </c>
      <c r="P135" s="325">
        <f>IF(ISNUMBER('Primary endpoint outcomes'!BE135)=TRUE,'Primary endpoint outcomes'!BE135,(IF(ISNUMBER('Primary endpoint outcomes'!BH135)=TRUE,'Primary endpoint outcomes'!BH135,0)))</f>
        <v>13</v>
      </c>
      <c r="Q135" s="326">
        <f>IF(ISNUMBER('Primary endpoint outcomes'!CK135)=TRUE,'Primary endpoint outcomes'!CK135,(IF(ISNUMBER('Primary endpoint outcomes'!CN135)=TRUE,'Primary endpoint outcomes'!CN135,0)))</f>
        <v>0</v>
      </c>
      <c r="R135" s="326">
        <f>IF(ISNUMBER('Primary endpoint outcomes'!CL135)=TRUE,'Primary endpoint outcomes'!CL135,(IF(ISNUMBER('Primary endpoint outcomes'!CO135)=TRUE,'Primary endpoint outcomes'!CO135,0)))</f>
        <v>0</v>
      </c>
      <c r="S135" s="325">
        <f>IF(ISNUMBER('Primary endpoint outcomes'!CM135)=TRUE,'Primary endpoint outcomes'!CM135,(IF(ISNUMBER('Primary endpoint outcomes'!CP135)=TRUE,'Primary endpoint outcomes'!CP135,0)))</f>
        <v>0</v>
      </c>
      <c r="T135" s="326">
        <f>IF(ISNUMBER('Primary endpoint outcomes'!DS135)=TRUE,'Primary endpoint outcomes'!DS135,(IF(ISNUMBER('Primary endpoint outcomes'!DV135)=TRUE,'Primary endpoint outcomes'!DV135,0)))</f>
        <v>0</v>
      </c>
      <c r="U135" s="326">
        <f>IF(ISNUMBER('Primary endpoint outcomes'!DT135)=TRUE,'Primary endpoint outcomes'!DT135,(IF(ISNUMBER('Primary endpoint outcomes'!DW135)=TRUE,'Primary endpoint outcomes'!DW135,0)))</f>
        <v>0</v>
      </c>
      <c r="V135" s="326">
        <f>IF(ISNUMBER('Primary endpoint outcomes'!DU135)=TRUE,'Primary endpoint outcomes'!DU135,(IF(ISNUMBER('Primary endpoint outcomes'!DX135)=TRUE,'Primary endpoint outcomes'!DX135,0)))</f>
        <v>0</v>
      </c>
      <c r="W135" s="326">
        <f>IF(ISNUMBER('Primary endpoint outcomes'!FA135)=TRUE,'Primary endpoint outcomes'!FA135,(IF(ISNUMBER('Primary endpoint outcomes'!FD135)=TRUE,'Primary endpoint outcomes'!FD135,0)))</f>
        <v>0</v>
      </c>
      <c r="X135" s="326">
        <f>IF(ISNUMBER('Primary endpoint outcomes'!FB135)=TRUE,'Primary endpoint outcomes'!FB135,(IF(ISNUMBER('Primary endpoint outcomes'!FE135)=TRUE,'Primary endpoint outcomes'!FE135,0)))</f>
        <v>0</v>
      </c>
      <c r="Y135" s="326">
        <f>IF(ISNUMBER('Primary endpoint outcomes'!FC135)=TRUE,'Primary endpoint outcomes'!FC135,(IF(ISNUMBER('Primary endpoint outcomes'!FF135)=TRUE,'Primary endpoint outcomes'!FF135,0)))</f>
        <v>0</v>
      </c>
      <c r="Z135" s="150"/>
      <c r="AA135" s="151">
        <f t="shared" si="85"/>
        <v>10</v>
      </c>
      <c r="AB135" s="153">
        <f t="shared" si="86"/>
        <v>9</v>
      </c>
      <c r="AC135" s="153">
        <f t="shared" si="87"/>
        <v>144</v>
      </c>
      <c r="AD135" s="151">
        <f t="shared" si="88"/>
        <v>13</v>
      </c>
      <c r="AE135" s="153">
        <f t="shared" si="89"/>
        <v>12</v>
      </c>
      <c r="AF135" s="153">
        <f t="shared" si="90"/>
        <v>164.28000000000003</v>
      </c>
      <c r="AG135" s="151">
        <f t="shared" si="91"/>
        <v>0</v>
      </c>
      <c r="AH135" s="153">
        <f t="shared" si="92"/>
        <v>-1</v>
      </c>
      <c r="AI135" s="153">
        <f t="shared" si="93"/>
        <v>0</v>
      </c>
      <c r="AJ135" s="151">
        <f t="shared" si="94"/>
        <v>0</v>
      </c>
      <c r="AK135" s="153">
        <f t="shared" si="95"/>
        <v>-1</v>
      </c>
      <c r="AL135" s="153">
        <f t="shared" si="96"/>
        <v>0</v>
      </c>
      <c r="AM135" s="151">
        <f t="shared" si="97"/>
        <v>0</v>
      </c>
      <c r="AN135" s="153">
        <f t="shared" si="98"/>
        <v>-1</v>
      </c>
      <c r="AO135" s="153">
        <f t="shared" si="99"/>
        <v>0</v>
      </c>
      <c r="AP135" s="153">
        <f t="shared" si="100"/>
        <v>21</v>
      </c>
      <c r="AQ135" s="153">
        <f t="shared" si="101"/>
        <v>308.28000000000003</v>
      </c>
      <c r="AR135" s="153">
        <f t="shared" si="102"/>
        <v>14.747826086956524</v>
      </c>
      <c r="AS135" s="153">
        <f t="shared" si="103"/>
        <v>3.8314488121336034</v>
      </c>
      <c r="AT135" s="153">
        <f t="shared" si="104"/>
        <v>23</v>
      </c>
      <c r="AU135" s="16"/>
      <c r="AY135" s="65"/>
      <c r="AZ135" s="65"/>
    </row>
    <row r="136" spans="1:52" ht="15.75" x14ac:dyDescent="0.25">
      <c r="A136" s="152" t="str">
        <f>'Primary endpoint outcomes'!A136</f>
        <v>DeJonghe 2001/Kool 2003</v>
      </c>
      <c r="B136" s="152" t="str">
        <f>CONCATENATE('Primary endpoint outcomes'!S136,'Primary endpoint outcomes'!T136)</f>
        <v>HAMD17</v>
      </c>
      <c r="C136" s="154">
        <f t="shared" si="77"/>
        <v>20.397674418604648</v>
      </c>
      <c r="D136" s="154">
        <f t="shared" si="78"/>
        <v>5.2061464612138755</v>
      </c>
      <c r="E136" s="154">
        <f t="shared" si="79"/>
        <v>43</v>
      </c>
      <c r="F136" s="21" t="str">
        <f t="shared" si="80"/>
        <v>YES</v>
      </c>
      <c r="G136" s="21" t="str">
        <f t="shared" si="81"/>
        <v>NO</v>
      </c>
      <c r="H136" s="155">
        <f t="shared" si="82"/>
        <v>0.8008630999265689</v>
      </c>
      <c r="I136" s="155">
        <f t="shared" si="83"/>
        <v>0.1991369000734311</v>
      </c>
      <c r="J136" s="318">
        <f t="shared" si="84"/>
        <v>1</v>
      </c>
      <c r="K136" s="326">
        <f>IF(ISNUMBER('Primary endpoint outcomes'!U136)=TRUE,'Primary endpoint outcomes'!U136,(IF(ISNUMBER('Primary endpoint outcomes'!X136)=TRUE,'Primary endpoint outcomes'!X136,0)))</f>
        <v>19.7</v>
      </c>
      <c r="L136" s="326">
        <f>IF(ISNUMBER('Primary endpoint outcomes'!V136)=TRUE,'Primary endpoint outcomes'!V136,(IF(ISNUMBER('Primary endpoint outcomes'!Y136)=TRUE,'Primary endpoint outcomes'!Y136,0)))</f>
        <v>4.8</v>
      </c>
      <c r="M136" s="325">
        <f>IF(ISNUMBER('Primary endpoint outcomes'!W136)=TRUE,'Primary endpoint outcomes'!W136,(IF(ISNUMBER('Primary endpoint outcomes'!Z136)=TRUE,'Primary endpoint outcomes'!Z136,0)))</f>
        <v>23</v>
      </c>
      <c r="N136" s="326">
        <f>IF(ISNUMBER('Primary endpoint outcomes'!BC136)=TRUE,'Primary endpoint outcomes'!BC136,(IF(ISNUMBER('Primary endpoint outcomes'!BF136)=TRUE,'Primary endpoint outcomes'!BF136,0)))</f>
        <v>21.2</v>
      </c>
      <c r="O136" s="325">
        <f>IF(ISNUMBER('Primary endpoint outcomes'!BD136)=TRUE,'Primary endpoint outcomes'!BD136,(IF(ISNUMBER('Primary endpoint outcomes'!BG136)=TRUE,'Primary endpoint outcomes'!BG136,0)))</f>
        <v>5.64</v>
      </c>
      <c r="P136" s="325">
        <f>IF(ISNUMBER('Primary endpoint outcomes'!BE136)=TRUE,'Primary endpoint outcomes'!BE136,(IF(ISNUMBER('Primary endpoint outcomes'!BH136)=TRUE,'Primary endpoint outcomes'!BH136,0)))</f>
        <v>20</v>
      </c>
      <c r="Q136" s="326">
        <f>IF(ISNUMBER('Primary endpoint outcomes'!CK136)=TRUE,'Primary endpoint outcomes'!CK136,(IF(ISNUMBER('Primary endpoint outcomes'!CN136)=TRUE,'Primary endpoint outcomes'!CN136,0)))</f>
        <v>0</v>
      </c>
      <c r="R136" s="326">
        <f>IF(ISNUMBER('Primary endpoint outcomes'!CL136)=TRUE,'Primary endpoint outcomes'!CL136,(IF(ISNUMBER('Primary endpoint outcomes'!CO136)=TRUE,'Primary endpoint outcomes'!CO136,0)))</f>
        <v>0</v>
      </c>
      <c r="S136" s="325">
        <f>IF(ISNUMBER('Primary endpoint outcomes'!CM136)=TRUE,'Primary endpoint outcomes'!CM136,(IF(ISNUMBER('Primary endpoint outcomes'!CP136)=TRUE,'Primary endpoint outcomes'!CP136,0)))</f>
        <v>0</v>
      </c>
      <c r="T136" s="326">
        <f>IF(ISNUMBER('Primary endpoint outcomes'!DS136)=TRUE,'Primary endpoint outcomes'!DS136,(IF(ISNUMBER('Primary endpoint outcomes'!DV136)=TRUE,'Primary endpoint outcomes'!DV136,0)))</f>
        <v>0</v>
      </c>
      <c r="U136" s="326">
        <f>IF(ISNUMBER('Primary endpoint outcomes'!DT136)=TRUE,'Primary endpoint outcomes'!DT136,(IF(ISNUMBER('Primary endpoint outcomes'!DW136)=TRUE,'Primary endpoint outcomes'!DW136,0)))</f>
        <v>0</v>
      </c>
      <c r="V136" s="326">
        <f>IF(ISNUMBER('Primary endpoint outcomes'!DU136)=TRUE,'Primary endpoint outcomes'!DU136,(IF(ISNUMBER('Primary endpoint outcomes'!DX136)=TRUE,'Primary endpoint outcomes'!DX136,0)))</f>
        <v>0</v>
      </c>
      <c r="W136" s="326">
        <f>IF(ISNUMBER('Primary endpoint outcomes'!FA136)=TRUE,'Primary endpoint outcomes'!FA136,(IF(ISNUMBER('Primary endpoint outcomes'!FD136)=TRUE,'Primary endpoint outcomes'!FD136,0)))</f>
        <v>0</v>
      </c>
      <c r="X136" s="326">
        <f>IF(ISNUMBER('Primary endpoint outcomes'!FB136)=TRUE,'Primary endpoint outcomes'!FB136,(IF(ISNUMBER('Primary endpoint outcomes'!FE136)=TRUE,'Primary endpoint outcomes'!FE136,0)))</f>
        <v>0</v>
      </c>
      <c r="Y136" s="326">
        <f>IF(ISNUMBER('Primary endpoint outcomes'!FC136)=TRUE,'Primary endpoint outcomes'!FC136,(IF(ISNUMBER('Primary endpoint outcomes'!FF136)=TRUE,'Primary endpoint outcomes'!FF136,0)))</f>
        <v>0</v>
      </c>
      <c r="Z136" s="150"/>
      <c r="AA136" s="151">
        <f t="shared" si="85"/>
        <v>23</v>
      </c>
      <c r="AB136" s="153">
        <f t="shared" si="86"/>
        <v>22</v>
      </c>
      <c r="AC136" s="153">
        <f t="shared" si="87"/>
        <v>506.88</v>
      </c>
      <c r="AD136" s="151">
        <f t="shared" si="88"/>
        <v>20</v>
      </c>
      <c r="AE136" s="153">
        <f t="shared" si="89"/>
        <v>19</v>
      </c>
      <c r="AF136" s="153">
        <f t="shared" si="90"/>
        <v>604.38239999999996</v>
      </c>
      <c r="AG136" s="151">
        <f t="shared" si="91"/>
        <v>0</v>
      </c>
      <c r="AH136" s="153">
        <f t="shared" si="92"/>
        <v>-1</v>
      </c>
      <c r="AI136" s="153">
        <f t="shared" si="93"/>
        <v>0</v>
      </c>
      <c r="AJ136" s="151">
        <f t="shared" si="94"/>
        <v>0</v>
      </c>
      <c r="AK136" s="153">
        <f t="shared" si="95"/>
        <v>-1</v>
      </c>
      <c r="AL136" s="153">
        <f t="shared" si="96"/>
        <v>0</v>
      </c>
      <c r="AM136" s="151">
        <f t="shared" si="97"/>
        <v>0</v>
      </c>
      <c r="AN136" s="153">
        <f t="shared" si="98"/>
        <v>-1</v>
      </c>
      <c r="AO136" s="153">
        <f t="shared" si="99"/>
        <v>0</v>
      </c>
      <c r="AP136" s="153">
        <f t="shared" si="100"/>
        <v>41</v>
      </c>
      <c r="AQ136" s="153">
        <f t="shared" si="101"/>
        <v>1111.2624000000001</v>
      </c>
      <c r="AR136" s="153">
        <f t="shared" si="102"/>
        <v>20.397674418604648</v>
      </c>
      <c r="AS136" s="153">
        <f t="shared" si="103"/>
        <v>5.2061464612138755</v>
      </c>
      <c r="AT136" s="153">
        <f t="shared" si="104"/>
        <v>43</v>
      </c>
      <c r="AU136" s="16"/>
      <c r="AY136" s="65"/>
      <c r="AZ136" s="65"/>
    </row>
    <row r="137" spans="1:52" ht="15.75" x14ac:dyDescent="0.25">
      <c r="A137" s="152" t="str">
        <f>'Primary endpoint outcomes'!A137</f>
        <v>Dekker 2005</v>
      </c>
      <c r="B137" s="152" t="str">
        <f>CONCATENATE('Primary endpoint outcomes'!S137,'Primary endpoint outcomes'!T137)</f>
        <v>HAMD17</v>
      </c>
      <c r="C137" s="154">
        <f t="shared" si="77"/>
        <v>19.850000000000001</v>
      </c>
      <c r="D137" s="154">
        <f t="shared" si="78"/>
        <v>4.1109609582188931</v>
      </c>
      <c r="E137" s="154">
        <f t="shared" si="79"/>
        <v>90</v>
      </c>
      <c r="F137" s="21" t="str">
        <f t="shared" si="80"/>
        <v>YES</v>
      </c>
      <c r="G137" s="21" t="str">
        <f t="shared" si="81"/>
        <v>NO</v>
      </c>
      <c r="H137" s="155">
        <f t="shared" si="82"/>
        <v>0.82549741793608378</v>
      </c>
      <c r="I137" s="155">
        <f t="shared" si="83"/>
        <v>0.17450258206391622</v>
      </c>
      <c r="J137" s="318">
        <f t="shared" si="84"/>
        <v>1</v>
      </c>
      <c r="K137" s="326">
        <f>IF(ISNUMBER('Primary endpoint outcomes'!U137)=TRUE,'Primary endpoint outcomes'!U137,(IF(ISNUMBER('Primary endpoint outcomes'!X137)=TRUE,'Primary endpoint outcomes'!X137,0)))</f>
        <v>19.399999999999999</v>
      </c>
      <c r="L137" s="326">
        <f>IF(ISNUMBER('Primary endpoint outcomes'!V137)=TRUE,'Primary endpoint outcomes'!V137,(IF(ISNUMBER('Primary endpoint outcomes'!Y137)=TRUE,'Primary endpoint outcomes'!Y137,0)))</f>
        <v>3.8</v>
      </c>
      <c r="M137" s="325">
        <f>IF(ISNUMBER('Primary endpoint outcomes'!W137)=TRUE,'Primary endpoint outcomes'!W137,(IF(ISNUMBER('Primary endpoint outcomes'!Z137)=TRUE,'Primary endpoint outcomes'!Z137,0)))</f>
        <v>45</v>
      </c>
      <c r="N137" s="326">
        <f>IF(ISNUMBER('Primary endpoint outcomes'!BC137)=TRUE,'Primary endpoint outcomes'!BC137,(IF(ISNUMBER('Primary endpoint outcomes'!BF137)=TRUE,'Primary endpoint outcomes'!BF137,0)))</f>
        <v>20.3</v>
      </c>
      <c r="O137" s="325">
        <f>IF(ISNUMBER('Primary endpoint outcomes'!BD137)=TRUE,'Primary endpoint outcomes'!BD137,(IF(ISNUMBER('Primary endpoint outcomes'!BG137)=TRUE,'Primary endpoint outcomes'!BG137,0)))</f>
        <v>4.4000000000000004</v>
      </c>
      <c r="P137" s="325">
        <f>IF(ISNUMBER('Primary endpoint outcomes'!BE137)=TRUE,'Primary endpoint outcomes'!BE137,(IF(ISNUMBER('Primary endpoint outcomes'!BH137)=TRUE,'Primary endpoint outcomes'!BH137,0)))</f>
        <v>45</v>
      </c>
      <c r="Q137" s="326">
        <f>IF(ISNUMBER('Primary endpoint outcomes'!CK137)=TRUE,'Primary endpoint outcomes'!CK137,(IF(ISNUMBER('Primary endpoint outcomes'!CN137)=TRUE,'Primary endpoint outcomes'!CN137,0)))</f>
        <v>0</v>
      </c>
      <c r="R137" s="326">
        <f>IF(ISNUMBER('Primary endpoint outcomes'!CL137)=TRUE,'Primary endpoint outcomes'!CL137,(IF(ISNUMBER('Primary endpoint outcomes'!CO137)=TRUE,'Primary endpoint outcomes'!CO137,0)))</f>
        <v>0</v>
      </c>
      <c r="S137" s="325">
        <f>IF(ISNUMBER('Primary endpoint outcomes'!CM137)=TRUE,'Primary endpoint outcomes'!CM137,(IF(ISNUMBER('Primary endpoint outcomes'!CP137)=TRUE,'Primary endpoint outcomes'!CP137,0)))</f>
        <v>0</v>
      </c>
      <c r="T137" s="326">
        <f>IF(ISNUMBER('Primary endpoint outcomes'!DS137)=TRUE,'Primary endpoint outcomes'!DS137,(IF(ISNUMBER('Primary endpoint outcomes'!DV137)=TRUE,'Primary endpoint outcomes'!DV137,0)))</f>
        <v>0</v>
      </c>
      <c r="U137" s="326">
        <f>IF(ISNUMBER('Primary endpoint outcomes'!DT137)=TRUE,'Primary endpoint outcomes'!DT137,(IF(ISNUMBER('Primary endpoint outcomes'!DW137)=TRUE,'Primary endpoint outcomes'!DW137,0)))</f>
        <v>0</v>
      </c>
      <c r="V137" s="326">
        <f>IF(ISNUMBER('Primary endpoint outcomes'!DU137)=TRUE,'Primary endpoint outcomes'!DU137,(IF(ISNUMBER('Primary endpoint outcomes'!DX137)=TRUE,'Primary endpoint outcomes'!DX137,0)))</f>
        <v>0</v>
      </c>
      <c r="W137" s="326">
        <f>IF(ISNUMBER('Primary endpoint outcomes'!FA137)=TRUE,'Primary endpoint outcomes'!FA137,(IF(ISNUMBER('Primary endpoint outcomes'!FD137)=TRUE,'Primary endpoint outcomes'!FD137,0)))</f>
        <v>0</v>
      </c>
      <c r="X137" s="326">
        <f>IF(ISNUMBER('Primary endpoint outcomes'!FB137)=TRUE,'Primary endpoint outcomes'!FB137,(IF(ISNUMBER('Primary endpoint outcomes'!FE137)=TRUE,'Primary endpoint outcomes'!FE137,0)))</f>
        <v>0</v>
      </c>
      <c r="Y137" s="326">
        <f>IF(ISNUMBER('Primary endpoint outcomes'!FC137)=TRUE,'Primary endpoint outcomes'!FC137,(IF(ISNUMBER('Primary endpoint outcomes'!FF137)=TRUE,'Primary endpoint outcomes'!FF137,0)))</f>
        <v>0</v>
      </c>
      <c r="Z137" s="150"/>
      <c r="AA137" s="151">
        <f t="shared" si="85"/>
        <v>45</v>
      </c>
      <c r="AB137" s="153">
        <f t="shared" si="86"/>
        <v>44</v>
      </c>
      <c r="AC137" s="153">
        <f t="shared" si="87"/>
        <v>635.36</v>
      </c>
      <c r="AD137" s="151">
        <f t="shared" si="88"/>
        <v>45</v>
      </c>
      <c r="AE137" s="153">
        <f t="shared" si="89"/>
        <v>44</v>
      </c>
      <c r="AF137" s="153">
        <f t="shared" si="90"/>
        <v>851.84000000000015</v>
      </c>
      <c r="AG137" s="151">
        <f t="shared" si="91"/>
        <v>0</v>
      </c>
      <c r="AH137" s="153">
        <f t="shared" si="92"/>
        <v>-1</v>
      </c>
      <c r="AI137" s="153">
        <f t="shared" si="93"/>
        <v>0</v>
      </c>
      <c r="AJ137" s="151">
        <f t="shared" si="94"/>
        <v>0</v>
      </c>
      <c r="AK137" s="153">
        <f t="shared" si="95"/>
        <v>-1</v>
      </c>
      <c r="AL137" s="153">
        <f t="shared" si="96"/>
        <v>0</v>
      </c>
      <c r="AM137" s="151">
        <f t="shared" si="97"/>
        <v>0</v>
      </c>
      <c r="AN137" s="153">
        <f t="shared" si="98"/>
        <v>-1</v>
      </c>
      <c r="AO137" s="153">
        <f t="shared" si="99"/>
        <v>0</v>
      </c>
      <c r="AP137" s="153">
        <f t="shared" si="100"/>
        <v>88</v>
      </c>
      <c r="AQ137" s="153">
        <f t="shared" si="101"/>
        <v>1487.2000000000003</v>
      </c>
      <c r="AR137" s="153">
        <f t="shared" si="102"/>
        <v>19.850000000000001</v>
      </c>
      <c r="AS137" s="153">
        <f t="shared" si="103"/>
        <v>4.1109609582188931</v>
      </c>
      <c r="AT137" s="153">
        <f t="shared" si="104"/>
        <v>90</v>
      </c>
      <c r="AU137" s="16"/>
      <c r="AY137" s="65"/>
      <c r="AZ137" s="65"/>
    </row>
    <row r="138" spans="1:52" ht="15.75" x14ac:dyDescent="0.25">
      <c r="A138" s="152" t="str">
        <f>'Primary endpoint outcomes'!A138</f>
        <v>Demyttenaere 1998</v>
      </c>
      <c r="B138" s="152" t="str">
        <f>CONCATENATE('Primary endpoint outcomes'!S138,'Primary endpoint outcomes'!T138)</f>
        <v>HAMD17</v>
      </c>
      <c r="C138" s="154">
        <f t="shared" si="77"/>
        <v>24.430303030303033</v>
      </c>
      <c r="D138" s="154">
        <f t="shared" si="78"/>
        <v>3.9175885439897846</v>
      </c>
      <c r="E138" s="154">
        <f t="shared" si="79"/>
        <v>66</v>
      </c>
      <c r="F138" s="21" t="str">
        <f t="shared" si="80"/>
        <v>YES</v>
      </c>
      <c r="G138" s="21" t="str">
        <f t="shared" si="81"/>
        <v>NO</v>
      </c>
      <c r="H138" s="155">
        <f t="shared" si="82"/>
        <v>0.98429782919112951</v>
      </c>
      <c r="I138" s="155">
        <f t="shared" si="83"/>
        <v>1.5702170808870486E-2</v>
      </c>
      <c r="J138" s="318">
        <f t="shared" si="84"/>
        <v>1</v>
      </c>
      <c r="K138" s="326">
        <f>IF(ISNUMBER('Primary endpoint outcomes'!U138)=TRUE,'Primary endpoint outcomes'!U138,(IF(ISNUMBER('Primary endpoint outcomes'!X138)=TRUE,'Primary endpoint outcomes'!X138,0)))</f>
        <v>24.9</v>
      </c>
      <c r="L138" s="326">
        <f>IF(ISNUMBER('Primary endpoint outcomes'!V138)=TRUE,'Primary endpoint outcomes'!V138,(IF(ISNUMBER('Primary endpoint outcomes'!Y138)=TRUE,'Primary endpoint outcomes'!Y138,0)))</f>
        <v>4.0999999999999996</v>
      </c>
      <c r="M138" s="325">
        <f>IF(ISNUMBER('Primary endpoint outcomes'!W138)=TRUE,'Primary endpoint outcomes'!W138,(IF(ISNUMBER('Primary endpoint outcomes'!Z138)=TRUE,'Primary endpoint outcomes'!Z138,0)))</f>
        <v>35</v>
      </c>
      <c r="N138" s="326">
        <f>IF(ISNUMBER('Primary endpoint outcomes'!BC138)=TRUE,'Primary endpoint outcomes'!BC138,(IF(ISNUMBER('Primary endpoint outcomes'!BF138)=TRUE,'Primary endpoint outcomes'!BF138,0)))</f>
        <v>23.9</v>
      </c>
      <c r="O138" s="325">
        <f>IF(ISNUMBER('Primary endpoint outcomes'!BD138)=TRUE,'Primary endpoint outcomes'!BD138,(IF(ISNUMBER('Primary endpoint outcomes'!BG138)=TRUE,'Primary endpoint outcomes'!BG138,0)))</f>
        <v>3.7</v>
      </c>
      <c r="P138" s="325">
        <f>IF(ISNUMBER('Primary endpoint outcomes'!BE138)=TRUE,'Primary endpoint outcomes'!BE138,(IF(ISNUMBER('Primary endpoint outcomes'!BH138)=TRUE,'Primary endpoint outcomes'!BH138,0)))</f>
        <v>31</v>
      </c>
      <c r="Q138" s="326">
        <f>IF(ISNUMBER('Primary endpoint outcomes'!CK138)=TRUE,'Primary endpoint outcomes'!CK138,(IF(ISNUMBER('Primary endpoint outcomes'!CN138)=TRUE,'Primary endpoint outcomes'!CN138,0)))</f>
        <v>0</v>
      </c>
      <c r="R138" s="326">
        <f>IF(ISNUMBER('Primary endpoint outcomes'!CL138)=TRUE,'Primary endpoint outcomes'!CL138,(IF(ISNUMBER('Primary endpoint outcomes'!CO138)=TRUE,'Primary endpoint outcomes'!CO138,0)))</f>
        <v>0</v>
      </c>
      <c r="S138" s="325">
        <f>IF(ISNUMBER('Primary endpoint outcomes'!CM138)=TRUE,'Primary endpoint outcomes'!CM138,(IF(ISNUMBER('Primary endpoint outcomes'!CP138)=TRUE,'Primary endpoint outcomes'!CP138,0)))</f>
        <v>0</v>
      </c>
      <c r="T138" s="326">
        <f>IF(ISNUMBER('Primary endpoint outcomes'!DS138)=TRUE,'Primary endpoint outcomes'!DS138,(IF(ISNUMBER('Primary endpoint outcomes'!DV138)=TRUE,'Primary endpoint outcomes'!DV138,0)))</f>
        <v>0</v>
      </c>
      <c r="U138" s="326">
        <f>IF(ISNUMBER('Primary endpoint outcomes'!DT138)=TRUE,'Primary endpoint outcomes'!DT138,(IF(ISNUMBER('Primary endpoint outcomes'!DW138)=TRUE,'Primary endpoint outcomes'!DW138,0)))</f>
        <v>0</v>
      </c>
      <c r="V138" s="326">
        <f>IF(ISNUMBER('Primary endpoint outcomes'!DU138)=TRUE,'Primary endpoint outcomes'!DU138,(IF(ISNUMBER('Primary endpoint outcomes'!DX138)=TRUE,'Primary endpoint outcomes'!DX138,0)))</f>
        <v>0</v>
      </c>
      <c r="W138" s="326">
        <f>IF(ISNUMBER('Primary endpoint outcomes'!FA138)=TRUE,'Primary endpoint outcomes'!FA138,(IF(ISNUMBER('Primary endpoint outcomes'!FD138)=TRUE,'Primary endpoint outcomes'!FD138,0)))</f>
        <v>0</v>
      </c>
      <c r="X138" s="326">
        <f>IF(ISNUMBER('Primary endpoint outcomes'!FB138)=TRUE,'Primary endpoint outcomes'!FB138,(IF(ISNUMBER('Primary endpoint outcomes'!FE138)=TRUE,'Primary endpoint outcomes'!FE138,0)))</f>
        <v>0</v>
      </c>
      <c r="Y138" s="326">
        <f>IF(ISNUMBER('Primary endpoint outcomes'!FC138)=TRUE,'Primary endpoint outcomes'!FC138,(IF(ISNUMBER('Primary endpoint outcomes'!FF138)=TRUE,'Primary endpoint outcomes'!FF138,0)))</f>
        <v>0</v>
      </c>
      <c r="Z138" s="150"/>
      <c r="AA138" s="151">
        <f t="shared" si="85"/>
        <v>35</v>
      </c>
      <c r="AB138" s="153">
        <f t="shared" si="86"/>
        <v>34</v>
      </c>
      <c r="AC138" s="153">
        <f t="shared" si="87"/>
        <v>571.54</v>
      </c>
      <c r="AD138" s="151">
        <f t="shared" si="88"/>
        <v>31</v>
      </c>
      <c r="AE138" s="153">
        <f t="shared" si="89"/>
        <v>30</v>
      </c>
      <c r="AF138" s="153">
        <f t="shared" si="90"/>
        <v>410.70000000000005</v>
      </c>
      <c r="AG138" s="151">
        <f t="shared" si="91"/>
        <v>0</v>
      </c>
      <c r="AH138" s="153">
        <f t="shared" si="92"/>
        <v>-1</v>
      </c>
      <c r="AI138" s="153">
        <f t="shared" si="93"/>
        <v>0</v>
      </c>
      <c r="AJ138" s="151">
        <f t="shared" si="94"/>
        <v>0</v>
      </c>
      <c r="AK138" s="153">
        <f t="shared" si="95"/>
        <v>-1</v>
      </c>
      <c r="AL138" s="153">
        <f t="shared" si="96"/>
        <v>0</v>
      </c>
      <c r="AM138" s="151">
        <f t="shared" si="97"/>
        <v>0</v>
      </c>
      <c r="AN138" s="153">
        <f t="shared" si="98"/>
        <v>-1</v>
      </c>
      <c r="AO138" s="153">
        <f t="shared" si="99"/>
        <v>0</v>
      </c>
      <c r="AP138" s="153">
        <f t="shared" si="100"/>
        <v>64</v>
      </c>
      <c r="AQ138" s="153">
        <f t="shared" si="101"/>
        <v>982.24</v>
      </c>
      <c r="AR138" s="153">
        <f t="shared" si="102"/>
        <v>24.430303030303033</v>
      </c>
      <c r="AS138" s="153">
        <f t="shared" si="103"/>
        <v>3.9175885439897846</v>
      </c>
      <c r="AT138" s="153">
        <f t="shared" si="104"/>
        <v>66</v>
      </c>
      <c r="AU138" s="16"/>
      <c r="AY138" s="65"/>
      <c r="AZ138" s="65"/>
    </row>
    <row r="139" spans="1:52" ht="15.75" x14ac:dyDescent="0.25">
      <c r="A139" s="152" t="str">
        <f>'Primary endpoint outcomes'!A139</f>
        <v>DeNayer 2002</v>
      </c>
      <c r="B139" s="152" t="str">
        <f>CONCATENATE('Primary endpoint outcomes'!S139,'Primary endpoint outcomes'!T139)</f>
        <v>HAMD21</v>
      </c>
      <c r="C139" s="154">
        <f t="shared" si="77"/>
        <v>23.051145038167938</v>
      </c>
      <c r="D139" s="154">
        <f t="shared" si="78"/>
        <v>0</v>
      </c>
      <c r="E139" s="154">
        <f t="shared" si="79"/>
        <v>131</v>
      </c>
      <c r="F139" s="21" t="str">
        <f t="shared" si="80"/>
        <v>YES</v>
      </c>
      <c r="G139" s="21" t="str">
        <f t="shared" si="81"/>
        <v>NO</v>
      </c>
      <c r="H139" s="155" t="e">
        <f t="shared" si="82"/>
        <v>#NUM!</v>
      </c>
      <c r="I139" s="155" t="e">
        <f t="shared" si="83"/>
        <v>#NUM!</v>
      </c>
      <c r="J139" s="318">
        <f t="shared" si="84"/>
        <v>0</v>
      </c>
      <c r="K139" s="326">
        <f>IF(ISNUMBER('Primary endpoint outcomes'!U139)=TRUE,'Primary endpoint outcomes'!U139,(IF(ISNUMBER('Primary endpoint outcomes'!X139)=TRUE,'Primary endpoint outcomes'!X139,0)))</f>
        <v>23</v>
      </c>
      <c r="L139" s="326">
        <f>IF(ISNUMBER('Primary endpoint outcomes'!V139)=TRUE,'Primary endpoint outcomes'!V139,(IF(ISNUMBER('Primary endpoint outcomes'!Y139)=TRUE,'Primary endpoint outcomes'!Y139,0)))</f>
        <v>0</v>
      </c>
      <c r="M139" s="325">
        <f>IF(ISNUMBER('Primary endpoint outcomes'!W139)=TRUE,'Primary endpoint outcomes'!W139,(IF(ISNUMBER('Primary endpoint outcomes'!Z139)=TRUE,'Primary endpoint outcomes'!Z139,0)))</f>
        <v>64</v>
      </c>
      <c r="N139" s="326">
        <f>IF(ISNUMBER('Primary endpoint outcomes'!BC139)=TRUE,'Primary endpoint outcomes'!BC139,(IF(ISNUMBER('Primary endpoint outcomes'!BF139)=TRUE,'Primary endpoint outcomes'!BF139,0)))</f>
        <v>23.1</v>
      </c>
      <c r="O139" s="325">
        <f>IF(ISNUMBER('Primary endpoint outcomes'!BD139)=TRUE,'Primary endpoint outcomes'!BD139,(IF(ISNUMBER('Primary endpoint outcomes'!BG139)=TRUE,'Primary endpoint outcomes'!BG139,0)))</f>
        <v>0</v>
      </c>
      <c r="P139" s="325">
        <f>IF(ISNUMBER('Primary endpoint outcomes'!BE139)=TRUE,'Primary endpoint outcomes'!BE139,(IF(ISNUMBER('Primary endpoint outcomes'!BH139)=TRUE,'Primary endpoint outcomes'!BH139,0)))</f>
        <v>67</v>
      </c>
      <c r="Q139" s="326">
        <f>IF(ISNUMBER('Primary endpoint outcomes'!CK139)=TRUE,'Primary endpoint outcomes'!CK139,(IF(ISNUMBER('Primary endpoint outcomes'!CN139)=TRUE,'Primary endpoint outcomes'!CN139,0)))</f>
        <v>0</v>
      </c>
      <c r="R139" s="326">
        <f>IF(ISNUMBER('Primary endpoint outcomes'!CL139)=TRUE,'Primary endpoint outcomes'!CL139,(IF(ISNUMBER('Primary endpoint outcomes'!CO139)=TRUE,'Primary endpoint outcomes'!CO139,0)))</f>
        <v>0</v>
      </c>
      <c r="S139" s="325">
        <f>IF(ISNUMBER('Primary endpoint outcomes'!CM139)=TRUE,'Primary endpoint outcomes'!CM139,(IF(ISNUMBER('Primary endpoint outcomes'!CP139)=TRUE,'Primary endpoint outcomes'!CP139,0)))</f>
        <v>0</v>
      </c>
      <c r="T139" s="326">
        <f>IF(ISNUMBER('Primary endpoint outcomes'!DS139)=TRUE,'Primary endpoint outcomes'!DS139,(IF(ISNUMBER('Primary endpoint outcomes'!DV139)=TRUE,'Primary endpoint outcomes'!DV139,0)))</f>
        <v>0</v>
      </c>
      <c r="U139" s="326">
        <f>IF(ISNUMBER('Primary endpoint outcomes'!DT139)=TRUE,'Primary endpoint outcomes'!DT139,(IF(ISNUMBER('Primary endpoint outcomes'!DW139)=TRUE,'Primary endpoint outcomes'!DW139,0)))</f>
        <v>0</v>
      </c>
      <c r="V139" s="326">
        <f>IF(ISNUMBER('Primary endpoint outcomes'!DU139)=TRUE,'Primary endpoint outcomes'!DU139,(IF(ISNUMBER('Primary endpoint outcomes'!DX139)=TRUE,'Primary endpoint outcomes'!DX139,0)))</f>
        <v>0</v>
      </c>
      <c r="W139" s="326">
        <f>IF(ISNUMBER('Primary endpoint outcomes'!FA139)=TRUE,'Primary endpoint outcomes'!FA139,(IF(ISNUMBER('Primary endpoint outcomes'!FD139)=TRUE,'Primary endpoint outcomes'!FD139,0)))</f>
        <v>0</v>
      </c>
      <c r="X139" s="326">
        <f>IF(ISNUMBER('Primary endpoint outcomes'!FB139)=TRUE,'Primary endpoint outcomes'!FB139,(IF(ISNUMBER('Primary endpoint outcomes'!FE139)=TRUE,'Primary endpoint outcomes'!FE139,0)))</f>
        <v>0</v>
      </c>
      <c r="Y139" s="326">
        <f>IF(ISNUMBER('Primary endpoint outcomes'!FC139)=TRUE,'Primary endpoint outcomes'!FC139,(IF(ISNUMBER('Primary endpoint outcomes'!FF139)=TRUE,'Primary endpoint outcomes'!FF139,0)))</f>
        <v>0</v>
      </c>
      <c r="Z139" s="150"/>
      <c r="AA139" s="151">
        <f t="shared" si="85"/>
        <v>64</v>
      </c>
      <c r="AB139" s="153">
        <f t="shared" si="86"/>
        <v>63</v>
      </c>
      <c r="AC139" s="153">
        <f t="shared" si="87"/>
        <v>0</v>
      </c>
      <c r="AD139" s="151">
        <f t="shared" si="88"/>
        <v>67</v>
      </c>
      <c r="AE139" s="153">
        <f t="shared" si="89"/>
        <v>66</v>
      </c>
      <c r="AF139" s="153">
        <f t="shared" si="90"/>
        <v>0</v>
      </c>
      <c r="AG139" s="151">
        <f t="shared" si="91"/>
        <v>0</v>
      </c>
      <c r="AH139" s="153">
        <f t="shared" si="92"/>
        <v>-1</v>
      </c>
      <c r="AI139" s="153">
        <f t="shared" si="93"/>
        <v>0</v>
      </c>
      <c r="AJ139" s="151">
        <f t="shared" si="94"/>
        <v>0</v>
      </c>
      <c r="AK139" s="153">
        <f t="shared" si="95"/>
        <v>-1</v>
      </c>
      <c r="AL139" s="153">
        <f t="shared" si="96"/>
        <v>0</v>
      </c>
      <c r="AM139" s="151">
        <f t="shared" si="97"/>
        <v>0</v>
      </c>
      <c r="AN139" s="153">
        <f t="shared" si="98"/>
        <v>-1</v>
      </c>
      <c r="AO139" s="153">
        <f t="shared" si="99"/>
        <v>0</v>
      </c>
      <c r="AP139" s="153">
        <f t="shared" si="100"/>
        <v>129</v>
      </c>
      <c r="AQ139" s="153">
        <f t="shared" si="101"/>
        <v>0</v>
      </c>
      <c r="AR139" s="153">
        <f t="shared" si="102"/>
        <v>23.051145038167938</v>
      </c>
      <c r="AS139" s="153">
        <f t="shared" si="103"/>
        <v>0</v>
      </c>
      <c r="AT139" s="153">
        <f t="shared" si="104"/>
        <v>131</v>
      </c>
      <c r="AU139" s="16"/>
      <c r="AY139" s="65"/>
      <c r="AZ139" s="65"/>
    </row>
    <row r="140" spans="1:52" ht="15.75" x14ac:dyDescent="0.25">
      <c r="A140" s="152" t="str">
        <f>'Primary endpoint outcomes'!A140</f>
        <v>Detke 2002a</v>
      </c>
      <c r="B140" s="152" t="str">
        <f>CONCATENATE('Primary endpoint outcomes'!S140,'Primary endpoint outcomes'!T140)</f>
        <v>HAMD17</v>
      </c>
      <c r="C140" s="154">
        <f t="shared" si="77"/>
        <v>20.397677902621723</v>
      </c>
      <c r="D140" s="154">
        <f t="shared" si="78"/>
        <v>3.39</v>
      </c>
      <c r="E140" s="154">
        <f t="shared" si="79"/>
        <v>267</v>
      </c>
      <c r="F140" s="21" t="str">
        <f t="shared" si="80"/>
        <v>YES</v>
      </c>
      <c r="G140" s="21" t="str">
        <f t="shared" si="81"/>
        <v>NO</v>
      </c>
      <c r="H140" s="155">
        <f t="shared" si="82"/>
        <v>0.90272742941919482</v>
      </c>
      <c r="I140" s="155">
        <f t="shared" si="83"/>
        <v>9.7272570580805184E-2</v>
      </c>
      <c r="J140" s="318">
        <f t="shared" si="84"/>
        <v>1</v>
      </c>
      <c r="K140" s="326">
        <f>IF(ISNUMBER('Primary endpoint outcomes'!U140)=TRUE,'Primary endpoint outcomes'!U140,(IF(ISNUMBER('Primary endpoint outcomes'!X140)=TRUE,'Primary endpoint outcomes'!X140,0)))</f>
        <v>20.329999999999998</v>
      </c>
      <c r="L140" s="326">
        <f>IF(ISNUMBER('Primary endpoint outcomes'!V140)=TRUE,'Primary endpoint outcomes'!V140,(IF(ISNUMBER('Primary endpoint outcomes'!Y140)=TRUE,'Primary endpoint outcomes'!Y140,0)))</f>
        <v>3.39</v>
      </c>
      <c r="M140" s="325">
        <f>IF(ISNUMBER('Primary endpoint outcomes'!W140)=TRUE,'Primary endpoint outcomes'!W140,(IF(ISNUMBER('Primary endpoint outcomes'!Z140)=TRUE,'Primary endpoint outcomes'!Z140,0)))</f>
        <v>128</v>
      </c>
      <c r="N140" s="326">
        <f>IF(ISNUMBER('Primary endpoint outcomes'!BC140)=TRUE,'Primary endpoint outcomes'!BC140,(IF(ISNUMBER('Primary endpoint outcomes'!BF140)=TRUE,'Primary endpoint outcomes'!BF140,0)))</f>
        <v>20.46</v>
      </c>
      <c r="O140" s="325">
        <f>IF(ISNUMBER('Primary endpoint outcomes'!BD140)=TRUE,'Primary endpoint outcomes'!BD140,(IF(ISNUMBER('Primary endpoint outcomes'!BG140)=TRUE,'Primary endpoint outcomes'!BG140,0)))</f>
        <v>3.39</v>
      </c>
      <c r="P140" s="325">
        <f>IF(ISNUMBER('Primary endpoint outcomes'!BE140)=TRUE,'Primary endpoint outcomes'!BE140,(IF(ISNUMBER('Primary endpoint outcomes'!BH140)=TRUE,'Primary endpoint outcomes'!BH140,0)))</f>
        <v>139</v>
      </c>
      <c r="Q140" s="326">
        <f>IF(ISNUMBER('Primary endpoint outcomes'!CK140)=TRUE,'Primary endpoint outcomes'!CK140,(IF(ISNUMBER('Primary endpoint outcomes'!CN140)=TRUE,'Primary endpoint outcomes'!CN140,0)))</f>
        <v>0</v>
      </c>
      <c r="R140" s="326">
        <f>IF(ISNUMBER('Primary endpoint outcomes'!CL140)=TRUE,'Primary endpoint outcomes'!CL140,(IF(ISNUMBER('Primary endpoint outcomes'!CO140)=TRUE,'Primary endpoint outcomes'!CO140,0)))</f>
        <v>0</v>
      </c>
      <c r="S140" s="325">
        <f>IF(ISNUMBER('Primary endpoint outcomes'!CM140)=TRUE,'Primary endpoint outcomes'!CM140,(IF(ISNUMBER('Primary endpoint outcomes'!CP140)=TRUE,'Primary endpoint outcomes'!CP140,0)))</f>
        <v>0</v>
      </c>
      <c r="T140" s="326">
        <f>IF(ISNUMBER('Primary endpoint outcomes'!DS140)=TRUE,'Primary endpoint outcomes'!DS140,(IF(ISNUMBER('Primary endpoint outcomes'!DV140)=TRUE,'Primary endpoint outcomes'!DV140,0)))</f>
        <v>0</v>
      </c>
      <c r="U140" s="326">
        <f>IF(ISNUMBER('Primary endpoint outcomes'!DT140)=TRUE,'Primary endpoint outcomes'!DT140,(IF(ISNUMBER('Primary endpoint outcomes'!DW140)=TRUE,'Primary endpoint outcomes'!DW140,0)))</f>
        <v>0</v>
      </c>
      <c r="V140" s="326">
        <f>IF(ISNUMBER('Primary endpoint outcomes'!DU140)=TRUE,'Primary endpoint outcomes'!DU140,(IF(ISNUMBER('Primary endpoint outcomes'!DX140)=TRUE,'Primary endpoint outcomes'!DX140,0)))</f>
        <v>0</v>
      </c>
      <c r="W140" s="326">
        <f>IF(ISNUMBER('Primary endpoint outcomes'!FA140)=TRUE,'Primary endpoint outcomes'!FA140,(IF(ISNUMBER('Primary endpoint outcomes'!FD140)=TRUE,'Primary endpoint outcomes'!FD140,0)))</f>
        <v>0</v>
      </c>
      <c r="X140" s="326">
        <f>IF(ISNUMBER('Primary endpoint outcomes'!FB140)=TRUE,'Primary endpoint outcomes'!FB140,(IF(ISNUMBER('Primary endpoint outcomes'!FE140)=TRUE,'Primary endpoint outcomes'!FE140,0)))</f>
        <v>0</v>
      </c>
      <c r="Y140" s="326">
        <f>IF(ISNUMBER('Primary endpoint outcomes'!FC140)=TRUE,'Primary endpoint outcomes'!FC140,(IF(ISNUMBER('Primary endpoint outcomes'!FF140)=TRUE,'Primary endpoint outcomes'!FF140,0)))</f>
        <v>0</v>
      </c>
      <c r="Z140" s="150"/>
      <c r="AA140" s="151">
        <f t="shared" si="85"/>
        <v>128</v>
      </c>
      <c r="AB140" s="153">
        <f t="shared" si="86"/>
        <v>127</v>
      </c>
      <c r="AC140" s="153">
        <f t="shared" si="87"/>
        <v>1459.4967000000001</v>
      </c>
      <c r="AD140" s="151">
        <f t="shared" si="88"/>
        <v>139</v>
      </c>
      <c r="AE140" s="153">
        <f t="shared" si="89"/>
        <v>138</v>
      </c>
      <c r="AF140" s="153">
        <f t="shared" si="90"/>
        <v>1585.9098000000001</v>
      </c>
      <c r="AG140" s="151">
        <f t="shared" si="91"/>
        <v>0</v>
      </c>
      <c r="AH140" s="153">
        <f t="shared" si="92"/>
        <v>-1</v>
      </c>
      <c r="AI140" s="153">
        <f t="shared" si="93"/>
        <v>0</v>
      </c>
      <c r="AJ140" s="151">
        <f t="shared" si="94"/>
        <v>0</v>
      </c>
      <c r="AK140" s="153">
        <f t="shared" si="95"/>
        <v>-1</v>
      </c>
      <c r="AL140" s="153">
        <f t="shared" si="96"/>
        <v>0</v>
      </c>
      <c r="AM140" s="151">
        <f t="shared" si="97"/>
        <v>0</v>
      </c>
      <c r="AN140" s="153">
        <f t="shared" si="98"/>
        <v>-1</v>
      </c>
      <c r="AO140" s="153">
        <f t="shared" si="99"/>
        <v>0</v>
      </c>
      <c r="AP140" s="153">
        <f t="shared" si="100"/>
        <v>265</v>
      </c>
      <c r="AQ140" s="153">
        <f t="shared" si="101"/>
        <v>3045.4065000000001</v>
      </c>
      <c r="AR140" s="153">
        <f t="shared" si="102"/>
        <v>20.397677902621723</v>
      </c>
      <c r="AS140" s="153">
        <f t="shared" si="103"/>
        <v>3.39</v>
      </c>
      <c r="AT140" s="153">
        <f t="shared" si="104"/>
        <v>267</v>
      </c>
      <c r="AU140" s="16"/>
      <c r="AY140" s="65"/>
      <c r="AZ140" s="65"/>
    </row>
    <row r="141" spans="1:52" ht="15.75" x14ac:dyDescent="0.25">
      <c r="A141" s="152" t="str">
        <f>'Primary endpoint outcomes'!A141</f>
        <v>Detke 2002b</v>
      </c>
      <c r="B141" s="152" t="str">
        <f>CONCATENATE('Primary endpoint outcomes'!S141,'Primary endpoint outcomes'!T141)</f>
        <v>HAMD17</v>
      </c>
      <c r="C141" s="154">
        <f t="shared" si="77"/>
        <v>21.280571428571427</v>
      </c>
      <c r="D141" s="154">
        <f t="shared" si="78"/>
        <v>3.920654707231094</v>
      </c>
      <c r="E141" s="154">
        <f t="shared" si="79"/>
        <v>245</v>
      </c>
      <c r="F141" s="21" t="str">
        <f t="shared" si="80"/>
        <v>YES</v>
      </c>
      <c r="G141" s="21" t="str">
        <f t="shared" si="81"/>
        <v>NO</v>
      </c>
      <c r="H141" s="155">
        <f t="shared" si="82"/>
        <v>0.91098727233338928</v>
      </c>
      <c r="I141" s="155">
        <f t="shared" si="83"/>
        <v>8.9012727666610725E-2</v>
      </c>
      <c r="J141" s="318">
        <f t="shared" si="84"/>
        <v>1</v>
      </c>
      <c r="K141" s="326">
        <f>IF(ISNUMBER('Primary endpoint outcomes'!U141)=TRUE,'Primary endpoint outcomes'!U141,(IF(ISNUMBER('Primary endpoint outcomes'!X141)=TRUE,'Primary endpoint outcomes'!X141,0)))</f>
        <v>21.42</v>
      </c>
      <c r="L141" s="326">
        <f>IF(ISNUMBER('Primary endpoint outcomes'!V141)=TRUE,'Primary endpoint outcomes'!V141,(IF(ISNUMBER('Primary endpoint outcomes'!Y141)=TRUE,'Primary endpoint outcomes'!Y141,0)))</f>
        <v>4.1100000000000003</v>
      </c>
      <c r="M141" s="325">
        <f>IF(ISNUMBER('Primary endpoint outcomes'!W141)=TRUE,'Primary endpoint outcomes'!W141,(IF(ISNUMBER('Primary endpoint outcomes'!Z141)=TRUE,'Primary endpoint outcomes'!Z141,0)))</f>
        <v>123</v>
      </c>
      <c r="N141" s="326">
        <f>IF(ISNUMBER('Primary endpoint outcomes'!BC141)=TRUE,'Primary endpoint outcomes'!BC141,(IF(ISNUMBER('Primary endpoint outcomes'!BF141)=TRUE,'Primary endpoint outcomes'!BF141,0)))</f>
        <v>21.14</v>
      </c>
      <c r="O141" s="325">
        <f>IF(ISNUMBER('Primary endpoint outcomes'!BD141)=TRUE,'Primary endpoint outcomes'!BD141,(IF(ISNUMBER('Primary endpoint outcomes'!BG141)=TRUE,'Primary endpoint outcomes'!BG141,0)))</f>
        <v>3.72</v>
      </c>
      <c r="P141" s="325">
        <f>IF(ISNUMBER('Primary endpoint outcomes'!BE141)=TRUE,'Primary endpoint outcomes'!BE141,(IF(ISNUMBER('Primary endpoint outcomes'!BH141)=TRUE,'Primary endpoint outcomes'!BH141,0)))</f>
        <v>122</v>
      </c>
      <c r="Q141" s="326">
        <f>IF(ISNUMBER('Primary endpoint outcomes'!CK141)=TRUE,'Primary endpoint outcomes'!CK141,(IF(ISNUMBER('Primary endpoint outcomes'!CN141)=TRUE,'Primary endpoint outcomes'!CN141,0)))</f>
        <v>0</v>
      </c>
      <c r="R141" s="326">
        <f>IF(ISNUMBER('Primary endpoint outcomes'!CL141)=TRUE,'Primary endpoint outcomes'!CL141,(IF(ISNUMBER('Primary endpoint outcomes'!CO141)=TRUE,'Primary endpoint outcomes'!CO141,0)))</f>
        <v>0</v>
      </c>
      <c r="S141" s="325">
        <f>IF(ISNUMBER('Primary endpoint outcomes'!CM141)=TRUE,'Primary endpoint outcomes'!CM141,(IF(ISNUMBER('Primary endpoint outcomes'!CP141)=TRUE,'Primary endpoint outcomes'!CP141,0)))</f>
        <v>0</v>
      </c>
      <c r="T141" s="326">
        <f>IF(ISNUMBER('Primary endpoint outcomes'!DS141)=TRUE,'Primary endpoint outcomes'!DS141,(IF(ISNUMBER('Primary endpoint outcomes'!DV141)=TRUE,'Primary endpoint outcomes'!DV141,0)))</f>
        <v>0</v>
      </c>
      <c r="U141" s="326">
        <f>IF(ISNUMBER('Primary endpoint outcomes'!DT141)=TRUE,'Primary endpoint outcomes'!DT141,(IF(ISNUMBER('Primary endpoint outcomes'!DW141)=TRUE,'Primary endpoint outcomes'!DW141,0)))</f>
        <v>0</v>
      </c>
      <c r="V141" s="326">
        <f>IF(ISNUMBER('Primary endpoint outcomes'!DU141)=TRUE,'Primary endpoint outcomes'!DU141,(IF(ISNUMBER('Primary endpoint outcomes'!DX141)=TRUE,'Primary endpoint outcomes'!DX141,0)))</f>
        <v>0</v>
      </c>
      <c r="W141" s="326">
        <f>IF(ISNUMBER('Primary endpoint outcomes'!FA141)=TRUE,'Primary endpoint outcomes'!FA141,(IF(ISNUMBER('Primary endpoint outcomes'!FD141)=TRUE,'Primary endpoint outcomes'!FD141,0)))</f>
        <v>0</v>
      </c>
      <c r="X141" s="326">
        <f>IF(ISNUMBER('Primary endpoint outcomes'!FB141)=TRUE,'Primary endpoint outcomes'!FB141,(IF(ISNUMBER('Primary endpoint outcomes'!FE141)=TRUE,'Primary endpoint outcomes'!FE141,0)))</f>
        <v>0</v>
      </c>
      <c r="Y141" s="326">
        <f>IF(ISNUMBER('Primary endpoint outcomes'!FC141)=TRUE,'Primary endpoint outcomes'!FC141,(IF(ISNUMBER('Primary endpoint outcomes'!FF141)=TRUE,'Primary endpoint outcomes'!FF141,0)))</f>
        <v>0</v>
      </c>
      <c r="Z141" s="150"/>
      <c r="AA141" s="151">
        <f t="shared" si="85"/>
        <v>123</v>
      </c>
      <c r="AB141" s="153">
        <f t="shared" si="86"/>
        <v>122</v>
      </c>
      <c r="AC141" s="153">
        <f t="shared" si="87"/>
        <v>2060.8362000000002</v>
      </c>
      <c r="AD141" s="151">
        <f t="shared" si="88"/>
        <v>122</v>
      </c>
      <c r="AE141" s="153">
        <f t="shared" si="89"/>
        <v>121</v>
      </c>
      <c r="AF141" s="153">
        <f t="shared" si="90"/>
        <v>1674.4464000000003</v>
      </c>
      <c r="AG141" s="151">
        <f t="shared" si="91"/>
        <v>0</v>
      </c>
      <c r="AH141" s="153">
        <f t="shared" si="92"/>
        <v>-1</v>
      </c>
      <c r="AI141" s="153">
        <f t="shared" si="93"/>
        <v>0</v>
      </c>
      <c r="AJ141" s="151">
        <f t="shared" si="94"/>
        <v>0</v>
      </c>
      <c r="AK141" s="153">
        <f t="shared" si="95"/>
        <v>-1</v>
      </c>
      <c r="AL141" s="153">
        <f t="shared" si="96"/>
        <v>0</v>
      </c>
      <c r="AM141" s="151">
        <f t="shared" si="97"/>
        <v>0</v>
      </c>
      <c r="AN141" s="153">
        <f t="shared" si="98"/>
        <v>-1</v>
      </c>
      <c r="AO141" s="153">
        <f t="shared" si="99"/>
        <v>0</v>
      </c>
      <c r="AP141" s="153">
        <f t="shared" si="100"/>
        <v>243</v>
      </c>
      <c r="AQ141" s="153">
        <f t="shared" si="101"/>
        <v>3735.2826000000005</v>
      </c>
      <c r="AR141" s="153">
        <f t="shared" si="102"/>
        <v>21.280571428571427</v>
      </c>
      <c r="AS141" s="153">
        <f t="shared" si="103"/>
        <v>3.920654707231094</v>
      </c>
      <c r="AT141" s="153">
        <f t="shared" si="104"/>
        <v>245</v>
      </c>
      <c r="AU141" s="16"/>
      <c r="AY141" s="65"/>
      <c r="AZ141" s="65"/>
    </row>
    <row r="142" spans="1:52" ht="15.75" x14ac:dyDescent="0.25">
      <c r="A142" s="152" t="str">
        <f>'Primary endpoint outcomes'!A142</f>
        <v>Detke 2004</v>
      </c>
      <c r="B142" s="152" t="str">
        <f>CONCATENATE('Primary endpoint outcomes'!S142,'Primary endpoint outcomes'!T142)</f>
        <v>HAMD17</v>
      </c>
      <c r="C142" s="154">
        <f t="shared" si="77"/>
        <v>20.069754768392368</v>
      </c>
      <c r="D142" s="154">
        <f t="shared" si="78"/>
        <v>3.6751454685326448</v>
      </c>
      <c r="E142" s="154">
        <f t="shared" si="79"/>
        <v>367</v>
      </c>
      <c r="F142" s="21" t="str">
        <f t="shared" si="80"/>
        <v>YES</v>
      </c>
      <c r="G142" s="21" t="str">
        <f t="shared" si="81"/>
        <v>NO</v>
      </c>
      <c r="H142" s="155">
        <f t="shared" si="82"/>
        <v>0.86593352963221559</v>
      </c>
      <c r="I142" s="155">
        <f t="shared" si="83"/>
        <v>0.13406647036778441</v>
      </c>
      <c r="J142" s="318">
        <f t="shared" si="84"/>
        <v>1</v>
      </c>
      <c r="K142" s="326">
        <f>IF(ISNUMBER('Primary endpoint outcomes'!U142)=TRUE,'Primary endpoint outcomes'!U142,(IF(ISNUMBER('Primary endpoint outcomes'!X142)=TRUE,'Primary endpoint outcomes'!X142,0)))</f>
        <v>19.899999999999999</v>
      </c>
      <c r="L142" s="326">
        <f>IF(ISNUMBER('Primary endpoint outcomes'!V142)=TRUE,'Primary endpoint outcomes'!V142,(IF(ISNUMBER('Primary endpoint outcomes'!Y142)=TRUE,'Primary endpoint outcomes'!Y142,0)))</f>
        <v>3.6</v>
      </c>
      <c r="M142" s="325">
        <f>IF(ISNUMBER('Primary endpoint outcomes'!W142)=TRUE,'Primary endpoint outcomes'!W142,(IF(ISNUMBER('Primary endpoint outcomes'!Z142)=TRUE,'Primary endpoint outcomes'!Z142,0)))</f>
        <v>95</v>
      </c>
      <c r="N142" s="326">
        <f>IF(ISNUMBER('Primary endpoint outcomes'!BC142)=TRUE,'Primary endpoint outcomes'!BC142,(IF(ISNUMBER('Primary endpoint outcomes'!BF142)=TRUE,'Primary endpoint outcomes'!BF142,0)))</f>
        <v>20.2</v>
      </c>
      <c r="O142" s="325">
        <f>IF(ISNUMBER('Primary endpoint outcomes'!BD142)=TRUE,'Primary endpoint outcomes'!BD142,(IF(ISNUMBER('Primary endpoint outcomes'!BG142)=TRUE,'Primary endpoint outcomes'!BG142,0)))</f>
        <v>3.4</v>
      </c>
      <c r="P142" s="325">
        <f>IF(ISNUMBER('Primary endpoint outcomes'!BE142)=TRUE,'Primary endpoint outcomes'!BE142,(IF(ISNUMBER('Primary endpoint outcomes'!BH142)=TRUE,'Primary endpoint outcomes'!BH142,0)))</f>
        <v>93</v>
      </c>
      <c r="Q142" s="326">
        <f>IF(ISNUMBER('Primary endpoint outcomes'!CK142)=TRUE,'Primary endpoint outcomes'!CK142,(IF(ISNUMBER('Primary endpoint outcomes'!CN142)=TRUE,'Primary endpoint outcomes'!CN142,0)))</f>
        <v>20.3</v>
      </c>
      <c r="R142" s="326">
        <f>IF(ISNUMBER('Primary endpoint outcomes'!CL142)=TRUE,'Primary endpoint outcomes'!CL142,(IF(ISNUMBER('Primary endpoint outcomes'!CO142)=TRUE,'Primary endpoint outcomes'!CO142,0)))</f>
        <v>4.0999999999999996</v>
      </c>
      <c r="S142" s="325">
        <f>IF(ISNUMBER('Primary endpoint outcomes'!CM142)=TRUE,'Primary endpoint outcomes'!CM142,(IF(ISNUMBER('Primary endpoint outcomes'!CP142)=TRUE,'Primary endpoint outcomes'!CP142,0)))</f>
        <v>86</v>
      </c>
      <c r="T142" s="326">
        <f>IF(ISNUMBER('Primary endpoint outcomes'!DS142)=TRUE,'Primary endpoint outcomes'!DS142,(IF(ISNUMBER('Primary endpoint outcomes'!DV142)=TRUE,'Primary endpoint outcomes'!DV142,0)))</f>
        <v>19.899999999999999</v>
      </c>
      <c r="U142" s="326">
        <f>IF(ISNUMBER('Primary endpoint outcomes'!DT142)=TRUE,'Primary endpoint outcomes'!DT142,(IF(ISNUMBER('Primary endpoint outcomes'!DW142)=TRUE,'Primary endpoint outcomes'!DW142,0)))</f>
        <v>3.6</v>
      </c>
      <c r="V142" s="326">
        <f>IF(ISNUMBER('Primary endpoint outcomes'!DU142)=TRUE,'Primary endpoint outcomes'!DU142,(IF(ISNUMBER('Primary endpoint outcomes'!DX142)=TRUE,'Primary endpoint outcomes'!DX142,0)))</f>
        <v>93</v>
      </c>
      <c r="W142" s="326">
        <f>IF(ISNUMBER('Primary endpoint outcomes'!FA142)=TRUE,'Primary endpoint outcomes'!FA142,(IF(ISNUMBER('Primary endpoint outcomes'!FD142)=TRUE,'Primary endpoint outcomes'!FD142,0)))</f>
        <v>0</v>
      </c>
      <c r="X142" s="326">
        <f>IF(ISNUMBER('Primary endpoint outcomes'!FB142)=TRUE,'Primary endpoint outcomes'!FB142,(IF(ISNUMBER('Primary endpoint outcomes'!FE142)=TRUE,'Primary endpoint outcomes'!FE142,0)))</f>
        <v>0</v>
      </c>
      <c r="Y142" s="326">
        <f>IF(ISNUMBER('Primary endpoint outcomes'!FC142)=TRUE,'Primary endpoint outcomes'!FC142,(IF(ISNUMBER('Primary endpoint outcomes'!FF142)=TRUE,'Primary endpoint outcomes'!FF142,0)))</f>
        <v>0</v>
      </c>
      <c r="Z142" s="150"/>
      <c r="AA142" s="151">
        <f t="shared" si="85"/>
        <v>95</v>
      </c>
      <c r="AB142" s="153">
        <f t="shared" si="86"/>
        <v>94</v>
      </c>
      <c r="AC142" s="153">
        <f t="shared" si="87"/>
        <v>1218.24</v>
      </c>
      <c r="AD142" s="151">
        <f t="shared" si="88"/>
        <v>93</v>
      </c>
      <c r="AE142" s="153">
        <f t="shared" si="89"/>
        <v>92</v>
      </c>
      <c r="AF142" s="153">
        <f t="shared" si="90"/>
        <v>1063.52</v>
      </c>
      <c r="AG142" s="151">
        <f t="shared" si="91"/>
        <v>86</v>
      </c>
      <c r="AH142" s="153">
        <f t="shared" si="92"/>
        <v>85</v>
      </c>
      <c r="AI142" s="153">
        <f t="shared" si="93"/>
        <v>1428.85</v>
      </c>
      <c r="AJ142" s="151">
        <f t="shared" si="94"/>
        <v>93</v>
      </c>
      <c r="AK142" s="153">
        <f t="shared" si="95"/>
        <v>92</v>
      </c>
      <c r="AL142" s="153">
        <f t="shared" si="96"/>
        <v>1192.3200000000002</v>
      </c>
      <c r="AM142" s="151">
        <f t="shared" si="97"/>
        <v>0</v>
      </c>
      <c r="AN142" s="153">
        <f t="shared" si="98"/>
        <v>-1</v>
      </c>
      <c r="AO142" s="153">
        <f t="shared" si="99"/>
        <v>0</v>
      </c>
      <c r="AP142" s="153">
        <f t="shared" si="100"/>
        <v>363</v>
      </c>
      <c r="AQ142" s="153">
        <f t="shared" si="101"/>
        <v>4902.93</v>
      </c>
      <c r="AR142" s="153">
        <f t="shared" si="102"/>
        <v>20.069754768392368</v>
      </c>
      <c r="AS142" s="153">
        <f t="shared" si="103"/>
        <v>3.6751454685326448</v>
      </c>
      <c r="AT142" s="153">
        <f t="shared" si="104"/>
        <v>367</v>
      </c>
      <c r="AU142" s="16"/>
      <c r="AY142" s="65"/>
      <c r="AZ142" s="65"/>
    </row>
    <row r="143" spans="1:52" ht="15.75" x14ac:dyDescent="0.25">
      <c r="A143" s="152" t="str">
        <f>'Primary endpoint outcomes'!A143</f>
        <v>Deushle 2003</v>
      </c>
      <c r="B143" s="152" t="str">
        <f>CONCATENATE('Primary endpoint outcomes'!S143,'Primary endpoint outcomes'!T143)</f>
        <v>HAMD21</v>
      </c>
      <c r="C143" s="154">
        <f t="shared" si="77"/>
        <v>23.8</v>
      </c>
      <c r="D143" s="154">
        <f t="shared" si="78"/>
        <v>4.7074409183759274</v>
      </c>
      <c r="E143" s="154">
        <f t="shared" si="79"/>
        <v>80</v>
      </c>
      <c r="F143" s="21" t="str">
        <f t="shared" si="80"/>
        <v>YES</v>
      </c>
      <c r="G143" s="21" t="str">
        <f t="shared" si="81"/>
        <v>NO</v>
      </c>
      <c r="H143" s="155">
        <f t="shared" si="82"/>
        <v>0.95123533176188302</v>
      </c>
      <c r="I143" s="155">
        <f t="shared" si="83"/>
        <v>4.8764668238116982E-2</v>
      </c>
      <c r="J143" s="318">
        <f t="shared" si="84"/>
        <v>1</v>
      </c>
      <c r="K143" s="326">
        <f>IF(ISNUMBER('Primary endpoint outcomes'!U143)=TRUE,'Primary endpoint outcomes'!U143,(IF(ISNUMBER('Primary endpoint outcomes'!X143)=TRUE,'Primary endpoint outcomes'!X143,0)))</f>
        <v>23.6</v>
      </c>
      <c r="L143" s="326">
        <f>IF(ISNUMBER('Primary endpoint outcomes'!V143)=TRUE,'Primary endpoint outcomes'!V143,(IF(ISNUMBER('Primary endpoint outcomes'!Y143)=TRUE,'Primary endpoint outcomes'!Y143,0)))</f>
        <v>3.6</v>
      </c>
      <c r="M143" s="325">
        <f>IF(ISNUMBER('Primary endpoint outcomes'!W143)=TRUE,'Primary endpoint outcomes'!W143,(IF(ISNUMBER('Primary endpoint outcomes'!Z143)=TRUE,'Primary endpoint outcomes'!Z143,0)))</f>
        <v>40</v>
      </c>
      <c r="N143" s="326">
        <f>IF(ISNUMBER('Primary endpoint outcomes'!BC143)=TRUE,'Primary endpoint outcomes'!BC143,(IF(ISNUMBER('Primary endpoint outcomes'!BF143)=TRUE,'Primary endpoint outcomes'!BF143,0)))</f>
        <v>24</v>
      </c>
      <c r="O143" s="325">
        <f>IF(ISNUMBER('Primary endpoint outcomes'!BD143)=TRUE,'Primary endpoint outcomes'!BD143,(IF(ISNUMBER('Primary endpoint outcomes'!BG143)=TRUE,'Primary endpoint outcomes'!BG143,0)))</f>
        <v>5.6</v>
      </c>
      <c r="P143" s="325">
        <f>IF(ISNUMBER('Primary endpoint outcomes'!BE143)=TRUE,'Primary endpoint outcomes'!BE143,(IF(ISNUMBER('Primary endpoint outcomes'!BH143)=TRUE,'Primary endpoint outcomes'!BH143,0)))</f>
        <v>40</v>
      </c>
      <c r="Q143" s="326">
        <f>IF(ISNUMBER('Primary endpoint outcomes'!CK143)=TRUE,'Primary endpoint outcomes'!CK143,(IF(ISNUMBER('Primary endpoint outcomes'!CN143)=TRUE,'Primary endpoint outcomes'!CN143,0)))</f>
        <v>0</v>
      </c>
      <c r="R143" s="326">
        <f>IF(ISNUMBER('Primary endpoint outcomes'!CL143)=TRUE,'Primary endpoint outcomes'!CL143,(IF(ISNUMBER('Primary endpoint outcomes'!CO143)=TRUE,'Primary endpoint outcomes'!CO143,0)))</f>
        <v>0</v>
      </c>
      <c r="S143" s="325">
        <f>IF(ISNUMBER('Primary endpoint outcomes'!CM143)=TRUE,'Primary endpoint outcomes'!CM143,(IF(ISNUMBER('Primary endpoint outcomes'!CP143)=TRUE,'Primary endpoint outcomes'!CP143,0)))</f>
        <v>0</v>
      </c>
      <c r="T143" s="326">
        <f>IF(ISNUMBER('Primary endpoint outcomes'!DS143)=TRUE,'Primary endpoint outcomes'!DS143,(IF(ISNUMBER('Primary endpoint outcomes'!DV143)=TRUE,'Primary endpoint outcomes'!DV143,0)))</f>
        <v>0</v>
      </c>
      <c r="U143" s="326">
        <f>IF(ISNUMBER('Primary endpoint outcomes'!DT143)=TRUE,'Primary endpoint outcomes'!DT143,(IF(ISNUMBER('Primary endpoint outcomes'!DW143)=TRUE,'Primary endpoint outcomes'!DW143,0)))</f>
        <v>0</v>
      </c>
      <c r="V143" s="326">
        <f>IF(ISNUMBER('Primary endpoint outcomes'!DU143)=TRUE,'Primary endpoint outcomes'!DU143,(IF(ISNUMBER('Primary endpoint outcomes'!DX143)=TRUE,'Primary endpoint outcomes'!DX143,0)))</f>
        <v>0</v>
      </c>
      <c r="W143" s="326">
        <f>IF(ISNUMBER('Primary endpoint outcomes'!FA143)=TRUE,'Primary endpoint outcomes'!FA143,(IF(ISNUMBER('Primary endpoint outcomes'!FD143)=TRUE,'Primary endpoint outcomes'!FD143,0)))</f>
        <v>0</v>
      </c>
      <c r="X143" s="326">
        <f>IF(ISNUMBER('Primary endpoint outcomes'!FB143)=TRUE,'Primary endpoint outcomes'!FB143,(IF(ISNUMBER('Primary endpoint outcomes'!FE143)=TRUE,'Primary endpoint outcomes'!FE143,0)))</f>
        <v>0</v>
      </c>
      <c r="Y143" s="326">
        <f>IF(ISNUMBER('Primary endpoint outcomes'!FC143)=TRUE,'Primary endpoint outcomes'!FC143,(IF(ISNUMBER('Primary endpoint outcomes'!FF143)=TRUE,'Primary endpoint outcomes'!FF143,0)))</f>
        <v>0</v>
      </c>
      <c r="Z143" s="150"/>
      <c r="AA143" s="151">
        <f t="shared" si="85"/>
        <v>40</v>
      </c>
      <c r="AB143" s="153">
        <f t="shared" si="86"/>
        <v>39</v>
      </c>
      <c r="AC143" s="153">
        <f t="shared" si="87"/>
        <v>505.44000000000005</v>
      </c>
      <c r="AD143" s="151">
        <f t="shared" si="88"/>
        <v>40</v>
      </c>
      <c r="AE143" s="153">
        <f t="shared" si="89"/>
        <v>39</v>
      </c>
      <c r="AF143" s="153">
        <f t="shared" si="90"/>
        <v>1223.0399999999997</v>
      </c>
      <c r="AG143" s="151">
        <f t="shared" si="91"/>
        <v>0</v>
      </c>
      <c r="AH143" s="153">
        <f t="shared" si="92"/>
        <v>-1</v>
      </c>
      <c r="AI143" s="153">
        <f t="shared" si="93"/>
        <v>0</v>
      </c>
      <c r="AJ143" s="151">
        <f t="shared" si="94"/>
        <v>0</v>
      </c>
      <c r="AK143" s="153">
        <f t="shared" si="95"/>
        <v>-1</v>
      </c>
      <c r="AL143" s="153">
        <f t="shared" si="96"/>
        <v>0</v>
      </c>
      <c r="AM143" s="151">
        <f t="shared" si="97"/>
        <v>0</v>
      </c>
      <c r="AN143" s="153">
        <f t="shared" si="98"/>
        <v>-1</v>
      </c>
      <c r="AO143" s="153">
        <f t="shared" si="99"/>
        <v>0</v>
      </c>
      <c r="AP143" s="153">
        <f t="shared" si="100"/>
        <v>78</v>
      </c>
      <c r="AQ143" s="153">
        <f t="shared" si="101"/>
        <v>1728.4799999999998</v>
      </c>
      <c r="AR143" s="153">
        <f t="shared" si="102"/>
        <v>23.8</v>
      </c>
      <c r="AS143" s="153">
        <f t="shared" si="103"/>
        <v>4.7074409183759274</v>
      </c>
      <c r="AT143" s="153">
        <f t="shared" si="104"/>
        <v>80</v>
      </c>
      <c r="AU143" s="16"/>
      <c r="AY143" s="65"/>
      <c r="AZ143" s="65"/>
    </row>
    <row r="144" spans="1:52" ht="15.75" x14ac:dyDescent="0.25">
      <c r="A144" s="152" t="str">
        <f>'Primary endpoint outcomes'!A144</f>
        <v>DeWilde 1993</v>
      </c>
      <c r="B144" s="152" t="str">
        <f>CONCATENATE('Primary endpoint outcomes'!S144,'Primary endpoint outcomes'!T144)</f>
        <v>HAMD21</v>
      </c>
      <c r="C144" s="154">
        <f t="shared" si="77"/>
        <v>27.630769230769229</v>
      </c>
      <c r="D144" s="154">
        <f t="shared" si="78"/>
        <v>5.0693090985697555</v>
      </c>
      <c r="E144" s="154">
        <f t="shared" si="79"/>
        <v>78</v>
      </c>
      <c r="F144" s="21" t="str">
        <f t="shared" si="80"/>
        <v>YES</v>
      </c>
      <c r="G144" s="21" t="str">
        <f t="shared" si="81"/>
        <v>NO</v>
      </c>
      <c r="H144" s="155">
        <f t="shared" si="82"/>
        <v>0.98911479808192604</v>
      </c>
      <c r="I144" s="155">
        <f t="shared" si="83"/>
        <v>1.0885201918073961E-2</v>
      </c>
      <c r="J144" s="318">
        <f t="shared" si="84"/>
        <v>1</v>
      </c>
      <c r="K144" s="326">
        <f>IF(ISNUMBER('Primary endpoint outcomes'!U144)=TRUE,'Primary endpoint outcomes'!U144,(IF(ISNUMBER('Primary endpoint outcomes'!X144)=TRUE,'Primary endpoint outcomes'!X144,0)))</f>
        <v>27</v>
      </c>
      <c r="L144" s="326">
        <f>IF(ISNUMBER('Primary endpoint outcomes'!V144)=TRUE,'Primary endpoint outcomes'!V144,(IF(ISNUMBER('Primary endpoint outcomes'!Y144)=TRUE,'Primary endpoint outcomes'!Y144,0)))</f>
        <v>4.8</v>
      </c>
      <c r="M144" s="325">
        <f>IF(ISNUMBER('Primary endpoint outcomes'!W144)=TRUE,'Primary endpoint outcomes'!W144,(IF(ISNUMBER('Primary endpoint outcomes'!Z144)=TRUE,'Primary endpoint outcomes'!Z144,0)))</f>
        <v>37</v>
      </c>
      <c r="N144" s="326">
        <f>IF(ISNUMBER('Primary endpoint outcomes'!BC144)=TRUE,'Primary endpoint outcomes'!BC144,(IF(ISNUMBER('Primary endpoint outcomes'!BF144)=TRUE,'Primary endpoint outcomes'!BF144,0)))</f>
        <v>28.2</v>
      </c>
      <c r="O144" s="325">
        <f>IF(ISNUMBER('Primary endpoint outcomes'!BD144)=TRUE,'Primary endpoint outcomes'!BD144,(IF(ISNUMBER('Primary endpoint outcomes'!BG144)=TRUE,'Primary endpoint outcomes'!BG144,0)))</f>
        <v>5.3</v>
      </c>
      <c r="P144" s="325">
        <f>IF(ISNUMBER('Primary endpoint outcomes'!BE144)=TRUE,'Primary endpoint outcomes'!BE144,(IF(ISNUMBER('Primary endpoint outcomes'!BH144)=TRUE,'Primary endpoint outcomes'!BH144,0)))</f>
        <v>41</v>
      </c>
      <c r="Q144" s="326">
        <f>IF(ISNUMBER('Primary endpoint outcomes'!CK144)=TRUE,'Primary endpoint outcomes'!CK144,(IF(ISNUMBER('Primary endpoint outcomes'!CN144)=TRUE,'Primary endpoint outcomes'!CN144,0)))</f>
        <v>0</v>
      </c>
      <c r="R144" s="326">
        <f>IF(ISNUMBER('Primary endpoint outcomes'!CL144)=TRUE,'Primary endpoint outcomes'!CL144,(IF(ISNUMBER('Primary endpoint outcomes'!CO144)=TRUE,'Primary endpoint outcomes'!CO144,0)))</f>
        <v>0</v>
      </c>
      <c r="S144" s="325">
        <f>IF(ISNUMBER('Primary endpoint outcomes'!CM144)=TRUE,'Primary endpoint outcomes'!CM144,(IF(ISNUMBER('Primary endpoint outcomes'!CP144)=TRUE,'Primary endpoint outcomes'!CP144,0)))</f>
        <v>0</v>
      </c>
      <c r="T144" s="326">
        <f>IF(ISNUMBER('Primary endpoint outcomes'!DS144)=TRUE,'Primary endpoint outcomes'!DS144,(IF(ISNUMBER('Primary endpoint outcomes'!DV144)=TRUE,'Primary endpoint outcomes'!DV144,0)))</f>
        <v>0</v>
      </c>
      <c r="U144" s="326">
        <f>IF(ISNUMBER('Primary endpoint outcomes'!DT144)=TRUE,'Primary endpoint outcomes'!DT144,(IF(ISNUMBER('Primary endpoint outcomes'!DW144)=TRUE,'Primary endpoint outcomes'!DW144,0)))</f>
        <v>0</v>
      </c>
      <c r="V144" s="326">
        <f>IF(ISNUMBER('Primary endpoint outcomes'!DU144)=TRUE,'Primary endpoint outcomes'!DU144,(IF(ISNUMBER('Primary endpoint outcomes'!DX144)=TRUE,'Primary endpoint outcomes'!DX144,0)))</f>
        <v>0</v>
      </c>
      <c r="W144" s="326">
        <f>IF(ISNUMBER('Primary endpoint outcomes'!FA144)=TRUE,'Primary endpoint outcomes'!FA144,(IF(ISNUMBER('Primary endpoint outcomes'!FD144)=TRUE,'Primary endpoint outcomes'!FD144,0)))</f>
        <v>0</v>
      </c>
      <c r="X144" s="326">
        <f>IF(ISNUMBER('Primary endpoint outcomes'!FB144)=TRUE,'Primary endpoint outcomes'!FB144,(IF(ISNUMBER('Primary endpoint outcomes'!FE144)=TRUE,'Primary endpoint outcomes'!FE144,0)))</f>
        <v>0</v>
      </c>
      <c r="Y144" s="326">
        <f>IF(ISNUMBER('Primary endpoint outcomes'!FC144)=TRUE,'Primary endpoint outcomes'!FC144,(IF(ISNUMBER('Primary endpoint outcomes'!FF144)=TRUE,'Primary endpoint outcomes'!FF144,0)))</f>
        <v>0</v>
      </c>
      <c r="Z144" s="150"/>
      <c r="AA144" s="151">
        <f t="shared" si="85"/>
        <v>37</v>
      </c>
      <c r="AB144" s="153">
        <f t="shared" si="86"/>
        <v>36</v>
      </c>
      <c r="AC144" s="153">
        <f t="shared" si="87"/>
        <v>829.43999999999994</v>
      </c>
      <c r="AD144" s="151">
        <f t="shared" si="88"/>
        <v>41</v>
      </c>
      <c r="AE144" s="153">
        <f t="shared" si="89"/>
        <v>40</v>
      </c>
      <c r="AF144" s="153">
        <f t="shared" si="90"/>
        <v>1123.5999999999999</v>
      </c>
      <c r="AG144" s="151">
        <f t="shared" si="91"/>
        <v>0</v>
      </c>
      <c r="AH144" s="153">
        <f t="shared" si="92"/>
        <v>-1</v>
      </c>
      <c r="AI144" s="153">
        <f t="shared" si="93"/>
        <v>0</v>
      </c>
      <c r="AJ144" s="151">
        <f t="shared" si="94"/>
        <v>0</v>
      </c>
      <c r="AK144" s="153">
        <f t="shared" si="95"/>
        <v>-1</v>
      </c>
      <c r="AL144" s="153">
        <f t="shared" si="96"/>
        <v>0</v>
      </c>
      <c r="AM144" s="151">
        <f t="shared" si="97"/>
        <v>0</v>
      </c>
      <c r="AN144" s="153">
        <f t="shared" si="98"/>
        <v>-1</v>
      </c>
      <c r="AO144" s="153">
        <f t="shared" si="99"/>
        <v>0</v>
      </c>
      <c r="AP144" s="153">
        <f t="shared" si="100"/>
        <v>76</v>
      </c>
      <c r="AQ144" s="153">
        <f t="shared" si="101"/>
        <v>1953.04</v>
      </c>
      <c r="AR144" s="153">
        <f t="shared" si="102"/>
        <v>27.630769230769229</v>
      </c>
      <c r="AS144" s="153">
        <f t="shared" si="103"/>
        <v>5.0693090985697555</v>
      </c>
      <c r="AT144" s="153">
        <f t="shared" si="104"/>
        <v>78</v>
      </c>
      <c r="AU144" s="16"/>
      <c r="AY144" s="65"/>
      <c r="AZ144" s="65"/>
    </row>
    <row r="145" spans="1:52" ht="15.75" x14ac:dyDescent="0.25">
      <c r="A145" s="152" t="str">
        <f>'Primary endpoint outcomes'!A145</f>
        <v>Diaz-Martinez 1998</v>
      </c>
      <c r="B145" s="152" t="str">
        <f>CONCATENATE('Primary endpoint outcomes'!S145,'Primary endpoint outcomes'!T145)</f>
        <v>MADRS10</v>
      </c>
      <c r="C145" s="154">
        <f t="shared" si="77"/>
        <v>31.5</v>
      </c>
      <c r="D145" s="154">
        <f t="shared" si="78"/>
        <v>6.1502032486739813</v>
      </c>
      <c r="E145" s="154">
        <f t="shared" si="79"/>
        <v>110</v>
      </c>
      <c r="F145" s="21" t="str">
        <f t="shared" si="80"/>
        <v>YES</v>
      </c>
      <c r="G145" s="21" t="str">
        <f t="shared" si="81"/>
        <v>NO</v>
      </c>
      <c r="H145" s="155">
        <f t="shared" si="82"/>
        <v>0.93878626971938861</v>
      </c>
      <c r="I145" s="155">
        <f t="shared" si="83"/>
        <v>6.1213730280611389E-2</v>
      </c>
      <c r="J145" s="318">
        <f t="shared" si="84"/>
        <v>1</v>
      </c>
      <c r="K145" s="326">
        <f>IF(ISNUMBER('Primary endpoint outcomes'!U145)=TRUE,'Primary endpoint outcomes'!U145,(IF(ISNUMBER('Primary endpoint outcomes'!X145)=TRUE,'Primary endpoint outcomes'!X145,0)))</f>
        <v>31.4</v>
      </c>
      <c r="L145" s="326">
        <f>IF(ISNUMBER('Primary endpoint outcomes'!V145)=TRUE,'Primary endpoint outcomes'!V145,(IF(ISNUMBER('Primary endpoint outcomes'!Y145)=TRUE,'Primary endpoint outcomes'!Y145,0)))</f>
        <v>6.1</v>
      </c>
      <c r="M145" s="325">
        <f>IF(ISNUMBER('Primary endpoint outcomes'!W145)=TRUE,'Primary endpoint outcomes'!W145,(IF(ISNUMBER('Primary endpoint outcomes'!Z145)=TRUE,'Primary endpoint outcomes'!Z145,0)))</f>
        <v>55</v>
      </c>
      <c r="N145" s="326">
        <f>IF(ISNUMBER('Primary endpoint outcomes'!BC145)=TRUE,'Primary endpoint outcomes'!BC145,(IF(ISNUMBER('Primary endpoint outcomes'!BF145)=TRUE,'Primary endpoint outcomes'!BF145,0)))</f>
        <v>31.6</v>
      </c>
      <c r="O145" s="325">
        <f>IF(ISNUMBER('Primary endpoint outcomes'!BD145)=TRUE,'Primary endpoint outcomes'!BD145,(IF(ISNUMBER('Primary endpoint outcomes'!BG145)=TRUE,'Primary endpoint outcomes'!BG145,0)))</f>
        <v>6.2</v>
      </c>
      <c r="P145" s="325">
        <f>IF(ISNUMBER('Primary endpoint outcomes'!BE145)=TRUE,'Primary endpoint outcomes'!BE145,(IF(ISNUMBER('Primary endpoint outcomes'!BH145)=TRUE,'Primary endpoint outcomes'!BH145,0)))</f>
        <v>55</v>
      </c>
      <c r="Q145" s="326">
        <f>IF(ISNUMBER('Primary endpoint outcomes'!CK145)=TRUE,'Primary endpoint outcomes'!CK145,(IF(ISNUMBER('Primary endpoint outcomes'!CN145)=TRUE,'Primary endpoint outcomes'!CN145,0)))</f>
        <v>0</v>
      </c>
      <c r="R145" s="326">
        <f>IF(ISNUMBER('Primary endpoint outcomes'!CL145)=TRUE,'Primary endpoint outcomes'!CL145,(IF(ISNUMBER('Primary endpoint outcomes'!CO145)=TRUE,'Primary endpoint outcomes'!CO145,0)))</f>
        <v>0</v>
      </c>
      <c r="S145" s="325">
        <f>IF(ISNUMBER('Primary endpoint outcomes'!CM145)=TRUE,'Primary endpoint outcomes'!CM145,(IF(ISNUMBER('Primary endpoint outcomes'!CP145)=TRUE,'Primary endpoint outcomes'!CP145,0)))</f>
        <v>0</v>
      </c>
      <c r="T145" s="326">
        <f>IF(ISNUMBER('Primary endpoint outcomes'!DS145)=TRUE,'Primary endpoint outcomes'!DS145,(IF(ISNUMBER('Primary endpoint outcomes'!DV145)=TRUE,'Primary endpoint outcomes'!DV145,0)))</f>
        <v>0</v>
      </c>
      <c r="U145" s="326">
        <f>IF(ISNUMBER('Primary endpoint outcomes'!DT145)=TRUE,'Primary endpoint outcomes'!DT145,(IF(ISNUMBER('Primary endpoint outcomes'!DW145)=TRUE,'Primary endpoint outcomes'!DW145,0)))</f>
        <v>0</v>
      </c>
      <c r="V145" s="326">
        <f>IF(ISNUMBER('Primary endpoint outcomes'!DU145)=TRUE,'Primary endpoint outcomes'!DU145,(IF(ISNUMBER('Primary endpoint outcomes'!DX145)=TRUE,'Primary endpoint outcomes'!DX145,0)))</f>
        <v>0</v>
      </c>
      <c r="W145" s="326">
        <f>IF(ISNUMBER('Primary endpoint outcomes'!FA145)=TRUE,'Primary endpoint outcomes'!FA145,(IF(ISNUMBER('Primary endpoint outcomes'!FD145)=TRUE,'Primary endpoint outcomes'!FD145,0)))</f>
        <v>0</v>
      </c>
      <c r="X145" s="326">
        <f>IF(ISNUMBER('Primary endpoint outcomes'!FB145)=TRUE,'Primary endpoint outcomes'!FB145,(IF(ISNUMBER('Primary endpoint outcomes'!FE145)=TRUE,'Primary endpoint outcomes'!FE145,0)))</f>
        <v>0</v>
      </c>
      <c r="Y145" s="326">
        <f>IF(ISNUMBER('Primary endpoint outcomes'!FC145)=TRUE,'Primary endpoint outcomes'!FC145,(IF(ISNUMBER('Primary endpoint outcomes'!FF145)=TRUE,'Primary endpoint outcomes'!FF145,0)))</f>
        <v>0</v>
      </c>
      <c r="Z145" s="150"/>
      <c r="AA145" s="151">
        <f t="shared" si="85"/>
        <v>55</v>
      </c>
      <c r="AB145" s="153">
        <f t="shared" si="86"/>
        <v>54</v>
      </c>
      <c r="AC145" s="153">
        <f t="shared" si="87"/>
        <v>2009.3399999999997</v>
      </c>
      <c r="AD145" s="151">
        <f t="shared" si="88"/>
        <v>55</v>
      </c>
      <c r="AE145" s="153">
        <f t="shared" si="89"/>
        <v>54</v>
      </c>
      <c r="AF145" s="153">
        <f t="shared" si="90"/>
        <v>2075.7600000000002</v>
      </c>
      <c r="AG145" s="151">
        <f t="shared" si="91"/>
        <v>0</v>
      </c>
      <c r="AH145" s="153">
        <f t="shared" si="92"/>
        <v>-1</v>
      </c>
      <c r="AI145" s="153">
        <f t="shared" si="93"/>
        <v>0</v>
      </c>
      <c r="AJ145" s="151">
        <f t="shared" si="94"/>
        <v>0</v>
      </c>
      <c r="AK145" s="153">
        <f t="shared" si="95"/>
        <v>-1</v>
      </c>
      <c r="AL145" s="153">
        <f t="shared" si="96"/>
        <v>0</v>
      </c>
      <c r="AM145" s="151">
        <f t="shared" si="97"/>
        <v>0</v>
      </c>
      <c r="AN145" s="153">
        <f t="shared" si="98"/>
        <v>-1</v>
      </c>
      <c r="AO145" s="153">
        <f t="shared" si="99"/>
        <v>0</v>
      </c>
      <c r="AP145" s="153">
        <f t="shared" si="100"/>
        <v>108</v>
      </c>
      <c r="AQ145" s="153">
        <f t="shared" si="101"/>
        <v>4085.1</v>
      </c>
      <c r="AR145" s="153">
        <f t="shared" si="102"/>
        <v>31.5</v>
      </c>
      <c r="AS145" s="153">
        <f t="shared" si="103"/>
        <v>6.1502032486739813</v>
      </c>
      <c r="AT145" s="153">
        <f t="shared" si="104"/>
        <v>110</v>
      </c>
      <c r="AU145" s="16"/>
      <c r="AY145" s="65"/>
      <c r="AZ145" s="65"/>
    </row>
    <row r="146" spans="1:52" ht="15.75" x14ac:dyDescent="0.25">
      <c r="A146" s="152" t="str">
        <f>'Primary endpoint outcomes'!A146</f>
        <v>Dierick 1996</v>
      </c>
      <c r="B146" s="152" t="str">
        <f>CONCATENATE('Primary endpoint outcomes'!S146,'Primary endpoint outcomes'!T146)</f>
        <v>HAMD21</v>
      </c>
      <c r="C146" s="154">
        <f t="shared" si="77"/>
        <v>26.794904458598726</v>
      </c>
      <c r="D146" s="154">
        <f t="shared" si="78"/>
        <v>4.1490190375990057</v>
      </c>
      <c r="E146" s="154">
        <f t="shared" si="79"/>
        <v>314</v>
      </c>
      <c r="F146" s="21" t="str">
        <f t="shared" si="80"/>
        <v>YES</v>
      </c>
      <c r="G146" s="21" t="str">
        <f t="shared" si="81"/>
        <v>NO</v>
      </c>
      <c r="H146" s="155">
        <f t="shared" si="82"/>
        <v>0.99536316093394794</v>
      </c>
      <c r="I146" s="155">
        <f t="shared" si="83"/>
        <v>4.6368390660520564E-3</v>
      </c>
      <c r="J146" s="318">
        <f t="shared" si="84"/>
        <v>1</v>
      </c>
      <c r="K146" s="326">
        <f>IF(ISNUMBER('Primary endpoint outcomes'!U146)=TRUE,'Primary endpoint outcomes'!U146,(IF(ISNUMBER('Primary endpoint outcomes'!X146)=TRUE,'Primary endpoint outcomes'!X146,0)))</f>
        <v>27</v>
      </c>
      <c r="L146" s="326">
        <f>IF(ISNUMBER('Primary endpoint outcomes'!V146)=TRUE,'Primary endpoint outcomes'!V146,(IF(ISNUMBER('Primary endpoint outcomes'!Y146)=TRUE,'Primary endpoint outcomes'!Y146,0)))</f>
        <v>4.2</v>
      </c>
      <c r="M146" s="325">
        <f>IF(ISNUMBER('Primary endpoint outcomes'!W146)=TRUE,'Primary endpoint outcomes'!W146,(IF(ISNUMBER('Primary endpoint outcomes'!Z146)=TRUE,'Primary endpoint outcomes'!Z146,0)))</f>
        <v>153</v>
      </c>
      <c r="N146" s="326">
        <f>IF(ISNUMBER('Primary endpoint outcomes'!BC146)=TRUE,'Primary endpoint outcomes'!BC146,(IF(ISNUMBER('Primary endpoint outcomes'!BF146)=TRUE,'Primary endpoint outcomes'!BF146,0)))</f>
        <v>26.6</v>
      </c>
      <c r="O146" s="325">
        <f>IF(ISNUMBER('Primary endpoint outcomes'!BD146)=TRUE,'Primary endpoint outcomes'!BD146,(IF(ISNUMBER('Primary endpoint outcomes'!BG146)=TRUE,'Primary endpoint outcomes'!BG146,0)))</f>
        <v>4.0999999999999996</v>
      </c>
      <c r="P146" s="325">
        <f>IF(ISNUMBER('Primary endpoint outcomes'!BE146)=TRUE,'Primary endpoint outcomes'!BE146,(IF(ISNUMBER('Primary endpoint outcomes'!BH146)=TRUE,'Primary endpoint outcomes'!BH146,0)))</f>
        <v>161</v>
      </c>
      <c r="Q146" s="326">
        <f>IF(ISNUMBER('Primary endpoint outcomes'!CK146)=TRUE,'Primary endpoint outcomes'!CK146,(IF(ISNUMBER('Primary endpoint outcomes'!CN146)=TRUE,'Primary endpoint outcomes'!CN146,0)))</f>
        <v>0</v>
      </c>
      <c r="R146" s="326">
        <f>IF(ISNUMBER('Primary endpoint outcomes'!CL146)=TRUE,'Primary endpoint outcomes'!CL146,(IF(ISNUMBER('Primary endpoint outcomes'!CO146)=TRUE,'Primary endpoint outcomes'!CO146,0)))</f>
        <v>0</v>
      </c>
      <c r="S146" s="325">
        <f>IF(ISNUMBER('Primary endpoint outcomes'!CM146)=TRUE,'Primary endpoint outcomes'!CM146,(IF(ISNUMBER('Primary endpoint outcomes'!CP146)=TRUE,'Primary endpoint outcomes'!CP146,0)))</f>
        <v>0</v>
      </c>
      <c r="T146" s="326">
        <f>IF(ISNUMBER('Primary endpoint outcomes'!DS146)=TRUE,'Primary endpoint outcomes'!DS146,(IF(ISNUMBER('Primary endpoint outcomes'!DV146)=TRUE,'Primary endpoint outcomes'!DV146,0)))</f>
        <v>0</v>
      </c>
      <c r="U146" s="326">
        <f>IF(ISNUMBER('Primary endpoint outcomes'!DT146)=TRUE,'Primary endpoint outcomes'!DT146,(IF(ISNUMBER('Primary endpoint outcomes'!DW146)=TRUE,'Primary endpoint outcomes'!DW146,0)))</f>
        <v>0</v>
      </c>
      <c r="V146" s="326">
        <f>IF(ISNUMBER('Primary endpoint outcomes'!DU146)=TRUE,'Primary endpoint outcomes'!DU146,(IF(ISNUMBER('Primary endpoint outcomes'!DX146)=TRUE,'Primary endpoint outcomes'!DX146,0)))</f>
        <v>0</v>
      </c>
      <c r="W146" s="326">
        <f>IF(ISNUMBER('Primary endpoint outcomes'!FA146)=TRUE,'Primary endpoint outcomes'!FA146,(IF(ISNUMBER('Primary endpoint outcomes'!FD146)=TRUE,'Primary endpoint outcomes'!FD146,0)))</f>
        <v>0</v>
      </c>
      <c r="X146" s="326">
        <f>IF(ISNUMBER('Primary endpoint outcomes'!FB146)=TRUE,'Primary endpoint outcomes'!FB146,(IF(ISNUMBER('Primary endpoint outcomes'!FE146)=TRUE,'Primary endpoint outcomes'!FE146,0)))</f>
        <v>0</v>
      </c>
      <c r="Y146" s="326">
        <f>IF(ISNUMBER('Primary endpoint outcomes'!FC146)=TRUE,'Primary endpoint outcomes'!FC146,(IF(ISNUMBER('Primary endpoint outcomes'!FF146)=TRUE,'Primary endpoint outcomes'!FF146,0)))</f>
        <v>0</v>
      </c>
      <c r="Z146" s="150"/>
      <c r="AA146" s="151">
        <f t="shared" si="85"/>
        <v>153</v>
      </c>
      <c r="AB146" s="153">
        <f t="shared" si="86"/>
        <v>152</v>
      </c>
      <c r="AC146" s="153">
        <f t="shared" si="87"/>
        <v>2681.28</v>
      </c>
      <c r="AD146" s="151">
        <f t="shared" si="88"/>
        <v>161</v>
      </c>
      <c r="AE146" s="153">
        <f t="shared" si="89"/>
        <v>160</v>
      </c>
      <c r="AF146" s="153">
        <f t="shared" si="90"/>
        <v>2689.6</v>
      </c>
      <c r="AG146" s="151">
        <f t="shared" si="91"/>
        <v>0</v>
      </c>
      <c r="AH146" s="153">
        <f t="shared" si="92"/>
        <v>-1</v>
      </c>
      <c r="AI146" s="153">
        <f t="shared" si="93"/>
        <v>0</v>
      </c>
      <c r="AJ146" s="151">
        <f t="shared" si="94"/>
        <v>0</v>
      </c>
      <c r="AK146" s="153">
        <f t="shared" si="95"/>
        <v>-1</v>
      </c>
      <c r="AL146" s="153">
        <f t="shared" si="96"/>
        <v>0</v>
      </c>
      <c r="AM146" s="151">
        <f t="shared" si="97"/>
        <v>0</v>
      </c>
      <c r="AN146" s="153">
        <f t="shared" si="98"/>
        <v>-1</v>
      </c>
      <c r="AO146" s="153">
        <f t="shared" si="99"/>
        <v>0</v>
      </c>
      <c r="AP146" s="153">
        <f t="shared" si="100"/>
        <v>312</v>
      </c>
      <c r="AQ146" s="153">
        <f t="shared" si="101"/>
        <v>5370.88</v>
      </c>
      <c r="AR146" s="153">
        <f t="shared" si="102"/>
        <v>26.794904458598726</v>
      </c>
      <c r="AS146" s="153">
        <f t="shared" si="103"/>
        <v>4.1490190375990057</v>
      </c>
      <c r="AT146" s="153">
        <f t="shared" si="104"/>
        <v>314</v>
      </c>
      <c r="AU146" s="16"/>
      <c r="AY146" s="65"/>
      <c r="AZ146" s="65"/>
    </row>
    <row r="147" spans="1:52" ht="15.75" x14ac:dyDescent="0.25">
      <c r="A147" s="152" t="str">
        <f>'Primary endpoint outcomes'!A147</f>
        <v>Doogan 1994</v>
      </c>
      <c r="B147" s="152" t="str">
        <f>CONCATENATE('Primary endpoint outcomes'!S147,'Primary endpoint outcomes'!T147)</f>
        <v>MADRS10</v>
      </c>
      <c r="C147" s="154">
        <f t="shared" si="77"/>
        <v>27.587861271676299</v>
      </c>
      <c r="D147" s="154">
        <f t="shared" si="78"/>
        <v>3.4</v>
      </c>
      <c r="E147" s="154">
        <f t="shared" si="79"/>
        <v>173</v>
      </c>
      <c r="F147" s="21" t="str">
        <f t="shared" si="80"/>
        <v>YES</v>
      </c>
      <c r="G147" s="21" t="str">
        <f t="shared" si="81"/>
        <v>NO</v>
      </c>
      <c r="H147" s="155">
        <f t="shared" si="82"/>
        <v>0.94985905991188879</v>
      </c>
      <c r="I147" s="155">
        <f t="shared" si="83"/>
        <v>5.0140940088111208E-2</v>
      </c>
      <c r="J147" s="318">
        <f t="shared" si="84"/>
        <v>1</v>
      </c>
      <c r="K147" s="326">
        <f>IF(ISNUMBER('Primary endpoint outcomes'!U147)=TRUE,'Primary endpoint outcomes'!U147,(IF(ISNUMBER('Primary endpoint outcomes'!X147)=TRUE,'Primary endpoint outcomes'!X147,0)))</f>
        <v>27.9</v>
      </c>
      <c r="L147" s="326">
        <f>IF(ISNUMBER('Primary endpoint outcomes'!V147)=TRUE,'Primary endpoint outcomes'!V147,(IF(ISNUMBER('Primary endpoint outcomes'!Y147)=TRUE,'Primary endpoint outcomes'!Y147,0)))</f>
        <v>3.4</v>
      </c>
      <c r="M147" s="325">
        <f>IF(ISNUMBER('Primary endpoint outcomes'!W147)=TRUE,'Primary endpoint outcomes'!W147,(IF(ISNUMBER('Primary endpoint outcomes'!Z147)=TRUE,'Primary endpoint outcomes'!Z147,0)))</f>
        <v>83</v>
      </c>
      <c r="N147" s="326">
        <f>IF(ISNUMBER('Primary endpoint outcomes'!BC147)=TRUE,'Primary endpoint outcomes'!BC147,(IF(ISNUMBER('Primary endpoint outcomes'!BF147)=TRUE,'Primary endpoint outcomes'!BF147,0)))</f>
        <v>27.3</v>
      </c>
      <c r="O147" s="325">
        <f>IF(ISNUMBER('Primary endpoint outcomes'!BD147)=TRUE,'Primary endpoint outcomes'!BD147,(IF(ISNUMBER('Primary endpoint outcomes'!BG147)=TRUE,'Primary endpoint outcomes'!BG147,0)))</f>
        <v>3.4</v>
      </c>
      <c r="P147" s="325">
        <f>IF(ISNUMBER('Primary endpoint outcomes'!BE147)=TRUE,'Primary endpoint outcomes'!BE147,(IF(ISNUMBER('Primary endpoint outcomes'!BH147)=TRUE,'Primary endpoint outcomes'!BH147,0)))</f>
        <v>90</v>
      </c>
      <c r="Q147" s="326">
        <f>IF(ISNUMBER('Primary endpoint outcomes'!CK147)=TRUE,'Primary endpoint outcomes'!CK147,(IF(ISNUMBER('Primary endpoint outcomes'!CN147)=TRUE,'Primary endpoint outcomes'!CN147,0)))</f>
        <v>0</v>
      </c>
      <c r="R147" s="326">
        <f>IF(ISNUMBER('Primary endpoint outcomes'!CL147)=TRUE,'Primary endpoint outcomes'!CL147,(IF(ISNUMBER('Primary endpoint outcomes'!CO147)=TRUE,'Primary endpoint outcomes'!CO147,0)))</f>
        <v>0</v>
      </c>
      <c r="S147" s="325">
        <f>IF(ISNUMBER('Primary endpoint outcomes'!CM147)=TRUE,'Primary endpoint outcomes'!CM147,(IF(ISNUMBER('Primary endpoint outcomes'!CP147)=TRUE,'Primary endpoint outcomes'!CP147,0)))</f>
        <v>0</v>
      </c>
      <c r="T147" s="326">
        <f>IF(ISNUMBER('Primary endpoint outcomes'!DS147)=TRUE,'Primary endpoint outcomes'!DS147,(IF(ISNUMBER('Primary endpoint outcomes'!DV147)=TRUE,'Primary endpoint outcomes'!DV147,0)))</f>
        <v>0</v>
      </c>
      <c r="U147" s="326">
        <f>IF(ISNUMBER('Primary endpoint outcomes'!DT147)=TRUE,'Primary endpoint outcomes'!DT147,(IF(ISNUMBER('Primary endpoint outcomes'!DW147)=TRUE,'Primary endpoint outcomes'!DW147,0)))</f>
        <v>0</v>
      </c>
      <c r="V147" s="326">
        <f>IF(ISNUMBER('Primary endpoint outcomes'!DU147)=TRUE,'Primary endpoint outcomes'!DU147,(IF(ISNUMBER('Primary endpoint outcomes'!DX147)=TRUE,'Primary endpoint outcomes'!DX147,0)))</f>
        <v>0</v>
      </c>
      <c r="W147" s="326">
        <f>IF(ISNUMBER('Primary endpoint outcomes'!FA147)=TRUE,'Primary endpoint outcomes'!FA147,(IF(ISNUMBER('Primary endpoint outcomes'!FD147)=TRUE,'Primary endpoint outcomes'!FD147,0)))</f>
        <v>0</v>
      </c>
      <c r="X147" s="326">
        <f>IF(ISNUMBER('Primary endpoint outcomes'!FB147)=TRUE,'Primary endpoint outcomes'!FB147,(IF(ISNUMBER('Primary endpoint outcomes'!FE147)=TRUE,'Primary endpoint outcomes'!FE147,0)))</f>
        <v>0</v>
      </c>
      <c r="Y147" s="326">
        <f>IF(ISNUMBER('Primary endpoint outcomes'!FC147)=TRUE,'Primary endpoint outcomes'!FC147,(IF(ISNUMBER('Primary endpoint outcomes'!FF147)=TRUE,'Primary endpoint outcomes'!FF147,0)))</f>
        <v>0</v>
      </c>
      <c r="Z147" s="150"/>
      <c r="AA147" s="151">
        <f t="shared" si="85"/>
        <v>83</v>
      </c>
      <c r="AB147" s="153">
        <f t="shared" si="86"/>
        <v>82</v>
      </c>
      <c r="AC147" s="153">
        <f t="shared" si="87"/>
        <v>947.91999999999985</v>
      </c>
      <c r="AD147" s="151">
        <f t="shared" si="88"/>
        <v>90</v>
      </c>
      <c r="AE147" s="153">
        <f t="shared" si="89"/>
        <v>89</v>
      </c>
      <c r="AF147" s="153">
        <f t="shared" si="90"/>
        <v>1028.8399999999999</v>
      </c>
      <c r="AG147" s="151">
        <f t="shared" si="91"/>
        <v>0</v>
      </c>
      <c r="AH147" s="153">
        <f t="shared" si="92"/>
        <v>-1</v>
      </c>
      <c r="AI147" s="153">
        <f t="shared" si="93"/>
        <v>0</v>
      </c>
      <c r="AJ147" s="151">
        <f t="shared" si="94"/>
        <v>0</v>
      </c>
      <c r="AK147" s="153">
        <f t="shared" si="95"/>
        <v>-1</v>
      </c>
      <c r="AL147" s="153">
        <f t="shared" si="96"/>
        <v>0</v>
      </c>
      <c r="AM147" s="151">
        <f t="shared" si="97"/>
        <v>0</v>
      </c>
      <c r="AN147" s="153">
        <f t="shared" si="98"/>
        <v>-1</v>
      </c>
      <c r="AO147" s="153">
        <f t="shared" si="99"/>
        <v>0</v>
      </c>
      <c r="AP147" s="153">
        <f t="shared" si="100"/>
        <v>171</v>
      </c>
      <c r="AQ147" s="153">
        <f t="shared" si="101"/>
        <v>1976.7599999999998</v>
      </c>
      <c r="AR147" s="153">
        <f t="shared" si="102"/>
        <v>27.587861271676299</v>
      </c>
      <c r="AS147" s="153">
        <f t="shared" si="103"/>
        <v>3.4</v>
      </c>
      <c r="AT147" s="153">
        <f t="shared" si="104"/>
        <v>173</v>
      </c>
      <c r="AU147" s="16"/>
      <c r="AY147" s="65"/>
      <c r="AZ147" s="65"/>
    </row>
    <row r="148" spans="1:52" ht="15.75" x14ac:dyDescent="0.25">
      <c r="A148" s="152" t="str">
        <f>'Primary endpoint outcomes'!A148</f>
        <v>Doongaji 1993</v>
      </c>
      <c r="B148" s="152" t="str">
        <f>CONCATENATE('Primary endpoint outcomes'!S148,'Primary endpoint outcomes'!T148)</f>
        <v>HAMD17</v>
      </c>
      <c r="C148" s="154">
        <f t="shared" si="77"/>
        <v>25.700000000000003</v>
      </c>
      <c r="D148" s="154">
        <f t="shared" si="78"/>
        <v>6.854093667291103</v>
      </c>
      <c r="E148" s="154">
        <f t="shared" si="79"/>
        <v>126</v>
      </c>
      <c r="F148" s="21" t="str">
        <f t="shared" si="80"/>
        <v>YES</v>
      </c>
      <c r="G148" s="21" t="str">
        <f t="shared" si="81"/>
        <v>NO</v>
      </c>
      <c r="H148" s="155">
        <f t="shared" si="82"/>
        <v>0.92149692034180919</v>
      </c>
      <c r="I148" s="155">
        <f t="shared" si="83"/>
        <v>7.8503079658190811E-2</v>
      </c>
      <c r="J148" s="318">
        <f t="shared" si="84"/>
        <v>1</v>
      </c>
      <c r="K148" s="326">
        <f>IF(ISNUMBER('Primary endpoint outcomes'!U148)=TRUE,'Primary endpoint outcomes'!U148,(IF(ISNUMBER('Primary endpoint outcomes'!X148)=TRUE,'Primary endpoint outcomes'!X148,0)))</f>
        <v>25.6</v>
      </c>
      <c r="L148" s="326">
        <f>IF(ISNUMBER('Primary endpoint outcomes'!V148)=TRUE,'Primary endpoint outcomes'!V148,(IF(ISNUMBER('Primary endpoint outcomes'!Y148)=TRUE,'Primary endpoint outcomes'!Y148,0)))</f>
        <v>5.56</v>
      </c>
      <c r="M148" s="325">
        <f>IF(ISNUMBER('Primary endpoint outcomes'!W148)=TRUE,'Primary endpoint outcomes'!W148,(IF(ISNUMBER('Primary endpoint outcomes'!Z148)=TRUE,'Primary endpoint outcomes'!Z148,0)))</f>
        <v>63</v>
      </c>
      <c r="N148" s="326">
        <f>IF(ISNUMBER('Primary endpoint outcomes'!BC148)=TRUE,'Primary endpoint outcomes'!BC148,(IF(ISNUMBER('Primary endpoint outcomes'!BF148)=TRUE,'Primary endpoint outcomes'!BF148,0)))</f>
        <v>25.8</v>
      </c>
      <c r="O148" s="325">
        <f>IF(ISNUMBER('Primary endpoint outcomes'!BD148)=TRUE,'Primary endpoint outcomes'!BD148,(IF(ISNUMBER('Primary endpoint outcomes'!BG148)=TRUE,'Primary endpoint outcomes'!BG148,0)))</f>
        <v>7.94</v>
      </c>
      <c r="P148" s="325">
        <f>IF(ISNUMBER('Primary endpoint outcomes'!BE148)=TRUE,'Primary endpoint outcomes'!BE148,(IF(ISNUMBER('Primary endpoint outcomes'!BH148)=TRUE,'Primary endpoint outcomes'!BH148,0)))</f>
        <v>63</v>
      </c>
      <c r="Q148" s="326">
        <f>IF(ISNUMBER('Primary endpoint outcomes'!CK148)=TRUE,'Primary endpoint outcomes'!CK148,(IF(ISNUMBER('Primary endpoint outcomes'!CN148)=TRUE,'Primary endpoint outcomes'!CN148,0)))</f>
        <v>0</v>
      </c>
      <c r="R148" s="326">
        <f>IF(ISNUMBER('Primary endpoint outcomes'!CL148)=TRUE,'Primary endpoint outcomes'!CL148,(IF(ISNUMBER('Primary endpoint outcomes'!CO148)=TRUE,'Primary endpoint outcomes'!CO148,0)))</f>
        <v>0</v>
      </c>
      <c r="S148" s="325">
        <f>IF(ISNUMBER('Primary endpoint outcomes'!CM148)=TRUE,'Primary endpoint outcomes'!CM148,(IF(ISNUMBER('Primary endpoint outcomes'!CP148)=TRUE,'Primary endpoint outcomes'!CP148,0)))</f>
        <v>0</v>
      </c>
      <c r="T148" s="326">
        <f>IF(ISNUMBER('Primary endpoint outcomes'!DS148)=TRUE,'Primary endpoint outcomes'!DS148,(IF(ISNUMBER('Primary endpoint outcomes'!DV148)=TRUE,'Primary endpoint outcomes'!DV148,0)))</f>
        <v>0</v>
      </c>
      <c r="U148" s="326">
        <f>IF(ISNUMBER('Primary endpoint outcomes'!DT148)=TRUE,'Primary endpoint outcomes'!DT148,(IF(ISNUMBER('Primary endpoint outcomes'!DW148)=TRUE,'Primary endpoint outcomes'!DW148,0)))</f>
        <v>0</v>
      </c>
      <c r="V148" s="326">
        <f>IF(ISNUMBER('Primary endpoint outcomes'!DU148)=TRUE,'Primary endpoint outcomes'!DU148,(IF(ISNUMBER('Primary endpoint outcomes'!DX148)=TRUE,'Primary endpoint outcomes'!DX148,0)))</f>
        <v>0</v>
      </c>
      <c r="W148" s="326">
        <f>IF(ISNUMBER('Primary endpoint outcomes'!FA148)=TRUE,'Primary endpoint outcomes'!FA148,(IF(ISNUMBER('Primary endpoint outcomes'!FD148)=TRUE,'Primary endpoint outcomes'!FD148,0)))</f>
        <v>0</v>
      </c>
      <c r="X148" s="326">
        <f>IF(ISNUMBER('Primary endpoint outcomes'!FB148)=TRUE,'Primary endpoint outcomes'!FB148,(IF(ISNUMBER('Primary endpoint outcomes'!FE148)=TRUE,'Primary endpoint outcomes'!FE148,0)))</f>
        <v>0</v>
      </c>
      <c r="Y148" s="326">
        <f>IF(ISNUMBER('Primary endpoint outcomes'!FC148)=TRUE,'Primary endpoint outcomes'!FC148,(IF(ISNUMBER('Primary endpoint outcomes'!FF148)=TRUE,'Primary endpoint outcomes'!FF148,0)))</f>
        <v>0</v>
      </c>
      <c r="Z148" s="150"/>
      <c r="AA148" s="151">
        <f t="shared" si="85"/>
        <v>63</v>
      </c>
      <c r="AB148" s="153">
        <f t="shared" si="86"/>
        <v>62</v>
      </c>
      <c r="AC148" s="153">
        <f t="shared" si="87"/>
        <v>1916.6431999999998</v>
      </c>
      <c r="AD148" s="151">
        <f t="shared" si="88"/>
        <v>63</v>
      </c>
      <c r="AE148" s="153">
        <f t="shared" si="89"/>
        <v>62</v>
      </c>
      <c r="AF148" s="153">
        <f t="shared" si="90"/>
        <v>3908.7032000000004</v>
      </c>
      <c r="AG148" s="151">
        <f t="shared" si="91"/>
        <v>0</v>
      </c>
      <c r="AH148" s="153">
        <f t="shared" si="92"/>
        <v>-1</v>
      </c>
      <c r="AI148" s="153">
        <f t="shared" si="93"/>
        <v>0</v>
      </c>
      <c r="AJ148" s="151">
        <f t="shared" si="94"/>
        <v>0</v>
      </c>
      <c r="AK148" s="153">
        <f t="shared" si="95"/>
        <v>-1</v>
      </c>
      <c r="AL148" s="153">
        <f t="shared" si="96"/>
        <v>0</v>
      </c>
      <c r="AM148" s="151">
        <f t="shared" si="97"/>
        <v>0</v>
      </c>
      <c r="AN148" s="153">
        <f t="shared" si="98"/>
        <v>-1</v>
      </c>
      <c r="AO148" s="153">
        <f t="shared" si="99"/>
        <v>0</v>
      </c>
      <c r="AP148" s="153">
        <f t="shared" si="100"/>
        <v>124</v>
      </c>
      <c r="AQ148" s="153">
        <f t="shared" si="101"/>
        <v>5825.3464000000004</v>
      </c>
      <c r="AR148" s="153">
        <f t="shared" si="102"/>
        <v>25.700000000000003</v>
      </c>
      <c r="AS148" s="153">
        <f t="shared" si="103"/>
        <v>6.854093667291103</v>
      </c>
      <c r="AT148" s="153">
        <f t="shared" si="104"/>
        <v>126</v>
      </c>
      <c r="AU148" s="16"/>
      <c r="AY148" s="65"/>
      <c r="AZ148" s="65"/>
    </row>
    <row r="149" spans="1:52" ht="15.75" x14ac:dyDescent="0.25">
      <c r="A149" s="152" t="str">
        <f>'Primary endpoint outcomes'!A149</f>
        <v>Doyne 1987</v>
      </c>
      <c r="B149" s="152" t="str">
        <f>CONCATENATE('Primary endpoint outcomes'!S149,'Primary endpoint outcomes'!T149)</f>
        <v>BDI-I21</v>
      </c>
      <c r="C149" s="154">
        <f t="shared" si="77"/>
        <v>18.473499999999998</v>
      </c>
      <c r="D149" s="154">
        <f t="shared" si="78"/>
        <v>7.0731599650998911</v>
      </c>
      <c r="E149" s="154">
        <f t="shared" si="79"/>
        <v>40</v>
      </c>
      <c r="F149" s="21" t="str">
        <f t="shared" si="80"/>
        <v>NO</v>
      </c>
      <c r="G149" s="21" t="str">
        <f t="shared" si="81"/>
        <v>YES</v>
      </c>
      <c r="H149" s="155">
        <f t="shared" si="82"/>
        <v>0.30903944675890971</v>
      </c>
      <c r="I149" s="155">
        <f t="shared" si="83"/>
        <v>0.69096055324109029</v>
      </c>
      <c r="J149" s="318">
        <f t="shared" si="84"/>
        <v>1</v>
      </c>
      <c r="K149" s="326">
        <f>IF(ISNUMBER('Primary endpoint outcomes'!U149)=TRUE,'Primary endpoint outcomes'!U149,(IF(ISNUMBER('Primary endpoint outcomes'!X149)=TRUE,'Primary endpoint outcomes'!X149,0)))</f>
        <v>19.27</v>
      </c>
      <c r="L149" s="326">
        <f>IF(ISNUMBER('Primary endpoint outcomes'!V149)=TRUE,'Primary endpoint outcomes'!V149,(IF(ISNUMBER('Primary endpoint outcomes'!Y149)=TRUE,'Primary endpoint outcomes'!Y149,0)))</f>
        <v>5.61</v>
      </c>
      <c r="M149" s="325">
        <f>IF(ISNUMBER('Primary endpoint outcomes'!W149)=TRUE,'Primary endpoint outcomes'!W149,(IF(ISNUMBER('Primary endpoint outcomes'!Z149)=TRUE,'Primary endpoint outcomes'!Z149,0)))</f>
        <v>14</v>
      </c>
      <c r="N149" s="326">
        <f>IF(ISNUMBER('Primary endpoint outcomes'!BC149)=TRUE,'Primary endpoint outcomes'!BC149,(IF(ISNUMBER('Primary endpoint outcomes'!BF149)=TRUE,'Primary endpoint outcomes'!BF149,0)))</f>
        <v>19.5</v>
      </c>
      <c r="O149" s="325">
        <f>IF(ISNUMBER('Primary endpoint outcomes'!BD149)=TRUE,'Primary endpoint outcomes'!BD149,(IF(ISNUMBER('Primary endpoint outcomes'!BG149)=TRUE,'Primary endpoint outcomes'!BG149,0)))</f>
        <v>9.18</v>
      </c>
      <c r="P149" s="325">
        <f>IF(ISNUMBER('Primary endpoint outcomes'!BE149)=TRUE,'Primary endpoint outcomes'!BE149,(IF(ISNUMBER('Primary endpoint outcomes'!BH149)=TRUE,'Primary endpoint outcomes'!BH149,0)))</f>
        <v>15</v>
      </c>
      <c r="Q149" s="326">
        <f>IF(ISNUMBER('Primary endpoint outcomes'!CK149)=TRUE,'Primary endpoint outcomes'!CK149,(IF(ISNUMBER('Primary endpoint outcomes'!CN149)=TRUE,'Primary endpoint outcomes'!CN149,0)))</f>
        <v>16.059999999999999</v>
      </c>
      <c r="R149" s="326">
        <f>IF(ISNUMBER('Primary endpoint outcomes'!CL149)=TRUE,'Primary endpoint outcomes'!CL149,(IF(ISNUMBER('Primary endpoint outcomes'!CO149)=TRUE,'Primary endpoint outcomes'!CO149,0)))</f>
        <v>5.12</v>
      </c>
      <c r="S149" s="325">
        <f>IF(ISNUMBER('Primary endpoint outcomes'!CM149)=TRUE,'Primary endpoint outcomes'!CM149,(IF(ISNUMBER('Primary endpoint outcomes'!CP149)=TRUE,'Primary endpoint outcomes'!CP149,0)))</f>
        <v>11</v>
      </c>
      <c r="T149" s="326">
        <f>IF(ISNUMBER('Primary endpoint outcomes'!DS149)=TRUE,'Primary endpoint outcomes'!DS149,(IF(ISNUMBER('Primary endpoint outcomes'!DV149)=TRUE,'Primary endpoint outcomes'!DV149,0)))</f>
        <v>0</v>
      </c>
      <c r="U149" s="326">
        <f>IF(ISNUMBER('Primary endpoint outcomes'!DT149)=TRUE,'Primary endpoint outcomes'!DT149,(IF(ISNUMBER('Primary endpoint outcomes'!DW149)=TRUE,'Primary endpoint outcomes'!DW149,0)))</f>
        <v>0</v>
      </c>
      <c r="V149" s="326">
        <f>IF(ISNUMBER('Primary endpoint outcomes'!DU149)=TRUE,'Primary endpoint outcomes'!DU149,(IF(ISNUMBER('Primary endpoint outcomes'!DX149)=TRUE,'Primary endpoint outcomes'!DX149,0)))</f>
        <v>0</v>
      </c>
      <c r="W149" s="326">
        <f>IF(ISNUMBER('Primary endpoint outcomes'!FA149)=TRUE,'Primary endpoint outcomes'!FA149,(IF(ISNUMBER('Primary endpoint outcomes'!FD149)=TRUE,'Primary endpoint outcomes'!FD149,0)))</f>
        <v>0</v>
      </c>
      <c r="X149" s="326">
        <f>IF(ISNUMBER('Primary endpoint outcomes'!FB149)=TRUE,'Primary endpoint outcomes'!FB149,(IF(ISNUMBER('Primary endpoint outcomes'!FE149)=TRUE,'Primary endpoint outcomes'!FE149,0)))</f>
        <v>0</v>
      </c>
      <c r="Y149" s="326">
        <f>IF(ISNUMBER('Primary endpoint outcomes'!FC149)=TRUE,'Primary endpoint outcomes'!FC149,(IF(ISNUMBER('Primary endpoint outcomes'!FF149)=TRUE,'Primary endpoint outcomes'!FF149,0)))</f>
        <v>0</v>
      </c>
      <c r="Z149" s="150"/>
      <c r="AA149" s="151">
        <f t="shared" si="85"/>
        <v>14</v>
      </c>
      <c r="AB149" s="153">
        <f t="shared" si="86"/>
        <v>13</v>
      </c>
      <c r="AC149" s="153">
        <f t="shared" si="87"/>
        <v>409.13730000000004</v>
      </c>
      <c r="AD149" s="151">
        <f t="shared" si="88"/>
        <v>15</v>
      </c>
      <c r="AE149" s="153">
        <f t="shared" si="89"/>
        <v>14</v>
      </c>
      <c r="AF149" s="153">
        <f t="shared" si="90"/>
        <v>1179.8136</v>
      </c>
      <c r="AG149" s="151">
        <f t="shared" si="91"/>
        <v>11</v>
      </c>
      <c r="AH149" s="153">
        <f t="shared" si="92"/>
        <v>10</v>
      </c>
      <c r="AI149" s="153">
        <f t="shared" si="93"/>
        <v>262.14400000000001</v>
      </c>
      <c r="AJ149" s="151">
        <f t="shared" si="94"/>
        <v>0</v>
      </c>
      <c r="AK149" s="153">
        <f t="shared" si="95"/>
        <v>-1</v>
      </c>
      <c r="AL149" s="153">
        <f t="shared" si="96"/>
        <v>0</v>
      </c>
      <c r="AM149" s="151">
        <f t="shared" si="97"/>
        <v>0</v>
      </c>
      <c r="AN149" s="153">
        <f t="shared" si="98"/>
        <v>-1</v>
      </c>
      <c r="AO149" s="153">
        <f t="shared" si="99"/>
        <v>0</v>
      </c>
      <c r="AP149" s="153">
        <f t="shared" si="100"/>
        <v>37</v>
      </c>
      <c r="AQ149" s="153">
        <f t="shared" si="101"/>
        <v>1851.0949000000001</v>
      </c>
      <c r="AR149" s="153">
        <f t="shared" si="102"/>
        <v>18.473499999999998</v>
      </c>
      <c r="AS149" s="153">
        <f t="shared" si="103"/>
        <v>7.0731599650998911</v>
      </c>
      <c r="AT149" s="153">
        <f t="shared" si="104"/>
        <v>40</v>
      </c>
      <c r="AU149" s="16"/>
      <c r="AY149" s="65"/>
      <c r="AZ149" s="65"/>
    </row>
    <row r="150" spans="1:52" ht="15.75" x14ac:dyDescent="0.25">
      <c r="A150" s="152" t="str">
        <f>'Primary endpoint outcomes'!A150</f>
        <v>Dozeman 2011</v>
      </c>
      <c r="B150" s="152" t="str">
        <f>CONCATENATE('Primary endpoint outcomes'!S150,'Primary endpoint outcomes'!T150)</f>
        <v>CES-D20</v>
      </c>
      <c r="C150" s="154">
        <f t="shared" si="77"/>
        <v>15.071317829457366</v>
      </c>
      <c r="D150" s="154">
        <f t="shared" si="78"/>
        <v>5.3307531488391273</v>
      </c>
      <c r="E150" s="154">
        <f t="shared" si="79"/>
        <v>129</v>
      </c>
      <c r="F150" s="21" t="str">
        <f t="shared" si="80"/>
        <v>NO</v>
      </c>
      <c r="G150" s="21" t="str">
        <f t="shared" si="81"/>
        <v>YES</v>
      </c>
      <c r="H150" s="155">
        <f t="shared" si="82"/>
        <v>4.3180186577340685E-5</v>
      </c>
      <c r="I150" s="155">
        <f t="shared" si="83"/>
        <v>0.99995681981342266</v>
      </c>
      <c r="J150" s="318">
        <f t="shared" si="84"/>
        <v>1</v>
      </c>
      <c r="K150" s="326">
        <f>IF(ISNUMBER('Primary endpoint outcomes'!U150)=TRUE,'Primary endpoint outcomes'!U150,(IF(ISNUMBER('Primary endpoint outcomes'!X150)=TRUE,'Primary endpoint outcomes'!X150,0)))</f>
        <v>15.6</v>
      </c>
      <c r="L150" s="326">
        <f>IF(ISNUMBER('Primary endpoint outcomes'!V150)=TRUE,'Primary endpoint outcomes'!V150,(IF(ISNUMBER('Primary endpoint outcomes'!Y150)=TRUE,'Primary endpoint outcomes'!Y150,0)))</f>
        <v>5.7</v>
      </c>
      <c r="M150" s="325">
        <f>IF(ISNUMBER('Primary endpoint outcomes'!W150)=TRUE,'Primary endpoint outcomes'!W150,(IF(ISNUMBER('Primary endpoint outcomes'!Z150)=TRUE,'Primary endpoint outcomes'!Z150,0)))</f>
        <v>67</v>
      </c>
      <c r="N150" s="326">
        <f>IF(ISNUMBER('Primary endpoint outcomes'!BC150)=TRUE,'Primary endpoint outcomes'!BC150,(IF(ISNUMBER('Primary endpoint outcomes'!BF150)=TRUE,'Primary endpoint outcomes'!BF150,0)))</f>
        <v>14.5</v>
      </c>
      <c r="O150" s="325">
        <f>IF(ISNUMBER('Primary endpoint outcomes'!BD150)=TRUE,'Primary endpoint outcomes'!BD150,(IF(ISNUMBER('Primary endpoint outcomes'!BG150)=TRUE,'Primary endpoint outcomes'!BG150,0)))</f>
        <v>4.9000000000000004</v>
      </c>
      <c r="P150" s="325">
        <f>IF(ISNUMBER('Primary endpoint outcomes'!BE150)=TRUE,'Primary endpoint outcomes'!BE150,(IF(ISNUMBER('Primary endpoint outcomes'!BH150)=TRUE,'Primary endpoint outcomes'!BH150,0)))</f>
        <v>62</v>
      </c>
      <c r="Q150" s="326">
        <f>IF(ISNUMBER('Primary endpoint outcomes'!CK150)=TRUE,'Primary endpoint outcomes'!CK150,(IF(ISNUMBER('Primary endpoint outcomes'!CN150)=TRUE,'Primary endpoint outcomes'!CN150,0)))</f>
        <v>0</v>
      </c>
      <c r="R150" s="326">
        <f>IF(ISNUMBER('Primary endpoint outcomes'!CL150)=TRUE,'Primary endpoint outcomes'!CL150,(IF(ISNUMBER('Primary endpoint outcomes'!CO150)=TRUE,'Primary endpoint outcomes'!CO150,0)))</f>
        <v>0</v>
      </c>
      <c r="S150" s="325">
        <f>IF(ISNUMBER('Primary endpoint outcomes'!CM150)=TRUE,'Primary endpoint outcomes'!CM150,(IF(ISNUMBER('Primary endpoint outcomes'!CP150)=TRUE,'Primary endpoint outcomes'!CP150,0)))</f>
        <v>0</v>
      </c>
      <c r="T150" s="326">
        <f>IF(ISNUMBER('Primary endpoint outcomes'!DS150)=TRUE,'Primary endpoint outcomes'!DS150,(IF(ISNUMBER('Primary endpoint outcomes'!DV150)=TRUE,'Primary endpoint outcomes'!DV150,0)))</f>
        <v>0</v>
      </c>
      <c r="U150" s="326">
        <f>IF(ISNUMBER('Primary endpoint outcomes'!DT150)=TRUE,'Primary endpoint outcomes'!DT150,(IF(ISNUMBER('Primary endpoint outcomes'!DW150)=TRUE,'Primary endpoint outcomes'!DW150,0)))</f>
        <v>0</v>
      </c>
      <c r="V150" s="326">
        <f>IF(ISNUMBER('Primary endpoint outcomes'!DU150)=TRUE,'Primary endpoint outcomes'!DU150,(IF(ISNUMBER('Primary endpoint outcomes'!DX150)=TRUE,'Primary endpoint outcomes'!DX150,0)))</f>
        <v>0</v>
      </c>
      <c r="W150" s="326">
        <f>IF(ISNUMBER('Primary endpoint outcomes'!FA150)=TRUE,'Primary endpoint outcomes'!FA150,(IF(ISNUMBER('Primary endpoint outcomes'!FD150)=TRUE,'Primary endpoint outcomes'!FD150,0)))</f>
        <v>0</v>
      </c>
      <c r="X150" s="326">
        <f>IF(ISNUMBER('Primary endpoint outcomes'!FB150)=TRUE,'Primary endpoint outcomes'!FB150,(IF(ISNUMBER('Primary endpoint outcomes'!FE150)=TRUE,'Primary endpoint outcomes'!FE150,0)))</f>
        <v>0</v>
      </c>
      <c r="Y150" s="326">
        <f>IF(ISNUMBER('Primary endpoint outcomes'!FC150)=TRUE,'Primary endpoint outcomes'!FC150,(IF(ISNUMBER('Primary endpoint outcomes'!FF150)=TRUE,'Primary endpoint outcomes'!FF150,0)))</f>
        <v>0</v>
      </c>
      <c r="Z150" s="150"/>
      <c r="AA150" s="151">
        <f t="shared" si="85"/>
        <v>67</v>
      </c>
      <c r="AB150" s="153">
        <f t="shared" si="86"/>
        <v>66</v>
      </c>
      <c r="AC150" s="153">
        <f t="shared" si="87"/>
        <v>2144.34</v>
      </c>
      <c r="AD150" s="151">
        <f t="shared" si="88"/>
        <v>62</v>
      </c>
      <c r="AE150" s="153">
        <f t="shared" si="89"/>
        <v>61</v>
      </c>
      <c r="AF150" s="153">
        <f t="shared" si="90"/>
        <v>1464.6100000000004</v>
      </c>
      <c r="AG150" s="151">
        <f t="shared" si="91"/>
        <v>0</v>
      </c>
      <c r="AH150" s="153">
        <f t="shared" si="92"/>
        <v>-1</v>
      </c>
      <c r="AI150" s="153">
        <f t="shared" si="93"/>
        <v>0</v>
      </c>
      <c r="AJ150" s="151">
        <f t="shared" si="94"/>
        <v>0</v>
      </c>
      <c r="AK150" s="153">
        <f t="shared" si="95"/>
        <v>-1</v>
      </c>
      <c r="AL150" s="153">
        <f t="shared" si="96"/>
        <v>0</v>
      </c>
      <c r="AM150" s="151">
        <f t="shared" si="97"/>
        <v>0</v>
      </c>
      <c r="AN150" s="153">
        <f t="shared" si="98"/>
        <v>-1</v>
      </c>
      <c r="AO150" s="153">
        <f t="shared" si="99"/>
        <v>0</v>
      </c>
      <c r="AP150" s="153">
        <f t="shared" si="100"/>
        <v>127</v>
      </c>
      <c r="AQ150" s="153">
        <f t="shared" si="101"/>
        <v>3608.9500000000007</v>
      </c>
      <c r="AR150" s="153">
        <f t="shared" si="102"/>
        <v>15.071317829457366</v>
      </c>
      <c r="AS150" s="153">
        <f t="shared" si="103"/>
        <v>5.3307531488391273</v>
      </c>
      <c r="AT150" s="153">
        <f t="shared" si="104"/>
        <v>129</v>
      </c>
      <c r="AU150" s="16"/>
      <c r="AY150" s="65"/>
      <c r="AZ150" s="65"/>
    </row>
    <row r="151" spans="1:52" ht="15.75" x14ac:dyDescent="0.25">
      <c r="A151" s="152" t="str">
        <f>'Primary endpoint outcomes'!A151</f>
        <v>Du 2005</v>
      </c>
      <c r="B151" s="152" t="str">
        <f>CONCATENATE('Primary endpoint outcomes'!S151,'Primary endpoint outcomes'!T151)</f>
        <v>HAMD17</v>
      </c>
      <c r="C151" s="154" t="e">
        <f t="shared" si="77"/>
        <v>#DIV/0!</v>
      </c>
      <c r="D151" s="154" t="e">
        <f t="shared" si="78"/>
        <v>#DIV/0!</v>
      </c>
      <c r="E151" s="154">
        <f t="shared" si="79"/>
        <v>0</v>
      </c>
      <c r="F151" s="21" t="e">
        <f t="shared" si="80"/>
        <v>#DIV/0!</v>
      </c>
      <c r="G151" s="21" t="e">
        <f t="shared" si="81"/>
        <v>#DIV/0!</v>
      </c>
      <c r="H151" s="155" t="e">
        <f t="shared" si="82"/>
        <v>#DIV/0!</v>
      </c>
      <c r="I151" s="155" t="e">
        <f t="shared" si="83"/>
        <v>#DIV/0!</v>
      </c>
      <c r="J151" s="318">
        <f t="shared" si="84"/>
        <v>0</v>
      </c>
      <c r="K151" s="326">
        <f>IF(ISNUMBER('Primary endpoint outcomes'!U151)=TRUE,'Primary endpoint outcomes'!U151,(IF(ISNUMBER('Primary endpoint outcomes'!X151)=TRUE,'Primary endpoint outcomes'!X151,0)))</f>
        <v>0</v>
      </c>
      <c r="L151" s="326">
        <f>IF(ISNUMBER('Primary endpoint outcomes'!V151)=TRUE,'Primary endpoint outcomes'!V151,(IF(ISNUMBER('Primary endpoint outcomes'!Y151)=TRUE,'Primary endpoint outcomes'!Y151,0)))</f>
        <v>0</v>
      </c>
      <c r="M151" s="325">
        <f>IF(ISNUMBER('Primary endpoint outcomes'!W151)=TRUE,'Primary endpoint outcomes'!W151,(IF(ISNUMBER('Primary endpoint outcomes'!Z151)=TRUE,'Primary endpoint outcomes'!Z151,0)))</f>
        <v>0</v>
      </c>
      <c r="N151" s="326">
        <f>IF(ISNUMBER('Primary endpoint outcomes'!BC151)=TRUE,'Primary endpoint outcomes'!BC151,(IF(ISNUMBER('Primary endpoint outcomes'!BF151)=TRUE,'Primary endpoint outcomes'!BF151,0)))</f>
        <v>0</v>
      </c>
      <c r="O151" s="325">
        <f>IF(ISNUMBER('Primary endpoint outcomes'!BD151)=TRUE,'Primary endpoint outcomes'!BD151,(IF(ISNUMBER('Primary endpoint outcomes'!BG151)=TRUE,'Primary endpoint outcomes'!BG151,0)))</f>
        <v>0</v>
      </c>
      <c r="P151" s="325">
        <f>IF(ISNUMBER('Primary endpoint outcomes'!BE151)=TRUE,'Primary endpoint outcomes'!BE151,(IF(ISNUMBER('Primary endpoint outcomes'!BH151)=TRUE,'Primary endpoint outcomes'!BH151,0)))</f>
        <v>0</v>
      </c>
      <c r="Q151" s="326">
        <f>IF(ISNUMBER('Primary endpoint outcomes'!CK151)=TRUE,'Primary endpoint outcomes'!CK151,(IF(ISNUMBER('Primary endpoint outcomes'!CN151)=TRUE,'Primary endpoint outcomes'!CN151,0)))</f>
        <v>0</v>
      </c>
      <c r="R151" s="326">
        <f>IF(ISNUMBER('Primary endpoint outcomes'!CL151)=TRUE,'Primary endpoint outcomes'!CL151,(IF(ISNUMBER('Primary endpoint outcomes'!CO151)=TRUE,'Primary endpoint outcomes'!CO151,0)))</f>
        <v>0</v>
      </c>
      <c r="S151" s="325">
        <f>IF(ISNUMBER('Primary endpoint outcomes'!CM151)=TRUE,'Primary endpoint outcomes'!CM151,(IF(ISNUMBER('Primary endpoint outcomes'!CP151)=TRUE,'Primary endpoint outcomes'!CP151,0)))</f>
        <v>0</v>
      </c>
      <c r="T151" s="326">
        <f>IF(ISNUMBER('Primary endpoint outcomes'!DS151)=TRUE,'Primary endpoint outcomes'!DS151,(IF(ISNUMBER('Primary endpoint outcomes'!DV151)=TRUE,'Primary endpoint outcomes'!DV151,0)))</f>
        <v>0</v>
      </c>
      <c r="U151" s="326">
        <f>IF(ISNUMBER('Primary endpoint outcomes'!DT151)=TRUE,'Primary endpoint outcomes'!DT151,(IF(ISNUMBER('Primary endpoint outcomes'!DW151)=TRUE,'Primary endpoint outcomes'!DW151,0)))</f>
        <v>0</v>
      </c>
      <c r="V151" s="326">
        <f>IF(ISNUMBER('Primary endpoint outcomes'!DU151)=TRUE,'Primary endpoint outcomes'!DU151,(IF(ISNUMBER('Primary endpoint outcomes'!DX151)=TRUE,'Primary endpoint outcomes'!DX151,0)))</f>
        <v>0</v>
      </c>
      <c r="W151" s="326">
        <f>IF(ISNUMBER('Primary endpoint outcomes'!FA151)=TRUE,'Primary endpoint outcomes'!FA151,(IF(ISNUMBER('Primary endpoint outcomes'!FD151)=TRUE,'Primary endpoint outcomes'!FD151,0)))</f>
        <v>0</v>
      </c>
      <c r="X151" s="326">
        <f>IF(ISNUMBER('Primary endpoint outcomes'!FB151)=TRUE,'Primary endpoint outcomes'!FB151,(IF(ISNUMBER('Primary endpoint outcomes'!FE151)=TRUE,'Primary endpoint outcomes'!FE151,0)))</f>
        <v>0</v>
      </c>
      <c r="Y151" s="326">
        <f>IF(ISNUMBER('Primary endpoint outcomes'!FC151)=TRUE,'Primary endpoint outcomes'!FC151,(IF(ISNUMBER('Primary endpoint outcomes'!FF151)=TRUE,'Primary endpoint outcomes'!FF151,0)))</f>
        <v>0</v>
      </c>
      <c r="Z151" s="150"/>
      <c r="AA151" s="151">
        <f t="shared" si="85"/>
        <v>0</v>
      </c>
      <c r="AB151" s="153">
        <f t="shared" si="86"/>
        <v>-1</v>
      </c>
      <c r="AC151" s="153">
        <f t="shared" si="87"/>
        <v>0</v>
      </c>
      <c r="AD151" s="151">
        <f t="shared" si="88"/>
        <v>0</v>
      </c>
      <c r="AE151" s="153">
        <f t="shared" si="89"/>
        <v>-1</v>
      </c>
      <c r="AF151" s="153">
        <f t="shared" si="90"/>
        <v>0</v>
      </c>
      <c r="AG151" s="151">
        <f t="shared" si="91"/>
        <v>0</v>
      </c>
      <c r="AH151" s="153">
        <f t="shared" si="92"/>
        <v>-1</v>
      </c>
      <c r="AI151" s="153">
        <f t="shared" si="93"/>
        <v>0</v>
      </c>
      <c r="AJ151" s="151">
        <f t="shared" si="94"/>
        <v>0</v>
      </c>
      <c r="AK151" s="153">
        <f t="shared" si="95"/>
        <v>-1</v>
      </c>
      <c r="AL151" s="153">
        <f t="shared" si="96"/>
        <v>0</v>
      </c>
      <c r="AM151" s="151">
        <f t="shared" si="97"/>
        <v>0</v>
      </c>
      <c r="AN151" s="153">
        <f t="shared" si="98"/>
        <v>-1</v>
      </c>
      <c r="AO151" s="153">
        <f t="shared" si="99"/>
        <v>0</v>
      </c>
      <c r="AP151" s="153" t="b">
        <f t="shared" si="100"/>
        <v>0</v>
      </c>
      <c r="AQ151" s="153">
        <f t="shared" si="101"/>
        <v>0</v>
      </c>
      <c r="AR151" s="153" t="e">
        <f t="shared" si="102"/>
        <v>#DIV/0!</v>
      </c>
      <c r="AS151" s="153" t="e">
        <f t="shared" si="103"/>
        <v>#DIV/0!</v>
      </c>
      <c r="AT151" s="153">
        <f t="shared" si="104"/>
        <v>0</v>
      </c>
      <c r="AU151" s="16"/>
      <c r="AY151" s="65"/>
      <c r="AZ151" s="65"/>
    </row>
    <row r="152" spans="1:52" ht="15.75" x14ac:dyDescent="0.25">
      <c r="A152" s="152" t="str">
        <f>'Primary endpoint outcomes'!A152</f>
        <v>Duan 2009</v>
      </c>
      <c r="B152" s="152" t="str">
        <f>CONCATENATE('Primary endpoint outcomes'!S152,'Primary endpoint outcomes'!T152)</f>
        <v>HAMD17</v>
      </c>
      <c r="C152" s="154">
        <f t="shared" si="77"/>
        <v>24.037894736842098</v>
      </c>
      <c r="D152" s="154">
        <f t="shared" si="78"/>
        <v>3.8150381556456625</v>
      </c>
      <c r="E152" s="154">
        <f t="shared" si="79"/>
        <v>95</v>
      </c>
      <c r="F152" s="21" t="str">
        <f t="shared" si="80"/>
        <v>YES</v>
      </c>
      <c r="G152" s="21" t="str">
        <f t="shared" si="81"/>
        <v>NO</v>
      </c>
      <c r="H152" s="155">
        <f t="shared" si="82"/>
        <v>0.98243677167901089</v>
      </c>
      <c r="I152" s="155">
        <f t="shared" si="83"/>
        <v>1.756322832098911E-2</v>
      </c>
      <c r="J152" s="318">
        <f t="shared" si="84"/>
        <v>1</v>
      </c>
      <c r="K152" s="326">
        <f>IF(ISNUMBER('Primary endpoint outcomes'!U152)=TRUE,'Primary endpoint outcomes'!U152,(IF(ISNUMBER('Primary endpoint outcomes'!X152)=TRUE,'Primary endpoint outcomes'!X152,0)))</f>
        <v>22.9</v>
      </c>
      <c r="L152" s="326">
        <f>IF(ISNUMBER('Primary endpoint outcomes'!V152)=TRUE,'Primary endpoint outcomes'!V152,(IF(ISNUMBER('Primary endpoint outcomes'!Y152)=TRUE,'Primary endpoint outcomes'!Y152,0)))</f>
        <v>4.0999999999999996</v>
      </c>
      <c r="M152" s="325">
        <f>IF(ISNUMBER('Primary endpoint outcomes'!W152)=TRUE,'Primary endpoint outcomes'!W152,(IF(ISNUMBER('Primary endpoint outcomes'!Z152)=TRUE,'Primary endpoint outcomes'!Z152,0)))</f>
        <v>48</v>
      </c>
      <c r="N152" s="326">
        <f>IF(ISNUMBER('Primary endpoint outcomes'!BC152)=TRUE,'Primary endpoint outcomes'!BC152,(IF(ISNUMBER('Primary endpoint outcomes'!BF152)=TRUE,'Primary endpoint outcomes'!BF152,0)))</f>
        <v>25.2</v>
      </c>
      <c r="O152" s="325">
        <f>IF(ISNUMBER('Primary endpoint outcomes'!BD152)=TRUE,'Primary endpoint outcomes'!BD152,(IF(ISNUMBER('Primary endpoint outcomes'!BG152)=TRUE,'Primary endpoint outcomes'!BG152,0)))</f>
        <v>3.5</v>
      </c>
      <c r="P152" s="325">
        <f>IF(ISNUMBER('Primary endpoint outcomes'!BE152)=TRUE,'Primary endpoint outcomes'!BE152,(IF(ISNUMBER('Primary endpoint outcomes'!BH152)=TRUE,'Primary endpoint outcomes'!BH152,0)))</f>
        <v>47</v>
      </c>
      <c r="Q152" s="326">
        <f>IF(ISNUMBER('Primary endpoint outcomes'!CK152)=TRUE,'Primary endpoint outcomes'!CK152,(IF(ISNUMBER('Primary endpoint outcomes'!CN152)=TRUE,'Primary endpoint outcomes'!CN152,0)))</f>
        <v>0</v>
      </c>
      <c r="R152" s="326">
        <f>IF(ISNUMBER('Primary endpoint outcomes'!CL152)=TRUE,'Primary endpoint outcomes'!CL152,(IF(ISNUMBER('Primary endpoint outcomes'!CO152)=TRUE,'Primary endpoint outcomes'!CO152,0)))</f>
        <v>0</v>
      </c>
      <c r="S152" s="325">
        <f>IF(ISNUMBER('Primary endpoint outcomes'!CM152)=TRUE,'Primary endpoint outcomes'!CM152,(IF(ISNUMBER('Primary endpoint outcomes'!CP152)=TRUE,'Primary endpoint outcomes'!CP152,0)))</f>
        <v>0</v>
      </c>
      <c r="T152" s="326">
        <f>IF(ISNUMBER('Primary endpoint outcomes'!DS152)=TRUE,'Primary endpoint outcomes'!DS152,(IF(ISNUMBER('Primary endpoint outcomes'!DV152)=TRUE,'Primary endpoint outcomes'!DV152,0)))</f>
        <v>0</v>
      </c>
      <c r="U152" s="326">
        <f>IF(ISNUMBER('Primary endpoint outcomes'!DT152)=TRUE,'Primary endpoint outcomes'!DT152,(IF(ISNUMBER('Primary endpoint outcomes'!DW152)=TRUE,'Primary endpoint outcomes'!DW152,0)))</f>
        <v>0</v>
      </c>
      <c r="V152" s="326">
        <f>IF(ISNUMBER('Primary endpoint outcomes'!DU152)=TRUE,'Primary endpoint outcomes'!DU152,(IF(ISNUMBER('Primary endpoint outcomes'!DX152)=TRUE,'Primary endpoint outcomes'!DX152,0)))</f>
        <v>0</v>
      </c>
      <c r="W152" s="326">
        <f>IF(ISNUMBER('Primary endpoint outcomes'!FA152)=TRUE,'Primary endpoint outcomes'!FA152,(IF(ISNUMBER('Primary endpoint outcomes'!FD152)=TRUE,'Primary endpoint outcomes'!FD152,0)))</f>
        <v>0</v>
      </c>
      <c r="X152" s="326">
        <f>IF(ISNUMBER('Primary endpoint outcomes'!FB152)=TRUE,'Primary endpoint outcomes'!FB152,(IF(ISNUMBER('Primary endpoint outcomes'!FE152)=TRUE,'Primary endpoint outcomes'!FE152,0)))</f>
        <v>0</v>
      </c>
      <c r="Y152" s="326">
        <f>IF(ISNUMBER('Primary endpoint outcomes'!FC152)=TRUE,'Primary endpoint outcomes'!FC152,(IF(ISNUMBER('Primary endpoint outcomes'!FF152)=TRUE,'Primary endpoint outcomes'!FF152,0)))</f>
        <v>0</v>
      </c>
      <c r="Z152" s="150"/>
      <c r="AA152" s="151">
        <f t="shared" si="85"/>
        <v>48</v>
      </c>
      <c r="AB152" s="153">
        <f t="shared" si="86"/>
        <v>47</v>
      </c>
      <c r="AC152" s="153">
        <f t="shared" si="87"/>
        <v>790.06999999999994</v>
      </c>
      <c r="AD152" s="151">
        <f t="shared" si="88"/>
        <v>47</v>
      </c>
      <c r="AE152" s="153">
        <f t="shared" si="89"/>
        <v>46</v>
      </c>
      <c r="AF152" s="153">
        <f t="shared" si="90"/>
        <v>563.5</v>
      </c>
      <c r="AG152" s="151">
        <f t="shared" si="91"/>
        <v>0</v>
      </c>
      <c r="AH152" s="153">
        <f t="shared" si="92"/>
        <v>-1</v>
      </c>
      <c r="AI152" s="153">
        <f t="shared" si="93"/>
        <v>0</v>
      </c>
      <c r="AJ152" s="151">
        <f t="shared" si="94"/>
        <v>0</v>
      </c>
      <c r="AK152" s="153">
        <f t="shared" si="95"/>
        <v>-1</v>
      </c>
      <c r="AL152" s="153">
        <f t="shared" si="96"/>
        <v>0</v>
      </c>
      <c r="AM152" s="151">
        <f t="shared" si="97"/>
        <v>0</v>
      </c>
      <c r="AN152" s="153">
        <f t="shared" si="98"/>
        <v>-1</v>
      </c>
      <c r="AO152" s="153">
        <f t="shared" si="99"/>
        <v>0</v>
      </c>
      <c r="AP152" s="153">
        <f t="shared" si="100"/>
        <v>93</v>
      </c>
      <c r="AQ152" s="153">
        <f t="shared" si="101"/>
        <v>1353.57</v>
      </c>
      <c r="AR152" s="153">
        <f t="shared" si="102"/>
        <v>24.037894736842098</v>
      </c>
      <c r="AS152" s="153">
        <f t="shared" si="103"/>
        <v>3.8150381556456625</v>
      </c>
      <c r="AT152" s="153">
        <f t="shared" si="104"/>
        <v>95</v>
      </c>
      <c r="AU152" s="16"/>
      <c r="AY152" s="65"/>
      <c r="AZ152" s="65"/>
    </row>
    <row r="153" spans="1:52" ht="15.75" x14ac:dyDescent="0.25">
      <c r="A153" s="152" t="str">
        <f>'Primary endpoint outcomes'!A153</f>
        <v>Dube 2010</v>
      </c>
      <c r="B153" s="152" t="str">
        <f>CONCATENATE('Primary endpoint outcomes'!S153,'Primary endpoint outcomes'!T153)</f>
        <v>HAMD21</v>
      </c>
      <c r="C153" s="154" t="e">
        <f t="shared" si="77"/>
        <v>#DIV/0!</v>
      </c>
      <c r="D153" s="154" t="e">
        <f t="shared" si="78"/>
        <v>#DIV/0!</v>
      </c>
      <c r="E153" s="154">
        <f t="shared" si="79"/>
        <v>0</v>
      </c>
      <c r="F153" s="21" t="e">
        <f t="shared" si="80"/>
        <v>#DIV/0!</v>
      </c>
      <c r="G153" s="21" t="e">
        <f t="shared" si="81"/>
        <v>#DIV/0!</v>
      </c>
      <c r="H153" s="155" t="e">
        <f t="shared" si="82"/>
        <v>#DIV/0!</v>
      </c>
      <c r="I153" s="155" t="e">
        <f t="shared" si="83"/>
        <v>#DIV/0!</v>
      </c>
      <c r="J153" s="318">
        <f t="shared" si="84"/>
        <v>0</v>
      </c>
      <c r="K153" s="326">
        <f>IF(ISNUMBER('Primary endpoint outcomes'!U153)=TRUE,'Primary endpoint outcomes'!U153,(IF(ISNUMBER('Primary endpoint outcomes'!X153)=TRUE,'Primary endpoint outcomes'!X153,0)))</f>
        <v>0</v>
      </c>
      <c r="L153" s="326">
        <f>IF(ISNUMBER('Primary endpoint outcomes'!V153)=TRUE,'Primary endpoint outcomes'!V153,(IF(ISNUMBER('Primary endpoint outcomes'!Y153)=TRUE,'Primary endpoint outcomes'!Y153,0)))</f>
        <v>0</v>
      </c>
      <c r="M153" s="325">
        <f>IF(ISNUMBER('Primary endpoint outcomes'!W153)=TRUE,'Primary endpoint outcomes'!W153,(IF(ISNUMBER('Primary endpoint outcomes'!Z153)=TRUE,'Primary endpoint outcomes'!Z153,0)))</f>
        <v>0</v>
      </c>
      <c r="N153" s="326">
        <f>IF(ISNUMBER('Primary endpoint outcomes'!BC153)=TRUE,'Primary endpoint outcomes'!BC153,(IF(ISNUMBER('Primary endpoint outcomes'!BF153)=TRUE,'Primary endpoint outcomes'!BF153,0)))</f>
        <v>0</v>
      </c>
      <c r="O153" s="325">
        <f>IF(ISNUMBER('Primary endpoint outcomes'!BD153)=TRUE,'Primary endpoint outcomes'!BD153,(IF(ISNUMBER('Primary endpoint outcomes'!BG153)=TRUE,'Primary endpoint outcomes'!BG153,0)))</f>
        <v>0</v>
      </c>
      <c r="P153" s="325">
        <f>IF(ISNUMBER('Primary endpoint outcomes'!BE153)=TRUE,'Primary endpoint outcomes'!BE153,(IF(ISNUMBER('Primary endpoint outcomes'!BH153)=TRUE,'Primary endpoint outcomes'!BH153,0)))</f>
        <v>0</v>
      </c>
      <c r="Q153" s="326">
        <f>IF(ISNUMBER('Primary endpoint outcomes'!CK153)=TRUE,'Primary endpoint outcomes'!CK153,(IF(ISNUMBER('Primary endpoint outcomes'!CN153)=TRUE,'Primary endpoint outcomes'!CN153,0)))</f>
        <v>0</v>
      </c>
      <c r="R153" s="326">
        <f>IF(ISNUMBER('Primary endpoint outcomes'!CL153)=TRUE,'Primary endpoint outcomes'!CL153,(IF(ISNUMBER('Primary endpoint outcomes'!CO153)=TRUE,'Primary endpoint outcomes'!CO153,0)))</f>
        <v>0</v>
      </c>
      <c r="S153" s="325">
        <f>IF(ISNUMBER('Primary endpoint outcomes'!CM153)=TRUE,'Primary endpoint outcomes'!CM153,(IF(ISNUMBER('Primary endpoint outcomes'!CP153)=TRUE,'Primary endpoint outcomes'!CP153,0)))</f>
        <v>0</v>
      </c>
      <c r="T153" s="326">
        <f>IF(ISNUMBER('Primary endpoint outcomes'!DS153)=TRUE,'Primary endpoint outcomes'!DS153,(IF(ISNUMBER('Primary endpoint outcomes'!DV153)=TRUE,'Primary endpoint outcomes'!DV153,0)))</f>
        <v>0</v>
      </c>
      <c r="U153" s="326">
        <f>IF(ISNUMBER('Primary endpoint outcomes'!DT153)=TRUE,'Primary endpoint outcomes'!DT153,(IF(ISNUMBER('Primary endpoint outcomes'!DW153)=TRUE,'Primary endpoint outcomes'!DW153,0)))</f>
        <v>0</v>
      </c>
      <c r="V153" s="326">
        <f>IF(ISNUMBER('Primary endpoint outcomes'!DU153)=TRUE,'Primary endpoint outcomes'!DU153,(IF(ISNUMBER('Primary endpoint outcomes'!DX153)=TRUE,'Primary endpoint outcomes'!DX153,0)))</f>
        <v>0</v>
      </c>
      <c r="W153" s="326">
        <f>IF(ISNUMBER('Primary endpoint outcomes'!FA153)=TRUE,'Primary endpoint outcomes'!FA153,(IF(ISNUMBER('Primary endpoint outcomes'!FD153)=TRUE,'Primary endpoint outcomes'!FD153,0)))</f>
        <v>0</v>
      </c>
      <c r="X153" s="326">
        <f>IF(ISNUMBER('Primary endpoint outcomes'!FB153)=TRUE,'Primary endpoint outcomes'!FB153,(IF(ISNUMBER('Primary endpoint outcomes'!FE153)=TRUE,'Primary endpoint outcomes'!FE153,0)))</f>
        <v>0</v>
      </c>
      <c r="Y153" s="326">
        <f>IF(ISNUMBER('Primary endpoint outcomes'!FC153)=TRUE,'Primary endpoint outcomes'!FC153,(IF(ISNUMBER('Primary endpoint outcomes'!FF153)=TRUE,'Primary endpoint outcomes'!FF153,0)))</f>
        <v>0</v>
      </c>
      <c r="Z153" s="150"/>
      <c r="AA153" s="151">
        <f t="shared" si="85"/>
        <v>0</v>
      </c>
      <c r="AB153" s="153">
        <f t="shared" si="86"/>
        <v>-1</v>
      </c>
      <c r="AC153" s="153">
        <f t="shared" si="87"/>
        <v>0</v>
      </c>
      <c r="AD153" s="151">
        <f t="shared" si="88"/>
        <v>0</v>
      </c>
      <c r="AE153" s="153">
        <f t="shared" si="89"/>
        <v>-1</v>
      </c>
      <c r="AF153" s="153">
        <f t="shared" si="90"/>
        <v>0</v>
      </c>
      <c r="AG153" s="151">
        <f t="shared" si="91"/>
        <v>0</v>
      </c>
      <c r="AH153" s="153">
        <f t="shared" si="92"/>
        <v>-1</v>
      </c>
      <c r="AI153" s="153">
        <f t="shared" si="93"/>
        <v>0</v>
      </c>
      <c r="AJ153" s="151">
        <f t="shared" si="94"/>
        <v>0</v>
      </c>
      <c r="AK153" s="153">
        <f t="shared" si="95"/>
        <v>-1</v>
      </c>
      <c r="AL153" s="153">
        <f t="shared" si="96"/>
        <v>0</v>
      </c>
      <c r="AM153" s="151">
        <f t="shared" si="97"/>
        <v>0</v>
      </c>
      <c r="AN153" s="153">
        <f t="shared" si="98"/>
        <v>-1</v>
      </c>
      <c r="AO153" s="153">
        <f t="shared" si="99"/>
        <v>0</v>
      </c>
      <c r="AP153" s="153" t="b">
        <f t="shared" si="100"/>
        <v>0</v>
      </c>
      <c r="AQ153" s="153">
        <f t="shared" si="101"/>
        <v>0</v>
      </c>
      <c r="AR153" s="153" t="e">
        <f t="shared" si="102"/>
        <v>#DIV/0!</v>
      </c>
      <c r="AS153" s="153" t="e">
        <f t="shared" si="103"/>
        <v>#DIV/0!</v>
      </c>
      <c r="AT153" s="153">
        <f t="shared" si="104"/>
        <v>0</v>
      </c>
      <c r="AU153" s="16"/>
      <c r="AY153" s="65"/>
      <c r="AZ153" s="65"/>
    </row>
    <row r="154" spans="1:52" ht="15.75" x14ac:dyDescent="0.25">
      <c r="A154" s="152" t="str">
        <f>'Primary endpoint outcomes'!A154</f>
        <v>Dubey 2012</v>
      </c>
      <c r="B154" s="152" t="str">
        <f>CONCATENATE('Primary endpoint outcomes'!S154,'Primary endpoint outcomes'!T154)</f>
        <v>HAMD21</v>
      </c>
      <c r="C154" s="154">
        <f t="shared" si="77"/>
        <v>35.664999999999999</v>
      </c>
      <c r="D154" s="154">
        <f t="shared" si="78"/>
        <v>4.6577945424846723</v>
      </c>
      <c r="E154" s="154">
        <f t="shared" si="79"/>
        <v>60</v>
      </c>
      <c r="F154" s="21" t="str">
        <f t="shared" si="80"/>
        <v>YES</v>
      </c>
      <c r="G154" s="21" t="str">
        <f t="shared" si="81"/>
        <v>NO</v>
      </c>
      <c r="H154" s="155">
        <f t="shared" si="82"/>
        <v>0.99998789038854907</v>
      </c>
      <c r="I154" s="155">
        <f t="shared" si="83"/>
        <v>1.2109611450927815E-5</v>
      </c>
      <c r="J154" s="318">
        <f t="shared" si="84"/>
        <v>1</v>
      </c>
      <c r="K154" s="326">
        <f>IF(ISNUMBER('Primary endpoint outcomes'!U154)=TRUE,'Primary endpoint outcomes'!U154,(IF(ISNUMBER('Primary endpoint outcomes'!X154)=TRUE,'Primary endpoint outcomes'!X154,0)))</f>
        <v>33.53</v>
      </c>
      <c r="L154" s="326">
        <f>IF(ISNUMBER('Primary endpoint outcomes'!V154)=TRUE,'Primary endpoint outcomes'!V154,(IF(ISNUMBER('Primary endpoint outcomes'!Y154)=TRUE,'Primary endpoint outcomes'!Y154,0)))</f>
        <v>4.99</v>
      </c>
      <c r="M154" s="325">
        <f>IF(ISNUMBER('Primary endpoint outcomes'!W154)=TRUE,'Primary endpoint outcomes'!W154,(IF(ISNUMBER('Primary endpoint outcomes'!Z154)=TRUE,'Primary endpoint outcomes'!Z154,0)))</f>
        <v>30</v>
      </c>
      <c r="N154" s="326">
        <f>IF(ISNUMBER('Primary endpoint outcomes'!BC154)=TRUE,'Primary endpoint outcomes'!BC154,(IF(ISNUMBER('Primary endpoint outcomes'!BF154)=TRUE,'Primary endpoint outcomes'!BF154,0)))</f>
        <v>37.799999999999997</v>
      </c>
      <c r="O154" s="325">
        <f>IF(ISNUMBER('Primary endpoint outcomes'!BD154)=TRUE,'Primary endpoint outcomes'!BD154,(IF(ISNUMBER('Primary endpoint outcomes'!BG154)=TRUE,'Primary endpoint outcomes'!BG154,0)))</f>
        <v>4.3</v>
      </c>
      <c r="P154" s="325">
        <f>IF(ISNUMBER('Primary endpoint outcomes'!BE154)=TRUE,'Primary endpoint outcomes'!BE154,(IF(ISNUMBER('Primary endpoint outcomes'!BH154)=TRUE,'Primary endpoint outcomes'!BH154,0)))</f>
        <v>30</v>
      </c>
      <c r="Q154" s="326">
        <f>IF(ISNUMBER('Primary endpoint outcomes'!CK154)=TRUE,'Primary endpoint outcomes'!CK154,(IF(ISNUMBER('Primary endpoint outcomes'!CN154)=TRUE,'Primary endpoint outcomes'!CN154,0)))</f>
        <v>0</v>
      </c>
      <c r="R154" s="326">
        <f>IF(ISNUMBER('Primary endpoint outcomes'!CL154)=TRUE,'Primary endpoint outcomes'!CL154,(IF(ISNUMBER('Primary endpoint outcomes'!CO154)=TRUE,'Primary endpoint outcomes'!CO154,0)))</f>
        <v>0</v>
      </c>
      <c r="S154" s="325">
        <f>IF(ISNUMBER('Primary endpoint outcomes'!CM154)=TRUE,'Primary endpoint outcomes'!CM154,(IF(ISNUMBER('Primary endpoint outcomes'!CP154)=TRUE,'Primary endpoint outcomes'!CP154,0)))</f>
        <v>0</v>
      </c>
      <c r="T154" s="326">
        <f>IF(ISNUMBER('Primary endpoint outcomes'!DS154)=TRUE,'Primary endpoint outcomes'!DS154,(IF(ISNUMBER('Primary endpoint outcomes'!DV154)=TRUE,'Primary endpoint outcomes'!DV154,0)))</f>
        <v>0</v>
      </c>
      <c r="U154" s="326">
        <f>IF(ISNUMBER('Primary endpoint outcomes'!DT154)=TRUE,'Primary endpoint outcomes'!DT154,(IF(ISNUMBER('Primary endpoint outcomes'!DW154)=TRUE,'Primary endpoint outcomes'!DW154,0)))</f>
        <v>0</v>
      </c>
      <c r="V154" s="326">
        <f>IF(ISNUMBER('Primary endpoint outcomes'!DU154)=TRUE,'Primary endpoint outcomes'!DU154,(IF(ISNUMBER('Primary endpoint outcomes'!DX154)=TRUE,'Primary endpoint outcomes'!DX154,0)))</f>
        <v>0</v>
      </c>
      <c r="W154" s="326">
        <f>IF(ISNUMBER('Primary endpoint outcomes'!FA154)=TRUE,'Primary endpoint outcomes'!FA154,(IF(ISNUMBER('Primary endpoint outcomes'!FD154)=TRUE,'Primary endpoint outcomes'!FD154,0)))</f>
        <v>0</v>
      </c>
      <c r="X154" s="326">
        <f>IF(ISNUMBER('Primary endpoint outcomes'!FB154)=TRUE,'Primary endpoint outcomes'!FB154,(IF(ISNUMBER('Primary endpoint outcomes'!FE154)=TRUE,'Primary endpoint outcomes'!FE154,0)))</f>
        <v>0</v>
      </c>
      <c r="Y154" s="326">
        <f>IF(ISNUMBER('Primary endpoint outcomes'!FC154)=TRUE,'Primary endpoint outcomes'!FC154,(IF(ISNUMBER('Primary endpoint outcomes'!FF154)=TRUE,'Primary endpoint outcomes'!FF154,0)))</f>
        <v>0</v>
      </c>
      <c r="Z154" s="150"/>
      <c r="AA154" s="151">
        <f t="shared" si="85"/>
        <v>30</v>
      </c>
      <c r="AB154" s="153">
        <f t="shared" si="86"/>
        <v>29</v>
      </c>
      <c r="AC154" s="153">
        <f t="shared" si="87"/>
        <v>722.10290000000009</v>
      </c>
      <c r="AD154" s="151">
        <f t="shared" si="88"/>
        <v>30</v>
      </c>
      <c r="AE154" s="153">
        <f t="shared" si="89"/>
        <v>29</v>
      </c>
      <c r="AF154" s="153">
        <f t="shared" si="90"/>
        <v>536.20999999999992</v>
      </c>
      <c r="AG154" s="151">
        <f t="shared" si="91"/>
        <v>0</v>
      </c>
      <c r="AH154" s="153">
        <f t="shared" si="92"/>
        <v>-1</v>
      </c>
      <c r="AI154" s="153">
        <f t="shared" si="93"/>
        <v>0</v>
      </c>
      <c r="AJ154" s="151">
        <f t="shared" si="94"/>
        <v>0</v>
      </c>
      <c r="AK154" s="153">
        <f t="shared" si="95"/>
        <v>-1</v>
      </c>
      <c r="AL154" s="153">
        <f t="shared" si="96"/>
        <v>0</v>
      </c>
      <c r="AM154" s="151">
        <f t="shared" si="97"/>
        <v>0</v>
      </c>
      <c r="AN154" s="153">
        <f t="shared" si="98"/>
        <v>-1</v>
      </c>
      <c r="AO154" s="153">
        <f t="shared" si="99"/>
        <v>0</v>
      </c>
      <c r="AP154" s="153">
        <f t="shared" si="100"/>
        <v>58</v>
      </c>
      <c r="AQ154" s="153">
        <f t="shared" si="101"/>
        <v>1258.3128999999999</v>
      </c>
      <c r="AR154" s="153">
        <f t="shared" si="102"/>
        <v>35.664999999999999</v>
      </c>
      <c r="AS154" s="153">
        <f t="shared" si="103"/>
        <v>4.6577945424846723</v>
      </c>
      <c r="AT154" s="153">
        <f t="shared" si="104"/>
        <v>60</v>
      </c>
      <c r="AU154" s="16"/>
      <c r="AY154" s="65"/>
      <c r="AZ154" s="65"/>
    </row>
    <row r="155" spans="1:52" ht="15.75" x14ac:dyDescent="0.25">
      <c r="A155" s="152" t="str">
        <f>'Primary endpoint outcomes'!A155</f>
        <v>Dunbar 1993</v>
      </c>
      <c r="B155" s="152" t="str">
        <f>CONCATENATE('Primary endpoint outcomes'!S155,'Primary endpoint outcomes'!T155)</f>
        <v>HAMD17</v>
      </c>
      <c r="C155" s="154">
        <f t="shared" si="77"/>
        <v>27.052747252747253</v>
      </c>
      <c r="D155" s="154">
        <f t="shared" si="78"/>
        <v>0</v>
      </c>
      <c r="E155" s="154">
        <f t="shared" si="79"/>
        <v>273</v>
      </c>
      <c r="F155" s="21" t="str">
        <f t="shared" si="80"/>
        <v>YES</v>
      </c>
      <c r="G155" s="21" t="str">
        <f t="shared" si="81"/>
        <v>NO</v>
      </c>
      <c r="H155" s="155" t="e">
        <f t="shared" si="82"/>
        <v>#NUM!</v>
      </c>
      <c r="I155" s="155" t="e">
        <f t="shared" si="83"/>
        <v>#NUM!</v>
      </c>
      <c r="J155" s="318">
        <f t="shared" si="84"/>
        <v>0</v>
      </c>
      <c r="K155" s="326">
        <f>IF(ISNUMBER('Primary endpoint outcomes'!U155)=TRUE,'Primary endpoint outcomes'!U155,(IF(ISNUMBER('Primary endpoint outcomes'!X155)=TRUE,'Primary endpoint outcomes'!X155,0)))</f>
        <v>27.3</v>
      </c>
      <c r="L155" s="326">
        <f>IF(ISNUMBER('Primary endpoint outcomes'!V155)=TRUE,'Primary endpoint outcomes'!V155,(IF(ISNUMBER('Primary endpoint outcomes'!Y155)=TRUE,'Primary endpoint outcomes'!Y155,0)))</f>
        <v>0</v>
      </c>
      <c r="M155" s="325">
        <f>IF(ISNUMBER('Primary endpoint outcomes'!W155)=TRUE,'Primary endpoint outcomes'!W155,(IF(ISNUMBER('Primary endpoint outcomes'!Z155)=TRUE,'Primary endpoint outcomes'!Z155,0)))</f>
        <v>138</v>
      </c>
      <c r="N155" s="326">
        <f>IF(ISNUMBER('Primary endpoint outcomes'!BC155)=TRUE,'Primary endpoint outcomes'!BC155,(IF(ISNUMBER('Primary endpoint outcomes'!BF155)=TRUE,'Primary endpoint outcomes'!BF155,0)))</f>
        <v>26.8</v>
      </c>
      <c r="O155" s="325">
        <f>IF(ISNUMBER('Primary endpoint outcomes'!BD155)=TRUE,'Primary endpoint outcomes'!BD155,(IF(ISNUMBER('Primary endpoint outcomes'!BG155)=TRUE,'Primary endpoint outcomes'!BG155,0)))</f>
        <v>0</v>
      </c>
      <c r="P155" s="325">
        <f>IF(ISNUMBER('Primary endpoint outcomes'!BE155)=TRUE,'Primary endpoint outcomes'!BE155,(IF(ISNUMBER('Primary endpoint outcomes'!BH155)=TRUE,'Primary endpoint outcomes'!BH155,0)))</f>
        <v>135</v>
      </c>
      <c r="Q155" s="326">
        <f>IF(ISNUMBER('Primary endpoint outcomes'!CK155)=TRUE,'Primary endpoint outcomes'!CK155,(IF(ISNUMBER('Primary endpoint outcomes'!CN155)=TRUE,'Primary endpoint outcomes'!CN155,0)))</f>
        <v>0</v>
      </c>
      <c r="R155" s="326">
        <f>IF(ISNUMBER('Primary endpoint outcomes'!CL155)=TRUE,'Primary endpoint outcomes'!CL155,(IF(ISNUMBER('Primary endpoint outcomes'!CO155)=TRUE,'Primary endpoint outcomes'!CO155,0)))</f>
        <v>0</v>
      </c>
      <c r="S155" s="325">
        <f>IF(ISNUMBER('Primary endpoint outcomes'!CM155)=TRUE,'Primary endpoint outcomes'!CM155,(IF(ISNUMBER('Primary endpoint outcomes'!CP155)=TRUE,'Primary endpoint outcomes'!CP155,0)))</f>
        <v>0</v>
      </c>
      <c r="T155" s="326">
        <f>IF(ISNUMBER('Primary endpoint outcomes'!DS155)=TRUE,'Primary endpoint outcomes'!DS155,(IF(ISNUMBER('Primary endpoint outcomes'!DV155)=TRUE,'Primary endpoint outcomes'!DV155,0)))</f>
        <v>0</v>
      </c>
      <c r="U155" s="326">
        <f>IF(ISNUMBER('Primary endpoint outcomes'!DT155)=TRUE,'Primary endpoint outcomes'!DT155,(IF(ISNUMBER('Primary endpoint outcomes'!DW155)=TRUE,'Primary endpoint outcomes'!DW155,0)))</f>
        <v>0</v>
      </c>
      <c r="V155" s="326">
        <f>IF(ISNUMBER('Primary endpoint outcomes'!DU155)=TRUE,'Primary endpoint outcomes'!DU155,(IF(ISNUMBER('Primary endpoint outcomes'!DX155)=TRUE,'Primary endpoint outcomes'!DX155,0)))</f>
        <v>0</v>
      </c>
      <c r="W155" s="326">
        <f>IF(ISNUMBER('Primary endpoint outcomes'!FA155)=TRUE,'Primary endpoint outcomes'!FA155,(IF(ISNUMBER('Primary endpoint outcomes'!FD155)=TRUE,'Primary endpoint outcomes'!FD155,0)))</f>
        <v>0</v>
      </c>
      <c r="X155" s="326">
        <f>IF(ISNUMBER('Primary endpoint outcomes'!FB155)=TRUE,'Primary endpoint outcomes'!FB155,(IF(ISNUMBER('Primary endpoint outcomes'!FE155)=TRUE,'Primary endpoint outcomes'!FE155,0)))</f>
        <v>0</v>
      </c>
      <c r="Y155" s="326">
        <f>IF(ISNUMBER('Primary endpoint outcomes'!FC155)=TRUE,'Primary endpoint outcomes'!FC155,(IF(ISNUMBER('Primary endpoint outcomes'!FF155)=TRUE,'Primary endpoint outcomes'!FF155,0)))</f>
        <v>0</v>
      </c>
      <c r="Z155" s="150"/>
      <c r="AA155" s="151">
        <f t="shared" si="85"/>
        <v>138</v>
      </c>
      <c r="AB155" s="153">
        <f t="shared" si="86"/>
        <v>137</v>
      </c>
      <c r="AC155" s="153">
        <f t="shared" si="87"/>
        <v>0</v>
      </c>
      <c r="AD155" s="151">
        <f t="shared" si="88"/>
        <v>135</v>
      </c>
      <c r="AE155" s="153">
        <f t="shared" si="89"/>
        <v>134</v>
      </c>
      <c r="AF155" s="153">
        <f t="shared" si="90"/>
        <v>0</v>
      </c>
      <c r="AG155" s="151">
        <f t="shared" si="91"/>
        <v>0</v>
      </c>
      <c r="AH155" s="153">
        <f t="shared" si="92"/>
        <v>-1</v>
      </c>
      <c r="AI155" s="153">
        <f t="shared" si="93"/>
        <v>0</v>
      </c>
      <c r="AJ155" s="151">
        <f t="shared" si="94"/>
        <v>0</v>
      </c>
      <c r="AK155" s="153">
        <f t="shared" si="95"/>
        <v>-1</v>
      </c>
      <c r="AL155" s="153">
        <f t="shared" si="96"/>
        <v>0</v>
      </c>
      <c r="AM155" s="151">
        <f t="shared" si="97"/>
        <v>0</v>
      </c>
      <c r="AN155" s="153">
        <f t="shared" si="98"/>
        <v>-1</v>
      </c>
      <c r="AO155" s="153">
        <f t="shared" si="99"/>
        <v>0</v>
      </c>
      <c r="AP155" s="153">
        <f t="shared" si="100"/>
        <v>271</v>
      </c>
      <c r="AQ155" s="153">
        <f t="shared" si="101"/>
        <v>0</v>
      </c>
      <c r="AR155" s="153">
        <f t="shared" si="102"/>
        <v>27.052747252747253</v>
      </c>
      <c r="AS155" s="153">
        <f t="shared" si="103"/>
        <v>0</v>
      </c>
      <c r="AT155" s="153">
        <f t="shared" si="104"/>
        <v>273</v>
      </c>
      <c r="AU155" s="16"/>
      <c r="AY155" s="65"/>
      <c r="AZ155" s="65"/>
    </row>
    <row r="156" spans="1:52" ht="15.75" x14ac:dyDescent="0.25">
      <c r="A156" s="152" t="str">
        <f>'Primary endpoint outcomes'!A156</f>
        <v>Dunn 2005</v>
      </c>
      <c r="B156" s="152" t="str">
        <f>CONCATENATE('Primary endpoint outcomes'!S156,'Primary endpoint outcomes'!T156)</f>
        <v>HAMD17</v>
      </c>
      <c r="C156" s="154">
        <f t="shared" si="77"/>
        <v>19.39</v>
      </c>
      <c r="D156" s="154">
        <f t="shared" si="78"/>
        <v>2.2653623698354899</v>
      </c>
      <c r="E156" s="154">
        <f t="shared" si="79"/>
        <v>80</v>
      </c>
      <c r="F156" s="21" t="str">
        <f t="shared" si="80"/>
        <v>YES</v>
      </c>
      <c r="G156" s="21" t="str">
        <f t="shared" si="81"/>
        <v>NO</v>
      </c>
      <c r="H156" s="155">
        <f t="shared" si="82"/>
        <v>0.93273169860511651</v>
      </c>
      <c r="I156" s="155">
        <f t="shared" si="83"/>
        <v>6.726830139488349E-2</v>
      </c>
      <c r="J156" s="318">
        <f t="shared" si="84"/>
        <v>1</v>
      </c>
      <c r="K156" s="326">
        <f>IF(ISNUMBER('Primary endpoint outcomes'!U156)=TRUE,'Primary endpoint outcomes'!U156,(IF(ISNUMBER('Primary endpoint outcomes'!X156)=TRUE,'Primary endpoint outcomes'!X156,0)))</f>
        <v>19.3</v>
      </c>
      <c r="L156" s="326">
        <f>IF(ISNUMBER('Primary endpoint outcomes'!V156)=TRUE,'Primary endpoint outcomes'!V156,(IF(ISNUMBER('Primary endpoint outcomes'!Y156)=TRUE,'Primary endpoint outcomes'!Y156,0)))</f>
        <v>2.6</v>
      </c>
      <c r="M156" s="325">
        <f>IF(ISNUMBER('Primary endpoint outcomes'!W156)=TRUE,'Primary endpoint outcomes'!W156,(IF(ISNUMBER('Primary endpoint outcomes'!Z156)=TRUE,'Primary endpoint outcomes'!Z156,0)))</f>
        <v>16</v>
      </c>
      <c r="N156" s="326">
        <f>IF(ISNUMBER('Primary endpoint outcomes'!BC156)=TRUE,'Primary endpoint outcomes'!BC156,(IF(ISNUMBER('Primary endpoint outcomes'!BF156)=TRUE,'Primary endpoint outcomes'!BF156,0)))</f>
        <v>19.2</v>
      </c>
      <c r="O156" s="325">
        <f>IF(ISNUMBER('Primary endpoint outcomes'!BD156)=TRUE,'Primary endpoint outcomes'!BD156,(IF(ISNUMBER('Primary endpoint outcomes'!BG156)=TRUE,'Primary endpoint outcomes'!BG156,0)))</f>
        <v>2.2999999999999998</v>
      </c>
      <c r="P156" s="325">
        <f>IF(ISNUMBER('Primary endpoint outcomes'!BE156)=TRUE,'Primary endpoint outcomes'!BE156,(IF(ISNUMBER('Primary endpoint outcomes'!BH156)=TRUE,'Primary endpoint outcomes'!BH156,0)))</f>
        <v>18</v>
      </c>
      <c r="Q156" s="326">
        <f>IF(ISNUMBER('Primary endpoint outcomes'!CK156)=TRUE,'Primary endpoint outcomes'!CK156,(IF(ISNUMBER('Primary endpoint outcomes'!CN156)=TRUE,'Primary endpoint outcomes'!CN156,0)))</f>
        <v>19.100000000000001</v>
      </c>
      <c r="R156" s="326">
        <f>IF(ISNUMBER('Primary endpoint outcomes'!CL156)=TRUE,'Primary endpoint outcomes'!CL156,(IF(ISNUMBER('Primary endpoint outcomes'!CO156)=TRUE,'Primary endpoint outcomes'!CO156,0)))</f>
        <v>1.8</v>
      </c>
      <c r="S156" s="325">
        <f>IF(ISNUMBER('Primary endpoint outcomes'!CM156)=TRUE,'Primary endpoint outcomes'!CM156,(IF(ISNUMBER('Primary endpoint outcomes'!CP156)=TRUE,'Primary endpoint outcomes'!CP156,0)))</f>
        <v>17</v>
      </c>
      <c r="T156" s="326">
        <f>IF(ISNUMBER('Primary endpoint outcomes'!DS156)=TRUE,'Primary endpoint outcomes'!DS156,(IF(ISNUMBER('Primary endpoint outcomes'!DV156)=TRUE,'Primary endpoint outcomes'!DV156,0)))</f>
        <v>19.100000000000001</v>
      </c>
      <c r="U156" s="326">
        <f>IF(ISNUMBER('Primary endpoint outcomes'!DT156)=TRUE,'Primary endpoint outcomes'!DT156,(IF(ISNUMBER('Primary endpoint outcomes'!DW156)=TRUE,'Primary endpoint outcomes'!DW156,0)))</f>
        <v>2.2000000000000002</v>
      </c>
      <c r="V156" s="326">
        <f>IF(ISNUMBER('Primary endpoint outcomes'!DU156)=TRUE,'Primary endpoint outcomes'!DU156,(IF(ISNUMBER('Primary endpoint outcomes'!DX156)=TRUE,'Primary endpoint outcomes'!DX156,0)))</f>
        <v>16</v>
      </c>
      <c r="W156" s="326">
        <f>IF(ISNUMBER('Primary endpoint outcomes'!FA156)=TRUE,'Primary endpoint outcomes'!FA156,(IF(ISNUMBER('Primary endpoint outcomes'!FD156)=TRUE,'Primary endpoint outcomes'!FD156,0)))</f>
        <v>20.5</v>
      </c>
      <c r="X156" s="326">
        <f>IF(ISNUMBER('Primary endpoint outcomes'!FB156)=TRUE,'Primary endpoint outcomes'!FB156,(IF(ISNUMBER('Primary endpoint outcomes'!FE156)=TRUE,'Primary endpoint outcomes'!FE156,0)))</f>
        <v>2.4</v>
      </c>
      <c r="Y156" s="326">
        <f>IF(ISNUMBER('Primary endpoint outcomes'!FC156)=TRUE,'Primary endpoint outcomes'!FC156,(IF(ISNUMBER('Primary endpoint outcomes'!FF156)=TRUE,'Primary endpoint outcomes'!FF156,0)))</f>
        <v>13</v>
      </c>
      <c r="Z156" s="150"/>
      <c r="AA156" s="151">
        <f t="shared" si="85"/>
        <v>16</v>
      </c>
      <c r="AB156" s="153">
        <f t="shared" si="86"/>
        <v>15</v>
      </c>
      <c r="AC156" s="153">
        <f t="shared" si="87"/>
        <v>101.4</v>
      </c>
      <c r="AD156" s="151">
        <f t="shared" si="88"/>
        <v>18</v>
      </c>
      <c r="AE156" s="153">
        <f t="shared" si="89"/>
        <v>17</v>
      </c>
      <c r="AF156" s="153">
        <f t="shared" si="90"/>
        <v>89.929999999999978</v>
      </c>
      <c r="AG156" s="151">
        <f t="shared" si="91"/>
        <v>17</v>
      </c>
      <c r="AH156" s="153">
        <f t="shared" si="92"/>
        <v>16</v>
      </c>
      <c r="AI156" s="153">
        <f t="shared" si="93"/>
        <v>51.84</v>
      </c>
      <c r="AJ156" s="151">
        <f t="shared" si="94"/>
        <v>16</v>
      </c>
      <c r="AK156" s="153">
        <f t="shared" si="95"/>
        <v>15</v>
      </c>
      <c r="AL156" s="153">
        <f t="shared" si="96"/>
        <v>72.600000000000009</v>
      </c>
      <c r="AM156" s="151">
        <f t="shared" si="97"/>
        <v>13</v>
      </c>
      <c r="AN156" s="153">
        <f t="shared" si="98"/>
        <v>12</v>
      </c>
      <c r="AO156" s="153">
        <f t="shared" si="99"/>
        <v>69.12</v>
      </c>
      <c r="AP156" s="153">
        <f t="shared" si="100"/>
        <v>75</v>
      </c>
      <c r="AQ156" s="153">
        <f t="shared" si="101"/>
        <v>384.89</v>
      </c>
      <c r="AR156" s="153">
        <f t="shared" si="102"/>
        <v>19.39</v>
      </c>
      <c r="AS156" s="153">
        <f t="shared" si="103"/>
        <v>2.2653623698354899</v>
      </c>
      <c r="AT156" s="153">
        <f t="shared" si="104"/>
        <v>80</v>
      </c>
      <c r="AU156" s="16"/>
      <c r="AY156" s="65"/>
      <c r="AZ156" s="65"/>
    </row>
    <row r="157" spans="1:52" ht="15.75" x14ac:dyDescent="0.25">
      <c r="A157" s="152" t="str">
        <f>'Primary endpoint outcomes'!A157</f>
        <v>E-1569</v>
      </c>
      <c r="B157" s="152" t="str">
        <f>CONCATENATE('Primary endpoint outcomes'!S157,'Primary endpoint outcomes'!T157)</f>
        <v>HAMD17</v>
      </c>
      <c r="C157" s="154">
        <f t="shared" si="77"/>
        <v>25.15</v>
      </c>
      <c r="D157" s="154">
        <f t="shared" si="78"/>
        <v>0</v>
      </c>
      <c r="E157" s="154">
        <f t="shared" si="79"/>
        <v>144</v>
      </c>
      <c r="F157" s="21" t="str">
        <f t="shared" si="80"/>
        <v>YES</v>
      </c>
      <c r="G157" s="21" t="str">
        <f t="shared" si="81"/>
        <v>NO</v>
      </c>
      <c r="H157" s="155" t="e">
        <f t="shared" si="82"/>
        <v>#NUM!</v>
      </c>
      <c r="I157" s="155" t="e">
        <f t="shared" si="83"/>
        <v>#NUM!</v>
      </c>
      <c r="J157" s="318">
        <f t="shared" si="84"/>
        <v>0</v>
      </c>
      <c r="K157" s="326">
        <f>IF(ISNUMBER('Primary endpoint outcomes'!U157)=TRUE,'Primary endpoint outcomes'!U157,(IF(ISNUMBER('Primary endpoint outcomes'!X157)=TRUE,'Primary endpoint outcomes'!X157,0)))</f>
        <v>24.6</v>
      </c>
      <c r="L157" s="326">
        <f>IF(ISNUMBER('Primary endpoint outcomes'!V157)=TRUE,'Primary endpoint outcomes'!V157,(IF(ISNUMBER('Primary endpoint outcomes'!Y157)=TRUE,'Primary endpoint outcomes'!Y157,0)))</f>
        <v>0</v>
      </c>
      <c r="M157" s="325">
        <f>IF(ISNUMBER('Primary endpoint outcomes'!W157)=TRUE,'Primary endpoint outcomes'!W157,(IF(ISNUMBER('Primary endpoint outcomes'!Z157)=TRUE,'Primary endpoint outcomes'!Z157,0)))</f>
        <v>72</v>
      </c>
      <c r="N157" s="326">
        <f>IF(ISNUMBER('Primary endpoint outcomes'!BC157)=TRUE,'Primary endpoint outcomes'!BC157,(IF(ISNUMBER('Primary endpoint outcomes'!BF157)=TRUE,'Primary endpoint outcomes'!BF157,0)))</f>
        <v>25.7</v>
      </c>
      <c r="O157" s="325">
        <f>IF(ISNUMBER('Primary endpoint outcomes'!BD157)=TRUE,'Primary endpoint outcomes'!BD157,(IF(ISNUMBER('Primary endpoint outcomes'!BG157)=TRUE,'Primary endpoint outcomes'!BG157,0)))</f>
        <v>0</v>
      </c>
      <c r="P157" s="325">
        <f>IF(ISNUMBER('Primary endpoint outcomes'!BE157)=TRUE,'Primary endpoint outcomes'!BE157,(IF(ISNUMBER('Primary endpoint outcomes'!BH157)=TRUE,'Primary endpoint outcomes'!BH157,0)))</f>
        <v>72</v>
      </c>
      <c r="Q157" s="326">
        <f>IF(ISNUMBER('Primary endpoint outcomes'!CK157)=TRUE,'Primary endpoint outcomes'!CK157,(IF(ISNUMBER('Primary endpoint outcomes'!CN157)=TRUE,'Primary endpoint outcomes'!CN157,0)))</f>
        <v>0</v>
      </c>
      <c r="R157" s="326">
        <f>IF(ISNUMBER('Primary endpoint outcomes'!CL157)=TRUE,'Primary endpoint outcomes'!CL157,(IF(ISNUMBER('Primary endpoint outcomes'!CO157)=TRUE,'Primary endpoint outcomes'!CO157,0)))</f>
        <v>0</v>
      </c>
      <c r="S157" s="325">
        <f>IF(ISNUMBER('Primary endpoint outcomes'!CM157)=TRUE,'Primary endpoint outcomes'!CM157,(IF(ISNUMBER('Primary endpoint outcomes'!CP157)=TRUE,'Primary endpoint outcomes'!CP157,0)))</f>
        <v>0</v>
      </c>
      <c r="T157" s="326">
        <f>IF(ISNUMBER('Primary endpoint outcomes'!DS157)=TRUE,'Primary endpoint outcomes'!DS157,(IF(ISNUMBER('Primary endpoint outcomes'!DV157)=TRUE,'Primary endpoint outcomes'!DV157,0)))</f>
        <v>0</v>
      </c>
      <c r="U157" s="326">
        <f>IF(ISNUMBER('Primary endpoint outcomes'!DT157)=TRUE,'Primary endpoint outcomes'!DT157,(IF(ISNUMBER('Primary endpoint outcomes'!DW157)=TRUE,'Primary endpoint outcomes'!DW157,0)))</f>
        <v>0</v>
      </c>
      <c r="V157" s="326">
        <f>IF(ISNUMBER('Primary endpoint outcomes'!DU157)=TRUE,'Primary endpoint outcomes'!DU157,(IF(ISNUMBER('Primary endpoint outcomes'!DX157)=TRUE,'Primary endpoint outcomes'!DX157,0)))</f>
        <v>0</v>
      </c>
      <c r="W157" s="326">
        <f>IF(ISNUMBER('Primary endpoint outcomes'!FA157)=TRUE,'Primary endpoint outcomes'!FA157,(IF(ISNUMBER('Primary endpoint outcomes'!FD157)=TRUE,'Primary endpoint outcomes'!FD157,0)))</f>
        <v>0</v>
      </c>
      <c r="X157" s="326">
        <f>IF(ISNUMBER('Primary endpoint outcomes'!FB157)=TRUE,'Primary endpoint outcomes'!FB157,(IF(ISNUMBER('Primary endpoint outcomes'!FE157)=TRUE,'Primary endpoint outcomes'!FE157,0)))</f>
        <v>0</v>
      </c>
      <c r="Y157" s="326">
        <f>IF(ISNUMBER('Primary endpoint outcomes'!FC157)=TRUE,'Primary endpoint outcomes'!FC157,(IF(ISNUMBER('Primary endpoint outcomes'!FF157)=TRUE,'Primary endpoint outcomes'!FF157,0)))</f>
        <v>0</v>
      </c>
      <c r="Z157" s="150"/>
      <c r="AA157" s="151">
        <f t="shared" si="85"/>
        <v>72</v>
      </c>
      <c r="AB157" s="153">
        <f t="shared" si="86"/>
        <v>71</v>
      </c>
      <c r="AC157" s="153">
        <f t="shared" si="87"/>
        <v>0</v>
      </c>
      <c r="AD157" s="151">
        <f t="shared" si="88"/>
        <v>72</v>
      </c>
      <c r="AE157" s="153">
        <f t="shared" si="89"/>
        <v>71</v>
      </c>
      <c r="AF157" s="153">
        <f t="shared" si="90"/>
        <v>0</v>
      </c>
      <c r="AG157" s="151">
        <f t="shared" si="91"/>
        <v>0</v>
      </c>
      <c r="AH157" s="153">
        <f t="shared" si="92"/>
        <v>-1</v>
      </c>
      <c r="AI157" s="153">
        <f t="shared" si="93"/>
        <v>0</v>
      </c>
      <c r="AJ157" s="151">
        <f t="shared" si="94"/>
        <v>0</v>
      </c>
      <c r="AK157" s="153">
        <f t="shared" si="95"/>
        <v>-1</v>
      </c>
      <c r="AL157" s="153">
        <f t="shared" si="96"/>
        <v>0</v>
      </c>
      <c r="AM157" s="151">
        <f t="shared" si="97"/>
        <v>0</v>
      </c>
      <c r="AN157" s="153">
        <f t="shared" si="98"/>
        <v>-1</v>
      </c>
      <c r="AO157" s="153">
        <f t="shared" si="99"/>
        <v>0</v>
      </c>
      <c r="AP157" s="153">
        <f t="shared" si="100"/>
        <v>142</v>
      </c>
      <c r="AQ157" s="153">
        <f t="shared" si="101"/>
        <v>0</v>
      </c>
      <c r="AR157" s="153">
        <f t="shared" si="102"/>
        <v>25.15</v>
      </c>
      <c r="AS157" s="153">
        <f t="shared" si="103"/>
        <v>0</v>
      </c>
      <c r="AT157" s="153">
        <f t="shared" si="104"/>
        <v>144</v>
      </c>
      <c r="AU157" s="16"/>
      <c r="AY157" s="65"/>
      <c r="AZ157" s="65"/>
    </row>
    <row r="158" spans="1:52" ht="15.75" x14ac:dyDescent="0.25">
      <c r="A158" s="152" t="str">
        <f>'Primary endpoint outcomes'!A158</f>
        <v>Ebert 2014</v>
      </c>
      <c r="B158" s="152" t="str">
        <f>CONCATENATE('Primary endpoint outcomes'!S158,'Primary endpoint outcomes'!T158)</f>
        <v>CES-D20</v>
      </c>
      <c r="C158" s="154">
        <f t="shared" si="77"/>
        <v>22.785</v>
      </c>
      <c r="D158" s="154">
        <f t="shared" si="78"/>
        <v>9.1951101135331701</v>
      </c>
      <c r="E158" s="154">
        <f t="shared" si="79"/>
        <v>150</v>
      </c>
      <c r="F158" s="21" t="str">
        <f t="shared" si="80"/>
        <v>NO</v>
      </c>
      <c r="G158" s="21" t="str">
        <f t="shared" si="81"/>
        <v>YES</v>
      </c>
      <c r="H158" s="155">
        <f t="shared" si="82"/>
        <v>7.5333865128220601E-2</v>
      </c>
      <c r="I158" s="155">
        <f t="shared" si="83"/>
        <v>0.9246661348717794</v>
      </c>
      <c r="J158" s="318">
        <f t="shared" si="84"/>
        <v>1</v>
      </c>
      <c r="K158" s="326">
        <f>IF(ISNUMBER('Primary endpoint outcomes'!U158)=TRUE,'Primary endpoint outcomes'!U158,(IF(ISNUMBER('Primary endpoint outcomes'!X158)=TRUE,'Primary endpoint outcomes'!X158,0)))</f>
        <v>22.76</v>
      </c>
      <c r="L158" s="326">
        <f>IF(ISNUMBER('Primary endpoint outcomes'!V158)=TRUE,'Primary endpoint outcomes'!V158,(IF(ISNUMBER('Primary endpoint outcomes'!Y158)=TRUE,'Primary endpoint outcomes'!Y158,0)))</f>
        <v>9.24</v>
      </c>
      <c r="M158" s="325">
        <f>IF(ISNUMBER('Primary endpoint outcomes'!W158)=TRUE,'Primary endpoint outcomes'!W158,(IF(ISNUMBER('Primary endpoint outcomes'!Z158)=TRUE,'Primary endpoint outcomes'!Z158,0)))</f>
        <v>75</v>
      </c>
      <c r="N158" s="326">
        <f>IF(ISNUMBER('Primary endpoint outcomes'!BC158)=TRUE,'Primary endpoint outcomes'!BC158,(IF(ISNUMBER('Primary endpoint outcomes'!BF158)=TRUE,'Primary endpoint outcomes'!BF158,0)))</f>
        <v>22.81</v>
      </c>
      <c r="O158" s="325">
        <f>IF(ISNUMBER('Primary endpoint outcomes'!BD158)=TRUE,'Primary endpoint outcomes'!BD158,(IF(ISNUMBER('Primary endpoint outcomes'!BG158)=TRUE,'Primary endpoint outcomes'!BG158,0)))</f>
        <v>9.15</v>
      </c>
      <c r="P158" s="325">
        <f>IF(ISNUMBER('Primary endpoint outcomes'!BE158)=TRUE,'Primary endpoint outcomes'!BE158,(IF(ISNUMBER('Primary endpoint outcomes'!BH158)=TRUE,'Primary endpoint outcomes'!BH158,0)))</f>
        <v>75</v>
      </c>
      <c r="Q158" s="326">
        <f>IF(ISNUMBER('Primary endpoint outcomes'!CK158)=TRUE,'Primary endpoint outcomes'!CK158,(IF(ISNUMBER('Primary endpoint outcomes'!CN158)=TRUE,'Primary endpoint outcomes'!CN158,0)))</f>
        <v>0</v>
      </c>
      <c r="R158" s="326">
        <f>IF(ISNUMBER('Primary endpoint outcomes'!CL158)=TRUE,'Primary endpoint outcomes'!CL158,(IF(ISNUMBER('Primary endpoint outcomes'!CO158)=TRUE,'Primary endpoint outcomes'!CO158,0)))</f>
        <v>0</v>
      </c>
      <c r="S158" s="325">
        <f>IF(ISNUMBER('Primary endpoint outcomes'!CM158)=TRUE,'Primary endpoint outcomes'!CM158,(IF(ISNUMBER('Primary endpoint outcomes'!CP158)=TRUE,'Primary endpoint outcomes'!CP158,0)))</f>
        <v>0</v>
      </c>
      <c r="T158" s="326">
        <f>IF(ISNUMBER('Primary endpoint outcomes'!DS158)=TRUE,'Primary endpoint outcomes'!DS158,(IF(ISNUMBER('Primary endpoint outcomes'!DV158)=TRUE,'Primary endpoint outcomes'!DV158,0)))</f>
        <v>0</v>
      </c>
      <c r="U158" s="326">
        <f>IF(ISNUMBER('Primary endpoint outcomes'!DT158)=TRUE,'Primary endpoint outcomes'!DT158,(IF(ISNUMBER('Primary endpoint outcomes'!DW158)=TRUE,'Primary endpoint outcomes'!DW158,0)))</f>
        <v>0</v>
      </c>
      <c r="V158" s="326">
        <f>IF(ISNUMBER('Primary endpoint outcomes'!DU158)=TRUE,'Primary endpoint outcomes'!DU158,(IF(ISNUMBER('Primary endpoint outcomes'!DX158)=TRUE,'Primary endpoint outcomes'!DX158,0)))</f>
        <v>0</v>
      </c>
      <c r="W158" s="326">
        <f>IF(ISNUMBER('Primary endpoint outcomes'!FA158)=TRUE,'Primary endpoint outcomes'!FA158,(IF(ISNUMBER('Primary endpoint outcomes'!FD158)=TRUE,'Primary endpoint outcomes'!FD158,0)))</f>
        <v>0</v>
      </c>
      <c r="X158" s="326">
        <f>IF(ISNUMBER('Primary endpoint outcomes'!FB158)=TRUE,'Primary endpoint outcomes'!FB158,(IF(ISNUMBER('Primary endpoint outcomes'!FE158)=TRUE,'Primary endpoint outcomes'!FE158,0)))</f>
        <v>0</v>
      </c>
      <c r="Y158" s="326">
        <f>IF(ISNUMBER('Primary endpoint outcomes'!FC158)=TRUE,'Primary endpoint outcomes'!FC158,(IF(ISNUMBER('Primary endpoint outcomes'!FF158)=TRUE,'Primary endpoint outcomes'!FF158,0)))</f>
        <v>0</v>
      </c>
      <c r="Z158" s="150"/>
      <c r="AA158" s="151">
        <f t="shared" si="85"/>
        <v>75</v>
      </c>
      <c r="AB158" s="153">
        <f t="shared" si="86"/>
        <v>74</v>
      </c>
      <c r="AC158" s="153">
        <f t="shared" si="87"/>
        <v>6317.9423999999999</v>
      </c>
      <c r="AD158" s="151">
        <f t="shared" si="88"/>
        <v>75</v>
      </c>
      <c r="AE158" s="153">
        <f t="shared" si="89"/>
        <v>74</v>
      </c>
      <c r="AF158" s="153">
        <f t="shared" si="90"/>
        <v>6195.4650000000011</v>
      </c>
      <c r="AG158" s="151">
        <f t="shared" si="91"/>
        <v>0</v>
      </c>
      <c r="AH158" s="153">
        <f t="shared" si="92"/>
        <v>-1</v>
      </c>
      <c r="AI158" s="153">
        <f t="shared" si="93"/>
        <v>0</v>
      </c>
      <c r="AJ158" s="151">
        <f t="shared" si="94"/>
        <v>0</v>
      </c>
      <c r="AK158" s="153">
        <f t="shared" si="95"/>
        <v>-1</v>
      </c>
      <c r="AL158" s="153">
        <f t="shared" si="96"/>
        <v>0</v>
      </c>
      <c r="AM158" s="151">
        <f t="shared" si="97"/>
        <v>0</v>
      </c>
      <c r="AN158" s="153">
        <f t="shared" si="98"/>
        <v>-1</v>
      </c>
      <c r="AO158" s="153">
        <f t="shared" si="99"/>
        <v>0</v>
      </c>
      <c r="AP158" s="153">
        <f t="shared" si="100"/>
        <v>148</v>
      </c>
      <c r="AQ158" s="153">
        <f t="shared" si="101"/>
        <v>12513.4074</v>
      </c>
      <c r="AR158" s="153">
        <f t="shared" si="102"/>
        <v>22.785</v>
      </c>
      <c r="AS158" s="153">
        <f t="shared" si="103"/>
        <v>9.1951101135331701</v>
      </c>
      <c r="AT158" s="153">
        <f t="shared" si="104"/>
        <v>150</v>
      </c>
      <c r="AU158" s="16"/>
      <c r="AY158" s="65"/>
      <c r="AZ158" s="65"/>
    </row>
    <row r="159" spans="1:52" ht="15.75" x14ac:dyDescent="0.25">
      <c r="A159" s="152" t="str">
        <f>'Primary endpoint outcomes'!A159</f>
        <v>Ebert 2018</v>
      </c>
      <c r="B159" s="152" t="str">
        <f>CONCATENATE('Primary endpoint outcomes'!S159,'Primary endpoint outcomes'!T159)</f>
        <v>HAMD24</v>
      </c>
      <c r="C159" s="154">
        <f t="shared" si="77"/>
        <v>14.170000000000002</v>
      </c>
      <c r="D159" s="154">
        <f t="shared" si="78"/>
        <v>6.5169087764061873</v>
      </c>
      <c r="E159" s="154">
        <f t="shared" si="79"/>
        <v>204</v>
      </c>
      <c r="F159" s="21" t="str">
        <f t="shared" si="80"/>
        <v>NO</v>
      </c>
      <c r="G159" s="21" t="str">
        <f t="shared" si="81"/>
        <v>YES</v>
      </c>
      <c r="H159" s="155">
        <f t="shared" si="82"/>
        <v>0.3894288406966564</v>
      </c>
      <c r="I159" s="155">
        <f t="shared" si="83"/>
        <v>0.6105711593033436</v>
      </c>
      <c r="J159" s="318">
        <f t="shared" si="84"/>
        <v>1</v>
      </c>
      <c r="K159" s="326">
        <f>IF(ISNUMBER('Primary endpoint outcomes'!U159)=TRUE,'Primary endpoint outcomes'!U159,(IF(ISNUMBER('Primary endpoint outcomes'!X159)=TRUE,'Primary endpoint outcomes'!X159,0)))</f>
        <v>13.72</v>
      </c>
      <c r="L159" s="326">
        <f>IF(ISNUMBER('Primary endpoint outcomes'!V159)=TRUE,'Primary endpoint outcomes'!V159,(IF(ISNUMBER('Primary endpoint outcomes'!Y159)=TRUE,'Primary endpoint outcomes'!Y159,0)))</f>
        <v>6.21</v>
      </c>
      <c r="M159" s="325">
        <f>IF(ISNUMBER('Primary endpoint outcomes'!W159)=TRUE,'Primary endpoint outcomes'!W159,(IF(ISNUMBER('Primary endpoint outcomes'!Z159)=TRUE,'Primary endpoint outcomes'!Z159,0)))</f>
        <v>102</v>
      </c>
      <c r="N159" s="326">
        <f>IF(ISNUMBER('Primary endpoint outcomes'!BC159)=TRUE,'Primary endpoint outcomes'!BC159,(IF(ISNUMBER('Primary endpoint outcomes'!BF159)=TRUE,'Primary endpoint outcomes'!BF159,0)))</f>
        <v>14.62</v>
      </c>
      <c r="O159" s="325">
        <f>IF(ISNUMBER('Primary endpoint outcomes'!BD159)=TRUE,'Primary endpoint outcomes'!BD159,(IF(ISNUMBER('Primary endpoint outcomes'!BG159)=TRUE,'Primary endpoint outcomes'!BG159,0)))</f>
        <v>6.81</v>
      </c>
      <c r="P159" s="325">
        <f>IF(ISNUMBER('Primary endpoint outcomes'!BE159)=TRUE,'Primary endpoint outcomes'!BE159,(IF(ISNUMBER('Primary endpoint outcomes'!BH159)=TRUE,'Primary endpoint outcomes'!BH159,0)))</f>
        <v>102</v>
      </c>
      <c r="Q159" s="326">
        <f>IF(ISNUMBER('Primary endpoint outcomes'!CK159)=TRUE,'Primary endpoint outcomes'!CK159,(IF(ISNUMBER('Primary endpoint outcomes'!CN159)=TRUE,'Primary endpoint outcomes'!CN159,0)))</f>
        <v>0</v>
      </c>
      <c r="R159" s="326">
        <f>IF(ISNUMBER('Primary endpoint outcomes'!CL159)=TRUE,'Primary endpoint outcomes'!CL159,(IF(ISNUMBER('Primary endpoint outcomes'!CO159)=TRUE,'Primary endpoint outcomes'!CO159,0)))</f>
        <v>0</v>
      </c>
      <c r="S159" s="325">
        <f>IF(ISNUMBER('Primary endpoint outcomes'!CM159)=TRUE,'Primary endpoint outcomes'!CM159,(IF(ISNUMBER('Primary endpoint outcomes'!CP159)=TRUE,'Primary endpoint outcomes'!CP159,0)))</f>
        <v>0</v>
      </c>
      <c r="T159" s="326">
        <f>IF(ISNUMBER('Primary endpoint outcomes'!DS159)=TRUE,'Primary endpoint outcomes'!DS159,(IF(ISNUMBER('Primary endpoint outcomes'!DV159)=TRUE,'Primary endpoint outcomes'!DV159,0)))</f>
        <v>0</v>
      </c>
      <c r="U159" s="326">
        <f>IF(ISNUMBER('Primary endpoint outcomes'!DT159)=TRUE,'Primary endpoint outcomes'!DT159,(IF(ISNUMBER('Primary endpoint outcomes'!DW159)=TRUE,'Primary endpoint outcomes'!DW159,0)))</f>
        <v>0</v>
      </c>
      <c r="V159" s="326">
        <f>IF(ISNUMBER('Primary endpoint outcomes'!DU159)=TRUE,'Primary endpoint outcomes'!DU159,(IF(ISNUMBER('Primary endpoint outcomes'!DX159)=TRUE,'Primary endpoint outcomes'!DX159,0)))</f>
        <v>0</v>
      </c>
      <c r="W159" s="326">
        <f>IF(ISNUMBER('Primary endpoint outcomes'!FA159)=TRUE,'Primary endpoint outcomes'!FA159,(IF(ISNUMBER('Primary endpoint outcomes'!FD159)=TRUE,'Primary endpoint outcomes'!FD159,0)))</f>
        <v>0</v>
      </c>
      <c r="X159" s="326">
        <f>IF(ISNUMBER('Primary endpoint outcomes'!FB159)=TRUE,'Primary endpoint outcomes'!FB159,(IF(ISNUMBER('Primary endpoint outcomes'!FE159)=TRUE,'Primary endpoint outcomes'!FE159,0)))</f>
        <v>0</v>
      </c>
      <c r="Y159" s="326">
        <f>IF(ISNUMBER('Primary endpoint outcomes'!FC159)=TRUE,'Primary endpoint outcomes'!FC159,(IF(ISNUMBER('Primary endpoint outcomes'!FF159)=TRUE,'Primary endpoint outcomes'!FF159,0)))</f>
        <v>0</v>
      </c>
      <c r="Z159" s="150"/>
      <c r="AA159" s="151">
        <f t="shared" si="85"/>
        <v>102</v>
      </c>
      <c r="AB159" s="153">
        <f t="shared" si="86"/>
        <v>101</v>
      </c>
      <c r="AC159" s="153">
        <f t="shared" si="87"/>
        <v>3894.9740999999995</v>
      </c>
      <c r="AD159" s="151">
        <f t="shared" si="88"/>
        <v>102</v>
      </c>
      <c r="AE159" s="153">
        <f t="shared" si="89"/>
        <v>101</v>
      </c>
      <c r="AF159" s="153">
        <f t="shared" si="90"/>
        <v>4683.9860999999992</v>
      </c>
      <c r="AG159" s="151">
        <f t="shared" si="91"/>
        <v>0</v>
      </c>
      <c r="AH159" s="153">
        <f t="shared" si="92"/>
        <v>-1</v>
      </c>
      <c r="AI159" s="153">
        <f t="shared" si="93"/>
        <v>0</v>
      </c>
      <c r="AJ159" s="151">
        <f t="shared" si="94"/>
        <v>0</v>
      </c>
      <c r="AK159" s="153">
        <f t="shared" si="95"/>
        <v>-1</v>
      </c>
      <c r="AL159" s="153">
        <f t="shared" si="96"/>
        <v>0</v>
      </c>
      <c r="AM159" s="151">
        <f t="shared" si="97"/>
        <v>0</v>
      </c>
      <c r="AN159" s="153">
        <f t="shared" si="98"/>
        <v>-1</v>
      </c>
      <c r="AO159" s="153">
        <f t="shared" si="99"/>
        <v>0</v>
      </c>
      <c r="AP159" s="153">
        <f t="shared" si="100"/>
        <v>202</v>
      </c>
      <c r="AQ159" s="153">
        <f t="shared" si="101"/>
        <v>8578.9601999999977</v>
      </c>
      <c r="AR159" s="153">
        <f t="shared" si="102"/>
        <v>14.170000000000002</v>
      </c>
      <c r="AS159" s="153">
        <f t="shared" si="103"/>
        <v>6.5169087764061873</v>
      </c>
      <c r="AT159" s="153">
        <f t="shared" si="104"/>
        <v>204</v>
      </c>
      <c r="AU159" s="16"/>
      <c r="AY159" s="75"/>
      <c r="AZ159" s="65"/>
    </row>
    <row r="160" spans="1:52" ht="15.75" x14ac:dyDescent="0.25">
      <c r="A160" s="152" t="str">
        <f>'Primary endpoint outcomes'!A160</f>
        <v>Egede 2015</v>
      </c>
      <c r="B160" s="152" t="str">
        <f>CONCATENATE('Primary endpoint outcomes'!S160,'Primary endpoint outcomes'!T160)</f>
        <v>BDI-I21</v>
      </c>
      <c r="C160" s="154">
        <f t="shared" si="77"/>
        <v>26.750207468879669</v>
      </c>
      <c r="D160" s="154">
        <f t="shared" si="78"/>
        <v>10.054154619091678</v>
      </c>
      <c r="E160" s="154">
        <f t="shared" si="79"/>
        <v>241</v>
      </c>
      <c r="F160" s="21" t="str">
        <f t="shared" si="80"/>
        <v>YES</v>
      </c>
      <c r="G160" s="21" t="str">
        <f t="shared" si="81"/>
        <v>NO</v>
      </c>
      <c r="H160" s="155">
        <f t="shared" si="82"/>
        <v>0.68170152257237615</v>
      </c>
      <c r="I160" s="155">
        <f t="shared" si="83"/>
        <v>0.31829847742762385</v>
      </c>
      <c r="J160" s="318">
        <f t="shared" si="84"/>
        <v>1</v>
      </c>
      <c r="K160" s="326">
        <f>IF(ISNUMBER('Primary endpoint outcomes'!U160)=TRUE,'Primary endpoint outcomes'!U160,(IF(ISNUMBER('Primary endpoint outcomes'!X160)=TRUE,'Primary endpoint outcomes'!X160,0)))</f>
        <v>26.8</v>
      </c>
      <c r="L160" s="326">
        <f>IF(ISNUMBER('Primary endpoint outcomes'!V160)=TRUE,'Primary endpoint outcomes'!V160,(IF(ISNUMBER('Primary endpoint outcomes'!Y160)=TRUE,'Primary endpoint outcomes'!Y160,0)))</f>
        <v>10.3</v>
      </c>
      <c r="M160" s="325">
        <f>IF(ISNUMBER('Primary endpoint outcomes'!W160)=TRUE,'Primary endpoint outcomes'!W160,(IF(ISNUMBER('Primary endpoint outcomes'!Z160)=TRUE,'Primary endpoint outcomes'!Z160,0)))</f>
        <v>121</v>
      </c>
      <c r="N160" s="326">
        <f>IF(ISNUMBER('Primary endpoint outcomes'!BC160)=TRUE,'Primary endpoint outcomes'!BC160,(IF(ISNUMBER('Primary endpoint outcomes'!BF160)=TRUE,'Primary endpoint outcomes'!BF160,0)))</f>
        <v>26.7</v>
      </c>
      <c r="O160" s="325">
        <f>IF(ISNUMBER('Primary endpoint outcomes'!BD160)=TRUE,'Primary endpoint outcomes'!BD160,(IF(ISNUMBER('Primary endpoint outcomes'!BG160)=TRUE,'Primary endpoint outcomes'!BG160,0)))</f>
        <v>9.8000000000000007</v>
      </c>
      <c r="P160" s="325">
        <f>IF(ISNUMBER('Primary endpoint outcomes'!BE160)=TRUE,'Primary endpoint outcomes'!BE160,(IF(ISNUMBER('Primary endpoint outcomes'!BH160)=TRUE,'Primary endpoint outcomes'!BH160,0)))</f>
        <v>120</v>
      </c>
      <c r="Q160" s="326">
        <f>IF(ISNUMBER('Primary endpoint outcomes'!CK160)=TRUE,'Primary endpoint outcomes'!CK160,(IF(ISNUMBER('Primary endpoint outcomes'!CN160)=TRUE,'Primary endpoint outcomes'!CN160,0)))</f>
        <v>0</v>
      </c>
      <c r="R160" s="326">
        <f>IF(ISNUMBER('Primary endpoint outcomes'!CL160)=TRUE,'Primary endpoint outcomes'!CL160,(IF(ISNUMBER('Primary endpoint outcomes'!CO160)=TRUE,'Primary endpoint outcomes'!CO160,0)))</f>
        <v>0</v>
      </c>
      <c r="S160" s="325">
        <f>IF(ISNUMBER('Primary endpoint outcomes'!CM160)=TRUE,'Primary endpoint outcomes'!CM160,(IF(ISNUMBER('Primary endpoint outcomes'!CP160)=TRUE,'Primary endpoint outcomes'!CP160,0)))</f>
        <v>0</v>
      </c>
      <c r="T160" s="326">
        <f>IF(ISNUMBER('Primary endpoint outcomes'!DS160)=TRUE,'Primary endpoint outcomes'!DS160,(IF(ISNUMBER('Primary endpoint outcomes'!DV160)=TRUE,'Primary endpoint outcomes'!DV160,0)))</f>
        <v>0</v>
      </c>
      <c r="U160" s="326">
        <f>IF(ISNUMBER('Primary endpoint outcomes'!DT160)=TRUE,'Primary endpoint outcomes'!DT160,(IF(ISNUMBER('Primary endpoint outcomes'!DW160)=TRUE,'Primary endpoint outcomes'!DW160,0)))</f>
        <v>0</v>
      </c>
      <c r="V160" s="326">
        <f>IF(ISNUMBER('Primary endpoint outcomes'!DU160)=TRUE,'Primary endpoint outcomes'!DU160,(IF(ISNUMBER('Primary endpoint outcomes'!DX160)=TRUE,'Primary endpoint outcomes'!DX160,0)))</f>
        <v>0</v>
      </c>
      <c r="W160" s="326">
        <f>IF(ISNUMBER('Primary endpoint outcomes'!FA160)=TRUE,'Primary endpoint outcomes'!FA160,(IF(ISNUMBER('Primary endpoint outcomes'!FD160)=TRUE,'Primary endpoint outcomes'!FD160,0)))</f>
        <v>0</v>
      </c>
      <c r="X160" s="326">
        <f>IF(ISNUMBER('Primary endpoint outcomes'!FB160)=TRUE,'Primary endpoint outcomes'!FB160,(IF(ISNUMBER('Primary endpoint outcomes'!FE160)=TRUE,'Primary endpoint outcomes'!FE160,0)))</f>
        <v>0</v>
      </c>
      <c r="Y160" s="326">
        <f>IF(ISNUMBER('Primary endpoint outcomes'!FC160)=TRUE,'Primary endpoint outcomes'!FC160,(IF(ISNUMBER('Primary endpoint outcomes'!FF160)=TRUE,'Primary endpoint outcomes'!FF160,0)))</f>
        <v>0</v>
      </c>
      <c r="Z160" s="150"/>
      <c r="AA160" s="151">
        <f t="shared" si="85"/>
        <v>121</v>
      </c>
      <c r="AB160" s="153">
        <f t="shared" si="86"/>
        <v>120</v>
      </c>
      <c r="AC160" s="153">
        <f t="shared" si="87"/>
        <v>12730.800000000003</v>
      </c>
      <c r="AD160" s="151">
        <f t="shared" si="88"/>
        <v>120</v>
      </c>
      <c r="AE160" s="153">
        <f t="shared" si="89"/>
        <v>119</v>
      </c>
      <c r="AF160" s="153">
        <f t="shared" si="90"/>
        <v>11428.760000000002</v>
      </c>
      <c r="AG160" s="151">
        <f t="shared" si="91"/>
        <v>0</v>
      </c>
      <c r="AH160" s="153">
        <f t="shared" si="92"/>
        <v>-1</v>
      </c>
      <c r="AI160" s="153">
        <f t="shared" si="93"/>
        <v>0</v>
      </c>
      <c r="AJ160" s="151">
        <f t="shared" si="94"/>
        <v>0</v>
      </c>
      <c r="AK160" s="153">
        <f t="shared" si="95"/>
        <v>-1</v>
      </c>
      <c r="AL160" s="153">
        <f t="shared" si="96"/>
        <v>0</v>
      </c>
      <c r="AM160" s="151">
        <f t="shared" si="97"/>
        <v>0</v>
      </c>
      <c r="AN160" s="153">
        <f t="shared" si="98"/>
        <v>-1</v>
      </c>
      <c r="AO160" s="153">
        <f t="shared" si="99"/>
        <v>0</v>
      </c>
      <c r="AP160" s="153">
        <f t="shared" si="100"/>
        <v>239</v>
      </c>
      <c r="AQ160" s="153">
        <f t="shared" si="101"/>
        <v>24159.560000000005</v>
      </c>
      <c r="AR160" s="153">
        <f t="shared" si="102"/>
        <v>26.750207468879669</v>
      </c>
      <c r="AS160" s="153">
        <f t="shared" si="103"/>
        <v>10.054154619091678</v>
      </c>
      <c r="AT160" s="153">
        <f t="shared" si="104"/>
        <v>241</v>
      </c>
      <c r="AU160" s="16"/>
      <c r="AY160" s="65"/>
      <c r="AZ160" s="65"/>
    </row>
    <row r="161" spans="1:57" ht="15.75" x14ac:dyDescent="0.25">
      <c r="A161" s="152" t="str">
        <f>'Primary endpoint outcomes'!A161</f>
        <v>Ekselius 1997</v>
      </c>
      <c r="B161" s="152" t="str">
        <f>CONCATENATE('Primary endpoint outcomes'!S161,'Primary endpoint outcomes'!T161)</f>
        <v>MADRS10</v>
      </c>
      <c r="C161" s="154">
        <f t="shared" si="77"/>
        <v>28.3</v>
      </c>
      <c r="D161" s="154">
        <f t="shared" si="78"/>
        <v>0</v>
      </c>
      <c r="E161" s="154">
        <f t="shared" si="79"/>
        <v>400</v>
      </c>
      <c r="F161" s="21" t="str">
        <f t="shared" si="80"/>
        <v>YES</v>
      </c>
      <c r="G161" s="21" t="str">
        <f t="shared" si="81"/>
        <v>NO</v>
      </c>
      <c r="H161" s="155" t="e">
        <f t="shared" si="82"/>
        <v>#NUM!</v>
      </c>
      <c r="I161" s="155" t="e">
        <f t="shared" si="83"/>
        <v>#NUM!</v>
      </c>
      <c r="J161" s="318">
        <f t="shared" si="84"/>
        <v>0</v>
      </c>
      <c r="K161" s="326">
        <f>IF(ISNUMBER('Primary endpoint outcomes'!U161)=TRUE,'Primary endpoint outcomes'!U161,(IF(ISNUMBER('Primary endpoint outcomes'!X161)=TRUE,'Primary endpoint outcomes'!X161,0)))</f>
        <v>28.3</v>
      </c>
      <c r="L161" s="326">
        <f>IF(ISNUMBER('Primary endpoint outcomes'!V161)=TRUE,'Primary endpoint outcomes'!V161,(IF(ISNUMBER('Primary endpoint outcomes'!Y161)=TRUE,'Primary endpoint outcomes'!Y161,0)))</f>
        <v>0</v>
      </c>
      <c r="M161" s="325">
        <f>IF(ISNUMBER('Primary endpoint outcomes'!W161)=TRUE,'Primary endpoint outcomes'!W161,(IF(ISNUMBER('Primary endpoint outcomes'!Z161)=TRUE,'Primary endpoint outcomes'!Z161,0)))</f>
        <v>200</v>
      </c>
      <c r="N161" s="326">
        <f>IF(ISNUMBER('Primary endpoint outcomes'!BC161)=TRUE,'Primary endpoint outcomes'!BC161,(IF(ISNUMBER('Primary endpoint outcomes'!BF161)=TRUE,'Primary endpoint outcomes'!BF161,0)))</f>
        <v>28.3</v>
      </c>
      <c r="O161" s="325">
        <f>IF(ISNUMBER('Primary endpoint outcomes'!BD161)=TRUE,'Primary endpoint outcomes'!BD161,(IF(ISNUMBER('Primary endpoint outcomes'!BG161)=TRUE,'Primary endpoint outcomes'!BG161,0)))</f>
        <v>0</v>
      </c>
      <c r="P161" s="325">
        <f>IF(ISNUMBER('Primary endpoint outcomes'!BE161)=TRUE,'Primary endpoint outcomes'!BE161,(IF(ISNUMBER('Primary endpoint outcomes'!BH161)=TRUE,'Primary endpoint outcomes'!BH161,0)))</f>
        <v>200</v>
      </c>
      <c r="Q161" s="326">
        <f>IF(ISNUMBER('Primary endpoint outcomes'!CK161)=TRUE,'Primary endpoint outcomes'!CK161,(IF(ISNUMBER('Primary endpoint outcomes'!CN161)=TRUE,'Primary endpoint outcomes'!CN161,0)))</f>
        <v>0</v>
      </c>
      <c r="R161" s="326">
        <f>IF(ISNUMBER('Primary endpoint outcomes'!CL161)=TRUE,'Primary endpoint outcomes'!CL161,(IF(ISNUMBER('Primary endpoint outcomes'!CO161)=TRUE,'Primary endpoint outcomes'!CO161,0)))</f>
        <v>0</v>
      </c>
      <c r="S161" s="325">
        <f>IF(ISNUMBER('Primary endpoint outcomes'!CM161)=TRUE,'Primary endpoint outcomes'!CM161,(IF(ISNUMBER('Primary endpoint outcomes'!CP161)=TRUE,'Primary endpoint outcomes'!CP161,0)))</f>
        <v>0</v>
      </c>
      <c r="T161" s="326">
        <f>IF(ISNUMBER('Primary endpoint outcomes'!DS161)=TRUE,'Primary endpoint outcomes'!DS161,(IF(ISNUMBER('Primary endpoint outcomes'!DV161)=TRUE,'Primary endpoint outcomes'!DV161,0)))</f>
        <v>0</v>
      </c>
      <c r="U161" s="326">
        <f>IF(ISNUMBER('Primary endpoint outcomes'!DT161)=TRUE,'Primary endpoint outcomes'!DT161,(IF(ISNUMBER('Primary endpoint outcomes'!DW161)=TRUE,'Primary endpoint outcomes'!DW161,0)))</f>
        <v>0</v>
      </c>
      <c r="V161" s="326">
        <f>IF(ISNUMBER('Primary endpoint outcomes'!DU161)=TRUE,'Primary endpoint outcomes'!DU161,(IF(ISNUMBER('Primary endpoint outcomes'!DX161)=TRUE,'Primary endpoint outcomes'!DX161,0)))</f>
        <v>0</v>
      </c>
      <c r="W161" s="326">
        <f>IF(ISNUMBER('Primary endpoint outcomes'!FA161)=TRUE,'Primary endpoint outcomes'!FA161,(IF(ISNUMBER('Primary endpoint outcomes'!FD161)=TRUE,'Primary endpoint outcomes'!FD161,0)))</f>
        <v>0</v>
      </c>
      <c r="X161" s="326">
        <f>IF(ISNUMBER('Primary endpoint outcomes'!FB161)=TRUE,'Primary endpoint outcomes'!FB161,(IF(ISNUMBER('Primary endpoint outcomes'!FE161)=TRUE,'Primary endpoint outcomes'!FE161,0)))</f>
        <v>0</v>
      </c>
      <c r="Y161" s="326">
        <f>IF(ISNUMBER('Primary endpoint outcomes'!FC161)=TRUE,'Primary endpoint outcomes'!FC161,(IF(ISNUMBER('Primary endpoint outcomes'!FF161)=TRUE,'Primary endpoint outcomes'!FF161,0)))</f>
        <v>0</v>
      </c>
      <c r="Z161" s="150"/>
      <c r="AA161" s="151">
        <f t="shared" si="85"/>
        <v>200</v>
      </c>
      <c r="AB161" s="153">
        <f t="shared" si="86"/>
        <v>199</v>
      </c>
      <c r="AC161" s="153">
        <f t="shared" si="87"/>
        <v>0</v>
      </c>
      <c r="AD161" s="151">
        <f t="shared" si="88"/>
        <v>200</v>
      </c>
      <c r="AE161" s="153">
        <f t="shared" si="89"/>
        <v>199</v>
      </c>
      <c r="AF161" s="153">
        <f t="shared" si="90"/>
        <v>0</v>
      </c>
      <c r="AG161" s="151">
        <f t="shared" si="91"/>
        <v>0</v>
      </c>
      <c r="AH161" s="153">
        <f t="shared" si="92"/>
        <v>-1</v>
      </c>
      <c r="AI161" s="153">
        <f t="shared" si="93"/>
        <v>0</v>
      </c>
      <c r="AJ161" s="151">
        <f t="shared" si="94"/>
        <v>0</v>
      </c>
      <c r="AK161" s="153">
        <f t="shared" si="95"/>
        <v>-1</v>
      </c>
      <c r="AL161" s="153">
        <f t="shared" si="96"/>
        <v>0</v>
      </c>
      <c r="AM161" s="151">
        <f t="shared" si="97"/>
        <v>0</v>
      </c>
      <c r="AN161" s="153">
        <f t="shared" si="98"/>
        <v>-1</v>
      </c>
      <c r="AO161" s="153">
        <f t="shared" si="99"/>
        <v>0</v>
      </c>
      <c r="AP161" s="153">
        <f t="shared" si="100"/>
        <v>398</v>
      </c>
      <c r="AQ161" s="153">
        <f t="shared" si="101"/>
        <v>0</v>
      </c>
      <c r="AR161" s="153">
        <f t="shared" si="102"/>
        <v>28.3</v>
      </c>
      <c r="AS161" s="153">
        <f t="shared" si="103"/>
        <v>0</v>
      </c>
      <c r="AT161" s="153">
        <f t="shared" si="104"/>
        <v>400</v>
      </c>
      <c r="AU161" s="16"/>
      <c r="AY161" s="65"/>
      <c r="AZ161" s="65"/>
    </row>
    <row r="162" spans="1:57" ht="15.75" x14ac:dyDescent="0.25">
      <c r="A162" s="152" t="str">
        <f>'Primary endpoint outcomes'!A162</f>
        <v>Eli Lilly HMAT-A</v>
      </c>
      <c r="B162" s="152" t="str">
        <f>CONCATENATE('Primary endpoint outcomes'!S162,'Primary endpoint outcomes'!T162)</f>
        <v>HAMD17</v>
      </c>
      <c r="C162" s="154">
        <f t="shared" si="77"/>
        <v>17.739125475285167</v>
      </c>
      <c r="D162" s="154">
        <f t="shared" si="78"/>
        <v>5.2745105861185761</v>
      </c>
      <c r="E162" s="154">
        <f t="shared" si="79"/>
        <v>263</v>
      </c>
      <c r="F162" s="21" t="str">
        <f t="shared" si="80"/>
        <v>YES</v>
      </c>
      <c r="G162" s="21" t="str">
        <f t="shared" si="81"/>
        <v>NO</v>
      </c>
      <c r="H162" s="155">
        <f t="shared" si="82"/>
        <v>0.62919522162872288</v>
      </c>
      <c r="I162" s="155">
        <f t="shared" si="83"/>
        <v>0.37080477837127712</v>
      </c>
      <c r="J162" s="318">
        <f t="shared" si="84"/>
        <v>1</v>
      </c>
      <c r="K162" s="326">
        <f>IF(ISNUMBER('Primary endpoint outcomes'!U162)=TRUE,'Primary endpoint outcomes'!U162,(IF(ISNUMBER('Primary endpoint outcomes'!X162)=TRUE,'Primary endpoint outcomes'!X162,0)))</f>
        <v>17.440000000000001</v>
      </c>
      <c r="L162" s="326">
        <f>IF(ISNUMBER('Primary endpoint outcomes'!V162)=TRUE,'Primary endpoint outcomes'!V162,(IF(ISNUMBER('Primary endpoint outcomes'!Y162)=TRUE,'Primary endpoint outcomes'!Y162,0)))</f>
        <v>5.16</v>
      </c>
      <c r="M162" s="325">
        <f>IF(ISNUMBER('Primary endpoint outcomes'!W162)=TRUE,'Primary endpoint outcomes'!W162,(IF(ISNUMBER('Primary endpoint outcomes'!Z162)=TRUE,'Primary endpoint outcomes'!Z162,0)))</f>
        <v>84</v>
      </c>
      <c r="N162" s="326">
        <f>IF(ISNUMBER('Primary endpoint outcomes'!BC162)=TRUE,'Primary endpoint outcomes'!BC162,(IF(ISNUMBER('Primary endpoint outcomes'!BF162)=TRUE,'Primary endpoint outcomes'!BF162,0)))</f>
        <v>17.97</v>
      </c>
      <c r="O162" s="325">
        <f>IF(ISNUMBER('Primary endpoint outcomes'!BD162)=TRUE,'Primary endpoint outcomes'!BD162,(IF(ISNUMBER('Primary endpoint outcomes'!BG162)=TRUE,'Primary endpoint outcomes'!BG162,0)))</f>
        <v>5.87</v>
      </c>
      <c r="P162" s="325">
        <f>IF(ISNUMBER('Primary endpoint outcomes'!BE162)=TRUE,'Primary endpoint outcomes'!BE162,(IF(ISNUMBER('Primary endpoint outcomes'!BH162)=TRUE,'Primary endpoint outcomes'!BH162,0)))</f>
        <v>89</v>
      </c>
      <c r="Q162" s="326">
        <f>IF(ISNUMBER('Primary endpoint outcomes'!CK162)=TRUE,'Primary endpoint outcomes'!CK162,(IF(ISNUMBER('Primary endpoint outcomes'!CN162)=TRUE,'Primary endpoint outcomes'!CN162,0)))</f>
        <v>17.79</v>
      </c>
      <c r="R162" s="326">
        <f>IF(ISNUMBER('Primary endpoint outcomes'!CL162)=TRUE,'Primary endpoint outcomes'!CL162,(IF(ISNUMBER('Primary endpoint outcomes'!CO162)=TRUE,'Primary endpoint outcomes'!CO162,0)))</f>
        <v>4.7300000000000004</v>
      </c>
      <c r="S162" s="325">
        <f>IF(ISNUMBER('Primary endpoint outcomes'!CM162)=TRUE,'Primary endpoint outcomes'!CM162,(IF(ISNUMBER('Primary endpoint outcomes'!CP162)=TRUE,'Primary endpoint outcomes'!CP162,0)))</f>
        <v>90</v>
      </c>
      <c r="T162" s="326">
        <f>IF(ISNUMBER('Primary endpoint outcomes'!DS162)=TRUE,'Primary endpoint outcomes'!DS162,(IF(ISNUMBER('Primary endpoint outcomes'!DV162)=TRUE,'Primary endpoint outcomes'!DV162,0)))</f>
        <v>0</v>
      </c>
      <c r="U162" s="326">
        <f>IF(ISNUMBER('Primary endpoint outcomes'!DT162)=TRUE,'Primary endpoint outcomes'!DT162,(IF(ISNUMBER('Primary endpoint outcomes'!DW162)=TRUE,'Primary endpoint outcomes'!DW162,0)))</f>
        <v>0</v>
      </c>
      <c r="V162" s="326">
        <f>IF(ISNUMBER('Primary endpoint outcomes'!DU162)=TRUE,'Primary endpoint outcomes'!DU162,(IF(ISNUMBER('Primary endpoint outcomes'!DX162)=TRUE,'Primary endpoint outcomes'!DX162,0)))</f>
        <v>0</v>
      </c>
      <c r="W162" s="326">
        <f>IF(ISNUMBER('Primary endpoint outcomes'!FA162)=TRUE,'Primary endpoint outcomes'!FA162,(IF(ISNUMBER('Primary endpoint outcomes'!FD162)=TRUE,'Primary endpoint outcomes'!FD162,0)))</f>
        <v>0</v>
      </c>
      <c r="X162" s="326">
        <f>IF(ISNUMBER('Primary endpoint outcomes'!FB162)=TRUE,'Primary endpoint outcomes'!FB162,(IF(ISNUMBER('Primary endpoint outcomes'!FE162)=TRUE,'Primary endpoint outcomes'!FE162,0)))</f>
        <v>0</v>
      </c>
      <c r="Y162" s="326">
        <f>IF(ISNUMBER('Primary endpoint outcomes'!FC162)=TRUE,'Primary endpoint outcomes'!FC162,(IF(ISNUMBER('Primary endpoint outcomes'!FF162)=TRUE,'Primary endpoint outcomes'!FF162,0)))</f>
        <v>0</v>
      </c>
      <c r="Z162" s="150"/>
      <c r="AA162" s="151">
        <f t="shared" si="85"/>
        <v>84</v>
      </c>
      <c r="AB162" s="153">
        <f t="shared" si="86"/>
        <v>83</v>
      </c>
      <c r="AC162" s="153">
        <f t="shared" si="87"/>
        <v>2209.9248000000002</v>
      </c>
      <c r="AD162" s="151">
        <f t="shared" si="88"/>
        <v>89</v>
      </c>
      <c r="AE162" s="153">
        <f t="shared" si="89"/>
        <v>88</v>
      </c>
      <c r="AF162" s="153">
        <f t="shared" si="90"/>
        <v>3032.2072000000003</v>
      </c>
      <c r="AG162" s="151">
        <f t="shared" si="91"/>
        <v>90</v>
      </c>
      <c r="AH162" s="153">
        <f t="shared" si="92"/>
        <v>89</v>
      </c>
      <c r="AI162" s="153">
        <f t="shared" si="93"/>
        <v>1991.1881000000005</v>
      </c>
      <c r="AJ162" s="151">
        <f t="shared" si="94"/>
        <v>0</v>
      </c>
      <c r="AK162" s="153">
        <f t="shared" si="95"/>
        <v>-1</v>
      </c>
      <c r="AL162" s="153">
        <f t="shared" si="96"/>
        <v>0</v>
      </c>
      <c r="AM162" s="151">
        <f t="shared" si="97"/>
        <v>0</v>
      </c>
      <c r="AN162" s="153">
        <f t="shared" si="98"/>
        <v>-1</v>
      </c>
      <c r="AO162" s="153">
        <f t="shared" si="99"/>
        <v>0</v>
      </c>
      <c r="AP162" s="153">
        <f t="shared" si="100"/>
        <v>260</v>
      </c>
      <c r="AQ162" s="153">
        <f t="shared" si="101"/>
        <v>7233.3201000000008</v>
      </c>
      <c r="AR162" s="153">
        <f t="shared" si="102"/>
        <v>17.739125475285167</v>
      </c>
      <c r="AS162" s="153">
        <f t="shared" si="103"/>
        <v>5.2745105861185761</v>
      </c>
      <c r="AT162" s="153">
        <f t="shared" si="104"/>
        <v>263</v>
      </c>
      <c r="AU162" s="16"/>
      <c r="AY162" s="65"/>
      <c r="AZ162" s="65"/>
    </row>
    <row r="163" spans="1:57" ht="15.75" x14ac:dyDescent="0.25">
      <c r="A163" s="152" t="str">
        <f>'Primary endpoint outcomes'!A163</f>
        <v>Elkin 1989/Imber 1990</v>
      </c>
      <c r="B163" s="152" t="str">
        <f>CONCATENATE('Primary endpoint outcomes'!S163,'Primary endpoint outcomes'!T163)</f>
        <v>HAMD17</v>
      </c>
      <c r="C163" s="154">
        <f t="shared" si="77"/>
        <v>19.55020920502092</v>
      </c>
      <c r="D163" s="154">
        <f t="shared" si="78"/>
        <v>4.4375093646889496</v>
      </c>
      <c r="E163" s="154">
        <f t="shared" si="79"/>
        <v>239</v>
      </c>
      <c r="F163" s="21" t="str">
        <f t="shared" si="80"/>
        <v>YES</v>
      </c>
      <c r="G163" s="21" t="str">
        <f t="shared" si="81"/>
        <v>NO</v>
      </c>
      <c r="H163" s="155">
        <f t="shared" si="82"/>
        <v>0.78815776951677585</v>
      </c>
      <c r="I163" s="155">
        <f t="shared" si="83"/>
        <v>0.21184223048322415</v>
      </c>
      <c r="J163" s="318">
        <f t="shared" si="84"/>
        <v>1</v>
      </c>
      <c r="K163" s="326">
        <f>IF(ISNUMBER('Primary endpoint outcomes'!U163)=TRUE,'Primary endpoint outcomes'!U163,(IF(ISNUMBER('Primary endpoint outcomes'!X163)=TRUE,'Primary endpoint outcomes'!X163,0)))</f>
        <v>19.600000000000001</v>
      </c>
      <c r="L163" s="326">
        <f>IF(ISNUMBER('Primary endpoint outcomes'!V163)=TRUE,'Primary endpoint outcomes'!V163,(IF(ISNUMBER('Primary endpoint outcomes'!Y163)=TRUE,'Primary endpoint outcomes'!Y163,0)))</f>
        <v>3.9</v>
      </c>
      <c r="M163" s="325">
        <f>IF(ISNUMBER('Primary endpoint outcomes'!W163)=TRUE,'Primary endpoint outcomes'!W163,(IF(ISNUMBER('Primary endpoint outcomes'!Z163)=TRUE,'Primary endpoint outcomes'!Z163,0)))</f>
        <v>59</v>
      </c>
      <c r="N163" s="326">
        <f>IF(ISNUMBER('Primary endpoint outcomes'!BC163)=TRUE,'Primary endpoint outcomes'!BC163,(IF(ISNUMBER('Primary endpoint outcomes'!BF163)=TRUE,'Primary endpoint outcomes'!BF163,0)))</f>
        <v>19.600000000000001</v>
      </c>
      <c r="O163" s="325">
        <f>IF(ISNUMBER('Primary endpoint outcomes'!BD163)=TRUE,'Primary endpoint outcomes'!BD163,(IF(ISNUMBER('Primary endpoint outcomes'!BG163)=TRUE,'Primary endpoint outcomes'!BG163,0)))</f>
        <v>4.5999999999999996</v>
      </c>
      <c r="P163" s="325">
        <f>IF(ISNUMBER('Primary endpoint outcomes'!BE163)=TRUE,'Primary endpoint outcomes'!BE163,(IF(ISNUMBER('Primary endpoint outcomes'!BH163)=TRUE,'Primary endpoint outcomes'!BH163,0)))</f>
        <v>61</v>
      </c>
      <c r="Q163" s="326">
        <f>IF(ISNUMBER('Primary endpoint outcomes'!CK163)=TRUE,'Primary endpoint outcomes'!CK163,(IF(ISNUMBER('Primary endpoint outcomes'!CN163)=TRUE,'Primary endpoint outcomes'!CN163,0)))</f>
        <v>19.5</v>
      </c>
      <c r="R163" s="326">
        <f>IF(ISNUMBER('Primary endpoint outcomes'!CL163)=TRUE,'Primary endpoint outcomes'!CL163,(IF(ISNUMBER('Primary endpoint outcomes'!CO163)=TRUE,'Primary endpoint outcomes'!CO163,0)))</f>
        <v>4.5999999999999996</v>
      </c>
      <c r="S163" s="325">
        <f>IF(ISNUMBER('Primary endpoint outcomes'!CM163)=TRUE,'Primary endpoint outcomes'!CM163,(IF(ISNUMBER('Primary endpoint outcomes'!CP163)=TRUE,'Primary endpoint outcomes'!CP163,0)))</f>
        <v>57</v>
      </c>
      <c r="T163" s="326">
        <f>IF(ISNUMBER('Primary endpoint outcomes'!DS163)=TRUE,'Primary endpoint outcomes'!DS163,(IF(ISNUMBER('Primary endpoint outcomes'!DV163)=TRUE,'Primary endpoint outcomes'!DV163,0)))</f>
        <v>19.5</v>
      </c>
      <c r="U163" s="326">
        <f>IF(ISNUMBER('Primary endpoint outcomes'!DT163)=TRUE,'Primary endpoint outcomes'!DT163,(IF(ISNUMBER('Primary endpoint outcomes'!DW163)=TRUE,'Primary endpoint outcomes'!DW163,0)))</f>
        <v>4.5999999999999996</v>
      </c>
      <c r="V163" s="326">
        <f>IF(ISNUMBER('Primary endpoint outcomes'!DU163)=TRUE,'Primary endpoint outcomes'!DU163,(IF(ISNUMBER('Primary endpoint outcomes'!DX163)=TRUE,'Primary endpoint outcomes'!DX163,0)))</f>
        <v>62</v>
      </c>
      <c r="W163" s="326">
        <f>IF(ISNUMBER('Primary endpoint outcomes'!FA163)=TRUE,'Primary endpoint outcomes'!FA163,(IF(ISNUMBER('Primary endpoint outcomes'!FD163)=TRUE,'Primary endpoint outcomes'!FD163,0)))</f>
        <v>0</v>
      </c>
      <c r="X163" s="326">
        <f>IF(ISNUMBER('Primary endpoint outcomes'!FB163)=TRUE,'Primary endpoint outcomes'!FB163,(IF(ISNUMBER('Primary endpoint outcomes'!FE163)=TRUE,'Primary endpoint outcomes'!FE163,0)))</f>
        <v>0</v>
      </c>
      <c r="Y163" s="326">
        <f>IF(ISNUMBER('Primary endpoint outcomes'!FC163)=TRUE,'Primary endpoint outcomes'!FC163,(IF(ISNUMBER('Primary endpoint outcomes'!FF163)=TRUE,'Primary endpoint outcomes'!FF163,0)))</f>
        <v>0</v>
      </c>
      <c r="Z163" s="150"/>
      <c r="AA163" s="151">
        <f t="shared" si="85"/>
        <v>59</v>
      </c>
      <c r="AB163" s="153">
        <f t="shared" si="86"/>
        <v>58</v>
      </c>
      <c r="AC163" s="153">
        <f t="shared" si="87"/>
        <v>882.18</v>
      </c>
      <c r="AD163" s="151">
        <f t="shared" si="88"/>
        <v>61</v>
      </c>
      <c r="AE163" s="153">
        <f t="shared" si="89"/>
        <v>60</v>
      </c>
      <c r="AF163" s="153">
        <f t="shared" si="90"/>
        <v>1269.5999999999999</v>
      </c>
      <c r="AG163" s="151">
        <f t="shared" si="91"/>
        <v>57</v>
      </c>
      <c r="AH163" s="153">
        <f t="shared" si="92"/>
        <v>56</v>
      </c>
      <c r="AI163" s="153">
        <f t="shared" si="93"/>
        <v>1184.9599999999998</v>
      </c>
      <c r="AJ163" s="151">
        <f t="shared" si="94"/>
        <v>62</v>
      </c>
      <c r="AK163" s="153">
        <f t="shared" si="95"/>
        <v>61</v>
      </c>
      <c r="AL163" s="153">
        <f t="shared" si="96"/>
        <v>1290.7599999999998</v>
      </c>
      <c r="AM163" s="151">
        <f t="shared" si="97"/>
        <v>0</v>
      </c>
      <c r="AN163" s="153">
        <f t="shared" si="98"/>
        <v>-1</v>
      </c>
      <c r="AO163" s="153">
        <f t="shared" si="99"/>
        <v>0</v>
      </c>
      <c r="AP163" s="153">
        <f t="shared" si="100"/>
        <v>235</v>
      </c>
      <c r="AQ163" s="153">
        <f t="shared" si="101"/>
        <v>4627.5</v>
      </c>
      <c r="AR163" s="153">
        <f t="shared" si="102"/>
        <v>19.55020920502092</v>
      </c>
      <c r="AS163" s="153">
        <f t="shared" si="103"/>
        <v>4.4375093646889496</v>
      </c>
      <c r="AT163" s="153">
        <f t="shared" si="104"/>
        <v>239</v>
      </c>
      <c r="AU163" s="16"/>
      <c r="AY163" s="65"/>
      <c r="AZ163" s="65"/>
    </row>
    <row r="164" spans="1:57" s="65" customFormat="1" ht="15.75" x14ac:dyDescent="0.25">
      <c r="A164" s="152" t="str">
        <f>'Primary endpoint outcomes'!A164</f>
        <v>Emsley 2018</v>
      </c>
      <c r="B164" s="152" t="str">
        <f>CONCATENATE('Primary endpoint outcomes'!S164,'Primary endpoint outcomes'!T164)</f>
        <v>HAMD17</v>
      </c>
      <c r="C164" s="154">
        <f t="shared" si="77"/>
        <v>26.648039215686278</v>
      </c>
      <c r="D164" s="154">
        <f t="shared" si="78"/>
        <v>3.4137752395461853</v>
      </c>
      <c r="E164" s="154">
        <f t="shared" si="79"/>
        <v>204</v>
      </c>
      <c r="F164" s="21" t="str">
        <f t="shared" si="80"/>
        <v>YES</v>
      </c>
      <c r="G164" s="21" t="str">
        <f t="shared" si="81"/>
        <v>NO</v>
      </c>
      <c r="H164" s="155">
        <f t="shared" si="82"/>
        <v>0.99909309789340739</v>
      </c>
      <c r="I164" s="155">
        <f t="shared" si="83"/>
        <v>9.0690210659261083E-4</v>
      </c>
      <c r="J164" s="318">
        <f t="shared" si="84"/>
        <v>1</v>
      </c>
      <c r="K164" s="326">
        <f>IF(ISNUMBER('Primary endpoint outcomes'!U164)=TRUE,'Primary endpoint outcomes'!U164,(IF(ISNUMBER('Primary endpoint outcomes'!X164)=TRUE,'Primary endpoint outcomes'!X164,0)))</f>
        <v>26.7</v>
      </c>
      <c r="L164" s="326">
        <f>IF(ISNUMBER('Primary endpoint outcomes'!V164)=TRUE,'Primary endpoint outcomes'!V164,(IF(ISNUMBER('Primary endpoint outcomes'!Y164)=TRUE,'Primary endpoint outcomes'!Y164,0)))</f>
        <v>3.2</v>
      </c>
      <c r="M164" s="325">
        <f>IF(ISNUMBER('Primary endpoint outcomes'!W164)=TRUE,'Primary endpoint outcomes'!W164,(IF(ISNUMBER('Primary endpoint outcomes'!Z164)=TRUE,'Primary endpoint outcomes'!Z164,0)))</f>
        <v>98</v>
      </c>
      <c r="N164" s="326">
        <f>IF(ISNUMBER('Primary endpoint outcomes'!BC164)=TRUE,'Primary endpoint outcomes'!BC164,(IF(ISNUMBER('Primary endpoint outcomes'!BF164)=TRUE,'Primary endpoint outcomes'!BF164,0)))</f>
        <v>26.6</v>
      </c>
      <c r="O164" s="325">
        <f>IF(ISNUMBER('Primary endpoint outcomes'!BD164)=TRUE,'Primary endpoint outcomes'!BD164,(IF(ISNUMBER('Primary endpoint outcomes'!BG164)=TRUE,'Primary endpoint outcomes'!BG164,0)))</f>
        <v>3.6</v>
      </c>
      <c r="P164" s="325">
        <f>IF(ISNUMBER('Primary endpoint outcomes'!BE164)=TRUE,'Primary endpoint outcomes'!BE164,(IF(ISNUMBER('Primary endpoint outcomes'!BH164)=TRUE,'Primary endpoint outcomes'!BH164,0)))</f>
        <v>106</v>
      </c>
      <c r="Q164" s="326">
        <f>IF(ISNUMBER('Primary endpoint outcomes'!CK164)=TRUE,'Primary endpoint outcomes'!CK164,(IF(ISNUMBER('Primary endpoint outcomes'!CN164)=TRUE,'Primary endpoint outcomes'!CN164,0)))</f>
        <v>0</v>
      </c>
      <c r="R164" s="326">
        <f>IF(ISNUMBER('Primary endpoint outcomes'!CL164)=TRUE,'Primary endpoint outcomes'!CL164,(IF(ISNUMBER('Primary endpoint outcomes'!CO164)=TRUE,'Primary endpoint outcomes'!CO164,0)))</f>
        <v>0</v>
      </c>
      <c r="S164" s="325">
        <f>IF(ISNUMBER('Primary endpoint outcomes'!CM164)=TRUE,'Primary endpoint outcomes'!CM164,(IF(ISNUMBER('Primary endpoint outcomes'!CP164)=TRUE,'Primary endpoint outcomes'!CP164,0)))</f>
        <v>0</v>
      </c>
      <c r="T164" s="326">
        <f>IF(ISNUMBER('Primary endpoint outcomes'!DS164)=TRUE,'Primary endpoint outcomes'!DS164,(IF(ISNUMBER('Primary endpoint outcomes'!DV164)=TRUE,'Primary endpoint outcomes'!DV164,0)))</f>
        <v>0</v>
      </c>
      <c r="U164" s="326">
        <f>IF(ISNUMBER('Primary endpoint outcomes'!DT164)=TRUE,'Primary endpoint outcomes'!DT164,(IF(ISNUMBER('Primary endpoint outcomes'!DW164)=TRUE,'Primary endpoint outcomes'!DW164,0)))</f>
        <v>0</v>
      </c>
      <c r="V164" s="326">
        <f>IF(ISNUMBER('Primary endpoint outcomes'!DU164)=TRUE,'Primary endpoint outcomes'!DU164,(IF(ISNUMBER('Primary endpoint outcomes'!DX164)=TRUE,'Primary endpoint outcomes'!DX164,0)))</f>
        <v>0</v>
      </c>
      <c r="W164" s="326">
        <f>IF(ISNUMBER('Primary endpoint outcomes'!FA164)=TRUE,'Primary endpoint outcomes'!FA164,(IF(ISNUMBER('Primary endpoint outcomes'!FD164)=TRUE,'Primary endpoint outcomes'!FD164,0)))</f>
        <v>0</v>
      </c>
      <c r="X164" s="326">
        <f>IF(ISNUMBER('Primary endpoint outcomes'!FB164)=TRUE,'Primary endpoint outcomes'!FB164,(IF(ISNUMBER('Primary endpoint outcomes'!FE164)=TRUE,'Primary endpoint outcomes'!FE164,0)))</f>
        <v>0</v>
      </c>
      <c r="Y164" s="326">
        <f>IF(ISNUMBER('Primary endpoint outcomes'!FC164)=TRUE,'Primary endpoint outcomes'!FC164,(IF(ISNUMBER('Primary endpoint outcomes'!FF164)=TRUE,'Primary endpoint outcomes'!FF164,0)))</f>
        <v>0</v>
      </c>
      <c r="Z164" s="150"/>
      <c r="AA164" s="151">
        <f t="shared" si="85"/>
        <v>98</v>
      </c>
      <c r="AB164" s="153">
        <f t="shared" si="86"/>
        <v>97</v>
      </c>
      <c r="AC164" s="153">
        <f t="shared" si="87"/>
        <v>993.2800000000002</v>
      </c>
      <c r="AD164" s="151">
        <f t="shared" si="88"/>
        <v>106</v>
      </c>
      <c r="AE164" s="153">
        <f t="shared" si="89"/>
        <v>105</v>
      </c>
      <c r="AF164" s="153">
        <f t="shared" si="90"/>
        <v>1360.8000000000002</v>
      </c>
      <c r="AG164" s="151">
        <f t="shared" si="91"/>
        <v>0</v>
      </c>
      <c r="AH164" s="153">
        <f t="shared" si="92"/>
        <v>-1</v>
      </c>
      <c r="AI164" s="153">
        <f t="shared" si="93"/>
        <v>0</v>
      </c>
      <c r="AJ164" s="151">
        <f t="shared" si="94"/>
        <v>0</v>
      </c>
      <c r="AK164" s="153">
        <f t="shared" si="95"/>
        <v>-1</v>
      </c>
      <c r="AL164" s="153">
        <f t="shared" si="96"/>
        <v>0</v>
      </c>
      <c r="AM164" s="151">
        <f t="shared" si="97"/>
        <v>0</v>
      </c>
      <c r="AN164" s="153">
        <f t="shared" si="98"/>
        <v>-1</v>
      </c>
      <c r="AO164" s="153">
        <f t="shared" si="99"/>
        <v>0</v>
      </c>
      <c r="AP164" s="153">
        <f t="shared" si="100"/>
        <v>202</v>
      </c>
      <c r="AQ164" s="153">
        <f t="shared" si="101"/>
        <v>2354.0800000000004</v>
      </c>
      <c r="AR164" s="153">
        <f t="shared" si="102"/>
        <v>26.648039215686278</v>
      </c>
      <c r="AS164" s="153">
        <f t="shared" si="103"/>
        <v>3.4137752395461853</v>
      </c>
      <c r="AT164" s="153">
        <f t="shared" si="104"/>
        <v>204</v>
      </c>
      <c r="AU164" s="16"/>
      <c r="BA164"/>
      <c r="BB164"/>
      <c r="BC164"/>
      <c r="BD164"/>
      <c r="BE164"/>
    </row>
    <row r="165" spans="1:57" ht="15.75" x14ac:dyDescent="0.25">
      <c r="A165" s="152" t="str">
        <f>'Primary endpoint outcomes'!A165</f>
        <v>Escobar 1980</v>
      </c>
      <c r="B165" s="152" t="str">
        <f>CONCATENATE('Primary endpoint outcomes'!S165,'Primary endpoint outcomes'!T165)</f>
        <v>HAMD21</v>
      </c>
      <c r="C165" s="154">
        <f t="shared" si="77"/>
        <v>31.017500000000002</v>
      </c>
      <c r="D165" s="154">
        <f t="shared" si="78"/>
        <v>0</v>
      </c>
      <c r="E165" s="154">
        <f t="shared" si="79"/>
        <v>40</v>
      </c>
      <c r="F165" s="21" t="str">
        <f t="shared" si="80"/>
        <v>YES</v>
      </c>
      <c r="G165" s="21" t="str">
        <f t="shared" si="81"/>
        <v>NO</v>
      </c>
      <c r="H165" s="155" t="e">
        <f t="shared" si="82"/>
        <v>#NUM!</v>
      </c>
      <c r="I165" s="155" t="e">
        <f t="shared" si="83"/>
        <v>#NUM!</v>
      </c>
      <c r="J165" s="318">
        <f t="shared" si="84"/>
        <v>0</v>
      </c>
      <c r="K165" s="326">
        <f>IF(ISNUMBER('Primary endpoint outcomes'!U165)=TRUE,'Primary endpoint outcomes'!U165,(IF(ISNUMBER('Primary endpoint outcomes'!X165)=TRUE,'Primary endpoint outcomes'!X165,0)))</f>
        <v>30.8</v>
      </c>
      <c r="L165" s="326">
        <f>IF(ISNUMBER('Primary endpoint outcomes'!V165)=TRUE,'Primary endpoint outcomes'!V165,(IF(ISNUMBER('Primary endpoint outcomes'!Y165)=TRUE,'Primary endpoint outcomes'!Y165,0)))</f>
        <v>0</v>
      </c>
      <c r="M165" s="325">
        <f>IF(ISNUMBER('Primary endpoint outcomes'!W165)=TRUE,'Primary endpoint outcomes'!W165,(IF(ISNUMBER('Primary endpoint outcomes'!Z165)=TRUE,'Primary endpoint outcomes'!Z165,0)))</f>
        <v>13</v>
      </c>
      <c r="N165" s="326">
        <f>IF(ISNUMBER('Primary endpoint outcomes'!BC165)=TRUE,'Primary endpoint outcomes'!BC165,(IF(ISNUMBER('Primary endpoint outcomes'!BF165)=TRUE,'Primary endpoint outcomes'!BF165,0)))</f>
        <v>31.3</v>
      </c>
      <c r="O165" s="325">
        <f>IF(ISNUMBER('Primary endpoint outcomes'!BD165)=TRUE,'Primary endpoint outcomes'!BD165,(IF(ISNUMBER('Primary endpoint outcomes'!BG165)=TRUE,'Primary endpoint outcomes'!BG165,0)))</f>
        <v>0</v>
      </c>
      <c r="P165" s="325">
        <f>IF(ISNUMBER('Primary endpoint outcomes'!BE165)=TRUE,'Primary endpoint outcomes'!BE165,(IF(ISNUMBER('Primary endpoint outcomes'!BH165)=TRUE,'Primary endpoint outcomes'!BH165,0)))</f>
        <v>15</v>
      </c>
      <c r="Q165" s="326">
        <f>IF(ISNUMBER('Primary endpoint outcomes'!CK165)=TRUE,'Primary endpoint outcomes'!CK165,(IF(ISNUMBER('Primary endpoint outcomes'!CN165)=TRUE,'Primary endpoint outcomes'!CN165,0)))</f>
        <v>30.9</v>
      </c>
      <c r="R165" s="326">
        <f>IF(ISNUMBER('Primary endpoint outcomes'!CL165)=TRUE,'Primary endpoint outcomes'!CL165,(IF(ISNUMBER('Primary endpoint outcomes'!CO165)=TRUE,'Primary endpoint outcomes'!CO165,0)))</f>
        <v>0</v>
      </c>
      <c r="S165" s="325">
        <f>IF(ISNUMBER('Primary endpoint outcomes'!CM165)=TRUE,'Primary endpoint outcomes'!CM165,(IF(ISNUMBER('Primary endpoint outcomes'!CP165)=TRUE,'Primary endpoint outcomes'!CP165,0)))</f>
        <v>12</v>
      </c>
      <c r="T165" s="326">
        <f>IF(ISNUMBER('Primary endpoint outcomes'!DS165)=TRUE,'Primary endpoint outcomes'!DS165,(IF(ISNUMBER('Primary endpoint outcomes'!DV165)=TRUE,'Primary endpoint outcomes'!DV165,0)))</f>
        <v>0</v>
      </c>
      <c r="U165" s="326">
        <f>IF(ISNUMBER('Primary endpoint outcomes'!DT165)=TRUE,'Primary endpoint outcomes'!DT165,(IF(ISNUMBER('Primary endpoint outcomes'!DW165)=TRUE,'Primary endpoint outcomes'!DW165,0)))</f>
        <v>0</v>
      </c>
      <c r="V165" s="326">
        <f>IF(ISNUMBER('Primary endpoint outcomes'!DU165)=TRUE,'Primary endpoint outcomes'!DU165,(IF(ISNUMBER('Primary endpoint outcomes'!DX165)=TRUE,'Primary endpoint outcomes'!DX165,0)))</f>
        <v>0</v>
      </c>
      <c r="W165" s="326">
        <f>IF(ISNUMBER('Primary endpoint outcomes'!FA165)=TRUE,'Primary endpoint outcomes'!FA165,(IF(ISNUMBER('Primary endpoint outcomes'!FD165)=TRUE,'Primary endpoint outcomes'!FD165,0)))</f>
        <v>0</v>
      </c>
      <c r="X165" s="326">
        <f>IF(ISNUMBER('Primary endpoint outcomes'!FB165)=TRUE,'Primary endpoint outcomes'!FB165,(IF(ISNUMBER('Primary endpoint outcomes'!FE165)=TRUE,'Primary endpoint outcomes'!FE165,0)))</f>
        <v>0</v>
      </c>
      <c r="Y165" s="326">
        <f>IF(ISNUMBER('Primary endpoint outcomes'!FC165)=TRUE,'Primary endpoint outcomes'!FC165,(IF(ISNUMBER('Primary endpoint outcomes'!FF165)=TRUE,'Primary endpoint outcomes'!FF165,0)))</f>
        <v>0</v>
      </c>
      <c r="Z165" s="150"/>
      <c r="AA165" s="151">
        <f t="shared" si="85"/>
        <v>13</v>
      </c>
      <c r="AB165" s="153">
        <f t="shared" si="86"/>
        <v>12</v>
      </c>
      <c r="AC165" s="153">
        <f t="shared" si="87"/>
        <v>0</v>
      </c>
      <c r="AD165" s="151">
        <f t="shared" si="88"/>
        <v>15</v>
      </c>
      <c r="AE165" s="153">
        <f t="shared" si="89"/>
        <v>14</v>
      </c>
      <c r="AF165" s="153">
        <f t="shared" si="90"/>
        <v>0</v>
      </c>
      <c r="AG165" s="151">
        <f t="shared" si="91"/>
        <v>12</v>
      </c>
      <c r="AH165" s="153">
        <f t="shared" si="92"/>
        <v>11</v>
      </c>
      <c r="AI165" s="153">
        <f t="shared" si="93"/>
        <v>0</v>
      </c>
      <c r="AJ165" s="151">
        <f t="shared" si="94"/>
        <v>0</v>
      </c>
      <c r="AK165" s="153">
        <f t="shared" si="95"/>
        <v>-1</v>
      </c>
      <c r="AL165" s="153">
        <f t="shared" si="96"/>
        <v>0</v>
      </c>
      <c r="AM165" s="151">
        <f t="shared" si="97"/>
        <v>0</v>
      </c>
      <c r="AN165" s="153">
        <f t="shared" si="98"/>
        <v>-1</v>
      </c>
      <c r="AO165" s="153">
        <f t="shared" si="99"/>
        <v>0</v>
      </c>
      <c r="AP165" s="153">
        <f t="shared" si="100"/>
        <v>37</v>
      </c>
      <c r="AQ165" s="153">
        <f t="shared" si="101"/>
        <v>0</v>
      </c>
      <c r="AR165" s="153">
        <f t="shared" si="102"/>
        <v>31.017500000000002</v>
      </c>
      <c r="AS165" s="153">
        <f t="shared" si="103"/>
        <v>0</v>
      </c>
      <c r="AT165" s="153">
        <f t="shared" si="104"/>
        <v>40</v>
      </c>
      <c r="AU165" s="16"/>
      <c r="AY165" s="65"/>
      <c r="AZ165" s="65"/>
    </row>
    <row r="166" spans="1:57" ht="15.75" x14ac:dyDescent="0.25">
      <c r="A166" s="152" t="str">
        <f>'Primary endpoint outcomes'!A166</f>
        <v>Fabre 1980</v>
      </c>
      <c r="B166" s="152" t="str">
        <f>CONCATENATE('Primary endpoint outcomes'!S166,'Primary endpoint outcomes'!T166)</f>
        <v>NANA</v>
      </c>
      <c r="C166" s="154" t="e">
        <f t="shared" si="77"/>
        <v>#DIV/0!</v>
      </c>
      <c r="D166" s="154" t="e">
        <f t="shared" si="78"/>
        <v>#DIV/0!</v>
      </c>
      <c r="E166" s="154">
        <f t="shared" si="79"/>
        <v>0</v>
      </c>
      <c r="F166" s="21" t="e">
        <f t="shared" si="80"/>
        <v>#DIV/0!</v>
      </c>
      <c r="G166" s="21" t="e">
        <f t="shared" si="81"/>
        <v>#DIV/0!</v>
      </c>
      <c r="H166" s="155" t="e">
        <f t="shared" si="82"/>
        <v>#N/A</v>
      </c>
      <c r="I166" s="155" t="e">
        <f t="shared" si="83"/>
        <v>#N/A</v>
      </c>
      <c r="J166" s="318">
        <f t="shared" si="84"/>
        <v>0</v>
      </c>
      <c r="K166" s="326">
        <f>IF(ISNUMBER('Primary endpoint outcomes'!U166)=TRUE,'Primary endpoint outcomes'!U166,(IF(ISNUMBER('Primary endpoint outcomes'!X166)=TRUE,'Primary endpoint outcomes'!X166,0)))</f>
        <v>0</v>
      </c>
      <c r="L166" s="326">
        <f>IF(ISNUMBER('Primary endpoint outcomes'!V166)=TRUE,'Primary endpoint outcomes'!V166,(IF(ISNUMBER('Primary endpoint outcomes'!Y166)=TRUE,'Primary endpoint outcomes'!Y166,0)))</f>
        <v>0</v>
      </c>
      <c r="M166" s="325">
        <f>IF(ISNUMBER('Primary endpoint outcomes'!W166)=TRUE,'Primary endpoint outcomes'!W166,(IF(ISNUMBER('Primary endpoint outcomes'!Z166)=TRUE,'Primary endpoint outcomes'!Z166,0)))</f>
        <v>0</v>
      </c>
      <c r="N166" s="326">
        <f>IF(ISNUMBER('Primary endpoint outcomes'!BC166)=TRUE,'Primary endpoint outcomes'!BC166,(IF(ISNUMBER('Primary endpoint outcomes'!BF166)=TRUE,'Primary endpoint outcomes'!BF166,0)))</f>
        <v>0</v>
      </c>
      <c r="O166" s="325">
        <f>IF(ISNUMBER('Primary endpoint outcomes'!BD166)=TRUE,'Primary endpoint outcomes'!BD166,(IF(ISNUMBER('Primary endpoint outcomes'!BG166)=TRUE,'Primary endpoint outcomes'!BG166,0)))</f>
        <v>0</v>
      </c>
      <c r="P166" s="325">
        <f>IF(ISNUMBER('Primary endpoint outcomes'!BE166)=TRUE,'Primary endpoint outcomes'!BE166,(IF(ISNUMBER('Primary endpoint outcomes'!BH166)=TRUE,'Primary endpoint outcomes'!BH166,0)))</f>
        <v>0</v>
      </c>
      <c r="Q166" s="326">
        <f>IF(ISNUMBER('Primary endpoint outcomes'!CK166)=TRUE,'Primary endpoint outcomes'!CK166,(IF(ISNUMBER('Primary endpoint outcomes'!CN166)=TRUE,'Primary endpoint outcomes'!CN166,0)))</f>
        <v>0</v>
      </c>
      <c r="R166" s="326">
        <f>IF(ISNUMBER('Primary endpoint outcomes'!CL166)=TRUE,'Primary endpoint outcomes'!CL166,(IF(ISNUMBER('Primary endpoint outcomes'!CO166)=TRUE,'Primary endpoint outcomes'!CO166,0)))</f>
        <v>0</v>
      </c>
      <c r="S166" s="325">
        <f>IF(ISNUMBER('Primary endpoint outcomes'!CM166)=TRUE,'Primary endpoint outcomes'!CM166,(IF(ISNUMBER('Primary endpoint outcomes'!CP166)=TRUE,'Primary endpoint outcomes'!CP166,0)))</f>
        <v>0</v>
      </c>
      <c r="T166" s="326">
        <f>IF(ISNUMBER('Primary endpoint outcomes'!DS166)=TRUE,'Primary endpoint outcomes'!DS166,(IF(ISNUMBER('Primary endpoint outcomes'!DV166)=TRUE,'Primary endpoint outcomes'!DV166,0)))</f>
        <v>0</v>
      </c>
      <c r="U166" s="326">
        <f>IF(ISNUMBER('Primary endpoint outcomes'!DT166)=TRUE,'Primary endpoint outcomes'!DT166,(IF(ISNUMBER('Primary endpoint outcomes'!DW166)=TRUE,'Primary endpoint outcomes'!DW166,0)))</f>
        <v>0</v>
      </c>
      <c r="V166" s="326">
        <f>IF(ISNUMBER('Primary endpoint outcomes'!DU166)=TRUE,'Primary endpoint outcomes'!DU166,(IF(ISNUMBER('Primary endpoint outcomes'!DX166)=TRUE,'Primary endpoint outcomes'!DX166,0)))</f>
        <v>0</v>
      </c>
      <c r="W166" s="326">
        <f>IF(ISNUMBER('Primary endpoint outcomes'!FA166)=TRUE,'Primary endpoint outcomes'!FA166,(IF(ISNUMBER('Primary endpoint outcomes'!FD166)=TRUE,'Primary endpoint outcomes'!FD166,0)))</f>
        <v>0</v>
      </c>
      <c r="X166" s="326">
        <f>IF(ISNUMBER('Primary endpoint outcomes'!FB166)=TRUE,'Primary endpoint outcomes'!FB166,(IF(ISNUMBER('Primary endpoint outcomes'!FE166)=TRUE,'Primary endpoint outcomes'!FE166,0)))</f>
        <v>0</v>
      </c>
      <c r="Y166" s="326">
        <f>IF(ISNUMBER('Primary endpoint outcomes'!FC166)=TRUE,'Primary endpoint outcomes'!FC166,(IF(ISNUMBER('Primary endpoint outcomes'!FF166)=TRUE,'Primary endpoint outcomes'!FF166,0)))</f>
        <v>0</v>
      </c>
      <c r="Z166" s="150"/>
      <c r="AA166" s="151">
        <f t="shared" si="85"/>
        <v>0</v>
      </c>
      <c r="AB166" s="153">
        <f t="shared" si="86"/>
        <v>-1</v>
      </c>
      <c r="AC166" s="153">
        <f t="shared" si="87"/>
        <v>0</v>
      </c>
      <c r="AD166" s="151">
        <f t="shared" si="88"/>
        <v>0</v>
      </c>
      <c r="AE166" s="153">
        <f t="shared" si="89"/>
        <v>-1</v>
      </c>
      <c r="AF166" s="153">
        <f t="shared" si="90"/>
        <v>0</v>
      </c>
      <c r="AG166" s="151">
        <f t="shared" si="91"/>
        <v>0</v>
      </c>
      <c r="AH166" s="153">
        <f t="shared" si="92"/>
        <v>-1</v>
      </c>
      <c r="AI166" s="153">
        <f t="shared" si="93"/>
        <v>0</v>
      </c>
      <c r="AJ166" s="151">
        <f t="shared" si="94"/>
        <v>0</v>
      </c>
      <c r="AK166" s="153">
        <f t="shared" si="95"/>
        <v>-1</v>
      </c>
      <c r="AL166" s="153">
        <f t="shared" si="96"/>
        <v>0</v>
      </c>
      <c r="AM166" s="151">
        <f t="shared" si="97"/>
        <v>0</v>
      </c>
      <c r="AN166" s="153">
        <f t="shared" si="98"/>
        <v>-1</v>
      </c>
      <c r="AO166" s="153">
        <f t="shared" si="99"/>
        <v>0</v>
      </c>
      <c r="AP166" s="153" t="b">
        <f t="shared" si="100"/>
        <v>0</v>
      </c>
      <c r="AQ166" s="153">
        <f t="shared" si="101"/>
        <v>0</v>
      </c>
      <c r="AR166" s="153" t="e">
        <f t="shared" si="102"/>
        <v>#DIV/0!</v>
      </c>
      <c r="AS166" s="153" t="e">
        <f t="shared" si="103"/>
        <v>#DIV/0!</v>
      </c>
      <c r="AT166" s="153">
        <f t="shared" si="104"/>
        <v>0</v>
      </c>
      <c r="AU166" s="16"/>
      <c r="AY166" s="65"/>
      <c r="AZ166" s="65"/>
    </row>
    <row r="167" spans="1:57" ht="15.75" x14ac:dyDescent="0.25">
      <c r="A167" s="152" t="str">
        <f>'Primary endpoint outcomes'!A167</f>
        <v>Fabre 1985</v>
      </c>
      <c r="B167" s="152" t="str">
        <f>CONCATENATE('Primary endpoint outcomes'!S167,'Primary endpoint outcomes'!T167)</f>
        <v>HAMD21</v>
      </c>
      <c r="C167" s="154">
        <f t="shared" si="77"/>
        <v>28.04</v>
      </c>
      <c r="D167" s="154">
        <f t="shared" si="78"/>
        <v>0</v>
      </c>
      <c r="E167" s="154">
        <f t="shared" si="79"/>
        <v>37</v>
      </c>
      <c r="F167" s="21" t="str">
        <f t="shared" si="80"/>
        <v>YES</v>
      </c>
      <c r="G167" s="21" t="str">
        <f t="shared" si="81"/>
        <v>NO</v>
      </c>
      <c r="H167" s="155" t="e">
        <f t="shared" si="82"/>
        <v>#NUM!</v>
      </c>
      <c r="I167" s="155" t="e">
        <f t="shared" si="83"/>
        <v>#NUM!</v>
      </c>
      <c r="J167" s="318">
        <f t="shared" si="84"/>
        <v>0</v>
      </c>
      <c r="K167" s="326">
        <f>IF(ISNUMBER('Primary endpoint outcomes'!U167)=TRUE,'Primary endpoint outcomes'!U167,(IF(ISNUMBER('Primary endpoint outcomes'!X167)=TRUE,'Primary endpoint outcomes'!X167,0)))</f>
        <v>28.88</v>
      </c>
      <c r="L167" s="326">
        <f>IF(ISNUMBER('Primary endpoint outcomes'!V167)=TRUE,'Primary endpoint outcomes'!V167,(IF(ISNUMBER('Primary endpoint outcomes'!Y167)=TRUE,'Primary endpoint outcomes'!Y167,0)))</f>
        <v>0</v>
      </c>
      <c r="M167" s="325">
        <f>IF(ISNUMBER('Primary endpoint outcomes'!W167)=TRUE,'Primary endpoint outcomes'!W167,(IF(ISNUMBER('Primary endpoint outcomes'!Z167)=TRUE,'Primary endpoint outcomes'!Z167,0)))</f>
        <v>16</v>
      </c>
      <c r="N167" s="326">
        <f>IF(ISNUMBER('Primary endpoint outcomes'!BC167)=TRUE,'Primary endpoint outcomes'!BC167,(IF(ISNUMBER('Primary endpoint outcomes'!BF167)=TRUE,'Primary endpoint outcomes'!BF167,0)))</f>
        <v>27.4</v>
      </c>
      <c r="O167" s="325">
        <f>IF(ISNUMBER('Primary endpoint outcomes'!BD167)=TRUE,'Primary endpoint outcomes'!BD167,(IF(ISNUMBER('Primary endpoint outcomes'!BG167)=TRUE,'Primary endpoint outcomes'!BG167,0)))</f>
        <v>0</v>
      </c>
      <c r="P167" s="325">
        <f>IF(ISNUMBER('Primary endpoint outcomes'!BE167)=TRUE,'Primary endpoint outcomes'!BE167,(IF(ISNUMBER('Primary endpoint outcomes'!BH167)=TRUE,'Primary endpoint outcomes'!BH167,0)))</f>
        <v>21</v>
      </c>
      <c r="Q167" s="326">
        <f>IF(ISNUMBER('Primary endpoint outcomes'!CK167)=TRUE,'Primary endpoint outcomes'!CK167,(IF(ISNUMBER('Primary endpoint outcomes'!CN167)=TRUE,'Primary endpoint outcomes'!CN167,0)))</f>
        <v>0</v>
      </c>
      <c r="R167" s="326">
        <f>IF(ISNUMBER('Primary endpoint outcomes'!CL167)=TRUE,'Primary endpoint outcomes'!CL167,(IF(ISNUMBER('Primary endpoint outcomes'!CO167)=TRUE,'Primary endpoint outcomes'!CO167,0)))</f>
        <v>0</v>
      </c>
      <c r="S167" s="325">
        <f>IF(ISNUMBER('Primary endpoint outcomes'!CM167)=TRUE,'Primary endpoint outcomes'!CM167,(IF(ISNUMBER('Primary endpoint outcomes'!CP167)=TRUE,'Primary endpoint outcomes'!CP167,0)))</f>
        <v>0</v>
      </c>
      <c r="T167" s="326">
        <f>IF(ISNUMBER('Primary endpoint outcomes'!DS167)=TRUE,'Primary endpoint outcomes'!DS167,(IF(ISNUMBER('Primary endpoint outcomes'!DV167)=TRUE,'Primary endpoint outcomes'!DV167,0)))</f>
        <v>0</v>
      </c>
      <c r="U167" s="326">
        <f>IF(ISNUMBER('Primary endpoint outcomes'!DT167)=TRUE,'Primary endpoint outcomes'!DT167,(IF(ISNUMBER('Primary endpoint outcomes'!DW167)=TRUE,'Primary endpoint outcomes'!DW167,0)))</f>
        <v>0</v>
      </c>
      <c r="V167" s="326">
        <f>IF(ISNUMBER('Primary endpoint outcomes'!DU167)=TRUE,'Primary endpoint outcomes'!DU167,(IF(ISNUMBER('Primary endpoint outcomes'!DX167)=TRUE,'Primary endpoint outcomes'!DX167,0)))</f>
        <v>0</v>
      </c>
      <c r="W167" s="326">
        <f>IF(ISNUMBER('Primary endpoint outcomes'!FA167)=TRUE,'Primary endpoint outcomes'!FA167,(IF(ISNUMBER('Primary endpoint outcomes'!FD167)=TRUE,'Primary endpoint outcomes'!FD167,0)))</f>
        <v>0</v>
      </c>
      <c r="X167" s="326">
        <f>IF(ISNUMBER('Primary endpoint outcomes'!FB167)=TRUE,'Primary endpoint outcomes'!FB167,(IF(ISNUMBER('Primary endpoint outcomes'!FE167)=TRUE,'Primary endpoint outcomes'!FE167,0)))</f>
        <v>0</v>
      </c>
      <c r="Y167" s="326">
        <f>IF(ISNUMBER('Primary endpoint outcomes'!FC167)=TRUE,'Primary endpoint outcomes'!FC167,(IF(ISNUMBER('Primary endpoint outcomes'!FF167)=TRUE,'Primary endpoint outcomes'!FF167,0)))</f>
        <v>0</v>
      </c>
      <c r="Z167" s="150"/>
      <c r="AA167" s="151">
        <f t="shared" si="85"/>
        <v>16</v>
      </c>
      <c r="AB167" s="153">
        <f t="shared" si="86"/>
        <v>15</v>
      </c>
      <c r="AC167" s="153">
        <f t="shared" si="87"/>
        <v>0</v>
      </c>
      <c r="AD167" s="151">
        <f t="shared" si="88"/>
        <v>21</v>
      </c>
      <c r="AE167" s="153">
        <f t="shared" si="89"/>
        <v>20</v>
      </c>
      <c r="AF167" s="153">
        <f t="shared" si="90"/>
        <v>0</v>
      </c>
      <c r="AG167" s="151">
        <f t="shared" si="91"/>
        <v>0</v>
      </c>
      <c r="AH167" s="153">
        <f t="shared" si="92"/>
        <v>-1</v>
      </c>
      <c r="AI167" s="153">
        <f t="shared" si="93"/>
        <v>0</v>
      </c>
      <c r="AJ167" s="151">
        <f t="shared" si="94"/>
        <v>0</v>
      </c>
      <c r="AK167" s="153">
        <f t="shared" si="95"/>
        <v>-1</v>
      </c>
      <c r="AL167" s="153">
        <f t="shared" si="96"/>
        <v>0</v>
      </c>
      <c r="AM167" s="151">
        <f t="shared" si="97"/>
        <v>0</v>
      </c>
      <c r="AN167" s="153">
        <f t="shared" si="98"/>
        <v>-1</v>
      </c>
      <c r="AO167" s="153">
        <f t="shared" si="99"/>
        <v>0</v>
      </c>
      <c r="AP167" s="153">
        <f t="shared" si="100"/>
        <v>35</v>
      </c>
      <c r="AQ167" s="153">
        <f t="shared" si="101"/>
        <v>0</v>
      </c>
      <c r="AR167" s="153">
        <f t="shared" si="102"/>
        <v>28.04</v>
      </c>
      <c r="AS167" s="153">
        <f t="shared" si="103"/>
        <v>0</v>
      </c>
      <c r="AT167" s="153">
        <f t="shared" si="104"/>
        <v>37</v>
      </c>
      <c r="AU167" s="16"/>
      <c r="AY167" s="65"/>
      <c r="AZ167" s="65"/>
    </row>
    <row r="168" spans="1:57" ht="15.75" x14ac:dyDescent="0.25">
      <c r="A168" s="152" t="str">
        <f>'Primary endpoint outcomes'!A168</f>
        <v>Fabre 1991</v>
      </c>
      <c r="B168" s="152" t="str">
        <f>CONCATENATE('Primary endpoint outcomes'!S168,'Primary endpoint outcomes'!T168)</f>
        <v>NANA</v>
      </c>
      <c r="C168" s="154" t="e">
        <f t="shared" si="77"/>
        <v>#DIV/0!</v>
      </c>
      <c r="D168" s="154" t="e">
        <f t="shared" si="78"/>
        <v>#DIV/0!</v>
      </c>
      <c r="E168" s="154">
        <f t="shared" si="79"/>
        <v>0</v>
      </c>
      <c r="F168" s="21" t="e">
        <f t="shared" si="80"/>
        <v>#DIV/0!</v>
      </c>
      <c r="G168" s="21" t="e">
        <f t="shared" si="81"/>
        <v>#DIV/0!</v>
      </c>
      <c r="H168" s="155" t="e">
        <f t="shared" si="82"/>
        <v>#N/A</v>
      </c>
      <c r="I168" s="155" t="e">
        <f t="shared" si="83"/>
        <v>#N/A</v>
      </c>
      <c r="J168" s="318">
        <f t="shared" si="84"/>
        <v>0</v>
      </c>
      <c r="K168" s="326">
        <f>IF(ISNUMBER('Primary endpoint outcomes'!U168)=TRUE,'Primary endpoint outcomes'!U168,(IF(ISNUMBER('Primary endpoint outcomes'!X168)=TRUE,'Primary endpoint outcomes'!X168,0)))</f>
        <v>0</v>
      </c>
      <c r="L168" s="326">
        <f>IF(ISNUMBER('Primary endpoint outcomes'!V168)=TRUE,'Primary endpoint outcomes'!V168,(IF(ISNUMBER('Primary endpoint outcomes'!Y168)=TRUE,'Primary endpoint outcomes'!Y168,0)))</f>
        <v>0</v>
      </c>
      <c r="M168" s="325">
        <f>IF(ISNUMBER('Primary endpoint outcomes'!W168)=TRUE,'Primary endpoint outcomes'!W168,(IF(ISNUMBER('Primary endpoint outcomes'!Z168)=TRUE,'Primary endpoint outcomes'!Z168,0)))</f>
        <v>0</v>
      </c>
      <c r="N168" s="326">
        <f>IF(ISNUMBER('Primary endpoint outcomes'!BC168)=TRUE,'Primary endpoint outcomes'!BC168,(IF(ISNUMBER('Primary endpoint outcomes'!BF168)=TRUE,'Primary endpoint outcomes'!BF168,0)))</f>
        <v>0</v>
      </c>
      <c r="O168" s="325">
        <f>IF(ISNUMBER('Primary endpoint outcomes'!BD168)=TRUE,'Primary endpoint outcomes'!BD168,(IF(ISNUMBER('Primary endpoint outcomes'!BG168)=TRUE,'Primary endpoint outcomes'!BG168,0)))</f>
        <v>0</v>
      </c>
      <c r="P168" s="325">
        <f>IF(ISNUMBER('Primary endpoint outcomes'!BE168)=TRUE,'Primary endpoint outcomes'!BE168,(IF(ISNUMBER('Primary endpoint outcomes'!BH168)=TRUE,'Primary endpoint outcomes'!BH168,0)))</f>
        <v>0</v>
      </c>
      <c r="Q168" s="326">
        <f>IF(ISNUMBER('Primary endpoint outcomes'!CK168)=TRUE,'Primary endpoint outcomes'!CK168,(IF(ISNUMBER('Primary endpoint outcomes'!CN168)=TRUE,'Primary endpoint outcomes'!CN168,0)))</f>
        <v>0</v>
      </c>
      <c r="R168" s="326">
        <f>IF(ISNUMBER('Primary endpoint outcomes'!CL168)=TRUE,'Primary endpoint outcomes'!CL168,(IF(ISNUMBER('Primary endpoint outcomes'!CO168)=TRUE,'Primary endpoint outcomes'!CO168,0)))</f>
        <v>0</v>
      </c>
      <c r="S168" s="325">
        <f>IF(ISNUMBER('Primary endpoint outcomes'!CM168)=TRUE,'Primary endpoint outcomes'!CM168,(IF(ISNUMBER('Primary endpoint outcomes'!CP168)=TRUE,'Primary endpoint outcomes'!CP168,0)))</f>
        <v>0</v>
      </c>
      <c r="T168" s="326">
        <f>IF(ISNUMBER('Primary endpoint outcomes'!DS168)=TRUE,'Primary endpoint outcomes'!DS168,(IF(ISNUMBER('Primary endpoint outcomes'!DV168)=TRUE,'Primary endpoint outcomes'!DV168,0)))</f>
        <v>0</v>
      </c>
      <c r="U168" s="326">
        <f>IF(ISNUMBER('Primary endpoint outcomes'!DT168)=TRUE,'Primary endpoint outcomes'!DT168,(IF(ISNUMBER('Primary endpoint outcomes'!DW168)=TRUE,'Primary endpoint outcomes'!DW168,0)))</f>
        <v>0</v>
      </c>
      <c r="V168" s="326">
        <f>IF(ISNUMBER('Primary endpoint outcomes'!DU168)=TRUE,'Primary endpoint outcomes'!DU168,(IF(ISNUMBER('Primary endpoint outcomes'!DX168)=TRUE,'Primary endpoint outcomes'!DX168,0)))</f>
        <v>0</v>
      </c>
      <c r="W168" s="326">
        <f>IF(ISNUMBER('Primary endpoint outcomes'!FA168)=TRUE,'Primary endpoint outcomes'!FA168,(IF(ISNUMBER('Primary endpoint outcomes'!FD168)=TRUE,'Primary endpoint outcomes'!FD168,0)))</f>
        <v>0</v>
      </c>
      <c r="X168" s="326">
        <f>IF(ISNUMBER('Primary endpoint outcomes'!FB168)=TRUE,'Primary endpoint outcomes'!FB168,(IF(ISNUMBER('Primary endpoint outcomes'!FE168)=TRUE,'Primary endpoint outcomes'!FE168,0)))</f>
        <v>0</v>
      </c>
      <c r="Y168" s="326">
        <f>IF(ISNUMBER('Primary endpoint outcomes'!FC168)=TRUE,'Primary endpoint outcomes'!FC168,(IF(ISNUMBER('Primary endpoint outcomes'!FF168)=TRUE,'Primary endpoint outcomes'!FF168,0)))</f>
        <v>0</v>
      </c>
      <c r="Z168" s="150"/>
      <c r="AA168" s="151">
        <f t="shared" si="85"/>
        <v>0</v>
      </c>
      <c r="AB168" s="153">
        <f t="shared" si="86"/>
        <v>-1</v>
      </c>
      <c r="AC168" s="153">
        <f t="shared" si="87"/>
        <v>0</v>
      </c>
      <c r="AD168" s="151">
        <f t="shared" si="88"/>
        <v>0</v>
      </c>
      <c r="AE168" s="153">
        <f t="shared" si="89"/>
        <v>-1</v>
      </c>
      <c r="AF168" s="153">
        <f t="shared" si="90"/>
        <v>0</v>
      </c>
      <c r="AG168" s="151">
        <f t="shared" si="91"/>
        <v>0</v>
      </c>
      <c r="AH168" s="153">
        <f t="shared" si="92"/>
        <v>-1</v>
      </c>
      <c r="AI168" s="153">
        <f t="shared" si="93"/>
        <v>0</v>
      </c>
      <c r="AJ168" s="151">
        <f t="shared" si="94"/>
        <v>0</v>
      </c>
      <c r="AK168" s="153">
        <f t="shared" si="95"/>
        <v>-1</v>
      </c>
      <c r="AL168" s="153">
        <f t="shared" si="96"/>
        <v>0</v>
      </c>
      <c r="AM168" s="151">
        <f t="shared" si="97"/>
        <v>0</v>
      </c>
      <c r="AN168" s="153">
        <f t="shared" si="98"/>
        <v>-1</v>
      </c>
      <c r="AO168" s="153">
        <f t="shared" si="99"/>
        <v>0</v>
      </c>
      <c r="AP168" s="153" t="b">
        <f t="shared" si="100"/>
        <v>0</v>
      </c>
      <c r="AQ168" s="153">
        <f t="shared" si="101"/>
        <v>0</v>
      </c>
      <c r="AR168" s="153" t="e">
        <f t="shared" si="102"/>
        <v>#DIV/0!</v>
      </c>
      <c r="AS168" s="153" t="e">
        <f t="shared" si="103"/>
        <v>#DIV/0!</v>
      </c>
      <c r="AT168" s="153">
        <f t="shared" si="104"/>
        <v>0</v>
      </c>
      <c r="AU168" s="16"/>
      <c r="AY168" s="65"/>
      <c r="AZ168" s="65"/>
    </row>
    <row r="169" spans="1:57" ht="15.75" x14ac:dyDescent="0.25">
      <c r="A169" s="152" t="str">
        <f>'Primary endpoint outcomes'!A169</f>
        <v>Fabre 1992</v>
      </c>
      <c r="B169" s="152" t="str">
        <f>CONCATENATE('Primary endpoint outcomes'!S169,'Primary endpoint outcomes'!T169)</f>
        <v>HAMD21</v>
      </c>
      <c r="C169" s="154">
        <f t="shared" si="77"/>
        <v>28.774774774774773</v>
      </c>
      <c r="D169" s="154">
        <f t="shared" si="78"/>
        <v>3.9532435112524071</v>
      </c>
      <c r="E169" s="154">
        <f t="shared" si="79"/>
        <v>111</v>
      </c>
      <c r="F169" s="21" t="str">
        <f t="shared" si="80"/>
        <v>YES</v>
      </c>
      <c r="G169" s="21" t="str">
        <f t="shared" si="81"/>
        <v>NO</v>
      </c>
      <c r="H169" s="155">
        <f t="shared" si="82"/>
        <v>0.99938421664043897</v>
      </c>
      <c r="I169" s="155">
        <f t="shared" si="83"/>
        <v>6.1578335956102848E-4</v>
      </c>
      <c r="J169" s="318">
        <f t="shared" si="84"/>
        <v>1</v>
      </c>
      <c r="K169" s="326">
        <f>IF(ISNUMBER('Primary endpoint outcomes'!U169)=TRUE,'Primary endpoint outcomes'!U169,(IF(ISNUMBER('Primary endpoint outcomes'!X169)=TRUE,'Primary endpoint outcomes'!X169,0)))</f>
        <v>29.7</v>
      </c>
      <c r="L169" s="326">
        <f>IF(ISNUMBER('Primary endpoint outcomes'!V169)=TRUE,'Primary endpoint outcomes'!V169,(IF(ISNUMBER('Primary endpoint outcomes'!Y169)=TRUE,'Primary endpoint outcomes'!Y169,0)))</f>
        <v>3.95</v>
      </c>
      <c r="M169" s="325">
        <f>IF(ISNUMBER('Primary endpoint outcomes'!W169)=TRUE,'Primary endpoint outcomes'!W169,(IF(ISNUMBER('Primary endpoint outcomes'!Z169)=TRUE,'Primary endpoint outcomes'!Z169,0)))</f>
        <v>38</v>
      </c>
      <c r="N169" s="326">
        <f>IF(ISNUMBER('Primary endpoint outcomes'!BC169)=TRUE,'Primary endpoint outcomes'!BC169,(IF(ISNUMBER('Primary endpoint outcomes'!BF169)=TRUE,'Primary endpoint outcomes'!BF169,0)))</f>
        <v>27.8</v>
      </c>
      <c r="O169" s="325">
        <f>IF(ISNUMBER('Primary endpoint outcomes'!BD169)=TRUE,'Primary endpoint outcomes'!BD169,(IF(ISNUMBER('Primary endpoint outcomes'!BG169)=TRUE,'Primary endpoint outcomes'!BG169,0)))</f>
        <v>3.95</v>
      </c>
      <c r="P169" s="325">
        <f>IF(ISNUMBER('Primary endpoint outcomes'!BE169)=TRUE,'Primary endpoint outcomes'!BE169,(IF(ISNUMBER('Primary endpoint outcomes'!BH169)=TRUE,'Primary endpoint outcomes'!BH169,0)))</f>
        <v>37</v>
      </c>
      <c r="Q169" s="326">
        <f>IF(ISNUMBER('Primary endpoint outcomes'!CK169)=TRUE,'Primary endpoint outcomes'!CK169,(IF(ISNUMBER('Primary endpoint outcomes'!CN169)=TRUE,'Primary endpoint outcomes'!CN169,0)))</f>
        <v>28.8</v>
      </c>
      <c r="R169" s="326">
        <f>IF(ISNUMBER('Primary endpoint outcomes'!CL169)=TRUE,'Primary endpoint outcomes'!CL169,(IF(ISNUMBER('Primary endpoint outcomes'!CO169)=TRUE,'Primary endpoint outcomes'!CO169,0)))</f>
        <v>3.96</v>
      </c>
      <c r="S169" s="325">
        <f>IF(ISNUMBER('Primary endpoint outcomes'!CM169)=TRUE,'Primary endpoint outcomes'!CM169,(IF(ISNUMBER('Primary endpoint outcomes'!CP169)=TRUE,'Primary endpoint outcomes'!CP169,0)))</f>
        <v>36</v>
      </c>
      <c r="T169" s="326">
        <f>IF(ISNUMBER('Primary endpoint outcomes'!DS169)=TRUE,'Primary endpoint outcomes'!DS169,(IF(ISNUMBER('Primary endpoint outcomes'!DV169)=TRUE,'Primary endpoint outcomes'!DV169,0)))</f>
        <v>0</v>
      </c>
      <c r="U169" s="326">
        <f>IF(ISNUMBER('Primary endpoint outcomes'!DT169)=TRUE,'Primary endpoint outcomes'!DT169,(IF(ISNUMBER('Primary endpoint outcomes'!DW169)=TRUE,'Primary endpoint outcomes'!DW169,0)))</f>
        <v>0</v>
      </c>
      <c r="V169" s="326">
        <f>IF(ISNUMBER('Primary endpoint outcomes'!DU169)=TRUE,'Primary endpoint outcomes'!DU169,(IF(ISNUMBER('Primary endpoint outcomes'!DX169)=TRUE,'Primary endpoint outcomes'!DX169,0)))</f>
        <v>0</v>
      </c>
      <c r="W169" s="326">
        <f>IF(ISNUMBER('Primary endpoint outcomes'!FA169)=TRUE,'Primary endpoint outcomes'!FA169,(IF(ISNUMBER('Primary endpoint outcomes'!FD169)=TRUE,'Primary endpoint outcomes'!FD169,0)))</f>
        <v>0</v>
      </c>
      <c r="X169" s="326">
        <f>IF(ISNUMBER('Primary endpoint outcomes'!FB169)=TRUE,'Primary endpoint outcomes'!FB169,(IF(ISNUMBER('Primary endpoint outcomes'!FE169)=TRUE,'Primary endpoint outcomes'!FE169,0)))</f>
        <v>0</v>
      </c>
      <c r="Y169" s="326">
        <f>IF(ISNUMBER('Primary endpoint outcomes'!FC169)=TRUE,'Primary endpoint outcomes'!FC169,(IF(ISNUMBER('Primary endpoint outcomes'!FF169)=TRUE,'Primary endpoint outcomes'!FF169,0)))</f>
        <v>0</v>
      </c>
      <c r="Z169" s="150"/>
      <c r="AA169" s="151">
        <f t="shared" si="85"/>
        <v>38</v>
      </c>
      <c r="AB169" s="153">
        <f t="shared" si="86"/>
        <v>37</v>
      </c>
      <c r="AC169" s="153">
        <f t="shared" si="87"/>
        <v>577.29250000000002</v>
      </c>
      <c r="AD169" s="151">
        <f t="shared" si="88"/>
        <v>37</v>
      </c>
      <c r="AE169" s="153">
        <f t="shared" si="89"/>
        <v>36</v>
      </c>
      <c r="AF169" s="153">
        <f t="shared" si="90"/>
        <v>561.69000000000005</v>
      </c>
      <c r="AG169" s="151">
        <f t="shared" si="91"/>
        <v>36</v>
      </c>
      <c r="AH169" s="153">
        <f t="shared" si="92"/>
        <v>35</v>
      </c>
      <c r="AI169" s="153">
        <f t="shared" si="93"/>
        <v>548.85599999999999</v>
      </c>
      <c r="AJ169" s="151">
        <f t="shared" si="94"/>
        <v>0</v>
      </c>
      <c r="AK169" s="153">
        <f t="shared" si="95"/>
        <v>-1</v>
      </c>
      <c r="AL169" s="153">
        <f t="shared" si="96"/>
        <v>0</v>
      </c>
      <c r="AM169" s="151">
        <f t="shared" si="97"/>
        <v>0</v>
      </c>
      <c r="AN169" s="153">
        <f t="shared" si="98"/>
        <v>-1</v>
      </c>
      <c r="AO169" s="153">
        <f t="shared" si="99"/>
        <v>0</v>
      </c>
      <c r="AP169" s="153">
        <f t="shared" si="100"/>
        <v>108</v>
      </c>
      <c r="AQ169" s="153">
        <f t="shared" si="101"/>
        <v>1687.8385000000001</v>
      </c>
      <c r="AR169" s="153">
        <f t="shared" si="102"/>
        <v>28.774774774774773</v>
      </c>
      <c r="AS169" s="153">
        <f t="shared" si="103"/>
        <v>3.9532435112524071</v>
      </c>
      <c r="AT169" s="153">
        <f t="shared" si="104"/>
        <v>111</v>
      </c>
      <c r="AU169" s="16"/>
      <c r="AY169" s="65"/>
      <c r="AZ169" s="65"/>
    </row>
    <row r="170" spans="1:57" ht="15.75" x14ac:dyDescent="0.25">
      <c r="A170" s="152" t="str">
        <f>'Primary endpoint outcomes'!A170</f>
        <v>Fabre 1995a</v>
      </c>
      <c r="B170" s="152" t="str">
        <f>CONCATENATE('Primary endpoint outcomes'!S170,'Primary endpoint outcomes'!T170)</f>
        <v>HAMD17</v>
      </c>
      <c r="C170" s="154">
        <f t="shared" si="77"/>
        <v>25.162247838616711</v>
      </c>
      <c r="D170" s="154">
        <f t="shared" si="78"/>
        <v>3.0243376259607242</v>
      </c>
      <c r="E170" s="154">
        <f t="shared" si="79"/>
        <v>347</v>
      </c>
      <c r="F170" s="21" t="str">
        <f t="shared" si="80"/>
        <v>YES</v>
      </c>
      <c r="G170" s="21" t="str">
        <f t="shared" si="81"/>
        <v>NO</v>
      </c>
      <c r="H170" s="155">
        <f t="shared" si="82"/>
        <v>0.99877522827389997</v>
      </c>
      <c r="I170" s="155">
        <f t="shared" si="83"/>
        <v>1.2247717261000268E-3</v>
      </c>
      <c r="J170" s="318">
        <f t="shared" si="84"/>
        <v>1</v>
      </c>
      <c r="K170" s="326">
        <f>IF(ISNUMBER('Primary endpoint outcomes'!U170)=TRUE,'Primary endpoint outcomes'!U170,(IF(ISNUMBER('Primary endpoint outcomes'!X170)=TRUE,'Primary endpoint outcomes'!X170,0)))</f>
        <v>24.8</v>
      </c>
      <c r="L170" s="326">
        <f>IF(ISNUMBER('Primary endpoint outcomes'!V170)=TRUE,'Primary endpoint outcomes'!V170,(IF(ISNUMBER('Primary endpoint outcomes'!Y170)=TRUE,'Primary endpoint outcomes'!Y170,0)))</f>
        <v>3</v>
      </c>
      <c r="M170" s="325">
        <f>IF(ISNUMBER('Primary endpoint outcomes'!W170)=TRUE,'Primary endpoint outcomes'!W170,(IF(ISNUMBER('Primary endpoint outcomes'!Z170)=TRUE,'Primary endpoint outcomes'!Z170,0)))</f>
        <v>90</v>
      </c>
      <c r="N170" s="326">
        <f>IF(ISNUMBER('Primary endpoint outcomes'!BC170)=TRUE,'Primary endpoint outcomes'!BC170,(IF(ISNUMBER('Primary endpoint outcomes'!BF170)=TRUE,'Primary endpoint outcomes'!BF170,0)))</f>
        <v>24.9</v>
      </c>
      <c r="O170" s="325">
        <f>IF(ISNUMBER('Primary endpoint outcomes'!BD170)=TRUE,'Primary endpoint outcomes'!BD170,(IF(ISNUMBER('Primary endpoint outcomes'!BG170)=TRUE,'Primary endpoint outcomes'!BG170,0)))</f>
        <v>3</v>
      </c>
      <c r="P170" s="325">
        <f>IF(ISNUMBER('Primary endpoint outcomes'!BE170)=TRUE,'Primary endpoint outcomes'!BE170,(IF(ISNUMBER('Primary endpoint outcomes'!BH170)=TRUE,'Primary endpoint outcomes'!BH170,0)))</f>
        <v>89</v>
      </c>
      <c r="Q170" s="326">
        <f>IF(ISNUMBER('Primary endpoint outcomes'!CK170)=TRUE,'Primary endpoint outcomes'!CK170,(IF(ISNUMBER('Primary endpoint outcomes'!CN170)=TRUE,'Primary endpoint outcomes'!CN170,0)))</f>
        <v>25.7</v>
      </c>
      <c r="R170" s="326">
        <f>IF(ISNUMBER('Primary endpoint outcomes'!CL170)=TRUE,'Primary endpoint outcomes'!CL170,(IF(ISNUMBER('Primary endpoint outcomes'!CO170)=TRUE,'Primary endpoint outcomes'!CO170,0)))</f>
        <v>3.2</v>
      </c>
      <c r="S170" s="325">
        <f>IF(ISNUMBER('Primary endpoint outcomes'!CM170)=TRUE,'Primary endpoint outcomes'!CM170,(IF(ISNUMBER('Primary endpoint outcomes'!CP170)=TRUE,'Primary endpoint outcomes'!CP170,0)))</f>
        <v>82</v>
      </c>
      <c r="T170" s="326">
        <f>IF(ISNUMBER('Primary endpoint outcomes'!DS170)=TRUE,'Primary endpoint outcomes'!DS170,(IF(ISNUMBER('Primary endpoint outcomes'!DV170)=TRUE,'Primary endpoint outcomes'!DV170,0)))</f>
        <v>25.3</v>
      </c>
      <c r="U170" s="326">
        <f>IF(ISNUMBER('Primary endpoint outcomes'!DT170)=TRUE,'Primary endpoint outcomes'!DT170,(IF(ISNUMBER('Primary endpoint outcomes'!DW170)=TRUE,'Primary endpoint outcomes'!DW170,0)))</f>
        <v>2.9</v>
      </c>
      <c r="V170" s="326">
        <f>IF(ISNUMBER('Primary endpoint outcomes'!DU170)=TRUE,'Primary endpoint outcomes'!DU170,(IF(ISNUMBER('Primary endpoint outcomes'!DX170)=TRUE,'Primary endpoint outcomes'!DX170,0)))</f>
        <v>86</v>
      </c>
      <c r="W170" s="326">
        <f>IF(ISNUMBER('Primary endpoint outcomes'!FA170)=TRUE,'Primary endpoint outcomes'!FA170,(IF(ISNUMBER('Primary endpoint outcomes'!FD170)=TRUE,'Primary endpoint outcomes'!FD170,0)))</f>
        <v>0</v>
      </c>
      <c r="X170" s="326">
        <f>IF(ISNUMBER('Primary endpoint outcomes'!FB170)=TRUE,'Primary endpoint outcomes'!FB170,(IF(ISNUMBER('Primary endpoint outcomes'!FE170)=TRUE,'Primary endpoint outcomes'!FE170,0)))</f>
        <v>0</v>
      </c>
      <c r="Y170" s="326">
        <f>IF(ISNUMBER('Primary endpoint outcomes'!FC170)=TRUE,'Primary endpoint outcomes'!FC170,(IF(ISNUMBER('Primary endpoint outcomes'!FF170)=TRUE,'Primary endpoint outcomes'!FF170,0)))</f>
        <v>0</v>
      </c>
      <c r="Z170" s="150"/>
      <c r="AA170" s="151">
        <f t="shared" si="85"/>
        <v>90</v>
      </c>
      <c r="AB170" s="153">
        <f t="shared" si="86"/>
        <v>89</v>
      </c>
      <c r="AC170" s="153">
        <f t="shared" si="87"/>
        <v>801</v>
      </c>
      <c r="AD170" s="151">
        <f t="shared" si="88"/>
        <v>89</v>
      </c>
      <c r="AE170" s="153">
        <f t="shared" si="89"/>
        <v>88</v>
      </c>
      <c r="AF170" s="153">
        <f t="shared" si="90"/>
        <v>792</v>
      </c>
      <c r="AG170" s="151">
        <f t="shared" si="91"/>
        <v>82</v>
      </c>
      <c r="AH170" s="153">
        <f t="shared" si="92"/>
        <v>81</v>
      </c>
      <c r="AI170" s="153">
        <f t="shared" si="93"/>
        <v>829.44000000000017</v>
      </c>
      <c r="AJ170" s="151">
        <f t="shared" si="94"/>
        <v>86</v>
      </c>
      <c r="AK170" s="153">
        <f t="shared" si="95"/>
        <v>85</v>
      </c>
      <c r="AL170" s="153">
        <f t="shared" si="96"/>
        <v>714.85</v>
      </c>
      <c r="AM170" s="151">
        <f t="shared" si="97"/>
        <v>0</v>
      </c>
      <c r="AN170" s="153">
        <f t="shared" si="98"/>
        <v>-1</v>
      </c>
      <c r="AO170" s="153">
        <f t="shared" si="99"/>
        <v>0</v>
      </c>
      <c r="AP170" s="153">
        <f t="shared" si="100"/>
        <v>343</v>
      </c>
      <c r="AQ170" s="153">
        <f t="shared" si="101"/>
        <v>3137.29</v>
      </c>
      <c r="AR170" s="153">
        <f t="shared" si="102"/>
        <v>25.162247838616711</v>
      </c>
      <c r="AS170" s="153">
        <f t="shared" si="103"/>
        <v>3.0243376259607242</v>
      </c>
      <c r="AT170" s="153">
        <f t="shared" si="104"/>
        <v>347</v>
      </c>
      <c r="AU170" s="16"/>
      <c r="AY170" s="65"/>
      <c r="AZ170" s="65"/>
    </row>
    <row r="171" spans="1:57" ht="15.75" x14ac:dyDescent="0.25">
      <c r="A171" s="152" t="str">
        <f>'Primary endpoint outcomes'!A171</f>
        <v>Fagiolini 2020</v>
      </c>
      <c r="B171" s="152" t="str">
        <f>CONCATENATE('Primary endpoint outcomes'!S171,'Primary endpoint outcomes'!T171)</f>
        <v>HAMD17</v>
      </c>
      <c r="C171" s="154">
        <f t="shared" si="77"/>
        <v>23.74794952681388</v>
      </c>
      <c r="D171" s="154">
        <f t="shared" si="78"/>
        <v>3.6733227465062201</v>
      </c>
      <c r="E171" s="154">
        <f t="shared" si="79"/>
        <v>317</v>
      </c>
      <c r="F171" s="21" t="str">
        <f t="shared" si="80"/>
        <v>YES</v>
      </c>
      <c r="G171" s="21" t="str">
        <f t="shared" si="81"/>
        <v>NO</v>
      </c>
      <c r="H171" s="155">
        <f t="shared" si="82"/>
        <v>0.98253841988023272</v>
      </c>
      <c r="I171" s="155">
        <f t="shared" si="83"/>
        <v>1.7461580119767284E-2</v>
      </c>
      <c r="J171" s="318">
        <f t="shared" si="84"/>
        <v>1</v>
      </c>
      <c r="K171" s="326">
        <f>IF(ISNUMBER('Primary endpoint outcomes'!U171)=TRUE,'Primary endpoint outcomes'!U171,(IF(ISNUMBER('Primary endpoint outcomes'!X171)=TRUE,'Primary endpoint outcomes'!X171,0)))</f>
        <v>23.7</v>
      </c>
      <c r="L171" s="326">
        <f>IF(ISNUMBER('Primary endpoint outcomes'!V171)=TRUE,'Primary endpoint outcomes'!V171,(IF(ISNUMBER('Primary endpoint outcomes'!Y171)=TRUE,'Primary endpoint outcomes'!Y171,0)))</f>
        <v>3.42</v>
      </c>
      <c r="M171" s="325">
        <f>IF(ISNUMBER('Primary endpoint outcomes'!W171)=TRUE,'Primary endpoint outcomes'!W171,(IF(ISNUMBER('Primary endpoint outcomes'!Z171)=TRUE,'Primary endpoint outcomes'!Z171,0)))</f>
        <v>165</v>
      </c>
      <c r="N171" s="326">
        <f>IF(ISNUMBER('Primary endpoint outcomes'!BC171)=TRUE,'Primary endpoint outcomes'!BC171,(IF(ISNUMBER('Primary endpoint outcomes'!BF171)=TRUE,'Primary endpoint outcomes'!BF171,0)))</f>
        <v>23.8</v>
      </c>
      <c r="O171" s="325">
        <f>IF(ISNUMBER('Primary endpoint outcomes'!BD171)=TRUE,'Primary endpoint outcomes'!BD171,(IF(ISNUMBER('Primary endpoint outcomes'!BG171)=TRUE,'Primary endpoint outcomes'!BG171,0)))</f>
        <v>3.93</v>
      </c>
      <c r="P171" s="325">
        <f>IF(ISNUMBER('Primary endpoint outcomes'!BE171)=TRUE,'Primary endpoint outcomes'!BE171,(IF(ISNUMBER('Primary endpoint outcomes'!BH171)=TRUE,'Primary endpoint outcomes'!BH171,0)))</f>
        <v>152</v>
      </c>
      <c r="Q171" s="326">
        <f>IF(ISNUMBER('Primary endpoint outcomes'!CK171)=TRUE,'Primary endpoint outcomes'!CK171,(IF(ISNUMBER('Primary endpoint outcomes'!CN171)=TRUE,'Primary endpoint outcomes'!CN171,0)))</f>
        <v>0</v>
      </c>
      <c r="R171" s="326">
        <f>IF(ISNUMBER('Primary endpoint outcomes'!CL171)=TRUE,'Primary endpoint outcomes'!CL171,(IF(ISNUMBER('Primary endpoint outcomes'!CO171)=TRUE,'Primary endpoint outcomes'!CO171,0)))</f>
        <v>0</v>
      </c>
      <c r="S171" s="325">
        <f>IF(ISNUMBER('Primary endpoint outcomes'!CM171)=TRUE,'Primary endpoint outcomes'!CM171,(IF(ISNUMBER('Primary endpoint outcomes'!CP171)=TRUE,'Primary endpoint outcomes'!CP171,0)))</f>
        <v>0</v>
      </c>
      <c r="T171" s="326">
        <f>IF(ISNUMBER('Primary endpoint outcomes'!DS171)=TRUE,'Primary endpoint outcomes'!DS171,(IF(ISNUMBER('Primary endpoint outcomes'!DV171)=TRUE,'Primary endpoint outcomes'!DV171,0)))</f>
        <v>0</v>
      </c>
      <c r="U171" s="326">
        <f>IF(ISNUMBER('Primary endpoint outcomes'!DT171)=TRUE,'Primary endpoint outcomes'!DT171,(IF(ISNUMBER('Primary endpoint outcomes'!DW171)=TRUE,'Primary endpoint outcomes'!DW171,0)))</f>
        <v>0</v>
      </c>
      <c r="V171" s="326">
        <f>IF(ISNUMBER('Primary endpoint outcomes'!DU171)=TRUE,'Primary endpoint outcomes'!DU171,(IF(ISNUMBER('Primary endpoint outcomes'!DX171)=TRUE,'Primary endpoint outcomes'!DX171,0)))</f>
        <v>0</v>
      </c>
      <c r="W171" s="326">
        <f>IF(ISNUMBER('Primary endpoint outcomes'!FA171)=TRUE,'Primary endpoint outcomes'!FA171,(IF(ISNUMBER('Primary endpoint outcomes'!FD171)=TRUE,'Primary endpoint outcomes'!FD171,0)))</f>
        <v>0</v>
      </c>
      <c r="X171" s="326">
        <f>IF(ISNUMBER('Primary endpoint outcomes'!FB171)=TRUE,'Primary endpoint outcomes'!FB171,(IF(ISNUMBER('Primary endpoint outcomes'!FE171)=TRUE,'Primary endpoint outcomes'!FE171,0)))</f>
        <v>0</v>
      </c>
      <c r="Y171" s="326">
        <f>IF(ISNUMBER('Primary endpoint outcomes'!FC171)=TRUE,'Primary endpoint outcomes'!FC171,(IF(ISNUMBER('Primary endpoint outcomes'!FF171)=TRUE,'Primary endpoint outcomes'!FF171,0)))</f>
        <v>0</v>
      </c>
      <c r="Z171" s="150"/>
      <c r="AA171" s="151">
        <f t="shared" si="85"/>
        <v>165</v>
      </c>
      <c r="AB171" s="153">
        <f t="shared" si="86"/>
        <v>164</v>
      </c>
      <c r="AC171" s="153">
        <f t="shared" si="87"/>
        <v>1918.2095999999999</v>
      </c>
      <c r="AD171" s="151">
        <f t="shared" si="88"/>
        <v>152</v>
      </c>
      <c r="AE171" s="153">
        <f t="shared" si="89"/>
        <v>151</v>
      </c>
      <c r="AF171" s="153">
        <f t="shared" si="90"/>
        <v>2332.1799000000001</v>
      </c>
      <c r="AG171" s="151">
        <f t="shared" si="91"/>
        <v>0</v>
      </c>
      <c r="AH171" s="153">
        <f t="shared" si="92"/>
        <v>-1</v>
      </c>
      <c r="AI171" s="153">
        <f t="shared" si="93"/>
        <v>0</v>
      </c>
      <c r="AJ171" s="151">
        <f t="shared" si="94"/>
        <v>0</v>
      </c>
      <c r="AK171" s="153">
        <f t="shared" si="95"/>
        <v>-1</v>
      </c>
      <c r="AL171" s="153">
        <f t="shared" si="96"/>
        <v>0</v>
      </c>
      <c r="AM171" s="151">
        <f t="shared" si="97"/>
        <v>0</v>
      </c>
      <c r="AN171" s="153">
        <f t="shared" si="98"/>
        <v>-1</v>
      </c>
      <c r="AO171" s="153">
        <f t="shared" si="99"/>
        <v>0</v>
      </c>
      <c r="AP171" s="153">
        <f t="shared" si="100"/>
        <v>315</v>
      </c>
      <c r="AQ171" s="153">
        <f t="shared" si="101"/>
        <v>4250.3895000000002</v>
      </c>
      <c r="AR171" s="153">
        <f t="shared" si="102"/>
        <v>23.74794952681388</v>
      </c>
      <c r="AS171" s="153">
        <f t="shared" si="103"/>
        <v>3.6733227465062201</v>
      </c>
      <c r="AT171" s="153">
        <f t="shared" si="104"/>
        <v>317</v>
      </c>
      <c r="AU171" s="16"/>
      <c r="AY171" s="65"/>
      <c r="AZ171" s="65"/>
    </row>
    <row r="172" spans="1:57" ht="15.75" x14ac:dyDescent="0.25">
      <c r="A172" s="152" t="str">
        <f>'Primary endpoint outcomes'!A172</f>
        <v>Farabaugh 2015</v>
      </c>
      <c r="B172" s="152" t="str">
        <f>CONCATENATE('Primary endpoint outcomes'!S172,'Primary endpoint outcomes'!T172)</f>
        <v>HAMD17</v>
      </c>
      <c r="C172" s="154">
        <f t="shared" si="77"/>
        <v>18.692307692307693</v>
      </c>
      <c r="D172" s="154">
        <f t="shared" si="78"/>
        <v>4.7736490235458238</v>
      </c>
      <c r="E172" s="154">
        <f t="shared" si="79"/>
        <v>26</v>
      </c>
      <c r="F172" s="21" t="str">
        <f t="shared" si="80"/>
        <v>YES</v>
      </c>
      <c r="G172" s="21" t="str">
        <f t="shared" si="81"/>
        <v>NO</v>
      </c>
      <c r="H172" s="155">
        <f t="shared" si="82"/>
        <v>0.71362076998919355</v>
      </c>
      <c r="I172" s="155">
        <f t="shared" si="83"/>
        <v>0.28637923001080645</v>
      </c>
      <c r="J172" s="318">
        <f t="shared" si="84"/>
        <v>1</v>
      </c>
      <c r="K172" s="326">
        <f>IF(ISNUMBER('Primary endpoint outcomes'!U172)=TRUE,'Primary endpoint outcomes'!U172,(IF(ISNUMBER('Primary endpoint outcomes'!X172)=TRUE,'Primary endpoint outcomes'!X172,0)))</f>
        <v>19.2</v>
      </c>
      <c r="L172" s="326">
        <f>IF(ISNUMBER('Primary endpoint outcomes'!V172)=TRUE,'Primary endpoint outcomes'!V172,(IF(ISNUMBER('Primary endpoint outcomes'!Y172)=TRUE,'Primary endpoint outcomes'!Y172,0)))</f>
        <v>4.51</v>
      </c>
      <c r="M172" s="325">
        <f>IF(ISNUMBER('Primary endpoint outcomes'!W172)=TRUE,'Primary endpoint outcomes'!W172,(IF(ISNUMBER('Primary endpoint outcomes'!Z172)=TRUE,'Primary endpoint outcomes'!Z172,0)))</f>
        <v>15</v>
      </c>
      <c r="N172" s="326">
        <f>IF(ISNUMBER('Primary endpoint outcomes'!BC172)=TRUE,'Primary endpoint outcomes'!BC172,(IF(ISNUMBER('Primary endpoint outcomes'!BF172)=TRUE,'Primary endpoint outcomes'!BF172,0)))</f>
        <v>18</v>
      </c>
      <c r="O172" s="325">
        <f>IF(ISNUMBER('Primary endpoint outcomes'!BD172)=TRUE,'Primary endpoint outcomes'!BD172,(IF(ISNUMBER('Primary endpoint outcomes'!BG172)=TRUE,'Primary endpoint outcomes'!BG172,0)))</f>
        <v>5.12</v>
      </c>
      <c r="P172" s="325">
        <f>IF(ISNUMBER('Primary endpoint outcomes'!BE172)=TRUE,'Primary endpoint outcomes'!BE172,(IF(ISNUMBER('Primary endpoint outcomes'!BH172)=TRUE,'Primary endpoint outcomes'!BH172,0)))</f>
        <v>11</v>
      </c>
      <c r="Q172" s="326">
        <f>IF(ISNUMBER('Primary endpoint outcomes'!CK172)=TRUE,'Primary endpoint outcomes'!CK172,(IF(ISNUMBER('Primary endpoint outcomes'!CN172)=TRUE,'Primary endpoint outcomes'!CN172,0)))</f>
        <v>0</v>
      </c>
      <c r="R172" s="326">
        <f>IF(ISNUMBER('Primary endpoint outcomes'!CL172)=TRUE,'Primary endpoint outcomes'!CL172,(IF(ISNUMBER('Primary endpoint outcomes'!CO172)=TRUE,'Primary endpoint outcomes'!CO172,0)))</f>
        <v>0</v>
      </c>
      <c r="S172" s="325">
        <f>IF(ISNUMBER('Primary endpoint outcomes'!CM172)=TRUE,'Primary endpoint outcomes'!CM172,(IF(ISNUMBER('Primary endpoint outcomes'!CP172)=TRUE,'Primary endpoint outcomes'!CP172,0)))</f>
        <v>0</v>
      </c>
      <c r="T172" s="326">
        <f>IF(ISNUMBER('Primary endpoint outcomes'!DS172)=TRUE,'Primary endpoint outcomes'!DS172,(IF(ISNUMBER('Primary endpoint outcomes'!DV172)=TRUE,'Primary endpoint outcomes'!DV172,0)))</f>
        <v>0</v>
      </c>
      <c r="U172" s="326">
        <f>IF(ISNUMBER('Primary endpoint outcomes'!DT172)=TRUE,'Primary endpoint outcomes'!DT172,(IF(ISNUMBER('Primary endpoint outcomes'!DW172)=TRUE,'Primary endpoint outcomes'!DW172,0)))</f>
        <v>0</v>
      </c>
      <c r="V172" s="326">
        <f>IF(ISNUMBER('Primary endpoint outcomes'!DU172)=TRUE,'Primary endpoint outcomes'!DU172,(IF(ISNUMBER('Primary endpoint outcomes'!DX172)=TRUE,'Primary endpoint outcomes'!DX172,0)))</f>
        <v>0</v>
      </c>
      <c r="W172" s="326">
        <f>IF(ISNUMBER('Primary endpoint outcomes'!FA172)=TRUE,'Primary endpoint outcomes'!FA172,(IF(ISNUMBER('Primary endpoint outcomes'!FD172)=TRUE,'Primary endpoint outcomes'!FD172,0)))</f>
        <v>0</v>
      </c>
      <c r="X172" s="326">
        <f>IF(ISNUMBER('Primary endpoint outcomes'!FB172)=TRUE,'Primary endpoint outcomes'!FB172,(IF(ISNUMBER('Primary endpoint outcomes'!FE172)=TRUE,'Primary endpoint outcomes'!FE172,0)))</f>
        <v>0</v>
      </c>
      <c r="Y172" s="326">
        <f>IF(ISNUMBER('Primary endpoint outcomes'!FC172)=TRUE,'Primary endpoint outcomes'!FC172,(IF(ISNUMBER('Primary endpoint outcomes'!FF172)=TRUE,'Primary endpoint outcomes'!FF172,0)))</f>
        <v>0</v>
      </c>
      <c r="Z172" s="150"/>
      <c r="AA172" s="151">
        <f t="shared" si="85"/>
        <v>15</v>
      </c>
      <c r="AB172" s="153">
        <f t="shared" si="86"/>
        <v>14</v>
      </c>
      <c r="AC172" s="153">
        <f t="shared" si="87"/>
        <v>284.76139999999998</v>
      </c>
      <c r="AD172" s="151">
        <f t="shared" si="88"/>
        <v>11</v>
      </c>
      <c r="AE172" s="153">
        <f t="shared" si="89"/>
        <v>10</v>
      </c>
      <c r="AF172" s="153">
        <f t="shared" si="90"/>
        <v>262.14400000000001</v>
      </c>
      <c r="AG172" s="151">
        <f t="shared" si="91"/>
        <v>0</v>
      </c>
      <c r="AH172" s="153">
        <f t="shared" si="92"/>
        <v>-1</v>
      </c>
      <c r="AI172" s="153">
        <f t="shared" si="93"/>
        <v>0</v>
      </c>
      <c r="AJ172" s="151">
        <f t="shared" si="94"/>
        <v>0</v>
      </c>
      <c r="AK172" s="153">
        <f t="shared" si="95"/>
        <v>-1</v>
      </c>
      <c r="AL172" s="153">
        <f t="shared" si="96"/>
        <v>0</v>
      </c>
      <c r="AM172" s="151">
        <f t="shared" si="97"/>
        <v>0</v>
      </c>
      <c r="AN172" s="153">
        <f t="shared" si="98"/>
        <v>-1</v>
      </c>
      <c r="AO172" s="153">
        <f t="shared" si="99"/>
        <v>0</v>
      </c>
      <c r="AP172" s="153">
        <f t="shared" si="100"/>
        <v>24</v>
      </c>
      <c r="AQ172" s="153">
        <f t="shared" si="101"/>
        <v>546.90539999999999</v>
      </c>
      <c r="AR172" s="153">
        <f t="shared" si="102"/>
        <v>18.692307692307693</v>
      </c>
      <c r="AS172" s="153">
        <f t="shared" si="103"/>
        <v>4.7736490235458238</v>
      </c>
      <c r="AT172" s="153">
        <f t="shared" si="104"/>
        <v>26</v>
      </c>
      <c r="AU172" s="16"/>
      <c r="AY172" s="65"/>
      <c r="AZ172" s="65"/>
    </row>
    <row r="173" spans="1:57" ht="15.75" x14ac:dyDescent="0.25">
      <c r="A173" s="152" t="str">
        <f>'Primary endpoint outcomes'!A173</f>
        <v>Farrer 2011/Farrer 2012</v>
      </c>
      <c r="B173" s="152" t="str">
        <f>CONCATENATE('Primary endpoint outcomes'!S173,'Primary endpoint outcomes'!T173)</f>
        <v>CES-D20</v>
      </c>
      <c r="C173" s="154">
        <f t="shared" si="77"/>
        <v>36.436666666666667</v>
      </c>
      <c r="D173" s="154">
        <f t="shared" si="78"/>
        <v>10.148280777536954</v>
      </c>
      <c r="E173" s="154">
        <f t="shared" si="79"/>
        <v>150</v>
      </c>
      <c r="F173" s="21" t="str">
        <f t="shared" si="80"/>
        <v>YES</v>
      </c>
      <c r="G173" s="21" t="str">
        <f t="shared" si="81"/>
        <v>NO</v>
      </c>
      <c r="H173" s="155">
        <f t="shared" si="82"/>
        <v>0.51716064611183943</v>
      </c>
      <c r="I173" s="155">
        <f t="shared" si="83"/>
        <v>0.48283935388816057</v>
      </c>
      <c r="J173" s="318">
        <f t="shared" si="84"/>
        <v>1</v>
      </c>
      <c r="K173" s="326">
        <f>IF(ISNUMBER('Primary endpoint outcomes'!U173)=TRUE,'Primary endpoint outcomes'!U173,(IF(ISNUMBER('Primary endpoint outcomes'!X173)=TRUE,'Primary endpoint outcomes'!X173,0)))</f>
        <v>35</v>
      </c>
      <c r="L173" s="326">
        <f>IF(ISNUMBER('Primary endpoint outcomes'!V173)=TRUE,'Primary endpoint outcomes'!V173,(IF(ISNUMBER('Primary endpoint outcomes'!Y173)=TRUE,'Primary endpoint outcomes'!Y173,0)))</f>
        <v>10.8</v>
      </c>
      <c r="M173" s="325">
        <f>IF(ISNUMBER('Primary endpoint outcomes'!W173)=TRUE,'Primary endpoint outcomes'!W173,(IF(ISNUMBER('Primary endpoint outcomes'!Z173)=TRUE,'Primary endpoint outcomes'!Z173,0)))</f>
        <v>38</v>
      </c>
      <c r="N173" s="326">
        <f>IF(ISNUMBER('Primary endpoint outcomes'!BC173)=TRUE,'Primary endpoint outcomes'!BC173,(IF(ISNUMBER('Primary endpoint outcomes'!BF173)=TRUE,'Primary endpoint outcomes'!BF173,0)))</f>
        <v>34.9</v>
      </c>
      <c r="O173" s="325">
        <f>IF(ISNUMBER('Primary endpoint outcomes'!BD173)=TRUE,'Primary endpoint outcomes'!BD173,(IF(ISNUMBER('Primary endpoint outcomes'!BG173)=TRUE,'Primary endpoint outcomes'!BG173,0)))</f>
        <v>10.1</v>
      </c>
      <c r="P173" s="325">
        <f>IF(ISNUMBER('Primary endpoint outcomes'!BE173)=TRUE,'Primary endpoint outcomes'!BE173,(IF(ISNUMBER('Primary endpoint outcomes'!BH173)=TRUE,'Primary endpoint outcomes'!BH173,0)))</f>
        <v>41</v>
      </c>
      <c r="Q173" s="326">
        <f>IF(ISNUMBER('Primary endpoint outcomes'!CK173)=TRUE,'Primary endpoint outcomes'!CK173,(IF(ISNUMBER('Primary endpoint outcomes'!CN173)=TRUE,'Primary endpoint outcomes'!CN173,0)))</f>
        <v>37.6</v>
      </c>
      <c r="R173" s="326">
        <f>IF(ISNUMBER('Primary endpoint outcomes'!CL173)=TRUE,'Primary endpoint outcomes'!CL173,(IF(ISNUMBER('Primary endpoint outcomes'!CO173)=TRUE,'Primary endpoint outcomes'!CO173,0)))</f>
        <v>10.7</v>
      </c>
      <c r="S173" s="325">
        <f>IF(ISNUMBER('Primary endpoint outcomes'!CM173)=TRUE,'Primary endpoint outcomes'!CM173,(IF(ISNUMBER('Primary endpoint outcomes'!CP173)=TRUE,'Primary endpoint outcomes'!CP173,0)))</f>
        <v>36</v>
      </c>
      <c r="T173" s="326">
        <f>IF(ISNUMBER('Primary endpoint outcomes'!DS173)=TRUE,'Primary endpoint outcomes'!DS173,(IF(ISNUMBER('Primary endpoint outcomes'!DV173)=TRUE,'Primary endpoint outcomes'!DV173,0)))</f>
        <v>38.6</v>
      </c>
      <c r="U173" s="326">
        <f>IF(ISNUMBER('Primary endpoint outcomes'!DT173)=TRUE,'Primary endpoint outcomes'!DT173,(IF(ISNUMBER('Primary endpoint outcomes'!DW173)=TRUE,'Primary endpoint outcomes'!DW173,0)))</f>
        <v>8.8000000000000007</v>
      </c>
      <c r="V173" s="326">
        <f>IF(ISNUMBER('Primary endpoint outcomes'!DU173)=TRUE,'Primary endpoint outcomes'!DU173,(IF(ISNUMBER('Primary endpoint outcomes'!DX173)=TRUE,'Primary endpoint outcomes'!DX173,0)))</f>
        <v>35</v>
      </c>
      <c r="W173" s="326">
        <f>IF(ISNUMBER('Primary endpoint outcomes'!FA173)=TRUE,'Primary endpoint outcomes'!FA173,(IF(ISNUMBER('Primary endpoint outcomes'!FD173)=TRUE,'Primary endpoint outcomes'!FD173,0)))</f>
        <v>0</v>
      </c>
      <c r="X173" s="326">
        <f>IF(ISNUMBER('Primary endpoint outcomes'!FB173)=TRUE,'Primary endpoint outcomes'!FB173,(IF(ISNUMBER('Primary endpoint outcomes'!FE173)=TRUE,'Primary endpoint outcomes'!FE173,0)))</f>
        <v>0</v>
      </c>
      <c r="Y173" s="326">
        <f>IF(ISNUMBER('Primary endpoint outcomes'!FC173)=TRUE,'Primary endpoint outcomes'!FC173,(IF(ISNUMBER('Primary endpoint outcomes'!FF173)=TRUE,'Primary endpoint outcomes'!FF173,0)))</f>
        <v>0</v>
      </c>
      <c r="Z173" s="150"/>
      <c r="AA173" s="151">
        <f t="shared" si="85"/>
        <v>38</v>
      </c>
      <c r="AB173" s="153">
        <f t="shared" si="86"/>
        <v>37</v>
      </c>
      <c r="AC173" s="153">
        <f t="shared" si="87"/>
        <v>4315.68</v>
      </c>
      <c r="AD173" s="151">
        <f t="shared" si="88"/>
        <v>41</v>
      </c>
      <c r="AE173" s="153">
        <f t="shared" si="89"/>
        <v>40</v>
      </c>
      <c r="AF173" s="153">
        <f t="shared" si="90"/>
        <v>4080.3999999999996</v>
      </c>
      <c r="AG173" s="151">
        <f t="shared" si="91"/>
        <v>36</v>
      </c>
      <c r="AH173" s="153">
        <f t="shared" si="92"/>
        <v>35</v>
      </c>
      <c r="AI173" s="153">
        <f t="shared" si="93"/>
        <v>4007.1499999999992</v>
      </c>
      <c r="AJ173" s="151">
        <f t="shared" si="94"/>
        <v>35</v>
      </c>
      <c r="AK173" s="153">
        <f t="shared" si="95"/>
        <v>34</v>
      </c>
      <c r="AL173" s="153">
        <f t="shared" si="96"/>
        <v>2632.9600000000005</v>
      </c>
      <c r="AM173" s="151">
        <f t="shared" si="97"/>
        <v>0</v>
      </c>
      <c r="AN173" s="153">
        <f t="shared" si="98"/>
        <v>-1</v>
      </c>
      <c r="AO173" s="153">
        <f t="shared" si="99"/>
        <v>0</v>
      </c>
      <c r="AP173" s="153">
        <f t="shared" si="100"/>
        <v>146</v>
      </c>
      <c r="AQ173" s="153">
        <f t="shared" si="101"/>
        <v>15036.19</v>
      </c>
      <c r="AR173" s="153">
        <f t="shared" si="102"/>
        <v>36.436666666666667</v>
      </c>
      <c r="AS173" s="153">
        <f t="shared" si="103"/>
        <v>10.148280777536954</v>
      </c>
      <c r="AT173" s="153">
        <f t="shared" si="104"/>
        <v>150</v>
      </c>
      <c r="AU173" s="16"/>
      <c r="AY173" s="65"/>
      <c r="AZ173" s="65"/>
    </row>
    <row r="174" spans="1:57" ht="15.75" x14ac:dyDescent="0.25">
      <c r="A174" s="152" t="str">
        <f>'Primary endpoint outcomes'!A174</f>
        <v>Fava 1998a</v>
      </c>
      <c r="B174" s="152" t="str">
        <f>CONCATENATE('Primary endpoint outcomes'!S174,'Primary endpoint outcomes'!T174)</f>
        <v>HAMD21</v>
      </c>
      <c r="C174" s="154">
        <f t="shared" si="77"/>
        <v>23.526562500000001</v>
      </c>
      <c r="D174" s="154">
        <f t="shared" si="78"/>
        <v>3.4880137614407429</v>
      </c>
      <c r="E174" s="154">
        <f t="shared" si="79"/>
        <v>128</v>
      </c>
      <c r="F174" s="21" t="str">
        <f t="shared" si="80"/>
        <v>YES</v>
      </c>
      <c r="G174" s="21" t="str">
        <f t="shared" si="81"/>
        <v>NO</v>
      </c>
      <c r="H174" s="155">
        <f t="shared" si="82"/>
        <v>0.98452971691113667</v>
      </c>
      <c r="I174" s="155">
        <f t="shared" si="83"/>
        <v>1.5470283088863335E-2</v>
      </c>
      <c r="J174" s="318">
        <f t="shared" si="84"/>
        <v>1</v>
      </c>
      <c r="K174" s="326">
        <f>IF(ISNUMBER('Primary endpoint outcomes'!U174)=TRUE,'Primary endpoint outcomes'!U174,(IF(ISNUMBER('Primary endpoint outcomes'!X174)=TRUE,'Primary endpoint outcomes'!X174,0)))</f>
        <v>23.1</v>
      </c>
      <c r="L174" s="326">
        <f>IF(ISNUMBER('Primary endpoint outcomes'!V174)=TRUE,'Primary endpoint outcomes'!V174,(IF(ISNUMBER('Primary endpoint outcomes'!Y174)=TRUE,'Primary endpoint outcomes'!Y174,0)))</f>
        <v>3.4</v>
      </c>
      <c r="M174" s="325">
        <f>IF(ISNUMBER('Primary endpoint outcomes'!W174)=TRUE,'Primary endpoint outcomes'!W174,(IF(ISNUMBER('Primary endpoint outcomes'!Z174)=TRUE,'Primary endpoint outcomes'!Z174,0)))</f>
        <v>55</v>
      </c>
      <c r="N174" s="326">
        <f>IF(ISNUMBER('Primary endpoint outcomes'!BC174)=TRUE,'Primary endpoint outcomes'!BC174,(IF(ISNUMBER('Primary endpoint outcomes'!BF174)=TRUE,'Primary endpoint outcomes'!BF174,0)))</f>
        <v>23.9</v>
      </c>
      <c r="O174" s="325">
        <f>IF(ISNUMBER('Primary endpoint outcomes'!BD174)=TRUE,'Primary endpoint outcomes'!BD174,(IF(ISNUMBER('Primary endpoint outcomes'!BG174)=TRUE,'Primary endpoint outcomes'!BG174,0)))</f>
        <v>3.8</v>
      </c>
      <c r="P174" s="325">
        <f>IF(ISNUMBER('Primary endpoint outcomes'!BE174)=TRUE,'Primary endpoint outcomes'!BE174,(IF(ISNUMBER('Primary endpoint outcomes'!BH174)=TRUE,'Primary endpoint outcomes'!BH174,0)))</f>
        <v>54</v>
      </c>
      <c r="Q174" s="326">
        <f>IF(ISNUMBER('Primary endpoint outcomes'!CK174)=TRUE,'Primary endpoint outcomes'!CK174,(IF(ISNUMBER('Primary endpoint outcomes'!CN174)=TRUE,'Primary endpoint outcomes'!CN174,0)))</f>
        <v>23.7</v>
      </c>
      <c r="R174" s="326">
        <f>IF(ISNUMBER('Primary endpoint outcomes'!CL174)=TRUE,'Primary endpoint outcomes'!CL174,(IF(ISNUMBER('Primary endpoint outcomes'!CO174)=TRUE,'Primary endpoint outcomes'!CO174,0)))</f>
        <v>2.7</v>
      </c>
      <c r="S174" s="325">
        <f>IF(ISNUMBER('Primary endpoint outcomes'!CM174)=TRUE,'Primary endpoint outcomes'!CM174,(IF(ISNUMBER('Primary endpoint outcomes'!CP174)=TRUE,'Primary endpoint outcomes'!CP174,0)))</f>
        <v>19</v>
      </c>
      <c r="T174" s="326">
        <f>IF(ISNUMBER('Primary endpoint outcomes'!DS174)=TRUE,'Primary endpoint outcomes'!DS174,(IF(ISNUMBER('Primary endpoint outcomes'!DV174)=TRUE,'Primary endpoint outcomes'!DV174,0)))</f>
        <v>0</v>
      </c>
      <c r="U174" s="326">
        <f>IF(ISNUMBER('Primary endpoint outcomes'!DT174)=TRUE,'Primary endpoint outcomes'!DT174,(IF(ISNUMBER('Primary endpoint outcomes'!DW174)=TRUE,'Primary endpoint outcomes'!DW174,0)))</f>
        <v>0</v>
      </c>
      <c r="V174" s="326">
        <f>IF(ISNUMBER('Primary endpoint outcomes'!DU174)=TRUE,'Primary endpoint outcomes'!DU174,(IF(ISNUMBER('Primary endpoint outcomes'!DX174)=TRUE,'Primary endpoint outcomes'!DX174,0)))</f>
        <v>0</v>
      </c>
      <c r="W174" s="326">
        <f>IF(ISNUMBER('Primary endpoint outcomes'!FA174)=TRUE,'Primary endpoint outcomes'!FA174,(IF(ISNUMBER('Primary endpoint outcomes'!FD174)=TRUE,'Primary endpoint outcomes'!FD174,0)))</f>
        <v>0</v>
      </c>
      <c r="X174" s="326">
        <f>IF(ISNUMBER('Primary endpoint outcomes'!FB174)=TRUE,'Primary endpoint outcomes'!FB174,(IF(ISNUMBER('Primary endpoint outcomes'!FE174)=TRUE,'Primary endpoint outcomes'!FE174,0)))</f>
        <v>0</v>
      </c>
      <c r="Y174" s="326">
        <f>IF(ISNUMBER('Primary endpoint outcomes'!FC174)=TRUE,'Primary endpoint outcomes'!FC174,(IF(ISNUMBER('Primary endpoint outcomes'!FF174)=TRUE,'Primary endpoint outcomes'!FF174,0)))</f>
        <v>0</v>
      </c>
      <c r="Z174" s="150"/>
      <c r="AA174" s="151">
        <f t="shared" si="85"/>
        <v>55</v>
      </c>
      <c r="AB174" s="153">
        <f t="shared" si="86"/>
        <v>54</v>
      </c>
      <c r="AC174" s="153">
        <f t="shared" si="87"/>
        <v>624.2399999999999</v>
      </c>
      <c r="AD174" s="151">
        <f t="shared" si="88"/>
        <v>54</v>
      </c>
      <c r="AE174" s="153">
        <f t="shared" si="89"/>
        <v>53</v>
      </c>
      <c r="AF174" s="153">
        <f t="shared" si="90"/>
        <v>765.31999999999994</v>
      </c>
      <c r="AG174" s="151">
        <f t="shared" si="91"/>
        <v>19</v>
      </c>
      <c r="AH174" s="153">
        <f t="shared" si="92"/>
        <v>18</v>
      </c>
      <c r="AI174" s="153">
        <f t="shared" si="93"/>
        <v>131.22000000000003</v>
      </c>
      <c r="AJ174" s="151">
        <f t="shared" si="94"/>
        <v>0</v>
      </c>
      <c r="AK174" s="153">
        <f t="shared" si="95"/>
        <v>-1</v>
      </c>
      <c r="AL174" s="153">
        <f t="shared" si="96"/>
        <v>0</v>
      </c>
      <c r="AM174" s="151">
        <f t="shared" si="97"/>
        <v>0</v>
      </c>
      <c r="AN174" s="153">
        <f t="shared" si="98"/>
        <v>-1</v>
      </c>
      <c r="AO174" s="153">
        <f t="shared" si="99"/>
        <v>0</v>
      </c>
      <c r="AP174" s="153">
        <f t="shared" si="100"/>
        <v>125</v>
      </c>
      <c r="AQ174" s="153">
        <f t="shared" si="101"/>
        <v>1520.78</v>
      </c>
      <c r="AR174" s="153">
        <f t="shared" si="102"/>
        <v>23.526562500000001</v>
      </c>
      <c r="AS174" s="153">
        <f t="shared" si="103"/>
        <v>3.4880137614407429</v>
      </c>
      <c r="AT174" s="153">
        <f t="shared" si="104"/>
        <v>128</v>
      </c>
      <c r="AU174" s="16"/>
      <c r="AY174" s="65"/>
      <c r="AZ174" s="65"/>
    </row>
    <row r="175" spans="1:57" ht="15.75" x14ac:dyDescent="0.25">
      <c r="A175" s="152" t="str">
        <f>'Primary endpoint outcomes'!A175</f>
        <v>Fava 2002a</v>
      </c>
      <c r="B175" s="152" t="str">
        <f>CONCATENATE('Primary endpoint outcomes'!S175,'Primary endpoint outcomes'!T175)</f>
        <v>HAMD17</v>
      </c>
      <c r="C175" s="154">
        <f t="shared" si="77"/>
        <v>20.648555956678699</v>
      </c>
      <c r="D175" s="154">
        <f t="shared" si="78"/>
        <v>4.3394314942663463</v>
      </c>
      <c r="E175" s="154">
        <f t="shared" si="79"/>
        <v>277</v>
      </c>
      <c r="F175" s="21" t="str">
        <f t="shared" si="80"/>
        <v>YES</v>
      </c>
      <c r="G175" s="21" t="str">
        <f t="shared" si="81"/>
        <v>NO</v>
      </c>
      <c r="H175" s="155">
        <f t="shared" si="82"/>
        <v>0.85796837310684015</v>
      </c>
      <c r="I175" s="155">
        <f t="shared" si="83"/>
        <v>0.14203162689315985</v>
      </c>
      <c r="J175" s="318">
        <f t="shared" si="84"/>
        <v>1</v>
      </c>
      <c r="K175" s="326">
        <f>IF(ISNUMBER('Primary endpoint outcomes'!U175)=TRUE,'Primary endpoint outcomes'!U175,(IF(ISNUMBER('Primary endpoint outcomes'!X175)=TRUE,'Primary endpoint outcomes'!X175,0)))</f>
        <v>20.22</v>
      </c>
      <c r="L175" s="326">
        <f>IF(ISNUMBER('Primary endpoint outcomes'!V175)=TRUE,'Primary endpoint outcomes'!V175,(IF(ISNUMBER('Primary endpoint outcomes'!Y175)=TRUE,'Primary endpoint outcomes'!Y175,0)))</f>
        <v>4.24</v>
      </c>
      <c r="M175" s="325">
        <f>IF(ISNUMBER('Primary endpoint outcomes'!W175)=TRUE,'Primary endpoint outcomes'!W175,(IF(ISNUMBER('Primary endpoint outcomes'!Z175)=TRUE,'Primary endpoint outcomes'!Z175,0)))</f>
        <v>88</v>
      </c>
      <c r="N175" s="326">
        <f>IF(ISNUMBER('Primary endpoint outcomes'!BC175)=TRUE,'Primary endpoint outcomes'!BC175,(IF(ISNUMBER('Primary endpoint outcomes'!BF175)=TRUE,'Primary endpoint outcomes'!BF175,0)))</f>
        <v>21.04</v>
      </c>
      <c r="O175" s="325">
        <f>IF(ISNUMBER('Primary endpoint outcomes'!BD175)=TRUE,'Primary endpoint outcomes'!BD175,(IF(ISNUMBER('Primary endpoint outcomes'!BG175)=TRUE,'Primary endpoint outcomes'!BG175,0)))</f>
        <v>4.38</v>
      </c>
      <c r="P175" s="325">
        <f>IF(ISNUMBER('Primary endpoint outcomes'!BE175)=TRUE,'Primary endpoint outcomes'!BE175,(IF(ISNUMBER('Primary endpoint outcomes'!BH175)=TRUE,'Primary endpoint outcomes'!BH175,0)))</f>
        <v>96</v>
      </c>
      <c r="Q175" s="326">
        <f>IF(ISNUMBER('Primary endpoint outcomes'!CK175)=TRUE,'Primary endpoint outcomes'!CK175,(IF(ISNUMBER('Primary endpoint outcomes'!CN175)=TRUE,'Primary endpoint outcomes'!CN175,0)))</f>
        <v>20.65</v>
      </c>
      <c r="R175" s="326">
        <f>IF(ISNUMBER('Primary endpoint outcomes'!CL175)=TRUE,'Primary endpoint outcomes'!CL175,(IF(ISNUMBER('Primary endpoint outcomes'!CO175)=TRUE,'Primary endpoint outcomes'!CO175,0)))</f>
        <v>4.3899999999999997</v>
      </c>
      <c r="S175" s="325">
        <f>IF(ISNUMBER('Primary endpoint outcomes'!CM175)=TRUE,'Primary endpoint outcomes'!CM175,(IF(ISNUMBER('Primary endpoint outcomes'!CP175)=TRUE,'Primary endpoint outcomes'!CP175,0)))</f>
        <v>93</v>
      </c>
      <c r="T175" s="326">
        <f>IF(ISNUMBER('Primary endpoint outcomes'!DS175)=TRUE,'Primary endpoint outcomes'!DS175,(IF(ISNUMBER('Primary endpoint outcomes'!DV175)=TRUE,'Primary endpoint outcomes'!DV175,0)))</f>
        <v>0</v>
      </c>
      <c r="U175" s="326">
        <f>IF(ISNUMBER('Primary endpoint outcomes'!DT175)=TRUE,'Primary endpoint outcomes'!DT175,(IF(ISNUMBER('Primary endpoint outcomes'!DW175)=TRUE,'Primary endpoint outcomes'!DW175,0)))</f>
        <v>0</v>
      </c>
      <c r="V175" s="326">
        <f>IF(ISNUMBER('Primary endpoint outcomes'!DU175)=TRUE,'Primary endpoint outcomes'!DU175,(IF(ISNUMBER('Primary endpoint outcomes'!DX175)=TRUE,'Primary endpoint outcomes'!DX175,0)))</f>
        <v>0</v>
      </c>
      <c r="W175" s="326">
        <f>IF(ISNUMBER('Primary endpoint outcomes'!FA175)=TRUE,'Primary endpoint outcomes'!FA175,(IF(ISNUMBER('Primary endpoint outcomes'!FD175)=TRUE,'Primary endpoint outcomes'!FD175,0)))</f>
        <v>0</v>
      </c>
      <c r="X175" s="326">
        <f>IF(ISNUMBER('Primary endpoint outcomes'!FB175)=TRUE,'Primary endpoint outcomes'!FB175,(IF(ISNUMBER('Primary endpoint outcomes'!FE175)=TRUE,'Primary endpoint outcomes'!FE175,0)))</f>
        <v>0</v>
      </c>
      <c r="Y175" s="326">
        <f>IF(ISNUMBER('Primary endpoint outcomes'!FC175)=TRUE,'Primary endpoint outcomes'!FC175,(IF(ISNUMBER('Primary endpoint outcomes'!FF175)=TRUE,'Primary endpoint outcomes'!FF175,0)))</f>
        <v>0</v>
      </c>
      <c r="Z175" s="150"/>
      <c r="AA175" s="151">
        <f t="shared" si="85"/>
        <v>88</v>
      </c>
      <c r="AB175" s="153">
        <f t="shared" si="86"/>
        <v>87</v>
      </c>
      <c r="AC175" s="153">
        <f t="shared" si="87"/>
        <v>1564.0512000000001</v>
      </c>
      <c r="AD175" s="151">
        <f t="shared" si="88"/>
        <v>96</v>
      </c>
      <c r="AE175" s="153">
        <f t="shared" si="89"/>
        <v>95</v>
      </c>
      <c r="AF175" s="153">
        <f t="shared" si="90"/>
        <v>1822.518</v>
      </c>
      <c r="AG175" s="151">
        <f t="shared" si="91"/>
        <v>93</v>
      </c>
      <c r="AH175" s="153">
        <f t="shared" si="92"/>
        <v>92</v>
      </c>
      <c r="AI175" s="153">
        <f t="shared" si="93"/>
        <v>1773.0331999999999</v>
      </c>
      <c r="AJ175" s="151">
        <f t="shared" si="94"/>
        <v>0</v>
      </c>
      <c r="AK175" s="153">
        <f t="shared" si="95"/>
        <v>-1</v>
      </c>
      <c r="AL175" s="153">
        <f t="shared" si="96"/>
        <v>0</v>
      </c>
      <c r="AM175" s="151">
        <f t="shared" si="97"/>
        <v>0</v>
      </c>
      <c r="AN175" s="153">
        <f t="shared" si="98"/>
        <v>-1</v>
      </c>
      <c r="AO175" s="153">
        <f t="shared" si="99"/>
        <v>0</v>
      </c>
      <c r="AP175" s="153">
        <f t="shared" si="100"/>
        <v>274</v>
      </c>
      <c r="AQ175" s="153">
        <f t="shared" si="101"/>
        <v>5159.6023999999998</v>
      </c>
      <c r="AR175" s="153">
        <f t="shared" si="102"/>
        <v>20.648555956678699</v>
      </c>
      <c r="AS175" s="153">
        <f t="shared" si="103"/>
        <v>4.3394314942663463</v>
      </c>
      <c r="AT175" s="153">
        <f t="shared" si="104"/>
        <v>277</v>
      </c>
      <c r="AU175" s="16"/>
      <c r="AY175" s="65"/>
      <c r="AZ175" s="65"/>
    </row>
    <row r="176" spans="1:57" ht="15.75" x14ac:dyDescent="0.25">
      <c r="A176" s="152" t="str">
        <f>'Primary endpoint outcomes'!A176</f>
        <v>Fava 2005</v>
      </c>
      <c r="B176" s="152" t="str">
        <f>CONCATENATE('Primary endpoint outcomes'!S176,'Primary endpoint outcomes'!T176)</f>
        <v>HAMD17</v>
      </c>
      <c r="C176" s="154">
        <f t="shared" si="77"/>
        <v>19.743333333333336</v>
      </c>
      <c r="D176" s="154">
        <f t="shared" si="78"/>
        <v>3.0062057027543423</v>
      </c>
      <c r="E176" s="154">
        <f t="shared" si="79"/>
        <v>90</v>
      </c>
      <c r="F176" s="21" t="str">
        <f t="shared" si="80"/>
        <v>YES</v>
      </c>
      <c r="G176" s="21" t="str">
        <f t="shared" si="81"/>
        <v>NO</v>
      </c>
      <c r="H176" s="155">
        <f t="shared" si="82"/>
        <v>0.89347124495039876</v>
      </c>
      <c r="I176" s="155">
        <f t="shared" si="83"/>
        <v>0.10652875504960124</v>
      </c>
      <c r="J176" s="318">
        <f t="shared" si="84"/>
        <v>1</v>
      </c>
      <c r="K176" s="326">
        <f>IF(ISNUMBER('Primary endpoint outcomes'!U176)=TRUE,'Primary endpoint outcomes'!U176,(IF(ISNUMBER('Primary endpoint outcomes'!X176)=TRUE,'Primary endpoint outcomes'!X176,0)))</f>
        <v>19.600000000000001</v>
      </c>
      <c r="L176" s="326">
        <f>IF(ISNUMBER('Primary endpoint outcomes'!V176)=TRUE,'Primary endpoint outcomes'!V176,(IF(ISNUMBER('Primary endpoint outcomes'!Y176)=TRUE,'Primary endpoint outcomes'!Y176,0)))</f>
        <v>3.1</v>
      </c>
      <c r="M176" s="325">
        <f>IF(ISNUMBER('Primary endpoint outcomes'!W176)=TRUE,'Primary endpoint outcomes'!W176,(IF(ISNUMBER('Primary endpoint outcomes'!Z176)=TRUE,'Primary endpoint outcomes'!Z176,0)))</f>
        <v>47</v>
      </c>
      <c r="N176" s="326">
        <f>IF(ISNUMBER('Primary endpoint outcomes'!BC176)=TRUE,'Primary endpoint outcomes'!BC176,(IF(ISNUMBER('Primary endpoint outcomes'!BF176)=TRUE,'Primary endpoint outcomes'!BF176,0)))</f>
        <v>19.899999999999999</v>
      </c>
      <c r="O176" s="325">
        <f>IF(ISNUMBER('Primary endpoint outcomes'!BD176)=TRUE,'Primary endpoint outcomes'!BD176,(IF(ISNUMBER('Primary endpoint outcomes'!BG176)=TRUE,'Primary endpoint outcomes'!BG176,0)))</f>
        <v>2.9</v>
      </c>
      <c r="P176" s="325">
        <f>IF(ISNUMBER('Primary endpoint outcomes'!BE176)=TRUE,'Primary endpoint outcomes'!BE176,(IF(ISNUMBER('Primary endpoint outcomes'!BH176)=TRUE,'Primary endpoint outcomes'!BH176,0)))</f>
        <v>43</v>
      </c>
      <c r="Q176" s="326">
        <f>IF(ISNUMBER('Primary endpoint outcomes'!CK176)=TRUE,'Primary endpoint outcomes'!CK176,(IF(ISNUMBER('Primary endpoint outcomes'!CN176)=TRUE,'Primary endpoint outcomes'!CN176,0)))</f>
        <v>0</v>
      </c>
      <c r="R176" s="326">
        <f>IF(ISNUMBER('Primary endpoint outcomes'!CL176)=TRUE,'Primary endpoint outcomes'!CL176,(IF(ISNUMBER('Primary endpoint outcomes'!CO176)=TRUE,'Primary endpoint outcomes'!CO176,0)))</f>
        <v>0</v>
      </c>
      <c r="S176" s="325">
        <f>IF(ISNUMBER('Primary endpoint outcomes'!CM176)=TRUE,'Primary endpoint outcomes'!CM176,(IF(ISNUMBER('Primary endpoint outcomes'!CP176)=TRUE,'Primary endpoint outcomes'!CP176,0)))</f>
        <v>0</v>
      </c>
      <c r="T176" s="326">
        <f>IF(ISNUMBER('Primary endpoint outcomes'!DS176)=TRUE,'Primary endpoint outcomes'!DS176,(IF(ISNUMBER('Primary endpoint outcomes'!DV176)=TRUE,'Primary endpoint outcomes'!DV176,0)))</f>
        <v>0</v>
      </c>
      <c r="U176" s="326">
        <f>IF(ISNUMBER('Primary endpoint outcomes'!DT176)=TRUE,'Primary endpoint outcomes'!DT176,(IF(ISNUMBER('Primary endpoint outcomes'!DW176)=TRUE,'Primary endpoint outcomes'!DW176,0)))</f>
        <v>0</v>
      </c>
      <c r="V176" s="326">
        <f>IF(ISNUMBER('Primary endpoint outcomes'!DU176)=TRUE,'Primary endpoint outcomes'!DU176,(IF(ISNUMBER('Primary endpoint outcomes'!DX176)=TRUE,'Primary endpoint outcomes'!DX176,0)))</f>
        <v>0</v>
      </c>
      <c r="W176" s="326">
        <f>IF(ISNUMBER('Primary endpoint outcomes'!FA176)=TRUE,'Primary endpoint outcomes'!FA176,(IF(ISNUMBER('Primary endpoint outcomes'!FD176)=TRUE,'Primary endpoint outcomes'!FD176,0)))</f>
        <v>0</v>
      </c>
      <c r="X176" s="326">
        <f>IF(ISNUMBER('Primary endpoint outcomes'!FB176)=TRUE,'Primary endpoint outcomes'!FB176,(IF(ISNUMBER('Primary endpoint outcomes'!FE176)=TRUE,'Primary endpoint outcomes'!FE176,0)))</f>
        <v>0</v>
      </c>
      <c r="Y176" s="326">
        <f>IF(ISNUMBER('Primary endpoint outcomes'!FC176)=TRUE,'Primary endpoint outcomes'!FC176,(IF(ISNUMBER('Primary endpoint outcomes'!FF176)=TRUE,'Primary endpoint outcomes'!FF176,0)))</f>
        <v>0</v>
      </c>
      <c r="Z176" s="150"/>
      <c r="AA176" s="151">
        <f t="shared" si="85"/>
        <v>47</v>
      </c>
      <c r="AB176" s="153">
        <f t="shared" si="86"/>
        <v>46</v>
      </c>
      <c r="AC176" s="153">
        <f t="shared" si="87"/>
        <v>442.06000000000006</v>
      </c>
      <c r="AD176" s="151">
        <f t="shared" si="88"/>
        <v>43</v>
      </c>
      <c r="AE176" s="153">
        <f t="shared" si="89"/>
        <v>42</v>
      </c>
      <c r="AF176" s="153">
        <f t="shared" si="90"/>
        <v>353.22</v>
      </c>
      <c r="AG176" s="151">
        <f t="shared" si="91"/>
        <v>0</v>
      </c>
      <c r="AH176" s="153">
        <f t="shared" si="92"/>
        <v>-1</v>
      </c>
      <c r="AI176" s="153">
        <f t="shared" si="93"/>
        <v>0</v>
      </c>
      <c r="AJ176" s="151">
        <f t="shared" si="94"/>
        <v>0</v>
      </c>
      <c r="AK176" s="153">
        <f t="shared" si="95"/>
        <v>-1</v>
      </c>
      <c r="AL176" s="153">
        <f t="shared" si="96"/>
        <v>0</v>
      </c>
      <c r="AM176" s="151">
        <f t="shared" si="97"/>
        <v>0</v>
      </c>
      <c r="AN176" s="153">
        <f t="shared" si="98"/>
        <v>-1</v>
      </c>
      <c r="AO176" s="153">
        <f t="shared" si="99"/>
        <v>0</v>
      </c>
      <c r="AP176" s="153">
        <f t="shared" si="100"/>
        <v>88</v>
      </c>
      <c r="AQ176" s="153">
        <f t="shared" si="101"/>
        <v>795.28000000000009</v>
      </c>
      <c r="AR176" s="153">
        <f t="shared" si="102"/>
        <v>19.743333333333336</v>
      </c>
      <c r="AS176" s="153">
        <f t="shared" si="103"/>
        <v>3.0062057027543423</v>
      </c>
      <c r="AT176" s="153">
        <f t="shared" si="104"/>
        <v>90</v>
      </c>
      <c r="AU176" s="16"/>
      <c r="AY176" s="65"/>
      <c r="AZ176" s="65"/>
    </row>
    <row r="177" spans="1:52" ht="15.75" x14ac:dyDescent="0.25">
      <c r="A177" s="152" t="str">
        <f>'Primary endpoint outcomes'!A177</f>
        <v>Fawcett 1989</v>
      </c>
      <c r="B177" s="152" t="str">
        <f>CONCATENATE('Primary endpoint outcomes'!S177,'Primary endpoint outcomes'!T177)</f>
        <v>HAMD17</v>
      </c>
      <c r="C177" s="154">
        <f t="shared" si="77"/>
        <v>23.55</v>
      </c>
      <c r="D177" s="154">
        <f t="shared" si="78"/>
        <v>3.0504098085339288</v>
      </c>
      <c r="E177" s="154">
        <f t="shared" si="79"/>
        <v>38</v>
      </c>
      <c r="F177" s="21" t="str">
        <f t="shared" si="80"/>
        <v>YES</v>
      </c>
      <c r="G177" s="21" t="str">
        <f t="shared" si="81"/>
        <v>NO</v>
      </c>
      <c r="H177" s="155">
        <f t="shared" si="82"/>
        <v>0.99333963249796098</v>
      </c>
      <c r="I177" s="155">
        <f t="shared" si="83"/>
        <v>6.6603675020390218E-3</v>
      </c>
      <c r="J177" s="318">
        <f t="shared" si="84"/>
        <v>1</v>
      </c>
      <c r="K177" s="326">
        <f>IF(ISNUMBER('Primary endpoint outcomes'!U177)=TRUE,'Primary endpoint outcomes'!U177,(IF(ISNUMBER('Primary endpoint outcomes'!X177)=TRUE,'Primary endpoint outcomes'!X177,0)))</f>
        <v>23.6</v>
      </c>
      <c r="L177" s="326">
        <f>IF(ISNUMBER('Primary endpoint outcomes'!V177)=TRUE,'Primary endpoint outcomes'!V177,(IF(ISNUMBER('Primary endpoint outcomes'!Y177)=TRUE,'Primary endpoint outcomes'!Y177,0)))</f>
        <v>3</v>
      </c>
      <c r="M177" s="325">
        <f>IF(ISNUMBER('Primary endpoint outcomes'!W177)=TRUE,'Primary endpoint outcomes'!W177,(IF(ISNUMBER('Primary endpoint outcomes'!Z177)=TRUE,'Primary endpoint outcomes'!Z177,0)))</f>
        <v>19</v>
      </c>
      <c r="N177" s="326">
        <f>IF(ISNUMBER('Primary endpoint outcomes'!BC177)=TRUE,'Primary endpoint outcomes'!BC177,(IF(ISNUMBER('Primary endpoint outcomes'!BF177)=TRUE,'Primary endpoint outcomes'!BF177,0)))</f>
        <v>23.5</v>
      </c>
      <c r="O177" s="325">
        <f>IF(ISNUMBER('Primary endpoint outcomes'!BD177)=TRUE,'Primary endpoint outcomes'!BD177,(IF(ISNUMBER('Primary endpoint outcomes'!BG177)=TRUE,'Primary endpoint outcomes'!BG177,0)))</f>
        <v>3.1</v>
      </c>
      <c r="P177" s="325">
        <f>IF(ISNUMBER('Primary endpoint outcomes'!BE177)=TRUE,'Primary endpoint outcomes'!BE177,(IF(ISNUMBER('Primary endpoint outcomes'!BH177)=TRUE,'Primary endpoint outcomes'!BH177,0)))</f>
        <v>19</v>
      </c>
      <c r="Q177" s="326">
        <f>IF(ISNUMBER('Primary endpoint outcomes'!CK177)=TRUE,'Primary endpoint outcomes'!CK177,(IF(ISNUMBER('Primary endpoint outcomes'!CN177)=TRUE,'Primary endpoint outcomes'!CN177,0)))</f>
        <v>0</v>
      </c>
      <c r="R177" s="326">
        <f>IF(ISNUMBER('Primary endpoint outcomes'!CL177)=TRUE,'Primary endpoint outcomes'!CL177,(IF(ISNUMBER('Primary endpoint outcomes'!CO177)=TRUE,'Primary endpoint outcomes'!CO177,0)))</f>
        <v>0</v>
      </c>
      <c r="S177" s="325">
        <f>IF(ISNUMBER('Primary endpoint outcomes'!CM177)=TRUE,'Primary endpoint outcomes'!CM177,(IF(ISNUMBER('Primary endpoint outcomes'!CP177)=TRUE,'Primary endpoint outcomes'!CP177,0)))</f>
        <v>0</v>
      </c>
      <c r="T177" s="326">
        <f>IF(ISNUMBER('Primary endpoint outcomes'!DS177)=TRUE,'Primary endpoint outcomes'!DS177,(IF(ISNUMBER('Primary endpoint outcomes'!DV177)=TRUE,'Primary endpoint outcomes'!DV177,0)))</f>
        <v>0</v>
      </c>
      <c r="U177" s="326">
        <f>IF(ISNUMBER('Primary endpoint outcomes'!DT177)=TRUE,'Primary endpoint outcomes'!DT177,(IF(ISNUMBER('Primary endpoint outcomes'!DW177)=TRUE,'Primary endpoint outcomes'!DW177,0)))</f>
        <v>0</v>
      </c>
      <c r="V177" s="326">
        <f>IF(ISNUMBER('Primary endpoint outcomes'!DU177)=TRUE,'Primary endpoint outcomes'!DU177,(IF(ISNUMBER('Primary endpoint outcomes'!DX177)=TRUE,'Primary endpoint outcomes'!DX177,0)))</f>
        <v>0</v>
      </c>
      <c r="W177" s="326">
        <f>IF(ISNUMBER('Primary endpoint outcomes'!FA177)=TRUE,'Primary endpoint outcomes'!FA177,(IF(ISNUMBER('Primary endpoint outcomes'!FD177)=TRUE,'Primary endpoint outcomes'!FD177,0)))</f>
        <v>0</v>
      </c>
      <c r="X177" s="326">
        <f>IF(ISNUMBER('Primary endpoint outcomes'!FB177)=TRUE,'Primary endpoint outcomes'!FB177,(IF(ISNUMBER('Primary endpoint outcomes'!FE177)=TRUE,'Primary endpoint outcomes'!FE177,0)))</f>
        <v>0</v>
      </c>
      <c r="Y177" s="326">
        <f>IF(ISNUMBER('Primary endpoint outcomes'!FC177)=TRUE,'Primary endpoint outcomes'!FC177,(IF(ISNUMBER('Primary endpoint outcomes'!FF177)=TRUE,'Primary endpoint outcomes'!FF177,0)))</f>
        <v>0</v>
      </c>
      <c r="Z177" s="150"/>
      <c r="AA177" s="151">
        <f t="shared" si="85"/>
        <v>19</v>
      </c>
      <c r="AB177" s="153">
        <f t="shared" si="86"/>
        <v>18</v>
      </c>
      <c r="AC177" s="153">
        <f t="shared" si="87"/>
        <v>162</v>
      </c>
      <c r="AD177" s="151">
        <f t="shared" si="88"/>
        <v>19</v>
      </c>
      <c r="AE177" s="153">
        <f t="shared" si="89"/>
        <v>18</v>
      </c>
      <c r="AF177" s="153">
        <f t="shared" si="90"/>
        <v>172.98000000000002</v>
      </c>
      <c r="AG177" s="151">
        <f t="shared" si="91"/>
        <v>0</v>
      </c>
      <c r="AH177" s="153">
        <f t="shared" si="92"/>
        <v>-1</v>
      </c>
      <c r="AI177" s="153">
        <f t="shared" si="93"/>
        <v>0</v>
      </c>
      <c r="AJ177" s="151">
        <f t="shared" si="94"/>
        <v>0</v>
      </c>
      <c r="AK177" s="153">
        <f t="shared" si="95"/>
        <v>-1</v>
      </c>
      <c r="AL177" s="153">
        <f t="shared" si="96"/>
        <v>0</v>
      </c>
      <c r="AM177" s="151">
        <f t="shared" si="97"/>
        <v>0</v>
      </c>
      <c r="AN177" s="153">
        <f t="shared" si="98"/>
        <v>-1</v>
      </c>
      <c r="AO177" s="153">
        <f t="shared" si="99"/>
        <v>0</v>
      </c>
      <c r="AP177" s="153">
        <f t="shared" si="100"/>
        <v>36</v>
      </c>
      <c r="AQ177" s="153">
        <f t="shared" si="101"/>
        <v>334.98</v>
      </c>
      <c r="AR177" s="153">
        <f t="shared" si="102"/>
        <v>23.55</v>
      </c>
      <c r="AS177" s="153">
        <f t="shared" si="103"/>
        <v>3.0504098085339288</v>
      </c>
      <c r="AT177" s="153">
        <f t="shared" si="104"/>
        <v>38</v>
      </c>
      <c r="AU177" s="16"/>
      <c r="AY177" s="65"/>
      <c r="AZ177" s="65"/>
    </row>
    <row r="178" spans="1:52" ht="15.75" x14ac:dyDescent="0.25">
      <c r="A178" s="152" t="str">
        <f>'Primary endpoint outcomes'!A178</f>
        <v>FDA 244 (EMD 68 843-009)</v>
      </c>
      <c r="B178" s="152" t="str">
        <f>CONCATENATE('Primary endpoint outcomes'!S178,'Primary endpoint outcomes'!T178)</f>
        <v>HAMD17</v>
      </c>
      <c r="C178" s="154">
        <f t="shared" si="77"/>
        <v>24.193478260869568</v>
      </c>
      <c r="D178" s="154">
        <f t="shared" si="78"/>
        <v>0</v>
      </c>
      <c r="E178" s="154">
        <f t="shared" si="79"/>
        <v>184</v>
      </c>
      <c r="F178" s="21" t="str">
        <f t="shared" si="80"/>
        <v>YES</v>
      </c>
      <c r="G178" s="21" t="str">
        <f t="shared" si="81"/>
        <v>NO</v>
      </c>
      <c r="H178" s="155" t="e">
        <f t="shared" si="82"/>
        <v>#NUM!</v>
      </c>
      <c r="I178" s="155" t="e">
        <f t="shared" si="83"/>
        <v>#NUM!</v>
      </c>
      <c r="J178" s="318">
        <f t="shared" si="84"/>
        <v>0</v>
      </c>
      <c r="K178" s="326">
        <f>IF(ISNUMBER('Primary endpoint outcomes'!U178)=TRUE,'Primary endpoint outcomes'!U178,(IF(ISNUMBER('Primary endpoint outcomes'!X178)=TRUE,'Primary endpoint outcomes'!X178,0)))</f>
        <v>24.4</v>
      </c>
      <c r="L178" s="326">
        <f>IF(ISNUMBER('Primary endpoint outcomes'!V178)=TRUE,'Primary endpoint outcomes'!V178,(IF(ISNUMBER('Primary endpoint outcomes'!Y178)=TRUE,'Primary endpoint outcomes'!Y178,0)))</f>
        <v>0</v>
      </c>
      <c r="M178" s="325">
        <f>IF(ISNUMBER('Primary endpoint outcomes'!W178)=TRUE,'Primary endpoint outcomes'!W178,(IF(ISNUMBER('Primary endpoint outcomes'!Z178)=TRUE,'Primary endpoint outcomes'!Z178,0)))</f>
        <v>89</v>
      </c>
      <c r="N178" s="326">
        <f>IF(ISNUMBER('Primary endpoint outcomes'!BC178)=TRUE,'Primary endpoint outcomes'!BC178,(IF(ISNUMBER('Primary endpoint outcomes'!BF178)=TRUE,'Primary endpoint outcomes'!BF178,0)))</f>
        <v>24</v>
      </c>
      <c r="O178" s="325">
        <f>IF(ISNUMBER('Primary endpoint outcomes'!BD178)=TRUE,'Primary endpoint outcomes'!BD178,(IF(ISNUMBER('Primary endpoint outcomes'!BG178)=TRUE,'Primary endpoint outcomes'!BG178,0)))</f>
        <v>0</v>
      </c>
      <c r="P178" s="325">
        <f>IF(ISNUMBER('Primary endpoint outcomes'!BE178)=TRUE,'Primary endpoint outcomes'!BE178,(IF(ISNUMBER('Primary endpoint outcomes'!BH178)=TRUE,'Primary endpoint outcomes'!BH178,0)))</f>
        <v>95</v>
      </c>
      <c r="Q178" s="326">
        <f>IF(ISNUMBER('Primary endpoint outcomes'!CK178)=TRUE,'Primary endpoint outcomes'!CK178,(IF(ISNUMBER('Primary endpoint outcomes'!CN178)=TRUE,'Primary endpoint outcomes'!CN178,0)))</f>
        <v>0</v>
      </c>
      <c r="R178" s="326">
        <f>IF(ISNUMBER('Primary endpoint outcomes'!CL178)=TRUE,'Primary endpoint outcomes'!CL178,(IF(ISNUMBER('Primary endpoint outcomes'!CO178)=TRUE,'Primary endpoint outcomes'!CO178,0)))</f>
        <v>0</v>
      </c>
      <c r="S178" s="325">
        <f>IF(ISNUMBER('Primary endpoint outcomes'!CM178)=TRUE,'Primary endpoint outcomes'!CM178,(IF(ISNUMBER('Primary endpoint outcomes'!CP178)=TRUE,'Primary endpoint outcomes'!CP178,0)))</f>
        <v>0</v>
      </c>
      <c r="T178" s="326">
        <f>IF(ISNUMBER('Primary endpoint outcomes'!DS178)=TRUE,'Primary endpoint outcomes'!DS178,(IF(ISNUMBER('Primary endpoint outcomes'!DV178)=TRUE,'Primary endpoint outcomes'!DV178,0)))</f>
        <v>0</v>
      </c>
      <c r="U178" s="326">
        <f>IF(ISNUMBER('Primary endpoint outcomes'!DT178)=TRUE,'Primary endpoint outcomes'!DT178,(IF(ISNUMBER('Primary endpoint outcomes'!DW178)=TRUE,'Primary endpoint outcomes'!DW178,0)))</f>
        <v>0</v>
      </c>
      <c r="V178" s="326">
        <f>IF(ISNUMBER('Primary endpoint outcomes'!DU178)=TRUE,'Primary endpoint outcomes'!DU178,(IF(ISNUMBER('Primary endpoint outcomes'!DX178)=TRUE,'Primary endpoint outcomes'!DX178,0)))</f>
        <v>0</v>
      </c>
      <c r="W178" s="326">
        <f>IF(ISNUMBER('Primary endpoint outcomes'!FA178)=TRUE,'Primary endpoint outcomes'!FA178,(IF(ISNUMBER('Primary endpoint outcomes'!FD178)=TRUE,'Primary endpoint outcomes'!FD178,0)))</f>
        <v>0</v>
      </c>
      <c r="X178" s="326">
        <f>IF(ISNUMBER('Primary endpoint outcomes'!FB178)=TRUE,'Primary endpoint outcomes'!FB178,(IF(ISNUMBER('Primary endpoint outcomes'!FE178)=TRUE,'Primary endpoint outcomes'!FE178,0)))</f>
        <v>0</v>
      </c>
      <c r="Y178" s="326">
        <f>IF(ISNUMBER('Primary endpoint outcomes'!FC178)=TRUE,'Primary endpoint outcomes'!FC178,(IF(ISNUMBER('Primary endpoint outcomes'!FF178)=TRUE,'Primary endpoint outcomes'!FF178,0)))</f>
        <v>0</v>
      </c>
      <c r="Z178" s="150"/>
      <c r="AA178" s="151">
        <f t="shared" si="85"/>
        <v>89</v>
      </c>
      <c r="AB178" s="153">
        <f t="shared" si="86"/>
        <v>88</v>
      </c>
      <c r="AC178" s="153">
        <f t="shared" si="87"/>
        <v>0</v>
      </c>
      <c r="AD178" s="151">
        <f t="shared" si="88"/>
        <v>95</v>
      </c>
      <c r="AE178" s="153">
        <f t="shared" si="89"/>
        <v>94</v>
      </c>
      <c r="AF178" s="153">
        <f t="shared" si="90"/>
        <v>0</v>
      </c>
      <c r="AG178" s="151">
        <f t="shared" si="91"/>
        <v>0</v>
      </c>
      <c r="AH178" s="153">
        <f t="shared" si="92"/>
        <v>-1</v>
      </c>
      <c r="AI178" s="153">
        <f t="shared" si="93"/>
        <v>0</v>
      </c>
      <c r="AJ178" s="151">
        <f t="shared" si="94"/>
        <v>0</v>
      </c>
      <c r="AK178" s="153">
        <f t="shared" si="95"/>
        <v>-1</v>
      </c>
      <c r="AL178" s="153">
        <f t="shared" si="96"/>
        <v>0</v>
      </c>
      <c r="AM178" s="151">
        <f t="shared" si="97"/>
        <v>0</v>
      </c>
      <c r="AN178" s="153">
        <f t="shared" si="98"/>
        <v>-1</v>
      </c>
      <c r="AO178" s="153">
        <f t="shared" si="99"/>
        <v>0</v>
      </c>
      <c r="AP178" s="153">
        <f t="shared" si="100"/>
        <v>182</v>
      </c>
      <c r="AQ178" s="153">
        <f t="shared" si="101"/>
        <v>0</v>
      </c>
      <c r="AR178" s="153">
        <f t="shared" si="102"/>
        <v>24.193478260869568</v>
      </c>
      <c r="AS178" s="153">
        <f t="shared" si="103"/>
        <v>0</v>
      </c>
      <c r="AT178" s="153">
        <f t="shared" si="104"/>
        <v>184</v>
      </c>
      <c r="AU178" s="16"/>
      <c r="AY178" s="65"/>
      <c r="AZ178" s="65"/>
    </row>
    <row r="179" spans="1:52" ht="15.75" x14ac:dyDescent="0.25">
      <c r="A179" s="152" t="str">
        <f>'Primary endpoint outcomes'!A179</f>
        <v>FDA 245 (EMD 68 843-010)</v>
      </c>
      <c r="B179" s="152" t="str">
        <f>CONCATENATE('Primary endpoint outcomes'!S179,'Primary endpoint outcomes'!T179)</f>
        <v>HAMD17</v>
      </c>
      <c r="C179" s="154">
        <f t="shared" si="77"/>
        <v>23.448167539267018</v>
      </c>
      <c r="D179" s="154">
        <f t="shared" si="78"/>
        <v>0</v>
      </c>
      <c r="E179" s="154">
        <f t="shared" si="79"/>
        <v>191</v>
      </c>
      <c r="F179" s="21" t="str">
        <f t="shared" si="80"/>
        <v>YES</v>
      </c>
      <c r="G179" s="21" t="str">
        <f t="shared" si="81"/>
        <v>NO</v>
      </c>
      <c r="H179" s="155" t="e">
        <f t="shared" si="82"/>
        <v>#NUM!</v>
      </c>
      <c r="I179" s="155" t="e">
        <f t="shared" si="83"/>
        <v>#NUM!</v>
      </c>
      <c r="J179" s="318">
        <f t="shared" si="84"/>
        <v>0</v>
      </c>
      <c r="K179" s="326">
        <f>IF(ISNUMBER('Primary endpoint outcomes'!U179)=TRUE,'Primary endpoint outcomes'!U179,(IF(ISNUMBER('Primary endpoint outcomes'!X179)=TRUE,'Primary endpoint outcomes'!X179,0)))</f>
        <v>23.5</v>
      </c>
      <c r="L179" s="326">
        <f>IF(ISNUMBER('Primary endpoint outcomes'!V179)=TRUE,'Primary endpoint outcomes'!V179,(IF(ISNUMBER('Primary endpoint outcomes'!Y179)=TRUE,'Primary endpoint outcomes'!Y179,0)))</f>
        <v>0</v>
      </c>
      <c r="M179" s="325">
        <f>IF(ISNUMBER('Primary endpoint outcomes'!W179)=TRUE,'Primary endpoint outcomes'!W179,(IF(ISNUMBER('Primary endpoint outcomes'!Z179)=TRUE,'Primary endpoint outcomes'!Z179,0)))</f>
        <v>92</v>
      </c>
      <c r="N179" s="326">
        <f>IF(ISNUMBER('Primary endpoint outcomes'!BC179)=TRUE,'Primary endpoint outcomes'!BC179,(IF(ISNUMBER('Primary endpoint outcomes'!BF179)=TRUE,'Primary endpoint outcomes'!BF179,0)))</f>
        <v>23.4</v>
      </c>
      <c r="O179" s="325">
        <f>IF(ISNUMBER('Primary endpoint outcomes'!BD179)=TRUE,'Primary endpoint outcomes'!BD179,(IF(ISNUMBER('Primary endpoint outcomes'!BG179)=TRUE,'Primary endpoint outcomes'!BG179,0)))</f>
        <v>0</v>
      </c>
      <c r="P179" s="325">
        <f>IF(ISNUMBER('Primary endpoint outcomes'!BE179)=TRUE,'Primary endpoint outcomes'!BE179,(IF(ISNUMBER('Primary endpoint outcomes'!BH179)=TRUE,'Primary endpoint outcomes'!BH179,0)))</f>
        <v>99</v>
      </c>
      <c r="Q179" s="326">
        <f>IF(ISNUMBER('Primary endpoint outcomes'!CK179)=TRUE,'Primary endpoint outcomes'!CK179,(IF(ISNUMBER('Primary endpoint outcomes'!CN179)=TRUE,'Primary endpoint outcomes'!CN179,0)))</f>
        <v>0</v>
      </c>
      <c r="R179" s="326">
        <f>IF(ISNUMBER('Primary endpoint outcomes'!CL179)=TRUE,'Primary endpoint outcomes'!CL179,(IF(ISNUMBER('Primary endpoint outcomes'!CO179)=TRUE,'Primary endpoint outcomes'!CO179,0)))</f>
        <v>0</v>
      </c>
      <c r="S179" s="325">
        <f>IF(ISNUMBER('Primary endpoint outcomes'!CM179)=TRUE,'Primary endpoint outcomes'!CM179,(IF(ISNUMBER('Primary endpoint outcomes'!CP179)=TRUE,'Primary endpoint outcomes'!CP179,0)))</f>
        <v>0</v>
      </c>
      <c r="T179" s="326">
        <f>IF(ISNUMBER('Primary endpoint outcomes'!DS179)=TRUE,'Primary endpoint outcomes'!DS179,(IF(ISNUMBER('Primary endpoint outcomes'!DV179)=TRUE,'Primary endpoint outcomes'!DV179,0)))</f>
        <v>0</v>
      </c>
      <c r="U179" s="326">
        <f>IF(ISNUMBER('Primary endpoint outcomes'!DT179)=TRUE,'Primary endpoint outcomes'!DT179,(IF(ISNUMBER('Primary endpoint outcomes'!DW179)=TRUE,'Primary endpoint outcomes'!DW179,0)))</f>
        <v>0</v>
      </c>
      <c r="V179" s="326">
        <f>IF(ISNUMBER('Primary endpoint outcomes'!DU179)=TRUE,'Primary endpoint outcomes'!DU179,(IF(ISNUMBER('Primary endpoint outcomes'!DX179)=TRUE,'Primary endpoint outcomes'!DX179,0)))</f>
        <v>0</v>
      </c>
      <c r="W179" s="326">
        <f>IF(ISNUMBER('Primary endpoint outcomes'!FA179)=TRUE,'Primary endpoint outcomes'!FA179,(IF(ISNUMBER('Primary endpoint outcomes'!FD179)=TRUE,'Primary endpoint outcomes'!FD179,0)))</f>
        <v>0</v>
      </c>
      <c r="X179" s="326">
        <f>IF(ISNUMBER('Primary endpoint outcomes'!FB179)=TRUE,'Primary endpoint outcomes'!FB179,(IF(ISNUMBER('Primary endpoint outcomes'!FE179)=TRUE,'Primary endpoint outcomes'!FE179,0)))</f>
        <v>0</v>
      </c>
      <c r="Y179" s="326">
        <f>IF(ISNUMBER('Primary endpoint outcomes'!FC179)=TRUE,'Primary endpoint outcomes'!FC179,(IF(ISNUMBER('Primary endpoint outcomes'!FF179)=TRUE,'Primary endpoint outcomes'!FF179,0)))</f>
        <v>0</v>
      </c>
      <c r="Z179" s="150"/>
      <c r="AA179" s="151">
        <f t="shared" si="85"/>
        <v>92</v>
      </c>
      <c r="AB179" s="153">
        <f t="shared" si="86"/>
        <v>91</v>
      </c>
      <c r="AC179" s="153">
        <f t="shared" si="87"/>
        <v>0</v>
      </c>
      <c r="AD179" s="151">
        <f t="shared" si="88"/>
        <v>99</v>
      </c>
      <c r="AE179" s="153">
        <f t="shared" si="89"/>
        <v>98</v>
      </c>
      <c r="AF179" s="153">
        <f t="shared" si="90"/>
        <v>0</v>
      </c>
      <c r="AG179" s="151">
        <f t="shared" si="91"/>
        <v>0</v>
      </c>
      <c r="AH179" s="153">
        <f t="shared" si="92"/>
        <v>-1</v>
      </c>
      <c r="AI179" s="153">
        <f t="shared" si="93"/>
        <v>0</v>
      </c>
      <c r="AJ179" s="151">
        <f t="shared" si="94"/>
        <v>0</v>
      </c>
      <c r="AK179" s="153">
        <f t="shared" si="95"/>
        <v>-1</v>
      </c>
      <c r="AL179" s="153">
        <f t="shared" si="96"/>
        <v>0</v>
      </c>
      <c r="AM179" s="151">
        <f t="shared" si="97"/>
        <v>0</v>
      </c>
      <c r="AN179" s="153">
        <f t="shared" si="98"/>
        <v>-1</v>
      </c>
      <c r="AO179" s="153">
        <f t="shared" si="99"/>
        <v>0</v>
      </c>
      <c r="AP179" s="153">
        <f t="shared" si="100"/>
        <v>189</v>
      </c>
      <c r="AQ179" s="153">
        <f t="shared" si="101"/>
        <v>0</v>
      </c>
      <c r="AR179" s="153">
        <f t="shared" si="102"/>
        <v>23.448167539267018</v>
      </c>
      <c r="AS179" s="153">
        <f t="shared" si="103"/>
        <v>0</v>
      </c>
      <c r="AT179" s="153">
        <f t="shared" si="104"/>
        <v>191</v>
      </c>
      <c r="AU179" s="16"/>
      <c r="AY179" s="65"/>
      <c r="AZ179" s="65"/>
    </row>
    <row r="180" spans="1:52" ht="15.75" x14ac:dyDescent="0.25">
      <c r="A180" s="152" t="str">
        <f>'Primary endpoint outcomes'!A180</f>
        <v>FDA 246 (SB 659746-003)</v>
      </c>
      <c r="B180" s="152" t="str">
        <f>CONCATENATE('Primary endpoint outcomes'!S180,'Primary endpoint outcomes'!T180)</f>
        <v>HAMD17</v>
      </c>
      <c r="C180" s="154">
        <f t="shared" si="77"/>
        <v>23.205349794238682</v>
      </c>
      <c r="D180" s="154">
        <f t="shared" si="78"/>
        <v>0</v>
      </c>
      <c r="E180" s="154">
        <f t="shared" si="79"/>
        <v>243</v>
      </c>
      <c r="F180" s="21" t="str">
        <f t="shared" si="80"/>
        <v>YES</v>
      </c>
      <c r="G180" s="21" t="str">
        <f t="shared" si="81"/>
        <v>NO</v>
      </c>
      <c r="H180" s="155" t="e">
        <f t="shared" si="82"/>
        <v>#NUM!</v>
      </c>
      <c r="I180" s="155" t="e">
        <f t="shared" si="83"/>
        <v>#NUM!</v>
      </c>
      <c r="J180" s="318">
        <f t="shared" si="84"/>
        <v>0</v>
      </c>
      <c r="K180" s="326">
        <f>IF(ISNUMBER('Primary endpoint outcomes'!U180)=TRUE,'Primary endpoint outcomes'!U180,(IF(ISNUMBER('Primary endpoint outcomes'!X180)=TRUE,'Primary endpoint outcomes'!X180,0)))</f>
        <v>23.1</v>
      </c>
      <c r="L180" s="326">
        <f>IF(ISNUMBER('Primary endpoint outcomes'!V180)=TRUE,'Primary endpoint outcomes'!V180,(IF(ISNUMBER('Primary endpoint outcomes'!Y180)=TRUE,'Primary endpoint outcomes'!Y180,0)))</f>
        <v>0</v>
      </c>
      <c r="M180" s="325">
        <f>IF(ISNUMBER('Primary endpoint outcomes'!W180)=TRUE,'Primary endpoint outcomes'!W180,(IF(ISNUMBER('Primary endpoint outcomes'!Z180)=TRUE,'Primary endpoint outcomes'!Z180,0)))</f>
        <v>115</v>
      </c>
      <c r="N180" s="326">
        <f>IF(ISNUMBER('Primary endpoint outcomes'!BC180)=TRUE,'Primary endpoint outcomes'!BC180,(IF(ISNUMBER('Primary endpoint outcomes'!BF180)=TRUE,'Primary endpoint outcomes'!BF180,0)))</f>
        <v>23.3</v>
      </c>
      <c r="O180" s="325">
        <f>IF(ISNUMBER('Primary endpoint outcomes'!BD180)=TRUE,'Primary endpoint outcomes'!BD180,(IF(ISNUMBER('Primary endpoint outcomes'!BG180)=TRUE,'Primary endpoint outcomes'!BG180,0)))</f>
        <v>0</v>
      </c>
      <c r="P180" s="325">
        <f>IF(ISNUMBER('Primary endpoint outcomes'!BE180)=TRUE,'Primary endpoint outcomes'!BE180,(IF(ISNUMBER('Primary endpoint outcomes'!BH180)=TRUE,'Primary endpoint outcomes'!BH180,0)))</f>
        <v>128</v>
      </c>
      <c r="Q180" s="326">
        <f>IF(ISNUMBER('Primary endpoint outcomes'!CK180)=TRUE,'Primary endpoint outcomes'!CK180,(IF(ISNUMBER('Primary endpoint outcomes'!CN180)=TRUE,'Primary endpoint outcomes'!CN180,0)))</f>
        <v>0</v>
      </c>
      <c r="R180" s="326">
        <f>IF(ISNUMBER('Primary endpoint outcomes'!CL180)=TRUE,'Primary endpoint outcomes'!CL180,(IF(ISNUMBER('Primary endpoint outcomes'!CO180)=TRUE,'Primary endpoint outcomes'!CO180,0)))</f>
        <v>0</v>
      </c>
      <c r="S180" s="325">
        <f>IF(ISNUMBER('Primary endpoint outcomes'!CM180)=TRUE,'Primary endpoint outcomes'!CM180,(IF(ISNUMBER('Primary endpoint outcomes'!CP180)=TRUE,'Primary endpoint outcomes'!CP180,0)))</f>
        <v>0</v>
      </c>
      <c r="T180" s="326">
        <f>IF(ISNUMBER('Primary endpoint outcomes'!DS180)=TRUE,'Primary endpoint outcomes'!DS180,(IF(ISNUMBER('Primary endpoint outcomes'!DV180)=TRUE,'Primary endpoint outcomes'!DV180,0)))</f>
        <v>0</v>
      </c>
      <c r="U180" s="326">
        <f>IF(ISNUMBER('Primary endpoint outcomes'!DT180)=TRUE,'Primary endpoint outcomes'!DT180,(IF(ISNUMBER('Primary endpoint outcomes'!DW180)=TRUE,'Primary endpoint outcomes'!DW180,0)))</f>
        <v>0</v>
      </c>
      <c r="V180" s="326">
        <f>IF(ISNUMBER('Primary endpoint outcomes'!DU180)=TRUE,'Primary endpoint outcomes'!DU180,(IF(ISNUMBER('Primary endpoint outcomes'!DX180)=TRUE,'Primary endpoint outcomes'!DX180,0)))</f>
        <v>0</v>
      </c>
      <c r="W180" s="326">
        <f>IF(ISNUMBER('Primary endpoint outcomes'!FA180)=TRUE,'Primary endpoint outcomes'!FA180,(IF(ISNUMBER('Primary endpoint outcomes'!FD180)=TRUE,'Primary endpoint outcomes'!FD180,0)))</f>
        <v>0</v>
      </c>
      <c r="X180" s="326">
        <f>IF(ISNUMBER('Primary endpoint outcomes'!FB180)=TRUE,'Primary endpoint outcomes'!FB180,(IF(ISNUMBER('Primary endpoint outcomes'!FE180)=TRUE,'Primary endpoint outcomes'!FE180,0)))</f>
        <v>0</v>
      </c>
      <c r="Y180" s="326">
        <f>IF(ISNUMBER('Primary endpoint outcomes'!FC180)=TRUE,'Primary endpoint outcomes'!FC180,(IF(ISNUMBER('Primary endpoint outcomes'!FF180)=TRUE,'Primary endpoint outcomes'!FF180,0)))</f>
        <v>0</v>
      </c>
      <c r="Z180" s="150"/>
      <c r="AA180" s="151">
        <f t="shared" si="85"/>
        <v>115</v>
      </c>
      <c r="AB180" s="153">
        <f t="shared" si="86"/>
        <v>114</v>
      </c>
      <c r="AC180" s="153">
        <f t="shared" si="87"/>
        <v>0</v>
      </c>
      <c r="AD180" s="151">
        <f t="shared" si="88"/>
        <v>128</v>
      </c>
      <c r="AE180" s="153">
        <f t="shared" si="89"/>
        <v>127</v>
      </c>
      <c r="AF180" s="153">
        <f t="shared" si="90"/>
        <v>0</v>
      </c>
      <c r="AG180" s="151">
        <f t="shared" si="91"/>
        <v>0</v>
      </c>
      <c r="AH180" s="153">
        <f t="shared" si="92"/>
        <v>-1</v>
      </c>
      <c r="AI180" s="153">
        <f t="shared" si="93"/>
        <v>0</v>
      </c>
      <c r="AJ180" s="151">
        <f t="shared" si="94"/>
        <v>0</v>
      </c>
      <c r="AK180" s="153">
        <f t="shared" si="95"/>
        <v>-1</v>
      </c>
      <c r="AL180" s="153">
        <f t="shared" si="96"/>
        <v>0</v>
      </c>
      <c r="AM180" s="151">
        <f t="shared" si="97"/>
        <v>0</v>
      </c>
      <c r="AN180" s="153">
        <f t="shared" si="98"/>
        <v>-1</v>
      </c>
      <c r="AO180" s="153">
        <f t="shared" si="99"/>
        <v>0</v>
      </c>
      <c r="AP180" s="153">
        <f t="shared" si="100"/>
        <v>241</v>
      </c>
      <c r="AQ180" s="153">
        <f t="shared" si="101"/>
        <v>0</v>
      </c>
      <c r="AR180" s="153">
        <f t="shared" si="102"/>
        <v>23.205349794238682</v>
      </c>
      <c r="AS180" s="153">
        <f t="shared" si="103"/>
        <v>0</v>
      </c>
      <c r="AT180" s="153">
        <f t="shared" si="104"/>
        <v>243</v>
      </c>
      <c r="AU180" s="16"/>
      <c r="AY180" s="65"/>
      <c r="AZ180" s="65"/>
    </row>
    <row r="181" spans="1:52" ht="15.75" x14ac:dyDescent="0.25">
      <c r="A181" s="152" t="str">
        <f>'Primary endpoint outcomes'!A181</f>
        <v>Feiger 1996</v>
      </c>
      <c r="B181" s="152" t="str">
        <f>CONCATENATE('Primary endpoint outcomes'!S181,'Primary endpoint outcomes'!T181)</f>
        <v>MADRS10</v>
      </c>
      <c r="C181" s="154">
        <f t="shared" si="77"/>
        <v>27.561265822784812</v>
      </c>
      <c r="D181" s="154">
        <f t="shared" si="78"/>
        <v>0</v>
      </c>
      <c r="E181" s="154">
        <f t="shared" si="79"/>
        <v>79</v>
      </c>
      <c r="F181" s="21" t="str">
        <f t="shared" si="80"/>
        <v>YES</v>
      </c>
      <c r="G181" s="21" t="str">
        <f t="shared" si="81"/>
        <v>NO</v>
      </c>
      <c r="H181" s="155" t="e">
        <f t="shared" si="82"/>
        <v>#NUM!</v>
      </c>
      <c r="I181" s="155" t="e">
        <f t="shared" si="83"/>
        <v>#NUM!</v>
      </c>
      <c r="J181" s="318">
        <f t="shared" si="84"/>
        <v>0</v>
      </c>
      <c r="K181" s="326">
        <f>IF(ISNUMBER('Primary endpoint outcomes'!U181)=TRUE,'Primary endpoint outcomes'!U181,(IF(ISNUMBER('Primary endpoint outcomes'!X181)=TRUE,'Primary endpoint outcomes'!X181,0)))</f>
        <v>28.26</v>
      </c>
      <c r="L181" s="326">
        <f>IF(ISNUMBER('Primary endpoint outcomes'!V181)=TRUE,'Primary endpoint outcomes'!V181,(IF(ISNUMBER('Primary endpoint outcomes'!Y181)=TRUE,'Primary endpoint outcomes'!Y181,0)))</f>
        <v>0</v>
      </c>
      <c r="M181" s="325">
        <f>IF(ISNUMBER('Primary endpoint outcomes'!W181)=TRUE,'Primary endpoint outcomes'!W181,(IF(ISNUMBER('Primary endpoint outcomes'!Z181)=TRUE,'Primary endpoint outcomes'!Z181,0)))</f>
        <v>39</v>
      </c>
      <c r="N181" s="326">
        <f>IF(ISNUMBER('Primary endpoint outcomes'!BC181)=TRUE,'Primary endpoint outcomes'!BC181,(IF(ISNUMBER('Primary endpoint outcomes'!BF181)=TRUE,'Primary endpoint outcomes'!BF181,0)))</f>
        <v>26.88</v>
      </c>
      <c r="O181" s="325">
        <f>IF(ISNUMBER('Primary endpoint outcomes'!BD181)=TRUE,'Primary endpoint outcomes'!BD181,(IF(ISNUMBER('Primary endpoint outcomes'!BG181)=TRUE,'Primary endpoint outcomes'!BG181,0)))</f>
        <v>0</v>
      </c>
      <c r="P181" s="325">
        <f>IF(ISNUMBER('Primary endpoint outcomes'!BE181)=TRUE,'Primary endpoint outcomes'!BE181,(IF(ISNUMBER('Primary endpoint outcomes'!BH181)=TRUE,'Primary endpoint outcomes'!BH181,0)))</f>
        <v>40</v>
      </c>
      <c r="Q181" s="326">
        <f>IF(ISNUMBER('Primary endpoint outcomes'!CK181)=TRUE,'Primary endpoint outcomes'!CK181,(IF(ISNUMBER('Primary endpoint outcomes'!CN181)=TRUE,'Primary endpoint outcomes'!CN181,0)))</f>
        <v>0</v>
      </c>
      <c r="R181" s="326">
        <f>IF(ISNUMBER('Primary endpoint outcomes'!CL181)=TRUE,'Primary endpoint outcomes'!CL181,(IF(ISNUMBER('Primary endpoint outcomes'!CO181)=TRUE,'Primary endpoint outcomes'!CO181,0)))</f>
        <v>0</v>
      </c>
      <c r="S181" s="325">
        <f>IF(ISNUMBER('Primary endpoint outcomes'!CM181)=TRUE,'Primary endpoint outcomes'!CM181,(IF(ISNUMBER('Primary endpoint outcomes'!CP181)=TRUE,'Primary endpoint outcomes'!CP181,0)))</f>
        <v>0</v>
      </c>
      <c r="T181" s="326">
        <f>IF(ISNUMBER('Primary endpoint outcomes'!DS181)=TRUE,'Primary endpoint outcomes'!DS181,(IF(ISNUMBER('Primary endpoint outcomes'!DV181)=TRUE,'Primary endpoint outcomes'!DV181,0)))</f>
        <v>0</v>
      </c>
      <c r="U181" s="326">
        <f>IF(ISNUMBER('Primary endpoint outcomes'!DT181)=TRUE,'Primary endpoint outcomes'!DT181,(IF(ISNUMBER('Primary endpoint outcomes'!DW181)=TRUE,'Primary endpoint outcomes'!DW181,0)))</f>
        <v>0</v>
      </c>
      <c r="V181" s="326">
        <f>IF(ISNUMBER('Primary endpoint outcomes'!DU181)=TRUE,'Primary endpoint outcomes'!DU181,(IF(ISNUMBER('Primary endpoint outcomes'!DX181)=TRUE,'Primary endpoint outcomes'!DX181,0)))</f>
        <v>0</v>
      </c>
      <c r="W181" s="326">
        <f>IF(ISNUMBER('Primary endpoint outcomes'!FA181)=TRUE,'Primary endpoint outcomes'!FA181,(IF(ISNUMBER('Primary endpoint outcomes'!FD181)=TRUE,'Primary endpoint outcomes'!FD181,0)))</f>
        <v>0</v>
      </c>
      <c r="X181" s="326">
        <f>IF(ISNUMBER('Primary endpoint outcomes'!FB181)=TRUE,'Primary endpoint outcomes'!FB181,(IF(ISNUMBER('Primary endpoint outcomes'!FE181)=TRUE,'Primary endpoint outcomes'!FE181,0)))</f>
        <v>0</v>
      </c>
      <c r="Y181" s="326">
        <f>IF(ISNUMBER('Primary endpoint outcomes'!FC181)=TRUE,'Primary endpoint outcomes'!FC181,(IF(ISNUMBER('Primary endpoint outcomes'!FF181)=TRUE,'Primary endpoint outcomes'!FF181,0)))</f>
        <v>0</v>
      </c>
      <c r="Z181" s="150"/>
      <c r="AA181" s="151">
        <f t="shared" si="85"/>
        <v>39</v>
      </c>
      <c r="AB181" s="153">
        <f t="shared" si="86"/>
        <v>38</v>
      </c>
      <c r="AC181" s="153">
        <f t="shared" si="87"/>
        <v>0</v>
      </c>
      <c r="AD181" s="151">
        <f t="shared" si="88"/>
        <v>40</v>
      </c>
      <c r="AE181" s="153">
        <f t="shared" si="89"/>
        <v>39</v>
      </c>
      <c r="AF181" s="153">
        <f t="shared" si="90"/>
        <v>0</v>
      </c>
      <c r="AG181" s="151">
        <f t="shared" si="91"/>
        <v>0</v>
      </c>
      <c r="AH181" s="153">
        <f t="shared" si="92"/>
        <v>-1</v>
      </c>
      <c r="AI181" s="153">
        <f t="shared" si="93"/>
        <v>0</v>
      </c>
      <c r="AJ181" s="151">
        <f t="shared" si="94"/>
        <v>0</v>
      </c>
      <c r="AK181" s="153">
        <f t="shared" si="95"/>
        <v>-1</v>
      </c>
      <c r="AL181" s="153">
        <f t="shared" si="96"/>
        <v>0</v>
      </c>
      <c r="AM181" s="151">
        <f t="shared" si="97"/>
        <v>0</v>
      </c>
      <c r="AN181" s="153">
        <f t="shared" si="98"/>
        <v>-1</v>
      </c>
      <c r="AO181" s="153">
        <f t="shared" si="99"/>
        <v>0</v>
      </c>
      <c r="AP181" s="153">
        <f t="shared" si="100"/>
        <v>77</v>
      </c>
      <c r="AQ181" s="153">
        <f t="shared" si="101"/>
        <v>0</v>
      </c>
      <c r="AR181" s="153">
        <f t="shared" si="102"/>
        <v>27.561265822784812</v>
      </c>
      <c r="AS181" s="153">
        <f t="shared" si="103"/>
        <v>0</v>
      </c>
      <c r="AT181" s="153">
        <f t="shared" si="104"/>
        <v>79</v>
      </c>
      <c r="AU181" s="16"/>
      <c r="AY181" s="65"/>
      <c r="AZ181" s="65"/>
    </row>
    <row r="182" spans="1:52" ht="15.75" x14ac:dyDescent="0.25">
      <c r="A182" s="152" t="str">
        <f>'Primary endpoint outcomes'!A182</f>
        <v>Feighner 1979</v>
      </c>
      <c r="B182" s="152" t="str">
        <f>CONCATENATE('Primary endpoint outcomes'!S182,'Primary endpoint outcomes'!T182)</f>
        <v>HAMD24</v>
      </c>
      <c r="C182" s="154">
        <f t="shared" si="77"/>
        <v>35.545454545454547</v>
      </c>
      <c r="D182" s="154">
        <f t="shared" si="78"/>
        <v>0</v>
      </c>
      <c r="E182" s="154">
        <f t="shared" si="79"/>
        <v>143</v>
      </c>
      <c r="F182" s="21" t="str">
        <f t="shared" si="80"/>
        <v>YES</v>
      </c>
      <c r="G182" s="21" t="str">
        <f t="shared" si="81"/>
        <v>NO</v>
      </c>
      <c r="H182" s="155" t="e">
        <f t="shared" si="82"/>
        <v>#NUM!</v>
      </c>
      <c r="I182" s="155" t="e">
        <f t="shared" si="83"/>
        <v>#NUM!</v>
      </c>
      <c r="J182" s="318">
        <f t="shared" si="84"/>
        <v>0</v>
      </c>
      <c r="K182" s="326">
        <f>IF(ISNUMBER('Primary endpoint outcomes'!U182)=TRUE,'Primary endpoint outcomes'!U182,(IF(ISNUMBER('Primary endpoint outcomes'!X182)=TRUE,'Primary endpoint outcomes'!X182,0)))</f>
        <v>36</v>
      </c>
      <c r="L182" s="326">
        <f>IF(ISNUMBER('Primary endpoint outcomes'!V182)=TRUE,'Primary endpoint outcomes'!V182,(IF(ISNUMBER('Primary endpoint outcomes'!Y182)=TRUE,'Primary endpoint outcomes'!Y182,0)))</f>
        <v>0</v>
      </c>
      <c r="M182" s="325">
        <f>IF(ISNUMBER('Primary endpoint outcomes'!W182)=TRUE,'Primary endpoint outcomes'!W182,(IF(ISNUMBER('Primary endpoint outcomes'!Z182)=TRUE,'Primary endpoint outcomes'!Z182,0)))</f>
        <v>93</v>
      </c>
      <c r="N182" s="326">
        <f>IF(ISNUMBER('Primary endpoint outcomes'!BC182)=TRUE,'Primary endpoint outcomes'!BC182,(IF(ISNUMBER('Primary endpoint outcomes'!BF182)=TRUE,'Primary endpoint outcomes'!BF182,0)))</f>
        <v>34.700000000000003</v>
      </c>
      <c r="O182" s="325">
        <f>IF(ISNUMBER('Primary endpoint outcomes'!BD182)=TRUE,'Primary endpoint outcomes'!BD182,(IF(ISNUMBER('Primary endpoint outcomes'!BG182)=TRUE,'Primary endpoint outcomes'!BG182,0)))</f>
        <v>0</v>
      </c>
      <c r="P182" s="325">
        <f>IF(ISNUMBER('Primary endpoint outcomes'!BE182)=TRUE,'Primary endpoint outcomes'!BE182,(IF(ISNUMBER('Primary endpoint outcomes'!BH182)=TRUE,'Primary endpoint outcomes'!BH182,0)))</f>
        <v>50</v>
      </c>
      <c r="Q182" s="326">
        <f>IF(ISNUMBER('Primary endpoint outcomes'!CK182)=TRUE,'Primary endpoint outcomes'!CK182,(IF(ISNUMBER('Primary endpoint outcomes'!CN182)=TRUE,'Primary endpoint outcomes'!CN182,0)))</f>
        <v>0</v>
      </c>
      <c r="R182" s="326">
        <f>IF(ISNUMBER('Primary endpoint outcomes'!CL182)=TRUE,'Primary endpoint outcomes'!CL182,(IF(ISNUMBER('Primary endpoint outcomes'!CO182)=TRUE,'Primary endpoint outcomes'!CO182,0)))</f>
        <v>0</v>
      </c>
      <c r="S182" s="325">
        <f>IF(ISNUMBER('Primary endpoint outcomes'!CM182)=TRUE,'Primary endpoint outcomes'!CM182,(IF(ISNUMBER('Primary endpoint outcomes'!CP182)=TRUE,'Primary endpoint outcomes'!CP182,0)))</f>
        <v>0</v>
      </c>
      <c r="T182" s="326">
        <f>IF(ISNUMBER('Primary endpoint outcomes'!DS182)=TRUE,'Primary endpoint outcomes'!DS182,(IF(ISNUMBER('Primary endpoint outcomes'!DV182)=TRUE,'Primary endpoint outcomes'!DV182,0)))</f>
        <v>0</v>
      </c>
      <c r="U182" s="326">
        <f>IF(ISNUMBER('Primary endpoint outcomes'!DT182)=TRUE,'Primary endpoint outcomes'!DT182,(IF(ISNUMBER('Primary endpoint outcomes'!DW182)=TRUE,'Primary endpoint outcomes'!DW182,0)))</f>
        <v>0</v>
      </c>
      <c r="V182" s="326">
        <f>IF(ISNUMBER('Primary endpoint outcomes'!DU182)=TRUE,'Primary endpoint outcomes'!DU182,(IF(ISNUMBER('Primary endpoint outcomes'!DX182)=TRUE,'Primary endpoint outcomes'!DX182,0)))</f>
        <v>0</v>
      </c>
      <c r="W182" s="326">
        <f>IF(ISNUMBER('Primary endpoint outcomes'!FA182)=TRUE,'Primary endpoint outcomes'!FA182,(IF(ISNUMBER('Primary endpoint outcomes'!FD182)=TRUE,'Primary endpoint outcomes'!FD182,0)))</f>
        <v>0</v>
      </c>
      <c r="X182" s="326">
        <f>IF(ISNUMBER('Primary endpoint outcomes'!FB182)=TRUE,'Primary endpoint outcomes'!FB182,(IF(ISNUMBER('Primary endpoint outcomes'!FE182)=TRUE,'Primary endpoint outcomes'!FE182,0)))</f>
        <v>0</v>
      </c>
      <c r="Y182" s="326">
        <f>IF(ISNUMBER('Primary endpoint outcomes'!FC182)=TRUE,'Primary endpoint outcomes'!FC182,(IF(ISNUMBER('Primary endpoint outcomes'!FF182)=TRUE,'Primary endpoint outcomes'!FF182,0)))</f>
        <v>0</v>
      </c>
      <c r="Z182" s="150"/>
      <c r="AA182" s="151">
        <f t="shared" si="85"/>
        <v>93</v>
      </c>
      <c r="AB182" s="153">
        <f t="shared" si="86"/>
        <v>92</v>
      </c>
      <c r="AC182" s="153">
        <f t="shared" si="87"/>
        <v>0</v>
      </c>
      <c r="AD182" s="151">
        <f t="shared" si="88"/>
        <v>50</v>
      </c>
      <c r="AE182" s="153">
        <f t="shared" si="89"/>
        <v>49</v>
      </c>
      <c r="AF182" s="153">
        <f t="shared" si="90"/>
        <v>0</v>
      </c>
      <c r="AG182" s="151">
        <f t="shared" si="91"/>
        <v>0</v>
      </c>
      <c r="AH182" s="153">
        <f t="shared" si="92"/>
        <v>-1</v>
      </c>
      <c r="AI182" s="153">
        <f t="shared" si="93"/>
        <v>0</v>
      </c>
      <c r="AJ182" s="151">
        <f t="shared" si="94"/>
        <v>0</v>
      </c>
      <c r="AK182" s="153">
        <f t="shared" si="95"/>
        <v>-1</v>
      </c>
      <c r="AL182" s="153">
        <f t="shared" si="96"/>
        <v>0</v>
      </c>
      <c r="AM182" s="151">
        <f t="shared" si="97"/>
        <v>0</v>
      </c>
      <c r="AN182" s="153">
        <f t="shared" si="98"/>
        <v>-1</v>
      </c>
      <c r="AO182" s="153">
        <f t="shared" si="99"/>
        <v>0</v>
      </c>
      <c r="AP182" s="153">
        <f t="shared" si="100"/>
        <v>141</v>
      </c>
      <c r="AQ182" s="153">
        <f t="shared" si="101"/>
        <v>0</v>
      </c>
      <c r="AR182" s="153">
        <f t="shared" si="102"/>
        <v>35.545454545454547</v>
      </c>
      <c r="AS182" s="153">
        <f t="shared" si="103"/>
        <v>0</v>
      </c>
      <c r="AT182" s="153">
        <f t="shared" si="104"/>
        <v>143</v>
      </c>
      <c r="AU182" s="16"/>
      <c r="AY182" s="65"/>
      <c r="AZ182" s="65"/>
    </row>
    <row r="183" spans="1:52" ht="15.75" x14ac:dyDescent="0.25">
      <c r="A183" s="152" t="str">
        <f>'Primary endpoint outcomes'!A183</f>
        <v>Feighner 1982</v>
      </c>
      <c r="B183" s="152" t="str">
        <f>CONCATENATE('Primary endpoint outcomes'!S183,'Primary endpoint outcomes'!T183)</f>
        <v>HAMD21</v>
      </c>
      <c r="C183" s="154">
        <f t="shared" si="77"/>
        <v>27.089208633093524</v>
      </c>
      <c r="D183" s="154">
        <f t="shared" si="78"/>
        <v>4.1412209587767421</v>
      </c>
      <c r="E183" s="154">
        <f t="shared" si="79"/>
        <v>139</v>
      </c>
      <c r="F183" s="21" t="str">
        <f t="shared" si="80"/>
        <v>YES</v>
      </c>
      <c r="G183" s="21" t="str">
        <f t="shared" si="81"/>
        <v>NO</v>
      </c>
      <c r="H183" s="155">
        <f t="shared" si="82"/>
        <v>0.99629421897710935</v>
      </c>
      <c r="I183" s="155">
        <f t="shared" si="83"/>
        <v>3.7057810228906529E-3</v>
      </c>
      <c r="J183" s="318">
        <f t="shared" si="84"/>
        <v>1</v>
      </c>
      <c r="K183" s="326">
        <f>IF(ISNUMBER('Primary endpoint outcomes'!U183)=TRUE,'Primary endpoint outcomes'!U183,(IF(ISNUMBER('Primary endpoint outcomes'!X183)=TRUE,'Primary endpoint outcomes'!X183,0)))</f>
        <v>26.98</v>
      </c>
      <c r="L183" s="326">
        <f>IF(ISNUMBER('Primary endpoint outcomes'!V183)=TRUE,'Primary endpoint outcomes'!V183,(IF(ISNUMBER('Primary endpoint outcomes'!Y183)=TRUE,'Primary endpoint outcomes'!Y183,0)))</f>
        <v>4</v>
      </c>
      <c r="M183" s="325">
        <f>IF(ISNUMBER('Primary endpoint outcomes'!W183)=TRUE,'Primary endpoint outcomes'!W183,(IF(ISNUMBER('Primary endpoint outcomes'!Z183)=TRUE,'Primary endpoint outcomes'!Z183,0)))</f>
        <v>46</v>
      </c>
      <c r="N183" s="326">
        <f>IF(ISNUMBER('Primary endpoint outcomes'!BC183)=TRUE,'Primary endpoint outcomes'!BC183,(IF(ISNUMBER('Primary endpoint outcomes'!BF183)=TRUE,'Primary endpoint outcomes'!BF183,0)))</f>
        <v>26.94</v>
      </c>
      <c r="O183" s="325">
        <f>IF(ISNUMBER('Primary endpoint outcomes'!BD183)=TRUE,'Primary endpoint outcomes'!BD183,(IF(ISNUMBER('Primary endpoint outcomes'!BG183)=TRUE,'Primary endpoint outcomes'!BG183,0)))</f>
        <v>4.43</v>
      </c>
      <c r="P183" s="325">
        <f>IF(ISNUMBER('Primary endpoint outcomes'!BE183)=TRUE,'Primary endpoint outcomes'!BE183,(IF(ISNUMBER('Primary endpoint outcomes'!BH183)=TRUE,'Primary endpoint outcomes'!BH183,0)))</f>
        <v>48</v>
      </c>
      <c r="Q183" s="326">
        <f>IF(ISNUMBER('Primary endpoint outcomes'!CK183)=TRUE,'Primary endpoint outcomes'!CK183,(IF(ISNUMBER('Primary endpoint outcomes'!CN183)=TRUE,'Primary endpoint outcomes'!CN183,0)))</f>
        <v>27.36</v>
      </c>
      <c r="R183" s="326">
        <f>IF(ISNUMBER('Primary endpoint outcomes'!CL183)=TRUE,'Primary endpoint outcomes'!CL183,(IF(ISNUMBER('Primary endpoint outcomes'!CO183)=TRUE,'Primary endpoint outcomes'!CO183,0)))</f>
        <v>3.96</v>
      </c>
      <c r="S183" s="325">
        <f>IF(ISNUMBER('Primary endpoint outcomes'!CM183)=TRUE,'Primary endpoint outcomes'!CM183,(IF(ISNUMBER('Primary endpoint outcomes'!CP183)=TRUE,'Primary endpoint outcomes'!CP183,0)))</f>
        <v>45</v>
      </c>
      <c r="T183" s="326">
        <f>IF(ISNUMBER('Primary endpoint outcomes'!DS183)=TRUE,'Primary endpoint outcomes'!DS183,(IF(ISNUMBER('Primary endpoint outcomes'!DV183)=TRUE,'Primary endpoint outcomes'!DV183,0)))</f>
        <v>0</v>
      </c>
      <c r="U183" s="326">
        <f>IF(ISNUMBER('Primary endpoint outcomes'!DT183)=TRUE,'Primary endpoint outcomes'!DT183,(IF(ISNUMBER('Primary endpoint outcomes'!DW183)=TRUE,'Primary endpoint outcomes'!DW183,0)))</f>
        <v>0</v>
      </c>
      <c r="V183" s="326">
        <f>IF(ISNUMBER('Primary endpoint outcomes'!DU183)=TRUE,'Primary endpoint outcomes'!DU183,(IF(ISNUMBER('Primary endpoint outcomes'!DX183)=TRUE,'Primary endpoint outcomes'!DX183,0)))</f>
        <v>0</v>
      </c>
      <c r="W183" s="326">
        <f>IF(ISNUMBER('Primary endpoint outcomes'!FA183)=TRUE,'Primary endpoint outcomes'!FA183,(IF(ISNUMBER('Primary endpoint outcomes'!FD183)=TRUE,'Primary endpoint outcomes'!FD183,0)))</f>
        <v>0</v>
      </c>
      <c r="X183" s="326">
        <f>IF(ISNUMBER('Primary endpoint outcomes'!FB183)=TRUE,'Primary endpoint outcomes'!FB183,(IF(ISNUMBER('Primary endpoint outcomes'!FE183)=TRUE,'Primary endpoint outcomes'!FE183,0)))</f>
        <v>0</v>
      </c>
      <c r="Y183" s="326">
        <f>IF(ISNUMBER('Primary endpoint outcomes'!FC183)=TRUE,'Primary endpoint outcomes'!FC183,(IF(ISNUMBER('Primary endpoint outcomes'!FF183)=TRUE,'Primary endpoint outcomes'!FF183,0)))</f>
        <v>0</v>
      </c>
      <c r="Z183" s="150"/>
      <c r="AA183" s="151">
        <f t="shared" si="85"/>
        <v>46</v>
      </c>
      <c r="AB183" s="153">
        <f t="shared" si="86"/>
        <v>45</v>
      </c>
      <c r="AC183" s="153">
        <f t="shared" si="87"/>
        <v>720</v>
      </c>
      <c r="AD183" s="151">
        <f t="shared" si="88"/>
        <v>48</v>
      </c>
      <c r="AE183" s="153">
        <f t="shared" si="89"/>
        <v>47</v>
      </c>
      <c r="AF183" s="153">
        <f t="shared" si="90"/>
        <v>922.37029999999982</v>
      </c>
      <c r="AG183" s="151">
        <f t="shared" si="91"/>
        <v>45</v>
      </c>
      <c r="AH183" s="153">
        <f t="shared" si="92"/>
        <v>44</v>
      </c>
      <c r="AI183" s="153">
        <f t="shared" si="93"/>
        <v>689.99040000000002</v>
      </c>
      <c r="AJ183" s="151">
        <f t="shared" si="94"/>
        <v>0</v>
      </c>
      <c r="AK183" s="153">
        <f t="shared" si="95"/>
        <v>-1</v>
      </c>
      <c r="AL183" s="153">
        <f t="shared" si="96"/>
        <v>0</v>
      </c>
      <c r="AM183" s="151">
        <f t="shared" si="97"/>
        <v>0</v>
      </c>
      <c r="AN183" s="153">
        <f t="shared" si="98"/>
        <v>-1</v>
      </c>
      <c r="AO183" s="153">
        <f t="shared" si="99"/>
        <v>0</v>
      </c>
      <c r="AP183" s="153">
        <f t="shared" si="100"/>
        <v>136</v>
      </c>
      <c r="AQ183" s="153">
        <f t="shared" si="101"/>
        <v>2332.3606999999997</v>
      </c>
      <c r="AR183" s="153">
        <f t="shared" si="102"/>
        <v>27.089208633093524</v>
      </c>
      <c r="AS183" s="153">
        <f t="shared" si="103"/>
        <v>4.1412209587767421</v>
      </c>
      <c r="AT183" s="153">
        <f t="shared" si="104"/>
        <v>139</v>
      </c>
      <c r="AU183" s="16"/>
      <c r="AY183" s="65"/>
      <c r="AZ183" s="65"/>
    </row>
    <row r="184" spans="1:52" ht="15.75" x14ac:dyDescent="0.25">
      <c r="A184" s="152" t="str">
        <f>'Primary endpoint outcomes'!A184</f>
        <v>Feighner 1983c</v>
      </c>
      <c r="B184" s="152" t="str">
        <f>CONCATENATE('Primary endpoint outcomes'!S184,'Primary endpoint outcomes'!T184)</f>
        <v>HAMD21</v>
      </c>
      <c r="C184" s="154">
        <f t="shared" si="77"/>
        <v>30.195454545454542</v>
      </c>
      <c r="D184" s="154">
        <f t="shared" si="78"/>
        <v>0</v>
      </c>
      <c r="E184" s="154">
        <f t="shared" si="79"/>
        <v>88</v>
      </c>
      <c r="F184" s="21" t="str">
        <f t="shared" si="80"/>
        <v>YES</v>
      </c>
      <c r="G184" s="21" t="str">
        <f t="shared" si="81"/>
        <v>NO</v>
      </c>
      <c r="H184" s="155" t="e">
        <f t="shared" si="82"/>
        <v>#NUM!</v>
      </c>
      <c r="I184" s="155" t="e">
        <f t="shared" si="83"/>
        <v>#NUM!</v>
      </c>
      <c r="J184" s="318">
        <f t="shared" si="84"/>
        <v>0</v>
      </c>
      <c r="K184" s="326">
        <f>IF(ISNUMBER('Primary endpoint outcomes'!U184)=TRUE,'Primary endpoint outcomes'!U184,(IF(ISNUMBER('Primary endpoint outcomes'!X184)=TRUE,'Primary endpoint outcomes'!X184,0)))</f>
        <v>30.4</v>
      </c>
      <c r="L184" s="326">
        <f>IF(ISNUMBER('Primary endpoint outcomes'!V184)=TRUE,'Primary endpoint outcomes'!V184,(IF(ISNUMBER('Primary endpoint outcomes'!Y184)=TRUE,'Primary endpoint outcomes'!Y184,0)))</f>
        <v>0</v>
      </c>
      <c r="M184" s="325">
        <f>IF(ISNUMBER('Primary endpoint outcomes'!W184)=TRUE,'Primary endpoint outcomes'!W184,(IF(ISNUMBER('Primary endpoint outcomes'!Z184)=TRUE,'Primary endpoint outcomes'!Z184,0)))</f>
        <v>43</v>
      </c>
      <c r="N184" s="326">
        <f>IF(ISNUMBER('Primary endpoint outcomes'!BC184)=TRUE,'Primary endpoint outcomes'!BC184,(IF(ISNUMBER('Primary endpoint outcomes'!BF184)=TRUE,'Primary endpoint outcomes'!BF184,0)))</f>
        <v>30</v>
      </c>
      <c r="O184" s="325">
        <f>IF(ISNUMBER('Primary endpoint outcomes'!BD184)=TRUE,'Primary endpoint outcomes'!BD184,(IF(ISNUMBER('Primary endpoint outcomes'!BG184)=TRUE,'Primary endpoint outcomes'!BG184,0)))</f>
        <v>0</v>
      </c>
      <c r="P184" s="325">
        <f>IF(ISNUMBER('Primary endpoint outcomes'!BE184)=TRUE,'Primary endpoint outcomes'!BE184,(IF(ISNUMBER('Primary endpoint outcomes'!BH184)=TRUE,'Primary endpoint outcomes'!BH184,0)))</f>
        <v>45</v>
      </c>
      <c r="Q184" s="326">
        <f>IF(ISNUMBER('Primary endpoint outcomes'!CK184)=TRUE,'Primary endpoint outcomes'!CK184,(IF(ISNUMBER('Primary endpoint outcomes'!CN184)=TRUE,'Primary endpoint outcomes'!CN184,0)))</f>
        <v>0</v>
      </c>
      <c r="R184" s="326">
        <f>IF(ISNUMBER('Primary endpoint outcomes'!CL184)=TRUE,'Primary endpoint outcomes'!CL184,(IF(ISNUMBER('Primary endpoint outcomes'!CO184)=TRUE,'Primary endpoint outcomes'!CO184,0)))</f>
        <v>0</v>
      </c>
      <c r="S184" s="325">
        <f>IF(ISNUMBER('Primary endpoint outcomes'!CM184)=TRUE,'Primary endpoint outcomes'!CM184,(IF(ISNUMBER('Primary endpoint outcomes'!CP184)=TRUE,'Primary endpoint outcomes'!CP184,0)))</f>
        <v>0</v>
      </c>
      <c r="T184" s="326">
        <f>IF(ISNUMBER('Primary endpoint outcomes'!DS184)=TRUE,'Primary endpoint outcomes'!DS184,(IF(ISNUMBER('Primary endpoint outcomes'!DV184)=TRUE,'Primary endpoint outcomes'!DV184,0)))</f>
        <v>0</v>
      </c>
      <c r="U184" s="326">
        <f>IF(ISNUMBER('Primary endpoint outcomes'!DT184)=TRUE,'Primary endpoint outcomes'!DT184,(IF(ISNUMBER('Primary endpoint outcomes'!DW184)=TRUE,'Primary endpoint outcomes'!DW184,0)))</f>
        <v>0</v>
      </c>
      <c r="V184" s="326">
        <f>IF(ISNUMBER('Primary endpoint outcomes'!DU184)=TRUE,'Primary endpoint outcomes'!DU184,(IF(ISNUMBER('Primary endpoint outcomes'!DX184)=TRUE,'Primary endpoint outcomes'!DX184,0)))</f>
        <v>0</v>
      </c>
      <c r="W184" s="326">
        <f>IF(ISNUMBER('Primary endpoint outcomes'!FA184)=TRUE,'Primary endpoint outcomes'!FA184,(IF(ISNUMBER('Primary endpoint outcomes'!FD184)=TRUE,'Primary endpoint outcomes'!FD184,0)))</f>
        <v>0</v>
      </c>
      <c r="X184" s="326">
        <f>IF(ISNUMBER('Primary endpoint outcomes'!FB184)=TRUE,'Primary endpoint outcomes'!FB184,(IF(ISNUMBER('Primary endpoint outcomes'!FE184)=TRUE,'Primary endpoint outcomes'!FE184,0)))</f>
        <v>0</v>
      </c>
      <c r="Y184" s="326">
        <f>IF(ISNUMBER('Primary endpoint outcomes'!FC184)=TRUE,'Primary endpoint outcomes'!FC184,(IF(ISNUMBER('Primary endpoint outcomes'!FF184)=TRUE,'Primary endpoint outcomes'!FF184,0)))</f>
        <v>0</v>
      </c>
      <c r="Z184" s="150"/>
      <c r="AA184" s="151">
        <f t="shared" si="85"/>
        <v>43</v>
      </c>
      <c r="AB184" s="153">
        <f t="shared" si="86"/>
        <v>42</v>
      </c>
      <c r="AC184" s="153">
        <f t="shared" si="87"/>
        <v>0</v>
      </c>
      <c r="AD184" s="151">
        <f t="shared" si="88"/>
        <v>45</v>
      </c>
      <c r="AE184" s="153">
        <f t="shared" si="89"/>
        <v>44</v>
      </c>
      <c r="AF184" s="153">
        <f t="shared" si="90"/>
        <v>0</v>
      </c>
      <c r="AG184" s="151">
        <f t="shared" si="91"/>
        <v>0</v>
      </c>
      <c r="AH184" s="153">
        <f t="shared" si="92"/>
        <v>-1</v>
      </c>
      <c r="AI184" s="153">
        <f t="shared" si="93"/>
        <v>0</v>
      </c>
      <c r="AJ184" s="151">
        <f t="shared" si="94"/>
        <v>0</v>
      </c>
      <c r="AK184" s="153">
        <f t="shared" si="95"/>
        <v>-1</v>
      </c>
      <c r="AL184" s="153">
        <f t="shared" si="96"/>
        <v>0</v>
      </c>
      <c r="AM184" s="151">
        <f t="shared" si="97"/>
        <v>0</v>
      </c>
      <c r="AN184" s="153">
        <f t="shared" si="98"/>
        <v>-1</v>
      </c>
      <c r="AO184" s="153">
        <f t="shared" si="99"/>
        <v>0</v>
      </c>
      <c r="AP184" s="153">
        <f t="shared" si="100"/>
        <v>86</v>
      </c>
      <c r="AQ184" s="153">
        <f t="shared" si="101"/>
        <v>0</v>
      </c>
      <c r="AR184" s="153">
        <f t="shared" si="102"/>
        <v>30.195454545454542</v>
      </c>
      <c r="AS184" s="153">
        <f t="shared" si="103"/>
        <v>0</v>
      </c>
      <c r="AT184" s="153">
        <f t="shared" si="104"/>
        <v>88</v>
      </c>
      <c r="AU184" s="16"/>
      <c r="AY184" s="65"/>
      <c r="AZ184" s="65"/>
    </row>
    <row r="185" spans="1:52" ht="15.75" x14ac:dyDescent="0.25">
      <c r="A185" s="152" t="str">
        <f>'Primary endpoint outcomes'!A185</f>
        <v>Feighner 1989b</v>
      </c>
      <c r="B185" s="152" t="str">
        <f>CONCATENATE('Primary endpoint outcomes'!S185,'Primary endpoint outcomes'!T185)</f>
        <v>NANA</v>
      </c>
      <c r="C185" s="154" t="e">
        <f t="shared" si="77"/>
        <v>#DIV/0!</v>
      </c>
      <c r="D185" s="154" t="e">
        <f t="shared" si="78"/>
        <v>#DIV/0!</v>
      </c>
      <c r="E185" s="154">
        <f t="shared" si="79"/>
        <v>0</v>
      </c>
      <c r="F185" s="21" t="e">
        <f t="shared" si="80"/>
        <v>#DIV/0!</v>
      </c>
      <c r="G185" s="21" t="e">
        <f t="shared" si="81"/>
        <v>#DIV/0!</v>
      </c>
      <c r="H185" s="155" t="e">
        <f t="shared" si="82"/>
        <v>#N/A</v>
      </c>
      <c r="I185" s="155" t="e">
        <f t="shared" si="83"/>
        <v>#N/A</v>
      </c>
      <c r="J185" s="318">
        <f t="shared" si="84"/>
        <v>0</v>
      </c>
      <c r="K185" s="326">
        <f>IF(ISNUMBER('Primary endpoint outcomes'!U185)=TRUE,'Primary endpoint outcomes'!U185,(IF(ISNUMBER('Primary endpoint outcomes'!X185)=TRUE,'Primary endpoint outcomes'!X185,0)))</f>
        <v>0</v>
      </c>
      <c r="L185" s="326">
        <f>IF(ISNUMBER('Primary endpoint outcomes'!V185)=TRUE,'Primary endpoint outcomes'!V185,(IF(ISNUMBER('Primary endpoint outcomes'!Y185)=TRUE,'Primary endpoint outcomes'!Y185,0)))</f>
        <v>0</v>
      </c>
      <c r="M185" s="325">
        <f>IF(ISNUMBER('Primary endpoint outcomes'!W185)=TRUE,'Primary endpoint outcomes'!W185,(IF(ISNUMBER('Primary endpoint outcomes'!Z185)=TRUE,'Primary endpoint outcomes'!Z185,0)))</f>
        <v>0</v>
      </c>
      <c r="N185" s="326">
        <f>IF(ISNUMBER('Primary endpoint outcomes'!BC185)=TRUE,'Primary endpoint outcomes'!BC185,(IF(ISNUMBER('Primary endpoint outcomes'!BF185)=TRUE,'Primary endpoint outcomes'!BF185,0)))</f>
        <v>0</v>
      </c>
      <c r="O185" s="325">
        <f>IF(ISNUMBER('Primary endpoint outcomes'!BD185)=TRUE,'Primary endpoint outcomes'!BD185,(IF(ISNUMBER('Primary endpoint outcomes'!BG185)=TRUE,'Primary endpoint outcomes'!BG185,0)))</f>
        <v>0</v>
      </c>
      <c r="P185" s="325">
        <f>IF(ISNUMBER('Primary endpoint outcomes'!BE185)=TRUE,'Primary endpoint outcomes'!BE185,(IF(ISNUMBER('Primary endpoint outcomes'!BH185)=TRUE,'Primary endpoint outcomes'!BH185,0)))</f>
        <v>0</v>
      </c>
      <c r="Q185" s="326">
        <f>IF(ISNUMBER('Primary endpoint outcomes'!CK185)=TRUE,'Primary endpoint outcomes'!CK185,(IF(ISNUMBER('Primary endpoint outcomes'!CN185)=TRUE,'Primary endpoint outcomes'!CN185,0)))</f>
        <v>0</v>
      </c>
      <c r="R185" s="326">
        <f>IF(ISNUMBER('Primary endpoint outcomes'!CL185)=TRUE,'Primary endpoint outcomes'!CL185,(IF(ISNUMBER('Primary endpoint outcomes'!CO185)=TRUE,'Primary endpoint outcomes'!CO185,0)))</f>
        <v>0</v>
      </c>
      <c r="S185" s="325">
        <f>IF(ISNUMBER('Primary endpoint outcomes'!CM185)=TRUE,'Primary endpoint outcomes'!CM185,(IF(ISNUMBER('Primary endpoint outcomes'!CP185)=TRUE,'Primary endpoint outcomes'!CP185,0)))</f>
        <v>0</v>
      </c>
      <c r="T185" s="326">
        <f>IF(ISNUMBER('Primary endpoint outcomes'!DS185)=TRUE,'Primary endpoint outcomes'!DS185,(IF(ISNUMBER('Primary endpoint outcomes'!DV185)=TRUE,'Primary endpoint outcomes'!DV185,0)))</f>
        <v>0</v>
      </c>
      <c r="U185" s="326">
        <f>IF(ISNUMBER('Primary endpoint outcomes'!DT185)=TRUE,'Primary endpoint outcomes'!DT185,(IF(ISNUMBER('Primary endpoint outcomes'!DW185)=TRUE,'Primary endpoint outcomes'!DW185,0)))</f>
        <v>0</v>
      </c>
      <c r="V185" s="326">
        <f>IF(ISNUMBER('Primary endpoint outcomes'!DU185)=TRUE,'Primary endpoint outcomes'!DU185,(IF(ISNUMBER('Primary endpoint outcomes'!DX185)=TRUE,'Primary endpoint outcomes'!DX185,0)))</f>
        <v>0</v>
      </c>
      <c r="W185" s="326">
        <f>IF(ISNUMBER('Primary endpoint outcomes'!FA185)=TRUE,'Primary endpoint outcomes'!FA185,(IF(ISNUMBER('Primary endpoint outcomes'!FD185)=TRUE,'Primary endpoint outcomes'!FD185,0)))</f>
        <v>0</v>
      </c>
      <c r="X185" s="326">
        <f>IF(ISNUMBER('Primary endpoint outcomes'!FB185)=TRUE,'Primary endpoint outcomes'!FB185,(IF(ISNUMBER('Primary endpoint outcomes'!FE185)=TRUE,'Primary endpoint outcomes'!FE185,0)))</f>
        <v>0</v>
      </c>
      <c r="Y185" s="326">
        <f>IF(ISNUMBER('Primary endpoint outcomes'!FC185)=TRUE,'Primary endpoint outcomes'!FC185,(IF(ISNUMBER('Primary endpoint outcomes'!FF185)=TRUE,'Primary endpoint outcomes'!FF185,0)))</f>
        <v>0</v>
      </c>
      <c r="Z185" s="150"/>
      <c r="AA185" s="151">
        <f t="shared" si="85"/>
        <v>0</v>
      </c>
      <c r="AB185" s="153">
        <f t="shared" si="86"/>
        <v>-1</v>
      </c>
      <c r="AC185" s="153">
        <f t="shared" si="87"/>
        <v>0</v>
      </c>
      <c r="AD185" s="151">
        <f t="shared" si="88"/>
        <v>0</v>
      </c>
      <c r="AE185" s="153">
        <f t="shared" si="89"/>
        <v>-1</v>
      </c>
      <c r="AF185" s="153">
        <f t="shared" si="90"/>
        <v>0</v>
      </c>
      <c r="AG185" s="151">
        <f t="shared" si="91"/>
        <v>0</v>
      </c>
      <c r="AH185" s="153">
        <f t="shared" si="92"/>
        <v>-1</v>
      </c>
      <c r="AI185" s="153">
        <f t="shared" si="93"/>
        <v>0</v>
      </c>
      <c r="AJ185" s="151">
        <f t="shared" si="94"/>
        <v>0</v>
      </c>
      <c r="AK185" s="153">
        <f t="shared" si="95"/>
        <v>-1</v>
      </c>
      <c r="AL185" s="153">
        <f t="shared" si="96"/>
        <v>0</v>
      </c>
      <c r="AM185" s="151">
        <f t="shared" si="97"/>
        <v>0</v>
      </c>
      <c r="AN185" s="153">
        <f t="shared" si="98"/>
        <v>-1</v>
      </c>
      <c r="AO185" s="153">
        <f t="shared" si="99"/>
        <v>0</v>
      </c>
      <c r="AP185" s="153" t="b">
        <f t="shared" si="100"/>
        <v>0</v>
      </c>
      <c r="AQ185" s="153">
        <f t="shared" si="101"/>
        <v>0</v>
      </c>
      <c r="AR185" s="153" t="e">
        <f t="shared" si="102"/>
        <v>#DIV/0!</v>
      </c>
      <c r="AS185" s="153" t="e">
        <f t="shared" si="103"/>
        <v>#DIV/0!</v>
      </c>
      <c r="AT185" s="153">
        <f t="shared" si="104"/>
        <v>0</v>
      </c>
      <c r="AU185" s="16"/>
      <c r="AY185" s="65"/>
      <c r="AZ185" s="65"/>
    </row>
    <row r="186" spans="1:52" ht="15.75" x14ac:dyDescent="0.25">
      <c r="A186" s="152" t="str">
        <f>'Primary endpoint outcomes'!A186</f>
        <v>Feighner 1993</v>
      </c>
      <c r="B186" s="152" t="str">
        <f>CONCATENATE('Primary endpoint outcomes'!S186,'Primary endpoint outcomes'!T186)</f>
        <v>HAMD17</v>
      </c>
      <c r="C186" s="154">
        <f t="shared" si="77"/>
        <v>26.400836820083683</v>
      </c>
      <c r="D186" s="154">
        <f t="shared" si="78"/>
        <v>0</v>
      </c>
      <c r="E186" s="154">
        <f t="shared" si="79"/>
        <v>717</v>
      </c>
      <c r="F186" s="21" t="str">
        <f t="shared" si="80"/>
        <v>YES</v>
      </c>
      <c r="G186" s="21" t="str">
        <f t="shared" si="81"/>
        <v>NO</v>
      </c>
      <c r="H186" s="155" t="e">
        <f t="shared" si="82"/>
        <v>#NUM!</v>
      </c>
      <c r="I186" s="155" t="e">
        <f t="shared" si="83"/>
        <v>#NUM!</v>
      </c>
      <c r="J186" s="318">
        <f t="shared" si="84"/>
        <v>0</v>
      </c>
      <c r="K186" s="326">
        <f>IF(ISNUMBER('Primary endpoint outcomes'!U186)=TRUE,'Primary endpoint outcomes'!U186,(IF(ISNUMBER('Primary endpoint outcomes'!X186)=TRUE,'Primary endpoint outcomes'!X186,0)))</f>
        <v>26.4</v>
      </c>
      <c r="L186" s="326">
        <f>IF(ISNUMBER('Primary endpoint outcomes'!V186)=TRUE,'Primary endpoint outcomes'!V186,(IF(ISNUMBER('Primary endpoint outcomes'!Y186)=TRUE,'Primary endpoint outcomes'!Y186,0)))</f>
        <v>0</v>
      </c>
      <c r="M186" s="325">
        <f>IF(ISNUMBER('Primary endpoint outcomes'!W186)=TRUE,'Primary endpoint outcomes'!W186,(IF(ISNUMBER('Primary endpoint outcomes'!Z186)=TRUE,'Primary endpoint outcomes'!Z186,0)))</f>
        <v>240</v>
      </c>
      <c r="N186" s="326">
        <f>IF(ISNUMBER('Primary endpoint outcomes'!BC186)=TRUE,'Primary endpoint outcomes'!BC186,(IF(ISNUMBER('Primary endpoint outcomes'!BF186)=TRUE,'Primary endpoint outcomes'!BF186,0)))</f>
        <v>26.2</v>
      </c>
      <c r="O186" s="325">
        <f>IF(ISNUMBER('Primary endpoint outcomes'!BD186)=TRUE,'Primary endpoint outcomes'!BD186,(IF(ISNUMBER('Primary endpoint outcomes'!BG186)=TRUE,'Primary endpoint outcomes'!BG186,0)))</f>
        <v>0</v>
      </c>
      <c r="P186" s="325">
        <f>IF(ISNUMBER('Primary endpoint outcomes'!BE186)=TRUE,'Primary endpoint outcomes'!BE186,(IF(ISNUMBER('Primary endpoint outcomes'!BH186)=TRUE,'Primary endpoint outcomes'!BH186,0)))</f>
        <v>237</v>
      </c>
      <c r="Q186" s="326">
        <f>IF(ISNUMBER('Primary endpoint outcomes'!CK186)=TRUE,'Primary endpoint outcomes'!CK186,(IF(ISNUMBER('Primary endpoint outcomes'!CN186)=TRUE,'Primary endpoint outcomes'!CN186,0)))</f>
        <v>26.6</v>
      </c>
      <c r="R186" s="326">
        <f>IF(ISNUMBER('Primary endpoint outcomes'!CL186)=TRUE,'Primary endpoint outcomes'!CL186,(IF(ISNUMBER('Primary endpoint outcomes'!CO186)=TRUE,'Primary endpoint outcomes'!CO186,0)))</f>
        <v>0</v>
      </c>
      <c r="S186" s="325">
        <f>IF(ISNUMBER('Primary endpoint outcomes'!CM186)=TRUE,'Primary endpoint outcomes'!CM186,(IF(ISNUMBER('Primary endpoint outcomes'!CP186)=TRUE,'Primary endpoint outcomes'!CP186,0)))</f>
        <v>240</v>
      </c>
      <c r="T186" s="326">
        <f>IF(ISNUMBER('Primary endpoint outcomes'!DS186)=TRUE,'Primary endpoint outcomes'!DS186,(IF(ISNUMBER('Primary endpoint outcomes'!DV186)=TRUE,'Primary endpoint outcomes'!DV186,0)))</f>
        <v>0</v>
      </c>
      <c r="U186" s="326">
        <f>IF(ISNUMBER('Primary endpoint outcomes'!DT186)=TRUE,'Primary endpoint outcomes'!DT186,(IF(ISNUMBER('Primary endpoint outcomes'!DW186)=TRUE,'Primary endpoint outcomes'!DW186,0)))</f>
        <v>0</v>
      </c>
      <c r="V186" s="326">
        <f>IF(ISNUMBER('Primary endpoint outcomes'!DU186)=TRUE,'Primary endpoint outcomes'!DU186,(IF(ISNUMBER('Primary endpoint outcomes'!DX186)=TRUE,'Primary endpoint outcomes'!DX186,0)))</f>
        <v>0</v>
      </c>
      <c r="W186" s="326">
        <f>IF(ISNUMBER('Primary endpoint outcomes'!FA186)=TRUE,'Primary endpoint outcomes'!FA186,(IF(ISNUMBER('Primary endpoint outcomes'!FD186)=TRUE,'Primary endpoint outcomes'!FD186,0)))</f>
        <v>0</v>
      </c>
      <c r="X186" s="326">
        <f>IF(ISNUMBER('Primary endpoint outcomes'!FB186)=TRUE,'Primary endpoint outcomes'!FB186,(IF(ISNUMBER('Primary endpoint outcomes'!FE186)=TRUE,'Primary endpoint outcomes'!FE186,0)))</f>
        <v>0</v>
      </c>
      <c r="Y186" s="326">
        <f>IF(ISNUMBER('Primary endpoint outcomes'!FC186)=TRUE,'Primary endpoint outcomes'!FC186,(IF(ISNUMBER('Primary endpoint outcomes'!FF186)=TRUE,'Primary endpoint outcomes'!FF186,0)))</f>
        <v>0</v>
      </c>
      <c r="Z186" s="150"/>
      <c r="AA186" s="151">
        <f t="shared" si="85"/>
        <v>240</v>
      </c>
      <c r="AB186" s="153">
        <f t="shared" si="86"/>
        <v>239</v>
      </c>
      <c r="AC186" s="153">
        <f t="shared" si="87"/>
        <v>0</v>
      </c>
      <c r="AD186" s="151">
        <f t="shared" si="88"/>
        <v>237</v>
      </c>
      <c r="AE186" s="153">
        <f t="shared" si="89"/>
        <v>236</v>
      </c>
      <c r="AF186" s="153">
        <f t="shared" si="90"/>
        <v>0</v>
      </c>
      <c r="AG186" s="151">
        <f t="shared" si="91"/>
        <v>240</v>
      </c>
      <c r="AH186" s="153">
        <f t="shared" si="92"/>
        <v>239</v>
      </c>
      <c r="AI186" s="153">
        <f t="shared" si="93"/>
        <v>0</v>
      </c>
      <c r="AJ186" s="151">
        <f t="shared" si="94"/>
        <v>0</v>
      </c>
      <c r="AK186" s="153">
        <f t="shared" si="95"/>
        <v>-1</v>
      </c>
      <c r="AL186" s="153">
        <f t="shared" si="96"/>
        <v>0</v>
      </c>
      <c r="AM186" s="151">
        <f t="shared" si="97"/>
        <v>0</v>
      </c>
      <c r="AN186" s="153">
        <f t="shared" si="98"/>
        <v>-1</v>
      </c>
      <c r="AO186" s="153">
        <f t="shared" si="99"/>
        <v>0</v>
      </c>
      <c r="AP186" s="153">
        <f t="shared" si="100"/>
        <v>714</v>
      </c>
      <c r="AQ186" s="153">
        <f t="shared" si="101"/>
        <v>0</v>
      </c>
      <c r="AR186" s="153">
        <f t="shared" si="102"/>
        <v>26.400836820083683</v>
      </c>
      <c r="AS186" s="153">
        <f t="shared" si="103"/>
        <v>0</v>
      </c>
      <c r="AT186" s="153">
        <f t="shared" si="104"/>
        <v>717</v>
      </c>
      <c r="AU186" s="16"/>
      <c r="AY186" s="65"/>
      <c r="AZ186" s="65"/>
    </row>
    <row r="187" spans="1:52" ht="15.75" x14ac:dyDescent="0.25">
      <c r="A187" s="152" t="str">
        <f>'Primary endpoint outcomes'!A187</f>
        <v>Feighner 1999</v>
      </c>
      <c r="B187" s="152" t="str">
        <f>CONCATENATE('Primary endpoint outcomes'!S187,'Primary endpoint outcomes'!T187)</f>
        <v>NANA</v>
      </c>
      <c r="C187" s="154" t="e">
        <f t="shared" si="77"/>
        <v>#DIV/0!</v>
      </c>
      <c r="D187" s="154" t="e">
        <f t="shared" si="78"/>
        <v>#DIV/0!</v>
      </c>
      <c r="E187" s="154">
        <f t="shared" si="79"/>
        <v>0</v>
      </c>
      <c r="F187" s="21" t="e">
        <f t="shared" si="80"/>
        <v>#DIV/0!</v>
      </c>
      <c r="G187" s="21" t="e">
        <f t="shared" si="81"/>
        <v>#DIV/0!</v>
      </c>
      <c r="H187" s="155" t="e">
        <f t="shared" si="82"/>
        <v>#N/A</v>
      </c>
      <c r="I187" s="155" t="e">
        <f t="shared" si="83"/>
        <v>#N/A</v>
      </c>
      <c r="J187" s="318">
        <f t="shared" si="84"/>
        <v>0</v>
      </c>
      <c r="K187" s="326">
        <f>IF(ISNUMBER('Primary endpoint outcomes'!U187)=TRUE,'Primary endpoint outcomes'!U187,(IF(ISNUMBER('Primary endpoint outcomes'!X187)=TRUE,'Primary endpoint outcomes'!X187,0)))</f>
        <v>0</v>
      </c>
      <c r="L187" s="326">
        <f>IF(ISNUMBER('Primary endpoint outcomes'!V187)=TRUE,'Primary endpoint outcomes'!V187,(IF(ISNUMBER('Primary endpoint outcomes'!Y187)=TRUE,'Primary endpoint outcomes'!Y187,0)))</f>
        <v>0</v>
      </c>
      <c r="M187" s="325">
        <f>IF(ISNUMBER('Primary endpoint outcomes'!W187)=TRUE,'Primary endpoint outcomes'!W187,(IF(ISNUMBER('Primary endpoint outcomes'!Z187)=TRUE,'Primary endpoint outcomes'!Z187,0)))</f>
        <v>0</v>
      </c>
      <c r="N187" s="326">
        <f>IF(ISNUMBER('Primary endpoint outcomes'!BC187)=TRUE,'Primary endpoint outcomes'!BC187,(IF(ISNUMBER('Primary endpoint outcomes'!BF187)=TRUE,'Primary endpoint outcomes'!BF187,0)))</f>
        <v>0</v>
      </c>
      <c r="O187" s="325">
        <f>IF(ISNUMBER('Primary endpoint outcomes'!BD187)=TRUE,'Primary endpoint outcomes'!BD187,(IF(ISNUMBER('Primary endpoint outcomes'!BG187)=TRUE,'Primary endpoint outcomes'!BG187,0)))</f>
        <v>0</v>
      </c>
      <c r="P187" s="325">
        <f>IF(ISNUMBER('Primary endpoint outcomes'!BE187)=TRUE,'Primary endpoint outcomes'!BE187,(IF(ISNUMBER('Primary endpoint outcomes'!BH187)=TRUE,'Primary endpoint outcomes'!BH187,0)))</f>
        <v>0</v>
      </c>
      <c r="Q187" s="326">
        <f>IF(ISNUMBER('Primary endpoint outcomes'!CK187)=TRUE,'Primary endpoint outcomes'!CK187,(IF(ISNUMBER('Primary endpoint outcomes'!CN187)=TRUE,'Primary endpoint outcomes'!CN187,0)))</f>
        <v>0</v>
      </c>
      <c r="R187" s="326">
        <f>IF(ISNUMBER('Primary endpoint outcomes'!CL187)=TRUE,'Primary endpoint outcomes'!CL187,(IF(ISNUMBER('Primary endpoint outcomes'!CO187)=TRUE,'Primary endpoint outcomes'!CO187,0)))</f>
        <v>0</v>
      </c>
      <c r="S187" s="325">
        <f>IF(ISNUMBER('Primary endpoint outcomes'!CM187)=TRUE,'Primary endpoint outcomes'!CM187,(IF(ISNUMBER('Primary endpoint outcomes'!CP187)=TRUE,'Primary endpoint outcomes'!CP187,0)))</f>
        <v>0</v>
      </c>
      <c r="T187" s="326">
        <f>IF(ISNUMBER('Primary endpoint outcomes'!DS187)=TRUE,'Primary endpoint outcomes'!DS187,(IF(ISNUMBER('Primary endpoint outcomes'!DV187)=TRUE,'Primary endpoint outcomes'!DV187,0)))</f>
        <v>0</v>
      </c>
      <c r="U187" s="326">
        <f>IF(ISNUMBER('Primary endpoint outcomes'!DT187)=TRUE,'Primary endpoint outcomes'!DT187,(IF(ISNUMBER('Primary endpoint outcomes'!DW187)=TRUE,'Primary endpoint outcomes'!DW187,0)))</f>
        <v>0</v>
      </c>
      <c r="V187" s="326">
        <f>IF(ISNUMBER('Primary endpoint outcomes'!DU187)=TRUE,'Primary endpoint outcomes'!DU187,(IF(ISNUMBER('Primary endpoint outcomes'!DX187)=TRUE,'Primary endpoint outcomes'!DX187,0)))</f>
        <v>0</v>
      </c>
      <c r="W187" s="326">
        <f>IF(ISNUMBER('Primary endpoint outcomes'!FA187)=TRUE,'Primary endpoint outcomes'!FA187,(IF(ISNUMBER('Primary endpoint outcomes'!FD187)=TRUE,'Primary endpoint outcomes'!FD187,0)))</f>
        <v>0</v>
      </c>
      <c r="X187" s="326">
        <f>IF(ISNUMBER('Primary endpoint outcomes'!FB187)=TRUE,'Primary endpoint outcomes'!FB187,(IF(ISNUMBER('Primary endpoint outcomes'!FE187)=TRUE,'Primary endpoint outcomes'!FE187,0)))</f>
        <v>0</v>
      </c>
      <c r="Y187" s="326">
        <f>IF(ISNUMBER('Primary endpoint outcomes'!FC187)=TRUE,'Primary endpoint outcomes'!FC187,(IF(ISNUMBER('Primary endpoint outcomes'!FF187)=TRUE,'Primary endpoint outcomes'!FF187,0)))</f>
        <v>0</v>
      </c>
      <c r="Z187" s="150"/>
      <c r="AA187" s="151">
        <f t="shared" si="85"/>
        <v>0</v>
      </c>
      <c r="AB187" s="153">
        <f t="shared" si="86"/>
        <v>-1</v>
      </c>
      <c r="AC187" s="153">
        <f t="shared" si="87"/>
        <v>0</v>
      </c>
      <c r="AD187" s="151">
        <f t="shared" si="88"/>
        <v>0</v>
      </c>
      <c r="AE187" s="153">
        <f t="shared" si="89"/>
        <v>-1</v>
      </c>
      <c r="AF187" s="153">
        <f t="shared" si="90"/>
        <v>0</v>
      </c>
      <c r="AG187" s="151">
        <f t="shared" si="91"/>
        <v>0</v>
      </c>
      <c r="AH187" s="153">
        <f t="shared" si="92"/>
        <v>-1</v>
      </c>
      <c r="AI187" s="153">
        <f t="shared" si="93"/>
        <v>0</v>
      </c>
      <c r="AJ187" s="151">
        <f t="shared" si="94"/>
        <v>0</v>
      </c>
      <c r="AK187" s="153">
        <f t="shared" si="95"/>
        <v>-1</v>
      </c>
      <c r="AL187" s="153">
        <f t="shared" si="96"/>
        <v>0</v>
      </c>
      <c r="AM187" s="151">
        <f t="shared" si="97"/>
        <v>0</v>
      </c>
      <c r="AN187" s="153">
        <f t="shared" si="98"/>
        <v>-1</v>
      </c>
      <c r="AO187" s="153">
        <f t="shared" si="99"/>
        <v>0</v>
      </c>
      <c r="AP187" s="153" t="b">
        <f t="shared" si="100"/>
        <v>0</v>
      </c>
      <c r="AQ187" s="153">
        <f t="shared" si="101"/>
        <v>0</v>
      </c>
      <c r="AR187" s="153" t="e">
        <f t="shared" si="102"/>
        <v>#DIV/0!</v>
      </c>
      <c r="AS187" s="153" t="e">
        <f t="shared" si="103"/>
        <v>#DIV/0!</v>
      </c>
      <c r="AT187" s="153">
        <f t="shared" si="104"/>
        <v>0</v>
      </c>
      <c r="AU187" s="16"/>
      <c r="AY187" s="65"/>
      <c r="AZ187" s="65"/>
    </row>
    <row r="188" spans="1:52" ht="15.75" x14ac:dyDescent="0.25">
      <c r="A188" s="152" t="str">
        <f>'Primary endpoint outcomes'!A188</f>
        <v>Finkel 1999</v>
      </c>
      <c r="B188" s="152" t="str">
        <f>CONCATENATE('Primary endpoint outcomes'!S188,'Primary endpoint outcomes'!T188)</f>
        <v>HAMD24</v>
      </c>
      <c r="C188" s="154">
        <f t="shared" si="77"/>
        <v>24.727999999999998</v>
      </c>
      <c r="D188" s="154">
        <f t="shared" si="78"/>
        <v>4.6725077599853471</v>
      </c>
      <c r="E188" s="154">
        <f t="shared" si="79"/>
        <v>75</v>
      </c>
      <c r="F188" s="21" t="str">
        <f t="shared" si="80"/>
        <v>YES</v>
      </c>
      <c r="G188" s="21" t="str">
        <f t="shared" si="81"/>
        <v>NO</v>
      </c>
      <c r="H188" s="155">
        <f t="shared" si="82"/>
        <v>0.96911531755376934</v>
      </c>
      <c r="I188" s="155">
        <f t="shared" si="83"/>
        <v>3.088468244623066E-2</v>
      </c>
      <c r="J188" s="318">
        <f t="shared" si="84"/>
        <v>1</v>
      </c>
      <c r="K188" s="326">
        <f>IF(ISNUMBER('Primary endpoint outcomes'!U188)=TRUE,'Primary endpoint outcomes'!U188,(IF(ISNUMBER('Primary endpoint outcomes'!X188)=TRUE,'Primary endpoint outcomes'!X188,0)))</f>
        <v>24.2</v>
      </c>
      <c r="L188" s="326">
        <f>IF(ISNUMBER('Primary endpoint outcomes'!V188)=TRUE,'Primary endpoint outcomes'!V188,(IF(ISNUMBER('Primary endpoint outcomes'!Y188)=TRUE,'Primary endpoint outcomes'!Y188,0)))</f>
        <v>4.4000000000000004</v>
      </c>
      <c r="M188" s="325">
        <f>IF(ISNUMBER('Primary endpoint outcomes'!W188)=TRUE,'Primary endpoint outcomes'!W188,(IF(ISNUMBER('Primary endpoint outcomes'!Z188)=TRUE,'Primary endpoint outcomes'!Z188,0)))</f>
        <v>42</v>
      </c>
      <c r="N188" s="326">
        <f>IF(ISNUMBER('Primary endpoint outcomes'!BC188)=TRUE,'Primary endpoint outcomes'!BC188,(IF(ISNUMBER('Primary endpoint outcomes'!BF188)=TRUE,'Primary endpoint outcomes'!BF188,0)))</f>
        <v>25.4</v>
      </c>
      <c r="O188" s="325">
        <f>IF(ISNUMBER('Primary endpoint outcomes'!BD188)=TRUE,'Primary endpoint outcomes'!BD188,(IF(ISNUMBER('Primary endpoint outcomes'!BG188)=TRUE,'Primary endpoint outcomes'!BG188,0)))</f>
        <v>5</v>
      </c>
      <c r="P188" s="325">
        <f>IF(ISNUMBER('Primary endpoint outcomes'!BE188)=TRUE,'Primary endpoint outcomes'!BE188,(IF(ISNUMBER('Primary endpoint outcomes'!BH188)=TRUE,'Primary endpoint outcomes'!BH188,0)))</f>
        <v>33</v>
      </c>
      <c r="Q188" s="326">
        <f>IF(ISNUMBER('Primary endpoint outcomes'!CK188)=TRUE,'Primary endpoint outcomes'!CK188,(IF(ISNUMBER('Primary endpoint outcomes'!CN188)=TRUE,'Primary endpoint outcomes'!CN188,0)))</f>
        <v>0</v>
      </c>
      <c r="R188" s="326">
        <f>IF(ISNUMBER('Primary endpoint outcomes'!CL188)=TRUE,'Primary endpoint outcomes'!CL188,(IF(ISNUMBER('Primary endpoint outcomes'!CO188)=TRUE,'Primary endpoint outcomes'!CO188,0)))</f>
        <v>0</v>
      </c>
      <c r="S188" s="325">
        <f>IF(ISNUMBER('Primary endpoint outcomes'!CM188)=TRUE,'Primary endpoint outcomes'!CM188,(IF(ISNUMBER('Primary endpoint outcomes'!CP188)=TRUE,'Primary endpoint outcomes'!CP188,0)))</f>
        <v>0</v>
      </c>
      <c r="T188" s="326">
        <f>IF(ISNUMBER('Primary endpoint outcomes'!DS188)=TRUE,'Primary endpoint outcomes'!DS188,(IF(ISNUMBER('Primary endpoint outcomes'!DV188)=TRUE,'Primary endpoint outcomes'!DV188,0)))</f>
        <v>0</v>
      </c>
      <c r="U188" s="326">
        <f>IF(ISNUMBER('Primary endpoint outcomes'!DT188)=TRUE,'Primary endpoint outcomes'!DT188,(IF(ISNUMBER('Primary endpoint outcomes'!DW188)=TRUE,'Primary endpoint outcomes'!DW188,0)))</f>
        <v>0</v>
      </c>
      <c r="V188" s="326">
        <f>IF(ISNUMBER('Primary endpoint outcomes'!DU188)=TRUE,'Primary endpoint outcomes'!DU188,(IF(ISNUMBER('Primary endpoint outcomes'!DX188)=TRUE,'Primary endpoint outcomes'!DX188,0)))</f>
        <v>0</v>
      </c>
      <c r="W188" s="326">
        <f>IF(ISNUMBER('Primary endpoint outcomes'!FA188)=TRUE,'Primary endpoint outcomes'!FA188,(IF(ISNUMBER('Primary endpoint outcomes'!FD188)=TRUE,'Primary endpoint outcomes'!FD188,0)))</f>
        <v>0</v>
      </c>
      <c r="X188" s="326">
        <f>IF(ISNUMBER('Primary endpoint outcomes'!FB188)=TRUE,'Primary endpoint outcomes'!FB188,(IF(ISNUMBER('Primary endpoint outcomes'!FE188)=TRUE,'Primary endpoint outcomes'!FE188,0)))</f>
        <v>0</v>
      </c>
      <c r="Y188" s="326">
        <f>IF(ISNUMBER('Primary endpoint outcomes'!FC188)=TRUE,'Primary endpoint outcomes'!FC188,(IF(ISNUMBER('Primary endpoint outcomes'!FF188)=TRUE,'Primary endpoint outcomes'!FF188,0)))</f>
        <v>0</v>
      </c>
      <c r="Z188" s="150"/>
      <c r="AA188" s="151">
        <f t="shared" si="85"/>
        <v>42</v>
      </c>
      <c r="AB188" s="153">
        <f t="shared" si="86"/>
        <v>41</v>
      </c>
      <c r="AC188" s="153">
        <f t="shared" si="87"/>
        <v>793.7600000000001</v>
      </c>
      <c r="AD188" s="151">
        <f t="shared" si="88"/>
        <v>33</v>
      </c>
      <c r="AE188" s="153">
        <f t="shared" si="89"/>
        <v>32</v>
      </c>
      <c r="AF188" s="153">
        <f t="shared" si="90"/>
        <v>800</v>
      </c>
      <c r="AG188" s="151">
        <f t="shared" si="91"/>
        <v>0</v>
      </c>
      <c r="AH188" s="153">
        <f t="shared" si="92"/>
        <v>-1</v>
      </c>
      <c r="AI188" s="153">
        <f t="shared" si="93"/>
        <v>0</v>
      </c>
      <c r="AJ188" s="151">
        <f t="shared" si="94"/>
        <v>0</v>
      </c>
      <c r="AK188" s="153">
        <f t="shared" si="95"/>
        <v>-1</v>
      </c>
      <c r="AL188" s="153">
        <f t="shared" si="96"/>
        <v>0</v>
      </c>
      <c r="AM188" s="151">
        <f t="shared" si="97"/>
        <v>0</v>
      </c>
      <c r="AN188" s="153">
        <f t="shared" si="98"/>
        <v>-1</v>
      </c>
      <c r="AO188" s="153">
        <f t="shared" si="99"/>
        <v>0</v>
      </c>
      <c r="AP188" s="153">
        <f t="shared" si="100"/>
        <v>73</v>
      </c>
      <c r="AQ188" s="153">
        <f t="shared" si="101"/>
        <v>1593.7600000000002</v>
      </c>
      <c r="AR188" s="153">
        <f t="shared" si="102"/>
        <v>24.727999999999998</v>
      </c>
      <c r="AS188" s="153">
        <f t="shared" si="103"/>
        <v>4.6725077599853471</v>
      </c>
      <c r="AT188" s="153">
        <f t="shared" si="104"/>
        <v>75</v>
      </c>
      <c r="AU188" s="16"/>
      <c r="AY188" s="65"/>
      <c r="AZ188" s="65"/>
    </row>
    <row r="189" spans="1:52" ht="15.75" x14ac:dyDescent="0.25">
      <c r="A189" s="152" t="str">
        <f>'Primary endpoint outcomes'!A189</f>
        <v>Fitzpatrick 2017</v>
      </c>
      <c r="B189" s="152" t="str">
        <f>CONCATENATE('Primary endpoint outcomes'!S189,'Primary endpoint outcomes'!T189)</f>
        <v>PHQ9</v>
      </c>
      <c r="C189" s="154">
        <f t="shared" si="77"/>
        <v>13.76</v>
      </c>
      <c r="D189" s="154">
        <f t="shared" si="78"/>
        <v>5.9345127160088378</v>
      </c>
      <c r="E189" s="154">
        <f t="shared" si="79"/>
        <v>70</v>
      </c>
      <c r="F189" s="21" t="str">
        <f t="shared" si="80"/>
        <v>NO</v>
      </c>
      <c r="G189" s="21" t="str">
        <f t="shared" si="81"/>
        <v>YES</v>
      </c>
      <c r="H189" s="155">
        <f t="shared" si="82"/>
        <v>0.35291846982871333</v>
      </c>
      <c r="I189" s="155">
        <f t="shared" si="83"/>
        <v>0.64708153017128667</v>
      </c>
      <c r="J189" s="318">
        <f t="shared" si="84"/>
        <v>1</v>
      </c>
      <c r="K189" s="326">
        <f>IF(ISNUMBER('Primary endpoint outcomes'!U189)=TRUE,'Primary endpoint outcomes'!U189,(IF(ISNUMBER('Primary endpoint outcomes'!X189)=TRUE,'Primary endpoint outcomes'!X189,0)))</f>
        <v>14.3</v>
      </c>
      <c r="L189" s="326">
        <f>IF(ISNUMBER('Primary endpoint outcomes'!V189)=TRUE,'Primary endpoint outcomes'!V189,(IF(ISNUMBER('Primary endpoint outcomes'!Y189)=TRUE,'Primary endpoint outcomes'!Y189,0)))</f>
        <v>6.65</v>
      </c>
      <c r="M189" s="325">
        <f>IF(ISNUMBER('Primary endpoint outcomes'!W189)=TRUE,'Primary endpoint outcomes'!W189,(IF(ISNUMBER('Primary endpoint outcomes'!Z189)=TRUE,'Primary endpoint outcomes'!Z189,0)))</f>
        <v>34</v>
      </c>
      <c r="N189" s="326">
        <f>IF(ISNUMBER('Primary endpoint outcomes'!BC189)=TRUE,'Primary endpoint outcomes'!BC189,(IF(ISNUMBER('Primary endpoint outcomes'!BF189)=TRUE,'Primary endpoint outcomes'!BF189,0)))</f>
        <v>13.25</v>
      </c>
      <c r="O189" s="325">
        <f>IF(ISNUMBER('Primary endpoint outcomes'!BD189)=TRUE,'Primary endpoint outcomes'!BD189,(IF(ISNUMBER('Primary endpoint outcomes'!BG189)=TRUE,'Primary endpoint outcomes'!BG189,0)))</f>
        <v>5.17</v>
      </c>
      <c r="P189" s="325">
        <f>IF(ISNUMBER('Primary endpoint outcomes'!BE189)=TRUE,'Primary endpoint outcomes'!BE189,(IF(ISNUMBER('Primary endpoint outcomes'!BH189)=TRUE,'Primary endpoint outcomes'!BH189,0)))</f>
        <v>36</v>
      </c>
      <c r="Q189" s="326">
        <f>IF(ISNUMBER('Primary endpoint outcomes'!CK189)=TRUE,'Primary endpoint outcomes'!CK189,(IF(ISNUMBER('Primary endpoint outcomes'!CN189)=TRUE,'Primary endpoint outcomes'!CN189,0)))</f>
        <v>0</v>
      </c>
      <c r="R189" s="326">
        <f>IF(ISNUMBER('Primary endpoint outcomes'!CL189)=TRUE,'Primary endpoint outcomes'!CL189,(IF(ISNUMBER('Primary endpoint outcomes'!CO189)=TRUE,'Primary endpoint outcomes'!CO189,0)))</f>
        <v>0</v>
      </c>
      <c r="S189" s="325">
        <f>IF(ISNUMBER('Primary endpoint outcomes'!CM189)=TRUE,'Primary endpoint outcomes'!CM189,(IF(ISNUMBER('Primary endpoint outcomes'!CP189)=TRUE,'Primary endpoint outcomes'!CP189,0)))</f>
        <v>0</v>
      </c>
      <c r="T189" s="326">
        <f>IF(ISNUMBER('Primary endpoint outcomes'!DS189)=TRUE,'Primary endpoint outcomes'!DS189,(IF(ISNUMBER('Primary endpoint outcomes'!DV189)=TRUE,'Primary endpoint outcomes'!DV189,0)))</f>
        <v>0</v>
      </c>
      <c r="U189" s="326">
        <f>IF(ISNUMBER('Primary endpoint outcomes'!DT189)=TRUE,'Primary endpoint outcomes'!DT189,(IF(ISNUMBER('Primary endpoint outcomes'!DW189)=TRUE,'Primary endpoint outcomes'!DW189,0)))</f>
        <v>0</v>
      </c>
      <c r="V189" s="326">
        <f>IF(ISNUMBER('Primary endpoint outcomes'!DU189)=TRUE,'Primary endpoint outcomes'!DU189,(IF(ISNUMBER('Primary endpoint outcomes'!DX189)=TRUE,'Primary endpoint outcomes'!DX189,0)))</f>
        <v>0</v>
      </c>
      <c r="W189" s="326">
        <f>IF(ISNUMBER('Primary endpoint outcomes'!FA189)=TRUE,'Primary endpoint outcomes'!FA189,(IF(ISNUMBER('Primary endpoint outcomes'!FD189)=TRUE,'Primary endpoint outcomes'!FD189,0)))</f>
        <v>0</v>
      </c>
      <c r="X189" s="326">
        <f>IF(ISNUMBER('Primary endpoint outcomes'!FB189)=TRUE,'Primary endpoint outcomes'!FB189,(IF(ISNUMBER('Primary endpoint outcomes'!FE189)=TRUE,'Primary endpoint outcomes'!FE189,0)))</f>
        <v>0</v>
      </c>
      <c r="Y189" s="326">
        <f>IF(ISNUMBER('Primary endpoint outcomes'!FC189)=TRUE,'Primary endpoint outcomes'!FC189,(IF(ISNUMBER('Primary endpoint outcomes'!FF189)=TRUE,'Primary endpoint outcomes'!FF189,0)))</f>
        <v>0</v>
      </c>
      <c r="Z189" s="150"/>
      <c r="AA189" s="151">
        <f t="shared" si="85"/>
        <v>34</v>
      </c>
      <c r="AB189" s="153">
        <f t="shared" si="86"/>
        <v>33</v>
      </c>
      <c r="AC189" s="153">
        <f t="shared" si="87"/>
        <v>1459.3425000000002</v>
      </c>
      <c r="AD189" s="151">
        <f t="shared" si="88"/>
        <v>36</v>
      </c>
      <c r="AE189" s="153">
        <f t="shared" si="89"/>
        <v>35</v>
      </c>
      <c r="AF189" s="153">
        <f t="shared" si="90"/>
        <v>935.51149999999996</v>
      </c>
      <c r="AG189" s="151">
        <f t="shared" si="91"/>
        <v>0</v>
      </c>
      <c r="AH189" s="153">
        <f t="shared" si="92"/>
        <v>-1</v>
      </c>
      <c r="AI189" s="153">
        <f t="shared" si="93"/>
        <v>0</v>
      </c>
      <c r="AJ189" s="151">
        <f t="shared" si="94"/>
        <v>0</v>
      </c>
      <c r="AK189" s="153">
        <f t="shared" si="95"/>
        <v>-1</v>
      </c>
      <c r="AL189" s="153">
        <f t="shared" si="96"/>
        <v>0</v>
      </c>
      <c r="AM189" s="151">
        <f t="shared" si="97"/>
        <v>0</v>
      </c>
      <c r="AN189" s="153">
        <f t="shared" si="98"/>
        <v>-1</v>
      </c>
      <c r="AO189" s="153">
        <f t="shared" si="99"/>
        <v>0</v>
      </c>
      <c r="AP189" s="153">
        <f t="shared" si="100"/>
        <v>68</v>
      </c>
      <c r="AQ189" s="153">
        <f t="shared" si="101"/>
        <v>2394.8540000000003</v>
      </c>
      <c r="AR189" s="153">
        <f t="shared" si="102"/>
        <v>13.76</v>
      </c>
      <c r="AS189" s="153">
        <f t="shared" si="103"/>
        <v>5.9345127160088378</v>
      </c>
      <c r="AT189" s="153">
        <f t="shared" si="104"/>
        <v>70</v>
      </c>
      <c r="AU189" s="16"/>
      <c r="AY189" s="65"/>
      <c r="AZ189" s="65"/>
    </row>
    <row r="190" spans="1:52" ht="15.75" x14ac:dyDescent="0.25">
      <c r="A190" s="152" t="str">
        <f>'Primary endpoint outcomes'!A190</f>
        <v>Fledderus 2012</v>
      </c>
      <c r="B190" s="152" t="str">
        <f>CONCATENATE('Primary endpoint outcomes'!S190,'Primary endpoint outcomes'!T190)</f>
        <v>CES-D20</v>
      </c>
      <c r="C190" s="154">
        <f t="shared" si="77"/>
        <v>22.672739361702131</v>
      </c>
      <c r="D190" s="154">
        <f t="shared" si="78"/>
        <v>6.604125690764084</v>
      </c>
      <c r="E190" s="154">
        <f t="shared" si="79"/>
        <v>376</v>
      </c>
      <c r="F190" s="21" t="str">
        <f t="shared" si="80"/>
        <v>NO</v>
      </c>
      <c r="G190" s="21" t="str">
        <f t="shared" si="81"/>
        <v>YES</v>
      </c>
      <c r="H190" s="155">
        <f t="shared" si="82"/>
        <v>2.1794566256730263E-2</v>
      </c>
      <c r="I190" s="155">
        <f t="shared" si="83"/>
        <v>0.97820543374326974</v>
      </c>
      <c r="J190" s="318">
        <f t="shared" si="84"/>
        <v>1</v>
      </c>
      <c r="K190" s="326">
        <f>IF(ISNUMBER('Primary endpoint outcomes'!U190)=TRUE,'Primary endpoint outcomes'!U190,(IF(ISNUMBER('Primary endpoint outcomes'!X190)=TRUE,'Primary endpoint outcomes'!X190,0)))</f>
        <v>23.14</v>
      </c>
      <c r="L190" s="326">
        <f>IF(ISNUMBER('Primary endpoint outcomes'!V190)=TRUE,'Primary endpoint outcomes'!V190,(IF(ISNUMBER('Primary endpoint outcomes'!Y190)=TRUE,'Primary endpoint outcomes'!Y190,0)))</f>
        <v>6.48</v>
      </c>
      <c r="M190" s="325">
        <f>IF(ISNUMBER('Primary endpoint outcomes'!W190)=TRUE,'Primary endpoint outcomes'!W190,(IF(ISNUMBER('Primary endpoint outcomes'!Z190)=TRUE,'Primary endpoint outcomes'!Z190,0)))</f>
        <v>125</v>
      </c>
      <c r="N190" s="326">
        <f>IF(ISNUMBER('Primary endpoint outcomes'!BC190)=TRUE,'Primary endpoint outcomes'!BC190,(IF(ISNUMBER('Primary endpoint outcomes'!BF190)=TRUE,'Primary endpoint outcomes'!BF190,0)))</f>
        <v>22.43</v>
      </c>
      <c r="O190" s="325">
        <f>IF(ISNUMBER('Primary endpoint outcomes'!BD190)=TRUE,'Primary endpoint outcomes'!BD190,(IF(ISNUMBER('Primary endpoint outcomes'!BG190)=TRUE,'Primary endpoint outcomes'!BG190,0)))</f>
        <v>6.65</v>
      </c>
      <c r="P190" s="325">
        <f>IF(ISNUMBER('Primary endpoint outcomes'!BE190)=TRUE,'Primary endpoint outcomes'!BE190,(IF(ISNUMBER('Primary endpoint outcomes'!BH190)=TRUE,'Primary endpoint outcomes'!BH190,0)))</f>
        <v>125</v>
      </c>
      <c r="Q190" s="326">
        <f>IF(ISNUMBER('Primary endpoint outcomes'!CK190)=TRUE,'Primary endpoint outcomes'!CK190,(IF(ISNUMBER('Primary endpoint outcomes'!CN190)=TRUE,'Primary endpoint outcomes'!CN190,0)))</f>
        <v>22.45</v>
      </c>
      <c r="R190" s="326">
        <f>IF(ISNUMBER('Primary endpoint outcomes'!CL190)=TRUE,'Primary endpoint outcomes'!CL190,(IF(ISNUMBER('Primary endpoint outcomes'!CO190)=TRUE,'Primary endpoint outcomes'!CO190,0)))</f>
        <v>6.68</v>
      </c>
      <c r="S190" s="325">
        <f>IF(ISNUMBER('Primary endpoint outcomes'!CM190)=TRUE,'Primary endpoint outcomes'!CM190,(IF(ISNUMBER('Primary endpoint outcomes'!CP190)=TRUE,'Primary endpoint outcomes'!CP190,0)))</f>
        <v>126</v>
      </c>
      <c r="T190" s="326">
        <f>IF(ISNUMBER('Primary endpoint outcomes'!DS190)=TRUE,'Primary endpoint outcomes'!DS190,(IF(ISNUMBER('Primary endpoint outcomes'!DV190)=TRUE,'Primary endpoint outcomes'!DV190,0)))</f>
        <v>0</v>
      </c>
      <c r="U190" s="326">
        <f>IF(ISNUMBER('Primary endpoint outcomes'!DT190)=TRUE,'Primary endpoint outcomes'!DT190,(IF(ISNUMBER('Primary endpoint outcomes'!DW190)=TRUE,'Primary endpoint outcomes'!DW190,0)))</f>
        <v>0</v>
      </c>
      <c r="V190" s="326">
        <f>IF(ISNUMBER('Primary endpoint outcomes'!DU190)=TRUE,'Primary endpoint outcomes'!DU190,(IF(ISNUMBER('Primary endpoint outcomes'!DX190)=TRUE,'Primary endpoint outcomes'!DX190,0)))</f>
        <v>0</v>
      </c>
      <c r="W190" s="326">
        <f>IF(ISNUMBER('Primary endpoint outcomes'!FA190)=TRUE,'Primary endpoint outcomes'!FA190,(IF(ISNUMBER('Primary endpoint outcomes'!FD190)=TRUE,'Primary endpoint outcomes'!FD190,0)))</f>
        <v>0</v>
      </c>
      <c r="X190" s="326">
        <f>IF(ISNUMBER('Primary endpoint outcomes'!FB190)=TRUE,'Primary endpoint outcomes'!FB190,(IF(ISNUMBER('Primary endpoint outcomes'!FE190)=TRUE,'Primary endpoint outcomes'!FE190,0)))</f>
        <v>0</v>
      </c>
      <c r="Y190" s="326">
        <f>IF(ISNUMBER('Primary endpoint outcomes'!FC190)=TRUE,'Primary endpoint outcomes'!FC190,(IF(ISNUMBER('Primary endpoint outcomes'!FF190)=TRUE,'Primary endpoint outcomes'!FF190,0)))</f>
        <v>0</v>
      </c>
      <c r="Z190" s="150"/>
      <c r="AA190" s="151">
        <f t="shared" si="85"/>
        <v>125</v>
      </c>
      <c r="AB190" s="153">
        <f t="shared" si="86"/>
        <v>124</v>
      </c>
      <c r="AC190" s="153">
        <f t="shared" si="87"/>
        <v>5206.8096000000014</v>
      </c>
      <c r="AD190" s="151">
        <f t="shared" si="88"/>
        <v>125</v>
      </c>
      <c r="AE190" s="153">
        <f t="shared" si="89"/>
        <v>124</v>
      </c>
      <c r="AF190" s="153">
        <f t="shared" si="90"/>
        <v>5483.59</v>
      </c>
      <c r="AG190" s="151">
        <f t="shared" si="91"/>
        <v>126</v>
      </c>
      <c r="AH190" s="153">
        <f t="shared" si="92"/>
        <v>125</v>
      </c>
      <c r="AI190" s="153">
        <f t="shared" si="93"/>
        <v>5577.8</v>
      </c>
      <c r="AJ190" s="151">
        <f t="shared" si="94"/>
        <v>0</v>
      </c>
      <c r="AK190" s="153">
        <f t="shared" si="95"/>
        <v>-1</v>
      </c>
      <c r="AL190" s="153">
        <f t="shared" si="96"/>
        <v>0</v>
      </c>
      <c r="AM190" s="151">
        <f t="shared" si="97"/>
        <v>0</v>
      </c>
      <c r="AN190" s="153">
        <f t="shared" si="98"/>
        <v>-1</v>
      </c>
      <c r="AO190" s="153">
        <f t="shared" si="99"/>
        <v>0</v>
      </c>
      <c r="AP190" s="153">
        <f t="shared" si="100"/>
        <v>373</v>
      </c>
      <c r="AQ190" s="153">
        <f t="shared" si="101"/>
        <v>16268.1996</v>
      </c>
      <c r="AR190" s="153">
        <f t="shared" si="102"/>
        <v>22.672739361702131</v>
      </c>
      <c r="AS190" s="153">
        <f t="shared" si="103"/>
        <v>6.604125690764084</v>
      </c>
      <c r="AT190" s="153">
        <f t="shared" si="104"/>
        <v>376</v>
      </c>
      <c r="AU190" s="16"/>
      <c r="AY190" s="65"/>
      <c r="AZ190" s="65"/>
    </row>
    <row r="191" spans="1:52" ht="15.75" x14ac:dyDescent="0.25">
      <c r="A191" s="152" t="str">
        <f>'Primary endpoint outcomes'!A191</f>
        <v>Fletcher 2005</v>
      </c>
      <c r="B191" s="152" t="str">
        <f>CONCATENATE('Primary endpoint outcomes'!S191,'Primary endpoint outcomes'!T191)</f>
        <v>HADS-D7</v>
      </c>
      <c r="C191" s="154">
        <f t="shared" si="77"/>
        <v>8.4</v>
      </c>
      <c r="D191" s="154">
        <f t="shared" si="78"/>
        <v>2.6264139049281625</v>
      </c>
      <c r="E191" s="154">
        <f t="shared" si="79"/>
        <v>30</v>
      </c>
      <c r="F191" s="21" t="str">
        <f t="shared" si="80"/>
        <v>NO</v>
      </c>
      <c r="G191" s="21" t="str">
        <f t="shared" si="81"/>
        <v>YES</v>
      </c>
      <c r="H191" s="155">
        <f t="shared" si="82"/>
        <v>8.5235763703320755E-2</v>
      </c>
      <c r="I191" s="155">
        <f t="shared" si="83"/>
        <v>0.91476423629667925</v>
      </c>
      <c r="J191" s="318">
        <f t="shared" si="84"/>
        <v>1</v>
      </c>
      <c r="K191" s="326">
        <f>IF(ISNUMBER('Primary endpoint outcomes'!U191)=TRUE,'Primary endpoint outcomes'!U191,(IF(ISNUMBER('Primary endpoint outcomes'!X191)=TRUE,'Primary endpoint outcomes'!X191,0)))</f>
        <v>8.9</v>
      </c>
      <c r="L191" s="326">
        <f>IF(ISNUMBER('Primary endpoint outcomes'!V191)=TRUE,'Primary endpoint outcomes'!V191,(IF(ISNUMBER('Primary endpoint outcomes'!Y191)=TRUE,'Primary endpoint outcomes'!Y191,0)))</f>
        <v>2.19</v>
      </c>
      <c r="M191" s="325">
        <f>IF(ISNUMBER('Primary endpoint outcomes'!W191)=TRUE,'Primary endpoint outcomes'!W191,(IF(ISNUMBER('Primary endpoint outcomes'!Z191)=TRUE,'Primary endpoint outcomes'!Z191,0)))</f>
        <v>15</v>
      </c>
      <c r="N191" s="326">
        <f>IF(ISNUMBER('Primary endpoint outcomes'!BC191)=TRUE,'Primary endpoint outcomes'!BC191,(IF(ISNUMBER('Primary endpoint outcomes'!BF191)=TRUE,'Primary endpoint outcomes'!BF191,0)))</f>
        <v>7.9</v>
      </c>
      <c r="O191" s="325">
        <f>IF(ISNUMBER('Primary endpoint outcomes'!BD191)=TRUE,'Primary endpoint outcomes'!BD191,(IF(ISNUMBER('Primary endpoint outcomes'!BG191)=TRUE,'Primary endpoint outcomes'!BG191,0)))</f>
        <v>3</v>
      </c>
      <c r="P191" s="325">
        <f>IF(ISNUMBER('Primary endpoint outcomes'!BE191)=TRUE,'Primary endpoint outcomes'!BE191,(IF(ISNUMBER('Primary endpoint outcomes'!BH191)=TRUE,'Primary endpoint outcomes'!BH191,0)))</f>
        <v>15</v>
      </c>
      <c r="Q191" s="326">
        <f>IF(ISNUMBER('Primary endpoint outcomes'!CK191)=TRUE,'Primary endpoint outcomes'!CK191,(IF(ISNUMBER('Primary endpoint outcomes'!CN191)=TRUE,'Primary endpoint outcomes'!CN191,0)))</f>
        <v>0</v>
      </c>
      <c r="R191" s="326">
        <f>IF(ISNUMBER('Primary endpoint outcomes'!CL191)=TRUE,'Primary endpoint outcomes'!CL191,(IF(ISNUMBER('Primary endpoint outcomes'!CO191)=TRUE,'Primary endpoint outcomes'!CO191,0)))</f>
        <v>0</v>
      </c>
      <c r="S191" s="325">
        <f>IF(ISNUMBER('Primary endpoint outcomes'!CM191)=TRUE,'Primary endpoint outcomes'!CM191,(IF(ISNUMBER('Primary endpoint outcomes'!CP191)=TRUE,'Primary endpoint outcomes'!CP191,0)))</f>
        <v>0</v>
      </c>
      <c r="T191" s="326">
        <f>IF(ISNUMBER('Primary endpoint outcomes'!DS191)=TRUE,'Primary endpoint outcomes'!DS191,(IF(ISNUMBER('Primary endpoint outcomes'!DV191)=TRUE,'Primary endpoint outcomes'!DV191,0)))</f>
        <v>0</v>
      </c>
      <c r="U191" s="326">
        <f>IF(ISNUMBER('Primary endpoint outcomes'!DT191)=TRUE,'Primary endpoint outcomes'!DT191,(IF(ISNUMBER('Primary endpoint outcomes'!DW191)=TRUE,'Primary endpoint outcomes'!DW191,0)))</f>
        <v>0</v>
      </c>
      <c r="V191" s="326">
        <f>IF(ISNUMBER('Primary endpoint outcomes'!DU191)=TRUE,'Primary endpoint outcomes'!DU191,(IF(ISNUMBER('Primary endpoint outcomes'!DX191)=TRUE,'Primary endpoint outcomes'!DX191,0)))</f>
        <v>0</v>
      </c>
      <c r="W191" s="326">
        <f>IF(ISNUMBER('Primary endpoint outcomes'!FA191)=TRUE,'Primary endpoint outcomes'!FA191,(IF(ISNUMBER('Primary endpoint outcomes'!FD191)=TRUE,'Primary endpoint outcomes'!FD191,0)))</f>
        <v>0</v>
      </c>
      <c r="X191" s="326">
        <f>IF(ISNUMBER('Primary endpoint outcomes'!FB191)=TRUE,'Primary endpoint outcomes'!FB191,(IF(ISNUMBER('Primary endpoint outcomes'!FE191)=TRUE,'Primary endpoint outcomes'!FE191,0)))</f>
        <v>0</v>
      </c>
      <c r="Y191" s="326">
        <f>IF(ISNUMBER('Primary endpoint outcomes'!FC191)=TRUE,'Primary endpoint outcomes'!FC191,(IF(ISNUMBER('Primary endpoint outcomes'!FF191)=TRUE,'Primary endpoint outcomes'!FF191,0)))</f>
        <v>0</v>
      </c>
      <c r="Z191" s="150"/>
      <c r="AA191" s="151">
        <f t="shared" si="85"/>
        <v>15</v>
      </c>
      <c r="AB191" s="153">
        <f t="shared" si="86"/>
        <v>14</v>
      </c>
      <c r="AC191" s="153">
        <f t="shared" si="87"/>
        <v>67.145399999999995</v>
      </c>
      <c r="AD191" s="151">
        <f t="shared" si="88"/>
        <v>15</v>
      </c>
      <c r="AE191" s="153">
        <f t="shared" si="89"/>
        <v>14</v>
      </c>
      <c r="AF191" s="153">
        <f t="shared" si="90"/>
        <v>126</v>
      </c>
      <c r="AG191" s="151">
        <f t="shared" si="91"/>
        <v>0</v>
      </c>
      <c r="AH191" s="153">
        <f t="shared" si="92"/>
        <v>-1</v>
      </c>
      <c r="AI191" s="153">
        <f t="shared" si="93"/>
        <v>0</v>
      </c>
      <c r="AJ191" s="151">
        <f t="shared" si="94"/>
        <v>0</v>
      </c>
      <c r="AK191" s="153">
        <f t="shared" si="95"/>
        <v>-1</v>
      </c>
      <c r="AL191" s="153">
        <f t="shared" si="96"/>
        <v>0</v>
      </c>
      <c r="AM191" s="151">
        <f t="shared" si="97"/>
        <v>0</v>
      </c>
      <c r="AN191" s="153">
        <f t="shared" si="98"/>
        <v>-1</v>
      </c>
      <c r="AO191" s="153">
        <f t="shared" si="99"/>
        <v>0</v>
      </c>
      <c r="AP191" s="153">
        <f t="shared" si="100"/>
        <v>28</v>
      </c>
      <c r="AQ191" s="153">
        <f t="shared" si="101"/>
        <v>193.1454</v>
      </c>
      <c r="AR191" s="153">
        <f t="shared" si="102"/>
        <v>8.4</v>
      </c>
      <c r="AS191" s="153">
        <f t="shared" si="103"/>
        <v>2.6264139049281625</v>
      </c>
      <c r="AT191" s="153">
        <f t="shared" si="104"/>
        <v>30</v>
      </c>
      <c r="AU191" s="16"/>
      <c r="AY191" s="65"/>
      <c r="AZ191" s="65"/>
    </row>
    <row r="192" spans="1:52" ht="15.75" x14ac:dyDescent="0.25">
      <c r="A192" s="152" t="str">
        <f>'Primary endpoint outcomes'!A192</f>
        <v>Fonagy 2019</v>
      </c>
      <c r="B192" s="152" t="str">
        <f>CONCATENATE('Primary endpoint outcomes'!S192,'Primary endpoint outcomes'!T192)</f>
        <v>HAMD17</v>
      </c>
      <c r="C192" s="154">
        <f t="shared" si="77"/>
        <v>18.547687074829934</v>
      </c>
      <c r="D192" s="154">
        <f t="shared" si="78"/>
        <v>4.9382615446463891</v>
      </c>
      <c r="E192" s="154">
        <f t="shared" si="79"/>
        <v>147</v>
      </c>
      <c r="F192" s="21" t="str">
        <f t="shared" si="80"/>
        <v>YES</v>
      </c>
      <c r="G192" s="21" t="str">
        <f t="shared" si="81"/>
        <v>NO</v>
      </c>
      <c r="H192" s="155">
        <f t="shared" si="82"/>
        <v>0.69704055634256756</v>
      </c>
      <c r="I192" s="155">
        <f t="shared" si="83"/>
        <v>0.30295944365743244</v>
      </c>
      <c r="J192" s="318">
        <f t="shared" si="84"/>
        <v>1</v>
      </c>
      <c r="K192" s="326">
        <f>IF(ISNUMBER('Primary endpoint outcomes'!U192)=TRUE,'Primary endpoint outcomes'!U192,(IF(ISNUMBER('Primary endpoint outcomes'!X192)=TRUE,'Primary endpoint outcomes'!X192,0)))</f>
        <v>18.11</v>
      </c>
      <c r="L192" s="326">
        <f>IF(ISNUMBER('Primary endpoint outcomes'!V192)=TRUE,'Primary endpoint outcomes'!V192,(IF(ISNUMBER('Primary endpoint outcomes'!Y192)=TRUE,'Primary endpoint outcomes'!Y192,0)))</f>
        <v>4.87</v>
      </c>
      <c r="M192" s="325">
        <f>IF(ISNUMBER('Primary endpoint outcomes'!W192)=TRUE,'Primary endpoint outcomes'!W192,(IF(ISNUMBER('Primary endpoint outcomes'!Z192)=TRUE,'Primary endpoint outcomes'!Z192,0)))</f>
        <v>73</v>
      </c>
      <c r="N192" s="326">
        <f>IF(ISNUMBER('Primary endpoint outcomes'!BC192)=TRUE,'Primary endpoint outcomes'!BC192,(IF(ISNUMBER('Primary endpoint outcomes'!BF192)=TRUE,'Primary endpoint outcomes'!BF192,0)))</f>
        <v>19.14</v>
      </c>
      <c r="O192" s="325">
        <f>IF(ISNUMBER('Primary endpoint outcomes'!BD192)=TRUE,'Primary endpoint outcomes'!BD192,(IF(ISNUMBER('Primary endpoint outcomes'!BG192)=TRUE,'Primary endpoint outcomes'!BG192,0)))</f>
        <v>4.6100000000000003</v>
      </c>
      <c r="P192" s="325">
        <f>IF(ISNUMBER('Primary endpoint outcomes'!BE192)=TRUE,'Primary endpoint outcomes'!BE192,(IF(ISNUMBER('Primary endpoint outcomes'!BH192)=TRUE,'Primary endpoint outcomes'!BH192,0)))</f>
        <v>20</v>
      </c>
      <c r="Q192" s="326">
        <f>IF(ISNUMBER('Primary endpoint outcomes'!CK192)=TRUE,'Primary endpoint outcomes'!CK192,(IF(ISNUMBER('Primary endpoint outcomes'!CN192)=TRUE,'Primary endpoint outcomes'!CN192,0)))</f>
        <v>18.920000000000002</v>
      </c>
      <c r="R192" s="326">
        <f>IF(ISNUMBER('Primary endpoint outcomes'!CL192)=TRUE,'Primary endpoint outcomes'!CL192,(IF(ISNUMBER('Primary endpoint outcomes'!CO192)=TRUE,'Primary endpoint outcomes'!CO192,0)))</f>
        <v>5.14</v>
      </c>
      <c r="S192" s="325">
        <f>IF(ISNUMBER('Primary endpoint outcomes'!CM192)=TRUE,'Primary endpoint outcomes'!CM192,(IF(ISNUMBER('Primary endpoint outcomes'!CP192)=TRUE,'Primary endpoint outcomes'!CP192,0)))</f>
        <v>54</v>
      </c>
      <c r="T192" s="326">
        <f>IF(ISNUMBER('Primary endpoint outcomes'!DS192)=TRUE,'Primary endpoint outcomes'!DS192,(IF(ISNUMBER('Primary endpoint outcomes'!DV192)=TRUE,'Primary endpoint outcomes'!DV192,0)))</f>
        <v>0</v>
      </c>
      <c r="U192" s="326">
        <f>IF(ISNUMBER('Primary endpoint outcomes'!DT192)=TRUE,'Primary endpoint outcomes'!DT192,(IF(ISNUMBER('Primary endpoint outcomes'!DW192)=TRUE,'Primary endpoint outcomes'!DW192,0)))</f>
        <v>0</v>
      </c>
      <c r="V192" s="326">
        <f>IF(ISNUMBER('Primary endpoint outcomes'!DU192)=TRUE,'Primary endpoint outcomes'!DU192,(IF(ISNUMBER('Primary endpoint outcomes'!DX192)=TRUE,'Primary endpoint outcomes'!DX192,0)))</f>
        <v>0</v>
      </c>
      <c r="W192" s="326">
        <f>IF(ISNUMBER('Primary endpoint outcomes'!FA192)=TRUE,'Primary endpoint outcomes'!FA192,(IF(ISNUMBER('Primary endpoint outcomes'!FD192)=TRUE,'Primary endpoint outcomes'!FD192,0)))</f>
        <v>0</v>
      </c>
      <c r="X192" s="326">
        <f>IF(ISNUMBER('Primary endpoint outcomes'!FB192)=TRUE,'Primary endpoint outcomes'!FB192,(IF(ISNUMBER('Primary endpoint outcomes'!FE192)=TRUE,'Primary endpoint outcomes'!FE192,0)))</f>
        <v>0</v>
      </c>
      <c r="Y192" s="326">
        <f>IF(ISNUMBER('Primary endpoint outcomes'!FC192)=TRUE,'Primary endpoint outcomes'!FC192,(IF(ISNUMBER('Primary endpoint outcomes'!FF192)=TRUE,'Primary endpoint outcomes'!FF192,0)))</f>
        <v>0</v>
      </c>
      <c r="Z192" s="150"/>
      <c r="AA192" s="151">
        <f t="shared" si="85"/>
        <v>73</v>
      </c>
      <c r="AB192" s="153">
        <f t="shared" si="86"/>
        <v>72</v>
      </c>
      <c r="AC192" s="153">
        <f t="shared" si="87"/>
        <v>1707.6168000000002</v>
      </c>
      <c r="AD192" s="151">
        <f t="shared" si="88"/>
        <v>20</v>
      </c>
      <c r="AE192" s="153">
        <f t="shared" si="89"/>
        <v>19</v>
      </c>
      <c r="AF192" s="153">
        <f t="shared" si="90"/>
        <v>403.78990000000005</v>
      </c>
      <c r="AG192" s="151">
        <f t="shared" si="91"/>
        <v>54</v>
      </c>
      <c r="AH192" s="153">
        <f t="shared" si="92"/>
        <v>53</v>
      </c>
      <c r="AI192" s="153">
        <f t="shared" si="93"/>
        <v>1400.2387999999999</v>
      </c>
      <c r="AJ192" s="151">
        <f t="shared" si="94"/>
        <v>0</v>
      </c>
      <c r="AK192" s="153">
        <f t="shared" si="95"/>
        <v>-1</v>
      </c>
      <c r="AL192" s="153">
        <f t="shared" si="96"/>
        <v>0</v>
      </c>
      <c r="AM192" s="151">
        <f t="shared" si="97"/>
        <v>0</v>
      </c>
      <c r="AN192" s="153">
        <f t="shared" si="98"/>
        <v>-1</v>
      </c>
      <c r="AO192" s="153">
        <f t="shared" si="99"/>
        <v>0</v>
      </c>
      <c r="AP192" s="153">
        <f t="shared" si="100"/>
        <v>144</v>
      </c>
      <c r="AQ192" s="153">
        <f t="shared" si="101"/>
        <v>3511.6455000000005</v>
      </c>
      <c r="AR192" s="153">
        <f t="shared" si="102"/>
        <v>18.547687074829934</v>
      </c>
      <c r="AS192" s="153">
        <f t="shared" si="103"/>
        <v>4.9382615446463891</v>
      </c>
      <c r="AT192" s="153">
        <f t="shared" si="104"/>
        <v>147</v>
      </c>
      <c r="AU192" s="16"/>
      <c r="AY192" s="65"/>
      <c r="AZ192" s="65"/>
    </row>
    <row r="193" spans="1:52" ht="15.75" x14ac:dyDescent="0.25">
      <c r="A193" s="152" t="str">
        <f>'Primary endpoint outcomes'!A193</f>
        <v>Fontaine 1994</v>
      </c>
      <c r="B193" s="152" t="str">
        <f>CONCATENATE('Primary endpoint outcomes'!S193,'Primary endpoint outcomes'!T193)</f>
        <v>HAMD17</v>
      </c>
      <c r="C193" s="154">
        <f t="shared" si="77"/>
        <v>25.85</v>
      </c>
      <c r="D193" s="154">
        <f t="shared" si="78"/>
        <v>0</v>
      </c>
      <c r="E193" s="154">
        <f t="shared" si="79"/>
        <v>90</v>
      </c>
      <c r="F193" s="21" t="str">
        <f t="shared" si="80"/>
        <v>YES</v>
      </c>
      <c r="G193" s="21" t="str">
        <f t="shared" si="81"/>
        <v>NO</v>
      </c>
      <c r="H193" s="155" t="e">
        <f t="shared" si="82"/>
        <v>#NUM!</v>
      </c>
      <c r="I193" s="155" t="e">
        <f t="shared" si="83"/>
        <v>#NUM!</v>
      </c>
      <c r="J193" s="318">
        <f t="shared" si="84"/>
        <v>0</v>
      </c>
      <c r="K193" s="326">
        <f>IF(ISNUMBER('Primary endpoint outcomes'!U193)=TRUE,'Primary endpoint outcomes'!U193,(IF(ISNUMBER('Primary endpoint outcomes'!X193)=TRUE,'Primary endpoint outcomes'!X193,0)))</f>
        <v>25.8</v>
      </c>
      <c r="L193" s="326">
        <f>IF(ISNUMBER('Primary endpoint outcomes'!V193)=TRUE,'Primary endpoint outcomes'!V193,(IF(ISNUMBER('Primary endpoint outcomes'!Y193)=TRUE,'Primary endpoint outcomes'!Y193,0)))</f>
        <v>0</v>
      </c>
      <c r="M193" s="325">
        <f>IF(ISNUMBER('Primary endpoint outcomes'!W193)=TRUE,'Primary endpoint outcomes'!W193,(IF(ISNUMBER('Primary endpoint outcomes'!Z193)=TRUE,'Primary endpoint outcomes'!Z193,0)))</f>
        <v>45</v>
      </c>
      <c r="N193" s="326">
        <f>IF(ISNUMBER('Primary endpoint outcomes'!BC193)=TRUE,'Primary endpoint outcomes'!BC193,(IF(ISNUMBER('Primary endpoint outcomes'!BF193)=TRUE,'Primary endpoint outcomes'!BF193,0)))</f>
        <v>25.9</v>
      </c>
      <c r="O193" s="325">
        <f>IF(ISNUMBER('Primary endpoint outcomes'!BD193)=TRUE,'Primary endpoint outcomes'!BD193,(IF(ISNUMBER('Primary endpoint outcomes'!BG193)=TRUE,'Primary endpoint outcomes'!BG193,0)))</f>
        <v>0</v>
      </c>
      <c r="P193" s="325">
        <f>IF(ISNUMBER('Primary endpoint outcomes'!BE193)=TRUE,'Primary endpoint outcomes'!BE193,(IF(ISNUMBER('Primary endpoint outcomes'!BH193)=TRUE,'Primary endpoint outcomes'!BH193,0)))</f>
        <v>45</v>
      </c>
      <c r="Q193" s="326">
        <f>IF(ISNUMBER('Primary endpoint outcomes'!CK193)=TRUE,'Primary endpoint outcomes'!CK193,(IF(ISNUMBER('Primary endpoint outcomes'!CN193)=TRUE,'Primary endpoint outcomes'!CN193,0)))</f>
        <v>0</v>
      </c>
      <c r="R193" s="326">
        <f>IF(ISNUMBER('Primary endpoint outcomes'!CL193)=TRUE,'Primary endpoint outcomes'!CL193,(IF(ISNUMBER('Primary endpoint outcomes'!CO193)=TRUE,'Primary endpoint outcomes'!CO193,0)))</f>
        <v>0</v>
      </c>
      <c r="S193" s="325">
        <f>IF(ISNUMBER('Primary endpoint outcomes'!CM193)=TRUE,'Primary endpoint outcomes'!CM193,(IF(ISNUMBER('Primary endpoint outcomes'!CP193)=TRUE,'Primary endpoint outcomes'!CP193,0)))</f>
        <v>0</v>
      </c>
      <c r="T193" s="326">
        <f>IF(ISNUMBER('Primary endpoint outcomes'!DS193)=TRUE,'Primary endpoint outcomes'!DS193,(IF(ISNUMBER('Primary endpoint outcomes'!DV193)=TRUE,'Primary endpoint outcomes'!DV193,0)))</f>
        <v>0</v>
      </c>
      <c r="U193" s="326">
        <f>IF(ISNUMBER('Primary endpoint outcomes'!DT193)=TRUE,'Primary endpoint outcomes'!DT193,(IF(ISNUMBER('Primary endpoint outcomes'!DW193)=TRUE,'Primary endpoint outcomes'!DW193,0)))</f>
        <v>0</v>
      </c>
      <c r="V193" s="326">
        <f>IF(ISNUMBER('Primary endpoint outcomes'!DU193)=TRUE,'Primary endpoint outcomes'!DU193,(IF(ISNUMBER('Primary endpoint outcomes'!DX193)=TRUE,'Primary endpoint outcomes'!DX193,0)))</f>
        <v>0</v>
      </c>
      <c r="W193" s="326">
        <f>IF(ISNUMBER('Primary endpoint outcomes'!FA193)=TRUE,'Primary endpoint outcomes'!FA193,(IF(ISNUMBER('Primary endpoint outcomes'!FD193)=TRUE,'Primary endpoint outcomes'!FD193,0)))</f>
        <v>0</v>
      </c>
      <c r="X193" s="326">
        <f>IF(ISNUMBER('Primary endpoint outcomes'!FB193)=TRUE,'Primary endpoint outcomes'!FB193,(IF(ISNUMBER('Primary endpoint outcomes'!FE193)=TRUE,'Primary endpoint outcomes'!FE193,0)))</f>
        <v>0</v>
      </c>
      <c r="Y193" s="326">
        <f>IF(ISNUMBER('Primary endpoint outcomes'!FC193)=TRUE,'Primary endpoint outcomes'!FC193,(IF(ISNUMBER('Primary endpoint outcomes'!FF193)=TRUE,'Primary endpoint outcomes'!FF193,0)))</f>
        <v>0</v>
      </c>
      <c r="Z193" s="150"/>
      <c r="AA193" s="151">
        <f t="shared" si="85"/>
        <v>45</v>
      </c>
      <c r="AB193" s="153">
        <f t="shared" si="86"/>
        <v>44</v>
      </c>
      <c r="AC193" s="153">
        <f t="shared" si="87"/>
        <v>0</v>
      </c>
      <c r="AD193" s="151">
        <f t="shared" si="88"/>
        <v>45</v>
      </c>
      <c r="AE193" s="153">
        <f t="shared" si="89"/>
        <v>44</v>
      </c>
      <c r="AF193" s="153">
        <f t="shared" si="90"/>
        <v>0</v>
      </c>
      <c r="AG193" s="151">
        <f t="shared" si="91"/>
        <v>0</v>
      </c>
      <c r="AH193" s="153">
        <f t="shared" si="92"/>
        <v>-1</v>
      </c>
      <c r="AI193" s="153">
        <f t="shared" si="93"/>
        <v>0</v>
      </c>
      <c r="AJ193" s="151">
        <f t="shared" si="94"/>
        <v>0</v>
      </c>
      <c r="AK193" s="153">
        <f t="shared" si="95"/>
        <v>-1</v>
      </c>
      <c r="AL193" s="153">
        <f t="shared" si="96"/>
        <v>0</v>
      </c>
      <c r="AM193" s="151">
        <f t="shared" si="97"/>
        <v>0</v>
      </c>
      <c r="AN193" s="153">
        <f t="shared" si="98"/>
        <v>-1</v>
      </c>
      <c r="AO193" s="153">
        <f t="shared" si="99"/>
        <v>0</v>
      </c>
      <c r="AP193" s="153">
        <f t="shared" si="100"/>
        <v>88</v>
      </c>
      <c r="AQ193" s="153">
        <f t="shared" si="101"/>
        <v>0</v>
      </c>
      <c r="AR193" s="153">
        <f t="shared" si="102"/>
        <v>25.85</v>
      </c>
      <c r="AS193" s="153">
        <f t="shared" si="103"/>
        <v>0</v>
      </c>
      <c r="AT193" s="153">
        <f t="shared" si="104"/>
        <v>90</v>
      </c>
      <c r="AU193" s="16"/>
      <c r="AY193" s="65"/>
      <c r="AZ193" s="65"/>
    </row>
    <row r="194" spans="1:52" ht="15.75" x14ac:dyDescent="0.25">
      <c r="A194" s="152" t="str">
        <f>'Primary endpoint outcomes'!A194</f>
        <v>Forest Laboratories 2000</v>
      </c>
      <c r="B194" s="152" t="str">
        <f>CONCATENATE('Primary endpoint outcomes'!S194,'Primary endpoint outcomes'!T194)</f>
        <v>MADRS10</v>
      </c>
      <c r="C194" s="154">
        <f t="shared" si="77"/>
        <v>28.600777202072539</v>
      </c>
      <c r="D194" s="154">
        <f t="shared" si="78"/>
        <v>4.777481994069193</v>
      </c>
      <c r="E194" s="154">
        <f t="shared" si="79"/>
        <v>386</v>
      </c>
      <c r="F194" s="21" t="str">
        <f t="shared" si="80"/>
        <v>YES</v>
      </c>
      <c r="G194" s="21" t="str">
        <f t="shared" si="81"/>
        <v>NO</v>
      </c>
      <c r="H194" s="155">
        <f t="shared" si="82"/>
        <v>0.91645941308984258</v>
      </c>
      <c r="I194" s="155">
        <f t="shared" si="83"/>
        <v>8.3540586910157422E-2</v>
      </c>
      <c r="J194" s="318">
        <f t="shared" si="84"/>
        <v>1</v>
      </c>
      <c r="K194" s="326">
        <f>IF(ISNUMBER('Primary endpoint outcomes'!U194)=TRUE,'Primary endpoint outcomes'!U194,(IF(ISNUMBER('Primary endpoint outcomes'!X194)=TRUE,'Primary endpoint outcomes'!X194,0)))</f>
        <v>28.7</v>
      </c>
      <c r="L194" s="326">
        <f>IF(ISNUMBER('Primary endpoint outcomes'!V194)=TRUE,'Primary endpoint outcomes'!V194,(IF(ISNUMBER('Primary endpoint outcomes'!Y194)=TRUE,'Primary endpoint outcomes'!Y194,0)))</f>
        <v>4.3</v>
      </c>
      <c r="M194" s="325">
        <f>IF(ISNUMBER('Primary endpoint outcomes'!W194)=TRUE,'Primary endpoint outcomes'!W194,(IF(ISNUMBER('Primary endpoint outcomes'!Z194)=TRUE,'Primary endpoint outcomes'!Z194,0)))</f>
        <v>129</v>
      </c>
      <c r="N194" s="326">
        <f>IF(ISNUMBER('Primary endpoint outcomes'!BC194)=TRUE,'Primary endpoint outcomes'!BC194,(IF(ISNUMBER('Primary endpoint outcomes'!BF194)=TRUE,'Primary endpoint outcomes'!BF194,0)))</f>
        <v>28.3</v>
      </c>
      <c r="O194" s="325">
        <f>IF(ISNUMBER('Primary endpoint outcomes'!BD194)=TRUE,'Primary endpoint outcomes'!BD194,(IF(ISNUMBER('Primary endpoint outcomes'!BG194)=TRUE,'Primary endpoint outcomes'!BG194,0)))</f>
        <v>5</v>
      </c>
      <c r="P194" s="325">
        <f>IF(ISNUMBER('Primary endpoint outcomes'!BE194)=TRUE,'Primary endpoint outcomes'!BE194,(IF(ISNUMBER('Primary endpoint outcomes'!BH194)=TRUE,'Primary endpoint outcomes'!BH194,0)))</f>
        <v>128</v>
      </c>
      <c r="Q194" s="326">
        <f>IF(ISNUMBER('Primary endpoint outcomes'!CK194)=TRUE,'Primary endpoint outcomes'!CK194,(IF(ISNUMBER('Primary endpoint outcomes'!CN194)=TRUE,'Primary endpoint outcomes'!CN194,0)))</f>
        <v>28.8</v>
      </c>
      <c r="R194" s="326">
        <f>IF(ISNUMBER('Primary endpoint outcomes'!CL194)=TRUE,'Primary endpoint outcomes'!CL194,(IF(ISNUMBER('Primary endpoint outcomes'!CO194)=TRUE,'Primary endpoint outcomes'!CO194,0)))</f>
        <v>5</v>
      </c>
      <c r="S194" s="325">
        <f>IF(ISNUMBER('Primary endpoint outcomes'!CM194)=TRUE,'Primary endpoint outcomes'!CM194,(IF(ISNUMBER('Primary endpoint outcomes'!CP194)=TRUE,'Primary endpoint outcomes'!CP194,0)))</f>
        <v>129</v>
      </c>
      <c r="T194" s="326">
        <f>IF(ISNUMBER('Primary endpoint outcomes'!DS194)=TRUE,'Primary endpoint outcomes'!DS194,(IF(ISNUMBER('Primary endpoint outcomes'!DV194)=TRUE,'Primary endpoint outcomes'!DV194,0)))</f>
        <v>0</v>
      </c>
      <c r="U194" s="326">
        <f>IF(ISNUMBER('Primary endpoint outcomes'!DT194)=TRUE,'Primary endpoint outcomes'!DT194,(IF(ISNUMBER('Primary endpoint outcomes'!DW194)=TRUE,'Primary endpoint outcomes'!DW194,0)))</f>
        <v>0</v>
      </c>
      <c r="V194" s="326">
        <f>IF(ISNUMBER('Primary endpoint outcomes'!DU194)=TRUE,'Primary endpoint outcomes'!DU194,(IF(ISNUMBER('Primary endpoint outcomes'!DX194)=TRUE,'Primary endpoint outcomes'!DX194,0)))</f>
        <v>0</v>
      </c>
      <c r="W194" s="326">
        <f>IF(ISNUMBER('Primary endpoint outcomes'!FA194)=TRUE,'Primary endpoint outcomes'!FA194,(IF(ISNUMBER('Primary endpoint outcomes'!FD194)=TRUE,'Primary endpoint outcomes'!FD194,0)))</f>
        <v>0</v>
      </c>
      <c r="X194" s="326">
        <f>IF(ISNUMBER('Primary endpoint outcomes'!FB194)=TRUE,'Primary endpoint outcomes'!FB194,(IF(ISNUMBER('Primary endpoint outcomes'!FE194)=TRUE,'Primary endpoint outcomes'!FE194,0)))</f>
        <v>0</v>
      </c>
      <c r="Y194" s="326">
        <f>IF(ISNUMBER('Primary endpoint outcomes'!FC194)=TRUE,'Primary endpoint outcomes'!FC194,(IF(ISNUMBER('Primary endpoint outcomes'!FF194)=TRUE,'Primary endpoint outcomes'!FF194,0)))</f>
        <v>0</v>
      </c>
      <c r="Z194" s="150"/>
      <c r="AA194" s="151">
        <f t="shared" si="85"/>
        <v>129</v>
      </c>
      <c r="AB194" s="153">
        <f t="shared" si="86"/>
        <v>128</v>
      </c>
      <c r="AC194" s="153">
        <f t="shared" si="87"/>
        <v>2366.7199999999998</v>
      </c>
      <c r="AD194" s="151">
        <f t="shared" si="88"/>
        <v>128</v>
      </c>
      <c r="AE194" s="153">
        <f t="shared" si="89"/>
        <v>127</v>
      </c>
      <c r="AF194" s="153">
        <f t="shared" si="90"/>
        <v>3175</v>
      </c>
      <c r="AG194" s="151">
        <f t="shared" si="91"/>
        <v>129</v>
      </c>
      <c r="AH194" s="153">
        <f t="shared" si="92"/>
        <v>128</v>
      </c>
      <c r="AI194" s="153">
        <f t="shared" si="93"/>
        <v>3200</v>
      </c>
      <c r="AJ194" s="151">
        <f t="shared" si="94"/>
        <v>0</v>
      </c>
      <c r="AK194" s="153">
        <f t="shared" si="95"/>
        <v>-1</v>
      </c>
      <c r="AL194" s="153">
        <f t="shared" si="96"/>
        <v>0</v>
      </c>
      <c r="AM194" s="151">
        <f t="shared" si="97"/>
        <v>0</v>
      </c>
      <c r="AN194" s="153">
        <f t="shared" si="98"/>
        <v>-1</v>
      </c>
      <c r="AO194" s="153">
        <f t="shared" si="99"/>
        <v>0</v>
      </c>
      <c r="AP194" s="153">
        <f t="shared" si="100"/>
        <v>383</v>
      </c>
      <c r="AQ194" s="153">
        <f t="shared" si="101"/>
        <v>8741.7199999999993</v>
      </c>
      <c r="AR194" s="153">
        <f t="shared" si="102"/>
        <v>28.600777202072539</v>
      </c>
      <c r="AS194" s="153">
        <f t="shared" si="103"/>
        <v>4.777481994069193</v>
      </c>
      <c r="AT194" s="153">
        <f t="shared" si="104"/>
        <v>386</v>
      </c>
      <c r="AU194" s="16"/>
      <c r="AY194" s="65"/>
      <c r="AZ194" s="65"/>
    </row>
    <row r="195" spans="1:52" ht="15.75" x14ac:dyDescent="0.25">
      <c r="A195" s="152" t="str">
        <f>'Primary endpoint outcomes'!A195</f>
        <v>Forest Laboratories 2010</v>
      </c>
      <c r="B195" s="152" t="str">
        <f>CONCATENATE('Primary endpoint outcomes'!S195,'Primary endpoint outcomes'!T195)</f>
        <v>HAMD24</v>
      </c>
      <c r="C195" s="154">
        <f t="shared" si="77"/>
        <v>29.199061032863849</v>
      </c>
      <c r="D195" s="154">
        <f t="shared" si="78"/>
        <v>0</v>
      </c>
      <c r="E195" s="154">
        <f t="shared" si="79"/>
        <v>852</v>
      </c>
      <c r="F195" s="21" t="str">
        <f t="shared" si="80"/>
        <v>YES</v>
      </c>
      <c r="G195" s="21" t="str">
        <f t="shared" si="81"/>
        <v>NO</v>
      </c>
      <c r="H195" s="155" t="e">
        <f t="shared" si="82"/>
        <v>#NUM!</v>
      </c>
      <c r="I195" s="155" t="e">
        <f t="shared" si="83"/>
        <v>#NUM!</v>
      </c>
      <c r="J195" s="318">
        <f t="shared" si="84"/>
        <v>0</v>
      </c>
      <c r="K195" s="326">
        <f>IF(ISNUMBER('Primary endpoint outcomes'!U195)=TRUE,'Primary endpoint outcomes'!U195,(IF(ISNUMBER('Primary endpoint outcomes'!X195)=TRUE,'Primary endpoint outcomes'!X195,0)))</f>
        <v>29.3</v>
      </c>
      <c r="L195" s="326">
        <f>IF(ISNUMBER('Primary endpoint outcomes'!V195)=TRUE,'Primary endpoint outcomes'!V195,(IF(ISNUMBER('Primary endpoint outcomes'!Y195)=TRUE,'Primary endpoint outcomes'!Y195,0)))</f>
        <v>0</v>
      </c>
      <c r="M195" s="325">
        <f>IF(ISNUMBER('Primary endpoint outcomes'!W195)=TRUE,'Primary endpoint outcomes'!W195,(IF(ISNUMBER('Primary endpoint outcomes'!Z195)=TRUE,'Primary endpoint outcomes'!Z195,0)))</f>
        <v>319</v>
      </c>
      <c r="N195" s="326">
        <f>IF(ISNUMBER('Primary endpoint outcomes'!BC195)=TRUE,'Primary endpoint outcomes'!BC195,(IF(ISNUMBER('Primary endpoint outcomes'!BF195)=TRUE,'Primary endpoint outcomes'!BF195,0)))</f>
        <v>29.3</v>
      </c>
      <c r="O195" s="325">
        <f>IF(ISNUMBER('Primary endpoint outcomes'!BD195)=TRUE,'Primary endpoint outcomes'!BD195,(IF(ISNUMBER('Primary endpoint outcomes'!BG195)=TRUE,'Primary endpoint outcomes'!BG195,0)))</f>
        <v>0</v>
      </c>
      <c r="P195" s="325">
        <f>IF(ISNUMBER('Primary endpoint outcomes'!BE195)=TRUE,'Primary endpoint outcomes'!BE195,(IF(ISNUMBER('Primary endpoint outcomes'!BH195)=TRUE,'Primary endpoint outcomes'!BH195,0)))</f>
        <v>318</v>
      </c>
      <c r="Q195" s="326">
        <f>IF(ISNUMBER('Primary endpoint outcomes'!CK195)=TRUE,'Primary endpoint outcomes'!CK195,(IF(ISNUMBER('Primary endpoint outcomes'!CN195)=TRUE,'Primary endpoint outcomes'!CN195,0)))</f>
        <v>28.9</v>
      </c>
      <c r="R195" s="326">
        <f>IF(ISNUMBER('Primary endpoint outcomes'!CL195)=TRUE,'Primary endpoint outcomes'!CL195,(IF(ISNUMBER('Primary endpoint outcomes'!CO195)=TRUE,'Primary endpoint outcomes'!CO195,0)))</f>
        <v>0</v>
      </c>
      <c r="S195" s="325">
        <f>IF(ISNUMBER('Primary endpoint outcomes'!CM195)=TRUE,'Primary endpoint outcomes'!CM195,(IF(ISNUMBER('Primary endpoint outcomes'!CP195)=TRUE,'Primary endpoint outcomes'!CP195,0)))</f>
        <v>215</v>
      </c>
      <c r="T195" s="326">
        <f>IF(ISNUMBER('Primary endpoint outcomes'!DS195)=TRUE,'Primary endpoint outcomes'!DS195,(IF(ISNUMBER('Primary endpoint outcomes'!DV195)=TRUE,'Primary endpoint outcomes'!DV195,0)))</f>
        <v>0</v>
      </c>
      <c r="U195" s="326">
        <f>IF(ISNUMBER('Primary endpoint outcomes'!DT195)=TRUE,'Primary endpoint outcomes'!DT195,(IF(ISNUMBER('Primary endpoint outcomes'!DW195)=TRUE,'Primary endpoint outcomes'!DW195,0)))</f>
        <v>0</v>
      </c>
      <c r="V195" s="326">
        <f>IF(ISNUMBER('Primary endpoint outcomes'!DU195)=TRUE,'Primary endpoint outcomes'!DU195,(IF(ISNUMBER('Primary endpoint outcomes'!DX195)=TRUE,'Primary endpoint outcomes'!DX195,0)))</f>
        <v>0</v>
      </c>
      <c r="W195" s="326">
        <f>IF(ISNUMBER('Primary endpoint outcomes'!FA195)=TRUE,'Primary endpoint outcomes'!FA195,(IF(ISNUMBER('Primary endpoint outcomes'!FD195)=TRUE,'Primary endpoint outcomes'!FD195,0)))</f>
        <v>0</v>
      </c>
      <c r="X195" s="326">
        <f>IF(ISNUMBER('Primary endpoint outcomes'!FB195)=TRUE,'Primary endpoint outcomes'!FB195,(IF(ISNUMBER('Primary endpoint outcomes'!FE195)=TRUE,'Primary endpoint outcomes'!FE195,0)))</f>
        <v>0</v>
      </c>
      <c r="Y195" s="326">
        <f>IF(ISNUMBER('Primary endpoint outcomes'!FC195)=TRUE,'Primary endpoint outcomes'!FC195,(IF(ISNUMBER('Primary endpoint outcomes'!FF195)=TRUE,'Primary endpoint outcomes'!FF195,0)))</f>
        <v>0</v>
      </c>
      <c r="Z195" s="150"/>
      <c r="AA195" s="151">
        <f t="shared" si="85"/>
        <v>319</v>
      </c>
      <c r="AB195" s="153">
        <f t="shared" si="86"/>
        <v>318</v>
      </c>
      <c r="AC195" s="153">
        <f t="shared" si="87"/>
        <v>0</v>
      </c>
      <c r="AD195" s="151">
        <f t="shared" si="88"/>
        <v>318</v>
      </c>
      <c r="AE195" s="153">
        <f t="shared" si="89"/>
        <v>317</v>
      </c>
      <c r="AF195" s="153">
        <f t="shared" si="90"/>
        <v>0</v>
      </c>
      <c r="AG195" s="151">
        <f t="shared" si="91"/>
        <v>215</v>
      </c>
      <c r="AH195" s="153">
        <f t="shared" si="92"/>
        <v>214</v>
      </c>
      <c r="AI195" s="153">
        <f t="shared" si="93"/>
        <v>0</v>
      </c>
      <c r="AJ195" s="151">
        <f t="shared" si="94"/>
        <v>0</v>
      </c>
      <c r="AK195" s="153">
        <f t="shared" si="95"/>
        <v>-1</v>
      </c>
      <c r="AL195" s="153">
        <f t="shared" si="96"/>
        <v>0</v>
      </c>
      <c r="AM195" s="151">
        <f t="shared" si="97"/>
        <v>0</v>
      </c>
      <c r="AN195" s="153">
        <f t="shared" si="98"/>
        <v>-1</v>
      </c>
      <c r="AO195" s="153">
        <f t="shared" si="99"/>
        <v>0</v>
      </c>
      <c r="AP195" s="153">
        <f t="shared" si="100"/>
        <v>849</v>
      </c>
      <c r="AQ195" s="153">
        <f t="shared" si="101"/>
        <v>0</v>
      </c>
      <c r="AR195" s="153">
        <f t="shared" si="102"/>
        <v>29.199061032863849</v>
      </c>
      <c r="AS195" s="153">
        <f t="shared" si="103"/>
        <v>0</v>
      </c>
      <c r="AT195" s="153">
        <f t="shared" si="104"/>
        <v>852</v>
      </c>
      <c r="AU195" s="16"/>
      <c r="AY195" s="65"/>
      <c r="AZ195" s="65"/>
    </row>
    <row r="196" spans="1:52" ht="15.75" x14ac:dyDescent="0.25">
      <c r="A196" s="152" t="str">
        <f>'Primary endpoint outcomes'!A196</f>
        <v>Forest Research Institute 2003</v>
      </c>
      <c r="B196" s="152" t="str">
        <f>CONCATENATE('Primary endpoint outcomes'!S196,'Primary endpoint outcomes'!T196)</f>
        <v>HAMD17</v>
      </c>
      <c r="C196" s="154">
        <f t="shared" si="77"/>
        <v>30.042999999999999</v>
      </c>
      <c r="D196" s="154">
        <f t="shared" si="78"/>
        <v>3.8578514032637945</v>
      </c>
      <c r="E196" s="154">
        <f t="shared" si="79"/>
        <v>300</v>
      </c>
      <c r="F196" s="21" t="str">
        <f t="shared" si="80"/>
        <v>YES</v>
      </c>
      <c r="G196" s="21" t="str">
        <f t="shared" si="81"/>
        <v>NO</v>
      </c>
      <c r="H196" s="155">
        <f t="shared" si="82"/>
        <v>0.99986373872730172</v>
      </c>
      <c r="I196" s="155">
        <f t="shared" si="83"/>
        <v>1.3626127269827926E-4</v>
      </c>
      <c r="J196" s="318">
        <f t="shared" si="84"/>
        <v>1</v>
      </c>
      <c r="K196" s="326">
        <f>IF(ISNUMBER('Primary endpoint outcomes'!U196)=TRUE,'Primary endpoint outcomes'!U196,(IF(ISNUMBER('Primary endpoint outcomes'!X196)=TRUE,'Primary endpoint outcomes'!X196,0)))</f>
        <v>30.4</v>
      </c>
      <c r="L196" s="326">
        <f>IF(ISNUMBER('Primary endpoint outcomes'!V196)=TRUE,'Primary endpoint outcomes'!V196,(IF(ISNUMBER('Primary endpoint outcomes'!Y196)=TRUE,'Primary endpoint outcomes'!Y196,0)))</f>
        <v>4.0999999999999996</v>
      </c>
      <c r="M196" s="325">
        <f>IF(ISNUMBER('Primary endpoint outcomes'!W196)=TRUE,'Primary endpoint outcomes'!W196,(IF(ISNUMBER('Primary endpoint outcomes'!Z196)=TRUE,'Primary endpoint outcomes'!Z196,0)))</f>
        <v>147</v>
      </c>
      <c r="N196" s="326">
        <f>IF(ISNUMBER('Primary endpoint outcomes'!BC196)=TRUE,'Primary endpoint outcomes'!BC196,(IF(ISNUMBER('Primary endpoint outcomes'!BF196)=TRUE,'Primary endpoint outcomes'!BF196,0)))</f>
        <v>29.7</v>
      </c>
      <c r="O196" s="325">
        <f>IF(ISNUMBER('Primary endpoint outcomes'!BD196)=TRUE,'Primary endpoint outcomes'!BD196,(IF(ISNUMBER('Primary endpoint outcomes'!BG196)=TRUE,'Primary endpoint outcomes'!BG196,0)))</f>
        <v>3.61</v>
      </c>
      <c r="P196" s="325">
        <f>IF(ISNUMBER('Primary endpoint outcomes'!BE196)=TRUE,'Primary endpoint outcomes'!BE196,(IF(ISNUMBER('Primary endpoint outcomes'!BH196)=TRUE,'Primary endpoint outcomes'!BH196,0)))</f>
        <v>153</v>
      </c>
      <c r="Q196" s="326">
        <f>IF(ISNUMBER('Primary endpoint outcomes'!CK196)=TRUE,'Primary endpoint outcomes'!CK196,(IF(ISNUMBER('Primary endpoint outcomes'!CN196)=TRUE,'Primary endpoint outcomes'!CN196,0)))</f>
        <v>0</v>
      </c>
      <c r="R196" s="326">
        <f>IF(ISNUMBER('Primary endpoint outcomes'!CL196)=TRUE,'Primary endpoint outcomes'!CL196,(IF(ISNUMBER('Primary endpoint outcomes'!CO196)=TRUE,'Primary endpoint outcomes'!CO196,0)))</f>
        <v>0</v>
      </c>
      <c r="S196" s="325">
        <f>IF(ISNUMBER('Primary endpoint outcomes'!CM196)=TRUE,'Primary endpoint outcomes'!CM196,(IF(ISNUMBER('Primary endpoint outcomes'!CP196)=TRUE,'Primary endpoint outcomes'!CP196,0)))</f>
        <v>0</v>
      </c>
      <c r="T196" s="326">
        <f>IF(ISNUMBER('Primary endpoint outcomes'!DS196)=TRUE,'Primary endpoint outcomes'!DS196,(IF(ISNUMBER('Primary endpoint outcomes'!DV196)=TRUE,'Primary endpoint outcomes'!DV196,0)))</f>
        <v>0</v>
      </c>
      <c r="U196" s="326">
        <f>IF(ISNUMBER('Primary endpoint outcomes'!DT196)=TRUE,'Primary endpoint outcomes'!DT196,(IF(ISNUMBER('Primary endpoint outcomes'!DW196)=TRUE,'Primary endpoint outcomes'!DW196,0)))</f>
        <v>0</v>
      </c>
      <c r="V196" s="326">
        <f>IF(ISNUMBER('Primary endpoint outcomes'!DU196)=TRUE,'Primary endpoint outcomes'!DU196,(IF(ISNUMBER('Primary endpoint outcomes'!DX196)=TRUE,'Primary endpoint outcomes'!DX196,0)))</f>
        <v>0</v>
      </c>
      <c r="W196" s="326">
        <f>IF(ISNUMBER('Primary endpoint outcomes'!FA196)=TRUE,'Primary endpoint outcomes'!FA196,(IF(ISNUMBER('Primary endpoint outcomes'!FD196)=TRUE,'Primary endpoint outcomes'!FD196,0)))</f>
        <v>0</v>
      </c>
      <c r="X196" s="326">
        <f>IF(ISNUMBER('Primary endpoint outcomes'!FB196)=TRUE,'Primary endpoint outcomes'!FB196,(IF(ISNUMBER('Primary endpoint outcomes'!FE196)=TRUE,'Primary endpoint outcomes'!FE196,0)))</f>
        <v>0</v>
      </c>
      <c r="Y196" s="326">
        <f>IF(ISNUMBER('Primary endpoint outcomes'!FC196)=TRUE,'Primary endpoint outcomes'!FC196,(IF(ISNUMBER('Primary endpoint outcomes'!FF196)=TRUE,'Primary endpoint outcomes'!FF196,0)))</f>
        <v>0</v>
      </c>
      <c r="Z196" s="150"/>
      <c r="AA196" s="151">
        <f t="shared" si="85"/>
        <v>147</v>
      </c>
      <c r="AB196" s="153">
        <f t="shared" si="86"/>
        <v>146</v>
      </c>
      <c r="AC196" s="153">
        <f t="shared" si="87"/>
        <v>2454.2599999999998</v>
      </c>
      <c r="AD196" s="151">
        <f t="shared" si="88"/>
        <v>153</v>
      </c>
      <c r="AE196" s="153">
        <f t="shared" si="89"/>
        <v>152</v>
      </c>
      <c r="AF196" s="153">
        <f t="shared" si="90"/>
        <v>1980.8791999999999</v>
      </c>
      <c r="AG196" s="151">
        <f t="shared" si="91"/>
        <v>0</v>
      </c>
      <c r="AH196" s="153">
        <f t="shared" si="92"/>
        <v>-1</v>
      </c>
      <c r="AI196" s="153">
        <f t="shared" si="93"/>
        <v>0</v>
      </c>
      <c r="AJ196" s="151">
        <f t="shared" si="94"/>
        <v>0</v>
      </c>
      <c r="AK196" s="153">
        <f t="shared" si="95"/>
        <v>-1</v>
      </c>
      <c r="AL196" s="153">
        <f t="shared" si="96"/>
        <v>0</v>
      </c>
      <c r="AM196" s="151">
        <f t="shared" si="97"/>
        <v>0</v>
      </c>
      <c r="AN196" s="153">
        <f t="shared" si="98"/>
        <v>-1</v>
      </c>
      <c r="AO196" s="153">
        <f t="shared" si="99"/>
        <v>0</v>
      </c>
      <c r="AP196" s="153">
        <f t="shared" si="100"/>
        <v>298</v>
      </c>
      <c r="AQ196" s="153">
        <f t="shared" si="101"/>
        <v>4435.1391999999996</v>
      </c>
      <c r="AR196" s="153">
        <f t="shared" si="102"/>
        <v>30.042999999999999</v>
      </c>
      <c r="AS196" s="153">
        <f t="shared" si="103"/>
        <v>3.8578514032637945</v>
      </c>
      <c r="AT196" s="153">
        <f t="shared" si="104"/>
        <v>300</v>
      </c>
      <c r="AU196" s="16"/>
      <c r="AY196" s="65"/>
      <c r="AZ196" s="65"/>
    </row>
    <row r="197" spans="1:52" ht="15.75" x14ac:dyDescent="0.25">
      <c r="A197" s="152" t="str">
        <f>'Primary endpoint outcomes'!A197</f>
        <v>Forest Research Institute 2004a</v>
      </c>
      <c r="B197" s="152" t="str">
        <f>CONCATENATE('Primary endpoint outcomes'!S197,'Primary endpoint outcomes'!T197)</f>
        <v>MADRS10</v>
      </c>
      <c r="C197" s="154">
        <f t="shared" si="77"/>
        <v>30.299492385786802</v>
      </c>
      <c r="D197" s="154">
        <f t="shared" si="78"/>
        <v>4.7507552436023666</v>
      </c>
      <c r="E197" s="154">
        <f t="shared" si="79"/>
        <v>197</v>
      </c>
      <c r="F197" s="21" t="str">
        <f t="shared" si="80"/>
        <v>YES</v>
      </c>
      <c r="G197" s="21" t="str">
        <f t="shared" si="81"/>
        <v>NO</v>
      </c>
      <c r="H197" s="155">
        <f t="shared" si="82"/>
        <v>0.95967992473972796</v>
      </c>
      <c r="I197" s="155">
        <f t="shared" si="83"/>
        <v>4.0320075260272037E-2</v>
      </c>
      <c r="J197" s="318">
        <f t="shared" si="84"/>
        <v>1</v>
      </c>
      <c r="K197" s="326">
        <f>IF(ISNUMBER('Primary endpoint outcomes'!U197)=TRUE,'Primary endpoint outcomes'!U197,(IF(ISNUMBER('Primary endpoint outcomes'!X197)=TRUE,'Primary endpoint outcomes'!X197,0)))</f>
        <v>30.4</v>
      </c>
      <c r="L197" s="326">
        <f>IF(ISNUMBER('Primary endpoint outcomes'!V197)=TRUE,'Primary endpoint outcomes'!V197,(IF(ISNUMBER('Primary endpoint outcomes'!Y197)=TRUE,'Primary endpoint outcomes'!Y197,0)))</f>
        <v>4.3099999999999996</v>
      </c>
      <c r="M197" s="325">
        <f>IF(ISNUMBER('Primary endpoint outcomes'!W197)=TRUE,'Primary endpoint outcomes'!W197,(IF(ISNUMBER('Primary endpoint outcomes'!Z197)=TRUE,'Primary endpoint outcomes'!Z197,0)))</f>
        <v>98</v>
      </c>
      <c r="N197" s="326">
        <f>IF(ISNUMBER('Primary endpoint outcomes'!BC197)=TRUE,'Primary endpoint outcomes'!BC197,(IF(ISNUMBER('Primary endpoint outcomes'!BF197)=TRUE,'Primary endpoint outcomes'!BF197,0)))</f>
        <v>30.2</v>
      </c>
      <c r="O197" s="325">
        <f>IF(ISNUMBER('Primary endpoint outcomes'!BD197)=TRUE,'Primary endpoint outcomes'!BD197,(IF(ISNUMBER('Primary endpoint outcomes'!BG197)=TRUE,'Primary endpoint outcomes'!BG197,0)))</f>
        <v>5.15</v>
      </c>
      <c r="P197" s="325">
        <f>IF(ISNUMBER('Primary endpoint outcomes'!BE197)=TRUE,'Primary endpoint outcomes'!BE197,(IF(ISNUMBER('Primary endpoint outcomes'!BH197)=TRUE,'Primary endpoint outcomes'!BH197,0)))</f>
        <v>99</v>
      </c>
      <c r="Q197" s="326">
        <f>IF(ISNUMBER('Primary endpoint outcomes'!CK197)=TRUE,'Primary endpoint outcomes'!CK197,(IF(ISNUMBER('Primary endpoint outcomes'!CN197)=TRUE,'Primary endpoint outcomes'!CN197,0)))</f>
        <v>0</v>
      </c>
      <c r="R197" s="326">
        <f>IF(ISNUMBER('Primary endpoint outcomes'!CL197)=TRUE,'Primary endpoint outcomes'!CL197,(IF(ISNUMBER('Primary endpoint outcomes'!CO197)=TRUE,'Primary endpoint outcomes'!CO197,0)))</f>
        <v>0</v>
      </c>
      <c r="S197" s="325">
        <f>IF(ISNUMBER('Primary endpoint outcomes'!CM197)=TRUE,'Primary endpoint outcomes'!CM197,(IF(ISNUMBER('Primary endpoint outcomes'!CP197)=TRUE,'Primary endpoint outcomes'!CP197,0)))</f>
        <v>0</v>
      </c>
      <c r="T197" s="326">
        <f>IF(ISNUMBER('Primary endpoint outcomes'!DS197)=TRUE,'Primary endpoint outcomes'!DS197,(IF(ISNUMBER('Primary endpoint outcomes'!DV197)=TRUE,'Primary endpoint outcomes'!DV197,0)))</f>
        <v>0</v>
      </c>
      <c r="U197" s="326">
        <f>IF(ISNUMBER('Primary endpoint outcomes'!DT197)=TRUE,'Primary endpoint outcomes'!DT197,(IF(ISNUMBER('Primary endpoint outcomes'!DW197)=TRUE,'Primary endpoint outcomes'!DW197,0)))</f>
        <v>0</v>
      </c>
      <c r="V197" s="326">
        <f>IF(ISNUMBER('Primary endpoint outcomes'!DU197)=TRUE,'Primary endpoint outcomes'!DU197,(IF(ISNUMBER('Primary endpoint outcomes'!DX197)=TRUE,'Primary endpoint outcomes'!DX197,0)))</f>
        <v>0</v>
      </c>
      <c r="W197" s="326">
        <f>IF(ISNUMBER('Primary endpoint outcomes'!FA197)=TRUE,'Primary endpoint outcomes'!FA197,(IF(ISNUMBER('Primary endpoint outcomes'!FD197)=TRUE,'Primary endpoint outcomes'!FD197,0)))</f>
        <v>0</v>
      </c>
      <c r="X197" s="326">
        <f>IF(ISNUMBER('Primary endpoint outcomes'!FB197)=TRUE,'Primary endpoint outcomes'!FB197,(IF(ISNUMBER('Primary endpoint outcomes'!FE197)=TRUE,'Primary endpoint outcomes'!FE197,0)))</f>
        <v>0</v>
      </c>
      <c r="Y197" s="326">
        <f>IF(ISNUMBER('Primary endpoint outcomes'!FC197)=TRUE,'Primary endpoint outcomes'!FC197,(IF(ISNUMBER('Primary endpoint outcomes'!FF197)=TRUE,'Primary endpoint outcomes'!FF197,0)))</f>
        <v>0</v>
      </c>
      <c r="Z197" s="150"/>
      <c r="AA197" s="151">
        <f t="shared" si="85"/>
        <v>98</v>
      </c>
      <c r="AB197" s="153">
        <f t="shared" si="86"/>
        <v>97</v>
      </c>
      <c r="AC197" s="153">
        <f t="shared" si="87"/>
        <v>1801.8816999999997</v>
      </c>
      <c r="AD197" s="151">
        <f t="shared" si="88"/>
        <v>99</v>
      </c>
      <c r="AE197" s="153">
        <f t="shared" si="89"/>
        <v>98</v>
      </c>
      <c r="AF197" s="153">
        <f t="shared" si="90"/>
        <v>2599.2050000000004</v>
      </c>
      <c r="AG197" s="151">
        <f t="shared" si="91"/>
        <v>0</v>
      </c>
      <c r="AH197" s="153">
        <f t="shared" si="92"/>
        <v>-1</v>
      </c>
      <c r="AI197" s="153">
        <f t="shared" si="93"/>
        <v>0</v>
      </c>
      <c r="AJ197" s="151">
        <f t="shared" si="94"/>
        <v>0</v>
      </c>
      <c r="AK197" s="153">
        <f t="shared" si="95"/>
        <v>-1</v>
      </c>
      <c r="AL197" s="153">
        <f t="shared" si="96"/>
        <v>0</v>
      </c>
      <c r="AM197" s="151">
        <f t="shared" si="97"/>
        <v>0</v>
      </c>
      <c r="AN197" s="153">
        <f t="shared" si="98"/>
        <v>-1</v>
      </c>
      <c r="AO197" s="153">
        <f t="shared" si="99"/>
        <v>0</v>
      </c>
      <c r="AP197" s="153">
        <f t="shared" si="100"/>
        <v>195</v>
      </c>
      <c r="AQ197" s="153">
        <f t="shared" si="101"/>
        <v>4401.0866999999998</v>
      </c>
      <c r="AR197" s="153">
        <f t="shared" si="102"/>
        <v>30.299492385786802</v>
      </c>
      <c r="AS197" s="153">
        <f t="shared" si="103"/>
        <v>4.7507552436023666</v>
      </c>
      <c r="AT197" s="153">
        <f t="shared" si="104"/>
        <v>197</v>
      </c>
      <c r="AU197" s="16"/>
      <c r="AY197" s="65"/>
      <c r="AZ197" s="65"/>
    </row>
    <row r="198" spans="1:52" ht="15.75" x14ac:dyDescent="0.25">
      <c r="A198" s="152" t="str">
        <f>'Primary endpoint outcomes'!A198</f>
        <v>Forest Research Institute 2005</v>
      </c>
      <c r="B198" s="152" t="str">
        <f>CONCATENATE('Primary endpoint outcomes'!S198,'Primary endpoint outcomes'!T198)</f>
        <v>MADRS10</v>
      </c>
      <c r="C198" s="154">
        <f t="shared" ref="C198:C260" si="105">IF(ISBLANK(K198)=TRUE,"",IF(ISBLANK(N198)=TRUE,"",IF(ISBLANK(Q198)=TRUE,"",AR198)))</f>
        <v>30.397738693467335</v>
      </c>
      <c r="D198" s="154">
        <f t="shared" ref="D198:D260" si="106">IF(ISBLANK(L198)=TRUE, "", IF(ISBLANK(O198)=TRUE,"",IF(ISBLANK(S198)=TRUE,"",AS198)))</f>
        <v>4.6104743159160444</v>
      </c>
      <c r="E198" s="154">
        <f t="shared" ref="E198:E260" si="107">IF(ISBLANK(K198)=TRUE, "", AT198)</f>
        <v>398</v>
      </c>
      <c r="F198" s="21" t="str">
        <f t="shared" ref="F198:F260" si="108">IF(C198&gt;=(VLOOKUP(B198,$AV$5:$AW$18,2,0)),"YES","NO")</f>
        <v>YES</v>
      </c>
      <c r="G198" s="21" t="str">
        <f t="shared" ref="G198:G260" si="109">IF(C198&lt;(VLOOKUP(B198,$AV$5:$AW$18,2,0)),"YES","NO")</f>
        <v>NO</v>
      </c>
      <c r="H198" s="155">
        <f t="shared" ref="H198:H260" si="110">1-NORMDIST((VLOOKUP(B198,$AV$5:$AW$18,2,0)),C198,D198,TRUE)</f>
        <v>0.96573059911988912</v>
      </c>
      <c r="I198" s="155">
        <f t="shared" ref="I198:I260" si="111">1-H198</f>
        <v>3.4269400880110878E-2</v>
      </c>
      <c r="J198" s="318">
        <f t="shared" ref="J198:J260" si="112">IF(ISERROR(H198),0,1)</f>
        <v>1</v>
      </c>
      <c r="K198" s="326">
        <f>IF(ISNUMBER('Primary endpoint outcomes'!U198)=TRUE,'Primary endpoint outcomes'!U198,(IF(ISNUMBER('Primary endpoint outcomes'!X198)=TRUE,'Primary endpoint outcomes'!X198,0)))</f>
        <v>30.4</v>
      </c>
      <c r="L198" s="326">
        <f>IF(ISNUMBER('Primary endpoint outcomes'!V198)=TRUE,'Primary endpoint outcomes'!V198,(IF(ISNUMBER('Primary endpoint outcomes'!Y198)=TRUE,'Primary endpoint outcomes'!Y198,0)))</f>
        <v>4.58</v>
      </c>
      <c r="M198" s="325">
        <f>IF(ISNUMBER('Primary endpoint outcomes'!W198)=TRUE,'Primary endpoint outcomes'!W198,(IF(ISNUMBER('Primary endpoint outcomes'!Z198)=TRUE,'Primary endpoint outcomes'!Z198,0)))</f>
        <v>131</v>
      </c>
      <c r="N198" s="326">
        <f>IF(ISNUMBER('Primary endpoint outcomes'!BC198)=TRUE,'Primary endpoint outcomes'!BC198,(IF(ISNUMBER('Primary endpoint outcomes'!BF198)=TRUE,'Primary endpoint outcomes'!BF198,0)))</f>
        <v>30.1</v>
      </c>
      <c r="O198" s="325">
        <f>IF(ISNUMBER('Primary endpoint outcomes'!BD198)=TRUE,'Primary endpoint outcomes'!BD198,(IF(ISNUMBER('Primary endpoint outcomes'!BG198)=TRUE,'Primary endpoint outcomes'!BG198,0)))</f>
        <v>4.6500000000000004</v>
      </c>
      <c r="P198" s="325">
        <f>IF(ISNUMBER('Primary endpoint outcomes'!BE198)=TRUE,'Primary endpoint outcomes'!BE198,(IF(ISNUMBER('Primary endpoint outcomes'!BH198)=TRUE,'Primary endpoint outcomes'!BH198,0)))</f>
        <v>135</v>
      </c>
      <c r="Q198" s="326">
        <f>IF(ISNUMBER('Primary endpoint outcomes'!CK198)=TRUE,'Primary endpoint outcomes'!CK198,(IF(ISNUMBER('Primary endpoint outcomes'!CN198)=TRUE,'Primary endpoint outcomes'!CN198,0)))</f>
        <v>30.7</v>
      </c>
      <c r="R198" s="326">
        <f>IF(ISNUMBER('Primary endpoint outcomes'!CL198)=TRUE,'Primary endpoint outcomes'!CL198,(IF(ISNUMBER('Primary endpoint outcomes'!CO198)=TRUE,'Primary endpoint outcomes'!CO198,0)))</f>
        <v>4.5999999999999996</v>
      </c>
      <c r="S198" s="325">
        <f>IF(ISNUMBER('Primary endpoint outcomes'!CM198)=TRUE,'Primary endpoint outcomes'!CM198,(IF(ISNUMBER('Primary endpoint outcomes'!CP198)=TRUE,'Primary endpoint outcomes'!CP198,0)))</f>
        <v>132</v>
      </c>
      <c r="T198" s="326">
        <f>IF(ISNUMBER('Primary endpoint outcomes'!DS198)=TRUE,'Primary endpoint outcomes'!DS198,(IF(ISNUMBER('Primary endpoint outcomes'!DV198)=TRUE,'Primary endpoint outcomes'!DV198,0)))</f>
        <v>0</v>
      </c>
      <c r="U198" s="326">
        <f>IF(ISNUMBER('Primary endpoint outcomes'!DT198)=TRUE,'Primary endpoint outcomes'!DT198,(IF(ISNUMBER('Primary endpoint outcomes'!DW198)=TRUE,'Primary endpoint outcomes'!DW198,0)))</f>
        <v>0</v>
      </c>
      <c r="V198" s="326">
        <f>IF(ISNUMBER('Primary endpoint outcomes'!DU198)=TRUE,'Primary endpoint outcomes'!DU198,(IF(ISNUMBER('Primary endpoint outcomes'!DX198)=TRUE,'Primary endpoint outcomes'!DX198,0)))</f>
        <v>0</v>
      </c>
      <c r="W198" s="326">
        <f>IF(ISNUMBER('Primary endpoint outcomes'!FA198)=TRUE,'Primary endpoint outcomes'!FA198,(IF(ISNUMBER('Primary endpoint outcomes'!FD198)=TRUE,'Primary endpoint outcomes'!FD198,0)))</f>
        <v>0</v>
      </c>
      <c r="X198" s="326">
        <f>IF(ISNUMBER('Primary endpoint outcomes'!FB198)=TRUE,'Primary endpoint outcomes'!FB198,(IF(ISNUMBER('Primary endpoint outcomes'!FE198)=TRUE,'Primary endpoint outcomes'!FE198,0)))</f>
        <v>0</v>
      </c>
      <c r="Y198" s="326">
        <f>IF(ISNUMBER('Primary endpoint outcomes'!FC198)=TRUE,'Primary endpoint outcomes'!FC198,(IF(ISNUMBER('Primary endpoint outcomes'!FF198)=TRUE,'Primary endpoint outcomes'!FF198,0)))</f>
        <v>0</v>
      </c>
      <c r="Z198" s="150"/>
      <c r="AA198" s="151">
        <f t="shared" ref="AA198:AA260" si="113">M198</f>
        <v>131</v>
      </c>
      <c r="AB198" s="153">
        <f t="shared" ref="AB198:AB260" si="114">AA198-1</f>
        <v>130</v>
      </c>
      <c r="AC198" s="153">
        <f t="shared" ref="AC198:AC260" si="115">IF(AA198&gt;0, L198^2*AB198,0)</f>
        <v>2726.9320000000002</v>
      </c>
      <c r="AD198" s="151">
        <f t="shared" ref="AD198:AD260" si="116">P198</f>
        <v>135</v>
      </c>
      <c r="AE198" s="153">
        <f t="shared" ref="AE198:AE260" si="117">AD198-1</f>
        <v>134</v>
      </c>
      <c r="AF198" s="153">
        <f t="shared" ref="AF198:AF260" si="118">IF(AD198&gt;0, O198^2*AE198,0)</f>
        <v>2897.4150000000004</v>
      </c>
      <c r="AG198" s="151">
        <f t="shared" ref="AG198:AG260" si="119">S198</f>
        <v>132</v>
      </c>
      <c r="AH198" s="153">
        <f t="shared" ref="AH198:AH260" si="120">AG198-1</f>
        <v>131</v>
      </c>
      <c r="AI198" s="153">
        <f t="shared" ref="AI198:AI260" si="121">IF(AG198&gt;0, R198^2*AH198,0)</f>
        <v>2771.9599999999996</v>
      </c>
      <c r="AJ198" s="151">
        <f t="shared" ref="AJ198:AJ260" si="122">V198</f>
        <v>0</v>
      </c>
      <c r="AK198" s="153">
        <f t="shared" ref="AK198:AK260" si="123">AJ198-1</f>
        <v>-1</v>
      </c>
      <c r="AL198" s="153">
        <f t="shared" ref="AL198:AL260" si="124">IF(AJ198&gt;0, U198^2*AK198,0)</f>
        <v>0</v>
      </c>
      <c r="AM198" s="151">
        <f t="shared" ref="AM198:AM260" si="125">Y198</f>
        <v>0</v>
      </c>
      <c r="AN198" s="153">
        <f t="shared" ref="AN198:AN260" si="126">AM198-1</f>
        <v>-1</v>
      </c>
      <c r="AO198" s="153">
        <f t="shared" ref="AO198:AO260" si="127">IF(AM198&gt;0, X198^2*AN198,0)</f>
        <v>0</v>
      </c>
      <c r="AP198" s="153">
        <f t="shared" ref="AP198:AP260" si="128">IF(AD198&gt;0,IF(AG198=0,AB198+AE198,IF(AJ198=0,AB198+AE198+AH198,IF(AM198=0,AB198+AE198+AH198+AK198,AB198+AE198+AH198+AK198+AN198))))</f>
        <v>395</v>
      </c>
      <c r="AQ198" s="153">
        <f t="shared" ref="AQ198:AQ260" si="129">AF198+AC198+AI198+AL198+AO198</f>
        <v>8396.3070000000007</v>
      </c>
      <c r="AR198" s="153">
        <f t="shared" ref="AR198:AR260" si="130">(K198*AA198+N198*AD198+Q198*AG198+T198*AJ198+W198*AM198)/AT198</f>
        <v>30.397738693467335</v>
      </c>
      <c r="AS198" s="153">
        <f t="shared" ref="AS198:AS260" si="131">SQRT(AQ198/AP198)</f>
        <v>4.6104743159160444</v>
      </c>
      <c r="AT198" s="153">
        <f t="shared" ref="AT198:AT260" si="132">M198+P198+S198+V198+Y198</f>
        <v>398</v>
      </c>
      <c r="AU198" s="16"/>
      <c r="AY198" s="65"/>
      <c r="AZ198" s="65"/>
    </row>
    <row r="199" spans="1:52" ht="15.75" x14ac:dyDescent="0.25">
      <c r="A199" s="152" t="str">
        <f>'Primary endpoint outcomes'!A199</f>
        <v>Forlenza 2001</v>
      </c>
      <c r="B199" s="152" t="str">
        <f>CONCATENATE('Primary endpoint outcomes'!S199,'Primary endpoint outcomes'!T199)</f>
        <v>MADRS10</v>
      </c>
      <c r="C199" s="154">
        <f t="shared" si="105"/>
        <v>29.00181818181818</v>
      </c>
      <c r="D199" s="154">
        <f t="shared" si="106"/>
        <v>4.9061953518167902</v>
      </c>
      <c r="E199" s="154">
        <f t="shared" si="107"/>
        <v>55</v>
      </c>
      <c r="F199" s="21" t="str">
        <f t="shared" si="108"/>
        <v>YES</v>
      </c>
      <c r="G199" s="21" t="str">
        <f t="shared" si="109"/>
        <v>NO</v>
      </c>
      <c r="H199" s="155">
        <f t="shared" si="110"/>
        <v>0.92322994997370111</v>
      </c>
      <c r="I199" s="155">
        <f t="shared" si="111"/>
        <v>7.6770050026298886E-2</v>
      </c>
      <c r="J199" s="318">
        <f t="shared" si="112"/>
        <v>1</v>
      </c>
      <c r="K199" s="326">
        <f>IF(ISNUMBER('Primary endpoint outcomes'!U199)=TRUE,'Primary endpoint outcomes'!U199,(IF(ISNUMBER('Primary endpoint outcomes'!X199)=TRUE,'Primary endpoint outcomes'!X199,0)))</f>
        <v>30.3</v>
      </c>
      <c r="L199" s="326">
        <f>IF(ISNUMBER('Primary endpoint outcomes'!V199)=TRUE,'Primary endpoint outcomes'!V199,(IF(ISNUMBER('Primary endpoint outcomes'!Y199)=TRUE,'Primary endpoint outcomes'!Y199,0)))</f>
        <v>5.14</v>
      </c>
      <c r="M199" s="325">
        <f>IF(ISNUMBER('Primary endpoint outcomes'!W199)=TRUE,'Primary endpoint outcomes'!W199,(IF(ISNUMBER('Primary endpoint outcomes'!Z199)=TRUE,'Primary endpoint outcomes'!Z199,0)))</f>
        <v>27</v>
      </c>
      <c r="N199" s="326">
        <f>IF(ISNUMBER('Primary endpoint outcomes'!BC199)=TRUE,'Primary endpoint outcomes'!BC199,(IF(ISNUMBER('Primary endpoint outcomes'!BF199)=TRUE,'Primary endpoint outcomes'!BF199,0)))</f>
        <v>27.75</v>
      </c>
      <c r="O199" s="325">
        <f>IF(ISNUMBER('Primary endpoint outcomes'!BD199)=TRUE,'Primary endpoint outcomes'!BD199,(IF(ISNUMBER('Primary endpoint outcomes'!BG199)=TRUE,'Primary endpoint outcomes'!BG199,0)))</f>
        <v>4.67</v>
      </c>
      <c r="P199" s="325">
        <f>IF(ISNUMBER('Primary endpoint outcomes'!BE199)=TRUE,'Primary endpoint outcomes'!BE199,(IF(ISNUMBER('Primary endpoint outcomes'!BH199)=TRUE,'Primary endpoint outcomes'!BH199,0)))</f>
        <v>28</v>
      </c>
      <c r="Q199" s="326">
        <f>IF(ISNUMBER('Primary endpoint outcomes'!CK199)=TRUE,'Primary endpoint outcomes'!CK199,(IF(ISNUMBER('Primary endpoint outcomes'!CN199)=TRUE,'Primary endpoint outcomes'!CN199,0)))</f>
        <v>0</v>
      </c>
      <c r="R199" s="326">
        <f>IF(ISNUMBER('Primary endpoint outcomes'!CL199)=TRUE,'Primary endpoint outcomes'!CL199,(IF(ISNUMBER('Primary endpoint outcomes'!CO199)=TRUE,'Primary endpoint outcomes'!CO199,0)))</f>
        <v>0</v>
      </c>
      <c r="S199" s="325">
        <f>IF(ISNUMBER('Primary endpoint outcomes'!CM199)=TRUE,'Primary endpoint outcomes'!CM199,(IF(ISNUMBER('Primary endpoint outcomes'!CP199)=TRUE,'Primary endpoint outcomes'!CP199,0)))</f>
        <v>0</v>
      </c>
      <c r="T199" s="326">
        <f>IF(ISNUMBER('Primary endpoint outcomes'!DS199)=TRUE,'Primary endpoint outcomes'!DS199,(IF(ISNUMBER('Primary endpoint outcomes'!DV199)=TRUE,'Primary endpoint outcomes'!DV199,0)))</f>
        <v>0</v>
      </c>
      <c r="U199" s="326">
        <f>IF(ISNUMBER('Primary endpoint outcomes'!DT199)=TRUE,'Primary endpoint outcomes'!DT199,(IF(ISNUMBER('Primary endpoint outcomes'!DW199)=TRUE,'Primary endpoint outcomes'!DW199,0)))</f>
        <v>0</v>
      </c>
      <c r="V199" s="326">
        <f>IF(ISNUMBER('Primary endpoint outcomes'!DU199)=TRUE,'Primary endpoint outcomes'!DU199,(IF(ISNUMBER('Primary endpoint outcomes'!DX199)=TRUE,'Primary endpoint outcomes'!DX199,0)))</f>
        <v>0</v>
      </c>
      <c r="W199" s="326">
        <f>IF(ISNUMBER('Primary endpoint outcomes'!FA199)=TRUE,'Primary endpoint outcomes'!FA199,(IF(ISNUMBER('Primary endpoint outcomes'!FD199)=TRUE,'Primary endpoint outcomes'!FD199,0)))</f>
        <v>0</v>
      </c>
      <c r="X199" s="326">
        <f>IF(ISNUMBER('Primary endpoint outcomes'!FB199)=TRUE,'Primary endpoint outcomes'!FB199,(IF(ISNUMBER('Primary endpoint outcomes'!FE199)=TRUE,'Primary endpoint outcomes'!FE199,0)))</f>
        <v>0</v>
      </c>
      <c r="Y199" s="326">
        <f>IF(ISNUMBER('Primary endpoint outcomes'!FC199)=TRUE,'Primary endpoint outcomes'!FC199,(IF(ISNUMBER('Primary endpoint outcomes'!FF199)=TRUE,'Primary endpoint outcomes'!FF199,0)))</f>
        <v>0</v>
      </c>
      <c r="Z199" s="150"/>
      <c r="AA199" s="151">
        <f t="shared" si="113"/>
        <v>27</v>
      </c>
      <c r="AB199" s="153">
        <f t="shared" si="114"/>
        <v>26</v>
      </c>
      <c r="AC199" s="153">
        <f t="shared" si="115"/>
        <v>686.90959999999984</v>
      </c>
      <c r="AD199" s="151">
        <f t="shared" si="116"/>
        <v>28</v>
      </c>
      <c r="AE199" s="153">
        <f t="shared" si="117"/>
        <v>27</v>
      </c>
      <c r="AF199" s="153">
        <f t="shared" si="118"/>
        <v>588.84029999999996</v>
      </c>
      <c r="AG199" s="151">
        <f t="shared" si="119"/>
        <v>0</v>
      </c>
      <c r="AH199" s="153">
        <f t="shared" si="120"/>
        <v>-1</v>
      </c>
      <c r="AI199" s="153">
        <f t="shared" si="121"/>
        <v>0</v>
      </c>
      <c r="AJ199" s="151">
        <f t="shared" si="122"/>
        <v>0</v>
      </c>
      <c r="AK199" s="153">
        <f t="shared" si="123"/>
        <v>-1</v>
      </c>
      <c r="AL199" s="153">
        <f t="shared" si="124"/>
        <v>0</v>
      </c>
      <c r="AM199" s="151">
        <f t="shared" si="125"/>
        <v>0</v>
      </c>
      <c r="AN199" s="153">
        <f t="shared" si="126"/>
        <v>-1</v>
      </c>
      <c r="AO199" s="153">
        <f t="shared" si="127"/>
        <v>0</v>
      </c>
      <c r="AP199" s="153">
        <f t="shared" si="128"/>
        <v>53</v>
      </c>
      <c r="AQ199" s="153">
        <f t="shared" si="129"/>
        <v>1275.7498999999998</v>
      </c>
      <c r="AR199" s="153">
        <f t="shared" si="130"/>
        <v>29.00181818181818</v>
      </c>
      <c r="AS199" s="153">
        <f t="shared" si="131"/>
        <v>4.9061953518167902</v>
      </c>
      <c r="AT199" s="153">
        <f t="shared" si="132"/>
        <v>55</v>
      </c>
      <c r="AU199" s="16"/>
      <c r="AY199" s="65"/>
      <c r="AZ199" s="65"/>
    </row>
    <row r="200" spans="1:52" ht="15.75" x14ac:dyDescent="0.25">
      <c r="A200" s="152" t="str">
        <f>'Primary endpoint outcomes'!A200</f>
        <v>Forman 2007</v>
      </c>
      <c r="B200" s="152" t="str">
        <f>CONCATENATE('Primary endpoint outcomes'!S200,'Primary endpoint outcomes'!T200)</f>
        <v>BDI-II21</v>
      </c>
      <c r="C200" s="154">
        <f t="shared" si="105"/>
        <v>19.021111111111111</v>
      </c>
      <c r="D200" s="154">
        <f t="shared" si="106"/>
        <v>9.332068256187604</v>
      </c>
      <c r="E200" s="154">
        <f t="shared" si="107"/>
        <v>99</v>
      </c>
      <c r="F200" s="21" t="str">
        <f t="shared" si="108"/>
        <v>NO</v>
      </c>
      <c r="G200" s="21" t="str">
        <f t="shared" si="109"/>
        <v>YES</v>
      </c>
      <c r="H200" s="155">
        <f t="shared" si="110"/>
        <v>0.11970375913264597</v>
      </c>
      <c r="I200" s="155">
        <f t="shared" si="111"/>
        <v>0.88029624086735403</v>
      </c>
      <c r="J200" s="318">
        <f t="shared" si="112"/>
        <v>1</v>
      </c>
      <c r="K200" s="326">
        <f>IF(ISNUMBER('Primary endpoint outcomes'!U200)=TRUE,'Primary endpoint outcomes'!U200,(IF(ISNUMBER('Primary endpoint outcomes'!X200)=TRUE,'Primary endpoint outcomes'!X200,0)))</f>
        <v>18.760000000000002</v>
      </c>
      <c r="L200" s="326">
        <f>IF(ISNUMBER('Primary endpoint outcomes'!V200)=TRUE,'Primary endpoint outcomes'!V200,(IF(ISNUMBER('Primary endpoint outcomes'!Y200)=TRUE,'Primary endpoint outcomes'!Y200,0)))</f>
        <v>8.19</v>
      </c>
      <c r="M200" s="325">
        <f>IF(ISNUMBER('Primary endpoint outcomes'!W200)=TRUE,'Primary endpoint outcomes'!W200,(IF(ISNUMBER('Primary endpoint outcomes'!Z200)=TRUE,'Primary endpoint outcomes'!Z200,0)))</f>
        <v>44</v>
      </c>
      <c r="N200" s="326">
        <f>IF(ISNUMBER('Primary endpoint outcomes'!BC200)=TRUE,'Primary endpoint outcomes'!BC200,(IF(ISNUMBER('Primary endpoint outcomes'!BF200)=TRUE,'Primary endpoint outcomes'!BF200,0)))</f>
        <v>19.23</v>
      </c>
      <c r="O200" s="325">
        <f>IF(ISNUMBER('Primary endpoint outcomes'!BD200)=TRUE,'Primary endpoint outcomes'!BD200,(IF(ISNUMBER('Primary endpoint outcomes'!BG200)=TRUE,'Primary endpoint outcomes'!BG200,0)))</f>
        <v>10.15</v>
      </c>
      <c r="P200" s="325">
        <f>IF(ISNUMBER('Primary endpoint outcomes'!BE200)=TRUE,'Primary endpoint outcomes'!BE200,(IF(ISNUMBER('Primary endpoint outcomes'!BH200)=TRUE,'Primary endpoint outcomes'!BH200,0)))</f>
        <v>55</v>
      </c>
      <c r="Q200" s="326">
        <f>IF(ISNUMBER('Primary endpoint outcomes'!CK200)=TRUE,'Primary endpoint outcomes'!CK200,(IF(ISNUMBER('Primary endpoint outcomes'!CN200)=TRUE,'Primary endpoint outcomes'!CN200,0)))</f>
        <v>0</v>
      </c>
      <c r="R200" s="326">
        <f>IF(ISNUMBER('Primary endpoint outcomes'!CL200)=TRUE,'Primary endpoint outcomes'!CL200,(IF(ISNUMBER('Primary endpoint outcomes'!CO200)=TRUE,'Primary endpoint outcomes'!CO200,0)))</f>
        <v>0</v>
      </c>
      <c r="S200" s="325">
        <f>IF(ISNUMBER('Primary endpoint outcomes'!CM200)=TRUE,'Primary endpoint outcomes'!CM200,(IF(ISNUMBER('Primary endpoint outcomes'!CP200)=TRUE,'Primary endpoint outcomes'!CP200,0)))</f>
        <v>0</v>
      </c>
      <c r="T200" s="326">
        <f>IF(ISNUMBER('Primary endpoint outcomes'!DS200)=TRUE,'Primary endpoint outcomes'!DS200,(IF(ISNUMBER('Primary endpoint outcomes'!DV200)=TRUE,'Primary endpoint outcomes'!DV200,0)))</f>
        <v>0</v>
      </c>
      <c r="U200" s="326">
        <f>IF(ISNUMBER('Primary endpoint outcomes'!DT200)=TRUE,'Primary endpoint outcomes'!DT200,(IF(ISNUMBER('Primary endpoint outcomes'!DW200)=TRUE,'Primary endpoint outcomes'!DW200,0)))</f>
        <v>0</v>
      </c>
      <c r="V200" s="326">
        <f>IF(ISNUMBER('Primary endpoint outcomes'!DU200)=TRUE,'Primary endpoint outcomes'!DU200,(IF(ISNUMBER('Primary endpoint outcomes'!DX200)=TRUE,'Primary endpoint outcomes'!DX200,0)))</f>
        <v>0</v>
      </c>
      <c r="W200" s="326">
        <f>IF(ISNUMBER('Primary endpoint outcomes'!FA200)=TRUE,'Primary endpoint outcomes'!FA200,(IF(ISNUMBER('Primary endpoint outcomes'!FD200)=TRUE,'Primary endpoint outcomes'!FD200,0)))</f>
        <v>0</v>
      </c>
      <c r="X200" s="326">
        <f>IF(ISNUMBER('Primary endpoint outcomes'!FB200)=TRUE,'Primary endpoint outcomes'!FB200,(IF(ISNUMBER('Primary endpoint outcomes'!FE200)=TRUE,'Primary endpoint outcomes'!FE200,0)))</f>
        <v>0</v>
      </c>
      <c r="Y200" s="326">
        <f>IF(ISNUMBER('Primary endpoint outcomes'!FC200)=TRUE,'Primary endpoint outcomes'!FC200,(IF(ISNUMBER('Primary endpoint outcomes'!FF200)=TRUE,'Primary endpoint outcomes'!FF200,0)))</f>
        <v>0</v>
      </c>
      <c r="Z200" s="150"/>
      <c r="AA200" s="151">
        <f t="shared" si="113"/>
        <v>44</v>
      </c>
      <c r="AB200" s="153">
        <f t="shared" si="114"/>
        <v>43</v>
      </c>
      <c r="AC200" s="153">
        <f t="shared" si="115"/>
        <v>2884.2722999999996</v>
      </c>
      <c r="AD200" s="151">
        <f t="shared" si="116"/>
        <v>55</v>
      </c>
      <c r="AE200" s="153">
        <f t="shared" si="117"/>
        <v>54</v>
      </c>
      <c r="AF200" s="153">
        <f t="shared" si="118"/>
        <v>5563.2150000000001</v>
      </c>
      <c r="AG200" s="151">
        <f t="shared" si="119"/>
        <v>0</v>
      </c>
      <c r="AH200" s="153">
        <f t="shared" si="120"/>
        <v>-1</v>
      </c>
      <c r="AI200" s="153">
        <f t="shared" si="121"/>
        <v>0</v>
      </c>
      <c r="AJ200" s="151">
        <f t="shared" si="122"/>
        <v>0</v>
      </c>
      <c r="AK200" s="153">
        <f t="shared" si="123"/>
        <v>-1</v>
      </c>
      <c r="AL200" s="153">
        <f t="shared" si="124"/>
        <v>0</v>
      </c>
      <c r="AM200" s="151">
        <f t="shared" si="125"/>
        <v>0</v>
      </c>
      <c r="AN200" s="153">
        <f t="shared" si="126"/>
        <v>-1</v>
      </c>
      <c r="AO200" s="153">
        <f t="shared" si="127"/>
        <v>0</v>
      </c>
      <c r="AP200" s="153">
        <f t="shared" si="128"/>
        <v>97</v>
      </c>
      <c r="AQ200" s="153">
        <f t="shared" si="129"/>
        <v>8447.4873000000007</v>
      </c>
      <c r="AR200" s="153">
        <f t="shared" si="130"/>
        <v>19.021111111111111</v>
      </c>
      <c r="AS200" s="153">
        <f t="shared" si="131"/>
        <v>9.332068256187604</v>
      </c>
      <c r="AT200" s="153">
        <f t="shared" si="132"/>
        <v>99</v>
      </c>
      <c r="AU200" s="16"/>
      <c r="AY200" s="65"/>
      <c r="AZ200" s="65"/>
    </row>
    <row r="201" spans="1:52" ht="15.75" x14ac:dyDescent="0.25">
      <c r="A201" s="152" t="str">
        <f>'Primary endpoint outcomes'!A201</f>
        <v>Freed 1999</v>
      </c>
      <c r="B201" s="152" t="str">
        <f>CONCATENATE('Primary endpoint outcomes'!S201,'Primary endpoint outcomes'!T201)</f>
        <v>MADRS10</v>
      </c>
      <c r="C201" s="154">
        <f t="shared" si="105"/>
        <v>31.533398692810454</v>
      </c>
      <c r="D201" s="154">
        <f t="shared" si="106"/>
        <v>6.3333715141970082</v>
      </c>
      <c r="E201" s="154">
        <f t="shared" si="107"/>
        <v>306</v>
      </c>
      <c r="F201" s="21" t="str">
        <f t="shared" si="108"/>
        <v>YES</v>
      </c>
      <c r="G201" s="21" t="str">
        <f t="shared" si="109"/>
        <v>NO</v>
      </c>
      <c r="H201" s="155">
        <f t="shared" si="110"/>
        <v>0.93387194344037461</v>
      </c>
      <c r="I201" s="155">
        <f t="shared" si="111"/>
        <v>6.6128056559625392E-2</v>
      </c>
      <c r="J201" s="318">
        <f t="shared" si="112"/>
        <v>1</v>
      </c>
      <c r="K201" s="326">
        <f>IF(ISNUMBER('Primary endpoint outcomes'!U201)=TRUE,'Primary endpoint outcomes'!U201,(IF(ISNUMBER('Primary endpoint outcomes'!X201)=TRUE,'Primary endpoint outcomes'!X201,0)))</f>
        <v>31.4</v>
      </c>
      <c r="L201" s="326">
        <f>IF(ISNUMBER('Primary endpoint outcomes'!V201)=TRUE,'Primary endpoint outcomes'!V201,(IF(ISNUMBER('Primary endpoint outcomes'!Y201)=TRUE,'Primary endpoint outcomes'!Y201,0)))</f>
        <v>6.93</v>
      </c>
      <c r="M201" s="325">
        <f>IF(ISNUMBER('Primary endpoint outcomes'!W201)=TRUE,'Primary endpoint outcomes'!W201,(IF(ISNUMBER('Primary endpoint outcomes'!Z201)=TRUE,'Primary endpoint outcomes'!Z201,0)))</f>
        <v>149</v>
      </c>
      <c r="N201" s="326">
        <f>IF(ISNUMBER('Primary endpoint outcomes'!BC201)=TRUE,'Primary endpoint outcomes'!BC201,(IF(ISNUMBER('Primary endpoint outcomes'!BF201)=TRUE,'Primary endpoint outcomes'!BF201,0)))</f>
        <v>31.66</v>
      </c>
      <c r="O201" s="325">
        <f>IF(ISNUMBER('Primary endpoint outcomes'!BD201)=TRUE,'Primary endpoint outcomes'!BD201,(IF(ISNUMBER('Primary endpoint outcomes'!BG201)=TRUE,'Primary endpoint outcomes'!BG201,0)))</f>
        <v>5.71</v>
      </c>
      <c r="P201" s="325">
        <f>IF(ISNUMBER('Primary endpoint outcomes'!BE201)=TRUE,'Primary endpoint outcomes'!BE201,(IF(ISNUMBER('Primary endpoint outcomes'!BH201)=TRUE,'Primary endpoint outcomes'!BH201,0)))</f>
        <v>157</v>
      </c>
      <c r="Q201" s="326">
        <f>IF(ISNUMBER('Primary endpoint outcomes'!CK201)=TRUE,'Primary endpoint outcomes'!CK201,(IF(ISNUMBER('Primary endpoint outcomes'!CN201)=TRUE,'Primary endpoint outcomes'!CN201,0)))</f>
        <v>0</v>
      </c>
      <c r="R201" s="326">
        <f>IF(ISNUMBER('Primary endpoint outcomes'!CL201)=TRUE,'Primary endpoint outcomes'!CL201,(IF(ISNUMBER('Primary endpoint outcomes'!CO201)=TRUE,'Primary endpoint outcomes'!CO201,0)))</f>
        <v>0</v>
      </c>
      <c r="S201" s="325">
        <f>IF(ISNUMBER('Primary endpoint outcomes'!CM201)=TRUE,'Primary endpoint outcomes'!CM201,(IF(ISNUMBER('Primary endpoint outcomes'!CP201)=TRUE,'Primary endpoint outcomes'!CP201,0)))</f>
        <v>0</v>
      </c>
      <c r="T201" s="326">
        <f>IF(ISNUMBER('Primary endpoint outcomes'!DS201)=TRUE,'Primary endpoint outcomes'!DS201,(IF(ISNUMBER('Primary endpoint outcomes'!DV201)=TRUE,'Primary endpoint outcomes'!DV201,0)))</f>
        <v>0</v>
      </c>
      <c r="U201" s="326">
        <f>IF(ISNUMBER('Primary endpoint outcomes'!DT201)=TRUE,'Primary endpoint outcomes'!DT201,(IF(ISNUMBER('Primary endpoint outcomes'!DW201)=TRUE,'Primary endpoint outcomes'!DW201,0)))</f>
        <v>0</v>
      </c>
      <c r="V201" s="326">
        <f>IF(ISNUMBER('Primary endpoint outcomes'!DU201)=TRUE,'Primary endpoint outcomes'!DU201,(IF(ISNUMBER('Primary endpoint outcomes'!DX201)=TRUE,'Primary endpoint outcomes'!DX201,0)))</f>
        <v>0</v>
      </c>
      <c r="W201" s="326">
        <f>IF(ISNUMBER('Primary endpoint outcomes'!FA201)=TRUE,'Primary endpoint outcomes'!FA201,(IF(ISNUMBER('Primary endpoint outcomes'!FD201)=TRUE,'Primary endpoint outcomes'!FD201,0)))</f>
        <v>0</v>
      </c>
      <c r="X201" s="326">
        <f>IF(ISNUMBER('Primary endpoint outcomes'!FB201)=TRUE,'Primary endpoint outcomes'!FB201,(IF(ISNUMBER('Primary endpoint outcomes'!FE201)=TRUE,'Primary endpoint outcomes'!FE201,0)))</f>
        <v>0</v>
      </c>
      <c r="Y201" s="326">
        <f>IF(ISNUMBER('Primary endpoint outcomes'!FC201)=TRUE,'Primary endpoint outcomes'!FC201,(IF(ISNUMBER('Primary endpoint outcomes'!FF201)=TRUE,'Primary endpoint outcomes'!FF201,0)))</f>
        <v>0</v>
      </c>
      <c r="Z201" s="150"/>
      <c r="AA201" s="151">
        <f t="shared" si="113"/>
        <v>149</v>
      </c>
      <c r="AB201" s="153">
        <f t="shared" si="114"/>
        <v>148</v>
      </c>
      <c r="AC201" s="153">
        <f t="shared" si="115"/>
        <v>7107.685199999999</v>
      </c>
      <c r="AD201" s="151">
        <f t="shared" si="116"/>
        <v>157</v>
      </c>
      <c r="AE201" s="153">
        <f t="shared" si="117"/>
        <v>156</v>
      </c>
      <c r="AF201" s="153">
        <f t="shared" si="118"/>
        <v>5086.2396000000008</v>
      </c>
      <c r="AG201" s="151">
        <f t="shared" si="119"/>
        <v>0</v>
      </c>
      <c r="AH201" s="153">
        <f t="shared" si="120"/>
        <v>-1</v>
      </c>
      <c r="AI201" s="153">
        <f t="shared" si="121"/>
        <v>0</v>
      </c>
      <c r="AJ201" s="151">
        <f t="shared" si="122"/>
        <v>0</v>
      </c>
      <c r="AK201" s="153">
        <f t="shared" si="123"/>
        <v>-1</v>
      </c>
      <c r="AL201" s="153">
        <f t="shared" si="124"/>
        <v>0</v>
      </c>
      <c r="AM201" s="151">
        <f t="shared" si="125"/>
        <v>0</v>
      </c>
      <c r="AN201" s="153">
        <f t="shared" si="126"/>
        <v>-1</v>
      </c>
      <c r="AO201" s="153">
        <f t="shared" si="127"/>
        <v>0</v>
      </c>
      <c r="AP201" s="153">
        <f t="shared" si="128"/>
        <v>304</v>
      </c>
      <c r="AQ201" s="153">
        <f t="shared" si="129"/>
        <v>12193.924800000001</v>
      </c>
      <c r="AR201" s="153">
        <f t="shared" si="130"/>
        <v>31.533398692810454</v>
      </c>
      <c r="AS201" s="153">
        <f t="shared" si="131"/>
        <v>6.3333715141970082</v>
      </c>
      <c r="AT201" s="153">
        <f t="shared" si="132"/>
        <v>306</v>
      </c>
      <c r="AU201" s="16"/>
      <c r="AY201" s="65"/>
      <c r="AZ201" s="65"/>
    </row>
    <row r="202" spans="1:52" ht="15.75" x14ac:dyDescent="0.25">
      <c r="A202" s="152" t="str">
        <f>'Primary endpoint outcomes'!A202</f>
        <v>Fremont 1987</v>
      </c>
      <c r="B202" s="152" t="str">
        <f>CONCATENATE('Primary endpoint outcomes'!S202,'Primary endpoint outcomes'!T202)</f>
        <v>BDI-I21</v>
      </c>
      <c r="C202" s="154">
        <f t="shared" si="105"/>
        <v>17.910204081632653</v>
      </c>
      <c r="D202" s="154">
        <f t="shared" si="106"/>
        <v>7.2336923039223953</v>
      </c>
      <c r="E202" s="154">
        <f t="shared" si="107"/>
        <v>49</v>
      </c>
      <c r="F202" s="21" t="str">
        <f t="shared" si="108"/>
        <v>NO</v>
      </c>
      <c r="G202" s="21" t="str">
        <f t="shared" si="109"/>
        <v>YES</v>
      </c>
      <c r="H202" s="155">
        <f t="shared" si="110"/>
        <v>0.28590714721083543</v>
      </c>
      <c r="I202" s="155">
        <f t="shared" si="111"/>
        <v>0.71409285278916457</v>
      </c>
      <c r="J202" s="318">
        <f t="shared" si="112"/>
        <v>1</v>
      </c>
      <c r="K202" s="326">
        <f>IF(ISNUMBER('Primary endpoint outcomes'!U202)=TRUE,'Primary endpoint outcomes'!U202,(IF(ISNUMBER('Primary endpoint outcomes'!X202)=TRUE,'Primary endpoint outcomes'!X202,0)))</f>
        <v>17</v>
      </c>
      <c r="L202" s="326">
        <f>IF(ISNUMBER('Primary endpoint outcomes'!V202)=TRUE,'Primary endpoint outcomes'!V202,(IF(ISNUMBER('Primary endpoint outcomes'!Y202)=TRUE,'Primary endpoint outcomes'!Y202,0)))</f>
        <v>6.2</v>
      </c>
      <c r="M202" s="325">
        <f>IF(ISNUMBER('Primary endpoint outcomes'!W202)=TRUE,'Primary endpoint outcomes'!W202,(IF(ISNUMBER('Primary endpoint outcomes'!Z202)=TRUE,'Primary endpoint outcomes'!Z202,0)))</f>
        <v>15</v>
      </c>
      <c r="N202" s="326">
        <f>IF(ISNUMBER('Primary endpoint outcomes'!BC202)=TRUE,'Primary endpoint outcomes'!BC202,(IF(ISNUMBER('Primary endpoint outcomes'!BF202)=TRUE,'Primary endpoint outcomes'!BF202,0)))</f>
        <v>19</v>
      </c>
      <c r="O202" s="325">
        <f>IF(ISNUMBER('Primary endpoint outcomes'!BD202)=TRUE,'Primary endpoint outcomes'!BD202,(IF(ISNUMBER('Primary endpoint outcomes'!BG202)=TRUE,'Primary endpoint outcomes'!BG202,0)))</f>
        <v>7.8</v>
      </c>
      <c r="P202" s="325">
        <f>IF(ISNUMBER('Primary endpoint outcomes'!BE202)=TRUE,'Primary endpoint outcomes'!BE202,(IF(ISNUMBER('Primary endpoint outcomes'!BH202)=TRUE,'Primary endpoint outcomes'!BH202,0)))</f>
        <v>16</v>
      </c>
      <c r="Q202" s="326">
        <f>IF(ISNUMBER('Primary endpoint outcomes'!CK202)=TRUE,'Primary endpoint outcomes'!CK202,(IF(ISNUMBER('Primary endpoint outcomes'!CN202)=TRUE,'Primary endpoint outcomes'!CN202,0)))</f>
        <v>17.7</v>
      </c>
      <c r="R202" s="326">
        <f>IF(ISNUMBER('Primary endpoint outcomes'!CL202)=TRUE,'Primary endpoint outcomes'!CL202,(IF(ISNUMBER('Primary endpoint outcomes'!CO202)=TRUE,'Primary endpoint outcomes'!CO202,0)))</f>
        <v>7.5</v>
      </c>
      <c r="S202" s="325">
        <f>IF(ISNUMBER('Primary endpoint outcomes'!CM202)=TRUE,'Primary endpoint outcomes'!CM202,(IF(ISNUMBER('Primary endpoint outcomes'!CP202)=TRUE,'Primary endpoint outcomes'!CP202,0)))</f>
        <v>18</v>
      </c>
      <c r="T202" s="326">
        <f>IF(ISNUMBER('Primary endpoint outcomes'!DS202)=TRUE,'Primary endpoint outcomes'!DS202,(IF(ISNUMBER('Primary endpoint outcomes'!DV202)=TRUE,'Primary endpoint outcomes'!DV202,0)))</f>
        <v>0</v>
      </c>
      <c r="U202" s="326">
        <f>IF(ISNUMBER('Primary endpoint outcomes'!DT202)=TRUE,'Primary endpoint outcomes'!DT202,(IF(ISNUMBER('Primary endpoint outcomes'!DW202)=TRUE,'Primary endpoint outcomes'!DW202,0)))</f>
        <v>0</v>
      </c>
      <c r="V202" s="326">
        <f>IF(ISNUMBER('Primary endpoint outcomes'!DU202)=TRUE,'Primary endpoint outcomes'!DU202,(IF(ISNUMBER('Primary endpoint outcomes'!DX202)=TRUE,'Primary endpoint outcomes'!DX202,0)))</f>
        <v>0</v>
      </c>
      <c r="W202" s="326">
        <f>IF(ISNUMBER('Primary endpoint outcomes'!FA202)=TRUE,'Primary endpoint outcomes'!FA202,(IF(ISNUMBER('Primary endpoint outcomes'!FD202)=TRUE,'Primary endpoint outcomes'!FD202,0)))</f>
        <v>0</v>
      </c>
      <c r="X202" s="326">
        <f>IF(ISNUMBER('Primary endpoint outcomes'!FB202)=TRUE,'Primary endpoint outcomes'!FB202,(IF(ISNUMBER('Primary endpoint outcomes'!FE202)=TRUE,'Primary endpoint outcomes'!FE202,0)))</f>
        <v>0</v>
      </c>
      <c r="Y202" s="326">
        <f>IF(ISNUMBER('Primary endpoint outcomes'!FC202)=TRUE,'Primary endpoint outcomes'!FC202,(IF(ISNUMBER('Primary endpoint outcomes'!FF202)=TRUE,'Primary endpoint outcomes'!FF202,0)))</f>
        <v>0</v>
      </c>
      <c r="Z202" s="150"/>
      <c r="AA202" s="151">
        <f t="shared" si="113"/>
        <v>15</v>
      </c>
      <c r="AB202" s="153">
        <f t="shared" si="114"/>
        <v>14</v>
      </c>
      <c r="AC202" s="153">
        <f t="shared" si="115"/>
        <v>538.16000000000008</v>
      </c>
      <c r="AD202" s="151">
        <f t="shared" si="116"/>
        <v>16</v>
      </c>
      <c r="AE202" s="153">
        <f t="shared" si="117"/>
        <v>15</v>
      </c>
      <c r="AF202" s="153">
        <f t="shared" si="118"/>
        <v>912.59999999999991</v>
      </c>
      <c r="AG202" s="151">
        <f t="shared" si="119"/>
        <v>18</v>
      </c>
      <c r="AH202" s="153">
        <f t="shared" si="120"/>
        <v>17</v>
      </c>
      <c r="AI202" s="153">
        <f t="shared" si="121"/>
        <v>956.25</v>
      </c>
      <c r="AJ202" s="151">
        <f t="shared" si="122"/>
        <v>0</v>
      </c>
      <c r="AK202" s="153">
        <f t="shared" si="123"/>
        <v>-1</v>
      </c>
      <c r="AL202" s="153">
        <f t="shared" si="124"/>
        <v>0</v>
      </c>
      <c r="AM202" s="151">
        <f t="shared" si="125"/>
        <v>0</v>
      </c>
      <c r="AN202" s="153">
        <f t="shared" si="126"/>
        <v>-1</v>
      </c>
      <c r="AO202" s="153">
        <f t="shared" si="127"/>
        <v>0</v>
      </c>
      <c r="AP202" s="153">
        <f t="shared" si="128"/>
        <v>46</v>
      </c>
      <c r="AQ202" s="153">
        <f t="shared" si="129"/>
        <v>2407.0100000000002</v>
      </c>
      <c r="AR202" s="153">
        <f t="shared" si="130"/>
        <v>17.910204081632653</v>
      </c>
      <c r="AS202" s="153">
        <f t="shared" si="131"/>
        <v>7.2336923039223953</v>
      </c>
      <c r="AT202" s="153">
        <f t="shared" si="132"/>
        <v>49</v>
      </c>
      <c r="AU202" s="16"/>
      <c r="AY202" s="65"/>
      <c r="AZ202" s="65"/>
    </row>
    <row r="203" spans="1:52" ht="15.75" x14ac:dyDescent="0.25">
      <c r="A203" s="152" t="str">
        <f>'Primary endpoint outcomes'!A203</f>
        <v>Friedli 1997</v>
      </c>
      <c r="B203" s="152" t="str">
        <f>CONCATENATE('Primary endpoint outcomes'!S203,'Primary endpoint outcomes'!T203)</f>
        <v>BDI-I21</v>
      </c>
      <c r="C203" s="154">
        <f t="shared" si="105"/>
        <v>20.513235294117649</v>
      </c>
      <c r="D203" s="154">
        <f t="shared" si="106"/>
        <v>9.0962268707185459</v>
      </c>
      <c r="E203" s="154">
        <f t="shared" si="107"/>
        <v>136</v>
      </c>
      <c r="F203" s="21" t="str">
        <f t="shared" si="108"/>
        <v>NO</v>
      </c>
      <c r="G203" s="21" t="str">
        <f t="shared" si="109"/>
        <v>YES</v>
      </c>
      <c r="H203" s="155">
        <f t="shared" si="110"/>
        <v>0.43508265644958188</v>
      </c>
      <c r="I203" s="155">
        <f t="shared" si="111"/>
        <v>0.56491734355041812</v>
      </c>
      <c r="J203" s="318">
        <f t="shared" si="112"/>
        <v>1</v>
      </c>
      <c r="K203" s="326">
        <f>IF(ISNUMBER('Primary endpoint outcomes'!U203)=TRUE,'Primary endpoint outcomes'!U203,(IF(ISNUMBER('Primary endpoint outcomes'!X203)=TRUE,'Primary endpoint outcomes'!X203,0)))</f>
        <v>19.3</v>
      </c>
      <c r="L203" s="326">
        <f>IF(ISNUMBER('Primary endpoint outcomes'!V203)=TRUE,'Primary endpoint outcomes'!V203,(IF(ISNUMBER('Primary endpoint outcomes'!Y203)=TRUE,'Primary endpoint outcomes'!Y203,0)))</f>
        <v>8.9</v>
      </c>
      <c r="M203" s="325">
        <f>IF(ISNUMBER('Primary endpoint outcomes'!W203)=TRUE,'Primary endpoint outcomes'!W203,(IF(ISNUMBER('Primary endpoint outcomes'!Z203)=TRUE,'Primary endpoint outcomes'!Z203,0)))</f>
        <v>70</v>
      </c>
      <c r="N203" s="326">
        <f>IF(ISNUMBER('Primary endpoint outcomes'!BC203)=TRUE,'Primary endpoint outcomes'!BC203,(IF(ISNUMBER('Primary endpoint outcomes'!BF203)=TRUE,'Primary endpoint outcomes'!BF203,0)))</f>
        <v>21.8</v>
      </c>
      <c r="O203" s="325">
        <f>IF(ISNUMBER('Primary endpoint outcomes'!BD203)=TRUE,'Primary endpoint outcomes'!BD203,(IF(ISNUMBER('Primary endpoint outcomes'!BG203)=TRUE,'Primary endpoint outcomes'!BG203,0)))</f>
        <v>9.3000000000000007</v>
      </c>
      <c r="P203" s="325">
        <f>IF(ISNUMBER('Primary endpoint outcomes'!BE203)=TRUE,'Primary endpoint outcomes'!BE203,(IF(ISNUMBER('Primary endpoint outcomes'!BH203)=TRUE,'Primary endpoint outcomes'!BH203,0)))</f>
        <v>66</v>
      </c>
      <c r="Q203" s="326">
        <f>IF(ISNUMBER('Primary endpoint outcomes'!CK203)=TRUE,'Primary endpoint outcomes'!CK203,(IF(ISNUMBER('Primary endpoint outcomes'!CN203)=TRUE,'Primary endpoint outcomes'!CN203,0)))</f>
        <v>0</v>
      </c>
      <c r="R203" s="326">
        <f>IF(ISNUMBER('Primary endpoint outcomes'!CL203)=TRUE,'Primary endpoint outcomes'!CL203,(IF(ISNUMBER('Primary endpoint outcomes'!CO203)=TRUE,'Primary endpoint outcomes'!CO203,0)))</f>
        <v>0</v>
      </c>
      <c r="S203" s="325">
        <f>IF(ISNUMBER('Primary endpoint outcomes'!CM203)=TRUE,'Primary endpoint outcomes'!CM203,(IF(ISNUMBER('Primary endpoint outcomes'!CP203)=TRUE,'Primary endpoint outcomes'!CP203,0)))</f>
        <v>0</v>
      </c>
      <c r="T203" s="326">
        <f>IF(ISNUMBER('Primary endpoint outcomes'!DS203)=TRUE,'Primary endpoint outcomes'!DS203,(IF(ISNUMBER('Primary endpoint outcomes'!DV203)=TRUE,'Primary endpoint outcomes'!DV203,0)))</f>
        <v>0</v>
      </c>
      <c r="U203" s="326">
        <f>IF(ISNUMBER('Primary endpoint outcomes'!DT203)=TRUE,'Primary endpoint outcomes'!DT203,(IF(ISNUMBER('Primary endpoint outcomes'!DW203)=TRUE,'Primary endpoint outcomes'!DW203,0)))</f>
        <v>0</v>
      </c>
      <c r="V203" s="326">
        <f>IF(ISNUMBER('Primary endpoint outcomes'!DU203)=TRUE,'Primary endpoint outcomes'!DU203,(IF(ISNUMBER('Primary endpoint outcomes'!DX203)=TRUE,'Primary endpoint outcomes'!DX203,0)))</f>
        <v>0</v>
      </c>
      <c r="W203" s="326">
        <f>IF(ISNUMBER('Primary endpoint outcomes'!FA203)=TRUE,'Primary endpoint outcomes'!FA203,(IF(ISNUMBER('Primary endpoint outcomes'!FD203)=TRUE,'Primary endpoint outcomes'!FD203,0)))</f>
        <v>0</v>
      </c>
      <c r="X203" s="326">
        <f>IF(ISNUMBER('Primary endpoint outcomes'!FB203)=TRUE,'Primary endpoint outcomes'!FB203,(IF(ISNUMBER('Primary endpoint outcomes'!FE203)=TRUE,'Primary endpoint outcomes'!FE203,0)))</f>
        <v>0</v>
      </c>
      <c r="Y203" s="326">
        <f>IF(ISNUMBER('Primary endpoint outcomes'!FC203)=TRUE,'Primary endpoint outcomes'!FC203,(IF(ISNUMBER('Primary endpoint outcomes'!FF203)=TRUE,'Primary endpoint outcomes'!FF203,0)))</f>
        <v>0</v>
      </c>
      <c r="Z203" s="150"/>
      <c r="AA203" s="151">
        <f t="shared" si="113"/>
        <v>70</v>
      </c>
      <c r="AB203" s="153">
        <f t="shared" si="114"/>
        <v>69</v>
      </c>
      <c r="AC203" s="153">
        <f t="shared" si="115"/>
        <v>5465.4900000000007</v>
      </c>
      <c r="AD203" s="151">
        <f t="shared" si="116"/>
        <v>66</v>
      </c>
      <c r="AE203" s="153">
        <f t="shared" si="117"/>
        <v>65</v>
      </c>
      <c r="AF203" s="153">
        <f t="shared" si="118"/>
        <v>5621.85</v>
      </c>
      <c r="AG203" s="151">
        <f t="shared" si="119"/>
        <v>0</v>
      </c>
      <c r="AH203" s="153">
        <f t="shared" si="120"/>
        <v>-1</v>
      </c>
      <c r="AI203" s="153">
        <f t="shared" si="121"/>
        <v>0</v>
      </c>
      <c r="AJ203" s="151">
        <f t="shared" si="122"/>
        <v>0</v>
      </c>
      <c r="AK203" s="153">
        <f t="shared" si="123"/>
        <v>-1</v>
      </c>
      <c r="AL203" s="153">
        <f t="shared" si="124"/>
        <v>0</v>
      </c>
      <c r="AM203" s="151">
        <f t="shared" si="125"/>
        <v>0</v>
      </c>
      <c r="AN203" s="153">
        <f t="shared" si="126"/>
        <v>-1</v>
      </c>
      <c r="AO203" s="153">
        <f t="shared" si="127"/>
        <v>0</v>
      </c>
      <c r="AP203" s="153">
        <f t="shared" si="128"/>
        <v>134</v>
      </c>
      <c r="AQ203" s="153">
        <f t="shared" si="129"/>
        <v>11087.34</v>
      </c>
      <c r="AR203" s="153">
        <f t="shared" si="130"/>
        <v>20.513235294117649</v>
      </c>
      <c r="AS203" s="153">
        <f t="shared" si="131"/>
        <v>9.0962268707185459</v>
      </c>
      <c r="AT203" s="153">
        <f t="shared" si="132"/>
        <v>136</v>
      </c>
      <c r="AU203" s="16"/>
      <c r="AY203" s="65"/>
      <c r="AZ203" s="65"/>
    </row>
    <row r="204" spans="1:52" ht="15.75" x14ac:dyDescent="0.25">
      <c r="A204" s="152" t="str">
        <f>'Primary endpoint outcomes'!A204</f>
        <v>Fu 2003</v>
      </c>
      <c r="B204" s="152" t="str">
        <f>CONCATENATE('Primary endpoint outcomes'!S204,'Primary endpoint outcomes'!T204)</f>
        <v>HAMD17</v>
      </c>
      <c r="C204" s="154">
        <f t="shared" si="105"/>
        <v>30.580645161290324</v>
      </c>
      <c r="D204" s="154">
        <f t="shared" si="106"/>
        <v>4.8481095972210309</v>
      </c>
      <c r="E204" s="154">
        <f t="shared" si="107"/>
        <v>62</v>
      </c>
      <c r="F204" s="21" t="str">
        <f t="shared" si="108"/>
        <v>YES</v>
      </c>
      <c r="G204" s="21" t="str">
        <f t="shared" si="109"/>
        <v>NO</v>
      </c>
      <c r="H204" s="155">
        <f t="shared" si="110"/>
        <v>0.99868292964568617</v>
      </c>
      <c r="I204" s="155">
        <f t="shared" si="111"/>
        <v>1.3170703543138318E-3</v>
      </c>
      <c r="J204" s="318">
        <f t="shared" si="112"/>
        <v>1</v>
      </c>
      <c r="K204" s="326">
        <f>IF(ISNUMBER('Primary endpoint outcomes'!U204)=TRUE,'Primary endpoint outcomes'!U204,(IF(ISNUMBER('Primary endpoint outcomes'!X204)=TRUE,'Primary endpoint outcomes'!X204,0)))</f>
        <v>31.5</v>
      </c>
      <c r="L204" s="326">
        <f>IF(ISNUMBER('Primary endpoint outcomes'!V204)=TRUE,'Primary endpoint outcomes'!V204,(IF(ISNUMBER('Primary endpoint outcomes'!Y204)=TRUE,'Primary endpoint outcomes'!Y204,0)))</f>
        <v>4.5999999999999996</v>
      </c>
      <c r="M204" s="325">
        <f>IF(ISNUMBER('Primary endpoint outcomes'!W204)=TRUE,'Primary endpoint outcomes'!W204,(IF(ISNUMBER('Primary endpoint outcomes'!Z204)=TRUE,'Primary endpoint outcomes'!Z204,0)))</f>
        <v>32</v>
      </c>
      <c r="N204" s="326">
        <f>IF(ISNUMBER('Primary endpoint outcomes'!BC204)=TRUE,'Primary endpoint outcomes'!BC204,(IF(ISNUMBER('Primary endpoint outcomes'!BF204)=TRUE,'Primary endpoint outcomes'!BF204,0)))</f>
        <v>29.6</v>
      </c>
      <c r="O204" s="325">
        <f>IF(ISNUMBER('Primary endpoint outcomes'!BD204)=TRUE,'Primary endpoint outcomes'!BD204,(IF(ISNUMBER('Primary endpoint outcomes'!BG204)=TRUE,'Primary endpoint outcomes'!BG204,0)))</f>
        <v>5.0999999999999996</v>
      </c>
      <c r="P204" s="325">
        <f>IF(ISNUMBER('Primary endpoint outcomes'!BE204)=TRUE,'Primary endpoint outcomes'!BE204,(IF(ISNUMBER('Primary endpoint outcomes'!BH204)=TRUE,'Primary endpoint outcomes'!BH204,0)))</f>
        <v>30</v>
      </c>
      <c r="Q204" s="326">
        <f>IF(ISNUMBER('Primary endpoint outcomes'!CK204)=TRUE,'Primary endpoint outcomes'!CK204,(IF(ISNUMBER('Primary endpoint outcomes'!CN204)=TRUE,'Primary endpoint outcomes'!CN204,0)))</f>
        <v>0</v>
      </c>
      <c r="R204" s="326">
        <f>IF(ISNUMBER('Primary endpoint outcomes'!CL204)=TRUE,'Primary endpoint outcomes'!CL204,(IF(ISNUMBER('Primary endpoint outcomes'!CO204)=TRUE,'Primary endpoint outcomes'!CO204,0)))</f>
        <v>0</v>
      </c>
      <c r="S204" s="325">
        <f>IF(ISNUMBER('Primary endpoint outcomes'!CM204)=TRUE,'Primary endpoint outcomes'!CM204,(IF(ISNUMBER('Primary endpoint outcomes'!CP204)=TRUE,'Primary endpoint outcomes'!CP204,0)))</f>
        <v>0</v>
      </c>
      <c r="T204" s="326">
        <f>IF(ISNUMBER('Primary endpoint outcomes'!DS204)=TRUE,'Primary endpoint outcomes'!DS204,(IF(ISNUMBER('Primary endpoint outcomes'!DV204)=TRUE,'Primary endpoint outcomes'!DV204,0)))</f>
        <v>0</v>
      </c>
      <c r="U204" s="326">
        <f>IF(ISNUMBER('Primary endpoint outcomes'!DT204)=TRUE,'Primary endpoint outcomes'!DT204,(IF(ISNUMBER('Primary endpoint outcomes'!DW204)=TRUE,'Primary endpoint outcomes'!DW204,0)))</f>
        <v>0</v>
      </c>
      <c r="V204" s="326">
        <f>IF(ISNUMBER('Primary endpoint outcomes'!DU204)=TRUE,'Primary endpoint outcomes'!DU204,(IF(ISNUMBER('Primary endpoint outcomes'!DX204)=TRUE,'Primary endpoint outcomes'!DX204,0)))</f>
        <v>0</v>
      </c>
      <c r="W204" s="326">
        <f>IF(ISNUMBER('Primary endpoint outcomes'!FA204)=TRUE,'Primary endpoint outcomes'!FA204,(IF(ISNUMBER('Primary endpoint outcomes'!FD204)=TRUE,'Primary endpoint outcomes'!FD204,0)))</f>
        <v>0</v>
      </c>
      <c r="X204" s="326">
        <f>IF(ISNUMBER('Primary endpoint outcomes'!FB204)=TRUE,'Primary endpoint outcomes'!FB204,(IF(ISNUMBER('Primary endpoint outcomes'!FE204)=TRUE,'Primary endpoint outcomes'!FE204,0)))</f>
        <v>0</v>
      </c>
      <c r="Y204" s="326">
        <f>IF(ISNUMBER('Primary endpoint outcomes'!FC204)=TRUE,'Primary endpoint outcomes'!FC204,(IF(ISNUMBER('Primary endpoint outcomes'!FF204)=TRUE,'Primary endpoint outcomes'!FF204,0)))</f>
        <v>0</v>
      </c>
      <c r="Z204" s="150"/>
      <c r="AA204" s="151">
        <f t="shared" si="113"/>
        <v>32</v>
      </c>
      <c r="AB204" s="153">
        <f t="shared" si="114"/>
        <v>31</v>
      </c>
      <c r="AC204" s="153">
        <f t="shared" si="115"/>
        <v>655.95999999999992</v>
      </c>
      <c r="AD204" s="151">
        <f t="shared" si="116"/>
        <v>30</v>
      </c>
      <c r="AE204" s="153">
        <f t="shared" si="117"/>
        <v>29</v>
      </c>
      <c r="AF204" s="153">
        <f t="shared" si="118"/>
        <v>754.29</v>
      </c>
      <c r="AG204" s="151">
        <f t="shared" si="119"/>
        <v>0</v>
      </c>
      <c r="AH204" s="153">
        <f t="shared" si="120"/>
        <v>-1</v>
      </c>
      <c r="AI204" s="153">
        <f t="shared" si="121"/>
        <v>0</v>
      </c>
      <c r="AJ204" s="151">
        <f t="shared" si="122"/>
        <v>0</v>
      </c>
      <c r="AK204" s="153">
        <f t="shared" si="123"/>
        <v>-1</v>
      </c>
      <c r="AL204" s="153">
        <f t="shared" si="124"/>
        <v>0</v>
      </c>
      <c r="AM204" s="151">
        <f t="shared" si="125"/>
        <v>0</v>
      </c>
      <c r="AN204" s="153">
        <f t="shared" si="126"/>
        <v>-1</v>
      </c>
      <c r="AO204" s="153">
        <f t="shared" si="127"/>
        <v>0</v>
      </c>
      <c r="AP204" s="153">
        <f t="shared" si="128"/>
        <v>60</v>
      </c>
      <c r="AQ204" s="153">
        <f t="shared" si="129"/>
        <v>1410.25</v>
      </c>
      <c r="AR204" s="153">
        <f t="shared" si="130"/>
        <v>30.580645161290324</v>
      </c>
      <c r="AS204" s="153">
        <f t="shared" si="131"/>
        <v>4.8481095972210309</v>
      </c>
      <c r="AT204" s="153">
        <f t="shared" si="132"/>
        <v>62</v>
      </c>
      <c r="AU204" s="16"/>
      <c r="AY204" s="65"/>
      <c r="AZ204" s="65"/>
    </row>
    <row r="205" spans="1:52" ht="15.75" x14ac:dyDescent="0.25">
      <c r="A205" s="152" t="str">
        <f>'Primary endpoint outcomes'!A205</f>
        <v>Fu 2008</v>
      </c>
      <c r="B205" s="152" t="str">
        <f>CONCATENATE('Primary endpoint outcomes'!S205,'Primary endpoint outcomes'!T205)</f>
        <v>HAMD17</v>
      </c>
      <c r="C205" s="154" t="e">
        <f t="shared" si="105"/>
        <v>#DIV/0!</v>
      </c>
      <c r="D205" s="154" t="e">
        <f t="shared" si="106"/>
        <v>#DIV/0!</v>
      </c>
      <c r="E205" s="154">
        <f t="shared" si="107"/>
        <v>0</v>
      </c>
      <c r="F205" s="21" t="e">
        <f t="shared" si="108"/>
        <v>#DIV/0!</v>
      </c>
      <c r="G205" s="21" t="e">
        <f t="shared" si="109"/>
        <v>#DIV/0!</v>
      </c>
      <c r="H205" s="155" t="e">
        <f t="shared" si="110"/>
        <v>#DIV/0!</v>
      </c>
      <c r="I205" s="155" t="e">
        <f t="shared" si="111"/>
        <v>#DIV/0!</v>
      </c>
      <c r="J205" s="318">
        <f t="shared" si="112"/>
        <v>0</v>
      </c>
      <c r="K205" s="326">
        <f>IF(ISNUMBER('Primary endpoint outcomes'!U205)=TRUE,'Primary endpoint outcomes'!U205,(IF(ISNUMBER('Primary endpoint outcomes'!X205)=TRUE,'Primary endpoint outcomes'!X205,0)))</f>
        <v>0</v>
      </c>
      <c r="L205" s="326">
        <f>IF(ISNUMBER('Primary endpoint outcomes'!V205)=TRUE,'Primary endpoint outcomes'!V205,(IF(ISNUMBER('Primary endpoint outcomes'!Y205)=TRUE,'Primary endpoint outcomes'!Y205,0)))</f>
        <v>0</v>
      </c>
      <c r="M205" s="325">
        <f>IF(ISNUMBER('Primary endpoint outcomes'!W205)=TRUE,'Primary endpoint outcomes'!W205,(IF(ISNUMBER('Primary endpoint outcomes'!Z205)=TRUE,'Primary endpoint outcomes'!Z205,0)))</f>
        <v>0</v>
      </c>
      <c r="N205" s="326">
        <f>IF(ISNUMBER('Primary endpoint outcomes'!BC205)=TRUE,'Primary endpoint outcomes'!BC205,(IF(ISNUMBER('Primary endpoint outcomes'!BF205)=TRUE,'Primary endpoint outcomes'!BF205,0)))</f>
        <v>0</v>
      </c>
      <c r="O205" s="325">
        <f>IF(ISNUMBER('Primary endpoint outcomes'!BD205)=TRUE,'Primary endpoint outcomes'!BD205,(IF(ISNUMBER('Primary endpoint outcomes'!BG205)=TRUE,'Primary endpoint outcomes'!BG205,0)))</f>
        <v>0</v>
      </c>
      <c r="P205" s="325">
        <f>IF(ISNUMBER('Primary endpoint outcomes'!BE205)=TRUE,'Primary endpoint outcomes'!BE205,(IF(ISNUMBER('Primary endpoint outcomes'!BH205)=TRUE,'Primary endpoint outcomes'!BH205,0)))</f>
        <v>0</v>
      </c>
      <c r="Q205" s="326">
        <f>IF(ISNUMBER('Primary endpoint outcomes'!CK205)=TRUE,'Primary endpoint outcomes'!CK205,(IF(ISNUMBER('Primary endpoint outcomes'!CN205)=TRUE,'Primary endpoint outcomes'!CN205,0)))</f>
        <v>0</v>
      </c>
      <c r="R205" s="326">
        <f>IF(ISNUMBER('Primary endpoint outcomes'!CL205)=TRUE,'Primary endpoint outcomes'!CL205,(IF(ISNUMBER('Primary endpoint outcomes'!CO205)=TRUE,'Primary endpoint outcomes'!CO205,0)))</f>
        <v>0</v>
      </c>
      <c r="S205" s="325">
        <f>IF(ISNUMBER('Primary endpoint outcomes'!CM205)=TRUE,'Primary endpoint outcomes'!CM205,(IF(ISNUMBER('Primary endpoint outcomes'!CP205)=TRUE,'Primary endpoint outcomes'!CP205,0)))</f>
        <v>0</v>
      </c>
      <c r="T205" s="326">
        <f>IF(ISNUMBER('Primary endpoint outcomes'!DS205)=TRUE,'Primary endpoint outcomes'!DS205,(IF(ISNUMBER('Primary endpoint outcomes'!DV205)=TRUE,'Primary endpoint outcomes'!DV205,0)))</f>
        <v>0</v>
      </c>
      <c r="U205" s="326">
        <f>IF(ISNUMBER('Primary endpoint outcomes'!DT205)=TRUE,'Primary endpoint outcomes'!DT205,(IF(ISNUMBER('Primary endpoint outcomes'!DW205)=TRUE,'Primary endpoint outcomes'!DW205,0)))</f>
        <v>0</v>
      </c>
      <c r="V205" s="326">
        <f>IF(ISNUMBER('Primary endpoint outcomes'!DU205)=TRUE,'Primary endpoint outcomes'!DU205,(IF(ISNUMBER('Primary endpoint outcomes'!DX205)=TRUE,'Primary endpoint outcomes'!DX205,0)))</f>
        <v>0</v>
      </c>
      <c r="W205" s="326">
        <f>IF(ISNUMBER('Primary endpoint outcomes'!FA205)=TRUE,'Primary endpoint outcomes'!FA205,(IF(ISNUMBER('Primary endpoint outcomes'!FD205)=TRUE,'Primary endpoint outcomes'!FD205,0)))</f>
        <v>0</v>
      </c>
      <c r="X205" s="326">
        <f>IF(ISNUMBER('Primary endpoint outcomes'!FB205)=TRUE,'Primary endpoint outcomes'!FB205,(IF(ISNUMBER('Primary endpoint outcomes'!FE205)=TRUE,'Primary endpoint outcomes'!FE205,0)))</f>
        <v>0</v>
      </c>
      <c r="Y205" s="326">
        <f>IF(ISNUMBER('Primary endpoint outcomes'!FC205)=TRUE,'Primary endpoint outcomes'!FC205,(IF(ISNUMBER('Primary endpoint outcomes'!FF205)=TRUE,'Primary endpoint outcomes'!FF205,0)))</f>
        <v>0</v>
      </c>
      <c r="Z205" s="150"/>
      <c r="AA205" s="151">
        <f t="shared" si="113"/>
        <v>0</v>
      </c>
      <c r="AB205" s="153">
        <f t="shared" si="114"/>
        <v>-1</v>
      </c>
      <c r="AC205" s="153">
        <f t="shared" si="115"/>
        <v>0</v>
      </c>
      <c r="AD205" s="151">
        <f t="shared" si="116"/>
        <v>0</v>
      </c>
      <c r="AE205" s="153">
        <f t="shared" si="117"/>
        <v>-1</v>
      </c>
      <c r="AF205" s="153">
        <f t="shared" si="118"/>
        <v>0</v>
      </c>
      <c r="AG205" s="151">
        <f t="shared" si="119"/>
        <v>0</v>
      </c>
      <c r="AH205" s="153">
        <f t="shared" si="120"/>
        <v>-1</v>
      </c>
      <c r="AI205" s="153">
        <f t="shared" si="121"/>
        <v>0</v>
      </c>
      <c r="AJ205" s="151">
        <f t="shared" si="122"/>
        <v>0</v>
      </c>
      <c r="AK205" s="153">
        <f t="shared" si="123"/>
        <v>-1</v>
      </c>
      <c r="AL205" s="153">
        <f t="shared" si="124"/>
        <v>0</v>
      </c>
      <c r="AM205" s="151">
        <f t="shared" si="125"/>
        <v>0</v>
      </c>
      <c r="AN205" s="153">
        <f t="shared" si="126"/>
        <v>-1</v>
      </c>
      <c r="AO205" s="153">
        <f t="shared" si="127"/>
        <v>0</v>
      </c>
      <c r="AP205" s="153" t="b">
        <f t="shared" si="128"/>
        <v>0</v>
      </c>
      <c r="AQ205" s="153">
        <f t="shared" si="129"/>
        <v>0</v>
      </c>
      <c r="AR205" s="153" t="e">
        <f t="shared" si="130"/>
        <v>#DIV/0!</v>
      </c>
      <c r="AS205" s="153" t="e">
        <f t="shared" si="131"/>
        <v>#DIV/0!</v>
      </c>
      <c r="AT205" s="153">
        <f t="shared" si="132"/>
        <v>0</v>
      </c>
      <c r="AU205" s="16"/>
      <c r="AY205" s="65"/>
      <c r="AZ205" s="65"/>
    </row>
    <row r="206" spans="1:52" ht="15.75" x14ac:dyDescent="0.25">
      <c r="A206" s="152" t="str">
        <f>'Primary endpoint outcomes'!A206</f>
        <v>Fudge 1990</v>
      </c>
      <c r="B206" s="152" t="str">
        <f>CONCATENATE('Primary endpoint outcomes'!S206,'Primary endpoint outcomes'!T206)</f>
        <v>HAMD17</v>
      </c>
      <c r="C206" s="154">
        <f t="shared" si="105"/>
        <v>23.387499999999999</v>
      </c>
      <c r="D206" s="154">
        <f t="shared" si="106"/>
        <v>2.8950532522448245</v>
      </c>
      <c r="E206" s="154">
        <f t="shared" si="107"/>
        <v>32</v>
      </c>
      <c r="F206" s="21" t="str">
        <f t="shared" si="108"/>
        <v>YES</v>
      </c>
      <c r="G206" s="21" t="str">
        <f t="shared" si="109"/>
        <v>NO</v>
      </c>
      <c r="H206" s="155">
        <f t="shared" si="110"/>
        <v>0.99464108443367871</v>
      </c>
      <c r="I206" s="155">
        <f t="shared" si="111"/>
        <v>5.3589155663212873E-3</v>
      </c>
      <c r="J206" s="318">
        <f t="shared" si="112"/>
        <v>1</v>
      </c>
      <c r="K206" s="326">
        <f>IF(ISNUMBER('Primary endpoint outcomes'!U206)=TRUE,'Primary endpoint outcomes'!U206,(IF(ISNUMBER('Primary endpoint outcomes'!X206)=TRUE,'Primary endpoint outcomes'!X206,0)))</f>
        <v>23.6</v>
      </c>
      <c r="L206" s="326">
        <f>IF(ISNUMBER('Primary endpoint outcomes'!V206)=TRUE,'Primary endpoint outcomes'!V206,(IF(ISNUMBER('Primary endpoint outcomes'!Y206)=TRUE,'Primary endpoint outcomes'!Y206,0)))</f>
        <v>3</v>
      </c>
      <c r="M206" s="325">
        <f>IF(ISNUMBER('Primary endpoint outcomes'!W206)=TRUE,'Primary endpoint outcomes'!W206,(IF(ISNUMBER('Primary endpoint outcomes'!Z206)=TRUE,'Primary endpoint outcomes'!Z206,0)))</f>
        <v>15</v>
      </c>
      <c r="N206" s="326">
        <f>IF(ISNUMBER('Primary endpoint outcomes'!BC206)=TRUE,'Primary endpoint outcomes'!BC206,(IF(ISNUMBER('Primary endpoint outcomes'!BF206)=TRUE,'Primary endpoint outcomes'!BF206,0)))</f>
        <v>23.2</v>
      </c>
      <c r="O206" s="325">
        <f>IF(ISNUMBER('Primary endpoint outcomes'!BD206)=TRUE,'Primary endpoint outcomes'!BD206,(IF(ISNUMBER('Primary endpoint outcomes'!BG206)=TRUE,'Primary endpoint outcomes'!BG206,0)))</f>
        <v>2.8</v>
      </c>
      <c r="P206" s="325">
        <f>IF(ISNUMBER('Primary endpoint outcomes'!BE206)=TRUE,'Primary endpoint outcomes'!BE206,(IF(ISNUMBER('Primary endpoint outcomes'!BH206)=TRUE,'Primary endpoint outcomes'!BH206,0)))</f>
        <v>17</v>
      </c>
      <c r="Q206" s="326">
        <f>IF(ISNUMBER('Primary endpoint outcomes'!CK206)=TRUE,'Primary endpoint outcomes'!CK206,(IF(ISNUMBER('Primary endpoint outcomes'!CN206)=TRUE,'Primary endpoint outcomes'!CN206,0)))</f>
        <v>0</v>
      </c>
      <c r="R206" s="326">
        <f>IF(ISNUMBER('Primary endpoint outcomes'!CL206)=TRUE,'Primary endpoint outcomes'!CL206,(IF(ISNUMBER('Primary endpoint outcomes'!CO206)=TRUE,'Primary endpoint outcomes'!CO206,0)))</f>
        <v>0</v>
      </c>
      <c r="S206" s="325">
        <f>IF(ISNUMBER('Primary endpoint outcomes'!CM206)=TRUE,'Primary endpoint outcomes'!CM206,(IF(ISNUMBER('Primary endpoint outcomes'!CP206)=TRUE,'Primary endpoint outcomes'!CP206,0)))</f>
        <v>0</v>
      </c>
      <c r="T206" s="326">
        <f>IF(ISNUMBER('Primary endpoint outcomes'!DS206)=TRUE,'Primary endpoint outcomes'!DS206,(IF(ISNUMBER('Primary endpoint outcomes'!DV206)=TRUE,'Primary endpoint outcomes'!DV206,0)))</f>
        <v>0</v>
      </c>
      <c r="U206" s="326">
        <f>IF(ISNUMBER('Primary endpoint outcomes'!DT206)=TRUE,'Primary endpoint outcomes'!DT206,(IF(ISNUMBER('Primary endpoint outcomes'!DW206)=TRUE,'Primary endpoint outcomes'!DW206,0)))</f>
        <v>0</v>
      </c>
      <c r="V206" s="326">
        <f>IF(ISNUMBER('Primary endpoint outcomes'!DU206)=TRUE,'Primary endpoint outcomes'!DU206,(IF(ISNUMBER('Primary endpoint outcomes'!DX206)=TRUE,'Primary endpoint outcomes'!DX206,0)))</f>
        <v>0</v>
      </c>
      <c r="W206" s="326">
        <f>IF(ISNUMBER('Primary endpoint outcomes'!FA206)=TRUE,'Primary endpoint outcomes'!FA206,(IF(ISNUMBER('Primary endpoint outcomes'!FD206)=TRUE,'Primary endpoint outcomes'!FD206,0)))</f>
        <v>0</v>
      </c>
      <c r="X206" s="326">
        <f>IF(ISNUMBER('Primary endpoint outcomes'!FB206)=TRUE,'Primary endpoint outcomes'!FB206,(IF(ISNUMBER('Primary endpoint outcomes'!FE206)=TRUE,'Primary endpoint outcomes'!FE206,0)))</f>
        <v>0</v>
      </c>
      <c r="Y206" s="326">
        <f>IF(ISNUMBER('Primary endpoint outcomes'!FC206)=TRUE,'Primary endpoint outcomes'!FC206,(IF(ISNUMBER('Primary endpoint outcomes'!FF206)=TRUE,'Primary endpoint outcomes'!FF206,0)))</f>
        <v>0</v>
      </c>
      <c r="Z206" s="150"/>
      <c r="AA206" s="151">
        <f t="shared" si="113"/>
        <v>15</v>
      </c>
      <c r="AB206" s="153">
        <f t="shared" si="114"/>
        <v>14</v>
      </c>
      <c r="AC206" s="153">
        <f t="shared" si="115"/>
        <v>126</v>
      </c>
      <c r="AD206" s="151">
        <f t="shared" si="116"/>
        <v>17</v>
      </c>
      <c r="AE206" s="153">
        <f t="shared" si="117"/>
        <v>16</v>
      </c>
      <c r="AF206" s="153">
        <f t="shared" si="118"/>
        <v>125.43999999999998</v>
      </c>
      <c r="AG206" s="151">
        <f t="shared" si="119"/>
        <v>0</v>
      </c>
      <c r="AH206" s="153">
        <f t="shared" si="120"/>
        <v>-1</v>
      </c>
      <c r="AI206" s="153">
        <f t="shared" si="121"/>
        <v>0</v>
      </c>
      <c r="AJ206" s="151">
        <f t="shared" si="122"/>
        <v>0</v>
      </c>
      <c r="AK206" s="153">
        <f t="shared" si="123"/>
        <v>-1</v>
      </c>
      <c r="AL206" s="153">
        <f t="shared" si="124"/>
        <v>0</v>
      </c>
      <c r="AM206" s="151">
        <f t="shared" si="125"/>
        <v>0</v>
      </c>
      <c r="AN206" s="153">
        <f t="shared" si="126"/>
        <v>-1</v>
      </c>
      <c r="AO206" s="153">
        <f t="shared" si="127"/>
        <v>0</v>
      </c>
      <c r="AP206" s="153">
        <f t="shared" si="128"/>
        <v>30</v>
      </c>
      <c r="AQ206" s="153">
        <f t="shared" si="129"/>
        <v>251.44</v>
      </c>
      <c r="AR206" s="153">
        <f t="shared" si="130"/>
        <v>23.387499999999999</v>
      </c>
      <c r="AS206" s="153">
        <f t="shared" si="131"/>
        <v>2.8950532522448245</v>
      </c>
      <c r="AT206" s="153">
        <f t="shared" si="132"/>
        <v>32</v>
      </c>
      <c r="AU206" s="16"/>
      <c r="AY206" s="65"/>
      <c r="AZ206" s="65"/>
    </row>
    <row r="207" spans="1:52" ht="15.75" x14ac:dyDescent="0.25">
      <c r="A207" s="152" t="str">
        <f>'Primary endpoint outcomes'!A207</f>
        <v>Gagiano 1993</v>
      </c>
      <c r="B207" s="152" t="str">
        <f>CONCATENATE('Primary endpoint outcomes'!S207,'Primary endpoint outcomes'!T207)</f>
        <v>HAMD21</v>
      </c>
      <c r="C207" s="154">
        <f t="shared" si="105"/>
        <v>24.75</v>
      </c>
      <c r="D207" s="154">
        <f t="shared" si="106"/>
        <v>4.8523190332046386</v>
      </c>
      <c r="E207" s="154">
        <f t="shared" si="107"/>
        <v>90</v>
      </c>
      <c r="F207" s="21" t="str">
        <f t="shared" si="108"/>
        <v>YES</v>
      </c>
      <c r="G207" s="21" t="str">
        <f t="shared" si="109"/>
        <v>NO</v>
      </c>
      <c r="H207" s="155">
        <f t="shared" si="110"/>
        <v>0.96432642042013861</v>
      </c>
      <c r="I207" s="155">
        <f t="shared" si="111"/>
        <v>3.5673579579861392E-2</v>
      </c>
      <c r="J207" s="318">
        <f t="shared" si="112"/>
        <v>1</v>
      </c>
      <c r="K207" s="326">
        <f>IF(ISNUMBER('Primary endpoint outcomes'!U207)=TRUE,'Primary endpoint outcomes'!U207,(IF(ISNUMBER('Primary endpoint outcomes'!X207)=TRUE,'Primary endpoint outcomes'!X207,0)))</f>
        <v>25</v>
      </c>
      <c r="L207" s="326">
        <f>IF(ISNUMBER('Primary endpoint outcomes'!V207)=TRUE,'Primary endpoint outcomes'!V207,(IF(ISNUMBER('Primary endpoint outcomes'!Y207)=TRUE,'Primary endpoint outcomes'!Y207,0)))</f>
        <v>4.7</v>
      </c>
      <c r="M207" s="325">
        <f>IF(ISNUMBER('Primary endpoint outcomes'!W207)=TRUE,'Primary endpoint outcomes'!W207,(IF(ISNUMBER('Primary endpoint outcomes'!Z207)=TRUE,'Primary endpoint outcomes'!Z207,0)))</f>
        <v>45</v>
      </c>
      <c r="N207" s="326">
        <f>IF(ISNUMBER('Primary endpoint outcomes'!BC207)=TRUE,'Primary endpoint outcomes'!BC207,(IF(ISNUMBER('Primary endpoint outcomes'!BF207)=TRUE,'Primary endpoint outcomes'!BF207,0)))</f>
        <v>24.5</v>
      </c>
      <c r="O207" s="325">
        <f>IF(ISNUMBER('Primary endpoint outcomes'!BD207)=TRUE,'Primary endpoint outcomes'!BD207,(IF(ISNUMBER('Primary endpoint outcomes'!BG207)=TRUE,'Primary endpoint outcomes'!BG207,0)))</f>
        <v>5</v>
      </c>
      <c r="P207" s="325">
        <f>IF(ISNUMBER('Primary endpoint outcomes'!BE207)=TRUE,'Primary endpoint outcomes'!BE207,(IF(ISNUMBER('Primary endpoint outcomes'!BH207)=TRUE,'Primary endpoint outcomes'!BH207,0)))</f>
        <v>45</v>
      </c>
      <c r="Q207" s="326">
        <f>IF(ISNUMBER('Primary endpoint outcomes'!CK207)=TRUE,'Primary endpoint outcomes'!CK207,(IF(ISNUMBER('Primary endpoint outcomes'!CN207)=TRUE,'Primary endpoint outcomes'!CN207,0)))</f>
        <v>0</v>
      </c>
      <c r="R207" s="326">
        <f>IF(ISNUMBER('Primary endpoint outcomes'!CL207)=TRUE,'Primary endpoint outcomes'!CL207,(IF(ISNUMBER('Primary endpoint outcomes'!CO207)=TRUE,'Primary endpoint outcomes'!CO207,0)))</f>
        <v>0</v>
      </c>
      <c r="S207" s="325">
        <f>IF(ISNUMBER('Primary endpoint outcomes'!CM207)=TRUE,'Primary endpoint outcomes'!CM207,(IF(ISNUMBER('Primary endpoint outcomes'!CP207)=TRUE,'Primary endpoint outcomes'!CP207,0)))</f>
        <v>0</v>
      </c>
      <c r="T207" s="326">
        <f>IF(ISNUMBER('Primary endpoint outcomes'!DS207)=TRUE,'Primary endpoint outcomes'!DS207,(IF(ISNUMBER('Primary endpoint outcomes'!DV207)=TRUE,'Primary endpoint outcomes'!DV207,0)))</f>
        <v>0</v>
      </c>
      <c r="U207" s="326">
        <f>IF(ISNUMBER('Primary endpoint outcomes'!DT207)=TRUE,'Primary endpoint outcomes'!DT207,(IF(ISNUMBER('Primary endpoint outcomes'!DW207)=TRUE,'Primary endpoint outcomes'!DW207,0)))</f>
        <v>0</v>
      </c>
      <c r="V207" s="326">
        <f>IF(ISNUMBER('Primary endpoint outcomes'!DU207)=TRUE,'Primary endpoint outcomes'!DU207,(IF(ISNUMBER('Primary endpoint outcomes'!DX207)=TRUE,'Primary endpoint outcomes'!DX207,0)))</f>
        <v>0</v>
      </c>
      <c r="W207" s="326">
        <f>IF(ISNUMBER('Primary endpoint outcomes'!FA207)=TRUE,'Primary endpoint outcomes'!FA207,(IF(ISNUMBER('Primary endpoint outcomes'!FD207)=TRUE,'Primary endpoint outcomes'!FD207,0)))</f>
        <v>0</v>
      </c>
      <c r="X207" s="326">
        <f>IF(ISNUMBER('Primary endpoint outcomes'!FB207)=TRUE,'Primary endpoint outcomes'!FB207,(IF(ISNUMBER('Primary endpoint outcomes'!FE207)=TRUE,'Primary endpoint outcomes'!FE207,0)))</f>
        <v>0</v>
      </c>
      <c r="Y207" s="326">
        <f>IF(ISNUMBER('Primary endpoint outcomes'!FC207)=TRUE,'Primary endpoint outcomes'!FC207,(IF(ISNUMBER('Primary endpoint outcomes'!FF207)=TRUE,'Primary endpoint outcomes'!FF207,0)))</f>
        <v>0</v>
      </c>
      <c r="Z207" s="150"/>
      <c r="AA207" s="151">
        <f t="shared" si="113"/>
        <v>45</v>
      </c>
      <c r="AB207" s="153">
        <f t="shared" si="114"/>
        <v>44</v>
      </c>
      <c r="AC207" s="153">
        <f t="shared" si="115"/>
        <v>971.96000000000015</v>
      </c>
      <c r="AD207" s="151">
        <f t="shared" si="116"/>
        <v>45</v>
      </c>
      <c r="AE207" s="153">
        <f t="shared" si="117"/>
        <v>44</v>
      </c>
      <c r="AF207" s="153">
        <f t="shared" si="118"/>
        <v>1100</v>
      </c>
      <c r="AG207" s="151">
        <f t="shared" si="119"/>
        <v>0</v>
      </c>
      <c r="AH207" s="153">
        <f t="shared" si="120"/>
        <v>-1</v>
      </c>
      <c r="AI207" s="153">
        <f t="shared" si="121"/>
        <v>0</v>
      </c>
      <c r="AJ207" s="151">
        <f t="shared" si="122"/>
        <v>0</v>
      </c>
      <c r="AK207" s="153">
        <f t="shared" si="123"/>
        <v>-1</v>
      </c>
      <c r="AL207" s="153">
        <f t="shared" si="124"/>
        <v>0</v>
      </c>
      <c r="AM207" s="151">
        <f t="shared" si="125"/>
        <v>0</v>
      </c>
      <c r="AN207" s="153">
        <f t="shared" si="126"/>
        <v>-1</v>
      </c>
      <c r="AO207" s="153">
        <f t="shared" si="127"/>
        <v>0</v>
      </c>
      <c r="AP207" s="153">
        <f t="shared" si="128"/>
        <v>88</v>
      </c>
      <c r="AQ207" s="153">
        <f t="shared" si="129"/>
        <v>2071.96</v>
      </c>
      <c r="AR207" s="153">
        <f t="shared" si="130"/>
        <v>24.75</v>
      </c>
      <c r="AS207" s="153">
        <f t="shared" si="131"/>
        <v>4.8523190332046386</v>
      </c>
      <c r="AT207" s="153">
        <f t="shared" si="132"/>
        <v>90</v>
      </c>
      <c r="AU207" s="16"/>
      <c r="AY207" s="65"/>
      <c r="AZ207" s="65"/>
    </row>
    <row r="208" spans="1:52" ht="15.75" x14ac:dyDescent="0.25">
      <c r="A208" s="152" t="str">
        <f>'Primary endpoint outcomes'!A208</f>
        <v>Gallagher-Thompson 1994</v>
      </c>
      <c r="B208" s="152" t="str">
        <f>CONCATENATE('Primary endpoint outcomes'!S208,'Primary endpoint outcomes'!T208)</f>
        <v>NANA</v>
      </c>
      <c r="C208" s="154" t="e">
        <f t="shared" si="105"/>
        <v>#DIV/0!</v>
      </c>
      <c r="D208" s="154" t="e">
        <f t="shared" si="106"/>
        <v>#DIV/0!</v>
      </c>
      <c r="E208" s="154">
        <f t="shared" si="107"/>
        <v>0</v>
      </c>
      <c r="F208" s="21" t="e">
        <f t="shared" si="108"/>
        <v>#DIV/0!</v>
      </c>
      <c r="G208" s="21" t="e">
        <f t="shared" si="109"/>
        <v>#DIV/0!</v>
      </c>
      <c r="H208" s="155" t="e">
        <f t="shared" si="110"/>
        <v>#N/A</v>
      </c>
      <c r="I208" s="155" t="e">
        <f t="shared" si="111"/>
        <v>#N/A</v>
      </c>
      <c r="J208" s="318">
        <f t="shared" si="112"/>
        <v>0</v>
      </c>
      <c r="K208" s="326">
        <f>IF(ISNUMBER('Primary endpoint outcomes'!U208)=TRUE,'Primary endpoint outcomes'!U208,(IF(ISNUMBER('Primary endpoint outcomes'!X208)=TRUE,'Primary endpoint outcomes'!X208,0)))</f>
        <v>0</v>
      </c>
      <c r="L208" s="326">
        <f>IF(ISNUMBER('Primary endpoint outcomes'!V208)=TRUE,'Primary endpoint outcomes'!V208,(IF(ISNUMBER('Primary endpoint outcomes'!Y208)=TRUE,'Primary endpoint outcomes'!Y208,0)))</f>
        <v>0</v>
      </c>
      <c r="M208" s="325">
        <f>IF(ISNUMBER('Primary endpoint outcomes'!W208)=TRUE,'Primary endpoint outcomes'!W208,(IF(ISNUMBER('Primary endpoint outcomes'!Z208)=TRUE,'Primary endpoint outcomes'!Z208,0)))</f>
        <v>0</v>
      </c>
      <c r="N208" s="326">
        <f>IF(ISNUMBER('Primary endpoint outcomes'!BC208)=TRUE,'Primary endpoint outcomes'!BC208,(IF(ISNUMBER('Primary endpoint outcomes'!BF208)=TRUE,'Primary endpoint outcomes'!BF208,0)))</f>
        <v>0</v>
      </c>
      <c r="O208" s="325">
        <f>IF(ISNUMBER('Primary endpoint outcomes'!BD208)=TRUE,'Primary endpoint outcomes'!BD208,(IF(ISNUMBER('Primary endpoint outcomes'!BG208)=TRUE,'Primary endpoint outcomes'!BG208,0)))</f>
        <v>0</v>
      </c>
      <c r="P208" s="325">
        <f>IF(ISNUMBER('Primary endpoint outcomes'!BE208)=TRUE,'Primary endpoint outcomes'!BE208,(IF(ISNUMBER('Primary endpoint outcomes'!BH208)=TRUE,'Primary endpoint outcomes'!BH208,0)))</f>
        <v>0</v>
      </c>
      <c r="Q208" s="326">
        <f>IF(ISNUMBER('Primary endpoint outcomes'!CK208)=TRUE,'Primary endpoint outcomes'!CK208,(IF(ISNUMBER('Primary endpoint outcomes'!CN208)=TRUE,'Primary endpoint outcomes'!CN208,0)))</f>
        <v>0</v>
      </c>
      <c r="R208" s="326">
        <f>IF(ISNUMBER('Primary endpoint outcomes'!CL208)=TRUE,'Primary endpoint outcomes'!CL208,(IF(ISNUMBER('Primary endpoint outcomes'!CO208)=TRUE,'Primary endpoint outcomes'!CO208,0)))</f>
        <v>0</v>
      </c>
      <c r="S208" s="325">
        <f>IF(ISNUMBER('Primary endpoint outcomes'!CM208)=TRUE,'Primary endpoint outcomes'!CM208,(IF(ISNUMBER('Primary endpoint outcomes'!CP208)=TRUE,'Primary endpoint outcomes'!CP208,0)))</f>
        <v>0</v>
      </c>
      <c r="T208" s="326">
        <f>IF(ISNUMBER('Primary endpoint outcomes'!DS208)=TRUE,'Primary endpoint outcomes'!DS208,(IF(ISNUMBER('Primary endpoint outcomes'!DV208)=TRUE,'Primary endpoint outcomes'!DV208,0)))</f>
        <v>0</v>
      </c>
      <c r="U208" s="326">
        <f>IF(ISNUMBER('Primary endpoint outcomes'!DT208)=TRUE,'Primary endpoint outcomes'!DT208,(IF(ISNUMBER('Primary endpoint outcomes'!DW208)=TRUE,'Primary endpoint outcomes'!DW208,0)))</f>
        <v>0</v>
      </c>
      <c r="V208" s="326">
        <f>IF(ISNUMBER('Primary endpoint outcomes'!DU208)=TRUE,'Primary endpoint outcomes'!DU208,(IF(ISNUMBER('Primary endpoint outcomes'!DX208)=TRUE,'Primary endpoint outcomes'!DX208,0)))</f>
        <v>0</v>
      </c>
      <c r="W208" s="326">
        <f>IF(ISNUMBER('Primary endpoint outcomes'!FA208)=TRUE,'Primary endpoint outcomes'!FA208,(IF(ISNUMBER('Primary endpoint outcomes'!FD208)=TRUE,'Primary endpoint outcomes'!FD208,0)))</f>
        <v>0</v>
      </c>
      <c r="X208" s="326">
        <f>IF(ISNUMBER('Primary endpoint outcomes'!FB208)=TRUE,'Primary endpoint outcomes'!FB208,(IF(ISNUMBER('Primary endpoint outcomes'!FE208)=TRUE,'Primary endpoint outcomes'!FE208,0)))</f>
        <v>0</v>
      </c>
      <c r="Y208" s="326">
        <f>IF(ISNUMBER('Primary endpoint outcomes'!FC208)=TRUE,'Primary endpoint outcomes'!FC208,(IF(ISNUMBER('Primary endpoint outcomes'!FF208)=TRUE,'Primary endpoint outcomes'!FF208,0)))</f>
        <v>0</v>
      </c>
      <c r="Z208" s="150"/>
      <c r="AA208" s="151">
        <f t="shared" si="113"/>
        <v>0</v>
      </c>
      <c r="AB208" s="153">
        <f t="shared" si="114"/>
        <v>-1</v>
      </c>
      <c r="AC208" s="153">
        <f t="shared" si="115"/>
        <v>0</v>
      </c>
      <c r="AD208" s="151">
        <f t="shared" si="116"/>
        <v>0</v>
      </c>
      <c r="AE208" s="153">
        <f t="shared" si="117"/>
        <v>-1</v>
      </c>
      <c r="AF208" s="153">
        <f t="shared" si="118"/>
        <v>0</v>
      </c>
      <c r="AG208" s="151">
        <f t="shared" si="119"/>
        <v>0</v>
      </c>
      <c r="AH208" s="153">
        <f t="shared" si="120"/>
        <v>-1</v>
      </c>
      <c r="AI208" s="153">
        <f t="shared" si="121"/>
        <v>0</v>
      </c>
      <c r="AJ208" s="151">
        <f t="shared" si="122"/>
        <v>0</v>
      </c>
      <c r="AK208" s="153">
        <f t="shared" si="123"/>
        <v>-1</v>
      </c>
      <c r="AL208" s="153">
        <f t="shared" si="124"/>
        <v>0</v>
      </c>
      <c r="AM208" s="151">
        <f t="shared" si="125"/>
        <v>0</v>
      </c>
      <c r="AN208" s="153">
        <f t="shared" si="126"/>
        <v>-1</v>
      </c>
      <c r="AO208" s="153">
        <f t="shared" si="127"/>
        <v>0</v>
      </c>
      <c r="AP208" s="153" t="b">
        <f t="shared" si="128"/>
        <v>0</v>
      </c>
      <c r="AQ208" s="153">
        <f t="shared" si="129"/>
        <v>0</v>
      </c>
      <c r="AR208" s="153" t="e">
        <f t="shared" si="130"/>
        <v>#DIV/0!</v>
      </c>
      <c r="AS208" s="153" t="e">
        <f t="shared" si="131"/>
        <v>#DIV/0!</v>
      </c>
      <c r="AT208" s="153">
        <f t="shared" si="132"/>
        <v>0</v>
      </c>
      <c r="AU208" s="16"/>
      <c r="AY208" s="65"/>
      <c r="AZ208" s="65"/>
    </row>
    <row r="209" spans="1:52" ht="15.75" x14ac:dyDescent="0.25">
      <c r="A209" s="152" t="str">
        <f>'Primary endpoint outcomes'!A209</f>
        <v>Gallagher-Thompson 2007</v>
      </c>
      <c r="B209" s="152" t="str">
        <f>CONCATENATE('Primary endpoint outcomes'!S209,'Primary endpoint outcomes'!T209)</f>
        <v>CES-D20</v>
      </c>
      <c r="C209" s="154">
        <f t="shared" si="105"/>
        <v>14.538444444444444</v>
      </c>
      <c r="D209" s="154">
        <f t="shared" si="106"/>
        <v>9.4640542716012543</v>
      </c>
      <c r="E209" s="154">
        <f t="shared" si="107"/>
        <v>45</v>
      </c>
      <c r="F209" s="21" t="str">
        <f t="shared" si="108"/>
        <v>NO</v>
      </c>
      <c r="G209" s="21" t="str">
        <f t="shared" si="109"/>
        <v>YES</v>
      </c>
      <c r="H209" s="155">
        <f t="shared" si="110"/>
        <v>1.1674007733789127E-2</v>
      </c>
      <c r="I209" s="155">
        <f t="shared" si="111"/>
        <v>0.98832599226621087</v>
      </c>
      <c r="J209" s="318">
        <f t="shared" si="112"/>
        <v>1</v>
      </c>
      <c r="K209" s="326">
        <f>IF(ISNUMBER('Primary endpoint outcomes'!U209)=TRUE,'Primary endpoint outcomes'!U209,(IF(ISNUMBER('Primary endpoint outcomes'!X209)=TRUE,'Primary endpoint outcomes'!X209,0)))</f>
        <v>16.68</v>
      </c>
      <c r="L209" s="326">
        <f>IF(ISNUMBER('Primary endpoint outcomes'!V209)=TRUE,'Primary endpoint outcomes'!V209,(IF(ISNUMBER('Primary endpoint outcomes'!Y209)=TRUE,'Primary endpoint outcomes'!Y209,0)))</f>
        <v>10.81</v>
      </c>
      <c r="M209" s="325">
        <f>IF(ISNUMBER('Primary endpoint outcomes'!W209)=TRUE,'Primary endpoint outcomes'!W209,(IF(ISNUMBER('Primary endpoint outcomes'!Z209)=TRUE,'Primary endpoint outcomes'!Z209,0)))</f>
        <v>22</v>
      </c>
      <c r="N209" s="326">
        <f>IF(ISNUMBER('Primary endpoint outcomes'!BC209)=TRUE,'Primary endpoint outcomes'!BC209,(IF(ISNUMBER('Primary endpoint outcomes'!BF209)=TRUE,'Primary endpoint outcomes'!BF209,0)))</f>
        <v>12.49</v>
      </c>
      <c r="O209" s="325">
        <f>IF(ISNUMBER('Primary endpoint outcomes'!BD209)=TRUE,'Primary endpoint outcomes'!BD209,(IF(ISNUMBER('Primary endpoint outcomes'!BG209)=TRUE,'Primary endpoint outcomes'!BG209,0)))</f>
        <v>7.97</v>
      </c>
      <c r="P209" s="325">
        <f>IF(ISNUMBER('Primary endpoint outcomes'!BE209)=TRUE,'Primary endpoint outcomes'!BE209,(IF(ISNUMBER('Primary endpoint outcomes'!BH209)=TRUE,'Primary endpoint outcomes'!BH209,0)))</f>
        <v>23</v>
      </c>
      <c r="Q209" s="326">
        <f>IF(ISNUMBER('Primary endpoint outcomes'!CK209)=TRUE,'Primary endpoint outcomes'!CK209,(IF(ISNUMBER('Primary endpoint outcomes'!CN209)=TRUE,'Primary endpoint outcomes'!CN209,0)))</f>
        <v>0</v>
      </c>
      <c r="R209" s="326">
        <f>IF(ISNUMBER('Primary endpoint outcomes'!CL209)=TRUE,'Primary endpoint outcomes'!CL209,(IF(ISNUMBER('Primary endpoint outcomes'!CO209)=TRUE,'Primary endpoint outcomes'!CO209,0)))</f>
        <v>0</v>
      </c>
      <c r="S209" s="325">
        <f>IF(ISNUMBER('Primary endpoint outcomes'!CM209)=TRUE,'Primary endpoint outcomes'!CM209,(IF(ISNUMBER('Primary endpoint outcomes'!CP209)=TRUE,'Primary endpoint outcomes'!CP209,0)))</f>
        <v>0</v>
      </c>
      <c r="T209" s="326">
        <f>IF(ISNUMBER('Primary endpoint outcomes'!DS209)=TRUE,'Primary endpoint outcomes'!DS209,(IF(ISNUMBER('Primary endpoint outcomes'!DV209)=TRUE,'Primary endpoint outcomes'!DV209,0)))</f>
        <v>0</v>
      </c>
      <c r="U209" s="326">
        <f>IF(ISNUMBER('Primary endpoint outcomes'!DT209)=TRUE,'Primary endpoint outcomes'!DT209,(IF(ISNUMBER('Primary endpoint outcomes'!DW209)=TRUE,'Primary endpoint outcomes'!DW209,0)))</f>
        <v>0</v>
      </c>
      <c r="V209" s="326">
        <f>IF(ISNUMBER('Primary endpoint outcomes'!DU209)=TRUE,'Primary endpoint outcomes'!DU209,(IF(ISNUMBER('Primary endpoint outcomes'!DX209)=TRUE,'Primary endpoint outcomes'!DX209,0)))</f>
        <v>0</v>
      </c>
      <c r="W209" s="326">
        <f>IF(ISNUMBER('Primary endpoint outcomes'!FA209)=TRUE,'Primary endpoint outcomes'!FA209,(IF(ISNUMBER('Primary endpoint outcomes'!FD209)=TRUE,'Primary endpoint outcomes'!FD209,0)))</f>
        <v>0</v>
      </c>
      <c r="X209" s="326">
        <f>IF(ISNUMBER('Primary endpoint outcomes'!FB209)=TRUE,'Primary endpoint outcomes'!FB209,(IF(ISNUMBER('Primary endpoint outcomes'!FE209)=TRUE,'Primary endpoint outcomes'!FE209,0)))</f>
        <v>0</v>
      </c>
      <c r="Y209" s="326">
        <f>IF(ISNUMBER('Primary endpoint outcomes'!FC209)=TRUE,'Primary endpoint outcomes'!FC209,(IF(ISNUMBER('Primary endpoint outcomes'!FF209)=TRUE,'Primary endpoint outcomes'!FF209,0)))</f>
        <v>0</v>
      </c>
      <c r="Z209" s="150"/>
      <c r="AA209" s="151">
        <f t="shared" si="113"/>
        <v>22</v>
      </c>
      <c r="AB209" s="153">
        <f t="shared" si="114"/>
        <v>21</v>
      </c>
      <c r="AC209" s="153">
        <f t="shared" si="115"/>
        <v>2453.9781000000003</v>
      </c>
      <c r="AD209" s="151">
        <f t="shared" si="116"/>
        <v>23</v>
      </c>
      <c r="AE209" s="153">
        <f t="shared" si="117"/>
        <v>22</v>
      </c>
      <c r="AF209" s="153">
        <f t="shared" si="118"/>
        <v>1397.4597999999999</v>
      </c>
      <c r="AG209" s="151">
        <f t="shared" si="119"/>
        <v>0</v>
      </c>
      <c r="AH209" s="153">
        <f t="shared" si="120"/>
        <v>-1</v>
      </c>
      <c r="AI209" s="153">
        <f t="shared" si="121"/>
        <v>0</v>
      </c>
      <c r="AJ209" s="151">
        <f t="shared" si="122"/>
        <v>0</v>
      </c>
      <c r="AK209" s="153">
        <f t="shared" si="123"/>
        <v>-1</v>
      </c>
      <c r="AL209" s="153">
        <f t="shared" si="124"/>
        <v>0</v>
      </c>
      <c r="AM209" s="151">
        <f t="shared" si="125"/>
        <v>0</v>
      </c>
      <c r="AN209" s="153">
        <f t="shared" si="126"/>
        <v>-1</v>
      </c>
      <c r="AO209" s="153">
        <f t="shared" si="127"/>
        <v>0</v>
      </c>
      <c r="AP209" s="153">
        <f t="shared" si="128"/>
        <v>43</v>
      </c>
      <c r="AQ209" s="153">
        <f t="shared" si="129"/>
        <v>3851.4378999999999</v>
      </c>
      <c r="AR209" s="153">
        <f t="shared" si="130"/>
        <v>14.538444444444444</v>
      </c>
      <c r="AS209" s="153">
        <f t="shared" si="131"/>
        <v>9.4640542716012543</v>
      </c>
      <c r="AT209" s="153">
        <f t="shared" si="132"/>
        <v>45</v>
      </c>
      <c r="AU209" s="16"/>
      <c r="AY209" s="65"/>
      <c r="AZ209" s="65"/>
    </row>
    <row r="210" spans="1:52" ht="15.75" x14ac:dyDescent="0.25">
      <c r="A210" s="152" t="str">
        <f>'Primary endpoint outcomes'!A210</f>
        <v>Gasto 2003</v>
      </c>
      <c r="B210" s="152" t="str">
        <f>CONCATENATE('Primary endpoint outcomes'!S210,'Primary endpoint outcomes'!T210)</f>
        <v>HAMD17</v>
      </c>
      <c r="C210" s="154">
        <f t="shared" si="105"/>
        <v>26.515000000000001</v>
      </c>
      <c r="D210" s="154">
        <f t="shared" si="106"/>
        <v>4.0369357190819875</v>
      </c>
      <c r="E210" s="154">
        <f t="shared" si="107"/>
        <v>68</v>
      </c>
      <c r="F210" s="21" t="str">
        <f t="shared" si="108"/>
        <v>YES</v>
      </c>
      <c r="G210" s="21" t="str">
        <f t="shared" si="109"/>
        <v>NO</v>
      </c>
      <c r="H210" s="155">
        <f t="shared" si="110"/>
        <v>0.99540224172416425</v>
      </c>
      <c r="I210" s="155">
        <f t="shared" si="111"/>
        <v>4.5977582758357505E-3</v>
      </c>
      <c r="J210" s="318">
        <f t="shared" si="112"/>
        <v>1</v>
      </c>
      <c r="K210" s="326">
        <f>IF(ISNUMBER('Primary endpoint outcomes'!U210)=TRUE,'Primary endpoint outcomes'!U210,(IF(ISNUMBER('Primary endpoint outcomes'!X210)=TRUE,'Primary endpoint outcomes'!X210,0)))</f>
        <v>27.18</v>
      </c>
      <c r="L210" s="326">
        <f>IF(ISNUMBER('Primary endpoint outcomes'!V210)=TRUE,'Primary endpoint outcomes'!V210,(IF(ISNUMBER('Primary endpoint outcomes'!Y210)=TRUE,'Primary endpoint outcomes'!Y210,0)))</f>
        <v>4.16</v>
      </c>
      <c r="M210" s="325">
        <f>IF(ISNUMBER('Primary endpoint outcomes'!W210)=TRUE,'Primary endpoint outcomes'!W210,(IF(ISNUMBER('Primary endpoint outcomes'!Z210)=TRUE,'Primary endpoint outcomes'!Z210,0)))</f>
        <v>34</v>
      </c>
      <c r="N210" s="326">
        <f>IF(ISNUMBER('Primary endpoint outcomes'!BC210)=TRUE,'Primary endpoint outcomes'!BC210,(IF(ISNUMBER('Primary endpoint outcomes'!BF210)=TRUE,'Primary endpoint outcomes'!BF210,0)))</f>
        <v>25.85</v>
      </c>
      <c r="O210" s="325">
        <f>IF(ISNUMBER('Primary endpoint outcomes'!BD210)=TRUE,'Primary endpoint outcomes'!BD210,(IF(ISNUMBER('Primary endpoint outcomes'!BG210)=TRUE,'Primary endpoint outcomes'!BG210,0)))</f>
        <v>3.91</v>
      </c>
      <c r="P210" s="325">
        <f>IF(ISNUMBER('Primary endpoint outcomes'!BE210)=TRUE,'Primary endpoint outcomes'!BE210,(IF(ISNUMBER('Primary endpoint outcomes'!BH210)=TRUE,'Primary endpoint outcomes'!BH210,0)))</f>
        <v>34</v>
      </c>
      <c r="Q210" s="326">
        <f>IF(ISNUMBER('Primary endpoint outcomes'!CK210)=TRUE,'Primary endpoint outcomes'!CK210,(IF(ISNUMBER('Primary endpoint outcomes'!CN210)=TRUE,'Primary endpoint outcomes'!CN210,0)))</f>
        <v>0</v>
      </c>
      <c r="R210" s="326">
        <f>IF(ISNUMBER('Primary endpoint outcomes'!CL210)=TRUE,'Primary endpoint outcomes'!CL210,(IF(ISNUMBER('Primary endpoint outcomes'!CO210)=TRUE,'Primary endpoint outcomes'!CO210,0)))</f>
        <v>0</v>
      </c>
      <c r="S210" s="325">
        <f>IF(ISNUMBER('Primary endpoint outcomes'!CM210)=TRUE,'Primary endpoint outcomes'!CM210,(IF(ISNUMBER('Primary endpoint outcomes'!CP210)=TRUE,'Primary endpoint outcomes'!CP210,0)))</f>
        <v>0</v>
      </c>
      <c r="T210" s="326">
        <f>IF(ISNUMBER('Primary endpoint outcomes'!DS210)=TRUE,'Primary endpoint outcomes'!DS210,(IF(ISNUMBER('Primary endpoint outcomes'!DV210)=TRUE,'Primary endpoint outcomes'!DV210,0)))</f>
        <v>0</v>
      </c>
      <c r="U210" s="326">
        <f>IF(ISNUMBER('Primary endpoint outcomes'!DT210)=TRUE,'Primary endpoint outcomes'!DT210,(IF(ISNUMBER('Primary endpoint outcomes'!DW210)=TRUE,'Primary endpoint outcomes'!DW210,0)))</f>
        <v>0</v>
      </c>
      <c r="V210" s="326">
        <f>IF(ISNUMBER('Primary endpoint outcomes'!DU210)=TRUE,'Primary endpoint outcomes'!DU210,(IF(ISNUMBER('Primary endpoint outcomes'!DX210)=TRUE,'Primary endpoint outcomes'!DX210,0)))</f>
        <v>0</v>
      </c>
      <c r="W210" s="326">
        <f>IF(ISNUMBER('Primary endpoint outcomes'!FA210)=TRUE,'Primary endpoint outcomes'!FA210,(IF(ISNUMBER('Primary endpoint outcomes'!FD210)=TRUE,'Primary endpoint outcomes'!FD210,0)))</f>
        <v>0</v>
      </c>
      <c r="X210" s="326">
        <f>IF(ISNUMBER('Primary endpoint outcomes'!FB210)=TRUE,'Primary endpoint outcomes'!FB210,(IF(ISNUMBER('Primary endpoint outcomes'!FE210)=TRUE,'Primary endpoint outcomes'!FE210,0)))</f>
        <v>0</v>
      </c>
      <c r="Y210" s="326">
        <f>IF(ISNUMBER('Primary endpoint outcomes'!FC210)=TRUE,'Primary endpoint outcomes'!FC210,(IF(ISNUMBER('Primary endpoint outcomes'!FF210)=TRUE,'Primary endpoint outcomes'!FF210,0)))</f>
        <v>0</v>
      </c>
      <c r="Z210" s="150"/>
      <c r="AA210" s="151">
        <f t="shared" si="113"/>
        <v>34</v>
      </c>
      <c r="AB210" s="153">
        <f t="shared" si="114"/>
        <v>33</v>
      </c>
      <c r="AC210" s="153">
        <f t="shared" si="115"/>
        <v>571.08480000000009</v>
      </c>
      <c r="AD210" s="151">
        <f t="shared" si="116"/>
        <v>34</v>
      </c>
      <c r="AE210" s="153">
        <f t="shared" si="117"/>
        <v>33</v>
      </c>
      <c r="AF210" s="153">
        <f t="shared" si="118"/>
        <v>504.50730000000004</v>
      </c>
      <c r="AG210" s="151">
        <f t="shared" si="119"/>
        <v>0</v>
      </c>
      <c r="AH210" s="153">
        <f t="shared" si="120"/>
        <v>-1</v>
      </c>
      <c r="AI210" s="153">
        <f t="shared" si="121"/>
        <v>0</v>
      </c>
      <c r="AJ210" s="151">
        <f t="shared" si="122"/>
        <v>0</v>
      </c>
      <c r="AK210" s="153">
        <f t="shared" si="123"/>
        <v>-1</v>
      </c>
      <c r="AL210" s="153">
        <f t="shared" si="124"/>
        <v>0</v>
      </c>
      <c r="AM210" s="151">
        <f t="shared" si="125"/>
        <v>0</v>
      </c>
      <c r="AN210" s="153">
        <f t="shared" si="126"/>
        <v>-1</v>
      </c>
      <c r="AO210" s="153">
        <f t="shared" si="127"/>
        <v>0</v>
      </c>
      <c r="AP210" s="153">
        <f t="shared" si="128"/>
        <v>66</v>
      </c>
      <c r="AQ210" s="153">
        <f t="shared" si="129"/>
        <v>1075.5921000000001</v>
      </c>
      <c r="AR210" s="153">
        <f t="shared" si="130"/>
        <v>26.515000000000001</v>
      </c>
      <c r="AS210" s="153">
        <f t="shared" si="131"/>
        <v>4.0369357190819875</v>
      </c>
      <c r="AT210" s="153">
        <f t="shared" si="132"/>
        <v>68</v>
      </c>
      <c r="AU210" s="16"/>
      <c r="AY210" s="65"/>
      <c r="AZ210" s="65"/>
    </row>
    <row r="211" spans="1:52" ht="15.75" x14ac:dyDescent="0.25">
      <c r="A211" s="152" t="str">
        <f>'Primary endpoint outcomes'!A211</f>
        <v>Gater 2010</v>
      </c>
      <c r="B211" s="152" t="str">
        <f>CONCATENATE('Primary endpoint outcomes'!S211,'Primary endpoint outcomes'!T211)</f>
        <v>HAMD17</v>
      </c>
      <c r="C211" s="154">
        <f t="shared" si="105"/>
        <v>19.129268292682926</v>
      </c>
      <c r="D211" s="154">
        <f t="shared" si="106"/>
        <v>5.9074599730623092</v>
      </c>
      <c r="E211" s="154">
        <f t="shared" si="107"/>
        <v>123</v>
      </c>
      <c r="F211" s="21" t="str">
        <f t="shared" si="108"/>
        <v>YES</v>
      </c>
      <c r="G211" s="21" t="str">
        <f t="shared" si="109"/>
        <v>NO</v>
      </c>
      <c r="H211" s="155">
        <f t="shared" si="110"/>
        <v>0.70184511726888288</v>
      </c>
      <c r="I211" s="155">
        <f t="shared" si="111"/>
        <v>0.29815488273111712</v>
      </c>
      <c r="J211" s="318">
        <f t="shared" si="112"/>
        <v>1</v>
      </c>
      <c r="K211" s="326">
        <f>IF(ISNUMBER('Primary endpoint outcomes'!U211)=TRUE,'Primary endpoint outcomes'!U211,(IF(ISNUMBER('Primary endpoint outcomes'!X211)=TRUE,'Primary endpoint outcomes'!X211,0)))</f>
        <v>19.3</v>
      </c>
      <c r="L211" s="326">
        <f>IF(ISNUMBER('Primary endpoint outcomes'!V211)=TRUE,'Primary endpoint outcomes'!V211,(IF(ISNUMBER('Primary endpoint outcomes'!Y211)=TRUE,'Primary endpoint outcomes'!Y211,0)))</f>
        <v>5</v>
      </c>
      <c r="M211" s="325">
        <f>IF(ISNUMBER('Primary endpoint outcomes'!W211)=TRUE,'Primary endpoint outcomes'!W211,(IF(ISNUMBER('Primary endpoint outcomes'!Z211)=TRUE,'Primary endpoint outcomes'!Z211,0)))</f>
        <v>39</v>
      </c>
      <c r="N211" s="326">
        <f>IF(ISNUMBER('Primary endpoint outcomes'!BC211)=TRUE,'Primary endpoint outcomes'!BC211,(IF(ISNUMBER('Primary endpoint outcomes'!BF211)=TRUE,'Primary endpoint outcomes'!BF211,0)))</f>
        <v>17.899999999999999</v>
      </c>
      <c r="O211" s="325">
        <f>IF(ISNUMBER('Primary endpoint outcomes'!BD211)=TRUE,'Primary endpoint outcomes'!BD211,(IF(ISNUMBER('Primary endpoint outcomes'!BG211)=TRUE,'Primary endpoint outcomes'!BG211,0)))</f>
        <v>6.9</v>
      </c>
      <c r="P211" s="325">
        <f>IF(ISNUMBER('Primary endpoint outcomes'!BE211)=TRUE,'Primary endpoint outcomes'!BE211,(IF(ISNUMBER('Primary endpoint outcomes'!BH211)=TRUE,'Primary endpoint outcomes'!BH211,0)))</f>
        <v>42</v>
      </c>
      <c r="Q211" s="326">
        <f>IF(ISNUMBER('Primary endpoint outcomes'!CK211)=TRUE,'Primary endpoint outcomes'!CK211,(IF(ISNUMBER('Primary endpoint outcomes'!CN211)=TRUE,'Primary endpoint outcomes'!CN211,0)))</f>
        <v>20.2</v>
      </c>
      <c r="R211" s="326">
        <f>IF(ISNUMBER('Primary endpoint outcomes'!CL211)=TRUE,'Primary endpoint outcomes'!CL211,(IF(ISNUMBER('Primary endpoint outcomes'!CO211)=TRUE,'Primary endpoint outcomes'!CO211,0)))</f>
        <v>5.6</v>
      </c>
      <c r="S211" s="325">
        <f>IF(ISNUMBER('Primary endpoint outcomes'!CM211)=TRUE,'Primary endpoint outcomes'!CM211,(IF(ISNUMBER('Primary endpoint outcomes'!CP211)=TRUE,'Primary endpoint outcomes'!CP211,0)))</f>
        <v>42</v>
      </c>
      <c r="T211" s="326">
        <f>IF(ISNUMBER('Primary endpoint outcomes'!DS211)=TRUE,'Primary endpoint outcomes'!DS211,(IF(ISNUMBER('Primary endpoint outcomes'!DV211)=TRUE,'Primary endpoint outcomes'!DV211,0)))</f>
        <v>0</v>
      </c>
      <c r="U211" s="326">
        <f>IF(ISNUMBER('Primary endpoint outcomes'!DT211)=TRUE,'Primary endpoint outcomes'!DT211,(IF(ISNUMBER('Primary endpoint outcomes'!DW211)=TRUE,'Primary endpoint outcomes'!DW211,0)))</f>
        <v>0</v>
      </c>
      <c r="V211" s="326">
        <f>IF(ISNUMBER('Primary endpoint outcomes'!DU211)=TRUE,'Primary endpoint outcomes'!DU211,(IF(ISNUMBER('Primary endpoint outcomes'!DX211)=TRUE,'Primary endpoint outcomes'!DX211,0)))</f>
        <v>0</v>
      </c>
      <c r="W211" s="326">
        <f>IF(ISNUMBER('Primary endpoint outcomes'!FA211)=TRUE,'Primary endpoint outcomes'!FA211,(IF(ISNUMBER('Primary endpoint outcomes'!FD211)=TRUE,'Primary endpoint outcomes'!FD211,0)))</f>
        <v>0</v>
      </c>
      <c r="X211" s="326">
        <f>IF(ISNUMBER('Primary endpoint outcomes'!FB211)=TRUE,'Primary endpoint outcomes'!FB211,(IF(ISNUMBER('Primary endpoint outcomes'!FE211)=TRUE,'Primary endpoint outcomes'!FE211,0)))</f>
        <v>0</v>
      </c>
      <c r="Y211" s="326">
        <f>IF(ISNUMBER('Primary endpoint outcomes'!FC211)=TRUE,'Primary endpoint outcomes'!FC211,(IF(ISNUMBER('Primary endpoint outcomes'!FF211)=TRUE,'Primary endpoint outcomes'!FF211,0)))</f>
        <v>0</v>
      </c>
      <c r="Z211" s="150"/>
      <c r="AA211" s="151">
        <f t="shared" si="113"/>
        <v>39</v>
      </c>
      <c r="AB211" s="153">
        <f t="shared" si="114"/>
        <v>38</v>
      </c>
      <c r="AC211" s="153">
        <f t="shared" si="115"/>
        <v>950</v>
      </c>
      <c r="AD211" s="151">
        <f t="shared" si="116"/>
        <v>42</v>
      </c>
      <c r="AE211" s="153">
        <f t="shared" si="117"/>
        <v>41</v>
      </c>
      <c r="AF211" s="153">
        <f t="shared" si="118"/>
        <v>1952.0100000000002</v>
      </c>
      <c r="AG211" s="151">
        <f t="shared" si="119"/>
        <v>42</v>
      </c>
      <c r="AH211" s="153">
        <f t="shared" si="120"/>
        <v>41</v>
      </c>
      <c r="AI211" s="153">
        <f t="shared" si="121"/>
        <v>1285.7599999999998</v>
      </c>
      <c r="AJ211" s="151">
        <f t="shared" si="122"/>
        <v>0</v>
      </c>
      <c r="AK211" s="153">
        <f t="shared" si="123"/>
        <v>-1</v>
      </c>
      <c r="AL211" s="153">
        <f t="shared" si="124"/>
        <v>0</v>
      </c>
      <c r="AM211" s="151">
        <f t="shared" si="125"/>
        <v>0</v>
      </c>
      <c r="AN211" s="153">
        <f t="shared" si="126"/>
        <v>-1</v>
      </c>
      <c r="AO211" s="153">
        <f t="shared" si="127"/>
        <v>0</v>
      </c>
      <c r="AP211" s="153">
        <f t="shared" si="128"/>
        <v>120</v>
      </c>
      <c r="AQ211" s="153">
        <f t="shared" si="129"/>
        <v>4187.7700000000004</v>
      </c>
      <c r="AR211" s="153">
        <f t="shared" si="130"/>
        <v>19.129268292682926</v>
      </c>
      <c r="AS211" s="153">
        <f t="shared" si="131"/>
        <v>5.9074599730623092</v>
      </c>
      <c r="AT211" s="153">
        <f t="shared" si="132"/>
        <v>123</v>
      </c>
      <c r="AU211" s="16"/>
      <c r="AY211" s="65"/>
      <c r="AZ211" s="65"/>
    </row>
    <row r="212" spans="1:52" ht="15.75" x14ac:dyDescent="0.25">
      <c r="A212" s="152" t="str">
        <f>'Primary endpoint outcomes'!A212</f>
        <v>Gawrysiak 2009</v>
      </c>
      <c r="B212" s="152" t="str">
        <f>CONCATENATE('Primary endpoint outcomes'!S212,'Primary endpoint outcomes'!T212)</f>
        <v>BDI-II21</v>
      </c>
      <c r="C212" s="154">
        <f t="shared" si="105"/>
        <v>20.36</v>
      </c>
      <c r="D212" s="154">
        <f t="shared" si="106"/>
        <v>5.6619973759897029</v>
      </c>
      <c r="E212" s="154">
        <f t="shared" si="107"/>
        <v>30</v>
      </c>
      <c r="F212" s="21" t="str">
        <f t="shared" si="108"/>
        <v>NO</v>
      </c>
      <c r="G212" s="21" t="str">
        <f t="shared" si="109"/>
        <v>YES</v>
      </c>
      <c r="H212" s="155">
        <f t="shared" si="110"/>
        <v>4.4323405511109915E-2</v>
      </c>
      <c r="I212" s="155">
        <f t="shared" si="111"/>
        <v>0.95567659448889009</v>
      </c>
      <c r="J212" s="318">
        <f t="shared" si="112"/>
        <v>1</v>
      </c>
      <c r="K212" s="326">
        <f>IF(ISNUMBER('Primary endpoint outcomes'!U212)=TRUE,'Primary endpoint outcomes'!U212,(IF(ISNUMBER('Primary endpoint outcomes'!X212)=TRUE,'Primary endpoint outcomes'!X212,0)))</f>
        <v>21</v>
      </c>
      <c r="L212" s="326">
        <f>IF(ISNUMBER('Primary endpoint outcomes'!V212)=TRUE,'Primary endpoint outcomes'!V212,(IF(ISNUMBER('Primary endpoint outcomes'!Y212)=TRUE,'Primary endpoint outcomes'!Y212,0)))</f>
        <v>6.6</v>
      </c>
      <c r="M212" s="325">
        <f>IF(ISNUMBER('Primary endpoint outcomes'!W212)=TRUE,'Primary endpoint outcomes'!W212,(IF(ISNUMBER('Primary endpoint outcomes'!Z212)=TRUE,'Primary endpoint outcomes'!Z212,0)))</f>
        <v>14</v>
      </c>
      <c r="N212" s="326">
        <f>IF(ISNUMBER('Primary endpoint outcomes'!BC212)=TRUE,'Primary endpoint outcomes'!BC212,(IF(ISNUMBER('Primary endpoint outcomes'!BF212)=TRUE,'Primary endpoint outcomes'!BF212,0)))</f>
        <v>19.8</v>
      </c>
      <c r="O212" s="325">
        <f>IF(ISNUMBER('Primary endpoint outcomes'!BD212)=TRUE,'Primary endpoint outcomes'!BD212,(IF(ISNUMBER('Primary endpoint outcomes'!BG212)=TRUE,'Primary endpoint outcomes'!BG212,0)))</f>
        <v>4.7</v>
      </c>
      <c r="P212" s="325">
        <f>IF(ISNUMBER('Primary endpoint outcomes'!BE212)=TRUE,'Primary endpoint outcomes'!BE212,(IF(ISNUMBER('Primary endpoint outcomes'!BH212)=TRUE,'Primary endpoint outcomes'!BH212,0)))</f>
        <v>16</v>
      </c>
      <c r="Q212" s="326">
        <f>IF(ISNUMBER('Primary endpoint outcomes'!CK212)=TRUE,'Primary endpoint outcomes'!CK212,(IF(ISNUMBER('Primary endpoint outcomes'!CN212)=TRUE,'Primary endpoint outcomes'!CN212,0)))</f>
        <v>0</v>
      </c>
      <c r="R212" s="326">
        <f>IF(ISNUMBER('Primary endpoint outcomes'!CL212)=TRUE,'Primary endpoint outcomes'!CL212,(IF(ISNUMBER('Primary endpoint outcomes'!CO212)=TRUE,'Primary endpoint outcomes'!CO212,0)))</f>
        <v>0</v>
      </c>
      <c r="S212" s="325">
        <f>IF(ISNUMBER('Primary endpoint outcomes'!CM212)=TRUE,'Primary endpoint outcomes'!CM212,(IF(ISNUMBER('Primary endpoint outcomes'!CP212)=TRUE,'Primary endpoint outcomes'!CP212,0)))</f>
        <v>0</v>
      </c>
      <c r="T212" s="326">
        <f>IF(ISNUMBER('Primary endpoint outcomes'!DS212)=TRUE,'Primary endpoint outcomes'!DS212,(IF(ISNUMBER('Primary endpoint outcomes'!DV212)=TRUE,'Primary endpoint outcomes'!DV212,0)))</f>
        <v>0</v>
      </c>
      <c r="U212" s="326">
        <f>IF(ISNUMBER('Primary endpoint outcomes'!DT212)=TRUE,'Primary endpoint outcomes'!DT212,(IF(ISNUMBER('Primary endpoint outcomes'!DW212)=TRUE,'Primary endpoint outcomes'!DW212,0)))</f>
        <v>0</v>
      </c>
      <c r="V212" s="326">
        <f>IF(ISNUMBER('Primary endpoint outcomes'!DU212)=TRUE,'Primary endpoint outcomes'!DU212,(IF(ISNUMBER('Primary endpoint outcomes'!DX212)=TRUE,'Primary endpoint outcomes'!DX212,0)))</f>
        <v>0</v>
      </c>
      <c r="W212" s="326">
        <f>IF(ISNUMBER('Primary endpoint outcomes'!FA212)=TRUE,'Primary endpoint outcomes'!FA212,(IF(ISNUMBER('Primary endpoint outcomes'!FD212)=TRUE,'Primary endpoint outcomes'!FD212,0)))</f>
        <v>0</v>
      </c>
      <c r="X212" s="326">
        <f>IF(ISNUMBER('Primary endpoint outcomes'!FB212)=TRUE,'Primary endpoint outcomes'!FB212,(IF(ISNUMBER('Primary endpoint outcomes'!FE212)=TRUE,'Primary endpoint outcomes'!FE212,0)))</f>
        <v>0</v>
      </c>
      <c r="Y212" s="326">
        <f>IF(ISNUMBER('Primary endpoint outcomes'!FC212)=TRUE,'Primary endpoint outcomes'!FC212,(IF(ISNUMBER('Primary endpoint outcomes'!FF212)=TRUE,'Primary endpoint outcomes'!FF212,0)))</f>
        <v>0</v>
      </c>
      <c r="Z212" s="150"/>
      <c r="AA212" s="151">
        <f t="shared" si="113"/>
        <v>14</v>
      </c>
      <c r="AB212" s="153">
        <f t="shared" si="114"/>
        <v>13</v>
      </c>
      <c r="AC212" s="153">
        <f t="shared" si="115"/>
        <v>566.28</v>
      </c>
      <c r="AD212" s="151">
        <f t="shared" si="116"/>
        <v>16</v>
      </c>
      <c r="AE212" s="153">
        <f t="shared" si="117"/>
        <v>15</v>
      </c>
      <c r="AF212" s="153">
        <f t="shared" si="118"/>
        <v>331.35</v>
      </c>
      <c r="AG212" s="151">
        <f t="shared" si="119"/>
        <v>0</v>
      </c>
      <c r="AH212" s="153">
        <f t="shared" si="120"/>
        <v>-1</v>
      </c>
      <c r="AI212" s="153">
        <f t="shared" si="121"/>
        <v>0</v>
      </c>
      <c r="AJ212" s="151">
        <f t="shared" si="122"/>
        <v>0</v>
      </c>
      <c r="AK212" s="153">
        <f t="shared" si="123"/>
        <v>-1</v>
      </c>
      <c r="AL212" s="153">
        <f t="shared" si="124"/>
        <v>0</v>
      </c>
      <c r="AM212" s="151">
        <f t="shared" si="125"/>
        <v>0</v>
      </c>
      <c r="AN212" s="153">
        <f t="shared" si="126"/>
        <v>-1</v>
      </c>
      <c r="AO212" s="153">
        <f t="shared" si="127"/>
        <v>0</v>
      </c>
      <c r="AP212" s="153">
        <f t="shared" si="128"/>
        <v>28</v>
      </c>
      <c r="AQ212" s="153">
        <f t="shared" si="129"/>
        <v>897.63</v>
      </c>
      <c r="AR212" s="153">
        <f t="shared" si="130"/>
        <v>20.36</v>
      </c>
      <c r="AS212" s="153">
        <f t="shared" si="131"/>
        <v>5.6619973759897029</v>
      </c>
      <c r="AT212" s="153">
        <f t="shared" si="132"/>
        <v>30</v>
      </c>
      <c r="AU212" s="16"/>
      <c r="AY212" s="65"/>
      <c r="AZ212" s="65"/>
    </row>
    <row r="213" spans="1:52" ht="15.75" x14ac:dyDescent="0.25">
      <c r="A213" s="152" t="str">
        <f>'Primary endpoint outcomes'!A213</f>
        <v>Geisner 2006</v>
      </c>
      <c r="B213" s="152" t="str">
        <f>CONCATENATE('Primary endpoint outcomes'!S213,'Primary endpoint outcomes'!T213)</f>
        <v>BDI-II21</v>
      </c>
      <c r="C213" s="154">
        <f t="shared" si="105"/>
        <v>18.546497175141244</v>
      </c>
      <c r="D213" s="154">
        <f t="shared" si="106"/>
        <v>7.2629611827998319</v>
      </c>
      <c r="E213" s="154">
        <f t="shared" si="107"/>
        <v>177</v>
      </c>
      <c r="F213" s="21" t="str">
        <f t="shared" si="108"/>
        <v>NO</v>
      </c>
      <c r="G213" s="21" t="str">
        <f t="shared" si="109"/>
        <v>YES</v>
      </c>
      <c r="H213" s="155">
        <f t="shared" si="110"/>
        <v>5.7400724129217151E-2</v>
      </c>
      <c r="I213" s="155">
        <f t="shared" si="111"/>
        <v>0.94259927587078285</v>
      </c>
      <c r="J213" s="318">
        <f t="shared" si="112"/>
        <v>1</v>
      </c>
      <c r="K213" s="326">
        <f>IF(ISNUMBER('Primary endpoint outcomes'!U213)=TRUE,'Primary endpoint outcomes'!U213,(IF(ISNUMBER('Primary endpoint outcomes'!X213)=TRUE,'Primary endpoint outcomes'!X213,0)))</f>
        <v>18.809999999999999</v>
      </c>
      <c r="L213" s="326">
        <f>IF(ISNUMBER('Primary endpoint outcomes'!V213)=TRUE,'Primary endpoint outcomes'!V213,(IF(ISNUMBER('Primary endpoint outcomes'!Y213)=TRUE,'Primary endpoint outcomes'!Y213,0)))</f>
        <v>7.43</v>
      </c>
      <c r="M213" s="325">
        <f>IF(ISNUMBER('Primary endpoint outcomes'!W213)=TRUE,'Primary endpoint outcomes'!W213,(IF(ISNUMBER('Primary endpoint outcomes'!Z213)=TRUE,'Primary endpoint outcomes'!Z213,0)))</f>
        <v>89</v>
      </c>
      <c r="N213" s="326">
        <f>IF(ISNUMBER('Primary endpoint outcomes'!BC213)=TRUE,'Primary endpoint outcomes'!BC213,(IF(ISNUMBER('Primary endpoint outcomes'!BF213)=TRUE,'Primary endpoint outcomes'!BF213,0)))</f>
        <v>18.28</v>
      </c>
      <c r="O213" s="325">
        <f>IF(ISNUMBER('Primary endpoint outcomes'!BD213)=TRUE,'Primary endpoint outcomes'!BD213,(IF(ISNUMBER('Primary endpoint outcomes'!BG213)=TRUE,'Primary endpoint outcomes'!BG213,0)))</f>
        <v>7.09</v>
      </c>
      <c r="P213" s="325">
        <f>IF(ISNUMBER('Primary endpoint outcomes'!BE213)=TRUE,'Primary endpoint outcomes'!BE213,(IF(ISNUMBER('Primary endpoint outcomes'!BH213)=TRUE,'Primary endpoint outcomes'!BH213,0)))</f>
        <v>88</v>
      </c>
      <c r="Q213" s="326">
        <f>IF(ISNUMBER('Primary endpoint outcomes'!CK213)=TRUE,'Primary endpoint outcomes'!CK213,(IF(ISNUMBER('Primary endpoint outcomes'!CN213)=TRUE,'Primary endpoint outcomes'!CN213,0)))</f>
        <v>0</v>
      </c>
      <c r="R213" s="326">
        <f>IF(ISNUMBER('Primary endpoint outcomes'!CL213)=TRUE,'Primary endpoint outcomes'!CL213,(IF(ISNUMBER('Primary endpoint outcomes'!CO213)=TRUE,'Primary endpoint outcomes'!CO213,0)))</f>
        <v>0</v>
      </c>
      <c r="S213" s="325">
        <f>IF(ISNUMBER('Primary endpoint outcomes'!CM213)=TRUE,'Primary endpoint outcomes'!CM213,(IF(ISNUMBER('Primary endpoint outcomes'!CP213)=TRUE,'Primary endpoint outcomes'!CP213,0)))</f>
        <v>0</v>
      </c>
      <c r="T213" s="326">
        <f>IF(ISNUMBER('Primary endpoint outcomes'!DS213)=TRUE,'Primary endpoint outcomes'!DS213,(IF(ISNUMBER('Primary endpoint outcomes'!DV213)=TRUE,'Primary endpoint outcomes'!DV213,0)))</f>
        <v>0</v>
      </c>
      <c r="U213" s="326">
        <f>IF(ISNUMBER('Primary endpoint outcomes'!DT213)=TRUE,'Primary endpoint outcomes'!DT213,(IF(ISNUMBER('Primary endpoint outcomes'!DW213)=TRUE,'Primary endpoint outcomes'!DW213,0)))</f>
        <v>0</v>
      </c>
      <c r="V213" s="326">
        <f>IF(ISNUMBER('Primary endpoint outcomes'!DU213)=TRUE,'Primary endpoint outcomes'!DU213,(IF(ISNUMBER('Primary endpoint outcomes'!DX213)=TRUE,'Primary endpoint outcomes'!DX213,0)))</f>
        <v>0</v>
      </c>
      <c r="W213" s="326">
        <f>IF(ISNUMBER('Primary endpoint outcomes'!FA213)=TRUE,'Primary endpoint outcomes'!FA213,(IF(ISNUMBER('Primary endpoint outcomes'!FD213)=TRUE,'Primary endpoint outcomes'!FD213,0)))</f>
        <v>0</v>
      </c>
      <c r="X213" s="326">
        <f>IF(ISNUMBER('Primary endpoint outcomes'!FB213)=TRUE,'Primary endpoint outcomes'!FB213,(IF(ISNUMBER('Primary endpoint outcomes'!FE213)=TRUE,'Primary endpoint outcomes'!FE213,0)))</f>
        <v>0</v>
      </c>
      <c r="Y213" s="326">
        <f>IF(ISNUMBER('Primary endpoint outcomes'!FC213)=TRUE,'Primary endpoint outcomes'!FC213,(IF(ISNUMBER('Primary endpoint outcomes'!FF213)=TRUE,'Primary endpoint outcomes'!FF213,0)))</f>
        <v>0</v>
      </c>
      <c r="Z213" s="150"/>
      <c r="AA213" s="151">
        <f t="shared" si="113"/>
        <v>89</v>
      </c>
      <c r="AB213" s="153">
        <f t="shared" si="114"/>
        <v>88</v>
      </c>
      <c r="AC213" s="153">
        <f t="shared" si="115"/>
        <v>4858.0311999999994</v>
      </c>
      <c r="AD213" s="151">
        <f t="shared" si="116"/>
        <v>88</v>
      </c>
      <c r="AE213" s="153">
        <f t="shared" si="117"/>
        <v>87</v>
      </c>
      <c r="AF213" s="153">
        <f t="shared" si="118"/>
        <v>4373.3247000000001</v>
      </c>
      <c r="AG213" s="151">
        <f t="shared" si="119"/>
        <v>0</v>
      </c>
      <c r="AH213" s="153">
        <f t="shared" si="120"/>
        <v>-1</v>
      </c>
      <c r="AI213" s="153">
        <f t="shared" si="121"/>
        <v>0</v>
      </c>
      <c r="AJ213" s="151">
        <f t="shared" si="122"/>
        <v>0</v>
      </c>
      <c r="AK213" s="153">
        <f t="shared" si="123"/>
        <v>-1</v>
      </c>
      <c r="AL213" s="153">
        <f t="shared" si="124"/>
        <v>0</v>
      </c>
      <c r="AM213" s="151">
        <f t="shared" si="125"/>
        <v>0</v>
      </c>
      <c r="AN213" s="153">
        <f t="shared" si="126"/>
        <v>-1</v>
      </c>
      <c r="AO213" s="153">
        <f t="shared" si="127"/>
        <v>0</v>
      </c>
      <c r="AP213" s="153">
        <f t="shared" si="128"/>
        <v>175</v>
      </c>
      <c r="AQ213" s="153">
        <f t="shared" si="129"/>
        <v>9231.3558999999987</v>
      </c>
      <c r="AR213" s="153">
        <f t="shared" si="130"/>
        <v>18.546497175141244</v>
      </c>
      <c r="AS213" s="153">
        <f t="shared" si="131"/>
        <v>7.2629611827998319</v>
      </c>
      <c r="AT213" s="153">
        <f t="shared" si="132"/>
        <v>177</v>
      </c>
      <c r="AU213" s="16"/>
      <c r="AY213" s="65"/>
      <c r="AZ213" s="65"/>
    </row>
    <row r="214" spans="1:52" ht="15.75" x14ac:dyDescent="0.25">
      <c r="A214" s="152" t="str">
        <f>'Primary endpoint outcomes'!A214</f>
        <v>Gelenberg 1990a</v>
      </c>
      <c r="B214" s="152" t="str">
        <f>CONCATENATE('Primary endpoint outcomes'!S214,'Primary endpoint outcomes'!T214)</f>
        <v>NANA</v>
      </c>
      <c r="C214" s="154" t="e">
        <f t="shared" si="105"/>
        <v>#DIV/0!</v>
      </c>
      <c r="D214" s="154" t="e">
        <f t="shared" si="106"/>
        <v>#DIV/0!</v>
      </c>
      <c r="E214" s="154">
        <f t="shared" si="107"/>
        <v>0</v>
      </c>
      <c r="F214" s="21" t="e">
        <f t="shared" si="108"/>
        <v>#DIV/0!</v>
      </c>
      <c r="G214" s="21" t="e">
        <f t="shared" si="109"/>
        <v>#DIV/0!</v>
      </c>
      <c r="H214" s="155" t="e">
        <f t="shared" si="110"/>
        <v>#N/A</v>
      </c>
      <c r="I214" s="155" t="e">
        <f t="shared" si="111"/>
        <v>#N/A</v>
      </c>
      <c r="J214" s="318">
        <f t="shared" si="112"/>
        <v>0</v>
      </c>
      <c r="K214" s="326">
        <f>IF(ISNUMBER('Primary endpoint outcomes'!U214)=TRUE,'Primary endpoint outcomes'!U214,(IF(ISNUMBER('Primary endpoint outcomes'!X214)=TRUE,'Primary endpoint outcomes'!X214,0)))</f>
        <v>0</v>
      </c>
      <c r="L214" s="326">
        <f>IF(ISNUMBER('Primary endpoint outcomes'!V214)=TRUE,'Primary endpoint outcomes'!V214,(IF(ISNUMBER('Primary endpoint outcomes'!Y214)=TRUE,'Primary endpoint outcomes'!Y214,0)))</f>
        <v>0</v>
      </c>
      <c r="M214" s="325">
        <f>IF(ISNUMBER('Primary endpoint outcomes'!W214)=TRUE,'Primary endpoint outcomes'!W214,(IF(ISNUMBER('Primary endpoint outcomes'!Z214)=TRUE,'Primary endpoint outcomes'!Z214,0)))</f>
        <v>0</v>
      </c>
      <c r="N214" s="326">
        <f>IF(ISNUMBER('Primary endpoint outcomes'!BC214)=TRUE,'Primary endpoint outcomes'!BC214,(IF(ISNUMBER('Primary endpoint outcomes'!BF214)=TRUE,'Primary endpoint outcomes'!BF214,0)))</f>
        <v>0</v>
      </c>
      <c r="O214" s="325">
        <f>IF(ISNUMBER('Primary endpoint outcomes'!BD214)=TRUE,'Primary endpoint outcomes'!BD214,(IF(ISNUMBER('Primary endpoint outcomes'!BG214)=TRUE,'Primary endpoint outcomes'!BG214,0)))</f>
        <v>0</v>
      </c>
      <c r="P214" s="325">
        <f>IF(ISNUMBER('Primary endpoint outcomes'!BE214)=TRUE,'Primary endpoint outcomes'!BE214,(IF(ISNUMBER('Primary endpoint outcomes'!BH214)=TRUE,'Primary endpoint outcomes'!BH214,0)))</f>
        <v>0</v>
      </c>
      <c r="Q214" s="326">
        <f>IF(ISNUMBER('Primary endpoint outcomes'!CK214)=TRUE,'Primary endpoint outcomes'!CK214,(IF(ISNUMBER('Primary endpoint outcomes'!CN214)=TRUE,'Primary endpoint outcomes'!CN214,0)))</f>
        <v>0</v>
      </c>
      <c r="R214" s="326">
        <f>IF(ISNUMBER('Primary endpoint outcomes'!CL214)=TRUE,'Primary endpoint outcomes'!CL214,(IF(ISNUMBER('Primary endpoint outcomes'!CO214)=TRUE,'Primary endpoint outcomes'!CO214,0)))</f>
        <v>0</v>
      </c>
      <c r="S214" s="325">
        <f>IF(ISNUMBER('Primary endpoint outcomes'!CM214)=TRUE,'Primary endpoint outcomes'!CM214,(IF(ISNUMBER('Primary endpoint outcomes'!CP214)=TRUE,'Primary endpoint outcomes'!CP214,0)))</f>
        <v>0</v>
      </c>
      <c r="T214" s="326">
        <f>IF(ISNUMBER('Primary endpoint outcomes'!DS214)=TRUE,'Primary endpoint outcomes'!DS214,(IF(ISNUMBER('Primary endpoint outcomes'!DV214)=TRUE,'Primary endpoint outcomes'!DV214,0)))</f>
        <v>0</v>
      </c>
      <c r="U214" s="326">
        <f>IF(ISNUMBER('Primary endpoint outcomes'!DT214)=TRUE,'Primary endpoint outcomes'!DT214,(IF(ISNUMBER('Primary endpoint outcomes'!DW214)=TRUE,'Primary endpoint outcomes'!DW214,0)))</f>
        <v>0</v>
      </c>
      <c r="V214" s="326">
        <f>IF(ISNUMBER('Primary endpoint outcomes'!DU214)=TRUE,'Primary endpoint outcomes'!DU214,(IF(ISNUMBER('Primary endpoint outcomes'!DX214)=TRUE,'Primary endpoint outcomes'!DX214,0)))</f>
        <v>0</v>
      </c>
      <c r="W214" s="326">
        <f>IF(ISNUMBER('Primary endpoint outcomes'!FA214)=TRUE,'Primary endpoint outcomes'!FA214,(IF(ISNUMBER('Primary endpoint outcomes'!FD214)=TRUE,'Primary endpoint outcomes'!FD214,0)))</f>
        <v>0</v>
      </c>
      <c r="X214" s="326">
        <f>IF(ISNUMBER('Primary endpoint outcomes'!FB214)=TRUE,'Primary endpoint outcomes'!FB214,(IF(ISNUMBER('Primary endpoint outcomes'!FE214)=TRUE,'Primary endpoint outcomes'!FE214,0)))</f>
        <v>0</v>
      </c>
      <c r="Y214" s="326">
        <f>IF(ISNUMBER('Primary endpoint outcomes'!FC214)=TRUE,'Primary endpoint outcomes'!FC214,(IF(ISNUMBER('Primary endpoint outcomes'!FF214)=TRUE,'Primary endpoint outcomes'!FF214,0)))</f>
        <v>0</v>
      </c>
      <c r="Z214" s="150"/>
      <c r="AA214" s="151">
        <f t="shared" si="113"/>
        <v>0</v>
      </c>
      <c r="AB214" s="153">
        <f t="shared" si="114"/>
        <v>-1</v>
      </c>
      <c r="AC214" s="153">
        <f t="shared" si="115"/>
        <v>0</v>
      </c>
      <c r="AD214" s="151">
        <f t="shared" si="116"/>
        <v>0</v>
      </c>
      <c r="AE214" s="153">
        <f t="shared" si="117"/>
        <v>-1</v>
      </c>
      <c r="AF214" s="153">
        <f t="shared" si="118"/>
        <v>0</v>
      </c>
      <c r="AG214" s="151">
        <f t="shared" si="119"/>
        <v>0</v>
      </c>
      <c r="AH214" s="153">
        <f t="shared" si="120"/>
        <v>-1</v>
      </c>
      <c r="AI214" s="153">
        <f t="shared" si="121"/>
        <v>0</v>
      </c>
      <c r="AJ214" s="151">
        <f t="shared" si="122"/>
        <v>0</v>
      </c>
      <c r="AK214" s="153">
        <f t="shared" si="123"/>
        <v>-1</v>
      </c>
      <c r="AL214" s="153">
        <f t="shared" si="124"/>
        <v>0</v>
      </c>
      <c r="AM214" s="151">
        <f t="shared" si="125"/>
        <v>0</v>
      </c>
      <c r="AN214" s="153">
        <f t="shared" si="126"/>
        <v>-1</v>
      </c>
      <c r="AO214" s="153">
        <f t="shared" si="127"/>
        <v>0</v>
      </c>
      <c r="AP214" s="153" t="b">
        <f t="shared" si="128"/>
        <v>0</v>
      </c>
      <c r="AQ214" s="153">
        <f t="shared" si="129"/>
        <v>0</v>
      </c>
      <c r="AR214" s="153" t="e">
        <f t="shared" si="130"/>
        <v>#DIV/0!</v>
      </c>
      <c r="AS214" s="153" t="e">
        <f t="shared" si="131"/>
        <v>#DIV/0!</v>
      </c>
      <c r="AT214" s="153">
        <f t="shared" si="132"/>
        <v>0</v>
      </c>
      <c r="AU214" s="16"/>
      <c r="AY214" s="65"/>
      <c r="AZ214" s="65"/>
    </row>
    <row r="215" spans="1:52" ht="15.75" x14ac:dyDescent="0.25">
      <c r="A215" s="152" t="str">
        <f>'Primary endpoint outcomes'!A215</f>
        <v>Gentil 2000</v>
      </c>
      <c r="B215" s="152" t="str">
        <f>CONCATENATE('Primary endpoint outcomes'!S215,'Primary endpoint outcomes'!T215)</f>
        <v>HAMD21</v>
      </c>
      <c r="C215" s="154">
        <f t="shared" si="105"/>
        <v>24.205172413793104</v>
      </c>
      <c r="D215" s="154">
        <f t="shared" si="106"/>
        <v>3.1033654623621847</v>
      </c>
      <c r="E215" s="154">
        <f t="shared" si="107"/>
        <v>116</v>
      </c>
      <c r="F215" s="21" t="str">
        <f t="shared" si="108"/>
        <v>YES</v>
      </c>
      <c r="G215" s="21" t="str">
        <f t="shared" si="109"/>
        <v>NO</v>
      </c>
      <c r="H215" s="155">
        <f t="shared" si="110"/>
        <v>0.99590287628514074</v>
      </c>
      <c r="I215" s="155">
        <f t="shared" si="111"/>
        <v>4.0971237148592632E-3</v>
      </c>
      <c r="J215" s="318">
        <f t="shared" si="112"/>
        <v>1</v>
      </c>
      <c r="K215" s="326">
        <f>IF(ISNUMBER('Primary endpoint outcomes'!U215)=TRUE,'Primary endpoint outcomes'!U215,(IF(ISNUMBER('Primary endpoint outcomes'!X215)=TRUE,'Primary endpoint outcomes'!X215,0)))</f>
        <v>23.9</v>
      </c>
      <c r="L215" s="326">
        <f>IF(ISNUMBER('Primary endpoint outcomes'!V215)=TRUE,'Primary endpoint outcomes'!V215,(IF(ISNUMBER('Primary endpoint outcomes'!Y215)=TRUE,'Primary endpoint outcomes'!Y215,0)))</f>
        <v>3</v>
      </c>
      <c r="M215" s="325">
        <f>IF(ISNUMBER('Primary endpoint outcomes'!W215)=TRUE,'Primary endpoint outcomes'!W215,(IF(ISNUMBER('Primary endpoint outcomes'!Z215)=TRUE,'Primary endpoint outcomes'!Z215,0)))</f>
        <v>57</v>
      </c>
      <c r="N215" s="326">
        <f>IF(ISNUMBER('Primary endpoint outcomes'!BC215)=TRUE,'Primary endpoint outcomes'!BC215,(IF(ISNUMBER('Primary endpoint outcomes'!BF215)=TRUE,'Primary endpoint outcomes'!BF215,0)))</f>
        <v>24.5</v>
      </c>
      <c r="O215" s="325">
        <f>IF(ISNUMBER('Primary endpoint outcomes'!BD215)=TRUE,'Primary endpoint outcomes'!BD215,(IF(ISNUMBER('Primary endpoint outcomes'!BG215)=TRUE,'Primary endpoint outcomes'!BG215,0)))</f>
        <v>3.2</v>
      </c>
      <c r="P215" s="325">
        <f>IF(ISNUMBER('Primary endpoint outcomes'!BE215)=TRUE,'Primary endpoint outcomes'!BE215,(IF(ISNUMBER('Primary endpoint outcomes'!BH215)=TRUE,'Primary endpoint outcomes'!BH215,0)))</f>
        <v>59</v>
      </c>
      <c r="Q215" s="326">
        <f>IF(ISNUMBER('Primary endpoint outcomes'!CK215)=TRUE,'Primary endpoint outcomes'!CK215,(IF(ISNUMBER('Primary endpoint outcomes'!CN215)=TRUE,'Primary endpoint outcomes'!CN215,0)))</f>
        <v>0</v>
      </c>
      <c r="R215" s="326">
        <f>IF(ISNUMBER('Primary endpoint outcomes'!CL215)=TRUE,'Primary endpoint outcomes'!CL215,(IF(ISNUMBER('Primary endpoint outcomes'!CO215)=TRUE,'Primary endpoint outcomes'!CO215,0)))</f>
        <v>0</v>
      </c>
      <c r="S215" s="325">
        <f>IF(ISNUMBER('Primary endpoint outcomes'!CM215)=TRUE,'Primary endpoint outcomes'!CM215,(IF(ISNUMBER('Primary endpoint outcomes'!CP215)=TRUE,'Primary endpoint outcomes'!CP215,0)))</f>
        <v>0</v>
      </c>
      <c r="T215" s="326">
        <f>IF(ISNUMBER('Primary endpoint outcomes'!DS215)=TRUE,'Primary endpoint outcomes'!DS215,(IF(ISNUMBER('Primary endpoint outcomes'!DV215)=TRUE,'Primary endpoint outcomes'!DV215,0)))</f>
        <v>0</v>
      </c>
      <c r="U215" s="326">
        <f>IF(ISNUMBER('Primary endpoint outcomes'!DT215)=TRUE,'Primary endpoint outcomes'!DT215,(IF(ISNUMBER('Primary endpoint outcomes'!DW215)=TRUE,'Primary endpoint outcomes'!DW215,0)))</f>
        <v>0</v>
      </c>
      <c r="V215" s="326">
        <f>IF(ISNUMBER('Primary endpoint outcomes'!DU215)=TRUE,'Primary endpoint outcomes'!DU215,(IF(ISNUMBER('Primary endpoint outcomes'!DX215)=TRUE,'Primary endpoint outcomes'!DX215,0)))</f>
        <v>0</v>
      </c>
      <c r="W215" s="326">
        <f>IF(ISNUMBER('Primary endpoint outcomes'!FA215)=TRUE,'Primary endpoint outcomes'!FA215,(IF(ISNUMBER('Primary endpoint outcomes'!FD215)=TRUE,'Primary endpoint outcomes'!FD215,0)))</f>
        <v>0</v>
      </c>
      <c r="X215" s="326">
        <f>IF(ISNUMBER('Primary endpoint outcomes'!FB215)=TRUE,'Primary endpoint outcomes'!FB215,(IF(ISNUMBER('Primary endpoint outcomes'!FE215)=TRUE,'Primary endpoint outcomes'!FE215,0)))</f>
        <v>0</v>
      </c>
      <c r="Y215" s="326">
        <f>IF(ISNUMBER('Primary endpoint outcomes'!FC215)=TRUE,'Primary endpoint outcomes'!FC215,(IF(ISNUMBER('Primary endpoint outcomes'!FF215)=TRUE,'Primary endpoint outcomes'!FF215,0)))</f>
        <v>0</v>
      </c>
      <c r="Z215" s="150"/>
      <c r="AA215" s="151">
        <f t="shared" si="113"/>
        <v>57</v>
      </c>
      <c r="AB215" s="153">
        <f t="shared" si="114"/>
        <v>56</v>
      </c>
      <c r="AC215" s="153">
        <f t="shared" si="115"/>
        <v>504</v>
      </c>
      <c r="AD215" s="151">
        <f t="shared" si="116"/>
        <v>59</v>
      </c>
      <c r="AE215" s="153">
        <f t="shared" si="117"/>
        <v>58</v>
      </c>
      <c r="AF215" s="153">
        <f t="shared" si="118"/>
        <v>593.92000000000007</v>
      </c>
      <c r="AG215" s="151">
        <f t="shared" si="119"/>
        <v>0</v>
      </c>
      <c r="AH215" s="153">
        <f t="shared" si="120"/>
        <v>-1</v>
      </c>
      <c r="AI215" s="153">
        <f t="shared" si="121"/>
        <v>0</v>
      </c>
      <c r="AJ215" s="151">
        <f t="shared" si="122"/>
        <v>0</v>
      </c>
      <c r="AK215" s="153">
        <f t="shared" si="123"/>
        <v>-1</v>
      </c>
      <c r="AL215" s="153">
        <f t="shared" si="124"/>
        <v>0</v>
      </c>
      <c r="AM215" s="151">
        <f t="shared" si="125"/>
        <v>0</v>
      </c>
      <c r="AN215" s="153">
        <f t="shared" si="126"/>
        <v>-1</v>
      </c>
      <c r="AO215" s="153">
        <f t="shared" si="127"/>
        <v>0</v>
      </c>
      <c r="AP215" s="153">
        <f t="shared" si="128"/>
        <v>114</v>
      </c>
      <c r="AQ215" s="153">
        <f t="shared" si="129"/>
        <v>1097.92</v>
      </c>
      <c r="AR215" s="153">
        <f t="shared" si="130"/>
        <v>24.205172413793104</v>
      </c>
      <c r="AS215" s="153">
        <f t="shared" si="131"/>
        <v>3.1033654623621847</v>
      </c>
      <c r="AT215" s="153">
        <f t="shared" si="132"/>
        <v>116</v>
      </c>
      <c r="AU215" s="16"/>
      <c r="AY215" s="65"/>
      <c r="AZ215" s="65"/>
    </row>
    <row r="216" spans="1:52" ht="15.75" x14ac:dyDescent="0.25">
      <c r="A216" s="152" t="str">
        <f>'Primary endpoint outcomes'!A216</f>
        <v>Georgotas 1982</v>
      </c>
      <c r="B216" s="152" t="str">
        <f>CONCATENATE('Primary endpoint outcomes'!S216,'Primary endpoint outcomes'!T216)</f>
        <v>HAMD21</v>
      </c>
      <c r="C216" s="154">
        <f t="shared" si="105"/>
        <v>28.554545454545458</v>
      </c>
      <c r="D216" s="154">
        <f t="shared" si="106"/>
        <v>5.6528103201972932</v>
      </c>
      <c r="E216" s="154">
        <f t="shared" si="107"/>
        <v>33</v>
      </c>
      <c r="F216" s="21" t="str">
        <f t="shared" si="108"/>
        <v>YES</v>
      </c>
      <c r="G216" s="21" t="str">
        <f t="shared" si="109"/>
        <v>NO</v>
      </c>
      <c r="H216" s="155">
        <f t="shared" si="110"/>
        <v>0.98682244471045211</v>
      </c>
      <c r="I216" s="155">
        <f t="shared" si="111"/>
        <v>1.3177555289547893E-2</v>
      </c>
      <c r="J216" s="318">
        <f t="shared" si="112"/>
        <v>1</v>
      </c>
      <c r="K216" s="326">
        <f>IF(ISNUMBER('Primary endpoint outcomes'!U216)=TRUE,'Primary endpoint outcomes'!U216,(IF(ISNUMBER('Primary endpoint outcomes'!X216)=TRUE,'Primary endpoint outcomes'!X216,0)))</f>
        <v>28.5</v>
      </c>
      <c r="L216" s="326">
        <f>IF(ISNUMBER('Primary endpoint outcomes'!V216)=TRUE,'Primary endpoint outcomes'!V216,(IF(ISNUMBER('Primary endpoint outcomes'!Y216)=TRUE,'Primary endpoint outcomes'!Y216,0)))</f>
        <v>5.81</v>
      </c>
      <c r="M216" s="325">
        <f>IF(ISNUMBER('Primary endpoint outcomes'!W216)=TRUE,'Primary endpoint outcomes'!W216,(IF(ISNUMBER('Primary endpoint outcomes'!Z216)=TRUE,'Primary endpoint outcomes'!Z216,0)))</f>
        <v>15</v>
      </c>
      <c r="N216" s="326">
        <f>IF(ISNUMBER('Primary endpoint outcomes'!BC216)=TRUE,'Primary endpoint outcomes'!BC216,(IF(ISNUMBER('Primary endpoint outcomes'!BF216)=TRUE,'Primary endpoint outcomes'!BF216,0)))</f>
        <v>28.6</v>
      </c>
      <c r="O216" s="325">
        <f>IF(ISNUMBER('Primary endpoint outcomes'!BD216)=TRUE,'Primary endpoint outcomes'!BD216,(IF(ISNUMBER('Primary endpoint outcomes'!BG216)=TRUE,'Primary endpoint outcomes'!BG216,0)))</f>
        <v>5.52</v>
      </c>
      <c r="P216" s="325">
        <f>IF(ISNUMBER('Primary endpoint outcomes'!BE216)=TRUE,'Primary endpoint outcomes'!BE216,(IF(ISNUMBER('Primary endpoint outcomes'!BH216)=TRUE,'Primary endpoint outcomes'!BH216,0)))</f>
        <v>18</v>
      </c>
      <c r="Q216" s="326">
        <f>IF(ISNUMBER('Primary endpoint outcomes'!CK216)=TRUE,'Primary endpoint outcomes'!CK216,(IF(ISNUMBER('Primary endpoint outcomes'!CN216)=TRUE,'Primary endpoint outcomes'!CN216,0)))</f>
        <v>0</v>
      </c>
      <c r="R216" s="326">
        <f>IF(ISNUMBER('Primary endpoint outcomes'!CL216)=TRUE,'Primary endpoint outcomes'!CL216,(IF(ISNUMBER('Primary endpoint outcomes'!CO216)=TRUE,'Primary endpoint outcomes'!CO216,0)))</f>
        <v>0</v>
      </c>
      <c r="S216" s="325">
        <f>IF(ISNUMBER('Primary endpoint outcomes'!CM216)=TRUE,'Primary endpoint outcomes'!CM216,(IF(ISNUMBER('Primary endpoint outcomes'!CP216)=TRUE,'Primary endpoint outcomes'!CP216,0)))</f>
        <v>0</v>
      </c>
      <c r="T216" s="326">
        <f>IF(ISNUMBER('Primary endpoint outcomes'!DS216)=TRUE,'Primary endpoint outcomes'!DS216,(IF(ISNUMBER('Primary endpoint outcomes'!DV216)=TRUE,'Primary endpoint outcomes'!DV216,0)))</f>
        <v>0</v>
      </c>
      <c r="U216" s="326">
        <f>IF(ISNUMBER('Primary endpoint outcomes'!DT216)=TRUE,'Primary endpoint outcomes'!DT216,(IF(ISNUMBER('Primary endpoint outcomes'!DW216)=TRUE,'Primary endpoint outcomes'!DW216,0)))</f>
        <v>0</v>
      </c>
      <c r="V216" s="326">
        <f>IF(ISNUMBER('Primary endpoint outcomes'!DU216)=TRUE,'Primary endpoint outcomes'!DU216,(IF(ISNUMBER('Primary endpoint outcomes'!DX216)=TRUE,'Primary endpoint outcomes'!DX216,0)))</f>
        <v>0</v>
      </c>
      <c r="W216" s="326">
        <f>IF(ISNUMBER('Primary endpoint outcomes'!FA216)=TRUE,'Primary endpoint outcomes'!FA216,(IF(ISNUMBER('Primary endpoint outcomes'!FD216)=TRUE,'Primary endpoint outcomes'!FD216,0)))</f>
        <v>0</v>
      </c>
      <c r="X216" s="326">
        <f>IF(ISNUMBER('Primary endpoint outcomes'!FB216)=TRUE,'Primary endpoint outcomes'!FB216,(IF(ISNUMBER('Primary endpoint outcomes'!FE216)=TRUE,'Primary endpoint outcomes'!FE216,0)))</f>
        <v>0</v>
      </c>
      <c r="Y216" s="326">
        <f>IF(ISNUMBER('Primary endpoint outcomes'!FC216)=TRUE,'Primary endpoint outcomes'!FC216,(IF(ISNUMBER('Primary endpoint outcomes'!FF216)=TRUE,'Primary endpoint outcomes'!FF216,0)))</f>
        <v>0</v>
      </c>
      <c r="Z216" s="150"/>
      <c r="AA216" s="151">
        <f t="shared" si="113"/>
        <v>15</v>
      </c>
      <c r="AB216" s="153">
        <f t="shared" si="114"/>
        <v>14</v>
      </c>
      <c r="AC216" s="153">
        <f t="shared" si="115"/>
        <v>472.58539999999994</v>
      </c>
      <c r="AD216" s="151">
        <f t="shared" si="116"/>
        <v>18</v>
      </c>
      <c r="AE216" s="153">
        <f t="shared" si="117"/>
        <v>17</v>
      </c>
      <c r="AF216" s="153">
        <f t="shared" si="118"/>
        <v>517.99679999999989</v>
      </c>
      <c r="AG216" s="151">
        <f t="shared" si="119"/>
        <v>0</v>
      </c>
      <c r="AH216" s="153">
        <f t="shared" si="120"/>
        <v>-1</v>
      </c>
      <c r="AI216" s="153">
        <f t="shared" si="121"/>
        <v>0</v>
      </c>
      <c r="AJ216" s="151">
        <f t="shared" si="122"/>
        <v>0</v>
      </c>
      <c r="AK216" s="153">
        <f t="shared" si="123"/>
        <v>-1</v>
      </c>
      <c r="AL216" s="153">
        <f t="shared" si="124"/>
        <v>0</v>
      </c>
      <c r="AM216" s="151">
        <f t="shared" si="125"/>
        <v>0</v>
      </c>
      <c r="AN216" s="153">
        <f t="shared" si="126"/>
        <v>-1</v>
      </c>
      <c r="AO216" s="153">
        <f t="shared" si="127"/>
        <v>0</v>
      </c>
      <c r="AP216" s="153">
        <f t="shared" si="128"/>
        <v>31</v>
      </c>
      <c r="AQ216" s="153">
        <f t="shared" si="129"/>
        <v>990.58219999999983</v>
      </c>
      <c r="AR216" s="153">
        <f t="shared" si="130"/>
        <v>28.554545454545458</v>
      </c>
      <c r="AS216" s="153">
        <f t="shared" si="131"/>
        <v>5.6528103201972932</v>
      </c>
      <c r="AT216" s="153">
        <f t="shared" si="132"/>
        <v>33</v>
      </c>
      <c r="AU216" s="16"/>
      <c r="AY216" s="65"/>
      <c r="AZ216" s="65"/>
    </row>
    <row r="217" spans="1:52" ht="15.75" x14ac:dyDescent="0.25">
      <c r="A217" s="152" t="str">
        <f>'Primary endpoint outcomes'!A217</f>
        <v>Georgotas 1986</v>
      </c>
      <c r="B217" s="152" t="str">
        <f>CONCATENATE('Primary endpoint outcomes'!S217,'Primary endpoint outcomes'!T217)</f>
        <v>HAMD21</v>
      </c>
      <c r="C217" s="154">
        <f t="shared" si="105"/>
        <v>23.31056603773585</v>
      </c>
      <c r="D217" s="154">
        <f t="shared" si="106"/>
        <v>0</v>
      </c>
      <c r="E217" s="154">
        <f t="shared" si="107"/>
        <v>53</v>
      </c>
      <c r="F217" s="21" t="str">
        <f t="shared" si="108"/>
        <v>YES</v>
      </c>
      <c r="G217" s="21" t="str">
        <f t="shared" si="109"/>
        <v>NO</v>
      </c>
      <c r="H217" s="155" t="e">
        <f t="shared" si="110"/>
        <v>#NUM!</v>
      </c>
      <c r="I217" s="155" t="e">
        <f t="shared" si="111"/>
        <v>#NUM!</v>
      </c>
      <c r="J217" s="318">
        <f t="shared" si="112"/>
        <v>0</v>
      </c>
      <c r="K217" s="326">
        <f>IF(ISNUMBER('Primary endpoint outcomes'!U217)=TRUE,'Primary endpoint outcomes'!U217,(IF(ISNUMBER('Primary endpoint outcomes'!X217)=TRUE,'Primary endpoint outcomes'!X217,0)))</f>
        <v>23.58</v>
      </c>
      <c r="L217" s="326">
        <f>IF(ISNUMBER('Primary endpoint outcomes'!V217)=TRUE,'Primary endpoint outcomes'!V217,(IF(ISNUMBER('Primary endpoint outcomes'!Y217)=TRUE,'Primary endpoint outcomes'!Y217,0)))</f>
        <v>0</v>
      </c>
      <c r="M217" s="325">
        <f>IF(ISNUMBER('Primary endpoint outcomes'!W217)=TRUE,'Primary endpoint outcomes'!W217,(IF(ISNUMBER('Primary endpoint outcomes'!Z217)=TRUE,'Primary endpoint outcomes'!Z217,0)))</f>
        <v>25</v>
      </c>
      <c r="N217" s="326">
        <f>IF(ISNUMBER('Primary endpoint outcomes'!BC217)=TRUE,'Primary endpoint outcomes'!BC217,(IF(ISNUMBER('Primary endpoint outcomes'!BF217)=TRUE,'Primary endpoint outcomes'!BF217,0)))</f>
        <v>23.07</v>
      </c>
      <c r="O217" s="325">
        <f>IF(ISNUMBER('Primary endpoint outcomes'!BD217)=TRUE,'Primary endpoint outcomes'!BD217,(IF(ISNUMBER('Primary endpoint outcomes'!BG217)=TRUE,'Primary endpoint outcomes'!BG217,0)))</f>
        <v>0</v>
      </c>
      <c r="P217" s="325">
        <f>IF(ISNUMBER('Primary endpoint outcomes'!BE217)=TRUE,'Primary endpoint outcomes'!BE217,(IF(ISNUMBER('Primary endpoint outcomes'!BH217)=TRUE,'Primary endpoint outcomes'!BH217,0)))</f>
        <v>28</v>
      </c>
      <c r="Q217" s="326">
        <f>IF(ISNUMBER('Primary endpoint outcomes'!CK217)=TRUE,'Primary endpoint outcomes'!CK217,(IF(ISNUMBER('Primary endpoint outcomes'!CN217)=TRUE,'Primary endpoint outcomes'!CN217,0)))</f>
        <v>0</v>
      </c>
      <c r="R217" s="326">
        <f>IF(ISNUMBER('Primary endpoint outcomes'!CL217)=TRUE,'Primary endpoint outcomes'!CL217,(IF(ISNUMBER('Primary endpoint outcomes'!CO217)=TRUE,'Primary endpoint outcomes'!CO217,0)))</f>
        <v>0</v>
      </c>
      <c r="S217" s="325">
        <f>IF(ISNUMBER('Primary endpoint outcomes'!CM217)=TRUE,'Primary endpoint outcomes'!CM217,(IF(ISNUMBER('Primary endpoint outcomes'!CP217)=TRUE,'Primary endpoint outcomes'!CP217,0)))</f>
        <v>0</v>
      </c>
      <c r="T217" s="326">
        <f>IF(ISNUMBER('Primary endpoint outcomes'!DS217)=TRUE,'Primary endpoint outcomes'!DS217,(IF(ISNUMBER('Primary endpoint outcomes'!DV217)=TRUE,'Primary endpoint outcomes'!DV217,0)))</f>
        <v>0</v>
      </c>
      <c r="U217" s="326">
        <f>IF(ISNUMBER('Primary endpoint outcomes'!DT217)=TRUE,'Primary endpoint outcomes'!DT217,(IF(ISNUMBER('Primary endpoint outcomes'!DW217)=TRUE,'Primary endpoint outcomes'!DW217,0)))</f>
        <v>0</v>
      </c>
      <c r="V217" s="326">
        <f>IF(ISNUMBER('Primary endpoint outcomes'!DU217)=TRUE,'Primary endpoint outcomes'!DU217,(IF(ISNUMBER('Primary endpoint outcomes'!DX217)=TRUE,'Primary endpoint outcomes'!DX217,0)))</f>
        <v>0</v>
      </c>
      <c r="W217" s="326">
        <f>IF(ISNUMBER('Primary endpoint outcomes'!FA217)=TRUE,'Primary endpoint outcomes'!FA217,(IF(ISNUMBER('Primary endpoint outcomes'!FD217)=TRUE,'Primary endpoint outcomes'!FD217,0)))</f>
        <v>0</v>
      </c>
      <c r="X217" s="326">
        <f>IF(ISNUMBER('Primary endpoint outcomes'!FB217)=TRUE,'Primary endpoint outcomes'!FB217,(IF(ISNUMBER('Primary endpoint outcomes'!FE217)=TRUE,'Primary endpoint outcomes'!FE217,0)))</f>
        <v>0</v>
      </c>
      <c r="Y217" s="326">
        <f>IF(ISNUMBER('Primary endpoint outcomes'!FC217)=TRUE,'Primary endpoint outcomes'!FC217,(IF(ISNUMBER('Primary endpoint outcomes'!FF217)=TRUE,'Primary endpoint outcomes'!FF217,0)))</f>
        <v>0</v>
      </c>
      <c r="Z217" s="150"/>
      <c r="AA217" s="151">
        <f t="shared" si="113"/>
        <v>25</v>
      </c>
      <c r="AB217" s="153">
        <f t="shared" si="114"/>
        <v>24</v>
      </c>
      <c r="AC217" s="153">
        <f t="shared" si="115"/>
        <v>0</v>
      </c>
      <c r="AD217" s="151">
        <f t="shared" si="116"/>
        <v>28</v>
      </c>
      <c r="AE217" s="153">
        <f t="shared" si="117"/>
        <v>27</v>
      </c>
      <c r="AF217" s="153">
        <f t="shared" si="118"/>
        <v>0</v>
      </c>
      <c r="AG217" s="151">
        <f t="shared" si="119"/>
        <v>0</v>
      </c>
      <c r="AH217" s="153">
        <f t="shared" si="120"/>
        <v>-1</v>
      </c>
      <c r="AI217" s="153">
        <f t="shared" si="121"/>
        <v>0</v>
      </c>
      <c r="AJ217" s="151">
        <f t="shared" si="122"/>
        <v>0</v>
      </c>
      <c r="AK217" s="153">
        <f t="shared" si="123"/>
        <v>-1</v>
      </c>
      <c r="AL217" s="153">
        <f t="shared" si="124"/>
        <v>0</v>
      </c>
      <c r="AM217" s="151">
        <f t="shared" si="125"/>
        <v>0</v>
      </c>
      <c r="AN217" s="153">
        <f t="shared" si="126"/>
        <v>-1</v>
      </c>
      <c r="AO217" s="153">
        <f t="shared" si="127"/>
        <v>0</v>
      </c>
      <c r="AP217" s="153">
        <f t="shared" si="128"/>
        <v>51</v>
      </c>
      <c r="AQ217" s="153">
        <f t="shared" si="129"/>
        <v>0</v>
      </c>
      <c r="AR217" s="153">
        <f t="shared" si="130"/>
        <v>23.31056603773585</v>
      </c>
      <c r="AS217" s="153">
        <f t="shared" si="131"/>
        <v>0</v>
      </c>
      <c r="AT217" s="153">
        <f t="shared" si="132"/>
        <v>53</v>
      </c>
      <c r="AU217" s="16"/>
      <c r="AY217" s="65"/>
      <c r="AZ217" s="65"/>
    </row>
    <row r="218" spans="1:52" ht="15.75" x14ac:dyDescent="0.25">
      <c r="A218" s="152" t="str">
        <f>'Primary endpoint outcomes'!A218</f>
        <v>Geraedts 2014a/2014b</v>
      </c>
      <c r="B218" s="152" t="str">
        <f>CONCATENATE('Primary endpoint outcomes'!S218,'Primary endpoint outcomes'!T218)</f>
        <v>CES-D20</v>
      </c>
      <c r="C218" s="154">
        <f t="shared" si="105"/>
        <v>25.899134199134199</v>
      </c>
      <c r="D218" s="154">
        <f t="shared" si="106"/>
        <v>7.2554000368224454</v>
      </c>
      <c r="E218" s="154">
        <f t="shared" si="107"/>
        <v>231</v>
      </c>
      <c r="F218" s="21" t="str">
        <f t="shared" si="108"/>
        <v>NO</v>
      </c>
      <c r="G218" s="21" t="str">
        <f t="shared" si="109"/>
        <v>YES</v>
      </c>
      <c r="H218" s="155">
        <f t="shared" si="110"/>
        <v>8.1933052125047978E-2</v>
      </c>
      <c r="I218" s="155">
        <f t="shared" si="111"/>
        <v>0.91806694787495202</v>
      </c>
      <c r="J218" s="318">
        <f t="shared" si="112"/>
        <v>1</v>
      </c>
      <c r="K218" s="326">
        <f>IF(ISNUMBER('Primary endpoint outcomes'!U218)=TRUE,'Primary endpoint outcomes'!U218,(IF(ISNUMBER('Primary endpoint outcomes'!X218)=TRUE,'Primary endpoint outcomes'!X218,0)))</f>
        <v>25.7</v>
      </c>
      <c r="L218" s="326">
        <f>IF(ISNUMBER('Primary endpoint outcomes'!V218)=TRUE,'Primary endpoint outcomes'!V218,(IF(ISNUMBER('Primary endpoint outcomes'!Y218)=TRUE,'Primary endpoint outcomes'!Y218,0)))</f>
        <v>7.5</v>
      </c>
      <c r="M218" s="325">
        <f>IF(ISNUMBER('Primary endpoint outcomes'!W218)=TRUE,'Primary endpoint outcomes'!W218,(IF(ISNUMBER('Primary endpoint outcomes'!Z218)=TRUE,'Primary endpoint outcomes'!Z218,0)))</f>
        <v>116</v>
      </c>
      <c r="N218" s="326">
        <f>IF(ISNUMBER('Primary endpoint outcomes'!BC218)=TRUE,'Primary endpoint outcomes'!BC218,(IF(ISNUMBER('Primary endpoint outcomes'!BF218)=TRUE,'Primary endpoint outcomes'!BF218,0)))</f>
        <v>26.1</v>
      </c>
      <c r="O218" s="325">
        <f>IF(ISNUMBER('Primary endpoint outcomes'!BD218)=TRUE,'Primary endpoint outcomes'!BD218,(IF(ISNUMBER('Primary endpoint outcomes'!BG218)=TRUE,'Primary endpoint outcomes'!BG218,0)))</f>
        <v>7</v>
      </c>
      <c r="P218" s="325">
        <f>IF(ISNUMBER('Primary endpoint outcomes'!BE218)=TRUE,'Primary endpoint outcomes'!BE218,(IF(ISNUMBER('Primary endpoint outcomes'!BH218)=TRUE,'Primary endpoint outcomes'!BH218,0)))</f>
        <v>115</v>
      </c>
      <c r="Q218" s="326">
        <f>IF(ISNUMBER('Primary endpoint outcomes'!CK218)=TRUE,'Primary endpoint outcomes'!CK218,(IF(ISNUMBER('Primary endpoint outcomes'!CN218)=TRUE,'Primary endpoint outcomes'!CN218,0)))</f>
        <v>0</v>
      </c>
      <c r="R218" s="326">
        <f>IF(ISNUMBER('Primary endpoint outcomes'!CL218)=TRUE,'Primary endpoint outcomes'!CL218,(IF(ISNUMBER('Primary endpoint outcomes'!CO218)=TRUE,'Primary endpoint outcomes'!CO218,0)))</f>
        <v>0</v>
      </c>
      <c r="S218" s="325">
        <f>IF(ISNUMBER('Primary endpoint outcomes'!CM218)=TRUE,'Primary endpoint outcomes'!CM218,(IF(ISNUMBER('Primary endpoint outcomes'!CP218)=TRUE,'Primary endpoint outcomes'!CP218,0)))</f>
        <v>0</v>
      </c>
      <c r="T218" s="326">
        <f>IF(ISNUMBER('Primary endpoint outcomes'!DS218)=TRUE,'Primary endpoint outcomes'!DS218,(IF(ISNUMBER('Primary endpoint outcomes'!DV218)=TRUE,'Primary endpoint outcomes'!DV218,0)))</f>
        <v>0</v>
      </c>
      <c r="U218" s="326">
        <f>IF(ISNUMBER('Primary endpoint outcomes'!DT218)=TRUE,'Primary endpoint outcomes'!DT218,(IF(ISNUMBER('Primary endpoint outcomes'!DW218)=TRUE,'Primary endpoint outcomes'!DW218,0)))</f>
        <v>0</v>
      </c>
      <c r="V218" s="326">
        <f>IF(ISNUMBER('Primary endpoint outcomes'!DU218)=TRUE,'Primary endpoint outcomes'!DU218,(IF(ISNUMBER('Primary endpoint outcomes'!DX218)=TRUE,'Primary endpoint outcomes'!DX218,0)))</f>
        <v>0</v>
      </c>
      <c r="W218" s="326">
        <f>IF(ISNUMBER('Primary endpoint outcomes'!FA218)=TRUE,'Primary endpoint outcomes'!FA218,(IF(ISNUMBER('Primary endpoint outcomes'!FD218)=TRUE,'Primary endpoint outcomes'!FD218,0)))</f>
        <v>0</v>
      </c>
      <c r="X218" s="326">
        <f>IF(ISNUMBER('Primary endpoint outcomes'!FB218)=TRUE,'Primary endpoint outcomes'!FB218,(IF(ISNUMBER('Primary endpoint outcomes'!FE218)=TRUE,'Primary endpoint outcomes'!FE218,0)))</f>
        <v>0</v>
      </c>
      <c r="Y218" s="326">
        <f>IF(ISNUMBER('Primary endpoint outcomes'!FC218)=TRUE,'Primary endpoint outcomes'!FC218,(IF(ISNUMBER('Primary endpoint outcomes'!FF218)=TRUE,'Primary endpoint outcomes'!FF218,0)))</f>
        <v>0</v>
      </c>
      <c r="Z218" s="150"/>
      <c r="AA218" s="151">
        <f t="shared" si="113"/>
        <v>116</v>
      </c>
      <c r="AB218" s="153">
        <f t="shared" si="114"/>
        <v>115</v>
      </c>
      <c r="AC218" s="153">
        <f t="shared" si="115"/>
        <v>6468.75</v>
      </c>
      <c r="AD218" s="151">
        <f t="shared" si="116"/>
        <v>115</v>
      </c>
      <c r="AE218" s="153">
        <f t="shared" si="117"/>
        <v>114</v>
      </c>
      <c r="AF218" s="153">
        <f t="shared" si="118"/>
        <v>5586</v>
      </c>
      <c r="AG218" s="151">
        <f t="shared" si="119"/>
        <v>0</v>
      </c>
      <c r="AH218" s="153">
        <f t="shared" si="120"/>
        <v>-1</v>
      </c>
      <c r="AI218" s="153">
        <f t="shared" si="121"/>
        <v>0</v>
      </c>
      <c r="AJ218" s="151">
        <f t="shared" si="122"/>
        <v>0</v>
      </c>
      <c r="AK218" s="153">
        <f t="shared" si="123"/>
        <v>-1</v>
      </c>
      <c r="AL218" s="153">
        <f t="shared" si="124"/>
        <v>0</v>
      </c>
      <c r="AM218" s="151">
        <f t="shared" si="125"/>
        <v>0</v>
      </c>
      <c r="AN218" s="153">
        <f t="shared" si="126"/>
        <v>-1</v>
      </c>
      <c r="AO218" s="153">
        <f t="shared" si="127"/>
        <v>0</v>
      </c>
      <c r="AP218" s="153">
        <f t="shared" si="128"/>
        <v>229</v>
      </c>
      <c r="AQ218" s="153">
        <f t="shared" si="129"/>
        <v>12054.75</v>
      </c>
      <c r="AR218" s="153">
        <f t="shared" si="130"/>
        <v>25.899134199134199</v>
      </c>
      <c r="AS218" s="153">
        <f t="shared" si="131"/>
        <v>7.2554000368224454</v>
      </c>
      <c r="AT218" s="153">
        <f t="shared" si="132"/>
        <v>231</v>
      </c>
      <c r="AU218" s="16"/>
      <c r="AY218" s="65"/>
      <c r="AZ218" s="65"/>
    </row>
    <row r="219" spans="1:52" ht="15.75" x14ac:dyDescent="0.25">
      <c r="A219" s="152" t="str">
        <f>'Primary endpoint outcomes'!A219</f>
        <v>Gerber 2020</v>
      </c>
      <c r="B219" s="152" t="str">
        <f>CONCATENATE('Primary endpoint outcomes'!S219,'Primary endpoint outcomes'!T219)</f>
        <v>BDI-I21</v>
      </c>
      <c r="C219" s="154">
        <f t="shared" si="105"/>
        <v>26.411999999999999</v>
      </c>
      <c r="D219" s="154">
        <f t="shared" si="106"/>
        <v>8.6868216031651873</v>
      </c>
      <c r="E219" s="154">
        <f t="shared" si="107"/>
        <v>25</v>
      </c>
      <c r="F219" s="21" t="str">
        <f t="shared" si="108"/>
        <v>YES</v>
      </c>
      <c r="G219" s="21" t="str">
        <f t="shared" si="109"/>
        <v>NO</v>
      </c>
      <c r="H219" s="155">
        <f t="shared" si="110"/>
        <v>0.69423678145619894</v>
      </c>
      <c r="I219" s="155">
        <f t="shared" si="111"/>
        <v>0.30576321854380106</v>
      </c>
      <c r="J219" s="318">
        <f t="shared" si="112"/>
        <v>1</v>
      </c>
      <c r="K219" s="326">
        <f>IF(ISNUMBER('Primary endpoint outcomes'!U219)=TRUE,'Primary endpoint outcomes'!U219,(IF(ISNUMBER('Primary endpoint outcomes'!X219)=TRUE,'Primary endpoint outcomes'!X219,0)))</f>
        <v>27.6</v>
      </c>
      <c r="L219" s="326">
        <f>IF(ISNUMBER('Primary endpoint outcomes'!V219)=TRUE,'Primary endpoint outcomes'!V219,(IF(ISNUMBER('Primary endpoint outcomes'!Y219)=TRUE,'Primary endpoint outcomes'!Y219,0)))</f>
        <v>10</v>
      </c>
      <c r="M219" s="325">
        <f>IF(ISNUMBER('Primary endpoint outcomes'!W219)=TRUE,'Primary endpoint outcomes'!W219,(IF(ISNUMBER('Primary endpoint outcomes'!Z219)=TRUE,'Primary endpoint outcomes'!Z219,0)))</f>
        <v>14</v>
      </c>
      <c r="N219" s="326">
        <f>IF(ISNUMBER('Primary endpoint outcomes'!BC219)=TRUE,'Primary endpoint outcomes'!BC219,(IF(ISNUMBER('Primary endpoint outcomes'!BF219)=TRUE,'Primary endpoint outcomes'!BF219,0)))</f>
        <v>24.9</v>
      </c>
      <c r="O219" s="325">
        <f>IF(ISNUMBER('Primary endpoint outcomes'!BD219)=TRUE,'Primary endpoint outcomes'!BD219,(IF(ISNUMBER('Primary endpoint outcomes'!BG219)=TRUE,'Primary endpoint outcomes'!BG219,0)))</f>
        <v>6.6</v>
      </c>
      <c r="P219" s="325">
        <f>IF(ISNUMBER('Primary endpoint outcomes'!BE219)=TRUE,'Primary endpoint outcomes'!BE219,(IF(ISNUMBER('Primary endpoint outcomes'!BH219)=TRUE,'Primary endpoint outcomes'!BH219,0)))</f>
        <v>11</v>
      </c>
      <c r="Q219" s="326">
        <f>IF(ISNUMBER('Primary endpoint outcomes'!CK219)=TRUE,'Primary endpoint outcomes'!CK219,(IF(ISNUMBER('Primary endpoint outcomes'!CN219)=TRUE,'Primary endpoint outcomes'!CN219,0)))</f>
        <v>0</v>
      </c>
      <c r="R219" s="326">
        <f>IF(ISNUMBER('Primary endpoint outcomes'!CL219)=TRUE,'Primary endpoint outcomes'!CL219,(IF(ISNUMBER('Primary endpoint outcomes'!CO219)=TRUE,'Primary endpoint outcomes'!CO219,0)))</f>
        <v>0</v>
      </c>
      <c r="S219" s="325">
        <f>IF(ISNUMBER('Primary endpoint outcomes'!CM219)=TRUE,'Primary endpoint outcomes'!CM219,(IF(ISNUMBER('Primary endpoint outcomes'!CP219)=TRUE,'Primary endpoint outcomes'!CP219,0)))</f>
        <v>0</v>
      </c>
      <c r="T219" s="326">
        <f>IF(ISNUMBER('Primary endpoint outcomes'!DS219)=TRUE,'Primary endpoint outcomes'!DS219,(IF(ISNUMBER('Primary endpoint outcomes'!DV219)=TRUE,'Primary endpoint outcomes'!DV219,0)))</f>
        <v>0</v>
      </c>
      <c r="U219" s="326">
        <f>IF(ISNUMBER('Primary endpoint outcomes'!DT219)=TRUE,'Primary endpoint outcomes'!DT219,(IF(ISNUMBER('Primary endpoint outcomes'!DW219)=TRUE,'Primary endpoint outcomes'!DW219,0)))</f>
        <v>0</v>
      </c>
      <c r="V219" s="326">
        <f>IF(ISNUMBER('Primary endpoint outcomes'!DU219)=TRUE,'Primary endpoint outcomes'!DU219,(IF(ISNUMBER('Primary endpoint outcomes'!DX219)=TRUE,'Primary endpoint outcomes'!DX219,0)))</f>
        <v>0</v>
      </c>
      <c r="W219" s="326">
        <f>IF(ISNUMBER('Primary endpoint outcomes'!FA219)=TRUE,'Primary endpoint outcomes'!FA219,(IF(ISNUMBER('Primary endpoint outcomes'!FD219)=TRUE,'Primary endpoint outcomes'!FD219,0)))</f>
        <v>0</v>
      </c>
      <c r="X219" s="326">
        <f>IF(ISNUMBER('Primary endpoint outcomes'!FB219)=TRUE,'Primary endpoint outcomes'!FB219,(IF(ISNUMBER('Primary endpoint outcomes'!FE219)=TRUE,'Primary endpoint outcomes'!FE219,0)))</f>
        <v>0</v>
      </c>
      <c r="Y219" s="326">
        <f>IF(ISNUMBER('Primary endpoint outcomes'!FC219)=TRUE,'Primary endpoint outcomes'!FC219,(IF(ISNUMBER('Primary endpoint outcomes'!FF219)=TRUE,'Primary endpoint outcomes'!FF219,0)))</f>
        <v>0</v>
      </c>
      <c r="Z219" s="150"/>
      <c r="AA219" s="151">
        <f t="shared" si="113"/>
        <v>14</v>
      </c>
      <c r="AB219" s="153">
        <f t="shared" si="114"/>
        <v>13</v>
      </c>
      <c r="AC219" s="153">
        <f t="shared" si="115"/>
        <v>1300</v>
      </c>
      <c r="AD219" s="151">
        <f t="shared" si="116"/>
        <v>11</v>
      </c>
      <c r="AE219" s="153">
        <f t="shared" si="117"/>
        <v>10</v>
      </c>
      <c r="AF219" s="153">
        <f t="shared" si="118"/>
        <v>435.59999999999997</v>
      </c>
      <c r="AG219" s="151">
        <f t="shared" si="119"/>
        <v>0</v>
      </c>
      <c r="AH219" s="153">
        <f t="shared" si="120"/>
        <v>-1</v>
      </c>
      <c r="AI219" s="153">
        <f t="shared" si="121"/>
        <v>0</v>
      </c>
      <c r="AJ219" s="151">
        <f t="shared" si="122"/>
        <v>0</v>
      </c>
      <c r="AK219" s="153">
        <f t="shared" si="123"/>
        <v>-1</v>
      </c>
      <c r="AL219" s="153">
        <f t="shared" si="124"/>
        <v>0</v>
      </c>
      <c r="AM219" s="151">
        <f t="shared" si="125"/>
        <v>0</v>
      </c>
      <c r="AN219" s="153">
        <f t="shared" si="126"/>
        <v>-1</v>
      </c>
      <c r="AO219" s="153">
        <f t="shared" si="127"/>
        <v>0</v>
      </c>
      <c r="AP219" s="153">
        <f t="shared" si="128"/>
        <v>23</v>
      </c>
      <c r="AQ219" s="153">
        <f t="shared" si="129"/>
        <v>1735.6</v>
      </c>
      <c r="AR219" s="153">
        <f t="shared" si="130"/>
        <v>26.411999999999999</v>
      </c>
      <c r="AS219" s="153">
        <f t="shared" si="131"/>
        <v>8.6868216031651873</v>
      </c>
      <c r="AT219" s="153">
        <f t="shared" si="132"/>
        <v>25</v>
      </c>
      <c r="AU219" s="16"/>
      <c r="AY219" s="65"/>
      <c r="AZ219" s="65"/>
    </row>
    <row r="220" spans="1:52" ht="15.75" x14ac:dyDescent="0.25">
      <c r="A220" s="152" t="str">
        <f>'Primary endpoint outcomes'!A220</f>
        <v>Geretsegger 1994</v>
      </c>
      <c r="B220" s="152" t="str">
        <f>CONCATENATE('Primary endpoint outcomes'!S220,'Primary endpoint outcomes'!T220)</f>
        <v>NANA</v>
      </c>
      <c r="C220" s="154" t="e">
        <f t="shared" si="105"/>
        <v>#DIV/0!</v>
      </c>
      <c r="D220" s="154" t="e">
        <f t="shared" si="106"/>
        <v>#DIV/0!</v>
      </c>
      <c r="E220" s="154">
        <f t="shared" si="107"/>
        <v>0</v>
      </c>
      <c r="F220" s="21" t="e">
        <f t="shared" si="108"/>
        <v>#DIV/0!</v>
      </c>
      <c r="G220" s="21" t="e">
        <f t="shared" si="109"/>
        <v>#DIV/0!</v>
      </c>
      <c r="H220" s="155" t="e">
        <f t="shared" si="110"/>
        <v>#N/A</v>
      </c>
      <c r="I220" s="155" t="e">
        <f t="shared" si="111"/>
        <v>#N/A</v>
      </c>
      <c r="J220" s="318">
        <f t="shared" si="112"/>
        <v>0</v>
      </c>
      <c r="K220" s="326">
        <f>IF(ISNUMBER('Primary endpoint outcomes'!U220)=TRUE,'Primary endpoint outcomes'!U220,(IF(ISNUMBER('Primary endpoint outcomes'!X220)=TRUE,'Primary endpoint outcomes'!X220,0)))</f>
        <v>0</v>
      </c>
      <c r="L220" s="326">
        <f>IF(ISNUMBER('Primary endpoint outcomes'!V220)=TRUE,'Primary endpoint outcomes'!V220,(IF(ISNUMBER('Primary endpoint outcomes'!Y220)=TRUE,'Primary endpoint outcomes'!Y220,0)))</f>
        <v>0</v>
      </c>
      <c r="M220" s="325">
        <f>IF(ISNUMBER('Primary endpoint outcomes'!W220)=TRUE,'Primary endpoint outcomes'!W220,(IF(ISNUMBER('Primary endpoint outcomes'!Z220)=TRUE,'Primary endpoint outcomes'!Z220,0)))</f>
        <v>0</v>
      </c>
      <c r="N220" s="326">
        <f>IF(ISNUMBER('Primary endpoint outcomes'!BC220)=TRUE,'Primary endpoint outcomes'!BC220,(IF(ISNUMBER('Primary endpoint outcomes'!BF220)=TRUE,'Primary endpoint outcomes'!BF220,0)))</f>
        <v>0</v>
      </c>
      <c r="O220" s="325">
        <f>IF(ISNUMBER('Primary endpoint outcomes'!BD220)=TRUE,'Primary endpoint outcomes'!BD220,(IF(ISNUMBER('Primary endpoint outcomes'!BG220)=TRUE,'Primary endpoint outcomes'!BG220,0)))</f>
        <v>0</v>
      </c>
      <c r="P220" s="325">
        <f>IF(ISNUMBER('Primary endpoint outcomes'!BE220)=TRUE,'Primary endpoint outcomes'!BE220,(IF(ISNUMBER('Primary endpoint outcomes'!BH220)=TRUE,'Primary endpoint outcomes'!BH220,0)))</f>
        <v>0</v>
      </c>
      <c r="Q220" s="326">
        <f>IF(ISNUMBER('Primary endpoint outcomes'!CK220)=TRUE,'Primary endpoint outcomes'!CK220,(IF(ISNUMBER('Primary endpoint outcomes'!CN220)=TRUE,'Primary endpoint outcomes'!CN220,0)))</f>
        <v>0</v>
      </c>
      <c r="R220" s="326">
        <f>IF(ISNUMBER('Primary endpoint outcomes'!CL220)=TRUE,'Primary endpoint outcomes'!CL220,(IF(ISNUMBER('Primary endpoint outcomes'!CO220)=TRUE,'Primary endpoint outcomes'!CO220,0)))</f>
        <v>0</v>
      </c>
      <c r="S220" s="325">
        <f>IF(ISNUMBER('Primary endpoint outcomes'!CM220)=TRUE,'Primary endpoint outcomes'!CM220,(IF(ISNUMBER('Primary endpoint outcomes'!CP220)=TRUE,'Primary endpoint outcomes'!CP220,0)))</f>
        <v>0</v>
      </c>
      <c r="T220" s="326">
        <f>IF(ISNUMBER('Primary endpoint outcomes'!DS220)=TRUE,'Primary endpoint outcomes'!DS220,(IF(ISNUMBER('Primary endpoint outcomes'!DV220)=TRUE,'Primary endpoint outcomes'!DV220,0)))</f>
        <v>0</v>
      </c>
      <c r="U220" s="326">
        <f>IF(ISNUMBER('Primary endpoint outcomes'!DT220)=TRUE,'Primary endpoint outcomes'!DT220,(IF(ISNUMBER('Primary endpoint outcomes'!DW220)=TRUE,'Primary endpoint outcomes'!DW220,0)))</f>
        <v>0</v>
      </c>
      <c r="V220" s="326">
        <f>IF(ISNUMBER('Primary endpoint outcomes'!DU220)=TRUE,'Primary endpoint outcomes'!DU220,(IF(ISNUMBER('Primary endpoint outcomes'!DX220)=TRUE,'Primary endpoint outcomes'!DX220,0)))</f>
        <v>0</v>
      </c>
      <c r="W220" s="326">
        <f>IF(ISNUMBER('Primary endpoint outcomes'!FA220)=TRUE,'Primary endpoint outcomes'!FA220,(IF(ISNUMBER('Primary endpoint outcomes'!FD220)=TRUE,'Primary endpoint outcomes'!FD220,0)))</f>
        <v>0</v>
      </c>
      <c r="X220" s="326">
        <f>IF(ISNUMBER('Primary endpoint outcomes'!FB220)=TRUE,'Primary endpoint outcomes'!FB220,(IF(ISNUMBER('Primary endpoint outcomes'!FE220)=TRUE,'Primary endpoint outcomes'!FE220,0)))</f>
        <v>0</v>
      </c>
      <c r="Y220" s="326">
        <f>IF(ISNUMBER('Primary endpoint outcomes'!FC220)=TRUE,'Primary endpoint outcomes'!FC220,(IF(ISNUMBER('Primary endpoint outcomes'!FF220)=TRUE,'Primary endpoint outcomes'!FF220,0)))</f>
        <v>0</v>
      </c>
      <c r="Z220" s="150"/>
      <c r="AA220" s="151">
        <f t="shared" si="113"/>
        <v>0</v>
      </c>
      <c r="AB220" s="153">
        <f t="shared" si="114"/>
        <v>-1</v>
      </c>
      <c r="AC220" s="153">
        <f t="shared" si="115"/>
        <v>0</v>
      </c>
      <c r="AD220" s="151">
        <f t="shared" si="116"/>
        <v>0</v>
      </c>
      <c r="AE220" s="153">
        <f t="shared" si="117"/>
        <v>-1</v>
      </c>
      <c r="AF220" s="153">
        <f t="shared" si="118"/>
        <v>0</v>
      </c>
      <c r="AG220" s="151">
        <f t="shared" si="119"/>
        <v>0</v>
      </c>
      <c r="AH220" s="153">
        <f t="shared" si="120"/>
        <v>-1</v>
      </c>
      <c r="AI220" s="153">
        <f t="shared" si="121"/>
        <v>0</v>
      </c>
      <c r="AJ220" s="151">
        <f t="shared" si="122"/>
        <v>0</v>
      </c>
      <c r="AK220" s="153">
        <f t="shared" si="123"/>
        <v>-1</v>
      </c>
      <c r="AL220" s="153">
        <f t="shared" si="124"/>
        <v>0</v>
      </c>
      <c r="AM220" s="151">
        <f t="shared" si="125"/>
        <v>0</v>
      </c>
      <c r="AN220" s="153">
        <f t="shared" si="126"/>
        <v>-1</v>
      </c>
      <c r="AO220" s="153">
        <f t="shared" si="127"/>
        <v>0</v>
      </c>
      <c r="AP220" s="153" t="b">
        <f t="shared" si="128"/>
        <v>0</v>
      </c>
      <c r="AQ220" s="153">
        <f t="shared" si="129"/>
        <v>0</v>
      </c>
      <c r="AR220" s="153" t="e">
        <f t="shared" si="130"/>
        <v>#DIV/0!</v>
      </c>
      <c r="AS220" s="153" t="e">
        <f t="shared" si="131"/>
        <v>#DIV/0!</v>
      </c>
      <c r="AT220" s="153">
        <f t="shared" si="132"/>
        <v>0</v>
      </c>
      <c r="AU220" s="16"/>
      <c r="AY220" s="65"/>
      <c r="AZ220" s="65"/>
    </row>
    <row r="221" spans="1:52" ht="15.75" x14ac:dyDescent="0.25">
      <c r="A221" s="152" t="str">
        <f>'Primary endpoint outcomes'!A221</f>
        <v>Geretsegger 1995</v>
      </c>
      <c r="B221" s="152" t="str">
        <f>CONCATENATE('Primary endpoint outcomes'!S221,'Primary endpoint outcomes'!T221)</f>
        <v>NANA</v>
      </c>
      <c r="C221" s="154" t="e">
        <f t="shared" si="105"/>
        <v>#DIV/0!</v>
      </c>
      <c r="D221" s="154" t="e">
        <f t="shared" si="106"/>
        <v>#DIV/0!</v>
      </c>
      <c r="E221" s="154">
        <f t="shared" si="107"/>
        <v>0</v>
      </c>
      <c r="F221" s="21" t="e">
        <f t="shared" si="108"/>
        <v>#DIV/0!</v>
      </c>
      <c r="G221" s="21" t="e">
        <f t="shared" si="109"/>
        <v>#DIV/0!</v>
      </c>
      <c r="H221" s="155" t="e">
        <f t="shared" si="110"/>
        <v>#N/A</v>
      </c>
      <c r="I221" s="155" t="e">
        <f t="shared" si="111"/>
        <v>#N/A</v>
      </c>
      <c r="J221" s="318">
        <f t="shared" si="112"/>
        <v>0</v>
      </c>
      <c r="K221" s="326">
        <f>IF(ISNUMBER('Primary endpoint outcomes'!U221)=TRUE,'Primary endpoint outcomes'!U221,(IF(ISNUMBER('Primary endpoint outcomes'!X221)=TRUE,'Primary endpoint outcomes'!X221,0)))</f>
        <v>0</v>
      </c>
      <c r="L221" s="326">
        <f>IF(ISNUMBER('Primary endpoint outcomes'!V221)=TRUE,'Primary endpoint outcomes'!V221,(IF(ISNUMBER('Primary endpoint outcomes'!Y221)=TRUE,'Primary endpoint outcomes'!Y221,0)))</f>
        <v>0</v>
      </c>
      <c r="M221" s="325">
        <f>IF(ISNUMBER('Primary endpoint outcomes'!W221)=TRUE,'Primary endpoint outcomes'!W221,(IF(ISNUMBER('Primary endpoint outcomes'!Z221)=TRUE,'Primary endpoint outcomes'!Z221,0)))</f>
        <v>0</v>
      </c>
      <c r="N221" s="326">
        <f>IF(ISNUMBER('Primary endpoint outcomes'!BC221)=TRUE,'Primary endpoint outcomes'!BC221,(IF(ISNUMBER('Primary endpoint outcomes'!BF221)=TRUE,'Primary endpoint outcomes'!BF221,0)))</f>
        <v>0</v>
      </c>
      <c r="O221" s="325">
        <f>IF(ISNUMBER('Primary endpoint outcomes'!BD221)=TRUE,'Primary endpoint outcomes'!BD221,(IF(ISNUMBER('Primary endpoint outcomes'!BG221)=TRUE,'Primary endpoint outcomes'!BG221,0)))</f>
        <v>0</v>
      </c>
      <c r="P221" s="325">
        <f>IF(ISNUMBER('Primary endpoint outcomes'!BE221)=TRUE,'Primary endpoint outcomes'!BE221,(IF(ISNUMBER('Primary endpoint outcomes'!BH221)=TRUE,'Primary endpoint outcomes'!BH221,0)))</f>
        <v>0</v>
      </c>
      <c r="Q221" s="326">
        <f>IF(ISNUMBER('Primary endpoint outcomes'!CK221)=TRUE,'Primary endpoint outcomes'!CK221,(IF(ISNUMBER('Primary endpoint outcomes'!CN221)=TRUE,'Primary endpoint outcomes'!CN221,0)))</f>
        <v>0</v>
      </c>
      <c r="R221" s="326">
        <f>IF(ISNUMBER('Primary endpoint outcomes'!CL221)=TRUE,'Primary endpoint outcomes'!CL221,(IF(ISNUMBER('Primary endpoint outcomes'!CO221)=TRUE,'Primary endpoint outcomes'!CO221,0)))</f>
        <v>0</v>
      </c>
      <c r="S221" s="325">
        <f>IF(ISNUMBER('Primary endpoint outcomes'!CM221)=TRUE,'Primary endpoint outcomes'!CM221,(IF(ISNUMBER('Primary endpoint outcomes'!CP221)=TRUE,'Primary endpoint outcomes'!CP221,0)))</f>
        <v>0</v>
      </c>
      <c r="T221" s="326">
        <f>IF(ISNUMBER('Primary endpoint outcomes'!DS221)=TRUE,'Primary endpoint outcomes'!DS221,(IF(ISNUMBER('Primary endpoint outcomes'!DV221)=TRUE,'Primary endpoint outcomes'!DV221,0)))</f>
        <v>0</v>
      </c>
      <c r="U221" s="326">
        <f>IF(ISNUMBER('Primary endpoint outcomes'!DT221)=TRUE,'Primary endpoint outcomes'!DT221,(IF(ISNUMBER('Primary endpoint outcomes'!DW221)=TRUE,'Primary endpoint outcomes'!DW221,0)))</f>
        <v>0</v>
      </c>
      <c r="V221" s="326">
        <f>IF(ISNUMBER('Primary endpoint outcomes'!DU221)=TRUE,'Primary endpoint outcomes'!DU221,(IF(ISNUMBER('Primary endpoint outcomes'!DX221)=TRUE,'Primary endpoint outcomes'!DX221,0)))</f>
        <v>0</v>
      </c>
      <c r="W221" s="326">
        <f>IF(ISNUMBER('Primary endpoint outcomes'!FA221)=TRUE,'Primary endpoint outcomes'!FA221,(IF(ISNUMBER('Primary endpoint outcomes'!FD221)=TRUE,'Primary endpoint outcomes'!FD221,0)))</f>
        <v>0</v>
      </c>
      <c r="X221" s="326">
        <f>IF(ISNUMBER('Primary endpoint outcomes'!FB221)=TRUE,'Primary endpoint outcomes'!FB221,(IF(ISNUMBER('Primary endpoint outcomes'!FE221)=TRUE,'Primary endpoint outcomes'!FE221,0)))</f>
        <v>0</v>
      </c>
      <c r="Y221" s="326">
        <f>IF(ISNUMBER('Primary endpoint outcomes'!FC221)=TRUE,'Primary endpoint outcomes'!FC221,(IF(ISNUMBER('Primary endpoint outcomes'!FF221)=TRUE,'Primary endpoint outcomes'!FF221,0)))</f>
        <v>0</v>
      </c>
      <c r="Z221" s="150"/>
      <c r="AA221" s="151">
        <f t="shared" si="113"/>
        <v>0</v>
      </c>
      <c r="AB221" s="153">
        <f t="shared" si="114"/>
        <v>-1</v>
      </c>
      <c r="AC221" s="153">
        <f t="shared" si="115"/>
        <v>0</v>
      </c>
      <c r="AD221" s="151">
        <f t="shared" si="116"/>
        <v>0</v>
      </c>
      <c r="AE221" s="153">
        <f t="shared" si="117"/>
        <v>-1</v>
      </c>
      <c r="AF221" s="153">
        <f t="shared" si="118"/>
        <v>0</v>
      </c>
      <c r="AG221" s="151">
        <f t="shared" si="119"/>
        <v>0</v>
      </c>
      <c r="AH221" s="153">
        <f t="shared" si="120"/>
        <v>-1</v>
      </c>
      <c r="AI221" s="153">
        <f t="shared" si="121"/>
        <v>0</v>
      </c>
      <c r="AJ221" s="151">
        <f t="shared" si="122"/>
        <v>0</v>
      </c>
      <c r="AK221" s="153">
        <f t="shared" si="123"/>
        <v>-1</v>
      </c>
      <c r="AL221" s="153">
        <f t="shared" si="124"/>
        <v>0</v>
      </c>
      <c r="AM221" s="151">
        <f t="shared" si="125"/>
        <v>0</v>
      </c>
      <c r="AN221" s="153">
        <f t="shared" si="126"/>
        <v>-1</v>
      </c>
      <c r="AO221" s="153">
        <f t="shared" si="127"/>
        <v>0</v>
      </c>
      <c r="AP221" s="153" t="b">
        <f t="shared" si="128"/>
        <v>0</v>
      </c>
      <c r="AQ221" s="153">
        <f t="shared" si="129"/>
        <v>0</v>
      </c>
      <c r="AR221" s="153" t="e">
        <f t="shared" si="130"/>
        <v>#DIV/0!</v>
      </c>
      <c r="AS221" s="153" t="e">
        <f t="shared" si="131"/>
        <v>#DIV/0!</v>
      </c>
      <c r="AT221" s="153">
        <f t="shared" si="132"/>
        <v>0</v>
      </c>
      <c r="AU221" s="16"/>
      <c r="AY221" s="65"/>
      <c r="AZ221" s="65"/>
    </row>
    <row r="222" spans="1:52" ht="15.75" x14ac:dyDescent="0.25">
      <c r="A222" s="152" t="str">
        <f>'Primary endpoint outcomes'!A222</f>
        <v>Gershon 1981</v>
      </c>
      <c r="B222" s="152" t="str">
        <f>CONCATENATE('Primary endpoint outcomes'!S222,'Primary endpoint outcomes'!T222)</f>
        <v>NANA</v>
      </c>
      <c r="C222" s="154" t="e">
        <f t="shared" si="105"/>
        <v>#DIV/0!</v>
      </c>
      <c r="D222" s="154" t="e">
        <f t="shared" si="106"/>
        <v>#DIV/0!</v>
      </c>
      <c r="E222" s="154">
        <f t="shared" si="107"/>
        <v>0</v>
      </c>
      <c r="F222" s="21" t="e">
        <f t="shared" si="108"/>
        <v>#DIV/0!</v>
      </c>
      <c r="G222" s="21" t="e">
        <f t="shared" si="109"/>
        <v>#DIV/0!</v>
      </c>
      <c r="H222" s="155" t="e">
        <f t="shared" si="110"/>
        <v>#N/A</v>
      </c>
      <c r="I222" s="155" t="e">
        <f t="shared" si="111"/>
        <v>#N/A</v>
      </c>
      <c r="J222" s="318">
        <f t="shared" si="112"/>
        <v>0</v>
      </c>
      <c r="K222" s="326">
        <f>IF(ISNUMBER('Primary endpoint outcomes'!U222)=TRUE,'Primary endpoint outcomes'!U222,(IF(ISNUMBER('Primary endpoint outcomes'!X222)=TRUE,'Primary endpoint outcomes'!X222,0)))</f>
        <v>0</v>
      </c>
      <c r="L222" s="326">
        <f>IF(ISNUMBER('Primary endpoint outcomes'!V222)=TRUE,'Primary endpoint outcomes'!V222,(IF(ISNUMBER('Primary endpoint outcomes'!Y222)=TRUE,'Primary endpoint outcomes'!Y222,0)))</f>
        <v>0</v>
      </c>
      <c r="M222" s="325">
        <f>IF(ISNUMBER('Primary endpoint outcomes'!W222)=TRUE,'Primary endpoint outcomes'!W222,(IF(ISNUMBER('Primary endpoint outcomes'!Z222)=TRUE,'Primary endpoint outcomes'!Z222,0)))</f>
        <v>0</v>
      </c>
      <c r="N222" s="326">
        <f>IF(ISNUMBER('Primary endpoint outcomes'!BC222)=TRUE,'Primary endpoint outcomes'!BC222,(IF(ISNUMBER('Primary endpoint outcomes'!BF222)=TRUE,'Primary endpoint outcomes'!BF222,0)))</f>
        <v>0</v>
      </c>
      <c r="O222" s="325">
        <f>IF(ISNUMBER('Primary endpoint outcomes'!BD222)=TRUE,'Primary endpoint outcomes'!BD222,(IF(ISNUMBER('Primary endpoint outcomes'!BG222)=TRUE,'Primary endpoint outcomes'!BG222,0)))</f>
        <v>0</v>
      </c>
      <c r="P222" s="325">
        <f>IF(ISNUMBER('Primary endpoint outcomes'!BE222)=TRUE,'Primary endpoint outcomes'!BE222,(IF(ISNUMBER('Primary endpoint outcomes'!BH222)=TRUE,'Primary endpoint outcomes'!BH222,0)))</f>
        <v>0</v>
      </c>
      <c r="Q222" s="326">
        <f>IF(ISNUMBER('Primary endpoint outcomes'!CK222)=TRUE,'Primary endpoint outcomes'!CK222,(IF(ISNUMBER('Primary endpoint outcomes'!CN222)=TRUE,'Primary endpoint outcomes'!CN222,0)))</f>
        <v>0</v>
      </c>
      <c r="R222" s="326">
        <f>IF(ISNUMBER('Primary endpoint outcomes'!CL222)=TRUE,'Primary endpoint outcomes'!CL222,(IF(ISNUMBER('Primary endpoint outcomes'!CO222)=TRUE,'Primary endpoint outcomes'!CO222,0)))</f>
        <v>0</v>
      </c>
      <c r="S222" s="325">
        <f>IF(ISNUMBER('Primary endpoint outcomes'!CM222)=TRUE,'Primary endpoint outcomes'!CM222,(IF(ISNUMBER('Primary endpoint outcomes'!CP222)=TRUE,'Primary endpoint outcomes'!CP222,0)))</f>
        <v>0</v>
      </c>
      <c r="T222" s="326">
        <f>IF(ISNUMBER('Primary endpoint outcomes'!DS222)=TRUE,'Primary endpoint outcomes'!DS222,(IF(ISNUMBER('Primary endpoint outcomes'!DV222)=TRUE,'Primary endpoint outcomes'!DV222,0)))</f>
        <v>0</v>
      </c>
      <c r="U222" s="326">
        <f>IF(ISNUMBER('Primary endpoint outcomes'!DT222)=TRUE,'Primary endpoint outcomes'!DT222,(IF(ISNUMBER('Primary endpoint outcomes'!DW222)=TRUE,'Primary endpoint outcomes'!DW222,0)))</f>
        <v>0</v>
      </c>
      <c r="V222" s="326">
        <f>IF(ISNUMBER('Primary endpoint outcomes'!DU222)=TRUE,'Primary endpoint outcomes'!DU222,(IF(ISNUMBER('Primary endpoint outcomes'!DX222)=TRUE,'Primary endpoint outcomes'!DX222,0)))</f>
        <v>0</v>
      </c>
      <c r="W222" s="326">
        <f>IF(ISNUMBER('Primary endpoint outcomes'!FA222)=TRUE,'Primary endpoint outcomes'!FA222,(IF(ISNUMBER('Primary endpoint outcomes'!FD222)=TRUE,'Primary endpoint outcomes'!FD222,0)))</f>
        <v>0</v>
      </c>
      <c r="X222" s="326">
        <f>IF(ISNUMBER('Primary endpoint outcomes'!FB222)=TRUE,'Primary endpoint outcomes'!FB222,(IF(ISNUMBER('Primary endpoint outcomes'!FE222)=TRUE,'Primary endpoint outcomes'!FE222,0)))</f>
        <v>0</v>
      </c>
      <c r="Y222" s="326">
        <f>IF(ISNUMBER('Primary endpoint outcomes'!FC222)=TRUE,'Primary endpoint outcomes'!FC222,(IF(ISNUMBER('Primary endpoint outcomes'!FF222)=TRUE,'Primary endpoint outcomes'!FF222,0)))</f>
        <v>0</v>
      </c>
      <c r="Z222" s="150"/>
      <c r="AA222" s="151">
        <f t="shared" si="113"/>
        <v>0</v>
      </c>
      <c r="AB222" s="153">
        <f t="shared" si="114"/>
        <v>-1</v>
      </c>
      <c r="AC222" s="153">
        <f t="shared" si="115"/>
        <v>0</v>
      </c>
      <c r="AD222" s="151">
        <f t="shared" si="116"/>
        <v>0</v>
      </c>
      <c r="AE222" s="153">
        <f t="shared" si="117"/>
        <v>-1</v>
      </c>
      <c r="AF222" s="153">
        <f t="shared" si="118"/>
        <v>0</v>
      </c>
      <c r="AG222" s="151">
        <f t="shared" si="119"/>
        <v>0</v>
      </c>
      <c r="AH222" s="153">
        <f t="shared" si="120"/>
        <v>-1</v>
      </c>
      <c r="AI222" s="153">
        <f t="shared" si="121"/>
        <v>0</v>
      </c>
      <c r="AJ222" s="151">
        <f t="shared" si="122"/>
        <v>0</v>
      </c>
      <c r="AK222" s="153">
        <f t="shared" si="123"/>
        <v>-1</v>
      </c>
      <c r="AL222" s="153">
        <f t="shared" si="124"/>
        <v>0</v>
      </c>
      <c r="AM222" s="151">
        <f t="shared" si="125"/>
        <v>0</v>
      </c>
      <c r="AN222" s="153">
        <f t="shared" si="126"/>
        <v>-1</v>
      </c>
      <c r="AO222" s="153">
        <f t="shared" si="127"/>
        <v>0</v>
      </c>
      <c r="AP222" s="153" t="b">
        <f t="shared" si="128"/>
        <v>0</v>
      </c>
      <c r="AQ222" s="153">
        <f t="shared" si="129"/>
        <v>0</v>
      </c>
      <c r="AR222" s="153" t="e">
        <f t="shared" si="130"/>
        <v>#DIV/0!</v>
      </c>
      <c r="AS222" s="153" t="e">
        <f t="shared" si="131"/>
        <v>#DIV/0!</v>
      </c>
      <c r="AT222" s="153">
        <f t="shared" si="132"/>
        <v>0</v>
      </c>
      <c r="AU222" s="16"/>
      <c r="AY222" s="65"/>
      <c r="AZ222" s="65"/>
    </row>
    <row r="223" spans="1:52" ht="15.75" x14ac:dyDescent="0.25">
      <c r="A223" s="152" t="str">
        <f>'Primary endpoint outcomes'!A223</f>
        <v>Gilbody 2015/Littlewood 2015</v>
      </c>
      <c r="B223" s="152" t="str">
        <f>CONCATENATE('Primary endpoint outcomes'!S223,'Primary endpoint outcomes'!T223)</f>
        <v>PHQ9</v>
      </c>
      <c r="C223" s="154">
        <f t="shared" si="105"/>
        <v>16.652416787264833</v>
      </c>
      <c r="D223" s="154">
        <f t="shared" si="106"/>
        <v>4.2459824033746818</v>
      </c>
      <c r="E223" s="154">
        <f t="shared" si="107"/>
        <v>691</v>
      </c>
      <c r="F223" s="21" t="str">
        <f t="shared" si="108"/>
        <v>YES</v>
      </c>
      <c r="G223" s="21" t="str">
        <f t="shared" si="109"/>
        <v>NO</v>
      </c>
      <c r="H223" s="155">
        <f t="shared" si="110"/>
        <v>0.56105914947612678</v>
      </c>
      <c r="I223" s="155">
        <f t="shared" si="111"/>
        <v>0.43894085052387322</v>
      </c>
      <c r="J223" s="318">
        <f t="shared" si="112"/>
        <v>1</v>
      </c>
      <c r="K223" s="326">
        <f>IF(ISNUMBER('Primary endpoint outcomes'!U223)=TRUE,'Primary endpoint outcomes'!U223,(IF(ISNUMBER('Primary endpoint outcomes'!X223)=TRUE,'Primary endpoint outcomes'!X223,0)))</f>
        <v>16.78</v>
      </c>
      <c r="L223" s="326">
        <f>IF(ISNUMBER('Primary endpoint outcomes'!V223)=TRUE,'Primary endpoint outcomes'!V223,(IF(ISNUMBER('Primary endpoint outcomes'!Y223)=TRUE,'Primary endpoint outcomes'!Y223,0)))</f>
        <v>4.21</v>
      </c>
      <c r="M223" s="325">
        <f>IF(ISNUMBER('Primary endpoint outcomes'!W223)=TRUE,'Primary endpoint outcomes'!W223,(IF(ISNUMBER('Primary endpoint outcomes'!Z223)=TRUE,'Primary endpoint outcomes'!Z223,0)))</f>
        <v>210</v>
      </c>
      <c r="N223" s="326">
        <f>IF(ISNUMBER('Primary endpoint outcomes'!BC223)=TRUE,'Primary endpoint outcomes'!BC223,(IF(ISNUMBER('Primary endpoint outcomes'!BF223)=TRUE,'Primary endpoint outcomes'!BF223,0)))</f>
        <v>16.87</v>
      </c>
      <c r="O223" s="325">
        <f>IF(ISNUMBER('Primary endpoint outcomes'!BD223)=TRUE,'Primary endpoint outcomes'!BD223,(IF(ISNUMBER('Primary endpoint outcomes'!BG223)=TRUE,'Primary endpoint outcomes'!BG223,0)))</f>
        <v>3.99</v>
      </c>
      <c r="P223" s="325">
        <f>IF(ISNUMBER('Primary endpoint outcomes'!BE223)=TRUE,'Primary endpoint outcomes'!BE223,(IF(ISNUMBER('Primary endpoint outcomes'!BH223)=TRUE,'Primary endpoint outcomes'!BH223,0)))</f>
        <v>242</v>
      </c>
      <c r="Q223" s="326">
        <f>IF(ISNUMBER('Primary endpoint outcomes'!CK223)=TRUE,'Primary endpoint outcomes'!CK223,(IF(ISNUMBER('Primary endpoint outcomes'!CN223)=TRUE,'Primary endpoint outcomes'!CN223,0)))</f>
        <v>16.32</v>
      </c>
      <c r="R223" s="326">
        <f>IF(ISNUMBER('Primary endpoint outcomes'!CL223)=TRUE,'Primary endpoint outcomes'!CL223,(IF(ISNUMBER('Primary endpoint outcomes'!CO223)=TRUE,'Primary endpoint outcomes'!CO223,0)))</f>
        <v>4.5199999999999996</v>
      </c>
      <c r="S223" s="325">
        <f>IF(ISNUMBER('Primary endpoint outcomes'!CM223)=TRUE,'Primary endpoint outcomes'!CM223,(IF(ISNUMBER('Primary endpoint outcomes'!CP223)=TRUE,'Primary endpoint outcomes'!CP223,0)))</f>
        <v>239</v>
      </c>
      <c r="T223" s="326">
        <f>IF(ISNUMBER('Primary endpoint outcomes'!DS223)=TRUE,'Primary endpoint outcomes'!DS223,(IF(ISNUMBER('Primary endpoint outcomes'!DV223)=TRUE,'Primary endpoint outcomes'!DV223,0)))</f>
        <v>0</v>
      </c>
      <c r="U223" s="326">
        <f>IF(ISNUMBER('Primary endpoint outcomes'!DT223)=TRUE,'Primary endpoint outcomes'!DT223,(IF(ISNUMBER('Primary endpoint outcomes'!DW223)=TRUE,'Primary endpoint outcomes'!DW223,0)))</f>
        <v>0</v>
      </c>
      <c r="V223" s="326">
        <f>IF(ISNUMBER('Primary endpoint outcomes'!DU223)=TRUE,'Primary endpoint outcomes'!DU223,(IF(ISNUMBER('Primary endpoint outcomes'!DX223)=TRUE,'Primary endpoint outcomes'!DX223,0)))</f>
        <v>0</v>
      </c>
      <c r="W223" s="326">
        <f>IF(ISNUMBER('Primary endpoint outcomes'!FA223)=TRUE,'Primary endpoint outcomes'!FA223,(IF(ISNUMBER('Primary endpoint outcomes'!FD223)=TRUE,'Primary endpoint outcomes'!FD223,0)))</f>
        <v>0</v>
      </c>
      <c r="X223" s="326">
        <f>IF(ISNUMBER('Primary endpoint outcomes'!FB223)=TRUE,'Primary endpoint outcomes'!FB223,(IF(ISNUMBER('Primary endpoint outcomes'!FE223)=TRUE,'Primary endpoint outcomes'!FE223,0)))</f>
        <v>0</v>
      </c>
      <c r="Y223" s="326">
        <f>IF(ISNUMBER('Primary endpoint outcomes'!FC223)=TRUE,'Primary endpoint outcomes'!FC223,(IF(ISNUMBER('Primary endpoint outcomes'!FF223)=TRUE,'Primary endpoint outcomes'!FF223,0)))</f>
        <v>0</v>
      </c>
      <c r="Z223" s="150"/>
      <c r="AA223" s="151">
        <f t="shared" si="113"/>
        <v>210</v>
      </c>
      <c r="AB223" s="153">
        <f t="shared" si="114"/>
        <v>209</v>
      </c>
      <c r="AC223" s="153">
        <f t="shared" si="115"/>
        <v>3704.3368999999998</v>
      </c>
      <c r="AD223" s="151">
        <f t="shared" si="116"/>
        <v>242</v>
      </c>
      <c r="AE223" s="153">
        <f t="shared" si="117"/>
        <v>241</v>
      </c>
      <c r="AF223" s="153">
        <f t="shared" si="118"/>
        <v>3836.7441000000003</v>
      </c>
      <c r="AG223" s="151">
        <f t="shared" si="119"/>
        <v>239</v>
      </c>
      <c r="AH223" s="153">
        <f t="shared" si="120"/>
        <v>238</v>
      </c>
      <c r="AI223" s="153">
        <f t="shared" si="121"/>
        <v>4862.435199999999</v>
      </c>
      <c r="AJ223" s="151">
        <f t="shared" si="122"/>
        <v>0</v>
      </c>
      <c r="AK223" s="153">
        <f t="shared" si="123"/>
        <v>-1</v>
      </c>
      <c r="AL223" s="153">
        <f t="shared" si="124"/>
        <v>0</v>
      </c>
      <c r="AM223" s="151">
        <f t="shared" si="125"/>
        <v>0</v>
      </c>
      <c r="AN223" s="153">
        <f t="shared" si="126"/>
        <v>-1</v>
      </c>
      <c r="AO223" s="153">
        <f t="shared" si="127"/>
        <v>0</v>
      </c>
      <c r="AP223" s="153">
        <f t="shared" si="128"/>
        <v>688</v>
      </c>
      <c r="AQ223" s="153">
        <f t="shared" si="129"/>
        <v>12403.516199999998</v>
      </c>
      <c r="AR223" s="153">
        <f t="shared" si="130"/>
        <v>16.652416787264833</v>
      </c>
      <c r="AS223" s="153">
        <f t="shared" si="131"/>
        <v>4.2459824033746818</v>
      </c>
      <c r="AT223" s="153">
        <f t="shared" si="132"/>
        <v>691</v>
      </c>
      <c r="AU223" s="16"/>
      <c r="AY223" s="65"/>
      <c r="AZ223" s="65"/>
    </row>
    <row r="224" spans="1:52" ht="15.75" x14ac:dyDescent="0.25">
      <c r="A224" s="152" t="str">
        <f>'Primary endpoint outcomes'!A224</f>
        <v>Godlewska 2012</v>
      </c>
      <c r="B224" s="152" t="str">
        <f>CONCATENATE('Primary endpoint outcomes'!S224,'Primary endpoint outcomes'!T224)</f>
        <v>HAMD17</v>
      </c>
      <c r="C224" s="154">
        <f t="shared" si="105"/>
        <v>23.75</v>
      </c>
      <c r="D224" s="154">
        <f t="shared" si="106"/>
        <v>5.1351728305871074</v>
      </c>
      <c r="E224" s="154">
        <f t="shared" si="107"/>
        <v>42</v>
      </c>
      <c r="F224" s="21" t="str">
        <f t="shared" si="108"/>
        <v>YES</v>
      </c>
      <c r="G224" s="21" t="str">
        <f t="shared" si="109"/>
        <v>NO</v>
      </c>
      <c r="H224" s="155">
        <f t="shared" si="110"/>
        <v>0.93437608934518557</v>
      </c>
      <c r="I224" s="155">
        <f t="shared" si="111"/>
        <v>6.5623910654814432E-2</v>
      </c>
      <c r="J224" s="318">
        <f t="shared" si="112"/>
        <v>1</v>
      </c>
      <c r="K224" s="326">
        <f>IF(ISNUMBER('Primary endpoint outcomes'!U224)=TRUE,'Primary endpoint outcomes'!U224,(IF(ISNUMBER('Primary endpoint outcomes'!X224)=TRUE,'Primary endpoint outcomes'!X224,0)))</f>
        <v>24.2</v>
      </c>
      <c r="L224" s="326">
        <f>IF(ISNUMBER('Primary endpoint outcomes'!V224)=TRUE,'Primary endpoint outcomes'!V224,(IF(ISNUMBER('Primary endpoint outcomes'!Y224)=TRUE,'Primary endpoint outcomes'!Y224,0)))</f>
        <v>5.7</v>
      </c>
      <c r="M224" s="325">
        <f>IF(ISNUMBER('Primary endpoint outcomes'!W224)=TRUE,'Primary endpoint outcomes'!W224,(IF(ISNUMBER('Primary endpoint outcomes'!Z224)=TRUE,'Primary endpoint outcomes'!Z224,0)))</f>
        <v>21</v>
      </c>
      <c r="N224" s="326">
        <f>IF(ISNUMBER('Primary endpoint outcomes'!BC224)=TRUE,'Primary endpoint outcomes'!BC224,(IF(ISNUMBER('Primary endpoint outcomes'!BF224)=TRUE,'Primary endpoint outcomes'!BF224,0)))</f>
        <v>23.3</v>
      </c>
      <c r="O224" s="325">
        <f>IF(ISNUMBER('Primary endpoint outcomes'!BD224)=TRUE,'Primary endpoint outcomes'!BD224,(IF(ISNUMBER('Primary endpoint outcomes'!BG224)=TRUE,'Primary endpoint outcomes'!BG224,0)))</f>
        <v>4.5</v>
      </c>
      <c r="P224" s="325">
        <f>IF(ISNUMBER('Primary endpoint outcomes'!BE224)=TRUE,'Primary endpoint outcomes'!BE224,(IF(ISNUMBER('Primary endpoint outcomes'!BH224)=TRUE,'Primary endpoint outcomes'!BH224,0)))</f>
        <v>21</v>
      </c>
      <c r="Q224" s="326">
        <f>IF(ISNUMBER('Primary endpoint outcomes'!CK224)=TRUE,'Primary endpoint outcomes'!CK224,(IF(ISNUMBER('Primary endpoint outcomes'!CN224)=TRUE,'Primary endpoint outcomes'!CN224,0)))</f>
        <v>0</v>
      </c>
      <c r="R224" s="326">
        <f>IF(ISNUMBER('Primary endpoint outcomes'!CL224)=TRUE,'Primary endpoint outcomes'!CL224,(IF(ISNUMBER('Primary endpoint outcomes'!CO224)=TRUE,'Primary endpoint outcomes'!CO224,0)))</f>
        <v>0</v>
      </c>
      <c r="S224" s="325">
        <f>IF(ISNUMBER('Primary endpoint outcomes'!CM224)=TRUE,'Primary endpoint outcomes'!CM224,(IF(ISNUMBER('Primary endpoint outcomes'!CP224)=TRUE,'Primary endpoint outcomes'!CP224,0)))</f>
        <v>0</v>
      </c>
      <c r="T224" s="326">
        <f>IF(ISNUMBER('Primary endpoint outcomes'!DS224)=TRUE,'Primary endpoint outcomes'!DS224,(IF(ISNUMBER('Primary endpoint outcomes'!DV224)=TRUE,'Primary endpoint outcomes'!DV224,0)))</f>
        <v>0</v>
      </c>
      <c r="U224" s="326">
        <f>IF(ISNUMBER('Primary endpoint outcomes'!DT224)=TRUE,'Primary endpoint outcomes'!DT224,(IF(ISNUMBER('Primary endpoint outcomes'!DW224)=TRUE,'Primary endpoint outcomes'!DW224,0)))</f>
        <v>0</v>
      </c>
      <c r="V224" s="326">
        <f>IF(ISNUMBER('Primary endpoint outcomes'!DU224)=TRUE,'Primary endpoint outcomes'!DU224,(IF(ISNUMBER('Primary endpoint outcomes'!DX224)=TRUE,'Primary endpoint outcomes'!DX224,0)))</f>
        <v>0</v>
      </c>
      <c r="W224" s="326">
        <f>IF(ISNUMBER('Primary endpoint outcomes'!FA224)=TRUE,'Primary endpoint outcomes'!FA224,(IF(ISNUMBER('Primary endpoint outcomes'!FD224)=TRUE,'Primary endpoint outcomes'!FD224,0)))</f>
        <v>0</v>
      </c>
      <c r="X224" s="326">
        <f>IF(ISNUMBER('Primary endpoint outcomes'!FB224)=TRUE,'Primary endpoint outcomes'!FB224,(IF(ISNUMBER('Primary endpoint outcomes'!FE224)=TRUE,'Primary endpoint outcomes'!FE224,0)))</f>
        <v>0</v>
      </c>
      <c r="Y224" s="326">
        <f>IF(ISNUMBER('Primary endpoint outcomes'!FC224)=TRUE,'Primary endpoint outcomes'!FC224,(IF(ISNUMBER('Primary endpoint outcomes'!FF224)=TRUE,'Primary endpoint outcomes'!FF224,0)))</f>
        <v>0</v>
      </c>
      <c r="Z224" s="150"/>
      <c r="AA224" s="151">
        <f t="shared" si="113"/>
        <v>21</v>
      </c>
      <c r="AB224" s="153">
        <f t="shared" si="114"/>
        <v>20</v>
      </c>
      <c r="AC224" s="153">
        <f t="shared" si="115"/>
        <v>649.80000000000007</v>
      </c>
      <c r="AD224" s="151">
        <f t="shared" si="116"/>
        <v>21</v>
      </c>
      <c r="AE224" s="153">
        <f t="shared" si="117"/>
        <v>20</v>
      </c>
      <c r="AF224" s="153">
        <f t="shared" si="118"/>
        <v>405</v>
      </c>
      <c r="AG224" s="151">
        <f t="shared" si="119"/>
        <v>0</v>
      </c>
      <c r="AH224" s="153">
        <f t="shared" si="120"/>
        <v>-1</v>
      </c>
      <c r="AI224" s="153">
        <f t="shared" si="121"/>
        <v>0</v>
      </c>
      <c r="AJ224" s="151">
        <f t="shared" si="122"/>
        <v>0</v>
      </c>
      <c r="AK224" s="153">
        <f t="shared" si="123"/>
        <v>-1</v>
      </c>
      <c r="AL224" s="153">
        <f t="shared" si="124"/>
        <v>0</v>
      </c>
      <c r="AM224" s="151">
        <f t="shared" si="125"/>
        <v>0</v>
      </c>
      <c r="AN224" s="153">
        <f t="shared" si="126"/>
        <v>-1</v>
      </c>
      <c r="AO224" s="153">
        <f t="shared" si="127"/>
        <v>0</v>
      </c>
      <c r="AP224" s="153">
        <f t="shared" si="128"/>
        <v>40</v>
      </c>
      <c r="AQ224" s="153">
        <f t="shared" si="129"/>
        <v>1054.8000000000002</v>
      </c>
      <c r="AR224" s="153">
        <f t="shared" si="130"/>
        <v>23.75</v>
      </c>
      <c r="AS224" s="153">
        <f t="shared" si="131"/>
        <v>5.1351728305871074</v>
      </c>
      <c r="AT224" s="153">
        <f t="shared" si="132"/>
        <v>42</v>
      </c>
      <c r="AU224" s="16"/>
      <c r="AY224" s="65"/>
      <c r="AZ224" s="65"/>
    </row>
    <row r="225" spans="1:52" ht="15.75" x14ac:dyDescent="0.25">
      <c r="A225" s="152" t="str">
        <f>'Primary endpoint outcomes'!A225</f>
        <v>Goldberg 1980</v>
      </c>
      <c r="B225" s="152" t="str">
        <f>CONCATENATE('Primary endpoint outcomes'!S225,'Primary endpoint outcomes'!T225)</f>
        <v>NANA</v>
      </c>
      <c r="C225" s="154" t="e">
        <f t="shared" si="105"/>
        <v>#DIV/0!</v>
      </c>
      <c r="D225" s="154" t="e">
        <f t="shared" si="106"/>
        <v>#DIV/0!</v>
      </c>
      <c r="E225" s="154">
        <f t="shared" si="107"/>
        <v>0</v>
      </c>
      <c r="F225" s="21" t="e">
        <f t="shared" si="108"/>
        <v>#DIV/0!</v>
      </c>
      <c r="G225" s="21" t="e">
        <f t="shared" si="109"/>
        <v>#DIV/0!</v>
      </c>
      <c r="H225" s="155" t="e">
        <f t="shared" si="110"/>
        <v>#N/A</v>
      </c>
      <c r="I225" s="155" t="e">
        <f t="shared" si="111"/>
        <v>#N/A</v>
      </c>
      <c r="J225" s="318">
        <f t="shared" si="112"/>
        <v>0</v>
      </c>
      <c r="K225" s="326">
        <f>IF(ISNUMBER('Primary endpoint outcomes'!U225)=TRUE,'Primary endpoint outcomes'!U225,(IF(ISNUMBER('Primary endpoint outcomes'!X225)=TRUE,'Primary endpoint outcomes'!X225,0)))</f>
        <v>0</v>
      </c>
      <c r="L225" s="326">
        <f>IF(ISNUMBER('Primary endpoint outcomes'!V225)=TRUE,'Primary endpoint outcomes'!V225,(IF(ISNUMBER('Primary endpoint outcomes'!Y225)=TRUE,'Primary endpoint outcomes'!Y225,0)))</f>
        <v>0</v>
      </c>
      <c r="M225" s="325">
        <f>IF(ISNUMBER('Primary endpoint outcomes'!W225)=TRUE,'Primary endpoint outcomes'!W225,(IF(ISNUMBER('Primary endpoint outcomes'!Z225)=TRUE,'Primary endpoint outcomes'!Z225,0)))</f>
        <v>0</v>
      </c>
      <c r="N225" s="326">
        <f>IF(ISNUMBER('Primary endpoint outcomes'!BC225)=TRUE,'Primary endpoint outcomes'!BC225,(IF(ISNUMBER('Primary endpoint outcomes'!BF225)=TRUE,'Primary endpoint outcomes'!BF225,0)))</f>
        <v>0</v>
      </c>
      <c r="O225" s="325">
        <f>IF(ISNUMBER('Primary endpoint outcomes'!BD225)=TRUE,'Primary endpoint outcomes'!BD225,(IF(ISNUMBER('Primary endpoint outcomes'!BG225)=TRUE,'Primary endpoint outcomes'!BG225,0)))</f>
        <v>0</v>
      </c>
      <c r="P225" s="325">
        <f>IF(ISNUMBER('Primary endpoint outcomes'!BE225)=TRUE,'Primary endpoint outcomes'!BE225,(IF(ISNUMBER('Primary endpoint outcomes'!BH225)=TRUE,'Primary endpoint outcomes'!BH225,0)))</f>
        <v>0</v>
      </c>
      <c r="Q225" s="326">
        <f>IF(ISNUMBER('Primary endpoint outcomes'!CK225)=TRUE,'Primary endpoint outcomes'!CK225,(IF(ISNUMBER('Primary endpoint outcomes'!CN225)=TRUE,'Primary endpoint outcomes'!CN225,0)))</f>
        <v>0</v>
      </c>
      <c r="R225" s="326">
        <f>IF(ISNUMBER('Primary endpoint outcomes'!CL225)=TRUE,'Primary endpoint outcomes'!CL225,(IF(ISNUMBER('Primary endpoint outcomes'!CO225)=TRUE,'Primary endpoint outcomes'!CO225,0)))</f>
        <v>0</v>
      </c>
      <c r="S225" s="325">
        <f>IF(ISNUMBER('Primary endpoint outcomes'!CM225)=TRUE,'Primary endpoint outcomes'!CM225,(IF(ISNUMBER('Primary endpoint outcomes'!CP225)=TRUE,'Primary endpoint outcomes'!CP225,0)))</f>
        <v>0</v>
      </c>
      <c r="T225" s="326">
        <f>IF(ISNUMBER('Primary endpoint outcomes'!DS225)=TRUE,'Primary endpoint outcomes'!DS225,(IF(ISNUMBER('Primary endpoint outcomes'!DV225)=TRUE,'Primary endpoint outcomes'!DV225,0)))</f>
        <v>0</v>
      </c>
      <c r="U225" s="326">
        <f>IF(ISNUMBER('Primary endpoint outcomes'!DT225)=TRUE,'Primary endpoint outcomes'!DT225,(IF(ISNUMBER('Primary endpoint outcomes'!DW225)=TRUE,'Primary endpoint outcomes'!DW225,0)))</f>
        <v>0</v>
      </c>
      <c r="V225" s="326">
        <f>IF(ISNUMBER('Primary endpoint outcomes'!DU225)=TRUE,'Primary endpoint outcomes'!DU225,(IF(ISNUMBER('Primary endpoint outcomes'!DX225)=TRUE,'Primary endpoint outcomes'!DX225,0)))</f>
        <v>0</v>
      </c>
      <c r="W225" s="326">
        <f>IF(ISNUMBER('Primary endpoint outcomes'!FA225)=TRUE,'Primary endpoint outcomes'!FA225,(IF(ISNUMBER('Primary endpoint outcomes'!FD225)=TRUE,'Primary endpoint outcomes'!FD225,0)))</f>
        <v>0</v>
      </c>
      <c r="X225" s="326">
        <f>IF(ISNUMBER('Primary endpoint outcomes'!FB225)=TRUE,'Primary endpoint outcomes'!FB225,(IF(ISNUMBER('Primary endpoint outcomes'!FE225)=TRUE,'Primary endpoint outcomes'!FE225,0)))</f>
        <v>0</v>
      </c>
      <c r="Y225" s="326">
        <f>IF(ISNUMBER('Primary endpoint outcomes'!FC225)=TRUE,'Primary endpoint outcomes'!FC225,(IF(ISNUMBER('Primary endpoint outcomes'!FF225)=TRUE,'Primary endpoint outcomes'!FF225,0)))</f>
        <v>0</v>
      </c>
      <c r="Z225" s="150"/>
      <c r="AA225" s="151">
        <f t="shared" si="113"/>
        <v>0</v>
      </c>
      <c r="AB225" s="153">
        <f t="shared" si="114"/>
        <v>-1</v>
      </c>
      <c r="AC225" s="153">
        <f t="shared" si="115"/>
        <v>0</v>
      </c>
      <c r="AD225" s="151">
        <f t="shared" si="116"/>
        <v>0</v>
      </c>
      <c r="AE225" s="153">
        <f t="shared" si="117"/>
        <v>-1</v>
      </c>
      <c r="AF225" s="153">
        <f t="shared" si="118"/>
        <v>0</v>
      </c>
      <c r="AG225" s="151">
        <f t="shared" si="119"/>
        <v>0</v>
      </c>
      <c r="AH225" s="153">
        <f t="shared" si="120"/>
        <v>-1</v>
      </c>
      <c r="AI225" s="153">
        <f t="shared" si="121"/>
        <v>0</v>
      </c>
      <c r="AJ225" s="151">
        <f t="shared" si="122"/>
        <v>0</v>
      </c>
      <c r="AK225" s="153">
        <f t="shared" si="123"/>
        <v>-1</v>
      </c>
      <c r="AL225" s="153">
        <f t="shared" si="124"/>
        <v>0</v>
      </c>
      <c r="AM225" s="151">
        <f t="shared" si="125"/>
        <v>0</v>
      </c>
      <c r="AN225" s="153">
        <f t="shared" si="126"/>
        <v>-1</v>
      </c>
      <c r="AO225" s="153">
        <f t="shared" si="127"/>
        <v>0</v>
      </c>
      <c r="AP225" s="153" t="b">
        <f t="shared" si="128"/>
        <v>0</v>
      </c>
      <c r="AQ225" s="153">
        <f t="shared" si="129"/>
        <v>0</v>
      </c>
      <c r="AR225" s="153" t="e">
        <f t="shared" si="130"/>
        <v>#DIV/0!</v>
      </c>
      <c r="AS225" s="153" t="e">
        <f t="shared" si="131"/>
        <v>#DIV/0!</v>
      </c>
      <c r="AT225" s="153">
        <f t="shared" si="132"/>
        <v>0</v>
      </c>
      <c r="AU225" s="16"/>
      <c r="AY225" s="65"/>
      <c r="AZ225" s="65"/>
    </row>
    <row r="226" spans="1:52" ht="15.75" x14ac:dyDescent="0.25">
      <c r="A226" s="152" t="str">
        <f>'Primary endpoint outcomes'!A226</f>
        <v>Golden 2002_448</v>
      </c>
      <c r="B226" s="152" t="str">
        <f>CONCATENATE('Primary endpoint outcomes'!S226,'Primary endpoint outcomes'!T226)</f>
        <v>HAMD17</v>
      </c>
      <c r="C226" s="154">
        <f t="shared" si="105"/>
        <v>23.233224755700327</v>
      </c>
      <c r="D226" s="154">
        <f t="shared" si="106"/>
        <v>0</v>
      </c>
      <c r="E226" s="154">
        <f t="shared" si="107"/>
        <v>307</v>
      </c>
      <c r="F226" s="21" t="str">
        <f t="shared" si="108"/>
        <v>YES</v>
      </c>
      <c r="G226" s="21" t="str">
        <f t="shared" si="109"/>
        <v>NO</v>
      </c>
      <c r="H226" s="155" t="e">
        <f t="shared" si="110"/>
        <v>#NUM!</v>
      </c>
      <c r="I226" s="155" t="e">
        <f t="shared" si="111"/>
        <v>#NUM!</v>
      </c>
      <c r="J226" s="318">
        <f t="shared" si="112"/>
        <v>0</v>
      </c>
      <c r="K226" s="326">
        <f>IF(ISNUMBER('Primary endpoint outcomes'!U226)=TRUE,'Primary endpoint outcomes'!U226,(IF(ISNUMBER('Primary endpoint outcomes'!X226)=TRUE,'Primary endpoint outcomes'!X226,0)))</f>
        <v>23</v>
      </c>
      <c r="L226" s="326">
        <f>IF(ISNUMBER('Primary endpoint outcomes'!V226)=TRUE,'Primary endpoint outcomes'!V226,(IF(ISNUMBER('Primary endpoint outcomes'!Y226)=TRUE,'Primary endpoint outcomes'!Y226,0)))</f>
        <v>0</v>
      </c>
      <c r="M226" s="325">
        <f>IF(ISNUMBER('Primary endpoint outcomes'!W226)=TRUE,'Primary endpoint outcomes'!W226,(IF(ISNUMBER('Primary endpoint outcomes'!Z226)=TRUE,'Primary endpoint outcomes'!Z226,0)))</f>
        <v>102</v>
      </c>
      <c r="N226" s="326">
        <f>IF(ISNUMBER('Primary endpoint outcomes'!BC226)=TRUE,'Primary endpoint outcomes'!BC226,(IF(ISNUMBER('Primary endpoint outcomes'!BF226)=TRUE,'Primary endpoint outcomes'!BF226,0)))</f>
        <v>23.3</v>
      </c>
      <c r="O226" s="325">
        <f>IF(ISNUMBER('Primary endpoint outcomes'!BD226)=TRUE,'Primary endpoint outcomes'!BD226,(IF(ISNUMBER('Primary endpoint outcomes'!BG226)=TRUE,'Primary endpoint outcomes'!BG226,0)))</f>
        <v>0</v>
      </c>
      <c r="P226" s="325">
        <f>IF(ISNUMBER('Primary endpoint outcomes'!BE226)=TRUE,'Primary endpoint outcomes'!BE226,(IF(ISNUMBER('Primary endpoint outcomes'!BH226)=TRUE,'Primary endpoint outcomes'!BH226,0)))</f>
        <v>104</v>
      </c>
      <c r="Q226" s="326">
        <f>IF(ISNUMBER('Primary endpoint outcomes'!CK226)=TRUE,'Primary endpoint outcomes'!CK226,(IF(ISNUMBER('Primary endpoint outcomes'!CN226)=TRUE,'Primary endpoint outcomes'!CN226,0)))</f>
        <v>23.4</v>
      </c>
      <c r="R226" s="326">
        <f>IF(ISNUMBER('Primary endpoint outcomes'!CL226)=TRUE,'Primary endpoint outcomes'!CL226,(IF(ISNUMBER('Primary endpoint outcomes'!CO226)=TRUE,'Primary endpoint outcomes'!CO226,0)))</f>
        <v>0</v>
      </c>
      <c r="S226" s="325">
        <f>IF(ISNUMBER('Primary endpoint outcomes'!CM226)=TRUE,'Primary endpoint outcomes'!CM226,(IF(ISNUMBER('Primary endpoint outcomes'!CP226)=TRUE,'Primary endpoint outcomes'!CP226,0)))</f>
        <v>101</v>
      </c>
      <c r="T226" s="326">
        <f>IF(ISNUMBER('Primary endpoint outcomes'!DS226)=TRUE,'Primary endpoint outcomes'!DS226,(IF(ISNUMBER('Primary endpoint outcomes'!DV226)=TRUE,'Primary endpoint outcomes'!DV226,0)))</f>
        <v>0</v>
      </c>
      <c r="U226" s="326">
        <f>IF(ISNUMBER('Primary endpoint outcomes'!DT226)=TRUE,'Primary endpoint outcomes'!DT226,(IF(ISNUMBER('Primary endpoint outcomes'!DW226)=TRUE,'Primary endpoint outcomes'!DW226,0)))</f>
        <v>0</v>
      </c>
      <c r="V226" s="326">
        <f>IF(ISNUMBER('Primary endpoint outcomes'!DU226)=TRUE,'Primary endpoint outcomes'!DU226,(IF(ISNUMBER('Primary endpoint outcomes'!DX226)=TRUE,'Primary endpoint outcomes'!DX226,0)))</f>
        <v>0</v>
      </c>
      <c r="W226" s="326">
        <f>IF(ISNUMBER('Primary endpoint outcomes'!FA226)=TRUE,'Primary endpoint outcomes'!FA226,(IF(ISNUMBER('Primary endpoint outcomes'!FD226)=TRUE,'Primary endpoint outcomes'!FD226,0)))</f>
        <v>0</v>
      </c>
      <c r="X226" s="326">
        <f>IF(ISNUMBER('Primary endpoint outcomes'!FB226)=TRUE,'Primary endpoint outcomes'!FB226,(IF(ISNUMBER('Primary endpoint outcomes'!FE226)=TRUE,'Primary endpoint outcomes'!FE226,0)))</f>
        <v>0</v>
      </c>
      <c r="Y226" s="326">
        <f>IF(ISNUMBER('Primary endpoint outcomes'!FC226)=TRUE,'Primary endpoint outcomes'!FC226,(IF(ISNUMBER('Primary endpoint outcomes'!FF226)=TRUE,'Primary endpoint outcomes'!FF226,0)))</f>
        <v>0</v>
      </c>
      <c r="Z226" s="150"/>
      <c r="AA226" s="151">
        <f t="shared" si="113"/>
        <v>102</v>
      </c>
      <c r="AB226" s="153">
        <f t="shared" si="114"/>
        <v>101</v>
      </c>
      <c r="AC226" s="153">
        <f t="shared" si="115"/>
        <v>0</v>
      </c>
      <c r="AD226" s="151">
        <f t="shared" si="116"/>
        <v>104</v>
      </c>
      <c r="AE226" s="153">
        <f t="shared" si="117"/>
        <v>103</v>
      </c>
      <c r="AF226" s="153">
        <f t="shared" si="118"/>
        <v>0</v>
      </c>
      <c r="AG226" s="151">
        <f t="shared" si="119"/>
        <v>101</v>
      </c>
      <c r="AH226" s="153">
        <f t="shared" si="120"/>
        <v>100</v>
      </c>
      <c r="AI226" s="153">
        <f t="shared" si="121"/>
        <v>0</v>
      </c>
      <c r="AJ226" s="151">
        <f t="shared" si="122"/>
        <v>0</v>
      </c>
      <c r="AK226" s="153">
        <f t="shared" si="123"/>
        <v>-1</v>
      </c>
      <c r="AL226" s="153">
        <f t="shared" si="124"/>
        <v>0</v>
      </c>
      <c r="AM226" s="151">
        <f t="shared" si="125"/>
        <v>0</v>
      </c>
      <c r="AN226" s="153">
        <f t="shared" si="126"/>
        <v>-1</v>
      </c>
      <c r="AO226" s="153">
        <f t="shared" si="127"/>
        <v>0</v>
      </c>
      <c r="AP226" s="153">
        <f t="shared" si="128"/>
        <v>304</v>
      </c>
      <c r="AQ226" s="153">
        <f t="shared" si="129"/>
        <v>0</v>
      </c>
      <c r="AR226" s="153">
        <f t="shared" si="130"/>
        <v>23.233224755700327</v>
      </c>
      <c r="AS226" s="153">
        <f t="shared" si="131"/>
        <v>0</v>
      </c>
      <c r="AT226" s="153">
        <f t="shared" si="132"/>
        <v>307</v>
      </c>
      <c r="AU226" s="16"/>
      <c r="AY226" s="65"/>
      <c r="AZ226" s="65"/>
    </row>
    <row r="227" spans="1:52" ht="15.75" x14ac:dyDescent="0.25">
      <c r="A227" s="152" t="str">
        <f>'Primary endpoint outcomes'!A227</f>
        <v>Golden 2002_449</v>
      </c>
      <c r="B227" s="152" t="str">
        <f>CONCATENATE('Primary endpoint outcomes'!S227,'Primary endpoint outcomes'!T227)</f>
        <v>HAMD17</v>
      </c>
      <c r="C227" s="154">
        <f t="shared" si="105"/>
        <v>23.665853658536584</v>
      </c>
      <c r="D227" s="154">
        <f t="shared" si="106"/>
        <v>0</v>
      </c>
      <c r="E227" s="154">
        <f t="shared" si="107"/>
        <v>328</v>
      </c>
      <c r="F227" s="21" t="str">
        <f t="shared" si="108"/>
        <v>YES</v>
      </c>
      <c r="G227" s="21" t="str">
        <f t="shared" si="109"/>
        <v>NO</v>
      </c>
      <c r="H227" s="155" t="e">
        <f t="shared" si="110"/>
        <v>#NUM!</v>
      </c>
      <c r="I227" s="155" t="e">
        <f t="shared" si="111"/>
        <v>#NUM!</v>
      </c>
      <c r="J227" s="318">
        <f t="shared" si="112"/>
        <v>0</v>
      </c>
      <c r="K227" s="326">
        <f>IF(ISNUMBER('Primary endpoint outcomes'!U227)=TRUE,'Primary endpoint outcomes'!U227,(IF(ISNUMBER('Primary endpoint outcomes'!X227)=TRUE,'Primary endpoint outcomes'!X227,0)))</f>
        <v>23.8</v>
      </c>
      <c r="L227" s="326">
        <f>IF(ISNUMBER('Primary endpoint outcomes'!V227)=TRUE,'Primary endpoint outcomes'!V227,(IF(ISNUMBER('Primary endpoint outcomes'!Y227)=TRUE,'Primary endpoint outcomes'!Y227,0)))</f>
        <v>0</v>
      </c>
      <c r="M227" s="325">
        <f>IF(ISNUMBER('Primary endpoint outcomes'!W227)=TRUE,'Primary endpoint outcomes'!W227,(IF(ISNUMBER('Primary endpoint outcomes'!Z227)=TRUE,'Primary endpoint outcomes'!Z227,0)))</f>
        <v>108</v>
      </c>
      <c r="N227" s="326">
        <f>IF(ISNUMBER('Primary endpoint outcomes'!BC227)=TRUE,'Primary endpoint outcomes'!BC227,(IF(ISNUMBER('Primary endpoint outcomes'!BF227)=TRUE,'Primary endpoint outcomes'!BF227,0)))</f>
        <v>23.7</v>
      </c>
      <c r="O227" s="325">
        <f>IF(ISNUMBER('Primary endpoint outcomes'!BD227)=TRUE,'Primary endpoint outcomes'!BD227,(IF(ISNUMBER('Primary endpoint outcomes'!BG227)=TRUE,'Primary endpoint outcomes'!BG227,0)))</f>
        <v>0</v>
      </c>
      <c r="P227" s="325">
        <f>IF(ISNUMBER('Primary endpoint outcomes'!BE227)=TRUE,'Primary endpoint outcomes'!BE227,(IF(ISNUMBER('Primary endpoint outcomes'!BH227)=TRUE,'Primary endpoint outcomes'!BH227,0)))</f>
        <v>110</v>
      </c>
      <c r="Q227" s="326">
        <f>IF(ISNUMBER('Primary endpoint outcomes'!CK227)=TRUE,'Primary endpoint outcomes'!CK227,(IF(ISNUMBER('Primary endpoint outcomes'!CN227)=TRUE,'Primary endpoint outcomes'!CN227,0)))</f>
        <v>23.5</v>
      </c>
      <c r="R227" s="326">
        <f>IF(ISNUMBER('Primary endpoint outcomes'!CL227)=TRUE,'Primary endpoint outcomes'!CL227,(IF(ISNUMBER('Primary endpoint outcomes'!CO227)=TRUE,'Primary endpoint outcomes'!CO227,0)))</f>
        <v>0</v>
      </c>
      <c r="S227" s="325">
        <f>IF(ISNUMBER('Primary endpoint outcomes'!CM227)=TRUE,'Primary endpoint outcomes'!CM227,(IF(ISNUMBER('Primary endpoint outcomes'!CP227)=TRUE,'Primary endpoint outcomes'!CP227,0)))</f>
        <v>110</v>
      </c>
      <c r="T227" s="326">
        <f>IF(ISNUMBER('Primary endpoint outcomes'!DS227)=TRUE,'Primary endpoint outcomes'!DS227,(IF(ISNUMBER('Primary endpoint outcomes'!DV227)=TRUE,'Primary endpoint outcomes'!DV227,0)))</f>
        <v>0</v>
      </c>
      <c r="U227" s="326">
        <f>IF(ISNUMBER('Primary endpoint outcomes'!DT227)=TRUE,'Primary endpoint outcomes'!DT227,(IF(ISNUMBER('Primary endpoint outcomes'!DW227)=TRUE,'Primary endpoint outcomes'!DW227,0)))</f>
        <v>0</v>
      </c>
      <c r="V227" s="326">
        <f>IF(ISNUMBER('Primary endpoint outcomes'!DU227)=TRUE,'Primary endpoint outcomes'!DU227,(IF(ISNUMBER('Primary endpoint outcomes'!DX227)=TRUE,'Primary endpoint outcomes'!DX227,0)))</f>
        <v>0</v>
      </c>
      <c r="W227" s="326">
        <f>IF(ISNUMBER('Primary endpoint outcomes'!FA227)=TRUE,'Primary endpoint outcomes'!FA227,(IF(ISNUMBER('Primary endpoint outcomes'!FD227)=TRUE,'Primary endpoint outcomes'!FD227,0)))</f>
        <v>0</v>
      </c>
      <c r="X227" s="326">
        <f>IF(ISNUMBER('Primary endpoint outcomes'!FB227)=TRUE,'Primary endpoint outcomes'!FB227,(IF(ISNUMBER('Primary endpoint outcomes'!FE227)=TRUE,'Primary endpoint outcomes'!FE227,0)))</f>
        <v>0</v>
      </c>
      <c r="Y227" s="326">
        <f>IF(ISNUMBER('Primary endpoint outcomes'!FC227)=TRUE,'Primary endpoint outcomes'!FC227,(IF(ISNUMBER('Primary endpoint outcomes'!FF227)=TRUE,'Primary endpoint outcomes'!FF227,0)))</f>
        <v>0</v>
      </c>
      <c r="Z227" s="150"/>
      <c r="AA227" s="151">
        <f t="shared" si="113"/>
        <v>108</v>
      </c>
      <c r="AB227" s="153">
        <f t="shared" si="114"/>
        <v>107</v>
      </c>
      <c r="AC227" s="153">
        <f t="shared" si="115"/>
        <v>0</v>
      </c>
      <c r="AD227" s="151">
        <f t="shared" si="116"/>
        <v>110</v>
      </c>
      <c r="AE227" s="153">
        <f t="shared" si="117"/>
        <v>109</v>
      </c>
      <c r="AF227" s="153">
        <f t="shared" si="118"/>
        <v>0</v>
      </c>
      <c r="AG227" s="151">
        <f t="shared" si="119"/>
        <v>110</v>
      </c>
      <c r="AH227" s="153">
        <f t="shared" si="120"/>
        <v>109</v>
      </c>
      <c r="AI227" s="153">
        <f t="shared" si="121"/>
        <v>0</v>
      </c>
      <c r="AJ227" s="151">
        <f t="shared" si="122"/>
        <v>0</v>
      </c>
      <c r="AK227" s="153">
        <f t="shared" si="123"/>
        <v>-1</v>
      </c>
      <c r="AL227" s="153">
        <f t="shared" si="124"/>
        <v>0</v>
      </c>
      <c r="AM227" s="151">
        <f t="shared" si="125"/>
        <v>0</v>
      </c>
      <c r="AN227" s="153">
        <f t="shared" si="126"/>
        <v>-1</v>
      </c>
      <c r="AO227" s="153">
        <f t="shared" si="127"/>
        <v>0</v>
      </c>
      <c r="AP227" s="153">
        <f t="shared" si="128"/>
        <v>325</v>
      </c>
      <c r="AQ227" s="153">
        <f t="shared" si="129"/>
        <v>0</v>
      </c>
      <c r="AR227" s="153">
        <f t="shared" si="130"/>
        <v>23.665853658536584</v>
      </c>
      <c r="AS227" s="153">
        <f t="shared" si="131"/>
        <v>0</v>
      </c>
      <c r="AT227" s="153">
        <f t="shared" si="132"/>
        <v>328</v>
      </c>
      <c r="AU227" s="16"/>
      <c r="AY227" s="65"/>
      <c r="AZ227" s="65"/>
    </row>
    <row r="228" spans="1:52" ht="15.75" x14ac:dyDescent="0.25">
      <c r="A228" s="152" t="str">
        <f>'Primary endpoint outcomes'!A228</f>
        <v>Goldstein 2002</v>
      </c>
      <c r="B228" s="152" t="str">
        <f>CONCATENATE('Primary endpoint outcomes'!S228,'Primary endpoint outcomes'!T228)</f>
        <v>HAMD17</v>
      </c>
      <c r="C228" s="154">
        <f t="shared" si="105"/>
        <v>18.628323699421966</v>
      </c>
      <c r="D228" s="154">
        <f t="shared" si="106"/>
        <v>4.4857158914518349</v>
      </c>
      <c r="E228" s="154">
        <f t="shared" si="107"/>
        <v>173</v>
      </c>
      <c r="F228" s="21" t="str">
        <f t="shared" si="108"/>
        <v>YES</v>
      </c>
      <c r="G228" s="21" t="str">
        <f t="shared" si="109"/>
        <v>NO</v>
      </c>
      <c r="H228" s="155">
        <f t="shared" si="110"/>
        <v>0.72103933520082764</v>
      </c>
      <c r="I228" s="155">
        <f t="shared" si="111"/>
        <v>0.27896066479917236</v>
      </c>
      <c r="J228" s="318">
        <f t="shared" si="112"/>
        <v>1</v>
      </c>
      <c r="K228" s="326">
        <f>IF(ISNUMBER('Primary endpoint outcomes'!U228)=TRUE,'Primary endpoint outcomes'!U228,(IF(ISNUMBER('Primary endpoint outcomes'!X228)=TRUE,'Primary endpoint outcomes'!X228,0)))</f>
        <v>18.399999999999999</v>
      </c>
      <c r="L228" s="326">
        <f>IF(ISNUMBER('Primary endpoint outcomes'!V228)=TRUE,'Primary endpoint outcomes'!V228,(IF(ISNUMBER('Primary endpoint outcomes'!Y228)=TRUE,'Primary endpoint outcomes'!Y228,0)))</f>
        <v>4</v>
      </c>
      <c r="M228" s="325">
        <f>IF(ISNUMBER('Primary endpoint outcomes'!W228)=TRUE,'Primary endpoint outcomes'!W228,(IF(ISNUMBER('Primary endpoint outcomes'!Z228)=TRUE,'Primary endpoint outcomes'!Z228,0)))</f>
        <v>70</v>
      </c>
      <c r="N228" s="326">
        <f>IF(ISNUMBER('Primary endpoint outcomes'!BC228)=TRUE,'Primary endpoint outcomes'!BC228,(IF(ISNUMBER('Primary endpoint outcomes'!BF228)=TRUE,'Primary endpoint outcomes'!BF228,0)))</f>
        <v>17.899999999999999</v>
      </c>
      <c r="O228" s="325">
        <f>IF(ISNUMBER('Primary endpoint outcomes'!BD228)=TRUE,'Primary endpoint outcomes'!BD228,(IF(ISNUMBER('Primary endpoint outcomes'!BG228)=TRUE,'Primary endpoint outcomes'!BG228,0)))</f>
        <v>4.3</v>
      </c>
      <c r="P228" s="325">
        <f>IF(ISNUMBER('Primary endpoint outcomes'!BE228)=TRUE,'Primary endpoint outcomes'!BE228,(IF(ISNUMBER('Primary endpoint outcomes'!BH228)=TRUE,'Primary endpoint outcomes'!BH228,0)))</f>
        <v>33</v>
      </c>
      <c r="Q228" s="326">
        <f>IF(ISNUMBER('Primary endpoint outcomes'!CK228)=TRUE,'Primary endpoint outcomes'!CK228,(IF(ISNUMBER('Primary endpoint outcomes'!CN228)=TRUE,'Primary endpoint outcomes'!CN228,0)))</f>
        <v>19.2</v>
      </c>
      <c r="R228" s="326">
        <f>IF(ISNUMBER('Primary endpoint outcomes'!CL228)=TRUE,'Primary endpoint outcomes'!CL228,(IF(ISNUMBER('Primary endpoint outcomes'!CO228)=TRUE,'Primary endpoint outcomes'!CO228,0)))</f>
        <v>5</v>
      </c>
      <c r="S228" s="325">
        <f>IF(ISNUMBER('Primary endpoint outcomes'!CM228)=TRUE,'Primary endpoint outcomes'!CM228,(IF(ISNUMBER('Primary endpoint outcomes'!CP228)=TRUE,'Primary endpoint outcomes'!CP228,0)))</f>
        <v>70</v>
      </c>
      <c r="T228" s="326">
        <f>IF(ISNUMBER('Primary endpoint outcomes'!DS228)=TRUE,'Primary endpoint outcomes'!DS228,(IF(ISNUMBER('Primary endpoint outcomes'!DV228)=TRUE,'Primary endpoint outcomes'!DV228,0)))</f>
        <v>0</v>
      </c>
      <c r="U228" s="326">
        <f>IF(ISNUMBER('Primary endpoint outcomes'!DT228)=TRUE,'Primary endpoint outcomes'!DT228,(IF(ISNUMBER('Primary endpoint outcomes'!DW228)=TRUE,'Primary endpoint outcomes'!DW228,0)))</f>
        <v>0</v>
      </c>
      <c r="V228" s="326">
        <f>IF(ISNUMBER('Primary endpoint outcomes'!DU228)=TRUE,'Primary endpoint outcomes'!DU228,(IF(ISNUMBER('Primary endpoint outcomes'!DX228)=TRUE,'Primary endpoint outcomes'!DX228,0)))</f>
        <v>0</v>
      </c>
      <c r="W228" s="326">
        <f>IF(ISNUMBER('Primary endpoint outcomes'!FA228)=TRUE,'Primary endpoint outcomes'!FA228,(IF(ISNUMBER('Primary endpoint outcomes'!FD228)=TRUE,'Primary endpoint outcomes'!FD228,0)))</f>
        <v>0</v>
      </c>
      <c r="X228" s="326">
        <f>IF(ISNUMBER('Primary endpoint outcomes'!FB228)=TRUE,'Primary endpoint outcomes'!FB228,(IF(ISNUMBER('Primary endpoint outcomes'!FE228)=TRUE,'Primary endpoint outcomes'!FE228,0)))</f>
        <v>0</v>
      </c>
      <c r="Y228" s="326">
        <f>IF(ISNUMBER('Primary endpoint outcomes'!FC228)=TRUE,'Primary endpoint outcomes'!FC228,(IF(ISNUMBER('Primary endpoint outcomes'!FF228)=TRUE,'Primary endpoint outcomes'!FF228,0)))</f>
        <v>0</v>
      </c>
      <c r="Z228" s="150"/>
      <c r="AA228" s="151">
        <f t="shared" si="113"/>
        <v>70</v>
      </c>
      <c r="AB228" s="153">
        <f t="shared" si="114"/>
        <v>69</v>
      </c>
      <c r="AC228" s="153">
        <f t="shared" si="115"/>
        <v>1104</v>
      </c>
      <c r="AD228" s="151">
        <f t="shared" si="116"/>
        <v>33</v>
      </c>
      <c r="AE228" s="153">
        <f t="shared" si="117"/>
        <v>32</v>
      </c>
      <c r="AF228" s="153">
        <f t="shared" si="118"/>
        <v>591.67999999999995</v>
      </c>
      <c r="AG228" s="151">
        <f t="shared" si="119"/>
        <v>70</v>
      </c>
      <c r="AH228" s="153">
        <f t="shared" si="120"/>
        <v>69</v>
      </c>
      <c r="AI228" s="153">
        <f t="shared" si="121"/>
        <v>1725</v>
      </c>
      <c r="AJ228" s="151">
        <f t="shared" si="122"/>
        <v>0</v>
      </c>
      <c r="AK228" s="153">
        <f t="shared" si="123"/>
        <v>-1</v>
      </c>
      <c r="AL228" s="153">
        <f t="shared" si="124"/>
        <v>0</v>
      </c>
      <c r="AM228" s="151">
        <f t="shared" si="125"/>
        <v>0</v>
      </c>
      <c r="AN228" s="153">
        <f t="shared" si="126"/>
        <v>-1</v>
      </c>
      <c r="AO228" s="153">
        <f t="shared" si="127"/>
        <v>0</v>
      </c>
      <c r="AP228" s="153">
        <f t="shared" si="128"/>
        <v>170</v>
      </c>
      <c r="AQ228" s="153">
        <f t="shared" si="129"/>
        <v>3420.68</v>
      </c>
      <c r="AR228" s="153">
        <f t="shared" si="130"/>
        <v>18.628323699421966</v>
      </c>
      <c r="AS228" s="153">
        <f t="shared" si="131"/>
        <v>4.4857158914518349</v>
      </c>
      <c r="AT228" s="153">
        <f t="shared" si="132"/>
        <v>173</v>
      </c>
      <c r="AU228" s="16"/>
      <c r="AY228" s="65"/>
      <c r="AZ228" s="65"/>
    </row>
    <row r="229" spans="1:52" ht="15.75" x14ac:dyDescent="0.25">
      <c r="A229" s="152" t="str">
        <f>'Primary endpoint outcomes'!A229</f>
        <v>Goldstein 2004</v>
      </c>
      <c r="B229" s="152" t="str">
        <f>CONCATENATE('Primary endpoint outcomes'!S229,'Primary endpoint outcomes'!T229)</f>
        <v>HAMD17</v>
      </c>
      <c r="C229" s="154">
        <f t="shared" si="105"/>
        <v>17.630224719101122</v>
      </c>
      <c r="D229" s="154">
        <f t="shared" si="106"/>
        <v>4.977933047384469</v>
      </c>
      <c r="E229" s="154">
        <f t="shared" si="107"/>
        <v>267</v>
      </c>
      <c r="F229" s="21" t="str">
        <f t="shared" si="108"/>
        <v>YES</v>
      </c>
      <c r="G229" s="21" t="str">
        <f t="shared" si="109"/>
        <v>NO</v>
      </c>
      <c r="H229" s="155">
        <f t="shared" si="110"/>
        <v>0.62835145567155593</v>
      </c>
      <c r="I229" s="155">
        <f t="shared" si="111"/>
        <v>0.37164854432844407</v>
      </c>
      <c r="J229" s="318">
        <f t="shared" si="112"/>
        <v>1</v>
      </c>
      <c r="K229" s="326">
        <f>IF(ISNUMBER('Primary endpoint outcomes'!U229)=TRUE,'Primary endpoint outcomes'!U229,(IF(ISNUMBER('Primary endpoint outcomes'!X229)=TRUE,'Primary endpoint outcomes'!X229,0)))</f>
        <v>17.86</v>
      </c>
      <c r="L229" s="326">
        <f>IF(ISNUMBER('Primary endpoint outcomes'!V229)=TRUE,'Primary endpoint outcomes'!V229,(IF(ISNUMBER('Primary endpoint outcomes'!Y229)=TRUE,'Primary endpoint outcomes'!Y229,0)))</f>
        <v>4.66</v>
      </c>
      <c r="M229" s="325">
        <f>IF(ISNUMBER('Primary endpoint outcomes'!W229)=TRUE,'Primary endpoint outcomes'!W229,(IF(ISNUMBER('Primary endpoint outcomes'!Z229)=TRUE,'Primary endpoint outcomes'!Z229,0)))</f>
        <v>91</v>
      </c>
      <c r="N229" s="326">
        <f>IF(ISNUMBER('Primary endpoint outcomes'!BC229)=TRUE,'Primary endpoint outcomes'!BC229,(IF(ISNUMBER('Primary endpoint outcomes'!BF229)=TRUE,'Primary endpoint outcomes'!BF229,0)))</f>
        <v>17.829999999999998</v>
      </c>
      <c r="O229" s="325">
        <f>IF(ISNUMBER('Primary endpoint outcomes'!BD229)=TRUE,'Primary endpoint outcomes'!BD229,(IF(ISNUMBER('Primary endpoint outcomes'!BG229)=TRUE,'Primary endpoint outcomes'!BG229,0)))</f>
        <v>5.19</v>
      </c>
      <c r="P229" s="325">
        <f>IF(ISNUMBER('Primary endpoint outcomes'!BE229)=TRUE,'Primary endpoint outcomes'!BE229,(IF(ISNUMBER('Primary endpoint outcomes'!BH229)=TRUE,'Primary endpoint outcomes'!BH229,0)))</f>
        <v>87</v>
      </c>
      <c r="Q229" s="326">
        <f>IF(ISNUMBER('Primary endpoint outcomes'!CK229)=TRUE,'Primary endpoint outcomes'!CK229,(IF(ISNUMBER('Primary endpoint outcomes'!CN229)=TRUE,'Primary endpoint outcomes'!CN229,0)))</f>
        <v>17.2</v>
      </c>
      <c r="R229" s="326">
        <f>IF(ISNUMBER('Primary endpoint outcomes'!CL229)=TRUE,'Primary endpoint outcomes'!CL229,(IF(ISNUMBER('Primary endpoint outcomes'!CO229)=TRUE,'Primary endpoint outcomes'!CO229,0)))</f>
        <v>5.08</v>
      </c>
      <c r="S229" s="325">
        <f>IF(ISNUMBER('Primary endpoint outcomes'!CM229)=TRUE,'Primary endpoint outcomes'!CM229,(IF(ISNUMBER('Primary endpoint outcomes'!CP229)=TRUE,'Primary endpoint outcomes'!CP229,0)))</f>
        <v>89</v>
      </c>
      <c r="T229" s="326">
        <f>IF(ISNUMBER('Primary endpoint outcomes'!DS229)=TRUE,'Primary endpoint outcomes'!DS229,(IF(ISNUMBER('Primary endpoint outcomes'!DV229)=TRUE,'Primary endpoint outcomes'!DV229,0)))</f>
        <v>0</v>
      </c>
      <c r="U229" s="326">
        <f>IF(ISNUMBER('Primary endpoint outcomes'!DT229)=TRUE,'Primary endpoint outcomes'!DT229,(IF(ISNUMBER('Primary endpoint outcomes'!DW229)=TRUE,'Primary endpoint outcomes'!DW229,0)))</f>
        <v>0</v>
      </c>
      <c r="V229" s="326">
        <f>IF(ISNUMBER('Primary endpoint outcomes'!DU229)=TRUE,'Primary endpoint outcomes'!DU229,(IF(ISNUMBER('Primary endpoint outcomes'!DX229)=TRUE,'Primary endpoint outcomes'!DX229,0)))</f>
        <v>0</v>
      </c>
      <c r="W229" s="326">
        <f>IF(ISNUMBER('Primary endpoint outcomes'!FA229)=TRUE,'Primary endpoint outcomes'!FA229,(IF(ISNUMBER('Primary endpoint outcomes'!FD229)=TRUE,'Primary endpoint outcomes'!FD229,0)))</f>
        <v>0</v>
      </c>
      <c r="X229" s="326">
        <f>IF(ISNUMBER('Primary endpoint outcomes'!FB229)=TRUE,'Primary endpoint outcomes'!FB229,(IF(ISNUMBER('Primary endpoint outcomes'!FE229)=TRUE,'Primary endpoint outcomes'!FE229,0)))</f>
        <v>0</v>
      </c>
      <c r="Y229" s="326">
        <f>IF(ISNUMBER('Primary endpoint outcomes'!FC229)=TRUE,'Primary endpoint outcomes'!FC229,(IF(ISNUMBER('Primary endpoint outcomes'!FF229)=TRUE,'Primary endpoint outcomes'!FF229,0)))</f>
        <v>0</v>
      </c>
      <c r="Z229" s="150"/>
      <c r="AA229" s="151">
        <f t="shared" si="113"/>
        <v>91</v>
      </c>
      <c r="AB229" s="153">
        <f t="shared" si="114"/>
        <v>90</v>
      </c>
      <c r="AC229" s="153">
        <f t="shared" si="115"/>
        <v>1954.4040000000002</v>
      </c>
      <c r="AD229" s="151">
        <f t="shared" si="116"/>
        <v>87</v>
      </c>
      <c r="AE229" s="153">
        <f t="shared" si="117"/>
        <v>86</v>
      </c>
      <c r="AF229" s="153">
        <f t="shared" si="118"/>
        <v>2316.5046000000002</v>
      </c>
      <c r="AG229" s="151">
        <f t="shared" si="119"/>
        <v>89</v>
      </c>
      <c r="AH229" s="153">
        <f t="shared" si="120"/>
        <v>88</v>
      </c>
      <c r="AI229" s="153">
        <f t="shared" si="121"/>
        <v>2270.9632000000001</v>
      </c>
      <c r="AJ229" s="151">
        <f t="shared" si="122"/>
        <v>0</v>
      </c>
      <c r="AK229" s="153">
        <f t="shared" si="123"/>
        <v>-1</v>
      </c>
      <c r="AL229" s="153">
        <f t="shared" si="124"/>
        <v>0</v>
      </c>
      <c r="AM229" s="151">
        <f t="shared" si="125"/>
        <v>0</v>
      </c>
      <c r="AN229" s="153">
        <f t="shared" si="126"/>
        <v>-1</v>
      </c>
      <c r="AO229" s="153">
        <f t="shared" si="127"/>
        <v>0</v>
      </c>
      <c r="AP229" s="153">
        <f t="shared" si="128"/>
        <v>264</v>
      </c>
      <c r="AQ229" s="153">
        <f t="shared" si="129"/>
        <v>6541.8718000000008</v>
      </c>
      <c r="AR229" s="153">
        <f t="shared" si="130"/>
        <v>17.630224719101122</v>
      </c>
      <c r="AS229" s="153">
        <f t="shared" si="131"/>
        <v>4.977933047384469</v>
      </c>
      <c r="AT229" s="153">
        <f t="shared" si="132"/>
        <v>267</v>
      </c>
      <c r="AU229" s="16"/>
      <c r="AY229" s="65"/>
      <c r="AZ229" s="65"/>
    </row>
    <row r="230" spans="1:52" ht="15.75" x14ac:dyDescent="0.25">
      <c r="A230" s="152" t="str">
        <f>'Primary endpoint outcomes'!A230</f>
        <v>Goodarzi 2015</v>
      </c>
      <c r="B230" s="152" t="str">
        <f>CONCATENATE('Primary endpoint outcomes'!S230,'Primary endpoint outcomes'!T230)</f>
        <v>HAMD17</v>
      </c>
      <c r="C230" s="154">
        <f t="shared" si="105"/>
        <v>29.64846153846154</v>
      </c>
      <c r="D230" s="154">
        <f t="shared" si="106"/>
        <v>0</v>
      </c>
      <c r="E230" s="154">
        <f t="shared" si="107"/>
        <v>52</v>
      </c>
      <c r="F230" s="21" t="str">
        <f t="shared" si="108"/>
        <v>YES</v>
      </c>
      <c r="G230" s="21" t="str">
        <f t="shared" si="109"/>
        <v>NO</v>
      </c>
      <c r="H230" s="155" t="e">
        <f t="shared" si="110"/>
        <v>#NUM!</v>
      </c>
      <c r="I230" s="155" t="e">
        <f t="shared" si="111"/>
        <v>#NUM!</v>
      </c>
      <c r="J230" s="318">
        <f t="shared" si="112"/>
        <v>0</v>
      </c>
      <c r="K230" s="326">
        <f>IF(ISNUMBER('Primary endpoint outcomes'!U230)=TRUE,'Primary endpoint outcomes'!U230,(IF(ISNUMBER('Primary endpoint outcomes'!X230)=TRUE,'Primary endpoint outcomes'!X230,0)))</f>
        <v>30.58</v>
      </c>
      <c r="L230" s="326">
        <f>IF(ISNUMBER('Primary endpoint outcomes'!V230)=TRUE,'Primary endpoint outcomes'!V230,(IF(ISNUMBER('Primary endpoint outcomes'!Y230)=TRUE,'Primary endpoint outcomes'!Y230,0)))</f>
        <v>0</v>
      </c>
      <c r="M230" s="325">
        <f>IF(ISNUMBER('Primary endpoint outcomes'!W230)=TRUE,'Primary endpoint outcomes'!W230,(IF(ISNUMBER('Primary endpoint outcomes'!Z230)=TRUE,'Primary endpoint outcomes'!Z230,0)))</f>
        <v>24</v>
      </c>
      <c r="N230" s="326">
        <f>IF(ISNUMBER('Primary endpoint outcomes'!BC230)=TRUE,'Primary endpoint outcomes'!BC230,(IF(ISNUMBER('Primary endpoint outcomes'!BF230)=TRUE,'Primary endpoint outcomes'!BF230,0)))</f>
        <v>28.85</v>
      </c>
      <c r="O230" s="325">
        <f>IF(ISNUMBER('Primary endpoint outcomes'!BD230)=TRUE,'Primary endpoint outcomes'!BD230,(IF(ISNUMBER('Primary endpoint outcomes'!BG230)=TRUE,'Primary endpoint outcomes'!BG230,0)))</f>
        <v>0</v>
      </c>
      <c r="P230" s="325">
        <f>IF(ISNUMBER('Primary endpoint outcomes'!BE230)=TRUE,'Primary endpoint outcomes'!BE230,(IF(ISNUMBER('Primary endpoint outcomes'!BH230)=TRUE,'Primary endpoint outcomes'!BH230,0)))</f>
        <v>28</v>
      </c>
      <c r="Q230" s="326">
        <f>IF(ISNUMBER('Primary endpoint outcomes'!CK230)=TRUE,'Primary endpoint outcomes'!CK230,(IF(ISNUMBER('Primary endpoint outcomes'!CN230)=TRUE,'Primary endpoint outcomes'!CN230,0)))</f>
        <v>0</v>
      </c>
      <c r="R230" s="326">
        <f>IF(ISNUMBER('Primary endpoint outcomes'!CL230)=TRUE,'Primary endpoint outcomes'!CL230,(IF(ISNUMBER('Primary endpoint outcomes'!CO230)=TRUE,'Primary endpoint outcomes'!CO230,0)))</f>
        <v>0</v>
      </c>
      <c r="S230" s="325">
        <f>IF(ISNUMBER('Primary endpoint outcomes'!CM230)=TRUE,'Primary endpoint outcomes'!CM230,(IF(ISNUMBER('Primary endpoint outcomes'!CP230)=TRUE,'Primary endpoint outcomes'!CP230,0)))</f>
        <v>0</v>
      </c>
      <c r="T230" s="326">
        <f>IF(ISNUMBER('Primary endpoint outcomes'!DS230)=TRUE,'Primary endpoint outcomes'!DS230,(IF(ISNUMBER('Primary endpoint outcomes'!DV230)=TRUE,'Primary endpoint outcomes'!DV230,0)))</f>
        <v>0</v>
      </c>
      <c r="U230" s="326">
        <f>IF(ISNUMBER('Primary endpoint outcomes'!DT230)=TRUE,'Primary endpoint outcomes'!DT230,(IF(ISNUMBER('Primary endpoint outcomes'!DW230)=TRUE,'Primary endpoint outcomes'!DW230,0)))</f>
        <v>0</v>
      </c>
      <c r="V230" s="326">
        <f>IF(ISNUMBER('Primary endpoint outcomes'!DU230)=TRUE,'Primary endpoint outcomes'!DU230,(IF(ISNUMBER('Primary endpoint outcomes'!DX230)=TRUE,'Primary endpoint outcomes'!DX230,0)))</f>
        <v>0</v>
      </c>
      <c r="W230" s="326">
        <f>IF(ISNUMBER('Primary endpoint outcomes'!FA230)=TRUE,'Primary endpoint outcomes'!FA230,(IF(ISNUMBER('Primary endpoint outcomes'!FD230)=TRUE,'Primary endpoint outcomes'!FD230,0)))</f>
        <v>0</v>
      </c>
      <c r="X230" s="326">
        <f>IF(ISNUMBER('Primary endpoint outcomes'!FB230)=TRUE,'Primary endpoint outcomes'!FB230,(IF(ISNUMBER('Primary endpoint outcomes'!FE230)=TRUE,'Primary endpoint outcomes'!FE230,0)))</f>
        <v>0</v>
      </c>
      <c r="Y230" s="326">
        <f>IF(ISNUMBER('Primary endpoint outcomes'!FC230)=TRUE,'Primary endpoint outcomes'!FC230,(IF(ISNUMBER('Primary endpoint outcomes'!FF230)=TRUE,'Primary endpoint outcomes'!FF230,0)))</f>
        <v>0</v>
      </c>
      <c r="Z230" s="150"/>
      <c r="AA230" s="151">
        <f t="shared" si="113"/>
        <v>24</v>
      </c>
      <c r="AB230" s="153">
        <f t="shared" si="114"/>
        <v>23</v>
      </c>
      <c r="AC230" s="153">
        <f t="shared" si="115"/>
        <v>0</v>
      </c>
      <c r="AD230" s="151">
        <f t="shared" si="116"/>
        <v>28</v>
      </c>
      <c r="AE230" s="153">
        <f t="shared" si="117"/>
        <v>27</v>
      </c>
      <c r="AF230" s="153">
        <f t="shared" si="118"/>
        <v>0</v>
      </c>
      <c r="AG230" s="151">
        <f t="shared" si="119"/>
        <v>0</v>
      </c>
      <c r="AH230" s="153">
        <f t="shared" si="120"/>
        <v>-1</v>
      </c>
      <c r="AI230" s="153">
        <f t="shared" si="121"/>
        <v>0</v>
      </c>
      <c r="AJ230" s="151">
        <f t="shared" si="122"/>
        <v>0</v>
      </c>
      <c r="AK230" s="153">
        <f t="shared" si="123"/>
        <v>-1</v>
      </c>
      <c r="AL230" s="153">
        <f t="shared" si="124"/>
        <v>0</v>
      </c>
      <c r="AM230" s="151">
        <f t="shared" si="125"/>
        <v>0</v>
      </c>
      <c r="AN230" s="153">
        <f t="shared" si="126"/>
        <v>-1</v>
      </c>
      <c r="AO230" s="153">
        <f t="shared" si="127"/>
        <v>0</v>
      </c>
      <c r="AP230" s="153">
        <f t="shared" si="128"/>
        <v>50</v>
      </c>
      <c r="AQ230" s="153">
        <f t="shared" si="129"/>
        <v>0</v>
      </c>
      <c r="AR230" s="153">
        <f t="shared" si="130"/>
        <v>29.64846153846154</v>
      </c>
      <c r="AS230" s="153">
        <f t="shared" si="131"/>
        <v>0</v>
      </c>
      <c r="AT230" s="153">
        <f t="shared" si="132"/>
        <v>52</v>
      </c>
      <c r="AU230" s="16"/>
      <c r="AY230" s="65"/>
      <c r="AZ230" s="65"/>
    </row>
    <row r="231" spans="1:52" ht="15.75" x14ac:dyDescent="0.25">
      <c r="A231" s="152" t="str">
        <f>'Primary endpoint outcomes'!A231</f>
        <v>Gordon 1987</v>
      </c>
      <c r="B231" s="152" t="str">
        <f>CONCATENATE('Primary endpoint outcomes'!S231,'Primary endpoint outcomes'!T231)</f>
        <v>BDI-I21</v>
      </c>
      <c r="C231" s="154">
        <f t="shared" si="105"/>
        <v>19.95</v>
      </c>
      <c r="D231" s="154">
        <f t="shared" si="106"/>
        <v>3.8208376045050647</v>
      </c>
      <c r="E231" s="154">
        <f t="shared" si="107"/>
        <v>20</v>
      </c>
      <c r="F231" s="21" t="str">
        <f t="shared" si="108"/>
        <v>NO</v>
      </c>
      <c r="G231" s="21" t="str">
        <f t="shared" si="109"/>
        <v>YES</v>
      </c>
      <c r="H231" s="155">
        <f t="shared" si="110"/>
        <v>0.29579561149752087</v>
      </c>
      <c r="I231" s="155">
        <f t="shared" si="111"/>
        <v>0.70420438850247913</v>
      </c>
      <c r="J231" s="318">
        <f t="shared" si="112"/>
        <v>1</v>
      </c>
      <c r="K231" s="326">
        <f>IF(ISNUMBER('Primary endpoint outcomes'!U231)=TRUE,'Primary endpoint outcomes'!U231,(IF(ISNUMBER('Primary endpoint outcomes'!X231)=TRUE,'Primary endpoint outcomes'!X231,0)))</f>
        <v>19.899999999999999</v>
      </c>
      <c r="L231" s="326">
        <f>IF(ISNUMBER('Primary endpoint outcomes'!V231)=TRUE,'Primary endpoint outcomes'!V231,(IF(ISNUMBER('Primary endpoint outcomes'!Y231)=TRUE,'Primary endpoint outcomes'!Y231,0)))</f>
        <v>3.9</v>
      </c>
      <c r="M231" s="325">
        <f>IF(ISNUMBER('Primary endpoint outcomes'!W231)=TRUE,'Primary endpoint outcomes'!W231,(IF(ISNUMBER('Primary endpoint outcomes'!Z231)=TRUE,'Primary endpoint outcomes'!Z231,0)))</f>
        <v>10</v>
      </c>
      <c r="N231" s="326">
        <f>IF(ISNUMBER('Primary endpoint outcomes'!BC231)=TRUE,'Primary endpoint outcomes'!BC231,(IF(ISNUMBER('Primary endpoint outcomes'!BF231)=TRUE,'Primary endpoint outcomes'!BF231,0)))</f>
        <v>20</v>
      </c>
      <c r="O231" s="325">
        <f>IF(ISNUMBER('Primary endpoint outcomes'!BD231)=TRUE,'Primary endpoint outcomes'!BD231,(IF(ISNUMBER('Primary endpoint outcomes'!BG231)=TRUE,'Primary endpoint outcomes'!BG231,0)))</f>
        <v>3.74</v>
      </c>
      <c r="P231" s="325">
        <f>IF(ISNUMBER('Primary endpoint outcomes'!BE231)=TRUE,'Primary endpoint outcomes'!BE231,(IF(ISNUMBER('Primary endpoint outcomes'!BH231)=TRUE,'Primary endpoint outcomes'!BH231,0)))</f>
        <v>10</v>
      </c>
      <c r="Q231" s="326">
        <f>IF(ISNUMBER('Primary endpoint outcomes'!CK231)=TRUE,'Primary endpoint outcomes'!CK231,(IF(ISNUMBER('Primary endpoint outcomes'!CN231)=TRUE,'Primary endpoint outcomes'!CN231,0)))</f>
        <v>0</v>
      </c>
      <c r="R231" s="326">
        <f>IF(ISNUMBER('Primary endpoint outcomes'!CL231)=TRUE,'Primary endpoint outcomes'!CL231,(IF(ISNUMBER('Primary endpoint outcomes'!CO231)=TRUE,'Primary endpoint outcomes'!CO231,0)))</f>
        <v>0</v>
      </c>
      <c r="S231" s="325">
        <f>IF(ISNUMBER('Primary endpoint outcomes'!CM231)=TRUE,'Primary endpoint outcomes'!CM231,(IF(ISNUMBER('Primary endpoint outcomes'!CP231)=TRUE,'Primary endpoint outcomes'!CP231,0)))</f>
        <v>0</v>
      </c>
      <c r="T231" s="326">
        <f>IF(ISNUMBER('Primary endpoint outcomes'!DS231)=TRUE,'Primary endpoint outcomes'!DS231,(IF(ISNUMBER('Primary endpoint outcomes'!DV231)=TRUE,'Primary endpoint outcomes'!DV231,0)))</f>
        <v>0</v>
      </c>
      <c r="U231" s="326">
        <f>IF(ISNUMBER('Primary endpoint outcomes'!DT231)=TRUE,'Primary endpoint outcomes'!DT231,(IF(ISNUMBER('Primary endpoint outcomes'!DW231)=TRUE,'Primary endpoint outcomes'!DW231,0)))</f>
        <v>0</v>
      </c>
      <c r="V231" s="326">
        <f>IF(ISNUMBER('Primary endpoint outcomes'!DU231)=TRUE,'Primary endpoint outcomes'!DU231,(IF(ISNUMBER('Primary endpoint outcomes'!DX231)=TRUE,'Primary endpoint outcomes'!DX231,0)))</f>
        <v>0</v>
      </c>
      <c r="W231" s="326">
        <f>IF(ISNUMBER('Primary endpoint outcomes'!FA231)=TRUE,'Primary endpoint outcomes'!FA231,(IF(ISNUMBER('Primary endpoint outcomes'!FD231)=TRUE,'Primary endpoint outcomes'!FD231,0)))</f>
        <v>0</v>
      </c>
      <c r="X231" s="326">
        <f>IF(ISNUMBER('Primary endpoint outcomes'!FB231)=TRUE,'Primary endpoint outcomes'!FB231,(IF(ISNUMBER('Primary endpoint outcomes'!FE231)=TRUE,'Primary endpoint outcomes'!FE231,0)))</f>
        <v>0</v>
      </c>
      <c r="Y231" s="326">
        <f>IF(ISNUMBER('Primary endpoint outcomes'!FC231)=TRUE,'Primary endpoint outcomes'!FC231,(IF(ISNUMBER('Primary endpoint outcomes'!FF231)=TRUE,'Primary endpoint outcomes'!FF231,0)))</f>
        <v>0</v>
      </c>
      <c r="Z231" s="150"/>
      <c r="AA231" s="151">
        <f t="shared" si="113"/>
        <v>10</v>
      </c>
      <c r="AB231" s="153">
        <f t="shared" si="114"/>
        <v>9</v>
      </c>
      <c r="AC231" s="153">
        <f t="shared" si="115"/>
        <v>136.88999999999999</v>
      </c>
      <c r="AD231" s="151">
        <f t="shared" si="116"/>
        <v>10</v>
      </c>
      <c r="AE231" s="153">
        <f t="shared" si="117"/>
        <v>9</v>
      </c>
      <c r="AF231" s="153">
        <f t="shared" si="118"/>
        <v>125.88840000000002</v>
      </c>
      <c r="AG231" s="151">
        <f t="shared" si="119"/>
        <v>0</v>
      </c>
      <c r="AH231" s="153">
        <f t="shared" si="120"/>
        <v>-1</v>
      </c>
      <c r="AI231" s="153">
        <f t="shared" si="121"/>
        <v>0</v>
      </c>
      <c r="AJ231" s="151">
        <f t="shared" si="122"/>
        <v>0</v>
      </c>
      <c r="AK231" s="153">
        <f t="shared" si="123"/>
        <v>-1</v>
      </c>
      <c r="AL231" s="153">
        <f t="shared" si="124"/>
        <v>0</v>
      </c>
      <c r="AM231" s="151">
        <f t="shared" si="125"/>
        <v>0</v>
      </c>
      <c r="AN231" s="153">
        <f t="shared" si="126"/>
        <v>-1</v>
      </c>
      <c r="AO231" s="153">
        <f t="shared" si="127"/>
        <v>0</v>
      </c>
      <c r="AP231" s="153">
        <f t="shared" si="128"/>
        <v>18</v>
      </c>
      <c r="AQ231" s="153">
        <f t="shared" si="129"/>
        <v>262.77840000000003</v>
      </c>
      <c r="AR231" s="153">
        <f t="shared" si="130"/>
        <v>19.95</v>
      </c>
      <c r="AS231" s="153">
        <f t="shared" si="131"/>
        <v>3.8208376045050647</v>
      </c>
      <c r="AT231" s="153">
        <f t="shared" si="132"/>
        <v>20</v>
      </c>
      <c r="AU231" s="16"/>
      <c r="AY231" s="65"/>
      <c r="AZ231" s="65"/>
    </row>
    <row r="232" spans="1:52" ht="15.75" x14ac:dyDescent="0.25">
      <c r="A232" s="152" t="str">
        <f>'Primary endpoint outcomes'!A232</f>
        <v>Griebel 2012_Study DFI5878</v>
      </c>
      <c r="B232" s="152" t="str">
        <f>CONCATENATE('Primary endpoint outcomes'!S232,'Primary endpoint outcomes'!T232)</f>
        <v>MADRS10</v>
      </c>
      <c r="C232" s="154">
        <f t="shared" si="105"/>
        <v>29.973026315789472</v>
      </c>
      <c r="D232" s="154">
        <f t="shared" si="106"/>
        <v>4.0999999999999996</v>
      </c>
      <c r="E232" s="154">
        <f t="shared" si="107"/>
        <v>152</v>
      </c>
      <c r="F232" s="21" t="str">
        <f t="shared" si="108"/>
        <v>YES</v>
      </c>
      <c r="G232" s="21" t="str">
        <f t="shared" si="109"/>
        <v>NO</v>
      </c>
      <c r="H232" s="155">
        <f t="shared" si="110"/>
        <v>0.9740908732492749</v>
      </c>
      <c r="I232" s="155">
        <f t="shared" si="111"/>
        <v>2.5909126750725098E-2</v>
      </c>
      <c r="J232" s="318">
        <f t="shared" si="112"/>
        <v>1</v>
      </c>
      <c r="K232" s="326">
        <f>IF(ISNUMBER('Primary endpoint outcomes'!U232)=TRUE,'Primary endpoint outcomes'!U232,(IF(ISNUMBER('Primary endpoint outcomes'!X232)=TRUE,'Primary endpoint outcomes'!X232,0)))</f>
        <v>30.3</v>
      </c>
      <c r="L232" s="326">
        <f>IF(ISNUMBER('Primary endpoint outcomes'!V232)=TRUE,'Primary endpoint outcomes'!V232,(IF(ISNUMBER('Primary endpoint outcomes'!Y232)=TRUE,'Primary endpoint outcomes'!Y232,0)))</f>
        <v>4.0999999999999996</v>
      </c>
      <c r="M232" s="325">
        <f>IF(ISNUMBER('Primary endpoint outcomes'!W232)=TRUE,'Primary endpoint outcomes'!W232,(IF(ISNUMBER('Primary endpoint outcomes'!Z232)=TRUE,'Primary endpoint outcomes'!Z232,0)))</f>
        <v>81</v>
      </c>
      <c r="N232" s="326">
        <f>IF(ISNUMBER('Primary endpoint outcomes'!BC232)=TRUE,'Primary endpoint outcomes'!BC232,(IF(ISNUMBER('Primary endpoint outcomes'!BF232)=TRUE,'Primary endpoint outcomes'!BF232,0)))</f>
        <v>29.6</v>
      </c>
      <c r="O232" s="325">
        <f>IF(ISNUMBER('Primary endpoint outcomes'!BD232)=TRUE,'Primary endpoint outcomes'!BD232,(IF(ISNUMBER('Primary endpoint outcomes'!BG232)=TRUE,'Primary endpoint outcomes'!BG232,0)))</f>
        <v>4.0999999999999996</v>
      </c>
      <c r="P232" s="325">
        <f>IF(ISNUMBER('Primary endpoint outcomes'!BE232)=TRUE,'Primary endpoint outcomes'!BE232,(IF(ISNUMBER('Primary endpoint outcomes'!BH232)=TRUE,'Primary endpoint outcomes'!BH232,0)))</f>
        <v>71</v>
      </c>
      <c r="Q232" s="326">
        <f>IF(ISNUMBER('Primary endpoint outcomes'!CK232)=TRUE,'Primary endpoint outcomes'!CK232,(IF(ISNUMBER('Primary endpoint outcomes'!CN232)=TRUE,'Primary endpoint outcomes'!CN232,0)))</f>
        <v>0</v>
      </c>
      <c r="R232" s="326">
        <f>IF(ISNUMBER('Primary endpoint outcomes'!CL232)=TRUE,'Primary endpoint outcomes'!CL232,(IF(ISNUMBER('Primary endpoint outcomes'!CO232)=TRUE,'Primary endpoint outcomes'!CO232,0)))</f>
        <v>0</v>
      </c>
      <c r="S232" s="325">
        <f>IF(ISNUMBER('Primary endpoint outcomes'!CM232)=TRUE,'Primary endpoint outcomes'!CM232,(IF(ISNUMBER('Primary endpoint outcomes'!CP232)=TRUE,'Primary endpoint outcomes'!CP232,0)))</f>
        <v>0</v>
      </c>
      <c r="T232" s="326">
        <f>IF(ISNUMBER('Primary endpoint outcomes'!DS232)=TRUE,'Primary endpoint outcomes'!DS232,(IF(ISNUMBER('Primary endpoint outcomes'!DV232)=TRUE,'Primary endpoint outcomes'!DV232,0)))</f>
        <v>0</v>
      </c>
      <c r="U232" s="326">
        <f>IF(ISNUMBER('Primary endpoint outcomes'!DT232)=TRUE,'Primary endpoint outcomes'!DT232,(IF(ISNUMBER('Primary endpoint outcomes'!DW232)=TRUE,'Primary endpoint outcomes'!DW232,0)))</f>
        <v>0</v>
      </c>
      <c r="V232" s="326">
        <f>IF(ISNUMBER('Primary endpoint outcomes'!DU232)=TRUE,'Primary endpoint outcomes'!DU232,(IF(ISNUMBER('Primary endpoint outcomes'!DX232)=TRUE,'Primary endpoint outcomes'!DX232,0)))</f>
        <v>0</v>
      </c>
      <c r="W232" s="326">
        <f>IF(ISNUMBER('Primary endpoint outcomes'!FA232)=TRUE,'Primary endpoint outcomes'!FA232,(IF(ISNUMBER('Primary endpoint outcomes'!FD232)=TRUE,'Primary endpoint outcomes'!FD232,0)))</f>
        <v>0</v>
      </c>
      <c r="X232" s="326">
        <f>IF(ISNUMBER('Primary endpoint outcomes'!FB232)=TRUE,'Primary endpoint outcomes'!FB232,(IF(ISNUMBER('Primary endpoint outcomes'!FE232)=TRUE,'Primary endpoint outcomes'!FE232,0)))</f>
        <v>0</v>
      </c>
      <c r="Y232" s="326">
        <f>IF(ISNUMBER('Primary endpoint outcomes'!FC232)=TRUE,'Primary endpoint outcomes'!FC232,(IF(ISNUMBER('Primary endpoint outcomes'!FF232)=TRUE,'Primary endpoint outcomes'!FF232,0)))</f>
        <v>0</v>
      </c>
      <c r="Z232" s="150"/>
      <c r="AA232" s="151">
        <f t="shared" si="113"/>
        <v>81</v>
      </c>
      <c r="AB232" s="153">
        <f t="shared" si="114"/>
        <v>80</v>
      </c>
      <c r="AC232" s="153">
        <f t="shared" si="115"/>
        <v>1344.8</v>
      </c>
      <c r="AD232" s="151">
        <f t="shared" si="116"/>
        <v>71</v>
      </c>
      <c r="AE232" s="153">
        <f t="shared" si="117"/>
        <v>70</v>
      </c>
      <c r="AF232" s="153">
        <f t="shared" si="118"/>
        <v>1176.6999999999998</v>
      </c>
      <c r="AG232" s="151">
        <f t="shared" si="119"/>
        <v>0</v>
      </c>
      <c r="AH232" s="153">
        <f t="shared" si="120"/>
        <v>-1</v>
      </c>
      <c r="AI232" s="153">
        <f t="shared" si="121"/>
        <v>0</v>
      </c>
      <c r="AJ232" s="151">
        <f t="shared" si="122"/>
        <v>0</v>
      </c>
      <c r="AK232" s="153">
        <f t="shared" si="123"/>
        <v>-1</v>
      </c>
      <c r="AL232" s="153">
        <f t="shared" si="124"/>
        <v>0</v>
      </c>
      <c r="AM232" s="151">
        <f t="shared" si="125"/>
        <v>0</v>
      </c>
      <c r="AN232" s="153">
        <f t="shared" si="126"/>
        <v>-1</v>
      </c>
      <c r="AO232" s="153">
        <f t="shared" si="127"/>
        <v>0</v>
      </c>
      <c r="AP232" s="153">
        <f t="shared" si="128"/>
        <v>150</v>
      </c>
      <c r="AQ232" s="153">
        <f t="shared" si="129"/>
        <v>2521.5</v>
      </c>
      <c r="AR232" s="153">
        <f t="shared" si="130"/>
        <v>29.973026315789472</v>
      </c>
      <c r="AS232" s="153">
        <f t="shared" si="131"/>
        <v>4.0999999999999996</v>
      </c>
      <c r="AT232" s="153">
        <f t="shared" si="132"/>
        <v>152</v>
      </c>
      <c r="AU232" s="16"/>
      <c r="AY232" s="65"/>
      <c r="AZ232" s="65"/>
    </row>
    <row r="233" spans="1:52" ht="15.75" x14ac:dyDescent="0.25">
      <c r="A233" s="152" t="str">
        <f>'Primary endpoint outcomes'!A233</f>
        <v>Griebel 2012_Study DFI5879</v>
      </c>
      <c r="B233" s="152" t="str">
        <f>CONCATENATE('Primary endpoint outcomes'!S233,'Primary endpoint outcomes'!T233)</f>
        <v>MADRS10</v>
      </c>
      <c r="C233" s="154">
        <f t="shared" si="105"/>
        <v>30.650967741935482</v>
      </c>
      <c r="D233" s="154">
        <f t="shared" si="106"/>
        <v>4.1087901945396403</v>
      </c>
      <c r="E233" s="154">
        <f t="shared" si="107"/>
        <v>155</v>
      </c>
      <c r="F233" s="21" t="str">
        <f t="shared" si="108"/>
        <v>YES</v>
      </c>
      <c r="G233" s="21" t="str">
        <f t="shared" si="109"/>
        <v>NO</v>
      </c>
      <c r="H233" s="155">
        <f t="shared" si="110"/>
        <v>0.98237514383400959</v>
      </c>
      <c r="I233" s="155">
        <f t="shared" si="111"/>
        <v>1.762485616599041E-2</v>
      </c>
      <c r="J233" s="318">
        <f t="shared" si="112"/>
        <v>1</v>
      </c>
      <c r="K233" s="326">
        <f>IF(ISNUMBER('Primary endpoint outcomes'!U233)=TRUE,'Primary endpoint outcomes'!U233,(IF(ISNUMBER('Primary endpoint outcomes'!X233)=TRUE,'Primary endpoint outcomes'!X233,0)))</f>
        <v>30.7</v>
      </c>
      <c r="L233" s="326">
        <f>IF(ISNUMBER('Primary endpoint outcomes'!V233)=TRUE,'Primary endpoint outcomes'!V233,(IF(ISNUMBER('Primary endpoint outcomes'!Y233)=TRUE,'Primary endpoint outcomes'!Y233,0)))</f>
        <v>4.3</v>
      </c>
      <c r="M233" s="325">
        <f>IF(ISNUMBER('Primary endpoint outcomes'!W233)=TRUE,'Primary endpoint outcomes'!W233,(IF(ISNUMBER('Primary endpoint outcomes'!Z233)=TRUE,'Primary endpoint outcomes'!Z233,0)))</f>
        <v>79</v>
      </c>
      <c r="N233" s="326">
        <f>IF(ISNUMBER('Primary endpoint outcomes'!BC233)=TRUE,'Primary endpoint outcomes'!BC233,(IF(ISNUMBER('Primary endpoint outcomes'!BF233)=TRUE,'Primary endpoint outcomes'!BF233,0)))</f>
        <v>30.6</v>
      </c>
      <c r="O233" s="325">
        <f>IF(ISNUMBER('Primary endpoint outcomes'!BD233)=TRUE,'Primary endpoint outcomes'!BD233,(IF(ISNUMBER('Primary endpoint outcomes'!BG233)=TRUE,'Primary endpoint outcomes'!BG233,0)))</f>
        <v>3.9</v>
      </c>
      <c r="P233" s="325">
        <f>IF(ISNUMBER('Primary endpoint outcomes'!BE233)=TRUE,'Primary endpoint outcomes'!BE233,(IF(ISNUMBER('Primary endpoint outcomes'!BH233)=TRUE,'Primary endpoint outcomes'!BH233,0)))</f>
        <v>76</v>
      </c>
      <c r="Q233" s="326">
        <f>IF(ISNUMBER('Primary endpoint outcomes'!CK233)=TRUE,'Primary endpoint outcomes'!CK233,(IF(ISNUMBER('Primary endpoint outcomes'!CN233)=TRUE,'Primary endpoint outcomes'!CN233,0)))</f>
        <v>0</v>
      </c>
      <c r="R233" s="326">
        <f>IF(ISNUMBER('Primary endpoint outcomes'!CL233)=TRUE,'Primary endpoint outcomes'!CL233,(IF(ISNUMBER('Primary endpoint outcomes'!CO233)=TRUE,'Primary endpoint outcomes'!CO233,0)))</f>
        <v>0</v>
      </c>
      <c r="S233" s="325">
        <f>IF(ISNUMBER('Primary endpoint outcomes'!CM233)=TRUE,'Primary endpoint outcomes'!CM233,(IF(ISNUMBER('Primary endpoint outcomes'!CP233)=TRUE,'Primary endpoint outcomes'!CP233,0)))</f>
        <v>0</v>
      </c>
      <c r="T233" s="326">
        <f>IF(ISNUMBER('Primary endpoint outcomes'!DS233)=TRUE,'Primary endpoint outcomes'!DS233,(IF(ISNUMBER('Primary endpoint outcomes'!DV233)=TRUE,'Primary endpoint outcomes'!DV233,0)))</f>
        <v>0</v>
      </c>
      <c r="U233" s="326">
        <f>IF(ISNUMBER('Primary endpoint outcomes'!DT233)=TRUE,'Primary endpoint outcomes'!DT233,(IF(ISNUMBER('Primary endpoint outcomes'!DW233)=TRUE,'Primary endpoint outcomes'!DW233,0)))</f>
        <v>0</v>
      </c>
      <c r="V233" s="326">
        <f>IF(ISNUMBER('Primary endpoint outcomes'!DU233)=TRUE,'Primary endpoint outcomes'!DU233,(IF(ISNUMBER('Primary endpoint outcomes'!DX233)=TRUE,'Primary endpoint outcomes'!DX233,0)))</f>
        <v>0</v>
      </c>
      <c r="W233" s="326">
        <f>IF(ISNUMBER('Primary endpoint outcomes'!FA233)=TRUE,'Primary endpoint outcomes'!FA233,(IF(ISNUMBER('Primary endpoint outcomes'!FD233)=TRUE,'Primary endpoint outcomes'!FD233,0)))</f>
        <v>0</v>
      </c>
      <c r="X233" s="326">
        <f>IF(ISNUMBER('Primary endpoint outcomes'!FB233)=TRUE,'Primary endpoint outcomes'!FB233,(IF(ISNUMBER('Primary endpoint outcomes'!FE233)=TRUE,'Primary endpoint outcomes'!FE233,0)))</f>
        <v>0</v>
      </c>
      <c r="Y233" s="326">
        <f>IF(ISNUMBER('Primary endpoint outcomes'!FC233)=TRUE,'Primary endpoint outcomes'!FC233,(IF(ISNUMBER('Primary endpoint outcomes'!FF233)=TRUE,'Primary endpoint outcomes'!FF233,0)))</f>
        <v>0</v>
      </c>
      <c r="Z233" s="150"/>
      <c r="AA233" s="151">
        <f t="shared" si="113"/>
        <v>79</v>
      </c>
      <c r="AB233" s="153">
        <f t="shared" si="114"/>
        <v>78</v>
      </c>
      <c r="AC233" s="153">
        <f t="shared" si="115"/>
        <v>1442.2199999999998</v>
      </c>
      <c r="AD233" s="151">
        <f t="shared" si="116"/>
        <v>76</v>
      </c>
      <c r="AE233" s="153">
        <f t="shared" si="117"/>
        <v>75</v>
      </c>
      <c r="AF233" s="153">
        <f t="shared" si="118"/>
        <v>1140.75</v>
      </c>
      <c r="AG233" s="151">
        <f t="shared" si="119"/>
        <v>0</v>
      </c>
      <c r="AH233" s="153">
        <f t="shared" si="120"/>
        <v>-1</v>
      </c>
      <c r="AI233" s="153">
        <f t="shared" si="121"/>
        <v>0</v>
      </c>
      <c r="AJ233" s="151">
        <f t="shared" si="122"/>
        <v>0</v>
      </c>
      <c r="AK233" s="153">
        <f t="shared" si="123"/>
        <v>-1</v>
      </c>
      <c r="AL233" s="153">
        <f t="shared" si="124"/>
        <v>0</v>
      </c>
      <c r="AM233" s="151">
        <f t="shared" si="125"/>
        <v>0</v>
      </c>
      <c r="AN233" s="153">
        <f t="shared" si="126"/>
        <v>-1</v>
      </c>
      <c r="AO233" s="153">
        <f t="shared" si="127"/>
        <v>0</v>
      </c>
      <c r="AP233" s="153">
        <f t="shared" si="128"/>
        <v>153</v>
      </c>
      <c r="AQ233" s="153">
        <f t="shared" si="129"/>
        <v>2582.9699999999998</v>
      </c>
      <c r="AR233" s="153">
        <f t="shared" si="130"/>
        <v>30.650967741935482</v>
      </c>
      <c r="AS233" s="153">
        <f t="shared" si="131"/>
        <v>4.1087901945396403</v>
      </c>
      <c r="AT233" s="153">
        <f t="shared" si="132"/>
        <v>155</v>
      </c>
      <c r="AU233" s="16"/>
      <c r="AY233" s="65"/>
      <c r="AZ233" s="65"/>
    </row>
    <row r="234" spans="1:52" ht="15.75" x14ac:dyDescent="0.25">
      <c r="A234" s="152" t="str">
        <f>'Primary endpoint outcomes'!A234</f>
        <v>GSK_29060/103</v>
      </c>
      <c r="B234" s="152" t="str">
        <f>CONCATENATE('Primary endpoint outcomes'!S234,'Primary endpoint outcomes'!T234)</f>
        <v>MADRS10</v>
      </c>
      <c r="C234" s="154">
        <f t="shared" si="105"/>
        <v>31.232608695652171</v>
      </c>
      <c r="D234" s="154">
        <f t="shared" si="106"/>
        <v>5.8335666620001865</v>
      </c>
      <c r="E234" s="154">
        <f t="shared" si="107"/>
        <v>92</v>
      </c>
      <c r="F234" s="21" t="str">
        <f t="shared" si="108"/>
        <v>YES</v>
      </c>
      <c r="G234" s="21" t="str">
        <f t="shared" si="109"/>
        <v>NO</v>
      </c>
      <c r="H234" s="155">
        <f t="shared" si="110"/>
        <v>0.94325160620828985</v>
      </c>
      <c r="I234" s="155">
        <f t="shared" si="111"/>
        <v>5.674839379171015E-2</v>
      </c>
      <c r="J234" s="318">
        <f t="shared" si="112"/>
        <v>1</v>
      </c>
      <c r="K234" s="326">
        <f>IF(ISNUMBER('Primary endpoint outcomes'!U234)=TRUE,'Primary endpoint outcomes'!U234,(IF(ISNUMBER('Primary endpoint outcomes'!X234)=TRUE,'Primary endpoint outcomes'!X234,0)))</f>
        <v>31.7</v>
      </c>
      <c r="L234" s="326">
        <f>IF(ISNUMBER('Primary endpoint outcomes'!V234)=TRUE,'Primary endpoint outcomes'!V234,(IF(ISNUMBER('Primary endpoint outcomes'!Y234)=TRUE,'Primary endpoint outcomes'!Y234,0)))</f>
        <v>6.3</v>
      </c>
      <c r="M234" s="325">
        <f>IF(ISNUMBER('Primary endpoint outcomes'!W234)=TRUE,'Primary endpoint outcomes'!W234,(IF(ISNUMBER('Primary endpoint outcomes'!Z234)=TRUE,'Primary endpoint outcomes'!Z234,0)))</f>
        <v>49</v>
      </c>
      <c r="N234" s="326">
        <f>IF(ISNUMBER('Primary endpoint outcomes'!BC234)=TRUE,'Primary endpoint outcomes'!BC234,(IF(ISNUMBER('Primary endpoint outcomes'!BF234)=TRUE,'Primary endpoint outcomes'!BF234,0)))</f>
        <v>30.7</v>
      </c>
      <c r="O234" s="325">
        <f>IF(ISNUMBER('Primary endpoint outcomes'!BD234)=TRUE,'Primary endpoint outcomes'!BD234,(IF(ISNUMBER('Primary endpoint outcomes'!BG234)=TRUE,'Primary endpoint outcomes'!BG234,0)))</f>
        <v>5.25</v>
      </c>
      <c r="P234" s="325">
        <f>IF(ISNUMBER('Primary endpoint outcomes'!BE234)=TRUE,'Primary endpoint outcomes'!BE234,(IF(ISNUMBER('Primary endpoint outcomes'!BH234)=TRUE,'Primary endpoint outcomes'!BH234,0)))</f>
        <v>43</v>
      </c>
      <c r="Q234" s="326">
        <f>IF(ISNUMBER('Primary endpoint outcomes'!CK234)=TRUE,'Primary endpoint outcomes'!CK234,(IF(ISNUMBER('Primary endpoint outcomes'!CN234)=TRUE,'Primary endpoint outcomes'!CN234,0)))</f>
        <v>0</v>
      </c>
      <c r="R234" s="326">
        <f>IF(ISNUMBER('Primary endpoint outcomes'!CL234)=TRUE,'Primary endpoint outcomes'!CL234,(IF(ISNUMBER('Primary endpoint outcomes'!CO234)=TRUE,'Primary endpoint outcomes'!CO234,0)))</f>
        <v>0</v>
      </c>
      <c r="S234" s="325">
        <f>IF(ISNUMBER('Primary endpoint outcomes'!CM234)=TRUE,'Primary endpoint outcomes'!CM234,(IF(ISNUMBER('Primary endpoint outcomes'!CP234)=TRUE,'Primary endpoint outcomes'!CP234,0)))</f>
        <v>0</v>
      </c>
      <c r="T234" s="326">
        <f>IF(ISNUMBER('Primary endpoint outcomes'!DS234)=TRUE,'Primary endpoint outcomes'!DS234,(IF(ISNUMBER('Primary endpoint outcomes'!DV234)=TRUE,'Primary endpoint outcomes'!DV234,0)))</f>
        <v>0</v>
      </c>
      <c r="U234" s="326">
        <f>IF(ISNUMBER('Primary endpoint outcomes'!DT234)=TRUE,'Primary endpoint outcomes'!DT234,(IF(ISNUMBER('Primary endpoint outcomes'!DW234)=TRUE,'Primary endpoint outcomes'!DW234,0)))</f>
        <v>0</v>
      </c>
      <c r="V234" s="326">
        <f>IF(ISNUMBER('Primary endpoint outcomes'!DU234)=TRUE,'Primary endpoint outcomes'!DU234,(IF(ISNUMBER('Primary endpoint outcomes'!DX234)=TRUE,'Primary endpoint outcomes'!DX234,0)))</f>
        <v>0</v>
      </c>
      <c r="W234" s="326">
        <f>IF(ISNUMBER('Primary endpoint outcomes'!FA234)=TRUE,'Primary endpoint outcomes'!FA234,(IF(ISNUMBER('Primary endpoint outcomes'!FD234)=TRUE,'Primary endpoint outcomes'!FD234,0)))</f>
        <v>0</v>
      </c>
      <c r="X234" s="326">
        <f>IF(ISNUMBER('Primary endpoint outcomes'!FB234)=TRUE,'Primary endpoint outcomes'!FB234,(IF(ISNUMBER('Primary endpoint outcomes'!FE234)=TRUE,'Primary endpoint outcomes'!FE234,0)))</f>
        <v>0</v>
      </c>
      <c r="Y234" s="326">
        <f>IF(ISNUMBER('Primary endpoint outcomes'!FC234)=TRUE,'Primary endpoint outcomes'!FC234,(IF(ISNUMBER('Primary endpoint outcomes'!FF234)=TRUE,'Primary endpoint outcomes'!FF234,0)))</f>
        <v>0</v>
      </c>
      <c r="Z234" s="150"/>
      <c r="AA234" s="151">
        <f t="shared" si="113"/>
        <v>49</v>
      </c>
      <c r="AB234" s="153">
        <f t="shared" si="114"/>
        <v>48</v>
      </c>
      <c r="AC234" s="153">
        <f t="shared" si="115"/>
        <v>1905.12</v>
      </c>
      <c r="AD234" s="151">
        <f t="shared" si="116"/>
        <v>43</v>
      </c>
      <c r="AE234" s="153">
        <f t="shared" si="117"/>
        <v>42</v>
      </c>
      <c r="AF234" s="153">
        <f t="shared" si="118"/>
        <v>1157.625</v>
      </c>
      <c r="AG234" s="151">
        <f t="shared" si="119"/>
        <v>0</v>
      </c>
      <c r="AH234" s="153">
        <f t="shared" si="120"/>
        <v>-1</v>
      </c>
      <c r="AI234" s="153">
        <f t="shared" si="121"/>
        <v>0</v>
      </c>
      <c r="AJ234" s="151">
        <f t="shared" si="122"/>
        <v>0</v>
      </c>
      <c r="AK234" s="153">
        <f t="shared" si="123"/>
        <v>-1</v>
      </c>
      <c r="AL234" s="153">
        <f t="shared" si="124"/>
        <v>0</v>
      </c>
      <c r="AM234" s="151">
        <f t="shared" si="125"/>
        <v>0</v>
      </c>
      <c r="AN234" s="153">
        <f t="shared" si="126"/>
        <v>-1</v>
      </c>
      <c r="AO234" s="153">
        <f t="shared" si="127"/>
        <v>0</v>
      </c>
      <c r="AP234" s="153">
        <f t="shared" si="128"/>
        <v>90</v>
      </c>
      <c r="AQ234" s="153">
        <f t="shared" si="129"/>
        <v>3062.7449999999999</v>
      </c>
      <c r="AR234" s="153">
        <f t="shared" si="130"/>
        <v>31.232608695652171</v>
      </c>
      <c r="AS234" s="153">
        <f t="shared" si="131"/>
        <v>5.8335666620001865</v>
      </c>
      <c r="AT234" s="153">
        <f t="shared" si="132"/>
        <v>92</v>
      </c>
      <c r="AU234" s="16"/>
      <c r="AY234" s="65"/>
      <c r="AZ234" s="65"/>
    </row>
    <row r="235" spans="1:52" ht="15.75" x14ac:dyDescent="0.25">
      <c r="A235" s="152" t="str">
        <f>'Primary endpoint outcomes'!A235</f>
        <v>Gual 2003</v>
      </c>
      <c r="B235" s="152" t="str">
        <f>CONCATENATE('Primary endpoint outcomes'!S235,'Primary endpoint outcomes'!T235)</f>
        <v>MADRS10</v>
      </c>
      <c r="C235" s="154">
        <f t="shared" si="105"/>
        <v>22.559036144578311</v>
      </c>
      <c r="D235" s="154">
        <f t="shared" si="106"/>
        <v>7.4363388708738354</v>
      </c>
      <c r="E235" s="154">
        <f t="shared" si="107"/>
        <v>83</v>
      </c>
      <c r="F235" s="21" t="str">
        <f t="shared" si="108"/>
        <v>YES</v>
      </c>
      <c r="G235" s="21" t="str">
        <f t="shared" si="109"/>
        <v>NO</v>
      </c>
      <c r="H235" s="155">
        <f t="shared" si="110"/>
        <v>0.52996276367437267</v>
      </c>
      <c r="I235" s="155">
        <f t="shared" si="111"/>
        <v>0.47003723632562733</v>
      </c>
      <c r="J235" s="318">
        <f t="shared" si="112"/>
        <v>1</v>
      </c>
      <c r="K235" s="326">
        <f>IF(ISNUMBER('Primary endpoint outcomes'!U235)=TRUE,'Primary endpoint outcomes'!U235,(IF(ISNUMBER('Primary endpoint outcomes'!X235)=TRUE,'Primary endpoint outcomes'!X235,0)))</f>
        <v>22.7</v>
      </c>
      <c r="L235" s="326">
        <f>IF(ISNUMBER('Primary endpoint outcomes'!V235)=TRUE,'Primary endpoint outcomes'!V235,(IF(ISNUMBER('Primary endpoint outcomes'!Y235)=TRUE,'Primary endpoint outcomes'!Y235,0)))</f>
        <v>6.9</v>
      </c>
      <c r="M235" s="325">
        <f>IF(ISNUMBER('Primary endpoint outcomes'!W235)=TRUE,'Primary endpoint outcomes'!W235,(IF(ISNUMBER('Primary endpoint outcomes'!Z235)=TRUE,'Primary endpoint outcomes'!Z235,0)))</f>
        <v>44</v>
      </c>
      <c r="N235" s="326">
        <f>IF(ISNUMBER('Primary endpoint outcomes'!BC235)=TRUE,'Primary endpoint outcomes'!BC235,(IF(ISNUMBER('Primary endpoint outcomes'!BF235)=TRUE,'Primary endpoint outcomes'!BF235,0)))</f>
        <v>22.4</v>
      </c>
      <c r="O235" s="325">
        <f>IF(ISNUMBER('Primary endpoint outcomes'!BD235)=TRUE,'Primary endpoint outcomes'!BD235,(IF(ISNUMBER('Primary endpoint outcomes'!BG235)=TRUE,'Primary endpoint outcomes'!BG235,0)))</f>
        <v>8</v>
      </c>
      <c r="P235" s="325">
        <f>IF(ISNUMBER('Primary endpoint outcomes'!BE235)=TRUE,'Primary endpoint outcomes'!BE235,(IF(ISNUMBER('Primary endpoint outcomes'!BH235)=TRUE,'Primary endpoint outcomes'!BH235,0)))</f>
        <v>39</v>
      </c>
      <c r="Q235" s="326">
        <f>IF(ISNUMBER('Primary endpoint outcomes'!CK235)=TRUE,'Primary endpoint outcomes'!CK235,(IF(ISNUMBER('Primary endpoint outcomes'!CN235)=TRUE,'Primary endpoint outcomes'!CN235,0)))</f>
        <v>0</v>
      </c>
      <c r="R235" s="326">
        <f>IF(ISNUMBER('Primary endpoint outcomes'!CL235)=TRUE,'Primary endpoint outcomes'!CL235,(IF(ISNUMBER('Primary endpoint outcomes'!CO235)=TRUE,'Primary endpoint outcomes'!CO235,0)))</f>
        <v>0</v>
      </c>
      <c r="S235" s="325">
        <f>IF(ISNUMBER('Primary endpoint outcomes'!CM235)=TRUE,'Primary endpoint outcomes'!CM235,(IF(ISNUMBER('Primary endpoint outcomes'!CP235)=TRUE,'Primary endpoint outcomes'!CP235,0)))</f>
        <v>0</v>
      </c>
      <c r="T235" s="326">
        <f>IF(ISNUMBER('Primary endpoint outcomes'!DS235)=TRUE,'Primary endpoint outcomes'!DS235,(IF(ISNUMBER('Primary endpoint outcomes'!DV235)=TRUE,'Primary endpoint outcomes'!DV235,0)))</f>
        <v>0</v>
      </c>
      <c r="U235" s="326">
        <f>IF(ISNUMBER('Primary endpoint outcomes'!DT235)=TRUE,'Primary endpoint outcomes'!DT235,(IF(ISNUMBER('Primary endpoint outcomes'!DW235)=TRUE,'Primary endpoint outcomes'!DW235,0)))</f>
        <v>0</v>
      </c>
      <c r="V235" s="326">
        <f>IF(ISNUMBER('Primary endpoint outcomes'!DU235)=TRUE,'Primary endpoint outcomes'!DU235,(IF(ISNUMBER('Primary endpoint outcomes'!DX235)=TRUE,'Primary endpoint outcomes'!DX235,0)))</f>
        <v>0</v>
      </c>
      <c r="W235" s="326">
        <f>IF(ISNUMBER('Primary endpoint outcomes'!FA235)=TRUE,'Primary endpoint outcomes'!FA235,(IF(ISNUMBER('Primary endpoint outcomes'!FD235)=TRUE,'Primary endpoint outcomes'!FD235,0)))</f>
        <v>0</v>
      </c>
      <c r="X235" s="326">
        <f>IF(ISNUMBER('Primary endpoint outcomes'!FB235)=TRUE,'Primary endpoint outcomes'!FB235,(IF(ISNUMBER('Primary endpoint outcomes'!FE235)=TRUE,'Primary endpoint outcomes'!FE235,0)))</f>
        <v>0</v>
      </c>
      <c r="Y235" s="326">
        <f>IF(ISNUMBER('Primary endpoint outcomes'!FC235)=TRUE,'Primary endpoint outcomes'!FC235,(IF(ISNUMBER('Primary endpoint outcomes'!FF235)=TRUE,'Primary endpoint outcomes'!FF235,0)))</f>
        <v>0</v>
      </c>
      <c r="Z235" s="150"/>
      <c r="AA235" s="151">
        <f t="shared" si="113"/>
        <v>44</v>
      </c>
      <c r="AB235" s="153">
        <f t="shared" si="114"/>
        <v>43</v>
      </c>
      <c r="AC235" s="153">
        <f t="shared" si="115"/>
        <v>2047.2300000000002</v>
      </c>
      <c r="AD235" s="151">
        <f t="shared" si="116"/>
        <v>39</v>
      </c>
      <c r="AE235" s="153">
        <f t="shared" si="117"/>
        <v>38</v>
      </c>
      <c r="AF235" s="153">
        <f t="shared" si="118"/>
        <v>2432</v>
      </c>
      <c r="AG235" s="151">
        <f t="shared" si="119"/>
        <v>0</v>
      </c>
      <c r="AH235" s="153">
        <f t="shared" si="120"/>
        <v>-1</v>
      </c>
      <c r="AI235" s="153">
        <f t="shared" si="121"/>
        <v>0</v>
      </c>
      <c r="AJ235" s="151">
        <f t="shared" si="122"/>
        <v>0</v>
      </c>
      <c r="AK235" s="153">
        <f t="shared" si="123"/>
        <v>-1</v>
      </c>
      <c r="AL235" s="153">
        <f t="shared" si="124"/>
        <v>0</v>
      </c>
      <c r="AM235" s="151">
        <f t="shared" si="125"/>
        <v>0</v>
      </c>
      <c r="AN235" s="153">
        <f t="shared" si="126"/>
        <v>-1</v>
      </c>
      <c r="AO235" s="153">
        <f t="shared" si="127"/>
        <v>0</v>
      </c>
      <c r="AP235" s="153">
        <f t="shared" si="128"/>
        <v>81</v>
      </c>
      <c r="AQ235" s="153">
        <f t="shared" si="129"/>
        <v>4479.2300000000005</v>
      </c>
      <c r="AR235" s="153">
        <f t="shared" si="130"/>
        <v>22.559036144578311</v>
      </c>
      <c r="AS235" s="153">
        <f t="shared" si="131"/>
        <v>7.4363388708738354</v>
      </c>
      <c r="AT235" s="153">
        <f t="shared" si="132"/>
        <v>83</v>
      </c>
      <c r="AU235" s="16"/>
      <c r="AY235" s="65"/>
      <c r="AZ235" s="65"/>
    </row>
    <row r="236" spans="1:52" ht="15.75" x14ac:dyDescent="0.25">
      <c r="A236" s="152" t="str">
        <f>'Primary endpoint outcomes'!A236</f>
        <v>Guelfi 1995</v>
      </c>
      <c r="B236" s="152" t="str">
        <f>CONCATENATE('Primary endpoint outcomes'!S236,'Primary endpoint outcomes'!T236)</f>
        <v>HAMD21</v>
      </c>
      <c r="C236" s="154">
        <f t="shared" si="105"/>
        <v>28.402150537634409</v>
      </c>
      <c r="D236" s="154">
        <f t="shared" si="106"/>
        <v>3.90292930282591</v>
      </c>
      <c r="E236" s="154">
        <f t="shared" si="107"/>
        <v>93</v>
      </c>
      <c r="F236" s="21" t="str">
        <f t="shared" si="108"/>
        <v>YES</v>
      </c>
      <c r="G236" s="21" t="str">
        <f t="shared" si="109"/>
        <v>NO</v>
      </c>
      <c r="H236" s="155">
        <f t="shared" si="110"/>
        <v>0.99925763542068335</v>
      </c>
      <c r="I236" s="155">
        <f t="shared" si="111"/>
        <v>7.4236457931664557E-4</v>
      </c>
      <c r="J236" s="318">
        <f t="shared" si="112"/>
        <v>1</v>
      </c>
      <c r="K236" s="326">
        <f>IF(ISNUMBER('Primary endpoint outcomes'!U236)=TRUE,'Primary endpoint outcomes'!U236,(IF(ISNUMBER('Primary endpoint outcomes'!X236)=TRUE,'Primary endpoint outcomes'!X236,0)))</f>
        <v>28.2</v>
      </c>
      <c r="L236" s="326">
        <f>IF(ISNUMBER('Primary endpoint outcomes'!V236)=TRUE,'Primary endpoint outcomes'!V236,(IF(ISNUMBER('Primary endpoint outcomes'!Y236)=TRUE,'Primary endpoint outcomes'!Y236,0)))</f>
        <v>4.0999999999999996</v>
      </c>
      <c r="M236" s="325">
        <f>IF(ISNUMBER('Primary endpoint outcomes'!W236)=TRUE,'Primary endpoint outcomes'!W236,(IF(ISNUMBER('Primary endpoint outcomes'!Z236)=TRUE,'Primary endpoint outcomes'!Z236,0)))</f>
        <v>46</v>
      </c>
      <c r="N236" s="326">
        <f>IF(ISNUMBER('Primary endpoint outcomes'!BC236)=TRUE,'Primary endpoint outcomes'!BC236,(IF(ISNUMBER('Primary endpoint outcomes'!BF236)=TRUE,'Primary endpoint outcomes'!BF236,0)))</f>
        <v>28.6</v>
      </c>
      <c r="O236" s="325">
        <f>IF(ISNUMBER('Primary endpoint outcomes'!BD236)=TRUE,'Primary endpoint outcomes'!BD236,(IF(ISNUMBER('Primary endpoint outcomes'!BG236)=TRUE,'Primary endpoint outcomes'!BG236,0)))</f>
        <v>3.7</v>
      </c>
      <c r="P236" s="325">
        <f>IF(ISNUMBER('Primary endpoint outcomes'!BE236)=TRUE,'Primary endpoint outcomes'!BE236,(IF(ISNUMBER('Primary endpoint outcomes'!BH236)=TRUE,'Primary endpoint outcomes'!BH236,0)))</f>
        <v>47</v>
      </c>
      <c r="Q236" s="326">
        <f>IF(ISNUMBER('Primary endpoint outcomes'!CK236)=TRUE,'Primary endpoint outcomes'!CK236,(IF(ISNUMBER('Primary endpoint outcomes'!CN236)=TRUE,'Primary endpoint outcomes'!CN236,0)))</f>
        <v>0</v>
      </c>
      <c r="R236" s="326">
        <f>IF(ISNUMBER('Primary endpoint outcomes'!CL236)=TRUE,'Primary endpoint outcomes'!CL236,(IF(ISNUMBER('Primary endpoint outcomes'!CO236)=TRUE,'Primary endpoint outcomes'!CO236,0)))</f>
        <v>0</v>
      </c>
      <c r="S236" s="325">
        <f>IF(ISNUMBER('Primary endpoint outcomes'!CM236)=TRUE,'Primary endpoint outcomes'!CM236,(IF(ISNUMBER('Primary endpoint outcomes'!CP236)=TRUE,'Primary endpoint outcomes'!CP236,0)))</f>
        <v>0</v>
      </c>
      <c r="T236" s="326">
        <f>IF(ISNUMBER('Primary endpoint outcomes'!DS236)=TRUE,'Primary endpoint outcomes'!DS236,(IF(ISNUMBER('Primary endpoint outcomes'!DV236)=TRUE,'Primary endpoint outcomes'!DV236,0)))</f>
        <v>0</v>
      </c>
      <c r="U236" s="326">
        <f>IF(ISNUMBER('Primary endpoint outcomes'!DT236)=TRUE,'Primary endpoint outcomes'!DT236,(IF(ISNUMBER('Primary endpoint outcomes'!DW236)=TRUE,'Primary endpoint outcomes'!DW236,0)))</f>
        <v>0</v>
      </c>
      <c r="V236" s="326">
        <f>IF(ISNUMBER('Primary endpoint outcomes'!DU236)=TRUE,'Primary endpoint outcomes'!DU236,(IF(ISNUMBER('Primary endpoint outcomes'!DX236)=TRUE,'Primary endpoint outcomes'!DX236,0)))</f>
        <v>0</v>
      </c>
      <c r="W236" s="326">
        <f>IF(ISNUMBER('Primary endpoint outcomes'!FA236)=TRUE,'Primary endpoint outcomes'!FA236,(IF(ISNUMBER('Primary endpoint outcomes'!FD236)=TRUE,'Primary endpoint outcomes'!FD236,0)))</f>
        <v>0</v>
      </c>
      <c r="X236" s="326">
        <f>IF(ISNUMBER('Primary endpoint outcomes'!FB236)=TRUE,'Primary endpoint outcomes'!FB236,(IF(ISNUMBER('Primary endpoint outcomes'!FE236)=TRUE,'Primary endpoint outcomes'!FE236,0)))</f>
        <v>0</v>
      </c>
      <c r="Y236" s="326">
        <f>IF(ISNUMBER('Primary endpoint outcomes'!FC236)=TRUE,'Primary endpoint outcomes'!FC236,(IF(ISNUMBER('Primary endpoint outcomes'!FF236)=TRUE,'Primary endpoint outcomes'!FF236,0)))</f>
        <v>0</v>
      </c>
      <c r="Z236" s="150"/>
      <c r="AA236" s="151">
        <f t="shared" si="113"/>
        <v>46</v>
      </c>
      <c r="AB236" s="153">
        <f t="shared" si="114"/>
        <v>45</v>
      </c>
      <c r="AC236" s="153">
        <f t="shared" si="115"/>
        <v>756.44999999999993</v>
      </c>
      <c r="AD236" s="151">
        <f t="shared" si="116"/>
        <v>47</v>
      </c>
      <c r="AE236" s="153">
        <f t="shared" si="117"/>
        <v>46</v>
      </c>
      <c r="AF236" s="153">
        <f t="shared" si="118"/>
        <v>629.74</v>
      </c>
      <c r="AG236" s="151">
        <f t="shared" si="119"/>
        <v>0</v>
      </c>
      <c r="AH236" s="153">
        <f t="shared" si="120"/>
        <v>-1</v>
      </c>
      <c r="AI236" s="153">
        <f t="shared" si="121"/>
        <v>0</v>
      </c>
      <c r="AJ236" s="151">
        <f t="shared" si="122"/>
        <v>0</v>
      </c>
      <c r="AK236" s="153">
        <f t="shared" si="123"/>
        <v>-1</v>
      </c>
      <c r="AL236" s="153">
        <f t="shared" si="124"/>
        <v>0</v>
      </c>
      <c r="AM236" s="151">
        <f t="shared" si="125"/>
        <v>0</v>
      </c>
      <c r="AN236" s="153">
        <f t="shared" si="126"/>
        <v>-1</v>
      </c>
      <c r="AO236" s="153">
        <f t="shared" si="127"/>
        <v>0</v>
      </c>
      <c r="AP236" s="153">
        <f t="shared" si="128"/>
        <v>91</v>
      </c>
      <c r="AQ236" s="153">
        <f t="shared" si="129"/>
        <v>1386.19</v>
      </c>
      <c r="AR236" s="153">
        <f t="shared" si="130"/>
        <v>28.402150537634409</v>
      </c>
      <c r="AS236" s="153">
        <f t="shared" si="131"/>
        <v>3.90292930282591</v>
      </c>
      <c r="AT236" s="153">
        <f t="shared" si="132"/>
        <v>93</v>
      </c>
      <c r="AU236" s="16"/>
      <c r="AY236" s="65"/>
      <c r="AZ236" s="65"/>
    </row>
    <row r="237" spans="1:52" ht="15.75" x14ac:dyDescent="0.25">
      <c r="A237" s="152" t="str">
        <f>'Primary endpoint outcomes'!A237</f>
        <v>Guelfi 2001</v>
      </c>
      <c r="B237" s="152" t="str">
        <f>CONCATENATE('Primary endpoint outcomes'!S237,'Primary endpoint outcomes'!T237)</f>
        <v>MADRS10</v>
      </c>
      <c r="C237" s="154">
        <f t="shared" si="105"/>
        <v>34.348407643312107</v>
      </c>
      <c r="D237" s="154">
        <f t="shared" si="106"/>
        <v>5.5049244816243474</v>
      </c>
      <c r="E237" s="154">
        <f t="shared" si="107"/>
        <v>157</v>
      </c>
      <c r="F237" s="21" t="str">
        <f t="shared" si="108"/>
        <v>YES</v>
      </c>
      <c r="G237" s="21" t="str">
        <f t="shared" si="109"/>
        <v>NO</v>
      </c>
      <c r="H237" s="155">
        <f t="shared" si="110"/>
        <v>0.98755664083589567</v>
      </c>
      <c r="I237" s="155">
        <f t="shared" si="111"/>
        <v>1.2443359164104328E-2</v>
      </c>
      <c r="J237" s="318">
        <f t="shared" si="112"/>
        <v>1</v>
      </c>
      <c r="K237" s="326">
        <f>IF(ISNUMBER('Primary endpoint outcomes'!U237)=TRUE,'Primary endpoint outcomes'!U237,(IF(ISNUMBER('Primary endpoint outcomes'!X237)=TRUE,'Primary endpoint outcomes'!X237,0)))</f>
        <v>34.6</v>
      </c>
      <c r="L237" s="326">
        <f>IF(ISNUMBER('Primary endpoint outcomes'!V237)=TRUE,'Primary endpoint outcomes'!V237,(IF(ISNUMBER('Primary endpoint outcomes'!Y237)=TRUE,'Primary endpoint outcomes'!Y237,0)))</f>
        <v>5.3</v>
      </c>
      <c r="M237" s="325">
        <f>IF(ISNUMBER('Primary endpoint outcomes'!W237)=TRUE,'Primary endpoint outcomes'!W237,(IF(ISNUMBER('Primary endpoint outcomes'!Z237)=TRUE,'Primary endpoint outcomes'!Z237,0)))</f>
        <v>78</v>
      </c>
      <c r="N237" s="326">
        <f>IF(ISNUMBER('Primary endpoint outcomes'!BC237)=TRUE,'Primary endpoint outcomes'!BC237,(IF(ISNUMBER('Primary endpoint outcomes'!BF237)=TRUE,'Primary endpoint outcomes'!BF237,0)))</f>
        <v>34.1</v>
      </c>
      <c r="O237" s="325">
        <f>IF(ISNUMBER('Primary endpoint outcomes'!BD237)=TRUE,'Primary endpoint outcomes'!BD237,(IF(ISNUMBER('Primary endpoint outcomes'!BG237)=TRUE,'Primary endpoint outcomes'!BG237,0)))</f>
        <v>5.7</v>
      </c>
      <c r="P237" s="325">
        <f>IF(ISNUMBER('Primary endpoint outcomes'!BE237)=TRUE,'Primary endpoint outcomes'!BE237,(IF(ISNUMBER('Primary endpoint outcomes'!BH237)=TRUE,'Primary endpoint outcomes'!BH237,0)))</f>
        <v>79</v>
      </c>
      <c r="Q237" s="326">
        <f>IF(ISNUMBER('Primary endpoint outcomes'!CK237)=TRUE,'Primary endpoint outcomes'!CK237,(IF(ISNUMBER('Primary endpoint outcomes'!CN237)=TRUE,'Primary endpoint outcomes'!CN237,0)))</f>
        <v>0</v>
      </c>
      <c r="R237" s="326">
        <f>IF(ISNUMBER('Primary endpoint outcomes'!CL237)=TRUE,'Primary endpoint outcomes'!CL237,(IF(ISNUMBER('Primary endpoint outcomes'!CO237)=TRUE,'Primary endpoint outcomes'!CO237,0)))</f>
        <v>0</v>
      </c>
      <c r="S237" s="325">
        <f>IF(ISNUMBER('Primary endpoint outcomes'!CM237)=TRUE,'Primary endpoint outcomes'!CM237,(IF(ISNUMBER('Primary endpoint outcomes'!CP237)=TRUE,'Primary endpoint outcomes'!CP237,0)))</f>
        <v>0</v>
      </c>
      <c r="T237" s="326">
        <f>IF(ISNUMBER('Primary endpoint outcomes'!DS237)=TRUE,'Primary endpoint outcomes'!DS237,(IF(ISNUMBER('Primary endpoint outcomes'!DV237)=TRUE,'Primary endpoint outcomes'!DV237,0)))</f>
        <v>0</v>
      </c>
      <c r="U237" s="326">
        <f>IF(ISNUMBER('Primary endpoint outcomes'!DT237)=TRUE,'Primary endpoint outcomes'!DT237,(IF(ISNUMBER('Primary endpoint outcomes'!DW237)=TRUE,'Primary endpoint outcomes'!DW237,0)))</f>
        <v>0</v>
      </c>
      <c r="V237" s="326">
        <f>IF(ISNUMBER('Primary endpoint outcomes'!DU237)=TRUE,'Primary endpoint outcomes'!DU237,(IF(ISNUMBER('Primary endpoint outcomes'!DX237)=TRUE,'Primary endpoint outcomes'!DX237,0)))</f>
        <v>0</v>
      </c>
      <c r="W237" s="326">
        <f>IF(ISNUMBER('Primary endpoint outcomes'!FA237)=TRUE,'Primary endpoint outcomes'!FA237,(IF(ISNUMBER('Primary endpoint outcomes'!FD237)=TRUE,'Primary endpoint outcomes'!FD237,0)))</f>
        <v>0</v>
      </c>
      <c r="X237" s="326">
        <f>IF(ISNUMBER('Primary endpoint outcomes'!FB237)=TRUE,'Primary endpoint outcomes'!FB237,(IF(ISNUMBER('Primary endpoint outcomes'!FE237)=TRUE,'Primary endpoint outcomes'!FE237,0)))</f>
        <v>0</v>
      </c>
      <c r="Y237" s="326">
        <f>IF(ISNUMBER('Primary endpoint outcomes'!FC237)=TRUE,'Primary endpoint outcomes'!FC237,(IF(ISNUMBER('Primary endpoint outcomes'!FF237)=TRUE,'Primary endpoint outcomes'!FF237,0)))</f>
        <v>0</v>
      </c>
      <c r="Z237" s="150"/>
      <c r="AA237" s="151">
        <f t="shared" si="113"/>
        <v>78</v>
      </c>
      <c r="AB237" s="153">
        <f t="shared" si="114"/>
        <v>77</v>
      </c>
      <c r="AC237" s="153">
        <f t="shared" si="115"/>
        <v>2162.9299999999998</v>
      </c>
      <c r="AD237" s="151">
        <f t="shared" si="116"/>
        <v>79</v>
      </c>
      <c r="AE237" s="153">
        <f t="shared" si="117"/>
        <v>78</v>
      </c>
      <c r="AF237" s="153">
        <f t="shared" si="118"/>
        <v>2534.2200000000003</v>
      </c>
      <c r="AG237" s="151">
        <f t="shared" si="119"/>
        <v>0</v>
      </c>
      <c r="AH237" s="153">
        <f t="shared" si="120"/>
        <v>-1</v>
      </c>
      <c r="AI237" s="153">
        <f t="shared" si="121"/>
        <v>0</v>
      </c>
      <c r="AJ237" s="151">
        <f t="shared" si="122"/>
        <v>0</v>
      </c>
      <c r="AK237" s="153">
        <f t="shared" si="123"/>
        <v>-1</v>
      </c>
      <c r="AL237" s="153">
        <f t="shared" si="124"/>
        <v>0</v>
      </c>
      <c r="AM237" s="151">
        <f t="shared" si="125"/>
        <v>0</v>
      </c>
      <c r="AN237" s="153">
        <f t="shared" si="126"/>
        <v>-1</v>
      </c>
      <c r="AO237" s="153">
        <f t="shared" si="127"/>
        <v>0</v>
      </c>
      <c r="AP237" s="153">
        <f t="shared" si="128"/>
        <v>155</v>
      </c>
      <c r="AQ237" s="153">
        <f t="shared" si="129"/>
        <v>4697.1499999999996</v>
      </c>
      <c r="AR237" s="153">
        <f t="shared" si="130"/>
        <v>34.348407643312107</v>
      </c>
      <c r="AS237" s="153">
        <f t="shared" si="131"/>
        <v>5.5049244816243474</v>
      </c>
      <c r="AT237" s="153">
        <f t="shared" si="132"/>
        <v>157</v>
      </c>
      <c r="AU237" s="16"/>
      <c r="AY237" s="65"/>
      <c r="AZ237" s="65"/>
    </row>
    <row r="238" spans="1:52" ht="15.75" x14ac:dyDescent="0.25">
      <c r="A238" s="152" t="str">
        <f>'Primary endpoint outcomes'!A238</f>
        <v>Guifeng 2015</v>
      </c>
      <c r="B238" s="152" t="str">
        <f>CONCATENATE('Primary endpoint outcomes'!S238,'Primary endpoint outcomes'!T238)</f>
        <v>HAMD24</v>
      </c>
      <c r="C238" s="154" t="e">
        <f t="shared" si="105"/>
        <v>#DIV/0!</v>
      </c>
      <c r="D238" s="154" t="e">
        <f t="shared" si="106"/>
        <v>#DIV/0!</v>
      </c>
      <c r="E238" s="154">
        <f t="shared" si="107"/>
        <v>0</v>
      </c>
      <c r="F238" s="21" t="e">
        <f t="shared" si="108"/>
        <v>#DIV/0!</v>
      </c>
      <c r="G238" s="21" t="e">
        <f t="shared" si="109"/>
        <v>#DIV/0!</v>
      </c>
      <c r="H238" s="155" t="e">
        <f t="shared" si="110"/>
        <v>#DIV/0!</v>
      </c>
      <c r="I238" s="155" t="e">
        <f t="shared" si="111"/>
        <v>#DIV/0!</v>
      </c>
      <c r="J238" s="318">
        <f t="shared" si="112"/>
        <v>0</v>
      </c>
      <c r="K238" s="326">
        <f>IF(ISNUMBER('Primary endpoint outcomes'!U238)=TRUE,'Primary endpoint outcomes'!U238,(IF(ISNUMBER('Primary endpoint outcomes'!X238)=TRUE,'Primary endpoint outcomes'!X238,0)))</f>
        <v>0</v>
      </c>
      <c r="L238" s="326">
        <f>IF(ISNUMBER('Primary endpoint outcomes'!V238)=TRUE,'Primary endpoint outcomes'!V238,(IF(ISNUMBER('Primary endpoint outcomes'!Y238)=TRUE,'Primary endpoint outcomes'!Y238,0)))</f>
        <v>0</v>
      </c>
      <c r="M238" s="325">
        <f>IF(ISNUMBER('Primary endpoint outcomes'!W238)=TRUE,'Primary endpoint outcomes'!W238,(IF(ISNUMBER('Primary endpoint outcomes'!Z238)=TRUE,'Primary endpoint outcomes'!Z238,0)))</f>
        <v>0</v>
      </c>
      <c r="N238" s="326">
        <f>IF(ISNUMBER('Primary endpoint outcomes'!BC238)=TRUE,'Primary endpoint outcomes'!BC238,(IF(ISNUMBER('Primary endpoint outcomes'!BF238)=TRUE,'Primary endpoint outcomes'!BF238,0)))</f>
        <v>0</v>
      </c>
      <c r="O238" s="325">
        <f>IF(ISNUMBER('Primary endpoint outcomes'!BD238)=TRUE,'Primary endpoint outcomes'!BD238,(IF(ISNUMBER('Primary endpoint outcomes'!BG238)=TRUE,'Primary endpoint outcomes'!BG238,0)))</f>
        <v>0</v>
      </c>
      <c r="P238" s="325">
        <f>IF(ISNUMBER('Primary endpoint outcomes'!BE238)=TRUE,'Primary endpoint outcomes'!BE238,(IF(ISNUMBER('Primary endpoint outcomes'!BH238)=TRUE,'Primary endpoint outcomes'!BH238,0)))</f>
        <v>0</v>
      </c>
      <c r="Q238" s="326">
        <f>IF(ISNUMBER('Primary endpoint outcomes'!CK238)=TRUE,'Primary endpoint outcomes'!CK238,(IF(ISNUMBER('Primary endpoint outcomes'!CN238)=TRUE,'Primary endpoint outcomes'!CN238,0)))</f>
        <v>0</v>
      </c>
      <c r="R238" s="326">
        <f>IF(ISNUMBER('Primary endpoint outcomes'!CL238)=TRUE,'Primary endpoint outcomes'!CL238,(IF(ISNUMBER('Primary endpoint outcomes'!CO238)=TRUE,'Primary endpoint outcomes'!CO238,0)))</f>
        <v>0</v>
      </c>
      <c r="S238" s="325">
        <f>IF(ISNUMBER('Primary endpoint outcomes'!CM238)=TRUE,'Primary endpoint outcomes'!CM238,(IF(ISNUMBER('Primary endpoint outcomes'!CP238)=TRUE,'Primary endpoint outcomes'!CP238,0)))</f>
        <v>0</v>
      </c>
      <c r="T238" s="326">
        <f>IF(ISNUMBER('Primary endpoint outcomes'!DS238)=TRUE,'Primary endpoint outcomes'!DS238,(IF(ISNUMBER('Primary endpoint outcomes'!DV238)=TRUE,'Primary endpoint outcomes'!DV238,0)))</f>
        <v>0</v>
      </c>
      <c r="U238" s="326">
        <f>IF(ISNUMBER('Primary endpoint outcomes'!DT238)=TRUE,'Primary endpoint outcomes'!DT238,(IF(ISNUMBER('Primary endpoint outcomes'!DW238)=TRUE,'Primary endpoint outcomes'!DW238,0)))</f>
        <v>0</v>
      </c>
      <c r="V238" s="326">
        <f>IF(ISNUMBER('Primary endpoint outcomes'!DU238)=TRUE,'Primary endpoint outcomes'!DU238,(IF(ISNUMBER('Primary endpoint outcomes'!DX238)=TRUE,'Primary endpoint outcomes'!DX238,0)))</f>
        <v>0</v>
      </c>
      <c r="W238" s="326">
        <f>IF(ISNUMBER('Primary endpoint outcomes'!FA238)=TRUE,'Primary endpoint outcomes'!FA238,(IF(ISNUMBER('Primary endpoint outcomes'!FD238)=TRUE,'Primary endpoint outcomes'!FD238,0)))</f>
        <v>0</v>
      </c>
      <c r="X238" s="326">
        <f>IF(ISNUMBER('Primary endpoint outcomes'!FB238)=TRUE,'Primary endpoint outcomes'!FB238,(IF(ISNUMBER('Primary endpoint outcomes'!FE238)=TRUE,'Primary endpoint outcomes'!FE238,0)))</f>
        <v>0</v>
      </c>
      <c r="Y238" s="326">
        <f>IF(ISNUMBER('Primary endpoint outcomes'!FC238)=TRUE,'Primary endpoint outcomes'!FC238,(IF(ISNUMBER('Primary endpoint outcomes'!FF238)=TRUE,'Primary endpoint outcomes'!FF238,0)))</f>
        <v>0</v>
      </c>
      <c r="Z238" s="150"/>
      <c r="AA238" s="151">
        <f t="shared" si="113"/>
        <v>0</v>
      </c>
      <c r="AB238" s="153">
        <f t="shared" si="114"/>
        <v>-1</v>
      </c>
      <c r="AC238" s="153">
        <f t="shared" si="115"/>
        <v>0</v>
      </c>
      <c r="AD238" s="151">
        <f t="shared" si="116"/>
        <v>0</v>
      </c>
      <c r="AE238" s="153">
        <f t="shared" si="117"/>
        <v>-1</v>
      </c>
      <c r="AF238" s="153">
        <f t="shared" si="118"/>
        <v>0</v>
      </c>
      <c r="AG238" s="151">
        <f t="shared" si="119"/>
        <v>0</v>
      </c>
      <c r="AH238" s="153">
        <f t="shared" si="120"/>
        <v>-1</v>
      </c>
      <c r="AI238" s="153">
        <f t="shared" si="121"/>
        <v>0</v>
      </c>
      <c r="AJ238" s="151">
        <f t="shared" si="122"/>
        <v>0</v>
      </c>
      <c r="AK238" s="153">
        <f t="shared" si="123"/>
        <v>-1</v>
      </c>
      <c r="AL238" s="153">
        <f t="shared" si="124"/>
        <v>0</v>
      </c>
      <c r="AM238" s="151">
        <f t="shared" si="125"/>
        <v>0</v>
      </c>
      <c r="AN238" s="153">
        <f t="shared" si="126"/>
        <v>-1</v>
      </c>
      <c r="AO238" s="153">
        <f t="shared" si="127"/>
        <v>0</v>
      </c>
      <c r="AP238" s="153" t="b">
        <f t="shared" si="128"/>
        <v>0</v>
      </c>
      <c r="AQ238" s="153">
        <f t="shared" si="129"/>
        <v>0</v>
      </c>
      <c r="AR238" s="153" t="e">
        <f t="shared" si="130"/>
        <v>#DIV/0!</v>
      </c>
      <c r="AS238" s="153" t="e">
        <f t="shared" si="131"/>
        <v>#DIV/0!</v>
      </c>
      <c r="AT238" s="153">
        <f t="shared" si="132"/>
        <v>0</v>
      </c>
      <c r="AU238" s="16"/>
      <c r="AY238" s="65"/>
      <c r="AZ238" s="65"/>
    </row>
    <row r="239" spans="1:52" ht="15.75" x14ac:dyDescent="0.25">
      <c r="A239" s="152" t="str">
        <f>'Primary endpoint outcomes'!A239</f>
        <v>Guillibert 1989</v>
      </c>
      <c r="B239" s="152" t="str">
        <f>CONCATENATE('Primary endpoint outcomes'!S239,'Primary endpoint outcomes'!T239)</f>
        <v>HAMD21</v>
      </c>
      <c r="C239" s="154">
        <f t="shared" si="105"/>
        <v>27.702531645569621</v>
      </c>
      <c r="D239" s="154">
        <f t="shared" si="106"/>
        <v>0</v>
      </c>
      <c r="E239" s="154">
        <f t="shared" si="107"/>
        <v>79</v>
      </c>
      <c r="F239" s="21" t="str">
        <f t="shared" si="108"/>
        <v>YES</v>
      </c>
      <c r="G239" s="21" t="str">
        <f t="shared" si="109"/>
        <v>NO</v>
      </c>
      <c r="H239" s="155" t="e">
        <f t="shared" si="110"/>
        <v>#NUM!</v>
      </c>
      <c r="I239" s="155" t="e">
        <f t="shared" si="111"/>
        <v>#NUM!</v>
      </c>
      <c r="J239" s="318">
        <f t="shared" si="112"/>
        <v>0</v>
      </c>
      <c r="K239" s="326">
        <f>IF(ISNUMBER('Primary endpoint outcomes'!U239)=TRUE,'Primary endpoint outcomes'!U239,(IF(ISNUMBER('Primary endpoint outcomes'!X239)=TRUE,'Primary endpoint outcomes'!X239,0)))</f>
        <v>27.9</v>
      </c>
      <c r="L239" s="326">
        <f>IF(ISNUMBER('Primary endpoint outcomes'!V239)=TRUE,'Primary endpoint outcomes'!V239,(IF(ISNUMBER('Primary endpoint outcomes'!Y239)=TRUE,'Primary endpoint outcomes'!Y239,0)))</f>
        <v>0</v>
      </c>
      <c r="M239" s="325">
        <f>IF(ISNUMBER('Primary endpoint outcomes'!W239)=TRUE,'Primary endpoint outcomes'!W239,(IF(ISNUMBER('Primary endpoint outcomes'!Z239)=TRUE,'Primary endpoint outcomes'!Z239,0)))</f>
        <v>40</v>
      </c>
      <c r="N239" s="326">
        <f>IF(ISNUMBER('Primary endpoint outcomes'!BC239)=TRUE,'Primary endpoint outcomes'!BC239,(IF(ISNUMBER('Primary endpoint outcomes'!BF239)=TRUE,'Primary endpoint outcomes'!BF239,0)))</f>
        <v>27.5</v>
      </c>
      <c r="O239" s="325">
        <f>IF(ISNUMBER('Primary endpoint outcomes'!BD239)=TRUE,'Primary endpoint outcomes'!BD239,(IF(ISNUMBER('Primary endpoint outcomes'!BG239)=TRUE,'Primary endpoint outcomes'!BG239,0)))</f>
        <v>0</v>
      </c>
      <c r="P239" s="325">
        <f>IF(ISNUMBER('Primary endpoint outcomes'!BE239)=TRUE,'Primary endpoint outcomes'!BE239,(IF(ISNUMBER('Primary endpoint outcomes'!BH239)=TRUE,'Primary endpoint outcomes'!BH239,0)))</f>
        <v>39</v>
      </c>
      <c r="Q239" s="326">
        <f>IF(ISNUMBER('Primary endpoint outcomes'!CK239)=TRUE,'Primary endpoint outcomes'!CK239,(IF(ISNUMBER('Primary endpoint outcomes'!CN239)=TRUE,'Primary endpoint outcomes'!CN239,0)))</f>
        <v>0</v>
      </c>
      <c r="R239" s="326">
        <f>IF(ISNUMBER('Primary endpoint outcomes'!CL239)=TRUE,'Primary endpoint outcomes'!CL239,(IF(ISNUMBER('Primary endpoint outcomes'!CO239)=TRUE,'Primary endpoint outcomes'!CO239,0)))</f>
        <v>0</v>
      </c>
      <c r="S239" s="325">
        <f>IF(ISNUMBER('Primary endpoint outcomes'!CM239)=TRUE,'Primary endpoint outcomes'!CM239,(IF(ISNUMBER('Primary endpoint outcomes'!CP239)=TRUE,'Primary endpoint outcomes'!CP239,0)))</f>
        <v>0</v>
      </c>
      <c r="T239" s="326">
        <f>IF(ISNUMBER('Primary endpoint outcomes'!DS239)=TRUE,'Primary endpoint outcomes'!DS239,(IF(ISNUMBER('Primary endpoint outcomes'!DV239)=TRUE,'Primary endpoint outcomes'!DV239,0)))</f>
        <v>0</v>
      </c>
      <c r="U239" s="326">
        <f>IF(ISNUMBER('Primary endpoint outcomes'!DT239)=TRUE,'Primary endpoint outcomes'!DT239,(IF(ISNUMBER('Primary endpoint outcomes'!DW239)=TRUE,'Primary endpoint outcomes'!DW239,0)))</f>
        <v>0</v>
      </c>
      <c r="V239" s="326">
        <f>IF(ISNUMBER('Primary endpoint outcomes'!DU239)=TRUE,'Primary endpoint outcomes'!DU239,(IF(ISNUMBER('Primary endpoint outcomes'!DX239)=TRUE,'Primary endpoint outcomes'!DX239,0)))</f>
        <v>0</v>
      </c>
      <c r="W239" s="326">
        <f>IF(ISNUMBER('Primary endpoint outcomes'!FA239)=TRUE,'Primary endpoint outcomes'!FA239,(IF(ISNUMBER('Primary endpoint outcomes'!FD239)=TRUE,'Primary endpoint outcomes'!FD239,0)))</f>
        <v>0</v>
      </c>
      <c r="X239" s="326">
        <f>IF(ISNUMBER('Primary endpoint outcomes'!FB239)=TRUE,'Primary endpoint outcomes'!FB239,(IF(ISNUMBER('Primary endpoint outcomes'!FE239)=TRUE,'Primary endpoint outcomes'!FE239,0)))</f>
        <v>0</v>
      </c>
      <c r="Y239" s="326">
        <f>IF(ISNUMBER('Primary endpoint outcomes'!FC239)=TRUE,'Primary endpoint outcomes'!FC239,(IF(ISNUMBER('Primary endpoint outcomes'!FF239)=TRUE,'Primary endpoint outcomes'!FF239,0)))</f>
        <v>0</v>
      </c>
      <c r="Z239" s="150"/>
      <c r="AA239" s="151">
        <f t="shared" si="113"/>
        <v>40</v>
      </c>
      <c r="AB239" s="153">
        <f t="shared" si="114"/>
        <v>39</v>
      </c>
      <c r="AC239" s="153">
        <f t="shared" si="115"/>
        <v>0</v>
      </c>
      <c r="AD239" s="151">
        <f t="shared" si="116"/>
        <v>39</v>
      </c>
      <c r="AE239" s="153">
        <f t="shared" si="117"/>
        <v>38</v>
      </c>
      <c r="AF239" s="153">
        <f t="shared" si="118"/>
        <v>0</v>
      </c>
      <c r="AG239" s="151">
        <f t="shared" si="119"/>
        <v>0</v>
      </c>
      <c r="AH239" s="153">
        <f t="shared" si="120"/>
        <v>-1</v>
      </c>
      <c r="AI239" s="153">
        <f t="shared" si="121"/>
        <v>0</v>
      </c>
      <c r="AJ239" s="151">
        <f t="shared" si="122"/>
        <v>0</v>
      </c>
      <c r="AK239" s="153">
        <f t="shared" si="123"/>
        <v>-1</v>
      </c>
      <c r="AL239" s="153">
        <f t="shared" si="124"/>
        <v>0</v>
      </c>
      <c r="AM239" s="151">
        <f t="shared" si="125"/>
        <v>0</v>
      </c>
      <c r="AN239" s="153">
        <f t="shared" si="126"/>
        <v>-1</v>
      </c>
      <c r="AO239" s="153">
        <f t="shared" si="127"/>
        <v>0</v>
      </c>
      <c r="AP239" s="153">
        <f t="shared" si="128"/>
        <v>77</v>
      </c>
      <c r="AQ239" s="153">
        <f t="shared" si="129"/>
        <v>0</v>
      </c>
      <c r="AR239" s="153">
        <f t="shared" si="130"/>
        <v>27.702531645569621</v>
      </c>
      <c r="AS239" s="153">
        <f t="shared" si="131"/>
        <v>0</v>
      </c>
      <c r="AT239" s="153">
        <f t="shared" si="132"/>
        <v>79</v>
      </c>
      <c r="AU239" s="16"/>
      <c r="AY239" s="65"/>
      <c r="AZ239" s="65"/>
    </row>
    <row r="240" spans="1:52" ht="15.75" x14ac:dyDescent="0.25">
      <c r="A240" s="152" t="str">
        <f>'Primary endpoint outcomes'!A240</f>
        <v>Guo 2017</v>
      </c>
      <c r="B240" s="152" t="str">
        <f>CONCATENATE('Primary endpoint outcomes'!S240,'Primary endpoint outcomes'!T240)</f>
        <v>BDI-II21</v>
      </c>
      <c r="C240" s="154">
        <f t="shared" si="105"/>
        <v>16.366052631578949</v>
      </c>
      <c r="D240" s="154">
        <f t="shared" si="106"/>
        <v>4.3988900627071583</v>
      </c>
      <c r="E240" s="154">
        <f t="shared" si="107"/>
        <v>76</v>
      </c>
      <c r="F240" s="21" t="str">
        <f t="shared" si="108"/>
        <v>NO</v>
      </c>
      <c r="G240" s="21" t="str">
        <f t="shared" si="109"/>
        <v>YES</v>
      </c>
      <c r="H240" s="155">
        <f t="shared" si="110"/>
        <v>9.6954466195775524E-4</v>
      </c>
      <c r="I240" s="155">
        <f t="shared" si="111"/>
        <v>0.99903045533804224</v>
      </c>
      <c r="J240" s="318">
        <f t="shared" si="112"/>
        <v>1</v>
      </c>
      <c r="K240" s="326">
        <f>IF(ISNUMBER('Primary endpoint outcomes'!U240)=TRUE,'Primary endpoint outcomes'!U240,(IF(ISNUMBER('Primary endpoint outcomes'!X240)=TRUE,'Primary endpoint outcomes'!X240,0)))</f>
        <v>15.41</v>
      </c>
      <c r="L240" s="326">
        <f>IF(ISNUMBER('Primary endpoint outcomes'!V240)=TRUE,'Primary endpoint outcomes'!V240,(IF(ISNUMBER('Primary endpoint outcomes'!Y240)=TRUE,'Primary endpoint outcomes'!Y240,0)))</f>
        <v>5.38</v>
      </c>
      <c r="M240" s="325">
        <f>IF(ISNUMBER('Primary endpoint outcomes'!W240)=TRUE,'Primary endpoint outcomes'!W240,(IF(ISNUMBER('Primary endpoint outcomes'!Z240)=TRUE,'Primary endpoint outcomes'!Z240,0)))</f>
        <v>34</v>
      </c>
      <c r="N240" s="326">
        <f>IF(ISNUMBER('Primary endpoint outcomes'!BC240)=TRUE,'Primary endpoint outcomes'!BC240,(IF(ISNUMBER('Primary endpoint outcomes'!BF240)=TRUE,'Primary endpoint outcomes'!BF240,0)))</f>
        <v>17.14</v>
      </c>
      <c r="O240" s="325">
        <f>IF(ISNUMBER('Primary endpoint outcomes'!BD240)=TRUE,'Primary endpoint outcomes'!BD240,(IF(ISNUMBER('Primary endpoint outcomes'!BG240)=TRUE,'Primary endpoint outcomes'!BG240,0)))</f>
        <v>3.41</v>
      </c>
      <c r="P240" s="325">
        <f>IF(ISNUMBER('Primary endpoint outcomes'!BE240)=TRUE,'Primary endpoint outcomes'!BE240,(IF(ISNUMBER('Primary endpoint outcomes'!BH240)=TRUE,'Primary endpoint outcomes'!BH240,0)))</f>
        <v>42</v>
      </c>
      <c r="Q240" s="326">
        <f>IF(ISNUMBER('Primary endpoint outcomes'!CK240)=TRUE,'Primary endpoint outcomes'!CK240,(IF(ISNUMBER('Primary endpoint outcomes'!CN240)=TRUE,'Primary endpoint outcomes'!CN240,0)))</f>
        <v>0</v>
      </c>
      <c r="R240" s="326">
        <f>IF(ISNUMBER('Primary endpoint outcomes'!CL240)=TRUE,'Primary endpoint outcomes'!CL240,(IF(ISNUMBER('Primary endpoint outcomes'!CO240)=TRUE,'Primary endpoint outcomes'!CO240,0)))</f>
        <v>0</v>
      </c>
      <c r="S240" s="325">
        <f>IF(ISNUMBER('Primary endpoint outcomes'!CM240)=TRUE,'Primary endpoint outcomes'!CM240,(IF(ISNUMBER('Primary endpoint outcomes'!CP240)=TRUE,'Primary endpoint outcomes'!CP240,0)))</f>
        <v>0</v>
      </c>
      <c r="T240" s="326">
        <f>IF(ISNUMBER('Primary endpoint outcomes'!DS240)=TRUE,'Primary endpoint outcomes'!DS240,(IF(ISNUMBER('Primary endpoint outcomes'!DV240)=TRUE,'Primary endpoint outcomes'!DV240,0)))</f>
        <v>0</v>
      </c>
      <c r="U240" s="326">
        <f>IF(ISNUMBER('Primary endpoint outcomes'!DT240)=TRUE,'Primary endpoint outcomes'!DT240,(IF(ISNUMBER('Primary endpoint outcomes'!DW240)=TRUE,'Primary endpoint outcomes'!DW240,0)))</f>
        <v>0</v>
      </c>
      <c r="V240" s="326">
        <f>IF(ISNUMBER('Primary endpoint outcomes'!DU240)=TRUE,'Primary endpoint outcomes'!DU240,(IF(ISNUMBER('Primary endpoint outcomes'!DX240)=TRUE,'Primary endpoint outcomes'!DX240,0)))</f>
        <v>0</v>
      </c>
      <c r="W240" s="326">
        <f>IF(ISNUMBER('Primary endpoint outcomes'!FA240)=TRUE,'Primary endpoint outcomes'!FA240,(IF(ISNUMBER('Primary endpoint outcomes'!FD240)=TRUE,'Primary endpoint outcomes'!FD240,0)))</f>
        <v>0</v>
      </c>
      <c r="X240" s="326">
        <f>IF(ISNUMBER('Primary endpoint outcomes'!FB240)=TRUE,'Primary endpoint outcomes'!FB240,(IF(ISNUMBER('Primary endpoint outcomes'!FE240)=TRUE,'Primary endpoint outcomes'!FE240,0)))</f>
        <v>0</v>
      </c>
      <c r="Y240" s="326">
        <f>IF(ISNUMBER('Primary endpoint outcomes'!FC240)=TRUE,'Primary endpoint outcomes'!FC240,(IF(ISNUMBER('Primary endpoint outcomes'!FF240)=TRUE,'Primary endpoint outcomes'!FF240,0)))</f>
        <v>0</v>
      </c>
      <c r="Z240" s="150"/>
      <c r="AA240" s="151">
        <f t="shared" si="113"/>
        <v>34</v>
      </c>
      <c r="AB240" s="153">
        <f t="shared" si="114"/>
        <v>33</v>
      </c>
      <c r="AC240" s="153">
        <f t="shared" si="115"/>
        <v>955.16519999999991</v>
      </c>
      <c r="AD240" s="151">
        <f t="shared" si="116"/>
        <v>42</v>
      </c>
      <c r="AE240" s="153">
        <f t="shared" si="117"/>
        <v>41</v>
      </c>
      <c r="AF240" s="153">
        <f t="shared" si="118"/>
        <v>476.75210000000004</v>
      </c>
      <c r="AG240" s="151">
        <f t="shared" si="119"/>
        <v>0</v>
      </c>
      <c r="AH240" s="153">
        <f t="shared" si="120"/>
        <v>-1</v>
      </c>
      <c r="AI240" s="153">
        <f t="shared" si="121"/>
        <v>0</v>
      </c>
      <c r="AJ240" s="151">
        <f t="shared" si="122"/>
        <v>0</v>
      </c>
      <c r="AK240" s="153">
        <f t="shared" si="123"/>
        <v>-1</v>
      </c>
      <c r="AL240" s="153">
        <f t="shared" si="124"/>
        <v>0</v>
      </c>
      <c r="AM240" s="151">
        <f t="shared" si="125"/>
        <v>0</v>
      </c>
      <c r="AN240" s="153">
        <f t="shared" si="126"/>
        <v>-1</v>
      </c>
      <c r="AO240" s="153">
        <f t="shared" si="127"/>
        <v>0</v>
      </c>
      <c r="AP240" s="153">
        <f t="shared" si="128"/>
        <v>74</v>
      </c>
      <c r="AQ240" s="153">
        <f t="shared" si="129"/>
        <v>1431.9173000000001</v>
      </c>
      <c r="AR240" s="153">
        <f t="shared" si="130"/>
        <v>16.366052631578949</v>
      </c>
      <c r="AS240" s="153">
        <f t="shared" si="131"/>
        <v>4.3988900627071583</v>
      </c>
      <c r="AT240" s="153">
        <f t="shared" si="132"/>
        <v>76</v>
      </c>
      <c r="AU240" s="16"/>
      <c r="AY240" s="65"/>
      <c r="AZ240" s="65"/>
    </row>
    <row r="241" spans="1:52" ht="15.75" x14ac:dyDescent="0.25">
      <c r="A241" s="152" t="str">
        <f>'Primary endpoint outcomes'!A241</f>
        <v>Hackett 1996</v>
      </c>
      <c r="B241" s="152" t="str">
        <f>CONCATENATE('Primary endpoint outcomes'!S241,'Primary endpoint outcomes'!T241)</f>
        <v>HAMD21</v>
      </c>
      <c r="C241" s="154" t="e">
        <f t="shared" si="105"/>
        <v>#DIV/0!</v>
      </c>
      <c r="D241" s="154" t="e">
        <f t="shared" si="106"/>
        <v>#DIV/0!</v>
      </c>
      <c r="E241" s="154">
        <f t="shared" si="107"/>
        <v>0</v>
      </c>
      <c r="F241" s="21" t="e">
        <f t="shared" si="108"/>
        <v>#DIV/0!</v>
      </c>
      <c r="G241" s="21" t="e">
        <f t="shared" si="109"/>
        <v>#DIV/0!</v>
      </c>
      <c r="H241" s="155" t="e">
        <f t="shared" si="110"/>
        <v>#DIV/0!</v>
      </c>
      <c r="I241" s="155" t="e">
        <f t="shared" si="111"/>
        <v>#DIV/0!</v>
      </c>
      <c r="J241" s="318">
        <f t="shared" si="112"/>
        <v>0</v>
      </c>
      <c r="K241" s="326">
        <f>IF(ISNUMBER('Primary endpoint outcomes'!U241)=TRUE,'Primary endpoint outcomes'!U241,(IF(ISNUMBER('Primary endpoint outcomes'!X241)=TRUE,'Primary endpoint outcomes'!X241,0)))</f>
        <v>0</v>
      </c>
      <c r="L241" s="326">
        <f>IF(ISNUMBER('Primary endpoint outcomes'!V241)=TRUE,'Primary endpoint outcomes'!V241,(IF(ISNUMBER('Primary endpoint outcomes'!Y241)=TRUE,'Primary endpoint outcomes'!Y241,0)))</f>
        <v>0</v>
      </c>
      <c r="M241" s="325">
        <f>IF(ISNUMBER('Primary endpoint outcomes'!W241)=TRUE,'Primary endpoint outcomes'!W241,(IF(ISNUMBER('Primary endpoint outcomes'!Z241)=TRUE,'Primary endpoint outcomes'!Z241,0)))</f>
        <v>0</v>
      </c>
      <c r="N241" s="326">
        <f>IF(ISNUMBER('Primary endpoint outcomes'!BC241)=TRUE,'Primary endpoint outcomes'!BC241,(IF(ISNUMBER('Primary endpoint outcomes'!BF241)=TRUE,'Primary endpoint outcomes'!BF241,0)))</f>
        <v>0</v>
      </c>
      <c r="O241" s="325">
        <f>IF(ISNUMBER('Primary endpoint outcomes'!BD241)=TRUE,'Primary endpoint outcomes'!BD241,(IF(ISNUMBER('Primary endpoint outcomes'!BG241)=TRUE,'Primary endpoint outcomes'!BG241,0)))</f>
        <v>0</v>
      </c>
      <c r="P241" s="325">
        <f>IF(ISNUMBER('Primary endpoint outcomes'!BE241)=TRUE,'Primary endpoint outcomes'!BE241,(IF(ISNUMBER('Primary endpoint outcomes'!BH241)=TRUE,'Primary endpoint outcomes'!BH241,0)))</f>
        <v>0</v>
      </c>
      <c r="Q241" s="326">
        <f>IF(ISNUMBER('Primary endpoint outcomes'!CK241)=TRUE,'Primary endpoint outcomes'!CK241,(IF(ISNUMBER('Primary endpoint outcomes'!CN241)=TRUE,'Primary endpoint outcomes'!CN241,0)))</f>
        <v>0</v>
      </c>
      <c r="R241" s="326">
        <f>IF(ISNUMBER('Primary endpoint outcomes'!CL241)=TRUE,'Primary endpoint outcomes'!CL241,(IF(ISNUMBER('Primary endpoint outcomes'!CO241)=TRUE,'Primary endpoint outcomes'!CO241,0)))</f>
        <v>0</v>
      </c>
      <c r="S241" s="325">
        <f>IF(ISNUMBER('Primary endpoint outcomes'!CM241)=TRUE,'Primary endpoint outcomes'!CM241,(IF(ISNUMBER('Primary endpoint outcomes'!CP241)=TRUE,'Primary endpoint outcomes'!CP241,0)))</f>
        <v>0</v>
      </c>
      <c r="T241" s="326">
        <f>IF(ISNUMBER('Primary endpoint outcomes'!DS241)=TRUE,'Primary endpoint outcomes'!DS241,(IF(ISNUMBER('Primary endpoint outcomes'!DV241)=TRUE,'Primary endpoint outcomes'!DV241,0)))</f>
        <v>0</v>
      </c>
      <c r="U241" s="326">
        <f>IF(ISNUMBER('Primary endpoint outcomes'!DT241)=TRUE,'Primary endpoint outcomes'!DT241,(IF(ISNUMBER('Primary endpoint outcomes'!DW241)=TRUE,'Primary endpoint outcomes'!DW241,0)))</f>
        <v>0</v>
      </c>
      <c r="V241" s="326">
        <f>IF(ISNUMBER('Primary endpoint outcomes'!DU241)=TRUE,'Primary endpoint outcomes'!DU241,(IF(ISNUMBER('Primary endpoint outcomes'!DX241)=TRUE,'Primary endpoint outcomes'!DX241,0)))</f>
        <v>0</v>
      </c>
      <c r="W241" s="326">
        <f>IF(ISNUMBER('Primary endpoint outcomes'!FA241)=TRUE,'Primary endpoint outcomes'!FA241,(IF(ISNUMBER('Primary endpoint outcomes'!FD241)=TRUE,'Primary endpoint outcomes'!FD241,0)))</f>
        <v>0</v>
      </c>
      <c r="X241" s="326">
        <f>IF(ISNUMBER('Primary endpoint outcomes'!FB241)=TRUE,'Primary endpoint outcomes'!FB241,(IF(ISNUMBER('Primary endpoint outcomes'!FE241)=TRUE,'Primary endpoint outcomes'!FE241,0)))</f>
        <v>0</v>
      </c>
      <c r="Y241" s="326">
        <f>IF(ISNUMBER('Primary endpoint outcomes'!FC241)=TRUE,'Primary endpoint outcomes'!FC241,(IF(ISNUMBER('Primary endpoint outcomes'!FF241)=TRUE,'Primary endpoint outcomes'!FF241,0)))</f>
        <v>0</v>
      </c>
      <c r="Z241" s="150"/>
      <c r="AA241" s="151">
        <f t="shared" si="113"/>
        <v>0</v>
      </c>
      <c r="AB241" s="153">
        <f t="shared" si="114"/>
        <v>-1</v>
      </c>
      <c r="AC241" s="153">
        <f t="shared" si="115"/>
        <v>0</v>
      </c>
      <c r="AD241" s="151">
        <f t="shared" si="116"/>
        <v>0</v>
      </c>
      <c r="AE241" s="153">
        <f t="shared" si="117"/>
        <v>-1</v>
      </c>
      <c r="AF241" s="153">
        <f t="shared" si="118"/>
        <v>0</v>
      </c>
      <c r="AG241" s="151">
        <f t="shared" si="119"/>
        <v>0</v>
      </c>
      <c r="AH241" s="153">
        <f t="shared" si="120"/>
        <v>-1</v>
      </c>
      <c r="AI241" s="153">
        <f t="shared" si="121"/>
        <v>0</v>
      </c>
      <c r="AJ241" s="151">
        <f t="shared" si="122"/>
        <v>0</v>
      </c>
      <c r="AK241" s="153">
        <f t="shared" si="123"/>
        <v>-1</v>
      </c>
      <c r="AL241" s="153">
        <f t="shared" si="124"/>
        <v>0</v>
      </c>
      <c r="AM241" s="151">
        <f t="shared" si="125"/>
        <v>0</v>
      </c>
      <c r="AN241" s="153">
        <f t="shared" si="126"/>
        <v>-1</v>
      </c>
      <c r="AO241" s="153">
        <f t="shared" si="127"/>
        <v>0</v>
      </c>
      <c r="AP241" s="153" t="b">
        <f t="shared" si="128"/>
        <v>0</v>
      </c>
      <c r="AQ241" s="153">
        <f t="shared" si="129"/>
        <v>0</v>
      </c>
      <c r="AR241" s="153" t="e">
        <f t="shared" si="130"/>
        <v>#DIV/0!</v>
      </c>
      <c r="AS241" s="153" t="e">
        <f t="shared" si="131"/>
        <v>#DIV/0!</v>
      </c>
      <c r="AT241" s="153">
        <f t="shared" si="132"/>
        <v>0</v>
      </c>
      <c r="AU241" s="16"/>
      <c r="AY241" s="65"/>
      <c r="AZ241" s="65"/>
    </row>
    <row r="242" spans="1:52" ht="15.75" x14ac:dyDescent="0.25">
      <c r="A242" s="152" t="str">
        <f>'Primary endpoint outcomes'!A242</f>
        <v>Halikas 1995</v>
      </c>
      <c r="B242" s="152" t="str">
        <f>CONCATENATE('Primary endpoint outcomes'!S242,'Primary endpoint outcomes'!T242)</f>
        <v>HAMD21</v>
      </c>
      <c r="C242" s="154">
        <f t="shared" si="105"/>
        <v>24.230821917808221</v>
      </c>
      <c r="D242" s="154">
        <f t="shared" si="106"/>
        <v>0</v>
      </c>
      <c r="E242" s="154">
        <f t="shared" si="107"/>
        <v>146</v>
      </c>
      <c r="F242" s="21" t="str">
        <f t="shared" si="108"/>
        <v>YES</v>
      </c>
      <c r="G242" s="21" t="str">
        <f t="shared" si="109"/>
        <v>NO</v>
      </c>
      <c r="H242" s="155" t="e">
        <f t="shared" si="110"/>
        <v>#NUM!</v>
      </c>
      <c r="I242" s="155" t="e">
        <f t="shared" si="111"/>
        <v>#NUM!</v>
      </c>
      <c r="J242" s="318">
        <f t="shared" si="112"/>
        <v>0</v>
      </c>
      <c r="K242" s="326">
        <f>IF(ISNUMBER('Primary endpoint outcomes'!U242)=TRUE,'Primary endpoint outcomes'!U242,(IF(ISNUMBER('Primary endpoint outcomes'!X242)=TRUE,'Primary endpoint outcomes'!X242,0)))</f>
        <v>24.6</v>
      </c>
      <c r="L242" s="326">
        <f>IF(ISNUMBER('Primary endpoint outcomes'!V242)=TRUE,'Primary endpoint outcomes'!V242,(IF(ISNUMBER('Primary endpoint outcomes'!Y242)=TRUE,'Primary endpoint outcomes'!Y242,0)))</f>
        <v>0</v>
      </c>
      <c r="M242" s="325">
        <f>IF(ISNUMBER('Primary endpoint outcomes'!W242)=TRUE,'Primary endpoint outcomes'!W242,(IF(ISNUMBER('Primary endpoint outcomes'!Z242)=TRUE,'Primary endpoint outcomes'!Z242,0)))</f>
        <v>49</v>
      </c>
      <c r="N242" s="326">
        <f>IF(ISNUMBER('Primary endpoint outcomes'!BC242)=TRUE,'Primary endpoint outcomes'!BC242,(IF(ISNUMBER('Primary endpoint outcomes'!BF242)=TRUE,'Primary endpoint outcomes'!BF242,0)))</f>
        <v>24.6</v>
      </c>
      <c r="O242" s="325">
        <f>IF(ISNUMBER('Primary endpoint outcomes'!BD242)=TRUE,'Primary endpoint outcomes'!BD242,(IF(ISNUMBER('Primary endpoint outcomes'!BG242)=TRUE,'Primary endpoint outcomes'!BG242,0)))</f>
        <v>0</v>
      </c>
      <c r="P242" s="325">
        <f>IF(ISNUMBER('Primary endpoint outcomes'!BE242)=TRUE,'Primary endpoint outcomes'!BE242,(IF(ISNUMBER('Primary endpoint outcomes'!BH242)=TRUE,'Primary endpoint outcomes'!BH242,0)))</f>
        <v>48</v>
      </c>
      <c r="Q242" s="326">
        <f>IF(ISNUMBER('Primary endpoint outcomes'!CK242)=TRUE,'Primary endpoint outcomes'!CK242,(IF(ISNUMBER('Primary endpoint outcomes'!CN242)=TRUE,'Primary endpoint outcomes'!CN242,0)))</f>
        <v>23.5</v>
      </c>
      <c r="R242" s="326">
        <f>IF(ISNUMBER('Primary endpoint outcomes'!CL242)=TRUE,'Primary endpoint outcomes'!CL242,(IF(ISNUMBER('Primary endpoint outcomes'!CO242)=TRUE,'Primary endpoint outcomes'!CO242,0)))</f>
        <v>0</v>
      </c>
      <c r="S242" s="325">
        <f>IF(ISNUMBER('Primary endpoint outcomes'!CM242)=TRUE,'Primary endpoint outcomes'!CM242,(IF(ISNUMBER('Primary endpoint outcomes'!CP242)=TRUE,'Primary endpoint outcomes'!CP242,0)))</f>
        <v>49</v>
      </c>
      <c r="T242" s="326">
        <f>IF(ISNUMBER('Primary endpoint outcomes'!DS242)=TRUE,'Primary endpoint outcomes'!DS242,(IF(ISNUMBER('Primary endpoint outcomes'!DV242)=TRUE,'Primary endpoint outcomes'!DV242,0)))</f>
        <v>0</v>
      </c>
      <c r="U242" s="326">
        <f>IF(ISNUMBER('Primary endpoint outcomes'!DT242)=TRUE,'Primary endpoint outcomes'!DT242,(IF(ISNUMBER('Primary endpoint outcomes'!DW242)=TRUE,'Primary endpoint outcomes'!DW242,0)))</f>
        <v>0</v>
      </c>
      <c r="V242" s="326">
        <f>IF(ISNUMBER('Primary endpoint outcomes'!DU242)=TRUE,'Primary endpoint outcomes'!DU242,(IF(ISNUMBER('Primary endpoint outcomes'!DX242)=TRUE,'Primary endpoint outcomes'!DX242,0)))</f>
        <v>0</v>
      </c>
      <c r="W242" s="326">
        <f>IF(ISNUMBER('Primary endpoint outcomes'!FA242)=TRUE,'Primary endpoint outcomes'!FA242,(IF(ISNUMBER('Primary endpoint outcomes'!FD242)=TRUE,'Primary endpoint outcomes'!FD242,0)))</f>
        <v>0</v>
      </c>
      <c r="X242" s="326">
        <f>IF(ISNUMBER('Primary endpoint outcomes'!FB242)=TRUE,'Primary endpoint outcomes'!FB242,(IF(ISNUMBER('Primary endpoint outcomes'!FE242)=TRUE,'Primary endpoint outcomes'!FE242,0)))</f>
        <v>0</v>
      </c>
      <c r="Y242" s="326">
        <f>IF(ISNUMBER('Primary endpoint outcomes'!FC242)=TRUE,'Primary endpoint outcomes'!FC242,(IF(ISNUMBER('Primary endpoint outcomes'!FF242)=TRUE,'Primary endpoint outcomes'!FF242,0)))</f>
        <v>0</v>
      </c>
      <c r="Z242" s="150"/>
      <c r="AA242" s="151">
        <f t="shared" si="113"/>
        <v>49</v>
      </c>
      <c r="AB242" s="153">
        <f t="shared" si="114"/>
        <v>48</v>
      </c>
      <c r="AC242" s="153">
        <f t="shared" si="115"/>
        <v>0</v>
      </c>
      <c r="AD242" s="151">
        <f t="shared" si="116"/>
        <v>48</v>
      </c>
      <c r="AE242" s="153">
        <f t="shared" si="117"/>
        <v>47</v>
      </c>
      <c r="AF242" s="153">
        <f t="shared" si="118"/>
        <v>0</v>
      </c>
      <c r="AG242" s="151">
        <f t="shared" si="119"/>
        <v>49</v>
      </c>
      <c r="AH242" s="153">
        <f t="shared" si="120"/>
        <v>48</v>
      </c>
      <c r="AI242" s="153">
        <f t="shared" si="121"/>
        <v>0</v>
      </c>
      <c r="AJ242" s="151">
        <f t="shared" si="122"/>
        <v>0</v>
      </c>
      <c r="AK242" s="153">
        <f t="shared" si="123"/>
        <v>-1</v>
      </c>
      <c r="AL242" s="153">
        <f t="shared" si="124"/>
        <v>0</v>
      </c>
      <c r="AM242" s="151">
        <f t="shared" si="125"/>
        <v>0</v>
      </c>
      <c r="AN242" s="153">
        <f t="shared" si="126"/>
        <v>-1</v>
      </c>
      <c r="AO242" s="153">
        <f t="shared" si="127"/>
        <v>0</v>
      </c>
      <c r="AP242" s="153">
        <f t="shared" si="128"/>
        <v>143</v>
      </c>
      <c r="AQ242" s="153">
        <f t="shared" si="129"/>
        <v>0</v>
      </c>
      <c r="AR242" s="153">
        <f t="shared" si="130"/>
        <v>24.230821917808221</v>
      </c>
      <c r="AS242" s="153">
        <f t="shared" si="131"/>
        <v>0</v>
      </c>
      <c r="AT242" s="153">
        <f t="shared" si="132"/>
        <v>146</v>
      </c>
      <c r="AU242" s="16"/>
      <c r="AY242" s="65"/>
      <c r="AZ242" s="65"/>
    </row>
    <row r="243" spans="1:52" ht="15.75" x14ac:dyDescent="0.25">
      <c r="A243" s="152" t="str">
        <f>'Primary endpoint outcomes'!A243</f>
        <v>Hamamci 2006</v>
      </c>
      <c r="B243" s="152" t="str">
        <f>CONCATENATE('Primary endpoint outcomes'!S243,'Primary endpoint outcomes'!T243)</f>
        <v>BDI-I21</v>
      </c>
      <c r="C243" s="154">
        <f t="shared" si="105"/>
        <v>28.550952380952378</v>
      </c>
      <c r="D243" s="154">
        <f t="shared" si="106"/>
        <v>7.962879669540345</v>
      </c>
      <c r="E243" s="154">
        <f t="shared" si="107"/>
        <v>21</v>
      </c>
      <c r="F243" s="21" t="str">
        <f t="shared" si="108"/>
        <v>YES</v>
      </c>
      <c r="G243" s="21" t="str">
        <f t="shared" si="109"/>
        <v>NO</v>
      </c>
      <c r="H243" s="155">
        <f t="shared" si="110"/>
        <v>0.79465680911556225</v>
      </c>
      <c r="I243" s="155">
        <f t="shared" si="111"/>
        <v>0.20534319088443775</v>
      </c>
      <c r="J243" s="318">
        <f t="shared" si="112"/>
        <v>1</v>
      </c>
      <c r="K243" s="326">
        <f>IF(ISNUMBER('Primary endpoint outcomes'!U243)=TRUE,'Primary endpoint outcomes'!U243,(IF(ISNUMBER('Primary endpoint outcomes'!X243)=TRUE,'Primary endpoint outcomes'!X243,0)))</f>
        <v>27.1</v>
      </c>
      <c r="L243" s="326">
        <f>IF(ISNUMBER('Primary endpoint outcomes'!V243)=TRUE,'Primary endpoint outcomes'!V243,(IF(ISNUMBER('Primary endpoint outcomes'!Y243)=TRUE,'Primary endpoint outcomes'!Y243,0)))</f>
        <v>7.32</v>
      </c>
      <c r="M243" s="325">
        <f>IF(ISNUMBER('Primary endpoint outcomes'!W243)=TRUE,'Primary endpoint outcomes'!W243,(IF(ISNUMBER('Primary endpoint outcomes'!Z243)=TRUE,'Primary endpoint outcomes'!Z243,0)))</f>
        <v>10</v>
      </c>
      <c r="N243" s="326">
        <f>IF(ISNUMBER('Primary endpoint outcomes'!BC243)=TRUE,'Primary endpoint outcomes'!BC243,(IF(ISNUMBER('Primary endpoint outcomes'!BF243)=TRUE,'Primary endpoint outcomes'!BF243,0)))</f>
        <v>29.87</v>
      </c>
      <c r="O243" s="325">
        <f>IF(ISNUMBER('Primary endpoint outcomes'!BD243)=TRUE,'Primary endpoint outcomes'!BD243,(IF(ISNUMBER('Primary endpoint outcomes'!BG243)=TRUE,'Primary endpoint outcomes'!BG243,0)))</f>
        <v>8.5</v>
      </c>
      <c r="P243" s="325">
        <f>IF(ISNUMBER('Primary endpoint outcomes'!BE243)=TRUE,'Primary endpoint outcomes'!BE243,(IF(ISNUMBER('Primary endpoint outcomes'!BH243)=TRUE,'Primary endpoint outcomes'!BH243,0)))</f>
        <v>11</v>
      </c>
      <c r="Q243" s="326">
        <f>IF(ISNUMBER('Primary endpoint outcomes'!CK243)=TRUE,'Primary endpoint outcomes'!CK243,(IF(ISNUMBER('Primary endpoint outcomes'!CN243)=TRUE,'Primary endpoint outcomes'!CN243,0)))</f>
        <v>0</v>
      </c>
      <c r="R243" s="326">
        <f>IF(ISNUMBER('Primary endpoint outcomes'!CL243)=TRUE,'Primary endpoint outcomes'!CL243,(IF(ISNUMBER('Primary endpoint outcomes'!CO243)=TRUE,'Primary endpoint outcomes'!CO243,0)))</f>
        <v>0</v>
      </c>
      <c r="S243" s="325">
        <f>IF(ISNUMBER('Primary endpoint outcomes'!CM243)=TRUE,'Primary endpoint outcomes'!CM243,(IF(ISNUMBER('Primary endpoint outcomes'!CP243)=TRUE,'Primary endpoint outcomes'!CP243,0)))</f>
        <v>0</v>
      </c>
      <c r="T243" s="326">
        <f>IF(ISNUMBER('Primary endpoint outcomes'!DS243)=TRUE,'Primary endpoint outcomes'!DS243,(IF(ISNUMBER('Primary endpoint outcomes'!DV243)=TRUE,'Primary endpoint outcomes'!DV243,0)))</f>
        <v>0</v>
      </c>
      <c r="U243" s="326">
        <f>IF(ISNUMBER('Primary endpoint outcomes'!DT243)=TRUE,'Primary endpoint outcomes'!DT243,(IF(ISNUMBER('Primary endpoint outcomes'!DW243)=TRUE,'Primary endpoint outcomes'!DW243,0)))</f>
        <v>0</v>
      </c>
      <c r="V243" s="326">
        <f>IF(ISNUMBER('Primary endpoint outcomes'!DU243)=TRUE,'Primary endpoint outcomes'!DU243,(IF(ISNUMBER('Primary endpoint outcomes'!DX243)=TRUE,'Primary endpoint outcomes'!DX243,0)))</f>
        <v>0</v>
      </c>
      <c r="W243" s="326">
        <f>IF(ISNUMBER('Primary endpoint outcomes'!FA243)=TRUE,'Primary endpoint outcomes'!FA243,(IF(ISNUMBER('Primary endpoint outcomes'!FD243)=TRUE,'Primary endpoint outcomes'!FD243,0)))</f>
        <v>0</v>
      </c>
      <c r="X243" s="326">
        <f>IF(ISNUMBER('Primary endpoint outcomes'!FB243)=TRUE,'Primary endpoint outcomes'!FB243,(IF(ISNUMBER('Primary endpoint outcomes'!FE243)=TRUE,'Primary endpoint outcomes'!FE243,0)))</f>
        <v>0</v>
      </c>
      <c r="Y243" s="326">
        <f>IF(ISNUMBER('Primary endpoint outcomes'!FC243)=TRUE,'Primary endpoint outcomes'!FC243,(IF(ISNUMBER('Primary endpoint outcomes'!FF243)=TRUE,'Primary endpoint outcomes'!FF243,0)))</f>
        <v>0</v>
      </c>
      <c r="Z243" s="150"/>
      <c r="AA243" s="151">
        <f t="shared" si="113"/>
        <v>10</v>
      </c>
      <c r="AB243" s="153">
        <f t="shared" si="114"/>
        <v>9</v>
      </c>
      <c r="AC243" s="153">
        <f t="shared" si="115"/>
        <v>482.24160000000006</v>
      </c>
      <c r="AD243" s="151">
        <f t="shared" si="116"/>
        <v>11</v>
      </c>
      <c r="AE243" s="153">
        <f t="shared" si="117"/>
        <v>10</v>
      </c>
      <c r="AF243" s="153">
        <f t="shared" si="118"/>
        <v>722.5</v>
      </c>
      <c r="AG243" s="151">
        <f t="shared" si="119"/>
        <v>0</v>
      </c>
      <c r="AH243" s="153">
        <f t="shared" si="120"/>
        <v>-1</v>
      </c>
      <c r="AI243" s="153">
        <f t="shared" si="121"/>
        <v>0</v>
      </c>
      <c r="AJ243" s="151">
        <f t="shared" si="122"/>
        <v>0</v>
      </c>
      <c r="AK243" s="153">
        <f t="shared" si="123"/>
        <v>-1</v>
      </c>
      <c r="AL243" s="153">
        <f t="shared" si="124"/>
        <v>0</v>
      </c>
      <c r="AM243" s="151">
        <f t="shared" si="125"/>
        <v>0</v>
      </c>
      <c r="AN243" s="153">
        <f t="shared" si="126"/>
        <v>-1</v>
      </c>
      <c r="AO243" s="153">
        <f t="shared" si="127"/>
        <v>0</v>
      </c>
      <c r="AP243" s="153">
        <f t="shared" si="128"/>
        <v>19</v>
      </c>
      <c r="AQ243" s="153">
        <f t="shared" si="129"/>
        <v>1204.7416000000001</v>
      </c>
      <c r="AR243" s="153">
        <f t="shared" si="130"/>
        <v>28.550952380952378</v>
      </c>
      <c r="AS243" s="153">
        <f t="shared" si="131"/>
        <v>7.962879669540345</v>
      </c>
      <c r="AT243" s="153">
        <f t="shared" si="132"/>
        <v>21</v>
      </c>
      <c r="AU243" s="16"/>
      <c r="AY243" s="65"/>
      <c r="AZ243" s="65"/>
    </row>
    <row r="244" spans="1:52" ht="15.75" x14ac:dyDescent="0.25">
      <c r="A244" s="152" t="str">
        <f>'Primary endpoint outcomes'!A244</f>
        <v>Hamdan-Mansour 2009</v>
      </c>
      <c r="B244" s="152" t="str">
        <f>CONCATENATE('Primary endpoint outcomes'!S244,'Primary endpoint outcomes'!T244)</f>
        <v>BDI-I21</v>
      </c>
      <c r="C244" s="154">
        <f t="shared" si="105"/>
        <v>24.235000000000003</v>
      </c>
      <c r="D244" s="154">
        <f t="shared" si="106"/>
        <v>9.0529921388824075</v>
      </c>
      <c r="E244" s="154">
        <f t="shared" si="107"/>
        <v>80</v>
      </c>
      <c r="F244" s="21" t="str">
        <f t="shared" si="108"/>
        <v>YES</v>
      </c>
      <c r="G244" s="21" t="str">
        <f t="shared" si="109"/>
        <v>NO</v>
      </c>
      <c r="H244" s="155">
        <f t="shared" si="110"/>
        <v>0.59749933711811976</v>
      </c>
      <c r="I244" s="155">
        <f t="shared" si="111"/>
        <v>0.40250066288188024</v>
      </c>
      <c r="J244" s="318">
        <f t="shared" si="112"/>
        <v>1</v>
      </c>
      <c r="K244" s="326">
        <f>IF(ISNUMBER('Primary endpoint outcomes'!U244)=TRUE,'Primary endpoint outcomes'!U244,(IF(ISNUMBER('Primary endpoint outcomes'!X244)=TRUE,'Primary endpoint outcomes'!X244,0)))</f>
        <v>26.8</v>
      </c>
      <c r="L244" s="326">
        <f>IF(ISNUMBER('Primary endpoint outcomes'!V244)=TRUE,'Primary endpoint outcomes'!V244,(IF(ISNUMBER('Primary endpoint outcomes'!Y244)=TRUE,'Primary endpoint outcomes'!Y244,0)))</f>
        <v>8.3000000000000007</v>
      </c>
      <c r="M244" s="325">
        <f>IF(ISNUMBER('Primary endpoint outcomes'!W244)=TRUE,'Primary endpoint outcomes'!W244,(IF(ISNUMBER('Primary endpoint outcomes'!Z244)=TRUE,'Primary endpoint outcomes'!Z244,0)))</f>
        <v>44</v>
      </c>
      <c r="N244" s="326">
        <f>IF(ISNUMBER('Primary endpoint outcomes'!BC244)=TRUE,'Primary endpoint outcomes'!BC244,(IF(ISNUMBER('Primary endpoint outcomes'!BF244)=TRUE,'Primary endpoint outcomes'!BF244,0)))</f>
        <v>21.1</v>
      </c>
      <c r="O244" s="325">
        <f>IF(ISNUMBER('Primary endpoint outcomes'!BD244)=TRUE,'Primary endpoint outcomes'!BD244,(IF(ISNUMBER('Primary endpoint outcomes'!BG244)=TRUE,'Primary endpoint outcomes'!BG244,0)))</f>
        <v>9.9</v>
      </c>
      <c r="P244" s="325">
        <f>IF(ISNUMBER('Primary endpoint outcomes'!BE244)=TRUE,'Primary endpoint outcomes'!BE244,(IF(ISNUMBER('Primary endpoint outcomes'!BH244)=TRUE,'Primary endpoint outcomes'!BH244,0)))</f>
        <v>36</v>
      </c>
      <c r="Q244" s="326">
        <f>IF(ISNUMBER('Primary endpoint outcomes'!CK244)=TRUE,'Primary endpoint outcomes'!CK244,(IF(ISNUMBER('Primary endpoint outcomes'!CN244)=TRUE,'Primary endpoint outcomes'!CN244,0)))</f>
        <v>0</v>
      </c>
      <c r="R244" s="326">
        <f>IF(ISNUMBER('Primary endpoint outcomes'!CL244)=TRUE,'Primary endpoint outcomes'!CL244,(IF(ISNUMBER('Primary endpoint outcomes'!CO244)=TRUE,'Primary endpoint outcomes'!CO244,0)))</f>
        <v>0</v>
      </c>
      <c r="S244" s="325">
        <f>IF(ISNUMBER('Primary endpoint outcomes'!CM244)=TRUE,'Primary endpoint outcomes'!CM244,(IF(ISNUMBER('Primary endpoint outcomes'!CP244)=TRUE,'Primary endpoint outcomes'!CP244,0)))</f>
        <v>0</v>
      </c>
      <c r="T244" s="326">
        <f>IF(ISNUMBER('Primary endpoint outcomes'!DS244)=TRUE,'Primary endpoint outcomes'!DS244,(IF(ISNUMBER('Primary endpoint outcomes'!DV244)=TRUE,'Primary endpoint outcomes'!DV244,0)))</f>
        <v>0</v>
      </c>
      <c r="U244" s="326">
        <f>IF(ISNUMBER('Primary endpoint outcomes'!DT244)=TRUE,'Primary endpoint outcomes'!DT244,(IF(ISNUMBER('Primary endpoint outcomes'!DW244)=TRUE,'Primary endpoint outcomes'!DW244,0)))</f>
        <v>0</v>
      </c>
      <c r="V244" s="326">
        <f>IF(ISNUMBER('Primary endpoint outcomes'!DU244)=TRUE,'Primary endpoint outcomes'!DU244,(IF(ISNUMBER('Primary endpoint outcomes'!DX244)=TRUE,'Primary endpoint outcomes'!DX244,0)))</f>
        <v>0</v>
      </c>
      <c r="W244" s="326">
        <f>IF(ISNUMBER('Primary endpoint outcomes'!FA244)=TRUE,'Primary endpoint outcomes'!FA244,(IF(ISNUMBER('Primary endpoint outcomes'!FD244)=TRUE,'Primary endpoint outcomes'!FD244,0)))</f>
        <v>0</v>
      </c>
      <c r="X244" s="326">
        <f>IF(ISNUMBER('Primary endpoint outcomes'!FB244)=TRUE,'Primary endpoint outcomes'!FB244,(IF(ISNUMBER('Primary endpoint outcomes'!FE244)=TRUE,'Primary endpoint outcomes'!FE244,0)))</f>
        <v>0</v>
      </c>
      <c r="Y244" s="326">
        <f>IF(ISNUMBER('Primary endpoint outcomes'!FC244)=TRUE,'Primary endpoint outcomes'!FC244,(IF(ISNUMBER('Primary endpoint outcomes'!FF244)=TRUE,'Primary endpoint outcomes'!FF244,0)))</f>
        <v>0</v>
      </c>
      <c r="Z244" s="150"/>
      <c r="AA244" s="151">
        <f t="shared" si="113"/>
        <v>44</v>
      </c>
      <c r="AB244" s="153">
        <f t="shared" si="114"/>
        <v>43</v>
      </c>
      <c r="AC244" s="153">
        <f t="shared" si="115"/>
        <v>2962.2700000000004</v>
      </c>
      <c r="AD244" s="151">
        <f t="shared" si="116"/>
        <v>36</v>
      </c>
      <c r="AE244" s="153">
        <f t="shared" si="117"/>
        <v>35</v>
      </c>
      <c r="AF244" s="153">
        <f t="shared" si="118"/>
        <v>3430.3500000000004</v>
      </c>
      <c r="AG244" s="151">
        <f t="shared" si="119"/>
        <v>0</v>
      </c>
      <c r="AH244" s="153">
        <f t="shared" si="120"/>
        <v>-1</v>
      </c>
      <c r="AI244" s="153">
        <f t="shared" si="121"/>
        <v>0</v>
      </c>
      <c r="AJ244" s="151">
        <f t="shared" si="122"/>
        <v>0</v>
      </c>
      <c r="AK244" s="153">
        <f t="shared" si="123"/>
        <v>-1</v>
      </c>
      <c r="AL244" s="153">
        <f t="shared" si="124"/>
        <v>0</v>
      </c>
      <c r="AM244" s="151">
        <f t="shared" si="125"/>
        <v>0</v>
      </c>
      <c r="AN244" s="153">
        <f t="shared" si="126"/>
        <v>-1</v>
      </c>
      <c r="AO244" s="153">
        <f t="shared" si="127"/>
        <v>0</v>
      </c>
      <c r="AP244" s="153">
        <f t="shared" si="128"/>
        <v>78</v>
      </c>
      <c r="AQ244" s="153">
        <f t="shared" si="129"/>
        <v>6392.6200000000008</v>
      </c>
      <c r="AR244" s="153">
        <f t="shared" si="130"/>
        <v>24.235000000000003</v>
      </c>
      <c r="AS244" s="153">
        <f t="shared" si="131"/>
        <v>9.0529921388824075</v>
      </c>
      <c r="AT244" s="153">
        <f t="shared" si="132"/>
        <v>80</v>
      </c>
      <c r="AU244" s="16"/>
      <c r="AY244" s="65"/>
      <c r="AZ244" s="65"/>
    </row>
    <row r="245" spans="1:52" ht="15.75" x14ac:dyDescent="0.25">
      <c r="A245" s="152" t="str">
        <f>'Primary endpoint outcomes'!A245</f>
        <v>Hao 2014</v>
      </c>
      <c r="B245" s="152" t="str">
        <f>CONCATENATE('Primary endpoint outcomes'!S245,'Primary endpoint outcomes'!T245)</f>
        <v>HAMD17</v>
      </c>
      <c r="C245" s="154">
        <f t="shared" si="105"/>
        <v>23.7</v>
      </c>
      <c r="D245" s="154">
        <f t="shared" si="106"/>
        <v>0</v>
      </c>
      <c r="E245" s="154">
        <f t="shared" si="107"/>
        <v>259</v>
      </c>
      <c r="F245" s="21" t="str">
        <f t="shared" si="108"/>
        <v>YES</v>
      </c>
      <c r="G245" s="21" t="str">
        <f t="shared" si="109"/>
        <v>NO</v>
      </c>
      <c r="H245" s="155" t="e">
        <f t="shared" si="110"/>
        <v>#NUM!</v>
      </c>
      <c r="I245" s="155" t="e">
        <f t="shared" si="111"/>
        <v>#NUM!</v>
      </c>
      <c r="J245" s="318">
        <f t="shared" si="112"/>
        <v>0</v>
      </c>
      <c r="K245" s="326">
        <f>IF(ISNUMBER('Primary endpoint outcomes'!U245)=TRUE,'Primary endpoint outcomes'!U245,(IF(ISNUMBER('Primary endpoint outcomes'!X245)=TRUE,'Primary endpoint outcomes'!X245,0)))</f>
        <v>23.7</v>
      </c>
      <c r="L245" s="326">
        <f>IF(ISNUMBER('Primary endpoint outcomes'!V245)=TRUE,'Primary endpoint outcomes'!V245,(IF(ISNUMBER('Primary endpoint outcomes'!Y245)=TRUE,'Primary endpoint outcomes'!Y245,0)))</f>
        <v>0</v>
      </c>
      <c r="M245" s="325">
        <f>IF(ISNUMBER('Primary endpoint outcomes'!W245)=TRUE,'Primary endpoint outcomes'!W245,(IF(ISNUMBER('Primary endpoint outcomes'!Z245)=TRUE,'Primary endpoint outcomes'!Z245,0)))</f>
        <v>127</v>
      </c>
      <c r="N245" s="326">
        <f>IF(ISNUMBER('Primary endpoint outcomes'!BC245)=TRUE,'Primary endpoint outcomes'!BC245,(IF(ISNUMBER('Primary endpoint outcomes'!BF245)=TRUE,'Primary endpoint outcomes'!BF245,0)))</f>
        <v>23.7</v>
      </c>
      <c r="O245" s="325">
        <f>IF(ISNUMBER('Primary endpoint outcomes'!BD245)=TRUE,'Primary endpoint outcomes'!BD245,(IF(ISNUMBER('Primary endpoint outcomes'!BG245)=TRUE,'Primary endpoint outcomes'!BG245,0)))</f>
        <v>0</v>
      </c>
      <c r="P245" s="325">
        <f>IF(ISNUMBER('Primary endpoint outcomes'!BE245)=TRUE,'Primary endpoint outcomes'!BE245,(IF(ISNUMBER('Primary endpoint outcomes'!BH245)=TRUE,'Primary endpoint outcomes'!BH245,0)))</f>
        <v>132</v>
      </c>
      <c r="Q245" s="326">
        <f>IF(ISNUMBER('Primary endpoint outcomes'!CK245)=TRUE,'Primary endpoint outcomes'!CK245,(IF(ISNUMBER('Primary endpoint outcomes'!CN245)=TRUE,'Primary endpoint outcomes'!CN245,0)))</f>
        <v>0</v>
      </c>
      <c r="R245" s="326">
        <f>IF(ISNUMBER('Primary endpoint outcomes'!CL245)=TRUE,'Primary endpoint outcomes'!CL245,(IF(ISNUMBER('Primary endpoint outcomes'!CO245)=TRUE,'Primary endpoint outcomes'!CO245,0)))</f>
        <v>0</v>
      </c>
      <c r="S245" s="325">
        <f>IF(ISNUMBER('Primary endpoint outcomes'!CM245)=TRUE,'Primary endpoint outcomes'!CM245,(IF(ISNUMBER('Primary endpoint outcomes'!CP245)=TRUE,'Primary endpoint outcomes'!CP245,0)))</f>
        <v>0</v>
      </c>
      <c r="T245" s="326">
        <f>IF(ISNUMBER('Primary endpoint outcomes'!DS245)=TRUE,'Primary endpoint outcomes'!DS245,(IF(ISNUMBER('Primary endpoint outcomes'!DV245)=TRUE,'Primary endpoint outcomes'!DV245,0)))</f>
        <v>0</v>
      </c>
      <c r="U245" s="326">
        <f>IF(ISNUMBER('Primary endpoint outcomes'!DT245)=TRUE,'Primary endpoint outcomes'!DT245,(IF(ISNUMBER('Primary endpoint outcomes'!DW245)=TRUE,'Primary endpoint outcomes'!DW245,0)))</f>
        <v>0</v>
      </c>
      <c r="V245" s="326">
        <f>IF(ISNUMBER('Primary endpoint outcomes'!DU245)=TRUE,'Primary endpoint outcomes'!DU245,(IF(ISNUMBER('Primary endpoint outcomes'!DX245)=TRUE,'Primary endpoint outcomes'!DX245,0)))</f>
        <v>0</v>
      </c>
      <c r="W245" s="326">
        <f>IF(ISNUMBER('Primary endpoint outcomes'!FA245)=TRUE,'Primary endpoint outcomes'!FA245,(IF(ISNUMBER('Primary endpoint outcomes'!FD245)=TRUE,'Primary endpoint outcomes'!FD245,0)))</f>
        <v>0</v>
      </c>
      <c r="X245" s="326">
        <f>IF(ISNUMBER('Primary endpoint outcomes'!FB245)=TRUE,'Primary endpoint outcomes'!FB245,(IF(ISNUMBER('Primary endpoint outcomes'!FE245)=TRUE,'Primary endpoint outcomes'!FE245,0)))</f>
        <v>0</v>
      </c>
      <c r="Y245" s="326">
        <f>IF(ISNUMBER('Primary endpoint outcomes'!FC245)=TRUE,'Primary endpoint outcomes'!FC245,(IF(ISNUMBER('Primary endpoint outcomes'!FF245)=TRUE,'Primary endpoint outcomes'!FF245,0)))</f>
        <v>0</v>
      </c>
      <c r="Z245" s="150"/>
      <c r="AA245" s="151">
        <f t="shared" si="113"/>
        <v>127</v>
      </c>
      <c r="AB245" s="153">
        <f t="shared" si="114"/>
        <v>126</v>
      </c>
      <c r="AC245" s="153">
        <f t="shared" si="115"/>
        <v>0</v>
      </c>
      <c r="AD245" s="151">
        <f t="shared" si="116"/>
        <v>132</v>
      </c>
      <c r="AE245" s="153">
        <f t="shared" si="117"/>
        <v>131</v>
      </c>
      <c r="AF245" s="153">
        <f t="shared" si="118"/>
        <v>0</v>
      </c>
      <c r="AG245" s="151">
        <f t="shared" si="119"/>
        <v>0</v>
      </c>
      <c r="AH245" s="153">
        <f t="shared" si="120"/>
        <v>-1</v>
      </c>
      <c r="AI245" s="153">
        <f t="shared" si="121"/>
        <v>0</v>
      </c>
      <c r="AJ245" s="151">
        <f t="shared" si="122"/>
        <v>0</v>
      </c>
      <c r="AK245" s="153">
        <f t="shared" si="123"/>
        <v>-1</v>
      </c>
      <c r="AL245" s="153">
        <f t="shared" si="124"/>
        <v>0</v>
      </c>
      <c r="AM245" s="151">
        <f t="shared" si="125"/>
        <v>0</v>
      </c>
      <c r="AN245" s="153">
        <f t="shared" si="126"/>
        <v>-1</v>
      </c>
      <c r="AO245" s="153">
        <f t="shared" si="127"/>
        <v>0</v>
      </c>
      <c r="AP245" s="153">
        <f t="shared" si="128"/>
        <v>257</v>
      </c>
      <c r="AQ245" s="153">
        <f t="shared" si="129"/>
        <v>0</v>
      </c>
      <c r="AR245" s="153">
        <f t="shared" si="130"/>
        <v>23.7</v>
      </c>
      <c r="AS245" s="153">
        <f t="shared" si="131"/>
        <v>0</v>
      </c>
      <c r="AT245" s="153">
        <f t="shared" si="132"/>
        <v>259</v>
      </c>
      <c r="AU245" s="16"/>
      <c r="AY245" s="65"/>
      <c r="AZ245" s="65"/>
    </row>
    <row r="246" spans="1:52" ht="15.75" x14ac:dyDescent="0.25">
      <c r="A246" s="152" t="str">
        <f>'Primary endpoint outcomes'!A246</f>
        <v>Hashemi 2012</v>
      </c>
      <c r="B246" s="152" t="str">
        <f>CONCATENATE('Primary endpoint outcomes'!S246,'Primary endpoint outcomes'!T246)</f>
        <v>BDI-I21</v>
      </c>
      <c r="C246" s="154">
        <f t="shared" si="105"/>
        <v>32.98360824742268</v>
      </c>
      <c r="D246" s="154">
        <f t="shared" si="106"/>
        <v>6.36501060486155</v>
      </c>
      <c r="E246" s="154">
        <f t="shared" si="107"/>
        <v>97</v>
      </c>
      <c r="F246" s="21" t="str">
        <f t="shared" si="108"/>
        <v>YES</v>
      </c>
      <c r="G246" s="21" t="str">
        <f t="shared" si="109"/>
        <v>NO</v>
      </c>
      <c r="H246" s="155">
        <f t="shared" si="110"/>
        <v>0.95779236427524894</v>
      </c>
      <c r="I246" s="155">
        <f t="shared" si="111"/>
        <v>4.2207635724751058E-2</v>
      </c>
      <c r="J246" s="318">
        <f t="shared" si="112"/>
        <v>1</v>
      </c>
      <c r="K246" s="326">
        <f>IF(ISNUMBER('Primary endpoint outcomes'!U246)=TRUE,'Primary endpoint outcomes'!U246,(IF(ISNUMBER('Primary endpoint outcomes'!X246)=TRUE,'Primary endpoint outcomes'!X246,0)))</f>
        <v>32.85</v>
      </c>
      <c r="L246" s="326">
        <f>IF(ISNUMBER('Primary endpoint outcomes'!V246)=TRUE,'Primary endpoint outcomes'!V246,(IF(ISNUMBER('Primary endpoint outcomes'!Y246)=TRUE,'Primary endpoint outcomes'!Y246,0)))</f>
        <v>6.23</v>
      </c>
      <c r="M246" s="325">
        <f>IF(ISNUMBER('Primary endpoint outcomes'!W246)=TRUE,'Primary endpoint outcomes'!W246,(IF(ISNUMBER('Primary endpoint outcomes'!Z246)=TRUE,'Primary endpoint outcomes'!Z246,0)))</f>
        <v>49</v>
      </c>
      <c r="N246" s="326">
        <f>IF(ISNUMBER('Primary endpoint outcomes'!BC246)=TRUE,'Primary endpoint outcomes'!BC246,(IF(ISNUMBER('Primary endpoint outcomes'!BF246)=TRUE,'Primary endpoint outcomes'!BF246,0)))</f>
        <v>33.119999999999997</v>
      </c>
      <c r="O246" s="325">
        <f>IF(ISNUMBER('Primary endpoint outcomes'!BD246)=TRUE,'Primary endpoint outcomes'!BD246,(IF(ISNUMBER('Primary endpoint outcomes'!BG246)=TRUE,'Primary endpoint outcomes'!BG246,0)))</f>
        <v>6.5</v>
      </c>
      <c r="P246" s="325">
        <f>IF(ISNUMBER('Primary endpoint outcomes'!BE246)=TRUE,'Primary endpoint outcomes'!BE246,(IF(ISNUMBER('Primary endpoint outcomes'!BH246)=TRUE,'Primary endpoint outcomes'!BH246,0)))</f>
        <v>48</v>
      </c>
      <c r="Q246" s="326">
        <f>IF(ISNUMBER('Primary endpoint outcomes'!CK246)=TRUE,'Primary endpoint outcomes'!CK246,(IF(ISNUMBER('Primary endpoint outcomes'!CN246)=TRUE,'Primary endpoint outcomes'!CN246,0)))</f>
        <v>0</v>
      </c>
      <c r="R246" s="326">
        <f>IF(ISNUMBER('Primary endpoint outcomes'!CL246)=TRUE,'Primary endpoint outcomes'!CL246,(IF(ISNUMBER('Primary endpoint outcomes'!CO246)=TRUE,'Primary endpoint outcomes'!CO246,0)))</f>
        <v>0</v>
      </c>
      <c r="S246" s="325">
        <f>IF(ISNUMBER('Primary endpoint outcomes'!CM246)=TRUE,'Primary endpoint outcomes'!CM246,(IF(ISNUMBER('Primary endpoint outcomes'!CP246)=TRUE,'Primary endpoint outcomes'!CP246,0)))</f>
        <v>0</v>
      </c>
      <c r="T246" s="326">
        <f>IF(ISNUMBER('Primary endpoint outcomes'!DS246)=TRUE,'Primary endpoint outcomes'!DS246,(IF(ISNUMBER('Primary endpoint outcomes'!DV246)=TRUE,'Primary endpoint outcomes'!DV246,0)))</f>
        <v>0</v>
      </c>
      <c r="U246" s="326">
        <f>IF(ISNUMBER('Primary endpoint outcomes'!DT246)=TRUE,'Primary endpoint outcomes'!DT246,(IF(ISNUMBER('Primary endpoint outcomes'!DW246)=TRUE,'Primary endpoint outcomes'!DW246,0)))</f>
        <v>0</v>
      </c>
      <c r="V246" s="326">
        <f>IF(ISNUMBER('Primary endpoint outcomes'!DU246)=TRUE,'Primary endpoint outcomes'!DU246,(IF(ISNUMBER('Primary endpoint outcomes'!DX246)=TRUE,'Primary endpoint outcomes'!DX246,0)))</f>
        <v>0</v>
      </c>
      <c r="W246" s="326">
        <f>IF(ISNUMBER('Primary endpoint outcomes'!FA246)=TRUE,'Primary endpoint outcomes'!FA246,(IF(ISNUMBER('Primary endpoint outcomes'!FD246)=TRUE,'Primary endpoint outcomes'!FD246,0)))</f>
        <v>0</v>
      </c>
      <c r="X246" s="326">
        <f>IF(ISNUMBER('Primary endpoint outcomes'!FB246)=TRUE,'Primary endpoint outcomes'!FB246,(IF(ISNUMBER('Primary endpoint outcomes'!FE246)=TRUE,'Primary endpoint outcomes'!FE246,0)))</f>
        <v>0</v>
      </c>
      <c r="Y246" s="326">
        <f>IF(ISNUMBER('Primary endpoint outcomes'!FC246)=TRUE,'Primary endpoint outcomes'!FC246,(IF(ISNUMBER('Primary endpoint outcomes'!FF246)=TRUE,'Primary endpoint outcomes'!FF246,0)))</f>
        <v>0</v>
      </c>
      <c r="Z246" s="150"/>
      <c r="AA246" s="151">
        <f t="shared" si="113"/>
        <v>49</v>
      </c>
      <c r="AB246" s="153">
        <f t="shared" si="114"/>
        <v>48</v>
      </c>
      <c r="AC246" s="153">
        <f t="shared" si="115"/>
        <v>1863.0192000000002</v>
      </c>
      <c r="AD246" s="151">
        <f t="shared" si="116"/>
        <v>48</v>
      </c>
      <c r="AE246" s="153">
        <f t="shared" si="117"/>
        <v>47</v>
      </c>
      <c r="AF246" s="153">
        <f t="shared" si="118"/>
        <v>1985.75</v>
      </c>
      <c r="AG246" s="151">
        <f t="shared" si="119"/>
        <v>0</v>
      </c>
      <c r="AH246" s="153">
        <f t="shared" si="120"/>
        <v>-1</v>
      </c>
      <c r="AI246" s="153">
        <f t="shared" si="121"/>
        <v>0</v>
      </c>
      <c r="AJ246" s="151">
        <f t="shared" si="122"/>
        <v>0</v>
      </c>
      <c r="AK246" s="153">
        <f t="shared" si="123"/>
        <v>-1</v>
      </c>
      <c r="AL246" s="153">
        <f t="shared" si="124"/>
        <v>0</v>
      </c>
      <c r="AM246" s="151">
        <f t="shared" si="125"/>
        <v>0</v>
      </c>
      <c r="AN246" s="153">
        <f t="shared" si="126"/>
        <v>-1</v>
      </c>
      <c r="AO246" s="153">
        <f t="shared" si="127"/>
        <v>0</v>
      </c>
      <c r="AP246" s="153">
        <f t="shared" si="128"/>
        <v>95</v>
      </c>
      <c r="AQ246" s="153">
        <f t="shared" si="129"/>
        <v>3848.7692000000002</v>
      </c>
      <c r="AR246" s="153">
        <f t="shared" si="130"/>
        <v>32.98360824742268</v>
      </c>
      <c r="AS246" s="153">
        <f t="shared" si="131"/>
        <v>6.36501060486155</v>
      </c>
      <c r="AT246" s="153">
        <f t="shared" si="132"/>
        <v>97</v>
      </c>
      <c r="AU246" s="16"/>
      <c r="AY246" s="65"/>
      <c r="AZ246" s="65"/>
    </row>
    <row r="247" spans="1:52" ht="15.75" x14ac:dyDescent="0.25">
      <c r="A247" s="152" t="str">
        <f>'Primary endpoint outcomes'!A247</f>
        <v>Hatcher 2018</v>
      </c>
      <c r="B247" s="152" t="str">
        <f>CONCATENATE('Primary endpoint outcomes'!S247,'Primary endpoint outcomes'!T247)</f>
        <v>PHQ9</v>
      </c>
      <c r="C247" s="154">
        <f t="shared" si="105"/>
        <v>17.5</v>
      </c>
      <c r="D247" s="154">
        <f t="shared" si="106"/>
        <v>5.4269968750651785</v>
      </c>
      <c r="E247" s="154">
        <f t="shared" si="107"/>
        <v>63</v>
      </c>
      <c r="F247" s="21" t="str">
        <f t="shared" si="108"/>
        <v>YES</v>
      </c>
      <c r="G247" s="21" t="str">
        <f t="shared" si="109"/>
        <v>NO</v>
      </c>
      <c r="H247" s="155">
        <f t="shared" si="110"/>
        <v>0.6088780195243424</v>
      </c>
      <c r="I247" s="155">
        <f t="shared" si="111"/>
        <v>0.3911219804756576</v>
      </c>
      <c r="J247" s="318">
        <f t="shared" si="112"/>
        <v>1</v>
      </c>
      <c r="K247" s="326">
        <f>IF(ISNUMBER('Primary endpoint outcomes'!U247)=TRUE,'Primary endpoint outcomes'!U247,(IF(ISNUMBER('Primary endpoint outcomes'!X247)=TRUE,'Primary endpoint outcomes'!X247,0)))</f>
        <v>17.100000000000001</v>
      </c>
      <c r="L247" s="326">
        <f>IF(ISNUMBER('Primary endpoint outcomes'!V247)=TRUE,'Primary endpoint outcomes'!V247,(IF(ISNUMBER('Primary endpoint outcomes'!Y247)=TRUE,'Primary endpoint outcomes'!Y247,0)))</f>
        <v>5.2</v>
      </c>
      <c r="M247" s="325">
        <f>IF(ISNUMBER('Primary endpoint outcomes'!W247)=TRUE,'Primary endpoint outcomes'!W247,(IF(ISNUMBER('Primary endpoint outcomes'!Z247)=TRUE,'Primary endpoint outcomes'!Z247,0)))</f>
        <v>35</v>
      </c>
      <c r="N247" s="326">
        <f>IF(ISNUMBER('Primary endpoint outcomes'!BC247)=TRUE,'Primary endpoint outcomes'!BC247,(IF(ISNUMBER('Primary endpoint outcomes'!BF247)=TRUE,'Primary endpoint outcomes'!BF247,0)))</f>
        <v>18</v>
      </c>
      <c r="O247" s="325">
        <f>IF(ISNUMBER('Primary endpoint outcomes'!BD247)=TRUE,'Primary endpoint outcomes'!BD247,(IF(ISNUMBER('Primary endpoint outcomes'!BG247)=TRUE,'Primary endpoint outcomes'!BG247,0)))</f>
        <v>5.7</v>
      </c>
      <c r="P247" s="325">
        <f>IF(ISNUMBER('Primary endpoint outcomes'!BE247)=TRUE,'Primary endpoint outcomes'!BE247,(IF(ISNUMBER('Primary endpoint outcomes'!BH247)=TRUE,'Primary endpoint outcomes'!BH247,0)))</f>
        <v>28</v>
      </c>
      <c r="Q247" s="326">
        <f>IF(ISNUMBER('Primary endpoint outcomes'!CK247)=TRUE,'Primary endpoint outcomes'!CK247,(IF(ISNUMBER('Primary endpoint outcomes'!CN247)=TRUE,'Primary endpoint outcomes'!CN247,0)))</f>
        <v>0</v>
      </c>
      <c r="R247" s="326">
        <f>IF(ISNUMBER('Primary endpoint outcomes'!CL247)=TRUE,'Primary endpoint outcomes'!CL247,(IF(ISNUMBER('Primary endpoint outcomes'!CO247)=TRUE,'Primary endpoint outcomes'!CO247,0)))</f>
        <v>0</v>
      </c>
      <c r="S247" s="325">
        <f>IF(ISNUMBER('Primary endpoint outcomes'!CM247)=TRUE,'Primary endpoint outcomes'!CM247,(IF(ISNUMBER('Primary endpoint outcomes'!CP247)=TRUE,'Primary endpoint outcomes'!CP247,0)))</f>
        <v>0</v>
      </c>
      <c r="T247" s="326">
        <f>IF(ISNUMBER('Primary endpoint outcomes'!DS247)=TRUE,'Primary endpoint outcomes'!DS247,(IF(ISNUMBER('Primary endpoint outcomes'!DV247)=TRUE,'Primary endpoint outcomes'!DV247,0)))</f>
        <v>0</v>
      </c>
      <c r="U247" s="326">
        <f>IF(ISNUMBER('Primary endpoint outcomes'!DT247)=TRUE,'Primary endpoint outcomes'!DT247,(IF(ISNUMBER('Primary endpoint outcomes'!DW247)=TRUE,'Primary endpoint outcomes'!DW247,0)))</f>
        <v>0</v>
      </c>
      <c r="V247" s="326">
        <f>IF(ISNUMBER('Primary endpoint outcomes'!DU247)=TRUE,'Primary endpoint outcomes'!DU247,(IF(ISNUMBER('Primary endpoint outcomes'!DX247)=TRUE,'Primary endpoint outcomes'!DX247,0)))</f>
        <v>0</v>
      </c>
      <c r="W247" s="326">
        <f>IF(ISNUMBER('Primary endpoint outcomes'!FA247)=TRUE,'Primary endpoint outcomes'!FA247,(IF(ISNUMBER('Primary endpoint outcomes'!FD247)=TRUE,'Primary endpoint outcomes'!FD247,0)))</f>
        <v>0</v>
      </c>
      <c r="X247" s="326">
        <f>IF(ISNUMBER('Primary endpoint outcomes'!FB247)=TRUE,'Primary endpoint outcomes'!FB247,(IF(ISNUMBER('Primary endpoint outcomes'!FE247)=TRUE,'Primary endpoint outcomes'!FE247,0)))</f>
        <v>0</v>
      </c>
      <c r="Y247" s="326">
        <f>IF(ISNUMBER('Primary endpoint outcomes'!FC247)=TRUE,'Primary endpoint outcomes'!FC247,(IF(ISNUMBER('Primary endpoint outcomes'!FF247)=TRUE,'Primary endpoint outcomes'!FF247,0)))</f>
        <v>0</v>
      </c>
      <c r="Z247" s="150"/>
      <c r="AA247" s="151">
        <f t="shared" si="113"/>
        <v>35</v>
      </c>
      <c r="AB247" s="153">
        <f t="shared" si="114"/>
        <v>34</v>
      </c>
      <c r="AC247" s="153">
        <f t="shared" si="115"/>
        <v>919.36000000000013</v>
      </c>
      <c r="AD247" s="151">
        <f t="shared" si="116"/>
        <v>28</v>
      </c>
      <c r="AE247" s="153">
        <f t="shared" si="117"/>
        <v>27</v>
      </c>
      <c r="AF247" s="153">
        <f t="shared" si="118"/>
        <v>877.23</v>
      </c>
      <c r="AG247" s="151">
        <f t="shared" si="119"/>
        <v>0</v>
      </c>
      <c r="AH247" s="153">
        <f t="shared" si="120"/>
        <v>-1</v>
      </c>
      <c r="AI247" s="153">
        <f t="shared" si="121"/>
        <v>0</v>
      </c>
      <c r="AJ247" s="151">
        <f t="shared" si="122"/>
        <v>0</v>
      </c>
      <c r="AK247" s="153">
        <f t="shared" si="123"/>
        <v>-1</v>
      </c>
      <c r="AL247" s="153">
        <f t="shared" si="124"/>
        <v>0</v>
      </c>
      <c r="AM247" s="151">
        <f t="shared" si="125"/>
        <v>0</v>
      </c>
      <c r="AN247" s="153">
        <f t="shared" si="126"/>
        <v>-1</v>
      </c>
      <c r="AO247" s="153">
        <f t="shared" si="127"/>
        <v>0</v>
      </c>
      <c r="AP247" s="153">
        <f t="shared" si="128"/>
        <v>61</v>
      </c>
      <c r="AQ247" s="153">
        <f t="shared" si="129"/>
        <v>1796.5900000000001</v>
      </c>
      <c r="AR247" s="153">
        <f t="shared" si="130"/>
        <v>17.5</v>
      </c>
      <c r="AS247" s="153">
        <f t="shared" si="131"/>
        <v>5.4269968750651785</v>
      </c>
      <c r="AT247" s="153">
        <f t="shared" si="132"/>
        <v>63</v>
      </c>
      <c r="AU247" s="16"/>
      <c r="AY247" s="65"/>
      <c r="AZ247" s="65"/>
    </row>
    <row r="248" spans="1:52" ht="15.75" x14ac:dyDescent="0.25">
      <c r="A248" s="152" t="str">
        <f>'Primary endpoint outcomes'!A248</f>
        <v>Hautzinger 1996</v>
      </c>
      <c r="B248" s="152" t="str">
        <f>CONCATENATE('Primary endpoint outcomes'!S248,'Primary endpoint outcomes'!T248)</f>
        <v>HAMD17</v>
      </c>
      <c r="C248" s="154" t="e">
        <f t="shared" si="105"/>
        <v>#DIV/0!</v>
      </c>
      <c r="D248" s="154" t="e">
        <f t="shared" si="106"/>
        <v>#DIV/0!</v>
      </c>
      <c r="E248" s="154">
        <f t="shared" si="107"/>
        <v>0</v>
      </c>
      <c r="F248" s="21" t="e">
        <f t="shared" si="108"/>
        <v>#DIV/0!</v>
      </c>
      <c r="G248" s="21" t="e">
        <f t="shared" si="109"/>
        <v>#DIV/0!</v>
      </c>
      <c r="H248" s="155" t="e">
        <f t="shared" si="110"/>
        <v>#DIV/0!</v>
      </c>
      <c r="I248" s="155" t="e">
        <f t="shared" si="111"/>
        <v>#DIV/0!</v>
      </c>
      <c r="J248" s="318">
        <f t="shared" si="112"/>
        <v>0</v>
      </c>
      <c r="K248" s="326">
        <f>IF(ISNUMBER('Primary endpoint outcomes'!U248)=TRUE,'Primary endpoint outcomes'!U248,(IF(ISNUMBER('Primary endpoint outcomes'!X248)=TRUE,'Primary endpoint outcomes'!X248,0)))</f>
        <v>0</v>
      </c>
      <c r="L248" s="326">
        <f>IF(ISNUMBER('Primary endpoint outcomes'!V248)=TRUE,'Primary endpoint outcomes'!V248,(IF(ISNUMBER('Primary endpoint outcomes'!Y248)=TRUE,'Primary endpoint outcomes'!Y248,0)))</f>
        <v>0</v>
      </c>
      <c r="M248" s="325">
        <f>IF(ISNUMBER('Primary endpoint outcomes'!W248)=TRUE,'Primary endpoint outcomes'!W248,(IF(ISNUMBER('Primary endpoint outcomes'!Z248)=TRUE,'Primary endpoint outcomes'!Z248,0)))</f>
        <v>0</v>
      </c>
      <c r="N248" s="326">
        <f>IF(ISNUMBER('Primary endpoint outcomes'!BC248)=TRUE,'Primary endpoint outcomes'!BC248,(IF(ISNUMBER('Primary endpoint outcomes'!BF248)=TRUE,'Primary endpoint outcomes'!BF248,0)))</f>
        <v>0</v>
      </c>
      <c r="O248" s="325">
        <f>IF(ISNUMBER('Primary endpoint outcomes'!BD248)=TRUE,'Primary endpoint outcomes'!BD248,(IF(ISNUMBER('Primary endpoint outcomes'!BG248)=TRUE,'Primary endpoint outcomes'!BG248,0)))</f>
        <v>0</v>
      </c>
      <c r="P248" s="325">
        <f>IF(ISNUMBER('Primary endpoint outcomes'!BE248)=TRUE,'Primary endpoint outcomes'!BE248,(IF(ISNUMBER('Primary endpoint outcomes'!BH248)=TRUE,'Primary endpoint outcomes'!BH248,0)))</f>
        <v>0</v>
      </c>
      <c r="Q248" s="326">
        <f>IF(ISNUMBER('Primary endpoint outcomes'!CK248)=TRUE,'Primary endpoint outcomes'!CK248,(IF(ISNUMBER('Primary endpoint outcomes'!CN248)=TRUE,'Primary endpoint outcomes'!CN248,0)))</f>
        <v>0</v>
      </c>
      <c r="R248" s="326">
        <f>IF(ISNUMBER('Primary endpoint outcomes'!CL248)=TRUE,'Primary endpoint outcomes'!CL248,(IF(ISNUMBER('Primary endpoint outcomes'!CO248)=TRUE,'Primary endpoint outcomes'!CO248,0)))</f>
        <v>0</v>
      </c>
      <c r="S248" s="325">
        <f>IF(ISNUMBER('Primary endpoint outcomes'!CM248)=TRUE,'Primary endpoint outcomes'!CM248,(IF(ISNUMBER('Primary endpoint outcomes'!CP248)=TRUE,'Primary endpoint outcomes'!CP248,0)))</f>
        <v>0</v>
      </c>
      <c r="T248" s="326">
        <f>IF(ISNUMBER('Primary endpoint outcomes'!DS248)=TRUE,'Primary endpoint outcomes'!DS248,(IF(ISNUMBER('Primary endpoint outcomes'!DV248)=TRUE,'Primary endpoint outcomes'!DV248,0)))</f>
        <v>0</v>
      </c>
      <c r="U248" s="326">
        <f>IF(ISNUMBER('Primary endpoint outcomes'!DT248)=TRUE,'Primary endpoint outcomes'!DT248,(IF(ISNUMBER('Primary endpoint outcomes'!DW248)=TRUE,'Primary endpoint outcomes'!DW248,0)))</f>
        <v>0</v>
      </c>
      <c r="V248" s="326">
        <f>IF(ISNUMBER('Primary endpoint outcomes'!DU248)=TRUE,'Primary endpoint outcomes'!DU248,(IF(ISNUMBER('Primary endpoint outcomes'!DX248)=TRUE,'Primary endpoint outcomes'!DX248,0)))</f>
        <v>0</v>
      </c>
      <c r="W248" s="326">
        <f>IF(ISNUMBER('Primary endpoint outcomes'!FA248)=TRUE,'Primary endpoint outcomes'!FA248,(IF(ISNUMBER('Primary endpoint outcomes'!FD248)=TRUE,'Primary endpoint outcomes'!FD248,0)))</f>
        <v>0</v>
      </c>
      <c r="X248" s="326">
        <f>IF(ISNUMBER('Primary endpoint outcomes'!FB248)=TRUE,'Primary endpoint outcomes'!FB248,(IF(ISNUMBER('Primary endpoint outcomes'!FE248)=TRUE,'Primary endpoint outcomes'!FE248,0)))</f>
        <v>0</v>
      </c>
      <c r="Y248" s="326">
        <f>IF(ISNUMBER('Primary endpoint outcomes'!FC248)=TRUE,'Primary endpoint outcomes'!FC248,(IF(ISNUMBER('Primary endpoint outcomes'!FF248)=TRUE,'Primary endpoint outcomes'!FF248,0)))</f>
        <v>0</v>
      </c>
      <c r="Z248" s="150"/>
      <c r="AA248" s="151">
        <f t="shared" si="113"/>
        <v>0</v>
      </c>
      <c r="AB248" s="153">
        <f t="shared" si="114"/>
        <v>-1</v>
      </c>
      <c r="AC248" s="153">
        <f t="shared" si="115"/>
        <v>0</v>
      </c>
      <c r="AD248" s="151">
        <f t="shared" si="116"/>
        <v>0</v>
      </c>
      <c r="AE248" s="153">
        <f t="shared" si="117"/>
        <v>-1</v>
      </c>
      <c r="AF248" s="153">
        <f t="shared" si="118"/>
        <v>0</v>
      </c>
      <c r="AG248" s="151">
        <f t="shared" si="119"/>
        <v>0</v>
      </c>
      <c r="AH248" s="153">
        <f t="shared" si="120"/>
        <v>-1</v>
      </c>
      <c r="AI248" s="153">
        <f t="shared" si="121"/>
        <v>0</v>
      </c>
      <c r="AJ248" s="151">
        <f t="shared" si="122"/>
        <v>0</v>
      </c>
      <c r="AK248" s="153">
        <f t="shared" si="123"/>
        <v>-1</v>
      </c>
      <c r="AL248" s="153">
        <f t="shared" si="124"/>
        <v>0</v>
      </c>
      <c r="AM248" s="151">
        <f t="shared" si="125"/>
        <v>0</v>
      </c>
      <c r="AN248" s="153">
        <f t="shared" si="126"/>
        <v>-1</v>
      </c>
      <c r="AO248" s="153">
        <f t="shared" si="127"/>
        <v>0</v>
      </c>
      <c r="AP248" s="153" t="b">
        <f t="shared" si="128"/>
        <v>0</v>
      </c>
      <c r="AQ248" s="153">
        <f t="shared" si="129"/>
        <v>0</v>
      </c>
      <c r="AR248" s="153" t="e">
        <f t="shared" si="130"/>
        <v>#DIV/0!</v>
      </c>
      <c r="AS248" s="153" t="e">
        <f t="shared" si="131"/>
        <v>#DIV/0!</v>
      </c>
      <c r="AT248" s="153">
        <f t="shared" si="132"/>
        <v>0</v>
      </c>
      <c r="AU248" s="16"/>
      <c r="AY248" s="65"/>
      <c r="AZ248" s="65"/>
    </row>
    <row r="249" spans="1:52" ht="15.75" x14ac:dyDescent="0.25">
      <c r="A249" s="152" t="str">
        <f>'Primary endpoint outcomes'!A249</f>
        <v>Heckendorf 2019</v>
      </c>
      <c r="B249" s="152" t="str">
        <f>CONCATENATE('Primary endpoint outcomes'!S249,'Primary endpoint outcomes'!T249)</f>
        <v>CES-D20</v>
      </c>
      <c r="C249" s="154">
        <f t="shared" si="105"/>
        <v>22.048091603053436</v>
      </c>
      <c r="D249" s="154">
        <f t="shared" si="106"/>
        <v>9.3497490710878282</v>
      </c>
      <c r="E249" s="154">
        <f t="shared" si="107"/>
        <v>262</v>
      </c>
      <c r="F249" s="21" t="str">
        <f t="shared" si="108"/>
        <v>NO</v>
      </c>
      <c r="G249" s="21" t="str">
        <f t="shared" si="109"/>
        <v>YES</v>
      </c>
      <c r="H249" s="155">
        <f t="shared" si="110"/>
        <v>6.7820378354492949E-2</v>
      </c>
      <c r="I249" s="155">
        <f t="shared" si="111"/>
        <v>0.93217962164550705</v>
      </c>
      <c r="J249" s="318">
        <f t="shared" si="112"/>
        <v>1</v>
      </c>
      <c r="K249" s="326">
        <f>IF(ISNUMBER('Primary endpoint outcomes'!U249)=TRUE,'Primary endpoint outcomes'!U249,(IF(ISNUMBER('Primary endpoint outcomes'!X249)=TRUE,'Primary endpoint outcomes'!X249,0)))</f>
        <v>21.8</v>
      </c>
      <c r="L249" s="326">
        <f>IF(ISNUMBER('Primary endpoint outcomes'!V249)=TRUE,'Primary endpoint outcomes'!V249,(IF(ISNUMBER('Primary endpoint outcomes'!Y249)=TRUE,'Primary endpoint outcomes'!Y249,0)))</f>
        <v>9.3000000000000007</v>
      </c>
      <c r="M249" s="325">
        <f>IF(ISNUMBER('Primary endpoint outcomes'!W249)=TRUE,'Primary endpoint outcomes'!W249,(IF(ISNUMBER('Primary endpoint outcomes'!Z249)=TRUE,'Primary endpoint outcomes'!Z249,0)))</f>
        <v>132</v>
      </c>
      <c r="N249" s="326">
        <f>IF(ISNUMBER('Primary endpoint outcomes'!BC249)=TRUE,'Primary endpoint outcomes'!BC249,(IF(ISNUMBER('Primary endpoint outcomes'!BF249)=TRUE,'Primary endpoint outcomes'!BF249,0)))</f>
        <v>22.3</v>
      </c>
      <c r="O249" s="325">
        <f>IF(ISNUMBER('Primary endpoint outcomes'!BD249)=TRUE,'Primary endpoint outcomes'!BD249,(IF(ISNUMBER('Primary endpoint outcomes'!BG249)=TRUE,'Primary endpoint outcomes'!BG249,0)))</f>
        <v>9.4</v>
      </c>
      <c r="P249" s="325">
        <f>IF(ISNUMBER('Primary endpoint outcomes'!BE249)=TRUE,'Primary endpoint outcomes'!BE249,(IF(ISNUMBER('Primary endpoint outcomes'!BH249)=TRUE,'Primary endpoint outcomes'!BH249,0)))</f>
        <v>130</v>
      </c>
      <c r="Q249" s="326">
        <f>IF(ISNUMBER('Primary endpoint outcomes'!CK249)=TRUE,'Primary endpoint outcomes'!CK249,(IF(ISNUMBER('Primary endpoint outcomes'!CN249)=TRUE,'Primary endpoint outcomes'!CN249,0)))</f>
        <v>0</v>
      </c>
      <c r="R249" s="326">
        <f>IF(ISNUMBER('Primary endpoint outcomes'!CL249)=TRUE,'Primary endpoint outcomes'!CL249,(IF(ISNUMBER('Primary endpoint outcomes'!CO249)=TRUE,'Primary endpoint outcomes'!CO249,0)))</f>
        <v>0</v>
      </c>
      <c r="S249" s="325">
        <f>IF(ISNUMBER('Primary endpoint outcomes'!CM249)=TRUE,'Primary endpoint outcomes'!CM249,(IF(ISNUMBER('Primary endpoint outcomes'!CP249)=TRUE,'Primary endpoint outcomes'!CP249,0)))</f>
        <v>0</v>
      </c>
      <c r="T249" s="326">
        <f>IF(ISNUMBER('Primary endpoint outcomes'!DS249)=TRUE,'Primary endpoint outcomes'!DS249,(IF(ISNUMBER('Primary endpoint outcomes'!DV249)=TRUE,'Primary endpoint outcomes'!DV249,0)))</f>
        <v>0</v>
      </c>
      <c r="U249" s="326">
        <f>IF(ISNUMBER('Primary endpoint outcomes'!DT249)=TRUE,'Primary endpoint outcomes'!DT249,(IF(ISNUMBER('Primary endpoint outcomes'!DW249)=TRUE,'Primary endpoint outcomes'!DW249,0)))</f>
        <v>0</v>
      </c>
      <c r="V249" s="326">
        <f>IF(ISNUMBER('Primary endpoint outcomes'!DU249)=TRUE,'Primary endpoint outcomes'!DU249,(IF(ISNUMBER('Primary endpoint outcomes'!DX249)=TRUE,'Primary endpoint outcomes'!DX249,0)))</f>
        <v>0</v>
      </c>
      <c r="W249" s="326">
        <f>IF(ISNUMBER('Primary endpoint outcomes'!FA249)=TRUE,'Primary endpoint outcomes'!FA249,(IF(ISNUMBER('Primary endpoint outcomes'!FD249)=TRUE,'Primary endpoint outcomes'!FD249,0)))</f>
        <v>0</v>
      </c>
      <c r="X249" s="326">
        <f>IF(ISNUMBER('Primary endpoint outcomes'!FB249)=TRUE,'Primary endpoint outcomes'!FB249,(IF(ISNUMBER('Primary endpoint outcomes'!FE249)=TRUE,'Primary endpoint outcomes'!FE249,0)))</f>
        <v>0</v>
      </c>
      <c r="Y249" s="326">
        <f>IF(ISNUMBER('Primary endpoint outcomes'!FC249)=TRUE,'Primary endpoint outcomes'!FC249,(IF(ISNUMBER('Primary endpoint outcomes'!FF249)=TRUE,'Primary endpoint outcomes'!FF249,0)))</f>
        <v>0</v>
      </c>
      <c r="Z249" s="150"/>
      <c r="AA249" s="151">
        <f t="shared" si="113"/>
        <v>132</v>
      </c>
      <c r="AB249" s="153">
        <f t="shared" si="114"/>
        <v>131</v>
      </c>
      <c r="AC249" s="153">
        <f t="shared" si="115"/>
        <v>11330.19</v>
      </c>
      <c r="AD249" s="151">
        <f t="shared" si="116"/>
        <v>130</v>
      </c>
      <c r="AE249" s="153">
        <f t="shared" si="117"/>
        <v>129</v>
      </c>
      <c r="AF249" s="153">
        <f t="shared" si="118"/>
        <v>11398.440000000002</v>
      </c>
      <c r="AG249" s="151">
        <f t="shared" si="119"/>
        <v>0</v>
      </c>
      <c r="AH249" s="153">
        <f t="shared" si="120"/>
        <v>-1</v>
      </c>
      <c r="AI249" s="153">
        <f t="shared" si="121"/>
        <v>0</v>
      </c>
      <c r="AJ249" s="151">
        <f t="shared" si="122"/>
        <v>0</v>
      </c>
      <c r="AK249" s="153">
        <f t="shared" si="123"/>
        <v>-1</v>
      </c>
      <c r="AL249" s="153">
        <f t="shared" si="124"/>
        <v>0</v>
      </c>
      <c r="AM249" s="151">
        <f t="shared" si="125"/>
        <v>0</v>
      </c>
      <c r="AN249" s="153">
        <f t="shared" si="126"/>
        <v>-1</v>
      </c>
      <c r="AO249" s="153">
        <f t="shared" si="127"/>
        <v>0</v>
      </c>
      <c r="AP249" s="153">
        <f t="shared" si="128"/>
        <v>260</v>
      </c>
      <c r="AQ249" s="153">
        <f t="shared" si="129"/>
        <v>22728.630000000005</v>
      </c>
      <c r="AR249" s="153">
        <f t="shared" si="130"/>
        <v>22.048091603053436</v>
      </c>
      <c r="AS249" s="153">
        <f t="shared" si="131"/>
        <v>9.3497490710878282</v>
      </c>
      <c r="AT249" s="153">
        <f t="shared" si="132"/>
        <v>262</v>
      </c>
      <c r="AU249" s="16"/>
      <c r="AY249" s="65"/>
      <c r="AZ249" s="65"/>
    </row>
    <row r="250" spans="1:52" ht="15.75" x14ac:dyDescent="0.25">
      <c r="A250" s="152" t="str">
        <f>'Primary endpoint outcomes'!A250</f>
        <v>Heller 2009</v>
      </c>
      <c r="B250" s="152" t="str">
        <f>CONCATENATE('Primary endpoint outcomes'!S250,'Primary endpoint outcomes'!T250)</f>
        <v>HAMD17</v>
      </c>
      <c r="C250" s="154">
        <f t="shared" si="105"/>
        <v>20.692758620689652</v>
      </c>
      <c r="D250" s="154">
        <f t="shared" si="106"/>
        <v>2.3425508413787832</v>
      </c>
      <c r="E250" s="154">
        <f t="shared" si="107"/>
        <v>29</v>
      </c>
      <c r="F250" s="21" t="str">
        <f t="shared" si="108"/>
        <v>YES</v>
      </c>
      <c r="G250" s="21" t="str">
        <f t="shared" si="109"/>
        <v>NO</v>
      </c>
      <c r="H250" s="155">
        <f t="shared" si="110"/>
        <v>0.97742576878737708</v>
      </c>
      <c r="I250" s="155">
        <f t="shared" si="111"/>
        <v>2.2574231212622919E-2</v>
      </c>
      <c r="J250" s="318">
        <f t="shared" si="112"/>
        <v>1</v>
      </c>
      <c r="K250" s="326">
        <f>IF(ISNUMBER('Primary endpoint outcomes'!U250)=TRUE,'Primary endpoint outcomes'!U250,(IF(ISNUMBER('Primary endpoint outcomes'!X250)=TRUE,'Primary endpoint outcomes'!X250,0)))</f>
        <v>20.07</v>
      </c>
      <c r="L250" s="326">
        <f>IF(ISNUMBER('Primary endpoint outcomes'!V250)=TRUE,'Primary endpoint outcomes'!V250,(IF(ISNUMBER('Primary endpoint outcomes'!Y250)=TRUE,'Primary endpoint outcomes'!Y250,0)))</f>
        <v>1.94</v>
      </c>
      <c r="M250" s="325">
        <f>IF(ISNUMBER('Primary endpoint outcomes'!W250)=TRUE,'Primary endpoint outcomes'!W250,(IF(ISNUMBER('Primary endpoint outcomes'!Z250)=TRUE,'Primary endpoint outcomes'!Z250,0)))</f>
        <v>15</v>
      </c>
      <c r="N250" s="326">
        <f>IF(ISNUMBER('Primary endpoint outcomes'!BC250)=TRUE,'Primary endpoint outcomes'!BC250,(IF(ISNUMBER('Primary endpoint outcomes'!BF250)=TRUE,'Primary endpoint outcomes'!BF250,0)))</f>
        <v>21.36</v>
      </c>
      <c r="O250" s="325">
        <f>IF(ISNUMBER('Primary endpoint outcomes'!BD250)=TRUE,'Primary endpoint outcomes'!BD250,(IF(ISNUMBER('Primary endpoint outcomes'!BG250)=TRUE,'Primary endpoint outcomes'!BG250,0)))</f>
        <v>2.71</v>
      </c>
      <c r="P250" s="325">
        <f>IF(ISNUMBER('Primary endpoint outcomes'!BE250)=TRUE,'Primary endpoint outcomes'!BE250,(IF(ISNUMBER('Primary endpoint outcomes'!BH250)=TRUE,'Primary endpoint outcomes'!BH250,0)))</f>
        <v>14</v>
      </c>
      <c r="Q250" s="326">
        <f>IF(ISNUMBER('Primary endpoint outcomes'!CK250)=TRUE,'Primary endpoint outcomes'!CK250,(IF(ISNUMBER('Primary endpoint outcomes'!CN250)=TRUE,'Primary endpoint outcomes'!CN250,0)))</f>
        <v>0</v>
      </c>
      <c r="R250" s="326">
        <f>IF(ISNUMBER('Primary endpoint outcomes'!CL250)=TRUE,'Primary endpoint outcomes'!CL250,(IF(ISNUMBER('Primary endpoint outcomes'!CO250)=TRUE,'Primary endpoint outcomes'!CO250,0)))</f>
        <v>0</v>
      </c>
      <c r="S250" s="325">
        <f>IF(ISNUMBER('Primary endpoint outcomes'!CM250)=TRUE,'Primary endpoint outcomes'!CM250,(IF(ISNUMBER('Primary endpoint outcomes'!CP250)=TRUE,'Primary endpoint outcomes'!CP250,0)))</f>
        <v>0</v>
      </c>
      <c r="T250" s="326">
        <f>IF(ISNUMBER('Primary endpoint outcomes'!DS250)=TRUE,'Primary endpoint outcomes'!DS250,(IF(ISNUMBER('Primary endpoint outcomes'!DV250)=TRUE,'Primary endpoint outcomes'!DV250,0)))</f>
        <v>0</v>
      </c>
      <c r="U250" s="326">
        <f>IF(ISNUMBER('Primary endpoint outcomes'!DT250)=TRUE,'Primary endpoint outcomes'!DT250,(IF(ISNUMBER('Primary endpoint outcomes'!DW250)=TRUE,'Primary endpoint outcomes'!DW250,0)))</f>
        <v>0</v>
      </c>
      <c r="V250" s="326">
        <f>IF(ISNUMBER('Primary endpoint outcomes'!DU250)=TRUE,'Primary endpoint outcomes'!DU250,(IF(ISNUMBER('Primary endpoint outcomes'!DX250)=TRUE,'Primary endpoint outcomes'!DX250,0)))</f>
        <v>0</v>
      </c>
      <c r="W250" s="326">
        <f>IF(ISNUMBER('Primary endpoint outcomes'!FA250)=TRUE,'Primary endpoint outcomes'!FA250,(IF(ISNUMBER('Primary endpoint outcomes'!FD250)=TRUE,'Primary endpoint outcomes'!FD250,0)))</f>
        <v>0</v>
      </c>
      <c r="X250" s="326">
        <f>IF(ISNUMBER('Primary endpoint outcomes'!FB250)=TRUE,'Primary endpoint outcomes'!FB250,(IF(ISNUMBER('Primary endpoint outcomes'!FE250)=TRUE,'Primary endpoint outcomes'!FE250,0)))</f>
        <v>0</v>
      </c>
      <c r="Y250" s="326">
        <f>IF(ISNUMBER('Primary endpoint outcomes'!FC250)=TRUE,'Primary endpoint outcomes'!FC250,(IF(ISNUMBER('Primary endpoint outcomes'!FF250)=TRUE,'Primary endpoint outcomes'!FF250,0)))</f>
        <v>0</v>
      </c>
      <c r="Z250" s="150"/>
      <c r="AA250" s="151">
        <f t="shared" si="113"/>
        <v>15</v>
      </c>
      <c r="AB250" s="153">
        <f t="shared" si="114"/>
        <v>14</v>
      </c>
      <c r="AC250" s="153">
        <f t="shared" si="115"/>
        <v>52.690399999999997</v>
      </c>
      <c r="AD250" s="151">
        <f t="shared" si="116"/>
        <v>14</v>
      </c>
      <c r="AE250" s="153">
        <f t="shared" si="117"/>
        <v>13</v>
      </c>
      <c r="AF250" s="153">
        <f t="shared" si="118"/>
        <v>95.473299999999995</v>
      </c>
      <c r="AG250" s="151">
        <f t="shared" si="119"/>
        <v>0</v>
      </c>
      <c r="AH250" s="153">
        <f t="shared" si="120"/>
        <v>-1</v>
      </c>
      <c r="AI250" s="153">
        <f t="shared" si="121"/>
        <v>0</v>
      </c>
      <c r="AJ250" s="151">
        <f t="shared" si="122"/>
        <v>0</v>
      </c>
      <c r="AK250" s="153">
        <f t="shared" si="123"/>
        <v>-1</v>
      </c>
      <c r="AL250" s="153">
        <f t="shared" si="124"/>
        <v>0</v>
      </c>
      <c r="AM250" s="151">
        <f t="shared" si="125"/>
        <v>0</v>
      </c>
      <c r="AN250" s="153">
        <f t="shared" si="126"/>
        <v>-1</v>
      </c>
      <c r="AO250" s="153">
        <f t="shared" si="127"/>
        <v>0</v>
      </c>
      <c r="AP250" s="153">
        <f t="shared" si="128"/>
        <v>27</v>
      </c>
      <c r="AQ250" s="153">
        <f t="shared" si="129"/>
        <v>148.16370000000001</v>
      </c>
      <c r="AR250" s="153">
        <f t="shared" si="130"/>
        <v>20.692758620689652</v>
      </c>
      <c r="AS250" s="153">
        <f t="shared" si="131"/>
        <v>2.3425508413787832</v>
      </c>
      <c r="AT250" s="153">
        <f t="shared" si="132"/>
        <v>29</v>
      </c>
      <c r="AU250" s="16"/>
      <c r="AY250" s="65"/>
      <c r="AZ250" s="65"/>
    </row>
    <row r="251" spans="1:52" ht="15.75" x14ac:dyDescent="0.25">
      <c r="A251" s="152" t="str">
        <f>'Primary endpoint outcomes'!A251</f>
        <v>Hemat-Far 2012</v>
      </c>
      <c r="B251" s="152" t="str">
        <f>CONCATENATE('Primary endpoint outcomes'!S251,'Primary endpoint outcomes'!T251)</f>
        <v>BDI-I21</v>
      </c>
      <c r="C251" s="154">
        <f t="shared" si="105"/>
        <v>24.4</v>
      </c>
      <c r="D251" s="154">
        <f t="shared" si="106"/>
        <v>5.008991914547277</v>
      </c>
      <c r="E251" s="154">
        <f t="shared" si="107"/>
        <v>20</v>
      </c>
      <c r="F251" s="21" t="str">
        <f t="shared" si="108"/>
        <v>YES</v>
      </c>
      <c r="G251" s="21" t="str">
        <f t="shared" si="109"/>
        <v>NO</v>
      </c>
      <c r="H251" s="155">
        <f t="shared" si="110"/>
        <v>0.6840798869598772</v>
      </c>
      <c r="I251" s="155">
        <f t="shared" si="111"/>
        <v>0.3159201130401228</v>
      </c>
      <c r="J251" s="318">
        <f t="shared" si="112"/>
        <v>1</v>
      </c>
      <c r="K251" s="326">
        <f>IF(ISNUMBER('Primary endpoint outcomes'!U251)=TRUE,'Primary endpoint outcomes'!U251,(IF(ISNUMBER('Primary endpoint outcomes'!X251)=TRUE,'Primary endpoint outcomes'!X251,0)))</f>
        <v>25</v>
      </c>
      <c r="L251" s="326">
        <f>IF(ISNUMBER('Primary endpoint outcomes'!V251)=TRUE,'Primary endpoint outcomes'!V251,(IF(ISNUMBER('Primary endpoint outcomes'!Y251)=TRUE,'Primary endpoint outcomes'!Y251,0)))</f>
        <v>5.3</v>
      </c>
      <c r="M251" s="325">
        <f>IF(ISNUMBER('Primary endpoint outcomes'!W251)=TRUE,'Primary endpoint outcomes'!W251,(IF(ISNUMBER('Primary endpoint outcomes'!Z251)=TRUE,'Primary endpoint outcomes'!Z251,0)))</f>
        <v>10</v>
      </c>
      <c r="N251" s="326">
        <f>IF(ISNUMBER('Primary endpoint outcomes'!BC251)=TRUE,'Primary endpoint outcomes'!BC251,(IF(ISNUMBER('Primary endpoint outcomes'!BF251)=TRUE,'Primary endpoint outcomes'!BF251,0)))</f>
        <v>23.8</v>
      </c>
      <c r="O251" s="325">
        <f>IF(ISNUMBER('Primary endpoint outcomes'!BD251)=TRUE,'Primary endpoint outcomes'!BD251,(IF(ISNUMBER('Primary endpoint outcomes'!BG251)=TRUE,'Primary endpoint outcomes'!BG251,0)))</f>
        <v>4.7</v>
      </c>
      <c r="P251" s="325">
        <f>IF(ISNUMBER('Primary endpoint outcomes'!BE251)=TRUE,'Primary endpoint outcomes'!BE251,(IF(ISNUMBER('Primary endpoint outcomes'!BH251)=TRUE,'Primary endpoint outcomes'!BH251,0)))</f>
        <v>10</v>
      </c>
      <c r="Q251" s="326">
        <f>IF(ISNUMBER('Primary endpoint outcomes'!CK251)=TRUE,'Primary endpoint outcomes'!CK251,(IF(ISNUMBER('Primary endpoint outcomes'!CN251)=TRUE,'Primary endpoint outcomes'!CN251,0)))</f>
        <v>0</v>
      </c>
      <c r="R251" s="326">
        <f>IF(ISNUMBER('Primary endpoint outcomes'!CL251)=TRUE,'Primary endpoint outcomes'!CL251,(IF(ISNUMBER('Primary endpoint outcomes'!CO251)=TRUE,'Primary endpoint outcomes'!CO251,0)))</f>
        <v>0</v>
      </c>
      <c r="S251" s="325">
        <f>IF(ISNUMBER('Primary endpoint outcomes'!CM251)=TRUE,'Primary endpoint outcomes'!CM251,(IF(ISNUMBER('Primary endpoint outcomes'!CP251)=TRUE,'Primary endpoint outcomes'!CP251,0)))</f>
        <v>0</v>
      </c>
      <c r="T251" s="326">
        <f>IF(ISNUMBER('Primary endpoint outcomes'!DS251)=TRUE,'Primary endpoint outcomes'!DS251,(IF(ISNUMBER('Primary endpoint outcomes'!DV251)=TRUE,'Primary endpoint outcomes'!DV251,0)))</f>
        <v>0</v>
      </c>
      <c r="U251" s="326">
        <f>IF(ISNUMBER('Primary endpoint outcomes'!DT251)=TRUE,'Primary endpoint outcomes'!DT251,(IF(ISNUMBER('Primary endpoint outcomes'!DW251)=TRUE,'Primary endpoint outcomes'!DW251,0)))</f>
        <v>0</v>
      </c>
      <c r="V251" s="326">
        <f>IF(ISNUMBER('Primary endpoint outcomes'!DU251)=TRUE,'Primary endpoint outcomes'!DU251,(IF(ISNUMBER('Primary endpoint outcomes'!DX251)=TRUE,'Primary endpoint outcomes'!DX251,0)))</f>
        <v>0</v>
      </c>
      <c r="W251" s="326">
        <f>IF(ISNUMBER('Primary endpoint outcomes'!FA251)=TRUE,'Primary endpoint outcomes'!FA251,(IF(ISNUMBER('Primary endpoint outcomes'!FD251)=TRUE,'Primary endpoint outcomes'!FD251,0)))</f>
        <v>0</v>
      </c>
      <c r="X251" s="326">
        <f>IF(ISNUMBER('Primary endpoint outcomes'!FB251)=TRUE,'Primary endpoint outcomes'!FB251,(IF(ISNUMBER('Primary endpoint outcomes'!FE251)=TRUE,'Primary endpoint outcomes'!FE251,0)))</f>
        <v>0</v>
      </c>
      <c r="Y251" s="326">
        <f>IF(ISNUMBER('Primary endpoint outcomes'!FC251)=TRUE,'Primary endpoint outcomes'!FC251,(IF(ISNUMBER('Primary endpoint outcomes'!FF251)=TRUE,'Primary endpoint outcomes'!FF251,0)))</f>
        <v>0</v>
      </c>
      <c r="Z251" s="150"/>
      <c r="AA251" s="151">
        <f t="shared" si="113"/>
        <v>10</v>
      </c>
      <c r="AB251" s="153">
        <f t="shared" si="114"/>
        <v>9</v>
      </c>
      <c r="AC251" s="153">
        <f t="shared" si="115"/>
        <v>252.81</v>
      </c>
      <c r="AD251" s="151">
        <f t="shared" si="116"/>
        <v>10</v>
      </c>
      <c r="AE251" s="153">
        <f t="shared" si="117"/>
        <v>9</v>
      </c>
      <c r="AF251" s="153">
        <f t="shared" si="118"/>
        <v>198.81000000000003</v>
      </c>
      <c r="AG251" s="151">
        <f t="shared" si="119"/>
        <v>0</v>
      </c>
      <c r="AH251" s="153">
        <f t="shared" si="120"/>
        <v>-1</v>
      </c>
      <c r="AI251" s="153">
        <f t="shared" si="121"/>
        <v>0</v>
      </c>
      <c r="AJ251" s="151">
        <f t="shared" si="122"/>
        <v>0</v>
      </c>
      <c r="AK251" s="153">
        <f t="shared" si="123"/>
        <v>-1</v>
      </c>
      <c r="AL251" s="153">
        <f t="shared" si="124"/>
        <v>0</v>
      </c>
      <c r="AM251" s="151">
        <f t="shared" si="125"/>
        <v>0</v>
      </c>
      <c r="AN251" s="153">
        <f t="shared" si="126"/>
        <v>-1</v>
      </c>
      <c r="AO251" s="153">
        <f t="shared" si="127"/>
        <v>0</v>
      </c>
      <c r="AP251" s="153">
        <f t="shared" si="128"/>
        <v>18</v>
      </c>
      <c r="AQ251" s="153">
        <f t="shared" si="129"/>
        <v>451.62</v>
      </c>
      <c r="AR251" s="153">
        <f t="shared" si="130"/>
        <v>24.4</v>
      </c>
      <c r="AS251" s="153">
        <f t="shared" si="131"/>
        <v>5.008991914547277</v>
      </c>
      <c r="AT251" s="153">
        <f t="shared" si="132"/>
        <v>20</v>
      </c>
      <c r="AU251" s="16"/>
      <c r="AY251" s="65"/>
      <c r="AZ251" s="65"/>
    </row>
    <row r="252" spans="1:52" ht="15.75" x14ac:dyDescent="0.25">
      <c r="A252" s="152" t="str">
        <f>'Primary endpoint outcomes'!A252</f>
        <v>Herman 2002</v>
      </c>
      <c r="B252" s="152" t="str">
        <f>CONCATENATE('Primary endpoint outcomes'!S252,'Primary endpoint outcomes'!T252)</f>
        <v>HAMD17</v>
      </c>
      <c r="C252" s="154">
        <f t="shared" si="105"/>
        <v>17.877371794871795</v>
      </c>
      <c r="D252" s="154">
        <f t="shared" si="106"/>
        <v>3.5987011999883216</v>
      </c>
      <c r="E252" s="154">
        <f t="shared" si="107"/>
        <v>156</v>
      </c>
      <c r="F252" s="21" t="str">
        <f t="shared" si="108"/>
        <v>YES</v>
      </c>
      <c r="G252" s="21" t="str">
        <f t="shared" si="109"/>
        <v>NO</v>
      </c>
      <c r="H252" s="155">
        <f t="shared" si="110"/>
        <v>0.69905355483592979</v>
      </c>
      <c r="I252" s="155">
        <f t="shared" si="111"/>
        <v>0.30094644516407021</v>
      </c>
      <c r="J252" s="318">
        <f t="shared" si="112"/>
        <v>1</v>
      </c>
      <c r="K252" s="326">
        <f>IF(ISNUMBER('Primary endpoint outcomes'!U252)=TRUE,'Primary endpoint outcomes'!U252,(IF(ISNUMBER('Primary endpoint outcomes'!X252)=TRUE,'Primary endpoint outcomes'!X252,0)))</f>
        <v>17.43</v>
      </c>
      <c r="L252" s="326">
        <f>IF(ISNUMBER('Primary endpoint outcomes'!V252)=TRUE,'Primary endpoint outcomes'!V252,(IF(ISNUMBER('Primary endpoint outcomes'!Y252)=TRUE,'Primary endpoint outcomes'!Y252,0)))</f>
        <v>3.18</v>
      </c>
      <c r="M252" s="325">
        <f>IF(ISNUMBER('Primary endpoint outcomes'!W252)=TRUE,'Primary endpoint outcomes'!W252,(IF(ISNUMBER('Primary endpoint outcomes'!Z252)=TRUE,'Primary endpoint outcomes'!Z252,0)))</f>
        <v>53</v>
      </c>
      <c r="N252" s="326">
        <f>IF(ISNUMBER('Primary endpoint outcomes'!BC252)=TRUE,'Primary endpoint outcomes'!BC252,(IF(ISNUMBER('Primary endpoint outcomes'!BF252)=TRUE,'Primary endpoint outcomes'!BF252,0)))</f>
        <v>18.46</v>
      </c>
      <c r="O252" s="325">
        <f>IF(ISNUMBER('Primary endpoint outcomes'!BD252)=TRUE,'Primary endpoint outcomes'!BD252,(IF(ISNUMBER('Primary endpoint outcomes'!BG252)=TRUE,'Primary endpoint outcomes'!BG252,0)))</f>
        <v>4.01</v>
      </c>
      <c r="P252" s="325">
        <f>IF(ISNUMBER('Primary endpoint outcomes'!BE252)=TRUE,'Primary endpoint outcomes'!BE252,(IF(ISNUMBER('Primary endpoint outcomes'!BH252)=TRUE,'Primary endpoint outcomes'!BH252,0)))</f>
        <v>48</v>
      </c>
      <c r="Q252" s="326">
        <f>IF(ISNUMBER('Primary endpoint outcomes'!CK252)=TRUE,'Primary endpoint outcomes'!CK252,(IF(ISNUMBER('Primary endpoint outcomes'!CN252)=TRUE,'Primary endpoint outcomes'!CN252,0)))</f>
        <v>17.799999999999997</v>
      </c>
      <c r="R252" s="326">
        <f>IF(ISNUMBER('Primary endpoint outcomes'!CL252)=TRUE,'Primary endpoint outcomes'!CL252,(IF(ISNUMBER('Primary endpoint outcomes'!CO252)=TRUE,'Primary endpoint outcomes'!CO252,0)))</f>
        <v>3.6</v>
      </c>
      <c r="S252" s="325">
        <f>IF(ISNUMBER('Primary endpoint outcomes'!CM252)=TRUE,'Primary endpoint outcomes'!CM252,(IF(ISNUMBER('Primary endpoint outcomes'!CP252)=TRUE,'Primary endpoint outcomes'!CP252,0)))</f>
        <v>55</v>
      </c>
      <c r="T252" s="326">
        <f>IF(ISNUMBER('Primary endpoint outcomes'!DS252)=TRUE,'Primary endpoint outcomes'!DS252,(IF(ISNUMBER('Primary endpoint outcomes'!DV252)=TRUE,'Primary endpoint outcomes'!DV252,0)))</f>
        <v>0</v>
      </c>
      <c r="U252" s="326">
        <f>IF(ISNUMBER('Primary endpoint outcomes'!DT252)=TRUE,'Primary endpoint outcomes'!DT252,(IF(ISNUMBER('Primary endpoint outcomes'!DW252)=TRUE,'Primary endpoint outcomes'!DW252,0)))</f>
        <v>0</v>
      </c>
      <c r="V252" s="326">
        <f>IF(ISNUMBER('Primary endpoint outcomes'!DU252)=TRUE,'Primary endpoint outcomes'!DU252,(IF(ISNUMBER('Primary endpoint outcomes'!DX252)=TRUE,'Primary endpoint outcomes'!DX252,0)))</f>
        <v>0</v>
      </c>
      <c r="W252" s="326">
        <f>IF(ISNUMBER('Primary endpoint outcomes'!FA252)=TRUE,'Primary endpoint outcomes'!FA252,(IF(ISNUMBER('Primary endpoint outcomes'!FD252)=TRUE,'Primary endpoint outcomes'!FD252,0)))</f>
        <v>0</v>
      </c>
      <c r="X252" s="326">
        <f>IF(ISNUMBER('Primary endpoint outcomes'!FB252)=TRUE,'Primary endpoint outcomes'!FB252,(IF(ISNUMBER('Primary endpoint outcomes'!FE252)=TRUE,'Primary endpoint outcomes'!FE252,0)))</f>
        <v>0</v>
      </c>
      <c r="Y252" s="326">
        <f>IF(ISNUMBER('Primary endpoint outcomes'!FC252)=TRUE,'Primary endpoint outcomes'!FC252,(IF(ISNUMBER('Primary endpoint outcomes'!FF252)=TRUE,'Primary endpoint outcomes'!FF252,0)))</f>
        <v>0</v>
      </c>
      <c r="Z252" s="150"/>
      <c r="AA252" s="151">
        <f t="shared" si="113"/>
        <v>53</v>
      </c>
      <c r="AB252" s="153">
        <f t="shared" si="114"/>
        <v>52</v>
      </c>
      <c r="AC252" s="153">
        <f t="shared" si="115"/>
        <v>525.84480000000008</v>
      </c>
      <c r="AD252" s="151">
        <f t="shared" si="116"/>
        <v>48</v>
      </c>
      <c r="AE252" s="153">
        <f t="shared" si="117"/>
        <v>47</v>
      </c>
      <c r="AF252" s="153">
        <f t="shared" si="118"/>
        <v>755.76469999999995</v>
      </c>
      <c r="AG252" s="151">
        <f t="shared" si="119"/>
        <v>55</v>
      </c>
      <c r="AH252" s="153">
        <f t="shared" si="120"/>
        <v>54</v>
      </c>
      <c r="AI252" s="153">
        <f t="shared" si="121"/>
        <v>699.84</v>
      </c>
      <c r="AJ252" s="151">
        <f t="shared" si="122"/>
        <v>0</v>
      </c>
      <c r="AK252" s="153">
        <f t="shared" si="123"/>
        <v>-1</v>
      </c>
      <c r="AL252" s="153">
        <f t="shared" si="124"/>
        <v>0</v>
      </c>
      <c r="AM252" s="151">
        <f t="shared" si="125"/>
        <v>0</v>
      </c>
      <c r="AN252" s="153">
        <f t="shared" si="126"/>
        <v>-1</v>
      </c>
      <c r="AO252" s="153">
        <f t="shared" si="127"/>
        <v>0</v>
      </c>
      <c r="AP252" s="153">
        <f t="shared" si="128"/>
        <v>153</v>
      </c>
      <c r="AQ252" s="153">
        <f t="shared" si="129"/>
        <v>1981.4495000000002</v>
      </c>
      <c r="AR252" s="153">
        <f t="shared" si="130"/>
        <v>17.877371794871795</v>
      </c>
      <c r="AS252" s="153">
        <f t="shared" si="131"/>
        <v>3.5987011999883216</v>
      </c>
      <c r="AT252" s="153">
        <f t="shared" si="132"/>
        <v>156</v>
      </c>
      <c r="AU252" s="16"/>
      <c r="AY252" s="65"/>
      <c r="AZ252" s="65"/>
    </row>
    <row r="253" spans="1:52" ht="15.75" x14ac:dyDescent="0.25">
      <c r="A253" s="152" t="str">
        <f>'Primary endpoint outcomes'!A253</f>
        <v>Hermens 2007</v>
      </c>
      <c r="B253" s="152" t="str">
        <f>CONCATENATE('Primary endpoint outcomes'!S253,'Primary endpoint outcomes'!T253)</f>
        <v>MADRS10</v>
      </c>
      <c r="C253" s="154">
        <f t="shared" si="105"/>
        <v>23.9121546961326</v>
      </c>
      <c r="D253" s="154">
        <f t="shared" si="106"/>
        <v>10.560279220110797</v>
      </c>
      <c r="E253" s="154">
        <f t="shared" si="107"/>
        <v>181</v>
      </c>
      <c r="F253" s="21" t="str">
        <f t="shared" si="108"/>
        <v>YES</v>
      </c>
      <c r="G253" s="21" t="str">
        <f t="shared" si="109"/>
        <v>NO</v>
      </c>
      <c r="H253" s="155">
        <f t="shared" si="110"/>
        <v>0.57184386756682948</v>
      </c>
      <c r="I253" s="155">
        <f t="shared" si="111"/>
        <v>0.42815613243317052</v>
      </c>
      <c r="J253" s="318">
        <f t="shared" si="112"/>
        <v>1</v>
      </c>
      <c r="K253" s="326">
        <f>IF(ISNUMBER('Primary endpoint outcomes'!U253)=TRUE,'Primary endpoint outcomes'!U253,(IF(ISNUMBER('Primary endpoint outcomes'!X253)=TRUE,'Primary endpoint outcomes'!X253,0)))</f>
        <v>23.7</v>
      </c>
      <c r="L253" s="326">
        <f>IF(ISNUMBER('Primary endpoint outcomes'!V253)=TRUE,'Primary endpoint outcomes'!V253,(IF(ISNUMBER('Primary endpoint outcomes'!Y253)=TRUE,'Primary endpoint outcomes'!Y253,0)))</f>
        <v>10.4</v>
      </c>
      <c r="M253" s="325">
        <f>IF(ISNUMBER('Primary endpoint outcomes'!W253)=TRUE,'Primary endpoint outcomes'!W253,(IF(ISNUMBER('Primary endpoint outcomes'!Z253)=TRUE,'Primary endpoint outcomes'!Z253,0)))</f>
        <v>85</v>
      </c>
      <c r="N253" s="326">
        <f>IF(ISNUMBER('Primary endpoint outcomes'!BC253)=TRUE,'Primary endpoint outcomes'!BC253,(IF(ISNUMBER('Primary endpoint outcomes'!BF253)=TRUE,'Primary endpoint outcomes'!BF253,0)))</f>
        <v>24.1</v>
      </c>
      <c r="O253" s="325">
        <f>IF(ISNUMBER('Primary endpoint outcomes'!BD253)=TRUE,'Primary endpoint outcomes'!BD253,(IF(ISNUMBER('Primary endpoint outcomes'!BG253)=TRUE,'Primary endpoint outcomes'!BG253,0)))</f>
        <v>10.7</v>
      </c>
      <c r="P253" s="325">
        <f>IF(ISNUMBER('Primary endpoint outcomes'!BE253)=TRUE,'Primary endpoint outcomes'!BE253,(IF(ISNUMBER('Primary endpoint outcomes'!BH253)=TRUE,'Primary endpoint outcomes'!BH253,0)))</f>
        <v>96</v>
      </c>
      <c r="Q253" s="326">
        <f>IF(ISNUMBER('Primary endpoint outcomes'!CK253)=TRUE,'Primary endpoint outcomes'!CK253,(IF(ISNUMBER('Primary endpoint outcomes'!CN253)=TRUE,'Primary endpoint outcomes'!CN253,0)))</f>
        <v>0</v>
      </c>
      <c r="R253" s="326">
        <f>IF(ISNUMBER('Primary endpoint outcomes'!CL253)=TRUE,'Primary endpoint outcomes'!CL253,(IF(ISNUMBER('Primary endpoint outcomes'!CO253)=TRUE,'Primary endpoint outcomes'!CO253,0)))</f>
        <v>0</v>
      </c>
      <c r="S253" s="325">
        <f>IF(ISNUMBER('Primary endpoint outcomes'!CM253)=TRUE,'Primary endpoint outcomes'!CM253,(IF(ISNUMBER('Primary endpoint outcomes'!CP253)=TRUE,'Primary endpoint outcomes'!CP253,0)))</f>
        <v>0</v>
      </c>
      <c r="T253" s="326">
        <f>IF(ISNUMBER('Primary endpoint outcomes'!DS253)=TRUE,'Primary endpoint outcomes'!DS253,(IF(ISNUMBER('Primary endpoint outcomes'!DV253)=TRUE,'Primary endpoint outcomes'!DV253,0)))</f>
        <v>0</v>
      </c>
      <c r="U253" s="326">
        <f>IF(ISNUMBER('Primary endpoint outcomes'!DT253)=TRUE,'Primary endpoint outcomes'!DT253,(IF(ISNUMBER('Primary endpoint outcomes'!DW253)=TRUE,'Primary endpoint outcomes'!DW253,0)))</f>
        <v>0</v>
      </c>
      <c r="V253" s="326">
        <f>IF(ISNUMBER('Primary endpoint outcomes'!DU253)=TRUE,'Primary endpoint outcomes'!DU253,(IF(ISNUMBER('Primary endpoint outcomes'!DX253)=TRUE,'Primary endpoint outcomes'!DX253,0)))</f>
        <v>0</v>
      </c>
      <c r="W253" s="326">
        <f>IF(ISNUMBER('Primary endpoint outcomes'!FA253)=TRUE,'Primary endpoint outcomes'!FA253,(IF(ISNUMBER('Primary endpoint outcomes'!FD253)=TRUE,'Primary endpoint outcomes'!FD253,0)))</f>
        <v>0</v>
      </c>
      <c r="X253" s="326">
        <f>IF(ISNUMBER('Primary endpoint outcomes'!FB253)=TRUE,'Primary endpoint outcomes'!FB253,(IF(ISNUMBER('Primary endpoint outcomes'!FE253)=TRUE,'Primary endpoint outcomes'!FE253,0)))</f>
        <v>0</v>
      </c>
      <c r="Y253" s="326">
        <f>IF(ISNUMBER('Primary endpoint outcomes'!FC253)=TRUE,'Primary endpoint outcomes'!FC253,(IF(ISNUMBER('Primary endpoint outcomes'!FF253)=TRUE,'Primary endpoint outcomes'!FF253,0)))</f>
        <v>0</v>
      </c>
      <c r="Z253" s="150"/>
      <c r="AA253" s="151">
        <f t="shared" si="113"/>
        <v>85</v>
      </c>
      <c r="AB253" s="153">
        <f t="shared" si="114"/>
        <v>84</v>
      </c>
      <c r="AC253" s="153">
        <f t="shared" si="115"/>
        <v>9085.44</v>
      </c>
      <c r="AD253" s="151">
        <f t="shared" si="116"/>
        <v>96</v>
      </c>
      <c r="AE253" s="153">
        <f t="shared" si="117"/>
        <v>95</v>
      </c>
      <c r="AF253" s="153">
        <f t="shared" si="118"/>
        <v>10876.549999999997</v>
      </c>
      <c r="AG253" s="151">
        <f t="shared" si="119"/>
        <v>0</v>
      </c>
      <c r="AH253" s="153">
        <f t="shared" si="120"/>
        <v>-1</v>
      </c>
      <c r="AI253" s="153">
        <f t="shared" si="121"/>
        <v>0</v>
      </c>
      <c r="AJ253" s="151">
        <f t="shared" si="122"/>
        <v>0</v>
      </c>
      <c r="AK253" s="153">
        <f t="shared" si="123"/>
        <v>-1</v>
      </c>
      <c r="AL253" s="153">
        <f t="shared" si="124"/>
        <v>0</v>
      </c>
      <c r="AM253" s="151">
        <f t="shared" si="125"/>
        <v>0</v>
      </c>
      <c r="AN253" s="153">
        <f t="shared" si="126"/>
        <v>-1</v>
      </c>
      <c r="AO253" s="153">
        <f t="shared" si="127"/>
        <v>0</v>
      </c>
      <c r="AP253" s="153">
        <f t="shared" si="128"/>
        <v>179</v>
      </c>
      <c r="AQ253" s="153">
        <f t="shared" si="129"/>
        <v>19961.989999999998</v>
      </c>
      <c r="AR253" s="153">
        <f t="shared" si="130"/>
        <v>23.9121546961326</v>
      </c>
      <c r="AS253" s="153">
        <f t="shared" si="131"/>
        <v>10.560279220110797</v>
      </c>
      <c r="AT253" s="153">
        <f t="shared" si="132"/>
        <v>181</v>
      </c>
      <c r="AU253" s="16"/>
      <c r="AY253" s="65"/>
      <c r="AZ253" s="65"/>
    </row>
    <row r="254" spans="1:52" ht="15.75" x14ac:dyDescent="0.25">
      <c r="A254" s="152" t="str">
        <f>'Primary endpoint outcomes'!A254</f>
        <v>Hersen 1984</v>
      </c>
      <c r="B254" s="152" t="str">
        <f>CONCATENATE('Primary endpoint outcomes'!S254,'Primary endpoint outcomes'!T254)</f>
        <v>HAMD24</v>
      </c>
      <c r="C254" s="154">
        <f t="shared" si="105"/>
        <v>23.08</v>
      </c>
      <c r="D254" s="154">
        <f t="shared" si="106"/>
        <v>5.7484407092911116</v>
      </c>
      <c r="E254" s="154">
        <f t="shared" si="107"/>
        <v>36</v>
      </c>
      <c r="F254" s="21" t="str">
        <f t="shared" si="108"/>
        <v>YES</v>
      </c>
      <c r="G254" s="21" t="str">
        <f t="shared" si="109"/>
        <v>NO</v>
      </c>
      <c r="H254" s="155">
        <f t="shared" si="110"/>
        <v>0.89095789472441744</v>
      </c>
      <c r="I254" s="155">
        <f t="shared" si="111"/>
        <v>0.10904210527558256</v>
      </c>
      <c r="J254" s="318">
        <f t="shared" si="112"/>
        <v>1</v>
      </c>
      <c r="K254" s="326">
        <f>IF(ISNUMBER('Primary endpoint outcomes'!U254)=TRUE,'Primary endpoint outcomes'!U254,(IF(ISNUMBER('Primary endpoint outcomes'!X254)=TRUE,'Primary endpoint outcomes'!X254,0)))</f>
        <v>25.5</v>
      </c>
      <c r="L254" s="326">
        <f>IF(ISNUMBER('Primary endpoint outcomes'!V254)=TRUE,'Primary endpoint outcomes'!V254,(IF(ISNUMBER('Primary endpoint outcomes'!Y254)=TRUE,'Primary endpoint outcomes'!Y254,0)))</f>
        <v>5.81</v>
      </c>
      <c r="M254" s="325">
        <f>IF(ISNUMBER('Primary endpoint outcomes'!W254)=TRUE,'Primary endpoint outcomes'!W254,(IF(ISNUMBER('Primary endpoint outcomes'!Z254)=TRUE,'Primary endpoint outcomes'!Z254,0)))</f>
        <v>14</v>
      </c>
      <c r="N254" s="326">
        <f>IF(ISNUMBER('Primary endpoint outcomes'!BC254)=TRUE,'Primary endpoint outcomes'!BC254,(IF(ISNUMBER('Primary endpoint outcomes'!BF254)=TRUE,'Primary endpoint outcomes'!BF254,0)))</f>
        <v>21.54</v>
      </c>
      <c r="O254" s="325">
        <f>IF(ISNUMBER('Primary endpoint outcomes'!BD254)=TRUE,'Primary endpoint outcomes'!BD254,(IF(ISNUMBER('Primary endpoint outcomes'!BG254)=TRUE,'Primary endpoint outcomes'!BG254,0)))</f>
        <v>5.71</v>
      </c>
      <c r="P254" s="325">
        <f>IF(ISNUMBER('Primary endpoint outcomes'!BE254)=TRUE,'Primary endpoint outcomes'!BE254,(IF(ISNUMBER('Primary endpoint outcomes'!BH254)=TRUE,'Primary endpoint outcomes'!BH254,0)))</f>
        <v>22</v>
      </c>
      <c r="Q254" s="326">
        <f>IF(ISNUMBER('Primary endpoint outcomes'!CK254)=TRUE,'Primary endpoint outcomes'!CK254,(IF(ISNUMBER('Primary endpoint outcomes'!CN254)=TRUE,'Primary endpoint outcomes'!CN254,0)))</f>
        <v>0</v>
      </c>
      <c r="R254" s="326">
        <f>IF(ISNUMBER('Primary endpoint outcomes'!CL254)=TRUE,'Primary endpoint outcomes'!CL254,(IF(ISNUMBER('Primary endpoint outcomes'!CO254)=TRUE,'Primary endpoint outcomes'!CO254,0)))</f>
        <v>0</v>
      </c>
      <c r="S254" s="325">
        <f>IF(ISNUMBER('Primary endpoint outcomes'!CM254)=TRUE,'Primary endpoint outcomes'!CM254,(IF(ISNUMBER('Primary endpoint outcomes'!CP254)=TRUE,'Primary endpoint outcomes'!CP254,0)))</f>
        <v>0</v>
      </c>
      <c r="T254" s="326">
        <f>IF(ISNUMBER('Primary endpoint outcomes'!DS254)=TRUE,'Primary endpoint outcomes'!DS254,(IF(ISNUMBER('Primary endpoint outcomes'!DV254)=TRUE,'Primary endpoint outcomes'!DV254,0)))</f>
        <v>0</v>
      </c>
      <c r="U254" s="326">
        <f>IF(ISNUMBER('Primary endpoint outcomes'!DT254)=TRUE,'Primary endpoint outcomes'!DT254,(IF(ISNUMBER('Primary endpoint outcomes'!DW254)=TRUE,'Primary endpoint outcomes'!DW254,0)))</f>
        <v>0</v>
      </c>
      <c r="V254" s="326">
        <f>IF(ISNUMBER('Primary endpoint outcomes'!DU254)=TRUE,'Primary endpoint outcomes'!DU254,(IF(ISNUMBER('Primary endpoint outcomes'!DX254)=TRUE,'Primary endpoint outcomes'!DX254,0)))</f>
        <v>0</v>
      </c>
      <c r="W254" s="326">
        <f>IF(ISNUMBER('Primary endpoint outcomes'!FA254)=TRUE,'Primary endpoint outcomes'!FA254,(IF(ISNUMBER('Primary endpoint outcomes'!FD254)=TRUE,'Primary endpoint outcomes'!FD254,0)))</f>
        <v>0</v>
      </c>
      <c r="X254" s="326">
        <f>IF(ISNUMBER('Primary endpoint outcomes'!FB254)=TRUE,'Primary endpoint outcomes'!FB254,(IF(ISNUMBER('Primary endpoint outcomes'!FE254)=TRUE,'Primary endpoint outcomes'!FE254,0)))</f>
        <v>0</v>
      </c>
      <c r="Y254" s="326">
        <f>IF(ISNUMBER('Primary endpoint outcomes'!FC254)=TRUE,'Primary endpoint outcomes'!FC254,(IF(ISNUMBER('Primary endpoint outcomes'!FF254)=TRUE,'Primary endpoint outcomes'!FF254,0)))</f>
        <v>0</v>
      </c>
      <c r="Z254" s="150"/>
      <c r="AA254" s="151">
        <f t="shared" si="113"/>
        <v>14</v>
      </c>
      <c r="AB254" s="153">
        <f t="shared" si="114"/>
        <v>13</v>
      </c>
      <c r="AC254" s="153">
        <f t="shared" si="115"/>
        <v>438.82929999999993</v>
      </c>
      <c r="AD254" s="151">
        <f t="shared" si="116"/>
        <v>22</v>
      </c>
      <c r="AE254" s="153">
        <f t="shared" si="117"/>
        <v>21</v>
      </c>
      <c r="AF254" s="153">
        <f t="shared" si="118"/>
        <v>684.68610000000001</v>
      </c>
      <c r="AG254" s="151">
        <f t="shared" si="119"/>
        <v>0</v>
      </c>
      <c r="AH254" s="153">
        <f t="shared" si="120"/>
        <v>-1</v>
      </c>
      <c r="AI254" s="153">
        <f t="shared" si="121"/>
        <v>0</v>
      </c>
      <c r="AJ254" s="151">
        <f t="shared" si="122"/>
        <v>0</v>
      </c>
      <c r="AK254" s="153">
        <f t="shared" si="123"/>
        <v>-1</v>
      </c>
      <c r="AL254" s="153">
        <f t="shared" si="124"/>
        <v>0</v>
      </c>
      <c r="AM254" s="151">
        <f t="shared" si="125"/>
        <v>0</v>
      </c>
      <c r="AN254" s="153">
        <f t="shared" si="126"/>
        <v>-1</v>
      </c>
      <c r="AO254" s="153">
        <f t="shared" si="127"/>
        <v>0</v>
      </c>
      <c r="AP254" s="153">
        <f t="shared" si="128"/>
        <v>34</v>
      </c>
      <c r="AQ254" s="153">
        <f t="shared" si="129"/>
        <v>1123.5154</v>
      </c>
      <c r="AR254" s="153">
        <f t="shared" si="130"/>
        <v>23.08</v>
      </c>
      <c r="AS254" s="153">
        <f t="shared" si="131"/>
        <v>5.7484407092911116</v>
      </c>
      <c r="AT254" s="153">
        <f t="shared" si="132"/>
        <v>36</v>
      </c>
      <c r="AU254" s="16"/>
      <c r="AY254" s="65"/>
      <c r="AZ254" s="65"/>
    </row>
    <row r="255" spans="1:52" ht="15.75" x14ac:dyDescent="0.25">
      <c r="A255" s="152" t="str">
        <f>'Primary endpoint outcomes'!A255</f>
        <v>Hewett 2009</v>
      </c>
      <c r="B255" s="152" t="str">
        <f>CONCATENATE('Primary endpoint outcomes'!S255,'Primary endpoint outcomes'!T255)</f>
        <v>MADRS10</v>
      </c>
      <c r="C255" s="154">
        <f t="shared" si="105"/>
        <v>30.205208333333331</v>
      </c>
      <c r="D255" s="154">
        <f t="shared" si="106"/>
        <v>4.711952441559478</v>
      </c>
      <c r="E255" s="154">
        <f t="shared" si="107"/>
        <v>384</v>
      </c>
      <c r="F255" s="21" t="str">
        <f t="shared" si="108"/>
        <v>YES</v>
      </c>
      <c r="G255" s="21" t="str">
        <f t="shared" si="109"/>
        <v>NO</v>
      </c>
      <c r="H255" s="155">
        <f t="shared" si="110"/>
        <v>0.95918980507467833</v>
      </c>
      <c r="I255" s="155">
        <f t="shared" si="111"/>
        <v>4.0810194925321674E-2</v>
      </c>
      <c r="J255" s="318">
        <f t="shared" si="112"/>
        <v>1</v>
      </c>
      <c r="K255" s="326">
        <f>IF(ISNUMBER('Primary endpoint outcomes'!U255)=TRUE,'Primary endpoint outcomes'!U255,(IF(ISNUMBER('Primary endpoint outcomes'!X255)=TRUE,'Primary endpoint outcomes'!X255,0)))</f>
        <v>30</v>
      </c>
      <c r="L255" s="326">
        <f>IF(ISNUMBER('Primary endpoint outcomes'!V255)=TRUE,'Primary endpoint outcomes'!V255,(IF(ISNUMBER('Primary endpoint outcomes'!Y255)=TRUE,'Primary endpoint outcomes'!Y255,0)))</f>
        <v>4.6500000000000004</v>
      </c>
      <c r="M255" s="325">
        <f>IF(ISNUMBER('Primary endpoint outcomes'!W255)=TRUE,'Primary endpoint outcomes'!W255,(IF(ISNUMBER('Primary endpoint outcomes'!Z255)=TRUE,'Primary endpoint outcomes'!Z255,0)))</f>
        <v>187</v>
      </c>
      <c r="N255" s="326">
        <f>IF(ISNUMBER('Primary endpoint outcomes'!BC255)=TRUE,'Primary endpoint outcomes'!BC255,(IF(ISNUMBER('Primary endpoint outcomes'!BF255)=TRUE,'Primary endpoint outcomes'!BF255,0)))</f>
        <v>30.4</v>
      </c>
      <c r="O255" s="325">
        <f>IF(ISNUMBER('Primary endpoint outcomes'!BD255)=TRUE,'Primary endpoint outcomes'!BD255,(IF(ISNUMBER('Primary endpoint outcomes'!BG255)=TRUE,'Primary endpoint outcomes'!BG255,0)))</f>
        <v>4.7699999999999996</v>
      </c>
      <c r="P255" s="325">
        <f>IF(ISNUMBER('Primary endpoint outcomes'!BE255)=TRUE,'Primary endpoint outcomes'!BE255,(IF(ISNUMBER('Primary endpoint outcomes'!BH255)=TRUE,'Primary endpoint outcomes'!BH255,0)))</f>
        <v>197</v>
      </c>
      <c r="Q255" s="326">
        <f>IF(ISNUMBER('Primary endpoint outcomes'!CK255)=TRUE,'Primary endpoint outcomes'!CK255,(IF(ISNUMBER('Primary endpoint outcomes'!CN255)=TRUE,'Primary endpoint outcomes'!CN255,0)))</f>
        <v>0</v>
      </c>
      <c r="R255" s="326">
        <f>IF(ISNUMBER('Primary endpoint outcomes'!CL255)=TRUE,'Primary endpoint outcomes'!CL255,(IF(ISNUMBER('Primary endpoint outcomes'!CO255)=TRUE,'Primary endpoint outcomes'!CO255,0)))</f>
        <v>0</v>
      </c>
      <c r="S255" s="325">
        <f>IF(ISNUMBER('Primary endpoint outcomes'!CM255)=TRUE,'Primary endpoint outcomes'!CM255,(IF(ISNUMBER('Primary endpoint outcomes'!CP255)=TRUE,'Primary endpoint outcomes'!CP255,0)))</f>
        <v>0</v>
      </c>
      <c r="T255" s="326">
        <f>IF(ISNUMBER('Primary endpoint outcomes'!DS255)=TRUE,'Primary endpoint outcomes'!DS255,(IF(ISNUMBER('Primary endpoint outcomes'!DV255)=TRUE,'Primary endpoint outcomes'!DV255,0)))</f>
        <v>0</v>
      </c>
      <c r="U255" s="326">
        <f>IF(ISNUMBER('Primary endpoint outcomes'!DT255)=TRUE,'Primary endpoint outcomes'!DT255,(IF(ISNUMBER('Primary endpoint outcomes'!DW255)=TRUE,'Primary endpoint outcomes'!DW255,0)))</f>
        <v>0</v>
      </c>
      <c r="V255" s="326">
        <f>IF(ISNUMBER('Primary endpoint outcomes'!DU255)=TRUE,'Primary endpoint outcomes'!DU255,(IF(ISNUMBER('Primary endpoint outcomes'!DX255)=TRUE,'Primary endpoint outcomes'!DX255,0)))</f>
        <v>0</v>
      </c>
      <c r="W255" s="326">
        <f>IF(ISNUMBER('Primary endpoint outcomes'!FA255)=TRUE,'Primary endpoint outcomes'!FA255,(IF(ISNUMBER('Primary endpoint outcomes'!FD255)=TRUE,'Primary endpoint outcomes'!FD255,0)))</f>
        <v>0</v>
      </c>
      <c r="X255" s="326">
        <f>IF(ISNUMBER('Primary endpoint outcomes'!FB255)=TRUE,'Primary endpoint outcomes'!FB255,(IF(ISNUMBER('Primary endpoint outcomes'!FE255)=TRUE,'Primary endpoint outcomes'!FE255,0)))</f>
        <v>0</v>
      </c>
      <c r="Y255" s="326">
        <f>IF(ISNUMBER('Primary endpoint outcomes'!FC255)=TRUE,'Primary endpoint outcomes'!FC255,(IF(ISNUMBER('Primary endpoint outcomes'!FF255)=TRUE,'Primary endpoint outcomes'!FF255,0)))</f>
        <v>0</v>
      </c>
      <c r="Z255" s="150"/>
      <c r="AA255" s="151">
        <f t="shared" si="113"/>
        <v>187</v>
      </c>
      <c r="AB255" s="153">
        <f t="shared" si="114"/>
        <v>186</v>
      </c>
      <c r="AC255" s="153">
        <f t="shared" si="115"/>
        <v>4021.7850000000003</v>
      </c>
      <c r="AD255" s="151">
        <f t="shared" si="116"/>
        <v>197</v>
      </c>
      <c r="AE255" s="153">
        <f t="shared" si="117"/>
        <v>196</v>
      </c>
      <c r="AF255" s="153">
        <f t="shared" si="118"/>
        <v>4459.5683999999992</v>
      </c>
      <c r="AG255" s="151">
        <f t="shared" si="119"/>
        <v>0</v>
      </c>
      <c r="AH255" s="153">
        <f t="shared" si="120"/>
        <v>-1</v>
      </c>
      <c r="AI255" s="153">
        <f t="shared" si="121"/>
        <v>0</v>
      </c>
      <c r="AJ255" s="151">
        <f t="shared" si="122"/>
        <v>0</v>
      </c>
      <c r="AK255" s="153">
        <f t="shared" si="123"/>
        <v>-1</v>
      </c>
      <c r="AL255" s="153">
        <f t="shared" si="124"/>
        <v>0</v>
      </c>
      <c r="AM255" s="151">
        <f t="shared" si="125"/>
        <v>0</v>
      </c>
      <c r="AN255" s="153">
        <f t="shared" si="126"/>
        <v>-1</v>
      </c>
      <c r="AO255" s="153">
        <f t="shared" si="127"/>
        <v>0</v>
      </c>
      <c r="AP255" s="153">
        <f t="shared" si="128"/>
        <v>382</v>
      </c>
      <c r="AQ255" s="153">
        <f t="shared" si="129"/>
        <v>8481.3534</v>
      </c>
      <c r="AR255" s="153">
        <f t="shared" si="130"/>
        <v>30.205208333333331</v>
      </c>
      <c r="AS255" s="153">
        <f t="shared" si="131"/>
        <v>4.711952441559478</v>
      </c>
      <c r="AT255" s="153">
        <f t="shared" si="132"/>
        <v>384</v>
      </c>
      <c r="AU255" s="16"/>
      <c r="AY255" s="65"/>
      <c r="AZ255" s="65"/>
    </row>
    <row r="256" spans="1:52" ht="15.75" x14ac:dyDescent="0.25">
      <c r="A256" s="152" t="str">
        <f>'Primary endpoint outcomes'!A256</f>
        <v>Hewett 2010</v>
      </c>
      <c r="B256" s="152" t="str">
        <f>CONCATENATE('Primary endpoint outcomes'!S256,'Primary endpoint outcomes'!T256)</f>
        <v>MADRS10</v>
      </c>
      <c r="C256" s="154">
        <f t="shared" si="105"/>
        <v>30.345382585751981</v>
      </c>
      <c r="D256" s="154">
        <f t="shared" si="106"/>
        <v>5.159667396185271</v>
      </c>
      <c r="E256" s="154">
        <f t="shared" si="107"/>
        <v>379</v>
      </c>
      <c r="F256" s="21" t="str">
        <f t="shared" si="108"/>
        <v>YES</v>
      </c>
      <c r="G256" s="21" t="str">
        <f t="shared" si="109"/>
        <v>NO</v>
      </c>
      <c r="H256" s="155">
        <f t="shared" si="110"/>
        <v>0.94710687131665094</v>
      </c>
      <c r="I256" s="155">
        <f t="shared" si="111"/>
        <v>5.2893128683349055E-2</v>
      </c>
      <c r="J256" s="318">
        <f t="shared" si="112"/>
        <v>1</v>
      </c>
      <c r="K256" s="326">
        <f>IF(ISNUMBER('Primary endpoint outcomes'!U256)=TRUE,'Primary endpoint outcomes'!U256,(IF(ISNUMBER('Primary endpoint outcomes'!X256)=TRUE,'Primary endpoint outcomes'!X256,0)))</f>
        <v>30.1</v>
      </c>
      <c r="L256" s="326">
        <f>IF(ISNUMBER('Primary endpoint outcomes'!V256)=TRUE,'Primary endpoint outcomes'!V256,(IF(ISNUMBER('Primary endpoint outcomes'!Y256)=TRUE,'Primary endpoint outcomes'!Y256,0)))</f>
        <v>5.14</v>
      </c>
      <c r="M256" s="325">
        <f>IF(ISNUMBER('Primary endpoint outcomes'!W256)=TRUE,'Primary endpoint outcomes'!W256,(IF(ISNUMBER('Primary endpoint outcomes'!Z256)=TRUE,'Primary endpoint outcomes'!Z256,0)))</f>
        <v>193</v>
      </c>
      <c r="N256" s="326">
        <f>IF(ISNUMBER('Primary endpoint outcomes'!BC256)=TRUE,'Primary endpoint outcomes'!BC256,(IF(ISNUMBER('Primary endpoint outcomes'!BF256)=TRUE,'Primary endpoint outcomes'!BF256,0)))</f>
        <v>30.6</v>
      </c>
      <c r="O256" s="325">
        <f>IF(ISNUMBER('Primary endpoint outcomes'!BD256)=TRUE,'Primary endpoint outcomes'!BD256,(IF(ISNUMBER('Primary endpoint outcomes'!BG256)=TRUE,'Primary endpoint outcomes'!BG256,0)))</f>
        <v>5.18</v>
      </c>
      <c r="P256" s="325">
        <f>IF(ISNUMBER('Primary endpoint outcomes'!BE256)=TRUE,'Primary endpoint outcomes'!BE256,(IF(ISNUMBER('Primary endpoint outcomes'!BH256)=TRUE,'Primary endpoint outcomes'!BH256,0)))</f>
        <v>186</v>
      </c>
      <c r="Q256" s="326">
        <f>IF(ISNUMBER('Primary endpoint outcomes'!CK256)=TRUE,'Primary endpoint outcomes'!CK256,(IF(ISNUMBER('Primary endpoint outcomes'!CN256)=TRUE,'Primary endpoint outcomes'!CN256,0)))</f>
        <v>0</v>
      </c>
      <c r="R256" s="326">
        <f>IF(ISNUMBER('Primary endpoint outcomes'!CL256)=TRUE,'Primary endpoint outcomes'!CL256,(IF(ISNUMBER('Primary endpoint outcomes'!CO256)=TRUE,'Primary endpoint outcomes'!CO256,0)))</f>
        <v>0</v>
      </c>
      <c r="S256" s="325">
        <f>IF(ISNUMBER('Primary endpoint outcomes'!CM256)=TRUE,'Primary endpoint outcomes'!CM256,(IF(ISNUMBER('Primary endpoint outcomes'!CP256)=TRUE,'Primary endpoint outcomes'!CP256,0)))</f>
        <v>0</v>
      </c>
      <c r="T256" s="326">
        <f>IF(ISNUMBER('Primary endpoint outcomes'!DS256)=TRUE,'Primary endpoint outcomes'!DS256,(IF(ISNUMBER('Primary endpoint outcomes'!DV256)=TRUE,'Primary endpoint outcomes'!DV256,0)))</f>
        <v>0</v>
      </c>
      <c r="U256" s="326">
        <f>IF(ISNUMBER('Primary endpoint outcomes'!DT256)=TRUE,'Primary endpoint outcomes'!DT256,(IF(ISNUMBER('Primary endpoint outcomes'!DW256)=TRUE,'Primary endpoint outcomes'!DW256,0)))</f>
        <v>0</v>
      </c>
      <c r="V256" s="326">
        <f>IF(ISNUMBER('Primary endpoint outcomes'!DU256)=TRUE,'Primary endpoint outcomes'!DU256,(IF(ISNUMBER('Primary endpoint outcomes'!DX256)=TRUE,'Primary endpoint outcomes'!DX256,0)))</f>
        <v>0</v>
      </c>
      <c r="W256" s="326">
        <f>IF(ISNUMBER('Primary endpoint outcomes'!FA256)=TRUE,'Primary endpoint outcomes'!FA256,(IF(ISNUMBER('Primary endpoint outcomes'!FD256)=TRUE,'Primary endpoint outcomes'!FD256,0)))</f>
        <v>0</v>
      </c>
      <c r="X256" s="326">
        <f>IF(ISNUMBER('Primary endpoint outcomes'!FB256)=TRUE,'Primary endpoint outcomes'!FB256,(IF(ISNUMBER('Primary endpoint outcomes'!FE256)=TRUE,'Primary endpoint outcomes'!FE256,0)))</f>
        <v>0</v>
      </c>
      <c r="Y256" s="326">
        <f>IF(ISNUMBER('Primary endpoint outcomes'!FC256)=TRUE,'Primary endpoint outcomes'!FC256,(IF(ISNUMBER('Primary endpoint outcomes'!FF256)=TRUE,'Primary endpoint outcomes'!FF256,0)))</f>
        <v>0</v>
      </c>
      <c r="Z256" s="150"/>
      <c r="AA256" s="151">
        <f t="shared" si="113"/>
        <v>193</v>
      </c>
      <c r="AB256" s="153">
        <f t="shared" si="114"/>
        <v>192</v>
      </c>
      <c r="AC256" s="153">
        <f t="shared" si="115"/>
        <v>5072.5631999999987</v>
      </c>
      <c r="AD256" s="151">
        <f t="shared" si="116"/>
        <v>186</v>
      </c>
      <c r="AE256" s="153">
        <f t="shared" si="117"/>
        <v>185</v>
      </c>
      <c r="AF256" s="153">
        <f t="shared" si="118"/>
        <v>4963.9939999999997</v>
      </c>
      <c r="AG256" s="151">
        <f t="shared" si="119"/>
        <v>0</v>
      </c>
      <c r="AH256" s="153">
        <f t="shared" si="120"/>
        <v>-1</v>
      </c>
      <c r="AI256" s="153">
        <f t="shared" si="121"/>
        <v>0</v>
      </c>
      <c r="AJ256" s="151">
        <f t="shared" si="122"/>
        <v>0</v>
      </c>
      <c r="AK256" s="153">
        <f t="shared" si="123"/>
        <v>-1</v>
      </c>
      <c r="AL256" s="153">
        <f t="shared" si="124"/>
        <v>0</v>
      </c>
      <c r="AM256" s="151">
        <f t="shared" si="125"/>
        <v>0</v>
      </c>
      <c r="AN256" s="153">
        <f t="shared" si="126"/>
        <v>-1</v>
      </c>
      <c r="AO256" s="153">
        <f t="shared" si="127"/>
        <v>0</v>
      </c>
      <c r="AP256" s="153">
        <f t="shared" si="128"/>
        <v>377</v>
      </c>
      <c r="AQ256" s="153">
        <f t="shared" si="129"/>
        <v>10036.557199999999</v>
      </c>
      <c r="AR256" s="153">
        <f t="shared" si="130"/>
        <v>30.345382585751981</v>
      </c>
      <c r="AS256" s="153">
        <f t="shared" si="131"/>
        <v>5.159667396185271</v>
      </c>
      <c r="AT256" s="153">
        <f t="shared" si="132"/>
        <v>379</v>
      </c>
      <c r="AU256" s="16"/>
      <c r="AY256" s="65"/>
      <c r="AZ256" s="65"/>
    </row>
    <row r="257" spans="1:52" ht="15.75" x14ac:dyDescent="0.25">
      <c r="A257" s="152" t="str">
        <f>'Primary endpoint outcomes'!A257</f>
        <v>Hicks 1988</v>
      </c>
      <c r="B257" s="152" t="str">
        <f>CONCATENATE('Primary endpoint outcomes'!S257,'Primary endpoint outcomes'!T257)</f>
        <v>HAMD17</v>
      </c>
      <c r="C257" s="154">
        <f t="shared" si="105"/>
        <v>30.122580645161289</v>
      </c>
      <c r="D257" s="154">
        <f t="shared" si="106"/>
        <v>0</v>
      </c>
      <c r="E257" s="154">
        <f t="shared" si="107"/>
        <v>31</v>
      </c>
      <c r="F257" s="21" t="str">
        <f t="shared" si="108"/>
        <v>YES</v>
      </c>
      <c r="G257" s="21" t="str">
        <f t="shared" si="109"/>
        <v>NO</v>
      </c>
      <c r="H257" s="155" t="e">
        <f t="shared" si="110"/>
        <v>#NUM!</v>
      </c>
      <c r="I257" s="155" t="e">
        <f t="shared" si="111"/>
        <v>#NUM!</v>
      </c>
      <c r="J257" s="318">
        <f t="shared" si="112"/>
        <v>0</v>
      </c>
      <c r="K257" s="326">
        <f>IF(ISNUMBER('Primary endpoint outcomes'!U257)=TRUE,'Primary endpoint outcomes'!U257,(IF(ISNUMBER('Primary endpoint outcomes'!X257)=TRUE,'Primary endpoint outcomes'!X257,0)))</f>
        <v>30.8</v>
      </c>
      <c r="L257" s="326">
        <f>IF(ISNUMBER('Primary endpoint outcomes'!V257)=TRUE,'Primary endpoint outcomes'!V257,(IF(ISNUMBER('Primary endpoint outcomes'!Y257)=TRUE,'Primary endpoint outcomes'!Y257,0)))</f>
        <v>0</v>
      </c>
      <c r="M257" s="325">
        <f>IF(ISNUMBER('Primary endpoint outcomes'!W257)=TRUE,'Primary endpoint outcomes'!W257,(IF(ISNUMBER('Primary endpoint outcomes'!Z257)=TRUE,'Primary endpoint outcomes'!Z257,0)))</f>
        <v>16</v>
      </c>
      <c r="N257" s="326">
        <f>IF(ISNUMBER('Primary endpoint outcomes'!BC257)=TRUE,'Primary endpoint outcomes'!BC257,(IF(ISNUMBER('Primary endpoint outcomes'!BF257)=TRUE,'Primary endpoint outcomes'!BF257,0)))</f>
        <v>29.4</v>
      </c>
      <c r="O257" s="325">
        <f>IF(ISNUMBER('Primary endpoint outcomes'!BD257)=TRUE,'Primary endpoint outcomes'!BD257,(IF(ISNUMBER('Primary endpoint outcomes'!BG257)=TRUE,'Primary endpoint outcomes'!BG257,0)))</f>
        <v>0</v>
      </c>
      <c r="P257" s="325">
        <f>IF(ISNUMBER('Primary endpoint outcomes'!BE257)=TRUE,'Primary endpoint outcomes'!BE257,(IF(ISNUMBER('Primary endpoint outcomes'!BH257)=TRUE,'Primary endpoint outcomes'!BH257,0)))</f>
        <v>15</v>
      </c>
      <c r="Q257" s="326">
        <f>IF(ISNUMBER('Primary endpoint outcomes'!CK257)=TRUE,'Primary endpoint outcomes'!CK257,(IF(ISNUMBER('Primary endpoint outcomes'!CN257)=TRUE,'Primary endpoint outcomes'!CN257,0)))</f>
        <v>0</v>
      </c>
      <c r="R257" s="326">
        <f>IF(ISNUMBER('Primary endpoint outcomes'!CL257)=TRUE,'Primary endpoint outcomes'!CL257,(IF(ISNUMBER('Primary endpoint outcomes'!CO257)=TRUE,'Primary endpoint outcomes'!CO257,0)))</f>
        <v>0</v>
      </c>
      <c r="S257" s="325">
        <f>IF(ISNUMBER('Primary endpoint outcomes'!CM257)=TRUE,'Primary endpoint outcomes'!CM257,(IF(ISNUMBER('Primary endpoint outcomes'!CP257)=TRUE,'Primary endpoint outcomes'!CP257,0)))</f>
        <v>0</v>
      </c>
      <c r="T257" s="326">
        <f>IF(ISNUMBER('Primary endpoint outcomes'!DS257)=TRUE,'Primary endpoint outcomes'!DS257,(IF(ISNUMBER('Primary endpoint outcomes'!DV257)=TRUE,'Primary endpoint outcomes'!DV257,0)))</f>
        <v>0</v>
      </c>
      <c r="U257" s="326">
        <f>IF(ISNUMBER('Primary endpoint outcomes'!DT257)=TRUE,'Primary endpoint outcomes'!DT257,(IF(ISNUMBER('Primary endpoint outcomes'!DW257)=TRUE,'Primary endpoint outcomes'!DW257,0)))</f>
        <v>0</v>
      </c>
      <c r="V257" s="326">
        <f>IF(ISNUMBER('Primary endpoint outcomes'!DU257)=TRUE,'Primary endpoint outcomes'!DU257,(IF(ISNUMBER('Primary endpoint outcomes'!DX257)=TRUE,'Primary endpoint outcomes'!DX257,0)))</f>
        <v>0</v>
      </c>
      <c r="W257" s="326">
        <f>IF(ISNUMBER('Primary endpoint outcomes'!FA257)=TRUE,'Primary endpoint outcomes'!FA257,(IF(ISNUMBER('Primary endpoint outcomes'!FD257)=TRUE,'Primary endpoint outcomes'!FD257,0)))</f>
        <v>0</v>
      </c>
      <c r="X257" s="326">
        <f>IF(ISNUMBER('Primary endpoint outcomes'!FB257)=TRUE,'Primary endpoint outcomes'!FB257,(IF(ISNUMBER('Primary endpoint outcomes'!FE257)=TRUE,'Primary endpoint outcomes'!FE257,0)))</f>
        <v>0</v>
      </c>
      <c r="Y257" s="326">
        <f>IF(ISNUMBER('Primary endpoint outcomes'!FC257)=TRUE,'Primary endpoint outcomes'!FC257,(IF(ISNUMBER('Primary endpoint outcomes'!FF257)=TRUE,'Primary endpoint outcomes'!FF257,0)))</f>
        <v>0</v>
      </c>
      <c r="Z257" s="150"/>
      <c r="AA257" s="151">
        <f t="shared" si="113"/>
        <v>16</v>
      </c>
      <c r="AB257" s="153">
        <f t="shared" si="114"/>
        <v>15</v>
      </c>
      <c r="AC257" s="153">
        <f t="shared" si="115"/>
        <v>0</v>
      </c>
      <c r="AD257" s="151">
        <f t="shared" si="116"/>
        <v>15</v>
      </c>
      <c r="AE257" s="153">
        <f t="shared" si="117"/>
        <v>14</v>
      </c>
      <c r="AF257" s="153">
        <f t="shared" si="118"/>
        <v>0</v>
      </c>
      <c r="AG257" s="151">
        <f t="shared" si="119"/>
        <v>0</v>
      </c>
      <c r="AH257" s="153">
        <f t="shared" si="120"/>
        <v>-1</v>
      </c>
      <c r="AI257" s="153">
        <f t="shared" si="121"/>
        <v>0</v>
      </c>
      <c r="AJ257" s="151">
        <f t="shared" si="122"/>
        <v>0</v>
      </c>
      <c r="AK257" s="153">
        <f t="shared" si="123"/>
        <v>-1</v>
      </c>
      <c r="AL257" s="153">
        <f t="shared" si="124"/>
        <v>0</v>
      </c>
      <c r="AM257" s="151">
        <f t="shared" si="125"/>
        <v>0</v>
      </c>
      <c r="AN257" s="153">
        <f t="shared" si="126"/>
        <v>-1</v>
      </c>
      <c r="AO257" s="153">
        <f t="shared" si="127"/>
        <v>0</v>
      </c>
      <c r="AP257" s="153">
        <f t="shared" si="128"/>
        <v>29</v>
      </c>
      <c r="AQ257" s="153">
        <f t="shared" si="129"/>
        <v>0</v>
      </c>
      <c r="AR257" s="153">
        <f t="shared" si="130"/>
        <v>30.122580645161289</v>
      </c>
      <c r="AS257" s="153">
        <f t="shared" si="131"/>
        <v>0</v>
      </c>
      <c r="AT257" s="153">
        <f t="shared" si="132"/>
        <v>31</v>
      </c>
      <c r="AU257" s="16"/>
      <c r="AY257" s="65"/>
      <c r="AZ257" s="65"/>
    </row>
    <row r="258" spans="1:52" ht="15.75" x14ac:dyDescent="0.25">
      <c r="A258" s="152" t="str">
        <f>'Primary endpoint outcomes'!A258</f>
        <v>Hieronymus 2016_PZ/109</v>
      </c>
      <c r="B258" s="152" t="str">
        <f>CONCATENATE('Primary endpoint outcomes'!S258,'Primary endpoint outcomes'!T258)</f>
        <v>HAMD17</v>
      </c>
      <c r="C258" s="154">
        <f t="shared" si="105"/>
        <v>21.7512077294686</v>
      </c>
      <c r="D258" s="154">
        <f t="shared" si="106"/>
        <v>3.4</v>
      </c>
      <c r="E258" s="154">
        <f t="shared" si="107"/>
        <v>207</v>
      </c>
      <c r="F258" s="21" t="str">
        <f t="shared" si="108"/>
        <v>YES</v>
      </c>
      <c r="G258" s="21" t="str">
        <f t="shared" si="109"/>
        <v>NO</v>
      </c>
      <c r="H258" s="155">
        <f t="shared" si="110"/>
        <v>0.95463234924584439</v>
      </c>
      <c r="I258" s="155">
        <f t="shared" si="111"/>
        <v>4.5367650754155608E-2</v>
      </c>
      <c r="J258" s="318">
        <f t="shared" si="112"/>
        <v>1</v>
      </c>
      <c r="K258" s="326">
        <f>IF(ISNUMBER('Primary endpoint outcomes'!U258)=TRUE,'Primary endpoint outcomes'!U258,(IF(ISNUMBER('Primary endpoint outcomes'!X258)=TRUE,'Primary endpoint outcomes'!X258,0)))</f>
        <v>22</v>
      </c>
      <c r="L258" s="326">
        <f>IF(ISNUMBER('Primary endpoint outcomes'!V258)=TRUE,'Primary endpoint outcomes'!V258,(IF(ISNUMBER('Primary endpoint outcomes'!Y258)=TRUE,'Primary endpoint outcomes'!Y258,0)))</f>
        <v>3.4</v>
      </c>
      <c r="M258" s="325">
        <f>IF(ISNUMBER('Primary endpoint outcomes'!W258)=TRUE,'Primary endpoint outcomes'!W258,(IF(ISNUMBER('Primary endpoint outcomes'!Z258)=TRUE,'Primary endpoint outcomes'!Z258,0)))</f>
        <v>104</v>
      </c>
      <c r="N258" s="326">
        <f>IF(ISNUMBER('Primary endpoint outcomes'!BC258)=TRUE,'Primary endpoint outcomes'!BC258,(IF(ISNUMBER('Primary endpoint outcomes'!BF258)=TRUE,'Primary endpoint outcomes'!BF258,0)))</f>
        <v>21.5</v>
      </c>
      <c r="O258" s="325">
        <f>IF(ISNUMBER('Primary endpoint outcomes'!BD258)=TRUE,'Primary endpoint outcomes'!BD258,(IF(ISNUMBER('Primary endpoint outcomes'!BG258)=TRUE,'Primary endpoint outcomes'!BG258,0)))</f>
        <v>3.4</v>
      </c>
      <c r="P258" s="325">
        <f>IF(ISNUMBER('Primary endpoint outcomes'!BE258)=TRUE,'Primary endpoint outcomes'!BE258,(IF(ISNUMBER('Primary endpoint outcomes'!BH258)=TRUE,'Primary endpoint outcomes'!BH258,0)))</f>
        <v>103</v>
      </c>
      <c r="Q258" s="326">
        <f>IF(ISNUMBER('Primary endpoint outcomes'!CK258)=TRUE,'Primary endpoint outcomes'!CK258,(IF(ISNUMBER('Primary endpoint outcomes'!CN258)=TRUE,'Primary endpoint outcomes'!CN258,0)))</f>
        <v>0</v>
      </c>
      <c r="R258" s="326">
        <f>IF(ISNUMBER('Primary endpoint outcomes'!CL258)=TRUE,'Primary endpoint outcomes'!CL258,(IF(ISNUMBER('Primary endpoint outcomes'!CO258)=TRUE,'Primary endpoint outcomes'!CO258,0)))</f>
        <v>0</v>
      </c>
      <c r="S258" s="325">
        <f>IF(ISNUMBER('Primary endpoint outcomes'!CM258)=TRUE,'Primary endpoint outcomes'!CM258,(IF(ISNUMBER('Primary endpoint outcomes'!CP258)=TRUE,'Primary endpoint outcomes'!CP258,0)))</f>
        <v>0</v>
      </c>
      <c r="T258" s="326">
        <f>IF(ISNUMBER('Primary endpoint outcomes'!DS258)=TRUE,'Primary endpoint outcomes'!DS258,(IF(ISNUMBER('Primary endpoint outcomes'!DV258)=TRUE,'Primary endpoint outcomes'!DV258,0)))</f>
        <v>0</v>
      </c>
      <c r="U258" s="326">
        <f>IF(ISNUMBER('Primary endpoint outcomes'!DT258)=TRUE,'Primary endpoint outcomes'!DT258,(IF(ISNUMBER('Primary endpoint outcomes'!DW258)=TRUE,'Primary endpoint outcomes'!DW258,0)))</f>
        <v>0</v>
      </c>
      <c r="V258" s="326">
        <f>IF(ISNUMBER('Primary endpoint outcomes'!DU258)=TRUE,'Primary endpoint outcomes'!DU258,(IF(ISNUMBER('Primary endpoint outcomes'!DX258)=TRUE,'Primary endpoint outcomes'!DX258,0)))</f>
        <v>0</v>
      </c>
      <c r="W258" s="326">
        <f>IF(ISNUMBER('Primary endpoint outcomes'!FA258)=TRUE,'Primary endpoint outcomes'!FA258,(IF(ISNUMBER('Primary endpoint outcomes'!FD258)=TRUE,'Primary endpoint outcomes'!FD258,0)))</f>
        <v>0</v>
      </c>
      <c r="X258" s="326">
        <f>IF(ISNUMBER('Primary endpoint outcomes'!FB258)=TRUE,'Primary endpoint outcomes'!FB258,(IF(ISNUMBER('Primary endpoint outcomes'!FE258)=TRUE,'Primary endpoint outcomes'!FE258,0)))</f>
        <v>0</v>
      </c>
      <c r="Y258" s="326">
        <f>IF(ISNUMBER('Primary endpoint outcomes'!FC258)=TRUE,'Primary endpoint outcomes'!FC258,(IF(ISNUMBER('Primary endpoint outcomes'!FF258)=TRUE,'Primary endpoint outcomes'!FF258,0)))</f>
        <v>0</v>
      </c>
      <c r="Z258" s="150"/>
      <c r="AA258" s="151">
        <f t="shared" si="113"/>
        <v>104</v>
      </c>
      <c r="AB258" s="153">
        <f t="shared" si="114"/>
        <v>103</v>
      </c>
      <c r="AC258" s="153">
        <f t="shared" si="115"/>
        <v>1190.6799999999998</v>
      </c>
      <c r="AD258" s="151">
        <f t="shared" si="116"/>
        <v>103</v>
      </c>
      <c r="AE258" s="153">
        <f t="shared" si="117"/>
        <v>102</v>
      </c>
      <c r="AF258" s="153">
        <f t="shared" si="118"/>
        <v>1179.1199999999999</v>
      </c>
      <c r="AG258" s="151">
        <f t="shared" si="119"/>
        <v>0</v>
      </c>
      <c r="AH258" s="153">
        <f t="shared" si="120"/>
        <v>-1</v>
      </c>
      <c r="AI258" s="153">
        <f t="shared" si="121"/>
        <v>0</v>
      </c>
      <c r="AJ258" s="151">
        <f t="shared" si="122"/>
        <v>0</v>
      </c>
      <c r="AK258" s="153">
        <f t="shared" si="123"/>
        <v>-1</v>
      </c>
      <c r="AL258" s="153">
        <f t="shared" si="124"/>
        <v>0</v>
      </c>
      <c r="AM258" s="151">
        <f t="shared" si="125"/>
        <v>0</v>
      </c>
      <c r="AN258" s="153">
        <f t="shared" si="126"/>
        <v>-1</v>
      </c>
      <c r="AO258" s="153">
        <f t="shared" si="127"/>
        <v>0</v>
      </c>
      <c r="AP258" s="153">
        <f t="shared" si="128"/>
        <v>205</v>
      </c>
      <c r="AQ258" s="153">
        <f t="shared" si="129"/>
        <v>2369.7999999999997</v>
      </c>
      <c r="AR258" s="153">
        <f t="shared" si="130"/>
        <v>21.7512077294686</v>
      </c>
      <c r="AS258" s="153">
        <f t="shared" si="131"/>
        <v>3.4</v>
      </c>
      <c r="AT258" s="153">
        <f t="shared" si="132"/>
        <v>207</v>
      </c>
      <c r="AU258" s="16"/>
      <c r="AY258" s="65"/>
      <c r="AZ258" s="65"/>
    </row>
    <row r="259" spans="1:52" ht="15.75" x14ac:dyDescent="0.25">
      <c r="A259" s="152" t="str">
        <f>'Primary endpoint outcomes'!A259</f>
        <v>Hieronymus 2016_PZ/111</v>
      </c>
      <c r="B259" s="152" t="str">
        <f>CONCATENATE('Primary endpoint outcomes'!S259,'Primary endpoint outcomes'!T259)</f>
        <v>HAMD17</v>
      </c>
      <c r="C259" s="154">
        <f t="shared" si="105"/>
        <v>24.23448275862069</v>
      </c>
      <c r="D259" s="154">
        <f t="shared" si="106"/>
        <v>2.1778008301257032</v>
      </c>
      <c r="E259" s="154">
        <f t="shared" si="107"/>
        <v>319</v>
      </c>
      <c r="F259" s="21" t="str">
        <f t="shared" si="108"/>
        <v>YES</v>
      </c>
      <c r="G259" s="21" t="str">
        <f t="shared" si="109"/>
        <v>NO</v>
      </c>
      <c r="H259" s="155">
        <f t="shared" si="110"/>
        <v>0.99992193153754549</v>
      </c>
      <c r="I259" s="155">
        <f t="shared" si="111"/>
        <v>7.8068462454505827E-5</v>
      </c>
      <c r="J259" s="318">
        <f t="shared" si="112"/>
        <v>1</v>
      </c>
      <c r="K259" s="326">
        <f>IF(ISNUMBER('Primary endpoint outcomes'!U259)=TRUE,'Primary endpoint outcomes'!U259,(IF(ISNUMBER('Primary endpoint outcomes'!X259)=TRUE,'Primary endpoint outcomes'!X259,0)))</f>
        <v>24.4</v>
      </c>
      <c r="L259" s="326">
        <f>IF(ISNUMBER('Primary endpoint outcomes'!V259)=TRUE,'Primary endpoint outcomes'!V259,(IF(ISNUMBER('Primary endpoint outcomes'!Y259)=TRUE,'Primary endpoint outcomes'!Y259,0)))</f>
        <v>2.4</v>
      </c>
      <c r="M259" s="325">
        <f>IF(ISNUMBER('Primary endpoint outcomes'!W259)=TRUE,'Primary endpoint outcomes'!W259,(IF(ISNUMBER('Primary endpoint outcomes'!Z259)=TRUE,'Primary endpoint outcomes'!Z259,0)))</f>
        <v>108</v>
      </c>
      <c r="N259" s="326">
        <f>IF(ISNUMBER('Primary endpoint outcomes'!BC259)=TRUE,'Primary endpoint outcomes'!BC259,(IF(ISNUMBER('Primary endpoint outcomes'!BF259)=TRUE,'Primary endpoint outcomes'!BF259,0)))</f>
        <v>24.1</v>
      </c>
      <c r="O259" s="325">
        <f>IF(ISNUMBER('Primary endpoint outcomes'!BD259)=TRUE,'Primary endpoint outcomes'!BD259,(IF(ISNUMBER('Primary endpoint outcomes'!BG259)=TRUE,'Primary endpoint outcomes'!BG259,0)))</f>
        <v>1.9</v>
      </c>
      <c r="P259" s="325">
        <f>IF(ISNUMBER('Primary endpoint outcomes'!BE259)=TRUE,'Primary endpoint outcomes'!BE259,(IF(ISNUMBER('Primary endpoint outcomes'!BH259)=TRUE,'Primary endpoint outcomes'!BH259,0)))</f>
        <v>106</v>
      </c>
      <c r="Q259" s="326">
        <f>IF(ISNUMBER('Primary endpoint outcomes'!CK259)=TRUE,'Primary endpoint outcomes'!CK259,(IF(ISNUMBER('Primary endpoint outcomes'!CN259)=TRUE,'Primary endpoint outcomes'!CN259,0)))</f>
        <v>24.2</v>
      </c>
      <c r="R259" s="326">
        <f>IF(ISNUMBER('Primary endpoint outcomes'!CL259)=TRUE,'Primary endpoint outcomes'!CL259,(IF(ISNUMBER('Primary endpoint outcomes'!CO259)=TRUE,'Primary endpoint outcomes'!CO259,0)))</f>
        <v>2.2000000000000002</v>
      </c>
      <c r="S259" s="325">
        <f>IF(ISNUMBER('Primary endpoint outcomes'!CM259)=TRUE,'Primary endpoint outcomes'!CM259,(IF(ISNUMBER('Primary endpoint outcomes'!CP259)=TRUE,'Primary endpoint outcomes'!CP259,0)))</f>
        <v>105</v>
      </c>
      <c r="T259" s="326">
        <f>IF(ISNUMBER('Primary endpoint outcomes'!DS259)=TRUE,'Primary endpoint outcomes'!DS259,(IF(ISNUMBER('Primary endpoint outcomes'!DV259)=TRUE,'Primary endpoint outcomes'!DV259,0)))</f>
        <v>0</v>
      </c>
      <c r="U259" s="326">
        <f>IF(ISNUMBER('Primary endpoint outcomes'!DT259)=TRUE,'Primary endpoint outcomes'!DT259,(IF(ISNUMBER('Primary endpoint outcomes'!DW259)=TRUE,'Primary endpoint outcomes'!DW259,0)))</f>
        <v>0</v>
      </c>
      <c r="V259" s="326">
        <f>IF(ISNUMBER('Primary endpoint outcomes'!DU259)=TRUE,'Primary endpoint outcomes'!DU259,(IF(ISNUMBER('Primary endpoint outcomes'!DX259)=TRUE,'Primary endpoint outcomes'!DX259,0)))</f>
        <v>0</v>
      </c>
      <c r="W259" s="326">
        <f>IF(ISNUMBER('Primary endpoint outcomes'!FA259)=TRUE,'Primary endpoint outcomes'!FA259,(IF(ISNUMBER('Primary endpoint outcomes'!FD259)=TRUE,'Primary endpoint outcomes'!FD259,0)))</f>
        <v>0</v>
      </c>
      <c r="X259" s="326">
        <f>IF(ISNUMBER('Primary endpoint outcomes'!FB259)=TRUE,'Primary endpoint outcomes'!FB259,(IF(ISNUMBER('Primary endpoint outcomes'!FE259)=TRUE,'Primary endpoint outcomes'!FE259,0)))</f>
        <v>0</v>
      </c>
      <c r="Y259" s="326">
        <f>IF(ISNUMBER('Primary endpoint outcomes'!FC259)=TRUE,'Primary endpoint outcomes'!FC259,(IF(ISNUMBER('Primary endpoint outcomes'!FF259)=TRUE,'Primary endpoint outcomes'!FF259,0)))</f>
        <v>0</v>
      </c>
      <c r="Z259" s="150"/>
      <c r="AA259" s="151">
        <f t="shared" si="113"/>
        <v>108</v>
      </c>
      <c r="AB259" s="153">
        <f t="shared" si="114"/>
        <v>107</v>
      </c>
      <c r="AC259" s="153">
        <f t="shared" si="115"/>
        <v>616.31999999999994</v>
      </c>
      <c r="AD259" s="151">
        <f t="shared" si="116"/>
        <v>106</v>
      </c>
      <c r="AE259" s="153">
        <f t="shared" si="117"/>
        <v>105</v>
      </c>
      <c r="AF259" s="153">
        <f t="shared" si="118"/>
        <v>379.05</v>
      </c>
      <c r="AG259" s="151">
        <f t="shared" si="119"/>
        <v>105</v>
      </c>
      <c r="AH259" s="153">
        <f t="shared" si="120"/>
        <v>104</v>
      </c>
      <c r="AI259" s="153">
        <f t="shared" si="121"/>
        <v>503.36000000000007</v>
      </c>
      <c r="AJ259" s="151">
        <f t="shared" si="122"/>
        <v>0</v>
      </c>
      <c r="AK259" s="153">
        <f t="shared" si="123"/>
        <v>-1</v>
      </c>
      <c r="AL259" s="153">
        <f t="shared" si="124"/>
        <v>0</v>
      </c>
      <c r="AM259" s="151">
        <f t="shared" si="125"/>
        <v>0</v>
      </c>
      <c r="AN259" s="153">
        <f t="shared" si="126"/>
        <v>-1</v>
      </c>
      <c r="AO259" s="153">
        <f t="shared" si="127"/>
        <v>0</v>
      </c>
      <c r="AP259" s="153">
        <f t="shared" si="128"/>
        <v>316</v>
      </c>
      <c r="AQ259" s="153">
        <f t="shared" si="129"/>
        <v>1498.73</v>
      </c>
      <c r="AR259" s="153">
        <f t="shared" si="130"/>
        <v>24.23448275862069</v>
      </c>
      <c r="AS259" s="153">
        <f t="shared" si="131"/>
        <v>2.1778008301257032</v>
      </c>
      <c r="AT259" s="153">
        <f t="shared" si="132"/>
        <v>319</v>
      </c>
      <c r="AU259" s="16"/>
      <c r="AY259" s="65"/>
      <c r="AZ259" s="65"/>
    </row>
    <row r="260" spans="1:52" ht="15.75" x14ac:dyDescent="0.25">
      <c r="A260" s="152" t="str">
        <f>'Primary endpoint outcomes'!A260</f>
        <v>Higuchi 2009</v>
      </c>
      <c r="B260" s="152" t="str">
        <f>CONCATENATE('Primary endpoint outcomes'!S260,'Primary endpoint outcomes'!T260)</f>
        <v>HAMD17</v>
      </c>
      <c r="C260" s="154">
        <f t="shared" si="105"/>
        <v>20.399999999999999</v>
      </c>
      <c r="D260" s="154">
        <f t="shared" si="106"/>
        <v>0</v>
      </c>
      <c r="E260" s="154">
        <f t="shared" si="107"/>
        <v>367</v>
      </c>
      <c r="F260" s="21" t="str">
        <f t="shared" si="108"/>
        <v>YES</v>
      </c>
      <c r="G260" s="21" t="str">
        <f t="shared" si="109"/>
        <v>NO</v>
      </c>
      <c r="H260" s="155" t="e">
        <f t="shared" si="110"/>
        <v>#NUM!</v>
      </c>
      <c r="I260" s="155" t="e">
        <f t="shared" si="111"/>
        <v>#NUM!</v>
      </c>
      <c r="J260" s="318">
        <f t="shared" si="112"/>
        <v>0</v>
      </c>
      <c r="K260" s="326">
        <f>IF(ISNUMBER('Primary endpoint outcomes'!U260)=TRUE,'Primary endpoint outcomes'!U260,(IF(ISNUMBER('Primary endpoint outcomes'!X260)=TRUE,'Primary endpoint outcomes'!X260,0)))</f>
        <v>20.399999999999999</v>
      </c>
      <c r="L260" s="326">
        <f>IF(ISNUMBER('Primary endpoint outcomes'!V260)=TRUE,'Primary endpoint outcomes'!V260,(IF(ISNUMBER('Primary endpoint outcomes'!Y260)=TRUE,'Primary endpoint outcomes'!Y260,0)))</f>
        <v>0</v>
      </c>
      <c r="M260" s="325">
        <f>IF(ISNUMBER('Primary endpoint outcomes'!W260)=TRUE,'Primary endpoint outcomes'!W260,(IF(ISNUMBER('Primary endpoint outcomes'!Z260)=TRUE,'Primary endpoint outcomes'!Z260,0)))</f>
        <v>74</v>
      </c>
      <c r="N260" s="326">
        <f>IF(ISNUMBER('Primary endpoint outcomes'!BC260)=TRUE,'Primary endpoint outcomes'!BC260,(IF(ISNUMBER('Primary endpoint outcomes'!BF260)=TRUE,'Primary endpoint outcomes'!BF260,0)))</f>
        <v>20.399999999999999</v>
      </c>
      <c r="O260" s="325">
        <f>IF(ISNUMBER('Primary endpoint outcomes'!BD260)=TRUE,'Primary endpoint outcomes'!BD260,(IF(ISNUMBER('Primary endpoint outcomes'!BG260)=TRUE,'Primary endpoint outcomes'!BG260,0)))</f>
        <v>0</v>
      </c>
      <c r="P260" s="325">
        <f>IF(ISNUMBER('Primary endpoint outcomes'!BE260)=TRUE,'Primary endpoint outcomes'!BE260,(IF(ISNUMBER('Primary endpoint outcomes'!BH260)=TRUE,'Primary endpoint outcomes'!BH260,0)))</f>
        <v>148</v>
      </c>
      <c r="Q260" s="326">
        <f>IF(ISNUMBER('Primary endpoint outcomes'!CK260)=TRUE,'Primary endpoint outcomes'!CK260,(IF(ISNUMBER('Primary endpoint outcomes'!CN260)=TRUE,'Primary endpoint outcomes'!CN260,0)))</f>
        <v>20.399999999999999</v>
      </c>
      <c r="R260" s="326">
        <f>IF(ISNUMBER('Primary endpoint outcomes'!CL260)=TRUE,'Primary endpoint outcomes'!CL260,(IF(ISNUMBER('Primary endpoint outcomes'!CO260)=TRUE,'Primary endpoint outcomes'!CO260,0)))</f>
        <v>0</v>
      </c>
      <c r="S260" s="325">
        <f>IF(ISNUMBER('Primary endpoint outcomes'!CM260)=TRUE,'Primary endpoint outcomes'!CM260,(IF(ISNUMBER('Primary endpoint outcomes'!CP260)=TRUE,'Primary endpoint outcomes'!CP260,0)))</f>
        <v>145</v>
      </c>
      <c r="T260" s="326">
        <f>IF(ISNUMBER('Primary endpoint outcomes'!DS260)=TRUE,'Primary endpoint outcomes'!DS260,(IF(ISNUMBER('Primary endpoint outcomes'!DV260)=TRUE,'Primary endpoint outcomes'!DV260,0)))</f>
        <v>0</v>
      </c>
      <c r="U260" s="326">
        <f>IF(ISNUMBER('Primary endpoint outcomes'!DT260)=TRUE,'Primary endpoint outcomes'!DT260,(IF(ISNUMBER('Primary endpoint outcomes'!DW260)=TRUE,'Primary endpoint outcomes'!DW260,0)))</f>
        <v>0</v>
      </c>
      <c r="V260" s="326">
        <f>IF(ISNUMBER('Primary endpoint outcomes'!DU260)=TRUE,'Primary endpoint outcomes'!DU260,(IF(ISNUMBER('Primary endpoint outcomes'!DX260)=TRUE,'Primary endpoint outcomes'!DX260,0)))</f>
        <v>0</v>
      </c>
      <c r="W260" s="326">
        <f>IF(ISNUMBER('Primary endpoint outcomes'!FA260)=TRUE,'Primary endpoint outcomes'!FA260,(IF(ISNUMBER('Primary endpoint outcomes'!FD260)=TRUE,'Primary endpoint outcomes'!FD260,0)))</f>
        <v>0</v>
      </c>
      <c r="X260" s="326">
        <f>IF(ISNUMBER('Primary endpoint outcomes'!FB260)=TRUE,'Primary endpoint outcomes'!FB260,(IF(ISNUMBER('Primary endpoint outcomes'!FE260)=TRUE,'Primary endpoint outcomes'!FE260,0)))</f>
        <v>0</v>
      </c>
      <c r="Y260" s="326">
        <f>IF(ISNUMBER('Primary endpoint outcomes'!FC260)=TRUE,'Primary endpoint outcomes'!FC260,(IF(ISNUMBER('Primary endpoint outcomes'!FF260)=TRUE,'Primary endpoint outcomes'!FF260,0)))</f>
        <v>0</v>
      </c>
      <c r="Z260" s="150"/>
      <c r="AA260" s="151">
        <f t="shared" si="113"/>
        <v>74</v>
      </c>
      <c r="AB260" s="153">
        <f t="shared" si="114"/>
        <v>73</v>
      </c>
      <c r="AC260" s="153">
        <f t="shared" si="115"/>
        <v>0</v>
      </c>
      <c r="AD260" s="151">
        <f t="shared" si="116"/>
        <v>148</v>
      </c>
      <c r="AE260" s="153">
        <f t="shared" si="117"/>
        <v>147</v>
      </c>
      <c r="AF260" s="153">
        <f t="shared" si="118"/>
        <v>0</v>
      </c>
      <c r="AG260" s="151">
        <f t="shared" si="119"/>
        <v>145</v>
      </c>
      <c r="AH260" s="153">
        <f t="shared" si="120"/>
        <v>144</v>
      </c>
      <c r="AI260" s="153">
        <f t="shared" si="121"/>
        <v>0</v>
      </c>
      <c r="AJ260" s="151">
        <f t="shared" si="122"/>
        <v>0</v>
      </c>
      <c r="AK260" s="153">
        <f t="shared" si="123"/>
        <v>-1</v>
      </c>
      <c r="AL260" s="153">
        <f t="shared" si="124"/>
        <v>0</v>
      </c>
      <c r="AM260" s="151">
        <f t="shared" si="125"/>
        <v>0</v>
      </c>
      <c r="AN260" s="153">
        <f t="shared" si="126"/>
        <v>-1</v>
      </c>
      <c r="AO260" s="153">
        <f t="shared" si="127"/>
        <v>0</v>
      </c>
      <c r="AP260" s="153">
        <f t="shared" si="128"/>
        <v>364</v>
      </c>
      <c r="AQ260" s="153">
        <f t="shared" si="129"/>
        <v>0</v>
      </c>
      <c r="AR260" s="153">
        <f t="shared" si="130"/>
        <v>20.399999999999999</v>
      </c>
      <c r="AS260" s="153">
        <f t="shared" si="131"/>
        <v>0</v>
      </c>
      <c r="AT260" s="153">
        <f t="shared" si="132"/>
        <v>367</v>
      </c>
      <c r="AU260" s="16"/>
      <c r="AY260" s="65"/>
      <c r="AZ260" s="65"/>
    </row>
    <row r="261" spans="1:52" ht="15.75" x14ac:dyDescent="0.25">
      <c r="A261" s="152" t="str">
        <f>'Primary endpoint outcomes'!A261</f>
        <v>Higuchi 2011</v>
      </c>
      <c r="B261" s="152" t="str">
        <f>CONCATENATE('Primary endpoint outcomes'!S261,'Primary endpoint outcomes'!T261)</f>
        <v>HAMD17</v>
      </c>
      <c r="C261" s="154">
        <f t="shared" ref="C261:C324" si="133">IF(ISBLANK(K261)=TRUE,"",IF(ISBLANK(N261)=TRUE,"",IF(ISBLANK(Q261)=TRUE,"",AR261)))</f>
        <v>22.658495145631065</v>
      </c>
      <c r="D261" s="154">
        <f t="shared" ref="D261:D324" si="134">IF(ISBLANK(L261)=TRUE, "", IF(ISBLANK(O261)=TRUE,"",IF(ISBLANK(S261)=TRUE,"",AS261)))</f>
        <v>2.678741356817361</v>
      </c>
      <c r="E261" s="154">
        <f t="shared" ref="E261:E324" si="135">IF(ISBLANK(K261)=TRUE, "", AT261)</f>
        <v>412</v>
      </c>
      <c r="F261" s="21" t="str">
        <f t="shared" ref="F261:F324" si="136">IF(C261&gt;=(VLOOKUP(B261,$AV$5:$AW$18,2,0)),"YES","NO")</f>
        <v>YES</v>
      </c>
      <c r="G261" s="21" t="str">
        <f t="shared" ref="G261:G324" si="137">IF(C261&lt;(VLOOKUP(B261,$AV$5:$AW$18,2,0)),"YES","NO")</f>
        <v>NO</v>
      </c>
      <c r="H261" s="155">
        <f t="shared" ref="H261:H324" si="138">1-NORMDIST((VLOOKUP(B261,$AV$5:$AW$18,2,0)),C261,D261,TRUE)</f>
        <v>0.99353480014711504</v>
      </c>
      <c r="I261" s="155">
        <f t="shared" ref="I261:I324" si="139">1-H261</f>
        <v>6.4651998528849619E-3</v>
      </c>
      <c r="J261" s="318">
        <f t="shared" ref="J261:J324" si="140">IF(ISERROR(H261),0,1)</f>
        <v>1</v>
      </c>
      <c r="K261" s="326">
        <f>IF(ISNUMBER('Primary endpoint outcomes'!U261)=TRUE,'Primary endpoint outcomes'!U261,(IF(ISNUMBER('Primary endpoint outcomes'!X261)=TRUE,'Primary endpoint outcomes'!X261,0)))</f>
        <v>22.7</v>
      </c>
      <c r="L261" s="326">
        <f>IF(ISNUMBER('Primary endpoint outcomes'!V261)=TRUE,'Primary endpoint outcomes'!V261,(IF(ISNUMBER('Primary endpoint outcomes'!Y261)=TRUE,'Primary endpoint outcomes'!Y261,0)))</f>
        <v>2.62</v>
      </c>
      <c r="M261" s="325">
        <f>IF(ISNUMBER('Primary endpoint outcomes'!W261)=TRUE,'Primary endpoint outcomes'!W261,(IF(ISNUMBER('Primary endpoint outcomes'!Z261)=TRUE,'Primary endpoint outcomes'!Z261,0)))</f>
        <v>158</v>
      </c>
      <c r="N261" s="326">
        <f>IF(ISNUMBER('Primary endpoint outcomes'!BC261)=TRUE,'Primary endpoint outcomes'!BC261,(IF(ISNUMBER('Primary endpoint outcomes'!BF261)=TRUE,'Primary endpoint outcomes'!BF261,0)))</f>
        <v>22.7</v>
      </c>
      <c r="O261" s="325">
        <f>IF(ISNUMBER('Primary endpoint outcomes'!BD261)=TRUE,'Primary endpoint outcomes'!BD261,(IF(ISNUMBER('Primary endpoint outcomes'!BG261)=TRUE,'Primary endpoint outcomes'!BG261,0)))</f>
        <v>2.64</v>
      </c>
      <c r="P261" s="325">
        <f>IF(ISNUMBER('Primary endpoint outcomes'!BE261)=TRUE,'Primary endpoint outcomes'!BE261,(IF(ISNUMBER('Primary endpoint outcomes'!BH261)=TRUE,'Primary endpoint outcomes'!BH261,0)))</f>
        <v>83</v>
      </c>
      <c r="Q261" s="326">
        <f>IF(ISNUMBER('Primary endpoint outcomes'!CK261)=TRUE,'Primary endpoint outcomes'!CK261,(IF(ISNUMBER('Primary endpoint outcomes'!CN261)=TRUE,'Primary endpoint outcomes'!CN261,0)))</f>
        <v>22.6</v>
      </c>
      <c r="R261" s="326">
        <f>IF(ISNUMBER('Primary endpoint outcomes'!CL261)=TRUE,'Primary endpoint outcomes'!CL261,(IF(ISNUMBER('Primary endpoint outcomes'!CO261)=TRUE,'Primary endpoint outcomes'!CO261,0)))</f>
        <v>2.75</v>
      </c>
      <c r="S261" s="325">
        <f>IF(ISNUMBER('Primary endpoint outcomes'!CM261)=TRUE,'Primary endpoint outcomes'!CM261,(IF(ISNUMBER('Primary endpoint outcomes'!CP261)=TRUE,'Primary endpoint outcomes'!CP261,0)))</f>
        <v>171</v>
      </c>
      <c r="T261" s="326">
        <f>IF(ISNUMBER('Primary endpoint outcomes'!DS261)=TRUE,'Primary endpoint outcomes'!DS261,(IF(ISNUMBER('Primary endpoint outcomes'!DV261)=TRUE,'Primary endpoint outcomes'!DV261,0)))</f>
        <v>0</v>
      </c>
      <c r="U261" s="326">
        <f>IF(ISNUMBER('Primary endpoint outcomes'!DT261)=TRUE,'Primary endpoint outcomes'!DT261,(IF(ISNUMBER('Primary endpoint outcomes'!DW261)=TRUE,'Primary endpoint outcomes'!DW261,0)))</f>
        <v>0</v>
      </c>
      <c r="V261" s="326">
        <f>IF(ISNUMBER('Primary endpoint outcomes'!DU261)=TRUE,'Primary endpoint outcomes'!DU261,(IF(ISNUMBER('Primary endpoint outcomes'!DX261)=TRUE,'Primary endpoint outcomes'!DX261,0)))</f>
        <v>0</v>
      </c>
      <c r="W261" s="326">
        <f>IF(ISNUMBER('Primary endpoint outcomes'!FA261)=TRUE,'Primary endpoint outcomes'!FA261,(IF(ISNUMBER('Primary endpoint outcomes'!FD261)=TRUE,'Primary endpoint outcomes'!FD261,0)))</f>
        <v>0</v>
      </c>
      <c r="X261" s="326">
        <f>IF(ISNUMBER('Primary endpoint outcomes'!FB261)=TRUE,'Primary endpoint outcomes'!FB261,(IF(ISNUMBER('Primary endpoint outcomes'!FE261)=TRUE,'Primary endpoint outcomes'!FE261,0)))</f>
        <v>0</v>
      </c>
      <c r="Y261" s="326">
        <f>IF(ISNUMBER('Primary endpoint outcomes'!FC261)=TRUE,'Primary endpoint outcomes'!FC261,(IF(ISNUMBER('Primary endpoint outcomes'!FF261)=TRUE,'Primary endpoint outcomes'!FF261,0)))</f>
        <v>0</v>
      </c>
      <c r="Z261" s="150"/>
      <c r="AA261" s="151">
        <f t="shared" ref="AA261:AA324" si="141">M261</f>
        <v>158</v>
      </c>
      <c r="AB261" s="153">
        <f t="shared" ref="AB261:AB324" si="142">AA261-1</f>
        <v>157</v>
      </c>
      <c r="AC261" s="153">
        <f t="shared" ref="AC261:AC324" si="143">IF(AA261&gt;0, L261^2*AB261,0)</f>
        <v>1077.7108000000001</v>
      </c>
      <c r="AD261" s="151">
        <f t="shared" ref="AD261:AD324" si="144">P261</f>
        <v>83</v>
      </c>
      <c r="AE261" s="153">
        <f t="shared" ref="AE261:AE324" si="145">AD261-1</f>
        <v>82</v>
      </c>
      <c r="AF261" s="153">
        <f t="shared" ref="AF261:AF324" si="146">IF(AD261&gt;0, O261^2*AE261,0)</f>
        <v>571.50720000000001</v>
      </c>
      <c r="AG261" s="151">
        <f t="shared" ref="AG261:AG324" si="147">S261</f>
        <v>171</v>
      </c>
      <c r="AH261" s="153">
        <f t="shared" ref="AH261:AH324" si="148">AG261-1</f>
        <v>170</v>
      </c>
      <c r="AI261" s="153">
        <f t="shared" ref="AI261:AI324" si="149">IF(AG261&gt;0, R261^2*AH261,0)</f>
        <v>1285.625</v>
      </c>
      <c r="AJ261" s="151">
        <f t="shared" ref="AJ261:AJ324" si="150">V261</f>
        <v>0</v>
      </c>
      <c r="AK261" s="153">
        <f t="shared" ref="AK261:AK324" si="151">AJ261-1</f>
        <v>-1</v>
      </c>
      <c r="AL261" s="153">
        <f t="shared" ref="AL261:AL324" si="152">IF(AJ261&gt;0, U261^2*AK261,0)</f>
        <v>0</v>
      </c>
      <c r="AM261" s="151">
        <f t="shared" ref="AM261:AM324" si="153">Y261</f>
        <v>0</v>
      </c>
      <c r="AN261" s="153">
        <f t="shared" ref="AN261:AN324" si="154">AM261-1</f>
        <v>-1</v>
      </c>
      <c r="AO261" s="153">
        <f t="shared" ref="AO261:AO324" si="155">IF(AM261&gt;0, X261^2*AN261,0)</f>
        <v>0</v>
      </c>
      <c r="AP261" s="153">
        <f t="shared" ref="AP261:AP324" si="156">IF(AD261&gt;0,IF(AG261=0,AB261+AE261,IF(AJ261=0,AB261+AE261+AH261,IF(AM261=0,AB261+AE261+AH261+AK261,AB261+AE261+AH261+AK261+AN261))))</f>
        <v>409</v>
      </c>
      <c r="AQ261" s="153">
        <f t="shared" ref="AQ261:AQ324" si="157">AF261+AC261+AI261+AL261+AO261</f>
        <v>2934.8429999999998</v>
      </c>
      <c r="AR261" s="153">
        <f t="shared" ref="AR261:AR324" si="158">(K261*AA261+N261*AD261+Q261*AG261+T261*AJ261+W261*AM261)/AT261</f>
        <v>22.658495145631065</v>
      </c>
      <c r="AS261" s="153">
        <f t="shared" ref="AS261:AS324" si="159">SQRT(AQ261/AP261)</f>
        <v>2.678741356817361</v>
      </c>
      <c r="AT261" s="153">
        <f t="shared" ref="AT261:AT324" si="160">M261+P261+S261+V261+Y261</f>
        <v>412</v>
      </c>
      <c r="AU261" s="16"/>
      <c r="AY261" s="65"/>
      <c r="AZ261" s="65"/>
    </row>
    <row r="262" spans="1:52" ht="15.75" x14ac:dyDescent="0.25">
      <c r="A262" s="152" t="str">
        <f>'Primary endpoint outcomes'!A262</f>
        <v>Higuchi 2016</v>
      </c>
      <c r="B262" s="152" t="str">
        <f>CONCATENATE('Primary endpoint outcomes'!S262,'Primary endpoint outcomes'!T262)</f>
        <v>MADRS10</v>
      </c>
      <c r="C262" s="154">
        <f t="shared" si="133"/>
        <v>32.905586592178771</v>
      </c>
      <c r="D262" s="154">
        <f t="shared" si="134"/>
        <v>4.7817987463857499</v>
      </c>
      <c r="E262" s="154">
        <f t="shared" si="135"/>
        <v>537</v>
      </c>
      <c r="F262" s="21" t="str">
        <f t="shared" si="136"/>
        <v>YES</v>
      </c>
      <c r="G262" s="21" t="str">
        <f t="shared" si="137"/>
        <v>NO</v>
      </c>
      <c r="H262" s="155">
        <f t="shared" si="138"/>
        <v>0.98871527628041733</v>
      </c>
      <c r="I262" s="155">
        <f t="shared" si="139"/>
        <v>1.1284723719582668E-2</v>
      </c>
      <c r="J262" s="318">
        <f t="shared" si="140"/>
        <v>1</v>
      </c>
      <c r="K262" s="326">
        <f>IF(ISNUMBER('Primary endpoint outcomes'!U262)=TRUE,'Primary endpoint outcomes'!U262,(IF(ISNUMBER('Primary endpoint outcomes'!X262)=TRUE,'Primary endpoint outcomes'!X262,0)))</f>
        <v>32.6</v>
      </c>
      <c r="L262" s="326">
        <f>IF(ISNUMBER('Primary endpoint outcomes'!V262)=TRUE,'Primary endpoint outcomes'!V262,(IF(ISNUMBER('Primary endpoint outcomes'!Y262)=TRUE,'Primary endpoint outcomes'!Y262,0)))</f>
        <v>4.4000000000000004</v>
      </c>
      <c r="M262" s="325">
        <f>IF(ISNUMBER('Primary endpoint outcomes'!W262)=TRUE,'Primary endpoint outcomes'!W262,(IF(ISNUMBER('Primary endpoint outcomes'!Z262)=TRUE,'Primary endpoint outcomes'!Z262,0)))</f>
        <v>174</v>
      </c>
      <c r="N262" s="326">
        <f>IF(ISNUMBER('Primary endpoint outcomes'!BC262)=TRUE,'Primary endpoint outcomes'!BC262,(IF(ISNUMBER('Primary endpoint outcomes'!BF262)=TRUE,'Primary endpoint outcomes'!BF262,0)))</f>
        <v>32.9</v>
      </c>
      <c r="O262" s="325">
        <f>IF(ISNUMBER('Primary endpoint outcomes'!BD262)=TRUE,'Primary endpoint outcomes'!BD262,(IF(ISNUMBER('Primary endpoint outcomes'!BG262)=TRUE,'Primary endpoint outcomes'!BG262,0)))</f>
        <v>4.8</v>
      </c>
      <c r="P262" s="325">
        <f>IF(ISNUMBER('Primary endpoint outcomes'!BE262)=TRUE,'Primary endpoint outcomes'!BE262,(IF(ISNUMBER('Primary endpoint outcomes'!BH262)=TRUE,'Primary endpoint outcomes'!BH262,0)))</f>
        <v>179</v>
      </c>
      <c r="Q262" s="326">
        <f>IF(ISNUMBER('Primary endpoint outcomes'!CK262)=TRUE,'Primary endpoint outcomes'!CK262,(IF(ISNUMBER('Primary endpoint outcomes'!CN262)=TRUE,'Primary endpoint outcomes'!CN262,0)))</f>
        <v>33.200000000000003</v>
      </c>
      <c r="R262" s="326">
        <f>IF(ISNUMBER('Primary endpoint outcomes'!CL262)=TRUE,'Primary endpoint outcomes'!CL262,(IF(ISNUMBER('Primary endpoint outcomes'!CO262)=TRUE,'Primary endpoint outcomes'!CO262,0)))</f>
        <v>5.0999999999999996</v>
      </c>
      <c r="S262" s="325">
        <f>IF(ISNUMBER('Primary endpoint outcomes'!CM262)=TRUE,'Primary endpoint outcomes'!CM262,(IF(ISNUMBER('Primary endpoint outcomes'!CP262)=TRUE,'Primary endpoint outcomes'!CP262,0)))</f>
        <v>184</v>
      </c>
      <c r="T262" s="326">
        <f>IF(ISNUMBER('Primary endpoint outcomes'!DS262)=TRUE,'Primary endpoint outcomes'!DS262,(IF(ISNUMBER('Primary endpoint outcomes'!DV262)=TRUE,'Primary endpoint outcomes'!DV262,0)))</f>
        <v>0</v>
      </c>
      <c r="U262" s="326">
        <f>IF(ISNUMBER('Primary endpoint outcomes'!DT262)=TRUE,'Primary endpoint outcomes'!DT262,(IF(ISNUMBER('Primary endpoint outcomes'!DW262)=TRUE,'Primary endpoint outcomes'!DW262,0)))</f>
        <v>0</v>
      </c>
      <c r="V262" s="326">
        <f>IF(ISNUMBER('Primary endpoint outcomes'!DU262)=TRUE,'Primary endpoint outcomes'!DU262,(IF(ISNUMBER('Primary endpoint outcomes'!DX262)=TRUE,'Primary endpoint outcomes'!DX262,0)))</f>
        <v>0</v>
      </c>
      <c r="W262" s="326">
        <f>IF(ISNUMBER('Primary endpoint outcomes'!FA262)=TRUE,'Primary endpoint outcomes'!FA262,(IF(ISNUMBER('Primary endpoint outcomes'!FD262)=TRUE,'Primary endpoint outcomes'!FD262,0)))</f>
        <v>0</v>
      </c>
      <c r="X262" s="326">
        <f>IF(ISNUMBER('Primary endpoint outcomes'!FB262)=TRUE,'Primary endpoint outcomes'!FB262,(IF(ISNUMBER('Primary endpoint outcomes'!FE262)=TRUE,'Primary endpoint outcomes'!FE262,0)))</f>
        <v>0</v>
      </c>
      <c r="Y262" s="326">
        <f>IF(ISNUMBER('Primary endpoint outcomes'!FC262)=TRUE,'Primary endpoint outcomes'!FC262,(IF(ISNUMBER('Primary endpoint outcomes'!FF262)=TRUE,'Primary endpoint outcomes'!FF262,0)))</f>
        <v>0</v>
      </c>
      <c r="Z262" s="150"/>
      <c r="AA262" s="151">
        <f t="shared" si="141"/>
        <v>174</v>
      </c>
      <c r="AB262" s="153">
        <f t="shared" si="142"/>
        <v>173</v>
      </c>
      <c r="AC262" s="153">
        <f t="shared" si="143"/>
        <v>3349.2800000000007</v>
      </c>
      <c r="AD262" s="151">
        <f t="shared" si="144"/>
        <v>179</v>
      </c>
      <c r="AE262" s="153">
        <f t="shared" si="145"/>
        <v>178</v>
      </c>
      <c r="AF262" s="153">
        <f t="shared" si="146"/>
        <v>4101.12</v>
      </c>
      <c r="AG262" s="151">
        <f t="shared" si="147"/>
        <v>184</v>
      </c>
      <c r="AH262" s="153">
        <f t="shared" si="148"/>
        <v>183</v>
      </c>
      <c r="AI262" s="153">
        <f t="shared" si="149"/>
        <v>4759.83</v>
      </c>
      <c r="AJ262" s="151">
        <f t="shared" si="150"/>
        <v>0</v>
      </c>
      <c r="AK262" s="153">
        <f t="shared" si="151"/>
        <v>-1</v>
      </c>
      <c r="AL262" s="153">
        <f t="shared" si="152"/>
        <v>0</v>
      </c>
      <c r="AM262" s="151">
        <f t="shared" si="153"/>
        <v>0</v>
      </c>
      <c r="AN262" s="153">
        <f t="shared" si="154"/>
        <v>-1</v>
      </c>
      <c r="AO262" s="153">
        <f t="shared" si="155"/>
        <v>0</v>
      </c>
      <c r="AP262" s="153">
        <f t="shared" si="156"/>
        <v>534</v>
      </c>
      <c r="AQ262" s="153">
        <f t="shared" si="157"/>
        <v>12210.23</v>
      </c>
      <c r="AR262" s="153">
        <f t="shared" si="158"/>
        <v>32.905586592178771</v>
      </c>
      <c r="AS262" s="153">
        <f t="shared" si="159"/>
        <v>4.7817987463857499</v>
      </c>
      <c r="AT262" s="153">
        <f t="shared" si="160"/>
        <v>537</v>
      </c>
      <c r="AU262" s="16"/>
      <c r="AY262" s="65"/>
      <c r="AZ262" s="65"/>
    </row>
    <row r="263" spans="1:52" ht="15.75" x14ac:dyDescent="0.25">
      <c r="A263" s="152" t="str">
        <f>'Primary endpoint outcomes'!A263</f>
        <v>Hinton 2010</v>
      </c>
      <c r="B263" s="152" t="str">
        <f>CONCATENATE('Primary endpoint outcomes'!S263,'Primary endpoint outcomes'!T263)</f>
        <v>BDI-II21</v>
      </c>
      <c r="C263" s="154">
        <f t="shared" si="133"/>
        <v>22.2</v>
      </c>
      <c r="D263" s="154">
        <f t="shared" si="134"/>
        <v>6.54</v>
      </c>
      <c r="E263" s="154">
        <f t="shared" si="135"/>
        <v>22</v>
      </c>
      <c r="F263" s="21" t="str">
        <f t="shared" si="136"/>
        <v>NO</v>
      </c>
      <c r="G263" s="21" t="str">
        <f t="shared" si="137"/>
        <v>YES</v>
      </c>
      <c r="H263" s="155">
        <f t="shared" si="138"/>
        <v>0.116501170752495</v>
      </c>
      <c r="I263" s="155">
        <f t="shared" si="139"/>
        <v>0.883498829247505</v>
      </c>
      <c r="J263" s="318">
        <f t="shared" si="140"/>
        <v>1</v>
      </c>
      <c r="K263" s="326">
        <f>IF(ISNUMBER('Primary endpoint outcomes'!U263)=TRUE,'Primary endpoint outcomes'!U263,(IF(ISNUMBER('Primary endpoint outcomes'!X263)=TRUE,'Primary endpoint outcomes'!X263,0)))</f>
        <v>19.8</v>
      </c>
      <c r="L263" s="326">
        <f>IF(ISNUMBER('Primary endpoint outcomes'!V263)=TRUE,'Primary endpoint outcomes'!V263,(IF(ISNUMBER('Primary endpoint outcomes'!Y263)=TRUE,'Primary endpoint outcomes'!Y263,0)))</f>
        <v>6.54</v>
      </c>
      <c r="M263" s="325">
        <f>IF(ISNUMBER('Primary endpoint outcomes'!W263)=TRUE,'Primary endpoint outcomes'!W263,(IF(ISNUMBER('Primary endpoint outcomes'!Z263)=TRUE,'Primary endpoint outcomes'!Z263,0)))</f>
        <v>10</v>
      </c>
      <c r="N263" s="326">
        <f>IF(ISNUMBER('Primary endpoint outcomes'!BC263)=TRUE,'Primary endpoint outcomes'!BC263,(IF(ISNUMBER('Primary endpoint outcomes'!BF263)=TRUE,'Primary endpoint outcomes'!BF263,0)))</f>
        <v>24.2</v>
      </c>
      <c r="O263" s="325">
        <f>IF(ISNUMBER('Primary endpoint outcomes'!BD263)=TRUE,'Primary endpoint outcomes'!BD263,(IF(ISNUMBER('Primary endpoint outcomes'!BG263)=TRUE,'Primary endpoint outcomes'!BG263,0)))</f>
        <v>6.54</v>
      </c>
      <c r="P263" s="325">
        <f>IF(ISNUMBER('Primary endpoint outcomes'!BE263)=TRUE,'Primary endpoint outcomes'!BE263,(IF(ISNUMBER('Primary endpoint outcomes'!BH263)=TRUE,'Primary endpoint outcomes'!BH263,0)))</f>
        <v>12</v>
      </c>
      <c r="Q263" s="326">
        <f>IF(ISNUMBER('Primary endpoint outcomes'!CK263)=TRUE,'Primary endpoint outcomes'!CK263,(IF(ISNUMBER('Primary endpoint outcomes'!CN263)=TRUE,'Primary endpoint outcomes'!CN263,0)))</f>
        <v>0</v>
      </c>
      <c r="R263" s="326">
        <f>IF(ISNUMBER('Primary endpoint outcomes'!CL263)=TRUE,'Primary endpoint outcomes'!CL263,(IF(ISNUMBER('Primary endpoint outcomes'!CO263)=TRUE,'Primary endpoint outcomes'!CO263,0)))</f>
        <v>0</v>
      </c>
      <c r="S263" s="325">
        <f>IF(ISNUMBER('Primary endpoint outcomes'!CM263)=TRUE,'Primary endpoint outcomes'!CM263,(IF(ISNUMBER('Primary endpoint outcomes'!CP263)=TRUE,'Primary endpoint outcomes'!CP263,0)))</f>
        <v>0</v>
      </c>
      <c r="T263" s="326">
        <f>IF(ISNUMBER('Primary endpoint outcomes'!DS263)=TRUE,'Primary endpoint outcomes'!DS263,(IF(ISNUMBER('Primary endpoint outcomes'!DV263)=TRUE,'Primary endpoint outcomes'!DV263,0)))</f>
        <v>0</v>
      </c>
      <c r="U263" s="326">
        <f>IF(ISNUMBER('Primary endpoint outcomes'!DT263)=TRUE,'Primary endpoint outcomes'!DT263,(IF(ISNUMBER('Primary endpoint outcomes'!DW263)=TRUE,'Primary endpoint outcomes'!DW263,0)))</f>
        <v>0</v>
      </c>
      <c r="V263" s="326">
        <f>IF(ISNUMBER('Primary endpoint outcomes'!DU263)=TRUE,'Primary endpoint outcomes'!DU263,(IF(ISNUMBER('Primary endpoint outcomes'!DX263)=TRUE,'Primary endpoint outcomes'!DX263,0)))</f>
        <v>0</v>
      </c>
      <c r="W263" s="326">
        <f>IF(ISNUMBER('Primary endpoint outcomes'!FA263)=TRUE,'Primary endpoint outcomes'!FA263,(IF(ISNUMBER('Primary endpoint outcomes'!FD263)=TRUE,'Primary endpoint outcomes'!FD263,0)))</f>
        <v>0</v>
      </c>
      <c r="X263" s="326">
        <f>IF(ISNUMBER('Primary endpoint outcomes'!FB263)=TRUE,'Primary endpoint outcomes'!FB263,(IF(ISNUMBER('Primary endpoint outcomes'!FE263)=TRUE,'Primary endpoint outcomes'!FE263,0)))</f>
        <v>0</v>
      </c>
      <c r="Y263" s="326">
        <f>IF(ISNUMBER('Primary endpoint outcomes'!FC263)=TRUE,'Primary endpoint outcomes'!FC263,(IF(ISNUMBER('Primary endpoint outcomes'!FF263)=TRUE,'Primary endpoint outcomes'!FF263,0)))</f>
        <v>0</v>
      </c>
      <c r="Z263" s="150"/>
      <c r="AA263" s="151">
        <f t="shared" si="141"/>
        <v>10</v>
      </c>
      <c r="AB263" s="153">
        <f t="shared" si="142"/>
        <v>9</v>
      </c>
      <c r="AC263" s="153">
        <f t="shared" si="143"/>
        <v>384.94439999999997</v>
      </c>
      <c r="AD263" s="151">
        <f t="shared" si="144"/>
        <v>12</v>
      </c>
      <c r="AE263" s="153">
        <f t="shared" si="145"/>
        <v>11</v>
      </c>
      <c r="AF263" s="153">
        <f t="shared" si="146"/>
        <v>470.48759999999999</v>
      </c>
      <c r="AG263" s="151">
        <f t="shared" si="147"/>
        <v>0</v>
      </c>
      <c r="AH263" s="153">
        <f t="shared" si="148"/>
        <v>-1</v>
      </c>
      <c r="AI263" s="153">
        <f t="shared" si="149"/>
        <v>0</v>
      </c>
      <c r="AJ263" s="151">
        <f t="shared" si="150"/>
        <v>0</v>
      </c>
      <c r="AK263" s="153">
        <f t="shared" si="151"/>
        <v>-1</v>
      </c>
      <c r="AL263" s="153">
        <f t="shared" si="152"/>
        <v>0</v>
      </c>
      <c r="AM263" s="151">
        <f t="shared" si="153"/>
        <v>0</v>
      </c>
      <c r="AN263" s="153">
        <f t="shared" si="154"/>
        <v>-1</v>
      </c>
      <c r="AO263" s="153">
        <f t="shared" si="155"/>
        <v>0</v>
      </c>
      <c r="AP263" s="153">
        <f t="shared" si="156"/>
        <v>20</v>
      </c>
      <c r="AQ263" s="153">
        <f t="shared" si="157"/>
        <v>855.43200000000002</v>
      </c>
      <c r="AR263" s="153">
        <f t="shared" si="158"/>
        <v>22.2</v>
      </c>
      <c r="AS263" s="153">
        <f t="shared" si="159"/>
        <v>6.54</v>
      </c>
      <c r="AT263" s="153">
        <f t="shared" si="160"/>
        <v>22</v>
      </c>
      <c r="AU263" s="16"/>
      <c r="AY263" s="65"/>
      <c r="AZ263" s="65"/>
    </row>
    <row r="264" spans="1:52" ht="15.75" x14ac:dyDescent="0.25">
      <c r="A264" s="152" t="str">
        <f>'Primary endpoint outcomes'!A264</f>
        <v>Hirayasu 2011a</v>
      </c>
      <c r="B264" s="152" t="str">
        <f>CONCATENATE('Primary endpoint outcomes'!S264,'Primary endpoint outcomes'!T264)</f>
        <v>HAMD17</v>
      </c>
      <c r="C264" s="154">
        <f t="shared" si="133"/>
        <v>22.333333333333332</v>
      </c>
      <c r="D264" s="154">
        <f t="shared" si="134"/>
        <v>0</v>
      </c>
      <c r="E264" s="154">
        <f t="shared" si="135"/>
        <v>297</v>
      </c>
      <c r="F264" s="21" t="str">
        <f t="shared" si="136"/>
        <v>YES</v>
      </c>
      <c r="G264" s="21" t="str">
        <f t="shared" si="137"/>
        <v>NO</v>
      </c>
      <c r="H264" s="155" t="e">
        <f t="shared" si="138"/>
        <v>#NUM!</v>
      </c>
      <c r="I264" s="155" t="e">
        <f t="shared" si="139"/>
        <v>#NUM!</v>
      </c>
      <c r="J264" s="318">
        <f t="shared" si="140"/>
        <v>0</v>
      </c>
      <c r="K264" s="326">
        <f>IF(ISNUMBER('Primary endpoint outcomes'!U264)=TRUE,'Primary endpoint outcomes'!U264,(IF(ISNUMBER('Primary endpoint outcomes'!X264)=TRUE,'Primary endpoint outcomes'!X264,0)))</f>
        <v>22.3</v>
      </c>
      <c r="L264" s="326">
        <f>IF(ISNUMBER('Primary endpoint outcomes'!V264)=TRUE,'Primary endpoint outcomes'!V264,(IF(ISNUMBER('Primary endpoint outcomes'!Y264)=TRUE,'Primary endpoint outcomes'!Y264,0)))</f>
        <v>0</v>
      </c>
      <c r="M264" s="325">
        <f>IF(ISNUMBER('Primary endpoint outcomes'!W264)=TRUE,'Primary endpoint outcomes'!W264,(IF(ISNUMBER('Primary endpoint outcomes'!Z264)=TRUE,'Primary endpoint outcomes'!Z264,0)))</f>
        <v>96</v>
      </c>
      <c r="N264" s="326">
        <f>IF(ISNUMBER('Primary endpoint outcomes'!BC264)=TRUE,'Primary endpoint outcomes'!BC264,(IF(ISNUMBER('Primary endpoint outcomes'!BF264)=TRUE,'Primary endpoint outcomes'!BF264,0)))</f>
        <v>22.2</v>
      </c>
      <c r="O264" s="325">
        <f>IF(ISNUMBER('Primary endpoint outcomes'!BD264)=TRUE,'Primary endpoint outcomes'!BD264,(IF(ISNUMBER('Primary endpoint outcomes'!BG264)=TRUE,'Primary endpoint outcomes'!BG264,0)))</f>
        <v>0</v>
      </c>
      <c r="P264" s="325">
        <f>IF(ISNUMBER('Primary endpoint outcomes'!BE264)=TRUE,'Primary endpoint outcomes'!BE264,(IF(ISNUMBER('Primary endpoint outcomes'!BH264)=TRUE,'Primary endpoint outcomes'!BH264,0)))</f>
        <v>101</v>
      </c>
      <c r="Q264" s="326">
        <f>IF(ISNUMBER('Primary endpoint outcomes'!CK264)=TRUE,'Primary endpoint outcomes'!CK264,(IF(ISNUMBER('Primary endpoint outcomes'!CN264)=TRUE,'Primary endpoint outcomes'!CN264,0)))</f>
        <v>22.5</v>
      </c>
      <c r="R264" s="326">
        <f>IF(ISNUMBER('Primary endpoint outcomes'!CL264)=TRUE,'Primary endpoint outcomes'!CL264,(IF(ISNUMBER('Primary endpoint outcomes'!CO264)=TRUE,'Primary endpoint outcomes'!CO264,0)))</f>
        <v>0</v>
      </c>
      <c r="S264" s="325">
        <f>IF(ISNUMBER('Primary endpoint outcomes'!CM264)=TRUE,'Primary endpoint outcomes'!CM264,(IF(ISNUMBER('Primary endpoint outcomes'!CP264)=TRUE,'Primary endpoint outcomes'!CP264,0)))</f>
        <v>100</v>
      </c>
      <c r="T264" s="326">
        <f>IF(ISNUMBER('Primary endpoint outcomes'!DS264)=TRUE,'Primary endpoint outcomes'!DS264,(IF(ISNUMBER('Primary endpoint outcomes'!DV264)=TRUE,'Primary endpoint outcomes'!DV264,0)))</f>
        <v>0</v>
      </c>
      <c r="U264" s="326">
        <f>IF(ISNUMBER('Primary endpoint outcomes'!DT264)=TRUE,'Primary endpoint outcomes'!DT264,(IF(ISNUMBER('Primary endpoint outcomes'!DW264)=TRUE,'Primary endpoint outcomes'!DW264,0)))</f>
        <v>0</v>
      </c>
      <c r="V264" s="326">
        <f>IF(ISNUMBER('Primary endpoint outcomes'!DU264)=TRUE,'Primary endpoint outcomes'!DU264,(IF(ISNUMBER('Primary endpoint outcomes'!DX264)=TRUE,'Primary endpoint outcomes'!DX264,0)))</f>
        <v>0</v>
      </c>
      <c r="W264" s="326">
        <f>IF(ISNUMBER('Primary endpoint outcomes'!FA264)=TRUE,'Primary endpoint outcomes'!FA264,(IF(ISNUMBER('Primary endpoint outcomes'!FD264)=TRUE,'Primary endpoint outcomes'!FD264,0)))</f>
        <v>0</v>
      </c>
      <c r="X264" s="326">
        <f>IF(ISNUMBER('Primary endpoint outcomes'!FB264)=TRUE,'Primary endpoint outcomes'!FB264,(IF(ISNUMBER('Primary endpoint outcomes'!FE264)=TRUE,'Primary endpoint outcomes'!FE264,0)))</f>
        <v>0</v>
      </c>
      <c r="Y264" s="326">
        <f>IF(ISNUMBER('Primary endpoint outcomes'!FC264)=TRUE,'Primary endpoint outcomes'!FC264,(IF(ISNUMBER('Primary endpoint outcomes'!FF264)=TRUE,'Primary endpoint outcomes'!FF264,0)))</f>
        <v>0</v>
      </c>
      <c r="Z264" s="150"/>
      <c r="AA264" s="151">
        <f t="shared" si="141"/>
        <v>96</v>
      </c>
      <c r="AB264" s="153">
        <f t="shared" si="142"/>
        <v>95</v>
      </c>
      <c r="AC264" s="153">
        <f t="shared" si="143"/>
        <v>0</v>
      </c>
      <c r="AD264" s="151">
        <f t="shared" si="144"/>
        <v>101</v>
      </c>
      <c r="AE264" s="153">
        <f t="shared" si="145"/>
        <v>100</v>
      </c>
      <c r="AF264" s="153">
        <f t="shared" si="146"/>
        <v>0</v>
      </c>
      <c r="AG264" s="151">
        <f t="shared" si="147"/>
        <v>100</v>
      </c>
      <c r="AH264" s="153">
        <f t="shared" si="148"/>
        <v>99</v>
      </c>
      <c r="AI264" s="153">
        <f t="shared" si="149"/>
        <v>0</v>
      </c>
      <c r="AJ264" s="151">
        <f t="shared" si="150"/>
        <v>0</v>
      </c>
      <c r="AK264" s="153">
        <f t="shared" si="151"/>
        <v>-1</v>
      </c>
      <c r="AL264" s="153">
        <f t="shared" si="152"/>
        <v>0</v>
      </c>
      <c r="AM264" s="151">
        <f t="shared" si="153"/>
        <v>0</v>
      </c>
      <c r="AN264" s="153">
        <f t="shared" si="154"/>
        <v>-1</v>
      </c>
      <c r="AO264" s="153">
        <f t="shared" si="155"/>
        <v>0</v>
      </c>
      <c r="AP264" s="153">
        <f t="shared" si="156"/>
        <v>294</v>
      </c>
      <c r="AQ264" s="153">
        <f t="shared" si="157"/>
        <v>0</v>
      </c>
      <c r="AR264" s="153">
        <f t="shared" si="158"/>
        <v>22.333333333333332</v>
      </c>
      <c r="AS264" s="153">
        <f t="shared" si="159"/>
        <v>0</v>
      </c>
      <c r="AT264" s="153">
        <f t="shared" si="160"/>
        <v>297</v>
      </c>
      <c r="AU264" s="16"/>
      <c r="AY264" s="65"/>
      <c r="AZ264" s="65"/>
    </row>
    <row r="265" spans="1:52" ht="15.75" x14ac:dyDescent="0.25">
      <c r="A265" s="152" t="str">
        <f>'Primary endpoint outcomes'!A265</f>
        <v>Hirayasu 2011b</v>
      </c>
      <c r="B265" s="152" t="str">
        <f>CONCATENATE('Primary endpoint outcomes'!S265,'Primary endpoint outcomes'!T265)</f>
        <v>MADRS10</v>
      </c>
      <c r="C265" s="154">
        <f t="shared" si="133"/>
        <v>29.495867768595041</v>
      </c>
      <c r="D265" s="154">
        <f t="shared" si="134"/>
        <v>0</v>
      </c>
      <c r="E265" s="154">
        <f t="shared" si="135"/>
        <v>484</v>
      </c>
      <c r="F265" s="21" t="str">
        <f t="shared" si="136"/>
        <v>YES</v>
      </c>
      <c r="G265" s="21" t="str">
        <f t="shared" si="137"/>
        <v>NO</v>
      </c>
      <c r="H265" s="155" t="e">
        <f t="shared" si="138"/>
        <v>#NUM!</v>
      </c>
      <c r="I265" s="155" t="e">
        <f t="shared" si="139"/>
        <v>#NUM!</v>
      </c>
      <c r="J265" s="318">
        <f t="shared" si="140"/>
        <v>0</v>
      </c>
      <c r="K265" s="326">
        <f>IF(ISNUMBER('Primary endpoint outcomes'!U265)=TRUE,'Primary endpoint outcomes'!U265,(IF(ISNUMBER('Primary endpoint outcomes'!X265)=TRUE,'Primary endpoint outcomes'!X265,0)))</f>
        <v>29.4</v>
      </c>
      <c r="L265" s="326">
        <f>IF(ISNUMBER('Primary endpoint outcomes'!V265)=TRUE,'Primary endpoint outcomes'!V265,(IF(ISNUMBER('Primary endpoint outcomes'!Y265)=TRUE,'Primary endpoint outcomes'!Y265,0)))</f>
        <v>0</v>
      </c>
      <c r="M265" s="325">
        <f>IF(ISNUMBER('Primary endpoint outcomes'!W265)=TRUE,'Primary endpoint outcomes'!W265,(IF(ISNUMBER('Primary endpoint outcomes'!Z265)=TRUE,'Primary endpoint outcomes'!Z265,0)))</f>
        <v>120</v>
      </c>
      <c r="N265" s="326">
        <f>IF(ISNUMBER('Primary endpoint outcomes'!BC265)=TRUE,'Primary endpoint outcomes'!BC265,(IF(ISNUMBER('Primary endpoint outcomes'!BF265)=TRUE,'Primary endpoint outcomes'!BF265,0)))</f>
        <v>29.8</v>
      </c>
      <c r="O265" s="325">
        <f>IF(ISNUMBER('Primary endpoint outcomes'!BD265)=TRUE,'Primary endpoint outcomes'!BD265,(IF(ISNUMBER('Primary endpoint outcomes'!BG265)=TRUE,'Primary endpoint outcomes'!BG265,0)))</f>
        <v>0</v>
      </c>
      <c r="P265" s="325">
        <f>IF(ISNUMBER('Primary endpoint outcomes'!BE265)=TRUE,'Primary endpoint outcomes'!BE265,(IF(ISNUMBER('Primary endpoint outcomes'!BH265)=TRUE,'Primary endpoint outcomes'!BH265,0)))</f>
        <v>119</v>
      </c>
      <c r="Q265" s="326">
        <f>IF(ISNUMBER('Primary endpoint outcomes'!CK265)=TRUE,'Primary endpoint outcomes'!CK265,(IF(ISNUMBER('Primary endpoint outcomes'!CN265)=TRUE,'Primary endpoint outcomes'!CN265,0)))</f>
        <v>29.8</v>
      </c>
      <c r="R265" s="326">
        <f>IF(ISNUMBER('Primary endpoint outcomes'!CL265)=TRUE,'Primary endpoint outcomes'!CL265,(IF(ISNUMBER('Primary endpoint outcomes'!CO265)=TRUE,'Primary endpoint outcomes'!CO265,0)))</f>
        <v>0</v>
      </c>
      <c r="S265" s="325">
        <f>IF(ISNUMBER('Primary endpoint outcomes'!CM265)=TRUE,'Primary endpoint outcomes'!CM265,(IF(ISNUMBER('Primary endpoint outcomes'!CP265)=TRUE,'Primary endpoint outcomes'!CP265,0)))</f>
        <v>121</v>
      </c>
      <c r="T265" s="326">
        <f>IF(ISNUMBER('Primary endpoint outcomes'!DS265)=TRUE,'Primary endpoint outcomes'!DS265,(IF(ISNUMBER('Primary endpoint outcomes'!DV265)=TRUE,'Primary endpoint outcomes'!DV265,0)))</f>
        <v>29</v>
      </c>
      <c r="U265" s="326">
        <f>IF(ISNUMBER('Primary endpoint outcomes'!DT265)=TRUE,'Primary endpoint outcomes'!DT265,(IF(ISNUMBER('Primary endpoint outcomes'!DW265)=TRUE,'Primary endpoint outcomes'!DW265,0)))</f>
        <v>0</v>
      </c>
      <c r="V265" s="326">
        <f>IF(ISNUMBER('Primary endpoint outcomes'!DU265)=TRUE,'Primary endpoint outcomes'!DU265,(IF(ISNUMBER('Primary endpoint outcomes'!DX265)=TRUE,'Primary endpoint outcomes'!DX265,0)))</f>
        <v>124</v>
      </c>
      <c r="W265" s="326">
        <f>IF(ISNUMBER('Primary endpoint outcomes'!FA265)=TRUE,'Primary endpoint outcomes'!FA265,(IF(ISNUMBER('Primary endpoint outcomes'!FD265)=TRUE,'Primary endpoint outcomes'!FD265,0)))</f>
        <v>0</v>
      </c>
      <c r="X265" s="326">
        <f>IF(ISNUMBER('Primary endpoint outcomes'!FB265)=TRUE,'Primary endpoint outcomes'!FB265,(IF(ISNUMBER('Primary endpoint outcomes'!FE265)=TRUE,'Primary endpoint outcomes'!FE265,0)))</f>
        <v>0</v>
      </c>
      <c r="Y265" s="326">
        <f>IF(ISNUMBER('Primary endpoint outcomes'!FC265)=TRUE,'Primary endpoint outcomes'!FC265,(IF(ISNUMBER('Primary endpoint outcomes'!FF265)=TRUE,'Primary endpoint outcomes'!FF265,0)))</f>
        <v>0</v>
      </c>
      <c r="Z265" s="150"/>
      <c r="AA265" s="151">
        <f t="shared" si="141"/>
        <v>120</v>
      </c>
      <c r="AB265" s="153">
        <f t="shared" si="142"/>
        <v>119</v>
      </c>
      <c r="AC265" s="153">
        <f t="shared" si="143"/>
        <v>0</v>
      </c>
      <c r="AD265" s="151">
        <f t="shared" si="144"/>
        <v>119</v>
      </c>
      <c r="AE265" s="153">
        <f t="shared" si="145"/>
        <v>118</v>
      </c>
      <c r="AF265" s="153">
        <f t="shared" si="146"/>
        <v>0</v>
      </c>
      <c r="AG265" s="151">
        <f t="shared" si="147"/>
        <v>121</v>
      </c>
      <c r="AH265" s="153">
        <f t="shared" si="148"/>
        <v>120</v>
      </c>
      <c r="AI265" s="153">
        <f t="shared" si="149"/>
        <v>0</v>
      </c>
      <c r="AJ265" s="151">
        <f t="shared" si="150"/>
        <v>124</v>
      </c>
      <c r="AK265" s="153">
        <f t="shared" si="151"/>
        <v>123</v>
      </c>
      <c r="AL265" s="153">
        <f t="shared" si="152"/>
        <v>0</v>
      </c>
      <c r="AM265" s="151">
        <f t="shared" si="153"/>
        <v>0</v>
      </c>
      <c r="AN265" s="153">
        <f t="shared" si="154"/>
        <v>-1</v>
      </c>
      <c r="AO265" s="153">
        <f t="shared" si="155"/>
        <v>0</v>
      </c>
      <c r="AP265" s="153">
        <f t="shared" si="156"/>
        <v>480</v>
      </c>
      <c r="AQ265" s="153">
        <f t="shared" si="157"/>
        <v>0</v>
      </c>
      <c r="AR265" s="153">
        <f t="shared" si="158"/>
        <v>29.495867768595041</v>
      </c>
      <c r="AS265" s="153">
        <f t="shared" si="159"/>
        <v>0</v>
      </c>
      <c r="AT265" s="153">
        <f t="shared" si="160"/>
        <v>484</v>
      </c>
      <c r="AU265" s="16"/>
      <c r="AY265" s="65"/>
      <c r="AZ265" s="65"/>
    </row>
    <row r="266" spans="1:52" ht="15.75" x14ac:dyDescent="0.25">
      <c r="A266" s="152" t="str">
        <f>'Primary endpoint outcomes'!A266</f>
        <v>Hojatifar 2017</v>
      </c>
      <c r="B266" s="152" t="str">
        <f>CONCATENATE('Primary endpoint outcomes'!S266,'Primary endpoint outcomes'!T266)</f>
        <v>BDI-II21</v>
      </c>
      <c r="C266" s="154">
        <f t="shared" si="133"/>
        <v>44.734999999999999</v>
      </c>
      <c r="D266" s="154">
        <f t="shared" si="134"/>
        <v>8.9873383156527495</v>
      </c>
      <c r="E266" s="154">
        <f t="shared" si="135"/>
        <v>30</v>
      </c>
      <c r="F266" s="21" t="str">
        <f t="shared" si="136"/>
        <v>YES</v>
      </c>
      <c r="G266" s="21" t="str">
        <f t="shared" si="137"/>
        <v>NO</v>
      </c>
      <c r="H266" s="155">
        <f t="shared" si="138"/>
        <v>0.94944841108248634</v>
      </c>
      <c r="I266" s="155">
        <f t="shared" si="139"/>
        <v>5.0551588917513657E-2</v>
      </c>
      <c r="J266" s="318">
        <f t="shared" si="140"/>
        <v>1</v>
      </c>
      <c r="K266" s="326">
        <f>IF(ISNUMBER('Primary endpoint outcomes'!U266)=TRUE,'Primary endpoint outcomes'!U266,(IF(ISNUMBER('Primary endpoint outcomes'!X266)=TRUE,'Primary endpoint outcomes'!X266,0)))</f>
        <v>46.4</v>
      </c>
      <c r="L266" s="326">
        <f>IF(ISNUMBER('Primary endpoint outcomes'!V266)=TRUE,'Primary endpoint outcomes'!V266,(IF(ISNUMBER('Primary endpoint outcomes'!Y266)=TRUE,'Primary endpoint outcomes'!Y266,0)))</f>
        <v>11.74</v>
      </c>
      <c r="M266" s="325">
        <f>IF(ISNUMBER('Primary endpoint outcomes'!W266)=TRUE,'Primary endpoint outcomes'!W266,(IF(ISNUMBER('Primary endpoint outcomes'!Z266)=TRUE,'Primary endpoint outcomes'!Z266,0)))</f>
        <v>15</v>
      </c>
      <c r="N266" s="326">
        <f>IF(ISNUMBER('Primary endpoint outcomes'!BC266)=TRUE,'Primary endpoint outcomes'!BC266,(IF(ISNUMBER('Primary endpoint outcomes'!BF266)=TRUE,'Primary endpoint outcomes'!BF266,0)))</f>
        <v>43.07</v>
      </c>
      <c r="O266" s="325">
        <f>IF(ISNUMBER('Primary endpoint outcomes'!BD266)=TRUE,'Primary endpoint outcomes'!BD266,(IF(ISNUMBER('Primary endpoint outcomes'!BG266)=TRUE,'Primary endpoint outcomes'!BG266,0)))</f>
        <v>4.87</v>
      </c>
      <c r="P266" s="325">
        <f>IF(ISNUMBER('Primary endpoint outcomes'!BE266)=TRUE,'Primary endpoint outcomes'!BE266,(IF(ISNUMBER('Primary endpoint outcomes'!BH266)=TRUE,'Primary endpoint outcomes'!BH266,0)))</f>
        <v>15</v>
      </c>
      <c r="Q266" s="326">
        <f>IF(ISNUMBER('Primary endpoint outcomes'!CK266)=TRUE,'Primary endpoint outcomes'!CK266,(IF(ISNUMBER('Primary endpoint outcomes'!CN266)=TRUE,'Primary endpoint outcomes'!CN266,0)))</f>
        <v>0</v>
      </c>
      <c r="R266" s="326">
        <f>IF(ISNUMBER('Primary endpoint outcomes'!CL266)=TRUE,'Primary endpoint outcomes'!CL266,(IF(ISNUMBER('Primary endpoint outcomes'!CO266)=TRUE,'Primary endpoint outcomes'!CO266,0)))</f>
        <v>0</v>
      </c>
      <c r="S266" s="325">
        <f>IF(ISNUMBER('Primary endpoint outcomes'!CM266)=TRUE,'Primary endpoint outcomes'!CM266,(IF(ISNUMBER('Primary endpoint outcomes'!CP266)=TRUE,'Primary endpoint outcomes'!CP266,0)))</f>
        <v>0</v>
      </c>
      <c r="T266" s="326">
        <f>IF(ISNUMBER('Primary endpoint outcomes'!DS266)=TRUE,'Primary endpoint outcomes'!DS266,(IF(ISNUMBER('Primary endpoint outcomes'!DV266)=TRUE,'Primary endpoint outcomes'!DV266,0)))</f>
        <v>0</v>
      </c>
      <c r="U266" s="326">
        <f>IF(ISNUMBER('Primary endpoint outcomes'!DT266)=TRUE,'Primary endpoint outcomes'!DT266,(IF(ISNUMBER('Primary endpoint outcomes'!DW266)=TRUE,'Primary endpoint outcomes'!DW266,0)))</f>
        <v>0</v>
      </c>
      <c r="V266" s="326">
        <f>IF(ISNUMBER('Primary endpoint outcomes'!DU266)=TRUE,'Primary endpoint outcomes'!DU266,(IF(ISNUMBER('Primary endpoint outcomes'!DX266)=TRUE,'Primary endpoint outcomes'!DX266,0)))</f>
        <v>0</v>
      </c>
      <c r="W266" s="326">
        <f>IF(ISNUMBER('Primary endpoint outcomes'!FA266)=TRUE,'Primary endpoint outcomes'!FA266,(IF(ISNUMBER('Primary endpoint outcomes'!FD266)=TRUE,'Primary endpoint outcomes'!FD266,0)))</f>
        <v>0</v>
      </c>
      <c r="X266" s="326">
        <f>IF(ISNUMBER('Primary endpoint outcomes'!FB266)=TRUE,'Primary endpoint outcomes'!FB266,(IF(ISNUMBER('Primary endpoint outcomes'!FE266)=TRUE,'Primary endpoint outcomes'!FE266,0)))</f>
        <v>0</v>
      </c>
      <c r="Y266" s="326">
        <f>IF(ISNUMBER('Primary endpoint outcomes'!FC266)=TRUE,'Primary endpoint outcomes'!FC266,(IF(ISNUMBER('Primary endpoint outcomes'!FF266)=TRUE,'Primary endpoint outcomes'!FF266,0)))</f>
        <v>0</v>
      </c>
      <c r="Z266" s="150"/>
      <c r="AA266" s="151">
        <f t="shared" si="141"/>
        <v>15</v>
      </c>
      <c r="AB266" s="153">
        <f t="shared" si="142"/>
        <v>14</v>
      </c>
      <c r="AC266" s="153">
        <f t="shared" si="143"/>
        <v>1929.5864000000001</v>
      </c>
      <c r="AD266" s="151">
        <f t="shared" si="144"/>
        <v>15</v>
      </c>
      <c r="AE266" s="153">
        <f t="shared" si="145"/>
        <v>14</v>
      </c>
      <c r="AF266" s="153">
        <f t="shared" si="146"/>
        <v>332.03660000000002</v>
      </c>
      <c r="AG266" s="151">
        <f t="shared" si="147"/>
        <v>0</v>
      </c>
      <c r="AH266" s="153">
        <f t="shared" si="148"/>
        <v>-1</v>
      </c>
      <c r="AI266" s="153">
        <f t="shared" si="149"/>
        <v>0</v>
      </c>
      <c r="AJ266" s="151">
        <f t="shared" si="150"/>
        <v>0</v>
      </c>
      <c r="AK266" s="153">
        <f t="shared" si="151"/>
        <v>-1</v>
      </c>
      <c r="AL266" s="153">
        <f t="shared" si="152"/>
        <v>0</v>
      </c>
      <c r="AM266" s="151">
        <f t="shared" si="153"/>
        <v>0</v>
      </c>
      <c r="AN266" s="153">
        <f t="shared" si="154"/>
        <v>-1</v>
      </c>
      <c r="AO266" s="153">
        <f t="shared" si="155"/>
        <v>0</v>
      </c>
      <c r="AP266" s="153">
        <f t="shared" si="156"/>
        <v>28</v>
      </c>
      <c r="AQ266" s="153">
        <f t="shared" si="157"/>
        <v>2261.623</v>
      </c>
      <c r="AR266" s="153">
        <f t="shared" si="158"/>
        <v>44.734999999999999</v>
      </c>
      <c r="AS266" s="153">
        <f t="shared" si="159"/>
        <v>8.9873383156527495</v>
      </c>
      <c r="AT266" s="153">
        <f t="shared" si="160"/>
        <v>30</v>
      </c>
      <c r="AU266" s="16"/>
      <c r="AY266" s="65"/>
      <c r="AZ266" s="65"/>
    </row>
    <row r="267" spans="1:52" ht="15.75" x14ac:dyDescent="0.25">
      <c r="A267" s="152" t="str">
        <f>'Primary endpoint outcomes'!A267</f>
        <v>Hollon 1992</v>
      </c>
      <c r="B267" s="152" t="str">
        <f>CONCATENATE('Primary endpoint outcomes'!S267,'Primary endpoint outcomes'!T267)</f>
        <v>HAMD17</v>
      </c>
      <c r="C267" s="154">
        <f t="shared" si="133"/>
        <v>23.846728971962619</v>
      </c>
      <c r="D267" s="154">
        <f t="shared" si="134"/>
        <v>4.8957595466343671</v>
      </c>
      <c r="E267" s="154">
        <f t="shared" si="135"/>
        <v>107</v>
      </c>
      <c r="F267" s="21" t="str">
        <f t="shared" si="136"/>
        <v>YES</v>
      </c>
      <c r="G267" s="21" t="str">
        <f t="shared" si="137"/>
        <v>NO</v>
      </c>
      <c r="H267" s="155">
        <f t="shared" si="138"/>
        <v>0.9455062060520002</v>
      </c>
      <c r="I267" s="155">
        <f t="shared" si="139"/>
        <v>5.4493793947999802E-2</v>
      </c>
      <c r="J267" s="318">
        <f t="shared" si="140"/>
        <v>1</v>
      </c>
      <c r="K267" s="326">
        <f>IF(ISNUMBER('Primary endpoint outcomes'!U267)=TRUE,'Primary endpoint outcomes'!U267,(IF(ISNUMBER('Primary endpoint outcomes'!X267)=TRUE,'Primary endpoint outcomes'!X267,0)))</f>
        <v>24.1</v>
      </c>
      <c r="L267" s="326">
        <f>IF(ISNUMBER('Primary endpoint outcomes'!V267)=TRUE,'Primary endpoint outcomes'!V267,(IF(ISNUMBER('Primary endpoint outcomes'!Y267)=TRUE,'Primary endpoint outcomes'!Y267,0)))</f>
        <v>4.3</v>
      </c>
      <c r="M267" s="325">
        <f>IF(ISNUMBER('Primary endpoint outcomes'!W267)=TRUE,'Primary endpoint outcomes'!W267,(IF(ISNUMBER('Primary endpoint outcomes'!Z267)=TRUE,'Primary endpoint outcomes'!Z267,0)))</f>
        <v>25</v>
      </c>
      <c r="N267" s="326">
        <f>IF(ISNUMBER('Primary endpoint outcomes'!BC267)=TRUE,'Primary endpoint outcomes'!BC267,(IF(ISNUMBER('Primary endpoint outcomes'!BF267)=TRUE,'Primary endpoint outcomes'!BF267,0)))</f>
        <v>23.8</v>
      </c>
      <c r="O267" s="325">
        <f>IF(ISNUMBER('Primary endpoint outcomes'!BD267)=TRUE,'Primary endpoint outcomes'!BD267,(IF(ISNUMBER('Primary endpoint outcomes'!BG267)=TRUE,'Primary endpoint outcomes'!BG267,0)))</f>
        <v>5</v>
      </c>
      <c r="P267" s="325">
        <f>IF(ISNUMBER('Primary endpoint outcomes'!BE267)=TRUE,'Primary endpoint outcomes'!BE267,(IF(ISNUMBER('Primary endpoint outcomes'!BH267)=TRUE,'Primary endpoint outcomes'!BH267,0)))</f>
        <v>57</v>
      </c>
      <c r="Q267" s="326">
        <f>IF(ISNUMBER('Primary endpoint outcomes'!CK267)=TRUE,'Primary endpoint outcomes'!CK267,(IF(ISNUMBER('Primary endpoint outcomes'!CN267)=TRUE,'Primary endpoint outcomes'!CN267,0)))</f>
        <v>23.7</v>
      </c>
      <c r="R267" s="326">
        <f>IF(ISNUMBER('Primary endpoint outcomes'!CL267)=TRUE,'Primary endpoint outcomes'!CL267,(IF(ISNUMBER('Primary endpoint outcomes'!CO267)=TRUE,'Primary endpoint outcomes'!CO267,0)))</f>
        <v>5.2</v>
      </c>
      <c r="S267" s="325">
        <f>IF(ISNUMBER('Primary endpoint outcomes'!CM267)=TRUE,'Primary endpoint outcomes'!CM267,(IF(ISNUMBER('Primary endpoint outcomes'!CP267)=TRUE,'Primary endpoint outcomes'!CP267,0)))</f>
        <v>25</v>
      </c>
      <c r="T267" s="326">
        <f>IF(ISNUMBER('Primary endpoint outcomes'!DS267)=TRUE,'Primary endpoint outcomes'!DS267,(IF(ISNUMBER('Primary endpoint outcomes'!DV267)=TRUE,'Primary endpoint outcomes'!DV267,0)))</f>
        <v>0</v>
      </c>
      <c r="U267" s="326">
        <f>IF(ISNUMBER('Primary endpoint outcomes'!DT267)=TRUE,'Primary endpoint outcomes'!DT267,(IF(ISNUMBER('Primary endpoint outcomes'!DW267)=TRUE,'Primary endpoint outcomes'!DW267,0)))</f>
        <v>0</v>
      </c>
      <c r="V267" s="326">
        <f>IF(ISNUMBER('Primary endpoint outcomes'!DU267)=TRUE,'Primary endpoint outcomes'!DU267,(IF(ISNUMBER('Primary endpoint outcomes'!DX267)=TRUE,'Primary endpoint outcomes'!DX267,0)))</f>
        <v>0</v>
      </c>
      <c r="W267" s="326">
        <f>IF(ISNUMBER('Primary endpoint outcomes'!FA267)=TRUE,'Primary endpoint outcomes'!FA267,(IF(ISNUMBER('Primary endpoint outcomes'!FD267)=TRUE,'Primary endpoint outcomes'!FD267,0)))</f>
        <v>0</v>
      </c>
      <c r="X267" s="326">
        <f>IF(ISNUMBER('Primary endpoint outcomes'!FB267)=TRUE,'Primary endpoint outcomes'!FB267,(IF(ISNUMBER('Primary endpoint outcomes'!FE267)=TRUE,'Primary endpoint outcomes'!FE267,0)))</f>
        <v>0</v>
      </c>
      <c r="Y267" s="326">
        <f>IF(ISNUMBER('Primary endpoint outcomes'!FC267)=TRUE,'Primary endpoint outcomes'!FC267,(IF(ISNUMBER('Primary endpoint outcomes'!FF267)=TRUE,'Primary endpoint outcomes'!FF267,0)))</f>
        <v>0</v>
      </c>
      <c r="Z267" s="150"/>
      <c r="AA267" s="151">
        <f t="shared" si="141"/>
        <v>25</v>
      </c>
      <c r="AB267" s="153">
        <f t="shared" si="142"/>
        <v>24</v>
      </c>
      <c r="AC267" s="153">
        <f t="shared" si="143"/>
        <v>443.76</v>
      </c>
      <c r="AD267" s="151">
        <f t="shared" si="144"/>
        <v>57</v>
      </c>
      <c r="AE267" s="153">
        <f t="shared" si="145"/>
        <v>56</v>
      </c>
      <c r="AF267" s="153">
        <f t="shared" si="146"/>
        <v>1400</v>
      </c>
      <c r="AG267" s="151">
        <f t="shared" si="147"/>
        <v>25</v>
      </c>
      <c r="AH267" s="153">
        <f t="shared" si="148"/>
        <v>24</v>
      </c>
      <c r="AI267" s="153">
        <f t="shared" si="149"/>
        <v>648.96</v>
      </c>
      <c r="AJ267" s="151">
        <f t="shared" si="150"/>
        <v>0</v>
      </c>
      <c r="AK267" s="153">
        <f t="shared" si="151"/>
        <v>-1</v>
      </c>
      <c r="AL267" s="153">
        <f t="shared" si="152"/>
        <v>0</v>
      </c>
      <c r="AM267" s="151">
        <f t="shared" si="153"/>
        <v>0</v>
      </c>
      <c r="AN267" s="153">
        <f t="shared" si="154"/>
        <v>-1</v>
      </c>
      <c r="AO267" s="153">
        <f t="shared" si="155"/>
        <v>0</v>
      </c>
      <c r="AP267" s="153">
        <f t="shared" si="156"/>
        <v>104</v>
      </c>
      <c r="AQ267" s="153">
        <f t="shared" si="157"/>
        <v>2492.7200000000003</v>
      </c>
      <c r="AR267" s="153">
        <f t="shared" si="158"/>
        <v>23.846728971962619</v>
      </c>
      <c r="AS267" s="153">
        <f t="shared" si="159"/>
        <v>4.8957595466343671</v>
      </c>
      <c r="AT267" s="153">
        <f t="shared" si="160"/>
        <v>107</v>
      </c>
      <c r="AU267" s="16"/>
      <c r="AY267" s="65"/>
      <c r="AZ267" s="65"/>
    </row>
    <row r="268" spans="1:52" ht="15.75" x14ac:dyDescent="0.25">
      <c r="A268" s="152" t="str">
        <f>'Primary endpoint outcomes'!A268</f>
        <v>Hollyman 1988</v>
      </c>
      <c r="B268" s="152" t="str">
        <f>CONCATENATE('Primary endpoint outcomes'!S268,'Primary endpoint outcomes'!T268)</f>
        <v>HAMD17</v>
      </c>
      <c r="C268" s="154">
        <f t="shared" si="133"/>
        <v>14.752482269503545</v>
      </c>
      <c r="D268" s="154">
        <f t="shared" si="134"/>
        <v>3.6455254923135447</v>
      </c>
      <c r="E268" s="154">
        <f t="shared" si="135"/>
        <v>141</v>
      </c>
      <c r="F268" s="21" t="str">
        <f t="shared" si="136"/>
        <v>NO</v>
      </c>
      <c r="G268" s="21" t="str">
        <f t="shared" si="137"/>
        <v>YES</v>
      </c>
      <c r="H268" s="155">
        <f t="shared" si="138"/>
        <v>0.36609824122072765</v>
      </c>
      <c r="I268" s="155">
        <f t="shared" si="139"/>
        <v>0.63390175877927235</v>
      </c>
      <c r="J268" s="318">
        <f t="shared" si="140"/>
        <v>1</v>
      </c>
      <c r="K268" s="326">
        <f>IF(ISNUMBER('Primary endpoint outcomes'!U268)=TRUE,'Primary endpoint outcomes'!U268,(IF(ISNUMBER('Primary endpoint outcomes'!X268)=TRUE,'Primary endpoint outcomes'!X268,0)))</f>
        <v>14.7</v>
      </c>
      <c r="L268" s="326">
        <f>IF(ISNUMBER('Primary endpoint outcomes'!V268)=TRUE,'Primary endpoint outcomes'!V268,(IF(ISNUMBER('Primary endpoint outcomes'!Y268)=TRUE,'Primary endpoint outcomes'!Y268,0)))</f>
        <v>3.8</v>
      </c>
      <c r="M268" s="325">
        <f>IF(ISNUMBER('Primary endpoint outcomes'!W268)=TRUE,'Primary endpoint outcomes'!W268,(IF(ISNUMBER('Primary endpoint outcomes'!Z268)=TRUE,'Primary endpoint outcomes'!Z268,0)))</f>
        <v>67</v>
      </c>
      <c r="N268" s="326">
        <f>IF(ISNUMBER('Primary endpoint outcomes'!BC268)=TRUE,'Primary endpoint outcomes'!BC268,(IF(ISNUMBER('Primary endpoint outcomes'!BF268)=TRUE,'Primary endpoint outcomes'!BF268,0)))</f>
        <v>14.8</v>
      </c>
      <c r="O268" s="325">
        <f>IF(ISNUMBER('Primary endpoint outcomes'!BD268)=TRUE,'Primary endpoint outcomes'!BD268,(IF(ISNUMBER('Primary endpoint outcomes'!BG268)=TRUE,'Primary endpoint outcomes'!BG268,0)))</f>
        <v>3.5</v>
      </c>
      <c r="P268" s="325">
        <f>IF(ISNUMBER('Primary endpoint outcomes'!BE268)=TRUE,'Primary endpoint outcomes'!BE268,(IF(ISNUMBER('Primary endpoint outcomes'!BH268)=TRUE,'Primary endpoint outcomes'!BH268,0)))</f>
        <v>74</v>
      </c>
      <c r="Q268" s="326">
        <f>IF(ISNUMBER('Primary endpoint outcomes'!CK268)=TRUE,'Primary endpoint outcomes'!CK268,(IF(ISNUMBER('Primary endpoint outcomes'!CN268)=TRUE,'Primary endpoint outcomes'!CN268,0)))</f>
        <v>0</v>
      </c>
      <c r="R268" s="326">
        <f>IF(ISNUMBER('Primary endpoint outcomes'!CL268)=TRUE,'Primary endpoint outcomes'!CL268,(IF(ISNUMBER('Primary endpoint outcomes'!CO268)=TRUE,'Primary endpoint outcomes'!CO268,0)))</f>
        <v>0</v>
      </c>
      <c r="S268" s="325">
        <f>IF(ISNUMBER('Primary endpoint outcomes'!CM268)=TRUE,'Primary endpoint outcomes'!CM268,(IF(ISNUMBER('Primary endpoint outcomes'!CP268)=TRUE,'Primary endpoint outcomes'!CP268,0)))</f>
        <v>0</v>
      </c>
      <c r="T268" s="326">
        <f>IF(ISNUMBER('Primary endpoint outcomes'!DS268)=TRUE,'Primary endpoint outcomes'!DS268,(IF(ISNUMBER('Primary endpoint outcomes'!DV268)=TRUE,'Primary endpoint outcomes'!DV268,0)))</f>
        <v>0</v>
      </c>
      <c r="U268" s="326">
        <f>IF(ISNUMBER('Primary endpoint outcomes'!DT268)=TRUE,'Primary endpoint outcomes'!DT268,(IF(ISNUMBER('Primary endpoint outcomes'!DW268)=TRUE,'Primary endpoint outcomes'!DW268,0)))</f>
        <v>0</v>
      </c>
      <c r="V268" s="326">
        <f>IF(ISNUMBER('Primary endpoint outcomes'!DU268)=TRUE,'Primary endpoint outcomes'!DU268,(IF(ISNUMBER('Primary endpoint outcomes'!DX268)=TRUE,'Primary endpoint outcomes'!DX268,0)))</f>
        <v>0</v>
      </c>
      <c r="W268" s="326">
        <f>IF(ISNUMBER('Primary endpoint outcomes'!FA268)=TRUE,'Primary endpoint outcomes'!FA268,(IF(ISNUMBER('Primary endpoint outcomes'!FD268)=TRUE,'Primary endpoint outcomes'!FD268,0)))</f>
        <v>0</v>
      </c>
      <c r="X268" s="326">
        <f>IF(ISNUMBER('Primary endpoint outcomes'!FB268)=TRUE,'Primary endpoint outcomes'!FB268,(IF(ISNUMBER('Primary endpoint outcomes'!FE268)=TRUE,'Primary endpoint outcomes'!FE268,0)))</f>
        <v>0</v>
      </c>
      <c r="Y268" s="326">
        <f>IF(ISNUMBER('Primary endpoint outcomes'!FC268)=TRUE,'Primary endpoint outcomes'!FC268,(IF(ISNUMBER('Primary endpoint outcomes'!FF268)=TRUE,'Primary endpoint outcomes'!FF268,0)))</f>
        <v>0</v>
      </c>
      <c r="Z268" s="150"/>
      <c r="AA268" s="151">
        <f t="shared" si="141"/>
        <v>67</v>
      </c>
      <c r="AB268" s="153">
        <f t="shared" si="142"/>
        <v>66</v>
      </c>
      <c r="AC268" s="153">
        <f t="shared" si="143"/>
        <v>953.04</v>
      </c>
      <c r="AD268" s="151">
        <f t="shared" si="144"/>
        <v>74</v>
      </c>
      <c r="AE268" s="153">
        <f t="shared" si="145"/>
        <v>73</v>
      </c>
      <c r="AF268" s="153">
        <f t="shared" si="146"/>
        <v>894.25</v>
      </c>
      <c r="AG268" s="151">
        <f t="shared" si="147"/>
        <v>0</v>
      </c>
      <c r="AH268" s="153">
        <f t="shared" si="148"/>
        <v>-1</v>
      </c>
      <c r="AI268" s="153">
        <f t="shared" si="149"/>
        <v>0</v>
      </c>
      <c r="AJ268" s="151">
        <f t="shared" si="150"/>
        <v>0</v>
      </c>
      <c r="AK268" s="153">
        <f t="shared" si="151"/>
        <v>-1</v>
      </c>
      <c r="AL268" s="153">
        <f t="shared" si="152"/>
        <v>0</v>
      </c>
      <c r="AM268" s="151">
        <f t="shared" si="153"/>
        <v>0</v>
      </c>
      <c r="AN268" s="153">
        <f t="shared" si="154"/>
        <v>-1</v>
      </c>
      <c r="AO268" s="153">
        <f t="shared" si="155"/>
        <v>0</v>
      </c>
      <c r="AP268" s="153">
        <f t="shared" si="156"/>
        <v>139</v>
      </c>
      <c r="AQ268" s="153">
        <f t="shared" si="157"/>
        <v>1847.29</v>
      </c>
      <c r="AR268" s="153">
        <f t="shared" si="158"/>
        <v>14.752482269503545</v>
      </c>
      <c r="AS268" s="153">
        <f t="shared" si="159"/>
        <v>3.6455254923135447</v>
      </c>
      <c r="AT268" s="153">
        <f t="shared" si="160"/>
        <v>141</v>
      </c>
      <c r="AU268" s="16"/>
      <c r="AY268" s="65"/>
      <c r="AZ268" s="65"/>
    </row>
    <row r="269" spans="1:52" ht="15.75" x14ac:dyDescent="0.25">
      <c r="A269" s="152" t="str">
        <f>'Primary endpoint outcomes'!A269</f>
        <v>Hong 2003</v>
      </c>
      <c r="B269" s="152" t="str">
        <f>CONCATENATE('Primary endpoint outcomes'!S269,'Primary endpoint outcomes'!T269)</f>
        <v>HAMD17</v>
      </c>
      <c r="C269" s="154">
        <f t="shared" si="133"/>
        <v>23.7</v>
      </c>
      <c r="D269" s="154">
        <f t="shared" si="134"/>
        <v>5.1502427127272359</v>
      </c>
      <c r="E269" s="154">
        <f t="shared" si="135"/>
        <v>132</v>
      </c>
      <c r="F269" s="21" t="str">
        <f t="shared" si="136"/>
        <v>YES</v>
      </c>
      <c r="G269" s="21" t="str">
        <f t="shared" si="137"/>
        <v>NO</v>
      </c>
      <c r="H269" s="155">
        <f t="shared" si="138"/>
        <v>0.93255258740448632</v>
      </c>
      <c r="I269" s="155">
        <f t="shared" si="139"/>
        <v>6.7447412595513678E-2</v>
      </c>
      <c r="J269" s="318">
        <f t="shared" si="140"/>
        <v>1</v>
      </c>
      <c r="K269" s="326">
        <f>IF(ISNUMBER('Primary endpoint outcomes'!U269)=TRUE,'Primary endpoint outcomes'!U269,(IF(ISNUMBER('Primary endpoint outcomes'!X269)=TRUE,'Primary endpoint outcomes'!X269,0)))</f>
        <v>23.1</v>
      </c>
      <c r="L269" s="326">
        <f>IF(ISNUMBER('Primary endpoint outcomes'!V269)=TRUE,'Primary endpoint outcomes'!V269,(IF(ISNUMBER('Primary endpoint outcomes'!Y269)=TRUE,'Primary endpoint outcomes'!Y269,0)))</f>
        <v>5.0999999999999996</v>
      </c>
      <c r="M269" s="325">
        <f>IF(ISNUMBER('Primary endpoint outcomes'!W269)=TRUE,'Primary endpoint outcomes'!W269,(IF(ISNUMBER('Primary endpoint outcomes'!Z269)=TRUE,'Primary endpoint outcomes'!Z269,0)))</f>
        <v>66</v>
      </c>
      <c r="N269" s="326">
        <f>IF(ISNUMBER('Primary endpoint outcomes'!BC269)=TRUE,'Primary endpoint outcomes'!BC269,(IF(ISNUMBER('Primary endpoint outcomes'!BF269)=TRUE,'Primary endpoint outcomes'!BF269,0)))</f>
        <v>24.3</v>
      </c>
      <c r="O269" s="325">
        <f>IF(ISNUMBER('Primary endpoint outcomes'!BD269)=TRUE,'Primary endpoint outcomes'!BD269,(IF(ISNUMBER('Primary endpoint outcomes'!BG269)=TRUE,'Primary endpoint outcomes'!BG269,0)))</f>
        <v>5.2</v>
      </c>
      <c r="P269" s="325">
        <f>IF(ISNUMBER('Primary endpoint outcomes'!BE269)=TRUE,'Primary endpoint outcomes'!BE269,(IF(ISNUMBER('Primary endpoint outcomes'!BH269)=TRUE,'Primary endpoint outcomes'!BH269,0)))</f>
        <v>66</v>
      </c>
      <c r="Q269" s="326">
        <f>IF(ISNUMBER('Primary endpoint outcomes'!CK269)=TRUE,'Primary endpoint outcomes'!CK269,(IF(ISNUMBER('Primary endpoint outcomes'!CN269)=TRUE,'Primary endpoint outcomes'!CN269,0)))</f>
        <v>0</v>
      </c>
      <c r="R269" s="326">
        <f>IF(ISNUMBER('Primary endpoint outcomes'!CL269)=TRUE,'Primary endpoint outcomes'!CL269,(IF(ISNUMBER('Primary endpoint outcomes'!CO269)=TRUE,'Primary endpoint outcomes'!CO269,0)))</f>
        <v>0</v>
      </c>
      <c r="S269" s="325">
        <f>IF(ISNUMBER('Primary endpoint outcomes'!CM269)=TRUE,'Primary endpoint outcomes'!CM269,(IF(ISNUMBER('Primary endpoint outcomes'!CP269)=TRUE,'Primary endpoint outcomes'!CP269,0)))</f>
        <v>0</v>
      </c>
      <c r="T269" s="326">
        <f>IF(ISNUMBER('Primary endpoint outcomes'!DS269)=TRUE,'Primary endpoint outcomes'!DS269,(IF(ISNUMBER('Primary endpoint outcomes'!DV269)=TRUE,'Primary endpoint outcomes'!DV269,0)))</f>
        <v>0</v>
      </c>
      <c r="U269" s="326">
        <f>IF(ISNUMBER('Primary endpoint outcomes'!DT269)=TRUE,'Primary endpoint outcomes'!DT269,(IF(ISNUMBER('Primary endpoint outcomes'!DW269)=TRUE,'Primary endpoint outcomes'!DW269,0)))</f>
        <v>0</v>
      </c>
      <c r="V269" s="326">
        <f>IF(ISNUMBER('Primary endpoint outcomes'!DU269)=TRUE,'Primary endpoint outcomes'!DU269,(IF(ISNUMBER('Primary endpoint outcomes'!DX269)=TRUE,'Primary endpoint outcomes'!DX269,0)))</f>
        <v>0</v>
      </c>
      <c r="W269" s="326">
        <f>IF(ISNUMBER('Primary endpoint outcomes'!FA269)=TRUE,'Primary endpoint outcomes'!FA269,(IF(ISNUMBER('Primary endpoint outcomes'!FD269)=TRUE,'Primary endpoint outcomes'!FD269,0)))</f>
        <v>0</v>
      </c>
      <c r="X269" s="326">
        <f>IF(ISNUMBER('Primary endpoint outcomes'!FB269)=TRUE,'Primary endpoint outcomes'!FB269,(IF(ISNUMBER('Primary endpoint outcomes'!FE269)=TRUE,'Primary endpoint outcomes'!FE269,0)))</f>
        <v>0</v>
      </c>
      <c r="Y269" s="326">
        <f>IF(ISNUMBER('Primary endpoint outcomes'!FC269)=TRUE,'Primary endpoint outcomes'!FC269,(IF(ISNUMBER('Primary endpoint outcomes'!FF269)=TRUE,'Primary endpoint outcomes'!FF269,0)))</f>
        <v>0</v>
      </c>
      <c r="Z269" s="150"/>
      <c r="AA269" s="151">
        <f t="shared" si="141"/>
        <v>66</v>
      </c>
      <c r="AB269" s="153">
        <f t="shared" si="142"/>
        <v>65</v>
      </c>
      <c r="AC269" s="153">
        <f t="shared" si="143"/>
        <v>1690.6499999999999</v>
      </c>
      <c r="AD269" s="151">
        <f t="shared" si="144"/>
        <v>66</v>
      </c>
      <c r="AE269" s="153">
        <f t="shared" si="145"/>
        <v>65</v>
      </c>
      <c r="AF269" s="153">
        <f t="shared" si="146"/>
        <v>1757.6000000000001</v>
      </c>
      <c r="AG269" s="151">
        <f t="shared" si="147"/>
        <v>0</v>
      </c>
      <c r="AH269" s="153">
        <f t="shared" si="148"/>
        <v>-1</v>
      </c>
      <c r="AI269" s="153">
        <f t="shared" si="149"/>
        <v>0</v>
      </c>
      <c r="AJ269" s="151">
        <f t="shared" si="150"/>
        <v>0</v>
      </c>
      <c r="AK269" s="153">
        <f t="shared" si="151"/>
        <v>-1</v>
      </c>
      <c r="AL269" s="153">
        <f t="shared" si="152"/>
        <v>0</v>
      </c>
      <c r="AM269" s="151">
        <f t="shared" si="153"/>
        <v>0</v>
      </c>
      <c r="AN269" s="153">
        <f t="shared" si="154"/>
        <v>-1</v>
      </c>
      <c r="AO269" s="153">
        <f t="shared" si="155"/>
        <v>0</v>
      </c>
      <c r="AP269" s="153">
        <f t="shared" si="156"/>
        <v>130</v>
      </c>
      <c r="AQ269" s="153">
        <f t="shared" si="157"/>
        <v>3448.25</v>
      </c>
      <c r="AR269" s="153">
        <f t="shared" si="158"/>
        <v>23.7</v>
      </c>
      <c r="AS269" s="153">
        <f t="shared" si="159"/>
        <v>5.1502427127272359</v>
      </c>
      <c r="AT269" s="153">
        <f t="shared" si="160"/>
        <v>132</v>
      </c>
      <c r="AU269" s="16"/>
      <c r="AY269" s="65"/>
      <c r="AZ269" s="65"/>
    </row>
    <row r="270" spans="1:52" ht="15.75" x14ac:dyDescent="0.25">
      <c r="A270" s="152" t="str">
        <f>'Primary endpoint outcomes'!A270</f>
        <v>Hopko 2003</v>
      </c>
      <c r="B270" s="152" t="str">
        <f>CONCATENATE('Primary endpoint outcomes'!S270,'Primary endpoint outcomes'!T270)</f>
        <v>BDI-I21</v>
      </c>
      <c r="C270" s="154">
        <f t="shared" si="133"/>
        <v>36.299999999999997</v>
      </c>
      <c r="D270" s="154">
        <f t="shared" si="134"/>
        <v>11.433512906858695</v>
      </c>
      <c r="E270" s="154">
        <f t="shared" si="135"/>
        <v>25</v>
      </c>
      <c r="F270" s="21" t="str">
        <f t="shared" si="136"/>
        <v>YES</v>
      </c>
      <c r="G270" s="21" t="str">
        <f t="shared" si="137"/>
        <v>NO</v>
      </c>
      <c r="H270" s="155">
        <f t="shared" si="138"/>
        <v>0.8944797071509103</v>
      </c>
      <c r="I270" s="155">
        <f t="shared" si="139"/>
        <v>0.1055202928490897</v>
      </c>
      <c r="J270" s="318">
        <f t="shared" si="140"/>
        <v>1</v>
      </c>
      <c r="K270" s="326">
        <f>IF(ISNUMBER('Primary endpoint outcomes'!U270)=TRUE,'Primary endpoint outcomes'!U270,(IF(ISNUMBER('Primary endpoint outcomes'!X270)=TRUE,'Primary endpoint outcomes'!X270,0)))</f>
        <v>35.1</v>
      </c>
      <c r="L270" s="326">
        <f>IF(ISNUMBER('Primary endpoint outcomes'!V270)=TRUE,'Primary endpoint outcomes'!V270,(IF(ISNUMBER('Primary endpoint outcomes'!Y270)=TRUE,'Primary endpoint outcomes'!Y270,0)))</f>
        <v>7.4</v>
      </c>
      <c r="M270" s="325">
        <f>IF(ISNUMBER('Primary endpoint outcomes'!W270)=TRUE,'Primary endpoint outcomes'!W270,(IF(ISNUMBER('Primary endpoint outcomes'!Z270)=TRUE,'Primary endpoint outcomes'!Z270,0)))</f>
        <v>10</v>
      </c>
      <c r="N270" s="326">
        <f>IF(ISNUMBER('Primary endpoint outcomes'!BC270)=TRUE,'Primary endpoint outcomes'!BC270,(IF(ISNUMBER('Primary endpoint outcomes'!BF270)=TRUE,'Primary endpoint outcomes'!BF270,0)))</f>
        <v>37.1</v>
      </c>
      <c r="O270" s="325">
        <f>IF(ISNUMBER('Primary endpoint outcomes'!BD270)=TRUE,'Primary endpoint outcomes'!BD270,(IF(ISNUMBER('Primary endpoint outcomes'!BG270)=TRUE,'Primary endpoint outcomes'!BG270,0)))</f>
        <v>13.4</v>
      </c>
      <c r="P270" s="325">
        <f>IF(ISNUMBER('Primary endpoint outcomes'!BE270)=TRUE,'Primary endpoint outcomes'!BE270,(IF(ISNUMBER('Primary endpoint outcomes'!BH270)=TRUE,'Primary endpoint outcomes'!BH270,0)))</f>
        <v>15</v>
      </c>
      <c r="Q270" s="326">
        <f>IF(ISNUMBER('Primary endpoint outcomes'!CK270)=TRUE,'Primary endpoint outcomes'!CK270,(IF(ISNUMBER('Primary endpoint outcomes'!CN270)=TRUE,'Primary endpoint outcomes'!CN270,0)))</f>
        <v>0</v>
      </c>
      <c r="R270" s="326">
        <f>IF(ISNUMBER('Primary endpoint outcomes'!CL270)=TRUE,'Primary endpoint outcomes'!CL270,(IF(ISNUMBER('Primary endpoint outcomes'!CO270)=TRUE,'Primary endpoint outcomes'!CO270,0)))</f>
        <v>0</v>
      </c>
      <c r="S270" s="325">
        <f>IF(ISNUMBER('Primary endpoint outcomes'!CM270)=TRUE,'Primary endpoint outcomes'!CM270,(IF(ISNUMBER('Primary endpoint outcomes'!CP270)=TRUE,'Primary endpoint outcomes'!CP270,0)))</f>
        <v>0</v>
      </c>
      <c r="T270" s="326">
        <f>IF(ISNUMBER('Primary endpoint outcomes'!DS270)=TRUE,'Primary endpoint outcomes'!DS270,(IF(ISNUMBER('Primary endpoint outcomes'!DV270)=TRUE,'Primary endpoint outcomes'!DV270,0)))</f>
        <v>0</v>
      </c>
      <c r="U270" s="326">
        <f>IF(ISNUMBER('Primary endpoint outcomes'!DT270)=TRUE,'Primary endpoint outcomes'!DT270,(IF(ISNUMBER('Primary endpoint outcomes'!DW270)=TRUE,'Primary endpoint outcomes'!DW270,0)))</f>
        <v>0</v>
      </c>
      <c r="V270" s="326">
        <f>IF(ISNUMBER('Primary endpoint outcomes'!DU270)=TRUE,'Primary endpoint outcomes'!DU270,(IF(ISNUMBER('Primary endpoint outcomes'!DX270)=TRUE,'Primary endpoint outcomes'!DX270,0)))</f>
        <v>0</v>
      </c>
      <c r="W270" s="326">
        <f>IF(ISNUMBER('Primary endpoint outcomes'!FA270)=TRUE,'Primary endpoint outcomes'!FA270,(IF(ISNUMBER('Primary endpoint outcomes'!FD270)=TRUE,'Primary endpoint outcomes'!FD270,0)))</f>
        <v>0</v>
      </c>
      <c r="X270" s="326">
        <f>IF(ISNUMBER('Primary endpoint outcomes'!FB270)=TRUE,'Primary endpoint outcomes'!FB270,(IF(ISNUMBER('Primary endpoint outcomes'!FE270)=TRUE,'Primary endpoint outcomes'!FE270,0)))</f>
        <v>0</v>
      </c>
      <c r="Y270" s="326">
        <f>IF(ISNUMBER('Primary endpoint outcomes'!FC270)=TRUE,'Primary endpoint outcomes'!FC270,(IF(ISNUMBER('Primary endpoint outcomes'!FF270)=TRUE,'Primary endpoint outcomes'!FF270,0)))</f>
        <v>0</v>
      </c>
      <c r="Z270" s="150"/>
      <c r="AA270" s="151">
        <f t="shared" si="141"/>
        <v>10</v>
      </c>
      <c r="AB270" s="153">
        <f t="shared" si="142"/>
        <v>9</v>
      </c>
      <c r="AC270" s="153">
        <f t="shared" si="143"/>
        <v>492.84000000000003</v>
      </c>
      <c r="AD270" s="151">
        <f t="shared" si="144"/>
        <v>15</v>
      </c>
      <c r="AE270" s="153">
        <f t="shared" si="145"/>
        <v>14</v>
      </c>
      <c r="AF270" s="153">
        <f t="shared" si="146"/>
        <v>2513.84</v>
      </c>
      <c r="AG270" s="151">
        <f t="shared" si="147"/>
        <v>0</v>
      </c>
      <c r="AH270" s="153">
        <f t="shared" si="148"/>
        <v>-1</v>
      </c>
      <c r="AI270" s="153">
        <f t="shared" si="149"/>
        <v>0</v>
      </c>
      <c r="AJ270" s="151">
        <f t="shared" si="150"/>
        <v>0</v>
      </c>
      <c r="AK270" s="153">
        <f t="shared" si="151"/>
        <v>-1</v>
      </c>
      <c r="AL270" s="153">
        <f t="shared" si="152"/>
        <v>0</v>
      </c>
      <c r="AM270" s="151">
        <f t="shared" si="153"/>
        <v>0</v>
      </c>
      <c r="AN270" s="153">
        <f t="shared" si="154"/>
        <v>-1</v>
      </c>
      <c r="AO270" s="153">
        <f t="shared" si="155"/>
        <v>0</v>
      </c>
      <c r="AP270" s="153">
        <f t="shared" si="156"/>
        <v>23</v>
      </c>
      <c r="AQ270" s="153">
        <f t="shared" si="157"/>
        <v>3006.6800000000003</v>
      </c>
      <c r="AR270" s="153">
        <f t="shared" si="158"/>
        <v>36.299999999999997</v>
      </c>
      <c r="AS270" s="153">
        <f t="shared" si="159"/>
        <v>11.433512906858695</v>
      </c>
      <c r="AT270" s="153">
        <f t="shared" si="160"/>
        <v>25</v>
      </c>
      <c r="AU270" s="16"/>
      <c r="AY270" s="65"/>
      <c r="AZ270" s="65"/>
    </row>
    <row r="271" spans="1:52" ht="15.75" x14ac:dyDescent="0.25">
      <c r="A271" s="152" t="str">
        <f>'Primary endpoint outcomes'!A271</f>
        <v>Hou 2014</v>
      </c>
      <c r="B271" s="152" t="str">
        <f>CONCATENATE('Primary endpoint outcomes'!S271,'Primary endpoint outcomes'!T271)</f>
        <v>CES-D20</v>
      </c>
      <c r="C271" s="154">
        <f t="shared" si="133"/>
        <v>17.2322695035461</v>
      </c>
      <c r="D271" s="154">
        <f t="shared" si="134"/>
        <v>8.9448550784292049</v>
      </c>
      <c r="E271" s="154">
        <f t="shared" si="135"/>
        <v>141</v>
      </c>
      <c r="F271" s="21" t="str">
        <f t="shared" si="136"/>
        <v>NO</v>
      </c>
      <c r="G271" s="21" t="str">
        <f t="shared" si="137"/>
        <v>YES</v>
      </c>
      <c r="H271" s="155">
        <f t="shared" si="138"/>
        <v>1.794553964299872E-2</v>
      </c>
      <c r="I271" s="155">
        <f t="shared" si="139"/>
        <v>0.98205446035700128</v>
      </c>
      <c r="J271" s="318">
        <f t="shared" si="140"/>
        <v>1</v>
      </c>
      <c r="K271" s="326">
        <f>IF(ISNUMBER('Primary endpoint outcomes'!U271)=TRUE,'Primary endpoint outcomes'!U271,(IF(ISNUMBER('Primary endpoint outcomes'!X271)=TRUE,'Primary endpoint outcomes'!X271,0)))</f>
        <v>16.91</v>
      </c>
      <c r="L271" s="326">
        <f>IF(ISNUMBER('Primary endpoint outcomes'!V271)=TRUE,'Primary endpoint outcomes'!V271,(IF(ISNUMBER('Primary endpoint outcomes'!Y271)=TRUE,'Primary endpoint outcomes'!Y271,0)))</f>
        <v>8.9700000000000006</v>
      </c>
      <c r="M271" s="325">
        <f>IF(ISNUMBER('Primary endpoint outcomes'!W271)=TRUE,'Primary endpoint outcomes'!W271,(IF(ISNUMBER('Primary endpoint outcomes'!Z271)=TRUE,'Primary endpoint outcomes'!Z271,0)))</f>
        <v>70</v>
      </c>
      <c r="N271" s="326">
        <f>IF(ISNUMBER('Primary endpoint outcomes'!BC271)=TRUE,'Primary endpoint outcomes'!BC271,(IF(ISNUMBER('Primary endpoint outcomes'!BF271)=TRUE,'Primary endpoint outcomes'!BF271,0)))</f>
        <v>17.55</v>
      </c>
      <c r="O271" s="325">
        <f>IF(ISNUMBER('Primary endpoint outcomes'!BD271)=TRUE,'Primary endpoint outcomes'!BD271,(IF(ISNUMBER('Primary endpoint outcomes'!BG271)=TRUE,'Primary endpoint outcomes'!BG271,0)))</f>
        <v>8.92</v>
      </c>
      <c r="P271" s="325">
        <f>IF(ISNUMBER('Primary endpoint outcomes'!BE271)=TRUE,'Primary endpoint outcomes'!BE271,(IF(ISNUMBER('Primary endpoint outcomes'!BH271)=TRUE,'Primary endpoint outcomes'!BH271,0)))</f>
        <v>71</v>
      </c>
      <c r="Q271" s="326">
        <f>IF(ISNUMBER('Primary endpoint outcomes'!CK271)=TRUE,'Primary endpoint outcomes'!CK271,(IF(ISNUMBER('Primary endpoint outcomes'!CN271)=TRUE,'Primary endpoint outcomes'!CN271,0)))</f>
        <v>0</v>
      </c>
      <c r="R271" s="326">
        <f>IF(ISNUMBER('Primary endpoint outcomes'!CL271)=TRUE,'Primary endpoint outcomes'!CL271,(IF(ISNUMBER('Primary endpoint outcomes'!CO271)=TRUE,'Primary endpoint outcomes'!CO271,0)))</f>
        <v>0</v>
      </c>
      <c r="S271" s="325">
        <f>IF(ISNUMBER('Primary endpoint outcomes'!CM271)=TRUE,'Primary endpoint outcomes'!CM271,(IF(ISNUMBER('Primary endpoint outcomes'!CP271)=TRUE,'Primary endpoint outcomes'!CP271,0)))</f>
        <v>0</v>
      </c>
      <c r="T271" s="326">
        <f>IF(ISNUMBER('Primary endpoint outcomes'!DS271)=TRUE,'Primary endpoint outcomes'!DS271,(IF(ISNUMBER('Primary endpoint outcomes'!DV271)=TRUE,'Primary endpoint outcomes'!DV271,0)))</f>
        <v>0</v>
      </c>
      <c r="U271" s="326">
        <f>IF(ISNUMBER('Primary endpoint outcomes'!DT271)=TRUE,'Primary endpoint outcomes'!DT271,(IF(ISNUMBER('Primary endpoint outcomes'!DW271)=TRUE,'Primary endpoint outcomes'!DW271,0)))</f>
        <v>0</v>
      </c>
      <c r="V271" s="326">
        <f>IF(ISNUMBER('Primary endpoint outcomes'!DU271)=TRUE,'Primary endpoint outcomes'!DU271,(IF(ISNUMBER('Primary endpoint outcomes'!DX271)=TRUE,'Primary endpoint outcomes'!DX271,0)))</f>
        <v>0</v>
      </c>
      <c r="W271" s="326">
        <f>IF(ISNUMBER('Primary endpoint outcomes'!FA271)=TRUE,'Primary endpoint outcomes'!FA271,(IF(ISNUMBER('Primary endpoint outcomes'!FD271)=TRUE,'Primary endpoint outcomes'!FD271,0)))</f>
        <v>0</v>
      </c>
      <c r="X271" s="326">
        <f>IF(ISNUMBER('Primary endpoint outcomes'!FB271)=TRUE,'Primary endpoint outcomes'!FB271,(IF(ISNUMBER('Primary endpoint outcomes'!FE271)=TRUE,'Primary endpoint outcomes'!FE271,0)))</f>
        <v>0</v>
      </c>
      <c r="Y271" s="326">
        <f>IF(ISNUMBER('Primary endpoint outcomes'!FC271)=TRUE,'Primary endpoint outcomes'!FC271,(IF(ISNUMBER('Primary endpoint outcomes'!FF271)=TRUE,'Primary endpoint outcomes'!FF271,0)))</f>
        <v>0</v>
      </c>
      <c r="Z271" s="150"/>
      <c r="AA271" s="151">
        <f t="shared" si="141"/>
        <v>70</v>
      </c>
      <c r="AB271" s="153">
        <f t="shared" si="142"/>
        <v>69</v>
      </c>
      <c r="AC271" s="153">
        <f t="shared" si="143"/>
        <v>5551.8021000000008</v>
      </c>
      <c r="AD271" s="151">
        <f t="shared" si="144"/>
        <v>71</v>
      </c>
      <c r="AE271" s="153">
        <f t="shared" si="145"/>
        <v>70</v>
      </c>
      <c r="AF271" s="153">
        <f t="shared" si="146"/>
        <v>5569.6480000000001</v>
      </c>
      <c r="AG271" s="151">
        <f t="shared" si="147"/>
        <v>0</v>
      </c>
      <c r="AH271" s="153">
        <f t="shared" si="148"/>
        <v>-1</v>
      </c>
      <c r="AI271" s="153">
        <f t="shared" si="149"/>
        <v>0</v>
      </c>
      <c r="AJ271" s="151">
        <f t="shared" si="150"/>
        <v>0</v>
      </c>
      <c r="AK271" s="153">
        <f t="shared" si="151"/>
        <v>-1</v>
      </c>
      <c r="AL271" s="153">
        <f t="shared" si="152"/>
        <v>0</v>
      </c>
      <c r="AM271" s="151">
        <f t="shared" si="153"/>
        <v>0</v>
      </c>
      <c r="AN271" s="153">
        <f t="shared" si="154"/>
        <v>-1</v>
      </c>
      <c r="AO271" s="153">
        <f t="shared" si="155"/>
        <v>0</v>
      </c>
      <c r="AP271" s="153">
        <f t="shared" si="156"/>
        <v>139</v>
      </c>
      <c r="AQ271" s="153">
        <f t="shared" si="157"/>
        <v>11121.450100000002</v>
      </c>
      <c r="AR271" s="153">
        <f t="shared" si="158"/>
        <v>17.2322695035461</v>
      </c>
      <c r="AS271" s="153">
        <f t="shared" si="159"/>
        <v>8.9448550784292049</v>
      </c>
      <c r="AT271" s="153">
        <f t="shared" si="160"/>
        <v>141</v>
      </c>
      <c r="AU271" s="16"/>
      <c r="AY271" s="65"/>
      <c r="AZ271" s="65"/>
    </row>
    <row r="272" spans="1:52" ht="15.75" x14ac:dyDescent="0.25">
      <c r="A272" s="152" t="str">
        <f>'Primary endpoint outcomes'!A272</f>
        <v>Howells 2016</v>
      </c>
      <c r="B272" s="152" t="str">
        <f>CONCATENATE('Primary endpoint outcomes'!S272,'Primary endpoint outcomes'!T272)</f>
        <v>CES-D20</v>
      </c>
      <c r="C272" s="154">
        <f t="shared" si="133"/>
        <v>15.42</v>
      </c>
      <c r="D272" s="154">
        <f t="shared" si="134"/>
        <v>12.385009083565503</v>
      </c>
      <c r="E272" s="154">
        <f t="shared" si="135"/>
        <v>194</v>
      </c>
      <c r="F272" s="21" t="str">
        <f t="shared" si="136"/>
        <v>NO</v>
      </c>
      <c r="G272" s="21" t="str">
        <f t="shared" si="137"/>
        <v>YES</v>
      </c>
      <c r="H272" s="155">
        <f t="shared" si="138"/>
        <v>4.8287844084214049E-2</v>
      </c>
      <c r="I272" s="155">
        <f t="shared" si="139"/>
        <v>0.95171215591578595</v>
      </c>
      <c r="J272" s="318">
        <f t="shared" si="140"/>
        <v>1</v>
      </c>
      <c r="K272" s="326">
        <f>IF(ISNUMBER('Primary endpoint outcomes'!U272)=TRUE,'Primary endpoint outcomes'!U272,(IF(ISNUMBER('Primary endpoint outcomes'!X272)=TRUE,'Primary endpoint outcomes'!X272,0)))</f>
        <v>15.54</v>
      </c>
      <c r="L272" s="326">
        <f>IF(ISNUMBER('Primary endpoint outcomes'!V272)=TRUE,'Primary endpoint outcomes'!V272,(IF(ISNUMBER('Primary endpoint outcomes'!Y272)=TRUE,'Primary endpoint outcomes'!Y272,0)))</f>
        <v>12.4</v>
      </c>
      <c r="M272" s="325">
        <f>IF(ISNUMBER('Primary endpoint outcomes'!W272)=TRUE,'Primary endpoint outcomes'!W272,(IF(ISNUMBER('Primary endpoint outcomes'!Z272)=TRUE,'Primary endpoint outcomes'!Z272,0)))</f>
        <v>97</v>
      </c>
      <c r="N272" s="326">
        <f>IF(ISNUMBER('Primary endpoint outcomes'!BC272)=TRUE,'Primary endpoint outcomes'!BC272,(IF(ISNUMBER('Primary endpoint outcomes'!BF272)=TRUE,'Primary endpoint outcomes'!BF272,0)))</f>
        <v>15.3</v>
      </c>
      <c r="O272" s="325">
        <f>IF(ISNUMBER('Primary endpoint outcomes'!BD272)=TRUE,'Primary endpoint outcomes'!BD272,(IF(ISNUMBER('Primary endpoint outcomes'!BG272)=TRUE,'Primary endpoint outcomes'!BG272,0)))</f>
        <v>12.37</v>
      </c>
      <c r="P272" s="325">
        <f>IF(ISNUMBER('Primary endpoint outcomes'!BE272)=TRUE,'Primary endpoint outcomes'!BE272,(IF(ISNUMBER('Primary endpoint outcomes'!BH272)=TRUE,'Primary endpoint outcomes'!BH272,0)))</f>
        <v>97</v>
      </c>
      <c r="Q272" s="326">
        <f>IF(ISNUMBER('Primary endpoint outcomes'!CK272)=TRUE,'Primary endpoint outcomes'!CK272,(IF(ISNUMBER('Primary endpoint outcomes'!CN272)=TRUE,'Primary endpoint outcomes'!CN272,0)))</f>
        <v>0</v>
      </c>
      <c r="R272" s="326">
        <f>IF(ISNUMBER('Primary endpoint outcomes'!CL272)=TRUE,'Primary endpoint outcomes'!CL272,(IF(ISNUMBER('Primary endpoint outcomes'!CO272)=TRUE,'Primary endpoint outcomes'!CO272,0)))</f>
        <v>0</v>
      </c>
      <c r="S272" s="325">
        <f>IF(ISNUMBER('Primary endpoint outcomes'!CM272)=TRUE,'Primary endpoint outcomes'!CM272,(IF(ISNUMBER('Primary endpoint outcomes'!CP272)=TRUE,'Primary endpoint outcomes'!CP272,0)))</f>
        <v>0</v>
      </c>
      <c r="T272" s="326">
        <f>IF(ISNUMBER('Primary endpoint outcomes'!DS272)=TRUE,'Primary endpoint outcomes'!DS272,(IF(ISNUMBER('Primary endpoint outcomes'!DV272)=TRUE,'Primary endpoint outcomes'!DV272,0)))</f>
        <v>0</v>
      </c>
      <c r="U272" s="326">
        <f>IF(ISNUMBER('Primary endpoint outcomes'!DT272)=TRUE,'Primary endpoint outcomes'!DT272,(IF(ISNUMBER('Primary endpoint outcomes'!DW272)=TRUE,'Primary endpoint outcomes'!DW272,0)))</f>
        <v>0</v>
      </c>
      <c r="V272" s="326">
        <f>IF(ISNUMBER('Primary endpoint outcomes'!DU272)=TRUE,'Primary endpoint outcomes'!DU272,(IF(ISNUMBER('Primary endpoint outcomes'!DX272)=TRUE,'Primary endpoint outcomes'!DX272,0)))</f>
        <v>0</v>
      </c>
      <c r="W272" s="326">
        <f>IF(ISNUMBER('Primary endpoint outcomes'!FA272)=TRUE,'Primary endpoint outcomes'!FA272,(IF(ISNUMBER('Primary endpoint outcomes'!FD272)=TRUE,'Primary endpoint outcomes'!FD272,0)))</f>
        <v>0</v>
      </c>
      <c r="X272" s="326">
        <f>IF(ISNUMBER('Primary endpoint outcomes'!FB272)=TRUE,'Primary endpoint outcomes'!FB272,(IF(ISNUMBER('Primary endpoint outcomes'!FE272)=TRUE,'Primary endpoint outcomes'!FE272,0)))</f>
        <v>0</v>
      </c>
      <c r="Y272" s="326">
        <f>IF(ISNUMBER('Primary endpoint outcomes'!FC272)=TRUE,'Primary endpoint outcomes'!FC272,(IF(ISNUMBER('Primary endpoint outcomes'!FF272)=TRUE,'Primary endpoint outcomes'!FF272,0)))</f>
        <v>0</v>
      </c>
      <c r="Z272" s="150"/>
      <c r="AA272" s="151">
        <f t="shared" si="141"/>
        <v>97</v>
      </c>
      <c r="AB272" s="153">
        <f t="shared" si="142"/>
        <v>96</v>
      </c>
      <c r="AC272" s="153">
        <f t="shared" si="143"/>
        <v>14760.960000000003</v>
      </c>
      <c r="AD272" s="151">
        <f t="shared" si="144"/>
        <v>97</v>
      </c>
      <c r="AE272" s="153">
        <f t="shared" si="145"/>
        <v>96</v>
      </c>
      <c r="AF272" s="153">
        <f t="shared" si="146"/>
        <v>14689.6224</v>
      </c>
      <c r="AG272" s="151">
        <f t="shared" si="147"/>
        <v>0</v>
      </c>
      <c r="AH272" s="153">
        <f t="shared" si="148"/>
        <v>-1</v>
      </c>
      <c r="AI272" s="153">
        <f t="shared" si="149"/>
        <v>0</v>
      </c>
      <c r="AJ272" s="151">
        <f t="shared" si="150"/>
        <v>0</v>
      </c>
      <c r="AK272" s="153">
        <f t="shared" si="151"/>
        <v>-1</v>
      </c>
      <c r="AL272" s="153">
        <f t="shared" si="152"/>
        <v>0</v>
      </c>
      <c r="AM272" s="151">
        <f t="shared" si="153"/>
        <v>0</v>
      </c>
      <c r="AN272" s="153">
        <f t="shared" si="154"/>
        <v>-1</v>
      </c>
      <c r="AO272" s="153">
        <f t="shared" si="155"/>
        <v>0</v>
      </c>
      <c r="AP272" s="153">
        <f t="shared" si="156"/>
        <v>192</v>
      </c>
      <c r="AQ272" s="153">
        <f t="shared" si="157"/>
        <v>29450.582400000003</v>
      </c>
      <c r="AR272" s="153">
        <f t="shared" si="158"/>
        <v>15.42</v>
      </c>
      <c r="AS272" s="153">
        <f t="shared" si="159"/>
        <v>12.385009083565503</v>
      </c>
      <c r="AT272" s="153">
        <f t="shared" si="160"/>
        <v>194</v>
      </c>
      <c r="AU272" s="16"/>
      <c r="AY272" s="65"/>
      <c r="AZ272" s="65"/>
    </row>
    <row r="273" spans="1:52" ht="15.75" x14ac:dyDescent="0.25">
      <c r="A273" s="152" t="str">
        <f>'Primary endpoint outcomes'!A273</f>
        <v>Hoyberg 1996</v>
      </c>
      <c r="B273" s="152" t="str">
        <f>CONCATENATE('Primary endpoint outcomes'!S273,'Primary endpoint outcomes'!T273)</f>
        <v>MADRS10</v>
      </c>
      <c r="C273" s="154">
        <f t="shared" si="133"/>
        <v>31.371304347826086</v>
      </c>
      <c r="D273" s="154">
        <f t="shared" si="134"/>
        <v>6.3615479276193634</v>
      </c>
      <c r="E273" s="154">
        <f t="shared" si="135"/>
        <v>115</v>
      </c>
      <c r="F273" s="21" t="str">
        <f t="shared" si="136"/>
        <v>YES</v>
      </c>
      <c r="G273" s="21" t="str">
        <f t="shared" si="137"/>
        <v>NO</v>
      </c>
      <c r="H273" s="155">
        <f t="shared" si="138"/>
        <v>0.92964025380217064</v>
      </c>
      <c r="I273" s="155">
        <f t="shared" si="139"/>
        <v>7.0359746197829365E-2</v>
      </c>
      <c r="J273" s="318">
        <f t="shared" si="140"/>
        <v>1</v>
      </c>
      <c r="K273" s="326">
        <f>IF(ISNUMBER('Primary endpoint outcomes'!U273)=TRUE,'Primary endpoint outcomes'!U273,(IF(ISNUMBER('Primary endpoint outcomes'!X273)=TRUE,'Primary endpoint outcomes'!X273,0)))</f>
        <v>32.5</v>
      </c>
      <c r="L273" s="326">
        <f>IF(ISNUMBER('Primary endpoint outcomes'!V273)=TRUE,'Primary endpoint outcomes'!V273,(IF(ISNUMBER('Primary endpoint outcomes'!Y273)=TRUE,'Primary endpoint outcomes'!Y273,0)))</f>
        <v>6.1</v>
      </c>
      <c r="M273" s="325">
        <f>IF(ISNUMBER('Primary endpoint outcomes'!W273)=TRUE,'Primary endpoint outcomes'!W273,(IF(ISNUMBER('Primary endpoint outcomes'!Z273)=TRUE,'Primary endpoint outcomes'!Z273,0)))</f>
        <v>56</v>
      </c>
      <c r="N273" s="326">
        <f>IF(ISNUMBER('Primary endpoint outcomes'!BC273)=TRUE,'Primary endpoint outcomes'!BC273,(IF(ISNUMBER('Primary endpoint outcomes'!BF273)=TRUE,'Primary endpoint outcomes'!BF273,0)))</f>
        <v>30.3</v>
      </c>
      <c r="O273" s="325">
        <f>IF(ISNUMBER('Primary endpoint outcomes'!BD273)=TRUE,'Primary endpoint outcomes'!BD273,(IF(ISNUMBER('Primary endpoint outcomes'!BG273)=TRUE,'Primary endpoint outcomes'!BG273,0)))</f>
        <v>6.6</v>
      </c>
      <c r="P273" s="325">
        <f>IF(ISNUMBER('Primary endpoint outcomes'!BE273)=TRUE,'Primary endpoint outcomes'!BE273,(IF(ISNUMBER('Primary endpoint outcomes'!BH273)=TRUE,'Primary endpoint outcomes'!BH273,0)))</f>
        <v>59</v>
      </c>
      <c r="Q273" s="326">
        <f>IF(ISNUMBER('Primary endpoint outcomes'!CK273)=TRUE,'Primary endpoint outcomes'!CK273,(IF(ISNUMBER('Primary endpoint outcomes'!CN273)=TRUE,'Primary endpoint outcomes'!CN273,0)))</f>
        <v>0</v>
      </c>
      <c r="R273" s="326">
        <f>IF(ISNUMBER('Primary endpoint outcomes'!CL273)=TRUE,'Primary endpoint outcomes'!CL273,(IF(ISNUMBER('Primary endpoint outcomes'!CO273)=TRUE,'Primary endpoint outcomes'!CO273,0)))</f>
        <v>0</v>
      </c>
      <c r="S273" s="325">
        <f>IF(ISNUMBER('Primary endpoint outcomes'!CM273)=TRUE,'Primary endpoint outcomes'!CM273,(IF(ISNUMBER('Primary endpoint outcomes'!CP273)=TRUE,'Primary endpoint outcomes'!CP273,0)))</f>
        <v>0</v>
      </c>
      <c r="T273" s="326">
        <f>IF(ISNUMBER('Primary endpoint outcomes'!DS273)=TRUE,'Primary endpoint outcomes'!DS273,(IF(ISNUMBER('Primary endpoint outcomes'!DV273)=TRUE,'Primary endpoint outcomes'!DV273,0)))</f>
        <v>0</v>
      </c>
      <c r="U273" s="326">
        <f>IF(ISNUMBER('Primary endpoint outcomes'!DT273)=TRUE,'Primary endpoint outcomes'!DT273,(IF(ISNUMBER('Primary endpoint outcomes'!DW273)=TRUE,'Primary endpoint outcomes'!DW273,0)))</f>
        <v>0</v>
      </c>
      <c r="V273" s="326">
        <f>IF(ISNUMBER('Primary endpoint outcomes'!DU273)=TRUE,'Primary endpoint outcomes'!DU273,(IF(ISNUMBER('Primary endpoint outcomes'!DX273)=TRUE,'Primary endpoint outcomes'!DX273,0)))</f>
        <v>0</v>
      </c>
      <c r="W273" s="326">
        <f>IF(ISNUMBER('Primary endpoint outcomes'!FA273)=TRUE,'Primary endpoint outcomes'!FA273,(IF(ISNUMBER('Primary endpoint outcomes'!FD273)=TRUE,'Primary endpoint outcomes'!FD273,0)))</f>
        <v>0</v>
      </c>
      <c r="X273" s="326">
        <f>IF(ISNUMBER('Primary endpoint outcomes'!FB273)=TRUE,'Primary endpoint outcomes'!FB273,(IF(ISNUMBER('Primary endpoint outcomes'!FE273)=TRUE,'Primary endpoint outcomes'!FE273,0)))</f>
        <v>0</v>
      </c>
      <c r="Y273" s="326">
        <f>IF(ISNUMBER('Primary endpoint outcomes'!FC273)=TRUE,'Primary endpoint outcomes'!FC273,(IF(ISNUMBER('Primary endpoint outcomes'!FF273)=TRUE,'Primary endpoint outcomes'!FF273,0)))</f>
        <v>0</v>
      </c>
      <c r="Z273" s="150"/>
      <c r="AA273" s="151">
        <f t="shared" si="141"/>
        <v>56</v>
      </c>
      <c r="AB273" s="153">
        <f t="shared" si="142"/>
        <v>55</v>
      </c>
      <c r="AC273" s="153">
        <f t="shared" si="143"/>
        <v>2046.5499999999997</v>
      </c>
      <c r="AD273" s="151">
        <f t="shared" si="144"/>
        <v>59</v>
      </c>
      <c r="AE273" s="153">
        <f t="shared" si="145"/>
        <v>58</v>
      </c>
      <c r="AF273" s="153">
        <f t="shared" si="146"/>
        <v>2526.4799999999996</v>
      </c>
      <c r="AG273" s="151">
        <f t="shared" si="147"/>
        <v>0</v>
      </c>
      <c r="AH273" s="153">
        <f t="shared" si="148"/>
        <v>-1</v>
      </c>
      <c r="AI273" s="153">
        <f t="shared" si="149"/>
        <v>0</v>
      </c>
      <c r="AJ273" s="151">
        <f t="shared" si="150"/>
        <v>0</v>
      </c>
      <c r="AK273" s="153">
        <f t="shared" si="151"/>
        <v>-1</v>
      </c>
      <c r="AL273" s="153">
        <f t="shared" si="152"/>
        <v>0</v>
      </c>
      <c r="AM273" s="151">
        <f t="shared" si="153"/>
        <v>0</v>
      </c>
      <c r="AN273" s="153">
        <f t="shared" si="154"/>
        <v>-1</v>
      </c>
      <c r="AO273" s="153">
        <f t="shared" si="155"/>
        <v>0</v>
      </c>
      <c r="AP273" s="153">
        <f t="shared" si="156"/>
        <v>113</v>
      </c>
      <c r="AQ273" s="153">
        <f t="shared" si="157"/>
        <v>4573.0299999999988</v>
      </c>
      <c r="AR273" s="153">
        <f t="shared" si="158"/>
        <v>31.371304347826086</v>
      </c>
      <c r="AS273" s="153">
        <f t="shared" si="159"/>
        <v>6.3615479276193634</v>
      </c>
      <c r="AT273" s="153">
        <f t="shared" si="160"/>
        <v>115</v>
      </c>
      <c r="AU273" s="16"/>
      <c r="AY273" s="65"/>
      <c r="AZ273" s="65"/>
    </row>
    <row r="274" spans="1:52" ht="15.75" x14ac:dyDescent="0.25">
      <c r="A274" s="152" t="str">
        <f>'Primary endpoint outcomes'!A274</f>
        <v>Hsiao 2011</v>
      </c>
      <c r="B274" s="152" t="str">
        <f>CONCATENATE('Primary endpoint outcomes'!S274,'Primary endpoint outcomes'!T274)</f>
        <v>BDI-II21</v>
      </c>
      <c r="C274" s="154">
        <f t="shared" si="133"/>
        <v>28.963492063492065</v>
      </c>
      <c r="D274" s="154">
        <f t="shared" si="134"/>
        <v>12.878880920735767</v>
      </c>
      <c r="E274" s="154">
        <f t="shared" si="135"/>
        <v>63</v>
      </c>
      <c r="F274" s="21" t="str">
        <f t="shared" si="136"/>
        <v>NO</v>
      </c>
      <c r="G274" s="21" t="str">
        <f t="shared" si="137"/>
        <v>YES</v>
      </c>
      <c r="H274" s="155">
        <f t="shared" si="138"/>
        <v>0.46792726948883834</v>
      </c>
      <c r="I274" s="155">
        <f t="shared" si="139"/>
        <v>0.53207273051116166</v>
      </c>
      <c r="J274" s="318">
        <f t="shared" si="140"/>
        <v>1</v>
      </c>
      <c r="K274" s="326">
        <f>IF(ISNUMBER('Primary endpoint outcomes'!U274)=TRUE,'Primary endpoint outcomes'!U274,(IF(ISNUMBER('Primary endpoint outcomes'!X274)=TRUE,'Primary endpoint outcomes'!X274,0)))</f>
        <v>28.1</v>
      </c>
      <c r="L274" s="326">
        <f>IF(ISNUMBER('Primary endpoint outcomes'!V274)=TRUE,'Primary endpoint outcomes'!V274,(IF(ISNUMBER('Primary endpoint outcomes'!Y274)=TRUE,'Primary endpoint outcomes'!Y274,0)))</f>
        <v>13.2</v>
      </c>
      <c r="M274" s="325">
        <f>IF(ISNUMBER('Primary endpoint outcomes'!W274)=TRUE,'Primary endpoint outcomes'!W274,(IF(ISNUMBER('Primary endpoint outcomes'!Z274)=TRUE,'Primary endpoint outcomes'!Z274,0)))</f>
        <v>29</v>
      </c>
      <c r="N274" s="326">
        <f>IF(ISNUMBER('Primary endpoint outcomes'!BC274)=TRUE,'Primary endpoint outcomes'!BC274,(IF(ISNUMBER('Primary endpoint outcomes'!BF274)=TRUE,'Primary endpoint outcomes'!BF274,0)))</f>
        <v>29.7</v>
      </c>
      <c r="O274" s="325">
        <f>IF(ISNUMBER('Primary endpoint outcomes'!BD274)=TRUE,'Primary endpoint outcomes'!BD274,(IF(ISNUMBER('Primary endpoint outcomes'!BG274)=TRUE,'Primary endpoint outcomes'!BG274,0)))</f>
        <v>12.6</v>
      </c>
      <c r="P274" s="325">
        <f>IF(ISNUMBER('Primary endpoint outcomes'!BE274)=TRUE,'Primary endpoint outcomes'!BE274,(IF(ISNUMBER('Primary endpoint outcomes'!BH274)=TRUE,'Primary endpoint outcomes'!BH274,0)))</f>
        <v>34</v>
      </c>
      <c r="Q274" s="326">
        <f>IF(ISNUMBER('Primary endpoint outcomes'!CK274)=TRUE,'Primary endpoint outcomes'!CK274,(IF(ISNUMBER('Primary endpoint outcomes'!CN274)=TRUE,'Primary endpoint outcomes'!CN274,0)))</f>
        <v>0</v>
      </c>
      <c r="R274" s="326">
        <f>IF(ISNUMBER('Primary endpoint outcomes'!CL274)=TRUE,'Primary endpoint outcomes'!CL274,(IF(ISNUMBER('Primary endpoint outcomes'!CO274)=TRUE,'Primary endpoint outcomes'!CO274,0)))</f>
        <v>0</v>
      </c>
      <c r="S274" s="325">
        <f>IF(ISNUMBER('Primary endpoint outcomes'!CM274)=TRUE,'Primary endpoint outcomes'!CM274,(IF(ISNUMBER('Primary endpoint outcomes'!CP274)=TRUE,'Primary endpoint outcomes'!CP274,0)))</f>
        <v>0</v>
      </c>
      <c r="T274" s="326">
        <f>IF(ISNUMBER('Primary endpoint outcomes'!DS274)=TRUE,'Primary endpoint outcomes'!DS274,(IF(ISNUMBER('Primary endpoint outcomes'!DV274)=TRUE,'Primary endpoint outcomes'!DV274,0)))</f>
        <v>0</v>
      </c>
      <c r="U274" s="326">
        <f>IF(ISNUMBER('Primary endpoint outcomes'!DT274)=TRUE,'Primary endpoint outcomes'!DT274,(IF(ISNUMBER('Primary endpoint outcomes'!DW274)=TRUE,'Primary endpoint outcomes'!DW274,0)))</f>
        <v>0</v>
      </c>
      <c r="V274" s="326">
        <f>IF(ISNUMBER('Primary endpoint outcomes'!DU274)=TRUE,'Primary endpoint outcomes'!DU274,(IF(ISNUMBER('Primary endpoint outcomes'!DX274)=TRUE,'Primary endpoint outcomes'!DX274,0)))</f>
        <v>0</v>
      </c>
      <c r="W274" s="326">
        <f>IF(ISNUMBER('Primary endpoint outcomes'!FA274)=TRUE,'Primary endpoint outcomes'!FA274,(IF(ISNUMBER('Primary endpoint outcomes'!FD274)=TRUE,'Primary endpoint outcomes'!FD274,0)))</f>
        <v>0</v>
      </c>
      <c r="X274" s="326">
        <f>IF(ISNUMBER('Primary endpoint outcomes'!FB274)=TRUE,'Primary endpoint outcomes'!FB274,(IF(ISNUMBER('Primary endpoint outcomes'!FE274)=TRUE,'Primary endpoint outcomes'!FE274,0)))</f>
        <v>0</v>
      </c>
      <c r="Y274" s="326">
        <f>IF(ISNUMBER('Primary endpoint outcomes'!FC274)=TRUE,'Primary endpoint outcomes'!FC274,(IF(ISNUMBER('Primary endpoint outcomes'!FF274)=TRUE,'Primary endpoint outcomes'!FF274,0)))</f>
        <v>0</v>
      </c>
      <c r="Z274" s="150"/>
      <c r="AA274" s="151">
        <f t="shared" si="141"/>
        <v>29</v>
      </c>
      <c r="AB274" s="153">
        <f t="shared" si="142"/>
        <v>28</v>
      </c>
      <c r="AC274" s="153">
        <f t="shared" si="143"/>
        <v>4878.7199999999993</v>
      </c>
      <c r="AD274" s="151">
        <f t="shared" si="144"/>
        <v>34</v>
      </c>
      <c r="AE274" s="153">
        <f t="shared" si="145"/>
        <v>33</v>
      </c>
      <c r="AF274" s="153">
        <f t="shared" si="146"/>
        <v>5239.08</v>
      </c>
      <c r="AG274" s="151">
        <f t="shared" si="147"/>
        <v>0</v>
      </c>
      <c r="AH274" s="153">
        <f t="shared" si="148"/>
        <v>-1</v>
      </c>
      <c r="AI274" s="153">
        <f t="shared" si="149"/>
        <v>0</v>
      </c>
      <c r="AJ274" s="151">
        <f t="shared" si="150"/>
        <v>0</v>
      </c>
      <c r="AK274" s="153">
        <f t="shared" si="151"/>
        <v>-1</v>
      </c>
      <c r="AL274" s="153">
        <f t="shared" si="152"/>
        <v>0</v>
      </c>
      <c r="AM274" s="151">
        <f t="shared" si="153"/>
        <v>0</v>
      </c>
      <c r="AN274" s="153">
        <f t="shared" si="154"/>
        <v>-1</v>
      </c>
      <c r="AO274" s="153">
        <f t="shared" si="155"/>
        <v>0</v>
      </c>
      <c r="AP274" s="153">
        <f t="shared" si="156"/>
        <v>61</v>
      </c>
      <c r="AQ274" s="153">
        <f t="shared" si="157"/>
        <v>10117.799999999999</v>
      </c>
      <c r="AR274" s="153">
        <f t="shared" si="158"/>
        <v>28.963492063492065</v>
      </c>
      <c r="AS274" s="153">
        <f t="shared" si="159"/>
        <v>12.878880920735767</v>
      </c>
      <c r="AT274" s="153">
        <f t="shared" si="160"/>
        <v>63</v>
      </c>
      <c r="AU274" s="16"/>
      <c r="AY274" s="65"/>
      <c r="AZ274" s="65"/>
    </row>
    <row r="275" spans="1:52" ht="15.75" x14ac:dyDescent="0.25">
      <c r="A275" s="152" t="str">
        <f>'Primary endpoint outcomes'!A275</f>
        <v>Hsu 2011</v>
      </c>
      <c r="B275" s="152" t="str">
        <f>CONCATENATE('Primary endpoint outcomes'!S275,'Primary endpoint outcomes'!T275)</f>
        <v>MADRS10</v>
      </c>
      <c r="C275" s="154">
        <f t="shared" si="133"/>
        <v>37.400000000000006</v>
      </c>
      <c r="D275" s="154">
        <f t="shared" si="134"/>
        <v>5.2086466572421672</v>
      </c>
      <c r="E275" s="154">
        <f t="shared" si="135"/>
        <v>42</v>
      </c>
      <c r="F275" s="21" t="str">
        <f t="shared" si="136"/>
        <v>YES</v>
      </c>
      <c r="G275" s="21" t="str">
        <f t="shared" si="137"/>
        <v>NO</v>
      </c>
      <c r="H275" s="155">
        <f t="shared" si="138"/>
        <v>0.998444854885293</v>
      </c>
      <c r="I275" s="155">
        <f t="shared" si="139"/>
        <v>1.5551451147070017E-3</v>
      </c>
      <c r="J275" s="318">
        <f t="shared" si="140"/>
        <v>1</v>
      </c>
      <c r="K275" s="326">
        <f>IF(ISNUMBER('Primary endpoint outcomes'!U275)=TRUE,'Primary endpoint outcomes'!U275,(IF(ISNUMBER('Primary endpoint outcomes'!X275)=TRUE,'Primary endpoint outcomes'!X275,0)))</f>
        <v>36.6</v>
      </c>
      <c r="L275" s="326">
        <f>IF(ISNUMBER('Primary endpoint outcomes'!V275)=TRUE,'Primary endpoint outcomes'!V275,(IF(ISNUMBER('Primary endpoint outcomes'!Y275)=TRUE,'Primary endpoint outcomes'!Y275,0)))</f>
        <v>5.5</v>
      </c>
      <c r="M275" s="325">
        <f>IF(ISNUMBER('Primary endpoint outcomes'!W275)=TRUE,'Primary endpoint outcomes'!W275,(IF(ISNUMBER('Primary endpoint outcomes'!Z275)=TRUE,'Primary endpoint outcomes'!Z275,0)))</f>
        <v>21</v>
      </c>
      <c r="N275" s="326">
        <f>IF(ISNUMBER('Primary endpoint outcomes'!BC275)=TRUE,'Primary endpoint outcomes'!BC275,(IF(ISNUMBER('Primary endpoint outcomes'!BF275)=TRUE,'Primary endpoint outcomes'!BF275,0)))</f>
        <v>38.200000000000003</v>
      </c>
      <c r="O275" s="325">
        <f>IF(ISNUMBER('Primary endpoint outcomes'!BD275)=TRUE,'Primary endpoint outcomes'!BD275,(IF(ISNUMBER('Primary endpoint outcomes'!BG275)=TRUE,'Primary endpoint outcomes'!BG275,0)))</f>
        <v>4.9000000000000004</v>
      </c>
      <c r="P275" s="325">
        <f>IF(ISNUMBER('Primary endpoint outcomes'!BE275)=TRUE,'Primary endpoint outcomes'!BE275,(IF(ISNUMBER('Primary endpoint outcomes'!BH275)=TRUE,'Primary endpoint outcomes'!BH275,0)))</f>
        <v>21</v>
      </c>
      <c r="Q275" s="326">
        <f>IF(ISNUMBER('Primary endpoint outcomes'!CK275)=TRUE,'Primary endpoint outcomes'!CK275,(IF(ISNUMBER('Primary endpoint outcomes'!CN275)=TRUE,'Primary endpoint outcomes'!CN275,0)))</f>
        <v>0</v>
      </c>
      <c r="R275" s="326">
        <f>IF(ISNUMBER('Primary endpoint outcomes'!CL275)=TRUE,'Primary endpoint outcomes'!CL275,(IF(ISNUMBER('Primary endpoint outcomes'!CO275)=TRUE,'Primary endpoint outcomes'!CO275,0)))</f>
        <v>0</v>
      </c>
      <c r="S275" s="325">
        <f>IF(ISNUMBER('Primary endpoint outcomes'!CM275)=TRUE,'Primary endpoint outcomes'!CM275,(IF(ISNUMBER('Primary endpoint outcomes'!CP275)=TRUE,'Primary endpoint outcomes'!CP275,0)))</f>
        <v>0</v>
      </c>
      <c r="T275" s="326">
        <f>IF(ISNUMBER('Primary endpoint outcomes'!DS275)=TRUE,'Primary endpoint outcomes'!DS275,(IF(ISNUMBER('Primary endpoint outcomes'!DV275)=TRUE,'Primary endpoint outcomes'!DV275,0)))</f>
        <v>0</v>
      </c>
      <c r="U275" s="326">
        <f>IF(ISNUMBER('Primary endpoint outcomes'!DT275)=TRUE,'Primary endpoint outcomes'!DT275,(IF(ISNUMBER('Primary endpoint outcomes'!DW275)=TRUE,'Primary endpoint outcomes'!DW275,0)))</f>
        <v>0</v>
      </c>
      <c r="V275" s="326">
        <f>IF(ISNUMBER('Primary endpoint outcomes'!DU275)=TRUE,'Primary endpoint outcomes'!DU275,(IF(ISNUMBER('Primary endpoint outcomes'!DX275)=TRUE,'Primary endpoint outcomes'!DX275,0)))</f>
        <v>0</v>
      </c>
      <c r="W275" s="326">
        <f>IF(ISNUMBER('Primary endpoint outcomes'!FA275)=TRUE,'Primary endpoint outcomes'!FA275,(IF(ISNUMBER('Primary endpoint outcomes'!FD275)=TRUE,'Primary endpoint outcomes'!FD275,0)))</f>
        <v>0</v>
      </c>
      <c r="X275" s="326">
        <f>IF(ISNUMBER('Primary endpoint outcomes'!FB275)=TRUE,'Primary endpoint outcomes'!FB275,(IF(ISNUMBER('Primary endpoint outcomes'!FE275)=TRUE,'Primary endpoint outcomes'!FE275,0)))</f>
        <v>0</v>
      </c>
      <c r="Y275" s="326">
        <f>IF(ISNUMBER('Primary endpoint outcomes'!FC275)=TRUE,'Primary endpoint outcomes'!FC275,(IF(ISNUMBER('Primary endpoint outcomes'!FF275)=TRUE,'Primary endpoint outcomes'!FF275,0)))</f>
        <v>0</v>
      </c>
      <c r="Z275" s="150"/>
      <c r="AA275" s="151">
        <f t="shared" si="141"/>
        <v>21</v>
      </c>
      <c r="AB275" s="153">
        <f t="shared" si="142"/>
        <v>20</v>
      </c>
      <c r="AC275" s="153">
        <f t="shared" si="143"/>
        <v>605</v>
      </c>
      <c r="AD275" s="151">
        <f t="shared" si="144"/>
        <v>21</v>
      </c>
      <c r="AE275" s="153">
        <f t="shared" si="145"/>
        <v>20</v>
      </c>
      <c r="AF275" s="153">
        <f t="shared" si="146"/>
        <v>480.2000000000001</v>
      </c>
      <c r="AG275" s="151">
        <f t="shared" si="147"/>
        <v>0</v>
      </c>
      <c r="AH275" s="153">
        <f t="shared" si="148"/>
        <v>-1</v>
      </c>
      <c r="AI275" s="153">
        <f t="shared" si="149"/>
        <v>0</v>
      </c>
      <c r="AJ275" s="151">
        <f t="shared" si="150"/>
        <v>0</v>
      </c>
      <c r="AK275" s="153">
        <f t="shared" si="151"/>
        <v>-1</v>
      </c>
      <c r="AL275" s="153">
        <f t="shared" si="152"/>
        <v>0</v>
      </c>
      <c r="AM275" s="151">
        <f t="shared" si="153"/>
        <v>0</v>
      </c>
      <c r="AN275" s="153">
        <f t="shared" si="154"/>
        <v>-1</v>
      </c>
      <c r="AO275" s="153">
        <f t="shared" si="155"/>
        <v>0</v>
      </c>
      <c r="AP275" s="153">
        <f t="shared" si="156"/>
        <v>40</v>
      </c>
      <c r="AQ275" s="153">
        <f t="shared" si="157"/>
        <v>1085.2</v>
      </c>
      <c r="AR275" s="153">
        <f t="shared" si="158"/>
        <v>37.400000000000006</v>
      </c>
      <c r="AS275" s="153">
        <f t="shared" si="159"/>
        <v>5.2086466572421672</v>
      </c>
      <c r="AT275" s="153">
        <f t="shared" si="160"/>
        <v>42</v>
      </c>
      <c r="AU275" s="16"/>
      <c r="AY275" s="65"/>
      <c r="AZ275" s="65"/>
    </row>
    <row r="276" spans="1:52" ht="15.75" x14ac:dyDescent="0.25">
      <c r="A276" s="152" t="str">
        <f>'Primary endpoint outcomes'!A276</f>
        <v>Hu 2009</v>
      </c>
      <c r="B276" s="152" t="str">
        <f>CONCATENATE('Primary endpoint outcomes'!S276,'Primary endpoint outcomes'!T276)</f>
        <v>HAMD17</v>
      </c>
      <c r="C276" s="154">
        <f t="shared" si="133"/>
        <v>21.050833333333333</v>
      </c>
      <c r="D276" s="154">
        <f t="shared" si="134"/>
        <v>0</v>
      </c>
      <c r="E276" s="154">
        <f t="shared" si="135"/>
        <v>48</v>
      </c>
      <c r="F276" s="21" t="str">
        <f t="shared" si="136"/>
        <v>YES</v>
      </c>
      <c r="G276" s="21" t="str">
        <f t="shared" si="137"/>
        <v>NO</v>
      </c>
      <c r="H276" s="155" t="e">
        <f t="shared" si="138"/>
        <v>#NUM!</v>
      </c>
      <c r="I276" s="155" t="e">
        <f t="shared" si="139"/>
        <v>#NUM!</v>
      </c>
      <c r="J276" s="318">
        <f t="shared" si="140"/>
        <v>0</v>
      </c>
      <c r="K276" s="326">
        <f>IF(ISNUMBER('Primary endpoint outcomes'!U276)=TRUE,'Primary endpoint outcomes'!U276,(IF(ISNUMBER('Primary endpoint outcomes'!X276)=TRUE,'Primary endpoint outcomes'!X276,0)))</f>
        <v>21.3</v>
      </c>
      <c r="L276" s="326">
        <f>IF(ISNUMBER('Primary endpoint outcomes'!V276)=TRUE,'Primary endpoint outcomes'!V276,(IF(ISNUMBER('Primary endpoint outcomes'!Y276)=TRUE,'Primary endpoint outcomes'!Y276,0)))</f>
        <v>0</v>
      </c>
      <c r="M276" s="325">
        <f>IF(ISNUMBER('Primary endpoint outcomes'!W276)=TRUE,'Primary endpoint outcomes'!W276,(IF(ISNUMBER('Primary endpoint outcomes'!Z276)=TRUE,'Primary endpoint outcomes'!Z276,0)))</f>
        <v>25</v>
      </c>
      <c r="N276" s="326">
        <f>IF(ISNUMBER('Primary endpoint outcomes'!BC276)=TRUE,'Primary endpoint outcomes'!BC276,(IF(ISNUMBER('Primary endpoint outcomes'!BF276)=TRUE,'Primary endpoint outcomes'!BF276,0)))</f>
        <v>20.78</v>
      </c>
      <c r="O276" s="325">
        <f>IF(ISNUMBER('Primary endpoint outcomes'!BD276)=TRUE,'Primary endpoint outcomes'!BD276,(IF(ISNUMBER('Primary endpoint outcomes'!BG276)=TRUE,'Primary endpoint outcomes'!BG276,0)))</f>
        <v>0</v>
      </c>
      <c r="P276" s="325">
        <f>IF(ISNUMBER('Primary endpoint outcomes'!BE276)=TRUE,'Primary endpoint outcomes'!BE276,(IF(ISNUMBER('Primary endpoint outcomes'!BH276)=TRUE,'Primary endpoint outcomes'!BH276,0)))</f>
        <v>23</v>
      </c>
      <c r="Q276" s="326">
        <f>IF(ISNUMBER('Primary endpoint outcomes'!CK276)=TRUE,'Primary endpoint outcomes'!CK276,(IF(ISNUMBER('Primary endpoint outcomes'!CN276)=TRUE,'Primary endpoint outcomes'!CN276,0)))</f>
        <v>0</v>
      </c>
      <c r="R276" s="326">
        <f>IF(ISNUMBER('Primary endpoint outcomes'!CL276)=TRUE,'Primary endpoint outcomes'!CL276,(IF(ISNUMBER('Primary endpoint outcomes'!CO276)=TRUE,'Primary endpoint outcomes'!CO276,0)))</f>
        <v>0</v>
      </c>
      <c r="S276" s="325">
        <f>IF(ISNUMBER('Primary endpoint outcomes'!CM276)=TRUE,'Primary endpoint outcomes'!CM276,(IF(ISNUMBER('Primary endpoint outcomes'!CP276)=TRUE,'Primary endpoint outcomes'!CP276,0)))</f>
        <v>0</v>
      </c>
      <c r="T276" s="326">
        <f>IF(ISNUMBER('Primary endpoint outcomes'!DS276)=TRUE,'Primary endpoint outcomes'!DS276,(IF(ISNUMBER('Primary endpoint outcomes'!DV276)=TRUE,'Primary endpoint outcomes'!DV276,0)))</f>
        <v>0</v>
      </c>
      <c r="U276" s="326">
        <f>IF(ISNUMBER('Primary endpoint outcomes'!DT276)=TRUE,'Primary endpoint outcomes'!DT276,(IF(ISNUMBER('Primary endpoint outcomes'!DW276)=TRUE,'Primary endpoint outcomes'!DW276,0)))</f>
        <v>0</v>
      </c>
      <c r="V276" s="326">
        <f>IF(ISNUMBER('Primary endpoint outcomes'!DU276)=TRUE,'Primary endpoint outcomes'!DU276,(IF(ISNUMBER('Primary endpoint outcomes'!DX276)=TRUE,'Primary endpoint outcomes'!DX276,0)))</f>
        <v>0</v>
      </c>
      <c r="W276" s="326">
        <f>IF(ISNUMBER('Primary endpoint outcomes'!FA276)=TRUE,'Primary endpoint outcomes'!FA276,(IF(ISNUMBER('Primary endpoint outcomes'!FD276)=TRUE,'Primary endpoint outcomes'!FD276,0)))</f>
        <v>0</v>
      </c>
      <c r="X276" s="326">
        <f>IF(ISNUMBER('Primary endpoint outcomes'!FB276)=TRUE,'Primary endpoint outcomes'!FB276,(IF(ISNUMBER('Primary endpoint outcomes'!FE276)=TRUE,'Primary endpoint outcomes'!FE276,0)))</f>
        <v>0</v>
      </c>
      <c r="Y276" s="326">
        <f>IF(ISNUMBER('Primary endpoint outcomes'!FC276)=TRUE,'Primary endpoint outcomes'!FC276,(IF(ISNUMBER('Primary endpoint outcomes'!FF276)=TRUE,'Primary endpoint outcomes'!FF276,0)))</f>
        <v>0</v>
      </c>
      <c r="Z276" s="150"/>
      <c r="AA276" s="151">
        <f t="shared" si="141"/>
        <v>25</v>
      </c>
      <c r="AB276" s="153">
        <f t="shared" si="142"/>
        <v>24</v>
      </c>
      <c r="AC276" s="153">
        <f t="shared" si="143"/>
        <v>0</v>
      </c>
      <c r="AD276" s="151">
        <f t="shared" si="144"/>
        <v>23</v>
      </c>
      <c r="AE276" s="153">
        <f t="shared" si="145"/>
        <v>22</v>
      </c>
      <c r="AF276" s="153">
        <f t="shared" si="146"/>
        <v>0</v>
      </c>
      <c r="AG276" s="151">
        <f t="shared" si="147"/>
        <v>0</v>
      </c>
      <c r="AH276" s="153">
        <f t="shared" si="148"/>
        <v>-1</v>
      </c>
      <c r="AI276" s="153">
        <f t="shared" si="149"/>
        <v>0</v>
      </c>
      <c r="AJ276" s="151">
        <f t="shared" si="150"/>
        <v>0</v>
      </c>
      <c r="AK276" s="153">
        <f t="shared" si="151"/>
        <v>-1</v>
      </c>
      <c r="AL276" s="153">
        <f t="shared" si="152"/>
        <v>0</v>
      </c>
      <c r="AM276" s="151">
        <f t="shared" si="153"/>
        <v>0</v>
      </c>
      <c r="AN276" s="153">
        <f t="shared" si="154"/>
        <v>-1</v>
      </c>
      <c r="AO276" s="153">
        <f t="shared" si="155"/>
        <v>0</v>
      </c>
      <c r="AP276" s="153">
        <f t="shared" si="156"/>
        <v>46</v>
      </c>
      <c r="AQ276" s="153">
        <f t="shared" si="157"/>
        <v>0</v>
      </c>
      <c r="AR276" s="153">
        <f t="shared" si="158"/>
        <v>21.050833333333333</v>
      </c>
      <c r="AS276" s="153">
        <f t="shared" si="159"/>
        <v>0</v>
      </c>
      <c r="AT276" s="153">
        <f t="shared" si="160"/>
        <v>48</v>
      </c>
      <c r="AU276" s="16"/>
      <c r="AY276" s="65"/>
      <c r="AZ276" s="65"/>
    </row>
    <row r="277" spans="1:52" ht="15.75" x14ac:dyDescent="0.25">
      <c r="A277" s="152" t="str">
        <f>'Primary endpoint outcomes'!A277</f>
        <v>Huipeng 2013</v>
      </c>
      <c r="B277" s="152" t="str">
        <f>CONCATENATE('Primary endpoint outcomes'!S277,'Primary endpoint outcomes'!T277)</f>
        <v>HAMD17</v>
      </c>
      <c r="C277" s="154" t="e">
        <f t="shared" si="133"/>
        <v>#DIV/0!</v>
      </c>
      <c r="D277" s="154" t="e">
        <f t="shared" si="134"/>
        <v>#DIV/0!</v>
      </c>
      <c r="E277" s="154">
        <f t="shared" si="135"/>
        <v>0</v>
      </c>
      <c r="F277" s="21" t="e">
        <f t="shared" si="136"/>
        <v>#DIV/0!</v>
      </c>
      <c r="G277" s="21" t="e">
        <f t="shared" si="137"/>
        <v>#DIV/0!</v>
      </c>
      <c r="H277" s="155" t="e">
        <f t="shared" si="138"/>
        <v>#DIV/0!</v>
      </c>
      <c r="I277" s="155" t="e">
        <f t="shared" si="139"/>
        <v>#DIV/0!</v>
      </c>
      <c r="J277" s="318">
        <f t="shared" si="140"/>
        <v>0</v>
      </c>
      <c r="K277" s="326">
        <f>IF(ISNUMBER('Primary endpoint outcomes'!U277)=TRUE,'Primary endpoint outcomes'!U277,(IF(ISNUMBER('Primary endpoint outcomes'!X277)=TRUE,'Primary endpoint outcomes'!X277,0)))</f>
        <v>0</v>
      </c>
      <c r="L277" s="326">
        <f>IF(ISNUMBER('Primary endpoint outcomes'!V277)=TRUE,'Primary endpoint outcomes'!V277,(IF(ISNUMBER('Primary endpoint outcomes'!Y277)=TRUE,'Primary endpoint outcomes'!Y277,0)))</f>
        <v>0</v>
      </c>
      <c r="M277" s="325">
        <f>IF(ISNUMBER('Primary endpoint outcomes'!W277)=TRUE,'Primary endpoint outcomes'!W277,(IF(ISNUMBER('Primary endpoint outcomes'!Z277)=TRUE,'Primary endpoint outcomes'!Z277,0)))</f>
        <v>0</v>
      </c>
      <c r="N277" s="326">
        <f>IF(ISNUMBER('Primary endpoint outcomes'!BC277)=TRUE,'Primary endpoint outcomes'!BC277,(IF(ISNUMBER('Primary endpoint outcomes'!BF277)=TRUE,'Primary endpoint outcomes'!BF277,0)))</f>
        <v>0</v>
      </c>
      <c r="O277" s="325">
        <f>IF(ISNUMBER('Primary endpoint outcomes'!BD277)=TRUE,'Primary endpoint outcomes'!BD277,(IF(ISNUMBER('Primary endpoint outcomes'!BG277)=TRUE,'Primary endpoint outcomes'!BG277,0)))</f>
        <v>0</v>
      </c>
      <c r="P277" s="325">
        <f>IF(ISNUMBER('Primary endpoint outcomes'!BE277)=TRUE,'Primary endpoint outcomes'!BE277,(IF(ISNUMBER('Primary endpoint outcomes'!BH277)=TRUE,'Primary endpoint outcomes'!BH277,0)))</f>
        <v>0</v>
      </c>
      <c r="Q277" s="326">
        <f>IF(ISNUMBER('Primary endpoint outcomes'!CK277)=TRUE,'Primary endpoint outcomes'!CK277,(IF(ISNUMBER('Primary endpoint outcomes'!CN277)=TRUE,'Primary endpoint outcomes'!CN277,0)))</f>
        <v>0</v>
      </c>
      <c r="R277" s="326">
        <f>IF(ISNUMBER('Primary endpoint outcomes'!CL277)=TRUE,'Primary endpoint outcomes'!CL277,(IF(ISNUMBER('Primary endpoint outcomes'!CO277)=TRUE,'Primary endpoint outcomes'!CO277,0)))</f>
        <v>0</v>
      </c>
      <c r="S277" s="325">
        <f>IF(ISNUMBER('Primary endpoint outcomes'!CM277)=TRUE,'Primary endpoint outcomes'!CM277,(IF(ISNUMBER('Primary endpoint outcomes'!CP277)=TRUE,'Primary endpoint outcomes'!CP277,0)))</f>
        <v>0</v>
      </c>
      <c r="T277" s="326">
        <f>IF(ISNUMBER('Primary endpoint outcomes'!DS277)=TRUE,'Primary endpoint outcomes'!DS277,(IF(ISNUMBER('Primary endpoint outcomes'!DV277)=TRUE,'Primary endpoint outcomes'!DV277,0)))</f>
        <v>0</v>
      </c>
      <c r="U277" s="326">
        <f>IF(ISNUMBER('Primary endpoint outcomes'!DT277)=TRUE,'Primary endpoint outcomes'!DT277,(IF(ISNUMBER('Primary endpoint outcomes'!DW277)=TRUE,'Primary endpoint outcomes'!DW277,0)))</f>
        <v>0</v>
      </c>
      <c r="V277" s="326">
        <f>IF(ISNUMBER('Primary endpoint outcomes'!DU277)=TRUE,'Primary endpoint outcomes'!DU277,(IF(ISNUMBER('Primary endpoint outcomes'!DX277)=TRUE,'Primary endpoint outcomes'!DX277,0)))</f>
        <v>0</v>
      </c>
      <c r="W277" s="326">
        <f>IF(ISNUMBER('Primary endpoint outcomes'!FA277)=TRUE,'Primary endpoint outcomes'!FA277,(IF(ISNUMBER('Primary endpoint outcomes'!FD277)=TRUE,'Primary endpoint outcomes'!FD277,0)))</f>
        <v>0</v>
      </c>
      <c r="X277" s="326">
        <f>IF(ISNUMBER('Primary endpoint outcomes'!FB277)=TRUE,'Primary endpoint outcomes'!FB277,(IF(ISNUMBER('Primary endpoint outcomes'!FE277)=TRUE,'Primary endpoint outcomes'!FE277,0)))</f>
        <v>0</v>
      </c>
      <c r="Y277" s="326">
        <f>IF(ISNUMBER('Primary endpoint outcomes'!FC277)=TRUE,'Primary endpoint outcomes'!FC277,(IF(ISNUMBER('Primary endpoint outcomes'!FF277)=TRUE,'Primary endpoint outcomes'!FF277,0)))</f>
        <v>0</v>
      </c>
      <c r="Z277" s="150"/>
      <c r="AA277" s="151">
        <f t="shared" si="141"/>
        <v>0</v>
      </c>
      <c r="AB277" s="153">
        <f t="shared" si="142"/>
        <v>-1</v>
      </c>
      <c r="AC277" s="153">
        <f t="shared" si="143"/>
        <v>0</v>
      </c>
      <c r="AD277" s="151">
        <f t="shared" si="144"/>
        <v>0</v>
      </c>
      <c r="AE277" s="153">
        <f t="shared" si="145"/>
        <v>-1</v>
      </c>
      <c r="AF277" s="153">
        <f t="shared" si="146"/>
        <v>0</v>
      </c>
      <c r="AG277" s="151">
        <f t="shared" si="147"/>
        <v>0</v>
      </c>
      <c r="AH277" s="153">
        <f t="shared" si="148"/>
        <v>-1</v>
      </c>
      <c r="AI277" s="153">
        <f t="shared" si="149"/>
        <v>0</v>
      </c>
      <c r="AJ277" s="151">
        <f t="shared" si="150"/>
        <v>0</v>
      </c>
      <c r="AK277" s="153">
        <f t="shared" si="151"/>
        <v>-1</v>
      </c>
      <c r="AL277" s="153">
        <f t="shared" si="152"/>
        <v>0</v>
      </c>
      <c r="AM277" s="151">
        <f t="shared" si="153"/>
        <v>0</v>
      </c>
      <c r="AN277" s="153">
        <f t="shared" si="154"/>
        <v>-1</v>
      </c>
      <c r="AO277" s="153">
        <f t="shared" si="155"/>
        <v>0</v>
      </c>
      <c r="AP277" s="153" t="b">
        <f t="shared" si="156"/>
        <v>0</v>
      </c>
      <c r="AQ277" s="153">
        <f t="shared" si="157"/>
        <v>0</v>
      </c>
      <c r="AR277" s="153" t="e">
        <f t="shared" si="158"/>
        <v>#DIV/0!</v>
      </c>
      <c r="AS277" s="153" t="e">
        <f t="shared" si="159"/>
        <v>#DIV/0!</v>
      </c>
      <c r="AT277" s="153">
        <f t="shared" si="160"/>
        <v>0</v>
      </c>
      <c r="AU277" s="16"/>
      <c r="AY277" s="65"/>
      <c r="AZ277" s="65"/>
    </row>
    <row r="278" spans="1:52" ht="15.75" x14ac:dyDescent="0.25">
      <c r="A278" s="152" t="str">
        <f>'Primary endpoint outcomes'!A278</f>
        <v>Hunter 2010_study 1</v>
      </c>
      <c r="B278" s="152" t="str">
        <f>CONCATENATE('Primary endpoint outcomes'!S278,'Primary endpoint outcomes'!T278)</f>
        <v>NANA</v>
      </c>
      <c r="C278" s="154" t="e">
        <f t="shared" si="133"/>
        <v>#DIV/0!</v>
      </c>
      <c r="D278" s="154" t="e">
        <f t="shared" si="134"/>
        <v>#DIV/0!</v>
      </c>
      <c r="E278" s="154">
        <f t="shared" si="135"/>
        <v>0</v>
      </c>
      <c r="F278" s="21" t="e">
        <f t="shared" si="136"/>
        <v>#DIV/0!</v>
      </c>
      <c r="G278" s="21" t="e">
        <f t="shared" si="137"/>
        <v>#DIV/0!</v>
      </c>
      <c r="H278" s="155" t="e">
        <f t="shared" si="138"/>
        <v>#N/A</v>
      </c>
      <c r="I278" s="155" t="e">
        <f t="shared" si="139"/>
        <v>#N/A</v>
      </c>
      <c r="J278" s="318">
        <f t="shared" si="140"/>
        <v>0</v>
      </c>
      <c r="K278" s="326">
        <f>IF(ISNUMBER('Primary endpoint outcomes'!U278)=TRUE,'Primary endpoint outcomes'!U278,(IF(ISNUMBER('Primary endpoint outcomes'!X278)=TRUE,'Primary endpoint outcomes'!X278,0)))</f>
        <v>0</v>
      </c>
      <c r="L278" s="326">
        <f>IF(ISNUMBER('Primary endpoint outcomes'!V278)=TRUE,'Primary endpoint outcomes'!V278,(IF(ISNUMBER('Primary endpoint outcomes'!Y278)=TRUE,'Primary endpoint outcomes'!Y278,0)))</f>
        <v>0</v>
      </c>
      <c r="M278" s="325">
        <f>IF(ISNUMBER('Primary endpoint outcomes'!W278)=TRUE,'Primary endpoint outcomes'!W278,(IF(ISNUMBER('Primary endpoint outcomes'!Z278)=TRUE,'Primary endpoint outcomes'!Z278,0)))</f>
        <v>0</v>
      </c>
      <c r="N278" s="326">
        <f>IF(ISNUMBER('Primary endpoint outcomes'!BC278)=TRUE,'Primary endpoint outcomes'!BC278,(IF(ISNUMBER('Primary endpoint outcomes'!BF278)=TRUE,'Primary endpoint outcomes'!BF278,0)))</f>
        <v>0</v>
      </c>
      <c r="O278" s="325">
        <f>IF(ISNUMBER('Primary endpoint outcomes'!BD278)=TRUE,'Primary endpoint outcomes'!BD278,(IF(ISNUMBER('Primary endpoint outcomes'!BG278)=TRUE,'Primary endpoint outcomes'!BG278,0)))</f>
        <v>0</v>
      </c>
      <c r="P278" s="325">
        <f>IF(ISNUMBER('Primary endpoint outcomes'!BE278)=TRUE,'Primary endpoint outcomes'!BE278,(IF(ISNUMBER('Primary endpoint outcomes'!BH278)=TRUE,'Primary endpoint outcomes'!BH278,0)))</f>
        <v>0</v>
      </c>
      <c r="Q278" s="326">
        <f>IF(ISNUMBER('Primary endpoint outcomes'!CK278)=TRUE,'Primary endpoint outcomes'!CK278,(IF(ISNUMBER('Primary endpoint outcomes'!CN278)=TRUE,'Primary endpoint outcomes'!CN278,0)))</f>
        <v>0</v>
      </c>
      <c r="R278" s="326">
        <f>IF(ISNUMBER('Primary endpoint outcomes'!CL278)=TRUE,'Primary endpoint outcomes'!CL278,(IF(ISNUMBER('Primary endpoint outcomes'!CO278)=TRUE,'Primary endpoint outcomes'!CO278,0)))</f>
        <v>0</v>
      </c>
      <c r="S278" s="325">
        <f>IF(ISNUMBER('Primary endpoint outcomes'!CM278)=TRUE,'Primary endpoint outcomes'!CM278,(IF(ISNUMBER('Primary endpoint outcomes'!CP278)=TRUE,'Primary endpoint outcomes'!CP278,0)))</f>
        <v>0</v>
      </c>
      <c r="T278" s="326">
        <f>IF(ISNUMBER('Primary endpoint outcomes'!DS278)=TRUE,'Primary endpoint outcomes'!DS278,(IF(ISNUMBER('Primary endpoint outcomes'!DV278)=TRUE,'Primary endpoint outcomes'!DV278,0)))</f>
        <v>0</v>
      </c>
      <c r="U278" s="326">
        <f>IF(ISNUMBER('Primary endpoint outcomes'!DT278)=TRUE,'Primary endpoint outcomes'!DT278,(IF(ISNUMBER('Primary endpoint outcomes'!DW278)=TRUE,'Primary endpoint outcomes'!DW278,0)))</f>
        <v>0</v>
      </c>
      <c r="V278" s="326">
        <f>IF(ISNUMBER('Primary endpoint outcomes'!DU278)=TRUE,'Primary endpoint outcomes'!DU278,(IF(ISNUMBER('Primary endpoint outcomes'!DX278)=TRUE,'Primary endpoint outcomes'!DX278,0)))</f>
        <v>0</v>
      </c>
      <c r="W278" s="326">
        <f>IF(ISNUMBER('Primary endpoint outcomes'!FA278)=TRUE,'Primary endpoint outcomes'!FA278,(IF(ISNUMBER('Primary endpoint outcomes'!FD278)=TRUE,'Primary endpoint outcomes'!FD278,0)))</f>
        <v>0</v>
      </c>
      <c r="X278" s="326">
        <f>IF(ISNUMBER('Primary endpoint outcomes'!FB278)=TRUE,'Primary endpoint outcomes'!FB278,(IF(ISNUMBER('Primary endpoint outcomes'!FE278)=TRUE,'Primary endpoint outcomes'!FE278,0)))</f>
        <v>0</v>
      </c>
      <c r="Y278" s="326">
        <f>IF(ISNUMBER('Primary endpoint outcomes'!FC278)=TRUE,'Primary endpoint outcomes'!FC278,(IF(ISNUMBER('Primary endpoint outcomes'!FF278)=TRUE,'Primary endpoint outcomes'!FF278,0)))</f>
        <v>0</v>
      </c>
      <c r="Z278" s="150"/>
      <c r="AA278" s="151">
        <f t="shared" si="141"/>
        <v>0</v>
      </c>
      <c r="AB278" s="153">
        <f t="shared" si="142"/>
        <v>-1</v>
      </c>
      <c r="AC278" s="153">
        <f t="shared" si="143"/>
        <v>0</v>
      </c>
      <c r="AD278" s="151">
        <f t="shared" si="144"/>
        <v>0</v>
      </c>
      <c r="AE278" s="153">
        <f t="shared" si="145"/>
        <v>-1</v>
      </c>
      <c r="AF278" s="153">
        <f t="shared" si="146"/>
        <v>0</v>
      </c>
      <c r="AG278" s="151">
        <f t="shared" si="147"/>
        <v>0</v>
      </c>
      <c r="AH278" s="153">
        <f t="shared" si="148"/>
        <v>-1</v>
      </c>
      <c r="AI278" s="153">
        <f t="shared" si="149"/>
        <v>0</v>
      </c>
      <c r="AJ278" s="151">
        <f t="shared" si="150"/>
        <v>0</v>
      </c>
      <c r="AK278" s="153">
        <f t="shared" si="151"/>
        <v>-1</v>
      </c>
      <c r="AL278" s="153">
        <f t="shared" si="152"/>
        <v>0</v>
      </c>
      <c r="AM278" s="151">
        <f t="shared" si="153"/>
        <v>0</v>
      </c>
      <c r="AN278" s="153">
        <f t="shared" si="154"/>
        <v>-1</v>
      </c>
      <c r="AO278" s="153">
        <f t="shared" si="155"/>
        <v>0</v>
      </c>
      <c r="AP278" s="153" t="b">
        <f t="shared" si="156"/>
        <v>0</v>
      </c>
      <c r="AQ278" s="153">
        <f t="shared" si="157"/>
        <v>0</v>
      </c>
      <c r="AR278" s="153" t="e">
        <f t="shared" si="158"/>
        <v>#DIV/0!</v>
      </c>
      <c r="AS278" s="153" t="e">
        <f t="shared" si="159"/>
        <v>#DIV/0!</v>
      </c>
      <c r="AT278" s="153">
        <f t="shared" si="160"/>
        <v>0</v>
      </c>
      <c r="AU278" s="16"/>
      <c r="AY278" s="65"/>
      <c r="AZ278" s="65"/>
    </row>
    <row r="279" spans="1:52" ht="15.75" x14ac:dyDescent="0.25">
      <c r="A279" s="152" t="str">
        <f>'Primary endpoint outcomes'!A279</f>
        <v>Hunter 2010_study 2</v>
      </c>
      <c r="B279" s="152" t="str">
        <f>CONCATENATE('Primary endpoint outcomes'!S279,'Primary endpoint outcomes'!T279)</f>
        <v>NANA</v>
      </c>
      <c r="C279" s="154" t="e">
        <f t="shared" si="133"/>
        <v>#DIV/0!</v>
      </c>
      <c r="D279" s="154" t="e">
        <f t="shared" si="134"/>
        <v>#DIV/0!</v>
      </c>
      <c r="E279" s="154">
        <f t="shared" si="135"/>
        <v>0</v>
      </c>
      <c r="F279" s="21" t="e">
        <f t="shared" si="136"/>
        <v>#DIV/0!</v>
      </c>
      <c r="G279" s="21" t="e">
        <f t="shared" si="137"/>
        <v>#DIV/0!</v>
      </c>
      <c r="H279" s="155" t="e">
        <f t="shared" si="138"/>
        <v>#N/A</v>
      </c>
      <c r="I279" s="155" t="e">
        <f t="shared" si="139"/>
        <v>#N/A</v>
      </c>
      <c r="J279" s="318">
        <f t="shared" si="140"/>
        <v>0</v>
      </c>
      <c r="K279" s="326">
        <f>IF(ISNUMBER('Primary endpoint outcomes'!U279)=TRUE,'Primary endpoint outcomes'!U279,(IF(ISNUMBER('Primary endpoint outcomes'!X279)=TRUE,'Primary endpoint outcomes'!X279,0)))</f>
        <v>0</v>
      </c>
      <c r="L279" s="326">
        <f>IF(ISNUMBER('Primary endpoint outcomes'!V279)=TRUE,'Primary endpoint outcomes'!V279,(IF(ISNUMBER('Primary endpoint outcomes'!Y279)=TRUE,'Primary endpoint outcomes'!Y279,0)))</f>
        <v>0</v>
      </c>
      <c r="M279" s="325">
        <f>IF(ISNUMBER('Primary endpoint outcomes'!W279)=TRUE,'Primary endpoint outcomes'!W279,(IF(ISNUMBER('Primary endpoint outcomes'!Z279)=TRUE,'Primary endpoint outcomes'!Z279,0)))</f>
        <v>0</v>
      </c>
      <c r="N279" s="326">
        <f>IF(ISNUMBER('Primary endpoint outcomes'!BC279)=TRUE,'Primary endpoint outcomes'!BC279,(IF(ISNUMBER('Primary endpoint outcomes'!BF279)=TRUE,'Primary endpoint outcomes'!BF279,0)))</f>
        <v>0</v>
      </c>
      <c r="O279" s="325">
        <f>IF(ISNUMBER('Primary endpoint outcomes'!BD279)=TRUE,'Primary endpoint outcomes'!BD279,(IF(ISNUMBER('Primary endpoint outcomes'!BG279)=TRUE,'Primary endpoint outcomes'!BG279,0)))</f>
        <v>0</v>
      </c>
      <c r="P279" s="325">
        <f>IF(ISNUMBER('Primary endpoint outcomes'!BE279)=TRUE,'Primary endpoint outcomes'!BE279,(IF(ISNUMBER('Primary endpoint outcomes'!BH279)=TRUE,'Primary endpoint outcomes'!BH279,0)))</f>
        <v>0</v>
      </c>
      <c r="Q279" s="326">
        <f>IF(ISNUMBER('Primary endpoint outcomes'!CK279)=TRUE,'Primary endpoint outcomes'!CK279,(IF(ISNUMBER('Primary endpoint outcomes'!CN279)=TRUE,'Primary endpoint outcomes'!CN279,0)))</f>
        <v>0</v>
      </c>
      <c r="R279" s="326">
        <f>IF(ISNUMBER('Primary endpoint outcomes'!CL279)=TRUE,'Primary endpoint outcomes'!CL279,(IF(ISNUMBER('Primary endpoint outcomes'!CO279)=TRUE,'Primary endpoint outcomes'!CO279,0)))</f>
        <v>0</v>
      </c>
      <c r="S279" s="325">
        <f>IF(ISNUMBER('Primary endpoint outcomes'!CM279)=TRUE,'Primary endpoint outcomes'!CM279,(IF(ISNUMBER('Primary endpoint outcomes'!CP279)=TRUE,'Primary endpoint outcomes'!CP279,0)))</f>
        <v>0</v>
      </c>
      <c r="T279" s="326">
        <f>IF(ISNUMBER('Primary endpoint outcomes'!DS279)=TRUE,'Primary endpoint outcomes'!DS279,(IF(ISNUMBER('Primary endpoint outcomes'!DV279)=TRUE,'Primary endpoint outcomes'!DV279,0)))</f>
        <v>0</v>
      </c>
      <c r="U279" s="326">
        <f>IF(ISNUMBER('Primary endpoint outcomes'!DT279)=TRUE,'Primary endpoint outcomes'!DT279,(IF(ISNUMBER('Primary endpoint outcomes'!DW279)=TRUE,'Primary endpoint outcomes'!DW279,0)))</f>
        <v>0</v>
      </c>
      <c r="V279" s="326">
        <f>IF(ISNUMBER('Primary endpoint outcomes'!DU279)=TRUE,'Primary endpoint outcomes'!DU279,(IF(ISNUMBER('Primary endpoint outcomes'!DX279)=TRUE,'Primary endpoint outcomes'!DX279,0)))</f>
        <v>0</v>
      </c>
      <c r="W279" s="326">
        <f>IF(ISNUMBER('Primary endpoint outcomes'!FA279)=TRUE,'Primary endpoint outcomes'!FA279,(IF(ISNUMBER('Primary endpoint outcomes'!FD279)=TRUE,'Primary endpoint outcomes'!FD279,0)))</f>
        <v>0</v>
      </c>
      <c r="X279" s="326">
        <f>IF(ISNUMBER('Primary endpoint outcomes'!FB279)=TRUE,'Primary endpoint outcomes'!FB279,(IF(ISNUMBER('Primary endpoint outcomes'!FE279)=TRUE,'Primary endpoint outcomes'!FE279,0)))</f>
        <v>0</v>
      </c>
      <c r="Y279" s="326">
        <f>IF(ISNUMBER('Primary endpoint outcomes'!FC279)=TRUE,'Primary endpoint outcomes'!FC279,(IF(ISNUMBER('Primary endpoint outcomes'!FF279)=TRUE,'Primary endpoint outcomes'!FF279,0)))</f>
        <v>0</v>
      </c>
      <c r="Z279" s="150"/>
      <c r="AA279" s="151">
        <f t="shared" si="141"/>
        <v>0</v>
      </c>
      <c r="AB279" s="153">
        <f t="shared" si="142"/>
        <v>-1</v>
      </c>
      <c r="AC279" s="153">
        <f t="shared" si="143"/>
        <v>0</v>
      </c>
      <c r="AD279" s="151">
        <f t="shared" si="144"/>
        <v>0</v>
      </c>
      <c r="AE279" s="153">
        <f t="shared" si="145"/>
        <v>-1</v>
      </c>
      <c r="AF279" s="153">
        <f t="shared" si="146"/>
        <v>0</v>
      </c>
      <c r="AG279" s="151">
        <f t="shared" si="147"/>
        <v>0</v>
      </c>
      <c r="AH279" s="153">
        <f t="shared" si="148"/>
        <v>-1</v>
      </c>
      <c r="AI279" s="153">
        <f t="shared" si="149"/>
        <v>0</v>
      </c>
      <c r="AJ279" s="151">
        <f t="shared" si="150"/>
        <v>0</v>
      </c>
      <c r="AK279" s="153">
        <f t="shared" si="151"/>
        <v>-1</v>
      </c>
      <c r="AL279" s="153">
        <f t="shared" si="152"/>
        <v>0</v>
      </c>
      <c r="AM279" s="151">
        <f t="shared" si="153"/>
        <v>0</v>
      </c>
      <c r="AN279" s="153">
        <f t="shared" si="154"/>
        <v>-1</v>
      </c>
      <c r="AO279" s="153">
        <f t="shared" si="155"/>
        <v>0</v>
      </c>
      <c r="AP279" s="153" t="b">
        <f t="shared" si="156"/>
        <v>0</v>
      </c>
      <c r="AQ279" s="153">
        <f t="shared" si="157"/>
        <v>0</v>
      </c>
      <c r="AR279" s="153" t="e">
        <f t="shared" si="158"/>
        <v>#DIV/0!</v>
      </c>
      <c r="AS279" s="153" t="e">
        <f t="shared" si="159"/>
        <v>#DIV/0!</v>
      </c>
      <c r="AT279" s="153">
        <f t="shared" si="160"/>
        <v>0</v>
      </c>
      <c r="AU279" s="16"/>
      <c r="AY279" s="65"/>
      <c r="AZ279" s="65"/>
    </row>
    <row r="280" spans="1:52" ht="15.75" x14ac:dyDescent="0.25">
      <c r="A280" s="152" t="str">
        <f>'Primary endpoint outcomes'!A280</f>
        <v>Hunter 2010_study 3</v>
      </c>
      <c r="B280" s="152" t="str">
        <f>CONCATENATE('Primary endpoint outcomes'!S280,'Primary endpoint outcomes'!T280)</f>
        <v>NANA</v>
      </c>
      <c r="C280" s="154" t="e">
        <f t="shared" si="133"/>
        <v>#DIV/0!</v>
      </c>
      <c r="D280" s="154" t="e">
        <f t="shared" si="134"/>
        <v>#DIV/0!</v>
      </c>
      <c r="E280" s="154">
        <f t="shared" si="135"/>
        <v>0</v>
      </c>
      <c r="F280" s="21" t="e">
        <f t="shared" si="136"/>
        <v>#DIV/0!</v>
      </c>
      <c r="G280" s="21" t="e">
        <f t="shared" si="137"/>
        <v>#DIV/0!</v>
      </c>
      <c r="H280" s="155" t="e">
        <f t="shared" si="138"/>
        <v>#N/A</v>
      </c>
      <c r="I280" s="155" t="e">
        <f t="shared" si="139"/>
        <v>#N/A</v>
      </c>
      <c r="J280" s="318">
        <f t="shared" si="140"/>
        <v>0</v>
      </c>
      <c r="K280" s="326">
        <f>IF(ISNUMBER('Primary endpoint outcomes'!U280)=TRUE,'Primary endpoint outcomes'!U280,(IF(ISNUMBER('Primary endpoint outcomes'!X280)=TRUE,'Primary endpoint outcomes'!X280,0)))</f>
        <v>0</v>
      </c>
      <c r="L280" s="326">
        <f>IF(ISNUMBER('Primary endpoint outcomes'!V280)=TRUE,'Primary endpoint outcomes'!V280,(IF(ISNUMBER('Primary endpoint outcomes'!Y280)=TRUE,'Primary endpoint outcomes'!Y280,0)))</f>
        <v>0</v>
      </c>
      <c r="M280" s="325">
        <f>IF(ISNUMBER('Primary endpoint outcomes'!W280)=TRUE,'Primary endpoint outcomes'!W280,(IF(ISNUMBER('Primary endpoint outcomes'!Z280)=TRUE,'Primary endpoint outcomes'!Z280,0)))</f>
        <v>0</v>
      </c>
      <c r="N280" s="326">
        <f>IF(ISNUMBER('Primary endpoint outcomes'!BC280)=TRUE,'Primary endpoint outcomes'!BC280,(IF(ISNUMBER('Primary endpoint outcomes'!BF280)=TRUE,'Primary endpoint outcomes'!BF280,0)))</f>
        <v>0</v>
      </c>
      <c r="O280" s="325">
        <f>IF(ISNUMBER('Primary endpoint outcomes'!BD280)=TRUE,'Primary endpoint outcomes'!BD280,(IF(ISNUMBER('Primary endpoint outcomes'!BG280)=TRUE,'Primary endpoint outcomes'!BG280,0)))</f>
        <v>0</v>
      </c>
      <c r="P280" s="325">
        <f>IF(ISNUMBER('Primary endpoint outcomes'!BE280)=TRUE,'Primary endpoint outcomes'!BE280,(IF(ISNUMBER('Primary endpoint outcomes'!BH280)=TRUE,'Primary endpoint outcomes'!BH280,0)))</f>
        <v>0</v>
      </c>
      <c r="Q280" s="326">
        <f>IF(ISNUMBER('Primary endpoint outcomes'!CK280)=TRUE,'Primary endpoint outcomes'!CK280,(IF(ISNUMBER('Primary endpoint outcomes'!CN280)=TRUE,'Primary endpoint outcomes'!CN280,0)))</f>
        <v>0</v>
      </c>
      <c r="R280" s="326">
        <f>IF(ISNUMBER('Primary endpoint outcomes'!CL280)=TRUE,'Primary endpoint outcomes'!CL280,(IF(ISNUMBER('Primary endpoint outcomes'!CO280)=TRUE,'Primary endpoint outcomes'!CO280,0)))</f>
        <v>0</v>
      </c>
      <c r="S280" s="325">
        <f>IF(ISNUMBER('Primary endpoint outcomes'!CM280)=TRUE,'Primary endpoint outcomes'!CM280,(IF(ISNUMBER('Primary endpoint outcomes'!CP280)=TRUE,'Primary endpoint outcomes'!CP280,0)))</f>
        <v>0</v>
      </c>
      <c r="T280" s="326">
        <f>IF(ISNUMBER('Primary endpoint outcomes'!DS280)=TRUE,'Primary endpoint outcomes'!DS280,(IF(ISNUMBER('Primary endpoint outcomes'!DV280)=TRUE,'Primary endpoint outcomes'!DV280,0)))</f>
        <v>0</v>
      </c>
      <c r="U280" s="326">
        <f>IF(ISNUMBER('Primary endpoint outcomes'!DT280)=TRUE,'Primary endpoint outcomes'!DT280,(IF(ISNUMBER('Primary endpoint outcomes'!DW280)=TRUE,'Primary endpoint outcomes'!DW280,0)))</f>
        <v>0</v>
      </c>
      <c r="V280" s="326">
        <f>IF(ISNUMBER('Primary endpoint outcomes'!DU280)=TRUE,'Primary endpoint outcomes'!DU280,(IF(ISNUMBER('Primary endpoint outcomes'!DX280)=TRUE,'Primary endpoint outcomes'!DX280,0)))</f>
        <v>0</v>
      </c>
      <c r="W280" s="326">
        <f>IF(ISNUMBER('Primary endpoint outcomes'!FA280)=TRUE,'Primary endpoint outcomes'!FA280,(IF(ISNUMBER('Primary endpoint outcomes'!FD280)=TRUE,'Primary endpoint outcomes'!FD280,0)))</f>
        <v>0</v>
      </c>
      <c r="X280" s="326">
        <f>IF(ISNUMBER('Primary endpoint outcomes'!FB280)=TRUE,'Primary endpoint outcomes'!FB280,(IF(ISNUMBER('Primary endpoint outcomes'!FE280)=TRUE,'Primary endpoint outcomes'!FE280,0)))</f>
        <v>0</v>
      </c>
      <c r="Y280" s="326">
        <f>IF(ISNUMBER('Primary endpoint outcomes'!FC280)=TRUE,'Primary endpoint outcomes'!FC280,(IF(ISNUMBER('Primary endpoint outcomes'!FF280)=TRUE,'Primary endpoint outcomes'!FF280,0)))</f>
        <v>0</v>
      </c>
      <c r="Z280" s="150"/>
      <c r="AA280" s="151">
        <f t="shared" si="141"/>
        <v>0</v>
      </c>
      <c r="AB280" s="153">
        <f t="shared" si="142"/>
        <v>-1</v>
      </c>
      <c r="AC280" s="153">
        <f t="shared" si="143"/>
        <v>0</v>
      </c>
      <c r="AD280" s="151">
        <f t="shared" si="144"/>
        <v>0</v>
      </c>
      <c r="AE280" s="153">
        <f t="shared" si="145"/>
        <v>-1</v>
      </c>
      <c r="AF280" s="153">
        <f t="shared" si="146"/>
        <v>0</v>
      </c>
      <c r="AG280" s="151">
        <f t="shared" si="147"/>
        <v>0</v>
      </c>
      <c r="AH280" s="153">
        <f t="shared" si="148"/>
        <v>-1</v>
      </c>
      <c r="AI280" s="153">
        <f t="shared" si="149"/>
        <v>0</v>
      </c>
      <c r="AJ280" s="151">
        <f t="shared" si="150"/>
        <v>0</v>
      </c>
      <c r="AK280" s="153">
        <f t="shared" si="151"/>
        <v>-1</v>
      </c>
      <c r="AL280" s="153">
        <f t="shared" si="152"/>
        <v>0</v>
      </c>
      <c r="AM280" s="151">
        <f t="shared" si="153"/>
        <v>0</v>
      </c>
      <c r="AN280" s="153">
        <f t="shared" si="154"/>
        <v>-1</v>
      </c>
      <c r="AO280" s="153">
        <f t="shared" si="155"/>
        <v>0</v>
      </c>
      <c r="AP280" s="153" t="b">
        <f t="shared" si="156"/>
        <v>0</v>
      </c>
      <c r="AQ280" s="153">
        <f t="shared" si="157"/>
        <v>0</v>
      </c>
      <c r="AR280" s="153" t="e">
        <f t="shared" si="158"/>
        <v>#DIV/0!</v>
      </c>
      <c r="AS280" s="153" t="e">
        <f t="shared" si="159"/>
        <v>#DIV/0!</v>
      </c>
      <c r="AT280" s="153">
        <f t="shared" si="160"/>
        <v>0</v>
      </c>
      <c r="AU280" s="16"/>
      <c r="AY280" s="65"/>
      <c r="AZ280" s="65"/>
    </row>
    <row r="281" spans="1:52" ht="15.75" x14ac:dyDescent="0.25">
      <c r="A281" s="152" t="str">
        <f>'Primary endpoint outcomes'!A281</f>
        <v>Hunter 2011</v>
      </c>
      <c r="B281" s="152" t="str">
        <f>CONCATENATE('Primary endpoint outcomes'!S281,'Primary endpoint outcomes'!T281)</f>
        <v>HAMD17</v>
      </c>
      <c r="C281" s="154">
        <f t="shared" si="133"/>
        <v>22.003043478260871</v>
      </c>
      <c r="D281" s="154">
        <f t="shared" si="134"/>
        <v>3.9855668175483969</v>
      </c>
      <c r="E281" s="154">
        <f t="shared" si="135"/>
        <v>23</v>
      </c>
      <c r="F281" s="21" t="str">
        <f t="shared" si="136"/>
        <v>YES</v>
      </c>
      <c r="G281" s="21" t="str">
        <f t="shared" si="137"/>
        <v>NO</v>
      </c>
      <c r="H281" s="155">
        <f t="shared" si="138"/>
        <v>0.93399152450533207</v>
      </c>
      <c r="I281" s="155">
        <f t="shared" si="139"/>
        <v>6.6008475494667929E-2</v>
      </c>
      <c r="J281" s="318">
        <f t="shared" si="140"/>
        <v>1</v>
      </c>
      <c r="K281" s="326">
        <f>IF(ISNUMBER('Primary endpoint outcomes'!U281)=TRUE,'Primary endpoint outcomes'!U281,(IF(ISNUMBER('Primary endpoint outcomes'!X281)=TRUE,'Primary endpoint outcomes'!X281,0)))</f>
        <v>23.17</v>
      </c>
      <c r="L281" s="326">
        <f>IF(ISNUMBER('Primary endpoint outcomes'!V281)=TRUE,'Primary endpoint outcomes'!V281,(IF(ISNUMBER('Primary endpoint outcomes'!Y281)=TRUE,'Primary endpoint outcomes'!Y281,0)))</f>
        <v>4.26</v>
      </c>
      <c r="M281" s="325">
        <f>IF(ISNUMBER('Primary endpoint outcomes'!W281)=TRUE,'Primary endpoint outcomes'!W281,(IF(ISNUMBER('Primary endpoint outcomes'!Z281)=TRUE,'Primary endpoint outcomes'!Z281,0)))</f>
        <v>12</v>
      </c>
      <c r="N281" s="326">
        <f>IF(ISNUMBER('Primary endpoint outcomes'!BC281)=TRUE,'Primary endpoint outcomes'!BC281,(IF(ISNUMBER('Primary endpoint outcomes'!BF281)=TRUE,'Primary endpoint outcomes'!BF281,0)))</f>
        <v>20.73</v>
      </c>
      <c r="O281" s="325">
        <f>IF(ISNUMBER('Primary endpoint outcomes'!BD281)=TRUE,'Primary endpoint outcomes'!BD281,(IF(ISNUMBER('Primary endpoint outcomes'!BG281)=TRUE,'Primary endpoint outcomes'!BG281,0)))</f>
        <v>3.66</v>
      </c>
      <c r="P281" s="325">
        <f>IF(ISNUMBER('Primary endpoint outcomes'!BE281)=TRUE,'Primary endpoint outcomes'!BE281,(IF(ISNUMBER('Primary endpoint outcomes'!BH281)=TRUE,'Primary endpoint outcomes'!BH281,0)))</f>
        <v>11</v>
      </c>
      <c r="Q281" s="326">
        <f>IF(ISNUMBER('Primary endpoint outcomes'!CK281)=TRUE,'Primary endpoint outcomes'!CK281,(IF(ISNUMBER('Primary endpoint outcomes'!CN281)=TRUE,'Primary endpoint outcomes'!CN281,0)))</f>
        <v>0</v>
      </c>
      <c r="R281" s="326">
        <f>IF(ISNUMBER('Primary endpoint outcomes'!CL281)=TRUE,'Primary endpoint outcomes'!CL281,(IF(ISNUMBER('Primary endpoint outcomes'!CO281)=TRUE,'Primary endpoint outcomes'!CO281,0)))</f>
        <v>0</v>
      </c>
      <c r="S281" s="325">
        <f>IF(ISNUMBER('Primary endpoint outcomes'!CM281)=TRUE,'Primary endpoint outcomes'!CM281,(IF(ISNUMBER('Primary endpoint outcomes'!CP281)=TRUE,'Primary endpoint outcomes'!CP281,0)))</f>
        <v>0</v>
      </c>
      <c r="T281" s="326">
        <f>IF(ISNUMBER('Primary endpoint outcomes'!DS281)=TRUE,'Primary endpoint outcomes'!DS281,(IF(ISNUMBER('Primary endpoint outcomes'!DV281)=TRUE,'Primary endpoint outcomes'!DV281,0)))</f>
        <v>0</v>
      </c>
      <c r="U281" s="326">
        <f>IF(ISNUMBER('Primary endpoint outcomes'!DT281)=TRUE,'Primary endpoint outcomes'!DT281,(IF(ISNUMBER('Primary endpoint outcomes'!DW281)=TRUE,'Primary endpoint outcomes'!DW281,0)))</f>
        <v>0</v>
      </c>
      <c r="V281" s="326">
        <f>IF(ISNUMBER('Primary endpoint outcomes'!DU281)=TRUE,'Primary endpoint outcomes'!DU281,(IF(ISNUMBER('Primary endpoint outcomes'!DX281)=TRUE,'Primary endpoint outcomes'!DX281,0)))</f>
        <v>0</v>
      </c>
      <c r="W281" s="326">
        <f>IF(ISNUMBER('Primary endpoint outcomes'!FA281)=TRUE,'Primary endpoint outcomes'!FA281,(IF(ISNUMBER('Primary endpoint outcomes'!FD281)=TRUE,'Primary endpoint outcomes'!FD281,0)))</f>
        <v>0</v>
      </c>
      <c r="X281" s="326">
        <f>IF(ISNUMBER('Primary endpoint outcomes'!FB281)=TRUE,'Primary endpoint outcomes'!FB281,(IF(ISNUMBER('Primary endpoint outcomes'!FE281)=TRUE,'Primary endpoint outcomes'!FE281,0)))</f>
        <v>0</v>
      </c>
      <c r="Y281" s="326">
        <f>IF(ISNUMBER('Primary endpoint outcomes'!FC281)=TRUE,'Primary endpoint outcomes'!FC281,(IF(ISNUMBER('Primary endpoint outcomes'!FF281)=TRUE,'Primary endpoint outcomes'!FF281,0)))</f>
        <v>0</v>
      </c>
      <c r="Z281" s="150"/>
      <c r="AA281" s="151">
        <f t="shared" si="141"/>
        <v>12</v>
      </c>
      <c r="AB281" s="153">
        <f t="shared" si="142"/>
        <v>11</v>
      </c>
      <c r="AC281" s="153">
        <f t="shared" si="143"/>
        <v>199.62359999999995</v>
      </c>
      <c r="AD281" s="151">
        <f t="shared" si="144"/>
        <v>11</v>
      </c>
      <c r="AE281" s="153">
        <f t="shared" si="145"/>
        <v>10</v>
      </c>
      <c r="AF281" s="153">
        <f t="shared" si="146"/>
        <v>133.95600000000002</v>
      </c>
      <c r="AG281" s="151">
        <f t="shared" si="147"/>
        <v>0</v>
      </c>
      <c r="AH281" s="153">
        <f t="shared" si="148"/>
        <v>-1</v>
      </c>
      <c r="AI281" s="153">
        <f t="shared" si="149"/>
        <v>0</v>
      </c>
      <c r="AJ281" s="151">
        <f t="shared" si="150"/>
        <v>0</v>
      </c>
      <c r="AK281" s="153">
        <f t="shared" si="151"/>
        <v>-1</v>
      </c>
      <c r="AL281" s="153">
        <f t="shared" si="152"/>
        <v>0</v>
      </c>
      <c r="AM281" s="151">
        <f t="shared" si="153"/>
        <v>0</v>
      </c>
      <c r="AN281" s="153">
        <f t="shared" si="154"/>
        <v>-1</v>
      </c>
      <c r="AO281" s="153">
        <f t="shared" si="155"/>
        <v>0</v>
      </c>
      <c r="AP281" s="153">
        <f t="shared" si="156"/>
        <v>21</v>
      </c>
      <c r="AQ281" s="153">
        <f t="shared" si="157"/>
        <v>333.57959999999997</v>
      </c>
      <c r="AR281" s="153">
        <f t="shared" si="158"/>
        <v>22.003043478260871</v>
      </c>
      <c r="AS281" s="153">
        <f t="shared" si="159"/>
        <v>3.9855668175483969</v>
      </c>
      <c r="AT281" s="153">
        <f t="shared" si="160"/>
        <v>23</v>
      </c>
      <c r="AU281" s="16"/>
      <c r="AY281" s="65"/>
      <c r="AZ281" s="65"/>
    </row>
    <row r="282" spans="1:52" ht="15.75" x14ac:dyDescent="0.25">
      <c r="A282" s="152" t="str">
        <f>'Primary endpoint outcomes'!A282</f>
        <v>Hunter 2012</v>
      </c>
      <c r="B282" s="152" t="str">
        <f>CONCATENATE('Primary endpoint outcomes'!S282,'Primary endpoint outcomes'!T282)</f>
        <v>BDI-II21</v>
      </c>
      <c r="C282" s="154">
        <f t="shared" si="133"/>
        <v>28.12054794520548</v>
      </c>
      <c r="D282" s="154">
        <f t="shared" si="134"/>
        <v>9.0264010265973535</v>
      </c>
      <c r="E282" s="154">
        <f t="shared" si="135"/>
        <v>73</v>
      </c>
      <c r="F282" s="21" t="str">
        <f t="shared" si="136"/>
        <v>NO</v>
      </c>
      <c r="G282" s="21" t="str">
        <f t="shared" si="137"/>
        <v>YES</v>
      </c>
      <c r="H282" s="155">
        <f t="shared" si="138"/>
        <v>0.41752968499377141</v>
      </c>
      <c r="I282" s="155">
        <f t="shared" si="139"/>
        <v>0.58247031500622859</v>
      </c>
      <c r="J282" s="318">
        <f t="shared" si="140"/>
        <v>1</v>
      </c>
      <c r="K282" s="326">
        <f>IF(ISNUMBER('Primary endpoint outcomes'!U282)=TRUE,'Primary endpoint outcomes'!U282,(IF(ISNUMBER('Primary endpoint outcomes'!X282)=TRUE,'Primary endpoint outcomes'!X282,0)))</f>
        <v>27.8</v>
      </c>
      <c r="L282" s="326">
        <f>IF(ISNUMBER('Primary endpoint outcomes'!V282)=TRUE,'Primary endpoint outcomes'!V282,(IF(ISNUMBER('Primary endpoint outcomes'!Y282)=TRUE,'Primary endpoint outcomes'!Y282,0)))</f>
        <v>9.3000000000000007</v>
      </c>
      <c r="M282" s="325">
        <f>IF(ISNUMBER('Primary endpoint outcomes'!W282)=TRUE,'Primary endpoint outcomes'!W282,(IF(ISNUMBER('Primary endpoint outcomes'!Z282)=TRUE,'Primary endpoint outcomes'!Z282,0)))</f>
        <v>47</v>
      </c>
      <c r="N282" s="326">
        <f>IF(ISNUMBER('Primary endpoint outcomes'!BC282)=TRUE,'Primary endpoint outcomes'!BC282,(IF(ISNUMBER('Primary endpoint outcomes'!BF282)=TRUE,'Primary endpoint outcomes'!BF282,0)))</f>
        <v>28.7</v>
      </c>
      <c r="O282" s="325">
        <f>IF(ISNUMBER('Primary endpoint outcomes'!BD282)=TRUE,'Primary endpoint outcomes'!BD282,(IF(ISNUMBER('Primary endpoint outcomes'!BG282)=TRUE,'Primary endpoint outcomes'!BG282,0)))</f>
        <v>8.5</v>
      </c>
      <c r="P282" s="325">
        <f>IF(ISNUMBER('Primary endpoint outcomes'!BE282)=TRUE,'Primary endpoint outcomes'!BE282,(IF(ISNUMBER('Primary endpoint outcomes'!BH282)=TRUE,'Primary endpoint outcomes'!BH282,0)))</f>
        <v>26</v>
      </c>
      <c r="Q282" s="326">
        <f>IF(ISNUMBER('Primary endpoint outcomes'!CK282)=TRUE,'Primary endpoint outcomes'!CK282,(IF(ISNUMBER('Primary endpoint outcomes'!CN282)=TRUE,'Primary endpoint outcomes'!CN282,0)))</f>
        <v>0</v>
      </c>
      <c r="R282" s="326">
        <f>IF(ISNUMBER('Primary endpoint outcomes'!CL282)=TRUE,'Primary endpoint outcomes'!CL282,(IF(ISNUMBER('Primary endpoint outcomes'!CO282)=TRUE,'Primary endpoint outcomes'!CO282,0)))</f>
        <v>0</v>
      </c>
      <c r="S282" s="325">
        <f>IF(ISNUMBER('Primary endpoint outcomes'!CM282)=TRUE,'Primary endpoint outcomes'!CM282,(IF(ISNUMBER('Primary endpoint outcomes'!CP282)=TRUE,'Primary endpoint outcomes'!CP282,0)))</f>
        <v>0</v>
      </c>
      <c r="T282" s="326">
        <f>IF(ISNUMBER('Primary endpoint outcomes'!DS282)=TRUE,'Primary endpoint outcomes'!DS282,(IF(ISNUMBER('Primary endpoint outcomes'!DV282)=TRUE,'Primary endpoint outcomes'!DV282,0)))</f>
        <v>0</v>
      </c>
      <c r="U282" s="326">
        <f>IF(ISNUMBER('Primary endpoint outcomes'!DT282)=TRUE,'Primary endpoint outcomes'!DT282,(IF(ISNUMBER('Primary endpoint outcomes'!DW282)=TRUE,'Primary endpoint outcomes'!DW282,0)))</f>
        <v>0</v>
      </c>
      <c r="V282" s="326">
        <f>IF(ISNUMBER('Primary endpoint outcomes'!DU282)=TRUE,'Primary endpoint outcomes'!DU282,(IF(ISNUMBER('Primary endpoint outcomes'!DX282)=TRUE,'Primary endpoint outcomes'!DX282,0)))</f>
        <v>0</v>
      </c>
      <c r="W282" s="326">
        <f>IF(ISNUMBER('Primary endpoint outcomes'!FA282)=TRUE,'Primary endpoint outcomes'!FA282,(IF(ISNUMBER('Primary endpoint outcomes'!FD282)=TRUE,'Primary endpoint outcomes'!FD282,0)))</f>
        <v>0</v>
      </c>
      <c r="X282" s="326">
        <f>IF(ISNUMBER('Primary endpoint outcomes'!FB282)=TRUE,'Primary endpoint outcomes'!FB282,(IF(ISNUMBER('Primary endpoint outcomes'!FE282)=TRUE,'Primary endpoint outcomes'!FE282,0)))</f>
        <v>0</v>
      </c>
      <c r="Y282" s="326">
        <f>IF(ISNUMBER('Primary endpoint outcomes'!FC282)=TRUE,'Primary endpoint outcomes'!FC282,(IF(ISNUMBER('Primary endpoint outcomes'!FF282)=TRUE,'Primary endpoint outcomes'!FF282,0)))</f>
        <v>0</v>
      </c>
      <c r="Z282" s="150"/>
      <c r="AA282" s="151">
        <f t="shared" si="141"/>
        <v>47</v>
      </c>
      <c r="AB282" s="153">
        <f t="shared" si="142"/>
        <v>46</v>
      </c>
      <c r="AC282" s="153">
        <f t="shared" si="143"/>
        <v>3978.5400000000004</v>
      </c>
      <c r="AD282" s="151">
        <f t="shared" si="144"/>
        <v>26</v>
      </c>
      <c r="AE282" s="153">
        <f t="shared" si="145"/>
        <v>25</v>
      </c>
      <c r="AF282" s="153">
        <f t="shared" si="146"/>
        <v>1806.25</v>
      </c>
      <c r="AG282" s="151">
        <f t="shared" si="147"/>
        <v>0</v>
      </c>
      <c r="AH282" s="153">
        <f t="shared" si="148"/>
        <v>-1</v>
      </c>
      <c r="AI282" s="153">
        <f t="shared" si="149"/>
        <v>0</v>
      </c>
      <c r="AJ282" s="151">
        <f t="shared" si="150"/>
        <v>0</v>
      </c>
      <c r="AK282" s="153">
        <f t="shared" si="151"/>
        <v>-1</v>
      </c>
      <c r="AL282" s="153">
        <f t="shared" si="152"/>
        <v>0</v>
      </c>
      <c r="AM282" s="151">
        <f t="shared" si="153"/>
        <v>0</v>
      </c>
      <c r="AN282" s="153">
        <f t="shared" si="154"/>
        <v>-1</v>
      </c>
      <c r="AO282" s="153">
        <f t="shared" si="155"/>
        <v>0</v>
      </c>
      <c r="AP282" s="153">
        <f t="shared" si="156"/>
        <v>71</v>
      </c>
      <c r="AQ282" s="153">
        <f t="shared" si="157"/>
        <v>5784.7900000000009</v>
      </c>
      <c r="AR282" s="153">
        <f t="shared" si="158"/>
        <v>28.12054794520548</v>
      </c>
      <c r="AS282" s="153">
        <f t="shared" si="159"/>
        <v>9.0264010265973535</v>
      </c>
      <c r="AT282" s="153">
        <f t="shared" si="160"/>
        <v>73</v>
      </c>
      <c r="AU282" s="16"/>
      <c r="AY282" s="65"/>
      <c r="AZ282" s="65"/>
    </row>
    <row r="283" spans="1:52" ht="15.75" x14ac:dyDescent="0.25">
      <c r="A283" s="152" t="str">
        <f>'Primary endpoint outcomes'!A283</f>
        <v>Hur 2018</v>
      </c>
      <c r="B283" s="152" t="str">
        <f>CONCATENATE('Primary endpoint outcomes'!S283,'Primary endpoint outcomes'!T283)</f>
        <v>BDI-II21</v>
      </c>
      <c r="C283" s="154">
        <f t="shared" si="133"/>
        <v>24.119999999999997</v>
      </c>
      <c r="D283" s="154">
        <f t="shared" si="134"/>
        <v>7.9350015752991503</v>
      </c>
      <c r="E283" s="154">
        <f t="shared" si="135"/>
        <v>34</v>
      </c>
      <c r="F283" s="21" t="str">
        <f t="shared" si="136"/>
        <v>NO</v>
      </c>
      <c r="G283" s="21" t="str">
        <f t="shared" si="137"/>
        <v>YES</v>
      </c>
      <c r="H283" s="155">
        <f t="shared" si="138"/>
        <v>0.22934046081277759</v>
      </c>
      <c r="I283" s="155">
        <f t="shared" si="139"/>
        <v>0.77065953918722241</v>
      </c>
      <c r="J283" s="318">
        <f t="shared" si="140"/>
        <v>1</v>
      </c>
      <c r="K283" s="326">
        <f>IF(ISNUMBER('Primary endpoint outcomes'!U283)=TRUE,'Primary endpoint outcomes'!U283,(IF(ISNUMBER('Primary endpoint outcomes'!X283)=TRUE,'Primary endpoint outcomes'!X283,0)))</f>
        <v>22.65</v>
      </c>
      <c r="L283" s="326">
        <f>IF(ISNUMBER('Primary endpoint outcomes'!V283)=TRUE,'Primary endpoint outcomes'!V283,(IF(ISNUMBER('Primary endpoint outcomes'!Y283)=TRUE,'Primary endpoint outcomes'!Y283,0)))</f>
        <v>7.94</v>
      </c>
      <c r="M283" s="325">
        <f>IF(ISNUMBER('Primary endpoint outcomes'!W283)=TRUE,'Primary endpoint outcomes'!W283,(IF(ISNUMBER('Primary endpoint outcomes'!Z283)=TRUE,'Primary endpoint outcomes'!Z283,0)))</f>
        <v>17</v>
      </c>
      <c r="N283" s="326">
        <f>IF(ISNUMBER('Primary endpoint outcomes'!BC283)=TRUE,'Primary endpoint outcomes'!BC283,(IF(ISNUMBER('Primary endpoint outcomes'!BF283)=TRUE,'Primary endpoint outcomes'!BF283,0)))</f>
        <v>25.59</v>
      </c>
      <c r="O283" s="325">
        <f>IF(ISNUMBER('Primary endpoint outcomes'!BD283)=TRUE,'Primary endpoint outcomes'!BD283,(IF(ISNUMBER('Primary endpoint outcomes'!BG283)=TRUE,'Primary endpoint outcomes'!BG283,0)))</f>
        <v>7.93</v>
      </c>
      <c r="P283" s="325">
        <f>IF(ISNUMBER('Primary endpoint outcomes'!BE283)=TRUE,'Primary endpoint outcomes'!BE283,(IF(ISNUMBER('Primary endpoint outcomes'!BH283)=TRUE,'Primary endpoint outcomes'!BH283,0)))</f>
        <v>17</v>
      </c>
      <c r="Q283" s="326">
        <f>IF(ISNUMBER('Primary endpoint outcomes'!CK283)=TRUE,'Primary endpoint outcomes'!CK283,(IF(ISNUMBER('Primary endpoint outcomes'!CN283)=TRUE,'Primary endpoint outcomes'!CN283,0)))</f>
        <v>0</v>
      </c>
      <c r="R283" s="326">
        <f>IF(ISNUMBER('Primary endpoint outcomes'!CL283)=TRUE,'Primary endpoint outcomes'!CL283,(IF(ISNUMBER('Primary endpoint outcomes'!CO283)=TRUE,'Primary endpoint outcomes'!CO283,0)))</f>
        <v>0</v>
      </c>
      <c r="S283" s="325">
        <f>IF(ISNUMBER('Primary endpoint outcomes'!CM283)=TRUE,'Primary endpoint outcomes'!CM283,(IF(ISNUMBER('Primary endpoint outcomes'!CP283)=TRUE,'Primary endpoint outcomes'!CP283,0)))</f>
        <v>0</v>
      </c>
      <c r="T283" s="326">
        <f>IF(ISNUMBER('Primary endpoint outcomes'!DS283)=TRUE,'Primary endpoint outcomes'!DS283,(IF(ISNUMBER('Primary endpoint outcomes'!DV283)=TRUE,'Primary endpoint outcomes'!DV283,0)))</f>
        <v>0</v>
      </c>
      <c r="U283" s="326">
        <f>IF(ISNUMBER('Primary endpoint outcomes'!DT283)=TRUE,'Primary endpoint outcomes'!DT283,(IF(ISNUMBER('Primary endpoint outcomes'!DW283)=TRUE,'Primary endpoint outcomes'!DW283,0)))</f>
        <v>0</v>
      </c>
      <c r="V283" s="326">
        <f>IF(ISNUMBER('Primary endpoint outcomes'!DU283)=TRUE,'Primary endpoint outcomes'!DU283,(IF(ISNUMBER('Primary endpoint outcomes'!DX283)=TRUE,'Primary endpoint outcomes'!DX283,0)))</f>
        <v>0</v>
      </c>
      <c r="W283" s="326">
        <f>IF(ISNUMBER('Primary endpoint outcomes'!FA283)=TRUE,'Primary endpoint outcomes'!FA283,(IF(ISNUMBER('Primary endpoint outcomes'!FD283)=TRUE,'Primary endpoint outcomes'!FD283,0)))</f>
        <v>0</v>
      </c>
      <c r="X283" s="326">
        <f>IF(ISNUMBER('Primary endpoint outcomes'!FB283)=TRUE,'Primary endpoint outcomes'!FB283,(IF(ISNUMBER('Primary endpoint outcomes'!FE283)=TRUE,'Primary endpoint outcomes'!FE283,0)))</f>
        <v>0</v>
      </c>
      <c r="Y283" s="326">
        <f>IF(ISNUMBER('Primary endpoint outcomes'!FC283)=TRUE,'Primary endpoint outcomes'!FC283,(IF(ISNUMBER('Primary endpoint outcomes'!FF283)=TRUE,'Primary endpoint outcomes'!FF283,0)))</f>
        <v>0</v>
      </c>
      <c r="Z283" s="150"/>
      <c r="AA283" s="151">
        <f t="shared" si="141"/>
        <v>17</v>
      </c>
      <c r="AB283" s="153">
        <f t="shared" si="142"/>
        <v>16</v>
      </c>
      <c r="AC283" s="153">
        <f t="shared" si="143"/>
        <v>1008.6976000000001</v>
      </c>
      <c r="AD283" s="151">
        <f t="shared" si="144"/>
        <v>17</v>
      </c>
      <c r="AE283" s="153">
        <f t="shared" si="145"/>
        <v>16</v>
      </c>
      <c r="AF283" s="153">
        <f t="shared" si="146"/>
        <v>1006.1583999999999</v>
      </c>
      <c r="AG283" s="151">
        <f t="shared" si="147"/>
        <v>0</v>
      </c>
      <c r="AH283" s="153">
        <f t="shared" si="148"/>
        <v>-1</v>
      </c>
      <c r="AI283" s="153">
        <f t="shared" si="149"/>
        <v>0</v>
      </c>
      <c r="AJ283" s="151">
        <f t="shared" si="150"/>
        <v>0</v>
      </c>
      <c r="AK283" s="153">
        <f t="shared" si="151"/>
        <v>-1</v>
      </c>
      <c r="AL283" s="153">
        <f t="shared" si="152"/>
        <v>0</v>
      </c>
      <c r="AM283" s="151">
        <f t="shared" si="153"/>
        <v>0</v>
      </c>
      <c r="AN283" s="153">
        <f t="shared" si="154"/>
        <v>-1</v>
      </c>
      <c r="AO283" s="153">
        <f t="shared" si="155"/>
        <v>0</v>
      </c>
      <c r="AP283" s="153">
        <f t="shared" si="156"/>
        <v>32</v>
      </c>
      <c r="AQ283" s="153">
        <f t="shared" si="157"/>
        <v>2014.856</v>
      </c>
      <c r="AR283" s="153">
        <f t="shared" si="158"/>
        <v>24.119999999999997</v>
      </c>
      <c r="AS283" s="153">
        <f t="shared" si="159"/>
        <v>7.9350015752991503</v>
      </c>
      <c r="AT283" s="153">
        <f t="shared" si="160"/>
        <v>34</v>
      </c>
      <c r="AU283" s="16"/>
      <c r="AY283" s="65"/>
      <c r="AZ283" s="65"/>
    </row>
    <row r="284" spans="1:52" ht="15.75" x14ac:dyDescent="0.25">
      <c r="A284" s="152" t="str">
        <f>'Primary endpoint outcomes'!A284</f>
        <v>Husain 2014</v>
      </c>
      <c r="B284" s="152" t="str">
        <f>CONCATENATE('Primary endpoint outcomes'!S284,'Primary endpoint outcomes'!T284)</f>
        <v>HAMD17</v>
      </c>
      <c r="C284" s="154">
        <f t="shared" si="133"/>
        <v>20.5</v>
      </c>
      <c r="D284" s="154">
        <f t="shared" si="134"/>
        <v>3.905124837953327</v>
      </c>
      <c r="E284" s="154">
        <f t="shared" si="135"/>
        <v>66</v>
      </c>
      <c r="F284" s="21" t="str">
        <f t="shared" si="136"/>
        <v>YES</v>
      </c>
      <c r="G284" s="21" t="str">
        <f t="shared" si="137"/>
        <v>NO</v>
      </c>
      <c r="H284" s="155">
        <f t="shared" si="138"/>
        <v>0.87540764736925147</v>
      </c>
      <c r="I284" s="155">
        <f t="shared" si="139"/>
        <v>0.12459235263074853</v>
      </c>
      <c r="J284" s="318">
        <f t="shared" si="140"/>
        <v>1</v>
      </c>
      <c r="K284" s="326">
        <f>IF(ISNUMBER('Primary endpoint outcomes'!U284)=TRUE,'Primary endpoint outcomes'!U284,(IF(ISNUMBER('Primary endpoint outcomes'!X284)=TRUE,'Primary endpoint outcomes'!X284,0)))</f>
        <v>19.8</v>
      </c>
      <c r="L284" s="326">
        <f>IF(ISNUMBER('Primary endpoint outcomes'!V284)=TRUE,'Primary endpoint outcomes'!V284,(IF(ISNUMBER('Primary endpoint outcomes'!Y284)=TRUE,'Primary endpoint outcomes'!Y284,0)))</f>
        <v>4.0999999999999996</v>
      </c>
      <c r="M284" s="325">
        <f>IF(ISNUMBER('Primary endpoint outcomes'!W284)=TRUE,'Primary endpoint outcomes'!W284,(IF(ISNUMBER('Primary endpoint outcomes'!Z284)=TRUE,'Primary endpoint outcomes'!Z284,0)))</f>
        <v>33</v>
      </c>
      <c r="N284" s="326">
        <f>IF(ISNUMBER('Primary endpoint outcomes'!BC284)=TRUE,'Primary endpoint outcomes'!BC284,(IF(ISNUMBER('Primary endpoint outcomes'!BF284)=TRUE,'Primary endpoint outcomes'!BF284,0)))</f>
        <v>21.2</v>
      </c>
      <c r="O284" s="325">
        <f>IF(ISNUMBER('Primary endpoint outcomes'!BD284)=TRUE,'Primary endpoint outcomes'!BD284,(IF(ISNUMBER('Primary endpoint outcomes'!BG284)=TRUE,'Primary endpoint outcomes'!BG284,0)))</f>
        <v>3.7</v>
      </c>
      <c r="P284" s="325">
        <f>IF(ISNUMBER('Primary endpoint outcomes'!BE284)=TRUE,'Primary endpoint outcomes'!BE284,(IF(ISNUMBER('Primary endpoint outcomes'!BH284)=TRUE,'Primary endpoint outcomes'!BH284,0)))</f>
        <v>33</v>
      </c>
      <c r="Q284" s="326">
        <f>IF(ISNUMBER('Primary endpoint outcomes'!CK284)=TRUE,'Primary endpoint outcomes'!CK284,(IF(ISNUMBER('Primary endpoint outcomes'!CN284)=TRUE,'Primary endpoint outcomes'!CN284,0)))</f>
        <v>0</v>
      </c>
      <c r="R284" s="326">
        <f>IF(ISNUMBER('Primary endpoint outcomes'!CL284)=TRUE,'Primary endpoint outcomes'!CL284,(IF(ISNUMBER('Primary endpoint outcomes'!CO284)=TRUE,'Primary endpoint outcomes'!CO284,0)))</f>
        <v>0</v>
      </c>
      <c r="S284" s="325">
        <f>IF(ISNUMBER('Primary endpoint outcomes'!CM284)=TRUE,'Primary endpoint outcomes'!CM284,(IF(ISNUMBER('Primary endpoint outcomes'!CP284)=TRUE,'Primary endpoint outcomes'!CP284,0)))</f>
        <v>0</v>
      </c>
      <c r="T284" s="326">
        <f>IF(ISNUMBER('Primary endpoint outcomes'!DS284)=TRUE,'Primary endpoint outcomes'!DS284,(IF(ISNUMBER('Primary endpoint outcomes'!DV284)=TRUE,'Primary endpoint outcomes'!DV284,0)))</f>
        <v>0</v>
      </c>
      <c r="U284" s="326">
        <f>IF(ISNUMBER('Primary endpoint outcomes'!DT284)=TRUE,'Primary endpoint outcomes'!DT284,(IF(ISNUMBER('Primary endpoint outcomes'!DW284)=TRUE,'Primary endpoint outcomes'!DW284,0)))</f>
        <v>0</v>
      </c>
      <c r="V284" s="326">
        <f>IF(ISNUMBER('Primary endpoint outcomes'!DU284)=TRUE,'Primary endpoint outcomes'!DU284,(IF(ISNUMBER('Primary endpoint outcomes'!DX284)=TRUE,'Primary endpoint outcomes'!DX284,0)))</f>
        <v>0</v>
      </c>
      <c r="W284" s="326">
        <f>IF(ISNUMBER('Primary endpoint outcomes'!FA284)=TRUE,'Primary endpoint outcomes'!FA284,(IF(ISNUMBER('Primary endpoint outcomes'!FD284)=TRUE,'Primary endpoint outcomes'!FD284,0)))</f>
        <v>0</v>
      </c>
      <c r="X284" s="326">
        <f>IF(ISNUMBER('Primary endpoint outcomes'!FB284)=TRUE,'Primary endpoint outcomes'!FB284,(IF(ISNUMBER('Primary endpoint outcomes'!FE284)=TRUE,'Primary endpoint outcomes'!FE284,0)))</f>
        <v>0</v>
      </c>
      <c r="Y284" s="326">
        <f>IF(ISNUMBER('Primary endpoint outcomes'!FC284)=TRUE,'Primary endpoint outcomes'!FC284,(IF(ISNUMBER('Primary endpoint outcomes'!FF284)=TRUE,'Primary endpoint outcomes'!FF284,0)))</f>
        <v>0</v>
      </c>
      <c r="Z284" s="150"/>
      <c r="AA284" s="151">
        <f t="shared" si="141"/>
        <v>33</v>
      </c>
      <c r="AB284" s="153">
        <f t="shared" si="142"/>
        <v>32</v>
      </c>
      <c r="AC284" s="153">
        <f t="shared" si="143"/>
        <v>537.91999999999996</v>
      </c>
      <c r="AD284" s="151">
        <f t="shared" si="144"/>
        <v>33</v>
      </c>
      <c r="AE284" s="153">
        <f t="shared" si="145"/>
        <v>32</v>
      </c>
      <c r="AF284" s="153">
        <f t="shared" si="146"/>
        <v>438.08000000000004</v>
      </c>
      <c r="AG284" s="151">
        <f t="shared" si="147"/>
        <v>0</v>
      </c>
      <c r="AH284" s="153">
        <f t="shared" si="148"/>
        <v>-1</v>
      </c>
      <c r="AI284" s="153">
        <f t="shared" si="149"/>
        <v>0</v>
      </c>
      <c r="AJ284" s="151">
        <f t="shared" si="150"/>
        <v>0</v>
      </c>
      <c r="AK284" s="153">
        <f t="shared" si="151"/>
        <v>-1</v>
      </c>
      <c r="AL284" s="153">
        <f t="shared" si="152"/>
        <v>0</v>
      </c>
      <c r="AM284" s="151">
        <f t="shared" si="153"/>
        <v>0</v>
      </c>
      <c r="AN284" s="153">
        <f t="shared" si="154"/>
        <v>-1</v>
      </c>
      <c r="AO284" s="153">
        <f t="shared" si="155"/>
        <v>0</v>
      </c>
      <c r="AP284" s="153">
        <f t="shared" si="156"/>
        <v>64</v>
      </c>
      <c r="AQ284" s="153">
        <f t="shared" si="157"/>
        <v>976</v>
      </c>
      <c r="AR284" s="153">
        <f t="shared" si="158"/>
        <v>20.5</v>
      </c>
      <c r="AS284" s="153">
        <f t="shared" si="159"/>
        <v>3.905124837953327</v>
      </c>
      <c r="AT284" s="153">
        <f t="shared" si="160"/>
        <v>66</v>
      </c>
      <c r="AU284" s="16"/>
      <c r="AY284" s="65"/>
      <c r="AZ284" s="65"/>
    </row>
    <row r="285" spans="1:52" ht="15.75" x14ac:dyDescent="0.25">
      <c r="A285" s="152" t="str">
        <f>'Primary endpoint outcomes'!A285</f>
        <v>Hutchinson 1992</v>
      </c>
      <c r="B285" s="152" t="str">
        <f>CONCATENATE('Primary endpoint outcomes'!S285,'Primary endpoint outcomes'!T285)</f>
        <v>NANA</v>
      </c>
      <c r="C285" s="154" t="e">
        <f t="shared" si="133"/>
        <v>#DIV/0!</v>
      </c>
      <c r="D285" s="154" t="e">
        <f t="shared" si="134"/>
        <v>#DIV/0!</v>
      </c>
      <c r="E285" s="154">
        <f t="shared" si="135"/>
        <v>0</v>
      </c>
      <c r="F285" s="21" t="e">
        <f t="shared" si="136"/>
        <v>#DIV/0!</v>
      </c>
      <c r="G285" s="21" t="e">
        <f t="shared" si="137"/>
        <v>#DIV/0!</v>
      </c>
      <c r="H285" s="155" t="e">
        <f t="shared" si="138"/>
        <v>#N/A</v>
      </c>
      <c r="I285" s="155" t="e">
        <f t="shared" si="139"/>
        <v>#N/A</v>
      </c>
      <c r="J285" s="318">
        <f t="shared" si="140"/>
        <v>0</v>
      </c>
      <c r="K285" s="326">
        <f>IF(ISNUMBER('Primary endpoint outcomes'!U285)=TRUE,'Primary endpoint outcomes'!U285,(IF(ISNUMBER('Primary endpoint outcomes'!X285)=TRUE,'Primary endpoint outcomes'!X285,0)))</f>
        <v>0</v>
      </c>
      <c r="L285" s="326">
        <f>IF(ISNUMBER('Primary endpoint outcomes'!V285)=TRUE,'Primary endpoint outcomes'!V285,(IF(ISNUMBER('Primary endpoint outcomes'!Y285)=TRUE,'Primary endpoint outcomes'!Y285,0)))</f>
        <v>0</v>
      </c>
      <c r="M285" s="325">
        <f>IF(ISNUMBER('Primary endpoint outcomes'!W285)=TRUE,'Primary endpoint outcomes'!W285,(IF(ISNUMBER('Primary endpoint outcomes'!Z285)=TRUE,'Primary endpoint outcomes'!Z285,0)))</f>
        <v>0</v>
      </c>
      <c r="N285" s="326">
        <f>IF(ISNUMBER('Primary endpoint outcomes'!BC285)=TRUE,'Primary endpoint outcomes'!BC285,(IF(ISNUMBER('Primary endpoint outcomes'!BF285)=TRUE,'Primary endpoint outcomes'!BF285,0)))</f>
        <v>0</v>
      </c>
      <c r="O285" s="325">
        <f>IF(ISNUMBER('Primary endpoint outcomes'!BD285)=TRUE,'Primary endpoint outcomes'!BD285,(IF(ISNUMBER('Primary endpoint outcomes'!BG285)=TRUE,'Primary endpoint outcomes'!BG285,0)))</f>
        <v>0</v>
      </c>
      <c r="P285" s="325">
        <f>IF(ISNUMBER('Primary endpoint outcomes'!BE285)=TRUE,'Primary endpoint outcomes'!BE285,(IF(ISNUMBER('Primary endpoint outcomes'!BH285)=TRUE,'Primary endpoint outcomes'!BH285,0)))</f>
        <v>0</v>
      </c>
      <c r="Q285" s="326">
        <f>IF(ISNUMBER('Primary endpoint outcomes'!CK285)=TRUE,'Primary endpoint outcomes'!CK285,(IF(ISNUMBER('Primary endpoint outcomes'!CN285)=TRUE,'Primary endpoint outcomes'!CN285,0)))</f>
        <v>0</v>
      </c>
      <c r="R285" s="326">
        <f>IF(ISNUMBER('Primary endpoint outcomes'!CL285)=TRUE,'Primary endpoint outcomes'!CL285,(IF(ISNUMBER('Primary endpoint outcomes'!CO285)=TRUE,'Primary endpoint outcomes'!CO285,0)))</f>
        <v>0</v>
      </c>
      <c r="S285" s="325">
        <f>IF(ISNUMBER('Primary endpoint outcomes'!CM285)=TRUE,'Primary endpoint outcomes'!CM285,(IF(ISNUMBER('Primary endpoint outcomes'!CP285)=TRUE,'Primary endpoint outcomes'!CP285,0)))</f>
        <v>0</v>
      </c>
      <c r="T285" s="326">
        <f>IF(ISNUMBER('Primary endpoint outcomes'!DS285)=TRUE,'Primary endpoint outcomes'!DS285,(IF(ISNUMBER('Primary endpoint outcomes'!DV285)=TRUE,'Primary endpoint outcomes'!DV285,0)))</f>
        <v>0</v>
      </c>
      <c r="U285" s="326">
        <f>IF(ISNUMBER('Primary endpoint outcomes'!DT285)=TRUE,'Primary endpoint outcomes'!DT285,(IF(ISNUMBER('Primary endpoint outcomes'!DW285)=TRUE,'Primary endpoint outcomes'!DW285,0)))</f>
        <v>0</v>
      </c>
      <c r="V285" s="326">
        <f>IF(ISNUMBER('Primary endpoint outcomes'!DU285)=TRUE,'Primary endpoint outcomes'!DU285,(IF(ISNUMBER('Primary endpoint outcomes'!DX285)=TRUE,'Primary endpoint outcomes'!DX285,0)))</f>
        <v>0</v>
      </c>
      <c r="W285" s="326">
        <f>IF(ISNUMBER('Primary endpoint outcomes'!FA285)=TRUE,'Primary endpoint outcomes'!FA285,(IF(ISNUMBER('Primary endpoint outcomes'!FD285)=TRUE,'Primary endpoint outcomes'!FD285,0)))</f>
        <v>0</v>
      </c>
      <c r="X285" s="326">
        <f>IF(ISNUMBER('Primary endpoint outcomes'!FB285)=TRUE,'Primary endpoint outcomes'!FB285,(IF(ISNUMBER('Primary endpoint outcomes'!FE285)=TRUE,'Primary endpoint outcomes'!FE285,0)))</f>
        <v>0</v>
      </c>
      <c r="Y285" s="326">
        <f>IF(ISNUMBER('Primary endpoint outcomes'!FC285)=TRUE,'Primary endpoint outcomes'!FC285,(IF(ISNUMBER('Primary endpoint outcomes'!FF285)=TRUE,'Primary endpoint outcomes'!FF285,0)))</f>
        <v>0</v>
      </c>
      <c r="Z285" s="150"/>
      <c r="AA285" s="151">
        <f t="shared" si="141"/>
        <v>0</v>
      </c>
      <c r="AB285" s="153">
        <f t="shared" si="142"/>
        <v>-1</v>
      </c>
      <c r="AC285" s="153">
        <f t="shared" si="143"/>
        <v>0</v>
      </c>
      <c r="AD285" s="151">
        <f t="shared" si="144"/>
        <v>0</v>
      </c>
      <c r="AE285" s="153">
        <f t="shared" si="145"/>
        <v>-1</v>
      </c>
      <c r="AF285" s="153">
        <f t="shared" si="146"/>
        <v>0</v>
      </c>
      <c r="AG285" s="151">
        <f t="shared" si="147"/>
        <v>0</v>
      </c>
      <c r="AH285" s="153">
        <f t="shared" si="148"/>
        <v>-1</v>
      </c>
      <c r="AI285" s="153">
        <f t="shared" si="149"/>
        <v>0</v>
      </c>
      <c r="AJ285" s="151">
        <f t="shared" si="150"/>
        <v>0</v>
      </c>
      <c r="AK285" s="153">
        <f t="shared" si="151"/>
        <v>-1</v>
      </c>
      <c r="AL285" s="153">
        <f t="shared" si="152"/>
        <v>0</v>
      </c>
      <c r="AM285" s="151">
        <f t="shared" si="153"/>
        <v>0</v>
      </c>
      <c r="AN285" s="153">
        <f t="shared" si="154"/>
        <v>-1</v>
      </c>
      <c r="AO285" s="153">
        <f t="shared" si="155"/>
        <v>0</v>
      </c>
      <c r="AP285" s="153" t="b">
        <f t="shared" si="156"/>
        <v>0</v>
      </c>
      <c r="AQ285" s="153">
        <f t="shared" si="157"/>
        <v>0</v>
      </c>
      <c r="AR285" s="153" t="e">
        <f t="shared" si="158"/>
        <v>#DIV/0!</v>
      </c>
      <c r="AS285" s="153" t="e">
        <f t="shared" si="159"/>
        <v>#DIV/0!</v>
      </c>
      <c r="AT285" s="153">
        <f t="shared" si="160"/>
        <v>0</v>
      </c>
      <c r="AU285" s="16"/>
      <c r="AY285" s="65"/>
      <c r="AZ285" s="65"/>
    </row>
    <row r="286" spans="1:52" ht="15.75" x14ac:dyDescent="0.25">
      <c r="A286" s="152" t="str">
        <f>'Primary endpoint outcomes'!A286</f>
        <v>Hwang 2004</v>
      </c>
      <c r="B286" s="152" t="str">
        <f>CONCATENATE('Primary endpoint outcomes'!S286,'Primary endpoint outcomes'!T286)</f>
        <v>HAMD17</v>
      </c>
      <c r="C286" s="154">
        <f t="shared" si="133"/>
        <v>27.101904761904759</v>
      </c>
      <c r="D286" s="154">
        <f t="shared" si="134"/>
        <v>5.8506990703377051</v>
      </c>
      <c r="E286" s="154">
        <f t="shared" si="135"/>
        <v>105</v>
      </c>
      <c r="F286" s="21" t="str">
        <f t="shared" si="136"/>
        <v>YES</v>
      </c>
      <c r="G286" s="21" t="str">
        <f t="shared" si="137"/>
        <v>NO</v>
      </c>
      <c r="H286" s="155">
        <f t="shared" si="138"/>
        <v>0.97112130112641504</v>
      </c>
      <c r="I286" s="155">
        <f t="shared" si="139"/>
        <v>2.8878698873584963E-2</v>
      </c>
      <c r="J286" s="318">
        <f t="shared" si="140"/>
        <v>1</v>
      </c>
      <c r="K286" s="326">
        <f>IF(ISNUMBER('Primary endpoint outcomes'!U286)=TRUE,'Primary endpoint outcomes'!U286,(IF(ISNUMBER('Primary endpoint outcomes'!X286)=TRUE,'Primary endpoint outcomes'!X286,0)))</f>
        <v>26.9</v>
      </c>
      <c r="L286" s="326">
        <f>IF(ISNUMBER('Primary endpoint outcomes'!V286)=TRUE,'Primary endpoint outcomes'!V286,(IF(ISNUMBER('Primary endpoint outcomes'!Y286)=TRUE,'Primary endpoint outcomes'!Y286,0)))</f>
        <v>5.8</v>
      </c>
      <c r="M286" s="325">
        <f>IF(ISNUMBER('Primary endpoint outcomes'!W286)=TRUE,'Primary endpoint outcomes'!W286,(IF(ISNUMBER('Primary endpoint outcomes'!Z286)=TRUE,'Primary endpoint outcomes'!Z286,0)))</f>
        <v>52</v>
      </c>
      <c r="N286" s="326">
        <f>IF(ISNUMBER('Primary endpoint outcomes'!BC286)=TRUE,'Primary endpoint outcomes'!BC286,(IF(ISNUMBER('Primary endpoint outcomes'!BF286)=TRUE,'Primary endpoint outcomes'!BF286,0)))</f>
        <v>27.3</v>
      </c>
      <c r="O286" s="325">
        <f>IF(ISNUMBER('Primary endpoint outcomes'!BD286)=TRUE,'Primary endpoint outcomes'!BD286,(IF(ISNUMBER('Primary endpoint outcomes'!BG286)=TRUE,'Primary endpoint outcomes'!BG286,0)))</f>
        <v>5.9</v>
      </c>
      <c r="P286" s="325">
        <f>IF(ISNUMBER('Primary endpoint outcomes'!BE286)=TRUE,'Primary endpoint outcomes'!BE286,(IF(ISNUMBER('Primary endpoint outcomes'!BH286)=TRUE,'Primary endpoint outcomes'!BH286,0)))</f>
        <v>53</v>
      </c>
      <c r="Q286" s="326">
        <f>IF(ISNUMBER('Primary endpoint outcomes'!CK286)=TRUE,'Primary endpoint outcomes'!CK286,(IF(ISNUMBER('Primary endpoint outcomes'!CN286)=TRUE,'Primary endpoint outcomes'!CN286,0)))</f>
        <v>0</v>
      </c>
      <c r="R286" s="326">
        <f>IF(ISNUMBER('Primary endpoint outcomes'!CL286)=TRUE,'Primary endpoint outcomes'!CL286,(IF(ISNUMBER('Primary endpoint outcomes'!CO286)=TRUE,'Primary endpoint outcomes'!CO286,0)))</f>
        <v>0</v>
      </c>
      <c r="S286" s="325">
        <f>IF(ISNUMBER('Primary endpoint outcomes'!CM286)=TRUE,'Primary endpoint outcomes'!CM286,(IF(ISNUMBER('Primary endpoint outcomes'!CP286)=TRUE,'Primary endpoint outcomes'!CP286,0)))</f>
        <v>0</v>
      </c>
      <c r="T286" s="326">
        <f>IF(ISNUMBER('Primary endpoint outcomes'!DS286)=TRUE,'Primary endpoint outcomes'!DS286,(IF(ISNUMBER('Primary endpoint outcomes'!DV286)=TRUE,'Primary endpoint outcomes'!DV286,0)))</f>
        <v>0</v>
      </c>
      <c r="U286" s="326">
        <f>IF(ISNUMBER('Primary endpoint outcomes'!DT286)=TRUE,'Primary endpoint outcomes'!DT286,(IF(ISNUMBER('Primary endpoint outcomes'!DW286)=TRUE,'Primary endpoint outcomes'!DW286,0)))</f>
        <v>0</v>
      </c>
      <c r="V286" s="326">
        <f>IF(ISNUMBER('Primary endpoint outcomes'!DU286)=TRUE,'Primary endpoint outcomes'!DU286,(IF(ISNUMBER('Primary endpoint outcomes'!DX286)=TRUE,'Primary endpoint outcomes'!DX286,0)))</f>
        <v>0</v>
      </c>
      <c r="W286" s="326">
        <f>IF(ISNUMBER('Primary endpoint outcomes'!FA286)=TRUE,'Primary endpoint outcomes'!FA286,(IF(ISNUMBER('Primary endpoint outcomes'!FD286)=TRUE,'Primary endpoint outcomes'!FD286,0)))</f>
        <v>0</v>
      </c>
      <c r="X286" s="326">
        <f>IF(ISNUMBER('Primary endpoint outcomes'!FB286)=TRUE,'Primary endpoint outcomes'!FB286,(IF(ISNUMBER('Primary endpoint outcomes'!FE286)=TRUE,'Primary endpoint outcomes'!FE286,0)))</f>
        <v>0</v>
      </c>
      <c r="Y286" s="326">
        <f>IF(ISNUMBER('Primary endpoint outcomes'!FC286)=TRUE,'Primary endpoint outcomes'!FC286,(IF(ISNUMBER('Primary endpoint outcomes'!FF286)=TRUE,'Primary endpoint outcomes'!FF286,0)))</f>
        <v>0</v>
      </c>
      <c r="Z286" s="150"/>
      <c r="AA286" s="151">
        <f t="shared" si="141"/>
        <v>52</v>
      </c>
      <c r="AB286" s="153">
        <f t="shared" si="142"/>
        <v>51</v>
      </c>
      <c r="AC286" s="153">
        <f t="shared" si="143"/>
        <v>1715.64</v>
      </c>
      <c r="AD286" s="151">
        <f t="shared" si="144"/>
        <v>53</v>
      </c>
      <c r="AE286" s="153">
        <f t="shared" si="145"/>
        <v>52</v>
      </c>
      <c r="AF286" s="153">
        <f t="shared" si="146"/>
        <v>1810.1200000000001</v>
      </c>
      <c r="AG286" s="151">
        <f t="shared" si="147"/>
        <v>0</v>
      </c>
      <c r="AH286" s="153">
        <f t="shared" si="148"/>
        <v>-1</v>
      </c>
      <c r="AI286" s="153">
        <f t="shared" si="149"/>
        <v>0</v>
      </c>
      <c r="AJ286" s="151">
        <f t="shared" si="150"/>
        <v>0</v>
      </c>
      <c r="AK286" s="153">
        <f t="shared" si="151"/>
        <v>-1</v>
      </c>
      <c r="AL286" s="153">
        <f t="shared" si="152"/>
        <v>0</v>
      </c>
      <c r="AM286" s="151">
        <f t="shared" si="153"/>
        <v>0</v>
      </c>
      <c r="AN286" s="153">
        <f t="shared" si="154"/>
        <v>-1</v>
      </c>
      <c r="AO286" s="153">
        <f t="shared" si="155"/>
        <v>0</v>
      </c>
      <c r="AP286" s="153">
        <f t="shared" si="156"/>
        <v>103</v>
      </c>
      <c r="AQ286" s="153">
        <f t="shared" si="157"/>
        <v>3525.76</v>
      </c>
      <c r="AR286" s="153">
        <f t="shared" si="158"/>
        <v>27.101904761904759</v>
      </c>
      <c r="AS286" s="153">
        <f t="shared" si="159"/>
        <v>5.8506990703377051</v>
      </c>
      <c r="AT286" s="153">
        <f t="shared" si="160"/>
        <v>105</v>
      </c>
      <c r="AU286" s="16"/>
      <c r="AY286" s="65"/>
      <c r="AZ286" s="65"/>
    </row>
    <row r="287" spans="1:52" ht="15.75" x14ac:dyDescent="0.25">
      <c r="A287" s="152" t="str">
        <f>'Primary endpoint outcomes'!A287</f>
        <v>Hwang 2015</v>
      </c>
      <c r="B287" s="152" t="str">
        <f>CONCATENATE('Primary endpoint outcomes'!S287,'Primary endpoint outcomes'!T287)</f>
        <v>HAMD17</v>
      </c>
      <c r="C287" s="154">
        <f t="shared" si="133"/>
        <v>25.92</v>
      </c>
      <c r="D287" s="154">
        <f t="shared" si="134"/>
        <v>5.9824744044584097</v>
      </c>
      <c r="E287" s="154">
        <f t="shared" si="135"/>
        <v>50</v>
      </c>
      <c r="F287" s="21" t="str">
        <f t="shared" si="136"/>
        <v>YES</v>
      </c>
      <c r="G287" s="21" t="str">
        <f t="shared" si="137"/>
        <v>NO</v>
      </c>
      <c r="H287" s="155">
        <f t="shared" si="138"/>
        <v>0.95135910252006672</v>
      </c>
      <c r="I287" s="155">
        <f t="shared" si="139"/>
        <v>4.8640897479933276E-2</v>
      </c>
      <c r="J287" s="318">
        <f t="shared" si="140"/>
        <v>1</v>
      </c>
      <c r="K287" s="326">
        <f>IF(ISNUMBER('Primary endpoint outcomes'!U287)=TRUE,'Primary endpoint outcomes'!U287,(IF(ISNUMBER('Primary endpoint outcomes'!X287)=TRUE,'Primary endpoint outcomes'!X287,0)))</f>
        <v>24.3</v>
      </c>
      <c r="L287" s="326">
        <f>IF(ISNUMBER('Primary endpoint outcomes'!V287)=TRUE,'Primary endpoint outcomes'!V287,(IF(ISNUMBER('Primary endpoint outcomes'!Y287)=TRUE,'Primary endpoint outcomes'!Y287,0)))</f>
        <v>6.3</v>
      </c>
      <c r="M287" s="325">
        <f>IF(ISNUMBER('Primary endpoint outcomes'!W287)=TRUE,'Primary endpoint outcomes'!W287,(IF(ISNUMBER('Primary endpoint outcomes'!Z287)=TRUE,'Primary endpoint outcomes'!Z287,0)))</f>
        <v>23</v>
      </c>
      <c r="N287" s="326">
        <f>IF(ISNUMBER('Primary endpoint outcomes'!BC287)=TRUE,'Primary endpoint outcomes'!BC287,(IF(ISNUMBER('Primary endpoint outcomes'!BF287)=TRUE,'Primary endpoint outcomes'!BF287,0)))</f>
        <v>27.3</v>
      </c>
      <c r="O287" s="325">
        <f>IF(ISNUMBER('Primary endpoint outcomes'!BD287)=TRUE,'Primary endpoint outcomes'!BD287,(IF(ISNUMBER('Primary endpoint outcomes'!BG287)=TRUE,'Primary endpoint outcomes'!BG287,0)))</f>
        <v>5.7</v>
      </c>
      <c r="P287" s="325">
        <f>IF(ISNUMBER('Primary endpoint outcomes'!BE287)=TRUE,'Primary endpoint outcomes'!BE287,(IF(ISNUMBER('Primary endpoint outcomes'!BH287)=TRUE,'Primary endpoint outcomes'!BH287,0)))</f>
        <v>27</v>
      </c>
      <c r="Q287" s="326">
        <f>IF(ISNUMBER('Primary endpoint outcomes'!CK287)=TRUE,'Primary endpoint outcomes'!CK287,(IF(ISNUMBER('Primary endpoint outcomes'!CN287)=TRUE,'Primary endpoint outcomes'!CN287,0)))</f>
        <v>0</v>
      </c>
      <c r="R287" s="326">
        <f>IF(ISNUMBER('Primary endpoint outcomes'!CL287)=TRUE,'Primary endpoint outcomes'!CL287,(IF(ISNUMBER('Primary endpoint outcomes'!CO287)=TRUE,'Primary endpoint outcomes'!CO287,0)))</f>
        <v>0</v>
      </c>
      <c r="S287" s="325">
        <f>IF(ISNUMBER('Primary endpoint outcomes'!CM287)=TRUE,'Primary endpoint outcomes'!CM287,(IF(ISNUMBER('Primary endpoint outcomes'!CP287)=TRUE,'Primary endpoint outcomes'!CP287,0)))</f>
        <v>0</v>
      </c>
      <c r="T287" s="326">
        <f>IF(ISNUMBER('Primary endpoint outcomes'!DS287)=TRUE,'Primary endpoint outcomes'!DS287,(IF(ISNUMBER('Primary endpoint outcomes'!DV287)=TRUE,'Primary endpoint outcomes'!DV287,0)))</f>
        <v>0</v>
      </c>
      <c r="U287" s="326">
        <f>IF(ISNUMBER('Primary endpoint outcomes'!DT287)=TRUE,'Primary endpoint outcomes'!DT287,(IF(ISNUMBER('Primary endpoint outcomes'!DW287)=TRUE,'Primary endpoint outcomes'!DW287,0)))</f>
        <v>0</v>
      </c>
      <c r="V287" s="326">
        <f>IF(ISNUMBER('Primary endpoint outcomes'!DU287)=TRUE,'Primary endpoint outcomes'!DU287,(IF(ISNUMBER('Primary endpoint outcomes'!DX287)=TRUE,'Primary endpoint outcomes'!DX287,0)))</f>
        <v>0</v>
      </c>
      <c r="W287" s="326">
        <f>IF(ISNUMBER('Primary endpoint outcomes'!FA287)=TRUE,'Primary endpoint outcomes'!FA287,(IF(ISNUMBER('Primary endpoint outcomes'!FD287)=TRUE,'Primary endpoint outcomes'!FD287,0)))</f>
        <v>0</v>
      </c>
      <c r="X287" s="326">
        <f>IF(ISNUMBER('Primary endpoint outcomes'!FB287)=TRUE,'Primary endpoint outcomes'!FB287,(IF(ISNUMBER('Primary endpoint outcomes'!FE287)=TRUE,'Primary endpoint outcomes'!FE287,0)))</f>
        <v>0</v>
      </c>
      <c r="Y287" s="326">
        <f>IF(ISNUMBER('Primary endpoint outcomes'!FC287)=TRUE,'Primary endpoint outcomes'!FC287,(IF(ISNUMBER('Primary endpoint outcomes'!FF287)=TRUE,'Primary endpoint outcomes'!FF287,0)))</f>
        <v>0</v>
      </c>
      <c r="Z287" s="150"/>
      <c r="AA287" s="151">
        <f t="shared" si="141"/>
        <v>23</v>
      </c>
      <c r="AB287" s="153">
        <f t="shared" si="142"/>
        <v>22</v>
      </c>
      <c r="AC287" s="153">
        <f t="shared" si="143"/>
        <v>873.18</v>
      </c>
      <c r="AD287" s="151">
        <f t="shared" si="144"/>
        <v>27</v>
      </c>
      <c r="AE287" s="153">
        <f t="shared" si="145"/>
        <v>26</v>
      </c>
      <c r="AF287" s="153">
        <f t="shared" si="146"/>
        <v>844.74</v>
      </c>
      <c r="AG287" s="151">
        <f t="shared" si="147"/>
        <v>0</v>
      </c>
      <c r="AH287" s="153">
        <f t="shared" si="148"/>
        <v>-1</v>
      </c>
      <c r="AI287" s="153">
        <f t="shared" si="149"/>
        <v>0</v>
      </c>
      <c r="AJ287" s="151">
        <f t="shared" si="150"/>
        <v>0</v>
      </c>
      <c r="AK287" s="153">
        <f t="shared" si="151"/>
        <v>-1</v>
      </c>
      <c r="AL287" s="153">
        <f t="shared" si="152"/>
        <v>0</v>
      </c>
      <c r="AM287" s="151">
        <f t="shared" si="153"/>
        <v>0</v>
      </c>
      <c r="AN287" s="153">
        <f t="shared" si="154"/>
        <v>-1</v>
      </c>
      <c r="AO287" s="153">
        <f t="shared" si="155"/>
        <v>0</v>
      </c>
      <c r="AP287" s="153">
        <f t="shared" si="156"/>
        <v>48</v>
      </c>
      <c r="AQ287" s="153">
        <f t="shared" si="157"/>
        <v>1717.92</v>
      </c>
      <c r="AR287" s="153">
        <f t="shared" si="158"/>
        <v>25.92</v>
      </c>
      <c r="AS287" s="153">
        <f t="shared" si="159"/>
        <v>5.9824744044584097</v>
      </c>
      <c r="AT287" s="153">
        <f t="shared" si="160"/>
        <v>50</v>
      </c>
      <c r="AU287" s="16"/>
      <c r="AY287" s="65"/>
      <c r="AZ287" s="65"/>
    </row>
    <row r="288" spans="1:52" ht="15.75" x14ac:dyDescent="0.25">
      <c r="A288" s="152" t="str">
        <f>'Primary endpoint outcomes'!A288</f>
        <v>Ince 2013</v>
      </c>
      <c r="B288" s="152" t="str">
        <f>CONCATENATE('Primary endpoint outcomes'!S288,'Primary endpoint outcomes'!T288)</f>
        <v>CES-D20</v>
      </c>
      <c r="C288" s="154">
        <f t="shared" si="133"/>
        <v>29.844791666666669</v>
      </c>
      <c r="D288" s="154">
        <f t="shared" si="134"/>
        <v>9.6509177162566999</v>
      </c>
      <c r="E288" s="154">
        <f t="shared" si="135"/>
        <v>96</v>
      </c>
      <c r="F288" s="21" t="str">
        <f t="shared" si="136"/>
        <v>NO</v>
      </c>
      <c r="G288" s="21" t="str">
        <f t="shared" si="137"/>
        <v>YES</v>
      </c>
      <c r="H288" s="155">
        <f t="shared" si="138"/>
        <v>0.26180689756333964</v>
      </c>
      <c r="I288" s="155">
        <f t="shared" si="139"/>
        <v>0.73819310243666036</v>
      </c>
      <c r="J288" s="318">
        <f t="shared" si="140"/>
        <v>1</v>
      </c>
      <c r="K288" s="326">
        <f>IF(ISNUMBER('Primary endpoint outcomes'!U288)=TRUE,'Primary endpoint outcomes'!U288,(IF(ISNUMBER('Primary endpoint outcomes'!X288)=TRUE,'Primary endpoint outcomes'!X288,0)))</f>
        <v>29.6</v>
      </c>
      <c r="L288" s="326">
        <f>IF(ISNUMBER('Primary endpoint outcomes'!V288)=TRUE,'Primary endpoint outcomes'!V288,(IF(ISNUMBER('Primary endpoint outcomes'!Y288)=TRUE,'Primary endpoint outcomes'!Y288,0)))</f>
        <v>9.1999999999999993</v>
      </c>
      <c r="M288" s="325">
        <f>IF(ISNUMBER('Primary endpoint outcomes'!W288)=TRUE,'Primary endpoint outcomes'!W288,(IF(ISNUMBER('Primary endpoint outcomes'!Z288)=TRUE,'Primary endpoint outcomes'!Z288,0)))</f>
        <v>49</v>
      </c>
      <c r="N288" s="326">
        <f>IF(ISNUMBER('Primary endpoint outcomes'!BC288)=TRUE,'Primary endpoint outcomes'!BC288,(IF(ISNUMBER('Primary endpoint outcomes'!BF288)=TRUE,'Primary endpoint outcomes'!BF288,0)))</f>
        <v>30.1</v>
      </c>
      <c r="O288" s="325">
        <f>IF(ISNUMBER('Primary endpoint outcomes'!BD288)=TRUE,'Primary endpoint outcomes'!BD288,(IF(ISNUMBER('Primary endpoint outcomes'!BG288)=TRUE,'Primary endpoint outcomes'!BG288,0)))</f>
        <v>10.1</v>
      </c>
      <c r="P288" s="325">
        <f>IF(ISNUMBER('Primary endpoint outcomes'!BE288)=TRUE,'Primary endpoint outcomes'!BE288,(IF(ISNUMBER('Primary endpoint outcomes'!BH288)=TRUE,'Primary endpoint outcomes'!BH288,0)))</f>
        <v>47</v>
      </c>
      <c r="Q288" s="326">
        <f>IF(ISNUMBER('Primary endpoint outcomes'!CK288)=TRUE,'Primary endpoint outcomes'!CK288,(IF(ISNUMBER('Primary endpoint outcomes'!CN288)=TRUE,'Primary endpoint outcomes'!CN288,0)))</f>
        <v>0</v>
      </c>
      <c r="R288" s="326">
        <f>IF(ISNUMBER('Primary endpoint outcomes'!CL288)=TRUE,'Primary endpoint outcomes'!CL288,(IF(ISNUMBER('Primary endpoint outcomes'!CO288)=TRUE,'Primary endpoint outcomes'!CO288,0)))</f>
        <v>0</v>
      </c>
      <c r="S288" s="325">
        <f>IF(ISNUMBER('Primary endpoint outcomes'!CM288)=TRUE,'Primary endpoint outcomes'!CM288,(IF(ISNUMBER('Primary endpoint outcomes'!CP288)=TRUE,'Primary endpoint outcomes'!CP288,0)))</f>
        <v>0</v>
      </c>
      <c r="T288" s="326">
        <f>IF(ISNUMBER('Primary endpoint outcomes'!DS288)=TRUE,'Primary endpoint outcomes'!DS288,(IF(ISNUMBER('Primary endpoint outcomes'!DV288)=TRUE,'Primary endpoint outcomes'!DV288,0)))</f>
        <v>0</v>
      </c>
      <c r="U288" s="326">
        <f>IF(ISNUMBER('Primary endpoint outcomes'!DT288)=TRUE,'Primary endpoint outcomes'!DT288,(IF(ISNUMBER('Primary endpoint outcomes'!DW288)=TRUE,'Primary endpoint outcomes'!DW288,0)))</f>
        <v>0</v>
      </c>
      <c r="V288" s="326">
        <f>IF(ISNUMBER('Primary endpoint outcomes'!DU288)=TRUE,'Primary endpoint outcomes'!DU288,(IF(ISNUMBER('Primary endpoint outcomes'!DX288)=TRUE,'Primary endpoint outcomes'!DX288,0)))</f>
        <v>0</v>
      </c>
      <c r="W288" s="326">
        <f>IF(ISNUMBER('Primary endpoint outcomes'!FA288)=TRUE,'Primary endpoint outcomes'!FA288,(IF(ISNUMBER('Primary endpoint outcomes'!FD288)=TRUE,'Primary endpoint outcomes'!FD288,0)))</f>
        <v>0</v>
      </c>
      <c r="X288" s="326">
        <f>IF(ISNUMBER('Primary endpoint outcomes'!FB288)=TRUE,'Primary endpoint outcomes'!FB288,(IF(ISNUMBER('Primary endpoint outcomes'!FE288)=TRUE,'Primary endpoint outcomes'!FE288,0)))</f>
        <v>0</v>
      </c>
      <c r="Y288" s="326">
        <f>IF(ISNUMBER('Primary endpoint outcomes'!FC288)=TRUE,'Primary endpoint outcomes'!FC288,(IF(ISNUMBER('Primary endpoint outcomes'!FF288)=TRUE,'Primary endpoint outcomes'!FF288,0)))</f>
        <v>0</v>
      </c>
      <c r="Z288" s="150"/>
      <c r="AA288" s="151">
        <f t="shared" si="141"/>
        <v>49</v>
      </c>
      <c r="AB288" s="153">
        <f t="shared" si="142"/>
        <v>48</v>
      </c>
      <c r="AC288" s="153">
        <f t="shared" si="143"/>
        <v>4062.7199999999993</v>
      </c>
      <c r="AD288" s="151">
        <f t="shared" si="144"/>
        <v>47</v>
      </c>
      <c r="AE288" s="153">
        <f t="shared" si="145"/>
        <v>46</v>
      </c>
      <c r="AF288" s="153">
        <f t="shared" si="146"/>
        <v>4692.4599999999991</v>
      </c>
      <c r="AG288" s="151">
        <f t="shared" si="147"/>
        <v>0</v>
      </c>
      <c r="AH288" s="153">
        <f t="shared" si="148"/>
        <v>-1</v>
      </c>
      <c r="AI288" s="153">
        <f t="shared" si="149"/>
        <v>0</v>
      </c>
      <c r="AJ288" s="151">
        <f t="shared" si="150"/>
        <v>0</v>
      </c>
      <c r="AK288" s="153">
        <f t="shared" si="151"/>
        <v>-1</v>
      </c>
      <c r="AL288" s="153">
        <f t="shared" si="152"/>
        <v>0</v>
      </c>
      <c r="AM288" s="151">
        <f t="shared" si="153"/>
        <v>0</v>
      </c>
      <c r="AN288" s="153">
        <f t="shared" si="154"/>
        <v>-1</v>
      </c>
      <c r="AO288" s="153">
        <f t="shared" si="155"/>
        <v>0</v>
      </c>
      <c r="AP288" s="153">
        <f t="shared" si="156"/>
        <v>94</v>
      </c>
      <c r="AQ288" s="153">
        <f t="shared" si="157"/>
        <v>8755.1799999999985</v>
      </c>
      <c r="AR288" s="153">
        <f t="shared" si="158"/>
        <v>29.844791666666669</v>
      </c>
      <c r="AS288" s="153">
        <f t="shared" si="159"/>
        <v>9.6509177162566999</v>
      </c>
      <c r="AT288" s="153">
        <f t="shared" si="160"/>
        <v>96</v>
      </c>
      <c r="AY288" s="65"/>
      <c r="AZ288" s="65"/>
    </row>
    <row r="289" spans="1:52" ht="15.75" x14ac:dyDescent="0.25">
      <c r="A289" s="152" t="str">
        <f>'Primary endpoint outcomes'!A289</f>
        <v>Indu 2018</v>
      </c>
      <c r="B289" s="152" t="str">
        <f>CONCATENATE('Primary endpoint outcomes'!S289,'Primary endpoint outcomes'!T289)</f>
        <v>MADRS10</v>
      </c>
      <c r="C289" s="154">
        <f t="shared" si="133"/>
        <v>32.299999999999997</v>
      </c>
      <c r="D289" s="154">
        <f t="shared" si="134"/>
        <v>8.9022469073824269</v>
      </c>
      <c r="E289" s="154">
        <f t="shared" si="135"/>
        <v>60</v>
      </c>
      <c r="F289" s="21" t="str">
        <f t="shared" si="136"/>
        <v>YES</v>
      </c>
      <c r="G289" s="21" t="str">
        <f t="shared" si="137"/>
        <v>NO</v>
      </c>
      <c r="H289" s="155">
        <f t="shared" si="138"/>
        <v>0.87636612204416997</v>
      </c>
      <c r="I289" s="155">
        <f t="shared" si="139"/>
        <v>0.12363387795583003</v>
      </c>
      <c r="J289" s="318">
        <f t="shared" si="140"/>
        <v>1</v>
      </c>
      <c r="K289" s="326">
        <f>IF(ISNUMBER('Primary endpoint outcomes'!U289)=TRUE,'Primary endpoint outcomes'!U289,(IF(ISNUMBER('Primary endpoint outcomes'!X289)=TRUE,'Primary endpoint outcomes'!X289,0)))</f>
        <v>32.299999999999997</v>
      </c>
      <c r="L289" s="326">
        <f>IF(ISNUMBER('Primary endpoint outcomes'!V289)=TRUE,'Primary endpoint outcomes'!V289,(IF(ISNUMBER('Primary endpoint outcomes'!Y289)=TRUE,'Primary endpoint outcomes'!Y289,0)))</f>
        <v>9.1</v>
      </c>
      <c r="M289" s="325">
        <f>IF(ISNUMBER('Primary endpoint outcomes'!W289)=TRUE,'Primary endpoint outcomes'!W289,(IF(ISNUMBER('Primary endpoint outcomes'!Z289)=TRUE,'Primary endpoint outcomes'!Z289,0)))</f>
        <v>30</v>
      </c>
      <c r="N289" s="326">
        <f>IF(ISNUMBER('Primary endpoint outcomes'!BC289)=TRUE,'Primary endpoint outcomes'!BC289,(IF(ISNUMBER('Primary endpoint outcomes'!BF289)=TRUE,'Primary endpoint outcomes'!BF289,0)))</f>
        <v>32.299999999999997</v>
      </c>
      <c r="O289" s="325">
        <f>IF(ISNUMBER('Primary endpoint outcomes'!BD289)=TRUE,'Primary endpoint outcomes'!BD289,(IF(ISNUMBER('Primary endpoint outcomes'!BG289)=TRUE,'Primary endpoint outcomes'!BG289,0)))</f>
        <v>8.6999999999999993</v>
      </c>
      <c r="P289" s="325">
        <f>IF(ISNUMBER('Primary endpoint outcomes'!BE289)=TRUE,'Primary endpoint outcomes'!BE289,(IF(ISNUMBER('Primary endpoint outcomes'!BH289)=TRUE,'Primary endpoint outcomes'!BH289,0)))</f>
        <v>30</v>
      </c>
      <c r="Q289" s="326">
        <f>IF(ISNUMBER('Primary endpoint outcomes'!CK289)=TRUE,'Primary endpoint outcomes'!CK289,(IF(ISNUMBER('Primary endpoint outcomes'!CN289)=TRUE,'Primary endpoint outcomes'!CN289,0)))</f>
        <v>0</v>
      </c>
      <c r="R289" s="326">
        <f>IF(ISNUMBER('Primary endpoint outcomes'!CL289)=TRUE,'Primary endpoint outcomes'!CL289,(IF(ISNUMBER('Primary endpoint outcomes'!CO289)=TRUE,'Primary endpoint outcomes'!CO289,0)))</f>
        <v>0</v>
      </c>
      <c r="S289" s="325">
        <f>IF(ISNUMBER('Primary endpoint outcomes'!CM289)=TRUE,'Primary endpoint outcomes'!CM289,(IF(ISNUMBER('Primary endpoint outcomes'!CP289)=TRUE,'Primary endpoint outcomes'!CP289,0)))</f>
        <v>0</v>
      </c>
      <c r="T289" s="326">
        <f>IF(ISNUMBER('Primary endpoint outcomes'!DS289)=TRUE,'Primary endpoint outcomes'!DS289,(IF(ISNUMBER('Primary endpoint outcomes'!DV289)=TRUE,'Primary endpoint outcomes'!DV289,0)))</f>
        <v>0</v>
      </c>
      <c r="U289" s="326">
        <f>IF(ISNUMBER('Primary endpoint outcomes'!DT289)=TRUE,'Primary endpoint outcomes'!DT289,(IF(ISNUMBER('Primary endpoint outcomes'!DW289)=TRUE,'Primary endpoint outcomes'!DW289,0)))</f>
        <v>0</v>
      </c>
      <c r="V289" s="326">
        <f>IF(ISNUMBER('Primary endpoint outcomes'!DU289)=TRUE,'Primary endpoint outcomes'!DU289,(IF(ISNUMBER('Primary endpoint outcomes'!DX289)=TRUE,'Primary endpoint outcomes'!DX289,0)))</f>
        <v>0</v>
      </c>
      <c r="W289" s="326">
        <f>IF(ISNUMBER('Primary endpoint outcomes'!FA289)=TRUE,'Primary endpoint outcomes'!FA289,(IF(ISNUMBER('Primary endpoint outcomes'!FD289)=TRUE,'Primary endpoint outcomes'!FD289,0)))</f>
        <v>0</v>
      </c>
      <c r="X289" s="326">
        <f>IF(ISNUMBER('Primary endpoint outcomes'!FB289)=TRUE,'Primary endpoint outcomes'!FB289,(IF(ISNUMBER('Primary endpoint outcomes'!FE289)=TRUE,'Primary endpoint outcomes'!FE289,0)))</f>
        <v>0</v>
      </c>
      <c r="Y289" s="326">
        <f>IF(ISNUMBER('Primary endpoint outcomes'!FC289)=TRUE,'Primary endpoint outcomes'!FC289,(IF(ISNUMBER('Primary endpoint outcomes'!FF289)=TRUE,'Primary endpoint outcomes'!FF289,0)))</f>
        <v>0</v>
      </c>
      <c r="Z289" s="150"/>
      <c r="AA289" s="151">
        <f t="shared" si="141"/>
        <v>30</v>
      </c>
      <c r="AB289" s="153">
        <f t="shared" si="142"/>
        <v>29</v>
      </c>
      <c r="AC289" s="153">
        <f t="shared" si="143"/>
        <v>2401.4899999999998</v>
      </c>
      <c r="AD289" s="151">
        <f t="shared" si="144"/>
        <v>30</v>
      </c>
      <c r="AE289" s="153">
        <f t="shared" si="145"/>
        <v>29</v>
      </c>
      <c r="AF289" s="153">
        <f t="shared" si="146"/>
        <v>2195.0099999999993</v>
      </c>
      <c r="AG289" s="151">
        <f t="shared" si="147"/>
        <v>0</v>
      </c>
      <c r="AH289" s="153">
        <f t="shared" si="148"/>
        <v>-1</v>
      </c>
      <c r="AI289" s="153">
        <f t="shared" si="149"/>
        <v>0</v>
      </c>
      <c r="AJ289" s="151">
        <f t="shared" si="150"/>
        <v>0</v>
      </c>
      <c r="AK289" s="153">
        <f t="shared" si="151"/>
        <v>-1</v>
      </c>
      <c r="AL289" s="153">
        <f t="shared" si="152"/>
        <v>0</v>
      </c>
      <c r="AM289" s="151">
        <f t="shared" si="153"/>
        <v>0</v>
      </c>
      <c r="AN289" s="153">
        <f t="shared" si="154"/>
        <v>-1</v>
      </c>
      <c r="AO289" s="153">
        <f t="shared" si="155"/>
        <v>0</v>
      </c>
      <c r="AP289" s="153">
        <f t="shared" si="156"/>
        <v>58</v>
      </c>
      <c r="AQ289" s="153">
        <f t="shared" si="157"/>
        <v>4596.4999999999991</v>
      </c>
      <c r="AR289" s="153">
        <f t="shared" si="158"/>
        <v>32.299999999999997</v>
      </c>
      <c r="AS289" s="153">
        <f t="shared" si="159"/>
        <v>8.9022469073824269</v>
      </c>
      <c r="AT289" s="153">
        <f t="shared" si="160"/>
        <v>60</v>
      </c>
      <c r="AY289" s="65"/>
      <c r="AZ289" s="65"/>
    </row>
    <row r="290" spans="1:52" ht="15.75" x14ac:dyDescent="0.25">
      <c r="A290" s="152" t="str">
        <f>'Primary endpoint outcomes'!A290</f>
        <v>Jacobson 1996</v>
      </c>
      <c r="B290" s="152" t="str">
        <f>CONCATENATE('Primary endpoint outcomes'!S290,'Primary endpoint outcomes'!T290)</f>
        <v>BDI-I21</v>
      </c>
      <c r="C290" s="154">
        <f t="shared" si="133"/>
        <v>29.410067114093962</v>
      </c>
      <c r="D290" s="154">
        <f t="shared" si="134"/>
        <v>6.5008587420095232</v>
      </c>
      <c r="E290" s="154">
        <f t="shared" si="135"/>
        <v>149</v>
      </c>
      <c r="F290" s="21" t="str">
        <f t="shared" si="136"/>
        <v>YES</v>
      </c>
      <c r="G290" s="21" t="str">
        <f t="shared" si="137"/>
        <v>NO</v>
      </c>
      <c r="H290" s="155">
        <f t="shared" si="138"/>
        <v>0.8728276285254879</v>
      </c>
      <c r="I290" s="155">
        <f t="shared" si="139"/>
        <v>0.1271723714745121</v>
      </c>
      <c r="J290" s="318">
        <f t="shared" si="140"/>
        <v>1</v>
      </c>
      <c r="K290" s="326">
        <f>IF(ISNUMBER('Primary endpoint outcomes'!U290)=TRUE,'Primary endpoint outcomes'!U290,(IF(ISNUMBER('Primary endpoint outcomes'!X290)=TRUE,'Primary endpoint outcomes'!X290,0)))</f>
        <v>29.3</v>
      </c>
      <c r="L290" s="326">
        <f>IF(ISNUMBER('Primary endpoint outcomes'!V290)=TRUE,'Primary endpoint outcomes'!V290,(IF(ISNUMBER('Primary endpoint outcomes'!Y290)=TRUE,'Primary endpoint outcomes'!Y290,0)))</f>
        <v>6.6</v>
      </c>
      <c r="M290" s="325">
        <f>IF(ISNUMBER('Primary endpoint outcomes'!W290)=TRUE,'Primary endpoint outcomes'!W290,(IF(ISNUMBER('Primary endpoint outcomes'!Z290)=TRUE,'Primary endpoint outcomes'!Z290,0)))</f>
        <v>56</v>
      </c>
      <c r="N290" s="326">
        <f>IF(ISNUMBER('Primary endpoint outcomes'!BC290)=TRUE,'Primary endpoint outcomes'!BC290,(IF(ISNUMBER('Primary endpoint outcomes'!BF290)=TRUE,'Primary endpoint outcomes'!BF290,0)))</f>
        <v>29.1</v>
      </c>
      <c r="O290" s="325">
        <f>IF(ISNUMBER('Primary endpoint outcomes'!BD290)=TRUE,'Primary endpoint outcomes'!BD290,(IF(ISNUMBER('Primary endpoint outcomes'!BG290)=TRUE,'Primary endpoint outcomes'!BG290,0)))</f>
        <v>6.6</v>
      </c>
      <c r="P290" s="325">
        <f>IF(ISNUMBER('Primary endpoint outcomes'!BE290)=TRUE,'Primary endpoint outcomes'!BE290,(IF(ISNUMBER('Primary endpoint outcomes'!BH290)=TRUE,'Primary endpoint outcomes'!BH290,0)))</f>
        <v>43</v>
      </c>
      <c r="Q290" s="326">
        <f>IF(ISNUMBER('Primary endpoint outcomes'!CK290)=TRUE,'Primary endpoint outcomes'!CK290,(IF(ISNUMBER('Primary endpoint outcomes'!CN290)=TRUE,'Primary endpoint outcomes'!CN290,0)))</f>
        <v>29.8</v>
      </c>
      <c r="R290" s="326">
        <f>IF(ISNUMBER('Primary endpoint outcomes'!CL290)=TRUE,'Primary endpoint outcomes'!CL290,(IF(ISNUMBER('Primary endpoint outcomes'!CO290)=TRUE,'Primary endpoint outcomes'!CO290,0)))</f>
        <v>6.3</v>
      </c>
      <c r="S290" s="325">
        <f>IF(ISNUMBER('Primary endpoint outcomes'!CM290)=TRUE,'Primary endpoint outcomes'!CM290,(IF(ISNUMBER('Primary endpoint outcomes'!CP290)=TRUE,'Primary endpoint outcomes'!CP290,0)))</f>
        <v>50</v>
      </c>
      <c r="T290" s="326">
        <f>IF(ISNUMBER('Primary endpoint outcomes'!DS290)=TRUE,'Primary endpoint outcomes'!DS290,(IF(ISNUMBER('Primary endpoint outcomes'!DV290)=TRUE,'Primary endpoint outcomes'!DV290,0)))</f>
        <v>0</v>
      </c>
      <c r="U290" s="326">
        <f>IF(ISNUMBER('Primary endpoint outcomes'!DT290)=TRUE,'Primary endpoint outcomes'!DT290,(IF(ISNUMBER('Primary endpoint outcomes'!DW290)=TRUE,'Primary endpoint outcomes'!DW290,0)))</f>
        <v>0</v>
      </c>
      <c r="V290" s="326">
        <f>IF(ISNUMBER('Primary endpoint outcomes'!DU290)=TRUE,'Primary endpoint outcomes'!DU290,(IF(ISNUMBER('Primary endpoint outcomes'!DX290)=TRUE,'Primary endpoint outcomes'!DX290,0)))</f>
        <v>0</v>
      </c>
      <c r="W290" s="326">
        <f>IF(ISNUMBER('Primary endpoint outcomes'!FA290)=TRUE,'Primary endpoint outcomes'!FA290,(IF(ISNUMBER('Primary endpoint outcomes'!FD290)=TRUE,'Primary endpoint outcomes'!FD290,0)))</f>
        <v>0</v>
      </c>
      <c r="X290" s="326">
        <f>IF(ISNUMBER('Primary endpoint outcomes'!FB290)=TRUE,'Primary endpoint outcomes'!FB290,(IF(ISNUMBER('Primary endpoint outcomes'!FE290)=TRUE,'Primary endpoint outcomes'!FE290,0)))</f>
        <v>0</v>
      </c>
      <c r="Y290" s="326">
        <f>IF(ISNUMBER('Primary endpoint outcomes'!FC290)=TRUE,'Primary endpoint outcomes'!FC290,(IF(ISNUMBER('Primary endpoint outcomes'!FF290)=TRUE,'Primary endpoint outcomes'!FF290,0)))</f>
        <v>0</v>
      </c>
      <c r="Z290" s="150"/>
      <c r="AA290" s="151">
        <f t="shared" si="141"/>
        <v>56</v>
      </c>
      <c r="AB290" s="153">
        <f t="shared" si="142"/>
        <v>55</v>
      </c>
      <c r="AC290" s="153">
        <f t="shared" si="143"/>
        <v>2395.7999999999997</v>
      </c>
      <c r="AD290" s="151">
        <f t="shared" si="144"/>
        <v>43</v>
      </c>
      <c r="AE290" s="153">
        <f t="shared" si="145"/>
        <v>42</v>
      </c>
      <c r="AF290" s="153">
        <f t="shared" si="146"/>
        <v>1829.5199999999998</v>
      </c>
      <c r="AG290" s="151">
        <f t="shared" si="147"/>
        <v>50</v>
      </c>
      <c r="AH290" s="153">
        <f t="shared" si="148"/>
        <v>49</v>
      </c>
      <c r="AI290" s="153">
        <f t="shared" si="149"/>
        <v>1944.81</v>
      </c>
      <c r="AJ290" s="151">
        <f t="shared" si="150"/>
        <v>0</v>
      </c>
      <c r="AK290" s="153">
        <f t="shared" si="151"/>
        <v>-1</v>
      </c>
      <c r="AL290" s="153">
        <f t="shared" si="152"/>
        <v>0</v>
      </c>
      <c r="AM290" s="151">
        <f t="shared" si="153"/>
        <v>0</v>
      </c>
      <c r="AN290" s="153">
        <f t="shared" si="154"/>
        <v>-1</v>
      </c>
      <c r="AO290" s="153">
        <f t="shared" si="155"/>
        <v>0</v>
      </c>
      <c r="AP290" s="153">
        <f t="shared" si="156"/>
        <v>146</v>
      </c>
      <c r="AQ290" s="153">
        <f t="shared" si="157"/>
        <v>6170.1299999999992</v>
      </c>
      <c r="AR290" s="153">
        <f t="shared" si="158"/>
        <v>29.410067114093962</v>
      </c>
      <c r="AS290" s="153">
        <f t="shared" si="159"/>
        <v>6.5008587420095232</v>
      </c>
      <c r="AT290" s="153">
        <f t="shared" si="160"/>
        <v>149</v>
      </c>
      <c r="AY290" s="65"/>
      <c r="AZ290" s="65"/>
    </row>
    <row r="291" spans="1:52" ht="15.75" x14ac:dyDescent="0.25">
      <c r="A291" s="152" t="str">
        <f>'Primary endpoint outcomes'!A291</f>
        <v>Jamison 1995</v>
      </c>
      <c r="B291" s="152" t="str">
        <f>CONCATENATE('Primary endpoint outcomes'!S291,'Primary endpoint outcomes'!T291)</f>
        <v>HAMD21</v>
      </c>
      <c r="C291" s="154">
        <f t="shared" si="133"/>
        <v>19.8</v>
      </c>
      <c r="D291" s="154">
        <f t="shared" si="134"/>
        <v>4.1862871377868958</v>
      </c>
      <c r="E291" s="154">
        <f t="shared" si="135"/>
        <v>80</v>
      </c>
      <c r="F291" s="21" t="str">
        <f t="shared" si="136"/>
        <v>YES</v>
      </c>
      <c r="G291" s="21" t="str">
        <f t="shared" si="137"/>
        <v>NO</v>
      </c>
      <c r="H291" s="155">
        <f t="shared" si="138"/>
        <v>0.81798839223331798</v>
      </c>
      <c r="I291" s="155">
        <f t="shared" si="139"/>
        <v>0.18201160776668202</v>
      </c>
      <c r="J291" s="318">
        <f t="shared" si="140"/>
        <v>1</v>
      </c>
      <c r="K291" s="326">
        <f>IF(ISNUMBER('Primary endpoint outcomes'!U291)=TRUE,'Primary endpoint outcomes'!U291,(IF(ISNUMBER('Primary endpoint outcomes'!X291)=TRUE,'Primary endpoint outcomes'!X291,0)))</f>
        <v>20</v>
      </c>
      <c r="L291" s="326">
        <f>IF(ISNUMBER('Primary endpoint outcomes'!V291)=TRUE,'Primary endpoint outcomes'!V291,(IF(ISNUMBER('Primary endpoint outcomes'!Y291)=TRUE,'Primary endpoint outcomes'!Y291,0)))</f>
        <v>4.7</v>
      </c>
      <c r="M291" s="325">
        <f>IF(ISNUMBER('Primary endpoint outcomes'!W291)=TRUE,'Primary endpoint outcomes'!W291,(IF(ISNUMBER('Primary endpoint outcomes'!Z291)=TRUE,'Primary endpoint outcomes'!Z291,0)))</f>
        <v>40</v>
      </c>
      <c r="N291" s="326">
        <f>IF(ISNUMBER('Primary endpoint outcomes'!BC291)=TRUE,'Primary endpoint outcomes'!BC291,(IF(ISNUMBER('Primary endpoint outcomes'!BF291)=TRUE,'Primary endpoint outcomes'!BF291,0)))</f>
        <v>19.600000000000001</v>
      </c>
      <c r="O291" s="325">
        <f>IF(ISNUMBER('Primary endpoint outcomes'!BD291)=TRUE,'Primary endpoint outcomes'!BD291,(IF(ISNUMBER('Primary endpoint outcomes'!BG291)=TRUE,'Primary endpoint outcomes'!BG291,0)))</f>
        <v>3.6</v>
      </c>
      <c r="P291" s="325">
        <f>IF(ISNUMBER('Primary endpoint outcomes'!BE291)=TRUE,'Primary endpoint outcomes'!BE291,(IF(ISNUMBER('Primary endpoint outcomes'!BH291)=TRUE,'Primary endpoint outcomes'!BH291,0)))</f>
        <v>40</v>
      </c>
      <c r="Q291" s="326">
        <f>IF(ISNUMBER('Primary endpoint outcomes'!CK291)=TRUE,'Primary endpoint outcomes'!CK291,(IF(ISNUMBER('Primary endpoint outcomes'!CN291)=TRUE,'Primary endpoint outcomes'!CN291,0)))</f>
        <v>0</v>
      </c>
      <c r="R291" s="326">
        <f>IF(ISNUMBER('Primary endpoint outcomes'!CL291)=TRUE,'Primary endpoint outcomes'!CL291,(IF(ISNUMBER('Primary endpoint outcomes'!CO291)=TRUE,'Primary endpoint outcomes'!CO291,0)))</f>
        <v>0</v>
      </c>
      <c r="S291" s="325">
        <f>IF(ISNUMBER('Primary endpoint outcomes'!CM291)=TRUE,'Primary endpoint outcomes'!CM291,(IF(ISNUMBER('Primary endpoint outcomes'!CP291)=TRUE,'Primary endpoint outcomes'!CP291,0)))</f>
        <v>0</v>
      </c>
      <c r="T291" s="326">
        <f>IF(ISNUMBER('Primary endpoint outcomes'!DS291)=TRUE,'Primary endpoint outcomes'!DS291,(IF(ISNUMBER('Primary endpoint outcomes'!DV291)=TRUE,'Primary endpoint outcomes'!DV291,0)))</f>
        <v>0</v>
      </c>
      <c r="U291" s="326">
        <f>IF(ISNUMBER('Primary endpoint outcomes'!DT291)=TRUE,'Primary endpoint outcomes'!DT291,(IF(ISNUMBER('Primary endpoint outcomes'!DW291)=TRUE,'Primary endpoint outcomes'!DW291,0)))</f>
        <v>0</v>
      </c>
      <c r="V291" s="326">
        <f>IF(ISNUMBER('Primary endpoint outcomes'!DU291)=TRUE,'Primary endpoint outcomes'!DU291,(IF(ISNUMBER('Primary endpoint outcomes'!DX291)=TRUE,'Primary endpoint outcomes'!DX291,0)))</f>
        <v>0</v>
      </c>
      <c r="W291" s="326">
        <f>IF(ISNUMBER('Primary endpoint outcomes'!FA291)=TRUE,'Primary endpoint outcomes'!FA291,(IF(ISNUMBER('Primary endpoint outcomes'!FD291)=TRUE,'Primary endpoint outcomes'!FD291,0)))</f>
        <v>0</v>
      </c>
      <c r="X291" s="326">
        <f>IF(ISNUMBER('Primary endpoint outcomes'!FB291)=TRUE,'Primary endpoint outcomes'!FB291,(IF(ISNUMBER('Primary endpoint outcomes'!FE291)=TRUE,'Primary endpoint outcomes'!FE291,0)))</f>
        <v>0</v>
      </c>
      <c r="Y291" s="326">
        <f>IF(ISNUMBER('Primary endpoint outcomes'!FC291)=TRUE,'Primary endpoint outcomes'!FC291,(IF(ISNUMBER('Primary endpoint outcomes'!FF291)=TRUE,'Primary endpoint outcomes'!FF291,0)))</f>
        <v>0</v>
      </c>
      <c r="Z291" s="150"/>
      <c r="AA291" s="151">
        <f t="shared" si="141"/>
        <v>40</v>
      </c>
      <c r="AB291" s="153">
        <f t="shared" si="142"/>
        <v>39</v>
      </c>
      <c r="AC291" s="153">
        <f t="shared" si="143"/>
        <v>861.5100000000001</v>
      </c>
      <c r="AD291" s="151">
        <f t="shared" si="144"/>
        <v>40</v>
      </c>
      <c r="AE291" s="153">
        <f t="shared" si="145"/>
        <v>39</v>
      </c>
      <c r="AF291" s="153">
        <f t="shared" si="146"/>
        <v>505.44000000000005</v>
      </c>
      <c r="AG291" s="151">
        <f t="shared" si="147"/>
        <v>0</v>
      </c>
      <c r="AH291" s="153">
        <f t="shared" si="148"/>
        <v>-1</v>
      </c>
      <c r="AI291" s="153">
        <f t="shared" si="149"/>
        <v>0</v>
      </c>
      <c r="AJ291" s="151">
        <f t="shared" si="150"/>
        <v>0</v>
      </c>
      <c r="AK291" s="153">
        <f t="shared" si="151"/>
        <v>-1</v>
      </c>
      <c r="AL291" s="153">
        <f t="shared" si="152"/>
        <v>0</v>
      </c>
      <c r="AM291" s="151">
        <f t="shared" si="153"/>
        <v>0</v>
      </c>
      <c r="AN291" s="153">
        <f t="shared" si="154"/>
        <v>-1</v>
      </c>
      <c r="AO291" s="153">
        <f t="shared" si="155"/>
        <v>0</v>
      </c>
      <c r="AP291" s="153">
        <f t="shared" si="156"/>
        <v>78</v>
      </c>
      <c r="AQ291" s="153">
        <f t="shared" si="157"/>
        <v>1366.9500000000003</v>
      </c>
      <c r="AR291" s="153">
        <f t="shared" si="158"/>
        <v>19.8</v>
      </c>
      <c r="AS291" s="153">
        <f t="shared" si="159"/>
        <v>4.1862871377868958</v>
      </c>
      <c r="AT291" s="153">
        <f t="shared" si="160"/>
        <v>80</v>
      </c>
      <c r="AY291" s="65"/>
      <c r="AZ291" s="65"/>
    </row>
    <row r="292" spans="1:52" ht="15.75" x14ac:dyDescent="0.25">
      <c r="A292" s="152" t="str">
        <f>'Primary endpoint outcomes'!A292</f>
        <v>Janakiramaiah 2000</v>
      </c>
      <c r="B292" s="152" t="str">
        <f>CONCATENATE('Primary endpoint outcomes'!S292,'Primary endpoint outcomes'!T292)</f>
        <v>HAMD17</v>
      </c>
      <c r="C292" s="154">
        <f t="shared" si="133"/>
        <v>23.9</v>
      </c>
      <c r="D292" s="154">
        <f t="shared" si="134"/>
        <v>6.1131006862311699</v>
      </c>
      <c r="E292" s="154">
        <f t="shared" si="135"/>
        <v>30</v>
      </c>
      <c r="F292" s="21" t="str">
        <f t="shared" si="136"/>
        <v>YES</v>
      </c>
      <c r="G292" s="21" t="str">
        <f t="shared" si="137"/>
        <v>NO</v>
      </c>
      <c r="H292" s="155">
        <f t="shared" si="138"/>
        <v>0.90187449609951609</v>
      </c>
      <c r="I292" s="155">
        <f t="shared" si="139"/>
        <v>9.8125503900483912E-2</v>
      </c>
      <c r="J292" s="318">
        <f t="shared" si="140"/>
        <v>1</v>
      </c>
      <c r="K292" s="326">
        <f>IF(ISNUMBER('Primary endpoint outcomes'!U292)=TRUE,'Primary endpoint outcomes'!U292,(IF(ISNUMBER('Primary endpoint outcomes'!X292)=TRUE,'Primary endpoint outcomes'!X292,0)))</f>
        <v>25.1</v>
      </c>
      <c r="L292" s="326">
        <f>IF(ISNUMBER('Primary endpoint outcomes'!V292)=TRUE,'Primary endpoint outcomes'!V292,(IF(ISNUMBER('Primary endpoint outcomes'!Y292)=TRUE,'Primary endpoint outcomes'!Y292,0)))</f>
        <v>6.5</v>
      </c>
      <c r="M292" s="325">
        <f>IF(ISNUMBER('Primary endpoint outcomes'!W292)=TRUE,'Primary endpoint outcomes'!W292,(IF(ISNUMBER('Primary endpoint outcomes'!Z292)=TRUE,'Primary endpoint outcomes'!Z292,0)))</f>
        <v>15</v>
      </c>
      <c r="N292" s="326">
        <f>IF(ISNUMBER('Primary endpoint outcomes'!BC292)=TRUE,'Primary endpoint outcomes'!BC292,(IF(ISNUMBER('Primary endpoint outcomes'!BF292)=TRUE,'Primary endpoint outcomes'!BF292,0)))</f>
        <v>22.7</v>
      </c>
      <c r="O292" s="325">
        <f>IF(ISNUMBER('Primary endpoint outcomes'!BD292)=TRUE,'Primary endpoint outcomes'!BD292,(IF(ISNUMBER('Primary endpoint outcomes'!BG292)=TRUE,'Primary endpoint outcomes'!BG292,0)))</f>
        <v>5.7</v>
      </c>
      <c r="P292" s="325">
        <f>IF(ISNUMBER('Primary endpoint outcomes'!BE292)=TRUE,'Primary endpoint outcomes'!BE292,(IF(ISNUMBER('Primary endpoint outcomes'!BH292)=TRUE,'Primary endpoint outcomes'!BH292,0)))</f>
        <v>15</v>
      </c>
      <c r="Q292" s="326">
        <f>IF(ISNUMBER('Primary endpoint outcomes'!CK292)=TRUE,'Primary endpoint outcomes'!CK292,(IF(ISNUMBER('Primary endpoint outcomes'!CN292)=TRUE,'Primary endpoint outcomes'!CN292,0)))</f>
        <v>0</v>
      </c>
      <c r="R292" s="326">
        <f>IF(ISNUMBER('Primary endpoint outcomes'!CL292)=TRUE,'Primary endpoint outcomes'!CL292,(IF(ISNUMBER('Primary endpoint outcomes'!CO292)=TRUE,'Primary endpoint outcomes'!CO292,0)))</f>
        <v>0</v>
      </c>
      <c r="S292" s="325">
        <f>IF(ISNUMBER('Primary endpoint outcomes'!CM292)=TRUE,'Primary endpoint outcomes'!CM292,(IF(ISNUMBER('Primary endpoint outcomes'!CP292)=TRUE,'Primary endpoint outcomes'!CP292,0)))</f>
        <v>0</v>
      </c>
      <c r="T292" s="326">
        <f>IF(ISNUMBER('Primary endpoint outcomes'!DS292)=TRUE,'Primary endpoint outcomes'!DS292,(IF(ISNUMBER('Primary endpoint outcomes'!DV292)=TRUE,'Primary endpoint outcomes'!DV292,0)))</f>
        <v>0</v>
      </c>
      <c r="U292" s="326">
        <f>IF(ISNUMBER('Primary endpoint outcomes'!DT292)=TRUE,'Primary endpoint outcomes'!DT292,(IF(ISNUMBER('Primary endpoint outcomes'!DW292)=TRUE,'Primary endpoint outcomes'!DW292,0)))</f>
        <v>0</v>
      </c>
      <c r="V292" s="326">
        <f>IF(ISNUMBER('Primary endpoint outcomes'!DU292)=TRUE,'Primary endpoint outcomes'!DU292,(IF(ISNUMBER('Primary endpoint outcomes'!DX292)=TRUE,'Primary endpoint outcomes'!DX292,0)))</f>
        <v>0</v>
      </c>
      <c r="W292" s="326">
        <f>IF(ISNUMBER('Primary endpoint outcomes'!FA292)=TRUE,'Primary endpoint outcomes'!FA292,(IF(ISNUMBER('Primary endpoint outcomes'!FD292)=TRUE,'Primary endpoint outcomes'!FD292,0)))</f>
        <v>0</v>
      </c>
      <c r="X292" s="326">
        <f>IF(ISNUMBER('Primary endpoint outcomes'!FB292)=TRUE,'Primary endpoint outcomes'!FB292,(IF(ISNUMBER('Primary endpoint outcomes'!FE292)=TRUE,'Primary endpoint outcomes'!FE292,0)))</f>
        <v>0</v>
      </c>
      <c r="Y292" s="326">
        <f>IF(ISNUMBER('Primary endpoint outcomes'!FC292)=TRUE,'Primary endpoint outcomes'!FC292,(IF(ISNUMBER('Primary endpoint outcomes'!FF292)=TRUE,'Primary endpoint outcomes'!FF292,0)))</f>
        <v>0</v>
      </c>
      <c r="Z292" s="150"/>
      <c r="AA292" s="151">
        <f t="shared" si="141"/>
        <v>15</v>
      </c>
      <c r="AB292" s="153">
        <f t="shared" si="142"/>
        <v>14</v>
      </c>
      <c r="AC292" s="153">
        <f t="shared" si="143"/>
        <v>591.5</v>
      </c>
      <c r="AD292" s="151">
        <f t="shared" si="144"/>
        <v>15</v>
      </c>
      <c r="AE292" s="153">
        <f t="shared" si="145"/>
        <v>14</v>
      </c>
      <c r="AF292" s="153">
        <f t="shared" si="146"/>
        <v>454.86</v>
      </c>
      <c r="AG292" s="151">
        <f t="shared" si="147"/>
        <v>0</v>
      </c>
      <c r="AH292" s="153">
        <f t="shared" si="148"/>
        <v>-1</v>
      </c>
      <c r="AI292" s="153">
        <f t="shared" si="149"/>
        <v>0</v>
      </c>
      <c r="AJ292" s="151">
        <f t="shared" si="150"/>
        <v>0</v>
      </c>
      <c r="AK292" s="153">
        <f t="shared" si="151"/>
        <v>-1</v>
      </c>
      <c r="AL292" s="153">
        <f t="shared" si="152"/>
        <v>0</v>
      </c>
      <c r="AM292" s="151">
        <f t="shared" si="153"/>
        <v>0</v>
      </c>
      <c r="AN292" s="153">
        <f t="shared" si="154"/>
        <v>-1</v>
      </c>
      <c r="AO292" s="153">
        <f t="shared" si="155"/>
        <v>0</v>
      </c>
      <c r="AP292" s="153">
        <f t="shared" si="156"/>
        <v>28</v>
      </c>
      <c r="AQ292" s="153">
        <f t="shared" si="157"/>
        <v>1046.3600000000001</v>
      </c>
      <c r="AR292" s="153">
        <f t="shared" si="158"/>
        <v>23.9</v>
      </c>
      <c r="AS292" s="153">
        <f t="shared" si="159"/>
        <v>6.1131006862311699</v>
      </c>
      <c r="AT292" s="153">
        <f t="shared" si="160"/>
        <v>30</v>
      </c>
      <c r="AY292" s="65"/>
      <c r="AZ292" s="65"/>
    </row>
    <row r="293" spans="1:52" ht="15.75" x14ac:dyDescent="0.25">
      <c r="A293" s="152" t="str">
        <f>'Primary endpoint outcomes'!A293</f>
        <v>Jefferson 2000</v>
      </c>
      <c r="B293" s="152" t="str">
        <f>CONCATENATE('Primary endpoint outcomes'!S293,'Primary endpoint outcomes'!T293)</f>
        <v>MADRS10</v>
      </c>
      <c r="C293" s="154">
        <f t="shared" si="133"/>
        <v>31.380604534005034</v>
      </c>
      <c r="D293" s="154">
        <f t="shared" si="134"/>
        <v>0</v>
      </c>
      <c r="E293" s="154">
        <f t="shared" si="135"/>
        <v>397</v>
      </c>
      <c r="F293" s="21" t="str">
        <f t="shared" si="136"/>
        <v>YES</v>
      </c>
      <c r="G293" s="21" t="str">
        <f t="shared" si="137"/>
        <v>NO</v>
      </c>
      <c r="H293" s="155" t="e">
        <f t="shared" si="138"/>
        <v>#NUM!</v>
      </c>
      <c r="I293" s="155" t="e">
        <f t="shared" si="139"/>
        <v>#NUM!</v>
      </c>
      <c r="J293" s="318">
        <f t="shared" si="140"/>
        <v>0</v>
      </c>
      <c r="K293" s="326">
        <f>IF(ISNUMBER('Primary endpoint outcomes'!U293)=TRUE,'Primary endpoint outcomes'!U293,(IF(ISNUMBER('Primary endpoint outcomes'!X293)=TRUE,'Primary endpoint outcomes'!X293,0)))</f>
        <v>31.4</v>
      </c>
      <c r="L293" s="326">
        <f>IF(ISNUMBER('Primary endpoint outcomes'!V293)=TRUE,'Primary endpoint outcomes'!V293,(IF(ISNUMBER('Primary endpoint outcomes'!Y293)=TRUE,'Primary endpoint outcomes'!Y293,0)))</f>
        <v>0</v>
      </c>
      <c r="M293" s="325">
        <f>IF(ISNUMBER('Primary endpoint outcomes'!W293)=TRUE,'Primary endpoint outcomes'!W293,(IF(ISNUMBER('Primary endpoint outcomes'!Z293)=TRUE,'Primary endpoint outcomes'!Z293,0)))</f>
        <v>97</v>
      </c>
      <c r="N293" s="326">
        <f>IF(ISNUMBER('Primary endpoint outcomes'!BC293)=TRUE,'Primary endpoint outcomes'!BC293,(IF(ISNUMBER('Primary endpoint outcomes'!BF293)=TRUE,'Primary endpoint outcomes'!BF293,0)))</f>
        <v>31.4</v>
      </c>
      <c r="O293" s="325">
        <f>IF(ISNUMBER('Primary endpoint outcomes'!BD293)=TRUE,'Primary endpoint outcomes'!BD293,(IF(ISNUMBER('Primary endpoint outcomes'!BG293)=TRUE,'Primary endpoint outcomes'!BG293,0)))</f>
        <v>0</v>
      </c>
      <c r="P293" s="325">
        <f>IF(ISNUMBER('Primary endpoint outcomes'!BE293)=TRUE,'Primary endpoint outcomes'!BE293,(IF(ISNUMBER('Primary endpoint outcomes'!BH293)=TRUE,'Primary endpoint outcomes'!BH293,0)))</f>
        <v>104</v>
      </c>
      <c r="Q293" s="326">
        <f>IF(ISNUMBER('Primary endpoint outcomes'!CK293)=TRUE,'Primary endpoint outcomes'!CK293,(IF(ISNUMBER('Primary endpoint outcomes'!CN293)=TRUE,'Primary endpoint outcomes'!CN293,0)))</f>
        <v>31</v>
      </c>
      <c r="R293" s="326">
        <f>IF(ISNUMBER('Primary endpoint outcomes'!CL293)=TRUE,'Primary endpoint outcomes'!CL293,(IF(ISNUMBER('Primary endpoint outcomes'!CO293)=TRUE,'Primary endpoint outcomes'!CO293,0)))</f>
        <v>0</v>
      </c>
      <c r="S293" s="325">
        <f>IF(ISNUMBER('Primary endpoint outcomes'!CM293)=TRUE,'Primary endpoint outcomes'!CM293,(IF(ISNUMBER('Primary endpoint outcomes'!CP293)=TRUE,'Primary endpoint outcomes'!CP293,0)))</f>
        <v>95</v>
      </c>
      <c r="T293" s="326">
        <f>IF(ISNUMBER('Primary endpoint outcomes'!DS293)=TRUE,'Primary endpoint outcomes'!DS293,(IF(ISNUMBER('Primary endpoint outcomes'!DV293)=TRUE,'Primary endpoint outcomes'!DV293,0)))</f>
        <v>31.7</v>
      </c>
      <c r="U293" s="326">
        <f>IF(ISNUMBER('Primary endpoint outcomes'!DT293)=TRUE,'Primary endpoint outcomes'!DT293,(IF(ISNUMBER('Primary endpoint outcomes'!DW293)=TRUE,'Primary endpoint outcomes'!DW293,0)))</f>
        <v>0</v>
      </c>
      <c r="V293" s="326">
        <f>IF(ISNUMBER('Primary endpoint outcomes'!DU293)=TRUE,'Primary endpoint outcomes'!DU293,(IF(ISNUMBER('Primary endpoint outcomes'!DX293)=TRUE,'Primary endpoint outcomes'!DX293,0)))</f>
        <v>101</v>
      </c>
      <c r="W293" s="326">
        <f>IF(ISNUMBER('Primary endpoint outcomes'!FA293)=TRUE,'Primary endpoint outcomes'!FA293,(IF(ISNUMBER('Primary endpoint outcomes'!FD293)=TRUE,'Primary endpoint outcomes'!FD293,0)))</f>
        <v>0</v>
      </c>
      <c r="X293" s="326">
        <f>IF(ISNUMBER('Primary endpoint outcomes'!FB293)=TRUE,'Primary endpoint outcomes'!FB293,(IF(ISNUMBER('Primary endpoint outcomes'!FE293)=TRUE,'Primary endpoint outcomes'!FE293,0)))</f>
        <v>0</v>
      </c>
      <c r="Y293" s="326">
        <f>IF(ISNUMBER('Primary endpoint outcomes'!FC293)=TRUE,'Primary endpoint outcomes'!FC293,(IF(ISNUMBER('Primary endpoint outcomes'!FF293)=TRUE,'Primary endpoint outcomes'!FF293,0)))</f>
        <v>0</v>
      </c>
      <c r="Z293" s="150"/>
      <c r="AA293" s="151">
        <f t="shared" si="141"/>
        <v>97</v>
      </c>
      <c r="AB293" s="153">
        <f t="shared" si="142"/>
        <v>96</v>
      </c>
      <c r="AC293" s="153">
        <f t="shared" si="143"/>
        <v>0</v>
      </c>
      <c r="AD293" s="151">
        <f t="shared" si="144"/>
        <v>104</v>
      </c>
      <c r="AE293" s="153">
        <f t="shared" si="145"/>
        <v>103</v>
      </c>
      <c r="AF293" s="153">
        <f t="shared" si="146"/>
        <v>0</v>
      </c>
      <c r="AG293" s="151">
        <f t="shared" si="147"/>
        <v>95</v>
      </c>
      <c r="AH293" s="153">
        <f t="shared" si="148"/>
        <v>94</v>
      </c>
      <c r="AI293" s="153">
        <f t="shared" si="149"/>
        <v>0</v>
      </c>
      <c r="AJ293" s="151">
        <f t="shared" si="150"/>
        <v>101</v>
      </c>
      <c r="AK293" s="153">
        <f t="shared" si="151"/>
        <v>100</v>
      </c>
      <c r="AL293" s="153">
        <f t="shared" si="152"/>
        <v>0</v>
      </c>
      <c r="AM293" s="151">
        <f t="shared" si="153"/>
        <v>0</v>
      </c>
      <c r="AN293" s="153">
        <f t="shared" si="154"/>
        <v>-1</v>
      </c>
      <c r="AO293" s="153">
        <f t="shared" si="155"/>
        <v>0</v>
      </c>
      <c r="AP293" s="153">
        <f t="shared" si="156"/>
        <v>393</v>
      </c>
      <c r="AQ293" s="153">
        <f t="shared" si="157"/>
        <v>0</v>
      </c>
      <c r="AR293" s="153">
        <f t="shared" si="158"/>
        <v>31.380604534005034</v>
      </c>
      <c r="AS293" s="153">
        <f t="shared" si="159"/>
        <v>0</v>
      </c>
      <c r="AT293" s="153">
        <f t="shared" si="160"/>
        <v>397</v>
      </c>
      <c r="AY293" s="65"/>
      <c r="AZ293" s="65"/>
    </row>
    <row r="294" spans="1:52" ht="15.75" x14ac:dyDescent="0.25">
      <c r="A294" s="152" t="str">
        <f>'Primary endpoint outcomes'!A294</f>
        <v>Jelinek 2020</v>
      </c>
      <c r="B294" s="152" t="str">
        <f>CONCATENATE('Primary endpoint outcomes'!S294,'Primary endpoint outcomes'!T294)</f>
        <v>PHQ9</v>
      </c>
      <c r="C294" s="154">
        <f t="shared" si="133"/>
        <v>11.269423076923077</v>
      </c>
      <c r="D294" s="154">
        <f t="shared" si="134"/>
        <v>4.5372109459795702</v>
      </c>
      <c r="E294" s="154">
        <f t="shared" si="135"/>
        <v>104</v>
      </c>
      <c r="F294" s="21" t="str">
        <f t="shared" si="136"/>
        <v>NO</v>
      </c>
      <c r="G294" s="21" t="str">
        <f t="shared" si="137"/>
        <v>YES</v>
      </c>
      <c r="H294" s="155">
        <f t="shared" si="138"/>
        <v>0.14856266951151398</v>
      </c>
      <c r="I294" s="155">
        <f t="shared" si="139"/>
        <v>0.85143733048848602</v>
      </c>
      <c r="J294" s="318">
        <f t="shared" si="140"/>
        <v>1</v>
      </c>
      <c r="K294" s="326">
        <f>IF(ISNUMBER('Primary endpoint outcomes'!U294)=TRUE,'Primary endpoint outcomes'!U294,(IF(ISNUMBER('Primary endpoint outcomes'!X294)=TRUE,'Primary endpoint outcomes'!X294,0)))</f>
        <v>10.46</v>
      </c>
      <c r="L294" s="326">
        <f>IF(ISNUMBER('Primary endpoint outcomes'!V294)=TRUE,'Primary endpoint outcomes'!V294,(IF(ISNUMBER('Primary endpoint outcomes'!Y294)=TRUE,'Primary endpoint outcomes'!Y294,0)))</f>
        <v>4.32</v>
      </c>
      <c r="M294" s="325">
        <f>IF(ISNUMBER('Primary endpoint outcomes'!W294)=TRUE,'Primary endpoint outcomes'!W294,(IF(ISNUMBER('Primary endpoint outcomes'!Z294)=TRUE,'Primary endpoint outcomes'!Z294,0)))</f>
        <v>37</v>
      </c>
      <c r="N294" s="326">
        <f>IF(ISNUMBER('Primary endpoint outcomes'!BC294)=TRUE,'Primary endpoint outcomes'!BC294,(IF(ISNUMBER('Primary endpoint outcomes'!BF294)=TRUE,'Primary endpoint outcomes'!BF294,0)))</f>
        <v>12.5</v>
      </c>
      <c r="O294" s="325">
        <f>IF(ISNUMBER('Primary endpoint outcomes'!BD294)=TRUE,'Primary endpoint outcomes'!BD294,(IF(ISNUMBER('Primary endpoint outcomes'!BG294)=TRUE,'Primary endpoint outcomes'!BG294,0)))</f>
        <v>5.04</v>
      </c>
      <c r="P294" s="325">
        <f>IF(ISNUMBER('Primary endpoint outcomes'!BE294)=TRUE,'Primary endpoint outcomes'!BE294,(IF(ISNUMBER('Primary endpoint outcomes'!BH294)=TRUE,'Primary endpoint outcomes'!BH294,0)))</f>
        <v>32</v>
      </c>
      <c r="Q294" s="326">
        <f>IF(ISNUMBER('Primary endpoint outcomes'!CK294)=TRUE,'Primary endpoint outcomes'!CK294,(IF(ISNUMBER('Primary endpoint outcomes'!CN294)=TRUE,'Primary endpoint outcomes'!CN294,0)))</f>
        <v>11</v>
      </c>
      <c r="R294" s="326">
        <f>IF(ISNUMBER('Primary endpoint outcomes'!CL294)=TRUE,'Primary endpoint outcomes'!CL294,(IF(ISNUMBER('Primary endpoint outcomes'!CO294)=TRUE,'Primary endpoint outcomes'!CO294,0)))</f>
        <v>4.2699999999999996</v>
      </c>
      <c r="S294" s="325">
        <f>IF(ISNUMBER('Primary endpoint outcomes'!CM294)=TRUE,'Primary endpoint outcomes'!CM294,(IF(ISNUMBER('Primary endpoint outcomes'!CP294)=TRUE,'Primary endpoint outcomes'!CP294,0)))</f>
        <v>35</v>
      </c>
      <c r="T294" s="326">
        <f>IF(ISNUMBER('Primary endpoint outcomes'!DS294)=TRUE,'Primary endpoint outcomes'!DS294,(IF(ISNUMBER('Primary endpoint outcomes'!DV294)=TRUE,'Primary endpoint outcomes'!DV294,0)))</f>
        <v>0</v>
      </c>
      <c r="U294" s="326">
        <f>IF(ISNUMBER('Primary endpoint outcomes'!DT294)=TRUE,'Primary endpoint outcomes'!DT294,(IF(ISNUMBER('Primary endpoint outcomes'!DW294)=TRUE,'Primary endpoint outcomes'!DW294,0)))</f>
        <v>0</v>
      </c>
      <c r="V294" s="326">
        <f>IF(ISNUMBER('Primary endpoint outcomes'!DU294)=TRUE,'Primary endpoint outcomes'!DU294,(IF(ISNUMBER('Primary endpoint outcomes'!DX294)=TRUE,'Primary endpoint outcomes'!DX294,0)))</f>
        <v>0</v>
      </c>
      <c r="W294" s="326">
        <f>IF(ISNUMBER('Primary endpoint outcomes'!FA294)=TRUE,'Primary endpoint outcomes'!FA294,(IF(ISNUMBER('Primary endpoint outcomes'!FD294)=TRUE,'Primary endpoint outcomes'!FD294,0)))</f>
        <v>0</v>
      </c>
      <c r="X294" s="326">
        <f>IF(ISNUMBER('Primary endpoint outcomes'!FB294)=TRUE,'Primary endpoint outcomes'!FB294,(IF(ISNUMBER('Primary endpoint outcomes'!FE294)=TRUE,'Primary endpoint outcomes'!FE294,0)))</f>
        <v>0</v>
      </c>
      <c r="Y294" s="326">
        <f>IF(ISNUMBER('Primary endpoint outcomes'!FC294)=TRUE,'Primary endpoint outcomes'!FC294,(IF(ISNUMBER('Primary endpoint outcomes'!FF294)=TRUE,'Primary endpoint outcomes'!FF294,0)))</f>
        <v>0</v>
      </c>
      <c r="Z294" s="150"/>
      <c r="AA294" s="151">
        <f t="shared" si="141"/>
        <v>37</v>
      </c>
      <c r="AB294" s="153">
        <f t="shared" si="142"/>
        <v>36</v>
      </c>
      <c r="AC294" s="153">
        <f t="shared" si="143"/>
        <v>671.84640000000002</v>
      </c>
      <c r="AD294" s="151">
        <f t="shared" si="144"/>
        <v>32</v>
      </c>
      <c r="AE294" s="153">
        <f t="shared" si="145"/>
        <v>31</v>
      </c>
      <c r="AF294" s="153">
        <f t="shared" si="146"/>
        <v>787.44960000000003</v>
      </c>
      <c r="AG294" s="151">
        <f t="shared" si="147"/>
        <v>35</v>
      </c>
      <c r="AH294" s="153">
        <f t="shared" si="148"/>
        <v>34</v>
      </c>
      <c r="AI294" s="153">
        <f t="shared" si="149"/>
        <v>619.91859999999986</v>
      </c>
      <c r="AJ294" s="151">
        <f t="shared" si="150"/>
        <v>0</v>
      </c>
      <c r="AK294" s="153">
        <f t="shared" si="151"/>
        <v>-1</v>
      </c>
      <c r="AL294" s="153">
        <f t="shared" si="152"/>
        <v>0</v>
      </c>
      <c r="AM294" s="151">
        <f t="shared" si="153"/>
        <v>0</v>
      </c>
      <c r="AN294" s="153">
        <f t="shared" si="154"/>
        <v>-1</v>
      </c>
      <c r="AO294" s="153">
        <f t="shared" si="155"/>
        <v>0</v>
      </c>
      <c r="AP294" s="153">
        <f t="shared" si="156"/>
        <v>101</v>
      </c>
      <c r="AQ294" s="153">
        <f t="shared" si="157"/>
        <v>2079.2145999999998</v>
      </c>
      <c r="AR294" s="153">
        <f t="shared" si="158"/>
        <v>11.269423076923077</v>
      </c>
      <c r="AS294" s="153">
        <f t="shared" si="159"/>
        <v>4.5372109459795702</v>
      </c>
      <c r="AT294" s="153">
        <f t="shared" si="160"/>
        <v>104</v>
      </c>
      <c r="AY294" s="65"/>
      <c r="AZ294" s="65"/>
    </row>
    <row r="295" spans="1:52" ht="15.75" x14ac:dyDescent="0.25">
      <c r="A295" s="152" t="str">
        <f>'Primary endpoint outcomes'!A295</f>
        <v>Jeong 2015</v>
      </c>
      <c r="B295" s="152" t="str">
        <f>CONCATENATE('Primary endpoint outcomes'!S295,'Primary endpoint outcomes'!T295)</f>
        <v>MADRS10</v>
      </c>
      <c r="C295" s="154">
        <f t="shared" si="133"/>
        <v>30.750632911392408</v>
      </c>
      <c r="D295" s="154">
        <f t="shared" si="134"/>
        <v>5.4167120313682204</v>
      </c>
      <c r="E295" s="154">
        <f t="shared" si="135"/>
        <v>158</v>
      </c>
      <c r="F295" s="21" t="str">
        <f t="shared" si="136"/>
        <v>YES</v>
      </c>
      <c r="G295" s="21" t="str">
        <f t="shared" si="137"/>
        <v>NO</v>
      </c>
      <c r="H295" s="155">
        <f t="shared" si="138"/>
        <v>0.94689746404339592</v>
      </c>
      <c r="I295" s="155">
        <f t="shared" si="139"/>
        <v>5.310253595660408E-2</v>
      </c>
      <c r="J295" s="318">
        <f t="shared" si="140"/>
        <v>1</v>
      </c>
      <c r="K295" s="326">
        <f>IF(ISNUMBER('Primary endpoint outcomes'!U295)=TRUE,'Primary endpoint outcomes'!U295,(IF(ISNUMBER('Primary endpoint outcomes'!X295)=TRUE,'Primary endpoint outcomes'!X295,0)))</f>
        <v>30.8</v>
      </c>
      <c r="L295" s="326">
        <f>IF(ISNUMBER('Primary endpoint outcomes'!V295)=TRUE,'Primary endpoint outcomes'!V295,(IF(ISNUMBER('Primary endpoint outcomes'!Y295)=TRUE,'Primary endpoint outcomes'!Y295,0)))</f>
        <v>4.9000000000000004</v>
      </c>
      <c r="M295" s="325">
        <f>IF(ISNUMBER('Primary endpoint outcomes'!W295)=TRUE,'Primary endpoint outcomes'!W295,(IF(ISNUMBER('Primary endpoint outcomes'!Z295)=TRUE,'Primary endpoint outcomes'!Z295,0)))</f>
        <v>80</v>
      </c>
      <c r="N295" s="326">
        <f>IF(ISNUMBER('Primary endpoint outcomes'!BC295)=TRUE,'Primary endpoint outcomes'!BC295,(IF(ISNUMBER('Primary endpoint outcomes'!BF295)=TRUE,'Primary endpoint outcomes'!BF295,0)))</f>
        <v>30.7</v>
      </c>
      <c r="O295" s="325">
        <f>IF(ISNUMBER('Primary endpoint outcomes'!BD295)=TRUE,'Primary endpoint outcomes'!BD295,(IF(ISNUMBER('Primary endpoint outcomes'!BG295)=TRUE,'Primary endpoint outcomes'!BG295,0)))</f>
        <v>5.9</v>
      </c>
      <c r="P295" s="325">
        <f>IF(ISNUMBER('Primary endpoint outcomes'!BE295)=TRUE,'Primary endpoint outcomes'!BE295,(IF(ISNUMBER('Primary endpoint outcomes'!BH295)=TRUE,'Primary endpoint outcomes'!BH295,0)))</f>
        <v>78</v>
      </c>
      <c r="Q295" s="326">
        <f>IF(ISNUMBER('Primary endpoint outcomes'!CK295)=TRUE,'Primary endpoint outcomes'!CK295,(IF(ISNUMBER('Primary endpoint outcomes'!CN295)=TRUE,'Primary endpoint outcomes'!CN295,0)))</f>
        <v>0</v>
      </c>
      <c r="R295" s="326">
        <f>IF(ISNUMBER('Primary endpoint outcomes'!CL295)=TRUE,'Primary endpoint outcomes'!CL295,(IF(ISNUMBER('Primary endpoint outcomes'!CO295)=TRUE,'Primary endpoint outcomes'!CO295,0)))</f>
        <v>0</v>
      </c>
      <c r="S295" s="325">
        <f>IF(ISNUMBER('Primary endpoint outcomes'!CM295)=TRUE,'Primary endpoint outcomes'!CM295,(IF(ISNUMBER('Primary endpoint outcomes'!CP295)=TRUE,'Primary endpoint outcomes'!CP295,0)))</f>
        <v>0</v>
      </c>
      <c r="T295" s="326">
        <f>IF(ISNUMBER('Primary endpoint outcomes'!DS295)=TRUE,'Primary endpoint outcomes'!DS295,(IF(ISNUMBER('Primary endpoint outcomes'!DV295)=TRUE,'Primary endpoint outcomes'!DV295,0)))</f>
        <v>0</v>
      </c>
      <c r="U295" s="326">
        <f>IF(ISNUMBER('Primary endpoint outcomes'!DT295)=TRUE,'Primary endpoint outcomes'!DT295,(IF(ISNUMBER('Primary endpoint outcomes'!DW295)=TRUE,'Primary endpoint outcomes'!DW295,0)))</f>
        <v>0</v>
      </c>
      <c r="V295" s="326">
        <f>IF(ISNUMBER('Primary endpoint outcomes'!DU295)=TRUE,'Primary endpoint outcomes'!DU295,(IF(ISNUMBER('Primary endpoint outcomes'!DX295)=TRUE,'Primary endpoint outcomes'!DX295,0)))</f>
        <v>0</v>
      </c>
      <c r="W295" s="326">
        <f>IF(ISNUMBER('Primary endpoint outcomes'!FA295)=TRUE,'Primary endpoint outcomes'!FA295,(IF(ISNUMBER('Primary endpoint outcomes'!FD295)=TRUE,'Primary endpoint outcomes'!FD295,0)))</f>
        <v>0</v>
      </c>
      <c r="X295" s="326">
        <f>IF(ISNUMBER('Primary endpoint outcomes'!FB295)=TRUE,'Primary endpoint outcomes'!FB295,(IF(ISNUMBER('Primary endpoint outcomes'!FE295)=TRUE,'Primary endpoint outcomes'!FE295,0)))</f>
        <v>0</v>
      </c>
      <c r="Y295" s="326">
        <f>IF(ISNUMBER('Primary endpoint outcomes'!FC295)=TRUE,'Primary endpoint outcomes'!FC295,(IF(ISNUMBER('Primary endpoint outcomes'!FF295)=TRUE,'Primary endpoint outcomes'!FF295,0)))</f>
        <v>0</v>
      </c>
      <c r="Z295" s="150"/>
      <c r="AA295" s="151">
        <f t="shared" si="141"/>
        <v>80</v>
      </c>
      <c r="AB295" s="153">
        <f t="shared" si="142"/>
        <v>79</v>
      </c>
      <c r="AC295" s="153">
        <f t="shared" si="143"/>
        <v>1896.7900000000004</v>
      </c>
      <c r="AD295" s="151">
        <f t="shared" si="144"/>
        <v>78</v>
      </c>
      <c r="AE295" s="153">
        <f t="shared" si="145"/>
        <v>77</v>
      </c>
      <c r="AF295" s="153">
        <f t="shared" si="146"/>
        <v>2680.3700000000003</v>
      </c>
      <c r="AG295" s="151">
        <f t="shared" si="147"/>
        <v>0</v>
      </c>
      <c r="AH295" s="153">
        <f t="shared" si="148"/>
        <v>-1</v>
      </c>
      <c r="AI295" s="153">
        <f t="shared" si="149"/>
        <v>0</v>
      </c>
      <c r="AJ295" s="151">
        <f t="shared" si="150"/>
        <v>0</v>
      </c>
      <c r="AK295" s="153">
        <f t="shared" si="151"/>
        <v>-1</v>
      </c>
      <c r="AL295" s="153">
        <f t="shared" si="152"/>
        <v>0</v>
      </c>
      <c r="AM295" s="151">
        <f t="shared" si="153"/>
        <v>0</v>
      </c>
      <c r="AN295" s="153">
        <f t="shared" si="154"/>
        <v>-1</v>
      </c>
      <c r="AO295" s="153">
        <f t="shared" si="155"/>
        <v>0</v>
      </c>
      <c r="AP295" s="153">
        <f t="shared" si="156"/>
        <v>156</v>
      </c>
      <c r="AQ295" s="153">
        <f t="shared" si="157"/>
        <v>4577.1600000000008</v>
      </c>
      <c r="AR295" s="153">
        <f t="shared" si="158"/>
        <v>30.750632911392408</v>
      </c>
      <c r="AS295" s="153">
        <f t="shared" si="159"/>
        <v>5.4167120313682204</v>
      </c>
      <c r="AT295" s="153">
        <f t="shared" si="160"/>
        <v>158</v>
      </c>
      <c r="AY295" s="65"/>
      <c r="AZ295" s="65"/>
    </row>
    <row r="296" spans="1:52" ht="15.75" x14ac:dyDescent="0.25">
      <c r="A296" s="152" t="str">
        <f>'Primary endpoint outcomes'!A296</f>
        <v>Jiahui 2006</v>
      </c>
      <c r="B296" s="152" t="str">
        <f>CONCATENATE('Primary endpoint outcomes'!S296,'Primary endpoint outcomes'!T296)</f>
        <v>HAMD24</v>
      </c>
      <c r="C296" s="154">
        <f t="shared" si="133"/>
        <v>35.72</v>
      </c>
      <c r="D296" s="154">
        <f t="shared" si="134"/>
        <v>11.395685587098303</v>
      </c>
      <c r="E296" s="154">
        <f t="shared" si="135"/>
        <v>60</v>
      </c>
      <c r="F296" s="21" t="str">
        <f t="shared" si="136"/>
        <v>YES</v>
      </c>
      <c r="G296" s="21" t="str">
        <f t="shared" si="137"/>
        <v>NO</v>
      </c>
      <c r="H296" s="155">
        <f t="shared" si="138"/>
        <v>0.95822767729040925</v>
      </c>
      <c r="I296" s="155">
        <f t="shared" si="139"/>
        <v>4.1772322709590748E-2</v>
      </c>
      <c r="J296" s="318">
        <f t="shared" si="140"/>
        <v>1</v>
      </c>
      <c r="K296" s="326">
        <f>IF(ISNUMBER('Primary endpoint outcomes'!U296)=TRUE,'Primary endpoint outcomes'!U296,(IF(ISNUMBER('Primary endpoint outcomes'!X296)=TRUE,'Primary endpoint outcomes'!X296,0)))</f>
        <v>35.36</v>
      </c>
      <c r="L296" s="326">
        <f>IF(ISNUMBER('Primary endpoint outcomes'!V296)=TRUE,'Primary endpoint outcomes'!V296,(IF(ISNUMBER('Primary endpoint outcomes'!Y296)=TRUE,'Primary endpoint outcomes'!Y296,0)))</f>
        <v>11.27</v>
      </c>
      <c r="M296" s="325">
        <f>IF(ISNUMBER('Primary endpoint outcomes'!W296)=TRUE,'Primary endpoint outcomes'!W296,(IF(ISNUMBER('Primary endpoint outcomes'!Z296)=TRUE,'Primary endpoint outcomes'!Z296,0)))</f>
        <v>30</v>
      </c>
      <c r="N296" s="326">
        <f>IF(ISNUMBER('Primary endpoint outcomes'!BC296)=TRUE,'Primary endpoint outcomes'!BC296,(IF(ISNUMBER('Primary endpoint outcomes'!BF296)=TRUE,'Primary endpoint outcomes'!BF296,0)))</f>
        <v>36.08</v>
      </c>
      <c r="O296" s="325">
        <f>IF(ISNUMBER('Primary endpoint outcomes'!BD296)=TRUE,'Primary endpoint outcomes'!BD296,(IF(ISNUMBER('Primary endpoint outcomes'!BG296)=TRUE,'Primary endpoint outcomes'!BG296,0)))</f>
        <v>11.52</v>
      </c>
      <c r="P296" s="325">
        <f>IF(ISNUMBER('Primary endpoint outcomes'!BE296)=TRUE,'Primary endpoint outcomes'!BE296,(IF(ISNUMBER('Primary endpoint outcomes'!BH296)=TRUE,'Primary endpoint outcomes'!BH296,0)))</f>
        <v>30</v>
      </c>
      <c r="Q296" s="326">
        <f>IF(ISNUMBER('Primary endpoint outcomes'!CK296)=TRUE,'Primary endpoint outcomes'!CK296,(IF(ISNUMBER('Primary endpoint outcomes'!CN296)=TRUE,'Primary endpoint outcomes'!CN296,0)))</f>
        <v>0</v>
      </c>
      <c r="R296" s="326">
        <f>IF(ISNUMBER('Primary endpoint outcomes'!CL296)=TRUE,'Primary endpoint outcomes'!CL296,(IF(ISNUMBER('Primary endpoint outcomes'!CO296)=TRUE,'Primary endpoint outcomes'!CO296,0)))</f>
        <v>0</v>
      </c>
      <c r="S296" s="325">
        <f>IF(ISNUMBER('Primary endpoint outcomes'!CM296)=TRUE,'Primary endpoint outcomes'!CM296,(IF(ISNUMBER('Primary endpoint outcomes'!CP296)=TRUE,'Primary endpoint outcomes'!CP296,0)))</f>
        <v>0</v>
      </c>
      <c r="T296" s="326">
        <f>IF(ISNUMBER('Primary endpoint outcomes'!DS296)=TRUE,'Primary endpoint outcomes'!DS296,(IF(ISNUMBER('Primary endpoint outcomes'!DV296)=TRUE,'Primary endpoint outcomes'!DV296,0)))</f>
        <v>0</v>
      </c>
      <c r="U296" s="326">
        <f>IF(ISNUMBER('Primary endpoint outcomes'!DT296)=TRUE,'Primary endpoint outcomes'!DT296,(IF(ISNUMBER('Primary endpoint outcomes'!DW296)=TRUE,'Primary endpoint outcomes'!DW296,0)))</f>
        <v>0</v>
      </c>
      <c r="V296" s="326">
        <f>IF(ISNUMBER('Primary endpoint outcomes'!DU296)=TRUE,'Primary endpoint outcomes'!DU296,(IF(ISNUMBER('Primary endpoint outcomes'!DX296)=TRUE,'Primary endpoint outcomes'!DX296,0)))</f>
        <v>0</v>
      </c>
      <c r="W296" s="326">
        <f>IF(ISNUMBER('Primary endpoint outcomes'!FA296)=TRUE,'Primary endpoint outcomes'!FA296,(IF(ISNUMBER('Primary endpoint outcomes'!FD296)=TRUE,'Primary endpoint outcomes'!FD296,0)))</f>
        <v>0</v>
      </c>
      <c r="X296" s="326">
        <f>IF(ISNUMBER('Primary endpoint outcomes'!FB296)=TRUE,'Primary endpoint outcomes'!FB296,(IF(ISNUMBER('Primary endpoint outcomes'!FE296)=TRUE,'Primary endpoint outcomes'!FE296,0)))</f>
        <v>0</v>
      </c>
      <c r="Y296" s="326">
        <f>IF(ISNUMBER('Primary endpoint outcomes'!FC296)=TRUE,'Primary endpoint outcomes'!FC296,(IF(ISNUMBER('Primary endpoint outcomes'!FF296)=TRUE,'Primary endpoint outcomes'!FF296,0)))</f>
        <v>0</v>
      </c>
      <c r="Z296" s="150"/>
      <c r="AA296" s="151">
        <f t="shared" si="141"/>
        <v>30</v>
      </c>
      <c r="AB296" s="153">
        <f t="shared" si="142"/>
        <v>29</v>
      </c>
      <c r="AC296" s="153">
        <f t="shared" si="143"/>
        <v>3683.3740999999995</v>
      </c>
      <c r="AD296" s="151">
        <f t="shared" si="144"/>
        <v>30</v>
      </c>
      <c r="AE296" s="153">
        <f t="shared" si="145"/>
        <v>29</v>
      </c>
      <c r="AF296" s="153">
        <f t="shared" si="146"/>
        <v>3848.6016</v>
      </c>
      <c r="AG296" s="151">
        <f t="shared" si="147"/>
        <v>0</v>
      </c>
      <c r="AH296" s="153">
        <f t="shared" si="148"/>
        <v>-1</v>
      </c>
      <c r="AI296" s="153">
        <f t="shared" si="149"/>
        <v>0</v>
      </c>
      <c r="AJ296" s="151">
        <f t="shared" si="150"/>
        <v>0</v>
      </c>
      <c r="AK296" s="153">
        <f t="shared" si="151"/>
        <v>-1</v>
      </c>
      <c r="AL296" s="153">
        <f t="shared" si="152"/>
        <v>0</v>
      </c>
      <c r="AM296" s="151">
        <f t="shared" si="153"/>
        <v>0</v>
      </c>
      <c r="AN296" s="153">
        <f t="shared" si="154"/>
        <v>-1</v>
      </c>
      <c r="AO296" s="153">
        <f t="shared" si="155"/>
        <v>0</v>
      </c>
      <c r="AP296" s="153">
        <f t="shared" si="156"/>
        <v>58</v>
      </c>
      <c r="AQ296" s="153">
        <f t="shared" si="157"/>
        <v>7531.9756999999991</v>
      </c>
      <c r="AR296" s="153">
        <f t="shared" si="158"/>
        <v>35.72</v>
      </c>
      <c r="AS296" s="153">
        <f t="shared" si="159"/>
        <v>11.395685587098303</v>
      </c>
      <c r="AT296" s="153">
        <f t="shared" si="160"/>
        <v>60</v>
      </c>
      <c r="AY296" s="65"/>
      <c r="AZ296" s="65"/>
    </row>
    <row r="297" spans="1:52" ht="15.75" x14ac:dyDescent="0.25">
      <c r="A297" s="152" t="str">
        <f>'Primary endpoint outcomes'!A297</f>
        <v>Jiang 2009</v>
      </c>
      <c r="B297" s="152" t="str">
        <f>CONCATENATE('Primary endpoint outcomes'!S297,'Primary endpoint outcomes'!T297)</f>
        <v>HAMD17</v>
      </c>
      <c r="C297" s="154">
        <f t="shared" si="133"/>
        <v>23.64</v>
      </c>
      <c r="D297" s="154">
        <f t="shared" si="134"/>
        <v>0</v>
      </c>
      <c r="E297" s="154">
        <f t="shared" si="135"/>
        <v>64</v>
      </c>
      <c r="F297" s="21" t="str">
        <f t="shared" si="136"/>
        <v>YES</v>
      </c>
      <c r="G297" s="21" t="str">
        <f t="shared" si="137"/>
        <v>NO</v>
      </c>
      <c r="H297" s="155" t="e">
        <f t="shared" si="138"/>
        <v>#NUM!</v>
      </c>
      <c r="I297" s="155" t="e">
        <f t="shared" si="139"/>
        <v>#NUM!</v>
      </c>
      <c r="J297" s="318">
        <f t="shared" si="140"/>
        <v>0</v>
      </c>
      <c r="K297" s="326">
        <f>IF(ISNUMBER('Primary endpoint outcomes'!U297)=TRUE,'Primary endpoint outcomes'!U297,(IF(ISNUMBER('Primary endpoint outcomes'!X297)=TRUE,'Primary endpoint outcomes'!X297,0)))</f>
        <v>23.82</v>
      </c>
      <c r="L297" s="326">
        <f>IF(ISNUMBER('Primary endpoint outcomes'!V297)=TRUE,'Primary endpoint outcomes'!V297,(IF(ISNUMBER('Primary endpoint outcomes'!Y297)=TRUE,'Primary endpoint outcomes'!Y297,0)))</f>
        <v>0</v>
      </c>
      <c r="M297" s="325">
        <f>IF(ISNUMBER('Primary endpoint outcomes'!W297)=TRUE,'Primary endpoint outcomes'!W297,(IF(ISNUMBER('Primary endpoint outcomes'!Z297)=TRUE,'Primary endpoint outcomes'!Z297,0)))</f>
        <v>32</v>
      </c>
      <c r="N297" s="326">
        <f>IF(ISNUMBER('Primary endpoint outcomes'!BC297)=TRUE,'Primary endpoint outcomes'!BC297,(IF(ISNUMBER('Primary endpoint outcomes'!BF297)=TRUE,'Primary endpoint outcomes'!BF297,0)))</f>
        <v>23.46</v>
      </c>
      <c r="O297" s="325">
        <f>IF(ISNUMBER('Primary endpoint outcomes'!BD297)=TRUE,'Primary endpoint outcomes'!BD297,(IF(ISNUMBER('Primary endpoint outcomes'!BG297)=TRUE,'Primary endpoint outcomes'!BG297,0)))</f>
        <v>0</v>
      </c>
      <c r="P297" s="325">
        <f>IF(ISNUMBER('Primary endpoint outcomes'!BE297)=TRUE,'Primary endpoint outcomes'!BE297,(IF(ISNUMBER('Primary endpoint outcomes'!BH297)=TRUE,'Primary endpoint outcomes'!BH297,0)))</f>
        <v>32</v>
      </c>
      <c r="Q297" s="326">
        <f>IF(ISNUMBER('Primary endpoint outcomes'!CK297)=TRUE,'Primary endpoint outcomes'!CK297,(IF(ISNUMBER('Primary endpoint outcomes'!CN297)=TRUE,'Primary endpoint outcomes'!CN297,0)))</f>
        <v>0</v>
      </c>
      <c r="R297" s="326">
        <f>IF(ISNUMBER('Primary endpoint outcomes'!CL297)=TRUE,'Primary endpoint outcomes'!CL297,(IF(ISNUMBER('Primary endpoint outcomes'!CO297)=TRUE,'Primary endpoint outcomes'!CO297,0)))</f>
        <v>0</v>
      </c>
      <c r="S297" s="325">
        <f>IF(ISNUMBER('Primary endpoint outcomes'!CM297)=TRUE,'Primary endpoint outcomes'!CM297,(IF(ISNUMBER('Primary endpoint outcomes'!CP297)=TRUE,'Primary endpoint outcomes'!CP297,0)))</f>
        <v>0</v>
      </c>
      <c r="T297" s="326">
        <f>IF(ISNUMBER('Primary endpoint outcomes'!DS297)=TRUE,'Primary endpoint outcomes'!DS297,(IF(ISNUMBER('Primary endpoint outcomes'!DV297)=TRUE,'Primary endpoint outcomes'!DV297,0)))</f>
        <v>0</v>
      </c>
      <c r="U297" s="326">
        <f>IF(ISNUMBER('Primary endpoint outcomes'!DT297)=TRUE,'Primary endpoint outcomes'!DT297,(IF(ISNUMBER('Primary endpoint outcomes'!DW297)=TRUE,'Primary endpoint outcomes'!DW297,0)))</f>
        <v>0</v>
      </c>
      <c r="V297" s="326">
        <f>IF(ISNUMBER('Primary endpoint outcomes'!DU297)=TRUE,'Primary endpoint outcomes'!DU297,(IF(ISNUMBER('Primary endpoint outcomes'!DX297)=TRUE,'Primary endpoint outcomes'!DX297,0)))</f>
        <v>0</v>
      </c>
      <c r="W297" s="326">
        <f>IF(ISNUMBER('Primary endpoint outcomes'!FA297)=TRUE,'Primary endpoint outcomes'!FA297,(IF(ISNUMBER('Primary endpoint outcomes'!FD297)=TRUE,'Primary endpoint outcomes'!FD297,0)))</f>
        <v>0</v>
      </c>
      <c r="X297" s="326">
        <f>IF(ISNUMBER('Primary endpoint outcomes'!FB297)=TRUE,'Primary endpoint outcomes'!FB297,(IF(ISNUMBER('Primary endpoint outcomes'!FE297)=TRUE,'Primary endpoint outcomes'!FE297,0)))</f>
        <v>0</v>
      </c>
      <c r="Y297" s="326">
        <f>IF(ISNUMBER('Primary endpoint outcomes'!FC297)=TRUE,'Primary endpoint outcomes'!FC297,(IF(ISNUMBER('Primary endpoint outcomes'!FF297)=TRUE,'Primary endpoint outcomes'!FF297,0)))</f>
        <v>0</v>
      </c>
      <c r="Z297" s="150"/>
      <c r="AA297" s="151">
        <f t="shared" si="141"/>
        <v>32</v>
      </c>
      <c r="AB297" s="153">
        <f t="shared" si="142"/>
        <v>31</v>
      </c>
      <c r="AC297" s="153">
        <f t="shared" si="143"/>
        <v>0</v>
      </c>
      <c r="AD297" s="151">
        <f t="shared" si="144"/>
        <v>32</v>
      </c>
      <c r="AE297" s="153">
        <f t="shared" si="145"/>
        <v>31</v>
      </c>
      <c r="AF297" s="153">
        <f t="shared" si="146"/>
        <v>0</v>
      </c>
      <c r="AG297" s="151">
        <f t="shared" si="147"/>
        <v>0</v>
      </c>
      <c r="AH297" s="153">
        <f t="shared" si="148"/>
        <v>-1</v>
      </c>
      <c r="AI297" s="153">
        <f t="shared" si="149"/>
        <v>0</v>
      </c>
      <c r="AJ297" s="151">
        <f t="shared" si="150"/>
        <v>0</v>
      </c>
      <c r="AK297" s="153">
        <f t="shared" si="151"/>
        <v>-1</v>
      </c>
      <c r="AL297" s="153">
        <f t="shared" si="152"/>
        <v>0</v>
      </c>
      <c r="AM297" s="151">
        <f t="shared" si="153"/>
        <v>0</v>
      </c>
      <c r="AN297" s="153">
        <f t="shared" si="154"/>
        <v>-1</v>
      </c>
      <c r="AO297" s="153">
        <f t="shared" si="155"/>
        <v>0</v>
      </c>
      <c r="AP297" s="153">
        <f t="shared" si="156"/>
        <v>62</v>
      </c>
      <c r="AQ297" s="153">
        <f t="shared" si="157"/>
        <v>0</v>
      </c>
      <c r="AR297" s="153">
        <f t="shared" si="158"/>
        <v>23.64</v>
      </c>
      <c r="AS297" s="153">
        <f t="shared" si="159"/>
        <v>0</v>
      </c>
      <c r="AT297" s="153">
        <f t="shared" si="160"/>
        <v>64</v>
      </c>
      <c r="AY297" s="65"/>
      <c r="AZ297" s="65"/>
    </row>
    <row r="298" spans="1:52" ht="15.75" x14ac:dyDescent="0.25">
      <c r="A298" s="152" t="str">
        <f>'Primary endpoint outcomes'!A298</f>
        <v>Jiang 2017</v>
      </c>
      <c r="B298" s="152" t="str">
        <f>CONCATENATE('Primary endpoint outcomes'!S298,'Primary endpoint outcomes'!T298)</f>
        <v>NANA</v>
      </c>
      <c r="C298" s="154" t="e">
        <f t="shared" si="133"/>
        <v>#DIV/0!</v>
      </c>
      <c r="D298" s="154" t="e">
        <f t="shared" si="134"/>
        <v>#DIV/0!</v>
      </c>
      <c r="E298" s="154">
        <f t="shared" si="135"/>
        <v>0</v>
      </c>
      <c r="F298" s="21" t="e">
        <f t="shared" si="136"/>
        <v>#DIV/0!</v>
      </c>
      <c r="G298" s="21" t="e">
        <f t="shared" si="137"/>
        <v>#DIV/0!</v>
      </c>
      <c r="H298" s="155" t="e">
        <f t="shared" si="138"/>
        <v>#N/A</v>
      </c>
      <c r="I298" s="155" t="e">
        <f t="shared" si="139"/>
        <v>#N/A</v>
      </c>
      <c r="J298" s="318">
        <f t="shared" si="140"/>
        <v>0</v>
      </c>
      <c r="K298" s="326">
        <f>IF(ISNUMBER('Primary endpoint outcomes'!U298)=TRUE,'Primary endpoint outcomes'!U298,(IF(ISNUMBER('Primary endpoint outcomes'!X298)=TRUE,'Primary endpoint outcomes'!X298,0)))</f>
        <v>0</v>
      </c>
      <c r="L298" s="326">
        <f>IF(ISNUMBER('Primary endpoint outcomes'!V298)=TRUE,'Primary endpoint outcomes'!V298,(IF(ISNUMBER('Primary endpoint outcomes'!Y298)=TRUE,'Primary endpoint outcomes'!Y298,0)))</f>
        <v>0</v>
      </c>
      <c r="M298" s="325">
        <f>IF(ISNUMBER('Primary endpoint outcomes'!W298)=TRUE,'Primary endpoint outcomes'!W298,(IF(ISNUMBER('Primary endpoint outcomes'!Z298)=TRUE,'Primary endpoint outcomes'!Z298,0)))</f>
        <v>0</v>
      </c>
      <c r="N298" s="326">
        <f>IF(ISNUMBER('Primary endpoint outcomes'!BC298)=TRUE,'Primary endpoint outcomes'!BC298,(IF(ISNUMBER('Primary endpoint outcomes'!BF298)=TRUE,'Primary endpoint outcomes'!BF298,0)))</f>
        <v>0</v>
      </c>
      <c r="O298" s="325">
        <f>IF(ISNUMBER('Primary endpoint outcomes'!BD298)=TRUE,'Primary endpoint outcomes'!BD298,(IF(ISNUMBER('Primary endpoint outcomes'!BG298)=TRUE,'Primary endpoint outcomes'!BG298,0)))</f>
        <v>0</v>
      </c>
      <c r="P298" s="325">
        <f>IF(ISNUMBER('Primary endpoint outcomes'!BE298)=TRUE,'Primary endpoint outcomes'!BE298,(IF(ISNUMBER('Primary endpoint outcomes'!BH298)=TRUE,'Primary endpoint outcomes'!BH298,0)))</f>
        <v>0</v>
      </c>
      <c r="Q298" s="326">
        <f>IF(ISNUMBER('Primary endpoint outcomes'!CK298)=TRUE,'Primary endpoint outcomes'!CK298,(IF(ISNUMBER('Primary endpoint outcomes'!CN298)=TRUE,'Primary endpoint outcomes'!CN298,0)))</f>
        <v>0</v>
      </c>
      <c r="R298" s="326">
        <f>IF(ISNUMBER('Primary endpoint outcomes'!CL298)=TRUE,'Primary endpoint outcomes'!CL298,(IF(ISNUMBER('Primary endpoint outcomes'!CO298)=TRUE,'Primary endpoint outcomes'!CO298,0)))</f>
        <v>0</v>
      </c>
      <c r="S298" s="325">
        <f>IF(ISNUMBER('Primary endpoint outcomes'!CM298)=TRUE,'Primary endpoint outcomes'!CM298,(IF(ISNUMBER('Primary endpoint outcomes'!CP298)=TRUE,'Primary endpoint outcomes'!CP298,0)))</f>
        <v>0</v>
      </c>
      <c r="T298" s="326">
        <f>IF(ISNUMBER('Primary endpoint outcomes'!DS298)=TRUE,'Primary endpoint outcomes'!DS298,(IF(ISNUMBER('Primary endpoint outcomes'!DV298)=TRUE,'Primary endpoint outcomes'!DV298,0)))</f>
        <v>0</v>
      </c>
      <c r="U298" s="326">
        <f>IF(ISNUMBER('Primary endpoint outcomes'!DT298)=TRUE,'Primary endpoint outcomes'!DT298,(IF(ISNUMBER('Primary endpoint outcomes'!DW298)=TRUE,'Primary endpoint outcomes'!DW298,0)))</f>
        <v>0</v>
      </c>
      <c r="V298" s="326">
        <f>IF(ISNUMBER('Primary endpoint outcomes'!DU298)=TRUE,'Primary endpoint outcomes'!DU298,(IF(ISNUMBER('Primary endpoint outcomes'!DX298)=TRUE,'Primary endpoint outcomes'!DX298,0)))</f>
        <v>0</v>
      </c>
      <c r="W298" s="326">
        <f>IF(ISNUMBER('Primary endpoint outcomes'!FA298)=TRUE,'Primary endpoint outcomes'!FA298,(IF(ISNUMBER('Primary endpoint outcomes'!FD298)=TRUE,'Primary endpoint outcomes'!FD298,0)))</f>
        <v>0</v>
      </c>
      <c r="X298" s="326">
        <f>IF(ISNUMBER('Primary endpoint outcomes'!FB298)=TRUE,'Primary endpoint outcomes'!FB298,(IF(ISNUMBER('Primary endpoint outcomes'!FE298)=TRUE,'Primary endpoint outcomes'!FE298,0)))</f>
        <v>0</v>
      </c>
      <c r="Y298" s="326">
        <f>IF(ISNUMBER('Primary endpoint outcomes'!FC298)=TRUE,'Primary endpoint outcomes'!FC298,(IF(ISNUMBER('Primary endpoint outcomes'!FF298)=TRUE,'Primary endpoint outcomes'!FF298,0)))</f>
        <v>0</v>
      </c>
      <c r="Z298" s="150"/>
      <c r="AA298" s="151">
        <f t="shared" si="141"/>
        <v>0</v>
      </c>
      <c r="AB298" s="153">
        <f t="shared" si="142"/>
        <v>-1</v>
      </c>
      <c r="AC298" s="153">
        <f t="shared" si="143"/>
        <v>0</v>
      </c>
      <c r="AD298" s="151">
        <f t="shared" si="144"/>
        <v>0</v>
      </c>
      <c r="AE298" s="153">
        <f t="shared" si="145"/>
        <v>-1</v>
      </c>
      <c r="AF298" s="153">
        <f t="shared" si="146"/>
        <v>0</v>
      </c>
      <c r="AG298" s="151">
        <f t="shared" si="147"/>
        <v>0</v>
      </c>
      <c r="AH298" s="153">
        <f t="shared" si="148"/>
        <v>-1</v>
      </c>
      <c r="AI298" s="153">
        <f t="shared" si="149"/>
        <v>0</v>
      </c>
      <c r="AJ298" s="151">
        <f t="shared" si="150"/>
        <v>0</v>
      </c>
      <c r="AK298" s="153">
        <f t="shared" si="151"/>
        <v>-1</v>
      </c>
      <c r="AL298" s="153">
        <f t="shared" si="152"/>
        <v>0</v>
      </c>
      <c r="AM298" s="151">
        <f t="shared" si="153"/>
        <v>0</v>
      </c>
      <c r="AN298" s="153">
        <f t="shared" si="154"/>
        <v>-1</v>
      </c>
      <c r="AO298" s="153">
        <f t="shared" si="155"/>
        <v>0</v>
      </c>
      <c r="AP298" s="153" t="b">
        <f t="shared" si="156"/>
        <v>0</v>
      </c>
      <c r="AQ298" s="153">
        <f t="shared" si="157"/>
        <v>0</v>
      </c>
      <c r="AR298" s="153" t="e">
        <f t="shared" si="158"/>
        <v>#DIV/0!</v>
      </c>
      <c r="AS298" s="153" t="e">
        <f t="shared" si="159"/>
        <v>#DIV/0!</v>
      </c>
      <c r="AT298" s="153">
        <f t="shared" si="160"/>
        <v>0</v>
      </c>
      <c r="AY298" s="65"/>
      <c r="AZ298" s="65"/>
    </row>
    <row r="299" spans="1:52" ht="15.75" x14ac:dyDescent="0.25">
      <c r="A299" s="152" t="str">
        <f>'Primary endpoint outcomes'!A299</f>
        <v>Jinchun 2015</v>
      </c>
      <c r="B299" s="152" t="str">
        <f>CONCATENATE('Primary endpoint outcomes'!S299,'Primary endpoint outcomes'!T299)</f>
        <v>HAMD17</v>
      </c>
      <c r="C299" s="154" t="e">
        <f t="shared" si="133"/>
        <v>#DIV/0!</v>
      </c>
      <c r="D299" s="154" t="e">
        <f t="shared" si="134"/>
        <v>#DIV/0!</v>
      </c>
      <c r="E299" s="154">
        <f t="shared" si="135"/>
        <v>0</v>
      </c>
      <c r="F299" s="21" t="e">
        <f t="shared" si="136"/>
        <v>#DIV/0!</v>
      </c>
      <c r="G299" s="21" t="e">
        <f t="shared" si="137"/>
        <v>#DIV/0!</v>
      </c>
      <c r="H299" s="155" t="e">
        <f t="shared" si="138"/>
        <v>#DIV/0!</v>
      </c>
      <c r="I299" s="155" t="e">
        <f t="shared" si="139"/>
        <v>#DIV/0!</v>
      </c>
      <c r="J299" s="318">
        <f t="shared" si="140"/>
        <v>0</v>
      </c>
      <c r="K299" s="326">
        <f>IF(ISNUMBER('Primary endpoint outcomes'!U299)=TRUE,'Primary endpoint outcomes'!U299,(IF(ISNUMBER('Primary endpoint outcomes'!X299)=TRUE,'Primary endpoint outcomes'!X299,0)))</f>
        <v>0</v>
      </c>
      <c r="L299" s="326">
        <f>IF(ISNUMBER('Primary endpoint outcomes'!V299)=TRUE,'Primary endpoint outcomes'!V299,(IF(ISNUMBER('Primary endpoint outcomes'!Y299)=TRUE,'Primary endpoint outcomes'!Y299,0)))</f>
        <v>0</v>
      </c>
      <c r="M299" s="325">
        <f>IF(ISNUMBER('Primary endpoint outcomes'!W299)=TRUE,'Primary endpoint outcomes'!W299,(IF(ISNUMBER('Primary endpoint outcomes'!Z299)=TRUE,'Primary endpoint outcomes'!Z299,0)))</f>
        <v>0</v>
      </c>
      <c r="N299" s="326">
        <f>IF(ISNUMBER('Primary endpoint outcomes'!BC299)=TRUE,'Primary endpoint outcomes'!BC299,(IF(ISNUMBER('Primary endpoint outcomes'!BF299)=TRUE,'Primary endpoint outcomes'!BF299,0)))</f>
        <v>0</v>
      </c>
      <c r="O299" s="325">
        <f>IF(ISNUMBER('Primary endpoint outcomes'!BD299)=TRUE,'Primary endpoint outcomes'!BD299,(IF(ISNUMBER('Primary endpoint outcomes'!BG299)=TRUE,'Primary endpoint outcomes'!BG299,0)))</f>
        <v>0</v>
      </c>
      <c r="P299" s="325">
        <f>IF(ISNUMBER('Primary endpoint outcomes'!BE299)=TRUE,'Primary endpoint outcomes'!BE299,(IF(ISNUMBER('Primary endpoint outcomes'!BH299)=TRUE,'Primary endpoint outcomes'!BH299,0)))</f>
        <v>0</v>
      </c>
      <c r="Q299" s="326">
        <f>IF(ISNUMBER('Primary endpoint outcomes'!CK299)=TRUE,'Primary endpoint outcomes'!CK299,(IF(ISNUMBER('Primary endpoint outcomes'!CN299)=TRUE,'Primary endpoint outcomes'!CN299,0)))</f>
        <v>0</v>
      </c>
      <c r="R299" s="326">
        <f>IF(ISNUMBER('Primary endpoint outcomes'!CL299)=TRUE,'Primary endpoint outcomes'!CL299,(IF(ISNUMBER('Primary endpoint outcomes'!CO299)=TRUE,'Primary endpoint outcomes'!CO299,0)))</f>
        <v>0</v>
      </c>
      <c r="S299" s="325">
        <f>IF(ISNUMBER('Primary endpoint outcomes'!CM299)=TRUE,'Primary endpoint outcomes'!CM299,(IF(ISNUMBER('Primary endpoint outcomes'!CP299)=TRUE,'Primary endpoint outcomes'!CP299,0)))</f>
        <v>0</v>
      </c>
      <c r="T299" s="326">
        <f>IF(ISNUMBER('Primary endpoint outcomes'!DS299)=TRUE,'Primary endpoint outcomes'!DS299,(IF(ISNUMBER('Primary endpoint outcomes'!DV299)=TRUE,'Primary endpoint outcomes'!DV299,0)))</f>
        <v>0</v>
      </c>
      <c r="U299" s="326">
        <f>IF(ISNUMBER('Primary endpoint outcomes'!DT299)=TRUE,'Primary endpoint outcomes'!DT299,(IF(ISNUMBER('Primary endpoint outcomes'!DW299)=TRUE,'Primary endpoint outcomes'!DW299,0)))</f>
        <v>0</v>
      </c>
      <c r="V299" s="326">
        <f>IF(ISNUMBER('Primary endpoint outcomes'!DU299)=TRUE,'Primary endpoint outcomes'!DU299,(IF(ISNUMBER('Primary endpoint outcomes'!DX299)=TRUE,'Primary endpoint outcomes'!DX299,0)))</f>
        <v>0</v>
      </c>
      <c r="W299" s="326">
        <f>IF(ISNUMBER('Primary endpoint outcomes'!FA299)=TRUE,'Primary endpoint outcomes'!FA299,(IF(ISNUMBER('Primary endpoint outcomes'!FD299)=TRUE,'Primary endpoint outcomes'!FD299,0)))</f>
        <v>0</v>
      </c>
      <c r="X299" s="326">
        <f>IF(ISNUMBER('Primary endpoint outcomes'!FB299)=TRUE,'Primary endpoint outcomes'!FB299,(IF(ISNUMBER('Primary endpoint outcomes'!FE299)=TRUE,'Primary endpoint outcomes'!FE299,0)))</f>
        <v>0</v>
      </c>
      <c r="Y299" s="326">
        <f>IF(ISNUMBER('Primary endpoint outcomes'!FC299)=TRUE,'Primary endpoint outcomes'!FC299,(IF(ISNUMBER('Primary endpoint outcomes'!FF299)=TRUE,'Primary endpoint outcomes'!FF299,0)))</f>
        <v>0</v>
      </c>
      <c r="Z299" s="150"/>
      <c r="AA299" s="151">
        <f t="shared" si="141"/>
        <v>0</v>
      </c>
      <c r="AB299" s="153">
        <f t="shared" si="142"/>
        <v>-1</v>
      </c>
      <c r="AC299" s="153">
        <f t="shared" si="143"/>
        <v>0</v>
      </c>
      <c r="AD299" s="151">
        <f t="shared" si="144"/>
        <v>0</v>
      </c>
      <c r="AE299" s="153">
        <f t="shared" si="145"/>
        <v>-1</v>
      </c>
      <c r="AF299" s="153">
        <f t="shared" si="146"/>
        <v>0</v>
      </c>
      <c r="AG299" s="151">
        <f t="shared" si="147"/>
        <v>0</v>
      </c>
      <c r="AH299" s="153">
        <f t="shared" si="148"/>
        <v>-1</v>
      </c>
      <c r="AI299" s="153">
        <f t="shared" si="149"/>
        <v>0</v>
      </c>
      <c r="AJ299" s="151">
        <f t="shared" si="150"/>
        <v>0</v>
      </c>
      <c r="AK299" s="153">
        <f t="shared" si="151"/>
        <v>-1</v>
      </c>
      <c r="AL299" s="153">
        <f t="shared" si="152"/>
        <v>0</v>
      </c>
      <c r="AM299" s="151">
        <f t="shared" si="153"/>
        <v>0</v>
      </c>
      <c r="AN299" s="153">
        <f t="shared" si="154"/>
        <v>-1</v>
      </c>
      <c r="AO299" s="153">
        <f t="shared" si="155"/>
        <v>0</v>
      </c>
      <c r="AP299" s="153" t="b">
        <f t="shared" si="156"/>
        <v>0</v>
      </c>
      <c r="AQ299" s="153">
        <f t="shared" si="157"/>
        <v>0</v>
      </c>
      <c r="AR299" s="153" t="e">
        <f t="shared" si="158"/>
        <v>#DIV/0!</v>
      </c>
      <c r="AS299" s="153" t="e">
        <f t="shared" si="159"/>
        <v>#DIV/0!</v>
      </c>
      <c r="AT299" s="153">
        <f t="shared" si="160"/>
        <v>0</v>
      </c>
      <c r="AY299" s="65"/>
      <c r="AZ299" s="65"/>
    </row>
    <row r="300" spans="1:52" ht="15.75" x14ac:dyDescent="0.25">
      <c r="A300" s="152" t="str">
        <f>'Primary endpoint outcomes'!A300</f>
        <v>Joling 2011</v>
      </c>
      <c r="B300" s="152" t="str">
        <f>CONCATENATE('Primary endpoint outcomes'!S300,'Primary endpoint outcomes'!T300)</f>
        <v>CES-D20</v>
      </c>
      <c r="C300" s="154">
        <f t="shared" si="133"/>
        <v>21.604823529411767</v>
      </c>
      <c r="D300" s="154">
        <f t="shared" si="134"/>
        <v>5.0953370957226785</v>
      </c>
      <c r="E300" s="154">
        <f t="shared" si="135"/>
        <v>170</v>
      </c>
      <c r="F300" s="21" t="str">
        <f t="shared" si="136"/>
        <v>NO</v>
      </c>
      <c r="G300" s="21" t="str">
        <f t="shared" si="137"/>
        <v>YES</v>
      </c>
      <c r="H300" s="155">
        <f t="shared" si="138"/>
        <v>2.3628014914607309E-3</v>
      </c>
      <c r="I300" s="155">
        <f t="shared" si="139"/>
        <v>0.99763719850853927</v>
      </c>
      <c r="J300" s="318">
        <f t="shared" si="140"/>
        <v>1</v>
      </c>
      <c r="K300" s="326">
        <f>IF(ISNUMBER('Primary endpoint outcomes'!U300)=TRUE,'Primary endpoint outcomes'!U300,(IF(ISNUMBER('Primary endpoint outcomes'!X300)=TRUE,'Primary endpoint outcomes'!X300,0)))</f>
        <v>21.17</v>
      </c>
      <c r="L300" s="326">
        <f>IF(ISNUMBER('Primary endpoint outcomes'!V300)=TRUE,'Primary endpoint outcomes'!V300,(IF(ISNUMBER('Primary endpoint outcomes'!Y300)=TRUE,'Primary endpoint outcomes'!Y300,0)))</f>
        <v>4.95</v>
      </c>
      <c r="M300" s="325">
        <f>IF(ISNUMBER('Primary endpoint outcomes'!W300)=TRUE,'Primary endpoint outcomes'!W300,(IF(ISNUMBER('Primary endpoint outcomes'!Z300)=TRUE,'Primary endpoint outcomes'!Z300,0)))</f>
        <v>86</v>
      </c>
      <c r="N300" s="326">
        <f>IF(ISNUMBER('Primary endpoint outcomes'!BC300)=TRUE,'Primary endpoint outcomes'!BC300,(IF(ISNUMBER('Primary endpoint outcomes'!BF300)=TRUE,'Primary endpoint outcomes'!BF300,0)))</f>
        <v>22.05</v>
      </c>
      <c r="O300" s="325">
        <f>IF(ISNUMBER('Primary endpoint outcomes'!BD300)=TRUE,'Primary endpoint outcomes'!BD300,(IF(ISNUMBER('Primary endpoint outcomes'!BG300)=TRUE,'Primary endpoint outcomes'!BG300,0)))</f>
        <v>5.24</v>
      </c>
      <c r="P300" s="325">
        <f>IF(ISNUMBER('Primary endpoint outcomes'!BE300)=TRUE,'Primary endpoint outcomes'!BE300,(IF(ISNUMBER('Primary endpoint outcomes'!BH300)=TRUE,'Primary endpoint outcomes'!BH300,0)))</f>
        <v>84</v>
      </c>
      <c r="Q300" s="326">
        <f>IF(ISNUMBER('Primary endpoint outcomes'!CK300)=TRUE,'Primary endpoint outcomes'!CK300,(IF(ISNUMBER('Primary endpoint outcomes'!CN300)=TRUE,'Primary endpoint outcomes'!CN300,0)))</f>
        <v>0</v>
      </c>
      <c r="R300" s="326">
        <f>IF(ISNUMBER('Primary endpoint outcomes'!CL300)=TRUE,'Primary endpoint outcomes'!CL300,(IF(ISNUMBER('Primary endpoint outcomes'!CO300)=TRUE,'Primary endpoint outcomes'!CO300,0)))</f>
        <v>0</v>
      </c>
      <c r="S300" s="325">
        <f>IF(ISNUMBER('Primary endpoint outcomes'!CM300)=TRUE,'Primary endpoint outcomes'!CM300,(IF(ISNUMBER('Primary endpoint outcomes'!CP300)=TRUE,'Primary endpoint outcomes'!CP300,0)))</f>
        <v>0</v>
      </c>
      <c r="T300" s="326">
        <f>IF(ISNUMBER('Primary endpoint outcomes'!DS300)=TRUE,'Primary endpoint outcomes'!DS300,(IF(ISNUMBER('Primary endpoint outcomes'!DV300)=TRUE,'Primary endpoint outcomes'!DV300,0)))</f>
        <v>0</v>
      </c>
      <c r="U300" s="326">
        <f>IF(ISNUMBER('Primary endpoint outcomes'!DT300)=TRUE,'Primary endpoint outcomes'!DT300,(IF(ISNUMBER('Primary endpoint outcomes'!DW300)=TRUE,'Primary endpoint outcomes'!DW300,0)))</f>
        <v>0</v>
      </c>
      <c r="V300" s="326">
        <f>IF(ISNUMBER('Primary endpoint outcomes'!DU300)=TRUE,'Primary endpoint outcomes'!DU300,(IF(ISNUMBER('Primary endpoint outcomes'!DX300)=TRUE,'Primary endpoint outcomes'!DX300,0)))</f>
        <v>0</v>
      </c>
      <c r="W300" s="326">
        <f>IF(ISNUMBER('Primary endpoint outcomes'!FA300)=TRUE,'Primary endpoint outcomes'!FA300,(IF(ISNUMBER('Primary endpoint outcomes'!FD300)=TRUE,'Primary endpoint outcomes'!FD300,0)))</f>
        <v>0</v>
      </c>
      <c r="X300" s="326">
        <f>IF(ISNUMBER('Primary endpoint outcomes'!FB300)=TRUE,'Primary endpoint outcomes'!FB300,(IF(ISNUMBER('Primary endpoint outcomes'!FE300)=TRUE,'Primary endpoint outcomes'!FE300,0)))</f>
        <v>0</v>
      </c>
      <c r="Y300" s="326">
        <f>IF(ISNUMBER('Primary endpoint outcomes'!FC300)=TRUE,'Primary endpoint outcomes'!FC300,(IF(ISNUMBER('Primary endpoint outcomes'!FF300)=TRUE,'Primary endpoint outcomes'!FF300,0)))</f>
        <v>0</v>
      </c>
      <c r="Z300" s="150"/>
      <c r="AA300" s="151">
        <f t="shared" si="141"/>
        <v>86</v>
      </c>
      <c r="AB300" s="153">
        <f t="shared" si="142"/>
        <v>85</v>
      </c>
      <c r="AC300" s="153">
        <f t="shared" si="143"/>
        <v>2082.7125000000001</v>
      </c>
      <c r="AD300" s="151">
        <f t="shared" si="144"/>
        <v>84</v>
      </c>
      <c r="AE300" s="153">
        <f t="shared" si="145"/>
        <v>83</v>
      </c>
      <c r="AF300" s="153">
        <f t="shared" si="146"/>
        <v>2278.9808000000003</v>
      </c>
      <c r="AG300" s="151">
        <f t="shared" si="147"/>
        <v>0</v>
      </c>
      <c r="AH300" s="153">
        <f t="shared" si="148"/>
        <v>-1</v>
      </c>
      <c r="AI300" s="153">
        <f t="shared" si="149"/>
        <v>0</v>
      </c>
      <c r="AJ300" s="151">
        <f t="shared" si="150"/>
        <v>0</v>
      </c>
      <c r="AK300" s="153">
        <f t="shared" si="151"/>
        <v>-1</v>
      </c>
      <c r="AL300" s="153">
        <f t="shared" si="152"/>
        <v>0</v>
      </c>
      <c r="AM300" s="151">
        <f t="shared" si="153"/>
        <v>0</v>
      </c>
      <c r="AN300" s="153">
        <f t="shared" si="154"/>
        <v>-1</v>
      </c>
      <c r="AO300" s="153">
        <f t="shared" si="155"/>
        <v>0</v>
      </c>
      <c r="AP300" s="153">
        <f t="shared" si="156"/>
        <v>168</v>
      </c>
      <c r="AQ300" s="153">
        <f t="shared" si="157"/>
        <v>4361.6933000000008</v>
      </c>
      <c r="AR300" s="153">
        <f t="shared" si="158"/>
        <v>21.604823529411767</v>
      </c>
      <c r="AS300" s="153">
        <f t="shared" si="159"/>
        <v>5.0953370957226785</v>
      </c>
      <c r="AT300" s="153">
        <f t="shared" si="160"/>
        <v>170</v>
      </c>
      <c r="AY300" s="65"/>
      <c r="AZ300" s="65"/>
    </row>
    <row r="301" spans="1:52" ht="15.75" x14ac:dyDescent="0.25">
      <c r="A301" s="152" t="str">
        <f>'Primary endpoint outcomes'!A301</f>
        <v>Jones 2011</v>
      </c>
      <c r="B301" s="152" t="str">
        <f>CONCATENATE('Primary endpoint outcomes'!S301,'Primary endpoint outcomes'!T301)</f>
        <v>BDI-II21</v>
      </c>
      <c r="C301" s="154">
        <f t="shared" si="133"/>
        <v>16.348275862068963</v>
      </c>
      <c r="D301" s="154">
        <f t="shared" si="134"/>
        <v>9.6696044386520796</v>
      </c>
      <c r="E301" s="154">
        <f t="shared" si="135"/>
        <v>58</v>
      </c>
      <c r="F301" s="21" t="str">
        <f t="shared" si="136"/>
        <v>NO</v>
      </c>
      <c r="G301" s="21" t="str">
        <f t="shared" si="137"/>
        <v>YES</v>
      </c>
      <c r="H301" s="155">
        <f t="shared" si="138"/>
        <v>7.9001739860879105E-2</v>
      </c>
      <c r="I301" s="155">
        <f t="shared" si="139"/>
        <v>0.92099826013912089</v>
      </c>
      <c r="J301" s="318">
        <f t="shared" si="140"/>
        <v>1</v>
      </c>
      <c r="K301" s="326">
        <f>IF(ISNUMBER('Primary endpoint outcomes'!U301)=TRUE,'Primary endpoint outcomes'!U301,(IF(ISNUMBER('Primary endpoint outcomes'!X301)=TRUE,'Primary endpoint outcomes'!X301,0)))</f>
        <v>16.3</v>
      </c>
      <c r="L301" s="326">
        <f>IF(ISNUMBER('Primary endpoint outcomes'!V301)=TRUE,'Primary endpoint outcomes'!V301,(IF(ISNUMBER('Primary endpoint outcomes'!Y301)=TRUE,'Primary endpoint outcomes'!Y301,0)))</f>
        <v>8.6</v>
      </c>
      <c r="M301" s="325">
        <f>IF(ISNUMBER('Primary endpoint outcomes'!W301)=TRUE,'Primary endpoint outcomes'!W301,(IF(ISNUMBER('Primary endpoint outcomes'!Z301)=TRUE,'Primary endpoint outcomes'!Z301,0)))</f>
        <v>30</v>
      </c>
      <c r="N301" s="326">
        <f>IF(ISNUMBER('Primary endpoint outcomes'!BC301)=TRUE,'Primary endpoint outcomes'!BC301,(IF(ISNUMBER('Primary endpoint outcomes'!BF301)=TRUE,'Primary endpoint outcomes'!BF301,0)))</f>
        <v>16.399999999999999</v>
      </c>
      <c r="O301" s="325">
        <f>IF(ISNUMBER('Primary endpoint outcomes'!BD301)=TRUE,'Primary endpoint outcomes'!BD301,(IF(ISNUMBER('Primary endpoint outcomes'!BG301)=TRUE,'Primary endpoint outcomes'!BG301,0)))</f>
        <v>10.7</v>
      </c>
      <c r="P301" s="325">
        <f>IF(ISNUMBER('Primary endpoint outcomes'!BE301)=TRUE,'Primary endpoint outcomes'!BE301,(IF(ISNUMBER('Primary endpoint outcomes'!BH301)=TRUE,'Primary endpoint outcomes'!BH301,0)))</f>
        <v>28</v>
      </c>
      <c r="Q301" s="326">
        <f>IF(ISNUMBER('Primary endpoint outcomes'!CK301)=TRUE,'Primary endpoint outcomes'!CK301,(IF(ISNUMBER('Primary endpoint outcomes'!CN301)=TRUE,'Primary endpoint outcomes'!CN301,0)))</f>
        <v>0</v>
      </c>
      <c r="R301" s="326">
        <f>IF(ISNUMBER('Primary endpoint outcomes'!CL301)=TRUE,'Primary endpoint outcomes'!CL301,(IF(ISNUMBER('Primary endpoint outcomes'!CO301)=TRUE,'Primary endpoint outcomes'!CO301,0)))</f>
        <v>0</v>
      </c>
      <c r="S301" s="325">
        <f>IF(ISNUMBER('Primary endpoint outcomes'!CM301)=TRUE,'Primary endpoint outcomes'!CM301,(IF(ISNUMBER('Primary endpoint outcomes'!CP301)=TRUE,'Primary endpoint outcomes'!CP301,0)))</f>
        <v>0</v>
      </c>
      <c r="T301" s="326">
        <f>IF(ISNUMBER('Primary endpoint outcomes'!DS301)=TRUE,'Primary endpoint outcomes'!DS301,(IF(ISNUMBER('Primary endpoint outcomes'!DV301)=TRUE,'Primary endpoint outcomes'!DV301,0)))</f>
        <v>0</v>
      </c>
      <c r="U301" s="326">
        <f>IF(ISNUMBER('Primary endpoint outcomes'!DT301)=TRUE,'Primary endpoint outcomes'!DT301,(IF(ISNUMBER('Primary endpoint outcomes'!DW301)=TRUE,'Primary endpoint outcomes'!DW301,0)))</f>
        <v>0</v>
      </c>
      <c r="V301" s="326">
        <f>IF(ISNUMBER('Primary endpoint outcomes'!DU301)=TRUE,'Primary endpoint outcomes'!DU301,(IF(ISNUMBER('Primary endpoint outcomes'!DX301)=TRUE,'Primary endpoint outcomes'!DX301,0)))</f>
        <v>0</v>
      </c>
      <c r="W301" s="326">
        <f>IF(ISNUMBER('Primary endpoint outcomes'!FA301)=TRUE,'Primary endpoint outcomes'!FA301,(IF(ISNUMBER('Primary endpoint outcomes'!FD301)=TRUE,'Primary endpoint outcomes'!FD301,0)))</f>
        <v>0</v>
      </c>
      <c r="X301" s="326">
        <f>IF(ISNUMBER('Primary endpoint outcomes'!FB301)=TRUE,'Primary endpoint outcomes'!FB301,(IF(ISNUMBER('Primary endpoint outcomes'!FE301)=TRUE,'Primary endpoint outcomes'!FE301,0)))</f>
        <v>0</v>
      </c>
      <c r="Y301" s="326">
        <f>IF(ISNUMBER('Primary endpoint outcomes'!FC301)=TRUE,'Primary endpoint outcomes'!FC301,(IF(ISNUMBER('Primary endpoint outcomes'!FF301)=TRUE,'Primary endpoint outcomes'!FF301,0)))</f>
        <v>0</v>
      </c>
      <c r="Z301" s="150"/>
      <c r="AA301" s="151">
        <f t="shared" si="141"/>
        <v>30</v>
      </c>
      <c r="AB301" s="153">
        <f t="shared" si="142"/>
        <v>29</v>
      </c>
      <c r="AC301" s="153">
        <f t="shared" si="143"/>
        <v>2144.8399999999997</v>
      </c>
      <c r="AD301" s="151">
        <f t="shared" si="144"/>
        <v>28</v>
      </c>
      <c r="AE301" s="153">
        <f t="shared" si="145"/>
        <v>27</v>
      </c>
      <c r="AF301" s="153">
        <f t="shared" si="146"/>
        <v>3091.2299999999996</v>
      </c>
      <c r="AG301" s="151">
        <f t="shared" si="147"/>
        <v>0</v>
      </c>
      <c r="AH301" s="153">
        <f t="shared" si="148"/>
        <v>-1</v>
      </c>
      <c r="AI301" s="153">
        <f t="shared" si="149"/>
        <v>0</v>
      </c>
      <c r="AJ301" s="151">
        <f t="shared" si="150"/>
        <v>0</v>
      </c>
      <c r="AK301" s="153">
        <f t="shared" si="151"/>
        <v>-1</v>
      </c>
      <c r="AL301" s="153">
        <f t="shared" si="152"/>
        <v>0</v>
      </c>
      <c r="AM301" s="151">
        <f t="shared" si="153"/>
        <v>0</v>
      </c>
      <c r="AN301" s="153">
        <f t="shared" si="154"/>
        <v>-1</v>
      </c>
      <c r="AO301" s="153">
        <f t="shared" si="155"/>
        <v>0</v>
      </c>
      <c r="AP301" s="153">
        <f t="shared" si="156"/>
        <v>56</v>
      </c>
      <c r="AQ301" s="153">
        <f t="shared" si="157"/>
        <v>5236.07</v>
      </c>
      <c r="AR301" s="153">
        <f t="shared" si="158"/>
        <v>16.348275862068963</v>
      </c>
      <c r="AS301" s="153">
        <f t="shared" si="159"/>
        <v>9.6696044386520796</v>
      </c>
      <c r="AT301" s="153">
        <f t="shared" si="160"/>
        <v>58</v>
      </c>
      <c r="AY301" s="65"/>
      <c r="AZ301" s="65"/>
    </row>
    <row r="302" spans="1:52" ht="15.75" x14ac:dyDescent="0.25">
      <c r="A302" s="152" t="str">
        <f>'Primary endpoint outcomes'!A302</f>
        <v>Jordan 2014</v>
      </c>
      <c r="B302" s="152" t="str">
        <f>CONCATENATE('Primary endpoint outcomes'!S302,'Primary endpoint outcomes'!T302)</f>
        <v>MADRS10</v>
      </c>
      <c r="C302" s="154">
        <f t="shared" si="133"/>
        <v>23.606249999999999</v>
      </c>
      <c r="D302" s="154">
        <f t="shared" si="134"/>
        <v>7.4433220727213509</v>
      </c>
      <c r="E302" s="154">
        <f t="shared" si="135"/>
        <v>48</v>
      </c>
      <c r="F302" s="21" t="str">
        <f t="shared" si="136"/>
        <v>YES</v>
      </c>
      <c r="G302" s="21" t="str">
        <f t="shared" si="137"/>
        <v>NO</v>
      </c>
      <c r="H302" s="155">
        <f t="shared" si="138"/>
        <v>0.5854271859932626</v>
      </c>
      <c r="I302" s="155">
        <f t="shared" si="139"/>
        <v>0.4145728140067374</v>
      </c>
      <c r="J302" s="318">
        <f t="shared" si="140"/>
        <v>1</v>
      </c>
      <c r="K302" s="326">
        <f>IF(ISNUMBER('Primary endpoint outcomes'!U302)=TRUE,'Primary endpoint outcomes'!U302,(IF(ISNUMBER('Primary endpoint outcomes'!X302)=TRUE,'Primary endpoint outcomes'!X302,0)))</f>
        <v>24.7</v>
      </c>
      <c r="L302" s="326">
        <f>IF(ISNUMBER('Primary endpoint outcomes'!V302)=TRUE,'Primary endpoint outcomes'!V302,(IF(ISNUMBER('Primary endpoint outcomes'!Y302)=TRUE,'Primary endpoint outcomes'!Y302,0)))</f>
        <v>7.7</v>
      </c>
      <c r="M302" s="325">
        <f>IF(ISNUMBER('Primary endpoint outcomes'!W302)=TRUE,'Primary endpoint outcomes'!W302,(IF(ISNUMBER('Primary endpoint outcomes'!Z302)=TRUE,'Primary endpoint outcomes'!Z302,0)))</f>
        <v>23</v>
      </c>
      <c r="N302" s="326">
        <f>IF(ISNUMBER('Primary endpoint outcomes'!BC302)=TRUE,'Primary endpoint outcomes'!BC302,(IF(ISNUMBER('Primary endpoint outcomes'!BF302)=TRUE,'Primary endpoint outcomes'!BF302,0)))</f>
        <v>22.6</v>
      </c>
      <c r="O302" s="325">
        <f>IF(ISNUMBER('Primary endpoint outcomes'!BD302)=TRUE,'Primary endpoint outcomes'!BD302,(IF(ISNUMBER('Primary endpoint outcomes'!BG302)=TRUE,'Primary endpoint outcomes'!BG302,0)))</f>
        <v>7.2</v>
      </c>
      <c r="P302" s="325">
        <f>IF(ISNUMBER('Primary endpoint outcomes'!BE302)=TRUE,'Primary endpoint outcomes'!BE302,(IF(ISNUMBER('Primary endpoint outcomes'!BH302)=TRUE,'Primary endpoint outcomes'!BH302,0)))</f>
        <v>25</v>
      </c>
      <c r="Q302" s="326">
        <f>IF(ISNUMBER('Primary endpoint outcomes'!CK302)=TRUE,'Primary endpoint outcomes'!CK302,(IF(ISNUMBER('Primary endpoint outcomes'!CN302)=TRUE,'Primary endpoint outcomes'!CN302,0)))</f>
        <v>0</v>
      </c>
      <c r="R302" s="326">
        <f>IF(ISNUMBER('Primary endpoint outcomes'!CL302)=TRUE,'Primary endpoint outcomes'!CL302,(IF(ISNUMBER('Primary endpoint outcomes'!CO302)=TRUE,'Primary endpoint outcomes'!CO302,0)))</f>
        <v>0</v>
      </c>
      <c r="S302" s="325">
        <f>IF(ISNUMBER('Primary endpoint outcomes'!CM302)=TRUE,'Primary endpoint outcomes'!CM302,(IF(ISNUMBER('Primary endpoint outcomes'!CP302)=TRUE,'Primary endpoint outcomes'!CP302,0)))</f>
        <v>0</v>
      </c>
      <c r="T302" s="326">
        <f>IF(ISNUMBER('Primary endpoint outcomes'!DS302)=TRUE,'Primary endpoint outcomes'!DS302,(IF(ISNUMBER('Primary endpoint outcomes'!DV302)=TRUE,'Primary endpoint outcomes'!DV302,0)))</f>
        <v>0</v>
      </c>
      <c r="U302" s="326">
        <f>IF(ISNUMBER('Primary endpoint outcomes'!DT302)=TRUE,'Primary endpoint outcomes'!DT302,(IF(ISNUMBER('Primary endpoint outcomes'!DW302)=TRUE,'Primary endpoint outcomes'!DW302,0)))</f>
        <v>0</v>
      </c>
      <c r="V302" s="326">
        <f>IF(ISNUMBER('Primary endpoint outcomes'!DU302)=TRUE,'Primary endpoint outcomes'!DU302,(IF(ISNUMBER('Primary endpoint outcomes'!DX302)=TRUE,'Primary endpoint outcomes'!DX302,0)))</f>
        <v>0</v>
      </c>
      <c r="W302" s="326">
        <f>IF(ISNUMBER('Primary endpoint outcomes'!FA302)=TRUE,'Primary endpoint outcomes'!FA302,(IF(ISNUMBER('Primary endpoint outcomes'!FD302)=TRUE,'Primary endpoint outcomes'!FD302,0)))</f>
        <v>0</v>
      </c>
      <c r="X302" s="326">
        <f>IF(ISNUMBER('Primary endpoint outcomes'!FB302)=TRUE,'Primary endpoint outcomes'!FB302,(IF(ISNUMBER('Primary endpoint outcomes'!FE302)=TRUE,'Primary endpoint outcomes'!FE302,0)))</f>
        <v>0</v>
      </c>
      <c r="Y302" s="326">
        <f>IF(ISNUMBER('Primary endpoint outcomes'!FC302)=TRUE,'Primary endpoint outcomes'!FC302,(IF(ISNUMBER('Primary endpoint outcomes'!FF302)=TRUE,'Primary endpoint outcomes'!FF302,0)))</f>
        <v>0</v>
      </c>
      <c r="Z302" s="150"/>
      <c r="AA302" s="151">
        <f t="shared" si="141"/>
        <v>23</v>
      </c>
      <c r="AB302" s="153">
        <f t="shared" si="142"/>
        <v>22</v>
      </c>
      <c r="AC302" s="153">
        <f t="shared" si="143"/>
        <v>1304.3800000000001</v>
      </c>
      <c r="AD302" s="151">
        <f t="shared" si="144"/>
        <v>25</v>
      </c>
      <c r="AE302" s="153">
        <f t="shared" si="145"/>
        <v>24</v>
      </c>
      <c r="AF302" s="153">
        <f t="shared" si="146"/>
        <v>1244.1600000000001</v>
      </c>
      <c r="AG302" s="151">
        <f t="shared" si="147"/>
        <v>0</v>
      </c>
      <c r="AH302" s="153">
        <f t="shared" si="148"/>
        <v>-1</v>
      </c>
      <c r="AI302" s="153">
        <f t="shared" si="149"/>
        <v>0</v>
      </c>
      <c r="AJ302" s="151">
        <f t="shared" si="150"/>
        <v>0</v>
      </c>
      <c r="AK302" s="153">
        <f t="shared" si="151"/>
        <v>-1</v>
      </c>
      <c r="AL302" s="153">
        <f t="shared" si="152"/>
        <v>0</v>
      </c>
      <c r="AM302" s="151">
        <f t="shared" si="153"/>
        <v>0</v>
      </c>
      <c r="AN302" s="153">
        <f t="shared" si="154"/>
        <v>-1</v>
      </c>
      <c r="AO302" s="153">
        <f t="shared" si="155"/>
        <v>0</v>
      </c>
      <c r="AP302" s="153">
        <f t="shared" si="156"/>
        <v>46</v>
      </c>
      <c r="AQ302" s="153">
        <f t="shared" si="157"/>
        <v>2548.54</v>
      </c>
      <c r="AR302" s="153">
        <f t="shared" si="158"/>
        <v>23.606249999999999</v>
      </c>
      <c r="AS302" s="153">
        <f t="shared" si="159"/>
        <v>7.4433220727213509</v>
      </c>
      <c r="AT302" s="153">
        <f t="shared" si="160"/>
        <v>48</v>
      </c>
      <c r="AY302" s="65"/>
      <c r="AZ302" s="65"/>
    </row>
    <row r="303" spans="1:52" ht="15.75" x14ac:dyDescent="0.25">
      <c r="A303" s="152" t="str">
        <f>'Primary endpoint outcomes'!A303</f>
        <v>Judd 1993</v>
      </c>
      <c r="B303" s="152" t="str">
        <f>CONCATENATE('Primary endpoint outcomes'!S303,'Primary endpoint outcomes'!T303)</f>
        <v>HAMD17</v>
      </c>
      <c r="C303" s="154">
        <f t="shared" si="133"/>
        <v>24.062068965517241</v>
      </c>
      <c r="D303" s="154">
        <f t="shared" si="134"/>
        <v>4.2473521163190604</v>
      </c>
      <c r="E303" s="154">
        <f t="shared" si="135"/>
        <v>58</v>
      </c>
      <c r="F303" s="21" t="str">
        <f t="shared" si="136"/>
        <v>YES</v>
      </c>
      <c r="G303" s="21" t="str">
        <f t="shared" si="137"/>
        <v>NO</v>
      </c>
      <c r="H303" s="155">
        <f t="shared" si="138"/>
        <v>0.97116117923205969</v>
      </c>
      <c r="I303" s="155">
        <f t="shared" si="139"/>
        <v>2.883882076794031E-2</v>
      </c>
      <c r="J303" s="318">
        <f t="shared" si="140"/>
        <v>1</v>
      </c>
      <c r="K303" s="326">
        <f>IF(ISNUMBER('Primary endpoint outcomes'!U303)=TRUE,'Primary endpoint outcomes'!U303,(IF(ISNUMBER('Primary endpoint outcomes'!X303)=TRUE,'Primary endpoint outcomes'!X303,0)))</f>
        <v>24.4</v>
      </c>
      <c r="L303" s="326">
        <f>IF(ISNUMBER('Primary endpoint outcomes'!V303)=TRUE,'Primary endpoint outcomes'!V303,(IF(ISNUMBER('Primary endpoint outcomes'!Y303)=TRUE,'Primary endpoint outcomes'!Y303,0)))</f>
        <v>4.7</v>
      </c>
      <c r="M303" s="325">
        <f>IF(ISNUMBER('Primary endpoint outcomes'!W303)=TRUE,'Primary endpoint outcomes'!W303,(IF(ISNUMBER('Primary endpoint outcomes'!Z303)=TRUE,'Primary endpoint outcomes'!Z303,0)))</f>
        <v>30</v>
      </c>
      <c r="N303" s="326">
        <f>IF(ISNUMBER('Primary endpoint outcomes'!BC303)=TRUE,'Primary endpoint outcomes'!BC303,(IF(ISNUMBER('Primary endpoint outcomes'!BF303)=TRUE,'Primary endpoint outcomes'!BF303,0)))</f>
        <v>23.7</v>
      </c>
      <c r="O303" s="325">
        <f>IF(ISNUMBER('Primary endpoint outcomes'!BD303)=TRUE,'Primary endpoint outcomes'!BD303,(IF(ISNUMBER('Primary endpoint outcomes'!BG303)=TRUE,'Primary endpoint outcomes'!BG303,0)))</f>
        <v>3.7</v>
      </c>
      <c r="P303" s="325">
        <f>IF(ISNUMBER('Primary endpoint outcomes'!BE303)=TRUE,'Primary endpoint outcomes'!BE303,(IF(ISNUMBER('Primary endpoint outcomes'!BH303)=TRUE,'Primary endpoint outcomes'!BH303,0)))</f>
        <v>28</v>
      </c>
      <c r="Q303" s="326">
        <f>IF(ISNUMBER('Primary endpoint outcomes'!CK303)=TRUE,'Primary endpoint outcomes'!CK303,(IF(ISNUMBER('Primary endpoint outcomes'!CN303)=TRUE,'Primary endpoint outcomes'!CN303,0)))</f>
        <v>0</v>
      </c>
      <c r="R303" s="326">
        <f>IF(ISNUMBER('Primary endpoint outcomes'!CL303)=TRUE,'Primary endpoint outcomes'!CL303,(IF(ISNUMBER('Primary endpoint outcomes'!CO303)=TRUE,'Primary endpoint outcomes'!CO303,0)))</f>
        <v>0</v>
      </c>
      <c r="S303" s="325">
        <f>IF(ISNUMBER('Primary endpoint outcomes'!CM303)=TRUE,'Primary endpoint outcomes'!CM303,(IF(ISNUMBER('Primary endpoint outcomes'!CP303)=TRUE,'Primary endpoint outcomes'!CP303,0)))</f>
        <v>0</v>
      </c>
      <c r="T303" s="326">
        <f>IF(ISNUMBER('Primary endpoint outcomes'!DS303)=TRUE,'Primary endpoint outcomes'!DS303,(IF(ISNUMBER('Primary endpoint outcomes'!DV303)=TRUE,'Primary endpoint outcomes'!DV303,0)))</f>
        <v>0</v>
      </c>
      <c r="U303" s="326">
        <f>IF(ISNUMBER('Primary endpoint outcomes'!DT303)=TRUE,'Primary endpoint outcomes'!DT303,(IF(ISNUMBER('Primary endpoint outcomes'!DW303)=TRUE,'Primary endpoint outcomes'!DW303,0)))</f>
        <v>0</v>
      </c>
      <c r="V303" s="326">
        <f>IF(ISNUMBER('Primary endpoint outcomes'!DU303)=TRUE,'Primary endpoint outcomes'!DU303,(IF(ISNUMBER('Primary endpoint outcomes'!DX303)=TRUE,'Primary endpoint outcomes'!DX303,0)))</f>
        <v>0</v>
      </c>
      <c r="W303" s="326">
        <f>IF(ISNUMBER('Primary endpoint outcomes'!FA303)=TRUE,'Primary endpoint outcomes'!FA303,(IF(ISNUMBER('Primary endpoint outcomes'!FD303)=TRUE,'Primary endpoint outcomes'!FD303,0)))</f>
        <v>0</v>
      </c>
      <c r="X303" s="326">
        <f>IF(ISNUMBER('Primary endpoint outcomes'!FB303)=TRUE,'Primary endpoint outcomes'!FB303,(IF(ISNUMBER('Primary endpoint outcomes'!FE303)=TRUE,'Primary endpoint outcomes'!FE303,0)))</f>
        <v>0</v>
      </c>
      <c r="Y303" s="326">
        <f>IF(ISNUMBER('Primary endpoint outcomes'!FC303)=TRUE,'Primary endpoint outcomes'!FC303,(IF(ISNUMBER('Primary endpoint outcomes'!FF303)=TRUE,'Primary endpoint outcomes'!FF303,0)))</f>
        <v>0</v>
      </c>
      <c r="Z303" s="150"/>
      <c r="AA303" s="151">
        <f t="shared" si="141"/>
        <v>30</v>
      </c>
      <c r="AB303" s="153">
        <f t="shared" si="142"/>
        <v>29</v>
      </c>
      <c r="AC303" s="153">
        <f t="shared" si="143"/>
        <v>640.61000000000013</v>
      </c>
      <c r="AD303" s="151">
        <f t="shared" si="144"/>
        <v>28</v>
      </c>
      <c r="AE303" s="153">
        <f t="shared" si="145"/>
        <v>27</v>
      </c>
      <c r="AF303" s="153">
        <f t="shared" si="146"/>
        <v>369.63000000000005</v>
      </c>
      <c r="AG303" s="151">
        <f t="shared" si="147"/>
        <v>0</v>
      </c>
      <c r="AH303" s="153">
        <f t="shared" si="148"/>
        <v>-1</v>
      </c>
      <c r="AI303" s="153">
        <f t="shared" si="149"/>
        <v>0</v>
      </c>
      <c r="AJ303" s="151">
        <f t="shared" si="150"/>
        <v>0</v>
      </c>
      <c r="AK303" s="153">
        <f t="shared" si="151"/>
        <v>-1</v>
      </c>
      <c r="AL303" s="153">
        <f t="shared" si="152"/>
        <v>0</v>
      </c>
      <c r="AM303" s="151">
        <f t="shared" si="153"/>
        <v>0</v>
      </c>
      <c r="AN303" s="153">
        <f t="shared" si="154"/>
        <v>-1</v>
      </c>
      <c r="AO303" s="153">
        <f t="shared" si="155"/>
        <v>0</v>
      </c>
      <c r="AP303" s="153">
        <f t="shared" si="156"/>
        <v>56</v>
      </c>
      <c r="AQ303" s="153">
        <f t="shared" si="157"/>
        <v>1010.2400000000002</v>
      </c>
      <c r="AR303" s="153">
        <f t="shared" si="158"/>
        <v>24.062068965517241</v>
      </c>
      <c r="AS303" s="153">
        <f t="shared" si="159"/>
        <v>4.2473521163190604</v>
      </c>
      <c r="AT303" s="153">
        <f t="shared" si="160"/>
        <v>58</v>
      </c>
      <c r="AY303" s="65"/>
      <c r="AZ303" s="65"/>
    </row>
    <row r="304" spans="1:52" ht="15.75" x14ac:dyDescent="0.25">
      <c r="A304" s="152" t="str">
        <f>'Primary endpoint outcomes'!A304</f>
        <v>Judd 2001</v>
      </c>
      <c r="B304" s="152" t="str">
        <f>CONCATENATE('Primary endpoint outcomes'!S304,'Primary endpoint outcomes'!T304)</f>
        <v>BDI-I21</v>
      </c>
      <c r="C304" s="154">
        <f t="shared" si="133"/>
        <v>32.948387096774191</v>
      </c>
      <c r="D304" s="154">
        <f t="shared" si="134"/>
        <v>9.2241998064312067</v>
      </c>
      <c r="E304" s="154">
        <f t="shared" si="135"/>
        <v>31</v>
      </c>
      <c r="F304" s="21" t="str">
        <f t="shared" si="136"/>
        <v>YES</v>
      </c>
      <c r="G304" s="21" t="str">
        <f t="shared" si="137"/>
        <v>NO</v>
      </c>
      <c r="H304" s="155">
        <f t="shared" si="138"/>
        <v>0.88237040826207314</v>
      </c>
      <c r="I304" s="155">
        <f t="shared" si="139"/>
        <v>0.11762959173792686</v>
      </c>
      <c r="J304" s="318">
        <f t="shared" si="140"/>
        <v>1</v>
      </c>
      <c r="K304" s="326">
        <f>IF(ISNUMBER('Primary endpoint outcomes'!U304)=TRUE,'Primary endpoint outcomes'!U304,(IF(ISNUMBER('Primary endpoint outcomes'!X304)=TRUE,'Primary endpoint outcomes'!X304,0)))</f>
        <v>33.5</v>
      </c>
      <c r="L304" s="326">
        <f>IF(ISNUMBER('Primary endpoint outcomes'!V304)=TRUE,'Primary endpoint outcomes'!V304,(IF(ISNUMBER('Primary endpoint outcomes'!Y304)=TRUE,'Primary endpoint outcomes'!Y304,0)))</f>
        <v>10.3</v>
      </c>
      <c r="M304" s="325">
        <f>IF(ISNUMBER('Primary endpoint outcomes'!W304)=TRUE,'Primary endpoint outcomes'!W304,(IF(ISNUMBER('Primary endpoint outcomes'!Z304)=TRUE,'Primary endpoint outcomes'!Z304,0)))</f>
        <v>12</v>
      </c>
      <c r="N304" s="326">
        <f>IF(ISNUMBER('Primary endpoint outcomes'!BC304)=TRUE,'Primary endpoint outcomes'!BC304,(IF(ISNUMBER('Primary endpoint outcomes'!BF304)=TRUE,'Primary endpoint outcomes'!BF304,0)))</f>
        <v>32.6</v>
      </c>
      <c r="O304" s="325">
        <f>IF(ISNUMBER('Primary endpoint outcomes'!BD304)=TRUE,'Primary endpoint outcomes'!BD304,(IF(ISNUMBER('Primary endpoint outcomes'!BG304)=TRUE,'Primary endpoint outcomes'!BG304,0)))</f>
        <v>8.5</v>
      </c>
      <c r="P304" s="325">
        <f>IF(ISNUMBER('Primary endpoint outcomes'!BE304)=TRUE,'Primary endpoint outcomes'!BE304,(IF(ISNUMBER('Primary endpoint outcomes'!BH304)=TRUE,'Primary endpoint outcomes'!BH304,0)))</f>
        <v>19</v>
      </c>
      <c r="Q304" s="326">
        <f>IF(ISNUMBER('Primary endpoint outcomes'!CK304)=TRUE,'Primary endpoint outcomes'!CK304,(IF(ISNUMBER('Primary endpoint outcomes'!CN304)=TRUE,'Primary endpoint outcomes'!CN304,0)))</f>
        <v>0</v>
      </c>
      <c r="R304" s="326">
        <f>IF(ISNUMBER('Primary endpoint outcomes'!CL304)=TRUE,'Primary endpoint outcomes'!CL304,(IF(ISNUMBER('Primary endpoint outcomes'!CO304)=TRUE,'Primary endpoint outcomes'!CO304,0)))</f>
        <v>0</v>
      </c>
      <c r="S304" s="325">
        <f>IF(ISNUMBER('Primary endpoint outcomes'!CM304)=TRUE,'Primary endpoint outcomes'!CM304,(IF(ISNUMBER('Primary endpoint outcomes'!CP304)=TRUE,'Primary endpoint outcomes'!CP304,0)))</f>
        <v>0</v>
      </c>
      <c r="T304" s="326">
        <f>IF(ISNUMBER('Primary endpoint outcomes'!DS304)=TRUE,'Primary endpoint outcomes'!DS304,(IF(ISNUMBER('Primary endpoint outcomes'!DV304)=TRUE,'Primary endpoint outcomes'!DV304,0)))</f>
        <v>0</v>
      </c>
      <c r="U304" s="326">
        <f>IF(ISNUMBER('Primary endpoint outcomes'!DT304)=TRUE,'Primary endpoint outcomes'!DT304,(IF(ISNUMBER('Primary endpoint outcomes'!DW304)=TRUE,'Primary endpoint outcomes'!DW304,0)))</f>
        <v>0</v>
      </c>
      <c r="V304" s="326">
        <f>IF(ISNUMBER('Primary endpoint outcomes'!DU304)=TRUE,'Primary endpoint outcomes'!DU304,(IF(ISNUMBER('Primary endpoint outcomes'!DX304)=TRUE,'Primary endpoint outcomes'!DX304,0)))</f>
        <v>0</v>
      </c>
      <c r="W304" s="326">
        <f>IF(ISNUMBER('Primary endpoint outcomes'!FA304)=TRUE,'Primary endpoint outcomes'!FA304,(IF(ISNUMBER('Primary endpoint outcomes'!FD304)=TRUE,'Primary endpoint outcomes'!FD304,0)))</f>
        <v>0</v>
      </c>
      <c r="X304" s="326">
        <f>IF(ISNUMBER('Primary endpoint outcomes'!FB304)=TRUE,'Primary endpoint outcomes'!FB304,(IF(ISNUMBER('Primary endpoint outcomes'!FE304)=TRUE,'Primary endpoint outcomes'!FE304,0)))</f>
        <v>0</v>
      </c>
      <c r="Y304" s="326">
        <f>IF(ISNUMBER('Primary endpoint outcomes'!FC304)=TRUE,'Primary endpoint outcomes'!FC304,(IF(ISNUMBER('Primary endpoint outcomes'!FF304)=TRUE,'Primary endpoint outcomes'!FF304,0)))</f>
        <v>0</v>
      </c>
      <c r="Z304" s="150"/>
      <c r="AA304" s="151">
        <f t="shared" si="141"/>
        <v>12</v>
      </c>
      <c r="AB304" s="153">
        <f t="shared" si="142"/>
        <v>11</v>
      </c>
      <c r="AC304" s="153">
        <f t="shared" si="143"/>
        <v>1166.9900000000002</v>
      </c>
      <c r="AD304" s="151">
        <f t="shared" si="144"/>
        <v>19</v>
      </c>
      <c r="AE304" s="153">
        <f t="shared" si="145"/>
        <v>18</v>
      </c>
      <c r="AF304" s="153">
        <f t="shared" si="146"/>
        <v>1300.5</v>
      </c>
      <c r="AG304" s="151">
        <f t="shared" si="147"/>
        <v>0</v>
      </c>
      <c r="AH304" s="153">
        <f t="shared" si="148"/>
        <v>-1</v>
      </c>
      <c r="AI304" s="153">
        <f t="shared" si="149"/>
        <v>0</v>
      </c>
      <c r="AJ304" s="151">
        <f t="shared" si="150"/>
        <v>0</v>
      </c>
      <c r="AK304" s="153">
        <f t="shared" si="151"/>
        <v>-1</v>
      </c>
      <c r="AL304" s="153">
        <f t="shared" si="152"/>
        <v>0</v>
      </c>
      <c r="AM304" s="151">
        <f t="shared" si="153"/>
        <v>0</v>
      </c>
      <c r="AN304" s="153">
        <f t="shared" si="154"/>
        <v>-1</v>
      </c>
      <c r="AO304" s="153">
        <f t="shared" si="155"/>
        <v>0</v>
      </c>
      <c r="AP304" s="153">
        <f t="shared" si="156"/>
        <v>29</v>
      </c>
      <c r="AQ304" s="153">
        <f t="shared" si="157"/>
        <v>2467.4900000000002</v>
      </c>
      <c r="AR304" s="153">
        <f t="shared" si="158"/>
        <v>32.948387096774191</v>
      </c>
      <c r="AS304" s="153">
        <f t="shared" si="159"/>
        <v>9.2241998064312067</v>
      </c>
      <c r="AT304" s="153">
        <f t="shared" si="160"/>
        <v>31</v>
      </c>
      <c r="AY304" s="65"/>
      <c r="AZ304" s="65"/>
    </row>
    <row r="305" spans="1:52" ht="15.75" x14ac:dyDescent="0.25">
      <c r="A305" s="152" t="str">
        <f>'Primary endpoint outcomes'!A305</f>
        <v>Judd 2004</v>
      </c>
      <c r="B305" s="152" t="str">
        <f>CONCATENATE('Primary endpoint outcomes'!S305,'Primary endpoint outcomes'!T305)</f>
        <v>HAMD17</v>
      </c>
      <c r="C305" s="154">
        <f t="shared" si="133"/>
        <v>10.847770700636943</v>
      </c>
      <c r="D305" s="154">
        <f t="shared" si="134"/>
        <v>3.7</v>
      </c>
      <c r="E305" s="154">
        <f t="shared" si="135"/>
        <v>157</v>
      </c>
      <c r="F305" s="21" t="str">
        <f t="shared" si="136"/>
        <v>NO</v>
      </c>
      <c r="G305" s="21" t="str">
        <f t="shared" si="137"/>
        <v>YES</v>
      </c>
      <c r="H305" s="155">
        <f t="shared" si="138"/>
        <v>8.188636733453758E-2</v>
      </c>
      <c r="I305" s="155">
        <f t="shared" si="139"/>
        <v>0.91811363266546242</v>
      </c>
      <c r="J305" s="318">
        <f t="shared" si="140"/>
        <v>1</v>
      </c>
      <c r="K305" s="326">
        <f>IF(ISNUMBER('Primary endpoint outcomes'!U305)=TRUE,'Primary endpoint outcomes'!U305,(IF(ISNUMBER('Primary endpoint outcomes'!X305)=TRUE,'Primary endpoint outcomes'!X305,0)))</f>
        <v>11.2</v>
      </c>
      <c r="L305" s="326">
        <f>IF(ISNUMBER('Primary endpoint outcomes'!V305)=TRUE,'Primary endpoint outcomes'!V305,(IF(ISNUMBER('Primary endpoint outcomes'!Y305)=TRUE,'Primary endpoint outcomes'!Y305,0)))</f>
        <v>3.7</v>
      </c>
      <c r="M305" s="325">
        <f>IF(ISNUMBER('Primary endpoint outcomes'!W305)=TRUE,'Primary endpoint outcomes'!W305,(IF(ISNUMBER('Primary endpoint outcomes'!Z305)=TRUE,'Primary endpoint outcomes'!Z305,0)))</f>
        <v>78</v>
      </c>
      <c r="N305" s="326">
        <f>IF(ISNUMBER('Primary endpoint outcomes'!BC305)=TRUE,'Primary endpoint outcomes'!BC305,(IF(ISNUMBER('Primary endpoint outcomes'!BF305)=TRUE,'Primary endpoint outcomes'!BF305,0)))</f>
        <v>10.5</v>
      </c>
      <c r="O305" s="325">
        <f>IF(ISNUMBER('Primary endpoint outcomes'!BD305)=TRUE,'Primary endpoint outcomes'!BD305,(IF(ISNUMBER('Primary endpoint outcomes'!BG305)=TRUE,'Primary endpoint outcomes'!BG305,0)))</f>
        <v>3.7</v>
      </c>
      <c r="P305" s="325">
        <f>IF(ISNUMBER('Primary endpoint outcomes'!BE305)=TRUE,'Primary endpoint outcomes'!BE305,(IF(ISNUMBER('Primary endpoint outcomes'!BH305)=TRUE,'Primary endpoint outcomes'!BH305,0)))</f>
        <v>79</v>
      </c>
      <c r="Q305" s="326">
        <f>IF(ISNUMBER('Primary endpoint outcomes'!CK305)=TRUE,'Primary endpoint outcomes'!CK305,(IF(ISNUMBER('Primary endpoint outcomes'!CN305)=TRUE,'Primary endpoint outcomes'!CN305,0)))</f>
        <v>0</v>
      </c>
      <c r="R305" s="326">
        <f>IF(ISNUMBER('Primary endpoint outcomes'!CL305)=TRUE,'Primary endpoint outcomes'!CL305,(IF(ISNUMBER('Primary endpoint outcomes'!CO305)=TRUE,'Primary endpoint outcomes'!CO305,0)))</f>
        <v>0</v>
      </c>
      <c r="S305" s="325">
        <f>IF(ISNUMBER('Primary endpoint outcomes'!CM305)=TRUE,'Primary endpoint outcomes'!CM305,(IF(ISNUMBER('Primary endpoint outcomes'!CP305)=TRUE,'Primary endpoint outcomes'!CP305,0)))</f>
        <v>0</v>
      </c>
      <c r="T305" s="326">
        <f>IF(ISNUMBER('Primary endpoint outcomes'!DS305)=TRUE,'Primary endpoint outcomes'!DS305,(IF(ISNUMBER('Primary endpoint outcomes'!DV305)=TRUE,'Primary endpoint outcomes'!DV305,0)))</f>
        <v>0</v>
      </c>
      <c r="U305" s="326">
        <f>IF(ISNUMBER('Primary endpoint outcomes'!DT305)=TRUE,'Primary endpoint outcomes'!DT305,(IF(ISNUMBER('Primary endpoint outcomes'!DW305)=TRUE,'Primary endpoint outcomes'!DW305,0)))</f>
        <v>0</v>
      </c>
      <c r="V305" s="326">
        <f>IF(ISNUMBER('Primary endpoint outcomes'!DU305)=TRUE,'Primary endpoint outcomes'!DU305,(IF(ISNUMBER('Primary endpoint outcomes'!DX305)=TRUE,'Primary endpoint outcomes'!DX305,0)))</f>
        <v>0</v>
      </c>
      <c r="W305" s="326">
        <f>IF(ISNUMBER('Primary endpoint outcomes'!FA305)=TRUE,'Primary endpoint outcomes'!FA305,(IF(ISNUMBER('Primary endpoint outcomes'!FD305)=TRUE,'Primary endpoint outcomes'!FD305,0)))</f>
        <v>0</v>
      </c>
      <c r="X305" s="326">
        <f>IF(ISNUMBER('Primary endpoint outcomes'!FB305)=TRUE,'Primary endpoint outcomes'!FB305,(IF(ISNUMBER('Primary endpoint outcomes'!FE305)=TRUE,'Primary endpoint outcomes'!FE305,0)))</f>
        <v>0</v>
      </c>
      <c r="Y305" s="326">
        <f>IF(ISNUMBER('Primary endpoint outcomes'!FC305)=TRUE,'Primary endpoint outcomes'!FC305,(IF(ISNUMBER('Primary endpoint outcomes'!FF305)=TRUE,'Primary endpoint outcomes'!FF305,0)))</f>
        <v>0</v>
      </c>
      <c r="Z305" s="150"/>
      <c r="AA305" s="151">
        <f t="shared" si="141"/>
        <v>78</v>
      </c>
      <c r="AB305" s="153">
        <f t="shared" si="142"/>
        <v>77</v>
      </c>
      <c r="AC305" s="153">
        <f t="shared" si="143"/>
        <v>1054.1300000000001</v>
      </c>
      <c r="AD305" s="151">
        <f t="shared" si="144"/>
        <v>79</v>
      </c>
      <c r="AE305" s="153">
        <f t="shared" si="145"/>
        <v>78</v>
      </c>
      <c r="AF305" s="153">
        <f t="shared" si="146"/>
        <v>1067.8200000000002</v>
      </c>
      <c r="AG305" s="151">
        <f t="shared" si="147"/>
        <v>0</v>
      </c>
      <c r="AH305" s="153">
        <f t="shared" si="148"/>
        <v>-1</v>
      </c>
      <c r="AI305" s="153">
        <f t="shared" si="149"/>
        <v>0</v>
      </c>
      <c r="AJ305" s="151">
        <f t="shared" si="150"/>
        <v>0</v>
      </c>
      <c r="AK305" s="153">
        <f t="shared" si="151"/>
        <v>-1</v>
      </c>
      <c r="AL305" s="153">
        <f t="shared" si="152"/>
        <v>0</v>
      </c>
      <c r="AM305" s="151">
        <f t="shared" si="153"/>
        <v>0</v>
      </c>
      <c r="AN305" s="153">
        <f t="shared" si="154"/>
        <v>-1</v>
      </c>
      <c r="AO305" s="153">
        <f t="shared" si="155"/>
        <v>0</v>
      </c>
      <c r="AP305" s="153">
        <f t="shared" si="156"/>
        <v>155</v>
      </c>
      <c r="AQ305" s="153">
        <f t="shared" si="157"/>
        <v>2121.9500000000003</v>
      </c>
      <c r="AR305" s="153">
        <f t="shared" si="158"/>
        <v>10.847770700636943</v>
      </c>
      <c r="AS305" s="153">
        <f t="shared" si="159"/>
        <v>3.7</v>
      </c>
      <c r="AT305" s="153">
        <f t="shared" si="160"/>
        <v>157</v>
      </c>
      <c r="AY305" s="65"/>
      <c r="AZ305" s="65"/>
    </row>
    <row r="306" spans="1:52" ht="15.75" x14ac:dyDescent="0.25">
      <c r="A306" s="152" t="str">
        <f>'Primary endpoint outcomes'!A306</f>
        <v>Kahn 2016</v>
      </c>
      <c r="B306" s="152" t="str">
        <f>CONCATENATE('Primary endpoint outcomes'!S306,'Primary endpoint outcomes'!T306)</f>
        <v>BDI-I21</v>
      </c>
      <c r="C306" s="154">
        <f t="shared" si="133"/>
        <v>15.687096774193549</v>
      </c>
      <c r="D306" s="154">
        <f t="shared" si="134"/>
        <v>11.819517291792801</v>
      </c>
      <c r="E306" s="154">
        <f t="shared" si="135"/>
        <v>93</v>
      </c>
      <c r="F306" s="21" t="str">
        <f t="shared" si="136"/>
        <v>NO</v>
      </c>
      <c r="G306" s="21" t="str">
        <f t="shared" si="137"/>
        <v>YES</v>
      </c>
      <c r="H306" s="155">
        <f t="shared" si="138"/>
        <v>0.2966332763531333</v>
      </c>
      <c r="I306" s="155">
        <f t="shared" si="139"/>
        <v>0.7033667236468667</v>
      </c>
      <c r="J306" s="318">
        <f t="shared" si="140"/>
        <v>1</v>
      </c>
      <c r="K306" s="326">
        <f>IF(ISNUMBER('Primary endpoint outcomes'!U306)=TRUE,'Primary endpoint outcomes'!U306,(IF(ISNUMBER('Primary endpoint outcomes'!X306)=TRUE,'Primary endpoint outcomes'!X306,0)))</f>
        <v>14.5</v>
      </c>
      <c r="L306" s="326">
        <f>IF(ISNUMBER('Primary endpoint outcomes'!V306)=TRUE,'Primary endpoint outcomes'!V306,(IF(ISNUMBER('Primary endpoint outcomes'!Y306)=TRUE,'Primary endpoint outcomes'!Y306,0)))</f>
        <v>10.8</v>
      </c>
      <c r="M306" s="325">
        <f>IF(ISNUMBER('Primary endpoint outcomes'!W306)=TRUE,'Primary endpoint outcomes'!W306,(IF(ISNUMBER('Primary endpoint outcomes'!Z306)=TRUE,'Primary endpoint outcomes'!Z306,0)))</f>
        <v>45</v>
      </c>
      <c r="N306" s="326">
        <f>IF(ISNUMBER('Primary endpoint outcomes'!BC306)=TRUE,'Primary endpoint outcomes'!BC306,(IF(ISNUMBER('Primary endpoint outcomes'!BF306)=TRUE,'Primary endpoint outcomes'!BF306,0)))</f>
        <v>16.8</v>
      </c>
      <c r="O306" s="325">
        <f>IF(ISNUMBER('Primary endpoint outcomes'!BD306)=TRUE,'Primary endpoint outcomes'!BD306,(IF(ISNUMBER('Primary endpoint outcomes'!BG306)=TRUE,'Primary endpoint outcomes'!BG306,0)))</f>
        <v>12.7</v>
      </c>
      <c r="P306" s="325">
        <f>IF(ISNUMBER('Primary endpoint outcomes'!BE306)=TRUE,'Primary endpoint outcomes'!BE306,(IF(ISNUMBER('Primary endpoint outcomes'!BH306)=TRUE,'Primary endpoint outcomes'!BH306,0)))</f>
        <v>48</v>
      </c>
      <c r="Q306" s="326">
        <f>IF(ISNUMBER('Primary endpoint outcomes'!CK306)=TRUE,'Primary endpoint outcomes'!CK306,(IF(ISNUMBER('Primary endpoint outcomes'!CN306)=TRUE,'Primary endpoint outcomes'!CN306,0)))</f>
        <v>0</v>
      </c>
      <c r="R306" s="326">
        <f>IF(ISNUMBER('Primary endpoint outcomes'!CL306)=TRUE,'Primary endpoint outcomes'!CL306,(IF(ISNUMBER('Primary endpoint outcomes'!CO306)=TRUE,'Primary endpoint outcomes'!CO306,0)))</f>
        <v>0</v>
      </c>
      <c r="S306" s="325">
        <f>IF(ISNUMBER('Primary endpoint outcomes'!CM306)=TRUE,'Primary endpoint outcomes'!CM306,(IF(ISNUMBER('Primary endpoint outcomes'!CP306)=TRUE,'Primary endpoint outcomes'!CP306,0)))</f>
        <v>0</v>
      </c>
      <c r="T306" s="326">
        <f>IF(ISNUMBER('Primary endpoint outcomes'!DS306)=TRUE,'Primary endpoint outcomes'!DS306,(IF(ISNUMBER('Primary endpoint outcomes'!DV306)=TRUE,'Primary endpoint outcomes'!DV306,0)))</f>
        <v>0</v>
      </c>
      <c r="U306" s="326">
        <f>IF(ISNUMBER('Primary endpoint outcomes'!DT306)=TRUE,'Primary endpoint outcomes'!DT306,(IF(ISNUMBER('Primary endpoint outcomes'!DW306)=TRUE,'Primary endpoint outcomes'!DW306,0)))</f>
        <v>0</v>
      </c>
      <c r="V306" s="326">
        <f>IF(ISNUMBER('Primary endpoint outcomes'!DU306)=TRUE,'Primary endpoint outcomes'!DU306,(IF(ISNUMBER('Primary endpoint outcomes'!DX306)=TRUE,'Primary endpoint outcomes'!DX306,0)))</f>
        <v>0</v>
      </c>
      <c r="W306" s="326">
        <f>IF(ISNUMBER('Primary endpoint outcomes'!FA306)=TRUE,'Primary endpoint outcomes'!FA306,(IF(ISNUMBER('Primary endpoint outcomes'!FD306)=TRUE,'Primary endpoint outcomes'!FD306,0)))</f>
        <v>0</v>
      </c>
      <c r="X306" s="326">
        <f>IF(ISNUMBER('Primary endpoint outcomes'!FB306)=TRUE,'Primary endpoint outcomes'!FB306,(IF(ISNUMBER('Primary endpoint outcomes'!FE306)=TRUE,'Primary endpoint outcomes'!FE306,0)))</f>
        <v>0</v>
      </c>
      <c r="Y306" s="326">
        <f>IF(ISNUMBER('Primary endpoint outcomes'!FC306)=TRUE,'Primary endpoint outcomes'!FC306,(IF(ISNUMBER('Primary endpoint outcomes'!FF306)=TRUE,'Primary endpoint outcomes'!FF306,0)))</f>
        <v>0</v>
      </c>
      <c r="Z306" s="150"/>
      <c r="AA306" s="151">
        <f t="shared" si="141"/>
        <v>45</v>
      </c>
      <c r="AB306" s="153">
        <f t="shared" si="142"/>
        <v>44</v>
      </c>
      <c r="AC306" s="153">
        <f t="shared" si="143"/>
        <v>5132.1600000000008</v>
      </c>
      <c r="AD306" s="151">
        <f t="shared" si="144"/>
        <v>48</v>
      </c>
      <c r="AE306" s="153">
        <f t="shared" si="145"/>
        <v>47</v>
      </c>
      <c r="AF306" s="153">
        <f t="shared" si="146"/>
        <v>7580.6299999999992</v>
      </c>
      <c r="AG306" s="151">
        <f t="shared" si="147"/>
        <v>0</v>
      </c>
      <c r="AH306" s="153">
        <f t="shared" si="148"/>
        <v>-1</v>
      </c>
      <c r="AI306" s="153">
        <f t="shared" si="149"/>
        <v>0</v>
      </c>
      <c r="AJ306" s="151">
        <f t="shared" si="150"/>
        <v>0</v>
      </c>
      <c r="AK306" s="153">
        <f t="shared" si="151"/>
        <v>-1</v>
      </c>
      <c r="AL306" s="153">
        <f t="shared" si="152"/>
        <v>0</v>
      </c>
      <c r="AM306" s="151">
        <f t="shared" si="153"/>
        <v>0</v>
      </c>
      <c r="AN306" s="153">
        <f t="shared" si="154"/>
        <v>-1</v>
      </c>
      <c r="AO306" s="153">
        <f t="shared" si="155"/>
        <v>0</v>
      </c>
      <c r="AP306" s="153">
        <f t="shared" si="156"/>
        <v>91</v>
      </c>
      <c r="AQ306" s="153">
        <f t="shared" si="157"/>
        <v>12712.79</v>
      </c>
      <c r="AR306" s="153">
        <f t="shared" si="158"/>
        <v>15.687096774193549</v>
      </c>
      <c r="AS306" s="153">
        <f t="shared" si="159"/>
        <v>11.819517291792801</v>
      </c>
      <c r="AT306" s="153">
        <f t="shared" si="160"/>
        <v>93</v>
      </c>
      <c r="AY306" s="65"/>
      <c r="AZ306" s="65"/>
    </row>
    <row r="307" spans="1:52" ht="15.75" x14ac:dyDescent="0.25">
      <c r="A307" s="152" t="str">
        <f>'Primary endpoint outcomes'!A307</f>
        <v>Kampman 1978</v>
      </c>
      <c r="B307" s="152" t="str">
        <f>CONCATENATE('Primary endpoint outcomes'!S307,'Primary endpoint outcomes'!T307)</f>
        <v>HAMD17</v>
      </c>
      <c r="C307" s="154">
        <f t="shared" si="133"/>
        <v>26.439622641509438</v>
      </c>
      <c r="D307" s="154">
        <f t="shared" si="134"/>
        <v>5.7542950710496141</v>
      </c>
      <c r="E307" s="154">
        <f t="shared" si="135"/>
        <v>53</v>
      </c>
      <c r="F307" s="21" t="str">
        <f t="shared" si="136"/>
        <v>YES</v>
      </c>
      <c r="G307" s="21" t="str">
        <f t="shared" si="137"/>
        <v>NO</v>
      </c>
      <c r="H307" s="155">
        <f t="shared" si="138"/>
        <v>0.96517894391569348</v>
      </c>
      <c r="I307" s="155">
        <f t="shared" si="139"/>
        <v>3.4821056084306523E-2</v>
      </c>
      <c r="J307" s="318">
        <f t="shared" si="140"/>
        <v>1</v>
      </c>
      <c r="K307" s="326">
        <f>IF(ISNUMBER('Primary endpoint outcomes'!U307)=TRUE,'Primary endpoint outcomes'!U307,(IF(ISNUMBER('Primary endpoint outcomes'!X307)=TRUE,'Primary endpoint outcomes'!X307,0)))</f>
        <v>27.1</v>
      </c>
      <c r="L307" s="326">
        <f>IF(ISNUMBER('Primary endpoint outcomes'!V307)=TRUE,'Primary endpoint outcomes'!V307,(IF(ISNUMBER('Primary endpoint outcomes'!Y307)=TRUE,'Primary endpoint outcomes'!Y307,0)))</f>
        <v>6.35</v>
      </c>
      <c r="M307" s="325">
        <f>IF(ISNUMBER('Primary endpoint outcomes'!W307)=TRUE,'Primary endpoint outcomes'!W307,(IF(ISNUMBER('Primary endpoint outcomes'!Z307)=TRUE,'Primary endpoint outcomes'!Z307,0)))</f>
        <v>28</v>
      </c>
      <c r="N307" s="326">
        <f>IF(ISNUMBER('Primary endpoint outcomes'!BC307)=TRUE,'Primary endpoint outcomes'!BC307,(IF(ISNUMBER('Primary endpoint outcomes'!BF307)=TRUE,'Primary endpoint outcomes'!BF307,0)))</f>
        <v>25.7</v>
      </c>
      <c r="O307" s="325">
        <f>IF(ISNUMBER('Primary endpoint outcomes'!BD307)=TRUE,'Primary endpoint outcomes'!BD307,(IF(ISNUMBER('Primary endpoint outcomes'!BG307)=TRUE,'Primary endpoint outcomes'!BG307,0)))</f>
        <v>5</v>
      </c>
      <c r="P307" s="325">
        <f>IF(ISNUMBER('Primary endpoint outcomes'!BE307)=TRUE,'Primary endpoint outcomes'!BE307,(IF(ISNUMBER('Primary endpoint outcomes'!BH307)=TRUE,'Primary endpoint outcomes'!BH307,0)))</f>
        <v>25</v>
      </c>
      <c r="Q307" s="326">
        <f>IF(ISNUMBER('Primary endpoint outcomes'!CK307)=TRUE,'Primary endpoint outcomes'!CK307,(IF(ISNUMBER('Primary endpoint outcomes'!CN307)=TRUE,'Primary endpoint outcomes'!CN307,0)))</f>
        <v>0</v>
      </c>
      <c r="R307" s="326">
        <f>IF(ISNUMBER('Primary endpoint outcomes'!CL307)=TRUE,'Primary endpoint outcomes'!CL307,(IF(ISNUMBER('Primary endpoint outcomes'!CO307)=TRUE,'Primary endpoint outcomes'!CO307,0)))</f>
        <v>0</v>
      </c>
      <c r="S307" s="325">
        <f>IF(ISNUMBER('Primary endpoint outcomes'!CM307)=TRUE,'Primary endpoint outcomes'!CM307,(IF(ISNUMBER('Primary endpoint outcomes'!CP307)=TRUE,'Primary endpoint outcomes'!CP307,0)))</f>
        <v>0</v>
      </c>
      <c r="T307" s="326">
        <f>IF(ISNUMBER('Primary endpoint outcomes'!DS307)=TRUE,'Primary endpoint outcomes'!DS307,(IF(ISNUMBER('Primary endpoint outcomes'!DV307)=TRUE,'Primary endpoint outcomes'!DV307,0)))</f>
        <v>0</v>
      </c>
      <c r="U307" s="326">
        <f>IF(ISNUMBER('Primary endpoint outcomes'!DT307)=TRUE,'Primary endpoint outcomes'!DT307,(IF(ISNUMBER('Primary endpoint outcomes'!DW307)=TRUE,'Primary endpoint outcomes'!DW307,0)))</f>
        <v>0</v>
      </c>
      <c r="V307" s="326">
        <f>IF(ISNUMBER('Primary endpoint outcomes'!DU307)=TRUE,'Primary endpoint outcomes'!DU307,(IF(ISNUMBER('Primary endpoint outcomes'!DX307)=TRUE,'Primary endpoint outcomes'!DX307,0)))</f>
        <v>0</v>
      </c>
      <c r="W307" s="326">
        <f>IF(ISNUMBER('Primary endpoint outcomes'!FA307)=TRUE,'Primary endpoint outcomes'!FA307,(IF(ISNUMBER('Primary endpoint outcomes'!FD307)=TRUE,'Primary endpoint outcomes'!FD307,0)))</f>
        <v>0</v>
      </c>
      <c r="X307" s="326">
        <f>IF(ISNUMBER('Primary endpoint outcomes'!FB307)=TRUE,'Primary endpoint outcomes'!FB307,(IF(ISNUMBER('Primary endpoint outcomes'!FE307)=TRUE,'Primary endpoint outcomes'!FE307,0)))</f>
        <v>0</v>
      </c>
      <c r="Y307" s="326">
        <f>IF(ISNUMBER('Primary endpoint outcomes'!FC307)=TRUE,'Primary endpoint outcomes'!FC307,(IF(ISNUMBER('Primary endpoint outcomes'!FF307)=TRUE,'Primary endpoint outcomes'!FF307,0)))</f>
        <v>0</v>
      </c>
      <c r="Z307" s="150"/>
      <c r="AA307" s="151">
        <f t="shared" si="141"/>
        <v>28</v>
      </c>
      <c r="AB307" s="153">
        <f t="shared" si="142"/>
        <v>27</v>
      </c>
      <c r="AC307" s="153">
        <f t="shared" si="143"/>
        <v>1088.7075</v>
      </c>
      <c r="AD307" s="151">
        <f t="shared" si="144"/>
        <v>25</v>
      </c>
      <c r="AE307" s="153">
        <f t="shared" si="145"/>
        <v>24</v>
      </c>
      <c r="AF307" s="153">
        <f t="shared" si="146"/>
        <v>600</v>
      </c>
      <c r="AG307" s="151">
        <f t="shared" si="147"/>
        <v>0</v>
      </c>
      <c r="AH307" s="153">
        <f t="shared" si="148"/>
        <v>-1</v>
      </c>
      <c r="AI307" s="153">
        <f t="shared" si="149"/>
        <v>0</v>
      </c>
      <c r="AJ307" s="151">
        <f t="shared" si="150"/>
        <v>0</v>
      </c>
      <c r="AK307" s="153">
        <f t="shared" si="151"/>
        <v>-1</v>
      </c>
      <c r="AL307" s="153">
        <f t="shared" si="152"/>
        <v>0</v>
      </c>
      <c r="AM307" s="151">
        <f t="shared" si="153"/>
        <v>0</v>
      </c>
      <c r="AN307" s="153">
        <f t="shared" si="154"/>
        <v>-1</v>
      </c>
      <c r="AO307" s="153">
        <f t="shared" si="155"/>
        <v>0</v>
      </c>
      <c r="AP307" s="153">
        <f t="shared" si="156"/>
        <v>51</v>
      </c>
      <c r="AQ307" s="153">
        <f t="shared" si="157"/>
        <v>1688.7075</v>
      </c>
      <c r="AR307" s="153">
        <f t="shared" si="158"/>
        <v>26.439622641509438</v>
      </c>
      <c r="AS307" s="153">
        <f t="shared" si="159"/>
        <v>5.7542950710496141</v>
      </c>
      <c r="AT307" s="153">
        <f t="shared" si="160"/>
        <v>53</v>
      </c>
      <c r="AY307" s="65"/>
      <c r="AZ307" s="65"/>
    </row>
    <row r="308" spans="1:52" ht="15.75" x14ac:dyDescent="0.25">
      <c r="A308" s="152" t="str">
        <f>'Primary endpoint outcomes'!A308</f>
        <v>Kang 2009</v>
      </c>
      <c r="B308" s="152" t="str">
        <f>CONCATENATE('Primary endpoint outcomes'!S308,'Primary endpoint outcomes'!T308)</f>
        <v>HAMD17</v>
      </c>
      <c r="C308" s="154">
        <f t="shared" si="133"/>
        <v>25.963492063492065</v>
      </c>
      <c r="D308" s="154">
        <f t="shared" si="134"/>
        <v>4.961236838505287</v>
      </c>
      <c r="E308" s="154">
        <f t="shared" si="135"/>
        <v>126</v>
      </c>
      <c r="F308" s="21" t="str">
        <f t="shared" si="136"/>
        <v>YES</v>
      </c>
      <c r="G308" s="21" t="str">
        <f t="shared" si="137"/>
        <v>NO</v>
      </c>
      <c r="H308" s="155">
        <f t="shared" si="138"/>
        <v>0.97769257780174046</v>
      </c>
      <c r="I308" s="155">
        <f t="shared" si="139"/>
        <v>2.2307422198259541E-2</v>
      </c>
      <c r="J308" s="318">
        <f t="shared" si="140"/>
        <v>1</v>
      </c>
      <c r="K308" s="326">
        <f>IF(ISNUMBER('Primary endpoint outcomes'!U308)=TRUE,'Primary endpoint outcomes'!U308,(IF(ISNUMBER('Primary endpoint outcomes'!X308)=TRUE,'Primary endpoint outcomes'!X308,0)))</f>
        <v>26.3</v>
      </c>
      <c r="L308" s="326">
        <f>IF(ISNUMBER('Primary endpoint outcomes'!V308)=TRUE,'Primary endpoint outcomes'!V308,(IF(ISNUMBER('Primary endpoint outcomes'!Y308)=TRUE,'Primary endpoint outcomes'!Y308,0)))</f>
        <v>5.5</v>
      </c>
      <c r="M308" s="325">
        <f>IF(ISNUMBER('Primary endpoint outcomes'!W308)=TRUE,'Primary endpoint outcomes'!W308,(IF(ISNUMBER('Primary endpoint outcomes'!Z308)=TRUE,'Primary endpoint outcomes'!Z308,0)))</f>
        <v>73</v>
      </c>
      <c r="N308" s="326">
        <f>IF(ISNUMBER('Primary endpoint outcomes'!BC308)=TRUE,'Primary endpoint outcomes'!BC308,(IF(ISNUMBER('Primary endpoint outcomes'!BF308)=TRUE,'Primary endpoint outcomes'!BF308,0)))</f>
        <v>25.5</v>
      </c>
      <c r="O308" s="325">
        <f>IF(ISNUMBER('Primary endpoint outcomes'!BD308)=TRUE,'Primary endpoint outcomes'!BD308,(IF(ISNUMBER('Primary endpoint outcomes'!BG308)=TRUE,'Primary endpoint outcomes'!BG308,0)))</f>
        <v>4.0999999999999996</v>
      </c>
      <c r="P308" s="325">
        <f>IF(ISNUMBER('Primary endpoint outcomes'!BE308)=TRUE,'Primary endpoint outcomes'!BE308,(IF(ISNUMBER('Primary endpoint outcomes'!BH308)=TRUE,'Primary endpoint outcomes'!BH308,0)))</f>
        <v>53</v>
      </c>
      <c r="Q308" s="326">
        <f>IF(ISNUMBER('Primary endpoint outcomes'!CK308)=TRUE,'Primary endpoint outcomes'!CK308,(IF(ISNUMBER('Primary endpoint outcomes'!CN308)=TRUE,'Primary endpoint outcomes'!CN308,0)))</f>
        <v>0</v>
      </c>
      <c r="R308" s="326">
        <f>IF(ISNUMBER('Primary endpoint outcomes'!CL308)=TRUE,'Primary endpoint outcomes'!CL308,(IF(ISNUMBER('Primary endpoint outcomes'!CO308)=TRUE,'Primary endpoint outcomes'!CO308,0)))</f>
        <v>0</v>
      </c>
      <c r="S308" s="325">
        <f>IF(ISNUMBER('Primary endpoint outcomes'!CM308)=TRUE,'Primary endpoint outcomes'!CM308,(IF(ISNUMBER('Primary endpoint outcomes'!CP308)=TRUE,'Primary endpoint outcomes'!CP308,0)))</f>
        <v>0</v>
      </c>
      <c r="T308" s="326">
        <f>IF(ISNUMBER('Primary endpoint outcomes'!DS308)=TRUE,'Primary endpoint outcomes'!DS308,(IF(ISNUMBER('Primary endpoint outcomes'!DV308)=TRUE,'Primary endpoint outcomes'!DV308,0)))</f>
        <v>0</v>
      </c>
      <c r="U308" s="326">
        <f>IF(ISNUMBER('Primary endpoint outcomes'!DT308)=TRUE,'Primary endpoint outcomes'!DT308,(IF(ISNUMBER('Primary endpoint outcomes'!DW308)=TRUE,'Primary endpoint outcomes'!DW308,0)))</f>
        <v>0</v>
      </c>
      <c r="V308" s="326">
        <f>IF(ISNUMBER('Primary endpoint outcomes'!DU308)=TRUE,'Primary endpoint outcomes'!DU308,(IF(ISNUMBER('Primary endpoint outcomes'!DX308)=TRUE,'Primary endpoint outcomes'!DX308,0)))</f>
        <v>0</v>
      </c>
      <c r="W308" s="326">
        <f>IF(ISNUMBER('Primary endpoint outcomes'!FA308)=TRUE,'Primary endpoint outcomes'!FA308,(IF(ISNUMBER('Primary endpoint outcomes'!FD308)=TRUE,'Primary endpoint outcomes'!FD308,0)))</f>
        <v>0</v>
      </c>
      <c r="X308" s="326">
        <f>IF(ISNUMBER('Primary endpoint outcomes'!FB308)=TRUE,'Primary endpoint outcomes'!FB308,(IF(ISNUMBER('Primary endpoint outcomes'!FE308)=TRUE,'Primary endpoint outcomes'!FE308,0)))</f>
        <v>0</v>
      </c>
      <c r="Y308" s="326">
        <f>IF(ISNUMBER('Primary endpoint outcomes'!FC308)=TRUE,'Primary endpoint outcomes'!FC308,(IF(ISNUMBER('Primary endpoint outcomes'!FF308)=TRUE,'Primary endpoint outcomes'!FF308,0)))</f>
        <v>0</v>
      </c>
      <c r="Z308" s="150"/>
      <c r="AA308" s="151">
        <f t="shared" si="141"/>
        <v>73</v>
      </c>
      <c r="AB308" s="153">
        <f t="shared" si="142"/>
        <v>72</v>
      </c>
      <c r="AC308" s="153">
        <f t="shared" si="143"/>
        <v>2178</v>
      </c>
      <c r="AD308" s="151">
        <f t="shared" si="144"/>
        <v>53</v>
      </c>
      <c r="AE308" s="153">
        <f t="shared" si="145"/>
        <v>52</v>
      </c>
      <c r="AF308" s="153">
        <f t="shared" si="146"/>
        <v>874.11999999999989</v>
      </c>
      <c r="AG308" s="151">
        <f t="shared" si="147"/>
        <v>0</v>
      </c>
      <c r="AH308" s="153">
        <f t="shared" si="148"/>
        <v>-1</v>
      </c>
      <c r="AI308" s="153">
        <f t="shared" si="149"/>
        <v>0</v>
      </c>
      <c r="AJ308" s="151">
        <f t="shared" si="150"/>
        <v>0</v>
      </c>
      <c r="AK308" s="153">
        <f t="shared" si="151"/>
        <v>-1</v>
      </c>
      <c r="AL308" s="153">
        <f t="shared" si="152"/>
        <v>0</v>
      </c>
      <c r="AM308" s="151">
        <f t="shared" si="153"/>
        <v>0</v>
      </c>
      <c r="AN308" s="153">
        <f t="shared" si="154"/>
        <v>-1</v>
      </c>
      <c r="AO308" s="153">
        <f t="shared" si="155"/>
        <v>0</v>
      </c>
      <c r="AP308" s="153">
        <f t="shared" si="156"/>
        <v>124</v>
      </c>
      <c r="AQ308" s="153">
        <f t="shared" si="157"/>
        <v>3052.12</v>
      </c>
      <c r="AR308" s="153">
        <f t="shared" si="158"/>
        <v>25.963492063492065</v>
      </c>
      <c r="AS308" s="153">
        <f t="shared" si="159"/>
        <v>4.961236838505287</v>
      </c>
      <c r="AT308" s="153">
        <f t="shared" si="160"/>
        <v>126</v>
      </c>
    </row>
    <row r="309" spans="1:52" ht="15.75" x14ac:dyDescent="0.25">
      <c r="A309" s="152" t="str">
        <f>'Primary endpoint outcomes'!A309</f>
        <v>Kanter 2015</v>
      </c>
      <c r="B309" s="152" t="str">
        <f>CONCATENATE('Primary endpoint outcomes'!S309,'Primary endpoint outcomes'!T309)</f>
        <v>HAMD17</v>
      </c>
      <c r="C309" s="154">
        <f t="shared" si="133"/>
        <v>20.93232558139535</v>
      </c>
      <c r="D309" s="154">
        <f t="shared" si="134"/>
        <v>4.556625034750728</v>
      </c>
      <c r="E309" s="154">
        <f t="shared" si="135"/>
        <v>43</v>
      </c>
      <c r="F309" s="21" t="str">
        <f t="shared" si="136"/>
        <v>YES</v>
      </c>
      <c r="G309" s="21" t="str">
        <f t="shared" si="137"/>
        <v>NO</v>
      </c>
      <c r="H309" s="155">
        <f t="shared" si="138"/>
        <v>0.8604740213811144</v>
      </c>
      <c r="I309" s="155">
        <f t="shared" si="139"/>
        <v>0.1395259786188856</v>
      </c>
      <c r="J309" s="318">
        <f t="shared" si="140"/>
        <v>1</v>
      </c>
      <c r="K309" s="326">
        <f>IF(ISNUMBER('Primary endpoint outcomes'!U309)=TRUE,'Primary endpoint outcomes'!U309,(IF(ISNUMBER('Primary endpoint outcomes'!X309)=TRUE,'Primary endpoint outcomes'!X309,0)))</f>
        <v>21.05</v>
      </c>
      <c r="L309" s="326">
        <f>IF(ISNUMBER('Primary endpoint outcomes'!V309)=TRUE,'Primary endpoint outcomes'!V309,(IF(ISNUMBER('Primary endpoint outcomes'!Y309)=TRUE,'Primary endpoint outcomes'!Y309,0)))</f>
        <v>3.75</v>
      </c>
      <c r="M309" s="325">
        <f>IF(ISNUMBER('Primary endpoint outcomes'!W309)=TRUE,'Primary endpoint outcomes'!W309,(IF(ISNUMBER('Primary endpoint outcomes'!Z309)=TRUE,'Primary endpoint outcomes'!Z309,0)))</f>
        <v>21</v>
      </c>
      <c r="N309" s="326">
        <f>IF(ISNUMBER('Primary endpoint outcomes'!BC309)=TRUE,'Primary endpoint outcomes'!BC309,(IF(ISNUMBER('Primary endpoint outcomes'!BF309)=TRUE,'Primary endpoint outcomes'!BF309,0)))</f>
        <v>20.82</v>
      </c>
      <c r="O309" s="325">
        <f>IF(ISNUMBER('Primary endpoint outcomes'!BD309)=TRUE,'Primary endpoint outcomes'!BD309,(IF(ISNUMBER('Primary endpoint outcomes'!BG309)=TRUE,'Primary endpoint outcomes'!BG309,0)))</f>
        <v>5.21</v>
      </c>
      <c r="P309" s="325">
        <f>IF(ISNUMBER('Primary endpoint outcomes'!BE309)=TRUE,'Primary endpoint outcomes'!BE309,(IF(ISNUMBER('Primary endpoint outcomes'!BH309)=TRUE,'Primary endpoint outcomes'!BH309,0)))</f>
        <v>22</v>
      </c>
      <c r="Q309" s="326">
        <f>IF(ISNUMBER('Primary endpoint outcomes'!CK309)=TRUE,'Primary endpoint outcomes'!CK309,(IF(ISNUMBER('Primary endpoint outcomes'!CN309)=TRUE,'Primary endpoint outcomes'!CN309,0)))</f>
        <v>0</v>
      </c>
      <c r="R309" s="326">
        <f>IF(ISNUMBER('Primary endpoint outcomes'!CL309)=TRUE,'Primary endpoint outcomes'!CL309,(IF(ISNUMBER('Primary endpoint outcomes'!CO309)=TRUE,'Primary endpoint outcomes'!CO309,0)))</f>
        <v>0</v>
      </c>
      <c r="S309" s="325">
        <f>IF(ISNUMBER('Primary endpoint outcomes'!CM309)=TRUE,'Primary endpoint outcomes'!CM309,(IF(ISNUMBER('Primary endpoint outcomes'!CP309)=TRUE,'Primary endpoint outcomes'!CP309,0)))</f>
        <v>0</v>
      </c>
      <c r="T309" s="326">
        <f>IF(ISNUMBER('Primary endpoint outcomes'!DS309)=TRUE,'Primary endpoint outcomes'!DS309,(IF(ISNUMBER('Primary endpoint outcomes'!DV309)=TRUE,'Primary endpoint outcomes'!DV309,0)))</f>
        <v>0</v>
      </c>
      <c r="U309" s="326">
        <f>IF(ISNUMBER('Primary endpoint outcomes'!DT309)=TRUE,'Primary endpoint outcomes'!DT309,(IF(ISNUMBER('Primary endpoint outcomes'!DW309)=TRUE,'Primary endpoint outcomes'!DW309,0)))</f>
        <v>0</v>
      </c>
      <c r="V309" s="326">
        <f>IF(ISNUMBER('Primary endpoint outcomes'!DU309)=TRUE,'Primary endpoint outcomes'!DU309,(IF(ISNUMBER('Primary endpoint outcomes'!DX309)=TRUE,'Primary endpoint outcomes'!DX309,0)))</f>
        <v>0</v>
      </c>
      <c r="W309" s="326">
        <f>IF(ISNUMBER('Primary endpoint outcomes'!FA309)=TRUE,'Primary endpoint outcomes'!FA309,(IF(ISNUMBER('Primary endpoint outcomes'!FD309)=TRUE,'Primary endpoint outcomes'!FD309,0)))</f>
        <v>0</v>
      </c>
      <c r="X309" s="326">
        <f>IF(ISNUMBER('Primary endpoint outcomes'!FB309)=TRUE,'Primary endpoint outcomes'!FB309,(IF(ISNUMBER('Primary endpoint outcomes'!FE309)=TRUE,'Primary endpoint outcomes'!FE309,0)))</f>
        <v>0</v>
      </c>
      <c r="Y309" s="326">
        <f>IF(ISNUMBER('Primary endpoint outcomes'!FC309)=TRUE,'Primary endpoint outcomes'!FC309,(IF(ISNUMBER('Primary endpoint outcomes'!FF309)=TRUE,'Primary endpoint outcomes'!FF309,0)))</f>
        <v>0</v>
      </c>
      <c r="Z309" s="150"/>
      <c r="AA309" s="151">
        <f t="shared" si="141"/>
        <v>21</v>
      </c>
      <c r="AB309" s="153">
        <f t="shared" si="142"/>
        <v>20</v>
      </c>
      <c r="AC309" s="153">
        <f t="shared" si="143"/>
        <v>281.25</v>
      </c>
      <c r="AD309" s="151">
        <f t="shared" si="144"/>
        <v>22</v>
      </c>
      <c r="AE309" s="153">
        <f t="shared" si="145"/>
        <v>21</v>
      </c>
      <c r="AF309" s="153">
        <f t="shared" si="146"/>
        <v>570.02609999999993</v>
      </c>
      <c r="AG309" s="151">
        <f t="shared" si="147"/>
        <v>0</v>
      </c>
      <c r="AH309" s="153">
        <f t="shared" si="148"/>
        <v>-1</v>
      </c>
      <c r="AI309" s="153">
        <f t="shared" si="149"/>
        <v>0</v>
      </c>
      <c r="AJ309" s="151">
        <f t="shared" si="150"/>
        <v>0</v>
      </c>
      <c r="AK309" s="153">
        <f t="shared" si="151"/>
        <v>-1</v>
      </c>
      <c r="AL309" s="153">
        <f t="shared" si="152"/>
        <v>0</v>
      </c>
      <c r="AM309" s="151">
        <f t="shared" si="153"/>
        <v>0</v>
      </c>
      <c r="AN309" s="153">
        <f t="shared" si="154"/>
        <v>-1</v>
      </c>
      <c r="AO309" s="153">
        <f t="shared" si="155"/>
        <v>0</v>
      </c>
      <c r="AP309" s="153">
        <f t="shared" si="156"/>
        <v>41</v>
      </c>
      <c r="AQ309" s="153">
        <f t="shared" si="157"/>
        <v>851.27609999999993</v>
      </c>
      <c r="AR309" s="153">
        <f t="shared" si="158"/>
        <v>20.93232558139535</v>
      </c>
      <c r="AS309" s="153">
        <f t="shared" si="159"/>
        <v>4.556625034750728</v>
      </c>
      <c r="AT309" s="153">
        <f t="shared" si="160"/>
        <v>43</v>
      </c>
    </row>
    <row r="310" spans="1:52" ht="15.75" x14ac:dyDescent="0.25">
      <c r="A310" s="152" t="str">
        <f>'Primary endpoint outcomes'!A310</f>
        <v>Kasckow 2014</v>
      </c>
      <c r="B310" s="152" t="str">
        <f>CONCATENATE('Primary endpoint outcomes'!S310,'Primary endpoint outcomes'!T310)</f>
        <v>HAMD17</v>
      </c>
      <c r="C310" s="154">
        <f t="shared" si="133"/>
        <v>10.382608695652173</v>
      </c>
      <c r="D310" s="154">
        <f t="shared" si="134"/>
        <v>4.3554563480765136</v>
      </c>
      <c r="E310" s="154">
        <f t="shared" si="135"/>
        <v>23</v>
      </c>
      <c r="F310" s="21" t="str">
        <f t="shared" si="136"/>
        <v>NO</v>
      </c>
      <c r="G310" s="21" t="str">
        <f t="shared" si="137"/>
        <v>YES</v>
      </c>
      <c r="H310" s="155">
        <f t="shared" si="138"/>
        <v>9.8571069929244581E-2</v>
      </c>
      <c r="I310" s="155">
        <f t="shared" si="139"/>
        <v>0.90142893007075542</v>
      </c>
      <c r="J310" s="318">
        <f t="shared" si="140"/>
        <v>1</v>
      </c>
      <c r="K310" s="326">
        <f>IF(ISNUMBER('Primary endpoint outcomes'!U310)=TRUE,'Primary endpoint outcomes'!U310,(IF(ISNUMBER('Primary endpoint outcomes'!X310)=TRUE,'Primary endpoint outcomes'!X310,0)))</f>
        <v>8.8000000000000007</v>
      </c>
      <c r="L310" s="326">
        <f>IF(ISNUMBER('Primary endpoint outcomes'!V310)=TRUE,'Primary endpoint outcomes'!V310,(IF(ISNUMBER('Primary endpoint outcomes'!Y310)=TRUE,'Primary endpoint outcomes'!Y310,0)))</f>
        <v>3.5</v>
      </c>
      <c r="M310" s="325">
        <f>IF(ISNUMBER('Primary endpoint outcomes'!W310)=TRUE,'Primary endpoint outcomes'!W310,(IF(ISNUMBER('Primary endpoint outcomes'!Z310)=TRUE,'Primary endpoint outcomes'!Z310,0)))</f>
        <v>10</v>
      </c>
      <c r="N310" s="326">
        <f>IF(ISNUMBER('Primary endpoint outcomes'!BC310)=TRUE,'Primary endpoint outcomes'!BC310,(IF(ISNUMBER('Primary endpoint outcomes'!BF310)=TRUE,'Primary endpoint outcomes'!BF310,0)))</f>
        <v>11.6</v>
      </c>
      <c r="O310" s="325">
        <f>IF(ISNUMBER('Primary endpoint outcomes'!BD310)=TRUE,'Primary endpoint outcomes'!BD310,(IF(ISNUMBER('Primary endpoint outcomes'!BG310)=TRUE,'Primary endpoint outcomes'!BG310,0)))</f>
        <v>4.9000000000000004</v>
      </c>
      <c r="P310" s="325">
        <f>IF(ISNUMBER('Primary endpoint outcomes'!BE310)=TRUE,'Primary endpoint outcomes'!BE310,(IF(ISNUMBER('Primary endpoint outcomes'!BH310)=TRUE,'Primary endpoint outcomes'!BH310,0)))</f>
        <v>13</v>
      </c>
      <c r="Q310" s="326">
        <f>IF(ISNUMBER('Primary endpoint outcomes'!CK310)=TRUE,'Primary endpoint outcomes'!CK310,(IF(ISNUMBER('Primary endpoint outcomes'!CN310)=TRUE,'Primary endpoint outcomes'!CN310,0)))</f>
        <v>0</v>
      </c>
      <c r="R310" s="326">
        <f>IF(ISNUMBER('Primary endpoint outcomes'!CL310)=TRUE,'Primary endpoint outcomes'!CL310,(IF(ISNUMBER('Primary endpoint outcomes'!CO310)=TRUE,'Primary endpoint outcomes'!CO310,0)))</f>
        <v>0</v>
      </c>
      <c r="S310" s="325">
        <f>IF(ISNUMBER('Primary endpoint outcomes'!CM310)=TRUE,'Primary endpoint outcomes'!CM310,(IF(ISNUMBER('Primary endpoint outcomes'!CP310)=TRUE,'Primary endpoint outcomes'!CP310,0)))</f>
        <v>0</v>
      </c>
      <c r="T310" s="326">
        <f>IF(ISNUMBER('Primary endpoint outcomes'!DS310)=TRUE,'Primary endpoint outcomes'!DS310,(IF(ISNUMBER('Primary endpoint outcomes'!DV310)=TRUE,'Primary endpoint outcomes'!DV310,0)))</f>
        <v>0</v>
      </c>
      <c r="U310" s="326">
        <f>IF(ISNUMBER('Primary endpoint outcomes'!DT310)=TRUE,'Primary endpoint outcomes'!DT310,(IF(ISNUMBER('Primary endpoint outcomes'!DW310)=TRUE,'Primary endpoint outcomes'!DW310,0)))</f>
        <v>0</v>
      </c>
      <c r="V310" s="326">
        <f>IF(ISNUMBER('Primary endpoint outcomes'!DU310)=TRUE,'Primary endpoint outcomes'!DU310,(IF(ISNUMBER('Primary endpoint outcomes'!DX310)=TRUE,'Primary endpoint outcomes'!DX310,0)))</f>
        <v>0</v>
      </c>
      <c r="W310" s="326">
        <f>IF(ISNUMBER('Primary endpoint outcomes'!FA310)=TRUE,'Primary endpoint outcomes'!FA310,(IF(ISNUMBER('Primary endpoint outcomes'!FD310)=TRUE,'Primary endpoint outcomes'!FD310,0)))</f>
        <v>0</v>
      </c>
      <c r="X310" s="326">
        <f>IF(ISNUMBER('Primary endpoint outcomes'!FB310)=TRUE,'Primary endpoint outcomes'!FB310,(IF(ISNUMBER('Primary endpoint outcomes'!FE310)=TRUE,'Primary endpoint outcomes'!FE310,0)))</f>
        <v>0</v>
      </c>
      <c r="Y310" s="326">
        <f>IF(ISNUMBER('Primary endpoint outcomes'!FC310)=TRUE,'Primary endpoint outcomes'!FC310,(IF(ISNUMBER('Primary endpoint outcomes'!FF310)=TRUE,'Primary endpoint outcomes'!FF310,0)))</f>
        <v>0</v>
      </c>
      <c r="Z310" s="150"/>
      <c r="AA310" s="151">
        <f t="shared" si="141"/>
        <v>10</v>
      </c>
      <c r="AB310" s="153">
        <f t="shared" si="142"/>
        <v>9</v>
      </c>
      <c r="AC310" s="153">
        <f t="shared" si="143"/>
        <v>110.25</v>
      </c>
      <c r="AD310" s="151">
        <f t="shared" si="144"/>
        <v>13</v>
      </c>
      <c r="AE310" s="153">
        <f t="shared" si="145"/>
        <v>12</v>
      </c>
      <c r="AF310" s="153">
        <f t="shared" si="146"/>
        <v>288.12000000000006</v>
      </c>
      <c r="AG310" s="151">
        <f t="shared" si="147"/>
        <v>0</v>
      </c>
      <c r="AH310" s="153">
        <f t="shared" si="148"/>
        <v>-1</v>
      </c>
      <c r="AI310" s="153">
        <f t="shared" si="149"/>
        <v>0</v>
      </c>
      <c r="AJ310" s="151">
        <f t="shared" si="150"/>
        <v>0</v>
      </c>
      <c r="AK310" s="153">
        <f t="shared" si="151"/>
        <v>-1</v>
      </c>
      <c r="AL310" s="153">
        <f t="shared" si="152"/>
        <v>0</v>
      </c>
      <c r="AM310" s="151">
        <f t="shared" si="153"/>
        <v>0</v>
      </c>
      <c r="AN310" s="153">
        <f t="shared" si="154"/>
        <v>-1</v>
      </c>
      <c r="AO310" s="153">
        <f t="shared" si="155"/>
        <v>0</v>
      </c>
      <c r="AP310" s="153">
        <f t="shared" si="156"/>
        <v>21</v>
      </c>
      <c r="AQ310" s="153">
        <f t="shared" si="157"/>
        <v>398.37000000000006</v>
      </c>
      <c r="AR310" s="153">
        <f t="shared" si="158"/>
        <v>10.382608695652173</v>
      </c>
      <c r="AS310" s="153">
        <f t="shared" si="159"/>
        <v>4.3554563480765136</v>
      </c>
      <c r="AT310" s="153">
        <f t="shared" si="160"/>
        <v>23</v>
      </c>
    </row>
    <row r="311" spans="1:52" ht="15.75" x14ac:dyDescent="0.25">
      <c r="A311" s="152" t="str">
        <f>'Primary endpoint outcomes'!A311</f>
        <v>Kasper 2005a</v>
      </c>
      <c r="B311" s="152" t="str">
        <f>CONCATENATE('Primary endpoint outcomes'!S311,'Primary endpoint outcomes'!T311)</f>
        <v>MADRS10</v>
      </c>
      <c r="C311" s="154">
        <f t="shared" si="133"/>
        <v>28.433976833976832</v>
      </c>
      <c r="D311" s="154">
        <f t="shared" si="134"/>
        <v>3.9436319566750568</v>
      </c>
      <c r="E311" s="154">
        <f t="shared" si="135"/>
        <v>518</v>
      </c>
      <c r="F311" s="21" t="str">
        <f t="shared" si="136"/>
        <v>YES</v>
      </c>
      <c r="G311" s="21" t="str">
        <f t="shared" si="137"/>
        <v>NO</v>
      </c>
      <c r="H311" s="155">
        <f t="shared" si="138"/>
        <v>0.94860600086399649</v>
      </c>
      <c r="I311" s="155">
        <f t="shared" si="139"/>
        <v>5.139399913600351E-2</v>
      </c>
      <c r="J311" s="318">
        <f t="shared" si="140"/>
        <v>1</v>
      </c>
      <c r="K311" s="326">
        <f>IF(ISNUMBER('Primary endpoint outcomes'!U311)=TRUE,'Primary endpoint outcomes'!U311,(IF(ISNUMBER('Primary endpoint outcomes'!X311)=TRUE,'Primary endpoint outcomes'!X311,0)))</f>
        <v>28.2</v>
      </c>
      <c r="L311" s="326">
        <f>IF(ISNUMBER('Primary endpoint outcomes'!V311)=TRUE,'Primary endpoint outcomes'!V311,(IF(ISNUMBER('Primary endpoint outcomes'!Y311)=TRUE,'Primary endpoint outcomes'!Y311,0)))</f>
        <v>3.8</v>
      </c>
      <c r="M311" s="325">
        <f>IF(ISNUMBER('Primary endpoint outcomes'!W311)=TRUE,'Primary endpoint outcomes'!W311,(IF(ISNUMBER('Primary endpoint outcomes'!Z311)=TRUE,'Primary endpoint outcomes'!Z311,0)))</f>
        <v>174</v>
      </c>
      <c r="N311" s="326">
        <f>IF(ISNUMBER('Primary endpoint outcomes'!BC311)=TRUE,'Primary endpoint outcomes'!BC311,(IF(ISNUMBER('Primary endpoint outcomes'!BF311)=TRUE,'Primary endpoint outcomes'!BF311,0)))</f>
        <v>28.5</v>
      </c>
      <c r="O311" s="325">
        <f>IF(ISNUMBER('Primary endpoint outcomes'!BD311)=TRUE,'Primary endpoint outcomes'!BD311,(IF(ISNUMBER('Primary endpoint outcomes'!BG311)=TRUE,'Primary endpoint outcomes'!BG311,0)))</f>
        <v>3.8</v>
      </c>
      <c r="P311" s="325">
        <f>IF(ISNUMBER('Primary endpoint outcomes'!BE311)=TRUE,'Primary endpoint outcomes'!BE311,(IF(ISNUMBER('Primary endpoint outcomes'!BH311)=TRUE,'Primary endpoint outcomes'!BH311,0)))</f>
        <v>164</v>
      </c>
      <c r="Q311" s="326">
        <f>IF(ISNUMBER('Primary endpoint outcomes'!CK311)=TRUE,'Primary endpoint outcomes'!CK311,(IF(ISNUMBER('Primary endpoint outcomes'!CN311)=TRUE,'Primary endpoint outcomes'!CN311,0)))</f>
        <v>28.6</v>
      </c>
      <c r="R311" s="326">
        <f>IF(ISNUMBER('Primary endpoint outcomes'!CL311)=TRUE,'Primary endpoint outcomes'!CL311,(IF(ISNUMBER('Primary endpoint outcomes'!CO311)=TRUE,'Primary endpoint outcomes'!CO311,0)))</f>
        <v>4.2</v>
      </c>
      <c r="S311" s="325">
        <f>IF(ISNUMBER('Primary endpoint outcomes'!CM311)=TRUE,'Primary endpoint outcomes'!CM311,(IF(ISNUMBER('Primary endpoint outcomes'!CP311)=TRUE,'Primary endpoint outcomes'!CP311,0)))</f>
        <v>180</v>
      </c>
      <c r="T311" s="326">
        <f>IF(ISNUMBER('Primary endpoint outcomes'!DS311)=TRUE,'Primary endpoint outcomes'!DS311,(IF(ISNUMBER('Primary endpoint outcomes'!DV311)=TRUE,'Primary endpoint outcomes'!DV311,0)))</f>
        <v>0</v>
      </c>
      <c r="U311" s="326">
        <f>IF(ISNUMBER('Primary endpoint outcomes'!DT311)=TRUE,'Primary endpoint outcomes'!DT311,(IF(ISNUMBER('Primary endpoint outcomes'!DW311)=TRUE,'Primary endpoint outcomes'!DW311,0)))</f>
        <v>0</v>
      </c>
      <c r="V311" s="326">
        <f>IF(ISNUMBER('Primary endpoint outcomes'!DU311)=TRUE,'Primary endpoint outcomes'!DU311,(IF(ISNUMBER('Primary endpoint outcomes'!DX311)=TRUE,'Primary endpoint outcomes'!DX311,0)))</f>
        <v>0</v>
      </c>
      <c r="W311" s="326">
        <f>IF(ISNUMBER('Primary endpoint outcomes'!FA311)=TRUE,'Primary endpoint outcomes'!FA311,(IF(ISNUMBER('Primary endpoint outcomes'!FD311)=TRUE,'Primary endpoint outcomes'!FD311,0)))</f>
        <v>0</v>
      </c>
      <c r="X311" s="326">
        <f>IF(ISNUMBER('Primary endpoint outcomes'!FB311)=TRUE,'Primary endpoint outcomes'!FB311,(IF(ISNUMBER('Primary endpoint outcomes'!FE311)=TRUE,'Primary endpoint outcomes'!FE311,0)))</f>
        <v>0</v>
      </c>
      <c r="Y311" s="326">
        <f>IF(ISNUMBER('Primary endpoint outcomes'!FC311)=TRUE,'Primary endpoint outcomes'!FC311,(IF(ISNUMBER('Primary endpoint outcomes'!FF311)=TRUE,'Primary endpoint outcomes'!FF311,0)))</f>
        <v>0</v>
      </c>
      <c r="Z311" s="150"/>
      <c r="AA311" s="151">
        <f t="shared" si="141"/>
        <v>174</v>
      </c>
      <c r="AB311" s="153">
        <f t="shared" si="142"/>
        <v>173</v>
      </c>
      <c r="AC311" s="153">
        <f t="shared" si="143"/>
        <v>2498.12</v>
      </c>
      <c r="AD311" s="151">
        <f t="shared" si="144"/>
        <v>164</v>
      </c>
      <c r="AE311" s="153">
        <f t="shared" si="145"/>
        <v>163</v>
      </c>
      <c r="AF311" s="153">
        <f t="shared" si="146"/>
        <v>2353.7199999999998</v>
      </c>
      <c r="AG311" s="151">
        <f t="shared" si="147"/>
        <v>180</v>
      </c>
      <c r="AH311" s="153">
        <f t="shared" si="148"/>
        <v>179</v>
      </c>
      <c r="AI311" s="153">
        <f t="shared" si="149"/>
        <v>3157.56</v>
      </c>
      <c r="AJ311" s="151">
        <f t="shared" si="150"/>
        <v>0</v>
      </c>
      <c r="AK311" s="153">
        <f t="shared" si="151"/>
        <v>-1</v>
      </c>
      <c r="AL311" s="153">
        <f t="shared" si="152"/>
        <v>0</v>
      </c>
      <c r="AM311" s="151">
        <f t="shared" si="153"/>
        <v>0</v>
      </c>
      <c r="AN311" s="153">
        <f t="shared" si="154"/>
        <v>-1</v>
      </c>
      <c r="AO311" s="153">
        <f t="shared" si="155"/>
        <v>0</v>
      </c>
      <c r="AP311" s="153">
        <f t="shared" si="156"/>
        <v>515</v>
      </c>
      <c r="AQ311" s="153">
        <f t="shared" si="157"/>
        <v>8009.4</v>
      </c>
      <c r="AR311" s="153">
        <f t="shared" si="158"/>
        <v>28.433976833976832</v>
      </c>
      <c r="AS311" s="153">
        <f t="shared" si="159"/>
        <v>3.9436319566750568</v>
      </c>
      <c r="AT311" s="153">
        <f t="shared" si="160"/>
        <v>518</v>
      </c>
    </row>
    <row r="312" spans="1:52" ht="15.75" x14ac:dyDescent="0.25">
      <c r="A312" s="152" t="str">
        <f>'Primary endpoint outcomes'!A312</f>
        <v>Kasper 2005b</v>
      </c>
      <c r="B312" s="152" t="str">
        <f>CONCATENATE('Primary endpoint outcomes'!S312,'Primary endpoint outcomes'!T312)</f>
        <v>HAMD17</v>
      </c>
      <c r="C312" s="154">
        <f t="shared" si="133"/>
        <v>20.950925925925926</v>
      </c>
      <c r="D312" s="154">
        <f t="shared" si="134"/>
        <v>1.5453557934346014</v>
      </c>
      <c r="E312" s="154">
        <f t="shared" si="135"/>
        <v>108</v>
      </c>
      <c r="F312" s="21" t="str">
        <f t="shared" si="136"/>
        <v>YES</v>
      </c>
      <c r="G312" s="21" t="str">
        <f t="shared" si="137"/>
        <v>NO</v>
      </c>
      <c r="H312" s="155">
        <f t="shared" si="138"/>
        <v>0.99932173721070405</v>
      </c>
      <c r="I312" s="155">
        <f t="shared" si="139"/>
        <v>6.7826278929594697E-4</v>
      </c>
      <c r="J312" s="318">
        <f t="shared" si="140"/>
        <v>1</v>
      </c>
      <c r="K312" s="326">
        <f>IF(ISNUMBER('Primary endpoint outcomes'!U312)=TRUE,'Primary endpoint outcomes'!U312,(IF(ISNUMBER('Primary endpoint outcomes'!X312)=TRUE,'Primary endpoint outcomes'!X312,0)))</f>
        <v>21</v>
      </c>
      <c r="L312" s="326">
        <f>IF(ISNUMBER('Primary endpoint outcomes'!V312)=TRUE,'Primary endpoint outcomes'!V312,(IF(ISNUMBER('Primary endpoint outcomes'!Y312)=TRUE,'Primary endpoint outcomes'!Y312,0)))</f>
        <v>1.56</v>
      </c>
      <c r="M312" s="325">
        <f>IF(ISNUMBER('Primary endpoint outcomes'!W312)=TRUE,'Primary endpoint outcomes'!W312,(IF(ISNUMBER('Primary endpoint outcomes'!Z312)=TRUE,'Primary endpoint outcomes'!Z312,0)))</f>
        <v>55</v>
      </c>
      <c r="N312" s="326">
        <f>IF(ISNUMBER('Primary endpoint outcomes'!BC312)=TRUE,'Primary endpoint outcomes'!BC312,(IF(ISNUMBER('Primary endpoint outcomes'!BF312)=TRUE,'Primary endpoint outcomes'!BF312,0)))</f>
        <v>20.9</v>
      </c>
      <c r="O312" s="325">
        <f>IF(ISNUMBER('Primary endpoint outcomes'!BD312)=TRUE,'Primary endpoint outcomes'!BD312,(IF(ISNUMBER('Primary endpoint outcomes'!BG312)=TRUE,'Primary endpoint outcomes'!BG312,0)))</f>
        <v>1.53</v>
      </c>
      <c r="P312" s="325">
        <f>IF(ISNUMBER('Primary endpoint outcomes'!BE312)=TRUE,'Primary endpoint outcomes'!BE312,(IF(ISNUMBER('Primary endpoint outcomes'!BH312)=TRUE,'Primary endpoint outcomes'!BH312,0)))</f>
        <v>53</v>
      </c>
      <c r="Q312" s="326">
        <f>IF(ISNUMBER('Primary endpoint outcomes'!CK312)=TRUE,'Primary endpoint outcomes'!CK312,(IF(ISNUMBER('Primary endpoint outcomes'!CN312)=TRUE,'Primary endpoint outcomes'!CN312,0)))</f>
        <v>0</v>
      </c>
      <c r="R312" s="326">
        <f>IF(ISNUMBER('Primary endpoint outcomes'!CL312)=TRUE,'Primary endpoint outcomes'!CL312,(IF(ISNUMBER('Primary endpoint outcomes'!CO312)=TRUE,'Primary endpoint outcomes'!CO312,0)))</f>
        <v>0</v>
      </c>
      <c r="S312" s="325">
        <f>IF(ISNUMBER('Primary endpoint outcomes'!CM312)=TRUE,'Primary endpoint outcomes'!CM312,(IF(ISNUMBER('Primary endpoint outcomes'!CP312)=TRUE,'Primary endpoint outcomes'!CP312,0)))</f>
        <v>0</v>
      </c>
      <c r="T312" s="326">
        <f>IF(ISNUMBER('Primary endpoint outcomes'!DS312)=TRUE,'Primary endpoint outcomes'!DS312,(IF(ISNUMBER('Primary endpoint outcomes'!DV312)=TRUE,'Primary endpoint outcomes'!DV312,0)))</f>
        <v>0</v>
      </c>
      <c r="U312" s="326">
        <f>IF(ISNUMBER('Primary endpoint outcomes'!DT312)=TRUE,'Primary endpoint outcomes'!DT312,(IF(ISNUMBER('Primary endpoint outcomes'!DW312)=TRUE,'Primary endpoint outcomes'!DW312,0)))</f>
        <v>0</v>
      </c>
      <c r="V312" s="326">
        <f>IF(ISNUMBER('Primary endpoint outcomes'!DU312)=TRUE,'Primary endpoint outcomes'!DU312,(IF(ISNUMBER('Primary endpoint outcomes'!DX312)=TRUE,'Primary endpoint outcomes'!DX312,0)))</f>
        <v>0</v>
      </c>
      <c r="W312" s="326">
        <f>IF(ISNUMBER('Primary endpoint outcomes'!FA312)=TRUE,'Primary endpoint outcomes'!FA312,(IF(ISNUMBER('Primary endpoint outcomes'!FD312)=TRUE,'Primary endpoint outcomes'!FD312,0)))</f>
        <v>0</v>
      </c>
      <c r="X312" s="326">
        <f>IF(ISNUMBER('Primary endpoint outcomes'!FB312)=TRUE,'Primary endpoint outcomes'!FB312,(IF(ISNUMBER('Primary endpoint outcomes'!FE312)=TRUE,'Primary endpoint outcomes'!FE312,0)))</f>
        <v>0</v>
      </c>
      <c r="Y312" s="326">
        <f>IF(ISNUMBER('Primary endpoint outcomes'!FC312)=TRUE,'Primary endpoint outcomes'!FC312,(IF(ISNUMBER('Primary endpoint outcomes'!FF312)=TRUE,'Primary endpoint outcomes'!FF312,0)))</f>
        <v>0</v>
      </c>
      <c r="Z312" s="150"/>
      <c r="AA312" s="151">
        <f t="shared" si="141"/>
        <v>55</v>
      </c>
      <c r="AB312" s="153">
        <f t="shared" si="142"/>
        <v>54</v>
      </c>
      <c r="AC312" s="153">
        <f t="shared" si="143"/>
        <v>131.4144</v>
      </c>
      <c r="AD312" s="151">
        <f t="shared" si="144"/>
        <v>53</v>
      </c>
      <c r="AE312" s="153">
        <f t="shared" si="145"/>
        <v>52</v>
      </c>
      <c r="AF312" s="153">
        <f t="shared" si="146"/>
        <v>121.7268</v>
      </c>
      <c r="AG312" s="151">
        <f t="shared" si="147"/>
        <v>0</v>
      </c>
      <c r="AH312" s="153">
        <f t="shared" si="148"/>
        <v>-1</v>
      </c>
      <c r="AI312" s="153">
        <f t="shared" si="149"/>
        <v>0</v>
      </c>
      <c r="AJ312" s="151">
        <f t="shared" si="150"/>
        <v>0</v>
      </c>
      <c r="AK312" s="153">
        <f t="shared" si="151"/>
        <v>-1</v>
      </c>
      <c r="AL312" s="153">
        <f t="shared" si="152"/>
        <v>0</v>
      </c>
      <c r="AM312" s="151">
        <f t="shared" si="153"/>
        <v>0</v>
      </c>
      <c r="AN312" s="153">
        <f t="shared" si="154"/>
        <v>-1</v>
      </c>
      <c r="AO312" s="153">
        <f t="shared" si="155"/>
        <v>0</v>
      </c>
      <c r="AP312" s="153">
        <f t="shared" si="156"/>
        <v>106</v>
      </c>
      <c r="AQ312" s="153">
        <f t="shared" si="157"/>
        <v>253.1412</v>
      </c>
      <c r="AR312" s="153">
        <f t="shared" si="158"/>
        <v>20.950925925925926</v>
      </c>
      <c r="AS312" s="153">
        <f t="shared" si="159"/>
        <v>1.5453557934346014</v>
      </c>
      <c r="AT312" s="153">
        <f t="shared" si="160"/>
        <v>108</v>
      </c>
    </row>
    <row r="313" spans="1:52" ht="15.75" x14ac:dyDescent="0.25">
      <c r="A313" s="152" t="str">
        <f>'Primary endpoint outcomes'!A313</f>
        <v>Kasper 2012</v>
      </c>
      <c r="B313" s="152" t="str">
        <f>CONCATENATE('Primary endpoint outcomes'!S313,'Primary endpoint outcomes'!T313)</f>
        <v>MADRS10</v>
      </c>
      <c r="C313" s="154">
        <f t="shared" si="133"/>
        <v>35.164454976303318</v>
      </c>
      <c r="D313" s="154">
        <f t="shared" si="134"/>
        <v>4.2667682154980824</v>
      </c>
      <c r="E313" s="154">
        <f t="shared" si="135"/>
        <v>211</v>
      </c>
      <c r="F313" s="21" t="str">
        <f t="shared" si="136"/>
        <v>YES</v>
      </c>
      <c r="G313" s="21" t="str">
        <f t="shared" si="137"/>
        <v>NO</v>
      </c>
      <c r="H313" s="155">
        <f t="shared" si="138"/>
        <v>0.99898342157201991</v>
      </c>
      <c r="I313" s="155">
        <f t="shared" si="139"/>
        <v>1.016578427980086E-3</v>
      </c>
      <c r="J313" s="318">
        <f t="shared" si="140"/>
        <v>1</v>
      </c>
      <c r="K313" s="326">
        <f>IF(ISNUMBER('Primary endpoint outcomes'!U313)=TRUE,'Primary endpoint outcomes'!U313,(IF(ISNUMBER('Primary endpoint outcomes'!X313)=TRUE,'Primary endpoint outcomes'!X313,0)))</f>
        <v>35.4</v>
      </c>
      <c r="L313" s="326">
        <f>IF(ISNUMBER('Primary endpoint outcomes'!V313)=TRUE,'Primary endpoint outcomes'!V313,(IF(ISNUMBER('Primary endpoint outcomes'!Y313)=TRUE,'Primary endpoint outcomes'!Y313,0)))</f>
        <v>4.3</v>
      </c>
      <c r="M313" s="325">
        <f>IF(ISNUMBER('Primary endpoint outcomes'!W313)=TRUE,'Primary endpoint outcomes'!W313,(IF(ISNUMBER('Primary endpoint outcomes'!Z313)=TRUE,'Primary endpoint outcomes'!Z313,0)))</f>
        <v>140</v>
      </c>
      <c r="N313" s="326">
        <f>IF(ISNUMBER('Primary endpoint outcomes'!BC313)=TRUE,'Primary endpoint outcomes'!BC313,(IF(ISNUMBER('Primary endpoint outcomes'!BF313)=TRUE,'Primary endpoint outcomes'!BF313,0)))</f>
        <v>34.700000000000003</v>
      </c>
      <c r="O313" s="325">
        <f>IF(ISNUMBER('Primary endpoint outcomes'!BD313)=TRUE,'Primary endpoint outcomes'!BD313,(IF(ISNUMBER('Primary endpoint outcomes'!BG313)=TRUE,'Primary endpoint outcomes'!BG313,0)))</f>
        <v>4.2</v>
      </c>
      <c r="P313" s="325">
        <f>IF(ISNUMBER('Primary endpoint outcomes'!BE313)=TRUE,'Primary endpoint outcomes'!BE313,(IF(ISNUMBER('Primary endpoint outcomes'!BH313)=TRUE,'Primary endpoint outcomes'!BH313,0)))</f>
        <v>71</v>
      </c>
      <c r="Q313" s="326">
        <f>IF(ISNUMBER('Primary endpoint outcomes'!CK313)=TRUE,'Primary endpoint outcomes'!CK313,(IF(ISNUMBER('Primary endpoint outcomes'!CN313)=TRUE,'Primary endpoint outcomes'!CN313,0)))</f>
        <v>0</v>
      </c>
      <c r="R313" s="326">
        <f>IF(ISNUMBER('Primary endpoint outcomes'!CL313)=TRUE,'Primary endpoint outcomes'!CL313,(IF(ISNUMBER('Primary endpoint outcomes'!CO313)=TRUE,'Primary endpoint outcomes'!CO313,0)))</f>
        <v>0</v>
      </c>
      <c r="S313" s="325">
        <f>IF(ISNUMBER('Primary endpoint outcomes'!CM313)=TRUE,'Primary endpoint outcomes'!CM313,(IF(ISNUMBER('Primary endpoint outcomes'!CP313)=TRUE,'Primary endpoint outcomes'!CP313,0)))</f>
        <v>0</v>
      </c>
      <c r="T313" s="326">
        <f>IF(ISNUMBER('Primary endpoint outcomes'!DS313)=TRUE,'Primary endpoint outcomes'!DS313,(IF(ISNUMBER('Primary endpoint outcomes'!DV313)=TRUE,'Primary endpoint outcomes'!DV313,0)))</f>
        <v>0</v>
      </c>
      <c r="U313" s="326">
        <f>IF(ISNUMBER('Primary endpoint outcomes'!DT313)=TRUE,'Primary endpoint outcomes'!DT313,(IF(ISNUMBER('Primary endpoint outcomes'!DW313)=TRUE,'Primary endpoint outcomes'!DW313,0)))</f>
        <v>0</v>
      </c>
      <c r="V313" s="326">
        <f>IF(ISNUMBER('Primary endpoint outcomes'!DU313)=TRUE,'Primary endpoint outcomes'!DU313,(IF(ISNUMBER('Primary endpoint outcomes'!DX313)=TRUE,'Primary endpoint outcomes'!DX313,0)))</f>
        <v>0</v>
      </c>
      <c r="W313" s="326">
        <f>IF(ISNUMBER('Primary endpoint outcomes'!FA313)=TRUE,'Primary endpoint outcomes'!FA313,(IF(ISNUMBER('Primary endpoint outcomes'!FD313)=TRUE,'Primary endpoint outcomes'!FD313,0)))</f>
        <v>0</v>
      </c>
      <c r="X313" s="326">
        <f>IF(ISNUMBER('Primary endpoint outcomes'!FB313)=TRUE,'Primary endpoint outcomes'!FB313,(IF(ISNUMBER('Primary endpoint outcomes'!FE313)=TRUE,'Primary endpoint outcomes'!FE313,0)))</f>
        <v>0</v>
      </c>
      <c r="Y313" s="326">
        <f>IF(ISNUMBER('Primary endpoint outcomes'!FC313)=TRUE,'Primary endpoint outcomes'!FC313,(IF(ISNUMBER('Primary endpoint outcomes'!FF313)=TRUE,'Primary endpoint outcomes'!FF313,0)))</f>
        <v>0</v>
      </c>
      <c r="Z313" s="150"/>
      <c r="AA313" s="151">
        <f t="shared" si="141"/>
        <v>140</v>
      </c>
      <c r="AB313" s="153">
        <f t="shared" si="142"/>
        <v>139</v>
      </c>
      <c r="AC313" s="153">
        <f t="shared" si="143"/>
        <v>2570.1099999999997</v>
      </c>
      <c r="AD313" s="151">
        <f t="shared" si="144"/>
        <v>71</v>
      </c>
      <c r="AE313" s="153">
        <f t="shared" si="145"/>
        <v>70</v>
      </c>
      <c r="AF313" s="153">
        <f t="shared" si="146"/>
        <v>1234.8</v>
      </c>
      <c r="AG313" s="151">
        <f t="shared" si="147"/>
        <v>0</v>
      </c>
      <c r="AH313" s="153">
        <f t="shared" si="148"/>
        <v>-1</v>
      </c>
      <c r="AI313" s="153">
        <f t="shared" si="149"/>
        <v>0</v>
      </c>
      <c r="AJ313" s="151">
        <f t="shared" si="150"/>
        <v>0</v>
      </c>
      <c r="AK313" s="153">
        <f t="shared" si="151"/>
        <v>-1</v>
      </c>
      <c r="AL313" s="153">
        <f t="shared" si="152"/>
        <v>0</v>
      </c>
      <c r="AM313" s="151">
        <f t="shared" si="153"/>
        <v>0</v>
      </c>
      <c r="AN313" s="153">
        <f t="shared" si="154"/>
        <v>-1</v>
      </c>
      <c r="AO313" s="153">
        <f t="shared" si="155"/>
        <v>0</v>
      </c>
      <c r="AP313" s="153">
        <f t="shared" si="156"/>
        <v>209</v>
      </c>
      <c r="AQ313" s="153">
        <f t="shared" si="157"/>
        <v>3804.91</v>
      </c>
      <c r="AR313" s="153">
        <f t="shared" si="158"/>
        <v>35.164454976303318</v>
      </c>
      <c r="AS313" s="153">
        <f t="shared" si="159"/>
        <v>4.2667682154980824</v>
      </c>
      <c r="AT313" s="153">
        <f t="shared" si="160"/>
        <v>211</v>
      </c>
    </row>
    <row r="314" spans="1:52" ht="15.75" x14ac:dyDescent="0.25">
      <c r="A314" s="152" t="str">
        <f>'Primary endpoint outcomes'!A314</f>
        <v>Katona 2012</v>
      </c>
      <c r="B314" s="152" t="str">
        <f>CONCATENATE('Primary endpoint outcomes'!S314,'Primary endpoint outcomes'!T314)</f>
        <v>HAMD24</v>
      </c>
      <c r="C314" s="154">
        <f t="shared" si="133"/>
        <v>28.940878378378379</v>
      </c>
      <c r="D314" s="154">
        <f t="shared" si="134"/>
        <v>4.9989590753210509</v>
      </c>
      <c r="E314" s="154">
        <f t="shared" si="135"/>
        <v>296</v>
      </c>
      <c r="F314" s="21" t="str">
        <f t="shared" si="136"/>
        <v>YES</v>
      </c>
      <c r="G314" s="21" t="str">
        <f t="shared" si="137"/>
        <v>NO</v>
      </c>
      <c r="H314" s="155">
        <f t="shared" si="138"/>
        <v>0.99518325509256333</v>
      </c>
      <c r="I314" s="155">
        <f t="shared" si="139"/>
        <v>4.8167449074366653E-3</v>
      </c>
      <c r="J314" s="318">
        <f t="shared" si="140"/>
        <v>1</v>
      </c>
      <c r="K314" s="326">
        <f>IF(ISNUMBER('Primary endpoint outcomes'!U314)=TRUE,'Primary endpoint outcomes'!U314,(IF(ISNUMBER('Primary endpoint outcomes'!X314)=TRUE,'Primary endpoint outcomes'!X314,0)))</f>
        <v>28.5</v>
      </c>
      <c r="L314" s="326">
        <f>IF(ISNUMBER('Primary endpoint outcomes'!V314)=TRUE,'Primary endpoint outcomes'!V314,(IF(ISNUMBER('Primary endpoint outcomes'!Y314)=TRUE,'Primary endpoint outcomes'!Y314,0)))</f>
        <v>4.9000000000000004</v>
      </c>
      <c r="M314" s="325">
        <f>IF(ISNUMBER('Primary endpoint outcomes'!W314)=TRUE,'Primary endpoint outcomes'!W314,(IF(ISNUMBER('Primary endpoint outcomes'!Z314)=TRUE,'Primary endpoint outcomes'!Z314,0)))</f>
        <v>151</v>
      </c>
      <c r="N314" s="326">
        <f>IF(ISNUMBER('Primary endpoint outcomes'!BC314)=TRUE,'Primary endpoint outcomes'!BC314,(IF(ISNUMBER('Primary endpoint outcomes'!BF314)=TRUE,'Primary endpoint outcomes'!BF314,0)))</f>
        <v>29.4</v>
      </c>
      <c r="O314" s="325">
        <f>IF(ISNUMBER('Primary endpoint outcomes'!BD314)=TRUE,'Primary endpoint outcomes'!BD314,(IF(ISNUMBER('Primary endpoint outcomes'!BG314)=TRUE,'Primary endpoint outcomes'!BG314,0)))</f>
        <v>5.0999999999999996</v>
      </c>
      <c r="P314" s="325">
        <f>IF(ISNUMBER('Primary endpoint outcomes'!BE314)=TRUE,'Primary endpoint outcomes'!BE314,(IF(ISNUMBER('Primary endpoint outcomes'!BH314)=TRUE,'Primary endpoint outcomes'!BH314,0)))</f>
        <v>145</v>
      </c>
      <c r="Q314" s="326">
        <f>IF(ISNUMBER('Primary endpoint outcomes'!CK314)=TRUE,'Primary endpoint outcomes'!CK314,(IF(ISNUMBER('Primary endpoint outcomes'!CN314)=TRUE,'Primary endpoint outcomes'!CN314,0)))</f>
        <v>0</v>
      </c>
      <c r="R314" s="326">
        <f>IF(ISNUMBER('Primary endpoint outcomes'!CL314)=TRUE,'Primary endpoint outcomes'!CL314,(IF(ISNUMBER('Primary endpoint outcomes'!CO314)=TRUE,'Primary endpoint outcomes'!CO314,0)))</f>
        <v>0</v>
      </c>
      <c r="S314" s="325">
        <f>IF(ISNUMBER('Primary endpoint outcomes'!CM314)=TRUE,'Primary endpoint outcomes'!CM314,(IF(ISNUMBER('Primary endpoint outcomes'!CP314)=TRUE,'Primary endpoint outcomes'!CP314,0)))</f>
        <v>0</v>
      </c>
      <c r="T314" s="326">
        <f>IF(ISNUMBER('Primary endpoint outcomes'!DS314)=TRUE,'Primary endpoint outcomes'!DS314,(IF(ISNUMBER('Primary endpoint outcomes'!DV314)=TRUE,'Primary endpoint outcomes'!DV314,0)))</f>
        <v>0</v>
      </c>
      <c r="U314" s="326">
        <f>IF(ISNUMBER('Primary endpoint outcomes'!DT314)=TRUE,'Primary endpoint outcomes'!DT314,(IF(ISNUMBER('Primary endpoint outcomes'!DW314)=TRUE,'Primary endpoint outcomes'!DW314,0)))</f>
        <v>0</v>
      </c>
      <c r="V314" s="326">
        <f>IF(ISNUMBER('Primary endpoint outcomes'!DU314)=TRUE,'Primary endpoint outcomes'!DU314,(IF(ISNUMBER('Primary endpoint outcomes'!DX314)=TRUE,'Primary endpoint outcomes'!DX314,0)))</f>
        <v>0</v>
      </c>
      <c r="W314" s="326">
        <f>IF(ISNUMBER('Primary endpoint outcomes'!FA314)=TRUE,'Primary endpoint outcomes'!FA314,(IF(ISNUMBER('Primary endpoint outcomes'!FD314)=TRUE,'Primary endpoint outcomes'!FD314,0)))</f>
        <v>0</v>
      </c>
      <c r="X314" s="326">
        <f>IF(ISNUMBER('Primary endpoint outcomes'!FB314)=TRUE,'Primary endpoint outcomes'!FB314,(IF(ISNUMBER('Primary endpoint outcomes'!FE314)=TRUE,'Primary endpoint outcomes'!FE314,0)))</f>
        <v>0</v>
      </c>
      <c r="Y314" s="326">
        <f>IF(ISNUMBER('Primary endpoint outcomes'!FC314)=TRUE,'Primary endpoint outcomes'!FC314,(IF(ISNUMBER('Primary endpoint outcomes'!FF314)=TRUE,'Primary endpoint outcomes'!FF314,0)))</f>
        <v>0</v>
      </c>
      <c r="Z314" s="150"/>
      <c r="AA314" s="151">
        <f t="shared" si="141"/>
        <v>151</v>
      </c>
      <c r="AB314" s="153">
        <f t="shared" si="142"/>
        <v>150</v>
      </c>
      <c r="AC314" s="153">
        <f t="shared" si="143"/>
        <v>3601.5000000000009</v>
      </c>
      <c r="AD314" s="151">
        <f t="shared" si="144"/>
        <v>145</v>
      </c>
      <c r="AE314" s="153">
        <f t="shared" si="145"/>
        <v>144</v>
      </c>
      <c r="AF314" s="153">
        <f t="shared" si="146"/>
        <v>3745.4399999999996</v>
      </c>
      <c r="AG314" s="151">
        <f t="shared" si="147"/>
        <v>0</v>
      </c>
      <c r="AH314" s="153">
        <f t="shared" si="148"/>
        <v>-1</v>
      </c>
      <c r="AI314" s="153">
        <f t="shared" si="149"/>
        <v>0</v>
      </c>
      <c r="AJ314" s="151">
        <f t="shared" si="150"/>
        <v>0</v>
      </c>
      <c r="AK314" s="153">
        <f t="shared" si="151"/>
        <v>-1</v>
      </c>
      <c r="AL314" s="153">
        <f t="shared" si="152"/>
        <v>0</v>
      </c>
      <c r="AM314" s="151">
        <f t="shared" si="153"/>
        <v>0</v>
      </c>
      <c r="AN314" s="153">
        <f t="shared" si="154"/>
        <v>-1</v>
      </c>
      <c r="AO314" s="153">
        <f t="shared" si="155"/>
        <v>0</v>
      </c>
      <c r="AP314" s="153">
        <f t="shared" si="156"/>
        <v>294</v>
      </c>
      <c r="AQ314" s="153">
        <f t="shared" si="157"/>
        <v>7346.9400000000005</v>
      </c>
      <c r="AR314" s="153">
        <f t="shared" si="158"/>
        <v>28.940878378378379</v>
      </c>
      <c r="AS314" s="153">
        <f t="shared" si="159"/>
        <v>4.9989590753210509</v>
      </c>
      <c r="AT314" s="153">
        <f t="shared" si="160"/>
        <v>296</v>
      </c>
    </row>
    <row r="315" spans="1:52" ht="15.75" x14ac:dyDescent="0.25">
      <c r="A315" s="152" t="str">
        <f>'Primary endpoint outcomes'!A315</f>
        <v>Katz 1990</v>
      </c>
      <c r="B315" s="152" t="str">
        <f>CONCATENATE('Primary endpoint outcomes'!S315,'Primary endpoint outcomes'!T315)</f>
        <v>HAMD24</v>
      </c>
      <c r="C315" s="154">
        <f t="shared" si="133"/>
        <v>22.656521739130429</v>
      </c>
      <c r="D315" s="154">
        <f t="shared" si="134"/>
        <v>3.3583584425387691</v>
      </c>
      <c r="E315" s="154">
        <f t="shared" si="135"/>
        <v>23</v>
      </c>
      <c r="F315" s="21" t="str">
        <f t="shared" si="136"/>
        <v>YES</v>
      </c>
      <c r="G315" s="21" t="str">
        <f t="shared" si="137"/>
        <v>NO</v>
      </c>
      <c r="H315" s="155">
        <f t="shared" si="138"/>
        <v>0.97626463356947735</v>
      </c>
      <c r="I315" s="155">
        <f t="shared" si="139"/>
        <v>2.3735366430522653E-2</v>
      </c>
      <c r="J315" s="318">
        <f t="shared" si="140"/>
        <v>1</v>
      </c>
      <c r="K315" s="326">
        <f>IF(ISNUMBER('Primary endpoint outcomes'!U315)=TRUE,'Primary endpoint outcomes'!U315,(IF(ISNUMBER('Primary endpoint outcomes'!X315)=TRUE,'Primary endpoint outcomes'!X315,0)))</f>
        <v>21.7</v>
      </c>
      <c r="L315" s="326">
        <f>IF(ISNUMBER('Primary endpoint outcomes'!V315)=TRUE,'Primary endpoint outcomes'!V315,(IF(ISNUMBER('Primary endpoint outcomes'!Y315)=TRUE,'Primary endpoint outcomes'!Y315,0)))</f>
        <v>2.5</v>
      </c>
      <c r="M315" s="325">
        <f>IF(ISNUMBER('Primary endpoint outcomes'!W315)=TRUE,'Primary endpoint outcomes'!W315,(IF(ISNUMBER('Primary endpoint outcomes'!Z315)=TRUE,'Primary endpoint outcomes'!Z315,0)))</f>
        <v>12</v>
      </c>
      <c r="N315" s="326">
        <f>IF(ISNUMBER('Primary endpoint outcomes'!BC315)=TRUE,'Primary endpoint outcomes'!BC315,(IF(ISNUMBER('Primary endpoint outcomes'!BF315)=TRUE,'Primary endpoint outcomes'!BF315,0)))</f>
        <v>23.7</v>
      </c>
      <c r="O315" s="325">
        <f>IF(ISNUMBER('Primary endpoint outcomes'!BD315)=TRUE,'Primary endpoint outcomes'!BD315,(IF(ISNUMBER('Primary endpoint outcomes'!BG315)=TRUE,'Primary endpoint outcomes'!BG315,0)))</f>
        <v>4.0999999999999996</v>
      </c>
      <c r="P315" s="325">
        <f>IF(ISNUMBER('Primary endpoint outcomes'!BE315)=TRUE,'Primary endpoint outcomes'!BE315,(IF(ISNUMBER('Primary endpoint outcomes'!BH315)=TRUE,'Primary endpoint outcomes'!BH315,0)))</f>
        <v>11</v>
      </c>
      <c r="Q315" s="326">
        <f>IF(ISNUMBER('Primary endpoint outcomes'!CK315)=TRUE,'Primary endpoint outcomes'!CK315,(IF(ISNUMBER('Primary endpoint outcomes'!CN315)=TRUE,'Primary endpoint outcomes'!CN315,0)))</f>
        <v>0</v>
      </c>
      <c r="R315" s="326">
        <f>IF(ISNUMBER('Primary endpoint outcomes'!CL315)=TRUE,'Primary endpoint outcomes'!CL315,(IF(ISNUMBER('Primary endpoint outcomes'!CO315)=TRUE,'Primary endpoint outcomes'!CO315,0)))</f>
        <v>0</v>
      </c>
      <c r="S315" s="325">
        <f>IF(ISNUMBER('Primary endpoint outcomes'!CM315)=TRUE,'Primary endpoint outcomes'!CM315,(IF(ISNUMBER('Primary endpoint outcomes'!CP315)=TRUE,'Primary endpoint outcomes'!CP315,0)))</f>
        <v>0</v>
      </c>
      <c r="T315" s="326">
        <f>IF(ISNUMBER('Primary endpoint outcomes'!DS315)=TRUE,'Primary endpoint outcomes'!DS315,(IF(ISNUMBER('Primary endpoint outcomes'!DV315)=TRUE,'Primary endpoint outcomes'!DV315,0)))</f>
        <v>0</v>
      </c>
      <c r="U315" s="326">
        <f>IF(ISNUMBER('Primary endpoint outcomes'!DT315)=TRUE,'Primary endpoint outcomes'!DT315,(IF(ISNUMBER('Primary endpoint outcomes'!DW315)=TRUE,'Primary endpoint outcomes'!DW315,0)))</f>
        <v>0</v>
      </c>
      <c r="V315" s="326">
        <f>IF(ISNUMBER('Primary endpoint outcomes'!DU315)=TRUE,'Primary endpoint outcomes'!DU315,(IF(ISNUMBER('Primary endpoint outcomes'!DX315)=TRUE,'Primary endpoint outcomes'!DX315,0)))</f>
        <v>0</v>
      </c>
      <c r="W315" s="326">
        <f>IF(ISNUMBER('Primary endpoint outcomes'!FA315)=TRUE,'Primary endpoint outcomes'!FA315,(IF(ISNUMBER('Primary endpoint outcomes'!FD315)=TRUE,'Primary endpoint outcomes'!FD315,0)))</f>
        <v>0</v>
      </c>
      <c r="X315" s="326">
        <f>IF(ISNUMBER('Primary endpoint outcomes'!FB315)=TRUE,'Primary endpoint outcomes'!FB315,(IF(ISNUMBER('Primary endpoint outcomes'!FE315)=TRUE,'Primary endpoint outcomes'!FE315,0)))</f>
        <v>0</v>
      </c>
      <c r="Y315" s="326">
        <f>IF(ISNUMBER('Primary endpoint outcomes'!FC315)=TRUE,'Primary endpoint outcomes'!FC315,(IF(ISNUMBER('Primary endpoint outcomes'!FF315)=TRUE,'Primary endpoint outcomes'!FF315,0)))</f>
        <v>0</v>
      </c>
      <c r="Z315" s="150"/>
      <c r="AA315" s="151">
        <f t="shared" si="141"/>
        <v>12</v>
      </c>
      <c r="AB315" s="153">
        <f t="shared" si="142"/>
        <v>11</v>
      </c>
      <c r="AC315" s="153">
        <f t="shared" si="143"/>
        <v>68.75</v>
      </c>
      <c r="AD315" s="151">
        <f t="shared" si="144"/>
        <v>11</v>
      </c>
      <c r="AE315" s="153">
        <f t="shared" si="145"/>
        <v>10</v>
      </c>
      <c r="AF315" s="153">
        <f t="shared" si="146"/>
        <v>168.1</v>
      </c>
      <c r="AG315" s="151">
        <f t="shared" si="147"/>
        <v>0</v>
      </c>
      <c r="AH315" s="153">
        <f t="shared" si="148"/>
        <v>-1</v>
      </c>
      <c r="AI315" s="153">
        <f t="shared" si="149"/>
        <v>0</v>
      </c>
      <c r="AJ315" s="151">
        <f t="shared" si="150"/>
        <v>0</v>
      </c>
      <c r="AK315" s="153">
        <f t="shared" si="151"/>
        <v>-1</v>
      </c>
      <c r="AL315" s="153">
        <f t="shared" si="152"/>
        <v>0</v>
      </c>
      <c r="AM315" s="151">
        <f t="shared" si="153"/>
        <v>0</v>
      </c>
      <c r="AN315" s="153">
        <f t="shared" si="154"/>
        <v>-1</v>
      </c>
      <c r="AO315" s="153">
        <f t="shared" si="155"/>
        <v>0</v>
      </c>
      <c r="AP315" s="153">
        <f t="shared" si="156"/>
        <v>21</v>
      </c>
      <c r="AQ315" s="153">
        <f t="shared" si="157"/>
        <v>236.85</v>
      </c>
      <c r="AR315" s="153">
        <f t="shared" si="158"/>
        <v>22.656521739130429</v>
      </c>
      <c r="AS315" s="153">
        <f t="shared" si="159"/>
        <v>3.3583584425387691</v>
      </c>
      <c r="AT315" s="153">
        <f t="shared" si="160"/>
        <v>23</v>
      </c>
    </row>
    <row r="316" spans="1:52" ht="15.75" x14ac:dyDescent="0.25">
      <c r="A316" s="152" t="str">
        <f>'Primary endpoint outcomes'!A316</f>
        <v>Katz 1993_Protocol 01</v>
      </c>
      <c r="B316" s="152" t="str">
        <f>CONCATENATE('Primary endpoint outcomes'!S316,'Primary endpoint outcomes'!T316)</f>
        <v>HAMD17</v>
      </c>
      <c r="C316" s="154">
        <f t="shared" si="133"/>
        <v>22.860913705583759</v>
      </c>
      <c r="D316" s="154">
        <f t="shared" si="134"/>
        <v>0</v>
      </c>
      <c r="E316" s="154">
        <f t="shared" si="135"/>
        <v>197</v>
      </c>
      <c r="F316" s="21" t="str">
        <f t="shared" si="136"/>
        <v>YES</v>
      </c>
      <c r="G316" s="21" t="str">
        <f t="shared" si="137"/>
        <v>NO</v>
      </c>
      <c r="H316" s="155" t="e">
        <f t="shared" si="138"/>
        <v>#NUM!</v>
      </c>
      <c r="I316" s="155" t="e">
        <f t="shared" si="139"/>
        <v>#NUM!</v>
      </c>
      <c r="J316" s="318">
        <f t="shared" si="140"/>
        <v>0</v>
      </c>
      <c r="K316" s="326">
        <f>IF(ISNUMBER('Primary endpoint outcomes'!U316)=TRUE,'Primary endpoint outcomes'!U316,(IF(ISNUMBER('Primary endpoint outcomes'!X316)=TRUE,'Primary endpoint outcomes'!X316,0)))</f>
        <v>23.6</v>
      </c>
      <c r="L316" s="326">
        <f>IF(ISNUMBER('Primary endpoint outcomes'!V316)=TRUE,'Primary endpoint outcomes'!V316,(IF(ISNUMBER('Primary endpoint outcomes'!Y316)=TRUE,'Primary endpoint outcomes'!Y316,0)))</f>
        <v>0</v>
      </c>
      <c r="M316" s="325">
        <f>IF(ISNUMBER('Primary endpoint outcomes'!W316)=TRUE,'Primary endpoint outcomes'!W316,(IF(ISNUMBER('Primary endpoint outcomes'!Z316)=TRUE,'Primary endpoint outcomes'!Z316,0)))</f>
        <v>93</v>
      </c>
      <c r="N316" s="326">
        <f>IF(ISNUMBER('Primary endpoint outcomes'!BC316)=TRUE,'Primary endpoint outcomes'!BC316,(IF(ISNUMBER('Primary endpoint outcomes'!BF316)=TRUE,'Primary endpoint outcomes'!BF316,0)))</f>
        <v>22.2</v>
      </c>
      <c r="O316" s="325">
        <f>IF(ISNUMBER('Primary endpoint outcomes'!BD316)=TRUE,'Primary endpoint outcomes'!BD316,(IF(ISNUMBER('Primary endpoint outcomes'!BG316)=TRUE,'Primary endpoint outcomes'!BG316,0)))</f>
        <v>0</v>
      </c>
      <c r="P316" s="325">
        <f>IF(ISNUMBER('Primary endpoint outcomes'!BE316)=TRUE,'Primary endpoint outcomes'!BE316,(IF(ISNUMBER('Primary endpoint outcomes'!BH316)=TRUE,'Primary endpoint outcomes'!BH316,0)))</f>
        <v>104</v>
      </c>
      <c r="Q316" s="326">
        <f>IF(ISNUMBER('Primary endpoint outcomes'!CK316)=TRUE,'Primary endpoint outcomes'!CK316,(IF(ISNUMBER('Primary endpoint outcomes'!CN316)=TRUE,'Primary endpoint outcomes'!CN316,0)))</f>
        <v>0</v>
      </c>
      <c r="R316" s="326">
        <f>IF(ISNUMBER('Primary endpoint outcomes'!CL316)=TRUE,'Primary endpoint outcomes'!CL316,(IF(ISNUMBER('Primary endpoint outcomes'!CO316)=TRUE,'Primary endpoint outcomes'!CO316,0)))</f>
        <v>0</v>
      </c>
      <c r="S316" s="325">
        <f>IF(ISNUMBER('Primary endpoint outcomes'!CM316)=TRUE,'Primary endpoint outcomes'!CM316,(IF(ISNUMBER('Primary endpoint outcomes'!CP316)=TRUE,'Primary endpoint outcomes'!CP316,0)))</f>
        <v>0</v>
      </c>
      <c r="T316" s="326">
        <f>IF(ISNUMBER('Primary endpoint outcomes'!DS316)=TRUE,'Primary endpoint outcomes'!DS316,(IF(ISNUMBER('Primary endpoint outcomes'!DV316)=TRUE,'Primary endpoint outcomes'!DV316,0)))</f>
        <v>0</v>
      </c>
      <c r="U316" s="326">
        <f>IF(ISNUMBER('Primary endpoint outcomes'!DT316)=TRUE,'Primary endpoint outcomes'!DT316,(IF(ISNUMBER('Primary endpoint outcomes'!DW316)=TRUE,'Primary endpoint outcomes'!DW316,0)))</f>
        <v>0</v>
      </c>
      <c r="V316" s="326">
        <f>IF(ISNUMBER('Primary endpoint outcomes'!DU316)=TRUE,'Primary endpoint outcomes'!DU316,(IF(ISNUMBER('Primary endpoint outcomes'!DX316)=TRUE,'Primary endpoint outcomes'!DX316,0)))</f>
        <v>0</v>
      </c>
      <c r="W316" s="326">
        <f>IF(ISNUMBER('Primary endpoint outcomes'!FA316)=TRUE,'Primary endpoint outcomes'!FA316,(IF(ISNUMBER('Primary endpoint outcomes'!FD316)=TRUE,'Primary endpoint outcomes'!FD316,0)))</f>
        <v>0</v>
      </c>
      <c r="X316" s="326">
        <f>IF(ISNUMBER('Primary endpoint outcomes'!FB316)=TRUE,'Primary endpoint outcomes'!FB316,(IF(ISNUMBER('Primary endpoint outcomes'!FE316)=TRUE,'Primary endpoint outcomes'!FE316,0)))</f>
        <v>0</v>
      </c>
      <c r="Y316" s="326">
        <f>IF(ISNUMBER('Primary endpoint outcomes'!FC316)=TRUE,'Primary endpoint outcomes'!FC316,(IF(ISNUMBER('Primary endpoint outcomes'!FF316)=TRUE,'Primary endpoint outcomes'!FF316,0)))</f>
        <v>0</v>
      </c>
      <c r="Z316" s="150"/>
      <c r="AA316" s="151">
        <f t="shared" si="141"/>
        <v>93</v>
      </c>
      <c r="AB316" s="153">
        <f t="shared" si="142"/>
        <v>92</v>
      </c>
      <c r="AC316" s="153">
        <f t="shared" si="143"/>
        <v>0</v>
      </c>
      <c r="AD316" s="151">
        <f t="shared" si="144"/>
        <v>104</v>
      </c>
      <c r="AE316" s="153">
        <f t="shared" si="145"/>
        <v>103</v>
      </c>
      <c r="AF316" s="153">
        <f t="shared" si="146"/>
        <v>0</v>
      </c>
      <c r="AG316" s="151">
        <f t="shared" si="147"/>
        <v>0</v>
      </c>
      <c r="AH316" s="153">
        <f t="shared" si="148"/>
        <v>-1</v>
      </c>
      <c r="AI316" s="153">
        <f t="shared" si="149"/>
        <v>0</v>
      </c>
      <c r="AJ316" s="151">
        <f t="shared" si="150"/>
        <v>0</v>
      </c>
      <c r="AK316" s="153">
        <f t="shared" si="151"/>
        <v>-1</v>
      </c>
      <c r="AL316" s="153">
        <f t="shared" si="152"/>
        <v>0</v>
      </c>
      <c r="AM316" s="151">
        <f t="shared" si="153"/>
        <v>0</v>
      </c>
      <c r="AN316" s="153">
        <f t="shared" si="154"/>
        <v>-1</v>
      </c>
      <c r="AO316" s="153">
        <f t="shared" si="155"/>
        <v>0</v>
      </c>
      <c r="AP316" s="153">
        <f t="shared" si="156"/>
        <v>195</v>
      </c>
      <c r="AQ316" s="153">
        <f t="shared" si="157"/>
        <v>0</v>
      </c>
      <c r="AR316" s="153">
        <f t="shared" si="158"/>
        <v>22.860913705583759</v>
      </c>
      <c r="AS316" s="153">
        <f t="shared" si="159"/>
        <v>0</v>
      </c>
      <c r="AT316" s="153">
        <f t="shared" si="160"/>
        <v>197</v>
      </c>
    </row>
    <row r="317" spans="1:52" ht="15.75" x14ac:dyDescent="0.25">
      <c r="A317" s="152" t="str">
        <f>'Primary endpoint outcomes'!A317</f>
        <v>Katz 1993_Protocol 03</v>
      </c>
      <c r="B317" s="152" t="str">
        <f>CONCATENATE('Primary endpoint outcomes'!S317,'Primary endpoint outcomes'!T317)</f>
        <v>HAMD17</v>
      </c>
      <c r="C317" s="154">
        <f t="shared" si="133"/>
        <v>24.399470899470899</v>
      </c>
      <c r="D317" s="154">
        <f t="shared" si="134"/>
        <v>0</v>
      </c>
      <c r="E317" s="154">
        <f t="shared" si="135"/>
        <v>189</v>
      </c>
      <c r="F317" s="21" t="str">
        <f t="shared" si="136"/>
        <v>YES</v>
      </c>
      <c r="G317" s="21" t="str">
        <f t="shared" si="137"/>
        <v>NO</v>
      </c>
      <c r="H317" s="155" t="e">
        <f t="shared" si="138"/>
        <v>#NUM!</v>
      </c>
      <c r="I317" s="155" t="e">
        <f t="shared" si="139"/>
        <v>#NUM!</v>
      </c>
      <c r="J317" s="318">
        <f t="shared" si="140"/>
        <v>0</v>
      </c>
      <c r="K317" s="326">
        <f>IF(ISNUMBER('Primary endpoint outcomes'!U317)=TRUE,'Primary endpoint outcomes'!U317,(IF(ISNUMBER('Primary endpoint outcomes'!X317)=TRUE,'Primary endpoint outcomes'!X317,0)))</f>
        <v>24.3</v>
      </c>
      <c r="L317" s="326">
        <f>IF(ISNUMBER('Primary endpoint outcomes'!V317)=TRUE,'Primary endpoint outcomes'!V317,(IF(ISNUMBER('Primary endpoint outcomes'!Y317)=TRUE,'Primary endpoint outcomes'!Y317,0)))</f>
        <v>0</v>
      </c>
      <c r="M317" s="325">
        <f>IF(ISNUMBER('Primary endpoint outcomes'!W317)=TRUE,'Primary endpoint outcomes'!W317,(IF(ISNUMBER('Primary endpoint outcomes'!Z317)=TRUE,'Primary endpoint outcomes'!Z317,0)))</f>
        <v>95</v>
      </c>
      <c r="N317" s="326">
        <f>IF(ISNUMBER('Primary endpoint outcomes'!BC317)=TRUE,'Primary endpoint outcomes'!BC317,(IF(ISNUMBER('Primary endpoint outcomes'!BF317)=TRUE,'Primary endpoint outcomes'!BF317,0)))</f>
        <v>24.5</v>
      </c>
      <c r="O317" s="325">
        <f>IF(ISNUMBER('Primary endpoint outcomes'!BD317)=TRUE,'Primary endpoint outcomes'!BD317,(IF(ISNUMBER('Primary endpoint outcomes'!BG317)=TRUE,'Primary endpoint outcomes'!BG317,0)))</f>
        <v>0</v>
      </c>
      <c r="P317" s="325">
        <f>IF(ISNUMBER('Primary endpoint outcomes'!BE317)=TRUE,'Primary endpoint outcomes'!BE317,(IF(ISNUMBER('Primary endpoint outcomes'!BH317)=TRUE,'Primary endpoint outcomes'!BH317,0)))</f>
        <v>94</v>
      </c>
      <c r="Q317" s="326">
        <f>IF(ISNUMBER('Primary endpoint outcomes'!CK317)=TRUE,'Primary endpoint outcomes'!CK317,(IF(ISNUMBER('Primary endpoint outcomes'!CN317)=TRUE,'Primary endpoint outcomes'!CN317,0)))</f>
        <v>0</v>
      </c>
      <c r="R317" s="326">
        <f>IF(ISNUMBER('Primary endpoint outcomes'!CL317)=TRUE,'Primary endpoint outcomes'!CL317,(IF(ISNUMBER('Primary endpoint outcomes'!CO317)=TRUE,'Primary endpoint outcomes'!CO317,0)))</f>
        <v>0</v>
      </c>
      <c r="S317" s="325">
        <f>IF(ISNUMBER('Primary endpoint outcomes'!CM317)=TRUE,'Primary endpoint outcomes'!CM317,(IF(ISNUMBER('Primary endpoint outcomes'!CP317)=TRUE,'Primary endpoint outcomes'!CP317,0)))</f>
        <v>0</v>
      </c>
      <c r="T317" s="326">
        <f>IF(ISNUMBER('Primary endpoint outcomes'!DS317)=TRUE,'Primary endpoint outcomes'!DS317,(IF(ISNUMBER('Primary endpoint outcomes'!DV317)=TRUE,'Primary endpoint outcomes'!DV317,0)))</f>
        <v>0</v>
      </c>
      <c r="U317" s="326">
        <f>IF(ISNUMBER('Primary endpoint outcomes'!DT317)=TRUE,'Primary endpoint outcomes'!DT317,(IF(ISNUMBER('Primary endpoint outcomes'!DW317)=TRUE,'Primary endpoint outcomes'!DW317,0)))</f>
        <v>0</v>
      </c>
      <c r="V317" s="326">
        <f>IF(ISNUMBER('Primary endpoint outcomes'!DU317)=TRUE,'Primary endpoint outcomes'!DU317,(IF(ISNUMBER('Primary endpoint outcomes'!DX317)=TRUE,'Primary endpoint outcomes'!DX317,0)))</f>
        <v>0</v>
      </c>
      <c r="W317" s="326">
        <f>IF(ISNUMBER('Primary endpoint outcomes'!FA317)=TRUE,'Primary endpoint outcomes'!FA317,(IF(ISNUMBER('Primary endpoint outcomes'!FD317)=TRUE,'Primary endpoint outcomes'!FD317,0)))</f>
        <v>0</v>
      </c>
      <c r="X317" s="326">
        <f>IF(ISNUMBER('Primary endpoint outcomes'!FB317)=TRUE,'Primary endpoint outcomes'!FB317,(IF(ISNUMBER('Primary endpoint outcomes'!FE317)=TRUE,'Primary endpoint outcomes'!FE317,0)))</f>
        <v>0</v>
      </c>
      <c r="Y317" s="326">
        <f>IF(ISNUMBER('Primary endpoint outcomes'!FC317)=TRUE,'Primary endpoint outcomes'!FC317,(IF(ISNUMBER('Primary endpoint outcomes'!FF317)=TRUE,'Primary endpoint outcomes'!FF317,0)))</f>
        <v>0</v>
      </c>
      <c r="Z317" s="150"/>
      <c r="AA317" s="151">
        <f t="shared" si="141"/>
        <v>95</v>
      </c>
      <c r="AB317" s="153">
        <f t="shared" si="142"/>
        <v>94</v>
      </c>
      <c r="AC317" s="153">
        <f t="shared" si="143"/>
        <v>0</v>
      </c>
      <c r="AD317" s="151">
        <f t="shared" si="144"/>
        <v>94</v>
      </c>
      <c r="AE317" s="153">
        <f t="shared" si="145"/>
        <v>93</v>
      </c>
      <c r="AF317" s="153">
        <f t="shared" si="146"/>
        <v>0</v>
      </c>
      <c r="AG317" s="151">
        <f t="shared" si="147"/>
        <v>0</v>
      </c>
      <c r="AH317" s="153">
        <f t="shared" si="148"/>
        <v>-1</v>
      </c>
      <c r="AI317" s="153">
        <f t="shared" si="149"/>
        <v>0</v>
      </c>
      <c r="AJ317" s="151">
        <f t="shared" si="150"/>
        <v>0</v>
      </c>
      <c r="AK317" s="153">
        <f t="shared" si="151"/>
        <v>-1</v>
      </c>
      <c r="AL317" s="153">
        <f t="shared" si="152"/>
        <v>0</v>
      </c>
      <c r="AM317" s="151">
        <f t="shared" si="153"/>
        <v>0</v>
      </c>
      <c r="AN317" s="153">
        <f t="shared" si="154"/>
        <v>-1</v>
      </c>
      <c r="AO317" s="153">
        <f t="shared" si="155"/>
        <v>0</v>
      </c>
      <c r="AP317" s="153">
        <f t="shared" si="156"/>
        <v>187</v>
      </c>
      <c r="AQ317" s="153">
        <f t="shared" si="157"/>
        <v>0</v>
      </c>
      <c r="AR317" s="153">
        <f t="shared" si="158"/>
        <v>24.399470899470899</v>
      </c>
      <c r="AS317" s="153">
        <f t="shared" si="159"/>
        <v>0</v>
      </c>
      <c r="AT317" s="153">
        <f t="shared" si="160"/>
        <v>189</v>
      </c>
    </row>
    <row r="318" spans="1:52" ht="15.75" x14ac:dyDescent="0.25">
      <c r="A318" s="152" t="str">
        <f>'Primary endpoint outcomes'!A318</f>
        <v>Katz 2004</v>
      </c>
      <c r="B318" s="152" t="str">
        <f>CONCATENATE('Primary endpoint outcomes'!S318,'Primary endpoint outcomes'!T318)</f>
        <v>HAMD21</v>
      </c>
      <c r="C318" s="154">
        <f t="shared" si="133"/>
        <v>24.863636363636363</v>
      </c>
      <c r="D318" s="154">
        <f t="shared" si="134"/>
        <v>4.442810939891439</v>
      </c>
      <c r="E318" s="154">
        <f t="shared" si="135"/>
        <v>44</v>
      </c>
      <c r="F318" s="21" t="str">
        <f t="shared" si="136"/>
        <v>YES</v>
      </c>
      <c r="G318" s="21" t="str">
        <f t="shared" si="137"/>
        <v>NO</v>
      </c>
      <c r="H318" s="155">
        <f t="shared" si="138"/>
        <v>0.97698136510084876</v>
      </c>
      <c r="I318" s="155">
        <f t="shared" si="139"/>
        <v>2.3018634899151236E-2</v>
      </c>
      <c r="J318" s="318">
        <f t="shared" si="140"/>
        <v>1</v>
      </c>
      <c r="K318" s="326">
        <f>IF(ISNUMBER('Primary endpoint outcomes'!U318)=TRUE,'Primary endpoint outcomes'!U318,(IF(ISNUMBER('Primary endpoint outcomes'!X318)=TRUE,'Primary endpoint outcomes'!X318,0)))</f>
        <v>24</v>
      </c>
      <c r="L318" s="326">
        <f>IF(ISNUMBER('Primary endpoint outcomes'!V318)=TRUE,'Primary endpoint outcomes'!V318,(IF(ISNUMBER('Primary endpoint outcomes'!Y318)=TRUE,'Primary endpoint outcomes'!Y318,0)))</f>
        <v>4.7</v>
      </c>
      <c r="M318" s="325">
        <f>IF(ISNUMBER('Primary endpoint outcomes'!W318)=TRUE,'Primary endpoint outcomes'!W318,(IF(ISNUMBER('Primary endpoint outcomes'!Z318)=TRUE,'Primary endpoint outcomes'!Z318,0)))</f>
        <v>24</v>
      </c>
      <c r="N318" s="326">
        <f>IF(ISNUMBER('Primary endpoint outcomes'!BC318)=TRUE,'Primary endpoint outcomes'!BC318,(IF(ISNUMBER('Primary endpoint outcomes'!BF318)=TRUE,'Primary endpoint outcomes'!BF318,0)))</f>
        <v>25.9</v>
      </c>
      <c r="O318" s="325">
        <f>IF(ISNUMBER('Primary endpoint outcomes'!BD318)=TRUE,'Primary endpoint outcomes'!BD318,(IF(ISNUMBER('Primary endpoint outcomes'!BG318)=TRUE,'Primary endpoint outcomes'!BG318,0)))</f>
        <v>4.1100000000000003</v>
      </c>
      <c r="P318" s="325">
        <f>IF(ISNUMBER('Primary endpoint outcomes'!BE318)=TRUE,'Primary endpoint outcomes'!BE318,(IF(ISNUMBER('Primary endpoint outcomes'!BH318)=TRUE,'Primary endpoint outcomes'!BH318,0)))</f>
        <v>20</v>
      </c>
      <c r="Q318" s="326">
        <f>IF(ISNUMBER('Primary endpoint outcomes'!CK318)=TRUE,'Primary endpoint outcomes'!CK318,(IF(ISNUMBER('Primary endpoint outcomes'!CN318)=TRUE,'Primary endpoint outcomes'!CN318,0)))</f>
        <v>0</v>
      </c>
      <c r="R318" s="326">
        <f>IF(ISNUMBER('Primary endpoint outcomes'!CL318)=TRUE,'Primary endpoint outcomes'!CL318,(IF(ISNUMBER('Primary endpoint outcomes'!CO318)=TRUE,'Primary endpoint outcomes'!CO318,0)))</f>
        <v>0</v>
      </c>
      <c r="S318" s="325">
        <f>IF(ISNUMBER('Primary endpoint outcomes'!CM318)=TRUE,'Primary endpoint outcomes'!CM318,(IF(ISNUMBER('Primary endpoint outcomes'!CP318)=TRUE,'Primary endpoint outcomes'!CP318,0)))</f>
        <v>0</v>
      </c>
      <c r="T318" s="326">
        <f>IF(ISNUMBER('Primary endpoint outcomes'!DS318)=TRUE,'Primary endpoint outcomes'!DS318,(IF(ISNUMBER('Primary endpoint outcomes'!DV318)=TRUE,'Primary endpoint outcomes'!DV318,0)))</f>
        <v>0</v>
      </c>
      <c r="U318" s="326">
        <f>IF(ISNUMBER('Primary endpoint outcomes'!DT318)=TRUE,'Primary endpoint outcomes'!DT318,(IF(ISNUMBER('Primary endpoint outcomes'!DW318)=TRUE,'Primary endpoint outcomes'!DW318,0)))</f>
        <v>0</v>
      </c>
      <c r="V318" s="326">
        <f>IF(ISNUMBER('Primary endpoint outcomes'!DU318)=TRUE,'Primary endpoint outcomes'!DU318,(IF(ISNUMBER('Primary endpoint outcomes'!DX318)=TRUE,'Primary endpoint outcomes'!DX318,0)))</f>
        <v>0</v>
      </c>
      <c r="W318" s="326">
        <f>IF(ISNUMBER('Primary endpoint outcomes'!FA318)=TRUE,'Primary endpoint outcomes'!FA318,(IF(ISNUMBER('Primary endpoint outcomes'!FD318)=TRUE,'Primary endpoint outcomes'!FD318,0)))</f>
        <v>0</v>
      </c>
      <c r="X318" s="326">
        <f>IF(ISNUMBER('Primary endpoint outcomes'!FB318)=TRUE,'Primary endpoint outcomes'!FB318,(IF(ISNUMBER('Primary endpoint outcomes'!FE318)=TRUE,'Primary endpoint outcomes'!FE318,0)))</f>
        <v>0</v>
      </c>
      <c r="Y318" s="326">
        <f>IF(ISNUMBER('Primary endpoint outcomes'!FC318)=TRUE,'Primary endpoint outcomes'!FC318,(IF(ISNUMBER('Primary endpoint outcomes'!FF318)=TRUE,'Primary endpoint outcomes'!FF318,0)))</f>
        <v>0</v>
      </c>
      <c r="Z318" s="150"/>
      <c r="AA318" s="151">
        <f t="shared" si="141"/>
        <v>24</v>
      </c>
      <c r="AB318" s="153">
        <f t="shared" si="142"/>
        <v>23</v>
      </c>
      <c r="AC318" s="153">
        <f t="shared" si="143"/>
        <v>508.07000000000005</v>
      </c>
      <c r="AD318" s="151">
        <f t="shared" si="144"/>
        <v>20</v>
      </c>
      <c r="AE318" s="153">
        <f t="shared" si="145"/>
        <v>19</v>
      </c>
      <c r="AF318" s="153">
        <f t="shared" si="146"/>
        <v>320.94990000000007</v>
      </c>
      <c r="AG318" s="151">
        <f t="shared" si="147"/>
        <v>0</v>
      </c>
      <c r="AH318" s="153">
        <f t="shared" si="148"/>
        <v>-1</v>
      </c>
      <c r="AI318" s="153">
        <f t="shared" si="149"/>
        <v>0</v>
      </c>
      <c r="AJ318" s="151">
        <f t="shared" si="150"/>
        <v>0</v>
      </c>
      <c r="AK318" s="153">
        <f t="shared" si="151"/>
        <v>-1</v>
      </c>
      <c r="AL318" s="153">
        <f t="shared" si="152"/>
        <v>0</v>
      </c>
      <c r="AM318" s="151">
        <f t="shared" si="153"/>
        <v>0</v>
      </c>
      <c r="AN318" s="153">
        <f t="shared" si="154"/>
        <v>-1</v>
      </c>
      <c r="AO318" s="153">
        <f t="shared" si="155"/>
        <v>0</v>
      </c>
      <c r="AP318" s="153">
        <f t="shared" si="156"/>
        <v>42</v>
      </c>
      <c r="AQ318" s="153">
        <f t="shared" si="157"/>
        <v>829.01990000000012</v>
      </c>
      <c r="AR318" s="153">
        <f t="shared" si="158"/>
        <v>24.863636363636363</v>
      </c>
      <c r="AS318" s="153">
        <f t="shared" si="159"/>
        <v>4.442810939891439</v>
      </c>
      <c r="AT318" s="153">
        <f t="shared" si="160"/>
        <v>44</v>
      </c>
    </row>
    <row r="319" spans="1:52" ht="15.75" x14ac:dyDescent="0.25">
      <c r="A319" s="152" t="str">
        <f>'Primary endpoint outcomes'!A319</f>
        <v>Kay-Lambkin 2009</v>
      </c>
      <c r="B319" s="152" t="str">
        <f>CONCATENATE('Primary endpoint outcomes'!S319,'Primary endpoint outcomes'!T319)</f>
        <v>BDI-II21</v>
      </c>
      <c r="C319" s="154">
        <f t="shared" si="133"/>
        <v>32.091044776119404</v>
      </c>
      <c r="D319" s="154">
        <f t="shared" si="134"/>
        <v>9.7317202037974759</v>
      </c>
      <c r="E319" s="154">
        <f t="shared" si="135"/>
        <v>67</v>
      </c>
      <c r="F319" s="21" t="str">
        <f t="shared" si="136"/>
        <v>YES</v>
      </c>
      <c r="G319" s="21" t="str">
        <f t="shared" si="137"/>
        <v>NO</v>
      </c>
      <c r="H319" s="155">
        <f t="shared" si="138"/>
        <v>0.58506526409671855</v>
      </c>
      <c r="I319" s="155">
        <f t="shared" si="139"/>
        <v>0.41493473590328145</v>
      </c>
      <c r="J319" s="318">
        <f t="shared" si="140"/>
        <v>1</v>
      </c>
      <c r="K319" s="326">
        <f>IF(ISNUMBER('Primary endpoint outcomes'!U319)=TRUE,'Primary endpoint outcomes'!U319,(IF(ISNUMBER('Primary endpoint outcomes'!X319)=TRUE,'Primary endpoint outcomes'!X319,0)))</f>
        <v>34.909999999999997</v>
      </c>
      <c r="L319" s="326">
        <f>IF(ISNUMBER('Primary endpoint outcomes'!V319)=TRUE,'Primary endpoint outcomes'!V319,(IF(ISNUMBER('Primary endpoint outcomes'!Y319)=TRUE,'Primary endpoint outcomes'!Y319,0)))</f>
        <v>9.6999999999999993</v>
      </c>
      <c r="M319" s="325">
        <f>IF(ISNUMBER('Primary endpoint outcomes'!W319)=TRUE,'Primary endpoint outcomes'!W319,(IF(ISNUMBER('Primary endpoint outcomes'!Z319)=TRUE,'Primary endpoint outcomes'!Z319,0)))</f>
        <v>23</v>
      </c>
      <c r="N319" s="326">
        <f>IF(ISNUMBER('Primary endpoint outcomes'!BC319)=TRUE,'Primary endpoint outcomes'!BC319,(IF(ISNUMBER('Primary endpoint outcomes'!BF319)=TRUE,'Primary endpoint outcomes'!BF319,0)))</f>
        <v>28.57</v>
      </c>
      <c r="O319" s="325">
        <f>IF(ISNUMBER('Primary endpoint outcomes'!BD319)=TRUE,'Primary endpoint outcomes'!BD319,(IF(ISNUMBER('Primary endpoint outcomes'!BG319)=TRUE,'Primary endpoint outcomes'!BG319,0)))</f>
        <v>9.89</v>
      </c>
      <c r="P319" s="325">
        <f>IF(ISNUMBER('Primary endpoint outcomes'!BE319)=TRUE,'Primary endpoint outcomes'!BE319,(IF(ISNUMBER('Primary endpoint outcomes'!BH319)=TRUE,'Primary endpoint outcomes'!BH319,0)))</f>
        <v>23</v>
      </c>
      <c r="Q319" s="326">
        <f>IF(ISNUMBER('Primary endpoint outcomes'!CK319)=TRUE,'Primary endpoint outcomes'!CK319,(IF(ISNUMBER('Primary endpoint outcomes'!CN319)=TRUE,'Primary endpoint outcomes'!CN319,0)))</f>
        <v>32.86</v>
      </c>
      <c r="R319" s="326">
        <f>IF(ISNUMBER('Primary endpoint outcomes'!CL319)=TRUE,'Primary endpoint outcomes'!CL319,(IF(ISNUMBER('Primary endpoint outcomes'!CO319)=TRUE,'Primary endpoint outcomes'!CO319,0)))</f>
        <v>9.59</v>
      </c>
      <c r="S319" s="325">
        <f>IF(ISNUMBER('Primary endpoint outcomes'!CM319)=TRUE,'Primary endpoint outcomes'!CM319,(IF(ISNUMBER('Primary endpoint outcomes'!CP319)=TRUE,'Primary endpoint outcomes'!CP319,0)))</f>
        <v>21</v>
      </c>
      <c r="T319" s="326">
        <f>IF(ISNUMBER('Primary endpoint outcomes'!DS319)=TRUE,'Primary endpoint outcomes'!DS319,(IF(ISNUMBER('Primary endpoint outcomes'!DV319)=TRUE,'Primary endpoint outcomes'!DV319,0)))</f>
        <v>0</v>
      </c>
      <c r="U319" s="326">
        <f>IF(ISNUMBER('Primary endpoint outcomes'!DT319)=TRUE,'Primary endpoint outcomes'!DT319,(IF(ISNUMBER('Primary endpoint outcomes'!DW319)=TRUE,'Primary endpoint outcomes'!DW319,0)))</f>
        <v>0</v>
      </c>
      <c r="V319" s="326">
        <f>IF(ISNUMBER('Primary endpoint outcomes'!DU319)=TRUE,'Primary endpoint outcomes'!DU319,(IF(ISNUMBER('Primary endpoint outcomes'!DX319)=TRUE,'Primary endpoint outcomes'!DX319,0)))</f>
        <v>0</v>
      </c>
      <c r="W319" s="326">
        <f>IF(ISNUMBER('Primary endpoint outcomes'!FA319)=TRUE,'Primary endpoint outcomes'!FA319,(IF(ISNUMBER('Primary endpoint outcomes'!FD319)=TRUE,'Primary endpoint outcomes'!FD319,0)))</f>
        <v>0</v>
      </c>
      <c r="X319" s="326">
        <f>IF(ISNUMBER('Primary endpoint outcomes'!FB319)=TRUE,'Primary endpoint outcomes'!FB319,(IF(ISNUMBER('Primary endpoint outcomes'!FE319)=TRUE,'Primary endpoint outcomes'!FE319,0)))</f>
        <v>0</v>
      </c>
      <c r="Y319" s="326">
        <f>IF(ISNUMBER('Primary endpoint outcomes'!FC319)=TRUE,'Primary endpoint outcomes'!FC319,(IF(ISNUMBER('Primary endpoint outcomes'!FF319)=TRUE,'Primary endpoint outcomes'!FF319,0)))</f>
        <v>0</v>
      </c>
      <c r="Z319" s="150"/>
      <c r="AA319" s="151">
        <f t="shared" si="141"/>
        <v>23</v>
      </c>
      <c r="AB319" s="153">
        <f t="shared" si="142"/>
        <v>22</v>
      </c>
      <c r="AC319" s="153">
        <f t="shared" si="143"/>
        <v>2069.9799999999996</v>
      </c>
      <c r="AD319" s="151">
        <f t="shared" si="144"/>
        <v>23</v>
      </c>
      <c r="AE319" s="153">
        <f t="shared" si="145"/>
        <v>22</v>
      </c>
      <c r="AF319" s="153">
        <f t="shared" si="146"/>
        <v>2151.8662000000004</v>
      </c>
      <c r="AG319" s="151">
        <f t="shared" si="147"/>
        <v>21</v>
      </c>
      <c r="AH319" s="153">
        <f t="shared" si="148"/>
        <v>20</v>
      </c>
      <c r="AI319" s="153">
        <f t="shared" si="149"/>
        <v>1839.3619999999999</v>
      </c>
      <c r="AJ319" s="151">
        <f t="shared" si="150"/>
        <v>0</v>
      </c>
      <c r="AK319" s="153">
        <f t="shared" si="151"/>
        <v>-1</v>
      </c>
      <c r="AL319" s="153">
        <f t="shared" si="152"/>
        <v>0</v>
      </c>
      <c r="AM319" s="151">
        <f t="shared" si="153"/>
        <v>0</v>
      </c>
      <c r="AN319" s="153">
        <f t="shared" si="154"/>
        <v>-1</v>
      </c>
      <c r="AO319" s="153">
        <f t="shared" si="155"/>
        <v>0</v>
      </c>
      <c r="AP319" s="153">
        <f t="shared" si="156"/>
        <v>64</v>
      </c>
      <c r="AQ319" s="153">
        <f t="shared" si="157"/>
        <v>6061.2082</v>
      </c>
      <c r="AR319" s="153">
        <f t="shared" si="158"/>
        <v>32.091044776119404</v>
      </c>
      <c r="AS319" s="153">
        <f t="shared" si="159"/>
        <v>9.7317202037974759</v>
      </c>
      <c r="AT319" s="153">
        <f t="shared" si="160"/>
        <v>67</v>
      </c>
    </row>
    <row r="320" spans="1:52" ht="15.75" x14ac:dyDescent="0.25">
      <c r="A320" s="152" t="str">
        <f>'Primary endpoint outcomes'!A320</f>
        <v>Kay-Lambkin 2011/2017</v>
      </c>
      <c r="B320" s="152" t="str">
        <f>CONCATENATE('Primary endpoint outcomes'!S320,'Primary endpoint outcomes'!T320)</f>
        <v>BDI-II21</v>
      </c>
      <c r="C320" s="154">
        <f t="shared" si="133"/>
        <v>31.72773722627737</v>
      </c>
      <c r="D320" s="154">
        <f t="shared" si="134"/>
        <v>9.1603187234064691</v>
      </c>
      <c r="E320" s="154">
        <f t="shared" si="135"/>
        <v>274</v>
      </c>
      <c r="F320" s="21" t="str">
        <f t="shared" si="136"/>
        <v>YES</v>
      </c>
      <c r="G320" s="21" t="str">
        <f t="shared" si="137"/>
        <v>NO</v>
      </c>
      <c r="H320" s="155">
        <f t="shared" si="138"/>
        <v>0.57480115963710832</v>
      </c>
      <c r="I320" s="155">
        <f t="shared" si="139"/>
        <v>0.42519884036289168</v>
      </c>
      <c r="J320" s="318">
        <f t="shared" si="140"/>
        <v>1</v>
      </c>
      <c r="K320" s="326">
        <f>IF(ISNUMBER('Primary endpoint outcomes'!U320)=TRUE,'Primary endpoint outcomes'!U320,(IF(ISNUMBER('Primary endpoint outcomes'!X320)=TRUE,'Primary endpoint outcomes'!X320,0)))</f>
        <v>33</v>
      </c>
      <c r="L320" s="326">
        <f>IF(ISNUMBER('Primary endpoint outcomes'!V320)=TRUE,'Primary endpoint outcomes'!V320,(IF(ISNUMBER('Primary endpoint outcomes'!Y320)=TRUE,'Primary endpoint outcomes'!Y320,0)))</f>
        <v>9.1999999999999993</v>
      </c>
      <c r="M320" s="325">
        <f>IF(ISNUMBER('Primary endpoint outcomes'!W320)=TRUE,'Primary endpoint outcomes'!W320,(IF(ISNUMBER('Primary endpoint outcomes'!Z320)=TRUE,'Primary endpoint outcomes'!Z320,0)))</f>
        <v>88</v>
      </c>
      <c r="N320" s="326">
        <f>IF(ISNUMBER('Primary endpoint outcomes'!BC320)=TRUE,'Primary endpoint outcomes'!BC320,(IF(ISNUMBER('Primary endpoint outcomes'!BF320)=TRUE,'Primary endpoint outcomes'!BF320,0)))</f>
        <v>31.7</v>
      </c>
      <c r="O320" s="325">
        <f>IF(ISNUMBER('Primary endpoint outcomes'!BD320)=TRUE,'Primary endpoint outcomes'!BD320,(IF(ISNUMBER('Primary endpoint outcomes'!BG320)=TRUE,'Primary endpoint outcomes'!BG320,0)))</f>
        <v>8.6999999999999993</v>
      </c>
      <c r="P320" s="325">
        <f>IF(ISNUMBER('Primary endpoint outcomes'!BE320)=TRUE,'Primary endpoint outcomes'!BE320,(IF(ISNUMBER('Primary endpoint outcomes'!BH320)=TRUE,'Primary endpoint outcomes'!BH320,0)))</f>
        <v>97</v>
      </c>
      <c r="Q320" s="326">
        <f>IF(ISNUMBER('Primary endpoint outcomes'!CK320)=TRUE,'Primary endpoint outcomes'!CK320,(IF(ISNUMBER('Primary endpoint outcomes'!CN320)=TRUE,'Primary endpoint outcomes'!CN320,0)))</f>
        <v>30.5</v>
      </c>
      <c r="R320" s="326">
        <f>IF(ISNUMBER('Primary endpoint outcomes'!CL320)=TRUE,'Primary endpoint outcomes'!CL320,(IF(ISNUMBER('Primary endpoint outcomes'!CO320)=TRUE,'Primary endpoint outcomes'!CO320,0)))</f>
        <v>9.6</v>
      </c>
      <c r="S320" s="325">
        <f>IF(ISNUMBER('Primary endpoint outcomes'!CM320)=TRUE,'Primary endpoint outcomes'!CM320,(IF(ISNUMBER('Primary endpoint outcomes'!CP320)=TRUE,'Primary endpoint outcomes'!CP320,0)))</f>
        <v>89</v>
      </c>
      <c r="T320" s="326">
        <f>IF(ISNUMBER('Primary endpoint outcomes'!DS320)=TRUE,'Primary endpoint outcomes'!DS320,(IF(ISNUMBER('Primary endpoint outcomes'!DV320)=TRUE,'Primary endpoint outcomes'!DV320,0)))</f>
        <v>0</v>
      </c>
      <c r="U320" s="326">
        <f>IF(ISNUMBER('Primary endpoint outcomes'!DT320)=TRUE,'Primary endpoint outcomes'!DT320,(IF(ISNUMBER('Primary endpoint outcomes'!DW320)=TRUE,'Primary endpoint outcomes'!DW320,0)))</f>
        <v>0</v>
      </c>
      <c r="V320" s="326">
        <f>IF(ISNUMBER('Primary endpoint outcomes'!DU320)=TRUE,'Primary endpoint outcomes'!DU320,(IF(ISNUMBER('Primary endpoint outcomes'!DX320)=TRUE,'Primary endpoint outcomes'!DX320,0)))</f>
        <v>0</v>
      </c>
      <c r="W320" s="326">
        <f>IF(ISNUMBER('Primary endpoint outcomes'!FA320)=TRUE,'Primary endpoint outcomes'!FA320,(IF(ISNUMBER('Primary endpoint outcomes'!FD320)=TRUE,'Primary endpoint outcomes'!FD320,0)))</f>
        <v>0</v>
      </c>
      <c r="X320" s="326">
        <f>IF(ISNUMBER('Primary endpoint outcomes'!FB320)=TRUE,'Primary endpoint outcomes'!FB320,(IF(ISNUMBER('Primary endpoint outcomes'!FE320)=TRUE,'Primary endpoint outcomes'!FE320,0)))</f>
        <v>0</v>
      </c>
      <c r="Y320" s="326">
        <f>IF(ISNUMBER('Primary endpoint outcomes'!FC320)=TRUE,'Primary endpoint outcomes'!FC320,(IF(ISNUMBER('Primary endpoint outcomes'!FF320)=TRUE,'Primary endpoint outcomes'!FF320,0)))</f>
        <v>0</v>
      </c>
      <c r="Z320" s="150"/>
      <c r="AA320" s="151">
        <f t="shared" si="141"/>
        <v>88</v>
      </c>
      <c r="AB320" s="153">
        <f t="shared" si="142"/>
        <v>87</v>
      </c>
      <c r="AC320" s="153">
        <f t="shared" si="143"/>
        <v>7363.6799999999985</v>
      </c>
      <c r="AD320" s="151">
        <f t="shared" si="144"/>
        <v>97</v>
      </c>
      <c r="AE320" s="153">
        <f t="shared" si="145"/>
        <v>96</v>
      </c>
      <c r="AF320" s="153">
        <f t="shared" si="146"/>
        <v>7266.239999999998</v>
      </c>
      <c r="AG320" s="151">
        <f t="shared" si="147"/>
        <v>89</v>
      </c>
      <c r="AH320" s="153">
        <f t="shared" si="148"/>
        <v>88</v>
      </c>
      <c r="AI320" s="153">
        <f t="shared" si="149"/>
        <v>8110.08</v>
      </c>
      <c r="AJ320" s="151">
        <f t="shared" si="150"/>
        <v>0</v>
      </c>
      <c r="AK320" s="153">
        <f t="shared" si="151"/>
        <v>-1</v>
      </c>
      <c r="AL320" s="153">
        <f t="shared" si="152"/>
        <v>0</v>
      </c>
      <c r="AM320" s="151">
        <f t="shared" si="153"/>
        <v>0</v>
      </c>
      <c r="AN320" s="153">
        <f t="shared" si="154"/>
        <v>-1</v>
      </c>
      <c r="AO320" s="153">
        <f t="shared" si="155"/>
        <v>0</v>
      </c>
      <c r="AP320" s="153">
        <f t="shared" si="156"/>
        <v>271</v>
      </c>
      <c r="AQ320" s="153">
        <f t="shared" si="157"/>
        <v>22739.999999999996</v>
      </c>
      <c r="AR320" s="153">
        <f t="shared" si="158"/>
        <v>31.72773722627737</v>
      </c>
      <c r="AS320" s="153">
        <f t="shared" si="159"/>
        <v>9.1603187234064691</v>
      </c>
      <c r="AT320" s="153">
        <f t="shared" si="160"/>
        <v>274</v>
      </c>
    </row>
    <row r="321" spans="1:46" ht="15.75" x14ac:dyDescent="0.25">
      <c r="A321" s="152" t="str">
        <f>'Primary endpoint outcomes'!A321</f>
        <v>Keegan 1991</v>
      </c>
      <c r="B321" s="152" t="str">
        <f>CONCATENATE('Primary endpoint outcomes'!S321,'Primary endpoint outcomes'!T321)</f>
        <v>NANA</v>
      </c>
      <c r="C321" s="154" t="e">
        <f t="shared" si="133"/>
        <v>#DIV/0!</v>
      </c>
      <c r="D321" s="154" t="e">
        <f t="shared" si="134"/>
        <v>#DIV/0!</v>
      </c>
      <c r="E321" s="154">
        <f t="shared" si="135"/>
        <v>0</v>
      </c>
      <c r="F321" s="21" t="e">
        <f t="shared" si="136"/>
        <v>#DIV/0!</v>
      </c>
      <c r="G321" s="21" t="e">
        <f t="shared" si="137"/>
        <v>#DIV/0!</v>
      </c>
      <c r="H321" s="155" t="e">
        <f t="shared" si="138"/>
        <v>#N/A</v>
      </c>
      <c r="I321" s="155" t="e">
        <f t="shared" si="139"/>
        <v>#N/A</v>
      </c>
      <c r="J321" s="318">
        <f t="shared" si="140"/>
        <v>0</v>
      </c>
      <c r="K321" s="326">
        <f>IF(ISNUMBER('Primary endpoint outcomes'!U321)=TRUE,'Primary endpoint outcomes'!U321,(IF(ISNUMBER('Primary endpoint outcomes'!X321)=TRUE,'Primary endpoint outcomes'!X321,0)))</f>
        <v>0</v>
      </c>
      <c r="L321" s="326">
        <f>IF(ISNUMBER('Primary endpoint outcomes'!V321)=TRUE,'Primary endpoint outcomes'!V321,(IF(ISNUMBER('Primary endpoint outcomes'!Y321)=TRUE,'Primary endpoint outcomes'!Y321,0)))</f>
        <v>0</v>
      </c>
      <c r="M321" s="325">
        <f>IF(ISNUMBER('Primary endpoint outcomes'!W321)=TRUE,'Primary endpoint outcomes'!W321,(IF(ISNUMBER('Primary endpoint outcomes'!Z321)=TRUE,'Primary endpoint outcomes'!Z321,0)))</f>
        <v>0</v>
      </c>
      <c r="N321" s="326">
        <f>IF(ISNUMBER('Primary endpoint outcomes'!BC321)=TRUE,'Primary endpoint outcomes'!BC321,(IF(ISNUMBER('Primary endpoint outcomes'!BF321)=TRUE,'Primary endpoint outcomes'!BF321,0)))</f>
        <v>0</v>
      </c>
      <c r="O321" s="325">
        <f>IF(ISNUMBER('Primary endpoint outcomes'!BD321)=TRUE,'Primary endpoint outcomes'!BD321,(IF(ISNUMBER('Primary endpoint outcomes'!BG321)=TRUE,'Primary endpoint outcomes'!BG321,0)))</f>
        <v>0</v>
      </c>
      <c r="P321" s="325">
        <f>IF(ISNUMBER('Primary endpoint outcomes'!BE321)=TRUE,'Primary endpoint outcomes'!BE321,(IF(ISNUMBER('Primary endpoint outcomes'!BH321)=TRUE,'Primary endpoint outcomes'!BH321,0)))</f>
        <v>0</v>
      </c>
      <c r="Q321" s="326">
        <f>IF(ISNUMBER('Primary endpoint outcomes'!CK321)=TRUE,'Primary endpoint outcomes'!CK321,(IF(ISNUMBER('Primary endpoint outcomes'!CN321)=TRUE,'Primary endpoint outcomes'!CN321,0)))</f>
        <v>0</v>
      </c>
      <c r="R321" s="326">
        <f>IF(ISNUMBER('Primary endpoint outcomes'!CL321)=TRUE,'Primary endpoint outcomes'!CL321,(IF(ISNUMBER('Primary endpoint outcomes'!CO321)=TRUE,'Primary endpoint outcomes'!CO321,0)))</f>
        <v>0</v>
      </c>
      <c r="S321" s="325">
        <f>IF(ISNUMBER('Primary endpoint outcomes'!CM321)=TRUE,'Primary endpoint outcomes'!CM321,(IF(ISNUMBER('Primary endpoint outcomes'!CP321)=TRUE,'Primary endpoint outcomes'!CP321,0)))</f>
        <v>0</v>
      </c>
      <c r="T321" s="326">
        <f>IF(ISNUMBER('Primary endpoint outcomes'!DS321)=TRUE,'Primary endpoint outcomes'!DS321,(IF(ISNUMBER('Primary endpoint outcomes'!DV321)=TRUE,'Primary endpoint outcomes'!DV321,0)))</f>
        <v>0</v>
      </c>
      <c r="U321" s="326">
        <f>IF(ISNUMBER('Primary endpoint outcomes'!DT321)=TRUE,'Primary endpoint outcomes'!DT321,(IF(ISNUMBER('Primary endpoint outcomes'!DW321)=TRUE,'Primary endpoint outcomes'!DW321,0)))</f>
        <v>0</v>
      </c>
      <c r="V321" s="326">
        <f>IF(ISNUMBER('Primary endpoint outcomes'!DU321)=TRUE,'Primary endpoint outcomes'!DU321,(IF(ISNUMBER('Primary endpoint outcomes'!DX321)=TRUE,'Primary endpoint outcomes'!DX321,0)))</f>
        <v>0</v>
      </c>
      <c r="W321" s="326">
        <f>IF(ISNUMBER('Primary endpoint outcomes'!FA321)=TRUE,'Primary endpoint outcomes'!FA321,(IF(ISNUMBER('Primary endpoint outcomes'!FD321)=TRUE,'Primary endpoint outcomes'!FD321,0)))</f>
        <v>0</v>
      </c>
      <c r="X321" s="326">
        <f>IF(ISNUMBER('Primary endpoint outcomes'!FB321)=TRUE,'Primary endpoint outcomes'!FB321,(IF(ISNUMBER('Primary endpoint outcomes'!FE321)=TRUE,'Primary endpoint outcomes'!FE321,0)))</f>
        <v>0</v>
      </c>
      <c r="Y321" s="326">
        <f>IF(ISNUMBER('Primary endpoint outcomes'!FC321)=TRUE,'Primary endpoint outcomes'!FC321,(IF(ISNUMBER('Primary endpoint outcomes'!FF321)=TRUE,'Primary endpoint outcomes'!FF321,0)))</f>
        <v>0</v>
      </c>
      <c r="Z321" s="150"/>
      <c r="AA321" s="151">
        <f t="shared" si="141"/>
        <v>0</v>
      </c>
      <c r="AB321" s="153">
        <f t="shared" si="142"/>
        <v>-1</v>
      </c>
      <c r="AC321" s="153">
        <f t="shared" si="143"/>
        <v>0</v>
      </c>
      <c r="AD321" s="151">
        <f t="shared" si="144"/>
        <v>0</v>
      </c>
      <c r="AE321" s="153">
        <f t="shared" si="145"/>
        <v>-1</v>
      </c>
      <c r="AF321" s="153">
        <f t="shared" si="146"/>
        <v>0</v>
      </c>
      <c r="AG321" s="151">
        <f t="shared" si="147"/>
        <v>0</v>
      </c>
      <c r="AH321" s="153">
        <f t="shared" si="148"/>
        <v>-1</v>
      </c>
      <c r="AI321" s="153">
        <f t="shared" si="149"/>
        <v>0</v>
      </c>
      <c r="AJ321" s="151">
        <f t="shared" si="150"/>
        <v>0</v>
      </c>
      <c r="AK321" s="153">
        <f t="shared" si="151"/>
        <v>-1</v>
      </c>
      <c r="AL321" s="153">
        <f t="shared" si="152"/>
        <v>0</v>
      </c>
      <c r="AM321" s="151">
        <f t="shared" si="153"/>
        <v>0</v>
      </c>
      <c r="AN321" s="153">
        <f t="shared" si="154"/>
        <v>-1</v>
      </c>
      <c r="AO321" s="153">
        <f t="shared" si="155"/>
        <v>0</v>
      </c>
      <c r="AP321" s="153" t="b">
        <f t="shared" si="156"/>
        <v>0</v>
      </c>
      <c r="AQ321" s="153">
        <f t="shared" si="157"/>
        <v>0</v>
      </c>
      <c r="AR321" s="153" t="e">
        <f t="shared" si="158"/>
        <v>#DIV/0!</v>
      </c>
      <c r="AS321" s="153" t="e">
        <f t="shared" si="159"/>
        <v>#DIV/0!</v>
      </c>
      <c r="AT321" s="153">
        <f t="shared" si="160"/>
        <v>0</v>
      </c>
    </row>
    <row r="322" spans="1:46" ht="15.75" x14ac:dyDescent="0.25">
      <c r="A322" s="152" t="str">
        <f>'Primary endpoint outcomes'!A322</f>
        <v>Keller 2006_Study 059</v>
      </c>
      <c r="B322" s="152" t="str">
        <f>CONCATENATE('Primary endpoint outcomes'!S322,'Primary endpoint outcomes'!T322)</f>
        <v>HAMD17</v>
      </c>
      <c r="C322" s="154">
        <f t="shared" si="133"/>
        <v>27.600323624595468</v>
      </c>
      <c r="D322" s="154">
        <f t="shared" si="134"/>
        <v>0</v>
      </c>
      <c r="E322" s="154">
        <f t="shared" si="135"/>
        <v>309</v>
      </c>
      <c r="F322" s="21" t="str">
        <f t="shared" si="136"/>
        <v>YES</v>
      </c>
      <c r="G322" s="21" t="str">
        <f t="shared" si="137"/>
        <v>NO</v>
      </c>
      <c r="H322" s="155" t="e">
        <f t="shared" si="138"/>
        <v>#NUM!</v>
      </c>
      <c r="I322" s="155" t="e">
        <f t="shared" si="139"/>
        <v>#NUM!</v>
      </c>
      <c r="J322" s="318">
        <f t="shared" si="140"/>
        <v>0</v>
      </c>
      <c r="K322" s="326">
        <f>IF(ISNUMBER('Primary endpoint outcomes'!U322)=TRUE,'Primary endpoint outcomes'!U322,(IF(ISNUMBER('Primary endpoint outcomes'!X322)=TRUE,'Primary endpoint outcomes'!X322,0)))</f>
        <v>27.5</v>
      </c>
      <c r="L322" s="326">
        <f>IF(ISNUMBER('Primary endpoint outcomes'!V322)=TRUE,'Primary endpoint outcomes'!V322,(IF(ISNUMBER('Primary endpoint outcomes'!Y322)=TRUE,'Primary endpoint outcomes'!Y322,0)))</f>
        <v>0</v>
      </c>
      <c r="M322" s="325">
        <f>IF(ISNUMBER('Primary endpoint outcomes'!W322)=TRUE,'Primary endpoint outcomes'!W322,(IF(ISNUMBER('Primary endpoint outcomes'!Z322)=TRUE,'Primary endpoint outcomes'!Z322,0)))</f>
        <v>154</v>
      </c>
      <c r="N322" s="326">
        <f>IF(ISNUMBER('Primary endpoint outcomes'!BC322)=TRUE,'Primary endpoint outcomes'!BC322,(IF(ISNUMBER('Primary endpoint outcomes'!BF322)=TRUE,'Primary endpoint outcomes'!BF322,0)))</f>
        <v>27.7</v>
      </c>
      <c r="O322" s="325">
        <f>IF(ISNUMBER('Primary endpoint outcomes'!BD322)=TRUE,'Primary endpoint outcomes'!BD322,(IF(ISNUMBER('Primary endpoint outcomes'!BG322)=TRUE,'Primary endpoint outcomes'!BG322,0)))</f>
        <v>0</v>
      </c>
      <c r="P322" s="325">
        <f>IF(ISNUMBER('Primary endpoint outcomes'!BE322)=TRUE,'Primary endpoint outcomes'!BE322,(IF(ISNUMBER('Primary endpoint outcomes'!BH322)=TRUE,'Primary endpoint outcomes'!BH322,0)))</f>
        <v>155</v>
      </c>
      <c r="Q322" s="326">
        <f>IF(ISNUMBER('Primary endpoint outcomes'!CK322)=TRUE,'Primary endpoint outcomes'!CK322,(IF(ISNUMBER('Primary endpoint outcomes'!CN322)=TRUE,'Primary endpoint outcomes'!CN322,0)))</f>
        <v>0</v>
      </c>
      <c r="R322" s="326">
        <f>IF(ISNUMBER('Primary endpoint outcomes'!CL322)=TRUE,'Primary endpoint outcomes'!CL322,(IF(ISNUMBER('Primary endpoint outcomes'!CO322)=TRUE,'Primary endpoint outcomes'!CO322,0)))</f>
        <v>0</v>
      </c>
      <c r="S322" s="325">
        <f>IF(ISNUMBER('Primary endpoint outcomes'!CM322)=TRUE,'Primary endpoint outcomes'!CM322,(IF(ISNUMBER('Primary endpoint outcomes'!CP322)=TRUE,'Primary endpoint outcomes'!CP322,0)))</f>
        <v>0</v>
      </c>
      <c r="T322" s="326">
        <f>IF(ISNUMBER('Primary endpoint outcomes'!DS322)=TRUE,'Primary endpoint outcomes'!DS322,(IF(ISNUMBER('Primary endpoint outcomes'!DV322)=TRUE,'Primary endpoint outcomes'!DV322,0)))</f>
        <v>0</v>
      </c>
      <c r="U322" s="326">
        <f>IF(ISNUMBER('Primary endpoint outcomes'!DT322)=TRUE,'Primary endpoint outcomes'!DT322,(IF(ISNUMBER('Primary endpoint outcomes'!DW322)=TRUE,'Primary endpoint outcomes'!DW322,0)))</f>
        <v>0</v>
      </c>
      <c r="V322" s="326">
        <f>IF(ISNUMBER('Primary endpoint outcomes'!DU322)=TRUE,'Primary endpoint outcomes'!DU322,(IF(ISNUMBER('Primary endpoint outcomes'!DX322)=TRUE,'Primary endpoint outcomes'!DX322,0)))</f>
        <v>0</v>
      </c>
      <c r="W322" s="326">
        <f>IF(ISNUMBER('Primary endpoint outcomes'!FA322)=TRUE,'Primary endpoint outcomes'!FA322,(IF(ISNUMBER('Primary endpoint outcomes'!FD322)=TRUE,'Primary endpoint outcomes'!FD322,0)))</f>
        <v>0</v>
      </c>
      <c r="X322" s="326">
        <f>IF(ISNUMBER('Primary endpoint outcomes'!FB322)=TRUE,'Primary endpoint outcomes'!FB322,(IF(ISNUMBER('Primary endpoint outcomes'!FE322)=TRUE,'Primary endpoint outcomes'!FE322,0)))</f>
        <v>0</v>
      </c>
      <c r="Y322" s="326">
        <f>IF(ISNUMBER('Primary endpoint outcomes'!FC322)=TRUE,'Primary endpoint outcomes'!FC322,(IF(ISNUMBER('Primary endpoint outcomes'!FF322)=TRUE,'Primary endpoint outcomes'!FF322,0)))</f>
        <v>0</v>
      </c>
      <c r="Z322" s="150"/>
      <c r="AA322" s="151">
        <f t="shared" si="141"/>
        <v>154</v>
      </c>
      <c r="AB322" s="153">
        <f t="shared" si="142"/>
        <v>153</v>
      </c>
      <c r="AC322" s="153">
        <f t="shared" si="143"/>
        <v>0</v>
      </c>
      <c r="AD322" s="151">
        <f t="shared" si="144"/>
        <v>155</v>
      </c>
      <c r="AE322" s="153">
        <f t="shared" si="145"/>
        <v>154</v>
      </c>
      <c r="AF322" s="153">
        <f t="shared" si="146"/>
        <v>0</v>
      </c>
      <c r="AG322" s="151">
        <f t="shared" si="147"/>
        <v>0</v>
      </c>
      <c r="AH322" s="153">
        <f t="shared" si="148"/>
        <v>-1</v>
      </c>
      <c r="AI322" s="153">
        <f t="shared" si="149"/>
        <v>0</v>
      </c>
      <c r="AJ322" s="151">
        <f t="shared" si="150"/>
        <v>0</v>
      </c>
      <c r="AK322" s="153">
        <f t="shared" si="151"/>
        <v>-1</v>
      </c>
      <c r="AL322" s="153">
        <f t="shared" si="152"/>
        <v>0</v>
      </c>
      <c r="AM322" s="151">
        <f t="shared" si="153"/>
        <v>0</v>
      </c>
      <c r="AN322" s="153">
        <f t="shared" si="154"/>
        <v>-1</v>
      </c>
      <c r="AO322" s="153">
        <f t="shared" si="155"/>
        <v>0</v>
      </c>
      <c r="AP322" s="153">
        <f t="shared" si="156"/>
        <v>307</v>
      </c>
      <c r="AQ322" s="153">
        <f t="shared" si="157"/>
        <v>0</v>
      </c>
      <c r="AR322" s="153">
        <f t="shared" si="158"/>
        <v>27.600323624595468</v>
      </c>
      <c r="AS322" s="153">
        <f t="shared" si="159"/>
        <v>0</v>
      </c>
      <c r="AT322" s="153">
        <f t="shared" si="160"/>
        <v>309</v>
      </c>
    </row>
    <row r="323" spans="1:46" ht="15.75" x14ac:dyDescent="0.25">
      <c r="A323" s="152" t="str">
        <f>'Primary endpoint outcomes'!A323</f>
        <v>Keller 2006_Study 061</v>
      </c>
      <c r="B323" s="152" t="str">
        <f>CONCATENATE('Primary endpoint outcomes'!S323,'Primary endpoint outcomes'!T323)</f>
        <v>HAMD17</v>
      </c>
      <c r="C323" s="154">
        <f t="shared" si="133"/>
        <v>27.448958333333334</v>
      </c>
      <c r="D323" s="154">
        <f t="shared" si="134"/>
        <v>0</v>
      </c>
      <c r="E323" s="154">
        <f t="shared" si="135"/>
        <v>288</v>
      </c>
      <c r="F323" s="21" t="str">
        <f t="shared" si="136"/>
        <v>YES</v>
      </c>
      <c r="G323" s="21" t="str">
        <f t="shared" si="137"/>
        <v>NO</v>
      </c>
      <c r="H323" s="155" t="e">
        <f t="shared" si="138"/>
        <v>#NUM!</v>
      </c>
      <c r="I323" s="155" t="e">
        <f t="shared" si="139"/>
        <v>#NUM!</v>
      </c>
      <c r="J323" s="318">
        <f t="shared" si="140"/>
        <v>0</v>
      </c>
      <c r="K323" s="326">
        <f>IF(ISNUMBER('Primary endpoint outcomes'!U323)=TRUE,'Primary endpoint outcomes'!U323,(IF(ISNUMBER('Primary endpoint outcomes'!X323)=TRUE,'Primary endpoint outcomes'!X323,0)))</f>
        <v>27.6</v>
      </c>
      <c r="L323" s="326">
        <f>IF(ISNUMBER('Primary endpoint outcomes'!V323)=TRUE,'Primary endpoint outcomes'!V323,(IF(ISNUMBER('Primary endpoint outcomes'!Y323)=TRUE,'Primary endpoint outcomes'!Y323,0)))</f>
        <v>0</v>
      </c>
      <c r="M323" s="325">
        <f>IF(ISNUMBER('Primary endpoint outcomes'!W323)=TRUE,'Primary endpoint outcomes'!W323,(IF(ISNUMBER('Primary endpoint outcomes'!Z323)=TRUE,'Primary endpoint outcomes'!Z323,0)))</f>
        <v>143</v>
      </c>
      <c r="N323" s="326">
        <f>IF(ISNUMBER('Primary endpoint outcomes'!BC323)=TRUE,'Primary endpoint outcomes'!BC323,(IF(ISNUMBER('Primary endpoint outcomes'!BF323)=TRUE,'Primary endpoint outcomes'!BF323,0)))</f>
        <v>27.3</v>
      </c>
      <c r="O323" s="325">
        <f>IF(ISNUMBER('Primary endpoint outcomes'!BD323)=TRUE,'Primary endpoint outcomes'!BD323,(IF(ISNUMBER('Primary endpoint outcomes'!BG323)=TRUE,'Primary endpoint outcomes'!BG323,0)))</f>
        <v>0</v>
      </c>
      <c r="P323" s="325">
        <f>IF(ISNUMBER('Primary endpoint outcomes'!BE323)=TRUE,'Primary endpoint outcomes'!BE323,(IF(ISNUMBER('Primary endpoint outcomes'!BH323)=TRUE,'Primary endpoint outcomes'!BH323,0)))</f>
        <v>145</v>
      </c>
      <c r="Q323" s="326">
        <f>IF(ISNUMBER('Primary endpoint outcomes'!CK323)=TRUE,'Primary endpoint outcomes'!CK323,(IF(ISNUMBER('Primary endpoint outcomes'!CN323)=TRUE,'Primary endpoint outcomes'!CN323,0)))</f>
        <v>0</v>
      </c>
      <c r="R323" s="326">
        <f>IF(ISNUMBER('Primary endpoint outcomes'!CL323)=TRUE,'Primary endpoint outcomes'!CL323,(IF(ISNUMBER('Primary endpoint outcomes'!CO323)=TRUE,'Primary endpoint outcomes'!CO323,0)))</f>
        <v>0</v>
      </c>
      <c r="S323" s="325">
        <f>IF(ISNUMBER('Primary endpoint outcomes'!CM323)=TRUE,'Primary endpoint outcomes'!CM323,(IF(ISNUMBER('Primary endpoint outcomes'!CP323)=TRUE,'Primary endpoint outcomes'!CP323,0)))</f>
        <v>0</v>
      </c>
      <c r="T323" s="326">
        <f>IF(ISNUMBER('Primary endpoint outcomes'!DS323)=TRUE,'Primary endpoint outcomes'!DS323,(IF(ISNUMBER('Primary endpoint outcomes'!DV323)=TRUE,'Primary endpoint outcomes'!DV323,0)))</f>
        <v>0</v>
      </c>
      <c r="U323" s="326">
        <f>IF(ISNUMBER('Primary endpoint outcomes'!DT323)=TRUE,'Primary endpoint outcomes'!DT323,(IF(ISNUMBER('Primary endpoint outcomes'!DW323)=TRUE,'Primary endpoint outcomes'!DW323,0)))</f>
        <v>0</v>
      </c>
      <c r="V323" s="326">
        <f>IF(ISNUMBER('Primary endpoint outcomes'!DU323)=TRUE,'Primary endpoint outcomes'!DU323,(IF(ISNUMBER('Primary endpoint outcomes'!DX323)=TRUE,'Primary endpoint outcomes'!DX323,0)))</f>
        <v>0</v>
      </c>
      <c r="W323" s="326">
        <f>IF(ISNUMBER('Primary endpoint outcomes'!FA323)=TRUE,'Primary endpoint outcomes'!FA323,(IF(ISNUMBER('Primary endpoint outcomes'!FD323)=TRUE,'Primary endpoint outcomes'!FD323,0)))</f>
        <v>0</v>
      </c>
      <c r="X323" s="326">
        <f>IF(ISNUMBER('Primary endpoint outcomes'!FB323)=TRUE,'Primary endpoint outcomes'!FB323,(IF(ISNUMBER('Primary endpoint outcomes'!FE323)=TRUE,'Primary endpoint outcomes'!FE323,0)))</f>
        <v>0</v>
      </c>
      <c r="Y323" s="326">
        <f>IF(ISNUMBER('Primary endpoint outcomes'!FC323)=TRUE,'Primary endpoint outcomes'!FC323,(IF(ISNUMBER('Primary endpoint outcomes'!FF323)=TRUE,'Primary endpoint outcomes'!FF323,0)))</f>
        <v>0</v>
      </c>
      <c r="Z323" s="150"/>
      <c r="AA323" s="151">
        <f t="shared" si="141"/>
        <v>143</v>
      </c>
      <c r="AB323" s="153">
        <f t="shared" si="142"/>
        <v>142</v>
      </c>
      <c r="AC323" s="153">
        <f t="shared" si="143"/>
        <v>0</v>
      </c>
      <c r="AD323" s="151">
        <f t="shared" si="144"/>
        <v>145</v>
      </c>
      <c r="AE323" s="153">
        <f t="shared" si="145"/>
        <v>144</v>
      </c>
      <c r="AF323" s="153">
        <f t="shared" si="146"/>
        <v>0</v>
      </c>
      <c r="AG323" s="151">
        <f t="shared" si="147"/>
        <v>0</v>
      </c>
      <c r="AH323" s="153">
        <f t="shared" si="148"/>
        <v>-1</v>
      </c>
      <c r="AI323" s="153">
        <f t="shared" si="149"/>
        <v>0</v>
      </c>
      <c r="AJ323" s="151">
        <f t="shared" si="150"/>
        <v>0</v>
      </c>
      <c r="AK323" s="153">
        <f t="shared" si="151"/>
        <v>-1</v>
      </c>
      <c r="AL323" s="153">
        <f t="shared" si="152"/>
        <v>0</v>
      </c>
      <c r="AM323" s="151">
        <f t="shared" si="153"/>
        <v>0</v>
      </c>
      <c r="AN323" s="153">
        <f t="shared" si="154"/>
        <v>-1</v>
      </c>
      <c r="AO323" s="153">
        <f t="shared" si="155"/>
        <v>0</v>
      </c>
      <c r="AP323" s="153">
        <f t="shared" si="156"/>
        <v>286</v>
      </c>
      <c r="AQ323" s="153">
        <f t="shared" si="157"/>
        <v>0</v>
      </c>
      <c r="AR323" s="153">
        <f t="shared" si="158"/>
        <v>27.448958333333334</v>
      </c>
      <c r="AS323" s="153">
        <f t="shared" si="159"/>
        <v>0</v>
      </c>
      <c r="AT323" s="153">
        <f t="shared" si="160"/>
        <v>288</v>
      </c>
    </row>
    <row r="324" spans="1:46" ht="15.75" x14ac:dyDescent="0.25">
      <c r="A324" s="152" t="str">
        <f>'Primary endpoint outcomes'!A324</f>
        <v>Keller 2006_Study 062</v>
      </c>
      <c r="B324" s="152" t="str">
        <f>CONCATENATE('Primary endpoint outcomes'!S324,'Primary endpoint outcomes'!T324)</f>
        <v>HAMD17</v>
      </c>
      <c r="C324" s="154">
        <f t="shared" si="133"/>
        <v>28.3</v>
      </c>
      <c r="D324" s="154">
        <f t="shared" si="134"/>
        <v>0</v>
      </c>
      <c r="E324" s="154">
        <f t="shared" si="135"/>
        <v>315</v>
      </c>
      <c r="F324" s="21" t="str">
        <f t="shared" si="136"/>
        <v>YES</v>
      </c>
      <c r="G324" s="21" t="str">
        <f t="shared" si="137"/>
        <v>NO</v>
      </c>
      <c r="H324" s="155" t="e">
        <f t="shared" si="138"/>
        <v>#NUM!</v>
      </c>
      <c r="I324" s="155" t="e">
        <f t="shared" si="139"/>
        <v>#NUM!</v>
      </c>
      <c r="J324" s="318">
        <f t="shared" si="140"/>
        <v>0</v>
      </c>
      <c r="K324" s="326">
        <f>IF(ISNUMBER('Primary endpoint outcomes'!U324)=TRUE,'Primary endpoint outcomes'!U324,(IF(ISNUMBER('Primary endpoint outcomes'!X324)=TRUE,'Primary endpoint outcomes'!X324,0)))</f>
        <v>28.3</v>
      </c>
      <c r="L324" s="326">
        <f>IF(ISNUMBER('Primary endpoint outcomes'!V324)=TRUE,'Primary endpoint outcomes'!V324,(IF(ISNUMBER('Primary endpoint outcomes'!Y324)=TRUE,'Primary endpoint outcomes'!Y324,0)))</f>
        <v>0</v>
      </c>
      <c r="M324" s="325">
        <f>IF(ISNUMBER('Primary endpoint outcomes'!W324)=TRUE,'Primary endpoint outcomes'!W324,(IF(ISNUMBER('Primary endpoint outcomes'!Z324)=TRUE,'Primary endpoint outcomes'!Z324,0)))</f>
        <v>161</v>
      </c>
      <c r="N324" s="326">
        <f>IF(ISNUMBER('Primary endpoint outcomes'!BC324)=TRUE,'Primary endpoint outcomes'!BC324,(IF(ISNUMBER('Primary endpoint outcomes'!BF324)=TRUE,'Primary endpoint outcomes'!BF324,0)))</f>
        <v>28.3</v>
      </c>
      <c r="O324" s="325">
        <f>IF(ISNUMBER('Primary endpoint outcomes'!BD324)=TRUE,'Primary endpoint outcomes'!BD324,(IF(ISNUMBER('Primary endpoint outcomes'!BG324)=TRUE,'Primary endpoint outcomes'!BG324,0)))</f>
        <v>0</v>
      </c>
      <c r="P324" s="325">
        <f>IF(ISNUMBER('Primary endpoint outcomes'!BE324)=TRUE,'Primary endpoint outcomes'!BE324,(IF(ISNUMBER('Primary endpoint outcomes'!BH324)=TRUE,'Primary endpoint outcomes'!BH324,0)))</f>
        <v>154</v>
      </c>
      <c r="Q324" s="326">
        <f>IF(ISNUMBER('Primary endpoint outcomes'!CK324)=TRUE,'Primary endpoint outcomes'!CK324,(IF(ISNUMBER('Primary endpoint outcomes'!CN324)=TRUE,'Primary endpoint outcomes'!CN324,0)))</f>
        <v>0</v>
      </c>
      <c r="R324" s="326">
        <f>IF(ISNUMBER('Primary endpoint outcomes'!CL324)=TRUE,'Primary endpoint outcomes'!CL324,(IF(ISNUMBER('Primary endpoint outcomes'!CO324)=TRUE,'Primary endpoint outcomes'!CO324,0)))</f>
        <v>0</v>
      </c>
      <c r="S324" s="325">
        <f>IF(ISNUMBER('Primary endpoint outcomes'!CM324)=TRUE,'Primary endpoint outcomes'!CM324,(IF(ISNUMBER('Primary endpoint outcomes'!CP324)=TRUE,'Primary endpoint outcomes'!CP324,0)))</f>
        <v>0</v>
      </c>
      <c r="T324" s="326">
        <f>IF(ISNUMBER('Primary endpoint outcomes'!DS324)=TRUE,'Primary endpoint outcomes'!DS324,(IF(ISNUMBER('Primary endpoint outcomes'!DV324)=TRUE,'Primary endpoint outcomes'!DV324,0)))</f>
        <v>0</v>
      </c>
      <c r="U324" s="326">
        <f>IF(ISNUMBER('Primary endpoint outcomes'!DT324)=TRUE,'Primary endpoint outcomes'!DT324,(IF(ISNUMBER('Primary endpoint outcomes'!DW324)=TRUE,'Primary endpoint outcomes'!DW324,0)))</f>
        <v>0</v>
      </c>
      <c r="V324" s="326">
        <f>IF(ISNUMBER('Primary endpoint outcomes'!DU324)=TRUE,'Primary endpoint outcomes'!DU324,(IF(ISNUMBER('Primary endpoint outcomes'!DX324)=TRUE,'Primary endpoint outcomes'!DX324,0)))</f>
        <v>0</v>
      </c>
      <c r="W324" s="326">
        <f>IF(ISNUMBER('Primary endpoint outcomes'!FA324)=TRUE,'Primary endpoint outcomes'!FA324,(IF(ISNUMBER('Primary endpoint outcomes'!FD324)=TRUE,'Primary endpoint outcomes'!FD324,0)))</f>
        <v>0</v>
      </c>
      <c r="X324" s="326">
        <f>IF(ISNUMBER('Primary endpoint outcomes'!FB324)=TRUE,'Primary endpoint outcomes'!FB324,(IF(ISNUMBER('Primary endpoint outcomes'!FE324)=TRUE,'Primary endpoint outcomes'!FE324,0)))</f>
        <v>0</v>
      </c>
      <c r="Y324" s="326">
        <f>IF(ISNUMBER('Primary endpoint outcomes'!FC324)=TRUE,'Primary endpoint outcomes'!FC324,(IF(ISNUMBER('Primary endpoint outcomes'!FF324)=TRUE,'Primary endpoint outcomes'!FF324,0)))</f>
        <v>0</v>
      </c>
      <c r="Z324" s="150"/>
      <c r="AA324" s="151">
        <f t="shared" si="141"/>
        <v>161</v>
      </c>
      <c r="AB324" s="153">
        <f t="shared" si="142"/>
        <v>160</v>
      </c>
      <c r="AC324" s="153">
        <f t="shared" si="143"/>
        <v>0</v>
      </c>
      <c r="AD324" s="151">
        <f t="shared" si="144"/>
        <v>154</v>
      </c>
      <c r="AE324" s="153">
        <f t="shared" si="145"/>
        <v>153</v>
      </c>
      <c r="AF324" s="153">
        <f t="shared" si="146"/>
        <v>0</v>
      </c>
      <c r="AG324" s="151">
        <f t="shared" si="147"/>
        <v>0</v>
      </c>
      <c r="AH324" s="153">
        <f t="shared" si="148"/>
        <v>-1</v>
      </c>
      <c r="AI324" s="153">
        <f t="shared" si="149"/>
        <v>0</v>
      </c>
      <c r="AJ324" s="151">
        <f t="shared" si="150"/>
        <v>0</v>
      </c>
      <c r="AK324" s="153">
        <f t="shared" si="151"/>
        <v>-1</v>
      </c>
      <c r="AL324" s="153">
        <f t="shared" si="152"/>
        <v>0</v>
      </c>
      <c r="AM324" s="151">
        <f t="shared" si="153"/>
        <v>0</v>
      </c>
      <c r="AN324" s="153">
        <f t="shared" si="154"/>
        <v>-1</v>
      </c>
      <c r="AO324" s="153">
        <f t="shared" si="155"/>
        <v>0</v>
      </c>
      <c r="AP324" s="153">
        <f t="shared" si="156"/>
        <v>313</v>
      </c>
      <c r="AQ324" s="153">
        <f t="shared" si="157"/>
        <v>0</v>
      </c>
      <c r="AR324" s="153">
        <f t="shared" si="158"/>
        <v>28.3</v>
      </c>
      <c r="AS324" s="153">
        <f t="shared" si="159"/>
        <v>0</v>
      </c>
      <c r="AT324" s="153">
        <f t="shared" si="160"/>
        <v>315</v>
      </c>
    </row>
    <row r="325" spans="1:46" ht="15.75" x14ac:dyDescent="0.25">
      <c r="A325" s="152" t="str">
        <f>'Primary endpoint outcomes'!A325</f>
        <v>Kendrick 2005/2006a</v>
      </c>
      <c r="B325" s="152" t="str">
        <f>CONCATENATE('Primary endpoint outcomes'!S325,'Primary endpoint outcomes'!T325)</f>
        <v>HADS-D7</v>
      </c>
      <c r="C325" s="154">
        <f t="shared" ref="C325:C388" si="161">IF(ISBLANK(K325)=TRUE,"",IF(ISBLANK(N325)=TRUE,"",IF(ISBLANK(Q325)=TRUE,"",AR325)))</f>
        <v>9.7913043478260882</v>
      </c>
      <c r="D325" s="154">
        <f t="shared" ref="D325:D388" si="162">IF(ISBLANK(L325)=TRUE, "", IF(ISBLANK(O325)=TRUE,"",IF(ISBLANK(S325)=TRUE,"",AS325)))</f>
        <v>3.9228163859388143</v>
      </c>
      <c r="E325" s="154">
        <f t="shared" ref="E325:E388" si="163">IF(ISBLANK(K325)=TRUE, "", AT325)</f>
        <v>184</v>
      </c>
      <c r="F325" s="21" t="str">
        <f t="shared" ref="F325:F388" si="164">IF(C325&gt;=(VLOOKUP(B325,$AV$5:$AW$18,2,0)),"YES","NO")</f>
        <v>NO</v>
      </c>
      <c r="G325" s="21" t="str">
        <f t="shared" ref="G325:G388" si="165">IF(C325&lt;(VLOOKUP(B325,$AV$5:$AW$18,2,0)),"YES","NO")</f>
        <v>YES</v>
      </c>
      <c r="H325" s="155">
        <f t="shared" ref="H325:H388" si="166">1-NORMDIST((VLOOKUP(B325,$AV$5:$AW$18,2,0)),C325,D325,TRUE)</f>
        <v>0.28670442087324011</v>
      </c>
      <c r="I325" s="155">
        <f t="shared" ref="I325:I388" si="167">1-H325</f>
        <v>0.71329557912675989</v>
      </c>
      <c r="J325" s="318">
        <f t="shared" ref="J325:J388" si="168">IF(ISERROR(H325),0,1)</f>
        <v>1</v>
      </c>
      <c r="K325" s="326">
        <f>IF(ISNUMBER('Primary endpoint outcomes'!U325)=TRUE,'Primary endpoint outcomes'!U325,(IF(ISNUMBER('Primary endpoint outcomes'!X325)=TRUE,'Primary endpoint outcomes'!X325,0)))</f>
        <v>10.039999999999999</v>
      </c>
      <c r="L325" s="326">
        <f>IF(ISNUMBER('Primary endpoint outcomes'!V325)=TRUE,'Primary endpoint outcomes'!V325,(IF(ISNUMBER('Primary endpoint outcomes'!Y325)=TRUE,'Primary endpoint outcomes'!Y325,0)))</f>
        <v>4.2300000000000004</v>
      </c>
      <c r="M325" s="325">
        <f>IF(ISNUMBER('Primary endpoint outcomes'!W325)=TRUE,'Primary endpoint outcomes'!W325,(IF(ISNUMBER('Primary endpoint outcomes'!Z325)=TRUE,'Primary endpoint outcomes'!Z325,0)))</f>
        <v>71</v>
      </c>
      <c r="N325" s="326">
        <f>IF(ISNUMBER('Primary endpoint outcomes'!BC325)=TRUE,'Primary endpoint outcomes'!BC325,(IF(ISNUMBER('Primary endpoint outcomes'!BF325)=TRUE,'Primary endpoint outcomes'!BF325,0)))</f>
        <v>9.9600000000000009</v>
      </c>
      <c r="O325" s="325">
        <f>IF(ISNUMBER('Primary endpoint outcomes'!BD325)=TRUE,'Primary endpoint outcomes'!BD325,(IF(ISNUMBER('Primary endpoint outcomes'!BG325)=TRUE,'Primary endpoint outcomes'!BG325,0)))</f>
        <v>3.62</v>
      </c>
      <c r="P325" s="325">
        <f>IF(ISNUMBER('Primary endpoint outcomes'!BE325)=TRUE,'Primary endpoint outcomes'!BE325,(IF(ISNUMBER('Primary endpoint outcomes'!BH325)=TRUE,'Primary endpoint outcomes'!BH325,0)))</f>
        <v>62</v>
      </c>
      <c r="Q325" s="326">
        <f>IF(ISNUMBER('Primary endpoint outcomes'!CK325)=TRUE,'Primary endpoint outcomes'!CK325,(IF(ISNUMBER('Primary endpoint outcomes'!CN325)=TRUE,'Primary endpoint outcomes'!CN325,0)))</f>
        <v>9.24</v>
      </c>
      <c r="R325" s="326">
        <f>IF(ISNUMBER('Primary endpoint outcomes'!CL325)=TRUE,'Primary endpoint outcomes'!CL325,(IF(ISNUMBER('Primary endpoint outcomes'!CO325)=TRUE,'Primary endpoint outcomes'!CO325,0)))</f>
        <v>3.83</v>
      </c>
      <c r="S325" s="325">
        <f>IF(ISNUMBER('Primary endpoint outcomes'!CM325)=TRUE,'Primary endpoint outcomes'!CM325,(IF(ISNUMBER('Primary endpoint outcomes'!CP325)=TRUE,'Primary endpoint outcomes'!CP325,0)))</f>
        <v>51</v>
      </c>
      <c r="T325" s="326">
        <f>IF(ISNUMBER('Primary endpoint outcomes'!DS325)=TRUE,'Primary endpoint outcomes'!DS325,(IF(ISNUMBER('Primary endpoint outcomes'!DV325)=TRUE,'Primary endpoint outcomes'!DV325,0)))</f>
        <v>0</v>
      </c>
      <c r="U325" s="326">
        <f>IF(ISNUMBER('Primary endpoint outcomes'!DT325)=TRUE,'Primary endpoint outcomes'!DT325,(IF(ISNUMBER('Primary endpoint outcomes'!DW325)=TRUE,'Primary endpoint outcomes'!DW325,0)))</f>
        <v>0</v>
      </c>
      <c r="V325" s="326">
        <f>IF(ISNUMBER('Primary endpoint outcomes'!DU325)=TRUE,'Primary endpoint outcomes'!DU325,(IF(ISNUMBER('Primary endpoint outcomes'!DX325)=TRUE,'Primary endpoint outcomes'!DX325,0)))</f>
        <v>0</v>
      </c>
      <c r="W325" s="326">
        <f>IF(ISNUMBER('Primary endpoint outcomes'!FA325)=TRUE,'Primary endpoint outcomes'!FA325,(IF(ISNUMBER('Primary endpoint outcomes'!FD325)=TRUE,'Primary endpoint outcomes'!FD325,0)))</f>
        <v>0</v>
      </c>
      <c r="X325" s="326">
        <f>IF(ISNUMBER('Primary endpoint outcomes'!FB325)=TRUE,'Primary endpoint outcomes'!FB325,(IF(ISNUMBER('Primary endpoint outcomes'!FE325)=TRUE,'Primary endpoint outcomes'!FE325,0)))</f>
        <v>0</v>
      </c>
      <c r="Y325" s="326">
        <f>IF(ISNUMBER('Primary endpoint outcomes'!FC325)=TRUE,'Primary endpoint outcomes'!FC325,(IF(ISNUMBER('Primary endpoint outcomes'!FF325)=TRUE,'Primary endpoint outcomes'!FF325,0)))</f>
        <v>0</v>
      </c>
      <c r="Z325" s="150"/>
      <c r="AA325" s="151">
        <f t="shared" ref="AA325:AA388" si="169">M325</f>
        <v>71</v>
      </c>
      <c r="AB325" s="153">
        <f t="shared" ref="AB325:AB388" si="170">AA325-1</f>
        <v>70</v>
      </c>
      <c r="AC325" s="153">
        <f t="shared" ref="AC325:AC388" si="171">IF(AA325&gt;0, L325^2*AB325,0)</f>
        <v>1252.5030000000004</v>
      </c>
      <c r="AD325" s="151">
        <f t="shared" ref="AD325:AD388" si="172">P325</f>
        <v>62</v>
      </c>
      <c r="AE325" s="153">
        <f t="shared" ref="AE325:AE388" si="173">AD325-1</f>
        <v>61</v>
      </c>
      <c r="AF325" s="153">
        <f t="shared" ref="AF325:AF388" si="174">IF(AD325&gt;0, O325^2*AE325,0)</f>
        <v>799.36839999999995</v>
      </c>
      <c r="AG325" s="151">
        <f t="shared" ref="AG325:AG388" si="175">S325</f>
        <v>51</v>
      </c>
      <c r="AH325" s="153">
        <f t="shared" ref="AH325:AH388" si="176">AG325-1</f>
        <v>50</v>
      </c>
      <c r="AI325" s="153">
        <f t="shared" ref="AI325:AI388" si="177">IF(AG325&gt;0, R325^2*AH325,0)</f>
        <v>733.44500000000005</v>
      </c>
      <c r="AJ325" s="151">
        <f t="shared" ref="AJ325:AJ388" si="178">V325</f>
        <v>0</v>
      </c>
      <c r="AK325" s="153">
        <f t="shared" ref="AK325:AK388" si="179">AJ325-1</f>
        <v>-1</v>
      </c>
      <c r="AL325" s="153">
        <f t="shared" ref="AL325:AL388" si="180">IF(AJ325&gt;0, U325^2*AK325,0)</f>
        <v>0</v>
      </c>
      <c r="AM325" s="151">
        <f t="shared" ref="AM325:AM388" si="181">Y325</f>
        <v>0</v>
      </c>
      <c r="AN325" s="153">
        <f t="shared" ref="AN325:AN388" si="182">AM325-1</f>
        <v>-1</v>
      </c>
      <c r="AO325" s="153">
        <f t="shared" ref="AO325:AO388" si="183">IF(AM325&gt;0, X325^2*AN325,0)</f>
        <v>0</v>
      </c>
      <c r="AP325" s="153">
        <f t="shared" ref="AP325:AP388" si="184">IF(AD325&gt;0,IF(AG325=0,AB325+AE325,IF(AJ325=0,AB325+AE325+AH325,IF(AM325=0,AB325+AE325+AH325+AK325,AB325+AE325+AH325+AK325+AN325))))</f>
        <v>181</v>
      </c>
      <c r="AQ325" s="153">
        <f t="shared" ref="AQ325:AQ388" si="185">AF325+AC325+AI325+AL325+AO325</f>
        <v>2785.3164000000006</v>
      </c>
      <c r="AR325" s="153">
        <f t="shared" ref="AR325:AR388" si="186">(K325*AA325+N325*AD325+Q325*AG325+T325*AJ325+W325*AM325)/AT325</f>
        <v>9.7913043478260882</v>
      </c>
      <c r="AS325" s="153">
        <f t="shared" ref="AS325:AS388" si="187">SQRT(AQ325/AP325)</f>
        <v>3.9228163859388143</v>
      </c>
      <c r="AT325" s="153">
        <f t="shared" ref="AT325:AT388" si="188">M325+P325+S325+V325+Y325</f>
        <v>184</v>
      </c>
    </row>
    <row r="326" spans="1:46" ht="15.75" x14ac:dyDescent="0.25">
      <c r="A326" s="152" t="str">
        <f>'Primary endpoint outcomes'!A326</f>
        <v>Kennedy 2005</v>
      </c>
      <c r="B326" s="152" t="str">
        <f>CONCATENATE('Primary endpoint outcomes'!S326,'Primary endpoint outcomes'!T326)</f>
        <v>HAMD17</v>
      </c>
      <c r="C326" s="154">
        <f t="shared" si="161"/>
        <v>26.203092783505152</v>
      </c>
      <c r="D326" s="154">
        <f t="shared" si="162"/>
        <v>0</v>
      </c>
      <c r="E326" s="154">
        <f t="shared" si="163"/>
        <v>194</v>
      </c>
      <c r="F326" s="21" t="str">
        <f t="shared" si="164"/>
        <v>YES</v>
      </c>
      <c r="G326" s="21" t="str">
        <f t="shared" si="165"/>
        <v>NO</v>
      </c>
      <c r="H326" s="155" t="e">
        <f t="shared" si="166"/>
        <v>#NUM!</v>
      </c>
      <c r="I326" s="155" t="e">
        <f t="shared" si="167"/>
        <v>#NUM!</v>
      </c>
      <c r="J326" s="318">
        <f t="shared" si="168"/>
        <v>0</v>
      </c>
      <c r="K326" s="326">
        <f>IF(ISNUMBER('Primary endpoint outcomes'!U326)=TRUE,'Primary endpoint outcomes'!U326,(IF(ISNUMBER('Primary endpoint outcomes'!X326)=TRUE,'Primary endpoint outcomes'!X326,0)))</f>
        <v>25.9</v>
      </c>
      <c r="L326" s="326">
        <f>IF(ISNUMBER('Primary endpoint outcomes'!V326)=TRUE,'Primary endpoint outcomes'!V326,(IF(ISNUMBER('Primary endpoint outcomes'!Y326)=TRUE,'Primary endpoint outcomes'!Y326,0)))</f>
        <v>0</v>
      </c>
      <c r="M326" s="325">
        <f>IF(ISNUMBER('Primary endpoint outcomes'!W326)=TRUE,'Primary endpoint outcomes'!W326,(IF(ISNUMBER('Primary endpoint outcomes'!Z326)=TRUE,'Primary endpoint outcomes'!Z326,0)))</f>
        <v>96</v>
      </c>
      <c r="N326" s="326">
        <f>IF(ISNUMBER('Primary endpoint outcomes'!BC326)=TRUE,'Primary endpoint outcomes'!BC326,(IF(ISNUMBER('Primary endpoint outcomes'!BF326)=TRUE,'Primary endpoint outcomes'!BF326,0)))</f>
        <v>26.5</v>
      </c>
      <c r="O326" s="325">
        <f>IF(ISNUMBER('Primary endpoint outcomes'!BD326)=TRUE,'Primary endpoint outcomes'!BD326,(IF(ISNUMBER('Primary endpoint outcomes'!BG326)=TRUE,'Primary endpoint outcomes'!BG326,0)))</f>
        <v>0</v>
      </c>
      <c r="P326" s="325">
        <f>IF(ISNUMBER('Primary endpoint outcomes'!BE326)=TRUE,'Primary endpoint outcomes'!BE326,(IF(ISNUMBER('Primary endpoint outcomes'!BH326)=TRUE,'Primary endpoint outcomes'!BH326,0)))</f>
        <v>98</v>
      </c>
      <c r="Q326" s="326">
        <f>IF(ISNUMBER('Primary endpoint outcomes'!CK326)=TRUE,'Primary endpoint outcomes'!CK326,(IF(ISNUMBER('Primary endpoint outcomes'!CN326)=TRUE,'Primary endpoint outcomes'!CN326,0)))</f>
        <v>0</v>
      </c>
      <c r="R326" s="326">
        <f>IF(ISNUMBER('Primary endpoint outcomes'!CL326)=TRUE,'Primary endpoint outcomes'!CL326,(IF(ISNUMBER('Primary endpoint outcomes'!CO326)=TRUE,'Primary endpoint outcomes'!CO326,0)))</f>
        <v>0</v>
      </c>
      <c r="S326" s="325">
        <f>IF(ISNUMBER('Primary endpoint outcomes'!CM326)=TRUE,'Primary endpoint outcomes'!CM326,(IF(ISNUMBER('Primary endpoint outcomes'!CP326)=TRUE,'Primary endpoint outcomes'!CP326,0)))</f>
        <v>0</v>
      </c>
      <c r="T326" s="326">
        <f>IF(ISNUMBER('Primary endpoint outcomes'!DS326)=TRUE,'Primary endpoint outcomes'!DS326,(IF(ISNUMBER('Primary endpoint outcomes'!DV326)=TRUE,'Primary endpoint outcomes'!DV326,0)))</f>
        <v>0</v>
      </c>
      <c r="U326" s="326">
        <f>IF(ISNUMBER('Primary endpoint outcomes'!DT326)=TRUE,'Primary endpoint outcomes'!DT326,(IF(ISNUMBER('Primary endpoint outcomes'!DW326)=TRUE,'Primary endpoint outcomes'!DW326,0)))</f>
        <v>0</v>
      </c>
      <c r="V326" s="326">
        <f>IF(ISNUMBER('Primary endpoint outcomes'!DU326)=TRUE,'Primary endpoint outcomes'!DU326,(IF(ISNUMBER('Primary endpoint outcomes'!DX326)=TRUE,'Primary endpoint outcomes'!DX326,0)))</f>
        <v>0</v>
      </c>
      <c r="W326" s="326">
        <f>IF(ISNUMBER('Primary endpoint outcomes'!FA326)=TRUE,'Primary endpoint outcomes'!FA326,(IF(ISNUMBER('Primary endpoint outcomes'!FD326)=TRUE,'Primary endpoint outcomes'!FD326,0)))</f>
        <v>0</v>
      </c>
      <c r="X326" s="326">
        <f>IF(ISNUMBER('Primary endpoint outcomes'!FB326)=TRUE,'Primary endpoint outcomes'!FB326,(IF(ISNUMBER('Primary endpoint outcomes'!FE326)=TRUE,'Primary endpoint outcomes'!FE326,0)))</f>
        <v>0</v>
      </c>
      <c r="Y326" s="326">
        <f>IF(ISNUMBER('Primary endpoint outcomes'!FC326)=TRUE,'Primary endpoint outcomes'!FC326,(IF(ISNUMBER('Primary endpoint outcomes'!FF326)=TRUE,'Primary endpoint outcomes'!FF326,0)))</f>
        <v>0</v>
      </c>
      <c r="Z326" s="150"/>
      <c r="AA326" s="151">
        <f t="shared" si="169"/>
        <v>96</v>
      </c>
      <c r="AB326" s="153">
        <f t="shared" si="170"/>
        <v>95</v>
      </c>
      <c r="AC326" s="153">
        <f t="shared" si="171"/>
        <v>0</v>
      </c>
      <c r="AD326" s="151">
        <f t="shared" si="172"/>
        <v>98</v>
      </c>
      <c r="AE326" s="153">
        <f t="shared" si="173"/>
        <v>97</v>
      </c>
      <c r="AF326" s="153">
        <f t="shared" si="174"/>
        <v>0</v>
      </c>
      <c r="AG326" s="151">
        <f t="shared" si="175"/>
        <v>0</v>
      </c>
      <c r="AH326" s="153">
        <f t="shared" si="176"/>
        <v>-1</v>
      </c>
      <c r="AI326" s="153">
        <f t="shared" si="177"/>
        <v>0</v>
      </c>
      <c r="AJ326" s="151">
        <f t="shared" si="178"/>
        <v>0</v>
      </c>
      <c r="AK326" s="153">
        <f t="shared" si="179"/>
        <v>-1</v>
      </c>
      <c r="AL326" s="153">
        <f t="shared" si="180"/>
        <v>0</v>
      </c>
      <c r="AM326" s="151">
        <f t="shared" si="181"/>
        <v>0</v>
      </c>
      <c r="AN326" s="153">
        <f t="shared" si="182"/>
        <v>-1</v>
      </c>
      <c r="AO326" s="153">
        <f t="shared" si="183"/>
        <v>0</v>
      </c>
      <c r="AP326" s="153">
        <f t="shared" si="184"/>
        <v>192</v>
      </c>
      <c r="AQ326" s="153">
        <f t="shared" si="185"/>
        <v>0</v>
      </c>
      <c r="AR326" s="153">
        <f t="shared" si="186"/>
        <v>26.203092783505152</v>
      </c>
      <c r="AS326" s="153">
        <f t="shared" si="187"/>
        <v>0</v>
      </c>
      <c r="AT326" s="153">
        <f t="shared" si="188"/>
        <v>194</v>
      </c>
    </row>
    <row r="327" spans="1:46" ht="15.75" x14ac:dyDescent="0.25">
      <c r="A327" s="152" t="str">
        <f>'Primary endpoint outcomes'!A327</f>
        <v>Kennedy 2007</v>
      </c>
      <c r="B327" s="152" t="str">
        <f>CONCATENATE('Primary endpoint outcomes'!S327,'Primary endpoint outcomes'!T327)</f>
        <v>HAMD17</v>
      </c>
      <c r="C327" s="154">
        <f t="shared" si="161"/>
        <v>21.900000000000002</v>
      </c>
      <c r="D327" s="154">
        <f t="shared" si="162"/>
        <v>7.2156080824834161</v>
      </c>
      <c r="E327" s="154">
        <f t="shared" si="163"/>
        <v>24</v>
      </c>
      <c r="F327" s="21" t="str">
        <f t="shared" si="164"/>
        <v>YES</v>
      </c>
      <c r="G327" s="21" t="str">
        <f t="shared" si="165"/>
        <v>NO</v>
      </c>
      <c r="H327" s="155">
        <f t="shared" si="166"/>
        <v>0.79322772122059626</v>
      </c>
      <c r="I327" s="155">
        <f t="shared" si="167"/>
        <v>0.20677227877940374</v>
      </c>
      <c r="J327" s="318">
        <f t="shared" si="168"/>
        <v>1</v>
      </c>
      <c r="K327" s="326">
        <f>IF(ISNUMBER('Primary endpoint outcomes'!U327)=TRUE,'Primary endpoint outcomes'!U327,(IF(ISNUMBER('Primary endpoint outcomes'!X327)=TRUE,'Primary endpoint outcomes'!X327,0)))</f>
        <v>22.3</v>
      </c>
      <c r="L327" s="326">
        <f>IF(ISNUMBER('Primary endpoint outcomes'!V327)=TRUE,'Primary endpoint outcomes'!V327,(IF(ISNUMBER('Primary endpoint outcomes'!Y327)=TRUE,'Primary endpoint outcomes'!Y327,0)))</f>
        <v>4.2</v>
      </c>
      <c r="M327" s="325">
        <f>IF(ISNUMBER('Primary endpoint outcomes'!W327)=TRUE,'Primary endpoint outcomes'!W327,(IF(ISNUMBER('Primary endpoint outcomes'!Z327)=TRUE,'Primary endpoint outcomes'!Z327,0)))</f>
        <v>12</v>
      </c>
      <c r="N327" s="326">
        <f>IF(ISNUMBER('Primary endpoint outcomes'!BC327)=TRUE,'Primary endpoint outcomes'!BC327,(IF(ISNUMBER('Primary endpoint outcomes'!BF327)=TRUE,'Primary endpoint outcomes'!BF327,0)))</f>
        <v>21.5</v>
      </c>
      <c r="O327" s="325">
        <f>IF(ISNUMBER('Primary endpoint outcomes'!BD327)=TRUE,'Primary endpoint outcomes'!BD327,(IF(ISNUMBER('Primary endpoint outcomes'!BG327)=TRUE,'Primary endpoint outcomes'!BG327,0)))</f>
        <v>9.3000000000000007</v>
      </c>
      <c r="P327" s="325">
        <f>IF(ISNUMBER('Primary endpoint outcomes'!BE327)=TRUE,'Primary endpoint outcomes'!BE327,(IF(ISNUMBER('Primary endpoint outcomes'!BH327)=TRUE,'Primary endpoint outcomes'!BH327,0)))</f>
        <v>12</v>
      </c>
      <c r="Q327" s="326">
        <f>IF(ISNUMBER('Primary endpoint outcomes'!CK327)=TRUE,'Primary endpoint outcomes'!CK327,(IF(ISNUMBER('Primary endpoint outcomes'!CN327)=TRUE,'Primary endpoint outcomes'!CN327,0)))</f>
        <v>0</v>
      </c>
      <c r="R327" s="326">
        <f>IF(ISNUMBER('Primary endpoint outcomes'!CL327)=TRUE,'Primary endpoint outcomes'!CL327,(IF(ISNUMBER('Primary endpoint outcomes'!CO327)=TRUE,'Primary endpoint outcomes'!CO327,0)))</f>
        <v>0</v>
      </c>
      <c r="S327" s="325">
        <f>IF(ISNUMBER('Primary endpoint outcomes'!CM327)=TRUE,'Primary endpoint outcomes'!CM327,(IF(ISNUMBER('Primary endpoint outcomes'!CP327)=TRUE,'Primary endpoint outcomes'!CP327,0)))</f>
        <v>0</v>
      </c>
      <c r="T327" s="326">
        <f>IF(ISNUMBER('Primary endpoint outcomes'!DS327)=TRUE,'Primary endpoint outcomes'!DS327,(IF(ISNUMBER('Primary endpoint outcomes'!DV327)=TRUE,'Primary endpoint outcomes'!DV327,0)))</f>
        <v>0</v>
      </c>
      <c r="U327" s="326">
        <f>IF(ISNUMBER('Primary endpoint outcomes'!DT327)=TRUE,'Primary endpoint outcomes'!DT327,(IF(ISNUMBER('Primary endpoint outcomes'!DW327)=TRUE,'Primary endpoint outcomes'!DW327,0)))</f>
        <v>0</v>
      </c>
      <c r="V327" s="326">
        <f>IF(ISNUMBER('Primary endpoint outcomes'!DU327)=TRUE,'Primary endpoint outcomes'!DU327,(IF(ISNUMBER('Primary endpoint outcomes'!DX327)=TRUE,'Primary endpoint outcomes'!DX327,0)))</f>
        <v>0</v>
      </c>
      <c r="W327" s="326">
        <f>IF(ISNUMBER('Primary endpoint outcomes'!FA327)=TRUE,'Primary endpoint outcomes'!FA327,(IF(ISNUMBER('Primary endpoint outcomes'!FD327)=TRUE,'Primary endpoint outcomes'!FD327,0)))</f>
        <v>0</v>
      </c>
      <c r="X327" s="326">
        <f>IF(ISNUMBER('Primary endpoint outcomes'!FB327)=TRUE,'Primary endpoint outcomes'!FB327,(IF(ISNUMBER('Primary endpoint outcomes'!FE327)=TRUE,'Primary endpoint outcomes'!FE327,0)))</f>
        <v>0</v>
      </c>
      <c r="Y327" s="326">
        <f>IF(ISNUMBER('Primary endpoint outcomes'!FC327)=TRUE,'Primary endpoint outcomes'!FC327,(IF(ISNUMBER('Primary endpoint outcomes'!FF327)=TRUE,'Primary endpoint outcomes'!FF327,0)))</f>
        <v>0</v>
      </c>
      <c r="Z327" s="150"/>
      <c r="AA327" s="151">
        <f t="shared" si="169"/>
        <v>12</v>
      </c>
      <c r="AB327" s="153">
        <f t="shared" si="170"/>
        <v>11</v>
      </c>
      <c r="AC327" s="153">
        <f t="shared" si="171"/>
        <v>194.04000000000002</v>
      </c>
      <c r="AD327" s="151">
        <f t="shared" si="172"/>
        <v>12</v>
      </c>
      <c r="AE327" s="153">
        <f t="shared" si="173"/>
        <v>11</v>
      </c>
      <c r="AF327" s="153">
        <f t="shared" si="174"/>
        <v>951.3900000000001</v>
      </c>
      <c r="AG327" s="151">
        <f t="shared" si="175"/>
        <v>0</v>
      </c>
      <c r="AH327" s="153">
        <f t="shared" si="176"/>
        <v>-1</v>
      </c>
      <c r="AI327" s="153">
        <f t="shared" si="177"/>
        <v>0</v>
      </c>
      <c r="AJ327" s="151">
        <f t="shared" si="178"/>
        <v>0</v>
      </c>
      <c r="AK327" s="153">
        <f t="shared" si="179"/>
        <v>-1</v>
      </c>
      <c r="AL327" s="153">
        <f t="shared" si="180"/>
        <v>0</v>
      </c>
      <c r="AM327" s="151">
        <f t="shared" si="181"/>
        <v>0</v>
      </c>
      <c r="AN327" s="153">
        <f t="shared" si="182"/>
        <v>-1</v>
      </c>
      <c r="AO327" s="153">
        <f t="shared" si="183"/>
        <v>0</v>
      </c>
      <c r="AP327" s="153">
        <f t="shared" si="184"/>
        <v>22</v>
      </c>
      <c r="AQ327" s="153">
        <f t="shared" si="185"/>
        <v>1145.43</v>
      </c>
      <c r="AR327" s="153">
        <f t="shared" si="186"/>
        <v>21.900000000000002</v>
      </c>
      <c r="AS327" s="153">
        <f t="shared" si="187"/>
        <v>7.2156080824834161</v>
      </c>
      <c r="AT327" s="153">
        <f t="shared" si="188"/>
        <v>24</v>
      </c>
    </row>
    <row r="328" spans="1:46" ht="15.75" x14ac:dyDescent="0.25">
      <c r="A328" s="152" t="str">
        <f>'Primary endpoint outcomes'!A328</f>
        <v>Kerr 1984</v>
      </c>
      <c r="B328" s="152" t="str">
        <f>CONCATENATE('Primary endpoint outcomes'!S328,'Primary endpoint outcomes'!T328)</f>
        <v>NANA</v>
      </c>
      <c r="C328" s="154" t="e">
        <f t="shared" si="161"/>
        <v>#DIV/0!</v>
      </c>
      <c r="D328" s="154" t="e">
        <f t="shared" si="162"/>
        <v>#DIV/0!</v>
      </c>
      <c r="E328" s="154">
        <f t="shared" si="163"/>
        <v>0</v>
      </c>
      <c r="F328" s="21" t="e">
        <f t="shared" si="164"/>
        <v>#DIV/0!</v>
      </c>
      <c r="G328" s="21" t="e">
        <f t="shared" si="165"/>
        <v>#DIV/0!</v>
      </c>
      <c r="H328" s="155" t="e">
        <f t="shared" si="166"/>
        <v>#N/A</v>
      </c>
      <c r="I328" s="155" t="e">
        <f t="shared" si="167"/>
        <v>#N/A</v>
      </c>
      <c r="J328" s="318">
        <f t="shared" si="168"/>
        <v>0</v>
      </c>
      <c r="K328" s="326">
        <f>IF(ISNUMBER('Primary endpoint outcomes'!U328)=TRUE,'Primary endpoint outcomes'!U328,(IF(ISNUMBER('Primary endpoint outcomes'!X328)=TRUE,'Primary endpoint outcomes'!X328,0)))</f>
        <v>0</v>
      </c>
      <c r="L328" s="326">
        <f>IF(ISNUMBER('Primary endpoint outcomes'!V328)=TRUE,'Primary endpoint outcomes'!V328,(IF(ISNUMBER('Primary endpoint outcomes'!Y328)=TRUE,'Primary endpoint outcomes'!Y328,0)))</f>
        <v>0</v>
      </c>
      <c r="M328" s="325">
        <f>IF(ISNUMBER('Primary endpoint outcomes'!W328)=TRUE,'Primary endpoint outcomes'!W328,(IF(ISNUMBER('Primary endpoint outcomes'!Z328)=TRUE,'Primary endpoint outcomes'!Z328,0)))</f>
        <v>0</v>
      </c>
      <c r="N328" s="326">
        <f>IF(ISNUMBER('Primary endpoint outcomes'!BC328)=TRUE,'Primary endpoint outcomes'!BC328,(IF(ISNUMBER('Primary endpoint outcomes'!BF328)=TRUE,'Primary endpoint outcomes'!BF328,0)))</f>
        <v>0</v>
      </c>
      <c r="O328" s="325">
        <f>IF(ISNUMBER('Primary endpoint outcomes'!BD328)=TRUE,'Primary endpoint outcomes'!BD328,(IF(ISNUMBER('Primary endpoint outcomes'!BG328)=TRUE,'Primary endpoint outcomes'!BG328,0)))</f>
        <v>0</v>
      </c>
      <c r="P328" s="325">
        <f>IF(ISNUMBER('Primary endpoint outcomes'!BE328)=TRUE,'Primary endpoint outcomes'!BE328,(IF(ISNUMBER('Primary endpoint outcomes'!BH328)=TRUE,'Primary endpoint outcomes'!BH328,0)))</f>
        <v>0</v>
      </c>
      <c r="Q328" s="326">
        <f>IF(ISNUMBER('Primary endpoint outcomes'!CK328)=TRUE,'Primary endpoint outcomes'!CK328,(IF(ISNUMBER('Primary endpoint outcomes'!CN328)=TRUE,'Primary endpoint outcomes'!CN328,0)))</f>
        <v>0</v>
      </c>
      <c r="R328" s="326">
        <f>IF(ISNUMBER('Primary endpoint outcomes'!CL328)=TRUE,'Primary endpoint outcomes'!CL328,(IF(ISNUMBER('Primary endpoint outcomes'!CO328)=TRUE,'Primary endpoint outcomes'!CO328,0)))</f>
        <v>0</v>
      </c>
      <c r="S328" s="325">
        <f>IF(ISNUMBER('Primary endpoint outcomes'!CM328)=TRUE,'Primary endpoint outcomes'!CM328,(IF(ISNUMBER('Primary endpoint outcomes'!CP328)=TRUE,'Primary endpoint outcomes'!CP328,0)))</f>
        <v>0</v>
      </c>
      <c r="T328" s="326">
        <f>IF(ISNUMBER('Primary endpoint outcomes'!DS328)=TRUE,'Primary endpoint outcomes'!DS328,(IF(ISNUMBER('Primary endpoint outcomes'!DV328)=TRUE,'Primary endpoint outcomes'!DV328,0)))</f>
        <v>0</v>
      </c>
      <c r="U328" s="326">
        <f>IF(ISNUMBER('Primary endpoint outcomes'!DT328)=TRUE,'Primary endpoint outcomes'!DT328,(IF(ISNUMBER('Primary endpoint outcomes'!DW328)=TRUE,'Primary endpoint outcomes'!DW328,0)))</f>
        <v>0</v>
      </c>
      <c r="V328" s="326">
        <f>IF(ISNUMBER('Primary endpoint outcomes'!DU328)=TRUE,'Primary endpoint outcomes'!DU328,(IF(ISNUMBER('Primary endpoint outcomes'!DX328)=TRUE,'Primary endpoint outcomes'!DX328,0)))</f>
        <v>0</v>
      </c>
      <c r="W328" s="326">
        <f>IF(ISNUMBER('Primary endpoint outcomes'!FA328)=TRUE,'Primary endpoint outcomes'!FA328,(IF(ISNUMBER('Primary endpoint outcomes'!FD328)=TRUE,'Primary endpoint outcomes'!FD328,0)))</f>
        <v>0</v>
      </c>
      <c r="X328" s="326">
        <f>IF(ISNUMBER('Primary endpoint outcomes'!FB328)=TRUE,'Primary endpoint outcomes'!FB328,(IF(ISNUMBER('Primary endpoint outcomes'!FE328)=TRUE,'Primary endpoint outcomes'!FE328,0)))</f>
        <v>0</v>
      </c>
      <c r="Y328" s="326">
        <f>IF(ISNUMBER('Primary endpoint outcomes'!FC328)=TRUE,'Primary endpoint outcomes'!FC328,(IF(ISNUMBER('Primary endpoint outcomes'!FF328)=TRUE,'Primary endpoint outcomes'!FF328,0)))</f>
        <v>0</v>
      </c>
      <c r="Z328" s="150"/>
      <c r="AA328" s="151">
        <f t="shared" si="169"/>
        <v>0</v>
      </c>
      <c r="AB328" s="153">
        <f t="shared" si="170"/>
        <v>-1</v>
      </c>
      <c r="AC328" s="153">
        <f t="shared" si="171"/>
        <v>0</v>
      </c>
      <c r="AD328" s="151">
        <f t="shared" si="172"/>
        <v>0</v>
      </c>
      <c r="AE328" s="153">
        <f t="shared" si="173"/>
        <v>-1</v>
      </c>
      <c r="AF328" s="153">
        <f t="shared" si="174"/>
        <v>0</v>
      </c>
      <c r="AG328" s="151">
        <f t="shared" si="175"/>
        <v>0</v>
      </c>
      <c r="AH328" s="153">
        <f t="shared" si="176"/>
        <v>-1</v>
      </c>
      <c r="AI328" s="153">
        <f t="shared" si="177"/>
        <v>0</v>
      </c>
      <c r="AJ328" s="151">
        <f t="shared" si="178"/>
        <v>0</v>
      </c>
      <c r="AK328" s="153">
        <f t="shared" si="179"/>
        <v>-1</v>
      </c>
      <c r="AL328" s="153">
        <f t="shared" si="180"/>
        <v>0</v>
      </c>
      <c r="AM328" s="151">
        <f t="shared" si="181"/>
        <v>0</v>
      </c>
      <c r="AN328" s="153">
        <f t="shared" si="182"/>
        <v>-1</v>
      </c>
      <c r="AO328" s="153">
        <f t="shared" si="183"/>
        <v>0</v>
      </c>
      <c r="AP328" s="153" t="b">
        <f t="shared" si="184"/>
        <v>0</v>
      </c>
      <c r="AQ328" s="153">
        <f t="shared" si="185"/>
        <v>0</v>
      </c>
      <c r="AR328" s="153" t="e">
        <f t="shared" si="186"/>
        <v>#DIV/0!</v>
      </c>
      <c r="AS328" s="153" t="e">
        <f t="shared" si="187"/>
        <v>#DIV/0!</v>
      </c>
      <c r="AT328" s="153">
        <f t="shared" si="188"/>
        <v>0</v>
      </c>
    </row>
    <row r="329" spans="1:46" ht="15.75" x14ac:dyDescent="0.25">
      <c r="A329" s="152" t="str">
        <f>'Primary endpoint outcomes'!A329</f>
        <v>Khakpoor 2019</v>
      </c>
      <c r="B329" s="152" t="str">
        <f>CONCATENATE('Primary endpoint outcomes'!S329,'Primary endpoint outcomes'!T329)</f>
        <v>BDI-II21</v>
      </c>
      <c r="C329" s="154">
        <f t="shared" si="161"/>
        <v>19.085000000000001</v>
      </c>
      <c r="D329" s="154">
        <f t="shared" si="162"/>
        <v>10.657450445580313</v>
      </c>
      <c r="E329" s="154">
        <f t="shared" si="163"/>
        <v>24</v>
      </c>
      <c r="F329" s="21" t="str">
        <f t="shared" si="164"/>
        <v>NO</v>
      </c>
      <c r="G329" s="21" t="str">
        <f t="shared" si="165"/>
        <v>YES</v>
      </c>
      <c r="H329" s="155">
        <f t="shared" si="166"/>
        <v>0.15287840186993062</v>
      </c>
      <c r="I329" s="155">
        <f t="shared" si="167"/>
        <v>0.84712159813006938</v>
      </c>
      <c r="J329" s="318">
        <f t="shared" si="168"/>
        <v>1</v>
      </c>
      <c r="K329" s="326">
        <f>IF(ISNUMBER('Primary endpoint outcomes'!U329)=TRUE,'Primary endpoint outcomes'!U329,(IF(ISNUMBER('Primary endpoint outcomes'!X329)=TRUE,'Primary endpoint outcomes'!X329,0)))</f>
        <v>18.5</v>
      </c>
      <c r="L329" s="326">
        <f>IF(ISNUMBER('Primary endpoint outcomes'!V329)=TRUE,'Primary endpoint outcomes'!V329,(IF(ISNUMBER('Primary endpoint outcomes'!Y329)=TRUE,'Primary endpoint outcomes'!Y329,0)))</f>
        <v>11.16</v>
      </c>
      <c r="M329" s="325">
        <f>IF(ISNUMBER('Primary endpoint outcomes'!W329)=TRUE,'Primary endpoint outcomes'!W329,(IF(ISNUMBER('Primary endpoint outcomes'!Z329)=TRUE,'Primary endpoint outcomes'!Z329,0)))</f>
        <v>12</v>
      </c>
      <c r="N329" s="326">
        <f>IF(ISNUMBER('Primary endpoint outcomes'!BC329)=TRUE,'Primary endpoint outcomes'!BC329,(IF(ISNUMBER('Primary endpoint outcomes'!BF329)=TRUE,'Primary endpoint outcomes'!BF329,0)))</f>
        <v>19.670000000000002</v>
      </c>
      <c r="O329" s="325">
        <f>IF(ISNUMBER('Primary endpoint outcomes'!BD329)=TRUE,'Primary endpoint outcomes'!BD329,(IF(ISNUMBER('Primary endpoint outcomes'!BG329)=TRUE,'Primary endpoint outcomes'!BG329,0)))</f>
        <v>10.130000000000001</v>
      </c>
      <c r="P329" s="325">
        <f>IF(ISNUMBER('Primary endpoint outcomes'!BE329)=TRUE,'Primary endpoint outcomes'!BE329,(IF(ISNUMBER('Primary endpoint outcomes'!BH329)=TRUE,'Primary endpoint outcomes'!BH329,0)))</f>
        <v>12</v>
      </c>
      <c r="Q329" s="326">
        <f>IF(ISNUMBER('Primary endpoint outcomes'!CK329)=TRUE,'Primary endpoint outcomes'!CK329,(IF(ISNUMBER('Primary endpoint outcomes'!CN329)=TRUE,'Primary endpoint outcomes'!CN329,0)))</f>
        <v>0</v>
      </c>
      <c r="R329" s="326">
        <f>IF(ISNUMBER('Primary endpoint outcomes'!CL329)=TRUE,'Primary endpoint outcomes'!CL329,(IF(ISNUMBER('Primary endpoint outcomes'!CO329)=TRUE,'Primary endpoint outcomes'!CO329,0)))</f>
        <v>0</v>
      </c>
      <c r="S329" s="325">
        <f>IF(ISNUMBER('Primary endpoint outcomes'!CM329)=TRUE,'Primary endpoint outcomes'!CM329,(IF(ISNUMBER('Primary endpoint outcomes'!CP329)=TRUE,'Primary endpoint outcomes'!CP329,0)))</f>
        <v>0</v>
      </c>
      <c r="T329" s="326">
        <f>IF(ISNUMBER('Primary endpoint outcomes'!DS329)=TRUE,'Primary endpoint outcomes'!DS329,(IF(ISNUMBER('Primary endpoint outcomes'!DV329)=TRUE,'Primary endpoint outcomes'!DV329,0)))</f>
        <v>0</v>
      </c>
      <c r="U329" s="326">
        <f>IF(ISNUMBER('Primary endpoint outcomes'!DT329)=TRUE,'Primary endpoint outcomes'!DT329,(IF(ISNUMBER('Primary endpoint outcomes'!DW329)=TRUE,'Primary endpoint outcomes'!DW329,0)))</f>
        <v>0</v>
      </c>
      <c r="V329" s="326">
        <f>IF(ISNUMBER('Primary endpoint outcomes'!DU329)=TRUE,'Primary endpoint outcomes'!DU329,(IF(ISNUMBER('Primary endpoint outcomes'!DX329)=TRUE,'Primary endpoint outcomes'!DX329,0)))</f>
        <v>0</v>
      </c>
      <c r="W329" s="326">
        <f>IF(ISNUMBER('Primary endpoint outcomes'!FA329)=TRUE,'Primary endpoint outcomes'!FA329,(IF(ISNUMBER('Primary endpoint outcomes'!FD329)=TRUE,'Primary endpoint outcomes'!FD329,0)))</f>
        <v>0</v>
      </c>
      <c r="X329" s="326">
        <f>IF(ISNUMBER('Primary endpoint outcomes'!FB329)=TRUE,'Primary endpoint outcomes'!FB329,(IF(ISNUMBER('Primary endpoint outcomes'!FE329)=TRUE,'Primary endpoint outcomes'!FE329,0)))</f>
        <v>0</v>
      </c>
      <c r="Y329" s="326">
        <f>IF(ISNUMBER('Primary endpoint outcomes'!FC329)=TRUE,'Primary endpoint outcomes'!FC329,(IF(ISNUMBER('Primary endpoint outcomes'!FF329)=TRUE,'Primary endpoint outcomes'!FF329,0)))</f>
        <v>0</v>
      </c>
      <c r="Z329" s="150"/>
      <c r="AA329" s="151">
        <f t="shared" si="169"/>
        <v>12</v>
      </c>
      <c r="AB329" s="153">
        <f t="shared" si="170"/>
        <v>11</v>
      </c>
      <c r="AC329" s="153">
        <f t="shared" si="171"/>
        <v>1370.0016000000001</v>
      </c>
      <c r="AD329" s="151">
        <f t="shared" si="172"/>
        <v>12</v>
      </c>
      <c r="AE329" s="153">
        <f t="shared" si="173"/>
        <v>11</v>
      </c>
      <c r="AF329" s="153">
        <f t="shared" si="174"/>
        <v>1128.7859000000001</v>
      </c>
      <c r="AG329" s="151">
        <f t="shared" si="175"/>
        <v>0</v>
      </c>
      <c r="AH329" s="153">
        <f t="shared" si="176"/>
        <v>-1</v>
      </c>
      <c r="AI329" s="153">
        <f t="shared" si="177"/>
        <v>0</v>
      </c>
      <c r="AJ329" s="151">
        <f t="shared" si="178"/>
        <v>0</v>
      </c>
      <c r="AK329" s="153">
        <f t="shared" si="179"/>
        <v>-1</v>
      </c>
      <c r="AL329" s="153">
        <f t="shared" si="180"/>
        <v>0</v>
      </c>
      <c r="AM329" s="151">
        <f t="shared" si="181"/>
        <v>0</v>
      </c>
      <c r="AN329" s="153">
        <f t="shared" si="182"/>
        <v>-1</v>
      </c>
      <c r="AO329" s="153">
        <f t="shared" si="183"/>
        <v>0</v>
      </c>
      <c r="AP329" s="153">
        <f t="shared" si="184"/>
        <v>22</v>
      </c>
      <c r="AQ329" s="153">
        <f t="shared" si="185"/>
        <v>2498.7875000000004</v>
      </c>
      <c r="AR329" s="153">
        <f t="shared" si="186"/>
        <v>19.085000000000001</v>
      </c>
      <c r="AS329" s="153">
        <f t="shared" si="187"/>
        <v>10.657450445580313</v>
      </c>
      <c r="AT329" s="153">
        <f t="shared" si="188"/>
        <v>24</v>
      </c>
    </row>
    <row r="330" spans="1:46" ht="15.75" x14ac:dyDescent="0.25">
      <c r="A330" s="152" t="str">
        <f>'Primary endpoint outcomes'!A330</f>
        <v>Khan 1991</v>
      </c>
      <c r="B330" s="152" t="str">
        <f>CONCATENATE('Primary endpoint outcomes'!S330,'Primary endpoint outcomes'!T330)</f>
        <v>HAMD21</v>
      </c>
      <c r="C330" s="154">
        <f t="shared" si="161"/>
        <v>25.556989247311829</v>
      </c>
      <c r="D330" s="154">
        <f t="shared" si="162"/>
        <v>3.3645708609942644</v>
      </c>
      <c r="E330" s="154">
        <f t="shared" si="163"/>
        <v>93</v>
      </c>
      <c r="F330" s="21" t="str">
        <f t="shared" si="164"/>
        <v>YES</v>
      </c>
      <c r="G330" s="21" t="str">
        <f t="shared" si="165"/>
        <v>NO</v>
      </c>
      <c r="H330" s="155">
        <f t="shared" si="166"/>
        <v>0.99774770045177563</v>
      </c>
      <c r="I330" s="155">
        <f t="shared" si="167"/>
        <v>2.252299548224368E-3</v>
      </c>
      <c r="J330" s="318">
        <f t="shared" si="168"/>
        <v>1</v>
      </c>
      <c r="K330" s="326">
        <f>IF(ISNUMBER('Primary endpoint outcomes'!U330)=TRUE,'Primary endpoint outcomes'!U330,(IF(ISNUMBER('Primary endpoint outcomes'!X330)=TRUE,'Primary endpoint outcomes'!X330,0)))</f>
        <v>26.2</v>
      </c>
      <c r="L330" s="326">
        <f>IF(ISNUMBER('Primary endpoint outcomes'!V330)=TRUE,'Primary endpoint outcomes'!V330,(IF(ISNUMBER('Primary endpoint outcomes'!Y330)=TRUE,'Primary endpoint outcomes'!Y330,0)))</f>
        <v>3.5</v>
      </c>
      <c r="M330" s="325">
        <f>IF(ISNUMBER('Primary endpoint outcomes'!W330)=TRUE,'Primary endpoint outcomes'!W330,(IF(ISNUMBER('Primary endpoint outcomes'!Z330)=TRUE,'Primary endpoint outcomes'!Z330,0)))</f>
        <v>23</v>
      </c>
      <c r="N330" s="326">
        <f>IF(ISNUMBER('Primary endpoint outcomes'!BC330)=TRUE,'Primary endpoint outcomes'!BC330,(IF(ISNUMBER('Primary endpoint outcomes'!BF330)=TRUE,'Primary endpoint outcomes'!BF330,0)))</f>
        <v>25.3</v>
      </c>
      <c r="O330" s="325">
        <f>IF(ISNUMBER('Primary endpoint outcomes'!BD330)=TRUE,'Primary endpoint outcomes'!BD330,(IF(ISNUMBER('Primary endpoint outcomes'!BG330)=TRUE,'Primary endpoint outcomes'!BG330,0)))</f>
        <v>3</v>
      </c>
      <c r="P330" s="325">
        <f>IF(ISNUMBER('Primary endpoint outcomes'!BE330)=TRUE,'Primary endpoint outcomes'!BE330,(IF(ISNUMBER('Primary endpoint outcomes'!BH330)=TRUE,'Primary endpoint outcomes'!BH330,0)))</f>
        <v>22</v>
      </c>
      <c r="Q330" s="326">
        <f>IF(ISNUMBER('Primary endpoint outcomes'!CK330)=TRUE,'Primary endpoint outcomes'!CK330,(IF(ISNUMBER('Primary endpoint outcomes'!CN330)=TRUE,'Primary endpoint outcomes'!CN330,0)))</f>
        <v>24.5</v>
      </c>
      <c r="R330" s="326">
        <f>IF(ISNUMBER('Primary endpoint outcomes'!CL330)=TRUE,'Primary endpoint outcomes'!CL330,(IF(ISNUMBER('Primary endpoint outcomes'!CO330)=TRUE,'Primary endpoint outcomes'!CO330,0)))</f>
        <v>3.4</v>
      </c>
      <c r="S330" s="325">
        <f>IF(ISNUMBER('Primary endpoint outcomes'!CM330)=TRUE,'Primary endpoint outcomes'!CM330,(IF(ISNUMBER('Primary endpoint outcomes'!CP330)=TRUE,'Primary endpoint outcomes'!CP330,0)))</f>
        <v>22</v>
      </c>
      <c r="T330" s="326">
        <f>IF(ISNUMBER('Primary endpoint outcomes'!DS330)=TRUE,'Primary endpoint outcomes'!DS330,(IF(ISNUMBER('Primary endpoint outcomes'!DV330)=TRUE,'Primary endpoint outcomes'!DV330,0)))</f>
        <v>26.1</v>
      </c>
      <c r="U330" s="326">
        <f>IF(ISNUMBER('Primary endpoint outcomes'!DT330)=TRUE,'Primary endpoint outcomes'!DT330,(IF(ISNUMBER('Primary endpoint outcomes'!DW330)=TRUE,'Primary endpoint outcomes'!DW330,0)))</f>
        <v>3.5</v>
      </c>
      <c r="V330" s="326">
        <f>IF(ISNUMBER('Primary endpoint outcomes'!DU330)=TRUE,'Primary endpoint outcomes'!DU330,(IF(ISNUMBER('Primary endpoint outcomes'!DX330)=TRUE,'Primary endpoint outcomes'!DX330,0)))</f>
        <v>26</v>
      </c>
      <c r="W330" s="326">
        <f>IF(ISNUMBER('Primary endpoint outcomes'!FA330)=TRUE,'Primary endpoint outcomes'!FA330,(IF(ISNUMBER('Primary endpoint outcomes'!FD330)=TRUE,'Primary endpoint outcomes'!FD330,0)))</f>
        <v>0</v>
      </c>
      <c r="X330" s="326">
        <f>IF(ISNUMBER('Primary endpoint outcomes'!FB330)=TRUE,'Primary endpoint outcomes'!FB330,(IF(ISNUMBER('Primary endpoint outcomes'!FE330)=TRUE,'Primary endpoint outcomes'!FE330,0)))</f>
        <v>0</v>
      </c>
      <c r="Y330" s="326">
        <f>IF(ISNUMBER('Primary endpoint outcomes'!FC330)=TRUE,'Primary endpoint outcomes'!FC330,(IF(ISNUMBER('Primary endpoint outcomes'!FF330)=TRUE,'Primary endpoint outcomes'!FF330,0)))</f>
        <v>0</v>
      </c>
      <c r="Z330" s="150"/>
      <c r="AA330" s="151">
        <f t="shared" si="169"/>
        <v>23</v>
      </c>
      <c r="AB330" s="153">
        <f t="shared" si="170"/>
        <v>22</v>
      </c>
      <c r="AC330" s="153">
        <f t="shared" si="171"/>
        <v>269.5</v>
      </c>
      <c r="AD330" s="151">
        <f t="shared" si="172"/>
        <v>22</v>
      </c>
      <c r="AE330" s="153">
        <f t="shared" si="173"/>
        <v>21</v>
      </c>
      <c r="AF330" s="153">
        <f t="shared" si="174"/>
        <v>189</v>
      </c>
      <c r="AG330" s="151">
        <f t="shared" si="175"/>
        <v>22</v>
      </c>
      <c r="AH330" s="153">
        <f t="shared" si="176"/>
        <v>21</v>
      </c>
      <c r="AI330" s="153">
        <f t="shared" si="177"/>
        <v>242.75999999999996</v>
      </c>
      <c r="AJ330" s="151">
        <f t="shared" si="178"/>
        <v>26</v>
      </c>
      <c r="AK330" s="153">
        <f t="shared" si="179"/>
        <v>25</v>
      </c>
      <c r="AL330" s="153">
        <f t="shared" si="180"/>
        <v>306.25</v>
      </c>
      <c r="AM330" s="151">
        <f t="shared" si="181"/>
        <v>0</v>
      </c>
      <c r="AN330" s="153">
        <f t="shared" si="182"/>
        <v>-1</v>
      </c>
      <c r="AO330" s="153">
        <f t="shared" si="183"/>
        <v>0</v>
      </c>
      <c r="AP330" s="153">
        <f t="shared" si="184"/>
        <v>89</v>
      </c>
      <c r="AQ330" s="153">
        <f t="shared" si="185"/>
        <v>1007.51</v>
      </c>
      <c r="AR330" s="153">
        <f t="shared" si="186"/>
        <v>25.556989247311829</v>
      </c>
      <c r="AS330" s="153">
        <f t="shared" si="187"/>
        <v>3.3645708609942644</v>
      </c>
      <c r="AT330" s="153">
        <f t="shared" si="188"/>
        <v>93</v>
      </c>
    </row>
    <row r="331" spans="1:46" ht="15.75" x14ac:dyDescent="0.25">
      <c r="A331" s="152" t="str">
        <f>'Primary endpoint outcomes'!A331</f>
        <v>Khan 1995</v>
      </c>
      <c r="B331" s="152" t="str">
        <f>CONCATENATE('Primary endpoint outcomes'!S331,'Primary endpoint outcomes'!T331)</f>
        <v>HAMD17</v>
      </c>
      <c r="C331" s="154">
        <f t="shared" si="161"/>
        <v>22.25</v>
      </c>
      <c r="D331" s="154">
        <f t="shared" si="162"/>
        <v>3.4792240514229609</v>
      </c>
      <c r="E331" s="154">
        <f t="shared" si="163"/>
        <v>52</v>
      </c>
      <c r="F331" s="21" t="str">
        <f t="shared" si="164"/>
        <v>YES</v>
      </c>
      <c r="G331" s="21" t="str">
        <f t="shared" si="165"/>
        <v>NO</v>
      </c>
      <c r="H331" s="155">
        <f t="shared" si="166"/>
        <v>0.96378275460529617</v>
      </c>
      <c r="I331" s="155">
        <f t="shared" si="167"/>
        <v>3.6217245394703834E-2</v>
      </c>
      <c r="J331" s="318">
        <f t="shared" si="168"/>
        <v>1</v>
      </c>
      <c r="K331" s="326">
        <f>IF(ISNUMBER('Primary endpoint outcomes'!U331)=TRUE,'Primary endpoint outcomes'!U331,(IF(ISNUMBER('Primary endpoint outcomes'!X331)=TRUE,'Primary endpoint outcomes'!X331,0)))</f>
        <v>22.5</v>
      </c>
      <c r="L331" s="326">
        <f>IF(ISNUMBER('Primary endpoint outcomes'!V331)=TRUE,'Primary endpoint outcomes'!V331,(IF(ISNUMBER('Primary endpoint outcomes'!Y331)=TRUE,'Primary endpoint outcomes'!Y331,0)))</f>
        <v>3</v>
      </c>
      <c r="M331" s="325">
        <f>IF(ISNUMBER('Primary endpoint outcomes'!W331)=TRUE,'Primary endpoint outcomes'!W331,(IF(ISNUMBER('Primary endpoint outcomes'!Z331)=TRUE,'Primary endpoint outcomes'!Z331,0)))</f>
        <v>26</v>
      </c>
      <c r="N331" s="326">
        <f>IF(ISNUMBER('Primary endpoint outcomes'!BC331)=TRUE,'Primary endpoint outcomes'!BC331,(IF(ISNUMBER('Primary endpoint outcomes'!BF331)=TRUE,'Primary endpoint outcomes'!BF331,0)))</f>
        <v>22</v>
      </c>
      <c r="O331" s="325">
        <f>IF(ISNUMBER('Primary endpoint outcomes'!BD331)=TRUE,'Primary endpoint outcomes'!BD331,(IF(ISNUMBER('Primary endpoint outcomes'!BG331)=TRUE,'Primary endpoint outcomes'!BG331,0)))</f>
        <v>3.9</v>
      </c>
      <c r="P331" s="325">
        <f>IF(ISNUMBER('Primary endpoint outcomes'!BE331)=TRUE,'Primary endpoint outcomes'!BE331,(IF(ISNUMBER('Primary endpoint outcomes'!BH331)=TRUE,'Primary endpoint outcomes'!BH331,0)))</f>
        <v>26</v>
      </c>
      <c r="Q331" s="326">
        <f>IF(ISNUMBER('Primary endpoint outcomes'!CK331)=TRUE,'Primary endpoint outcomes'!CK331,(IF(ISNUMBER('Primary endpoint outcomes'!CN331)=TRUE,'Primary endpoint outcomes'!CN331,0)))</f>
        <v>0</v>
      </c>
      <c r="R331" s="326">
        <f>IF(ISNUMBER('Primary endpoint outcomes'!CL331)=TRUE,'Primary endpoint outcomes'!CL331,(IF(ISNUMBER('Primary endpoint outcomes'!CO331)=TRUE,'Primary endpoint outcomes'!CO331,0)))</f>
        <v>0</v>
      </c>
      <c r="S331" s="325">
        <f>IF(ISNUMBER('Primary endpoint outcomes'!CM331)=TRUE,'Primary endpoint outcomes'!CM331,(IF(ISNUMBER('Primary endpoint outcomes'!CP331)=TRUE,'Primary endpoint outcomes'!CP331,0)))</f>
        <v>0</v>
      </c>
      <c r="T331" s="326">
        <f>IF(ISNUMBER('Primary endpoint outcomes'!DS331)=TRUE,'Primary endpoint outcomes'!DS331,(IF(ISNUMBER('Primary endpoint outcomes'!DV331)=TRUE,'Primary endpoint outcomes'!DV331,0)))</f>
        <v>0</v>
      </c>
      <c r="U331" s="326">
        <f>IF(ISNUMBER('Primary endpoint outcomes'!DT331)=TRUE,'Primary endpoint outcomes'!DT331,(IF(ISNUMBER('Primary endpoint outcomes'!DW331)=TRUE,'Primary endpoint outcomes'!DW331,0)))</f>
        <v>0</v>
      </c>
      <c r="V331" s="326">
        <f>IF(ISNUMBER('Primary endpoint outcomes'!DU331)=TRUE,'Primary endpoint outcomes'!DU331,(IF(ISNUMBER('Primary endpoint outcomes'!DX331)=TRUE,'Primary endpoint outcomes'!DX331,0)))</f>
        <v>0</v>
      </c>
      <c r="W331" s="326">
        <f>IF(ISNUMBER('Primary endpoint outcomes'!FA331)=TRUE,'Primary endpoint outcomes'!FA331,(IF(ISNUMBER('Primary endpoint outcomes'!FD331)=TRUE,'Primary endpoint outcomes'!FD331,0)))</f>
        <v>0</v>
      </c>
      <c r="X331" s="326">
        <f>IF(ISNUMBER('Primary endpoint outcomes'!FB331)=TRUE,'Primary endpoint outcomes'!FB331,(IF(ISNUMBER('Primary endpoint outcomes'!FE331)=TRUE,'Primary endpoint outcomes'!FE331,0)))</f>
        <v>0</v>
      </c>
      <c r="Y331" s="326">
        <f>IF(ISNUMBER('Primary endpoint outcomes'!FC331)=TRUE,'Primary endpoint outcomes'!FC331,(IF(ISNUMBER('Primary endpoint outcomes'!FF331)=TRUE,'Primary endpoint outcomes'!FF331,0)))</f>
        <v>0</v>
      </c>
      <c r="Z331" s="150"/>
      <c r="AA331" s="151">
        <f t="shared" si="169"/>
        <v>26</v>
      </c>
      <c r="AB331" s="153">
        <f t="shared" si="170"/>
        <v>25</v>
      </c>
      <c r="AC331" s="153">
        <f t="shared" si="171"/>
        <v>225</v>
      </c>
      <c r="AD331" s="151">
        <f t="shared" si="172"/>
        <v>26</v>
      </c>
      <c r="AE331" s="153">
        <f t="shared" si="173"/>
        <v>25</v>
      </c>
      <c r="AF331" s="153">
        <f t="shared" si="174"/>
        <v>380.25</v>
      </c>
      <c r="AG331" s="151">
        <f t="shared" si="175"/>
        <v>0</v>
      </c>
      <c r="AH331" s="153">
        <f t="shared" si="176"/>
        <v>-1</v>
      </c>
      <c r="AI331" s="153">
        <f t="shared" si="177"/>
        <v>0</v>
      </c>
      <c r="AJ331" s="151">
        <f t="shared" si="178"/>
        <v>0</v>
      </c>
      <c r="AK331" s="153">
        <f t="shared" si="179"/>
        <v>-1</v>
      </c>
      <c r="AL331" s="153">
        <f t="shared" si="180"/>
        <v>0</v>
      </c>
      <c r="AM331" s="151">
        <f t="shared" si="181"/>
        <v>0</v>
      </c>
      <c r="AN331" s="153">
        <f t="shared" si="182"/>
        <v>-1</v>
      </c>
      <c r="AO331" s="153">
        <f t="shared" si="183"/>
        <v>0</v>
      </c>
      <c r="AP331" s="153">
        <f t="shared" si="184"/>
        <v>50</v>
      </c>
      <c r="AQ331" s="153">
        <f t="shared" si="185"/>
        <v>605.25</v>
      </c>
      <c r="AR331" s="153">
        <f t="shared" si="186"/>
        <v>22.25</v>
      </c>
      <c r="AS331" s="153">
        <f t="shared" si="187"/>
        <v>3.4792240514229609</v>
      </c>
      <c r="AT331" s="153">
        <f t="shared" si="188"/>
        <v>52</v>
      </c>
    </row>
    <row r="332" spans="1:46" ht="15.75" x14ac:dyDescent="0.25">
      <c r="A332" s="152" t="str">
        <f>'Primary endpoint outcomes'!A332</f>
        <v>Khan 1998</v>
      </c>
      <c r="B332" s="152" t="str">
        <f>CONCATENATE('Primary endpoint outcomes'!S332,'Primary endpoint outcomes'!T332)</f>
        <v>HAMD21</v>
      </c>
      <c r="C332" s="154">
        <f t="shared" si="161"/>
        <v>24.683852691218128</v>
      </c>
      <c r="D332" s="154">
        <f t="shared" si="162"/>
        <v>0</v>
      </c>
      <c r="E332" s="154">
        <f t="shared" si="163"/>
        <v>353</v>
      </c>
      <c r="F332" s="21" t="str">
        <f t="shared" si="164"/>
        <v>YES</v>
      </c>
      <c r="G332" s="21" t="str">
        <f t="shared" si="165"/>
        <v>NO</v>
      </c>
      <c r="H332" s="155" t="e">
        <f t="shared" si="166"/>
        <v>#NUM!</v>
      </c>
      <c r="I332" s="155" t="e">
        <f t="shared" si="167"/>
        <v>#NUM!</v>
      </c>
      <c r="J332" s="318">
        <f t="shared" si="168"/>
        <v>0</v>
      </c>
      <c r="K332" s="326">
        <f>IF(ISNUMBER('Primary endpoint outcomes'!U332)=TRUE,'Primary endpoint outcomes'!U332,(IF(ISNUMBER('Primary endpoint outcomes'!X332)=TRUE,'Primary endpoint outcomes'!X332,0)))</f>
        <v>24.3</v>
      </c>
      <c r="L332" s="326">
        <f>IF(ISNUMBER('Primary endpoint outcomes'!V332)=TRUE,'Primary endpoint outcomes'!V332,(IF(ISNUMBER('Primary endpoint outcomes'!Y332)=TRUE,'Primary endpoint outcomes'!Y332,0)))</f>
        <v>0</v>
      </c>
      <c r="M332" s="325">
        <f>IF(ISNUMBER('Primary endpoint outcomes'!W332)=TRUE,'Primary endpoint outcomes'!W332,(IF(ISNUMBER('Primary endpoint outcomes'!Z332)=TRUE,'Primary endpoint outcomes'!Z332,0)))</f>
        <v>85</v>
      </c>
      <c r="N332" s="326">
        <f>IF(ISNUMBER('Primary endpoint outcomes'!BC332)=TRUE,'Primary endpoint outcomes'!BC332,(IF(ISNUMBER('Primary endpoint outcomes'!BF332)=TRUE,'Primary endpoint outcomes'!BF332,0)))</f>
        <v>24.5</v>
      </c>
      <c r="O332" s="325">
        <f>IF(ISNUMBER('Primary endpoint outcomes'!BD332)=TRUE,'Primary endpoint outcomes'!BD332,(IF(ISNUMBER('Primary endpoint outcomes'!BG332)=TRUE,'Primary endpoint outcomes'!BG332,0)))</f>
        <v>0</v>
      </c>
      <c r="P332" s="325">
        <f>IF(ISNUMBER('Primary endpoint outcomes'!BE332)=TRUE,'Primary endpoint outcomes'!BE332,(IF(ISNUMBER('Primary endpoint outcomes'!BH332)=TRUE,'Primary endpoint outcomes'!BH332,0)))</f>
        <v>90</v>
      </c>
      <c r="Q332" s="326">
        <f>IF(ISNUMBER('Primary endpoint outcomes'!CK332)=TRUE,'Primary endpoint outcomes'!CK332,(IF(ISNUMBER('Primary endpoint outcomes'!CN332)=TRUE,'Primary endpoint outcomes'!CN332,0)))</f>
        <v>24.8</v>
      </c>
      <c r="R332" s="326">
        <f>IF(ISNUMBER('Primary endpoint outcomes'!CL332)=TRUE,'Primary endpoint outcomes'!CL332,(IF(ISNUMBER('Primary endpoint outcomes'!CO332)=TRUE,'Primary endpoint outcomes'!CO332,0)))</f>
        <v>0</v>
      </c>
      <c r="S332" s="325">
        <f>IF(ISNUMBER('Primary endpoint outcomes'!CM332)=TRUE,'Primary endpoint outcomes'!CM332,(IF(ISNUMBER('Primary endpoint outcomes'!CP332)=TRUE,'Primary endpoint outcomes'!CP332,0)))</f>
        <v>83</v>
      </c>
      <c r="T332" s="326">
        <f>IF(ISNUMBER('Primary endpoint outcomes'!DS332)=TRUE,'Primary endpoint outcomes'!DS332,(IF(ISNUMBER('Primary endpoint outcomes'!DV332)=TRUE,'Primary endpoint outcomes'!DV332,0)))</f>
        <v>25.1</v>
      </c>
      <c r="U332" s="326">
        <f>IF(ISNUMBER('Primary endpoint outcomes'!DT332)=TRUE,'Primary endpoint outcomes'!DT332,(IF(ISNUMBER('Primary endpoint outcomes'!DW332)=TRUE,'Primary endpoint outcomes'!DW332,0)))</f>
        <v>0</v>
      </c>
      <c r="V332" s="326">
        <f>IF(ISNUMBER('Primary endpoint outcomes'!DU332)=TRUE,'Primary endpoint outcomes'!DU332,(IF(ISNUMBER('Primary endpoint outcomes'!DX332)=TRUE,'Primary endpoint outcomes'!DX332,0)))</f>
        <v>95</v>
      </c>
      <c r="W332" s="326">
        <f>IF(ISNUMBER('Primary endpoint outcomes'!FA332)=TRUE,'Primary endpoint outcomes'!FA332,(IF(ISNUMBER('Primary endpoint outcomes'!FD332)=TRUE,'Primary endpoint outcomes'!FD332,0)))</f>
        <v>0</v>
      </c>
      <c r="X332" s="326">
        <f>IF(ISNUMBER('Primary endpoint outcomes'!FB332)=TRUE,'Primary endpoint outcomes'!FB332,(IF(ISNUMBER('Primary endpoint outcomes'!FE332)=TRUE,'Primary endpoint outcomes'!FE332,0)))</f>
        <v>0</v>
      </c>
      <c r="Y332" s="326">
        <f>IF(ISNUMBER('Primary endpoint outcomes'!FC332)=TRUE,'Primary endpoint outcomes'!FC332,(IF(ISNUMBER('Primary endpoint outcomes'!FF332)=TRUE,'Primary endpoint outcomes'!FF332,0)))</f>
        <v>0</v>
      </c>
      <c r="Z332" s="150"/>
      <c r="AA332" s="151">
        <f t="shared" si="169"/>
        <v>85</v>
      </c>
      <c r="AB332" s="153">
        <f t="shared" si="170"/>
        <v>84</v>
      </c>
      <c r="AC332" s="153">
        <f t="shared" si="171"/>
        <v>0</v>
      </c>
      <c r="AD332" s="151">
        <f t="shared" si="172"/>
        <v>90</v>
      </c>
      <c r="AE332" s="153">
        <f t="shared" si="173"/>
        <v>89</v>
      </c>
      <c r="AF332" s="153">
        <f t="shared" si="174"/>
        <v>0</v>
      </c>
      <c r="AG332" s="151">
        <f t="shared" si="175"/>
        <v>83</v>
      </c>
      <c r="AH332" s="153">
        <f t="shared" si="176"/>
        <v>82</v>
      </c>
      <c r="AI332" s="153">
        <f t="shared" si="177"/>
        <v>0</v>
      </c>
      <c r="AJ332" s="151">
        <f t="shared" si="178"/>
        <v>95</v>
      </c>
      <c r="AK332" s="153">
        <f t="shared" si="179"/>
        <v>94</v>
      </c>
      <c r="AL332" s="153">
        <f t="shared" si="180"/>
        <v>0</v>
      </c>
      <c r="AM332" s="151">
        <f t="shared" si="181"/>
        <v>0</v>
      </c>
      <c r="AN332" s="153">
        <f t="shared" si="182"/>
        <v>-1</v>
      </c>
      <c r="AO332" s="153">
        <f t="shared" si="183"/>
        <v>0</v>
      </c>
      <c r="AP332" s="153">
        <f t="shared" si="184"/>
        <v>349</v>
      </c>
      <c r="AQ332" s="153">
        <f t="shared" si="185"/>
        <v>0</v>
      </c>
      <c r="AR332" s="153">
        <f t="shared" si="186"/>
        <v>24.683852691218128</v>
      </c>
      <c r="AS332" s="153">
        <f t="shared" si="187"/>
        <v>0</v>
      </c>
      <c r="AT332" s="153">
        <f t="shared" si="188"/>
        <v>353</v>
      </c>
    </row>
    <row r="333" spans="1:46" ht="15.75" x14ac:dyDescent="0.25">
      <c r="A333" s="152" t="str">
        <f>'Primary endpoint outcomes'!A333</f>
        <v>Khan 2007</v>
      </c>
      <c r="B333" s="152" t="str">
        <f>CONCATENATE('Primary endpoint outcomes'!S333,'Primary endpoint outcomes'!T333)</f>
        <v>MADRS10</v>
      </c>
      <c r="C333" s="154">
        <f t="shared" si="161"/>
        <v>31.295555555555552</v>
      </c>
      <c r="D333" s="154">
        <f t="shared" si="162"/>
        <v>3.8346733111159645</v>
      </c>
      <c r="E333" s="154">
        <f t="shared" si="163"/>
        <v>270</v>
      </c>
      <c r="F333" s="21" t="str">
        <f t="shared" si="164"/>
        <v>YES</v>
      </c>
      <c r="G333" s="21" t="str">
        <f t="shared" si="165"/>
        <v>NO</v>
      </c>
      <c r="H333" s="155">
        <f t="shared" si="166"/>
        <v>0.99232639161250547</v>
      </c>
      <c r="I333" s="155">
        <f t="shared" si="167"/>
        <v>7.6736083874945349E-3</v>
      </c>
      <c r="J333" s="318">
        <f t="shared" si="168"/>
        <v>1</v>
      </c>
      <c r="K333" s="326">
        <f>IF(ISNUMBER('Primary endpoint outcomes'!U333)=TRUE,'Primary endpoint outcomes'!U333,(IF(ISNUMBER('Primary endpoint outcomes'!X333)=TRUE,'Primary endpoint outcomes'!X333,0)))</f>
        <v>31</v>
      </c>
      <c r="L333" s="326">
        <f>IF(ISNUMBER('Primary endpoint outcomes'!V333)=TRUE,'Primary endpoint outcomes'!V333,(IF(ISNUMBER('Primary endpoint outcomes'!Y333)=TRUE,'Primary endpoint outcomes'!Y333,0)))</f>
        <v>3.75</v>
      </c>
      <c r="M333" s="325">
        <f>IF(ISNUMBER('Primary endpoint outcomes'!W333)=TRUE,'Primary endpoint outcomes'!W333,(IF(ISNUMBER('Primary endpoint outcomes'!Z333)=TRUE,'Primary endpoint outcomes'!Z333,0)))</f>
        <v>137</v>
      </c>
      <c r="N333" s="326">
        <f>IF(ISNUMBER('Primary endpoint outcomes'!BC333)=TRUE,'Primary endpoint outcomes'!BC333,(IF(ISNUMBER('Primary endpoint outcomes'!BF333)=TRUE,'Primary endpoint outcomes'!BF333,0)))</f>
        <v>31.6</v>
      </c>
      <c r="O333" s="325">
        <f>IF(ISNUMBER('Primary endpoint outcomes'!BD333)=TRUE,'Primary endpoint outcomes'!BD333,(IF(ISNUMBER('Primary endpoint outcomes'!BG333)=TRUE,'Primary endpoint outcomes'!BG333,0)))</f>
        <v>3.92</v>
      </c>
      <c r="P333" s="325">
        <f>IF(ISNUMBER('Primary endpoint outcomes'!BE333)=TRUE,'Primary endpoint outcomes'!BE333,(IF(ISNUMBER('Primary endpoint outcomes'!BH333)=TRUE,'Primary endpoint outcomes'!BH333,0)))</f>
        <v>133</v>
      </c>
      <c r="Q333" s="326">
        <f>IF(ISNUMBER('Primary endpoint outcomes'!CK333)=TRUE,'Primary endpoint outcomes'!CK333,(IF(ISNUMBER('Primary endpoint outcomes'!CN333)=TRUE,'Primary endpoint outcomes'!CN333,0)))</f>
        <v>0</v>
      </c>
      <c r="R333" s="326">
        <f>IF(ISNUMBER('Primary endpoint outcomes'!CL333)=TRUE,'Primary endpoint outcomes'!CL333,(IF(ISNUMBER('Primary endpoint outcomes'!CO333)=TRUE,'Primary endpoint outcomes'!CO333,0)))</f>
        <v>0</v>
      </c>
      <c r="S333" s="325">
        <f>IF(ISNUMBER('Primary endpoint outcomes'!CM333)=TRUE,'Primary endpoint outcomes'!CM333,(IF(ISNUMBER('Primary endpoint outcomes'!CP333)=TRUE,'Primary endpoint outcomes'!CP333,0)))</f>
        <v>0</v>
      </c>
      <c r="T333" s="326">
        <f>IF(ISNUMBER('Primary endpoint outcomes'!DS333)=TRUE,'Primary endpoint outcomes'!DS333,(IF(ISNUMBER('Primary endpoint outcomes'!DV333)=TRUE,'Primary endpoint outcomes'!DV333,0)))</f>
        <v>0</v>
      </c>
      <c r="U333" s="326">
        <f>IF(ISNUMBER('Primary endpoint outcomes'!DT333)=TRUE,'Primary endpoint outcomes'!DT333,(IF(ISNUMBER('Primary endpoint outcomes'!DW333)=TRUE,'Primary endpoint outcomes'!DW333,0)))</f>
        <v>0</v>
      </c>
      <c r="V333" s="326">
        <f>IF(ISNUMBER('Primary endpoint outcomes'!DU333)=TRUE,'Primary endpoint outcomes'!DU333,(IF(ISNUMBER('Primary endpoint outcomes'!DX333)=TRUE,'Primary endpoint outcomes'!DX333,0)))</f>
        <v>0</v>
      </c>
      <c r="W333" s="326">
        <f>IF(ISNUMBER('Primary endpoint outcomes'!FA333)=TRUE,'Primary endpoint outcomes'!FA333,(IF(ISNUMBER('Primary endpoint outcomes'!FD333)=TRUE,'Primary endpoint outcomes'!FD333,0)))</f>
        <v>0</v>
      </c>
      <c r="X333" s="326">
        <f>IF(ISNUMBER('Primary endpoint outcomes'!FB333)=TRUE,'Primary endpoint outcomes'!FB333,(IF(ISNUMBER('Primary endpoint outcomes'!FE333)=TRUE,'Primary endpoint outcomes'!FE333,0)))</f>
        <v>0</v>
      </c>
      <c r="Y333" s="326">
        <f>IF(ISNUMBER('Primary endpoint outcomes'!FC333)=TRUE,'Primary endpoint outcomes'!FC333,(IF(ISNUMBER('Primary endpoint outcomes'!FF333)=TRUE,'Primary endpoint outcomes'!FF333,0)))</f>
        <v>0</v>
      </c>
      <c r="Z333" s="150"/>
      <c r="AA333" s="151">
        <f t="shared" si="169"/>
        <v>137</v>
      </c>
      <c r="AB333" s="153">
        <f t="shared" si="170"/>
        <v>136</v>
      </c>
      <c r="AC333" s="153">
        <f t="shared" si="171"/>
        <v>1912.5</v>
      </c>
      <c r="AD333" s="151">
        <f t="shared" si="172"/>
        <v>133</v>
      </c>
      <c r="AE333" s="153">
        <f t="shared" si="173"/>
        <v>132</v>
      </c>
      <c r="AF333" s="153">
        <f t="shared" si="174"/>
        <v>2028.3647999999998</v>
      </c>
      <c r="AG333" s="151">
        <f t="shared" si="175"/>
        <v>0</v>
      </c>
      <c r="AH333" s="153">
        <f t="shared" si="176"/>
        <v>-1</v>
      </c>
      <c r="AI333" s="153">
        <f t="shared" si="177"/>
        <v>0</v>
      </c>
      <c r="AJ333" s="151">
        <f t="shared" si="178"/>
        <v>0</v>
      </c>
      <c r="AK333" s="153">
        <f t="shared" si="179"/>
        <v>-1</v>
      </c>
      <c r="AL333" s="153">
        <f t="shared" si="180"/>
        <v>0</v>
      </c>
      <c r="AM333" s="151">
        <f t="shared" si="181"/>
        <v>0</v>
      </c>
      <c r="AN333" s="153">
        <f t="shared" si="182"/>
        <v>-1</v>
      </c>
      <c r="AO333" s="153">
        <f t="shared" si="183"/>
        <v>0</v>
      </c>
      <c r="AP333" s="153">
        <f t="shared" si="184"/>
        <v>268</v>
      </c>
      <c r="AQ333" s="153">
        <f t="shared" si="185"/>
        <v>3940.8647999999998</v>
      </c>
      <c r="AR333" s="153">
        <f t="shared" si="186"/>
        <v>31.295555555555552</v>
      </c>
      <c r="AS333" s="153">
        <f t="shared" si="187"/>
        <v>3.8346733111159645</v>
      </c>
      <c r="AT333" s="153">
        <f t="shared" si="188"/>
        <v>270</v>
      </c>
    </row>
    <row r="334" spans="1:46" ht="15.75" x14ac:dyDescent="0.25">
      <c r="A334" s="152" t="str">
        <f>'Primary endpoint outcomes'!A334</f>
        <v>Khan 2019</v>
      </c>
      <c r="B334" s="152" t="str">
        <f>CONCATENATE('Primary endpoint outcomes'!S334,'Primary endpoint outcomes'!T334)</f>
        <v>PHQ9</v>
      </c>
      <c r="C334" s="154">
        <f t="shared" si="161"/>
        <v>12.332605042016807</v>
      </c>
      <c r="D334" s="154">
        <f t="shared" si="162"/>
        <v>6.3490596921401661</v>
      </c>
      <c r="E334" s="154">
        <f t="shared" si="163"/>
        <v>119</v>
      </c>
      <c r="F334" s="21" t="str">
        <f t="shared" si="164"/>
        <v>NO</v>
      </c>
      <c r="G334" s="21" t="str">
        <f t="shared" si="165"/>
        <v>YES</v>
      </c>
      <c r="H334" s="155">
        <f t="shared" si="166"/>
        <v>0.28175763310695523</v>
      </c>
      <c r="I334" s="155">
        <f t="shared" si="167"/>
        <v>0.71824236689304477</v>
      </c>
      <c r="J334" s="318">
        <f t="shared" si="168"/>
        <v>1</v>
      </c>
      <c r="K334" s="326">
        <f>IF(ISNUMBER('Primary endpoint outcomes'!U334)=TRUE,'Primary endpoint outcomes'!U334,(IF(ISNUMBER('Primary endpoint outcomes'!X334)=TRUE,'Primary endpoint outcomes'!X334,0)))</f>
        <v>11.42</v>
      </c>
      <c r="L334" s="326">
        <f>IF(ISNUMBER('Primary endpoint outcomes'!V334)=TRUE,'Primary endpoint outcomes'!V334,(IF(ISNUMBER('Primary endpoint outcomes'!Y334)=TRUE,'Primary endpoint outcomes'!Y334,0)))</f>
        <v>5.71</v>
      </c>
      <c r="M334" s="325">
        <f>IF(ISNUMBER('Primary endpoint outcomes'!W334)=TRUE,'Primary endpoint outcomes'!W334,(IF(ISNUMBER('Primary endpoint outcomes'!Z334)=TRUE,'Primary endpoint outcomes'!Z334,0)))</f>
        <v>59</v>
      </c>
      <c r="N334" s="326">
        <f>IF(ISNUMBER('Primary endpoint outcomes'!BC334)=TRUE,'Primary endpoint outcomes'!BC334,(IF(ISNUMBER('Primary endpoint outcomes'!BF334)=TRUE,'Primary endpoint outcomes'!BF334,0)))</f>
        <v>13.23</v>
      </c>
      <c r="O334" s="325">
        <f>IF(ISNUMBER('Primary endpoint outcomes'!BD334)=TRUE,'Primary endpoint outcomes'!BD334,(IF(ISNUMBER('Primary endpoint outcomes'!BG334)=TRUE,'Primary endpoint outcomes'!BG334,0)))</f>
        <v>6.92</v>
      </c>
      <c r="P334" s="325">
        <f>IF(ISNUMBER('Primary endpoint outcomes'!BE334)=TRUE,'Primary endpoint outcomes'!BE334,(IF(ISNUMBER('Primary endpoint outcomes'!BH334)=TRUE,'Primary endpoint outcomes'!BH334,0)))</f>
        <v>60</v>
      </c>
      <c r="Q334" s="326">
        <f>IF(ISNUMBER('Primary endpoint outcomes'!CK334)=TRUE,'Primary endpoint outcomes'!CK334,(IF(ISNUMBER('Primary endpoint outcomes'!CN334)=TRUE,'Primary endpoint outcomes'!CN334,0)))</f>
        <v>0</v>
      </c>
      <c r="R334" s="326">
        <f>IF(ISNUMBER('Primary endpoint outcomes'!CL334)=TRUE,'Primary endpoint outcomes'!CL334,(IF(ISNUMBER('Primary endpoint outcomes'!CO334)=TRUE,'Primary endpoint outcomes'!CO334,0)))</f>
        <v>0</v>
      </c>
      <c r="S334" s="325">
        <f>IF(ISNUMBER('Primary endpoint outcomes'!CM334)=TRUE,'Primary endpoint outcomes'!CM334,(IF(ISNUMBER('Primary endpoint outcomes'!CP334)=TRUE,'Primary endpoint outcomes'!CP334,0)))</f>
        <v>0</v>
      </c>
      <c r="T334" s="326">
        <f>IF(ISNUMBER('Primary endpoint outcomes'!DS334)=TRUE,'Primary endpoint outcomes'!DS334,(IF(ISNUMBER('Primary endpoint outcomes'!DV334)=TRUE,'Primary endpoint outcomes'!DV334,0)))</f>
        <v>0</v>
      </c>
      <c r="U334" s="326">
        <f>IF(ISNUMBER('Primary endpoint outcomes'!DT334)=TRUE,'Primary endpoint outcomes'!DT334,(IF(ISNUMBER('Primary endpoint outcomes'!DW334)=TRUE,'Primary endpoint outcomes'!DW334,0)))</f>
        <v>0</v>
      </c>
      <c r="V334" s="326">
        <f>IF(ISNUMBER('Primary endpoint outcomes'!DU334)=TRUE,'Primary endpoint outcomes'!DU334,(IF(ISNUMBER('Primary endpoint outcomes'!DX334)=TRUE,'Primary endpoint outcomes'!DX334,0)))</f>
        <v>0</v>
      </c>
      <c r="W334" s="326">
        <f>IF(ISNUMBER('Primary endpoint outcomes'!FA334)=TRUE,'Primary endpoint outcomes'!FA334,(IF(ISNUMBER('Primary endpoint outcomes'!FD334)=TRUE,'Primary endpoint outcomes'!FD334,0)))</f>
        <v>0</v>
      </c>
      <c r="X334" s="326">
        <f>IF(ISNUMBER('Primary endpoint outcomes'!FB334)=TRUE,'Primary endpoint outcomes'!FB334,(IF(ISNUMBER('Primary endpoint outcomes'!FE334)=TRUE,'Primary endpoint outcomes'!FE334,0)))</f>
        <v>0</v>
      </c>
      <c r="Y334" s="326">
        <f>IF(ISNUMBER('Primary endpoint outcomes'!FC334)=TRUE,'Primary endpoint outcomes'!FC334,(IF(ISNUMBER('Primary endpoint outcomes'!FF334)=TRUE,'Primary endpoint outcomes'!FF334,0)))</f>
        <v>0</v>
      </c>
      <c r="Z334" s="150"/>
      <c r="AA334" s="151">
        <f t="shared" si="169"/>
        <v>59</v>
      </c>
      <c r="AB334" s="153">
        <f t="shared" si="170"/>
        <v>58</v>
      </c>
      <c r="AC334" s="153">
        <f t="shared" si="171"/>
        <v>1891.0378000000001</v>
      </c>
      <c r="AD334" s="151">
        <f t="shared" si="172"/>
        <v>60</v>
      </c>
      <c r="AE334" s="153">
        <f t="shared" si="173"/>
        <v>59</v>
      </c>
      <c r="AF334" s="153">
        <f t="shared" si="174"/>
        <v>2825.2976000000003</v>
      </c>
      <c r="AG334" s="151">
        <f t="shared" si="175"/>
        <v>0</v>
      </c>
      <c r="AH334" s="153">
        <f t="shared" si="176"/>
        <v>-1</v>
      </c>
      <c r="AI334" s="153">
        <f t="shared" si="177"/>
        <v>0</v>
      </c>
      <c r="AJ334" s="151">
        <f t="shared" si="178"/>
        <v>0</v>
      </c>
      <c r="AK334" s="153">
        <f t="shared" si="179"/>
        <v>-1</v>
      </c>
      <c r="AL334" s="153">
        <f t="shared" si="180"/>
        <v>0</v>
      </c>
      <c r="AM334" s="151">
        <f t="shared" si="181"/>
        <v>0</v>
      </c>
      <c r="AN334" s="153">
        <f t="shared" si="182"/>
        <v>-1</v>
      </c>
      <c r="AO334" s="153">
        <f t="shared" si="183"/>
        <v>0</v>
      </c>
      <c r="AP334" s="153">
        <f t="shared" si="184"/>
        <v>117</v>
      </c>
      <c r="AQ334" s="153">
        <f t="shared" si="185"/>
        <v>4716.3353999999999</v>
      </c>
      <c r="AR334" s="153">
        <f t="shared" si="186"/>
        <v>12.332605042016807</v>
      </c>
      <c r="AS334" s="153">
        <f t="shared" si="187"/>
        <v>6.3490596921401661</v>
      </c>
      <c r="AT334" s="153">
        <f t="shared" si="188"/>
        <v>119</v>
      </c>
    </row>
    <row r="335" spans="1:46" ht="15.75" x14ac:dyDescent="0.25">
      <c r="A335" s="152" t="str">
        <f>'Primary endpoint outcomes'!A335</f>
        <v>Kheirabadi 2020</v>
      </c>
      <c r="B335" s="152" t="str">
        <f>CONCATENATE('Primary endpoint outcomes'!S335,'Primary endpoint outcomes'!T335)</f>
        <v>BDI-II21</v>
      </c>
      <c r="C335" s="154">
        <f t="shared" si="161"/>
        <v>40.800000000000004</v>
      </c>
      <c r="D335" s="154">
        <f t="shared" si="162"/>
        <v>17.231380586681873</v>
      </c>
      <c r="E335" s="154">
        <f t="shared" si="163"/>
        <v>28</v>
      </c>
      <c r="F335" s="21" t="str">
        <f t="shared" si="164"/>
        <v>YES</v>
      </c>
      <c r="G335" s="21" t="str">
        <f t="shared" si="165"/>
        <v>NO</v>
      </c>
      <c r="H335" s="155">
        <f t="shared" si="166"/>
        <v>0.73459285598230073</v>
      </c>
      <c r="I335" s="155">
        <f t="shared" si="167"/>
        <v>0.26540714401769927</v>
      </c>
      <c r="J335" s="318">
        <f t="shared" si="168"/>
        <v>1</v>
      </c>
      <c r="K335" s="326">
        <f>IF(ISNUMBER('Primary endpoint outcomes'!U335)=TRUE,'Primary endpoint outcomes'!U335,(IF(ISNUMBER('Primary endpoint outcomes'!X335)=TRUE,'Primary endpoint outcomes'!X335,0)))</f>
        <v>37.200000000000003</v>
      </c>
      <c r="L335" s="326">
        <f>IF(ISNUMBER('Primary endpoint outcomes'!V335)=TRUE,'Primary endpoint outcomes'!V335,(IF(ISNUMBER('Primary endpoint outcomes'!Y335)=TRUE,'Primary endpoint outcomes'!Y335,0)))</f>
        <v>19.899999999999999</v>
      </c>
      <c r="M335" s="325">
        <f>IF(ISNUMBER('Primary endpoint outcomes'!W335)=TRUE,'Primary endpoint outcomes'!W335,(IF(ISNUMBER('Primary endpoint outcomes'!Z335)=TRUE,'Primary endpoint outcomes'!Z335,0)))</f>
        <v>16</v>
      </c>
      <c r="N335" s="326">
        <f>IF(ISNUMBER('Primary endpoint outcomes'!BC335)=TRUE,'Primary endpoint outcomes'!BC335,(IF(ISNUMBER('Primary endpoint outcomes'!BF335)=TRUE,'Primary endpoint outcomes'!BF335,0)))</f>
        <v>45.6</v>
      </c>
      <c r="O335" s="325">
        <f>IF(ISNUMBER('Primary endpoint outcomes'!BD335)=TRUE,'Primary endpoint outcomes'!BD335,(IF(ISNUMBER('Primary endpoint outcomes'!BG335)=TRUE,'Primary endpoint outcomes'!BG335,0)))</f>
        <v>12.72</v>
      </c>
      <c r="P335" s="325">
        <f>IF(ISNUMBER('Primary endpoint outcomes'!BE335)=TRUE,'Primary endpoint outcomes'!BE335,(IF(ISNUMBER('Primary endpoint outcomes'!BH335)=TRUE,'Primary endpoint outcomes'!BH335,0)))</f>
        <v>12</v>
      </c>
      <c r="Q335" s="326">
        <f>IF(ISNUMBER('Primary endpoint outcomes'!CK335)=TRUE,'Primary endpoint outcomes'!CK335,(IF(ISNUMBER('Primary endpoint outcomes'!CN335)=TRUE,'Primary endpoint outcomes'!CN335,0)))</f>
        <v>0</v>
      </c>
      <c r="R335" s="326">
        <f>IF(ISNUMBER('Primary endpoint outcomes'!CL335)=TRUE,'Primary endpoint outcomes'!CL335,(IF(ISNUMBER('Primary endpoint outcomes'!CO335)=TRUE,'Primary endpoint outcomes'!CO335,0)))</f>
        <v>0</v>
      </c>
      <c r="S335" s="325">
        <f>IF(ISNUMBER('Primary endpoint outcomes'!CM335)=TRUE,'Primary endpoint outcomes'!CM335,(IF(ISNUMBER('Primary endpoint outcomes'!CP335)=TRUE,'Primary endpoint outcomes'!CP335,0)))</f>
        <v>0</v>
      </c>
      <c r="T335" s="326">
        <f>IF(ISNUMBER('Primary endpoint outcomes'!DS335)=TRUE,'Primary endpoint outcomes'!DS335,(IF(ISNUMBER('Primary endpoint outcomes'!DV335)=TRUE,'Primary endpoint outcomes'!DV335,0)))</f>
        <v>0</v>
      </c>
      <c r="U335" s="326">
        <f>IF(ISNUMBER('Primary endpoint outcomes'!DT335)=TRUE,'Primary endpoint outcomes'!DT335,(IF(ISNUMBER('Primary endpoint outcomes'!DW335)=TRUE,'Primary endpoint outcomes'!DW335,0)))</f>
        <v>0</v>
      </c>
      <c r="V335" s="326">
        <f>IF(ISNUMBER('Primary endpoint outcomes'!DU335)=TRUE,'Primary endpoint outcomes'!DU335,(IF(ISNUMBER('Primary endpoint outcomes'!DX335)=TRUE,'Primary endpoint outcomes'!DX335,0)))</f>
        <v>0</v>
      </c>
      <c r="W335" s="326">
        <f>IF(ISNUMBER('Primary endpoint outcomes'!FA335)=TRUE,'Primary endpoint outcomes'!FA335,(IF(ISNUMBER('Primary endpoint outcomes'!FD335)=TRUE,'Primary endpoint outcomes'!FD335,0)))</f>
        <v>0</v>
      </c>
      <c r="X335" s="326">
        <f>IF(ISNUMBER('Primary endpoint outcomes'!FB335)=TRUE,'Primary endpoint outcomes'!FB335,(IF(ISNUMBER('Primary endpoint outcomes'!FE335)=TRUE,'Primary endpoint outcomes'!FE335,0)))</f>
        <v>0</v>
      </c>
      <c r="Y335" s="326">
        <f>IF(ISNUMBER('Primary endpoint outcomes'!FC335)=TRUE,'Primary endpoint outcomes'!FC335,(IF(ISNUMBER('Primary endpoint outcomes'!FF335)=TRUE,'Primary endpoint outcomes'!FF335,0)))</f>
        <v>0</v>
      </c>
      <c r="Z335" s="150"/>
      <c r="AA335" s="151">
        <f t="shared" si="169"/>
        <v>16</v>
      </c>
      <c r="AB335" s="153">
        <f t="shared" si="170"/>
        <v>15</v>
      </c>
      <c r="AC335" s="153">
        <f t="shared" si="171"/>
        <v>5940.1499999999987</v>
      </c>
      <c r="AD335" s="151">
        <f t="shared" si="172"/>
        <v>12</v>
      </c>
      <c r="AE335" s="153">
        <f t="shared" si="173"/>
        <v>11</v>
      </c>
      <c r="AF335" s="153">
        <f t="shared" si="174"/>
        <v>1779.7824000000001</v>
      </c>
      <c r="AG335" s="151">
        <f t="shared" si="175"/>
        <v>0</v>
      </c>
      <c r="AH335" s="153">
        <f t="shared" si="176"/>
        <v>-1</v>
      </c>
      <c r="AI335" s="153">
        <f t="shared" si="177"/>
        <v>0</v>
      </c>
      <c r="AJ335" s="151">
        <f t="shared" si="178"/>
        <v>0</v>
      </c>
      <c r="AK335" s="153">
        <f t="shared" si="179"/>
        <v>-1</v>
      </c>
      <c r="AL335" s="153">
        <f t="shared" si="180"/>
        <v>0</v>
      </c>
      <c r="AM335" s="151">
        <f t="shared" si="181"/>
        <v>0</v>
      </c>
      <c r="AN335" s="153">
        <f t="shared" si="182"/>
        <v>-1</v>
      </c>
      <c r="AO335" s="153">
        <f t="shared" si="183"/>
        <v>0</v>
      </c>
      <c r="AP335" s="153">
        <f t="shared" si="184"/>
        <v>26</v>
      </c>
      <c r="AQ335" s="153">
        <f t="shared" si="185"/>
        <v>7719.9323999999988</v>
      </c>
      <c r="AR335" s="153">
        <f t="shared" si="186"/>
        <v>40.800000000000004</v>
      </c>
      <c r="AS335" s="153">
        <f t="shared" si="187"/>
        <v>17.231380586681873</v>
      </c>
      <c r="AT335" s="153">
        <f t="shared" si="188"/>
        <v>28</v>
      </c>
    </row>
    <row r="336" spans="1:46" ht="15.75" x14ac:dyDescent="0.25">
      <c r="A336" s="152" t="str">
        <f>'Primary endpoint outcomes'!A336</f>
        <v>Khoshnab 2017</v>
      </c>
      <c r="B336" s="152" t="str">
        <f>CONCATENATE('Primary endpoint outcomes'!S336,'Primary endpoint outcomes'!T336)</f>
        <v>BDI-I21</v>
      </c>
      <c r="C336" s="154">
        <f t="shared" si="161"/>
        <v>29.3</v>
      </c>
      <c r="D336" s="154">
        <f t="shared" si="162"/>
        <v>5.5274542060518232</v>
      </c>
      <c r="E336" s="154">
        <f t="shared" si="163"/>
        <v>60</v>
      </c>
      <c r="F336" s="21" t="str">
        <f t="shared" si="164"/>
        <v>YES</v>
      </c>
      <c r="G336" s="21" t="str">
        <f t="shared" si="165"/>
        <v>NO</v>
      </c>
      <c r="H336" s="155">
        <f t="shared" si="166"/>
        <v>0.90669601093958829</v>
      </c>
      <c r="I336" s="155">
        <f t="shared" si="167"/>
        <v>9.3303989060411707E-2</v>
      </c>
      <c r="J336" s="318">
        <f t="shared" si="168"/>
        <v>1</v>
      </c>
      <c r="K336" s="326">
        <f>IF(ISNUMBER('Primary endpoint outcomes'!U336)=TRUE,'Primary endpoint outcomes'!U336,(IF(ISNUMBER('Primary endpoint outcomes'!X336)=TRUE,'Primary endpoint outcomes'!X336,0)))</f>
        <v>29.8</v>
      </c>
      <c r="L336" s="326">
        <f>IF(ISNUMBER('Primary endpoint outcomes'!V336)=TRUE,'Primary endpoint outcomes'!V336,(IF(ISNUMBER('Primary endpoint outcomes'!Y336)=TRUE,'Primary endpoint outcomes'!Y336,0)))</f>
        <v>5.72</v>
      </c>
      <c r="M336" s="325">
        <f>IF(ISNUMBER('Primary endpoint outcomes'!W336)=TRUE,'Primary endpoint outcomes'!W336,(IF(ISNUMBER('Primary endpoint outcomes'!Z336)=TRUE,'Primary endpoint outcomes'!Z336,0)))</f>
        <v>15</v>
      </c>
      <c r="N336" s="326">
        <f>IF(ISNUMBER('Primary endpoint outcomes'!BC336)=TRUE,'Primary endpoint outcomes'!BC336,(IF(ISNUMBER('Primary endpoint outcomes'!BF336)=TRUE,'Primary endpoint outcomes'!BF336,0)))</f>
        <v>28.87</v>
      </c>
      <c r="O336" s="325">
        <f>IF(ISNUMBER('Primary endpoint outcomes'!BD336)=TRUE,'Primary endpoint outcomes'!BD336,(IF(ISNUMBER('Primary endpoint outcomes'!BG336)=TRUE,'Primary endpoint outcomes'!BG336,0)))</f>
        <v>6.06</v>
      </c>
      <c r="P336" s="325">
        <f>IF(ISNUMBER('Primary endpoint outcomes'!BE336)=TRUE,'Primary endpoint outcomes'!BE336,(IF(ISNUMBER('Primary endpoint outcomes'!BH336)=TRUE,'Primary endpoint outcomes'!BH336,0)))</f>
        <v>15</v>
      </c>
      <c r="Q336" s="326">
        <f>IF(ISNUMBER('Primary endpoint outcomes'!CK336)=TRUE,'Primary endpoint outcomes'!CK336,(IF(ISNUMBER('Primary endpoint outcomes'!CN336)=TRUE,'Primary endpoint outcomes'!CN336,0)))</f>
        <v>29.33</v>
      </c>
      <c r="R336" s="326">
        <f>IF(ISNUMBER('Primary endpoint outcomes'!CL336)=TRUE,'Primary endpoint outcomes'!CL336,(IF(ISNUMBER('Primary endpoint outcomes'!CO336)=TRUE,'Primary endpoint outcomes'!CO336,0)))</f>
        <v>5.39</v>
      </c>
      <c r="S336" s="325">
        <f>IF(ISNUMBER('Primary endpoint outcomes'!CM336)=TRUE,'Primary endpoint outcomes'!CM336,(IF(ISNUMBER('Primary endpoint outcomes'!CP336)=TRUE,'Primary endpoint outcomes'!CP336,0)))</f>
        <v>15</v>
      </c>
      <c r="T336" s="326">
        <f>IF(ISNUMBER('Primary endpoint outcomes'!DS336)=TRUE,'Primary endpoint outcomes'!DS336,(IF(ISNUMBER('Primary endpoint outcomes'!DV336)=TRUE,'Primary endpoint outcomes'!DV336,0)))</f>
        <v>29.2</v>
      </c>
      <c r="U336" s="326">
        <f>IF(ISNUMBER('Primary endpoint outcomes'!DT336)=TRUE,'Primary endpoint outcomes'!DT336,(IF(ISNUMBER('Primary endpoint outcomes'!DW336)=TRUE,'Primary endpoint outcomes'!DW336,0)))</f>
        <v>4.87</v>
      </c>
      <c r="V336" s="326">
        <f>IF(ISNUMBER('Primary endpoint outcomes'!DU336)=TRUE,'Primary endpoint outcomes'!DU336,(IF(ISNUMBER('Primary endpoint outcomes'!DX336)=TRUE,'Primary endpoint outcomes'!DX336,0)))</f>
        <v>15</v>
      </c>
      <c r="W336" s="326">
        <f>IF(ISNUMBER('Primary endpoint outcomes'!FA336)=TRUE,'Primary endpoint outcomes'!FA336,(IF(ISNUMBER('Primary endpoint outcomes'!FD336)=TRUE,'Primary endpoint outcomes'!FD336,0)))</f>
        <v>0</v>
      </c>
      <c r="X336" s="326">
        <f>IF(ISNUMBER('Primary endpoint outcomes'!FB336)=TRUE,'Primary endpoint outcomes'!FB336,(IF(ISNUMBER('Primary endpoint outcomes'!FE336)=TRUE,'Primary endpoint outcomes'!FE336,0)))</f>
        <v>0</v>
      </c>
      <c r="Y336" s="326">
        <f>IF(ISNUMBER('Primary endpoint outcomes'!FC336)=TRUE,'Primary endpoint outcomes'!FC336,(IF(ISNUMBER('Primary endpoint outcomes'!FF336)=TRUE,'Primary endpoint outcomes'!FF336,0)))</f>
        <v>0</v>
      </c>
      <c r="Z336" s="150"/>
      <c r="AA336" s="151">
        <f t="shared" si="169"/>
        <v>15</v>
      </c>
      <c r="AB336" s="153">
        <f t="shared" si="170"/>
        <v>14</v>
      </c>
      <c r="AC336" s="153">
        <f t="shared" si="171"/>
        <v>458.05759999999992</v>
      </c>
      <c r="AD336" s="151">
        <f t="shared" si="172"/>
        <v>15</v>
      </c>
      <c r="AE336" s="153">
        <f t="shared" si="173"/>
        <v>14</v>
      </c>
      <c r="AF336" s="153">
        <f t="shared" si="174"/>
        <v>514.13040000000001</v>
      </c>
      <c r="AG336" s="151">
        <f t="shared" si="175"/>
        <v>15</v>
      </c>
      <c r="AH336" s="153">
        <f t="shared" si="176"/>
        <v>14</v>
      </c>
      <c r="AI336" s="153">
        <f t="shared" si="177"/>
        <v>406.72939999999994</v>
      </c>
      <c r="AJ336" s="151">
        <f t="shared" si="178"/>
        <v>15</v>
      </c>
      <c r="AK336" s="153">
        <f t="shared" si="179"/>
        <v>14</v>
      </c>
      <c r="AL336" s="153">
        <f t="shared" si="180"/>
        <v>332.03660000000002</v>
      </c>
      <c r="AM336" s="151">
        <f t="shared" si="181"/>
        <v>0</v>
      </c>
      <c r="AN336" s="153">
        <f t="shared" si="182"/>
        <v>-1</v>
      </c>
      <c r="AO336" s="153">
        <f t="shared" si="183"/>
        <v>0</v>
      </c>
      <c r="AP336" s="153">
        <f t="shared" si="184"/>
        <v>56</v>
      </c>
      <c r="AQ336" s="153">
        <f t="shared" si="185"/>
        <v>1710.9539999999997</v>
      </c>
      <c r="AR336" s="153">
        <f t="shared" si="186"/>
        <v>29.3</v>
      </c>
      <c r="AS336" s="153">
        <f t="shared" si="187"/>
        <v>5.5274542060518232</v>
      </c>
      <c r="AT336" s="153">
        <f t="shared" si="188"/>
        <v>60</v>
      </c>
    </row>
    <row r="337" spans="1:46" ht="15.75" x14ac:dyDescent="0.25">
      <c r="A337" s="152" t="str">
        <f>'Primary endpoint outcomes'!A337</f>
        <v>Kiev 1992</v>
      </c>
      <c r="B337" s="152" t="str">
        <f>CONCATENATE('Primary endpoint outcomes'!S337,'Primary endpoint outcomes'!T337)</f>
        <v>HAMD17</v>
      </c>
      <c r="C337" s="154">
        <f t="shared" si="161"/>
        <v>28.169696969696972</v>
      </c>
      <c r="D337" s="154">
        <f t="shared" si="162"/>
        <v>3.62</v>
      </c>
      <c r="E337" s="154">
        <f t="shared" si="163"/>
        <v>66</v>
      </c>
      <c r="F337" s="21" t="str">
        <f t="shared" si="164"/>
        <v>YES</v>
      </c>
      <c r="G337" s="21" t="str">
        <f t="shared" si="165"/>
        <v>NO</v>
      </c>
      <c r="H337" s="155">
        <f t="shared" si="166"/>
        <v>0.99961281168652005</v>
      </c>
      <c r="I337" s="155">
        <f t="shared" si="167"/>
        <v>3.8718831347994698E-4</v>
      </c>
      <c r="J337" s="318">
        <f t="shared" si="168"/>
        <v>1</v>
      </c>
      <c r="K337" s="326">
        <f>IF(ISNUMBER('Primary endpoint outcomes'!U337)=TRUE,'Primary endpoint outcomes'!U337,(IF(ISNUMBER('Primary endpoint outcomes'!X337)=TRUE,'Primary endpoint outcomes'!X337,0)))</f>
        <v>28.8</v>
      </c>
      <c r="L337" s="326">
        <f>IF(ISNUMBER('Primary endpoint outcomes'!V337)=TRUE,'Primary endpoint outcomes'!V337,(IF(ISNUMBER('Primary endpoint outcomes'!Y337)=TRUE,'Primary endpoint outcomes'!Y337,0)))</f>
        <v>3.62</v>
      </c>
      <c r="M337" s="325">
        <f>IF(ISNUMBER('Primary endpoint outcomes'!W337)=TRUE,'Primary endpoint outcomes'!W337,(IF(ISNUMBER('Primary endpoint outcomes'!Z337)=TRUE,'Primary endpoint outcomes'!Z337,0)))</f>
        <v>34</v>
      </c>
      <c r="N337" s="326">
        <f>IF(ISNUMBER('Primary endpoint outcomes'!BC337)=TRUE,'Primary endpoint outcomes'!BC337,(IF(ISNUMBER('Primary endpoint outcomes'!BF337)=TRUE,'Primary endpoint outcomes'!BF337,0)))</f>
        <v>27.5</v>
      </c>
      <c r="O337" s="325">
        <f>IF(ISNUMBER('Primary endpoint outcomes'!BD337)=TRUE,'Primary endpoint outcomes'!BD337,(IF(ISNUMBER('Primary endpoint outcomes'!BG337)=TRUE,'Primary endpoint outcomes'!BG337,0)))</f>
        <v>3.62</v>
      </c>
      <c r="P337" s="325">
        <f>IF(ISNUMBER('Primary endpoint outcomes'!BE337)=TRUE,'Primary endpoint outcomes'!BE337,(IF(ISNUMBER('Primary endpoint outcomes'!BH337)=TRUE,'Primary endpoint outcomes'!BH337,0)))</f>
        <v>32</v>
      </c>
      <c r="Q337" s="326">
        <f>IF(ISNUMBER('Primary endpoint outcomes'!CK337)=TRUE,'Primary endpoint outcomes'!CK337,(IF(ISNUMBER('Primary endpoint outcomes'!CN337)=TRUE,'Primary endpoint outcomes'!CN337,0)))</f>
        <v>0</v>
      </c>
      <c r="R337" s="326">
        <f>IF(ISNUMBER('Primary endpoint outcomes'!CL337)=TRUE,'Primary endpoint outcomes'!CL337,(IF(ISNUMBER('Primary endpoint outcomes'!CO337)=TRUE,'Primary endpoint outcomes'!CO337,0)))</f>
        <v>0</v>
      </c>
      <c r="S337" s="325">
        <f>IF(ISNUMBER('Primary endpoint outcomes'!CM337)=TRUE,'Primary endpoint outcomes'!CM337,(IF(ISNUMBER('Primary endpoint outcomes'!CP337)=TRUE,'Primary endpoint outcomes'!CP337,0)))</f>
        <v>0</v>
      </c>
      <c r="T337" s="326">
        <f>IF(ISNUMBER('Primary endpoint outcomes'!DS337)=TRUE,'Primary endpoint outcomes'!DS337,(IF(ISNUMBER('Primary endpoint outcomes'!DV337)=TRUE,'Primary endpoint outcomes'!DV337,0)))</f>
        <v>0</v>
      </c>
      <c r="U337" s="326">
        <f>IF(ISNUMBER('Primary endpoint outcomes'!DT337)=TRUE,'Primary endpoint outcomes'!DT337,(IF(ISNUMBER('Primary endpoint outcomes'!DW337)=TRUE,'Primary endpoint outcomes'!DW337,0)))</f>
        <v>0</v>
      </c>
      <c r="V337" s="326">
        <f>IF(ISNUMBER('Primary endpoint outcomes'!DU337)=TRUE,'Primary endpoint outcomes'!DU337,(IF(ISNUMBER('Primary endpoint outcomes'!DX337)=TRUE,'Primary endpoint outcomes'!DX337,0)))</f>
        <v>0</v>
      </c>
      <c r="W337" s="326">
        <f>IF(ISNUMBER('Primary endpoint outcomes'!FA337)=TRUE,'Primary endpoint outcomes'!FA337,(IF(ISNUMBER('Primary endpoint outcomes'!FD337)=TRUE,'Primary endpoint outcomes'!FD337,0)))</f>
        <v>0</v>
      </c>
      <c r="X337" s="326">
        <f>IF(ISNUMBER('Primary endpoint outcomes'!FB337)=TRUE,'Primary endpoint outcomes'!FB337,(IF(ISNUMBER('Primary endpoint outcomes'!FE337)=TRUE,'Primary endpoint outcomes'!FE337,0)))</f>
        <v>0</v>
      </c>
      <c r="Y337" s="326">
        <f>IF(ISNUMBER('Primary endpoint outcomes'!FC337)=TRUE,'Primary endpoint outcomes'!FC337,(IF(ISNUMBER('Primary endpoint outcomes'!FF337)=TRUE,'Primary endpoint outcomes'!FF337,0)))</f>
        <v>0</v>
      </c>
      <c r="Z337" s="150"/>
      <c r="AA337" s="151">
        <f t="shared" si="169"/>
        <v>34</v>
      </c>
      <c r="AB337" s="153">
        <f t="shared" si="170"/>
        <v>33</v>
      </c>
      <c r="AC337" s="153">
        <f t="shared" si="171"/>
        <v>432.4452</v>
      </c>
      <c r="AD337" s="151">
        <f t="shared" si="172"/>
        <v>32</v>
      </c>
      <c r="AE337" s="153">
        <f t="shared" si="173"/>
        <v>31</v>
      </c>
      <c r="AF337" s="153">
        <f t="shared" si="174"/>
        <v>406.2364</v>
      </c>
      <c r="AG337" s="151">
        <f t="shared" si="175"/>
        <v>0</v>
      </c>
      <c r="AH337" s="153">
        <f t="shared" si="176"/>
        <v>-1</v>
      </c>
      <c r="AI337" s="153">
        <f t="shared" si="177"/>
        <v>0</v>
      </c>
      <c r="AJ337" s="151">
        <f t="shared" si="178"/>
        <v>0</v>
      </c>
      <c r="AK337" s="153">
        <f t="shared" si="179"/>
        <v>-1</v>
      </c>
      <c r="AL337" s="153">
        <f t="shared" si="180"/>
        <v>0</v>
      </c>
      <c r="AM337" s="151">
        <f t="shared" si="181"/>
        <v>0</v>
      </c>
      <c r="AN337" s="153">
        <f t="shared" si="182"/>
        <v>-1</v>
      </c>
      <c r="AO337" s="153">
        <f t="shared" si="183"/>
        <v>0</v>
      </c>
      <c r="AP337" s="153">
        <f t="shared" si="184"/>
        <v>64</v>
      </c>
      <c r="AQ337" s="153">
        <f t="shared" si="185"/>
        <v>838.6816</v>
      </c>
      <c r="AR337" s="153">
        <f t="shared" si="186"/>
        <v>28.169696969696972</v>
      </c>
      <c r="AS337" s="153">
        <f t="shared" si="187"/>
        <v>3.62</v>
      </c>
      <c r="AT337" s="153">
        <f t="shared" si="188"/>
        <v>66</v>
      </c>
    </row>
    <row r="338" spans="1:46" ht="15.75" x14ac:dyDescent="0.25">
      <c r="A338" s="152" t="str">
        <f>'Primary endpoint outcomes'!A338</f>
        <v>Kim 2011</v>
      </c>
      <c r="B338" s="152" t="str">
        <f>CONCATENATE('Primary endpoint outcomes'!S338,'Primary endpoint outcomes'!T338)</f>
        <v>HAMD17</v>
      </c>
      <c r="C338" s="154">
        <f t="shared" si="161"/>
        <v>22.95</v>
      </c>
      <c r="D338" s="154">
        <f t="shared" si="162"/>
        <v>2.9</v>
      </c>
      <c r="E338" s="154">
        <f t="shared" si="163"/>
        <v>58</v>
      </c>
      <c r="F338" s="21" t="str">
        <f t="shared" si="164"/>
        <v>YES</v>
      </c>
      <c r="G338" s="21" t="str">
        <f t="shared" si="165"/>
        <v>NO</v>
      </c>
      <c r="H338" s="155">
        <f t="shared" si="166"/>
        <v>0.99172492128636036</v>
      </c>
      <c r="I338" s="155">
        <f t="shared" si="167"/>
        <v>8.2750787136396387E-3</v>
      </c>
      <c r="J338" s="318">
        <f t="shared" si="168"/>
        <v>1</v>
      </c>
      <c r="K338" s="326">
        <f>IF(ISNUMBER('Primary endpoint outcomes'!U338)=TRUE,'Primary endpoint outcomes'!U338,(IF(ISNUMBER('Primary endpoint outcomes'!X338)=TRUE,'Primary endpoint outcomes'!X338,0)))</f>
        <v>22.9</v>
      </c>
      <c r="L338" s="326">
        <f>IF(ISNUMBER('Primary endpoint outcomes'!V338)=TRUE,'Primary endpoint outcomes'!V338,(IF(ISNUMBER('Primary endpoint outcomes'!Y338)=TRUE,'Primary endpoint outcomes'!Y338,0)))</f>
        <v>2.9</v>
      </c>
      <c r="M338" s="325">
        <f>IF(ISNUMBER('Primary endpoint outcomes'!W338)=TRUE,'Primary endpoint outcomes'!W338,(IF(ISNUMBER('Primary endpoint outcomes'!Z338)=TRUE,'Primary endpoint outcomes'!Z338,0)))</f>
        <v>29</v>
      </c>
      <c r="N338" s="326">
        <f>IF(ISNUMBER('Primary endpoint outcomes'!BC338)=TRUE,'Primary endpoint outcomes'!BC338,(IF(ISNUMBER('Primary endpoint outcomes'!BF338)=TRUE,'Primary endpoint outcomes'!BF338,0)))</f>
        <v>23</v>
      </c>
      <c r="O338" s="325">
        <f>IF(ISNUMBER('Primary endpoint outcomes'!BD338)=TRUE,'Primary endpoint outcomes'!BD338,(IF(ISNUMBER('Primary endpoint outcomes'!BG338)=TRUE,'Primary endpoint outcomes'!BG338,0)))</f>
        <v>2.9</v>
      </c>
      <c r="P338" s="325">
        <f>IF(ISNUMBER('Primary endpoint outcomes'!BE338)=TRUE,'Primary endpoint outcomes'!BE338,(IF(ISNUMBER('Primary endpoint outcomes'!BH338)=TRUE,'Primary endpoint outcomes'!BH338,0)))</f>
        <v>29</v>
      </c>
      <c r="Q338" s="326">
        <f>IF(ISNUMBER('Primary endpoint outcomes'!CK338)=TRUE,'Primary endpoint outcomes'!CK338,(IF(ISNUMBER('Primary endpoint outcomes'!CN338)=TRUE,'Primary endpoint outcomes'!CN338,0)))</f>
        <v>0</v>
      </c>
      <c r="R338" s="326">
        <f>IF(ISNUMBER('Primary endpoint outcomes'!CL338)=TRUE,'Primary endpoint outcomes'!CL338,(IF(ISNUMBER('Primary endpoint outcomes'!CO338)=TRUE,'Primary endpoint outcomes'!CO338,0)))</f>
        <v>0</v>
      </c>
      <c r="S338" s="325">
        <f>IF(ISNUMBER('Primary endpoint outcomes'!CM338)=TRUE,'Primary endpoint outcomes'!CM338,(IF(ISNUMBER('Primary endpoint outcomes'!CP338)=TRUE,'Primary endpoint outcomes'!CP338,0)))</f>
        <v>0</v>
      </c>
      <c r="T338" s="326">
        <f>IF(ISNUMBER('Primary endpoint outcomes'!DS338)=TRUE,'Primary endpoint outcomes'!DS338,(IF(ISNUMBER('Primary endpoint outcomes'!DV338)=TRUE,'Primary endpoint outcomes'!DV338,0)))</f>
        <v>0</v>
      </c>
      <c r="U338" s="326">
        <f>IF(ISNUMBER('Primary endpoint outcomes'!DT338)=TRUE,'Primary endpoint outcomes'!DT338,(IF(ISNUMBER('Primary endpoint outcomes'!DW338)=TRUE,'Primary endpoint outcomes'!DW338,0)))</f>
        <v>0</v>
      </c>
      <c r="V338" s="326">
        <f>IF(ISNUMBER('Primary endpoint outcomes'!DU338)=TRUE,'Primary endpoint outcomes'!DU338,(IF(ISNUMBER('Primary endpoint outcomes'!DX338)=TRUE,'Primary endpoint outcomes'!DX338,0)))</f>
        <v>0</v>
      </c>
      <c r="W338" s="326">
        <f>IF(ISNUMBER('Primary endpoint outcomes'!FA338)=TRUE,'Primary endpoint outcomes'!FA338,(IF(ISNUMBER('Primary endpoint outcomes'!FD338)=TRUE,'Primary endpoint outcomes'!FD338,0)))</f>
        <v>0</v>
      </c>
      <c r="X338" s="326">
        <f>IF(ISNUMBER('Primary endpoint outcomes'!FB338)=TRUE,'Primary endpoint outcomes'!FB338,(IF(ISNUMBER('Primary endpoint outcomes'!FE338)=TRUE,'Primary endpoint outcomes'!FE338,0)))</f>
        <v>0</v>
      </c>
      <c r="Y338" s="326">
        <f>IF(ISNUMBER('Primary endpoint outcomes'!FC338)=TRUE,'Primary endpoint outcomes'!FC338,(IF(ISNUMBER('Primary endpoint outcomes'!FF338)=TRUE,'Primary endpoint outcomes'!FF338,0)))</f>
        <v>0</v>
      </c>
      <c r="Z338" s="150"/>
      <c r="AA338" s="151">
        <f t="shared" si="169"/>
        <v>29</v>
      </c>
      <c r="AB338" s="153">
        <f t="shared" si="170"/>
        <v>28</v>
      </c>
      <c r="AC338" s="153">
        <f t="shared" si="171"/>
        <v>235.48000000000002</v>
      </c>
      <c r="AD338" s="151">
        <f t="shared" si="172"/>
        <v>29</v>
      </c>
      <c r="AE338" s="153">
        <f t="shared" si="173"/>
        <v>28</v>
      </c>
      <c r="AF338" s="153">
        <f t="shared" si="174"/>
        <v>235.48000000000002</v>
      </c>
      <c r="AG338" s="151">
        <f t="shared" si="175"/>
        <v>0</v>
      </c>
      <c r="AH338" s="153">
        <f t="shared" si="176"/>
        <v>-1</v>
      </c>
      <c r="AI338" s="153">
        <f t="shared" si="177"/>
        <v>0</v>
      </c>
      <c r="AJ338" s="151">
        <f t="shared" si="178"/>
        <v>0</v>
      </c>
      <c r="AK338" s="153">
        <f t="shared" si="179"/>
        <v>-1</v>
      </c>
      <c r="AL338" s="153">
        <f t="shared" si="180"/>
        <v>0</v>
      </c>
      <c r="AM338" s="151">
        <f t="shared" si="181"/>
        <v>0</v>
      </c>
      <c r="AN338" s="153">
        <f t="shared" si="182"/>
        <v>-1</v>
      </c>
      <c r="AO338" s="153">
        <f t="shared" si="183"/>
        <v>0</v>
      </c>
      <c r="AP338" s="153">
        <f t="shared" si="184"/>
        <v>56</v>
      </c>
      <c r="AQ338" s="153">
        <f t="shared" si="185"/>
        <v>470.96000000000004</v>
      </c>
      <c r="AR338" s="153">
        <f t="shared" si="186"/>
        <v>22.95</v>
      </c>
      <c r="AS338" s="153">
        <f t="shared" si="187"/>
        <v>2.9</v>
      </c>
      <c r="AT338" s="153">
        <f t="shared" si="188"/>
        <v>58</v>
      </c>
    </row>
    <row r="339" spans="1:46" ht="15.75" x14ac:dyDescent="0.25">
      <c r="A339" s="152" t="str">
        <f>'Primary endpoint outcomes'!A339</f>
        <v>Kinoshita 2009</v>
      </c>
      <c r="B339" s="152" t="str">
        <f>CONCATENATE('Primary endpoint outcomes'!S339,'Primary endpoint outcomes'!T339)</f>
        <v>HAMD17</v>
      </c>
      <c r="C339" s="154">
        <f t="shared" si="161"/>
        <v>22.566296296296294</v>
      </c>
      <c r="D339" s="154">
        <f t="shared" si="162"/>
        <v>0</v>
      </c>
      <c r="E339" s="154">
        <f t="shared" si="163"/>
        <v>270</v>
      </c>
      <c r="F339" s="21" t="str">
        <f t="shared" si="164"/>
        <v>YES</v>
      </c>
      <c r="G339" s="21" t="str">
        <f t="shared" si="165"/>
        <v>NO</v>
      </c>
      <c r="H339" s="155" t="e">
        <f t="shared" si="166"/>
        <v>#NUM!</v>
      </c>
      <c r="I339" s="155" t="e">
        <f t="shared" si="167"/>
        <v>#NUM!</v>
      </c>
      <c r="J339" s="318">
        <f t="shared" si="168"/>
        <v>0</v>
      </c>
      <c r="K339" s="326">
        <f>IF(ISNUMBER('Primary endpoint outcomes'!U339)=TRUE,'Primary endpoint outcomes'!U339,(IF(ISNUMBER('Primary endpoint outcomes'!X339)=TRUE,'Primary endpoint outcomes'!X339,0)))</f>
        <v>23.2</v>
      </c>
      <c r="L339" s="326">
        <f>IF(ISNUMBER('Primary endpoint outcomes'!V339)=TRUE,'Primary endpoint outcomes'!V339,(IF(ISNUMBER('Primary endpoint outcomes'!Y339)=TRUE,'Primary endpoint outcomes'!Y339,0)))</f>
        <v>0</v>
      </c>
      <c r="M339" s="325">
        <f>IF(ISNUMBER('Primary endpoint outcomes'!W339)=TRUE,'Primary endpoint outcomes'!W339,(IF(ISNUMBER('Primary endpoint outcomes'!Z339)=TRUE,'Primary endpoint outcomes'!Z339,0)))</f>
        <v>65</v>
      </c>
      <c r="N339" s="326">
        <f>IF(ISNUMBER('Primary endpoint outcomes'!BC339)=TRUE,'Primary endpoint outcomes'!BC339,(IF(ISNUMBER('Primary endpoint outcomes'!BF339)=TRUE,'Primary endpoint outcomes'!BF339,0)))</f>
        <v>22.5</v>
      </c>
      <c r="O339" s="325">
        <f>IF(ISNUMBER('Primary endpoint outcomes'!BD339)=TRUE,'Primary endpoint outcomes'!BD339,(IF(ISNUMBER('Primary endpoint outcomes'!BG339)=TRUE,'Primary endpoint outcomes'!BG339,0)))</f>
        <v>0</v>
      </c>
      <c r="P339" s="325">
        <f>IF(ISNUMBER('Primary endpoint outcomes'!BE339)=TRUE,'Primary endpoint outcomes'!BE339,(IF(ISNUMBER('Primary endpoint outcomes'!BH339)=TRUE,'Primary endpoint outcomes'!BH339,0)))</f>
        <v>66</v>
      </c>
      <c r="Q339" s="326">
        <f>IF(ISNUMBER('Primary endpoint outcomes'!CK339)=TRUE,'Primary endpoint outcomes'!CK339,(IF(ISNUMBER('Primary endpoint outcomes'!CN339)=TRUE,'Primary endpoint outcomes'!CN339,0)))</f>
        <v>22.1</v>
      </c>
      <c r="R339" s="326">
        <f>IF(ISNUMBER('Primary endpoint outcomes'!CL339)=TRUE,'Primary endpoint outcomes'!CL339,(IF(ISNUMBER('Primary endpoint outcomes'!CO339)=TRUE,'Primary endpoint outcomes'!CO339,0)))</f>
        <v>0</v>
      </c>
      <c r="S339" s="325">
        <f>IF(ISNUMBER('Primary endpoint outcomes'!CM339)=TRUE,'Primary endpoint outcomes'!CM339,(IF(ISNUMBER('Primary endpoint outcomes'!CP339)=TRUE,'Primary endpoint outcomes'!CP339,0)))</f>
        <v>69</v>
      </c>
      <c r="T339" s="326">
        <f>IF(ISNUMBER('Primary endpoint outcomes'!DS339)=TRUE,'Primary endpoint outcomes'!DS339,(IF(ISNUMBER('Primary endpoint outcomes'!DV339)=TRUE,'Primary endpoint outcomes'!DV339,0)))</f>
        <v>22.5</v>
      </c>
      <c r="U339" s="326">
        <f>IF(ISNUMBER('Primary endpoint outcomes'!DT339)=TRUE,'Primary endpoint outcomes'!DT339,(IF(ISNUMBER('Primary endpoint outcomes'!DW339)=TRUE,'Primary endpoint outcomes'!DW339,0)))</f>
        <v>0</v>
      </c>
      <c r="V339" s="326">
        <f>IF(ISNUMBER('Primary endpoint outcomes'!DU339)=TRUE,'Primary endpoint outcomes'!DU339,(IF(ISNUMBER('Primary endpoint outcomes'!DX339)=TRUE,'Primary endpoint outcomes'!DX339,0)))</f>
        <v>70</v>
      </c>
      <c r="W339" s="326">
        <f>IF(ISNUMBER('Primary endpoint outcomes'!FA339)=TRUE,'Primary endpoint outcomes'!FA339,(IF(ISNUMBER('Primary endpoint outcomes'!FD339)=TRUE,'Primary endpoint outcomes'!FD339,0)))</f>
        <v>0</v>
      </c>
      <c r="X339" s="326">
        <f>IF(ISNUMBER('Primary endpoint outcomes'!FB339)=TRUE,'Primary endpoint outcomes'!FB339,(IF(ISNUMBER('Primary endpoint outcomes'!FE339)=TRUE,'Primary endpoint outcomes'!FE339,0)))</f>
        <v>0</v>
      </c>
      <c r="Y339" s="326">
        <f>IF(ISNUMBER('Primary endpoint outcomes'!FC339)=TRUE,'Primary endpoint outcomes'!FC339,(IF(ISNUMBER('Primary endpoint outcomes'!FF339)=TRUE,'Primary endpoint outcomes'!FF339,0)))</f>
        <v>0</v>
      </c>
      <c r="Z339" s="150"/>
      <c r="AA339" s="151">
        <f t="shared" si="169"/>
        <v>65</v>
      </c>
      <c r="AB339" s="153">
        <f t="shared" si="170"/>
        <v>64</v>
      </c>
      <c r="AC339" s="153">
        <f t="shared" si="171"/>
        <v>0</v>
      </c>
      <c r="AD339" s="151">
        <f t="shared" si="172"/>
        <v>66</v>
      </c>
      <c r="AE339" s="153">
        <f t="shared" si="173"/>
        <v>65</v>
      </c>
      <c r="AF339" s="153">
        <f t="shared" si="174"/>
        <v>0</v>
      </c>
      <c r="AG339" s="151">
        <f t="shared" si="175"/>
        <v>69</v>
      </c>
      <c r="AH339" s="153">
        <f t="shared" si="176"/>
        <v>68</v>
      </c>
      <c r="AI339" s="153">
        <f t="shared" si="177"/>
        <v>0</v>
      </c>
      <c r="AJ339" s="151">
        <f t="shared" si="178"/>
        <v>70</v>
      </c>
      <c r="AK339" s="153">
        <f t="shared" si="179"/>
        <v>69</v>
      </c>
      <c r="AL339" s="153">
        <f t="shared" si="180"/>
        <v>0</v>
      </c>
      <c r="AM339" s="151">
        <f t="shared" si="181"/>
        <v>0</v>
      </c>
      <c r="AN339" s="153">
        <f t="shared" si="182"/>
        <v>-1</v>
      </c>
      <c r="AO339" s="153">
        <f t="shared" si="183"/>
        <v>0</v>
      </c>
      <c r="AP339" s="153">
        <f t="shared" si="184"/>
        <v>266</v>
      </c>
      <c r="AQ339" s="153">
        <f t="shared" si="185"/>
        <v>0</v>
      </c>
      <c r="AR339" s="153">
        <f t="shared" si="186"/>
        <v>22.566296296296294</v>
      </c>
      <c r="AS339" s="153">
        <f t="shared" si="187"/>
        <v>0</v>
      </c>
      <c r="AT339" s="153">
        <f t="shared" si="188"/>
        <v>270</v>
      </c>
    </row>
    <row r="340" spans="1:46" ht="15.75" x14ac:dyDescent="0.25">
      <c r="A340" s="152" t="str">
        <f>'Primary endpoint outcomes'!A340</f>
        <v>Kitsumban 2009</v>
      </c>
      <c r="B340" s="152" t="str">
        <f>CONCATENATE('Primary endpoint outcomes'!S340,'Primary endpoint outcomes'!T340)</f>
        <v>BDI-I21</v>
      </c>
      <c r="C340" s="154">
        <f t="shared" si="161"/>
        <v>17.815000000000001</v>
      </c>
      <c r="D340" s="154">
        <f t="shared" si="162"/>
        <v>5.8689905435262029</v>
      </c>
      <c r="E340" s="154">
        <f t="shared" si="163"/>
        <v>54</v>
      </c>
      <c r="F340" s="21" t="str">
        <f t="shared" si="164"/>
        <v>NO</v>
      </c>
      <c r="G340" s="21" t="str">
        <f t="shared" si="165"/>
        <v>YES</v>
      </c>
      <c r="H340" s="155">
        <f t="shared" si="166"/>
        <v>0.23790127846140341</v>
      </c>
      <c r="I340" s="155">
        <f t="shared" si="167"/>
        <v>0.76209872153859659</v>
      </c>
      <c r="J340" s="318">
        <f t="shared" si="168"/>
        <v>1</v>
      </c>
      <c r="K340" s="326">
        <f>IF(ISNUMBER('Primary endpoint outcomes'!U340)=TRUE,'Primary endpoint outcomes'!U340,(IF(ISNUMBER('Primary endpoint outcomes'!X340)=TRUE,'Primary endpoint outcomes'!X340,0)))</f>
        <v>20.48</v>
      </c>
      <c r="L340" s="326">
        <f>IF(ISNUMBER('Primary endpoint outcomes'!V340)=TRUE,'Primary endpoint outcomes'!V340,(IF(ISNUMBER('Primary endpoint outcomes'!Y340)=TRUE,'Primary endpoint outcomes'!Y340,0)))</f>
        <v>6.26</v>
      </c>
      <c r="M340" s="325">
        <f>IF(ISNUMBER('Primary endpoint outcomes'!W340)=TRUE,'Primary endpoint outcomes'!W340,(IF(ISNUMBER('Primary endpoint outcomes'!Z340)=TRUE,'Primary endpoint outcomes'!Z340,0)))</f>
        <v>27</v>
      </c>
      <c r="N340" s="326">
        <f>IF(ISNUMBER('Primary endpoint outcomes'!BC340)=TRUE,'Primary endpoint outcomes'!BC340,(IF(ISNUMBER('Primary endpoint outcomes'!BF340)=TRUE,'Primary endpoint outcomes'!BF340,0)))</f>
        <v>15.15</v>
      </c>
      <c r="O340" s="325">
        <f>IF(ISNUMBER('Primary endpoint outcomes'!BD340)=TRUE,'Primary endpoint outcomes'!BD340,(IF(ISNUMBER('Primary endpoint outcomes'!BG340)=TRUE,'Primary endpoint outcomes'!BG340,0)))</f>
        <v>5.45</v>
      </c>
      <c r="P340" s="325">
        <f>IF(ISNUMBER('Primary endpoint outcomes'!BE340)=TRUE,'Primary endpoint outcomes'!BE340,(IF(ISNUMBER('Primary endpoint outcomes'!BH340)=TRUE,'Primary endpoint outcomes'!BH340,0)))</f>
        <v>27</v>
      </c>
      <c r="Q340" s="326">
        <f>IF(ISNUMBER('Primary endpoint outcomes'!CK340)=TRUE,'Primary endpoint outcomes'!CK340,(IF(ISNUMBER('Primary endpoint outcomes'!CN340)=TRUE,'Primary endpoint outcomes'!CN340,0)))</f>
        <v>0</v>
      </c>
      <c r="R340" s="326">
        <f>IF(ISNUMBER('Primary endpoint outcomes'!CL340)=TRUE,'Primary endpoint outcomes'!CL340,(IF(ISNUMBER('Primary endpoint outcomes'!CO340)=TRUE,'Primary endpoint outcomes'!CO340,0)))</f>
        <v>0</v>
      </c>
      <c r="S340" s="325">
        <f>IF(ISNUMBER('Primary endpoint outcomes'!CM340)=TRUE,'Primary endpoint outcomes'!CM340,(IF(ISNUMBER('Primary endpoint outcomes'!CP340)=TRUE,'Primary endpoint outcomes'!CP340,0)))</f>
        <v>0</v>
      </c>
      <c r="T340" s="326">
        <f>IF(ISNUMBER('Primary endpoint outcomes'!DS340)=TRUE,'Primary endpoint outcomes'!DS340,(IF(ISNUMBER('Primary endpoint outcomes'!DV340)=TRUE,'Primary endpoint outcomes'!DV340,0)))</f>
        <v>0</v>
      </c>
      <c r="U340" s="326">
        <f>IF(ISNUMBER('Primary endpoint outcomes'!DT340)=TRUE,'Primary endpoint outcomes'!DT340,(IF(ISNUMBER('Primary endpoint outcomes'!DW340)=TRUE,'Primary endpoint outcomes'!DW340,0)))</f>
        <v>0</v>
      </c>
      <c r="V340" s="326">
        <f>IF(ISNUMBER('Primary endpoint outcomes'!DU340)=TRUE,'Primary endpoint outcomes'!DU340,(IF(ISNUMBER('Primary endpoint outcomes'!DX340)=TRUE,'Primary endpoint outcomes'!DX340,0)))</f>
        <v>0</v>
      </c>
      <c r="W340" s="326">
        <f>IF(ISNUMBER('Primary endpoint outcomes'!FA340)=TRUE,'Primary endpoint outcomes'!FA340,(IF(ISNUMBER('Primary endpoint outcomes'!FD340)=TRUE,'Primary endpoint outcomes'!FD340,0)))</f>
        <v>0</v>
      </c>
      <c r="X340" s="326">
        <f>IF(ISNUMBER('Primary endpoint outcomes'!FB340)=TRUE,'Primary endpoint outcomes'!FB340,(IF(ISNUMBER('Primary endpoint outcomes'!FE340)=TRUE,'Primary endpoint outcomes'!FE340,0)))</f>
        <v>0</v>
      </c>
      <c r="Y340" s="326">
        <f>IF(ISNUMBER('Primary endpoint outcomes'!FC340)=TRUE,'Primary endpoint outcomes'!FC340,(IF(ISNUMBER('Primary endpoint outcomes'!FF340)=TRUE,'Primary endpoint outcomes'!FF340,0)))</f>
        <v>0</v>
      </c>
      <c r="Z340" s="150"/>
      <c r="AA340" s="151">
        <f t="shared" si="169"/>
        <v>27</v>
      </c>
      <c r="AB340" s="153">
        <f t="shared" si="170"/>
        <v>26</v>
      </c>
      <c r="AC340" s="153">
        <f t="shared" si="171"/>
        <v>1018.8775999999999</v>
      </c>
      <c r="AD340" s="151">
        <f t="shared" si="172"/>
        <v>27</v>
      </c>
      <c r="AE340" s="153">
        <f t="shared" si="173"/>
        <v>26</v>
      </c>
      <c r="AF340" s="153">
        <f t="shared" si="174"/>
        <v>772.26499999999999</v>
      </c>
      <c r="AG340" s="151">
        <f t="shared" si="175"/>
        <v>0</v>
      </c>
      <c r="AH340" s="153">
        <f t="shared" si="176"/>
        <v>-1</v>
      </c>
      <c r="AI340" s="153">
        <f t="shared" si="177"/>
        <v>0</v>
      </c>
      <c r="AJ340" s="151">
        <f t="shared" si="178"/>
        <v>0</v>
      </c>
      <c r="AK340" s="153">
        <f t="shared" si="179"/>
        <v>-1</v>
      </c>
      <c r="AL340" s="153">
        <f t="shared" si="180"/>
        <v>0</v>
      </c>
      <c r="AM340" s="151">
        <f t="shared" si="181"/>
        <v>0</v>
      </c>
      <c r="AN340" s="153">
        <f t="shared" si="182"/>
        <v>-1</v>
      </c>
      <c r="AO340" s="153">
        <f t="shared" si="183"/>
        <v>0</v>
      </c>
      <c r="AP340" s="153">
        <f t="shared" si="184"/>
        <v>52</v>
      </c>
      <c r="AQ340" s="153">
        <f t="shared" si="185"/>
        <v>1791.1425999999999</v>
      </c>
      <c r="AR340" s="153">
        <f t="shared" si="186"/>
        <v>17.815000000000001</v>
      </c>
      <c r="AS340" s="153">
        <f t="shared" si="187"/>
        <v>5.8689905435262029</v>
      </c>
      <c r="AT340" s="153">
        <f t="shared" si="188"/>
        <v>54</v>
      </c>
    </row>
    <row r="341" spans="1:46" ht="15.75" x14ac:dyDescent="0.25">
      <c r="A341" s="152" t="str">
        <f>'Primary endpoint outcomes'!A341</f>
        <v>Kleber 1983</v>
      </c>
      <c r="B341" s="152" t="str">
        <f>CONCATENATE('Primary endpoint outcomes'!S341,'Primary endpoint outcomes'!T341)</f>
        <v>HAMD17</v>
      </c>
      <c r="C341" s="154">
        <f t="shared" si="161"/>
        <v>19.8</v>
      </c>
      <c r="D341" s="154">
        <f t="shared" si="162"/>
        <v>0</v>
      </c>
      <c r="E341" s="154">
        <f t="shared" si="163"/>
        <v>46</v>
      </c>
      <c r="F341" s="21" t="str">
        <f t="shared" si="164"/>
        <v>YES</v>
      </c>
      <c r="G341" s="21" t="str">
        <f t="shared" si="165"/>
        <v>NO</v>
      </c>
      <c r="H341" s="155" t="e">
        <f t="shared" si="166"/>
        <v>#NUM!</v>
      </c>
      <c r="I341" s="155" t="e">
        <f t="shared" si="167"/>
        <v>#NUM!</v>
      </c>
      <c r="J341" s="318">
        <f t="shared" si="168"/>
        <v>0</v>
      </c>
      <c r="K341" s="326">
        <f>IF(ISNUMBER('Primary endpoint outcomes'!U341)=TRUE,'Primary endpoint outcomes'!U341,(IF(ISNUMBER('Primary endpoint outcomes'!X341)=TRUE,'Primary endpoint outcomes'!X341,0)))</f>
        <v>20.100000000000001</v>
      </c>
      <c r="L341" s="326">
        <f>IF(ISNUMBER('Primary endpoint outcomes'!V341)=TRUE,'Primary endpoint outcomes'!V341,(IF(ISNUMBER('Primary endpoint outcomes'!Y341)=TRUE,'Primary endpoint outcomes'!Y341,0)))</f>
        <v>0</v>
      </c>
      <c r="M341" s="325">
        <f>IF(ISNUMBER('Primary endpoint outcomes'!W341)=TRUE,'Primary endpoint outcomes'!W341,(IF(ISNUMBER('Primary endpoint outcomes'!Z341)=TRUE,'Primary endpoint outcomes'!Z341,0)))</f>
        <v>23</v>
      </c>
      <c r="N341" s="326">
        <f>IF(ISNUMBER('Primary endpoint outcomes'!BC341)=TRUE,'Primary endpoint outcomes'!BC341,(IF(ISNUMBER('Primary endpoint outcomes'!BF341)=TRUE,'Primary endpoint outcomes'!BF341,0)))</f>
        <v>19.5</v>
      </c>
      <c r="O341" s="325">
        <f>IF(ISNUMBER('Primary endpoint outcomes'!BD341)=TRUE,'Primary endpoint outcomes'!BD341,(IF(ISNUMBER('Primary endpoint outcomes'!BG341)=TRUE,'Primary endpoint outcomes'!BG341,0)))</f>
        <v>0</v>
      </c>
      <c r="P341" s="325">
        <f>IF(ISNUMBER('Primary endpoint outcomes'!BE341)=TRUE,'Primary endpoint outcomes'!BE341,(IF(ISNUMBER('Primary endpoint outcomes'!BH341)=TRUE,'Primary endpoint outcomes'!BH341,0)))</f>
        <v>23</v>
      </c>
      <c r="Q341" s="326">
        <f>IF(ISNUMBER('Primary endpoint outcomes'!CK341)=TRUE,'Primary endpoint outcomes'!CK341,(IF(ISNUMBER('Primary endpoint outcomes'!CN341)=TRUE,'Primary endpoint outcomes'!CN341,0)))</f>
        <v>0</v>
      </c>
      <c r="R341" s="326">
        <f>IF(ISNUMBER('Primary endpoint outcomes'!CL341)=TRUE,'Primary endpoint outcomes'!CL341,(IF(ISNUMBER('Primary endpoint outcomes'!CO341)=TRUE,'Primary endpoint outcomes'!CO341,0)))</f>
        <v>0</v>
      </c>
      <c r="S341" s="325">
        <f>IF(ISNUMBER('Primary endpoint outcomes'!CM341)=TRUE,'Primary endpoint outcomes'!CM341,(IF(ISNUMBER('Primary endpoint outcomes'!CP341)=TRUE,'Primary endpoint outcomes'!CP341,0)))</f>
        <v>0</v>
      </c>
      <c r="T341" s="326">
        <f>IF(ISNUMBER('Primary endpoint outcomes'!DS341)=TRUE,'Primary endpoint outcomes'!DS341,(IF(ISNUMBER('Primary endpoint outcomes'!DV341)=TRUE,'Primary endpoint outcomes'!DV341,0)))</f>
        <v>0</v>
      </c>
      <c r="U341" s="326">
        <f>IF(ISNUMBER('Primary endpoint outcomes'!DT341)=TRUE,'Primary endpoint outcomes'!DT341,(IF(ISNUMBER('Primary endpoint outcomes'!DW341)=TRUE,'Primary endpoint outcomes'!DW341,0)))</f>
        <v>0</v>
      </c>
      <c r="V341" s="326">
        <f>IF(ISNUMBER('Primary endpoint outcomes'!DU341)=TRUE,'Primary endpoint outcomes'!DU341,(IF(ISNUMBER('Primary endpoint outcomes'!DX341)=TRUE,'Primary endpoint outcomes'!DX341,0)))</f>
        <v>0</v>
      </c>
      <c r="W341" s="326">
        <f>IF(ISNUMBER('Primary endpoint outcomes'!FA341)=TRUE,'Primary endpoint outcomes'!FA341,(IF(ISNUMBER('Primary endpoint outcomes'!FD341)=TRUE,'Primary endpoint outcomes'!FD341,0)))</f>
        <v>0</v>
      </c>
      <c r="X341" s="326">
        <f>IF(ISNUMBER('Primary endpoint outcomes'!FB341)=TRUE,'Primary endpoint outcomes'!FB341,(IF(ISNUMBER('Primary endpoint outcomes'!FE341)=TRUE,'Primary endpoint outcomes'!FE341,0)))</f>
        <v>0</v>
      </c>
      <c r="Y341" s="326">
        <f>IF(ISNUMBER('Primary endpoint outcomes'!FC341)=TRUE,'Primary endpoint outcomes'!FC341,(IF(ISNUMBER('Primary endpoint outcomes'!FF341)=TRUE,'Primary endpoint outcomes'!FF341,0)))</f>
        <v>0</v>
      </c>
      <c r="Z341" s="150"/>
      <c r="AA341" s="151">
        <f t="shared" si="169"/>
        <v>23</v>
      </c>
      <c r="AB341" s="153">
        <f t="shared" si="170"/>
        <v>22</v>
      </c>
      <c r="AC341" s="153">
        <f t="shared" si="171"/>
        <v>0</v>
      </c>
      <c r="AD341" s="151">
        <f t="shared" si="172"/>
        <v>23</v>
      </c>
      <c r="AE341" s="153">
        <f t="shared" si="173"/>
        <v>22</v>
      </c>
      <c r="AF341" s="153">
        <f t="shared" si="174"/>
        <v>0</v>
      </c>
      <c r="AG341" s="151">
        <f t="shared" si="175"/>
        <v>0</v>
      </c>
      <c r="AH341" s="153">
        <f t="shared" si="176"/>
        <v>-1</v>
      </c>
      <c r="AI341" s="153">
        <f t="shared" si="177"/>
        <v>0</v>
      </c>
      <c r="AJ341" s="151">
        <f t="shared" si="178"/>
        <v>0</v>
      </c>
      <c r="AK341" s="153">
        <f t="shared" si="179"/>
        <v>-1</v>
      </c>
      <c r="AL341" s="153">
        <f t="shared" si="180"/>
        <v>0</v>
      </c>
      <c r="AM341" s="151">
        <f t="shared" si="181"/>
        <v>0</v>
      </c>
      <c r="AN341" s="153">
        <f t="shared" si="182"/>
        <v>-1</v>
      </c>
      <c r="AO341" s="153">
        <f t="shared" si="183"/>
        <v>0</v>
      </c>
      <c r="AP341" s="153">
        <f t="shared" si="184"/>
        <v>44</v>
      </c>
      <c r="AQ341" s="153">
        <f t="shared" si="185"/>
        <v>0</v>
      </c>
      <c r="AR341" s="153">
        <f t="shared" si="186"/>
        <v>19.8</v>
      </c>
      <c r="AS341" s="153">
        <f t="shared" si="187"/>
        <v>0</v>
      </c>
      <c r="AT341" s="153">
        <f t="shared" si="188"/>
        <v>46</v>
      </c>
    </row>
    <row r="342" spans="1:46" ht="15.75" x14ac:dyDescent="0.25">
      <c r="A342" s="152" t="str">
        <f>'Primary endpoint outcomes'!A342</f>
        <v>Klieser 1988</v>
      </c>
      <c r="B342" s="152" t="str">
        <f>CONCATENATE('Primary endpoint outcomes'!S342,'Primary endpoint outcomes'!T342)</f>
        <v>HAMD17</v>
      </c>
      <c r="C342" s="154">
        <f t="shared" si="161"/>
        <v>31.972972972972972</v>
      </c>
      <c r="D342" s="154">
        <f t="shared" si="162"/>
        <v>7.6834619954350085</v>
      </c>
      <c r="E342" s="154">
        <f t="shared" si="163"/>
        <v>37</v>
      </c>
      <c r="F342" s="21" t="str">
        <f t="shared" si="164"/>
        <v>YES</v>
      </c>
      <c r="G342" s="21" t="str">
        <f t="shared" si="165"/>
        <v>NO</v>
      </c>
      <c r="H342" s="155">
        <f t="shared" si="166"/>
        <v>0.98118567468243634</v>
      </c>
      <c r="I342" s="155">
        <f t="shared" si="167"/>
        <v>1.8814325317563663E-2</v>
      </c>
      <c r="J342" s="318">
        <f t="shared" si="168"/>
        <v>1</v>
      </c>
      <c r="K342" s="326">
        <f>IF(ISNUMBER('Primary endpoint outcomes'!U342)=TRUE,'Primary endpoint outcomes'!U342,(IF(ISNUMBER('Primary endpoint outcomes'!X342)=TRUE,'Primary endpoint outcomes'!X342,0)))</f>
        <v>31</v>
      </c>
      <c r="L342" s="326">
        <f>IF(ISNUMBER('Primary endpoint outcomes'!V342)=TRUE,'Primary endpoint outcomes'!V342,(IF(ISNUMBER('Primary endpoint outcomes'!Y342)=TRUE,'Primary endpoint outcomes'!Y342,0)))</f>
        <v>6.8</v>
      </c>
      <c r="M342" s="325">
        <f>IF(ISNUMBER('Primary endpoint outcomes'!W342)=TRUE,'Primary endpoint outcomes'!W342,(IF(ISNUMBER('Primary endpoint outcomes'!Z342)=TRUE,'Primary endpoint outcomes'!Z342,0)))</f>
        <v>11</v>
      </c>
      <c r="N342" s="326">
        <f>IF(ISNUMBER('Primary endpoint outcomes'!BC342)=TRUE,'Primary endpoint outcomes'!BC342,(IF(ISNUMBER('Primary endpoint outcomes'!BF342)=TRUE,'Primary endpoint outcomes'!BF342,0)))</f>
        <v>34</v>
      </c>
      <c r="O342" s="325">
        <f>IF(ISNUMBER('Primary endpoint outcomes'!BD342)=TRUE,'Primary endpoint outcomes'!BD342,(IF(ISNUMBER('Primary endpoint outcomes'!BG342)=TRUE,'Primary endpoint outcomes'!BG342,0)))</f>
        <v>8.6</v>
      </c>
      <c r="P342" s="325">
        <f>IF(ISNUMBER('Primary endpoint outcomes'!BE342)=TRUE,'Primary endpoint outcomes'!BE342,(IF(ISNUMBER('Primary endpoint outcomes'!BH342)=TRUE,'Primary endpoint outcomes'!BH342,0)))</f>
        <v>12</v>
      </c>
      <c r="Q342" s="326">
        <f>IF(ISNUMBER('Primary endpoint outcomes'!CK342)=TRUE,'Primary endpoint outcomes'!CK342,(IF(ISNUMBER('Primary endpoint outcomes'!CN342)=TRUE,'Primary endpoint outcomes'!CN342,0)))</f>
        <v>31</v>
      </c>
      <c r="R342" s="326">
        <f>IF(ISNUMBER('Primary endpoint outcomes'!CL342)=TRUE,'Primary endpoint outcomes'!CL342,(IF(ISNUMBER('Primary endpoint outcomes'!CO342)=TRUE,'Primary endpoint outcomes'!CO342,0)))</f>
        <v>7.5</v>
      </c>
      <c r="S342" s="325">
        <f>IF(ISNUMBER('Primary endpoint outcomes'!CM342)=TRUE,'Primary endpoint outcomes'!CM342,(IF(ISNUMBER('Primary endpoint outcomes'!CP342)=TRUE,'Primary endpoint outcomes'!CP342,0)))</f>
        <v>14</v>
      </c>
      <c r="T342" s="326">
        <f>IF(ISNUMBER('Primary endpoint outcomes'!DS342)=TRUE,'Primary endpoint outcomes'!DS342,(IF(ISNUMBER('Primary endpoint outcomes'!DV342)=TRUE,'Primary endpoint outcomes'!DV342,0)))</f>
        <v>0</v>
      </c>
      <c r="U342" s="326">
        <f>IF(ISNUMBER('Primary endpoint outcomes'!DT342)=TRUE,'Primary endpoint outcomes'!DT342,(IF(ISNUMBER('Primary endpoint outcomes'!DW342)=TRUE,'Primary endpoint outcomes'!DW342,0)))</f>
        <v>0</v>
      </c>
      <c r="V342" s="326">
        <f>IF(ISNUMBER('Primary endpoint outcomes'!DU342)=TRUE,'Primary endpoint outcomes'!DU342,(IF(ISNUMBER('Primary endpoint outcomes'!DX342)=TRUE,'Primary endpoint outcomes'!DX342,0)))</f>
        <v>0</v>
      </c>
      <c r="W342" s="326">
        <f>IF(ISNUMBER('Primary endpoint outcomes'!FA342)=TRUE,'Primary endpoint outcomes'!FA342,(IF(ISNUMBER('Primary endpoint outcomes'!FD342)=TRUE,'Primary endpoint outcomes'!FD342,0)))</f>
        <v>0</v>
      </c>
      <c r="X342" s="326">
        <f>IF(ISNUMBER('Primary endpoint outcomes'!FB342)=TRUE,'Primary endpoint outcomes'!FB342,(IF(ISNUMBER('Primary endpoint outcomes'!FE342)=TRUE,'Primary endpoint outcomes'!FE342,0)))</f>
        <v>0</v>
      </c>
      <c r="Y342" s="326">
        <f>IF(ISNUMBER('Primary endpoint outcomes'!FC342)=TRUE,'Primary endpoint outcomes'!FC342,(IF(ISNUMBER('Primary endpoint outcomes'!FF342)=TRUE,'Primary endpoint outcomes'!FF342,0)))</f>
        <v>0</v>
      </c>
      <c r="Z342" s="150"/>
      <c r="AA342" s="151">
        <f t="shared" si="169"/>
        <v>11</v>
      </c>
      <c r="AB342" s="153">
        <f t="shared" si="170"/>
        <v>10</v>
      </c>
      <c r="AC342" s="153">
        <f t="shared" si="171"/>
        <v>462.4</v>
      </c>
      <c r="AD342" s="151">
        <f t="shared" si="172"/>
        <v>12</v>
      </c>
      <c r="AE342" s="153">
        <f t="shared" si="173"/>
        <v>11</v>
      </c>
      <c r="AF342" s="153">
        <f t="shared" si="174"/>
        <v>813.56</v>
      </c>
      <c r="AG342" s="151">
        <f t="shared" si="175"/>
        <v>14</v>
      </c>
      <c r="AH342" s="153">
        <f t="shared" si="176"/>
        <v>13</v>
      </c>
      <c r="AI342" s="153">
        <f t="shared" si="177"/>
        <v>731.25</v>
      </c>
      <c r="AJ342" s="151">
        <f t="shared" si="178"/>
        <v>0</v>
      </c>
      <c r="AK342" s="153">
        <f t="shared" si="179"/>
        <v>-1</v>
      </c>
      <c r="AL342" s="153">
        <f t="shared" si="180"/>
        <v>0</v>
      </c>
      <c r="AM342" s="151">
        <f t="shared" si="181"/>
        <v>0</v>
      </c>
      <c r="AN342" s="153">
        <f t="shared" si="182"/>
        <v>-1</v>
      </c>
      <c r="AO342" s="153">
        <f t="shared" si="183"/>
        <v>0</v>
      </c>
      <c r="AP342" s="153">
        <f t="shared" si="184"/>
        <v>34</v>
      </c>
      <c r="AQ342" s="153">
        <f t="shared" si="185"/>
        <v>2007.21</v>
      </c>
      <c r="AR342" s="153">
        <f t="shared" si="186"/>
        <v>31.972972972972972</v>
      </c>
      <c r="AS342" s="153">
        <f t="shared" si="187"/>
        <v>7.6834619954350085</v>
      </c>
      <c r="AT342" s="153">
        <f t="shared" si="188"/>
        <v>37</v>
      </c>
    </row>
    <row r="343" spans="1:46" ht="15.75" x14ac:dyDescent="0.25">
      <c r="A343" s="152" t="str">
        <f>'Primary endpoint outcomes'!A343</f>
        <v>Komulainen 2018</v>
      </c>
      <c r="B343" s="152" t="str">
        <f>CONCATENATE('Primary endpoint outcomes'!S343,'Primary endpoint outcomes'!T343)</f>
        <v>MADRS10</v>
      </c>
      <c r="C343" s="154">
        <f t="shared" si="161"/>
        <v>23.225000000000001</v>
      </c>
      <c r="D343" s="154">
        <f t="shared" si="162"/>
        <v>3.9759468473979043</v>
      </c>
      <c r="E343" s="154">
        <f t="shared" si="163"/>
        <v>32</v>
      </c>
      <c r="F343" s="21" t="str">
        <f t="shared" si="164"/>
        <v>YES</v>
      </c>
      <c r="G343" s="21" t="str">
        <f t="shared" si="165"/>
        <v>NO</v>
      </c>
      <c r="H343" s="155">
        <f t="shared" si="166"/>
        <v>0.62099791054723741</v>
      </c>
      <c r="I343" s="155">
        <f t="shared" si="167"/>
        <v>0.37900208945276259</v>
      </c>
      <c r="J343" s="318">
        <f t="shared" si="168"/>
        <v>1</v>
      </c>
      <c r="K343" s="326">
        <f>IF(ISNUMBER('Primary endpoint outcomes'!U343)=TRUE,'Primary endpoint outcomes'!U343,(IF(ISNUMBER('Primary endpoint outcomes'!X343)=TRUE,'Primary endpoint outcomes'!X343,0)))</f>
        <v>22.1</v>
      </c>
      <c r="L343" s="326">
        <f>IF(ISNUMBER('Primary endpoint outcomes'!V343)=TRUE,'Primary endpoint outcomes'!V343,(IF(ISNUMBER('Primary endpoint outcomes'!Y343)=TRUE,'Primary endpoint outcomes'!Y343,0)))</f>
        <v>3.91</v>
      </c>
      <c r="M343" s="325">
        <f>IF(ISNUMBER('Primary endpoint outcomes'!W343)=TRUE,'Primary endpoint outcomes'!W343,(IF(ISNUMBER('Primary endpoint outcomes'!Z343)=TRUE,'Primary endpoint outcomes'!Z343,0)))</f>
        <v>17</v>
      </c>
      <c r="N343" s="326">
        <f>IF(ISNUMBER('Primary endpoint outcomes'!BC343)=TRUE,'Primary endpoint outcomes'!BC343,(IF(ISNUMBER('Primary endpoint outcomes'!BF343)=TRUE,'Primary endpoint outcomes'!BF343,0)))</f>
        <v>24.5</v>
      </c>
      <c r="O343" s="325">
        <f>IF(ISNUMBER('Primary endpoint outcomes'!BD343)=TRUE,'Primary endpoint outcomes'!BD343,(IF(ISNUMBER('Primary endpoint outcomes'!BG343)=TRUE,'Primary endpoint outcomes'!BG343,0)))</f>
        <v>4.05</v>
      </c>
      <c r="P343" s="325">
        <f>IF(ISNUMBER('Primary endpoint outcomes'!BE343)=TRUE,'Primary endpoint outcomes'!BE343,(IF(ISNUMBER('Primary endpoint outcomes'!BH343)=TRUE,'Primary endpoint outcomes'!BH343,0)))</f>
        <v>15</v>
      </c>
      <c r="Q343" s="326">
        <f>IF(ISNUMBER('Primary endpoint outcomes'!CK343)=TRUE,'Primary endpoint outcomes'!CK343,(IF(ISNUMBER('Primary endpoint outcomes'!CN343)=TRUE,'Primary endpoint outcomes'!CN343,0)))</f>
        <v>0</v>
      </c>
      <c r="R343" s="326">
        <f>IF(ISNUMBER('Primary endpoint outcomes'!CL343)=TRUE,'Primary endpoint outcomes'!CL343,(IF(ISNUMBER('Primary endpoint outcomes'!CO343)=TRUE,'Primary endpoint outcomes'!CO343,0)))</f>
        <v>0</v>
      </c>
      <c r="S343" s="325">
        <f>IF(ISNUMBER('Primary endpoint outcomes'!CM343)=TRUE,'Primary endpoint outcomes'!CM343,(IF(ISNUMBER('Primary endpoint outcomes'!CP343)=TRUE,'Primary endpoint outcomes'!CP343,0)))</f>
        <v>0</v>
      </c>
      <c r="T343" s="326">
        <f>IF(ISNUMBER('Primary endpoint outcomes'!DS343)=TRUE,'Primary endpoint outcomes'!DS343,(IF(ISNUMBER('Primary endpoint outcomes'!DV343)=TRUE,'Primary endpoint outcomes'!DV343,0)))</f>
        <v>0</v>
      </c>
      <c r="U343" s="326">
        <f>IF(ISNUMBER('Primary endpoint outcomes'!DT343)=TRUE,'Primary endpoint outcomes'!DT343,(IF(ISNUMBER('Primary endpoint outcomes'!DW343)=TRUE,'Primary endpoint outcomes'!DW343,0)))</f>
        <v>0</v>
      </c>
      <c r="V343" s="326">
        <f>IF(ISNUMBER('Primary endpoint outcomes'!DU343)=TRUE,'Primary endpoint outcomes'!DU343,(IF(ISNUMBER('Primary endpoint outcomes'!DX343)=TRUE,'Primary endpoint outcomes'!DX343,0)))</f>
        <v>0</v>
      </c>
      <c r="W343" s="326">
        <f>IF(ISNUMBER('Primary endpoint outcomes'!FA343)=TRUE,'Primary endpoint outcomes'!FA343,(IF(ISNUMBER('Primary endpoint outcomes'!FD343)=TRUE,'Primary endpoint outcomes'!FD343,0)))</f>
        <v>0</v>
      </c>
      <c r="X343" s="326">
        <f>IF(ISNUMBER('Primary endpoint outcomes'!FB343)=TRUE,'Primary endpoint outcomes'!FB343,(IF(ISNUMBER('Primary endpoint outcomes'!FE343)=TRUE,'Primary endpoint outcomes'!FE343,0)))</f>
        <v>0</v>
      </c>
      <c r="Y343" s="326">
        <f>IF(ISNUMBER('Primary endpoint outcomes'!FC343)=TRUE,'Primary endpoint outcomes'!FC343,(IF(ISNUMBER('Primary endpoint outcomes'!FF343)=TRUE,'Primary endpoint outcomes'!FF343,0)))</f>
        <v>0</v>
      </c>
      <c r="Z343" s="150"/>
      <c r="AA343" s="151">
        <f t="shared" si="169"/>
        <v>17</v>
      </c>
      <c r="AB343" s="153">
        <f t="shared" si="170"/>
        <v>16</v>
      </c>
      <c r="AC343" s="153">
        <f t="shared" si="171"/>
        <v>244.60960000000003</v>
      </c>
      <c r="AD343" s="151">
        <f t="shared" si="172"/>
        <v>15</v>
      </c>
      <c r="AE343" s="153">
        <f t="shared" si="173"/>
        <v>14</v>
      </c>
      <c r="AF343" s="153">
        <f t="shared" si="174"/>
        <v>229.63499999999999</v>
      </c>
      <c r="AG343" s="151">
        <f t="shared" si="175"/>
        <v>0</v>
      </c>
      <c r="AH343" s="153">
        <f t="shared" si="176"/>
        <v>-1</v>
      </c>
      <c r="AI343" s="153">
        <f t="shared" si="177"/>
        <v>0</v>
      </c>
      <c r="AJ343" s="151">
        <f t="shared" si="178"/>
        <v>0</v>
      </c>
      <c r="AK343" s="153">
        <f t="shared" si="179"/>
        <v>-1</v>
      </c>
      <c r="AL343" s="153">
        <f t="shared" si="180"/>
        <v>0</v>
      </c>
      <c r="AM343" s="151">
        <f t="shared" si="181"/>
        <v>0</v>
      </c>
      <c r="AN343" s="153">
        <f t="shared" si="182"/>
        <v>-1</v>
      </c>
      <c r="AO343" s="153">
        <f t="shared" si="183"/>
        <v>0</v>
      </c>
      <c r="AP343" s="153">
        <f t="shared" si="184"/>
        <v>30</v>
      </c>
      <c r="AQ343" s="153">
        <f t="shared" si="185"/>
        <v>474.24459999999999</v>
      </c>
      <c r="AR343" s="153">
        <f t="shared" si="186"/>
        <v>23.225000000000001</v>
      </c>
      <c r="AS343" s="153">
        <f t="shared" si="187"/>
        <v>3.9759468473979043</v>
      </c>
      <c r="AT343" s="153">
        <f t="shared" si="188"/>
        <v>32</v>
      </c>
    </row>
    <row r="344" spans="1:46" ht="15.75" x14ac:dyDescent="0.25">
      <c r="A344" s="152" t="str">
        <f>'Primary endpoint outcomes'!A344</f>
        <v>Kornaat 2000</v>
      </c>
      <c r="B344" s="152" t="str">
        <f>CONCATENATE('Primary endpoint outcomes'!S344,'Primary endpoint outcomes'!T344)</f>
        <v>HAMD21</v>
      </c>
      <c r="C344" s="154">
        <f t="shared" si="161"/>
        <v>22</v>
      </c>
      <c r="D344" s="154">
        <f t="shared" si="162"/>
        <v>0</v>
      </c>
      <c r="E344" s="154">
        <f t="shared" si="163"/>
        <v>156</v>
      </c>
      <c r="F344" s="21" t="str">
        <f t="shared" si="164"/>
        <v>YES</v>
      </c>
      <c r="G344" s="21" t="str">
        <f t="shared" si="165"/>
        <v>NO</v>
      </c>
      <c r="H344" s="155" t="e">
        <f t="shared" si="166"/>
        <v>#NUM!</v>
      </c>
      <c r="I344" s="155" t="e">
        <f t="shared" si="167"/>
        <v>#NUM!</v>
      </c>
      <c r="J344" s="318">
        <f t="shared" si="168"/>
        <v>0</v>
      </c>
      <c r="K344" s="326">
        <f>IF(ISNUMBER('Primary endpoint outcomes'!U344)=TRUE,'Primary endpoint outcomes'!U344,(IF(ISNUMBER('Primary endpoint outcomes'!X344)=TRUE,'Primary endpoint outcomes'!X344,0)))</f>
        <v>22</v>
      </c>
      <c r="L344" s="326">
        <f>IF(ISNUMBER('Primary endpoint outcomes'!V344)=TRUE,'Primary endpoint outcomes'!V344,(IF(ISNUMBER('Primary endpoint outcomes'!Y344)=TRUE,'Primary endpoint outcomes'!Y344,0)))</f>
        <v>0</v>
      </c>
      <c r="M344" s="325">
        <f>IF(ISNUMBER('Primary endpoint outcomes'!W344)=TRUE,'Primary endpoint outcomes'!W344,(IF(ISNUMBER('Primary endpoint outcomes'!Z344)=TRUE,'Primary endpoint outcomes'!Z344,0)))</f>
        <v>79</v>
      </c>
      <c r="N344" s="326">
        <f>IF(ISNUMBER('Primary endpoint outcomes'!BC344)=TRUE,'Primary endpoint outcomes'!BC344,(IF(ISNUMBER('Primary endpoint outcomes'!BF344)=TRUE,'Primary endpoint outcomes'!BF344,0)))</f>
        <v>22</v>
      </c>
      <c r="O344" s="325">
        <f>IF(ISNUMBER('Primary endpoint outcomes'!BD344)=TRUE,'Primary endpoint outcomes'!BD344,(IF(ISNUMBER('Primary endpoint outcomes'!BG344)=TRUE,'Primary endpoint outcomes'!BG344,0)))</f>
        <v>0</v>
      </c>
      <c r="P344" s="325">
        <f>IF(ISNUMBER('Primary endpoint outcomes'!BE344)=TRUE,'Primary endpoint outcomes'!BE344,(IF(ISNUMBER('Primary endpoint outcomes'!BH344)=TRUE,'Primary endpoint outcomes'!BH344,0)))</f>
        <v>77</v>
      </c>
      <c r="Q344" s="326">
        <f>IF(ISNUMBER('Primary endpoint outcomes'!CK344)=TRUE,'Primary endpoint outcomes'!CK344,(IF(ISNUMBER('Primary endpoint outcomes'!CN344)=TRUE,'Primary endpoint outcomes'!CN344,0)))</f>
        <v>0</v>
      </c>
      <c r="R344" s="326">
        <f>IF(ISNUMBER('Primary endpoint outcomes'!CL344)=TRUE,'Primary endpoint outcomes'!CL344,(IF(ISNUMBER('Primary endpoint outcomes'!CO344)=TRUE,'Primary endpoint outcomes'!CO344,0)))</f>
        <v>0</v>
      </c>
      <c r="S344" s="325">
        <f>IF(ISNUMBER('Primary endpoint outcomes'!CM344)=TRUE,'Primary endpoint outcomes'!CM344,(IF(ISNUMBER('Primary endpoint outcomes'!CP344)=TRUE,'Primary endpoint outcomes'!CP344,0)))</f>
        <v>0</v>
      </c>
      <c r="T344" s="326">
        <f>IF(ISNUMBER('Primary endpoint outcomes'!DS344)=TRUE,'Primary endpoint outcomes'!DS344,(IF(ISNUMBER('Primary endpoint outcomes'!DV344)=TRUE,'Primary endpoint outcomes'!DV344,0)))</f>
        <v>0</v>
      </c>
      <c r="U344" s="326">
        <f>IF(ISNUMBER('Primary endpoint outcomes'!DT344)=TRUE,'Primary endpoint outcomes'!DT344,(IF(ISNUMBER('Primary endpoint outcomes'!DW344)=TRUE,'Primary endpoint outcomes'!DW344,0)))</f>
        <v>0</v>
      </c>
      <c r="V344" s="326">
        <f>IF(ISNUMBER('Primary endpoint outcomes'!DU344)=TRUE,'Primary endpoint outcomes'!DU344,(IF(ISNUMBER('Primary endpoint outcomes'!DX344)=TRUE,'Primary endpoint outcomes'!DX344,0)))</f>
        <v>0</v>
      </c>
      <c r="W344" s="326">
        <f>IF(ISNUMBER('Primary endpoint outcomes'!FA344)=TRUE,'Primary endpoint outcomes'!FA344,(IF(ISNUMBER('Primary endpoint outcomes'!FD344)=TRUE,'Primary endpoint outcomes'!FD344,0)))</f>
        <v>0</v>
      </c>
      <c r="X344" s="326">
        <f>IF(ISNUMBER('Primary endpoint outcomes'!FB344)=TRUE,'Primary endpoint outcomes'!FB344,(IF(ISNUMBER('Primary endpoint outcomes'!FE344)=TRUE,'Primary endpoint outcomes'!FE344,0)))</f>
        <v>0</v>
      </c>
      <c r="Y344" s="326">
        <f>IF(ISNUMBER('Primary endpoint outcomes'!FC344)=TRUE,'Primary endpoint outcomes'!FC344,(IF(ISNUMBER('Primary endpoint outcomes'!FF344)=TRUE,'Primary endpoint outcomes'!FF344,0)))</f>
        <v>0</v>
      </c>
      <c r="Z344" s="150"/>
      <c r="AA344" s="151">
        <f t="shared" si="169"/>
        <v>79</v>
      </c>
      <c r="AB344" s="153">
        <f t="shared" si="170"/>
        <v>78</v>
      </c>
      <c r="AC344" s="153">
        <f t="shared" si="171"/>
        <v>0</v>
      </c>
      <c r="AD344" s="151">
        <f t="shared" si="172"/>
        <v>77</v>
      </c>
      <c r="AE344" s="153">
        <f t="shared" si="173"/>
        <v>76</v>
      </c>
      <c r="AF344" s="153">
        <f t="shared" si="174"/>
        <v>0</v>
      </c>
      <c r="AG344" s="151">
        <f t="shared" si="175"/>
        <v>0</v>
      </c>
      <c r="AH344" s="153">
        <f t="shared" si="176"/>
        <v>-1</v>
      </c>
      <c r="AI344" s="153">
        <f t="shared" si="177"/>
        <v>0</v>
      </c>
      <c r="AJ344" s="151">
        <f t="shared" si="178"/>
        <v>0</v>
      </c>
      <c r="AK344" s="153">
        <f t="shared" si="179"/>
        <v>-1</v>
      </c>
      <c r="AL344" s="153">
        <f t="shared" si="180"/>
        <v>0</v>
      </c>
      <c r="AM344" s="151">
        <f t="shared" si="181"/>
        <v>0</v>
      </c>
      <c r="AN344" s="153">
        <f t="shared" si="182"/>
        <v>-1</v>
      </c>
      <c r="AO344" s="153">
        <f t="shared" si="183"/>
        <v>0</v>
      </c>
      <c r="AP344" s="153">
        <f t="shared" si="184"/>
        <v>154</v>
      </c>
      <c r="AQ344" s="153">
        <f t="shared" si="185"/>
        <v>0</v>
      </c>
      <c r="AR344" s="153">
        <f t="shared" si="186"/>
        <v>22</v>
      </c>
      <c r="AS344" s="153">
        <f t="shared" si="187"/>
        <v>0</v>
      </c>
      <c r="AT344" s="153">
        <f t="shared" si="188"/>
        <v>156</v>
      </c>
    </row>
    <row r="345" spans="1:46" ht="15.75" x14ac:dyDescent="0.25">
      <c r="A345" s="152" t="str">
        <f>'Primary endpoint outcomes'!A345</f>
        <v>Kramer 1998</v>
      </c>
      <c r="B345" s="152" t="str">
        <f>CONCATENATE('Primary endpoint outcomes'!S345,'Primary endpoint outcomes'!T345)</f>
        <v>NANA</v>
      </c>
      <c r="C345" s="154" t="e">
        <f t="shared" si="161"/>
        <v>#DIV/0!</v>
      </c>
      <c r="D345" s="154" t="e">
        <f t="shared" si="162"/>
        <v>#DIV/0!</v>
      </c>
      <c r="E345" s="154">
        <f t="shared" si="163"/>
        <v>0</v>
      </c>
      <c r="F345" s="21" t="e">
        <f t="shared" si="164"/>
        <v>#DIV/0!</v>
      </c>
      <c r="G345" s="21" t="e">
        <f t="shared" si="165"/>
        <v>#DIV/0!</v>
      </c>
      <c r="H345" s="155" t="e">
        <f t="shared" si="166"/>
        <v>#N/A</v>
      </c>
      <c r="I345" s="155" t="e">
        <f t="shared" si="167"/>
        <v>#N/A</v>
      </c>
      <c r="J345" s="318">
        <f t="shared" si="168"/>
        <v>0</v>
      </c>
      <c r="K345" s="326">
        <f>IF(ISNUMBER('Primary endpoint outcomes'!U345)=TRUE,'Primary endpoint outcomes'!U345,(IF(ISNUMBER('Primary endpoint outcomes'!X345)=TRUE,'Primary endpoint outcomes'!X345,0)))</f>
        <v>0</v>
      </c>
      <c r="L345" s="326">
        <f>IF(ISNUMBER('Primary endpoint outcomes'!V345)=TRUE,'Primary endpoint outcomes'!V345,(IF(ISNUMBER('Primary endpoint outcomes'!Y345)=TRUE,'Primary endpoint outcomes'!Y345,0)))</f>
        <v>0</v>
      </c>
      <c r="M345" s="325">
        <f>IF(ISNUMBER('Primary endpoint outcomes'!W345)=TRUE,'Primary endpoint outcomes'!W345,(IF(ISNUMBER('Primary endpoint outcomes'!Z345)=TRUE,'Primary endpoint outcomes'!Z345,0)))</f>
        <v>0</v>
      </c>
      <c r="N345" s="326">
        <f>IF(ISNUMBER('Primary endpoint outcomes'!BC345)=TRUE,'Primary endpoint outcomes'!BC345,(IF(ISNUMBER('Primary endpoint outcomes'!BF345)=TRUE,'Primary endpoint outcomes'!BF345,0)))</f>
        <v>0</v>
      </c>
      <c r="O345" s="325">
        <f>IF(ISNUMBER('Primary endpoint outcomes'!BD345)=TRUE,'Primary endpoint outcomes'!BD345,(IF(ISNUMBER('Primary endpoint outcomes'!BG345)=TRUE,'Primary endpoint outcomes'!BG345,0)))</f>
        <v>0</v>
      </c>
      <c r="P345" s="325">
        <f>IF(ISNUMBER('Primary endpoint outcomes'!BE345)=TRUE,'Primary endpoint outcomes'!BE345,(IF(ISNUMBER('Primary endpoint outcomes'!BH345)=TRUE,'Primary endpoint outcomes'!BH345,0)))</f>
        <v>0</v>
      </c>
      <c r="Q345" s="326">
        <f>IF(ISNUMBER('Primary endpoint outcomes'!CK345)=TRUE,'Primary endpoint outcomes'!CK345,(IF(ISNUMBER('Primary endpoint outcomes'!CN345)=TRUE,'Primary endpoint outcomes'!CN345,0)))</f>
        <v>0</v>
      </c>
      <c r="R345" s="326">
        <f>IF(ISNUMBER('Primary endpoint outcomes'!CL345)=TRUE,'Primary endpoint outcomes'!CL345,(IF(ISNUMBER('Primary endpoint outcomes'!CO345)=TRUE,'Primary endpoint outcomes'!CO345,0)))</f>
        <v>0</v>
      </c>
      <c r="S345" s="325">
        <f>IF(ISNUMBER('Primary endpoint outcomes'!CM345)=TRUE,'Primary endpoint outcomes'!CM345,(IF(ISNUMBER('Primary endpoint outcomes'!CP345)=TRUE,'Primary endpoint outcomes'!CP345,0)))</f>
        <v>0</v>
      </c>
      <c r="T345" s="326">
        <f>IF(ISNUMBER('Primary endpoint outcomes'!DS345)=TRUE,'Primary endpoint outcomes'!DS345,(IF(ISNUMBER('Primary endpoint outcomes'!DV345)=TRUE,'Primary endpoint outcomes'!DV345,0)))</f>
        <v>0</v>
      </c>
      <c r="U345" s="326">
        <f>IF(ISNUMBER('Primary endpoint outcomes'!DT345)=TRUE,'Primary endpoint outcomes'!DT345,(IF(ISNUMBER('Primary endpoint outcomes'!DW345)=TRUE,'Primary endpoint outcomes'!DW345,0)))</f>
        <v>0</v>
      </c>
      <c r="V345" s="326">
        <f>IF(ISNUMBER('Primary endpoint outcomes'!DU345)=TRUE,'Primary endpoint outcomes'!DU345,(IF(ISNUMBER('Primary endpoint outcomes'!DX345)=TRUE,'Primary endpoint outcomes'!DX345,0)))</f>
        <v>0</v>
      </c>
      <c r="W345" s="326">
        <f>IF(ISNUMBER('Primary endpoint outcomes'!FA345)=TRUE,'Primary endpoint outcomes'!FA345,(IF(ISNUMBER('Primary endpoint outcomes'!FD345)=TRUE,'Primary endpoint outcomes'!FD345,0)))</f>
        <v>0</v>
      </c>
      <c r="X345" s="326">
        <f>IF(ISNUMBER('Primary endpoint outcomes'!FB345)=TRUE,'Primary endpoint outcomes'!FB345,(IF(ISNUMBER('Primary endpoint outcomes'!FE345)=TRUE,'Primary endpoint outcomes'!FE345,0)))</f>
        <v>0</v>
      </c>
      <c r="Y345" s="326">
        <f>IF(ISNUMBER('Primary endpoint outcomes'!FC345)=TRUE,'Primary endpoint outcomes'!FC345,(IF(ISNUMBER('Primary endpoint outcomes'!FF345)=TRUE,'Primary endpoint outcomes'!FF345,0)))</f>
        <v>0</v>
      </c>
      <c r="Z345" s="150"/>
      <c r="AA345" s="151">
        <f t="shared" si="169"/>
        <v>0</v>
      </c>
      <c r="AB345" s="153">
        <f t="shared" si="170"/>
        <v>-1</v>
      </c>
      <c r="AC345" s="153">
        <f t="shared" si="171"/>
        <v>0</v>
      </c>
      <c r="AD345" s="151">
        <f t="shared" si="172"/>
        <v>0</v>
      </c>
      <c r="AE345" s="153">
        <f t="shared" si="173"/>
        <v>-1</v>
      </c>
      <c r="AF345" s="153">
        <f t="shared" si="174"/>
        <v>0</v>
      </c>
      <c r="AG345" s="151">
        <f t="shared" si="175"/>
        <v>0</v>
      </c>
      <c r="AH345" s="153">
        <f t="shared" si="176"/>
        <v>-1</v>
      </c>
      <c r="AI345" s="153">
        <f t="shared" si="177"/>
        <v>0</v>
      </c>
      <c r="AJ345" s="151">
        <f t="shared" si="178"/>
        <v>0</v>
      </c>
      <c r="AK345" s="153">
        <f t="shared" si="179"/>
        <v>-1</v>
      </c>
      <c r="AL345" s="153">
        <f t="shared" si="180"/>
        <v>0</v>
      </c>
      <c r="AM345" s="151">
        <f t="shared" si="181"/>
        <v>0</v>
      </c>
      <c r="AN345" s="153">
        <f t="shared" si="182"/>
        <v>-1</v>
      </c>
      <c r="AO345" s="153">
        <f t="shared" si="183"/>
        <v>0</v>
      </c>
      <c r="AP345" s="153" t="b">
        <f t="shared" si="184"/>
        <v>0</v>
      </c>
      <c r="AQ345" s="153">
        <f t="shared" si="185"/>
        <v>0</v>
      </c>
      <c r="AR345" s="153" t="e">
        <f t="shared" si="186"/>
        <v>#DIV/0!</v>
      </c>
      <c r="AS345" s="153" t="e">
        <f t="shared" si="187"/>
        <v>#DIV/0!</v>
      </c>
      <c r="AT345" s="153">
        <f t="shared" si="188"/>
        <v>0</v>
      </c>
    </row>
    <row r="346" spans="1:46" ht="15.75" x14ac:dyDescent="0.25">
      <c r="A346" s="152" t="str">
        <f>'Primary endpoint outcomes'!A346</f>
        <v>Kramer 2014</v>
      </c>
      <c r="B346" s="152" t="str">
        <f>CONCATENATE('Primary endpoint outcomes'!S346,'Primary endpoint outcomes'!T346)</f>
        <v>CES-D20</v>
      </c>
      <c r="C346" s="154">
        <f t="shared" si="161"/>
        <v>39.600380228136885</v>
      </c>
      <c r="D346" s="154">
        <f t="shared" si="162"/>
        <v>7.8828855793720143</v>
      </c>
      <c r="E346" s="154">
        <f t="shared" si="163"/>
        <v>263</v>
      </c>
      <c r="F346" s="21" t="str">
        <f t="shared" si="164"/>
        <v>YES</v>
      </c>
      <c r="G346" s="21" t="str">
        <f t="shared" si="165"/>
        <v>NO</v>
      </c>
      <c r="H346" s="155">
        <f t="shared" si="166"/>
        <v>0.67606880071217579</v>
      </c>
      <c r="I346" s="155">
        <f t="shared" si="167"/>
        <v>0.32393119928782421</v>
      </c>
      <c r="J346" s="318">
        <f t="shared" si="168"/>
        <v>1</v>
      </c>
      <c r="K346" s="326">
        <f>IF(ISNUMBER('Primary endpoint outcomes'!U346)=TRUE,'Primary endpoint outcomes'!U346,(IF(ISNUMBER('Primary endpoint outcomes'!X346)=TRUE,'Primary endpoint outcomes'!X346,0)))</f>
        <v>39.5</v>
      </c>
      <c r="L346" s="326">
        <f>IF(ISNUMBER('Primary endpoint outcomes'!V346)=TRUE,'Primary endpoint outcomes'!V346,(IF(ISNUMBER('Primary endpoint outcomes'!Y346)=TRUE,'Primary endpoint outcomes'!Y346,0)))</f>
        <v>8.6</v>
      </c>
      <c r="M346" s="325">
        <f>IF(ISNUMBER('Primary endpoint outcomes'!W346)=TRUE,'Primary endpoint outcomes'!W346,(IF(ISNUMBER('Primary endpoint outcomes'!Z346)=TRUE,'Primary endpoint outcomes'!Z346,0)))</f>
        <v>131</v>
      </c>
      <c r="N346" s="326">
        <f>IF(ISNUMBER('Primary endpoint outcomes'!BC346)=TRUE,'Primary endpoint outcomes'!BC346,(IF(ISNUMBER('Primary endpoint outcomes'!BF346)=TRUE,'Primary endpoint outcomes'!BF346,0)))</f>
        <v>39.700000000000003</v>
      </c>
      <c r="O346" s="325">
        <f>IF(ISNUMBER('Primary endpoint outcomes'!BD346)=TRUE,'Primary endpoint outcomes'!BD346,(IF(ISNUMBER('Primary endpoint outcomes'!BG346)=TRUE,'Primary endpoint outcomes'!BG346,0)))</f>
        <v>7.1</v>
      </c>
      <c r="P346" s="325">
        <f>IF(ISNUMBER('Primary endpoint outcomes'!BE346)=TRUE,'Primary endpoint outcomes'!BE346,(IF(ISNUMBER('Primary endpoint outcomes'!BH346)=TRUE,'Primary endpoint outcomes'!BH346,0)))</f>
        <v>132</v>
      </c>
      <c r="Q346" s="326">
        <f>IF(ISNUMBER('Primary endpoint outcomes'!CK346)=TRUE,'Primary endpoint outcomes'!CK346,(IF(ISNUMBER('Primary endpoint outcomes'!CN346)=TRUE,'Primary endpoint outcomes'!CN346,0)))</f>
        <v>0</v>
      </c>
      <c r="R346" s="326">
        <f>IF(ISNUMBER('Primary endpoint outcomes'!CL346)=TRUE,'Primary endpoint outcomes'!CL346,(IF(ISNUMBER('Primary endpoint outcomes'!CO346)=TRUE,'Primary endpoint outcomes'!CO346,0)))</f>
        <v>0</v>
      </c>
      <c r="S346" s="325">
        <f>IF(ISNUMBER('Primary endpoint outcomes'!CM346)=TRUE,'Primary endpoint outcomes'!CM346,(IF(ISNUMBER('Primary endpoint outcomes'!CP346)=TRUE,'Primary endpoint outcomes'!CP346,0)))</f>
        <v>0</v>
      </c>
      <c r="T346" s="326">
        <f>IF(ISNUMBER('Primary endpoint outcomes'!DS346)=TRUE,'Primary endpoint outcomes'!DS346,(IF(ISNUMBER('Primary endpoint outcomes'!DV346)=TRUE,'Primary endpoint outcomes'!DV346,0)))</f>
        <v>0</v>
      </c>
      <c r="U346" s="326">
        <f>IF(ISNUMBER('Primary endpoint outcomes'!DT346)=TRUE,'Primary endpoint outcomes'!DT346,(IF(ISNUMBER('Primary endpoint outcomes'!DW346)=TRUE,'Primary endpoint outcomes'!DW346,0)))</f>
        <v>0</v>
      </c>
      <c r="V346" s="326">
        <f>IF(ISNUMBER('Primary endpoint outcomes'!DU346)=TRUE,'Primary endpoint outcomes'!DU346,(IF(ISNUMBER('Primary endpoint outcomes'!DX346)=TRUE,'Primary endpoint outcomes'!DX346,0)))</f>
        <v>0</v>
      </c>
      <c r="W346" s="326">
        <f>IF(ISNUMBER('Primary endpoint outcomes'!FA346)=TRUE,'Primary endpoint outcomes'!FA346,(IF(ISNUMBER('Primary endpoint outcomes'!FD346)=TRUE,'Primary endpoint outcomes'!FD346,0)))</f>
        <v>0</v>
      </c>
      <c r="X346" s="326">
        <f>IF(ISNUMBER('Primary endpoint outcomes'!FB346)=TRUE,'Primary endpoint outcomes'!FB346,(IF(ISNUMBER('Primary endpoint outcomes'!FE346)=TRUE,'Primary endpoint outcomes'!FE346,0)))</f>
        <v>0</v>
      </c>
      <c r="Y346" s="326">
        <f>IF(ISNUMBER('Primary endpoint outcomes'!FC346)=TRUE,'Primary endpoint outcomes'!FC346,(IF(ISNUMBER('Primary endpoint outcomes'!FF346)=TRUE,'Primary endpoint outcomes'!FF346,0)))</f>
        <v>0</v>
      </c>
      <c r="Z346" s="150"/>
      <c r="AA346" s="151">
        <f t="shared" si="169"/>
        <v>131</v>
      </c>
      <c r="AB346" s="153">
        <f t="shared" si="170"/>
        <v>130</v>
      </c>
      <c r="AC346" s="153">
        <f t="shared" si="171"/>
        <v>9614.7999999999993</v>
      </c>
      <c r="AD346" s="151">
        <f t="shared" si="172"/>
        <v>132</v>
      </c>
      <c r="AE346" s="153">
        <f t="shared" si="173"/>
        <v>131</v>
      </c>
      <c r="AF346" s="153">
        <f t="shared" si="174"/>
        <v>6603.7099999999991</v>
      </c>
      <c r="AG346" s="151">
        <f t="shared" si="175"/>
        <v>0</v>
      </c>
      <c r="AH346" s="153">
        <f t="shared" si="176"/>
        <v>-1</v>
      </c>
      <c r="AI346" s="153">
        <f t="shared" si="177"/>
        <v>0</v>
      </c>
      <c r="AJ346" s="151">
        <f t="shared" si="178"/>
        <v>0</v>
      </c>
      <c r="AK346" s="153">
        <f t="shared" si="179"/>
        <v>-1</v>
      </c>
      <c r="AL346" s="153">
        <f t="shared" si="180"/>
        <v>0</v>
      </c>
      <c r="AM346" s="151">
        <f t="shared" si="181"/>
        <v>0</v>
      </c>
      <c r="AN346" s="153">
        <f t="shared" si="182"/>
        <v>-1</v>
      </c>
      <c r="AO346" s="153">
        <f t="shared" si="183"/>
        <v>0</v>
      </c>
      <c r="AP346" s="153">
        <f t="shared" si="184"/>
        <v>261</v>
      </c>
      <c r="AQ346" s="153">
        <f t="shared" si="185"/>
        <v>16218.509999999998</v>
      </c>
      <c r="AR346" s="153">
        <f t="shared" si="186"/>
        <v>39.600380228136885</v>
      </c>
      <c r="AS346" s="153">
        <f t="shared" si="187"/>
        <v>7.8828855793720143</v>
      </c>
      <c r="AT346" s="153">
        <f t="shared" si="188"/>
        <v>263</v>
      </c>
    </row>
    <row r="347" spans="1:46" ht="15.75" x14ac:dyDescent="0.25">
      <c r="A347" s="152" t="str">
        <f>'Primary endpoint outcomes'!A347</f>
        <v>Kranzler 2006_Group A</v>
      </c>
      <c r="B347" s="152" t="str">
        <f>CONCATENATE('Primary endpoint outcomes'!S347,'Primary endpoint outcomes'!T347)</f>
        <v>HAMD17</v>
      </c>
      <c r="C347" s="154">
        <f t="shared" si="161"/>
        <v>20.617460317460317</v>
      </c>
      <c r="D347" s="154">
        <f t="shared" si="162"/>
        <v>3.4871191548325386</v>
      </c>
      <c r="E347" s="154">
        <f t="shared" si="163"/>
        <v>189</v>
      </c>
      <c r="F347" s="21" t="str">
        <f t="shared" si="164"/>
        <v>YES</v>
      </c>
      <c r="G347" s="21" t="str">
        <f t="shared" si="165"/>
        <v>NO</v>
      </c>
      <c r="H347" s="155">
        <f t="shared" si="166"/>
        <v>0.90727297842764143</v>
      </c>
      <c r="I347" s="155">
        <f t="shared" si="167"/>
        <v>9.272702157235857E-2</v>
      </c>
      <c r="J347" s="318">
        <f t="shared" si="168"/>
        <v>1</v>
      </c>
      <c r="K347" s="326">
        <f>IF(ISNUMBER('Primary endpoint outcomes'!U347)=TRUE,'Primary endpoint outcomes'!U347,(IF(ISNUMBER('Primary endpoint outcomes'!X347)=TRUE,'Primary endpoint outcomes'!X347,0)))</f>
        <v>20.3</v>
      </c>
      <c r="L347" s="326">
        <f>IF(ISNUMBER('Primary endpoint outcomes'!V347)=TRUE,'Primary endpoint outcomes'!V347,(IF(ISNUMBER('Primary endpoint outcomes'!Y347)=TRUE,'Primary endpoint outcomes'!Y347,0)))</f>
        <v>2.8</v>
      </c>
      <c r="M347" s="325">
        <f>IF(ISNUMBER('Primary endpoint outcomes'!W347)=TRUE,'Primary endpoint outcomes'!W347,(IF(ISNUMBER('Primary endpoint outcomes'!Z347)=TRUE,'Primary endpoint outcomes'!Z347,0)))</f>
        <v>89</v>
      </c>
      <c r="N347" s="326">
        <f>IF(ISNUMBER('Primary endpoint outcomes'!BC347)=TRUE,'Primary endpoint outcomes'!BC347,(IF(ISNUMBER('Primary endpoint outcomes'!BF347)=TRUE,'Primary endpoint outcomes'!BF347,0)))</f>
        <v>20.9</v>
      </c>
      <c r="O347" s="325">
        <f>IF(ISNUMBER('Primary endpoint outcomes'!BD347)=TRUE,'Primary endpoint outcomes'!BD347,(IF(ISNUMBER('Primary endpoint outcomes'!BG347)=TRUE,'Primary endpoint outcomes'!BG347,0)))</f>
        <v>4</v>
      </c>
      <c r="P347" s="325">
        <f>IF(ISNUMBER('Primary endpoint outcomes'!BE347)=TRUE,'Primary endpoint outcomes'!BE347,(IF(ISNUMBER('Primary endpoint outcomes'!BH347)=TRUE,'Primary endpoint outcomes'!BH347,0)))</f>
        <v>100</v>
      </c>
      <c r="Q347" s="326">
        <f>IF(ISNUMBER('Primary endpoint outcomes'!CK347)=TRUE,'Primary endpoint outcomes'!CK347,(IF(ISNUMBER('Primary endpoint outcomes'!CN347)=TRUE,'Primary endpoint outcomes'!CN347,0)))</f>
        <v>0</v>
      </c>
      <c r="R347" s="326">
        <f>IF(ISNUMBER('Primary endpoint outcomes'!CL347)=TRUE,'Primary endpoint outcomes'!CL347,(IF(ISNUMBER('Primary endpoint outcomes'!CO347)=TRUE,'Primary endpoint outcomes'!CO347,0)))</f>
        <v>0</v>
      </c>
      <c r="S347" s="325">
        <f>IF(ISNUMBER('Primary endpoint outcomes'!CM347)=TRUE,'Primary endpoint outcomes'!CM347,(IF(ISNUMBER('Primary endpoint outcomes'!CP347)=TRUE,'Primary endpoint outcomes'!CP347,0)))</f>
        <v>0</v>
      </c>
      <c r="T347" s="326">
        <f>IF(ISNUMBER('Primary endpoint outcomes'!DS347)=TRUE,'Primary endpoint outcomes'!DS347,(IF(ISNUMBER('Primary endpoint outcomes'!DV347)=TRUE,'Primary endpoint outcomes'!DV347,0)))</f>
        <v>0</v>
      </c>
      <c r="U347" s="326">
        <f>IF(ISNUMBER('Primary endpoint outcomes'!DT347)=TRUE,'Primary endpoint outcomes'!DT347,(IF(ISNUMBER('Primary endpoint outcomes'!DW347)=TRUE,'Primary endpoint outcomes'!DW347,0)))</f>
        <v>0</v>
      </c>
      <c r="V347" s="326">
        <f>IF(ISNUMBER('Primary endpoint outcomes'!DU347)=TRUE,'Primary endpoint outcomes'!DU347,(IF(ISNUMBER('Primary endpoint outcomes'!DX347)=TRUE,'Primary endpoint outcomes'!DX347,0)))</f>
        <v>0</v>
      </c>
      <c r="W347" s="326">
        <f>IF(ISNUMBER('Primary endpoint outcomes'!FA347)=TRUE,'Primary endpoint outcomes'!FA347,(IF(ISNUMBER('Primary endpoint outcomes'!FD347)=TRUE,'Primary endpoint outcomes'!FD347,0)))</f>
        <v>0</v>
      </c>
      <c r="X347" s="326">
        <f>IF(ISNUMBER('Primary endpoint outcomes'!FB347)=TRUE,'Primary endpoint outcomes'!FB347,(IF(ISNUMBER('Primary endpoint outcomes'!FE347)=TRUE,'Primary endpoint outcomes'!FE347,0)))</f>
        <v>0</v>
      </c>
      <c r="Y347" s="326">
        <f>IF(ISNUMBER('Primary endpoint outcomes'!FC347)=TRUE,'Primary endpoint outcomes'!FC347,(IF(ISNUMBER('Primary endpoint outcomes'!FF347)=TRUE,'Primary endpoint outcomes'!FF347,0)))</f>
        <v>0</v>
      </c>
      <c r="Z347" s="150"/>
      <c r="AA347" s="151">
        <f t="shared" si="169"/>
        <v>89</v>
      </c>
      <c r="AB347" s="153">
        <f t="shared" si="170"/>
        <v>88</v>
      </c>
      <c r="AC347" s="153">
        <f t="shared" si="171"/>
        <v>689.92</v>
      </c>
      <c r="AD347" s="151">
        <f t="shared" si="172"/>
        <v>100</v>
      </c>
      <c r="AE347" s="153">
        <f t="shared" si="173"/>
        <v>99</v>
      </c>
      <c r="AF347" s="153">
        <f t="shared" si="174"/>
        <v>1584</v>
      </c>
      <c r="AG347" s="151">
        <f t="shared" si="175"/>
        <v>0</v>
      </c>
      <c r="AH347" s="153">
        <f t="shared" si="176"/>
        <v>-1</v>
      </c>
      <c r="AI347" s="153">
        <f t="shared" si="177"/>
        <v>0</v>
      </c>
      <c r="AJ347" s="151">
        <f t="shared" si="178"/>
        <v>0</v>
      </c>
      <c r="AK347" s="153">
        <f t="shared" si="179"/>
        <v>-1</v>
      </c>
      <c r="AL347" s="153">
        <f t="shared" si="180"/>
        <v>0</v>
      </c>
      <c r="AM347" s="151">
        <f t="shared" si="181"/>
        <v>0</v>
      </c>
      <c r="AN347" s="153">
        <f t="shared" si="182"/>
        <v>-1</v>
      </c>
      <c r="AO347" s="153">
        <f t="shared" si="183"/>
        <v>0</v>
      </c>
      <c r="AP347" s="153">
        <f t="shared" si="184"/>
        <v>187</v>
      </c>
      <c r="AQ347" s="153">
        <f t="shared" si="185"/>
        <v>2273.92</v>
      </c>
      <c r="AR347" s="153">
        <f t="shared" si="186"/>
        <v>20.617460317460317</v>
      </c>
      <c r="AS347" s="153">
        <f t="shared" si="187"/>
        <v>3.4871191548325386</v>
      </c>
      <c r="AT347" s="153">
        <f t="shared" si="188"/>
        <v>189</v>
      </c>
    </row>
    <row r="348" spans="1:46" ht="15.75" x14ac:dyDescent="0.25">
      <c r="A348" s="152" t="str">
        <f>'Primary endpoint outcomes'!A348</f>
        <v>Kranzler 2006_Group B</v>
      </c>
      <c r="B348" s="152" t="str">
        <f>CONCATENATE('Primary endpoint outcomes'!S348,'Primary endpoint outcomes'!T348)</f>
        <v>HAMD17</v>
      </c>
      <c r="C348" s="154">
        <f t="shared" si="161"/>
        <v>12.550359712230216</v>
      </c>
      <c r="D348" s="154">
        <f t="shared" si="162"/>
        <v>2.8500736320364068</v>
      </c>
      <c r="E348" s="154">
        <f t="shared" si="163"/>
        <v>139</v>
      </c>
      <c r="F348" s="21" t="str">
        <f t="shared" si="164"/>
        <v>NO</v>
      </c>
      <c r="G348" s="21" t="str">
        <f t="shared" si="165"/>
        <v>YES</v>
      </c>
      <c r="H348" s="155">
        <f t="shared" si="166"/>
        <v>0.11306869842933365</v>
      </c>
      <c r="I348" s="155">
        <f t="shared" si="167"/>
        <v>0.88693130157066635</v>
      </c>
      <c r="J348" s="318">
        <f t="shared" si="168"/>
        <v>1</v>
      </c>
      <c r="K348" s="326">
        <f>IF(ISNUMBER('Primary endpoint outcomes'!U348)=TRUE,'Primary endpoint outcomes'!U348,(IF(ISNUMBER('Primary endpoint outcomes'!X348)=TRUE,'Primary endpoint outcomes'!X348,0)))</f>
        <v>12.6</v>
      </c>
      <c r="L348" s="326">
        <f>IF(ISNUMBER('Primary endpoint outcomes'!V348)=TRUE,'Primary endpoint outcomes'!V348,(IF(ISNUMBER('Primary endpoint outcomes'!Y348)=TRUE,'Primary endpoint outcomes'!Y348,0)))</f>
        <v>2.8</v>
      </c>
      <c r="M348" s="325">
        <f>IF(ISNUMBER('Primary endpoint outcomes'!W348)=TRUE,'Primary endpoint outcomes'!W348,(IF(ISNUMBER('Primary endpoint outcomes'!Z348)=TRUE,'Primary endpoint outcomes'!Z348,0)))</f>
        <v>70</v>
      </c>
      <c r="N348" s="326">
        <f>IF(ISNUMBER('Primary endpoint outcomes'!BC348)=TRUE,'Primary endpoint outcomes'!BC348,(IF(ISNUMBER('Primary endpoint outcomes'!BF348)=TRUE,'Primary endpoint outcomes'!BF348,0)))</f>
        <v>12.5</v>
      </c>
      <c r="O348" s="325">
        <f>IF(ISNUMBER('Primary endpoint outcomes'!BD348)=TRUE,'Primary endpoint outcomes'!BD348,(IF(ISNUMBER('Primary endpoint outcomes'!BG348)=TRUE,'Primary endpoint outcomes'!BG348,0)))</f>
        <v>2.9</v>
      </c>
      <c r="P348" s="325">
        <f>IF(ISNUMBER('Primary endpoint outcomes'!BE348)=TRUE,'Primary endpoint outcomes'!BE348,(IF(ISNUMBER('Primary endpoint outcomes'!BH348)=TRUE,'Primary endpoint outcomes'!BH348,0)))</f>
        <v>69</v>
      </c>
      <c r="Q348" s="326">
        <f>IF(ISNUMBER('Primary endpoint outcomes'!CK348)=TRUE,'Primary endpoint outcomes'!CK348,(IF(ISNUMBER('Primary endpoint outcomes'!CN348)=TRUE,'Primary endpoint outcomes'!CN348,0)))</f>
        <v>0</v>
      </c>
      <c r="R348" s="326">
        <f>IF(ISNUMBER('Primary endpoint outcomes'!CL348)=TRUE,'Primary endpoint outcomes'!CL348,(IF(ISNUMBER('Primary endpoint outcomes'!CO348)=TRUE,'Primary endpoint outcomes'!CO348,0)))</f>
        <v>0</v>
      </c>
      <c r="S348" s="325">
        <f>IF(ISNUMBER('Primary endpoint outcomes'!CM348)=TRUE,'Primary endpoint outcomes'!CM348,(IF(ISNUMBER('Primary endpoint outcomes'!CP348)=TRUE,'Primary endpoint outcomes'!CP348,0)))</f>
        <v>0</v>
      </c>
      <c r="T348" s="326">
        <f>IF(ISNUMBER('Primary endpoint outcomes'!DS348)=TRUE,'Primary endpoint outcomes'!DS348,(IF(ISNUMBER('Primary endpoint outcomes'!DV348)=TRUE,'Primary endpoint outcomes'!DV348,0)))</f>
        <v>0</v>
      </c>
      <c r="U348" s="326">
        <f>IF(ISNUMBER('Primary endpoint outcomes'!DT348)=TRUE,'Primary endpoint outcomes'!DT348,(IF(ISNUMBER('Primary endpoint outcomes'!DW348)=TRUE,'Primary endpoint outcomes'!DW348,0)))</f>
        <v>0</v>
      </c>
      <c r="V348" s="326">
        <f>IF(ISNUMBER('Primary endpoint outcomes'!DU348)=TRUE,'Primary endpoint outcomes'!DU348,(IF(ISNUMBER('Primary endpoint outcomes'!DX348)=TRUE,'Primary endpoint outcomes'!DX348,0)))</f>
        <v>0</v>
      </c>
      <c r="W348" s="326">
        <f>IF(ISNUMBER('Primary endpoint outcomes'!FA348)=TRUE,'Primary endpoint outcomes'!FA348,(IF(ISNUMBER('Primary endpoint outcomes'!FD348)=TRUE,'Primary endpoint outcomes'!FD348,0)))</f>
        <v>0</v>
      </c>
      <c r="X348" s="326">
        <f>IF(ISNUMBER('Primary endpoint outcomes'!FB348)=TRUE,'Primary endpoint outcomes'!FB348,(IF(ISNUMBER('Primary endpoint outcomes'!FE348)=TRUE,'Primary endpoint outcomes'!FE348,0)))</f>
        <v>0</v>
      </c>
      <c r="Y348" s="326">
        <f>IF(ISNUMBER('Primary endpoint outcomes'!FC348)=TRUE,'Primary endpoint outcomes'!FC348,(IF(ISNUMBER('Primary endpoint outcomes'!FF348)=TRUE,'Primary endpoint outcomes'!FF348,0)))</f>
        <v>0</v>
      </c>
      <c r="Z348" s="150"/>
      <c r="AA348" s="151">
        <f t="shared" si="169"/>
        <v>70</v>
      </c>
      <c r="AB348" s="153">
        <f t="shared" si="170"/>
        <v>69</v>
      </c>
      <c r="AC348" s="153">
        <f t="shared" si="171"/>
        <v>540.95999999999992</v>
      </c>
      <c r="AD348" s="151">
        <f t="shared" si="172"/>
        <v>69</v>
      </c>
      <c r="AE348" s="153">
        <f t="shared" si="173"/>
        <v>68</v>
      </c>
      <c r="AF348" s="153">
        <f t="shared" si="174"/>
        <v>571.88</v>
      </c>
      <c r="AG348" s="151">
        <f t="shared" si="175"/>
        <v>0</v>
      </c>
      <c r="AH348" s="153">
        <f t="shared" si="176"/>
        <v>-1</v>
      </c>
      <c r="AI348" s="153">
        <f t="shared" si="177"/>
        <v>0</v>
      </c>
      <c r="AJ348" s="151">
        <f t="shared" si="178"/>
        <v>0</v>
      </c>
      <c r="AK348" s="153">
        <f t="shared" si="179"/>
        <v>-1</v>
      </c>
      <c r="AL348" s="153">
        <f t="shared" si="180"/>
        <v>0</v>
      </c>
      <c r="AM348" s="151">
        <f t="shared" si="181"/>
        <v>0</v>
      </c>
      <c r="AN348" s="153">
        <f t="shared" si="182"/>
        <v>-1</v>
      </c>
      <c r="AO348" s="153">
        <f t="shared" si="183"/>
        <v>0</v>
      </c>
      <c r="AP348" s="153">
        <f t="shared" si="184"/>
        <v>137</v>
      </c>
      <c r="AQ348" s="153">
        <f t="shared" si="185"/>
        <v>1112.8399999999999</v>
      </c>
      <c r="AR348" s="153">
        <f t="shared" si="186"/>
        <v>12.550359712230216</v>
      </c>
      <c r="AS348" s="153">
        <f t="shared" si="187"/>
        <v>2.8500736320364068</v>
      </c>
      <c r="AT348" s="153">
        <f t="shared" si="188"/>
        <v>139</v>
      </c>
    </row>
    <row r="349" spans="1:46" ht="15.75" x14ac:dyDescent="0.25">
      <c r="A349" s="152" t="str">
        <f>'Primary endpoint outcomes'!A349</f>
        <v>Krejtz 2018</v>
      </c>
      <c r="B349" s="152" t="str">
        <f>CONCATENATE('Primary endpoint outcomes'!S349,'Primary endpoint outcomes'!T349)</f>
        <v>CES-D20</v>
      </c>
      <c r="C349" s="154">
        <f t="shared" si="161"/>
        <v>38.473333333333329</v>
      </c>
      <c r="D349" s="154">
        <f t="shared" si="162"/>
        <v>7.4695333570062177</v>
      </c>
      <c r="E349" s="154">
        <f t="shared" si="163"/>
        <v>51</v>
      </c>
      <c r="F349" s="21" t="str">
        <f t="shared" si="164"/>
        <v>YES</v>
      </c>
      <c r="G349" s="21" t="str">
        <f t="shared" si="165"/>
        <v>NO</v>
      </c>
      <c r="H349" s="155">
        <f t="shared" si="166"/>
        <v>0.62972416184592928</v>
      </c>
      <c r="I349" s="155">
        <f t="shared" si="167"/>
        <v>0.37027583815407072</v>
      </c>
      <c r="J349" s="318">
        <f t="shared" si="168"/>
        <v>1</v>
      </c>
      <c r="K349" s="326">
        <f>IF(ISNUMBER('Primary endpoint outcomes'!U349)=TRUE,'Primary endpoint outcomes'!U349,(IF(ISNUMBER('Primary endpoint outcomes'!X349)=TRUE,'Primary endpoint outcomes'!X349,0)))</f>
        <v>38.64</v>
      </c>
      <c r="L349" s="326">
        <f>IF(ISNUMBER('Primary endpoint outcomes'!V349)=TRUE,'Primary endpoint outcomes'!V349,(IF(ISNUMBER('Primary endpoint outcomes'!Y349)=TRUE,'Primary endpoint outcomes'!Y349,0)))</f>
        <v>7.19</v>
      </c>
      <c r="M349" s="325">
        <f>IF(ISNUMBER('Primary endpoint outcomes'!W349)=TRUE,'Primary endpoint outcomes'!W349,(IF(ISNUMBER('Primary endpoint outcomes'!Z349)=TRUE,'Primary endpoint outcomes'!Z349,0)))</f>
        <v>26</v>
      </c>
      <c r="N349" s="326">
        <f>IF(ISNUMBER('Primary endpoint outcomes'!BC349)=TRUE,'Primary endpoint outcomes'!BC349,(IF(ISNUMBER('Primary endpoint outcomes'!BF349)=TRUE,'Primary endpoint outcomes'!BF349,0)))</f>
        <v>38.299999999999997</v>
      </c>
      <c r="O349" s="325">
        <f>IF(ISNUMBER('Primary endpoint outcomes'!BD349)=TRUE,'Primary endpoint outcomes'!BD349,(IF(ISNUMBER('Primary endpoint outcomes'!BG349)=TRUE,'Primary endpoint outcomes'!BG349,0)))</f>
        <v>7.75</v>
      </c>
      <c r="P349" s="325">
        <f>IF(ISNUMBER('Primary endpoint outcomes'!BE349)=TRUE,'Primary endpoint outcomes'!BE349,(IF(ISNUMBER('Primary endpoint outcomes'!BH349)=TRUE,'Primary endpoint outcomes'!BH349,0)))</f>
        <v>25</v>
      </c>
      <c r="Q349" s="326">
        <f>IF(ISNUMBER('Primary endpoint outcomes'!CK349)=TRUE,'Primary endpoint outcomes'!CK349,(IF(ISNUMBER('Primary endpoint outcomes'!CN349)=TRUE,'Primary endpoint outcomes'!CN349,0)))</f>
        <v>0</v>
      </c>
      <c r="R349" s="326">
        <f>IF(ISNUMBER('Primary endpoint outcomes'!CL349)=TRUE,'Primary endpoint outcomes'!CL349,(IF(ISNUMBER('Primary endpoint outcomes'!CO349)=TRUE,'Primary endpoint outcomes'!CO349,0)))</f>
        <v>0</v>
      </c>
      <c r="S349" s="325">
        <f>IF(ISNUMBER('Primary endpoint outcomes'!CM349)=TRUE,'Primary endpoint outcomes'!CM349,(IF(ISNUMBER('Primary endpoint outcomes'!CP349)=TRUE,'Primary endpoint outcomes'!CP349,0)))</f>
        <v>0</v>
      </c>
      <c r="T349" s="326">
        <f>IF(ISNUMBER('Primary endpoint outcomes'!DS349)=TRUE,'Primary endpoint outcomes'!DS349,(IF(ISNUMBER('Primary endpoint outcomes'!DV349)=TRUE,'Primary endpoint outcomes'!DV349,0)))</f>
        <v>0</v>
      </c>
      <c r="U349" s="326">
        <f>IF(ISNUMBER('Primary endpoint outcomes'!DT349)=TRUE,'Primary endpoint outcomes'!DT349,(IF(ISNUMBER('Primary endpoint outcomes'!DW349)=TRUE,'Primary endpoint outcomes'!DW349,0)))</f>
        <v>0</v>
      </c>
      <c r="V349" s="326">
        <f>IF(ISNUMBER('Primary endpoint outcomes'!DU349)=TRUE,'Primary endpoint outcomes'!DU349,(IF(ISNUMBER('Primary endpoint outcomes'!DX349)=TRUE,'Primary endpoint outcomes'!DX349,0)))</f>
        <v>0</v>
      </c>
      <c r="W349" s="326">
        <f>IF(ISNUMBER('Primary endpoint outcomes'!FA349)=TRUE,'Primary endpoint outcomes'!FA349,(IF(ISNUMBER('Primary endpoint outcomes'!FD349)=TRUE,'Primary endpoint outcomes'!FD349,0)))</f>
        <v>0</v>
      </c>
      <c r="X349" s="326">
        <f>IF(ISNUMBER('Primary endpoint outcomes'!FB349)=TRUE,'Primary endpoint outcomes'!FB349,(IF(ISNUMBER('Primary endpoint outcomes'!FE349)=TRUE,'Primary endpoint outcomes'!FE349,0)))</f>
        <v>0</v>
      </c>
      <c r="Y349" s="326">
        <f>IF(ISNUMBER('Primary endpoint outcomes'!FC349)=TRUE,'Primary endpoint outcomes'!FC349,(IF(ISNUMBER('Primary endpoint outcomes'!FF349)=TRUE,'Primary endpoint outcomes'!FF349,0)))</f>
        <v>0</v>
      </c>
      <c r="Z349" s="150"/>
      <c r="AA349" s="151">
        <f t="shared" si="169"/>
        <v>26</v>
      </c>
      <c r="AB349" s="153">
        <f t="shared" si="170"/>
        <v>25</v>
      </c>
      <c r="AC349" s="153">
        <f t="shared" si="171"/>
        <v>1292.4025000000001</v>
      </c>
      <c r="AD349" s="151">
        <f t="shared" si="172"/>
        <v>25</v>
      </c>
      <c r="AE349" s="153">
        <f t="shared" si="173"/>
        <v>24</v>
      </c>
      <c r="AF349" s="153">
        <f t="shared" si="174"/>
        <v>1441.5</v>
      </c>
      <c r="AG349" s="151">
        <f t="shared" si="175"/>
        <v>0</v>
      </c>
      <c r="AH349" s="153">
        <f t="shared" si="176"/>
        <v>-1</v>
      </c>
      <c r="AI349" s="153">
        <f t="shared" si="177"/>
        <v>0</v>
      </c>
      <c r="AJ349" s="151">
        <f t="shared" si="178"/>
        <v>0</v>
      </c>
      <c r="AK349" s="153">
        <f t="shared" si="179"/>
        <v>-1</v>
      </c>
      <c r="AL349" s="153">
        <f t="shared" si="180"/>
        <v>0</v>
      </c>
      <c r="AM349" s="151">
        <f t="shared" si="181"/>
        <v>0</v>
      </c>
      <c r="AN349" s="153">
        <f t="shared" si="182"/>
        <v>-1</v>
      </c>
      <c r="AO349" s="153">
        <f t="shared" si="183"/>
        <v>0</v>
      </c>
      <c r="AP349" s="153">
        <f t="shared" si="184"/>
        <v>49</v>
      </c>
      <c r="AQ349" s="153">
        <f t="shared" si="185"/>
        <v>2733.9025000000001</v>
      </c>
      <c r="AR349" s="153">
        <f t="shared" si="186"/>
        <v>38.473333333333329</v>
      </c>
      <c r="AS349" s="153">
        <f t="shared" si="187"/>
        <v>7.4695333570062177</v>
      </c>
      <c r="AT349" s="153">
        <f t="shared" si="188"/>
        <v>51</v>
      </c>
    </row>
    <row r="350" spans="1:46" ht="15.75" x14ac:dyDescent="0.25">
      <c r="A350" s="152" t="str">
        <f>'Primary endpoint outcomes'!A350</f>
        <v>Krogh 2012</v>
      </c>
      <c r="B350" s="152" t="str">
        <f>CONCATENATE('Primary endpoint outcomes'!S350,'Primary endpoint outcomes'!T350)</f>
        <v>HAMD17</v>
      </c>
      <c r="C350" s="154">
        <f t="shared" si="161"/>
        <v>18.892173913043482</v>
      </c>
      <c r="D350" s="154">
        <f t="shared" si="162"/>
        <v>4.3547857917508868</v>
      </c>
      <c r="E350" s="154">
        <f t="shared" si="163"/>
        <v>115</v>
      </c>
      <c r="F350" s="21" t="str">
        <f t="shared" si="164"/>
        <v>YES</v>
      </c>
      <c r="G350" s="21" t="str">
        <f t="shared" si="165"/>
        <v>NO</v>
      </c>
      <c r="H350" s="155">
        <f t="shared" si="166"/>
        <v>0.74669865087828069</v>
      </c>
      <c r="I350" s="155">
        <f t="shared" si="167"/>
        <v>0.25330134912171931</v>
      </c>
      <c r="J350" s="318">
        <f t="shared" si="168"/>
        <v>1</v>
      </c>
      <c r="K350" s="326">
        <f>IF(ISNUMBER('Primary endpoint outcomes'!U350)=TRUE,'Primary endpoint outcomes'!U350,(IF(ISNUMBER('Primary endpoint outcomes'!X350)=TRUE,'Primary endpoint outcomes'!X350,0)))</f>
        <v>19.2</v>
      </c>
      <c r="L350" s="326">
        <f>IF(ISNUMBER('Primary endpoint outcomes'!V350)=TRUE,'Primary endpoint outcomes'!V350,(IF(ISNUMBER('Primary endpoint outcomes'!Y350)=TRUE,'Primary endpoint outcomes'!Y350,0)))</f>
        <v>4.7</v>
      </c>
      <c r="M350" s="325">
        <f>IF(ISNUMBER('Primary endpoint outcomes'!W350)=TRUE,'Primary endpoint outcomes'!W350,(IF(ISNUMBER('Primary endpoint outcomes'!Z350)=TRUE,'Primary endpoint outcomes'!Z350,0)))</f>
        <v>56</v>
      </c>
      <c r="N350" s="326">
        <f>IF(ISNUMBER('Primary endpoint outcomes'!BC350)=TRUE,'Primary endpoint outcomes'!BC350,(IF(ISNUMBER('Primary endpoint outcomes'!BF350)=TRUE,'Primary endpoint outcomes'!BF350,0)))</f>
        <v>18.600000000000001</v>
      </c>
      <c r="O350" s="325">
        <f>IF(ISNUMBER('Primary endpoint outcomes'!BD350)=TRUE,'Primary endpoint outcomes'!BD350,(IF(ISNUMBER('Primary endpoint outcomes'!BG350)=TRUE,'Primary endpoint outcomes'!BG350,0)))</f>
        <v>4</v>
      </c>
      <c r="P350" s="325">
        <f>IF(ISNUMBER('Primary endpoint outcomes'!BE350)=TRUE,'Primary endpoint outcomes'!BE350,(IF(ISNUMBER('Primary endpoint outcomes'!BH350)=TRUE,'Primary endpoint outcomes'!BH350,0)))</f>
        <v>59</v>
      </c>
      <c r="Q350" s="326">
        <f>IF(ISNUMBER('Primary endpoint outcomes'!CK350)=TRUE,'Primary endpoint outcomes'!CK350,(IF(ISNUMBER('Primary endpoint outcomes'!CN350)=TRUE,'Primary endpoint outcomes'!CN350,0)))</f>
        <v>0</v>
      </c>
      <c r="R350" s="326">
        <f>IF(ISNUMBER('Primary endpoint outcomes'!CL350)=TRUE,'Primary endpoint outcomes'!CL350,(IF(ISNUMBER('Primary endpoint outcomes'!CO350)=TRUE,'Primary endpoint outcomes'!CO350,0)))</f>
        <v>0</v>
      </c>
      <c r="S350" s="325">
        <f>IF(ISNUMBER('Primary endpoint outcomes'!CM350)=TRUE,'Primary endpoint outcomes'!CM350,(IF(ISNUMBER('Primary endpoint outcomes'!CP350)=TRUE,'Primary endpoint outcomes'!CP350,0)))</f>
        <v>0</v>
      </c>
      <c r="T350" s="326">
        <f>IF(ISNUMBER('Primary endpoint outcomes'!DS350)=TRUE,'Primary endpoint outcomes'!DS350,(IF(ISNUMBER('Primary endpoint outcomes'!DV350)=TRUE,'Primary endpoint outcomes'!DV350,0)))</f>
        <v>0</v>
      </c>
      <c r="U350" s="326">
        <f>IF(ISNUMBER('Primary endpoint outcomes'!DT350)=TRUE,'Primary endpoint outcomes'!DT350,(IF(ISNUMBER('Primary endpoint outcomes'!DW350)=TRUE,'Primary endpoint outcomes'!DW350,0)))</f>
        <v>0</v>
      </c>
      <c r="V350" s="326">
        <f>IF(ISNUMBER('Primary endpoint outcomes'!DU350)=TRUE,'Primary endpoint outcomes'!DU350,(IF(ISNUMBER('Primary endpoint outcomes'!DX350)=TRUE,'Primary endpoint outcomes'!DX350,0)))</f>
        <v>0</v>
      </c>
      <c r="W350" s="326">
        <f>IF(ISNUMBER('Primary endpoint outcomes'!FA350)=TRUE,'Primary endpoint outcomes'!FA350,(IF(ISNUMBER('Primary endpoint outcomes'!FD350)=TRUE,'Primary endpoint outcomes'!FD350,0)))</f>
        <v>0</v>
      </c>
      <c r="X350" s="326">
        <f>IF(ISNUMBER('Primary endpoint outcomes'!FB350)=TRUE,'Primary endpoint outcomes'!FB350,(IF(ISNUMBER('Primary endpoint outcomes'!FE350)=TRUE,'Primary endpoint outcomes'!FE350,0)))</f>
        <v>0</v>
      </c>
      <c r="Y350" s="326">
        <f>IF(ISNUMBER('Primary endpoint outcomes'!FC350)=TRUE,'Primary endpoint outcomes'!FC350,(IF(ISNUMBER('Primary endpoint outcomes'!FF350)=TRUE,'Primary endpoint outcomes'!FF350,0)))</f>
        <v>0</v>
      </c>
      <c r="Z350" s="150"/>
      <c r="AA350" s="151">
        <f t="shared" si="169"/>
        <v>56</v>
      </c>
      <c r="AB350" s="153">
        <f t="shared" si="170"/>
        <v>55</v>
      </c>
      <c r="AC350" s="153">
        <f t="shared" si="171"/>
        <v>1214.9500000000003</v>
      </c>
      <c r="AD350" s="151">
        <f t="shared" si="172"/>
        <v>59</v>
      </c>
      <c r="AE350" s="153">
        <f t="shared" si="173"/>
        <v>58</v>
      </c>
      <c r="AF350" s="153">
        <f t="shared" si="174"/>
        <v>928</v>
      </c>
      <c r="AG350" s="151">
        <f t="shared" si="175"/>
        <v>0</v>
      </c>
      <c r="AH350" s="153">
        <f t="shared" si="176"/>
        <v>-1</v>
      </c>
      <c r="AI350" s="153">
        <f t="shared" si="177"/>
        <v>0</v>
      </c>
      <c r="AJ350" s="151">
        <f t="shared" si="178"/>
        <v>0</v>
      </c>
      <c r="AK350" s="153">
        <f t="shared" si="179"/>
        <v>-1</v>
      </c>
      <c r="AL350" s="153">
        <f t="shared" si="180"/>
        <v>0</v>
      </c>
      <c r="AM350" s="151">
        <f t="shared" si="181"/>
        <v>0</v>
      </c>
      <c r="AN350" s="153">
        <f t="shared" si="182"/>
        <v>-1</v>
      </c>
      <c r="AO350" s="153">
        <f t="shared" si="183"/>
        <v>0</v>
      </c>
      <c r="AP350" s="153">
        <f t="shared" si="184"/>
        <v>113</v>
      </c>
      <c r="AQ350" s="153">
        <f t="shared" si="185"/>
        <v>2142.9500000000003</v>
      </c>
      <c r="AR350" s="153">
        <f t="shared" si="186"/>
        <v>18.892173913043482</v>
      </c>
      <c r="AS350" s="153">
        <f t="shared" si="187"/>
        <v>4.3547857917508868</v>
      </c>
      <c r="AT350" s="153">
        <f t="shared" si="188"/>
        <v>115</v>
      </c>
    </row>
    <row r="351" spans="1:46" ht="15.75" x14ac:dyDescent="0.25">
      <c r="A351" s="152" t="str">
        <f>'Primary endpoint outcomes'!A351</f>
        <v>Kusalic 1993</v>
      </c>
      <c r="B351" s="152" t="str">
        <f>CONCATENATE('Primary endpoint outcomes'!S351,'Primary endpoint outcomes'!T351)</f>
        <v>NANA</v>
      </c>
      <c r="C351" s="154" t="e">
        <f t="shared" si="161"/>
        <v>#DIV/0!</v>
      </c>
      <c r="D351" s="154" t="e">
        <f t="shared" si="162"/>
        <v>#DIV/0!</v>
      </c>
      <c r="E351" s="154">
        <f t="shared" si="163"/>
        <v>0</v>
      </c>
      <c r="F351" s="21" t="e">
        <f t="shared" si="164"/>
        <v>#DIV/0!</v>
      </c>
      <c r="G351" s="21" t="e">
        <f t="shared" si="165"/>
        <v>#DIV/0!</v>
      </c>
      <c r="H351" s="155" t="e">
        <f t="shared" si="166"/>
        <v>#N/A</v>
      </c>
      <c r="I351" s="155" t="e">
        <f t="shared" si="167"/>
        <v>#N/A</v>
      </c>
      <c r="J351" s="318">
        <f t="shared" si="168"/>
        <v>0</v>
      </c>
      <c r="K351" s="326">
        <f>IF(ISNUMBER('Primary endpoint outcomes'!U351)=TRUE,'Primary endpoint outcomes'!U351,(IF(ISNUMBER('Primary endpoint outcomes'!X351)=TRUE,'Primary endpoint outcomes'!X351,0)))</f>
        <v>0</v>
      </c>
      <c r="L351" s="326">
        <f>IF(ISNUMBER('Primary endpoint outcomes'!V351)=TRUE,'Primary endpoint outcomes'!V351,(IF(ISNUMBER('Primary endpoint outcomes'!Y351)=TRUE,'Primary endpoint outcomes'!Y351,0)))</f>
        <v>0</v>
      </c>
      <c r="M351" s="325">
        <f>IF(ISNUMBER('Primary endpoint outcomes'!W351)=TRUE,'Primary endpoint outcomes'!W351,(IF(ISNUMBER('Primary endpoint outcomes'!Z351)=TRUE,'Primary endpoint outcomes'!Z351,0)))</f>
        <v>0</v>
      </c>
      <c r="N351" s="326">
        <f>IF(ISNUMBER('Primary endpoint outcomes'!BC351)=TRUE,'Primary endpoint outcomes'!BC351,(IF(ISNUMBER('Primary endpoint outcomes'!BF351)=TRUE,'Primary endpoint outcomes'!BF351,0)))</f>
        <v>0</v>
      </c>
      <c r="O351" s="325">
        <f>IF(ISNUMBER('Primary endpoint outcomes'!BD351)=TRUE,'Primary endpoint outcomes'!BD351,(IF(ISNUMBER('Primary endpoint outcomes'!BG351)=TRUE,'Primary endpoint outcomes'!BG351,0)))</f>
        <v>0</v>
      </c>
      <c r="P351" s="325">
        <f>IF(ISNUMBER('Primary endpoint outcomes'!BE351)=TRUE,'Primary endpoint outcomes'!BE351,(IF(ISNUMBER('Primary endpoint outcomes'!BH351)=TRUE,'Primary endpoint outcomes'!BH351,0)))</f>
        <v>0</v>
      </c>
      <c r="Q351" s="326">
        <f>IF(ISNUMBER('Primary endpoint outcomes'!CK351)=TRUE,'Primary endpoint outcomes'!CK351,(IF(ISNUMBER('Primary endpoint outcomes'!CN351)=TRUE,'Primary endpoint outcomes'!CN351,0)))</f>
        <v>0</v>
      </c>
      <c r="R351" s="326">
        <f>IF(ISNUMBER('Primary endpoint outcomes'!CL351)=TRUE,'Primary endpoint outcomes'!CL351,(IF(ISNUMBER('Primary endpoint outcomes'!CO351)=TRUE,'Primary endpoint outcomes'!CO351,0)))</f>
        <v>0</v>
      </c>
      <c r="S351" s="325">
        <f>IF(ISNUMBER('Primary endpoint outcomes'!CM351)=TRUE,'Primary endpoint outcomes'!CM351,(IF(ISNUMBER('Primary endpoint outcomes'!CP351)=TRUE,'Primary endpoint outcomes'!CP351,0)))</f>
        <v>0</v>
      </c>
      <c r="T351" s="326">
        <f>IF(ISNUMBER('Primary endpoint outcomes'!DS351)=TRUE,'Primary endpoint outcomes'!DS351,(IF(ISNUMBER('Primary endpoint outcomes'!DV351)=TRUE,'Primary endpoint outcomes'!DV351,0)))</f>
        <v>0</v>
      </c>
      <c r="U351" s="326">
        <f>IF(ISNUMBER('Primary endpoint outcomes'!DT351)=TRUE,'Primary endpoint outcomes'!DT351,(IF(ISNUMBER('Primary endpoint outcomes'!DW351)=TRUE,'Primary endpoint outcomes'!DW351,0)))</f>
        <v>0</v>
      </c>
      <c r="V351" s="326">
        <f>IF(ISNUMBER('Primary endpoint outcomes'!DU351)=TRUE,'Primary endpoint outcomes'!DU351,(IF(ISNUMBER('Primary endpoint outcomes'!DX351)=TRUE,'Primary endpoint outcomes'!DX351,0)))</f>
        <v>0</v>
      </c>
      <c r="W351" s="326">
        <f>IF(ISNUMBER('Primary endpoint outcomes'!FA351)=TRUE,'Primary endpoint outcomes'!FA351,(IF(ISNUMBER('Primary endpoint outcomes'!FD351)=TRUE,'Primary endpoint outcomes'!FD351,0)))</f>
        <v>0</v>
      </c>
      <c r="X351" s="326">
        <f>IF(ISNUMBER('Primary endpoint outcomes'!FB351)=TRUE,'Primary endpoint outcomes'!FB351,(IF(ISNUMBER('Primary endpoint outcomes'!FE351)=TRUE,'Primary endpoint outcomes'!FE351,0)))</f>
        <v>0</v>
      </c>
      <c r="Y351" s="326">
        <f>IF(ISNUMBER('Primary endpoint outcomes'!FC351)=TRUE,'Primary endpoint outcomes'!FC351,(IF(ISNUMBER('Primary endpoint outcomes'!FF351)=TRUE,'Primary endpoint outcomes'!FF351,0)))</f>
        <v>0</v>
      </c>
      <c r="Z351" s="150"/>
      <c r="AA351" s="151">
        <f t="shared" si="169"/>
        <v>0</v>
      </c>
      <c r="AB351" s="153">
        <f t="shared" si="170"/>
        <v>-1</v>
      </c>
      <c r="AC351" s="153">
        <f t="shared" si="171"/>
        <v>0</v>
      </c>
      <c r="AD351" s="151">
        <f t="shared" si="172"/>
        <v>0</v>
      </c>
      <c r="AE351" s="153">
        <f t="shared" si="173"/>
        <v>-1</v>
      </c>
      <c r="AF351" s="153">
        <f t="shared" si="174"/>
        <v>0</v>
      </c>
      <c r="AG351" s="151">
        <f t="shared" si="175"/>
        <v>0</v>
      </c>
      <c r="AH351" s="153">
        <f t="shared" si="176"/>
        <v>-1</v>
      </c>
      <c r="AI351" s="153">
        <f t="shared" si="177"/>
        <v>0</v>
      </c>
      <c r="AJ351" s="151">
        <f t="shared" si="178"/>
        <v>0</v>
      </c>
      <c r="AK351" s="153">
        <f t="shared" si="179"/>
        <v>-1</v>
      </c>
      <c r="AL351" s="153">
        <f t="shared" si="180"/>
        <v>0</v>
      </c>
      <c r="AM351" s="151">
        <f t="shared" si="181"/>
        <v>0</v>
      </c>
      <c r="AN351" s="153">
        <f t="shared" si="182"/>
        <v>-1</v>
      </c>
      <c r="AO351" s="153">
        <f t="shared" si="183"/>
        <v>0</v>
      </c>
      <c r="AP351" s="153" t="b">
        <f t="shared" si="184"/>
        <v>0</v>
      </c>
      <c r="AQ351" s="153">
        <f t="shared" si="185"/>
        <v>0</v>
      </c>
      <c r="AR351" s="153" t="e">
        <f t="shared" si="186"/>
        <v>#DIV/0!</v>
      </c>
      <c r="AS351" s="153" t="e">
        <f t="shared" si="187"/>
        <v>#DIV/0!</v>
      </c>
      <c r="AT351" s="153">
        <f t="shared" si="188"/>
        <v>0</v>
      </c>
    </row>
    <row r="352" spans="1:46" ht="15.75" x14ac:dyDescent="0.25">
      <c r="A352" s="152" t="str">
        <f>'Primary endpoint outcomes'!A352</f>
        <v>Kvillemo 2016</v>
      </c>
      <c r="B352" s="152" t="str">
        <f>CONCATENATE('Primary endpoint outcomes'!S352,'Primary endpoint outcomes'!T352)</f>
        <v>CES-D20</v>
      </c>
      <c r="C352" s="154">
        <f t="shared" si="161"/>
        <v>19.542105263157893</v>
      </c>
      <c r="D352" s="154">
        <f t="shared" si="162"/>
        <v>10.166578791526888</v>
      </c>
      <c r="E352" s="154">
        <f t="shared" si="163"/>
        <v>76</v>
      </c>
      <c r="F352" s="21" t="str">
        <f t="shared" si="164"/>
        <v>NO</v>
      </c>
      <c r="G352" s="21" t="str">
        <f t="shared" si="165"/>
        <v>YES</v>
      </c>
      <c r="H352" s="155">
        <f t="shared" si="166"/>
        <v>5.2742642549524099E-2</v>
      </c>
      <c r="I352" s="155">
        <f t="shared" si="167"/>
        <v>0.9472573574504759</v>
      </c>
      <c r="J352" s="318">
        <f t="shared" si="168"/>
        <v>1</v>
      </c>
      <c r="K352" s="326">
        <f>IF(ISNUMBER('Primary endpoint outcomes'!U352)=TRUE,'Primary endpoint outcomes'!U352,(IF(ISNUMBER('Primary endpoint outcomes'!X352)=TRUE,'Primary endpoint outcomes'!X352,0)))</f>
        <v>20.3</v>
      </c>
      <c r="L352" s="326">
        <f>IF(ISNUMBER('Primary endpoint outcomes'!V352)=TRUE,'Primary endpoint outcomes'!V352,(IF(ISNUMBER('Primary endpoint outcomes'!Y352)=TRUE,'Primary endpoint outcomes'!Y352,0)))</f>
        <v>10.4</v>
      </c>
      <c r="M352" s="325">
        <f>IF(ISNUMBER('Primary endpoint outcomes'!W352)=TRUE,'Primary endpoint outcomes'!W352,(IF(ISNUMBER('Primary endpoint outcomes'!Z352)=TRUE,'Primary endpoint outcomes'!Z352,0)))</f>
        <v>40</v>
      </c>
      <c r="N352" s="326">
        <f>IF(ISNUMBER('Primary endpoint outcomes'!BC352)=TRUE,'Primary endpoint outcomes'!BC352,(IF(ISNUMBER('Primary endpoint outcomes'!BF352)=TRUE,'Primary endpoint outcomes'!BF352,0)))</f>
        <v>18.7</v>
      </c>
      <c r="O352" s="325">
        <f>IF(ISNUMBER('Primary endpoint outcomes'!BD352)=TRUE,'Primary endpoint outcomes'!BD352,(IF(ISNUMBER('Primary endpoint outcomes'!BG352)=TRUE,'Primary endpoint outcomes'!BG352,0)))</f>
        <v>9.9</v>
      </c>
      <c r="P352" s="325">
        <f>IF(ISNUMBER('Primary endpoint outcomes'!BE352)=TRUE,'Primary endpoint outcomes'!BE352,(IF(ISNUMBER('Primary endpoint outcomes'!BH352)=TRUE,'Primary endpoint outcomes'!BH352,0)))</f>
        <v>36</v>
      </c>
      <c r="Q352" s="326">
        <f>IF(ISNUMBER('Primary endpoint outcomes'!CK352)=TRUE,'Primary endpoint outcomes'!CK352,(IF(ISNUMBER('Primary endpoint outcomes'!CN352)=TRUE,'Primary endpoint outcomes'!CN352,0)))</f>
        <v>0</v>
      </c>
      <c r="R352" s="326">
        <f>IF(ISNUMBER('Primary endpoint outcomes'!CL352)=TRUE,'Primary endpoint outcomes'!CL352,(IF(ISNUMBER('Primary endpoint outcomes'!CO352)=TRUE,'Primary endpoint outcomes'!CO352,0)))</f>
        <v>0</v>
      </c>
      <c r="S352" s="325">
        <f>IF(ISNUMBER('Primary endpoint outcomes'!CM352)=TRUE,'Primary endpoint outcomes'!CM352,(IF(ISNUMBER('Primary endpoint outcomes'!CP352)=TRUE,'Primary endpoint outcomes'!CP352,0)))</f>
        <v>0</v>
      </c>
      <c r="T352" s="326">
        <f>IF(ISNUMBER('Primary endpoint outcomes'!DS352)=TRUE,'Primary endpoint outcomes'!DS352,(IF(ISNUMBER('Primary endpoint outcomes'!DV352)=TRUE,'Primary endpoint outcomes'!DV352,0)))</f>
        <v>0</v>
      </c>
      <c r="U352" s="326">
        <f>IF(ISNUMBER('Primary endpoint outcomes'!DT352)=TRUE,'Primary endpoint outcomes'!DT352,(IF(ISNUMBER('Primary endpoint outcomes'!DW352)=TRUE,'Primary endpoint outcomes'!DW352,0)))</f>
        <v>0</v>
      </c>
      <c r="V352" s="326">
        <f>IF(ISNUMBER('Primary endpoint outcomes'!DU352)=TRUE,'Primary endpoint outcomes'!DU352,(IF(ISNUMBER('Primary endpoint outcomes'!DX352)=TRUE,'Primary endpoint outcomes'!DX352,0)))</f>
        <v>0</v>
      </c>
      <c r="W352" s="326">
        <f>IF(ISNUMBER('Primary endpoint outcomes'!FA352)=TRUE,'Primary endpoint outcomes'!FA352,(IF(ISNUMBER('Primary endpoint outcomes'!FD352)=TRUE,'Primary endpoint outcomes'!FD352,0)))</f>
        <v>0</v>
      </c>
      <c r="X352" s="326">
        <f>IF(ISNUMBER('Primary endpoint outcomes'!FB352)=TRUE,'Primary endpoint outcomes'!FB352,(IF(ISNUMBER('Primary endpoint outcomes'!FE352)=TRUE,'Primary endpoint outcomes'!FE352,0)))</f>
        <v>0</v>
      </c>
      <c r="Y352" s="326">
        <f>IF(ISNUMBER('Primary endpoint outcomes'!FC352)=TRUE,'Primary endpoint outcomes'!FC352,(IF(ISNUMBER('Primary endpoint outcomes'!FF352)=TRUE,'Primary endpoint outcomes'!FF352,0)))</f>
        <v>0</v>
      </c>
      <c r="Z352" s="150"/>
      <c r="AA352" s="151">
        <f t="shared" si="169"/>
        <v>40</v>
      </c>
      <c r="AB352" s="153">
        <f t="shared" si="170"/>
        <v>39</v>
      </c>
      <c r="AC352" s="153">
        <f t="shared" si="171"/>
        <v>4218.2400000000007</v>
      </c>
      <c r="AD352" s="151">
        <f t="shared" si="172"/>
        <v>36</v>
      </c>
      <c r="AE352" s="153">
        <f t="shared" si="173"/>
        <v>35</v>
      </c>
      <c r="AF352" s="153">
        <f t="shared" si="174"/>
        <v>3430.3500000000004</v>
      </c>
      <c r="AG352" s="151">
        <f t="shared" si="175"/>
        <v>0</v>
      </c>
      <c r="AH352" s="153">
        <f t="shared" si="176"/>
        <v>-1</v>
      </c>
      <c r="AI352" s="153">
        <f t="shared" si="177"/>
        <v>0</v>
      </c>
      <c r="AJ352" s="151">
        <f t="shared" si="178"/>
        <v>0</v>
      </c>
      <c r="AK352" s="153">
        <f t="shared" si="179"/>
        <v>-1</v>
      </c>
      <c r="AL352" s="153">
        <f t="shared" si="180"/>
        <v>0</v>
      </c>
      <c r="AM352" s="151">
        <f t="shared" si="181"/>
        <v>0</v>
      </c>
      <c r="AN352" s="153">
        <f t="shared" si="182"/>
        <v>-1</v>
      </c>
      <c r="AO352" s="153">
        <f t="shared" si="183"/>
        <v>0</v>
      </c>
      <c r="AP352" s="153">
        <f t="shared" si="184"/>
        <v>74</v>
      </c>
      <c r="AQ352" s="153">
        <f t="shared" si="185"/>
        <v>7648.5900000000011</v>
      </c>
      <c r="AR352" s="153">
        <f t="shared" si="186"/>
        <v>19.542105263157893</v>
      </c>
      <c r="AS352" s="153">
        <f t="shared" si="187"/>
        <v>10.166578791526888</v>
      </c>
      <c r="AT352" s="153">
        <f t="shared" si="188"/>
        <v>76</v>
      </c>
    </row>
    <row r="353" spans="1:46" ht="15.75" x14ac:dyDescent="0.25">
      <c r="A353" s="152" t="str">
        <f>'Primary endpoint outcomes'!A353</f>
        <v>Kyle 1998</v>
      </c>
      <c r="B353" s="152" t="str">
        <f>CONCATENATE('Primary endpoint outcomes'!S353,'Primary endpoint outcomes'!T353)</f>
        <v>NANA</v>
      </c>
      <c r="C353" s="154" t="e">
        <f t="shared" si="161"/>
        <v>#DIV/0!</v>
      </c>
      <c r="D353" s="154" t="e">
        <f t="shared" si="162"/>
        <v>#DIV/0!</v>
      </c>
      <c r="E353" s="154">
        <f t="shared" si="163"/>
        <v>0</v>
      </c>
      <c r="F353" s="21" t="e">
        <f t="shared" si="164"/>
        <v>#DIV/0!</v>
      </c>
      <c r="G353" s="21" t="e">
        <f t="shared" si="165"/>
        <v>#DIV/0!</v>
      </c>
      <c r="H353" s="155" t="e">
        <f t="shared" si="166"/>
        <v>#N/A</v>
      </c>
      <c r="I353" s="155" t="e">
        <f t="shared" si="167"/>
        <v>#N/A</v>
      </c>
      <c r="J353" s="318">
        <f t="shared" si="168"/>
        <v>0</v>
      </c>
      <c r="K353" s="326">
        <f>IF(ISNUMBER('Primary endpoint outcomes'!U353)=TRUE,'Primary endpoint outcomes'!U353,(IF(ISNUMBER('Primary endpoint outcomes'!X353)=TRUE,'Primary endpoint outcomes'!X353,0)))</f>
        <v>0</v>
      </c>
      <c r="L353" s="326">
        <f>IF(ISNUMBER('Primary endpoint outcomes'!V353)=TRUE,'Primary endpoint outcomes'!V353,(IF(ISNUMBER('Primary endpoint outcomes'!Y353)=TRUE,'Primary endpoint outcomes'!Y353,0)))</f>
        <v>0</v>
      </c>
      <c r="M353" s="325">
        <f>IF(ISNUMBER('Primary endpoint outcomes'!W353)=TRUE,'Primary endpoint outcomes'!W353,(IF(ISNUMBER('Primary endpoint outcomes'!Z353)=TRUE,'Primary endpoint outcomes'!Z353,0)))</f>
        <v>0</v>
      </c>
      <c r="N353" s="326">
        <f>IF(ISNUMBER('Primary endpoint outcomes'!BC353)=TRUE,'Primary endpoint outcomes'!BC353,(IF(ISNUMBER('Primary endpoint outcomes'!BF353)=TRUE,'Primary endpoint outcomes'!BF353,0)))</f>
        <v>0</v>
      </c>
      <c r="O353" s="325">
        <f>IF(ISNUMBER('Primary endpoint outcomes'!BD353)=TRUE,'Primary endpoint outcomes'!BD353,(IF(ISNUMBER('Primary endpoint outcomes'!BG353)=TRUE,'Primary endpoint outcomes'!BG353,0)))</f>
        <v>0</v>
      </c>
      <c r="P353" s="325">
        <f>IF(ISNUMBER('Primary endpoint outcomes'!BE353)=TRUE,'Primary endpoint outcomes'!BE353,(IF(ISNUMBER('Primary endpoint outcomes'!BH353)=TRUE,'Primary endpoint outcomes'!BH353,0)))</f>
        <v>0</v>
      </c>
      <c r="Q353" s="326">
        <f>IF(ISNUMBER('Primary endpoint outcomes'!CK353)=TRUE,'Primary endpoint outcomes'!CK353,(IF(ISNUMBER('Primary endpoint outcomes'!CN353)=TRUE,'Primary endpoint outcomes'!CN353,0)))</f>
        <v>0</v>
      </c>
      <c r="R353" s="326">
        <f>IF(ISNUMBER('Primary endpoint outcomes'!CL353)=TRUE,'Primary endpoint outcomes'!CL353,(IF(ISNUMBER('Primary endpoint outcomes'!CO353)=TRUE,'Primary endpoint outcomes'!CO353,0)))</f>
        <v>0</v>
      </c>
      <c r="S353" s="325">
        <f>IF(ISNUMBER('Primary endpoint outcomes'!CM353)=TRUE,'Primary endpoint outcomes'!CM353,(IF(ISNUMBER('Primary endpoint outcomes'!CP353)=TRUE,'Primary endpoint outcomes'!CP353,0)))</f>
        <v>0</v>
      </c>
      <c r="T353" s="326">
        <f>IF(ISNUMBER('Primary endpoint outcomes'!DS353)=TRUE,'Primary endpoint outcomes'!DS353,(IF(ISNUMBER('Primary endpoint outcomes'!DV353)=TRUE,'Primary endpoint outcomes'!DV353,0)))</f>
        <v>0</v>
      </c>
      <c r="U353" s="326">
        <f>IF(ISNUMBER('Primary endpoint outcomes'!DT353)=TRUE,'Primary endpoint outcomes'!DT353,(IF(ISNUMBER('Primary endpoint outcomes'!DW353)=TRUE,'Primary endpoint outcomes'!DW353,0)))</f>
        <v>0</v>
      </c>
      <c r="V353" s="326">
        <f>IF(ISNUMBER('Primary endpoint outcomes'!DU353)=TRUE,'Primary endpoint outcomes'!DU353,(IF(ISNUMBER('Primary endpoint outcomes'!DX353)=TRUE,'Primary endpoint outcomes'!DX353,0)))</f>
        <v>0</v>
      </c>
      <c r="W353" s="326">
        <f>IF(ISNUMBER('Primary endpoint outcomes'!FA353)=TRUE,'Primary endpoint outcomes'!FA353,(IF(ISNUMBER('Primary endpoint outcomes'!FD353)=TRUE,'Primary endpoint outcomes'!FD353,0)))</f>
        <v>0</v>
      </c>
      <c r="X353" s="326">
        <f>IF(ISNUMBER('Primary endpoint outcomes'!FB353)=TRUE,'Primary endpoint outcomes'!FB353,(IF(ISNUMBER('Primary endpoint outcomes'!FE353)=TRUE,'Primary endpoint outcomes'!FE353,0)))</f>
        <v>0</v>
      </c>
      <c r="Y353" s="326">
        <f>IF(ISNUMBER('Primary endpoint outcomes'!FC353)=TRUE,'Primary endpoint outcomes'!FC353,(IF(ISNUMBER('Primary endpoint outcomes'!FF353)=TRUE,'Primary endpoint outcomes'!FF353,0)))</f>
        <v>0</v>
      </c>
      <c r="Z353" s="150"/>
      <c r="AA353" s="151">
        <f t="shared" si="169"/>
        <v>0</v>
      </c>
      <c r="AB353" s="153">
        <f t="shared" si="170"/>
        <v>-1</v>
      </c>
      <c r="AC353" s="153">
        <f t="shared" si="171"/>
        <v>0</v>
      </c>
      <c r="AD353" s="151">
        <f t="shared" si="172"/>
        <v>0</v>
      </c>
      <c r="AE353" s="153">
        <f t="shared" si="173"/>
        <v>-1</v>
      </c>
      <c r="AF353" s="153">
        <f t="shared" si="174"/>
        <v>0</v>
      </c>
      <c r="AG353" s="151">
        <f t="shared" si="175"/>
        <v>0</v>
      </c>
      <c r="AH353" s="153">
        <f t="shared" si="176"/>
        <v>-1</v>
      </c>
      <c r="AI353" s="153">
        <f t="shared" si="177"/>
        <v>0</v>
      </c>
      <c r="AJ353" s="151">
        <f t="shared" si="178"/>
        <v>0</v>
      </c>
      <c r="AK353" s="153">
        <f t="shared" si="179"/>
        <v>-1</v>
      </c>
      <c r="AL353" s="153">
        <f t="shared" si="180"/>
        <v>0</v>
      </c>
      <c r="AM353" s="151">
        <f t="shared" si="181"/>
        <v>0</v>
      </c>
      <c r="AN353" s="153">
        <f t="shared" si="182"/>
        <v>-1</v>
      </c>
      <c r="AO353" s="153">
        <f t="shared" si="183"/>
        <v>0</v>
      </c>
      <c r="AP353" s="153" t="b">
        <f t="shared" si="184"/>
        <v>0</v>
      </c>
      <c r="AQ353" s="153">
        <f t="shared" si="185"/>
        <v>0</v>
      </c>
      <c r="AR353" s="153" t="e">
        <f t="shared" si="186"/>
        <v>#DIV/0!</v>
      </c>
      <c r="AS353" s="153" t="e">
        <f t="shared" si="187"/>
        <v>#DIV/0!</v>
      </c>
      <c r="AT353" s="153">
        <f t="shared" si="188"/>
        <v>0</v>
      </c>
    </row>
    <row r="354" spans="1:46" ht="15.75" x14ac:dyDescent="0.25">
      <c r="A354" s="152" t="str">
        <f>'Primary endpoint outcomes'!A354</f>
        <v>Kyllonen 2018</v>
      </c>
      <c r="B354" s="152" t="str">
        <f>CONCATENATE('Primary endpoint outcomes'!S354,'Primary endpoint outcomes'!T354)</f>
        <v>BDI-II21</v>
      </c>
      <c r="C354" s="154">
        <f t="shared" si="161"/>
        <v>22.368695652173908</v>
      </c>
      <c r="D354" s="154">
        <f t="shared" si="162"/>
        <v>7.7443403256601533</v>
      </c>
      <c r="E354" s="154">
        <f t="shared" si="163"/>
        <v>115</v>
      </c>
      <c r="F354" s="21" t="str">
        <f t="shared" si="164"/>
        <v>NO</v>
      </c>
      <c r="G354" s="21" t="str">
        <f t="shared" si="165"/>
        <v>YES</v>
      </c>
      <c r="H354" s="155">
        <f t="shared" si="166"/>
        <v>0.16221281970916313</v>
      </c>
      <c r="I354" s="155">
        <f t="shared" si="167"/>
        <v>0.83778718029083687</v>
      </c>
      <c r="J354" s="318">
        <f t="shared" si="168"/>
        <v>1</v>
      </c>
      <c r="K354" s="326">
        <f>IF(ISNUMBER('Primary endpoint outcomes'!U354)=TRUE,'Primary endpoint outcomes'!U354,(IF(ISNUMBER('Primary endpoint outcomes'!X354)=TRUE,'Primary endpoint outcomes'!X354,0)))</f>
        <v>23.11</v>
      </c>
      <c r="L354" s="326">
        <f>IF(ISNUMBER('Primary endpoint outcomes'!V354)=TRUE,'Primary endpoint outcomes'!V354,(IF(ISNUMBER('Primary endpoint outcomes'!Y354)=TRUE,'Primary endpoint outcomes'!Y354,0)))</f>
        <v>7.58</v>
      </c>
      <c r="M354" s="325">
        <f>IF(ISNUMBER('Primary endpoint outcomes'!W354)=TRUE,'Primary endpoint outcomes'!W354,(IF(ISNUMBER('Primary endpoint outcomes'!Z354)=TRUE,'Primary endpoint outcomes'!Z354,0)))</f>
        <v>60</v>
      </c>
      <c r="N354" s="326">
        <f>IF(ISNUMBER('Primary endpoint outcomes'!BC354)=TRUE,'Primary endpoint outcomes'!BC354,(IF(ISNUMBER('Primary endpoint outcomes'!BF354)=TRUE,'Primary endpoint outcomes'!BF354,0)))</f>
        <v>21.56</v>
      </c>
      <c r="O354" s="325">
        <f>IF(ISNUMBER('Primary endpoint outcomes'!BD354)=TRUE,'Primary endpoint outcomes'!BD354,(IF(ISNUMBER('Primary endpoint outcomes'!BG354)=TRUE,'Primary endpoint outcomes'!BG354,0)))</f>
        <v>7.92</v>
      </c>
      <c r="P354" s="325">
        <f>IF(ISNUMBER('Primary endpoint outcomes'!BE354)=TRUE,'Primary endpoint outcomes'!BE354,(IF(ISNUMBER('Primary endpoint outcomes'!BH354)=TRUE,'Primary endpoint outcomes'!BH354,0)))</f>
        <v>55</v>
      </c>
      <c r="Q354" s="326">
        <f>IF(ISNUMBER('Primary endpoint outcomes'!CK354)=TRUE,'Primary endpoint outcomes'!CK354,(IF(ISNUMBER('Primary endpoint outcomes'!CN354)=TRUE,'Primary endpoint outcomes'!CN354,0)))</f>
        <v>0</v>
      </c>
      <c r="R354" s="326">
        <f>IF(ISNUMBER('Primary endpoint outcomes'!CL354)=TRUE,'Primary endpoint outcomes'!CL354,(IF(ISNUMBER('Primary endpoint outcomes'!CO354)=TRUE,'Primary endpoint outcomes'!CO354,0)))</f>
        <v>0</v>
      </c>
      <c r="S354" s="325">
        <f>IF(ISNUMBER('Primary endpoint outcomes'!CM354)=TRUE,'Primary endpoint outcomes'!CM354,(IF(ISNUMBER('Primary endpoint outcomes'!CP354)=TRUE,'Primary endpoint outcomes'!CP354,0)))</f>
        <v>0</v>
      </c>
      <c r="T354" s="326">
        <f>IF(ISNUMBER('Primary endpoint outcomes'!DS354)=TRUE,'Primary endpoint outcomes'!DS354,(IF(ISNUMBER('Primary endpoint outcomes'!DV354)=TRUE,'Primary endpoint outcomes'!DV354,0)))</f>
        <v>0</v>
      </c>
      <c r="U354" s="326">
        <f>IF(ISNUMBER('Primary endpoint outcomes'!DT354)=TRUE,'Primary endpoint outcomes'!DT354,(IF(ISNUMBER('Primary endpoint outcomes'!DW354)=TRUE,'Primary endpoint outcomes'!DW354,0)))</f>
        <v>0</v>
      </c>
      <c r="V354" s="326">
        <f>IF(ISNUMBER('Primary endpoint outcomes'!DU354)=TRUE,'Primary endpoint outcomes'!DU354,(IF(ISNUMBER('Primary endpoint outcomes'!DX354)=TRUE,'Primary endpoint outcomes'!DX354,0)))</f>
        <v>0</v>
      </c>
      <c r="W354" s="326">
        <f>IF(ISNUMBER('Primary endpoint outcomes'!FA354)=TRUE,'Primary endpoint outcomes'!FA354,(IF(ISNUMBER('Primary endpoint outcomes'!FD354)=TRUE,'Primary endpoint outcomes'!FD354,0)))</f>
        <v>0</v>
      </c>
      <c r="X354" s="326">
        <f>IF(ISNUMBER('Primary endpoint outcomes'!FB354)=TRUE,'Primary endpoint outcomes'!FB354,(IF(ISNUMBER('Primary endpoint outcomes'!FE354)=TRUE,'Primary endpoint outcomes'!FE354,0)))</f>
        <v>0</v>
      </c>
      <c r="Y354" s="326">
        <f>IF(ISNUMBER('Primary endpoint outcomes'!FC354)=TRUE,'Primary endpoint outcomes'!FC354,(IF(ISNUMBER('Primary endpoint outcomes'!FF354)=TRUE,'Primary endpoint outcomes'!FF354,0)))</f>
        <v>0</v>
      </c>
      <c r="Z354" s="150"/>
      <c r="AA354" s="151">
        <f t="shared" si="169"/>
        <v>60</v>
      </c>
      <c r="AB354" s="153">
        <f t="shared" si="170"/>
        <v>59</v>
      </c>
      <c r="AC354" s="153">
        <f t="shared" si="171"/>
        <v>3389.9276</v>
      </c>
      <c r="AD354" s="151">
        <f t="shared" si="172"/>
        <v>55</v>
      </c>
      <c r="AE354" s="153">
        <f t="shared" si="173"/>
        <v>54</v>
      </c>
      <c r="AF354" s="153">
        <f t="shared" si="174"/>
        <v>3387.2255999999998</v>
      </c>
      <c r="AG354" s="151">
        <f t="shared" si="175"/>
        <v>0</v>
      </c>
      <c r="AH354" s="153">
        <f t="shared" si="176"/>
        <v>-1</v>
      </c>
      <c r="AI354" s="153">
        <f t="shared" si="177"/>
        <v>0</v>
      </c>
      <c r="AJ354" s="151">
        <f t="shared" si="178"/>
        <v>0</v>
      </c>
      <c r="AK354" s="153">
        <f t="shared" si="179"/>
        <v>-1</v>
      </c>
      <c r="AL354" s="153">
        <f t="shared" si="180"/>
        <v>0</v>
      </c>
      <c r="AM354" s="151">
        <f t="shared" si="181"/>
        <v>0</v>
      </c>
      <c r="AN354" s="153">
        <f t="shared" si="182"/>
        <v>-1</v>
      </c>
      <c r="AO354" s="153">
        <f t="shared" si="183"/>
        <v>0</v>
      </c>
      <c r="AP354" s="153">
        <f t="shared" si="184"/>
        <v>113</v>
      </c>
      <c r="AQ354" s="153">
        <f t="shared" si="185"/>
        <v>6777.1531999999997</v>
      </c>
      <c r="AR354" s="153">
        <f t="shared" si="186"/>
        <v>22.368695652173908</v>
      </c>
      <c r="AS354" s="153">
        <f t="shared" si="187"/>
        <v>7.7443403256601533</v>
      </c>
      <c r="AT354" s="153">
        <f t="shared" si="188"/>
        <v>115</v>
      </c>
    </row>
    <row r="355" spans="1:46" ht="15.75" x14ac:dyDescent="0.25">
      <c r="A355" s="152" t="str">
        <f>'Primary endpoint outcomes'!A355</f>
        <v>Laakmann 1988</v>
      </c>
      <c r="B355" s="152" t="str">
        <f>CONCATENATE('Primary endpoint outcomes'!S355,'Primary endpoint outcomes'!T355)</f>
        <v>HAMD17</v>
      </c>
      <c r="C355" s="154">
        <f t="shared" si="161"/>
        <v>25.25</v>
      </c>
      <c r="D355" s="154">
        <f t="shared" si="162"/>
        <v>0</v>
      </c>
      <c r="E355" s="154">
        <f t="shared" si="163"/>
        <v>100</v>
      </c>
      <c r="F355" s="21" t="str">
        <f t="shared" si="164"/>
        <v>YES</v>
      </c>
      <c r="G355" s="21" t="str">
        <f t="shared" si="165"/>
        <v>NO</v>
      </c>
      <c r="H355" s="155" t="e">
        <f t="shared" si="166"/>
        <v>#NUM!</v>
      </c>
      <c r="I355" s="155" t="e">
        <f t="shared" si="167"/>
        <v>#NUM!</v>
      </c>
      <c r="J355" s="318">
        <f t="shared" si="168"/>
        <v>0</v>
      </c>
      <c r="K355" s="326">
        <f>IF(ISNUMBER('Primary endpoint outcomes'!U355)=TRUE,'Primary endpoint outcomes'!U355,(IF(ISNUMBER('Primary endpoint outcomes'!X355)=TRUE,'Primary endpoint outcomes'!X355,0)))</f>
        <v>26.7</v>
      </c>
      <c r="L355" s="326">
        <f>IF(ISNUMBER('Primary endpoint outcomes'!V355)=TRUE,'Primary endpoint outcomes'!V355,(IF(ISNUMBER('Primary endpoint outcomes'!Y355)=TRUE,'Primary endpoint outcomes'!Y355,0)))</f>
        <v>0</v>
      </c>
      <c r="M355" s="325">
        <f>IF(ISNUMBER('Primary endpoint outcomes'!W355)=TRUE,'Primary endpoint outcomes'!W355,(IF(ISNUMBER('Primary endpoint outcomes'!Z355)=TRUE,'Primary endpoint outcomes'!Z355,0)))</f>
        <v>50</v>
      </c>
      <c r="N355" s="326">
        <f>IF(ISNUMBER('Primary endpoint outcomes'!BC355)=TRUE,'Primary endpoint outcomes'!BC355,(IF(ISNUMBER('Primary endpoint outcomes'!BF355)=TRUE,'Primary endpoint outcomes'!BF355,0)))</f>
        <v>23.8</v>
      </c>
      <c r="O355" s="325">
        <f>IF(ISNUMBER('Primary endpoint outcomes'!BD355)=TRUE,'Primary endpoint outcomes'!BD355,(IF(ISNUMBER('Primary endpoint outcomes'!BG355)=TRUE,'Primary endpoint outcomes'!BG355,0)))</f>
        <v>0</v>
      </c>
      <c r="P355" s="325">
        <f>IF(ISNUMBER('Primary endpoint outcomes'!BE355)=TRUE,'Primary endpoint outcomes'!BE355,(IF(ISNUMBER('Primary endpoint outcomes'!BH355)=TRUE,'Primary endpoint outcomes'!BH355,0)))</f>
        <v>50</v>
      </c>
      <c r="Q355" s="326">
        <f>IF(ISNUMBER('Primary endpoint outcomes'!CK355)=TRUE,'Primary endpoint outcomes'!CK355,(IF(ISNUMBER('Primary endpoint outcomes'!CN355)=TRUE,'Primary endpoint outcomes'!CN355,0)))</f>
        <v>0</v>
      </c>
      <c r="R355" s="326">
        <f>IF(ISNUMBER('Primary endpoint outcomes'!CL355)=TRUE,'Primary endpoint outcomes'!CL355,(IF(ISNUMBER('Primary endpoint outcomes'!CO355)=TRUE,'Primary endpoint outcomes'!CO355,0)))</f>
        <v>0</v>
      </c>
      <c r="S355" s="325">
        <f>IF(ISNUMBER('Primary endpoint outcomes'!CM355)=TRUE,'Primary endpoint outcomes'!CM355,(IF(ISNUMBER('Primary endpoint outcomes'!CP355)=TRUE,'Primary endpoint outcomes'!CP355,0)))</f>
        <v>0</v>
      </c>
      <c r="T355" s="326">
        <f>IF(ISNUMBER('Primary endpoint outcomes'!DS355)=TRUE,'Primary endpoint outcomes'!DS355,(IF(ISNUMBER('Primary endpoint outcomes'!DV355)=TRUE,'Primary endpoint outcomes'!DV355,0)))</f>
        <v>0</v>
      </c>
      <c r="U355" s="326">
        <f>IF(ISNUMBER('Primary endpoint outcomes'!DT355)=TRUE,'Primary endpoint outcomes'!DT355,(IF(ISNUMBER('Primary endpoint outcomes'!DW355)=TRUE,'Primary endpoint outcomes'!DW355,0)))</f>
        <v>0</v>
      </c>
      <c r="V355" s="326">
        <f>IF(ISNUMBER('Primary endpoint outcomes'!DU355)=TRUE,'Primary endpoint outcomes'!DU355,(IF(ISNUMBER('Primary endpoint outcomes'!DX355)=TRUE,'Primary endpoint outcomes'!DX355,0)))</f>
        <v>0</v>
      </c>
      <c r="W355" s="326">
        <f>IF(ISNUMBER('Primary endpoint outcomes'!FA355)=TRUE,'Primary endpoint outcomes'!FA355,(IF(ISNUMBER('Primary endpoint outcomes'!FD355)=TRUE,'Primary endpoint outcomes'!FD355,0)))</f>
        <v>0</v>
      </c>
      <c r="X355" s="326">
        <f>IF(ISNUMBER('Primary endpoint outcomes'!FB355)=TRUE,'Primary endpoint outcomes'!FB355,(IF(ISNUMBER('Primary endpoint outcomes'!FE355)=TRUE,'Primary endpoint outcomes'!FE355,0)))</f>
        <v>0</v>
      </c>
      <c r="Y355" s="326">
        <f>IF(ISNUMBER('Primary endpoint outcomes'!FC355)=TRUE,'Primary endpoint outcomes'!FC355,(IF(ISNUMBER('Primary endpoint outcomes'!FF355)=TRUE,'Primary endpoint outcomes'!FF355,0)))</f>
        <v>0</v>
      </c>
      <c r="Z355" s="150"/>
      <c r="AA355" s="151">
        <f t="shared" si="169"/>
        <v>50</v>
      </c>
      <c r="AB355" s="153">
        <f t="shared" si="170"/>
        <v>49</v>
      </c>
      <c r="AC355" s="153">
        <f t="shared" si="171"/>
        <v>0</v>
      </c>
      <c r="AD355" s="151">
        <f t="shared" si="172"/>
        <v>50</v>
      </c>
      <c r="AE355" s="153">
        <f t="shared" si="173"/>
        <v>49</v>
      </c>
      <c r="AF355" s="153">
        <f t="shared" si="174"/>
        <v>0</v>
      </c>
      <c r="AG355" s="151">
        <f t="shared" si="175"/>
        <v>0</v>
      </c>
      <c r="AH355" s="153">
        <f t="shared" si="176"/>
        <v>-1</v>
      </c>
      <c r="AI355" s="153">
        <f t="shared" si="177"/>
        <v>0</v>
      </c>
      <c r="AJ355" s="151">
        <f t="shared" si="178"/>
        <v>0</v>
      </c>
      <c r="AK355" s="153">
        <f t="shared" si="179"/>
        <v>-1</v>
      </c>
      <c r="AL355" s="153">
        <f t="shared" si="180"/>
        <v>0</v>
      </c>
      <c r="AM355" s="151">
        <f t="shared" si="181"/>
        <v>0</v>
      </c>
      <c r="AN355" s="153">
        <f t="shared" si="182"/>
        <v>-1</v>
      </c>
      <c r="AO355" s="153">
        <f t="shared" si="183"/>
        <v>0</v>
      </c>
      <c r="AP355" s="153">
        <f t="shared" si="184"/>
        <v>98</v>
      </c>
      <c r="AQ355" s="153">
        <f t="shared" si="185"/>
        <v>0</v>
      </c>
      <c r="AR355" s="153">
        <f t="shared" si="186"/>
        <v>25.25</v>
      </c>
      <c r="AS355" s="153">
        <f t="shared" si="187"/>
        <v>0</v>
      </c>
      <c r="AT355" s="153">
        <f t="shared" si="188"/>
        <v>100</v>
      </c>
    </row>
    <row r="356" spans="1:46" ht="15.75" x14ac:dyDescent="0.25">
      <c r="A356" s="152" t="str">
        <f>'Primary endpoint outcomes'!A356</f>
        <v>Laakmann 1991</v>
      </c>
      <c r="B356" s="152" t="str">
        <f>CONCATENATE('Primary endpoint outcomes'!S356,'Primary endpoint outcomes'!T356)</f>
        <v>HAMD17</v>
      </c>
      <c r="C356" s="154" t="e">
        <f t="shared" si="161"/>
        <v>#DIV/0!</v>
      </c>
      <c r="D356" s="154" t="e">
        <f t="shared" si="162"/>
        <v>#DIV/0!</v>
      </c>
      <c r="E356" s="154">
        <f t="shared" si="163"/>
        <v>0</v>
      </c>
      <c r="F356" s="21" t="e">
        <f t="shared" si="164"/>
        <v>#DIV/0!</v>
      </c>
      <c r="G356" s="21" t="e">
        <f t="shared" si="165"/>
        <v>#DIV/0!</v>
      </c>
      <c r="H356" s="155" t="e">
        <f t="shared" si="166"/>
        <v>#DIV/0!</v>
      </c>
      <c r="I356" s="155" t="e">
        <f t="shared" si="167"/>
        <v>#DIV/0!</v>
      </c>
      <c r="J356" s="318">
        <f t="shared" si="168"/>
        <v>0</v>
      </c>
      <c r="K356" s="326">
        <f>IF(ISNUMBER('Primary endpoint outcomes'!U356)=TRUE,'Primary endpoint outcomes'!U356,(IF(ISNUMBER('Primary endpoint outcomes'!X356)=TRUE,'Primary endpoint outcomes'!X356,0)))</f>
        <v>0</v>
      </c>
      <c r="L356" s="326">
        <f>IF(ISNUMBER('Primary endpoint outcomes'!V356)=TRUE,'Primary endpoint outcomes'!V356,(IF(ISNUMBER('Primary endpoint outcomes'!Y356)=TRUE,'Primary endpoint outcomes'!Y356,0)))</f>
        <v>0</v>
      </c>
      <c r="M356" s="325">
        <f>IF(ISNUMBER('Primary endpoint outcomes'!W356)=TRUE,'Primary endpoint outcomes'!W356,(IF(ISNUMBER('Primary endpoint outcomes'!Z356)=TRUE,'Primary endpoint outcomes'!Z356,0)))</f>
        <v>0</v>
      </c>
      <c r="N356" s="326">
        <f>IF(ISNUMBER('Primary endpoint outcomes'!BC356)=TRUE,'Primary endpoint outcomes'!BC356,(IF(ISNUMBER('Primary endpoint outcomes'!BF356)=TRUE,'Primary endpoint outcomes'!BF356,0)))</f>
        <v>0</v>
      </c>
      <c r="O356" s="325">
        <f>IF(ISNUMBER('Primary endpoint outcomes'!BD356)=TRUE,'Primary endpoint outcomes'!BD356,(IF(ISNUMBER('Primary endpoint outcomes'!BG356)=TRUE,'Primary endpoint outcomes'!BG356,0)))</f>
        <v>0</v>
      </c>
      <c r="P356" s="325">
        <f>IF(ISNUMBER('Primary endpoint outcomes'!BE356)=TRUE,'Primary endpoint outcomes'!BE356,(IF(ISNUMBER('Primary endpoint outcomes'!BH356)=TRUE,'Primary endpoint outcomes'!BH356,0)))</f>
        <v>0</v>
      </c>
      <c r="Q356" s="326">
        <f>IF(ISNUMBER('Primary endpoint outcomes'!CK356)=TRUE,'Primary endpoint outcomes'!CK356,(IF(ISNUMBER('Primary endpoint outcomes'!CN356)=TRUE,'Primary endpoint outcomes'!CN356,0)))</f>
        <v>0</v>
      </c>
      <c r="R356" s="326">
        <f>IF(ISNUMBER('Primary endpoint outcomes'!CL356)=TRUE,'Primary endpoint outcomes'!CL356,(IF(ISNUMBER('Primary endpoint outcomes'!CO356)=TRUE,'Primary endpoint outcomes'!CO356,0)))</f>
        <v>0</v>
      </c>
      <c r="S356" s="325">
        <f>IF(ISNUMBER('Primary endpoint outcomes'!CM356)=TRUE,'Primary endpoint outcomes'!CM356,(IF(ISNUMBER('Primary endpoint outcomes'!CP356)=TRUE,'Primary endpoint outcomes'!CP356,0)))</f>
        <v>0</v>
      </c>
      <c r="T356" s="326">
        <f>IF(ISNUMBER('Primary endpoint outcomes'!DS356)=TRUE,'Primary endpoint outcomes'!DS356,(IF(ISNUMBER('Primary endpoint outcomes'!DV356)=TRUE,'Primary endpoint outcomes'!DV356,0)))</f>
        <v>0</v>
      </c>
      <c r="U356" s="326">
        <f>IF(ISNUMBER('Primary endpoint outcomes'!DT356)=TRUE,'Primary endpoint outcomes'!DT356,(IF(ISNUMBER('Primary endpoint outcomes'!DW356)=TRUE,'Primary endpoint outcomes'!DW356,0)))</f>
        <v>0</v>
      </c>
      <c r="V356" s="326">
        <f>IF(ISNUMBER('Primary endpoint outcomes'!DU356)=TRUE,'Primary endpoint outcomes'!DU356,(IF(ISNUMBER('Primary endpoint outcomes'!DX356)=TRUE,'Primary endpoint outcomes'!DX356,0)))</f>
        <v>0</v>
      </c>
      <c r="W356" s="326">
        <f>IF(ISNUMBER('Primary endpoint outcomes'!FA356)=TRUE,'Primary endpoint outcomes'!FA356,(IF(ISNUMBER('Primary endpoint outcomes'!FD356)=TRUE,'Primary endpoint outcomes'!FD356,0)))</f>
        <v>0</v>
      </c>
      <c r="X356" s="326">
        <f>IF(ISNUMBER('Primary endpoint outcomes'!FB356)=TRUE,'Primary endpoint outcomes'!FB356,(IF(ISNUMBER('Primary endpoint outcomes'!FE356)=TRUE,'Primary endpoint outcomes'!FE356,0)))</f>
        <v>0</v>
      </c>
      <c r="Y356" s="326">
        <f>IF(ISNUMBER('Primary endpoint outcomes'!FC356)=TRUE,'Primary endpoint outcomes'!FC356,(IF(ISNUMBER('Primary endpoint outcomes'!FF356)=TRUE,'Primary endpoint outcomes'!FF356,0)))</f>
        <v>0</v>
      </c>
      <c r="Z356" s="150"/>
      <c r="AA356" s="151">
        <f t="shared" si="169"/>
        <v>0</v>
      </c>
      <c r="AB356" s="153">
        <f t="shared" si="170"/>
        <v>-1</v>
      </c>
      <c r="AC356" s="153">
        <f t="shared" si="171"/>
        <v>0</v>
      </c>
      <c r="AD356" s="151">
        <f t="shared" si="172"/>
        <v>0</v>
      </c>
      <c r="AE356" s="153">
        <f t="shared" si="173"/>
        <v>-1</v>
      </c>
      <c r="AF356" s="153">
        <f t="shared" si="174"/>
        <v>0</v>
      </c>
      <c r="AG356" s="151">
        <f t="shared" si="175"/>
        <v>0</v>
      </c>
      <c r="AH356" s="153">
        <f t="shared" si="176"/>
        <v>-1</v>
      </c>
      <c r="AI356" s="153">
        <f t="shared" si="177"/>
        <v>0</v>
      </c>
      <c r="AJ356" s="151">
        <f t="shared" si="178"/>
        <v>0</v>
      </c>
      <c r="AK356" s="153">
        <f t="shared" si="179"/>
        <v>-1</v>
      </c>
      <c r="AL356" s="153">
        <f t="shared" si="180"/>
        <v>0</v>
      </c>
      <c r="AM356" s="151">
        <f t="shared" si="181"/>
        <v>0</v>
      </c>
      <c r="AN356" s="153">
        <f t="shared" si="182"/>
        <v>-1</v>
      </c>
      <c r="AO356" s="153">
        <f t="shared" si="183"/>
        <v>0</v>
      </c>
      <c r="AP356" s="153" t="b">
        <f t="shared" si="184"/>
        <v>0</v>
      </c>
      <c r="AQ356" s="153">
        <f t="shared" si="185"/>
        <v>0</v>
      </c>
      <c r="AR356" s="153" t="e">
        <f t="shared" si="186"/>
        <v>#DIV/0!</v>
      </c>
      <c r="AS356" s="153" t="e">
        <f t="shared" si="187"/>
        <v>#DIV/0!</v>
      </c>
      <c r="AT356" s="153">
        <f t="shared" si="188"/>
        <v>0</v>
      </c>
    </row>
    <row r="357" spans="1:46" ht="15.75" x14ac:dyDescent="0.25">
      <c r="A357" s="152" t="str">
        <f>'Primary endpoint outcomes'!A357</f>
        <v>Laidlaw 2008</v>
      </c>
      <c r="B357" s="152" t="str">
        <f>CONCATENATE('Primary endpoint outcomes'!S357,'Primary endpoint outcomes'!T357)</f>
        <v>HAMD17</v>
      </c>
      <c r="C357" s="154">
        <f t="shared" si="161"/>
        <v>11.6</v>
      </c>
      <c r="D357" s="154">
        <f t="shared" si="162"/>
        <v>2.9624314338056839</v>
      </c>
      <c r="E357" s="154">
        <f t="shared" si="163"/>
        <v>40</v>
      </c>
      <c r="F357" s="21" t="str">
        <f t="shared" si="164"/>
        <v>NO</v>
      </c>
      <c r="G357" s="21" t="str">
        <f t="shared" si="165"/>
        <v>YES</v>
      </c>
      <c r="H357" s="155">
        <f t="shared" si="166"/>
        <v>6.8736628618277451E-2</v>
      </c>
      <c r="I357" s="155">
        <f t="shared" si="167"/>
        <v>0.93126337138172255</v>
      </c>
      <c r="J357" s="318">
        <f t="shared" si="168"/>
        <v>1</v>
      </c>
      <c r="K357" s="326">
        <f>IF(ISNUMBER('Primary endpoint outcomes'!U357)=TRUE,'Primary endpoint outcomes'!U357,(IF(ISNUMBER('Primary endpoint outcomes'!X357)=TRUE,'Primary endpoint outcomes'!X357,0)))</f>
        <v>11.4</v>
      </c>
      <c r="L357" s="326">
        <f>IF(ISNUMBER('Primary endpoint outcomes'!V357)=TRUE,'Primary endpoint outcomes'!V357,(IF(ISNUMBER('Primary endpoint outcomes'!Y357)=TRUE,'Primary endpoint outcomes'!Y357,0)))</f>
        <v>3.08</v>
      </c>
      <c r="M357" s="325">
        <f>IF(ISNUMBER('Primary endpoint outcomes'!W357)=TRUE,'Primary endpoint outcomes'!W357,(IF(ISNUMBER('Primary endpoint outcomes'!Z357)=TRUE,'Primary endpoint outcomes'!Z357,0)))</f>
        <v>20</v>
      </c>
      <c r="N357" s="326">
        <f>IF(ISNUMBER('Primary endpoint outcomes'!BC357)=TRUE,'Primary endpoint outcomes'!BC357,(IF(ISNUMBER('Primary endpoint outcomes'!BF357)=TRUE,'Primary endpoint outcomes'!BF357,0)))</f>
        <v>11.8</v>
      </c>
      <c r="O357" s="325">
        <f>IF(ISNUMBER('Primary endpoint outcomes'!BD357)=TRUE,'Primary endpoint outcomes'!BD357,(IF(ISNUMBER('Primary endpoint outcomes'!BG357)=TRUE,'Primary endpoint outcomes'!BG357,0)))</f>
        <v>2.84</v>
      </c>
      <c r="P357" s="325">
        <f>IF(ISNUMBER('Primary endpoint outcomes'!BE357)=TRUE,'Primary endpoint outcomes'!BE357,(IF(ISNUMBER('Primary endpoint outcomes'!BH357)=TRUE,'Primary endpoint outcomes'!BH357,0)))</f>
        <v>20</v>
      </c>
      <c r="Q357" s="326">
        <f>IF(ISNUMBER('Primary endpoint outcomes'!CK357)=TRUE,'Primary endpoint outcomes'!CK357,(IF(ISNUMBER('Primary endpoint outcomes'!CN357)=TRUE,'Primary endpoint outcomes'!CN357,0)))</f>
        <v>0</v>
      </c>
      <c r="R357" s="326">
        <f>IF(ISNUMBER('Primary endpoint outcomes'!CL357)=TRUE,'Primary endpoint outcomes'!CL357,(IF(ISNUMBER('Primary endpoint outcomes'!CO357)=TRUE,'Primary endpoint outcomes'!CO357,0)))</f>
        <v>0</v>
      </c>
      <c r="S357" s="325">
        <f>IF(ISNUMBER('Primary endpoint outcomes'!CM357)=TRUE,'Primary endpoint outcomes'!CM357,(IF(ISNUMBER('Primary endpoint outcomes'!CP357)=TRUE,'Primary endpoint outcomes'!CP357,0)))</f>
        <v>0</v>
      </c>
      <c r="T357" s="326">
        <f>IF(ISNUMBER('Primary endpoint outcomes'!DS357)=TRUE,'Primary endpoint outcomes'!DS357,(IF(ISNUMBER('Primary endpoint outcomes'!DV357)=TRUE,'Primary endpoint outcomes'!DV357,0)))</f>
        <v>0</v>
      </c>
      <c r="U357" s="326">
        <f>IF(ISNUMBER('Primary endpoint outcomes'!DT357)=TRUE,'Primary endpoint outcomes'!DT357,(IF(ISNUMBER('Primary endpoint outcomes'!DW357)=TRUE,'Primary endpoint outcomes'!DW357,0)))</f>
        <v>0</v>
      </c>
      <c r="V357" s="326">
        <f>IF(ISNUMBER('Primary endpoint outcomes'!DU357)=TRUE,'Primary endpoint outcomes'!DU357,(IF(ISNUMBER('Primary endpoint outcomes'!DX357)=TRUE,'Primary endpoint outcomes'!DX357,0)))</f>
        <v>0</v>
      </c>
      <c r="W357" s="326">
        <f>IF(ISNUMBER('Primary endpoint outcomes'!FA357)=TRUE,'Primary endpoint outcomes'!FA357,(IF(ISNUMBER('Primary endpoint outcomes'!FD357)=TRUE,'Primary endpoint outcomes'!FD357,0)))</f>
        <v>0</v>
      </c>
      <c r="X357" s="326">
        <f>IF(ISNUMBER('Primary endpoint outcomes'!FB357)=TRUE,'Primary endpoint outcomes'!FB357,(IF(ISNUMBER('Primary endpoint outcomes'!FE357)=TRUE,'Primary endpoint outcomes'!FE357,0)))</f>
        <v>0</v>
      </c>
      <c r="Y357" s="326">
        <f>IF(ISNUMBER('Primary endpoint outcomes'!FC357)=TRUE,'Primary endpoint outcomes'!FC357,(IF(ISNUMBER('Primary endpoint outcomes'!FF357)=TRUE,'Primary endpoint outcomes'!FF357,0)))</f>
        <v>0</v>
      </c>
      <c r="Z357" s="150"/>
      <c r="AA357" s="151">
        <f t="shared" si="169"/>
        <v>20</v>
      </c>
      <c r="AB357" s="153">
        <f t="shared" si="170"/>
        <v>19</v>
      </c>
      <c r="AC357" s="153">
        <f t="shared" si="171"/>
        <v>180.24160000000001</v>
      </c>
      <c r="AD357" s="151">
        <f t="shared" si="172"/>
        <v>20</v>
      </c>
      <c r="AE357" s="153">
        <f t="shared" si="173"/>
        <v>19</v>
      </c>
      <c r="AF357" s="153">
        <f t="shared" si="174"/>
        <v>153.24639999999999</v>
      </c>
      <c r="AG357" s="151">
        <f t="shared" si="175"/>
        <v>0</v>
      </c>
      <c r="AH357" s="153">
        <f t="shared" si="176"/>
        <v>-1</v>
      </c>
      <c r="AI357" s="153">
        <f t="shared" si="177"/>
        <v>0</v>
      </c>
      <c r="AJ357" s="151">
        <f t="shared" si="178"/>
        <v>0</v>
      </c>
      <c r="AK357" s="153">
        <f t="shared" si="179"/>
        <v>-1</v>
      </c>
      <c r="AL357" s="153">
        <f t="shared" si="180"/>
        <v>0</v>
      </c>
      <c r="AM357" s="151">
        <f t="shared" si="181"/>
        <v>0</v>
      </c>
      <c r="AN357" s="153">
        <f t="shared" si="182"/>
        <v>-1</v>
      </c>
      <c r="AO357" s="153">
        <f t="shared" si="183"/>
        <v>0</v>
      </c>
      <c r="AP357" s="153">
        <f t="shared" si="184"/>
        <v>38</v>
      </c>
      <c r="AQ357" s="153">
        <f t="shared" si="185"/>
        <v>333.488</v>
      </c>
      <c r="AR357" s="153">
        <f t="shared" si="186"/>
        <v>11.6</v>
      </c>
      <c r="AS357" s="153">
        <f t="shared" si="187"/>
        <v>2.9624314338056839</v>
      </c>
      <c r="AT357" s="153">
        <f t="shared" si="188"/>
        <v>40</v>
      </c>
    </row>
    <row r="358" spans="1:46" ht="15.75" x14ac:dyDescent="0.25">
      <c r="A358" s="152" t="str">
        <f>'Primary endpoint outcomes'!A358</f>
        <v>Lam 2013</v>
      </c>
      <c r="B358" s="152" t="str">
        <f>CONCATENATE('Primary endpoint outcomes'!S358,'Primary endpoint outcomes'!T358)</f>
        <v>MADRS10</v>
      </c>
      <c r="C358" s="154">
        <f t="shared" si="161"/>
        <v>27.633333333333333</v>
      </c>
      <c r="D358" s="154">
        <f t="shared" si="162"/>
        <v>4.9979067783371525</v>
      </c>
      <c r="E358" s="154">
        <f t="shared" si="163"/>
        <v>99</v>
      </c>
      <c r="F358" s="21" t="str">
        <f t="shared" si="164"/>
        <v>YES</v>
      </c>
      <c r="G358" s="21" t="str">
        <f t="shared" si="165"/>
        <v>NO</v>
      </c>
      <c r="H358" s="155">
        <f t="shared" si="166"/>
        <v>0.8701580439116523</v>
      </c>
      <c r="I358" s="155">
        <f t="shared" si="167"/>
        <v>0.1298419560883477</v>
      </c>
      <c r="J358" s="318">
        <f t="shared" si="168"/>
        <v>1</v>
      </c>
      <c r="K358" s="326">
        <f>IF(ISNUMBER('Primary endpoint outcomes'!U358)=TRUE,'Primary endpoint outcomes'!U358,(IF(ISNUMBER('Primary endpoint outcomes'!X358)=TRUE,'Primary endpoint outcomes'!X358,0)))</f>
        <v>28.2</v>
      </c>
      <c r="L358" s="326">
        <f>IF(ISNUMBER('Primary endpoint outcomes'!V358)=TRUE,'Primary endpoint outcomes'!V358,(IF(ISNUMBER('Primary endpoint outcomes'!Y358)=TRUE,'Primary endpoint outcomes'!Y358,0)))</f>
        <v>5.0999999999999996</v>
      </c>
      <c r="M358" s="325">
        <f>IF(ISNUMBER('Primary endpoint outcomes'!W358)=TRUE,'Primary endpoint outcomes'!W358,(IF(ISNUMBER('Primary endpoint outcomes'!Z358)=TRUE,'Primary endpoint outcomes'!Z358,0)))</f>
        <v>48</v>
      </c>
      <c r="N358" s="326">
        <f>IF(ISNUMBER('Primary endpoint outcomes'!BC358)=TRUE,'Primary endpoint outcomes'!BC358,(IF(ISNUMBER('Primary endpoint outcomes'!BF358)=TRUE,'Primary endpoint outcomes'!BF358,0)))</f>
        <v>27.1</v>
      </c>
      <c r="O358" s="325">
        <f>IF(ISNUMBER('Primary endpoint outcomes'!BD358)=TRUE,'Primary endpoint outcomes'!BD358,(IF(ISNUMBER('Primary endpoint outcomes'!BG358)=TRUE,'Primary endpoint outcomes'!BG358,0)))</f>
        <v>4.9000000000000004</v>
      </c>
      <c r="P358" s="325">
        <f>IF(ISNUMBER('Primary endpoint outcomes'!BE358)=TRUE,'Primary endpoint outcomes'!BE358,(IF(ISNUMBER('Primary endpoint outcomes'!BH358)=TRUE,'Primary endpoint outcomes'!BH358,0)))</f>
        <v>51</v>
      </c>
      <c r="Q358" s="326">
        <f>IF(ISNUMBER('Primary endpoint outcomes'!CK358)=TRUE,'Primary endpoint outcomes'!CK358,(IF(ISNUMBER('Primary endpoint outcomes'!CN358)=TRUE,'Primary endpoint outcomes'!CN358,0)))</f>
        <v>0</v>
      </c>
      <c r="R358" s="326">
        <f>IF(ISNUMBER('Primary endpoint outcomes'!CL358)=TRUE,'Primary endpoint outcomes'!CL358,(IF(ISNUMBER('Primary endpoint outcomes'!CO358)=TRUE,'Primary endpoint outcomes'!CO358,0)))</f>
        <v>0</v>
      </c>
      <c r="S358" s="325">
        <f>IF(ISNUMBER('Primary endpoint outcomes'!CM358)=TRUE,'Primary endpoint outcomes'!CM358,(IF(ISNUMBER('Primary endpoint outcomes'!CP358)=TRUE,'Primary endpoint outcomes'!CP358,0)))</f>
        <v>0</v>
      </c>
      <c r="T358" s="326">
        <f>IF(ISNUMBER('Primary endpoint outcomes'!DS358)=TRUE,'Primary endpoint outcomes'!DS358,(IF(ISNUMBER('Primary endpoint outcomes'!DV358)=TRUE,'Primary endpoint outcomes'!DV358,0)))</f>
        <v>0</v>
      </c>
      <c r="U358" s="326">
        <f>IF(ISNUMBER('Primary endpoint outcomes'!DT358)=TRUE,'Primary endpoint outcomes'!DT358,(IF(ISNUMBER('Primary endpoint outcomes'!DW358)=TRUE,'Primary endpoint outcomes'!DW358,0)))</f>
        <v>0</v>
      </c>
      <c r="V358" s="326">
        <f>IF(ISNUMBER('Primary endpoint outcomes'!DU358)=TRUE,'Primary endpoint outcomes'!DU358,(IF(ISNUMBER('Primary endpoint outcomes'!DX358)=TRUE,'Primary endpoint outcomes'!DX358,0)))</f>
        <v>0</v>
      </c>
      <c r="W358" s="326">
        <f>IF(ISNUMBER('Primary endpoint outcomes'!FA358)=TRUE,'Primary endpoint outcomes'!FA358,(IF(ISNUMBER('Primary endpoint outcomes'!FD358)=TRUE,'Primary endpoint outcomes'!FD358,0)))</f>
        <v>0</v>
      </c>
      <c r="X358" s="326">
        <f>IF(ISNUMBER('Primary endpoint outcomes'!FB358)=TRUE,'Primary endpoint outcomes'!FB358,(IF(ISNUMBER('Primary endpoint outcomes'!FE358)=TRUE,'Primary endpoint outcomes'!FE358,0)))</f>
        <v>0</v>
      </c>
      <c r="Y358" s="326">
        <f>IF(ISNUMBER('Primary endpoint outcomes'!FC358)=TRUE,'Primary endpoint outcomes'!FC358,(IF(ISNUMBER('Primary endpoint outcomes'!FF358)=TRUE,'Primary endpoint outcomes'!FF358,0)))</f>
        <v>0</v>
      </c>
      <c r="Z358" s="150"/>
      <c r="AA358" s="151">
        <f t="shared" si="169"/>
        <v>48</v>
      </c>
      <c r="AB358" s="153">
        <f t="shared" si="170"/>
        <v>47</v>
      </c>
      <c r="AC358" s="153">
        <f t="shared" si="171"/>
        <v>1222.4699999999998</v>
      </c>
      <c r="AD358" s="151">
        <f t="shared" si="172"/>
        <v>51</v>
      </c>
      <c r="AE358" s="153">
        <f t="shared" si="173"/>
        <v>50</v>
      </c>
      <c r="AF358" s="153">
        <f t="shared" si="174"/>
        <v>1200.5000000000002</v>
      </c>
      <c r="AG358" s="151">
        <f t="shared" si="175"/>
        <v>0</v>
      </c>
      <c r="AH358" s="153">
        <f t="shared" si="176"/>
        <v>-1</v>
      </c>
      <c r="AI358" s="153">
        <f t="shared" si="177"/>
        <v>0</v>
      </c>
      <c r="AJ358" s="151">
        <f t="shared" si="178"/>
        <v>0</v>
      </c>
      <c r="AK358" s="153">
        <f t="shared" si="179"/>
        <v>-1</v>
      </c>
      <c r="AL358" s="153">
        <f t="shared" si="180"/>
        <v>0</v>
      </c>
      <c r="AM358" s="151">
        <f t="shared" si="181"/>
        <v>0</v>
      </c>
      <c r="AN358" s="153">
        <f t="shared" si="182"/>
        <v>-1</v>
      </c>
      <c r="AO358" s="153">
        <f t="shared" si="183"/>
        <v>0</v>
      </c>
      <c r="AP358" s="153">
        <f t="shared" si="184"/>
        <v>97</v>
      </c>
      <c r="AQ358" s="153">
        <f t="shared" si="185"/>
        <v>2422.9700000000003</v>
      </c>
      <c r="AR358" s="153">
        <f t="shared" si="186"/>
        <v>27.633333333333333</v>
      </c>
      <c r="AS358" s="153">
        <f t="shared" si="187"/>
        <v>4.9979067783371525</v>
      </c>
      <c r="AT358" s="153">
        <f t="shared" si="188"/>
        <v>99</v>
      </c>
    </row>
    <row r="359" spans="1:46" ht="15.75" x14ac:dyDescent="0.25">
      <c r="A359" s="152" t="str">
        <f>'Primary endpoint outcomes'!A359</f>
        <v>Lam 2016</v>
      </c>
      <c r="B359" s="152" t="str">
        <f>CONCATENATE('Primary endpoint outcomes'!S359,'Primary endpoint outcomes'!T359)</f>
        <v>MADRS10</v>
      </c>
      <c r="C359" s="154">
        <f t="shared" si="161"/>
        <v>26.57950819672131</v>
      </c>
      <c r="D359" s="154">
        <f t="shared" si="162"/>
        <v>4.8393426504160244</v>
      </c>
      <c r="E359" s="154">
        <f t="shared" si="163"/>
        <v>122</v>
      </c>
      <c r="F359" s="21" t="str">
        <f t="shared" si="164"/>
        <v>YES</v>
      </c>
      <c r="G359" s="21" t="str">
        <f t="shared" si="165"/>
        <v>NO</v>
      </c>
      <c r="H359" s="155">
        <f t="shared" si="166"/>
        <v>0.82800421825935155</v>
      </c>
      <c r="I359" s="155">
        <f t="shared" si="167"/>
        <v>0.17199578174064845</v>
      </c>
      <c r="J359" s="318">
        <f t="shared" si="168"/>
        <v>1</v>
      </c>
      <c r="K359" s="326">
        <f>IF(ISNUMBER('Primary endpoint outcomes'!U359)=TRUE,'Primary endpoint outcomes'!U359,(IF(ISNUMBER('Primary endpoint outcomes'!X359)=TRUE,'Primary endpoint outcomes'!X359,0)))</f>
        <v>27</v>
      </c>
      <c r="L359" s="326">
        <f>IF(ISNUMBER('Primary endpoint outcomes'!V359)=TRUE,'Primary endpoint outcomes'!V359,(IF(ISNUMBER('Primary endpoint outcomes'!Y359)=TRUE,'Primary endpoint outcomes'!Y359,0)))</f>
        <v>5.8</v>
      </c>
      <c r="M359" s="325">
        <f>IF(ISNUMBER('Primary endpoint outcomes'!W359)=TRUE,'Primary endpoint outcomes'!W359,(IF(ISNUMBER('Primary endpoint outcomes'!Z359)=TRUE,'Primary endpoint outcomes'!Z359,0)))</f>
        <v>32</v>
      </c>
      <c r="N359" s="326">
        <f>IF(ISNUMBER('Primary endpoint outcomes'!BC359)=TRUE,'Primary endpoint outcomes'!BC359,(IF(ISNUMBER('Primary endpoint outcomes'!BF359)=TRUE,'Primary endpoint outcomes'!BF359,0)))</f>
        <v>26.6</v>
      </c>
      <c r="O359" s="325">
        <f>IF(ISNUMBER('Primary endpoint outcomes'!BD359)=TRUE,'Primary endpoint outcomes'!BD359,(IF(ISNUMBER('Primary endpoint outcomes'!BG359)=TRUE,'Primary endpoint outcomes'!BG359,0)))</f>
        <v>4.7</v>
      </c>
      <c r="P359" s="325">
        <f>IF(ISNUMBER('Primary endpoint outcomes'!BE359)=TRUE,'Primary endpoint outcomes'!BE359,(IF(ISNUMBER('Primary endpoint outcomes'!BH359)=TRUE,'Primary endpoint outcomes'!BH359,0)))</f>
        <v>31</v>
      </c>
      <c r="Q359" s="326">
        <f>IF(ISNUMBER('Primary endpoint outcomes'!CK359)=TRUE,'Primary endpoint outcomes'!CK359,(IF(ISNUMBER('Primary endpoint outcomes'!CN359)=TRUE,'Primary endpoint outcomes'!CN359,0)))</f>
        <v>26.9</v>
      </c>
      <c r="R359" s="326">
        <f>IF(ISNUMBER('Primary endpoint outcomes'!CL359)=TRUE,'Primary endpoint outcomes'!CL359,(IF(ISNUMBER('Primary endpoint outcomes'!CO359)=TRUE,'Primary endpoint outcomes'!CO359,0)))</f>
        <v>4.0999999999999996</v>
      </c>
      <c r="S359" s="325">
        <f>IF(ISNUMBER('Primary endpoint outcomes'!CM359)=TRUE,'Primary endpoint outcomes'!CM359,(IF(ISNUMBER('Primary endpoint outcomes'!CP359)=TRUE,'Primary endpoint outcomes'!CP359,0)))</f>
        <v>29</v>
      </c>
      <c r="T359" s="326">
        <f>IF(ISNUMBER('Primary endpoint outcomes'!DS359)=TRUE,'Primary endpoint outcomes'!DS359,(IF(ISNUMBER('Primary endpoint outcomes'!DV359)=TRUE,'Primary endpoint outcomes'!DV359,0)))</f>
        <v>25.8</v>
      </c>
      <c r="U359" s="326">
        <f>IF(ISNUMBER('Primary endpoint outcomes'!DT359)=TRUE,'Primary endpoint outcomes'!DT359,(IF(ISNUMBER('Primary endpoint outcomes'!DW359)=TRUE,'Primary endpoint outcomes'!DW359,0)))</f>
        <v>4.5</v>
      </c>
      <c r="V359" s="326">
        <f>IF(ISNUMBER('Primary endpoint outcomes'!DU359)=TRUE,'Primary endpoint outcomes'!DU359,(IF(ISNUMBER('Primary endpoint outcomes'!DX359)=TRUE,'Primary endpoint outcomes'!DX359,0)))</f>
        <v>30</v>
      </c>
      <c r="W359" s="326">
        <f>IF(ISNUMBER('Primary endpoint outcomes'!FA359)=TRUE,'Primary endpoint outcomes'!FA359,(IF(ISNUMBER('Primary endpoint outcomes'!FD359)=TRUE,'Primary endpoint outcomes'!FD359,0)))</f>
        <v>0</v>
      </c>
      <c r="X359" s="326">
        <f>IF(ISNUMBER('Primary endpoint outcomes'!FB359)=TRUE,'Primary endpoint outcomes'!FB359,(IF(ISNUMBER('Primary endpoint outcomes'!FE359)=TRUE,'Primary endpoint outcomes'!FE359,0)))</f>
        <v>0</v>
      </c>
      <c r="Y359" s="326">
        <f>IF(ISNUMBER('Primary endpoint outcomes'!FC359)=TRUE,'Primary endpoint outcomes'!FC359,(IF(ISNUMBER('Primary endpoint outcomes'!FF359)=TRUE,'Primary endpoint outcomes'!FF359,0)))</f>
        <v>0</v>
      </c>
      <c r="Z359" s="150"/>
      <c r="AA359" s="151">
        <f t="shared" si="169"/>
        <v>32</v>
      </c>
      <c r="AB359" s="153">
        <f t="shared" si="170"/>
        <v>31</v>
      </c>
      <c r="AC359" s="153">
        <f t="shared" si="171"/>
        <v>1042.8399999999999</v>
      </c>
      <c r="AD359" s="151">
        <f t="shared" si="172"/>
        <v>31</v>
      </c>
      <c r="AE359" s="153">
        <f t="shared" si="173"/>
        <v>30</v>
      </c>
      <c r="AF359" s="153">
        <f t="shared" si="174"/>
        <v>662.7</v>
      </c>
      <c r="AG359" s="151">
        <f t="shared" si="175"/>
        <v>29</v>
      </c>
      <c r="AH359" s="153">
        <f t="shared" si="176"/>
        <v>28</v>
      </c>
      <c r="AI359" s="153">
        <f t="shared" si="177"/>
        <v>470.67999999999995</v>
      </c>
      <c r="AJ359" s="151">
        <f t="shared" si="178"/>
        <v>30</v>
      </c>
      <c r="AK359" s="153">
        <f t="shared" si="179"/>
        <v>29</v>
      </c>
      <c r="AL359" s="153">
        <f t="shared" si="180"/>
        <v>587.25</v>
      </c>
      <c r="AM359" s="151">
        <f t="shared" si="181"/>
        <v>0</v>
      </c>
      <c r="AN359" s="153">
        <f t="shared" si="182"/>
        <v>-1</v>
      </c>
      <c r="AO359" s="153">
        <f t="shared" si="183"/>
        <v>0</v>
      </c>
      <c r="AP359" s="153">
        <f t="shared" si="184"/>
        <v>118</v>
      </c>
      <c r="AQ359" s="153">
        <f t="shared" si="185"/>
        <v>2763.47</v>
      </c>
      <c r="AR359" s="153">
        <f t="shared" si="186"/>
        <v>26.57950819672131</v>
      </c>
      <c r="AS359" s="153">
        <f t="shared" si="187"/>
        <v>4.8393426504160244</v>
      </c>
      <c r="AT359" s="153">
        <f t="shared" si="188"/>
        <v>122</v>
      </c>
    </row>
    <row r="360" spans="1:46" ht="15.75" x14ac:dyDescent="0.25">
      <c r="A360" s="152" t="str">
        <f>'Primary endpoint outcomes'!A360</f>
        <v>Lamers 2015</v>
      </c>
      <c r="B360" s="152" t="str">
        <f>CONCATENATE('Primary endpoint outcomes'!S360,'Primary endpoint outcomes'!T360)</f>
        <v>CES-D20</v>
      </c>
      <c r="C360" s="154">
        <f t="shared" si="161"/>
        <v>23.404999999999998</v>
      </c>
      <c r="D360" s="154">
        <f t="shared" si="162"/>
        <v>8.5452472170206999</v>
      </c>
      <c r="E360" s="154">
        <f t="shared" si="163"/>
        <v>116</v>
      </c>
      <c r="F360" s="21" t="str">
        <f t="shared" si="164"/>
        <v>NO</v>
      </c>
      <c r="G360" s="21" t="str">
        <f t="shared" si="165"/>
        <v>YES</v>
      </c>
      <c r="H360" s="155">
        <f t="shared" si="166"/>
        <v>7.0251735883278488E-2</v>
      </c>
      <c r="I360" s="155">
        <f t="shared" si="167"/>
        <v>0.92974826411672151</v>
      </c>
      <c r="J360" s="318">
        <f t="shared" si="168"/>
        <v>1</v>
      </c>
      <c r="K360" s="326">
        <f>IF(ISNUMBER('Primary endpoint outcomes'!U360)=TRUE,'Primary endpoint outcomes'!U360,(IF(ISNUMBER('Primary endpoint outcomes'!X360)=TRUE,'Primary endpoint outcomes'!X360,0)))</f>
        <v>23.91</v>
      </c>
      <c r="L360" s="326">
        <f>IF(ISNUMBER('Primary endpoint outcomes'!V360)=TRUE,'Primary endpoint outcomes'!V360,(IF(ISNUMBER('Primary endpoint outcomes'!Y360)=TRUE,'Primary endpoint outcomes'!Y360,0)))</f>
        <v>8.48</v>
      </c>
      <c r="M360" s="325">
        <f>IF(ISNUMBER('Primary endpoint outcomes'!W360)=TRUE,'Primary endpoint outcomes'!W360,(IF(ISNUMBER('Primary endpoint outcomes'!Z360)=TRUE,'Primary endpoint outcomes'!Z360,0)))</f>
        <v>58</v>
      </c>
      <c r="N360" s="326">
        <f>IF(ISNUMBER('Primary endpoint outcomes'!BC360)=TRUE,'Primary endpoint outcomes'!BC360,(IF(ISNUMBER('Primary endpoint outcomes'!BF360)=TRUE,'Primary endpoint outcomes'!BF360,0)))</f>
        <v>22.9</v>
      </c>
      <c r="O360" s="325">
        <f>IF(ISNUMBER('Primary endpoint outcomes'!BD360)=TRUE,'Primary endpoint outcomes'!BD360,(IF(ISNUMBER('Primary endpoint outcomes'!BG360)=TRUE,'Primary endpoint outcomes'!BG360,0)))</f>
        <v>8.61</v>
      </c>
      <c r="P360" s="325">
        <f>IF(ISNUMBER('Primary endpoint outcomes'!BE360)=TRUE,'Primary endpoint outcomes'!BE360,(IF(ISNUMBER('Primary endpoint outcomes'!BH360)=TRUE,'Primary endpoint outcomes'!BH360,0)))</f>
        <v>58</v>
      </c>
      <c r="Q360" s="326">
        <f>IF(ISNUMBER('Primary endpoint outcomes'!CK360)=TRUE,'Primary endpoint outcomes'!CK360,(IF(ISNUMBER('Primary endpoint outcomes'!CN360)=TRUE,'Primary endpoint outcomes'!CN360,0)))</f>
        <v>0</v>
      </c>
      <c r="R360" s="326">
        <f>IF(ISNUMBER('Primary endpoint outcomes'!CL360)=TRUE,'Primary endpoint outcomes'!CL360,(IF(ISNUMBER('Primary endpoint outcomes'!CO360)=TRUE,'Primary endpoint outcomes'!CO360,0)))</f>
        <v>0</v>
      </c>
      <c r="S360" s="325">
        <f>IF(ISNUMBER('Primary endpoint outcomes'!CM360)=TRUE,'Primary endpoint outcomes'!CM360,(IF(ISNUMBER('Primary endpoint outcomes'!CP360)=TRUE,'Primary endpoint outcomes'!CP360,0)))</f>
        <v>0</v>
      </c>
      <c r="T360" s="326">
        <f>IF(ISNUMBER('Primary endpoint outcomes'!DS360)=TRUE,'Primary endpoint outcomes'!DS360,(IF(ISNUMBER('Primary endpoint outcomes'!DV360)=TRUE,'Primary endpoint outcomes'!DV360,0)))</f>
        <v>0</v>
      </c>
      <c r="U360" s="326">
        <f>IF(ISNUMBER('Primary endpoint outcomes'!DT360)=TRUE,'Primary endpoint outcomes'!DT360,(IF(ISNUMBER('Primary endpoint outcomes'!DW360)=TRUE,'Primary endpoint outcomes'!DW360,0)))</f>
        <v>0</v>
      </c>
      <c r="V360" s="326">
        <f>IF(ISNUMBER('Primary endpoint outcomes'!DU360)=TRUE,'Primary endpoint outcomes'!DU360,(IF(ISNUMBER('Primary endpoint outcomes'!DX360)=TRUE,'Primary endpoint outcomes'!DX360,0)))</f>
        <v>0</v>
      </c>
      <c r="W360" s="326">
        <f>IF(ISNUMBER('Primary endpoint outcomes'!FA360)=TRUE,'Primary endpoint outcomes'!FA360,(IF(ISNUMBER('Primary endpoint outcomes'!FD360)=TRUE,'Primary endpoint outcomes'!FD360,0)))</f>
        <v>0</v>
      </c>
      <c r="X360" s="326">
        <f>IF(ISNUMBER('Primary endpoint outcomes'!FB360)=TRUE,'Primary endpoint outcomes'!FB360,(IF(ISNUMBER('Primary endpoint outcomes'!FE360)=TRUE,'Primary endpoint outcomes'!FE360,0)))</f>
        <v>0</v>
      </c>
      <c r="Y360" s="326">
        <f>IF(ISNUMBER('Primary endpoint outcomes'!FC360)=TRUE,'Primary endpoint outcomes'!FC360,(IF(ISNUMBER('Primary endpoint outcomes'!FF360)=TRUE,'Primary endpoint outcomes'!FF360,0)))</f>
        <v>0</v>
      </c>
      <c r="Z360" s="150"/>
      <c r="AA360" s="151">
        <f t="shared" si="169"/>
        <v>58</v>
      </c>
      <c r="AB360" s="153">
        <f t="shared" si="170"/>
        <v>57</v>
      </c>
      <c r="AC360" s="153">
        <f t="shared" si="171"/>
        <v>4098.8928000000005</v>
      </c>
      <c r="AD360" s="151">
        <f t="shared" si="172"/>
        <v>58</v>
      </c>
      <c r="AE360" s="153">
        <f t="shared" si="173"/>
        <v>57</v>
      </c>
      <c r="AF360" s="153">
        <f t="shared" si="174"/>
        <v>4225.5297</v>
      </c>
      <c r="AG360" s="151">
        <f t="shared" si="175"/>
        <v>0</v>
      </c>
      <c r="AH360" s="153">
        <f t="shared" si="176"/>
        <v>-1</v>
      </c>
      <c r="AI360" s="153">
        <f t="shared" si="177"/>
        <v>0</v>
      </c>
      <c r="AJ360" s="151">
        <f t="shared" si="178"/>
        <v>0</v>
      </c>
      <c r="AK360" s="153">
        <f t="shared" si="179"/>
        <v>-1</v>
      </c>
      <c r="AL360" s="153">
        <f t="shared" si="180"/>
        <v>0</v>
      </c>
      <c r="AM360" s="151">
        <f t="shared" si="181"/>
        <v>0</v>
      </c>
      <c r="AN360" s="153">
        <f t="shared" si="182"/>
        <v>-1</v>
      </c>
      <c r="AO360" s="153">
        <f t="shared" si="183"/>
        <v>0</v>
      </c>
      <c r="AP360" s="153">
        <f t="shared" si="184"/>
        <v>114</v>
      </c>
      <c r="AQ360" s="153">
        <f t="shared" si="185"/>
        <v>8324.4225000000006</v>
      </c>
      <c r="AR360" s="153">
        <f t="shared" si="186"/>
        <v>23.404999999999998</v>
      </c>
      <c r="AS360" s="153">
        <f t="shared" si="187"/>
        <v>8.5452472170206999</v>
      </c>
      <c r="AT360" s="153">
        <f t="shared" si="188"/>
        <v>116</v>
      </c>
    </row>
    <row r="361" spans="1:46" ht="15.75" x14ac:dyDescent="0.25">
      <c r="A361" s="152" t="str">
        <f>'Primary endpoint outcomes'!A361</f>
        <v>Lecrubier 1997</v>
      </c>
      <c r="B361" s="152" t="str">
        <f>CONCATENATE('Primary endpoint outcomes'!S361,'Primary endpoint outcomes'!T361)</f>
        <v>MADRS10</v>
      </c>
      <c r="C361" s="154">
        <f t="shared" si="161"/>
        <v>24.503930131004367</v>
      </c>
      <c r="D361" s="154">
        <f t="shared" si="162"/>
        <v>0</v>
      </c>
      <c r="E361" s="154">
        <f t="shared" si="163"/>
        <v>229</v>
      </c>
      <c r="F361" s="21" t="str">
        <f t="shared" si="164"/>
        <v>YES</v>
      </c>
      <c r="G361" s="21" t="str">
        <f t="shared" si="165"/>
        <v>NO</v>
      </c>
      <c r="H361" s="155" t="e">
        <f t="shared" si="166"/>
        <v>#NUM!</v>
      </c>
      <c r="I361" s="155" t="e">
        <f t="shared" si="167"/>
        <v>#NUM!</v>
      </c>
      <c r="J361" s="318">
        <f t="shared" si="168"/>
        <v>0</v>
      </c>
      <c r="K361" s="326">
        <f>IF(ISNUMBER('Primary endpoint outcomes'!U361)=TRUE,'Primary endpoint outcomes'!U361,(IF(ISNUMBER('Primary endpoint outcomes'!X361)=TRUE,'Primary endpoint outcomes'!X361,0)))</f>
        <v>24.9</v>
      </c>
      <c r="L361" s="326">
        <f>IF(ISNUMBER('Primary endpoint outcomes'!V361)=TRUE,'Primary endpoint outcomes'!V361,(IF(ISNUMBER('Primary endpoint outcomes'!Y361)=TRUE,'Primary endpoint outcomes'!Y361,0)))</f>
        <v>0</v>
      </c>
      <c r="M361" s="325">
        <f>IF(ISNUMBER('Primary endpoint outcomes'!W361)=TRUE,'Primary endpoint outcomes'!W361,(IF(ISNUMBER('Primary endpoint outcomes'!Z361)=TRUE,'Primary endpoint outcomes'!Z361,0)))</f>
        <v>78</v>
      </c>
      <c r="N361" s="326">
        <f>IF(ISNUMBER('Primary endpoint outcomes'!BC361)=TRUE,'Primary endpoint outcomes'!BC361,(IF(ISNUMBER('Primary endpoint outcomes'!BF361)=TRUE,'Primary endpoint outcomes'!BF361,0)))</f>
        <v>24.4</v>
      </c>
      <c r="O361" s="325">
        <f>IF(ISNUMBER('Primary endpoint outcomes'!BD361)=TRUE,'Primary endpoint outcomes'!BD361,(IF(ISNUMBER('Primary endpoint outcomes'!BG361)=TRUE,'Primary endpoint outcomes'!BG361,0)))</f>
        <v>0</v>
      </c>
      <c r="P361" s="325">
        <f>IF(ISNUMBER('Primary endpoint outcomes'!BE361)=TRUE,'Primary endpoint outcomes'!BE361,(IF(ISNUMBER('Primary endpoint outcomes'!BH361)=TRUE,'Primary endpoint outcomes'!BH361,0)))</f>
        <v>75</v>
      </c>
      <c r="Q361" s="326">
        <f>IF(ISNUMBER('Primary endpoint outcomes'!CK361)=TRUE,'Primary endpoint outcomes'!CK361,(IF(ISNUMBER('Primary endpoint outcomes'!CN361)=TRUE,'Primary endpoint outcomes'!CN361,0)))</f>
        <v>24.2</v>
      </c>
      <c r="R361" s="326">
        <f>IF(ISNUMBER('Primary endpoint outcomes'!CL361)=TRUE,'Primary endpoint outcomes'!CL361,(IF(ISNUMBER('Primary endpoint outcomes'!CO361)=TRUE,'Primary endpoint outcomes'!CO361,0)))</f>
        <v>0</v>
      </c>
      <c r="S361" s="325">
        <f>IF(ISNUMBER('Primary endpoint outcomes'!CM361)=TRUE,'Primary endpoint outcomes'!CM361,(IF(ISNUMBER('Primary endpoint outcomes'!CP361)=TRUE,'Primary endpoint outcomes'!CP361,0)))</f>
        <v>76</v>
      </c>
      <c r="T361" s="326">
        <f>IF(ISNUMBER('Primary endpoint outcomes'!DS361)=TRUE,'Primary endpoint outcomes'!DS361,(IF(ISNUMBER('Primary endpoint outcomes'!DV361)=TRUE,'Primary endpoint outcomes'!DV361,0)))</f>
        <v>0</v>
      </c>
      <c r="U361" s="326">
        <f>IF(ISNUMBER('Primary endpoint outcomes'!DT361)=TRUE,'Primary endpoint outcomes'!DT361,(IF(ISNUMBER('Primary endpoint outcomes'!DW361)=TRUE,'Primary endpoint outcomes'!DW361,0)))</f>
        <v>0</v>
      </c>
      <c r="V361" s="326">
        <f>IF(ISNUMBER('Primary endpoint outcomes'!DU361)=TRUE,'Primary endpoint outcomes'!DU361,(IF(ISNUMBER('Primary endpoint outcomes'!DX361)=TRUE,'Primary endpoint outcomes'!DX361,0)))</f>
        <v>0</v>
      </c>
      <c r="W361" s="326">
        <f>IF(ISNUMBER('Primary endpoint outcomes'!FA361)=TRUE,'Primary endpoint outcomes'!FA361,(IF(ISNUMBER('Primary endpoint outcomes'!FD361)=TRUE,'Primary endpoint outcomes'!FD361,0)))</f>
        <v>0</v>
      </c>
      <c r="X361" s="326">
        <f>IF(ISNUMBER('Primary endpoint outcomes'!FB361)=TRUE,'Primary endpoint outcomes'!FB361,(IF(ISNUMBER('Primary endpoint outcomes'!FE361)=TRUE,'Primary endpoint outcomes'!FE361,0)))</f>
        <v>0</v>
      </c>
      <c r="Y361" s="326">
        <f>IF(ISNUMBER('Primary endpoint outcomes'!FC361)=TRUE,'Primary endpoint outcomes'!FC361,(IF(ISNUMBER('Primary endpoint outcomes'!FF361)=TRUE,'Primary endpoint outcomes'!FF361,0)))</f>
        <v>0</v>
      </c>
      <c r="Z361" s="150"/>
      <c r="AA361" s="151">
        <f t="shared" si="169"/>
        <v>78</v>
      </c>
      <c r="AB361" s="153">
        <f t="shared" si="170"/>
        <v>77</v>
      </c>
      <c r="AC361" s="153">
        <f t="shared" si="171"/>
        <v>0</v>
      </c>
      <c r="AD361" s="151">
        <f t="shared" si="172"/>
        <v>75</v>
      </c>
      <c r="AE361" s="153">
        <f t="shared" si="173"/>
        <v>74</v>
      </c>
      <c r="AF361" s="153">
        <f t="shared" si="174"/>
        <v>0</v>
      </c>
      <c r="AG361" s="151">
        <f t="shared" si="175"/>
        <v>76</v>
      </c>
      <c r="AH361" s="153">
        <f t="shared" si="176"/>
        <v>75</v>
      </c>
      <c r="AI361" s="153">
        <f t="shared" si="177"/>
        <v>0</v>
      </c>
      <c r="AJ361" s="151">
        <f t="shared" si="178"/>
        <v>0</v>
      </c>
      <c r="AK361" s="153">
        <f t="shared" si="179"/>
        <v>-1</v>
      </c>
      <c r="AL361" s="153">
        <f t="shared" si="180"/>
        <v>0</v>
      </c>
      <c r="AM361" s="151">
        <f t="shared" si="181"/>
        <v>0</v>
      </c>
      <c r="AN361" s="153">
        <f t="shared" si="182"/>
        <v>-1</v>
      </c>
      <c r="AO361" s="153">
        <f t="shared" si="183"/>
        <v>0</v>
      </c>
      <c r="AP361" s="153">
        <f t="shared" si="184"/>
        <v>226</v>
      </c>
      <c r="AQ361" s="153">
        <f t="shared" si="185"/>
        <v>0</v>
      </c>
      <c r="AR361" s="153">
        <f t="shared" si="186"/>
        <v>24.503930131004367</v>
      </c>
      <c r="AS361" s="153">
        <f t="shared" si="187"/>
        <v>0</v>
      </c>
      <c r="AT361" s="153">
        <f t="shared" si="188"/>
        <v>229</v>
      </c>
    </row>
    <row r="362" spans="1:46" ht="15.75" x14ac:dyDescent="0.25">
      <c r="A362" s="152" t="str">
        <f>'Primary endpoint outcomes'!A362</f>
        <v>Lee 2007</v>
      </c>
      <c r="B362" s="152" t="str">
        <f>CONCATENATE('Primary endpoint outcomes'!S362,'Primary endpoint outcomes'!T362)</f>
        <v>HAMD17</v>
      </c>
      <c r="C362" s="154">
        <f t="shared" si="161"/>
        <v>21.150209205020918</v>
      </c>
      <c r="D362" s="154">
        <f t="shared" si="162"/>
        <v>4.0800280111083271</v>
      </c>
      <c r="E362" s="154">
        <f t="shared" si="163"/>
        <v>478</v>
      </c>
      <c r="F362" s="21" t="str">
        <f t="shared" si="164"/>
        <v>YES</v>
      </c>
      <c r="G362" s="21" t="str">
        <f t="shared" si="165"/>
        <v>NO</v>
      </c>
      <c r="H362" s="155">
        <f t="shared" si="166"/>
        <v>0.89657912408109564</v>
      </c>
      <c r="I362" s="155">
        <f t="shared" si="167"/>
        <v>0.10342087591890436</v>
      </c>
      <c r="J362" s="318">
        <f t="shared" si="168"/>
        <v>1</v>
      </c>
      <c r="K362" s="326">
        <f>IF(ISNUMBER('Primary endpoint outcomes'!U362)=TRUE,'Primary endpoint outcomes'!U362,(IF(ISNUMBER('Primary endpoint outcomes'!X362)=TRUE,'Primary endpoint outcomes'!X362,0)))</f>
        <v>21.1</v>
      </c>
      <c r="L362" s="326">
        <f>IF(ISNUMBER('Primary endpoint outcomes'!V362)=TRUE,'Primary endpoint outcomes'!V362,(IF(ISNUMBER('Primary endpoint outcomes'!Y362)=TRUE,'Primary endpoint outcomes'!Y362,0)))</f>
        <v>4.12</v>
      </c>
      <c r="M362" s="325">
        <f>IF(ISNUMBER('Primary endpoint outcomes'!W362)=TRUE,'Primary endpoint outcomes'!W362,(IF(ISNUMBER('Primary endpoint outcomes'!Z362)=TRUE,'Primary endpoint outcomes'!Z362,0)))</f>
        <v>238</v>
      </c>
      <c r="N362" s="326">
        <f>IF(ISNUMBER('Primary endpoint outcomes'!BC362)=TRUE,'Primary endpoint outcomes'!BC362,(IF(ISNUMBER('Primary endpoint outcomes'!BF362)=TRUE,'Primary endpoint outcomes'!BF362,0)))</f>
        <v>21.2</v>
      </c>
      <c r="O362" s="325">
        <f>IF(ISNUMBER('Primary endpoint outcomes'!BD362)=TRUE,'Primary endpoint outcomes'!BD362,(IF(ISNUMBER('Primary endpoint outcomes'!BG362)=TRUE,'Primary endpoint outcomes'!BG362,0)))</f>
        <v>4.04</v>
      </c>
      <c r="P362" s="325">
        <f>IF(ISNUMBER('Primary endpoint outcomes'!BE362)=TRUE,'Primary endpoint outcomes'!BE362,(IF(ISNUMBER('Primary endpoint outcomes'!BH362)=TRUE,'Primary endpoint outcomes'!BH362,0)))</f>
        <v>240</v>
      </c>
      <c r="Q362" s="326">
        <f>IF(ISNUMBER('Primary endpoint outcomes'!CK362)=TRUE,'Primary endpoint outcomes'!CK362,(IF(ISNUMBER('Primary endpoint outcomes'!CN362)=TRUE,'Primary endpoint outcomes'!CN362,0)))</f>
        <v>0</v>
      </c>
      <c r="R362" s="326">
        <f>IF(ISNUMBER('Primary endpoint outcomes'!CL362)=TRUE,'Primary endpoint outcomes'!CL362,(IF(ISNUMBER('Primary endpoint outcomes'!CO362)=TRUE,'Primary endpoint outcomes'!CO362,0)))</f>
        <v>0</v>
      </c>
      <c r="S362" s="325">
        <f>IF(ISNUMBER('Primary endpoint outcomes'!CM362)=TRUE,'Primary endpoint outcomes'!CM362,(IF(ISNUMBER('Primary endpoint outcomes'!CP362)=TRUE,'Primary endpoint outcomes'!CP362,0)))</f>
        <v>0</v>
      </c>
      <c r="T362" s="326">
        <f>IF(ISNUMBER('Primary endpoint outcomes'!DS362)=TRUE,'Primary endpoint outcomes'!DS362,(IF(ISNUMBER('Primary endpoint outcomes'!DV362)=TRUE,'Primary endpoint outcomes'!DV362,0)))</f>
        <v>0</v>
      </c>
      <c r="U362" s="326">
        <f>IF(ISNUMBER('Primary endpoint outcomes'!DT362)=TRUE,'Primary endpoint outcomes'!DT362,(IF(ISNUMBER('Primary endpoint outcomes'!DW362)=TRUE,'Primary endpoint outcomes'!DW362,0)))</f>
        <v>0</v>
      </c>
      <c r="V362" s="326">
        <f>IF(ISNUMBER('Primary endpoint outcomes'!DU362)=TRUE,'Primary endpoint outcomes'!DU362,(IF(ISNUMBER('Primary endpoint outcomes'!DX362)=TRUE,'Primary endpoint outcomes'!DX362,0)))</f>
        <v>0</v>
      </c>
      <c r="W362" s="326">
        <f>IF(ISNUMBER('Primary endpoint outcomes'!FA362)=TRUE,'Primary endpoint outcomes'!FA362,(IF(ISNUMBER('Primary endpoint outcomes'!FD362)=TRUE,'Primary endpoint outcomes'!FD362,0)))</f>
        <v>0</v>
      </c>
      <c r="X362" s="326">
        <f>IF(ISNUMBER('Primary endpoint outcomes'!FB362)=TRUE,'Primary endpoint outcomes'!FB362,(IF(ISNUMBER('Primary endpoint outcomes'!FE362)=TRUE,'Primary endpoint outcomes'!FE362,0)))</f>
        <v>0</v>
      </c>
      <c r="Y362" s="326">
        <f>IF(ISNUMBER('Primary endpoint outcomes'!FC362)=TRUE,'Primary endpoint outcomes'!FC362,(IF(ISNUMBER('Primary endpoint outcomes'!FF362)=TRUE,'Primary endpoint outcomes'!FF362,0)))</f>
        <v>0</v>
      </c>
      <c r="Z362" s="150"/>
      <c r="AA362" s="151">
        <f t="shared" si="169"/>
        <v>238</v>
      </c>
      <c r="AB362" s="153">
        <f t="shared" si="170"/>
        <v>237</v>
      </c>
      <c r="AC362" s="153">
        <f t="shared" si="171"/>
        <v>4022.9328</v>
      </c>
      <c r="AD362" s="151">
        <f t="shared" si="172"/>
        <v>240</v>
      </c>
      <c r="AE362" s="153">
        <f t="shared" si="173"/>
        <v>239</v>
      </c>
      <c r="AF362" s="153">
        <f t="shared" si="174"/>
        <v>3900.8624</v>
      </c>
      <c r="AG362" s="151">
        <f t="shared" si="175"/>
        <v>0</v>
      </c>
      <c r="AH362" s="153">
        <f t="shared" si="176"/>
        <v>-1</v>
      </c>
      <c r="AI362" s="153">
        <f t="shared" si="177"/>
        <v>0</v>
      </c>
      <c r="AJ362" s="151">
        <f t="shared" si="178"/>
        <v>0</v>
      </c>
      <c r="AK362" s="153">
        <f t="shared" si="179"/>
        <v>-1</v>
      </c>
      <c r="AL362" s="153">
        <f t="shared" si="180"/>
        <v>0</v>
      </c>
      <c r="AM362" s="151">
        <f t="shared" si="181"/>
        <v>0</v>
      </c>
      <c r="AN362" s="153">
        <f t="shared" si="182"/>
        <v>-1</v>
      </c>
      <c r="AO362" s="153">
        <f t="shared" si="183"/>
        <v>0</v>
      </c>
      <c r="AP362" s="153">
        <f t="shared" si="184"/>
        <v>476</v>
      </c>
      <c r="AQ362" s="153">
        <f t="shared" si="185"/>
        <v>7923.7952000000005</v>
      </c>
      <c r="AR362" s="153">
        <f t="shared" si="186"/>
        <v>21.150209205020918</v>
      </c>
      <c r="AS362" s="153">
        <f t="shared" si="187"/>
        <v>4.0800280111083271</v>
      </c>
      <c r="AT362" s="153">
        <f t="shared" si="188"/>
        <v>478</v>
      </c>
    </row>
    <row r="363" spans="1:46" ht="15.75" x14ac:dyDescent="0.25">
      <c r="A363" s="152" t="str">
        <f>'Primary endpoint outcomes'!A363</f>
        <v>Lee 2010</v>
      </c>
      <c r="B363" s="152" t="str">
        <f>CONCATENATE('Primary endpoint outcomes'!S363,'Primary endpoint outcomes'!T363)</f>
        <v>BDI-I21</v>
      </c>
      <c r="C363" s="154">
        <f t="shared" si="161"/>
        <v>13.3</v>
      </c>
      <c r="D363" s="154">
        <f t="shared" si="162"/>
        <v>7.9511005527536867</v>
      </c>
      <c r="E363" s="154">
        <f t="shared" si="163"/>
        <v>60</v>
      </c>
      <c r="F363" s="21" t="str">
        <f t="shared" si="164"/>
        <v>NO</v>
      </c>
      <c r="G363" s="21" t="str">
        <f t="shared" si="165"/>
        <v>YES</v>
      </c>
      <c r="H363" s="155">
        <f t="shared" si="166"/>
        <v>0.13693623390401921</v>
      </c>
      <c r="I363" s="155">
        <f t="shared" si="167"/>
        <v>0.86306376609598079</v>
      </c>
      <c r="J363" s="318">
        <f t="shared" si="168"/>
        <v>1</v>
      </c>
      <c r="K363" s="326">
        <f>IF(ISNUMBER('Primary endpoint outcomes'!U363)=TRUE,'Primary endpoint outcomes'!U363,(IF(ISNUMBER('Primary endpoint outcomes'!X363)=TRUE,'Primary endpoint outcomes'!X363,0)))</f>
        <v>12.53</v>
      </c>
      <c r="L363" s="326">
        <f>IF(ISNUMBER('Primary endpoint outcomes'!V363)=TRUE,'Primary endpoint outcomes'!V363,(IF(ISNUMBER('Primary endpoint outcomes'!Y363)=TRUE,'Primary endpoint outcomes'!Y363,0)))</f>
        <v>7.52</v>
      </c>
      <c r="M363" s="325">
        <f>IF(ISNUMBER('Primary endpoint outcomes'!W363)=TRUE,'Primary endpoint outcomes'!W363,(IF(ISNUMBER('Primary endpoint outcomes'!Z363)=TRUE,'Primary endpoint outcomes'!Z363,0)))</f>
        <v>30</v>
      </c>
      <c r="N363" s="326">
        <f>IF(ISNUMBER('Primary endpoint outcomes'!BC363)=TRUE,'Primary endpoint outcomes'!BC363,(IF(ISNUMBER('Primary endpoint outcomes'!BF363)=TRUE,'Primary endpoint outcomes'!BF363,0)))</f>
        <v>14.07</v>
      </c>
      <c r="O363" s="325">
        <f>IF(ISNUMBER('Primary endpoint outcomes'!BD363)=TRUE,'Primary endpoint outcomes'!BD363,(IF(ISNUMBER('Primary endpoint outcomes'!BG363)=TRUE,'Primary endpoint outcomes'!BG363,0)))</f>
        <v>8.36</v>
      </c>
      <c r="P363" s="325">
        <f>IF(ISNUMBER('Primary endpoint outcomes'!BE363)=TRUE,'Primary endpoint outcomes'!BE363,(IF(ISNUMBER('Primary endpoint outcomes'!BH363)=TRUE,'Primary endpoint outcomes'!BH363,0)))</f>
        <v>30</v>
      </c>
      <c r="Q363" s="326">
        <f>IF(ISNUMBER('Primary endpoint outcomes'!CK363)=TRUE,'Primary endpoint outcomes'!CK363,(IF(ISNUMBER('Primary endpoint outcomes'!CN363)=TRUE,'Primary endpoint outcomes'!CN363,0)))</f>
        <v>0</v>
      </c>
      <c r="R363" s="326">
        <f>IF(ISNUMBER('Primary endpoint outcomes'!CL363)=TRUE,'Primary endpoint outcomes'!CL363,(IF(ISNUMBER('Primary endpoint outcomes'!CO363)=TRUE,'Primary endpoint outcomes'!CO363,0)))</f>
        <v>0</v>
      </c>
      <c r="S363" s="325">
        <f>IF(ISNUMBER('Primary endpoint outcomes'!CM363)=TRUE,'Primary endpoint outcomes'!CM363,(IF(ISNUMBER('Primary endpoint outcomes'!CP363)=TRUE,'Primary endpoint outcomes'!CP363,0)))</f>
        <v>0</v>
      </c>
      <c r="T363" s="326">
        <f>IF(ISNUMBER('Primary endpoint outcomes'!DS363)=TRUE,'Primary endpoint outcomes'!DS363,(IF(ISNUMBER('Primary endpoint outcomes'!DV363)=TRUE,'Primary endpoint outcomes'!DV363,0)))</f>
        <v>0</v>
      </c>
      <c r="U363" s="326">
        <f>IF(ISNUMBER('Primary endpoint outcomes'!DT363)=TRUE,'Primary endpoint outcomes'!DT363,(IF(ISNUMBER('Primary endpoint outcomes'!DW363)=TRUE,'Primary endpoint outcomes'!DW363,0)))</f>
        <v>0</v>
      </c>
      <c r="V363" s="326">
        <f>IF(ISNUMBER('Primary endpoint outcomes'!DU363)=TRUE,'Primary endpoint outcomes'!DU363,(IF(ISNUMBER('Primary endpoint outcomes'!DX363)=TRUE,'Primary endpoint outcomes'!DX363,0)))</f>
        <v>0</v>
      </c>
      <c r="W363" s="326">
        <f>IF(ISNUMBER('Primary endpoint outcomes'!FA363)=TRUE,'Primary endpoint outcomes'!FA363,(IF(ISNUMBER('Primary endpoint outcomes'!FD363)=TRUE,'Primary endpoint outcomes'!FD363,0)))</f>
        <v>0</v>
      </c>
      <c r="X363" s="326">
        <f>IF(ISNUMBER('Primary endpoint outcomes'!FB363)=TRUE,'Primary endpoint outcomes'!FB363,(IF(ISNUMBER('Primary endpoint outcomes'!FE363)=TRUE,'Primary endpoint outcomes'!FE363,0)))</f>
        <v>0</v>
      </c>
      <c r="Y363" s="326">
        <f>IF(ISNUMBER('Primary endpoint outcomes'!FC363)=TRUE,'Primary endpoint outcomes'!FC363,(IF(ISNUMBER('Primary endpoint outcomes'!FF363)=TRUE,'Primary endpoint outcomes'!FF363,0)))</f>
        <v>0</v>
      </c>
      <c r="Z363" s="150"/>
      <c r="AA363" s="151">
        <f t="shared" si="169"/>
        <v>30</v>
      </c>
      <c r="AB363" s="153">
        <f t="shared" si="170"/>
        <v>29</v>
      </c>
      <c r="AC363" s="153">
        <f t="shared" si="171"/>
        <v>1639.9615999999999</v>
      </c>
      <c r="AD363" s="151">
        <f t="shared" si="172"/>
        <v>30</v>
      </c>
      <c r="AE363" s="153">
        <f t="shared" si="173"/>
        <v>29</v>
      </c>
      <c r="AF363" s="153">
        <f t="shared" si="174"/>
        <v>2026.7983999999997</v>
      </c>
      <c r="AG363" s="151">
        <f t="shared" si="175"/>
        <v>0</v>
      </c>
      <c r="AH363" s="153">
        <f t="shared" si="176"/>
        <v>-1</v>
      </c>
      <c r="AI363" s="153">
        <f t="shared" si="177"/>
        <v>0</v>
      </c>
      <c r="AJ363" s="151">
        <f t="shared" si="178"/>
        <v>0</v>
      </c>
      <c r="AK363" s="153">
        <f t="shared" si="179"/>
        <v>-1</v>
      </c>
      <c r="AL363" s="153">
        <f t="shared" si="180"/>
        <v>0</v>
      </c>
      <c r="AM363" s="151">
        <f t="shared" si="181"/>
        <v>0</v>
      </c>
      <c r="AN363" s="153">
        <f t="shared" si="182"/>
        <v>-1</v>
      </c>
      <c r="AO363" s="153">
        <f t="shared" si="183"/>
        <v>0</v>
      </c>
      <c r="AP363" s="153">
        <f t="shared" si="184"/>
        <v>58</v>
      </c>
      <c r="AQ363" s="153">
        <f t="shared" si="185"/>
        <v>3666.7599999999993</v>
      </c>
      <c r="AR363" s="153">
        <f t="shared" si="186"/>
        <v>13.3</v>
      </c>
      <c r="AS363" s="153">
        <f t="shared" si="187"/>
        <v>7.9511005527536867</v>
      </c>
      <c r="AT363" s="153">
        <f t="shared" si="188"/>
        <v>60</v>
      </c>
    </row>
    <row r="364" spans="1:46" ht="15.75" x14ac:dyDescent="0.25">
      <c r="A364" s="152" t="str">
        <f>'Primary endpoint outcomes'!A364</f>
        <v>Lee 2018</v>
      </c>
      <c r="B364" s="152" t="str">
        <f>CONCATENATE('Primary endpoint outcomes'!S364,'Primary endpoint outcomes'!T364)</f>
        <v>QIDS16</v>
      </c>
      <c r="C364" s="154">
        <f t="shared" si="161"/>
        <v>8.2417177914110429</v>
      </c>
      <c r="D364" s="154">
        <f t="shared" si="162"/>
        <v>4.4067212921381644</v>
      </c>
      <c r="E364" s="154">
        <f t="shared" si="163"/>
        <v>163</v>
      </c>
      <c r="F364" s="21" t="str">
        <f t="shared" si="164"/>
        <v>NO</v>
      </c>
      <c r="G364" s="21" t="str">
        <f t="shared" si="165"/>
        <v>YES</v>
      </c>
      <c r="H364" s="155">
        <f t="shared" si="166"/>
        <v>0.19687061968150366</v>
      </c>
      <c r="I364" s="155">
        <f t="shared" si="167"/>
        <v>0.80312938031849634</v>
      </c>
      <c r="J364" s="318">
        <f t="shared" si="168"/>
        <v>1</v>
      </c>
      <c r="K364" s="326">
        <f>IF(ISNUMBER('Primary endpoint outcomes'!U364)=TRUE,'Primary endpoint outcomes'!U364,(IF(ISNUMBER('Primary endpoint outcomes'!X364)=TRUE,'Primary endpoint outcomes'!X364,0)))</f>
        <v>8.4</v>
      </c>
      <c r="L364" s="326">
        <f>IF(ISNUMBER('Primary endpoint outcomes'!V364)=TRUE,'Primary endpoint outcomes'!V364,(IF(ISNUMBER('Primary endpoint outcomes'!Y364)=TRUE,'Primary endpoint outcomes'!Y364,0)))</f>
        <v>4.3</v>
      </c>
      <c r="M364" s="325">
        <f>IF(ISNUMBER('Primary endpoint outcomes'!W364)=TRUE,'Primary endpoint outcomes'!W364,(IF(ISNUMBER('Primary endpoint outcomes'!Z364)=TRUE,'Primary endpoint outcomes'!Z364,0)))</f>
        <v>77</v>
      </c>
      <c r="N364" s="326">
        <f>IF(ISNUMBER('Primary endpoint outcomes'!BC364)=TRUE,'Primary endpoint outcomes'!BC364,(IF(ISNUMBER('Primary endpoint outcomes'!BF364)=TRUE,'Primary endpoint outcomes'!BF364,0)))</f>
        <v>8.1</v>
      </c>
      <c r="O364" s="325">
        <f>IF(ISNUMBER('Primary endpoint outcomes'!BD364)=TRUE,'Primary endpoint outcomes'!BD364,(IF(ISNUMBER('Primary endpoint outcomes'!BG364)=TRUE,'Primary endpoint outcomes'!BG364,0)))</f>
        <v>4.5</v>
      </c>
      <c r="P364" s="325">
        <f>IF(ISNUMBER('Primary endpoint outcomes'!BE364)=TRUE,'Primary endpoint outcomes'!BE364,(IF(ISNUMBER('Primary endpoint outcomes'!BH364)=TRUE,'Primary endpoint outcomes'!BH364,0)))</f>
        <v>86</v>
      </c>
      <c r="Q364" s="326">
        <f>IF(ISNUMBER('Primary endpoint outcomes'!CK364)=TRUE,'Primary endpoint outcomes'!CK364,(IF(ISNUMBER('Primary endpoint outcomes'!CN364)=TRUE,'Primary endpoint outcomes'!CN364,0)))</f>
        <v>0</v>
      </c>
      <c r="R364" s="326">
        <f>IF(ISNUMBER('Primary endpoint outcomes'!CL364)=TRUE,'Primary endpoint outcomes'!CL364,(IF(ISNUMBER('Primary endpoint outcomes'!CO364)=TRUE,'Primary endpoint outcomes'!CO364,0)))</f>
        <v>0</v>
      </c>
      <c r="S364" s="325">
        <f>IF(ISNUMBER('Primary endpoint outcomes'!CM364)=TRUE,'Primary endpoint outcomes'!CM364,(IF(ISNUMBER('Primary endpoint outcomes'!CP364)=TRUE,'Primary endpoint outcomes'!CP364,0)))</f>
        <v>0</v>
      </c>
      <c r="T364" s="326">
        <f>IF(ISNUMBER('Primary endpoint outcomes'!DS364)=TRUE,'Primary endpoint outcomes'!DS364,(IF(ISNUMBER('Primary endpoint outcomes'!DV364)=TRUE,'Primary endpoint outcomes'!DV364,0)))</f>
        <v>0</v>
      </c>
      <c r="U364" s="326">
        <f>IF(ISNUMBER('Primary endpoint outcomes'!DT364)=TRUE,'Primary endpoint outcomes'!DT364,(IF(ISNUMBER('Primary endpoint outcomes'!DW364)=TRUE,'Primary endpoint outcomes'!DW364,0)))</f>
        <v>0</v>
      </c>
      <c r="V364" s="326">
        <f>IF(ISNUMBER('Primary endpoint outcomes'!DU364)=TRUE,'Primary endpoint outcomes'!DU364,(IF(ISNUMBER('Primary endpoint outcomes'!DX364)=TRUE,'Primary endpoint outcomes'!DX364,0)))</f>
        <v>0</v>
      </c>
      <c r="W364" s="326">
        <f>IF(ISNUMBER('Primary endpoint outcomes'!FA364)=TRUE,'Primary endpoint outcomes'!FA364,(IF(ISNUMBER('Primary endpoint outcomes'!FD364)=TRUE,'Primary endpoint outcomes'!FD364,0)))</f>
        <v>0</v>
      </c>
      <c r="X364" s="326">
        <f>IF(ISNUMBER('Primary endpoint outcomes'!FB364)=TRUE,'Primary endpoint outcomes'!FB364,(IF(ISNUMBER('Primary endpoint outcomes'!FE364)=TRUE,'Primary endpoint outcomes'!FE364,0)))</f>
        <v>0</v>
      </c>
      <c r="Y364" s="326">
        <f>IF(ISNUMBER('Primary endpoint outcomes'!FC364)=TRUE,'Primary endpoint outcomes'!FC364,(IF(ISNUMBER('Primary endpoint outcomes'!FF364)=TRUE,'Primary endpoint outcomes'!FF364,0)))</f>
        <v>0</v>
      </c>
      <c r="Z364" s="150"/>
      <c r="AA364" s="151">
        <f t="shared" si="169"/>
        <v>77</v>
      </c>
      <c r="AB364" s="153">
        <f t="shared" si="170"/>
        <v>76</v>
      </c>
      <c r="AC364" s="153">
        <f t="shared" si="171"/>
        <v>1405.2399999999998</v>
      </c>
      <c r="AD364" s="151">
        <f t="shared" si="172"/>
        <v>86</v>
      </c>
      <c r="AE364" s="153">
        <f t="shared" si="173"/>
        <v>85</v>
      </c>
      <c r="AF364" s="153">
        <f t="shared" si="174"/>
        <v>1721.25</v>
      </c>
      <c r="AG364" s="151">
        <f t="shared" si="175"/>
        <v>0</v>
      </c>
      <c r="AH364" s="153">
        <f t="shared" si="176"/>
        <v>-1</v>
      </c>
      <c r="AI364" s="153">
        <f t="shared" si="177"/>
        <v>0</v>
      </c>
      <c r="AJ364" s="151">
        <f t="shared" si="178"/>
        <v>0</v>
      </c>
      <c r="AK364" s="153">
        <f t="shared" si="179"/>
        <v>-1</v>
      </c>
      <c r="AL364" s="153">
        <f t="shared" si="180"/>
        <v>0</v>
      </c>
      <c r="AM364" s="151">
        <f t="shared" si="181"/>
        <v>0</v>
      </c>
      <c r="AN364" s="153">
        <f t="shared" si="182"/>
        <v>-1</v>
      </c>
      <c r="AO364" s="153">
        <f t="shared" si="183"/>
        <v>0</v>
      </c>
      <c r="AP364" s="153">
        <f t="shared" si="184"/>
        <v>161</v>
      </c>
      <c r="AQ364" s="153">
        <f t="shared" si="185"/>
        <v>3126.49</v>
      </c>
      <c r="AR364" s="153">
        <f t="shared" si="186"/>
        <v>8.2417177914110429</v>
      </c>
      <c r="AS364" s="153">
        <f t="shared" si="187"/>
        <v>4.4067212921381644</v>
      </c>
      <c r="AT364" s="153">
        <f t="shared" si="188"/>
        <v>163</v>
      </c>
    </row>
    <row r="365" spans="1:46" ht="15.75" x14ac:dyDescent="0.25">
      <c r="A365" s="152" t="str">
        <f>'Primary endpoint outcomes'!A365</f>
        <v>Legrand 2014</v>
      </c>
      <c r="B365" s="152" t="str">
        <f>CONCATENATE('Primary endpoint outcomes'!S365,'Primary endpoint outcomes'!T365)</f>
        <v>BDI-II21</v>
      </c>
      <c r="C365" s="154">
        <f t="shared" si="161"/>
        <v>20.594444444444441</v>
      </c>
      <c r="D365" s="154">
        <f t="shared" si="162"/>
        <v>8.0078691297997615</v>
      </c>
      <c r="E365" s="154">
        <f t="shared" si="163"/>
        <v>27</v>
      </c>
      <c r="F365" s="21" t="str">
        <f t="shared" si="164"/>
        <v>NO</v>
      </c>
      <c r="G365" s="21" t="str">
        <f t="shared" si="165"/>
        <v>YES</v>
      </c>
      <c r="H365" s="155">
        <f t="shared" si="166"/>
        <v>0.1200895762213593</v>
      </c>
      <c r="I365" s="155">
        <f t="shared" si="167"/>
        <v>0.8799104237786407</v>
      </c>
      <c r="J365" s="318">
        <f t="shared" si="168"/>
        <v>1</v>
      </c>
      <c r="K365" s="326">
        <f>IF(ISNUMBER('Primary endpoint outcomes'!U365)=TRUE,'Primary endpoint outcomes'!U365,(IF(ISNUMBER('Primary endpoint outcomes'!X365)=TRUE,'Primary endpoint outcomes'!X365,0)))</f>
        <v>21.67</v>
      </c>
      <c r="L365" s="326">
        <f>IF(ISNUMBER('Primary endpoint outcomes'!V365)=TRUE,'Primary endpoint outcomes'!V365,(IF(ISNUMBER('Primary endpoint outcomes'!Y365)=TRUE,'Primary endpoint outcomes'!Y365,0)))</f>
        <v>6.78</v>
      </c>
      <c r="M365" s="325">
        <f>IF(ISNUMBER('Primary endpoint outcomes'!W365)=TRUE,'Primary endpoint outcomes'!W365,(IF(ISNUMBER('Primary endpoint outcomes'!Z365)=TRUE,'Primary endpoint outcomes'!Z365,0)))</f>
        <v>15</v>
      </c>
      <c r="N365" s="326">
        <f>IF(ISNUMBER('Primary endpoint outcomes'!BC365)=TRUE,'Primary endpoint outcomes'!BC365,(IF(ISNUMBER('Primary endpoint outcomes'!BF365)=TRUE,'Primary endpoint outcomes'!BF365,0)))</f>
        <v>19.25</v>
      </c>
      <c r="O365" s="325">
        <f>IF(ISNUMBER('Primary endpoint outcomes'!BD365)=TRUE,'Primary endpoint outcomes'!BD365,(IF(ISNUMBER('Primary endpoint outcomes'!BG365)=TRUE,'Primary endpoint outcomes'!BG365,0)))</f>
        <v>9.34</v>
      </c>
      <c r="P365" s="325">
        <f>IF(ISNUMBER('Primary endpoint outcomes'!BE365)=TRUE,'Primary endpoint outcomes'!BE365,(IF(ISNUMBER('Primary endpoint outcomes'!BH365)=TRUE,'Primary endpoint outcomes'!BH365,0)))</f>
        <v>12</v>
      </c>
      <c r="Q365" s="326">
        <f>IF(ISNUMBER('Primary endpoint outcomes'!CK365)=TRUE,'Primary endpoint outcomes'!CK365,(IF(ISNUMBER('Primary endpoint outcomes'!CN365)=TRUE,'Primary endpoint outcomes'!CN365,0)))</f>
        <v>0</v>
      </c>
      <c r="R365" s="326">
        <f>IF(ISNUMBER('Primary endpoint outcomes'!CL365)=TRUE,'Primary endpoint outcomes'!CL365,(IF(ISNUMBER('Primary endpoint outcomes'!CO365)=TRUE,'Primary endpoint outcomes'!CO365,0)))</f>
        <v>0</v>
      </c>
      <c r="S365" s="325">
        <f>IF(ISNUMBER('Primary endpoint outcomes'!CM365)=TRUE,'Primary endpoint outcomes'!CM365,(IF(ISNUMBER('Primary endpoint outcomes'!CP365)=TRUE,'Primary endpoint outcomes'!CP365,0)))</f>
        <v>0</v>
      </c>
      <c r="T365" s="326">
        <f>IF(ISNUMBER('Primary endpoint outcomes'!DS365)=TRUE,'Primary endpoint outcomes'!DS365,(IF(ISNUMBER('Primary endpoint outcomes'!DV365)=TRUE,'Primary endpoint outcomes'!DV365,0)))</f>
        <v>0</v>
      </c>
      <c r="U365" s="326">
        <f>IF(ISNUMBER('Primary endpoint outcomes'!DT365)=TRUE,'Primary endpoint outcomes'!DT365,(IF(ISNUMBER('Primary endpoint outcomes'!DW365)=TRUE,'Primary endpoint outcomes'!DW365,0)))</f>
        <v>0</v>
      </c>
      <c r="V365" s="326">
        <f>IF(ISNUMBER('Primary endpoint outcomes'!DU365)=TRUE,'Primary endpoint outcomes'!DU365,(IF(ISNUMBER('Primary endpoint outcomes'!DX365)=TRUE,'Primary endpoint outcomes'!DX365,0)))</f>
        <v>0</v>
      </c>
      <c r="W365" s="326">
        <f>IF(ISNUMBER('Primary endpoint outcomes'!FA365)=TRUE,'Primary endpoint outcomes'!FA365,(IF(ISNUMBER('Primary endpoint outcomes'!FD365)=TRUE,'Primary endpoint outcomes'!FD365,0)))</f>
        <v>0</v>
      </c>
      <c r="X365" s="326">
        <f>IF(ISNUMBER('Primary endpoint outcomes'!FB365)=TRUE,'Primary endpoint outcomes'!FB365,(IF(ISNUMBER('Primary endpoint outcomes'!FE365)=TRUE,'Primary endpoint outcomes'!FE365,0)))</f>
        <v>0</v>
      </c>
      <c r="Y365" s="326">
        <f>IF(ISNUMBER('Primary endpoint outcomes'!FC365)=TRUE,'Primary endpoint outcomes'!FC365,(IF(ISNUMBER('Primary endpoint outcomes'!FF365)=TRUE,'Primary endpoint outcomes'!FF365,0)))</f>
        <v>0</v>
      </c>
      <c r="Z365" s="150"/>
      <c r="AA365" s="151">
        <f t="shared" si="169"/>
        <v>15</v>
      </c>
      <c r="AB365" s="153">
        <f t="shared" si="170"/>
        <v>14</v>
      </c>
      <c r="AC365" s="153">
        <f t="shared" si="171"/>
        <v>643.55760000000009</v>
      </c>
      <c r="AD365" s="151">
        <f t="shared" si="172"/>
        <v>12</v>
      </c>
      <c r="AE365" s="153">
        <f t="shared" si="173"/>
        <v>11</v>
      </c>
      <c r="AF365" s="153">
        <f t="shared" si="174"/>
        <v>959.59159999999986</v>
      </c>
      <c r="AG365" s="151">
        <f t="shared" si="175"/>
        <v>0</v>
      </c>
      <c r="AH365" s="153">
        <f t="shared" si="176"/>
        <v>-1</v>
      </c>
      <c r="AI365" s="153">
        <f t="shared" si="177"/>
        <v>0</v>
      </c>
      <c r="AJ365" s="151">
        <f t="shared" si="178"/>
        <v>0</v>
      </c>
      <c r="AK365" s="153">
        <f t="shared" si="179"/>
        <v>-1</v>
      </c>
      <c r="AL365" s="153">
        <f t="shared" si="180"/>
        <v>0</v>
      </c>
      <c r="AM365" s="151">
        <f t="shared" si="181"/>
        <v>0</v>
      </c>
      <c r="AN365" s="153">
        <f t="shared" si="182"/>
        <v>-1</v>
      </c>
      <c r="AO365" s="153">
        <f t="shared" si="183"/>
        <v>0</v>
      </c>
      <c r="AP365" s="153">
        <f t="shared" si="184"/>
        <v>25</v>
      </c>
      <c r="AQ365" s="153">
        <f t="shared" si="185"/>
        <v>1603.1491999999998</v>
      </c>
      <c r="AR365" s="153">
        <f t="shared" si="186"/>
        <v>20.594444444444441</v>
      </c>
      <c r="AS365" s="153">
        <f t="shared" si="187"/>
        <v>8.0078691297997615</v>
      </c>
      <c r="AT365" s="153">
        <f t="shared" si="188"/>
        <v>27</v>
      </c>
    </row>
    <row r="366" spans="1:46" ht="15.75" x14ac:dyDescent="0.25">
      <c r="A366" s="152" t="str">
        <f>'Primary endpoint outcomes'!A366</f>
        <v>Legrand 2016</v>
      </c>
      <c r="B366" s="152" t="str">
        <f>CONCATENATE('Primary endpoint outcomes'!S366,'Primary endpoint outcomes'!T366)</f>
        <v>BDI-II21</v>
      </c>
      <c r="C366" s="154">
        <f t="shared" si="161"/>
        <v>36.542285714285718</v>
      </c>
      <c r="D366" s="154">
        <f t="shared" si="162"/>
        <v>6.9323782895915311</v>
      </c>
      <c r="E366" s="154">
        <f t="shared" si="163"/>
        <v>35</v>
      </c>
      <c r="F366" s="21" t="str">
        <f t="shared" si="164"/>
        <v>YES</v>
      </c>
      <c r="G366" s="21" t="str">
        <f t="shared" si="165"/>
        <v>NO</v>
      </c>
      <c r="H366" s="155">
        <f t="shared" si="166"/>
        <v>0.82734589826409943</v>
      </c>
      <c r="I366" s="155">
        <f t="shared" si="167"/>
        <v>0.17265410173590057</v>
      </c>
      <c r="J366" s="318">
        <f t="shared" si="168"/>
        <v>1</v>
      </c>
      <c r="K366" s="326">
        <f>IF(ISNUMBER('Primary endpoint outcomes'!U366)=TRUE,'Primary endpoint outcomes'!U366,(IF(ISNUMBER('Primary endpoint outcomes'!X366)=TRUE,'Primary endpoint outcomes'!X366,0)))</f>
        <v>36.14</v>
      </c>
      <c r="L366" s="326">
        <f>IF(ISNUMBER('Primary endpoint outcomes'!V366)=TRUE,'Primary endpoint outcomes'!V366,(IF(ISNUMBER('Primary endpoint outcomes'!Y366)=TRUE,'Primary endpoint outcomes'!Y366,0)))</f>
        <v>5.87</v>
      </c>
      <c r="M366" s="325">
        <f>IF(ISNUMBER('Primary endpoint outcomes'!W366)=TRUE,'Primary endpoint outcomes'!W366,(IF(ISNUMBER('Primary endpoint outcomes'!Z366)=TRUE,'Primary endpoint outcomes'!Z366,0)))</f>
        <v>14</v>
      </c>
      <c r="N366" s="326">
        <f>IF(ISNUMBER('Primary endpoint outcomes'!BC366)=TRUE,'Primary endpoint outcomes'!BC366,(IF(ISNUMBER('Primary endpoint outcomes'!BF366)=TRUE,'Primary endpoint outcomes'!BF366,0)))</f>
        <v>37.82</v>
      </c>
      <c r="O366" s="325">
        <f>IF(ISNUMBER('Primary endpoint outcomes'!BD366)=TRUE,'Primary endpoint outcomes'!BD366,(IF(ISNUMBER('Primary endpoint outcomes'!BG366)=TRUE,'Primary endpoint outcomes'!BG366,0)))</f>
        <v>8.26</v>
      </c>
      <c r="P366" s="325">
        <f>IF(ISNUMBER('Primary endpoint outcomes'!BE366)=TRUE,'Primary endpoint outcomes'!BE366,(IF(ISNUMBER('Primary endpoint outcomes'!BH366)=TRUE,'Primary endpoint outcomes'!BH366,0)))</f>
        <v>11</v>
      </c>
      <c r="Q366" s="326">
        <f>IF(ISNUMBER('Primary endpoint outcomes'!CK366)=TRUE,'Primary endpoint outcomes'!CK366,(IF(ISNUMBER('Primary endpoint outcomes'!CN366)=TRUE,'Primary endpoint outcomes'!CN366,0)))</f>
        <v>35.700000000000003</v>
      </c>
      <c r="R366" s="326">
        <f>IF(ISNUMBER('Primary endpoint outcomes'!CL366)=TRUE,'Primary endpoint outcomes'!CL366,(IF(ISNUMBER('Primary endpoint outcomes'!CO366)=TRUE,'Primary endpoint outcomes'!CO366,0)))</f>
        <v>6.73</v>
      </c>
      <c r="S366" s="325">
        <f>IF(ISNUMBER('Primary endpoint outcomes'!CM366)=TRUE,'Primary endpoint outcomes'!CM366,(IF(ISNUMBER('Primary endpoint outcomes'!CP366)=TRUE,'Primary endpoint outcomes'!CP366,0)))</f>
        <v>10</v>
      </c>
      <c r="T366" s="326">
        <f>IF(ISNUMBER('Primary endpoint outcomes'!DS366)=TRUE,'Primary endpoint outcomes'!DS366,(IF(ISNUMBER('Primary endpoint outcomes'!DV366)=TRUE,'Primary endpoint outcomes'!DV366,0)))</f>
        <v>0</v>
      </c>
      <c r="U366" s="326">
        <f>IF(ISNUMBER('Primary endpoint outcomes'!DT366)=TRUE,'Primary endpoint outcomes'!DT366,(IF(ISNUMBER('Primary endpoint outcomes'!DW366)=TRUE,'Primary endpoint outcomes'!DW366,0)))</f>
        <v>0</v>
      </c>
      <c r="V366" s="326">
        <f>IF(ISNUMBER('Primary endpoint outcomes'!DU366)=TRUE,'Primary endpoint outcomes'!DU366,(IF(ISNUMBER('Primary endpoint outcomes'!DX366)=TRUE,'Primary endpoint outcomes'!DX366,0)))</f>
        <v>0</v>
      </c>
      <c r="W366" s="326">
        <f>IF(ISNUMBER('Primary endpoint outcomes'!FA366)=TRUE,'Primary endpoint outcomes'!FA366,(IF(ISNUMBER('Primary endpoint outcomes'!FD366)=TRUE,'Primary endpoint outcomes'!FD366,0)))</f>
        <v>0</v>
      </c>
      <c r="X366" s="326">
        <f>IF(ISNUMBER('Primary endpoint outcomes'!FB366)=TRUE,'Primary endpoint outcomes'!FB366,(IF(ISNUMBER('Primary endpoint outcomes'!FE366)=TRUE,'Primary endpoint outcomes'!FE366,0)))</f>
        <v>0</v>
      </c>
      <c r="Y366" s="326">
        <f>IF(ISNUMBER('Primary endpoint outcomes'!FC366)=TRUE,'Primary endpoint outcomes'!FC366,(IF(ISNUMBER('Primary endpoint outcomes'!FF366)=TRUE,'Primary endpoint outcomes'!FF366,0)))</f>
        <v>0</v>
      </c>
      <c r="Z366" s="150"/>
      <c r="AA366" s="151">
        <f t="shared" si="169"/>
        <v>14</v>
      </c>
      <c r="AB366" s="153">
        <f t="shared" si="170"/>
        <v>13</v>
      </c>
      <c r="AC366" s="153">
        <f t="shared" si="171"/>
        <v>447.93970000000007</v>
      </c>
      <c r="AD366" s="151">
        <f t="shared" si="172"/>
        <v>11</v>
      </c>
      <c r="AE366" s="153">
        <f t="shared" si="173"/>
        <v>10</v>
      </c>
      <c r="AF366" s="153">
        <f t="shared" si="174"/>
        <v>682.27599999999995</v>
      </c>
      <c r="AG366" s="151">
        <f t="shared" si="175"/>
        <v>10</v>
      </c>
      <c r="AH366" s="153">
        <f t="shared" si="176"/>
        <v>9</v>
      </c>
      <c r="AI366" s="153">
        <f t="shared" si="177"/>
        <v>407.63610000000006</v>
      </c>
      <c r="AJ366" s="151">
        <f t="shared" si="178"/>
        <v>0</v>
      </c>
      <c r="AK366" s="153">
        <f t="shared" si="179"/>
        <v>-1</v>
      </c>
      <c r="AL366" s="153">
        <f t="shared" si="180"/>
        <v>0</v>
      </c>
      <c r="AM366" s="151">
        <f t="shared" si="181"/>
        <v>0</v>
      </c>
      <c r="AN366" s="153">
        <f t="shared" si="182"/>
        <v>-1</v>
      </c>
      <c r="AO366" s="153">
        <f t="shared" si="183"/>
        <v>0</v>
      </c>
      <c r="AP366" s="153">
        <f t="shared" si="184"/>
        <v>32</v>
      </c>
      <c r="AQ366" s="153">
        <f t="shared" si="185"/>
        <v>1537.8517999999999</v>
      </c>
      <c r="AR366" s="153">
        <f t="shared" si="186"/>
        <v>36.542285714285718</v>
      </c>
      <c r="AS366" s="153">
        <f t="shared" si="187"/>
        <v>6.9323782895915311</v>
      </c>
      <c r="AT366" s="153">
        <f t="shared" si="188"/>
        <v>35</v>
      </c>
    </row>
    <row r="367" spans="1:46" ht="15.75" x14ac:dyDescent="0.25">
      <c r="A367" s="152" t="str">
        <f>'Primary endpoint outcomes'!A367</f>
        <v>Leinonen 1999</v>
      </c>
      <c r="B367" s="152" t="str">
        <f>CONCATENATE('Primary endpoint outcomes'!S367,'Primary endpoint outcomes'!T367)</f>
        <v>MADRS10</v>
      </c>
      <c r="C367" s="154">
        <f t="shared" si="161"/>
        <v>29.352788104089221</v>
      </c>
      <c r="D367" s="154">
        <f t="shared" si="162"/>
        <v>4.7064980182196638</v>
      </c>
      <c r="E367" s="154">
        <f t="shared" si="163"/>
        <v>269</v>
      </c>
      <c r="F367" s="21" t="str">
        <f t="shared" si="164"/>
        <v>YES</v>
      </c>
      <c r="G367" s="21" t="str">
        <f t="shared" si="165"/>
        <v>NO</v>
      </c>
      <c r="H367" s="155">
        <f t="shared" si="166"/>
        <v>0.94088698748328092</v>
      </c>
      <c r="I367" s="155">
        <f t="shared" si="167"/>
        <v>5.9113012516719077E-2</v>
      </c>
      <c r="J367" s="318">
        <f t="shared" si="168"/>
        <v>1</v>
      </c>
      <c r="K367" s="326">
        <f>IF(ISNUMBER('Primary endpoint outcomes'!U367)=TRUE,'Primary endpoint outcomes'!U367,(IF(ISNUMBER('Primary endpoint outcomes'!X367)=TRUE,'Primary endpoint outcomes'!X367,0)))</f>
        <v>29.6</v>
      </c>
      <c r="L367" s="326">
        <f>IF(ISNUMBER('Primary endpoint outcomes'!V367)=TRUE,'Primary endpoint outcomes'!V367,(IF(ISNUMBER('Primary endpoint outcomes'!Y367)=TRUE,'Primary endpoint outcomes'!Y367,0)))</f>
        <v>4.9000000000000004</v>
      </c>
      <c r="M367" s="325">
        <f>IF(ISNUMBER('Primary endpoint outcomes'!W367)=TRUE,'Primary endpoint outcomes'!W367,(IF(ISNUMBER('Primary endpoint outcomes'!Z367)=TRUE,'Primary endpoint outcomes'!Z367,0)))</f>
        <v>136</v>
      </c>
      <c r="N367" s="326">
        <f>IF(ISNUMBER('Primary endpoint outcomes'!BC367)=TRUE,'Primary endpoint outcomes'!BC367,(IF(ISNUMBER('Primary endpoint outcomes'!BF367)=TRUE,'Primary endpoint outcomes'!BF367,0)))</f>
        <v>29.1</v>
      </c>
      <c r="O367" s="325">
        <f>IF(ISNUMBER('Primary endpoint outcomes'!BD367)=TRUE,'Primary endpoint outcomes'!BD367,(IF(ISNUMBER('Primary endpoint outcomes'!BG367)=TRUE,'Primary endpoint outcomes'!BG367,0)))</f>
        <v>4.5</v>
      </c>
      <c r="P367" s="325">
        <f>IF(ISNUMBER('Primary endpoint outcomes'!BE367)=TRUE,'Primary endpoint outcomes'!BE367,(IF(ISNUMBER('Primary endpoint outcomes'!BH367)=TRUE,'Primary endpoint outcomes'!BH367,0)))</f>
        <v>133</v>
      </c>
      <c r="Q367" s="326">
        <f>IF(ISNUMBER('Primary endpoint outcomes'!CK367)=TRUE,'Primary endpoint outcomes'!CK367,(IF(ISNUMBER('Primary endpoint outcomes'!CN367)=TRUE,'Primary endpoint outcomes'!CN367,0)))</f>
        <v>0</v>
      </c>
      <c r="R367" s="326">
        <f>IF(ISNUMBER('Primary endpoint outcomes'!CL367)=TRUE,'Primary endpoint outcomes'!CL367,(IF(ISNUMBER('Primary endpoint outcomes'!CO367)=TRUE,'Primary endpoint outcomes'!CO367,0)))</f>
        <v>0</v>
      </c>
      <c r="S367" s="325">
        <f>IF(ISNUMBER('Primary endpoint outcomes'!CM367)=TRUE,'Primary endpoint outcomes'!CM367,(IF(ISNUMBER('Primary endpoint outcomes'!CP367)=TRUE,'Primary endpoint outcomes'!CP367,0)))</f>
        <v>0</v>
      </c>
      <c r="T367" s="326">
        <f>IF(ISNUMBER('Primary endpoint outcomes'!DS367)=TRUE,'Primary endpoint outcomes'!DS367,(IF(ISNUMBER('Primary endpoint outcomes'!DV367)=TRUE,'Primary endpoint outcomes'!DV367,0)))</f>
        <v>0</v>
      </c>
      <c r="U367" s="326">
        <f>IF(ISNUMBER('Primary endpoint outcomes'!DT367)=TRUE,'Primary endpoint outcomes'!DT367,(IF(ISNUMBER('Primary endpoint outcomes'!DW367)=TRUE,'Primary endpoint outcomes'!DW367,0)))</f>
        <v>0</v>
      </c>
      <c r="V367" s="326">
        <f>IF(ISNUMBER('Primary endpoint outcomes'!DU367)=TRUE,'Primary endpoint outcomes'!DU367,(IF(ISNUMBER('Primary endpoint outcomes'!DX367)=TRUE,'Primary endpoint outcomes'!DX367,0)))</f>
        <v>0</v>
      </c>
      <c r="W367" s="326">
        <f>IF(ISNUMBER('Primary endpoint outcomes'!FA367)=TRUE,'Primary endpoint outcomes'!FA367,(IF(ISNUMBER('Primary endpoint outcomes'!FD367)=TRUE,'Primary endpoint outcomes'!FD367,0)))</f>
        <v>0</v>
      </c>
      <c r="X367" s="326">
        <f>IF(ISNUMBER('Primary endpoint outcomes'!FB367)=TRUE,'Primary endpoint outcomes'!FB367,(IF(ISNUMBER('Primary endpoint outcomes'!FE367)=TRUE,'Primary endpoint outcomes'!FE367,0)))</f>
        <v>0</v>
      </c>
      <c r="Y367" s="326">
        <f>IF(ISNUMBER('Primary endpoint outcomes'!FC367)=TRUE,'Primary endpoint outcomes'!FC367,(IF(ISNUMBER('Primary endpoint outcomes'!FF367)=TRUE,'Primary endpoint outcomes'!FF367,0)))</f>
        <v>0</v>
      </c>
      <c r="Z367" s="150"/>
      <c r="AA367" s="151">
        <f t="shared" si="169"/>
        <v>136</v>
      </c>
      <c r="AB367" s="153">
        <f t="shared" si="170"/>
        <v>135</v>
      </c>
      <c r="AC367" s="153">
        <f t="shared" si="171"/>
        <v>3241.3500000000008</v>
      </c>
      <c r="AD367" s="151">
        <f t="shared" si="172"/>
        <v>133</v>
      </c>
      <c r="AE367" s="153">
        <f t="shared" si="173"/>
        <v>132</v>
      </c>
      <c r="AF367" s="153">
        <f t="shared" si="174"/>
        <v>2673</v>
      </c>
      <c r="AG367" s="151">
        <f t="shared" si="175"/>
        <v>0</v>
      </c>
      <c r="AH367" s="153">
        <f t="shared" si="176"/>
        <v>-1</v>
      </c>
      <c r="AI367" s="153">
        <f t="shared" si="177"/>
        <v>0</v>
      </c>
      <c r="AJ367" s="151">
        <f t="shared" si="178"/>
        <v>0</v>
      </c>
      <c r="AK367" s="153">
        <f t="shared" si="179"/>
        <v>-1</v>
      </c>
      <c r="AL367" s="153">
        <f t="shared" si="180"/>
        <v>0</v>
      </c>
      <c r="AM367" s="151">
        <f t="shared" si="181"/>
        <v>0</v>
      </c>
      <c r="AN367" s="153">
        <f t="shared" si="182"/>
        <v>-1</v>
      </c>
      <c r="AO367" s="153">
        <f t="shared" si="183"/>
        <v>0</v>
      </c>
      <c r="AP367" s="153">
        <f t="shared" si="184"/>
        <v>267</v>
      </c>
      <c r="AQ367" s="153">
        <f t="shared" si="185"/>
        <v>5914.35</v>
      </c>
      <c r="AR367" s="153">
        <f t="shared" si="186"/>
        <v>29.352788104089221</v>
      </c>
      <c r="AS367" s="153">
        <f t="shared" si="187"/>
        <v>4.7064980182196638</v>
      </c>
      <c r="AT367" s="153">
        <f t="shared" si="188"/>
        <v>269</v>
      </c>
    </row>
    <row r="368" spans="1:46" ht="15.75" x14ac:dyDescent="0.25">
      <c r="A368" s="152" t="str">
        <f>'Primary endpoint outcomes'!A368</f>
        <v>Leinonen 2007</v>
      </c>
      <c r="B368" s="152" t="str">
        <f>CONCATENATE('Primary endpoint outcomes'!S368,'Primary endpoint outcomes'!T368)</f>
        <v>MADRS10</v>
      </c>
      <c r="C368" s="154">
        <f t="shared" si="161"/>
        <v>25.302666666666667</v>
      </c>
      <c r="D368" s="154">
        <f t="shared" si="162"/>
        <v>6.2601107407526335</v>
      </c>
      <c r="E368" s="154">
        <f t="shared" si="163"/>
        <v>150</v>
      </c>
      <c r="F368" s="21" t="str">
        <f t="shared" si="164"/>
        <v>YES</v>
      </c>
      <c r="G368" s="21" t="str">
        <f t="shared" si="165"/>
        <v>NO</v>
      </c>
      <c r="H368" s="155">
        <f t="shared" si="166"/>
        <v>0.70110220153575631</v>
      </c>
      <c r="I368" s="155">
        <f t="shared" si="167"/>
        <v>0.29889779846424369</v>
      </c>
      <c r="J368" s="318">
        <f t="shared" si="168"/>
        <v>1</v>
      </c>
      <c r="K368" s="326">
        <f>IF(ISNUMBER('Primary endpoint outcomes'!U368)=TRUE,'Primary endpoint outcomes'!U368,(IF(ISNUMBER('Primary endpoint outcomes'!X368)=TRUE,'Primary endpoint outcomes'!X368,0)))</f>
        <v>25.5</v>
      </c>
      <c r="L368" s="326">
        <f>IF(ISNUMBER('Primary endpoint outcomes'!V368)=TRUE,'Primary endpoint outcomes'!V368,(IF(ISNUMBER('Primary endpoint outcomes'!Y368)=TRUE,'Primary endpoint outcomes'!Y368,0)))</f>
        <v>5.8</v>
      </c>
      <c r="M368" s="325">
        <f>IF(ISNUMBER('Primary endpoint outcomes'!W368)=TRUE,'Primary endpoint outcomes'!W368,(IF(ISNUMBER('Primary endpoint outcomes'!Z368)=TRUE,'Primary endpoint outcomes'!Z368,0)))</f>
        <v>76</v>
      </c>
      <c r="N368" s="326">
        <f>IF(ISNUMBER('Primary endpoint outcomes'!BC368)=TRUE,'Primary endpoint outcomes'!BC368,(IF(ISNUMBER('Primary endpoint outcomes'!BF368)=TRUE,'Primary endpoint outcomes'!BF368,0)))</f>
        <v>25.1</v>
      </c>
      <c r="O368" s="325">
        <f>IF(ISNUMBER('Primary endpoint outcomes'!BD368)=TRUE,'Primary endpoint outcomes'!BD368,(IF(ISNUMBER('Primary endpoint outcomes'!BG368)=TRUE,'Primary endpoint outcomes'!BG368,0)))</f>
        <v>6.7</v>
      </c>
      <c r="P368" s="325">
        <f>IF(ISNUMBER('Primary endpoint outcomes'!BE368)=TRUE,'Primary endpoint outcomes'!BE368,(IF(ISNUMBER('Primary endpoint outcomes'!BH368)=TRUE,'Primary endpoint outcomes'!BH368,0)))</f>
        <v>74</v>
      </c>
      <c r="Q368" s="326">
        <f>IF(ISNUMBER('Primary endpoint outcomes'!CK368)=TRUE,'Primary endpoint outcomes'!CK368,(IF(ISNUMBER('Primary endpoint outcomes'!CN368)=TRUE,'Primary endpoint outcomes'!CN368,0)))</f>
        <v>0</v>
      </c>
      <c r="R368" s="326">
        <f>IF(ISNUMBER('Primary endpoint outcomes'!CL368)=TRUE,'Primary endpoint outcomes'!CL368,(IF(ISNUMBER('Primary endpoint outcomes'!CO368)=TRUE,'Primary endpoint outcomes'!CO368,0)))</f>
        <v>0</v>
      </c>
      <c r="S368" s="325">
        <f>IF(ISNUMBER('Primary endpoint outcomes'!CM368)=TRUE,'Primary endpoint outcomes'!CM368,(IF(ISNUMBER('Primary endpoint outcomes'!CP368)=TRUE,'Primary endpoint outcomes'!CP368,0)))</f>
        <v>0</v>
      </c>
      <c r="T368" s="326">
        <f>IF(ISNUMBER('Primary endpoint outcomes'!DS368)=TRUE,'Primary endpoint outcomes'!DS368,(IF(ISNUMBER('Primary endpoint outcomes'!DV368)=TRUE,'Primary endpoint outcomes'!DV368,0)))</f>
        <v>0</v>
      </c>
      <c r="U368" s="326">
        <f>IF(ISNUMBER('Primary endpoint outcomes'!DT368)=TRUE,'Primary endpoint outcomes'!DT368,(IF(ISNUMBER('Primary endpoint outcomes'!DW368)=TRUE,'Primary endpoint outcomes'!DW368,0)))</f>
        <v>0</v>
      </c>
      <c r="V368" s="326">
        <f>IF(ISNUMBER('Primary endpoint outcomes'!DU368)=TRUE,'Primary endpoint outcomes'!DU368,(IF(ISNUMBER('Primary endpoint outcomes'!DX368)=TRUE,'Primary endpoint outcomes'!DX368,0)))</f>
        <v>0</v>
      </c>
      <c r="W368" s="326">
        <f>IF(ISNUMBER('Primary endpoint outcomes'!FA368)=TRUE,'Primary endpoint outcomes'!FA368,(IF(ISNUMBER('Primary endpoint outcomes'!FD368)=TRUE,'Primary endpoint outcomes'!FD368,0)))</f>
        <v>0</v>
      </c>
      <c r="X368" s="326">
        <f>IF(ISNUMBER('Primary endpoint outcomes'!FB368)=TRUE,'Primary endpoint outcomes'!FB368,(IF(ISNUMBER('Primary endpoint outcomes'!FE368)=TRUE,'Primary endpoint outcomes'!FE368,0)))</f>
        <v>0</v>
      </c>
      <c r="Y368" s="326">
        <f>IF(ISNUMBER('Primary endpoint outcomes'!FC368)=TRUE,'Primary endpoint outcomes'!FC368,(IF(ISNUMBER('Primary endpoint outcomes'!FF368)=TRUE,'Primary endpoint outcomes'!FF368,0)))</f>
        <v>0</v>
      </c>
      <c r="Z368" s="150"/>
      <c r="AA368" s="151">
        <f t="shared" si="169"/>
        <v>76</v>
      </c>
      <c r="AB368" s="153">
        <f t="shared" si="170"/>
        <v>75</v>
      </c>
      <c r="AC368" s="153">
        <f t="shared" si="171"/>
        <v>2523</v>
      </c>
      <c r="AD368" s="151">
        <f t="shared" si="172"/>
        <v>74</v>
      </c>
      <c r="AE368" s="153">
        <f t="shared" si="173"/>
        <v>73</v>
      </c>
      <c r="AF368" s="153">
        <f t="shared" si="174"/>
        <v>3276.9700000000003</v>
      </c>
      <c r="AG368" s="151">
        <f t="shared" si="175"/>
        <v>0</v>
      </c>
      <c r="AH368" s="153">
        <f t="shared" si="176"/>
        <v>-1</v>
      </c>
      <c r="AI368" s="153">
        <f t="shared" si="177"/>
        <v>0</v>
      </c>
      <c r="AJ368" s="151">
        <f t="shared" si="178"/>
        <v>0</v>
      </c>
      <c r="AK368" s="153">
        <f t="shared" si="179"/>
        <v>-1</v>
      </c>
      <c r="AL368" s="153">
        <f t="shared" si="180"/>
        <v>0</v>
      </c>
      <c r="AM368" s="151">
        <f t="shared" si="181"/>
        <v>0</v>
      </c>
      <c r="AN368" s="153">
        <f t="shared" si="182"/>
        <v>-1</v>
      </c>
      <c r="AO368" s="153">
        <f t="shared" si="183"/>
        <v>0</v>
      </c>
      <c r="AP368" s="153">
        <f t="shared" si="184"/>
        <v>148</v>
      </c>
      <c r="AQ368" s="153">
        <f t="shared" si="185"/>
        <v>5799.97</v>
      </c>
      <c r="AR368" s="153">
        <f t="shared" si="186"/>
        <v>25.302666666666667</v>
      </c>
      <c r="AS368" s="153">
        <f t="shared" si="187"/>
        <v>6.2601107407526335</v>
      </c>
      <c r="AT368" s="153">
        <f t="shared" si="188"/>
        <v>150</v>
      </c>
    </row>
    <row r="369" spans="1:46" ht="15.75" x14ac:dyDescent="0.25">
      <c r="A369" s="152" t="str">
        <f>'Primary endpoint outcomes'!A369</f>
        <v>Lepola 2003</v>
      </c>
      <c r="B369" s="152" t="str">
        <f>CONCATENATE('Primary endpoint outcomes'!S369,'Primary endpoint outcomes'!T369)</f>
        <v>MADRS10</v>
      </c>
      <c r="C369" s="154">
        <f t="shared" si="161"/>
        <v>28.969722814498933</v>
      </c>
      <c r="D369" s="154">
        <f t="shared" si="162"/>
        <v>0</v>
      </c>
      <c r="E369" s="154">
        <f t="shared" si="163"/>
        <v>469</v>
      </c>
      <c r="F369" s="21" t="str">
        <f t="shared" si="164"/>
        <v>YES</v>
      </c>
      <c r="G369" s="21" t="str">
        <f t="shared" si="165"/>
        <v>NO</v>
      </c>
      <c r="H369" s="155" t="e">
        <f t="shared" si="166"/>
        <v>#NUM!</v>
      </c>
      <c r="I369" s="155" t="e">
        <f t="shared" si="167"/>
        <v>#NUM!</v>
      </c>
      <c r="J369" s="318">
        <f t="shared" si="168"/>
        <v>0</v>
      </c>
      <c r="K369" s="326">
        <f>IF(ISNUMBER('Primary endpoint outcomes'!U369)=TRUE,'Primary endpoint outcomes'!U369,(IF(ISNUMBER('Primary endpoint outcomes'!X369)=TRUE,'Primary endpoint outcomes'!X369,0)))</f>
        <v>29</v>
      </c>
      <c r="L369" s="326">
        <f>IF(ISNUMBER('Primary endpoint outcomes'!V369)=TRUE,'Primary endpoint outcomes'!V369,(IF(ISNUMBER('Primary endpoint outcomes'!Y369)=TRUE,'Primary endpoint outcomes'!Y369,0)))</f>
        <v>0</v>
      </c>
      <c r="M369" s="325">
        <f>IF(ISNUMBER('Primary endpoint outcomes'!W369)=TRUE,'Primary endpoint outcomes'!W369,(IF(ISNUMBER('Primary endpoint outcomes'!Z369)=TRUE,'Primary endpoint outcomes'!Z369,0)))</f>
        <v>155</v>
      </c>
      <c r="N369" s="326">
        <f>IF(ISNUMBER('Primary endpoint outcomes'!BC369)=TRUE,'Primary endpoint outcomes'!BC369,(IF(ISNUMBER('Primary endpoint outcomes'!BF369)=TRUE,'Primary endpoint outcomes'!BF369,0)))</f>
        <v>29.2</v>
      </c>
      <c r="O369" s="325">
        <f>IF(ISNUMBER('Primary endpoint outcomes'!BD369)=TRUE,'Primary endpoint outcomes'!BD369,(IF(ISNUMBER('Primary endpoint outcomes'!BG369)=TRUE,'Primary endpoint outcomes'!BG369,0)))</f>
        <v>0</v>
      </c>
      <c r="P369" s="325">
        <f>IF(ISNUMBER('Primary endpoint outcomes'!BE369)=TRUE,'Primary endpoint outcomes'!BE369,(IF(ISNUMBER('Primary endpoint outcomes'!BH369)=TRUE,'Primary endpoint outcomes'!BH369,0)))</f>
        <v>160</v>
      </c>
      <c r="Q369" s="326">
        <f>IF(ISNUMBER('Primary endpoint outcomes'!CK369)=TRUE,'Primary endpoint outcomes'!CK369,(IF(ISNUMBER('Primary endpoint outcomes'!CN369)=TRUE,'Primary endpoint outcomes'!CN369,0)))</f>
        <v>28.7</v>
      </c>
      <c r="R369" s="326">
        <f>IF(ISNUMBER('Primary endpoint outcomes'!CL369)=TRUE,'Primary endpoint outcomes'!CL369,(IF(ISNUMBER('Primary endpoint outcomes'!CO369)=TRUE,'Primary endpoint outcomes'!CO369,0)))</f>
        <v>0</v>
      </c>
      <c r="S369" s="325">
        <f>IF(ISNUMBER('Primary endpoint outcomes'!CM369)=TRUE,'Primary endpoint outcomes'!CM369,(IF(ISNUMBER('Primary endpoint outcomes'!CP369)=TRUE,'Primary endpoint outcomes'!CP369,0)))</f>
        <v>154</v>
      </c>
      <c r="T369" s="326">
        <f>IF(ISNUMBER('Primary endpoint outcomes'!DS369)=TRUE,'Primary endpoint outcomes'!DS369,(IF(ISNUMBER('Primary endpoint outcomes'!DV369)=TRUE,'Primary endpoint outcomes'!DV369,0)))</f>
        <v>0</v>
      </c>
      <c r="U369" s="326">
        <f>IF(ISNUMBER('Primary endpoint outcomes'!DT369)=TRUE,'Primary endpoint outcomes'!DT369,(IF(ISNUMBER('Primary endpoint outcomes'!DW369)=TRUE,'Primary endpoint outcomes'!DW369,0)))</f>
        <v>0</v>
      </c>
      <c r="V369" s="326">
        <f>IF(ISNUMBER('Primary endpoint outcomes'!DU369)=TRUE,'Primary endpoint outcomes'!DU369,(IF(ISNUMBER('Primary endpoint outcomes'!DX369)=TRUE,'Primary endpoint outcomes'!DX369,0)))</f>
        <v>0</v>
      </c>
      <c r="W369" s="326">
        <f>IF(ISNUMBER('Primary endpoint outcomes'!FA369)=TRUE,'Primary endpoint outcomes'!FA369,(IF(ISNUMBER('Primary endpoint outcomes'!FD369)=TRUE,'Primary endpoint outcomes'!FD369,0)))</f>
        <v>0</v>
      </c>
      <c r="X369" s="326">
        <f>IF(ISNUMBER('Primary endpoint outcomes'!FB369)=TRUE,'Primary endpoint outcomes'!FB369,(IF(ISNUMBER('Primary endpoint outcomes'!FE369)=TRUE,'Primary endpoint outcomes'!FE369,0)))</f>
        <v>0</v>
      </c>
      <c r="Y369" s="326">
        <f>IF(ISNUMBER('Primary endpoint outcomes'!FC369)=TRUE,'Primary endpoint outcomes'!FC369,(IF(ISNUMBER('Primary endpoint outcomes'!FF369)=TRUE,'Primary endpoint outcomes'!FF369,0)))</f>
        <v>0</v>
      </c>
      <c r="AA369" s="151">
        <f t="shared" si="169"/>
        <v>155</v>
      </c>
      <c r="AB369" s="153">
        <f t="shared" si="170"/>
        <v>154</v>
      </c>
      <c r="AC369" s="153">
        <f t="shared" si="171"/>
        <v>0</v>
      </c>
      <c r="AD369" s="151">
        <f t="shared" si="172"/>
        <v>160</v>
      </c>
      <c r="AE369" s="153">
        <f t="shared" si="173"/>
        <v>159</v>
      </c>
      <c r="AF369" s="153">
        <f t="shared" si="174"/>
        <v>0</v>
      </c>
      <c r="AG369" s="151">
        <f t="shared" si="175"/>
        <v>154</v>
      </c>
      <c r="AH369" s="153">
        <f t="shared" si="176"/>
        <v>153</v>
      </c>
      <c r="AI369" s="153">
        <f t="shared" si="177"/>
        <v>0</v>
      </c>
      <c r="AJ369" s="151">
        <f t="shared" si="178"/>
        <v>0</v>
      </c>
      <c r="AK369" s="153">
        <f t="shared" si="179"/>
        <v>-1</v>
      </c>
      <c r="AL369" s="153">
        <f t="shared" si="180"/>
        <v>0</v>
      </c>
      <c r="AM369" s="151">
        <f t="shared" si="181"/>
        <v>0</v>
      </c>
      <c r="AN369" s="153">
        <f t="shared" si="182"/>
        <v>-1</v>
      </c>
      <c r="AO369" s="153">
        <f t="shared" si="183"/>
        <v>0</v>
      </c>
      <c r="AP369" s="153">
        <f t="shared" si="184"/>
        <v>466</v>
      </c>
      <c r="AQ369" s="153">
        <f t="shared" si="185"/>
        <v>0</v>
      </c>
      <c r="AR369" s="153">
        <f t="shared" si="186"/>
        <v>28.969722814498933</v>
      </c>
      <c r="AS369" s="153">
        <f t="shared" si="187"/>
        <v>0</v>
      </c>
      <c r="AT369" s="153">
        <f t="shared" si="188"/>
        <v>469</v>
      </c>
    </row>
    <row r="370" spans="1:46" ht="15.75" x14ac:dyDescent="0.25">
      <c r="A370" s="152" t="str">
        <f>'Primary endpoint outcomes'!A370</f>
        <v>Levesque 2011</v>
      </c>
      <c r="B370" s="152" t="str">
        <f>CONCATENATE('Primary endpoint outcomes'!S370,'Primary endpoint outcomes'!T370)</f>
        <v>BDI-II21</v>
      </c>
      <c r="C370" s="154" t="e">
        <f t="shared" si="161"/>
        <v>#DIV/0!</v>
      </c>
      <c r="D370" s="154" t="e">
        <f t="shared" si="162"/>
        <v>#DIV/0!</v>
      </c>
      <c r="E370" s="154">
        <f t="shared" si="163"/>
        <v>0</v>
      </c>
      <c r="F370" s="21" t="e">
        <f t="shared" si="164"/>
        <v>#DIV/0!</v>
      </c>
      <c r="G370" s="21" t="e">
        <f t="shared" si="165"/>
        <v>#DIV/0!</v>
      </c>
      <c r="H370" s="155" t="e">
        <f t="shared" si="166"/>
        <v>#DIV/0!</v>
      </c>
      <c r="I370" s="155" t="e">
        <f t="shared" si="167"/>
        <v>#DIV/0!</v>
      </c>
      <c r="J370" s="318">
        <f t="shared" si="168"/>
        <v>0</v>
      </c>
      <c r="K370" s="326">
        <f>IF(ISNUMBER('Primary endpoint outcomes'!U370)=TRUE,'Primary endpoint outcomes'!U370,(IF(ISNUMBER('Primary endpoint outcomes'!X370)=TRUE,'Primary endpoint outcomes'!X370,0)))</f>
        <v>0</v>
      </c>
      <c r="L370" s="326">
        <f>IF(ISNUMBER('Primary endpoint outcomes'!V370)=TRUE,'Primary endpoint outcomes'!V370,(IF(ISNUMBER('Primary endpoint outcomes'!Y370)=TRUE,'Primary endpoint outcomes'!Y370,0)))</f>
        <v>0</v>
      </c>
      <c r="M370" s="325">
        <f>IF(ISNUMBER('Primary endpoint outcomes'!W370)=TRUE,'Primary endpoint outcomes'!W370,(IF(ISNUMBER('Primary endpoint outcomes'!Z370)=TRUE,'Primary endpoint outcomes'!Z370,0)))</f>
        <v>0</v>
      </c>
      <c r="N370" s="326">
        <f>IF(ISNUMBER('Primary endpoint outcomes'!BC370)=TRUE,'Primary endpoint outcomes'!BC370,(IF(ISNUMBER('Primary endpoint outcomes'!BF370)=TRUE,'Primary endpoint outcomes'!BF370,0)))</f>
        <v>0</v>
      </c>
      <c r="O370" s="325">
        <f>IF(ISNUMBER('Primary endpoint outcomes'!BD370)=TRUE,'Primary endpoint outcomes'!BD370,(IF(ISNUMBER('Primary endpoint outcomes'!BG370)=TRUE,'Primary endpoint outcomes'!BG370,0)))</f>
        <v>0</v>
      </c>
      <c r="P370" s="325">
        <f>IF(ISNUMBER('Primary endpoint outcomes'!BE370)=TRUE,'Primary endpoint outcomes'!BE370,(IF(ISNUMBER('Primary endpoint outcomes'!BH370)=TRUE,'Primary endpoint outcomes'!BH370,0)))</f>
        <v>0</v>
      </c>
      <c r="Q370" s="326">
        <f>IF(ISNUMBER('Primary endpoint outcomes'!CK370)=TRUE,'Primary endpoint outcomes'!CK370,(IF(ISNUMBER('Primary endpoint outcomes'!CN370)=TRUE,'Primary endpoint outcomes'!CN370,0)))</f>
        <v>0</v>
      </c>
      <c r="R370" s="326">
        <f>IF(ISNUMBER('Primary endpoint outcomes'!CL370)=TRUE,'Primary endpoint outcomes'!CL370,(IF(ISNUMBER('Primary endpoint outcomes'!CO370)=TRUE,'Primary endpoint outcomes'!CO370,0)))</f>
        <v>0</v>
      </c>
      <c r="S370" s="325">
        <f>IF(ISNUMBER('Primary endpoint outcomes'!CM370)=TRUE,'Primary endpoint outcomes'!CM370,(IF(ISNUMBER('Primary endpoint outcomes'!CP370)=TRUE,'Primary endpoint outcomes'!CP370,0)))</f>
        <v>0</v>
      </c>
      <c r="T370" s="326">
        <f>IF(ISNUMBER('Primary endpoint outcomes'!DS370)=TRUE,'Primary endpoint outcomes'!DS370,(IF(ISNUMBER('Primary endpoint outcomes'!DV370)=TRUE,'Primary endpoint outcomes'!DV370,0)))</f>
        <v>0</v>
      </c>
      <c r="U370" s="326">
        <f>IF(ISNUMBER('Primary endpoint outcomes'!DT370)=TRUE,'Primary endpoint outcomes'!DT370,(IF(ISNUMBER('Primary endpoint outcomes'!DW370)=TRUE,'Primary endpoint outcomes'!DW370,0)))</f>
        <v>0</v>
      </c>
      <c r="V370" s="326">
        <f>IF(ISNUMBER('Primary endpoint outcomes'!DU370)=TRUE,'Primary endpoint outcomes'!DU370,(IF(ISNUMBER('Primary endpoint outcomes'!DX370)=TRUE,'Primary endpoint outcomes'!DX370,0)))</f>
        <v>0</v>
      </c>
      <c r="W370" s="326">
        <f>IF(ISNUMBER('Primary endpoint outcomes'!FA370)=TRUE,'Primary endpoint outcomes'!FA370,(IF(ISNUMBER('Primary endpoint outcomes'!FD370)=TRUE,'Primary endpoint outcomes'!FD370,0)))</f>
        <v>0</v>
      </c>
      <c r="X370" s="326">
        <f>IF(ISNUMBER('Primary endpoint outcomes'!FB370)=TRUE,'Primary endpoint outcomes'!FB370,(IF(ISNUMBER('Primary endpoint outcomes'!FE370)=TRUE,'Primary endpoint outcomes'!FE370,0)))</f>
        <v>0</v>
      </c>
      <c r="Y370" s="326">
        <f>IF(ISNUMBER('Primary endpoint outcomes'!FC370)=TRUE,'Primary endpoint outcomes'!FC370,(IF(ISNUMBER('Primary endpoint outcomes'!FF370)=TRUE,'Primary endpoint outcomes'!FF370,0)))</f>
        <v>0</v>
      </c>
      <c r="AA370" s="151">
        <f t="shared" si="169"/>
        <v>0</v>
      </c>
      <c r="AB370" s="153">
        <f t="shared" si="170"/>
        <v>-1</v>
      </c>
      <c r="AC370" s="153">
        <f t="shared" si="171"/>
        <v>0</v>
      </c>
      <c r="AD370" s="151">
        <f t="shared" si="172"/>
        <v>0</v>
      </c>
      <c r="AE370" s="153">
        <f t="shared" si="173"/>
        <v>-1</v>
      </c>
      <c r="AF370" s="153">
        <f t="shared" si="174"/>
        <v>0</v>
      </c>
      <c r="AG370" s="151">
        <f t="shared" si="175"/>
        <v>0</v>
      </c>
      <c r="AH370" s="153">
        <f t="shared" si="176"/>
        <v>-1</v>
      </c>
      <c r="AI370" s="153">
        <f t="shared" si="177"/>
        <v>0</v>
      </c>
      <c r="AJ370" s="151">
        <f t="shared" si="178"/>
        <v>0</v>
      </c>
      <c r="AK370" s="153">
        <f t="shared" si="179"/>
        <v>-1</v>
      </c>
      <c r="AL370" s="153">
        <f t="shared" si="180"/>
        <v>0</v>
      </c>
      <c r="AM370" s="151">
        <f t="shared" si="181"/>
        <v>0</v>
      </c>
      <c r="AN370" s="153">
        <f t="shared" si="182"/>
        <v>-1</v>
      </c>
      <c r="AO370" s="153">
        <f t="shared" si="183"/>
        <v>0</v>
      </c>
      <c r="AP370" s="153" t="b">
        <f t="shared" si="184"/>
        <v>0</v>
      </c>
      <c r="AQ370" s="153">
        <f t="shared" si="185"/>
        <v>0</v>
      </c>
      <c r="AR370" s="153" t="e">
        <f t="shared" si="186"/>
        <v>#DIV/0!</v>
      </c>
      <c r="AS370" s="153" t="e">
        <f t="shared" si="187"/>
        <v>#DIV/0!</v>
      </c>
      <c r="AT370" s="153">
        <f t="shared" si="188"/>
        <v>0</v>
      </c>
    </row>
    <row r="371" spans="1:46" ht="15.75" x14ac:dyDescent="0.25">
      <c r="A371" s="152" t="str">
        <f>'Primary endpoint outcomes'!A371</f>
        <v>Levin 2011</v>
      </c>
      <c r="B371" s="152" t="str">
        <f>CONCATENATE('Primary endpoint outcomes'!S371,'Primary endpoint outcomes'!T371)</f>
        <v>CES-D20</v>
      </c>
      <c r="C371" s="154">
        <f t="shared" si="161"/>
        <v>33.562827225130889</v>
      </c>
      <c r="D371" s="154">
        <f t="shared" si="162"/>
        <v>10.339245620450265</v>
      </c>
      <c r="E371" s="154">
        <f t="shared" si="163"/>
        <v>191</v>
      </c>
      <c r="F371" s="21" t="str">
        <f t="shared" si="164"/>
        <v>NO</v>
      </c>
      <c r="G371" s="21" t="str">
        <f t="shared" si="165"/>
        <v>YES</v>
      </c>
      <c r="H371" s="155">
        <f t="shared" si="166"/>
        <v>0.40682475714172939</v>
      </c>
      <c r="I371" s="155">
        <f t="shared" si="167"/>
        <v>0.59317524285827061</v>
      </c>
      <c r="J371" s="318">
        <f t="shared" si="168"/>
        <v>1</v>
      </c>
      <c r="K371" s="326">
        <f>IF(ISNUMBER('Primary endpoint outcomes'!U371)=TRUE,'Primary endpoint outcomes'!U371,(IF(ISNUMBER('Primary endpoint outcomes'!X371)=TRUE,'Primary endpoint outcomes'!X371,0)))</f>
        <v>31.8</v>
      </c>
      <c r="L371" s="326">
        <f>IF(ISNUMBER('Primary endpoint outcomes'!V371)=TRUE,'Primary endpoint outcomes'!V371,(IF(ISNUMBER('Primary endpoint outcomes'!Y371)=TRUE,'Primary endpoint outcomes'!Y371,0)))</f>
        <v>10</v>
      </c>
      <c r="M371" s="325">
        <f>IF(ISNUMBER('Primary endpoint outcomes'!W371)=TRUE,'Primary endpoint outcomes'!W371,(IF(ISNUMBER('Primary endpoint outcomes'!Z371)=TRUE,'Primary endpoint outcomes'!Z371,0)))</f>
        <v>100</v>
      </c>
      <c r="N371" s="326">
        <f>IF(ISNUMBER('Primary endpoint outcomes'!BC371)=TRUE,'Primary endpoint outcomes'!BC371,(IF(ISNUMBER('Primary endpoint outcomes'!BF371)=TRUE,'Primary endpoint outcomes'!BF371,0)))</f>
        <v>35.5</v>
      </c>
      <c r="O371" s="325">
        <f>IF(ISNUMBER('Primary endpoint outcomes'!BD371)=TRUE,'Primary endpoint outcomes'!BD371,(IF(ISNUMBER('Primary endpoint outcomes'!BG371)=TRUE,'Primary endpoint outcomes'!BG371,0)))</f>
        <v>10.7</v>
      </c>
      <c r="P371" s="325">
        <f>IF(ISNUMBER('Primary endpoint outcomes'!BE371)=TRUE,'Primary endpoint outcomes'!BE371,(IF(ISNUMBER('Primary endpoint outcomes'!BH371)=TRUE,'Primary endpoint outcomes'!BH371,0)))</f>
        <v>91</v>
      </c>
      <c r="Q371" s="326">
        <f>IF(ISNUMBER('Primary endpoint outcomes'!CK371)=TRUE,'Primary endpoint outcomes'!CK371,(IF(ISNUMBER('Primary endpoint outcomes'!CN371)=TRUE,'Primary endpoint outcomes'!CN371,0)))</f>
        <v>0</v>
      </c>
      <c r="R371" s="326">
        <f>IF(ISNUMBER('Primary endpoint outcomes'!CL371)=TRUE,'Primary endpoint outcomes'!CL371,(IF(ISNUMBER('Primary endpoint outcomes'!CO371)=TRUE,'Primary endpoint outcomes'!CO371,0)))</f>
        <v>0</v>
      </c>
      <c r="S371" s="325">
        <f>IF(ISNUMBER('Primary endpoint outcomes'!CM371)=TRUE,'Primary endpoint outcomes'!CM371,(IF(ISNUMBER('Primary endpoint outcomes'!CP371)=TRUE,'Primary endpoint outcomes'!CP371,0)))</f>
        <v>0</v>
      </c>
      <c r="T371" s="326">
        <f>IF(ISNUMBER('Primary endpoint outcomes'!DS371)=TRUE,'Primary endpoint outcomes'!DS371,(IF(ISNUMBER('Primary endpoint outcomes'!DV371)=TRUE,'Primary endpoint outcomes'!DV371,0)))</f>
        <v>0</v>
      </c>
      <c r="U371" s="326">
        <f>IF(ISNUMBER('Primary endpoint outcomes'!DT371)=TRUE,'Primary endpoint outcomes'!DT371,(IF(ISNUMBER('Primary endpoint outcomes'!DW371)=TRUE,'Primary endpoint outcomes'!DW371,0)))</f>
        <v>0</v>
      </c>
      <c r="V371" s="326">
        <f>IF(ISNUMBER('Primary endpoint outcomes'!DU371)=TRUE,'Primary endpoint outcomes'!DU371,(IF(ISNUMBER('Primary endpoint outcomes'!DX371)=TRUE,'Primary endpoint outcomes'!DX371,0)))</f>
        <v>0</v>
      </c>
      <c r="W371" s="326">
        <f>IF(ISNUMBER('Primary endpoint outcomes'!FA371)=TRUE,'Primary endpoint outcomes'!FA371,(IF(ISNUMBER('Primary endpoint outcomes'!FD371)=TRUE,'Primary endpoint outcomes'!FD371,0)))</f>
        <v>0</v>
      </c>
      <c r="X371" s="326">
        <f>IF(ISNUMBER('Primary endpoint outcomes'!FB371)=TRUE,'Primary endpoint outcomes'!FB371,(IF(ISNUMBER('Primary endpoint outcomes'!FE371)=TRUE,'Primary endpoint outcomes'!FE371,0)))</f>
        <v>0</v>
      </c>
      <c r="Y371" s="326">
        <f>IF(ISNUMBER('Primary endpoint outcomes'!FC371)=TRUE,'Primary endpoint outcomes'!FC371,(IF(ISNUMBER('Primary endpoint outcomes'!FF371)=TRUE,'Primary endpoint outcomes'!FF371,0)))</f>
        <v>0</v>
      </c>
      <c r="AA371" s="151">
        <f t="shared" si="169"/>
        <v>100</v>
      </c>
      <c r="AB371" s="153">
        <f t="shared" si="170"/>
        <v>99</v>
      </c>
      <c r="AC371" s="153">
        <f t="shared" si="171"/>
        <v>9900</v>
      </c>
      <c r="AD371" s="151">
        <f t="shared" si="172"/>
        <v>91</v>
      </c>
      <c r="AE371" s="153">
        <f t="shared" si="173"/>
        <v>90</v>
      </c>
      <c r="AF371" s="153">
        <f t="shared" si="174"/>
        <v>10304.099999999999</v>
      </c>
      <c r="AG371" s="151">
        <f t="shared" si="175"/>
        <v>0</v>
      </c>
      <c r="AH371" s="153">
        <f t="shared" si="176"/>
        <v>-1</v>
      </c>
      <c r="AI371" s="153">
        <f t="shared" si="177"/>
        <v>0</v>
      </c>
      <c r="AJ371" s="151">
        <f t="shared" si="178"/>
        <v>0</v>
      </c>
      <c r="AK371" s="153">
        <f t="shared" si="179"/>
        <v>-1</v>
      </c>
      <c r="AL371" s="153">
        <f t="shared" si="180"/>
        <v>0</v>
      </c>
      <c r="AM371" s="151">
        <f t="shared" si="181"/>
        <v>0</v>
      </c>
      <c r="AN371" s="153">
        <f t="shared" si="182"/>
        <v>-1</v>
      </c>
      <c r="AO371" s="153">
        <f t="shared" si="183"/>
        <v>0</v>
      </c>
      <c r="AP371" s="153">
        <f t="shared" si="184"/>
        <v>189</v>
      </c>
      <c r="AQ371" s="153">
        <f t="shared" si="185"/>
        <v>20204.099999999999</v>
      </c>
      <c r="AR371" s="153">
        <f t="shared" si="186"/>
        <v>33.562827225130889</v>
      </c>
      <c r="AS371" s="153">
        <f t="shared" si="187"/>
        <v>10.339245620450265</v>
      </c>
      <c r="AT371" s="153">
        <f t="shared" si="188"/>
        <v>191</v>
      </c>
    </row>
    <row r="372" spans="1:46" ht="15.75" x14ac:dyDescent="0.25">
      <c r="A372" s="152" t="str">
        <f>'Primary endpoint outcomes'!A372</f>
        <v>Levin 2013</v>
      </c>
      <c r="B372" s="152" t="str">
        <f>CONCATENATE('Primary endpoint outcomes'!S372,'Primary endpoint outcomes'!T372)</f>
        <v>HAMD17</v>
      </c>
      <c r="C372" s="154">
        <f t="shared" si="161"/>
        <v>16.804854368932041</v>
      </c>
      <c r="D372" s="154">
        <f t="shared" si="162"/>
        <v>3.8544047067691731</v>
      </c>
      <c r="E372" s="154">
        <f t="shared" si="163"/>
        <v>103</v>
      </c>
      <c r="F372" s="21" t="str">
        <f t="shared" si="164"/>
        <v>YES</v>
      </c>
      <c r="G372" s="21" t="str">
        <f t="shared" si="165"/>
        <v>NO</v>
      </c>
      <c r="H372" s="155">
        <f t="shared" si="166"/>
        <v>0.58270335042812293</v>
      </c>
      <c r="I372" s="155">
        <f t="shared" si="167"/>
        <v>0.41729664957187707</v>
      </c>
      <c r="J372" s="318">
        <f t="shared" si="168"/>
        <v>1</v>
      </c>
      <c r="K372" s="326">
        <f>IF(ISNUMBER('Primary endpoint outcomes'!U372)=TRUE,'Primary endpoint outcomes'!U372,(IF(ISNUMBER('Primary endpoint outcomes'!X372)=TRUE,'Primary endpoint outcomes'!X372,0)))</f>
        <v>16.3</v>
      </c>
      <c r="L372" s="326">
        <f>IF(ISNUMBER('Primary endpoint outcomes'!V372)=TRUE,'Primary endpoint outcomes'!V372,(IF(ISNUMBER('Primary endpoint outcomes'!Y372)=TRUE,'Primary endpoint outcomes'!Y372,0)))</f>
        <v>3.7</v>
      </c>
      <c r="M372" s="325">
        <f>IF(ISNUMBER('Primary endpoint outcomes'!W372)=TRUE,'Primary endpoint outcomes'!W372,(IF(ISNUMBER('Primary endpoint outcomes'!Z372)=TRUE,'Primary endpoint outcomes'!Z372,0)))</f>
        <v>51</v>
      </c>
      <c r="N372" s="326">
        <f>IF(ISNUMBER('Primary endpoint outcomes'!BC372)=TRUE,'Primary endpoint outcomes'!BC372,(IF(ISNUMBER('Primary endpoint outcomes'!BF372)=TRUE,'Primary endpoint outcomes'!BF372,0)))</f>
        <v>17.3</v>
      </c>
      <c r="O372" s="325">
        <f>IF(ISNUMBER('Primary endpoint outcomes'!BD372)=TRUE,'Primary endpoint outcomes'!BD372,(IF(ISNUMBER('Primary endpoint outcomes'!BG372)=TRUE,'Primary endpoint outcomes'!BG372,0)))</f>
        <v>4</v>
      </c>
      <c r="P372" s="325">
        <f>IF(ISNUMBER('Primary endpoint outcomes'!BE372)=TRUE,'Primary endpoint outcomes'!BE372,(IF(ISNUMBER('Primary endpoint outcomes'!BH372)=TRUE,'Primary endpoint outcomes'!BH372,0)))</f>
        <v>52</v>
      </c>
      <c r="Q372" s="326">
        <f>IF(ISNUMBER('Primary endpoint outcomes'!CK372)=TRUE,'Primary endpoint outcomes'!CK372,(IF(ISNUMBER('Primary endpoint outcomes'!CN372)=TRUE,'Primary endpoint outcomes'!CN372,0)))</f>
        <v>0</v>
      </c>
      <c r="R372" s="326">
        <f>IF(ISNUMBER('Primary endpoint outcomes'!CL372)=TRUE,'Primary endpoint outcomes'!CL372,(IF(ISNUMBER('Primary endpoint outcomes'!CO372)=TRUE,'Primary endpoint outcomes'!CO372,0)))</f>
        <v>0</v>
      </c>
      <c r="S372" s="325">
        <f>IF(ISNUMBER('Primary endpoint outcomes'!CM372)=TRUE,'Primary endpoint outcomes'!CM372,(IF(ISNUMBER('Primary endpoint outcomes'!CP372)=TRUE,'Primary endpoint outcomes'!CP372,0)))</f>
        <v>0</v>
      </c>
      <c r="T372" s="326">
        <f>IF(ISNUMBER('Primary endpoint outcomes'!DS372)=TRUE,'Primary endpoint outcomes'!DS372,(IF(ISNUMBER('Primary endpoint outcomes'!DV372)=TRUE,'Primary endpoint outcomes'!DV372,0)))</f>
        <v>0</v>
      </c>
      <c r="U372" s="326">
        <f>IF(ISNUMBER('Primary endpoint outcomes'!DT372)=TRUE,'Primary endpoint outcomes'!DT372,(IF(ISNUMBER('Primary endpoint outcomes'!DW372)=TRUE,'Primary endpoint outcomes'!DW372,0)))</f>
        <v>0</v>
      </c>
      <c r="V372" s="326">
        <f>IF(ISNUMBER('Primary endpoint outcomes'!DU372)=TRUE,'Primary endpoint outcomes'!DU372,(IF(ISNUMBER('Primary endpoint outcomes'!DX372)=TRUE,'Primary endpoint outcomes'!DX372,0)))</f>
        <v>0</v>
      </c>
      <c r="W372" s="326">
        <f>IF(ISNUMBER('Primary endpoint outcomes'!FA372)=TRUE,'Primary endpoint outcomes'!FA372,(IF(ISNUMBER('Primary endpoint outcomes'!FD372)=TRUE,'Primary endpoint outcomes'!FD372,0)))</f>
        <v>0</v>
      </c>
      <c r="X372" s="326">
        <f>IF(ISNUMBER('Primary endpoint outcomes'!FB372)=TRUE,'Primary endpoint outcomes'!FB372,(IF(ISNUMBER('Primary endpoint outcomes'!FE372)=TRUE,'Primary endpoint outcomes'!FE372,0)))</f>
        <v>0</v>
      </c>
      <c r="Y372" s="326">
        <f>IF(ISNUMBER('Primary endpoint outcomes'!FC372)=TRUE,'Primary endpoint outcomes'!FC372,(IF(ISNUMBER('Primary endpoint outcomes'!FF372)=TRUE,'Primary endpoint outcomes'!FF372,0)))</f>
        <v>0</v>
      </c>
      <c r="AA372" s="151">
        <f t="shared" si="169"/>
        <v>51</v>
      </c>
      <c r="AB372" s="153">
        <f t="shared" si="170"/>
        <v>50</v>
      </c>
      <c r="AC372" s="153">
        <f t="shared" si="171"/>
        <v>684.50000000000011</v>
      </c>
      <c r="AD372" s="151">
        <f t="shared" si="172"/>
        <v>52</v>
      </c>
      <c r="AE372" s="153">
        <f t="shared" si="173"/>
        <v>51</v>
      </c>
      <c r="AF372" s="153">
        <f t="shared" si="174"/>
        <v>816</v>
      </c>
      <c r="AG372" s="151">
        <f t="shared" si="175"/>
        <v>0</v>
      </c>
      <c r="AH372" s="153">
        <f t="shared" si="176"/>
        <v>-1</v>
      </c>
      <c r="AI372" s="153">
        <f t="shared" si="177"/>
        <v>0</v>
      </c>
      <c r="AJ372" s="151">
        <f t="shared" si="178"/>
        <v>0</v>
      </c>
      <c r="AK372" s="153">
        <f t="shared" si="179"/>
        <v>-1</v>
      </c>
      <c r="AL372" s="153">
        <f t="shared" si="180"/>
        <v>0</v>
      </c>
      <c r="AM372" s="151">
        <f t="shared" si="181"/>
        <v>0</v>
      </c>
      <c r="AN372" s="153">
        <f t="shared" si="182"/>
        <v>-1</v>
      </c>
      <c r="AO372" s="153">
        <f t="shared" si="183"/>
        <v>0</v>
      </c>
      <c r="AP372" s="153">
        <f t="shared" si="184"/>
        <v>101</v>
      </c>
      <c r="AQ372" s="153">
        <f t="shared" si="185"/>
        <v>1500.5</v>
      </c>
      <c r="AR372" s="153">
        <f t="shared" si="186"/>
        <v>16.804854368932041</v>
      </c>
      <c r="AS372" s="153">
        <f t="shared" si="187"/>
        <v>3.8544047067691731</v>
      </c>
      <c r="AT372" s="153">
        <f t="shared" si="188"/>
        <v>103</v>
      </c>
    </row>
    <row r="373" spans="1:46" ht="15.75" x14ac:dyDescent="0.25">
      <c r="A373" s="152" t="str">
        <f>'Primary endpoint outcomes'!A373</f>
        <v>Levine 1989</v>
      </c>
      <c r="B373" s="152" t="str">
        <f>CONCATENATE('Primary endpoint outcomes'!S373,'Primary endpoint outcomes'!T373)</f>
        <v>MADRS10</v>
      </c>
      <c r="C373" s="154">
        <f t="shared" si="161"/>
        <v>36.527999999999999</v>
      </c>
      <c r="D373" s="154">
        <f t="shared" si="162"/>
        <v>0</v>
      </c>
      <c r="E373" s="154">
        <f t="shared" si="163"/>
        <v>50</v>
      </c>
      <c r="F373" s="21" t="str">
        <f t="shared" si="164"/>
        <v>YES</v>
      </c>
      <c r="G373" s="21" t="str">
        <f t="shared" si="165"/>
        <v>NO</v>
      </c>
      <c r="H373" s="155" t="e">
        <f t="shared" si="166"/>
        <v>#NUM!</v>
      </c>
      <c r="I373" s="155" t="e">
        <f t="shared" si="167"/>
        <v>#NUM!</v>
      </c>
      <c r="J373" s="318">
        <f t="shared" si="168"/>
        <v>0</v>
      </c>
      <c r="K373" s="326">
        <f>IF(ISNUMBER('Primary endpoint outcomes'!U373)=TRUE,'Primary endpoint outcomes'!U373,(IF(ISNUMBER('Primary endpoint outcomes'!X373)=TRUE,'Primary endpoint outcomes'!X373,0)))</f>
        <v>35.799999999999997</v>
      </c>
      <c r="L373" s="326">
        <f>IF(ISNUMBER('Primary endpoint outcomes'!V373)=TRUE,'Primary endpoint outcomes'!V373,(IF(ISNUMBER('Primary endpoint outcomes'!Y373)=TRUE,'Primary endpoint outcomes'!Y373,0)))</f>
        <v>0</v>
      </c>
      <c r="M373" s="325">
        <f>IF(ISNUMBER('Primary endpoint outcomes'!W373)=TRUE,'Primary endpoint outcomes'!W373,(IF(ISNUMBER('Primary endpoint outcomes'!Z373)=TRUE,'Primary endpoint outcomes'!Z373,0)))</f>
        <v>22</v>
      </c>
      <c r="N373" s="326">
        <f>IF(ISNUMBER('Primary endpoint outcomes'!BC373)=TRUE,'Primary endpoint outcomes'!BC373,(IF(ISNUMBER('Primary endpoint outcomes'!BF373)=TRUE,'Primary endpoint outcomes'!BF373,0)))</f>
        <v>37.1</v>
      </c>
      <c r="O373" s="325">
        <f>IF(ISNUMBER('Primary endpoint outcomes'!BD373)=TRUE,'Primary endpoint outcomes'!BD373,(IF(ISNUMBER('Primary endpoint outcomes'!BG373)=TRUE,'Primary endpoint outcomes'!BG373,0)))</f>
        <v>0</v>
      </c>
      <c r="P373" s="325">
        <f>IF(ISNUMBER('Primary endpoint outcomes'!BE373)=TRUE,'Primary endpoint outcomes'!BE373,(IF(ISNUMBER('Primary endpoint outcomes'!BH373)=TRUE,'Primary endpoint outcomes'!BH373,0)))</f>
        <v>28</v>
      </c>
      <c r="Q373" s="326">
        <f>IF(ISNUMBER('Primary endpoint outcomes'!CK373)=TRUE,'Primary endpoint outcomes'!CK373,(IF(ISNUMBER('Primary endpoint outcomes'!CN373)=TRUE,'Primary endpoint outcomes'!CN373,0)))</f>
        <v>0</v>
      </c>
      <c r="R373" s="326">
        <f>IF(ISNUMBER('Primary endpoint outcomes'!CL373)=TRUE,'Primary endpoint outcomes'!CL373,(IF(ISNUMBER('Primary endpoint outcomes'!CO373)=TRUE,'Primary endpoint outcomes'!CO373,0)))</f>
        <v>0</v>
      </c>
      <c r="S373" s="325">
        <f>IF(ISNUMBER('Primary endpoint outcomes'!CM373)=TRUE,'Primary endpoint outcomes'!CM373,(IF(ISNUMBER('Primary endpoint outcomes'!CP373)=TRUE,'Primary endpoint outcomes'!CP373,0)))</f>
        <v>0</v>
      </c>
      <c r="T373" s="326">
        <f>IF(ISNUMBER('Primary endpoint outcomes'!DS373)=TRUE,'Primary endpoint outcomes'!DS373,(IF(ISNUMBER('Primary endpoint outcomes'!DV373)=TRUE,'Primary endpoint outcomes'!DV373,0)))</f>
        <v>0</v>
      </c>
      <c r="U373" s="326">
        <f>IF(ISNUMBER('Primary endpoint outcomes'!DT373)=TRUE,'Primary endpoint outcomes'!DT373,(IF(ISNUMBER('Primary endpoint outcomes'!DW373)=TRUE,'Primary endpoint outcomes'!DW373,0)))</f>
        <v>0</v>
      </c>
      <c r="V373" s="326">
        <f>IF(ISNUMBER('Primary endpoint outcomes'!DU373)=TRUE,'Primary endpoint outcomes'!DU373,(IF(ISNUMBER('Primary endpoint outcomes'!DX373)=TRUE,'Primary endpoint outcomes'!DX373,0)))</f>
        <v>0</v>
      </c>
      <c r="W373" s="326">
        <f>IF(ISNUMBER('Primary endpoint outcomes'!FA373)=TRUE,'Primary endpoint outcomes'!FA373,(IF(ISNUMBER('Primary endpoint outcomes'!FD373)=TRUE,'Primary endpoint outcomes'!FD373,0)))</f>
        <v>0</v>
      </c>
      <c r="X373" s="326">
        <f>IF(ISNUMBER('Primary endpoint outcomes'!FB373)=TRUE,'Primary endpoint outcomes'!FB373,(IF(ISNUMBER('Primary endpoint outcomes'!FE373)=TRUE,'Primary endpoint outcomes'!FE373,0)))</f>
        <v>0</v>
      </c>
      <c r="Y373" s="326">
        <f>IF(ISNUMBER('Primary endpoint outcomes'!FC373)=TRUE,'Primary endpoint outcomes'!FC373,(IF(ISNUMBER('Primary endpoint outcomes'!FF373)=TRUE,'Primary endpoint outcomes'!FF373,0)))</f>
        <v>0</v>
      </c>
      <c r="AA373" s="151">
        <f t="shared" si="169"/>
        <v>22</v>
      </c>
      <c r="AB373" s="153">
        <f t="shared" si="170"/>
        <v>21</v>
      </c>
      <c r="AC373" s="153">
        <f t="shared" si="171"/>
        <v>0</v>
      </c>
      <c r="AD373" s="151">
        <f t="shared" si="172"/>
        <v>28</v>
      </c>
      <c r="AE373" s="153">
        <f t="shared" si="173"/>
        <v>27</v>
      </c>
      <c r="AF373" s="153">
        <f t="shared" si="174"/>
        <v>0</v>
      </c>
      <c r="AG373" s="151">
        <f t="shared" si="175"/>
        <v>0</v>
      </c>
      <c r="AH373" s="153">
        <f t="shared" si="176"/>
        <v>-1</v>
      </c>
      <c r="AI373" s="153">
        <f t="shared" si="177"/>
        <v>0</v>
      </c>
      <c r="AJ373" s="151">
        <f t="shared" si="178"/>
        <v>0</v>
      </c>
      <c r="AK373" s="153">
        <f t="shared" si="179"/>
        <v>-1</v>
      </c>
      <c r="AL373" s="153">
        <f t="shared" si="180"/>
        <v>0</v>
      </c>
      <c r="AM373" s="151">
        <f t="shared" si="181"/>
        <v>0</v>
      </c>
      <c r="AN373" s="153">
        <f t="shared" si="182"/>
        <v>-1</v>
      </c>
      <c r="AO373" s="153">
        <f t="shared" si="183"/>
        <v>0</v>
      </c>
      <c r="AP373" s="153">
        <f t="shared" si="184"/>
        <v>48</v>
      </c>
      <c r="AQ373" s="153">
        <f t="shared" si="185"/>
        <v>0</v>
      </c>
      <c r="AR373" s="153">
        <f t="shared" si="186"/>
        <v>36.527999999999999</v>
      </c>
      <c r="AS373" s="153">
        <f t="shared" si="187"/>
        <v>0</v>
      </c>
      <c r="AT373" s="153">
        <f t="shared" si="188"/>
        <v>50</v>
      </c>
    </row>
    <row r="374" spans="1:46" ht="15.75" x14ac:dyDescent="0.25">
      <c r="A374" s="152" t="str">
        <f>'Primary endpoint outcomes'!A374</f>
        <v>Lewis 2019</v>
      </c>
      <c r="B374" s="152" t="str">
        <f>CONCATENATE('Primary endpoint outcomes'!S374,'Primary endpoint outcomes'!T374)</f>
        <v>PHQ9</v>
      </c>
      <c r="C374" s="154">
        <f t="shared" si="161"/>
        <v>11.996569678407349</v>
      </c>
      <c r="D374" s="154">
        <f t="shared" si="162"/>
        <v>5.8050477002211895</v>
      </c>
      <c r="E374" s="154">
        <f t="shared" si="163"/>
        <v>653</v>
      </c>
      <c r="F374" s="21" t="str">
        <f t="shared" si="164"/>
        <v>NO</v>
      </c>
      <c r="G374" s="21" t="str">
        <f t="shared" si="165"/>
        <v>YES</v>
      </c>
      <c r="H374" s="155">
        <f t="shared" si="166"/>
        <v>0.24520828629881208</v>
      </c>
      <c r="I374" s="155">
        <f t="shared" si="167"/>
        <v>0.75479171370118792</v>
      </c>
      <c r="J374" s="318">
        <f t="shared" si="168"/>
        <v>1</v>
      </c>
      <c r="K374" s="326">
        <f>IF(ISNUMBER('Primary endpoint outcomes'!U374)=TRUE,'Primary endpoint outcomes'!U374,(IF(ISNUMBER('Primary endpoint outcomes'!X374)=TRUE,'Primary endpoint outcomes'!X374,0)))</f>
        <v>11.79</v>
      </c>
      <c r="L374" s="326">
        <f>IF(ISNUMBER('Primary endpoint outcomes'!V374)=TRUE,'Primary endpoint outcomes'!V374,(IF(ISNUMBER('Primary endpoint outcomes'!Y374)=TRUE,'Primary endpoint outcomes'!Y374,0)))</f>
        <v>5.9</v>
      </c>
      <c r="M374" s="325">
        <f>IF(ISNUMBER('Primary endpoint outcomes'!W374)=TRUE,'Primary endpoint outcomes'!W374,(IF(ISNUMBER('Primary endpoint outcomes'!Z374)=TRUE,'Primary endpoint outcomes'!Z374,0)))</f>
        <v>324</v>
      </c>
      <c r="N374" s="326">
        <f>IF(ISNUMBER('Primary endpoint outcomes'!BC374)=TRUE,'Primary endpoint outcomes'!BC374,(IF(ISNUMBER('Primary endpoint outcomes'!BF374)=TRUE,'Primary endpoint outcomes'!BF374,0)))</f>
        <v>12.2</v>
      </c>
      <c r="O374" s="325">
        <f>IF(ISNUMBER('Primary endpoint outcomes'!BD374)=TRUE,'Primary endpoint outcomes'!BD374,(IF(ISNUMBER('Primary endpoint outcomes'!BG374)=TRUE,'Primary endpoint outcomes'!BG374,0)))</f>
        <v>5.71</v>
      </c>
      <c r="P374" s="325">
        <f>IF(ISNUMBER('Primary endpoint outcomes'!BE374)=TRUE,'Primary endpoint outcomes'!BE374,(IF(ISNUMBER('Primary endpoint outcomes'!BH374)=TRUE,'Primary endpoint outcomes'!BH374,0)))</f>
        <v>329</v>
      </c>
      <c r="Q374" s="326">
        <f>IF(ISNUMBER('Primary endpoint outcomes'!CK374)=TRUE,'Primary endpoint outcomes'!CK374,(IF(ISNUMBER('Primary endpoint outcomes'!CN374)=TRUE,'Primary endpoint outcomes'!CN374,0)))</f>
        <v>0</v>
      </c>
      <c r="R374" s="326">
        <f>IF(ISNUMBER('Primary endpoint outcomes'!CL374)=TRUE,'Primary endpoint outcomes'!CL374,(IF(ISNUMBER('Primary endpoint outcomes'!CO374)=TRUE,'Primary endpoint outcomes'!CO374,0)))</f>
        <v>0</v>
      </c>
      <c r="S374" s="325">
        <f>IF(ISNUMBER('Primary endpoint outcomes'!CM374)=TRUE,'Primary endpoint outcomes'!CM374,(IF(ISNUMBER('Primary endpoint outcomes'!CP374)=TRUE,'Primary endpoint outcomes'!CP374,0)))</f>
        <v>0</v>
      </c>
      <c r="T374" s="326">
        <f>IF(ISNUMBER('Primary endpoint outcomes'!DS374)=TRUE,'Primary endpoint outcomes'!DS374,(IF(ISNUMBER('Primary endpoint outcomes'!DV374)=TRUE,'Primary endpoint outcomes'!DV374,0)))</f>
        <v>0</v>
      </c>
      <c r="U374" s="326">
        <f>IF(ISNUMBER('Primary endpoint outcomes'!DT374)=TRUE,'Primary endpoint outcomes'!DT374,(IF(ISNUMBER('Primary endpoint outcomes'!DW374)=TRUE,'Primary endpoint outcomes'!DW374,0)))</f>
        <v>0</v>
      </c>
      <c r="V374" s="326">
        <f>IF(ISNUMBER('Primary endpoint outcomes'!DU374)=TRUE,'Primary endpoint outcomes'!DU374,(IF(ISNUMBER('Primary endpoint outcomes'!DX374)=TRUE,'Primary endpoint outcomes'!DX374,0)))</f>
        <v>0</v>
      </c>
      <c r="W374" s="326">
        <f>IF(ISNUMBER('Primary endpoint outcomes'!FA374)=TRUE,'Primary endpoint outcomes'!FA374,(IF(ISNUMBER('Primary endpoint outcomes'!FD374)=TRUE,'Primary endpoint outcomes'!FD374,0)))</f>
        <v>0</v>
      </c>
      <c r="X374" s="326">
        <f>IF(ISNUMBER('Primary endpoint outcomes'!FB374)=TRUE,'Primary endpoint outcomes'!FB374,(IF(ISNUMBER('Primary endpoint outcomes'!FE374)=TRUE,'Primary endpoint outcomes'!FE374,0)))</f>
        <v>0</v>
      </c>
      <c r="Y374" s="326">
        <f>IF(ISNUMBER('Primary endpoint outcomes'!FC374)=TRUE,'Primary endpoint outcomes'!FC374,(IF(ISNUMBER('Primary endpoint outcomes'!FF374)=TRUE,'Primary endpoint outcomes'!FF374,0)))</f>
        <v>0</v>
      </c>
      <c r="AA374" s="151">
        <f t="shared" si="169"/>
        <v>324</v>
      </c>
      <c r="AB374" s="153">
        <f t="shared" si="170"/>
        <v>323</v>
      </c>
      <c r="AC374" s="153">
        <f t="shared" si="171"/>
        <v>11243.630000000001</v>
      </c>
      <c r="AD374" s="151">
        <f t="shared" si="172"/>
        <v>329</v>
      </c>
      <c r="AE374" s="153">
        <f t="shared" si="173"/>
        <v>328</v>
      </c>
      <c r="AF374" s="153">
        <f t="shared" si="174"/>
        <v>10694.1448</v>
      </c>
      <c r="AG374" s="151">
        <f t="shared" si="175"/>
        <v>0</v>
      </c>
      <c r="AH374" s="153">
        <f t="shared" si="176"/>
        <v>-1</v>
      </c>
      <c r="AI374" s="153">
        <f t="shared" si="177"/>
        <v>0</v>
      </c>
      <c r="AJ374" s="151">
        <f t="shared" si="178"/>
        <v>0</v>
      </c>
      <c r="AK374" s="153">
        <f t="shared" si="179"/>
        <v>-1</v>
      </c>
      <c r="AL374" s="153">
        <f t="shared" si="180"/>
        <v>0</v>
      </c>
      <c r="AM374" s="151">
        <f t="shared" si="181"/>
        <v>0</v>
      </c>
      <c r="AN374" s="153">
        <f t="shared" si="182"/>
        <v>-1</v>
      </c>
      <c r="AO374" s="153">
        <f t="shared" si="183"/>
        <v>0</v>
      </c>
      <c r="AP374" s="153">
        <f t="shared" si="184"/>
        <v>651</v>
      </c>
      <c r="AQ374" s="153">
        <f t="shared" si="185"/>
        <v>21937.774799999999</v>
      </c>
      <c r="AR374" s="153">
        <f t="shared" si="186"/>
        <v>11.996569678407349</v>
      </c>
      <c r="AS374" s="153">
        <f t="shared" si="187"/>
        <v>5.8050477002211895</v>
      </c>
      <c r="AT374" s="153">
        <f t="shared" si="188"/>
        <v>653</v>
      </c>
    </row>
    <row r="375" spans="1:46" ht="15.75" x14ac:dyDescent="0.25">
      <c r="A375" s="152" t="str">
        <f>'Primary endpoint outcomes'!A375</f>
        <v>Li 2004b</v>
      </c>
      <c r="B375" s="152" t="str">
        <f>CONCATENATE('Primary endpoint outcomes'!S375,'Primary endpoint outcomes'!T375)</f>
        <v>HAMD17</v>
      </c>
      <c r="C375" s="154" t="e">
        <f t="shared" si="161"/>
        <v>#DIV/0!</v>
      </c>
      <c r="D375" s="154" t="e">
        <f t="shared" si="162"/>
        <v>#DIV/0!</v>
      </c>
      <c r="E375" s="154">
        <f t="shared" si="163"/>
        <v>0</v>
      </c>
      <c r="F375" s="21" t="e">
        <f t="shared" si="164"/>
        <v>#DIV/0!</v>
      </c>
      <c r="G375" s="21" t="e">
        <f t="shared" si="165"/>
        <v>#DIV/0!</v>
      </c>
      <c r="H375" s="155" t="e">
        <f t="shared" si="166"/>
        <v>#DIV/0!</v>
      </c>
      <c r="I375" s="155" t="e">
        <f t="shared" si="167"/>
        <v>#DIV/0!</v>
      </c>
      <c r="J375" s="318">
        <f t="shared" si="168"/>
        <v>0</v>
      </c>
      <c r="K375" s="326">
        <f>IF(ISNUMBER('Primary endpoint outcomes'!U375)=TRUE,'Primary endpoint outcomes'!U375,(IF(ISNUMBER('Primary endpoint outcomes'!X375)=TRUE,'Primary endpoint outcomes'!X375,0)))</f>
        <v>0</v>
      </c>
      <c r="L375" s="326">
        <f>IF(ISNUMBER('Primary endpoint outcomes'!V375)=TRUE,'Primary endpoint outcomes'!V375,(IF(ISNUMBER('Primary endpoint outcomes'!Y375)=TRUE,'Primary endpoint outcomes'!Y375,0)))</f>
        <v>0</v>
      </c>
      <c r="M375" s="325">
        <f>IF(ISNUMBER('Primary endpoint outcomes'!W375)=TRUE,'Primary endpoint outcomes'!W375,(IF(ISNUMBER('Primary endpoint outcomes'!Z375)=TRUE,'Primary endpoint outcomes'!Z375,0)))</f>
        <v>0</v>
      </c>
      <c r="N375" s="326">
        <f>IF(ISNUMBER('Primary endpoint outcomes'!BC375)=TRUE,'Primary endpoint outcomes'!BC375,(IF(ISNUMBER('Primary endpoint outcomes'!BF375)=TRUE,'Primary endpoint outcomes'!BF375,0)))</f>
        <v>0</v>
      </c>
      <c r="O375" s="325">
        <f>IF(ISNUMBER('Primary endpoint outcomes'!BD375)=TRUE,'Primary endpoint outcomes'!BD375,(IF(ISNUMBER('Primary endpoint outcomes'!BG375)=TRUE,'Primary endpoint outcomes'!BG375,0)))</f>
        <v>0</v>
      </c>
      <c r="P375" s="325">
        <f>IF(ISNUMBER('Primary endpoint outcomes'!BE375)=TRUE,'Primary endpoint outcomes'!BE375,(IF(ISNUMBER('Primary endpoint outcomes'!BH375)=TRUE,'Primary endpoint outcomes'!BH375,0)))</f>
        <v>0</v>
      </c>
      <c r="Q375" s="326">
        <f>IF(ISNUMBER('Primary endpoint outcomes'!CK375)=TRUE,'Primary endpoint outcomes'!CK375,(IF(ISNUMBER('Primary endpoint outcomes'!CN375)=TRUE,'Primary endpoint outcomes'!CN375,0)))</f>
        <v>0</v>
      </c>
      <c r="R375" s="326">
        <f>IF(ISNUMBER('Primary endpoint outcomes'!CL375)=TRUE,'Primary endpoint outcomes'!CL375,(IF(ISNUMBER('Primary endpoint outcomes'!CO375)=TRUE,'Primary endpoint outcomes'!CO375,0)))</f>
        <v>0</v>
      </c>
      <c r="S375" s="325">
        <f>IF(ISNUMBER('Primary endpoint outcomes'!CM375)=TRUE,'Primary endpoint outcomes'!CM375,(IF(ISNUMBER('Primary endpoint outcomes'!CP375)=TRUE,'Primary endpoint outcomes'!CP375,0)))</f>
        <v>0</v>
      </c>
      <c r="T375" s="326">
        <f>IF(ISNUMBER('Primary endpoint outcomes'!DS375)=TRUE,'Primary endpoint outcomes'!DS375,(IF(ISNUMBER('Primary endpoint outcomes'!DV375)=TRUE,'Primary endpoint outcomes'!DV375,0)))</f>
        <v>0</v>
      </c>
      <c r="U375" s="326">
        <f>IF(ISNUMBER('Primary endpoint outcomes'!DT375)=TRUE,'Primary endpoint outcomes'!DT375,(IF(ISNUMBER('Primary endpoint outcomes'!DW375)=TRUE,'Primary endpoint outcomes'!DW375,0)))</f>
        <v>0</v>
      </c>
      <c r="V375" s="326">
        <f>IF(ISNUMBER('Primary endpoint outcomes'!DU375)=TRUE,'Primary endpoint outcomes'!DU375,(IF(ISNUMBER('Primary endpoint outcomes'!DX375)=TRUE,'Primary endpoint outcomes'!DX375,0)))</f>
        <v>0</v>
      </c>
      <c r="W375" s="326">
        <f>IF(ISNUMBER('Primary endpoint outcomes'!FA375)=TRUE,'Primary endpoint outcomes'!FA375,(IF(ISNUMBER('Primary endpoint outcomes'!FD375)=TRUE,'Primary endpoint outcomes'!FD375,0)))</f>
        <v>0</v>
      </c>
      <c r="X375" s="326">
        <f>IF(ISNUMBER('Primary endpoint outcomes'!FB375)=TRUE,'Primary endpoint outcomes'!FB375,(IF(ISNUMBER('Primary endpoint outcomes'!FE375)=TRUE,'Primary endpoint outcomes'!FE375,0)))</f>
        <v>0</v>
      </c>
      <c r="Y375" s="326">
        <f>IF(ISNUMBER('Primary endpoint outcomes'!FC375)=TRUE,'Primary endpoint outcomes'!FC375,(IF(ISNUMBER('Primary endpoint outcomes'!FF375)=TRUE,'Primary endpoint outcomes'!FF375,0)))</f>
        <v>0</v>
      </c>
      <c r="AA375" s="151">
        <f t="shared" si="169"/>
        <v>0</v>
      </c>
      <c r="AB375" s="153">
        <f t="shared" si="170"/>
        <v>-1</v>
      </c>
      <c r="AC375" s="153">
        <f t="shared" si="171"/>
        <v>0</v>
      </c>
      <c r="AD375" s="151">
        <f t="shared" si="172"/>
        <v>0</v>
      </c>
      <c r="AE375" s="153">
        <f t="shared" si="173"/>
        <v>-1</v>
      </c>
      <c r="AF375" s="153">
        <f t="shared" si="174"/>
        <v>0</v>
      </c>
      <c r="AG375" s="151">
        <f t="shared" si="175"/>
        <v>0</v>
      </c>
      <c r="AH375" s="153">
        <f t="shared" si="176"/>
        <v>-1</v>
      </c>
      <c r="AI375" s="153">
        <f t="shared" si="177"/>
        <v>0</v>
      </c>
      <c r="AJ375" s="151">
        <f t="shared" si="178"/>
        <v>0</v>
      </c>
      <c r="AK375" s="153">
        <f t="shared" si="179"/>
        <v>-1</v>
      </c>
      <c r="AL375" s="153">
        <f t="shared" si="180"/>
        <v>0</v>
      </c>
      <c r="AM375" s="151">
        <f t="shared" si="181"/>
        <v>0</v>
      </c>
      <c r="AN375" s="153">
        <f t="shared" si="182"/>
        <v>-1</v>
      </c>
      <c r="AO375" s="153">
        <f t="shared" si="183"/>
        <v>0</v>
      </c>
      <c r="AP375" s="153" t="b">
        <f t="shared" si="184"/>
        <v>0</v>
      </c>
      <c r="AQ375" s="153">
        <f t="shared" si="185"/>
        <v>0</v>
      </c>
      <c r="AR375" s="153" t="e">
        <f t="shared" si="186"/>
        <v>#DIV/0!</v>
      </c>
      <c r="AS375" s="153" t="e">
        <f t="shared" si="187"/>
        <v>#DIV/0!</v>
      </c>
      <c r="AT375" s="153">
        <f t="shared" si="188"/>
        <v>0</v>
      </c>
    </row>
    <row r="376" spans="1:46" ht="15.75" x14ac:dyDescent="0.25">
      <c r="A376" s="152" t="str">
        <f>'Primary endpoint outcomes'!A376</f>
        <v>Li 2006</v>
      </c>
      <c r="B376" s="152" t="str">
        <f>CONCATENATE('Primary endpoint outcomes'!S376,'Primary endpoint outcomes'!T376)</f>
        <v>HAMD17</v>
      </c>
      <c r="C376" s="154">
        <f t="shared" si="161"/>
        <v>23.75</v>
      </c>
      <c r="D376" s="154">
        <f t="shared" si="162"/>
        <v>0</v>
      </c>
      <c r="E376" s="154">
        <f t="shared" si="163"/>
        <v>56</v>
      </c>
      <c r="F376" s="21" t="str">
        <f t="shared" si="164"/>
        <v>YES</v>
      </c>
      <c r="G376" s="21" t="str">
        <f t="shared" si="165"/>
        <v>NO</v>
      </c>
      <c r="H376" s="155" t="e">
        <f t="shared" si="166"/>
        <v>#NUM!</v>
      </c>
      <c r="I376" s="155" t="e">
        <f t="shared" si="167"/>
        <v>#NUM!</v>
      </c>
      <c r="J376" s="318">
        <f t="shared" si="168"/>
        <v>0</v>
      </c>
      <c r="K376" s="326">
        <f>IF(ISNUMBER('Primary endpoint outcomes'!U376)=TRUE,'Primary endpoint outcomes'!U376,(IF(ISNUMBER('Primary endpoint outcomes'!X376)=TRUE,'Primary endpoint outcomes'!X376,0)))</f>
        <v>23.7</v>
      </c>
      <c r="L376" s="326">
        <f>IF(ISNUMBER('Primary endpoint outcomes'!V376)=TRUE,'Primary endpoint outcomes'!V376,(IF(ISNUMBER('Primary endpoint outcomes'!Y376)=TRUE,'Primary endpoint outcomes'!Y376,0)))</f>
        <v>0</v>
      </c>
      <c r="M376" s="325">
        <f>IF(ISNUMBER('Primary endpoint outcomes'!W376)=TRUE,'Primary endpoint outcomes'!W376,(IF(ISNUMBER('Primary endpoint outcomes'!Z376)=TRUE,'Primary endpoint outcomes'!Z376,0)))</f>
        <v>28</v>
      </c>
      <c r="N376" s="326">
        <f>IF(ISNUMBER('Primary endpoint outcomes'!BC376)=TRUE,'Primary endpoint outcomes'!BC376,(IF(ISNUMBER('Primary endpoint outcomes'!BF376)=TRUE,'Primary endpoint outcomes'!BF376,0)))</f>
        <v>23.8</v>
      </c>
      <c r="O376" s="325">
        <f>IF(ISNUMBER('Primary endpoint outcomes'!BD376)=TRUE,'Primary endpoint outcomes'!BD376,(IF(ISNUMBER('Primary endpoint outcomes'!BG376)=TRUE,'Primary endpoint outcomes'!BG376,0)))</f>
        <v>0</v>
      </c>
      <c r="P376" s="325">
        <f>IF(ISNUMBER('Primary endpoint outcomes'!BE376)=TRUE,'Primary endpoint outcomes'!BE376,(IF(ISNUMBER('Primary endpoint outcomes'!BH376)=TRUE,'Primary endpoint outcomes'!BH376,0)))</f>
        <v>28</v>
      </c>
      <c r="Q376" s="326">
        <f>IF(ISNUMBER('Primary endpoint outcomes'!CK376)=TRUE,'Primary endpoint outcomes'!CK376,(IF(ISNUMBER('Primary endpoint outcomes'!CN376)=TRUE,'Primary endpoint outcomes'!CN376,0)))</f>
        <v>0</v>
      </c>
      <c r="R376" s="326">
        <f>IF(ISNUMBER('Primary endpoint outcomes'!CL376)=TRUE,'Primary endpoint outcomes'!CL376,(IF(ISNUMBER('Primary endpoint outcomes'!CO376)=TRUE,'Primary endpoint outcomes'!CO376,0)))</f>
        <v>0</v>
      </c>
      <c r="S376" s="325">
        <f>IF(ISNUMBER('Primary endpoint outcomes'!CM376)=TRUE,'Primary endpoint outcomes'!CM376,(IF(ISNUMBER('Primary endpoint outcomes'!CP376)=TRUE,'Primary endpoint outcomes'!CP376,0)))</f>
        <v>0</v>
      </c>
      <c r="T376" s="326">
        <f>IF(ISNUMBER('Primary endpoint outcomes'!DS376)=TRUE,'Primary endpoint outcomes'!DS376,(IF(ISNUMBER('Primary endpoint outcomes'!DV376)=TRUE,'Primary endpoint outcomes'!DV376,0)))</f>
        <v>0</v>
      </c>
      <c r="U376" s="326">
        <f>IF(ISNUMBER('Primary endpoint outcomes'!DT376)=TRUE,'Primary endpoint outcomes'!DT376,(IF(ISNUMBER('Primary endpoint outcomes'!DW376)=TRUE,'Primary endpoint outcomes'!DW376,0)))</f>
        <v>0</v>
      </c>
      <c r="V376" s="326">
        <f>IF(ISNUMBER('Primary endpoint outcomes'!DU376)=TRUE,'Primary endpoint outcomes'!DU376,(IF(ISNUMBER('Primary endpoint outcomes'!DX376)=TRUE,'Primary endpoint outcomes'!DX376,0)))</f>
        <v>0</v>
      </c>
      <c r="W376" s="326">
        <f>IF(ISNUMBER('Primary endpoint outcomes'!FA376)=TRUE,'Primary endpoint outcomes'!FA376,(IF(ISNUMBER('Primary endpoint outcomes'!FD376)=TRUE,'Primary endpoint outcomes'!FD376,0)))</f>
        <v>0</v>
      </c>
      <c r="X376" s="326">
        <f>IF(ISNUMBER('Primary endpoint outcomes'!FB376)=TRUE,'Primary endpoint outcomes'!FB376,(IF(ISNUMBER('Primary endpoint outcomes'!FE376)=TRUE,'Primary endpoint outcomes'!FE376,0)))</f>
        <v>0</v>
      </c>
      <c r="Y376" s="326">
        <f>IF(ISNUMBER('Primary endpoint outcomes'!FC376)=TRUE,'Primary endpoint outcomes'!FC376,(IF(ISNUMBER('Primary endpoint outcomes'!FF376)=TRUE,'Primary endpoint outcomes'!FF376,0)))</f>
        <v>0</v>
      </c>
      <c r="AA376" s="151">
        <f t="shared" si="169"/>
        <v>28</v>
      </c>
      <c r="AB376" s="153">
        <f t="shared" si="170"/>
        <v>27</v>
      </c>
      <c r="AC376" s="153">
        <f t="shared" si="171"/>
        <v>0</v>
      </c>
      <c r="AD376" s="151">
        <f t="shared" si="172"/>
        <v>28</v>
      </c>
      <c r="AE376" s="153">
        <f t="shared" si="173"/>
        <v>27</v>
      </c>
      <c r="AF376" s="153">
        <f t="shared" si="174"/>
        <v>0</v>
      </c>
      <c r="AG376" s="151">
        <f t="shared" si="175"/>
        <v>0</v>
      </c>
      <c r="AH376" s="153">
        <f t="shared" si="176"/>
        <v>-1</v>
      </c>
      <c r="AI376" s="153">
        <f t="shared" si="177"/>
        <v>0</v>
      </c>
      <c r="AJ376" s="151">
        <f t="shared" si="178"/>
        <v>0</v>
      </c>
      <c r="AK376" s="153">
        <f t="shared" si="179"/>
        <v>-1</v>
      </c>
      <c r="AL376" s="153">
        <f t="shared" si="180"/>
        <v>0</v>
      </c>
      <c r="AM376" s="151">
        <f t="shared" si="181"/>
        <v>0</v>
      </c>
      <c r="AN376" s="153">
        <f t="shared" si="182"/>
        <v>-1</v>
      </c>
      <c r="AO376" s="153">
        <f t="shared" si="183"/>
        <v>0</v>
      </c>
      <c r="AP376" s="153">
        <f t="shared" si="184"/>
        <v>54</v>
      </c>
      <c r="AQ376" s="153">
        <f t="shared" si="185"/>
        <v>0</v>
      </c>
      <c r="AR376" s="153">
        <f t="shared" si="186"/>
        <v>23.75</v>
      </c>
      <c r="AS376" s="153">
        <f t="shared" si="187"/>
        <v>0</v>
      </c>
      <c r="AT376" s="153">
        <f t="shared" si="188"/>
        <v>56</v>
      </c>
    </row>
    <row r="377" spans="1:46" ht="15.75" x14ac:dyDescent="0.25">
      <c r="A377" s="152" t="str">
        <f>'Primary endpoint outcomes'!A377</f>
        <v>Lindegaard 2019</v>
      </c>
      <c r="B377" s="152" t="str">
        <f>CONCATENATE('Primary endpoint outcomes'!S377,'Primary endpoint outcomes'!T377)</f>
        <v>PHQ9</v>
      </c>
      <c r="C377" s="154">
        <f t="shared" si="161"/>
        <v>18.3</v>
      </c>
      <c r="D377" s="154">
        <f t="shared" si="162"/>
        <v>4.8621188796655304</v>
      </c>
      <c r="E377" s="154">
        <f t="shared" si="163"/>
        <v>50</v>
      </c>
      <c r="F377" s="21" t="str">
        <f t="shared" si="164"/>
        <v>YES</v>
      </c>
      <c r="G377" s="21" t="str">
        <f t="shared" si="165"/>
        <v>NO</v>
      </c>
      <c r="H377" s="155">
        <f t="shared" si="166"/>
        <v>0.68190938742579976</v>
      </c>
      <c r="I377" s="155">
        <f t="shared" si="167"/>
        <v>0.31809061257420024</v>
      </c>
      <c r="J377" s="318">
        <f t="shared" si="168"/>
        <v>1</v>
      </c>
      <c r="K377" s="326">
        <f>IF(ISNUMBER('Primary endpoint outcomes'!U377)=TRUE,'Primary endpoint outcomes'!U377,(IF(ISNUMBER('Primary endpoint outcomes'!X377)=TRUE,'Primary endpoint outcomes'!X377,0)))</f>
        <v>19.600000000000001</v>
      </c>
      <c r="L377" s="326">
        <f>IF(ISNUMBER('Primary endpoint outcomes'!V377)=TRUE,'Primary endpoint outcomes'!V377,(IF(ISNUMBER('Primary endpoint outcomes'!Y377)=TRUE,'Primary endpoint outcomes'!Y377,0)))</f>
        <v>4.0999999999999996</v>
      </c>
      <c r="M377" s="325">
        <f>IF(ISNUMBER('Primary endpoint outcomes'!W377)=TRUE,'Primary endpoint outcomes'!W377,(IF(ISNUMBER('Primary endpoint outcomes'!Z377)=TRUE,'Primary endpoint outcomes'!Z377,0)))</f>
        <v>25</v>
      </c>
      <c r="N377" s="326">
        <f>IF(ISNUMBER('Primary endpoint outcomes'!BC377)=TRUE,'Primary endpoint outcomes'!BC377,(IF(ISNUMBER('Primary endpoint outcomes'!BF377)=TRUE,'Primary endpoint outcomes'!BF377,0)))</f>
        <v>17</v>
      </c>
      <c r="O377" s="325">
        <f>IF(ISNUMBER('Primary endpoint outcomes'!BD377)=TRUE,'Primary endpoint outcomes'!BD377,(IF(ISNUMBER('Primary endpoint outcomes'!BG377)=TRUE,'Primary endpoint outcomes'!BG377,0)))</f>
        <v>5.52</v>
      </c>
      <c r="P377" s="325">
        <f>IF(ISNUMBER('Primary endpoint outcomes'!BE377)=TRUE,'Primary endpoint outcomes'!BE377,(IF(ISNUMBER('Primary endpoint outcomes'!BH377)=TRUE,'Primary endpoint outcomes'!BH377,0)))</f>
        <v>25</v>
      </c>
      <c r="Q377" s="326">
        <f>IF(ISNUMBER('Primary endpoint outcomes'!CK377)=TRUE,'Primary endpoint outcomes'!CK377,(IF(ISNUMBER('Primary endpoint outcomes'!CN377)=TRUE,'Primary endpoint outcomes'!CN377,0)))</f>
        <v>0</v>
      </c>
      <c r="R377" s="326">
        <f>IF(ISNUMBER('Primary endpoint outcomes'!CL377)=TRUE,'Primary endpoint outcomes'!CL377,(IF(ISNUMBER('Primary endpoint outcomes'!CO377)=TRUE,'Primary endpoint outcomes'!CO377,0)))</f>
        <v>0</v>
      </c>
      <c r="S377" s="325">
        <f>IF(ISNUMBER('Primary endpoint outcomes'!CM377)=TRUE,'Primary endpoint outcomes'!CM377,(IF(ISNUMBER('Primary endpoint outcomes'!CP377)=TRUE,'Primary endpoint outcomes'!CP377,0)))</f>
        <v>0</v>
      </c>
      <c r="T377" s="326">
        <f>IF(ISNUMBER('Primary endpoint outcomes'!DS377)=TRUE,'Primary endpoint outcomes'!DS377,(IF(ISNUMBER('Primary endpoint outcomes'!DV377)=TRUE,'Primary endpoint outcomes'!DV377,0)))</f>
        <v>0</v>
      </c>
      <c r="U377" s="326">
        <f>IF(ISNUMBER('Primary endpoint outcomes'!DT377)=TRUE,'Primary endpoint outcomes'!DT377,(IF(ISNUMBER('Primary endpoint outcomes'!DW377)=TRUE,'Primary endpoint outcomes'!DW377,0)))</f>
        <v>0</v>
      </c>
      <c r="V377" s="326">
        <f>IF(ISNUMBER('Primary endpoint outcomes'!DU377)=TRUE,'Primary endpoint outcomes'!DU377,(IF(ISNUMBER('Primary endpoint outcomes'!DX377)=TRUE,'Primary endpoint outcomes'!DX377,0)))</f>
        <v>0</v>
      </c>
      <c r="W377" s="326">
        <f>IF(ISNUMBER('Primary endpoint outcomes'!FA377)=TRUE,'Primary endpoint outcomes'!FA377,(IF(ISNUMBER('Primary endpoint outcomes'!FD377)=TRUE,'Primary endpoint outcomes'!FD377,0)))</f>
        <v>0</v>
      </c>
      <c r="X377" s="326">
        <f>IF(ISNUMBER('Primary endpoint outcomes'!FB377)=TRUE,'Primary endpoint outcomes'!FB377,(IF(ISNUMBER('Primary endpoint outcomes'!FE377)=TRUE,'Primary endpoint outcomes'!FE377,0)))</f>
        <v>0</v>
      </c>
      <c r="Y377" s="326">
        <f>IF(ISNUMBER('Primary endpoint outcomes'!FC377)=TRUE,'Primary endpoint outcomes'!FC377,(IF(ISNUMBER('Primary endpoint outcomes'!FF377)=TRUE,'Primary endpoint outcomes'!FF377,0)))</f>
        <v>0</v>
      </c>
      <c r="AA377" s="151">
        <f t="shared" si="169"/>
        <v>25</v>
      </c>
      <c r="AB377" s="153">
        <f t="shared" si="170"/>
        <v>24</v>
      </c>
      <c r="AC377" s="153">
        <f t="shared" si="171"/>
        <v>403.43999999999994</v>
      </c>
      <c r="AD377" s="151">
        <f t="shared" si="172"/>
        <v>25</v>
      </c>
      <c r="AE377" s="153">
        <f t="shared" si="173"/>
        <v>24</v>
      </c>
      <c r="AF377" s="153">
        <f t="shared" si="174"/>
        <v>731.28959999999984</v>
      </c>
      <c r="AG377" s="151">
        <f t="shared" si="175"/>
        <v>0</v>
      </c>
      <c r="AH377" s="153">
        <f t="shared" si="176"/>
        <v>-1</v>
      </c>
      <c r="AI377" s="153">
        <f t="shared" si="177"/>
        <v>0</v>
      </c>
      <c r="AJ377" s="151">
        <f t="shared" si="178"/>
        <v>0</v>
      </c>
      <c r="AK377" s="153">
        <f t="shared" si="179"/>
        <v>-1</v>
      </c>
      <c r="AL377" s="153">
        <f t="shared" si="180"/>
        <v>0</v>
      </c>
      <c r="AM377" s="151">
        <f t="shared" si="181"/>
        <v>0</v>
      </c>
      <c r="AN377" s="153">
        <f t="shared" si="182"/>
        <v>-1</v>
      </c>
      <c r="AO377" s="153">
        <f t="shared" si="183"/>
        <v>0</v>
      </c>
      <c r="AP377" s="153">
        <f t="shared" si="184"/>
        <v>48</v>
      </c>
      <c r="AQ377" s="153">
        <f t="shared" si="185"/>
        <v>1134.7295999999997</v>
      </c>
      <c r="AR377" s="153">
        <f t="shared" si="186"/>
        <v>18.3</v>
      </c>
      <c r="AS377" s="153">
        <f t="shared" si="187"/>
        <v>4.8621188796655304</v>
      </c>
      <c r="AT377" s="153">
        <f t="shared" si="188"/>
        <v>50</v>
      </c>
    </row>
    <row r="378" spans="1:46" ht="15.75" x14ac:dyDescent="0.25">
      <c r="A378" s="152" t="str">
        <f>'Primary endpoint outcomes'!A378</f>
        <v>Lintvedt 2013</v>
      </c>
      <c r="B378" s="152" t="str">
        <f>CONCATENATE('Primary endpoint outcomes'!S378,'Primary endpoint outcomes'!T378)</f>
        <v>CES-D20</v>
      </c>
      <c r="C378" s="154">
        <f t="shared" si="161"/>
        <v>20.792024539877303</v>
      </c>
      <c r="D378" s="154">
        <f t="shared" si="162"/>
        <v>10</v>
      </c>
      <c r="E378" s="154">
        <f t="shared" si="163"/>
        <v>163</v>
      </c>
      <c r="F378" s="21" t="str">
        <f t="shared" si="164"/>
        <v>NO</v>
      </c>
      <c r="G378" s="21" t="str">
        <f t="shared" si="165"/>
        <v>YES</v>
      </c>
      <c r="H378" s="155">
        <f t="shared" si="166"/>
        <v>6.41553252239212E-2</v>
      </c>
      <c r="I378" s="155">
        <f t="shared" si="167"/>
        <v>0.9358446747760788</v>
      </c>
      <c r="J378" s="318">
        <f t="shared" si="168"/>
        <v>1</v>
      </c>
      <c r="K378" s="326">
        <f>IF(ISNUMBER('Primary endpoint outcomes'!U378)=TRUE,'Primary endpoint outcomes'!U378,(IF(ISNUMBER('Primary endpoint outcomes'!X378)=TRUE,'Primary endpoint outcomes'!X378,0)))</f>
        <v>22.1</v>
      </c>
      <c r="L378" s="326">
        <f>IF(ISNUMBER('Primary endpoint outcomes'!V378)=TRUE,'Primary endpoint outcomes'!V378,(IF(ISNUMBER('Primary endpoint outcomes'!Y378)=TRUE,'Primary endpoint outcomes'!Y378,0)))</f>
        <v>10</v>
      </c>
      <c r="M378" s="325">
        <f>IF(ISNUMBER('Primary endpoint outcomes'!W378)=TRUE,'Primary endpoint outcomes'!W378,(IF(ISNUMBER('Primary endpoint outcomes'!Z378)=TRUE,'Primary endpoint outcomes'!Z378,0)))</f>
        <v>81</v>
      </c>
      <c r="N378" s="326">
        <f>IF(ISNUMBER('Primary endpoint outcomes'!BC378)=TRUE,'Primary endpoint outcomes'!BC378,(IF(ISNUMBER('Primary endpoint outcomes'!BF378)=TRUE,'Primary endpoint outcomes'!BF378,0)))</f>
        <v>19.5</v>
      </c>
      <c r="O378" s="325">
        <f>IF(ISNUMBER('Primary endpoint outcomes'!BD378)=TRUE,'Primary endpoint outcomes'!BD378,(IF(ISNUMBER('Primary endpoint outcomes'!BG378)=TRUE,'Primary endpoint outcomes'!BG378,0)))</f>
        <v>10</v>
      </c>
      <c r="P378" s="325">
        <f>IF(ISNUMBER('Primary endpoint outcomes'!BE378)=TRUE,'Primary endpoint outcomes'!BE378,(IF(ISNUMBER('Primary endpoint outcomes'!BH378)=TRUE,'Primary endpoint outcomes'!BH378,0)))</f>
        <v>82</v>
      </c>
      <c r="Q378" s="326">
        <f>IF(ISNUMBER('Primary endpoint outcomes'!CK378)=TRUE,'Primary endpoint outcomes'!CK378,(IF(ISNUMBER('Primary endpoint outcomes'!CN378)=TRUE,'Primary endpoint outcomes'!CN378,0)))</f>
        <v>0</v>
      </c>
      <c r="R378" s="326">
        <f>IF(ISNUMBER('Primary endpoint outcomes'!CL378)=TRUE,'Primary endpoint outcomes'!CL378,(IF(ISNUMBER('Primary endpoint outcomes'!CO378)=TRUE,'Primary endpoint outcomes'!CO378,0)))</f>
        <v>0</v>
      </c>
      <c r="S378" s="325">
        <f>IF(ISNUMBER('Primary endpoint outcomes'!CM378)=TRUE,'Primary endpoint outcomes'!CM378,(IF(ISNUMBER('Primary endpoint outcomes'!CP378)=TRUE,'Primary endpoint outcomes'!CP378,0)))</f>
        <v>0</v>
      </c>
      <c r="T378" s="326">
        <f>IF(ISNUMBER('Primary endpoint outcomes'!DS378)=TRUE,'Primary endpoint outcomes'!DS378,(IF(ISNUMBER('Primary endpoint outcomes'!DV378)=TRUE,'Primary endpoint outcomes'!DV378,0)))</f>
        <v>0</v>
      </c>
      <c r="U378" s="326">
        <f>IF(ISNUMBER('Primary endpoint outcomes'!DT378)=TRUE,'Primary endpoint outcomes'!DT378,(IF(ISNUMBER('Primary endpoint outcomes'!DW378)=TRUE,'Primary endpoint outcomes'!DW378,0)))</f>
        <v>0</v>
      </c>
      <c r="V378" s="326">
        <f>IF(ISNUMBER('Primary endpoint outcomes'!DU378)=TRUE,'Primary endpoint outcomes'!DU378,(IF(ISNUMBER('Primary endpoint outcomes'!DX378)=TRUE,'Primary endpoint outcomes'!DX378,0)))</f>
        <v>0</v>
      </c>
      <c r="W378" s="326">
        <f>IF(ISNUMBER('Primary endpoint outcomes'!FA378)=TRUE,'Primary endpoint outcomes'!FA378,(IF(ISNUMBER('Primary endpoint outcomes'!FD378)=TRUE,'Primary endpoint outcomes'!FD378,0)))</f>
        <v>0</v>
      </c>
      <c r="X378" s="326">
        <f>IF(ISNUMBER('Primary endpoint outcomes'!FB378)=TRUE,'Primary endpoint outcomes'!FB378,(IF(ISNUMBER('Primary endpoint outcomes'!FE378)=TRUE,'Primary endpoint outcomes'!FE378,0)))</f>
        <v>0</v>
      </c>
      <c r="Y378" s="326">
        <f>IF(ISNUMBER('Primary endpoint outcomes'!FC378)=TRUE,'Primary endpoint outcomes'!FC378,(IF(ISNUMBER('Primary endpoint outcomes'!FF378)=TRUE,'Primary endpoint outcomes'!FF378,0)))</f>
        <v>0</v>
      </c>
      <c r="AA378" s="151">
        <f t="shared" si="169"/>
        <v>81</v>
      </c>
      <c r="AB378" s="153">
        <f t="shared" si="170"/>
        <v>80</v>
      </c>
      <c r="AC378" s="153">
        <f t="shared" si="171"/>
        <v>8000</v>
      </c>
      <c r="AD378" s="151">
        <f t="shared" si="172"/>
        <v>82</v>
      </c>
      <c r="AE378" s="153">
        <f t="shared" si="173"/>
        <v>81</v>
      </c>
      <c r="AF378" s="153">
        <f t="shared" si="174"/>
        <v>8100</v>
      </c>
      <c r="AG378" s="151">
        <f t="shared" si="175"/>
        <v>0</v>
      </c>
      <c r="AH378" s="153">
        <f t="shared" si="176"/>
        <v>-1</v>
      </c>
      <c r="AI378" s="153">
        <f t="shared" si="177"/>
        <v>0</v>
      </c>
      <c r="AJ378" s="151">
        <f t="shared" si="178"/>
        <v>0</v>
      </c>
      <c r="AK378" s="153">
        <f t="shared" si="179"/>
        <v>-1</v>
      </c>
      <c r="AL378" s="153">
        <f t="shared" si="180"/>
        <v>0</v>
      </c>
      <c r="AM378" s="151">
        <f t="shared" si="181"/>
        <v>0</v>
      </c>
      <c r="AN378" s="153">
        <f t="shared" si="182"/>
        <v>-1</v>
      </c>
      <c r="AO378" s="153">
        <f t="shared" si="183"/>
        <v>0</v>
      </c>
      <c r="AP378" s="153">
        <f t="shared" si="184"/>
        <v>161</v>
      </c>
      <c r="AQ378" s="153">
        <f t="shared" si="185"/>
        <v>16100</v>
      </c>
      <c r="AR378" s="153">
        <f t="shared" si="186"/>
        <v>20.792024539877303</v>
      </c>
      <c r="AS378" s="153">
        <f t="shared" si="187"/>
        <v>10</v>
      </c>
      <c r="AT378" s="153">
        <f t="shared" si="188"/>
        <v>163</v>
      </c>
    </row>
    <row r="379" spans="1:46" ht="15.75" x14ac:dyDescent="0.25">
      <c r="A379" s="152" t="str">
        <f>'Primary endpoint outcomes'!A379</f>
        <v>Liu 2009a</v>
      </c>
      <c r="B379" s="152" t="str">
        <f>CONCATENATE('Primary endpoint outcomes'!S379,'Primary endpoint outcomes'!T379)</f>
        <v>BDI-II21</v>
      </c>
      <c r="C379" s="154">
        <f t="shared" si="161"/>
        <v>25.632692307692309</v>
      </c>
      <c r="D379" s="154">
        <f t="shared" si="162"/>
        <v>8.4134416263500622</v>
      </c>
      <c r="E379" s="154">
        <f t="shared" si="163"/>
        <v>52</v>
      </c>
      <c r="F379" s="21" t="str">
        <f t="shared" si="164"/>
        <v>NO</v>
      </c>
      <c r="G379" s="21" t="str">
        <f t="shared" si="165"/>
        <v>YES</v>
      </c>
      <c r="H379" s="155">
        <f t="shared" si="166"/>
        <v>0.30185005664768361</v>
      </c>
      <c r="I379" s="155">
        <f t="shared" si="167"/>
        <v>0.69814994335231639</v>
      </c>
      <c r="J379" s="318">
        <f t="shared" si="168"/>
        <v>1</v>
      </c>
      <c r="K379" s="326">
        <f>IF(ISNUMBER('Primary endpoint outcomes'!U379)=TRUE,'Primary endpoint outcomes'!U379,(IF(ISNUMBER('Primary endpoint outcomes'!X379)=TRUE,'Primary endpoint outcomes'!X379,0)))</f>
        <v>27.7</v>
      </c>
      <c r="L379" s="326">
        <f>IF(ISNUMBER('Primary endpoint outcomes'!V379)=TRUE,'Primary endpoint outcomes'!V379,(IF(ISNUMBER('Primary endpoint outcomes'!Y379)=TRUE,'Primary endpoint outcomes'!Y379,0)))</f>
        <v>9.1</v>
      </c>
      <c r="M379" s="325">
        <f>IF(ISNUMBER('Primary endpoint outcomes'!W379)=TRUE,'Primary endpoint outcomes'!W379,(IF(ISNUMBER('Primary endpoint outcomes'!Z379)=TRUE,'Primary endpoint outcomes'!Z379,0)))</f>
        <v>27</v>
      </c>
      <c r="N379" s="326">
        <f>IF(ISNUMBER('Primary endpoint outcomes'!BC379)=TRUE,'Primary endpoint outcomes'!BC379,(IF(ISNUMBER('Primary endpoint outcomes'!BF379)=TRUE,'Primary endpoint outcomes'!BF379,0)))</f>
        <v>23.4</v>
      </c>
      <c r="O379" s="325">
        <f>IF(ISNUMBER('Primary endpoint outcomes'!BD379)=TRUE,'Primary endpoint outcomes'!BD379,(IF(ISNUMBER('Primary endpoint outcomes'!BG379)=TRUE,'Primary endpoint outcomes'!BG379,0)))</f>
        <v>7.6</v>
      </c>
      <c r="P379" s="325">
        <f>IF(ISNUMBER('Primary endpoint outcomes'!BE379)=TRUE,'Primary endpoint outcomes'!BE379,(IF(ISNUMBER('Primary endpoint outcomes'!BH379)=TRUE,'Primary endpoint outcomes'!BH379,0)))</f>
        <v>25</v>
      </c>
      <c r="Q379" s="326">
        <f>IF(ISNUMBER('Primary endpoint outcomes'!CK379)=TRUE,'Primary endpoint outcomes'!CK379,(IF(ISNUMBER('Primary endpoint outcomes'!CN379)=TRUE,'Primary endpoint outcomes'!CN379,0)))</f>
        <v>0</v>
      </c>
      <c r="R379" s="326">
        <f>IF(ISNUMBER('Primary endpoint outcomes'!CL379)=TRUE,'Primary endpoint outcomes'!CL379,(IF(ISNUMBER('Primary endpoint outcomes'!CO379)=TRUE,'Primary endpoint outcomes'!CO379,0)))</f>
        <v>0</v>
      </c>
      <c r="S379" s="325">
        <f>IF(ISNUMBER('Primary endpoint outcomes'!CM379)=TRUE,'Primary endpoint outcomes'!CM379,(IF(ISNUMBER('Primary endpoint outcomes'!CP379)=TRUE,'Primary endpoint outcomes'!CP379,0)))</f>
        <v>0</v>
      </c>
      <c r="T379" s="326">
        <f>IF(ISNUMBER('Primary endpoint outcomes'!DS379)=TRUE,'Primary endpoint outcomes'!DS379,(IF(ISNUMBER('Primary endpoint outcomes'!DV379)=TRUE,'Primary endpoint outcomes'!DV379,0)))</f>
        <v>0</v>
      </c>
      <c r="U379" s="326">
        <f>IF(ISNUMBER('Primary endpoint outcomes'!DT379)=TRUE,'Primary endpoint outcomes'!DT379,(IF(ISNUMBER('Primary endpoint outcomes'!DW379)=TRUE,'Primary endpoint outcomes'!DW379,0)))</f>
        <v>0</v>
      </c>
      <c r="V379" s="326">
        <f>IF(ISNUMBER('Primary endpoint outcomes'!DU379)=TRUE,'Primary endpoint outcomes'!DU379,(IF(ISNUMBER('Primary endpoint outcomes'!DX379)=TRUE,'Primary endpoint outcomes'!DX379,0)))</f>
        <v>0</v>
      </c>
      <c r="W379" s="326">
        <f>IF(ISNUMBER('Primary endpoint outcomes'!FA379)=TRUE,'Primary endpoint outcomes'!FA379,(IF(ISNUMBER('Primary endpoint outcomes'!FD379)=TRUE,'Primary endpoint outcomes'!FD379,0)))</f>
        <v>0</v>
      </c>
      <c r="X379" s="326">
        <f>IF(ISNUMBER('Primary endpoint outcomes'!FB379)=TRUE,'Primary endpoint outcomes'!FB379,(IF(ISNUMBER('Primary endpoint outcomes'!FE379)=TRUE,'Primary endpoint outcomes'!FE379,0)))</f>
        <v>0</v>
      </c>
      <c r="Y379" s="326">
        <f>IF(ISNUMBER('Primary endpoint outcomes'!FC379)=TRUE,'Primary endpoint outcomes'!FC379,(IF(ISNUMBER('Primary endpoint outcomes'!FF379)=TRUE,'Primary endpoint outcomes'!FF379,0)))</f>
        <v>0</v>
      </c>
      <c r="AA379" s="151">
        <f t="shared" si="169"/>
        <v>27</v>
      </c>
      <c r="AB379" s="153">
        <f t="shared" si="170"/>
        <v>26</v>
      </c>
      <c r="AC379" s="153">
        <f t="shared" si="171"/>
        <v>2153.0599999999995</v>
      </c>
      <c r="AD379" s="151">
        <f t="shared" si="172"/>
        <v>25</v>
      </c>
      <c r="AE379" s="153">
        <f t="shared" si="173"/>
        <v>24</v>
      </c>
      <c r="AF379" s="153">
        <f t="shared" si="174"/>
        <v>1386.24</v>
      </c>
      <c r="AG379" s="151">
        <f t="shared" si="175"/>
        <v>0</v>
      </c>
      <c r="AH379" s="153">
        <f t="shared" si="176"/>
        <v>-1</v>
      </c>
      <c r="AI379" s="153">
        <f t="shared" si="177"/>
        <v>0</v>
      </c>
      <c r="AJ379" s="151">
        <f t="shared" si="178"/>
        <v>0</v>
      </c>
      <c r="AK379" s="153">
        <f t="shared" si="179"/>
        <v>-1</v>
      </c>
      <c r="AL379" s="153">
        <f t="shared" si="180"/>
        <v>0</v>
      </c>
      <c r="AM379" s="151">
        <f t="shared" si="181"/>
        <v>0</v>
      </c>
      <c r="AN379" s="153">
        <f t="shared" si="182"/>
        <v>-1</v>
      </c>
      <c r="AO379" s="153">
        <f t="shared" si="183"/>
        <v>0</v>
      </c>
      <c r="AP379" s="153">
        <f t="shared" si="184"/>
        <v>50</v>
      </c>
      <c r="AQ379" s="153">
        <f t="shared" si="185"/>
        <v>3539.2999999999993</v>
      </c>
      <c r="AR379" s="153">
        <f t="shared" si="186"/>
        <v>25.632692307692309</v>
      </c>
      <c r="AS379" s="153">
        <f t="shared" si="187"/>
        <v>8.4134416263500622</v>
      </c>
      <c r="AT379" s="153">
        <f t="shared" si="188"/>
        <v>52</v>
      </c>
    </row>
    <row r="380" spans="1:46" ht="15.75" x14ac:dyDescent="0.25">
      <c r="A380" s="152" t="str">
        <f>'Primary endpoint outcomes'!A380</f>
        <v>Liu 2018a</v>
      </c>
      <c r="B380" s="152" t="str">
        <f>CONCATENATE('Primary endpoint outcomes'!S380,'Primary endpoint outcomes'!T380)</f>
        <v>HAMD24</v>
      </c>
      <c r="C380" s="154">
        <f t="shared" si="161"/>
        <v>29.653246753246755</v>
      </c>
      <c r="D380" s="154">
        <f t="shared" si="162"/>
        <v>6.6226580766335807</v>
      </c>
      <c r="E380" s="154">
        <f t="shared" si="163"/>
        <v>77</v>
      </c>
      <c r="F380" s="21" t="str">
        <f t="shared" si="164"/>
        <v>YES</v>
      </c>
      <c r="G380" s="21" t="str">
        <f t="shared" si="165"/>
        <v>NO</v>
      </c>
      <c r="H380" s="155">
        <f t="shared" si="166"/>
        <v>0.98037690214261175</v>
      </c>
      <c r="I380" s="155">
        <f t="shared" si="167"/>
        <v>1.962309785738825E-2</v>
      </c>
      <c r="J380" s="318">
        <f t="shared" si="168"/>
        <v>1</v>
      </c>
      <c r="K380" s="326">
        <f>IF(ISNUMBER('Primary endpoint outcomes'!U380)=TRUE,'Primary endpoint outcomes'!U380,(IF(ISNUMBER('Primary endpoint outcomes'!X380)=TRUE,'Primary endpoint outcomes'!X380,0)))</f>
        <v>29.3</v>
      </c>
      <c r="L380" s="326">
        <f>IF(ISNUMBER('Primary endpoint outcomes'!V380)=TRUE,'Primary endpoint outcomes'!V380,(IF(ISNUMBER('Primary endpoint outcomes'!Y380)=TRUE,'Primary endpoint outcomes'!Y380,0)))</f>
        <v>7.5</v>
      </c>
      <c r="M380" s="325">
        <f>IF(ISNUMBER('Primary endpoint outcomes'!W380)=TRUE,'Primary endpoint outcomes'!W380,(IF(ISNUMBER('Primary endpoint outcomes'!Z380)=TRUE,'Primary endpoint outcomes'!Z380,0)))</f>
        <v>43</v>
      </c>
      <c r="N380" s="326">
        <f>IF(ISNUMBER('Primary endpoint outcomes'!BC380)=TRUE,'Primary endpoint outcomes'!BC380,(IF(ISNUMBER('Primary endpoint outcomes'!BF380)=TRUE,'Primary endpoint outcomes'!BF380,0)))</f>
        <v>30.1</v>
      </c>
      <c r="O380" s="325">
        <f>IF(ISNUMBER('Primary endpoint outcomes'!BD380)=TRUE,'Primary endpoint outcomes'!BD380,(IF(ISNUMBER('Primary endpoint outcomes'!BG380)=TRUE,'Primary endpoint outcomes'!BG380,0)))</f>
        <v>5.3</v>
      </c>
      <c r="P380" s="325">
        <f>IF(ISNUMBER('Primary endpoint outcomes'!BE380)=TRUE,'Primary endpoint outcomes'!BE380,(IF(ISNUMBER('Primary endpoint outcomes'!BH380)=TRUE,'Primary endpoint outcomes'!BH380,0)))</f>
        <v>34</v>
      </c>
      <c r="Q380" s="326">
        <f>IF(ISNUMBER('Primary endpoint outcomes'!CK380)=TRUE,'Primary endpoint outcomes'!CK380,(IF(ISNUMBER('Primary endpoint outcomes'!CN380)=TRUE,'Primary endpoint outcomes'!CN380,0)))</f>
        <v>0</v>
      </c>
      <c r="R380" s="326">
        <f>IF(ISNUMBER('Primary endpoint outcomes'!CL380)=TRUE,'Primary endpoint outcomes'!CL380,(IF(ISNUMBER('Primary endpoint outcomes'!CO380)=TRUE,'Primary endpoint outcomes'!CO380,0)))</f>
        <v>0</v>
      </c>
      <c r="S380" s="325">
        <f>IF(ISNUMBER('Primary endpoint outcomes'!CM380)=TRUE,'Primary endpoint outcomes'!CM380,(IF(ISNUMBER('Primary endpoint outcomes'!CP380)=TRUE,'Primary endpoint outcomes'!CP380,0)))</f>
        <v>0</v>
      </c>
      <c r="T380" s="326">
        <f>IF(ISNUMBER('Primary endpoint outcomes'!DS380)=TRUE,'Primary endpoint outcomes'!DS380,(IF(ISNUMBER('Primary endpoint outcomes'!DV380)=TRUE,'Primary endpoint outcomes'!DV380,0)))</f>
        <v>0</v>
      </c>
      <c r="U380" s="326">
        <f>IF(ISNUMBER('Primary endpoint outcomes'!DT380)=TRUE,'Primary endpoint outcomes'!DT380,(IF(ISNUMBER('Primary endpoint outcomes'!DW380)=TRUE,'Primary endpoint outcomes'!DW380,0)))</f>
        <v>0</v>
      </c>
      <c r="V380" s="326">
        <f>IF(ISNUMBER('Primary endpoint outcomes'!DU380)=TRUE,'Primary endpoint outcomes'!DU380,(IF(ISNUMBER('Primary endpoint outcomes'!DX380)=TRUE,'Primary endpoint outcomes'!DX380,0)))</f>
        <v>0</v>
      </c>
      <c r="W380" s="326">
        <f>IF(ISNUMBER('Primary endpoint outcomes'!FA380)=TRUE,'Primary endpoint outcomes'!FA380,(IF(ISNUMBER('Primary endpoint outcomes'!FD380)=TRUE,'Primary endpoint outcomes'!FD380,0)))</f>
        <v>0</v>
      </c>
      <c r="X380" s="326">
        <f>IF(ISNUMBER('Primary endpoint outcomes'!FB380)=TRUE,'Primary endpoint outcomes'!FB380,(IF(ISNUMBER('Primary endpoint outcomes'!FE380)=TRUE,'Primary endpoint outcomes'!FE380,0)))</f>
        <v>0</v>
      </c>
      <c r="Y380" s="326">
        <f>IF(ISNUMBER('Primary endpoint outcomes'!FC380)=TRUE,'Primary endpoint outcomes'!FC380,(IF(ISNUMBER('Primary endpoint outcomes'!FF380)=TRUE,'Primary endpoint outcomes'!FF380,0)))</f>
        <v>0</v>
      </c>
      <c r="AA380" s="151">
        <f t="shared" si="169"/>
        <v>43</v>
      </c>
      <c r="AB380" s="153">
        <f t="shared" si="170"/>
        <v>42</v>
      </c>
      <c r="AC380" s="153">
        <f t="shared" si="171"/>
        <v>2362.5</v>
      </c>
      <c r="AD380" s="151">
        <f t="shared" si="172"/>
        <v>34</v>
      </c>
      <c r="AE380" s="153">
        <f t="shared" si="173"/>
        <v>33</v>
      </c>
      <c r="AF380" s="153">
        <f t="shared" si="174"/>
        <v>926.97</v>
      </c>
      <c r="AG380" s="151">
        <f t="shared" si="175"/>
        <v>0</v>
      </c>
      <c r="AH380" s="153">
        <f t="shared" si="176"/>
        <v>-1</v>
      </c>
      <c r="AI380" s="153">
        <f t="shared" si="177"/>
        <v>0</v>
      </c>
      <c r="AJ380" s="151">
        <f t="shared" si="178"/>
        <v>0</v>
      </c>
      <c r="AK380" s="153">
        <f t="shared" si="179"/>
        <v>-1</v>
      </c>
      <c r="AL380" s="153">
        <f t="shared" si="180"/>
        <v>0</v>
      </c>
      <c r="AM380" s="151">
        <f t="shared" si="181"/>
        <v>0</v>
      </c>
      <c r="AN380" s="153">
        <f t="shared" si="182"/>
        <v>-1</v>
      </c>
      <c r="AO380" s="153">
        <f t="shared" si="183"/>
        <v>0</v>
      </c>
      <c r="AP380" s="153">
        <f t="shared" si="184"/>
        <v>75</v>
      </c>
      <c r="AQ380" s="153">
        <f t="shared" si="185"/>
        <v>3289.4700000000003</v>
      </c>
      <c r="AR380" s="153">
        <f t="shared" si="186"/>
        <v>29.653246753246755</v>
      </c>
      <c r="AS380" s="153">
        <f t="shared" si="187"/>
        <v>6.6226580766335807</v>
      </c>
      <c r="AT380" s="153">
        <f t="shared" si="188"/>
        <v>77</v>
      </c>
    </row>
    <row r="381" spans="1:46" ht="15.75" x14ac:dyDescent="0.25">
      <c r="A381" s="152" t="str">
        <f>'Primary endpoint outcomes'!A381</f>
        <v>Lobner 2018</v>
      </c>
      <c r="B381" s="152" t="str">
        <f>CONCATENATE('Primary endpoint outcomes'!S381,'Primary endpoint outcomes'!T381)</f>
        <v>PHQ9</v>
      </c>
      <c r="C381" s="154">
        <f t="shared" si="161"/>
        <v>11.639721792890262</v>
      </c>
      <c r="D381" s="154">
        <f t="shared" si="162"/>
        <v>3.6812110410410011</v>
      </c>
      <c r="E381" s="154">
        <f t="shared" si="163"/>
        <v>647</v>
      </c>
      <c r="F381" s="21" t="str">
        <f t="shared" si="164"/>
        <v>NO</v>
      </c>
      <c r="G381" s="21" t="str">
        <f t="shared" si="165"/>
        <v>YES</v>
      </c>
      <c r="H381" s="155">
        <f t="shared" si="166"/>
        <v>0.11811384602199226</v>
      </c>
      <c r="I381" s="155">
        <f t="shared" si="167"/>
        <v>0.88188615397800774</v>
      </c>
      <c r="J381" s="318">
        <f t="shared" si="168"/>
        <v>1</v>
      </c>
      <c r="K381" s="326">
        <f>IF(ISNUMBER('Primary endpoint outcomes'!U381)=TRUE,'Primary endpoint outcomes'!U381,(IF(ISNUMBER('Primary endpoint outcomes'!X381)=TRUE,'Primary endpoint outcomes'!X381,0)))</f>
        <v>12.6</v>
      </c>
      <c r="L381" s="326">
        <f>IF(ISNUMBER('Primary endpoint outcomes'!V381)=TRUE,'Primary endpoint outcomes'!V381,(IF(ISNUMBER('Primary endpoint outcomes'!Y381)=TRUE,'Primary endpoint outcomes'!Y381,0)))</f>
        <v>3.42</v>
      </c>
      <c r="M381" s="325">
        <f>IF(ISNUMBER('Primary endpoint outcomes'!W381)=TRUE,'Primary endpoint outcomes'!W381,(IF(ISNUMBER('Primary endpoint outcomes'!Z381)=TRUE,'Primary endpoint outcomes'!Z381,0)))</f>
        <v>320</v>
      </c>
      <c r="N381" s="326">
        <f>IF(ISNUMBER('Primary endpoint outcomes'!BC381)=TRUE,'Primary endpoint outcomes'!BC381,(IF(ISNUMBER('Primary endpoint outcomes'!BF381)=TRUE,'Primary endpoint outcomes'!BF381,0)))</f>
        <v>10.7</v>
      </c>
      <c r="O381" s="325">
        <f>IF(ISNUMBER('Primary endpoint outcomes'!BD381)=TRUE,'Primary endpoint outcomes'!BD381,(IF(ISNUMBER('Primary endpoint outcomes'!BG381)=TRUE,'Primary endpoint outcomes'!BG381,0)))</f>
        <v>3.92</v>
      </c>
      <c r="P381" s="325">
        <f>IF(ISNUMBER('Primary endpoint outcomes'!BE381)=TRUE,'Primary endpoint outcomes'!BE381,(IF(ISNUMBER('Primary endpoint outcomes'!BH381)=TRUE,'Primary endpoint outcomes'!BH381,0)))</f>
        <v>327</v>
      </c>
      <c r="Q381" s="326">
        <f>IF(ISNUMBER('Primary endpoint outcomes'!CK381)=TRUE,'Primary endpoint outcomes'!CK381,(IF(ISNUMBER('Primary endpoint outcomes'!CN381)=TRUE,'Primary endpoint outcomes'!CN381,0)))</f>
        <v>0</v>
      </c>
      <c r="R381" s="326">
        <f>IF(ISNUMBER('Primary endpoint outcomes'!CL381)=TRUE,'Primary endpoint outcomes'!CL381,(IF(ISNUMBER('Primary endpoint outcomes'!CO381)=TRUE,'Primary endpoint outcomes'!CO381,0)))</f>
        <v>0</v>
      </c>
      <c r="S381" s="325">
        <f>IF(ISNUMBER('Primary endpoint outcomes'!CM381)=TRUE,'Primary endpoint outcomes'!CM381,(IF(ISNUMBER('Primary endpoint outcomes'!CP381)=TRUE,'Primary endpoint outcomes'!CP381,0)))</f>
        <v>0</v>
      </c>
      <c r="T381" s="326">
        <f>IF(ISNUMBER('Primary endpoint outcomes'!DS381)=TRUE,'Primary endpoint outcomes'!DS381,(IF(ISNUMBER('Primary endpoint outcomes'!DV381)=TRUE,'Primary endpoint outcomes'!DV381,0)))</f>
        <v>0</v>
      </c>
      <c r="U381" s="326">
        <f>IF(ISNUMBER('Primary endpoint outcomes'!DT381)=TRUE,'Primary endpoint outcomes'!DT381,(IF(ISNUMBER('Primary endpoint outcomes'!DW381)=TRUE,'Primary endpoint outcomes'!DW381,0)))</f>
        <v>0</v>
      </c>
      <c r="V381" s="326">
        <f>IF(ISNUMBER('Primary endpoint outcomes'!DU381)=TRUE,'Primary endpoint outcomes'!DU381,(IF(ISNUMBER('Primary endpoint outcomes'!DX381)=TRUE,'Primary endpoint outcomes'!DX381,0)))</f>
        <v>0</v>
      </c>
      <c r="W381" s="326">
        <f>IF(ISNUMBER('Primary endpoint outcomes'!FA381)=TRUE,'Primary endpoint outcomes'!FA381,(IF(ISNUMBER('Primary endpoint outcomes'!FD381)=TRUE,'Primary endpoint outcomes'!FD381,0)))</f>
        <v>0</v>
      </c>
      <c r="X381" s="326">
        <f>IF(ISNUMBER('Primary endpoint outcomes'!FB381)=TRUE,'Primary endpoint outcomes'!FB381,(IF(ISNUMBER('Primary endpoint outcomes'!FE381)=TRUE,'Primary endpoint outcomes'!FE381,0)))</f>
        <v>0</v>
      </c>
      <c r="Y381" s="326">
        <f>IF(ISNUMBER('Primary endpoint outcomes'!FC381)=TRUE,'Primary endpoint outcomes'!FC381,(IF(ISNUMBER('Primary endpoint outcomes'!FF381)=TRUE,'Primary endpoint outcomes'!FF381,0)))</f>
        <v>0</v>
      </c>
      <c r="AA381" s="151">
        <f t="shared" si="169"/>
        <v>320</v>
      </c>
      <c r="AB381" s="153">
        <f t="shared" si="170"/>
        <v>319</v>
      </c>
      <c r="AC381" s="153">
        <f t="shared" si="171"/>
        <v>3731.1515999999997</v>
      </c>
      <c r="AD381" s="151">
        <f t="shared" si="172"/>
        <v>327</v>
      </c>
      <c r="AE381" s="153">
        <f t="shared" si="173"/>
        <v>326</v>
      </c>
      <c r="AF381" s="153">
        <f t="shared" si="174"/>
        <v>5009.4463999999998</v>
      </c>
      <c r="AG381" s="151">
        <f t="shared" si="175"/>
        <v>0</v>
      </c>
      <c r="AH381" s="153">
        <f t="shared" si="176"/>
        <v>-1</v>
      </c>
      <c r="AI381" s="153">
        <f t="shared" si="177"/>
        <v>0</v>
      </c>
      <c r="AJ381" s="151">
        <f t="shared" si="178"/>
        <v>0</v>
      </c>
      <c r="AK381" s="153">
        <f t="shared" si="179"/>
        <v>-1</v>
      </c>
      <c r="AL381" s="153">
        <f t="shared" si="180"/>
        <v>0</v>
      </c>
      <c r="AM381" s="151">
        <f t="shared" si="181"/>
        <v>0</v>
      </c>
      <c r="AN381" s="153">
        <f t="shared" si="182"/>
        <v>-1</v>
      </c>
      <c r="AO381" s="153">
        <f t="shared" si="183"/>
        <v>0</v>
      </c>
      <c r="AP381" s="153">
        <f t="shared" si="184"/>
        <v>645</v>
      </c>
      <c r="AQ381" s="153">
        <f t="shared" si="185"/>
        <v>8740.598</v>
      </c>
      <c r="AR381" s="153">
        <f t="shared" si="186"/>
        <v>11.639721792890262</v>
      </c>
      <c r="AS381" s="153">
        <f t="shared" si="187"/>
        <v>3.6812110410410011</v>
      </c>
      <c r="AT381" s="153">
        <f t="shared" si="188"/>
        <v>647</v>
      </c>
    </row>
    <row r="382" spans="1:46" ht="15.75" x14ac:dyDescent="0.25">
      <c r="A382" s="152" t="str">
        <f>'Primary endpoint outcomes'!A382</f>
        <v>Loo 2002</v>
      </c>
      <c r="B382" s="152" t="str">
        <f>CONCATENATE('Primary endpoint outcomes'!S382,'Primary endpoint outcomes'!T382)</f>
        <v>HAMD17</v>
      </c>
      <c r="C382" s="154">
        <f t="shared" si="161"/>
        <v>27.348601398601399</v>
      </c>
      <c r="D382" s="154">
        <f t="shared" si="162"/>
        <v>3.2576778215060482</v>
      </c>
      <c r="E382" s="154">
        <f t="shared" si="163"/>
        <v>286</v>
      </c>
      <c r="F382" s="21" t="str">
        <f t="shared" si="164"/>
        <v>YES</v>
      </c>
      <c r="G382" s="21" t="str">
        <f t="shared" si="165"/>
        <v>NO</v>
      </c>
      <c r="H382" s="155">
        <f t="shared" si="166"/>
        <v>0.99975268481566071</v>
      </c>
      <c r="I382" s="155">
        <f t="shared" si="167"/>
        <v>2.4731518433929178E-4</v>
      </c>
      <c r="J382" s="318">
        <f t="shared" si="168"/>
        <v>1</v>
      </c>
      <c r="K382" s="326">
        <f>IF(ISNUMBER('Primary endpoint outcomes'!U382)=TRUE,'Primary endpoint outcomes'!U382,(IF(ISNUMBER('Primary endpoint outcomes'!X382)=TRUE,'Primary endpoint outcomes'!X382,0)))</f>
        <v>27.3</v>
      </c>
      <c r="L382" s="326">
        <f>IF(ISNUMBER('Primary endpoint outcomes'!V382)=TRUE,'Primary endpoint outcomes'!V382,(IF(ISNUMBER('Primary endpoint outcomes'!Y382)=TRUE,'Primary endpoint outcomes'!Y382,0)))</f>
        <v>3.4</v>
      </c>
      <c r="M382" s="325">
        <f>IF(ISNUMBER('Primary endpoint outcomes'!W382)=TRUE,'Primary endpoint outcomes'!W382,(IF(ISNUMBER('Primary endpoint outcomes'!Z382)=TRUE,'Primary endpoint outcomes'!Z382,0)))</f>
        <v>147</v>
      </c>
      <c r="N382" s="326">
        <f>IF(ISNUMBER('Primary endpoint outcomes'!BC382)=TRUE,'Primary endpoint outcomes'!BC382,(IF(ISNUMBER('Primary endpoint outcomes'!BF382)=TRUE,'Primary endpoint outcomes'!BF382,0)))</f>
        <v>27.4</v>
      </c>
      <c r="O382" s="325">
        <f>IF(ISNUMBER('Primary endpoint outcomes'!BD382)=TRUE,'Primary endpoint outcomes'!BD382,(IF(ISNUMBER('Primary endpoint outcomes'!BG382)=TRUE,'Primary endpoint outcomes'!BG382,0)))</f>
        <v>3.1</v>
      </c>
      <c r="P382" s="325">
        <f>IF(ISNUMBER('Primary endpoint outcomes'!BE382)=TRUE,'Primary endpoint outcomes'!BE382,(IF(ISNUMBER('Primary endpoint outcomes'!BH382)=TRUE,'Primary endpoint outcomes'!BH382,0)))</f>
        <v>139</v>
      </c>
      <c r="Q382" s="326">
        <f>IF(ISNUMBER('Primary endpoint outcomes'!CK382)=TRUE,'Primary endpoint outcomes'!CK382,(IF(ISNUMBER('Primary endpoint outcomes'!CN382)=TRUE,'Primary endpoint outcomes'!CN382,0)))</f>
        <v>0</v>
      </c>
      <c r="R382" s="326">
        <f>IF(ISNUMBER('Primary endpoint outcomes'!CL382)=TRUE,'Primary endpoint outcomes'!CL382,(IF(ISNUMBER('Primary endpoint outcomes'!CO382)=TRUE,'Primary endpoint outcomes'!CO382,0)))</f>
        <v>0</v>
      </c>
      <c r="S382" s="325">
        <f>IF(ISNUMBER('Primary endpoint outcomes'!CM382)=TRUE,'Primary endpoint outcomes'!CM382,(IF(ISNUMBER('Primary endpoint outcomes'!CP382)=TRUE,'Primary endpoint outcomes'!CP382,0)))</f>
        <v>0</v>
      </c>
      <c r="T382" s="326">
        <f>IF(ISNUMBER('Primary endpoint outcomes'!DS382)=TRUE,'Primary endpoint outcomes'!DS382,(IF(ISNUMBER('Primary endpoint outcomes'!DV382)=TRUE,'Primary endpoint outcomes'!DV382,0)))</f>
        <v>0</v>
      </c>
      <c r="U382" s="326">
        <f>IF(ISNUMBER('Primary endpoint outcomes'!DT382)=TRUE,'Primary endpoint outcomes'!DT382,(IF(ISNUMBER('Primary endpoint outcomes'!DW382)=TRUE,'Primary endpoint outcomes'!DW382,0)))</f>
        <v>0</v>
      </c>
      <c r="V382" s="326">
        <f>IF(ISNUMBER('Primary endpoint outcomes'!DU382)=TRUE,'Primary endpoint outcomes'!DU382,(IF(ISNUMBER('Primary endpoint outcomes'!DX382)=TRUE,'Primary endpoint outcomes'!DX382,0)))</f>
        <v>0</v>
      </c>
      <c r="W382" s="326">
        <f>IF(ISNUMBER('Primary endpoint outcomes'!FA382)=TRUE,'Primary endpoint outcomes'!FA382,(IF(ISNUMBER('Primary endpoint outcomes'!FD382)=TRUE,'Primary endpoint outcomes'!FD382,0)))</f>
        <v>0</v>
      </c>
      <c r="X382" s="326">
        <f>IF(ISNUMBER('Primary endpoint outcomes'!FB382)=TRUE,'Primary endpoint outcomes'!FB382,(IF(ISNUMBER('Primary endpoint outcomes'!FE382)=TRUE,'Primary endpoint outcomes'!FE382,0)))</f>
        <v>0</v>
      </c>
      <c r="Y382" s="326">
        <f>IF(ISNUMBER('Primary endpoint outcomes'!FC382)=TRUE,'Primary endpoint outcomes'!FC382,(IF(ISNUMBER('Primary endpoint outcomes'!FF382)=TRUE,'Primary endpoint outcomes'!FF382,0)))</f>
        <v>0</v>
      </c>
      <c r="AA382" s="151">
        <f t="shared" si="169"/>
        <v>147</v>
      </c>
      <c r="AB382" s="153">
        <f t="shared" si="170"/>
        <v>146</v>
      </c>
      <c r="AC382" s="153">
        <f t="shared" si="171"/>
        <v>1687.7599999999998</v>
      </c>
      <c r="AD382" s="151">
        <f t="shared" si="172"/>
        <v>139</v>
      </c>
      <c r="AE382" s="153">
        <f t="shared" si="173"/>
        <v>138</v>
      </c>
      <c r="AF382" s="153">
        <f t="shared" si="174"/>
        <v>1326.18</v>
      </c>
      <c r="AG382" s="151">
        <f t="shared" si="175"/>
        <v>0</v>
      </c>
      <c r="AH382" s="153">
        <f t="shared" si="176"/>
        <v>-1</v>
      </c>
      <c r="AI382" s="153">
        <f t="shared" si="177"/>
        <v>0</v>
      </c>
      <c r="AJ382" s="151">
        <f t="shared" si="178"/>
        <v>0</v>
      </c>
      <c r="AK382" s="153">
        <f t="shared" si="179"/>
        <v>-1</v>
      </c>
      <c r="AL382" s="153">
        <f t="shared" si="180"/>
        <v>0</v>
      </c>
      <c r="AM382" s="151">
        <f t="shared" si="181"/>
        <v>0</v>
      </c>
      <c r="AN382" s="153">
        <f t="shared" si="182"/>
        <v>-1</v>
      </c>
      <c r="AO382" s="153">
        <f t="shared" si="183"/>
        <v>0</v>
      </c>
      <c r="AP382" s="153">
        <f t="shared" si="184"/>
        <v>284</v>
      </c>
      <c r="AQ382" s="153">
        <f t="shared" si="185"/>
        <v>3013.9399999999996</v>
      </c>
      <c r="AR382" s="153">
        <f t="shared" si="186"/>
        <v>27.348601398601399</v>
      </c>
      <c r="AS382" s="153">
        <f t="shared" si="187"/>
        <v>3.2576778215060482</v>
      </c>
      <c r="AT382" s="153">
        <f t="shared" si="188"/>
        <v>286</v>
      </c>
    </row>
    <row r="383" spans="1:46" ht="15.75" x14ac:dyDescent="0.25">
      <c r="A383" s="152" t="str">
        <f>'Primary endpoint outcomes'!A383</f>
        <v>Lopez-Maya 2019</v>
      </c>
      <c r="B383" s="152" t="str">
        <f>CONCATENATE('Primary endpoint outcomes'!S383,'Primary endpoint outcomes'!T383)</f>
        <v>BDI-I21</v>
      </c>
      <c r="C383" s="154">
        <f t="shared" si="161"/>
        <v>16.45</v>
      </c>
      <c r="D383" s="154">
        <f t="shared" si="162"/>
        <v>4.93</v>
      </c>
      <c r="E383" s="154">
        <f t="shared" si="163"/>
        <v>76</v>
      </c>
      <c r="F383" s="21" t="str">
        <f t="shared" si="164"/>
        <v>NO</v>
      </c>
      <c r="G383" s="21" t="str">
        <f t="shared" si="165"/>
        <v>YES</v>
      </c>
      <c r="H383" s="155">
        <f t="shared" si="166"/>
        <v>0.13013342231181957</v>
      </c>
      <c r="I383" s="155">
        <f t="shared" si="167"/>
        <v>0.86986657768818043</v>
      </c>
      <c r="J383" s="318">
        <f t="shared" si="168"/>
        <v>1</v>
      </c>
      <c r="K383" s="326">
        <f>IF(ISNUMBER('Primary endpoint outcomes'!U383)=TRUE,'Primary endpoint outcomes'!U383,(IF(ISNUMBER('Primary endpoint outcomes'!X383)=TRUE,'Primary endpoint outcomes'!X383,0)))</f>
        <v>16.600000000000001</v>
      </c>
      <c r="L383" s="326">
        <f>IF(ISNUMBER('Primary endpoint outcomes'!V383)=TRUE,'Primary endpoint outcomes'!V383,(IF(ISNUMBER('Primary endpoint outcomes'!Y383)=TRUE,'Primary endpoint outcomes'!Y383,0)))</f>
        <v>4.93</v>
      </c>
      <c r="M383" s="325">
        <f>IF(ISNUMBER('Primary endpoint outcomes'!W383)=TRUE,'Primary endpoint outcomes'!W383,(IF(ISNUMBER('Primary endpoint outcomes'!Z383)=TRUE,'Primary endpoint outcomes'!Z383,0)))</f>
        <v>38</v>
      </c>
      <c r="N383" s="326">
        <f>IF(ISNUMBER('Primary endpoint outcomes'!BC383)=TRUE,'Primary endpoint outcomes'!BC383,(IF(ISNUMBER('Primary endpoint outcomes'!BF383)=TRUE,'Primary endpoint outcomes'!BF383,0)))</f>
        <v>16.3</v>
      </c>
      <c r="O383" s="325">
        <f>IF(ISNUMBER('Primary endpoint outcomes'!BD383)=TRUE,'Primary endpoint outcomes'!BD383,(IF(ISNUMBER('Primary endpoint outcomes'!BG383)=TRUE,'Primary endpoint outcomes'!BG383,0)))</f>
        <v>4.93</v>
      </c>
      <c r="P383" s="325">
        <f>IF(ISNUMBER('Primary endpoint outcomes'!BE383)=TRUE,'Primary endpoint outcomes'!BE383,(IF(ISNUMBER('Primary endpoint outcomes'!BH383)=TRUE,'Primary endpoint outcomes'!BH383,0)))</f>
        <v>38</v>
      </c>
      <c r="Q383" s="326">
        <f>IF(ISNUMBER('Primary endpoint outcomes'!CK383)=TRUE,'Primary endpoint outcomes'!CK383,(IF(ISNUMBER('Primary endpoint outcomes'!CN383)=TRUE,'Primary endpoint outcomes'!CN383,0)))</f>
        <v>0</v>
      </c>
      <c r="R383" s="326">
        <f>IF(ISNUMBER('Primary endpoint outcomes'!CL383)=TRUE,'Primary endpoint outcomes'!CL383,(IF(ISNUMBER('Primary endpoint outcomes'!CO383)=TRUE,'Primary endpoint outcomes'!CO383,0)))</f>
        <v>0</v>
      </c>
      <c r="S383" s="325">
        <f>IF(ISNUMBER('Primary endpoint outcomes'!CM383)=TRUE,'Primary endpoint outcomes'!CM383,(IF(ISNUMBER('Primary endpoint outcomes'!CP383)=TRUE,'Primary endpoint outcomes'!CP383,0)))</f>
        <v>0</v>
      </c>
      <c r="T383" s="326">
        <f>IF(ISNUMBER('Primary endpoint outcomes'!DS383)=TRUE,'Primary endpoint outcomes'!DS383,(IF(ISNUMBER('Primary endpoint outcomes'!DV383)=TRUE,'Primary endpoint outcomes'!DV383,0)))</f>
        <v>0</v>
      </c>
      <c r="U383" s="326">
        <f>IF(ISNUMBER('Primary endpoint outcomes'!DT383)=TRUE,'Primary endpoint outcomes'!DT383,(IF(ISNUMBER('Primary endpoint outcomes'!DW383)=TRUE,'Primary endpoint outcomes'!DW383,0)))</f>
        <v>0</v>
      </c>
      <c r="V383" s="326">
        <f>IF(ISNUMBER('Primary endpoint outcomes'!DU383)=TRUE,'Primary endpoint outcomes'!DU383,(IF(ISNUMBER('Primary endpoint outcomes'!DX383)=TRUE,'Primary endpoint outcomes'!DX383,0)))</f>
        <v>0</v>
      </c>
      <c r="W383" s="326">
        <f>IF(ISNUMBER('Primary endpoint outcomes'!FA383)=TRUE,'Primary endpoint outcomes'!FA383,(IF(ISNUMBER('Primary endpoint outcomes'!FD383)=TRUE,'Primary endpoint outcomes'!FD383,0)))</f>
        <v>0</v>
      </c>
      <c r="X383" s="326">
        <f>IF(ISNUMBER('Primary endpoint outcomes'!FB383)=TRUE,'Primary endpoint outcomes'!FB383,(IF(ISNUMBER('Primary endpoint outcomes'!FE383)=TRUE,'Primary endpoint outcomes'!FE383,0)))</f>
        <v>0</v>
      </c>
      <c r="Y383" s="326">
        <f>IF(ISNUMBER('Primary endpoint outcomes'!FC383)=TRUE,'Primary endpoint outcomes'!FC383,(IF(ISNUMBER('Primary endpoint outcomes'!FF383)=TRUE,'Primary endpoint outcomes'!FF383,0)))</f>
        <v>0</v>
      </c>
      <c r="AA383" s="151">
        <f t="shared" si="169"/>
        <v>38</v>
      </c>
      <c r="AB383" s="153">
        <f t="shared" si="170"/>
        <v>37</v>
      </c>
      <c r="AC383" s="153">
        <f t="shared" si="171"/>
        <v>899.28129999999987</v>
      </c>
      <c r="AD383" s="151">
        <f t="shared" si="172"/>
        <v>38</v>
      </c>
      <c r="AE383" s="153">
        <f t="shared" si="173"/>
        <v>37</v>
      </c>
      <c r="AF383" s="153">
        <f t="shared" si="174"/>
        <v>899.28129999999987</v>
      </c>
      <c r="AG383" s="151">
        <f t="shared" si="175"/>
        <v>0</v>
      </c>
      <c r="AH383" s="153">
        <f t="shared" si="176"/>
        <v>-1</v>
      </c>
      <c r="AI383" s="153">
        <f t="shared" si="177"/>
        <v>0</v>
      </c>
      <c r="AJ383" s="151">
        <f t="shared" si="178"/>
        <v>0</v>
      </c>
      <c r="AK383" s="153">
        <f t="shared" si="179"/>
        <v>-1</v>
      </c>
      <c r="AL383" s="153">
        <f t="shared" si="180"/>
        <v>0</v>
      </c>
      <c r="AM383" s="151">
        <f t="shared" si="181"/>
        <v>0</v>
      </c>
      <c r="AN383" s="153">
        <f t="shared" si="182"/>
        <v>-1</v>
      </c>
      <c r="AO383" s="153">
        <f t="shared" si="183"/>
        <v>0</v>
      </c>
      <c r="AP383" s="153">
        <f t="shared" si="184"/>
        <v>74</v>
      </c>
      <c r="AQ383" s="153">
        <f t="shared" si="185"/>
        <v>1798.5625999999997</v>
      </c>
      <c r="AR383" s="153">
        <f t="shared" si="186"/>
        <v>16.45</v>
      </c>
      <c r="AS383" s="153">
        <f t="shared" si="187"/>
        <v>4.93</v>
      </c>
      <c r="AT383" s="153">
        <f t="shared" si="188"/>
        <v>76</v>
      </c>
    </row>
    <row r="384" spans="1:46" ht="15.75" x14ac:dyDescent="0.25">
      <c r="A384" s="152" t="str">
        <f>'Primary endpoint outcomes'!A384</f>
        <v>Lopez-Rodriguez 2004</v>
      </c>
      <c r="B384" s="152" t="str">
        <f>CONCATENATE('Primary endpoint outcomes'!S384,'Primary endpoint outcomes'!T384)</f>
        <v>HAMD21</v>
      </c>
      <c r="C384" s="154">
        <f t="shared" si="161"/>
        <v>17.27</v>
      </c>
      <c r="D384" s="154">
        <f t="shared" si="162"/>
        <v>0</v>
      </c>
      <c r="E384" s="154">
        <f t="shared" si="163"/>
        <v>20</v>
      </c>
      <c r="F384" s="21" t="str">
        <f t="shared" si="164"/>
        <v>YES</v>
      </c>
      <c r="G384" s="21" t="str">
        <f t="shared" si="165"/>
        <v>NO</v>
      </c>
      <c r="H384" s="155" t="e">
        <f t="shared" si="166"/>
        <v>#NUM!</v>
      </c>
      <c r="I384" s="155" t="e">
        <f t="shared" si="167"/>
        <v>#NUM!</v>
      </c>
      <c r="J384" s="318">
        <f t="shared" si="168"/>
        <v>0</v>
      </c>
      <c r="K384" s="326">
        <f>IF(ISNUMBER('Primary endpoint outcomes'!U384)=TRUE,'Primary endpoint outcomes'!U384,(IF(ISNUMBER('Primary endpoint outcomes'!X384)=TRUE,'Primary endpoint outcomes'!X384,0)))</f>
        <v>17.27</v>
      </c>
      <c r="L384" s="326">
        <f>IF(ISNUMBER('Primary endpoint outcomes'!V384)=TRUE,'Primary endpoint outcomes'!V384,(IF(ISNUMBER('Primary endpoint outcomes'!Y384)=TRUE,'Primary endpoint outcomes'!Y384,0)))</f>
        <v>0</v>
      </c>
      <c r="M384" s="325">
        <f>IF(ISNUMBER('Primary endpoint outcomes'!W384)=TRUE,'Primary endpoint outcomes'!W384,(IF(ISNUMBER('Primary endpoint outcomes'!Z384)=TRUE,'Primary endpoint outcomes'!Z384,0)))</f>
        <v>10</v>
      </c>
      <c r="N384" s="326">
        <f>IF(ISNUMBER('Primary endpoint outcomes'!BC384)=TRUE,'Primary endpoint outcomes'!BC384,(IF(ISNUMBER('Primary endpoint outcomes'!BF384)=TRUE,'Primary endpoint outcomes'!BF384,0)))</f>
        <v>17.27</v>
      </c>
      <c r="O384" s="325">
        <f>IF(ISNUMBER('Primary endpoint outcomes'!BD384)=TRUE,'Primary endpoint outcomes'!BD384,(IF(ISNUMBER('Primary endpoint outcomes'!BG384)=TRUE,'Primary endpoint outcomes'!BG384,0)))</f>
        <v>0</v>
      </c>
      <c r="P384" s="325">
        <f>IF(ISNUMBER('Primary endpoint outcomes'!BE384)=TRUE,'Primary endpoint outcomes'!BE384,(IF(ISNUMBER('Primary endpoint outcomes'!BH384)=TRUE,'Primary endpoint outcomes'!BH384,0)))</f>
        <v>10</v>
      </c>
      <c r="Q384" s="326">
        <f>IF(ISNUMBER('Primary endpoint outcomes'!CK384)=TRUE,'Primary endpoint outcomes'!CK384,(IF(ISNUMBER('Primary endpoint outcomes'!CN384)=TRUE,'Primary endpoint outcomes'!CN384,0)))</f>
        <v>0</v>
      </c>
      <c r="R384" s="326">
        <f>IF(ISNUMBER('Primary endpoint outcomes'!CL384)=TRUE,'Primary endpoint outcomes'!CL384,(IF(ISNUMBER('Primary endpoint outcomes'!CO384)=TRUE,'Primary endpoint outcomes'!CO384,0)))</f>
        <v>0</v>
      </c>
      <c r="S384" s="325">
        <f>IF(ISNUMBER('Primary endpoint outcomes'!CM384)=TRUE,'Primary endpoint outcomes'!CM384,(IF(ISNUMBER('Primary endpoint outcomes'!CP384)=TRUE,'Primary endpoint outcomes'!CP384,0)))</f>
        <v>0</v>
      </c>
      <c r="T384" s="326">
        <f>IF(ISNUMBER('Primary endpoint outcomes'!DS384)=TRUE,'Primary endpoint outcomes'!DS384,(IF(ISNUMBER('Primary endpoint outcomes'!DV384)=TRUE,'Primary endpoint outcomes'!DV384,0)))</f>
        <v>0</v>
      </c>
      <c r="U384" s="326">
        <f>IF(ISNUMBER('Primary endpoint outcomes'!DT384)=TRUE,'Primary endpoint outcomes'!DT384,(IF(ISNUMBER('Primary endpoint outcomes'!DW384)=TRUE,'Primary endpoint outcomes'!DW384,0)))</f>
        <v>0</v>
      </c>
      <c r="V384" s="326">
        <f>IF(ISNUMBER('Primary endpoint outcomes'!DU384)=TRUE,'Primary endpoint outcomes'!DU384,(IF(ISNUMBER('Primary endpoint outcomes'!DX384)=TRUE,'Primary endpoint outcomes'!DX384,0)))</f>
        <v>0</v>
      </c>
      <c r="W384" s="326">
        <f>IF(ISNUMBER('Primary endpoint outcomes'!FA384)=TRUE,'Primary endpoint outcomes'!FA384,(IF(ISNUMBER('Primary endpoint outcomes'!FD384)=TRUE,'Primary endpoint outcomes'!FD384,0)))</f>
        <v>0</v>
      </c>
      <c r="X384" s="326">
        <f>IF(ISNUMBER('Primary endpoint outcomes'!FB384)=TRUE,'Primary endpoint outcomes'!FB384,(IF(ISNUMBER('Primary endpoint outcomes'!FE384)=TRUE,'Primary endpoint outcomes'!FE384,0)))</f>
        <v>0</v>
      </c>
      <c r="Y384" s="326">
        <f>IF(ISNUMBER('Primary endpoint outcomes'!FC384)=TRUE,'Primary endpoint outcomes'!FC384,(IF(ISNUMBER('Primary endpoint outcomes'!FF384)=TRUE,'Primary endpoint outcomes'!FF384,0)))</f>
        <v>0</v>
      </c>
      <c r="AA384" s="151">
        <f t="shared" si="169"/>
        <v>10</v>
      </c>
      <c r="AB384" s="153">
        <f t="shared" si="170"/>
        <v>9</v>
      </c>
      <c r="AC384" s="153">
        <f t="shared" si="171"/>
        <v>0</v>
      </c>
      <c r="AD384" s="151">
        <f t="shared" si="172"/>
        <v>10</v>
      </c>
      <c r="AE384" s="153">
        <f t="shared" si="173"/>
        <v>9</v>
      </c>
      <c r="AF384" s="153">
        <f t="shared" si="174"/>
        <v>0</v>
      </c>
      <c r="AG384" s="151">
        <f t="shared" si="175"/>
        <v>0</v>
      </c>
      <c r="AH384" s="153">
        <f t="shared" si="176"/>
        <v>-1</v>
      </c>
      <c r="AI384" s="153">
        <f t="shared" si="177"/>
        <v>0</v>
      </c>
      <c r="AJ384" s="151">
        <f t="shared" si="178"/>
        <v>0</v>
      </c>
      <c r="AK384" s="153">
        <f t="shared" si="179"/>
        <v>-1</v>
      </c>
      <c r="AL384" s="153">
        <f t="shared" si="180"/>
        <v>0</v>
      </c>
      <c r="AM384" s="151">
        <f t="shared" si="181"/>
        <v>0</v>
      </c>
      <c r="AN384" s="153">
        <f t="shared" si="182"/>
        <v>-1</v>
      </c>
      <c r="AO384" s="153">
        <f t="shared" si="183"/>
        <v>0</v>
      </c>
      <c r="AP384" s="153">
        <f t="shared" si="184"/>
        <v>18</v>
      </c>
      <c r="AQ384" s="153">
        <f t="shared" si="185"/>
        <v>0</v>
      </c>
      <c r="AR384" s="153">
        <f t="shared" si="186"/>
        <v>17.27</v>
      </c>
      <c r="AS384" s="153">
        <f t="shared" si="187"/>
        <v>0</v>
      </c>
      <c r="AT384" s="153">
        <f t="shared" si="188"/>
        <v>20</v>
      </c>
    </row>
    <row r="385" spans="1:46" ht="15.75" x14ac:dyDescent="0.25">
      <c r="A385" s="152" t="str">
        <f>'Primary endpoint outcomes'!A385</f>
        <v>Lopez-Rodriguez 2017</v>
      </c>
      <c r="B385" s="152" t="str">
        <f>CONCATENATE('Primary endpoint outcomes'!S385,'Primary endpoint outcomes'!T385)</f>
        <v>CES-D20</v>
      </c>
      <c r="C385" s="154">
        <f t="shared" si="161"/>
        <v>21.737578947368419</v>
      </c>
      <c r="D385" s="154">
        <f t="shared" si="162"/>
        <v>11.335004731276671</v>
      </c>
      <c r="E385" s="154">
        <f t="shared" si="163"/>
        <v>95</v>
      </c>
      <c r="F385" s="21" t="str">
        <f t="shared" si="164"/>
        <v>NO</v>
      </c>
      <c r="G385" s="21" t="str">
        <f t="shared" si="165"/>
        <v>YES</v>
      </c>
      <c r="H385" s="155">
        <f t="shared" si="166"/>
        <v>0.10414826507503328</v>
      </c>
      <c r="I385" s="155">
        <f t="shared" si="167"/>
        <v>0.89585173492496672</v>
      </c>
      <c r="J385" s="318">
        <f t="shared" si="168"/>
        <v>1</v>
      </c>
      <c r="K385" s="326">
        <f>IF(ISNUMBER('Primary endpoint outcomes'!U385)=TRUE,'Primary endpoint outcomes'!U385,(IF(ISNUMBER('Primary endpoint outcomes'!X385)=TRUE,'Primary endpoint outcomes'!X385,0)))</f>
        <v>24.17</v>
      </c>
      <c r="L385" s="326">
        <f>IF(ISNUMBER('Primary endpoint outcomes'!V385)=TRUE,'Primary endpoint outcomes'!V385,(IF(ISNUMBER('Primary endpoint outcomes'!Y385)=TRUE,'Primary endpoint outcomes'!Y385,0)))</f>
        <v>12.71</v>
      </c>
      <c r="M385" s="325">
        <f>IF(ISNUMBER('Primary endpoint outcomes'!W385)=TRUE,'Primary endpoint outcomes'!W385,(IF(ISNUMBER('Primary endpoint outcomes'!Z385)=TRUE,'Primary endpoint outcomes'!Z385,0)))</f>
        <v>42</v>
      </c>
      <c r="N385" s="326">
        <f>IF(ISNUMBER('Primary endpoint outcomes'!BC385)=TRUE,'Primary endpoint outcomes'!BC385,(IF(ISNUMBER('Primary endpoint outcomes'!BF385)=TRUE,'Primary endpoint outcomes'!BF385,0)))</f>
        <v>19.809999999999999</v>
      </c>
      <c r="O385" s="325">
        <f>IF(ISNUMBER('Primary endpoint outcomes'!BD385)=TRUE,'Primary endpoint outcomes'!BD385,(IF(ISNUMBER('Primary endpoint outcomes'!BG385)=TRUE,'Primary endpoint outcomes'!BG385,0)))</f>
        <v>10.119999999999999</v>
      </c>
      <c r="P385" s="325">
        <f>IF(ISNUMBER('Primary endpoint outcomes'!BE385)=TRUE,'Primary endpoint outcomes'!BE385,(IF(ISNUMBER('Primary endpoint outcomes'!BH385)=TRUE,'Primary endpoint outcomes'!BH385,0)))</f>
        <v>53</v>
      </c>
      <c r="Q385" s="326">
        <f>IF(ISNUMBER('Primary endpoint outcomes'!CK385)=TRUE,'Primary endpoint outcomes'!CK385,(IF(ISNUMBER('Primary endpoint outcomes'!CN385)=TRUE,'Primary endpoint outcomes'!CN385,0)))</f>
        <v>0</v>
      </c>
      <c r="R385" s="326">
        <f>IF(ISNUMBER('Primary endpoint outcomes'!CL385)=TRUE,'Primary endpoint outcomes'!CL385,(IF(ISNUMBER('Primary endpoint outcomes'!CO385)=TRUE,'Primary endpoint outcomes'!CO385,0)))</f>
        <v>0</v>
      </c>
      <c r="S385" s="325">
        <f>IF(ISNUMBER('Primary endpoint outcomes'!CM385)=TRUE,'Primary endpoint outcomes'!CM385,(IF(ISNUMBER('Primary endpoint outcomes'!CP385)=TRUE,'Primary endpoint outcomes'!CP385,0)))</f>
        <v>0</v>
      </c>
      <c r="T385" s="326">
        <f>IF(ISNUMBER('Primary endpoint outcomes'!DS385)=TRUE,'Primary endpoint outcomes'!DS385,(IF(ISNUMBER('Primary endpoint outcomes'!DV385)=TRUE,'Primary endpoint outcomes'!DV385,0)))</f>
        <v>0</v>
      </c>
      <c r="U385" s="326">
        <f>IF(ISNUMBER('Primary endpoint outcomes'!DT385)=TRUE,'Primary endpoint outcomes'!DT385,(IF(ISNUMBER('Primary endpoint outcomes'!DW385)=TRUE,'Primary endpoint outcomes'!DW385,0)))</f>
        <v>0</v>
      </c>
      <c r="V385" s="326">
        <f>IF(ISNUMBER('Primary endpoint outcomes'!DU385)=TRUE,'Primary endpoint outcomes'!DU385,(IF(ISNUMBER('Primary endpoint outcomes'!DX385)=TRUE,'Primary endpoint outcomes'!DX385,0)))</f>
        <v>0</v>
      </c>
      <c r="W385" s="326">
        <f>IF(ISNUMBER('Primary endpoint outcomes'!FA385)=TRUE,'Primary endpoint outcomes'!FA385,(IF(ISNUMBER('Primary endpoint outcomes'!FD385)=TRUE,'Primary endpoint outcomes'!FD385,0)))</f>
        <v>0</v>
      </c>
      <c r="X385" s="326">
        <f>IF(ISNUMBER('Primary endpoint outcomes'!FB385)=TRUE,'Primary endpoint outcomes'!FB385,(IF(ISNUMBER('Primary endpoint outcomes'!FE385)=TRUE,'Primary endpoint outcomes'!FE385,0)))</f>
        <v>0</v>
      </c>
      <c r="Y385" s="326">
        <f>IF(ISNUMBER('Primary endpoint outcomes'!FC385)=TRUE,'Primary endpoint outcomes'!FC385,(IF(ISNUMBER('Primary endpoint outcomes'!FF385)=TRUE,'Primary endpoint outcomes'!FF385,0)))</f>
        <v>0</v>
      </c>
      <c r="AA385" s="151">
        <f t="shared" si="169"/>
        <v>42</v>
      </c>
      <c r="AB385" s="153">
        <f t="shared" si="170"/>
        <v>41</v>
      </c>
      <c r="AC385" s="153">
        <f t="shared" si="171"/>
        <v>6623.3081000000002</v>
      </c>
      <c r="AD385" s="151">
        <f t="shared" si="172"/>
        <v>53</v>
      </c>
      <c r="AE385" s="153">
        <f t="shared" si="173"/>
        <v>52</v>
      </c>
      <c r="AF385" s="153">
        <f t="shared" si="174"/>
        <v>5325.5487999999996</v>
      </c>
      <c r="AG385" s="151">
        <f t="shared" si="175"/>
        <v>0</v>
      </c>
      <c r="AH385" s="153">
        <f t="shared" si="176"/>
        <v>-1</v>
      </c>
      <c r="AI385" s="153">
        <f t="shared" si="177"/>
        <v>0</v>
      </c>
      <c r="AJ385" s="151">
        <f t="shared" si="178"/>
        <v>0</v>
      </c>
      <c r="AK385" s="153">
        <f t="shared" si="179"/>
        <v>-1</v>
      </c>
      <c r="AL385" s="153">
        <f t="shared" si="180"/>
        <v>0</v>
      </c>
      <c r="AM385" s="151">
        <f t="shared" si="181"/>
        <v>0</v>
      </c>
      <c r="AN385" s="153">
        <f t="shared" si="182"/>
        <v>-1</v>
      </c>
      <c r="AO385" s="153">
        <f t="shared" si="183"/>
        <v>0</v>
      </c>
      <c r="AP385" s="153">
        <f t="shared" si="184"/>
        <v>93</v>
      </c>
      <c r="AQ385" s="153">
        <f t="shared" si="185"/>
        <v>11948.856899999999</v>
      </c>
      <c r="AR385" s="153">
        <f t="shared" si="186"/>
        <v>21.737578947368419</v>
      </c>
      <c r="AS385" s="153">
        <f t="shared" si="187"/>
        <v>11.335004731276671</v>
      </c>
      <c r="AT385" s="153">
        <f t="shared" si="188"/>
        <v>95</v>
      </c>
    </row>
    <row r="386" spans="1:46" ht="15.75" x14ac:dyDescent="0.25">
      <c r="A386" s="152" t="str">
        <f>'Primary endpoint outcomes'!A386</f>
        <v>Losada 2015</v>
      </c>
      <c r="B386" s="152" t="str">
        <f>CONCATENATE('Primary endpoint outcomes'!S386,'Primary endpoint outcomes'!T386)</f>
        <v>CES-D20</v>
      </c>
      <c r="C386" s="154">
        <f t="shared" si="161"/>
        <v>28.058222222222224</v>
      </c>
      <c r="D386" s="154">
        <f t="shared" si="162"/>
        <v>9.649328874448873</v>
      </c>
      <c r="E386" s="154">
        <f t="shared" si="163"/>
        <v>135</v>
      </c>
      <c r="F386" s="21" t="str">
        <f t="shared" si="164"/>
        <v>NO</v>
      </c>
      <c r="G386" s="21" t="str">
        <f t="shared" si="165"/>
        <v>YES</v>
      </c>
      <c r="H386" s="155">
        <f t="shared" si="166"/>
        <v>0.20524279615174612</v>
      </c>
      <c r="I386" s="155">
        <f t="shared" si="167"/>
        <v>0.79475720384825388</v>
      </c>
      <c r="J386" s="318">
        <f t="shared" si="168"/>
        <v>1</v>
      </c>
      <c r="K386" s="326">
        <f>IF(ISNUMBER('Primary endpoint outcomes'!U386)=TRUE,'Primary endpoint outcomes'!U386,(IF(ISNUMBER('Primary endpoint outcomes'!X386)=TRUE,'Primary endpoint outcomes'!X386,0)))</f>
        <v>27.88</v>
      </c>
      <c r="L386" s="326">
        <f>IF(ISNUMBER('Primary endpoint outcomes'!V386)=TRUE,'Primary endpoint outcomes'!V386,(IF(ISNUMBER('Primary endpoint outcomes'!Y386)=TRUE,'Primary endpoint outcomes'!Y386,0)))</f>
        <v>9.66</v>
      </c>
      <c r="M386" s="325">
        <f>IF(ISNUMBER('Primary endpoint outcomes'!W386)=TRUE,'Primary endpoint outcomes'!W386,(IF(ISNUMBER('Primary endpoint outcomes'!Z386)=TRUE,'Primary endpoint outcomes'!Z386,0)))</f>
        <v>42</v>
      </c>
      <c r="N386" s="326">
        <f>IF(ISNUMBER('Primary endpoint outcomes'!BC386)=TRUE,'Primary endpoint outcomes'!BC386,(IF(ISNUMBER('Primary endpoint outcomes'!BF386)=TRUE,'Primary endpoint outcomes'!BF386,0)))</f>
        <v>28.18</v>
      </c>
      <c r="O386" s="325">
        <f>IF(ISNUMBER('Primary endpoint outcomes'!BD386)=TRUE,'Primary endpoint outcomes'!BD386,(IF(ISNUMBER('Primary endpoint outcomes'!BG386)=TRUE,'Primary endpoint outcomes'!BG386,0)))</f>
        <v>9.66</v>
      </c>
      <c r="P386" s="325">
        <f>IF(ISNUMBER('Primary endpoint outcomes'!BE386)=TRUE,'Primary endpoint outcomes'!BE386,(IF(ISNUMBER('Primary endpoint outcomes'!BH386)=TRUE,'Primary endpoint outcomes'!BH386,0)))</f>
        <v>45</v>
      </c>
      <c r="Q386" s="326">
        <f>IF(ISNUMBER('Primary endpoint outcomes'!CK386)=TRUE,'Primary endpoint outcomes'!CK386,(IF(ISNUMBER('Primary endpoint outcomes'!CN386)=TRUE,'Primary endpoint outcomes'!CN386,0)))</f>
        <v>28.1</v>
      </c>
      <c r="R386" s="326">
        <f>IF(ISNUMBER('Primary endpoint outcomes'!CL386)=TRUE,'Primary endpoint outcomes'!CL386,(IF(ISNUMBER('Primary endpoint outcomes'!CO386)=TRUE,'Primary endpoint outcomes'!CO386,0)))</f>
        <v>9.6300000000000008</v>
      </c>
      <c r="S386" s="325">
        <f>IF(ISNUMBER('Primary endpoint outcomes'!CM386)=TRUE,'Primary endpoint outcomes'!CM386,(IF(ISNUMBER('Primary endpoint outcomes'!CP386)=TRUE,'Primary endpoint outcomes'!CP386,0)))</f>
        <v>48</v>
      </c>
      <c r="T386" s="326">
        <f>IF(ISNUMBER('Primary endpoint outcomes'!DS386)=TRUE,'Primary endpoint outcomes'!DS386,(IF(ISNUMBER('Primary endpoint outcomes'!DV386)=TRUE,'Primary endpoint outcomes'!DV386,0)))</f>
        <v>0</v>
      </c>
      <c r="U386" s="326">
        <f>IF(ISNUMBER('Primary endpoint outcomes'!DT386)=TRUE,'Primary endpoint outcomes'!DT386,(IF(ISNUMBER('Primary endpoint outcomes'!DW386)=TRUE,'Primary endpoint outcomes'!DW386,0)))</f>
        <v>0</v>
      </c>
      <c r="V386" s="326">
        <f>IF(ISNUMBER('Primary endpoint outcomes'!DU386)=TRUE,'Primary endpoint outcomes'!DU386,(IF(ISNUMBER('Primary endpoint outcomes'!DX386)=TRUE,'Primary endpoint outcomes'!DX386,0)))</f>
        <v>0</v>
      </c>
      <c r="W386" s="326">
        <f>IF(ISNUMBER('Primary endpoint outcomes'!FA386)=TRUE,'Primary endpoint outcomes'!FA386,(IF(ISNUMBER('Primary endpoint outcomes'!FD386)=TRUE,'Primary endpoint outcomes'!FD386,0)))</f>
        <v>0</v>
      </c>
      <c r="X386" s="326">
        <f>IF(ISNUMBER('Primary endpoint outcomes'!FB386)=TRUE,'Primary endpoint outcomes'!FB386,(IF(ISNUMBER('Primary endpoint outcomes'!FE386)=TRUE,'Primary endpoint outcomes'!FE386,0)))</f>
        <v>0</v>
      </c>
      <c r="Y386" s="326">
        <f>IF(ISNUMBER('Primary endpoint outcomes'!FC386)=TRUE,'Primary endpoint outcomes'!FC386,(IF(ISNUMBER('Primary endpoint outcomes'!FF386)=TRUE,'Primary endpoint outcomes'!FF386,0)))</f>
        <v>0</v>
      </c>
      <c r="AA386" s="151">
        <f t="shared" si="169"/>
        <v>42</v>
      </c>
      <c r="AB386" s="153">
        <f t="shared" si="170"/>
        <v>41</v>
      </c>
      <c r="AC386" s="153">
        <f t="shared" si="171"/>
        <v>3825.9396000000002</v>
      </c>
      <c r="AD386" s="151">
        <f t="shared" si="172"/>
        <v>45</v>
      </c>
      <c r="AE386" s="153">
        <f t="shared" si="173"/>
        <v>44</v>
      </c>
      <c r="AF386" s="153">
        <f t="shared" si="174"/>
        <v>4105.8864000000003</v>
      </c>
      <c r="AG386" s="151">
        <f t="shared" si="175"/>
        <v>48</v>
      </c>
      <c r="AH386" s="153">
        <f t="shared" si="176"/>
        <v>47</v>
      </c>
      <c r="AI386" s="153">
        <f t="shared" si="177"/>
        <v>4358.6343000000006</v>
      </c>
      <c r="AJ386" s="151">
        <f t="shared" si="178"/>
        <v>0</v>
      </c>
      <c r="AK386" s="153">
        <f t="shared" si="179"/>
        <v>-1</v>
      </c>
      <c r="AL386" s="153">
        <f t="shared" si="180"/>
        <v>0</v>
      </c>
      <c r="AM386" s="151">
        <f t="shared" si="181"/>
        <v>0</v>
      </c>
      <c r="AN386" s="153">
        <f t="shared" si="182"/>
        <v>-1</v>
      </c>
      <c r="AO386" s="153">
        <f t="shared" si="183"/>
        <v>0</v>
      </c>
      <c r="AP386" s="153">
        <f t="shared" si="184"/>
        <v>132</v>
      </c>
      <c r="AQ386" s="153">
        <f t="shared" si="185"/>
        <v>12290.460300000002</v>
      </c>
      <c r="AR386" s="153">
        <f t="shared" si="186"/>
        <v>28.058222222222224</v>
      </c>
      <c r="AS386" s="153">
        <f t="shared" si="187"/>
        <v>9.649328874448873</v>
      </c>
      <c r="AT386" s="153">
        <f t="shared" si="188"/>
        <v>135</v>
      </c>
    </row>
    <row r="387" spans="1:46" ht="15.75" x14ac:dyDescent="0.25">
      <c r="A387" s="152" t="str">
        <f>'Primary endpoint outcomes'!A387</f>
        <v>Luo 1985</v>
      </c>
      <c r="B387" s="152" t="str">
        <f>CONCATENATE('Primary endpoint outcomes'!S387,'Primary endpoint outcomes'!T387)</f>
        <v>HAMD24</v>
      </c>
      <c r="C387" s="154">
        <f t="shared" si="161"/>
        <v>28.882978723404257</v>
      </c>
      <c r="D387" s="154">
        <f t="shared" si="162"/>
        <v>6.185233310968238</v>
      </c>
      <c r="E387" s="154">
        <f t="shared" si="163"/>
        <v>47</v>
      </c>
      <c r="F387" s="21" t="str">
        <f t="shared" si="164"/>
        <v>YES</v>
      </c>
      <c r="G387" s="21" t="str">
        <f t="shared" si="165"/>
        <v>NO</v>
      </c>
      <c r="H387" s="155">
        <f t="shared" si="166"/>
        <v>0.98136803375244797</v>
      </c>
      <c r="I387" s="155">
        <f t="shared" si="167"/>
        <v>1.8631966247552034E-2</v>
      </c>
      <c r="J387" s="318">
        <f t="shared" si="168"/>
        <v>1</v>
      </c>
      <c r="K387" s="326">
        <f>IF(ISNUMBER('Primary endpoint outcomes'!U387)=TRUE,'Primary endpoint outcomes'!U387,(IF(ISNUMBER('Primary endpoint outcomes'!X387)=TRUE,'Primary endpoint outcomes'!X387,0)))</f>
        <v>28.5</v>
      </c>
      <c r="L387" s="326">
        <f>IF(ISNUMBER('Primary endpoint outcomes'!V387)=TRUE,'Primary endpoint outcomes'!V387,(IF(ISNUMBER('Primary endpoint outcomes'!Y387)=TRUE,'Primary endpoint outcomes'!Y387,0)))</f>
        <v>6.1</v>
      </c>
      <c r="M387" s="325">
        <f>IF(ISNUMBER('Primary endpoint outcomes'!W387)=TRUE,'Primary endpoint outcomes'!W387,(IF(ISNUMBER('Primary endpoint outcomes'!Z387)=TRUE,'Primary endpoint outcomes'!Z387,0)))</f>
        <v>27</v>
      </c>
      <c r="N387" s="326">
        <f>IF(ISNUMBER('Primary endpoint outcomes'!BC387)=TRUE,'Primary endpoint outcomes'!BC387,(IF(ISNUMBER('Primary endpoint outcomes'!BF387)=TRUE,'Primary endpoint outcomes'!BF387,0)))</f>
        <v>29.4</v>
      </c>
      <c r="O387" s="325">
        <f>IF(ISNUMBER('Primary endpoint outcomes'!BD387)=TRUE,'Primary endpoint outcomes'!BD387,(IF(ISNUMBER('Primary endpoint outcomes'!BG387)=TRUE,'Primary endpoint outcomes'!BG387,0)))</f>
        <v>6.3</v>
      </c>
      <c r="P387" s="325">
        <f>IF(ISNUMBER('Primary endpoint outcomes'!BE387)=TRUE,'Primary endpoint outcomes'!BE387,(IF(ISNUMBER('Primary endpoint outcomes'!BH387)=TRUE,'Primary endpoint outcomes'!BH387,0)))</f>
        <v>20</v>
      </c>
      <c r="Q387" s="326">
        <f>IF(ISNUMBER('Primary endpoint outcomes'!CK387)=TRUE,'Primary endpoint outcomes'!CK387,(IF(ISNUMBER('Primary endpoint outcomes'!CN387)=TRUE,'Primary endpoint outcomes'!CN387,0)))</f>
        <v>0</v>
      </c>
      <c r="R387" s="326">
        <f>IF(ISNUMBER('Primary endpoint outcomes'!CL387)=TRUE,'Primary endpoint outcomes'!CL387,(IF(ISNUMBER('Primary endpoint outcomes'!CO387)=TRUE,'Primary endpoint outcomes'!CO387,0)))</f>
        <v>0</v>
      </c>
      <c r="S387" s="325">
        <f>IF(ISNUMBER('Primary endpoint outcomes'!CM387)=TRUE,'Primary endpoint outcomes'!CM387,(IF(ISNUMBER('Primary endpoint outcomes'!CP387)=TRUE,'Primary endpoint outcomes'!CP387,0)))</f>
        <v>0</v>
      </c>
      <c r="T387" s="326">
        <f>IF(ISNUMBER('Primary endpoint outcomes'!DS387)=TRUE,'Primary endpoint outcomes'!DS387,(IF(ISNUMBER('Primary endpoint outcomes'!DV387)=TRUE,'Primary endpoint outcomes'!DV387,0)))</f>
        <v>0</v>
      </c>
      <c r="U387" s="326">
        <f>IF(ISNUMBER('Primary endpoint outcomes'!DT387)=TRUE,'Primary endpoint outcomes'!DT387,(IF(ISNUMBER('Primary endpoint outcomes'!DW387)=TRUE,'Primary endpoint outcomes'!DW387,0)))</f>
        <v>0</v>
      </c>
      <c r="V387" s="326">
        <f>IF(ISNUMBER('Primary endpoint outcomes'!DU387)=TRUE,'Primary endpoint outcomes'!DU387,(IF(ISNUMBER('Primary endpoint outcomes'!DX387)=TRUE,'Primary endpoint outcomes'!DX387,0)))</f>
        <v>0</v>
      </c>
      <c r="W387" s="326">
        <f>IF(ISNUMBER('Primary endpoint outcomes'!FA387)=TRUE,'Primary endpoint outcomes'!FA387,(IF(ISNUMBER('Primary endpoint outcomes'!FD387)=TRUE,'Primary endpoint outcomes'!FD387,0)))</f>
        <v>0</v>
      </c>
      <c r="X387" s="326">
        <f>IF(ISNUMBER('Primary endpoint outcomes'!FB387)=TRUE,'Primary endpoint outcomes'!FB387,(IF(ISNUMBER('Primary endpoint outcomes'!FE387)=TRUE,'Primary endpoint outcomes'!FE387,0)))</f>
        <v>0</v>
      </c>
      <c r="Y387" s="326">
        <f>IF(ISNUMBER('Primary endpoint outcomes'!FC387)=TRUE,'Primary endpoint outcomes'!FC387,(IF(ISNUMBER('Primary endpoint outcomes'!FF387)=TRUE,'Primary endpoint outcomes'!FF387,0)))</f>
        <v>0</v>
      </c>
      <c r="AA387" s="151">
        <f t="shared" si="169"/>
        <v>27</v>
      </c>
      <c r="AB387" s="153">
        <f t="shared" si="170"/>
        <v>26</v>
      </c>
      <c r="AC387" s="153">
        <f t="shared" si="171"/>
        <v>967.45999999999981</v>
      </c>
      <c r="AD387" s="151">
        <f t="shared" si="172"/>
        <v>20</v>
      </c>
      <c r="AE387" s="153">
        <f t="shared" si="173"/>
        <v>19</v>
      </c>
      <c r="AF387" s="153">
        <f t="shared" si="174"/>
        <v>754.1099999999999</v>
      </c>
      <c r="AG387" s="151">
        <f t="shared" si="175"/>
        <v>0</v>
      </c>
      <c r="AH387" s="153">
        <f t="shared" si="176"/>
        <v>-1</v>
      </c>
      <c r="AI387" s="153">
        <f t="shared" si="177"/>
        <v>0</v>
      </c>
      <c r="AJ387" s="151">
        <f t="shared" si="178"/>
        <v>0</v>
      </c>
      <c r="AK387" s="153">
        <f t="shared" si="179"/>
        <v>-1</v>
      </c>
      <c r="AL387" s="153">
        <f t="shared" si="180"/>
        <v>0</v>
      </c>
      <c r="AM387" s="151">
        <f t="shared" si="181"/>
        <v>0</v>
      </c>
      <c r="AN387" s="153">
        <f t="shared" si="182"/>
        <v>-1</v>
      </c>
      <c r="AO387" s="153">
        <f t="shared" si="183"/>
        <v>0</v>
      </c>
      <c r="AP387" s="153">
        <f t="shared" si="184"/>
        <v>45</v>
      </c>
      <c r="AQ387" s="153">
        <f t="shared" si="185"/>
        <v>1721.5699999999997</v>
      </c>
      <c r="AR387" s="153">
        <f t="shared" si="186"/>
        <v>28.882978723404257</v>
      </c>
      <c r="AS387" s="153">
        <f t="shared" si="187"/>
        <v>6.185233310968238</v>
      </c>
      <c r="AT387" s="153">
        <f t="shared" si="188"/>
        <v>47</v>
      </c>
    </row>
    <row r="388" spans="1:46" ht="15.75" x14ac:dyDescent="0.25">
      <c r="A388" s="152" t="str">
        <f>'Primary endpoint outcomes'!A388</f>
        <v>Luo 1988</v>
      </c>
      <c r="B388" s="152" t="str">
        <f>CONCATENATE('Primary endpoint outcomes'!S388,'Primary endpoint outcomes'!T388)</f>
        <v>HAMD17</v>
      </c>
      <c r="C388" s="154" t="e">
        <f t="shared" si="161"/>
        <v>#DIV/0!</v>
      </c>
      <c r="D388" s="154" t="e">
        <f t="shared" si="162"/>
        <v>#DIV/0!</v>
      </c>
      <c r="E388" s="154">
        <f t="shared" si="163"/>
        <v>0</v>
      </c>
      <c r="F388" s="21" t="e">
        <f t="shared" si="164"/>
        <v>#DIV/0!</v>
      </c>
      <c r="G388" s="21" t="e">
        <f t="shared" si="165"/>
        <v>#DIV/0!</v>
      </c>
      <c r="H388" s="155" t="e">
        <f t="shared" si="166"/>
        <v>#DIV/0!</v>
      </c>
      <c r="I388" s="155" t="e">
        <f t="shared" si="167"/>
        <v>#DIV/0!</v>
      </c>
      <c r="J388" s="318">
        <f t="shared" si="168"/>
        <v>0</v>
      </c>
      <c r="K388" s="326">
        <f>IF(ISNUMBER('Primary endpoint outcomes'!U388)=TRUE,'Primary endpoint outcomes'!U388,(IF(ISNUMBER('Primary endpoint outcomes'!X388)=TRUE,'Primary endpoint outcomes'!X388,0)))</f>
        <v>0</v>
      </c>
      <c r="L388" s="326">
        <f>IF(ISNUMBER('Primary endpoint outcomes'!V388)=TRUE,'Primary endpoint outcomes'!V388,(IF(ISNUMBER('Primary endpoint outcomes'!Y388)=TRUE,'Primary endpoint outcomes'!Y388,0)))</f>
        <v>0</v>
      </c>
      <c r="M388" s="325">
        <f>IF(ISNUMBER('Primary endpoint outcomes'!W388)=TRUE,'Primary endpoint outcomes'!W388,(IF(ISNUMBER('Primary endpoint outcomes'!Z388)=TRUE,'Primary endpoint outcomes'!Z388,0)))</f>
        <v>0</v>
      </c>
      <c r="N388" s="326">
        <f>IF(ISNUMBER('Primary endpoint outcomes'!BC388)=TRUE,'Primary endpoint outcomes'!BC388,(IF(ISNUMBER('Primary endpoint outcomes'!BF388)=TRUE,'Primary endpoint outcomes'!BF388,0)))</f>
        <v>0</v>
      </c>
      <c r="O388" s="325">
        <f>IF(ISNUMBER('Primary endpoint outcomes'!BD388)=TRUE,'Primary endpoint outcomes'!BD388,(IF(ISNUMBER('Primary endpoint outcomes'!BG388)=TRUE,'Primary endpoint outcomes'!BG388,0)))</f>
        <v>0</v>
      </c>
      <c r="P388" s="325">
        <f>IF(ISNUMBER('Primary endpoint outcomes'!BE388)=TRUE,'Primary endpoint outcomes'!BE388,(IF(ISNUMBER('Primary endpoint outcomes'!BH388)=TRUE,'Primary endpoint outcomes'!BH388,0)))</f>
        <v>0</v>
      </c>
      <c r="Q388" s="326">
        <f>IF(ISNUMBER('Primary endpoint outcomes'!CK388)=TRUE,'Primary endpoint outcomes'!CK388,(IF(ISNUMBER('Primary endpoint outcomes'!CN388)=TRUE,'Primary endpoint outcomes'!CN388,0)))</f>
        <v>0</v>
      </c>
      <c r="R388" s="326">
        <f>IF(ISNUMBER('Primary endpoint outcomes'!CL388)=TRUE,'Primary endpoint outcomes'!CL388,(IF(ISNUMBER('Primary endpoint outcomes'!CO388)=TRUE,'Primary endpoint outcomes'!CO388,0)))</f>
        <v>0</v>
      </c>
      <c r="S388" s="325">
        <f>IF(ISNUMBER('Primary endpoint outcomes'!CM388)=TRUE,'Primary endpoint outcomes'!CM388,(IF(ISNUMBER('Primary endpoint outcomes'!CP388)=TRUE,'Primary endpoint outcomes'!CP388,0)))</f>
        <v>0</v>
      </c>
      <c r="T388" s="326">
        <f>IF(ISNUMBER('Primary endpoint outcomes'!DS388)=TRUE,'Primary endpoint outcomes'!DS388,(IF(ISNUMBER('Primary endpoint outcomes'!DV388)=TRUE,'Primary endpoint outcomes'!DV388,0)))</f>
        <v>0</v>
      </c>
      <c r="U388" s="326">
        <f>IF(ISNUMBER('Primary endpoint outcomes'!DT388)=TRUE,'Primary endpoint outcomes'!DT388,(IF(ISNUMBER('Primary endpoint outcomes'!DW388)=TRUE,'Primary endpoint outcomes'!DW388,0)))</f>
        <v>0</v>
      </c>
      <c r="V388" s="326">
        <f>IF(ISNUMBER('Primary endpoint outcomes'!DU388)=TRUE,'Primary endpoint outcomes'!DU388,(IF(ISNUMBER('Primary endpoint outcomes'!DX388)=TRUE,'Primary endpoint outcomes'!DX388,0)))</f>
        <v>0</v>
      </c>
      <c r="W388" s="326">
        <f>IF(ISNUMBER('Primary endpoint outcomes'!FA388)=TRUE,'Primary endpoint outcomes'!FA388,(IF(ISNUMBER('Primary endpoint outcomes'!FD388)=TRUE,'Primary endpoint outcomes'!FD388,0)))</f>
        <v>0</v>
      </c>
      <c r="X388" s="326">
        <f>IF(ISNUMBER('Primary endpoint outcomes'!FB388)=TRUE,'Primary endpoint outcomes'!FB388,(IF(ISNUMBER('Primary endpoint outcomes'!FE388)=TRUE,'Primary endpoint outcomes'!FE388,0)))</f>
        <v>0</v>
      </c>
      <c r="Y388" s="326">
        <f>IF(ISNUMBER('Primary endpoint outcomes'!FC388)=TRUE,'Primary endpoint outcomes'!FC388,(IF(ISNUMBER('Primary endpoint outcomes'!FF388)=TRUE,'Primary endpoint outcomes'!FF388,0)))</f>
        <v>0</v>
      </c>
      <c r="AA388" s="151">
        <f t="shared" si="169"/>
        <v>0</v>
      </c>
      <c r="AB388" s="153">
        <f t="shared" si="170"/>
        <v>-1</v>
      </c>
      <c r="AC388" s="153">
        <f t="shared" si="171"/>
        <v>0</v>
      </c>
      <c r="AD388" s="151">
        <f t="shared" si="172"/>
        <v>0</v>
      </c>
      <c r="AE388" s="153">
        <f t="shared" si="173"/>
        <v>-1</v>
      </c>
      <c r="AF388" s="153">
        <f t="shared" si="174"/>
        <v>0</v>
      </c>
      <c r="AG388" s="151">
        <f t="shared" si="175"/>
        <v>0</v>
      </c>
      <c r="AH388" s="153">
        <f t="shared" si="176"/>
        <v>-1</v>
      </c>
      <c r="AI388" s="153">
        <f t="shared" si="177"/>
        <v>0</v>
      </c>
      <c r="AJ388" s="151">
        <f t="shared" si="178"/>
        <v>0</v>
      </c>
      <c r="AK388" s="153">
        <f t="shared" si="179"/>
        <v>-1</v>
      </c>
      <c r="AL388" s="153">
        <f t="shared" si="180"/>
        <v>0</v>
      </c>
      <c r="AM388" s="151">
        <f t="shared" si="181"/>
        <v>0</v>
      </c>
      <c r="AN388" s="153">
        <f t="shared" si="182"/>
        <v>-1</v>
      </c>
      <c r="AO388" s="153">
        <f t="shared" si="183"/>
        <v>0</v>
      </c>
      <c r="AP388" s="153" t="b">
        <f t="shared" si="184"/>
        <v>0</v>
      </c>
      <c r="AQ388" s="153">
        <f t="shared" si="185"/>
        <v>0</v>
      </c>
      <c r="AR388" s="153" t="e">
        <f t="shared" si="186"/>
        <v>#DIV/0!</v>
      </c>
      <c r="AS388" s="153" t="e">
        <f t="shared" si="187"/>
        <v>#DIV/0!</v>
      </c>
      <c r="AT388" s="153">
        <f t="shared" si="188"/>
        <v>0</v>
      </c>
    </row>
    <row r="389" spans="1:46" ht="15.75" x14ac:dyDescent="0.25">
      <c r="A389" s="152" t="str">
        <f>'Primary endpoint outcomes'!A389</f>
        <v>Luxton 2016</v>
      </c>
      <c r="B389" s="152" t="str">
        <f>CONCATENATE('Primary endpoint outcomes'!S389,'Primary endpoint outcomes'!T389)</f>
        <v>BDI-II21</v>
      </c>
      <c r="C389" s="154">
        <f t="shared" ref="C389:C452" si="189">IF(ISBLANK(K389)=TRUE,"",IF(ISBLANK(N389)=TRUE,"",IF(ISBLANK(Q389)=TRUE,"",AR389)))</f>
        <v>28.207073170731707</v>
      </c>
      <c r="D389" s="154">
        <f t="shared" ref="D389:D452" si="190">IF(ISBLANK(L389)=TRUE, "", IF(ISBLANK(O389)=TRUE,"",IF(ISBLANK(S389)=TRUE,"",AS389)))</f>
        <v>11.769288211272592</v>
      </c>
      <c r="E389" s="154">
        <f t="shared" ref="E389:E452" si="191">IF(ISBLANK(K389)=TRUE, "", AT389)</f>
        <v>82</v>
      </c>
      <c r="F389" s="21" t="str">
        <f t="shared" ref="F389:F452" si="192">IF(C389&gt;=(VLOOKUP(B389,$AV$5:$AW$18,2,0)),"YES","NO")</f>
        <v>NO</v>
      </c>
      <c r="G389" s="21" t="str">
        <f t="shared" ref="G389:G452" si="193">IF(C389&lt;(VLOOKUP(B389,$AV$5:$AW$18,2,0)),"YES","NO")</f>
        <v>YES</v>
      </c>
      <c r="H389" s="155">
        <f t="shared" ref="H389:H452" si="194">1-NORMDIST((VLOOKUP(B389,$AV$5:$AW$18,2,0)),C389,D389,TRUE)</f>
        <v>0.43945960784167104</v>
      </c>
      <c r="I389" s="155">
        <f t="shared" ref="I389:I452" si="195">1-H389</f>
        <v>0.56054039215832896</v>
      </c>
      <c r="J389" s="318">
        <f t="shared" ref="J389:J452" si="196">IF(ISERROR(H389),0,1)</f>
        <v>1</v>
      </c>
      <c r="K389" s="326">
        <f>IF(ISNUMBER('Primary endpoint outcomes'!U389)=TRUE,'Primary endpoint outcomes'!U389,(IF(ISNUMBER('Primary endpoint outcomes'!X389)=TRUE,'Primary endpoint outcomes'!X389,0)))</f>
        <v>26.65</v>
      </c>
      <c r="L389" s="326">
        <f>IF(ISNUMBER('Primary endpoint outcomes'!V389)=TRUE,'Primary endpoint outcomes'!V389,(IF(ISNUMBER('Primary endpoint outcomes'!Y389)=TRUE,'Primary endpoint outcomes'!Y389,0)))</f>
        <v>11.8</v>
      </c>
      <c r="M389" s="325">
        <f>IF(ISNUMBER('Primary endpoint outcomes'!W389)=TRUE,'Primary endpoint outcomes'!W389,(IF(ISNUMBER('Primary endpoint outcomes'!Z389)=TRUE,'Primary endpoint outcomes'!Z389,0)))</f>
        <v>40</v>
      </c>
      <c r="N389" s="326">
        <f>IF(ISNUMBER('Primary endpoint outcomes'!BC389)=TRUE,'Primary endpoint outcomes'!BC389,(IF(ISNUMBER('Primary endpoint outcomes'!BF389)=TRUE,'Primary endpoint outcomes'!BF389,0)))</f>
        <v>29.69</v>
      </c>
      <c r="O389" s="325">
        <f>IF(ISNUMBER('Primary endpoint outcomes'!BD389)=TRUE,'Primary endpoint outcomes'!BD389,(IF(ISNUMBER('Primary endpoint outcomes'!BG389)=TRUE,'Primary endpoint outcomes'!BG389,0)))</f>
        <v>11.74</v>
      </c>
      <c r="P389" s="325">
        <f>IF(ISNUMBER('Primary endpoint outcomes'!BE389)=TRUE,'Primary endpoint outcomes'!BE389,(IF(ISNUMBER('Primary endpoint outcomes'!BH389)=TRUE,'Primary endpoint outcomes'!BH389,0)))</f>
        <v>42</v>
      </c>
      <c r="Q389" s="326">
        <f>IF(ISNUMBER('Primary endpoint outcomes'!CK389)=TRUE,'Primary endpoint outcomes'!CK389,(IF(ISNUMBER('Primary endpoint outcomes'!CN389)=TRUE,'Primary endpoint outcomes'!CN389,0)))</f>
        <v>0</v>
      </c>
      <c r="R389" s="326">
        <f>IF(ISNUMBER('Primary endpoint outcomes'!CL389)=TRUE,'Primary endpoint outcomes'!CL389,(IF(ISNUMBER('Primary endpoint outcomes'!CO389)=TRUE,'Primary endpoint outcomes'!CO389,0)))</f>
        <v>0</v>
      </c>
      <c r="S389" s="325">
        <f>IF(ISNUMBER('Primary endpoint outcomes'!CM389)=TRUE,'Primary endpoint outcomes'!CM389,(IF(ISNUMBER('Primary endpoint outcomes'!CP389)=TRUE,'Primary endpoint outcomes'!CP389,0)))</f>
        <v>0</v>
      </c>
      <c r="T389" s="326">
        <f>IF(ISNUMBER('Primary endpoint outcomes'!DS389)=TRUE,'Primary endpoint outcomes'!DS389,(IF(ISNUMBER('Primary endpoint outcomes'!DV389)=TRUE,'Primary endpoint outcomes'!DV389,0)))</f>
        <v>0</v>
      </c>
      <c r="U389" s="326">
        <f>IF(ISNUMBER('Primary endpoint outcomes'!DT389)=TRUE,'Primary endpoint outcomes'!DT389,(IF(ISNUMBER('Primary endpoint outcomes'!DW389)=TRUE,'Primary endpoint outcomes'!DW389,0)))</f>
        <v>0</v>
      </c>
      <c r="V389" s="326">
        <f>IF(ISNUMBER('Primary endpoint outcomes'!DU389)=TRUE,'Primary endpoint outcomes'!DU389,(IF(ISNUMBER('Primary endpoint outcomes'!DX389)=TRUE,'Primary endpoint outcomes'!DX389,0)))</f>
        <v>0</v>
      </c>
      <c r="W389" s="326">
        <f>IF(ISNUMBER('Primary endpoint outcomes'!FA389)=TRUE,'Primary endpoint outcomes'!FA389,(IF(ISNUMBER('Primary endpoint outcomes'!FD389)=TRUE,'Primary endpoint outcomes'!FD389,0)))</f>
        <v>0</v>
      </c>
      <c r="X389" s="326">
        <f>IF(ISNUMBER('Primary endpoint outcomes'!FB389)=TRUE,'Primary endpoint outcomes'!FB389,(IF(ISNUMBER('Primary endpoint outcomes'!FE389)=TRUE,'Primary endpoint outcomes'!FE389,0)))</f>
        <v>0</v>
      </c>
      <c r="Y389" s="326">
        <f>IF(ISNUMBER('Primary endpoint outcomes'!FC389)=TRUE,'Primary endpoint outcomes'!FC389,(IF(ISNUMBER('Primary endpoint outcomes'!FF389)=TRUE,'Primary endpoint outcomes'!FF389,0)))</f>
        <v>0</v>
      </c>
      <c r="AA389" s="151">
        <f t="shared" ref="AA389:AA452" si="197">M389</f>
        <v>40</v>
      </c>
      <c r="AB389" s="153">
        <f t="shared" ref="AB389:AB452" si="198">AA389-1</f>
        <v>39</v>
      </c>
      <c r="AC389" s="153">
        <f t="shared" ref="AC389:AC452" si="199">IF(AA389&gt;0, L389^2*AB389,0)</f>
        <v>5430.3600000000006</v>
      </c>
      <c r="AD389" s="151">
        <f t="shared" ref="AD389:AD452" si="200">P389</f>
        <v>42</v>
      </c>
      <c r="AE389" s="153">
        <f t="shared" ref="AE389:AE452" si="201">AD389-1</f>
        <v>41</v>
      </c>
      <c r="AF389" s="153">
        <f t="shared" ref="AF389:AF452" si="202">IF(AD389&gt;0, O389^2*AE389,0)</f>
        <v>5650.9316000000008</v>
      </c>
      <c r="AG389" s="151">
        <f t="shared" ref="AG389:AG452" si="203">S389</f>
        <v>0</v>
      </c>
      <c r="AH389" s="153">
        <f t="shared" ref="AH389:AH452" si="204">AG389-1</f>
        <v>-1</v>
      </c>
      <c r="AI389" s="153">
        <f t="shared" ref="AI389:AI452" si="205">IF(AG389&gt;0, R389^2*AH389,0)</f>
        <v>0</v>
      </c>
      <c r="AJ389" s="151">
        <f t="shared" ref="AJ389:AJ452" si="206">V389</f>
        <v>0</v>
      </c>
      <c r="AK389" s="153">
        <f t="shared" ref="AK389:AK452" si="207">AJ389-1</f>
        <v>-1</v>
      </c>
      <c r="AL389" s="153">
        <f t="shared" ref="AL389:AL452" si="208">IF(AJ389&gt;0, U389^2*AK389,0)</f>
        <v>0</v>
      </c>
      <c r="AM389" s="151">
        <f t="shared" ref="AM389:AM452" si="209">Y389</f>
        <v>0</v>
      </c>
      <c r="AN389" s="153">
        <f t="shared" ref="AN389:AN452" si="210">AM389-1</f>
        <v>-1</v>
      </c>
      <c r="AO389" s="153">
        <f t="shared" ref="AO389:AO452" si="211">IF(AM389&gt;0, X389^2*AN389,0)</f>
        <v>0</v>
      </c>
      <c r="AP389" s="153">
        <f t="shared" ref="AP389:AP452" si="212">IF(AD389&gt;0,IF(AG389=0,AB389+AE389,IF(AJ389=0,AB389+AE389+AH389,IF(AM389=0,AB389+AE389+AH389+AK389,AB389+AE389+AH389+AK389+AN389))))</f>
        <v>80</v>
      </c>
      <c r="AQ389" s="153">
        <f t="shared" ref="AQ389:AQ452" si="213">AF389+AC389+AI389+AL389+AO389</f>
        <v>11081.2916</v>
      </c>
      <c r="AR389" s="153">
        <f t="shared" ref="AR389:AR452" si="214">(K389*AA389+N389*AD389+Q389*AG389+T389*AJ389+W389*AM389)/AT389</f>
        <v>28.207073170731707</v>
      </c>
      <c r="AS389" s="153">
        <f t="shared" ref="AS389:AS452" si="215">SQRT(AQ389/AP389)</f>
        <v>11.769288211272592</v>
      </c>
      <c r="AT389" s="153">
        <f t="shared" ref="AT389:AT452" si="216">M389+P389+S389+V389+Y389</f>
        <v>82</v>
      </c>
    </row>
    <row r="390" spans="1:46" ht="15.75" x14ac:dyDescent="0.25">
      <c r="A390" s="152" t="str">
        <f>'Primary endpoint outcomes'!A390</f>
        <v>Lv 2013</v>
      </c>
      <c r="B390" s="152" t="str">
        <f>CONCATENATE('Primary endpoint outcomes'!S390,'Primary endpoint outcomes'!T390)</f>
        <v>HAMD17</v>
      </c>
      <c r="C390" s="154">
        <f t="shared" si="189"/>
        <v>22.913333333333334</v>
      </c>
      <c r="D390" s="154">
        <f t="shared" si="190"/>
        <v>0</v>
      </c>
      <c r="E390" s="154">
        <f t="shared" si="191"/>
        <v>42</v>
      </c>
      <c r="F390" s="21" t="str">
        <f t="shared" si="192"/>
        <v>YES</v>
      </c>
      <c r="G390" s="21" t="str">
        <f t="shared" si="193"/>
        <v>NO</v>
      </c>
      <c r="H390" s="155" t="e">
        <f t="shared" si="194"/>
        <v>#NUM!</v>
      </c>
      <c r="I390" s="155" t="e">
        <f t="shared" si="195"/>
        <v>#NUM!</v>
      </c>
      <c r="J390" s="318">
        <f t="shared" si="196"/>
        <v>0</v>
      </c>
      <c r="K390" s="326">
        <f>IF(ISNUMBER('Primary endpoint outcomes'!U390)=TRUE,'Primary endpoint outcomes'!U390,(IF(ISNUMBER('Primary endpoint outcomes'!X390)=TRUE,'Primary endpoint outcomes'!X390,0)))</f>
        <v>23.06</v>
      </c>
      <c r="L390" s="326">
        <f>IF(ISNUMBER('Primary endpoint outcomes'!V390)=TRUE,'Primary endpoint outcomes'!V390,(IF(ISNUMBER('Primary endpoint outcomes'!Y390)=TRUE,'Primary endpoint outcomes'!Y390,0)))</f>
        <v>0</v>
      </c>
      <c r="M390" s="325">
        <f>IF(ISNUMBER('Primary endpoint outcomes'!W390)=TRUE,'Primary endpoint outcomes'!W390,(IF(ISNUMBER('Primary endpoint outcomes'!Z390)=TRUE,'Primary endpoint outcomes'!Z390,0)))</f>
        <v>20</v>
      </c>
      <c r="N390" s="326">
        <f>IF(ISNUMBER('Primary endpoint outcomes'!BC390)=TRUE,'Primary endpoint outcomes'!BC390,(IF(ISNUMBER('Primary endpoint outcomes'!BF390)=TRUE,'Primary endpoint outcomes'!BF390,0)))</f>
        <v>22.78</v>
      </c>
      <c r="O390" s="325">
        <f>IF(ISNUMBER('Primary endpoint outcomes'!BD390)=TRUE,'Primary endpoint outcomes'!BD390,(IF(ISNUMBER('Primary endpoint outcomes'!BG390)=TRUE,'Primary endpoint outcomes'!BG390,0)))</f>
        <v>0</v>
      </c>
      <c r="P390" s="325">
        <f>IF(ISNUMBER('Primary endpoint outcomes'!BE390)=TRUE,'Primary endpoint outcomes'!BE390,(IF(ISNUMBER('Primary endpoint outcomes'!BH390)=TRUE,'Primary endpoint outcomes'!BH390,0)))</f>
        <v>22</v>
      </c>
      <c r="Q390" s="326">
        <f>IF(ISNUMBER('Primary endpoint outcomes'!CK390)=TRUE,'Primary endpoint outcomes'!CK390,(IF(ISNUMBER('Primary endpoint outcomes'!CN390)=TRUE,'Primary endpoint outcomes'!CN390,0)))</f>
        <v>0</v>
      </c>
      <c r="R390" s="326">
        <f>IF(ISNUMBER('Primary endpoint outcomes'!CL390)=TRUE,'Primary endpoint outcomes'!CL390,(IF(ISNUMBER('Primary endpoint outcomes'!CO390)=TRUE,'Primary endpoint outcomes'!CO390,0)))</f>
        <v>0</v>
      </c>
      <c r="S390" s="325">
        <f>IF(ISNUMBER('Primary endpoint outcomes'!CM390)=TRUE,'Primary endpoint outcomes'!CM390,(IF(ISNUMBER('Primary endpoint outcomes'!CP390)=TRUE,'Primary endpoint outcomes'!CP390,0)))</f>
        <v>0</v>
      </c>
      <c r="T390" s="326">
        <f>IF(ISNUMBER('Primary endpoint outcomes'!DS390)=TRUE,'Primary endpoint outcomes'!DS390,(IF(ISNUMBER('Primary endpoint outcomes'!DV390)=TRUE,'Primary endpoint outcomes'!DV390,0)))</f>
        <v>0</v>
      </c>
      <c r="U390" s="326">
        <f>IF(ISNUMBER('Primary endpoint outcomes'!DT390)=TRUE,'Primary endpoint outcomes'!DT390,(IF(ISNUMBER('Primary endpoint outcomes'!DW390)=TRUE,'Primary endpoint outcomes'!DW390,0)))</f>
        <v>0</v>
      </c>
      <c r="V390" s="326">
        <f>IF(ISNUMBER('Primary endpoint outcomes'!DU390)=TRUE,'Primary endpoint outcomes'!DU390,(IF(ISNUMBER('Primary endpoint outcomes'!DX390)=TRUE,'Primary endpoint outcomes'!DX390,0)))</f>
        <v>0</v>
      </c>
      <c r="W390" s="326">
        <f>IF(ISNUMBER('Primary endpoint outcomes'!FA390)=TRUE,'Primary endpoint outcomes'!FA390,(IF(ISNUMBER('Primary endpoint outcomes'!FD390)=TRUE,'Primary endpoint outcomes'!FD390,0)))</f>
        <v>0</v>
      </c>
      <c r="X390" s="326">
        <f>IF(ISNUMBER('Primary endpoint outcomes'!FB390)=TRUE,'Primary endpoint outcomes'!FB390,(IF(ISNUMBER('Primary endpoint outcomes'!FE390)=TRUE,'Primary endpoint outcomes'!FE390,0)))</f>
        <v>0</v>
      </c>
      <c r="Y390" s="326">
        <f>IF(ISNUMBER('Primary endpoint outcomes'!FC390)=TRUE,'Primary endpoint outcomes'!FC390,(IF(ISNUMBER('Primary endpoint outcomes'!FF390)=TRUE,'Primary endpoint outcomes'!FF390,0)))</f>
        <v>0</v>
      </c>
      <c r="AA390" s="151">
        <f t="shared" si="197"/>
        <v>20</v>
      </c>
      <c r="AB390" s="153">
        <f t="shared" si="198"/>
        <v>19</v>
      </c>
      <c r="AC390" s="153">
        <f t="shared" si="199"/>
        <v>0</v>
      </c>
      <c r="AD390" s="151">
        <f t="shared" si="200"/>
        <v>22</v>
      </c>
      <c r="AE390" s="153">
        <f t="shared" si="201"/>
        <v>21</v>
      </c>
      <c r="AF390" s="153">
        <f t="shared" si="202"/>
        <v>0</v>
      </c>
      <c r="AG390" s="151">
        <f t="shared" si="203"/>
        <v>0</v>
      </c>
      <c r="AH390" s="153">
        <f t="shared" si="204"/>
        <v>-1</v>
      </c>
      <c r="AI390" s="153">
        <f t="shared" si="205"/>
        <v>0</v>
      </c>
      <c r="AJ390" s="151">
        <f t="shared" si="206"/>
        <v>0</v>
      </c>
      <c r="AK390" s="153">
        <f t="shared" si="207"/>
        <v>-1</v>
      </c>
      <c r="AL390" s="153">
        <f t="shared" si="208"/>
        <v>0</v>
      </c>
      <c r="AM390" s="151">
        <f t="shared" si="209"/>
        <v>0</v>
      </c>
      <c r="AN390" s="153">
        <f t="shared" si="210"/>
        <v>-1</v>
      </c>
      <c r="AO390" s="153">
        <f t="shared" si="211"/>
        <v>0</v>
      </c>
      <c r="AP390" s="153">
        <f t="shared" si="212"/>
        <v>40</v>
      </c>
      <c r="AQ390" s="153">
        <f t="shared" si="213"/>
        <v>0</v>
      </c>
      <c r="AR390" s="153">
        <f t="shared" si="214"/>
        <v>22.913333333333334</v>
      </c>
      <c r="AS390" s="153">
        <f t="shared" si="215"/>
        <v>0</v>
      </c>
      <c r="AT390" s="153">
        <f t="shared" si="216"/>
        <v>42</v>
      </c>
    </row>
    <row r="391" spans="1:46" ht="15.75" x14ac:dyDescent="0.25">
      <c r="A391" s="152" t="str">
        <f>'Primary endpoint outcomes'!A391</f>
        <v>Lydiard 1989</v>
      </c>
      <c r="B391" s="152" t="str">
        <f>CONCATENATE('Primary endpoint outcomes'!S391,'Primary endpoint outcomes'!T391)</f>
        <v>HAMD17</v>
      </c>
      <c r="C391" s="154">
        <f t="shared" si="189"/>
        <v>26.205714285714286</v>
      </c>
      <c r="D391" s="154">
        <f t="shared" si="190"/>
        <v>0</v>
      </c>
      <c r="E391" s="154">
        <f t="shared" si="191"/>
        <v>35</v>
      </c>
      <c r="F391" s="21" t="str">
        <f t="shared" si="192"/>
        <v>YES</v>
      </c>
      <c r="G391" s="21" t="str">
        <f t="shared" si="193"/>
        <v>NO</v>
      </c>
      <c r="H391" s="155" t="e">
        <f t="shared" si="194"/>
        <v>#NUM!</v>
      </c>
      <c r="I391" s="155" t="e">
        <f t="shared" si="195"/>
        <v>#NUM!</v>
      </c>
      <c r="J391" s="318">
        <f t="shared" si="196"/>
        <v>0</v>
      </c>
      <c r="K391" s="326">
        <f>IF(ISNUMBER('Primary endpoint outcomes'!U391)=TRUE,'Primary endpoint outcomes'!U391,(IF(ISNUMBER('Primary endpoint outcomes'!X391)=TRUE,'Primary endpoint outcomes'!X391,0)))</f>
        <v>26.4</v>
      </c>
      <c r="L391" s="326">
        <f>IF(ISNUMBER('Primary endpoint outcomes'!V391)=TRUE,'Primary endpoint outcomes'!V391,(IF(ISNUMBER('Primary endpoint outcomes'!Y391)=TRUE,'Primary endpoint outcomes'!Y391,0)))</f>
        <v>0</v>
      </c>
      <c r="M391" s="325">
        <f>IF(ISNUMBER('Primary endpoint outcomes'!W391)=TRUE,'Primary endpoint outcomes'!W391,(IF(ISNUMBER('Primary endpoint outcomes'!Z391)=TRUE,'Primary endpoint outcomes'!Z391,0)))</f>
        <v>18</v>
      </c>
      <c r="N391" s="326">
        <f>IF(ISNUMBER('Primary endpoint outcomes'!BC391)=TRUE,'Primary endpoint outcomes'!BC391,(IF(ISNUMBER('Primary endpoint outcomes'!BF391)=TRUE,'Primary endpoint outcomes'!BF391,0)))</f>
        <v>26</v>
      </c>
      <c r="O391" s="325">
        <f>IF(ISNUMBER('Primary endpoint outcomes'!BD391)=TRUE,'Primary endpoint outcomes'!BD391,(IF(ISNUMBER('Primary endpoint outcomes'!BG391)=TRUE,'Primary endpoint outcomes'!BG391,0)))</f>
        <v>0</v>
      </c>
      <c r="P391" s="325">
        <f>IF(ISNUMBER('Primary endpoint outcomes'!BE391)=TRUE,'Primary endpoint outcomes'!BE391,(IF(ISNUMBER('Primary endpoint outcomes'!BH391)=TRUE,'Primary endpoint outcomes'!BH391,0)))</f>
        <v>17</v>
      </c>
      <c r="Q391" s="326">
        <f>IF(ISNUMBER('Primary endpoint outcomes'!CK391)=TRUE,'Primary endpoint outcomes'!CK391,(IF(ISNUMBER('Primary endpoint outcomes'!CN391)=TRUE,'Primary endpoint outcomes'!CN391,0)))</f>
        <v>0</v>
      </c>
      <c r="R391" s="326">
        <f>IF(ISNUMBER('Primary endpoint outcomes'!CL391)=TRUE,'Primary endpoint outcomes'!CL391,(IF(ISNUMBER('Primary endpoint outcomes'!CO391)=TRUE,'Primary endpoint outcomes'!CO391,0)))</f>
        <v>0</v>
      </c>
      <c r="S391" s="325">
        <f>IF(ISNUMBER('Primary endpoint outcomes'!CM391)=TRUE,'Primary endpoint outcomes'!CM391,(IF(ISNUMBER('Primary endpoint outcomes'!CP391)=TRUE,'Primary endpoint outcomes'!CP391,0)))</f>
        <v>0</v>
      </c>
      <c r="T391" s="326">
        <f>IF(ISNUMBER('Primary endpoint outcomes'!DS391)=TRUE,'Primary endpoint outcomes'!DS391,(IF(ISNUMBER('Primary endpoint outcomes'!DV391)=TRUE,'Primary endpoint outcomes'!DV391,0)))</f>
        <v>0</v>
      </c>
      <c r="U391" s="326">
        <f>IF(ISNUMBER('Primary endpoint outcomes'!DT391)=TRUE,'Primary endpoint outcomes'!DT391,(IF(ISNUMBER('Primary endpoint outcomes'!DW391)=TRUE,'Primary endpoint outcomes'!DW391,0)))</f>
        <v>0</v>
      </c>
      <c r="V391" s="326">
        <f>IF(ISNUMBER('Primary endpoint outcomes'!DU391)=TRUE,'Primary endpoint outcomes'!DU391,(IF(ISNUMBER('Primary endpoint outcomes'!DX391)=TRUE,'Primary endpoint outcomes'!DX391,0)))</f>
        <v>0</v>
      </c>
      <c r="W391" s="326">
        <f>IF(ISNUMBER('Primary endpoint outcomes'!FA391)=TRUE,'Primary endpoint outcomes'!FA391,(IF(ISNUMBER('Primary endpoint outcomes'!FD391)=TRUE,'Primary endpoint outcomes'!FD391,0)))</f>
        <v>0</v>
      </c>
      <c r="X391" s="326">
        <f>IF(ISNUMBER('Primary endpoint outcomes'!FB391)=TRUE,'Primary endpoint outcomes'!FB391,(IF(ISNUMBER('Primary endpoint outcomes'!FE391)=TRUE,'Primary endpoint outcomes'!FE391,0)))</f>
        <v>0</v>
      </c>
      <c r="Y391" s="326">
        <f>IF(ISNUMBER('Primary endpoint outcomes'!FC391)=TRUE,'Primary endpoint outcomes'!FC391,(IF(ISNUMBER('Primary endpoint outcomes'!FF391)=TRUE,'Primary endpoint outcomes'!FF391,0)))</f>
        <v>0</v>
      </c>
      <c r="AA391" s="151">
        <f t="shared" si="197"/>
        <v>18</v>
      </c>
      <c r="AB391" s="153">
        <f t="shared" si="198"/>
        <v>17</v>
      </c>
      <c r="AC391" s="153">
        <f t="shared" si="199"/>
        <v>0</v>
      </c>
      <c r="AD391" s="151">
        <f t="shared" si="200"/>
        <v>17</v>
      </c>
      <c r="AE391" s="153">
        <f t="shared" si="201"/>
        <v>16</v>
      </c>
      <c r="AF391" s="153">
        <f t="shared" si="202"/>
        <v>0</v>
      </c>
      <c r="AG391" s="151">
        <f t="shared" si="203"/>
        <v>0</v>
      </c>
      <c r="AH391" s="153">
        <f t="shared" si="204"/>
        <v>-1</v>
      </c>
      <c r="AI391" s="153">
        <f t="shared" si="205"/>
        <v>0</v>
      </c>
      <c r="AJ391" s="151">
        <f t="shared" si="206"/>
        <v>0</v>
      </c>
      <c r="AK391" s="153">
        <f t="shared" si="207"/>
        <v>-1</v>
      </c>
      <c r="AL391" s="153">
        <f t="shared" si="208"/>
        <v>0</v>
      </c>
      <c r="AM391" s="151">
        <f t="shared" si="209"/>
        <v>0</v>
      </c>
      <c r="AN391" s="153">
        <f t="shared" si="210"/>
        <v>-1</v>
      </c>
      <c r="AO391" s="153">
        <f t="shared" si="211"/>
        <v>0</v>
      </c>
      <c r="AP391" s="153">
        <f t="shared" si="212"/>
        <v>33</v>
      </c>
      <c r="AQ391" s="153">
        <f t="shared" si="213"/>
        <v>0</v>
      </c>
      <c r="AR391" s="153">
        <f t="shared" si="214"/>
        <v>26.205714285714286</v>
      </c>
      <c r="AS391" s="153">
        <f t="shared" si="215"/>
        <v>0</v>
      </c>
      <c r="AT391" s="153">
        <f t="shared" si="216"/>
        <v>35</v>
      </c>
    </row>
    <row r="392" spans="1:46" ht="15.75" x14ac:dyDescent="0.25">
      <c r="A392" s="152" t="str">
        <f>'Primary endpoint outcomes'!A392</f>
        <v>Lynch 1997</v>
      </c>
      <c r="B392" s="152" t="str">
        <f>CONCATENATE('Primary endpoint outcomes'!S392,'Primary endpoint outcomes'!T392)</f>
        <v>HAMD17</v>
      </c>
      <c r="C392" s="154">
        <f t="shared" si="189"/>
        <v>13.434482758620691</v>
      </c>
      <c r="D392" s="154">
        <f t="shared" si="190"/>
        <v>0</v>
      </c>
      <c r="E392" s="154">
        <f t="shared" si="191"/>
        <v>29</v>
      </c>
      <c r="F392" s="21" t="str">
        <f t="shared" si="192"/>
        <v>NO</v>
      </c>
      <c r="G392" s="21" t="str">
        <f t="shared" si="193"/>
        <v>YES</v>
      </c>
      <c r="H392" s="155" t="e">
        <f t="shared" si="194"/>
        <v>#NUM!</v>
      </c>
      <c r="I392" s="155" t="e">
        <f t="shared" si="195"/>
        <v>#NUM!</v>
      </c>
      <c r="J392" s="318">
        <f t="shared" si="196"/>
        <v>0</v>
      </c>
      <c r="K392" s="326">
        <f>IF(ISNUMBER('Primary endpoint outcomes'!U392)=TRUE,'Primary endpoint outcomes'!U392,(IF(ISNUMBER('Primary endpoint outcomes'!X392)=TRUE,'Primary endpoint outcomes'!X392,0)))</f>
        <v>14.4</v>
      </c>
      <c r="L392" s="326">
        <f>IF(ISNUMBER('Primary endpoint outcomes'!V392)=TRUE,'Primary endpoint outcomes'!V392,(IF(ISNUMBER('Primary endpoint outcomes'!Y392)=TRUE,'Primary endpoint outcomes'!Y392,0)))</f>
        <v>0</v>
      </c>
      <c r="M392" s="325">
        <f>IF(ISNUMBER('Primary endpoint outcomes'!W392)=TRUE,'Primary endpoint outcomes'!W392,(IF(ISNUMBER('Primary endpoint outcomes'!Z392)=TRUE,'Primary endpoint outcomes'!Z392,0)))</f>
        <v>15</v>
      </c>
      <c r="N392" s="326">
        <f>IF(ISNUMBER('Primary endpoint outcomes'!BC392)=TRUE,'Primary endpoint outcomes'!BC392,(IF(ISNUMBER('Primary endpoint outcomes'!BF392)=TRUE,'Primary endpoint outcomes'!BF392,0)))</f>
        <v>12.4</v>
      </c>
      <c r="O392" s="325">
        <f>IF(ISNUMBER('Primary endpoint outcomes'!BD392)=TRUE,'Primary endpoint outcomes'!BD392,(IF(ISNUMBER('Primary endpoint outcomes'!BG392)=TRUE,'Primary endpoint outcomes'!BG392,0)))</f>
        <v>0</v>
      </c>
      <c r="P392" s="325">
        <f>IF(ISNUMBER('Primary endpoint outcomes'!BE392)=TRUE,'Primary endpoint outcomes'!BE392,(IF(ISNUMBER('Primary endpoint outcomes'!BH392)=TRUE,'Primary endpoint outcomes'!BH392,0)))</f>
        <v>14</v>
      </c>
      <c r="Q392" s="326">
        <f>IF(ISNUMBER('Primary endpoint outcomes'!CK392)=TRUE,'Primary endpoint outcomes'!CK392,(IF(ISNUMBER('Primary endpoint outcomes'!CN392)=TRUE,'Primary endpoint outcomes'!CN392,0)))</f>
        <v>0</v>
      </c>
      <c r="R392" s="326">
        <f>IF(ISNUMBER('Primary endpoint outcomes'!CL392)=TRUE,'Primary endpoint outcomes'!CL392,(IF(ISNUMBER('Primary endpoint outcomes'!CO392)=TRUE,'Primary endpoint outcomes'!CO392,0)))</f>
        <v>0</v>
      </c>
      <c r="S392" s="325">
        <f>IF(ISNUMBER('Primary endpoint outcomes'!CM392)=TRUE,'Primary endpoint outcomes'!CM392,(IF(ISNUMBER('Primary endpoint outcomes'!CP392)=TRUE,'Primary endpoint outcomes'!CP392,0)))</f>
        <v>0</v>
      </c>
      <c r="T392" s="326">
        <f>IF(ISNUMBER('Primary endpoint outcomes'!DS392)=TRUE,'Primary endpoint outcomes'!DS392,(IF(ISNUMBER('Primary endpoint outcomes'!DV392)=TRUE,'Primary endpoint outcomes'!DV392,0)))</f>
        <v>0</v>
      </c>
      <c r="U392" s="326">
        <f>IF(ISNUMBER('Primary endpoint outcomes'!DT392)=TRUE,'Primary endpoint outcomes'!DT392,(IF(ISNUMBER('Primary endpoint outcomes'!DW392)=TRUE,'Primary endpoint outcomes'!DW392,0)))</f>
        <v>0</v>
      </c>
      <c r="V392" s="326">
        <f>IF(ISNUMBER('Primary endpoint outcomes'!DU392)=TRUE,'Primary endpoint outcomes'!DU392,(IF(ISNUMBER('Primary endpoint outcomes'!DX392)=TRUE,'Primary endpoint outcomes'!DX392,0)))</f>
        <v>0</v>
      </c>
      <c r="W392" s="326">
        <f>IF(ISNUMBER('Primary endpoint outcomes'!FA392)=TRUE,'Primary endpoint outcomes'!FA392,(IF(ISNUMBER('Primary endpoint outcomes'!FD392)=TRUE,'Primary endpoint outcomes'!FD392,0)))</f>
        <v>0</v>
      </c>
      <c r="X392" s="326">
        <f>IF(ISNUMBER('Primary endpoint outcomes'!FB392)=TRUE,'Primary endpoint outcomes'!FB392,(IF(ISNUMBER('Primary endpoint outcomes'!FE392)=TRUE,'Primary endpoint outcomes'!FE392,0)))</f>
        <v>0</v>
      </c>
      <c r="Y392" s="326">
        <f>IF(ISNUMBER('Primary endpoint outcomes'!FC392)=TRUE,'Primary endpoint outcomes'!FC392,(IF(ISNUMBER('Primary endpoint outcomes'!FF392)=TRUE,'Primary endpoint outcomes'!FF392,0)))</f>
        <v>0</v>
      </c>
      <c r="AA392" s="151">
        <f t="shared" si="197"/>
        <v>15</v>
      </c>
      <c r="AB392" s="153">
        <f t="shared" si="198"/>
        <v>14</v>
      </c>
      <c r="AC392" s="153">
        <f t="shared" si="199"/>
        <v>0</v>
      </c>
      <c r="AD392" s="151">
        <f t="shared" si="200"/>
        <v>14</v>
      </c>
      <c r="AE392" s="153">
        <f t="shared" si="201"/>
        <v>13</v>
      </c>
      <c r="AF392" s="153">
        <f t="shared" si="202"/>
        <v>0</v>
      </c>
      <c r="AG392" s="151">
        <f t="shared" si="203"/>
        <v>0</v>
      </c>
      <c r="AH392" s="153">
        <f t="shared" si="204"/>
        <v>-1</v>
      </c>
      <c r="AI392" s="153">
        <f t="shared" si="205"/>
        <v>0</v>
      </c>
      <c r="AJ392" s="151">
        <f t="shared" si="206"/>
        <v>0</v>
      </c>
      <c r="AK392" s="153">
        <f t="shared" si="207"/>
        <v>-1</v>
      </c>
      <c r="AL392" s="153">
        <f t="shared" si="208"/>
        <v>0</v>
      </c>
      <c r="AM392" s="151">
        <f t="shared" si="209"/>
        <v>0</v>
      </c>
      <c r="AN392" s="153">
        <f t="shared" si="210"/>
        <v>-1</v>
      </c>
      <c r="AO392" s="153">
        <f t="shared" si="211"/>
        <v>0</v>
      </c>
      <c r="AP392" s="153">
        <f t="shared" si="212"/>
        <v>27</v>
      </c>
      <c r="AQ392" s="153">
        <f t="shared" si="213"/>
        <v>0</v>
      </c>
      <c r="AR392" s="153">
        <f t="shared" si="214"/>
        <v>13.434482758620691</v>
      </c>
      <c r="AS392" s="153">
        <f t="shared" si="215"/>
        <v>0</v>
      </c>
      <c r="AT392" s="153">
        <f t="shared" si="216"/>
        <v>29</v>
      </c>
    </row>
    <row r="393" spans="1:46" ht="15.75" x14ac:dyDescent="0.25">
      <c r="A393" s="152" t="str">
        <f>'Primary endpoint outcomes'!A393</f>
        <v>M/2020/0046 (Study 046)</v>
      </c>
      <c r="B393" s="152" t="str">
        <f>CONCATENATE('Primary endpoint outcomes'!S393,'Primary endpoint outcomes'!T393)</f>
        <v>HAMD21</v>
      </c>
      <c r="C393" s="154">
        <f t="shared" si="189"/>
        <v>22.900816326530617</v>
      </c>
      <c r="D393" s="154">
        <f t="shared" si="190"/>
        <v>0</v>
      </c>
      <c r="E393" s="154">
        <f t="shared" si="191"/>
        <v>490</v>
      </c>
      <c r="F393" s="21" t="str">
        <f t="shared" si="192"/>
        <v>YES</v>
      </c>
      <c r="G393" s="21" t="str">
        <f t="shared" si="193"/>
        <v>NO</v>
      </c>
      <c r="H393" s="155" t="e">
        <f t="shared" si="194"/>
        <v>#NUM!</v>
      </c>
      <c r="I393" s="155" t="e">
        <f t="shared" si="195"/>
        <v>#NUM!</v>
      </c>
      <c r="J393" s="318">
        <f t="shared" si="196"/>
        <v>0</v>
      </c>
      <c r="K393" s="326">
        <f>IF(ISNUMBER('Primary endpoint outcomes'!U393)=TRUE,'Primary endpoint outcomes'!U393,(IF(ISNUMBER('Primary endpoint outcomes'!X393)=TRUE,'Primary endpoint outcomes'!X393,0)))</f>
        <v>22.8</v>
      </c>
      <c r="L393" s="326">
        <f>IF(ISNUMBER('Primary endpoint outcomes'!V393)=TRUE,'Primary endpoint outcomes'!V393,(IF(ISNUMBER('Primary endpoint outcomes'!Y393)=TRUE,'Primary endpoint outcomes'!Y393,0)))</f>
        <v>0</v>
      </c>
      <c r="M393" s="325">
        <f>IF(ISNUMBER('Primary endpoint outcomes'!W393)=TRUE,'Primary endpoint outcomes'!W393,(IF(ISNUMBER('Primary endpoint outcomes'!Z393)=TRUE,'Primary endpoint outcomes'!Z393,0)))</f>
        <v>243</v>
      </c>
      <c r="N393" s="326">
        <f>IF(ISNUMBER('Primary endpoint outcomes'!BC393)=TRUE,'Primary endpoint outcomes'!BC393,(IF(ISNUMBER('Primary endpoint outcomes'!BF393)=TRUE,'Primary endpoint outcomes'!BF393,0)))</f>
        <v>23</v>
      </c>
      <c r="O393" s="325">
        <f>IF(ISNUMBER('Primary endpoint outcomes'!BD393)=TRUE,'Primary endpoint outcomes'!BD393,(IF(ISNUMBER('Primary endpoint outcomes'!BG393)=TRUE,'Primary endpoint outcomes'!BG393,0)))</f>
        <v>0</v>
      </c>
      <c r="P393" s="325">
        <f>IF(ISNUMBER('Primary endpoint outcomes'!BE393)=TRUE,'Primary endpoint outcomes'!BE393,(IF(ISNUMBER('Primary endpoint outcomes'!BH393)=TRUE,'Primary endpoint outcomes'!BH393,0)))</f>
        <v>247</v>
      </c>
      <c r="Q393" s="326">
        <f>IF(ISNUMBER('Primary endpoint outcomes'!CK393)=TRUE,'Primary endpoint outcomes'!CK393,(IF(ISNUMBER('Primary endpoint outcomes'!CN393)=TRUE,'Primary endpoint outcomes'!CN393,0)))</f>
        <v>0</v>
      </c>
      <c r="R393" s="326">
        <f>IF(ISNUMBER('Primary endpoint outcomes'!CL393)=TRUE,'Primary endpoint outcomes'!CL393,(IF(ISNUMBER('Primary endpoint outcomes'!CO393)=TRUE,'Primary endpoint outcomes'!CO393,0)))</f>
        <v>0</v>
      </c>
      <c r="S393" s="325">
        <f>IF(ISNUMBER('Primary endpoint outcomes'!CM393)=TRUE,'Primary endpoint outcomes'!CM393,(IF(ISNUMBER('Primary endpoint outcomes'!CP393)=TRUE,'Primary endpoint outcomes'!CP393,0)))</f>
        <v>0</v>
      </c>
      <c r="T393" s="326">
        <f>IF(ISNUMBER('Primary endpoint outcomes'!DS393)=TRUE,'Primary endpoint outcomes'!DS393,(IF(ISNUMBER('Primary endpoint outcomes'!DV393)=TRUE,'Primary endpoint outcomes'!DV393,0)))</f>
        <v>0</v>
      </c>
      <c r="U393" s="326">
        <f>IF(ISNUMBER('Primary endpoint outcomes'!DT393)=TRUE,'Primary endpoint outcomes'!DT393,(IF(ISNUMBER('Primary endpoint outcomes'!DW393)=TRUE,'Primary endpoint outcomes'!DW393,0)))</f>
        <v>0</v>
      </c>
      <c r="V393" s="326">
        <f>IF(ISNUMBER('Primary endpoint outcomes'!DU393)=TRUE,'Primary endpoint outcomes'!DU393,(IF(ISNUMBER('Primary endpoint outcomes'!DX393)=TRUE,'Primary endpoint outcomes'!DX393,0)))</f>
        <v>0</v>
      </c>
      <c r="W393" s="326">
        <f>IF(ISNUMBER('Primary endpoint outcomes'!FA393)=TRUE,'Primary endpoint outcomes'!FA393,(IF(ISNUMBER('Primary endpoint outcomes'!FD393)=TRUE,'Primary endpoint outcomes'!FD393,0)))</f>
        <v>0</v>
      </c>
      <c r="X393" s="326">
        <f>IF(ISNUMBER('Primary endpoint outcomes'!FB393)=TRUE,'Primary endpoint outcomes'!FB393,(IF(ISNUMBER('Primary endpoint outcomes'!FE393)=TRUE,'Primary endpoint outcomes'!FE393,0)))</f>
        <v>0</v>
      </c>
      <c r="Y393" s="326">
        <f>IF(ISNUMBER('Primary endpoint outcomes'!FC393)=TRUE,'Primary endpoint outcomes'!FC393,(IF(ISNUMBER('Primary endpoint outcomes'!FF393)=TRUE,'Primary endpoint outcomes'!FF393,0)))</f>
        <v>0</v>
      </c>
      <c r="AA393" s="151">
        <f t="shared" si="197"/>
        <v>243</v>
      </c>
      <c r="AB393" s="153">
        <f t="shared" si="198"/>
        <v>242</v>
      </c>
      <c r="AC393" s="153">
        <f t="shared" si="199"/>
        <v>0</v>
      </c>
      <c r="AD393" s="151">
        <f t="shared" si="200"/>
        <v>247</v>
      </c>
      <c r="AE393" s="153">
        <f t="shared" si="201"/>
        <v>246</v>
      </c>
      <c r="AF393" s="153">
        <f t="shared" si="202"/>
        <v>0</v>
      </c>
      <c r="AG393" s="151">
        <f t="shared" si="203"/>
        <v>0</v>
      </c>
      <c r="AH393" s="153">
        <f t="shared" si="204"/>
        <v>-1</v>
      </c>
      <c r="AI393" s="153">
        <f t="shared" si="205"/>
        <v>0</v>
      </c>
      <c r="AJ393" s="151">
        <f t="shared" si="206"/>
        <v>0</v>
      </c>
      <c r="AK393" s="153">
        <f t="shared" si="207"/>
        <v>-1</v>
      </c>
      <c r="AL393" s="153">
        <f t="shared" si="208"/>
        <v>0</v>
      </c>
      <c r="AM393" s="151">
        <f t="shared" si="209"/>
        <v>0</v>
      </c>
      <c r="AN393" s="153">
        <f t="shared" si="210"/>
        <v>-1</v>
      </c>
      <c r="AO393" s="153">
        <f t="shared" si="211"/>
        <v>0</v>
      </c>
      <c r="AP393" s="153">
        <f t="shared" si="212"/>
        <v>488</v>
      </c>
      <c r="AQ393" s="153">
        <f t="shared" si="213"/>
        <v>0</v>
      </c>
      <c r="AR393" s="153">
        <f t="shared" si="214"/>
        <v>22.900816326530617</v>
      </c>
      <c r="AS393" s="153">
        <f t="shared" si="215"/>
        <v>0</v>
      </c>
      <c r="AT393" s="153">
        <f t="shared" si="216"/>
        <v>490</v>
      </c>
    </row>
    <row r="394" spans="1:46" ht="15.75" x14ac:dyDescent="0.25">
      <c r="A394" s="152" t="str">
        <f>'Primary endpoint outcomes'!A394</f>
        <v>M/2020/0046 (Study 047)</v>
      </c>
      <c r="B394" s="152" t="str">
        <f>CONCATENATE('Primary endpoint outcomes'!S394,'Primary endpoint outcomes'!T394)</f>
        <v>HAMD21</v>
      </c>
      <c r="C394" s="154">
        <f t="shared" si="189"/>
        <v>23.800623700623699</v>
      </c>
      <c r="D394" s="154">
        <f t="shared" si="190"/>
        <v>0</v>
      </c>
      <c r="E394" s="154">
        <f t="shared" si="191"/>
        <v>481</v>
      </c>
      <c r="F394" s="21" t="str">
        <f t="shared" si="192"/>
        <v>YES</v>
      </c>
      <c r="G394" s="21" t="str">
        <f t="shared" si="193"/>
        <v>NO</v>
      </c>
      <c r="H394" s="155" t="e">
        <f t="shared" si="194"/>
        <v>#NUM!</v>
      </c>
      <c r="I394" s="155" t="e">
        <f t="shared" si="195"/>
        <v>#NUM!</v>
      </c>
      <c r="J394" s="318">
        <f t="shared" si="196"/>
        <v>0</v>
      </c>
      <c r="K394" s="326">
        <f>IF(ISNUMBER('Primary endpoint outcomes'!U394)=TRUE,'Primary endpoint outcomes'!U394,(IF(ISNUMBER('Primary endpoint outcomes'!X394)=TRUE,'Primary endpoint outcomes'!X394,0)))</f>
        <v>23.9</v>
      </c>
      <c r="L394" s="326">
        <f>IF(ISNUMBER('Primary endpoint outcomes'!V394)=TRUE,'Primary endpoint outcomes'!V394,(IF(ISNUMBER('Primary endpoint outcomes'!Y394)=TRUE,'Primary endpoint outcomes'!Y394,0)))</f>
        <v>0</v>
      </c>
      <c r="M394" s="325">
        <f>IF(ISNUMBER('Primary endpoint outcomes'!W394)=TRUE,'Primary endpoint outcomes'!W394,(IF(ISNUMBER('Primary endpoint outcomes'!Z394)=TRUE,'Primary endpoint outcomes'!Z394,0)))</f>
        <v>242</v>
      </c>
      <c r="N394" s="326">
        <f>IF(ISNUMBER('Primary endpoint outcomes'!BC394)=TRUE,'Primary endpoint outcomes'!BC394,(IF(ISNUMBER('Primary endpoint outcomes'!BF394)=TRUE,'Primary endpoint outcomes'!BF394,0)))</f>
        <v>23.7</v>
      </c>
      <c r="O394" s="325">
        <f>IF(ISNUMBER('Primary endpoint outcomes'!BD394)=TRUE,'Primary endpoint outcomes'!BD394,(IF(ISNUMBER('Primary endpoint outcomes'!BG394)=TRUE,'Primary endpoint outcomes'!BG394,0)))</f>
        <v>0</v>
      </c>
      <c r="P394" s="325">
        <f>IF(ISNUMBER('Primary endpoint outcomes'!BE394)=TRUE,'Primary endpoint outcomes'!BE394,(IF(ISNUMBER('Primary endpoint outcomes'!BH394)=TRUE,'Primary endpoint outcomes'!BH394,0)))</f>
        <v>239</v>
      </c>
      <c r="Q394" s="326">
        <f>IF(ISNUMBER('Primary endpoint outcomes'!CK394)=TRUE,'Primary endpoint outcomes'!CK394,(IF(ISNUMBER('Primary endpoint outcomes'!CN394)=TRUE,'Primary endpoint outcomes'!CN394,0)))</f>
        <v>0</v>
      </c>
      <c r="R394" s="326">
        <f>IF(ISNUMBER('Primary endpoint outcomes'!CL394)=TRUE,'Primary endpoint outcomes'!CL394,(IF(ISNUMBER('Primary endpoint outcomes'!CO394)=TRUE,'Primary endpoint outcomes'!CO394,0)))</f>
        <v>0</v>
      </c>
      <c r="S394" s="325">
        <f>IF(ISNUMBER('Primary endpoint outcomes'!CM394)=TRUE,'Primary endpoint outcomes'!CM394,(IF(ISNUMBER('Primary endpoint outcomes'!CP394)=TRUE,'Primary endpoint outcomes'!CP394,0)))</f>
        <v>0</v>
      </c>
      <c r="T394" s="326">
        <f>IF(ISNUMBER('Primary endpoint outcomes'!DS394)=TRUE,'Primary endpoint outcomes'!DS394,(IF(ISNUMBER('Primary endpoint outcomes'!DV394)=TRUE,'Primary endpoint outcomes'!DV394,0)))</f>
        <v>0</v>
      </c>
      <c r="U394" s="326">
        <f>IF(ISNUMBER('Primary endpoint outcomes'!DT394)=TRUE,'Primary endpoint outcomes'!DT394,(IF(ISNUMBER('Primary endpoint outcomes'!DW394)=TRUE,'Primary endpoint outcomes'!DW394,0)))</f>
        <v>0</v>
      </c>
      <c r="V394" s="326">
        <f>IF(ISNUMBER('Primary endpoint outcomes'!DU394)=TRUE,'Primary endpoint outcomes'!DU394,(IF(ISNUMBER('Primary endpoint outcomes'!DX394)=TRUE,'Primary endpoint outcomes'!DX394,0)))</f>
        <v>0</v>
      </c>
      <c r="W394" s="326">
        <f>IF(ISNUMBER('Primary endpoint outcomes'!FA394)=TRUE,'Primary endpoint outcomes'!FA394,(IF(ISNUMBER('Primary endpoint outcomes'!FD394)=TRUE,'Primary endpoint outcomes'!FD394,0)))</f>
        <v>0</v>
      </c>
      <c r="X394" s="326">
        <f>IF(ISNUMBER('Primary endpoint outcomes'!FB394)=TRUE,'Primary endpoint outcomes'!FB394,(IF(ISNUMBER('Primary endpoint outcomes'!FE394)=TRUE,'Primary endpoint outcomes'!FE394,0)))</f>
        <v>0</v>
      </c>
      <c r="Y394" s="326">
        <f>IF(ISNUMBER('Primary endpoint outcomes'!FC394)=TRUE,'Primary endpoint outcomes'!FC394,(IF(ISNUMBER('Primary endpoint outcomes'!FF394)=TRUE,'Primary endpoint outcomes'!FF394,0)))</f>
        <v>0</v>
      </c>
      <c r="AA394" s="151">
        <f t="shared" si="197"/>
        <v>242</v>
      </c>
      <c r="AB394" s="153">
        <f t="shared" si="198"/>
        <v>241</v>
      </c>
      <c r="AC394" s="153">
        <f t="shared" si="199"/>
        <v>0</v>
      </c>
      <c r="AD394" s="151">
        <f t="shared" si="200"/>
        <v>239</v>
      </c>
      <c r="AE394" s="153">
        <f t="shared" si="201"/>
        <v>238</v>
      </c>
      <c r="AF394" s="153">
        <f t="shared" si="202"/>
        <v>0</v>
      </c>
      <c r="AG394" s="151">
        <f t="shared" si="203"/>
        <v>0</v>
      </c>
      <c r="AH394" s="153">
        <f t="shared" si="204"/>
        <v>-1</v>
      </c>
      <c r="AI394" s="153">
        <f t="shared" si="205"/>
        <v>0</v>
      </c>
      <c r="AJ394" s="151">
        <f t="shared" si="206"/>
        <v>0</v>
      </c>
      <c r="AK394" s="153">
        <f t="shared" si="207"/>
        <v>-1</v>
      </c>
      <c r="AL394" s="153">
        <f t="shared" si="208"/>
        <v>0</v>
      </c>
      <c r="AM394" s="151">
        <f t="shared" si="209"/>
        <v>0</v>
      </c>
      <c r="AN394" s="153">
        <f t="shared" si="210"/>
        <v>-1</v>
      </c>
      <c r="AO394" s="153">
        <f t="shared" si="211"/>
        <v>0</v>
      </c>
      <c r="AP394" s="153">
        <f t="shared" si="212"/>
        <v>479</v>
      </c>
      <c r="AQ394" s="153">
        <f t="shared" si="213"/>
        <v>0</v>
      </c>
      <c r="AR394" s="153">
        <f t="shared" si="214"/>
        <v>23.800623700623699</v>
      </c>
      <c r="AS394" s="153">
        <f t="shared" si="215"/>
        <v>0</v>
      </c>
      <c r="AT394" s="153">
        <f t="shared" si="216"/>
        <v>481</v>
      </c>
    </row>
    <row r="395" spans="1:46" ht="15.75" x14ac:dyDescent="0.25">
      <c r="A395" s="152" t="str">
        <f>'Primary endpoint outcomes'!A395</f>
        <v>Macias-Cortes 2015</v>
      </c>
      <c r="B395" s="152" t="str">
        <f>CONCATENATE('Primary endpoint outcomes'!S395,'Primary endpoint outcomes'!T395)</f>
        <v>HAMD17</v>
      </c>
      <c r="C395" s="154">
        <f t="shared" si="189"/>
        <v>20.648314606741575</v>
      </c>
      <c r="D395" s="154">
        <f t="shared" si="190"/>
        <v>2.9982178614683068</v>
      </c>
      <c r="E395" s="154">
        <f t="shared" si="191"/>
        <v>89</v>
      </c>
      <c r="F395" s="21" t="str">
        <f t="shared" si="192"/>
        <v>YES</v>
      </c>
      <c r="G395" s="21" t="str">
        <f t="shared" si="193"/>
        <v>NO</v>
      </c>
      <c r="H395" s="155">
        <f t="shared" si="194"/>
        <v>0.93947233569632171</v>
      </c>
      <c r="I395" s="155">
        <f t="shared" si="195"/>
        <v>6.0527664303678286E-2</v>
      </c>
      <c r="J395" s="318">
        <f t="shared" si="196"/>
        <v>1</v>
      </c>
      <c r="K395" s="326">
        <f>IF(ISNUMBER('Primary endpoint outcomes'!U395)=TRUE,'Primary endpoint outcomes'!U395,(IF(ISNUMBER('Primary endpoint outcomes'!X395)=TRUE,'Primary endpoint outcomes'!X395,0)))</f>
        <v>20.6</v>
      </c>
      <c r="L395" s="326">
        <f>IF(ISNUMBER('Primary endpoint outcomes'!V395)=TRUE,'Primary endpoint outcomes'!V395,(IF(ISNUMBER('Primary endpoint outcomes'!Y395)=TRUE,'Primary endpoint outcomes'!Y395,0)))</f>
        <v>2.9</v>
      </c>
      <c r="M395" s="325">
        <f>IF(ISNUMBER('Primary endpoint outcomes'!W395)=TRUE,'Primary endpoint outcomes'!W395,(IF(ISNUMBER('Primary endpoint outcomes'!Z395)=TRUE,'Primary endpoint outcomes'!Z395,0)))</f>
        <v>46</v>
      </c>
      <c r="N395" s="326">
        <f>IF(ISNUMBER('Primary endpoint outcomes'!BC395)=TRUE,'Primary endpoint outcomes'!BC395,(IF(ISNUMBER('Primary endpoint outcomes'!BF395)=TRUE,'Primary endpoint outcomes'!BF395,0)))</f>
        <v>20.7</v>
      </c>
      <c r="O395" s="325">
        <f>IF(ISNUMBER('Primary endpoint outcomes'!BD395)=TRUE,'Primary endpoint outcomes'!BD395,(IF(ISNUMBER('Primary endpoint outcomes'!BG395)=TRUE,'Primary endpoint outcomes'!BG395,0)))</f>
        <v>3.1</v>
      </c>
      <c r="P395" s="325">
        <f>IF(ISNUMBER('Primary endpoint outcomes'!BE395)=TRUE,'Primary endpoint outcomes'!BE395,(IF(ISNUMBER('Primary endpoint outcomes'!BH395)=TRUE,'Primary endpoint outcomes'!BH395,0)))</f>
        <v>43</v>
      </c>
      <c r="Q395" s="326">
        <f>IF(ISNUMBER('Primary endpoint outcomes'!CK395)=TRUE,'Primary endpoint outcomes'!CK395,(IF(ISNUMBER('Primary endpoint outcomes'!CN395)=TRUE,'Primary endpoint outcomes'!CN395,0)))</f>
        <v>0</v>
      </c>
      <c r="R395" s="326">
        <f>IF(ISNUMBER('Primary endpoint outcomes'!CL395)=TRUE,'Primary endpoint outcomes'!CL395,(IF(ISNUMBER('Primary endpoint outcomes'!CO395)=TRUE,'Primary endpoint outcomes'!CO395,0)))</f>
        <v>0</v>
      </c>
      <c r="S395" s="325">
        <f>IF(ISNUMBER('Primary endpoint outcomes'!CM395)=TRUE,'Primary endpoint outcomes'!CM395,(IF(ISNUMBER('Primary endpoint outcomes'!CP395)=TRUE,'Primary endpoint outcomes'!CP395,0)))</f>
        <v>0</v>
      </c>
      <c r="T395" s="326">
        <f>IF(ISNUMBER('Primary endpoint outcomes'!DS395)=TRUE,'Primary endpoint outcomes'!DS395,(IF(ISNUMBER('Primary endpoint outcomes'!DV395)=TRUE,'Primary endpoint outcomes'!DV395,0)))</f>
        <v>0</v>
      </c>
      <c r="U395" s="326">
        <f>IF(ISNUMBER('Primary endpoint outcomes'!DT395)=TRUE,'Primary endpoint outcomes'!DT395,(IF(ISNUMBER('Primary endpoint outcomes'!DW395)=TRUE,'Primary endpoint outcomes'!DW395,0)))</f>
        <v>0</v>
      </c>
      <c r="V395" s="326">
        <f>IF(ISNUMBER('Primary endpoint outcomes'!DU395)=TRUE,'Primary endpoint outcomes'!DU395,(IF(ISNUMBER('Primary endpoint outcomes'!DX395)=TRUE,'Primary endpoint outcomes'!DX395,0)))</f>
        <v>0</v>
      </c>
      <c r="W395" s="326">
        <f>IF(ISNUMBER('Primary endpoint outcomes'!FA395)=TRUE,'Primary endpoint outcomes'!FA395,(IF(ISNUMBER('Primary endpoint outcomes'!FD395)=TRUE,'Primary endpoint outcomes'!FD395,0)))</f>
        <v>0</v>
      </c>
      <c r="X395" s="326">
        <f>IF(ISNUMBER('Primary endpoint outcomes'!FB395)=TRUE,'Primary endpoint outcomes'!FB395,(IF(ISNUMBER('Primary endpoint outcomes'!FE395)=TRUE,'Primary endpoint outcomes'!FE395,0)))</f>
        <v>0</v>
      </c>
      <c r="Y395" s="326">
        <f>IF(ISNUMBER('Primary endpoint outcomes'!FC395)=TRUE,'Primary endpoint outcomes'!FC395,(IF(ISNUMBER('Primary endpoint outcomes'!FF395)=TRUE,'Primary endpoint outcomes'!FF395,0)))</f>
        <v>0</v>
      </c>
      <c r="AA395" s="151">
        <f t="shared" si="197"/>
        <v>46</v>
      </c>
      <c r="AB395" s="153">
        <f t="shared" si="198"/>
        <v>45</v>
      </c>
      <c r="AC395" s="153">
        <f t="shared" si="199"/>
        <v>378.45</v>
      </c>
      <c r="AD395" s="151">
        <f t="shared" si="200"/>
        <v>43</v>
      </c>
      <c r="AE395" s="153">
        <f t="shared" si="201"/>
        <v>42</v>
      </c>
      <c r="AF395" s="153">
        <f t="shared" si="202"/>
        <v>403.62000000000006</v>
      </c>
      <c r="AG395" s="151">
        <f t="shared" si="203"/>
        <v>0</v>
      </c>
      <c r="AH395" s="153">
        <f t="shared" si="204"/>
        <v>-1</v>
      </c>
      <c r="AI395" s="153">
        <f t="shared" si="205"/>
        <v>0</v>
      </c>
      <c r="AJ395" s="151">
        <f t="shared" si="206"/>
        <v>0</v>
      </c>
      <c r="AK395" s="153">
        <f t="shared" si="207"/>
        <v>-1</v>
      </c>
      <c r="AL395" s="153">
        <f t="shared" si="208"/>
        <v>0</v>
      </c>
      <c r="AM395" s="151">
        <f t="shared" si="209"/>
        <v>0</v>
      </c>
      <c r="AN395" s="153">
        <f t="shared" si="210"/>
        <v>-1</v>
      </c>
      <c r="AO395" s="153">
        <f t="shared" si="211"/>
        <v>0</v>
      </c>
      <c r="AP395" s="153">
        <f t="shared" si="212"/>
        <v>87</v>
      </c>
      <c r="AQ395" s="153">
        <f t="shared" si="213"/>
        <v>782.07</v>
      </c>
      <c r="AR395" s="153">
        <f t="shared" si="214"/>
        <v>20.648314606741575</v>
      </c>
      <c r="AS395" s="153">
        <f t="shared" si="215"/>
        <v>2.9982178614683068</v>
      </c>
      <c r="AT395" s="153">
        <f t="shared" si="216"/>
        <v>89</v>
      </c>
    </row>
    <row r="396" spans="1:46" ht="15.75" x14ac:dyDescent="0.25">
      <c r="A396" s="152" t="str">
        <f>'Primary endpoint outcomes'!A396</f>
        <v>Mahableshwarkar 2013</v>
      </c>
      <c r="B396" s="152" t="str">
        <f>CONCATENATE('Primary endpoint outcomes'!S396,'Primary endpoint outcomes'!T396)</f>
        <v>HAMD24</v>
      </c>
      <c r="C396" s="154">
        <f t="shared" si="189"/>
        <v>29.101311475409833</v>
      </c>
      <c r="D396" s="154">
        <f t="shared" si="190"/>
        <v>5.623920505144504</v>
      </c>
      <c r="E396" s="154">
        <f t="shared" si="191"/>
        <v>305</v>
      </c>
      <c r="F396" s="21" t="str">
        <f t="shared" si="192"/>
        <v>YES</v>
      </c>
      <c r="G396" s="21" t="str">
        <f t="shared" si="193"/>
        <v>NO</v>
      </c>
      <c r="H396" s="155">
        <f t="shared" si="194"/>
        <v>0.99008553176561154</v>
      </c>
      <c r="I396" s="155">
        <f t="shared" si="195"/>
        <v>9.9144682343884627E-3</v>
      </c>
      <c r="J396" s="318">
        <f t="shared" si="196"/>
        <v>1</v>
      </c>
      <c r="K396" s="326">
        <f>IF(ISNUMBER('Primary endpoint outcomes'!U396)=TRUE,'Primary endpoint outcomes'!U396,(IF(ISNUMBER('Primary endpoint outcomes'!X396)=TRUE,'Primary endpoint outcomes'!X396,0)))</f>
        <v>28.7</v>
      </c>
      <c r="L396" s="326">
        <f>IF(ISNUMBER('Primary endpoint outcomes'!V396)=TRUE,'Primary endpoint outcomes'!V396,(IF(ISNUMBER('Primary endpoint outcomes'!Y396)=TRUE,'Primary endpoint outcomes'!Y396,0)))</f>
        <v>5.0999999999999996</v>
      </c>
      <c r="M396" s="325">
        <f>IF(ISNUMBER('Primary endpoint outcomes'!W396)=TRUE,'Primary endpoint outcomes'!W396,(IF(ISNUMBER('Primary endpoint outcomes'!Z396)=TRUE,'Primary endpoint outcomes'!Z396,0)))</f>
        <v>152</v>
      </c>
      <c r="N396" s="326">
        <f>IF(ISNUMBER('Primary endpoint outcomes'!BC396)=TRUE,'Primary endpoint outcomes'!BC396,(IF(ISNUMBER('Primary endpoint outcomes'!BF396)=TRUE,'Primary endpoint outcomes'!BF396,0)))</f>
        <v>29.5</v>
      </c>
      <c r="O396" s="325">
        <f>IF(ISNUMBER('Primary endpoint outcomes'!BD396)=TRUE,'Primary endpoint outcomes'!BD396,(IF(ISNUMBER('Primary endpoint outcomes'!BG396)=TRUE,'Primary endpoint outcomes'!BG396,0)))</f>
        <v>6.1</v>
      </c>
      <c r="P396" s="325">
        <f>IF(ISNUMBER('Primary endpoint outcomes'!BE396)=TRUE,'Primary endpoint outcomes'!BE396,(IF(ISNUMBER('Primary endpoint outcomes'!BH396)=TRUE,'Primary endpoint outcomes'!BH396,0)))</f>
        <v>153</v>
      </c>
      <c r="Q396" s="326">
        <f>IF(ISNUMBER('Primary endpoint outcomes'!CK396)=TRUE,'Primary endpoint outcomes'!CK396,(IF(ISNUMBER('Primary endpoint outcomes'!CN396)=TRUE,'Primary endpoint outcomes'!CN396,0)))</f>
        <v>0</v>
      </c>
      <c r="R396" s="326">
        <f>IF(ISNUMBER('Primary endpoint outcomes'!CL396)=TRUE,'Primary endpoint outcomes'!CL396,(IF(ISNUMBER('Primary endpoint outcomes'!CO396)=TRUE,'Primary endpoint outcomes'!CO396,0)))</f>
        <v>0</v>
      </c>
      <c r="S396" s="325">
        <f>IF(ISNUMBER('Primary endpoint outcomes'!CM396)=TRUE,'Primary endpoint outcomes'!CM396,(IF(ISNUMBER('Primary endpoint outcomes'!CP396)=TRUE,'Primary endpoint outcomes'!CP396,0)))</f>
        <v>0</v>
      </c>
      <c r="T396" s="326">
        <f>IF(ISNUMBER('Primary endpoint outcomes'!DS396)=TRUE,'Primary endpoint outcomes'!DS396,(IF(ISNUMBER('Primary endpoint outcomes'!DV396)=TRUE,'Primary endpoint outcomes'!DV396,0)))</f>
        <v>0</v>
      </c>
      <c r="U396" s="326">
        <f>IF(ISNUMBER('Primary endpoint outcomes'!DT396)=TRUE,'Primary endpoint outcomes'!DT396,(IF(ISNUMBER('Primary endpoint outcomes'!DW396)=TRUE,'Primary endpoint outcomes'!DW396,0)))</f>
        <v>0</v>
      </c>
      <c r="V396" s="326">
        <f>IF(ISNUMBER('Primary endpoint outcomes'!DU396)=TRUE,'Primary endpoint outcomes'!DU396,(IF(ISNUMBER('Primary endpoint outcomes'!DX396)=TRUE,'Primary endpoint outcomes'!DX396,0)))</f>
        <v>0</v>
      </c>
      <c r="W396" s="326">
        <f>IF(ISNUMBER('Primary endpoint outcomes'!FA396)=TRUE,'Primary endpoint outcomes'!FA396,(IF(ISNUMBER('Primary endpoint outcomes'!FD396)=TRUE,'Primary endpoint outcomes'!FD396,0)))</f>
        <v>0</v>
      </c>
      <c r="X396" s="326">
        <f>IF(ISNUMBER('Primary endpoint outcomes'!FB396)=TRUE,'Primary endpoint outcomes'!FB396,(IF(ISNUMBER('Primary endpoint outcomes'!FE396)=TRUE,'Primary endpoint outcomes'!FE396,0)))</f>
        <v>0</v>
      </c>
      <c r="Y396" s="326">
        <f>IF(ISNUMBER('Primary endpoint outcomes'!FC396)=TRUE,'Primary endpoint outcomes'!FC396,(IF(ISNUMBER('Primary endpoint outcomes'!FF396)=TRUE,'Primary endpoint outcomes'!FF396,0)))</f>
        <v>0</v>
      </c>
      <c r="AA396" s="151">
        <f t="shared" si="197"/>
        <v>152</v>
      </c>
      <c r="AB396" s="153">
        <f t="shared" si="198"/>
        <v>151</v>
      </c>
      <c r="AC396" s="153">
        <f t="shared" si="199"/>
        <v>3927.5099999999998</v>
      </c>
      <c r="AD396" s="151">
        <f t="shared" si="200"/>
        <v>153</v>
      </c>
      <c r="AE396" s="153">
        <f t="shared" si="201"/>
        <v>152</v>
      </c>
      <c r="AF396" s="153">
        <f t="shared" si="202"/>
        <v>5655.9199999999992</v>
      </c>
      <c r="AG396" s="151">
        <f t="shared" si="203"/>
        <v>0</v>
      </c>
      <c r="AH396" s="153">
        <f t="shared" si="204"/>
        <v>-1</v>
      </c>
      <c r="AI396" s="153">
        <f t="shared" si="205"/>
        <v>0</v>
      </c>
      <c r="AJ396" s="151">
        <f t="shared" si="206"/>
        <v>0</v>
      </c>
      <c r="AK396" s="153">
        <f t="shared" si="207"/>
        <v>-1</v>
      </c>
      <c r="AL396" s="153">
        <f t="shared" si="208"/>
        <v>0</v>
      </c>
      <c r="AM396" s="151">
        <f t="shared" si="209"/>
        <v>0</v>
      </c>
      <c r="AN396" s="153">
        <f t="shared" si="210"/>
        <v>-1</v>
      </c>
      <c r="AO396" s="153">
        <f t="shared" si="211"/>
        <v>0</v>
      </c>
      <c r="AP396" s="153">
        <f t="shared" si="212"/>
        <v>303</v>
      </c>
      <c r="AQ396" s="153">
        <f t="shared" si="213"/>
        <v>9583.4299999999985</v>
      </c>
      <c r="AR396" s="153">
        <f t="shared" si="214"/>
        <v>29.101311475409833</v>
      </c>
      <c r="AS396" s="153">
        <f t="shared" si="215"/>
        <v>5.623920505144504</v>
      </c>
      <c r="AT396" s="153">
        <f t="shared" si="216"/>
        <v>305</v>
      </c>
    </row>
    <row r="397" spans="1:46" ht="15.75" x14ac:dyDescent="0.25">
      <c r="A397" s="152" t="str">
        <f>'Primary endpoint outcomes'!A397</f>
        <v>Mahableshwarkar 2015a</v>
      </c>
      <c r="B397" s="152" t="str">
        <f>CONCATENATE('Primary endpoint outcomes'!S397,'Primary endpoint outcomes'!T397)</f>
        <v>MADRS10</v>
      </c>
      <c r="C397" s="154">
        <f t="shared" si="189"/>
        <v>32.231309904153356</v>
      </c>
      <c r="D397" s="154">
        <f t="shared" si="190"/>
        <v>4.2832475208372962</v>
      </c>
      <c r="E397" s="154">
        <f t="shared" si="191"/>
        <v>313</v>
      </c>
      <c r="F397" s="21" t="str">
        <f t="shared" si="192"/>
        <v>YES</v>
      </c>
      <c r="G397" s="21" t="str">
        <f t="shared" si="193"/>
        <v>NO</v>
      </c>
      <c r="H397" s="155">
        <f t="shared" si="194"/>
        <v>0.9915455003978304</v>
      </c>
      <c r="I397" s="155">
        <f t="shared" si="195"/>
        <v>8.4544996021695962E-3</v>
      </c>
      <c r="J397" s="318">
        <f t="shared" si="196"/>
        <v>1</v>
      </c>
      <c r="K397" s="326">
        <f>IF(ISNUMBER('Primary endpoint outcomes'!U397)=TRUE,'Primary endpoint outcomes'!U397,(IF(ISNUMBER('Primary endpoint outcomes'!X397)=TRUE,'Primary endpoint outcomes'!X397,0)))</f>
        <v>32.9</v>
      </c>
      <c r="L397" s="326">
        <f>IF(ISNUMBER('Primary endpoint outcomes'!V397)=TRUE,'Primary endpoint outcomes'!V397,(IF(ISNUMBER('Primary endpoint outcomes'!Y397)=TRUE,'Primary endpoint outcomes'!Y397,0)))</f>
        <v>4.3899999999999997</v>
      </c>
      <c r="M397" s="325">
        <f>IF(ISNUMBER('Primary endpoint outcomes'!W397)=TRUE,'Primary endpoint outcomes'!W397,(IF(ISNUMBER('Primary endpoint outcomes'!Z397)=TRUE,'Primary endpoint outcomes'!Z397,0)))</f>
        <v>152</v>
      </c>
      <c r="N397" s="326">
        <f>IF(ISNUMBER('Primary endpoint outcomes'!BC397)=TRUE,'Primary endpoint outcomes'!BC397,(IF(ISNUMBER('Primary endpoint outcomes'!BF397)=TRUE,'Primary endpoint outcomes'!BF397,0)))</f>
        <v>31.6</v>
      </c>
      <c r="O397" s="325">
        <f>IF(ISNUMBER('Primary endpoint outcomes'!BD397)=TRUE,'Primary endpoint outcomes'!BD397,(IF(ISNUMBER('Primary endpoint outcomes'!BG397)=TRUE,'Primary endpoint outcomes'!BG397,0)))</f>
        <v>4.18</v>
      </c>
      <c r="P397" s="325">
        <f>IF(ISNUMBER('Primary endpoint outcomes'!BE397)=TRUE,'Primary endpoint outcomes'!BE397,(IF(ISNUMBER('Primary endpoint outcomes'!BH397)=TRUE,'Primary endpoint outcomes'!BH397,0)))</f>
        <v>161</v>
      </c>
      <c r="Q397" s="326">
        <f>IF(ISNUMBER('Primary endpoint outcomes'!CK397)=TRUE,'Primary endpoint outcomes'!CK397,(IF(ISNUMBER('Primary endpoint outcomes'!CN397)=TRUE,'Primary endpoint outcomes'!CN397,0)))</f>
        <v>0</v>
      </c>
      <c r="R397" s="326">
        <f>IF(ISNUMBER('Primary endpoint outcomes'!CL397)=TRUE,'Primary endpoint outcomes'!CL397,(IF(ISNUMBER('Primary endpoint outcomes'!CO397)=TRUE,'Primary endpoint outcomes'!CO397,0)))</f>
        <v>0</v>
      </c>
      <c r="S397" s="325">
        <f>IF(ISNUMBER('Primary endpoint outcomes'!CM397)=TRUE,'Primary endpoint outcomes'!CM397,(IF(ISNUMBER('Primary endpoint outcomes'!CP397)=TRUE,'Primary endpoint outcomes'!CP397,0)))</f>
        <v>0</v>
      </c>
      <c r="T397" s="326">
        <f>IF(ISNUMBER('Primary endpoint outcomes'!DS397)=TRUE,'Primary endpoint outcomes'!DS397,(IF(ISNUMBER('Primary endpoint outcomes'!DV397)=TRUE,'Primary endpoint outcomes'!DV397,0)))</f>
        <v>0</v>
      </c>
      <c r="U397" s="326">
        <f>IF(ISNUMBER('Primary endpoint outcomes'!DT397)=TRUE,'Primary endpoint outcomes'!DT397,(IF(ISNUMBER('Primary endpoint outcomes'!DW397)=TRUE,'Primary endpoint outcomes'!DW397,0)))</f>
        <v>0</v>
      </c>
      <c r="V397" s="326">
        <f>IF(ISNUMBER('Primary endpoint outcomes'!DU397)=TRUE,'Primary endpoint outcomes'!DU397,(IF(ISNUMBER('Primary endpoint outcomes'!DX397)=TRUE,'Primary endpoint outcomes'!DX397,0)))</f>
        <v>0</v>
      </c>
      <c r="W397" s="326">
        <f>IF(ISNUMBER('Primary endpoint outcomes'!FA397)=TRUE,'Primary endpoint outcomes'!FA397,(IF(ISNUMBER('Primary endpoint outcomes'!FD397)=TRUE,'Primary endpoint outcomes'!FD397,0)))</f>
        <v>0</v>
      </c>
      <c r="X397" s="326">
        <f>IF(ISNUMBER('Primary endpoint outcomes'!FB397)=TRUE,'Primary endpoint outcomes'!FB397,(IF(ISNUMBER('Primary endpoint outcomes'!FE397)=TRUE,'Primary endpoint outcomes'!FE397,0)))</f>
        <v>0</v>
      </c>
      <c r="Y397" s="326">
        <f>IF(ISNUMBER('Primary endpoint outcomes'!FC397)=TRUE,'Primary endpoint outcomes'!FC397,(IF(ISNUMBER('Primary endpoint outcomes'!FF397)=TRUE,'Primary endpoint outcomes'!FF397,0)))</f>
        <v>0</v>
      </c>
      <c r="AA397" s="151">
        <f t="shared" si="197"/>
        <v>152</v>
      </c>
      <c r="AB397" s="153">
        <f t="shared" si="198"/>
        <v>151</v>
      </c>
      <c r="AC397" s="153">
        <f t="shared" si="199"/>
        <v>2910.0870999999997</v>
      </c>
      <c r="AD397" s="151">
        <f t="shared" si="200"/>
        <v>161</v>
      </c>
      <c r="AE397" s="153">
        <f t="shared" si="201"/>
        <v>160</v>
      </c>
      <c r="AF397" s="153">
        <f t="shared" si="202"/>
        <v>2795.5839999999994</v>
      </c>
      <c r="AG397" s="151">
        <f t="shared" si="203"/>
        <v>0</v>
      </c>
      <c r="AH397" s="153">
        <f t="shared" si="204"/>
        <v>-1</v>
      </c>
      <c r="AI397" s="153">
        <f t="shared" si="205"/>
        <v>0</v>
      </c>
      <c r="AJ397" s="151">
        <f t="shared" si="206"/>
        <v>0</v>
      </c>
      <c r="AK397" s="153">
        <f t="shared" si="207"/>
        <v>-1</v>
      </c>
      <c r="AL397" s="153">
        <f t="shared" si="208"/>
        <v>0</v>
      </c>
      <c r="AM397" s="151">
        <f t="shared" si="209"/>
        <v>0</v>
      </c>
      <c r="AN397" s="153">
        <f t="shared" si="210"/>
        <v>-1</v>
      </c>
      <c r="AO397" s="153">
        <f t="shared" si="211"/>
        <v>0</v>
      </c>
      <c r="AP397" s="153">
        <f t="shared" si="212"/>
        <v>311</v>
      </c>
      <c r="AQ397" s="153">
        <f t="shared" si="213"/>
        <v>5705.6710999999996</v>
      </c>
      <c r="AR397" s="153">
        <f t="shared" si="214"/>
        <v>32.231309904153356</v>
      </c>
      <c r="AS397" s="153">
        <f t="shared" si="215"/>
        <v>4.2832475208372962</v>
      </c>
      <c r="AT397" s="153">
        <f t="shared" si="216"/>
        <v>313</v>
      </c>
    </row>
    <row r="398" spans="1:46" ht="15.75" x14ac:dyDescent="0.25">
      <c r="A398" s="152" t="str">
        <f>'Primary endpoint outcomes'!A398</f>
        <v>Maina 2007</v>
      </c>
      <c r="B398" s="152" t="str">
        <f>CONCATENATE('Primary endpoint outcomes'!S398,'Primary endpoint outcomes'!T398)</f>
        <v>HAMD17</v>
      </c>
      <c r="C398" s="154">
        <f t="shared" si="189"/>
        <v>20.116285714285716</v>
      </c>
      <c r="D398" s="154">
        <f t="shared" si="190"/>
        <v>3.3673553691017206</v>
      </c>
      <c r="E398" s="154">
        <f t="shared" si="191"/>
        <v>35</v>
      </c>
      <c r="F398" s="21" t="str">
        <f t="shared" si="192"/>
        <v>YES</v>
      </c>
      <c r="G398" s="21" t="str">
        <f t="shared" si="193"/>
        <v>NO</v>
      </c>
      <c r="H398" s="155">
        <f t="shared" si="194"/>
        <v>0.8892235127526239</v>
      </c>
      <c r="I398" s="155">
        <f t="shared" si="195"/>
        <v>0.1107764872473761</v>
      </c>
      <c r="J398" s="318">
        <f t="shared" si="196"/>
        <v>1</v>
      </c>
      <c r="K398" s="326">
        <f>IF(ISNUMBER('Primary endpoint outcomes'!U398)=TRUE,'Primary endpoint outcomes'!U398,(IF(ISNUMBER('Primary endpoint outcomes'!X398)=TRUE,'Primary endpoint outcomes'!X398,0)))</f>
        <v>20.67</v>
      </c>
      <c r="L398" s="326">
        <f>IF(ISNUMBER('Primary endpoint outcomes'!V398)=TRUE,'Primary endpoint outcomes'!V398,(IF(ISNUMBER('Primary endpoint outcomes'!Y398)=TRUE,'Primary endpoint outcomes'!Y398,0)))</f>
        <v>4.2560000000000002</v>
      </c>
      <c r="M398" s="325">
        <f>IF(ISNUMBER('Primary endpoint outcomes'!W398)=TRUE,'Primary endpoint outcomes'!W398,(IF(ISNUMBER('Primary endpoint outcomes'!Z398)=TRUE,'Primary endpoint outcomes'!Z398,0)))</f>
        <v>18</v>
      </c>
      <c r="N398" s="326">
        <f>IF(ISNUMBER('Primary endpoint outcomes'!BC398)=TRUE,'Primary endpoint outcomes'!BC398,(IF(ISNUMBER('Primary endpoint outcomes'!BF398)=TRUE,'Primary endpoint outcomes'!BF398,0)))</f>
        <v>19.53</v>
      </c>
      <c r="O398" s="325">
        <f>IF(ISNUMBER('Primary endpoint outcomes'!BD398)=TRUE,'Primary endpoint outcomes'!BD398,(IF(ISNUMBER('Primary endpoint outcomes'!BG398)=TRUE,'Primary endpoint outcomes'!BG398,0)))</f>
        <v>2.0350000000000001</v>
      </c>
      <c r="P398" s="325">
        <f>IF(ISNUMBER('Primary endpoint outcomes'!BE398)=TRUE,'Primary endpoint outcomes'!BE398,(IF(ISNUMBER('Primary endpoint outcomes'!BH398)=TRUE,'Primary endpoint outcomes'!BH398,0)))</f>
        <v>17</v>
      </c>
      <c r="Q398" s="326">
        <f>IF(ISNUMBER('Primary endpoint outcomes'!CK398)=TRUE,'Primary endpoint outcomes'!CK398,(IF(ISNUMBER('Primary endpoint outcomes'!CN398)=TRUE,'Primary endpoint outcomes'!CN398,0)))</f>
        <v>0</v>
      </c>
      <c r="R398" s="326">
        <f>IF(ISNUMBER('Primary endpoint outcomes'!CL398)=TRUE,'Primary endpoint outcomes'!CL398,(IF(ISNUMBER('Primary endpoint outcomes'!CO398)=TRUE,'Primary endpoint outcomes'!CO398,0)))</f>
        <v>0</v>
      </c>
      <c r="S398" s="325">
        <f>IF(ISNUMBER('Primary endpoint outcomes'!CM398)=TRUE,'Primary endpoint outcomes'!CM398,(IF(ISNUMBER('Primary endpoint outcomes'!CP398)=TRUE,'Primary endpoint outcomes'!CP398,0)))</f>
        <v>0</v>
      </c>
      <c r="T398" s="326">
        <f>IF(ISNUMBER('Primary endpoint outcomes'!DS398)=TRUE,'Primary endpoint outcomes'!DS398,(IF(ISNUMBER('Primary endpoint outcomes'!DV398)=TRUE,'Primary endpoint outcomes'!DV398,0)))</f>
        <v>0</v>
      </c>
      <c r="U398" s="326">
        <f>IF(ISNUMBER('Primary endpoint outcomes'!DT398)=TRUE,'Primary endpoint outcomes'!DT398,(IF(ISNUMBER('Primary endpoint outcomes'!DW398)=TRUE,'Primary endpoint outcomes'!DW398,0)))</f>
        <v>0</v>
      </c>
      <c r="V398" s="326">
        <f>IF(ISNUMBER('Primary endpoint outcomes'!DU398)=TRUE,'Primary endpoint outcomes'!DU398,(IF(ISNUMBER('Primary endpoint outcomes'!DX398)=TRUE,'Primary endpoint outcomes'!DX398,0)))</f>
        <v>0</v>
      </c>
      <c r="W398" s="326">
        <f>IF(ISNUMBER('Primary endpoint outcomes'!FA398)=TRUE,'Primary endpoint outcomes'!FA398,(IF(ISNUMBER('Primary endpoint outcomes'!FD398)=TRUE,'Primary endpoint outcomes'!FD398,0)))</f>
        <v>0</v>
      </c>
      <c r="X398" s="326">
        <f>IF(ISNUMBER('Primary endpoint outcomes'!FB398)=TRUE,'Primary endpoint outcomes'!FB398,(IF(ISNUMBER('Primary endpoint outcomes'!FE398)=TRUE,'Primary endpoint outcomes'!FE398,0)))</f>
        <v>0</v>
      </c>
      <c r="Y398" s="326">
        <f>IF(ISNUMBER('Primary endpoint outcomes'!FC398)=TRUE,'Primary endpoint outcomes'!FC398,(IF(ISNUMBER('Primary endpoint outcomes'!FF398)=TRUE,'Primary endpoint outcomes'!FF398,0)))</f>
        <v>0</v>
      </c>
      <c r="AA398" s="151">
        <f t="shared" si="197"/>
        <v>18</v>
      </c>
      <c r="AB398" s="153">
        <f t="shared" si="198"/>
        <v>17</v>
      </c>
      <c r="AC398" s="153">
        <f t="shared" si="199"/>
        <v>307.93011200000007</v>
      </c>
      <c r="AD398" s="151">
        <f t="shared" si="200"/>
        <v>17</v>
      </c>
      <c r="AE398" s="153">
        <f t="shared" si="201"/>
        <v>16</v>
      </c>
      <c r="AF398" s="153">
        <f t="shared" si="202"/>
        <v>66.259600000000006</v>
      </c>
      <c r="AG398" s="151">
        <f t="shared" si="203"/>
        <v>0</v>
      </c>
      <c r="AH398" s="153">
        <f t="shared" si="204"/>
        <v>-1</v>
      </c>
      <c r="AI398" s="153">
        <f t="shared" si="205"/>
        <v>0</v>
      </c>
      <c r="AJ398" s="151">
        <f t="shared" si="206"/>
        <v>0</v>
      </c>
      <c r="AK398" s="153">
        <f t="shared" si="207"/>
        <v>-1</v>
      </c>
      <c r="AL398" s="153">
        <f t="shared" si="208"/>
        <v>0</v>
      </c>
      <c r="AM398" s="151">
        <f t="shared" si="209"/>
        <v>0</v>
      </c>
      <c r="AN398" s="153">
        <f t="shared" si="210"/>
        <v>-1</v>
      </c>
      <c r="AO398" s="153">
        <f t="shared" si="211"/>
        <v>0</v>
      </c>
      <c r="AP398" s="153">
        <f t="shared" si="212"/>
        <v>33</v>
      </c>
      <c r="AQ398" s="153">
        <f t="shared" si="213"/>
        <v>374.1897120000001</v>
      </c>
      <c r="AR398" s="153">
        <f t="shared" si="214"/>
        <v>20.116285714285716</v>
      </c>
      <c r="AS398" s="153">
        <f t="shared" si="215"/>
        <v>3.3673553691017206</v>
      </c>
      <c r="AT398" s="153">
        <f t="shared" si="216"/>
        <v>35</v>
      </c>
    </row>
    <row r="399" spans="1:46" ht="15.75" x14ac:dyDescent="0.25">
      <c r="A399" s="152" t="str">
        <f>'Primary endpoint outcomes'!A399</f>
        <v>Malouff 1988</v>
      </c>
      <c r="B399" s="152" t="str">
        <f>CONCATENATE('Primary endpoint outcomes'!S399,'Primary endpoint outcomes'!T399)</f>
        <v>BDI-I21</v>
      </c>
      <c r="C399" s="154">
        <f t="shared" si="189"/>
        <v>20.537441860465115</v>
      </c>
      <c r="D399" s="154">
        <f t="shared" si="190"/>
        <v>6.2907433980412835</v>
      </c>
      <c r="E399" s="154">
        <f t="shared" si="191"/>
        <v>43</v>
      </c>
      <c r="F399" s="21" t="str">
        <f t="shared" si="192"/>
        <v>NO</v>
      </c>
      <c r="G399" s="21" t="str">
        <f t="shared" si="193"/>
        <v>YES</v>
      </c>
      <c r="H399" s="155">
        <f t="shared" si="194"/>
        <v>0.40807729417305549</v>
      </c>
      <c r="I399" s="155">
        <f t="shared" si="195"/>
        <v>0.59192270582694451</v>
      </c>
      <c r="J399" s="318">
        <f t="shared" si="196"/>
        <v>1</v>
      </c>
      <c r="K399" s="326">
        <f>IF(ISNUMBER('Primary endpoint outcomes'!U399)=TRUE,'Primary endpoint outcomes'!U399,(IF(ISNUMBER('Primary endpoint outcomes'!X399)=TRUE,'Primary endpoint outcomes'!X399,0)))</f>
        <v>20.13</v>
      </c>
      <c r="L399" s="326">
        <f>IF(ISNUMBER('Primary endpoint outcomes'!V399)=TRUE,'Primary endpoint outcomes'!V399,(IF(ISNUMBER('Primary endpoint outcomes'!Y399)=TRUE,'Primary endpoint outcomes'!Y399,0)))</f>
        <v>6.11</v>
      </c>
      <c r="M399" s="325">
        <f>IF(ISNUMBER('Primary endpoint outcomes'!W399)=TRUE,'Primary endpoint outcomes'!W399,(IF(ISNUMBER('Primary endpoint outcomes'!Z399)=TRUE,'Primary endpoint outcomes'!Z399,0)))</f>
        <v>14</v>
      </c>
      <c r="N399" s="326">
        <f>IF(ISNUMBER('Primary endpoint outcomes'!BC399)=TRUE,'Primary endpoint outcomes'!BC399,(IF(ISNUMBER('Primary endpoint outcomes'!BF399)=TRUE,'Primary endpoint outcomes'!BF399,0)))</f>
        <v>21.13</v>
      </c>
      <c r="O399" s="325">
        <f>IF(ISNUMBER('Primary endpoint outcomes'!BD399)=TRUE,'Primary endpoint outcomes'!BD399,(IF(ISNUMBER('Primary endpoint outcomes'!BG399)=TRUE,'Primary endpoint outcomes'!BG399,0)))</f>
        <v>6.08</v>
      </c>
      <c r="P399" s="325">
        <f>IF(ISNUMBER('Primary endpoint outcomes'!BE399)=TRUE,'Primary endpoint outcomes'!BE399,(IF(ISNUMBER('Primary endpoint outcomes'!BH399)=TRUE,'Primary endpoint outcomes'!BH399,0)))</f>
        <v>15</v>
      </c>
      <c r="Q399" s="326">
        <f>IF(ISNUMBER('Primary endpoint outcomes'!CK399)=TRUE,'Primary endpoint outcomes'!CK399,(IF(ISNUMBER('Primary endpoint outcomes'!CN399)=TRUE,'Primary endpoint outcomes'!CN399,0)))</f>
        <v>20.309999999999999</v>
      </c>
      <c r="R399" s="326">
        <f>IF(ISNUMBER('Primary endpoint outcomes'!CL399)=TRUE,'Primary endpoint outcomes'!CL399,(IF(ISNUMBER('Primary endpoint outcomes'!CO399)=TRUE,'Primary endpoint outcomes'!CO399,0)))</f>
        <v>6.68</v>
      </c>
      <c r="S399" s="325">
        <f>IF(ISNUMBER('Primary endpoint outcomes'!CM399)=TRUE,'Primary endpoint outcomes'!CM399,(IF(ISNUMBER('Primary endpoint outcomes'!CP399)=TRUE,'Primary endpoint outcomes'!CP399,0)))</f>
        <v>14</v>
      </c>
      <c r="T399" s="326">
        <f>IF(ISNUMBER('Primary endpoint outcomes'!DS399)=TRUE,'Primary endpoint outcomes'!DS399,(IF(ISNUMBER('Primary endpoint outcomes'!DV399)=TRUE,'Primary endpoint outcomes'!DV399,0)))</f>
        <v>0</v>
      </c>
      <c r="U399" s="326">
        <f>IF(ISNUMBER('Primary endpoint outcomes'!DT399)=TRUE,'Primary endpoint outcomes'!DT399,(IF(ISNUMBER('Primary endpoint outcomes'!DW399)=TRUE,'Primary endpoint outcomes'!DW399,0)))</f>
        <v>0</v>
      </c>
      <c r="V399" s="326">
        <f>IF(ISNUMBER('Primary endpoint outcomes'!DU399)=TRUE,'Primary endpoint outcomes'!DU399,(IF(ISNUMBER('Primary endpoint outcomes'!DX399)=TRUE,'Primary endpoint outcomes'!DX399,0)))</f>
        <v>0</v>
      </c>
      <c r="W399" s="326">
        <f>IF(ISNUMBER('Primary endpoint outcomes'!FA399)=TRUE,'Primary endpoint outcomes'!FA399,(IF(ISNUMBER('Primary endpoint outcomes'!FD399)=TRUE,'Primary endpoint outcomes'!FD399,0)))</f>
        <v>0</v>
      </c>
      <c r="X399" s="326">
        <f>IF(ISNUMBER('Primary endpoint outcomes'!FB399)=TRUE,'Primary endpoint outcomes'!FB399,(IF(ISNUMBER('Primary endpoint outcomes'!FE399)=TRUE,'Primary endpoint outcomes'!FE399,0)))</f>
        <v>0</v>
      </c>
      <c r="Y399" s="326">
        <f>IF(ISNUMBER('Primary endpoint outcomes'!FC399)=TRUE,'Primary endpoint outcomes'!FC399,(IF(ISNUMBER('Primary endpoint outcomes'!FF399)=TRUE,'Primary endpoint outcomes'!FF399,0)))</f>
        <v>0</v>
      </c>
      <c r="AA399" s="151">
        <f t="shared" si="197"/>
        <v>14</v>
      </c>
      <c r="AB399" s="153">
        <f t="shared" si="198"/>
        <v>13</v>
      </c>
      <c r="AC399" s="153">
        <f t="shared" si="199"/>
        <v>485.31730000000005</v>
      </c>
      <c r="AD399" s="151">
        <f t="shared" si="200"/>
        <v>15</v>
      </c>
      <c r="AE399" s="153">
        <f t="shared" si="201"/>
        <v>14</v>
      </c>
      <c r="AF399" s="153">
        <f t="shared" si="202"/>
        <v>517.52959999999996</v>
      </c>
      <c r="AG399" s="151">
        <f t="shared" si="203"/>
        <v>14</v>
      </c>
      <c r="AH399" s="153">
        <f t="shared" si="204"/>
        <v>13</v>
      </c>
      <c r="AI399" s="153">
        <f t="shared" si="205"/>
        <v>580.09119999999996</v>
      </c>
      <c r="AJ399" s="151">
        <f t="shared" si="206"/>
        <v>0</v>
      </c>
      <c r="AK399" s="153">
        <f t="shared" si="207"/>
        <v>-1</v>
      </c>
      <c r="AL399" s="153">
        <f t="shared" si="208"/>
        <v>0</v>
      </c>
      <c r="AM399" s="151">
        <f t="shared" si="209"/>
        <v>0</v>
      </c>
      <c r="AN399" s="153">
        <f t="shared" si="210"/>
        <v>-1</v>
      </c>
      <c r="AO399" s="153">
        <f t="shared" si="211"/>
        <v>0</v>
      </c>
      <c r="AP399" s="153">
        <f t="shared" si="212"/>
        <v>40</v>
      </c>
      <c r="AQ399" s="153">
        <f t="shared" si="213"/>
        <v>1582.9380999999998</v>
      </c>
      <c r="AR399" s="153">
        <f t="shared" si="214"/>
        <v>20.537441860465115</v>
      </c>
      <c r="AS399" s="153">
        <f t="shared" si="215"/>
        <v>6.2907433980412835</v>
      </c>
      <c r="AT399" s="153">
        <f t="shared" si="216"/>
        <v>43</v>
      </c>
    </row>
    <row r="400" spans="1:46" ht="15.75" x14ac:dyDescent="0.25">
      <c r="A400" s="152" t="str">
        <f>'Primary endpoint outcomes'!A400</f>
        <v>Mao 2008</v>
      </c>
      <c r="B400" s="152" t="str">
        <f>CONCATENATE('Primary endpoint outcomes'!S400,'Primary endpoint outcomes'!T400)</f>
        <v>MADRS10</v>
      </c>
      <c r="C400" s="154">
        <f t="shared" si="189"/>
        <v>30.638095238095236</v>
      </c>
      <c r="D400" s="154">
        <f t="shared" si="190"/>
        <v>5.2554151735413077</v>
      </c>
      <c r="E400" s="154">
        <f t="shared" si="191"/>
        <v>231</v>
      </c>
      <c r="F400" s="21" t="str">
        <f t="shared" si="192"/>
        <v>YES</v>
      </c>
      <c r="G400" s="21" t="str">
        <f t="shared" si="193"/>
        <v>NO</v>
      </c>
      <c r="H400" s="155">
        <f t="shared" si="194"/>
        <v>0.94987637119189638</v>
      </c>
      <c r="I400" s="155">
        <f t="shared" si="195"/>
        <v>5.0123628808103615E-2</v>
      </c>
      <c r="J400" s="318">
        <f t="shared" si="196"/>
        <v>1</v>
      </c>
      <c r="K400" s="326">
        <f>IF(ISNUMBER('Primary endpoint outcomes'!U400)=TRUE,'Primary endpoint outcomes'!U400,(IF(ISNUMBER('Primary endpoint outcomes'!X400)=TRUE,'Primary endpoint outcomes'!X400,0)))</f>
        <v>30.1</v>
      </c>
      <c r="L400" s="326">
        <f>IF(ISNUMBER('Primary endpoint outcomes'!V400)=TRUE,'Primary endpoint outcomes'!V400,(IF(ISNUMBER('Primary endpoint outcomes'!Y400)=TRUE,'Primary endpoint outcomes'!Y400,0)))</f>
        <v>5.4</v>
      </c>
      <c r="M400" s="325">
        <f>IF(ISNUMBER('Primary endpoint outcomes'!W400)=TRUE,'Primary endpoint outcomes'!W400,(IF(ISNUMBER('Primary endpoint outcomes'!Z400)=TRUE,'Primary endpoint outcomes'!Z400,0)))</f>
        <v>118</v>
      </c>
      <c r="N400" s="326">
        <f>IF(ISNUMBER('Primary endpoint outcomes'!BC400)=TRUE,'Primary endpoint outcomes'!BC400,(IF(ISNUMBER('Primary endpoint outcomes'!BF400)=TRUE,'Primary endpoint outcomes'!BF400,0)))</f>
        <v>31.2</v>
      </c>
      <c r="O400" s="325">
        <f>IF(ISNUMBER('Primary endpoint outcomes'!BD400)=TRUE,'Primary endpoint outcomes'!BD400,(IF(ISNUMBER('Primary endpoint outcomes'!BG400)=TRUE,'Primary endpoint outcomes'!BG400,0)))</f>
        <v>5.0999999999999996</v>
      </c>
      <c r="P400" s="325">
        <f>IF(ISNUMBER('Primary endpoint outcomes'!BE400)=TRUE,'Primary endpoint outcomes'!BE400,(IF(ISNUMBER('Primary endpoint outcomes'!BH400)=TRUE,'Primary endpoint outcomes'!BH400,0)))</f>
        <v>113</v>
      </c>
      <c r="Q400" s="326">
        <f>IF(ISNUMBER('Primary endpoint outcomes'!CK400)=TRUE,'Primary endpoint outcomes'!CK400,(IF(ISNUMBER('Primary endpoint outcomes'!CN400)=TRUE,'Primary endpoint outcomes'!CN400,0)))</f>
        <v>0</v>
      </c>
      <c r="R400" s="326">
        <f>IF(ISNUMBER('Primary endpoint outcomes'!CL400)=TRUE,'Primary endpoint outcomes'!CL400,(IF(ISNUMBER('Primary endpoint outcomes'!CO400)=TRUE,'Primary endpoint outcomes'!CO400,0)))</f>
        <v>0</v>
      </c>
      <c r="S400" s="325">
        <f>IF(ISNUMBER('Primary endpoint outcomes'!CM400)=TRUE,'Primary endpoint outcomes'!CM400,(IF(ISNUMBER('Primary endpoint outcomes'!CP400)=TRUE,'Primary endpoint outcomes'!CP400,0)))</f>
        <v>0</v>
      </c>
      <c r="T400" s="326">
        <f>IF(ISNUMBER('Primary endpoint outcomes'!DS400)=TRUE,'Primary endpoint outcomes'!DS400,(IF(ISNUMBER('Primary endpoint outcomes'!DV400)=TRUE,'Primary endpoint outcomes'!DV400,0)))</f>
        <v>0</v>
      </c>
      <c r="U400" s="326">
        <f>IF(ISNUMBER('Primary endpoint outcomes'!DT400)=TRUE,'Primary endpoint outcomes'!DT400,(IF(ISNUMBER('Primary endpoint outcomes'!DW400)=TRUE,'Primary endpoint outcomes'!DW400,0)))</f>
        <v>0</v>
      </c>
      <c r="V400" s="326">
        <f>IF(ISNUMBER('Primary endpoint outcomes'!DU400)=TRUE,'Primary endpoint outcomes'!DU400,(IF(ISNUMBER('Primary endpoint outcomes'!DX400)=TRUE,'Primary endpoint outcomes'!DX400,0)))</f>
        <v>0</v>
      </c>
      <c r="W400" s="326">
        <f>IF(ISNUMBER('Primary endpoint outcomes'!FA400)=TRUE,'Primary endpoint outcomes'!FA400,(IF(ISNUMBER('Primary endpoint outcomes'!FD400)=TRUE,'Primary endpoint outcomes'!FD400,0)))</f>
        <v>0</v>
      </c>
      <c r="X400" s="326">
        <f>IF(ISNUMBER('Primary endpoint outcomes'!FB400)=TRUE,'Primary endpoint outcomes'!FB400,(IF(ISNUMBER('Primary endpoint outcomes'!FE400)=TRUE,'Primary endpoint outcomes'!FE400,0)))</f>
        <v>0</v>
      </c>
      <c r="Y400" s="326">
        <f>IF(ISNUMBER('Primary endpoint outcomes'!FC400)=TRUE,'Primary endpoint outcomes'!FC400,(IF(ISNUMBER('Primary endpoint outcomes'!FF400)=TRUE,'Primary endpoint outcomes'!FF400,0)))</f>
        <v>0</v>
      </c>
      <c r="AA400" s="151">
        <f t="shared" si="197"/>
        <v>118</v>
      </c>
      <c r="AB400" s="153">
        <f t="shared" si="198"/>
        <v>117</v>
      </c>
      <c r="AC400" s="153">
        <f t="shared" si="199"/>
        <v>3411.7200000000003</v>
      </c>
      <c r="AD400" s="151">
        <f t="shared" si="200"/>
        <v>113</v>
      </c>
      <c r="AE400" s="153">
        <f t="shared" si="201"/>
        <v>112</v>
      </c>
      <c r="AF400" s="153">
        <f t="shared" si="202"/>
        <v>2913.12</v>
      </c>
      <c r="AG400" s="151">
        <f t="shared" si="203"/>
        <v>0</v>
      </c>
      <c r="AH400" s="153">
        <f t="shared" si="204"/>
        <v>-1</v>
      </c>
      <c r="AI400" s="153">
        <f t="shared" si="205"/>
        <v>0</v>
      </c>
      <c r="AJ400" s="151">
        <f t="shared" si="206"/>
        <v>0</v>
      </c>
      <c r="AK400" s="153">
        <f t="shared" si="207"/>
        <v>-1</v>
      </c>
      <c r="AL400" s="153">
        <f t="shared" si="208"/>
        <v>0</v>
      </c>
      <c r="AM400" s="151">
        <f t="shared" si="209"/>
        <v>0</v>
      </c>
      <c r="AN400" s="153">
        <f t="shared" si="210"/>
        <v>-1</v>
      </c>
      <c r="AO400" s="153">
        <f t="shared" si="211"/>
        <v>0</v>
      </c>
      <c r="AP400" s="153">
        <f t="shared" si="212"/>
        <v>229</v>
      </c>
      <c r="AQ400" s="153">
        <f t="shared" si="213"/>
        <v>6324.84</v>
      </c>
      <c r="AR400" s="153">
        <f t="shared" si="214"/>
        <v>30.638095238095236</v>
      </c>
      <c r="AS400" s="153">
        <f t="shared" si="215"/>
        <v>5.2554151735413077</v>
      </c>
      <c r="AT400" s="153">
        <f t="shared" si="216"/>
        <v>231</v>
      </c>
    </row>
    <row r="401" spans="1:46" ht="15.75" x14ac:dyDescent="0.25">
      <c r="A401" s="152" t="str">
        <f>'Primary endpoint outcomes'!A401</f>
        <v>March 1990</v>
      </c>
      <c r="B401" s="152" t="str">
        <f>CONCATENATE('Primary endpoint outcomes'!S401,'Primary endpoint outcomes'!T401)</f>
        <v>NANA</v>
      </c>
      <c r="C401" s="154" t="e">
        <f t="shared" si="189"/>
        <v>#DIV/0!</v>
      </c>
      <c r="D401" s="154" t="e">
        <f t="shared" si="190"/>
        <v>#DIV/0!</v>
      </c>
      <c r="E401" s="154">
        <f t="shared" si="191"/>
        <v>0</v>
      </c>
      <c r="F401" s="21" t="e">
        <f t="shared" si="192"/>
        <v>#DIV/0!</v>
      </c>
      <c r="G401" s="21" t="e">
        <f t="shared" si="193"/>
        <v>#DIV/0!</v>
      </c>
      <c r="H401" s="155" t="e">
        <f t="shared" si="194"/>
        <v>#N/A</v>
      </c>
      <c r="I401" s="155" t="e">
        <f t="shared" si="195"/>
        <v>#N/A</v>
      </c>
      <c r="J401" s="318">
        <f t="shared" si="196"/>
        <v>0</v>
      </c>
      <c r="K401" s="326">
        <f>IF(ISNUMBER('Primary endpoint outcomes'!U401)=TRUE,'Primary endpoint outcomes'!U401,(IF(ISNUMBER('Primary endpoint outcomes'!X401)=TRUE,'Primary endpoint outcomes'!X401,0)))</f>
        <v>0</v>
      </c>
      <c r="L401" s="326">
        <f>IF(ISNUMBER('Primary endpoint outcomes'!V401)=TRUE,'Primary endpoint outcomes'!V401,(IF(ISNUMBER('Primary endpoint outcomes'!Y401)=TRUE,'Primary endpoint outcomes'!Y401,0)))</f>
        <v>0</v>
      </c>
      <c r="M401" s="325">
        <f>IF(ISNUMBER('Primary endpoint outcomes'!W401)=TRUE,'Primary endpoint outcomes'!W401,(IF(ISNUMBER('Primary endpoint outcomes'!Z401)=TRUE,'Primary endpoint outcomes'!Z401,0)))</f>
        <v>0</v>
      </c>
      <c r="N401" s="326">
        <f>IF(ISNUMBER('Primary endpoint outcomes'!BC401)=TRUE,'Primary endpoint outcomes'!BC401,(IF(ISNUMBER('Primary endpoint outcomes'!BF401)=TRUE,'Primary endpoint outcomes'!BF401,0)))</f>
        <v>0</v>
      </c>
      <c r="O401" s="325">
        <f>IF(ISNUMBER('Primary endpoint outcomes'!BD401)=TRUE,'Primary endpoint outcomes'!BD401,(IF(ISNUMBER('Primary endpoint outcomes'!BG401)=TRUE,'Primary endpoint outcomes'!BG401,0)))</f>
        <v>0</v>
      </c>
      <c r="P401" s="325">
        <f>IF(ISNUMBER('Primary endpoint outcomes'!BE401)=TRUE,'Primary endpoint outcomes'!BE401,(IF(ISNUMBER('Primary endpoint outcomes'!BH401)=TRUE,'Primary endpoint outcomes'!BH401,0)))</f>
        <v>0</v>
      </c>
      <c r="Q401" s="326">
        <f>IF(ISNUMBER('Primary endpoint outcomes'!CK401)=TRUE,'Primary endpoint outcomes'!CK401,(IF(ISNUMBER('Primary endpoint outcomes'!CN401)=TRUE,'Primary endpoint outcomes'!CN401,0)))</f>
        <v>0</v>
      </c>
      <c r="R401" s="326">
        <f>IF(ISNUMBER('Primary endpoint outcomes'!CL401)=TRUE,'Primary endpoint outcomes'!CL401,(IF(ISNUMBER('Primary endpoint outcomes'!CO401)=TRUE,'Primary endpoint outcomes'!CO401,0)))</f>
        <v>0</v>
      </c>
      <c r="S401" s="325">
        <f>IF(ISNUMBER('Primary endpoint outcomes'!CM401)=TRUE,'Primary endpoint outcomes'!CM401,(IF(ISNUMBER('Primary endpoint outcomes'!CP401)=TRUE,'Primary endpoint outcomes'!CP401,0)))</f>
        <v>0</v>
      </c>
      <c r="T401" s="326">
        <f>IF(ISNUMBER('Primary endpoint outcomes'!DS401)=TRUE,'Primary endpoint outcomes'!DS401,(IF(ISNUMBER('Primary endpoint outcomes'!DV401)=TRUE,'Primary endpoint outcomes'!DV401,0)))</f>
        <v>0</v>
      </c>
      <c r="U401" s="326">
        <f>IF(ISNUMBER('Primary endpoint outcomes'!DT401)=TRUE,'Primary endpoint outcomes'!DT401,(IF(ISNUMBER('Primary endpoint outcomes'!DW401)=TRUE,'Primary endpoint outcomes'!DW401,0)))</f>
        <v>0</v>
      </c>
      <c r="V401" s="326">
        <f>IF(ISNUMBER('Primary endpoint outcomes'!DU401)=TRUE,'Primary endpoint outcomes'!DU401,(IF(ISNUMBER('Primary endpoint outcomes'!DX401)=TRUE,'Primary endpoint outcomes'!DX401,0)))</f>
        <v>0</v>
      </c>
      <c r="W401" s="326">
        <f>IF(ISNUMBER('Primary endpoint outcomes'!FA401)=TRUE,'Primary endpoint outcomes'!FA401,(IF(ISNUMBER('Primary endpoint outcomes'!FD401)=TRUE,'Primary endpoint outcomes'!FD401,0)))</f>
        <v>0</v>
      </c>
      <c r="X401" s="326">
        <f>IF(ISNUMBER('Primary endpoint outcomes'!FB401)=TRUE,'Primary endpoint outcomes'!FB401,(IF(ISNUMBER('Primary endpoint outcomes'!FE401)=TRUE,'Primary endpoint outcomes'!FE401,0)))</f>
        <v>0</v>
      </c>
      <c r="Y401" s="326">
        <f>IF(ISNUMBER('Primary endpoint outcomes'!FC401)=TRUE,'Primary endpoint outcomes'!FC401,(IF(ISNUMBER('Primary endpoint outcomes'!FF401)=TRUE,'Primary endpoint outcomes'!FF401,0)))</f>
        <v>0</v>
      </c>
      <c r="AA401" s="151">
        <f t="shared" si="197"/>
        <v>0</v>
      </c>
      <c r="AB401" s="153">
        <f t="shared" si="198"/>
        <v>-1</v>
      </c>
      <c r="AC401" s="153">
        <f t="shared" si="199"/>
        <v>0</v>
      </c>
      <c r="AD401" s="151">
        <f t="shared" si="200"/>
        <v>0</v>
      </c>
      <c r="AE401" s="153">
        <f t="shared" si="201"/>
        <v>-1</v>
      </c>
      <c r="AF401" s="153">
        <f t="shared" si="202"/>
        <v>0</v>
      </c>
      <c r="AG401" s="151">
        <f t="shared" si="203"/>
        <v>0</v>
      </c>
      <c r="AH401" s="153">
        <f t="shared" si="204"/>
        <v>-1</v>
      </c>
      <c r="AI401" s="153">
        <f t="shared" si="205"/>
        <v>0</v>
      </c>
      <c r="AJ401" s="151">
        <f t="shared" si="206"/>
        <v>0</v>
      </c>
      <c r="AK401" s="153">
        <f t="shared" si="207"/>
        <v>-1</v>
      </c>
      <c r="AL401" s="153">
        <f t="shared" si="208"/>
        <v>0</v>
      </c>
      <c r="AM401" s="151">
        <f t="shared" si="209"/>
        <v>0</v>
      </c>
      <c r="AN401" s="153">
        <f t="shared" si="210"/>
        <v>-1</v>
      </c>
      <c r="AO401" s="153">
        <f t="shared" si="211"/>
        <v>0</v>
      </c>
      <c r="AP401" s="153" t="b">
        <f t="shared" si="212"/>
        <v>0</v>
      </c>
      <c r="AQ401" s="153">
        <f t="shared" si="213"/>
        <v>0</v>
      </c>
      <c r="AR401" s="153" t="e">
        <f t="shared" si="214"/>
        <v>#DIV/0!</v>
      </c>
      <c r="AS401" s="153" t="e">
        <f t="shared" si="215"/>
        <v>#DIV/0!</v>
      </c>
      <c r="AT401" s="153">
        <f t="shared" si="216"/>
        <v>0</v>
      </c>
    </row>
    <row r="402" spans="1:46" ht="15.75" x14ac:dyDescent="0.25">
      <c r="A402" s="152" t="str">
        <f>'Primary endpoint outcomes'!A402</f>
        <v>Marchesi 1998</v>
      </c>
      <c r="B402" s="152" t="str">
        <f>CONCATENATE('Primary endpoint outcomes'!S402,'Primary endpoint outcomes'!T402)</f>
        <v>HAMD17</v>
      </c>
      <c r="C402" s="154">
        <f t="shared" si="189"/>
        <v>25.3943661971831</v>
      </c>
      <c r="D402" s="154">
        <f t="shared" si="190"/>
        <v>5.4699830242619845</v>
      </c>
      <c r="E402" s="154">
        <f t="shared" si="191"/>
        <v>142</v>
      </c>
      <c r="F402" s="21" t="str">
        <f t="shared" si="192"/>
        <v>YES</v>
      </c>
      <c r="G402" s="21" t="str">
        <f t="shared" si="193"/>
        <v>NO</v>
      </c>
      <c r="H402" s="155">
        <f t="shared" si="194"/>
        <v>0.95705057163139973</v>
      </c>
      <c r="I402" s="155">
        <f t="shared" si="195"/>
        <v>4.2949428368600273E-2</v>
      </c>
      <c r="J402" s="318">
        <f t="shared" si="196"/>
        <v>1</v>
      </c>
      <c r="K402" s="326">
        <f>IF(ISNUMBER('Primary endpoint outcomes'!U402)=TRUE,'Primary endpoint outcomes'!U402,(IF(ISNUMBER('Primary endpoint outcomes'!X402)=TRUE,'Primary endpoint outcomes'!X402,0)))</f>
        <v>25.5</v>
      </c>
      <c r="L402" s="326">
        <f>IF(ISNUMBER('Primary endpoint outcomes'!V402)=TRUE,'Primary endpoint outcomes'!V402,(IF(ISNUMBER('Primary endpoint outcomes'!Y402)=TRUE,'Primary endpoint outcomes'!Y402,0)))</f>
        <v>5.2</v>
      </c>
      <c r="M402" s="325">
        <f>IF(ISNUMBER('Primary endpoint outcomes'!W402)=TRUE,'Primary endpoint outcomes'!W402,(IF(ISNUMBER('Primary endpoint outcomes'!Z402)=TRUE,'Primary endpoint outcomes'!Z402,0)))</f>
        <v>67</v>
      </c>
      <c r="N402" s="326">
        <f>IF(ISNUMBER('Primary endpoint outcomes'!BC402)=TRUE,'Primary endpoint outcomes'!BC402,(IF(ISNUMBER('Primary endpoint outcomes'!BF402)=TRUE,'Primary endpoint outcomes'!BF402,0)))</f>
        <v>25.3</v>
      </c>
      <c r="O402" s="325">
        <f>IF(ISNUMBER('Primary endpoint outcomes'!BD402)=TRUE,'Primary endpoint outcomes'!BD402,(IF(ISNUMBER('Primary endpoint outcomes'!BG402)=TRUE,'Primary endpoint outcomes'!BG402,0)))</f>
        <v>5.7</v>
      </c>
      <c r="P402" s="325">
        <f>IF(ISNUMBER('Primary endpoint outcomes'!BE402)=TRUE,'Primary endpoint outcomes'!BE402,(IF(ISNUMBER('Primary endpoint outcomes'!BH402)=TRUE,'Primary endpoint outcomes'!BH402,0)))</f>
        <v>75</v>
      </c>
      <c r="Q402" s="326">
        <f>IF(ISNUMBER('Primary endpoint outcomes'!CK402)=TRUE,'Primary endpoint outcomes'!CK402,(IF(ISNUMBER('Primary endpoint outcomes'!CN402)=TRUE,'Primary endpoint outcomes'!CN402,0)))</f>
        <v>0</v>
      </c>
      <c r="R402" s="326">
        <f>IF(ISNUMBER('Primary endpoint outcomes'!CL402)=TRUE,'Primary endpoint outcomes'!CL402,(IF(ISNUMBER('Primary endpoint outcomes'!CO402)=TRUE,'Primary endpoint outcomes'!CO402,0)))</f>
        <v>0</v>
      </c>
      <c r="S402" s="325">
        <f>IF(ISNUMBER('Primary endpoint outcomes'!CM402)=TRUE,'Primary endpoint outcomes'!CM402,(IF(ISNUMBER('Primary endpoint outcomes'!CP402)=TRUE,'Primary endpoint outcomes'!CP402,0)))</f>
        <v>0</v>
      </c>
      <c r="T402" s="326">
        <f>IF(ISNUMBER('Primary endpoint outcomes'!DS402)=TRUE,'Primary endpoint outcomes'!DS402,(IF(ISNUMBER('Primary endpoint outcomes'!DV402)=TRUE,'Primary endpoint outcomes'!DV402,0)))</f>
        <v>0</v>
      </c>
      <c r="U402" s="326">
        <f>IF(ISNUMBER('Primary endpoint outcomes'!DT402)=TRUE,'Primary endpoint outcomes'!DT402,(IF(ISNUMBER('Primary endpoint outcomes'!DW402)=TRUE,'Primary endpoint outcomes'!DW402,0)))</f>
        <v>0</v>
      </c>
      <c r="V402" s="326">
        <f>IF(ISNUMBER('Primary endpoint outcomes'!DU402)=TRUE,'Primary endpoint outcomes'!DU402,(IF(ISNUMBER('Primary endpoint outcomes'!DX402)=TRUE,'Primary endpoint outcomes'!DX402,0)))</f>
        <v>0</v>
      </c>
      <c r="W402" s="326">
        <f>IF(ISNUMBER('Primary endpoint outcomes'!FA402)=TRUE,'Primary endpoint outcomes'!FA402,(IF(ISNUMBER('Primary endpoint outcomes'!FD402)=TRUE,'Primary endpoint outcomes'!FD402,0)))</f>
        <v>0</v>
      </c>
      <c r="X402" s="326">
        <f>IF(ISNUMBER('Primary endpoint outcomes'!FB402)=TRUE,'Primary endpoint outcomes'!FB402,(IF(ISNUMBER('Primary endpoint outcomes'!FE402)=TRUE,'Primary endpoint outcomes'!FE402,0)))</f>
        <v>0</v>
      </c>
      <c r="Y402" s="326">
        <f>IF(ISNUMBER('Primary endpoint outcomes'!FC402)=TRUE,'Primary endpoint outcomes'!FC402,(IF(ISNUMBER('Primary endpoint outcomes'!FF402)=TRUE,'Primary endpoint outcomes'!FF402,0)))</f>
        <v>0</v>
      </c>
      <c r="AA402" s="151">
        <f t="shared" si="197"/>
        <v>67</v>
      </c>
      <c r="AB402" s="153">
        <f t="shared" si="198"/>
        <v>66</v>
      </c>
      <c r="AC402" s="153">
        <f t="shared" si="199"/>
        <v>1784.64</v>
      </c>
      <c r="AD402" s="151">
        <f t="shared" si="200"/>
        <v>75</v>
      </c>
      <c r="AE402" s="153">
        <f t="shared" si="201"/>
        <v>74</v>
      </c>
      <c r="AF402" s="153">
        <f t="shared" si="202"/>
        <v>2404.2600000000002</v>
      </c>
      <c r="AG402" s="151">
        <f t="shared" si="203"/>
        <v>0</v>
      </c>
      <c r="AH402" s="153">
        <f t="shared" si="204"/>
        <v>-1</v>
      </c>
      <c r="AI402" s="153">
        <f t="shared" si="205"/>
        <v>0</v>
      </c>
      <c r="AJ402" s="151">
        <f t="shared" si="206"/>
        <v>0</v>
      </c>
      <c r="AK402" s="153">
        <f t="shared" si="207"/>
        <v>-1</v>
      </c>
      <c r="AL402" s="153">
        <f t="shared" si="208"/>
        <v>0</v>
      </c>
      <c r="AM402" s="151">
        <f t="shared" si="209"/>
        <v>0</v>
      </c>
      <c r="AN402" s="153">
        <f t="shared" si="210"/>
        <v>-1</v>
      </c>
      <c r="AO402" s="153">
        <f t="shared" si="211"/>
        <v>0</v>
      </c>
      <c r="AP402" s="153">
        <f t="shared" si="212"/>
        <v>140</v>
      </c>
      <c r="AQ402" s="153">
        <f t="shared" si="213"/>
        <v>4188.9000000000005</v>
      </c>
      <c r="AR402" s="153">
        <f t="shared" si="214"/>
        <v>25.3943661971831</v>
      </c>
      <c r="AS402" s="153">
        <f t="shared" si="215"/>
        <v>5.4699830242619845</v>
      </c>
      <c r="AT402" s="153">
        <f t="shared" si="216"/>
        <v>142</v>
      </c>
    </row>
    <row r="403" spans="1:46" ht="15.75" x14ac:dyDescent="0.25">
      <c r="A403" s="152" t="str">
        <f>'Primary endpoint outcomes'!A403</f>
        <v>Markkula 2019</v>
      </c>
      <c r="B403" s="152" t="str">
        <f>CONCATENATE('Primary endpoint outcomes'!S403,'Primary endpoint outcomes'!T403)</f>
        <v>BDI-I21</v>
      </c>
      <c r="C403" s="154">
        <f t="shared" si="189"/>
        <v>23.441860465116278</v>
      </c>
      <c r="D403" s="154">
        <f t="shared" si="190"/>
        <v>8.7454251433249386</v>
      </c>
      <c r="E403" s="154">
        <f t="shared" si="191"/>
        <v>258</v>
      </c>
      <c r="F403" s="21" t="str">
        <f t="shared" si="192"/>
        <v>YES</v>
      </c>
      <c r="G403" s="21" t="str">
        <f t="shared" si="193"/>
        <v>NO</v>
      </c>
      <c r="H403" s="155">
        <f t="shared" si="194"/>
        <v>0.56547694710319385</v>
      </c>
      <c r="I403" s="155">
        <f t="shared" si="195"/>
        <v>0.43452305289680615</v>
      </c>
      <c r="J403" s="318">
        <f t="shared" si="196"/>
        <v>1</v>
      </c>
      <c r="K403" s="326">
        <f>IF(ISNUMBER('Primary endpoint outcomes'!U403)=TRUE,'Primary endpoint outcomes'!U403,(IF(ISNUMBER('Primary endpoint outcomes'!X403)=TRUE,'Primary endpoint outcomes'!X403,0)))</f>
        <v>25</v>
      </c>
      <c r="L403" s="326">
        <f>IF(ISNUMBER('Primary endpoint outcomes'!V403)=TRUE,'Primary endpoint outcomes'!V403,(IF(ISNUMBER('Primary endpoint outcomes'!Y403)=TRUE,'Primary endpoint outcomes'!Y403,0)))</f>
        <v>8.9</v>
      </c>
      <c r="M403" s="325">
        <f>IF(ISNUMBER('Primary endpoint outcomes'!W403)=TRUE,'Primary endpoint outcomes'!W403,(IF(ISNUMBER('Primary endpoint outcomes'!Z403)=TRUE,'Primary endpoint outcomes'!Z403,0)))</f>
        <v>124</v>
      </c>
      <c r="N403" s="326">
        <f>IF(ISNUMBER('Primary endpoint outcomes'!BC403)=TRUE,'Primary endpoint outcomes'!BC403,(IF(ISNUMBER('Primary endpoint outcomes'!BF403)=TRUE,'Primary endpoint outcomes'!BF403,0)))</f>
        <v>22</v>
      </c>
      <c r="O403" s="325">
        <f>IF(ISNUMBER('Primary endpoint outcomes'!BD403)=TRUE,'Primary endpoint outcomes'!BD403,(IF(ISNUMBER('Primary endpoint outcomes'!BG403)=TRUE,'Primary endpoint outcomes'!BG403,0)))</f>
        <v>8.6</v>
      </c>
      <c r="P403" s="325">
        <f>IF(ISNUMBER('Primary endpoint outcomes'!BE403)=TRUE,'Primary endpoint outcomes'!BE403,(IF(ISNUMBER('Primary endpoint outcomes'!BH403)=TRUE,'Primary endpoint outcomes'!BH403,0)))</f>
        <v>134</v>
      </c>
      <c r="Q403" s="326">
        <f>IF(ISNUMBER('Primary endpoint outcomes'!CK403)=TRUE,'Primary endpoint outcomes'!CK403,(IF(ISNUMBER('Primary endpoint outcomes'!CN403)=TRUE,'Primary endpoint outcomes'!CN403,0)))</f>
        <v>0</v>
      </c>
      <c r="R403" s="326">
        <f>IF(ISNUMBER('Primary endpoint outcomes'!CL403)=TRUE,'Primary endpoint outcomes'!CL403,(IF(ISNUMBER('Primary endpoint outcomes'!CO403)=TRUE,'Primary endpoint outcomes'!CO403,0)))</f>
        <v>0</v>
      </c>
      <c r="S403" s="325">
        <f>IF(ISNUMBER('Primary endpoint outcomes'!CM403)=TRUE,'Primary endpoint outcomes'!CM403,(IF(ISNUMBER('Primary endpoint outcomes'!CP403)=TRUE,'Primary endpoint outcomes'!CP403,0)))</f>
        <v>0</v>
      </c>
      <c r="T403" s="326">
        <f>IF(ISNUMBER('Primary endpoint outcomes'!DS403)=TRUE,'Primary endpoint outcomes'!DS403,(IF(ISNUMBER('Primary endpoint outcomes'!DV403)=TRUE,'Primary endpoint outcomes'!DV403,0)))</f>
        <v>0</v>
      </c>
      <c r="U403" s="326">
        <f>IF(ISNUMBER('Primary endpoint outcomes'!DT403)=TRUE,'Primary endpoint outcomes'!DT403,(IF(ISNUMBER('Primary endpoint outcomes'!DW403)=TRUE,'Primary endpoint outcomes'!DW403,0)))</f>
        <v>0</v>
      </c>
      <c r="V403" s="326">
        <f>IF(ISNUMBER('Primary endpoint outcomes'!DU403)=TRUE,'Primary endpoint outcomes'!DU403,(IF(ISNUMBER('Primary endpoint outcomes'!DX403)=TRUE,'Primary endpoint outcomes'!DX403,0)))</f>
        <v>0</v>
      </c>
      <c r="W403" s="326">
        <f>IF(ISNUMBER('Primary endpoint outcomes'!FA403)=TRUE,'Primary endpoint outcomes'!FA403,(IF(ISNUMBER('Primary endpoint outcomes'!FD403)=TRUE,'Primary endpoint outcomes'!FD403,0)))</f>
        <v>0</v>
      </c>
      <c r="X403" s="326">
        <f>IF(ISNUMBER('Primary endpoint outcomes'!FB403)=TRUE,'Primary endpoint outcomes'!FB403,(IF(ISNUMBER('Primary endpoint outcomes'!FE403)=TRUE,'Primary endpoint outcomes'!FE403,0)))</f>
        <v>0</v>
      </c>
      <c r="Y403" s="326">
        <f>IF(ISNUMBER('Primary endpoint outcomes'!FC403)=TRUE,'Primary endpoint outcomes'!FC403,(IF(ISNUMBER('Primary endpoint outcomes'!FF403)=TRUE,'Primary endpoint outcomes'!FF403,0)))</f>
        <v>0</v>
      </c>
      <c r="AA403" s="151">
        <f t="shared" si="197"/>
        <v>124</v>
      </c>
      <c r="AB403" s="153">
        <f t="shared" si="198"/>
        <v>123</v>
      </c>
      <c r="AC403" s="153">
        <f t="shared" si="199"/>
        <v>9742.8300000000017</v>
      </c>
      <c r="AD403" s="151">
        <f t="shared" si="200"/>
        <v>134</v>
      </c>
      <c r="AE403" s="153">
        <f t="shared" si="201"/>
        <v>133</v>
      </c>
      <c r="AF403" s="153">
        <f t="shared" si="202"/>
        <v>9836.6799999999985</v>
      </c>
      <c r="AG403" s="151">
        <f t="shared" si="203"/>
        <v>0</v>
      </c>
      <c r="AH403" s="153">
        <f t="shared" si="204"/>
        <v>-1</v>
      </c>
      <c r="AI403" s="153">
        <f t="shared" si="205"/>
        <v>0</v>
      </c>
      <c r="AJ403" s="151">
        <f t="shared" si="206"/>
        <v>0</v>
      </c>
      <c r="AK403" s="153">
        <f t="shared" si="207"/>
        <v>-1</v>
      </c>
      <c r="AL403" s="153">
        <f t="shared" si="208"/>
        <v>0</v>
      </c>
      <c r="AM403" s="151">
        <f t="shared" si="209"/>
        <v>0</v>
      </c>
      <c r="AN403" s="153">
        <f t="shared" si="210"/>
        <v>-1</v>
      </c>
      <c r="AO403" s="153">
        <f t="shared" si="211"/>
        <v>0</v>
      </c>
      <c r="AP403" s="153">
        <f t="shared" si="212"/>
        <v>256</v>
      </c>
      <c r="AQ403" s="153">
        <f t="shared" si="213"/>
        <v>19579.510000000002</v>
      </c>
      <c r="AR403" s="153">
        <f t="shared" si="214"/>
        <v>23.441860465116278</v>
      </c>
      <c r="AS403" s="153">
        <f t="shared" si="215"/>
        <v>8.7454251433249386</v>
      </c>
      <c r="AT403" s="153">
        <f t="shared" si="216"/>
        <v>258</v>
      </c>
    </row>
    <row r="404" spans="1:46" ht="15.75" x14ac:dyDescent="0.25">
      <c r="A404" s="152" t="str">
        <f>'Primary endpoint outcomes'!A404</f>
        <v>Marshall 2008</v>
      </c>
      <c r="B404" s="152" t="str">
        <f>CONCATENATE('Primary endpoint outcomes'!S404,'Primary endpoint outcomes'!T404)</f>
        <v>HAMD17</v>
      </c>
      <c r="C404" s="154">
        <f t="shared" si="189"/>
        <v>18.271666666666668</v>
      </c>
      <c r="D404" s="154">
        <f t="shared" si="190"/>
        <v>3.7517785681250464</v>
      </c>
      <c r="E404" s="154">
        <f t="shared" si="191"/>
        <v>102</v>
      </c>
      <c r="F404" s="21" t="str">
        <f t="shared" si="192"/>
        <v>YES</v>
      </c>
      <c r="G404" s="21" t="str">
        <f t="shared" si="193"/>
        <v>NO</v>
      </c>
      <c r="H404" s="155">
        <f t="shared" si="194"/>
        <v>0.72757346662509959</v>
      </c>
      <c r="I404" s="155">
        <f t="shared" si="195"/>
        <v>0.27242653337490041</v>
      </c>
      <c r="J404" s="318">
        <f t="shared" si="196"/>
        <v>1</v>
      </c>
      <c r="K404" s="326">
        <f>IF(ISNUMBER('Primary endpoint outcomes'!U404)=TRUE,'Primary endpoint outcomes'!U404,(IF(ISNUMBER('Primary endpoint outcomes'!X404)=TRUE,'Primary endpoint outcomes'!X404,0)))</f>
        <v>17.78</v>
      </c>
      <c r="L404" s="326">
        <f>IF(ISNUMBER('Primary endpoint outcomes'!V404)=TRUE,'Primary endpoint outcomes'!V404,(IF(ISNUMBER('Primary endpoint outcomes'!Y404)=TRUE,'Primary endpoint outcomes'!Y404,0)))</f>
        <v>3.58</v>
      </c>
      <c r="M404" s="325">
        <f>IF(ISNUMBER('Primary endpoint outcomes'!W404)=TRUE,'Primary endpoint outcomes'!W404,(IF(ISNUMBER('Primary endpoint outcomes'!Z404)=TRUE,'Primary endpoint outcomes'!Z404,0)))</f>
        <v>37</v>
      </c>
      <c r="N404" s="326">
        <f>IF(ISNUMBER('Primary endpoint outcomes'!BC404)=TRUE,'Primary endpoint outcomes'!BC404,(IF(ISNUMBER('Primary endpoint outcomes'!BF404)=TRUE,'Primary endpoint outcomes'!BF404,0)))</f>
        <v>18.57</v>
      </c>
      <c r="O404" s="325">
        <f>IF(ISNUMBER('Primary endpoint outcomes'!BD404)=TRUE,'Primary endpoint outcomes'!BD404,(IF(ISNUMBER('Primary endpoint outcomes'!BG404)=TRUE,'Primary endpoint outcomes'!BG404,0)))</f>
        <v>4.0599999999999996</v>
      </c>
      <c r="P404" s="325">
        <f>IF(ISNUMBER('Primary endpoint outcomes'!BE404)=TRUE,'Primary endpoint outcomes'!BE404,(IF(ISNUMBER('Primary endpoint outcomes'!BH404)=TRUE,'Primary endpoint outcomes'!BH404,0)))</f>
        <v>35</v>
      </c>
      <c r="Q404" s="326">
        <f>IF(ISNUMBER('Primary endpoint outcomes'!CK404)=TRUE,'Primary endpoint outcomes'!CK404,(IF(ISNUMBER('Primary endpoint outcomes'!CN404)=TRUE,'Primary endpoint outcomes'!CN404,0)))</f>
        <v>18.53</v>
      </c>
      <c r="R404" s="326">
        <f>IF(ISNUMBER('Primary endpoint outcomes'!CL404)=TRUE,'Primary endpoint outcomes'!CL404,(IF(ISNUMBER('Primary endpoint outcomes'!CO404)=TRUE,'Primary endpoint outcomes'!CO404,0)))</f>
        <v>3.58</v>
      </c>
      <c r="S404" s="325">
        <f>IF(ISNUMBER('Primary endpoint outcomes'!CM404)=TRUE,'Primary endpoint outcomes'!CM404,(IF(ISNUMBER('Primary endpoint outcomes'!CP404)=TRUE,'Primary endpoint outcomes'!CP404,0)))</f>
        <v>30</v>
      </c>
      <c r="T404" s="326">
        <f>IF(ISNUMBER('Primary endpoint outcomes'!DS404)=TRUE,'Primary endpoint outcomes'!DS404,(IF(ISNUMBER('Primary endpoint outcomes'!DV404)=TRUE,'Primary endpoint outcomes'!DV404,0)))</f>
        <v>0</v>
      </c>
      <c r="U404" s="326">
        <f>IF(ISNUMBER('Primary endpoint outcomes'!DT404)=TRUE,'Primary endpoint outcomes'!DT404,(IF(ISNUMBER('Primary endpoint outcomes'!DW404)=TRUE,'Primary endpoint outcomes'!DW404,0)))</f>
        <v>0</v>
      </c>
      <c r="V404" s="326">
        <f>IF(ISNUMBER('Primary endpoint outcomes'!DU404)=TRUE,'Primary endpoint outcomes'!DU404,(IF(ISNUMBER('Primary endpoint outcomes'!DX404)=TRUE,'Primary endpoint outcomes'!DX404,0)))</f>
        <v>0</v>
      </c>
      <c r="W404" s="326">
        <f>IF(ISNUMBER('Primary endpoint outcomes'!FA404)=TRUE,'Primary endpoint outcomes'!FA404,(IF(ISNUMBER('Primary endpoint outcomes'!FD404)=TRUE,'Primary endpoint outcomes'!FD404,0)))</f>
        <v>0</v>
      </c>
      <c r="X404" s="326">
        <f>IF(ISNUMBER('Primary endpoint outcomes'!FB404)=TRUE,'Primary endpoint outcomes'!FB404,(IF(ISNUMBER('Primary endpoint outcomes'!FE404)=TRUE,'Primary endpoint outcomes'!FE404,0)))</f>
        <v>0</v>
      </c>
      <c r="Y404" s="326">
        <f>IF(ISNUMBER('Primary endpoint outcomes'!FC404)=TRUE,'Primary endpoint outcomes'!FC404,(IF(ISNUMBER('Primary endpoint outcomes'!FF404)=TRUE,'Primary endpoint outcomes'!FF404,0)))</f>
        <v>0</v>
      </c>
      <c r="AA404" s="151">
        <f t="shared" si="197"/>
        <v>37</v>
      </c>
      <c r="AB404" s="153">
        <f t="shared" si="198"/>
        <v>36</v>
      </c>
      <c r="AC404" s="153">
        <f t="shared" si="199"/>
        <v>461.3904</v>
      </c>
      <c r="AD404" s="151">
        <f t="shared" si="200"/>
        <v>35</v>
      </c>
      <c r="AE404" s="153">
        <f t="shared" si="201"/>
        <v>34</v>
      </c>
      <c r="AF404" s="153">
        <f t="shared" si="202"/>
        <v>560.44239999999991</v>
      </c>
      <c r="AG404" s="151">
        <f t="shared" si="203"/>
        <v>30</v>
      </c>
      <c r="AH404" s="153">
        <f t="shared" si="204"/>
        <v>29</v>
      </c>
      <c r="AI404" s="153">
        <f t="shared" si="205"/>
        <v>371.67559999999997</v>
      </c>
      <c r="AJ404" s="151">
        <f t="shared" si="206"/>
        <v>0</v>
      </c>
      <c r="AK404" s="153">
        <f t="shared" si="207"/>
        <v>-1</v>
      </c>
      <c r="AL404" s="153">
        <f t="shared" si="208"/>
        <v>0</v>
      </c>
      <c r="AM404" s="151">
        <f t="shared" si="209"/>
        <v>0</v>
      </c>
      <c r="AN404" s="153">
        <f t="shared" si="210"/>
        <v>-1</v>
      </c>
      <c r="AO404" s="153">
        <f t="shared" si="211"/>
        <v>0</v>
      </c>
      <c r="AP404" s="153">
        <f t="shared" si="212"/>
        <v>99</v>
      </c>
      <c r="AQ404" s="153">
        <f t="shared" si="213"/>
        <v>1393.5083999999999</v>
      </c>
      <c r="AR404" s="153">
        <f t="shared" si="214"/>
        <v>18.271666666666668</v>
      </c>
      <c r="AS404" s="153">
        <f t="shared" si="215"/>
        <v>3.7517785681250464</v>
      </c>
      <c r="AT404" s="153">
        <f t="shared" si="216"/>
        <v>102</v>
      </c>
    </row>
    <row r="405" spans="1:46" ht="15.75" x14ac:dyDescent="0.25">
      <c r="A405" s="152" t="str">
        <f>'Primary endpoint outcomes'!A405</f>
        <v>Mastikhina 2017</v>
      </c>
      <c r="B405" s="152" t="str">
        <f>CONCATENATE('Primary endpoint outcomes'!S405,'Primary endpoint outcomes'!T405)</f>
        <v>BDI-II21</v>
      </c>
      <c r="C405" s="154">
        <f t="shared" si="189"/>
        <v>14.778666666666666</v>
      </c>
      <c r="D405" s="154">
        <f t="shared" si="190"/>
        <v>4.5018084221529735</v>
      </c>
      <c r="E405" s="154">
        <f t="shared" si="191"/>
        <v>45</v>
      </c>
      <c r="F405" s="21" t="str">
        <f t="shared" si="192"/>
        <v>NO</v>
      </c>
      <c r="G405" s="21" t="str">
        <f t="shared" si="193"/>
        <v>YES</v>
      </c>
      <c r="H405" s="155">
        <f t="shared" si="194"/>
        <v>3.6090285680701051E-4</v>
      </c>
      <c r="I405" s="155">
        <f t="shared" si="195"/>
        <v>0.99963909714319299</v>
      </c>
      <c r="J405" s="318">
        <f t="shared" si="196"/>
        <v>1</v>
      </c>
      <c r="K405" s="326">
        <f>IF(ISNUMBER('Primary endpoint outcomes'!U405)=TRUE,'Primary endpoint outcomes'!U405,(IF(ISNUMBER('Primary endpoint outcomes'!X405)=TRUE,'Primary endpoint outcomes'!X405,0)))</f>
        <v>15.46</v>
      </c>
      <c r="L405" s="326">
        <f>IF(ISNUMBER('Primary endpoint outcomes'!V405)=TRUE,'Primary endpoint outcomes'!V405,(IF(ISNUMBER('Primary endpoint outcomes'!Y405)=TRUE,'Primary endpoint outcomes'!Y405,0)))</f>
        <v>5</v>
      </c>
      <c r="M405" s="325">
        <f>IF(ISNUMBER('Primary endpoint outcomes'!W405)=TRUE,'Primary endpoint outcomes'!W405,(IF(ISNUMBER('Primary endpoint outcomes'!Z405)=TRUE,'Primary endpoint outcomes'!Z405,0)))</f>
        <v>24</v>
      </c>
      <c r="N405" s="326">
        <f>IF(ISNUMBER('Primary endpoint outcomes'!BC405)=TRUE,'Primary endpoint outcomes'!BC405,(IF(ISNUMBER('Primary endpoint outcomes'!BF405)=TRUE,'Primary endpoint outcomes'!BF405,0)))</f>
        <v>14</v>
      </c>
      <c r="O405" s="325">
        <f>IF(ISNUMBER('Primary endpoint outcomes'!BD405)=TRUE,'Primary endpoint outcomes'!BD405,(IF(ISNUMBER('Primary endpoint outcomes'!BG405)=TRUE,'Primary endpoint outcomes'!BG405,0)))</f>
        <v>3.85</v>
      </c>
      <c r="P405" s="325">
        <f>IF(ISNUMBER('Primary endpoint outcomes'!BE405)=TRUE,'Primary endpoint outcomes'!BE405,(IF(ISNUMBER('Primary endpoint outcomes'!BH405)=TRUE,'Primary endpoint outcomes'!BH405,0)))</f>
        <v>21</v>
      </c>
      <c r="Q405" s="326">
        <f>IF(ISNUMBER('Primary endpoint outcomes'!CK405)=TRUE,'Primary endpoint outcomes'!CK405,(IF(ISNUMBER('Primary endpoint outcomes'!CN405)=TRUE,'Primary endpoint outcomes'!CN405,0)))</f>
        <v>0</v>
      </c>
      <c r="R405" s="326">
        <f>IF(ISNUMBER('Primary endpoint outcomes'!CL405)=TRUE,'Primary endpoint outcomes'!CL405,(IF(ISNUMBER('Primary endpoint outcomes'!CO405)=TRUE,'Primary endpoint outcomes'!CO405,0)))</f>
        <v>0</v>
      </c>
      <c r="S405" s="325">
        <f>IF(ISNUMBER('Primary endpoint outcomes'!CM405)=TRUE,'Primary endpoint outcomes'!CM405,(IF(ISNUMBER('Primary endpoint outcomes'!CP405)=TRUE,'Primary endpoint outcomes'!CP405,0)))</f>
        <v>0</v>
      </c>
      <c r="T405" s="326">
        <f>IF(ISNUMBER('Primary endpoint outcomes'!DS405)=TRUE,'Primary endpoint outcomes'!DS405,(IF(ISNUMBER('Primary endpoint outcomes'!DV405)=TRUE,'Primary endpoint outcomes'!DV405,0)))</f>
        <v>0</v>
      </c>
      <c r="U405" s="326">
        <f>IF(ISNUMBER('Primary endpoint outcomes'!DT405)=TRUE,'Primary endpoint outcomes'!DT405,(IF(ISNUMBER('Primary endpoint outcomes'!DW405)=TRUE,'Primary endpoint outcomes'!DW405,0)))</f>
        <v>0</v>
      </c>
      <c r="V405" s="326">
        <f>IF(ISNUMBER('Primary endpoint outcomes'!DU405)=TRUE,'Primary endpoint outcomes'!DU405,(IF(ISNUMBER('Primary endpoint outcomes'!DX405)=TRUE,'Primary endpoint outcomes'!DX405,0)))</f>
        <v>0</v>
      </c>
      <c r="W405" s="326">
        <f>IF(ISNUMBER('Primary endpoint outcomes'!FA405)=TRUE,'Primary endpoint outcomes'!FA405,(IF(ISNUMBER('Primary endpoint outcomes'!FD405)=TRUE,'Primary endpoint outcomes'!FD405,0)))</f>
        <v>0</v>
      </c>
      <c r="X405" s="326">
        <f>IF(ISNUMBER('Primary endpoint outcomes'!FB405)=TRUE,'Primary endpoint outcomes'!FB405,(IF(ISNUMBER('Primary endpoint outcomes'!FE405)=TRUE,'Primary endpoint outcomes'!FE405,0)))</f>
        <v>0</v>
      </c>
      <c r="Y405" s="326">
        <f>IF(ISNUMBER('Primary endpoint outcomes'!FC405)=TRUE,'Primary endpoint outcomes'!FC405,(IF(ISNUMBER('Primary endpoint outcomes'!FF405)=TRUE,'Primary endpoint outcomes'!FF405,0)))</f>
        <v>0</v>
      </c>
      <c r="AA405" s="151">
        <f t="shared" si="197"/>
        <v>24</v>
      </c>
      <c r="AB405" s="153">
        <f t="shared" si="198"/>
        <v>23</v>
      </c>
      <c r="AC405" s="153">
        <f t="shared" si="199"/>
        <v>575</v>
      </c>
      <c r="AD405" s="151">
        <f t="shared" si="200"/>
        <v>21</v>
      </c>
      <c r="AE405" s="153">
        <f t="shared" si="201"/>
        <v>20</v>
      </c>
      <c r="AF405" s="153">
        <f t="shared" si="202"/>
        <v>296.45000000000005</v>
      </c>
      <c r="AG405" s="151">
        <f t="shared" si="203"/>
        <v>0</v>
      </c>
      <c r="AH405" s="153">
        <f t="shared" si="204"/>
        <v>-1</v>
      </c>
      <c r="AI405" s="153">
        <f t="shared" si="205"/>
        <v>0</v>
      </c>
      <c r="AJ405" s="151">
        <f t="shared" si="206"/>
        <v>0</v>
      </c>
      <c r="AK405" s="153">
        <f t="shared" si="207"/>
        <v>-1</v>
      </c>
      <c r="AL405" s="153">
        <f t="shared" si="208"/>
        <v>0</v>
      </c>
      <c r="AM405" s="151">
        <f t="shared" si="209"/>
        <v>0</v>
      </c>
      <c r="AN405" s="153">
        <f t="shared" si="210"/>
        <v>-1</v>
      </c>
      <c r="AO405" s="153">
        <f t="shared" si="211"/>
        <v>0</v>
      </c>
      <c r="AP405" s="153">
        <f t="shared" si="212"/>
        <v>43</v>
      </c>
      <c r="AQ405" s="153">
        <f t="shared" si="213"/>
        <v>871.45</v>
      </c>
      <c r="AR405" s="153">
        <f t="shared" si="214"/>
        <v>14.778666666666666</v>
      </c>
      <c r="AS405" s="153">
        <f t="shared" si="215"/>
        <v>4.5018084221529735</v>
      </c>
      <c r="AT405" s="153">
        <f t="shared" si="216"/>
        <v>45</v>
      </c>
    </row>
    <row r="406" spans="1:46" ht="15.75" x14ac:dyDescent="0.25">
      <c r="A406" s="152" t="str">
        <f>'Primary endpoint outcomes'!A406</f>
        <v>Mathews 2015</v>
      </c>
      <c r="B406" s="152" t="str">
        <f>CONCATENATE('Primary endpoint outcomes'!S406,'Primary endpoint outcomes'!T406)</f>
        <v>MADRS10</v>
      </c>
      <c r="C406" s="154">
        <f t="shared" si="189"/>
        <v>31.300178253119434</v>
      </c>
      <c r="D406" s="154">
        <f t="shared" si="190"/>
        <v>3.35</v>
      </c>
      <c r="E406" s="154">
        <f t="shared" si="191"/>
        <v>561</v>
      </c>
      <c r="F406" s="21" t="str">
        <f t="shared" si="192"/>
        <v>YES</v>
      </c>
      <c r="G406" s="21" t="str">
        <f t="shared" si="193"/>
        <v>NO</v>
      </c>
      <c r="H406" s="155">
        <f t="shared" si="194"/>
        <v>0.99724985008626454</v>
      </c>
      <c r="I406" s="155">
        <f t="shared" si="195"/>
        <v>2.7501499137354557E-3</v>
      </c>
      <c r="J406" s="318">
        <f t="shared" si="196"/>
        <v>1</v>
      </c>
      <c r="K406" s="326">
        <f>IF(ISNUMBER('Primary endpoint outcomes'!U406)=TRUE,'Primary endpoint outcomes'!U406,(IF(ISNUMBER('Primary endpoint outcomes'!X406)=TRUE,'Primary endpoint outcomes'!X406,0)))</f>
        <v>31.2</v>
      </c>
      <c r="L406" s="326">
        <f>IF(ISNUMBER('Primary endpoint outcomes'!V406)=TRUE,'Primary endpoint outcomes'!V406,(IF(ISNUMBER('Primary endpoint outcomes'!Y406)=TRUE,'Primary endpoint outcomes'!Y406,0)))</f>
        <v>3.35</v>
      </c>
      <c r="M406" s="325">
        <f>IF(ISNUMBER('Primary endpoint outcomes'!W406)=TRUE,'Primary endpoint outcomes'!W406,(IF(ISNUMBER('Primary endpoint outcomes'!Z406)=TRUE,'Primary endpoint outcomes'!Z406,0)))</f>
        <v>280</v>
      </c>
      <c r="N406" s="326">
        <f>IF(ISNUMBER('Primary endpoint outcomes'!BC406)=TRUE,'Primary endpoint outcomes'!BC406,(IF(ISNUMBER('Primary endpoint outcomes'!BF406)=TRUE,'Primary endpoint outcomes'!BF406,0)))</f>
        <v>31.4</v>
      </c>
      <c r="O406" s="325">
        <f>IF(ISNUMBER('Primary endpoint outcomes'!BD406)=TRUE,'Primary endpoint outcomes'!BD406,(IF(ISNUMBER('Primary endpoint outcomes'!BG406)=TRUE,'Primary endpoint outcomes'!BG406,0)))</f>
        <v>3.35</v>
      </c>
      <c r="P406" s="325">
        <f>IF(ISNUMBER('Primary endpoint outcomes'!BE406)=TRUE,'Primary endpoint outcomes'!BE406,(IF(ISNUMBER('Primary endpoint outcomes'!BH406)=TRUE,'Primary endpoint outcomes'!BH406,0)))</f>
        <v>281</v>
      </c>
      <c r="Q406" s="326">
        <f>IF(ISNUMBER('Primary endpoint outcomes'!CK406)=TRUE,'Primary endpoint outcomes'!CK406,(IF(ISNUMBER('Primary endpoint outcomes'!CN406)=TRUE,'Primary endpoint outcomes'!CN406,0)))</f>
        <v>0</v>
      </c>
      <c r="R406" s="326">
        <f>IF(ISNUMBER('Primary endpoint outcomes'!CL406)=TRUE,'Primary endpoint outcomes'!CL406,(IF(ISNUMBER('Primary endpoint outcomes'!CO406)=TRUE,'Primary endpoint outcomes'!CO406,0)))</f>
        <v>0</v>
      </c>
      <c r="S406" s="325">
        <f>IF(ISNUMBER('Primary endpoint outcomes'!CM406)=TRUE,'Primary endpoint outcomes'!CM406,(IF(ISNUMBER('Primary endpoint outcomes'!CP406)=TRUE,'Primary endpoint outcomes'!CP406,0)))</f>
        <v>0</v>
      </c>
      <c r="T406" s="326">
        <f>IF(ISNUMBER('Primary endpoint outcomes'!DS406)=TRUE,'Primary endpoint outcomes'!DS406,(IF(ISNUMBER('Primary endpoint outcomes'!DV406)=TRUE,'Primary endpoint outcomes'!DV406,0)))</f>
        <v>0</v>
      </c>
      <c r="U406" s="326">
        <f>IF(ISNUMBER('Primary endpoint outcomes'!DT406)=TRUE,'Primary endpoint outcomes'!DT406,(IF(ISNUMBER('Primary endpoint outcomes'!DW406)=TRUE,'Primary endpoint outcomes'!DW406,0)))</f>
        <v>0</v>
      </c>
      <c r="V406" s="326">
        <f>IF(ISNUMBER('Primary endpoint outcomes'!DU406)=TRUE,'Primary endpoint outcomes'!DU406,(IF(ISNUMBER('Primary endpoint outcomes'!DX406)=TRUE,'Primary endpoint outcomes'!DX406,0)))</f>
        <v>0</v>
      </c>
      <c r="W406" s="326">
        <f>IF(ISNUMBER('Primary endpoint outcomes'!FA406)=TRUE,'Primary endpoint outcomes'!FA406,(IF(ISNUMBER('Primary endpoint outcomes'!FD406)=TRUE,'Primary endpoint outcomes'!FD406,0)))</f>
        <v>0</v>
      </c>
      <c r="X406" s="326">
        <f>IF(ISNUMBER('Primary endpoint outcomes'!FB406)=TRUE,'Primary endpoint outcomes'!FB406,(IF(ISNUMBER('Primary endpoint outcomes'!FE406)=TRUE,'Primary endpoint outcomes'!FE406,0)))</f>
        <v>0</v>
      </c>
      <c r="Y406" s="326">
        <f>IF(ISNUMBER('Primary endpoint outcomes'!FC406)=TRUE,'Primary endpoint outcomes'!FC406,(IF(ISNUMBER('Primary endpoint outcomes'!FF406)=TRUE,'Primary endpoint outcomes'!FF406,0)))</f>
        <v>0</v>
      </c>
      <c r="AA406" s="151">
        <f t="shared" si="197"/>
        <v>280</v>
      </c>
      <c r="AB406" s="153">
        <f t="shared" si="198"/>
        <v>279</v>
      </c>
      <c r="AC406" s="153">
        <f t="shared" si="199"/>
        <v>3131.0774999999999</v>
      </c>
      <c r="AD406" s="151">
        <f t="shared" si="200"/>
        <v>281</v>
      </c>
      <c r="AE406" s="153">
        <f t="shared" si="201"/>
        <v>280</v>
      </c>
      <c r="AF406" s="153">
        <f t="shared" si="202"/>
        <v>3142.3</v>
      </c>
      <c r="AG406" s="151">
        <f t="shared" si="203"/>
        <v>0</v>
      </c>
      <c r="AH406" s="153">
        <f t="shared" si="204"/>
        <v>-1</v>
      </c>
      <c r="AI406" s="153">
        <f t="shared" si="205"/>
        <v>0</v>
      </c>
      <c r="AJ406" s="151">
        <f t="shared" si="206"/>
        <v>0</v>
      </c>
      <c r="AK406" s="153">
        <f t="shared" si="207"/>
        <v>-1</v>
      </c>
      <c r="AL406" s="153">
        <f t="shared" si="208"/>
        <v>0</v>
      </c>
      <c r="AM406" s="151">
        <f t="shared" si="209"/>
        <v>0</v>
      </c>
      <c r="AN406" s="153">
        <f t="shared" si="210"/>
        <v>-1</v>
      </c>
      <c r="AO406" s="153">
        <f t="shared" si="211"/>
        <v>0</v>
      </c>
      <c r="AP406" s="153">
        <f t="shared" si="212"/>
        <v>559</v>
      </c>
      <c r="AQ406" s="153">
        <f t="shared" si="213"/>
        <v>6273.3775000000005</v>
      </c>
      <c r="AR406" s="153">
        <f t="shared" si="214"/>
        <v>31.300178253119434</v>
      </c>
      <c r="AS406" s="153">
        <f t="shared" si="215"/>
        <v>3.35</v>
      </c>
      <c r="AT406" s="153">
        <f t="shared" si="216"/>
        <v>561</v>
      </c>
    </row>
    <row r="407" spans="1:46" ht="15.75" x14ac:dyDescent="0.25">
      <c r="A407" s="152" t="str">
        <f>'Primary endpoint outcomes'!A407</f>
        <v>Matreja 2007</v>
      </c>
      <c r="B407" s="152" t="str">
        <f>CONCATENATE('Primary endpoint outcomes'!S407,'Primary endpoint outcomes'!T407)</f>
        <v>MADRS10</v>
      </c>
      <c r="C407" s="154">
        <f t="shared" si="189"/>
        <v>29.65</v>
      </c>
      <c r="D407" s="154">
        <f t="shared" si="190"/>
        <v>5.576844986190669</v>
      </c>
      <c r="E407" s="154">
        <f t="shared" si="191"/>
        <v>100</v>
      </c>
      <c r="F407" s="21" t="str">
        <f t="shared" si="192"/>
        <v>YES</v>
      </c>
      <c r="G407" s="21" t="str">
        <f t="shared" si="193"/>
        <v>NO</v>
      </c>
      <c r="H407" s="155">
        <f t="shared" si="194"/>
        <v>0.91492832522985312</v>
      </c>
      <c r="I407" s="155">
        <f t="shared" si="195"/>
        <v>8.5071674770146877E-2</v>
      </c>
      <c r="J407" s="318">
        <f t="shared" si="196"/>
        <v>1</v>
      </c>
      <c r="K407" s="326">
        <f>IF(ISNUMBER('Primary endpoint outcomes'!U407)=TRUE,'Primary endpoint outcomes'!U407,(IF(ISNUMBER('Primary endpoint outcomes'!X407)=TRUE,'Primary endpoint outcomes'!X407,0)))</f>
        <v>30.2</v>
      </c>
      <c r="L407" s="326">
        <f>IF(ISNUMBER('Primary endpoint outcomes'!V407)=TRUE,'Primary endpoint outcomes'!V407,(IF(ISNUMBER('Primary endpoint outcomes'!Y407)=TRUE,'Primary endpoint outcomes'!Y407,0)))</f>
        <v>6.18</v>
      </c>
      <c r="M407" s="325">
        <f>IF(ISNUMBER('Primary endpoint outcomes'!W407)=TRUE,'Primary endpoint outcomes'!W407,(IF(ISNUMBER('Primary endpoint outcomes'!Z407)=TRUE,'Primary endpoint outcomes'!Z407,0)))</f>
        <v>50</v>
      </c>
      <c r="N407" s="326">
        <f>IF(ISNUMBER('Primary endpoint outcomes'!BC407)=TRUE,'Primary endpoint outcomes'!BC407,(IF(ISNUMBER('Primary endpoint outcomes'!BF407)=TRUE,'Primary endpoint outcomes'!BF407,0)))</f>
        <v>29.1</v>
      </c>
      <c r="O407" s="325">
        <f>IF(ISNUMBER('Primary endpoint outcomes'!BD407)=TRUE,'Primary endpoint outcomes'!BD407,(IF(ISNUMBER('Primary endpoint outcomes'!BG407)=TRUE,'Primary endpoint outcomes'!BG407,0)))</f>
        <v>4.9000000000000004</v>
      </c>
      <c r="P407" s="325">
        <f>IF(ISNUMBER('Primary endpoint outcomes'!BE407)=TRUE,'Primary endpoint outcomes'!BE407,(IF(ISNUMBER('Primary endpoint outcomes'!BH407)=TRUE,'Primary endpoint outcomes'!BH407,0)))</f>
        <v>50</v>
      </c>
      <c r="Q407" s="326">
        <f>IF(ISNUMBER('Primary endpoint outcomes'!CK407)=TRUE,'Primary endpoint outcomes'!CK407,(IF(ISNUMBER('Primary endpoint outcomes'!CN407)=TRUE,'Primary endpoint outcomes'!CN407,0)))</f>
        <v>0</v>
      </c>
      <c r="R407" s="326">
        <f>IF(ISNUMBER('Primary endpoint outcomes'!CL407)=TRUE,'Primary endpoint outcomes'!CL407,(IF(ISNUMBER('Primary endpoint outcomes'!CO407)=TRUE,'Primary endpoint outcomes'!CO407,0)))</f>
        <v>0</v>
      </c>
      <c r="S407" s="325">
        <f>IF(ISNUMBER('Primary endpoint outcomes'!CM407)=TRUE,'Primary endpoint outcomes'!CM407,(IF(ISNUMBER('Primary endpoint outcomes'!CP407)=TRUE,'Primary endpoint outcomes'!CP407,0)))</f>
        <v>0</v>
      </c>
      <c r="T407" s="326">
        <f>IF(ISNUMBER('Primary endpoint outcomes'!DS407)=TRUE,'Primary endpoint outcomes'!DS407,(IF(ISNUMBER('Primary endpoint outcomes'!DV407)=TRUE,'Primary endpoint outcomes'!DV407,0)))</f>
        <v>0</v>
      </c>
      <c r="U407" s="326">
        <f>IF(ISNUMBER('Primary endpoint outcomes'!DT407)=TRUE,'Primary endpoint outcomes'!DT407,(IF(ISNUMBER('Primary endpoint outcomes'!DW407)=TRUE,'Primary endpoint outcomes'!DW407,0)))</f>
        <v>0</v>
      </c>
      <c r="V407" s="326">
        <f>IF(ISNUMBER('Primary endpoint outcomes'!DU407)=TRUE,'Primary endpoint outcomes'!DU407,(IF(ISNUMBER('Primary endpoint outcomes'!DX407)=TRUE,'Primary endpoint outcomes'!DX407,0)))</f>
        <v>0</v>
      </c>
      <c r="W407" s="326">
        <f>IF(ISNUMBER('Primary endpoint outcomes'!FA407)=TRUE,'Primary endpoint outcomes'!FA407,(IF(ISNUMBER('Primary endpoint outcomes'!FD407)=TRUE,'Primary endpoint outcomes'!FD407,0)))</f>
        <v>0</v>
      </c>
      <c r="X407" s="326">
        <f>IF(ISNUMBER('Primary endpoint outcomes'!FB407)=TRUE,'Primary endpoint outcomes'!FB407,(IF(ISNUMBER('Primary endpoint outcomes'!FE407)=TRUE,'Primary endpoint outcomes'!FE407,0)))</f>
        <v>0</v>
      </c>
      <c r="Y407" s="326">
        <f>IF(ISNUMBER('Primary endpoint outcomes'!FC407)=TRUE,'Primary endpoint outcomes'!FC407,(IF(ISNUMBER('Primary endpoint outcomes'!FF407)=TRUE,'Primary endpoint outcomes'!FF407,0)))</f>
        <v>0</v>
      </c>
      <c r="AA407" s="151">
        <f t="shared" si="197"/>
        <v>50</v>
      </c>
      <c r="AB407" s="153">
        <f t="shared" si="198"/>
        <v>49</v>
      </c>
      <c r="AC407" s="153">
        <f t="shared" si="199"/>
        <v>1871.4276</v>
      </c>
      <c r="AD407" s="151">
        <f t="shared" si="200"/>
        <v>50</v>
      </c>
      <c r="AE407" s="153">
        <f t="shared" si="201"/>
        <v>49</v>
      </c>
      <c r="AF407" s="153">
        <f t="shared" si="202"/>
        <v>1176.4900000000002</v>
      </c>
      <c r="AG407" s="151">
        <f t="shared" si="203"/>
        <v>0</v>
      </c>
      <c r="AH407" s="153">
        <f t="shared" si="204"/>
        <v>-1</v>
      </c>
      <c r="AI407" s="153">
        <f t="shared" si="205"/>
        <v>0</v>
      </c>
      <c r="AJ407" s="151">
        <f t="shared" si="206"/>
        <v>0</v>
      </c>
      <c r="AK407" s="153">
        <f t="shared" si="207"/>
        <v>-1</v>
      </c>
      <c r="AL407" s="153">
        <f t="shared" si="208"/>
        <v>0</v>
      </c>
      <c r="AM407" s="151">
        <f t="shared" si="209"/>
        <v>0</v>
      </c>
      <c r="AN407" s="153">
        <f t="shared" si="210"/>
        <v>-1</v>
      </c>
      <c r="AO407" s="153">
        <f t="shared" si="211"/>
        <v>0</v>
      </c>
      <c r="AP407" s="153">
        <f t="shared" si="212"/>
        <v>98</v>
      </c>
      <c r="AQ407" s="153">
        <f t="shared" si="213"/>
        <v>3047.9176000000002</v>
      </c>
      <c r="AR407" s="153">
        <f t="shared" si="214"/>
        <v>29.65</v>
      </c>
      <c r="AS407" s="153">
        <f t="shared" si="215"/>
        <v>5.576844986190669</v>
      </c>
      <c r="AT407" s="153">
        <f t="shared" si="216"/>
        <v>100</v>
      </c>
    </row>
    <row r="408" spans="1:46" ht="15.75" x14ac:dyDescent="0.25">
      <c r="A408" s="152" t="str">
        <f>'Primary endpoint outcomes'!A408</f>
        <v>McCallum 1975</v>
      </c>
      <c r="B408" s="152" t="str">
        <f>CONCATENATE('Primary endpoint outcomes'!S408,'Primary endpoint outcomes'!T408)</f>
        <v>HAMD17</v>
      </c>
      <c r="C408" s="154">
        <f t="shared" si="189"/>
        <v>22.599999999999998</v>
      </c>
      <c r="D408" s="154">
        <f t="shared" si="190"/>
        <v>5.4037024344425184</v>
      </c>
      <c r="E408" s="154">
        <f t="shared" si="191"/>
        <v>24</v>
      </c>
      <c r="F408" s="21" t="str">
        <f t="shared" si="192"/>
        <v>YES</v>
      </c>
      <c r="G408" s="21" t="str">
        <f t="shared" si="193"/>
        <v>NO</v>
      </c>
      <c r="H408" s="155">
        <f t="shared" si="194"/>
        <v>0.88902981963426275</v>
      </c>
      <c r="I408" s="155">
        <f t="shared" si="195"/>
        <v>0.11097018036573725</v>
      </c>
      <c r="J408" s="318">
        <f t="shared" si="196"/>
        <v>1</v>
      </c>
      <c r="K408" s="326">
        <f>IF(ISNUMBER('Primary endpoint outcomes'!U408)=TRUE,'Primary endpoint outcomes'!U408,(IF(ISNUMBER('Primary endpoint outcomes'!X408)=TRUE,'Primary endpoint outcomes'!X408,0)))</f>
        <v>22.9</v>
      </c>
      <c r="L408" s="326">
        <f>IF(ISNUMBER('Primary endpoint outcomes'!V408)=TRUE,'Primary endpoint outcomes'!V408,(IF(ISNUMBER('Primary endpoint outcomes'!Y408)=TRUE,'Primary endpoint outcomes'!Y408,0)))</f>
        <v>5.2</v>
      </c>
      <c r="M408" s="325">
        <f>IF(ISNUMBER('Primary endpoint outcomes'!W408)=TRUE,'Primary endpoint outcomes'!W408,(IF(ISNUMBER('Primary endpoint outcomes'!Z408)=TRUE,'Primary endpoint outcomes'!Z408,0)))</f>
        <v>12</v>
      </c>
      <c r="N408" s="326">
        <f>IF(ISNUMBER('Primary endpoint outcomes'!BC408)=TRUE,'Primary endpoint outcomes'!BC408,(IF(ISNUMBER('Primary endpoint outcomes'!BF408)=TRUE,'Primary endpoint outcomes'!BF408,0)))</f>
        <v>22.3</v>
      </c>
      <c r="O408" s="325">
        <f>IF(ISNUMBER('Primary endpoint outcomes'!BD408)=TRUE,'Primary endpoint outcomes'!BD408,(IF(ISNUMBER('Primary endpoint outcomes'!BG408)=TRUE,'Primary endpoint outcomes'!BG408,0)))</f>
        <v>5.6</v>
      </c>
      <c r="P408" s="325">
        <f>IF(ISNUMBER('Primary endpoint outcomes'!BE408)=TRUE,'Primary endpoint outcomes'!BE408,(IF(ISNUMBER('Primary endpoint outcomes'!BH408)=TRUE,'Primary endpoint outcomes'!BH408,0)))</f>
        <v>12</v>
      </c>
      <c r="Q408" s="326">
        <f>IF(ISNUMBER('Primary endpoint outcomes'!CK408)=TRUE,'Primary endpoint outcomes'!CK408,(IF(ISNUMBER('Primary endpoint outcomes'!CN408)=TRUE,'Primary endpoint outcomes'!CN408,0)))</f>
        <v>0</v>
      </c>
      <c r="R408" s="326">
        <f>IF(ISNUMBER('Primary endpoint outcomes'!CL408)=TRUE,'Primary endpoint outcomes'!CL408,(IF(ISNUMBER('Primary endpoint outcomes'!CO408)=TRUE,'Primary endpoint outcomes'!CO408,0)))</f>
        <v>0</v>
      </c>
      <c r="S408" s="325">
        <f>IF(ISNUMBER('Primary endpoint outcomes'!CM408)=TRUE,'Primary endpoint outcomes'!CM408,(IF(ISNUMBER('Primary endpoint outcomes'!CP408)=TRUE,'Primary endpoint outcomes'!CP408,0)))</f>
        <v>0</v>
      </c>
      <c r="T408" s="326">
        <f>IF(ISNUMBER('Primary endpoint outcomes'!DS408)=TRUE,'Primary endpoint outcomes'!DS408,(IF(ISNUMBER('Primary endpoint outcomes'!DV408)=TRUE,'Primary endpoint outcomes'!DV408,0)))</f>
        <v>0</v>
      </c>
      <c r="U408" s="326">
        <f>IF(ISNUMBER('Primary endpoint outcomes'!DT408)=TRUE,'Primary endpoint outcomes'!DT408,(IF(ISNUMBER('Primary endpoint outcomes'!DW408)=TRUE,'Primary endpoint outcomes'!DW408,0)))</f>
        <v>0</v>
      </c>
      <c r="V408" s="326">
        <f>IF(ISNUMBER('Primary endpoint outcomes'!DU408)=TRUE,'Primary endpoint outcomes'!DU408,(IF(ISNUMBER('Primary endpoint outcomes'!DX408)=TRUE,'Primary endpoint outcomes'!DX408,0)))</f>
        <v>0</v>
      </c>
      <c r="W408" s="326">
        <f>IF(ISNUMBER('Primary endpoint outcomes'!FA408)=TRUE,'Primary endpoint outcomes'!FA408,(IF(ISNUMBER('Primary endpoint outcomes'!FD408)=TRUE,'Primary endpoint outcomes'!FD408,0)))</f>
        <v>0</v>
      </c>
      <c r="X408" s="326">
        <f>IF(ISNUMBER('Primary endpoint outcomes'!FB408)=TRUE,'Primary endpoint outcomes'!FB408,(IF(ISNUMBER('Primary endpoint outcomes'!FE408)=TRUE,'Primary endpoint outcomes'!FE408,0)))</f>
        <v>0</v>
      </c>
      <c r="Y408" s="326">
        <f>IF(ISNUMBER('Primary endpoint outcomes'!FC408)=TRUE,'Primary endpoint outcomes'!FC408,(IF(ISNUMBER('Primary endpoint outcomes'!FF408)=TRUE,'Primary endpoint outcomes'!FF408,0)))</f>
        <v>0</v>
      </c>
      <c r="AA408" s="151">
        <f t="shared" si="197"/>
        <v>12</v>
      </c>
      <c r="AB408" s="153">
        <f t="shared" si="198"/>
        <v>11</v>
      </c>
      <c r="AC408" s="153">
        <f t="shared" si="199"/>
        <v>297.44000000000005</v>
      </c>
      <c r="AD408" s="151">
        <f t="shared" si="200"/>
        <v>12</v>
      </c>
      <c r="AE408" s="153">
        <f t="shared" si="201"/>
        <v>11</v>
      </c>
      <c r="AF408" s="153">
        <f t="shared" si="202"/>
        <v>344.96</v>
      </c>
      <c r="AG408" s="151">
        <f t="shared" si="203"/>
        <v>0</v>
      </c>
      <c r="AH408" s="153">
        <f t="shared" si="204"/>
        <v>-1</v>
      </c>
      <c r="AI408" s="153">
        <f t="shared" si="205"/>
        <v>0</v>
      </c>
      <c r="AJ408" s="151">
        <f t="shared" si="206"/>
        <v>0</v>
      </c>
      <c r="AK408" s="153">
        <f t="shared" si="207"/>
        <v>-1</v>
      </c>
      <c r="AL408" s="153">
        <f t="shared" si="208"/>
        <v>0</v>
      </c>
      <c r="AM408" s="151">
        <f t="shared" si="209"/>
        <v>0</v>
      </c>
      <c r="AN408" s="153">
        <f t="shared" si="210"/>
        <v>-1</v>
      </c>
      <c r="AO408" s="153">
        <f t="shared" si="211"/>
        <v>0</v>
      </c>
      <c r="AP408" s="153">
        <f t="shared" si="212"/>
        <v>22</v>
      </c>
      <c r="AQ408" s="153">
        <f t="shared" si="213"/>
        <v>642.40000000000009</v>
      </c>
      <c r="AR408" s="153">
        <f t="shared" si="214"/>
        <v>22.599999999999998</v>
      </c>
      <c r="AS408" s="153">
        <f t="shared" si="215"/>
        <v>5.4037024344425184</v>
      </c>
      <c r="AT408" s="153">
        <f t="shared" si="216"/>
        <v>24</v>
      </c>
    </row>
    <row r="409" spans="1:46" ht="15.75" x14ac:dyDescent="0.25">
      <c r="A409" s="152" t="str">
        <f>'Primary endpoint outcomes'!A409</f>
        <v>McDermott 2019</v>
      </c>
      <c r="B409" s="152" t="str">
        <f>CONCATENATE('Primary endpoint outcomes'!S409,'Primary endpoint outcomes'!T409)</f>
        <v>BDI-II21</v>
      </c>
      <c r="C409" s="154">
        <f t="shared" si="189"/>
        <v>20.428552631578949</v>
      </c>
      <c r="D409" s="154">
        <f t="shared" si="190"/>
        <v>10.22011897132707</v>
      </c>
      <c r="E409" s="154">
        <f t="shared" si="191"/>
        <v>456</v>
      </c>
      <c r="F409" s="21" t="str">
        <f t="shared" si="192"/>
        <v>NO</v>
      </c>
      <c r="G409" s="21" t="str">
        <f t="shared" si="193"/>
        <v>YES</v>
      </c>
      <c r="H409" s="155">
        <f t="shared" si="194"/>
        <v>0.17450020335755156</v>
      </c>
      <c r="I409" s="155">
        <f t="shared" si="195"/>
        <v>0.82549979664244844</v>
      </c>
      <c r="J409" s="318">
        <f t="shared" si="196"/>
        <v>1</v>
      </c>
      <c r="K409" s="326">
        <f>IF(ISNUMBER('Primary endpoint outcomes'!U409)=TRUE,'Primary endpoint outcomes'!U409,(IF(ISNUMBER('Primary endpoint outcomes'!X409)=TRUE,'Primary endpoint outcomes'!X409,0)))</f>
        <v>20.94</v>
      </c>
      <c r="L409" s="326">
        <f>IF(ISNUMBER('Primary endpoint outcomes'!V409)=TRUE,'Primary endpoint outcomes'!V409,(IF(ISNUMBER('Primary endpoint outcomes'!Y409)=TRUE,'Primary endpoint outcomes'!Y409,0)))</f>
        <v>10.99</v>
      </c>
      <c r="M409" s="325">
        <f>IF(ISNUMBER('Primary endpoint outcomes'!W409)=TRUE,'Primary endpoint outcomes'!W409,(IF(ISNUMBER('Primary endpoint outcomes'!Z409)=TRUE,'Primary endpoint outcomes'!Z409,0)))</f>
        <v>144</v>
      </c>
      <c r="N409" s="326">
        <f>IF(ISNUMBER('Primary endpoint outcomes'!BC409)=TRUE,'Primary endpoint outcomes'!BC409,(IF(ISNUMBER('Primary endpoint outcomes'!BF409)=TRUE,'Primary endpoint outcomes'!BF409,0)))</f>
        <v>21.18</v>
      </c>
      <c r="O409" s="325">
        <f>IF(ISNUMBER('Primary endpoint outcomes'!BD409)=TRUE,'Primary endpoint outcomes'!BD409,(IF(ISNUMBER('Primary endpoint outcomes'!BG409)=TRUE,'Primary endpoint outcomes'!BG409,0)))</f>
        <v>9.8699999999999992</v>
      </c>
      <c r="P409" s="325">
        <f>IF(ISNUMBER('Primary endpoint outcomes'!BE409)=TRUE,'Primary endpoint outcomes'!BE409,(IF(ISNUMBER('Primary endpoint outcomes'!BH409)=TRUE,'Primary endpoint outcomes'!BH409,0)))</f>
        <v>154</v>
      </c>
      <c r="Q409" s="326">
        <f>IF(ISNUMBER('Primary endpoint outcomes'!CK409)=TRUE,'Primary endpoint outcomes'!CK409,(IF(ISNUMBER('Primary endpoint outcomes'!CN409)=TRUE,'Primary endpoint outcomes'!CN409,0)))</f>
        <v>19.23</v>
      </c>
      <c r="R409" s="326">
        <f>IF(ISNUMBER('Primary endpoint outcomes'!CL409)=TRUE,'Primary endpoint outcomes'!CL409,(IF(ISNUMBER('Primary endpoint outcomes'!CO409)=TRUE,'Primary endpoint outcomes'!CO409,0)))</f>
        <v>9.82</v>
      </c>
      <c r="S409" s="325">
        <f>IF(ISNUMBER('Primary endpoint outcomes'!CM409)=TRUE,'Primary endpoint outcomes'!CM409,(IF(ISNUMBER('Primary endpoint outcomes'!CP409)=TRUE,'Primary endpoint outcomes'!CP409,0)))</f>
        <v>158</v>
      </c>
      <c r="T409" s="326">
        <f>IF(ISNUMBER('Primary endpoint outcomes'!DS409)=TRUE,'Primary endpoint outcomes'!DS409,(IF(ISNUMBER('Primary endpoint outcomes'!DV409)=TRUE,'Primary endpoint outcomes'!DV409,0)))</f>
        <v>0</v>
      </c>
      <c r="U409" s="326">
        <f>IF(ISNUMBER('Primary endpoint outcomes'!DT409)=TRUE,'Primary endpoint outcomes'!DT409,(IF(ISNUMBER('Primary endpoint outcomes'!DW409)=TRUE,'Primary endpoint outcomes'!DW409,0)))</f>
        <v>0</v>
      </c>
      <c r="V409" s="326">
        <f>IF(ISNUMBER('Primary endpoint outcomes'!DU409)=TRUE,'Primary endpoint outcomes'!DU409,(IF(ISNUMBER('Primary endpoint outcomes'!DX409)=TRUE,'Primary endpoint outcomes'!DX409,0)))</f>
        <v>0</v>
      </c>
      <c r="W409" s="326">
        <f>IF(ISNUMBER('Primary endpoint outcomes'!FA409)=TRUE,'Primary endpoint outcomes'!FA409,(IF(ISNUMBER('Primary endpoint outcomes'!FD409)=TRUE,'Primary endpoint outcomes'!FD409,0)))</f>
        <v>0</v>
      </c>
      <c r="X409" s="326">
        <f>IF(ISNUMBER('Primary endpoint outcomes'!FB409)=TRUE,'Primary endpoint outcomes'!FB409,(IF(ISNUMBER('Primary endpoint outcomes'!FE409)=TRUE,'Primary endpoint outcomes'!FE409,0)))</f>
        <v>0</v>
      </c>
      <c r="Y409" s="326">
        <f>IF(ISNUMBER('Primary endpoint outcomes'!FC409)=TRUE,'Primary endpoint outcomes'!FC409,(IF(ISNUMBER('Primary endpoint outcomes'!FF409)=TRUE,'Primary endpoint outcomes'!FF409,0)))</f>
        <v>0</v>
      </c>
      <c r="AA409" s="151">
        <f t="shared" si="197"/>
        <v>144</v>
      </c>
      <c r="AB409" s="153">
        <f t="shared" si="198"/>
        <v>143</v>
      </c>
      <c r="AC409" s="153">
        <f t="shared" si="199"/>
        <v>17271.5543</v>
      </c>
      <c r="AD409" s="151">
        <f t="shared" si="200"/>
        <v>154</v>
      </c>
      <c r="AE409" s="153">
        <f t="shared" si="201"/>
        <v>153</v>
      </c>
      <c r="AF409" s="153">
        <f t="shared" si="202"/>
        <v>14904.785699999997</v>
      </c>
      <c r="AG409" s="151">
        <f t="shared" si="203"/>
        <v>158</v>
      </c>
      <c r="AH409" s="153">
        <f t="shared" si="204"/>
        <v>157</v>
      </c>
      <c r="AI409" s="153">
        <f t="shared" si="205"/>
        <v>15139.8868</v>
      </c>
      <c r="AJ409" s="151">
        <f t="shared" si="206"/>
        <v>0</v>
      </c>
      <c r="AK409" s="153">
        <f t="shared" si="207"/>
        <v>-1</v>
      </c>
      <c r="AL409" s="153">
        <f t="shared" si="208"/>
        <v>0</v>
      </c>
      <c r="AM409" s="151">
        <f t="shared" si="209"/>
        <v>0</v>
      </c>
      <c r="AN409" s="153">
        <f t="shared" si="210"/>
        <v>-1</v>
      </c>
      <c r="AO409" s="153">
        <f t="shared" si="211"/>
        <v>0</v>
      </c>
      <c r="AP409" s="153">
        <f t="shared" si="212"/>
        <v>453</v>
      </c>
      <c r="AQ409" s="153">
        <f t="shared" si="213"/>
        <v>47316.226799999997</v>
      </c>
      <c r="AR409" s="153">
        <f t="shared" si="214"/>
        <v>20.428552631578949</v>
      </c>
      <c r="AS409" s="153">
        <f t="shared" si="215"/>
        <v>10.22011897132707</v>
      </c>
      <c r="AT409" s="153">
        <f t="shared" si="216"/>
        <v>456</v>
      </c>
    </row>
    <row r="410" spans="1:46" ht="15.75" x14ac:dyDescent="0.25">
      <c r="A410" s="152" t="str">
        <f>'Primary endpoint outcomes'!A410</f>
        <v>McGrath 1996</v>
      </c>
      <c r="B410" s="152" t="str">
        <f>CONCATENATE('Primary endpoint outcomes'!S410,'Primary endpoint outcomes'!T410)</f>
        <v>HAMD21</v>
      </c>
      <c r="C410" s="154">
        <f t="shared" si="189"/>
        <v>14.873913043478261</v>
      </c>
      <c r="D410" s="154">
        <f t="shared" si="190"/>
        <v>5.2</v>
      </c>
      <c r="E410" s="154">
        <f t="shared" si="191"/>
        <v>69</v>
      </c>
      <c r="F410" s="21" t="str">
        <f t="shared" si="192"/>
        <v>NO</v>
      </c>
      <c r="G410" s="21" t="str">
        <f t="shared" si="193"/>
        <v>YES</v>
      </c>
      <c r="H410" s="155">
        <f t="shared" si="194"/>
        <v>0.41427750745098635</v>
      </c>
      <c r="I410" s="155">
        <f t="shared" si="195"/>
        <v>0.58572249254901365</v>
      </c>
      <c r="J410" s="318">
        <f t="shared" si="196"/>
        <v>1</v>
      </c>
      <c r="K410" s="326">
        <f>IF(ISNUMBER('Primary endpoint outcomes'!U410)=TRUE,'Primary endpoint outcomes'!U410,(IF(ISNUMBER('Primary endpoint outcomes'!X410)=TRUE,'Primary endpoint outcomes'!X410,0)))</f>
        <v>15.4</v>
      </c>
      <c r="L410" s="326">
        <f>IF(ISNUMBER('Primary endpoint outcomes'!V410)=TRUE,'Primary endpoint outcomes'!V410,(IF(ISNUMBER('Primary endpoint outcomes'!Y410)=TRUE,'Primary endpoint outcomes'!Y410,0)))</f>
        <v>5.2</v>
      </c>
      <c r="M410" s="325">
        <f>IF(ISNUMBER('Primary endpoint outcomes'!W410)=TRUE,'Primary endpoint outcomes'!W410,(IF(ISNUMBER('Primary endpoint outcomes'!Z410)=TRUE,'Primary endpoint outcomes'!Z410,0)))</f>
        <v>36</v>
      </c>
      <c r="N410" s="326">
        <f>IF(ISNUMBER('Primary endpoint outcomes'!BC410)=TRUE,'Primary endpoint outcomes'!BC410,(IF(ISNUMBER('Primary endpoint outcomes'!BF410)=TRUE,'Primary endpoint outcomes'!BF410,0)))</f>
        <v>14.3</v>
      </c>
      <c r="O410" s="325">
        <f>IF(ISNUMBER('Primary endpoint outcomes'!BD410)=TRUE,'Primary endpoint outcomes'!BD410,(IF(ISNUMBER('Primary endpoint outcomes'!BG410)=TRUE,'Primary endpoint outcomes'!BG410,0)))</f>
        <v>5.2</v>
      </c>
      <c r="P410" s="325">
        <f>IF(ISNUMBER('Primary endpoint outcomes'!BE410)=TRUE,'Primary endpoint outcomes'!BE410,(IF(ISNUMBER('Primary endpoint outcomes'!BH410)=TRUE,'Primary endpoint outcomes'!BH410,0)))</f>
        <v>33</v>
      </c>
      <c r="Q410" s="326">
        <f>IF(ISNUMBER('Primary endpoint outcomes'!CK410)=TRUE,'Primary endpoint outcomes'!CK410,(IF(ISNUMBER('Primary endpoint outcomes'!CN410)=TRUE,'Primary endpoint outcomes'!CN410,0)))</f>
        <v>0</v>
      </c>
      <c r="R410" s="326">
        <f>IF(ISNUMBER('Primary endpoint outcomes'!CL410)=TRUE,'Primary endpoint outcomes'!CL410,(IF(ISNUMBER('Primary endpoint outcomes'!CO410)=TRUE,'Primary endpoint outcomes'!CO410,0)))</f>
        <v>0</v>
      </c>
      <c r="S410" s="325">
        <f>IF(ISNUMBER('Primary endpoint outcomes'!CM410)=TRUE,'Primary endpoint outcomes'!CM410,(IF(ISNUMBER('Primary endpoint outcomes'!CP410)=TRUE,'Primary endpoint outcomes'!CP410,0)))</f>
        <v>0</v>
      </c>
      <c r="T410" s="326">
        <f>IF(ISNUMBER('Primary endpoint outcomes'!DS410)=TRUE,'Primary endpoint outcomes'!DS410,(IF(ISNUMBER('Primary endpoint outcomes'!DV410)=TRUE,'Primary endpoint outcomes'!DV410,0)))</f>
        <v>0</v>
      </c>
      <c r="U410" s="326">
        <f>IF(ISNUMBER('Primary endpoint outcomes'!DT410)=TRUE,'Primary endpoint outcomes'!DT410,(IF(ISNUMBER('Primary endpoint outcomes'!DW410)=TRUE,'Primary endpoint outcomes'!DW410,0)))</f>
        <v>0</v>
      </c>
      <c r="V410" s="326">
        <f>IF(ISNUMBER('Primary endpoint outcomes'!DU410)=TRUE,'Primary endpoint outcomes'!DU410,(IF(ISNUMBER('Primary endpoint outcomes'!DX410)=TRUE,'Primary endpoint outcomes'!DX410,0)))</f>
        <v>0</v>
      </c>
      <c r="W410" s="326">
        <f>IF(ISNUMBER('Primary endpoint outcomes'!FA410)=TRUE,'Primary endpoint outcomes'!FA410,(IF(ISNUMBER('Primary endpoint outcomes'!FD410)=TRUE,'Primary endpoint outcomes'!FD410,0)))</f>
        <v>0</v>
      </c>
      <c r="X410" s="326">
        <f>IF(ISNUMBER('Primary endpoint outcomes'!FB410)=TRUE,'Primary endpoint outcomes'!FB410,(IF(ISNUMBER('Primary endpoint outcomes'!FE410)=TRUE,'Primary endpoint outcomes'!FE410,0)))</f>
        <v>0</v>
      </c>
      <c r="Y410" s="326">
        <f>IF(ISNUMBER('Primary endpoint outcomes'!FC410)=TRUE,'Primary endpoint outcomes'!FC410,(IF(ISNUMBER('Primary endpoint outcomes'!FF410)=TRUE,'Primary endpoint outcomes'!FF410,0)))</f>
        <v>0</v>
      </c>
      <c r="AA410" s="151">
        <f t="shared" si="197"/>
        <v>36</v>
      </c>
      <c r="AB410" s="153">
        <f t="shared" si="198"/>
        <v>35</v>
      </c>
      <c r="AC410" s="153">
        <f t="shared" si="199"/>
        <v>946.40000000000009</v>
      </c>
      <c r="AD410" s="151">
        <f t="shared" si="200"/>
        <v>33</v>
      </c>
      <c r="AE410" s="153">
        <f t="shared" si="201"/>
        <v>32</v>
      </c>
      <c r="AF410" s="153">
        <f t="shared" si="202"/>
        <v>865.28000000000009</v>
      </c>
      <c r="AG410" s="151">
        <f t="shared" si="203"/>
        <v>0</v>
      </c>
      <c r="AH410" s="153">
        <f t="shared" si="204"/>
        <v>-1</v>
      </c>
      <c r="AI410" s="153">
        <f t="shared" si="205"/>
        <v>0</v>
      </c>
      <c r="AJ410" s="151">
        <f t="shared" si="206"/>
        <v>0</v>
      </c>
      <c r="AK410" s="153">
        <f t="shared" si="207"/>
        <v>-1</v>
      </c>
      <c r="AL410" s="153">
        <f t="shared" si="208"/>
        <v>0</v>
      </c>
      <c r="AM410" s="151">
        <f t="shared" si="209"/>
        <v>0</v>
      </c>
      <c r="AN410" s="153">
        <f t="shared" si="210"/>
        <v>-1</v>
      </c>
      <c r="AO410" s="153">
        <f t="shared" si="211"/>
        <v>0</v>
      </c>
      <c r="AP410" s="153">
        <f t="shared" si="212"/>
        <v>67</v>
      </c>
      <c r="AQ410" s="153">
        <f t="shared" si="213"/>
        <v>1811.6800000000003</v>
      </c>
      <c r="AR410" s="153">
        <f t="shared" si="214"/>
        <v>14.873913043478261</v>
      </c>
      <c r="AS410" s="153">
        <f t="shared" si="215"/>
        <v>5.2</v>
      </c>
      <c r="AT410" s="153">
        <f t="shared" si="216"/>
        <v>69</v>
      </c>
    </row>
    <row r="411" spans="1:46" ht="15.75" x14ac:dyDescent="0.25">
      <c r="A411" s="152" t="str">
        <f>'Primary endpoint outcomes'!A411</f>
        <v>McIndoo 2016</v>
      </c>
      <c r="B411" s="152" t="str">
        <f>CONCATENATE('Primary endpoint outcomes'!S411,'Primary endpoint outcomes'!T411)</f>
        <v>HAMD17</v>
      </c>
      <c r="C411" s="154">
        <f t="shared" si="189"/>
        <v>14.341199999999999</v>
      </c>
      <c r="D411" s="154">
        <f t="shared" si="190"/>
        <v>3.7671231757505086</v>
      </c>
      <c r="E411" s="154">
        <f t="shared" si="191"/>
        <v>50</v>
      </c>
      <c r="F411" s="21" t="str">
        <f t="shared" si="192"/>
        <v>NO</v>
      </c>
      <c r="G411" s="21" t="str">
        <f t="shared" si="193"/>
        <v>YES</v>
      </c>
      <c r="H411" s="155">
        <f t="shared" si="194"/>
        <v>0.3298468805994712</v>
      </c>
      <c r="I411" s="155">
        <f t="shared" si="195"/>
        <v>0.6701531194005288</v>
      </c>
      <c r="J411" s="318">
        <f t="shared" si="196"/>
        <v>1</v>
      </c>
      <c r="K411" s="326">
        <f>IF(ISNUMBER('Primary endpoint outcomes'!U411)=TRUE,'Primary endpoint outcomes'!U411,(IF(ISNUMBER('Primary endpoint outcomes'!X411)=TRUE,'Primary endpoint outcomes'!X411,0)))</f>
        <v>13.93</v>
      </c>
      <c r="L411" s="326">
        <f>IF(ISNUMBER('Primary endpoint outcomes'!V411)=TRUE,'Primary endpoint outcomes'!V411,(IF(ISNUMBER('Primary endpoint outcomes'!Y411)=TRUE,'Primary endpoint outcomes'!Y411,0)))</f>
        <v>3.71</v>
      </c>
      <c r="M411" s="325">
        <f>IF(ISNUMBER('Primary endpoint outcomes'!W411)=TRUE,'Primary endpoint outcomes'!W411,(IF(ISNUMBER('Primary endpoint outcomes'!Z411)=TRUE,'Primary endpoint outcomes'!Z411,0)))</f>
        <v>16</v>
      </c>
      <c r="N411" s="326">
        <f>IF(ISNUMBER('Primary endpoint outcomes'!BC411)=TRUE,'Primary endpoint outcomes'!BC411,(IF(ISNUMBER('Primary endpoint outcomes'!BF411)=TRUE,'Primary endpoint outcomes'!BF411,0)))</f>
        <v>14.44</v>
      </c>
      <c r="O411" s="325">
        <f>IF(ISNUMBER('Primary endpoint outcomes'!BD411)=TRUE,'Primary endpoint outcomes'!BD411,(IF(ISNUMBER('Primary endpoint outcomes'!BG411)=TRUE,'Primary endpoint outcomes'!BG411,0)))</f>
        <v>4.34</v>
      </c>
      <c r="P411" s="325">
        <f>IF(ISNUMBER('Primary endpoint outcomes'!BE411)=TRUE,'Primary endpoint outcomes'!BE411,(IF(ISNUMBER('Primary endpoint outcomes'!BH411)=TRUE,'Primary endpoint outcomes'!BH411,0)))</f>
        <v>20</v>
      </c>
      <c r="Q411" s="326">
        <f>IF(ISNUMBER('Primary endpoint outcomes'!CK411)=TRUE,'Primary endpoint outcomes'!CK411,(IF(ISNUMBER('Primary endpoint outcomes'!CN411)=TRUE,'Primary endpoint outcomes'!CN411,0)))</f>
        <v>14.67</v>
      </c>
      <c r="R411" s="326">
        <f>IF(ISNUMBER('Primary endpoint outcomes'!CL411)=TRUE,'Primary endpoint outcomes'!CL411,(IF(ISNUMBER('Primary endpoint outcomes'!CO411)=TRUE,'Primary endpoint outcomes'!CO411,0)))</f>
        <v>2.81</v>
      </c>
      <c r="S411" s="325">
        <f>IF(ISNUMBER('Primary endpoint outcomes'!CM411)=TRUE,'Primary endpoint outcomes'!CM411,(IF(ISNUMBER('Primary endpoint outcomes'!CP411)=TRUE,'Primary endpoint outcomes'!CP411,0)))</f>
        <v>14</v>
      </c>
      <c r="T411" s="326">
        <f>IF(ISNUMBER('Primary endpoint outcomes'!DS411)=TRUE,'Primary endpoint outcomes'!DS411,(IF(ISNUMBER('Primary endpoint outcomes'!DV411)=TRUE,'Primary endpoint outcomes'!DV411,0)))</f>
        <v>0</v>
      </c>
      <c r="U411" s="326">
        <f>IF(ISNUMBER('Primary endpoint outcomes'!DT411)=TRUE,'Primary endpoint outcomes'!DT411,(IF(ISNUMBER('Primary endpoint outcomes'!DW411)=TRUE,'Primary endpoint outcomes'!DW411,0)))</f>
        <v>0</v>
      </c>
      <c r="V411" s="326">
        <f>IF(ISNUMBER('Primary endpoint outcomes'!DU411)=TRUE,'Primary endpoint outcomes'!DU411,(IF(ISNUMBER('Primary endpoint outcomes'!DX411)=TRUE,'Primary endpoint outcomes'!DX411,0)))</f>
        <v>0</v>
      </c>
      <c r="W411" s="326">
        <f>IF(ISNUMBER('Primary endpoint outcomes'!FA411)=TRUE,'Primary endpoint outcomes'!FA411,(IF(ISNUMBER('Primary endpoint outcomes'!FD411)=TRUE,'Primary endpoint outcomes'!FD411,0)))</f>
        <v>0</v>
      </c>
      <c r="X411" s="326">
        <f>IF(ISNUMBER('Primary endpoint outcomes'!FB411)=TRUE,'Primary endpoint outcomes'!FB411,(IF(ISNUMBER('Primary endpoint outcomes'!FE411)=TRUE,'Primary endpoint outcomes'!FE411,0)))</f>
        <v>0</v>
      </c>
      <c r="Y411" s="326">
        <f>IF(ISNUMBER('Primary endpoint outcomes'!FC411)=TRUE,'Primary endpoint outcomes'!FC411,(IF(ISNUMBER('Primary endpoint outcomes'!FF411)=TRUE,'Primary endpoint outcomes'!FF411,0)))</f>
        <v>0</v>
      </c>
      <c r="AA411" s="151">
        <f t="shared" si="197"/>
        <v>16</v>
      </c>
      <c r="AB411" s="153">
        <f t="shared" si="198"/>
        <v>15</v>
      </c>
      <c r="AC411" s="153">
        <f t="shared" si="199"/>
        <v>206.4615</v>
      </c>
      <c r="AD411" s="151">
        <f t="shared" si="200"/>
        <v>20</v>
      </c>
      <c r="AE411" s="153">
        <f t="shared" si="201"/>
        <v>19</v>
      </c>
      <c r="AF411" s="153">
        <f t="shared" si="202"/>
        <v>357.87639999999999</v>
      </c>
      <c r="AG411" s="151">
        <f t="shared" si="203"/>
        <v>14</v>
      </c>
      <c r="AH411" s="153">
        <f t="shared" si="204"/>
        <v>13</v>
      </c>
      <c r="AI411" s="153">
        <f t="shared" si="205"/>
        <v>102.64930000000001</v>
      </c>
      <c r="AJ411" s="151">
        <f t="shared" si="206"/>
        <v>0</v>
      </c>
      <c r="AK411" s="153">
        <f t="shared" si="207"/>
        <v>-1</v>
      </c>
      <c r="AL411" s="153">
        <f t="shared" si="208"/>
        <v>0</v>
      </c>
      <c r="AM411" s="151">
        <f t="shared" si="209"/>
        <v>0</v>
      </c>
      <c r="AN411" s="153">
        <f t="shared" si="210"/>
        <v>-1</v>
      </c>
      <c r="AO411" s="153">
        <f t="shared" si="211"/>
        <v>0</v>
      </c>
      <c r="AP411" s="153">
        <f t="shared" si="212"/>
        <v>47</v>
      </c>
      <c r="AQ411" s="153">
        <f t="shared" si="213"/>
        <v>666.98720000000003</v>
      </c>
      <c r="AR411" s="153">
        <f t="shared" si="214"/>
        <v>14.341199999999999</v>
      </c>
      <c r="AS411" s="153">
        <f t="shared" si="215"/>
        <v>3.7671231757505086</v>
      </c>
      <c r="AT411" s="153">
        <f t="shared" si="216"/>
        <v>50</v>
      </c>
    </row>
    <row r="412" spans="1:46" ht="15.75" x14ac:dyDescent="0.25">
      <c r="A412" s="152" t="str">
        <f>'Primary endpoint outcomes'!A412</f>
        <v>McKnight 1992</v>
      </c>
      <c r="B412" s="152" t="str">
        <f>CONCATENATE('Primary endpoint outcomes'!S412,'Primary endpoint outcomes'!T412)</f>
        <v>BDI-I21</v>
      </c>
      <c r="C412" s="154">
        <f t="shared" si="189"/>
        <v>29.967674418604656</v>
      </c>
      <c r="D412" s="154">
        <f t="shared" si="190"/>
        <v>4.7322982092703558</v>
      </c>
      <c r="E412" s="154">
        <f t="shared" si="191"/>
        <v>43</v>
      </c>
      <c r="F412" s="21" t="str">
        <f t="shared" si="192"/>
        <v>YES</v>
      </c>
      <c r="G412" s="21" t="str">
        <f t="shared" si="193"/>
        <v>NO</v>
      </c>
      <c r="H412" s="155">
        <f t="shared" si="194"/>
        <v>0.95387820649142685</v>
      </c>
      <c r="I412" s="155">
        <f t="shared" si="195"/>
        <v>4.612179350857315E-2</v>
      </c>
      <c r="J412" s="318">
        <f t="shared" si="196"/>
        <v>1</v>
      </c>
      <c r="K412" s="326">
        <f>IF(ISNUMBER('Primary endpoint outcomes'!U412)=TRUE,'Primary endpoint outcomes'!U412,(IF(ISNUMBER('Primary endpoint outcomes'!X412)=TRUE,'Primary endpoint outcomes'!X412,0)))</f>
        <v>32.81</v>
      </c>
      <c r="L412" s="326">
        <f>IF(ISNUMBER('Primary endpoint outcomes'!V412)=TRUE,'Primary endpoint outcomes'!V412,(IF(ISNUMBER('Primary endpoint outcomes'!Y412)=TRUE,'Primary endpoint outcomes'!Y412,0)))</f>
        <v>5.65</v>
      </c>
      <c r="M412" s="325">
        <f>IF(ISNUMBER('Primary endpoint outcomes'!W412)=TRUE,'Primary endpoint outcomes'!W412,(IF(ISNUMBER('Primary endpoint outcomes'!Z412)=TRUE,'Primary endpoint outcomes'!Z412,0)))</f>
        <v>22</v>
      </c>
      <c r="N412" s="326">
        <f>IF(ISNUMBER('Primary endpoint outcomes'!BC412)=TRUE,'Primary endpoint outcomes'!BC412,(IF(ISNUMBER('Primary endpoint outcomes'!BF412)=TRUE,'Primary endpoint outcomes'!BF412,0)))</f>
        <v>26.99</v>
      </c>
      <c r="O412" s="325">
        <f>IF(ISNUMBER('Primary endpoint outcomes'!BD412)=TRUE,'Primary endpoint outcomes'!BD412,(IF(ISNUMBER('Primary endpoint outcomes'!BG412)=TRUE,'Primary endpoint outcomes'!BG412,0)))</f>
        <v>3.52</v>
      </c>
      <c r="P412" s="325">
        <f>IF(ISNUMBER('Primary endpoint outcomes'!BE412)=TRUE,'Primary endpoint outcomes'!BE412,(IF(ISNUMBER('Primary endpoint outcomes'!BH412)=TRUE,'Primary endpoint outcomes'!BH412,0)))</f>
        <v>21</v>
      </c>
      <c r="Q412" s="326">
        <f>IF(ISNUMBER('Primary endpoint outcomes'!CK412)=TRUE,'Primary endpoint outcomes'!CK412,(IF(ISNUMBER('Primary endpoint outcomes'!CN412)=TRUE,'Primary endpoint outcomes'!CN412,0)))</f>
        <v>0</v>
      </c>
      <c r="R412" s="326">
        <f>IF(ISNUMBER('Primary endpoint outcomes'!CL412)=TRUE,'Primary endpoint outcomes'!CL412,(IF(ISNUMBER('Primary endpoint outcomes'!CO412)=TRUE,'Primary endpoint outcomes'!CO412,0)))</f>
        <v>0</v>
      </c>
      <c r="S412" s="325">
        <f>IF(ISNUMBER('Primary endpoint outcomes'!CM412)=TRUE,'Primary endpoint outcomes'!CM412,(IF(ISNUMBER('Primary endpoint outcomes'!CP412)=TRUE,'Primary endpoint outcomes'!CP412,0)))</f>
        <v>0</v>
      </c>
      <c r="T412" s="326">
        <f>IF(ISNUMBER('Primary endpoint outcomes'!DS412)=TRUE,'Primary endpoint outcomes'!DS412,(IF(ISNUMBER('Primary endpoint outcomes'!DV412)=TRUE,'Primary endpoint outcomes'!DV412,0)))</f>
        <v>0</v>
      </c>
      <c r="U412" s="326">
        <f>IF(ISNUMBER('Primary endpoint outcomes'!DT412)=TRUE,'Primary endpoint outcomes'!DT412,(IF(ISNUMBER('Primary endpoint outcomes'!DW412)=TRUE,'Primary endpoint outcomes'!DW412,0)))</f>
        <v>0</v>
      </c>
      <c r="V412" s="326">
        <f>IF(ISNUMBER('Primary endpoint outcomes'!DU412)=TRUE,'Primary endpoint outcomes'!DU412,(IF(ISNUMBER('Primary endpoint outcomes'!DX412)=TRUE,'Primary endpoint outcomes'!DX412,0)))</f>
        <v>0</v>
      </c>
      <c r="W412" s="326">
        <f>IF(ISNUMBER('Primary endpoint outcomes'!FA412)=TRUE,'Primary endpoint outcomes'!FA412,(IF(ISNUMBER('Primary endpoint outcomes'!FD412)=TRUE,'Primary endpoint outcomes'!FD412,0)))</f>
        <v>0</v>
      </c>
      <c r="X412" s="326">
        <f>IF(ISNUMBER('Primary endpoint outcomes'!FB412)=TRUE,'Primary endpoint outcomes'!FB412,(IF(ISNUMBER('Primary endpoint outcomes'!FE412)=TRUE,'Primary endpoint outcomes'!FE412,0)))</f>
        <v>0</v>
      </c>
      <c r="Y412" s="326">
        <f>IF(ISNUMBER('Primary endpoint outcomes'!FC412)=TRUE,'Primary endpoint outcomes'!FC412,(IF(ISNUMBER('Primary endpoint outcomes'!FF412)=TRUE,'Primary endpoint outcomes'!FF412,0)))</f>
        <v>0</v>
      </c>
      <c r="AA412" s="151">
        <f t="shared" si="197"/>
        <v>22</v>
      </c>
      <c r="AB412" s="153">
        <f t="shared" si="198"/>
        <v>21</v>
      </c>
      <c r="AC412" s="153">
        <f t="shared" si="199"/>
        <v>670.37250000000006</v>
      </c>
      <c r="AD412" s="151">
        <f t="shared" si="200"/>
        <v>21</v>
      </c>
      <c r="AE412" s="153">
        <f t="shared" si="201"/>
        <v>20</v>
      </c>
      <c r="AF412" s="153">
        <f t="shared" si="202"/>
        <v>247.80799999999999</v>
      </c>
      <c r="AG412" s="151">
        <f t="shared" si="203"/>
        <v>0</v>
      </c>
      <c r="AH412" s="153">
        <f t="shared" si="204"/>
        <v>-1</v>
      </c>
      <c r="AI412" s="153">
        <f t="shared" si="205"/>
        <v>0</v>
      </c>
      <c r="AJ412" s="151">
        <f t="shared" si="206"/>
        <v>0</v>
      </c>
      <c r="AK412" s="153">
        <f t="shared" si="207"/>
        <v>-1</v>
      </c>
      <c r="AL412" s="153">
        <f t="shared" si="208"/>
        <v>0</v>
      </c>
      <c r="AM412" s="151">
        <f t="shared" si="209"/>
        <v>0</v>
      </c>
      <c r="AN412" s="153">
        <f t="shared" si="210"/>
        <v>-1</v>
      </c>
      <c r="AO412" s="153">
        <f t="shared" si="211"/>
        <v>0</v>
      </c>
      <c r="AP412" s="153">
        <f t="shared" si="212"/>
        <v>41</v>
      </c>
      <c r="AQ412" s="153">
        <f t="shared" si="213"/>
        <v>918.18050000000005</v>
      </c>
      <c r="AR412" s="153">
        <f t="shared" si="214"/>
        <v>29.967674418604656</v>
      </c>
      <c r="AS412" s="153">
        <f t="shared" si="215"/>
        <v>4.7322982092703558</v>
      </c>
      <c r="AT412" s="153">
        <f t="shared" si="216"/>
        <v>43</v>
      </c>
    </row>
    <row r="413" spans="1:46" ht="15.75" x14ac:dyDescent="0.25">
      <c r="A413" s="152" t="str">
        <f>'Primary endpoint outcomes'!A413</f>
        <v>McMakin 2011</v>
      </c>
      <c r="B413" s="152" t="str">
        <f>CONCATENATE('Primary endpoint outcomes'!S413,'Primary endpoint outcomes'!T413)</f>
        <v>BDI-II21</v>
      </c>
      <c r="C413" s="154">
        <f t="shared" si="189"/>
        <v>20.075185185185184</v>
      </c>
      <c r="D413" s="154">
        <f t="shared" si="190"/>
        <v>3.1620025300432637</v>
      </c>
      <c r="E413" s="154">
        <f t="shared" si="191"/>
        <v>27</v>
      </c>
      <c r="F413" s="21" t="str">
        <f t="shared" si="192"/>
        <v>NO</v>
      </c>
      <c r="G413" s="21" t="str">
        <f t="shared" si="193"/>
        <v>YES</v>
      </c>
      <c r="H413" s="155">
        <f t="shared" si="194"/>
        <v>8.4827800820153065E-4</v>
      </c>
      <c r="I413" s="155">
        <f t="shared" si="195"/>
        <v>0.99915172199179847</v>
      </c>
      <c r="J413" s="318">
        <f t="shared" si="196"/>
        <v>1</v>
      </c>
      <c r="K413" s="326">
        <f>IF(ISNUMBER('Primary endpoint outcomes'!U413)=TRUE,'Primary endpoint outcomes'!U413,(IF(ISNUMBER('Primary endpoint outcomes'!X413)=TRUE,'Primary endpoint outcomes'!X413,0)))</f>
        <v>20.77</v>
      </c>
      <c r="L413" s="326">
        <f>IF(ISNUMBER('Primary endpoint outcomes'!V413)=TRUE,'Primary endpoint outcomes'!V413,(IF(ISNUMBER('Primary endpoint outcomes'!Y413)=TRUE,'Primary endpoint outcomes'!Y413,0)))</f>
        <v>2.92</v>
      </c>
      <c r="M413" s="325">
        <f>IF(ISNUMBER('Primary endpoint outcomes'!W413)=TRUE,'Primary endpoint outcomes'!W413,(IF(ISNUMBER('Primary endpoint outcomes'!Z413)=TRUE,'Primary endpoint outcomes'!Z413,0)))</f>
        <v>13</v>
      </c>
      <c r="N413" s="326">
        <f>IF(ISNUMBER('Primary endpoint outcomes'!BC413)=TRUE,'Primary endpoint outcomes'!BC413,(IF(ISNUMBER('Primary endpoint outcomes'!BF413)=TRUE,'Primary endpoint outcomes'!BF413,0)))</f>
        <v>19.43</v>
      </c>
      <c r="O413" s="325">
        <f>IF(ISNUMBER('Primary endpoint outcomes'!BD413)=TRUE,'Primary endpoint outcomes'!BD413,(IF(ISNUMBER('Primary endpoint outcomes'!BG413)=TRUE,'Primary endpoint outcomes'!BG413,0)))</f>
        <v>3.37</v>
      </c>
      <c r="P413" s="325">
        <f>IF(ISNUMBER('Primary endpoint outcomes'!BE413)=TRUE,'Primary endpoint outcomes'!BE413,(IF(ISNUMBER('Primary endpoint outcomes'!BH413)=TRUE,'Primary endpoint outcomes'!BH413,0)))</f>
        <v>14</v>
      </c>
      <c r="Q413" s="326">
        <f>IF(ISNUMBER('Primary endpoint outcomes'!CK413)=TRUE,'Primary endpoint outcomes'!CK413,(IF(ISNUMBER('Primary endpoint outcomes'!CN413)=TRUE,'Primary endpoint outcomes'!CN413,0)))</f>
        <v>0</v>
      </c>
      <c r="R413" s="326">
        <f>IF(ISNUMBER('Primary endpoint outcomes'!CL413)=TRUE,'Primary endpoint outcomes'!CL413,(IF(ISNUMBER('Primary endpoint outcomes'!CO413)=TRUE,'Primary endpoint outcomes'!CO413,0)))</f>
        <v>0</v>
      </c>
      <c r="S413" s="325">
        <f>IF(ISNUMBER('Primary endpoint outcomes'!CM413)=TRUE,'Primary endpoint outcomes'!CM413,(IF(ISNUMBER('Primary endpoint outcomes'!CP413)=TRUE,'Primary endpoint outcomes'!CP413,0)))</f>
        <v>0</v>
      </c>
      <c r="T413" s="326">
        <f>IF(ISNUMBER('Primary endpoint outcomes'!DS413)=TRUE,'Primary endpoint outcomes'!DS413,(IF(ISNUMBER('Primary endpoint outcomes'!DV413)=TRUE,'Primary endpoint outcomes'!DV413,0)))</f>
        <v>0</v>
      </c>
      <c r="U413" s="326">
        <f>IF(ISNUMBER('Primary endpoint outcomes'!DT413)=TRUE,'Primary endpoint outcomes'!DT413,(IF(ISNUMBER('Primary endpoint outcomes'!DW413)=TRUE,'Primary endpoint outcomes'!DW413,0)))</f>
        <v>0</v>
      </c>
      <c r="V413" s="326">
        <f>IF(ISNUMBER('Primary endpoint outcomes'!DU413)=TRUE,'Primary endpoint outcomes'!DU413,(IF(ISNUMBER('Primary endpoint outcomes'!DX413)=TRUE,'Primary endpoint outcomes'!DX413,0)))</f>
        <v>0</v>
      </c>
      <c r="W413" s="326">
        <f>IF(ISNUMBER('Primary endpoint outcomes'!FA413)=TRUE,'Primary endpoint outcomes'!FA413,(IF(ISNUMBER('Primary endpoint outcomes'!FD413)=TRUE,'Primary endpoint outcomes'!FD413,0)))</f>
        <v>0</v>
      </c>
      <c r="X413" s="326">
        <f>IF(ISNUMBER('Primary endpoint outcomes'!FB413)=TRUE,'Primary endpoint outcomes'!FB413,(IF(ISNUMBER('Primary endpoint outcomes'!FE413)=TRUE,'Primary endpoint outcomes'!FE413,0)))</f>
        <v>0</v>
      </c>
      <c r="Y413" s="326">
        <f>IF(ISNUMBER('Primary endpoint outcomes'!FC413)=TRUE,'Primary endpoint outcomes'!FC413,(IF(ISNUMBER('Primary endpoint outcomes'!FF413)=TRUE,'Primary endpoint outcomes'!FF413,0)))</f>
        <v>0</v>
      </c>
      <c r="AA413" s="151">
        <f t="shared" si="197"/>
        <v>13</v>
      </c>
      <c r="AB413" s="153">
        <f t="shared" si="198"/>
        <v>12</v>
      </c>
      <c r="AC413" s="153">
        <f t="shared" si="199"/>
        <v>102.31679999999999</v>
      </c>
      <c r="AD413" s="151">
        <f t="shared" si="200"/>
        <v>14</v>
      </c>
      <c r="AE413" s="153">
        <f t="shared" si="201"/>
        <v>13</v>
      </c>
      <c r="AF413" s="153">
        <f t="shared" si="202"/>
        <v>147.6397</v>
      </c>
      <c r="AG413" s="151">
        <f t="shared" si="203"/>
        <v>0</v>
      </c>
      <c r="AH413" s="153">
        <f t="shared" si="204"/>
        <v>-1</v>
      </c>
      <c r="AI413" s="153">
        <f t="shared" si="205"/>
        <v>0</v>
      </c>
      <c r="AJ413" s="151">
        <f t="shared" si="206"/>
        <v>0</v>
      </c>
      <c r="AK413" s="153">
        <f t="shared" si="207"/>
        <v>-1</v>
      </c>
      <c r="AL413" s="153">
        <f t="shared" si="208"/>
        <v>0</v>
      </c>
      <c r="AM413" s="151">
        <f t="shared" si="209"/>
        <v>0</v>
      </c>
      <c r="AN413" s="153">
        <f t="shared" si="210"/>
        <v>-1</v>
      </c>
      <c r="AO413" s="153">
        <f t="shared" si="211"/>
        <v>0</v>
      </c>
      <c r="AP413" s="153">
        <f t="shared" si="212"/>
        <v>25</v>
      </c>
      <c r="AQ413" s="153">
        <f t="shared" si="213"/>
        <v>249.95650000000001</v>
      </c>
      <c r="AR413" s="153">
        <f t="shared" si="214"/>
        <v>20.075185185185184</v>
      </c>
      <c r="AS413" s="153">
        <f t="shared" si="215"/>
        <v>3.1620025300432637</v>
      </c>
      <c r="AT413" s="153">
        <f t="shared" si="216"/>
        <v>27</v>
      </c>
    </row>
    <row r="414" spans="1:46" ht="15.75" x14ac:dyDescent="0.25">
      <c r="A414" s="152" t="str">
        <f>'Primary endpoint outcomes'!A414</f>
        <v>McNamara 1986</v>
      </c>
      <c r="B414" s="152" t="str">
        <f>CONCATENATE('Primary endpoint outcomes'!S414,'Primary endpoint outcomes'!T414)</f>
        <v>BDI-I21</v>
      </c>
      <c r="C414" s="154">
        <f t="shared" si="189"/>
        <v>24.27</v>
      </c>
      <c r="D414" s="154">
        <f t="shared" si="190"/>
        <v>4.5688838899670019</v>
      </c>
      <c r="E414" s="154">
        <f t="shared" si="191"/>
        <v>30</v>
      </c>
      <c r="F414" s="21" t="str">
        <f t="shared" si="192"/>
        <v>YES</v>
      </c>
      <c r="G414" s="21" t="str">
        <f t="shared" si="193"/>
        <v>NO</v>
      </c>
      <c r="H414" s="155">
        <f t="shared" si="194"/>
        <v>0.69034872763736888</v>
      </c>
      <c r="I414" s="155">
        <f t="shared" si="195"/>
        <v>0.30965127236263112</v>
      </c>
      <c r="J414" s="318">
        <f t="shared" si="196"/>
        <v>1</v>
      </c>
      <c r="K414" s="326">
        <f>IF(ISNUMBER('Primary endpoint outcomes'!U414)=TRUE,'Primary endpoint outcomes'!U414,(IF(ISNUMBER('Primary endpoint outcomes'!X414)=TRUE,'Primary endpoint outcomes'!X414,0)))</f>
        <v>24.8</v>
      </c>
      <c r="L414" s="326">
        <f>IF(ISNUMBER('Primary endpoint outcomes'!V414)=TRUE,'Primary endpoint outcomes'!V414,(IF(ISNUMBER('Primary endpoint outcomes'!Y414)=TRUE,'Primary endpoint outcomes'!Y414,0)))</f>
        <v>5.29</v>
      </c>
      <c r="M414" s="325">
        <f>IF(ISNUMBER('Primary endpoint outcomes'!W414)=TRUE,'Primary endpoint outcomes'!W414,(IF(ISNUMBER('Primary endpoint outcomes'!Z414)=TRUE,'Primary endpoint outcomes'!Z414,0)))</f>
        <v>10</v>
      </c>
      <c r="N414" s="326">
        <f>IF(ISNUMBER('Primary endpoint outcomes'!BC414)=TRUE,'Primary endpoint outcomes'!BC414,(IF(ISNUMBER('Primary endpoint outcomes'!BF414)=TRUE,'Primary endpoint outcomes'!BF414,0)))</f>
        <v>22.11</v>
      </c>
      <c r="O414" s="325">
        <f>IF(ISNUMBER('Primary endpoint outcomes'!BD414)=TRUE,'Primary endpoint outcomes'!BD414,(IF(ISNUMBER('Primary endpoint outcomes'!BG414)=TRUE,'Primary endpoint outcomes'!BG414,0)))</f>
        <v>4.28</v>
      </c>
      <c r="P414" s="325">
        <f>IF(ISNUMBER('Primary endpoint outcomes'!BE414)=TRUE,'Primary endpoint outcomes'!BE414,(IF(ISNUMBER('Primary endpoint outcomes'!BH414)=TRUE,'Primary endpoint outcomes'!BH414,0)))</f>
        <v>10</v>
      </c>
      <c r="Q414" s="326">
        <f>IF(ISNUMBER('Primary endpoint outcomes'!CK414)=TRUE,'Primary endpoint outcomes'!CK414,(IF(ISNUMBER('Primary endpoint outcomes'!CN414)=TRUE,'Primary endpoint outcomes'!CN414,0)))</f>
        <v>25.9</v>
      </c>
      <c r="R414" s="326">
        <f>IF(ISNUMBER('Primary endpoint outcomes'!CL414)=TRUE,'Primary endpoint outcomes'!CL414,(IF(ISNUMBER('Primary endpoint outcomes'!CO414)=TRUE,'Primary endpoint outcomes'!CO414,0)))</f>
        <v>4.04</v>
      </c>
      <c r="S414" s="325">
        <f>IF(ISNUMBER('Primary endpoint outcomes'!CM414)=TRUE,'Primary endpoint outcomes'!CM414,(IF(ISNUMBER('Primary endpoint outcomes'!CP414)=TRUE,'Primary endpoint outcomes'!CP414,0)))</f>
        <v>10</v>
      </c>
      <c r="T414" s="326">
        <f>IF(ISNUMBER('Primary endpoint outcomes'!DS414)=TRUE,'Primary endpoint outcomes'!DS414,(IF(ISNUMBER('Primary endpoint outcomes'!DV414)=TRUE,'Primary endpoint outcomes'!DV414,0)))</f>
        <v>0</v>
      </c>
      <c r="U414" s="326">
        <f>IF(ISNUMBER('Primary endpoint outcomes'!DT414)=TRUE,'Primary endpoint outcomes'!DT414,(IF(ISNUMBER('Primary endpoint outcomes'!DW414)=TRUE,'Primary endpoint outcomes'!DW414,0)))</f>
        <v>0</v>
      </c>
      <c r="V414" s="326">
        <f>IF(ISNUMBER('Primary endpoint outcomes'!DU414)=TRUE,'Primary endpoint outcomes'!DU414,(IF(ISNUMBER('Primary endpoint outcomes'!DX414)=TRUE,'Primary endpoint outcomes'!DX414,0)))</f>
        <v>0</v>
      </c>
      <c r="W414" s="326">
        <f>IF(ISNUMBER('Primary endpoint outcomes'!FA414)=TRUE,'Primary endpoint outcomes'!FA414,(IF(ISNUMBER('Primary endpoint outcomes'!FD414)=TRUE,'Primary endpoint outcomes'!FD414,0)))</f>
        <v>0</v>
      </c>
      <c r="X414" s="326">
        <f>IF(ISNUMBER('Primary endpoint outcomes'!FB414)=TRUE,'Primary endpoint outcomes'!FB414,(IF(ISNUMBER('Primary endpoint outcomes'!FE414)=TRUE,'Primary endpoint outcomes'!FE414,0)))</f>
        <v>0</v>
      </c>
      <c r="Y414" s="326">
        <f>IF(ISNUMBER('Primary endpoint outcomes'!FC414)=TRUE,'Primary endpoint outcomes'!FC414,(IF(ISNUMBER('Primary endpoint outcomes'!FF414)=TRUE,'Primary endpoint outcomes'!FF414,0)))</f>
        <v>0</v>
      </c>
      <c r="AA414" s="151">
        <f t="shared" si="197"/>
        <v>10</v>
      </c>
      <c r="AB414" s="153">
        <f t="shared" si="198"/>
        <v>9</v>
      </c>
      <c r="AC414" s="153">
        <f t="shared" si="199"/>
        <v>251.85690000000002</v>
      </c>
      <c r="AD414" s="151">
        <f t="shared" si="200"/>
        <v>10</v>
      </c>
      <c r="AE414" s="153">
        <f t="shared" si="201"/>
        <v>9</v>
      </c>
      <c r="AF414" s="153">
        <f t="shared" si="202"/>
        <v>164.8656</v>
      </c>
      <c r="AG414" s="151">
        <f t="shared" si="203"/>
        <v>10</v>
      </c>
      <c r="AH414" s="153">
        <f t="shared" si="204"/>
        <v>9</v>
      </c>
      <c r="AI414" s="153">
        <f t="shared" si="205"/>
        <v>146.89439999999999</v>
      </c>
      <c r="AJ414" s="151">
        <f t="shared" si="206"/>
        <v>0</v>
      </c>
      <c r="AK414" s="153">
        <f t="shared" si="207"/>
        <v>-1</v>
      </c>
      <c r="AL414" s="153">
        <f t="shared" si="208"/>
        <v>0</v>
      </c>
      <c r="AM414" s="151">
        <f t="shared" si="209"/>
        <v>0</v>
      </c>
      <c r="AN414" s="153">
        <f t="shared" si="210"/>
        <v>-1</v>
      </c>
      <c r="AO414" s="153">
        <f t="shared" si="211"/>
        <v>0</v>
      </c>
      <c r="AP414" s="153">
        <f t="shared" si="212"/>
        <v>27</v>
      </c>
      <c r="AQ414" s="153">
        <f t="shared" si="213"/>
        <v>563.61689999999999</v>
      </c>
      <c r="AR414" s="153">
        <f t="shared" si="214"/>
        <v>24.27</v>
      </c>
      <c r="AS414" s="153">
        <f t="shared" si="215"/>
        <v>4.5688838899670019</v>
      </c>
      <c r="AT414" s="153">
        <f t="shared" si="216"/>
        <v>30</v>
      </c>
    </row>
    <row r="415" spans="1:46" ht="15.75" x14ac:dyDescent="0.25">
      <c r="A415" s="152" t="str">
        <f>'Primary endpoint outcomes'!A415</f>
        <v>McNeil 1991</v>
      </c>
      <c r="B415" s="152" t="str">
        <f>CONCATENATE('Primary endpoint outcomes'!S415,'Primary endpoint outcomes'!T415)</f>
        <v>BDI-I21</v>
      </c>
      <c r="C415" s="154">
        <f t="shared" si="189"/>
        <v>15.933333333333334</v>
      </c>
      <c r="D415" s="154">
        <f t="shared" si="190"/>
        <v>3.0730007050655446</v>
      </c>
      <c r="E415" s="154">
        <f t="shared" si="191"/>
        <v>30</v>
      </c>
      <c r="F415" s="21" t="str">
        <f t="shared" si="192"/>
        <v>NO</v>
      </c>
      <c r="G415" s="21" t="str">
        <f t="shared" si="193"/>
        <v>YES</v>
      </c>
      <c r="H415" s="155">
        <f t="shared" si="194"/>
        <v>2.418045221500098E-2</v>
      </c>
      <c r="I415" s="155">
        <f t="shared" si="195"/>
        <v>0.97581954778499902</v>
      </c>
      <c r="J415" s="318">
        <f t="shared" si="196"/>
        <v>1</v>
      </c>
      <c r="K415" s="326">
        <f>IF(ISNUMBER('Primary endpoint outcomes'!U415)=TRUE,'Primary endpoint outcomes'!U415,(IF(ISNUMBER('Primary endpoint outcomes'!X415)=TRUE,'Primary endpoint outcomes'!X415,0)))</f>
        <v>16.600000000000001</v>
      </c>
      <c r="L415" s="326">
        <f>IF(ISNUMBER('Primary endpoint outcomes'!V415)=TRUE,'Primary endpoint outcomes'!V415,(IF(ISNUMBER('Primary endpoint outcomes'!Y415)=TRUE,'Primary endpoint outcomes'!Y415,0)))</f>
        <v>3.1</v>
      </c>
      <c r="M415" s="325">
        <f>IF(ISNUMBER('Primary endpoint outcomes'!W415)=TRUE,'Primary endpoint outcomes'!W415,(IF(ISNUMBER('Primary endpoint outcomes'!Z415)=TRUE,'Primary endpoint outcomes'!Z415,0)))</f>
        <v>10</v>
      </c>
      <c r="N415" s="326">
        <f>IF(ISNUMBER('Primary endpoint outcomes'!BC415)=TRUE,'Primary endpoint outcomes'!BC415,(IF(ISNUMBER('Primary endpoint outcomes'!BF415)=TRUE,'Primary endpoint outcomes'!BF415,0)))</f>
        <v>16</v>
      </c>
      <c r="O415" s="325">
        <f>IF(ISNUMBER('Primary endpoint outcomes'!BD415)=TRUE,'Primary endpoint outcomes'!BD415,(IF(ISNUMBER('Primary endpoint outcomes'!BG415)=TRUE,'Primary endpoint outcomes'!BG415,0)))</f>
        <v>3.6</v>
      </c>
      <c r="P415" s="325">
        <f>IF(ISNUMBER('Primary endpoint outcomes'!BE415)=TRUE,'Primary endpoint outcomes'!BE415,(IF(ISNUMBER('Primary endpoint outcomes'!BH415)=TRUE,'Primary endpoint outcomes'!BH415,0)))</f>
        <v>10</v>
      </c>
      <c r="Q415" s="326">
        <f>IF(ISNUMBER('Primary endpoint outcomes'!CK415)=TRUE,'Primary endpoint outcomes'!CK415,(IF(ISNUMBER('Primary endpoint outcomes'!CN415)=TRUE,'Primary endpoint outcomes'!CN415,0)))</f>
        <v>15.2</v>
      </c>
      <c r="R415" s="326">
        <f>IF(ISNUMBER('Primary endpoint outcomes'!CL415)=TRUE,'Primary endpoint outcomes'!CL415,(IF(ISNUMBER('Primary endpoint outcomes'!CO415)=TRUE,'Primary endpoint outcomes'!CO415,0)))</f>
        <v>2.4</v>
      </c>
      <c r="S415" s="325">
        <f>IF(ISNUMBER('Primary endpoint outcomes'!CM415)=TRUE,'Primary endpoint outcomes'!CM415,(IF(ISNUMBER('Primary endpoint outcomes'!CP415)=TRUE,'Primary endpoint outcomes'!CP415,0)))</f>
        <v>10</v>
      </c>
      <c r="T415" s="326">
        <f>IF(ISNUMBER('Primary endpoint outcomes'!DS415)=TRUE,'Primary endpoint outcomes'!DS415,(IF(ISNUMBER('Primary endpoint outcomes'!DV415)=TRUE,'Primary endpoint outcomes'!DV415,0)))</f>
        <v>0</v>
      </c>
      <c r="U415" s="326">
        <f>IF(ISNUMBER('Primary endpoint outcomes'!DT415)=TRUE,'Primary endpoint outcomes'!DT415,(IF(ISNUMBER('Primary endpoint outcomes'!DW415)=TRUE,'Primary endpoint outcomes'!DW415,0)))</f>
        <v>0</v>
      </c>
      <c r="V415" s="326">
        <f>IF(ISNUMBER('Primary endpoint outcomes'!DU415)=TRUE,'Primary endpoint outcomes'!DU415,(IF(ISNUMBER('Primary endpoint outcomes'!DX415)=TRUE,'Primary endpoint outcomes'!DX415,0)))</f>
        <v>0</v>
      </c>
      <c r="W415" s="326">
        <f>IF(ISNUMBER('Primary endpoint outcomes'!FA415)=TRUE,'Primary endpoint outcomes'!FA415,(IF(ISNUMBER('Primary endpoint outcomes'!FD415)=TRUE,'Primary endpoint outcomes'!FD415,0)))</f>
        <v>0</v>
      </c>
      <c r="X415" s="326">
        <f>IF(ISNUMBER('Primary endpoint outcomes'!FB415)=TRUE,'Primary endpoint outcomes'!FB415,(IF(ISNUMBER('Primary endpoint outcomes'!FE415)=TRUE,'Primary endpoint outcomes'!FE415,0)))</f>
        <v>0</v>
      </c>
      <c r="Y415" s="326">
        <f>IF(ISNUMBER('Primary endpoint outcomes'!FC415)=TRUE,'Primary endpoint outcomes'!FC415,(IF(ISNUMBER('Primary endpoint outcomes'!FF415)=TRUE,'Primary endpoint outcomes'!FF415,0)))</f>
        <v>0</v>
      </c>
      <c r="AA415" s="151">
        <f t="shared" si="197"/>
        <v>10</v>
      </c>
      <c r="AB415" s="153">
        <f t="shared" si="198"/>
        <v>9</v>
      </c>
      <c r="AC415" s="153">
        <f t="shared" si="199"/>
        <v>86.490000000000009</v>
      </c>
      <c r="AD415" s="151">
        <f t="shared" si="200"/>
        <v>10</v>
      </c>
      <c r="AE415" s="153">
        <f t="shared" si="201"/>
        <v>9</v>
      </c>
      <c r="AF415" s="153">
        <f t="shared" si="202"/>
        <v>116.64000000000001</v>
      </c>
      <c r="AG415" s="151">
        <f t="shared" si="203"/>
        <v>10</v>
      </c>
      <c r="AH415" s="153">
        <f t="shared" si="204"/>
        <v>9</v>
      </c>
      <c r="AI415" s="153">
        <f t="shared" si="205"/>
        <v>51.839999999999996</v>
      </c>
      <c r="AJ415" s="151">
        <f t="shared" si="206"/>
        <v>0</v>
      </c>
      <c r="AK415" s="153">
        <f t="shared" si="207"/>
        <v>-1</v>
      </c>
      <c r="AL415" s="153">
        <f t="shared" si="208"/>
        <v>0</v>
      </c>
      <c r="AM415" s="151">
        <f t="shared" si="209"/>
        <v>0</v>
      </c>
      <c r="AN415" s="153">
        <f t="shared" si="210"/>
        <v>-1</v>
      </c>
      <c r="AO415" s="153">
        <f t="shared" si="211"/>
        <v>0</v>
      </c>
      <c r="AP415" s="153">
        <f t="shared" si="212"/>
        <v>27</v>
      </c>
      <c r="AQ415" s="153">
        <f t="shared" si="213"/>
        <v>254.97000000000003</v>
      </c>
      <c r="AR415" s="153">
        <f t="shared" si="214"/>
        <v>15.933333333333334</v>
      </c>
      <c r="AS415" s="153">
        <f t="shared" si="215"/>
        <v>3.0730007050655446</v>
      </c>
      <c r="AT415" s="153">
        <f t="shared" si="216"/>
        <v>30</v>
      </c>
    </row>
    <row r="416" spans="1:46" ht="15.75" x14ac:dyDescent="0.25">
      <c r="A416" s="152" t="str">
        <f>'Primary endpoint outcomes'!A416</f>
        <v>MDF/29060/III/070/88/MC</v>
      </c>
      <c r="B416" s="152" t="str">
        <f>CONCATENATE('Primary endpoint outcomes'!S416,'Primary endpoint outcomes'!T416)</f>
        <v>MADRS10</v>
      </c>
      <c r="C416" s="154">
        <f t="shared" si="189"/>
        <v>30.025454545454544</v>
      </c>
      <c r="D416" s="154">
        <f t="shared" si="190"/>
        <v>0</v>
      </c>
      <c r="E416" s="154">
        <f t="shared" si="191"/>
        <v>44</v>
      </c>
      <c r="F416" s="21" t="str">
        <f t="shared" si="192"/>
        <v>YES</v>
      </c>
      <c r="G416" s="21" t="str">
        <f t="shared" si="193"/>
        <v>NO</v>
      </c>
      <c r="H416" s="155" t="e">
        <f t="shared" si="194"/>
        <v>#NUM!</v>
      </c>
      <c r="I416" s="155" t="e">
        <f t="shared" si="195"/>
        <v>#NUM!</v>
      </c>
      <c r="J416" s="318">
        <f t="shared" si="196"/>
        <v>0</v>
      </c>
      <c r="K416" s="326">
        <f>IF(ISNUMBER('Primary endpoint outcomes'!U416)=TRUE,'Primary endpoint outcomes'!U416,(IF(ISNUMBER('Primary endpoint outcomes'!X416)=TRUE,'Primary endpoint outcomes'!X416,0)))</f>
        <v>30.88</v>
      </c>
      <c r="L416" s="326">
        <f>IF(ISNUMBER('Primary endpoint outcomes'!V416)=TRUE,'Primary endpoint outcomes'!V416,(IF(ISNUMBER('Primary endpoint outcomes'!Y416)=TRUE,'Primary endpoint outcomes'!Y416,0)))</f>
        <v>0</v>
      </c>
      <c r="M416" s="325">
        <f>IF(ISNUMBER('Primary endpoint outcomes'!W416)=TRUE,'Primary endpoint outcomes'!W416,(IF(ISNUMBER('Primary endpoint outcomes'!Z416)=TRUE,'Primary endpoint outcomes'!Z416,0)))</f>
        <v>24</v>
      </c>
      <c r="N416" s="326">
        <f>IF(ISNUMBER('Primary endpoint outcomes'!BC416)=TRUE,'Primary endpoint outcomes'!BC416,(IF(ISNUMBER('Primary endpoint outcomes'!BF416)=TRUE,'Primary endpoint outcomes'!BF416,0)))</f>
        <v>29</v>
      </c>
      <c r="O416" s="325">
        <f>IF(ISNUMBER('Primary endpoint outcomes'!BD416)=TRUE,'Primary endpoint outcomes'!BD416,(IF(ISNUMBER('Primary endpoint outcomes'!BG416)=TRUE,'Primary endpoint outcomes'!BG416,0)))</f>
        <v>0</v>
      </c>
      <c r="P416" s="325">
        <f>IF(ISNUMBER('Primary endpoint outcomes'!BE416)=TRUE,'Primary endpoint outcomes'!BE416,(IF(ISNUMBER('Primary endpoint outcomes'!BH416)=TRUE,'Primary endpoint outcomes'!BH416,0)))</f>
        <v>20</v>
      </c>
      <c r="Q416" s="326">
        <f>IF(ISNUMBER('Primary endpoint outcomes'!CK416)=TRUE,'Primary endpoint outcomes'!CK416,(IF(ISNUMBER('Primary endpoint outcomes'!CN416)=TRUE,'Primary endpoint outcomes'!CN416,0)))</f>
        <v>0</v>
      </c>
      <c r="R416" s="326">
        <f>IF(ISNUMBER('Primary endpoint outcomes'!CL416)=TRUE,'Primary endpoint outcomes'!CL416,(IF(ISNUMBER('Primary endpoint outcomes'!CO416)=TRUE,'Primary endpoint outcomes'!CO416,0)))</f>
        <v>0</v>
      </c>
      <c r="S416" s="325">
        <f>IF(ISNUMBER('Primary endpoint outcomes'!CM416)=TRUE,'Primary endpoint outcomes'!CM416,(IF(ISNUMBER('Primary endpoint outcomes'!CP416)=TRUE,'Primary endpoint outcomes'!CP416,0)))</f>
        <v>0</v>
      </c>
      <c r="T416" s="326">
        <f>IF(ISNUMBER('Primary endpoint outcomes'!DS416)=TRUE,'Primary endpoint outcomes'!DS416,(IF(ISNUMBER('Primary endpoint outcomes'!DV416)=TRUE,'Primary endpoint outcomes'!DV416,0)))</f>
        <v>0</v>
      </c>
      <c r="U416" s="326">
        <f>IF(ISNUMBER('Primary endpoint outcomes'!DT416)=TRUE,'Primary endpoint outcomes'!DT416,(IF(ISNUMBER('Primary endpoint outcomes'!DW416)=TRUE,'Primary endpoint outcomes'!DW416,0)))</f>
        <v>0</v>
      </c>
      <c r="V416" s="326">
        <f>IF(ISNUMBER('Primary endpoint outcomes'!DU416)=TRUE,'Primary endpoint outcomes'!DU416,(IF(ISNUMBER('Primary endpoint outcomes'!DX416)=TRUE,'Primary endpoint outcomes'!DX416,0)))</f>
        <v>0</v>
      </c>
      <c r="W416" s="326">
        <f>IF(ISNUMBER('Primary endpoint outcomes'!FA416)=TRUE,'Primary endpoint outcomes'!FA416,(IF(ISNUMBER('Primary endpoint outcomes'!FD416)=TRUE,'Primary endpoint outcomes'!FD416,0)))</f>
        <v>0</v>
      </c>
      <c r="X416" s="326">
        <f>IF(ISNUMBER('Primary endpoint outcomes'!FB416)=TRUE,'Primary endpoint outcomes'!FB416,(IF(ISNUMBER('Primary endpoint outcomes'!FE416)=TRUE,'Primary endpoint outcomes'!FE416,0)))</f>
        <v>0</v>
      </c>
      <c r="Y416" s="326">
        <f>IF(ISNUMBER('Primary endpoint outcomes'!FC416)=TRUE,'Primary endpoint outcomes'!FC416,(IF(ISNUMBER('Primary endpoint outcomes'!FF416)=TRUE,'Primary endpoint outcomes'!FF416,0)))</f>
        <v>0</v>
      </c>
      <c r="AA416" s="151">
        <f t="shared" si="197"/>
        <v>24</v>
      </c>
      <c r="AB416" s="153">
        <f t="shared" si="198"/>
        <v>23</v>
      </c>
      <c r="AC416" s="153">
        <f t="shared" si="199"/>
        <v>0</v>
      </c>
      <c r="AD416" s="151">
        <f t="shared" si="200"/>
        <v>20</v>
      </c>
      <c r="AE416" s="153">
        <f t="shared" si="201"/>
        <v>19</v>
      </c>
      <c r="AF416" s="153">
        <f t="shared" si="202"/>
        <v>0</v>
      </c>
      <c r="AG416" s="151">
        <f t="shared" si="203"/>
        <v>0</v>
      </c>
      <c r="AH416" s="153">
        <f t="shared" si="204"/>
        <v>-1</v>
      </c>
      <c r="AI416" s="153">
        <f t="shared" si="205"/>
        <v>0</v>
      </c>
      <c r="AJ416" s="151">
        <f t="shared" si="206"/>
        <v>0</v>
      </c>
      <c r="AK416" s="153">
        <f t="shared" si="207"/>
        <v>-1</v>
      </c>
      <c r="AL416" s="153">
        <f t="shared" si="208"/>
        <v>0</v>
      </c>
      <c r="AM416" s="151">
        <f t="shared" si="209"/>
        <v>0</v>
      </c>
      <c r="AN416" s="153">
        <f t="shared" si="210"/>
        <v>-1</v>
      </c>
      <c r="AO416" s="153">
        <f t="shared" si="211"/>
        <v>0</v>
      </c>
      <c r="AP416" s="153">
        <f t="shared" si="212"/>
        <v>42</v>
      </c>
      <c r="AQ416" s="153">
        <f t="shared" si="213"/>
        <v>0</v>
      </c>
      <c r="AR416" s="153">
        <f t="shared" si="214"/>
        <v>30.025454545454544</v>
      </c>
      <c r="AS416" s="153">
        <f t="shared" si="215"/>
        <v>0</v>
      </c>
      <c r="AT416" s="153">
        <f t="shared" si="216"/>
        <v>44</v>
      </c>
    </row>
    <row r="417" spans="1:46" ht="15.75" x14ac:dyDescent="0.25">
      <c r="A417" s="152" t="str">
        <f>'Primary endpoint outcomes'!A417</f>
        <v>Mehtonen 2000</v>
      </c>
      <c r="B417" s="152" t="str">
        <f>CONCATENATE('Primary endpoint outcomes'!S417,'Primary endpoint outcomes'!T417)</f>
        <v>HAMD21</v>
      </c>
      <c r="C417" s="154">
        <f t="shared" si="189"/>
        <v>25.646938775510208</v>
      </c>
      <c r="D417" s="154">
        <f t="shared" si="190"/>
        <v>4.0208508277863713</v>
      </c>
      <c r="E417" s="154">
        <f t="shared" si="191"/>
        <v>147</v>
      </c>
      <c r="F417" s="21" t="str">
        <f t="shared" si="192"/>
        <v>YES</v>
      </c>
      <c r="G417" s="21" t="str">
        <f t="shared" si="193"/>
        <v>NO</v>
      </c>
      <c r="H417" s="155">
        <f t="shared" si="194"/>
        <v>0.99178516441562958</v>
      </c>
      <c r="I417" s="155">
        <f t="shared" si="195"/>
        <v>8.2148355843704168E-3</v>
      </c>
      <c r="J417" s="318">
        <f t="shared" si="196"/>
        <v>1</v>
      </c>
      <c r="K417" s="326">
        <f>IF(ISNUMBER('Primary endpoint outcomes'!U417)=TRUE,'Primary endpoint outcomes'!U417,(IF(ISNUMBER('Primary endpoint outcomes'!X417)=TRUE,'Primary endpoint outcomes'!X417,0)))</f>
        <v>25.5</v>
      </c>
      <c r="L417" s="326">
        <f>IF(ISNUMBER('Primary endpoint outcomes'!V417)=TRUE,'Primary endpoint outcomes'!V417,(IF(ISNUMBER('Primary endpoint outcomes'!Y417)=TRUE,'Primary endpoint outcomes'!Y417,0)))</f>
        <v>3.5</v>
      </c>
      <c r="M417" s="325">
        <f>IF(ISNUMBER('Primary endpoint outcomes'!W417)=TRUE,'Primary endpoint outcomes'!W417,(IF(ISNUMBER('Primary endpoint outcomes'!Z417)=TRUE,'Primary endpoint outcomes'!Z417,0)))</f>
        <v>75</v>
      </c>
      <c r="N417" s="326">
        <f>IF(ISNUMBER('Primary endpoint outcomes'!BC417)=TRUE,'Primary endpoint outcomes'!BC417,(IF(ISNUMBER('Primary endpoint outcomes'!BF417)=TRUE,'Primary endpoint outcomes'!BF417,0)))</f>
        <v>25.8</v>
      </c>
      <c r="O417" s="325">
        <f>IF(ISNUMBER('Primary endpoint outcomes'!BD417)=TRUE,'Primary endpoint outcomes'!BD417,(IF(ISNUMBER('Primary endpoint outcomes'!BG417)=TRUE,'Primary endpoint outcomes'!BG417,0)))</f>
        <v>4.5</v>
      </c>
      <c r="P417" s="325">
        <f>IF(ISNUMBER('Primary endpoint outcomes'!BE417)=TRUE,'Primary endpoint outcomes'!BE417,(IF(ISNUMBER('Primary endpoint outcomes'!BH417)=TRUE,'Primary endpoint outcomes'!BH417,0)))</f>
        <v>72</v>
      </c>
      <c r="Q417" s="326">
        <f>IF(ISNUMBER('Primary endpoint outcomes'!CK417)=TRUE,'Primary endpoint outcomes'!CK417,(IF(ISNUMBER('Primary endpoint outcomes'!CN417)=TRUE,'Primary endpoint outcomes'!CN417,0)))</f>
        <v>0</v>
      </c>
      <c r="R417" s="326">
        <f>IF(ISNUMBER('Primary endpoint outcomes'!CL417)=TRUE,'Primary endpoint outcomes'!CL417,(IF(ISNUMBER('Primary endpoint outcomes'!CO417)=TRUE,'Primary endpoint outcomes'!CO417,0)))</f>
        <v>0</v>
      </c>
      <c r="S417" s="325">
        <f>IF(ISNUMBER('Primary endpoint outcomes'!CM417)=TRUE,'Primary endpoint outcomes'!CM417,(IF(ISNUMBER('Primary endpoint outcomes'!CP417)=TRUE,'Primary endpoint outcomes'!CP417,0)))</f>
        <v>0</v>
      </c>
      <c r="T417" s="326">
        <f>IF(ISNUMBER('Primary endpoint outcomes'!DS417)=TRUE,'Primary endpoint outcomes'!DS417,(IF(ISNUMBER('Primary endpoint outcomes'!DV417)=TRUE,'Primary endpoint outcomes'!DV417,0)))</f>
        <v>0</v>
      </c>
      <c r="U417" s="326">
        <f>IF(ISNUMBER('Primary endpoint outcomes'!DT417)=TRUE,'Primary endpoint outcomes'!DT417,(IF(ISNUMBER('Primary endpoint outcomes'!DW417)=TRUE,'Primary endpoint outcomes'!DW417,0)))</f>
        <v>0</v>
      </c>
      <c r="V417" s="326">
        <f>IF(ISNUMBER('Primary endpoint outcomes'!DU417)=TRUE,'Primary endpoint outcomes'!DU417,(IF(ISNUMBER('Primary endpoint outcomes'!DX417)=TRUE,'Primary endpoint outcomes'!DX417,0)))</f>
        <v>0</v>
      </c>
      <c r="W417" s="326">
        <f>IF(ISNUMBER('Primary endpoint outcomes'!FA417)=TRUE,'Primary endpoint outcomes'!FA417,(IF(ISNUMBER('Primary endpoint outcomes'!FD417)=TRUE,'Primary endpoint outcomes'!FD417,0)))</f>
        <v>0</v>
      </c>
      <c r="X417" s="326">
        <f>IF(ISNUMBER('Primary endpoint outcomes'!FB417)=TRUE,'Primary endpoint outcomes'!FB417,(IF(ISNUMBER('Primary endpoint outcomes'!FE417)=TRUE,'Primary endpoint outcomes'!FE417,0)))</f>
        <v>0</v>
      </c>
      <c r="Y417" s="326">
        <f>IF(ISNUMBER('Primary endpoint outcomes'!FC417)=TRUE,'Primary endpoint outcomes'!FC417,(IF(ISNUMBER('Primary endpoint outcomes'!FF417)=TRUE,'Primary endpoint outcomes'!FF417,0)))</f>
        <v>0</v>
      </c>
      <c r="AA417" s="151">
        <f t="shared" si="197"/>
        <v>75</v>
      </c>
      <c r="AB417" s="153">
        <f t="shared" si="198"/>
        <v>74</v>
      </c>
      <c r="AC417" s="153">
        <f t="shared" si="199"/>
        <v>906.5</v>
      </c>
      <c r="AD417" s="151">
        <f t="shared" si="200"/>
        <v>72</v>
      </c>
      <c r="AE417" s="153">
        <f t="shared" si="201"/>
        <v>71</v>
      </c>
      <c r="AF417" s="153">
        <f t="shared" si="202"/>
        <v>1437.75</v>
      </c>
      <c r="AG417" s="151">
        <f t="shared" si="203"/>
        <v>0</v>
      </c>
      <c r="AH417" s="153">
        <f t="shared" si="204"/>
        <v>-1</v>
      </c>
      <c r="AI417" s="153">
        <f t="shared" si="205"/>
        <v>0</v>
      </c>
      <c r="AJ417" s="151">
        <f t="shared" si="206"/>
        <v>0</v>
      </c>
      <c r="AK417" s="153">
        <f t="shared" si="207"/>
        <v>-1</v>
      </c>
      <c r="AL417" s="153">
        <f t="shared" si="208"/>
        <v>0</v>
      </c>
      <c r="AM417" s="151">
        <f t="shared" si="209"/>
        <v>0</v>
      </c>
      <c r="AN417" s="153">
        <f t="shared" si="210"/>
        <v>-1</v>
      </c>
      <c r="AO417" s="153">
        <f t="shared" si="211"/>
        <v>0</v>
      </c>
      <c r="AP417" s="153">
        <f t="shared" si="212"/>
        <v>145</v>
      </c>
      <c r="AQ417" s="153">
        <f t="shared" si="213"/>
        <v>2344.25</v>
      </c>
      <c r="AR417" s="153">
        <f t="shared" si="214"/>
        <v>25.646938775510208</v>
      </c>
      <c r="AS417" s="153">
        <f t="shared" si="215"/>
        <v>4.0208508277863713</v>
      </c>
      <c r="AT417" s="153">
        <f t="shared" si="216"/>
        <v>147</v>
      </c>
    </row>
    <row r="418" spans="1:46" ht="15.75" x14ac:dyDescent="0.25">
      <c r="A418" s="152" t="str">
        <f>'Primary endpoint outcomes'!A418</f>
        <v>Melnyk 2015</v>
      </c>
      <c r="B418" s="152" t="str">
        <f>CONCATENATE('Primary endpoint outcomes'!S418,'Primary endpoint outcomes'!T418)</f>
        <v>PHQ9</v>
      </c>
      <c r="C418" s="154">
        <f t="shared" si="189"/>
        <v>12.642148760330578</v>
      </c>
      <c r="D418" s="154">
        <f t="shared" si="190"/>
        <v>4.9163677922738414</v>
      </c>
      <c r="E418" s="154">
        <f t="shared" si="191"/>
        <v>121</v>
      </c>
      <c r="F418" s="21" t="str">
        <f t="shared" si="192"/>
        <v>NO</v>
      </c>
      <c r="G418" s="21" t="str">
        <f t="shared" si="193"/>
        <v>YES</v>
      </c>
      <c r="H418" s="155">
        <f t="shared" si="194"/>
        <v>0.24730521825615093</v>
      </c>
      <c r="I418" s="155">
        <f t="shared" si="195"/>
        <v>0.75269478174384907</v>
      </c>
      <c r="J418" s="318">
        <f t="shared" si="196"/>
        <v>1</v>
      </c>
      <c r="K418" s="326">
        <f>IF(ISNUMBER('Primary endpoint outcomes'!U418)=TRUE,'Primary endpoint outcomes'!U418,(IF(ISNUMBER('Primary endpoint outcomes'!X418)=TRUE,'Primary endpoint outcomes'!X418,0)))</f>
        <v>12.9</v>
      </c>
      <c r="L418" s="326">
        <f>IF(ISNUMBER('Primary endpoint outcomes'!V418)=TRUE,'Primary endpoint outcomes'!V418,(IF(ISNUMBER('Primary endpoint outcomes'!Y418)=TRUE,'Primary endpoint outcomes'!Y418,0)))</f>
        <v>5.0999999999999996</v>
      </c>
      <c r="M418" s="325">
        <f>IF(ISNUMBER('Primary endpoint outcomes'!W418)=TRUE,'Primary endpoint outcomes'!W418,(IF(ISNUMBER('Primary endpoint outcomes'!Z418)=TRUE,'Primary endpoint outcomes'!Z418,0)))</f>
        <v>82</v>
      </c>
      <c r="N418" s="326">
        <f>IF(ISNUMBER('Primary endpoint outcomes'!BC418)=TRUE,'Primary endpoint outcomes'!BC418,(IF(ISNUMBER('Primary endpoint outcomes'!BF418)=TRUE,'Primary endpoint outcomes'!BF418,0)))</f>
        <v>12.1</v>
      </c>
      <c r="O418" s="325">
        <f>IF(ISNUMBER('Primary endpoint outcomes'!BD418)=TRUE,'Primary endpoint outcomes'!BD418,(IF(ISNUMBER('Primary endpoint outcomes'!BG418)=TRUE,'Primary endpoint outcomes'!BG418,0)))</f>
        <v>4.5</v>
      </c>
      <c r="P418" s="325">
        <f>IF(ISNUMBER('Primary endpoint outcomes'!BE418)=TRUE,'Primary endpoint outcomes'!BE418,(IF(ISNUMBER('Primary endpoint outcomes'!BH418)=TRUE,'Primary endpoint outcomes'!BH418,0)))</f>
        <v>39</v>
      </c>
      <c r="Q418" s="326">
        <f>IF(ISNUMBER('Primary endpoint outcomes'!CK418)=TRUE,'Primary endpoint outcomes'!CK418,(IF(ISNUMBER('Primary endpoint outcomes'!CN418)=TRUE,'Primary endpoint outcomes'!CN418,0)))</f>
        <v>0</v>
      </c>
      <c r="R418" s="326">
        <f>IF(ISNUMBER('Primary endpoint outcomes'!CL418)=TRUE,'Primary endpoint outcomes'!CL418,(IF(ISNUMBER('Primary endpoint outcomes'!CO418)=TRUE,'Primary endpoint outcomes'!CO418,0)))</f>
        <v>0</v>
      </c>
      <c r="S418" s="325">
        <f>IF(ISNUMBER('Primary endpoint outcomes'!CM418)=TRUE,'Primary endpoint outcomes'!CM418,(IF(ISNUMBER('Primary endpoint outcomes'!CP418)=TRUE,'Primary endpoint outcomes'!CP418,0)))</f>
        <v>0</v>
      </c>
      <c r="T418" s="326">
        <f>IF(ISNUMBER('Primary endpoint outcomes'!DS418)=TRUE,'Primary endpoint outcomes'!DS418,(IF(ISNUMBER('Primary endpoint outcomes'!DV418)=TRUE,'Primary endpoint outcomes'!DV418,0)))</f>
        <v>0</v>
      </c>
      <c r="U418" s="326">
        <f>IF(ISNUMBER('Primary endpoint outcomes'!DT418)=TRUE,'Primary endpoint outcomes'!DT418,(IF(ISNUMBER('Primary endpoint outcomes'!DW418)=TRUE,'Primary endpoint outcomes'!DW418,0)))</f>
        <v>0</v>
      </c>
      <c r="V418" s="326">
        <f>IF(ISNUMBER('Primary endpoint outcomes'!DU418)=TRUE,'Primary endpoint outcomes'!DU418,(IF(ISNUMBER('Primary endpoint outcomes'!DX418)=TRUE,'Primary endpoint outcomes'!DX418,0)))</f>
        <v>0</v>
      </c>
      <c r="W418" s="326">
        <f>IF(ISNUMBER('Primary endpoint outcomes'!FA418)=TRUE,'Primary endpoint outcomes'!FA418,(IF(ISNUMBER('Primary endpoint outcomes'!FD418)=TRUE,'Primary endpoint outcomes'!FD418,0)))</f>
        <v>0</v>
      </c>
      <c r="X418" s="326">
        <f>IF(ISNUMBER('Primary endpoint outcomes'!FB418)=TRUE,'Primary endpoint outcomes'!FB418,(IF(ISNUMBER('Primary endpoint outcomes'!FE418)=TRUE,'Primary endpoint outcomes'!FE418,0)))</f>
        <v>0</v>
      </c>
      <c r="Y418" s="326">
        <f>IF(ISNUMBER('Primary endpoint outcomes'!FC418)=TRUE,'Primary endpoint outcomes'!FC418,(IF(ISNUMBER('Primary endpoint outcomes'!FF418)=TRUE,'Primary endpoint outcomes'!FF418,0)))</f>
        <v>0</v>
      </c>
      <c r="AA418" s="151">
        <f t="shared" si="197"/>
        <v>82</v>
      </c>
      <c r="AB418" s="153">
        <f t="shared" si="198"/>
        <v>81</v>
      </c>
      <c r="AC418" s="153">
        <f t="shared" si="199"/>
        <v>2106.81</v>
      </c>
      <c r="AD418" s="151">
        <f t="shared" si="200"/>
        <v>39</v>
      </c>
      <c r="AE418" s="153">
        <f t="shared" si="201"/>
        <v>38</v>
      </c>
      <c r="AF418" s="153">
        <f t="shared" si="202"/>
        <v>769.5</v>
      </c>
      <c r="AG418" s="151">
        <f t="shared" si="203"/>
        <v>0</v>
      </c>
      <c r="AH418" s="153">
        <f t="shared" si="204"/>
        <v>-1</v>
      </c>
      <c r="AI418" s="153">
        <f t="shared" si="205"/>
        <v>0</v>
      </c>
      <c r="AJ418" s="151">
        <f t="shared" si="206"/>
        <v>0</v>
      </c>
      <c r="AK418" s="153">
        <f t="shared" si="207"/>
        <v>-1</v>
      </c>
      <c r="AL418" s="153">
        <f t="shared" si="208"/>
        <v>0</v>
      </c>
      <c r="AM418" s="151">
        <f t="shared" si="209"/>
        <v>0</v>
      </c>
      <c r="AN418" s="153">
        <f t="shared" si="210"/>
        <v>-1</v>
      </c>
      <c r="AO418" s="153">
        <f t="shared" si="211"/>
        <v>0</v>
      </c>
      <c r="AP418" s="153">
        <f t="shared" si="212"/>
        <v>119</v>
      </c>
      <c r="AQ418" s="153">
        <f t="shared" si="213"/>
        <v>2876.31</v>
      </c>
      <c r="AR418" s="153">
        <f t="shared" si="214"/>
        <v>12.642148760330578</v>
      </c>
      <c r="AS418" s="153">
        <f t="shared" si="215"/>
        <v>4.9163677922738414</v>
      </c>
      <c r="AT418" s="153">
        <f t="shared" si="216"/>
        <v>121</v>
      </c>
    </row>
    <row r="419" spans="1:46" ht="15.75" x14ac:dyDescent="0.25">
      <c r="A419" s="152" t="str">
        <f>'Primary endpoint outcomes'!A419</f>
        <v>Menchetti 2014</v>
      </c>
      <c r="B419" s="152" t="str">
        <f>CONCATENATE('Primary endpoint outcomes'!S419,'Primary endpoint outcomes'!T419)</f>
        <v>HAMD21</v>
      </c>
      <c r="C419" s="154">
        <f t="shared" si="189"/>
        <v>17.300696864111497</v>
      </c>
      <c r="D419" s="154">
        <f t="shared" si="190"/>
        <v>3.3501976898988377</v>
      </c>
      <c r="E419" s="154">
        <f t="shared" si="191"/>
        <v>287</v>
      </c>
      <c r="F419" s="21" t="str">
        <f t="shared" si="192"/>
        <v>YES</v>
      </c>
      <c r="G419" s="21" t="str">
        <f t="shared" si="193"/>
        <v>NO</v>
      </c>
      <c r="H419" s="155">
        <f t="shared" si="194"/>
        <v>0.65108256221458782</v>
      </c>
      <c r="I419" s="155">
        <f t="shared" si="195"/>
        <v>0.34891743778541218</v>
      </c>
      <c r="J419" s="318">
        <f t="shared" si="196"/>
        <v>1</v>
      </c>
      <c r="K419" s="326">
        <f>IF(ISNUMBER('Primary endpoint outcomes'!U419)=TRUE,'Primary endpoint outcomes'!U419,(IF(ISNUMBER('Primary endpoint outcomes'!X419)=TRUE,'Primary endpoint outcomes'!X419,0)))</f>
        <v>17.100000000000001</v>
      </c>
      <c r="L419" s="326">
        <f>IF(ISNUMBER('Primary endpoint outcomes'!V419)=TRUE,'Primary endpoint outcomes'!V419,(IF(ISNUMBER('Primary endpoint outcomes'!Y419)=TRUE,'Primary endpoint outcomes'!Y419,0)))</f>
        <v>3.4</v>
      </c>
      <c r="M419" s="325">
        <f>IF(ISNUMBER('Primary endpoint outcomes'!W419)=TRUE,'Primary endpoint outcomes'!W419,(IF(ISNUMBER('Primary endpoint outcomes'!Z419)=TRUE,'Primary endpoint outcomes'!Z419,0)))</f>
        <v>143</v>
      </c>
      <c r="N419" s="326">
        <f>IF(ISNUMBER('Primary endpoint outcomes'!BC419)=TRUE,'Primary endpoint outcomes'!BC419,(IF(ISNUMBER('Primary endpoint outcomes'!BF419)=TRUE,'Primary endpoint outcomes'!BF419,0)))</f>
        <v>17.5</v>
      </c>
      <c r="O419" s="325">
        <f>IF(ISNUMBER('Primary endpoint outcomes'!BD419)=TRUE,'Primary endpoint outcomes'!BD419,(IF(ISNUMBER('Primary endpoint outcomes'!BG419)=TRUE,'Primary endpoint outcomes'!BG419,0)))</f>
        <v>3.3</v>
      </c>
      <c r="P419" s="325">
        <f>IF(ISNUMBER('Primary endpoint outcomes'!BE419)=TRUE,'Primary endpoint outcomes'!BE419,(IF(ISNUMBER('Primary endpoint outcomes'!BH419)=TRUE,'Primary endpoint outcomes'!BH419,0)))</f>
        <v>144</v>
      </c>
      <c r="Q419" s="326">
        <f>IF(ISNUMBER('Primary endpoint outcomes'!CK419)=TRUE,'Primary endpoint outcomes'!CK419,(IF(ISNUMBER('Primary endpoint outcomes'!CN419)=TRUE,'Primary endpoint outcomes'!CN419,0)))</f>
        <v>0</v>
      </c>
      <c r="R419" s="326">
        <f>IF(ISNUMBER('Primary endpoint outcomes'!CL419)=TRUE,'Primary endpoint outcomes'!CL419,(IF(ISNUMBER('Primary endpoint outcomes'!CO419)=TRUE,'Primary endpoint outcomes'!CO419,0)))</f>
        <v>0</v>
      </c>
      <c r="S419" s="325">
        <f>IF(ISNUMBER('Primary endpoint outcomes'!CM419)=TRUE,'Primary endpoint outcomes'!CM419,(IF(ISNUMBER('Primary endpoint outcomes'!CP419)=TRUE,'Primary endpoint outcomes'!CP419,0)))</f>
        <v>0</v>
      </c>
      <c r="T419" s="326">
        <f>IF(ISNUMBER('Primary endpoint outcomes'!DS419)=TRUE,'Primary endpoint outcomes'!DS419,(IF(ISNUMBER('Primary endpoint outcomes'!DV419)=TRUE,'Primary endpoint outcomes'!DV419,0)))</f>
        <v>0</v>
      </c>
      <c r="U419" s="326">
        <f>IF(ISNUMBER('Primary endpoint outcomes'!DT419)=TRUE,'Primary endpoint outcomes'!DT419,(IF(ISNUMBER('Primary endpoint outcomes'!DW419)=TRUE,'Primary endpoint outcomes'!DW419,0)))</f>
        <v>0</v>
      </c>
      <c r="V419" s="326">
        <f>IF(ISNUMBER('Primary endpoint outcomes'!DU419)=TRUE,'Primary endpoint outcomes'!DU419,(IF(ISNUMBER('Primary endpoint outcomes'!DX419)=TRUE,'Primary endpoint outcomes'!DX419,0)))</f>
        <v>0</v>
      </c>
      <c r="W419" s="326">
        <f>IF(ISNUMBER('Primary endpoint outcomes'!FA419)=TRUE,'Primary endpoint outcomes'!FA419,(IF(ISNUMBER('Primary endpoint outcomes'!FD419)=TRUE,'Primary endpoint outcomes'!FD419,0)))</f>
        <v>0</v>
      </c>
      <c r="X419" s="326">
        <f>IF(ISNUMBER('Primary endpoint outcomes'!FB419)=TRUE,'Primary endpoint outcomes'!FB419,(IF(ISNUMBER('Primary endpoint outcomes'!FE419)=TRUE,'Primary endpoint outcomes'!FE419,0)))</f>
        <v>0</v>
      </c>
      <c r="Y419" s="326">
        <f>IF(ISNUMBER('Primary endpoint outcomes'!FC419)=TRUE,'Primary endpoint outcomes'!FC419,(IF(ISNUMBER('Primary endpoint outcomes'!FF419)=TRUE,'Primary endpoint outcomes'!FF419,0)))</f>
        <v>0</v>
      </c>
      <c r="AA419" s="151">
        <f t="shared" si="197"/>
        <v>143</v>
      </c>
      <c r="AB419" s="153">
        <f t="shared" si="198"/>
        <v>142</v>
      </c>
      <c r="AC419" s="153">
        <f t="shared" si="199"/>
        <v>1641.5199999999998</v>
      </c>
      <c r="AD419" s="151">
        <f t="shared" si="200"/>
        <v>144</v>
      </c>
      <c r="AE419" s="153">
        <f t="shared" si="201"/>
        <v>143</v>
      </c>
      <c r="AF419" s="153">
        <f t="shared" si="202"/>
        <v>1557.2699999999998</v>
      </c>
      <c r="AG419" s="151">
        <f t="shared" si="203"/>
        <v>0</v>
      </c>
      <c r="AH419" s="153">
        <f t="shared" si="204"/>
        <v>-1</v>
      </c>
      <c r="AI419" s="153">
        <f t="shared" si="205"/>
        <v>0</v>
      </c>
      <c r="AJ419" s="151">
        <f t="shared" si="206"/>
        <v>0</v>
      </c>
      <c r="AK419" s="153">
        <f t="shared" si="207"/>
        <v>-1</v>
      </c>
      <c r="AL419" s="153">
        <f t="shared" si="208"/>
        <v>0</v>
      </c>
      <c r="AM419" s="151">
        <f t="shared" si="209"/>
        <v>0</v>
      </c>
      <c r="AN419" s="153">
        <f t="shared" si="210"/>
        <v>-1</v>
      </c>
      <c r="AO419" s="153">
        <f t="shared" si="211"/>
        <v>0</v>
      </c>
      <c r="AP419" s="153">
        <f t="shared" si="212"/>
        <v>285</v>
      </c>
      <c r="AQ419" s="153">
        <f t="shared" si="213"/>
        <v>3198.7899999999995</v>
      </c>
      <c r="AR419" s="153">
        <f t="shared" si="214"/>
        <v>17.300696864111497</v>
      </c>
      <c r="AS419" s="153">
        <f t="shared" si="215"/>
        <v>3.3501976898988377</v>
      </c>
      <c r="AT419" s="153">
        <f t="shared" si="216"/>
        <v>287</v>
      </c>
    </row>
    <row r="420" spans="1:46" ht="15.75" x14ac:dyDescent="0.25">
      <c r="A420" s="152" t="str">
        <f>'Primary endpoint outcomes'!A420</f>
        <v>Mendels 1968</v>
      </c>
      <c r="B420" s="152" t="str">
        <f>CONCATENATE('Primary endpoint outcomes'!S420,'Primary endpoint outcomes'!T420)</f>
        <v>HAMD17</v>
      </c>
      <c r="C420" s="154">
        <f t="shared" si="189"/>
        <v>26.1</v>
      </c>
      <c r="D420" s="154">
        <f t="shared" si="190"/>
        <v>14.32</v>
      </c>
      <c r="E420" s="154">
        <f t="shared" si="191"/>
        <v>100</v>
      </c>
      <c r="F420" s="21" t="str">
        <f t="shared" si="192"/>
        <v>YES</v>
      </c>
      <c r="G420" s="21" t="str">
        <f t="shared" si="193"/>
        <v>NO</v>
      </c>
      <c r="H420" s="155">
        <f t="shared" si="194"/>
        <v>0.75969047909648713</v>
      </c>
      <c r="I420" s="155">
        <f t="shared" si="195"/>
        <v>0.24030952090351287</v>
      </c>
      <c r="J420" s="318">
        <f t="shared" si="196"/>
        <v>1</v>
      </c>
      <c r="K420" s="326">
        <f>IF(ISNUMBER('Primary endpoint outcomes'!U420)=TRUE,'Primary endpoint outcomes'!U420,(IF(ISNUMBER('Primary endpoint outcomes'!X420)=TRUE,'Primary endpoint outcomes'!X420,0)))</f>
        <v>26.24</v>
      </c>
      <c r="L420" s="326">
        <f>IF(ISNUMBER('Primary endpoint outcomes'!V420)=TRUE,'Primary endpoint outcomes'!V420,(IF(ISNUMBER('Primary endpoint outcomes'!Y420)=TRUE,'Primary endpoint outcomes'!Y420,0)))</f>
        <v>14.32</v>
      </c>
      <c r="M420" s="325">
        <f>IF(ISNUMBER('Primary endpoint outcomes'!W420)=TRUE,'Primary endpoint outcomes'!W420,(IF(ISNUMBER('Primary endpoint outcomes'!Z420)=TRUE,'Primary endpoint outcomes'!Z420,0)))</f>
        <v>50</v>
      </c>
      <c r="N420" s="326">
        <f>IF(ISNUMBER('Primary endpoint outcomes'!BC420)=TRUE,'Primary endpoint outcomes'!BC420,(IF(ISNUMBER('Primary endpoint outcomes'!BF420)=TRUE,'Primary endpoint outcomes'!BF420,0)))</f>
        <v>25.96</v>
      </c>
      <c r="O420" s="325">
        <f>IF(ISNUMBER('Primary endpoint outcomes'!BD420)=TRUE,'Primary endpoint outcomes'!BD420,(IF(ISNUMBER('Primary endpoint outcomes'!BG420)=TRUE,'Primary endpoint outcomes'!BG420,0)))</f>
        <v>14.32</v>
      </c>
      <c r="P420" s="325">
        <f>IF(ISNUMBER('Primary endpoint outcomes'!BE420)=TRUE,'Primary endpoint outcomes'!BE420,(IF(ISNUMBER('Primary endpoint outcomes'!BH420)=TRUE,'Primary endpoint outcomes'!BH420,0)))</f>
        <v>50</v>
      </c>
      <c r="Q420" s="326">
        <f>IF(ISNUMBER('Primary endpoint outcomes'!CK420)=TRUE,'Primary endpoint outcomes'!CK420,(IF(ISNUMBER('Primary endpoint outcomes'!CN420)=TRUE,'Primary endpoint outcomes'!CN420,0)))</f>
        <v>0</v>
      </c>
      <c r="R420" s="326">
        <f>IF(ISNUMBER('Primary endpoint outcomes'!CL420)=TRUE,'Primary endpoint outcomes'!CL420,(IF(ISNUMBER('Primary endpoint outcomes'!CO420)=TRUE,'Primary endpoint outcomes'!CO420,0)))</f>
        <v>0</v>
      </c>
      <c r="S420" s="325">
        <f>IF(ISNUMBER('Primary endpoint outcomes'!CM420)=TRUE,'Primary endpoint outcomes'!CM420,(IF(ISNUMBER('Primary endpoint outcomes'!CP420)=TRUE,'Primary endpoint outcomes'!CP420,0)))</f>
        <v>0</v>
      </c>
      <c r="T420" s="326">
        <f>IF(ISNUMBER('Primary endpoint outcomes'!DS420)=TRUE,'Primary endpoint outcomes'!DS420,(IF(ISNUMBER('Primary endpoint outcomes'!DV420)=TRUE,'Primary endpoint outcomes'!DV420,0)))</f>
        <v>0</v>
      </c>
      <c r="U420" s="326">
        <f>IF(ISNUMBER('Primary endpoint outcomes'!DT420)=TRUE,'Primary endpoint outcomes'!DT420,(IF(ISNUMBER('Primary endpoint outcomes'!DW420)=TRUE,'Primary endpoint outcomes'!DW420,0)))</f>
        <v>0</v>
      </c>
      <c r="V420" s="326">
        <f>IF(ISNUMBER('Primary endpoint outcomes'!DU420)=TRUE,'Primary endpoint outcomes'!DU420,(IF(ISNUMBER('Primary endpoint outcomes'!DX420)=TRUE,'Primary endpoint outcomes'!DX420,0)))</f>
        <v>0</v>
      </c>
      <c r="W420" s="326">
        <f>IF(ISNUMBER('Primary endpoint outcomes'!FA420)=TRUE,'Primary endpoint outcomes'!FA420,(IF(ISNUMBER('Primary endpoint outcomes'!FD420)=TRUE,'Primary endpoint outcomes'!FD420,0)))</f>
        <v>0</v>
      </c>
      <c r="X420" s="326">
        <f>IF(ISNUMBER('Primary endpoint outcomes'!FB420)=TRUE,'Primary endpoint outcomes'!FB420,(IF(ISNUMBER('Primary endpoint outcomes'!FE420)=TRUE,'Primary endpoint outcomes'!FE420,0)))</f>
        <v>0</v>
      </c>
      <c r="Y420" s="326">
        <f>IF(ISNUMBER('Primary endpoint outcomes'!FC420)=TRUE,'Primary endpoint outcomes'!FC420,(IF(ISNUMBER('Primary endpoint outcomes'!FF420)=TRUE,'Primary endpoint outcomes'!FF420,0)))</f>
        <v>0</v>
      </c>
      <c r="AA420" s="151">
        <f t="shared" si="197"/>
        <v>50</v>
      </c>
      <c r="AB420" s="153">
        <f t="shared" si="198"/>
        <v>49</v>
      </c>
      <c r="AC420" s="153">
        <f t="shared" si="199"/>
        <v>10048.0576</v>
      </c>
      <c r="AD420" s="151">
        <f t="shared" si="200"/>
        <v>50</v>
      </c>
      <c r="AE420" s="153">
        <f t="shared" si="201"/>
        <v>49</v>
      </c>
      <c r="AF420" s="153">
        <f t="shared" si="202"/>
        <v>10048.0576</v>
      </c>
      <c r="AG420" s="151">
        <f t="shared" si="203"/>
        <v>0</v>
      </c>
      <c r="AH420" s="153">
        <f t="shared" si="204"/>
        <v>-1</v>
      </c>
      <c r="AI420" s="153">
        <f t="shared" si="205"/>
        <v>0</v>
      </c>
      <c r="AJ420" s="151">
        <f t="shared" si="206"/>
        <v>0</v>
      </c>
      <c r="AK420" s="153">
        <f t="shared" si="207"/>
        <v>-1</v>
      </c>
      <c r="AL420" s="153">
        <f t="shared" si="208"/>
        <v>0</v>
      </c>
      <c r="AM420" s="151">
        <f t="shared" si="209"/>
        <v>0</v>
      </c>
      <c r="AN420" s="153">
        <f t="shared" si="210"/>
        <v>-1</v>
      </c>
      <c r="AO420" s="153">
        <f t="shared" si="211"/>
        <v>0</v>
      </c>
      <c r="AP420" s="153">
        <f t="shared" si="212"/>
        <v>98</v>
      </c>
      <c r="AQ420" s="153">
        <f t="shared" si="213"/>
        <v>20096.1152</v>
      </c>
      <c r="AR420" s="153">
        <f t="shared" si="214"/>
        <v>26.1</v>
      </c>
      <c r="AS420" s="153">
        <f t="shared" si="215"/>
        <v>14.32</v>
      </c>
      <c r="AT420" s="153">
        <f t="shared" si="216"/>
        <v>100</v>
      </c>
    </row>
    <row r="421" spans="1:46" ht="15.75" x14ac:dyDescent="0.25">
      <c r="A421" s="152" t="str">
        <f>'Primary endpoint outcomes'!A421</f>
        <v>Mendels 1993</v>
      </c>
      <c r="B421" s="152" t="str">
        <f>CONCATENATE('Primary endpoint outcomes'!S421,'Primary endpoint outcomes'!T421)</f>
        <v>MADRS10</v>
      </c>
      <c r="C421" s="154">
        <f t="shared" si="189"/>
        <v>29.321381578947371</v>
      </c>
      <c r="D421" s="154">
        <f t="shared" si="190"/>
        <v>5.6454019047953237</v>
      </c>
      <c r="E421" s="154">
        <f t="shared" si="191"/>
        <v>152</v>
      </c>
      <c r="F421" s="21" t="str">
        <f t="shared" si="192"/>
        <v>YES</v>
      </c>
      <c r="G421" s="21" t="str">
        <f t="shared" si="193"/>
        <v>NO</v>
      </c>
      <c r="H421" s="155">
        <f t="shared" si="194"/>
        <v>0.90266293015606791</v>
      </c>
      <c r="I421" s="155">
        <f t="shared" si="195"/>
        <v>9.7337069843932089E-2</v>
      </c>
      <c r="J421" s="318">
        <f t="shared" si="196"/>
        <v>1</v>
      </c>
      <c r="K421" s="326">
        <f>IF(ISNUMBER('Primary endpoint outcomes'!U421)=TRUE,'Primary endpoint outcomes'!U421,(IF(ISNUMBER('Primary endpoint outcomes'!X421)=TRUE,'Primary endpoint outcomes'!X421,0)))</f>
        <v>29.8</v>
      </c>
      <c r="L421" s="326">
        <f>IF(ISNUMBER('Primary endpoint outcomes'!V421)=TRUE,'Primary endpoint outcomes'!V421,(IF(ISNUMBER('Primary endpoint outcomes'!Y421)=TRUE,'Primary endpoint outcomes'!Y421,0)))</f>
        <v>6.13</v>
      </c>
      <c r="M421" s="325">
        <f>IF(ISNUMBER('Primary endpoint outcomes'!W421)=TRUE,'Primary endpoint outcomes'!W421,(IF(ISNUMBER('Primary endpoint outcomes'!Z421)=TRUE,'Primary endpoint outcomes'!Z421,0)))</f>
        <v>77</v>
      </c>
      <c r="N421" s="326">
        <f>IF(ISNUMBER('Primary endpoint outcomes'!BC421)=TRUE,'Primary endpoint outcomes'!BC421,(IF(ISNUMBER('Primary endpoint outcomes'!BF421)=TRUE,'Primary endpoint outcomes'!BF421,0)))</f>
        <v>28.83</v>
      </c>
      <c r="O421" s="325">
        <f>IF(ISNUMBER('Primary endpoint outcomes'!BD421)=TRUE,'Primary endpoint outcomes'!BD421,(IF(ISNUMBER('Primary endpoint outcomes'!BG421)=TRUE,'Primary endpoint outcomes'!BG421,0)))</f>
        <v>5.0999999999999996</v>
      </c>
      <c r="P421" s="325">
        <f>IF(ISNUMBER('Primary endpoint outcomes'!BE421)=TRUE,'Primary endpoint outcomes'!BE421,(IF(ISNUMBER('Primary endpoint outcomes'!BH421)=TRUE,'Primary endpoint outcomes'!BH421,0)))</f>
        <v>75</v>
      </c>
      <c r="Q421" s="326">
        <f>IF(ISNUMBER('Primary endpoint outcomes'!CK421)=TRUE,'Primary endpoint outcomes'!CK421,(IF(ISNUMBER('Primary endpoint outcomes'!CN421)=TRUE,'Primary endpoint outcomes'!CN421,0)))</f>
        <v>0</v>
      </c>
      <c r="R421" s="326">
        <f>IF(ISNUMBER('Primary endpoint outcomes'!CL421)=TRUE,'Primary endpoint outcomes'!CL421,(IF(ISNUMBER('Primary endpoint outcomes'!CO421)=TRUE,'Primary endpoint outcomes'!CO421,0)))</f>
        <v>0</v>
      </c>
      <c r="S421" s="325">
        <f>IF(ISNUMBER('Primary endpoint outcomes'!CM421)=TRUE,'Primary endpoint outcomes'!CM421,(IF(ISNUMBER('Primary endpoint outcomes'!CP421)=TRUE,'Primary endpoint outcomes'!CP421,0)))</f>
        <v>0</v>
      </c>
      <c r="T421" s="326">
        <f>IF(ISNUMBER('Primary endpoint outcomes'!DS421)=TRUE,'Primary endpoint outcomes'!DS421,(IF(ISNUMBER('Primary endpoint outcomes'!DV421)=TRUE,'Primary endpoint outcomes'!DV421,0)))</f>
        <v>0</v>
      </c>
      <c r="U421" s="326">
        <f>IF(ISNUMBER('Primary endpoint outcomes'!DT421)=TRUE,'Primary endpoint outcomes'!DT421,(IF(ISNUMBER('Primary endpoint outcomes'!DW421)=TRUE,'Primary endpoint outcomes'!DW421,0)))</f>
        <v>0</v>
      </c>
      <c r="V421" s="326">
        <f>IF(ISNUMBER('Primary endpoint outcomes'!DU421)=TRUE,'Primary endpoint outcomes'!DU421,(IF(ISNUMBER('Primary endpoint outcomes'!DX421)=TRUE,'Primary endpoint outcomes'!DX421,0)))</f>
        <v>0</v>
      </c>
      <c r="W421" s="326">
        <f>IF(ISNUMBER('Primary endpoint outcomes'!FA421)=TRUE,'Primary endpoint outcomes'!FA421,(IF(ISNUMBER('Primary endpoint outcomes'!FD421)=TRUE,'Primary endpoint outcomes'!FD421,0)))</f>
        <v>0</v>
      </c>
      <c r="X421" s="326">
        <f>IF(ISNUMBER('Primary endpoint outcomes'!FB421)=TRUE,'Primary endpoint outcomes'!FB421,(IF(ISNUMBER('Primary endpoint outcomes'!FE421)=TRUE,'Primary endpoint outcomes'!FE421,0)))</f>
        <v>0</v>
      </c>
      <c r="Y421" s="326">
        <f>IF(ISNUMBER('Primary endpoint outcomes'!FC421)=TRUE,'Primary endpoint outcomes'!FC421,(IF(ISNUMBER('Primary endpoint outcomes'!FF421)=TRUE,'Primary endpoint outcomes'!FF421,0)))</f>
        <v>0</v>
      </c>
      <c r="AA421" s="151">
        <f t="shared" si="197"/>
        <v>77</v>
      </c>
      <c r="AB421" s="153">
        <f t="shared" si="198"/>
        <v>76</v>
      </c>
      <c r="AC421" s="153">
        <f t="shared" si="199"/>
        <v>2855.8444</v>
      </c>
      <c r="AD421" s="151">
        <f t="shared" si="200"/>
        <v>75</v>
      </c>
      <c r="AE421" s="153">
        <f t="shared" si="201"/>
        <v>74</v>
      </c>
      <c r="AF421" s="153">
        <f t="shared" si="202"/>
        <v>1924.7399999999998</v>
      </c>
      <c r="AG421" s="151">
        <f t="shared" si="203"/>
        <v>0</v>
      </c>
      <c r="AH421" s="153">
        <f t="shared" si="204"/>
        <v>-1</v>
      </c>
      <c r="AI421" s="153">
        <f t="shared" si="205"/>
        <v>0</v>
      </c>
      <c r="AJ421" s="151">
        <f t="shared" si="206"/>
        <v>0</v>
      </c>
      <c r="AK421" s="153">
        <f t="shared" si="207"/>
        <v>-1</v>
      </c>
      <c r="AL421" s="153">
        <f t="shared" si="208"/>
        <v>0</v>
      </c>
      <c r="AM421" s="151">
        <f t="shared" si="209"/>
        <v>0</v>
      </c>
      <c r="AN421" s="153">
        <f t="shared" si="210"/>
        <v>-1</v>
      </c>
      <c r="AO421" s="153">
        <f t="shared" si="211"/>
        <v>0</v>
      </c>
      <c r="AP421" s="153">
        <f t="shared" si="212"/>
        <v>150</v>
      </c>
      <c r="AQ421" s="153">
        <f t="shared" si="213"/>
        <v>4780.5843999999997</v>
      </c>
      <c r="AR421" s="153">
        <f t="shared" si="214"/>
        <v>29.321381578947371</v>
      </c>
      <c r="AS421" s="153">
        <f t="shared" si="215"/>
        <v>5.6454019047953237</v>
      </c>
      <c r="AT421" s="153">
        <f t="shared" si="216"/>
        <v>152</v>
      </c>
    </row>
    <row r="422" spans="1:46" ht="15.75" x14ac:dyDescent="0.25">
      <c r="A422" s="152" t="str">
        <f>'Primary endpoint outcomes'!A422</f>
        <v>Mendels 1999</v>
      </c>
      <c r="B422" s="152" t="str">
        <f>CONCATENATE('Primary endpoint outcomes'!S422,'Primary endpoint outcomes'!T422)</f>
        <v>HAMD17</v>
      </c>
      <c r="C422" s="154">
        <f t="shared" si="189"/>
        <v>24.001111111111111</v>
      </c>
      <c r="D422" s="154">
        <f t="shared" si="190"/>
        <v>3.3550398112140876</v>
      </c>
      <c r="E422" s="154">
        <f t="shared" si="191"/>
        <v>180</v>
      </c>
      <c r="F422" s="21" t="str">
        <f t="shared" si="192"/>
        <v>YES</v>
      </c>
      <c r="G422" s="21" t="str">
        <f t="shared" si="193"/>
        <v>NO</v>
      </c>
      <c r="H422" s="155">
        <f t="shared" si="194"/>
        <v>0.9914558798908919</v>
      </c>
      <c r="I422" s="155">
        <f t="shared" si="195"/>
        <v>8.5441201091080998E-3</v>
      </c>
      <c r="J422" s="318">
        <f t="shared" si="196"/>
        <v>1</v>
      </c>
      <c r="K422" s="326">
        <f>IF(ISNUMBER('Primary endpoint outcomes'!U422)=TRUE,'Primary endpoint outcomes'!U422,(IF(ISNUMBER('Primary endpoint outcomes'!X422)=TRUE,'Primary endpoint outcomes'!X422,0)))</f>
        <v>23.9</v>
      </c>
      <c r="L422" s="326">
        <f>IF(ISNUMBER('Primary endpoint outcomes'!V422)=TRUE,'Primary endpoint outcomes'!V422,(IF(ISNUMBER('Primary endpoint outcomes'!Y422)=TRUE,'Primary endpoint outcomes'!Y422,0)))</f>
        <v>3.2</v>
      </c>
      <c r="M422" s="325">
        <f>IF(ISNUMBER('Primary endpoint outcomes'!W422)=TRUE,'Primary endpoint outcomes'!W422,(IF(ISNUMBER('Primary endpoint outcomes'!Z422)=TRUE,'Primary endpoint outcomes'!Z422,0)))</f>
        <v>89</v>
      </c>
      <c r="N422" s="326">
        <f>IF(ISNUMBER('Primary endpoint outcomes'!BC422)=TRUE,'Primary endpoint outcomes'!BC422,(IF(ISNUMBER('Primary endpoint outcomes'!BF422)=TRUE,'Primary endpoint outcomes'!BF422,0)))</f>
        <v>24.1</v>
      </c>
      <c r="O422" s="325">
        <f>IF(ISNUMBER('Primary endpoint outcomes'!BD422)=TRUE,'Primary endpoint outcomes'!BD422,(IF(ISNUMBER('Primary endpoint outcomes'!BG422)=TRUE,'Primary endpoint outcomes'!BG422,0)))</f>
        <v>3.5</v>
      </c>
      <c r="P422" s="325">
        <f>IF(ISNUMBER('Primary endpoint outcomes'!BE422)=TRUE,'Primary endpoint outcomes'!BE422,(IF(ISNUMBER('Primary endpoint outcomes'!BH422)=TRUE,'Primary endpoint outcomes'!BH422,0)))</f>
        <v>91</v>
      </c>
      <c r="Q422" s="326">
        <f>IF(ISNUMBER('Primary endpoint outcomes'!CK422)=TRUE,'Primary endpoint outcomes'!CK422,(IF(ISNUMBER('Primary endpoint outcomes'!CN422)=TRUE,'Primary endpoint outcomes'!CN422,0)))</f>
        <v>0</v>
      </c>
      <c r="R422" s="326">
        <f>IF(ISNUMBER('Primary endpoint outcomes'!CL422)=TRUE,'Primary endpoint outcomes'!CL422,(IF(ISNUMBER('Primary endpoint outcomes'!CO422)=TRUE,'Primary endpoint outcomes'!CO422,0)))</f>
        <v>0</v>
      </c>
      <c r="S422" s="325">
        <f>IF(ISNUMBER('Primary endpoint outcomes'!CM422)=TRUE,'Primary endpoint outcomes'!CM422,(IF(ISNUMBER('Primary endpoint outcomes'!CP422)=TRUE,'Primary endpoint outcomes'!CP422,0)))</f>
        <v>0</v>
      </c>
      <c r="T422" s="326">
        <f>IF(ISNUMBER('Primary endpoint outcomes'!DS422)=TRUE,'Primary endpoint outcomes'!DS422,(IF(ISNUMBER('Primary endpoint outcomes'!DV422)=TRUE,'Primary endpoint outcomes'!DV422,0)))</f>
        <v>0</v>
      </c>
      <c r="U422" s="326">
        <f>IF(ISNUMBER('Primary endpoint outcomes'!DT422)=TRUE,'Primary endpoint outcomes'!DT422,(IF(ISNUMBER('Primary endpoint outcomes'!DW422)=TRUE,'Primary endpoint outcomes'!DW422,0)))</f>
        <v>0</v>
      </c>
      <c r="V422" s="326">
        <f>IF(ISNUMBER('Primary endpoint outcomes'!DU422)=TRUE,'Primary endpoint outcomes'!DU422,(IF(ISNUMBER('Primary endpoint outcomes'!DX422)=TRUE,'Primary endpoint outcomes'!DX422,0)))</f>
        <v>0</v>
      </c>
      <c r="W422" s="326">
        <f>IF(ISNUMBER('Primary endpoint outcomes'!FA422)=TRUE,'Primary endpoint outcomes'!FA422,(IF(ISNUMBER('Primary endpoint outcomes'!FD422)=TRUE,'Primary endpoint outcomes'!FD422,0)))</f>
        <v>0</v>
      </c>
      <c r="X422" s="326">
        <f>IF(ISNUMBER('Primary endpoint outcomes'!FB422)=TRUE,'Primary endpoint outcomes'!FB422,(IF(ISNUMBER('Primary endpoint outcomes'!FE422)=TRUE,'Primary endpoint outcomes'!FE422,0)))</f>
        <v>0</v>
      </c>
      <c r="Y422" s="326">
        <f>IF(ISNUMBER('Primary endpoint outcomes'!FC422)=TRUE,'Primary endpoint outcomes'!FC422,(IF(ISNUMBER('Primary endpoint outcomes'!FF422)=TRUE,'Primary endpoint outcomes'!FF422,0)))</f>
        <v>0</v>
      </c>
      <c r="AA422" s="151">
        <f t="shared" si="197"/>
        <v>89</v>
      </c>
      <c r="AB422" s="153">
        <f t="shared" si="198"/>
        <v>88</v>
      </c>
      <c r="AC422" s="153">
        <f t="shared" si="199"/>
        <v>901.12000000000012</v>
      </c>
      <c r="AD422" s="151">
        <f t="shared" si="200"/>
        <v>91</v>
      </c>
      <c r="AE422" s="153">
        <f t="shared" si="201"/>
        <v>90</v>
      </c>
      <c r="AF422" s="153">
        <f t="shared" si="202"/>
        <v>1102.5</v>
      </c>
      <c r="AG422" s="151">
        <f t="shared" si="203"/>
        <v>0</v>
      </c>
      <c r="AH422" s="153">
        <f t="shared" si="204"/>
        <v>-1</v>
      </c>
      <c r="AI422" s="153">
        <f t="shared" si="205"/>
        <v>0</v>
      </c>
      <c r="AJ422" s="151">
        <f t="shared" si="206"/>
        <v>0</v>
      </c>
      <c r="AK422" s="153">
        <f t="shared" si="207"/>
        <v>-1</v>
      </c>
      <c r="AL422" s="153">
        <f t="shared" si="208"/>
        <v>0</v>
      </c>
      <c r="AM422" s="151">
        <f t="shared" si="209"/>
        <v>0</v>
      </c>
      <c r="AN422" s="153">
        <f t="shared" si="210"/>
        <v>-1</v>
      </c>
      <c r="AO422" s="153">
        <f t="shared" si="211"/>
        <v>0</v>
      </c>
      <c r="AP422" s="153">
        <f t="shared" si="212"/>
        <v>178</v>
      </c>
      <c r="AQ422" s="153">
        <f t="shared" si="213"/>
        <v>2003.6200000000001</v>
      </c>
      <c r="AR422" s="153">
        <f t="shared" si="214"/>
        <v>24.001111111111111</v>
      </c>
      <c r="AS422" s="153">
        <f t="shared" si="215"/>
        <v>3.3550398112140876</v>
      </c>
      <c r="AT422" s="153">
        <f t="shared" si="216"/>
        <v>180</v>
      </c>
    </row>
    <row r="423" spans="1:46" ht="15.75" x14ac:dyDescent="0.25">
      <c r="A423" s="152" t="str">
        <f>'Primary endpoint outcomes'!A423</f>
        <v>Merideth 1983</v>
      </c>
      <c r="B423" s="152" t="str">
        <f>CONCATENATE('Primary endpoint outcomes'!S423,'Primary endpoint outcomes'!T423)</f>
        <v>NANA</v>
      </c>
      <c r="C423" s="154" t="e">
        <f t="shared" si="189"/>
        <v>#DIV/0!</v>
      </c>
      <c r="D423" s="154" t="e">
        <f t="shared" si="190"/>
        <v>#DIV/0!</v>
      </c>
      <c r="E423" s="154">
        <f t="shared" si="191"/>
        <v>0</v>
      </c>
      <c r="F423" s="21" t="e">
        <f t="shared" si="192"/>
        <v>#DIV/0!</v>
      </c>
      <c r="G423" s="21" t="e">
        <f t="shared" si="193"/>
        <v>#DIV/0!</v>
      </c>
      <c r="H423" s="155" t="e">
        <f t="shared" si="194"/>
        <v>#N/A</v>
      </c>
      <c r="I423" s="155" t="e">
        <f t="shared" si="195"/>
        <v>#N/A</v>
      </c>
      <c r="J423" s="318">
        <f t="shared" si="196"/>
        <v>0</v>
      </c>
      <c r="K423" s="326">
        <f>IF(ISNUMBER('Primary endpoint outcomes'!U423)=TRUE,'Primary endpoint outcomes'!U423,(IF(ISNUMBER('Primary endpoint outcomes'!X423)=TRUE,'Primary endpoint outcomes'!X423,0)))</f>
        <v>0</v>
      </c>
      <c r="L423" s="326">
        <f>IF(ISNUMBER('Primary endpoint outcomes'!V423)=TRUE,'Primary endpoint outcomes'!V423,(IF(ISNUMBER('Primary endpoint outcomes'!Y423)=TRUE,'Primary endpoint outcomes'!Y423,0)))</f>
        <v>0</v>
      </c>
      <c r="M423" s="325">
        <f>IF(ISNUMBER('Primary endpoint outcomes'!W423)=TRUE,'Primary endpoint outcomes'!W423,(IF(ISNUMBER('Primary endpoint outcomes'!Z423)=TRUE,'Primary endpoint outcomes'!Z423,0)))</f>
        <v>0</v>
      </c>
      <c r="N423" s="326">
        <f>IF(ISNUMBER('Primary endpoint outcomes'!BC423)=TRUE,'Primary endpoint outcomes'!BC423,(IF(ISNUMBER('Primary endpoint outcomes'!BF423)=TRUE,'Primary endpoint outcomes'!BF423,0)))</f>
        <v>0</v>
      </c>
      <c r="O423" s="325">
        <f>IF(ISNUMBER('Primary endpoint outcomes'!BD423)=TRUE,'Primary endpoint outcomes'!BD423,(IF(ISNUMBER('Primary endpoint outcomes'!BG423)=TRUE,'Primary endpoint outcomes'!BG423,0)))</f>
        <v>0</v>
      </c>
      <c r="P423" s="325">
        <f>IF(ISNUMBER('Primary endpoint outcomes'!BE423)=TRUE,'Primary endpoint outcomes'!BE423,(IF(ISNUMBER('Primary endpoint outcomes'!BH423)=TRUE,'Primary endpoint outcomes'!BH423,0)))</f>
        <v>0</v>
      </c>
      <c r="Q423" s="326">
        <f>IF(ISNUMBER('Primary endpoint outcomes'!CK423)=TRUE,'Primary endpoint outcomes'!CK423,(IF(ISNUMBER('Primary endpoint outcomes'!CN423)=TRUE,'Primary endpoint outcomes'!CN423,0)))</f>
        <v>0</v>
      </c>
      <c r="R423" s="326">
        <f>IF(ISNUMBER('Primary endpoint outcomes'!CL423)=TRUE,'Primary endpoint outcomes'!CL423,(IF(ISNUMBER('Primary endpoint outcomes'!CO423)=TRUE,'Primary endpoint outcomes'!CO423,0)))</f>
        <v>0</v>
      </c>
      <c r="S423" s="325">
        <f>IF(ISNUMBER('Primary endpoint outcomes'!CM423)=TRUE,'Primary endpoint outcomes'!CM423,(IF(ISNUMBER('Primary endpoint outcomes'!CP423)=TRUE,'Primary endpoint outcomes'!CP423,0)))</f>
        <v>0</v>
      </c>
      <c r="T423" s="326">
        <f>IF(ISNUMBER('Primary endpoint outcomes'!DS423)=TRUE,'Primary endpoint outcomes'!DS423,(IF(ISNUMBER('Primary endpoint outcomes'!DV423)=TRUE,'Primary endpoint outcomes'!DV423,0)))</f>
        <v>0</v>
      </c>
      <c r="U423" s="326">
        <f>IF(ISNUMBER('Primary endpoint outcomes'!DT423)=TRUE,'Primary endpoint outcomes'!DT423,(IF(ISNUMBER('Primary endpoint outcomes'!DW423)=TRUE,'Primary endpoint outcomes'!DW423,0)))</f>
        <v>0</v>
      </c>
      <c r="V423" s="326">
        <f>IF(ISNUMBER('Primary endpoint outcomes'!DU423)=TRUE,'Primary endpoint outcomes'!DU423,(IF(ISNUMBER('Primary endpoint outcomes'!DX423)=TRUE,'Primary endpoint outcomes'!DX423,0)))</f>
        <v>0</v>
      </c>
      <c r="W423" s="326">
        <f>IF(ISNUMBER('Primary endpoint outcomes'!FA423)=TRUE,'Primary endpoint outcomes'!FA423,(IF(ISNUMBER('Primary endpoint outcomes'!FD423)=TRUE,'Primary endpoint outcomes'!FD423,0)))</f>
        <v>0</v>
      </c>
      <c r="X423" s="326">
        <f>IF(ISNUMBER('Primary endpoint outcomes'!FB423)=TRUE,'Primary endpoint outcomes'!FB423,(IF(ISNUMBER('Primary endpoint outcomes'!FE423)=TRUE,'Primary endpoint outcomes'!FE423,0)))</f>
        <v>0</v>
      </c>
      <c r="Y423" s="326">
        <f>IF(ISNUMBER('Primary endpoint outcomes'!FC423)=TRUE,'Primary endpoint outcomes'!FC423,(IF(ISNUMBER('Primary endpoint outcomes'!FF423)=TRUE,'Primary endpoint outcomes'!FF423,0)))</f>
        <v>0</v>
      </c>
      <c r="AA423" s="151">
        <f t="shared" si="197"/>
        <v>0</v>
      </c>
      <c r="AB423" s="153">
        <f t="shared" si="198"/>
        <v>-1</v>
      </c>
      <c r="AC423" s="153">
        <f t="shared" si="199"/>
        <v>0</v>
      </c>
      <c r="AD423" s="151">
        <f t="shared" si="200"/>
        <v>0</v>
      </c>
      <c r="AE423" s="153">
        <f t="shared" si="201"/>
        <v>-1</v>
      </c>
      <c r="AF423" s="153">
        <f t="shared" si="202"/>
        <v>0</v>
      </c>
      <c r="AG423" s="151">
        <f t="shared" si="203"/>
        <v>0</v>
      </c>
      <c r="AH423" s="153">
        <f t="shared" si="204"/>
        <v>-1</v>
      </c>
      <c r="AI423" s="153">
        <f t="shared" si="205"/>
        <v>0</v>
      </c>
      <c r="AJ423" s="151">
        <f t="shared" si="206"/>
        <v>0</v>
      </c>
      <c r="AK423" s="153">
        <f t="shared" si="207"/>
        <v>-1</v>
      </c>
      <c r="AL423" s="153">
        <f t="shared" si="208"/>
        <v>0</v>
      </c>
      <c r="AM423" s="151">
        <f t="shared" si="209"/>
        <v>0</v>
      </c>
      <c r="AN423" s="153">
        <f t="shared" si="210"/>
        <v>-1</v>
      </c>
      <c r="AO423" s="153">
        <f t="shared" si="211"/>
        <v>0</v>
      </c>
      <c r="AP423" s="153" t="b">
        <f t="shared" si="212"/>
        <v>0</v>
      </c>
      <c r="AQ423" s="153">
        <f t="shared" si="213"/>
        <v>0</v>
      </c>
      <c r="AR423" s="153" t="e">
        <f t="shared" si="214"/>
        <v>#DIV/0!</v>
      </c>
      <c r="AS423" s="153" t="e">
        <f t="shared" si="215"/>
        <v>#DIV/0!</v>
      </c>
      <c r="AT423" s="153">
        <f t="shared" si="216"/>
        <v>0</v>
      </c>
    </row>
    <row r="424" spans="1:46" ht="15.75" x14ac:dyDescent="0.25">
      <c r="A424" s="152" t="str">
        <f>'Primary endpoint outcomes'!A424</f>
        <v>Miller 1989a</v>
      </c>
      <c r="B424" s="152" t="str">
        <f>CONCATENATE('Primary endpoint outcomes'!S424,'Primary endpoint outcomes'!T424)</f>
        <v>HAMD21</v>
      </c>
      <c r="C424" s="154">
        <f t="shared" si="189"/>
        <v>23.50487804878049</v>
      </c>
      <c r="D424" s="154">
        <f t="shared" si="190"/>
        <v>0</v>
      </c>
      <c r="E424" s="154">
        <f t="shared" si="191"/>
        <v>41</v>
      </c>
      <c r="F424" s="21" t="str">
        <f t="shared" si="192"/>
        <v>YES</v>
      </c>
      <c r="G424" s="21" t="str">
        <f t="shared" si="193"/>
        <v>NO</v>
      </c>
      <c r="H424" s="155" t="e">
        <f t="shared" si="194"/>
        <v>#NUM!</v>
      </c>
      <c r="I424" s="155" t="e">
        <f t="shared" si="195"/>
        <v>#NUM!</v>
      </c>
      <c r="J424" s="318">
        <f t="shared" si="196"/>
        <v>0</v>
      </c>
      <c r="K424" s="326">
        <f>IF(ISNUMBER('Primary endpoint outcomes'!U424)=TRUE,'Primary endpoint outcomes'!U424,(IF(ISNUMBER('Primary endpoint outcomes'!X424)=TRUE,'Primary endpoint outcomes'!X424,0)))</f>
        <v>22.7</v>
      </c>
      <c r="L424" s="326">
        <f>IF(ISNUMBER('Primary endpoint outcomes'!V424)=TRUE,'Primary endpoint outcomes'!V424,(IF(ISNUMBER('Primary endpoint outcomes'!Y424)=TRUE,'Primary endpoint outcomes'!Y424,0)))</f>
        <v>0</v>
      </c>
      <c r="M424" s="325">
        <f>IF(ISNUMBER('Primary endpoint outcomes'!W424)=TRUE,'Primary endpoint outcomes'!W424,(IF(ISNUMBER('Primary endpoint outcomes'!Z424)=TRUE,'Primary endpoint outcomes'!Z424,0)))</f>
        <v>19</v>
      </c>
      <c r="N424" s="326">
        <f>IF(ISNUMBER('Primary endpoint outcomes'!BC424)=TRUE,'Primary endpoint outcomes'!BC424,(IF(ISNUMBER('Primary endpoint outcomes'!BF424)=TRUE,'Primary endpoint outcomes'!BF424,0)))</f>
        <v>24.2</v>
      </c>
      <c r="O424" s="325">
        <f>IF(ISNUMBER('Primary endpoint outcomes'!BD424)=TRUE,'Primary endpoint outcomes'!BD424,(IF(ISNUMBER('Primary endpoint outcomes'!BG424)=TRUE,'Primary endpoint outcomes'!BG424,0)))</f>
        <v>0</v>
      </c>
      <c r="P424" s="325">
        <f>IF(ISNUMBER('Primary endpoint outcomes'!BE424)=TRUE,'Primary endpoint outcomes'!BE424,(IF(ISNUMBER('Primary endpoint outcomes'!BH424)=TRUE,'Primary endpoint outcomes'!BH424,0)))</f>
        <v>22</v>
      </c>
      <c r="Q424" s="326">
        <f>IF(ISNUMBER('Primary endpoint outcomes'!CK424)=TRUE,'Primary endpoint outcomes'!CK424,(IF(ISNUMBER('Primary endpoint outcomes'!CN424)=TRUE,'Primary endpoint outcomes'!CN424,0)))</f>
        <v>0</v>
      </c>
      <c r="R424" s="326">
        <f>IF(ISNUMBER('Primary endpoint outcomes'!CL424)=TRUE,'Primary endpoint outcomes'!CL424,(IF(ISNUMBER('Primary endpoint outcomes'!CO424)=TRUE,'Primary endpoint outcomes'!CO424,0)))</f>
        <v>0</v>
      </c>
      <c r="S424" s="325">
        <f>IF(ISNUMBER('Primary endpoint outcomes'!CM424)=TRUE,'Primary endpoint outcomes'!CM424,(IF(ISNUMBER('Primary endpoint outcomes'!CP424)=TRUE,'Primary endpoint outcomes'!CP424,0)))</f>
        <v>0</v>
      </c>
      <c r="T424" s="326">
        <f>IF(ISNUMBER('Primary endpoint outcomes'!DS424)=TRUE,'Primary endpoint outcomes'!DS424,(IF(ISNUMBER('Primary endpoint outcomes'!DV424)=TRUE,'Primary endpoint outcomes'!DV424,0)))</f>
        <v>0</v>
      </c>
      <c r="U424" s="326">
        <f>IF(ISNUMBER('Primary endpoint outcomes'!DT424)=TRUE,'Primary endpoint outcomes'!DT424,(IF(ISNUMBER('Primary endpoint outcomes'!DW424)=TRUE,'Primary endpoint outcomes'!DW424,0)))</f>
        <v>0</v>
      </c>
      <c r="V424" s="326">
        <f>IF(ISNUMBER('Primary endpoint outcomes'!DU424)=TRUE,'Primary endpoint outcomes'!DU424,(IF(ISNUMBER('Primary endpoint outcomes'!DX424)=TRUE,'Primary endpoint outcomes'!DX424,0)))</f>
        <v>0</v>
      </c>
      <c r="W424" s="326">
        <f>IF(ISNUMBER('Primary endpoint outcomes'!FA424)=TRUE,'Primary endpoint outcomes'!FA424,(IF(ISNUMBER('Primary endpoint outcomes'!FD424)=TRUE,'Primary endpoint outcomes'!FD424,0)))</f>
        <v>0</v>
      </c>
      <c r="X424" s="326">
        <f>IF(ISNUMBER('Primary endpoint outcomes'!FB424)=TRUE,'Primary endpoint outcomes'!FB424,(IF(ISNUMBER('Primary endpoint outcomes'!FE424)=TRUE,'Primary endpoint outcomes'!FE424,0)))</f>
        <v>0</v>
      </c>
      <c r="Y424" s="326">
        <f>IF(ISNUMBER('Primary endpoint outcomes'!FC424)=TRUE,'Primary endpoint outcomes'!FC424,(IF(ISNUMBER('Primary endpoint outcomes'!FF424)=TRUE,'Primary endpoint outcomes'!FF424,0)))</f>
        <v>0</v>
      </c>
      <c r="AA424" s="151">
        <f t="shared" si="197"/>
        <v>19</v>
      </c>
      <c r="AB424" s="153">
        <f t="shared" si="198"/>
        <v>18</v>
      </c>
      <c r="AC424" s="153">
        <f t="shared" si="199"/>
        <v>0</v>
      </c>
      <c r="AD424" s="151">
        <f t="shared" si="200"/>
        <v>22</v>
      </c>
      <c r="AE424" s="153">
        <f t="shared" si="201"/>
        <v>21</v>
      </c>
      <c r="AF424" s="153">
        <f t="shared" si="202"/>
        <v>0</v>
      </c>
      <c r="AG424" s="151">
        <f t="shared" si="203"/>
        <v>0</v>
      </c>
      <c r="AH424" s="153">
        <f t="shared" si="204"/>
        <v>-1</v>
      </c>
      <c r="AI424" s="153">
        <f t="shared" si="205"/>
        <v>0</v>
      </c>
      <c r="AJ424" s="151">
        <f t="shared" si="206"/>
        <v>0</v>
      </c>
      <c r="AK424" s="153">
        <f t="shared" si="207"/>
        <v>-1</v>
      </c>
      <c r="AL424" s="153">
        <f t="shared" si="208"/>
        <v>0</v>
      </c>
      <c r="AM424" s="151">
        <f t="shared" si="209"/>
        <v>0</v>
      </c>
      <c r="AN424" s="153">
        <f t="shared" si="210"/>
        <v>-1</v>
      </c>
      <c r="AO424" s="153">
        <f t="shared" si="211"/>
        <v>0</v>
      </c>
      <c r="AP424" s="153">
        <f t="shared" si="212"/>
        <v>39</v>
      </c>
      <c r="AQ424" s="153">
        <f t="shared" si="213"/>
        <v>0</v>
      </c>
      <c r="AR424" s="153">
        <f t="shared" si="214"/>
        <v>23.50487804878049</v>
      </c>
      <c r="AS424" s="153">
        <f t="shared" si="215"/>
        <v>0</v>
      </c>
      <c r="AT424" s="153">
        <f t="shared" si="216"/>
        <v>41</v>
      </c>
    </row>
    <row r="425" spans="1:46" ht="15.75" x14ac:dyDescent="0.25">
      <c r="A425" s="152" t="str">
        <f>'Primary endpoint outcomes'!A425</f>
        <v>MIR 003-003 (FDA)</v>
      </c>
      <c r="B425" s="152" t="str">
        <f>CONCATENATE('Primary endpoint outcomes'!S425,'Primary endpoint outcomes'!T425)</f>
        <v>HAMD21</v>
      </c>
      <c r="C425" s="154">
        <f t="shared" si="189"/>
        <v>25.45</v>
      </c>
      <c r="D425" s="154">
        <f t="shared" si="190"/>
        <v>0</v>
      </c>
      <c r="E425" s="154">
        <f t="shared" si="191"/>
        <v>90</v>
      </c>
      <c r="F425" s="21" t="str">
        <f t="shared" si="192"/>
        <v>YES</v>
      </c>
      <c r="G425" s="21" t="str">
        <f t="shared" si="193"/>
        <v>NO</v>
      </c>
      <c r="H425" s="155" t="e">
        <f t="shared" si="194"/>
        <v>#NUM!</v>
      </c>
      <c r="I425" s="155" t="e">
        <f t="shared" si="195"/>
        <v>#NUM!</v>
      </c>
      <c r="J425" s="318">
        <f t="shared" si="196"/>
        <v>0</v>
      </c>
      <c r="K425" s="326">
        <f>IF(ISNUMBER('Primary endpoint outcomes'!U425)=TRUE,'Primary endpoint outcomes'!U425,(IF(ISNUMBER('Primary endpoint outcomes'!X425)=TRUE,'Primary endpoint outcomes'!X425,0)))</f>
        <v>25.4</v>
      </c>
      <c r="L425" s="326">
        <f>IF(ISNUMBER('Primary endpoint outcomes'!V425)=TRUE,'Primary endpoint outcomes'!V425,(IF(ISNUMBER('Primary endpoint outcomes'!Y425)=TRUE,'Primary endpoint outcomes'!Y425,0)))</f>
        <v>0</v>
      </c>
      <c r="M425" s="325">
        <f>IF(ISNUMBER('Primary endpoint outcomes'!W425)=TRUE,'Primary endpoint outcomes'!W425,(IF(ISNUMBER('Primary endpoint outcomes'!Z425)=TRUE,'Primary endpoint outcomes'!Z425,0)))</f>
        <v>45</v>
      </c>
      <c r="N425" s="326">
        <f>IF(ISNUMBER('Primary endpoint outcomes'!BC425)=TRUE,'Primary endpoint outcomes'!BC425,(IF(ISNUMBER('Primary endpoint outcomes'!BF425)=TRUE,'Primary endpoint outcomes'!BF425,0)))</f>
        <v>25.5</v>
      </c>
      <c r="O425" s="325">
        <f>IF(ISNUMBER('Primary endpoint outcomes'!BD425)=TRUE,'Primary endpoint outcomes'!BD425,(IF(ISNUMBER('Primary endpoint outcomes'!BG425)=TRUE,'Primary endpoint outcomes'!BG425,0)))</f>
        <v>0</v>
      </c>
      <c r="P425" s="325">
        <f>IF(ISNUMBER('Primary endpoint outcomes'!BE425)=TRUE,'Primary endpoint outcomes'!BE425,(IF(ISNUMBER('Primary endpoint outcomes'!BH425)=TRUE,'Primary endpoint outcomes'!BH425,0)))</f>
        <v>45</v>
      </c>
      <c r="Q425" s="326">
        <f>IF(ISNUMBER('Primary endpoint outcomes'!CK425)=TRUE,'Primary endpoint outcomes'!CK425,(IF(ISNUMBER('Primary endpoint outcomes'!CN425)=TRUE,'Primary endpoint outcomes'!CN425,0)))</f>
        <v>0</v>
      </c>
      <c r="R425" s="326">
        <f>IF(ISNUMBER('Primary endpoint outcomes'!CL425)=TRUE,'Primary endpoint outcomes'!CL425,(IF(ISNUMBER('Primary endpoint outcomes'!CO425)=TRUE,'Primary endpoint outcomes'!CO425,0)))</f>
        <v>0</v>
      </c>
      <c r="S425" s="325">
        <f>IF(ISNUMBER('Primary endpoint outcomes'!CM425)=TRUE,'Primary endpoint outcomes'!CM425,(IF(ISNUMBER('Primary endpoint outcomes'!CP425)=TRUE,'Primary endpoint outcomes'!CP425,0)))</f>
        <v>0</v>
      </c>
      <c r="T425" s="326">
        <f>IF(ISNUMBER('Primary endpoint outcomes'!DS425)=TRUE,'Primary endpoint outcomes'!DS425,(IF(ISNUMBER('Primary endpoint outcomes'!DV425)=TRUE,'Primary endpoint outcomes'!DV425,0)))</f>
        <v>0</v>
      </c>
      <c r="U425" s="326">
        <f>IF(ISNUMBER('Primary endpoint outcomes'!DT425)=TRUE,'Primary endpoint outcomes'!DT425,(IF(ISNUMBER('Primary endpoint outcomes'!DW425)=TRUE,'Primary endpoint outcomes'!DW425,0)))</f>
        <v>0</v>
      </c>
      <c r="V425" s="326">
        <f>IF(ISNUMBER('Primary endpoint outcomes'!DU425)=TRUE,'Primary endpoint outcomes'!DU425,(IF(ISNUMBER('Primary endpoint outcomes'!DX425)=TRUE,'Primary endpoint outcomes'!DX425,0)))</f>
        <v>0</v>
      </c>
      <c r="W425" s="326">
        <f>IF(ISNUMBER('Primary endpoint outcomes'!FA425)=TRUE,'Primary endpoint outcomes'!FA425,(IF(ISNUMBER('Primary endpoint outcomes'!FD425)=TRUE,'Primary endpoint outcomes'!FD425,0)))</f>
        <v>0</v>
      </c>
      <c r="X425" s="326">
        <f>IF(ISNUMBER('Primary endpoint outcomes'!FB425)=TRUE,'Primary endpoint outcomes'!FB425,(IF(ISNUMBER('Primary endpoint outcomes'!FE425)=TRUE,'Primary endpoint outcomes'!FE425,0)))</f>
        <v>0</v>
      </c>
      <c r="Y425" s="326">
        <f>IF(ISNUMBER('Primary endpoint outcomes'!FC425)=TRUE,'Primary endpoint outcomes'!FC425,(IF(ISNUMBER('Primary endpoint outcomes'!FF425)=TRUE,'Primary endpoint outcomes'!FF425,0)))</f>
        <v>0</v>
      </c>
      <c r="AA425" s="151">
        <f t="shared" si="197"/>
        <v>45</v>
      </c>
      <c r="AB425" s="153">
        <f t="shared" si="198"/>
        <v>44</v>
      </c>
      <c r="AC425" s="153">
        <f t="shared" si="199"/>
        <v>0</v>
      </c>
      <c r="AD425" s="151">
        <f t="shared" si="200"/>
        <v>45</v>
      </c>
      <c r="AE425" s="153">
        <f t="shared" si="201"/>
        <v>44</v>
      </c>
      <c r="AF425" s="153">
        <f t="shared" si="202"/>
        <v>0</v>
      </c>
      <c r="AG425" s="151">
        <f t="shared" si="203"/>
        <v>0</v>
      </c>
      <c r="AH425" s="153">
        <f t="shared" si="204"/>
        <v>-1</v>
      </c>
      <c r="AI425" s="153">
        <f t="shared" si="205"/>
        <v>0</v>
      </c>
      <c r="AJ425" s="151">
        <f t="shared" si="206"/>
        <v>0</v>
      </c>
      <c r="AK425" s="153">
        <f t="shared" si="207"/>
        <v>-1</v>
      </c>
      <c r="AL425" s="153">
        <f t="shared" si="208"/>
        <v>0</v>
      </c>
      <c r="AM425" s="151">
        <f t="shared" si="209"/>
        <v>0</v>
      </c>
      <c r="AN425" s="153">
        <f t="shared" si="210"/>
        <v>-1</v>
      </c>
      <c r="AO425" s="153">
        <f t="shared" si="211"/>
        <v>0</v>
      </c>
      <c r="AP425" s="153">
        <f t="shared" si="212"/>
        <v>88</v>
      </c>
      <c r="AQ425" s="153">
        <f t="shared" si="213"/>
        <v>0</v>
      </c>
      <c r="AR425" s="153">
        <f t="shared" si="214"/>
        <v>25.45</v>
      </c>
      <c r="AS425" s="153">
        <f t="shared" si="215"/>
        <v>0</v>
      </c>
      <c r="AT425" s="153">
        <f t="shared" si="216"/>
        <v>90</v>
      </c>
    </row>
    <row r="426" spans="1:46" ht="15.75" x14ac:dyDescent="0.25">
      <c r="A426" s="152" t="str">
        <f>'Primary endpoint outcomes'!A426</f>
        <v>MIR 003-020 (FDA)</v>
      </c>
      <c r="B426" s="152" t="str">
        <f>CONCATENATE('Primary endpoint outcomes'!S426,'Primary endpoint outcomes'!T426)</f>
        <v>HAMD21</v>
      </c>
      <c r="C426" s="154">
        <f t="shared" si="189"/>
        <v>28.827731092436974</v>
      </c>
      <c r="D426" s="154">
        <f t="shared" si="190"/>
        <v>0</v>
      </c>
      <c r="E426" s="154">
        <f t="shared" si="191"/>
        <v>119</v>
      </c>
      <c r="F426" s="21" t="str">
        <f t="shared" si="192"/>
        <v>YES</v>
      </c>
      <c r="G426" s="21" t="str">
        <f t="shared" si="193"/>
        <v>NO</v>
      </c>
      <c r="H426" s="155" t="e">
        <f t="shared" si="194"/>
        <v>#NUM!</v>
      </c>
      <c r="I426" s="155" t="e">
        <f t="shared" si="195"/>
        <v>#NUM!</v>
      </c>
      <c r="J426" s="318">
        <f t="shared" si="196"/>
        <v>0</v>
      </c>
      <c r="K426" s="326">
        <f>IF(ISNUMBER('Primary endpoint outcomes'!U426)=TRUE,'Primary endpoint outcomes'!U426,(IF(ISNUMBER('Primary endpoint outcomes'!X426)=TRUE,'Primary endpoint outcomes'!X426,0)))</f>
        <v>27.8</v>
      </c>
      <c r="L426" s="326">
        <f>IF(ISNUMBER('Primary endpoint outcomes'!V426)=TRUE,'Primary endpoint outcomes'!V426,(IF(ISNUMBER('Primary endpoint outcomes'!Y426)=TRUE,'Primary endpoint outcomes'!Y426,0)))</f>
        <v>0</v>
      </c>
      <c r="M426" s="325">
        <f>IF(ISNUMBER('Primary endpoint outcomes'!W426)=TRUE,'Primary endpoint outcomes'!W426,(IF(ISNUMBER('Primary endpoint outcomes'!Z426)=TRUE,'Primary endpoint outcomes'!Z426,0)))</f>
        <v>40</v>
      </c>
      <c r="N426" s="326">
        <f>IF(ISNUMBER('Primary endpoint outcomes'!BC426)=TRUE,'Primary endpoint outcomes'!BC426,(IF(ISNUMBER('Primary endpoint outcomes'!BF426)=TRUE,'Primary endpoint outcomes'!BF426,0)))</f>
        <v>29.2</v>
      </c>
      <c r="O426" s="325">
        <f>IF(ISNUMBER('Primary endpoint outcomes'!BD426)=TRUE,'Primary endpoint outcomes'!BD426,(IF(ISNUMBER('Primary endpoint outcomes'!BG426)=TRUE,'Primary endpoint outcomes'!BG426,0)))</f>
        <v>0</v>
      </c>
      <c r="P426" s="325">
        <f>IF(ISNUMBER('Primary endpoint outcomes'!BE426)=TRUE,'Primary endpoint outcomes'!BE426,(IF(ISNUMBER('Primary endpoint outcomes'!BH426)=TRUE,'Primary endpoint outcomes'!BH426,0)))</f>
        <v>40</v>
      </c>
      <c r="Q426" s="326">
        <f>IF(ISNUMBER('Primary endpoint outcomes'!CK426)=TRUE,'Primary endpoint outcomes'!CK426,(IF(ISNUMBER('Primary endpoint outcomes'!CN426)=TRUE,'Primary endpoint outcomes'!CN426,0)))</f>
        <v>29.5</v>
      </c>
      <c r="R426" s="326">
        <f>IF(ISNUMBER('Primary endpoint outcomes'!CL426)=TRUE,'Primary endpoint outcomes'!CL426,(IF(ISNUMBER('Primary endpoint outcomes'!CO426)=TRUE,'Primary endpoint outcomes'!CO426,0)))</f>
        <v>0</v>
      </c>
      <c r="S426" s="325">
        <f>IF(ISNUMBER('Primary endpoint outcomes'!CM426)=TRUE,'Primary endpoint outcomes'!CM426,(IF(ISNUMBER('Primary endpoint outcomes'!CP426)=TRUE,'Primary endpoint outcomes'!CP426,0)))</f>
        <v>39</v>
      </c>
      <c r="T426" s="326">
        <f>IF(ISNUMBER('Primary endpoint outcomes'!DS426)=TRUE,'Primary endpoint outcomes'!DS426,(IF(ISNUMBER('Primary endpoint outcomes'!DV426)=TRUE,'Primary endpoint outcomes'!DV426,0)))</f>
        <v>0</v>
      </c>
      <c r="U426" s="326">
        <f>IF(ISNUMBER('Primary endpoint outcomes'!DT426)=TRUE,'Primary endpoint outcomes'!DT426,(IF(ISNUMBER('Primary endpoint outcomes'!DW426)=TRUE,'Primary endpoint outcomes'!DW426,0)))</f>
        <v>0</v>
      </c>
      <c r="V426" s="326">
        <f>IF(ISNUMBER('Primary endpoint outcomes'!DU426)=TRUE,'Primary endpoint outcomes'!DU426,(IF(ISNUMBER('Primary endpoint outcomes'!DX426)=TRUE,'Primary endpoint outcomes'!DX426,0)))</f>
        <v>0</v>
      </c>
      <c r="W426" s="326">
        <f>IF(ISNUMBER('Primary endpoint outcomes'!FA426)=TRUE,'Primary endpoint outcomes'!FA426,(IF(ISNUMBER('Primary endpoint outcomes'!FD426)=TRUE,'Primary endpoint outcomes'!FD426,0)))</f>
        <v>0</v>
      </c>
      <c r="X426" s="326">
        <f>IF(ISNUMBER('Primary endpoint outcomes'!FB426)=TRUE,'Primary endpoint outcomes'!FB426,(IF(ISNUMBER('Primary endpoint outcomes'!FE426)=TRUE,'Primary endpoint outcomes'!FE426,0)))</f>
        <v>0</v>
      </c>
      <c r="Y426" s="326">
        <f>IF(ISNUMBER('Primary endpoint outcomes'!FC426)=TRUE,'Primary endpoint outcomes'!FC426,(IF(ISNUMBER('Primary endpoint outcomes'!FF426)=TRUE,'Primary endpoint outcomes'!FF426,0)))</f>
        <v>0</v>
      </c>
      <c r="AA426" s="151">
        <f t="shared" si="197"/>
        <v>40</v>
      </c>
      <c r="AB426" s="153">
        <f t="shared" si="198"/>
        <v>39</v>
      </c>
      <c r="AC426" s="153">
        <f t="shared" si="199"/>
        <v>0</v>
      </c>
      <c r="AD426" s="151">
        <f t="shared" si="200"/>
        <v>40</v>
      </c>
      <c r="AE426" s="153">
        <f t="shared" si="201"/>
        <v>39</v>
      </c>
      <c r="AF426" s="153">
        <f t="shared" si="202"/>
        <v>0</v>
      </c>
      <c r="AG426" s="151">
        <f t="shared" si="203"/>
        <v>39</v>
      </c>
      <c r="AH426" s="153">
        <f t="shared" si="204"/>
        <v>38</v>
      </c>
      <c r="AI426" s="153">
        <f t="shared" si="205"/>
        <v>0</v>
      </c>
      <c r="AJ426" s="151">
        <f t="shared" si="206"/>
        <v>0</v>
      </c>
      <c r="AK426" s="153">
        <f t="shared" si="207"/>
        <v>-1</v>
      </c>
      <c r="AL426" s="153">
        <f t="shared" si="208"/>
        <v>0</v>
      </c>
      <c r="AM426" s="151">
        <f t="shared" si="209"/>
        <v>0</v>
      </c>
      <c r="AN426" s="153">
        <f t="shared" si="210"/>
        <v>-1</v>
      </c>
      <c r="AO426" s="153">
        <f t="shared" si="211"/>
        <v>0</v>
      </c>
      <c r="AP426" s="153">
        <f t="shared" si="212"/>
        <v>116</v>
      </c>
      <c r="AQ426" s="153">
        <f t="shared" si="213"/>
        <v>0</v>
      </c>
      <c r="AR426" s="153">
        <f t="shared" si="214"/>
        <v>28.827731092436974</v>
      </c>
      <c r="AS426" s="153">
        <f t="shared" si="215"/>
        <v>0</v>
      </c>
      <c r="AT426" s="153">
        <f t="shared" si="216"/>
        <v>119</v>
      </c>
    </row>
    <row r="427" spans="1:46" ht="15.75" x14ac:dyDescent="0.25">
      <c r="A427" s="152" t="str">
        <f>'Primary endpoint outcomes'!A427</f>
        <v>MIR 003-021 (FDA)</v>
      </c>
      <c r="B427" s="152" t="str">
        <f>CONCATENATE('Primary endpoint outcomes'!S427,'Primary endpoint outcomes'!T427)</f>
        <v>HAMD21</v>
      </c>
      <c r="C427" s="154">
        <f t="shared" si="189"/>
        <v>24.540425531914892</v>
      </c>
      <c r="D427" s="154">
        <f t="shared" si="190"/>
        <v>0</v>
      </c>
      <c r="E427" s="154">
        <f t="shared" si="191"/>
        <v>141</v>
      </c>
      <c r="F427" s="21" t="str">
        <f t="shared" si="192"/>
        <v>YES</v>
      </c>
      <c r="G427" s="21" t="str">
        <f t="shared" si="193"/>
        <v>NO</v>
      </c>
      <c r="H427" s="155" t="e">
        <f t="shared" si="194"/>
        <v>#NUM!</v>
      </c>
      <c r="I427" s="155" t="e">
        <f t="shared" si="195"/>
        <v>#NUM!</v>
      </c>
      <c r="J427" s="318">
        <f t="shared" si="196"/>
        <v>0</v>
      </c>
      <c r="K427" s="326">
        <f>IF(ISNUMBER('Primary endpoint outcomes'!U427)=TRUE,'Primary endpoint outcomes'!U427,(IF(ISNUMBER('Primary endpoint outcomes'!X427)=TRUE,'Primary endpoint outcomes'!X427,0)))</f>
        <v>24.2</v>
      </c>
      <c r="L427" s="326">
        <f>IF(ISNUMBER('Primary endpoint outcomes'!V427)=TRUE,'Primary endpoint outcomes'!V427,(IF(ISNUMBER('Primary endpoint outcomes'!Y427)=TRUE,'Primary endpoint outcomes'!Y427,0)))</f>
        <v>0</v>
      </c>
      <c r="M427" s="325">
        <f>IF(ISNUMBER('Primary endpoint outcomes'!W427)=TRUE,'Primary endpoint outcomes'!W427,(IF(ISNUMBER('Primary endpoint outcomes'!Z427)=TRUE,'Primary endpoint outcomes'!Z427,0)))</f>
        <v>45</v>
      </c>
      <c r="N427" s="326">
        <f>IF(ISNUMBER('Primary endpoint outcomes'!BC427)=TRUE,'Primary endpoint outcomes'!BC427,(IF(ISNUMBER('Primary endpoint outcomes'!BF427)=TRUE,'Primary endpoint outcomes'!BF427,0)))</f>
        <v>25</v>
      </c>
      <c r="O427" s="325">
        <f>IF(ISNUMBER('Primary endpoint outcomes'!BD427)=TRUE,'Primary endpoint outcomes'!BD427,(IF(ISNUMBER('Primary endpoint outcomes'!BG427)=TRUE,'Primary endpoint outcomes'!BG427,0)))</f>
        <v>0</v>
      </c>
      <c r="P427" s="325">
        <f>IF(ISNUMBER('Primary endpoint outcomes'!BE427)=TRUE,'Primary endpoint outcomes'!BE427,(IF(ISNUMBER('Primary endpoint outcomes'!BH427)=TRUE,'Primary endpoint outcomes'!BH427,0)))</f>
        <v>48</v>
      </c>
      <c r="Q427" s="326">
        <f>IF(ISNUMBER('Primary endpoint outcomes'!CK427)=TRUE,'Primary endpoint outcomes'!CK427,(IF(ISNUMBER('Primary endpoint outcomes'!CN427)=TRUE,'Primary endpoint outcomes'!CN427,0)))</f>
        <v>24.4</v>
      </c>
      <c r="R427" s="326">
        <f>IF(ISNUMBER('Primary endpoint outcomes'!CL427)=TRUE,'Primary endpoint outcomes'!CL427,(IF(ISNUMBER('Primary endpoint outcomes'!CO427)=TRUE,'Primary endpoint outcomes'!CO427,0)))</f>
        <v>0</v>
      </c>
      <c r="S427" s="325">
        <f>IF(ISNUMBER('Primary endpoint outcomes'!CM427)=TRUE,'Primary endpoint outcomes'!CM427,(IF(ISNUMBER('Primary endpoint outcomes'!CP427)=TRUE,'Primary endpoint outcomes'!CP427,0)))</f>
        <v>48</v>
      </c>
      <c r="T427" s="326">
        <f>IF(ISNUMBER('Primary endpoint outcomes'!DS427)=TRUE,'Primary endpoint outcomes'!DS427,(IF(ISNUMBER('Primary endpoint outcomes'!DV427)=TRUE,'Primary endpoint outcomes'!DV427,0)))</f>
        <v>0</v>
      </c>
      <c r="U427" s="326">
        <f>IF(ISNUMBER('Primary endpoint outcomes'!DT427)=TRUE,'Primary endpoint outcomes'!DT427,(IF(ISNUMBER('Primary endpoint outcomes'!DW427)=TRUE,'Primary endpoint outcomes'!DW427,0)))</f>
        <v>0</v>
      </c>
      <c r="V427" s="326">
        <f>IF(ISNUMBER('Primary endpoint outcomes'!DU427)=TRUE,'Primary endpoint outcomes'!DU427,(IF(ISNUMBER('Primary endpoint outcomes'!DX427)=TRUE,'Primary endpoint outcomes'!DX427,0)))</f>
        <v>0</v>
      </c>
      <c r="W427" s="326">
        <f>IF(ISNUMBER('Primary endpoint outcomes'!FA427)=TRUE,'Primary endpoint outcomes'!FA427,(IF(ISNUMBER('Primary endpoint outcomes'!FD427)=TRUE,'Primary endpoint outcomes'!FD427,0)))</f>
        <v>0</v>
      </c>
      <c r="X427" s="326">
        <f>IF(ISNUMBER('Primary endpoint outcomes'!FB427)=TRUE,'Primary endpoint outcomes'!FB427,(IF(ISNUMBER('Primary endpoint outcomes'!FE427)=TRUE,'Primary endpoint outcomes'!FE427,0)))</f>
        <v>0</v>
      </c>
      <c r="Y427" s="326">
        <f>IF(ISNUMBER('Primary endpoint outcomes'!FC427)=TRUE,'Primary endpoint outcomes'!FC427,(IF(ISNUMBER('Primary endpoint outcomes'!FF427)=TRUE,'Primary endpoint outcomes'!FF427,0)))</f>
        <v>0</v>
      </c>
      <c r="AA427" s="151">
        <f t="shared" si="197"/>
        <v>45</v>
      </c>
      <c r="AB427" s="153">
        <f t="shared" si="198"/>
        <v>44</v>
      </c>
      <c r="AC427" s="153">
        <f t="shared" si="199"/>
        <v>0</v>
      </c>
      <c r="AD427" s="151">
        <f t="shared" si="200"/>
        <v>48</v>
      </c>
      <c r="AE427" s="153">
        <f t="shared" si="201"/>
        <v>47</v>
      </c>
      <c r="AF427" s="153">
        <f t="shared" si="202"/>
        <v>0</v>
      </c>
      <c r="AG427" s="151">
        <f t="shared" si="203"/>
        <v>48</v>
      </c>
      <c r="AH427" s="153">
        <f t="shared" si="204"/>
        <v>47</v>
      </c>
      <c r="AI427" s="153">
        <f t="shared" si="205"/>
        <v>0</v>
      </c>
      <c r="AJ427" s="151">
        <f t="shared" si="206"/>
        <v>0</v>
      </c>
      <c r="AK427" s="153">
        <f t="shared" si="207"/>
        <v>-1</v>
      </c>
      <c r="AL427" s="153">
        <f t="shared" si="208"/>
        <v>0</v>
      </c>
      <c r="AM427" s="151">
        <f t="shared" si="209"/>
        <v>0</v>
      </c>
      <c r="AN427" s="153">
        <f t="shared" si="210"/>
        <v>-1</v>
      </c>
      <c r="AO427" s="153">
        <f t="shared" si="211"/>
        <v>0</v>
      </c>
      <c r="AP427" s="153">
        <f t="shared" si="212"/>
        <v>138</v>
      </c>
      <c r="AQ427" s="153">
        <f t="shared" si="213"/>
        <v>0</v>
      </c>
      <c r="AR427" s="153">
        <f t="shared" si="214"/>
        <v>24.540425531914892</v>
      </c>
      <c r="AS427" s="153">
        <f t="shared" si="215"/>
        <v>0</v>
      </c>
      <c r="AT427" s="153">
        <f t="shared" si="216"/>
        <v>141</v>
      </c>
    </row>
    <row r="428" spans="1:46" ht="15.75" x14ac:dyDescent="0.25">
      <c r="A428" s="152" t="str">
        <f>'Primary endpoint outcomes'!A428</f>
        <v>Miranda 2003/2006</v>
      </c>
      <c r="B428" s="152" t="str">
        <f>CONCATENATE('Primary endpoint outcomes'!S428,'Primary endpoint outcomes'!T428)</f>
        <v>HAMD17</v>
      </c>
      <c r="C428" s="154">
        <f t="shared" si="189"/>
        <v>16.926966292134832</v>
      </c>
      <c r="D428" s="154">
        <f t="shared" si="190"/>
        <v>5.1672592524294911</v>
      </c>
      <c r="E428" s="154">
        <f t="shared" si="191"/>
        <v>267</v>
      </c>
      <c r="F428" s="21" t="str">
        <f t="shared" si="192"/>
        <v>YES</v>
      </c>
      <c r="G428" s="21" t="str">
        <f t="shared" si="193"/>
        <v>NO</v>
      </c>
      <c r="H428" s="155">
        <f t="shared" si="194"/>
        <v>0.57118514402341924</v>
      </c>
      <c r="I428" s="155">
        <f t="shared" si="195"/>
        <v>0.42881485597658076</v>
      </c>
      <c r="J428" s="318">
        <f t="shared" si="196"/>
        <v>1</v>
      </c>
      <c r="K428" s="326">
        <f>IF(ISNUMBER('Primary endpoint outcomes'!U428)=TRUE,'Primary endpoint outcomes'!U428,(IF(ISNUMBER('Primary endpoint outcomes'!X428)=TRUE,'Primary endpoint outcomes'!X428,0)))</f>
        <v>16.3</v>
      </c>
      <c r="L428" s="326">
        <f>IF(ISNUMBER('Primary endpoint outcomes'!V428)=TRUE,'Primary endpoint outcomes'!V428,(IF(ISNUMBER('Primary endpoint outcomes'!Y428)=TRUE,'Primary endpoint outcomes'!Y428,0)))</f>
        <v>5.2</v>
      </c>
      <c r="M428" s="325">
        <f>IF(ISNUMBER('Primary endpoint outcomes'!W428)=TRUE,'Primary endpoint outcomes'!W428,(IF(ISNUMBER('Primary endpoint outcomes'!Z428)=TRUE,'Primary endpoint outcomes'!Z428,0)))</f>
        <v>90</v>
      </c>
      <c r="N428" s="326">
        <f>IF(ISNUMBER('Primary endpoint outcomes'!BC428)=TRUE,'Primary endpoint outcomes'!BC428,(IF(ISNUMBER('Primary endpoint outcomes'!BF428)=TRUE,'Primary endpoint outcomes'!BF428,0)))</f>
        <v>18</v>
      </c>
      <c r="O428" s="325">
        <f>IF(ISNUMBER('Primary endpoint outcomes'!BD428)=TRUE,'Primary endpoint outcomes'!BD428,(IF(ISNUMBER('Primary endpoint outcomes'!BG428)=TRUE,'Primary endpoint outcomes'!BG428,0)))</f>
        <v>5.0999999999999996</v>
      </c>
      <c r="P428" s="325">
        <f>IF(ISNUMBER('Primary endpoint outcomes'!BE428)=TRUE,'Primary endpoint outcomes'!BE428,(IF(ISNUMBER('Primary endpoint outcomes'!BH428)=TRUE,'Primary endpoint outcomes'!BH428,0)))</f>
        <v>88</v>
      </c>
      <c r="Q428" s="326">
        <f>IF(ISNUMBER('Primary endpoint outcomes'!CK428)=TRUE,'Primary endpoint outcomes'!CK428,(IF(ISNUMBER('Primary endpoint outcomes'!CN428)=TRUE,'Primary endpoint outcomes'!CN428,0)))</f>
        <v>16.5</v>
      </c>
      <c r="R428" s="326">
        <f>IF(ISNUMBER('Primary endpoint outcomes'!CL428)=TRUE,'Primary endpoint outcomes'!CL428,(IF(ISNUMBER('Primary endpoint outcomes'!CO428)=TRUE,'Primary endpoint outcomes'!CO428,0)))</f>
        <v>5.2</v>
      </c>
      <c r="S428" s="325">
        <f>IF(ISNUMBER('Primary endpoint outcomes'!CM428)=TRUE,'Primary endpoint outcomes'!CM428,(IF(ISNUMBER('Primary endpoint outcomes'!CP428)=TRUE,'Primary endpoint outcomes'!CP428,0)))</f>
        <v>89</v>
      </c>
      <c r="T428" s="326">
        <f>IF(ISNUMBER('Primary endpoint outcomes'!DS428)=TRUE,'Primary endpoint outcomes'!DS428,(IF(ISNUMBER('Primary endpoint outcomes'!DV428)=TRUE,'Primary endpoint outcomes'!DV428,0)))</f>
        <v>0</v>
      </c>
      <c r="U428" s="326">
        <f>IF(ISNUMBER('Primary endpoint outcomes'!DT428)=TRUE,'Primary endpoint outcomes'!DT428,(IF(ISNUMBER('Primary endpoint outcomes'!DW428)=TRUE,'Primary endpoint outcomes'!DW428,0)))</f>
        <v>0</v>
      </c>
      <c r="V428" s="326">
        <f>IF(ISNUMBER('Primary endpoint outcomes'!DU428)=TRUE,'Primary endpoint outcomes'!DU428,(IF(ISNUMBER('Primary endpoint outcomes'!DX428)=TRUE,'Primary endpoint outcomes'!DX428,0)))</f>
        <v>0</v>
      </c>
      <c r="W428" s="326">
        <f>IF(ISNUMBER('Primary endpoint outcomes'!FA428)=TRUE,'Primary endpoint outcomes'!FA428,(IF(ISNUMBER('Primary endpoint outcomes'!FD428)=TRUE,'Primary endpoint outcomes'!FD428,0)))</f>
        <v>0</v>
      </c>
      <c r="X428" s="326">
        <f>IF(ISNUMBER('Primary endpoint outcomes'!FB428)=TRUE,'Primary endpoint outcomes'!FB428,(IF(ISNUMBER('Primary endpoint outcomes'!FE428)=TRUE,'Primary endpoint outcomes'!FE428,0)))</f>
        <v>0</v>
      </c>
      <c r="Y428" s="326">
        <f>IF(ISNUMBER('Primary endpoint outcomes'!FC428)=TRUE,'Primary endpoint outcomes'!FC428,(IF(ISNUMBER('Primary endpoint outcomes'!FF428)=TRUE,'Primary endpoint outcomes'!FF428,0)))</f>
        <v>0</v>
      </c>
      <c r="AA428" s="151">
        <f t="shared" si="197"/>
        <v>90</v>
      </c>
      <c r="AB428" s="153">
        <f t="shared" si="198"/>
        <v>89</v>
      </c>
      <c r="AC428" s="153">
        <f t="shared" si="199"/>
        <v>2406.5600000000004</v>
      </c>
      <c r="AD428" s="151">
        <f t="shared" si="200"/>
        <v>88</v>
      </c>
      <c r="AE428" s="153">
        <f t="shared" si="201"/>
        <v>87</v>
      </c>
      <c r="AF428" s="153">
        <f t="shared" si="202"/>
        <v>2262.87</v>
      </c>
      <c r="AG428" s="151">
        <f t="shared" si="203"/>
        <v>89</v>
      </c>
      <c r="AH428" s="153">
        <f t="shared" si="204"/>
        <v>88</v>
      </c>
      <c r="AI428" s="153">
        <f t="shared" si="205"/>
        <v>2379.5200000000004</v>
      </c>
      <c r="AJ428" s="151">
        <f t="shared" si="206"/>
        <v>0</v>
      </c>
      <c r="AK428" s="153">
        <f t="shared" si="207"/>
        <v>-1</v>
      </c>
      <c r="AL428" s="153">
        <f t="shared" si="208"/>
        <v>0</v>
      </c>
      <c r="AM428" s="151">
        <f t="shared" si="209"/>
        <v>0</v>
      </c>
      <c r="AN428" s="153">
        <f t="shared" si="210"/>
        <v>-1</v>
      </c>
      <c r="AO428" s="153">
        <f t="shared" si="211"/>
        <v>0</v>
      </c>
      <c r="AP428" s="153">
        <f t="shared" si="212"/>
        <v>264</v>
      </c>
      <c r="AQ428" s="153">
        <f t="shared" si="213"/>
        <v>7048.9500000000007</v>
      </c>
      <c r="AR428" s="153">
        <f t="shared" si="214"/>
        <v>16.926966292134832</v>
      </c>
      <c r="AS428" s="153">
        <f t="shared" si="215"/>
        <v>5.1672592524294911</v>
      </c>
      <c r="AT428" s="153">
        <f t="shared" si="216"/>
        <v>267</v>
      </c>
    </row>
    <row r="429" spans="1:46" ht="15.75" x14ac:dyDescent="0.25">
      <c r="A429" s="152" t="str">
        <f>'Primary endpoint outcomes'!A429</f>
        <v>Miura 2000</v>
      </c>
      <c r="B429" s="152" t="str">
        <f>CONCATENATE('Primary endpoint outcomes'!S429,'Primary endpoint outcomes'!T429)</f>
        <v>HAMD17</v>
      </c>
      <c r="C429" s="154">
        <f t="shared" si="189"/>
        <v>23.852777777777778</v>
      </c>
      <c r="D429" s="154">
        <f t="shared" si="190"/>
        <v>0</v>
      </c>
      <c r="E429" s="154">
        <f t="shared" si="191"/>
        <v>216</v>
      </c>
      <c r="F429" s="21" t="str">
        <f t="shared" si="192"/>
        <v>YES</v>
      </c>
      <c r="G429" s="21" t="str">
        <f t="shared" si="193"/>
        <v>NO</v>
      </c>
      <c r="H429" s="155" t="e">
        <f t="shared" si="194"/>
        <v>#NUM!</v>
      </c>
      <c r="I429" s="155" t="e">
        <f t="shared" si="195"/>
        <v>#NUM!</v>
      </c>
      <c r="J429" s="318">
        <f t="shared" si="196"/>
        <v>0</v>
      </c>
      <c r="K429" s="326">
        <f>IF(ISNUMBER('Primary endpoint outcomes'!U429)=TRUE,'Primary endpoint outcomes'!U429,(IF(ISNUMBER('Primary endpoint outcomes'!X429)=TRUE,'Primary endpoint outcomes'!X429,0)))</f>
        <v>23.8</v>
      </c>
      <c r="L429" s="326">
        <f>IF(ISNUMBER('Primary endpoint outcomes'!V429)=TRUE,'Primary endpoint outcomes'!V429,(IF(ISNUMBER('Primary endpoint outcomes'!Y429)=TRUE,'Primary endpoint outcomes'!Y429,0)))</f>
        <v>0</v>
      </c>
      <c r="M429" s="325">
        <f>IF(ISNUMBER('Primary endpoint outcomes'!W429)=TRUE,'Primary endpoint outcomes'!W429,(IF(ISNUMBER('Primary endpoint outcomes'!Z429)=TRUE,'Primary endpoint outcomes'!Z429,0)))</f>
        <v>102</v>
      </c>
      <c r="N429" s="326">
        <f>IF(ISNUMBER('Primary endpoint outcomes'!BC429)=TRUE,'Primary endpoint outcomes'!BC429,(IF(ISNUMBER('Primary endpoint outcomes'!BF429)=TRUE,'Primary endpoint outcomes'!BF429,0)))</f>
        <v>23.9</v>
      </c>
      <c r="O429" s="325">
        <f>IF(ISNUMBER('Primary endpoint outcomes'!BD429)=TRUE,'Primary endpoint outcomes'!BD429,(IF(ISNUMBER('Primary endpoint outcomes'!BG429)=TRUE,'Primary endpoint outcomes'!BG429,0)))</f>
        <v>0</v>
      </c>
      <c r="P429" s="325">
        <f>IF(ISNUMBER('Primary endpoint outcomes'!BE429)=TRUE,'Primary endpoint outcomes'!BE429,(IF(ISNUMBER('Primary endpoint outcomes'!BH429)=TRUE,'Primary endpoint outcomes'!BH429,0)))</f>
        <v>114</v>
      </c>
      <c r="Q429" s="326">
        <f>IF(ISNUMBER('Primary endpoint outcomes'!CK429)=TRUE,'Primary endpoint outcomes'!CK429,(IF(ISNUMBER('Primary endpoint outcomes'!CN429)=TRUE,'Primary endpoint outcomes'!CN429,0)))</f>
        <v>0</v>
      </c>
      <c r="R429" s="326">
        <f>IF(ISNUMBER('Primary endpoint outcomes'!CL429)=TRUE,'Primary endpoint outcomes'!CL429,(IF(ISNUMBER('Primary endpoint outcomes'!CO429)=TRUE,'Primary endpoint outcomes'!CO429,0)))</f>
        <v>0</v>
      </c>
      <c r="S429" s="325">
        <f>IF(ISNUMBER('Primary endpoint outcomes'!CM429)=TRUE,'Primary endpoint outcomes'!CM429,(IF(ISNUMBER('Primary endpoint outcomes'!CP429)=TRUE,'Primary endpoint outcomes'!CP429,0)))</f>
        <v>0</v>
      </c>
      <c r="T429" s="326">
        <f>IF(ISNUMBER('Primary endpoint outcomes'!DS429)=TRUE,'Primary endpoint outcomes'!DS429,(IF(ISNUMBER('Primary endpoint outcomes'!DV429)=TRUE,'Primary endpoint outcomes'!DV429,0)))</f>
        <v>0</v>
      </c>
      <c r="U429" s="326">
        <f>IF(ISNUMBER('Primary endpoint outcomes'!DT429)=TRUE,'Primary endpoint outcomes'!DT429,(IF(ISNUMBER('Primary endpoint outcomes'!DW429)=TRUE,'Primary endpoint outcomes'!DW429,0)))</f>
        <v>0</v>
      </c>
      <c r="V429" s="326">
        <f>IF(ISNUMBER('Primary endpoint outcomes'!DU429)=TRUE,'Primary endpoint outcomes'!DU429,(IF(ISNUMBER('Primary endpoint outcomes'!DX429)=TRUE,'Primary endpoint outcomes'!DX429,0)))</f>
        <v>0</v>
      </c>
      <c r="W429" s="326">
        <f>IF(ISNUMBER('Primary endpoint outcomes'!FA429)=TRUE,'Primary endpoint outcomes'!FA429,(IF(ISNUMBER('Primary endpoint outcomes'!FD429)=TRUE,'Primary endpoint outcomes'!FD429,0)))</f>
        <v>0</v>
      </c>
      <c r="X429" s="326">
        <f>IF(ISNUMBER('Primary endpoint outcomes'!FB429)=TRUE,'Primary endpoint outcomes'!FB429,(IF(ISNUMBER('Primary endpoint outcomes'!FE429)=TRUE,'Primary endpoint outcomes'!FE429,0)))</f>
        <v>0</v>
      </c>
      <c r="Y429" s="326">
        <f>IF(ISNUMBER('Primary endpoint outcomes'!FC429)=TRUE,'Primary endpoint outcomes'!FC429,(IF(ISNUMBER('Primary endpoint outcomes'!FF429)=TRUE,'Primary endpoint outcomes'!FF429,0)))</f>
        <v>0</v>
      </c>
      <c r="AA429" s="151">
        <f t="shared" si="197"/>
        <v>102</v>
      </c>
      <c r="AB429" s="153">
        <f t="shared" si="198"/>
        <v>101</v>
      </c>
      <c r="AC429" s="153">
        <f t="shared" si="199"/>
        <v>0</v>
      </c>
      <c r="AD429" s="151">
        <f t="shared" si="200"/>
        <v>114</v>
      </c>
      <c r="AE429" s="153">
        <f t="shared" si="201"/>
        <v>113</v>
      </c>
      <c r="AF429" s="153">
        <f t="shared" si="202"/>
        <v>0</v>
      </c>
      <c r="AG429" s="151">
        <f t="shared" si="203"/>
        <v>0</v>
      </c>
      <c r="AH429" s="153">
        <f t="shared" si="204"/>
        <v>-1</v>
      </c>
      <c r="AI429" s="153">
        <f t="shared" si="205"/>
        <v>0</v>
      </c>
      <c r="AJ429" s="151">
        <f t="shared" si="206"/>
        <v>0</v>
      </c>
      <c r="AK429" s="153">
        <f t="shared" si="207"/>
        <v>-1</v>
      </c>
      <c r="AL429" s="153">
        <f t="shared" si="208"/>
        <v>0</v>
      </c>
      <c r="AM429" s="151">
        <f t="shared" si="209"/>
        <v>0</v>
      </c>
      <c r="AN429" s="153">
        <f t="shared" si="210"/>
        <v>-1</v>
      </c>
      <c r="AO429" s="153">
        <f t="shared" si="211"/>
        <v>0</v>
      </c>
      <c r="AP429" s="153">
        <f t="shared" si="212"/>
        <v>214</v>
      </c>
      <c r="AQ429" s="153">
        <f t="shared" si="213"/>
        <v>0</v>
      </c>
      <c r="AR429" s="153">
        <f t="shared" si="214"/>
        <v>23.852777777777778</v>
      </c>
      <c r="AS429" s="153">
        <f t="shared" si="215"/>
        <v>0</v>
      </c>
      <c r="AT429" s="153">
        <f t="shared" si="216"/>
        <v>216</v>
      </c>
    </row>
    <row r="430" spans="1:46" ht="15.75" x14ac:dyDescent="0.25">
      <c r="A430" s="152" t="str">
        <f>'Primary endpoint outcomes'!A430</f>
        <v>Moak 2003</v>
      </c>
      <c r="B430" s="152" t="str">
        <f>CONCATENATE('Primary endpoint outcomes'!S430,'Primary endpoint outcomes'!T430)</f>
        <v>HAMD21</v>
      </c>
      <c r="C430" s="154">
        <f t="shared" si="189"/>
        <v>19.078048780487805</v>
      </c>
      <c r="D430" s="154">
        <f t="shared" si="190"/>
        <v>2.4944939366532846</v>
      </c>
      <c r="E430" s="154">
        <f t="shared" si="191"/>
        <v>82</v>
      </c>
      <c r="F430" s="21" t="str">
        <f t="shared" si="192"/>
        <v>YES</v>
      </c>
      <c r="G430" s="21" t="str">
        <f t="shared" si="193"/>
        <v>NO</v>
      </c>
      <c r="H430" s="155">
        <f t="shared" si="194"/>
        <v>0.89138684063462692</v>
      </c>
      <c r="I430" s="155">
        <f t="shared" si="195"/>
        <v>0.10861315936537308</v>
      </c>
      <c r="J430" s="318">
        <f t="shared" si="196"/>
        <v>1</v>
      </c>
      <c r="K430" s="326">
        <f>IF(ISNUMBER('Primary endpoint outcomes'!U430)=TRUE,'Primary endpoint outcomes'!U430,(IF(ISNUMBER('Primary endpoint outcomes'!X430)=TRUE,'Primary endpoint outcomes'!X430,0)))</f>
        <v>19.399999999999999</v>
      </c>
      <c r="L430" s="326">
        <f>IF(ISNUMBER('Primary endpoint outcomes'!V430)=TRUE,'Primary endpoint outcomes'!V430,(IF(ISNUMBER('Primary endpoint outcomes'!Y430)=TRUE,'Primary endpoint outcomes'!Y430,0)))</f>
        <v>2.6</v>
      </c>
      <c r="M430" s="325">
        <f>IF(ISNUMBER('Primary endpoint outcomes'!W430)=TRUE,'Primary endpoint outcomes'!W430,(IF(ISNUMBER('Primary endpoint outcomes'!Z430)=TRUE,'Primary endpoint outcomes'!Z430,0)))</f>
        <v>38</v>
      </c>
      <c r="N430" s="326">
        <f>IF(ISNUMBER('Primary endpoint outcomes'!BC430)=TRUE,'Primary endpoint outcomes'!BC430,(IF(ISNUMBER('Primary endpoint outcomes'!BF430)=TRUE,'Primary endpoint outcomes'!BF430,0)))</f>
        <v>18.8</v>
      </c>
      <c r="O430" s="325">
        <f>IF(ISNUMBER('Primary endpoint outcomes'!BD430)=TRUE,'Primary endpoint outcomes'!BD430,(IF(ISNUMBER('Primary endpoint outcomes'!BG430)=TRUE,'Primary endpoint outcomes'!BG430,0)))</f>
        <v>2.4</v>
      </c>
      <c r="P430" s="325">
        <f>IF(ISNUMBER('Primary endpoint outcomes'!BE430)=TRUE,'Primary endpoint outcomes'!BE430,(IF(ISNUMBER('Primary endpoint outcomes'!BH430)=TRUE,'Primary endpoint outcomes'!BH430,0)))</f>
        <v>44</v>
      </c>
      <c r="Q430" s="326">
        <f>IF(ISNUMBER('Primary endpoint outcomes'!CK430)=TRUE,'Primary endpoint outcomes'!CK430,(IF(ISNUMBER('Primary endpoint outcomes'!CN430)=TRUE,'Primary endpoint outcomes'!CN430,0)))</f>
        <v>0</v>
      </c>
      <c r="R430" s="326">
        <f>IF(ISNUMBER('Primary endpoint outcomes'!CL430)=TRUE,'Primary endpoint outcomes'!CL430,(IF(ISNUMBER('Primary endpoint outcomes'!CO430)=TRUE,'Primary endpoint outcomes'!CO430,0)))</f>
        <v>0</v>
      </c>
      <c r="S430" s="325">
        <f>IF(ISNUMBER('Primary endpoint outcomes'!CM430)=TRUE,'Primary endpoint outcomes'!CM430,(IF(ISNUMBER('Primary endpoint outcomes'!CP430)=TRUE,'Primary endpoint outcomes'!CP430,0)))</f>
        <v>0</v>
      </c>
      <c r="T430" s="326">
        <f>IF(ISNUMBER('Primary endpoint outcomes'!DS430)=TRUE,'Primary endpoint outcomes'!DS430,(IF(ISNUMBER('Primary endpoint outcomes'!DV430)=TRUE,'Primary endpoint outcomes'!DV430,0)))</f>
        <v>0</v>
      </c>
      <c r="U430" s="326">
        <f>IF(ISNUMBER('Primary endpoint outcomes'!DT430)=TRUE,'Primary endpoint outcomes'!DT430,(IF(ISNUMBER('Primary endpoint outcomes'!DW430)=TRUE,'Primary endpoint outcomes'!DW430,0)))</f>
        <v>0</v>
      </c>
      <c r="V430" s="326">
        <f>IF(ISNUMBER('Primary endpoint outcomes'!DU430)=TRUE,'Primary endpoint outcomes'!DU430,(IF(ISNUMBER('Primary endpoint outcomes'!DX430)=TRUE,'Primary endpoint outcomes'!DX430,0)))</f>
        <v>0</v>
      </c>
      <c r="W430" s="326">
        <f>IF(ISNUMBER('Primary endpoint outcomes'!FA430)=TRUE,'Primary endpoint outcomes'!FA430,(IF(ISNUMBER('Primary endpoint outcomes'!FD430)=TRUE,'Primary endpoint outcomes'!FD430,0)))</f>
        <v>0</v>
      </c>
      <c r="X430" s="326">
        <f>IF(ISNUMBER('Primary endpoint outcomes'!FB430)=TRUE,'Primary endpoint outcomes'!FB430,(IF(ISNUMBER('Primary endpoint outcomes'!FE430)=TRUE,'Primary endpoint outcomes'!FE430,0)))</f>
        <v>0</v>
      </c>
      <c r="Y430" s="326">
        <f>IF(ISNUMBER('Primary endpoint outcomes'!FC430)=TRUE,'Primary endpoint outcomes'!FC430,(IF(ISNUMBER('Primary endpoint outcomes'!FF430)=TRUE,'Primary endpoint outcomes'!FF430,0)))</f>
        <v>0</v>
      </c>
      <c r="AA430" s="151">
        <f t="shared" si="197"/>
        <v>38</v>
      </c>
      <c r="AB430" s="153">
        <f t="shared" si="198"/>
        <v>37</v>
      </c>
      <c r="AC430" s="153">
        <f t="shared" si="199"/>
        <v>250.12000000000003</v>
      </c>
      <c r="AD430" s="151">
        <f t="shared" si="200"/>
        <v>44</v>
      </c>
      <c r="AE430" s="153">
        <f t="shared" si="201"/>
        <v>43</v>
      </c>
      <c r="AF430" s="153">
        <f t="shared" si="202"/>
        <v>247.67999999999998</v>
      </c>
      <c r="AG430" s="151">
        <f t="shared" si="203"/>
        <v>0</v>
      </c>
      <c r="AH430" s="153">
        <f t="shared" si="204"/>
        <v>-1</v>
      </c>
      <c r="AI430" s="153">
        <f t="shared" si="205"/>
        <v>0</v>
      </c>
      <c r="AJ430" s="151">
        <f t="shared" si="206"/>
        <v>0</v>
      </c>
      <c r="AK430" s="153">
        <f t="shared" si="207"/>
        <v>-1</v>
      </c>
      <c r="AL430" s="153">
        <f t="shared" si="208"/>
        <v>0</v>
      </c>
      <c r="AM430" s="151">
        <f t="shared" si="209"/>
        <v>0</v>
      </c>
      <c r="AN430" s="153">
        <f t="shared" si="210"/>
        <v>-1</v>
      </c>
      <c r="AO430" s="153">
        <f t="shared" si="211"/>
        <v>0</v>
      </c>
      <c r="AP430" s="153">
        <f t="shared" si="212"/>
        <v>80</v>
      </c>
      <c r="AQ430" s="153">
        <f t="shared" si="213"/>
        <v>497.8</v>
      </c>
      <c r="AR430" s="153">
        <f t="shared" si="214"/>
        <v>19.078048780487805</v>
      </c>
      <c r="AS430" s="153">
        <f t="shared" si="215"/>
        <v>2.4944939366532846</v>
      </c>
      <c r="AT430" s="153">
        <f t="shared" si="216"/>
        <v>82</v>
      </c>
    </row>
    <row r="431" spans="1:46" ht="15.75" x14ac:dyDescent="0.25">
      <c r="A431" s="152" t="str">
        <f>'Primary endpoint outcomes'!A431</f>
        <v>Mogoaşe 2013</v>
      </c>
      <c r="B431" s="152" t="str">
        <f>CONCATENATE('Primary endpoint outcomes'!S431,'Primary endpoint outcomes'!T431)</f>
        <v>BDI-II21</v>
      </c>
      <c r="C431" s="154">
        <f t="shared" si="189"/>
        <v>19.485365853658536</v>
      </c>
      <c r="D431" s="154">
        <f t="shared" si="190"/>
        <v>8.0998518504970196</v>
      </c>
      <c r="E431" s="154">
        <f t="shared" si="191"/>
        <v>41</v>
      </c>
      <c r="F431" s="21" t="str">
        <f t="shared" si="192"/>
        <v>NO</v>
      </c>
      <c r="G431" s="21" t="str">
        <f t="shared" si="193"/>
        <v>YES</v>
      </c>
      <c r="H431" s="155">
        <f t="shared" si="194"/>
        <v>9.7121896295930377E-2</v>
      </c>
      <c r="I431" s="155">
        <f t="shared" si="195"/>
        <v>0.90287810370406962</v>
      </c>
      <c r="J431" s="318">
        <f t="shared" si="196"/>
        <v>1</v>
      </c>
      <c r="K431" s="326">
        <f>IF(ISNUMBER('Primary endpoint outcomes'!U431)=TRUE,'Primary endpoint outcomes'!U431,(IF(ISNUMBER('Primary endpoint outcomes'!X431)=TRUE,'Primary endpoint outcomes'!X431,0)))</f>
        <v>21.15</v>
      </c>
      <c r="L431" s="326">
        <f>IF(ISNUMBER('Primary endpoint outcomes'!V431)=TRUE,'Primary endpoint outcomes'!V431,(IF(ISNUMBER('Primary endpoint outcomes'!Y431)=TRUE,'Primary endpoint outcomes'!Y431,0)))</f>
        <v>7.76</v>
      </c>
      <c r="M431" s="325">
        <f>IF(ISNUMBER('Primary endpoint outcomes'!W431)=TRUE,'Primary endpoint outcomes'!W431,(IF(ISNUMBER('Primary endpoint outcomes'!Z431)=TRUE,'Primary endpoint outcomes'!Z431,0)))</f>
        <v>20</v>
      </c>
      <c r="N431" s="326">
        <f>IF(ISNUMBER('Primary endpoint outcomes'!BC431)=TRUE,'Primary endpoint outcomes'!BC431,(IF(ISNUMBER('Primary endpoint outcomes'!BF431)=TRUE,'Primary endpoint outcomes'!BF431,0)))</f>
        <v>17.899999999999999</v>
      </c>
      <c r="O431" s="325">
        <f>IF(ISNUMBER('Primary endpoint outcomes'!BD431)=TRUE,'Primary endpoint outcomes'!BD431,(IF(ISNUMBER('Primary endpoint outcomes'!BG431)=TRUE,'Primary endpoint outcomes'!BG431,0)))</f>
        <v>8.41</v>
      </c>
      <c r="P431" s="325">
        <f>IF(ISNUMBER('Primary endpoint outcomes'!BE431)=TRUE,'Primary endpoint outcomes'!BE431,(IF(ISNUMBER('Primary endpoint outcomes'!BH431)=TRUE,'Primary endpoint outcomes'!BH431,0)))</f>
        <v>21</v>
      </c>
      <c r="Q431" s="326">
        <f>IF(ISNUMBER('Primary endpoint outcomes'!CK431)=TRUE,'Primary endpoint outcomes'!CK431,(IF(ISNUMBER('Primary endpoint outcomes'!CN431)=TRUE,'Primary endpoint outcomes'!CN431,0)))</f>
        <v>0</v>
      </c>
      <c r="R431" s="326">
        <f>IF(ISNUMBER('Primary endpoint outcomes'!CL431)=TRUE,'Primary endpoint outcomes'!CL431,(IF(ISNUMBER('Primary endpoint outcomes'!CO431)=TRUE,'Primary endpoint outcomes'!CO431,0)))</f>
        <v>0</v>
      </c>
      <c r="S431" s="325">
        <f>IF(ISNUMBER('Primary endpoint outcomes'!CM431)=TRUE,'Primary endpoint outcomes'!CM431,(IF(ISNUMBER('Primary endpoint outcomes'!CP431)=TRUE,'Primary endpoint outcomes'!CP431,0)))</f>
        <v>0</v>
      </c>
      <c r="T431" s="326">
        <f>IF(ISNUMBER('Primary endpoint outcomes'!DS431)=TRUE,'Primary endpoint outcomes'!DS431,(IF(ISNUMBER('Primary endpoint outcomes'!DV431)=TRUE,'Primary endpoint outcomes'!DV431,0)))</f>
        <v>0</v>
      </c>
      <c r="U431" s="326">
        <f>IF(ISNUMBER('Primary endpoint outcomes'!DT431)=TRUE,'Primary endpoint outcomes'!DT431,(IF(ISNUMBER('Primary endpoint outcomes'!DW431)=TRUE,'Primary endpoint outcomes'!DW431,0)))</f>
        <v>0</v>
      </c>
      <c r="V431" s="326">
        <f>IF(ISNUMBER('Primary endpoint outcomes'!DU431)=TRUE,'Primary endpoint outcomes'!DU431,(IF(ISNUMBER('Primary endpoint outcomes'!DX431)=TRUE,'Primary endpoint outcomes'!DX431,0)))</f>
        <v>0</v>
      </c>
      <c r="W431" s="326">
        <f>IF(ISNUMBER('Primary endpoint outcomes'!FA431)=TRUE,'Primary endpoint outcomes'!FA431,(IF(ISNUMBER('Primary endpoint outcomes'!FD431)=TRUE,'Primary endpoint outcomes'!FD431,0)))</f>
        <v>0</v>
      </c>
      <c r="X431" s="326">
        <f>IF(ISNUMBER('Primary endpoint outcomes'!FB431)=TRUE,'Primary endpoint outcomes'!FB431,(IF(ISNUMBER('Primary endpoint outcomes'!FE431)=TRUE,'Primary endpoint outcomes'!FE431,0)))</f>
        <v>0</v>
      </c>
      <c r="Y431" s="326">
        <f>IF(ISNUMBER('Primary endpoint outcomes'!FC431)=TRUE,'Primary endpoint outcomes'!FC431,(IF(ISNUMBER('Primary endpoint outcomes'!FF431)=TRUE,'Primary endpoint outcomes'!FF431,0)))</f>
        <v>0</v>
      </c>
      <c r="AA431" s="151">
        <f t="shared" si="197"/>
        <v>20</v>
      </c>
      <c r="AB431" s="153">
        <f t="shared" si="198"/>
        <v>19</v>
      </c>
      <c r="AC431" s="153">
        <f t="shared" si="199"/>
        <v>1144.1343999999999</v>
      </c>
      <c r="AD431" s="151">
        <f t="shared" si="200"/>
        <v>21</v>
      </c>
      <c r="AE431" s="153">
        <f t="shared" si="201"/>
        <v>20</v>
      </c>
      <c r="AF431" s="153">
        <f t="shared" si="202"/>
        <v>1414.5619999999999</v>
      </c>
      <c r="AG431" s="151">
        <f t="shared" si="203"/>
        <v>0</v>
      </c>
      <c r="AH431" s="153">
        <f t="shared" si="204"/>
        <v>-1</v>
      </c>
      <c r="AI431" s="153">
        <f t="shared" si="205"/>
        <v>0</v>
      </c>
      <c r="AJ431" s="151">
        <f t="shared" si="206"/>
        <v>0</v>
      </c>
      <c r="AK431" s="153">
        <f t="shared" si="207"/>
        <v>-1</v>
      </c>
      <c r="AL431" s="153">
        <f t="shared" si="208"/>
        <v>0</v>
      </c>
      <c r="AM431" s="151">
        <f t="shared" si="209"/>
        <v>0</v>
      </c>
      <c r="AN431" s="153">
        <f t="shared" si="210"/>
        <v>-1</v>
      </c>
      <c r="AO431" s="153">
        <f t="shared" si="211"/>
        <v>0</v>
      </c>
      <c r="AP431" s="153">
        <f t="shared" si="212"/>
        <v>39</v>
      </c>
      <c r="AQ431" s="153">
        <f t="shared" si="213"/>
        <v>2558.6963999999998</v>
      </c>
      <c r="AR431" s="153">
        <f t="shared" si="214"/>
        <v>19.485365853658536</v>
      </c>
      <c r="AS431" s="153">
        <f t="shared" si="215"/>
        <v>8.0998518504970196</v>
      </c>
      <c r="AT431" s="153">
        <f t="shared" si="216"/>
        <v>41</v>
      </c>
    </row>
    <row r="432" spans="1:46" ht="15.75" x14ac:dyDescent="0.25">
      <c r="A432" s="152" t="str">
        <f>'Primary endpoint outcomes'!A432</f>
        <v>Mohr 2011</v>
      </c>
      <c r="B432" s="152" t="str">
        <f>CONCATENATE('Primary endpoint outcomes'!S432,'Primary endpoint outcomes'!T432)</f>
        <v>HAMD17</v>
      </c>
      <c r="C432" s="154">
        <f t="shared" si="189"/>
        <v>20.001764705882355</v>
      </c>
      <c r="D432" s="154">
        <f t="shared" si="190"/>
        <v>3.8375368606212117</v>
      </c>
      <c r="E432" s="154">
        <f t="shared" si="191"/>
        <v>85</v>
      </c>
      <c r="F432" s="21" t="str">
        <f t="shared" si="192"/>
        <v>YES</v>
      </c>
      <c r="G432" s="21" t="str">
        <f t="shared" si="193"/>
        <v>NO</v>
      </c>
      <c r="H432" s="155">
        <f t="shared" si="194"/>
        <v>0.85147840369938199</v>
      </c>
      <c r="I432" s="155">
        <f t="shared" si="195"/>
        <v>0.14852159630061801</v>
      </c>
      <c r="J432" s="318">
        <f t="shared" si="196"/>
        <v>1</v>
      </c>
      <c r="K432" s="326">
        <f>IF(ISNUMBER('Primary endpoint outcomes'!U432)=TRUE,'Primary endpoint outcomes'!U432,(IF(ISNUMBER('Primary endpoint outcomes'!X432)=TRUE,'Primary endpoint outcomes'!X432,0)))</f>
        <v>20.83</v>
      </c>
      <c r="L432" s="326">
        <f>IF(ISNUMBER('Primary endpoint outcomes'!V432)=TRUE,'Primary endpoint outcomes'!V432,(IF(ISNUMBER('Primary endpoint outcomes'!Y432)=TRUE,'Primary endpoint outcomes'!Y432,0)))</f>
        <v>3.96</v>
      </c>
      <c r="M432" s="325">
        <f>IF(ISNUMBER('Primary endpoint outcomes'!W432)=TRUE,'Primary endpoint outcomes'!W432,(IF(ISNUMBER('Primary endpoint outcomes'!Z432)=TRUE,'Primary endpoint outcomes'!Z432,0)))</f>
        <v>41</v>
      </c>
      <c r="N432" s="326">
        <f>IF(ISNUMBER('Primary endpoint outcomes'!BC432)=TRUE,'Primary endpoint outcomes'!BC432,(IF(ISNUMBER('Primary endpoint outcomes'!BF432)=TRUE,'Primary endpoint outcomes'!BF432,0)))</f>
        <v>19.23</v>
      </c>
      <c r="O432" s="325">
        <f>IF(ISNUMBER('Primary endpoint outcomes'!BD432)=TRUE,'Primary endpoint outcomes'!BD432,(IF(ISNUMBER('Primary endpoint outcomes'!BG432)=TRUE,'Primary endpoint outcomes'!BG432,0)))</f>
        <v>3.72</v>
      </c>
      <c r="P432" s="325">
        <f>IF(ISNUMBER('Primary endpoint outcomes'!BE432)=TRUE,'Primary endpoint outcomes'!BE432,(IF(ISNUMBER('Primary endpoint outcomes'!BH432)=TRUE,'Primary endpoint outcomes'!BH432,0)))</f>
        <v>44</v>
      </c>
      <c r="Q432" s="326">
        <f>IF(ISNUMBER('Primary endpoint outcomes'!CK432)=TRUE,'Primary endpoint outcomes'!CK432,(IF(ISNUMBER('Primary endpoint outcomes'!CN432)=TRUE,'Primary endpoint outcomes'!CN432,0)))</f>
        <v>0</v>
      </c>
      <c r="R432" s="326">
        <f>IF(ISNUMBER('Primary endpoint outcomes'!CL432)=TRUE,'Primary endpoint outcomes'!CL432,(IF(ISNUMBER('Primary endpoint outcomes'!CO432)=TRUE,'Primary endpoint outcomes'!CO432,0)))</f>
        <v>0</v>
      </c>
      <c r="S432" s="325">
        <f>IF(ISNUMBER('Primary endpoint outcomes'!CM432)=TRUE,'Primary endpoint outcomes'!CM432,(IF(ISNUMBER('Primary endpoint outcomes'!CP432)=TRUE,'Primary endpoint outcomes'!CP432,0)))</f>
        <v>0</v>
      </c>
      <c r="T432" s="326">
        <f>IF(ISNUMBER('Primary endpoint outcomes'!DS432)=TRUE,'Primary endpoint outcomes'!DS432,(IF(ISNUMBER('Primary endpoint outcomes'!DV432)=TRUE,'Primary endpoint outcomes'!DV432,0)))</f>
        <v>0</v>
      </c>
      <c r="U432" s="326">
        <f>IF(ISNUMBER('Primary endpoint outcomes'!DT432)=TRUE,'Primary endpoint outcomes'!DT432,(IF(ISNUMBER('Primary endpoint outcomes'!DW432)=TRUE,'Primary endpoint outcomes'!DW432,0)))</f>
        <v>0</v>
      </c>
      <c r="V432" s="326">
        <f>IF(ISNUMBER('Primary endpoint outcomes'!DU432)=TRUE,'Primary endpoint outcomes'!DU432,(IF(ISNUMBER('Primary endpoint outcomes'!DX432)=TRUE,'Primary endpoint outcomes'!DX432,0)))</f>
        <v>0</v>
      </c>
      <c r="W432" s="326">
        <f>IF(ISNUMBER('Primary endpoint outcomes'!FA432)=TRUE,'Primary endpoint outcomes'!FA432,(IF(ISNUMBER('Primary endpoint outcomes'!FD432)=TRUE,'Primary endpoint outcomes'!FD432,0)))</f>
        <v>0</v>
      </c>
      <c r="X432" s="326">
        <f>IF(ISNUMBER('Primary endpoint outcomes'!FB432)=TRUE,'Primary endpoint outcomes'!FB432,(IF(ISNUMBER('Primary endpoint outcomes'!FE432)=TRUE,'Primary endpoint outcomes'!FE432,0)))</f>
        <v>0</v>
      </c>
      <c r="Y432" s="326">
        <f>IF(ISNUMBER('Primary endpoint outcomes'!FC432)=TRUE,'Primary endpoint outcomes'!FC432,(IF(ISNUMBER('Primary endpoint outcomes'!FF432)=TRUE,'Primary endpoint outcomes'!FF432,0)))</f>
        <v>0</v>
      </c>
      <c r="AA432" s="151">
        <f t="shared" si="197"/>
        <v>41</v>
      </c>
      <c r="AB432" s="153">
        <f t="shared" si="198"/>
        <v>40</v>
      </c>
      <c r="AC432" s="153">
        <f t="shared" si="199"/>
        <v>627.26400000000001</v>
      </c>
      <c r="AD432" s="151">
        <f t="shared" si="200"/>
        <v>44</v>
      </c>
      <c r="AE432" s="153">
        <f t="shared" si="201"/>
        <v>43</v>
      </c>
      <c r="AF432" s="153">
        <f t="shared" si="202"/>
        <v>595.05120000000011</v>
      </c>
      <c r="AG432" s="151">
        <f t="shared" si="203"/>
        <v>0</v>
      </c>
      <c r="AH432" s="153">
        <f t="shared" si="204"/>
        <v>-1</v>
      </c>
      <c r="AI432" s="153">
        <f t="shared" si="205"/>
        <v>0</v>
      </c>
      <c r="AJ432" s="151">
        <f t="shared" si="206"/>
        <v>0</v>
      </c>
      <c r="AK432" s="153">
        <f t="shared" si="207"/>
        <v>-1</v>
      </c>
      <c r="AL432" s="153">
        <f t="shared" si="208"/>
        <v>0</v>
      </c>
      <c r="AM432" s="151">
        <f t="shared" si="209"/>
        <v>0</v>
      </c>
      <c r="AN432" s="153">
        <f t="shared" si="210"/>
        <v>-1</v>
      </c>
      <c r="AO432" s="153">
        <f t="shared" si="211"/>
        <v>0</v>
      </c>
      <c r="AP432" s="153">
        <f t="shared" si="212"/>
        <v>83</v>
      </c>
      <c r="AQ432" s="153">
        <f t="shared" si="213"/>
        <v>1222.3152</v>
      </c>
      <c r="AR432" s="153">
        <f t="shared" si="214"/>
        <v>20.001764705882355</v>
      </c>
      <c r="AS432" s="153">
        <f t="shared" si="215"/>
        <v>3.8375368606212117</v>
      </c>
      <c r="AT432" s="153">
        <f t="shared" si="216"/>
        <v>85</v>
      </c>
    </row>
    <row r="433" spans="1:46" ht="15.75" x14ac:dyDescent="0.25">
      <c r="A433" s="152" t="str">
        <f>'Primary endpoint outcomes'!A433</f>
        <v>Moises 1981</v>
      </c>
      <c r="B433" s="152" t="str">
        <f>CONCATENATE('Primary endpoint outcomes'!S433,'Primary endpoint outcomes'!T433)</f>
        <v>HAMD17</v>
      </c>
      <c r="C433" s="154">
        <f t="shared" si="189"/>
        <v>25.077777777777776</v>
      </c>
      <c r="D433" s="154">
        <f t="shared" si="190"/>
        <v>5.2204067905502853</v>
      </c>
      <c r="E433" s="154">
        <f t="shared" si="191"/>
        <v>36</v>
      </c>
      <c r="F433" s="21" t="str">
        <f t="shared" si="192"/>
        <v>YES</v>
      </c>
      <c r="G433" s="21" t="str">
        <f t="shared" si="193"/>
        <v>NO</v>
      </c>
      <c r="H433" s="155">
        <f t="shared" si="194"/>
        <v>0.95897403198481856</v>
      </c>
      <c r="I433" s="155">
        <f t="shared" si="195"/>
        <v>4.1025968015181435E-2</v>
      </c>
      <c r="J433" s="318">
        <f t="shared" si="196"/>
        <v>1</v>
      </c>
      <c r="K433" s="326">
        <f>IF(ISNUMBER('Primary endpoint outcomes'!U433)=TRUE,'Primary endpoint outcomes'!U433,(IF(ISNUMBER('Primary endpoint outcomes'!X433)=TRUE,'Primary endpoint outcomes'!X433,0)))</f>
        <v>25.3</v>
      </c>
      <c r="L433" s="326">
        <f>IF(ISNUMBER('Primary endpoint outcomes'!V433)=TRUE,'Primary endpoint outcomes'!V433,(IF(ISNUMBER('Primary endpoint outcomes'!Y433)=TRUE,'Primary endpoint outcomes'!Y433,0)))</f>
        <v>5.6</v>
      </c>
      <c r="M433" s="325">
        <f>IF(ISNUMBER('Primary endpoint outcomes'!W433)=TRUE,'Primary endpoint outcomes'!W433,(IF(ISNUMBER('Primary endpoint outcomes'!Z433)=TRUE,'Primary endpoint outcomes'!Z433,0)))</f>
        <v>16</v>
      </c>
      <c r="N433" s="326">
        <f>IF(ISNUMBER('Primary endpoint outcomes'!BC433)=TRUE,'Primary endpoint outcomes'!BC433,(IF(ISNUMBER('Primary endpoint outcomes'!BF433)=TRUE,'Primary endpoint outcomes'!BF433,0)))</f>
        <v>24.9</v>
      </c>
      <c r="O433" s="325">
        <f>IF(ISNUMBER('Primary endpoint outcomes'!BD433)=TRUE,'Primary endpoint outcomes'!BD433,(IF(ISNUMBER('Primary endpoint outcomes'!BG433)=TRUE,'Primary endpoint outcomes'!BG433,0)))</f>
        <v>4.9000000000000004</v>
      </c>
      <c r="P433" s="325">
        <f>IF(ISNUMBER('Primary endpoint outcomes'!BE433)=TRUE,'Primary endpoint outcomes'!BE433,(IF(ISNUMBER('Primary endpoint outcomes'!BH433)=TRUE,'Primary endpoint outcomes'!BH433,0)))</f>
        <v>20</v>
      </c>
      <c r="Q433" s="326">
        <f>IF(ISNUMBER('Primary endpoint outcomes'!CK433)=TRUE,'Primary endpoint outcomes'!CK433,(IF(ISNUMBER('Primary endpoint outcomes'!CN433)=TRUE,'Primary endpoint outcomes'!CN433,0)))</f>
        <v>0</v>
      </c>
      <c r="R433" s="326">
        <f>IF(ISNUMBER('Primary endpoint outcomes'!CL433)=TRUE,'Primary endpoint outcomes'!CL433,(IF(ISNUMBER('Primary endpoint outcomes'!CO433)=TRUE,'Primary endpoint outcomes'!CO433,0)))</f>
        <v>0</v>
      </c>
      <c r="S433" s="325">
        <f>IF(ISNUMBER('Primary endpoint outcomes'!CM433)=TRUE,'Primary endpoint outcomes'!CM433,(IF(ISNUMBER('Primary endpoint outcomes'!CP433)=TRUE,'Primary endpoint outcomes'!CP433,0)))</f>
        <v>0</v>
      </c>
      <c r="T433" s="326">
        <f>IF(ISNUMBER('Primary endpoint outcomes'!DS433)=TRUE,'Primary endpoint outcomes'!DS433,(IF(ISNUMBER('Primary endpoint outcomes'!DV433)=TRUE,'Primary endpoint outcomes'!DV433,0)))</f>
        <v>0</v>
      </c>
      <c r="U433" s="326">
        <f>IF(ISNUMBER('Primary endpoint outcomes'!DT433)=TRUE,'Primary endpoint outcomes'!DT433,(IF(ISNUMBER('Primary endpoint outcomes'!DW433)=TRUE,'Primary endpoint outcomes'!DW433,0)))</f>
        <v>0</v>
      </c>
      <c r="V433" s="326">
        <f>IF(ISNUMBER('Primary endpoint outcomes'!DU433)=TRUE,'Primary endpoint outcomes'!DU433,(IF(ISNUMBER('Primary endpoint outcomes'!DX433)=TRUE,'Primary endpoint outcomes'!DX433,0)))</f>
        <v>0</v>
      </c>
      <c r="W433" s="326">
        <f>IF(ISNUMBER('Primary endpoint outcomes'!FA433)=TRUE,'Primary endpoint outcomes'!FA433,(IF(ISNUMBER('Primary endpoint outcomes'!FD433)=TRUE,'Primary endpoint outcomes'!FD433,0)))</f>
        <v>0</v>
      </c>
      <c r="X433" s="326">
        <f>IF(ISNUMBER('Primary endpoint outcomes'!FB433)=TRUE,'Primary endpoint outcomes'!FB433,(IF(ISNUMBER('Primary endpoint outcomes'!FE433)=TRUE,'Primary endpoint outcomes'!FE433,0)))</f>
        <v>0</v>
      </c>
      <c r="Y433" s="326">
        <f>IF(ISNUMBER('Primary endpoint outcomes'!FC433)=TRUE,'Primary endpoint outcomes'!FC433,(IF(ISNUMBER('Primary endpoint outcomes'!FF433)=TRUE,'Primary endpoint outcomes'!FF433,0)))</f>
        <v>0</v>
      </c>
      <c r="AA433" s="151">
        <f t="shared" si="197"/>
        <v>16</v>
      </c>
      <c r="AB433" s="153">
        <f t="shared" si="198"/>
        <v>15</v>
      </c>
      <c r="AC433" s="153">
        <f t="shared" si="199"/>
        <v>470.39999999999992</v>
      </c>
      <c r="AD433" s="151">
        <f t="shared" si="200"/>
        <v>20</v>
      </c>
      <c r="AE433" s="153">
        <f t="shared" si="201"/>
        <v>19</v>
      </c>
      <c r="AF433" s="153">
        <f t="shared" si="202"/>
        <v>456.19000000000011</v>
      </c>
      <c r="AG433" s="151">
        <f t="shared" si="203"/>
        <v>0</v>
      </c>
      <c r="AH433" s="153">
        <f t="shared" si="204"/>
        <v>-1</v>
      </c>
      <c r="AI433" s="153">
        <f t="shared" si="205"/>
        <v>0</v>
      </c>
      <c r="AJ433" s="151">
        <f t="shared" si="206"/>
        <v>0</v>
      </c>
      <c r="AK433" s="153">
        <f t="shared" si="207"/>
        <v>-1</v>
      </c>
      <c r="AL433" s="153">
        <f t="shared" si="208"/>
        <v>0</v>
      </c>
      <c r="AM433" s="151">
        <f t="shared" si="209"/>
        <v>0</v>
      </c>
      <c r="AN433" s="153">
        <f t="shared" si="210"/>
        <v>-1</v>
      </c>
      <c r="AO433" s="153">
        <f t="shared" si="211"/>
        <v>0</v>
      </c>
      <c r="AP433" s="153">
        <f t="shared" si="212"/>
        <v>34</v>
      </c>
      <c r="AQ433" s="153">
        <f t="shared" si="213"/>
        <v>926.59</v>
      </c>
      <c r="AR433" s="153">
        <f t="shared" si="214"/>
        <v>25.077777777777776</v>
      </c>
      <c r="AS433" s="153">
        <f t="shared" si="215"/>
        <v>5.2204067905502853</v>
      </c>
      <c r="AT433" s="153">
        <f t="shared" si="216"/>
        <v>36</v>
      </c>
    </row>
    <row r="434" spans="1:46" ht="15.75" x14ac:dyDescent="0.25">
      <c r="A434" s="152" t="str">
        <f>'Primary endpoint outcomes'!A434</f>
        <v>Moller 1993</v>
      </c>
      <c r="B434" s="152" t="str">
        <f>CONCATENATE('Primary endpoint outcomes'!S434,'Primary endpoint outcomes'!T434)</f>
        <v>HAMD21</v>
      </c>
      <c r="C434" s="154">
        <f t="shared" si="189"/>
        <v>29.961290322580645</v>
      </c>
      <c r="D434" s="154">
        <f t="shared" si="190"/>
        <v>6.4</v>
      </c>
      <c r="E434" s="154">
        <f t="shared" si="191"/>
        <v>155</v>
      </c>
      <c r="F434" s="21" t="str">
        <f t="shared" si="192"/>
        <v>YES</v>
      </c>
      <c r="G434" s="21" t="str">
        <f t="shared" si="193"/>
        <v>NO</v>
      </c>
      <c r="H434" s="155">
        <f t="shared" si="194"/>
        <v>0.98542498516656785</v>
      </c>
      <c r="I434" s="155">
        <f t="shared" si="195"/>
        <v>1.4575014833432154E-2</v>
      </c>
      <c r="J434" s="318">
        <f t="shared" si="196"/>
        <v>1</v>
      </c>
      <c r="K434" s="326">
        <f>IF(ISNUMBER('Primary endpoint outcomes'!U434)=TRUE,'Primary endpoint outcomes'!U434,(IF(ISNUMBER('Primary endpoint outcomes'!X434)=TRUE,'Primary endpoint outcomes'!X434,0)))</f>
        <v>30.2</v>
      </c>
      <c r="L434" s="326">
        <f>IF(ISNUMBER('Primary endpoint outcomes'!V434)=TRUE,'Primary endpoint outcomes'!V434,(IF(ISNUMBER('Primary endpoint outcomes'!Y434)=TRUE,'Primary endpoint outcomes'!Y434,0)))</f>
        <v>6.4</v>
      </c>
      <c r="M434" s="325">
        <f>IF(ISNUMBER('Primary endpoint outcomes'!W434)=TRUE,'Primary endpoint outcomes'!W434,(IF(ISNUMBER('Primary endpoint outcomes'!Z434)=TRUE,'Primary endpoint outcomes'!Z434,0)))</f>
        <v>81</v>
      </c>
      <c r="N434" s="326">
        <f>IF(ISNUMBER('Primary endpoint outcomes'!BC434)=TRUE,'Primary endpoint outcomes'!BC434,(IF(ISNUMBER('Primary endpoint outcomes'!BF434)=TRUE,'Primary endpoint outcomes'!BF434,0)))</f>
        <v>29.7</v>
      </c>
      <c r="O434" s="325">
        <f>IF(ISNUMBER('Primary endpoint outcomes'!BD434)=TRUE,'Primary endpoint outcomes'!BD434,(IF(ISNUMBER('Primary endpoint outcomes'!BG434)=TRUE,'Primary endpoint outcomes'!BG434,0)))</f>
        <v>6.4</v>
      </c>
      <c r="P434" s="325">
        <f>IF(ISNUMBER('Primary endpoint outcomes'!BE434)=TRUE,'Primary endpoint outcomes'!BE434,(IF(ISNUMBER('Primary endpoint outcomes'!BH434)=TRUE,'Primary endpoint outcomes'!BH434,0)))</f>
        <v>74</v>
      </c>
      <c r="Q434" s="326">
        <f>IF(ISNUMBER('Primary endpoint outcomes'!CK434)=TRUE,'Primary endpoint outcomes'!CK434,(IF(ISNUMBER('Primary endpoint outcomes'!CN434)=TRUE,'Primary endpoint outcomes'!CN434,0)))</f>
        <v>0</v>
      </c>
      <c r="R434" s="326">
        <f>IF(ISNUMBER('Primary endpoint outcomes'!CL434)=TRUE,'Primary endpoint outcomes'!CL434,(IF(ISNUMBER('Primary endpoint outcomes'!CO434)=TRUE,'Primary endpoint outcomes'!CO434,0)))</f>
        <v>0</v>
      </c>
      <c r="S434" s="325">
        <f>IF(ISNUMBER('Primary endpoint outcomes'!CM434)=TRUE,'Primary endpoint outcomes'!CM434,(IF(ISNUMBER('Primary endpoint outcomes'!CP434)=TRUE,'Primary endpoint outcomes'!CP434,0)))</f>
        <v>0</v>
      </c>
      <c r="T434" s="326">
        <f>IF(ISNUMBER('Primary endpoint outcomes'!DS434)=TRUE,'Primary endpoint outcomes'!DS434,(IF(ISNUMBER('Primary endpoint outcomes'!DV434)=TRUE,'Primary endpoint outcomes'!DV434,0)))</f>
        <v>0</v>
      </c>
      <c r="U434" s="326">
        <f>IF(ISNUMBER('Primary endpoint outcomes'!DT434)=TRUE,'Primary endpoint outcomes'!DT434,(IF(ISNUMBER('Primary endpoint outcomes'!DW434)=TRUE,'Primary endpoint outcomes'!DW434,0)))</f>
        <v>0</v>
      </c>
      <c r="V434" s="326">
        <f>IF(ISNUMBER('Primary endpoint outcomes'!DU434)=TRUE,'Primary endpoint outcomes'!DU434,(IF(ISNUMBER('Primary endpoint outcomes'!DX434)=TRUE,'Primary endpoint outcomes'!DX434,0)))</f>
        <v>0</v>
      </c>
      <c r="W434" s="326">
        <f>IF(ISNUMBER('Primary endpoint outcomes'!FA434)=TRUE,'Primary endpoint outcomes'!FA434,(IF(ISNUMBER('Primary endpoint outcomes'!FD434)=TRUE,'Primary endpoint outcomes'!FD434,0)))</f>
        <v>0</v>
      </c>
      <c r="X434" s="326">
        <f>IF(ISNUMBER('Primary endpoint outcomes'!FB434)=TRUE,'Primary endpoint outcomes'!FB434,(IF(ISNUMBER('Primary endpoint outcomes'!FE434)=TRUE,'Primary endpoint outcomes'!FE434,0)))</f>
        <v>0</v>
      </c>
      <c r="Y434" s="326">
        <f>IF(ISNUMBER('Primary endpoint outcomes'!FC434)=TRUE,'Primary endpoint outcomes'!FC434,(IF(ISNUMBER('Primary endpoint outcomes'!FF434)=TRUE,'Primary endpoint outcomes'!FF434,0)))</f>
        <v>0</v>
      </c>
      <c r="AA434" s="151">
        <f t="shared" si="197"/>
        <v>81</v>
      </c>
      <c r="AB434" s="153">
        <f t="shared" si="198"/>
        <v>80</v>
      </c>
      <c r="AC434" s="153">
        <f t="shared" si="199"/>
        <v>3276.8000000000006</v>
      </c>
      <c r="AD434" s="151">
        <f t="shared" si="200"/>
        <v>74</v>
      </c>
      <c r="AE434" s="153">
        <f t="shared" si="201"/>
        <v>73</v>
      </c>
      <c r="AF434" s="153">
        <f t="shared" si="202"/>
        <v>2990.0800000000004</v>
      </c>
      <c r="AG434" s="151">
        <f t="shared" si="203"/>
        <v>0</v>
      </c>
      <c r="AH434" s="153">
        <f t="shared" si="204"/>
        <v>-1</v>
      </c>
      <c r="AI434" s="153">
        <f t="shared" si="205"/>
        <v>0</v>
      </c>
      <c r="AJ434" s="151">
        <f t="shared" si="206"/>
        <v>0</v>
      </c>
      <c r="AK434" s="153">
        <f t="shared" si="207"/>
        <v>-1</v>
      </c>
      <c r="AL434" s="153">
        <f t="shared" si="208"/>
        <v>0</v>
      </c>
      <c r="AM434" s="151">
        <f t="shared" si="209"/>
        <v>0</v>
      </c>
      <c r="AN434" s="153">
        <f t="shared" si="210"/>
        <v>-1</v>
      </c>
      <c r="AO434" s="153">
        <f t="shared" si="211"/>
        <v>0</v>
      </c>
      <c r="AP434" s="153">
        <f t="shared" si="212"/>
        <v>153</v>
      </c>
      <c r="AQ434" s="153">
        <f t="shared" si="213"/>
        <v>6266.880000000001</v>
      </c>
      <c r="AR434" s="153">
        <f t="shared" si="214"/>
        <v>29.961290322580645</v>
      </c>
      <c r="AS434" s="153">
        <f t="shared" si="215"/>
        <v>6.4</v>
      </c>
      <c r="AT434" s="153">
        <f t="shared" si="216"/>
        <v>155</v>
      </c>
    </row>
    <row r="435" spans="1:46" ht="15.75" x14ac:dyDescent="0.25">
      <c r="A435" s="152" t="str">
        <f>'Primary endpoint outcomes'!A435</f>
        <v>Moller 1998</v>
      </c>
      <c r="B435" s="152" t="str">
        <f>CONCATENATE('Primary endpoint outcomes'!S435,'Primary endpoint outcomes'!T435)</f>
        <v>HAMD21</v>
      </c>
      <c r="C435" s="154">
        <f t="shared" si="189"/>
        <v>28.690082644628099</v>
      </c>
      <c r="D435" s="154">
        <f t="shared" si="190"/>
        <v>5.1623556605862175</v>
      </c>
      <c r="E435" s="154">
        <f t="shared" si="191"/>
        <v>121</v>
      </c>
      <c r="F435" s="21" t="str">
        <f t="shared" si="192"/>
        <v>YES</v>
      </c>
      <c r="G435" s="21" t="str">
        <f t="shared" si="193"/>
        <v>NO</v>
      </c>
      <c r="H435" s="155">
        <f t="shared" si="194"/>
        <v>0.99301815520490178</v>
      </c>
      <c r="I435" s="155">
        <f t="shared" si="195"/>
        <v>6.9818447950982243E-3</v>
      </c>
      <c r="J435" s="318">
        <f t="shared" si="196"/>
        <v>1</v>
      </c>
      <c r="K435" s="326">
        <f>IF(ISNUMBER('Primary endpoint outcomes'!U435)=TRUE,'Primary endpoint outcomes'!U435,(IF(ISNUMBER('Primary endpoint outcomes'!X435)=TRUE,'Primary endpoint outcomes'!X435,0)))</f>
        <v>28.3</v>
      </c>
      <c r="L435" s="326">
        <f>IF(ISNUMBER('Primary endpoint outcomes'!V435)=TRUE,'Primary endpoint outcomes'!V435,(IF(ISNUMBER('Primary endpoint outcomes'!Y435)=TRUE,'Primary endpoint outcomes'!Y435,0)))</f>
        <v>5.4</v>
      </c>
      <c r="M435" s="325">
        <f>IF(ISNUMBER('Primary endpoint outcomes'!W435)=TRUE,'Primary endpoint outcomes'!W435,(IF(ISNUMBER('Primary endpoint outcomes'!Z435)=TRUE,'Primary endpoint outcomes'!Z435,0)))</f>
        <v>62</v>
      </c>
      <c r="N435" s="326">
        <f>IF(ISNUMBER('Primary endpoint outcomes'!BC435)=TRUE,'Primary endpoint outcomes'!BC435,(IF(ISNUMBER('Primary endpoint outcomes'!BF435)=TRUE,'Primary endpoint outcomes'!BF435,0)))</f>
        <v>29.1</v>
      </c>
      <c r="O435" s="325">
        <f>IF(ISNUMBER('Primary endpoint outcomes'!BD435)=TRUE,'Primary endpoint outcomes'!BD435,(IF(ISNUMBER('Primary endpoint outcomes'!BG435)=TRUE,'Primary endpoint outcomes'!BG435,0)))</f>
        <v>4.9000000000000004</v>
      </c>
      <c r="P435" s="325">
        <f>IF(ISNUMBER('Primary endpoint outcomes'!BE435)=TRUE,'Primary endpoint outcomes'!BE435,(IF(ISNUMBER('Primary endpoint outcomes'!BH435)=TRUE,'Primary endpoint outcomes'!BH435,0)))</f>
        <v>59</v>
      </c>
      <c r="Q435" s="326">
        <f>IF(ISNUMBER('Primary endpoint outcomes'!CK435)=TRUE,'Primary endpoint outcomes'!CK435,(IF(ISNUMBER('Primary endpoint outcomes'!CN435)=TRUE,'Primary endpoint outcomes'!CN435,0)))</f>
        <v>0</v>
      </c>
      <c r="R435" s="326">
        <f>IF(ISNUMBER('Primary endpoint outcomes'!CL435)=TRUE,'Primary endpoint outcomes'!CL435,(IF(ISNUMBER('Primary endpoint outcomes'!CO435)=TRUE,'Primary endpoint outcomes'!CO435,0)))</f>
        <v>0</v>
      </c>
      <c r="S435" s="325">
        <f>IF(ISNUMBER('Primary endpoint outcomes'!CM435)=TRUE,'Primary endpoint outcomes'!CM435,(IF(ISNUMBER('Primary endpoint outcomes'!CP435)=TRUE,'Primary endpoint outcomes'!CP435,0)))</f>
        <v>0</v>
      </c>
      <c r="T435" s="326">
        <f>IF(ISNUMBER('Primary endpoint outcomes'!DS435)=TRUE,'Primary endpoint outcomes'!DS435,(IF(ISNUMBER('Primary endpoint outcomes'!DV435)=TRUE,'Primary endpoint outcomes'!DV435,0)))</f>
        <v>0</v>
      </c>
      <c r="U435" s="326">
        <f>IF(ISNUMBER('Primary endpoint outcomes'!DT435)=TRUE,'Primary endpoint outcomes'!DT435,(IF(ISNUMBER('Primary endpoint outcomes'!DW435)=TRUE,'Primary endpoint outcomes'!DW435,0)))</f>
        <v>0</v>
      </c>
      <c r="V435" s="326">
        <f>IF(ISNUMBER('Primary endpoint outcomes'!DU435)=TRUE,'Primary endpoint outcomes'!DU435,(IF(ISNUMBER('Primary endpoint outcomes'!DX435)=TRUE,'Primary endpoint outcomes'!DX435,0)))</f>
        <v>0</v>
      </c>
      <c r="W435" s="326">
        <f>IF(ISNUMBER('Primary endpoint outcomes'!FA435)=TRUE,'Primary endpoint outcomes'!FA435,(IF(ISNUMBER('Primary endpoint outcomes'!FD435)=TRUE,'Primary endpoint outcomes'!FD435,0)))</f>
        <v>0</v>
      </c>
      <c r="X435" s="326">
        <f>IF(ISNUMBER('Primary endpoint outcomes'!FB435)=TRUE,'Primary endpoint outcomes'!FB435,(IF(ISNUMBER('Primary endpoint outcomes'!FE435)=TRUE,'Primary endpoint outcomes'!FE435,0)))</f>
        <v>0</v>
      </c>
      <c r="Y435" s="326">
        <f>IF(ISNUMBER('Primary endpoint outcomes'!FC435)=TRUE,'Primary endpoint outcomes'!FC435,(IF(ISNUMBER('Primary endpoint outcomes'!FF435)=TRUE,'Primary endpoint outcomes'!FF435,0)))</f>
        <v>0</v>
      </c>
      <c r="AA435" s="151">
        <f t="shared" si="197"/>
        <v>62</v>
      </c>
      <c r="AB435" s="153">
        <f t="shared" si="198"/>
        <v>61</v>
      </c>
      <c r="AC435" s="153">
        <f t="shared" si="199"/>
        <v>1778.7600000000002</v>
      </c>
      <c r="AD435" s="151">
        <f t="shared" si="200"/>
        <v>59</v>
      </c>
      <c r="AE435" s="153">
        <f t="shared" si="201"/>
        <v>58</v>
      </c>
      <c r="AF435" s="153">
        <f t="shared" si="202"/>
        <v>1392.5800000000004</v>
      </c>
      <c r="AG435" s="151">
        <f t="shared" si="203"/>
        <v>0</v>
      </c>
      <c r="AH435" s="153">
        <f t="shared" si="204"/>
        <v>-1</v>
      </c>
      <c r="AI435" s="153">
        <f t="shared" si="205"/>
        <v>0</v>
      </c>
      <c r="AJ435" s="151">
        <f t="shared" si="206"/>
        <v>0</v>
      </c>
      <c r="AK435" s="153">
        <f t="shared" si="207"/>
        <v>-1</v>
      </c>
      <c r="AL435" s="153">
        <f t="shared" si="208"/>
        <v>0</v>
      </c>
      <c r="AM435" s="151">
        <f t="shared" si="209"/>
        <v>0</v>
      </c>
      <c r="AN435" s="153">
        <f t="shared" si="210"/>
        <v>-1</v>
      </c>
      <c r="AO435" s="153">
        <f t="shared" si="211"/>
        <v>0</v>
      </c>
      <c r="AP435" s="153">
        <f t="shared" si="212"/>
        <v>119</v>
      </c>
      <c r="AQ435" s="153">
        <f t="shared" si="213"/>
        <v>3171.3400000000006</v>
      </c>
      <c r="AR435" s="153">
        <f t="shared" si="214"/>
        <v>28.690082644628099</v>
      </c>
      <c r="AS435" s="153">
        <f t="shared" si="215"/>
        <v>5.1623556605862175</v>
      </c>
      <c r="AT435" s="153">
        <f t="shared" si="216"/>
        <v>121</v>
      </c>
    </row>
    <row r="436" spans="1:46" ht="15.75" x14ac:dyDescent="0.25">
      <c r="A436" s="152" t="str">
        <f>'Primary endpoint outcomes'!A436</f>
        <v>Moller 2000</v>
      </c>
      <c r="B436" s="152" t="str">
        <f>CONCATENATE('Primary endpoint outcomes'!S436,'Primary endpoint outcomes'!T436)</f>
        <v>HAMD17</v>
      </c>
      <c r="C436" s="154">
        <f t="shared" si="189"/>
        <v>24.853658536585368</v>
      </c>
      <c r="D436" s="154">
        <f t="shared" si="190"/>
        <v>3.7493053543815407</v>
      </c>
      <c r="E436" s="154">
        <f t="shared" si="191"/>
        <v>205</v>
      </c>
      <c r="F436" s="21" t="str">
        <f t="shared" si="192"/>
        <v>YES</v>
      </c>
      <c r="G436" s="21" t="str">
        <f t="shared" si="193"/>
        <v>NO</v>
      </c>
      <c r="H436" s="155">
        <f t="shared" si="194"/>
        <v>0.9908972793386287</v>
      </c>
      <c r="I436" s="155">
        <f t="shared" si="195"/>
        <v>9.1027206613712996E-3</v>
      </c>
      <c r="J436" s="318">
        <f t="shared" si="196"/>
        <v>1</v>
      </c>
      <c r="K436" s="326">
        <f>IF(ISNUMBER('Primary endpoint outcomes'!U436)=TRUE,'Primary endpoint outcomes'!U436,(IF(ISNUMBER('Primary endpoint outcomes'!X436)=TRUE,'Primary endpoint outcomes'!X436,0)))</f>
        <v>24.7</v>
      </c>
      <c r="L436" s="326">
        <f>IF(ISNUMBER('Primary endpoint outcomes'!V436)=TRUE,'Primary endpoint outcomes'!V436,(IF(ISNUMBER('Primary endpoint outcomes'!Y436)=TRUE,'Primary endpoint outcomes'!Y436,0)))</f>
        <v>3.9</v>
      </c>
      <c r="M436" s="325">
        <f>IF(ISNUMBER('Primary endpoint outcomes'!W436)=TRUE,'Primary endpoint outcomes'!W436,(IF(ISNUMBER('Primary endpoint outcomes'!Z436)=TRUE,'Primary endpoint outcomes'!Z436,0)))</f>
        <v>100</v>
      </c>
      <c r="N436" s="326">
        <f>IF(ISNUMBER('Primary endpoint outcomes'!BC436)=TRUE,'Primary endpoint outcomes'!BC436,(IF(ISNUMBER('Primary endpoint outcomes'!BF436)=TRUE,'Primary endpoint outcomes'!BF436,0)))</f>
        <v>25</v>
      </c>
      <c r="O436" s="325">
        <f>IF(ISNUMBER('Primary endpoint outcomes'!BD436)=TRUE,'Primary endpoint outcomes'!BD436,(IF(ISNUMBER('Primary endpoint outcomes'!BG436)=TRUE,'Primary endpoint outcomes'!BG436,0)))</f>
        <v>3.6</v>
      </c>
      <c r="P436" s="325">
        <f>IF(ISNUMBER('Primary endpoint outcomes'!BE436)=TRUE,'Primary endpoint outcomes'!BE436,(IF(ISNUMBER('Primary endpoint outcomes'!BH436)=TRUE,'Primary endpoint outcomes'!BH436,0)))</f>
        <v>105</v>
      </c>
      <c r="Q436" s="326">
        <f>IF(ISNUMBER('Primary endpoint outcomes'!CK436)=TRUE,'Primary endpoint outcomes'!CK436,(IF(ISNUMBER('Primary endpoint outcomes'!CN436)=TRUE,'Primary endpoint outcomes'!CN436,0)))</f>
        <v>0</v>
      </c>
      <c r="R436" s="326">
        <f>IF(ISNUMBER('Primary endpoint outcomes'!CL436)=TRUE,'Primary endpoint outcomes'!CL436,(IF(ISNUMBER('Primary endpoint outcomes'!CO436)=TRUE,'Primary endpoint outcomes'!CO436,0)))</f>
        <v>0</v>
      </c>
      <c r="S436" s="325">
        <f>IF(ISNUMBER('Primary endpoint outcomes'!CM436)=TRUE,'Primary endpoint outcomes'!CM436,(IF(ISNUMBER('Primary endpoint outcomes'!CP436)=TRUE,'Primary endpoint outcomes'!CP436,0)))</f>
        <v>0</v>
      </c>
      <c r="T436" s="326">
        <f>IF(ISNUMBER('Primary endpoint outcomes'!DS436)=TRUE,'Primary endpoint outcomes'!DS436,(IF(ISNUMBER('Primary endpoint outcomes'!DV436)=TRUE,'Primary endpoint outcomes'!DV436,0)))</f>
        <v>0</v>
      </c>
      <c r="U436" s="326">
        <f>IF(ISNUMBER('Primary endpoint outcomes'!DT436)=TRUE,'Primary endpoint outcomes'!DT436,(IF(ISNUMBER('Primary endpoint outcomes'!DW436)=TRUE,'Primary endpoint outcomes'!DW436,0)))</f>
        <v>0</v>
      </c>
      <c r="V436" s="326">
        <f>IF(ISNUMBER('Primary endpoint outcomes'!DU436)=TRUE,'Primary endpoint outcomes'!DU436,(IF(ISNUMBER('Primary endpoint outcomes'!DX436)=TRUE,'Primary endpoint outcomes'!DX436,0)))</f>
        <v>0</v>
      </c>
      <c r="W436" s="326">
        <f>IF(ISNUMBER('Primary endpoint outcomes'!FA436)=TRUE,'Primary endpoint outcomes'!FA436,(IF(ISNUMBER('Primary endpoint outcomes'!FD436)=TRUE,'Primary endpoint outcomes'!FD436,0)))</f>
        <v>0</v>
      </c>
      <c r="X436" s="326">
        <f>IF(ISNUMBER('Primary endpoint outcomes'!FB436)=TRUE,'Primary endpoint outcomes'!FB436,(IF(ISNUMBER('Primary endpoint outcomes'!FE436)=TRUE,'Primary endpoint outcomes'!FE436,0)))</f>
        <v>0</v>
      </c>
      <c r="Y436" s="326">
        <f>IF(ISNUMBER('Primary endpoint outcomes'!FC436)=TRUE,'Primary endpoint outcomes'!FC436,(IF(ISNUMBER('Primary endpoint outcomes'!FF436)=TRUE,'Primary endpoint outcomes'!FF436,0)))</f>
        <v>0</v>
      </c>
      <c r="AA436" s="151">
        <f t="shared" si="197"/>
        <v>100</v>
      </c>
      <c r="AB436" s="153">
        <f t="shared" si="198"/>
        <v>99</v>
      </c>
      <c r="AC436" s="153">
        <f t="shared" si="199"/>
        <v>1505.79</v>
      </c>
      <c r="AD436" s="151">
        <f t="shared" si="200"/>
        <v>105</v>
      </c>
      <c r="AE436" s="153">
        <f t="shared" si="201"/>
        <v>104</v>
      </c>
      <c r="AF436" s="153">
        <f t="shared" si="202"/>
        <v>1347.8400000000001</v>
      </c>
      <c r="AG436" s="151">
        <f t="shared" si="203"/>
        <v>0</v>
      </c>
      <c r="AH436" s="153">
        <f t="shared" si="204"/>
        <v>-1</v>
      </c>
      <c r="AI436" s="153">
        <f t="shared" si="205"/>
        <v>0</v>
      </c>
      <c r="AJ436" s="151">
        <f t="shared" si="206"/>
        <v>0</v>
      </c>
      <c r="AK436" s="153">
        <f t="shared" si="207"/>
        <v>-1</v>
      </c>
      <c r="AL436" s="153">
        <f t="shared" si="208"/>
        <v>0</v>
      </c>
      <c r="AM436" s="151">
        <f t="shared" si="209"/>
        <v>0</v>
      </c>
      <c r="AN436" s="153">
        <f t="shared" si="210"/>
        <v>-1</v>
      </c>
      <c r="AO436" s="153">
        <f t="shared" si="211"/>
        <v>0</v>
      </c>
      <c r="AP436" s="153">
        <f t="shared" si="212"/>
        <v>203</v>
      </c>
      <c r="AQ436" s="153">
        <f t="shared" si="213"/>
        <v>2853.63</v>
      </c>
      <c r="AR436" s="153">
        <f t="shared" si="214"/>
        <v>24.853658536585368</v>
      </c>
      <c r="AS436" s="153">
        <f t="shared" si="215"/>
        <v>3.7493053543815407</v>
      </c>
      <c r="AT436" s="153">
        <f t="shared" si="216"/>
        <v>205</v>
      </c>
    </row>
    <row r="437" spans="1:46" ht="15.75" x14ac:dyDescent="0.25">
      <c r="A437" s="152" t="str">
        <f>'Primary endpoint outcomes'!A437</f>
        <v>Mondin 2014/2015</v>
      </c>
      <c r="B437" s="152" t="str">
        <f>CONCATENATE('Primary endpoint outcomes'!S437,'Primary endpoint outcomes'!T437)</f>
        <v>HAMD17</v>
      </c>
      <c r="C437" s="154">
        <f t="shared" si="189"/>
        <v>11.941791044776117</v>
      </c>
      <c r="D437" s="154">
        <f t="shared" si="190"/>
        <v>3.5498231808619165</v>
      </c>
      <c r="E437" s="154">
        <f t="shared" si="191"/>
        <v>67</v>
      </c>
      <c r="F437" s="21" t="str">
        <f t="shared" si="192"/>
        <v>NO</v>
      </c>
      <c r="G437" s="21" t="str">
        <f t="shared" si="193"/>
        <v>YES</v>
      </c>
      <c r="H437" s="155">
        <f t="shared" si="194"/>
        <v>0.12647479379423232</v>
      </c>
      <c r="I437" s="155">
        <f t="shared" si="195"/>
        <v>0.87352520620576768</v>
      </c>
      <c r="J437" s="318">
        <f t="shared" si="196"/>
        <v>1</v>
      </c>
      <c r="K437" s="326">
        <f>IF(ISNUMBER('Primary endpoint outcomes'!U437)=TRUE,'Primary endpoint outcomes'!U437,(IF(ISNUMBER('Primary endpoint outcomes'!X437)=TRUE,'Primary endpoint outcomes'!X437,0)))</f>
        <v>11.87</v>
      </c>
      <c r="L437" s="326">
        <f>IF(ISNUMBER('Primary endpoint outcomes'!V437)=TRUE,'Primary endpoint outcomes'!V437,(IF(ISNUMBER('Primary endpoint outcomes'!Y437)=TRUE,'Primary endpoint outcomes'!Y437,0)))</f>
        <v>3.89</v>
      </c>
      <c r="M437" s="325">
        <f>IF(ISNUMBER('Primary endpoint outcomes'!W437)=TRUE,'Primary endpoint outcomes'!W437,(IF(ISNUMBER('Primary endpoint outcomes'!Z437)=TRUE,'Primary endpoint outcomes'!Z437,0)))</f>
        <v>30</v>
      </c>
      <c r="N437" s="326">
        <f>IF(ISNUMBER('Primary endpoint outcomes'!BC437)=TRUE,'Primary endpoint outcomes'!BC437,(IF(ISNUMBER('Primary endpoint outcomes'!BF437)=TRUE,'Primary endpoint outcomes'!BF437,0)))</f>
        <v>12</v>
      </c>
      <c r="O437" s="325">
        <f>IF(ISNUMBER('Primary endpoint outcomes'!BD437)=TRUE,'Primary endpoint outcomes'!BD437,(IF(ISNUMBER('Primary endpoint outcomes'!BG437)=TRUE,'Primary endpoint outcomes'!BG437,0)))</f>
        <v>3.25</v>
      </c>
      <c r="P437" s="325">
        <f>IF(ISNUMBER('Primary endpoint outcomes'!BE437)=TRUE,'Primary endpoint outcomes'!BE437,(IF(ISNUMBER('Primary endpoint outcomes'!BH437)=TRUE,'Primary endpoint outcomes'!BH437,0)))</f>
        <v>37</v>
      </c>
      <c r="Q437" s="326">
        <f>IF(ISNUMBER('Primary endpoint outcomes'!CK437)=TRUE,'Primary endpoint outcomes'!CK437,(IF(ISNUMBER('Primary endpoint outcomes'!CN437)=TRUE,'Primary endpoint outcomes'!CN437,0)))</f>
        <v>0</v>
      </c>
      <c r="R437" s="326">
        <f>IF(ISNUMBER('Primary endpoint outcomes'!CL437)=TRUE,'Primary endpoint outcomes'!CL437,(IF(ISNUMBER('Primary endpoint outcomes'!CO437)=TRUE,'Primary endpoint outcomes'!CO437,0)))</f>
        <v>0</v>
      </c>
      <c r="S437" s="325">
        <f>IF(ISNUMBER('Primary endpoint outcomes'!CM437)=TRUE,'Primary endpoint outcomes'!CM437,(IF(ISNUMBER('Primary endpoint outcomes'!CP437)=TRUE,'Primary endpoint outcomes'!CP437,0)))</f>
        <v>0</v>
      </c>
      <c r="T437" s="326">
        <f>IF(ISNUMBER('Primary endpoint outcomes'!DS437)=TRUE,'Primary endpoint outcomes'!DS437,(IF(ISNUMBER('Primary endpoint outcomes'!DV437)=TRUE,'Primary endpoint outcomes'!DV437,0)))</f>
        <v>0</v>
      </c>
      <c r="U437" s="326">
        <f>IF(ISNUMBER('Primary endpoint outcomes'!DT437)=TRUE,'Primary endpoint outcomes'!DT437,(IF(ISNUMBER('Primary endpoint outcomes'!DW437)=TRUE,'Primary endpoint outcomes'!DW437,0)))</f>
        <v>0</v>
      </c>
      <c r="V437" s="326">
        <f>IF(ISNUMBER('Primary endpoint outcomes'!DU437)=TRUE,'Primary endpoint outcomes'!DU437,(IF(ISNUMBER('Primary endpoint outcomes'!DX437)=TRUE,'Primary endpoint outcomes'!DX437,0)))</f>
        <v>0</v>
      </c>
      <c r="W437" s="326">
        <f>IF(ISNUMBER('Primary endpoint outcomes'!FA437)=TRUE,'Primary endpoint outcomes'!FA437,(IF(ISNUMBER('Primary endpoint outcomes'!FD437)=TRUE,'Primary endpoint outcomes'!FD437,0)))</f>
        <v>0</v>
      </c>
      <c r="X437" s="326">
        <f>IF(ISNUMBER('Primary endpoint outcomes'!FB437)=TRUE,'Primary endpoint outcomes'!FB437,(IF(ISNUMBER('Primary endpoint outcomes'!FE437)=TRUE,'Primary endpoint outcomes'!FE437,0)))</f>
        <v>0</v>
      </c>
      <c r="Y437" s="326">
        <f>IF(ISNUMBER('Primary endpoint outcomes'!FC437)=TRUE,'Primary endpoint outcomes'!FC437,(IF(ISNUMBER('Primary endpoint outcomes'!FF437)=TRUE,'Primary endpoint outcomes'!FF437,0)))</f>
        <v>0</v>
      </c>
      <c r="AA437" s="151">
        <f t="shared" si="197"/>
        <v>30</v>
      </c>
      <c r="AB437" s="153">
        <f t="shared" si="198"/>
        <v>29</v>
      </c>
      <c r="AC437" s="153">
        <f t="shared" si="199"/>
        <v>438.83090000000004</v>
      </c>
      <c r="AD437" s="151">
        <f t="shared" si="200"/>
        <v>37</v>
      </c>
      <c r="AE437" s="153">
        <f t="shared" si="201"/>
        <v>36</v>
      </c>
      <c r="AF437" s="153">
        <f t="shared" si="202"/>
        <v>380.25</v>
      </c>
      <c r="AG437" s="151">
        <f t="shared" si="203"/>
        <v>0</v>
      </c>
      <c r="AH437" s="153">
        <f t="shared" si="204"/>
        <v>-1</v>
      </c>
      <c r="AI437" s="153">
        <f t="shared" si="205"/>
        <v>0</v>
      </c>
      <c r="AJ437" s="151">
        <f t="shared" si="206"/>
        <v>0</v>
      </c>
      <c r="AK437" s="153">
        <f t="shared" si="207"/>
        <v>-1</v>
      </c>
      <c r="AL437" s="153">
        <f t="shared" si="208"/>
        <v>0</v>
      </c>
      <c r="AM437" s="151">
        <f t="shared" si="209"/>
        <v>0</v>
      </c>
      <c r="AN437" s="153">
        <f t="shared" si="210"/>
        <v>-1</v>
      </c>
      <c r="AO437" s="153">
        <f t="shared" si="211"/>
        <v>0</v>
      </c>
      <c r="AP437" s="153">
        <f t="shared" si="212"/>
        <v>65</v>
      </c>
      <c r="AQ437" s="153">
        <f t="shared" si="213"/>
        <v>819.08090000000004</v>
      </c>
      <c r="AR437" s="153">
        <f t="shared" si="214"/>
        <v>11.941791044776117</v>
      </c>
      <c r="AS437" s="153">
        <f t="shared" si="215"/>
        <v>3.5498231808619165</v>
      </c>
      <c r="AT437" s="153">
        <f t="shared" si="216"/>
        <v>67</v>
      </c>
    </row>
    <row r="438" spans="1:46" ht="15.75" x14ac:dyDescent="0.25">
      <c r="A438" s="152" t="str">
        <f>'Primary endpoint outcomes'!A438</f>
        <v>Montgomery 1992</v>
      </c>
      <c r="B438" s="152" t="str">
        <f>CONCATENATE('Primary endpoint outcomes'!S438,'Primary endpoint outcomes'!T438)</f>
        <v>HAMD17</v>
      </c>
      <c r="C438" s="154">
        <f t="shared" si="189"/>
        <v>23.686943005181348</v>
      </c>
      <c r="D438" s="154">
        <f t="shared" si="190"/>
        <v>0</v>
      </c>
      <c r="E438" s="154">
        <f t="shared" si="191"/>
        <v>193</v>
      </c>
      <c r="F438" s="21" t="str">
        <f t="shared" si="192"/>
        <v>YES</v>
      </c>
      <c r="G438" s="21" t="str">
        <f t="shared" si="193"/>
        <v>NO</v>
      </c>
      <c r="H438" s="155" t="e">
        <f t="shared" si="194"/>
        <v>#NUM!</v>
      </c>
      <c r="I438" s="155" t="e">
        <f t="shared" si="195"/>
        <v>#NUM!</v>
      </c>
      <c r="J438" s="318">
        <f t="shared" si="196"/>
        <v>0</v>
      </c>
      <c r="K438" s="326">
        <f>IF(ISNUMBER('Primary endpoint outcomes'!U438)=TRUE,'Primary endpoint outcomes'!U438,(IF(ISNUMBER('Primary endpoint outcomes'!X438)=TRUE,'Primary endpoint outcomes'!X438,0)))</f>
        <v>24.29</v>
      </c>
      <c r="L438" s="326">
        <f>IF(ISNUMBER('Primary endpoint outcomes'!V438)=TRUE,'Primary endpoint outcomes'!V438,(IF(ISNUMBER('Primary endpoint outcomes'!Y438)=TRUE,'Primary endpoint outcomes'!Y438,0)))</f>
        <v>0</v>
      </c>
      <c r="M438" s="325">
        <f>IF(ISNUMBER('Primary endpoint outcomes'!W438)=TRUE,'Primary endpoint outcomes'!W438,(IF(ISNUMBER('Primary endpoint outcomes'!Z438)=TRUE,'Primary endpoint outcomes'!Z438,0)))</f>
        <v>68</v>
      </c>
      <c r="N438" s="326">
        <f>IF(ISNUMBER('Primary endpoint outcomes'!BC438)=TRUE,'Primary endpoint outcomes'!BC438,(IF(ISNUMBER('Primary endpoint outcomes'!BF438)=TRUE,'Primary endpoint outcomes'!BF438,0)))</f>
        <v>22.98</v>
      </c>
      <c r="O438" s="325">
        <f>IF(ISNUMBER('Primary endpoint outcomes'!BD438)=TRUE,'Primary endpoint outcomes'!BD438,(IF(ISNUMBER('Primary endpoint outcomes'!BG438)=TRUE,'Primary endpoint outcomes'!BG438,0)))</f>
        <v>0</v>
      </c>
      <c r="P438" s="325">
        <f>IF(ISNUMBER('Primary endpoint outcomes'!BE438)=TRUE,'Primary endpoint outcomes'!BE438,(IF(ISNUMBER('Primary endpoint outcomes'!BH438)=TRUE,'Primary endpoint outcomes'!BH438,0)))</f>
        <v>61</v>
      </c>
      <c r="Q438" s="326">
        <f>IF(ISNUMBER('Primary endpoint outcomes'!CK438)=TRUE,'Primary endpoint outcomes'!CK438,(IF(ISNUMBER('Primary endpoint outcomes'!CN438)=TRUE,'Primary endpoint outcomes'!CN438,0)))</f>
        <v>23.72</v>
      </c>
      <c r="R438" s="326">
        <f>IF(ISNUMBER('Primary endpoint outcomes'!CL438)=TRUE,'Primary endpoint outcomes'!CL438,(IF(ISNUMBER('Primary endpoint outcomes'!CO438)=TRUE,'Primary endpoint outcomes'!CO438,0)))</f>
        <v>0</v>
      </c>
      <c r="S438" s="325">
        <f>IF(ISNUMBER('Primary endpoint outcomes'!CM438)=TRUE,'Primary endpoint outcomes'!CM438,(IF(ISNUMBER('Primary endpoint outcomes'!CP438)=TRUE,'Primary endpoint outcomes'!CP438,0)))</f>
        <v>64</v>
      </c>
      <c r="T438" s="326">
        <f>IF(ISNUMBER('Primary endpoint outcomes'!DS438)=TRUE,'Primary endpoint outcomes'!DS438,(IF(ISNUMBER('Primary endpoint outcomes'!DV438)=TRUE,'Primary endpoint outcomes'!DV438,0)))</f>
        <v>0</v>
      </c>
      <c r="U438" s="326">
        <f>IF(ISNUMBER('Primary endpoint outcomes'!DT438)=TRUE,'Primary endpoint outcomes'!DT438,(IF(ISNUMBER('Primary endpoint outcomes'!DW438)=TRUE,'Primary endpoint outcomes'!DW438,0)))</f>
        <v>0</v>
      </c>
      <c r="V438" s="326">
        <f>IF(ISNUMBER('Primary endpoint outcomes'!DU438)=TRUE,'Primary endpoint outcomes'!DU438,(IF(ISNUMBER('Primary endpoint outcomes'!DX438)=TRUE,'Primary endpoint outcomes'!DX438,0)))</f>
        <v>0</v>
      </c>
      <c r="W438" s="326">
        <f>IF(ISNUMBER('Primary endpoint outcomes'!FA438)=TRUE,'Primary endpoint outcomes'!FA438,(IF(ISNUMBER('Primary endpoint outcomes'!FD438)=TRUE,'Primary endpoint outcomes'!FD438,0)))</f>
        <v>0</v>
      </c>
      <c r="X438" s="326">
        <f>IF(ISNUMBER('Primary endpoint outcomes'!FB438)=TRUE,'Primary endpoint outcomes'!FB438,(IF(ISNUMBER('Primary endpoint outcomes'!FE438)=TRUE,'Primary endpoint outcomes'!FE438,0)))</f>
        <v>0</v>
      </c>
      <c r="Y438" s="326">
        <f>IF(ISNUMBER('Primary endpoint outcomes'!FC438)=TRUE,'Primary endpoint outcomes'!FC438,(IF(ISNUMBER('Primary endpoint outcomes'!FF438)=TRUE,'Primary endpoint outcomes'!FF438,0)))</f>
        <v>0</v>
      </c>
      <c r="AA438" s="151">
        <f t="shared" si="197"/>
        <v>68</v>
      </c>
      <c r="AB438" s="153">
        <f t="shared" si="198"/>
        <v>67</v>
      </c>
      <c r="AC438" s="153">
        <f t="shared" si="199"/>
        <v>0</v>
      </c>
      <c r="AD438" s="151">
        <f t="shared" si="200"/>
        <v>61</v>
      </c>
      <c r="AE438" s="153">
        <f t="shared" si="201"/>
        <v>60</v>
      </c>
      <c r="AF438" s="153">
        <f t="shared" si="202"/>
        <v>0</v>
      </c>
      <c r="AG438" s="151">
        <f t="shared" si="203"/>
        <v>64</v>
      </c>
      <c r="AH438" s="153">
        <f t="shared" si="204"/>
        <v>63</v>
      </c>
      <c r="AI438" s="153">
        <f t="shared" si="205"/>
        <v>0</v>
      </c>
      <c r="AJ438" s="151">
        <f t="shared" si="206"/>
        <v>0</v>
      </c>
      <c r="AK438" s="153">
        <f t="shared" si="207"/>
        <v>-1</v>
      </c>
      <c r="AL438" s="153">
        <f t="shared" si="208"/>
        <v>0</v>
      </c>
      <c r="AM438" s="151">
        <f t="shared" si="209"/>
        <v>0</v>
      </c>
      <c r="AN438" s="153">
        <f t="shared" si="210"/>
        <v>-1</v>
      </c>
      <c r="AO438" s="153">
        <f t="shared" si="211"/>
        <v>0</v>
      </c>
      <c r="AP438" s="153">
        <f t="shared" si="212"/>
        <v>190</v>
      </c>
      <c r="AQ438" s="153">
        <f t="shared" si="213"/>
        <v>0</v>
      </c>
      <c r="AR438" s="153">
        <f t="shared" si="214"/>
        <v>23.686943005181348</v>
      </c>
      <c r="AS438" s="153">
        <f t="shared" si="215"/>
        <v>0</v>
      </c>
      <c r="AT438" s="153">
        <f t="shared" si="216"/>
        <v>193</v>
      </c>
    </row>
    <row r="439" spans="1:46" ht="15.75" x14ac:dyDescent="0.25">
      <c r="A439" s="152" t="str">
        <f>'Primary endpoint outcomes'!A439</f>
        <v>Montgomery 2004</v>
      </c>
      <c r="B439" s="152" t="str">
        <f>CONCATENATE('Primary endpoint outcomes'!S439,'Primary endpoint outcomes'!T439)</f>
        <v>MADRS10</v>
      </c>
      <c r="C439" s="154">
        <f t="shared" si="189"/>
        <v>28.84791666666667</v>
      </c>
      <c r="D439" s="154">
        <f t="shared" si="190"/>
        <v>5.201048845272374</v>
      </c>
      <c r="E439" s="154">
        <f t="shared" si="191"/>
        <v>288</v>
      </c>
      <c r="F439" s="21" t="str">
        <f t="shared" si="192"/>
        <v>YES</v>
      </c>
      <c r="G439" s="21" t="str">
        <f t="shared" si="193"/>
        <v>NO</v>
      </c>
      <c r="H439" s="155">
        <f t="shared" si="194"/>
        <v>0.90602058662039875</v>
      </c>
      <c r="I439" s="155">
        <f t="shared" si="195"/>
        <v>9.3979413379601251E-2</v>
      </c>
      <c r="J439" s="318">
        <f t="shared" si="196"/>
        <v>1</v>
      </c>
      <c r="K439" s="326">
        <f>IF(ISNUMBER('Primary endpoint outcomes'!U439)=TRUE,'Primary endpoint outcomes'!U439,(IF(ISNUMBER('Primary endpoint outcomes'!X439)=TRUE,'Primary endpoint outcomes'!X439,0)))</f>
        <v>28.7</v>
      </c>
      <c r="L439" s="326">
        <f>IF(ISNUMBER('Primary endpoint outcomes'!V439)=TRUE,'Primary endpoint outcomes'!V439,(IF(ISNUMBER('Primary endpoint outcomes'!Y439)=TRUE,'Primary endpoint outcomes'!Y439,0)))</f>
        <v>5</v>
      </c>
      <c r="M439" s="325">
        <f>IF(ISNUMBER('Primary endpoint outcomes'!W439)=TRUE,'Primary endpoint outcomes'!W439,(IF(ISNUMBER('Primary endpoint outcomes'!Z439)=TRUE,'Primary endpoint outcomes'!Z439,0)))</f>
        <v>146</v>
      </c>
      <c r="N439" s="326">
        <f>IF(ISNUMBER('Primary endpoint outcomes'!BC439)=TRUE,'Primary endpoint outcomes'!BC439,(IF(ISNUMBER('Primary endpoint outcomes'!BF439)=TRUE,'Primary endpoint outcomes'!BF439,0)))</f>
        <v>29</v>
      </c>
      <c r="O439" s="325">
        <f>IF(ISNUMBER('Primary endpoint outcomes'!BD439)=TRUE,'Primary endpoint outcomes'!BD439,(IF(ISNUMBER('Primary endpoint outcomes'!BG439)=TRUE,'Primary endpoint outcomes'!BG439,0)))</f>
        <v>5.4</v>
      </c>
      <c r="P439" s="325">
        <f>IF(ISNUMBER('Primary endpoint outcomes'!BE439)=TRUE,'Primary endpoint outcomes'!BE439,(IF(ISNUMBER('Primary endpoint outcomes'!BH439)=TRUE,'Primary endpoint outcomes'!BH439,0)))</f>
        <v>142</v>
      </c>
      <c r="Q439" s="326">
        <f>IF(ISNUMBER('Primary endpoint outcomes'!CK439)=TRUE,'Primary endpoint outcomes'!CK439,(IF(ISNUMBER('Primary endpoint outcomes'!CN439)=TRUE,'Primary endpoint outcomes'!CN439,0)))</f>
        <v>0</v>
      </c>
      <c r="R439" s="326">
        <f>IF(ISNUMBER('Primary endpoint outcomes'!CL439)=TRUE,'Primary endpoint outcomes'!CL439,(IF(ISNUMBER('Primary endpoint outcomes'!CO439)=TRUE,'Primary endpoint outcomes'!CO439,0)))</f>
        <v>0</v>
      </c>
      <c r="S439" s="325">
        <f>IF(ISNUMBER('Primary endpoint outcomes'!CM439)=TRUE,'Primary endpoint outcomes'!CM439,(IF(ISNUMBER('Primary endpoint outcomes'!CP439)=TRUE,'Primary endpoint outcomes'!CP439,0)))</f>
        <v>0</v>
      </c>
      <c r="T439" s="326">
        <f>IF(ISNUMBER('Primary endpoint outcomes'!DS439)=TRUE,'Primary endpoint outcomes'!DS439,(IF(ISNUMBER('Primary endpoint outcomes'!DV439)=TRUE,'Primary endpoint outcomes'!DV439,0)))</f>
        <v>0</v>
      </c>
      <c r="U439" s="326">
        <f>IF(ISNUMBER('Primary endpoint outcomes'!DT439)=TRUE,'Primary endpoint outcomes'!DT439,(IF(ISNUMBER('Primary endpoint outcomes'!DW439)=TRUE,'Primary endpoint outcomes'!DW439,0)))</f>
        <v>0</v>
      </c>
      <c r="V439" s="326">
        <f>IF(ISNUMBER('Primary endpoint outcomes'!DU439)=TRUE,'Primary endpoint outcomes'!DU439,(IF(ISNUMBER('Primary endpoint outcomes'!DX439)=TRUE,'Primary endpoint outcomes'!DX439,0)))</f>
        <v>0</v>
      </c>
      <c r="W439" s="326">
        <f>IF(ISNUMBER('Primary endpoint outcomes'!FA439)=TRUE,'Primary endpoint outcomes'!FA439,(IF(ISNUMBER('Primary endpoint outcomes'!FD439)=TRUE,'Primary endpoint outcomes'!FD439,0)))</f>
        <v>0</v>
      </c>
      <c r="X439" s="326">
        <f>IF(ISNUMBER('Primary endpoint outcomes'!FB439)=TRUE,'Primary endpoint outcomes'!FB439,(IF(ISNUMBER('Primary endpoint outcomes'!FE439)=TRUE,'Primary endpoint outcomes'!FE439,0)))</f>
        <v>0</v>
      </c>
      <c r="Y439" s="326">
        <f>IF(ISNUMBER('Primary endpoint outcomes'!FC439)=TRUE,'Primary endpoint outcomes'!FC439,(IF(ISNUMBER('Primary endpoint outcomes'!FF439)=TRUE,'Primary endpoint outcomes'!FF439,0)))</f>
        <v>0</v>
      </c>
      <c r="AA439" s="151">
        <f t="shared" si="197"/>
        <v>146</v>
      </c>
      <c r="AB439" s="153">
        <f t="shared" si="198"/>
        <v>145</v>
      </c>
      <c r="AC439" s="153">
        <f t="shared" si="199"/>
        <v>3625</v>
      </c>
      <c r="AD439" s="151">
        <f t="shared" si="200"/>
        <v>142</v>
      </c>
      <c r="AE439" s="153">
        <f t="shared" si="201"/>
        <v>141</v>
      </c>
      <c r="AF439" s="153">
        <f t="shared" si="202"/>
        <v>4111.5600000000004</v>
      </c>
      <c r="AG439" s="151">
        <f t="shared" si="203"/>
        <v>0</v>
      </c>
      <c r="AH439" s="153">
        <f t="shared" si="204"/>
        <v>-1</v>
      </c>
      <c r="AI439" s="153">
        <f t="shared" si="205"/>
        <v>0</v>
      </c>
      <c r="AJ439" s="151">
        <f t="shared" si="206"/>
        <v>0</v>
      </c>
      <c r="AK439" s="153">
        <f t="shared" si="207"/>
        <v>-1</v>
      </c>
      <c r="AL439" s="153">
        <f t="shared" si="208"/>
        <v>0</v>
      </c>
      <c r="AM439" s="151">
        <f t="shared" si="209"/>
        <v>0</v>
      </c>
      <c r="AN439" s="153">
        <f t="shared" si="210"/>
        <v>-1</v>
      </c>
      <c r="AO439" s="153">
        <f t="shared" si="211"/>
        <v>0</v>
      </c>
      <c r="AP439" s="153">
        <f t="shared" si="212"/>
        <v>286</v>
      </c>
      <c r="AQ439" s="153">
        <f t="shared" si="213"/>
        <v>7736.56</v>
      </c>
      <c r="AR439" s="153">
        <f t="shared" si="214"/>
        <v>28.84791666666667</v>
      </c>
      <c r="AS439" s="153">
        <f t="shared" si="215"/>
        <v>5.201048845272374</v>
      </c>
      <c r="AT439" s="153">
        <f t="shared" si="216"/>
        <v>288</v>
      </c>
    </row>
    <row r="440" spans="1:46" ht="15.75" x14ac:dyDescent="0.25">
      <c r="A440" s="152" t="str">
        <f>'Primary endpoint outcomes'!A440</f>
        <v>Moon 1994</v>
      </c>
      <c r="B440" s="152" t="str">
        <f>CONCATENATE('Primary endpoint outcomes'!S440,'Primary endpoint outcomes'!T440)</f>
        <v>HAMD17</v>
      </c>
      <c r="C440" s="154">
        <f t="shared" si="189"/>
        <v>23.293684210526312</v>
      </c>
      <c r="D440" s="154">
        <f t="shared" si="190"/>
        <v>0</v>
      </c>
      <c r="E440" s="154">
        <f t="shared" si="191"/>
        <v>95</v>
      </c>
      <c r="F440" s="21" t="str">
        <f t="shared" si="192"/>
        <v>YES</v>
      </c>
      <c r="G440" s="21" t="str">
        <f t="shared" si="193"/>
        <v>NO</v>
      </c>
      <c r="H440" s="155" t="e">
        <f t="shared" si="194"/>
        <v>#NUM!</v>
      </c>
      <c r="I440" s="155" t="e">
        <f t="shared" si="195"/>
        <v>#NUM!</v>
      </c>
      <c r="J440" s="318">
        <f t="shared" si="196"/>
        <v>0</v>
      </c>
      <c r="K440" s="326">
        <f>IF(ISNUMBER('Primary endpoint outcomes'!U440)=TRUE,'Primary endpoint outcomes'!U440,(IF(ISNUMBER('Primary endpoint outcomes'!X440)=TRUE,'Primary endpoint outcomes'!X440,0)))</f>
        <v>23.9</v>
      </c>
      <c r="L440" s="326">
        <f>IF(ISNUMBER('Primary endpoint outcomes'!V440)=TRUE,'Primary endpoint outcomes'!V440,(IF(ISNUMBER('Primary endpoint outcomes'!Y440)=TRUE,'Primary endpoint outcomes'!Y440,0)))</f>
        <v>0</v>
      </c>
      <c r="M440" s="325">
        <f>IF(ISNUMBER('Primary endpoint outcomes'!W440)=TRUE,'Primary endpoint outcomes'!W440,(IF(ISNUMBER('Primary endpoint outcomes'!Z440)=TRUE,'Primary endpoint outcomes'!Z440,0)))</f>
        <v>47</v>
      </c>
      <c r="N440" s="326">
        <f>IF(ISNUMBER('Primary endpoint outcomes'!BC440)=TRUE,'Primary endpoint outcomes'!BC440,(IF(ISNUMBER('Primary endpoint outcomes'!BF440)=TRUE,'Primary endpoint outcomes'!BF440,0)))</f>
        <v>22.7</v>
      </c>
      <c r="O440" s="325">
        <f>IF(ISNUMBER('Primary endpoint outcomes'!BD440)=TRUE,'Primary endpoint outcomes'!BD440,(IF(ISNUMBER('Primary endpoint outcomes'!BG440)=TRUE,'Primary endpoint outcomes'!BG440,0)))</f>
        <v>0</v>
      </c>
      <c r="P440" s="325">
        <f>IF(ISNUMBER('Primary endpoint outcomes'!BE440)=TRUE,'Primary endpoint outcomes'!BE440,(IF(ISNUMBER('Primary endpoint outcomes'!BH440)=TRUE,'Primary endpoint outcomes'!BH440,0)))</f>
        <v>48</v>
      </c>
      <c r="Q440" s="326">
        <f>IF(ISNUMBER('Primary endpoint outcomes'!CK440)=TRUE,'Primary endpoint outcomes'!CK440,(IF(ISNUMBER('Primary endpoint outcomes'!CN440)=TRUE,'Primary endpoint outcomes'!CN440,0)))</f>
        <v>0</v>
      </c>
      <c r="R440" s="326">
        <f>IF(ISNUMBER('Primary endpoint outcomes'!CL440)=TRUE,'Primary endpoint outcomes'!CL440,(IF(ISNUMBER('Primary endpoint outcomes'!CO440)=TRUE,'Primary endpoint outcomes'!CO440,0)))</f>
        <v>0</v>
      </c>
      <c r="S440" s="325">
        <f>IF(ISNUMBER('Primary endpoint outcomes'!CM440)=TRUE,'Primary endpoint outcomes'!CM440,(IF(ISNUMBER('Primary endpoint outcomes'!CP440)=TRUE,'Primary endpoint outcomes'!CP440,0)))</f>
        <v>0</v>
      </c>
      <c r="T440" s="326">
        <f>IF(ISNUMBER('Primary endpoint outcomes'!DS440)=TRUE,'Primary endpoint outcomes'!DS440,(IF(ISNUMBER('Primary endpoint outcomes'!DV440)=TRUE,'Primary endpoint outcomes'!DV440,0)))</f>
        <v>0</v>
      </c>
      <c r="U440" s="326">
        <f>IF(ISNUMBER('Primary endpoint outcomes'!DT440)=TRUE,'Primary endpoint outcomes'!DT440,(IF(ISNUMBER('Primary endpoint outcomes'!DW440)=TRUE,'Primary endpoint outcomes'!DW440,0)))</f>
        <v>0</v>
      </c>
      <c r="V440" s="326">
        <f>IF(ISNUMBER('Primary endpoint outcomes'!DU440)=TRUE,'Primary endpoint outcomes'!DU440,(IF(ISNUMBER('Primary endpoint outcomes'!DX440)=TRUE,'Primary endpoint outcomes'!DX440,0)))</f>
        <v>0</v>
      </c>
      <c r="W440" s="326">
        <f>IF(ISNUMBER('Primary endpoint outcomes'!FA440)=TRUE,'Primary endpoint outcomes'!FA440,(IF(ISNUMBER('Primary endpoint outcomes'!FD440)=TRUE,'Primary endpoint outcomes'!FD440,0)))</f>
        <v>0</v>
      </c>
      <c r="X440" s="326">
        <f>IF(ISNUMBER('Primary endpoint outcomes'!FB440)=TRUE,'Primary endpoint outcomes'!FB440,(IF(ISNUMBER('Primary endpoint outcomes'!FE440)=TRUE,'Primary endpoint outcomes'!FE440,0)))</f>
        <v>0</v>
      </c>
      <c r="Y440" s="326">
        <f>IF(ISNUMBER('Primary endpoint outcomes'!FC440)=TRUE,'Primary endpoint outcomes'!FC440,(IF(ISNUMBER('Primary endpoint outcomes'!FF440)=TRUE,'Primary endpoint outcomes'!FF440,0)))</f>
        <v>0</v>
      </c>
      <c r="AA440" s="151">
        <f t="shared" si="197"/>
        <v>47</v>
      </c>
      <c r="AB440" s="153">
        <f t="shared" si="198"/>
        <v>46</v>
      </c>
      <c r="AC440" s="153">
        <f t="shared" si="199"/>
        <v>0</v>
      </c>
      <c r="AD440" s="151">
        <f t="shared" si="200"/>
        <v>48</v>
      </c>
      <c r="AE440" s="153">
        <f t="shared" si="201"/>
        <v>47</v>
      </c>
      <c r="AF440" s="153">
        <f t="shared" si="202"/>
        <v>0</v>
      </c>
      <c r="AG440" s="151">
        <f t="shared" si="203"/>
        <v>0</v>
      </c>
      <c r="AH440" s="153">
        <f t="shared" si="204"/>
        <v>-1</v>
      </c>
      <c r="AI440" s="153">
        <f t="shared" si="205"/>
        <v>0</v>
      </c>
      <c r="AJ440" s="151">
        <f t="shared" si="206"/>
        <v>0</v>
      </c>
      <c r="AK440" s="153">
        <f t="shared" si="207"/>
        <v>-1</v>
      </c>
      <c r="AL440" s="153">
        <f t="shared" si="208"/>
        <v>0</v>
      </c>
      <c r="AM440" s="151">
        <f t="shared" si="209"/>
        <v>0</v>
      </c>
      <c r="AN440" s="153">
        <f t="shared" si="210"/>
        <v>-1</v>
      </c>
      <c r="AO440" s="153">
        <f t="shared" si="211"/>
        <v>0</v>
      </c>
      <c r="AP440" s="153">
        <f t="shared" si="212"/>
        <v>93</v>
      </c>
      <c r="AQ440" s="153">
        <f t="shared" si="213"/>
        <v>0</v>
      </c>
      <c r="AR440" s="153">
        <f t="shared" si="214"/>
        <v>23.293684210526312</v>
      </c>
      <c r="AS440" s="153">
        <f t="shared" si="215"/>
        <v>0</v>
      </c>
      <c r="AT440" s="153">
        <f t="shared" si="216"/>
        <v>95</v>
      </c>
    </row>
    <row r="441" spans="1:46" ht="15.75" x14ac:dyDescent="0.25">
      <c r="A441" s="152" t="str">
        <f>'Primary endpoint outcomes'!A441</f>
        <v>Moon 1996</v>
      </c>
      <c r="B441" s="152" t="str">
        <f>CONCATENATE('Primary endpoint outcomes'!S441,'Primary endpoint outcomes'!T441)</f>
        <v>NANA</v>
      </c>
      <c r="C441" s="154" t="e">
        <f t="shared" si="189"/>
        <v>#DIV/0!</v>
      </c>
      <c r="D441" s="154" t="e">
        <f t="shared" si="190"/>
        <v>#DIV/0!</v>
      </c>
      <c r="E441" s="154">
        <f t="shared" si="191"/>
        <v>0</v>
      </c>
      <c r="F441" s="21" t="e">
        <f t="shared" si="192"/>
        <v>#DIV/0!</v>
      </c>
      <c r="G441" s="21" t="e">
        <f t="shared" si="193"/>
        <v>#DIV/0!</v>
      </c>
      <c r="H441" s="155" t="e">
        <f t="shared" si="194"/>
        <v>#N/A</v>
      </c>
      <c r="I441" s="155" t="e">
        <f t="shared" si="195"/>
        <v>#N/A</v>
      </c>
      <c r="J441" s="318">
        <f t="shared" si="196"/>
        <v>0</v>
      </c>
      <c r="K441" s="326">
        <f>IF(ISNUMBER('Primary endpoint outcomes'!U441)=TRUE,'Primary endpoint outcomes'!U441,(IF(ISNUMBER('Primary endpoint outcomes'!X441)=TRUE,'Primary endpoint outcomes'!X441,0)))</f>
        <v>0</v>
      </c>
      <c r="L441" s="326">
        <f>IF(ISNUMBER('Primary endpoint outcomes'!V441)=TRUE,'Primary endpoint outcomes'!V441,(IF(ISNUMBER('Primary endpoint outcomes'!Y441)=TRUE,'Primary endpoint outcomes'!Y441,0)))</f>
        <v>0</v>
      </c>
      <c r="M441" s="325">
        <f>IF(ISNUMBER('Primary endpoint outcomes'!W441)=TRUE,'Primary endpoint outcomes'!W441,(IF(ISNUMBER('Primary endpoint outcomes'!Z441)=TRUE,'Primary endpoint outcomes'!Z441,0)))</f>
        <v>0</v>
      </c>
      <c r="N441" s="326">
        <f>IF(ISNUMBER('Primary endpoint outcomes'!BC441)=TRUE,'Primary endpoint outcomes'!BC441,(IF(ISNUMBER('Primary endpoint outcomes'!BF441)=TRUE,'Primary endpoint outcomes'!BF441,0)))</f>
        <v>0</v>
      </c>
      <c r="O441" s="325">
        <f>IF(ISNUMBER('Primary endpoint outcomes'!BD441)=TRUE,'Primary endpoint outcomes'!BD441,(IF(ISNUMBER('Primary endpoint outcomes'!BG441)=TRUE,'Primary endpoint outcomes'!BG441,0)))</f>
        <v>0</v>
      </c>
      <c r="P441" s="325">
        <f>IF(ISNUMBER('Primary endpoint outcomes'!BE441)=TRUE,'Primary endpoint outcomes'!BE441,(IF(ISNUMBER('Primary endpoint outcomes'!BH441)=TRUE,'Primary endpoint outcomes'!BH441,0)))</f>
        <v>0</v>
      </c>
      <c r="Q441" s="326">
        <f>IF(ISNUMBER('Primary endpoint outcomes'!CK441)=TRUE,'Primary endpoint outcomes'!CK441,(IF(ISNUMBER('Primary endpoint outcomes'!CN441)=TRUE,'Primary endpoint outcomes'!CN441,0)))</f>
        <v>0</v>
      </c>
      <c r="R441" s="326">
        <f>IF(ISNUMBER('Primary endpoint outcomes'!CL441)=TRUE,'Primary endpoint outcomes'!CL441,(IF(ISNUMBER('Primary endpoint outcomes'!CO441)=TRUE,'Primary endpoint outcomes'!CO441,0)))</f>
        <v>0</v>
      </c>
      <c r="S441" s="325">
        <f>IF(ISNUMBER('Primary endpoint outcomes'!CM441)=TRUE,'Primary endpoint outcomes'!CM441,(IF(ISNUMBER('Primary endpoint outcomes'!CP441)=TRUE,'Primary endpoint outcomes'!CP441,0)))</f>
        <v>0</v>
      </c>
      <c r="T441" s="326">
        <f>IF(ISNUMBER('Primary endpoint outcomes'!DS441)=TRUE,'Primary endpoint outcomes'!DS441,(IF(ISNUMBER('Primary endpoint outcomes'!DV441)=TRUE,'Primary endpoint outcomes'!DV441,0)))</f>
        <v>0</v>
      </c>
      <c r="U441" s="326">
        <f>IF(ISNUMBER('Primary endpoint outcomes'!DT441)=TRUE,'Primary endpoint outcomes'!DT441,(IF(ISNUMBER('Primary endpoint outcomes'!DW441)=TRUE,'Primary endpoint outcomes'!DW441,0)))</f>
        <v>0</v>
      </c>
      <c r="V441" s="326">
        <f>IF(ISNUMBER('Primary endpoint outcomes'!DU441)=TRUE,'Primary endpoint outcomes'!DU441,(IF(ISNUMBER('Primary endpoint outcomes'!DX441)=TRUE,'Primary endpoint outcomes'!DX441,0)))</f>
        <v>0</v>
      </c>
      <c r="W441" s="326">
        <f>IF(ISNUMBER('Primary endpoint outcomes'!FA441)=TRUE,'Primary endpoint outcomes'!FA441,(IF(ISNUMBER('Primary endpoint outcomes'!FD441)=TRUE,'Primary endpoint outcomes'!FD441,0)))</f>
        <v>0</v>
      </c>
      <c r="X441" s="326">
        <f>IF(ISNUMBER('Primary endpoint outcomes'!FB441)=TRUE,'Primary endpoint outcomes'!FB441,(IF(ISNUMBER('Primary endpoint outcomes'!FE441)=TRUE,'Primary endpoint outcomes'!FE441,0)))</f>
        <v>0</v>
      </c>
      <c r="Y441" s="326">
        <f>IF(ISNUMBER('Primary endpoint outcomes'!FC441)=TRUE,'Primary endpoint outcomes'!FC441,(IF(ISNUMBER('Primary endpoint outcomes'!FF441)=TRUE,'Primary endpoint outcomes'!FF441,0)))</f>
        <v>0</v>
      </c>
      <c r="AA441" s="151">
        <f t="shared" si="197"/>
        <v>0</v>
      </c>
      <c r="AB441" s="153">
        <f t="shared" si="198"/>
        <v>-1</v>
      </c>
      <c r="AC441" s="153">
        <f t="shared" si="199"/>
        <v>0</v>
      </c>
      <c r="AD441" s="151">
        <f t="shared" si="200"/>
        <v>0</v>
      </c>
      <c r="AE441" s="153">
        <f t="shared" si="201"/>
        <v>-1</v>
      </c>
      <c r="AF441" s="153">
        <f t="shared" si="202"/>
        <v>0</v>
      </c>
      <c r="AG441" s="151">
        <f t="shared" si="203"/>
        <v>0</v>
      </c>
      <c r="AH441" s="153">
        <f t="shared" si="204"/>
        <v>-1</v>
      </c>
      <c r="AI441" s="153">
        <f t="shared" si="205"/>
        <v>0</v>
      </c>
      <c r="AJ441" s="151">
        <f t="shared" si="206"/>
        <v>0</v>
      </c>
      <c r="AK441" s="153">
        <f t="shared" si="207"/>
        <v>-1</v>
      </c>
      <c r="AL441" s="153">
        <f t="shared" si="208"/>
        <v>0</v>
      </c>
      <c r="AM441" s="151">
        <f t="shared" si="209"/>
        <v>0</v>
      </c>
      <c r="AN441" s="153">
        <f t="shared" si="210"/>
        <v>-1</v>
      </c>
      <c r="AO441" s="153">
        <f t="shared" si="211"/>
        <v>0</v>
      </c>
      <c r="AP441" s="153" t="b">
        <f t="shared" si="212"/>
        <v>0</v>
      </c>
      <c r="AQ441" s="153">
        <f t="shared" si="213"/>
        <v>0</v>
      </c>
      <c r="AR441" s="153" t="e">
        <f t="shared" si="214"/>
        <v>#DIV/0!</v>
      </c>
      <c r="AS441" s="153" t="e">
        <f t="shared" si="215"/>
        <v>#DIV/0!</v>
      </c>
      <c r="AT441" s="153">
        <f t="shared" si="216"/>
        <v>0</v>
      </c>
    </row>
    <row r="442" spans="1:46" ht="15.75" x14ac:dyDescent="0.25">
      <c r="A442" s="152" t="str">
        <f>'Primary endpoint outcomes'!A442</f>
        <v>Moore 2005</v>
      </c>
      <c r="B442" s="152" t="str">
        <f>CONCATENATE('Primary endpoint outcomes'!S442,'Primary endpoint outcomes'!T442)</f>
        <v>MADRS10</v>
      </c>
      <c r="C442" s="154">
        <f t="shared" si="189"/>
        <v>35.995714285714286</v>
      </c>
      <c r="D442" s="154">
        <f t="shared" si="190"/>
        <v>4.6014698933988596</v>
      </c>
      <c r="E442" s="154">
        <f t="shared" si="191"/>
        <v>280</v>
      </c>
      <c r="F442" s="21" t="str">
        <f t="shared" si="192"/>
        <v>YES</v>
      </c>
      <c r="G442" s="21" t="str">
        <f t="shared" si="193"/>
        <v>NO</v>
      </c>
      <c r="H442" s="155">
        <f t="shared" si="194"/>
        <v>0.99882327908718149</v>
      </c>
      <c r="I442" s="155">
        <f t="shared" si="195"/>
        <v>1.1767209128185074E-3</v>
      </c>
      <c r="J442" s="318">
        <f t="shared" si="196"/>
        <v>1</v>
      </c>
      <c r="K442" s="326">
        <f>IF(ISNUMBER('Primary endpoint outcomes'!U442)=TRUE,'Primary endpoint outcomes'!U442,(IF(ISNUMBER('Primary endpoint outcomes'!X442)=TRUE,'Primary endpoint outcomes'!X442,0)))</f>
        <v>36.299999999999997</v>
      </c>
      <c r="L442" s="326">
        <f>IF(ISNUMBER('Primary endpoint outcomes'!V442)=TRUE,'Primary endpoint outcomes'!V442,(IF(ISNUMBER('Primary endpoint outcomes'!Y442)=TRUE,'Primary endpoint outcomes'!Y442,0)))</f>
        <v>4.8</v>
      </c>
      <c r="M442" s="325">
        <f>IF(ISNUMBER('Primary endpoint outcomes'!W442)=TRUE,'Primary endpoint outcomes'!W442,(IF(ISNUMBER('Primary endpoint outcomes'!Z442)=TRUE,'Primary endpoint outcomes'!Z442,0)))</f>
        <v>138</v>
      </c>
      <c r="N442" s="326">
        <f>IF(ISNUMBER('Primary endpoint outcomes'!BC442)=TRUE,'Primary endpoint outcomes'!BC442,(IF(ISNUMBER('Primary endpoint outcomes'!BF442)=TRUE,'Primary endpoint outcomes'!BF442,0)))</f>
        <v>35.700000000000003</v>
      </c>
      <c r="O442" s="325">
        <f>IF(ISNUMBER('Primary endpoint outcomes'!BD442)=TRUE,'Primary endpoint outcomes'!BD442,(IF(ISNUMBER('Primary endpoint outcomes'!BG442)=TRUE,'Primary endpoint outcomes'!BG442,0)))</f>
        <v>4.4000000000000004</v>
      </c>
      <c r="P442" s="325">
        <f>IF(ISNUMBER('Primary endpoint outcomes'!BE442)=TRUE,'Primary endpoint outcomes'!BE442,(IF(ISNUMBER('Primary endpoint outcomes'!BH442)=TRUE,'Primary endpoint outcomes'!BH442,0)))</f>
        <v>142</v>
      </c>
      <c r="Q442" s="326">
        <f>IF(ISNUMBER('Primary endpoint outcomes'!CK442)=TRUE,'Primary endpoint outcomes'!CK442,(IF(ISNUMBER('Primary endpoint outcomes'!CN442)=TRUE,'Primary endpoint outcomes'!CN442,0)))</f>
        <v>0</v>
      </c>
      <c r="R442" s="326">
        <f>IF(ISNUMBER('Primary endpoint outcomes'!CL442)=TRUE,'Primary endpoint outcomes'!CL442,(IF(ISNUMBER('Primary endpoint outcomes'!CO442)=TRUE,'Primary endpoint outcomes'!CO442,0)))</f>
        <v>0</v>
      </c>
      <c r="S442" s="325">
        <f>IF(ISNUMBER('Primary endpoint outcomes'!CM442)=TRUE,'Primary endpoint outcomes'!CM442,(IF(ISNUMBER('Primary endpoint outcomes'!CP442)=TRUE,'Primary endpoint outcomes'!CP442,0)))</f>
        <v>0</v>
      </c>
      <c r="T442" s="326">
        <f>IF(ISNUMBER('Primary endpoint outcomes'!DS442)=TRUE,'Primary endpoint outcomes'!DS442,(IF(ISNUMBER('Primary endpoint outcomes'!DV442)=TRUE,'Primary endpoint outcomes'!DV442,0)))</f>
        <v>0</v>
      </c>
      <c r="U442" s="326">
        <f>IF(ISNUMBER('Primary endpoint outcomes'!DT442)=TRUE,'Primary endpoint outcomes'!DT442,(IF(ISNUMBER('Primary endpoint outcomes'!DW442)=TRUE,'Primary endpoint outcomes'!DW442,0)))</f>
        <v>0</v>
      </c>
      <c r="V442" s="326">
        <f>IF(ISNUMBER('Primary endpoint outcomes'!DU442)=TRUE,'Primary endpoint outcomes'!DU442,(IF(ISNUMBER('Primary endpoint outcomes'!DX442)=TRUE,'Primary endpoint outcomes'!DX442,0)))</f>
        <v>0</v>
      </c>
      <c r="W442" s="326">
        <f>IF(ISNUMBER('Primary endpoint outcomes'!FA442)=TRUE,'Primary endpoint outcomes'!FA442,(IF(ISNUMBER('Primary endpoint outcomes'!FD442)=TRUE,'Primary endpoint outcomes'!FD442,0)))</f>
        <v>0</v>
      </c>
      <c r="X442" s="326">
        <f>IF(ISNUMBER('Primary endpoint outcomes'!FB442)=TRUE,'Primary endpoint outcomes'!FB442,(IF(ISNUMBER('Primary endpoint outcomes'!FE442)=TRUE,'Primary endpoint outcomes'!FE442,0)))</f>
        <v>0</v>
      </c>
      <c r="Y442" s="326">
        <f>IF(ISNUMBER('Primary endpoint outcomes'!FC442)=TRUE,'Primary endpoint outcomes'!FC442,(IF(ISNUMBER('Primary endpoint outcomes'!FF442)=TRUE,'Primary endpoint outcomes'!FF442,0)))</f>
        <v>0</v>
      </c>
      <c r="AA442" s="151">
        <f t="shared" si="197"/>
        <v>138</v>
      </c>
      <c r="AB442" s="153">
        <f t="shared" si="198"/>
        <v>137</v>
      </c>
      <c r="AC442" s="153">
        <f t="shared" si="199"/>
        <v>3156.48</v>
      </c>
      <c r="AD442" s="151">
        <f t="shared" si="200"/>
        <v>142</v>
      </c>
      <c r="AE442" s="153">
        <f t="shared" si="201"/>
        <v>141</v>
      </c>
      <c r="AF442" s="153">
        <f t="shared" si="202"/>
        <v>2729.76</v>
      </c>
      <c r="AG442" s="151">
        <f t="shared" si="203"/>
        <v>0</v>
      </c>
      <c r="AH442" s="153">
        <f t="shared" si="204"/>
        <v>-1</v>
      </c>
      <c r="AI442" s="153">
        <f t="shared" si="205"/>
        <v>0</v>
      </c>
      <c r="AJ442" s="151">
        <f t="shared" si="206"/>
        <v>0</v>
      </c>
      <c r="AK442" s="153">
        <f t="shared" si="207"/>
        <v>-1</v>
      </c>
      <c r="AL442" s="153">
        <f t="shared" si="208"/>
        <v>0</v>
      </c>
      <c r="AM442" s="151">
        <f t="shared" si="209"/>
        <v>0</v>
      </c>
      <c r="AN442" s="153">
        <f t="shared" si="210"/>
        <v>-1</v>
      </c>
      <c r="AO442" s="153">
        <f t="shared" si="211"/>
        <v>0</v>
      </c>
      <c r="AP442" s="153">
        <f t="shared" si="212"/>
        <v>278</v>
      </c>
      <c r="AQ442" s="153">
        <f t="shared" si="213"/>
        <v>5886.24</v>
      </c>
      <c r="AR442" s="153">
        <f t="shared" si="214"/>
        <v>35.995714285714286</v>
      </c>
      <c r="AS442" s="153">
        <f t="shared" si="215"/>
        <v>4.6014698933988596</v>
      </c>
      <c r="AT442" s="153">
        <f t="shared" si="216"/>
        <v>280</v>
      </c>
    </row>
    <row r="443" spans="1:46" ht="15.75" x14ac:dyDescent="0.25">
      <c r="A443" s="152" t="str">
        <f>'Primary endpoint outcomes'!A443</f>
        <v>Moradveisi 2013</v>
      </c>
      <c r="B443" s="152" t="str">
        <f>CONCATENATE('Primary endpoint outcomes'!S443,'Primary endpoint outcomes'!T443)</f>
        <v>HAMD17</v>
      </c>
      <c r="C443" s="154">
        <f t="shared" si="189"/>
        <v>21.37</v>
      </c>
      <c r="D443" s="154">
        <f t="shared" si="190"/>
        <v>5.340599217316349</v>
      </c>
      <c r="E443" s="154">
        <f t="shared" si="191"/>
        <v>100</v>
      </c>
      <c r="F443" s="21" t="str">
        <f t="shared" si="192"/>
        <v>YES</v>
      </c>
      <c r="G443" s="21" t="str">
        <f t="shared" si="193"/>
        <v>NO</v>
      </c>
      <c r="H443" s="155">
        <f t="shared" si="194"/>
        <v>0.84267316378650403</v>
      </c>
      <c r="I443" s="155">
        <f t="shared" si="195"/>
        <v>0.15732683621349597</v>
      </c>
      <c r="J443" s="318">
        <f t="shared" si="196"/>
        <v>1</v>
      </c>
      <c r="K443" s="326">
        <f>IF(ISNUMBER('Primary endpoint outcomes'!U443)=TRUE,'Primary endpoint outcomes'!U443,(IF(ISNUMBER('Primary endpoint outcomes'!X443)=TRUE,'Primary endpoint outcomes'!X443,0)))</f>
        <v>21.12</v>
      </c>
      <c r="L443" s="326">
        <f>IF(ISNUMBER('Primary endpoint outcomes'!V443)=TRUE,'Primary endpoint outcomes'!V443,(IF(ISNUMBER('Primary endpoint outcomes'!Y443)=TRUE,'Primary endpoint outcomes'!Y443,0)))</f>
        <v>5.26</v>
      </c>
      <c r="M443" s="325">
        <f>IF(ISNUMBER('Primary endpoint outcomes'!W443)=TRUE,'Primary endpoint outcomes'!W443,(IF(ISNUMBER('Primary endpoint outcomes'!Z443)=TRUE,'Primary endpoint outcomes'!Z443,0)))</f>
        <v>50</v>
      </c>
      <c r="N443" s="326">
        <f>IF(ISNUMBER('Primary endpoint outcomes'!BC443)=TRUE,'Primary endpoint outcomes'!BC443,(IF(ISNUMBER('Primary endpoint outcomes'!BF443)=TRUE,'Primary endpoint outcomes'!BF443,0)))</f>
        <v>21.62</v>
      </c>
      <c r="O443" s="325">
        <f>IF(ISNUMBER('Primary endpoint outcomes'!BD443)=TRUE,'Primary endpoint outcomes'!BD443,(IF(ISNUMBER('Primary endpoint outcomes'!BG443)=TRUE,'Primary endpoint outcomes'!BG443,0)))</f>
        <v>5.42</v>
      </c>
      <c r="P443" s="325">
        <f>IF(ISNUMBER('Primary endpoint outcomes'!BE443)=TRUE,'Primary endpoint outcomes'!BE443,(IF(ISNUMBER('Primary endpoint outcomes'!BH443)=TRUE,'Primary endpoint outcomes'!BH443,0)))</f>
        <v>50</v>
      </c>
      <c r="Q443" s="326">
        <f>IF(ISNUMBER('Primary endpoint outcomes'!CK443)=TRUE,'Primary endpoint outcomes'!CK443,(IF(ISNUMBER('Primary endpoint outcomes'!CN443)=TRUE,'Primary endpoint outcomes'!CN443,0)))</f>
        <v>0</v>
      </c>
      <c r="R443" s="326">
        <f>IF(ISNUMBER('Primary endpoint outcomes'!CL443)=TRUE,'Primary endpoint outcomes'!CL443,(IF(ISNUMBER('Primary endpoint outcomes'!CO443)=TRUE,'Primary endpoint outcomes'!CO443,0)))</f>
        <v>0</v>
      </c>
      <c r="S443" s="325">
        <f>IF(ISNUMBER('Primary endpoint outcomes'!CM443)=TRUE,'Primary endpoint outcomes'!CM443,(IF(ISNUMBER('Primary endpoint outcomes'!CP443)=TRUE,'Primary endpoint outcomes'!CP443,0)))</f>
        <v>0</v>
      </c>
      <c r="T443" s="326">
        <f>IF(ISNUMBER('Primary endpoint outcomes'!DS443)=TRUE,'Primary endpoint outcomes'!DS443,(IF(ISNUMBER('Primary endpoint outcomes'!DV443)=TRUE,'Primary endpoint outcomes'!DV443,0)))</f>
        <v>0</v>
      </c>
      <c r="U443" s="326">
        <f>IF(ISNUMBER('Primary endpoint outcomes'!DT443)=TRUE,'Primary endpoint outcomes'!DT443,(IF(ISNUMBER('Primary endpoint outcomes'!DW443)=TRUE,'Primary endpoint outcomes'!DW443,0)))</f>
        <v>0</v>
      </c>
      <c r="V443" s="326">
        <f>IF(ISNUMBER('Primary endpoint outcomes'!DU443)=TRUE,'Primary endpoint outcomes'!DU443,(IF(ISNUMBER('Primary endpoint outcomes'!DX443)=TRUE,'Primary endpoint outcomes'!DX443,0)))</f>
        <v>0</v>
      </c>
      <c r="W443" s="326">
        <f>IF(ISNUMBER('Primary endpoint outcomes'!FA443)=TRUE,'Primary endpoint outcomes'!FA443,(IF(ISNUMBER('Primary endpoint outcomes'!FD443)=TRUE,'Primary endpoint outcomes'!FD443,0)))</f>
        <v>0</v>
      </c>
      <c r="X443" s="326">
        <f>IF(ISNUMBER('Primary endpoint outcomes'!FB443)=TRUE,'Primary endpoint outcomes'!FB443,(IF(ISNUMBER('Primary endpoint outcomes'!FE443)=TRUE,'Primary endpoint outcomes'!FE443,0)))</f>
        <v>0</v>
      </c>
      <c r="Y443" s="326">
        <f>IF(ISNUMBER('Primary endpoint outcomes'!FC443)=TRUE,'Primary endpoint outcomes'!FC443,(IF(ISNUMBER('Primary endpoint outcomes'!FF443)=TRUE,'Primary endpoint outcomes'!FF443,0)))</f>
        <v>0</v>
      </c>
      <c r="AA443" s="151">
        <f t="shared" si="197"/>
        <v>50</v>
      </c>
      <c r="AB443" s="153">
        <f t="shared" si="198"/>
        <v>49</v>
      </c>
      <c r="AC443" s="153">
        <f t="shared" si="199"/>
        <v>1355.7123999999999</v>
      </c>
      <c r="AD443" s="151">
        <f t="shared" si="200"/>
        <v>50</v>
      </c>
      <c r="AE443" s="153">
        <f t="shared" si="201"/>
        <v>49</v>
      </c>
      <c r="AF443" s="153">
        <f t="shared" si="202"/>
        <v>1439.4436000000001</v>
      </c>
      <c r="AG443" s="151">
        <f t="shared" si="203"/>
        <v>0</v>
      </c>
      <c r="AH443" s="153">
        <f t="shared" si="204"/>
        <v>-1</v>
      </c>
      <c r="AI443" s="153">
        <f t="shared" si="205"/>
        <v>0</v>
      </c>
      <c r="AJ443" s="151">
        <f t="shared" si="206"/>
        <v>0</v>
      </c>
      <c r="AK443" s="153">
        <f t="shared" si="207"/>
        <v>-1</v>
      </c>
      <c r="AL443" s="153">
        <f t="shared" si="208"/>
        <v>0</v>
      </c>
      <c r="AM443" s="151">
        <f t="shared" si="209"/>
        <v>0</v>
      </c>
      <c r="AN443" s="153">
        <f t="shared" si="210"/>
        <v>-1</v>
      </c>
      <c r="AO443" s="153">
        <f t="shared" si="211"/>
        <v>0</v>
      </c>
      <c r="AP443" s="153">
        <f t="shared" si="212"/>
        <v>98</v>
      </c>
      <c r="AQ443" s="153">
        <f t="shared" si="213"/>
        <v>2795.1559999999999</v>
      </c>
      <c r="AR443" s="153">
        <f t="shared" si="214"/>
        <v>21.37</v>
      </c>
      <c r="AS443" s="153">
        <f t="shared" si="215"/>
        <v>5.340599217316349</v>
      </c>
      <c r="AT443" s="153">
        <f t="shared" si="216"/>
        <v>100</v>
      </c>
    </row>
    <row r="444" spans="1:46" ht="15.75" x14ac:dyDescent="0.25">
      <c r="A444" s="152" t="str">
        <f>'Primary endpoint outcomes'!A444</f>
        <v>Moss 2012</v>
      </c>
      <c r="B444" s="152" t="str">
        <f>CONCATENATE('Primary endpoint outcomes'!S444,'Primary endpoint outcomes'!T444)</f>
        <v>HAMD17</v>
      </c>
      <c r="C444" s="154">
        <f t="shared" si="189"/>
        <v>11.615</v>
      </c>
      <c r="D444" s="154">
        <f t="shared" si="190"/>
        <v>6.136521816143083</v>
      </c>
      <c r="E444" s="154">
        <f t="shared" si="191"/>
        <v>26</v>
      </c>
      <c r="F444" s="21" t="str">
        <f t="shared" si="192"/>
        <v>NO</v>
      </c>
      <c r="G444" s="21" t="str">
        <f t="shared" si="193"/>
        <v>YES</v>
      </c>
      <c r="H444" s="155">
        <f t="shared" si="194"/>
        <v>0.23743610427370776</v>
      </c>
      <c r="I444" s="155">
        <f t="shared" si="195"/>
        <v>0.76256389572629224</v>
      </c>
      <c r="J444" s="318">
        <f t="shared" si="196"/>
        <v>1</v>
      </c>
      <c r="K444" s="326">
        <f>IF(ISNUMBER('Primary endpoint outcomes'!U444)=TRUE,'Primary endpoint outcomes'!U444,(IF(ISNUMBER('Primary endpoint outcomes'!X444)=TRUE,'Primary endpoint outcomes'!X444,0)))</f>
        <v>11.23</v>
      </c>
      <c r="L444" s="326">
        <f>IF(ISNUMBER('Primary endpoint outcomes'!V444)=TRUE,'Primary endpoint outcomes'!V444,(IF(ISNUMBER('Primary endpoint outcomes'!Y444)=TRUE,'Primary endpoint outcomes'!Y444,0)))</f>
        <v>6.57</v>
      </c>
      <c r="M444" s="325">
        <f>IF(ISNUMBER('Primary endpoint outcomes'!W444)=TRUE,'Primary endpoint outcomes'!W444,(IF(ISNUMBER('Primary endpoint outcomes'!Z444)=TRUE,'Primary endpoint outcomes'!Z444,0)))</f>
        <v>13</v>
      </c>
      <c r="N444" s="326">
        <f>IF(ISNUMBER('Primary endpoint outcomes'!BC444)=TRUE,'Primary endpoint outcomes'!BC444,(IF(ISNUMBER('Primary endpoint outcomes'!BF444)=TRUE,'Primary endpoint outcomes'!BF444,0)))</f>
        <v>12</v>
      </c>
      <c r="O444" s="325">
        <f>IF(ISNUMBER('Primary endpoint outcomes'!BD444)=TRUE,'Primary endpoint outcomes'!BD444,(IF(ISNUMBER('Primary endpoint outcomes'!BG444)=TRUE,'Primary endpoint outcomes'!BG444,0)))</f>
        <v>5.67</v>
      </c>
      <c r="P444" s="325">
        <f>IF(ISNUMBER('Primary endpoint outcomes'!BE444)=TRUE,'Primary endpoint outcomes'!BE444,(IF(ISNUMBER('Primary endpoint outcomes'!BH444)=TRUE,'Primary endpoint outcomes'!BH444,0)))</f>
        <v>13</v>
      </c>
      <c r="Q444" s="326">
        <f>IF(ISNUMBER('Primary endpoint outcomes'!CK444)=TRUE,'Primary endpoint outcomes'!CK444,(IF(ISNUMBER('Primary endpoint outcomes'!CN444)=TRUE,'Primary endpoint outcomes'!CN444,0)))</f>
        <v>0</v>
      </c>
      <c r="R444" s="326">
        <f>IF(ISNUMBER('Primary endpoint outcomes'!CL444)=TRUE,'Primary endpoint outcomes'!CL444,(IF(ISNUMBER('Primary endpoint outcomes'!CO444)=TRUE,'Primary endpoint outcomes'!CO444,0)))</f>
        <v>0</v>
      </c>
      <c r="S444" s="325">
        <f>IF(ISNUMBER('Primary endpoint outcomes'!CM444)=TRUE,'Primary endpoint outcomes'!CM444,(IF(ISNUMBER('Primary endpoint outcomes'!CP444)=TRUE,'Primary endpoint outcomes'!CP444,0)))</f>
        <v>0</v>
      </c>
      <c r="T444" s="326">
        <f>IF(ISNUMBER('Primary endpoint outcomes'!DS444)=TRUE,'Primary endpoint outcomes'!DS444,(IF(ISNUMBER('Primary endpoint outcomes'!DV444)=TRUE,'Primary endpoint outcomes'!DV444,0)))</f>
        <v>0</v>
      </c>
      <c r="U444" s="326">
        <f>IF(ISNUMBER('Primary endpoint outcomes'!DT444)=TRUE,'Primary endpoint outcomes'!DT444,(IF(ISNUMBER('Primary endpoint outcomes'!DW444)=TRUE,'Primary endpoint outcomes'!DW444,0)))</f>
        <v>0</v>
      </c>
      <c r="V444" s="326">
        <f>IF(ISNUMBER('Primary endpoint outcomes'!DU444)=TRUE,'Primary endpoint outcomes'!DU444,(IF(ISNUMBER('Primary endpoint outcomes'!DX444)=TRUE,'Primary endpoint outcomes'!DX444,0)))</f>
        <v>0</v>
      </c>
      <c r="W444" s="326">
        <f>IF(ISNUMBER('Primary endpoint outcomes'!FA444)=TRUE,'Primary endpoint outcomes'!FA444,(IF(ISNUMBER('Primary endpoint outcomes'!FD444)=TRUE,'Primary endpoint outcomes'!FD444,0)))</f>
        <v>0</v>
      </c>
      <c r="X444" s="326">
        <f>IF(ISNUMBER('Primary endpoint outcomes'!FB444)=TRUE,'Primary endpoint outcomes'!FB444,(IF(ISNUMBER('Primary endpoint outcomes'!FE444)=TRUE,'Primary endpoint outcomes'!FE444,0)))</f>
        <v>0</v>
      </c>
      <c r="Y444" s="326">
        <f>IF(ISNUMBER('Primary endpoint outcomes'!FC444)=TRUE,'Primary endpoint outcomes'!FC444,(IF(ISNUMBER('Primary endpoint outcomes'!FF444)=TRUE,'Primary endpoint outcomes'!FF444,0)))</f>
        <v>0</v>
      </c>
      <c r="AA444" s="151">
        <f t="shared" si="197"/>
        <v>13</v>
      </c>
      <c r="AB444" s="153">
        <f t="shared" si="198"/>
        <v>12</v>
      </c>
      <c r="AC444" s="153">
        <f t="shared" si="199"/>
        <v>517.97880000000009</v>
      </c>
      <c r="AD444" s="151">
        <f t="shared" si="200"/>
        <v>13</v>
      </c>
      <c r="AE444" s="153">
        <f t="shared" si="201"/>
        <v>12</v>
      </c>
      <c r="AF444" s="153">
        <f t="shared" si="202"/>
        <v>385.78679999999997</v>
      </c>
      <c r="AG444" s="151">
        <f t="shared" si="203"/>
        <v>0</v>
      </c>
      <c r="AH444" s="153">
        <f t="shared" si="204"/>
        <v>-1</v>
      </c>
      <c r="AI444" s="153">
        <f t="shared" si="205"/>
        <v>0</v>
      </c>
      <c r="AJ444" s="151">
        <f t="shared" si="206"/>
        <v>0</v>
      </c>
      <c r="AK444" s="153">
        <f t="shared" si="207"/>
        <v>-1</v>
      </c>
      <c r="AL444" s="153">
        <f t="shared" si="208"/>
        <v>0</v>
      </c>
      <c r="AM444" s="151">
        <f t="shared" si="209"/>
        <v>0</v>
      </c>
      <c r="AN444" s="153">
        <f t="shared" si="210"/>
        <v>-1</v>
      </c>
      <c r="AO444" s="153">
        <f t="shared" si="211"/>
        <v>0</v>
      </c>
      <c r="AP444" s="153">
        <f t="shared" si="212"/>
        <v>24</v>
      </c>
      <c r="AQ444" s="153">
        <f t="shared" si="213"/>
        <v>903.76560000000006</v>
      </c>
      <c r="AR444" s="153">
        <f t="shared" si="214"/>
        <v>11.615</v>
      </c>
      <c r="AS444" s="153">
        <f t="shared" si="215"/>
        <v>6.136521816143083</v>
      </c>
      <c r="AT444" s="153">
        <f t="shared" si="216"/>
        <v>26</v>
      </c>
    </row>
    <row r="445" spans="1:46" ht="15.75" x14ac:dyDescent="0.25">
      <c r="A445" s="152" t="str">
        <f>'Primary endpoint outcomes'!A445</f>
        <v>Mowla 2016</v>
      </c>
      <c r="B445" s="152" t="str">
        <f>CONCATENATE('Primary endpoint outcomes'!S445,'Primary endpoint outcomes'!T445)</f>
        <v>HAMD17</v>
      </c>
      <c r="C445" s="154">
        <f t="shared" si="189"/>
        <v>27.669629629629625</v>
      </c>
      <c r="D445" s="154">
        <f t="shared" si="190"/>
        <v>3.8051584420666074</v>
      </c>
      <c r="E445" s="154">
        <f t="shared" si="191"/>
        <v>54</v>
      </c>
      <c r="F445" s="21" t="str">
        <f t="shared" si="192"/>
        <v>YES</v>
      </c>
      <c r="G445" s="21" t="str">
        <f t="shared" si="193"/>
        <v>NO</v>
      </c>
      <c r="H445" s="155">
        <f t="shared" si="194"/>
        <v>0.99891815334565859</v>
      </c>
      <c r="I445" s="155">
        <f t="shared" si="195"/>
        <v>1.0818466543414118E-3</v>
      </c>
      <c r="J445" s="318">
        <f t="shared" si="196"/>
        <v>1</v>
      </c>
      <c r="K445" s="326">
        <f>IF(ISNUMBER('Primary endpoint outcomes'!U445)=TRUE,'Primary endpoint outcomes'!U445,(IF(ISNUMBER('Primary endpoint outcomes'!X445)=TRUE,'Primary endpoint outcomes'!X445,0)))</f>
        <v>27.4</v>
      </c>
      <c r="L445" s="326">
        <f>IF(ISNUMBER('Primary endpoint outcomes'!V445)=TRUE,'Primary endpoint outcomes'!V445,(IF(ISNUMBER('Primary endpoint outcomes'!Y445)=TRUE,'Primary endpoint outcomes'!Y445,0)))</f>
        <v>3.9</v>
      </c>
      <c r="M445" s="325">
        <f>IF(ISNUMBER('Primary endpoint outcomes'!W445)=TRUE,'Primary endpoint outcomes'!W445,(IF(ISNUMBER('Primary endpoint outcomes'!Z445)=TRUE,'Primary endpoint outcomes'!Z445,0)))</f>
        <v>28</v>
      </c>
      <c r="N445" s="326">
        <f>IF(ISNUMBER('Primary endpoint outcomes'!BC445)=TRUE,'Primary endpoint outcomes'!BC445,(IF(ISNUMBER('Primary endpoint outcomes'!BF445)=TRUE,'Primary endpoint outcomes'!BF445,0)))</f>
        <v>27.96</v>
      </c>
      <c r="O445" s="325">
        <f>IF(ISNUMBER('Primary endpoint outcomes'!BD445)=TRUE,'Primary endpoint outcomes'!BD445,(IF(ISNUMBER('Primary endpoint outcomes'!BG445)=TRUE,'Primary endpoint outcomes'!BG445,0)))</f>
        <v>3.7</v>
      </c>
      <c r="P445" s="325">
        <f>IF(ISNUMBER('Primary endpoint outcomes'!BE445)=TRUE,'Primary endpoint outcomes'!BE445,(IF(ISNUMBER('Primary endpoint outcomes'!BH445)=TRUE,'Primary endpoint outcomes'!BH445,0)))</f>
        <v>26</v>
      </c>
      <c r="Q445" s="326">
        <f>IF(ISNUMBER('Primary endpoint outcomes'!CK445)=TRUE,'Primary endpoint outcomes'!CK445,(IF(ISNUMBER('Primary endpoint outcomes'!CN445)=TRUE,'Primary endpoint outcomes'!CN445,0)))</f>
        <v>0</v>
      </c>
      <c r="R445" s="326">
        <f>IF(ISNUMBER('Primary endpoint outcomes'!CL445)=TRUE,'Primary endpoint outcomes'!CL445,(IF(ISNUMBER('Primary endpoint outcomes'!CO445)=TRUE,'Primary endpoint outcomes'!CO445,0)))</f>
        <v>0</v>
      </c>
      <c r="S445" s="325">
        <f>IF(ISNUMBER('Primary endpoint outcomes'!CM445)=TRUE,'Primary endpoint outcomes'!CM445,(IF(ISNUMBER('Primary endpoint outcomes'!CP445)=TRUE,'Primary endpoint outcomes'!CP445,0)))</f>
        <v>0</v>
      </c>
      <c r="T445" s="326">
        <f>IF(ISNUMBER('Primary endpoint outcomes'!DS445)=TRUE,'Primary endpoint outcomes'!DS445,(IF(ISNUMBER('Primary endpoint outcomes'!DV445)=TRUE,'Primary endpoint outcomes'!DV445,0)))</f>
        <v>0</v>
      </c>
      <c r="U445" s="326">
        <f>IF(ISNUMBER('Primary endpoint outcomes'!DT445)=TRUE,'Primary endpoint outcomes'!DT445,(IF(ISNUMBER('Primary endpoint outcomes'!DW445)=TRUE,'Primary endpoint outcomes'!DW445,0)))</f>
        <v>0</v>
      </c>
      <c r="V445" s="326">
        <f>IF(ISNUMBER('Primary endpoint outcomes'!DU445)=TRUE,'Primary endpoint outcomes'!DU445,(IF(ISNUMBER('Primary endpoint outcomes'!DX445)=TRUE,'Primary endpoint outcomes'!DX445,0)))</f>
        <v>0</v>
      </c>
      <c r="W445" s="326">
        <f>IF(ISNUMBER('Primary endpoint outcomes'!FA445)=TRUE,'Primary endpoint outcomes'!FA445,(IF(ISNUMBER('Primary endpoint outcomes'!FD445)=TRUE,'Primary endpoint outcomes'!FD445,0)))</f>
        <v>0</v>
      </c>
      <c r="X445" s="326">
        <f>IF(ISNUMBER('Primary endpoint outcomes'!FB445)=TRUE,'Primary endpoint outcomes'!FB445,(IF(ISNUMBER('Primary endpoint outcomes'!FE445)=TRUE,'Primary endpoint outcomes'!FE445,0)))</f>
        <v>0</v>
      </c>
      <c r="Y445" s="326">
        <f>IF(ISNUMBER('Primary endpoint outcomes'!FC445)=TRUE,'Primary endpoint outcomes'!FC445,(IF(ISNUMBER('Primary endpoint outcomes'!FF445)=TRUE,'Primary endpoint outcomes'!FF445,0)))</f>
        <v>0</v>
      </c>
      <c r="AA445" s="151">
        <f t="shared" si="197"/>
        <v>28</v>
      </c>
      <c r="AB445" s="153">
        <f t="shared" si="198"/>
        <v>27</v>
      </c>
      <c r="AC445" s="153">
        <f t="shared" si="199"/>
        <v>410.66999999999996</v>
      </c>
      <c r="AD445" s="151">
        <f t="shared" si="200"/>
        <v>26</v>
      </c>
      <c r="AE445" s="153">
        <f t="shared" si="201"/>
        <v>25</v>
      </c>
      <c r="AF445" s="153">
        <f t="shared" si="202"/>
        <v>342.25000000000006</v>
      </c>
      <c r="AG445" s="151">
        <f t="shared" si="203"/>
        <v>0</v>
      </c>
      <c r="AH445" s="153">
        <f t="shared" si="204"/>
        <v>-1</v>
      </c>
      <c r="AI445" s="153">
        <f t="shared" si="205"/>
        <v>0</v>
      </c>
      <c r="AJ445" s="151">
        <f t="shared" si="206"/>
        <v>0</v>
      </c>
      <c r="AK445" s="153">
        <f t="shared" si="207"/>
        <v>-1</v>
      </c>
      <c r="AL445" s="153">
        <f t="shared" si="208"/>
        <v>0</v>
      </c>
      <c r="AM445" s="151">
        <f t="shared" si="209"/>
        <v>0</v>
      </c>
      <c r="AN445" s="153">
        <f t="shared" si="210"/>
        <v>-1</v>
      </c>
      <c r="AO445" s="153">
        <f t="shared" si="211"/>
        <v>0</v>
      </c>
      <c r="AP445" s="153">
        <f t="shared" si="212"/>
        <v>52</v>
      </c>
      <c r="AQ445" s="153">
        <f t="shared" si="213"/>
        <v>752.92000000000007</v>
      </c>
      <c r="AR445" s="153">
        <f t="shared" si="214"/>
        <v>27.669629629629625</v>
      </c>
      <c r="AS445" s="153">
        <f t="shared" si="215"/>
        <v>3.8051584420666074</v>
      </c>
      <c r="AT445" s="153">
        <f t="shared" si="216"/>
        <v>54</v>
      </c>
    </row>
    <row r="446" spans="1:46" ht="15.75" x14ac:dyDescent="0.25">
      <c r="A446" s="152" t="e">
        <f>'Primary endpoint outcomes'!#REF!</f>
        <v>#REF!</v>
      </c>
      <c r="B446" s="152" t="e">
        <f>CONCATENATE('Primary endpoint outcomes'!#REF!,'Primary endpoint outcomes'!#REF!)</f>
        <v>#REF!</v>
      </c>
      <c r="C446" s="154" t="e">
        <f t="shared" si="189"/>
        <v>#DIV/0!</v>
      </c>
      <c r="D446" s="154" t="e">
        <f t="shared" si="190"/>
        <v>#DIV/0!</v>
      </c>
      <c r="E446" s="154">
        <f t="shared" si="191"/>
        <v>0</v>
      </c>
      <c r="F446" s="21" t="e">
        <f t="shared" si="192"/>
        <v>#DIV/0!</v>
      </c>
      <c r="G446" s="21" t="e">
        <f t="shared" si="193"/>
        <v>#DIV/0!</v>
      </c>
      <c r="H446" s="155" t="e">
        <f t="shared" si="194"/>
        <v>#REF!</v>
      </c>
      <c r="I446" s="155" t="e">
        <f t="shared" si="195"/>
        <v>#REF!</v>
      </c>
      <c r="J446" s="318">
        <f t="shared" si="196"/>
        <v>0</v>
      </c>
      <c r="K446" s="326">
        <f>IF(ISNUMBER('Primary endpoint outcomes'!#REF!)=TRUE,'Primary endpoint outcomes'!#REF!,(IF(ISNUMBER('Primary endpoint outcomes'!#REF!)=TRUE,'Primary endpoint outcomes'!#REF!,0)))</f>
        <v>0</v>
      </c>
      <c r="L446" s="326">
        <f>IF(ISNUMBER('Primary endpoint outcomes'!#REF!)=TRUE,'Primary endpoint outcomes'!#REF!,(IF(ISNUMBER('Primary endpoint outcomes'!#REF!)=TRUE,'Primary endpoint outcomes'!#REF!,0)))</f>
        <v>0</v>
      </c>
      <c r="M446" s="325">
        <f>IF(ISNUMBER('Primary endpoint outcomes'!#REF!)=TRUE,'Primary endpoint outcomes'!#REF!,(IF(ISNUMBER('Primary endpoint outcomes'!#REF!)=TRUE,'Primary endpoint outcomes'!#REF!,0)))</f>
        <v>0</v>
      </c>
      <c r="N446" s="326">
        <f>IF(ISNUMBER('Primary endpoint outcomes'!#REF!)=TRUE,'Primary endpoint outcomes'!#REF!,(IF(ISNUMBER('Primary endpoint outcomes'!#REF!)=TRUE,'Primary endpoint outcomes'!#REF!,0)))</f>
        <v>0</v>
      </c>
      <c r="O446" s="325">
        <f>IF(ISNUMBER('Primary endpoint outcomes'!#REF!)=TRUE,'Primary endpoint outcomes'!#REF!,(IF(ISNUMBER('Primary endpoint outcomes'!#REF!)=TRUE,'Primary endpoint outcomes'!#REF!,0)))</f>
        <v>0</v>
      </c>
      <c r="P446" s="325">
        <f>IF(ISNUMBER('Primary endpoint outcomes'!#REF!)=TRUE,'Primary endpoint outcomes'!#REF!,(IF(ISNUMBER('Primary endpoint outcomes'!#REF!)=TRUE,'Primary endpoint outcomes'!#REF!,0)))</f>
        <v>0</v>
      </c>
      <c r="Q446" s="326">
        <f>IF(ISNUMBER('Primary endpoint outcomes'!#REF!)=TRUE,'Primary endpoint outcomes'!#REF!,(IF(ISNUMBER('Primary endpoint outcomes'!#REF!)=TRUE,'Primary endpoint outcomes'!#REF!,0)))</f>
        <v>0</v>
      </c>
      <c r="R446" s="326">
        <f>IF(ISNUMBER('Primary endpoint outcomes'!#REF!)=TRUE,'Primary endpoint outcomes'!#REF!,(IF(ISNUMBER('Primary endpoint outcomes'!#REF!)=TRUE,'Primary endpoint outcomes'!#REF!,0)))</f>
        <v>0</v>
      </c>
      <c r="S446" s="325">
        <f>IF(ISNUMBER('Primary endpoint outcomes'!#REF!)=TRUE,'Primary endpoint outcomes'!#REF!,(IF(ISNUMBER('Primary endpoint outcomes'!#REF!)=TRUE,'Primary endpoint outcomes'!#REF!,0)))</f>
        <v>0</v>
      </c>
      <c r="T446" s="326">
        <f>IF(ISNUMBER('Primary endpoint outcomes'!#REF!)=TRUE,'Primary endpoint outcomes'!#REF!,(IF(ISNUMBER('Primary endpoint outcomes'!#REF!)=TRUE,'Primary endpoint outcomes'!#REF!,0)))</f>
        <v>0</v>
      </c>
      <c r="U446" s="326">
        <f>IF(ISNUMBER('Primary endpoint outcomes'!#REF!)=TRUE,'Primary endpoint outcomes'!#REF!,(IF(ISNUMBER('Primary endpoint outcomes'!#REF!)=TRUE,'Primary endpoint outcomes'!#REF!,0)))</f>
        <v>0</v>
      </c>
      <c r="V446" s="326">
        <f>IF(ISNUMBER('Primary endpoint outcomes'!#REF!)=TRUE,'Primary endpoint outcomes'!#REF!,(IF(ISNUMBER('Primary endpoint outcomes'!#REF!)=TRUE,'Primary endpoint outcomes'!#REF!,0)))</f>
        <v>0</v>
      </c>
      <c r="W446" s="326">
        <f>IF(ISNUMBER('Primary endpoint outcomes'!#REF!)=TRUE,'Primary endpoint outcomes'!#REF!,(IF(ISNUMBER('Primary endpoint outcomes'!#REF!)=TRUE,'Primary endpoint outcomes'!#REF!,0)))</f>
        <v>0</v>
      </c>
      <c r="X446" s="326">
        <f>IF(ISNUMBER('Primary endpoint outcomes'!#REF!)=TRUE,'Primary endpoint outcomes'!#REF!,(IF(ISNUMBER('Primary endpoint outcomes'!#REF!)=TRUE,'Primary endpoint outcomes'!#REF!,0)))</f>
        <v>0</v>
      </c>
      <c r="Y446" s="326">
        <f>IF(ISNUMBER('Primary endpoint outcomes'!#REF!)=TRUE,'Primary endpoint outcomes'!#REF!,(IF(ISNUMBER('Primary endpoint outcomes'!#REF!)=TRUE,'Primary endpoint outcomes'!#REF!,0)))</f>
        <v>0</v>
      </c>
      <c r="AA446" s="151">
        <f t="shared" si="197"/>
        <v>0</v>
      </c>
      <c r="AB446" s="153">
        <f t="shared" si="198"/>
        <v>-1</v>
      </c>
      <c r="AC446" s="153">
        <f t="shared" si="199"/>
        <v>0</v>
      </c>
      <c r="AD446" s="151">
        <f t="shared" si="200"/>
        <v>0</v>
      </c>
      <c r="AE446" s="153">
        <f t="shared" si="201"/>
        <v>-1</v>
      </c>
      <c r="AF446" s="153">
        <f t="shared" si="202"/>
        <v>0</v>
      </c>
      <c r="AG446" s="151">
        <f t="shared" si="203"/>
        <v>0</v>
      </c>
      <c r="AH446" s="153">
        <f t="shared" si="204"/>
        <v>-1</v>
      </c>
      <c r="AI446" s="153">
        <f t="shared" si="205"/>
        <v>0</v>
      </c>
      <c r="AJ446" s="151">
        <f t="shared" si="206"/>
        <v>0</v>
      </c>
      <c r="AK446" s="153">
        <f t="shared" si="207"/>
        <v>-1</v>
      </c>
      <c r="AL446" s="153">
        <f t="shared" si="208"/>
        <v>0</v>
      </c>
      <c r="AM446" s="151">
        <f t="shared" si="209"/>
        <v>0</v>
      </c>
      <c r="AN446" s="153">
        <f t="shared" si="210"/>
        <v>-1</v>
      </c>
      <c r="AO446" s="153">
        <f t="shared" si="211"/>
        <v>0</v>
      </c>
      <c r="AP446" s="153" t="b">
        <f t="shared" si="212"/>
        <v>0</v>
      </c>
      <c r="AQ446" s="153">
        <f t="shared" si="213"/>
        <v>0</v>
      </c>
      <c r="AR446" s="153" t="e">
        <f t="shared" si="214"/>
        <v>#DIV/0!</v>
      </c>
      <c r="AS446" s="153" t="e">
        <f t="shared" si="215"/>
        <v>#DIV/0!</v>
      </c>
      <c r="AT446" s="153">
        <f t="shared" si="216"/>
        <v>0</v>
      </c>
    </row>
    <row r="447" spans="1:46" ht="15.75" x14ac:dyDescent="0.25">
      <c r="A447" s="152" t="str">
        <f>'Primary endpoint outcomes'!A446</f>
        <v>Mullin 1996</v>
      </c>
      <c r="B447" s="152" t="str">
        <f>CONCATENATE('Primary endpoint outcomes'!S446,'Primary endpoint outcomes'!T446)</f>
        <v>HAMD17</v>
      </c>
      <c r="C447" s="154">
        <f t="shared" si="189"/>
        <v>22.549358974358974</v>
      </c>
      <c r="D447" s="154">
        <f t="shared" si="190"/>
        <v>3.9496670910179419</v>
      </c>
      <c r="E447" s="154">
        <f t="shared" si="191"/>
        <v>156</v>
      </c>
      <c r="F447" s="21" t="str">
        <f t="shared" si="192"/>
        <v>YES</v>
      </c>
      <c r="G447" s="21" t="str">
        <f t="shared" si="193"/>
        <v>NO</v>
      </c>
      <c r="H447" s="155">
        <f t="shared" si="194"/>
        <v>0.95136198410984196</v>
      </c>
      <c r="I447" s="155">
        <f t="shared" si="195"/>
        <v>4.8638015890158037E-2</v>
      </c>
      <c r="J447" s="318">
        <f t="shared" si="196"/>
        <v>1</v>
      </c>
      <c r="K447" s="326">
        <f>IF(ISNUMBER('Primary endpoint outcomes'!U446)=TRUE,'Primary endpoint outcomes'!U446,(IF(ISNUMBER('Primary endpoint outcomes'!X446)=TRUE,'Primary endpoint outcomes'!X446,0)))</f>
        <v>22.5</v>
      </c>
      <c r="L447" s="326">
        <f>IF(ISNUMBER('Primary endpoint outcomes'!V446)=TRUE,'Primary endpoint outcomes'!V446,(IF(ISNUMBER('Primary endpoint outcomes'!Y446)=TRUE,'Primary endpoint outcomes'!Y446,0)))</f>
        <v>3.9</v>
      </c>
      <c r="M447" s="325">
        <f>IF(ISNUMBER('Primary endpoint outcomes'!W446)=TRUE,'Primary endpoint outcomes'!W446,(IF(ISNUMBER('Primary endpoint outcomes'!Z446)=TRUE,'Primary endpoint outcomes'!Z446,0)))</f>
        <v>79</v>
      </c>
      <c r="N447" s="326">
        <f>IF(ISNUMBER('Primary endpoint outcomes'!BC446)=TRUE,'Primary endpoint outcomes'!BC446,(IF(ISNUMBER('Primary endpoint outcomes'!BF446)=TRUE,'Primary endpoint outcomes'!BF446,0)))</f>
        <v>22.6</v>
      </c>
      <c r="O447" s="325">
        <f>IF(ISNUMBER('Primary endpoint outcomes'!BD446)=TRUE,'Primary endpoint outcomes'!BD446,(IF(ISNUMBER('Primary endpoint outcomes'!BG446)=TRUE,'Primary endpoint outcomes'!BG446,0)))</f>
        <v>4</v>
      </c>
      <c r="P447" s="325">
        <f>IF(ISNUMBER('Primary endpoint outcomes'!BE446)=TRUE,'Primary endpoint outcomes'!BE446,(IF(ISNUMBER('Primary endpoint outcomes'!BH446)=TRUE,'Primary endpoint outcomes'!BH446,0)))</f>
        <v>77</v>
      </c>
      <c r="Q447" s="326">
        <f>IF(ISNUMBER('Primary endpoint outcomes'!CK446)=TRUE,'Primary endpoint outcomes'!CK446,(IF(ISNUMBER('Primary endpoint outcomes'!CN446)=TRUE,'Primary endpoint outcomes'!CN446,0)))</f>
        <v>0</v>
      </c>
      <c r="R447" s="326">
        <f>IF(ISNUMBER('Primary endpoint outcomes'!CL446)=TRUE,'Primary endpoint outcomes'!CL446,(IF(ISNUMBER('Primary endpoint outcomes'!CO446)=TRUE,'Primary endpoint outcomes'!CO446,0)))</f>
        <v>0</v>
      </c>
      <c r="S447" s="325">
        <f>IF(ISNUMBER('Primary endpoint outcomes'!CM446)=TRUE,'Primary endpoint outcomes'!CM446,(IF(ISNUMBER('Primary endpoint outcomes'!CP446)=TRUE,'Primary endpoint outcomes'!CP446,0)))</f>
        <v>0</v>
      </c>
      <c r="T447" s="326">
        <f>IF(ISNUMBER('Primary endpoint outcomes'!DS446)=TRUE,'Primary endpoint outcomes'!DS446,(IF(ISNUMBER('Primary endpoint outcomes'!DV446)=TRUE,'Primary endpoint outcomes'!DV446,0)))</f>
        <v>0</v>
      </c>
      <c r="U447" s="326">
        <f>IF(ISNUMBER('Primary endpoint outcomes'!DT446)=TRUE,'Primary endpoint outcomes'!DT446,(IF(ISNUMBER('Primary endpoint outcomes'!DW446)=TRUE,'Primary endpoint outcomes'!DW446,0)))</f>
        <v>0</v>
      </c>
      <c r="V447" s="326">
        <f>IF(ISNUMBER('Primary endpoint outcomes'!DU446)=TRUE,'Primary endpoint outcomes'!DU446,(IF(ISNUMBER('Primary endpoint outcomes'!DX446)=TRUE,'Primary endpoint outcomes'!DX446,0)))</f>
        <v>0</v>
      </c>
      <c r="W447" s="326">
        <f>IF(ISNUMBER('Primary endpoint outcomes'!FA446)=TRUE,'Primary endpoint outcomes'!FA446,(IF(ISNUMBER('Primary endpoint outcomes'!FD446)=TRUE,'Primary endpoint outcomes'!FD446,0)))</f>
        <v>0</v>
      </c>
      <c r="X447" s="326">
        <f>IF(ISNUMBER('Primary endpoint outcomes'!FB446)=TRUE,'Primary endpoint outcomes'!FB446,(IF(ISNUMBER('Primary endpoint outcomes'!FE446)=TRUE,'Primary endpoint outcomes'!FE446,0)))</f>
        <v>0</v>
      </c>
      <c r="Y447" s="326">
        <f>IF(ISNUMBER('Primary endpoint outcomes'!FC446)=TRUE,'Primary endpoint outcomes'!FC446,(IF(ISNUMBER('Primary endpoint outcomes'!FF446)=TRUE,'Primary endpoint outcomes'!FF446,0)))</f>
        <v>0</v>
      </c>
      <c r="AA447" s="151">
        <f t="shared" si="197"/>
        <v>79</v>
      </c>
      <c r="AB447" s="153">
        <f t="shared" si="198"/>
        <v>78</v>
      </c>
      <c r="AC447" s="153">
        <f t="shared" si="199"/>
        <v>1186.3799999999999</v>
      </c>
      <c r="AD447" s="151">
        <f t="shared" si="200"/>
        <v>77</v>
      </c>
      <c r="AE447" s="153">
        <f t="shared" si="201"/>
        <v>76</v>
      </c>
      <c r="AF447" s="153">
        <f t="shared" si="202"/>
        <v>1216</v>
      </c>
      <c r="AG447" s="151">
        <f t="shared" si="203"/>
        <v>0</v>
      </c>
      <c r="AH447" s="153">
        <f t="shared" si="204"/>
        <v>-1</v>
      </c>
      <c r="AI447" s="153">
        <f t="shared" si="205"/>
        <v>0</v>
      </c>
      <c r="AJ447" s="151">
        <f t="shared" si="206"/>
        <v>0</v>
      </c>
      <c r="AK447" s="153">
        <f t="shared" si="207"/>
        <v>-1</v>
      </c>
      <c r="AL447" s="153">
        <f t="shared" si="208"/>
        <v>0</v>
      </c>
      <c r="AM447" s="151">
        <f t="shared" si="209"/>
        <v>0</v>
      </c>
      <c r="AN447" s="153">
        <f t="shared" si="210"/>
        <v>-1</v>
      </c>
      <c r="AO447" s="153">
        <f t="shared" si="211"/>
        <v>0</v>
      </c>
      <c r="AP447" s="153">
        <f t="shared" si="212"/>
        <v>154</v>
      </c>
      <c r="AQ447" s="153">
        <f t="shared" si="213"/>
        <v>2402.38</v>
      </c>
      <c r="AR447" s="153">
        <f t="shared" si="214"/>
        <v>22.549358974358974</v>
      </c>
      <c r="AS447" s="153">
        <f t="shared" si="215"/>
        <v>3.9496670910179419</v>
      </c>
      <c r="AT447" s="153">
        <f t="shared" si="216"/>
        <v>156</v>
      </c>
    </row>
    <row r="448" spans="1:46" ht="15.75" x14ac:dyDescent="0.25">
      <c r="A448" s="152" t="str">
        <f>'Primary endpoint outcomes'!A447</f>
        <v>Mulsant 1999</v>
      </c>
      <c r="B448" s="152" t="str">
        <f>CONCATENATE('Primary endpoint outcomes'!S447,'Primary endpoint outcomes'!T447)</f>
        <v>HAMD17</v>
      </c>
      <c r="C448" s="154">
        <f t="shared" si="189"/>
        <v>22.438749999999999</v>
      </c>
      <c r="D448" s="154">
        <f t="shared" si="190"/>
        <v>4.0341808814944553</v>
      </c>
      <c r="E448" s="154">
        <f t="shared" si="191"/>
        <v>80</v>
      </c>
      <c r="F448" s="21" t="str">
        <f t="shared" si="192"/>
        <v>YES</v>
      </c>
      <c r="G448" s="21" t="str">
        <f t="shared" si="193"/>
        <v>NO</v>
      </c>
      <c r="H448" s="155">
        <f t="shared" si="194"/>
        <v>0.94476106308092622</v>
      </c>
      <c r="I448" s="155">
        <f t="shared" si="195"/>
        <v>5.5238936919073778E-2</v>
      </c>
      <c r="J448" s="318">
        <f t="shared" si="196"/>
        <v>1</v>
      </c>
      <c r="K448" s="326">
        <f>IF(ISNUMBER('Primary endpoint outcomes'!U447)=TRUE,'Primary endpoint outcomes'!U447,(IF(ISNUMBER('Primary endpoint outcomes'!X447)=TRUE,'Primary endpoint outcomes'!X447,0)))</f>
        <v>22.6</v>
      </c>
      <c r="L448" s="326">
        <f>IF(ISNUMBER('Primary endpoint outcomes'!V447)=TRUE,'Primary endpoint outcomes'!V447,(IF(ISNUMBER('Primary endpoint outcomes'!Y447)=TRUE,'Primary endpoint outcomes'!Y447,0)))</f>
        <v>3.7</v>
      </c>
      <c r="M448" s="325">
        <f>IF(ISNUMBER('Primary endpoint outcomes'!W447)=TRUE,'Primary endpoint outcomes'!W447,(IF(ISNUMBER('Primary endpoint outcomes'!Z447)=TRUE,'Primary endpoint outcomes'!Z447,0)))</f>
        <v>37</v>
      </c>
      <c r="N448" s="326">
        <f>IF(ISNUMBER('Primary endpoint outcomes'!BC447)=TRUE,'Primary endpoint outcomes'!BC447,(IF(ISNUMBER('Primary endpoint outcomes'!BF447)=TRUE,'Primary endpoint outcomes'!BF447,0)))</f>
        <v>22.3</v>
      </c>
      <c r="O448" s="325">
        <f>IF(ISNUMBER('Primary endpoint outcomes'!BD447)=TRUE,'Primary endpoint outcomes'!BD447,(IF(ISNUMBER('Primary endpoint outcomes'!BG447)=TRUE,'Primary endpoint outcomes'!BG447,0)))</f>
        <v>4.3</v>
      </c>
      <c r="P448" s="325">
        <f>IF(ISNUMBER('Primary endpoint outcomes'!BE447)=TRUE,'Primary endpoint outcomes'!BE447,(IF(ISNUMBER('Primary endpoint outcomes'!BH447)=TRUE,'Primary endpoint outcomes'!BH447,0)))</f>
        <v>43</v>
      </c>
      <c r="Q448" s="326">
        <f>IF(ISNUMBER('Primary endpoint outcomes'!CK447)=TRUE,'Primary endpoint outcomes'!CK447,(IF(ISNUMBER('Primary endpoint outcomes'!CN447)=TRUE,'Primary endpoint outcomes'!CN447,0)))</f>
        <v>0</v>
      </c>
      <c r="R448" s="326">
        <f>IF(ISNUMBER('Primary endpoint outcomes'!CL447)=TRUE,'Primary endpoint outcomes'!CL447,(IF(ISNUMBER('Primary endpoint outcomes'!CO447)=TRUE,'Primary endpoint outcomes'!CO447,0)))</f>
        <v>0</v>
      </c>
      <c r="S448" s="325">
        <f>IF(ISNUMBER('Primary endpoint outcomes'!CM447)=TRUE,'Primary endpoint outcomes'!CM447,(IF(ISNUMBER('Primary endpoint outcomes'!CP447)=TRUE,'Primary endpoint outcomes'!CP447,0)))</f>
        <v>0</v>
      </c>
      <c r="T448" s="326">
        <f>IF(ISNUMBER('Primary endpoint outcomes'!DS447)=TRUE,'Primary endpoint outcomes'!DS447,(IF(ISNUMBER('Primary endpoint outcomes'!DV447)=TRUE,'Primary endpoint outcomes'!DV447,0)))</f>
        <v>0</v>
      </c>
      <c r="U448" s="326">
        <f>IF(ISNUMBER('Primary endpoint outcomes'!DT447)=TRUE,'Primary endpoint outcomes'!DT447,(IF(ISNUMBER('Primary endpoint outcomes'!DW447)=TRUE,'Primary endpoint outcomes'!DW447,0)))</f>
        <v>0</v>
      </c>
      <c r="V448" s="326">
        <f>IF(ISNUMBER('Primary endpoint outcomes'!DU447)=TRUE,'Primary endpoint outcomes'!DU447,(IF(ISNUMBER('Primary endpoint outcomes'!DX447)=TRUE,'Primary endpoint outcomes'!DX447,0)))</f>
        <v>0</v>
      </c>
      <c r="W448" s="326">
        <f>IF(ISNUMBER('Primary endpoint outcomes'!FA447)=TRUE,'Primary endpoint outcomes'!FA447,(IF(ISNUMBER('Primary endpoint outcomes'!FD447)=TRUE,'Primary endpoint outcomes'!FD447,0)))</f>
        <v>0</v>
      </c>
      <c r="X448" s="326">
        <f>IF(ISNUMBER('Primary endpoint outcomes'!FB447)=TRUE,'Primary endpoint outcomes'!FB447,(IF(ISNUMBER('Primary endpoint outcomes'!FE447)=TRUE,'Primary endpoint outcomes'!FE447,0)))</f>
        <v>0</v>
      </c>
      <c r="Y448" s="326">
        <f>IF(ISNUMBER('Primary endpoint outcomes'!FC447)=TRUE,'Primary endpoint outcomes'!FC447,(IF(ISNUMBER('Primary endpoint outcomes'!FF447)=TRUE,'Primary endpoint outcomes'!FF447,0)))</f>
        <v>0</v>
      </c>
      <c r="AA448" s="151">
        <f t="shared" si="197"/>
        <v>37</v>
      </c>
      <c r="AB448" s="153">
        <f t="shared" si="198"/>
        <v>36</v>
      </c>
      <c r="AC448" s="153">
        <f t="shared" si="199"/>
        <v>492.84000000000003</v>
      </c>
      <c r="AD448" s="151">
        <f t="shared" si="200"/>
        <v>43</v>
      </c>
      <c r="AE448" s="153">
        <f t="shared" si="201"/>
        <v>42</v>
      </c>
      <c r="AF448" s="153">
        <f t="shared" si="202"/>
        <v>776.57999999999993</v>
      </c>
      <c r="AG448" s="151">
        <f t="shared" si="203"/>
        <v>0</v>
      </c>
      <c r="AH448" s="153">
        <f t="shared" si="204"/>
        <v>-1</v>
      </c>
      <c r="AI448" s="153">
        <f t="shared" si="205"/>
        <v>0</v>
      </c>
      <c r="AJ448" s="151">
        <f t="shared" si="206"/>
        <v>0</v>
      </c>
      <c r="AK448" s="153">
        <f t="shared" si="207"/>
        <v>-1</v>
      </c>
      <c r="AL448" s="153">
        <f t="shared" si="208"/>
        <v>0</v>
      </c>
      <c r="AM448" s="151">
        <f t="shared" si="209"/>
        <v>0</v>
      </c>
      <c r="AN448" s="153">
        <f t="shared" si="210"/>
        <v>-1</v>
      </c>
      <c r="AO448" s="153">
        <f t="shared" si="211"/>
        <v>0</v>
      </c>
      <c r="AP448" s="153">
        <f t="shared" si="212"/>
        <v>78</v>
      </c>
      <c r="AQ448" s="153">
        <f t="shared" si="213"/>
        <v>1269.42</v>
      </c>
      <c r="AR448" s="153">
        <f t="shared" si="214"/>
        <v>22.438749999999999</v>
      </c>
      <c r="AS448" s="153">
        <f t="shared" si="215"/>
        <v>4.0341808814944553</v>
      </c>
      <c r="AT448" s="153">
        <f t="shared" si="216"/>
        <v>80</v>
      </c>
    </row>
    <row r="449" spans="1:46" ht="15.75" x14ac:dyDescent="0.25">
      <c r="A449" s="152" t="str">
        <f>'Primary endpoint outcomes'!A448</f>
        <v>Mundt 2012</v>
      </c>
      <c r="B449" s="152" t="str">
        <f>CONCATENATE('Primary endpoint outcomes'!S448,'Primary endpoint outcomes'!T448)</f>
        <v>HAMD17</v>
      </c>
      <c r="C449" s="154">
        <f t="shared" si="189"/>
        <v>24.757142857142856</v>
      </c>
      <c r="D449" s="154">
        <f t="shared" si="190"/>
        <v>2.6615018754473398</v>
      </c>
      <c r="E449" s="154">
        <f t="shared" si="191"/>
        <v>105</v>
      </c>
      <c r="F449" s="21" t="str">
        <f t="shared" si="192"/>
        <v>YES</v>
      </c>
      <c r="G449" s="21" t="str">
        <f t="shared" si="193"/>
        <v>NO</v>
      </c>
      <c r="H449" s="155">
        <f t="shared" si="194"/>
        <v>0.99949959906728891</v>
      </c>
      <c r="I449" s="155">
        <f t="shared" si="195"/>
        <v>5.0040093271108699E-4</v>
      </c>
      <c r="J449" s="318">
        <f t="shared" si="196"/>
        <v>1</v>
      </c>
      <c r="K449" s="326">
        <f>IF(ISNUMBER('Primary endpoint outcomes'!U448)=TRUE,'Primary endpoint outcomes'!U448,(IF(ISNUMBER('Primary endpoint outcomes'!X448)=TRUE,'Primary endpoint outcomes'!X448,0)))</f>
        <v>24.9</v>
      </c>
      <c r="L449" s="326">
        <f>IF(ISNUMBER('Primary endpoint outcomes'!V448)=TRUE,'Primary endpoint outcomes'!V448,(IF(ISNUMBER('Primary endpoint outcomes'!Y448)=TRUE,'Primary endpoint outcomes'!Y448,0)))</f>
        <v>2.8</v>
      </c>
      <c r="M449" s="325">
        <f>IF(ISNUMBER('Primary endpoint outcomes'!W448)=TRUE,'Primary endpoint outcomes'!W448,(IF(ISNUMBER('Primary endpoint outcomes'!Z448)=TRUE,'Primary endpoint outcomes'!Z448,0)))</f>
        <v>55</v>
      </c>
      <c r="N449" s="326">
        <f>IF(ISNUMBER('Primary endpoint outcomes'!BC448)=TRUE,'Primary endpoint outcomes'!BC448,(IF(ISNUMBER('Primary endpoint outcomes'!BF448)=TRUE,'Primary endpoint outcomes'!BF448,0)))</f>
        <v>24.6</v>
      </c>
      <c r="O449" s="325">
        <f>IF(ISNUMBER('Primary endpoint outcomes'!BD448)=TRUE,'Primary endpoint outcomes'!BD448,(IF(ISNUMBER('Primary endpoint outcomes'!BG448)=TRUE,'Primary endpoint outcomes'!BG448,0)))</f>
        <v>2.5</v>
      </c>
      <c r="P449" s="325">
        <f>IF(ISNUMBER('Primary endpoint outcomes'!BE448)=TRUE,'Primary endpoint outcomes'!BE448,(IF(ISNUMBER('Primary endpoint outcomes'!BH448)=TRUE,'Primary endpoint outcomes'!BH448,0)))</f>
        <v>50</v>
      </c>
      <c r="Q449" s="326">
        <f>IF(ISNUMBER('Primary endpoint outcomes'!CK448)=TRUE,'Primary endpoint outcomes'!CK448,(IF(ISNUMBER('Primary endpoint outcomes'!CN448)=TRUE,'Primary endpoint outcomes'!CN448,0)))</f>
        <v>0</v>
      </c>
      <c r="R449" s="326">
        <f>IF(ISNUMBER('Primary endpoint outcomes'!CL448)=TRUE,'Primary endpoint outcomes'!CL448,(IF(ISNUMBER('Primary endpoint outcomes'!CO448)=TRUE,'Primary endpoint outcomes'!CO448,0)))</f>
        <v>0</v>
      </c>
      <c r="S449" s="325">
        <f>IF(ISNUMBER('Primary endpoint outcomes'!CM448)=TRUE,'Primary endpoint outcomes'!CM448,(IF(ISNUMBER('Primary endpoint outcomes'!CP448)=TRUE,'Primary endpoint outcomes'!CP448,0)))</f>
        <v>0</v>
      </c>
      <c r="T449" s="326">
        <f>IF(ISNUMBER('Primary endpoint outcomes'!DS448)=TRUE,'Primary endpoint outcomes'!DS448,(IF(ISNUMBER('Primary endpoint outcomes'!DV448)=TRUE,'Primary endpoint outcomes'!DV448,0)))</f>
        <v>0</v>
      </c>
      <c r="U449" s="326">
        <f>IF(ISNUMBER('Primary endpoint outcomes'!DT448)=TRUE,'Primary endpoint outcomes'!DT448,(IF(ISNUMBER('Primary endpoint outcomes'!DW448)=TRUE,'Primary endpoint outcomes'!DW448,0)))</f>
        <v>0</v>
      </c>
      <c r="V449" s="326">
        <f>IF(ISNUMBER('Primary endpoint outcomes'!DU448)=TRUE,'Primary endpoint outcomes'!DU448,(IF(ISNUMBER('Primary endpoint outcomes'!DX448)=TRUE,'Primary endpoint outcomes'!DX448,0)))</f>
        <v>0</v>
      </c>
      <c r="W449" s="326">
        <f>IF(ISNUMBER('Primary endpoint outcomes'!FA448)=TRUE,'Primary endpoint outcomes'!FA448,(IF(ISNUMBER('Primary endpoint outcomes'!FD448)=TRUE,'Primary endpoint outcomes'!FD448,0)))</f>
        <v>0</v>
      </c>
      <c r="X449" s="326">
        <f>IF(ISNUMBER('Primary endpoint outcomes'!FB448)=TRUE,'Primary endpoint outcomes'!FB448,(IF(ISNUMBER('Primary endpoint outcomes'!FE448)=TRUE,'Primary endpoint outcomes'!FE448,0)))</f>
        <v>0</v>
      </c>
      <c r="Y449" s="326">
        <f>IF(ISNUMBER('Primary endpoint outcomes'!FC448)=TRUE,'Primary endpoint outcomes'!FC448,(IF(ISNUMBER('Primary endpoint outcomes'!FF448)=TRUE,'Primary endpoint outcomes'!FF448,0)))</f>
        <v>0</v>
      </c>
      <c r="AA449" s="151">
        <f t="shared" si="197"/>
        <v>55</v>
      </c>
      <c r="AB449" s="153">
        <f t="shared" si="198"/>
        <v>54</v>
      </c>
      <c r="AC449" s="153">
        <f t="shared" si="199"/>
        <v>423.35999999999996</v>
      </c>
      <c r="AD449" s="151">
        <f t="shared" si="200"/>
        <v>50</v>
      </c>
      <c r="AE449" s="153">
        <f t="shared" si="201"/>
        <v>49</v>
      </c>
      <c r="AF449" s="153">
        <f t="shared" si="202"/>
        <v>306.25</v>
      </c>
      <c r="AG449" s="151">
        <f t="shared" si="203"/>
        <v>0</v>
      </c>
      <c r="AH449" s="153">
        <f t="shared" si="204"/>
        <v>-1</v>
      </c>
      <c r="AI449" s="153">
        <f t="shared" si="205"/>
        <v>0</v>
      </c>
      <c r="AJ449" s="151">
        <f t="shared" si="206"/>
        <v>0</v>
      </c>
      <c r="AK449" s="153">
        <f t="shared" si="207"/>
        <v>-1</v>
      </c>
      <c r="AL449" s="153">
        <f t="shared" si="208"/>
        <v>0</v>
      </c>
      <c r="AM449" s="151">
        <f t="shared" si="209"/>
        <v>0</v>
      </c>
      <c r="AN449" s="153">
        <f t="shared" si="210"/>
        <v>-1</v>
      </c>
      <c r="AO449" s="153">
        <f t="shared" si="211"/>
        <v>0</v>
      </c>
      <c r="AP449" s="153">
        <f t="shared" si="212"/>
        <v>103</v>
      </c>
      <c r="AQ449" s="153">
        <f t="shared" si="213"/>
        <v>729.6099999999999</v>
      </c>
      <c r="AR449" s="153">
        <f t="shared" si="214"/>
        <v>24.757142857142856</v>
      </c>
      <c r="AS449" s="153">
        <f t="shared" si="215"/>
        <v>2.6615018754473398</v>
      </c>
      <c r="AT449" s="153">
        <f t="shared" si="216"/>
        <v>105</v>
      </c>
    </row>
    <row r="450" spans="1:46" ht="15.75" x14ac:dyDescent="0.25">
      <c r="A450" s="152" t="str">
        <f>'Primary endpoint outcomes'!A449</f>
        <v>Munizza 2006</v>
      </c>
      <c r="B450" s="152" t="str">
        <f>CONCATENATE('Primary endpoint outcomes'!S449,'Primary endpoint outcomes'!T449)</f>
        <v>HAMD17</v>
      </c>
      <c r="C450" s="154">
        <f t="shared" si="189"/>
        <v>21.797520661157026</v>
      </c>
      <c r="D450" s="154">
        <f t="shared" si="190"/>
        <v>1.7106210479670532</v>
      </c>
      <c r="E450" s="154">
        <f t="shared" si="191"/>
        <v>121</v>
      </c>
      <c r="F450" s="21" t="str">
        <f t="shared" si="192"/>
        <v>YES</v>
      </c>
      <c r="G450" s="21" t="str">
        <f t="shared" si="193"/>
        <v>NO</v>
      </c>
      <c r="H450" s="155">
        <f t="shared" si="194"/>
        <v>0.99964942884619512</v>
      </c>
      <c r="I450" s="155">
        <f t="shared" si="195"/>
        <v>3.5057115380487947E-4</v>
      </c>
      <c r="J450" s="318">
        <f t="shared" si="196"/>
        <v>1</v>
      </c>
      <c r="K450" s="326">
        <f>IF(ISNUMBER('Primary endpoint outcomes'!U449)=TRUE,'Primary endpoint outcomes'!U449,(IF(ISNUMBER('Primary endpoint outcomes'!X449)=TRUE,'Primary endpoint outcomes'!X449,0)))</f>
        <v>21.7</v>
      </c>
      <c r="L450" s="326">
        <f>IF(ISNUMBER('Primary endpoint outcomes'!V449)=TRUE,'Primary endpoint outcomes'!V449,(IF(ISNUMBER('Primary endpoint outcomes'!Y449)=TRUE,'Primary endpoint outcomes'!Y449,0)))</f>
        <v>1.73</v>
      </c>
      <c r="M450" s="325">
        <f>IF(ISNUMBER('Primary endpoint outcomes'!W449)=TRUE,'Primary endpoint outcomes'!W449,(IF(ISNUMBER('Primary endpoint outcomes'!Z449)=TRUE,'Primary endpoint outcomes'!Z449,0)))</f>
        <v>62</v>
      </c>
      <c r="N450" s="326">
        <f>IF(ISNUMBER('Primary endpoint outcomes'!BC449)=TRUE,'Primary endpoint outcomes'!BC449,(IF(ISNUMBER('Primary endpoint outcomes'!BF449)=TRUE,'Primary endpoint outcomes'!BF449,0)))</f>
        <v>21.9</v>
      </c>
      <c r="O450" s="325">
        <f>IF(ISNUMBER('Primary endpoint outcomes'!BD449)=TRUE,'Primary endpoint outcomes'!BD449,(IF(ISNUMBER('Primary endpoint outcomes'!BG449)=TRUE,'Primary endpoint outcomes'!BG449,0)))</f>
        <v>1.69</v>
      </c>
      <c r="P450" s="325">
        <f>IF(ISNUMBER('Primary endpoint outcomes'!BE449)=TRUE,'Primary endpoint outcomes'!BE449,(IF(ISNUMBER('Primary endpoint outcomes'!BH449)=TRUE,'Primary endpoint outcomes'!BH449,0)))</f>
        <v>59</v>
      </c>
      <c r="Q450" s="326">
        <f>IF(ISNUMBER('Primary endpoint outcomes'!CK449)=TRUE,'Primary endpoint outcomes'!CK449,(IF(ISNUMBER('Primary endpoint outcomes'!CN449)=TRUE,'Primary endpoint outcomes'!CN449,0)))</f>
        <v>0</v>
      </c>
      <c r="R450" s="326">
        <f>IF(ISNUMBER('Primary endpoint outcomes'!CL449)=TRUE,'Primary endpoint outcomes'!CL449,(IF(ISNUMBER('Primary endpoint outcomes'!CO449)=TRUE,'Primary endpoint outcomes'!CO449,0)))</f>
        <v>0</v>
      </c>
      <c r="S450" s="325">
        <f>IF(ISNUMBER('Primary endpoint outcomes'!CM449)=TRUE,'Primary endpoint outcomes'!CM449,(IF(ISNUMBER('Primary endpoint outcomes'!CP449)=TRUE,'Primary endpoint outcomes'!CP449,0)))</f>
        <v>0</v>
      </c>
      <c r="T450" s="326">
        <f>IF(ISNUMBER('Primary endpoint outcomes'!DS449)=TRUE,'Primary endpoint outcomes'!DS449,(IF(ISNUMBER('Primary endpoint outcomes'!DV449)=TRUE,'Primary endpoint outcomes'!DV449,0)))</f>
        <v>0</v>
      </c>
      <c r="U450" s="326">
        <f>IF(ISNUMBER('Primary endpoint outcomes'!DT449)=TRUE,'Primary endpoint outcomes'!DT449,(IF(ISNUMBER('Primary endpoint outcomes'!DW449)=TRUE,'Primary endpoint outcomes'!DW449,0)))</f>
        <v>0</v>
      </c>
      <c r="V450" s="326">
        <f>IF(ISNUMBER('Primary endpoint outcomes'!DU449)=TRUE,'Primary endpoint outcomes'!DU449,(IF(ISNUMBER('Primary endpoint outcomes'!DX449)=TRUE,'Primary endpoint outcomes'!DX449,0)))</f>
        <v>0</v>
      </c>
      <c r="W450" s="326">
        <f>IF(ISNUMBER('Primary endpoint outcomes'!FA449)=TRUE,'Primary endpoint outcomes'!FA449,(IF(ISNUMBER('Primary endpoint outcomes'!FD449)=TRUE,'Primary endpoint outcomes'!FD449,0)))</f>
        <v>0</v>
      </c>
      <c r="X450" s="326">
        <f>IF(ISNUMBER('Primary endpoint outcomes'!FB449)=TRUE,'Primary endpoint outcomes'!FB449,(IF(ISNUMBER('Primary endpoint outcomes'!FE449)=TRUE,'Primary endpoint outcomes'!FE449,0)))</f>
        <v>0</v>
      </c>
      <c r="Y450" s="326">
        <f>IF(ISNUMBER('Primary endpoint outcomes'!FC449)=TRUE,'Primary endpoint outcomes'!FC449,(IF(ISNUMBER('Primary endpoint outcomes'!FF449)=TRUE,'Primary endpoint outcomes'!FF449,0)))</f>
        <v>0</v>
      </c>
      <c r="AA450" s="151">
        <f t="shared" si="197"/>
        <v>62</v>
      </c>
      <c r="AB450" s="153">
        <f t="shared" si="198"/>
        <v>61</v>
      </c>
      <c r="AC450" s="153">
        <f t="shared" si="199"/>
        <v>182.5669</v>
      </c>
      <c r="AD450" s="151">
        <f t="shared" si="200"/>
        <v>59</v>
      </c>
      <c r="AE450" s="153">
        <f t="shared" si="201"/>
        <v>58</v>
      </c>
      <c r="AF450" s="153">
        <f t="shared" si="202"/>
        <v>165.65379999999999</v>
      </c>
      <c r="AG450" s="151">
        <f t="shared" si="203"/>
        <v>0</v>
      </c>
      <c r="AH450" s="153">
        <f t="shared" si="204"/>
        <v>-1</v>
      </c>
      <c r="AI450" s="153">
        <f t="shared" si="205"/>
        <v>0</v>
      </c>
      <c r="AJ450" s="151">
        <f t="shared" si="206"/>
        <v>0</v>
      </c>
      <c r="AK450" s="153">
        <f t="shared" si="207"/>
        <v>-1</v>
      </c>
      <c r="AL450" s="153">
        <f t="shared" si="208"/>
        <v>0</v>
      </c>
      <c r="AM450" s="151">
        <f t="shared" si="209"/>
        <v>0</v>
      </c>
      <c r="AN450" s="153">
        <f t="shared" si="210"/>
        <v>-1</v>
      </c>
      <c r="AO450" s="153">
        <f t="shared" si="211"/>
        <v>0</v>
      </c>
      <c r="AP450" s="153">
        <f t="shared" si="212"/>
        <v>119</v>
      </c>
      <c r="AQ450" s="153">
        <f t="shared" si="213"/>
        <v>348.22069999999997</v>
      </c>
      <c r="AR450" s="153">
        <f t="shared" si="214"/>
        <v>21.797520661157026</v>
      </c>
      <c r="AS450" s="153">
        <f t="shared" si="215"/>
        <v>1.7106210479670532</v>
      </c>
      <c r="AT450" s="153">
        <f t="shared" si="216"/>
        <v>121</v>
      </c>
    </row>
    <row r="451" spans="1:46" ht="15.75" x14ac:dyDescent="0.25">
      <c r="A451" s="152" t="str">
        <f>'Primary endpoint outcomes'!A450</f>
        <v>Murphy 1984</v>
      </c>
      <c r="B451" s="152" t="str">
        <f>CONCATENATE('Primary endpoint outcomes'!S450,'Primary endpoint outcomes'!T450)</f>
        <v>HAMD17</v>
      </c>
      <c r="C451" s="154">
        <f t="shared" si="189"/>
        <v>19.857142857142858</v>
      </c>
      <c r="D451" s="154">
        <f t="shared" si="190"/>
        <v>3.9079127188541221</v>
      </c>
      <c r="E451" s="154">
        <f t="shared" si="191"/>
        <v>70</v>
      </c>
      <c r="F451" s="21" t="str">
        <f t="shared" si="192"/>
        <v>YES</v>
      </c>
      <c r="G451" s="21" t="str">
        <f t="shared" si="193"/>
        <v>NO</v>
      </c>
      <c r="H451" s="155">
        <f t="shared" si="194"/>
        <v>0.8381807507805914</v>
      </c>
      <c r="I451" s="155">
        <f t="shared" si="195"/>
        <v>0.1618192492194086</v>
      </c>
      <c r="J451" s="318">
        <f t="shared" si="196"/>
        <v>1</v>
      </c>
      <c r="K451" s="326">
        <f>IF(ISNUMBER('Primary endpoint outcomes'!U450)=TRUE,'Primary endpoint outcomes'!U450,(IF(ISNUMBER('Primary endpoint outcomes'!X450)=TRUE,'Primary endpoint outcomes'!X450,0)))</f>
        <v>18.47</v>
      </c>
      <c r="L451" s="326">
        <f>IF(ISNUMBER('Primary endpoint outcomes'!V450)=TRUE,'Primary endpoint outcomes'!V450,(IF(ISNUMBER('Primary endpoint outcomes'!Y450)=TRUE,'Primary endpoint outcomes'!Y450,0)))</f>
        <v>2.84</v>
      </c>
      <c r="M451" s="325">
        <f>IF(ISNUMBER('Primary endpoint outcomes'!W450)=TRUE,'Primary endpoint outcomes'!W450,(IF(ISNUMBER('Primary endpoint outcomes'!Z450)=TRUE,'Primary endpoint outcomes'!Z450,0)))</f>
        <v>19</v>
      </c>
      <c r="N451" s="326">
        <f>IF(ISNUMBER('Primary endpoint outcomes'!BC450)=TRUE,'Primary endpoint outcomes'!BC450,(IF(ISNUMBER('Primary endpoint outcomes'!BF450)=TRUE,'Primary endpoint outcomes'!BF450,0)))</f>
        <v>19.690000000000001</v>
      </c>
      <c r="O451" s="325">
        <f>IF(ISNUMBER('Primary endpoint outcomes'!BD450)=TRUE,'Primary endpoint outcomes'!BD450,(IF(ISNUMBER('Primary endpoint outcomes'!BG450)=TRUE,'Primary endpoint outcomes'!BG450,0)))</f>
        <v>3.16</v>
      </c>
      <c r="P451" s="325">
        <f>IF(ISNUMBER('Primary endpoint outcomes'!BE450)=TRUE,'Primary endpoint outcomes'!BE450,(IF(ISNUMBER('Primary endpoint outcomes'!BH450)=TRUE,'Primary endpoint outcomes'!BH450,0)))</f>
        <v>16</v>
      </c>
      <c r="Q451" s="326">
        <f>IF(ISNUMBER('Primary endpoint outcomes'!CK450)=TRUE,'Primary endpoint outcomes'!CK450,(IF(ISNUMBER('Primary endpoint outcomes'!CN450)=TRUE,'Primary endpoint outcomes'!CN450,0)))</f>
        <v>20.059999999999999</v>
      </c>
      <c r="R451" s="326">
        <f>IF(ISNUMBER('Primary endpoint outcomes'!CL450)=TRUE,'Primary endpoint outcomes'!CL450,(IF(ISNUMBER('Primary endpoint outcomes'!CO450)=TRUE,'Primary endpoint outcomes'!CO450,0)))</f>
        <v>4.5599999999999996</v>
      </c>
      <c r="S451" s="325">
        <f>IF(ISNUMBER('Primary endpoint outcomes'!CM450)=TRUE,'Primary endpoint outcomes'!CM450,(IF(ISNUMBER('Primary endpoint outcomes'!CP450)=TRUE,'Primary endpoint outcomes'!CP450,0)))</f>
        <v>18</v>
      </c>
      <c r="T451" s="326">
        <f>IF(ISNUMBER('Primary endpoint outcomes'!DS450)=TRUE,'Primary endpoint outcomes'!DS450,(IF(ISNUMBER('Primary endpoint outcomes'!DV450)=TRUE,'Primary endpoint outcomes'!DV450,0)))</f>
        <v>21.35</v>
      </c>
      <c r="U451" s="326">
        <f>IF(ISNUMBER('Primary endpoint outcomes'!DT450)=TRUE,'Primary endpoint outcomes'!DT450,(IF(ISNUMBER('Primary endpoint outcomes'!DW450)=TRUE,'Primary endpoint outcomes'!DW450,0)))</f>
        <v>4.74</v>
      </c>
      <c r="V451" s="326">
        <f>IF(ISNUMBER('Primary endpoint outcomes'!DU450)=TRUE,'Primary endpoint outcomes'!DU450,(IF(ISNUMBER('Primary endpoint outcomes'!DX450)=TRUE,'Primary endpoint outcomes'!DX450,0)))</f>
        <v>17</v>
      </c>
      <c r="W451" s="326">
        <f>IF(ISNUMBER('Primary endpoint outcomes'!FA450)=TRUE,'Primary endpoint outcomes'!FA450,(IF(ISNUMBER('Primary endpoint outcomes'!FD450)=TRUE,'Primary endpoint outcomes'!FD450,0)))</f>
        <v>0</v>
      </c>
      <c r="X451" s="326">
        <f>IF(ISNUMBER('Primary endpoint outcomes'!FB450)=TRUE,'Primary endpoint outcomes'!FB450,(IF(ISNUMBER('Primary endpoint outcomes'!FE450)=TRUE,'Primary endpoint outcomes'!FE450,0)))</f>
        <v>0</v>
      </c>
      <c r="Y451" s="326">
        <f>IF(ISNUMBER('Primary endpoint outcomes'!FC450)=TRUE,'Primary endpoint outcomes'!FC450,(IF(ISNUMBER('Primary endpoint outcomes'!FF450)=TRUE,'Primary endpoint outcomes'!FF450,0)))</f>
        <v>0</v>
      </c>
      <c r="AA451" s="151">
        <f t="shared" si="197"/>
        <v>19</v>
      </c>
      <c r="AB451" s="153">
        <f t="shared" si="198"/>
        <v>18</v>
      </c>
      <c r="AC451" s="153">
        <f t="shared" si="199"/>
        <v>145.1808</v>
      </c>
      <c r="AD451" s="151">
        <f t="shared" si="200"/>
        <v>16</v>
      </c>
      <c r="AE451" s="153">
        <f t="shared" si="201"/>
        <v>15</v>
      </c>
      <c r="AF451" s="153">
        <f t="shared" si="202"/>
        <v>149.78400000000002</v>
      </c>
      <c r="AG451" s="151">
        <f t="shared" si="203"/>
        <v>18</v>
      </c>
      <c r="AH451" s="153">
        <f t="shared" si="204"/>
        <v>17</v>
      </c>
      <c r="AI451" s="153">
        <f t="shared" si="205"/>
        <v>353.49119999999994</v>
      </c>
      <c r="AJ451" s="151">
        <f t="shared" si="206"/>
        <v>17</v>
      </c>
      <c r="AK451" s="153">
        <f t="shared" si="207"/>
        <v>16</v>
      </c>
      <c r="AL451" s="153">
        <f t="shared" si="208"/>
        <v>359.48160000000001</v>
      </c>
      <c r="AM451" s="151">
        <f t="shared" si="209"/>
        <v>0</v>
      </c>
      <c r="AN451" s="153">
        <f t="shared" si="210"/>
        <v>-1</v>
      </c>
      <c r="AO451" s="153">
        <f t="shared" si="211"/>
        <v>0</v>
      </c>
      <c r="AP451" s="153">
        <f t="shared" si="212"/>
        <v>66</v>
      </c>
      <c r="AQ451" s="153">
        <f t="shared" si="213"/>
        <v>1007.9376</v>
      </c>
      <c r="AR451" s="153">
        <f t="shared" si="214"/>
        <v>19.857142857142858</v>
      </c>
      <c r="AS451" s="153">
        <f t="shared" si="215"/>
        <v>3.9079127188541221</v>
      </c>
      <c r="AT451" s="153">
        <f t="shared" si="216"/>
        <v>70</v>
      </c>
    </row>
    <row r="452" spans="1:46" ht="15.75" x14ac:dyDescent="0.25">
      <c r="A452" s="152" t="str">
        <f>'Primary endpoint outcomes'!A451</f>
        <v>Murphy 1995</v>
      </c>
      <c r="B452" s="152" t="str">
        <f>CONCATENATE('Primary endpoint outcomes'!S451,'Primary endpoint outcomes'!T451)</f>
        <v>HAMD17</v>
      </c>
      <c r="C452" s="154">
        <f t="shared" si="189"/>
        <v>15.850588235294117</v>
      </c>
      <c r="D452" s="154">
        <f t="shared" si="190"/>
        <v>4.5865550358383569</v>
      </c>
      <c r="E452" s="154">
        <f t="shared" si="191"/>
        <v>34</v>
      </c>
      <c r="F452" s="21" t="str">
        <f t="shared" si="192"/>
        <v>NO</v>
      </c>
      <c r="G452" s="21" t="str">
        <f t="shared" si="193"/>
        <v>YES</v>
      </c>
      <c r="H452" s="155">
        <f t="shared" si="194"/>
        <v>0.48700634159388434</v>
      </c>
      <c r="I452" s="155">
        <f t="shared" si="195"/>
        <v>0.51299365840611566</v>
      </c>
      <c r="J452" s="318">
        <f t="shared" si="196"/>
        <v>1</v>
      </c>
      <c r="K452" s="326">
        <f>IF(ISNUMBER('Primary endpoint outcomes'!U451)=TRUE,'Primary endpoint outcomes'!U451,(IF(ISNUMBER('Primary endpoint outcomes'!X451)=TRUE,'Primary endpoint outcomes'!X451,0)))</f>
        <v>15.73</v>
      </c>
      <c r="L452" s="326">
        <f>IF(ISNUMBER('Primary endpoint outcomes'!V451)=TRUE,'Primary endpoint outcomes'!V451,(IF(ISNUMBER('Primary endpoint outcomes'!Y451)=TRUE,'Primary endpoint outcomes'!Y451,0)))</f>
        <v>4.63</v>
      </c>
      <c r="M452" s="325">
        <f>IF(ISNUMBER('Primary endpoint outcomes'!W451)=TRUE,'Primary endpoint outcomes'!W451,(IF(ISNUMBER('Primary endpoint outcomes'!Z451)=TRUE,'Primary endpoint outcomes'!Z451,0)))</f>
        <v>11</v>
      </c>
      <c r="N452" s="326">
        <f>IF(ISNUMBER('Primary endpoint outcomes'!BC451)=TRUE,'Primary endpoint outcomes'!BC451,(IF(ISNUMBER('Primary endpoint outcomes'!BF451)=TRUE,'Primary endpoint outcomes'!BF451,0)))</f>
        <v>16.399999999999999</v>
      </c>
      <c r="O452" s="325">
        <f>IF(ISNUMBER('Primary endpoint outcomes'!BD451)=TRUE,'Primary endpoint outcomes'!BD451,(IF(ISNUMBER('Primary endpoint outcomes'!BG451)=TRUE,'Primary endpoint outcomes'!BG451,0)))</f>
        <v>4.79</v>
      </c>
      <c r="P452" s="325">
        <f>IF(ISNUMBER('Primary endpoint outcomes'!BE451)=TRUE,'Primary endpoint outcomes'!BE451,(IF(ISNUMBER('Primary endpoint outcomes'!BH451)=TRUE,'Primary endpoint outcomes'!BH451,0)))</f>
        <v>10</v>
      </c>
      <c r="Q452" s="326">
        <f>IF(ISNUMBER('Primary endpoint outcomes'!CK451)=TRUE,'Primary endpoint outcomes'!CK451,(IF(ISNUMBER('Primary endpoint outcomes'!CN451)=TRUE,'Primary endpoint outcomes'!CN451,0)))</f>
        <v>15.53</v>
      </c>
      <c r="R452" s="326">
        <f>IF(ISNUMBER('Primary endpoint outcomes'!CL451)=TRUE,'Primary endpoint outcomes'!CL451,(IF(ISNUMBER('Primary endpoint outcomes'!CO451)=TRUE,'Primary endpoint outcomes'!CO451,0)))</f>
        <v>4.3899999999999997</v>
      </c>
      <c r="S452" s="325">
        <f>IF(ISNUMBER('Primary endpoint outcomes'!CM451)=TRUE,'Primary endpoint outcomes'!CM451,(IF(ISNUMBER('Primary endpoint outcomes'!CP451)=TRUE,'Primary endpoint outcomes'!CP451,0)))</f>
        <v>13</v>
      </c>
      <c r="T452" s="326">
        <f>IF(ISNUMBER('Primary endpoint outcomes'!DS451)=TRUE,'Primary endpoint outcomes'!DS451,(IF(ISNUMBER('Primary endpoint outcomes'!DV451)=TRUE,'Primary endpoint outcomes'!DV451,0)))</f>
        <v>0</v>
      </c>
      <c r="U452" s="326">
        <f>IF(ISNUMBER('Primary endpoint outcomes'!DT451)=TRUE,'Primary endpoint outcomes'!DT451,(IF(ISNUMBER('Primary endpoint outcomes'!DW451)=TRUE,'Primary endpoint outcomes'!DW451,0)))</f>
        <v>0</v>
      </c>
      <c r="V452" s="326">
        <f>IF(ISNUMBER('Primary endpoint outcomes'!DU451)=TRUE,'Primary endpoint outcomes'!DU451,(IF(ISNUMBER('Primary endpoint outcomes'!DX451)=TRUE,'Primary endpoint outcomes'!DX451,0)))</f>
        <v>0</v>
      </c>
      <c r="W452" s="326">
        <f>IF(ISNUMBER('Primary endpoint outcomes'!FA451)=TRUE,'Primary endpoint outcomes'!FA451,(IF(ISNUMBER('Primary endpoint outcomes'!FD451)=TRUE,'Primary endpoint outcomes'!FD451,0)))</f>
        <v>0</v>
      </c>
      <c r="X452" s="326">
        <f>IF(ISNUMBER('Primary endpoint outcomes'!FB451)=TRUE,'Primary endpoint outcomes'!FB451,(IF(ISNUMBER('Primary endpoint outcomes'!FE451)=TRUE,'Primary endpoint outcomes'!FE451,0)))</f>
        <v>0</v>
      </c>
      <c r="Y452" s="326">
        <f>IF(ISNUMBER('Primary endpoint outcomes'!FC451)=TRUE,'Primary endpoint outcomes'!FC451,(IF(ISNUMBER('Primary endpoint outcomes'!FF451)=TRUE,'Primary endpoint outcomes'!FF451,0)))</f>
        <v>0</v>
      </c>
      <c r="AA452" s="151">
        <f t="shared" si="197"/>
        <v>11</v>
      </c>
      <c r="AB452" s="153">
        <f t="shared" si="198"/>
        <v>10</v>
      </c>
      <c r="AC452" s="153">
        <f t="shared" si="199"/>
        <v>214.36899999999997</v>
      </c>
      <c r="AD452" s="151">
        <f t="shared" si="200"/>
        <v>10</v>
      </c>
      <c r="AE452" s="153">
        <f t="shared" si="201"/>
        <v>9</v>
      </c>
      <c r="AF452" s="153">
        <f t="shared" si="202"/>
        <v>206.49689999999998</v>
      </c>
      <c r="AG452" s="151">
        <f t="shared" si="203"/>
        <v>13</v>
      </c>
      <c r="AH452" s="153">
        <f t="shared" si="204"/>
        <v>12</v>
      </c>
      <c r="AI452" s="153">
        <f t="shared" si="205"/>
        <v>231.26519999999999</v>
      </c>
      <c r="AJ452" s="151">
        <f t="shared" si="206"/>
        <v>0</v>
      </c>
      <c r="AK452" s="153">
        <f t="shared" si="207"/>
        <v>-1</v>
      </c>
      <c r="AL452" s="153">
        <f t="shared" si="208"/>
        <v>0</v>
      </c>
      <c r="AM452" s="151">
        <f t="shared" si="209"/>
        <v>0</v>
      </c>
      <c r="AN452" s="153">
        <f t="shared" si="210"/>
        <v>-1</v>
      </c>
      <c r="AO452" s="153">
        <f t="shared" si="211"/>
        <v>0</v>
      </c>
      <c r="AP452" s="153">
        <f t="shared" si="212"/>
        <v>31</v>
      </c>
      <c r="AQ452" s="153">
        <f t="shared" si="213"/>
        <v>652.13109999999995</v>
      </c>
      <c r="AR452" s="153">
        <f t="shared" si="214"/>
        <v>15.850588235294117</v>
      </c>
      <c r="AS452" s="153">
        <f t="shared" si="215"/>
        <v>4.5865550358383569</v>
      </c>
      <c r="AT452" s="153">
        <f t="shared" si="216"/>
        <v>34</v>
      </c>
    </row>
    <row r="453" spans="1:46" ht="15.75" x14ac:dyDescent="0.25">
      <c r="A453" s="152" t="str">
        <f>'Primary endpoint outcomes'!A452</f>
        <v>Murri 2015</v>
      </c>
      <c r="B453" s="152" t="str">
        <f>CONCATENATE('Primary endpoint outcomes'!S452,'Primary endpoint outcomes'!T452)</f>
        <v>HAMD17</v>
      </c>
      <c r="C453" s="154">
        <f t="shared" ref="C453:C516" si="217">IF(ISBLANK(K453)=TRUE,"",IF(ISBLANK(N453)=TRUE,"",IF(ISBLANK(Q453)=TRUE,"",AR453)))</f>
        <v>20.100000000000001</v>
      </c>
      <c r="D453" s="154">
        <f t="shared" ref="D453:D516" si="218">IF(ISBLANK(L453)=TRUE, "", IF(ISBLANK(O453)=TRUE,"",IF(ISBLANK(S453)=TRUE,"",AS453)))</f>
        <v>3.0805018301282878</v>
      </c>
      <c r="E453" s="154">
        <f t="shared" ref="E453:E516" si="219">IF(ISBLANK(K453)=TRUE, "", AT453)</f>
        <v>121</v>
      </c>
      <c r="F453" s="21" t="str">
        <f t="shared" ref="F453:F516" si="220">IF(C453&gt;=(VLOOKUP(B453,$AV$5:$AW$18,2,0)),"YES","NO")</f>
        <v>YES</v>
      </c>
      <c r="G453" s="21" t="str">
        <f t="shared" ref="G453:G516" si="221">IF(C453&lt;(VLOOKUP(B453,$AV$5:$AW$18,2,0)),"YES","NO")</f>
        <v>NO</v>
      </c>
      <c r="H453" s="155">
        <f t="shared" ref="H453:H516" si="222">1-NORMDIST((VLOOKUP(B453,$AV$5:$AW$18,2,0)),C453,D453,TRUE)</f>
        <v>0.90839759345407944</v>
      </c>
      <c r="I453" s="155">
        <f t="shared" ref="I453:I516" si="223">1-H453</f>
        <v>9.1602406545920556E-2</v>
      </c>
      <c r="J453" s="318">
        <f t="shared" ref="J453:J516" si="224">IF(ISERROR(H453),0,1)</f>
        <v>1</v>
      </c>
      <c r="K453" s="326">
        <f>IF(ISNUMBER('Primary endpoint outcomes'!U452)=TRUE,'Primary endpoint outcomes'!U452,(IF(ISNUMBER('Primary endpoint outcomes'!X452)=TRUE,'Primary endpoint outcomes'!X452,0)))</f>
        <v>19.8</v>
      </c>
      <c r="L453" s="326">
        <f>IF(ISNUMBER('Primary endpoint outcomes'!V452)=TRUE,'Primary endpoint outcomes'!V452,(IF(ISNUMBER('Primary endpoint outcomes'!Y452)=TRUE,'Primary endpoint outcomes'!Y452,0)))</f>
        <v>2.6</v>
      </c>
      <c r="M453" s="325">
        <f>IF(ISNUMBER('Primary endpoint outcomes'!W452)=TRUE,'Primary endpoint outcomes'!W452,(IF(ISNUMBER('Primary endpoint outcomes'!Z452)=TRUE,'Primary endpoint outcomes'!Z452,0)))</f>
        <v>42</v>
      </c>
      <c r="N453" s="326">
        <f>IF(ISNUMBER('Primary endpoint outcomes'!BC452)=TRUE,'Primary endpoint outcomes'!BC452,(IF(ISNUMBER('Primary endpoint outcomes'!BF452)=TRUE,'Primary endpoint outcomes'!BF452,0)))</f>
        <v>20.100000000000001</v>
      </c>
      <c r="O453" s="325">
        <f>IF(ISNUMBER('Primary endpoint outcomes'!BD452)=TRUE,'Primary endpoint outcomes'!BD452,(IF(ISNUMBER('Primary endpoint outcomes'!BG452)=TRUE,'Primary endpoint outcomes'!BG452,0)))</f>
        <v>3.2</v>
      </c>
      <c r="P453" s="325">
        <f>IF(ISNUMBER('Primary endpoint outcomes'!BE452)=TRUE,'Primary endpoint outcomes'!BE452,(IF(ISNUMBER('Primary endpoint outcomes'!BH452)=TRUE,'Primary endpoint outcomes'!BH452,0)))</f>
        <v>37</v>
      </c>
      <c r="Q453" s="326">
        <f>IF(ISNUMBER('Primary endpoint outcomes'!CK452)=TRUE,'Primary endpoint outcomes'!CK452,(IF(ISNUMBER('Primary endpoint outcomes'!CN452)=TRUE,'Primary endpoint outcomes'!CN452,0)))</f>
        <v>20.399999999999999</v>
      </c>
      <c r="R453" s="326">
        <f>IF(ISNUMBER('Primary endpoint outcomes'!CL452)=TRUE,'Primary endpoint outcomes'!CL452,(IF(ISNUMBER('Primary endpoint outcomes'!CO452)=TRUE,'Primary endpoint outcomes'!CO452,0)))</f>
        <v>3.4</v>
      </c>
      <c r="S453" s="325">
        <f>IF(ISNUMBER('Primary endpoint outcomes'!CM452)=TRUE,'Primary endpoint outcomes'!CM452,(IF(ISNUMBER('Primary endpoint outcomes'!CP452)=TRUE,'Primary endpoint outcomes'!CP452,0)))</f>
        <v>42</v>
      </c>
      <c r="T453" s="326">
        <f>IF(ISNUMBER('Primary endpoint outcomes'!DS452)=TRUE,'Primary endpoint outcomes'!DS452,(IF(ISNUMBER('Primary endpoint outcomes'!DV452)=TRUE,'Primary endpoint outcomes'!DV452,0)))</f>
        <v>0</v>
      </c>
      <c r="U453" s="326">
        <f>IF(ISNUMBER('Primary endpoint outcomes'!DT452)=TRUE,'Primary endpoint outcomes'!DT452,(IF(ISNUMBER('Primary endpoint outcomes'!DW452)=TRUE,'Primary endpoint outcomes'!DW452,0)))</f>
        <v>0</v>
      </c>
      <c r="V453" s="326">
        <f>IF(ISNUMBER('Primary endpoint outcomes'!DU452)=TRUE,'Primary endpoint outcomes'!DU452,(IF(ISNUMBER('Primary endpoint outcomes'!DX452)=TRUE,'Primary endpoint outcomes'!DX452,0)))</f>
        <v>0</v>
      </c>
      <c r="W453" s="326">
        <f>IF(ISNUMBER('Primary endpoint outcomes'!FA452)=TRUE,'Primary endpoint outcomes'!FA452,(IF(ISNUMBER('Primary endpoint outcomes'!FD452)=TRUE,'Primary endpoint outcomes'!FD452,0)))</f>
        <v>0</v>
      </c>
      <c r="X453" s="326">
        <f>IF(ISNUMBER('Primary endpoint outcomes'!FB452)=TRUE,'Primary endpoint outcomes'!FB452,(IF(ISNUMBER('Primary endpoint outcomes'!FE452)=TRUE,'Primary endpoint outcomes'!FE452,0)))</f>
        <v>0</v>
      </c>
      <c r="Y453" s="326">
        <f>IF(ISNUMBER('Primary endpoint outcomes'!FC452)=TRUE,'Primary endpoint outcomes'!FC452,(IF(ISNUMBER('Primary endpoint outcomes'!FF452)=TRUE,'Primary endpoint outcomes'!FF452,0)))</f>
        <v>0</v>
      </c>
      <c r="AA453" s="151">
        <f t="shared" ref="AA453:AA516" si="225">M453</f>
        <v>42</v>
      </c>
      <c r="AB453" s="153">
        <f t="shared" ref="AB453:AB516" si="226">AA453-1</f>
        <v>41</v>
      </c>
      <c r="AC453" s="153">
        <f t="shared" ref="AC453:AC516" si="227">IF(AA453&gt;0, L453^2*AB453,0)</f>
        <v>277.16000000000003</v>
      </c>
      <c r="AD453" s="151">
        <f t="shared" ref="AD453:AD516" si="228">P453</f>
        <v>37</v>
      </c>
      <c r="AE453" s="153">
        <f t="shared" ref="AE453:AE516" si="229">AD453-1</f>
        <v>36</v>
      </c>
      <c r="AF453" s="153">
        <f t="shared" ref="AF453:AF516" si="230">IF(AD453&gt;0, O453^2*AE453,0)</f>
        <v>368.6400000000001</v>
      </c>
      <c r="AG453" s="151">
        <f t="shared" ref="AG453:AG516" si="231">S453</f>
        <v>42</v>
      </c>
      <c r="AH453" s="153">
        <f t="shared" ref="AH453:AH516" si="232">AG453-1</f>
        <v>41</v>
      </c>
      <c r="AI453" s="153">
        <f t="shared" ref="AI453:AI516" si="233">IF(AG453&gt;0, R453^2*AH453,0)</f>
        <v>473.95999999999992</v>
      </c>
      <c r="AJ453" s="151">
        <f t="shared" ref="AJ453:AJ516" si="234">V453</f>
        <v>0</v>
      </c>
      <c r="AK453" s="153">
        <f t="shared" ref="AK453:AK516" si="235">AJ453-1</f>
        <v>-1</v>
      </c>
      <c r="AL453" s="153">
        <f t="shared" ref="AL453:AL516" si="236">IF(AJ453&gt;0, U453^2*AK453,0)</f>
        <v>0</v>
      </c>
      <c r="AM453" s="151">
        <f t="shared" ref="AM453:AM516" si="237">Y453</f>
        <v>0</v>
      </c>
      <c r="AN453" s="153">
        <f t="shared" ref="AN453:AN516" si="238">AM453-1</f>
        <v>-1</v>
      </c>
      <c r="AO453" s="153">
        <f t="shared" ref="AO453:AO516" si="239">IF(AM453&gt;0, X453^2*AN453,0)</f>
        <v>0</v>
      </c>
      <c r="AP453" s="153">
        <f t="shared" ref="AP453:AP516" si="240">IF(AD453&gt;0,IF(AG453=0,AB453+AE453,IF(AJ453=0,AB453+AE453+AH453,IF(AM453=0,AB453+AE453+AH453+AK453,AB453+AE453+AH453+AK453+AN453))))</f>
        <v>118</v>
      </c>
      <c r="AQ453" s="153">
        <f t="shared" ref="AQ453:AQ516" si="241">AF453+AC453+AI453+AL453+AO453</f>
        <v>1119.7600000000002</v>
      </c>
      <c r="AR453" s="153">
        <f t="shared" ref="AR453:AR516" si="242">(K453*AA453+N453*AD453+Q453*AG453+T453*AJ453+W453*AM453)/AT453</f>
        <v>20.100000000000001</v>
      </c>
      <c r="AS453" s="153">
        <f t="shared" ref="AS453:AS516" si="243">SQRT(AQ453/AP453)</f>
        <v>3.0805018301282878</v>
      </c>
      <c r="AT453" s="153">
        <f t="shared" ref="AT453:AT516" si="244">M453+P453+S453+V453+Y453</f>
        <v>121</v>
      </c>
    </row>
    <row r="454" spans="1:46" ht="15.75" x14ac:dyDescent="0.25">
      <c r="A454" s="152" t="str">
        <f>'Primary endpoint outcomes'!A453</f>
        <v>MY-1042/BRL-029060/CPMS-251</v>
      </c>
      <c r="B454" s="152" t="str">
        <f>CONCATENATE('Primary endpoint outcomes'!S453,'Primary endpoint outcomes'!T453)</f>
        <v>HAMD17</v>
      </c>
      <c r="C454" s="154">
        <f t="shared" si="217"/>
        <v>24.409259259259258</v>
      </c>
      <c r="D454" s="154">
        <f t="shared" si="218"/>
        <v>0</v>
      </c>
      <c r="E454" s="154">
        <f t="shared" si="219"/>
        <v>243</v>
      </c>
      <c r="F454" s="21" t="str">
        <f t="shared" si="220"/>
        <v>YES</v>
      </c>
      <c r="G454" s="21" t="str">
        <f t="shared" si="221"/>
        <v>NO</v>
      </c>
      <c r="H454" s="155" t="e">
        <f t="shared" si="222"/>
        <v>#NUM!</v>
      </c>
      <c r="I454" s="155" t="e">
        <f t="shared" si="223"/>
        <v>#NUM!</v>
      </c>
      <c r="J454" s="318">
        <f t="shared" si="224"/>
        <v>0</v>
      </c>
      <c r="K454" s="326">
        <f>IF(ISNUMBER('Primary endpoint outcomes'!U453)=TRUE,'Primary endpoint outcomes'!U453,(IF(ISNUMBER('Primary endpoint outcomes'!X453)=TRUE,'Primary endpoint outcomes'!X453,0)))</f>
        <v>24.47</v>
      </c>
      <c r="L454" s="326">
        <f>IF(ISNUMBER('Primary endpoint outcomes'!V453)=TRUE,'Primary endpoint outcomes'!V453,(IF(ISNUMBER('Primary endpoint outcomes'!Y453)=TRUE,'Primary endpoint outcomes'!Y453,0)))</f>
        <v>0</v>
      </c>
      <c r="M454" s="325">
        <f>IF(ISNUMBER('Primary endpoint outcomes'!W453)=TRUE,'Primary endpoint outcomes'!W453,(IF(ISNUMBER('Primary endpoint outcomes'!Z453)=TRUE,'Primary endpoint outcomes'!Z453,0)))</f>
        <v>120</v>
      </c>
      <c r="N454" s="326">
        <f>IF(ISNUMBER('Primary endpoint outcomes'!BC453)=TRUE,'Primary endpoint outcomes'!BC453,(IF(ISNUMBER('Primary endpoint outcomes'!BF453)=TRUE,'Primary endpoint outcomes'!BF453,0)))</f>
        <v>24.35</v>
      </c>
      <c r="O454" s="325">
        <f>IF(ISNUMBER('Primary endpoint outcomes'!BD453)=TRUE,'Primary endpoint outcomes'!BD453,(IF(ISNUMBER('Primary endpoint outcomes'!BG453)=TRUE,'Primary endpoint outcomes'!BG453,0)))</f>
        <v>0</v>
      </c>
      <c r="P454" s="325">
        <f>IF(ISNUMBER('Primary endpoint outcomes'!BE453)=TRUE,'Primary endpoint outcomes'!BE453,(IF(ISNUMBER('Primary endpoint outcomes'!BH453)=TRUE,'Primary endpoint outcomes'!BH453,0)))</f>
        <v>123</v>
      </c>
      <c r="Q454" s="326">
        <f>IF(ISNUMBER('Primary endpoint outcomes'!CK453)=TRUE,'Primary endpoint outcomes'!CK453,(IF(ISNUMBER('Primary endpoint outcomes'!CN453)=TRUE,'Primary endpoint outcomes'!CN453,0)))</f>
        <v>0</v>
      </c>
      <c r="R454" s="326">
        <f>IF(ISNUMBER('Primary endpoint outcomes'!CL453)=TRUE,'Primary endpoint outcomes'!CL453,(IF(ISNUMBER('Primary endpoint outcomes'!CO453)=TRUE,'Primary endpoint outcomes'!CO453,0)))</f>
        <v>0</v>
      </c>
      <c r="S454" s="325">
        <f>IF(ISNUMBER('Primary endpoint outcomes'!CM453)=TRUE,'Primary endpoint outcomes'!CM453,(IF(ISNUMBER('Primary endpoint outcomes'!CP453)=TRUE,'Primary endpoint outcomes'!CP453,0)))</f>
        <v>0</v>
      </c>
      <c r="T454" s="326">
        <f>IF(ISNUMBER('Primary endpoint outcomes'!DS453)=TRUE,'Primary endpoint outcomes'!DS453,(IF(ISNUMBER('Primary endpoint outcomes'!DV453)=TRUE,'Primary endpoint outcomes'!DV453,0)))</f>
        <v>0</v>
      </c>
      <c r="U454" s="326">
        <f>IF(ISNUMBER('Primary endpoint outcomes'!DT453)=TRUE,'Primary endpoint outcomes'!DT453,(IF(ISNUMBER('Primary endpoint outcomes'!DW453)=TRUE,'Primary endpoint outcomes'!DW453,0)))</f>
        <v>0</v>
      </c>
      <c r="V454" s="326">
        <f>IF(ISNUMBER('Primary endpoint outcomes'!DU453)=TRUE,'Primary endpoint outcomes'!DU453,(IF(ISNUMBER('Primary endpoint outcomes'!DX453)=TRUE,'Primary endpoint outcomes'!DX453,0)))</f>
        <v>0</v>
      </c>
      <c r="W454" s="326">
        <f>IF(ISNUMBER('Primary endpoint outcomes'!FA453)=TRUE,'Primary endpoint outcomes'!FA453,(IF(ISNUMBER('Primary endpoint outcomes'!FD453)=TRUE,'Primary endpoint outcomes'!FD453,0)))</f>
        <v>0</v>
      </c>
      <c r="X454" s="326">
        <f>IF(ISNUMBER('Primary endpoint outcomes'!FB453)=TRUE,'Primary endpoint outcomes'!FB453,(IF(ISNUMBER('Primary endpoint outcomes'!FE453)=TRUE,'Primary endpoint outcomes'!FE453,0)))</f>
        <v>0</v>
      </c>
      <c r="Y454" s="326">
        <f>IF(ISNUMBER('Primary endpoint outcomes'!FC453)=TRUE,'Primary endpoint outcomes'!FC453,(IF(ISNUMBER('Primary endpoint outcomes'!FF453)=TRUE,'Primary endpoint outcomes'!FF453,0)))</f>
        <v>0</v>
      </c>
      <c r="AA454" s="151">
        <f t="shared" si="225"/>
        <v>120</v>
      </c>
      <c r="AB454" s="153">
        <f t="shared" si="226"/>
        <v>119</v>
      </c>
      <c r="AC454" s="153">
        <f t="shared" si="227"/>
        <v>0</v>
      </c>
      <c r="AD454" s="151">
        <f t="shared" si="228"/>
        <v>123</v>
      </c>
      <c r="AE454" s="153">
        <f t="shared" si="229"/>
        <v>122</v>
      </c>
      <c r="AF454" s="153">
        <f t="shared" si="230"/>
        <v>0</v>
      </c>
      <c r="AG454" s="151">
        <f t="shared" si="231"/>
        <v>0</v>
      </c>
      <c r="AH454" s="153">
        <f t="shared" si="232"/>
        <v>-1</v>
      </c>
      <c r="AI454" s="153">
        <f t="shared" si="233"/>
        <v>0</v>
      </c>
      <c r="AJ454" s="151">
        <f t="shared" si="234"/>
        <v>0</v>
      </c>
      <c r="AK454" s="153">
        <f t="shared" si="235"/>
        <v>-1</v>
      </c>
      <c r="AL454" s="153">
        <f t="shared" si="236"/>
        <v>0</v>
      </c>
      <c r="AM454" s="151">
        <f t="shared" si="237"/>
        <v>0</v>
      </c>
      <c r="AN454" s="153">
        <f t="shared" si="238"/>
        <v>-1</v>
      </c>
      <c r="AO454" s="153">
        <f t="shared" si="239"/>
        <v>0</v>
      </c>
      <c r="AP454" s="153">
        <f t="shared" si="240"/>
        <v>241</v>
      </c>
      <c r="AQ454" s="153">
        <f t="shared" si="241"/>
        <v>0</v>
      </c>
      <c r="AR454" s="153">
        <f t="shared" si="242"/>
        <v>24.409259259259258</v>
      </c>
      <c r="AS454" s="153">
        <f t="shared" si="243"/>
        <v>0</v>
      </c>
      <c r="AT454" s="153">
        <f t="shared" si="244"/>
        <v>243</v>
      </c>
    </row>
    <row r="455" spans="1:46" ht="15.75" x14ac:dyDescent="0.25">
      <c r="A455" s="152" t="str">
        <f>'Primary endpoint outcomes'!A454</f>
        <v>MY-1045/BRL-029060/1 (PAR 128)</v>
      </c>
      <c r="B455" s="152" t="str">
        <f>CONCATENATE('Primary endpoint outcomes'!S454,'Primary endpoint outcomes'!T454)</f>
        <v>HAMD21</v>
      </c>
      <c r="C455" s="154">
        <f t="shared" si="217"/>
        <v>25.616385542168679</v>
      </c>
      <c r="D455" s="154">
        <f t="shared" si="218"/>
        <v>0</v>
      </c>
      <c r="E455" s="154">
        <f t="shared" si="219"/>
        <v>830</v>
      </c>
      <c r="F455" s="21" t="str">
        <f t="shared" si="220"/>
        <v>YES</v>
      </c>
      <c r="G455" s="21" t="str">
        <f t="shared" si="221"/>
        <v>NO</v>
      </c>
      <c r="H455" s="155" t="e">
        <f t="shared" si="222"/>
        <v>#NUM!</v>
      </c>
      <c r="I455" s="155" t="e">
        <f t="shared" si="223"/>
        <v>#NUM!</v>
      </c>
      <c r="J455" s="318">
        <f t="shared" si="224"/>
        <v>0</v>
      </c>
      <c r="K455" s="326">
        <f>IF(ISNUMBER('Primary endpoint outcomes'!U454)=TRUE,'Primary endpoint outcomes'!U454,(IF(ISNUMBER('Primary endpoint outcomes'!X454)=TRUE,'Primary endpoint outcomes'!X454,0)))</f>
        <v>25.6</v>
      </c>
      <c r="L455" s="326">
        <f>IF(ISNUMBER('Primary endpoint outcomes'!V454)=TRUE,'Primary endpoint outcomes'!V454,(IF(ISNUMBER('Primary endpoint outcomes'!Y454)=TRUE,'Primary endpoint outcomes'!Y454,0)))</f>
        <v>0</v>
      </c>
      <c r="M455" s="325">
        <f>IF(ISNUMBER('Primary endpoint outcomes'!W454)=TRUE,'Primary endpoint outcomes'!W454,(IF(ISNUMBER('Primary endpoint outcomes'!Z454)=TRUE,'Primary endpoint outcomes'!Z454,0)))</f>
        <v>350</v>
      </c>
      <c r="N455" s="326">
        <f>IF(ISNUMBER('Primary endpoint outcomes'!BC454)=TRUE,'Primary endpoint outcomes'!BC454,(IF(ISNUMBER('Primary endpoint outcomes'!BF454)=TRUE,'Primary endpoint outcomes'!BF454,0)))</f>
        <v>25.6</v>
      </c>
      <c r="O455" s="325">
        <f>IF(ISNUMBER('Primary endpoint outcomes'!BD454)=TRUE,'Primary endpoint outcomes'!BD454,(IF(ISNUMBER('Primary endpoint outcomes'!BG454)=TRUE,'Primary endpoint outcomes'!BG454,0)))</f>
        <v>0</v>
      </c>
      <c r="P455" s="325">
        <f>IF(ISNUMBER('Primary endpoint outcomes'!BE454)=TRUE,'Primary endpoint outcomes'!BE454,(IF(ISNUMBER('Primary endpoint outcomes'!BH454)=TRUE,'Primary endpoint outcomes'!BH454,0)))</f>
        <v>344</v>
      </c>
      <c r="Q455" s="326">
        <f>IF(ISNUMBER('Primary endpoint outcomes'!CK454)=TRUE,'Primary endpoint outcomes'!CK454,(IF(ISNUMBER('Primary endpoint outcomes'!CN454)=TRUE,'Primary endpoint outcomes'!CN454,0)))</f>
        <v>25.7</v>
      </c>
      <c r="R455" s="326">
        <f>IF(ISNUMBER('Primary endpoint outcomes'!CL454)=TRUE,'Primary endpoint outcomes'!CL454,(IF(ISNUMBER('Primary endpoint outcomes'!CO454)=TRUE,'Primary endpoint outcomes'!CO454,0)))</f>
        <v>0</v>
      </c>
      <c r="S455" s="325">
        <f>IF(ISNUMBER('Primary endpoint outcomes'!CM454)=TRUE,'Primary endpoint outcomes'!CM454,(IF(ISNUMBER('Primary endpoint outcomes'!CP454)=TRUE,'Primary endpoint outcomes'!CP454,0)))</f>
        <v>136</v>
      </c>
      <c r="T455" s="326">
        <f>IF(ISNUMBER('Primary endpoint outcomes'!DS454)=TRUE,'Primary endpoint outcomes'!DS454,(IF(ISNUMBER('Primary endpoint outcomes'!DV454)=TRUE,'Primary endpoint outcomes'!DV454,0)))</f>
        <v>0</v>
      </c>
      <c r="U455" s="326">
        <f>IF(ISNUMBER('Primary endpoint outcomes'!DT454)=TRUE,'Primary endpoint outcomes'!DT454,(IF(ISNUMBER('Primary endpoint outcomes'!DW454)=TRUE,'Primary endpoint outcomes'!DW454,0)))</f>
        <v>0</v>
      </c>
      <c r="V455" s="326">
        <f>IF(ISNUMBER('Primary endpoint outcomes'!DU454)=TRUE,'Primary endpoint outcomes'!DU454,(IF(ISNUMBER('Primary endpoint outcomes'!DX454)=TRUE,'Primary endpoint outcomes'!DX454,0)))</f>
        <v>0</v>
      </c>
      <c r="W455" s="326">
        <f>IF(ISNUMBER('Primary endpoint outcomes'!FA454)=TRUE,'Primary endpoint outcomes'!FA454,(IF(ISNUMBER('Primary endpoint outcomes'!FD454)=TRUE,'Primary endpoint outcomes'!FD454,0)))</f>
        <v>0</v>
      </c>
      <c r="X455" s="326">
        <f>IF(ISNUMBER('Primary endpoint outcomes'!FB454)=TRUE,'Primary endpoint outcomes'!FB454,(IF(ISNUMBER('Primary endpoint outcomes'!FE454)=TRUE,'Primary endpoint outcomes'!FE454,0)))</f>
        <v>0</v>
      </c>
      <c r="Y455" s="326">
        <f>IF(ISNUMBER('Primary endpoint outcomes'!FC454)=TRUE,'Primary endpoint outcomes'!FC454,(IF(ISNUMBER('Primary endpoint outcomes'!FF454)=TRUE,'Primary endpoint outcomes'!FF454,0)))</f>
        <v>0</v>
      </c>
      <c r="AA455" s="151">
        <f t="shared" si="225"/>
        <v>350</v>
      </c>
      <c r="AB455" s="153">
        <f t="shared" si="226"/>
        <v>349</v>
      </c>
      <c r="AC455" s="153">
        <f t="shared" si="227"/>
        <v>0</v>
      </c>
      <c r="AD455" s="151">
        <f t="shared" si="228"/>
        <v>344</v>
      </c>
      <c r="AE455" s="153">
        <f t="shared" si="229"/>
        <v>343</v>
      </c>
      <c r="AF455" s="153">
        <f t="shared" si="230"/>
        <v>0</v>
      </c>
      <c r="AG455" s="151">
        <f t="shared" si="231"/>
        <v>136</v>
      </c>
      <c r="AH455" s="153">
        <f t="shared" si="232"/>
        <v>135</v>
      </c>
      <c r="AI455" s="153">
        <f t="shared" si="233"/>
        <v>0</v>
      </c>
      <c r="AJ455" s="151">
        <f t="shared" si="234"/>
        <v>0</v>
      </c>
      <c r="AK455" s="153">
        <f t="shared" si="235"/>
        <v>-1</v>
      </c>
      <c r="AL455" s="153">
        <f t="shared" si="236"/>
        <v>0</v>
      </c>
      <c r="AM455" s="151">
        <f t="shared" si="237"/>
        <v>0</v>
      </c>
      <c r="AN455" s="153">
        <f t="shared" si="238"/>
        <v>-1</v>
      </c>
      <c r="AO455" s="153">
        <f t="shared" si="239"/>
        <v>0</v>
      </c>
      <c r="AP455" s="153">
        <f t="shared" si="240"/>
        <v>827</v>
      </c>
      <c r="AQ455" s="153">
        <f t="shared" si="241"/>
        <v>0</v>
      </c>
      <c r="AR455" s="153">
        <f t="shared" si="242"/>
        <v>25.616385542168679</v>
      </c>
      <c r="AS455" s="153">
        <f t="shared" si="243"/>
        <v>0</v>
      </c>
      <c r="AT455" s="153">
        <f t="shared" si="244"/>
        <v>830</v>
      </c>
    </row>
    <row r="456" spans="1:46" ht="15.75" x14ac:dyDescent="0.25">
      <c r="A456" s="152" t="str">
        <f>'Primary endpoint outcomes'!A455</f>
        <v>Mynors-Wallis 1995</v>
      </c>
      <c r="B456" s="152" t="str">
        <f>CONCATENATE('Primary endpoint outcomes'!S455,'Primary endpoint outcomes'!T455)</f>
        <v>HAMD17</v>
      </c>
      <c r="C456" s="154">
        <f t="shared" si="217"/>
        <v>18.984146341463411</v>
      </c>
      <c r="D456" s="154">
        <f t="shared" si="218"/>
        <v>4.4937650195168093</v>
      </c>
      <c r="E456" s="154">
        <f t="shared" si="219"/>
        <v>82</v>
      </c>
      <c r="F456" s="21" t="str">
        <f t="shared" si="220"/>
        <v>YES</v>
      </c>
      <c r="G456" s="21" t="str">
        <f t="shared" si="221"/>
        <v>NO</v>
      </c>
      <c r="H456" s="155">
        <f t="shared" si="222"/>
        <v>0.74667523723627305</v>
      </c>
      <c r="I456" s="155">
        <f t="shared" si="223"/>
        <v>0.25332476276372695</v>
      </c>
      <c r="J456" s="318">
        <f t="shared" si="224"/>
        <v>1</v>
      </c>
      <c r="K456" s="326">
        <f>IF(ISNUMBER('Primary endpoint outcomes'!U455)=TRUE,'Primary endpoint outcomes'!U455,(IF(ISNUMBER('Primary endpoint outcomes'!X455)=TRUE,'Primary endpoint outcomes'!X455,0)))</f>
        <v>19.399999999999999</v>
      </c>
      <c r="L456" s="326">
        <f>IF(ISNUMBER('Primary endpoint outcomes'!V455)=TRUE,'Primary endpoint outcomes'!V455,(IF(ISNUMBER('Primary endpoint outcomes'!Y455)=TRUE,'Primary endpoint outcomes'!Y455,0)))</f>
        <v>4.9000000000000004</v>
      </c>
      <c r="M456" s="325">
        <f>IF(ISNUMBER('Primary endpoint outcomes'!W455)=TRUE,'Primary endpoint outcomes'!W455,(IF(ISNUMBER('Primary endpoint outcomes'!Z455)=TRUE,'Primary endpoint outcomes'!Z455,0)))</f>
        <v>29</v>
      </c>
      <c r="N456" s="326">
        <f>IF(ISNUMBER('Primary endpoint outcomes'!BC455)=TRUE,'Primary endpoint outcomes'!BC455,(IF(ISNUMBER('Primary endpoint outcomes'!BF455)=TRUE,'Primary endpoint outcomes'!BF455,0)))</f>
        <v>19.100000000000001</v>
      </c>
      <c r="O456" s="325">
        <f>IF(ISNUMBER('Primary endpoint outcomes'!BD455)=TRUE,'Primary endpoint outcomes'!BD455,(IF(ISNUMBER('Primary endpoint outcomes'!BG455)=TRUE,'Primary endpoint outcomes'!BG455,0)))</f>
        <v>4.8</v>
      </c>
      <c r="P456" s="325">
        <f>IF(ISNUMBER('Primary endpoint outcomes'!BE455)=TRUE,'Primary endpoint outcomes'!BE455,(IF(ISNUMBER('Primary endpoint outcomes'!BH455)=TRUE,'Primary endpoint outcomes'!BH455,0)))</f>
        <v>27</v>
      </c>
      <c r="Q456" s="326">
        <f>IF(ISNUMBER('Primary endpoint outcomes'!CK455)=TRUE,'Primary endpoint outcomes'!CK455,(IF(ISNUMBER('Primary endpoint outcomes'!CN455)=TRUE,'Primary endpoint outcomes'!CN455,0)))</f>
        <v>18.399999999999999</v>
      </c>
      <c r="R456" s="326">
        <f>IF(ISNUMBER('Primary endpoint outcomes'!CL455)=TRUE,'Primary endpoint outcomes'!CL455,(IF(ISNUMBER('Primary endpoint outcomes'!CO455)=TRUE,'Primary endpoint outcomes'!CO455,0)))</f>
        <v>3.6</v>
      </c>
      <c r="S456" s="325">
        <f>IF(ISNUMBER('Primary endpoint outcomes'!CM455)=TRUE,'Primary endpoint outcomes'!CM455,(IF(ISNUMBER('Primary endpoint outcomes'!CP455)=TRUE,'Primary endpoint outcomes'!CP455,0)))</f>
        <v>26</v>
      </c>
      <c r="T456" s="326">
        <f>IF(ISNUMBER('Primary endpoint outcomes'!DS455)=TRUE,'Primary endpoint outcomes'!DS455,(IF(ISNUMBER('Primary endpoint outcomes'!DV455)=TRUE,'Primary endpoint outcomes'!DV455,0)))</f>
        <v>0</v>
      </c>
      <c r="U456" s="326">
        <f>IF(ISNUMBER('Primary endpoint outcomes'!DT455)=TRUE,'Primary endpoint outcomes'!DT455,(IF(ISNUMBER('Primary endpoint outcomes'!DW455)=TRUE,'Primary endpoint outcomes'!DW455,0)))</f>
        <v>0</v>
      </c>
      <c r="V456" s="326">
        <f>IF(ISNUMBER('Primary endpoint outcomes'!DU455)=TRUE,'Primary endpoint outcomes'!DU455,(IF(ISNUMBER('Primary endpoint outcomes'!DX455)=TRUE,'Primary endpoint outcomes'!DX455,0)))</f>
        <v>0</v>
      </c>
      <c r="W456" s="326">
        <f>IF(ISNUMBER('Primary endpoint outcomes'!FA455)=TRUE,'Primary endpoint outcomes'!FA455,(IF(ISNUMBER('Primary endpoint outcomes'!FD455)=TRUE,'Primary endpoint outcomes'!FD455,0)))</f>
        <v>0</v>
      </c>
      <c r="X456" s="326">
        <f>IF(ISNUMBER('Primary endpoint outcomes'!FB455)=TRUE,'Primary endpoint outcomes'!FB455,(IF(ISNUMBER('Primary endpoint outcomes'!FE455)=TRUE,'Primary endpoint outcomes'!FE455,0)))</f>
        <v>0</v>
      </c>
      <c r="Y456" s="326">
        <f>IF(ISNUMBER('Primary endpoint outcomes'!FC455)=TRUE,'Primary endpoint outcomes'!FC455,(IF(ISNUMBER('Primary endpoint outcomes'!FF455)=TRUE,'Primary endpoint outcomes'!FF455,0)))</f>
        <v>0</v>
      </c>
      <c r="AA456" s="151">
        <f t="shared" si="225"/>
        <v>29</v>
      </c>
      <c r="AB456" s="153">
        <f t="shared" si="226"/>
        <v>28</v>
      </c>
      <c r="AC456" s="153">
        <f t="shared" si="227"/>
        <v>672.2800000000002</v>
      </c>
      <c r="AD456" s="151">
        <f t="shared" si="228"/>
        <v>27</v>
      </c>
      <c r="AE456" s="153">
        <f t="shared" si="229"/>
        <v>26</v>
      </c>
      <c r="AF456" s="153">
        <f t="shared" si="230"/>
        <v>599.04</v>
      </c>
      <c r="AG456" s="151">
        <f t="shared" si="231"/>
        <v>26</v>
      </c>
      <c r="AH456" s="153">
        <f t="shared" si="232"/>
        <v>25</v>
      </c>
      <c r="AI456" s="153">
        <f t="shared" si="233"/>
        <v>324</v>
      </c>
      <c r="AJ456" s="151">
        <f t="shared" si="234"/>
        <v>0</v>
      </c>
      <c r="AK456" s="153">
        <f t="shared" si="235"/>
        <v>-1</v>
      </c>
      <c r="AL456" s="153">
        <f t="shared" si="236"/>
        <v>0</v>
      </c>
      <c r="AM456" s="151">
        <f t="shared" si="237"/>
        <v>0</v>
      </c>
      <c r="AN456" s="153">
        <f t="shared" si="238"/>
        <v>-1</v>
      </c>
      <c r="AO456" s="153">
        <f t="shared" si="239"/>
        <v>0</v>
      </c>
      <c r="AP456" s="153">
        <f t="shared" si="240"/>
        <v>79</v>
      </c>
      <c r="AQ456" s="153">
        <f t="shared" si="241"/>
        <v>1595.3200000000002</v>
      </c>
      <c r="AR456" s="153">
        <f t="shared" si="242"/>
        <v>18.984146341463411</v>
      </c>
      <c r="AS456" s="153">
        <f t="shared" si="243"/>
        <v>4.4937650195168093</v>
      </c>
      <c r="AT456" s="153">
        <f t="shared" si="244"/>
        <v>82</v>
      </c>
    </row>
    <row r="457" spans="1:46" ht="15.75" x14ac:dyDescent="0.25">
      <c r="A457" s="152" t="str">
        <f>'Primary endpoint outcomes'!A456</f>
        <v>Mynors-Wallis 2000</v>
      </c>
      <c r="B457" s="152" t="str">
        <f>CONCATENATE('Primary endpoint outcomes'!S456,'Primary endpoint outcomes'!T456)</f>
        <v>HAMD17</v>
      </c>
      <c r="C457" s="154">
        <f t="shared" si="217"/>
        <v>20.266225165562911</v>
      </c>
      <c r="D457" s="154">
        <f t="shared" si="218"/>
        <v>4.2106815904057999</v>
      </c>
      <c r="E457" s="154">
        <f t="shared" si="219"/>
        <v>151</v>
      </c>
      <c r="F457" s="21" t="str">
        <f t="shared" si="220"/>
        <v>YES</v>
      </c>
      <c r="G457" s="21" t="str">
        <f t="shared" si="221"/>
        <v>NO</v>
      </c>
      <c r="H457" s="155">
        <f t="shared" si="222"/>
        <v>0.84451555764782971</v>
      </c>
      <c r="I457" s="155">
        <f t="shared" si="223"/>
        <v>0.15548444235217029</v>
      </c>
      <c r="J457" s="318">
        <f t="shared" si="224"/>
        <v>1</v>
      </c>
      <c r="K457" s="326">
        <f>IF(ISNUMBER('Primary endpoint outcomes'!U456)=TRUE,'Primary endpoint outcomes'!U456,(IF(ISNUMBER('Primary endpoint outcomes'!X456)=TRUE,'Primary endpoint outcomes'!X456,0)))</f>
        <v>20.5</v>
      </c>
      <c r="L457" s="326">
        <f>IF(ISNUMBER('Primary endpoint outcomes'!V456)=TRUE,'Primary endpoint outcomes'!V456,(IF(ISNUMBER('Primary endpoint outcomes'!Y456)=TRUE,'Primary endpoint outcomes'!Y456,0)))</f>
        <v>4.9400000000000004</v>
      </c>
      <c r="M457" s="325">
        <f>IF(ISNUMBER('Primary endpoint outcomes'!W456)=TRUE,'Primary endpoint outcomes'!W456,(IF(ISNUMBER('Primary endpoint outcomes'!Z456)=TRUE,'Primary endpoint outcomes'!Z456,0)))</f>
        <v>39</v>
      </c>
      <c r="N457" s="326">
        <f>IF(ISNUMBER('Primary endpoint outcomes'!BC456)=TRUE,'Primary endpoint outcomes'!BC456,(IF(ISNUMBER('Primary endpoint outcomes'!BF456)=TRUE,'Primary endpoint outcomes'!BF456,0)))</f>
        <v>20.5</v>
      </c>
      <c r="O457" s="325">
        <f>IF(ISNUMBER('Primary endpoint outcomes'!BD456)=TRUE,'Primary endpoint outcomes'!BD456,(IF(ISNUMBER('Primary endpoint outcomes'!BG456)=TRUE,'Primary endpoint outcomes'!BG456,0)))</f>
        <v>4.4400000000000004</v>
      </c>
      <c r="P457" s="325">
        <f>IF(ISNUMBER('Primary endpoint outcomes'!BE456)=TRUE,'Primary endpoint outcomes'!BE456,(IF(ISNUMBER('Primary endpoint outcomes'!BH456)=TRUE,'Primary endpoint outcomes'!BH456,0)))</f>
        <v>41</v>
      </c>
      <c r="Q457" s="326">
        <f>IF(ISNUMBER('Primary endpoint outcomes'!CK456)=TRUE,'Primary endpoint outcomes'!CK456,(IF(ISNUMBER('Primary endpoint outcomes'!CN456)=TRUE,'Primary endpoint outcomes'!CN456,0)))</f>
        <v>20.2</v>
      </c>
      <c r="R457" s="326">
        <f>IF(ISNUMBER('Primary endpoint outcomes'!CL456)=TRUE,'Primary endpoint outcomes'!CL456,(IF(ISNUMBER('Primary endpoint outcomes'!CO456)=TRUE,'Primary endpoint outcomes'!CO456,0)))</f>
        <v>3.4</v>
      </c>
      <c r="S457" s="325">
        <f>IF(ISNUMBER('Primary endpoint outcomes'!CM456)=TRUE,'Primary endpoint outcomes'!CM456,(IF(ISNUMBER('Primary endpoint outcomes'!CP456)=TRUE,'Primary endpoint outcomes'!CP456,0)))</f>
        <v>36</v>
      </c>
      <c r="T457" s="326">
        <f>IF(ISNUMBER('Primary endpoint outcomes'!DS456)=TRUE,'Primary endpoint outcomes'!DS456,(IF(ISNUMBER('Primary endpoint outcomes'!DV456)=TRUE,'Primary endpoint outcomes'!DV456,0)))</f>
        <v>19.8</v>
      </c>
      <c r="U457" s="326">
        <f>IF(ISNUMBER('Primary endpoint outcomes'!DT456)=TRUE,'Primary endpoint outcomes'!DT456,(IF(ISNUMBER('Primary endpoint outcomes'!DW456)=TRUE,'Primary endpoint outcomes'!DW456,0)))</f>
        <v>3.78</v>
      </c>
      <c r="V457" s="326">
        <f>IF(ISNUMBER('Primary endpoint outcomes'!DU456)=TRUE,'Primary endpoint outcomes'!DU456,(IF(ISNUMBER('Primary endpoint outcomes'!DX456)=TRUE,'Primary endpoint outcomes'!DX456,0)))</f>
        <v>35</v>
      </c>
      <c r="W457" s="326">
        <f>IF(ISNUMBER('Primary endpoint outcomes'!FA456)=TRUE,'Primary endpoint outcomes'!FA456,(IF(ISNUMBER('Primary endpoint outcomes'!FD456)=TRUE,'Primary endpoint outcomes'!FD456,0)))</f>
        <v>0</v>
      </c>
      <c r="X457" s="326">
        <f>IF(ISNUMBER('Primary endpoint outcomes'!FB456)=TRUE,'Primary endpoint outcomes'!FB456,(IF(ISNUMBER('Primary endpoint outcomes'!FE456)=TRUE,'Primary endpoint outcomes'!FE456,0)))</f>
        <v>0</v>
      </c>
      <c r="Y457" s="326">
        <f>IF(ISNUMBER('Primary endpoint outcomes'!FC456)=TRUE,'Primary endpoint outcomes'!FC456,(IF(ISNUMBER('Primary endpoint outcomes'!FF456)=TRUE,'Primary endpoint outcomes'!FF456,0)))</f>
        <v>0</v>
      </c>
      <c r="AA457" s="151">
        <f t="shared" si="225"/>
        <v>39</v>
      </c>
      <c r="AB457" s="153">
        <f t="shared" si="226"/>
        <v>38</v>
      </c>
      <c r="AC457" s="153">
        <f t="shared" si="227"/>
        <v>927.33680000000015</v>
      </c>
      <c r="AD457" s="151">
        <f t="shared" si="228"/>
        <v>41</v>
      </c>
      <c r="AE457" s="153">
        <f t="shared" si="229"/>
        <v>40</v>
      </c>
      <c r="AF457" s="153">
        <f t="shared" si="230"/>
        <v>788.5440000000001</v>
      </c>
      <c r="AG457" s="151">
        <f t="shared" si="231"/>
        <v>36</v>
      </c>
      <c r="AH457" s="153">
        <f t="shared" si="232"/>
        <v>35</v>
      </c>
      <c r="AI457" s="153">
        <f t="shared" si="233"/>
        <v>404.59999999999997</v>
      </c>
      <c r="AJ457" s="151">
        <f t="shared" si="234"/>
        <v>35</v>
      </c>
      <c r="AK457" s="153">
        <f t="shared" si="235"/>
        <v>34</v>
      </c>
      <c r="AL457" s="153">
        <f t="shared" si="236"/>
        <v>485.80559999999997</v>
      </c>
      <c r="AM457" s="151">
        <f t="shared" si="237"/>
        <v>0</v>
      </c>
      <c r="AN457" s="153">
        <f t="shared" si="238"/>
        <v>-1</v>
      </c>
      <c r="AO457" s="153">
        <f t="shared" si="239"/>
        <v>0</v>
      </c>
      <c r="AP457" s="153">
        <f t="shared" si="240"/>
        <v>147</v>
      </c>
      <c r="AQ457" s="153">
        <f t="shared" si="241"/>
        <v>2606.2864000000004</v>
      </c>
      <c r="AR457" s="153">
        <f t="shared" si="242"/>
        <v>20.266225165562911</v>
      </c>
      <c r="AS457" s="153">
        <f t="shared" si="243"/>
        <v>4.2106815904057999</v>
      </c>
      <c r="AT457" s="153">
        <f t="shared" si="244"/>
        <v>151</v>
      </c>
    </row>
    <row r="458" spans="1:46" ht="15.75" x14ac:dyDescent="0.25">
      <c r="A458" s="152" t="str">
        <f>'Primary endpoint outcomes'!A457</f>
        <v>Naeem 2011</v>
      </c>
      <c r="B458" s="152" t="str">
        <f>CONCATENATE('Primary endpoint outcomes'!S457,'Primary endpoint outcomes'!T457)</f>
        <v>HADS-D7</v>
      </c>
      <c r="C458" s="154" t="e">
        <f t="shared" si="217"/>
        <v>#DIV/0!</v>
      </c>
      <c r="D458" s="154" t="e">
        <f t="shared" si="218"/>
        <v>#DIV/0!</v>
      </c>
      <c r="E458" s="154">
        <f t="shared" si="219"/>
        <v>0</v>
      </c>
      <c r="F458" s="21" t="e">
        <f t="shared" si="220"/>
        <v>#DIV/0!</v>
      </c>
      <c r="G458" s="21" t="e">
        <f t="shared" si="221"/>
        <v>#DIV/0!</v>
      </c>
      <c r="H458" s="155" t="e">
        <f t="shared" si="222"/>
        <v>#DIV/0!</v>
      </c>
      <c r="I458" s="155" t="e">
        <f t="shared" si="223"/>
        <v>#DIV/0!</v>
      </c>
      <c r="J458" s="318">
        <f t="shared" si="224"/>
        <v>0</v>
      </c>
      <c r="K458" s="326">
        <f>IF(ISNUMBER('Primary endpoint outcomes'!U457)=TRUE,'Primary endpoint outcomes'!U457,(IF(ISNUMBER('Primary endpoint outcomes'!X457)=TRUE,'Primary endpoint outcomes'!X457,0)))</f>
        <v>0</v>
      </c>
      <c r="L458" s="326">
        <f>IF(ISNUMBER('Primary endpoint outcomes'!V457)=TRUE,'Primary endpoint outcomes'!V457,(IF(ISNUMBER('Primary endpoint outcomes'!Y457)=TRUE,'Primary endpoint outcomes'!Y457,0)))</f>
        <v>0</v>
      </c>
      <c r="M458" s="325">
        <f>IF(ISNUMBER('Primary endpoint outcomes'!W457)=TRUE,'Primary endpoint outcomes'!W457,(IF(ISNUMBER('Primary endpoint outcomes'!Z457)=TRUE,'Primary endpoint outcomes'!Z457,0)))</f>
        <v>0</v>
      </c>
      <c r="N458" s="326">
        <f>IF(ISNUMBER('Primary endpoint outcomes'!BC457)=TRUE,'Primary endpoint outcomes'!BC457,(IF(ISNUMBER('Primary endpoint outcomes'!BF457)=TRUE,'Primary endpoint outcomes'!BF457,0)))</f>
        <v>0</v>
      </c>
      <c r="O458" s="325">
        <f>IF(ISNUMBER('Primary endpoint outcomes'!BD457)=TRUE,'Primary endpoint outcomes'!BD457,(IF(ISNUMBER('Primary endpoint outcomes'!BG457)=TRUE,'Primary endpoint outcomes'!BG457,0)))</f>
        <v>0</v>
      </c>
      <c r="P458" s="325">
        <f>IF(ISNUMBER('Primary endpoint outcomes'!BE457)=TRUE,'Primary endpoint outcomes'!BE457,(IF(ISNUMBER('Primary endpoint outcomes'!BH457)=TRUE,'Primary endpoint outcomes'!BH457,0)))</f>
        <v>0</v>
      </c>
      <c r="Q458" s="326">
        <f>IF(ISNUMBER('Primary endpoint outcomes'!CK457)=TRUE,'Primary endpoint outcomes'!CK457,(IF(ISNUMBER('Primary endpoint outcomes'!CN457)=TRUE,'Primary endpoint outcomes'!CN457,0)))</f>
        <v>0</v>
      </c>
      <c r="R458" s="326">
        <f>IF(ISNUMBER('Primary endpoint outcomes'!CL457)=TRUE,'Primary endpoint outcomes'!CL457,(IF(ISNUMBER('Primary endpoint outcomes'!CO457)=TRUE,'Primary endpoint outcomes'!CO457,0)))</f>
        <v>0</v>
      </c>
      <c r="S458" s="325">
        <f>IF(ISNUMBER('Primary endpoint outcomes'!CM457)=TRUE,'Primary endpoint outcomes'!CM457,(IF(ISNUMBER('Primary endpoint outcomes'!CP457)=TRUE,'Primary endpoint outcomes'!CP457,0)))</f>
        <v>0</v>
      </c>
      <c r="T458" s="326">
        <f>IF(ISNUMBER('Primary endpoint outcomes'!DS457)=TRUE,'Primary endpoint outcomes'!DS457,(IF(ISNUMBER('Primary endpoint outcomes'!DV457)=TRUE,'Primary endpoint outcomes'!DV457,0)))</f>
        <v>0</v>
      </c>
      <c r="U458" s="326">
        <f>IF(ISNUMBER('Primary endpoint outcomes'!DT457)=TRUE,'Primary endpoint outcomes'!DT457,(IF(ISNUMBER('Primary endpoint outcomes'!DW457)=TRUE,'Primary endpoint outcomes'!DW457,0)))</f>
        <v>0</v>
      </c>
      <c r="V458" s="326">
        <f>IF(ISNUMBER('Primary endpoint outcomes'!DU457)=TRUE,'Primary endpoint outcomes'!DU457,(IF(ISNUMBER('Primary endpoint outcomes'!DX457)=TRUE,'Primary endpoint outcomes'!DX457,0)))</f>
        <v>0</v>
      </c>
      <c r="W458" s="326">
        <f>IF(ISNUMBER('Primary endpoint outcomes'!FA457)=TRUE,'Primary endpoint outcomes'!FA457,(IF(ISNUMBER('Primary endpoint outcomes'!FD457)=TRUE,'Primary endpoint outcomes'!FD457,0)))</f>
        <v>0</v>
      </c>
      <c r="X458" s="326">
        <f>IF(ISNUMBER('Primary endpoint outcomes'!FB457)=TRUE,'Primary endpoint outcomes'!FB457,(IF(ISNUMBER('Primary endpoint outcomes'!FE457)=TRUE,'Primary endpoint outcomes'!FE457,0)))</f>
        <v>0</v>
      </c>
      <c r="Y458" s="326">
        <f>IF(ISNUMBER('Primary endpoint outcomes'!FC457)=TRUE,'Primary endpoint outcomes'!FC457,(IF(ISNUMBER('Primary endpoint outcomes'!FF457)=TRUE,'Primary endpoint outcomes'!FF457,0)))</f>
        <v>0</v>
      </c>
      <c r="AA458" s="151">
        <f t="shared" si="225"/>
        <v>0</v>
      </c>
      <c r="AB458" s="153">
        <f t="shared" si="226"/>
        <v>-1</v>
      </c>
      <c r="AC458" s="153">
        <f t="shared" si="227"/>
        <v>0</v>
      </c>
      <c r="AD458" s="151">
        <f t="shared" si="228"/>
        <v>0</v>
      </c>
      <c r="AE458" s="153">
        <f t="shared" si="229"/>
        <v>-1</v>
      </c>
      <c r="AF458" s="153">
        <f t="shared" si="230"/>
        <v>0</v>
      </c>
      <c r="AG458" s="151">
        <f t="shared" si="231"/>
        <v>0</v>
      </c>
      <c r="AH458" s="153">
        <f t="shared" si="232"/>
        <v>-1</v>
      </c>
      <c r="AI458" s="153">
        <f t="shared" si="233"/>
        <v>0</v>
      </c>
      <c r="AJ458" s="151">
        <f t="shared" si="234"/>
        <v>0</v>
      </c>
      <c r="AK458" s="153">
        <f t="shared" si="235"/>
        <v>-1</v>
      </c>
      <c r="AL458" s="153">
        <f t="shared" si="236"/>
        <v>0</v>
      </c>
      <c r="AM458" s="151">
        <f t="shared" si="237"/>
        <v>0</v>
      </c>
      <c r="AN458" s="153">
        <f t="shared" si="238"/>
        <v>-1</v>
      </c>
      <c r="AO458" s="153">
        <f t="shared" si="239"/>
        <v>0</v>
      </c>
      <c r="AP458" s="153" t="b">
        <f t="shared" si="240"/>
        <v>0</v>
      </c>
      <c r="AQ458" s="153">
        <f t="shared" si="241"/>
        <v>0</v>
      </c>
      <c r="AR458" s="153" t="e">
        <f t="shared" si="242"/>
        <v>#DIV/0!</v>
      </c>
      <c r="AS458" s="153" t="e">
        <f t="shared" si="243"/>
        <v>#DIV/0!</v>
      </c>
      <c r="AT458" s="153">
        <f t="shared" si="244"/>
        <v>0</v>
      </c>
    </row>
    <row r="459" spans="1:46" ht="15.75" x14ac:dyDescent="0.25">
      <c r="A459" s="152" t="str">
        <f>'Primary endpoint outcomes'!A458</f>
        <v>Naeem 2014</v>
      </c>
      <c r="B459" s="152" t="str">
        <f>CONCATENATE('Primary endpoint outcomes'!S458,'Primary endpoint outcomes'!T458)</f>
        <v>HADS-D7</v>
      </c>
      <c r="C459" s="154">
        <f t="shared" si="217"/>
        <v>13.145901639344261</v>
      </c>
      <c r="D459" s="154">
        <f t="shared" si="218"/>
        <v>3.0796067769363811</v>
      </c>
      <c r="E459" s="154">
        <f t="shared" si="219"/>
        <v>183</v>
      </c>
      <c r="F459" s="21" t="str">
        <f t="shared" si="220"/>
        <v>YES</v>
      </c>
      <c r="G459" s="21" t="str">
        <f t="shared" si="221"/>
        <v>NO</v>
      </c>
      <c r="H459" s="155">
        <f t="shared" si="222"/>
        <v>0.64508837913974659</v>
      </c>
      <c r="I459" s="155">
        <f t="shared" si="223"/>
        <v>0.35491162086025341</v>
      </c>
      <c r="J459" s="318">
        <f t="shared" si="224"/>
        <v>1</v>
      </c>
      <c r="K459" s="326">
        <f>IF(ISNUMBER('Primary endpoint outcomes'!U458)=TRUE,'Primary endpoint outcomes'!U458,(IF(ISNUMBER('Primary endpoint outcomes'!X458)=TRUE,'Primary endpoint outcomes'!X458,0)))</f>
        <v>13</v>
      </c>
      <c r="L459" s="326">
        <f>IF(ISNUMBER('Primary endpoint outcomes'!V458)=TRUE,'Primary endpoint outcomes'!V458,(IF(ISNUMBER('Primary endpoint outcomes'!Y458)=TRUE,'Primary endpoint outcomes'!Y458,0)))</f>
        <v>3.4</v>
      </c>
      <c r="M459" s="325">
        <f>IF(ISNUMBER('Primary endpoint outcomes'!W458)=TRUE,'Primary endpoint outcomes'!W458,(IF(ISNUMBER('Primary endpoint outcomes'!Z458)=TRUE,'Primary endpoint outcomes'!Z458,0)))</f>
        <v>94</v>
      </c>
      <c r="N459" s="326">
        <f>IF(ISNUMBER('Primary endpoint outcomes'!BC458)=TRUE,'Primary endpoint outcomes'!BC458,(IF(ISNUMBER('Primary endpoint outcomes'!BF458)=TRUE,'Primary endpoint outcomes'!BF458,0)))</f>
        <v>13.3</v>
      </c>
      <c r="O459" s="325">
        <f>IF(ISNUMBER('Primary endpoint outcomes'!BD458)=TRUE,'Primary endpoint outcomes'!BD458,(IF(ISNUMBER('Primary endpoint outcomes'!BG458)=TRUE,'Primary endpoint outcomes'!BG458,0)))</f>
        <v>2.7</v>
      </c>
      <c r="P459" s="325">
        <f>IF(ISNUMBER('Primary endpoint outcomes'!BE458)=TRUE,'Primary endpoint outcomes'!BE458,(IF(ISNUMBER('Primary endpoint outcomes'!BH458)=TRUE,'Primary endpoint outcomes'!BH458,0)))</f>
        <v>89</v>
      </c>
      <c r="Q459" s="326">
        <f>IF(ISNUMBER('Primary endpoint outcomes'!CK458)=TRUE,'Primary endpoint outcomes'!CK458,(IF(ISNUMBER('Primary endpoint outcomes'!CN458)=TRUE,'Primary endpoint outcomes'!CN458,0)))</f>
        <v>0</v>
      </c>
      <c r="R459" s="326">
        <f>IF(ISNUMBER('Primary endpoint outcomes'!CL458)=TRUE,'Primary endpoint outcomes'!CL458,(IF(ISNUMBER('Primary endpoint outcomes'!CO458)=TRUE,'Primary endpoint outcomes'!CO458,0)))</f>
        <v>0</v>
      </c>
      <c r="S459" s="325">
        <f>IF(ISNUMBER('Primary endpoint outcomes'!CM458)=TRUE,'Primary endpoint outcomes'!CM458,(IF(ISNUMBER('Primary endpoint outcomes'!CP458)=TRUE,'Primary endpoint outcomes'!CP458,0)))</f>
        <v>0</v>
      </c>
      <c r="T459" s="326">
        <f>IF(ISNUMBER('Primary endpoint outcomes'!DS458)=TRUE,'Primary endpoint outcomes'!DS458,(IF(ISNUMBER('Primary endpoint outcomes'!DV458)=TRUE,'Primary endpoint outcomes'!DV458,0)))</f>
        <v>0</v>
      </c>
      <c r="U459" s="326">
        <f>IF(ISNUMBER('Primary endpoint outcomes'!DT458)=TRUE,'Primary endpoint outcomes'!DT458,(IF(ISNUMBER('Primary endpoint outcomes'!DW458)=TRUE,'Primary endpoint outcomes'!DW458,0)))</f>
        <v>0</v>
      </c>
      <c r="V459" s="326">
        <f>IF(ISNUMBER('Primary endpoint outcomes'!DU458)=TRUE,'Primary endpoint outcomes'!DU458,(IF(ISNUMBER('Primary endpoint outcomes'!DX458)=TRUE,'Primary endpoint outcomes'!DX458,0)))</f>
        <v>0</v>
      </c>
      <c r="W459" s="326">
        <f>IF(ISNUMBER('Primary endpoint outcomes'!FA458)=TRUE,'Primary endpoint outcomes'!FA458,(IF(ISNUMBER('Primary endpoint outcomes'!FD458)=TRUE,'Primary endpoint outcomes'!FD458,0)))</f>
        <v>0</v>
      </c>
      <c r="X459" s="326">
        <f>IF(ISNUMBER('Primary endpoint outcomes'!FB458)=TRUE,'Primary endpoint outcomes'!FB458,(IF(ISNUMBER('Primary endpoint outcomes'!FE458)=TRUE,'Primary endpoint outcomes'!FE458,0)))</f>
        <v>0</v>
      </c>
      <c r="Y459" s="326">
        <f>IF(ISNUMBER('Primary endpoint outcomes'!FC458)=TRUE,'Primary endpoint outcomes'!FC458,(IF(ISNUMBER('Primary endpoint outcomes'!FF458)=TRUE,'Primary endpoint outcomes'!FF458,0)))</f>
        <v>0</v>
      </c>
      <c r="AA459" s="151">
        <f t="shared" si="225"/>
        <v>94</v>
      </c>
      <c r="AB459" s="153">
        <f t="shared" si="226"/>
        <v>93</v>
      </c>
      <c r="AC459" s="153">
        <f t="shared" si="227"/>
        <v>1075.08</v>
      </c>
      <c r="AD459" s="151">
        <f t="shared" si="228"/>
        <v>89</v>
      </c>
      <c r="AE459" s="153">
        <f t="shared" si="229"/>
        <v>88</v>
      </c>
      <c r="AF459" s="153">
        <f t="shared" si="230"/>
        <v>641.5200000000001</v>
      </c>
      <c r="AG459" s="151">
        <f t="shared" si="231"/>
        <v>0</v>
      </c>
      <c r="AH459" s="153">
        <f t="shared" si="232"/>
        <v>-1</v>
      </c>
      <c r="AI459" s="153">
        <f t="shared" si="233"/>
        <v>0</v>
      </c>
      <c r="AJ459" s="151">
        <f t="shared" si="234"/>
        <v>0</v>
      </c>
      <c r="AK459" s="153">
        <f t="shared" si="235"/>
        <v>-1</v>
      </c>
      <c r="AL459" s="153">
        <f t="shared" si="236"/>
        <v>0</v>
      </c>
      <c r="AM459" s="151">
        <f t="shared" si="237"/>
        <v>0</v>
      </c>
      <c r="AN459" s="153">
        <f t="shared" si="238"/>
        <v>-1</v>
      </c>
      <c r="AO459" s="153">
        <f t="shared" si="239"/>
        <v>0</v>
      </c>
      <c r="AP459" s="153">
        <f t="shared" si="240"/>
        <v>181</v>
      </c>
      <c r="AQ459" s="153">
        <f t="shared" si="241"/>
        <v>1716.6</v>
      </c>
      <c r="AR459" s="153">
        <f t="shared" si="242"/>
        <v>13.145901639344261</v>
      </c>
      <c r="AS459" s="153">
        <f t="shared" si="243"/>
        <v>3.0796067769363811</v>
      </c>
      <c r="AT459" s="153">
        <f t="shared" si="244"/>
        <v>183</v>
      </c>
    </row>
    <row r="460" spans="1:46" ht="15.75" x14ac:dyDescent="0.25">
      <c r="A460" s="152" t="str">
        <f>'Primary endpoint outcomes'!A459</f>
        <v>Naeem 2015</v>
      </c>
      <c r="B460" s="152" t="str">
        <f>CONCATENATE('Primary endpoint outcomes'!S459,'Primary endpoint outcomes'!T459)</f>
        <v>HADS-D7</v>
      </c>
      <c r="C460" s="154">
        <f t="shared" si="217"/>
        <v>15.200729927007298</v>
      </c>
      <c r="D460" s="154">
        <f t="shared" si="218"/>
        <v>3.6567036359925971</v>
      </c>
      <c r="E460" s="154">
        <f t="shared" si="219"/>
        <v>137</v>
      </c>
      <c r="F460" s="21" t="str">
        <f t="shared" si="220"/>
        <v>YES</v>
      </c>
      <c r="G460" s="21" t="str">
        <f t="shared" si="221"/>
        <v>NO</v>
      </c>
      <c r="H460" s="155">
        <f t="shared" si="222"/>
        <v>0.80929593481869466</v>
      </c>
      <c r="I460" s="155">
        <f t="shared" si="223"/>
        <v>0.19070406518130534</v>
      </c>
      <c r="J460" s="318">
        <f t="shared" si="224"/>
        <v>1</v>
      </c>
      <c r="K460" s="326">
        <f>IF(ISNUMBER('Primary endpoint outcomes'!U459)=TRUE,'Primary endpoint outcomes'!U459,(IF(ISNUMBER('Primary endpoint outcomes'!X459)=TRUE,'Primary endpoint outcomes'!X459,0)))</f>
        <v>15.3</v>
      </c>
      <c r="L460" s="326">
        <f>IF(ISNUMBER('Primary endpoint outcomes'!V459)=TRUE,'Primary endpoint outcomes'!V459,(IF(ISNUMBER('Primary endpoint outcomes'!Y459)=TRUE,'Primary endpoint outcomes'!Y459,0)))</f>
        <v>3.4</v>
      </c>
      <c r="M460" s="325">
        <f>IF(ISNUMBER('Primary endpoint outcomes'!W459)=TRUE,'Primary endpoint outcomes'!W459,(IF(ISNUMBER('Primary endpoint outcomes'!Z459)=TRUE,'Primary endpoint outcomes'!Z459,0)))</f>
        <v>69</v>
      </c>
      <c r="N460" s="326">
        <f>IF(ISNUMBER('Primary endpoint outcomes'!BC459)=TRUE,'Primary endpoint outcomes'!BC459,(IF(ISNUMBER('Primary endpoint outcomes'!BF459)=TRUE,'Primary endpoint outcomes'!BF459,0)))</f>
        <v>15.1</v>
      </c>
      <c r="O460" s="325">
        <f>IF(ISNUMBER('Primary endpoint outcomes'!BD459)=TRUE,'Primary endpoint outcomes'!BD459,(IF(ISNUMBER('Primary endpoint outcomes'!BG459)=TRUE,'Primary endpoint outcomes'!BG459,0)))</f>
        <v>3.9</v>
      </c>
      <c r="P460" s="325">
        <f>IF(ISNUMBER('Primary endpoint outcomes'!BE459)=TRUE,'Primary endpoint outcomes'!BE459,(IF(ISNUMBER('Primary endpoint outcomes'!BH459)=TRUE,'Primary endpoint outcomes'!BH459,0)))</f>
        <v>68</v>
      </c>
      <c r="Q460" s="326">
        <f>IF(ISNUMBER('Primary endpoint outcomes'!CK459)=TRUE,'Primary endpoint outcomes'!CK459,(IF(ISNUMBER('Primary endpoint outcomes'!CN459)=TRUE,'Primary endpoint outcomes'!CN459,0)))</f>
        <v>0</v>
      </c>
      <c r="R460" s="326">
        <f>IF(ISNUMBER('Primary endpoint outcomes'!CL459)=TRUE,'Primary endpoint outcomes'!CL459,(IF(ISNUMBER('Primary endpoint outcomes'!CO459)=TRUE,'Primary endpoint outcomes'!CO459,0)))</f>
        <v>0</v>
      </c>
      <c r="S460" s="325">
        <f>IF(ISNUMBER('Primary endpoint outcomes'!CM459)=TRUE,'Primary endpoint outcomes'!CM459,(IF(ISNUMBER('Primary endpoint outcomes'!CP459)=TRUE,'Primary endpoint outcomes'!CP459,0)))</f>
        <v>0</v>
      </c>
      <c r="T460" s="326">
        <f>IF(ISNUMBER('Primary endpoint outcomes'!DS459)=TRUE,'Primary endpoint outcomes'!DS459,(IF(ISNUMBER('Primary endpoint outcomes'!DV459)=TRUE,'Primary endpoint outcomes'!DV459,0)))</f>
        <v>0</v>
      </c>
      <c r="U460" s="326">
        <f>IF(ISNUMBER('Primary endpoint outcomes'!DT459)=TRUE,'Primary endpoint outcomes'!DT459,(IF(ISNUMBER('Primary endpoint outcomes'!DW459)=TRUE,'Primary endpoint outcomes'!DW459,0)))</f>
        <v>0</v>
      </c>
      <c r="V460" s="326">
        <f>IF(ISNUMBER('Primary endpoint outcomes'!DU459)=TRUE,'Primary endpoint outcomes'!DU459,(IF(ISNUMBER('Primary endpoint outcomes'!DX459)=TRUE,'Primary endpoint outcomes'!DX459,0)))</f>
        <v>0</v>
      </c>
      <c r="W460" s="326">
        <f>IF(ISNUMBER('Primary endpoint outcomes'!FA459)=TRUE,'Primary endpoint outcomes'!FA459,(IF(ISNUMBER('Primary endpoint outcomes'!FD459)=TRUE,'Primary endpoint outcomes'!FD459,0)))</f>
        <v>0</v>
      </c>
      <c r="X460" s="326">
        <f>IF(ISNUMBER('Primary endpoint outcomes'!FB459)=TRUE,'Primary endpoint outcomes'!FB459,(IF(ISNUMBER('Primary endpoint outcomes'!FE459)=TRUE,'Primary endpoint outcomes'!FE459,0)))</f>
        <v>0</v>
      </c>
      <c r="Y460" s="326">
        <f>IF(ISNUMBER('Primary endpoint outcomes'!FC459)=TRUE,'Primary endpoint outcomes'!FC459,(IF(ISNUMBER('Primary endpoint outcomes'!FF459)=TRUE,'Primary endpoint outcomes'!FF459,0)))</f>
        <v>0</v>
      </c>
      <c r="AA460" s="151">
        <f t="shared" si="225"/>
        <v>69</v>
      </c>
      <c r="AB460" s="153">
        <f t="shared" si="226"/>
        <v>68</v>
      </c>
      <c r="AC460" s="153">
        <f t="shared" si="227"/>
        <v>786.07999999999993</v>
      </c>
      <c r="AD460" s="151">
        <f t="shared" si="228"/>
        <v>68</v>
      </c>
      <c r="AE460" s="153">
        <f t="shared" si="229"/>
        <v>67</v>
      </c>
      <c r="AF460" s="153">
        <f t="shared" si="230"/>
        <v>1019.0699999999999</v>
      </c>
      <c r="AG460" s="151">
        <f t="shared" si="231"/>
        <v>0</v>
      </c>
      <c r="AH460" s="153">
        <f t="shared" si="232"/>
        <v>-1</v>
      </c>
      <c r="AI460" s="153">
        <f t="shared" si="233"/>
        <v>0</v>
      </c>
      <c r="AJ460" s="151">
        <f t="shared" si="234"/>
        <v>0</v>
      </c>
      <c r="AK460" s="153">
        <f t="shared" si="235"/>
        <v>-1</v>
      </c>
      <c r="AL460" s="153">
        <f t="shared" si="236"/>
        <v>0</v>
      </c>
      <c r="AM460" s="151">
        <f t="shared" si="237"/>
        <v>0</v>
      </c>
      <c r="AN460" s="153">
        <f t="shared" si="238"/>
        <v>-1</v>
      </c>
      <c r="AO460" s="153">
        <f t="shared" si="239"/>
        <v>0</v>
      </c>
      <c r="AP460" s="153">
        <f t="shared" si="240"/>
        <v>135</v>
      </c>
      <c r="AQ460" s="153">
        <f t="shared" si="241"/>
        <v>1805.1499999999999</v>
      </c>
      <c r="AR460" s="153">
        <f t="shared" si="242"/>
        <v>15.200729927007298</v>
      </c>
      <c r="AS460" s="153">
        <f t="shared" si="243"/>
        <v>3.6567036359925971</v>
      </c>
      <c r="AT460" s="153">
        <f t="shared" si="244"/>
        <v>137</v>
      </c>
    </row>
    <row r="461" spans="1:46" ht="15.75" x14ac:dyDescent="0.25">
      <c r="A461" s="152" t="str">
        <f>'Primary endpoint outcomes'!A460</f>
        <v>Nair 1995</v>
      </c>
      <c r="B461" s="152" t="str">
        <f>CONCATENATE('Primary endpoint outcomes'!S460,'Primary endpoint outcomes'!T460)</f>
        <v>NANA</v>
      </c>
      <c r="C461" s="154" t="e">
        <f t="shared" si="217"/>
        <v>#DIV/0!</v>
      </c>
      <c r="D461" s="154" t="e">
        <f t="shared" si="218"/>
        <v>#DIV/0!</v>
      </c>
      <c r="E461" s="154">
        <f t="shared" si="219"/>
        <v>0</v>
      </c>
      <c r="F461" s="21" t="e">
        <f t="shared" si="220"/>
        <v>#DIV/0!</v>
      </c>
      <c r="G461" s="21" t="e">
        <f t="shared" si="221"/>
        <v>#DIV/0!</v>
      </c>
      <c r="H461" s="155" t="e">
        <f t="shared" si="222"/>
        <v>#N/A</v>
      </c>
      <c r="I461" s="155" t="e">
        <f t="shared" si="223"/>
        <v>#N/A</v>
      </c>
      <c r="J461" s="318">
        <f t="shared" si="224"/>
        <v>0</v>
      </c>
      <c r="K461" s="326">
        <f>IF(ISNUMBER('Primary endpoint outcomes'!U460)=TRUE,'Primary endpoint outcomes'!U460,(IF(ISNUMBER('Primary endpoint outcomes'!X460)=TRUE,'Primary endpoint outcomes'!X460,0)))</f>
        <v>0</v>
      </c>
      <c r="L461" s="326">
        <f>IF(ISNUMBER('Primary endpoint outcomes'!V460)=TRUE,'Primary endpoint outcomes'!V460,(IF(ISNUMBER('Primary endpoint outcomes'!Y460)=TRUE,'Primary endpoint outcomes'!Y460,0)))</f>
        <v>0</v>
      </c>
      <c r="M461" s="325">
        <f>IF(ISNUMBER('Primary endpoint outcomes'!W460)=TRUE,'Primary endpoint outcomes'!W460,(IF(ISNUMBER('Primary endpoint outcomes'!Z460)=TRUE,'Primary endpoint outcomes'!Z460,0)))</f>
        <v>0</v>
      </c>
      <c r="N461" s="326">
        <f>IF(ISNUMBER('Primary endpoint outcomes'!BC460)=TRUE,'Primary endpoint outcomes'!BC460,(IF(ISNUMBER('Primary endpoint outcomes'!BF460)=TRUE,'Primary endpoint outcomes'!BF460,0)))</f>
        <v>0</v>
      </c>
      <c r="O461" s="325">
        <f>IF(ISNUMBER('Primary endpoint outcomes'!BD460)=TRUE,'Primary endpoint outcomes'!BD460,(IF(ISNUMBER('Primary endpoint outcomes'!BG460)=TRUE,'Primary endpoint outcomes'!BG460,0)))</f>
        <v>0</v>
      </c>
      <c r="P461" s="325">
        <f>IF(ISNUMBER('Primary endpoint outcomes'!BE460)=TRUE,'Primary endpoint outcomes'!BE460,(IF(ISNUMBER('Primary endpoint outcomes'!BH460)=TRUE,'Primary endpoint outcomes'!BH460,0)))</f>
        <v>0</v>
      </c>
      <c r="Q461" s="326">
        <f>IF(ISNUMBER('Primary endpoint outcomes'!CK460)=TRUE,'Primary endpoint outcomes'!CK460,(IF(ISNUMBER('Primary endpoint outcomes'!CN460)=TRUE,'Primary endpoint outcomes'!CN460,0)))</f>
        <v>0</v>
      </c>
      <c r="R461" s="326">
        <f>IF(ISNUMBER('Primary endpoint outcomes'!CL460)=TRUE,'Primary endpoint outcomes'!CL460,(IF(ISNUMBER('Primary endpoint outcomes'!CO460)=TRUE,'Primary endpoint outcomes'!CO460,0)))</f>
        <v>0</v>
      </c>
      <c r="S461" s="325">
        <f>IF(ISNUMBER('Primary endpoint outcomes'!CM460)=TRUE,'Primary endpoint outcomes'!CM460,(IF(ISNUMBER('Primary endpoint outcomes'!CP460)=TRUE,'Primary endpoint outcomes'!CP460,0)))</f>
        <v>0</v>
      </c>
      <c r="T461" s="326">
        <f>IF(ISNUMBER('Primary endpoint outcomes'!DS460)=TRUE,'Primary endpoint outcomes'!DS460,(IF(ISNUMBER('Primary endpoint outcomes'!DV460)=TRUE,'Primary endpoint outcomes'!DV460,0)))</f>
        <v>0</v>
      </c>
      <c r="U461" s="326">
        <f>IF(ISNUMBER('Primary endpoint outcomes'!DT460)=TRUE,'Primary endpoint outcomes'!DT460,(IF(ISNUMBER('Primary endpoint outcomes'!DW460)=TRUE,'Primary endpoint outcomes'!DW460,0)))</f>
        <v>0</v>
      </c>
      <c r="V461" s="326">
        <f>IF(ISNUMBER('Primary endpoint outcomes'!DU460)=TRUE,'Primary endpoint outcomes'!DU460,(IF(ISNUMBER('Primary endpoint outcomes'!DX460)=TRUE,'Primary endpoint outcomes'!DX460,0)))</f>
        <v>0</v>
      </c>
      <c r="W461" s="326">
        <f>IF(ISNUMBER('Primary endpoint outcomes'!FA460)=TRUE,'Primary endpoint outcomes'!FA460,(IF(ISNUMBER('Primary endpoint outcomes'!FD460)=TRUE,'Primary endpoint outcomes'!FD460,0)))</f>
        <v>0</v>
      </c>
      <c r="X461" s="326">
        <f>IF(ISNUMBER('Primary endpoint outcomes'!FB460)=TRUE,'Primary endpoint outcomes'!FB460,(IF(ISNUMBER('Primary endpoint outcomes'!FE460)=TRUE,'Primary endpoint outcomes'!FE460,0)))</f>
        <v>0</v>
      </c>
      <c r="Y461" s="326">
        <f>IF(ISNUMBER('Primary endpoint outcomes'!FC460)=TRUE,'Primary endpoint outcomes'!FC460,(IF(ISNUMBER('Primary endpoint outcomes'!FF460)=TRUE,'Primary endpoint outcomes'!FF460,0)))</f>
        <v>0</v>
      </c>
      <c r="AA461" s="151">
        <f t="shared" si="225"/>
        <v>0</v>
      </c>
      <c r="AB461" s="153">
        <f t="shared" si="226"/>
        <v>-1</v>
      </c>
      <c r="AC461" s="153">
        <f t="shared" si="227"/>
        <v>0</v>
      </c>
      <c r="AD461" s="151">
        <f t="shared" si="228"/>
        <v>0</v>
      </c>
      <c r="AE461" s="153">
        <f t="shared" si="229"/>
        <v>-1</v>
      </c>
      <c r="AF461" s="153">
        <f t="shared" si="230"/>
        <v>0</v>
      </c>
      <c r="AG461" s="151">
        <f t="shared" si="231"/>
        <v>0</v>
      </c>
      <c r="AH461" s="153">
        <f t="shared" si="232"/>
        <v>-1</v>
      </c>
      <c r="AI461" s="153">
        <f t="shared" si="233"/>
        <v>0</v>
      </c>
      <c r="AJ461" s="151">
        <f t="shared" si="234"/>
        <v>0</v>
      </c>
      <c r="AK461" s="153">
        <f t="shared" si="235"/>
        <v>-1</v>
      </c>
      <c r="AL461" s="153">
        <f t="shared" si="236"/>
        <v>0</v>
      </c>
      <c r="AM461" s="151">
        <f t="shared" si="237"/>
        <v>0</v>
      </c>
      <c r="AN461" s="153">
        <f t="shared" si="238"/>
        <v>-1</v>
      </c>
      <c r="AO461" s="153">
        <f t="shared" si="239"/>
        <v>0</v>
      </c>
      <c r="AP461" s="153" t="b">
        <f t="shared" si="240"/>
        <v>0</v>
      </c>
      <c r="AQ461" s="153">
        <f t="shared" si="241"/>
        <v>0</v>
      </c>
      <c r="AR461" s="153" t="e">
        <f t="shared" si="242"/>
        <v>#DIV/0!</v>
      </c>
      <c r="AS461" s="153" t="e">
        <f t="shared" si="243"/>
        <v>#DIV/0!</v>
      </c>
      <c r="AT461" s="153">
        <f t="shared" si="244"/>
        <v>0</v>
      </c>
    </row>
    <row r="462" spans="1:46" ht="15.75" x14ac:dyDescent="0.25">
      <c r="A462" s="152" t="str">
        <f>'Primary endpoint outcomes'!A461</f>
        <v>Navarro 2001</v>
      </c>
      <c r="B462" s="152" t="str">
        <f>CONCATENATE('Primary endpoint outcomes'!S461,'Primary endpoint outcomes'!T461)</f>
        <v>HAMD17</v>
      </c>
      <c r="C462" s="154">
        <f t="shared" si="217"/>
        <v>26.759999999999998</v>
      </c>
      <c r="D462" s="154">
        <f t="shared" si="218"/>
        <v>4.1000487801976204</v>
      </c>
      <c r="E462" s="154">
        <f t="shared" si="219"/>
        <v>58</v>
      </c>
      <c r="F462" s="21" t="str">
        <f t="shared" si="220"/>
        <v>YES</v>
      </c>
      <c r="G462" s="21" t="str">
        <f t="shared" si="221"/>
        <v>NO</v>
      </c>
      <c r="H462" s="155">
        <f t="shared" si="222"/>
        <v>0.99565938883017235</v>
      </c>
      <c r="I462" s="155">
        <f t="shared" si="223"/>
        <v>4.3406111698276462E-3</v>
      </c>
      <c r="J462" s="318">
        <f t="shared" si="224"/>
        <v>1</v>
      </c>
      <c r="K462" s="326">
        <f>IF(ISNUMBER('Primary endpoint outcomes'!U461)=TRUE,'Primary endpoint outcomes'!U461,(IF(ISNUMBER('Primary endpoint outcomes'!X461)=TRUE,'Primary endpoint outcomes'!X461,0)))</f>
        <v>26.21</v>
      </c>
      <c r="L462" s="326">
        <f>IF(ISNUMBER('Primary endpoint outcomes'!V461)=TRUE,'Primary endpoint outcomes'!V461,(IF(ISNUMBER('Primary endpoint outcomes'!Y461)=TRUE,'Primary endpoint outcomes'!Y461,0)))</f>
        <v>4.08</v>
      </c>
      <c r="M462" s="325">
        <f>IF(ISNUMBER('Primary endpoint outcomes'!W461)=TRUE,'Primary endpoint outcomes'!W461,(IF(ISNUMBER('Primary endpoint outcomes'!Z461)=TRUE,'Primary endpoint outcomes'!Z461,0)))</f>
        <v>29</v>
      </c>
      <c r="N462" s="326">
        <f>IF(ISNUMBER('Primary endpoint outcomes'!BC461)=TRUE,'Primary endpoint outcomes'!BC461,(IF(ISNUMBER('Primary endpoint outcomes'!BF461)=TRUE,'Primary endpoint outcomes'!BF461,0)))</f>
        <v>27.31</v>
      </c>
      <c r="O462" s="325">
        <f>IF(ISNUMBER('Primary endpoint outcomes'!BD461)=TRUE,'Primary endpoint outcomes'!BD461,(IF(ISNUMBER('Primary endpoint outcomes'!BG461)=TRUE,'Primary endpoint outcomes'!BG461,0)))</f>
        <v>4.12</v>
      </c>
      <c r="P462" s="325">
        <f>IF(ISNUMBER('Primary endpoint outcomes'!BE461)=TRUE,'Primary endpoint outcomes'!BE461,(IF(ISNUMBER('Primary endpoint outcomes'!BH461)=TRUE,'Primary endpoint outcomes'!BH461,0)))</f>
        <v>29</v>
      </c>
      <c r="Q462" s="326">
        <f>IF(ISNUMBER('Primary endpoint outcomes'!CK461)=TRUE,'Primary endpoint outcomes'!CK461,(IF(ISNUMBER('Primary endpoint outcomes'!CN461)=TRUE,'Primary endpoint outcomes'!CN461,0)))</f>
        <v>0</v>
      </c>
      <c r="R462" s="326">
        <f>IF(ISNUMBER('Primary endpoint outcomes'!CL461)=TRUE,'Primary endpoint outcomes'!CL461,(IF(ISNUMBER('Primary endpoint outcomes'!CO461)=TRUE,'Primary endpoint outcomes'!CO461,0)))</f>
        <v>0</v>
      </c>
      <c r="S462" s="325">
        <f>IF(ISNUMBER('Primary endpoint outcomes'!CM461)=TRUE,'Primary endpoint outcomes'!CM461,(IF(ISNUMBER('Primary endpoint outcomes'!CP461)=TRUE,'Primary endpoint outcomes'!CP461,0)))</f>
        <v>0</v>
      </c>
      <c r="T462" s="326">
        <f>IF(ISNUMBER('Primary endpoint outcomes'!DS461)=TRUE,'Primary endpoint outcomes'!DS461,(IF(ISNUMBER('Primary endpoint outcomes'!DV461)=TRUE,'Primary endpoint outcomes'!DV461,0)))</f>
        <v>0</v>
      </c>
      <c r="U462" s="326">
        <f>IF(ISNUMBER('Primary endpoint outcomes'!DT461)=TRUE,'Primary endpoint outcomes'!DT461,(IF(ISNUMBER('Primary endpoint outcomes'!DW461)=TRUE,'Primary endpoint outcomes'!DW461,0)))</f>
        <v>0</v>
      </c>
      <c r="V462" s="326">
        <f>IF(ISNUMBER('Primary endpoint outcomes'!DU461)=TRUE,'Primary endpoint outcomes'!DU461,(IF(ISNUMBER('Primary endpoint outcomes'!DX461)=TRUE,'Primary endpoint outcomes'!DX461,0)))</f>
        <v>0</v>
      </c>
      <c r="W462" s="326">
        <f>IF(ISNUMBER('Primary endpoint outcomes'!FA461)=TRUE,'Primary endpoint outcomes'!FA461,(IF(ISNUMBER('Primary endpoint outcomes'!FD461)=TRUE,'Primary endpoint outcomes'!FD461,0)))</f>
        <v>0</v>
      </c>
      <c r="X462" s="326">
        <f>IF(ISNUMBER('Primary endpoint outcomes'!FB461)=TRUE,'Primary endpoint outcomes'!FB461,(IF(ISNUMBER('Primary endpoint outcomes'!FE461)=TRUE,'Primary endpoint outcomes'!FE461,0)))</f>
        <v>0</v>
      </c>
      <c r="Y462" s="326">
        <f>IF(ISNUMBER('Primary endpoint outcomes'!FC461)=TRUE,'Primary endpoint outcomes'!FC461,(IF(ISNUMBER('Primary endpoint outcomes'!FF461)=TRUE,'Primary endpoint outcomes'!FF461,0)))</f>
        <v>0</v>
      </c>
      <c r="AA462" s="151">
        <f t="shared" si="225"/>
        <v>29</v>
      </c>
      <c r="AB462" s="153">
        <f t="shared" si="226"/>
        <v>28</v>
      </c>
      <c r="AC462" s="153">
        <f t="shared" si="227"/>
        <v>466.0992</v>
      </c>
      <c r="AD462" s="151">
        <f t="shared" si="228"/>
        <v>29</v>
      </c>
      <c r="AE462" s="153">
        <f t="shared" si="229"/>
        <v>28</v>
      </c>
      <c r="AF462" s="153">
        <f t="shared" si="230"/>
        <v>475.28319999999997</v>
      </c>
      <c r="AG462" s="151">
        <f t="shared" si="231"/>
        <v>0</v>
      </c>
      <c r="AH462" s="153">
        <f t="shared" si="232"/>
        <v>-1</v>
      </c>
      <c r="AI462" s="153">
        <f t="shared" si="233"/>
        <v>0</v>
      </c>
      <c r="AJ462" s="151">
        <f t="shared" si="234"/>
        <v>0</v>
      </c>
      <c r="AK462" s="153">
        <f t="shared" si="235"/>
        <v>-1</v>
      </c>
      <c r="AL462" s="153">
        <f t="shared" si="236"/>
        <v>0</v>
      </c>
      <c r="AM462" s="151">
        <f t="shared" si="237"/>
        <v>0</v>
      </c>
      <c r="AN462" s="153">
        <f t="shared" si="238"/>
        <v>-1</v>
      </c>
      <c r="AO462" s="153">
        <f t="shared" si="239"/>
        <v>0</v>
      </c>
      <c r="AP462" s="153">
        <f t="shared" si="240"/>
        <v>56</v>
      </c>
      <c r="AQ462" s="153">
        <f t="shared" si="241"/>
        <v>941.38239999999996</v>
      </c>
      <c r="AR462" s="153">
        <f t="shared" si="242"/>
        <v>26.759999999999998</v>
      </c>
      <c r="AS462" s="153">
        <f t="shared" si="243"/>
        <v>4.1000487801976204</v>
      </c>
      <c r="AT462" s="153">
        <f t="shared" si="244"/>
        <v>58</v>
      </c>
    </row>
    <row r="463" spans="1:46" ht="15.75" x14ac:dyDescent="0.25">
      <c r="A463" s="152" t="str">
        <f>'Primary endpoint outcomes'!A462</f>
        <v>NCT01020799</v>
      </c>
      <c r="B463" s="152" t="str">
        <f>CONCATENATE('Primary endpoint outcomes'!S462,'Primary endpoint outcomes'!T462)</f>
        <v>MADRS10</v>
      </c>
      <c r="C463" s="154">
        <f t="shared" si="217"/>
        <v>31.198657718120806</v>
      </c>
      <c r="D463" s="154">
        <f t="shared" si="218"/>
        <v>4.1344084623236412</v>
      </c>
      <c r="E463" s="154">
        <f t="shared" si="219"/>
        <v>149</v>
      </c>
      <c r="F463" s="21" t="str">
        <f t="shared" si="220"/>
        <v>YES</v>
      </c>
      <c r="G463" s="21" t="str">
        <f t="shared" si="221"/>
        <v>NO</v>
      </c>
      <c r="H463" s="155">
        <f t="shared" si="222"/>
        <v>0.98695612411150369</v>
      </c>
      <c r="I463" s="155">
        <f t="shared" si="223"/>
        <v>1.3043875888496315E-2</v>
      </c>
      <c r="J463" s="318">
        <f t="shared" si="224"/>
        <v>1</v>
      </c>
      <c r="K463" s="326">
        <f>IF(ISNUMBER('Primary endpoint outcomes'!U462)=TRUE,'Primary endpoint outcomes'!U462,(IF(ISNUMBER('Primary endpoint outcomes'!X462)=TRUE,'Primary endpoint outcomes'!X462,0)))</f>
        <v>30.8</v>
      </c>
      <c r="L463" s="326">
        <f>IF(ISNUMBER('Primary endpoint outcomes'!V462)=TRUE,'Primary endpoint outcomes'!V462,(IF(ISNUMBER('Primary endpoint outcomes'!Y462)=TRUE,'Primary endpoint outcomes'!Y462,0)))</f>
        <v>4</v>
      </c>
      <c r="M463" s="325">
        <f>IF(ISNUMBER('Primary endpoint outcomes'!W462)=TRUE,'Primary endpoint outcomes'!W462,(IF(ISNUMBER('Primary endpoint outcomes'!Z462)=TRUE,'Primary endpoint outcomes'!Z462,0)))</f>
        <v>50</v>
      </c>
      <c r="N463" s="326">
        <f>IF(ISNUMBER('Primary endpoint outcomes'!BC462)=TRUE,'Primary endpoint outcomes'!BC462,(IF(ISNUMBER('Primary endpoint outcomes'!BF462)=TRUE,'Primary endpoint outcomes'!BF462,0)))</f>
        <v>31.4</v>
      </c>
      <c r="O463" s="325">
        <f>IF(ISNUMBER('Primary endpoint outcomes'!BD462)=TRUE,'Primary endpoint outcomes'!BD462,(IF(ISNUMBER('Primary endpoint outcomes'!BG462)=TRUE,'Primary endpoint outcomes'!BG462,0)))</f>
        <v>4.2</v>
      </c>
      <c r="P463" s="325">
        <f>IF(ISNUMBER('Primary endpoint outcomes'!BE462)=TRUE,'Primary endpoint outcomes'!BE462,(IF(ISNUMBER('Primary endpoint outcomes'!BH462)=TRUE,'Primary endpoint outcomes'!BH462,0)))</f>
        <v>99</v>
      </c>
      <c r="Q463" s="326">
        <f>IF(ISNUMBER('Primary endpoint outcomes'!CK462)=TRUE,'Primary endpoint outcomes'!CK462,(IF(ISNUMBER('Primary endpoint outcomes'!CN462)=TRUE,'Primary endpoint outcomes'!CN462,0)))</f>
        <v>0</v>
      </c>
      <c r="R463" s="326">
        <f>IF(ISNUMBER('Primary endpoint outcomes'!CL462)=TRUE,'Primary endpoint outcomes'!CL462,(IF(ISNUMBER('Primary endpoint outcomes'!CO462)=TRUE,'Primary endpoint outcomes'!CO462,0)))</f>
        <v>0</v>
      </c>
      <c r="S463" s="325">
        <f>IF(ISNUMBER('Primary endpoint outcomes'!CM462)=TRUE,'Primary endpoint outcomes'!CM462,(IF(ISNUMBER('Primary endpoint outcomes'!CP462)=TRUE,'Primary endpoint outcomes'!CP462,0)))</f>
        <v>0</v>
      </c>
      <c r="T463" s="326">
        <f>IF(ISNUMBER('Primary endpoint outcomes'!DS462)=TRUE,'Primary endpoint outcomes'!DS462,(IF(ISNUMBER('Primary endpoint outcomes'!DV462)=TRUE,'Primary endpoint outcomes'!DV462,0)))</f>
        <v>0</v>
      </c>
      <c r="U463" s="326">
        <f>IF(ISNUMBER('Primary endpoint outcomes'!DT462)=TRUE,'Primary endpoint outcomes'!DT462,(IF(ISNUMBER('Primary endpoint outcomes'!DW462)=TRUE,'Primary endpoint outcomes'!DW462,0)))</f>
        <v>0</v>
      </c>
      <c r="V463" s="326">
        <f>IF(ISNUMBER('Primary endpoint outcomes'!DU462)=TRUE,'Primary endpoint outcomes'!DU462,(IF(ISNUMBER('Primary endpoint outcomes'!DX462)=TRUE,'Primary endpoint outcomes'!DX462,0)))</f>
        <v>0</v>
      </c>
      <c r="W463" s="326">
        <f>IF(ISNUMBER('Primary endpoint outcomes'!FA462)=TRUE,'Primary endpoint outcomes'!FA462,(IF(ISNUMBER('Primary endpoint outcomes'!FD462)=TRUE,'Primary endpoint outcomes'!FD462,0)))</f>
        <v>0</v>
      </c>
      <c r="X463" s="326">
        <f>IF(ISNUMBER('Primary endpoint outcomes'!FB462)=TRUE,'Primary endpoint outcomes'!FB462,(IF(ISNUMBER('Primary endpoint outcomes'!FE462)=TRUE,'Primary endpoint outcomes'!FE462,0)))</f>
        <v>0</v>
      </c>
      <c r="Y463" s="326">
        <f>IF(ISNUMBER('Primary endpoint outcomes'!FC462)=TRUE,'Primary endpoint outcomes'!FC462,(IF(ISNUMBER('Primary endpoint outcomes'!FF462)=TRUE,'Primary endpoint outcomes'!FF462,0)))</f>
        <v>0</v>
      </c>
      <c r="AA463" s="151">
        <f t="shared" si="225"/>
        <v>50</v>
      </c>
      <c r="AB463" s="153">
        <f t="shared" si="226"/>
        <v>49</v>
      </c>
      <c r="AC463" s="153">
        <f t="shared" si="227"/>
        <v>784</v>
      </c>
      <c r="AD463" s="151">
        <f t="shared" si="228"/>
        <v>99</v>
      </c>
      <c r="AE463" s="153">
        <f t="shared" si="229"/>
        <v>98</v>
      </c>
      <c r="AF463" s="153">
        <f t="shared" si="230"/>
        <v>1728.72</v>
      </c>
      <c r="AG463" s="151">
        <f t="shared" si="231"/>
        <v>0</v>
      </c>
      <c r="AH463" s="153">
        <f t="shared" si="232"/>
        <v>-1</v>
      </c>
      <c r="AI463" s="153">
        <f t="shared" si="233"/>
        <v>0</v>
      </c>
      <c r="AJ463" s="151">
        <f t="shared" si="234"/>
        <v>0</v>
      </c>
      <c r="AK463" s="153">
        <f t="shared" si="235"/>
        <v>-1</v>
      </c>
      <c r="AL463" s="153">
        <f t="shared" si="236"/>
        <v>0</v>
      </c>
      <c r="AM463" s="151">
        <f t="shared" si="237"/>
        <v>0</v>
      </c>
      <c r="AN463" s="153">
        <f t="shared" si="238"/>
        <v>-1</v>
      </c>
      <c r="AO463" s="153">
        <f t="shared" si="239"/>
        <v>0</v>
      </c>
      <c r="AP463" s="153">
        <f t="shared" si="240"/>
        <v>147</v>
      </c>
      <c r="AQ463" s="153">
        <f t="shared" si="241"/>
        <v>2512.7200000000003</v>
      </c>
      <c r="AR463" s="153">
        <f t="shared" si="242"/>
        <v>31.198657718120806</v>
      </c>
      <c r="AS463" s="153">
        <f t="shared" si="243"/>
        <v>4.1344084623236412</v>
      </c>
      <c r="AT463" s="153">
        <f t="shared" si="244"/>
        <v>149</v>
      </c>
    </row>
    <row r="464" spans="1:46" ht="15.75" x14ac:dyDescent="0.25">
      <c r="A464" s="152" t="str">
        <f>'Primary endpoint outcomes'!A463</f>
        <v>Nemeroff 2007</v>
      </c>
      <c r="B464" s="152" t="str">
        <f>CONCATENATE('Primary endpoint outcomes'!S463,'Primary endpoint outcomes'!T463)</f>
        <v>HAMD21</v>
      </c>
      <c r="C464" s="154">
        <f t="shared" si="217"/>
        <v>23.633766233766231</v>
      </c>
      <c r="D464" s="154">
        <f t="shared" si="218"/>
        <v>3.233457267637744</v>
      </c>
      <c r="E464" s="154">
        <f t="shared" si="219"/>
        <v>308</v>
      </c>
      <c r="F464" s="21" t="str">
        <f t="shared" si="220"/>
        <v>YES</v>
      </c>
      <c r="G464" s="21" t="str">
        <f t="shared" si="221"/>
        <v>NO</v>
      </c>
      <c r="H464" s="155">
        <f t="shared" si="222"/>
        <v>0.99088389387952513</v>
      </c>
      <c r="I464" s="155">
        <f t="shared" si="223"/>
        <v>9.116106120474865E-3</v>
      </c>
      <c r="J464" s="318">
        <f t="shared" si="224"/>
        <v>1</v>
      </c>
      <c r="K464" s="326">
        <f>IF(ISNUMBER('Primary endpoint outcomes'!U463)=TRUE,'Primary endpoint outcomes'!U463,(IF(ISNUMBER('Primary endpoint outcomes'!X463)=TRUE,'Primary endpoint outcomes'!X463,0)))</f>
        <v>23.5</v>
      </c>
      <c r="L464" s="326">
        <f>IF(ISNUMBER('Primary endpoint outcomes'!V463)=TRUE,'Primary endpoint outcomes'!V463,(IF(ISNUMBER('Primary endpoint outcomes'!Y463)=TRUE,'Primary endpoint outcomes'!Y463,0)))</f>
        <v>3.2</v>
      </c>
      <c r="M464" s="325">
        <f>IF(ISNUMBER('Primary endpoint outcomes'!W463)=TRUE,'Primary endpoint outcomes'!W463,(IF(ISNUMBER('Primary endpoint outcomes'!Z463)=TRUE,'Primary endpoint outcomes'!Z463,0)))</f>
        <v>102</v>
      </c>
      <c r="N464" s="326">
        <f>IF(ISNUMBER('Primary endpoint outcomes'!BC463)=TRUE,'Primary endpoint outcomes'!BC463,(IF(ISNUMBER('Primary endpoint outcomes'!BF463)=TRUE,'Primary endpoint outcomes'!BF463,0)))</f>
        <v>23.7</v>
      </c>
      <c r="O464" s="325">
        <f>IF(ISNUMBER('Primary endpoint outcomes'!BD463)=TRUE,'Primary endpoint outcomes'!BD463,(IF(ISNUMBER('Primary endpoint outcomes'!BG463)=TRUE,'Primary endpoint outcomes'!BG463,0)))</f>
        <v>3.2</v>
      </c>
      <c r="P464" s="325">
        <f>IF(ISNUMBER('Primary endpoint outcomes'!BE463)=TRUE,'Primary endpoint outcomes'!BE463,(IF(ISNUMBER('Primary endpoint outcomes'!BH463)=TRUE,'Primary endpoint outcomes'!BH463,0)))</f>
        <v>104</v>
      </c>
      <c r="Q464" s="326">
        <f>IF(ISNUMBER('Primary endpoint outcomes'!CK463)=TRUE,'Primary endpoint outcomes'!CK463,(IF(ISNUMBER('Primary endpoint outcomes'!CN463)=TRUE,'Primary endpoint outcomes'!CN463,0)))</f>
        <v>23.7</v>
      </c>
      <c r="R464" s="326">
        <f>IF(ISNUMBER('Primary endpoint outcomes'!CL463)=TRUE,'Primary endpoint outcomes'!CL463,(IF(ISNUMBER('Primary endpoint outcomes'!CO463)=TRUE,'Primary endpoint outcomes'!CO463,0)))</f>
        <v>3.3</v>
      </c>
      <c r="S464" s="325">
        <f>IF(ISNUMBER('Primary endpoint outcomes'!CM463)=TRUE,'Primary endpoint outcomes'!CM463,(IF(ISNUMBER('Primary endpoint outcomes'!CP463)=TRUE,'Primary endpoint outcomes'!CP463,0)))</f>
        <v>102</v>
      </c>
      <c r="T464" s="326">
        <f>IF(ISNUMBER('Primary endpoint outcomes'!DS463)=TRUE,'Primary endpoint outcomes'!DS463,(IF(ISNUMBER('Primary endpoint outcomes'!DV463)=TRUE,'Primary endpoint outcomes'!DV463,0)))</f>
        <v>0</v>
      </c>
      <c r="U464" s="326">
        <f>IF(ISNUMBER('Primary endpoint outcomes'!DT463)=TRUE,'Primary endpoint outcomes'!DT463,(IF(ISNUMBER('Primary endpoint outcomes'!DW463)=TRUE,'Primary endpoint outcomes'!DW463,0)))</f>
        <v>0</v>
      </c>
      <c r="V464" s="326">
        <f>IF(ISNUMBER('Primary endpoint outcomes'!DU463)=TRUE,'Primary endpoint outcomes'!DU463,(IF(ISNUMBER('Primary endpoint outcomes'!DX463)=TRUE,'Primary endpoint outcomes'!DX463,0)))</f>
        <v>0</v>
      </c>
      <c r="W464" s="326">
        <f>IF(ISNUMBER('Primary endpoint outcomes'!FA463)=TRUE,'Primary endpoint outcomes'!FA463,(IF(ISNUMBER('Primary endpoint outcomes'!FD463)=TRUE,'Primary endpoint outcomes'!FD463,0)))</f>
        <v>0</v>
      </c>
      <c r="X464" s="326">
        <f>IF(ISNUMBER('Primary endpoint outcomes'!FB463)=TRUE,'Primary endpoint outcomes'!FB463,(IF(ISNUMBER('Primary endpoint outcomes'!FE463)=TRUE,'Primary endpoint outcomes'!FE463,0)))</f>
        <v>0</v>
      </c>
      <c r="Y464" s="326">
        <f>IF(ISNUMBER('Primary endpoint outcomes'!FC463)=TRUE,'Primary endpoint outcomes'!FC463,(IF(ISNUMBER('Primary endpoint outcomes'!FF463)=TRUE,'Primary endpoint outcomes'!FF463,0)))</f>
        <v>0</v>
      </c>
      <c r="AA464" s="151">
        <f t="shared" si="225"/>
        <v>102</v>
      </c>
      <c r="AB464" s="153">
        <f t="shared" si="226"/>
        <v>101</v>
      </c>
      <c r="AC464" s="153">
        <f t="shared" si="227"/>
        <v>1034.2400000000002</v>
      </c>
      <c r="AD464" s="151">
        <f t="shared" si="228"/>
        <v>104</v>
      </c>
      <c r="AE464" s="153">
        <f t="shared" si="229"/>
        <v>103</v>
      </c>
      <c r="AF464" s="153">
        <f t="shared" si="230"/>
        <v>1054.7200000000003</v>
      </c>
      <c r="AG464" s="151">
        <f t="shared" si="231"/>
        <v>102</v>
      </c>
      <c r="AH464" s="153">
        <f t="shared" si="232"/>
        <v>101</v>
      </c>
      <c r="AI464" s="153">
        <f t="shared" si="233"/>
        <v>1099.8899999999999</v>
      </c>
      <c r="AJ464" s="151">
        <f t="shared" si="234"/>
        <v>0</v>
      </c>
      <c r="AK464" s="153">
        <f t="shared" si="235"/>
        <v>-1</v>
      </c>
      <c r="AL464" s="153">
        <f t="shared" si="236"/>
        <v>0</v>
      </c>
      <c r="AM464" s="151">
        <f t="shared" si="237"/>
        <v>0</v>
      </c>
      <c r="AN464" s="153">
        <f t="shared" si="238"/>
        <v>-1</v>
      </c>
      <c r="AO464" s="153">
        <f t="shared" si="239"/>
        <v>0</v>
      </c>
      <c r="AP464" s="153">
        <f t="shared" si="240"/>
        <v>305</v>
      </c>
      <c r="AQ464" s="153">
        <f t="shared" si="241"/>
        <v>3188.8500000000004</v>
      </c>
      <c r="AR464" s="153">
        <f t="shared" si="242"/>
        <v>23.633766233766231</v>
      </c>
      <c r="AS464" s="153">
        <f t="shared" si="243"/>
        <v>3.233457267637744</v>
      </c>
      <c r="AT464" s="153">
        <f t="shared" si="244"/>
        <v>308</v>
      </c>
    </row>
    <row r="465" spans="1:46" ht="15.75" x14ac:dyDescent="0.25">
      <c r="A465" s="152" t="str">
        <f>'Primary endpoint outcomes'!A464</f>
        <v>Nezu 1989</v>
      </c>
      <c r="B465" s="152" t="str">
        <f>CONCATENATE('Primary endpoint outcomes'!S464,'Primary endpoint outcomes'!T464)</f>
        <v>BDI-I21</v>
      </c>
      <c r="C465" s="154">
        <f t="shared" si="217"/>
        <v>26.972051282051286</v>
      </c>
      <c r="D465" s="154">
        <f t="shared" si="218"/>
        <v>4.8172880222059478</v>
      </c>
      <c r="E465" s="154">
        <f t="shared" si="219"/>
        <v>39</v>
      </c>
      <c r="F465" s="21" t="str">
        <f t="shared" si="220"/>
        <v>YES</v>
      </c>
      <c r="G465" s="21" t="str">
        <f t="shared" si="221"/>
        <v>NO</v>
      </c>
      <c r="H465" s="155">
        <f t="shared" si="222"/>
        <v>0.8489936013473095</v>
      </c>
      <c r="I465" s="155">
        <f t="shared" si="223"/>
        <v>0.1510063986526905</v>
      </c>
      <c r="J465" s="318">
        <f t="shared" si="224"/>
        <v>1</v>
      </c>
      <c r="K465" s="326">
        <f>IF(ISNUMBER('Primary endpoint outcomes'!U464)=TRUE,'Primary endpoint outcomes'!U464,(IF(ISNUMBER('Primary endpoint outcomes'!X464)=TRUE,'Primary endpoint outcomes'!X464,0)))</f>
        <v>26</v>
      </c>
      <c r="L465" s="326">
        <f>IF(ISNUMBER('Primary endpoint outcomes'!V464)=TRUE,'Primary endpoint outcomes'!V464,(IF(ISNUMBER('Primary endpoint outcomes'!Y464)=TRUE,'Primary endpoint outcomes'!Y464,0)))</f>
        <v>2.96</v>
      </c>
      <c r="M465" s="325">
        <f>IF(ISNUMBER('Primary endpoint outcomes'!W464)=TRUE,'Primary endpoint outcomes'!W464,(IF(ISNUMBER('Primary endpoint outcomes'!Z464)=TRUE,'Primary endpoint outcomes'!Z464,0)))</f>
        <v>14</v>
      </c>
      <c r="N465" s="326">
        <f>IF(ISNUMBER('Primary endpoint outcomes'!BC464)=TRUE,'Primary endpoint outcomes'!BC464,(IF(ISNUMBER('Primary endpoint outcomes'!BF464)=TRUE,'Primary endpoint outcomes'!BF464,0)))</f>
        <v>27.71</v>
      </c>
      <c r="O465" s="325">
        <f>IF(ISNUMBER('Primary endpoint outcomes'!BD464)=TRUE,'Primary endpoint outcomes'!BD464,(IF(ISNUMBER('Primary endpoint outcomes'!BG464)=TRUE,'Primary endpoint outcomes'!BG464,0)))</f>
        <v>6.43</v>
      </c>
      <c r="P465" s="325">
        <f>IF(ISNUMBER('Primary endpoint outcomes'!BE464)=TRUE,'Primary endpoint outcomes'!BE464,(IF(ISNUMBER('Primary endpoint outcomes'!BH464)=TRUE,'Primary endpoint outcomes'!BH464,0)))</f>
        <v>14</v>
      </c>
      <c r="Q465" s="326">
        <f>IF(ISNUMBER('Primary endpoint outcomes'!CK464)=TRUE,'Primary endpoint outcomes'!CK464,(IF(ISNUMBER('Primary endpoint outcomes'!CN464)=TRUE,'Primary endpoint outcomes'!CN464,0)))</f>
        <v>27.27</v>
      </c>
      <c r="R465" s="326">
        <f>IF(ISNUMBER('Primary endpoint outcomes'!CL464)=TRUE,'Primary endpoint outcomes'!CL464,(IF(ISNUMBER('Primary endpoint outcomes'!CO464)=TRUE,'Primary endpoint outcomes'!CO464,0)))</f>
        <v>4.29</v>
      </c>
      <c r="S465" s="325">
        <f>IF(ISNUMBER('Primary endpoint outcomes'!CM464)=TRUE,'Primary endpoint outcomes'!CM464,(IF(ISNUMBER('Primary endpoint outcomes'!CP464)=TRUE,'Primary endpoint outcomes'!CP464,0)))</f>
        <v>11</v>
      </c>
      <c r="T465" s="326">
        <f>IF(ISNUMBER('Primary endpoint outcomes'!DS464)=TRUE,'Primary endpoint outcomes'!DS464,(IF(ISNUMBER('Primary endpoint outcomes'!DV464)=TRUE,'Primary endpoint outcomes'!DV464,0)))</f>
        <v>0</v>
      </c>
      <c r="U465" s="326">
        <f>IF(ISNUMBER('Primary endpoint outcomes'!DT464)=TRUE,'Primary endpoint outcomes'!DT464,(IF(ISNUMBER('Primary endpoint outcomes'!DW464)=TRUE,'Primary endpoint outcomes'!DW464,0)))</f>
        <v>0</v>
      </c>
      <c r="V465" s="326">
        <f>IF(ISNUMBER('Primary endpoint outcomes'!DU464)=TRUE,'Primary endpoint outcomes'!DU464,(IF(ISNUMBER('Primary endpoint outcomes'!DX464)=TRUE,'Primary endpoint outcomes'!DX464,0)))</f>
        <v>0</v>
      </c>
      <c r="W465" s="326">
        <f>IF(ISNUMBER('Primary endpoint outcomes'!FA464)=TRUE,'Primary endpoint outcomes'!FA464,(IF(ISNUMBER('Primary endpoint outcomes'!FD464)=TRUE,'Primary endpoint outcomes'!FD464,0)))</f>
        <v>0</v>
      </c>
      <c r="X465" s="326">
        <f>IF(ISNUMBER('Primary endpoint outcomes'!FB464)=TRUE,'Primary endpoint outcomes'!FB464,(IF(ISNUMBER('Primary endpoint outcomes'!FE464)=TRUE,'Primary endpoint outcomes'!FE464,0)))</f>
        <v>0</v>
      </c>
      <c r="Y465" s="326">
        <f>IF(ISNUMBER('Primary endpoint outcomes'!FC464)=TRUE,'Primary endpoint outcomes'!FC464,(IF(ISNUMBER('Primary endpoint outcomes'!FF464)=TRUE,'Primary endpoint outcomes'!FF464,0)))</f>
        <v>0</v>
      </c>
      <c r="AA465" s="151">
        <f t="shared" si="225"/>
        <v>14</v>
      </c>
      <c r="AB465" s="153">
        <f t="shared" si="226"/>
        <v>13</v>
      </c>
      <c r="AC465" s="153">
        <f t="shared" si="227"/>
        <v>113.90079999999999</v>
      </c>
      <c r="AD465" s="151">
        <f t="shared" si="228"/>
        <v>14</v>
      </c>
      <c r="AE465" s="153">
        <f t="shared" si="229"/>
        <v>13</v>
      </c>
      <c r="AF465" s="153">
        <f t="shared" si="230"/>
        <v>537.4837</v>
      </c>
      <c r="AG465" s="151">
        <f t="shared" si="231"/>
        <v>11</v>
      </c>
      <c r="AH465" s="153">
        <f t="shared" si="232"/>
        <v>10</v>
      </c>
      <c r="AI465" s="153">
        <f t="shared" si="233"/>
        <v>184.041</v>
      </c>
      <c r="AJ465" s="151">
        <f t="shared" si="234"/>
        <v>0</v>
      </c>
      <c r="AK465" s="153">
        <f t="shared" si="235"/>
        <v>-1</v>
      </c>
      <c r="AL465" s="153">
        <f t="shared" si="236"/>
        <v>0</v>
      </c>
      <c r="AM465" s="151">
        <f t="shared" si="237"/>
        <v>0</v>
      </c>
      <c r="AN465" s="153">
        <f t="shared" si="238"/>
        <v>-1</v>
      </c>
      <c r="AO465" s="153">
        <f t="shared" si="239"/>
        <v>0</v>
      </c>
      <c r="AP465" s="153">
        <f t="shared" si="240"/>
        <v>36</v>
      </c>
      <c r="AQ465" s="153">
        <f t="shared" si="241"/>
        <v>835.42550000000006</v>
      </c>
      <c r="AR465" s="153">
        <f t="shared" si="242"/>
        <v>26.972051282051286</v>
      </c>
      <c r="AS465" s="153">
        <f t="shared" si="243"/>
        <v>4.8172880222059478</v>
      </c>
      <c r="AT465" s="153">
        <f t="shared" si="244"/>
        <v>39</v>
      </c>
    </row>
    <row r="466" spans="1:46" ht="15.75" x14ac:dyDescent="0.25">
      <c r="A466" s="152" t="str">
        <f>'Primary endpoint outcomes'!A465</f>
        <v>Nielsen 1993</v>
      </c>
      <c r="B466" s="152" t="str">
        <f>CONCATENATE('Primary endpoint outcomes'!S465,'Primary endpoint outcomes'!T465)</f>
        <v>NANA</v>
      </c>
      <c r="C466" s="154" t="e">
        <f t="shared" si="217"/>
        <v>#DIV/0!</v>
      </c>
      <c r="D466" s="154" t="e">
        <f t="shared" si="218"/>
        <v>#DIV/0!</v>
      </c>
      <c r="E466" s="154">
        <f t="shared" si="219"/>
        <v>0</v>
      </c>
      <c r="F466" s="21" t="e">
        <f t="shared" si="220"/>
        <v>#DIV/0!</v>
      </c>
      <c r="G466" s="21" t="e">
        <f t="shared" si="221"/>
        <v>#DIV/0!</v>
      </c>
      <c r="H466" s="155" t="e">
        <f t="shared" si="222"/>
        <v>#N/A</v>
      </c>
      <c r="I466" s="155" t="e">
        <f t="shared" si="223"/>
        <v>#N/A</v>
      </c>
      <c r="J466" s="318">
        <f t="shared" si="224"/>
        <v>0</v>
      </c>
      <c r="K466" s="326">
        <f>IF(ISNUMBER('Primary endpoint outcomes'!U465)=TRUE,'Primary endpoint outcomes'!U465,(IF(ISNUMBER('Primary endpoint outcomes'!X465)=TRUE,'Primary endpoint outcomes'!X465,0)))</f>
        <v>0</v>
      </c>
      <c r="L466" s="326">
        <f>IF(ISNUMBER('Primary endpoint outcomes'!V465)=TRUE,'Primary endpoint outcomes'!V465,(IF(ISNUMBER('Primary endpoint outcomes'!Y465)=TRUE,'Primary endpoint outcomes'!Y465,0)))</f>
        <v>0</v>
      </c>
      <c r="M466" s="325">
        <f>IF(ISNUMBER('Primary endpoint outcomes'!W465)=TRUE,'Primary endpoint outcomes'!W465,(IF(ISNUMBER('Primary endpoint outcomes'!Z465)=TRUE,'Primary endpoint outcomes'!Z465,0)))</f>
        <v>0</v>
      </c>
      <c r="N466" s="326">
        <f>IF(ISNUMBER('Primary endpoint outcomes'!BC465)=TRUE,'Primary endpoint outcomes'!BC465,(IF(ISNUMBER('Primary endpoint outcomes'!BF465)=TRUE,'Primary endpoint outcomes'!BF465,0)))</f>
        <v>0</v>
      </c>
      <c r="O466" s="325">
        <f>IF(ISNUMBER('Primary endpoint outcomes'!BD465)=TRUE,'Primary endpoint outcomes'!BD465,(IF(ISNUMBER('Primary endpoint outcomes'!BG465)=TRUE,'Primary endpoint outcomes'!BG465,0)))</f>
        <v>0</v>
      </c>
      <c r="P466" s="325">
        <f>IF(ISNUMBER('Primary endpoint outcomes'!BE465)=TRUE,'Primary endpoint outcomes'!BE465,(IF(ISNUMBER('Primary endpoint outcomes'!BH465)=TRUE,'Primary endpoint outcomes'!BH465,0)))</f>
        <v>0</v>
      </c>
      <c r="Q466" s="326">
        <f>IF(ISNUMBER('Primary endpoint outcomes'!CK465)=TRUE,'Primary endpoint outcomes'!CK465,(IF(ISNUMBER('Primary endpoint outcomes'!CN465)=TRUE,'Primary endpoint outcomes'!CN465,0)))</f>
        <v>0</v>
      </c>
      <c r="R466" s="326">
        <f>IF(ISNUMBER('Primary endpoint outcomes'!CL465)=TRUE,'Primary endpoint outcomes'!CL465,(IF(ISNUMBER('Primary endpoint outcomes'!CO465)=TRUE,'Primary endpoint outcomes'!CO465,0)))</f>
        <v>0</v>
      </c>
      <c r="S466" s="325">
        <f>IF(ISNUMBER('Primary endpoint outcomes'!CM465)=TRUE,'Primary endpoint outcomes'!CM465,(IF(ISNUMBER('Primary endpoint outcomes'!CP465)=TRUE,'Primary endpoint outcomes'!CP465,0)))</f>
        <v>0</v>
      </c>
      <c r="T466" s="326">
        <f>IF(ISNUMBER('Primary endpoint outcomes'!DS465)=TRUE,'Primary endpoint outcomes'!DS465,(IF(ISNUMBER('Primary endpoint outcomes'!DV465)=TRUE,'Primary endpoint outcomes'!DV465,0)))</f>
        <v>0</v>
      </c>
      <c r="U466" s="326">
        <f>IF(ISNUMBER('Primary endpoint outcomes'!DT465)=TRUE,'Primary endpoint outcomes'!DT465,(IF(ISNUMBER('Primary endpoint outcomes'!DW465)=TRUE,'Primary endpoint outcomes'!DW465,0)))</f>
        <v>0</v>
      </c>
      <c r="V466" s="326">
        <f>IF(ISNUMBER('Primary endpoint outcomes'!DU465)=TRUE,'Primary endpoint outcomes'!DU465,(IF(ISNUMBER('Primary endpoint outcomes'!DX465)=TRUE,'Primary endpoint outcomes'!DX465,0)))</f>
        <v>0</v>
      </c>
      <c r="W466" s="326">
        <f>IF(ISNUMBER('Primary endpoint outcomes'!FA465)=TRUE,'Primary endpoint outcomes'!FA465,(IF(ISNUMBER('Primary endpoint outcomes'!FD465)=TRUE,'Primary endpoint outcomes'!FD465,0)))</f>
        <v>0</v>
      </c>
      <c r="X466" s="326">
        <f>IF(ISNUMBER('Primary endpoint outcomes'!FB465)=TRUE,'Primary endpoint outcomes'!FB465,(IF(ISNUMBER('Primary endpoint outcomes'!FE465)=TRUE,'Primary endpoint outcomes'!FE465,0)))</f>
        <v>0</v>
      </c>
      <c r="Y466" s="326">
        <f>IF(ISNUMBER('Primary endpoint outcomes'!FC465)=TRUE,'Primary endpoint outcomes'!FC465,(IF(ISNUMBER('Primary endpoint outcomes'!FF465)=TRUE,'Primary endpoint outcomes'!FF465,0)))</f>
        <v>0</v>
      </c>
      <c r="AA466" s="151">
        <f t="shared" si="225"/>
        <v>0</v>
      </c>
      <c r="AB466" s="153">
        <f t="shared" si="226"/>
        <v>-1</v>
      </c>
      <c r="AC466" s="153">
        <f t="shared" si="227"/>
        <v>0</v>
      </c>
      <c r="AD466" s="151">
        <f t="shared" si="228"/>
        <v>0</v>
      </c>
      <c r="AE466" s="153">
        <f t="shared" si="229"/>
        <v>-1</v>
      </c>
      <c r="AF466" s="153">
        <f t="shared" si="230"/>
        <v>0</v>
      </c>
      <c r="AG466" s="151">
        <f t="shared" si="231"/>
        <v>0</v>
      </c>
      <c r="AH466" s="153">
        <f t="shared" si="232"/>
        <v>-1</v>
      </c>
      <c r="AI466" s="153">
        <f t="shared" si="233"/>
        <v>0</v>
      </c>
      <c r="AJ466" s="151">
        <f t="shared" si="234"/>
        <v>0</v>
      </c>
      <c r="AK466" s="153">
        <f t="shared" si="235"/>
        <v>-1</v>
      </c>
      <c r="AL466" s="153">
        <f t="shared" si="236"/>
        <v>0</v>
      </c>
      <c r="AM466" s="151">
        <f t="shared" si="237"/>
        <v>0</v>
      </c>
      <c r="AN466" s="153">
        <f t="shared" si="238"/>
        <v>-1</v>
      </c>
      <c r="AO466" s="153">
        <f t="shared" si="239"/>
        <v>0</v>
      </c>
      <c r="AP466" s="153" t="b">
        <f t="shared" si="240"/>
        <v>0</v>
      </c>
      <c r="AQ466" s="153">
        <f t="shared" si="241"/>
        <v>0</v>
      </c>
      <c r="AR466" s="153" t="e">
        <f t="shared" si="242"/>
        <v>#DIV/0!</v>
      </c>
      <c r="AS466" s="153" t="e">
        <f t="shared" si="243"/>
        <v>#DIV/0!</v>
      </c>
      <c r="AT466" s="153">
        <f t="shared" si="244"/>
        <v>0</v>
      </c>
    </row>
    <row r="467" spans="1:46" ht="15.75" x14ac:dyDescent="0.25">
      <c r="A467" s="152" t="str">
        <f>'Primary endpoint outcomes'!A466</f>
        <v>Nierenberg 2007</v>
      </c>
      <c r="B467" s="152" t="str">
        <f>CONCATENATE('Primary endpoint outcomes'!S466,'Primary endpoint outcomes'!T466)</f>
        <v>HAMD17</v>
      </c>
      <c r="C467" s="154">
        <f t="shared" si="217"/>
        <v>17.70014619883041</v>
      </c>
      <c r="D467" s="154">
        <f t="shared" si="218"/>
        <v>5.0029433333851729</v>
      </c>
      <c r="E467" s="154">
        <f t="shared" si="219"/>
        <v>684</v>
      </c>
      <c r="F467" s="21" t="str">
        <f t="shared" si="220"/>
        <v>YES</v>
      </c>
      <c r="G467" s="21" t="str">
        <f t="shared" si="221"/>
        <v>NO</v>
      </c>
      <c r="H467" s="155">
        <f t="shared" si="222"/>
        <v>0.63300741922823767</v>
      </c>
      <c r="I467" s="155">
        <f t="shared" si="223"/>
        <v>0.36699258077176233</v>
      </c>
      <c r="J467" s="318">
        <f t="shared" si="224"/>
        <v>1</v>
      </c>
      <c r="K467" s="326">
        <f>IF(ISNUMBER('Primary endpoint outcomes'!U466)=TRUE,'Primary endpoint outcomes'!U466,(IF(ISNUMBER('Primary endpoint outcomes'!X466)=TRUE,'Primary endpoint outcomes'!X466,0)))</f>
        <v>17.600000000000001</v>
      </c>
      <c r="L467" s="326">
        <f>IF(ISNUMBER('Primary endpoint outcomes'!V466)=TRUE,'Primary endpoint outcomes'!V466,(IF(ISNUMBER('Primary endpoint outcomes'!Y466)=TRUE,'Primary endpoint outcomes'!Y466,0)))</f>
        <v>4.8</v>
      </c>
      <c r="M467" s="325">
        <f>IF(ISNUMBER('Primary endpoint outcomes'!W466)=TRUE,'Primary endpoint outcomes'!W466,(IF(ISNUMBER('Primary endpoint outcomes'!Z466)=TRUE,'Primary endpoint outcomes'!Z466,0)))</f>
        <v>273</v>
      </c>
      <c r="N467" s="326">
        <f>IF(ISNUMBER('Primary endpoint outcomes'!BC466)=TRUE,'Primary endpoint outcomes'!BC466,(IF(ISNUMBER('Primary endpoint outcomes'!BF466)=TRUE,'Primary endpoint outcomes'!BF466,0)))</f>
        <v>17.8</v>
      </c>
      <c r="O467" s="325">
        <f>IF(ISNUMBER('Primary endpoint outcomes'!BD466)=TRUE,'Primary endpoint outcomes'!BD466,(IF(ISNUMBER('Primary endpoint outcomes'!BG466)=TRUE,'Primary endpoint outcomes'!BG466,0)))</f>
        <v>5.0999999999999996</v>
      </c>
      <c r="P467" s="325">
        <f>IF(ISNUMBER('Primary endpoint outcomes'!BE466)=TRUE,'Primary endpoint outcomes'!BE466,(IF(ISNUMBER('Primary endpoint outcomes'!BH466)=TRUE,'Primary endpoint outcomes'!BH466,0)))</f>
        <v>274</v>
      </c>
      <c r="Q467" s="326">
        <f>IF(ISNUMBER('Primary endpoint outcomes'!CK466)=TRUE,'Primary endpoint outcomes'!CK466,(IF(ISNUMBER('Primary endpoint outcomes'!CN466)=TRUE,'Primary endpoint outcomes'!CN466,0)))</f>
        <v>17.7</v>
      </c>
      <c r="R467" s="326">
        <f>IF(ISNUMBER('Primary endpoint outcomes'!CL466)=TRUE,'Primary endpoint outcomes'!CL466,(IF(ISNUMBER('Primary endpoint outcomes'!CO466)=TRUE,'Primary endpoint outcomes'!CO466,0)))</f>
        <v>5.2</v>
      </c>
      <c r="S467" s="325">
        <f>IF(ISNUMBER('Primary endpoint outcomes'!CM466)=TRUE,'Primary endpoint outcomes'!CM466,(IF(ISNUMBER('Primary endpoint outcomes'!CP466)=TRUE,'Primary endpoint outcomes'!CP466,0)))</f>
        <v>137</v>
      </c>
      <c r="T467" s="326">
        <f>IF(ISNUMBER('Primary endpoint outcomes'!DS466)=TRUE,'Primary endpoint outcomes'!DS466,(IF(ISNUMBER('Primary endpoint outcomes'!DV466)=TRUE,'Primary endpoint outcomes'!DV466,0)))</f>
        <v>0</v>
      </c>
      <c r="U467" s="326">
        <f>IF(ISNUMBER('Primary endpoint outcomes'!DT466)=TRUE,'Primary endpoint outcomes'!DT466,(IF(ISNUMBER('Primary endpoint outcomes'!DW466)=TRUE,'Primary endpoint outcomes'!DW466,0)))</f>
        <v>0</v>
      </c>
      <c r="V467" s="326">
        <f>IF(ISNUMBER('Primary endpoint outcomes'!DU466)=TRUE,'Primary endpoint outcomes'!DU466,(IF(ISNUMBER('Primary endpoint outcomes'!DX466)=TRUE,'Primary endpoint outcomes'!DX466,0)))</f>
        <v>0</v>
      </c>
      <c r="W467" s="326">
        <f>IF(ISNUMBER('Primary endpoint outcomes'!FA466)=TRUE,'Primary endpoint outcomes'!FA466,(IF(ISNUMBER('Primary endpoint outcomes'!FD466)=TRUE,'Primary endpoint outcomes'!FD466,0)))</f>
        <v>0</v>
      </c>
      <c r="X467" s="326">
        <f>IF(ISNUMBER('Primary endpoint outcomes'!FB466)=TRUE,'Primary endpoint outcomes'!FB466,(IF(ISNUMBER('Primary endpoint outcomes'!FE466)=TRUE,'Primary endpoint outcomes'!FE466,0)))</f>
        <v>0</v>
      </c>
      <c r="Y467" s="326">
        <f>IF(ISNUMBER('Primary endpoint outcomes'!FC466)=TRUE,'Primary endpoint outcomes'!FC466,(IF(ISNUMBER('Primary endpoint outcomes'!FF466)=TRUE,'Primary endpoint outcomes'!FF466,0)))</f>
        <v>0</v>
      </c>
      <c r="AA467" s="151">
        <f t="shared" si="225"/>
        <v>273</v>
      </c>
      <c r="AB467" s="153">
        <f t="shared" si="226"/>
        <v>272</v>
      </c>
      <c r="AC467" s="153">
        <f t="shared" si="227"/>
        <v>6266.88</v>
      </c>
      <c r="AD467" s="151">
        <f t="shared" si="228"/>
        <v>274</v>
      </c>
      <c r="AE467" s="153">
        <f t="shared" si="229"/>
        <v>273</v>
      </c>
      <c r="AF467" s="153">
        <f t="shared" si="230"/>
        <v>7100.73</v>
      </c>
      <c r="AG467" s="151">
        <f t="shared" si="231"/>
        <v>137</v>
      </c>
      <c r="AH467" s="153">
        <f t="shared" si="232"/>
        <v>136</v>
      </c>
      <c r="AI467" s="153">
        <f t="shared" si="233"/>
        <v>3677.4400000000005</v>
      </c>
      <c r="AJ467" s="151">
        <f t="shared" si="234"/>
        <v>0</v>
      </c>
      <c r="AK467" s="153">
        <f t="shared" si="235"/>
        <v>-1</v>
      </c>
      <c r="AL467" s="153">
        <f t="shared" si="236"/>
        <v>0</v>
      </c>
      <c r="AM467" s="151">
        <f t="shared" si="237"/>
        <v>0</v>
      </c>
      <c r="AN467" s="153">
        <f t="shared" si="238"/>
        <v>-1</v>
      </c>
      <c r="AO467" s="153">
        <f t="shared" si="239"/>
        <v>0</v>
      </c>
      <c r="AP467" s="153">
        <f t="shared" si="240"/>
        <v>681</v>
      </c>
      <c r="AQ467" s="153">
        <f t="shared" si="241"/>
        <v>17045.050000000003</v>
      </c>
      <c r="AR467" s="153">
        <f t="shared" si="242"/>
        <v>17.70014619883041</v>
      </c>
      <c r="AS467" s="153">
        <f t="shared" si="243"/>
        <v>5.0029433333851729</v>
      </c>
      <c r="AT467" s="153">
        <f t="shared" si="244"/>
        <v>684</v>
      </c>
    </row>
    <row r="468" spans="1:46" ht="15.75" x14ac:dyDescent="0.25">
      <c r="A468" s="152" t="str">
        <f>'Primary endpoint outcomes'!A467</f>
        <v>NKD20006 (NCT00048204)</v>
      </c>
      <c r="B468" s="152" t="str">
        <f>CONCATENATE('Primary endpoint outcomes'!S467,'Primary endpoint outcomes'!T467)</f>
        <v>HAMD17</v>
      </c>
      <c r="C468" s="154">
        <f t="shared" si="217"/>
        <v>24.599574468085105</v>
      </c>
      <c r="D468" s="154">
        <f t="shared" si="218"/>
        <v>0</v>
      </c>
      <c r="E468" s="154">
        <f t="shared" si="219"/>
        <v>235</v>
      </c>
      <c r="F468" s="21" t="str">
        <f t="shared" si="220"/>
        <v>YES</v>
      </c>
      <c r="G468" s="21" t="str">
        <f t="shared" si="221"/>
        <v>NO</v>
      </c>
      <c r="H468" s="155" t="e">
        <f t="shared" si="222"/>
        <v>#NUM!</v>
      </c>
      <c r="I468" s="155" t="e">
        <f t="shared" si="223"/>
        <v>#NUM!</v>
      </c>
      <c r="J468" s="318">
        <f t="shared" si="224"/>
        <v>0</v>
      </c>
      <c r="K468" s="326">
        <f>IF(ISNUMBER('Primary endpoint outcomes'!U467)=TRUE,'Primary endpoint outcomes'!U467,(IF(ISNUMBER('Primary endpoint outcomes'!X467)=TRUE,'Primary endpoint outcomes'!X467,0)))</f>
        <v>24.7</v>
      </c>
      <c r="L468" s="326">
        <f>IF(ISNUMBER('Primary endpoint outcomes'!V467)=TRUE,'Primary endpoint outcomes'!V467,(IF(ISNUMBER('Primary endpoint outcomes'!Y467)=TRUE,'Primary endpoint outcomes'!Y467,0)))</f>
        <v>0</v>
      </c>
      <c r="M468" s="325">
        <f>IF(ISNUMBER('Primary endpoint outcomes'!W467)=TRUE,'Primary endpoint outcomes'!W467,(IF(ISNUMBER('Primary endpoint outcomes'!Z467)=TRUE,'Primary endpoint outcomes'!Z467,0)))</f>
        <v>117</v>
      </c>
      <c r="N468" s="326">
        <f>IF(ISNUMBER('Primary endpoint outcomes'!BC467)=TRUE,'Primary endpoint outcomes'!BC467,(IF(ISNUMBER('Primary endpoint outcomes'!BF467)=TRUE,'Primary endpoint outcomes'!BF467,0)))</f>
        <v>24.5</v>
      </c>
      <c r="O468" s="325">
        <f>IF(ISNUMBER('Primary endpoint outcomes'!BD467)=TRUE,'Primary endpoint outcomes'!BD467,(IF(ISNUMBER('Primary endpoint outcomes'!BG467)=TRUE,'Primary endpoint outcomes'!BG467,0)))</f>
        <v>0</v>
      </c>
      <c r="P468" s="325">
        <f>IF(ISNUMBER('Primary endpoint outcomes'!BE467)=TRUE,'Primary endpoint outcomes'!BE467,(IF(ISNUMBER('Primary endpoint outcomes'!BH467)=TRUE,'Primary endpoint outcomes'!BH467,0)))</f>
        <v>118</v>
      </c>
      <c r="Q468" s="326">
        <f>IF(ISNUMBER('Primary endpoint outcomes'!CK467)=TRUE,'Primary endpoint outcomes'!CK467,(IF(ISNUMBER('Primary endpoint outcomes'!CN467)=TRUE,'Primary endpoint outcomes'!CN467,0)))</f>
        <v>0</v>
      </c>
      <c r="R468" s="326">
        <f>IF(ISNUMBER('Primary endpoint outcomes'!CL467)=TRUE,'Primary endpoint outcomes'!CL467,(IF(ISNUMBER('Primary endpoint outcomes'!CO467)=TRUE,'Primary endpoint outcomes'!CO467,0)))</f>
        <v>0</v>
      </c>
      <c r="S468" s="325">
        <f>IF(ISNUMBER('Primary endpoint outcomes'!CM467)=TRUE,'Primary endpoint outcomes'!CM467,(IF(ISNUMBER('Primary endpoint outcomes'!CP467)=TRUE,'Primary endpoint outcomes'!CP467,0)))</f>
        <v>0</v>
      </c>
      <c r="T468" s="326">
        <f>IF(ISNUMBER('Primary endpoint outcomes'!DS467)=TRUE,'Primary endpoint outcomes'!DS467,(IF(ISNUMBER('Primary endpoint outcomes'!DV467)=TRUE,'Primary endpoint outcomes'!DV467,0)))</f>
        <v>0</v>
      </c>
      <c r="U468" s="326">
        <f>IF(ISNUMBER('Primary endpoint outcomes'!DT467)=TRUE,'Primary endpoint outcomes'!DT467,(IF(ISNUMBER('Primary endpoint outcomes'!DW467)=TRUE,'Primary endpoint outcomes'!DW467,0)))</f>
        <v>0</v>
      </c>
      <c r="V468" s="326">
        <f>IF(ISNUMBER('Primary endpoint outcomes'!DU467)=TRUE,'Primary endpoint outcomes'!DU467,(IF(ISNUMBER('Primary endpoint outcomes'!DX467)=TRUE,'Primary endpoint outcomes'!DX467,0)))</f>
        <v>0</v>
      </c>
      <c r="W468" s="326">
        <f>IF(ISNUMBER('Primary endpoint outcomes'!FA467)=TRUE,'Primary endpoint outcomes'!FA467,(IF(ISNUMBER('Primary endpoint outcomes'!FD467)=TRUE,'Primary endpoint outcomes'!FD467,0)))</f>
        <v>0</v>
      </c>
      <c r="X468" s="326">
        <f>IF(ISNUMBER('Primary endpoint outcomes'!FB467)=TRUE,'Primary endpoint outcomes'!FB467,(IF(ISNUMBER('Primary endpoint outcomes'!FE467)=TRUE,'Primary endpoint outcomes'!FE467,0)))</f>
        <v>0</v>
      </c>
      <c r="Y468" s="326">
        <f>IF(ISNUMBER('Primary endpoint outcomes'!FC467)=TRUE,'Primary endpoint outcomes'!FC467,(IF(ISNUMBER('Primary endpoint outcomes'!FF467)=TRUE,'Primary endpoint outcomes'!FF467,0)))</f>
        <v>0</v>
      </c>
      <c r="AA468" s="151">
        <f t="shared" si="225"/>
        <v>117</v>
      </c>
      <c r="AB468" s="153">
        <f t="shared" si="226"/>
        <v>116</v>
      </c>
      <c r="AC468" s="153">
        <f t="shared" si="227"/>
        <v>0</v>
      </c>
      <c r="AD468" s="151">
        <f t="shared" si="228"/>
        <v>118</v>
      </c>
      <c r="AE468" s="153">
        <f t="shared" si="229"/>
        <v>117</v>
      </c>
      <c r="AF468" s="153">
        <f t="shared" si="230"/>
        <v>0</v>
      </c>
      <c r="AG468" s="151">
        <f t="shared" si="231"/>
        <v>0</v>
      </c>
      <c r="AH468" s="153">
        <f t="shared" si="232"/>
        <v>-1</v>
      </c>
      <c r="AI468" s="153">
        <f t="shared" si="233"/>
        <v>0</v>
      </c>
      <c r="AJ468" s="151">
        <f t="shared" si="234"/>
        <v>0</v>
      </c>
      <c r="AK468" s="153">
        <f t="shared" si="235"/>
        <v>-1</v>
      </c>
      <c r="AL468" s="153">
        <f t="shared" si="236"/>
        <v>0</v>
      </c>
      <c r="AM468" s="151">
        <f t="shared" si="237"/>
        <v>0</v>
      </c>
      <c r="AN468" s="153">
        <f t="shared" si="238"/>
        <v>-1</v>
      </c>
      <c r="AO468" s="153">
        <f t="shared" si="239"/>
        <v>0</v>
      </c>
      <c r="AP468" s="153">
        <f t="shared" si="240"/>
        <v>233</v>
      </c>
      <c r="AQ468" s="153">
        <f t="shared" si="241"/>
        <v>0</v>
      </c>
      <c r="AR468" s="153">
        <f t="shared" si="242"/>
        <v>24.599574468085105</v>
      </c>
      <c r="AS468" s="153">
        <f t="shared" si="243"/>
        <v>0</v>
      </c>
      <c r="AT468" s="153">
        <f t="shared" si="244"/>
        <v>235</v>
      </c>
    </row>
    <row r="469" spans="1:46" ht="15.75" x14ac:dyDescent="0.25">
      <c r="A469" s="152" t="str">
        <f>'Primary endpoint outcomes'!A468</f>
        <v>Noguchi 2017</v>
      </c>
      <c r="B469" s="152" t="str">
        <f>CONCATENATE('Primary endpoint outcomes'!S468,'Primary endpoint outcomes'!T468)</f>
        <v>PHQ9</v>
      </c>
      <c r="C469" s="154">
        <f t="shared" si="217"/>
        <v>9.6735420944558506</v>
      </c>
      <c r="D469" s="154">
        <f t="shared" si="218"/>
        <v>4.8926359258359531</v>
      </c>
      <c r="E469" s="154">
        <f t="shared" si="219"/>
        <v>974</v>
      </c>
      <c r="F469" s="21" t="str">
        <f t="shared" si="220"/>
        <v>NO</v>
      </c>
      <c r="G469" s="21" t="str">
        <f t="shared" si="221"/>
        <v>YES</v>
      </c>
      <c r="H469" s="155">
        <f t="shared" si="222"/>
        <v>9.7995645523849317E-2</v>
      </c>
      <c r="I469" s="155">
        <f t="shared" si="223"/>
        <v>0.90200435447615068</v>
      </c>
      <c r="J469" s="318">
        <f t="shared" si="224"/>
        <v>1</v>
      </c>
      <c r="K469" s="326">
        <f>IF(ISNUMBER('Primary endpoint outcomes'!U468)=TRUE,'Primary endpoint outcomes'!U468,(IF(ISNUMBER('Primary endpoint outcomes'!X468)=TRUE,'Primary endpoint outcomes'!X468,0)))</f>
        <v>9.75</v>
      </c>
      <c r="L469" s="326">
        <f>IF(ISNUMBER('Primary endpoint outcomes'!V468)=TRUE,'Primary endpoint outcomes'!V468,(IF(ISNUMBER('Primary endpoint outcomes'!Y468)=TRUE,'Primary endpoint outcomes'!Y468,0)))</f>
        <v>5.0599999999999996</v>
      </c>
      <c r="M469" s="325">
        <f>IF(ISNUMBER('Primary endpoint outcomes'!W468)=TRUE,'Primary endpoint outcomes'!W468,(IF(ISNUMBER('Primary endpoint outcomes'!Z468)=TRUE,'Primary endpoint outcomes'!Z468,0)))</f>
        <v>326</v>
      </c>
      <c r="N469" s="326">
        <f>IF(ISNUMBER('Primary endpoint outcomes'!BC468)=TRUE,'Primary endpoint outcomes'!BC468,(IF(ISNUMBER('Primary endpoint outcomes'!BF468)=TRUE,'Primary endpoint outcomes'!BF468,0)))</f>
        <v>9.61</v>
      </c>
      <c r="O469" s="325">
        <f>IF(ISNUMBER('Primary endpoint outcomes'!BD468)=TRUE,'Primary endpoint outcomes'!BD468,(IF(ISNUMBER('Primary endpoint outcomes'!BG468)=TRUE,'Primary endpoint outcomes'!BG468,0)))</f>
        <v>5.0599999999999996</v>
      </c>
      <c r="P469" s="325">
        <f>IF(ISNUMBER('Primary endpoint outcomes'!BE468)=TRUE,'Primary endpoint outcomes'!BE468,(IF(ISNUMBER('Primary endpoint outcomes'!BH468)=TRUE,'Primary endpoint outcomes'!BH468,0)))</f>
        <v>323</v>
      </c>
      <c r="Q469" s="326">
        <f>IF(ISNUMBER('Primary endpoint outcomes'!CK468)=TRUE,'Primary endpoint outcomes'!CK468,(IF(ISNUMBER('Primary endpoint outcomes'!CN468)=TRUE,'Primary endpoint outcomes'!CN468,0)))</f>
        <v>9.66</v>
      </c>
      <c r="R469" s="326">
        <f>IF(ISNUMBER('Primary endpoint outcomes'!CL468)=TRUE,'Primary endpoint outcomes'!CL468,(IF(ISNUMBER('Primary endpoint outcomes'!CO468)=TRUE,'Primary endpoint outcomes'!CO468,0)))</f>
        <v>4.54</v>
      </c>
      <c r="S469" s="325">
        <f>IF(ISNUMBER('Primary endpoint outcomes'!CM468)=TRUE,'Primary endpoint outcomes'!CM468,(IF(ISNUMBER('Primary endpoint outcomes'!CP468)=TRUE,'Primary endpoint outcomes'!CP468,0)))</f>
        <v>325</v>
      </c>
      <c r="T469" s="326">
        <f>IF(ISNUMBER('Primary endpoint outcomes'!DS468)=TRUE,'Primary endpoint outcomes'!DS468,(IF(ISNUMBER('Primary endpoint outcomes'!DV468)=TRUE,'Primary endpoint outcomes'!DV468,0)))</f>
        <v>0</v>
      </c>
      <c r="U469" s="326">
        <f>IF(ISNUMBER('Primary endpoint outcomes'!DT468)=TRUE,'Primary endpoint outcomes'!DT468,(IF(ISNUMBER('Primary endpoint outcomes'!DW468)=TRUE,'Primary endpoint outcomes'!DW468,0)))</f>
        <v>0</v>
      </c>
      <c r="V469" s="326">
        <f>IF(ISNUMBER('Primary endpoint outcomes'!DU468)=TRUE,'Primary endpoint outcomes'!DU468,(IF(ISNUMBER('Primary endpoint outcomes'!DX468)=TRUE,'Primary endpoint outcomes'!DX468,0)))</f>
        <v>0</v>
      </c>
      <c r="W469" s="326">
        <f>IF(ISNUMBER('Primary endpoint outcomes'!FA468)=TRUE,'Primary endpoint outcomes'!FA468,(IF(ISNUMBER('Primary endpoint outcomes'!FD468)=TRUE,'Primary endpoint outcomes'!FD468,0)))</f>
        <v>0</v>
      </c>
      <c r="X469" s="326">
        <f>IF(ISNUMBER('Primary endpoint outcomes'!FB468)=TRUE,'Primary endpoint outcomes'!FB468,(IF(ISNUMBER('Primary endpoint outcomes'!FE468)=TRUE,'Primary endpoint outcomes'!FE468,0)))</f>
        <v>0</v>
      </c>
      <c r="Y469" s="326">
        <f>IF(ISNUMBER('Primary endpoint outcomes'!FC468)=TRUE,'Primary endpoint outcomes'!FC468,(IF(ISNUMBER('Primary endpoint outcomes'!FF468)=TRUE,'Primary endpoint outcomes'!FF468,0)))</f>
        <v>0</v>
      </c>
      <c r="AA469" s="151">
        <f t="shared" si="225"/>
        <v>326</v>
      </c>
      <c r="AB469" s="153">
        <f t="shared" si="226"/>
        <v>325</v>
      </c>
      <c r="AC469" s="153">
        <f t="shared" si="227"/>
        <v>8321.1699999999983</v>
      </c>
      <c r="AD469" s="151">
        <f t="shared" si="228"/>
        <v>323</v>
      </c>
      <c r="AE469" s="153">
        <f t="shared" si="229"/>
        <v>322</v>
      </c>
      <c r="AF469" s="153">
        <f t="shared" si="230"/>
        <v>8244.359199999999</v>
      </c>
      <c r="AG469" s="151">
        <f t="shared" si="231"/>
        <v>325</v>
      </c>
      <c r="AH469" s="153">
        <f t="shared" si="232"/>
        <v>324</v>
      </c>
      <c r="AI469" s="153">
        <f t="shared" si="233"/>
        <v>6678.1583999999993</v>
      </c>
      <c r="AJ469" s="151">
        <f t="shared" si="234"/>
        <v>0</v>
      </c>
      <c r="AK469" s="153">
        <f t="shared" si="235"/>
        <v>-1</v>
      </c>
      <c r="AL469" s="153">
        <f t="shared" si="236"/>
        <v>0</v>
      </c>
      <c r="AM469" s="151">
        <f t="shared" si="237"/>
        <v>0</v>
      </c>
      <c r="AN469" s="153">
        <f t="shared" si="238"/>
        <v>-1</v>
      </c>
      <c r="AO469" s="153">
        <f t="shared" si="239"/>
        <v>0</v>
      </c>
      <c r="AP469" s="153">
        <f t="shared" si="240"/>
        <v>971</v>
      </c>
      <c r="AQ469" s="153">
        <f t="shared" si="241"/>
        <v>23243.687599999997</v>
      </c>
      <c r="AR469" s="153">
        <f t="shared" si="242"/>
        <v>9.6735420944558506</v>
      </c>
      <c r="AS469" s="153">
        <f t="shared" si="243"/>
        <v>4.8926359258359531</v>
      </c>
      <c r="AT469" s="153">
        <f t="shared" si="244"/>
        <v>974</v>
      </c>
    </row>
    <row r="470" spans="1:46" ht="15.75" x14ac:dyDescent="0.25">
      <c r="A470" s="152" t="str">
        <f>'Primary endpoint outcomes'!A469</f>
        <v>Noguera 1991</v>
      </c>
      <c r="B470" s="152" t="str">
        <f>CONCATENATE('Primary endpoint outcomes'!S469,'Primary endpoint outcomes'!T469)</f>
        <v>HAMD17</v>
      </c>
      <c r="C470" s="154">
        <f t="shared" si="217"/>
        <v>24.45</v>
      </c>
      <c r="D470" s="154">
        <f t="shared" si="218"/>
        <v>5.0265544859277114</v>
      </c>
      <c r="E470" s="154">
        <f t="shared" si="219"/>
        <v>120</v>
      </c>
      <c r="F470" s="21" t="str">
        <f t="shared" si="220"/>
        <v>YES</v>
      </c>
      <c r="G470" s="21" t="str">
        <f t="shared" si="221"/>
        <v>NO</v>
      </c>
      <c r="H470" s="155">
        <f t="shared" si="222"/>
        <v>0.95362553480395029</v>
      </c>
      <c r="I470" s="155">
        <f t="shared" si="223"/>
        <v>4.6374465196049708E-2</v>
      </c>
      <c r="J470" s="318">
        <f t="shared" si="224"/>
        <v>1</v>
      </c>
      <c r="K470" s="326">
        <f>IF(ISNUMBER('Primary endpoint outcomes'!U469)=TRUE,'Primary endpoint outcomes'!U469,(IF(ISNUMBER('Primary endpoint outcomes'!X469)=TRUE,'Primary endpoint outcomes'!X469,0)))</f>
        <v>24.3</v>
      </c>
      <c r="L470" s="326">
        <f>IF(ISNUMBER('Primary endpoint outcomes'!V469)=TRUE,'Primary endpoint outcomes'!V469,(IF(ISNUMBER('Primary endpoint outcomes'!Y469)=TRUE,'Primary endpoint outcomes'!Y469,0)))</f>
        <v>4.9000000000000004</v>
      </c>
      <c r="M470" s="325">
        <f>IF(ISNUMBER('Primary endpoint outcomes'!W469)=TRUE,'Primary endpoint outcomes'!W469,(IF(ISNUMBER('Primary endpoint outcomes'!Z469)=TRUE,'Primary endpoint outcomes'!Z469,0)))</f>
        <v>60</v>
      </c>
      <c r="N470" s="326">
        <f>IF(ISNUMBER('Primary endpoint outcomes'!BC469)=TRUE,'Primary endpoint outcomes'!BC469,(IF(ISNUMBER('Primary endpoint outcomes'!BF469)=TRUE,'Primary endpoint outcomes'!BF469,0)))</f>
        <v>24.6</v>
      </c>
      <c r="O470" s="325">
        <f>IF(ISNUMBER('Primary endpoint outcomes'!BD469)=TRUE,'Primary endpoint outcomes'!BD469,(IF(ISNUMBER('Primary endpoint outcomes'!BG469)=TRUE,'Primary endpoint outcomes'!BG469,0)))</f>
        <v>5.15</v>
      </c>
      <c r="P470" s="325">
        <f>IF(ISNUMBER('Primary endpoint outcomes'!BE469)=TRUE,'Primary endpoint outcomes'!BE469,(IF(ISNUMBER('Primary endpoint outcomes'!BH469)=TRUE,'Primary endpoint outcomes'!BH469,0)))</f>
        <v>60</v>
      </c>
      <c r="Q470" s="326">
        <f>IF(ISNUMBER('Primary endpoint outcomes'!CK469)=TRUE,'Primary endpoint outcomes'!CK469,(IF(ISNUMBER('Primary endpoint outcomes'!CN469)=TRUE,'Primary endpoint outcomes'!CN469,0)))</f>
        <v>0</v>
      </c>
      <c r="R470" s="326">
        <f>IF(ISNUMBER('Primary endpoint outcomes'!CL469)=TRUE,'Primary endpoint outcomes'!CL469,(IF(ISNUMBER('Primary endpoint outcomes'!CO469)=TRUE,'Primary endpoint outcomes'!CO469,0)))</f>
        <v>0</v>
      </c>
      <c r="S470" s="325">
        <f>IF(ISNUMBER('Primary endpoint outcomes'!CM469)=TRUE,'Primary endpoint outcomes'!CM469,(IF(ISNUMBER('Primary endpoint outcomes'!CP469)=TRUE,'Primary endpoint outcomes'!CP469,0)))</f>
        <v>0</v>
      </c>
      <c r="T470" s="326">
        <f>IF(ISNUMBER('Primary endpoint outcomes'!DS469)=TRUE,'Primary endpoint outcomes'!DS469,(IF(ISNUMBER('Primary endpoint outcomes'!DV469)=TRUE,'Primary endpoint outcomes'!DV469,0)))</f>
        <v>0</v>
      </c>
      <c r="U470" s="326">
        <f>IF(ISNUMBER('Primary endpoint outcomes'!DT469)=TRUE,'Primary endpoint outcomes'!DT469,(IF(ISNUMBER('Primary endpoint outcomes'!DW469)=TRUE,'Primary endpoint outcomes'!DW469,0)))</f>
        <v>0</v>
      </c>
      <c r="V470" s="326">
        <f>IF(ISNUMBER('Primary endpoint outcomes'!DU469)=TRUE,'Primary endpoint outcomes'!DU469,(IF(ISNUMBER('Primary endpoint outcomes'!DX469)=TRUE,'Primary endpoint outcomes'!DX469,0)))</f>
        <v>0</v>
      </c>
      <c r="W470" s="326">
        <f>IF(ISNUMBER('Primary endpoint outcomes'!FA469)=TRUE,'Primary endpoint outcomes'!FA469,(IF(ISNUMBER('Primary endpoint outcomes'!FD469)=TRUE,'Primary endpoint outcomes'!FD469,0)))</f>
        <v>0</v>
      </c>
      <c r="X470" s="326">
        <f>IF(ISNUMBER('Primary endpoint outcomes'!FB469)=TRUE,'Primary endpoint outcomes'!FB469,(IF(ISNUMBER('Primary endpoint outcomes'!FE469)=TRUE,'Primary endpoint outcomes'!FE469,0)))</f>
        <v>0</v>
      </c>
      <c r="Y470" s="326">
        <f>IF(ISNUMBER('Primary endpoint outcomes'!FC469)=TRUE,'Primary endpoint outcomes'!FC469,(IF(ISNUMBER('Primary endpoint outcomes'!FF469)=TRUE,'Primary endpoint outcomes'!FF469,0)))</f>
        <v>0</v>
      </c>
      <c r="AA470" s="151">
        <f t="shared" si="225"/>
        <v>60</v>
      </c>
      <c r="AB470" s="153">
        <f t="shared" si="226"/>
        <v>59</v>
      </c>
      <c r="AC470" s="153">
        <f t="shared" si="227"/>
        <v>1416.5900000000004</v>
      </c>
      <c r="AD470" s="151">
        <f t="shared" si="228"/>
        <v>60</v>
      </c>
      <c r="AE470" s="153">
        <f t="shared" si="229"/>
        <v>59</v>
      </c>
      <c r="AF470" s="153">
        <f t="shared" si="230"/>
        <v>1564.8275000000003</v>
      </c>
      <c r="AG470" s="151">
        <f t="shared" si="231"/>
        <v>0</v>
      </c>
      <c r="AH470" s="153">
        <f t="shared" si="232"/>
        <v>-1</v>
      </c>
      <c r="AI470" s="153">
        <f t="shared" si="233"/>
        <v>0</v>
      </c>
      <c r="AJ470" s="151">
        <f t="shared" si="234"/>
        <v>0</v>
      </c>
      <c r="AK470" s="153">
        <f t="shared" si="235"/>
        <v>-1</v>
      </c>
      <c r="AL470" s="153">
        <f t="shared" si="236"/>
        <v>0</v>
      </c>
      <c r="AM470" s="151">
        <f t="shared" si="237"/>
        <v>0</v>
      </c>
      <c r="AN470" s="153">
        <f t="shared" si="238"/>
        <v>-1</v>
      </c>
      <c r="AO470" s="153">
        <f t="shared" si="239"/>
        <v>0</v>
      </c>
      <c r="AP470" s="153">
        <f t="shared" si="240"/>
        <v>118</v>
      </c>
      <c r="AQ470" s="153">
        <f t="shared" si="241"/>
        <v>2981.4175000000005</v>
      </c>
      <c r="AR470" s="153">
        <f t="shared" si="242"/>
        <v>24.45</v>
      </c>
      <c r="AS470" s="153">
        <f t="shared" si="243"/>
        <v>5.0265544859277114</v>
      </c>
      <c r="AT470" s="153">
        <f t="shared" si="244"/>
        <v>120</v>
      </c>
    </row>
    <row r="471" spans="1:46" ht="15.75" x14ac:dyDescent="0.25">
      <c r="A471" s="152" t="str">
        <f>'Primary endpoint outcomes'!A470</f>
        <v>Norton 1984</v>
      </c>
      <c r="B471" s="152" t="str">
        <f>CONCATENATE('Primary endpoint outcomes'!S470,'Primary endpoint outcomes'!T470)</f>
        <v>HAMD17</v>
      </c>
      <c r="C471" s="154">
        <f t="shared" si="217"/>
        <v>19.736363636363638</v>
      </c>
      <c r="D471" s="154">
        <f t="shared" si="218"/>
        <v>0</v>
      </c>
      <c r="E471" s="154">
        <f t="shared" si="219"/>
        <v>55</v>
      </c>
      <c r="F471" s="21" t="str">
        <f t="shared" si="220"/>
        <v>YES</v>
      </c>
      <c r="G471" s="21" t="str">
        <f t="shared" si="221"/>
        <v>NO</v>
      </c>
      <c r="H471" s="155" t="e">
        <f t="shared" si="222"/>
        <v>#NUM!</v>
      </c>
      <c r="I471" s="155" t="e">
        <f t="shared" si="223"/>
        <v>#NUM!</v>
      </c>
      <c r="J471" s="318">
        <f t="shared" si="224"/>
        <v>0</v>
      </c>
      <c r="K471" s="326">
        <f>IF(ISNUMBER('Primary endpoint outcomes'!U470)=TRUE,'Primary endpoint outcomes'!U470,(IF(ISNUMBER('Primary endpoint outcomes'!X470)=TRUE,'Primary endpoint outcomes'!X470,0)))</f>
        <v>19.600000000000001</v>
      </c>
      <c r="L471" s="326">
        <f>IF(ISNUMBER('Primary endpoint outcomes'!V470)=TRUE,'Primary endpoint outcomes'!V470,(IF(ISNUMBER('Primary endpoint outcomes'!Y470)=TRUE,'Primary endpoint outcomes'!Y470,0)))</f>
        <v>0</v>
      </c>
      <c r="M471" s="325">
        <f>IF(ISNUMBER('Primary endpoint outcomes'!W470)=TRUE,'Primary endpoint outcomes'!W470,(IF(ISNUMBER('Primary endpoint outcomes'!Z470)=TRUE,'Primary endpoint outcomes'!Z470,0)))</f>
        <v>30</v>
      </c>
      <c r="N471" s="326">
        <f>IF(ISNUMBER('Primary endpoint outcomes'!BC470)=TRUE,'Primary endpoint outcomes'!BC470,(IF(ISNUMBER('Primary endpoint outcomes'!BF470)=TRUE,'Primary endpoint outcomes'!BF470,0)))</f>
        <v>19.899999999999999</v>
      </c>
      <c r="O471" s="325">
        <f>IF(ISNUMBER('Primary endpoint outcomes'!BD470)=TRUE,'Primary endpoint outcomes'!BD470,(IF(ISNUMBER('Primary endpoint outcomes'!BG470)=TRUE,'Primary endpoint outcomes'!BG470,0)))</f>
        <v>0</v>
      </c>
      <c r="P471" s="325">
        <f>IF(ISNUMBER('Primary endpoint outcomes'!BE470)=TRUE,'Primary endpoint outcomes'!BE470,(IF(ISNUMBER('Primary endpoint outcomes'!BH470)=TRUE,'Primary endpoint outcomes'!BH470,0)))</f>
        <v>25</v>
      </c>
      <c r="Q471" s="326">
        <f>IF(ISNUMBER('Primary endpoint outcomes'!CK470)=TRUE,'Primary endpoint outcomes'!CK470,(IF(ISNUMBER('Primary endpoint outcomes'!CN470)=TRUE,'Primary endpoint outcomes'!CN470,0)))</f>
        <v>0</v>
      </c>
      <c r="R471" s="326">
        <f>IF(ISNUMBER('Primary endpoint outcomes'!CL470)=TRUE,'Primary endpoint outcomes'!CL470,(IF(ISNUMBER('Primary endpoint outcomes'!CO470)=TRUE,'Primary endpoint outcomes'!CO470,0)))</f>
        <v>0</v>
      </c>
      <c r="S471" s="325">
        <f>IF(ISNUMBER('Primary endpoint outcomes'!CM470)=TRUE,'Primary endpoint outcomes'!CM470,(IF(ISNUMBER('Primary endpoint outcomes'!CP470)=TRUE,'Primary endpoint outcomes'!CP470,0)))</f>
        <v>0</v>
      </c>
      <c r="T471" s="326">
        <f>IF(ISNUMBER('Primary endpoint outcomes'!DS470)=TRUE,'Primary endpoint outcomes'!DS470,(IF(ISNUMBER('Primary endpoint outcomes'!DV470)=TRUE,'Primary endpoint outcomes'!DV470,0)))</f>
        <v>0</v>
      </c>
      <c r="U471" s="326">
        <f>IF(ISNUMBER('Primary endpoint outcomes'!DT470)=TRUE,'Primary endpoint outcomes'!DT470,(IF(ISNUMBER('Primary endpoint outcomes'!DW470)=TRUE,'Primary endpoint outcomes'!DW470,0)))</f>
        <v>0</v>
      </c>
      <c r="V471" s="326">
        <f>IF(ISNUMBER('Primary endpoint outcomes'!DU470)=TRUE,'Primary endpoint outcomes'!DU470,(IF(ISNUMBER('Primary endpoint outcomes'!DX470)=TRUE,'Primary endpoint outcomes'!DX470,0)))</f>
        <v>0</v>
      </c>
      <c r="W471" s="326">
        <f>IF(ISNUMBER('Primary endpoint outcomes'!FA470)=TRUE,'Primary endpoint outcomes'!FA470,(IF(ISNUMBER('Primary endpoint outcomes'!FD470)=TRUE,'Primary endpoint outcomes'!FD470,0)))</f>
        <v>0</v>
      </c>
      <c r="X471" s="326">
        <f>IF(ISNUMBER('Primary endpoint outcomes'!FB470)=TRUE,'Primary endpoint outcomes'!FB470,(IF(ISNUMBER('Primary endpoint outcomes'!FE470)=TRUE,'Primary endpoint outcomes'!FE470,0)))</f>
        <v>0</v>
      </c>
      <c r="Y471" s="326">
        <f>IF(ISNUMBER('Primary endpoint outcomes'!FC470)=TRUE,'Primary endpoint outcomes'!FC470,(IF(ISNUMBER('Primary endpoint outcomes'!FF470)=TRUE,'Primary endpoint outcomes'!FF470,0)))</f>
        <v>0</v>
      </c>
      <c r="AA471" s="151">
        <f t="shared" si="225"/>
        <v>30</v>
      </c>
      <c r="AB471" s="153">
        <f t="shared" si="226"/>
        <v>29</v>
      </c>
      <c r="AC471" s="153">
        <f t="shared" si="227"/>
        <v>0</v>
      </c>
      <c r="AD471" s="151">
        <f t="shared" si="228"/>
        <v>25</v>
      </c>
      <c r="AE471" s="153">
        <f t="shared" si="229"/>
        <v>24</v>
      </c>
      <c r="AF471" s="153">
        <f t="shared" si="230"/>
        <v>0</v>
      </c>
      <c r="AG471" s="151">
        <f t="shared" si="231"/>
        <v>0</v>
      </c>
      <c r="AH471" s="153">
        <f t="shared" si="232"/>
        <v>-1</v>
      </c>
      <c r="AI471" s="153">
        <f t="shared" si="233"/>
        <v>0</v>
      </c>
      <c r="AJ471" s="151">
        <f t="shared" si="234"/>
        <v>0</v>
      </c>
      <c r="AK471" s="153">
        <f t="shared" si="235"/>
        <v>-1</v>
      </c>
      <c r="AL471" s="153">
        <f t="shared" si="236"/>
        <v>0</v>
      </c>
      <c r="AM471" s="151">
        <f t="shared" si="237"/>
        <v>0</v>
      </c>
      <c r="AN471" s="153">
        <f t="shared" si="238"/>
        <v>-1</v>
      </c>
      <c r="AO471" s="153">
        <f t="shared" si="239"/>
        <v>0</v>
      </c>
      <c r="AP471" s="153">
        <f t="shared" si="240"/>
        <v>53</v>
      </c>
      <c r="AQ471" s="153">
        <f t="shared" si="241"/>
        <v>0</v>
      </c>
      <c r="AR471" s="153">
        <f t="shared" si="242"/>
        <v>19.736363636363638</v>
      </c>
      <c r="AS471" s="153">
        <f t="shared" si="243"/>
        <v>0</v>
      </c>
      <c r="AT471" s="153">
        <f t="shared" si="244"/>
        <v>55</v>
      </c>
    </row>
    <row r="472" spans="1:46" ht="15.75" x14ac:dyDescent="0.25">
      <c r="A472" s="152" t="str">
        <f>'Primary endpoint outcomes'!A471</f>
        <v>Nystrom 2017</v>
      </c>
      <c r="B472" s="152" t="str">
        <f>CONCATENATE('Primary endpoint outcomes'!S471,'Primary endpoint outcomes'!T471)</f>
        <v>PHQ9</v>
      </c>
      <c r="C472" s="154">
        <f t="shared" si="217"/>
        <v>12.747552447552447</v>
      </c>
      <c r="D472" s="154">
        <f t="shared" si="218"/>
        <v>4.7081555651467992</v>
      </c>
      <c r="E472" s="154">
        <f t="shared" si="219"/>
        <v>286</v>
      </c>
      <c r="F472" s="21" t="str">
        <f t="shared" si="220"/>
        <v>NO</v>
      </c>
      <c r="G472" s="21" t="str">
        <f t="shared" si="221"/>
        <v>YES</v>
      </c>
      <c r="H472" s="155">
        <f t="shared" si="222"/>
        <v>0.24484203425579221</v>
      </c>
      <c r="I472" s="155">
        <f t="shared" si="223"/>
        <v>0.75515796574420779</v>
      </c>
      <c r="J472" s="318">
        <f t="shared" si="224"/>
        <v>1</v>
      </c>
      <c r="K472" s="326">
        <f>IF(ISNUMBER('Primary endpoint outcomes'!U471)=TRUE,'Primary endpoint outcomes'!U471,(IF(ISNUMBER('Primary endpoint outcomes'!X471)=TRUE,'Primary endpoint outcomes'!X471,0)))</f>
        <v>12.99</v>
      </c>
      <c r="L472" s="326">
        <f>IF(ISNUMBER('Primary endpoint outcomes'!V471)=TRUE,'Primary endpoint outcomes'!V471,(IF(ISNUMBER('Primary endpoint outcomes'!Y471)=TRUE,'Primary endpoint outcomes'!Y471,0)))</f>
        <v>5.1100000000000003</v>
      </c>
      <c r="M472" s="325">
        <f>IF(ISNUMBER('Primary endpoint outcomes'!W471)=TRUE,'Primary endpoint outcomes'!W471,(IF(ISNUMBER('Primary endpoint outcomes'!Z471)=TRUE,'Primary endpoint outcomes'!Z471,0)))</f>
        <v>59</v>
      </c>
      <c r="N472" s="326">
        <f>IF(ISNUMBER('Primary endpoint outcomes'!BC471)=TRUE,'Primary endpoint outcomes'!BC471,(IF(ISNUMBER('Primary endpoint outcomes'!BF471)=TRUE,'Primary endpoint outcomes'!BF471,0)))</f>
        <v>12.68</v>
      </c>
      <c r="O472" s="325">
        <f>IF(ISNUMBER('Primary endpoint outcomes'!BD471)=TRUE,'Primary endpoint outcomes'!BD471,(IF(ISNUMBER('Primary endpoint outcomes'!BG471)=TRUE,'Primary endpoint outcomes'!BG471,0)))</f>
        <v>4.7</v>
      </c>
      <c r="P472" s="325">
        <f>IF(ISNUMBER('Primary endpoint outcomes'!BE471)=TRUE,'Primary endpoint outcomes'!BE471,(IF(ISNUMBER('Primary endpoint outcomes'!BH471)=TRUE,'Primary endpoint outcomes'!BH471,0)))</f>
        <v>62</v>
      </c>
      <c r="Q472" s="326">
        <f>IF(ISNUMBER('Primary endpoint outcomes'!CK471)=TRUE,'Primary endpoint outcomes'!CK471,(IF(ISNUMBER('Primary endpoint outcomes'!CN471)=TRUE,'Primary endpoint outcomes'!CN471,0)))</f>
        <v>12.77</v>
      </c>
      <c r="R472" s="326">
        <f>IF(ISNUMBER('Primary endpoint outcomes'!CL471)=TRUE,'Primary endpoint outcomes'!CL471,(IF(ISNUMBER('Primary endpoint outcomes'!CO471)=TRUE,'Primary endpoint outcomes'!CO471,0)))</f>
        <v>3.99</v>
      </c>
      <c r="S472" s="325">
        <f>IF(ISNUMBER('Primary endpoint outcomes'!CM471)=TRUE,'Primary endpoint outcomes'!CM471,(IF(ISNUMBER('Primary endpoint outcomes'!CP471)=TRUE,'Primary endpoint outcomes'!CP471,0)))</f>
        <v>63</v>
      </c>
      <c r="T472" s="326">
        <f>IF(ISNUMBER('Primary endpoint outcomes'!DS471)=TRUE,'Primary endpoint outcomes'!DS471,(IF(ISNUMBER('Primary endpoint outcomes'!DV471)=TRUE,'Primary endpoint outcomes'!DV471,0)))</f>
        <v>13.31</v>
      </c>
      <c r="U472" s="326">
        <f>IF(ISNUMBER('Primary endpoint outcomes'!DT471)=TRUE,'Primary endpoint outcomes'!DT471,(IF(ISNUMBER('Primary endpoint outcomes'!DW471)=TRUE,'Primary endpoint outcomes'!DW471,0)))</f>
        <v>4.6500000000000004</v>
      </c>
      <c r="V472" s="326">
        <f>IF(ISNUMBER('Primary endpoint outcomes'!DU471)=TRUE,'Primary endpoint outcomes'!DU471,(IF(ISNUMBER('Primary endpoint outcomes'!DX471)=TRUE,'Primary endpoint outcomes'!DX471,0)))</f>
        <v>49</v>
      </c>
      <c r="W472" s="326">
        <f>IF(ISNUMBER('Primary endpoint outcomes'!FA471)=TRUE,'Primary endpoint outcomes'!FA471,(IF(ISNUMBER('Primary endpoint outcomes'!FD471)=TRUE,'Primary endpoint outcomes'!FD471,0)))</f>
        <v>12.01</v>
      </c>
      <c r="X472" s="326">
        <f>IF(ISNUMBER('Primary endpoint outcomes'!FB471)=TRUE,'Primary endpoint outcomes'!FB471,(IF(ISNUMBER('Primary endpoint outcomes'!FE471)=TRUE,'Primary endpoint outcomes'!FE471,0)))</f>
        <v>5.08</v>
      </c>
      <c r="Y472" s="326">
        <f>IF(ISNUMBER('Primary endpoint outcomes'!FC471)=TRUE,'Primary endpoint outcomes'!FC471,(IF(ISNUMBER('Primary endpoint outcomes'!FF471)=TRUE,'Primary endpoint outcomes'!FF471,0)))</f>
        <v>53</v>
      </c>
      <c r="AA472" s="151">
        <f t="shared" si="225"/>
        <v>59</v>
      </c>
      <c r="AB472" s="153">
        <f t="shared" si="226"/>
        <v>58</v>
      </c>
      <c r="AC472" s="153">
        <f t="shared" si="227"/>
        <v>1514.5018</v>
      </c>
      <c r="AD472" s="151">
        <f t="shared" si="228"/>
        <v>62</v>
      </c>
      <c r="AE472" s="153">
        <f t="shared" si="229"/>
        <v>61</v>
      </c>
      <c r="AF472" s="153">
        <f t="shared" si="230"/>
        <v>1347.4900000000002</v>
      </c>
      <c r="AG472" s="151">
        <f t="shared" si="231"/>
        <v>63</v>
      </c>
      <c r="AH472" s="153">
        <f t="shared" si="232"/>
        <v>62</v>
      </c>
      <c r="AI472" s="153">
        <f t="shared" si="233"/>
        <v>987.04620000000011</v>
      </c>
      <c r="AJ472" s="151">
        <f t="shared" si="234"/>
        <v>49</v>
      </c>
      <c r="AK472" s="153">
        <f t="shared" si="235"/>
        <v>48</v>
      </c>
      <c r="AL472" s="153">
        <f t="shared" si="236"/>
        <v>1037.8800000000001</v>
      </c>
      <c r="AM472" s="151">
        <f t="shared" si="237"/>
        <v>53</v>
      </c>
      <c r="AN472" s="153">
        <f t="shared" si="238"/>
        <v>52</v>
      </c>
      <c r="AO472" s="153">
        <f t="shared" si="239"/>
        <v>1341.9328</v>
      </c>
      <c r="AP472" s="153">
        <f t="shared" si="240"/>
        <v>281</v>
      </c>
      <c r="AQ472" s="153">
        <f t="shared" si="241"/>
        <v>6228.8508000000002</v>
      </c>
      <c r="AR472" s="153">
        <f t="shared" si="242"/>
        <v>12.747552447552447</v>
      </c>
      <c r="AS472" s="153">
        <f t="shared" si="243"/>
        <v>4.7081555651467992</v>
      </c>
      <c r="AT472" s="153">
        <f t="shared" si="244"/>
        <v>286</v>
      </c>
    </row>
    <row r="473" spans="1:46" ht="15.75" x14ac:dyDescent="0.25">
      <c r="A473" s="152" t="str">
        <f>'Primary endpoint outcomes'!A472</f>
        <v>Nyth 1992</v>
      </c>
      <c r="B473" s="152" t="str">
        <f>CONCATENATE('Primary endpoint outcomes'!S472,'Primary endpoint outcomes'!T472)</f>
        <v>MADRS10</v>
      </c>
      <c r="C473" s="154">
        <f t="shared" si="217"/>
        <v>25.52330827067669</v>
      </c>
      <c r="D473" s="154">
        <f t="shared" si="218"/>
        <v>9.4927211970641405</v>
      </c>
      <c r="E473" s="154">
        <f t="shared" si="219"/>
        <v>133</v>
      </c>
      <c r="F473" s="21" t="str">
        <f t="shared" si="220"/>
        <v>YES</v>
      </c>
      <c r="G473" s="21" t="str">
        <f t="shared" si="221"/>
        <v>NO</v>
      </c>
      <c r="H473" s="155">
        <f t="shared" si="222"/>
        <v>0.64474042068477411</v>
      </c>
      <c r="I473" s="155">
        <f t="shared" si="223"/>
        <v>0.35525957931522589</v>
      </c>
      <c r="J473" s="318">
        <f t="shared" si="224"/>
        <v>1</v>
      </c>
      <c r="K473" s="326">
        <f>IF(ISNUMBER('Primary endpoint outcomes'!U472)=TRUE,'Primary endpoint outcomes'!U472,(IF(ISNUMBER('Primary endpoint outcomes'!X472)=TRUE,'Primary endpoint outcomes'!X472,0)))</f>
        <v>26.2</v>
      </c>
      <c r="L473" s="326">
        <f>IF(ISNUMBER('Primary endpoint outcomes'!V472)=TRUE,'Primary endpoint outcomes'!V472,(IF(ISNUMBER('Primary endpoint outcomes'!Y472)=TRUE,'Primary endpoint outcomes'!Y472,0)))</f>
        <v>10</v>
      </c>
      <c r="M473" s="325">
        <f>IF(ISNUMBER('Primary endpoint outcomes'!W472)=TRUE,'Primary endpoint outcomes'!W472,(IF(ISNUMBER('Primary endpoint outcomes'!Z472)=TRUE,'Primary endpoint outcomes'!Z472,0)))</f>
        <v>88</v>
      </c>
      <c r="N473" s="326">
        <f>IF(ISNUMBER('Primary endpoint outcomes'!BC472)=TRUE,'Primary endpoint outcomes'!BC472,(IF(ISNUMBER('Primary endpoint outcomes'!BF472)=TRUE,'Primary endpoint outcomes'!BF472,0)))</f>
        <v>24.2</v>
      </c>
      <c r="O473" s="325">
        <f>IF(ISNUMBER('Primary endpoint outcomes'!BD472)=TRUE,'Primary endpoint outcomes'!BD472,(IF(ISNUMBER('Primary endpoint outcomes'!BG472)=TRUE,'Primary endpoint outcomes'!BG472,0)))</f>
        <v>8.4</v>
      </c>
      <c r="P473" s="325">
        <f>IF(ISNUMBER('Primary endpoint outcomes'!BE472)=TRUE,'Primary endpoint outcomes'!BE472,(IF(ISNUMBER('Primary endpoint outcomes'!BH472)=TRUE,'Primary endpoint outcomes'!BH472,0)))</f>
        <v>45</v>
      </c>
      <c r="Q473" s="326">
        <f>IF(ISNUMBER('Primary endpoint outcomes'!CK472)=TRUE,'Primary endpoint outcomes'!CK472,(IF(ISNUMBER('Primary endpoint outcomes'!CN472)=TRUE,'Primary endpoint outcomes'!CN472,0)))</f>
        <v>0</v>
      </c>
      <c r="R473" s="326">
        <f>IF(ISNUMBER('Primary endpoint outcomes'!CL472)=TRUE,'Primary endpoint outcomes'!CL472,(IF(ISNUMBER('Primary endpoint outcomes'!CO472)=TRUE,'Primary endpoint outcomes'!CO472,0)))</f>
        <v>0</v>
      </c>
      <c r="S473" s="325">
        <f>IF(ISNUMBER('Primary endpoint outcomes'!CM472)=TRUE,'Primary endpoint outcomes'!CM472,(IF(ISNUMBER('Primary endpoint outcomes'!CP472)=TRUE,'Primary endpoint outcomes'!CP472,0)))</f>
        <v>0</v>
      </c>
      <c r="T473" s="326">
        <f>IF(ISNUMBER('Primary endpoint outcomes'!DS472)=TRUE,'Primary endpoint outcomes'!DS472,(IF(ISNUMBER('Primary endpoint outcomes'!DV472)=TRUE,'Primary endpoint outcomes'!DV472,0)))</f>
        <v>0</v>
      </c>
      <c r="U473" s="326">
        <f>IF(ISNUMBER('Primary endpoint outcomes'!DT472)=TRUE,'Primary endpoint outcomes'!DT472,(IF(ISNUMBER('Primary endpoint outcomes'!DW472)=TRUE,'Primary endpoint outcomes'!DW472,0)))</f>
        <v>0</v>
      </c>
      <c r="V473" s="326">
        <f>IF(ISNUMBER('Primary endpoint outcomes'!DU472)=TRUE,'Primary endpoint outcomes'!DU472,(IF(ISNUMBER('Primary endpoint outcomes'!DX472)=TRUE,'Primary endpoint outcomes'!DX472,0)))</f>
        <v>0</v>
      </c>
      <c r="W473" s="326">
        <f>IF(ISNUMBER('Primary endpoint outcomes'!FA472)=TRUE,'Primary endpoint outcomes'!FA472,(IF(ISNUMBER('Primary endpoint outcomes'!FD472)=TRUE,'Primary endpoint outcomes'!FD472,0)))</f>
        <v>0</v>
      </c>
      <c r="X473" s="326">
        <f>IF(ISNUMBER('Primary endpoint outcomes'!FB472)=TRUE,'Primary endpoint outcomes'!FB472,(IF(ISNUMBER('Primary endpoint outcomes'!FE472)=TRUE,'Primary endpoint outcomes'!FE472,0)))</f>
        <v>0</v>
      </c>
      <c r="Y473" s="326">
        <f>IF(ISNUMBER('Primary endpoint outcomes'!FC472)=TRUE,'Primary endpoint outcomes'!FC472,(IF(ISNUMBER('Primary endpoint outcomes'!FF472)=TRUE,'Primary endpoint outcomes'!FF472,0)))</f>
        <v>0</v>
      </c>
      <c r="AA473" s="151">
        <f t="shared" si="225"/>
        <v>88</v>
      </c>
      <c r="AB473" s="153">
        <f t="shared" si="226"/>
        <v>87</v>
      </c>
      <c r="AC473" s="153">
        <f t="shared" si="227"/>
        <v>8700</v>
      </c>
      <c r="AD473" s="151">
        <f t="shared" si="228"/>
        <v>45</v>
      </c>
      <c r="AE473" s="153">
        <f t="shared" si="229"/>
        <v>44</v>
      </c>
      <c r="AF473" s="153">
        <f t="shared" si="230"/>
        <v>3104.6400000000003</v>
      </c>
      <c r="AG473" s="151">
        <f t="shared" si="231"/>
        <v>0</v>
      </c>
      <c r="AH473" s="153">
        <f t="shared" si="232"/>
        <v>-1</v>
      </c>
      <c r="AI473" s="153">
        <f t="shared" si="233"/>
        <v>0</v>
      </c>
      <c r="AJ473" s="151">
        <f t="shared" si="234"/>
        <v>0</v>
      </c>
      <c r="AK473" s="153">
        <f t="shared" si="235"/>
        <v>-1</v>
      </c>
      <c r="AL473" s="153">
        <f t="shared" si="236"/>
        <v>0</v>
      </c>
      <c r="AM473" s="151">
        <f t="shared" si="237"/>
        <v>0</v>
      </c>
      <c r="AN473" s="153">
        <f t="shared" si="238"/>
        <v>-1</v>
      </c>
      <c r="AO473" s="153">
        <f t="shared" si="239"/>
        <v>0</v>
      </c>
      <c r="AP473" s="153">
        <f t="shared" si="240"/>
        <v>131</v>
      </c>
      <c r="AQ473" s="153">
        <f t="shared" si="241"/>
        <v>11804.64</v>
      </c>
      <c r="AR473" s="153">
        <f t="shared" si="242"/>
        <v>25.52330827067669</v>
      </c>
      <c r="AS473" s="153">
        <f t="shared" si="243"/>
        <v>9.4927211970641405</v>
      </c>
      <c r="AT473" s="153">
        <f t="shared" si="244"/>
        <v>133</v>
      </c>
    </row>
    <row r="474" spans="1:46" ht="15.75" x14ac:dyDescent="0.25">
      <c r="A474" s="152" t="str">
        <f>'Primary endpoint outcomes'!A473</f>
        <v>Olie 1997</v>
      </c>
      <c r="B474" s="152" t="str">
        <f>CONCATENATE('Primary endpoint outcomes'!S473,'Primary endpoint outcomes'!T473)</f>
        <v>MADRS10</v>
      </c>
      <c r="C474" s="154">
        <f t="shared" si="217"/>
        <v>28.65</v>
      </c>
      <c r="D474" s="154">
        <f t="shared" si="218"/>
        <v>5.0700098619233476</v>
      </c>
      <c r="E474" s="154">
        <f t="shared" si="219"/>
        <v>258</v>
      </c>
      <c r="F474" s="21" t="str">
        <f t="shared" si="220"/>
        <v>YES</v>
      </c>
      <c r="G474" s="21" t="str">
        <f t="shared" si="221"/>
        <v>NO</v>
      </c>
      <c r="H474" s="155">
        <f t="shared" si="222"/>
        <v>0.90517826167086324</v>
      </c>
      <c r="I474" s="155">
        <f t="shared" si="223"/>
        <v>9.4821738329136762E-2</v>
      </c>
      <c r="J474" s="318">
        <f t="shared" si="224"/>
        <v>1</v>
      </c>
      <c r="K474" s="326">
        <f>IF(ISNUMBER('Primary endpoint outcomes'!U473)=TRUE,'Primary endpoint outcomes'!U473,(IF(ISNUMBER('Primary endpoint outcomes'!X473)=TRUE,'Primary endpoint outcomes'!X473,0)))</f>
        <v>28.4</v>
      </c>
      <c r="L474" s="326">
        <f>IF(ISNUMBER('Primary endpoint outcomes'!V473)=TRUE,'Primary endpoint outcomes'!V473,(IF(ISNUMBER('Primary endpoint outcomes'!Y473)=TRUE,'Primary endpoint outcomes'!Y473,0)))</f>
        <v>4.5999999999999996</v>
      </c>
      <c r="M474" s="325">
        <f>IF(ISNUMBER('Primary endpoint outcomes'!W473)=TRUE,'Primary endpoint outcomes'!W473,(IF(ISNUMBER('Primary endpoint outcomes'!Z473)=TRUE,'Primary endpoint outcomes'!Z473,0)))</f>
        <v>129</v>
      </c>
      <c r="N474" s="326">
        <f>IF(ISNUMBER('Primary endpoint outcomes'!BC473)=TRUE,'Primary endpoint outcomes'!BC473,(IF(ISNUMBER('Primary endpoint outcomes'!BF473)=TRUE,'Primary endpoint outcomes'!BF473,0)))</f>
        <v>28.9</v>
      </c>
      <c r="O474" s="325">
        <f>IF(ISNUMBER('Primary endpoint outcomes'!BD473)=TRUE,'Primary endpoint outcomes'!BD473,(IF(ISNUMBER('Primary endpoint outcomes'!BG473)=TRUE,'Primary endpoint outcomes'!BG473,0)))</f>
        <v>5.5</v>
      </c>
      <c r="P474" s="325">
        <f>IF(ISNUMBER('Primary endpoint outcomes'!BE473)=TRUE,'Primary endpoint outcomes'!BE473,(IF(ISNUMBER('Primary endpoint outcomes'!BH473)=TRUE,'Primary endpoint outcomes'!BH473,0)))</f>
        <v>129</v>
      </c>
      <c r="Q474" s="326">
        <f>IF(ISNUMBER('Primary endpoint outcomes'!CK473)=TRUE,'Primary endpoint outcomes'!CK473,(IF(ISNUMBER('Primary endpoint outcomes'!CN473)=TRUE,'Primary endpoint outcomes'!CN473,0)))</f>
        <v>0</v>
      </c>
      <c r="R474" s="326">
        <f>IF(ISNUMBER('Primary endpoint outcomes'!CL473)=TRUE,'Primary endpoint outcomes'!CL473,(IF(ISNUMBER('Primary endpoint outcomes'!CO473)=TRUE,'Primary endpoint outcomes'!CO473,0)))</f>
        <v>0</v>
      </c>
      <c r="S474" s="325">
        <f>IF(ISNUMBER('Primary endpoint outcomes'!CM473)=TRUE,'Primary endpoint outcomes'!CM473,(IF(ISNUMBER('Primary endpoint outcomes'!CP473)=TRUE,'Primary endpoint outcomes'!CP473,0)))</f>
        <v>0</v>
      </c>
      <c r="T474" s="326">
        <f>IF(ISNUMBER('Primary endpoint outcomes'!DS473)=TRUE,'Primary endpoint outcomes'!DS473,(IF(ISNUMBER('Primary endpoint outcomes'!DV473)=TRUE,'Primary endpoint outcomes'!DV473,0)))</f>
        <v>0</v>
      </c>
      <c r="U474" s="326">
        <f>IF(ISNUMBER('Primary endpoint outcomes'!DT473)=TRUE,'Primary endpoint outcomes'!DT473,(IF(ISNUMBER('Primary endpoint outcomes'!DW473)=TRUE,'Primary endpoint outcomes'!DW473,0)))</f>
        <v>0</v>
      </c>
      <c r="V474" s="326">
        <f>IF(ISNUMBER('Primary endpoint outcomes'!DU473)=TRUE,'Primary endpoint outcomes'!DU473,(IF(ISNUMBER('Primary endpoint outcomes'!DX473)=TRUE,'Primary endpoint outcomes'!DX473,0)))</f>
        <v>0</v>
      </c>
      <c r="W474" s="326">
        <f>IF(ISNUMBER('Primary endpoint outcomes'!FA473)=TRUE,'Primary endpoint outcomes'!FA473,(IF(ISNUMBER('Primary endpoint outcomes'!FD473)=TRUE,'Primary endpoint outcomes'!FD473,0)))</f>
        <v>0</v>
      </c>
      <c r="X474" s="326">
        <f>IF(ISNUMBER('Primary endpoint outcomes'!FB473)=TRUE,'Primary endpoint outcomes'!FB473,(IF(ISNUMBER('Primary endpoint outcomes'!FE473)=TRUE,'Primary endpoint outcomes'!FE473,0)))</f>
        <v>0</v>
      </c>
      <c r="Y474" s="326">
        <f>IF(ISNUMBER('Primary endpoint outcomes'!FC473)=TRUE,'Primary endpoint outcomes'!FC473,(IF(ISNUMBER('Primary endpoint outcomes'!FF473)=TRUE,'Primary endpoint outcomes'!FF473,0)))</f>
        <v>0</v>
      </c>
      <c r="AA474" s="151">
        <f t="shared" si="225"/>
        <v>129</v>
      </c>
      <c r="AB474" s="153">
        <f t="shared" si="226"/>
        <v>128</v>
      </c>
      <c r="AC474" s="153">
        <f t="shared" si="227"/>
        <v>2708.4799999999996</v>
      </c>
      <c r="AD474" s="151">
        <f t="shared" si="228"/>
        <v>129</v>
      </c>
      <c r="AE474" s="153">
        <f t="shared" si="229"/>
        <v>128</v>
      </c>
      <c r="AF474" s="153">
        <f t="shared" si="230"/>
        <v>3872</v>
      </c>
      <c r="AG474" s="151">
        <f t="shared" si="231"/>
        <v>0</v>
      </c>
      <c r="AH474" s="153">
        <f t="shared" si="232"/>
        <v>-1</v>
      </c>
      <c r="AI474" s="153">
        <f t="shared" si="233"/>
        <v>0</v>
      </c>
      <c r="AJ474" s="151">
        <f t="shared" si="234"/>
        <v>0</v>
      </c>
      <c r="AK474" s="153">
        <f t="shared" si="235"/>
        <v>-1</v>
      </c>
      <c r="AL474" s="153">
        <f t="shared" si="236"/>
        <v>0</v>
      </c>
      <c r="AM474" s="151">
        <f t="shared" si="237"/>
        <v>0</v>
      </c>
      <c r="AN474" s="153">
        <f t="shared" si="238"/>
        <v>-1</v>
      </c>
      <c r="AO474" s="153">
        <f t="shared" si="239"/>
        <v>0</v>
      </c>
      <c r="AP474" s="153">
        <f t="shared" si="240"/>
        <v>256</v>
      </c>
      <c r="AQ474" s="153">
        <f t="shared" si="241"/>
        <v>6580.48</v>
      </c>
      <c r="AR474" s="153">
        <f t="shared" si="242"/>
        <v>28.65</v>
      </c>
      <c r="AS474" s="153">
        <f t="shared" si="243"/>
        <v>5.0700098619233476</v>
      </c>
      <c r="AT474" s="153">
        <f t="shared" si="244"/>
        <v>258</v>
      </c>
    </row>
    <row r="475" spans="1:46" ht="15.75" x14ac:dyDescent="0.25">
      <c r="A475" s="152" t="str">
        <f>'Primary endpoint outcomes'!A474</f>
        <v>Ontiveros 1997</v>
      </c>
      <c r="B475" s="152" t="str">
        <f>CONCATENATE('Primary endpoint outcomes'!S474,'Primary endpoint outcomes'!T474)</f>
        <v>HAMD21</v>
      </c>
      <c r="C475" s="154">
        <f t="shared" si="217"/>
        <v>26.30082644628099</v>
      </c>
      <c r="D475" s="154">
        <f t="shared" si="218"/>
        <v>5.7177006602598688</v>
      </c>
      <c r="E475" s="154">
        <f t="shared" si="219"/>
        <v>121</v>
      </c>
      <c r="F475" s="21" t="str">
        <f t="shared" si="220"/>
        <v>YES</v>
      </c>
      <c r="G475" s="21" t="str">
        <f t="shared" si="221"/>
        <v>NO</v>
      </c>
      <c r="H475" s="155">
        <f t="shared" si="222"/>
        <v>0.96419329881787952</v>
      </c>
      <c r="I475" s="155">
        <f t="shared" si="223"/>
        <v>3.5806701182120482E-2</v>
      </c>
      <c r="J475" s="318">
        <f t="shared" si="224"/>
        <v>1</v>
      </c>
      <c r="K475" s="326">
        <f>IF(ISNUMBER('Primary endpoint outcomes'!U474)=TRUE,'Primary endpoint outcomes'!U474,(IF(ISNUMBER('Primary endpoint outcomes'!X474)=TRUE,'Primary endpoint outcomes'!X474,0)))</f>
        <v>26.2</v>
      </c>
      <c r="L475" s="326">
        <f>IF(ISNUMBER('Primary endpoint outcomes'!V474)=TRUE,'Primary endpoint outcomes'!V474,(IF(ISNUMBER('Primary endpoint outcomes'!Y474)=TRUE,'Primary endpoint outcomes'!Y474,0)))</f>
        <v>6.2</v>
      </c>
      <c r="M475" s="325">
        <f>IF(ISNUMBER('Primary endpoint outcomes'!W474)=TRUE,'Primary endpoint outcomes'!W474,(IF(ISNUMBER('Primary endpoint outcomes'!Z474)=TRUE,'Primary endpoint outcomes'!Z474,0)))</f>
        <v>60</v>
      </c>
      <c r="N475" s="326">
        <f>IF(ISNUMBER('Primary endpoint outcomes'!BC474)=TRUE,'Primary endpoint outcomes'!BC474,(IF(ISNUMBER('Primary endpoint outcomes'!BF474)=TRUE,'Primary endpoint outcomes'!BF474,0)))</f>
        <v>26.4</v>
      </c>
      <c r="O475" s="325">
        <f>IF(ISNUMBER('Primary endpoint outcomes'!BD474)=TRUE,'Primary endpoint outcomes'!BD474,(IF(ISNUMBER('Primary endpoint outcomes'!BG474)=TRUE,'Primary endpoint outcomes'!BG474,0)))</f>
        <v>5.2</v>
      </c>
      <c r="P475" s="325">
        <f>IF(ISNUMBER('Primary endpoint outcomes'!BE474)=TRUE,'Primary endpoint outcomes'!BE474,(IF(ISNUMBER('Primary endpoint outcomes'!BH474)=TRUE,'Primary endpoint outcomes'!BH474,0)))</f>
        <v>61</v>
      </c>
      <c r="Q475" s="326">
        <f>IF(ISNUMBER('Primary endpoint outcomes'!CK474)=TRUE,'Primary endpoint outcomes'!CK474,(IF(ISNUMBER('Primary endpoint outcomes'!CN474)=TRUE,'Primary endpoint outcomes'!CN474,0)))</f>
        <v>0</v>
      </c>
      <c r="R475" s="326">
        <f>IF(ISNUMBER('Primary endpoint outcomes'!CL474)=TRUE,'Primary endpoint outcomes'!CL474,(IF(ISNUMBER('Primary endpoint outcomes'!CO474)=TRUE,'Primary endpoint outcomes'!CO474,0)))</f>
        <v>0</v>
      </c>
      <c r="S475" s="325">
        <f>IF(ISNUMBER('Primary endpoint outcomes'!CM474)=TRUE,'Primary endpoint outcomes'!CM474,(IF(ISNUMBER('Primary endpoint outcomes'!CP474)=TRUE,'Primary endpoint outcomes'!CP474,0)))</f>
        <v>0</v>
      </c>
      <c r="T475" s="326">
        <f>IF(ISNUMBER('Primary endpoint outcomes'!DS474)=TRUE,'Primary endpoint outcomes'!DS474,(IF(ISNUMBER('Primary endpoint outcomes'!DV474)=TRUE,'Primary endpoint outcomes'!DV474,0)))</f>
        <v>0</v>
      </c>
      <c r="U475" s="326">
        <f>IF(ISNUMBER('Primary endpoint outcomes'!DT474)=TRUE,'Primary endpoint outcomes'!DT474,(IF(ISNUMBER('Primary endpoint outcomes'!DW474)=TRUE,'Primary endpoint outcomes'!DW474,0)))</f>
        <v>0</v>
      </c>
      <c r="V475" s="326">
        <f>IF(ISNUMBER('Primary endpoint outcomes'!DU474)=TRUE,'Primary endpoint outcomes'!DU474,(IF(ISNUMBER('Primary endpoint outcomes'!DX474)=TRUE,'Primary endpoint outcomes'!DX474,0)))</f>
        <v>0</v>
      </c>
      <c r="W475" s="326">
        <f>IF(ISNUMBER('Primary endpoint outcomes'!FA474)=TRUE,'Primary endpoint outcomes'!FA474,(IF(ISNUMBER('Primary endpoint outcomes'!FD474)=TRUE,'Primary endpoint outcomes'!FD474,0)))</f>
        <v>0</v>
      </c>
      <c r="X475" s="326">
        <f>IF(ISNUMBER('Primary endpoint outcomes'!FB474)=TRUE,'Primary endpoint outcomes'!FB474,(IF(ISNUMBER('Primary endpoint outcomes'!FE474)=TRUE,'Primary endpoint outcomes'!FE474,0)))</f>
        <v>0</v>
      </c>
      <c r="Y475" s="326">
        <f>IF(ISNUMBER('Primary endpoint outcomes'!FC474)=TRUE,'Primary endpoint outcomes'!FC474,(IF(ISNUMBER('Primary endpoint outcomes'!FF474)=TRUE,'Primary endpoint outcomes'!FF474,0)))</f>
        <v>0</v>
      </c>
      <c r="AA475" s="151">
        <f t="shared" si="225"/>
        <v>60</v>
      </c>
      <c r="AB475" s="153">
        <f t="shared" si="226"/>
        <v>59</v>
      </c>
      <c r="AC475" s="153">
        <f t="shared" si="227"/>
        <v>2267.9600000000005</v>
      </c>
      <c r="AD475" s="151">
        <f t="shared" si="228"/>
        <v>61</v>
      </c>
      <c r="AE475" s="153">
        <f t="shared" si="229"/>
        <v>60</v>
      </c>
      <c r="AF475" s="153">
        <f t="shared" si="230"/>
        <v>1622.4</v>
      </c>
      <c r="AG475" s="151">
        <f t="shared" si="231"/>
        <v>0</v>
      </c>
      <c r="AH475" s="153">
        <f t="shared" si="232"/>
        <v>-1</v>
      </c>
      <c r="AI475" s="153">
        <f t="shared" si="233"/>
        <v>0</v>
      </c>
      <c r="AJ475" s="151">
        <f t="shared" si="234"/>
        <v>0</v>
      </c>
      <c r="AK475" s="153">
        <f t="shared" si="235"/>
        <v>-1</v>
      </c>
      <c r="AL475" s="153">
        <f t="shared" si="236"/>
        <v>0</v>
      </c>
      <c r="AM475" s="151">
        <f t="shared" si="237"/>
        <v>0</v>
      </c>
      <c r="AN475" s="153">
        <f t="shared" si="238"/>
        <v>-1</v>
      </c>
      <c r="AO475" s="153">
        <f t="shared" si="239"/>
        <v>0</v>
      </c>
      <c r="AP475" s="153">
        <f t="shared" si="240"/>
        <v>119</v>
      </c>
      <c r="AQ475" s="153">
        <f t="shared" si="241"/>
        <v>3890.3600000000006</v>
      </c>
      <c r="AR475" s="153">
        <f t="shared" si="242"/>
        <v>26.30082644628099</v>
      </c>
      <c r="AS475" s="153">
        <f t="shared" si="243"/>
        <v>5.7177006602598688</v>
      </c>
      <c r="AT475" s="153">
        <f t="shared" si="244"/>
        <v>121</v>
      </c>
    </row>
    <row r="476" spans="1:46" ht="15.75" x14ac:dyDescent="0.25">
      <c r="A476" s="152" t="str">
        <f>'Primary endpoint outcomes'!A475</f>
        <v>Ontiveros Sanchez 1998</v>
      </c>
      <c r="B476" s="152" t="str">
        <f>CONCATENATE('Primary endpoint outcomes'!S475,'Primary endpoint outcomes'!T475)</f>
        <v>HAMD17</v>
      </c>
      <c r="C476" s="154">
        <f t="shared" si="217"/>
        <v>23.3</v>
      </c>
      <c r="D476" s="154">
        <f t="shared" si="218"/>
        <v>0</v>
      </c>
      <c r="E476" s="154">
        <f t="shared" si="219"/>
        <v>42</v>
      </c>
      <c r="F476" s="21" t="str">
        <f t="shared" si="220"/>
        <v>YES</v>
      </c>
      <c r="G476" s="21" t="str">
        <f t="shared" si="221"/>
        <v>NO</v>
      </c>
      <c r="H476" s="155" t="e">
        <f t="shared" si="222"/>
        <v>#NUM!</v>
      </c>
      <c r="I476" s="155" t="e">
        <f t="shared" si="223"/>
        <v>#NUM!</v>
      </c>
      <c r="J476" s="318">
        <f t="shared" si="224"/>
        <v>0</v>
      </c>
      <c r="K476" s="326">
        <f>IF(ISNUMBER('Primary endpoint outcomes'!U475)=TRUE,'Primary endpoint outcomes'!U475,(IF(ISNUMBER('Primary endpoint outcomes'!X475)=TRUE,'Primary endpoint outcomes'!X475,0)))</f>
        <v>23.5</v>
      </c>
      <c r="L476" s="326">
        <f>IF(ISNUMBER('Primary endpoint outcomes'!V475)=TRUE,'Primary endpoint outcomes'!V475,(IF(ISNUMBER('Primary endpoint outcomes'!Y475)=TRUE,'Primary endpoint outcomes'!Y475,0)))</f>
        <v>0</v>
      </c>
      <c r="M476" s="325">
        <f>IF(ISNUMBER('Primary endpoint outcomes'!W475)=TRUE,'Primary endpoint outcomes'!W475,(IF(ISNUMBER('Primary endpoint outcomes'!Z475)=TRUE,'Primary endpoint outcomes'!Z475,0)))</f>
        <v>21</v>
      </c>
      <c r="N476" s="326">
        <f>IF(ISNUMBER('Primary endpoint outcomes'!BC475)=TRUE,'Primary endpoint outcomes'!BC475,(IF(ISNUMBER('Primary endpoint outcomes'!BF475)=TRUE,'Primary endpoint outcomes'!BF475,0)))</f>
        <v>23.1</v>
      </c>
      <c r="O476" s="325">
        <f>IF(ISNUMBER('Primary endpoint outcomes'!BD475)=TRUE,'Primary endpoint outcomes'!BD475,(IF(ISNUMBER('Primary endpoint outcomes'!BG475)=TRUE,'Primary endpoint outcomes'!BG475,0)))</f>
        <v>0</v>
      </c>
      <c r="P476" s="325">
        <f>IF(ISNUMBER('Primary endpoint outcomes'!BE475)=TRUE,'Primary endpoint outcomes'!BE475,(IF(ISNUMBER('Primary endpoint outcomes'!BH475)=TRUE,'Primary endpoint outcomes'!BH475,0)))</f>
        <v>21</v>
      </c>
      <c r="Q476" s="326">
        <f>IF(ISNUMBER('Primary endpoint outcomes'!CK475)=TRUE,'Primary endpoint outcomes'!CK475,(IF(ISNUMBER('Primary endpoint outcomes'!CN475)=TRUE,'Primary endpoint outcomes'!CN475,0)))</f>
        <v>0</v>
      </c>
      <c r="R476" s="326">
        <f>IF(ISNUMBER('Primary endpoint outcomes'!CL475)=TRUE,'Primary endpoint outcomes'!CL475,(IF(ISNUMBER('Primary endpoint outcomes'!CO475)=TRUE,'Primary endpoint outcomes'!CO475,0)))</f>
        <v>0</v>
      </c>
      <c r="S476" s="325">
        <f>IF(ISNUMBER('Primary endpoint outcomes'!CM475)=TRUE,'Primary endpoint outcomes'!CM475,(IF(ISNUMBER('Primary endpoint outcomes'!CP475)=TRUE,'Primary endpoint outcomes'!CP475,0)))</f>
        <v>0</v>
      </c>
      <c r="T476" s="326">
        <f>IF(ISNUMBER('Primary endpoint outcomes'!DS475)=TRUE,'Primary endpoint outcomes'!DS475,(IF(ISNUMBER('Primary endpoint outcomes'!DV475)=TRUE,'Primary endpoint outcomes'!DV475,0)))</f>
        <v>0</v>
      </c>
      <c r="U476" s="326">
        <f>IF(ISNUMBER('Primary endpoint outcomes'!DT475)=TRUE,'Primary endpoint outcomes'!DT475,(IF(ISNUMBER('Primary endpoint outcomes'!DW475)=TRUE,'Primary endpoint outcomes'!DW475,0)))</f>
        <v>0</v>
      </c>
      <c r="V476" s="326">
        <f>IF(ISNUMBER('Primary endpoint outcomes'!DU475)=TRUE,'Primary endpoint outcomes'!DU475,(IF(ISNUMBER('Primary endpoint outcomes'!DX475)=TRUE,'Primary endpoint outcomes'!DX475,0)))</f>
        <v>0</v>
      </c>
      <c r="W476" s="326">
        <f>IF(ISNUMBER('Primary endpoint outcomes'!FA475)=TRUE,'Primary endpoint outcomes'!FA475,(IF(ISNUMBER('Primary endpoint outcomes'!FD475)=TRUE,'Primary endpoint outcomes'!FD475,0)))</f>
        <v>0</v>
      </c>
      <c r="X476" s="326">
        <f>IF(ISNUMBER('Primary endpoint outcomes'!FB475)=TRUE,'Primary endpoint outcomes'!FB475,(IF(ISNUMBER('Primary endpoint outcomes'!FE475)=TRUE,'Primary endpoint outcomes'!FE475,0)))</f>
        <v>0</v>
      </c>
      <c r="Y476" s="326">
        <f>IF(ISNUMBER('Primary endpoint outcomes'!FC475)=TRUE,'Primary endpoint outcomes'!FC475,(IF(ISNUMBER('Primary endpoint outcomes'!FF475)=TRUE,'Primary endpoint outcomes'!FF475,0)))</f>
        <v>0</v>
      </c>
      <c r="AA476" s="151">
        <f t="shared" si="225"/>
        <v>21</v>
      </c>
      <c r="AB476" s="153">
        <f t="shared" si="226"/>
        <v>20</v>
      </c>
      <c r="AC476" s="153">
        <f t="shared" si="227"/>
        <v>0</v>
      </c>
      <c r="AD476" s="151">
        <f t="shared" si="228"/>
        <v>21</v>
      </c>
      <c r="AE476" s="153">
        <f t="shared" si="229"/>
        <v>20</v>
      </c>
      <c r="AF476" s="153">
        <f t="shared" si="230"/>
        <v>0</v>
      </c>
      <c r="AG476" s="151">
        <f t="shared" si="231"/>
        <v>0</v>
      </c>
      <c r="AH476" s="153">
        <f t="shared" si="232"/>
        <v>-1</v>
      </c>
      <c r="AI476" s="153">
        <f t="shared" si="233"/>
        <v>0</v>
      </c>
      <c r="AJ476" s="151">
        <f t="shared" si="234"/>
        <v>0</v>
      </c>
      <c r="AK476" s="153">
        <f t="shared" si="235"/>
        <v>-1</v>
      </c>
      <c r="AL476" s="153">
        <f t="shared" si="236"/>
        <v>0</v>
      </c>
      <c r="AM476" s="151">
        <f t="shared" si="237"/>
        <v>0</v>
      </c>
      <c r="AN476" s="153">
        <f t="shared" si="238"/>
        <v>-1</v>
      </c>
      <c r="AO476" s="153">
        <f t="shared" si="239"/>
        <v>0</v>
      </c>
      <c r="AP476" s="153">
        <f t="shared" si="240"/>
        <v>40</v>
      </c>
      <c r="AQ476" s="153">
        <f t="shared" si="241"/>
        <v>0</v>
      </c>
      <c r="AR476" s="153">
        <f t="shared" si="242"/>
        <v>23.3</v>
      </c>
      <c r="AS476" s="153">
        <f t="shared" si="243"/>
        <v>0</v>
      </c>
      <c r="AT476" s="153">
        <f t="shared" si="244"/>
        <v>42</v>
      </c>
    </row>
    <row r="477" spans="1:46" ht="15.75" x14ac:dyDescent="0.25">
      <c r="A477" s="152" t="str">
        <f>'Primary endpoint outcomes'!A476</f>
        <v>Ou 2011</v>
      </c>
      <c r="B477" s="152" t="str">
        <f>CONCATENATE('Primary endpoint outcomes'!S476,'Primary endpoint outcomes'!T476)</f>
        <v>HAMD17</v>
      </c>
      <c r="C477" s="154">
        <f t="shared" si="217"/>
        <v>23.147844827586205</v>
      </c>
      <c r="D477" s="154">
        <f t="shared" si="218"/>
        <v>4.4498461136069203</v>
      </c>
      <c r="E477" s="154">
        <f t="shared" si="219"/>
        <v>232</v>
      </c>
      <c r="F477" s="21" t="str">
        <f t="shared" si="220"/>
        <v>YES</v>
      </c>
      <c r="G477" s="21" t="str">
        <f t="shared" si="221"/>
        <v>NO</v>
      </c>
      <c r="H477" s="155">
        <f t="shared" si="222"/>
        <v>0.94589740173480963</v>
      </c>
      <c r="I477" s="155">
        <f t="shared" si="223"/>
        <v>5.4102598265190371E-2</v>
      </c>
      <c r="J477" s="318">
        <f t="shared" si="224"/>
        <v>1</v>
      </c>
      <c r="K477" s="326">
        <f>IF(ISNUMBER('Primary endpoint outcomes'!U476)=TRUE,'Primary endpoint outcomes'!U476,(IF(ISNUMBER('Primary endpoint outcomes'!X476)=TRUE,'Primary endpoint outcomes'!X476,0)))</f>
        <v>23.4</v>
      </c>
      <c r="L477" s="326">
        <f>IF(ISNUMBER('Primary endpoint outcomes'!V476)=TRUE,'Primary endpoint outcomes'!V476,(IF(ISNUMBER('Primary endpoint outcomes'!Y476)=TRUE,'Primary endpoint outcomes'!Y476,0)))</f>
        <v>4.5</v>
      </c>
      <c r="M477" s="325">
        <f>IF(ISNUMBER('Primary endpoint outcomes'!W476)=TRUE,'Primary endpoint outcomes'!W476,(IF(ISNUMBER('Primary endpoint outcomes'!Z476)=TRUE,'Primary endpoint outcomes'!Z476,0)))</f>
        <v>115</v>
      </c>
      <c r="N477" s="326">
        <f>IF(ISNUMBER('Primary endpoint outcomes'!BC476)=TRUE,'Primary endpoint outcomes'!BC476,(IF(ISNUMBER('Primary endpoint outcomes'!BF476)=TRUE,'Primary endpoint outcomes'!BF476,0)))</f>
        <v>22.9</v>
      </c>
      <c r="O477" s="325">
        <f>IF(ISNUMBER('Primary endpoint outcomes'!BD476)=TRUE,'Primary endpoint outcomes'!BD476,(IF(ISNUMBER('Primary endpoint outcomes'!BG476)=TRUE,'Primary endpoint outcomes'!BG476,0)))</f>
        <v>4.4000000000000004</v>
      </c>
      <c r="P477" s="325">
        <f>IF(ISNUMBER('Primary endpoint outcomes'!BE476)=TRUE,'Primary endpoint outcomes'!BE476,(IF(ISNUMBER('Primary endpoint outcomes'!BH476)=TRUE,'Primary endpoint outcomes'!BH476,0)))</f>
        <v>117</v>
      </c>
      <c r="Q477" s="326">
        <f>IF(ISNUMBER('Primary endpoint outcomes'!CK476)=TRUE,'Primary endpoint outcomes'!CK476,(IF(ISNUMBER('Primary endpoint outcomes'!CN476)=TRUE,'Primary endpoint outcomes'!CN476,0)))</f>
        <v>0</v>
      </c>
      <c r="R477" s="326">
        <f>IF(ISNUMBER('Primary endpoint outcomes'!CL476)=TRUE,'Primary endpoint outcomes'!CL476,(IF(ISNUMBER('Primary endpoint outcomes'!CO476)=TRUE,'Primary endpoint outcomes'!CO476,0)))</f>
        <v>0</v>
      </c>
      <c r="S477" s="325">
        <f>IF(ISNUMBER('Primary endpoint outcomes'!CM476)=TRUE,'Primary endpoint outcomes'!CM476,(IF(ISNUMBER('Primary endpoint outcomes'!CP476)=TRUE,'Primary endpoint outcomes'!CP476,0)))</f>
        <v>0</v>
      </c>
      <c r="T477" s="326">
        <f>IF(ISNUMBER('Primary endpoint outcomes'!DS476)=TRUE,'Primary endpoint outcomes'!DS476,(IF(ISNUMBER('Primary endpoint outcomes'!DV476)=TRUE,'Primary endpoint outcomes'!DV476,0)))</f>
        <v>0</v>
      </c>
      <c r="U477" s="326">
        <f>IF(ISNUMBER('Primary endpoint outcomes'!DT476)=TRUE,'Primary endpoint outcomes'!DT476,(IF(ISNUMBER('Primary endpoint outcomes'!DW476)=TRUE,'Primary endpoint outcomes'!DW476,0)))</f>
        <v>0</v>
      </c>
      <c r="V477" s="326">
        <f>IF(ISNUMBER('Primary endpoint outcomes'!DU476)=TRUE,'Primary endpoint outcomes'!DU476,(IF(ISNUMBER('Primary endpoint outcomes'!DX476)=TRUE,'Primary endpoint outcomes'!DX476,0)))</f>
        <v>0</v>
      </c>
      <c r="W477" s="326">
        <f>IF(ISNUMBER('Primary endpoint outcomes'!FA476)=TRUE,'Primary endpoint outcomes'!FA476,(IF(ISNUMBER('Primary endpoint outcomes'!FD476)=TRUE,'Primary endpoint outcomes'!FD476,0)))</f>
        <v>0</v>
      </c>
      <c r="X477" s="326">
        <f>IF(ISNUMBER('Primary endpoint outcomes'!FB476)=TRUE,'Primary endpoint outcomes'!FB476,(IF(ISNUMBER('Primary endpoint outcomes'!FE476)=TRUE,'Primary endpoint outcomes'!FE476,0)))</f>
        <v>0</v>
      </c>
      <c r="Y477" s="326">
        <f>IF(ISNUMBER('Primary endpoint outcomes'!FC476)=TRUE,'Primary endpoint outcomes'!FC476,(IF(ISNUMBER('Primary endpoint outcomes'!FF476)=TRUE,'Primary endpoint outcomes'!FF476,0)))</f>
        <v>0</v>
      </c>
      <c r="AA477" s="151">
        <f t="shared" si="225"/>
        <v>115</v>
      </c>
      <c r="AB477" s="153">
        <f t="shared" si="226"/>
        <v>114</v>
      </c>
      <c r="AC477" s="153">
        <f t="shared" si="227"/>
        <v>2308.5</v>
      </c>
      <c r="AD477" s="151">
        <f t="shared" si="228"/>
        <v>117</v>
      </c>
      <c r="AE477" s="153">
        <f t="shared" si="229"/>
        <v>116</v>
      </c>
      <c r="AF477" s="153">
        <f t="shared" si="230"/>
        <v>2245.7600000000002</v>
      </c>
      <c r="AG477" s="151">
        <f t="shared" si="231"/>
        <v>0</v>
      </c>
      <c r="AH477" s="153">
        <f t="shared" si="232"/>
        <v>-1</v>
      </c>
      <c r="AI477" s="153">
        <f t="shared" si="233"/>
        <v>0</v>
      </c>
      <c r="AJ477" s="151">
        <f t="shared" si="234"/>
        <v>0</v>
      </c>
      <c r="AK477" s="153">
        <f t="shared" si="235"/>
        <v>-1</v>
      </c>
      <c r="AL477" s="153">
        <f t="shared" si="236"/>
        <v>0</v>
      </c>
      <c r="AM477" s="151">
        <f t="shared" si="237"/>
        <v>0</v>
      </c>
      <c r="AN477" s="153">
        <f t="shared" si="238"/>
        <v>-1</v>
      </c>
      <c r="AO477" s="153">
        <f t="shared" si="239"/>
        <v>0</v>
      </c>
      <c r="AP477" s="153">
        <f t="shared" si="240"/>
        <v>230</v>
      </c>
      <c r="AQ477" s="153">
        <f t="shared" si="241"/>
        <v>4554.26</v>
      </c>
      <c r="AR477" s="153">
        <f t="shared" si="242"/>
        <v>23.147844827586205</v>
      </c>
      <c r="AS477" s="153">
        <f t="shared" si="243"/>
        <v>4.4498461136069203</v>
      </c>
      <c r="AT477" s="153">
        <f t="shared" si="244"/>
        <v>232</v>
      </c>
    </row>
    <row r="478" spans="1:46" ht="15.75" x14ac:dyDescent="0.25">
      <c r="A478" s="152" t="str">
        <f>'Primary endpoint outcomes'!A477</f>
        <v>Owens 2008</v>
      </c>
      <c r="B478" s="152" t="str">
        <f>CONCATENATE('Primary endpoint outcomes'!S477,'Primary endpoint outcomes'!T477)</f>
        <v>MADRS10</v>
      </c>
      <c r="C478" s="154">
        <f t="shared" si="217"/>
        <v>28.600000000000005</v>
      </c>
      <c r="D478" s="154">
        <f t="shared" si="218"/>
        <v>5.534967668253139</v>
      </c>
      <c r="E478" s="154">
        <f t="shared" si="219"/>
        <v>81</v>
      </c>
      <c r="F478" s="21" t="str">
        <f t="shared" si="220"/>
        <v>YES</v>
      </c>
      <c r="G478" s="21" t="str">
        <f t="shared" si="221"/>
        <v>NO</v>
      </c>
      <c r="H478" s="155">
        <f t="shared" si="222"/>
        <v>0.88345148136874552</v>
      </c>
      <c r="I478" s="155">
        <f t="shared" si="223"/>
        <v>0.11654851863125448</v>
      </c>
      <c r="J478" s="318">
        <f t="shared" si="224"/>
        <v>1</v>
      </c>
      <c r="K478" s="326">
        <f>IF(ISNUMBER('Primary endpoint outcomes'!U477)=TRUE,'Primary endpoint outcomes'!U477,(IF(ISNUMBER('Primary endpoint outcomes'!X477)=TRUE,'Primary endpoint outcomes'!X477,0)))</f>
        <v>28.6</v>
      </c>
      <c r="L478" s="326">
        <f>IF(ISNUMBER('Primary endpoint outcomes'!V477)=TRUE,'Primary endpoint outcomes'!V477,(IF(ISNUMBER('Primary endpoint outcomes'!Y477)=TRUE,'Primary endpoint outcomes'!Y477,0)))</f>
        <v>5.97</v>
      </c>
      <c r="M478" s="325">
        <f>IF(ISNUMBER('Primary endpoint outcomes'!W477)=TRUE,'Primary endpoint outcomes'!W477,(IF(ISNUMBER('Primary endpoint outcomes'!Z477)=TRUE,'Primary endpoint outcomes'!Z477,0)))</f>
        <v>41</v>
      </c>
      <c r="N478" s="326">
        <f>IF(ISNUMBER('Primary endpoint outcomes'!BC477)=TRUE,'Primary endpoint outcomes'!BC477,(IF(ISNUMBER('Primary endpoint outcomes'!BF477)=TRUE,'Primary endpoint outcomes'!BF477,0)))</f>
        <v>28.6</v>
      </c>
      <c r="O478" s="325">
        <f>IF(ISNUMBER('Primary endpoint outcomes'!BD477)=TRUE,'Primary endpoint outcomes'!BD477,(IF(ISNUMBER('Primary endpoint outcomes'!BG477)=TRUE,'Primary endpoint outcomes'!BG477,0)))</f>
        <v>5.05</v>
      </c>
      <c r="P478" s="325">
        <f>IF(ISNUMBER('Primary endpoint outcomes'!BE477)=TRUE,'Primary endpoint outcomes'!BE477,(IF(ISNUMBER('Primary endpoint outcomes'!BH477)=TRUE,'Primary endpoint outcomes'!BH477,0)))</f>
        <v>40</v>
      </c>
      <c r="Q478" s="326">
        <f>IF(ISNUMBER('Primary endpoint outcomes'!CK477)=TRUE,'Primary endpoint outcomes'!CK477,(IF(ISNUMBER('Primary endpoint outcomes'!CN477)=TRUE,'Primary endpoint outcomes'!CN477,0)))</f>
        <v>0</v>
      </c>
      <c r="R478" s="326">
        <f>IF(ISNUMBER('Primary endpoint outcomes'!CL477)=TRUE,'Primary endpoint outcomes'!CL477,(IF(ISNUMBER('Primary endpoint outcomes'!CO477)=TRUE,'Primary endpoint outcomes'!CO477,0)))</f>
        <v>0</v>
      </c>
      <c r="S478" s="325">
        <f>IF(ISNUMBER('Primary endpoint outcomes'!CM477)=TRUE,'Primary endpoint outcomes'!CM477,(IF(ISNUMBER('Primary endpoint outcomes'!CP477)=TRUE,'Primary endpoint outcomes'!CP477,0)))</f>
        <v>0</v>
      </c>
      <c r="T478" s="326">
        <f>IF(ISNUMBER('Primary endpoint outcomes'!DS477)=TRUE,'Primary endpoint outcomes'!DS477,(IF(ISNUMBER('Primary endpoint outcomes'!DV477)=TRUE,'Primary endpoint outcomes'!DV477,0)))</f>
        <v>0</v>
      </c>
      <c r="U478" s="326">
        <f>IF(ISNUMBER('Primary endpoint outcomes'!DT477)=TRUE,'Primary endpoint outcomes'!DT477,(IF(ISNUMBER('Primary endpoint outcomes'!DW477)=TRUE,'Primary endpoint outcomes'!DW477,0)))</f>
        <v>0</v>
      </c>
      <c r="V478" s="326">
        <f>IF(ISNUMBER('Primary endpoint outcomes'!DU477)=TRUE,'Primary endpoint outcomes'!DU477,(IF(ISNUMBER('Primary endpoint outcomes'!DX477)=TRUE,'Primary endpoint outcomes'!DX477,0)))</f>
        <v>0</v>
      </c>
      <c r="W478" s="326">
        <f>IF(ISNUMBER('Primary endpoint outcomes'!FA477)=TRUE,'Primary endpoint outcomes'!FA477,(IF(ISNUMBER('Primary endpoint outcomes'!FD477)=TRUE,'Primary endpoint outcomes'!FD477,0)))</f>
        <v>0</v>
      </c>
      <c r="X478" s="326">
        <f>IF(ISNUMBER('Primary endpoint outcomes'!FB477)=TRUE,'Primary endpoint outcomes'!FB477,(IF(ISNUMBER('Primary endpoint outcomes'!FE477)=TRUE,'Primary endpoint outcomes'!FE477,0)))</f>
        <v>0</v>
      </c>
      <c r="Y478" s="326">
        <f>IF(ISNUMBER('Primary endpoint outcomes'!FC477)=TRUE,'Primary endpoint outcomes'!FC477,(IF(ISNUMBER('Primary endpoint outcomes'!FF477)=TRUE,'Primary endpoint outcomes'!FF477,0)))</f>
        <v>0</v>
      </c>
      <c r="AA478" s="151">
        <f t="shared" si="225"/>
        <v>41</v>
      </c>
      <c r="AB478" s="153">
        <f t="shared" si="226"/>
        <v>40</v>
      </c>
      <c r="AC478" s="153">
        <f t="shared" si="227"/>
        <v>1425.6359999999997</v>
      </c>
      <c r="AD478" s="151">
        <f t="shared" si="228"/>
        <v>40</v>
      </c>
      <c r="AE478" s="153">
        <f t="shared" si="229"/>
        <v>39</v>
      </c>
      <c r="AF478" s="153">
        <f t="shared" si="230"/>
        <v>994.59749999999985</v>
      </c>
      <c r="AG478" s="151">
        <f t="shared" si="231"/>
        <v>0</v>
      </c>
      <c r="AH478" s="153">
        <f t="shared" si="232"/>
        <v>-1</v>
      </c>
      <c r="AI478" s="153">
        <f t="shared" si="233"/>
        <v>0</v>
      </c>
      <c r="AJ478" s="151">
        <f t="shared" si="234"/>
        <v>0</v>
      </c>
      <c r="AK478" s="153">
        <f t="shared" si="235"/>
        <v>-1</v>
      </c>
      <c r="AL478" s="153">
        <f t="shared" si="236"/>
        <v>0</v>
      </c>
      <c r="AM478" s="151">
        <f t="shared" si="237"/>
        <v>0</v>
      </c>
      <c r="AN478" s="153">
        <f t="shared" si="238"/>
        <v>-1</v>
      </c>
      <c r="AO478" s="153">
        <f t="shared" si="239"/>
        <v>0</v>
      </c>
      <c r="AP478" s="153">
        <f t="shared" si="240"/>
        <v>79</v>
      </c>
      <c r="AQ478" s="153">
        <f t="shared" si="241"/>
        <v>2420.2334999999994</v>
      </c>
      <c r="AR478" s="153">
        <f t="shared" si="242"/>
        <v>28.600000000000005</v>
      </c>
      <c r="AS478" s="153">
        <f t="shared" si="243"/>
        <v>5.534967668253139</v>
      </c>
      <c r="AT478" s="153">
        <f t="shared" si="244"/>
        <v>81</v>
      </c>
    </row>
    <row r="479" spans="1:46" ht="15.75" x14ac:dyDescent="0.25">
      <c r="A479" s="152" t="str">
        <f>'Primary endpoint outcomes'!A478</f>
        <v>Ozdemir 2015</v>
      </c>
      <c r="B479" s="152" t="str">
        <f>CONCATENATE('Primary endpoint outcomes'!S478,'Primary endpoint outcomes'!T478)</f>
        <v>HAMD17</v>
      </c>
      <c r="C479" s="154">
        <f t="shared" si="217"/>
        <v>29.58</v>
      </c>
      <c r="D479" s="154">
        <f t="shared" si="218"/>
        <v>6.5610136411990485</v>
      </c>
      <c r="E479" s="154">
        <f t="shared" si="219"/>
        <v>50</v>
      </c>
      <c r="F479" s="21" t="str">
        <f t="shared" si="220"/>
        <v>YES</v>
      </c>
      <c r="G479" s="21" t="str">
        <f t="shared" si="221"/>
        <v>NO</v>
      </c>
      <c r="H479" s="155">
        <f t="shared" si="222"/>
        <v>0.98076456101213771</v>
      </c>
      <c r="I479" s="155">
        <f t="shared" si="223"/>
        <v>1.9235438987862286E-2</v>
      </c>
      <c r="J479" s="318">
        <f t="shared" si="224"/>
        <v>1</v>
      </c>
      <c r="K479" s="326">
        <f>IF(ISNUMBER('Primary endpoint outcomes'!U478)=TRUE,'Primary endpoint outcomes'!U478,(IF(ISNUMBER('Primary endpoint outcomes'!X478)=TRUE,'Primary endpoint outcomes'!X478,0)))</f>
        <v>29.28</v>
      </c>
      <c r="L479" s="326">
        <f>IF(ISNUMBER('Primary endpoint outcomes'!V478)=TRUE,'Primary endpoint outcomes'!V478,(IF(ISNUMBER('Primary endpoint outcomes'!Y478)=TRUE,'Primary endpoint outcomes'!Y478,0)))</f>
        <v>6.93</v>
      </c>
      <c r="M479" s="325">
        <f>IF(ISNUMBER('Primary endpoint outcomes'!W478)=TRUE,'Primary endpoint outcomes'!W478,(IF(ISNUMBER('Primary endpoint outcomes'!Z478)=TRUE,'Primary endpoint outcomes'!Z478,0)))</f>
        <v>25</v>
      </c>
      <c r="N479" s="326">
        <f>IF(ISNUMBER('Primary endpoint outcomes'!BC478)=TRUE,'Primary endpoint outcomes'!BC478,(IF(ISNUMBER('Primary endpoint outcomes'!BF478)=TRUE,'Primary endpoint outcomes'!BF478,0)))</f>
        <v>29.88</v>
      </c>
      <c r="O479" s="325">
        <f>IF(ISNUMBER('Primary endpoint outcomes'!BD478)=TRUE,'Primary endpoint outcomes'!BD478,(IF(ISNUMBER('Primary endpoint outcomes'!BG478)=TRUE,'Primary endpoint outcomes'!BG478,0)))</f>
        <v>6.17</v>
      </c>
      <c r="P479" s="325">
        <f>IF(ISNUMBER('Primary endpoint outcomes'!BE478)=TRUE,'Primary endpoint outcomes'!BE478,(IF(ISNUMBER('Primary endpoint outcomes'!BH478)=TRUE,'Primary endpoint outcomes'!BH478,0)))</f>
        <v>25</v>
      </c>
      <c r="Q479" s="326">
        <f>IF(ISNUMBER('Primary endpoint outcomes'!CK478)=TRUE,'Primary endpoint outcomes'!CK478,(IF(ISNUMBER('Primary endpoint outcomes'!CN478)=TRUE,'Primary endpoint outcomes'!CN478,0)))</f>
        <v>0</v>
      </c>
      <c r="R479" s="326">
        <f>IF(ISNUMBER('Primary endpoint outcomes'!CL478)=TRUE,'Primary endpoint outcomes'!CL478,(IF(ISNUMBER('Primary endpoint outcomes'!CO478)=TRUE,'Primary endpoint outcomes'!CO478,0)))</f>
        <v>0</v>
      </c>
      <c r="S479" s="325">
        <f>IF(ISNUMBER('Primary endpoint outcomes'!CM478)=TRUE,'Primary endpoint outcomes'!CM478,(IF(ISNUMBER('Primary endpoint outcomes'!CP478)=TRUE,'Primary endpoint outcomes'!CP478,0)))</f>
        <v>0</v>
      </c>
      <c r="T479" s="326">
        <f>IF(ISNUMBER('Primary endpoint outcomes'!DS478)=TRUE,'Primary endpoint outcomes'!DS478,(IF(ISNUMBER('Primary endpoint outcomes'!DV478)=TRUE,'Primary endpoint outcomes'!DV478,0)))</f>
        <v>0</v>
      </c>
      <c r="U479" s="326">
        <f>IF(ISNUMBER('Primary endpoint outcomes'!DT478)=TRUE,'Primary endpoint outcomes'!DT478,(IF(ISNUMBER('Primary endpoint outcomes'!DW478)=TRUE,'Primary endpoint outcomes'!DW478,0)))</f>
        <v>0</v>
      </c>
      <c r="V479" s="326">
        <f>IF(ISNUMBER('Primary endpoint outcomes'!DU478)=TRUE,'Primary endpoint outcomes'!DU478,(IF(ISNUMBER('Primary endpoint outcomes'!DX478)=TRUE,'Primary endpoint outcomes'!DX478,0)))</f>
        <v>0</v>
      </c>
      <c r="W479" s="326">
        <f>IF(ISNUMBER('Primary endpoint outcomes'!FA478)=TRUE,'Primary endpoint outcomes'!FA478,(IF(ISNUMBER('Primary endpoint outcomes'!FD478)=TRUE,'Primary endpoint outcomes'!FD478,0)))</f>
        <v>0</v>
      </c>
      <c r="X479" s="326">
        <f>IF(ISNUMBER('Primary endpoint outcomes'!FB478)=TRUE,'Primary endpoint outcomes'!FB478,(IF(ISNUMBER('Primary endpoint outcomes'!FE478)=TRUE,'Primary endpoint outcomes'!FE478,0)))</f>
        <v>0</v>
      </c>
      <c r="Y479" s="326">
        <f>IF(ISNUMBER('Primary endpoint outcomes'!FC478)=TRUE,'Primary endpoint outcomes'!FC478,(IF(ISNUMBER('Primary endpoint outcomes'!FF478)=TRUE,'Primary endpoint outcomes'!FF478,0)))</f>
        <v>0</v>
      </c>
      <c r="AA479" s="151">
        <f t="shared" si="225"/>
        <v>25</v>
      </c>
      <c r="AB479" s="153">
        <f t="shared" si="226"/>
        <v>24</v>
      </c>
      <c r="AC479" s="153">
        <f t="shared" si="227"/>
        <v>1152.5975999999998</v>
      </c>
      <c r="AD479" s="151">
        <f t="shared" si="228"/>
        <v>25</v>
      </c>
      <c r="AE479" s="153">
        <f t="shared" si="229"/>
        <v>24</v>
      </c>
      <c r="AF479" s="153">
        <f t="shared" si="230"/>
        <v>913.65359999999998</v>
      </c>
      <c r="AG479" s="151">
        <f t="shared" si="231"/>
        <v>0</v>
      </c>
      <c r="AH479" s="153">
        <f t="shared" si="232"/>
        <v>-1</v>
      </c>
      <c r="AI479" s="153">
        <f t="shared" si="233"/>
        <v>0</v>
      </c>
      <c r="AJ479" s="151">
        <f t="shared" si="234"/>
        <v>0</v>
      </c>
      <c r="AK479" s="153">
        <f t="shared" si="235"/>
        <v>-1</v>
      </c>
      <c r="AL479" s="153">
        <f t="shared" si="236"/>
        <v>0</v>
      </c>
      <c r="AM479" s="151">
        <f t="shared" si="237"/>
        <v>0</v>
      </c>
      <c r="AN479" s="153">
        <f t="shared" si="238"/>
        <v>-1</v>
      </c>
      <c r="AO479" s="153">
        <f t="shared" si="239"/>
        <v>0</v>
      </c>
      <c r="AP479" s="153">
        <f t="shared" si="240"/>
        <v>48</v>
      </c>
      <c r="AQ479" s="153">
        <f t="shared" si="241"/>
        <v>2066.2511999999997</v>
      </c>
      <c r="AR479" s="153">
        <f t="shared" si="242"/>
        <v>29.58</v>
      </c>
      <c r="AS479" s="153">
        <f t="shared" si="243"/>
        <v>6.5610136411990485</v>
      </c>
      <c r="AT479" s="153">
        <f t="shared" si="244"/>
        <v>50</v>
      </c>
    </row>
    <row r="480" spans="1:46" ht="15.75" x14ac:dyDescent="0.25">
      <c r="A480" s="152" t="str">
        <f>'Primary endpoint outcomes'!A479</f>
        <v>Pace 1993</v>
      </c>
      <c r="B480" s="152" t="str">
        <f>CONCATENATE('Primary endpoint outcomes'!S479,'Primary endpoint outcomes'!T479)</f>
        <v>BDI-I21</v>
      </c>
      <c r="C480" s="154">
        <f t="shared" si="217"/>
        <v>16.875810810810812</v>
      </c>
      <c r="D480" s="154">
        <f t="shared" si="218"/>
        <v>5.0450867187789745</v>
      </c>
      <c r="E480" s="154">
        <f t="shared" si="219"/>
        <v>74</v>
      </c>
      <c r="F480" s="21" t="str">
        <f t="shared" si="220"/>
        <v>NO</v>
      </c>
      <c r="G480" s="21" t="str">
        <f t="shared" si="221"/>
        <v>YES</v>
      </c>
      <c r="H480" s="155">
        <f t="shared" si="222"/>
        <v>0.15489110944790074</v>
      </c>
      <c r="I480" s="155">
        <f t="shared" si="223"/>
        <v>0.84510889055209926</v>
      </c>
      <c r="J480" s="318">
        <f t="shared" si="224"/>
        <v>1</v>
      </c>
      <c r="K480" s="326">
        <f>IF(ISNUMBER('Primary endpoint outcomes'!U479)=TRUE,'Primary endpoint outcomes'!U479,(IF(ISNUMBER('Primary endpoint outcomes'!X479)=TRUE,'Primary endpoint outcomes'!X479,0)))</f>
        <v>18.16</v>
      </c>
      <c r="L480" s="326">
        <f>IF(ISNUMBER('Primary endpoint outcomes'!V479)=TRUE,'Primary endpoint outcomes'!V479,(IF(ISNUMBER('Primary endpoint outcomes'!Y479)=TRUE,'Primary endpoint outcomes'!Y479,0)))</f>
        <v>5.08</v>
      </c>
      <c r="M480" s="325">
        <f>IF(ISNUMBER('Primary endpoint outcomes'!W479)=TRUE,'Primary endpoint outcomes'!W479,(IF(ISNUMBER('Primary endpoint outcomes'!Z479)=TRUE,'Primary endpoint outcomes'!Z479,0)))</f>
        <v>31</v>
      </c>
      <c r="N480" s="326">
        <f>IF(ISNUMBER('Primary endpoint outcomes'!BC479)=TRUE,'Primary endpoint outcomes'!BC479,(IF(ISNUMBER('Primary endpoint outcomes'!BF479)=TRUE,'Primary endpoint outcomes'!BF479,0)))</f>
        <v>15.95</v>
      </c>
      <c r="O480" s="325">
        <f>IF(ISNUMBER('Primary endpoint outcomes'!BD479)=TRUE,'Primary endpoint outcomes'!BD479,(IF(ISNUMBER('Primary endpoint outcomes'!BG479)=TRUE,'Primary endpoint outcomes'!BG479,0)))</f>
        <v>5.0199999999999996</v>
      </c>
      <c r="P480" s="325">
        <f>IF(ISNUMBER('Primary endpoint outcomes'!BE479)=TRUE,'Primary endpoint outcomes'!BE479,(IF(ISNUMBER('Primary endpoint outcomes'!BH479)=TRUE,'Primary endpoint outcomes'!BH479,0)))</f>
        <v>43</v>
      </c>
      <c r="Q480" s="326">
        <f>IF(ISNUMBER('Primary endpoint outcomes'!CK479)=TRUE,'Primary endpoint outcomes'!CK479,(IF(ISNUMBER('Primary endpoint outcomes'!CN479)=TRUE,'Primary endpoint outcomes'!CN479,0)))</f>
        <v>0</v>
      </c>
      <c r="R480" s="326">
        <f>IF(ISNUMBER('Primary endpoint outcomes'!CL479)=TRUE,'Primary endpoint outcomes'!CL479,(IF(ISNUMBER('Primary endpoint outcomes'!CO479)=TRUE,'Primary endpoint outcomes'!CO479,0)))</f>
        <v>0</v>
      </c>
      <c r="S480" s="325">
        <f>IF(ISNUMBER('Primary endpoint outcomes'!CM479)=TRUE,'Primary endpoint outcomes'!CM479,(IF(ISNUMBER('Primary endpoint outcomes'!CP479)=TRUE,'Primary endpoint outcomes'!CP479,0)))</f>
        <v>0</v>
      </c>
      <c r="T480" s="326">
        <f>IF(ISNUMBER('Primary endpoint outcomes'!DS479)=TRUE,'Primary endpoint outcomes'!DS479,(IF(ISNUMBER('Primary endpoint outcomes'!DV479)=TRUE,'Primary endpoint outcomes'!DV479,0)))</f>
        <v>0</v>
      </c>
      <c r="U480" s="326">
        <f>IF(ISNUMBER('Primary endpoint outcomes'!DT479)=TRUE,'Primary endpoint outcomes'!DT479,(IF(ISNUMBER('Primary endpoint outcomes'!DW479)=TRUE,'Primary endpoint outcomes'!DW479,0)))</f>
        <v>0</v>
      </c>
      <c r="V480" s="326">
        <f>IF(ISNUMBER('Primary endpoint outcomes'!DU479)=TRUE,'Primary endpoint outcomes'!DU479,(IF(ISNUMBER('Primary endpoint outcomes'!DX479)=TRUE,'Primary endpoint outcomes'!DX479,0)))</f>
        <v>0</v>
      </c>
      <c r="W480" s="326">
        <f>IF(ISNUMBER('Primary endpoint outcomes'!FA479)=TRUE,'Primary endpoint outcomes'!FA479,(IF(ISNUMBER('Primary endpoint outcomes'!FD479)=TRUE,'Primary endpoint outcomes'!FD479,0)))</f>
        <v>0</v>
      </c>
      <c r="X480" s="326">
        <f>IF(ISNUMBER('Primary endpoint outcomes'!FB479)=TRUE,'Primary endpoint outcomes'!FB479,(IF(ISNUMBER('Primary endpoint outcomes'!FE479)=TRUE,'Primary endpoint outcomes'!FE479,0)))</f>
        <v>0</v>
      </c>
      <c r="Y480" s="326">
        <f>IF(ISNUMBER('Primary endpoint outcomes'!FC479)=TRUE,'Primary endpoint outcomes'!FC479,(IF(ISNUMBER('Primary endpoint outcomes'!FF479)=TRUE,'Primary endpoint outcomes'!FF479,0)))</f>
        <v>0</v>
      </c>
      <c r="AA480" s="151">
        <f t="shared" si="225"/>
        <v>31</v>
      </c>
      <c r="AB480" s="153">
        <f t="shared" si="226"/>
        <v>30</v>
      </c>
      <c r="AC480" s="153">
        <f t="shared" si="227"/>
        <v>774.19200000000001</v>
      </c>
      <c r="AD480" s="151">
        <f t="shared" si="228"/>
        <v>43</v>
      </c>
      <c r="AE480" s="153">
        <f t="shared" si="229"/>
        <v>42</v>
      </c>
      <c r="AF480" s="153">
        <f t="shared" si="230"/>
        <v>1058.4167999999997</v>
      </c>
      <c r="AG480" s="151">
        <f t="shared" si="231"/>
        <v>0</v>
      </c>
      <c r="AH480" s="153">
        <f t="shared" si="232"/>
        <v>-1</v>
      </c>
      <c r="AI480" s="153">
        <f t="shared" si="233"/>
        <v>0</v>
      </c>
      <c r="AJ480" s="151">
        <f t="shared" si="234"/>
        <v>0</v>
      </c>
      <c r="AK480" s="153">
        <f t="shared" si="235"/>
        <v>-1</v>
      </c>
      <c r="AL480" s="153">
        <f t="shared" si="236"/>
        <v>0</v>
      </c>
      <c r="AM480" s="151">
        <f t="shared" si="237"/>
        <v>0</v>
      </c>
      <c r="AN480" s="153">
        <f t="shared" si="238"/>
        <v>-1</v>
      </c>
      <c r="AO480" s="153">
        <f t="shared" si="239"/>
        <v>0</v>
      </c>
      <c r="AP480" s="153">
        <f t="shared" si="240"/>
        <v>72</v>
      </c>
      <c r="AQ480" s="153">
        <f t="shared" si="241"/>
        <v>1832.6087999999997</v>
      </c>
      <c r="AR480" s="153">
        <f t="shared" si="242"/>
        <v>16.875810810810812</v>
      </c>
      <c r="AS480" s="153">
        <f t="shared" si="243"/>
        <v>5.0450867187789745</v>
      </c>
      <c r="AT480" s="153">
        <f t="shared" si="244"/>
        <v>74</v>
      </c>
    </row>
    <row r="481" spans="1:46" ht="15.75" x14ac:dyDescent="0.25">
      <c r="A481" s="152" t="str">
        <f>'Primary endpoint outcomes'!A480</f>
        <v>Pagni 2020</v>
      </c>
      <c r="B481" s="152" t="str">
        <f>CONCATENATE('Primary endpoint outcomes'!S480,'Primary endpoint outcomes'!T480)</f>
        <v>BDI-II21</v>
      </c>
      <c r="C481" s="154">
        <f t="shared" si="217"/>
        <v>14.213214285714287</v>
      </c>
      <c r="D481" s="154">
        <f t="shared" si="218"/>
        <v>10.889183412203845</v>
      </c>
      <c r="E481" s="154">
        <f t="shared" si="219"/>
        <v>28</v>
      </c>
      <c r="F481" s="21" t="str">
        <f t="shared" si="220"/>
        <v>NO</v>
      </c>
      <c r="G481" s="21" t="str">
        <f t="shared" si="221"/>
        <v>YES</v>
      </c>
      <c r="H481" s="155">
        <f t="shared" si="222"/>
        <v>7.3561663445631753E-2</v>
      </c>
      <c r="I481" s="155">
        <f t="shared" si="223"/>
        <v>0.92643833655436825</v>
      </c>
      <c r="J481" s="318">
        <f t="shared" si="224"/>
        <v>1</v>
      </c>
      <c r="K481" s="326">
        <f>IF(ISNUMBER('Primary endpoint outcomes'!U480)=TRUE,'Primary endpoint outcomes'!U480,(IF(ISNUMBER('Primary endpoint outcomes'!X480)=TRUE,'Primary endpoint outcomes'!X480,0)))</f>
        <v>13.8</v>
      </c>
      <c r="L481" s="326">
        <f>IF(ISNUMBER('Primary endpoint outcomes'!V480)=TRUE,'Primary endpoint outcomes'!V480,(IF(ISNUMBER('Primary endpoint outcomes'!Y480)=TRUE,'Primary endpoint outcomes'!Y480,0)))</f>
        <v>8.59</v>
      </c>
      <c r="M481" s="325">
        <f>IF(ISNUMBER('Primary endpoint outcomes'!W480)=TRUE,'Primary endpoint outcomes'!W480,(IF(ISNUMBER('Primary endpoint outcomes'!Z480)=TRUE,'Primary endpoint outcomes'!Z480,0)))</f>
        <v>15</v>
      </c>
      <c r="N481" s="326">
        <f>IF(ISNUMBER('Primary endpoint outcomes'!BC480)=TRUE,'Primary endpoint outcomes'!BC480,(IF(ISNUMBER('Primary endpoint outcomes'!BF480)=TRUE,'Primary endpoint outcomes'!BF480,0)))</f>
        <v>14.69</v>
      </c>
      <c r="O481" s="325">
        <f>IF(ISNUMBER('Primary endpoint outcomes'!BD480)=TRUE,'Primary endpoint outcomes'!BD480,(IF(ISNUMBER('Primary endpoint outcomes'!BG480)=TRUE,'Primary endpoint outcomes'!BG480,0)))</f>
        <v>13.07</v>
      </c>
      <c r="P481" s="325">
        <f>IF(ISNUMBER('Primary endpoint outcomes'!BE480)=TRUE,'Primary endpoint outcomes'!BE480,(IF(ISNUMBER('Primary endpoint outcomes'!BH480)=TRUE,'Primary endpoint outcomes'!BH480,0)))</f>
        <v>13</v>
      </c>
      <c r="Q481" s="326">
        <f>IF(ISNUMBER('Primary endpoint outcomes'!CK480)=TRUE,'Primary endpoint outcomes'!CK480,(IF(ISNUMBER('Primary endpoint outcomes'!CN480)=TRUE,'Primary endpoint outcomes'!CN480,0)))</f>
        <v>0</v>
      </c>
      <c r="R481" s="326">
        <f>IF(ISNUMBER('Primary endpoint outcomes'!CL480)=TRUE,'Primary endpoint outcomes'!CL480,(IF(ISNUMBER('Primary endpoint outcomes'!CO480)=TRUE,'Primary endpoint outcomes'!CO480,0)))</f>
        <v>0</v>
      </c>
      <c r="S481" s="325">
        <f>IF(ISNUMBER('Primary endpoint outcomes'!CM480)=TRUE,'Primary endpoint outcomes'!CM480,(IF(ISNUMBER('Primary endpoint outcomes'!CP480)=TRUE,'Primary endpoint outcomes'!CP480,0)))</f>
        <v>0</v>
      </c>
      <c r="T481" s="326">
        <f>IF(ISNUMBER('Primary endpoint outcomes'!DS480)=TRUE,'Primary endpoint outcomes'!DS480,(IF(ISNUMBER('Primary endpoint outcomes'!DV480)=TRUE,'Primary endpoint outcomes'!DV480,0)))</f>
        <v>0</v>
      </c>
      <c r="U481" s="326">
        <f>IF(ISNUMBER('Primary endpoint outcomes'!DT480)=TRUE,'Primary endpoint outcomes'!DT480,(IF(ISNUMBER('Primary endpoint outcomes'!DW480)=TRUE,'Primary endpoint outcomes'!DW480,0)))</f>
        <v>0</v>
      </c>
      <c r="V481" s="326">
        <f>IF(ISNUMBER('Primary endpoint outcomes'!DU480)=TRUE,'Primary endpoint outcomes'!DU480,(IF(ISNUMBER('Primary endpoint outcomes'!DX480)=TRUE,'Primary endpoint outcomes'!DX480,0)))</f>
        <v>0</v>
      </c>
      <c r="W481" s="326">
        <f>IF(ISNUMBER('Primary endpoint outcomes'!FA480)=TRUE,'Primary endpoint outcomes'!FA480,(IF(ISNUMBER('Primary endpoint outcomes'!FD480)=TRUE,'Primary endpoint outcomes'!FD480,0)))</f>
        <v>0</v>
      </c>
      <c r="X481" s="326">
        <f>IF(ISNUMBER('Primary endpoint outcomes'!FB480)=TRUE,'Primary endpoint outcomes'!FB480,(IF(ISNUMBER('Primary endpoint outcomes'!FE480)=TRUE,'Primary endpoint outcomes'!FE480,0)))</f>
        <v>0</v>
      </c>
      <c r="Y481" s="326">
        <f>IF(ISNUMBER('Primary endpoint outcomes'!FC480)=TRUE,'Primary endpoint outcomes'!FC480,(IF(ISNUMBER('Primary endpoint outcomes'!FF480)=TRUE,'Primary endpoint outcomes'!FF480,0)))</f>
        <v>0</v>
      </c>
      <c r="AA481" s="151">
        <f t="shared" si="225"/>
        <v>15</v>
      </c>
      <c r="AB481" s="153">
        <f t="shared" si="226"/>
        <v>14</v>
      </c>
      <c r="AC481" s="153">
        <f t="shared" si="227"/>
        <v>1033.0334</v>
      </c>
      <c r="AD481" s="151">
        <f t="shared" si="228"/>
        <v>13</v>
      </c>
      <c r="AE481" s="153">
        <f t="shared" si="229"/>
        <v>12</v>
      </c>
      <c r="AF481" s="153">
        <f t="shared" si="230"/>
        <v>2049.8987999999999</v>
      </c>
      <c r="AG481" s="151">
        <f t="shared" si="231"/>
        <v>0</v>
      </c>
      <c r="AH481" s="153">
        <f t="shared" si="232"/>
        <v>-1</v>
      </c>
      <c r="AI481" s="153">
        <f t="shared" si="233"/>
        <v>0</v>
      </c>
      <c r="AJ481" s="151">
        <f t="shared" si="234"/>
        <v>0</v>
      </c>
      <c r="AK481" s="153">
        <f t="shared" si="235"/>
        <v>-1</v>
      </c>
      <c r="AL481" s="153">
        <f t="shared" si="236"/>
        <v>0</v>
      </c>
      <c r="AM481" s="151">
        <f t="shared" si="237"/>
        <v>0</v>
      </c>
      <c r="AN481" s="153">
        <f t="shared" si="238"/>
        <v>-1</v>
      </c>
      <c r="AO481" s="153">
        <f t="shared" si="239"/>
        <v>0</v>
      </c>
      <c r="AP481" s="153">
        <f t="shared" si="240"/>
        <v>26</v>
      </c>
      <c r="AQ481" s="153">
        <f t="shared" si="241"/>
        <v>3082.9322000000002</v>
      </c>
      <c r="AR481" s="153">
        <f t="shared" si="242"/>
        <v>14.213214285714287</v>
      </c>
      <c r="AS481" s="153">
        <f t="shared" si="243"/>
        <v>10.889183412203845</v>
      </c>
      <c r="AT481" s="153">
        <f t="shared" si="244"/>
        <v>28</v>
      </c>
    </row>
    <row r="482" spans="1:46" ht="15.75" x14ac:dyDescent="0.25">
      <c r="A482" s="152" t="str">
        <f>'Primary endpoint outcomes'!A481</f>
        <v>PAR 01 001 (GSK &amp; FDA)</v>
      </c>
      <c r="B482" s="152" t="str">
        <f>CONCATENATE('Primary endpoint outcomes'!S481,'Primary endpoint outcomes'!T481)</f>
        <v>HAMD21</v>
      </c>
      <c r="C482" s="154">
        <f t="shared" si="217"/>
        <v>27.704651162790697</v>
      </c>
      <c r="D482" s="154">
        <f t="shared" si="218"/>
        <v>0</v>
      </c>
      <c r="E482" s="154">
        <f t="shared" si="219"/>
        <v>43</v>
      </c>
      <c r="F482" s="21" t="str">
        <f t="shared" si="220"/>
        <v>YES</v>
      </c>
      <c r="G482" s="21" t="str">
        <f t="shared" si="221"/>
        <v>NO</v>
      </c>
      <c r="H482" s="155" t="e">
        <f t="shared" si="222"/>
        <v>#NUM!</v>
      </c>
      <c r="I482" s="155" t="e">
        <f t="shared" si="223"/>
        <v>#NUM!</v>
      </c>
      <c r="J482" s="318">
        <f t="shared" si="224"/>
        <v>0</v>
      </c>
      <c r="K482" s="326">
        <f>IF(ISNUMBER('Primary endpoint outcomes'!U481)=TRUE,'Primary endpoint outcomes'!U481,(IF(ISNUMBER('Primary endpoint outcomes'!X481)=TRUE,'Primary endpoint outcomes'!X481,0)))</f>
        <v>27.9</v>
      </c>
      <c r="L482" s="326">
        <f>IF(ISNUMBER('Primary endpoint outcomes'!V481)=TRUE,'Primary endpoint outcomes'!V481,(IF(ISNUMBER('Primary endpoint outcomes'!Y481)=TRUE,'Primary endpoint outcomes'!Y481,0)))</f>
        <v>0</v>
      </c>
      <c r="M482" s="325">
        <f>IF(ISNUMBER('Primary endpoint outcomes'!W481)=TRUE,'Primary endpoint outcomes'!W481,(IF(ISNUMBER('Primary endpoint outcomes'!Z481)=TRUE,'Primary endpoint outcomes'!Z481,0)))</f>
        <v>22</v>
      </c>
      <c r="N482" s="326">
        <f>IF(ISNUMBER('Primary endpoint outcomes'!BC481)=TRUE,'Primary endpoint outcomes'!BC481,(IF(ISNUMBER('Primary endpoint outcomes'!BF481)=TRUE,'Primary endpoint outcomes'!BF481,0)))</f>
        <v>27.5</v>
      </c>
      <c r="O482" s="325">
        <f>IF(ISNUMBER('Primary endpoint outcomes'!BD481)=TRUE,'Primary endpoint outcomes'!BD481,(IF(ISNUMBER('Primary endpoint outcomes'!BG481)=TRUE,'Primary endpoint outcomes'!BG481,0)))</f>
        <v>0</v>
      </c>
      <c r="P482" s="325">
        <f>IF(ISNUMBER('Primary endpoint outcomes'!BE481)=TRUE,'Primary endpoint outcomes'!BE481,(IF(ISNUMBER('Primary endpoint outcomes'!BH481)=TRUE,'Primary endpoint outcomes'!BH481,0)))</f>
        <v>21</v>
      </c>
      <c r="Q482" s="326">
        <f>IF(ISNUMBER('Primary endpoint outcomes'!CK481)=TRUE,'Primary endpoint outcomes'!CK481,(IF(ISNUMBER('Primary endpoint outcomes'!CN481)=TRUE,'Primary endpoint outcomes'!CN481,0)))</f>
        <v>0</v>
      </c>
      <c r="R482" s="326">
        <f>IF(ISNUMBER('Primary endpoint outcomes'!CL481)=TRUE,'Primary endpoint outcomes'!CL481,(IF(ISNUMBER('Primary endpoint outcomes'!CO481)=TRUE,'Primary endpoint outcomes'!CO481,0)))</f>
        <v>0</v>
      </c>
      <c r="S482" s="325">
        <f>IF(ISNUMBER('Primary endpoint outcomes'!CM481)=TRUE,'Primary endpoint outcomes'!CM481,(IF(ISNUMBER('Primary endpoint outcomes'!CP481)=TRUE,'Primary endpoint outcomes'!CP481,0)))</f>
        <v>0</v>
      </c>
      <c r="T482" s="326">
        <f>IF(ISNUMBER('Primary endpoint outcomes'!DS481)=TRUE,'Primary endpoint outcomes'!DS481,(IF(ISNUMBER('Primary endpoint outcomes'!DV481)=TRUE,'Primary endpoint outcomes'!DV481,0)))</f>
        <v>0</v>
      </c>
      <c r="U482" s="326">
        <f>IF(ISNUMBER('Primary endpoint outcomes'!DT481)=TRUE,'Primary endpoint outcomes'!DT481,(IF(ISNUMBER('Primary endpoint outcomes'!DW481)=TRUE,'Primary endpoint outcomes'!DW481,0)))</f>
        <v>0</v>
      </c>
      <c r="V482" s="326">
        <f>IF(ISNUMBER('Primary endpoint outcomes'!DU481)=TRUE,'Primary endpoint outcomes'!DU481,(IF(ISNUMBER('Primary endpoint outcomes'!DX481)=TRUE,'Primary endpoint outcomes'!DX481,0)))</f>
        <v>0</v>
      </c>
      <c r="W482" s="326">
        <f>IF(ISNUMBER('Primary endpoint outcomes'!FA481)=TRUE,'Primary endpoint outcomes'!FA481,(IF(ISNUMBER('Primary endpoint outcomes'!FD481)=TRUE,'Primary endpoint outcomes'!FD481,0)))</f>
        <v>0</v>
      </c>
      <c r="X482" s="326">
        <f>IF(ISNUMBER('Primary endpoint outcomes'!FB481)=TRUE,'Primary endpoint outcomes'!FB481,(IF(ISNUMBER('Primary endpoint outcomes'!FE481)=TRUE,'Primary endpoint outcomes'!FE481,0)))</f>
        <v>0</v>
      </c>
      <c r="Y482" s="326">
        <f>IF(ISNUMBER('Primary endpoint outcomes'!FC481)=TRUE,'Primary endpoint outcomes'!FC481,(IF(ISNUMBER('Primary endpoint outcomes'!FF481)=TRUE,'Primary endpoint outcomes'!FF481,0)))</f>
        <v>0</v>
      </c>
      <c r="AA482" s="151">
        <f t="shared" si="225"/>
        <v>22</v>
      </c>
      <c r="AB482" s="153">
        <f t="shared" si="226"/>
        <v>21</v>
      </c>
      <c r="AC482" s="153">
        <f t="shared" si="227"/>
        <v>0</v>
      </c>
      <c r="AD482" s="151">
        <f t="shared" si="228"/>
        <v>21</v>
      </c>
      <c r="AE482" s="153">
        <f t="shared" si="229"/>
        <v>20</v>
      </c>
      <c r="AF482" s="153">
        <f t="shared" si="230"/>
        <v>0</v>
      </c>
      <c r="AG482" s="151">
        <f t="shared" si="231"/>
        <v>0</v>
      </c>
      <c r="AH482" s="153">
        <f t="shared" si="232"/>
        <v>-1</v>
      </c>
      <c r="AI482" s="153">
        <f t="shared" si="233"/>
        <v>0</v>
      </c>
      <c r="AJ482" s="151">
        <f t="shared" si="234"/>
        <v>0</v>
      </c>
      <c r="AK482" s="153">
        <f t="shared" si="235"/>
        <v>-1</v>
      </c>
      <c r="AL482" s="153">
        <f t="shared" si="236"/>
        <v>0</v>
      </c>
      <c r="AM482" s="151">
        <f t="shared" si="237"/>
        <v>0</v>
      </c>
      <c r="AN482" s="153">
        <f t="shared" si="238"/>
        <v>-1</v>
      </c>
      <c r="AO482" s="153">
        <f t="shared" si="239"/>
        <v>0</v>
      </c>
      <c r="AP482" s="153">
        <f t="shared" si="240"/>
        <v>41</v>
      </c>
      <c r="AQ482" s="153">
        <f t="shared" si="241"/>
        <v>0</v>
      </c>
      <c r="AR482" s="153">
        <f t="shared" si="242"/>
        <v>27.704651162790697</v>
      </c>
      <c r="AS482" s="153">
        <f t="shared" si="243"/>
        <v>0</v>
      </c>
      <c r="AT482" s="153">
        <f t="shared" si="244"/>
        <v>43</v>
      </c>
    </row>
    <row r="483" spans="1:46" ht="15.75" x14ac:dyDescent="0.25">
      <c r="A483" s="152" t="str">
        <f>'Primary endpoint outcomes'!A482</f>
        <v>PAR 279 MDUK</v>
      </c>
      <c r="B483" s="152" t="str">
        <f>CONCATENATE('Primary endpoint outcomes'!S482,'Primary endpoint outcomes'!T482)</f>
        <v>HAMD17</v>
      </c>
      <c r="C483" s="154">
        <f t="shared" si="217"/>
        <v>22.627586206896552</v>
      </c>
      <c r="D483" s="154">
        <f t="shared" si="218"/>
        <v>0</v>
      </c>
      <c r="E483" s="154">
        <f t="shared" si="219"/>
        <v>29</v>
      </c>
      <c r="F483" s="21" t="str">
        <f t="shared" si="220"/>
        <v>YES</v>
      </c>
      <c r="G483" s="21" t="str">
        <f t="shared" si="221"/>
        <v>NO</v>
      </c>
      <c r="H483" s="155" t="e">
        <f t="shared" si="222"/>
        <v>#NUM!</v>
      </c>
      <c r="I483" s="155" t="e">
        <f t="shared" si="223"/>
        <v>#NUM!</v>
      </c>
      <c r="J483" s="318">
        <f t="shared" si="224"/>
        <v>0</v>
      </c>
      <c r="K483" s="326">
        <f>IF(ISNUMBER('Primary endpoint outcomes'!U482)=TRUE,'Primary endpoint outcomes'!U482,(IF(ISNUMBER('Primary endpoint outcomes'!X482)=TRUE,'Primary endpoint outcomes'!X482,0)))</f>
        <v>22.8</v>
      </c>
      <c r="L483" s="326">
        <f>IF(ISNUMBER('Primary endpoint outcomes'!V482)=TRUE,'Primary endpoint outcomes'!V482,(IF(ISNUMBER('Primary endpoint outcomes'!Y482)=TRUE,'Primary endpoint outcomes'!Y482,0)))</f>
        <v>0</v>
      </c>
      <c r="M483" s="325">
        <f>IF(ISNUMBER('Primary endpoint outcomes'!W482)=TRUE,'Primary endpoint outcomes'!W482,(IF(ISNUMBER('Primary endpoint outcomes'!Z482)=TRUE,'Primary endpoint outcomes'!Z482,0)))</f>
        <v>19</v>
      </c>
      <c r="N483" s="326">
        <f>IF(ISNUMBER('Primary endpoint outcomes'!BC482)=TRUE,'Primary endpoint outcomes'!BC482,(IF(ISNUMBER('Primary endpoint outcomes'!BF482)=TRUE,'Primary endpoint outcomes'!BF482,0)))</f>
        <v>22.3</v>
      </c>
      <c r="O483" s="325">
        <f>IF(ISNUMBER('Primary endpoint outcomes'!BD482)=TRUE,'Primary endpoint outcomes'!BD482,(IF(ISNUMBER('Primary endpoint outcomes'!BG482)=TRUE,'Primary endpoint outcomes'!BG482,0)))</f>
        <v>0</v>
      </c>
      <c r="P483" s="325">
        <f>IF(ISNUMBER('Primary endpoint outcomes'!BE482)=TRUE,'Primary endpoint outcomes'!BE482,(IF(ISNUMBER('Primary endpoint outcomes'!BH482)=TRUE,'Primary endpoint outcomes'!BH482,0)))</f>
        <v>10</v>
      </c>
      <c r="Q483" s="326">
        <f>IF(ISNUMBER('Primary endpoint outcomes'!CK482)=TRUE,'Primary endpoint outcomes'!CK482,(IF(ISNUMBER('Primary endpoint outcomes'!CN482)=TRUE,'Primary endpoint outcomes'!CN482,0)))</f>
        <v>0</v>
      </c>
      <c r="R483" s="326">
        <f>IF(ISNUMBER('Primary endpoint outcomes'!CL482)=TRUE,'Primary endpoint outcomes'!CL482,(IF(ISNUMBER('Primary endpoint outcomes'!CO482)=TRUE,'Primary endpoint outcomes'!CO482,0)))</f>
        <v>0</v>
      </c>
      <c r="S483" s="325">
        <f>IF(ISNUMBER('Primary endpoint outcomes'!CM482)=TRUE,'Primary endpoint outcomes'!CM482,(IF(ISNUMBER('Primary endpoint outcomes'!CP482)=TRUE,'Primary endpoint outcomes'!CP482,0)))</f>
        <v>0</v>
      </c>
      <c r="T483" s="326">
        <f>IF(ISNUMBER('Primary endpoint outcomes'!DS482)=TRUE,'Primary endpoint outcomes'!DS482,(IF(ISNUMBER('Primary endpoint outcomes'!DV482)=TRUE,'Primary endpoint outcomes'!DV482,0)))</f>
        <v>0</v>
      </c>
      <c r="U483" s="326">
        <f>IF(ISNUMBER('Primary endpoint outcomes'!DT482)=TRUE,'Primary endpoint outcomes'!DT482,(IF(ISNUMBER('Primary endpoint outcomes'!DW482)=TRUE,'Primary endpoint outcomes'!DW482,0)))</f>
        <v>0</v>
      </c>
      <c r="V483" s="326">
        <f>IF(ISNUMBER('Primary endpoint outcomes'!DU482)=TRUE,'Primary endpoint outcomes'!DU482,(IF(ISNUMBER('Primary endpoint outcomes'!DX482)=TRUE,'Primary endpoint outcomes'!DX482,0)))</f>
        <v>0</v>
      </c>
      <c r="W483" s="326">
        <f>IF(ISNUMBER('Primary endpoint outcomes'!FA482)=TRUE,'Primary endpoint outcomes'!FA482,(IF(ISNUMBER('Primary endpoint outcomes'!FD482)=TRUE,'Primary endpoint outcomes'!FD482,0)))</f>
        <v>0</v>
      </c>
      <c r="X483" s="326">
        <f>IF(ISNUMBER('Primary endpoint outcomes'!FB482)=TRUE,'Primary endpoint outcomes'!FB482,(IF(ISNUMBER('Primary endpoint outcomes'!FE482)=TRUE,'Primary endpoint outcomes'!FE482,0)))</f>
        <v>0</v>
      </c>
      <c r="Y483" s="326">
        <f>IF(ISNUMBER('Primary endpoint outcomes'!FC482)=TRUE,'Primary endpoint outcomes'!FC482,(IF(ISNUMBER('Primary endpoint outcomes'!FF482)=TRUE,'Primary endpoint outcomes'!FF482,0)))</f>
        <v>0</v>
      </c>
      <c r="AA483" s="151">
        <f t="shared" si="225"/>
        <v>19</v>
      </c>
      <c r="AB483" s="153">
        <f t="shared" si="226"/>
        <v>18</v>
      </c>
      <c r="AC483" s="153">
        <f t="shared" si="227"/>
        <v>0</v>
      </c>
      <c r="AD483" s="151">
        <f t="shared" si="228"/>
        <v>10</v>
      </c>
      <c r="AE483" s="153">
        <f t="shared" si="229"/>
        <v>9</v>
      </c>
      <c r="AF483" s="153">
        <f t="shared" si="230"/>
        <v>0</v>
      </c>
      <c r="AG483" s="151">
        <f t="shared" si="231"/>
        <v>0</v>
      </c>
      <c r="AH483" s="153">
        <f t="shared" si="232"/>
        <v>-1</v>
      </c>
      <c r="AI483" s="153">
        <f t="shared" si="233"/>
        <v>0</v>
      </c>
      <c r="AJ483" s="151">
        <f t="shared" si="234"/>
        <v>0</v>
      </c>
      <c r="AK483" s="153">
        <f t="shared" si="235"/>
        <v>-1</v>
      </c>
      <c r="AL483" s="153">
        <f t="shared" si="236"/>
        <v>0</v>
      </c>
      <c r="AM483" s="151">
        <f t="shared" si="237"/>
        <v>0</v>
      </c>
      <c r="AN483" s="153">
        <f t="shared" si="238"/>
        <v>-1</v>
      </c>
      <c r="AO483" s="153">
        <f t="shared" si="239"/>
        <v>0</v>
      </c>
      <c r="AP483" s="153">
        <f t="shared" si="240"/>
        <v>27</v>
      </c>
      <c r="AQ483" s="153">
        <f t="shared" si="241"/>
        <v>0</v>
      </c>
      <c r="AR483" s="153">
        <f t="shared" si="242"/>
        <v>22.627586206896552</v>
      </c>
      <c r="AS483" s="153">
        <f t="shared" si="243"/>
        <v>0</v>
      </c>
      <c r="AT483" s="153">
        <f t="shared" si="244"/>
        <v>29</v>
      </c>
    </row>
    <row r="484" spans="1:46" ht="15.75" x14ac:dyDescent="0.25">
      <c r="A484" s="152" t="str">
        <f>'Primary endpoint outcomes'!A483</f>
        <v>PAR 29060/281</v>
      </c>
      <c r="B484" s="152" t="str">
        <f>CONCATENATE('Primary endpoint outcomes'!S483,'Primary endpoint outcomes'!T483)</f>
        <v>HAMD21</v>
      </c>
      <c r="C484" s="154">
        <f t="shared" si="217"/>
        <v>27.1883870967742</v>
      </c>
      <c r="D484" s="154">
        <f t="shared" si="218"/>
        <v>0</v>
      </c>
      <c r="E484" s="154">
        <f t="shared" si="219"/>
        <v>155</v>
      </c>
      <c r="F484" s="21" t="str">
        <f t="shared" si="220"/>
        <v>YES</v>
      </c>
      <c r="G484" s="21" t="str">
        <f t="shared" si="221"/>
        <v>NO</v>
      </c>
      <c r="H484" s="155" t="e">
        <f t="shared" si="222"/>
        <v>#NUM!</v>
      </c>
      <c r="I484" s="155" t="e">
        <f t="shared" si="223"/>
        <v>#NUM!</v>
      </c>
      <c r="J484" s="318">
        <f t="shared" si="224"/>
        <v>0</v>
      </c>
      <c r="K484" s="326">
        <f>IF(ISNUMBER('Primary endpoint outcomes'!U483)=TRUE,'Primary endpoint outcomes'!U483,(IF(ISNUMBER('Primary endpoint outcomes'!X483)=TRUE,'Primary endpoint outcomes'!X483,0)))</f>
        <v>27.8</v>
      </c>
      <c r="L484" s="326">
        <f>IF(ISNUMBER('Primary endpoint outcomes'!V483)=TRUE,'Primary endpoint outcomes'!V483,(IF(ISNUMBER('Primary endpoint outcomes'!Y483)=TRUE,'Primary endpoint outcomes'!Y483,0)))</f>
        <v>0</v>
      </c>
      <c r="M484" s="325">
        <f>IF(ISNUMBER('Primary endpoint outcomes'!W483)=TRUE,'Primary endpoint outcomes'!W483,(IF(ISNUMBER('Primary endpoint outcomes'!Z483)=TRUE,'Primary endpoint outcomes'!Z483,0)))</f>
        <v>76</v>
      </c>
      <c r="N484" s="326">
        <f>IF(ISNUMBER('Primary endpoint outcomes'!BC483)=TRUE,'Primary endpoint outcomes'!BC483,(IF(ISNUMBER('Primary endpoint outcomes'!BF483)=TRUE,'Primary endpoint outcomes'!BF483,0)))</f>
        <v>26.6</v>
      </c>
      <c r="O484" s="325">
        <f>IF(ISNUMBER('Primary endpoint outcomes'!BD483)=TRUE,'Primary endpoint outcomes'!BD483,(IF(ISNUMBER('Primary endpoint outcomes'!BG483)=TRUE,'Primary endpoint outcomes'!BG483,0)))</f>
        <v>0</v>
      </c>
      <c r="P484" s="325">
        <f>IF(ISNUMBER('Primary endpoint outcomes'!BE483)=TRUE,'Primary endpoint outcomes'!BE483,(IF(ISNUMBER('Primary endpoint outcomes'!BH483)=TRUE,'Primary endpoint outcomes'!BH483,0)))</f>
        <v>79</v>
      </c>
      <c r="Q484" s="326">
        <f>IF(ISNUMBER('Primary endpoint outcomes'!CK483)=TRUE,'Primary endpoint outcomes'!CK483,(IF(ISNUMBER('Primary endpoint outcomes'!CN483)=TRUE,'Primary endpoint outcomes'!CN483,0)))</f>
        <v>0</v>
      </c>
      <c r="R484" s="326">
        <f>IF(ISNUMBER('Primary endpoint outcomes'!CL483)=TRUE,'Primary endpoint outcomes'!CL483,(IF(ISNUMBER('Primary endpoint outcomes'!CO483)=TRUE,'Primary endpoint outcomes'!CO483,0)))</f>
        <v>0</v>
      </c>
      <c r="S484" s="325">
        <f>IF(ISNUMBER('Primary endpoint outcomes'!CM483)=TRUE,'Primary endpoint outcomes'!CM483,(IF(ISNUMBER('Primary endpoint outcomes'!CP483)=TRUE,'Primary endpoint outcomes'!CP483,0)))</f>
        <v>0</v>
      </c>
      <c r="T484" s="326">
        <f>IF(ISNUMBER('Primary endpoint outcomes'!DS483)=TRUE,'Primary endpoint outcomes'!DS483,(IF(ISNUMBER('Primary endpoint outcomes'!DV483)=TRUE,'Primary endpoint outcomes'!DV483,0)))</f>
        <v>0</v>
      </c>
      <c r="U484" s="326">
        <f>IF(ISNUMBER('Primary endpoint outcomes'!DT483)=TRUE,'Primary endpoint outcomes'!DT483,(IF(ISNUMBER('Primary endpoint outcomes'!DW483)=TRUE,'Primary endpoint outcomes'!DW483,0)))</f>
        <v>0</v>
      </c>
      <c r="V484" s="326">
        <f>IF(ISNUMBER('Primary endpoint outcomes'!DU483)=TRUE,'Primary endpoint outcomes'!DU483,(IF(ISNUMBER('Primary endpoint outcomes'!DX483)=TRUE,'Primary endpoint outcomes'!DX483,0)))</f>
        <v>0</v>
      </c>
      <c r="W484" s="326">
        <f>IF(ISNUMBER('Primary endpoint outcomes'!FA483)=TRUE,'Primary endpoint outcomes'!FA483,(IF(ISNUMBER('Primary endpoint outcomes'!FD483)=TRUE,'Primary endpoint outcomes'!FD483,0)))</f>
        <v>0</v>
      </c>
      <c r="X484" s="326">
        <f>IF(ISNUMBER('Primary endpoint outcomes'!FB483)=TRUE,'Primary endpoint outcomes'!FB483,(IF(ISNUMBER('Primary endpoint outcomes'!FE483)=TRUE,'Primary endpoint outcomes'!FE483,0)))</f>
        <v>0</v>
      </c>
      <c r="Y484" s="326">
        <f>IF(ISNUMBER('Primary endpoint outcomes'!FC483)=TRUE,'Primary endpoint outcomes'!FC483,(IF(ISNUMBER('Primary endpoint outcomes'!FF483)=TRUE,'Primary endpoint outcomes'!FF483,0)))</f>
        <v>0</v>
      </c>
      <c r="AA484" s="151">
        <f t="shared" si="225"/>
        <v>76</v>
      </c>
      <c r="AB484" s="153">
        <f t="shared" si="226"/>
        <v>75</v>
      </c>
      <c r="AC484" s="153">
        <f t="shared" si="227"/>
        <v>0</v>
      </c>
      <c r="AD484" s="151">
        <f t="shared" si="228"/>
        <v>79</v>
      </c>
      <c r="AE484" s="153">
        <f t="shared" si="229"/>
        <v>78</v>
      </c>
      <c r="AF484" s="153">
        <f t="shared" si="230"/>
        <v>0</v>
      </c>
      <c r="AG484" s="151">
        <f t="shared" si="231"/>
        <v>0</v>
      </c>
      <c r="AH484" s="153">
        <f t="shared" si="232"/>
        <v>-1</v>
      </c>
      <c r="AI484" s="153">
        <f t="shared" si="233"/>
        <v>0</v>
      </c>
      <c r="AJ484" s="151">
        <f t="shared" si="234"/>
        <v>0</v>
      </c>
      <c r="AK484" s="153">
        <f t="shared" si="235"/>
        <v>-1</v>
      </c>
      <c r="AL484" s="153">
        <f t="shared" si="236"/>
        <v>0</v>
      </c>
      <c r="AM484" s="151">
        <f t="shared" si="237"/>
        <v>0</v>
      </c>
      <c r="AN484" s="153">
        <f t="shared" si="238"/>
        <v>-1</v>
      </c>
      <c r="AO484" s="153">
        <f t="shared" si="239"/>
        <v>0</v>
      </c>
      <c r="AP484" s="153">
        <f t="shared" si="240"/>
        <v>153</v>
      </c>
      <c r="AQ484" s="153">
        <f t="shared" si="241"/>
        <v>0</v>
      </c>
      <c r="AR484" s="153">
        <f t="shared" si="242"/>
        <v>27.1883870967742</v>
      </c>
      <c r="AS484" s="153">
        <f t="shared" si="243"/>
        <v>0</v>
      </c>
      <c r="AT484" s="153">
        <f t="shared" si="244"/>
        <v>155</v>
      </c>
    </row>
    <row r="485" spans="1:46" ht="15.75" x14ac:dyDescent="0.25">
      <c r="A485" s="152" t="str">
        <f>'Primary endpoint outcomes'!A484</f>
        <v>PAR MDUK 032</v>
      </c>
      <c r="B485" s="152" t="str">
        <f>CONCATENATE('Primary endpoint outcomes'!S484,'Primary endpoint outcomes'!T484)</f>
        <v>HAMD17</v>
      </c>
      <c r="C485" s="154">
        <f t="shared" si="217"/>
        <v>23.593220338983052</v>
      </c>
      <c r="D485" s="154">
        <f t="shared" si="218"/>
        <v>0</v>
      </c>
      <c r="E485" s="154">
        <f t="shared" si="219"/>
        <v>59</v>
      </c>
      <c r="F485" s="21" t="str">
        <f t="shared" si="220"/>
        <v>YES</v>
      </c>
      <c r="G485" s="21" t="str">
        <f t="shared" si="221"/>
        <v>NO</v>
      </c>
      <c r="H485" s="155" t="e">
        <f t="shared" si="222"/>
        <v>#NUM!</v>
      </c>
      <c r="I485" s="155" t="e">
        <f t="shared" si="223"/>
        <v>#NUM!</v>
      </c>
      <c r="J485" s="318">
        <f t="shared" si="224"/>
        <v>0</v>
      </c>
      <c r="K485" s="326">
        <f>IF(ISNUMBER('Primary endpoint outcomes'!U484)=TRUE,'Primary endpoint outcomes'!U484,(IF(ISNUMBER('Primary endpoint outcomes'!X484)=TRUE,'Primary endpoint outcomes'!X484,0)))</f>
        <v>24</v>
      </c>
      <c r="L485" s="326">
        <f>IF(ISNUMBER('Primary endpoint outcomes'!V484)=TRUE,'Primary endpoint outcomes'!V484,(IF(ISNUMBER('Primary endpoint outcomes'!Y484)=TRUE,'Primary endpoint outcomes'!Y484,0)))</f>
        <v>0</v>
      </c>
      <c r="M485" s="325">
        <f>IF(ISNUMBER('Primary endpoint outcomes'!W484)=TRUE,'Primary endpoint outcomes'!W484,(IF(ISNUMBER('Primary endpoint outcomes'!Z484)=TRUE,'Primary endpoint outcomes'!Z484,0)))</f>
        <v>29</v>
      </c>
      <c r="N485" s="326">
        <f>IF(ISNUMBER('Primary endpoint outcomes'!BC484)=TRUE,'Primary endpoint outcomes'!BC484,(IF(ISNUMBER('Primary endpoint outcomes'!BF484)=TRUE,'Primary endpoint outcomes'!BF484,0)))</f>
        <v>23.2</v>
      </c>
      <c r="O485" s="325">
        <f>IF(ISNUMBER('Primary endpoint outcomes'!BD484)=TRUE,'Primary endpoint outcomes'!BD484,(IF(ISNUMBER('Primary endpoint outcomes'!BG484)=TRUE,'Primary endpoint outcomes'!BG484,0)))</f>
        <v>0</v>
      </c>
      <c r="P485" s="325">
        <f>IF(ISNUMBER('Primary endpoint outcomes'!BE484)=TRUE,'Primary endpoint outcomes'!BE484,(IF(ISNUMBER('Primary endpoint outcomes'!BH484)=TRUE,'Primary endpoint outcomes'!BH484,0)))</f>
        <v>30</v>
      </c>
      <c r="Q485" s="326">
        <f>IF(ISNUMBER('Primary endpoint outcomes'!CK484)=TRUE,'Primary endpoint outcomes'!CK484,(IF(ISNUMBER('Primary endpoint outcomes'!CN484)=TRUE,'Primary endpoint outcomes'!CN484,0)))</f>
        <v>0</v>
      </c>
      <c r="R485" s="326">
        <f>IF(ISNUMBER('Primary endpoint outcomes'!CL484)=TRUE,'Primary endpoint outcomes'!CL484,(IF(ISNUMBER('Primary endpoint outcomes'!CO484)=TRUE,'Primary endpoint outcomes'!CO484,0)))</f>
        <v>0</v>
      </c>
      <c r="S485" s="325">
        <f>IF(ISNUMBER('Primary endpoint outcomes'!CM484)=TRUE,'Primary endpoint outcomes'!CM484,(IF(ISNUMBER('Primary endpoint outcomes'!CP484)=TRUE,'Primary endpoint outcomes'!CP484,0)))</f>
        <v>0</v>
      </c>
      <c r="T485" s="326">
        <f>IF(ISNUMBER('Primary endpoint outcomes'!DS484)=TRUE,'Primary endpoint outcomes'!DS484,(IF(ISNUMBER('Primary endpoint outcomes'!DV484)=TRUE,'Primary endpoint outcomes'!DV484,0)))</f>
        <v>0</v>
      </c>
      <c r="U485" s="326">
        <f>IF(ISNUMBER('Primary endpoint outcomes'!DT484)=TRUE,'Primary endpoint outcomes'!DT484,(IF(ISNUMBER('Primary endpoint outcomes'!DW484)=TRUE,'Primary endpoint outcomes'!DW484,0)))</f>
        <v>0</v>
      </c>
      <c r="V485" s="326">
        <f>IF(ISNUMBER('Primary endpoint outcomes'!DU484)=TRUE,'Primary endpoint outcomes'!DU484,(IF(ISNUMBER('Primary endpoint outcomes'!DX484)=TRUE,'Primary endpoint outcomes'!DX484,0)))</f>
        <v>0</v>
      </c>
      <c r="W485" s="326">
        <f>IF(ISNUMBER('Primary endpoint outcomes'!FA484)=TRUE,'Primary endpoint outcomes'!FA484,(IF(ISNUMBER('Primary endpoint outcomes'!FD484)=TRUE,'Primary endpoint outcomes'!FD484,0)))</f>
        <v>0</v>
      </c>
      <c r="X485" s="326">
        <f>IF(ISNUMBER('Primary endpoint outcomes'!FB484)=TRUE,'Primary endpoint outcomes'!FB484,(IF(ISNUMBER('Primary endpoint outcomes'!FE484)=TRUE,'Primary endpoint outcomes'!FE484,0)))</f>
        <v>0</v>
      </c>
      <c r="Y485" s="326">
        <f>IF(ISNUMBER('Primary endpoint outcomes'!FC484)=TRUE,'Primary endpoint outcomes'!FC484,(IF(ISNUMBER('Primary endpoint outcomes'!FF484)=TRUE,'Primary endpoint outcomes'!FF484,0)))</f>
        <v>0</v>
      </c>
      <c r="AA485" s="151">
        <f t="shared" si="225"/>
        <v>29</v>
      </c>
      <c r="AB485" s="153">
        <f t="shared" si="226"/>
        <v>28</v>
      </c>
      <c r="AC485" s="153">
        <f t="shared" si="227"/>
        <v>0</v>
      </c>
      <c r="AD485" s="151">
        <f t="shared" si="228"/>
        <v>30</v>
      </c>
      <c r="AE485" s="153">
        <f t="shared" si="229"/>
        <v>29</v>
      </c>
      <c r="AF485" s="153">
        <f t="shared" si="230"/>
        <v>0</v>
      </c>
      <c r="AG485" s="151">
        <f t="shared" si="231"/>
        <v>0</v>
      </c>
      <c r="AH485" s="153">
        <f t="shared" si="232"/>
        <v>-1</v>
      </c>
      <c r="AI485" s="153">
        <f t="shared" si="233"/>
        <v>0</v>
      </c>
      <c r="AJ485" s="151">
        <f t="shared" si="234"/>
        <v>0</v>
      </c>
      <c r="AK485" s="153">
        <f t="shared" si="235"/>
        <v>-1</v>
      </c>
      <c r="AL485" s="153">
        <f t="shared" si="236"/>
        <v>0</v>
      </c>
      <c r="AM485" s="151">
        <f t="shared" si="237"/>
        <v>0</v>
      </c>
      <c r="AN485" s="153">
        <f t="shared" si="238"/>
        <v>-1</v>
      </c>
      <c r="AO485" s="153">
        <f t="shared" si="239"/>
        <v>0</v>
      </c>
      <c r="AP485" s="153">
        <f t="shared" si="240"/>
        <v>57</v>
      </c>
      <c r="AQ485" s="153">
        <f t="shared" si="241"/>
        <v>0</v>
      </c>
      <c r="AR485" s="153">
        <f t="shared" si="242"/>
        <v>23.593220338983052</v>
      </c>
      <c r="AS485" s="153">
        <f t="shared" si="243"/>
        <v>0</v>
      </c>
      <c r="AT485" s="153">
        <f t="shared" si="244"/>
        <v>59</v>
      </c>
    </row>
    <row r="486" spans="1:46" ht="15.75" x14ac:dyDescent="0.25">
      <c r="A486" s="152" t="str">
        <f>'Primary endpoint outcomes'!A485</f>
        <v>Paslakis 2010</v>
      </c>
      <c r="B486" s="152" t="str">
        <f>CONCATENATE('Primary endpoint outcomes'!S485,'Primary endpoint outcomes'!T485)</f>
        <v>HAMD17</v>
      </c>
      <c r="C486" s="154">
        <f t="shared" si="217"/>
        <v>22.407142857142858</v>
      </c>
      <c r="D486" s="154">
        <f t="shared" si="218"/>
        <v>4.0096941353204896</v>
      </c>
      <c r="E486" s="154">
        <f t="shared" si="219"/>
        <v>70</v>
      </c>
      <c r="F486" s="21" t="str">
        <f t="shared" si="220"/>
        <v>YES</v>
      </c>
      <c r="G486" s="21" t="str">
        <f t="shared" si="221"/>
        <v>NO</v>
      </c>
      <c r="H486" s="155">
        <f t="shared" si="222"/>
        <v>0.94496884286641647</v>
      </c>
      <c r="I486" s="155">
        <f t="shared" si="223"/>
        <v>5.503115713358353E-2</v>
      </c>
      <c r="J486" s="318">
        <f t="shared" si="224"/>
        <v>1</v>
      </c>
      <c r="K486" s="326">
        <f>IF(ISNUMBER('Primary endpoint outcomes'!U485)=TRUE,'Primary endpoint outcomes'!U485,(IF(ISNUMBER('Primary endpoint outcomes'!X485)=TRUE,'Primary endpoint outcomes'!X485,0)))</f>
        <v>23.2</v>
      </c>
      <c r="L486" s="326">
        <f>IF(ISNUMBER('Primary endpoint outcomes'!V485)=TRUE,'Primary endpoint outcomes'!V485,(IF(ISNUMBER('Primary endpoint outcomes'!Y485)=TRUE,'Primary endpoint outcomes'!Y485,0)))</f>
        <v>4.5999999999999996</v>
      </c>
      <c r="M486" s="325">
        <f>IF(ISNUMBER('Primary endpoint outcomes'!W485)=TRUE,'Primary endpoint outcomes'!W485,(IF(ISNUMBER('Primary endpoint outcomes'!Z485)=TRUE,'Primary endpoint outcomes'!Z485,0)))</f>
        <v>33</v>
      </c>
      <c r="N486" s="326">
        <f>IF(ISNUMBER('Primary endpoint outcomes'!BC485)=TRUE,'Primary endpoint outcomes'!BC485,(IF(ISNUMBER('Primary endpoint outcomes'!BF485)=TRUE,'Primary endpoint outcomes'!BF485,0)))</f>
        <v>21.7</v>
      </c>
      <c r="O486" s="325">
        <f>IF(ISNUMBER('Primary endpoint outcomes'!BD485)=TRUE,'Primary endpoint outcomes'!BD485,(IF(ISNUMBER('Primary endpoint outcomes'!BG485)=TRUE,'Primary endpoint outcomes'!BG485,0)))</f>
        <v>3.4</v>
      </c>
      <c r="P486" s="325">
        <f>IF(ISNUMBER('Primary endpoint outcomes'!BE485)=TRUE,'Primary endpoint outcomes'!BE485,(IF(ISNUMBER('Primary endpoint outcomes'!BH485)=TRUE,'Primary endpoint outcomes'!BH485,0)))</f>
        <v>37</v>
      </c>
      <c r="Q486" s="326">
        <f>IF(ISNUMBER('Primary endpoint outcomes'!CK485)=TRUE,'Primary endpoint outcomes'!CK485,(IF(ISNUMBER('Primary endpoint outcomes'!CN485)=TRUE,'Primary endpoint outcomes'!CN485,0)))</f>
        <v>0</v>
      </c>
      <c r="R486" s="326">
        <f>IF(ISNUMBER('Primary endpoint outcomes'!CL485)=TRUE,'Primary endpoint outcomes'!CL485,(IF(ISNUMBER('Primary endpoint outcomes'!CO485)=TRUE,'Primary endpoint outcomes'!CO485,0)))</f>
        <v>0</v>
      </c>
      <c r="S486" s="325">
        <f>IF(ISNUMBER('Primary endpoint outcomes'!CM485)=TRUE,'Primary endpoint outcomes'!CM485,(IF(ISNUMBER('Primary endpoint outcomes'!CP485)=TRUE,'Primary endpoint outcomes'!CP485,0)))</f>
        <v>0</v>
      </c>
      <c r="T486" s="326">
        <f>IF(ISNUMBER('Primary endpoint outcomes'!DS485)=TRUE,'Primary endpoint outcomes'!DS485,(IF(ISNUMBER('Primary endpoint outcomes'!DV485)=TRUE,'Primary endpoint outcomes'!DV485,0)))</f>
        <v>0</v>
      </c>
      <c r="U486" s="326">
        <f>IF(ISNUMBER('Primary endpoint outcomes'!DT485)=TRUE,'Primary endpoint outcomes'!DT485,(IF(ISNUMBER('Primary endpoint outcomes'!DW485)=TRUE,'Primary endpoint outcomes'!DW485,0)))</f>
        <v>0</v>
      </c>
      <c r="V486" s="326">
        <f>IF(ISNUMBER('Primary endpoint outcomes'!DU485)=TRUE,'Primary endpoint outcomes'!DU485,(IF(ISNUMBER('Primary endpoint outcomes'!DX485)=TRUE,'Primary endpoint outcomes'!DX485,0)))</f>
        <v>0</v>
      </c>
      <c r="W486" s="326">
        <f>IF(ISNUMBER('Primary endpoint outcomes'!FA485)=TRUE,'Primary endpoint outcomes'!FA485,(IF(ISNUMBER('Primary endpoint outcomes'!FD485)=TRUE,'Primary endpoint outcomes'!FD485,0)))</f>
        <v>0</v>
      </c>
      <c r="X486" s="326">
        <f>IF(ISNUMBER('Primary endpoint outcomes'!FB485)=TRUE,'Primary endpoint outcomes'!FB485,(IF(ISNUMBER('Primary endpoint outcomes'!FE485)=TRUE,'Primary endpoint outcomes'!FE485,0)))</f>
        <v>0</v>
      </c>
      <c r="Y486" s="326">
        <f>IF(ISNUMBER('Primary endpoint outcomes'!FC485)=TRUE,'Primary endpoint outcomes'!FC485,(IF(ISNUMBER('Primary endpoint outcomes'!FF485)=TRUE,'Primary endpoint outcomes'!FF485,0)))</f>
        <v>0</v>
      </c>
      <c r="AA486" s="151">
        <f t="shared" si="225"/>
        <v>33</v>
      </c>
      <c r="AB486" s="153">
        <f t="shared" si="226"/>
        <v>32</v>
      </c>
      <c r="AC486" s="153">
        <f t="shared" si="227"/>
        <v>677.11999999999989</v>
      </c>
      <c r="AD486" s="151">
        <f t="shared" si="228"/>
        <v>37</v>
      </c>
      <c r="AE486" s="153">
        <f t="shared" si="229"/>
        <v>36</v>
      </c>
      <c r="AF486" s="153">
        <f t="shared" si="230"/>
        <v>416.15999999999997</v>
      </c>
      <c r="AG486" s="151">
        <f t="shared" si="231"/>
        <v>0</v>
      </c>
      <c r="AH486" s="153">
        <f t="shared" si="232"/>
        <v>-1</v>
      </c>
      <c r="AI486" s="153">
        <f t="shared" si="233"/>
        <v>0</v>
      </c>
      <c r="AJ486" s="151">
        <f t="shared" si="234"/>
        <v>0</v>
      </c>
      <c r="AK486" s="153">
        <f t="shared" si="235"/>
        <v>-1</v>
      </c>
      <c r="AL486" s="153">
        <f t="shared" si="236"/>
        <v>0</v>
      </c>
      <c r="AM486" s="151">
        <f t="shared" si="237"/>
        <v>0</v>
      </c>
      <c r="AN486" s="153">
        <f t="shared" si="238"/>
        <v>-1</v>
      </c>
      <c r="AO486" s="153">
        <f t="shared" si="239"/>
        <v>0</v>
      </c>
      <c r="AP486" s="153">
        <f t="shared" si="240"/>
        <v>68</v>
      </c>
      <c r="AQ486" s="153">
        <f t="shared" si="241"/>
        <v>1093.2799999999997</v>
      </c>
      <c r="AR486" s="153">
        <f t="shared" si="242"/>
        <v>22.407142857142858</v>
      </c>
      <c r="AS486" s="153">
        <f t="shared" si="243"/>
        <v>4.0096941353204896</v>
      </c>
      <c r="AT486" s="153">
        <f t="shared" si="244"/>
        <v>70</v>
      </c>
    </row>
    <row r="487" spans="1:46" ht="15.75" x14ac:dyDescent="0.25">
      <c r="A487" s="152" t="str">
        <f>'Primary endpoint outcomes'!A486</f>
        <v>Patel 2017/Weobong 2017</v>
      </c>
      <c r="B487" s="152" t="str">
        <f>CONCATENATE('Primary endpoint outcomes'!S486,'Primary endpoint outcomes'!T486)</f>
        <v>PHQ9</v>
      </c>
      <c r="C487" s="154">
        <f t="shared" si="217"/>
        <v>17.900000000000002</v>
      </c>
      <c r="D487" s="154">
        <f t="shared" si="218"/>
        <v>2.7012405688864449</v>
      </c>
      <c r="E487" s="154">
        <f t="shared" si="219"/>
        <v>493</v>
      </c>
      <c r="F487" s="21" t="str">
        <f t="shared" si="220"/>
        <v>YES</v>
      </c>
      <c r="G487" s="21" t="str">
        <f t="shared" si="221"/>
        <v>NO</v>
      </c>
      <c r="H487" s="155">
        <f t="shared" si="222"/>
        <v>0.7590906789399543</v>
      </c>
      <c r="I487" s="155">
        <f t="shared" si="223"/>
        <v>0.2409093210600457</v>
      </c>
      <c r="J487" s="318">
        <f t="shared" si="224"/>
        <v>1</v>
      </c>
      <c r="K487" s="326">
        <f>IF(ISNUMBER('Primary endpoint outcomes'!U486)=TRUE,'Primary endpoint outcomes'!U486,(IF(ISNUMBER('Primary endpoint outcomes'!X486)=TRUE,'Primary endpoint outcomes'!X486,0)))</f>
        <v>17.899999999999999</v>
      </c>
      <c r="L487" s="326">
        <f>IF(ISNUMBER('Primary endpoint outcomes'!V486)=TRUE,'Primary endpoint outcomes'!V486,(IF(ISNUMBER('Primary endpoint outcomes'!Y486)=TRUE,'Primary endpoint outcomes'!Y486,0)))</f>
        <v>2.8</v>
      </c>
      <c r="M487" s="325">
        <f>IF(ISNUMBER('Primary endpoint outcomes'!W486)=TRUE,'Primary endpoint outcomes'!W486,(IF(ISNUMBER('Primary endpoint outcomes'!Z486)=TRUE,'Primary endpoint outcomes'!Z486,0)))</f>
        <v>245</v>
      </c>
      <c r="N487" s="326">
        <f>IF(ISNUMBER('Primary endpoint outcomes'!BC486)=TRUE,'Primary endpoint outcomes'!BC486,(IF(ISNUMBER('Primary endpoint outcomes'!BF486)=TRUE,'Primary endpoint outcomes'!BF486,0)))</f>
        <v>17.899999999999999</v>
      </c>
      <c r="O487" s="325">
        <f>IF(ISNUMBER('Primary endpoint outcomes'!BD486)=TRUE,'Primary endpoint outcomes'!BD486,(IF(ISNUMBER('Primary endpoint outcomes'!BG486)=TRUE,'Primary endpoint outcomes'!BG486,0)))</f>
        <v>2.6</v>
      </c>
      <c r="P487" s="325">
        <f>IF(ISNUMBER('Primary endpoint outcomes'!BE486)=TRUE,'Primary endpoint outcomes'!BE486,(IF(ISNUMBER('Primary endpoint outcomes'!BH486)=TRUE,'Primary endpoint outcomes'!BH486,0)))</f>
        <v>248</v>
      </c>
      <c r="Q487" s="326">
        <f>IF(ISNUMBER('Primary endpoint outcomes'!CK486)=TRUE,'Primary endpoint outcomes'!CK486,(IF(ISNUMBER('Primary endpoint outcomes'!CN486)=TRUE,'Primary endpoint outcomes'!CN486,0)))</f>
        <v>0</v>
      </c>
      <c r="R487" s="326">
        <f>IF(ISNUMBER('Primary endpoint outcomes'!CL486)=TRUE,'Primary endpoint outcomes'!CL486,(IF(ISNUMBER('Primary endpoint outcomes'!CO486)=TRUE,'Primary endpoint outcomes'!CO486,0)))</f>
        <v>0</v>
      </c>
      <c r="S487" s="325">
        <f>IF(ISNUMBER('Primary endpoint outcomes'!CM486)=TRUE,'Primary endpoint outcomes'!CM486,(IF(ISNUMBER('Primary endpoint outcomes'!CP486)=TRUE,'Primary endpoint outcomes'!CP486,0)))</f>
        <v>0</v>
      </c>
      <c r="T487" s="326">
        <f>IF(ISNUMBER('Primary endpoint outcomes'!DS486)=TRUE,'Primary endpoint outcomes'!DS486,(IF(ISNUMBER('Primary endpoint outcomes'!DV486)=TRUE,'Primary endpoint outcomes'!DV486,0)))</f>
        <v>0</v>
      </c>
      <c r="U487" s="326">
        <f>IF(ISNUMBER('Primary endpoint outcomes'!DT486)=TRUE,'Primary endpoint outcomes'!DT486,(IF(ISNUMBER('Primary endpoint outcomes'!DW486)=TRUE,'Primary endpoint outcomes'!DW486,0)))</f>
        <v>0</v>
      </c>
      <c r="V487" s="326">
        <f>IF(ISNUMBER('Primary endpoint outcomes'!DU486)=TRUE,'Primary endpoint outcomes'!DU486,(IF(ISNUMBER('Primary endpoint outcomes'!DX486)=TRUE,'Primary endpoint outcomes'!DX486,0)))</f>
        <v>0</v>
      </c>
      <c r="W487" s="326">
        <f>IF(ISNUMBER('Primary endpoint outcomes'!FA486)=TRUE,'Primary endpoint outcomes'!FA486,(IF(ISNUMBER('Primary endpoint outcomes'!FD486)=TRUE,'Primary endpoint outcomes'!FD486,0)))</f>
        <v>0</v>
      </c>
      <c r="X487" s="326">
        <f>IF(ISNUMBER('Primary endpoint outcomes'!FB486)=TRUE,'Primary endpoint outcomes'!FB486,(IF(ISNUMBER('Primary endpoint outcomes'!FE486)=TRUE,'Primary endpoint outcomes'!FE486,0)))</f>
        <v>0</v>
      </c>
      <c r="Y487" s="326">
        <f>IF(ISNUMBER('Primary endpoint outcomes'!FC486)=TRUE,'Primary endpoint outcomes'!FC486,(IF(ISNUMBER('Primary endpoint outcomes'!FF486)=TRUE,'Primary endpoint outcomes'!FF486,0)))</f>
        <v>0</v>
      </c>
      <c r="AA487" s="151">
        <f t="shared" si="225"/>
        <v>245</v>
      </c>
      <c r="AB487" s="153">
        <f t="shared" si="226"/>
        <v>244</v>
      </c>
      <c r="AC487" s="153">
        <f t="shared" si="227"/>
        <v>1912.9599999999998</v>
      </c>
      <c r="AD487" s="151">
        <f t="shared" si="228"/>
        <v>248</v>
      </c>
      <c r="AE487" s="153">
        <f t="shared" si="229"/>
        <v>247</v>
      </c>
      <c r="AF487" s="153">
        <f t="shared" si="230"/>
        <v>1669.7200000000003</v>
      </c>
      <c r="AG487" s="151">
        <f t="shared" si="231"/>
        <v>0</v>
      </c>
      <c r="AH487" s="153">
        <f t="shared" si="232"/>
        <v>-1</v>
      </c>
      <c r="AI487" s="153">
        <f t="shared" si="233"/>
        <v>0</v>
      </c>
      <c r="AJ487" s="151">
        <f t="shared" si="234"/>
        <v>0</v>
      </c>
      <c r="AK487" s="153">
        <f t="shared" si="235"/>
        <v>-1</v>
      </c>
      <c r="AL487" s="153">
        <f t="shared" si="236"/>
        <v>0</v>
      </c>
      <c r="AM487" s="151">
        <f t="shared" si="237"/>
        <v>0</v>
      </c>
      <c r="AN487" s="153">
        <f t="shared" si="238"/>
        <v>-1</v>
      </c>
      <c r="AO487" s="153">
        <f t="shared" si="239"/>
        <v>0</v>
      </c>
      <c r="AP487" s="153">
        <f t="shared" si="240"/>
        <v>491</v>
      </c>
      <c r="AQ487" s="153">
        <f t="shared" si="241"/>
        <v>3582.6800000000003</v>
      </c>
      <c r="AR487" s="153">
        <f t="shared" si="242"/>
        <v>17.900000000000002</v>
      </c>
      <c r="AS487" s="153">
        <f t="shared" si="243"/>
        <v>2.7012405688864449</v>
      </c>
      <c r="AT487" s="153">
        <f t="shared" si="244"/>
        <v>493</v>
      </c>
    </row>
    <row r="488" spans="1:46" ht="15.75" x14ac:dyDescent="0.25">
      <c r="A488" s="152" t="str">
        <f>'Primary endpoint outcomes'!A487</f>
        <v>Patris 1996</v>
      </c>
      <c r="B488" s="152" t="str">
        <f>CONCATENATE('Primary endpoint outcomes'!S487,'Primary endpoint outcomes'!T487)</f>
        <v>MADRS10</v>
      </c>
      <c r="C488" s="154">
        <f t="shared" si="217"/>
        <v>29.546178343949045</v>
      </c>
      <c r="D488" s="154">
        <f t="shared" si="218"/>
        <v>0</v>
      </c>
      <c r="E488" s="154">
        <f t="shared" si="219"/>
        <v>314</v>
      </c>
      <c r="F488" s="21" t="str">
        <f t="shared" si="220"/>
        <v>YES</v>
      </c>
      <c r="G488" s="21" t="str">
        <f t="shared" si="221"/>
        <v>NO</v>
      </c>
      <c r="H488" s="155" t="e">
        <f t="shared" si="222"/>
        <v>#NUM!</v>
      </c>
      <c r="I488" s="155" t="e">
        <f t="shared" si="223"/>
        <v>#NUM!</v>
      </c>
      <c r="J488" s="318">
        <f t="shared" si="224"/>
        <v>0</v>
      </c>
      <c r="K488" s="326">
        <f>IF(ISNUMBER('Primary endpoint outcomes'!U487)=TRUE,'Primary endpoint outcomes'!U487,(IF(ISNUMBER('Primary endpoint outcomes'!X487)=TRUE,'Primary endpoint outcomes'!X487,0)))</f>
        <v>29.7</v>
      </c>
      <c r="L488" s="326">
        <f>IF(ISNUMBER('Primary endpoint outcomes'!V487)=TRUE,'Primary endpoint outcomes'!V487,(IF(ISNUMBER('Primary endpoint outcomes'!Y487)=TRUE,'Primary endpoint outcomes'!Y487,0)))</f>
        <v>0</v>
      </c>
      <c r="M488" s="325">
        <f>IF(ISNUMBER('Primary endpoint outcomes'!W487)=TRUE,'Primary endpoint outcomes'!W487,(IF(ISNUMBER('Primary endpoint outcomes'!Z487)=TRUE,'Primary endpoint outcomes'!Z487,0)))</f>
        <v>153</v>
      </c>
      <c r="N488" s="326">
        <f>IF(ISNUMBER('Primary endpoint outcomes'!BC487)=TRUE,'Primary endpoint outcomes'!BC487,(IF(ISNUMBER('Primary endpoint outcomes'!BF487)=TRUE,'Primary endpoint outcomes'!BF487,0)))</f>
        <v>29.4</v>
      </c>
      <c r="O488" s="325">
        <f>IF(ISNUMBER('Primary endpoint outcomes'!BD487)=TRUE,'Primary endpoint outcomes'!BD487,(IF(ISNUMBER('Primary endpoint outcomes'!BG487)=TRUE,'Primary endpoint outcomes'!BG487,0)))</f>
        <v>0</v>
      </c>
      <c r="P488" s="325">
        <f>IF(ISNUMBER('Primary endpoint outcomes'!BE487)=TRUE,'Primary endpoint outcomes'!BE487,(IF(ISNUMBER('Primary endpoint outcomes'!BH487)=TRUE,'Primary endpoint outcomes'!BH487,0)))</f>
        <v>161</v>
      </c>
      <c r="Q488" s="326">
        <f>IF(ISNUMBER('Primary endpoint outcomes'!CK487)=TRUE,'Primary endpoint outcomes'!CK487,(IF(ISNUMBER('Primary endpoint outcomes'!CN487)=TRUE,'Primary endpoint outcomes'!CN487,0)))</f>
        <v>0</v>
      </c>
      <c r="R488" s="326">
        <f>IF(ISNUMBER('Primary endpoint outcomes'!CL487)=TRUE,'Primary endpoint outcomes'!CL487,(IF(ISNUMBER('Primary endpoint outcomes'!CO487)=TRUE,'Primary endpoint outcomes'!CO487,0)))</f>
        <v>0</v>
      </c>
      <c r="S488" s="325">
        <f>IF(ISNUMBER('Primary endpoint outcomes'!CM487)=TRUE,'Primary endpoint outcomes'!CM487,(IF(ISNUMBER('Primary endpoint outcomes'!CP487)=TRUE,'Primary endpoint outcomes'!CP487,0)))</f>
        <v>0</v>
      </c>
      <c r="T488" s="326">
        <f>IF(ISNUMBER('Primary endpoint outcomes'!DS487)=TRUE,'Primary endpoint outcomes'!DS487,(IF(ISNUMBER('Primary endpoint outcomes'!DV487)=TRUE,'Primary endpoint outcomes'!DV487,0)))</f>
        <v>0</v>
      </c>
      <c r="U488" s="326">
        <f>IF(ISNUMBER('Primary endpoint outcomes'!DT487)=TRUE,'Primary endpoint outcomes'!DT487,(IF(ISNUMBER('Primary endpoint outcomes'!DW487)=TRUE,'Primary endpoint outcomes'!DW487,0)))</f>
        <v>0</v>
      </c>
      <c r="V488" s="326">
        <f>IF(ISNUMBER('Primary endpoint outcomes'!DU487)=TRUE,'Primary endpoint outcomes'!DU487,(IF(ISNUMBER('Primary endpoint outcomes'!DX487)=TRUE,'Primary endpoint outcomes'!DX487,0)))</f>
        <v>0</v>
      </c>
      <c r="W488" s="326">
        <f>IF(ISNUMBER('Primary endpoint outcomes'!FA487)=TRUE,'Primary endpoint outcomes'!FA487,(IF(ISNUMBER('Primary endpoint outcomes'!FD487)=TRUE,'Primary endpoint outcomes'!FD487,0)))</f>
        <v>0</v>
      </c>
      <c r="X488" s="326">
        <f>IF(ISNUMBER('Primary endpoint outcomes'!FB487)=TRUE,'Primary endpoint outcomes'!FB487,(IF(ISNUMBER('Primary endpoint outcomes'!FE487)=TRUE,'Primary endpoint outcomes'!FE487,0)))</f>
        <v>0</v>
      </c>
      <c r="Y488" s="326">
        <f>IF(ISNUMBER('Primary endpoint outcomes'!FC487)=TRUE,'Primary endpoint outcomes'!FC487,(IF(ISNUMBER('Primary endpoint outcomes'!FF487)=TRUE,'Primary endpoint outcomes'!FF487,0)))</f>
        <v>0</v>
      </c>
      <c r="AA488" s="151">
        <f t="shared" si="225"/>
        <v>153</v>
      </c>
      <c r="AB488" s="153">
        <f t="shared" si="226"/>
        <v>152</v>
      </c>
      <c r="AC488" s="153">
        <f t="shared" si="227"/>
        <v>0</v>
      </c>
      <c r="AD488" s="151">
        <f t="shared" si="228"/>
        <v>161</v>
      </c>
      <c r="AE488" s="153">
        <f t="shared" si="229"/>
        <v>160</v>
      </c>
      <c r="AF488" s="153">
        <f t="shared" si="230"/>
        <v>0</v>
      </c>
      <c r="AG488" s="151">
        <f t="shared" si="231"/>
        <v>0</v>
      </c>
      <c r="AH488" s="153">
        <f t="shared" si="232"/>
        <v>-1</v>
      </c>
      <c r="AI488" s="153">
        <f t="shared" si="233"/>
        <v>0</v>
      </c>
      <c r="AJ488" s="151">
        <f t="shared" si="234"/>
        <v>0</v>
      </c>
      <c r="AK488" s="153">
        <f t="shared" si="235"/>
        <v>-1</v>
      </c>
      <c r="AL488" s="153">
        <f t="shared" si="236"/>
        <v>0</v>
      </c>
      <c r="AM488" s="151">
        <f t="shared" si="237"/>
        <v>0</v>
      </c>
      <c r="AN488" s="153">
        <f t="shared" si="238"/>
        <v>-1</v>
      </c>
      <c r="AO488" s="153">
        <f t="shared" si="239"/>
        <v>0</v>
      </c>
      <c r="AP488" s="153">
        <f t="shared" si="240"/>
        <v>312</v>
      </c>
      <c r="AQ488" s="153">
        <f t="shared" si="241"/>
        <v>0</v>
      </c>
      <c r="AR488" s="153">
        <f t="shared" si="242"/>
        <v>29.546178343949045</v>
      </c>
      <c r="AS488" s="153">
        <f t="shared" si="243"/>
        <v>0</v>
      </c>
      <c r="AT488" s="153">
        <f t="shared" si="244"/>
        <v>314</v>
      </c>
    </row>
    <row r="489" spans="1:46" ht="15.75" x14ac:dyDescent="0.25">
      <c r="A489" s="152" t="str">
        <f>'Primary endpoint outcomes'!A488</f>
        <v>Pei 2006</v>
      </c>
      <c r="B489" s="152" t="str">
        <f>CONCATENATE('Primary endpoint outcomes'!S488,'Primary endpoint outcomes'!T488)</f>
        <v>HAMD17</v>
      </c>
      <c r="C489" s="154" t="e">
        <f t="shared" si="217"/>
        <v>#DIV/0!</v>
      </c>
      <c r="D489" s="154" t="e">
        <f t="shared" si="218"/>
        <v>#DIV/0!</v>
      </c>
      <c r="E489" s="154">
        <f t="shared" si="219"/>
        <v>0</v>
      </c>
      <c r="F489" s="21" t="e">
        <f t="shared" si="220"/>
        <v>#DIV/0!</v>
      </c>
      <c r="G489" s="21" t="e">
        <f t="shared" si="221"/>
        <v>#DIV/0!</v>
      </c>
      <c r="H489" s="155" t="e">
        <f t="shared" si="222"/>
        <v>#DIV/0!</v>
      </c>
      <c r="I489" s="155" t="e">
        <f t="shared" si="223"/>
        <v>#DIV/0!</v>
      </c>
      <c r="J489" s="318">
        <f t="shared" si="224"/>
        <v>0</v>
      </c>
      <c r="K489" s="326">
        <f>IF(ISNUMBER('Primary endpoint outcomes'!U488)=TRUE,'Primary endpoint outcomes'!U488,(IF(ISNUMBER('Primary endpoint outcomes'!X488)=TRUE,'Primary endpoint outcomes'!X488,0)))</f>
        <v>0</v>
      </c>
      <c r="L489" s="326">
        <f>IF(ISNUMBER('Primary endpoint outcomes'!V488)=TRUE,'Primary endpoint outcomes'!V488,(IF(ISNUMBER('Primary endpoint outcomes'!Y488)=TRUE,'Primary endpoint outcomes'!Y488,0)))</f>
        <v>0</v>
      </c>
      <c r="M489" s="325">
        <f>IF(ISNUMBER('Primary endpoint outcomes'!W488)=TRUE,'Primary endpoint outcomes'!W488,(IF(ISNUMBER('Primary endpoint outcomes'!Z488)=TRUE,'Primary endpoint outcomes'!Z488,0)))</f>
        <v>0</v>
      </c>
      <c r="N489" s="326">
        <f>IF(ISNUMBER('Primary endpoint outcomes'!BC488)=TRUE,'Primary endpoint outcomes'!BC488,(IF(ISNUMBER('Primary endpoint outcomes'!BF488)=TRUE,'Primary endpoint outcomes'!BF488,0)))</f>
        <v>0</v>
      </c>
      <c r="O489" s="325">
        <f>IF(ISNUMBER('Primary endpoint outcomes'!BD488)=TRUE,'Primary endpoint outcomes'!BD488,(IF(ISNUMBER('Primary endpoint outcomes'!BG488)=TRUE,'Primary endpoint outcomes'!BG488,0)))</f>
        <v>0</v>
      </c>
      <c r="P489" s="325">
        <f>IF(ISNUMBER('Primary endpoint outcomes'!BE488)=TRUE,'Primary endpoint outcomes'!BE488,(IF(ISNUMBER('Primary endpoint outcomes'!BH488)=TRUE,'Primary endpoint outcomes'!BH488,0)))</f>
        <v>0</v>
      </c>
      <c r="Q489" s="326">
        <f>IF(ISNUMBER('Primary endpoint outcomes'!CK488)=TRUE,'Primary endpoint outcomes'!CK488,(IF(ISNUMBER('Primary endpoint outcomes'!CN488)=TRUE,'Primary endpoint outcomes'!CN488,0)))</f>
        <v>0</v>
      </c>
      <c r="R489" s="326">
        <f>IF(ISNUMBER('Primary endpoint outcomes'!CL488)=TRUE,'Primary endpoint outcomes'!CL488,(IF(ISNUMBER('Primary endpoint outcomes'!CO488)=TRUE,'Primary endpoint outcomes'!CO488,0)))</f>
        <v>0</v>
      </c>
      <c r="S489" s="325">
        <f>IF(ISNUMBER('Primary endpoint outcomes'!CM488)=TRUE,'Primary endpoint outcomes'!CM488,(IF(ISNUMBER('Primary endpoint outcomes'!CP488)=TRUE,'Primary endpoint outcomes'!CP488,0)))</f>
        <v>0</v>
      </c>
      <c r="T489" s="326">
        <f>IF(ISNUMBER('Primary endpoint outcomes'!DS488)=TRUE,'Primary endpoint outcomes'!DS488,(IF(ISNUMBER('Primary endpoint outcomes'!DV488)=TRUE,'Primary endpoint outcomes'!DV488,0)))</f>
        <v>0</v>
      </c>
      <c r="U489" s="326">
        <f>IF(ISNUMBER('Primary endpoint outcomes'!DT488)=TRUE,'Primary endpoint outcomes'!DT488,(IF(ISNUMBER('Primary endpoint outcomes'!DW488)=TRUE,'Primary endpoint outcomes'!DW488,0)))</f>
        <v>0</v>
      </c>
      <c r="V489" s="326">
        <f>IF(ISNUMBER('Primary endpoint outcomes'!DU488)=TRUE,'Primary endpoint outcomes'!DU488,(IF(ISNUMBER('Primary endpoint outcomes'!DX488)=TRUE,'Primary endpoint outcomes'!DX488,0)))</f>
        <v>0</v>
      </c>
      <c r="W489" s="326">
        <f>IF(ISNUMBER('Primary endpoint outcomes'!FA488)=TRUE,'Primary endpoint outcomes'!FA488,(IF(ISNUMBER('Primary endpoint outcomes'!FD488)=TRUE,'Primary endpoint outcomes'!FD488,0)))</f>
        <v>0</v>
      </c>
      <c r="X489" s="326">
        <f>IF(ISNUMBER('Primary endpoint outcomes'!FB488)=TRUE,'Primary endpoint outcomes'!FB488,(IF(ISNUMBER('Primary endpoint outcomes'!FE488)=TRUE,'Primary endpoint outcomes'!FE488,0)))</f>
        <v>0</v>
      </c>
      <c r="Y489" s="326">
        <f>IF(ISNUMBER('Primary endpoint outcomes'!FC488)=TRUE,'Primary endpoint outcomes'!FC488,(IF(ISNUMBER('Primary endpoint outcomes'!FF488)=TRUE,'Primary endpoint outcomes'!FF488,0)))</f>
        <v>0</v>
      </c>
      <c r="AA489" s="151">
        <f t="shared" si="225"/>
        <v>0</v>
      </c>
      <c r="AB489" s="153">
        <f t="shared" si="226"/>
        <v>-1</v>
      </c>
      <c r="AC489" s="153">
        <f t="shared" si="227"/>
        <v>0</v>
      </c>
      <c r="AD489" s="151">
        <f t="shared" si="228"/>
        <v>0</v>
      </c>
      <c r="AE489" s="153">
        <f t="shared" si="229"/>
        <v>-1</v>
      </c>
      <c r="AF489" s="153">
        <f t="shared" si="230"/>
        <v>0</v>
      </c>
      <c r="AG489" s="151">
        <f t="shared" si="231"/>
        <v>0</v>
      </c>
      <c r="AH489" s="153">
        <f t="shared" si="232"/>
        <v>-1</v>
      </c>
      <c r="AI489" s="153">
        <f t="shared" si="233"/>
        <v>0</v>
      </c>
      <c r="AJ489" s="151">
        <f t="shared" si="234"/>
        <v>0</v>
      </c>
      <c r="AK489" s="153">
        <f t="shared" si="235"/>
        <v>-1</v>
      </c>
      <c r="AL489" s="153">
        <f t="shared" si="236"/>
        <v>0</v>
      </c>
      <c r="AM489" s="151">
        <f t="shared" si="237"/>
        <v>0</v>
      </c>
      <c r="AN489" s="153">
        <f t="shared" si="238"/>
        <v>-1</v>
      </c>
      <c r="AO489" s="153">
        <f t="shared" si="239"/>
        <v>0</v>
      </c>
      <c r="AP489" s="153" t="b">
        <f t="shared" si="240"/>
        <v>0</v>
      </c>
      <c r="AQ489" s="153">
        <f t="shared" si="241"/>
        <v>0</v>
      </c>
      <c r="AR489" s="153" t="e">
        <f t="shared" si="242"/>
        <v>#DIV/0!</v>
      </c>
      <c r="AS489" s="153" t="e">
        <f t="shared" si="243"/>
        <v>#DIV/0!</v>
      </c>
      <c r="AT489" s="153">
        <f t="shared" si="244"/>
        <v>0</v>
      </c>
    </row>
    <row r="490" spans="1:46" ht="15.75" x14ac:dyDescent="0.25">
      <c r="A490" s="152" t="str">
        <f>'Primary endpoint outcomes'!A489</f>
        <v>Perahia 2006</v>
      </c>
      <c r="B490" s="152" t="str">
        <f>CONCATENATE('Primary endpoint outcomes'!S489,'Primary endpoint outcomes'!T489)</f>
        <v>HAMD17</v>
      </c>
      <c r="C490" s="154">
        <f t="shared" si="217"/>
        <v>21.075255102040817</v>
      </c>
      <c r="D490" s="154">
        <f t="shared" si="218"/>
        <v>3.6798770149776505</v>
      </c>
      <c r="E490" s="154">
        <f t="shared" si="219"/>
        <v>392</v>
      </c>
      <c r="F490" s="21" t="str">
        <f t="shared" si="220"/>
        <v>YES</v>
      </c>
      <c r="G490" s="21" t="str">
        <f t="shared" si="221"/>
        <v>NO</v>
      </c>
      <c r="H490" s="155">
        <f t="shared" si="222"/>
        <v>0.91608214102816798</v>
      </c>
      <c r="I490" s="155">
        <f t="shared" si="223"/>
        <v>8.3917858971832016E-2</v>
      </c>
      <c r="J490" s="318">
        <f t="shared" si="224"/>
        <v>1</v>
      </c>
      <c r="K490" s="326">
        <f>IF(ISNUMBER('Primary endpoint outcomes'!U489)=TRUE,'Primary endpoint outcomes'!U489,(IF(ISNUMBER('Primary endpoint outcomes'!X489)=TRUE,'Primary endpoint outcomes'!X489,0)))</f>
        <v>21.3</v>
      </c>
      <c r="L490" s="326">
        <f>IF(ISNUMBER('Primary endpoint outcomes'!V489)=TRUE,'Primary endpoint outcomes'!V489,(IF(ISNUMBER('Primary endpoint outcomes'!Y489)=TRUE,'Primary endpoint outcomes'!Y489,0)))</f>
        <v>3</v>
      </c>
      <c r="M490" s="325">
        <f>IF(ISNUMBER('Primary endpoint outcomes'!W489)=TRUE,'Primary endpoint outcomes'!W489,(IF(ISNUMBER('Primary endpoint outcomes'!Z489)=TRUE,'Primary endpoint outcomes'!Z489,0)))</f>
        <v>93</v>
      </c>
      <c r="N490" s="326">
        <f>IF(ISNUMBER('Primary endpoint outcomes'!BC489)=TRUE,'Primary endpoint outcomes'!BC489,(IF(ISNUMBER('Primary endpoint outcomes'!BF489)=TRUE,'Primary endpoint outcomes'!BF489,0)))</f>
        <v>21.4</v>
      </c>
      <c r="O490" s="325">
        <f>IF(ISNUMBER('Primary endpoint outcomes'!BD489)=TRUE,'Primary endpoint outcomes'!BD489,(IF(ISNUMBER('Primary endpoint outcomes'!BG489)=TRUE,'Primary endpoint outcomes'!BG489,0)))</f>
        <v>4.4000000000000004</v>
      </c>
      <c r="P490" s="325">
        <f>IF(ISNUMBER('Primary endpoint outcomes'!BE489)=TRUE,'Primary endpoint outcomes'!BE489,(IF(ISNUMBER('Primary endpoint outcomes'!BH489)=TRUE,'Primary endpoint outcomes'!BH489,0)))</f>
        <v>103</v>
      </c>
      <c r="Q490" s="326">
        <f>IF(ISNUMBER('Primary endpoint outcomes'!CK489)=TRUE,'Primary endpoint outcomes'!CK489,(IF(ISNUMBER('Primary endpoint outcomes'!CN489)=TRUE,'Primary endpoint outcomes'!CN489,0)))</f>
        <v>21</v>
      </c>
      <c r="R490" s="326">
        <f>IF(ISNUMBER('Primary endpoint outcomes'!CL489)=TRUE,'Primary endpoint outcomes'!CL489,(IF(ISNUMBER('Primary endpoint outcomes'!CO489)=TRUE,'Primary endpoint outcomes'!CO489,0)))</f>
        <v>3.4</v>
      </c>
      <c r="S490" s="325">
        <f>IF(ISNUMBER('Primary endpoint outcomes'!CM489)=TRUE,'Primary endpoint outcomes'!CM489,(IF(ISNUMBER('Primary endpoint outcomes'!CP489)=TRUE,'Primary endpoint outcomes'!CP489,0)))</f>
        <v>97</v>
      </c>
      <c r="T490" s="326">
        <f>IF(ISNUMBER('Primary endpoint outcomes'!DS489)=TRUE,'Primary endpoint outcomes'!DS489,(IF(ISNUMBER('Primary endpoint outcomes'!DV489)=TRUE,'Primary endpoint outcomes'!DV489,0)))</f>
        <v>20.6</v>
      </c>
      <c r="U490" s="326">
        <f>IF(ISNUMBER('Primary endpoint outcomes'!DT489)=TRUE,'Primary endpoint outcomes'!DT489,(IF(ISNUMBER('Primary endpoint outcomes'!DW489)=TRUE,'Primary endpoint outcomes'!DW489,0)))</f>
        <v>3.7</v>
      </c>
      <c r="V490" s="326">
        <f>IF(ISNUMBER('Primary endpoint outcomes'!DU489)=TRUE,'Primary endpoint outcomes'!DU489,(IF(ISNUMBER('Primary endpoint outcomes'!DX489)=TRUE,'Primary endpoint outcomes'!DX489,0)))</f>
        <v>99</v>
      </c>
      <c r="W490" s="326">
        <f>IF(ISNUMBER('Primary endpoint outcomes'!FA489)=TRUE,'Primary endpoint outcomes'!FA489,(IF(ISNUMBER('Primary endpoint outcomes'!FD489)=TRUE,'Primary endpoint outcomes'!FD489,0)))</f>
        <v>0</v>
      </c>
      <c r="X490" s="326">
        <f>IF(ISNUMBER('Primary endpoint outcomes'!FB489)=TRUE,'Primary endpoint outcomes'!FB489,(IF(ISNUMBER('Primary endpoint outcomes'!FE489)=TRUE,'Primary endpoint outcomes'!FE489,0)))</f>
        <v>0</v>
      </c>
      <c r="Y490" s="326">
        <f>IF(ISNUMBER('Primary endpoint outcomes'!FC489)=TRUE,'Primary endpoint outcomes'!FC489,(IF(ISNUMBER('Primary endpoint outcomes'!FF489)=TRUE,'Primary endpoint outcomes'!FF489,0)))</f>
        <v>0</v>
      </c>
      <c r="AA490" s="151">
        <f t="shared" si="225"/>
        <v>93</v>
      </c>
      <c r="AB490" s="153">
        <f t="shared" si="226"/>
        <v>92</v>
      </c>
      <c r="AC490" s="153">
        <f t="shared" si="227"/>
        <v>828</v>
      </c>
      <c r="AD490" s="151">
        <f t="shared" si="228"/>
        <v>103</v>
      </c>
      <c r="AE490" s="153">
        <f t="shared" si="229"/>
        <v>102</v>
      </c>
      <c r="AF490" s="153">
        <f t="shared" si="230"/>
        <v>1974.7200000000003</v>
      </c>
      <c r="AG490" s="151">
        <f t="shared" si="231"/>
        <v>97</v>
      </c>
      <c r="AH490" s="153">
        <f t="shared" si="232"/>
        <v>96</v>
      </c>
      <c r="AI490" s="153">
        <f t="shared" si="233"/>
        <v>1109.7599999999998</v>
      </c>
      <c r="AJ490" s="151">
        <f t="shared" si="234"/>
        <v>99</v>
      </c>
      <c r="AK490" s="153">
        <f t="shared" si="235"/>
        <v>98</v>
      </c>
      <c r="AL490" s="153">
        <f t="shared" si="236"/>
        <v>1341.6200000000001</v>
      </c>
      <c r="AM490" s="151">
        <f t="shared" si="237"/>
        <v>0</v>
      </c>
      <c r="AN490" s="153">
        <f t="shared" si="238"/>
        <v>-1</v>
      </c>
      <c r="AO490" s="153">
        <f t="shared" si="239"/>
        <v>0</v>
      </c>
      <c r="AP490" s="153">
        <f t="shared" si="240"/>
        <v>388</v>
      </c>
      <c r="AQ490" s="153">
        <f t="shared" si="241"/>
        <v>5254.1</v>
      </c>
      <c r="AR490" s="153">
        <f t="shared" si="242"/>
        <v>21.075255102040817</v>
      </c>
      <c r="AS490" s="153">
        <f t="shared" si="243"/>
        <v>3.6798770149776505</v>
      </c>
      <c r="AT490" s="153">
        <f t="shared" si="244"/>
        <v>392</v>
      </c>
    </row>
    <row r="491" spans="1:46" ht="15.75" x14ac:dyDescent="0.25">
      <c r="A491" s="152" t="str">
        <f>'Primary endpoint outcomes'!A490</f>
        <v>Perahia 2008a_study 1</v>
      </c>
      <c r="B491" s="152" t="str">
        <f>CONCATENATE('Primary endpoint outcomes'!S490,'Primary endpoint outcomes'!T490)</f>
        <v>HAMD17</v>
      </c>
      <c r="C491" s="154">
        <f t="shared" si="217"/>
        <v>23.1</v>
      </c>
      <c r="D491" s="154">
        <f t="shared" si="218"/>
        <v>0</v>
      </c>
      <c r="E491" s="154">
        <f t="shared" si="219"/>
        <v>323</v>
      </c>
      <c r="F491" s="21" t="str">
        <f t="shared" si="220"/>
        <v>YES</v>
      </c>
      <c r="G491" s="21" t="str">
        <f t="shared" si="221"/>
        <v>NO</v>
      </c>
      <c r="H491" s="155" t="e">
        <f t="shared" si="222"/>
        <v>#NUM!</v>
      </c>
      <c r="I491" s="155" t="e">
        <f t="shared" si="223"/>
        <v>#NUM!</v>
      </c>
      <c r="J491" s="318">
        <f t="shared" si="224"/>
        <v>0</v>
      </c>
      <c r="K491" s="326">
        <f>IF(ISNUMBER('Primary endpoint outcomes'!U490)=TRUE,'Primary endpoint outcomes'!U490,(IF(ISNUMBER('Primary endpoint outcomes'!X490)=TRUE,'Primary endpoint outcomes'!X490,0)))</f>
        <v>23.1</v>
      </c>
      <c r="L491" s="326">
        <f>IF(ISNUMBER('Primary endpoint outcomes'!V490)=TRUE,'Primary endpoint outcomes'!V490,(IF(ISNUMBER('Primary endpoint outcomes'!Y490)=TRUE,'Primary endpoint outcomes'!Y490,0)))</f>
        <v>0</v>
      </c>
      <c r="M491" s="325">
        <f>IF(ISNUMBER('Primary endpoint outcomes'!W490)=TRUE,'Primary endpoint outcomes'!W490,(IF(ISNUMBER('Primary endpoint outcomes'!Z490)=TRUE,'Primary endpoint outcomes'!Z490,0)))</f>
        <v>159</v>
      </c>
      <c r="N491" s="326">
        <f>IF(ISNUMBER('Primary endpoint outcomes'!BC490)=TRUE,'Primary endpoint outcomes'!BC490,(IF(ISNUMBER('Primary endpoint outcomes'!BF490)=TRUE,'Primary endpoint outcomes'!BF490,0)))</f>
        <v>23.1</v>
      </c>
      <c r="O491" s="325">
        <f>IF(ISNUMBER('Primary endpoint outcomes'!BD490)=TRUE,'Primary endpoint outcomes'!BD490,(IF(ISNUMBER('Primary endpoint outcomes'!BG490)=TRUE,'Primary endpoint outcomes'!BG490,0)))</f>
        <v>0</v>
      </c>
      <c r="P491" s="325">
        <f>IF(ISNUMBER('Primary endpoint outcomes'!BE490)=TRUE,'Primary endpoint outcomes'!BE490,(IF(ISNUMBER('Primary endpoint outcomes'!BH490)=TRUE,'Primary endpoint outcomes'!BH490,0)))</f>
        <v>164</v>
      </c>
      <c r="Q491" s="326">
        <f>IF(ISNUMBER('Primary endpoint outcomes'!CK490)=TRUE,'Primary endpoint outcomes'!CK490,(IF(ISNUMBER('Primary endpoint outcomes'!CN490)=TRUE,'Primary endpoint outcomes'!CN490,0)))</f>
        <v>0</v>
      </c>
      <c r="R491" s="326">
        <f>IF(ISNUMBER('Primary endpoint outcomes'!CL490)=TRUE,'Primary endpoint outcomes'!CL490,(IF(ISNUMBER('Primary endpoint outcomes'!CO490)=TRUE,'Primary endpoint outcomes'!CO490,0)))</f>
        <v>0</v>
      </c>
      <c r="S491" s="325">
        <f>IF(ISNUMBER('Primary endpoint outcomes'!CM490)=TRUE,'Primary endpoint outcomes'!CM490,(IF(ISNUMBER('Primary endpoint outcomes'!CP490)=TRUE,'Primary endpoint outcomes'!CP490,0)))</f>
        <v>0</v>
      </c>
      <c r="T491" s="326">
        <f>IF(ISNUMBER('Primary endpoint outcomes'!DS490)=TRUE,'Primary endpoint outcomes'!DS490,(IF(ISNUMBER('Primary endpoint outcomes'!DV490)=TRUE,'Primary endpoint outcomes'!DV490,0)))</f>
        <v>0</v>
      </c>
      <c r="U491" s="326">
        <f>IF(ISNUMBER('Primary endpoint outcomes'!DT490)=TRUE,'Primary endpoint outcomes'!DT490,(IF(ISNUMBER('Primary endpoint outcomes'!DW490)=TRUE,'Primary endpoint outcomes'!DW490,0)))</f>
        <v>0</v>
      </c>
      <c r="V491" s="326">
        <f>IF(ISNUMBER('Primary endpoint outcomes'!DU490)=TRUE,'Primary endpoint outcomes'!DU490,(IF(ISNUMBER('Primary endpoint outcomes'!DX490)=TRUE,'Primary endpoint outcomes'!DX490,0)))</f>
        <v>0</v>
      </c>
      <c r="W491" s="326">
        <f>IF(ISNUMBER('Primary endpoint outcomes'!FA490)=TRUE,'Primary endpoint outcomes'!FA490,(IF(ISNUMBER('Primary endpoint outcomes'!FD490)=TRUE,'Primary endpoint outcomes'!FD490,0)))</f>
        <v>0</v>
      </c>
      <c r="X491" s="326">
        <f>IF(ISNUMBER('Primary endpoint outcomes'!FB490)=TRUE,'Primary endpoint outcomes'!FB490,(IF(ISNUMBER('Primary endpoint outcomes'!FE490)=TRUE,'Primary endpoint outcomes'!FE490,0)))</f>
        <v>0</v>
      </c>
      <c r="Y491" s="326">
        <f>IF(ISNUMBER('Primary endpoint outcomes'!FC490)=TRUE,'Primary endpoint outcomes'!FC490,(IF(ISNUMBER('Primary endpoint outcomes'!FF490)=TRUE,'Primary endpoint outcomes'!FF490,0)))</f>
        <v>0</v>
      </c>
      <c r="AA491" s="151">
        <f t="shared" si="225"/>
        <v>159</v>
      </c>
      <c r="AB491" s="153">
        <f t="shared" si="226"/>
        <v>158</v>
      </c>
      <c r="AC491" s="153">
        <f t="shared" si="227"/>
        <v>0</v>
      </c>
      <c r="AD491" s="151">
        <f t="shared" si="228"/>
        <v>164</v>
      </c>
      <c r="AE491" s="153">
        <f t="shared" si="229"/>
        <v>163</v>
      </c>
      <c r="AF491" s="153">
        <f t="shared" si="230"/>
        <v>0</v>
      </c>
      <c r="AG491" s="151">
        <f t="shared" si="231"/>
        <v>0</v>
      </c>
      <c r="AH491" s="153">
        <f t="shared" si="232"/>
        <v>-1</v>
      </c>
      <c r="AI491" s="153">
        <f t="shared" si="233"/>
        <v>0</v>
      </c>
      <c r="AJ491" s="151">
        <f t="shared" si="234"/>
        <v>0</v>
      </c>
      <c r="AK491" s="153">
        <f t="shared" si="235"/>
        <v>-1</v>
      </c>
      <c r="AL491" s="153">
        <f t="shared" si="236"/>
        <v>0</v>
      </c>
      <c r="AM491" s="151">
        <f t="shared" si="237"/>
        <v>0</v>
      </c>
      <c r="AN491" s="153">
        <f t="shared" si="238"/>
        <v>-1</v>
      </c>
      <c r="AO491" s="153">
        <f t="shared" si="239"/>
        <v>0</v>
      </c>
      <c r="AP491" s="153">
        <f t="shared" si="240"/>
        <v>321</v>
      </c>
      <c r="AQ491" s="153">
        <f t="shared" si="241"/>
        <v>0</v>
      </c>
      <c r="AR491" s="153">
        <f t="shared" si="242"/>
        <v>23.1</v>
      </c>
      <c r="AS491" s="153">
        <f t="shared" si="243"/>
        <v>0</v>
      </c>
      <c r="AT491" s="153">
        <f t="shared" si="244"/>
        <v>323</v>
      </c>
    </row>
    <row r="492" spans="1:46" ht="15.75" x14ac:dyDescent="0.25">
      <c r="A492" s="152" t="str">
        <f>'Primary endpoint outcomes'!A491</f>
        <v>Perahia 2008a_study 2</v>
      </c>
      <c r="B492" s="152" t="str">
        <f>CONCATENATE('Primary endpoint outcomes'!S491,'Primary endpoint outcomes'!T491)</f>
        <v>HAMD17</v>
      </c>
      <c r="C492" s="154">
        <f t="shared" si="217"/>
        <v>22.32156822810591</v>
      </c>
      <c r="D492" s="154">
        <f t="shared" si="218"/>
        <v>0</v>
      </c>
      <c r="E492" s="154">
        <f t="shared" si="219"/>
        <v>491</v>
      </c>
      <c r="F492" s="21" t="str">
        <f t="shared" si="220"/>
        <v>YES</v>
      </c>
      <c r="G492" s="21" t="str">
        <f t="shared" si="221"/>
        <v>NO</v>
      </c>
      <c r="H492" s="155" t="e">
        <f t="shared" si="222"/>
        <v>#NUM!</v>
      </c>
      <c r="I492" s="155" t="e">
        <f t="shared" si="223"/>
        <v>#NUM!</v>
      </c>
      <c r="J492" s="318">
        <f t="shared" si="224"/>
        <v>0</v>
      </c>
      <c r="K492" s="326">
        <f>IF(ISNUMBER('Primary endpoint outcomes'!U491)=TRUE,'Primary endpoint outcomes'!U491,(IF(ISNUMBER('Primary endpoint outcomes'!X491)=TRUE,'Primary endpoint outcomes'!X491,0)))</f>
        <v>22.21</v>
      </c>
      <c r="L492" s="326">
        <f>IF(ISNUMBER('Primary endpoint outcomes'!V491)=TRUE,'Primary endpoint outcomes'!V491,(IF(ISNUMBER('Primary endpoint outcomes'!Y491)=TRUE,'Primary endpoint outcomes'!Y491,0)))</f>
        <v>0</v>
      </c>
      <c r="M492" s="325">
        <f>IF(ISNUMBER('Primary endpoint outcomes'!W491)=TRUE,'Primary endpoint outcomes'!W491,(IF(ISNUMBER('Primary endpoint outcomes'!Z491)=TRUE,'Primary endpoint outcomes'!Z491,0)))</f>
        <v>159</v>
      </c>
      <c r="N492" s="326">
        <f>IF(ISNUMBER('Primary endpoint outcomes'!BC491)=TRUE,'Primary endpoint outcomes'!BC491,(IF(ISNUMBER('Primary endpoint outcomes'!BF491)=TRUE,'Primary endpoint outcomes'!BF491,0)))</f>
        <v>22.51</v>
      </c>
      <c r="O492" s="325">
        <f>IF(ISNUMBER('Primary endpoint outcomes'!BD491)=TRUE,'Primary endpoint outcomes'!BD491,(IF(ISNUMBER('Primary endpoint outcomes'!BG491)=TRUE,'Primary endpoint outcomes'!BG491,0)))</f>
        <v>0</v>
      </c>
      <c r="P492" s="325">
        <f>IF(ISNUMBER('Primary endpoint outcomes'!BE491)=TRUE,'Primary endpoint outcomes'!BE491,(IF(ISNUMBER('Primary endpoint outcomes'!BH491)=TRUE,'Primary endpoint outcomes'!BH491,0)))</f>
        <v>166</v>
      </c>
      <c r="Q492" s="326">
        <f>IF(ISNUMBER('Primary endpoint outcomes'!CK491)=TRUE,'Primary endpoint outcomes'!CK491,(IF(ISNUMBER('Primary endpoint outcomes'!CN491)=TRUE,'Primary endpoint outcomes'!CN491,0)))</f>
        <v>22.24</v>
      </c>
      <c r="R492" s="326">
        <f>IF(ISNUMBER('Primary endpoint outcomes'!CL491)=TRUE,'Primary endpoint outcomes'!CL491,(IF(ISNUMBER('Primary endpoint outcomes'!CO491)=TRUE,'Primary endpoint outcomes'!CO491,0)))</f>
        <v>0</v>
      </c>
      <c r="S492" s="325">
        <f>IF(ISNUMBER('Primary endpoint outcomes'!CM491)=TRUE,'Primary endpoint outcomes'!CM491,(IF(ISNUMBER('Primary endpoint outcomes'!CP491)=TRUE,'Primary endpoint outcomes'!CP491,0)))</f>
        <v>166</v>
      </c>
      <c r="T492" s="326">
        <f>IF(ISNUMBER('Primary endpoint outcomes'!DS491)=TRUE,'Primary endpoint outcomes'!DS491,(IF(ISNUMBER('Primary endpoint outcomes'!DV491)=TRUE,'Primary endpoint outcomes'!DV491,0)))</f>
        <v>0</v>
      </c>
      <c r="U492" s="326">
        <f>IF(ISNUMBER('Primary endpoint outcomes'!DT491)=TRUE,'Primary endpoint outcomes'!DT491,(IF(ISNUMBER('Primary endpoint outcomes'!DW491)=TRUE,'Primary endpoint outcomes'!DW491,0)))</f>
        <v>0</v>
      </c>
      <c r="V492" s="326">
        <f>IF(ISNUMBER('Primary endpoint outcomes'!DU491)=TRUE,'Primary endpoint outcomes'!DU491,(IF(ISNUMBER('Primary endpoint outcomes'!DX491)=TRUE,'Primary endpoint outcomes'!DX491,0)))</f>
        <v>0</v>
      </c>
      <c r="W492" s="326">
        <f>IF(ISNUMBER('Primary endpoint outcomes'!FA491)=TRUE,'Primary endpoint outcomes'!FA491,(IF(ISNUMBER('Primary endpoint outcomes'!FD491)=TRUE,'Primary endpoint outcomes'!FD491,0)))</f>
        <v>0</v>
      </c>
      <c r="X492" s="326">
        <f>IF(ISNUMBER('Primary endpoint outcomes'!FB491)=TRUE,'Primary endpoint outcomes'!FB491,(IF(ISNUMBER('Primary endpoint outcomes'!FE491)=TRUE,'Primary endpoint outcomes'!FE491,0)))</f>
        <v>0</v>
      </c>
      <c r="Y492" s="326">
        <f>IF(ISNUMBER('Primary endpoint outcomes'!FC491)=TRUE,'Primary endpoint outcomes'!FC491,(IF(ISNUMBER('Primary endpoint outcomes'!FF491)=TRUE,'Primary endpoint outcomes'!FF491,0)))</f>
        <v>0</v>
      </c>
      <c r="AA492" s="151">
        <f t="shared" si="225"/>
        <v>159</v>
      </c>
      <c r="AB492" s="153">
        <f t="shared" si="226"/>
        <v>158</v>
      </c>
      <c r="AC492" s="153">
        <f t="shared" si="227"/>
        <v>0</v>
      </c>
      <c r="AD492" s="151">
        <f t="shared" si="228"/>
        <v>166</v>
      </c>
      <c r="AE492" s="153">
        <f t="shared" si="229"/>
        <v>165</v>
      </c>
      <c r="AF492" s="153">
        <f t="shared" si="230"/>
        <v>0</v>
      </c>
      <c r="AG492" s="151">
        <f t="shared" si="231"/>
        <v>166</v>
      </c>
      <c r="AH492" s="153">
        <f t="shared" si="232"/>
        <v>165</v>
      </c>
      <c r="AI492" s="153">
        <f t="shared" si="233"/>
        <v>0</v>
      </c>
      <c r="AJ492" s="151">
        <f t="shared" si="234"/>
        <v>0</v>
      </c>
      <c r="AK492" s="153">
        <f t="shared" si="235"/>
        <v>-1</v>
      </c>
      <c r="AL492" s="153">
        <f t="shared" si="236"/>
        <v>0</v>
      </c>
      <c r="AM492" s="151">
        <f t="shared" si="237"/>
        <v>0</v>
      </c>
      <c r="AN492" s="153">
        <f t="shared" si="238"/>
        <v>-1</v>
      </c>
      <c r="AO492" s="153">
        <f t="shared" si="239"/>
        <v>0</v>
      </c>
      <c r="AP492" s="153">
        <f t="shared" si="240"/>
        <v>488</v>
      </c>
      <c r="AQ492" s="153">
        <f t="shared" si="241"/>
        <v>0</v>
      </c>
      <c r="AR492" s="153">
        <f t="shared" si="242"/>
        <v>22.32156822810591</v>
      </c>
      <c r="AS492" s="153">
        <f t="shared" si="243"/>
        <v>0</v>
      </c>
      <c r="AT492" s="153">
        <f t="shared" si="244"/>
        <v>491</v>
      </c>
    </row>
    <row r="493" spans="1:46" ht="15.75" x14ac:dyDescent="0.25">
      <c r="A493" s="152" t="str">
        <f>'Primary endpoint outcomes'!A492</f>
        <v>Perahia 2008b</v>
      </c>
      <c r="B493" s="152" t="str">
        <f>CONCATENATE('Primary endpoint outcomes'!S492,'Primary endpoint outcomes'!T492)</f>
        <v>HAMD17</v>
      </c>
      <c r="C493" s="154">
        <f t="shared" si="217"/>
        <v>21.6504158004158</v>
      </c>
      <c r="D493" s="154">
        <f t="shared" si="218"/>
        <v>4.1020523318618611</v>
      </c>
      <c r="E493" s="154">
        <f t="shared" si="219"/>
        <v>962</v>
      </c>
      <c r="F493" s="21" t="str">
        <f t="shared" si="220"/>
        <v>YES</v>
      </c>
      <c r="G493" s="21" t="str">
        <f t="shared" si="221"/>
        <v>NO</v>
      </c>
      <c r="H493" s="155">
        <f t="shared" si="222"/>
        <v>0.91581506851695127</v>
      </c>
      <c r="I493" s="155">
        <f t="shared" si="223"/>
        <v>8.4184931483048731E-2</v>
      </c>
      <c r="J493" s="318">
        <f t="shared" si="224"/>
        <v>1</v>
      </c>
      <c r="K493" s="326">
        <f>IF(ISNUMBER('Primary endpoint outcomes'!U492)=TRUE,'Primary endpoint outcomes'!U492,(IF(ISNUMBER('Primary endpoint outcomes'!X492)=TRUE,'Primary endpoint outcomes'!X492,0)))</f>
        <v>21.7</v>
      </c>
      <c r="L493" s="326">
        <f>IF(ISNUMBER('Primary endpoint outcomes'!V492)=TRUE,'Primary endpoint outcomes'!V492,(IF(ISNUMBER('Primary endpoint outcomes'!Y492)=TRUE,'Primary endpoint outcomes'!Y492,0)))</f>
        <v>4.2</v>
      </c>
      <c r="M493" s="325">
        <f>IF(ISNUMBER('Primary endpoint outcomes'!W492)=TRUE,'Primary endpoint outcomes'!W492,(IF(ISNUMBER('Primary endpoint outcomes'!Z492)=TRUE,'Primary endpoint outcomes'!Z492,0)))</f>
        <v>485</v>
      </c>
      <c r="N493" s="326">
        <f>IF(ISNUMBER('Primary endpoint outcomes'!BC492)=TRUE,'Primary endpoint outcomes'!BC492,(IF(ISNUMBER('Primary endpoint outcomes'!BF492)=TRUE,'Primary endpoint outcomes'!BF492,0)))</f>
        <v>21.6</v>
      </c>
      <c r="O493" s="325">
        <f>IF(ISNUMBER('Primary endpoint outcomes'!BD492)=TRUE,'Primary endpoint outcomes'!BD492,(IF(ISNUMBER('Primary endpoint outcomes'!BG492)=TRUE,'Primary endpoint outcomes'!BG492,0)))</f>
        <v>4</v>
      </c>
      <c r="P493" s="325">
        <f>IF(ISNUMBER('Primary endpoint outcomes'!BE492)=TRUE,'Primary endpoint outcomes'!BE492,(IF(ISNUMBER('Primary endpoint outcomes'!BH492)=TRUE,'Primary endpoint outcomes'!BH492,0)))</f>
        <v>477</v>
      </c>
      <c r="Q493" s="326">
        <f>IF(ISNUMBER('Primary endpoint outcomes'!CK492)=TRUE,'Primary endpoint outcomes'!CK492,(IF(ISNUMBER('Primary endpoint outcomes'!CN492)=TRUE,'Primary endpoint outcomes'!CN492,0)))</f>
        <v>0</v>
      </c>
      <c r="R493" s="326">
        <f>IF(ISNUMBER('Primary endpoint outcomes'!CL492)=TRUE,'Primary endpoint outcomes'!CL492,(IF(ISNUMBER('Primary endpoint outcomes'!CO492)=TRUE,'Primary endpoint outcomes'!CO492,0)))</f>
        <v>0</v>
      </c>
      <c r="S493" s="325">
        <f>IF(ISNUMBER('Primary endpoint outcomes'!CM492)=TRUE,'Primary endpoint outcomes'!CM492,(IF(ISNUMBER('Primary endpoint outcomes'!CP492)=TRUE,'Primary endpoint outcomes'!CP492,0)))</f>
        <v>0</v>
      </c>
      <c r="T493" s="326">
        <f>IF(ISNUMBER('Primary endpoint outcomes'!DS492)=TRUE,'Primary endpoint outcomes'!DS492,(IF(ISNUMBER('Primary endpoint outcomes'!DV492)=TRUE,'Primary endpoint outcomes'!DV492,0)))</f>
        <v>0</v>
      </c>
      <c r="U493" s="326">
        <f>IF(ISNUMBER('Primary endpoint outcomes'!DT492)=TRUE,'Primary endpoint outcomes'!DT492,(IF(ISNUMBER('Primary endpoint outcomes'!DW492)=TRUE,'Primary endpoint outcomes'!DW492,0)))</f>
        <v>0</v>
      </c>
      <c r="V493" s="326">
        <f>IF(ISNUMBER('Primary endpoint outcomes'!DU492)=TRUE,'Primary endpoint outcomes'!DU492,(IF(ISNUMBER('Primary endpoint outcomes'!DX492)=TRUE,'Primary endpoint outcomes'!DX492,0)))</f>
        <v>0</v>
      </c>
      <c r="W493" s="326">
        <f>IF(ISNUMBER('Primary endpoint outcomes'!FA492)=TRUE,'Primary endpoint outcomes'!FA492,(IF(ISNUMBER('Primary endpoint outcomes'!FD492)=TRUE,'Primary endpoint outcomes'!FD492,0)))</f>
        <v>0</v>
      </c>
      <c r="X493" s="326">
        <f>IF(ISNUMBER('Primary endpoint outcomes'!FB492)=TRUE,'Primary endpoint outcomes'!FB492,(IF(ISNUMBER('Primary endpoint outcomes'!FE492)=TRUE,'Primary endpoint outcomes'!FE492,0)))</f>
        <v>0</v>
      </c>
      <c r="Y493" s="326">
        <f>IF(ISNUMBER('Primary endpoint outcomes'!FC492)=TRUE,'Primary endpoint outcomes'!FC492,(IF(ISNUMBER('Primary endpoint outcomes'!FF492)=TRUE,'Primary endpoint outcomes'!FF492,0)))</f>
        <v>0</v>
      </c>
      <c r="AA493" s="151">
        <f t="shared" si="225"/>
        <v>485</v>
      </c>
      <c r="AB493" s="153">
        <f t="shared" si="226"/>
        <v>484</v>
      </c>
      <c r="AC493" s="153">
        <f t="shared" si="227"/>
        <v>8537.76</v>
      </c>
      <c r="AD493" s="151">
        <f t="shared" si="228"/>
        <v>477</v>
      </c>
      <c r="AE493" s="153">
        <f t="shared" si="229"/>
        <v>476</v>
      </c>
      <c r="AF493" s="153">
        <f t="shared" si="230"/>
        <v>7616</v>
      </c>
      <c r="AG493" s="151">
        <f t="shared" si="231"/>
        <v>0</v>
      </c>
      <c r="AH493" s="153">
        <f t="shared" si="232"/>
        <v>-1</v>
      </c>
      <c r="AI493" s="153">
        <f t="shared" si="233"/>
        <v>0</v>
      </c>
      <c r="AJ493" s="151">
        <f t="shared" si="234"/>
        <v>0</v>
      </c>
      <c r="AK493" s="153">
        <f t="shared" si="235"/>
        <v>-1</v>
      </c>
      <c r="AL493" s="153">
        <f t="shared" si="236"/>
        <v>0</v>
      </c>
      <c r="AM493" s="151">
        <f t="shared" si="237"/>
        <v>0</v>
      </c>
      <c r="AN493" s="153">
        <f t="shared" si="238"/>
        <v>-1</v>
      </c>
      <c r="AO493" s="153">
        <f t="shared" si="239"/>
        <v>0</v>
      </c>
      <c r="AP493" s="153">
        <f t="shared" si="240"/>
        <v>960</v>
      </c>
      <c r="AQ493" s="153">
        <f t="shared" si="241"/>
        <v>16153.76</v>
      </c>
      <c r="AR493" s="153">
        <f t="shared" si="242"/>
        <v>21.6504158004158</v>
      </c>
      <c r="AS493" s="153">
        <f t="shared" si="243"/>
        <v>4.1020523318618611</v>
      </c>
      <c r="AT493" s="153">
        <f t="shared" si="244"/>
        <v>962</v>
      </c>
    </row>
    <row r="494" spans="1:46" ht="15.75" x14ac:dyDescent="0.25">
      <c r="A494" s="152" t="str">
        <f>'Primary endpoint outcomes'!A493</f>
        <v>Peselow 1989a</v>
      </c>
      <c r="B494" s="152" t="str">
        <f>CONCATENATE('Primary endpoint outcomes'!S493,'Primary endpoint outcomes'!T493)</f>
        <v>NANA</v>
      </c>
      <c r="C494" s="154" t="e">
        <f t="shared" si="217"/>
        <v>#DIV/0!</v>
      </c>
      <c r="D494" s="154" t="e">
        <f t="shared" si="218"/>
        <v>#DIV/0!</v>
      </c>
      <c r="E494" s="154">
        <f t="shared" si="219"/>
        <v>0</v>
      </c>
      <c r="F494" s="21" t="e">
        <f t="shared" si="220"/>
        <v>#DIV/0!</v>
      </c>
      <c r="G494" s="21" t="e">
        <f t="shared" si="221"/>
        <v>#DIV/0!</v>
      </c>
      <c r="H494" s="155" t="e">
        <f t="shared" si="222"/>
        <v>#N/A</v>
      </c>
      <c r="I494" s="155" t="e">
        <f t="shared" si="223"/>
        <v>#N/A</v>
      </c>
      <c r="J494" s="318">
        <f t="shared" si="224"/>
        <v>0</v>
      </c>
      <c r="K494" s="326">
        <f>IF(ISNUMBER('Primary endpoint outcomes'!U493)=TRUE,'Primary endpoint outcomes'!U493,(IF(ISNUMBER('Primary endpoint outcomes'!X493)=TRUE,'Primary endpoint outcomes'!X493,0)))</f>
        <v>0</v>
      </c>
      <c r="L494" s="326">
        <f>IF(ISNUMBER('Primary endpoint outcomes'!V493)=TRUE,'Primary endpoint outcomes'!V493,(IF(ISNUMBER('Primary endpoint outcomes'!Y493)=TRUE,'Primary endpoint outcomes'!Y493,0)))</f>
        <v>0</v>
      </c>
      <c r="M494" s="325">
        <f>IF(ISNUMBER('Primary endpoint outcomes'!W493)=TRUE,'Primary endpoint outcomes'!W493,(IF(ISNUMBER('Primary endpoint outcomes'!Z493)=TRUE,'Primary endpoint outcomes'!Z493,0)))</f>
        <v>0</v>
      </c>
      <c r="N494" s="326">
        <f>IF(ISNUMBER('Primary endpoint outcomes'!BC493)=TRUE,'Primary endpoint outcomes'!BC493,(IF(ISNUMBER('Primary endpoint outcomes'!BF493)=TRUE,'Primary endpoint outcomes'!BF493,0)))</f>
        <v>0</v>
      </c>
      <c r="O494" s="325">
        <f>IF(ISNUMBER('Primary endpoint outcomes'!BD493)=TRUE,'Primary endpoint outcomes'!BD493,(IF(ISNUMBER('Primary endpoint outcomes'!BG493)=TRUE,'Primary endpoint outcomes'!BG493,0)))</f>
        <v>0</v>
      </c>
      <c r="P494" s="325">
        <f>IF(ISNUMBER('Primary endpoint outcomes'!BE493)=TRUE,'Primary endpoint outcomes'!BE493,(IF(ISNUMBER('Primary endpoint outcomes'!BH493)=TRUE,'Primary endpoint outcomes'!BH493,0)))</f>
        <v>0</v>
      </c>
      <c r="Q494" s="326">
        <f>IF(ISNUMBER('Primary endpoint outcomes'!CK493)=TRUE,'Primary endpoint outcomes'!CK493,(IF(ISNUMBER('Primary endpoint outcomes'!CN493)=TRUE,'Primary endpoint outcomes'!CN493,0)))</f>
        <v>0</v>
      </c>
      <c r="R494" s="326">
        <f>IF(ISNUMBER('Primary endpoint outcomes'!CL493)=TRUE,'Primary endpoint outcomes'!CL493,(IF(ISNUMBER('Primary endpoint outcomes'!CO493)=TRUE,'Primary endpoint outcomes'!CO493,0)))</f>
        <v>0</v>
      </c>
      <c r="S494" s="325">
        <f>IF(ISNUMBER('Primary endpoint outcomes'!CM493)=TRUE,'Primary endpoint outcomes'!CM493,(IF(ISNUMBER('Primary endpoint outcomes'!CP493)=TRUE,'Primary endpoint outcomes'!CP493,0)))</f>
        <v>0</v>
      </c>
      <c r="T494" s="326">
        <f>IF(ISNUMBER('Primary endpoint outcomes'!DS493)=TRUE,'Primary endpoint outcomes'!DS493,(IF(ISNUMBER('Primary endpoint outcomes'!DV493)=TRUE,'Primary endpoint outcomes'!DV493,0)))</f>
        <v>0</v>
      </c>
      <c r="U494" s="326">
        <f>IF(ISNUMBER('Primary endpoint outcomes'!DT493)=TRUE,'Primary endpoint outcomes'!DT493,(IF(ISNUMBER('Primary endpoint outcomes'!DW493)=TRUE,'Primary endpoint outcomes'!DW493,0)))</f>
        <v>0</v>
      </c>
      <c r="V494" s="326">
        <f>IF(ISNUMBER('Primary endpoint outcomes'!DU493)=TRUE,'Primary endpoint outcomes'!DU493,(IF(ISNUMBER('Primary endpoint outcomes'!DX493)=TRUE,'Primary endpoint outcomes'!DX493,0)))</f>
        <v>0</v>
      </c>
      <c r="W494" s="326">
        <f>IF(ISNUMBER('Primary endpoint outcomes'!FA493)=TRUE,'Primary endpoint outcomes'!FA493,(IF(ISNUMBER('Primary endpoint outcomes'!FD493)=TRUE,'Primary endpoint outcomes'!FD493,0)))</f>
        <v>0</v>
      </c>
      <c r="X494" s="326">
        <f>IF(ISNUMBER('Primary endpoint outcomes'!FB493)=TRUE,'Primary endpoint outcomes'!FB493,(IF(ISNUMBER('Primary endpoint outcomes'!FE493)=TRUE,'Primary endpoint outcomes'!FE493,0)))</f>
        <v>0</v>
      </c>
      <c r="Y494" s="326">
        <f>IF(ISNUMBER('Primary endpoint outcomes'!FC493)=TRUE,'Primary endpoint outcomes'!FC493,(IF(ISNUMBER('Primary endpoint outcomes'!FF493)=TRUE,'Primary endpoint outcomes'!FF493,0)))</f>
        <v>0</v>
      </c>
      <c r="AA494" s="151">
        <f t="shared" si="225"/>
        <v>0</v>
      </c>
      <c r="AB494" s="153">
        <f t="shared" si="226"/>
        <v>-1</v>
      </c>
      <c r="AC494" s="153">
        <f t="shared" si="227"/>
        <v>0</v>
      </c>
      <c r="AD494" s="151">
        <f t="shared" si="228"/>
        <v>0</v>
      </c>
      <c r="AE494" s="153">
        <f t="shared" si="229"/>
        <v>-1</v>
      </c>
      <c r="AF494" s="153">
        <f t="shared" si="230"/>
        <v>0</v>
      </c>
      <c r="AG494" s="151">
        <f t="shared" si="231"/>
        <v>0</v>
      </c>
      <c r="AH494" s="153">
        <f t="shared" si="232"/>
        <v>-1</v>
      </c>
      <c r="AI494" s="153">
        <f t="shared" si="233"/>
        <v>0</v>
      </c>
      <c r="AJ494" s="151">
        <f t="shared" si="234"/>
        <v>0</v>
      </c>
      <c r="AK494" s="153">
        <f t="shared" si="235"/>
        <v>-1</v>
      </c>
      <c r="AL494" s="153">
        <f t="shared" si="236"/>
        <v>0</v>
      </c>
      <c r="AM494" s="151">
        <f t="shared" si="237"/>
        <v>0</v>
      </c>
      <c r="AN494" s="153">
        <f t="shared" si="238"/>
        <v>-1</v>
      </c>
      <c r="AO494" s="153">
        <f t="shared" si="239"/>
        <v>0</v>
      </c>
      <c r="AP494" s="153" t="b">
        <f t="shared" si="240"/>
        <v>0</v>
      </c>
      <c r="AQ494" s="153">
        <f t="shared" si="241"/>
        <v>0</v>
      </c>
      <c r="AR494" s="153" t="e">
        <f t="shared" si="242"/>
        <v>#DIV/0!</v>
      </c>
      <c r="AS494" s="153" t="e">
        <f t="shared" si="243"/>
        <v>#DIV/0!</v>
      </c>
      <c r="AT494" s="153">
        <f t="shared" si="244"/>
        <v>0</v>
      </c>
    </row>
    <row r="495" spans="1:46" ht="15.75" x14ac:dyDescent="0.25">
      <c r="A495" s="152" t="str">
        <f>'Primary endpoint outcomes'!A494</f>
        <v>Peselow 1989b</v>
      </c>
      <c r="B495" s="152" t="str">
        <f>CONCATENATE('Primary endpoint outcomes'!S494,'Primary endpoint outcomes'!T494)</f>
        <v>HAMD17</v>
      </c>
      <c r="C495" s="154" t="e">
        <f t="shared" si="217"/>
        <v>#DIV/0!</v>
      </c>
      <c r="D495" s="154" t="e">
        <f t="shared" si="218"/>
        <v>#DIV/0!</v>
      </c>
      <c r="E495" s="154">
        <f t="shared" si="219"/>
        <v>0</v>
      </c>
      <c r="F495" s="21" t="e">
        <f t="shared" si="220"/>
        <v>#DIV/0!</v>
      </c>
      <c r="G495" s="21" t="e">
        <f t="shared" si="221"/>
        <v>#DIV/0!</v>
      </c>
      <c r="H495" s="155" t="e">
        <f t="shared" si="222"/>
        <v>#DIV/0!</v>
      </c>
      <c r="I495" s="155" t="e">
        <f t="shared" si="223"/>
        <v>#DIV/0!</v>
      </c>
      <c r="J495" s="318">
        <f t="shared" si="224"/>
        <v>0</v>
      </c>
      <c r="K495" s="326">
        <f>IF(ISNUMBER('Primary endpoint outcomes'!U494)=TRUE,'Primary endpoint outcomes'!U494,(IF(ISNUMBER('Primary endpoint outcomes'!X494)=TRUE,'Primary endpoint outcomes'!X494,0)))</f>
        <v>0</v>
      </c>
      <c r="L495" s="326">
        <f>IF(ISNUMBER('Primary endpoint outcomes'!V494)=TRUE,'Primary endpoint outcomes'!V494,(IF(ISNUMBER('Primary endpoint outcomes'!Y494)=TRUE,'Primary endpoint outcomes'!Y494,0)))</f>
        <v>0</v>
      </c>
      <c r="M495" s="325">
        <f>IF(ISNUMBER('Primary endpoint outcomes'!W494)=TRUE,'Primary endpoint outcomes'!W494,(IF(ISNUMBER('Primary endpoint outcomes'!Z494)=TRUE,'Primary endpoint outcomes'!Z494,0)))</f>
        <v>0</v>
      </c>
      <c r="N495" s="326">
        <f>IF(ISNUMBER('Primary endpoint outcomes'!BC494)=TRUE,'Primary endpoint outcomes'!BC494,(IF(ISNUMBER('Primary endpoint outcomes'!BF494)=TRUE,'Primary endpoint outcomes'!BF494,0)))</f>
        <v>0</v>
      </c>
      <c r="O495" s="325">
        <f>IF(ISNUMBER('Primary endpoint outcomes'!BD494)=TRUE,'Primary endpoint outcomes'!BD494,(IF(ISNUMBER('Primary endpoint outcomes'!BG494)=TRUE,'Primary endpoint outcomes'!BG494,0)))</f>
        <v>0</v>
      </c>
      <c r="P495" s="325">
        <f>IF(ISNUMBER('Primary endpoint outcomes'!BE494)=TRUE,'Primary endpoint outcomes'!BE494,(IF(ISNUMBER('Primary endpoint outcomes'!BH494)=TRUE,'Primary endpoint outcomes'!BH494,0)))</f>
        <v>0</v>
      </c>
      <c r="Q495" s="326">
        <f>IF(ISNUMBER('Primary endpoint outcomes'!CK494)=TRUE,'Primary endpoint outcomes'!CK494,(IF(ISNUMBER('Primary endpoint outcomes'!CN494)=TRUE,'Primary endpoint outcomes'!CN494,0)))</f>
        <v>0</v>
      </c>
      <c r="R495" s="326">
        <f>IF(ISNUMBER('Primary endpoint outcomes'!CL494)=TRUE,'Primary endpoint outcomes'!CL494,(IF(ISNUMBER('Primary endpoint outcomes'!CO494)=TRUE,'Primary endpoint outcomes'!CO494,0)))</f>
        <v>0</v>
      </c>
      <c r="S495" s="325">
        <f>IF(ISNUMBER('Primary endpoint outcomes'!CM494)=TRUE,'Primary endpoint outcomes'!CM494,(IF(ISNUMBER('Primary endpoint outcomes'!CP494)=TRUE,'Primary endpoint outcomes'!CP494,0)))</f>
        <v>0</v>
      </c>
      <c r="T495" s="326">
        <f>IF(ISNUMBER('Primary endpoint outcomes'!DS494)=TRUE,'Primary endpoint outcomes'!DS494,(IF(ISNUMBER('Primary endpoint outcomes'!DV494)=TRUE,'Primary endpoint outcomes'!DV494,0)))</f>
        <v>0</v>
      </c>
      <c r="U495" s="326">
        <f>IF(ISNUMBER('Primary endpoint outcomes'!DT494)=TRUE,'Primary endpoint outcomes'!DT494,(IF(ISNUMBER('Primary endpoint outcomes'!DW494)=TRUE,'Primary endpoint outcomes'!DW494,0)))</f>
        <v>0</v>
      </c>
      <c r="V495" s="326">
        <f>IF(ISNUMBER('Primary endpoint outcomes'!DU494)=TRUE,'Primary endpoint outcomes'!DU494,(IF(ISNUMBER('Primary endpoint outcomes'!DX494)=TRUE,'Primary endpoint outcomes'!DX494,0)))</f>
        <v>0</v>
      </c>
      <c r="W495" s="326">
        <f>IF(ISNUMBER('Primary endpoint outcomes'!FA494)=TRUE,'Primary endpoint outcomes'!FA494,(IF(ISNUMBER('Primary endpoint outcomes'!FD494)=TRUE,'Primary endpoint outcomes'!FD494,0)))</f>
        <v>0</v>
      </c>
      <c r="X495" s="326">
        <f>IF(ISNUMBER('Primary endpoint outcomes'!FB494)=TRUE,'Primary endpoint outcomes'!FB494,(IF(ISNUMBER('Primary endpoint outcomes'!FE494)=TRUE,'Primary endpoint outcomes'!FE494,0)))</f>
        <v>0</v>
      </c>
      <c r="Y495" s="326">
        <f>IF(ISNUMBER('Primary endpoint outcomes'!FC494)=TRUE,'Primary endpoint outcomes'!FC494,(IF(ISNUMBER('Primary endpoint outcomes'!FF494)=TRUE,'Primary endpoint outcomes'!FF494,0)))</f>
        <v>0</v>
      </c>
      <c r="AA495" s="151">
        <f t="shared" si="225"/>
        <v>0</v>
      </c>
      <c r="AB495" s="153">
        <f t="shared" si="226"/>
        <v>-1</v>
      </c>
      <c r="AC495" s="153">
        <f t="shared" si="227"/>
        <v>0</v>
      </c>
      <c r="AD495" s="151">
        <f t="shared" si="228"/>
        <v>0</v>
      </c>
      <c r="AE495" s="153">
        <f t="shared" si="229"/>
        <v>-1</v>
      </c>
      <c r="AF495" s="153">
        <f t="shared" si="230"/>
        <v>0</v>
      </c>
      <c r="AG495" s="151">
        <f t="shared" si="231"/>
        <v>0</v>
      </c>
      <c r="AH495" s="153">
        <f t="shared" si="232"/>
        <v>-1</v>
      </c>
      <c r="AI495" s="153">
        <f t="shared" si="233"/>
        <v>0</v>
      </c>
      <c r="AJ495" s="151">
        <f t="shared" si="234"/>
        <v>0</v>
      </c>
      <c r="AK495" s="153">
        <f t="shared" si="235"/>
        <v>-1</v>
      </c>
      <c r="AL495" s="153">
        <f t="shared" si="236"/>
        <v>0</v>
      </c>
      <c r="AM495" s="151">
        <f t="shared" si="237"/>
        <v>0</v>
      </c>
      <c r="AN495" s="153">
        <f t="shared" si="238"/>
        <v>-1</v>
      </c>
      <c r="AO495" s="153">
        <f t="shared" si="239"/>
        <v>0</v>
      </c>
      <c r="AP495" s="153" t="b">
        <f t="shared" si="240"/>
        <v>0</v>
      </c>
      <c r="AQ495" s="153">
        <f t="shared" si="241"/>
        <v>0</v>
      </c>
      <c r="AR495" s="153" t="e">
        <f t="shared" si="242"/>
        <v>#DIV/0!</v>
      </c>
      <c r="AS495" s="153" t="e">
        <f t="shared" si="243"/>
        <v>#DIV/0!</v>
      </c>
      <c r="AT495" s="153">
        <f t="shared" si="244"/>
        <v>0</v>
      </c>
    </row>
    <row r="496" spans="1:46" ht="15.75" x14ac:dyDescent="0.25">
      <c r="A496" s="152" t="str">
        <f>'Primary endpoint outcomes'!A495</f>
        <v>Peters 1990</v>
      </c>
      <c r="B496" s="152" t="str">
        <f>CONCATENATE('Primary endpoint outcomes'!S495,'Primary endpoint outcomes'!T495)</f>
        <v>HAMD17</v>
      </c>
      <c r="C496" s="154" t="e">
        <f t="shared" si="217"/>
        <v>#DIV/0!</v>
      </c>
      <c r="D496" s="154" t="e">
        <f t="shared" si="218"/>
        <v>#DIV/0!</v>
      </c>
      <c r="E496" s="154">
        <f t="shared" si="219"/>
        <v>0</v>
      </c>
      <c r="F496" s="21" t="e">
        <f t="shared" si="220"/>
        <v>#DIV/0!</v>
      </c>
      <c r="G496" s="21" t="e">
        <f t="shared" si="221"/>
        <v>#DIV/0!</v>
      </c>
      <c r="H496" s="155" t="e">
        <f t="shared" si="222"/>
        <v>#DIV/0!</v>
      </c>
      <c r="I496" s="155" t="e">
        <f t="shared" si="223"/>
        <v>#DIV/0!</v>
      </c>
      <c r="J496" s="318">
        <f t="shared" si="224"/>
        <v>0</v>
      </c>
      <c r="K496" s="326">
        <f>IF(ISNUMBER('Primary endpoint outcomes'!U495)=TRUE,'Primary endpoint outcomes'!U495,(IF(ISNUMBER('Primary endpoint outcomes'!X495)=TRUE,'Primary endpoint outcomes'!X495,0)))</f>
        <v>0</v>
      </c>
      <c r="L496" s="326">
        <f>IF(ISNUMBER('Primary endpoint outcomes'!V495)=TRUE,'Primary endpoint outcomes'!V495,(IF(ISNUMBER('Primary endpoint outcomes'!Y495)=TRUE,'Primary endpoint outcomes'!Y495,0)))</f>
        <v>0</v>
      </c>
      <c r="M496" s="325">
        <f>IF(ISNUMBER('Primary endpoint outcomes'!W495)=TRUE,'Primary endpoint outcomes'!W495,(IF(ISNUMBER('Primary endpoint outcomes'!Z495)=TRUE,'Primary endpoint outcomes'!Z495,0)))</f>
        <v>0</v>
      </c>
      <c r="N496" s="326">
        <f>IF(ISNUMBER('Primary endpoint outcomes'!BC495)=TRUE,'Primary endpoint outcomes'!BC495,(IF(ISNUMBER('Primary endpoint outcomes'!BF495)=TRUE,'Primary endpoint outcomes'!BF495,0)))</f>
        <v>0</v>
      </c>
      <c r="O496" s="325">
        <f>IF(ISNUMBER('Primary endpoint outcomes'!BD495)=TRUE,'Primary endpoint outcomes'!BD495,(IF(ISNUMBER('Primary endpoint outcomes'!BG495)=TRUE,'Primary endpoint outcomes'!BG495,0)))</f>
        <v>0</v>
      </c>
      <c r="P496" s="325">
        <f>IF(ISNUMBER('Primary endpoint outcomes'!BE495)=TRUE,'Primary endpoint outcomes'!BE495,(IF(ISNUMBER('Primary endpoint outcomes'!BH495)=TRUE,'Primary endpoint outcomes'!BH495,0)))</f>
        <v>0</v>
      </c>
      <c r="Q496" s="326">
        <f>IF(ISNUMBER('Primary endpoint outcomes'!CK495)=TRUE,'Primary endpoint outcomes'!CK495,(IF(ISNUMBER('Primary endpoint outcomes'!CN495)=TRUE,'Primary endpoint outcomes'!CN495,0)))</f>
        <v>0</v>
      </c>
      <c r="R496" s="326">
        <f>IF(ISNUMBER('Primary endpoint outcomes'!CL495)=TRUE,'Primary endpoint outcomes'!CL495,(IF(ISNUMBER('Primary endpoint outcomes'!CO495)=TRUE,'Primary endpoint outcomes'!CO495,0)))</f>
        <v>0</v>
      </c>
      <c r="S496" s="325">
        <f>IF(ISNUMBER('Primary endpoint outcomes'!CM495)=TRUE,'Primary endpoint outcomes'!CM495,(IF(ISNUMBER('Primary endpoint outcomes'!CP495)=TRUE,'Primary endpoint outcomes'!CP495,0)))</f>
        <v>0</v>
      </c>
      <c r="T496" s="326">
        <f>IF(ISNUMBER('Primary endpoint outcomes'!DS495)=TRUE,'Primary endpoint outcomes'!DS495,(IF(ISNUMBER('Primary endpoint outcomes'!DV495)=TRUE,'Primary endpoint outcomes'!DV495,0)))</f>
        <v>0</v>
      </c>
      <c r="U496" s="326">
        <f>IF(ISNUMBER('Primary endpoint outcomes'!DT495)=TRUE,'Primary endpoint outcomes'!DT495,(IF(ISNUMBER('Primary endpoint outcomes'!DW495)=TRUE,'Primary endpoint outcomes'!DW495,0)))</f>
        <v>0</v>
      </c>
      <c r="V496" s="326">
        <f>IF(ISNUMBER('Primary endpoint outcomes'!DU495)=TRUE,'Primary endpoint outcomes'!DU495,(IF(ISNUMBER('Primary endpoint outcomes'!DX495)=TRUE,'Primary endpoint outcomes'!DX495,0)))</f>
        <v>0</v>
      </c>
      <c r="W496" s="326">
        <f>IF(ISNUMBER('Primary endpoint outcomes'!FA495)=TRUE,'Primary endpoint outcomes'!FA495,(IF(ISNUMBER('Primary endpoint outcomes'!FD495)=TRUE,'Primary endpoint outcomes'!FD495,0)))</f>
        <v>0</v>
      </c>
      <c r="X496" s="326">
        <f>IF(ISNUMBER('Primary endpoint outcomes'!FB495)=TRUE,'Primary endpoint outcomes'!FB495,(IF(ISNUMBER('Primary endpoint outcomes'!FE495)=TRUE,'Primary endpoint outcomes'!FE495,0)))</f>
        <v>0</v>
      </c>
      <c r="Y496" s="326">
        <f>IF(ISNUMBER('Primary endpoint outcomes'!FC495)=TRUE,'Primary endpoint outcomes'!FC495,(IF(ISNUMBER('Primary endpoint outcomes'!FF495)=TRUE,'Primary endpoint outcomes'!FF495,0)))</f>
        <v>0</v>
      </c>
      <c r="AA496" s="151">
        <f t="shared" si="225"/>
        <v>0</v>
      </c>
      <c r="AB496" s="153">
        <f t="shared" si="226"/>
        <v>-1</v>
      </c>
      <c r="AC496" s="153">
        <f t="shared" si="227"/>
        <v>0</v>
      </c>
      <c r="AD496" s="151">
        <f t="shared" si="228"/>
        <v>0</v>
      </c>
      <c r="AE496" s="153">
        <f t="shared" si="229"/>
        <v>-1</v>
      </c>
      <c r="AF496" s="153">
        <f t="shared" si="230"/>
        <v>0</v>
      </c>
      <c r="AG496" s="151">
        <f t="shared" si="231"/>
        <v>0</v>
      </c>
      <c r="AH496" s="153">
        <f t="shared" si="232"/>
        <v>-1</v>
      </c>
      <c r="AI496" s="153">
        <f t="shared" si="233"/>
        <v>0</v>
      </c>
      <c r="AJ496" s="151">
        <f t="shared" si="234"/>
        <v>0</v>
      </c>
      <c r="AK496" s="153">
        <f t="shared" si="235"/>
        <v>-1</v>
      </c>
      <c r="AL496" s="153">
        <f t="shared" si="236"/>
        <v>0</v>
      </c>
      <c r="AM496" s="151">
        <f t="shared" si="237"/>
        <v>0</v>
      </c>
      <c r="AN496" s="153">
        <f t="shared" si="238"/>
        <v>-1</v>
      </c>
      <c r="AO496" s="153">
        <f t="shared" si="239"/>
        <v>0</v>
      </c>
      <c r="AP496" s="153" t="b">
        <f t="shared" si="240"/>
        <v>0</v>
      </c>
      <c r="AQ496" s="153">
        <f t="shared" si="241"/>
        <v>0</v>
      </c>
      <c r="AR496" s="153" t="e">
        <f t="shared" si="242"/>
        <v>#DIV/0!</v>
      </c>
      <c r="AS496" s="153" t="e">
        <f t="shared" si="243"/>
        <v>#DIV/0!</v>
      </c>
      <c r="AT496" s="153">
        <f t="shared" si="244"/>
        <v>0</v>
      </c>
    </row>
    <row r="497" spans="1:46" ht="15.75" x14ac:dyDescent="0.25">
      <c r="A497" s="152" t="str">
        <f>'Primary endpoint outcomes'!A496</f>
        <v>Pettinati 2010</v>
      </c>
      <c r="B497" s="152" t="str">
        <f>CONCATENATE('Primary endpoint outcomes'!S496,'Primary endpoint outcomes'!T496)</f>
        <v>HAMD24</v>
      </c>
      <c r="C497" s="154">
        <f t="shared" si="217"/>
        <v>23.153164556962025</v>
      </c>
      <c r="D497" s="154">
        <f t="shared" si="218"/>
        <v>6.5127248072972046</v>
      </c>
      <c r="E497" s="154">
        <f t="shared" si="219"/>
        <v>79</v>
      </c>
      <c r="F497" s="21" t="str">
        <f t="shared" si="220"/>
        <v>YES</v>
      </c>
      <c r="G497" s="21" t="str">
        <f t="shared" si="221"/>
        <v>NO</v>
      </c>
      <c r="H497" s="155">
        <f t="shared" si="222"/>
        <v>0.86397125012242881</v>
      </c>
      <c r="I497" s="155">
        <f t="shared" si="223"/>
        <v>0.13602874987757119</v>
      </c>
      <c r="J497" s="318">
        <f t="shared" si="224"/>
        <v>1</v>
      </c>
      <c r="K497" s="326">
        <f>IF(ISNUMBER('Primary endpoint outcomes'!U496)=TRUE,'Primary endpoint outcomes'!U496,(IF(ISNUMBER('Primary endpoint outcomes'!X496)=TRUE,'Primary endpoint outcomes'!X496,0)))</f>
        <v>23.4</v>
      </c>
      <c r="L497" s="326">
        <f>IF(ISNUMBER('Primary endpoint outcomes'!V496)=TRUE,'Primary endpoint outcomes'!V496,(IF(ISNUMBER('Primary endpoint outcomes'!Y496)=TRUE,'Primary endpoint outcomes'!Y496,0)))</f>
        <v>6</v>
      </c>
      <c r="M497" s="325">
        <f>IF(ISNUMBER('Primary endpoint outcomes'!W496)=TRUE,'Primary endpoint outcomes'!W496,(IF(ISNUMBER('Primary endpoint outcomes'!Z496)=TRUE,'Primary endpoint outcomes'!Z496,0)))</f>
        <v>40</v>
      </c>
      <c r="N497" s="326">
        <f>IF(ISNUMBER('Primary endpoint outcomes'!BC496)=TRUE,'Primary endpoint outcomes'!BC496,(IF(ISNUMBER('Primary endpoint outcomes'!BF496)=TRUE,'Primary endpoint outcomes'!BF496,0)))</f>
        <v>22.9</v>
      </c>
      <c r="O497" s="325">
        <f>IF(ISNUMBER('Primary endpoint outcomes'!BD496)=TRUE,'Primary endpoint outcomes'!BD496,(IF(ISNUMBER('Primary endpoint outcomes'!BG496)=TRUE,'Primary endpoint outcomes'!BG496,0)))</f>
        <v>7</v>
      </c>
      <c r="P497" s="325">
        <f>IF(ISNUMBER('Primary endpoint outcomes'!BE496)=TRUE,'Primary endpoint outcomes'!BE496,(IF(ISNUMBER('Primary endpoint outcomes'!BH496)=TRUE,'Primary endpoint outcomes'!BH496,0)))</f>
        <v>39</v>
      </c>
      <c r="Q497" s="326">
        <f>IF(ISNUMBER('Primary endpoint outcomes'!CK496)=TRUE,'Primary endpoint outcomes'!CK496,(IF(ISNUMBER('Primary endpoint outcomes'!CN496)=TRUE,'Primary endpoint outcomes'!CN496,0)))</f>
        <v>0</v>
      </c>
      <c r="R497" s="326">
        <f>IF(ISNUMBER('Primary endpoint outcomes'!CL496)=TRUE,'Primary endpoint outcomes'!CL496,(IF(ISNUMBER('Primary endpoint outcomes'!CO496)=TRUE,'Primary endpoint outcomes'!CO496,0)))</f>
        <v>0</v>
      </c>
      <c r="S497" s="325">
        <f>IF(ISNUMBER('Primary endpoint outcomes'!CM496)=TRUE,'Primary endpoint outcomes'!CM496,(IF(ISNUMBER('Primary endpoint outcomes'!CP496)=TRUE,'Primary endpoint outcomes'!CP496,0)))</f>
        <v>0</v>
      </c>
      <c r="T497" s="326">
        <f>IF(ISNUMBER('Primary endpoint outcomes'!DS496)=TRUE,'Primary endpoint outcomes'!DS496,(IF(ISNUMBER('Primary endpoint outcomes'!DV496)=TRUE,'Primary endpoint outcomes'!DV496,0)))</f>
        <v>0</v>
      </c>
      <c r="U497" s="326">
        <f>IF(ISNUMBER('Primary endpoint outcomes'!DT496)=TRUE,'Primary endpoint outcomes'!DT496,(IF(ISNUMBER('Primary endpoint outcomes'!DW496)=TRUE,'Primary endpoint outcomes'!DW496,0)))</f>
        <v>0</v>
      </c>
      <c r="V497" s="326">
        <f>IF(ISNUMBER('Primary endpoint outcomes'!DU496)=TRUE,'Primary endpoint outcomes'!DU496,(IF(ISNUMBER('Primary endpoint outcomes'!DX496)=TRUE,'Primary endpoint outcomes'!DX496,0)))</f>
        <v>0</v>
      </c>
      <c r="W497" s="326">
        <f>IF(ISNUMBER('Primary endpoint outcomes'!FA496)=TRUE,'Primary endpoint outcomes'!FA496,(IF(ISNUMBER('Primary endpoint outcomes'!FD496)=TRUE,'Primary endpoint outcomes'!FD496,0)))</f>
        <v>0</v>
      </c>
      <c r="X497" s="326">
        <f>IF(ISNUMBER('Primary endpoint outcomes'!FB496)=TRUE,'Primary endpoint outcomes'!FB496,(IF(ISNUMBER('Primary endpoint outcomes'!FE496)=TRUE,'Primary endpoint outcomes'!FE496,0)))</f>
        <v>0</v>
      </c>
      <c r="Y497" s="326">
        <f>IF(ISNUMBER('Primary endpoint outcomes'!FC496)=TRUE,'Primary endpoint outcomes'!FC496,(IF(ISNUMBER('Primary endpoint outcomes'!FF496)=TRUE,'Primary endpoint outcomes'!FF496,0)))</f>
        <v>0</v>
      </c>
      <c r="AA497" s="151">
        <f t="shared" si="225"/>
        <v>40</v>
      </c>
      <c r="AB497" s="153">
        <f t="shared" si="226"/>
        <v>39</v>
      </c>
      <c r="AC497" s="153">
        <f t="shared" si="227"/>
        <v>1404</v>
      </c>
      <c r="AD497" s="151">
        <f t="shared" si="228"/>
        <v>39</v>
      </c>
      <c r="AE497" s="153">
        <f t="shared" si="229"/>
        <v>38</v>
      </c>
      <c r="AF497" s="153">
        <f t="shared" si="230"/>
        <v>1862</v>
      </c>
      <c r="AG497" s="151">
        <f t="shared" si="231"/>
        <v>0</v>
      </c>
      <c r="AH497" s="153">
        <f t="shared" si="232"/>
        <v>-1</v>
      </c>
      <c r="AI497" s="153">
        <f t="shared" si="233"/>
        <v>0</v>
      </c>
      <c r="AJ497" s="151">
        <f t="shared" si="234"/>
        <v>0</v>
      </c>
      <c r="AK497" s="153">
        <f t="shared" si="235"/>
        <v>-1</v>
      </c>
      <c r="AL497" s="153">
        <f t="shared" si="236"/>
        <v>0</v>
      </c>
      <c r="AM497" s="151">
        <f t="shared" si="237"/>
        <v>0</v>
      </c>
      <c r="AN497" s="153">
        <f t="shared" si="238"/>
        <v>-1</v>
      </c>
      <c r="AO497" s="153">
        <f t="shared" si="239"/>
        <v>0</v>
      </c>
      <c r="AP497" s="153">
        <f t="shared" si="240"/>
        <v>77</v>
      </c>
      <c r="AQ497" s="153">
        <f t="shared" si="241"/>
        <v>3266</v>
      </c>
      <c r="AR497" s="153">
        <f t="shared" si="242"/>
        <v>23.153164556962025</v>
      </c>
      <c r="AS497" s="153">
        <f t="shared" si="243"/>
        <v>6.5127248072972046</v>
      </c>
      <c r="AT497" s="153">
        <f t="shared" si="244"/>
        <v>79</v>
      </c>
    </row>
    <row r="498" spans="1:46" ht="15.75" x14ac:dyDescent="0.25">
      <c r="A498" s="152" t="str">
        <f>'Primary endpoint outcomes'!A497</f>
        <v>Philipp 1999</v>
      </c>
      <c r="B498" s="152" t="str">
        <f>CONCATENATE('Primary endpoint outcomes'!S497,'Primary endpoint outcomes'!T497)</f>
        <v>HAMD17</v>
      </c>
      <c r="C498" s="154">
        <f t="shared" si="217"/>
        <v>22.3523178807947</v>
      </c>
      <c r="D498" s="154">
        <f t="shared" si="218"/>
        <v>4.1406156530855629</v>
      </c>
      <c r="E498" s="154">
        <f t="shared" si="219"/>
        <v>151</v>
      </c>
      <c r="F498" s="21" t="str">
        <f t="shared" si="220"/>
        <v>YES</v>
      </c>
      <c r="G498" s="21" t="str">
        <f t="shared" si="221"/>
        <v>NO</v>
      </c>
      <c r="H498" s="155">
        <f t="shared" si="222"/>
        <v>0.93750339607112443</v>
      </c>
      <c r="I498" s="155">
        <f t="shared" si="223"/>
        <v>6.2496603928875571E-2</v>
      </c>
      <c r="J498" s="318">
        <f t="shared" si="224"/>
        <v>1</v>
      </c>
      <c r="K498" s="326">
        <f>IF(ISNUMBER('Primary endpoint outcomes'!U497)=TRUE,'Primary endpoint outcomes'!U497,(IF(ISNUMBER('Primary endpoint outcomes'!X497)=TRUE,'Primary endpoint outcomes'!X497,0)))</f>
        <v>22.2</v>
      </c>
      <c r="L498" s="326">
        <f>IF(ISNUMBER('Primary endpoint outcomes'!V497)=TRUE,'Primary endpoint outcomes'!V497,(IF(ISNUMBER('Primary endpoint outcomes'!Y497)=TRUE,'Primary endpoint outcomes'!Y497,0)))</f>
        <v>4.2</v>
      </c>
      <c r="M498" s="325">
        <f>IF(ISNUMBER('Primary endpoint outcomes'!W497)=TRUE,'Primary endpoint outcomes'!W497,(IF(ISNUMBER('Primary endpoint outcomes'!Z497)=TRUE,'Primary endpoint outcomes'!Z497,0)))</f>
        <v>105</v>
      </c>
      <c r="N498" s="326">
        <f>IF(ISNUMBER('Primary endpoint outcomes'!BC497)=TRUE,'Primary endpoint outcomes'!BC497,(IF(ISNUMBER('Primary endpoint outcomes'!BF497)=TRUE,'Primary endpoint outcomes'!BF497,0)))</f>
        <v>22.7</v>
      </c>
      <c r="O498" s="325">
        <f>IF(ISNUMBER('Primary endpoint outcomes'!BD497)=TRUE,'Primary endpoint outcomes'!BD497,(IF(ISNUMBER('Primary endpoint outcomes'!BG497)=TRUE,'Primary endpoint outcomes'!BG497,0)))</f>
        <v>4</v>
      </c>
      <c r="P498" s="325">
        <f>IF(ISNUMBER('Primary endpoint outcomes'!BE497)=TRUE,'Primary endpoint outcomes'!BE497,(IF(ISNUMBER('Primary endpoint outcomes'!BH497)=TRUE,'Primary endpoint outcomes'!BH497,0)))</f>
        <v>46</v>
      </c>
      <c r="Q498" s="326">
        <f>IF(ISNUMBER('Primary endpoint outcomes'!CK497)=TRUE,'Primary endpoint outcomes'!CK497,(IF(ISNUMBER('Primary endpoint outcomes'!CN497)=TRUE,'Primary endpoint outcomes'!CN497,0)))</f>
        <v>0</v>
      </c>
      <c r="R498" s="326">
        <f>IF(ISNUMBER('Primary endpoint outcomes'!CL497)=TRUE,'Primary endpoint outcomes'!CL497,(IF(ISNUMBER('Primary endpoint outcomes'!CO497)=TRUE,'Primary endpoint outcomes'!CO497,0)))</f>
        <v>0</v>
      </c>
      <c r="S498" s="325">
        <f>IF(ISNUMBER('Primary endpoint outcomes'!CM497)=TRUE,'Primary endpoint outcomes'!CM497,(IF(ISNUMBER('Primary endpoint outcomes'!CP497)=TRUE,'Primary endpoint outcomes'!CP497,0)))</f>
        <v>0</v>
      </c>
      <c r="T498" s="326">
        <f>IF(ISNUMBER('Primary endpoint outcomes'!DS497)=TRUE,'Primary endpoint outcomes'!DS497,(IF(ISNUMBER('Primary endpoint outcomes'!DV497)=TRUE,'Primary endpoint outcomes'!DV497,0)))</f>
        <v>0</v>
      </c>
      <c r="U498" s="326">
        <f>IF(ISNUMBER('Primary endpoint outcomes'!DT497)=TRUE,'Primary endpoint outcomes'!DT497,(IF(ISNUMBER('Primary endpoint outcomes'!DW497)=TRUE,'Primary endpoint outcomes'!DW497,0)))</f>
        <v>0</v>
      </c>
      <c r="V498" s="326">
        <f>IF(ISNUMBER('Primary endpoint outcomes'!DU497)=TRUE,'Primary endpoint outcomes'!DU497,(IF(ISNUMBER('Primary endpoint outcomes'!DX497)=TRUE,'Primary endpoint outcomes'!DX497,0)))</f>
        <v>0</v>
      </c>
      <c r="W498" s="326">
        <f>IF(ISNUMBER('Primary endpoint outcomes'!FA497)=TRUE,'Primary endpoint outcomes'!FA497,(IF(ISNUMBER('Primary endpoint outcomes'!FD497)=TRUE,'Primary endpoint outcomes'!FD497,0)))</f>
        <v>0</v>
      </c>
      <c r="X498" s="326">
        <f>IF(ISNUMBER('Primary endpoint outcomes'!FB497)=TRUE,'Primary endpoint outcomes'!FB497,(IF(ISNUMBER('Primary endpoint outcomes'!FE497)=TRUE,'Primary endpoint outcomes'!FE497,0)))</f>
        <v>0</v>
      </c>
      <c r="Y498" s="326">
        <f>IF(ISNUMBER('Primary endpoint outcomes'!FC497)=TRUE,'Primary endpoint outcomes'!FC497,(IF(ISNUMBER('Primary endpoint outcomes'!FF497)=TRUE,'Primary endpoint outcomes'!FF497,0)))</f>
        <v>0</v>
      </c>
      <c r="AA498" s="151">
        <f t="shared" si="225"/>
        <v>105</v>
      </c>
      <c r="AB498" s="153">
        <f t="shared" si="226"/>
        <v>104</v>
      </c>
      <c r="AC498" s="153">
        <f t="shared" si="227"/>
        <v>1834.56</v>
      </c>
      <c r="AD498" s="151">
        <f t="shared" si="228"/>
        <v>46</v>
      </c>
      <c r="AE498" s="153">
        <f t="shared" si="229"/>
        <v>45</v>
      </c>
      <c r="AF498" s="153">
        <f t="shared" si="230"/>
        <v>720</v>
      </c>
      <c r="AG498" s="151">
        <f t="shared" si="231"/>
        <v>0</v>
      </c>
      <c r="AH498" s="153">
        <f t="shared" si="232"/>
        <v>-1</v>
      </c>
      <c r="AI498" s="153">
        <f t="shared" si="233"/>
        <v>0</v>
      </c>
      <c r="AJ498" s="151">
        <f t="shared" si="234"/>
        <v>0</v>
      </c>
      <c r="AK498" s="153">
        <f t="shared" si="235"/>
        <v>-1</v>
      </c>
      <c r="AL498" s="153">
        <f t="shared" si="236"/>
        <v>0</v>
      </c>
      <c r="AM498" s="151">
        <f t="shared" si="237"/>
        <v>0</v>
      </c>
      <c r="AN498" s="153">
        <f t="shared" si="238"/>
        <v>-1</v>
      </c>
      <c r="AO498" s="153">
        <f t="shared" si="239"/>
        <v>0</v>
      </c>
      <c r="AP498" s="153">
        <f t="shared" si="240"/>
        <v>149</v>
      </c>
      <c r="AQ498" s="153">
        <f t="shared" si="241"/>
        <v>2554.56</v>
      </c>
      <c r="AR498" s="153">
        <f t="shared" si="242"/>
        <v>22.3523178807947</v>
      </c>
      <c r="AS498" s="153">
        <f t="shared" si="243"/>
        <v>4.1406156530855629</v>
      </c>
      <c r="AT498" s="153">
        <f t="shared" si="244"/>
        <v>151</v>
      </c>
    </row>
    <row r="499" spans="1:46" ht="15.75" x14ac:dyDescent="0.25">
      <c r="A499" s="152" t="str">
        <f>'Primary endpoint outcomes'!A498</f>
        <v>Pictet 2016</v>
      </c>
      <c r="B499" s="152" t="str">
        <f>CONCATENATE('Primary endpoint outcomes'!S498,'Primary endpoint outcomes'!T498)</f>
        <v>BDI-II21</v>
      </c>
      <c r="C499" s="154">
        <f t="shared" si="217"/>
        <v>24.813069306930693</v>
      </c>
      <c r="D499" s="154">
        <f t="shared" si="218"/>
        <v>8.3069140123251106</v>
      </c>
      <c r="E499" s="154">
        <f t="shared" si="219"/>
        <v>101</v>
      </c>
      <c r="F499" s="21" t="str">
        <f t="shared" si="220"/>
        <v>NO</v>
      </c>
      <c r="G499" s="21" t="str">
        <f t="shared" si="221"/>
        <v>YES</v>
      </c>
      <c r="H499" s="155">
        <f t="shared" si="222"/>
        <v>0.26617876418214914</v>
      </c>
      <c r="I499" s="155">
        <f t="shared" si="223"/>
        <v>0.73382123581785086</v>
      </c>
      <c r="J499" s="318">
        <f t="shared" si="224"/>
        <v>1</v>
      </c>
      <c r="K499" s="326">
        <f>IF(ISNUMBER('Primary endpoint outcomes'!U498)=TRUE,'Primary endpoint outcomes'!U498,(IF(ISNUMBER('Primary endpoint outcomes'!X498)=TRUE,'Primary endpoint outcomes'!X498,0)))</f>
        <v>26.71</v>
      </c>
      <c r="L499" s="326">
        <f>IF(ISNUMBER('Primary endpoint outcomes'!V498)=TRUE,'Primary endpoint outcomes'!V498,(IF(ISNUMBER('Primary endpoint outcomes'!Y498)=TRUE,'Primary endpoint outcomes'!Y498,0)))</f>
        <v>8.66</v>
      </c>
      <c r="M499" s="325">
        <f>IF(ISNUMBER('Primary endpoint outcomes'!W498)=TRUE,'Primary endpoint outcomes'!W498,(IF(ISNUMBER('Primary endpoint outcomes'!Z498)=TRUE,'Primary endpoint outcomes'!Z498,0)))</f>
        <v>34</v>
      </c>
      <c r="N499" s="326">
        <f>IF(ISNUMBER('Primary endpoint outcomes'!BC498)=TRUE,'Primary endpoint outcomes'!BC498,(IF(ISNUMBER('Primary endpoint outcomes'!BF498)=TRUE,'Primary endpoint outcomes'!BF498,0)))</f>
        <v>23.88</v>
      </c>
      <c r="O499" s="325">
        <f>IF(ISNUMBER('Primary endpoint outcomes'!BD498)=TRUE,'Primary endpoint outcomes'!BD498,(IF(ISNUMBER('Primary endpoint outcomes'!BG498)=TRUE,'Primary endpoint outcomes'!BG498,0)))</f>
        <v>6.76</v>
      </c>
      <c r="P499" s="325">
        <f>IF(ISNUMBER('Primary endpoint outcomes'!BE498)=TRUE,'Primary endpoint outcomes'!BE498,(IF(ISNUMBER('Primary endpoint outcomes'!BH498)=TRUE,'Primary endpoint outcomes'!BH498,0)))</f>
        <v>34</v>
      </c>
      <c r="Q499" s="326">
        <f>IF(ISNUMBER('Primary endpoint outcomes'!CK498)=TRUE,'Primary endpoint outcomes'!CK498,(IF(ISNUMBER('Primary endpoint outcomes'!CN498)=TRUE,'Primary endpoint outcomes'!CN498,0)))</f>
        <v>23.82</v>
      </c>
      <c r="R499" s="326">
        <f>IF(ISNUMBER('Primary endpoint outcomes'!CL498)=TRUE,'Primary endpoint outcomes'!CL498,(IF(ISNUMBER('Primary endpoint outcomes'!CO498)=TRUE,'Primary endpoint outcomes'!CO498,0)))</f>
        <v>9.32</v>
      </c>
      <c r="S499" s="325">
        <f>IF(ISNUMBER('Primary endpoint outcomes'!CM498)=TRUE,'Primary endpoint outcomes'!CM498,(IF(ISNUMBER('Primary endpoint outcomes'!CP498)=TRUE,'Primary endpoint outcomes'!CP498,0)))</f>
        <v>33</v>
      </c>
      <c r="T499" s="326">
        <f>IF(ISNUMBER('Primary endpoint outcomes'!DS498)=TRUE,'Primary endpoint outcomes'!DS498,(IF(ISNUMBER('Primary endpoint outcomes'!DV498)=TRUE,'Primary endpoint outcomes'!DV498,0)))</f>
        <v>0</v>
      </c>
      <c r="U499" s="326">
        <f>IF(ISNUMBER('Primary endpoint outcomes'!DT498)=TRUE,'Primary endpoint outcomes'!DT498,(IF(ISNUMBER('Primary endpoint outcomes'!DW498)=TRUE,'Primary endpoint outcomes'!DW498,0)))</f>
        <v>0</v>
      </c>
      <c r="V499" s="326">
        <f>IF(ISNUMBER('Primary endpoint outcomes'!DU498)=TRUE,'Primary endpoint outcomes'!DU498,(IF(ISNUMBER('Primary endpoint outcomes'!DX498)=TRUE,'Primary endpoint outcomes'!DX498,0)))</f>
        <v>0</v>
      </c>
      <c r="W499" s="326">
        <f>IF(ISNUMBER('Primary endpoint outcomes'!FA498)=TRUE,'Primary endpoint outcomes'!FA498,(IF(ISNUMBER('Primary endpoint outcomes'!FD498)=TRUE,'Primary endpoint outcomes'!FD498,0)))</f>
        <v>0</v>
      </c>
      <c r="X499" s="326">
        <f>IF(ISNUMBER('Primary endpoint outcomes'!FB498)=TRUE,'Primary endpoint outcomes'!FB498,(IF(ISNUMBER('Primary endpoint outcomes'!FE498)=TRUE,'Primary endpoint outcomes'!FE498,0)))</f>
        <v>0</v>
      </c>
      <c r="Y499" s="326">
        <f>IF(ISNUMBER('Primary endpoint outcomes'!FC498)=TRUE,'Primary endpoint outcomes'!FC498,(IF(ISNUMBER('Primary endpoint outcomes'!FF498)=TRUE,'Primary endpoint outcomes'!FF498,0)))</f>
        <v>0</v>
      </c>
      <c r="AA499" s="151">
        <f t="shared" si="225"/>
        <v>34</v>
      </c>
      <c r="AB499" s="153">
        <f t="shared" si="226"/>
        <v>33</v>
      </c>
      <c r="AC499" s="153">
        <f t="shared" si="227"/>
        <v>2474.8548000000001</v>
      </c>
      <c r="AD499" s="151">
        <f t="shared" si="228"/>
        <v>34</v>
      </c>
      <c r="AE499" s="153">
        <f t="shared" si="229"/>
        <v>33</v>
      </c>
      <c r="AF499" s="153">
        <f t="shared" si="230"/>
        <v>1508.0207999999998</v>
      </c>
      <c r="AG499" s="151">
        <f t="shared" si="231"/>
        <v>33</v>
      </c>
      <c r="AH499" s="153">
        <f t="shared" si="232"/>
        <v>32</v>
      </c>
      <c r="AI499" s="153">
        <f t="shared" si="233"/>
        <v>2779.5968000000003</v>
      </c>
      <c r="AJ499" s="151">
        <f t="shared" si="234"/>
        <v>0</v>
      </c>
      <c r="AK499" s="153">
        <f t="shared" si="235"/>
        <v>-1</v>
      </c>
      <c r="AL499" s="153">
        <f t="shared" si="236"/>
        <v>0</v>
      </c>
      <c r="AM499" s="151">
        <f t="shared" si="237"/>
        <v>0</v>
      </c>
      <c r="AN499" s="153">
        <f t="shared" si="238"/>
        <v>-1</v>
      </c>
      <c r="AO499" s="153">
        <f t="shared" si="239"/>
        <v>0</v>
      </c>
      <c r="AP499" s="153">
        <f t="shared" si="240"/>
        <v>98</v>
      </c>
      <c r="AQ499" s="153">
        <f t="shared" si="241"/>
        <v>6762.4724000000006</v>
      </c>
      <c r="AR499" s="153">
        <f t="shared" si="242"/>
        <v>24.813069306930693</v>
      </c>
      <c r="AS499" s="153">
        <f t="shared" si="243"/>
        <v>8.3069140123251106</v>
      </c>
      <c r="AT499" s="153">
        <f t="shared" si="244"/>
        <v>101</v>
      </c>
    </row>
    <row r="500" spans="1:46" ht="15.75" x14ac:dyDescent="0.25">
      <c r="A500" s="152" t="str">
        <f>'Primary endpoint outcomes'!A499</f>
        <v>Pots 2014</v>
      </c>
      <c r="B500" s="152" t="str">
        <f>CONCATENATE('Primary endpoint outcomes'!S499,'Primary endpoint outcomes'!T499)</f>
        <v>CES-D20</v>
      </c>
      <c r="C500" s="154">
        <f t="shared" si="217"/>
        <v>16.037218543046357</v>
      </c>
      <c r="D500" s="154">
        <f t="shared" si="218"/>
        <v>8.0917256602701162</v>
      </c>
      <c r="E500" s="154">
        <f t="shared" si="219"/>
        <v>151</v>
      </c>
      <c r="F500" s="21" t="str">
        <f t="shared" si="220"/>
        <v>NO</v>
      </c>
      <c r="G500" s="21" t="str">
        <f t="shared" si="221"/>
        <v>YES</v>
      </c>
      <c r="H500" s="155">
        <f t="shared" si="222"/>
        <v>6.8113558736975222E-3</v>
      </c>
      <c r="I500" s="155">
        <f t="shared" si="223"/>
        <v>0.99318864412630248</v>
      </c>
      <c r="J500" s="318">
        <f t="shared" si="224"/>
        <v>1</v>
      </c>
      <c r="K500" s="326">
        <f>IF(ISNUMBER('Primary endpoint outcomes'!U499)=TRUE,'Primary endpoint outcomes'!U499,(IF(ISNUMBER('Primary endpoint outcomes'!X499)=TRUE,'Primary endpoint outcomes'!X499,0)))</f>
        <v>15.62</v>
      </c>
      <c r="L500" s="326">
        <f>IF(ISNUMBER('Primary endpoint outcomes'!V499)=TRUE,'Primary endpoint outcomes'!V499,(IF(ISNUMBER('Primary endpoint outcomes'!Y499)=TRUE,'Primary endpoint outcomes'!Y499,0)))</f>
        <v>7.86</v>
      </c>
      <c r="M500" s="325">
        <f>IF(ISNUMBER('Primary endpoint outcomes'!W499)=TRUE,'Primary endpoint outcomes'!W499,(IF(ISNUMBER('Primary endpoint outcomes'!Z499)=TRUE,'Primary endpoint outcomes'!Z499,0)))</f>
        <v>76</v>
      </c>
      <c r="N500" s="326">
        <f>IF(ISNUMBER('Primary endpoint outcomes'!BC499)=TRUE,'Primary endpoint outcomes'!BC499,(IF(ISNUMBER('Primary endpoint outcomes'!BF499)=TRUE,'Primary endpoint outcomes'!BF499,0)))</f>
        <v>16.46</v>
      </c>
      <c r="O500" s="325">
        <f>IF(ISNUMBER('Primary endpoint outcomes'!BD499)=TRUE,'Primary endpoint outcomes'!BD499,(IF(ISNUMBER('Primary endpoint outcomes'!BG499)=TRUE,'Primary endpoint outcomes'!BG499,0)))</f>
        <v>8.32</v>
      </c>
      <c r="P500" s="325">
        <f>IF(ISNUMBER('Primary endpoint outcomes'!BE499)=TRUE,'Primary endpoint outcomes'!BE499,(IF(ISNUMBER('Primary endpoint outcomes'!BH499)=TRUE,'Primary endpoint outcomes'!BH499,0)))</f>
        <v>75</v>
      </c>
      <c r="Q500" s="326">
        <f>IF(ISNUMBER('Primary endpoint outcomes'!CK499)=TRUE,'Primary endpoint outcomes'!CK499,(IF(ISNUMBER('Primary endpoint outcomes'!CN499)=TRUE,'Primary endpoint outcomes'!CN499,0)))</f>
        <v>0</v>
      </c>
      <c r="R500" s="326">
        <f>IF(ISNUMBER('Primary endpoint outcomes'!CL499)=TRUE,'Primary endpoint outcomes'!CL499,(IF(ISNUMBER('Primary endpoint outcomes'!CO499)=TRUE,'Primary endpoint outcomes'!CO499,0)))</f>
        <v>0</v>
      </c>
      <c r="S500" s="325">
        <f>IF(ISNUMBER('Primary endpoint outcomes'!CM499)=TRUE,'Primary endpoint outcomes'!CM499,(IF(ISNUMBER('Primary endpoint outcomes'!CP499)=TRUE,'Primary endpoint outcomes'!CP499,0)))</f>
        <v>0</v>
      </c>
      <c r="T500" s="326">
        <f>IF(ISNUMBER('Primary endpoint outcomes'!DS499)=TRUE,'Primary endpoint outcomes'!DS499,(IF(ISNUMBER('Primary endpoint outcomes'!DV499)=TRUE,'Primary endpoint outcomes'!DV499,0)))</f>
        <v>0</v>
      </c>
      <c r="U500" s="326">
        <f>IF(ISNUMBER('Primary endpoint outcomes'!DT499)=TRUE,'Primary endpoint outcomes'!DT499,(IF(ISNUMBER('Primary endpoint outcomes'!DW499)=TRUE,'Primary endpoint outcomes'!DW499,0)))</f>
        <v>0</v>
      </c>
      <c r="V500" s="326">
        <f>IF(ISNUMBER('Primary endpoint outcomes'!DU499)=TRUE,'Primary endpoint outcomes'!DU499,(IF(ISNUMBER('Primary endpoint outcomes'!DX499)=TRUE,'Primary endpoint outcomes'!DX499,0)))</f>
        <v>0</v>
      </c>
      <c r="W500" s="326">
        <f>IF(ISNUMBER('Primary endpoint outcomes'!FA499)=TRUE,'Primary endpoint outcomes'!FA499,(IF(ISNUMBER('Primary endpoint outcomes'!FD499)=TRUE,'Primary endpoint outcomes'!FD499,0)))</f>
        <v>0</v>
      </c>
      <c r="X500" s="326">
        <f>IF(ISNUMBER('Primary endpoint outcomes'!FB499)=TRUE,'Primary endpoint outcomes'!FB499,(IF(ISNUMBER('Primary endpoint outcomes'!FE499)=TRUE,'Primary endpoint outcomes'!FE499,0)))</f>
        <v>0</v>
      </c>
      <c r="Y500" s="326">
        <f>IF(ISNUMBER('Primary endpoint outcomes'!FC499)=TRUE,'Primary endpoint outcomes'!FC499,(IF(ISNUMBER('Primary endpoint outcomes'!FF499)=TRUE,'Primary endpoint outcomes'!FF499,0)))</f>
        <v>0</v>
      </c>
      <c r="AA500" s="151">
        <f t="shared" si="225"/>
        <v>76</v>
      </c>
      <c r="AB500" s="153">
        <f t="shared" si="226"/>
        <v>75</v>
      </c>
      <c r="AC500" s="153">
        <f t="shared" si="227"/>
        <v>4633.47</v>
      </c>
      <c r="AD500" s="151">
        <f t="shared" si="228"/>
        <v>75</v>
      </c>
      <c r="AE500" s="153">
        <f t="shared" si="229"/>
        <v>74</v>
      </c>
      <c r="AF500" s="153">
        <f t="shared" si="230"/>
        <v>5122.4576000000006</v>
      </c>
      <c r="AG500" s="151">
        <f t="shared" si="231"/>
        <v>0</v>
      </c>
      <c r="AH500" s="153">
        <f t="shared" si="232"/>
        <v>-1</v>
      </c>
      <c r="AI500" s="153">
        <f t="shared" si="233"/>
        <v>0</v>
      </c>
      <c r="AJ500" s="151">
        <f t="shared" si="234"/>
        <v>0</v>
      </c>
      <c r="AK500" s="153">
        <f t="shared" si="235"/>
        <v>-1</v>
      </c>
      <c r="AL500" s="153">
        <f t="shared" si="236"/>
        <v>0</v>
      </c>
      <c r="AM500" s="151">
        <f t="shared" si="237"/>
        <v>0</v>
      </c>
      <c r="AN500" s="153">
        <f t="shared" si="238"/>
        <v>-1</v>
      </c>
      <c r="AO500" s="153">
        <f t="shared" si="239"/>
        <v>0</v>
      </c>
      <c r="AP500" s="153">
        <f t="shared" si="240"/>
        <v>149</v>
      </c>
      <c r="AQ500" s="153">
        <f t="shared" si="241"/>
        <v>9755.9276000000009</v>
      </c>
      <c r="AR500" s="153">
        <f t="shared" si="242"/>
        <v>16.037218543046357</v>
      </c>
      <c r="AS500" s="153">
        <f t="shared" si="243"/>
        <v>8.0917256602701162</v>
      </c>
      <c r="AT500" s="153">
        <f t="shared" si="244"/>
        <v>151</v>
      </c>
    </row>
    <row r="501" spans="1:46" ht="15.75" x14ac:dyDescent="0.25">
      <c r="A501" s="152" t="str">
        <f>'Primary endpoint outcomes'!A500</f>
        <v>Pots 2016a</v>
      </c>
      <c r="B501" s="152" t="str">
        <f>CONCATENATE('Primary endpoint outcomes'!S500,'Primary endpoint outcomes'!T500)</f>
        <v>CES-D20</v>
      </c>
      <c r="C501" s="154">
        <f t="shared" si="217"/>
        <v>26.735000000000003</v>
      </c>
      <c r="D501" s="154">
        <f t="shared" si="218"/>
        <v>8.4116670968149645</v>
      </c>
      <c r="E501" s="154">
        <f t="shared" si="219"/>
        <v>236</v>
      </c>
      <c r="F501" s="21" t="str">
        <f t="shared" si="220"/>
        <v>NO</v>
      </c>
      <c r="G501" s="21" t="str">
        <f t="shared" si="221"/>
        <v>YES</v>
      </c>
      <c r="H501" s="155">
        <f t="shared" si="222"/>
        <v>0.13535122162734148</v>
      </c>
      <c r="I501" s="155">
        <f t="shared" si="223"/>
        <v>0.86464877837265852</v>
      </c>
      <c r="J501" s="318">
        <f t="shared" si="224"/>
        <v>1</v>
      </c>
      <c r="K501" s="326">
        <f>IF(ISNUMBER('Primary endpoint outcomes'!U500)=TRUE,'Primary endpoint outcomes'!U500,(IF(ISNUMBER('Primary endpoint outcomes'!X500)=TRUE,'Primary endpoint outcomes'!X500,0)))</f>
        <v>26.7</v>
      </c>
      <c r="L501" s="326">
        <f>IF(ISNUMBER('Primary endpoint outcomes'!V500)=TRUE,'Primary endpoint outcomes'!V500,(IF(ISNUMBER('Primary endpoint outcomes'!Y500)=TRUE,'Primary endpoint outcomes'!Y500,0)))</f>
        <v>8.02</v>
      </c>
      <c r="M501" s="325">
        <f>IF(ISNUMBER('Primary endpoint outcomes'!W500)=TRUE,'Primary endpoint outcomes'!W500,(IF(ISNUMBER('Primary endpoint outcomes'!Z500)=TRUE,'Primary endpoint outcomes'!Z500,0)))</f>
        <v>82</v>
      </c>
      <c r="N501" s="326">
        <f>IF(ISNUMBER('Primary endpoint outcomes'!BC500)=TRUE,'Primary endpoint outcomes'!BC500,(IF(ISNUMBER('Primary endpoint outcomes'!BF500)=TRUE,'Primary endpoint outcomes'!BF500,0)))</f>
        <v>27.07</v>
      </c>
      <c r="O501" s="325">
        <f>IF(ISNUMBER('Primary endpoint outcomes'!BD500)=TRUE,'Primary endpoint outcomes'!BD500,(IF(ISNUMBER('Primary endpoint outcomes'!BG500)=TRUE,'Primary endpoint outcomes'!BG500,0)))</f>
        <v>9.17</v>
      </c>
      <c r="P501" s="325">
        <f>IF(ISNUMBER('Primary endpoint outcomes'!BE500)=TRUE,'Primary endpoint outcomes'!BE500,(IF(ISNUMBER('Primary endpoint outcomes'!BH500)=TRUE,'Primary endpoint outcomes'!BH500,0)))</f>
        <v>67</v>
      </c>
      <c r="Q501" s="326">
        <f>IF(ISNUMBER('Primary endpoint outcomes'!CK500)=TRUE,'Primary endpoint outcomes'!CK500,(IF(ISNUMBER('Primary endpoint outcomes'!CN500)=TRUE,'Primary endpoint outcomes'!CN500,0)))</f>
        <v>26.51</v>
      </c>
      <c r="R501" s="326">
        <f>IF(ISNUMBER('Primary endpoint outcomes'!CL500)=TRUE,'Primary endpoint outcomes'!CL500,(IF(ISNUMBER('Primary endpoint outcomes'!CO500)=TRUE,'Primary endpoint outcomes'!CO500,0)))</f>
        <v>8.16</v>
      </c>
      <c r="S501" s="325">
        <f>IF(ISNUMBER('Primary endpoint outcomes'!CM500)=TRUE,'Primary endpoint outcomes'!CM500,(IF(ISNUMBER('Primary endpoint outcomes'!CP500)=TRUE,'Primary endpoint outcomes'!CP500,0)))</f>
        <v>87</v>
      </c>
      <c r="T501" s="326">
        <f>IF(ISNUMBER('Primary endpoint outcomes'!DS500)=TRUE,'Primary endpoint outcomes'!DS500,(IF(ISNUMBER('Primary endpoint outcomes'!DV500)=TRUE,'Primary endpoint outcomes'!DV500,0)))</f>
        <v>0</v>
      </c>
      <c r="U501" s="326">
        <f>IF(ISNUMBER('Primary endpoint outcomes'!DT500)=TRUE,'Primary endpoint outcomes'!DT500,(IF(ISNUMBER('Primary endpoint outcomes'!DW500)=TRUE,'Primary endpoint outcomes'!DW500,0)))</f>
        <v>0</v>
      </c>
      <c r="V501" s="326">
        <f>IF(ISNUMBER('Primary endpoint outcomes'!DU500)=TRUE,'Primary endpoint outcomes'!DU500,(IF(ISNUMBER('Primary endpoint outcomes'!DX500)=TRUE,'Primary endpoint outcomes'!DX500,0)))</f>
        <v>0</v>
      </c>
      <c r="W501" s="326">
        <f>IF(ISNUMBER('Primary endpoint outcomes'!FA500)=TRUE,'Primary endpoint outcomes'!FA500,(IF(ISNUMBER('Primary endpoint outcomes'!FD500)=TRUE,'Primary endpoint outcomes'!FD500,0)))</f>
        <v>0</v>
      </c>
      <c r="X501" s="326">
        <f>IF(ISNUMBER('Primary endpoint outcomes'!FB500)=TRUE,'Primary endpoint outcomes'!FB500,(IF(ISNUMBER('Primary endpoint outcomes'!FE500)=TRUE,'Primary endpoint outcomes'!FE500,0)))</f>
        <v>0</v>
      </c>
      <c r="Y501" s="326">
        <f>IF(ISNUMBER('Primary endpoint outcomes'!FC500)=TRUE,'Primary endpoint outcomes'!FC500,(IF(ISNUMBER('Primary endpoint outcomes'!FF500)=TRUE,'Primary endpoint outcomes'!FF500,0)))</f>
        <v>0</v>
      </c>
      <c r="AA501" s="151">
        <f t="shared" si="225"/>
        <v>82</v>
      </c>
      <c r="AB501" s="153">
        <f t="shared" si="226"/>
        <v>81</v>
      </c>
      <c r="AC501" s="153">
        <f t="shared" si="227"/>
        <v>5209.9523999999992</v>
      </c>
      <c r="AD501" s="151">
        <f t="shared" si="228"/>
        <v>67</v>
      </c>
      <c r="AE501" s="153">
        <f t="shared" si="229"/>
        <v>66</v>
      </c>
      <c r="AF501" s="153">
        <f t="shared" si="230"/>
        <v>5549.8674000000001</v>
      </c>
      <c r="AG501" s="151">
        <f t="shared" si="231"/>
        <v>87</v>
      </c>
      <c r="AH501" s="153">
        <f t="shared" si="232"/>
        <v>86</v>
      </c>
      <c r="AI501" s="153">
        <f t="shared" si="233"/>
        <v>5726.3616000000002</v>
      </c>
      <c r="AJ501" s="151">
        <f t="shared" si="234"/>
        <v>0</v>
      </c>
      <c r="AK501" s="153">
        <f t="shared" si="235"/>
        <v>-1</v>
      </c>
      <c r="AL501" s="153">
        <f t="shared" si="236"/>
        <v>0</v>
      </c>
      <c r="AM501" s="151">
        <f t="shared" si="237"/>
        <v>0</v>
      </c>
      <c r="AN501" s="153">
        <f t="shared" si="238"/>
        <v>-1</v>
      </c>
      <c r="AO501" s="153">
        <f t="shared" si="239"/>
        <v>0</v>
      </c>
      <c r="AP501" s="153">
        <f t="shared" si="240"/>
        <v>233</v>
      </c>
      <c r="AQ501" s="153">
        <f t="shared" si="241"/>
        <v>16486.181400000001</v>
      </c>
      <c r="AR501" s="153">
        <f t="shared" si="242"/>
        <v>26.735000000000003</v>
      </c>
      <c r="AS501" s="153">
        <f t="shared" si="243"/>
        <v>8.4116670968149645</v>
      </c>
      <c r="AT501" s="153">
        <f t="shared" si="244"/>
        <v>236</v>
      </c>
    </row>
    <row r="502" spans="1:46" ht="15.75" x14ac:dyDescent="0.25">
      <c r="A502" s="152" t="str">
        <f>'Primary endpoint outcomes'!A501</f>
        <v>Powell 2013</v>
      </c>
      <c r="B502" s="152" t="str">
        <f>CONCATENATE('Primary endpoint outcomes'!S501,'Primary endpoint outcomes'!T501)</f>
        <v>CES-D20</v>
      </c>
      <c r="C502" s="154">
        <f t="shared" si="217"/>
        <v>23.250013029315962</v>
      </c>
      <c r="D502" s="154">
        <f t="shared" si="218"/>
        <v>13.436542177136428</v>
      </c>
      <c r="E502" s="154">
        <f t="shared" si="219"/>
        <v>3070</v>
      </c>
      <c r="F502" s="21" t="str">
        <f t="shared" si="220"/>
        <v>NO</v>
      </c>
      <c r="G502" s="21" t="str">
        <f t="shared" si="221"/>
        <v>YES</v>
      </c>
      <c r="H502" s="155">
        <f t="shared" si="222"/>
        <v>0.17133475117031849</v>
      </c>
      <c r="I502" s="155">
        <f t="shared" si="223"/>
        <v>0.82866524882968151</v>
      </c>
      <c r="J502" s="318">
        <f t="shared" si="224"/>
        <v>1</v>
      </c>
      <c r="K502" s="326">
        <f>IF(ISNUMBER('Primary endpoint outcomes'!U501)=TRUE,'Primary endpoint outcomes'!U501,(IF(ISNUMBER('Primary endpoint outcomes'!X501)=TRUE,'Primary endpoint outcomes'!X501,0)))</f>
        <v>23.23</v>
      </c>
      <c r="L502" s="326">
        <f>IF(ISNUMBER('Primary endpoint outcomes'!V501)=TRUE,'Primary endpoint outcomes'!V501,(IF(ISNUMBER('Primary endpoint outcomes'!Y501)=TRUE,'Primary endpoint outcomes'!Y501,0)))</f>
        <v>13.24</v>
      </c>
      <c r="M502" s="325">
        <f>IF(ISNUMBER('Primary endpoint outcomes'!W501)=TRUE,'Primary endpoint outcomes'!W501,(IF(ISNUMBER('Primary endpoint outcomes'!Z501)=TRUE,'Primary endpoint outcomes'!Z501,0)))</f>
        <v>1534</v>
      </c>
      <c r="N502" s="326">
        <f>IF(ISNUMBER('Primary endpoint outcomes'!BC501)=TRUE,'Primary endpoint outcomes'!BC501,(IF(ISNUMBER('Primary endpoint outcomes'!BF501)=TRUE,'Primary endpoint outcomes'!BF501,0)))</f>
        <v>23.27</v>
      </c>
      <c r="O502" s="325">
        <f>IF(ISNUMBER('Primary endpoint outcomes'!BD501)=TRUE,'Primary endpoint outcomes'!BD501,(IF(ISNUMBER('Primary endpoint outcomes'!BG501)=TRUE,'Primary endpoint outcomes'!BG501,0)))</f>
        <v>13.63</v>
      </c>
      <c r="P502" s="325">
        <f>IF(ISNUMBER('Primary endpoint outcomes'!BE501)=TRUE,'Primary endpoint outcomes'!BE501,(IF(ISNUMBER('Primary endpoint outcomes'!BH501)=TRUE,'Primary endpoint outcomes'!BH501,0)))</f>
        <v>1536</v>
      </c>
      <c r="Q502" s="326">
        <f>IF(ISNUMBER('Primary endpoint outcomes'!CK501)=TRUE,'Primary endpoint outcomes'!CK501,(IF(ISNUMBER('Primary endpoint outcomes'!CN501)=TRUE,'Primary endpoint outcomes'!CN501,0)))</f>
        <v>0</v>
      </c>
      <c r="R502" s="326">
        <f>IF(ISNUMBER('Primary endpoint outcomes'!CL501)=TRUE,'Primary endpoint outcomes'!CL501,(IF(ISNUMBER('Primary endpoint outcomes'!CO501)=TRUE,'Primary endpoint outcomes'!CO501,0)))</f>
        <v>0</v>
      </c>
      <c r="S502" s="325">
        <f>IF(ISNUMBER('Primary endpoint outcomes'!CM501)=TRUE,'Primary endpoint outcomes'!CM501,(IF(ISNUMBER('Primary endpoint outcomes'!CP501)=TRUE,'Primary endpoint outcomes'!CP501,0)))</f>
        <v>0</v>
      </c>
      <c r="T502" s="326">
        <f>IF(ISNUMBER('Primary endpoint outcomes'!DS501)=TRUE,'Primary endpoint outcomes'!DS501,(IF(ISNUMBER('Primary endpoint outcomes'!DV501)=TRUE,'Primary endpoint outcomes'!DV501,0)))</f>
        <v>0</v>
      </c>
      <c r="U502" s="326">
        <f>IF(ISNUMBER('Primary endpoint outcomes'!DT501)=TRUE,'Primary endpoint outcomes'!DT501,(IF(ISNUMBER('Primary endpoint outcomes'!DW501)=TRUE,'Primary endpoint outcomes'!DW501,0)))</f>
        <v>0</v>
      </c>
      <c r="V502" s="326">
        <f>IF(ISNUMBER('Primary endpoint outcomes'!DU501)=TRUE,'Primary endpoint outcomes'!DU501,(IF(ISNUMBER('Primary endpoint outcomes'!DX501)=TRUE,'Primary endpoint outcomes'!DX501,0)))</f>
        <v>0</v>
      </c>
      <c r="W502" s="326">
        <f>IF(ISNUMBER('Primary endpoint outcomes'!FA501)=TRUE,'Primary endpoint outcomes'!FA501,(IF(ISNUMBER('Primary endpoint outcomes'!FD501)=TRUE,'Primary endpoint outcomes'!FD501,0)))</f>
        <v>0</v>
      </c>
      <c r="X502" s="326">
        <f>IF(ISNUMBER('Primary endpoint outcomes'!FB501)=TRUE,'Primary endpoint outcomes'!FB501,(IF(ISNUMBER('Primary endpoint outcomes'!FE501)=TRUE,'Primary endpoint outcomes'!FE501,0)))</f>
        <v>0</v>
      </c>
      <c r="Y502" s="326">
        <f>IF(ISNUMBER('Primary endpoint outcomes'!FC501)=TRUE,'Primary endpoint outcomes'!FC501,(IF(ISNUMBER('Primary endpoint outcomes'!FF501)=TRUE,'Primary endpoint outcomes'!FF501,0)))</f>
        <v>0</v>
      </c>
      <c r="AA502" s="151">
        <f t="shared" si="225"/>
        <v>1534</v>
      </c>
      <c r="AB502" s="153">
        <f t="shared" si="226"/>
        <v>1533</v>
      </c>
      <c r="AC502" s="153">
        <f t="shared" si="227"/>
        <v>268731.22080000001</v>
      </c>
      <c r="AD502" s="151">
        <f t="shared" si="228"/>
        <v>1536</v>
      </c>
      <c r="AE502" s="153">
        <f t="shared" si="229"/>
        <v>1535</v>
      </c>
      <c r="AF502" s="153">
        <f t="shared" si="230"/>
        <v>285167.54149999999</v>
      </c>
      <c r="AG502" s="151">
        <f t="shared" si="231"/>
        <v>0</v>
      </c>
      <c r="AH502" s="153">
        <f t="shared" si="232"/>
        <v>-1</v>
      </c>
      <c r="AI502" s="153">
        <f t="shared" si="233"/>
        <v>0</v>
      </c>
      <c r="AJ502" s="151">
        <f t="shared" si="234"/>
        <v>0</v>
      </c>
      <c r="AK502" s="153">
        <f t="shared" si="235"/>
        <v>-1</v>
      </c>
      <c r="AL502" s="153">
        <f t="shared" si="236"/>
        <v>0</v>
      </c>
      <c r="AM502" s="151">
        <f t="shared" si="237"/>
        <v>0</v>
      </c>
      <c r="AN502" s="153">
        <f t="shared" si="238"/>
        <v>-1</v>
      </c>
      <c r="AO502" s="153">
        <f t="shared" si="239"/>
        <v>0</v>
      </c>
      <c r="AP502" s="153">
        <f t="shared" si="240"/>
        <v>3068</v>
      </c>
      <c r="AQ502" s="153">
        <f t="shared" si="241"/>
        <v>553898.76230000006</v>
      </c>
      <c r="AR502" s="153">
        <f t="shared" si="242"/>
        <v>23.250013029315962</v>
      </c>
      <c r="AS502" s="153">
        <f t="shared" si="243"/>
        <v>13.436542177136428</v>
      </c>
      <c r="AT502" s="153">
        <f t="shared" si="244"/>
        <v>3070</v>
      </c>
    </row>
    <row r="503" spans="1:46" ht="15.75" x14ac:dyDescent="0.25">
      <c r="A503" s="152" t="str">
        <f>'Primary endpoint outcomes'!A502</f>
        <v>Prathikanti 2017</v>
      </c>
      <c r="B503" s="152" t="str">
        <f>CONCATENATE('Primary endpoint outcomes'!S502,'Primary endpoint outcomes'!T502)</f>
        <v>BDI-II21</v>
      </c>
      <c r="C503" s="154">
        <f t="shared" si="217"/>
        <v>20.477894736842106</v>
      </c>
      <c r="D503" s="154">
        <f t="shared" si="218"/>
        <v>5.3817500251621988</v>
      </c>
      <c r="E503" s="154">
        <f t="shared" si="219"/>
        <v>38</v>
      </c>
      <c r="F503" s="21" t="str">
        <f t="shared" si="220"/>
        <v>NO</v>
      </c>
      <c r="G503" s="21" t="str">
        <f t="shared" si="221"/>
        <v>YES</v>
      </c>
      <c r="H503" s="155">
        <f t="shared" si="222"/>
        <v>3.8419200847666257E-2</v>
      </c>
      <c r="I503" s="155">
        <f t="shared" si="223"/>
        <v>0.96158079915233374</v>
      </c>
      <c r="J503" s="318">
        <f t="shared" si="224"/>
        <v>1</v>
      </c>
      <c r="K503" s="326">
        <f>IF(ISNUMBER('Primary endpoint outcomes'!U502)=TRUE,'Primary endpoint outcomes'!U502,(IF(ISNUMBER('Primary endpoint outcomes'!X502)=TRUE,'Primary endpoint outcomes'!X502,0)))</f>
        <v>20.98</v>
      </c>
      <c r="L503" s="326">
        <f>IF(ISNUMBER('Primary endpoint outcomes'!V502)=TRUE,'Primary endpoint outcomes'!V502,(IF(ISNUMBER('Primary endpoint outcomes'!Y502)=TRUE,'Primary endpoint outcomes'!Y502,0)))</f>
        <v>5.41</v>
      </c>
      <c r="M503" s="325">
        <f>IF(ISNUMBER('Primary endpoint outcomes'!W502)=TRUE,'Primary endpoint outcomes'!W502,(IF(ISNUMBER('Primary endpoint outcomes'!Z502)=TRUE,'Primary endpoint outcomes'!Z502,0)))</f>
        <v>20</v>
      </c>
      <c r="N503" s="326">
        <f>IF(ISNUMBER('Primary endpoint outcomes'!BC502)=TRUE,'Primary endpoint outcomes'!BC502,(IF(ISNUMBER('Primary endpoint outcomes'!BF502)=TRUE,'Primary endpoint outcomes'!BF502,0)))</f>
        <v>19.920000000000002</v>
      </c>
      <c r="O503" s="325">
        <f>IF(ISNUMBER('Primary endpoint outcomes'!BD502)=TRUE,'Primary endpoint outcomes'!BD502,(IF(ISNUMBER('Primary endpoint outcomes'!BG502)=TRUE,'Primary endpoint outcomes'!BG502,0)))</f>
        <v>5.35</v>
      </c>
      <c r="P503" s="325">
        <f>IF(ISNUMBER('Primary endpoint outcomes'!BE502)=TRUE,'Primary endpoint outcomes'!BE502,(IF(ISNUMBER('Primary endpoint outcomes'!BH502)=TRUE,'Primary endpoint outcomes'!BH502,0)))</f>
        <v>18</v>
      </c>
      <c r="Q503" s="326">
        <f>IF(ISNUMBER('Primary endpoint outcomes'!CK502)=TRUE,'Primary endpoint outcomes'!CK502,(IF(ISNUMBER('Primary endpoint outcomes'!CN502)=TRUE,'Primary endpoint outcomes'!CN502,0)))</f>
        <v>0</v>
      </c>
      <c r="R503" s="326">
        <f>IF(ISNUMBER('Primary endpoint outcomes'!CL502)=TRUE,'Primary endpoint outcomes'!CL502,(IF(ISNUMBER('Primary endpoint outcomes'!CO502)=TRUE,'Primary endpoint outcomes'!CO502,0)))</f>
        <v>0</v>
      </c>
      <c r="S503" s="325">
        <f>IF(ISNUMBER('Primary endpoint outcomes'!CM502)=TRUE,'Primary endpoint outcomes'!CM502,(IF(ISNUMBER('Primary endpoint outcomes'!CP502)=TRUE,'Primary endpoint outcomes'!CP502,0)))</f>
        <v>0</v>
      </c>
      <c r="T503" s="326">
        <f>IF(ISNUMBER('Primary endpoint outcomes'!DS502)=TRUE,'Primary endpoint outcomes'!DS502,(IF(ISNUMBER('Primary endpoint outcomes'!DV502)=TRUE,'Primary endpoint outcomes'!DV502,0)))</f>
        <v>0</v>
      </c>
      <c r="U503" s="326">
        <f>IF(ISNUMBER('Primary endpoint outcomes'!DT502)=TRUE,'Primary endpoint outcomes'!DT502,(IF(ISNUMBER('Primary endpoint outcomes'!DW502)=TRUE,'Primary endpoint outcomes'!DW502,0)))</f>
        <v>0</v>
      </c>
      <c r="V503" s="326">
        <f>IF(ISNUMBER('Primary endpoint outcomes'!DU502)=TRUE,'Primary endpoint outcomes'!DU502,(IF(ISNUMBER('Primary endpoint outcomes'!DX502)=TRUE,'Primary endpoint outcomes'!DX502,0)))</f>
        <v>0</v>
      </c>
      <c r="W503" s="326">
        <f>IF(ISNUMBER('Primary endpoint outcomes'!FA502)=TRUE,'Primary endpoint outcomes'!FA502,(IF(ISNUMBER('Primary endpoint outcomes'!FD502)=TRUE,'Primary endpoint outcomes'!FD502,0)))</f>
        <v>0</v>
      </c>
      <c r="X503" s="326">
        <f>IF(ISNUMBER('Primary endpoint outcomes'!FB502)=TRUE,'Primary endpoint outcomes'!FB502,(IF(ISNUMBER('Primary endpoint outcomes'!FE502)=TRUE,'Primary endpoint outcomes'!FE502,0)))</f>
        <v>0</v>
      </c>
      <c r="Y503" s="326">
        <f>IF(ISNUMBER('Primary endpoint outcomes'!FC502)=TRUE,'Primary endpoint outcomes'!FC502,(IF(ISNUMBER('Primary endpoint outcomes'!FF502)=TRUE,'Primary endpoint outcomes'!FF502,0)))</f>
        <v>0</v>
      </c>
      <c r="AA503" s="151">
        <f t="shared" si="225"/>
        <v>20</v>
      </c>
      <c r="AB503" s="153">
        <f t="shared" si="226"/>
        <v>19</v>
      </c>
      <c r="AC503" s="153">
        <f t="shared" si="227"/>
        <v>556.09389999999996</v>
      </c>
      <c r="AD503" s="151">
        <f t="shared" si="228"/>
        <v>18</v>
      </c>
      <c r="AE503" s="153">
        <f t="shared" si="229"/>
        <v>17</v>
      </c>
      <c r="AF503" s="153">
        <f t="shared" si="230"/>
        <v>486.58249999999992</v>
      </c>
      <c r="AG503" s="151">
        <f t="shared" si="231"/>
        <v>0</v>
      </c>
      <c r="AH503" s="153">
        <f t="shared" si="232"/>
        <v>-1</v>
      </c>
      <c r="AI503" s="153">
        <f t="shared" si="233"/>
        <v>0</v>
      </c>
      <c r="AJ503" s="151">
        <f t="shared" si="234"/>
        <v>0</v>
      </c>
      <c r="AK503" s="153">
        <f t="shared" si="235"/>
        <v>-1</v>
      </c>
      <c r="AL503" s="153">
        <f t="shared" si="236"/>
        <v>0</v>
      </c>
      <c r="AM503" s="151">
        <f t="shared" si="237"/>
        <v>0</v>
      </c>
      <c r="AN503" s="153">
        <f t="shared" si="238"/>
        <v>-1</v>
      </c>
      <c r="AO503" s="153">
        <f t="shared" si="239"/>
        <v>0</v>
      </c>
      <c r="AP503" s="153">
        <f t="shared" si="240"/>
        <v>36</v>
      </c>
      <c r="AQ503" s="153">
        <f t="shared" si="241"/>
        <v>1042.6763999999998</v>
      </c>
      <c r="AR503" s="153">
        <f t="shared" si="242"/>
        <v>20.477894736842106</v>
      </c>
      <c r="AS503" s="153">
        <f t="shared" si="243"/>
        <v>5.3817500251621988</v>
      </c>
      <c r="AT503" s="153">
        <f t="shared" si="244"/>
        <v>38</v>
      </c>
    </row>
    <row r="504" spans="1:46" ht="15.75" x14ac:dyDescent="0.25">
      <c r="A504" s="152" t="str">
        <f>'Primary endpoint outcomes'!A503</f>
        <v>Preskorn 1991</v>
      </c>
      <c r="B504" s="152" t="str">
        <f>CONCATENATE('Primary endpoint outcomes'!S503,'Primary endpoint outcomes'!T503)</f>
        <v>HAMD17</v>
      </c>
      <c r="C504" s="154">
        <f t="shared" si="217"/>
        <v>23.645</v>
      </c>
      <c r="D504" s="154">
        <f t="shared" si="218"/>
        <v>2.7592477735538847</v>
      </c>
      <c r="E504" s="154">
        <f t="shared" si="219"/>
        <v>60</v>
      </c>
      <c r="F504" s="21" t="str">
        <f t="shared" si="220"/>
        <v>YES</v>
      </c>
      <c r="G504" s="21" t="str">
        <f t="shared" si="221"/>
        <v>NO</v>
      </c>
      <c r="H504" s="155">
        <f t="shared" si="222"/>
        <v>0.9972030543642989</v>
      </c>
      <c r="I504" s="155">
        <f t="shared" si="223"/>
        <v>2.796945635701098E-3</v>
      </c>
      <c r="J504" s="318">
        <f t="shared" si="224"/>
        <v>1</v>
      </c>
      <c r="K504" s="326">
        <f>IF(ISNUMBER('Primary endpoint outcomes'!U503)=TRUE,'Primary endpoint outcomes'!U503,(IF(ISNUMBER('Primary endpoint outcomes'!X503)=TRUE,'Primary endpoint outcomes'!X503,0)))</f>
        <v>23.8</v>
      </c>
      <c r="L504" s="326">
        <f>IF(ISNUMBER('Primary endpoint outcomes'!V503)=TRUE,'Primary endpoint outcomes'!V503,(IF(ISNUMBER('Primary endpoint outcomes'!Y503)=TRUE,'Primary endpoint outcomes'!Y503,0)))</f>
        <v>2.6</v>
      </c>
      <c r="M504" s="325">
        <f>IF(ISNUMBER('Primary endpoint outcomes'!W503)=TRUE,'Primary endpoint outcomes'!W503,(IF(ISNUMBER('Primary endpoint outcomes'!Z503)=TRUE,'Primary endpoint outcomes'!Z503,0)))</f>
        <v>29</v>
      </c>
      <c r="N504" s="326">
        <f>IF(ISNUMBER('Primary endpoint outcomes'!BC503)=TRUE,'Primary endpoint outcomes'!BC503,(IF(ISNUMBER('Primary endpoint outcomes'!BF503)=TRUE,'Primary endpoint outcomes'!BF503,0)))</f>
        <v>23.5</v>
      </c>
      <c r="O504" s="325">
        <f>IF(ISNUMBER('Primary endpoint outcomes'!BD503)=TRUE,'Primary endpoint outcomes'!BD503,(IF(ISNUMBER('Primary endpoint outcomes'!BG503)=TRUE,'Primary endpoint outcomes'!BG503,0)))</f>
        <v>2.9</v>
      </c>
      <c r="P504" s="325">
        <f>IF(ISNUMBER('Primary endpoint outcomes'!BE503)=TRUE,'Primary endpoint outcomes'!BE503,(IF(ISNUMBER('Primary endpoint outcomes'!BH503)=TRUE,'Primary endpoint outcomes'!BH503,0)))</f>
        <v>31</v>
      </c>
      <c r="Q504" s="326">
        <f>IF(ISNUMBER('Primary endpoint outcomes'!CK503)=TRUE,'Primary endpoint outcomes'!CK503,(IF(ISNUMBER('Primary endpoint outcomes'!CN503)=TRUE,'Primary endpoint outcomes'!CN503,0)))</f>
        <v>0</v>
      </c>
      <c r="R504" s="326">
        <f>IF(ISNUMBER('Primary endpoint outcomes'!CL503)=TRUE,'Primary endpoint outcomes'!CL503,(IF(ISNUMBER('Primary endpoint outcomes'!CO503)=TRUE,'Primary endpoint outcomes'!CO503,0)))</f>
        <v>0</v>
      </c>
      <c r="S504" s="325">
        <f>IF(ISNUMBER('Primary endpoint outcomes'!CM503)=TRUE,'Primary endpoint outcomes'!CM503,(IF(ISNUMBER('Primary endpoint outcomes'!CP503)=TRUE,'Primary endpoint outcomes'!CP503,0)))</f>
        <v>0</v>
      </c>
      <c r="T504" s="326">
        <f>IF(ISNUMBER('Primary endpoint outcomes'!DS503)=TRUE,'Primary endpoint outcomes'!DS503,(IF(ISNUMBER('Primary endpoint outcomes'!DV503)=TRUE,'Primary endpoint outcomes'!DV503,0)))</f>
        <v>0</v>
      </c>
      <c r="U504" s="326">
        <f>IF(ISNUMBER('Primary endpoint outcomes'!DT503)=TRUE,'Primary endpoint outcomes'!DT503,(IF(ISNUMBER('Primary endpoint outcomes'!DW503)=TRUE,'Primary endpoint outcomes'!DW503,0)))</f>
        <v>0</v>
      </c>
      <c r="V504" s="326">
        <f>IF(ISNUMBER('Primary endpoint outcomes'!DU503)=TRUE,'Primary endpoint outcomes'!DU503,(IF(ISNUMBER('Primary endpoint outcomes'!DX503)=TRUE,'Primary endpoint outcomes'!DX503,0)))</f>
        <v>0</v>
      </c>
      <c r="W504" s="326">
        <f>IF(ISNUMBER('Primary endpoint outcomes'!FA503)=TRUE,'Primary endpoint outcomes'!FA503,(IF(ISNUMBER('Primary endpoint outcomes'!FD503)=TRUE,'Primary endpoint outcomes'!FD503,0)))</f>
        <v>0</v>
      </c>
      <c r="X504" s="326">
        <f>IF(ISNUMBER('Primary endpoint outcomes'!FB503)=TRUE,'Primary endpoint outcomes'!FB503,(IF(ISNUMBER('Primary endpoint outcomes'!FE503)=TRUE,'Primary endpoint outcomes'!FE503,0)))</f>
        <v>0</v>
      </c>
      <c r="Y504" s="326">
        <f>IF(ISNUMBER('Primary endpoint outcomes'!FC503)=TRUE,'Primary endpoint outcomes'!FC503,(IF(ISNUMBER('Primary endpoint outcomes'!FF503)=TRUE,'Primary endpoint outcomes'!FF503,0)))</f>
        <v>0</v>
      </c>
      <c r="AA504" s="151">
        <f t="shared" si="225"/>
        <v>29</v>
      </c>
      <c r="AB504" s="153">
        <f t="shared" si="226"/>
        <v>28</v>
      </c>
      <c r="AC504" s="153">
        <f t="shared" si="227"/>
        <v>189.28000000000003</v>
      </c>
      <c r="AD504" s="151">
        <f t="shared" si="228"/>
        <v>31</v>
      </c>
      <c r="AE504" s="153">
        <f t="shared" si="229"/>
        <v>30</v>
      </c>
      <c r="AF504" s="153">
        <f t="shared" si="230"/>
        <v>252.3</v>
      </c>
      <c r="AG504" s="151">
        <f t="shared" si="231"/>
        <v>0</v>
      </c>
      <c r="AH504" s="153">
        <f t="shared" si="232"/>
        <v>-1</v>
      </c>
      <c r="AI504" s="153">
        <f t="shared" si="233"/>
        <v>0</v>
      </c>
      <c r="AJ504" s="151">
        <f t="shared" si="234"/>
        <v>0</v>
      </c>
      <c r="AK504" s="153">
        <f t="shared" si="235"/>
        <v>-1</v>
      </c>
      <c r="AL504" s="153">
        <f t="shared" si="236"/>
        <v>0</v>
      </c>
      <c r="AM504" s="151">
        <f t="shared" si="237"/>
        <v>0</v>
      </c>
      <c r="AN504" s="153">
        <f t="shared" si="238"/>
        <v>-1</v>
      </c>
      <c r="AO504" s="153">
        <f t="shared" si="239"/>
        <v>0</v>
      </c>
      <c r="AP504" s="153">
        <f t="shared" si="240"/>
        <v>58</v>
      </c>
      <c r="AQ504" s="153">
        <f t="shared" si="241"/>
        <v>441.58000000000004</v>
      </c>
      <c r="AR504" s="153">
        <f t="shared" si="242"/>
        <v>23.645</v>
      </c>
      <c r="AS504" s="153">
        <f t="shared" si="243"/>
        <v>2.7592477735538847</v>
      </c>
      <c r="AT504" s="153">
        <f t="shared" si="244"/>
        <v>60</v>
      </c>
    </row>
    <row r="505" spans="1:46" ht="15.75" x14ac:dyDescent="0.25">
      <c r="A505" s="152" t="str">
        <f>'Primary endpoint outcomes'!A504</f>
        <v>Proyer 2016</v>
      </c>
      <c r="B505" s="152" t="str">
        <f>CONCATENATE('Primary endpoint outcomes'!S504,'Primary endpoint outcomes'!T504)</f>
        <v>CES-D20</v>
      </c>
      <c r="C505" s="154">
        <f t="shared" si="217"/>
        <v>15.120353982300884</v>
      </c>
      <c r="D505" s="154">
        <f t="shared" si="218"/>
        <v>10.814002850825297</v>
      </c>
      <c r="E505" s="154">
        <f t="shared" si="219"/>
        <v>113</v>
      </c>
      <c r="F505" s="21" t="str">
        <f t="shared" si="220"/>
        <v>NO</v>
      </c>
      <c r="G505" s="21" t="str">
        <f t="shared" si="221"/>
        <v>YES</v>
      </c>
      <c r="H505" s="155">
        <f t="shared" si="222"/>
        <v>2.6754070715089395E-2</v>
      </c>
      <c r="I505" s="155">
        <f t="shared" si="223"/>
        <v>0.9732459292849106</v>
      </c>
      <c r="J505" s="318">
        <f t="shared" si="224"/>
        <v>1</v>
      </c>
      <c r="K505" s="326">
        <f>IF(ISNUMBER('Primary endpoint outcomes'!U504)=TRUE,'Primary endpoint outcomes'!U504,(IF(ISNUMBER('Primary endpoint outcomes'!X504)=TRUE,'Primary endpoint outcomes'!X504,0)))</f>
        <v>15.02</v>
      </c>
      <c r="L505" s="326">
        <f>IF(ISNUMBER('Primary endpoint outcomes'!V504)=TRUE,'Primary endpoint outcomes'!V504,(IF(ISNUMBER('Primary endpoint outcomes'!Y504)=TRUE,'Primary endpoint outcomes'!Y504,0)))</f>
        <v>11.77</v>
      </c>
      <c r="M505" s="325">
        <f>IF(ISNUMBER('Primary endpoint outcomes'!W504)=TRUE,'Primary endpoint outcomes'!W504,(IF(ISNUMBER('Primary endpoint outcomes'!Z504)=TRUE,'Primary endpoint outcomes'!Z504,0)))</f>
        <v>59</v>
      </c>
      <c r="N505" s="326">
        <f>IF(ISNUMBER('Primary endpoint outcomes'!BC504)=TRUE,'Primary endpoint outcomes'!BC504,(IF(ISNUMBER('Primary endpoint outcomes'!BF504)=TRUE,'Primary endpoint outcomes'!BF504,0)))</f>
        <v>15.23</v>
      </c>
      <c r="O505" s="325">
        <f>IF(ISNUMBER('Primary endpoint outcomes'!BD504)=TRUE,'Primary endpoint outcomes'!BD504,(IF(ISNUMBER('Primary endpoint outcomes'!BG504)=TRUE,'Primary endpoint outcomes'!BG504,0)))</f>
        <v>9.66</v>
      </c>
      <c r="P505" s="325">
        <f>IF(ISNUMBER('Primary endpoint outcomes'!BE504)=TRUE,'Primary endpoint outcomes'!BE504,(IF(ISNUMBER('Primary endpoint outcomes'!BH504)=TRUE,'Primary endpoint outcomes'!BH504,0)))</f>
        <v>54</v>
      </c>
      <c r="Q505" s="326">
        <f>IF(ISNUMBER('Primary endpoint outcomes'!CK504)=TRUE,'Primary endpoint outcomes'!CK504,(IF(ISNUMBER('Primary endpoint outcomes'!CN504)=TRUE,'Primary endpoint outcomes'!CN504,0)))</f>
        <v>0</v>
      </c>
      <c r="R505" s="326">
        <f>IF(ISNUMBER('Primary endpoint outcomes'!CL504)=TRUE,'Primary endpoint outcomes'!CL504,(IF(ISNUMBER('Primary endpoint outcomes'!CO504)=TRUE,'Primary endpoint outcomes'!CO504,0)))</f>
        <v>0</v>
      </c>
      <c r="S505" s="325">
        <f>IF(ISNUMBER('Primary endpoint outcomes'!CM504)=TRUE,'Primary endpoint outcomes'!CM504,(IF(ISNUMBER('Primary endpoint outcomes'!CP504)=TRUE,'Primary endpoint outcomes'!CP504,0)))</f>
        <v>0</v>
      </c>
      <c r="T505" s="326">
        <f>IF(ISNUMBER('Primary endpoint outcomes'!DS504)=TRUE,'Primary endpoint outcomes'!DS504,(IF(ISNUMBER('Primary endpoint outcomes'!DV504)=TRUE,'Primary endpoint outcomes'!DV504,0)))</f>
        <v>0</v>
      </c>
      <c r="U505" s="326">
        <f>IF(ISNUMBER('Primary endpoint outcomes'!DT504)=TRUE,'Primary endpoint outcomes'!DT504,(IF(ISNUMBER('Primary endpoint outcomes'!DW504)=TRUE,'Primary endpoint outcomes'!DW504,0)))</f>
        <v>0</v>
      </c>
      <c r="V505" s="326">
        <f>IF(ISNUMBER('Primary endpoint outcomes'!DU504)=TRUE,'Primary endpoint outcomes'!DU504,(IF(ISNUMBER('Primary endpoint outcomes'!DX504)=TRUE,'Primary endpoint outcomes'!DX504,0)))</f>
        <v>0</v>
      </c>
      <c r="W505" s="326">
        <f>IF(ISNUMBER('Primary endpoint outcomes'!FA504)=TRUE,'Primary endpoint outcomes'!FA504,(IF(ISNUMBER('Primary endpoint outcomes'!FD504)=TRUE,'Primary endpoint outcomes'!FD504,0)))</f>
        <v>0</v>
      </c>
      <c r="X505" s="326">
        <f>IF(ISNUMBER('Primary endpoint outcomes'!FB504)=TRUE,'Primary endpoint outcomes'!FB504,(IF(ISNUMBER('Primary endpoint outcomes'!FE504)=TRUE,'Primary endpoint outcomes'!FE504,0)))</f>
        <v>0</v>
      </c>
      <c r="Y505" s="326">
        <f>IF(ISNUMBER('Primary endpoint outcomes'!FC504)=TRUE,'Primary endpoint outcomes'!FC504,(IF(ISNUMBER('Primary endpoint outcomes'!FF504)=TRUE,'Primary endpoint outcomes'!FF504,0)))</f>
        <v>0</v>
      </c>
      <c r="AA505" s="151">
        <f t="shared" si="225"/>
        <v>59</v>
      </c>
      <c r="AB505" s="153">
        <f t="shared" si="226"/>
        <v>58</v>
      </c>
      <c r="AC505" s="153">
        <f t="shared" si="227"/>
        <v>8034.9081999999989</v>
      </c>
      <c r="AD505" s="151">
        <f t="shared" si="228"/>
        <v>54</v>
      </c>
      <c r="AE505" s="153">
        <f t="shared" si="229"/>
        <v>53</v>
      </c>
      <c r="AF505" s="153">
        <f t="shared" si="230"/>
        <v>4945.7268000000004</v>
      </c>
      <c r="AG505" s="151">
        <f t="shared" si="231"/>
        <v>0</v>
      </c>
      <c r="AH505" s="153">
        <f t="shared" si="232"/>
        <v>-1</v>
      </c>
      <c r="AI505" s="153">
        <f t="shared" si="233"/>
        <v>0</v>
      </c>
      <c r="AJ505" s="151">
        <f t="shared" si="234"/>
        <v>0</v>
      </c>
      <c r="AK505" s="153">
        <f t="shared" si="235"/>
        <v>-1</v>
      </c>
      <c r="AL505" s="153">
        <f t="shared" si="236"/>
        <v>0</v>
      </c>
      <c r="AM505" s="151">
        <f t="shared" si="237"/>
        <v>0</v>
      </c>
      <c r="AN505" s="153">
        <f t="shared" si="238"/>
        <v>-1</v>
      </c>
      <c r="AO505" s="153">
        <f t="shared" si="239"/>
        <v>0</v>
      </c>
      <c r="AP505" s="153">
        <f t="shared" si="240"/>
        <v>111</v>
      </c>
      <c r="AQ505" s="153">
        <f t="shared" si="241"/>
        <v>12980.634999999998</v>
      </c>
      <c r="AR505" s="153">
        <f t="shared" si="242"/>
        <v>15.120353982300884</v>
      </c>
      <c r="AS505" s="153">
        <f t="shared" si="243"/>
        <v>10.814002850825297</v>
      </c>
      <c r="AT505" s="153">
        <f t="shared" si="244"/>
        <v>113</v>
      </c>
    </row>
    <row r="506" spans="1:46" ht="15.75" x14ac:dyDescent="0.25">
      <c r="A506" s="152" t="str">
        <f>'Primary endpoint outcomes'!A505</f>
        <v>Qu 2013</v>
      </c>
      <c r="B506" s="152" t="str">
        <f>CONCATENATE('Primary endpoint outcomes'!S505,'Primary endpoint outcomes'!T505)</f>
        <v>HAMD17</v>
      </c>
      <c r="C506" s="154">
        <f t="shared" si="217"/>
        <v>24.52375</v>
      </c>
      <c r="D506" s="154">
        <f t="shared" si="218"/>
        <v>5.1708886249826076</v>
      </c>
      <c r="E506" s="154">
        <f t="shared" si="219"/>
        <v>160</v>
      </c>
      <c r="F506" s="21" t="str">
        <f t="shared" si="220"/>
        <v>YES</v>
      </c>
      <c r="G506" s="21" t="str">
        <f t="shared" si="221"/>
        <v>NO</v>
      </c>
      <c r="H506" s="155">
        <f t="shared" si="222"/>
        <v>0.95036582602239827</v>
      </c>
      <c r="I506" s="155">
        <f t="shared" si="223"/>
        <v>4.9634173977601725E-2</v>
      </c>
      <c r="J506" s="318">
        <f t="shared" si="224"/>
        <v>1</v>
      </c>
      <c r="K506" s="326">
        <f>IF(ISNUMBER('Primary endpoint outcomes'!U505)=TRUE,'Primary endpoint outcomes'!U505,(IF(ISNUMBER('Primary endpoint outcomes'!X505)=TRUE,'Primary endpoint outcomes'!X505,0)))</f>
        <v>25.1</v>
      </c>
      <c r="L506" s="326">
        <f>IF(ISNUMBER('Primary endpoint outcomes'!V505)=TRUE,'Primary endpoint outcomes'!V505,(IF(ISNUMBER('Primary endpoint outcomes'!Y505)=TRUE,'Primary endpoint outcomes'!Y505,0)))</f>
        <v>5.6</v>
      </c>
      <c r="M506" s="325">
        <f>IF(ISNUMBER('Primary endpoint outcomes'!W505)=TRUE,'Primary endpoint outcomes'!W505,(IF(ISNUMBER('Primary endpoint outcomes'!Z505)=TRUE,'Primary endpoint outcomes'!Z505,0)))</f>
        <v>54</v>
      </c>
      <c r="N506" s="326">
        <f>IF(ISNUMBER('Primary endpoint outcomes'!BC505)=TRUE,'Primary endpoint outcomes'!BC505,(IF(ISNUMBER('Primary endpoint outcomes'!BF505)=TRUE,'Primary endpoint outcomes'!BF505,0)))</f>
        <v>25</v>
      </c>
      <c r="O506" s="325">
        <f>IF(ISNUMBER('Primary endpoint outcomes'!BD505)=TRUE,'Primary endpoint outcomes'!BD505,(IF(ISNUMBER('Primary endpoint outcomes'!BG505)=TRUE,'Primary endpoint outcomes'!BG505,0)))</f>
        <v>5.2</v>
      </c>
      <c r="P506" s="325">
        <f>IF(ISNUMBER('Primary endpoint outcomes'!BE505)=TRUE,'Primary endpoint outcomes'!BE505,(IF(ISNUMBER('Primary endpoint outcomes'!BH505)=TRUE,'Primary endpoint outcomes'!BH505,0)))</f>
        <v>58</v>
      </c>
      <c r="Q506" s="326">
        <f>IF(ISNUMBER('Primary endpoint outcomes'!CK505)=TRUE,'Primary endpoint outcomes'!CK505,(IF(ISNUMBER('Primary endpoint outcomes'!CN505)=TRUE,'Primary endpoint outcomes'!CN505,0)))</f>
        <v>23.3</v>
      </c>
      <c r="R506" s="326">
        <f>IF(ISNUMBER('Primary endpoint outcomes'!CL505)=TRUE,'Primary endpoint outcomes'!CL505,(IF(ISNUMBER('Primary endpoint outcomes'!CO505)=TRUE,'Primary endpoint outcomes'!CO505,0)))</f>
        <v>4.5999999999999996</v>
      </c>
      <c r="S506" s="325">
        <f>IF(ISNUMBER('Primary endpoint outcomes'!CM505)=TRUE,'Primary endpoint outcomes'!CM505,(IF(ISNUMBER('Primary endpoint outcomes'!CP505)=TRUE,'Primary endpoint outcomes'!CP505,0)))</f>
        <v>48</v>
      </c>
      <c r="T506" s="326">
        <f>IF(ISNUMBER('Primary endpoint outcomes'!DS505)=TRUE,'Primary endpoint outcomes'!DS505,(IF(ISNUMBER('Primary endpoint outcomes'!DV505)=TRUE,'Primary endpoint outcomes'!DV505,0)))</f>
        <v>0</v>
      </c>
      <c r="U506" s="326">
        <f>IF(ISNUMBER('Primary endpoint outcomes'!DT505)=TRUE,'Primary endpoint outcomes'!DT505,(IF(ISNUMBER('Primary endpoint outcomes'!DW505)=TRUE,'Primary endpoint outcomes'!DW505,0)))</f>
        <v>0</v>
      </c>
      <c r="V506" s="326">
        <f>IF(ISNUMBER('Primary endpoint outcomes'!DU505)=TRUE,'Primary endpoint outcomes'!DU505,(IF(ISNUMBER('Primary endpoint outcomes'!DX505)=TRUE,'Primary endpoint outcomes'!DX505,0)))</f>
        <v>0</v>
      </c>
      <c r="W506" s="326">
        <f>IF(ISNUMBER('Primary endpoint outcomes'!FA505)=TRUE,'Primary endpoint outcomes'!FA505,(IF(ISNUMBER('Primary endpoint outcomes'!FD505)=TRUE,'Primary endpoint outcomes'!FD505,0)))</f>
        <v>0</v>
      </c>
      <c r="X506" s="326">
        <f>IF(ISNUMBER('Primary endpoint outcomes'!FB505)=TRUE,'Primary endpoint outcomes'!FB505,(IF(ISNUMBER('Primary endpoint outcomes'!FE505)=TRUE,'Primary endpoint outcomes'!FE505,0)))</f>
        <v>0</v>
      </c>
      <c r="Y506" s="326">
        <f>IF(ISNUMBER('Primary endpoint outcomes'!FC505)=TRUE,'Primary endpoint outcomes'!FC505,(IF(ISNUMBER('Primary endpoint outcomes'!FF505)=TRUE,'Primary endpoint outcomes'!FF505,0)))</f>
        <v>0</v>
      </c>
      <c r="AA506" s="151">
        <f t="shared" si="225"/>
        <v>54</v>
      </c>
      <c r="AB506" s="153">
        <f t="shared" si="226"/>
        <v>53</v>
      </c>
      <c r="AC506" s="153">
        <f t="shared" si="227"/>
        <v>1662.0799999999997</v>
      </c>
      <c r="AD506" s="151">
        <f t="shared" si="228"/>
        <v>58</v>
      </c>
      <c r="AE506" s="153">
        <f t="shared" si="229"/>
        <v>57</v>
      </c>
      <c r="AF506" s="153">
        <f t="shared" si="230"/>
        <v>1541.2800000000002</v>
      </c>
      <c r="AG506" s="151">
        <f t="shared" si="231"/>
        <v>48</v>
      </c>
      <c r="AH506" s="153">
        <f t="shared" si="232"/>
        <v>47</v>
      </c>
      <c r="AI506" s="153">
        <f t="shared" si="233"/>
        <v>994.51999999999987</v>
      </c>
      <c r="AJ506" s="151">
        <f t="shared" si="234"/>
        <v>0</v>
      </c>
      <c r="AK506" s="153">
        <f t="shared" si="235"/>
        <v>-1</v>
      </c>
      <c r="AL506" s="153">
        <f t="shared" si="236"/>
        <v>0</v>
      </c>
      <c r="AM506" s="151">
        <f t="shared" si="237"/>
        <v>0</v>
      </c>
      <c r="AN506" s="153">
        <f t="shared" si="238"/>
        <v>-1</v>
      </c>
      <c r="AO506" s="153">
        <f t="shared" si="239"/>
        <v>0</v>
      </c>
      <c r="AP506" s="153">
        <f t="shared" si="240"/>
        <v>157</v>
      </c>
      <c r="AQ506" s="153">
        <f t="shared" si="241"/>
        <v>4197.8799999999992</v>
      </c>
      <c r="AR506" s="153">
        <f t="shared" si="242"/>
        <v>24.52375</v>
      </c>
      <c r="AS506" s="153">
        <f t="shared" si="243"/>
        <v>5.1708886249826076</v>
      </c>
      <c r="AT506" s="153">
        <f t="shared" si="244"/>
        <v>160</v>
      </c>
    </row>
    <row r="507" spans="1:46" ht="15.75" x14ac:dyDescent="0.25">
      <c r="A507" s="152" t="str">
        <f>'Primary endpoint outcomes'!A506</f>
        <v>Quah-Smith 2005</v>
      </c>
      <c r="B507" s="152" t="str">
        <f>CONCATENATE('Primary endpoint outcomes'!S506,'Primary endpoint outcomes'!T506)</f>
        <v>BDI-I21</v>
      </c>
      <c r="C507" s="154">
        <f t="shared" si="217"/>
        <v>22.053333333333335</v>
      </c>
      <c r="D507" s="154">
        <f t="shared" si="218"/>
        <v>5.1755952038664805</v>
      </c>
      <c r="E507" s="154">
        <f t="shared" si="219"/>
        <v>30</v>
      </c>
      <c r="F507" s="21" t="str">
        <f t="shared" si="220"/>
        <v>YES</v>
      </c>
      <c r="G507" s="21" t="str">
        <f t="shared" si="221"/>
        <v>NO</v>
      </c>
      <c r="H507" s="155">
        <f t="shared" si="222"/>
        <v>0.50411093685443764</v>
      </c>
      <c r="I507" s="155">
        <f t="shared" si="223"/>
        <v>0.49588906314556236</v>
      </c>
      <c r="J507" s="318">
        <f t="shared" si="224"/>
        <v>1</v>
      </c>
      <c r="K507" s="326">
        <f>IF(ISNUMBER('Primary endpoint outcomes'!U506)=TRUE,'Primary endpoint outcomes'!U506,(IF(ISNUMBER('Primary endpoint outcomes'!X506)=TRUE,'Primary endpoint outcomes'!X506,0)))</f>
        <v>22.8</v>
      </c>
      <c r="L507" s="326">
        <f>IF(ISNUMBER('Primary endpoint outcomes'!V506)=TRUE,'Primary endpoint outcomes'!V506,(IF(ISNUMBER('Primary endpoint outcomes'!Y506)=TRUE,'Primary endpoint outcomes'!Y506,0)))</f>
        <v>3.5</v>
      </c>
      <c r="M507" s="325">
        <f>IF(ISNUMBER('Primary endpoint outcomes'!W506)=TRUE,'Primary endpoint outcomes'!W506,(IF(ISNUMBER('Primary endpoint outcomes'!Z506)=TRUE,'Primary endpoint outcomes'!Z506,0)))</f>
        <v>16</v>
      </c>
      <c r="N507" s="326">
        <f>IF(ISNUMBER('Primary endpoint outcomes'!BC506)=TRUE,'Primary endpoint outcomes'!BC506,(IF(ISNUMBER('Primary endpoint outcomes'!BF506)=TRUE,'Primary endpoint outcomes'!BF506,0)))</f>
        <v>21.2</v>
      </c>
      <c r="O507" s="325">
        <f>IF(ISNUMBER('Primary endpoint outcomes'!BD506)=TRUE,'Primary endpoint outcomes'!BD506,(IF(ISNUMBER('Primary endpoint outcomes'!BG506)=TRUE,'Primary endpoint outcomes'!BG506,0)))</f>
        <v>6.6</v>
      </c>
      <c r="P507" s="325">
        <f>IF(ISNUMBER('Primary endpoint outcomes'!BE506)=TRUE,'Primary endpoint outcomes'!BE506,(IF(ISNUMBER('Primary endpoint outcomes'!BH506)=TRUE,'Primary endpoint outcomes'!BH506,0)))</f>
        <v>14</v>
      </c>
      <c r="Q507" s="326">
        <f>IF(ISNUMBER('Primary endpoint outcomes'!CK506)=TRUE,'Primary endpoint outcomes'!CK506,(IF(ISNUMBER('Primary endpoint outcomes'!CN506)=TRUE,'Primary endpoint outcomes'!CN506,0)))</f>
        <v>0</v>
      </c>
      <c r="R507" s="326">
        <f>IF(ISNUMBER('Primary endpoint outcomes'!CL506)=TRUE,'Primary endpoint outcomes'!CL506,(IF(ISNUMBER('Primary endpoint outcomes'!CO506)=TRUE,'Primary endpoint outcomes'!CO506,0)))</f>
        <v>0</v>
      </c>
      <c r="S507" s="325">
        <f>IF(ISNUMBER('Primary endpoint outcomes'!CM506)=TRUE,'Primary endpoint outcomes'!CM506,(IF(ISNUMBER('Primary endpoint outcomes'!CP506)=TRUE,'Primary endpoint outcomes'!CP506,0)))</f>
        <v>0</v>
      </c>
      <c r="T507" s="326">
        <f>IF(ISNUMBER('Primary endpoint outcomes'!DS506)=TRUE,'Primary endpoint outcomes'!DS506,(IF(ISNUMBER('Primary endpoint outcomes'!DV506)=TRUE,'Primary endpoint outcomes'!DV506,0)))</f>
        <v>0</v>
      </c>
      <c r="U507" s="326">
        <f>IF(ISNUMBER('Primary endpoint outcomes'!DT506)=TRUE,'Primary endpoint outcomes'!DT506,(IF(ISNUMBER('Primary endpoint outcomes'!DW506)=TRUE,'Primary endpoint outcomes'!DW506,0)))</f>
        <v>0</v>
      </c>
      <c r="V507" s="326">
        <f>IF(ISNUMBER('Primary endpoint outcomes'!DU506)=TRUE,'Primary endpoint outcomes'!DU506,(IF(ISNUMBER('Primary endpoint outcomes'!DX506)=TRUE,'Primary endpoint outcomes'!DX506,0)))</f>
        <v>0</v>
      </c>
      <c r="W507" s="326">
        <f>IF(ISNUMBER('Primary endpoint outcomes'!FA506)=TRUE,'Primary endpoint outcomes'!FA506,(IF(ISNUMBER('Primary endpoint outcomes'!FD506)=TRUE,'Primary endpoint outcomes'!FD506,0)))</f>
        <v>0</v>
      </c>
      <c r="X507" s="326">
        <f>IF(ISNUMBER('Primary endpoint outcomes'!FB506)=TRUE,'Primary endpoint outcomes'!FB506,(IF(ISNUMBER('Primary endpoint outcomes'!FE506)=TRUE,'Primary endpoint outcomes'!FE506,0)))</f>
        <v>0</v>
      </c>
      <c r="Y507" s="326">
        <f>IF(ISNUMBER('Primary endpoint outcomes'!FC506)=TRUE,'Primary endpoint outcomes'!FC506,(IF(ISNUMBER('Primary endpoint outcomes'!FF506)=TRUE,'Primary endpoint outcomes'!FF506,0)))</f>
        <v>0</v>
      </c>
      <c r="AA507" s="151">
        <f t="shared" si="225"/>
        <v>16</v>
      </c>
      <c r="AB507" s="153">
        <f t="shared" si="226"/>
        <v>15</v>
      </c>
      <c r="AC507" s="153">
        <f t="shared" si="227"/>
        <v>183.75</v>
      </c>
      <c r="AD507" s="151">
        <f t="shared" si="228"/>
        <v>14</v>
      </c>
      <c r="AE507" s="153">
        <f t="shared" si="229"/>
        <v>13</v>
      </c>
      <c r="AF507" s="153">
        <f t="shared" si="230"/>
        <v>566.28</v>
      </c>
      <c r="AG507" s="151">
        <f t="shared" si="231"/>
        <v>0</v>
      </c>
      <c r="AH507" s="153">
        <f t="shared" si="232"/>
        <v>-1</v>
      </c>
      <c r="AI507" s="153">
        <f t="shared" si="233"/>
        <v>0</v>
      </c>
      <c r="AJ507" s="151">
        <f t="shared" si="234"/>
        <v>0</v>
      </c>
      <c r="AK507" s="153">
        <f t="shared" si="235"/>
        <v>-1</v>
      </c>
      <c r="AL507" s="153">
        <f t="shared" si="236"/>
        <v>0</v>
      </c>
      <c r="AM507" s="151">
        <f t="shared" si="237"/>
        <v>0</v>
      </c>
      <c r="AN507" s="153">
        <f t="shared" si="238"/>
        <v>-1</v>
      </c>
      <c r="AO507" s="153">
        <f t="shared" si="239"/>
        <v>0</v>
      </c>
      <c r="AP507" s="153">
        <f t="shared" si="240"/>
        <v>28</v>
      </c>
      <c r="AQ507" s="153">
        <f t="shared" si="241"/>
        <v>750.03</v>
      </c>
      <c r="AR507" s="153">
        <f t="shared" si="242"/>
        <v>22.053333333333335</v>
      </c>
      <c r="AS507" s="153">
        <f t="shared" si="243"/>
        <v>5.1755952038664805</v>
      </c>
      <c r="AT507" s="153">
        <f t="shared" si="244"/>
        <v>30</v>
      </c>
    </row>
    <row r="508" spans="1:46" ht="15.75" x14ac:dyDescent="0.25">
      <c r="A508" s="152" t="str">
        <f>'Primary endpoint outcomes'!A507</f>
        <v>Quah-Smith 2013</v>
      </c>
      <c r="B508" s="152" t="str">
        <f>CONCATENATE('Primary endpoint outcomes'!S507,'Primary endpoint outcomes'!T507)</f>
        <v>HAMD17</v>
      </c>
      <c r="C508" s="154">
        <f t="shared" si="217"/>
        <v>21.03404255319149</v>
      </c>
      <c r="D508" s="154">
        <f t="shared" si="218"/>
        <v>3.576015473493741</v>
      </c>
      <c r="E508" s="154">
        <f t="shared" si="219"/>
        <v>47</v>
      </c>
      <c r="F508" s="21" t="str">
        <f t="shared" si="220"/>
        <v>YES</v>
      </c>
      <c r="G508" s="21" t="str">
        <f t="shared" si="221"/>
        <v>NO</v>
      </c>
      <c r="H508" s="155">
        <f t="shared" si="222"/>
        <v>0.92039358335773369</v>
      </c>
      <c r="I508" s="155">
        <f t="shared" si="223"/>
        <v>7.9606416642266309E-2</v>
      </c>
      <c r="J508" s="318">
        <f t="shared" si="224"/>
        <v>1</v>
      </c>
      <c r="K508" s="326">
        <f>IF(ISNUMBER('Primary endpoint outcomes'!U507)=TRUE,'Primary endpoint outcomes'!U507,(IF(ISNUMBER('Primary endpoint outcomes'!X507)=TRUE,'Primary endpoint outcomes'!X507,0)))</f>
        <v>21.02</v>
      </c>
      <c r="L508" s="326">
        <f>IF(ISNUMBER('Primary endpoint outcomes'!V507)=TRUE,'Primary endpoint outcomes'!V507,(IF(ISNUMBER('Primary endpoint outcomes'!Y507)=TRUE,'Primary endpoint outcomes'!Y507,0)))</f>
        <v>3.51</v>
      </c>
      <c r="M508" s="325">
        <f>IF(ISNUMBER('Primary endpoint outcomes'!W507)=TRUE,'Primary endpoint outcomes'!W507,(IF(ISNUMBER('Primary endpoint outcomes'!Z507)=TRUE,'Primary endpoint outcomes'!Z507,0)))</f>
        <v>25</v>
      </c>
      <c r="N508" s="326">
        <f>IF(ISNUMBER('Primary endpoint outcomes'!BC507)=TRUE,'Primary endpoint outcomes'!BC507,(IF(ISNUMBER('Primary endpoint outcomes'!BF507)=TRUE,'Primary endpoint outcomes'!BF507,0)))</f>
        <v>21.05</v>
      </c>
      <c r="O508" s="325">
        <f>IF(ISNUMBER('Primary endpoint outcomes'!BD507)=TRUE,'Primary endpoint outcomes'!BD507,(IF(ISNUMBER('Primary endpoint outcomes'!BG507)=TRUE,'Primary endpoint outcomes'!BG507,0)))</f>
        <v>3.65</v>
      </c>
      <c r="P508" s="325">
        <f>IF(ISNUMBER('Primary endpoint outcomes'!BE507)=TRUE,'Primary endpoint outcomes'!BE507,(IF(ISNUMBER('Primary endpoint outcomes'!BH507)=TRUE,'Primary endpoint outcomes'!BH507,0)))</f>
        <v>22</v>
      </c>
      <c r="Q508" s="326">
        <f>IF(ISNUMBER('Primary endpoint outcomes'!CK507)=TRUE,'Primary endpoint outcomes'!CK507,(IF(ISNUMBER('Primary endpoint outcomes'!CN507)=TRUE,'Primary endpoint outcomes'!CN507,0)))</f>
        <v>0</v>
      </c>
      <c r="R508" s="326">
        <f>IF(ISNUMBER('Primary endpoint outcomes'!CL507)=TRUE,'Primary endpoint outcomes'!CL507,(IF(ISNUMBER('Primary endpoint outcomes'!CO507)=TRUE,'Primary endpoint outcomes'!CO507,0)))</f>
        <v>0</v>
      </c>
      <c r="S508" s="325">
        <f>IF(ISNUMBER('Primary endpoint outcomes'!CM507)=TRUE,'Primary endpoint outcomes'!CM507,(IF(ISNUMBER('Primary endpoint outcomes'!CP507)=TRUE,'Primary endpoint outcomes'!CP507,0)))</f>
        <v>0</v>
      </c>
      <c r="T508" s="326">
        <f>IF(ISNUMBER('Primary endpoint outcomes'!DS507)=TRUE,'Primary endpoint outcomes'!DS507,(IF(ISNUMBER('Primary endpoint outcomes'!DV507)=TRUE,'Primary endpoint outcomes'!DV507,0)))</f>
        <v>0</v>
      </c>
      <c r="U508" s="326">
        <f>IF(ISNUMBER('Primary endpoint outcomes'!DT507)=TRUE,'Primary endpoint outcomes'!DT507,(IF(ISNUMBER('Primary endpoint outcomes'!DW507)=TRUE,'Primary endpoint outcomes'!DW507,0)))</f>
        <v>0</v>
      </c>
      <c r="V508" s="326">
        <f>IF(ISNUMBER('Primary endpoint outcomes'!DU507)=TRUE,'Primary endpoint outcomes'!DU507,(IF(ISNUMBER('Primary endpoint outcomes'!DX507)=TRUE,'Primary endpoint outcomes'!DX507,0)))</f>
        <v>0</v>
      </c>
      <c r="W508" s="326">
        <f>IF(ISNUMBER('Primary endpoint outcomes'!FA507)=TRUE,'Primary endpoint outcomes'!FA507,(IF(ISNUMBER('Primary endpoint outcomes'!FD507)=TRUE,'Primary endpoint outcomes'!FD507,0)))</f>
        <v>0</v>
      </c>
      <c r="X508" s="326">
        <f>IF(ISNUMBER('Primary endpoint outcomes'!FB507)=TRUE,'Primary endpoint outcomes'!FB507,(IF(ISNUMBER('Primary endpoint outcomes'!FE507)=TRUE,'Primary endpoint outcomes'!FE507,0)))</f>
        <v>0</v>
      </c>
      <c r="Y508" s="326">
        <f>IF(ISNUMBER('Primary endpoint outcomes'!FC507)=TRUE,'Primary endpoint outcomes'!FC507,(IF(ISNUMBER('Primary endpoint outcomes'!FF507)=TRUE,'Primary endpoint outcomes'!FF507,0)))</f>
        <v>0</v>
      </c>
      <c r="AA508" s="151">
        <f t="shared" si="225"/>
        <v>25</v>
      </c>
      <c r="AB508" s="153">
        <f t="shared" si="226"/>
        <v>24</v>
      </c>
      <c r="AC508" s="153">
        <f t="shared" si="227"/>
        <v>295.68239999999997</v>
      </c>
      <c r="AD508" s="151">
        <f t="shared" si="228"/>
        <v>22</v>
      </c>
      <c r="AE508" s="153">
        <f t="shared" si="229"/>
        <v>21</v>
      </c>
      <c r="AF508" s="153">
        <f t="shared" si="230"/>
        <v>279.77249999999998</v>
      </c>
      <c r="AG508" s="151">
        <f t="shared" si="231"/>
        <v>0</v>
      </c>
      <c r="AH508" s="153">
        <f t="shared" si="232"/>
        <v>-1</v>
      </c>
      <c r="AI508" s="153">
        <f t="shared" si="233"/>
        <v>0</v>
      </c>
      <c r="AJ508" s="151">
        <f t="shared" si="234"/>
        <v>0</v>
      </c>
      <c r="AK508" s="153">
        <f t="shared" si="235"/>
        <v>-1</v>
      </c>
      <c r="AL508" s="153">
        <f t="shared" si="236"/>
        <v>0</v>
      </c>
      <c r="AM508" s="151">
        <f t="shared" si="237"/>
        <v>0</v>
      </c>
      <c r="AN508" s="153">
        <f t="shared" si="238"/>
        <v>-1</v>
      </c>
      <c r="AO508" s="153">
        <f t="shared" si="239"/>
        <v>0</v>
      </c>
      <c r="AP508" s="153">
        <f t="shared" si="240"/>
        <v>45</v>
      </c>
      <c r="AQ508" s="153">
        <f t="shared" si="241"/>
        <v>575.45489999999995</v>
      </c>
      <c r="AR508" s="153">
        <f t="shared" si="242"/>
        <v>21.03404255319149</v>
      </c>
      <c r="AS508" s="153">
        <f t="shared" si="243"/>
        <v>3.576015473493741</v>
      </c>
      <c r="AT508" s="153">
        <f t="shared" si="244"/>
        <v>47</v>
      </c>
    </row>
    <row r="509" spans="1:46" ht="15.75" x14ac:dyDescent="0.25">
      <c r="A509" s="152" t="str">
        <f>'Primary endpoint outcomes'!A508</f>
        <v>Quilty 2014</v>
      </c>
      <c r="B509" s="152" t="str">
        <f>CONCATENATE('Primary endpoint outcomes'!S508,'Primary endpoint outcomes'!T508)</f>
        <v>HAMD17</v>
      </c>
      <c r="C509" s="154">
        <f t="shared" si="217"/>
        <v>16.674423076923077</v>
      </c>
      <c r="D509" s="154">
        <f t="shared" si="218"/>
        <v>5.1762881318111935</v>
      </c>
      <c r="E509" s="154">
        <f t="shared" si="219"/>
        <v>104</v>
      </c>
      <c r="F509" s="21" t="str">
        <f t="shared" si="220"/>
        <v>YES</v>
      </c>
      <c r="G509" s="21" t="str">
        <f t="shared" si="221"/>
        <v>NO</v>
      </c>
      <c r="H509" s="155">
        <f t="shared" si="222"/>
        <v>0.55183184786312878</v>
      </c>
      <c r="I509" s="155">
        <f t="shared" si="223"/>
        <v>0.44816815213687122</v>
      </c>
      <c r="J509" s="318">
        <f t="shared" si="224"/>
        <v>1</v>
      </c>
      <c r="K509" s="326">
        <f>IF(ISNUMBER('Primary endpoint outcomes'!U508)=TRUE,'Primary endpoint outcomes'!U508,(IF(ISNUMBER('Primary endpoint outcomes'!X508)=TRUE,'Primary endpoint outcomes'!X508,0)))</f>
        <v>16.91</v>
      </c>
      <c r="L509" s="326">
        <f>IF(ISNUMBER('Primary endpoint outcomes'!V508)=TRUE,'Primary endpoint outcomes'!V508,(IF(ISNUMBER('Primary endpoint outcomes'!Y508)=TRUE,'Primary endpoint outcomes'!Y508,0)))</f>
        <v>5.03</v>
      </c>
      <c r="M509" s="325">
        <f>IF(ISNUMBER('Primary endpoint outcomes'!W508)=TRUE,'Primary endpoint outcomes'!W508,(IF(ISNUMBER('Primary endpoint outcomes'!Z508)=TRUE,'Primary endpoint outcomes'!Z508,0)))</f>
        <v>54</v>
      </c>
      <c r="N509" s="326">
        <f>IF(ISNUMBER('Primary endpoint outcomes'!BC508)=TRUE,'Primary endpoint outcomes'!BC508,(IF(ISNUMBER('Primary endpoint outcomes'!BF508)=TRUE,'Primary endpoint outcomes'!BF508,0)))</f>
        <v>16.420000000000002</v>
      </c>
      <c r="O509" s="325">
        <f>IF(ISNUMBER('Primary endpoint outcomes'!BD508)=TRUE,'Primary endpoint outcomes'!BD508,(IF(ISNUMBER('Primary endpoint outcomes'!BG508)=TRUE,'Primary endpoint outcomes'!BG508,0)))</f>
        <v>5.33</v>
      </c>
      <c r="P509" s="325">
        <f>IF(ISNUMBER('Primary endpoint outcomes'!BE508)=TRUE,'Primary endpoint outcomes'!BE508,(IF(ISNUMBER('Primary endpoint outcomes'!BH508)=TRUE,'Primary endpoint outcomes'!BH508,0)))</f>
        <v>50</v>
      </c>
      <c r="Q509" s="326">
        <f>IF(ISNUMBER('Primary endpoint outcomes'!CK508)=TRUE,'Primary endpoint outcomes'!CK508,(IF(ISNUMBER('Primary endpoint outcomes'!CN508)=TRUE,'Primary endpoint outcomes'!CN508,0)))</f>
        <v>0</v>
      </c>
      <c r="R509" s="326">
        <f>IF(ISNUMBER('Primary endpoint outcomes'!CL508)=TRUE,'Primary endpoint outcomes'!CL508,(IF(ISNUMBER('Primary endpoint outcomes'!CO508)=TRUE,'Primary endpoint outcomes'!CO508,0)))</f>
        <v>0</v>
      </c>
      <c r="S509" s="325">
        <f>IF(ISNUMBER('Primary endpoint outcomes'!CM508)=TRUE,'Primary endpoint outcomes'!CM508,(IF(ISNUMBER('Primary endpoint outcomes'!CP508)=TRUE,'Primary endpoint outcomes'!CP508,0)))</f>
        <v>0</v>
      </c>
      <c r="T509" s="326">
        <f>IF(ISNUMBER('Primary endpoint outcomes'!DS508)=TRUE,'Primary endpoint outcomes'!DS508,(IF(ISNUMBER('Primary endpoint outcomes'!DV508)=TRUE,'Primary endpoint outcomes'!DV508,0)))</f>
        <v>0</v>
      </c>
      <c r="U509" s="326">
        <f>IF(ISNUMBER('Primary endpoint outcomes'!DT508)=TRUE,'Primary endpoint outcomes'!DT508,(IF(ISNUMBER('Primary endpoint outcomes'!DW508)=TRUE,'Primary endpoint outcomes'!DW508,0)))</f>
        <v>0</v>
      </c>
      <c r="V509" s="326">
        <f>IF(ISNUMBER('Primary endpoint outcomes'!DU508)=TRUE,'Primary endpoint outcomes'!DU508,(IF(ISNUMBER('Primary endpoint outcomes'!DX508)=TRUE,'Primary endpoint outcomes'!DX508,0)))</f>
        <v>0</v>
      </c>
      <c r="W509" s="326">
        <f>IF(ISNUMBER('Primary endpoint outcomes'!FA508)=TRUE,'Primary endpoint outcomes'!FA508,(IF(ISNUMBER('Primary endpoint outcomes'!FD508)=TRUE,'Primary endpoint outcomes'!FD508,0)))</f>
        <v>0</v>
      </c>
      <c r="X509" s="326">
        <f>IF(ISNUMBER('Primary endpoint outcomes'!FB508)=TRUE,'Primary endpoint outcomes'!FB508,(IF(ISNUMBER('Primary endpoint outcomes'!FE508)=TRUE,'Primary endpoint outcomes'!FE508,0)))</f>
        <v>0</v>
      </c>
      <c r="Y509" s="326">
        <f>IF(ISNUMBER('Primary endpoint outcomes'!FC508)=TRUE,'Primary endpoint outcomes'!FC508,(IF(ISNUMBER('Primary endpoint outcomes'!FF508)=TRUE,'Primary endpoint outcomes'!FF508,0)))</f>
        <v>0</v>
      </c>
      <c r="AA509" s="151">
        <f t="shared" si="225"/>
        <v>54</v>
      </c>
      <c r="AB509" s="153">
        <f t="shared" si="226"/>
        <v>53</v>
      </c>
      <c r="AC509" s="153">
        <f t="shared" si="227"/>
        <v>1340.9477000000002</v>
      </c>
      <c r="AD509" s="151">
        <f t="shared" si="228"/>
        <v>50</v>
      </c>
      <c r="AE509" s="153">
        <f t="shared" si="229"/>
        <v>49</v>
      </c>
      <c r="AF509" s="153">
        <f t="shared" si="230"/>
        <v>1392.0361</v>
      </c>
      <c r="AG509" s="151">
        <f t="shared" si="231"/>
        <v>0</v>
      </c>
      <c r="AH509" s="153">
        <f t="shared" si="232"/>
        <v>-1</v>
      </c>
      <c r="AI509" s="153">
        <f t="shared" si="233"/>
        <v>0</v>
      </c>
      <c r="AJ509" s="151">
        <f t="shared" si="234"/>
        <v>0</v>
      </c>
      <c r="AK509" s="153">
        <f t="shared" si="235"/>
        <v>-1</v>
      </c>
      <c r="AL509" s="153">
        <f t="shared" si="236"/>
        <v>0</v>
      </c>
      <c r="AM509" s="151">
        <f t="shared" si="237"/>
        <v>0</v>
      </c>
      <c r="AN509" s="153">
        <f t="shared" si="238"/>
        <v>-1</v>
      </c>
      <c r="AO509" s="153">
        <f t="shared" si="239"/>
        <v>0</v>
      </c>
      <c r="AP509" s="153">
        <f t="shared" si="240"/>
        <v>102</v>
      </c>
      <c r="AQ509" s="153">
        <f t="shared" si="241"/>
        <v>2732.9838</v>
      </c>
      <c r="AR509" s="153">
        <f t="shared" si="242"/>
        <v>16.674423076923077</v>
      </c>
      <c r="AS509" s="153">
        <f t="shared" si="243"/>
        <v>5.1762881318111935</v>
      </c>
      <c r="AT509" s="153">
        <f t="shared" si="244"/>
        <v>104</v>
      </c>
    </row>
    <row r="510" spans="1:46" ht="15.75" x14ac:dyDescent="0.25">
      <c r="A510" s="152" t="str">
        <f>'Primary endpoint outcomes'!A509</f>
        <v>Quitkin 1990</v>
      </c>
      <c r="B510" s="152" t="str">
        <f>CONCATENATE('Primary endpoint outcomes'!S509,'Primary endpoint outcomes'!T509)</f>
        <v>HAMD21</v>
      </c>
      <c r="C510" s="154">
        <f t="shared" si="217"/>
        <v>13.996666666666666</v>
      </c>
      <c r="D510" s="154">
        <f t="shared" si="218"/>
        <v>0</v>
      </c>
      <c r="E510" s="154">
        <f t="shared" si="219"/>
        <v>60</v>
      </c>
      <c r="F510" s="21" t="str">
        <f t="shared" si="220"/>
        <v>NO</v>
      </c>
      <c r="G510" s="21" t="str">
        <f t="shared" si="221"/>
        <v>YES</v>
      </c>
      <c r="H510" s="155" t="e">
        <f t="shared" si="222"/>
        <v>#NUM!</v>
      </c>
      <c r="I510" s="155" t="e">
        <f t="shared" si="223"/>
        <v>#NUM!</v>
      </c>
      <c r="J510" s="318">
        <f t="shared" si="224"/>
        <v>0</v>
      </c>
      <c r="K510" s="326">
        <f>IF(ISNUMBER('Primary endpoint outcomes'!U509)=TRUE,'Primary endpoint outcomes'!U509,(IF(ISNUMBER('Primary endpoint outcomes'!X509)=TRUE,'Primary endpoint outcomes'!X509,0)))</f>
        <v>14.3</v>
      </c>
      <c r="L510" s="326">
        <f>IF(ISNUMBER('Primary endpoint outcomes'!V509)=TRUE,'Primary endpoint outcomes'!V509,(IF(ISNUMBER('Primary endpoint outcomes'!Y509)=TRUE,'Primary endpoint outcomes'!Y509,0)))</f>
        <v>0</v>
      </c>
      <c r="M510" s="325">
        <f>IF(ISNUMBER('Primary endpoint outcomes'!W509)=TRUE,'Primary endpoint outcomes'!W509,(IF(ISNUMBER('Primary endpoint outcomes'!Z509)=TRUE,'Primary endpoint outcomes'!Z509,0)))</f>
        <v>34</v>
      </c>
      <c r="N510" s="326">
        <f>IF(ISNUMBER('Primary endpoint outcomes'!BC509)=TRUE,'Primary endpoint outcomes'!BC509,(IF(ISNUMBER('Primary endpoint outcomes'!BF509)=TRUE,'Primary endpoint outcomes'!BF509,0)))</f>
        <v>13.6</v>
      </c>
      <c r="O510" s="325">
        <f>IF(ISNUMBER('Primary endpoint outcomes'!BD509)=TRUE,'Primary endpoint outcomes'!BD509,(IF(ISNUMBER('Primary endpoint outcomes'!BG509)=TRUE,'Primary endpoint outcomes'!BG509,0)))</f>
        <v>0</v>
      </c>
      <c r="P510" s="325">
        <f>IF(ISNUMBER('Primary endpoint outcomes'!BE509)=TRUE,'Primary endpoint outcomes'!BE509,(IF(ISNUMBER('Primary endpoint outcomes'!BH509)=TRUE,'Primary endpoint outcomes'!BH509,0)))</f>
        <v>26</v>
      </c>
      <c r="Q510" s="326">
        <f>IF(ISNUMBER('Primary endpoint outcomes'!CK509)=TRUE,'Primary endpoint outcomes'!CK509,(IF(ISNUMBER('Primary endpoint outcomes'!CN509)=TRUE,'Primary endpoint outcomes'!CN509,0)))</f>
        <v>0</v>
      </c>
      <c r="R510" s="326">
        <f>IF(ISNUMBER('Primary endpoint outcomes'!CL509)=TRUE,'Primary endpoint outcomes'!CL509,(IF(ISNUMBER('Primary endpoint outcomes'!CO509)=TRUE,'Primary endpoint outcomes'!CO509,0)))</f>
        <v>0</v>
      </c>
      <c r="S510" s="325">
        <f>IF(ISNUMBER('Primary endpoint outcomes'!CM509)=TRUE,'Primary endpoint outcomes'!CM509,(IF(ISNUMBER('Primary endpoint outcomes'!CP509)=TRUE,'Primary endpoint outcomes'!CP509,0)))</f>
        <v>0</v>
      </c>
      <c r="T510" s="326">
        <f>IF(ISNUMBER('Primary endpoint outcomes'!DS509)=TRUE,'Primary endpoint outcomes'!DS509,(IF(ISNUMBER('Primary endpoint outcomes'!DV509)=TRUE,'Primary endpoint outcomes'!DV509,0)))</f>
        <v>0</v>
      </c>
      <c r="U510" s="326">
        <f>IF(ISNUMBER('Primary endpoint outcomes'!DT509)=TRUE,'Primary endpoint outcomes'!DT509,(IF(ISNUMBER('Primary endpoint outcomes'!DW509)=TRUE,'Primary endpoint outcomes'!DW509,0)))</f>
        <v>0</v>
      </c>
      <c r="V510" s="326">
        <f>IF(ISNUMBER('Primary endpoint outcomes'!DU509)=TRUE,'Primary endpoint outcomes'!DU509,(IF(ISNUMBER('Primary endpoint outcomes'!DX509)=TRUE,'Primary endpoint outcomes'!DX509,0)))</f>
        <v>0</v>
      </c>
      <c r="W510" s="326">
        <f>IF(ISNUMBER('Primary endpoint outcomes'!FA509)=TRUE,'Primary endpoint outcomes'!FA509,(IF(ISNUMBER('Primary endpoint outcomes'!FD509)=TRUE,'Primary endpoint outcomes'!FD509,0)))</f>
        <v>0</v>
      </c>
      <c r="X510" s="326">
        <f>IF(ISNUMBER('Primary endpoint outcomes'!FB509)=TRUE,'Primary endpoint outcomes'!FB509,(IF(ISNUMBER('Primary endpoint outcomes'!FE509)=TRUE,'Primary endpoint outcomes'!FE509,0)))</f>
        <v>0</v>
      </c>
      <c r="Y510" s="326">
        <f>IF(ISNUMBER('Primary endpoint outcomes'!FC509)=TRUE,'Primary endpoint outcomes'!FC509,(IF(ISNUMBER('Primary endpoint outcomes'!FF509)=TRUE,'Primary endpoint outcomes'!FF509,0)))</f>
        <v>0</v>
      </c>
      <c r="AA510" s="151">
        <f t="shared" si="225"/>
        <v>34</v>
      </c>
      <c r="AB510" s="153">
        <f t="shared" si="226"/>
        <v>33</v>
      </c>
      <c r="AC510" s="153">
        <f t="shared" si="227"/>
        <v>0</v>
      </c>
      <c r="AD510" s="151">
        <f t="shared" si="228"/>
        <v>26</v>
      </c>
      <c r="AE510" s="153">
        <f t="shared" si="229"/>
        <v>25</v>
      </c>
      <c r="AF510" s="153">
        <f t="shared" si="230"/>
        <v>0</v>
      </c>
      <c r="AG510" s="151">
        <f t="shared" si="231"/>
        <v>0</v>
      </c>
      <c r="AH510" s="153">
        <f t="shared" si="232"/>
        <v>-1</v>
      </c>
      <c r="AI510" s="153">
        <f t="shared" si="233"/>
        <v>0</v>
      </c>
      <c r="AJ510" s="151">
        <f t="shared" si="234"/>
        <v>0</v>
      </c>
      <c r="AK510" s="153">
        <f t="shared" si="235"/>
        <v>-1</v>
      </c>
      <c r="AL510" s="153">
        <f t="shared" si="236"/>
        <v>0</v>
      </c>
      <c r="AM510" s="151">
        <f t="shared" si="237"/>
        <v>0</v>
      </c>
      <c r="AN510" s="153">
        <f t="shared" si="238"/>
        <v>-1</v>
      </c>
      <c r="AO510" s="153">
        <f t="shared" si="239"/>
        <v>0</v>
      </c>
      <c r="AP510" s="153">
        <f t="shared" si="240"/>
        <v>58</v>
      </c>
      <c r="AQ510" s="153">
        <f t="shared" si="241"/>
        <v>0</v>
      </c>
      <c r="AR510" s="153">
        <f t="shared" si="242"/>
        <v>13.996666666666666</v>
      </c>
      <c r="AS510" s="153">
        <f t="shared" si="243"/>
        <v>0</v>
      </c>
      <c r="AT510" s="153">
        <f t="shared" si="244"/>
        <v>60</v>
      </c>
    </row>
    <row r="511" spans="1:46" ht="15.75" x14ac:dyDescent="0.25">
      <c r="A511" s="152" t="str">
        <f>'Primary endpoint outcomes'!A510</f>
        <v>Rapaport 2009</v>
      </c>
      <c r="B511" s="152" t="str">
        <f>CONCATENATE('Primary endpoint outcomes'!S510,'Primary endpoint outcomes'!T510)</f>
        <v>HAMD17</v>
      </c>
      <c r="C511" s="154">
        <f t="shared" si="217"/>
        <v>22.912364672364671</v>
      </c>
      <c r="D511" s="154">
        <f t="shared" si="218"/>
        <v>3.9656558550927641</v>
      </c>
      <c r="E511" s="154">
        <f t="shared" si="219"/>
        <v>351</v>
      </c>
      <c r="F511" s="21" t="str">
        <f t="shared" si="220"/>
        <v>YES</v>
      </c>
      <c r="G511" s="21" t="str">
        <f t="shared" si="221"/>
        <v>NO</v>
      </c>
      <c r="H511" s="155">
        <f t="shared" si="222"/>
        <v>0.95933818109281399</v>
      </c>
      <c r="I511" s="155">
        <f t="shared" si="223"/>
        <v>4.0661818907186009E-2</v>
      </c>
      <c r="J511" s="318">
        <f t="shared" si="224"/>
        <v>1</v>
      </c>
      <c r="K511" s="326">
        <f>IF(ISNUMBER('Primary endpoint outcomes'!U510)=TRUE,'Primary endpoint outcomes'!U510,(IF(ISNUMBER('Primary endpoint outcomes'!X510)=TRUE,'Primary endpoint outcomes'!X510,0)))</f>
        <v>23.1</v>
      </c>
      <c r="L511" s="326">
        <f>IF(ISNUMBER('Primary endpoint outcomes'!V510)=TRUE,'Primary endpoint outcomes'!V510,(IF(ISNUMBER('Primary endpoint outcomes'!Y510)=TRUE,'Primary endpoint outcomes'!Y510,0)))</f>
        <v>3.93</v>
      </c>
      <c r="M511" s="325">
        <f>IF(ISNUMBER('Primary endpoint outcomes'!W510)=TRUE,'Primary endpoint outcomes'!W510,(IF(ISNUMBER('Primary endpoint outcomes'!Z510)=TRUE,'Primary endpoint outcomes'!Z510,0)))</f>
        <v>173</v>
      </c>
      <c r="N511" s="326">
        <f>IF(ISNUMBER('Primary endpoint outcomes'!BC510)=TRUE,'Primary endpoint outcomes'!BC510,(IF(ISNUMBER('Primary endpoint outcomes'!BF510)=TRUE,'Primary endpoint outcomes'!BF510,0)))</f>
        <v>22.73</v>
      </c>
      <c r="O511" s="325">
        <f>IF(ISNUMBER('Primary endpoint outcomes'!BD510)=TRUE,'Primary endpoint outcomes'!BD510,(IF(ISNUMBER('Primary endpoint outcomes'!BG510)=TRUE,'Primary endpoint outcomes'!BG510,0)))</f>
        <v>4</v>
      </c>
      <c r="P511" s="325">
        <f>IF(ISNUMBER('Primary endpoint outcomes'!BE510)=TRUE,'Primary endpoint outcomes'!BE510,(IF(ISNUMBER('Primary endpoint outcomes'!BH510)=TRUE,'Primary endpoint outcomes'!BH510,0)))</f>
        <v>178</v>
      </c>
      <c r="Q511" s="326">
        <f>IF(ISNUMBER('Primary endpoint outcomes'!CK510)=TRUE,'Primary endpoint outcomes'!CK510,(IF(ISNUMBER('Primary endpoint outcomes'!CN510)=TRUE,'Primary endpoint outcomes'!CN510,0)))</f>
        <v>0</v>
      </c>
      <c r="R511" s="326">
        <f>IF(ISNUMBER('Primary endpoint outcomes'!CL510)=TRUE,'Primary endpoint outcomes'!CL510,(IF(ISNUMBER('Primary endpoint outcomes'!CO510)=TRUE,'Primary endpoint outcomes'!CO510,0)))</f>
        <v>0</v>
      </c>
      <c r="S511" s="325">
        <f>IF(ISNUMBER('Primary endpoint outcomes'!CM510)=TRUE,'Primary endpoint outcomes'!CM510,(IF(ISNUMBER('Primary endpoint outcomes'!CP510)=TRUE,'Primary endpoint outcomes'!CP510,0)))</f>
        <v>0</v>
      </c>
      <c r="T511" s="326">
        <f>IF(ISNUMBER('Primary endpoint outcomes'!DS510)=TRUE,'Primary endpoint outcomes'!DS510,(IF(ISNUMBER('Primary endpoint outcomes'!DV510)=TRUE,'Primary endpoint outcomes'!DV510,0)))</f>
        <v>0</v>
      </c>
      <c r="U511" s="326">
        <f>IF(ISNUMBER('Primary endpoint outcomes'!DT510)=TRUE,'Primary endpoint outcomes'!DT510,(IF(ISNUMBER('Primary endpoint outcomes'!DW510)=TRUE,'Primary endpoint outcomes'!DW510,0)))</f>
        <v>0</v>
      </c>
      <c r="V511" s="326">
        <f>IF(ISNUMBER('Primary endpoint outcomes'!DU510)=TRUE,'Primary endpoint outcomes'!DU510,(IF(ISNUMBER('Primary endpoint outcomes'!DX510)=TRUE,'Primary endpoint outcomes'!DX510,0)))</f>
        <v>0</v>
      </c>
      <c r="W511" s="326">
        <f>IF(ISNUMBER('Primary endpoint outcomes'!FA510)=TRUE,'Primary endpoint outcomes'!FA510,(IF(ISNUMBER('Primary endpoint outcomes'!FD510)=TRUE,'Primary endpoint outcomes'!FD510,0)))</f>
        <v>0</v>
      </c>
      <c r="X511" s="326">
        <f>IF(ISNUMBER('Primary endpoint outcomes'!FB510)=TRUE,'Primary endpoint outcomes'!FB510,(IF(ISNUMBER('Primary endpoint outcomes'!FE510)=TRUE,'Primary endpoint outcomes'!FE510,0)))</f>
        <v>0</v>
      </c>
      <c r="Y511" s="326">
        <f>IF(ISNUMBER('Primary endpoint outcomes'!FC510)=TRUE,'Primary endpoint outcomes'!FC510,(IF(ISNUMBER('Primary endpoint outcomes'!FF510)=TRUE,'Primary endpoint outcomes'!FF510,0)))</f>
        <v>0</v>
      </c>
      <c r="AA511" s="151">
        <f t="shared" si="225"/>
        <v>173</v>
      </c>
      <c r="AB511" s="153">
        <f t="shared" si="226"/>
        <v>172</v>
      </c>
      <c r="AC511" s="153">
        <f t="shared" si="227"/>
        <v>2656.5228000000002</v>
      </c>
      <c r="AD511" s="151">
        <f t="shared" si="228"/>
        <v>178</v>
      </c>
      <c r="AE511" s="153">
        <f t="shared" si="229"/>
        <v>177</v>
      </c>
      <c r="AF511" s="153">
        <f t="shared" si="230"/>
        <v>2832</v>
      </c>
      <c r="AG511" s="151">
        <f t="shared" si="231"/>
        <v>0</v>
      </c>
      <c r="AH511" s="153">
        <f t="shared" si="232"/>
        <v>-1</v>
      </c>
      <c r="AI511" s="153">
        <f t="shared" si="233"/>
        <v>0</v>
      </c>
      <c r="AJ511" s="151">
        <f t="shared" si="234"/>
        <v>0</v>
      </c>
      <c r="AK511" s="153">
        <f t="shared" si="235"/>
        <v>-1</v>
      </c>
      <c r="AL511" s="153">
        <f t="shared" si="236"/>
        <v>0</v>
      </c>
      <c r="AM511" s="151">
        <f t="shared" si="237"/>
        <v>0</v>
      </c>
      <c r="AN511" s="153">
        <f t="shared" si="238"/>
        <v>-1</v>
      </c>
      <c r="AO511" s="153">
        <f t="shared" si="239"/>
        <v>0</v>
      </c>
      <c r="AP511" s="153">
        <f t="shared" si="240"/>
        <v>349</v>
      </c>
      <c r="AQ511" s="153">
        <f t="shared" si="241"/>
        <v>5488.5228000000006</v>
      </c>
      <c r="AR511" s="153">
        <f t="shared" si="242"/>
        <v>22.912364672364671</v>
      </c>
      <c r="AS511" s="153">
        <f t="shared" si="243"/>
        <v>3.9656558550927641</v>
      </c>
      <c r="AT511" s="153">
        <f t="shared" si="244"/>
        <v>351</v>
      </c>
    </row>
    <row r="512" spans="1:46" ht="15.75" x14ac:dyDescent="0.25">
      <c r="A512" s="152" t="str">
        <f>'Primary endpoint outcomes'!A511</f>
        <v>Rapaport 2011</v>
      </c>
      <c r="B512" s="152" t="str">
        <f>CONCATENATE('Primary endpoint outcomes'!S511,'Primary endpoint outcomes'!T511)</f>
        <v>HAMD17</v>
      </c>
      <c r="C512" s="154">
        <f t="shared" si="217"/>
        <v>12.89148936170213</v>
      </c>
      <c r="D512" s="154">
        <f t="shared" si="218"/>
        <v>2.2516660498395407</v>
      </c>
      <c r="E512" s="154">
        <f t="shared" si="219"/>
        <v>47</v>
      </c>
      <c r="F512" s="21" t="str">
        <f t="shared" si="220"/>
        <v>NO</v>
      </c>
      <c r="G512" s="21" t="str">
        <f t="shared" si="221"/>
        <v>YES</v>
      </c>
      <c r="H512" s="155">
        <f t="shared" si="222"/>
        <v>8.3710522612741145E-2</v>
      </c>
      <c r="I512" s="155">
        <f t="shared" si="223"/>
        <v>0.91628947738725885</v>
      </c>
      <c r="J512" s="318">
        <f t="shared" si="224"/>
        <v>1</v>
      </c>
      <c r="K512" s="326">
        <f>IF(ISNUMBER('Primary endpoint outcomes'!U511)=TRUE,'Primary endpoint outcomes'!U511,(IF(ISNUMBER('Primary endpoint outcomes'!X511)=TRUE,'Primary endpoint outcomes'!X511,0)))</f>
        <v>12.5</v>
      </c>
      <c r="L512" s="326">
        <f>IF(ISNUMBER('Primary endpoint outcomes'!V511)=TRUE,'Primary endpoint outcomes'!V511,(IF(ISNUMBER('Primary endpoint outcomes'!Y511)=TRUE,'Primary endpoint outcomes'!Y511,0)))</f>
        <v>2.1</v>
      </c>
      <c r="M512" s="325">
        <f>IF(ISNUMBER('Primary endpoint outcomes'!W511)=TRUE,'Primary endpoint outcomes'!W511,(IF(ISNUMBER('Primary endpoint outcomes'!Z511)=TRUE,'Primary endpoint outcomes'!Z511,0)))</f>
        <v>24</v>
      </c>
      <c r="N512" s="326">
        <f>IF(ISNUMBER('Primary endpoint outcomes'!BC511)=TRUE,'Primary endpoint outcomes'!BC511,(IF(ISNUMBER('Primary endpoint outcomes'!BF511)=TRUE,'Primary endpoint outcomes'!BF511,0)))</f>
        <v>13.3</v>
      </c>
      <c r="O512" s="325">
        <f>IF(ISNUMBER('Primary endpoint outcomes'!BD511)=TRUE,'Primary endpoint outcomes'!BD511,(IF(ISNUMBER('Primary endpoint outcomes'!BG511)=TRUE,'Primary endpoint outcomes'!BG511,0)))</f>
        <v>2.4</v>
      </c>
      <c r="P512" s="325">
        <f>IF(ISNUMBER('Primary endpoint outcomes'!BE511)=TRUE,'Primary endpoint outcomes'!BE511,(IF(ISNUMBER('Primary endpoint outcomes'!BH511)=TRUE,'Primary endpoint outcomes'!BH511,0)))</f>
        <v>23</v>
      </c>
      <c r="Q512" s="326">
        <f>IF(ISNUMBER('Primary endpoint outcomes'!CK511)=TRUE,'Primary endpoint outcomes'!CK511,(IF(ISNUMBER('Primary endpoint outcomes'!CN511)=TRUE,'Primary endpoint outcomes'!CN511,0)))</f>
        <v>0</v>
      </c>
      <c r="R512" s="326">
        <f>IF(ISNUMBER('Primary endpoint outcomes'!CL511)=TRUE,'Primary endpoint outcomes'!CL511,(IF(ISNUMBER('Primary endpoint outcomes'!CO511)=TRUE,'Primary endpoint outcomes'!CO511,0)))</f>
        <v>0</v>
      </c>
      <c r="S512" s="325">
        <f>IF(ISNUMBER('Primary endpoint outcomes'!CM511)=TRUE,'Primary endpoint outcomes'!CM511,(IF(ISNUMBER('Primary endpoint outcomes'!CP511)=TRUE,'Primary endpoint outcomes'!CP511,0)))</f>
        <v>0</v>
      </c>
      <c r="T512" s="326">
        <f>IF(ISNUMBER('Primary endpoint outcomes'!DS511)=TRUE,'Primary endpoint outcomes'!DS511,(IF(ISNUMBER('Primary endpoint outcomes'!DV511)=TRUE,'Primary endpoint outcomes'!DV511,0)))</f>
        <v>0</v>
      </c>
      <c r="U512" s="326">
        <f>IF(ISNUMBER('Primary endpoint outcomes'!DT511)=TRUE,'Primary endpoint outcomes'!DT511,(IF(ISNUMBER('Primary endpoint outcomes'!DW511)=TRUE,'Primary endpoint outcomes'!DW511,0)))</f>
        <v>0</v>
      </c>
      <c r="V512" s="326">
        <f>IF(ISNUMBER('Primary endpoint outcomes'!DU511)=TRUE,'Primary endpoint outcomes'!DU511,(IF(ISNUMBER('Primary endpoint outcomes'!DX511)=TRUE,'Primary endpoint outcomes'!DX511,0)))</f>
        <v>0</v>
      </c>
      <c r="W512" s="326">
        <f>IF(ISNUMBER('Primary endpoint outcomes'!FA511)=TRUE,'Primary endpoint outcomes'!FA511,(IF(ISNUMBER('Primary endpoint outcomes'!FD511)=TRUE,'Primary endpoint outcomes'!FD511,0)))</f>
        <v>0</v>
      </c>
      <c r="X512" s="326">
        <f>IF(ISNUMBER('Primary endpoint outcomes'!FB511)=TRUE,'Primary endpoint outcomes'!FB511,(IF(ISNUMBER('Primary endpoint outcomes'!FE511)=TRUE,'Primary endpoint outcomes'!FE511,0)))</f>
        <v>0</v>
      </c>
      <c r="Y512" s="326">
        <f>IF(ISNUMBER('Primary endpoint outcomes'!FC511)=TRUE,'Primary endpoint outcomes'!FC511,(IF(ISNUMBER('Primary endpoint outcomes'!FF511)=TRUE,'Primary endpoint outcomes'!FF511,0)))</f>
        <v>0</v>
      </c>
      <c r="AA512" s="151">
        <f t="shared" si="225"/>
        <v>24</v>
      </c>
      <c r="AB512" s="153">
        <f t="shared" si="226"/>
        <v>23</v>
      </c>
      <c r="AC512" s="153">
        <f t="shared" si="227"/>
        <v>101.43</v>
      </c>
      <c r="AD512" s="151">
        <f t="shared" si="228"/>
        <v>23</v>
      </c>
      <c r="AE512" s="153">
        <f t="shared" si="229"/>
        <v>22</v>
      </c>
      <c r="AF512" s="153">
        <f t="shared" si="230"/>
        <v>126.72</v>
      </c>
      <c r="AG512" s="151">
        <f t="shared" si="231"/>
        <v>0</v>
      </c>
      <c r="AH512" s="153">
        <f t="shared" si="232"/>
        <v>-1</v>
      </c>
      <c r="AI512" s="153">
        <f t="shared" si="233"/>
        <v>0</v>
      </c>
      <c r="AJ512" s="151">
        <f t="shared" si="234"/>
        <v>0</v>
      </c>
      <c r="AK512" s="153">
        <f t="shared" si="235"/>
        <v>-1</v>
      </c>
      <c r="AL512" s="153">
        <f t="shared" si="236"/>
        <v>0</v>
      </c>
      <c r="AM512" s="151">
        <f t="shared" si="237"/>
        <v>0</v>
      </c>
      <c r="AN512" s="153">
        <f t="shared" si="238"/>
        <v>-1</v>
      </c>
      <c r="AO512" s="153">
        <f t="shared" si="239"/>
        <v>0</v>
      </c>
      <c r="AP512" s="153">
        <f t="shared" si="240"/>
        <v>45</v>
      </c>
      <c r="AQ512" s="153">
        <f t="shared" si="241"/>
        <v>228.15</v>
      </c>
      <c r="AR512" s="153">
        <f t="shared" si="242"/>
        <v>12.89148936170213</v>
      </c>
      <c r="AS512" s="153">
        <f t="shared" si="243"/>
        <v>2.2516660498395407</v>
      </c>
      <c r="AT512" s="153">
        <f t="shared" si="244"/>
        <v>47</v>
      </c>
    </row>
    <row r="513" spans="1:46" ht="15.75" x14ac:dyDescent="0.25">
      <c r="A513" s="152" t="str">
        <f>'Primary endpoint outcomes'!A512</f>
        <v>Raskin 2007</v>
      </c>
      <c r="B513" s="152" t="str">
        <f>CONCATENATE('Primary endpoint outcomes'!S512,'Primary endpoint outcomes'!T512)</f>
        <v>HAMD17</v>
      </c>
      <c r="C513" s="154">
        <f t="shared" si="217"/>
        <v>18.833440514469455</v>
      </c>
      <c r="D513" s="154">
        <f t="shared" si="218"/>
        <v>4.702127178203499</v>
      </c>
      <c r="E513" s="154">
        <f t="shared" si="219"/>
        <v>311</v>
      </c>
      <c r="F513" s="21" t="str">
        <f t="shared" si="220"/>
        <v>YES</v>
      </c>
      <c r="G513" s="21" t="str">
        <f t="shared" si="221"/>
        <v>NO</v>
      </c>
      <c r="H513" s="155">
        <f t="shared" si="222"/>
        <v>0.72660825081432368</v>
      </c>
      <c r="I513" s="155">
        <f t="shared" si="223"/>
        <v>0.27339174918567632</v>
      </c>
      <c r="J513" s="318">
        <f t="shared" si="224"/>
        <v>1</v>
      </c>
      <c r="K513" s="326">
        <f>IF(ISNUMBER('Primary endpoint outcomes'!U512)=TRUE,'Primary endpoint outcomes'!U512,(IF(ISNUMBER('Primary endpoint outcomes'!X512)=TRUE,'Primary endpoint outcomes'!X512,0)))</f>
        <v>18.8</v>
      </c>
      <c r="L513" s="326">
        <f>IF(ISNUMBER('Primary endpoint outcomes'!V512)=TRUE,'Primary endpoint outcomes'!V512,(IF(ISNUMBER('Primary endpoint outcomes'!Y512)=TRUE,'Primary endpoint outcomes'!Y512,0)))</f>
        <v>4.8</v>
      </c>
      <c r="M513" s="325">
        <f>IF(ISNUMBER('Primary endpoint outcomes'!W512)=TRUE,'Primary endpoint outcomes'!W512,(IF(ISNUMBER('Primary endpoint outcomes'!Z512)=TRUE,'Primary endpoint outcomes'!Z512,0)))</f>
        <v>207</v>
      </c>
      <c r="N513" s="326">
        <f>IF(ISNUMBER('Primary endpoint outcomes'!BC512)=TRUE,'Primary endpoint outcomes'!BC512,(IF(ISNUMBER('Primary endpoint outcomes'!BF512)=TRUE,'Primary endpoint outcomes'!BF512,0)))</f>
        <v>18.899999999999999</v>
      </c>
      <c r="O513" s="325">
        <f>IF(ISNUMBER('Primary endpoint outcomes'!BD512)=TRUE,'Primary endpoint outcomes'!BD512,(IF(ISNUMBER('Primary endpoint outcomes'!BG512)=TRUE,'Primary endpoint outcomes'!BG512,0)))</f>
        <v>4.5</v>
      </c>
      <c r="P513" s="325">
        <f>IF(ISNUMBER('Primary endpoint outcomes'!BE512)=TRUE,'Primary endpoint outcomes'!BE512,(IF(ISNUMBER('Primary endpoint outcomes'!BH512)=TRUE,'Primary endpoint outcomes'!BH512,0)))</f>
        <v>104</v>
      </c>
      <c r="Q513" s="326">
        <f>IF(ISNUMBER('Primary endpoint outcomes'!CK512)=TRUE,'Primary endpoint outcomes'!CK512,(IF(ISNUMBER('Primary endpoint outcomes'!CN512)=TRUE,'Primary endpoint outcomes'!CN512,0)))</f>
        <v>0</v>
      </c>
      <c r="R513" s="326">
        <f>IF(ISNUMBER('Primary endpoint outcomes'!CL512)=TRUE,'Primary endpoint outcomes'!CL512,(IF(ISNUMBER('Primary endpoint outcomes'!CO512)=TRUE,'Primary endpoint outcomes'!CO512,0)))</f>
        <v>0</v>
      </c>
      <c r="S513" s="325">
        <f>IF(ISNUMBER('Primary endpoint outcomes'!CM512)=TRUE,'Primary endpoint outcomes'!CM512,(IF(ISNUMBER('Primary endpoint outcomes'!CP512)=TRUE,'Primary endpoint outcomes'!CP512,0)))</f>
        <v>0</v>
      </c>
      <c r="T513" s="326">
        <f>IF(ISNUMBER('Primary endpoint outcomes'!DS512)=TRUE,'Primary endpoint outcomes'!DS512,(IF(ISNUMBER('Primary endpoint outcomes'!DV512)=TRUE,'Primary endpoint outcomes'!DV512,0)))</f>
        <v>0</v>
      </c>
      <c r="U513" s="326">
        <f>IF(ISNUMBER('Primary endpoint outcomes'!DT512)=TRUE,'Primary endpoint outcomes'!DT512,(IF(ISNUMBER('Primary endpoint outcomes'!DW512)=TRUE,'Primary endpoint outcomes'!DW512,0)))</f>
        <v>0</v>
      </c>
      <c r="V513" s="326">
        <f>IF(ISNUMBER('Primary endpoint outcomes'!DU512)=TRUE,'Primary endpoint outcomes'!DU512,(IF(ISNUMBER('Primary endpoint outcomes'!DX512)=TRUE,'Primary endpoint outcomes'!DX512,0)))</f>
        <v>0</v>
      </c>
      <c r="W513" s="326">
        <f>IF(ISNUMBER('Primary endpoint outcomes'!FA512)=TRUE,'Primary endpoint outcomes'!FA512,(IF(ISNUMBER('Primary endpoint outcomes'!FD512)=TRUE,'Primary endpoint outcomes'!FD512,0)))</f>
        <v>0</v>
      </c>
      <c r="X513" s="326">
        <f>IF(ISNUMBER('Primary endpoint outcomes'!FB512)=TRUE,'Primary endpoint outcomes'!FB512,(IF(ISNUMBER('Primary endpoint outcomes'!FE512)=TRUE,'Primary endpoint outcomes'!FE512,0)))</f>
        <v>0</v>
      </c>
      <c r="Y513" s="326">
        <f>IF(ISNUMBER('Primary endpoint outcomes'!FC512)=TRUE,'Primary endpoint outcomes'!FC512,(IF(ISNUMBER('Primary endpoint outcomes'!FF512)=TRUE,'Primary endpoint outcomes'!FF512,0)))</f>
        <v>0</v>
      </c>
      <c r="AA513" s="151">
        <f t="shared" si="225"/>
        <v>207</v>
      </c>
      <c r="AB513" s="153">
        <f t="shared" si="226"/>
        <v>206</v>
      </c>
      <c r="AC513" s="153">
        <f t="shared" si="227"/>
        <v>4746.24</v>
      </c>
      <c r="AD513" s="151">
        <f t="shared" si="228"/>
        <v>104</v>
      </c>
      <c r="AE513" s="153">
        <f t="shared" si="229"/>
        <v>103</v>
      </c>
      <c r="AF513" s="153">
        <f t="shared" si="230"/>
        <v>2085.75</v>
      </c>
      <c r="AG513" s="151">
        <f t="shared" si="231"/>
        <v>0</v>
      </c>
      <c r="AH513" s="153">
        <f t="shared" si="232"/>
        <v>-1</v>
      </c>
      <c r="AI513" s="153">
        <f t="shared" si="233"/>
        <v>0</v>
      </c>
      <c r="AJ513" s="151">
        <f t="shared" si="234"/>
        <v>0</v>
      </c>
      <c r="AK513" s="153">
        <f t="shared" si="235"/>
        <v>-1</v>
      </c>
      <c r="AL513" s="153">
        <f t="shared" si="236"/>
        <v>0</v>
      </c>
      <c r="AM513" s="151">
        <f t="shared" si="237"/>
        <v>0</v>
      </c>
      <c r="AN513" s="153">
        <f t="shared" si="238"/>
        <v>-1</v>
      </c>
      <c r="AO513" s="153">
        <f t="shared" si="239"/>
        <v>0</v>
      </c>
      <c r="AP513" s="153">
        <f t="shared" si="240"/>
        <v>309</v>
      </c>
      <c r="AQ513" s="153">
        <f t="shared" si="241"/>
        <v>6831.99</v>
      </c>
      <c r="AR513" s="153">
        <f t="shared" si="242"/>
        <v>18.833440514469455</v>
      </c>
      <c r="AS513" s="153">
        <f t="shared" si="243"/>
        <v>4.702127178203499</v>
      </c>
      <c r="AT513" s="153">
        <f t="shared" si="244"/>
        <v>311</v>
      </c>
    </row>
    <row r="514" spans="1:46" ht="15.75" x14ac:dyDescent="0.25">
      <c r="A514" s="152" t="str">
        <f>'Primary endpoint outcomes'!A513</f>
        <v>Ratti 2011_study 096</v>
      </c>
      <c r="B514" s="152" t="str">
        <f>CONCATENATE('Primary endpoint outcomes'!S513,'Primary endpoint outcomes'!T513)</f>
        <v>HAMD17</v>
      </c>
      <c r="C514" s="154">
        <f t="shared" si="217"/>
        <v>22.640948275862073</v>
      </c>
      <c r="D514" s="154">
        <f t="shared" si="218"/>
        <v>5.715661169864398</v>
      </c>
      <c r="E514" s="154">
        <f t="shared" si="219"/>
        <v>232</v>
      </c>
      <c r="F514" s="21" t="str">
        <f t="shared" si="220"/>
        <v>YES</v>
      </c>
      <c r="G514" s="21" t="str">
        <f t="shared" si="221"/>
        <v>NO</v>
      </c>
      <c r="H514" s="155">
        <f t="shared" si="222"/>
        <v>0.877359168903033</v>
      </c>
      <c r="I514" s="155">
        <f t="shared" si="223"/>
        <v>0.122640831096967</v>
      </c>
      <c r="J514" s="318">
        <f t="shared" si="224"/>
        <v>1</v>
      </c>
      <c r="K514" s="326">
        <f>IF(ISNUMBER('Primary endpoint outcomes'!U513)=TRUE,'Primary endpoint outcomes'!U513,(IF(ISNUMBER('Primary endpoint outcomes'!X513)=TRUE,'Primary endpoint outcomes'!X513,0)))</f>
        <v>22.8</v>
      </c>
      <c r="L514" s="326">
        <f>IF(ISNUMBER('Primary endpoint outcomes'!V513)=TRUE,'Primary endpoint outcomes'!V513,(IF(ISNUMBER('Primary endpoint outcomes'!Y513)=TRUE,'Primary endpoint outcomes'!Y513,0)))</f>
        <v>5.5</v>
      </c>
      <c r="M514" s="325">
        <f>IF(ISNUMBER('Primary endpoint outcomes'!W513)=TRUE,'Primary endpoint outcomes'!W513,(IF(ISNUMBER('Primary endpoint outcomes'!Z513)=TRUE,'Primary endpoint outcomes'!Z513,0)))</f>
        <v>109</v>
      </c>
      <c r="N514" s="326">
        <f>IF(ISNUMBER('Primary endpoint outcomes'!BC513)=TRUE,'Primary endpoint outcomes'!BC513,(IF(ISNUMBER('Primary endpoint outcomes'!BF513)=TRUE,'Primary endpoint outcomes'!BF513,0)))</f>
        <v>22.5</v>
      </c>
      <c r="O514" s="325">
        <f>IF(ISNUMBER('Primary endpoint outcomes'!BD513)=TRUE,'Primary endpoint outcomes'!BD513,(IF(ISNUMBER('Primary endpoint outcomes'!BG513)=TRUE,'Primary endpoint outcomes'!BG513,0)))</f>
        <v>5.9</v>
      </c>
      <c r="P514" s="325">
        <f>IF(ISNUMBER('Primary endpoint outcomes'!BE513)=TRUE,'Primary endpoint outcomes'!BE513,(IF(ISNUMBER('Primary endpoint outcomes'!BH513)=TRUE,'Primary endpoint outcomes'!BH513,0)))</f>
        <v>123</v>
      </c>
      <c r="Q514" s="326">
        <f>IF(ISNUMBER('Primary endpoint outcomes'!CK513)=TRUE,'Primary endpoint outcomes'!CK513,(IF(ISNUMBER('Primary endpoint outcomes'!CN513)=TRUE,'Primary endpoint outcomes'!CN513,0)))</f>
        <v>0</v>
      </c>
      <c r="R514" s="326">
        <f>IF(ISNUMBER('Primary endpoint outcomes'!CL513)=TRUE,'Primary endpoint outcomes'!CL513,(IF(ISNUMBER('Primary endpoint outcomes'!CO513)=TRUE,'Primary endpoint outcomes'!CO513,0)))</f>
        <v>0</v>
      </c>
      <c r="S514" s="325">
        <f>IF(ISNUMBER('Primary endpoint outcomes'!CM513)=TRUE,'Primary endpoint outcomes'!CM513,(IF(ISNUMBER('Primary endpoint outcomes'!CP513)=TRUE,'Primary endpoint outcomes'!CP513,0)))</f>
        <v>0</v>
      </c>
      <c r="T514" s="326">
        <f>IF(ISNUMBER('Primary endpoint outcomes'!DS513)=TRUE,'Primary endpoint outcomes'!DS513,(IF(ISNUMBER('Primary endpoint outcomes'!DV513)=TRUE,'Primary endpoint outcomes'!DV513,0)))</f>
        <v>0</v>
      </c>
      <c r="U514" s="326">
        <f>IF(ISNUMBER('Primary endpoint outcomes'!DT513)=TRUE,'Primary endpoint outcomes'!DT513,(IF(ISNUMBER('Primary endpoint outcomes'!DW513)=TRUE,'Primary endpoint outcomes'!DW513,0)))</f>
        <v>0</v>
      </c>
      <c r="V514" s="326">
        <f>IF(ISNUMBER('Primary endpoint outcomes'!DU513)=TRUE,'Primary endpoint outcomes'!DU513,(IF(ISNUMBER('Primary endpoint outcomes'!DX513)=TRUE,'Primary endpoint outcomes'!DX513,0)))</f>
        <v>0</v>
      </c>
      <c r="W514" s="326">
        <f>IF(ISNUMBER('Primary endpoint outcomes'!FA513)=TRUE,'Primary endpoint outcomes'!FA513,(IF(ISNUMBER('Primary endpoint outcomes'!FD513)=TRUE,'Primary endpoint outcomes'!FD513,0)))</f>
        <v>0</v>
      </c>
      <c r="X514" s="326">
        <f>IF(ISNUMBER('Primary endpoint outcomes'!FB513)=TRUE,'Primary endpoint outcomes'!FB513,(IF(ISNUMBER('Primary endpoint outcomes'!FE513)=TRUE,'Primary endpoint outcomes'!FE513,0)))</f>
        <v>0</v>
      </c>
      <c r="Y514" s="326">
        <f>IF(ISNUMBER('Primary endpoint outcomes'!FC513)=TRUE,'Primary endpoint outcomes'!FC513,(IF(ISNUMBER('Primary endpoint outcomes'!FF513)=TRUE,'Primary endpoint outcomes'!FF513,0)))</f>
        <v>0</v>
      </c>
      <c r="AA514" s="151">
        <f t="shared" si="225"/>
        <v>109</v>
      </c>
      <c r="AB514" s="153">
        <f t="shared" si="226"/>
        <v>108</v>
      </c>
      <c r="AC514" s="153">
        <f t="shared" si="227"/>
        <v>3267</v>
      </c>
      <c r="AD514" s="151">
        <f t="shared" si="228"/>
        <v>123</v>
      </c>
      <c r="AE514" s="153">
        <f t="shared" si="229"/>
        <v>122</v>
      </c>
      <c r="AF514" s="153">
        <f t="shared" si="230"/>
        <v>4246.8200000000006</v>
      </c>
      <c r="AG514" s="151">
        <f t="shared" si="231"/>
        <v>0</v>
      </c>
      <c r="AH514" s="153">
        <f t="shared" si="232"/>
        <v>-1</v>
      </c>
      <c r="AI514" s="153">
        <f t="shared" si="233"/>
        <v>0</v>
      </c>
      <c r="AJ514" s="151">
        <f t="shared" si="234"/>
        <v>0</v>
      </c>
      <c r="AK514" s="153">
        <f t="shared" si="235"/>
        <v>-1</v>
      </c>
      <c r="AL514" s="153">
        <f t="shared" si="236"/>
        <v>0</v>
      </c>
      <c r="AM514" s="151">
        <f t="shared" si="237"/>
        <v>0</v>
      </c>
      <c r="AN514" s="153">
        <f t="shared" si="238"/>
        <v>-1</v>
      </c>
      <c r="AO514" s="153">
        <f t="shared" si="239"/>
        <v>0</v>
      </c>
      <c r="AP514" s="153">
        <f t="shared" si="240"/>
        <v>230</v>
      </c>
      <c r="AQ514" s="153">
        <f t="shared" si="241"/>
        <v>7513.8200000000006</v>
      </c>
      <c r="AR514" s="153">
        <f t="shared" si="242"/>
        <v>22.640948275862073</v>
      </c>
      <c r="AS514" s="153">
        <f t="shared" si="243"/>
        <v>5.715661169864398</v>
      </c>
      <c r="AT514" s="153">
        <f t="shared" si="244"/>
        <v>232</v>
      </c>
    </row>
    <row r="515" spans="1:46" ht="15.75" x14ac:dyDescent="0.25">
      <c r="A515" s="152" t="str">
        <f>'Primary endpoint outcomes'!A514</f>
        <v>Ravindran 1995</v>
      </c>
      <c r="B515" s="152" t="str">
        <f>CONCATENATE('Primary endpoint outcomes'!S514,'Primary endpoint outcomes'!T514)</f>
        <v>MADRS10</v>
      </c>
      <c r="C515" s="154">
        <f t="shared" si="217"/>
        <v>26.945454545454545</v>
      </c>
      <c r="D515" s="154">
        <f t="shared" si="218"/>
        <v>6.299603162104737</v>
      </c>
      <c r="E515" s="154">
        <f t="shared" si="219"/>
        <v>66</v>
      </c>
      <c r="F515" s="21" t="str">
        <f t="shared" si="220"/>
        <v>YES</v>
      </c>
      <c r="G515" s="21" t="str">
        <f t="shared" si="221"/>
        <v>NO</v>
      </c>
      <c r="H515" s="155">
        <f t="shared" si="222"/>
        <v>0.78378559690785077</v>
      </c>
      <c r="I515" s="155">
        <f t="shared" si="223"/>
        <v>0.21621440309214923</v>
      </c>
      <c r="J515" s="318">
        <f t="shared" si="224"/>
        <v>1</v>
      </c>
      <c r="K515" s="326">
        <f>IF(ISNUMBER('Primary endpoint outcomes'!U514)=TRUE,'Primary endpoint outcomes'!U514,(IF(ISNUMBER('Primary endpoint outcomes'!X514)=TRUE,'Primary endpoint outcomes'!X514,0)))</f>
        <v>27.3</v>
      </c>
      <c r="L515" s="326">
        <f>IF(ISNUMBER('Primary endpoint outcomes'!V514)=TRUE,'Primary endpoint outcomes'!V514,(IF(ISNUMBER('Primary endpoint outcomes'!Y514)=TRUE,'Primary endpoint outcomes'!Y514,0)))</f>
        <v>6.6</v>
      </c>
      <c r="M515" s="325">
        <f>IF(ISNUMBER('Primary endpoint outcomes'!W514)=TRUE,'Primary endpoint outcomes'!W514,(IF(ISNUMBER('Primary endpoint outcomes'!Z514)=TRUE,'Primary endpoint outcomes'!Z514,0)))</f>
        <v>40</v>
      </c>
      <c r="N515" s="326">
        <f>IF(ISNUMBER('Primary endpoint outcomes'!BC514)=TRUE,'Primary endpoint outcomes'!BC514,(IF(ISNUMBER('Primary endpoint outcomes'!BF514)=TRUE,'Primary endpoint outcomes'!BF514,0)))</f>
        <v>26.4</v>
      </c>
      <c r="O515" s="325">
        <f>IF(ISNUMBER('Primary endpoint outcomes'!BD514)=TRUE,'Primary endpoint outcomes'!BD514,(IF(ISNUMBER('Primary endpoint outcomes'!BG514)=TRUE,'Primary endpoint outcomes'!BG514,0)))</f>
        <v>5.8</v>
      </c>
      <c r="P515" s="325">
        <f>IF(ISNUMBER('Primary endpoint outcomes'!BE514)=TRUE,'Primary endpoint outcomes'!BE514,(IF(ISNUMBER('Primary endpoint outcomes'!BH514)=TRUE,'Primary endpoint outcomes'!BH514,0)))</f>
        <v>26</v>
      </c>
      <c r="Q515" s="326">
        <f>IF(ISNUMBER('Primary endpoint outcomes'!CK514)=TRUE,'Primary endpoint outcomes'!CK514,(IF(ISNUMBER('Primary endpoint outcomes'!CN514)=TRUE,'Primary endpoint outcomes'!CN514,0)))</f>
        <v>0</v>
      </c>
      <c r="R515" s="326">
        <f>IF(ISNUMBER('Primary endpoint outcomes'!CL514)=TRUE,'Primary endpoint outcomes'!CL514,(IF(ISNUMBER('Primary endpoint outcomes'!CO514)=TRUE,'Primary endpoint outcomes'!CO514,0)))</f>
        <v>0</v>
      </c>
      <c r="S515" s="325">
        <f>IF(ISNUMBER('Primary endpoint outcomes'!CM514)=TRUE,'Primary endpoint outcomes'!CM514,(IF(ISNUMBER('Primary endpoint outcomes'!CP514)=TRUE,'Primary endpoint outcomes'!CP514,0)))</f>
        <v>0</v>
      </c>
      <c r="T515" s="326">
        <f>IF(ISNUMBER('Primary endpoint outcomes'!DS514)=TRUE,'Primary endpoint outcomes'!DS514,(IF(ISNUMBER('Primary endpoint outcomes'!DV514)=TRUE,'Primary endpoint outcomes'!DV514,0)))</f>
        <v>0</v>
      </c>
      <c r="U515" s="326">
        <f>IF(ISNUMBER('Primary endpoint outcomes'!DT514)=TRUE,'Primary endpoint outcomes'!DT514,(IF(ISNUMBER('Primary endpoint outcomes'!DW514)=TRUE,'Primary endpoint outcomes'!DW514,0)))</f>
        <v>0</v>
      </c>
      <c r="V515" s="326">
        <f>IF(ISNUMBER('Primary endpoint outcomes'!DU514)=TRUE,'Primary endpoint outcomes'!DU514,(IF(ISNUMBER('Primary endpoint outcomes'!DX514)=TRUE,'Primary endpoint outcomes'!DX514,0)))</f>
        <v>0</v>
      </c>
      <c r="W515" s="326">
        <f>IF(ISNUMBER('Primary endpoint outcomes'!FA514)=TRUE,'Primary endpoint outcomes'!FA514,(IF(ISNUMBER('Primary endpoint outcomes'!FD514)=TRUE,'Primary endpoint outcomes'!FD514,0)))</f>
        <v>0</v>
      </c>
      <c r="X515" s="326">
        <f>IF(ISNUMBER('Primary endpoint outcomes'!FB514)=TRUE,'Primary endpoint outcomes'!FB514,(IF(ISNUMBER('Primary endpoint outcomes'!FE514)=TRUE,'Primary endpoint outcomes'!FE514,0)))</f>
        <v>0</v>
      </c>
      <c r="Y515" s="326">
        <f>IF(ISNUMBER('Primary endpoint outcomes'!FC514)=TRUE,'Primary endpoint outcomes'!FC514,(IF(ISNUMBER('Primary endpoint outcomes'!FF514)=TRUE,'Primary endpoint outcomes'!FF514,0)))</f>
        <v>0</v>
      </c>
      <c r="AA515" s="151">
        <f t="shared" si="225"/>
        <v>40</v>
      </c>
      <c r="AB515" s="153">
        <f t="shared" si="226"/>
        <v>39</v>
      </c>
      <c r="AC515" s="153">
        <f t="shared" si="227"/>
        <v>1698.84</v>
      </c>
      <c r="AD515" s="151">
        <f t="shared" si="228"/>
        <v>26</v>
      </c>
      <c r="AE515" s="153">
        <f t="shared" si="229"/>
        <v>25</v>
      </c>
      <c r="AF515" s="153">
        <f t="shared" si="230"/>
        <v>841</v>
      </c>
      <c r="AG515" s="151">
        <f t="shared" si="231"/>
        <v>0</v>
      </c>
      <c r="AH515" s="153">
        <f t="shared" si="232"/>
        <v>-1</v>
      </c>
      <c r="AI515" s="153">
        <f t="shared" si="233"/>
        <v>0</v>
      </c>
      <c r="AJ515" s="151">
        <f t="shared" si="234"/>
        <v>0</v>
      </c>
      <c r="AK515" s="153">
        <f t="shared" si="235"/>
        <v>-1</v>
      </c>
      <c r="AL515" s="153">
        <f t="shared" si="236"/>
        <v>0</v>
      </c>
      <c r="AM515" s="151">
        <f t="shared" si="237"/>
        <v>0</v>
      </c>
      <c r="AN515" s="153">
        <f t="shared" si="238"/>
        <v>-1</v>
      </c>
      <c r="AO515" s="153">
        <f t="shared" si="239"/>
        <v>0</v>
      </c>
      <c r="AP515" s="153">
        <f t="shared" si="240"/>
        <v>64</v>
      </c>
      <c r="AQ515" s="153">
        <f t="shared" si="241"/>
        <v>2539.84</v>
      </c>
      <c r="AR515" s="153">
        <f t="shared" si="242"/>
        <v>26.945454545454545</v>
      </c>
      <c r="AS515" s="153">
        <f t="shared" si="243"/>
        <v>6.299603162104737</v>
      </c>
      <c r="AT515" s="153">
        <f t="shared" si="244"/>
        <v>66</v>
      </c>
    </row>
    <row r="516" spans="1:46" ht="15.75" x14ac:dyDescent="0.25">
      <c r="A516" s="152" t="str">
        <f>'Primary endpoint outcomes'!A515</f>
        <v>Reimherr 1990</v>
      </c>
      <c r="B516" s="152" t="str">
        <f>CONCATENATE('Primary endpoint outcomes'!S515,'Primary endpoint outcomes'!T515)</f>
        <v>HAMD17</v>
      </c>
      <c r="C516" s="154">
        <f t="shared" si="217"/>
        <v>23.295807962529278</v>
      </c>
      <c r="D516" s="154">
        <f t="shared" si="218"/>
        <v>3.6699233964551703</v>
      </c>
      <c r="E516" s="154">
        <f t="shared" si="219"/>
        <v>427</v>
      </c>
      <c r="F516" s="21" t="str">
        <f t="shared" si="220"/>
        <v>YES</v>
      </c>
      <c r="G516" s="21" t="str">
        <f t="shared" si="221"/>
        <v>NO</v>
      </c>
      <c r="H516" s="155">
        <f t="shared" si="222"/>
        <v>0.97659415878623079</v>
      </c>
      <c r="I516" s="155">
        <f t="shared" si="223"/>
        <v>2.3405841213769207E-2</v>
      </c>
      <c r="J516" s="318">
        <f t="shared" si="224"/>
        <v>1</v>
      </c>
      <c r="K516" s="326">
        <f>IF(ISNUMBER('Primary endpoint outcomes'!U515)=TRUE,'Primary endpoint outcomes'!U515,(IF(ISNUMBER('Primary endpoint outcomes'!X515)=TRUE,'Primary endpoint outcomes'!X515,0)))</f>
        <v>23.28</v>
      </c>
      <c r="L516" s="326">
        <f>IF(ISNUMBER('Primary endpoint outcomes'!V515)=TRUE,'Primary endpoint outcomes'!V515,(IF(ISNUMBER('Primary endpoint outcomes'!Y515)=TRUE,'Primary endpoint outcomes'!Y515,0)))</f>
        <v>3.65</v>
      </c>
      <c r="M516" s="325">
        <f>IF(ISNUMBER('Primary endpoint outcomes'!W515)=TRUE,'Primary endpoint outcomes'!W515,(IF(ISNUMBER('Primary endpoint outcomes'!Z515)=TRUE,'Primary endpoint outcomes'!Z515,0)))</f>
        <v>142</v>
      </c>
      <c r="N516" s="326">
        <f>IF(ISNUMBER('Primary endpoint outcomes'!BC515)=TRUE,'Primary endpoint outcomes'!BC515,(IF(ISNUMBER('Primary endpoint outcomes'!BF515)=TRUE,'Primary endpoint outcomes'!BF515,0)))</f>
        <v>23.18</v>
      </c>
      <c r="O516" s="325">
        <f>IF(ISNUMBER('Primary endpoint outcomes'!BD515)=TRUE,'Primary endpoint outcomes'!BD515,(IF(ISNUMBER('Primary endpoint outcomes'!BG515)=TRUE,'Primary endpoint outcomes'!BG515,0)))</f>
        <v>3.63</v>
      </c>
      <c r="P516" s="325">
        <f>IF(ISNUMBER('Primary endpoint outcomes'!BE515)=TRUE,'Primary endpoint outcomes'!BE515,(IF(ISNUMBER('Primary endpoint outcomes'!BH515)=TRUE,'Primary endpoint outcomes'!BH515,0)))</f>
        <v>144</v>
      </c>
      <c r="Q516" s="326">
        <f>IF(ISNUMBER('Primary endpoint outcomes'!CK515)=TRUE,'Primary endpoint outcomes'!CK515,(IF(ISNUMBER('Primary endpoint outcomes'!CN515)=TRUE,'Primary endpoint outcomes'!CN515,0)))</f>
        <v>23.43</v>
      </c>
      <c r="R516" s="326">
        <f>IF(ISNUMBER('Primary endpoint outcomes'!CL515)=TRUE,'Primary endpoint outcomes'!CL515,(IF(ISNUMBER('Primary endpoint outcomes'!CO515)=TRUE,'Primary endpoint outcomes'!CO515,0)))</f>
        <v>3.73</v>
      </c>
      <c r="S516" s="325">
        <f>IF(ISNUMBER('Primary endpoint outcomes'!CM515)=TRUE,'Primary endpoint outcomes'!CM515,(IF(ISNUMBER('Primary endpoint outcomes'!CP515)=TRUE,'Primary endpoint outcomes'!CP515,0)))</f>
        <v>141</v>
      </c>
      <c r="T516" s="326">
        <f>IF(ISNUMBER('Primary endpoint outcomes'!DS515)=TRUE,'Primary endpoint outcomes'!DS515,(IF(ISNUMBER('Primary endpoint outcomes'!DV515)=TRUE,'Primary endpoint outcomes'!DV515,0)))</f>
        <v>0</v>
      </c>
      <c r="U516" s="326">
        <f>IF(ISNUMBER('Primary endpoint outcomes'!DT515)=TRUE,'Primary endpoint outcomes'!DT515,(IF(ISNUMBER('Primary endpoint outcomes'!DW515)=TRUE,'Primary endpoint outcomes'!DW515,0)))</f>
        <v>0</v>
      </c>
      <c r="V516" s="326">
        <f>IF(ISNUMBER('Primary endpoint outcomes'!DU515)=TRUE,'Primary endpoint outcomes'!DU515,(IF(ISNUMBER('Primary endpoint outcomes'!DX515)=TRUE,'Primary endpoint outcomes'!DX515,0)))</f>
        <v>0</v>
      </c>
      <c r="W516" s="326">
        <f>IF(ISNUMBER('Primary endpoint outcomes'!FA515)=TRUE,'Primary endpoint outcomes'!FA515,(IF(ISNUMBER('Primary endpoint outcomes'!FD515)=TRUE,'Primary endpoint outcomes'!FD515,0)))</f>
        <v>0</v>
      </c>
      <c r="X516" s="326">
        <f>IF(ISNUMBER('Primary endpoint outcomes'!FB515)=TRUE,'Primary endpoint outcomes'!FB515,(IF(ISNUMBER('Primary endpoint outcomes'!FE515)=TRUE,'Primary endpoint outcomes'!FE515,0)))</f>
        <v>0</v>
      </c>
      <c r="Y516" s="326">
        <f>IF(ISNUMBER('Primary endpoint outcomes'!FC515)=TRUE,'Primary endpoint outcomes'!FC515,(IF(ISNUMBER('Primary endpoint outcomes'!FF515)=TRUE,'Primary endpoint outcomes'!FF515,0)))</f>
        <v>0</v>
      </c>
      <c r="AA516" s="151">
        <f t="shared" si="225"/>
        <v>142</v>
      </c>
      <c r="AB516" s="153">
        <f t="shared" si="226"/>
        <v>141</v>
      </c>
      <c r="AC516" s="153">
        <f t="shared" si="227"/>
        <v>1878.4725000000001</v>
      </c>
      <c r="AD516" s="151">
        <f t="shared" si="228"/>
        <v>144</v>
      </c>
      <c r="AE516" s="153">
        <f t="shared" si="229"/>
        <v>143</v>
      </c>
      <c r="AF516" s="153">
        <f t="shared" si="230"/>
        <v>1884.2966999999999</v>
      </c>
      <c r="AG516" s="151">
        <f t="shared" si="231"/>
        <v>141</v>
      </c>
      <c r="AH516" s="153">
        <f t="shared" si="232"/>
        <v>140</v>
      </c>
      <c r="AI516" s="153">
        <f t="shared" si="233"/>
        <v>1947.806</v>
      </c>
      <c r="AJ516" s="151">
        <f t="shared" si="234"/>
        <v>0</v>
      </c>
      <c r="AK516" s="153">
        <f t="shared" si="235"/>
        <v>-1</v>
      </c>
      <c r="AL516" s="153">
        <f t="shared" si="236"/>
        <v>0</v>
      </c>
      <c r="AM516" s="151">
        <f t="shared" si="237"/>
        <v>0</v>
      </c>
      <c r="AN516" s="153">
        <f t="shared" si="238"/>
        <v>-1</v>
      </c>
      <c r="AO516" s="153">
        <f t="shared" si="239"/>
        <v>0</v>
      </c>
      <c r="AP516" s="153">
        <f t="shared" si="240"/>
        <v>424</v>
      </c>
      <c r="AQ516" s="153">
        <f t="shared" si="241"/>
        <v>5710.5751999999993</v>
      </c>
      <c r="AR516" s="153">
        <f t="shared" si="242"/>
        <v>23.295807962529278</v>
      </c>
      <c r="AS516" s="153">
        <f t="shared" si="243"/>
        <v>3.6699233964551703</v>
      </c>
      <c r="AT516" s="153">
        <f t="shared" si="244"/>
        <v>427</v>
      </c>
    </row>
    <row r="517" spans="1:46" ht="15.75" x14ac:dyDescent="0.25">
      <c r="A517" s="152" t="str">
        <f>'Primary endpoint outcomes'!A516</f>
        <v>Reynolds 1999a</v>
      </c>
      <c r="B517" s="152" t="str">
        <f>CONCATENATE('Primary endpoint outcomes'!S516,'Primary endpoint outcomes'!T516)</f>
        <v>HAMD17</v>
      </c>
      <c r="C517" s="154">
        <f t="shared" ref="C517:C580" si="245">IF(ISBLANK(K517)=TRUE,"",IF(ISBLANK(N517)=TRUE,"",IF(ISBLANK(Q517)=TRUE,"",AR517)))</f>
        <v>19.793749999999999</v>
      </c>
      <c r="D517" s="154">
        <f t="shared" ref="D517:D580" si="246">IF(ISBLANK(L517)=TRUE, "", IF(ISBLANK(O517)=TRUE,"",IF(ISBLANK(S517)=TRUE,"",AS517)))</f>
        <v>4.0092491750162429</v>
      </c>
      <c r="E517" s="154">
        <f t="shared" ref="E517:E580" si="247">IF(ISBLANK(K517)=TRUE, "", AT517)</f>
        <v>80</v>
      </c>
      <c r="F517" s="21" t="str">
        <f t="shared" ref="F517:F580" si="248">IF(C517&gt;=(VLOOKUP(B517,$AV$5:$AW$18,2,0)),"YES","NO")</f>
        <v>YES</v>
      </c>
      <c r="G517" s="21" t="str">
        <f t="shared" ref="G517:G580" si="249">IF(C517&lt;(VLOOKUP(B517,$AV$5:$AW$18,2,0)),"YES","NO")</f>
        <v>NO</v>
      </c>
      <c r="H517" s="155">
        <f t="shared" ref="H517:H580" si="250">1-NORMDIST((VLOOKUP(B517,$AV$5:$AW$18,2,0)),C517,D517,TRUE)</f>
        <v>0.82798932620257659</v>
      </c>
      <c r="I517" s="155">
        <f t="shared" ref="I517:I580" si="251">1-H517</f>
        <v>0.17201067379742341</v>
      </c>
      <c r="J517" s="318">
        <f t="shared" ref="J517:J580" si="252">IF(ISERROR(H517),0,1)</f>
        <v>1</v>
      </c>
      <c r="K517" s="326">
        <f>IF(ISNUMBER('Primary endpoint outcomes'!U516)=TRUE,'Primary endpoint outcomes'!U516,(IF(ISNUMBER('Primary endpoint outcomes'!X516)=TRUE,'Primary endpoint outcomes'!X516,0)))</f>
        <v>20.5</v>
      </c>
      <c r="L517" s="326">
        <f>IF(ISNUMBER('Primary endpoint outcomes'!V516)=TRUE,'Primary endpoint outcomes'!V516,(IF(ISNUMBER('Primary endpoint outcomes'!Y516)=TRUE,'Primary endpoint outcomes'!Y516,0)))</f>
        <v>4.0999999999999996</v>
      </c>
      <c r="M517" s="325">
        <f>IF(ISNUMBER('Primary endpoint outcomes'!W516)=TRUE,'Primary endpoint outcomes'!W516,(IF(ISNUMBER('Primary endpoint outcomes'!Z516)=TRUE,'Primary endpoint outcomes'!Z516,0)))</f>
        <v>16</v>
      </c>
      <c r="N517" s="326">
        <f>IF(ISNUMBER('Primary endpoint outcomes'!BC516)=TRUE,'Primary endpoint outcomes'!BC516,(IF(ISNUMBER('Primary endpoint outcomes'!BF516)=TRUE,'Primary endpoint outcomes'!BF516,0)))</f>
        <v>19</v>
      </c>
      <c r="O517" s="325">
        <f>IF(ISNUMBER('Primary endpoint outcomes'!BD516)=TRUE,'Primary endpoint outcomes'!BD516,(IF(ISNUMBER('Primary endpoint outcomes'!BG516)=TRUE,'Primary endpoint outcomes'!BG516,0)))</f>
        <v>4</v>
      </c>
      <c r="P517" s="325">
        <f>IF(ISNUMBER('Primary endpoint outcomes'!BE516)=TRUE,'Primary endpoint outcomes'!BE516,(IF(ISNUMBER('Primary endpoint outcomes'!BH516)=TRUE,'Primary endpoint outcomes'!BH516,0)))</f>
        <v>25</v>
      </c>
      <c r="Q517" s="326">
        <f>IF(ISNUMBER('Primary endpoint outcomes'!CK516)=TRUE,'Primary endpoint outcomes'!CK516,(IF(ISNUMBER('Primary endpoint outcomes'!CN516)=TRUE,'Primary endpoint outcomes'!CN516,0)))</f>
        <v>19.899999999999999</v>
      </c>
      <c r="R517" s="326">
        <f>IF(ISNUMBER('Primary endpoint outcomes'!CL516)=TRUE,'Primary endpoint outcomes'!CL516,(IF(ISNUMBER('Primary endpoint outcomes'!CO516)=TRUE,'Primary endpoint outcomes'!CO516,0)))</f>
        <v>4.2</v>
      </c>
      <c r="S517" s="325">
        <f>IF(ISNUMBER('Primary endpoint outcomes'!CM516)=TRUE,'Primary endpoint outcomes'!CM516,(IF(ISNUMBER('Primary endpoint outcomes'!CP516)=TRUE,'Primary endpoint outcomes'!CP516,0)))</f>
        <v>17</v>
      </c>
      <c r="T517" s="326">
        <f>IF(ISNUMBER('Primary endpoint outcomes'!DS516)=TRUE,'Primary endpoint outcomes'!DS516,(IF(ISNUMBER('Primary endpoint outcomes'!DV516)=TRUE,'Primary endpoint outcomes'!DV516,0)))</f>
        <v>20.100000000000001</v>
      </c>
      <c r="U517" s="326">
        <f>IF(ISNUMBER('Primary endpoint outcomes'!DT516)=TRUE,'Primary endpoint outcomes'!DT516,(IF(ISNUMBER('Primary endpoint outcomes'!DW516)=TRUE,'Primary endpoint outcomes'!DW516,0)))</f>
        <v>3.8</v>
      </c>
      <c r="V517" s="326">
        <f>IF(ISNUMBER('Primary endpoint outcomes'!DU516)=TRUE,'Primary endpoint outcomes'!DU516,(IF(ISNUMBER('Primary endpoint outcomes'!DX516)=TRUE,'Primary endpoint outcomes'!DX516,0)))</f>
        <v>22</v>
      </c>
      <c r="W517" s="326">
        <f>IF(ISNUMBER('Primary endpoint outcomes'!FA516)=TRUE,'Primary endpoint outcomes'!FA516,(IF(ISNUMBER('Primary endpoint outcomes'!FD516)=TRUE,'Primary endpoint outcomes'!FD516,0)))</f>
        <v>0</v>
      </c>
      <c r="X517" s="326">
        <f>IF(ISNUMBER('Primary endpoint outcomes'!FB516)=TRUE,'Primary endpoint outcomes'!FB516,(IF(ISNUMBER('Primary endpoint outcomes'!FE516)=TRUE,'Primary endpoint outcomes'!FE516,0)))</f>
        <v>0</v>
      </c>
      <c r="Y517" s="326">
        <f>IF(ISNUMBER('Primary endpoint outcomes'!FC516)=TRUE,'Primary endpoint outcomes'!FC516,(IF(ISNUMBER('Primary endpoint outcomes'!FF516)=TRUE,'Primary endpoint outcomes'!FF516,0)))</f>
        <v>0</v>
      </c>
      <c r="AA517" s="151">
        <f t="shared" ref="AA517:AA580" si="253">M517</f>
        <v>16</v>
      </c>
      <c r="AB517" s="153">
        <f t="shared" ref="AB517:AB580" si="254">AA517-1</f>
        <v>15</v>
      </c>
      <c r="AC517" s="153">
        <f t="shared" ref="AC517:AC580" si="255">IF(AA517&gt;0, L517^2*AB517,0)</f>
        <v>252.14999999999998</v>
      </c>
      <c r="AD517" s="151">
        <f t="shared" ref="AD517:AD580" si="256">P517</f>
        <v>25</v>
      </c>
      <c r="AE517" s="153">
        <f t="shared" ref="AE517:AE580" si="257">AD517-1</f>
        <v>24</v>
      </c>
      <c r="AF517" s="153">
        <f t="shared" ref="AF517:AF580" si="258">IF(AD517&gt;0, O517^2*AE517,0)</f>
        <v>384</v>
      </c>
      <c r="AG517" s="151">
        <f t="shared" ref="AG517:AG580" si="259">S517</f>
        <v>17</v>
      </c>
      <c r="AH517" s="153">
        <f t="shared" ref="AH517:AH580" si="260">AG517-1</f>
        <v>16</v>
      </c>
      <c r="AI517" s="153">
        <f t="shared" ref="AI517:AI580" si="261">IF(AG517&gt;0, R517^2*AH517,0)</f>
        <v>282.24</v>
      </c>
      <c r="AJ517" s="151">
        <f t="shared" ref="AJ517:AJ580" si="262">V517</f>
        <v>22</v>
      </c>
      <c r="AK517" s="153">
        <f t="shared" ref="AK517:AK580" si="263">AJ517-1</f>
        <v>21</v>
      </c>
      <c r="AL517" s="153">
        <f t="shared" ref="AL517:AL580" si="264">IF(AJ517&gt;0, U517^2*AK517,0)</f>
        <v>303.24</v>
      </c>
      <c r="AM517" s="151">
        <f t="shared" ref="AM517:AM580" si="265">Y517</f>
        <v>0</v>
      </c>
      <c r="AN517" s="153">
        <f t="shared" ref="AN517:AN580" si="266">AM517-1</f>
        <v>-1</v>
      </c>
      <c r="AO517" s="153">
        <f t="shared" ref="AO517:AO580" si="267">IF(AM517&gt;0, X517^2*AN517,0)</f>
        <v>0</v>
      </c>
      <c r="AP517" s="153">
        <f t="shared" ref="AP517:AP580" si="268">IF(AD517&gt;0,IF(AG517=0,AB517+AE517,IF(AJ517=0,AB517+AE517+AH517,IF(AM517=0,AB517+AE517+AH517+AK517,AB517+AE517+AH517+AK517+AN517))))</f>
        <v>76</v>
      </c>
      <c r="AQ517" s="153">
        <f t="shared" ref="AQ517:AQ580" si="269">AF517+AC517+AI517+AL517+AO517</f>
        <v>1221.6300000000001</v>
      </c>
      <c r="AR517" s="153">
        <f t="shared" ref="AR517:AR580" si="270">(K517*AA517+N517*AD517+Q517*AG517+T517*AJ517+W517*AM517)/AT517</f>
        <v>19.793749999999999</v>
      </c>
      <c r="AS517" s="153">
        <f t="shared" ref="AS517:AS580" si="271">SQRT(AQ517/AP517)</f>
        <v>4.0092491750162429</v>
      </c>
      <c r="AT517" s="153">
        <f t="shared" ref="AT517:AT580" si="272">M517+P517+S517+V517+Y517</f>
        <v>80</v>
      </c>
    </row>
    <row r="518" spans="1:46" ht="15.75" x14ac:dyDescent="0.25">
      <c r="A518" s="152" t="str">
        <f>'Primary endpoint outcomes'!A517</f>
        <v>Richou 1995</v>
      </c>
      <c r="B518" s="152" t="str">
        <f>CONCATENATE('Primary endpoint outcomes'!S517,'Primary endpoint outcomes'!T517)</f>
        <v>HAMD21</v>
      </c>
      <c r="C518" s="154">
        <f t="shared" si="245"/>
        <v>27.2</v>
      </c>
      <c r="D518" s="154">
        <f t="shared" si="246"/>
        <v>5.5520266569965244</v>
      </c>
      <c r="E518" s="154">
        <f t="shared" si="247"/>
        <v>174</v>
      </c>
      <c r="F518" s="21" t="str">
        <f t="shared" si="248"/>
        <v>YES</v>
      </c>
      <c r="G518" s="21" t="str">
        <f t="shared" si="249"/>
        <v>NO</v>
      </c>
      <c r="H518" s="155">
        <f t="shared" si="250"/>
        <v>0.97816692122242588</v>
      </c>
      <c r="I518" s="155">
        <f t="shared" si="251"/>
        <v>2.1833078777574122E-2</v>
      </c>
      <c r="J518" s="318">
        <f t="shared" si="252"/>
        <v>1</v>
      </c>
      <c r="K518" s="326">
        <f>IF(ISNUMBER('Primary endpoint outcomes'!U517)=TRUE,'Primary endpoint outcomes'!U517,(IF(ISNUMBER('Primary endpoint outcomes'!X517)=TRUE,'Primary endpoint outcomes'!X517,0)))</f>
        <v>27.7</v>
      </c>
      <c r="L518" s="326">
        <f>IF(ISNUMBER('Primary endpoint outcomes'!V517)=TRUE,'Primary endpoint outcomes'!V517,(IF(ISNUMBER('Primary endpoint outcomes'!Y517)=TRUE,'Primary endpoint outcomes'!Y517,0)))</f>
        <v>5.7</v>
      </c>
      <c r="M518" s="325">
        <f>IF(ISNUMBER('Primary endpoint outcomes'!W517)=TRUE,'Primary endpoint outcomes'!W517,(IF(ISNUMBER('Primary endpoint outcomes'!Z517)=TRUE,'Primary endpoint outcomes'!Z517,0)))</f>
        <v>87</v>
      </c>
      <c r="N518" s="326">
        <f>IF(ISNUMBER('Primary endpoint outcomes'!BC517)=TRUE,'Primary endpoint outcomes'!BC517,(IF(ISNUMBER('Primary endpoint outcomes'!BF517)=TRUE,'Primary endpoint outcomes'!BF517,0)))</f>
        <v>26.7</v>
      </c>
      <c r="O518" s="325">
        <f>IF(ISNUMBER('Primary endpoint outcomes'!BD517)=TRUE,'Primary endpoint outcomes'!BD517,(IF(ISNUMBER('Primary endpoint outcomes'!BG517)=TRUE,'Primary endpoint outcomes'!BG517,0)))</f>
        <v>5.4</v>
      </c>
      <c r="P518" s="325">
        <f>IF(ISNUMBER('Primary endpoint outcomes'!BE517)=TRUE,'Primary endpoint outcomes'!BE517,(IF(ISNUMBER('Primary endpoint outcomes'!BH517)=TRUE,'Primary endpoint outcomes'!BH517,0)))</f>
        <v>87</v>
      </c>
      <c r="Q518" s="326">
        <f>IF(ISNUMBER('Primary endpoint outcomes'!CK517)=TRUE,'Primary endpoint outcomes'!CK517,(IF(ISNUMBER('Primary endpoint outcomes'!CN517)=TRUE,'Primary endpoint outcomes'!CN517,0)))</f>
        <v>0</v>
      </c>
      <c r="R518" s="326">
        <f>IF(ISNUMBER('Primary endpoint outcomes'!CL517)=TRUE,'Primary endpoint outcomes'!CL517,(IF(ISNUMBER('Primary endpoint outcomes'!CO517)=TRUE,'Primary endpoint outcomes'!CO517,0)))</f>
        <v>0</v>
      </c>
      <c r="S518" s="325">
        <f>IF(ISNUMBER('Primary endpoint outcomes'!CM517)=TRUE,'Primary endpoint outcomes'!CM517,(IF(ISNUMBER('Primary endpoint outcomes'!CP517)=TRUE,'Primary endpoint outcomes'!CP517,0)))</f>
        <v>0</v>
      </c>
      <c r="T518" s="326">
        <f>IF(ISNUMBER('Primary endpoint outcomes'!DS517)=TRUE,'Primary endpoint outcomes'!DS517,(IF(ISNUMBER('Primary endpoint outcomes'!DV517)=TRUE,'Primary endpoint outcomes'!DV517,0)))</f>
        <v>0</v>
      </c>
      <c r="U518" s="326">
        <f>IF(ISNUMBER('Primary endpoint outcomes'!DT517)=TRUE,'Primary endpoint outcomes'!DT517,(IF(ISNUMBER('Primary endpoint outcomes'!DW517)=TRUE,'Primary endpoint outcomes'!DW517,0)))</f>
        <v>0</v>
      </c>
      <c r="V518" s="326">
        <f>IF(ISNUMBER('Primary endpoint outcomes'!DU517)=TRUE,'Primary endpoint outcomes'!DU517,(IF(ISNUMBER('Primary endpoint outcomes'!DX517)=TRUE,'Primary endpoint outcomes'!DX517,0)))</f>
        <v>0</v>
      </c>
      <c r="W518" s="326">
        <f>IF(ISNUMBER('Primary endpoint outcomes'!FA517)=TRUE,'Primary endpoint outcomes'!FA517,(IF(ISNUMBER('Primary endpoint outcomes'!FD517)=TRUE,'Primary endpoint outcomes'!FD517,0)))</f>
        <v>0</v>
      </c>
      <c r="X518" s="326">
        <f>IF(ISNUMBER('Primary endpoint outcomes'!FB517)=TRUE,'Primary endpoint outcomes'!FB517,(IF(ISNUMBER('Primary endpoint outcomes'!FE517)=TRUE,'Primary endpoint outcomes'!FE517,0)))</f>
        <v>0</v>
      </c>
      <c r="Y518" s="326">
        <f>IF(ISNUMBER('Primary endpoint outcomes'!FC517)=TRUE,'Primary endpoint outcomes'!FC517,(IF(ISNUMBER('Primary endpoint outcomes'!FF517)=TRUE,'Primary endpoint outcomes'!FF517,0)))</f>
        <v>0</v>
      </c>
      <c r="AA518" s="151">
        <f t="shared" si="253"/>
        <v>87</v>
      </c>
      <c r="AB518" s="153">
        <f t="shared" si="254"/>
        <v>86</v>
      </c>
      <c r="AC518" s="153">
        <f t="shared" si="255"/>
        <v>2794.1400000000003</v>
      </c>
      <c r="AD518" s="151">
        <f t="shared" si="256"/>
        <v>87</v>
      </c>
      <c r="AE518" s="153">
        <f t="shared" si="257"/>
        <v>86</v>
      </c>
      <c r="AF518" s="153">
        <f t="shared" si="258"/>
        <v>2507.7600000000002</v>
      </c>
      <c r="AG518" s="151">
        <f t="shared" si="259"/>
        <v>0</v>
      </c>
      <c r="AH518" s="153">
        <f t="shared" si="260"/>
        <v>-1</v>
      </c>
      <c r="AI518" s="153">
        <f t="shared" si="261"/>
        <v>0</v>
      </c>
      <c r="AJ518" s="151">
        <f t="shared" si="262"/>
        <v>0</v>
      </c>
      <c r="AK518" s="153">
        <f t="shared" si="263"/>
        <v>-1</v>
      </c>
      <c r="AL518" s="153">
        <f t="shared" si="264"/>
        <v>0</v>
      </c>
      <c r="AM518" s="151">
        <f t="shared" si="265"/>
        <v>0</v>
      </c>
      <c r="AN518" s="153">
        <f t="shared" si="266"/>
        <v>-1</v>
      </c>
      <c r="AO518" s="153">
        <f t="shared" si="267"/>
        <v>0</v>
      </c>
      <c r="AP518" s="153">
        <f t="shared" si="268"/>
        <v>172</v>
      </c>
      <c r="AQ518" s="153">
        <f t="shared" si="269"/>
        <v>5301.9000000000005</v>
      </c>
      <c r="AR518" s="153">
        <f t="shared" si="270"/>
        <v>27.2</v>
      </c>
      <c r="AS518" s="153">
        <f t="shared" si="271"/>
        <v>5.5520266569965244</v>
      </c>
      <c r="AT518" s="153">
        <f t="shared" si="272"/>
        <v>174</v>
      </c>
    </row>
    <row r="519" spans="1:46" ht="15.75" x14ac:dyDescent="0.25">
      <c r="A519" s="152" t="str">
        <f>'Primary endpoint outcomes'!A518</f>
        <v>Rickels 1982b</v>
      </c>
      <c r="B519" s="152" t="str">
        <f>CONCATENATE('Primary endpoint outcomes'!S518,'Primary endpoint outcomes'!T518)</f>
        <v>HAMD21</v>
      </c>
      <c r="C519" s="154" t="e">
        <f t="shared" si="245"/>
        <v>#DIV/0!</v>
      </c>
      <c r="D519" s="154" t="e">
        <f t="shared" si="246"/>
        <v>#DIV/0!</v>
      </c>
      <c r="E519" s="154">
        <f t="shared" si="247"/>
        <v>0</v>
      </c>
      <c r="F519" s="21" t="e">
        <f t="shared" si="248"/>
        <v>#DIV/0!</v>
      </c>
      <c r="G519" s="21" t="e">
        <f t="shared" si="249"/>
        <v>#DIV/0!</v>
      </c>
      <c r="H519" s="155" t="e">
        <f t="shared" si="250"/>
        <v>#DIV/0!</v>
      </c>
      <c r="I519" s="155" t="e">
        <f t="shared" si="251"/>
        <v>#DIV/0!</v>
      </c>
      <c r="J519" s="318">
        <f t="shared" si="252"/>
        <v>0</v>
      </c>
      <c r="K519" s="326">
        <f>IF(ISNUMBER('Primary endpoint outcomes'!U518)=TRUE,'Primary endpoint outcomes'!U518,(IF(ISNUMBER('Primary endpoint outcomes'!X518)=TRUE,'Primary endpoint outcomes'!X518,0)))</f>
        <v>0</v>
      </c>
      <c r="L519" s="326">
        <f>IF(ISNUMBER('Primary endpoint outcomes'!V518)=TRUE,'Primary endpoint outcomes'!V518,(IF(ISNUMBER('Primary endpoint outcomes'!Y518)=TRUE,'Primary endpoint outcomes'!Y518,0)))</f>
        <v>0</v>
      </c>
      <c r="M519" s="325">
        <f>IF(ISNUMBER('Primary endpoint outcomes'!W518)=TRUE,'Primary endpoint outcomes'!W518,(IF(ISNUMBER('Primary endpoint outcomes'!Z518)=TRUE,'Primary endpoint outcomes'!Z518,0)))</f>
        <v>0</v>
      </c>
      <c r="N519" s="326">
        <f>IF(ISNUMBER('Primary endpoint outcomes'!BC518)=TRUE,'Primary endpoint outcomes'!BC518,(IF(ISNUMBER('Primary endpoint outcomes'!BF518)=TRUE,'Primary endpoint outcomes'!BF518,0)))</f>
        <v>0</v>
      </c>
      <c r="O519" s="325">
        <f>IF(ISNUMBER('Primary endpoint outcomes'!BD518)=TRUE,'Primary endpoint outcomes'!BD518,(IF(ISNUMBER('Primary endpoint outcomes'!BG518)=TRUE,'Primary endpoint outcomes'!BG518,0)))</f>
        <v>0</v>
      </c>
      <c r="P519" s="325">
        <f>IF(ISNUMBER('Primary endpoint outcomes'!BE518)=TRUE,'Primary endpoint outcomes'!BE518,(IF(ISNUMBER('Primary endpoint outcomes'!BH518)=TRUE,'Primary endpoint outcomes'!BH518,0)))</f>
        <v>0</v>
      </c>
      <c r="Q519" s="326">
        <f>IF(ISNUMBER('Primary endpoint outcomes'!CK518)=TRUE,'Primary endpoint outcomes'!CK518,(IF(ISNUMBER('Primary endpoint outcomes'!CN518)=TRUE,'Primary endpoint outcomes'!CN518,0)))</f>
        <v>0</v>
      </c>
      <c r="R519" s="326">
        <f>IF(ISNUMBER('Primary endpoint outcomes'!CL518)=TRUE,'Primary endpoint outcomes'!CL518,(IF(ISNUMBER('Primary endpoint outcomes'!CO518)=TRUE,'Primary endpoint outcomes'!CO518,0)))</f>
        <v>0</v>
      </c>
      <c r="S519" s="325">
        <f>IF(ISNUMBER('Primary endpoint outcomes'!CM518)=TRUE,'Primary endpoint outcomes'!CM518,(IF(ISNUMBER('Primary endpoint outcomes'!CP518)=TRUE,'Primary endpoint outcomes'!CP518,0)))</f>
        <v>0</v>
      </c>
      <c r="T519" s="326">
        <f>IF(ISNUMBER('Primary endpoint outcomes'!DS518)=TRUE,'Primary endpoint outcomes'!DS518,(IF(ISNUMBER('Primary endpoint outcomes'!DV518)=TRUE,'Primary endpoint outcomes'!DV518,0)))</f>
        <v>0</v>
      </c>
      <c r="U519" s="326">
        <f>IF(ISNUMBER('Primary endpoint outcomes'!DT518)=TRUE,'Primary endpoint outcomes'!DT518,(IF(ISNUMBER('Primary endpoint outcomes'!DW518)=TRUE,'Primary endpoint outcomes'!DW518,0)))</f>
        <v>0</v>
      </c>
      <c r="V519" s="326">
        <f>IF(ISNUMBER('Primary endpoint outcomes'!DU518)=TRUE,'Primary endpoint outcomes'!DU518,(IF(ISNUMBER('Primary endpoint outcomes'!DX518)=TRUE,'Primary endpoint outcomes'!DX518,0)))</f>
        <v>0</v>
      </c>
      <c r="W519" s="326">
        <f>IF(ISNUMBER('Primary endpoint outcomes'!FA518)=TRUE,'Primary endpoint outcomes'!FA518,(IF(ISNUMBER('Primary endpoint outcomes'!FD518)=TRUE,'Primary endpoint outcomes'!FD518,0)))</f>
        <v>0</v>
      </c>
      <c r="X519" s="326">
        <f>IF(ISNUMBER('Primary endpoint outcomes'!FB518)=TRUE,'Primary endpoint outcomes'!FB518,(IF(ISNUMBER('Primary endpoint outcomes'!FE518)=TRUE,'Primary endpoint outcomes'!FE518,0)))</f>
        <v>0</v>
      </c>
      <c r="Y519" s="326">
        <f>IF(ISNUMBER('Primary endpoint outcomes'!FC518)=TRUE,'Primary endpoint outcomes'!FC518,(IF(ISNUMBER('Primary endpoint outcomes'!FF518)=TRUE,'Primary endpoint outcomes'!FF518,0)))</f>
        <v>0</v>
      </c>
      <c r="AA519" s="151">
        <f t="shared" si="253"/>
        <v>0</v>
      </c>
      <c r="AB519" s="153">
        <f t="shared" si="254"/>
        <v>-1</v>
      </c>
      <c r="AC519" s="153">
        <f t="shared" si="255"/>
        <v>0</v>
      </c>
      <c r="AD519" s="151">
        <f t="shared" si="256"/>
        <v>0</v>
      </c>
      <c r="AE519" s="153">
        <f t="shared" si="257"/>
        <v>-1</v>
      </c>
      <c r="AF519" s="153">
        <f t="shared" si="258"/>
        <v>0</v>
      </c>
      <c r="AG519" s="151">
        <f t="shared" si="259"/>
        <v>0</v>
      </c>
      <c r="AH519" s="153">
        <f t="shared" si="260"/>
        <v>-1</v>
      </c>
      <c r="AI519" s="153">
        <f t="shared" si="261"/>
        <v>0</v>
      </c>
      <c r="AJ519" s="151">
        <f t="shared" si="262"/>
        <v>0</v>
      </c>
      <c r="AK519" s="153">
        <f t="shared" si="263"/>
        <v>-1</v>
      </c>
      <c r="AL519" s="153">
        <f t="shared" si="264"/>
        <v>0</v>
      </c>
      <c r="AM519" s="151">
        <f t="shared" si="265"/>
        <v>0</v>
      </c>
      <c r="AN519" s="153">
        <f t="shared" si="266"/>
        <v>-1</v>
      </c>
      <c r="AO519" s="153">
        <f t="shared" si="267"/>
        <v>0</v>
      </c>
      <c r="AP519" s="153" t="b">
        <f t="shared" si="268"/>
        <v>0</v>
      </c>
      <c r="AQ519" s="153">
        <f t="shared" si="269"/>
        <v>0</v>
      </c>
      <c r="AR519" s="153" t="e">
        <f t="shared" si="270"/>
        <v>#DIV/0!</v>
      </c>
      <c r="AS519" s="153" t="e">
        <f t="shared" si="271"/>
        <v>#DIV/0!</v>
      </c>
      <c r="AT519" s="153">
        <f t="shared" si="272"/>
        <v>0</v>
      </c>
    </row>
    <row r="520" spans="1:46" ht="15.75" x14ac:dyDescent="0.25">
      <c r="A520" s="152" t="str">
        <f>'Primary endpoint outcomes'!A519</f>
        <v>Rickels 1982d</v>
      </c>
      <c r="B520" s="152" t="str">
        <f>CONCATENATE('Primary endpoint outcomes'!S519,'Primary endpoint outcomes'!T519)</f>
        <v>NANA</v>
      </c>
      <c r="C520" s="154" t="e">
        <f t="shared" si="245"/>
        <v>#DIV/0!</v>
      </c>
      <c r="D520" s="154" t="e">
        <f t="shared" si="246"/>
        <v>#DIV/0!</v>
      </c>
      <c r="E520" s="154">
        <f t="shared" si="247"/>
        <v>0</v>
      </c>
      <c r="F520" s="21" t="e">
        <f t="shared" si="248"/>
        <v>#DIV/0!</v>
      </c>
      <c r="G520" s="21" t="e">
        <f t="shared" si="249"/>
        <v>#DIV/0!</v>
      </c>
      <c r="H520" s="155" t="e">
        <f t="shared" si="250"/>
        <v>#N/A</v>
      </c>
      <c r="I520" s="155" t="e">
        <f t="shared" si="251"/>
        <v>#N/A</v>
      </c>
      <c r="J520" s="318">
        <f t="shared" si="252"/>
        <v>0</v>
      </c>
      <c r="K520" s="326">
        <f>IF(ISNUMBER('Primary endpoint outcomes'!U519)=TRUE,'Primary endpoint outcomes'!U519,(IF(ISNUMBER('Primary endpoint outcomes'!X519)=TRUE,'Primary endpoint outcomes'!X519,0)))</f>
        <v>0</v>
      </c>
      <c r="L520" s="326">
        <f>IF(ISNUMBER('Primary endpoint outcomes'!V519)=TRUE,'Primary endpoint outcomes'!V519,(IF(ISNUMBER('Primary endpoint outcomes'!Y519)=TRUE,'Primary endpoint outcomes'!Y519,0)))</f>
        <v>0</v>
      </c>
      <c r="M520" s="325">
        <f>IF(ISNUMBER('Primary endpoint outcomes'!W519)=TRUE,'Primary endpoint outcomes'!W519,(IF(ISNUMBER('Primary endpoint outcomes'!Z519)=TRUE,'Primary endpoint outcomes'!Z519,0)))</f>
        <v>0</v>
      </c>
      <c r="N520" s="326">
        <f>IF(ISNUMBER('Primary endpoint outcomes'!BC519)=TRUE,'Primary endpoint outcomes'!BC519,(IF(ISNUMBER('Primary endpoint outcomes'!BF519)=TRUE,'Primary endpoint outcomes'!BF519,0)))</f>
        <v>0</v>
      </c>
      <c r="O520" s="325">
        <f>IF(ISNUMBER('Primary endpoint outcomes'!BD519)=TRUE,'Primary endpoint outcomes'!BD519,(IF(ISNUMBER('Primary endpoint outcomes'!BG519)=TRUE,'Primary endpoint outcomes'!BG519,0)))</f>
        <v>0</v>
      </c>
      <c r="P520" s="325">
        <f>IF(ISNUMBER('Primary endpoint outcomes'!BE519)=TRUE,'Primary endpoint outcomes'!BE519,(IF(ISNUMBER('Primary endpoint outcomes'!BH519)=TRUE,'Primary endpoint outcomes'!BH519,0)))</f>
        <v>0</v>
      </c>
      <c r="Q520" s="326">
        <f>IF(ISNUMBER('Primary endpoint outcomes'!CK519)=TRUE,'Primary endpoint outcomes'!CK519,(IF(ISNUMBER('Primary endpoint outcomes'!CN519)=TRUE,'Primary endpoint outcomes'!CN519,0)))</f>
        <v>0</v>
      </c>
      <c r="R520" s="326">
        <f>IF(ISNUMBER('Primary endpoint outcomes'!CL519)=TRUE,'Primary endpoint outcomes'!CL519,(IF(ISNUMBER('Primary endpoint outcomes'!CO519)=TRUE,'Primary endpoint outcomes'!CO519,0)))</f>
        <v>0</v>
      </c>
      <c r="S520" s="325">
        <f>IF(ISNUMBER('Primary endpoint outcomes'!CM519)=TRUE,'Primary endpoint outcomes'!CM519,(IF(ISNUMBER('Primary endpoint outcomes'!CP519)=TRUE,'Primary endpoint outcomes'!CP519,0)))</f>
        <v>0</v>
      </c>
      <c r="T520" s="326">
        <f>IF(ISNUMBER('Primary endpoint outcomes'!DS519)=TRUE,'Primary endpoint outcomes'!DS519,(IF(ISNUMBER('Primary endpoint outcomes'!DV519)=TRUE,'Primary endpoint outcomes'!DV519,0)))</f>
        <v>0</v>
      </c>
      <c r="U520" s="326">
        <f>IF(ISNUMBER('Primary endpoint outcomes'!DT519)=TRUE,'Primary endpoint outcomes'!DT519,(IF(ISNUMBER('Primary endpoint outcomes'!DW519)=TRUE,'Primary endpoint outcomes'!DW519,0)))</f>
        <v>0</v>
      </c>
      <c r="V520" s="326">
        <f>IF(ISNUMBER('Primary endpoint outcomes'!DU519)=TRUE,'Primary endpoint outcomes'!DU519,(IF(ISNUMBER('Primary endpoint outcomes'!DX519)=TRUE,'Primary endpoint outcomes'!DX519,0)))</f>
        <v>0</v>
      </c>
      <c r="W520" s="326">
        <f>IF(ISNUMBER('Primary endpoint outcomes'!FA519)=TRUE,'Primary endpoint outcomes'!FA519,(IF(ISNUMBER('Primary endpoint outcomes'!FD519)=TRUE,'Primary endpoint outcomes'!FD519,0)))</f>
        <v>0</v>
      </c>
      <c r="X520" s="326">
        <f>IF(ISNUMBER('Primary endpoint outcomes'!FB519)=TRUE,'Primary endpoint outcomes'!FB519,(IF(ISNUMBER('Primary endpoint outcomes'!FE519)=TRUE,'Primary endpoint outcomes'!FE519,0)))</f>
        <v>0</v>
      </c>
      <c r="Y520" s="326">
        <f>IF(ISNUMBER('Primary endpoint outcomes'!FC519)=TRUE,'Primary endpoint outcomes'!FC519,(IF(ISNUMBER('Primary endpoint outcomes'!FF519)=TRUE,'Primary endpoint outcomes'!FF519,0)))</f>
        <v>0</v>
      </c>
      <c r="AA520" s="151">
        <f t="shared" si="253"/>
        <v>0</v>
      </c>
      <c r="AB520" s="153">
        <f t="shared" si="254"/>
        <v>-1</v>
      </c>
      <c r="AC520" s="153">
        <f t="shared" si="255"/>
        <v>0</v>
      </c>
      <c r="AD520" s="151">
        <f t="shared" si="256"/>
        <v>0</v>
      </c>
      <c r="AE520" s="153">
        <f t="shared" si="257"/>
        <v>-1</v>
      </c>
      <c r="AF520" s="153">
        <f t="shared" si="258"/>
        <v>0</v>
      </c>
      <c r="AG520" s="151">
        <f t="shared" si="259"/>
        <v>0</v>
      </c>
      <c r="AH520" s="153">
        <f t="shared" si="260"/>
        <v>-1</v>
      </c>
      <c r="AI520" s="153">
        <f t="shared" si="261"/>
        <v>0</v>
      </c>
      <c r="AJ520" s="151">
        <f t="shared" si="262"/>
        <v>0</v>
      </c>
      <c r="AK520" s="153">
        <f t="shared" si="263"/>
        <v>-1</v>
      </c>
      <c r="AL520" s="153">
        <f t="shared" si="264"/>
        <v>0</v>
      </c>
      <c r="AM520" s="151">
        <f t="shared" si="265"/>
        <v>0</v>
      </c>
      <c r="AN520" s="153">
        <f t="shared" si="266"/>
        <v>-1</v>
      </c>
      <c r="AO520" s="153">
        <f t="shared" si="267"/>
        <v>0</v>
      </c>
      <c r="AP520" s="153" t="b">
        <f t="shared" si="268"/>
        <v>0</v>
      </c>
      <c r="AQ520" s="153">
        <f t="shared" si="269"/>
        <v>0</v>
      </c>
      <c r="AR520" s="153" t="e">
        <f t="shared" si="270"/>
        <v>#DIV/0!</v>
      </c>
      <c r="AS520" s="153" t="e">
        <f t="shared" si="271"/>
        <v>#DIV/0!</v>
      </c>
      <c r="AT520" s="153">
        <f t="shared" si="272"/>
        <v>0</v>
      </c>
    </row>
    <row r="521" spans="1:46" ht="15.75" x14ac:dyDescent="0.25">
      <c r="A521" s="152" t="str">
        <f>'Primary endpoint outcomes'!A520</f>
        <v>Rickels 1982e</v>
      </c>
      <c r="B521" s="152" t="str">
        <f>CONCATENATE('Primary endpoint outcomes'!S520,'Primary endpoint outcomes'!T520)</f>
        <v>NANA</v>
      </c>
      <c r="C521" s="154" t="e">
        <f t="shared" si="245"/>
        <v>#DIV/0!</v>
      </c>
      <c r="D521" s="154" t="e">
        <f t="shared" si="246"/>
        <v>#DIV/0!</v>
      </c>
      <c r="E521" s="154">
        <f t="shared" si="247"/>
        <v>0</v>
      </c>
      <c r="F521" s="21" t="e">
        <f t="shared" si="248"/>
        <v>#DIV/0!</v>
      </c>
      <c r="G521" s="21" t="e">
        <f t="shared" si="249"/>
        <v>#DIV/0!</v>
      </c>
      <c r="H521" s="155" t="e">
        <f t="shared" si="250"/>
        <v>#N/A</v>
      </c>
      <c r="I521" s="155" t="e">
        <f t="shared" si="251"/>
        <v>#N/A</v>
      </c>
      <c r="J521" s="318">
        <f t="shared" si="252"/>
        <v>0</v>
      </c>
      <c r="K521" s="326">
        <f>IF(ISNUMBER('Primary endpoint outcomes'!U520)=TRUE,'Primary endpoint outcomes'!U520,(IF(ISNUMBER('Primary endpoint outcomes'!X520)=TRUE,'Primary endpoint outcomes'!X520,0)))</f>
        <v>0</v>
      </c>
      <c r="L521" s="326">
        <f>IF(ISNUMBER('Primary endpoint outcomes'!V520)=TRUE,'Primary endpoint outcomes'!V520,(IF(ISNUMBER('Primary endpoint outcomes'!Y520)=TRUE,'Primary endpoint outcomes'!Y520,0)))</f>
        <v>0</v>
      </c>
      <c r="M521" s="325">
        <f>IF(ISNUMBER('Primary endpoint outcomes'!W520)=TRUE,'Primary endpoint outcomes'!W520,(IF(ISNUMBER('Primary endpoint outcomes'!Z520)=TRUE,'Primary endpoint outcomes'!Z520,0)))</f>
        <v>0</v>
      </c>
      <c r="N521" s="326">
        <f>IF(ISNUMBER('Primary endpoint outcomes'!BC520)=TRUE,'Primary endpoint outcomes'!BC520,(IF(ISNUMBER('Primary endpoint outcomes'!BF520)=TRUE,'Primary endpoint outcomes'!BF520,0)))</f>
        <v>0</v>
      </c>
      <c r="O521" s="325">
        <f>IF(ISNUMBER('Primary endpoint outcomes'!BD520)=TRUE,'Primary endpoint outcomes'!BD520,(IF(ISNUMBER('Primary endpoint outcomes'!BG520)=TRUE,'Primary endpoint outcomes'!BG520,0)))</f>
        <v>0</v>
      </c>
      <c r="P521" s="325">
        <f>IF(ISNUMBER('Primary endpoint outcomes'!BE520)=TRUE,'Primary endpoint outcomes'!BE520,(IF(ISNUMBER('Primary endpoint outcomes'!BH520)=TRUE,'Primary endpoint outcomes'!BH520,0)))</f>
        <v>0</v>
      </c>
      <c r="Q521" s="326">
        <f>IF(ISNUMBER('Primary endpoint outcomes'!CK520)=TRUE,'Primary endpoint outcomes'!CK520,(IF(ISNUMBER('Primary endpoint outcomes'!CN520)=TRUE,'Primary endpoint outcomes'!CN520,0)))</f>
        <v>0</v>
      </c>
      <c r="R521" s="326">
        <f>IF(ISNUMBER('Primary endpoint outcomes'!CL520)=TRUE,'Primary endpoint outcomes'!CL520,(IF(ISNUMBER('Primary endpoint outcomes'!CO520)=TRUE,'Primary endpoint outcomes'!CO520,0)))</f>
        <v>0</v>
      </c>
      <c r="S521" s="325">
        <f>IF(ISNUMBER('Primary endpoint outcomes'!CM520)=TRUE,'Primary endpoint outcomes'!CM520,(IF(ISNUMBER('Primary endpoint outcomes'!CP520)=TRUE,'Primary endpoint outcomes'!CP520,0)))</f>
        <v>0</v>
      </c>
      <c r="T521" s="326">
        <f>IF(ISNUMBER('Primary endpoint outcomes'!DS520)=TRUE,'Primary endpoint outcomes'!DS520,(IF(ISNUMBER('Primary endpoint outcomes'!DV520)=TRUE,'Primary endpoint outcomes'!DV520,0)))</f>
        <v>0</v>
      </c>
      <c r="U521" s="326">
        <f>IF(ISNUMBER('Primary endpoint outcomes'!DT520)=TRUE,'Primary endpoint outcomes'!DT520,(IF(ISNUMBER('Primary endpoint outcomes'!DW520)=TRUE,'Primary endpoint outcomes'!DW520,0)))</f>
        <v>0</v>
      </c>
      <c r="V521" s="326">
        <f>IF(ISNUMBER('Primary endpoint outcomes'!DU520)=TRUE,'Primary endpoint outcomes'!DU520,(IF(ISNUMBER('Primary endpoint outcomes'!DX520)=TRUE,'Primary endpoint outcomes'!DX520,0)))</f>
        <v>0</v>
      </c>
      <c r="W521" s="326">
        <f>IF(ISNUMBER('Primary endpoint outcomes'!FA520)=TRUE,'Primary endpoint outcomes'!FA520,(IF(ISNUMBER('Primary endpoint outcomes'!FD520)=TRUE,'Primary endpoint outcomes'!FD520,0)))</f>
        <v>0</v>
      </c>
      <c r="X521" s="326">
        <f>IF(ISNUMBER('Primary endpoint outcomes'!FB520)=TRUE,'Primary endpoint outcomes'!FB520,(IF(ISNUMBER('Primary endpoint outcomes'!FE520)=TRUE,'Primary endpoint outcomes'!FE520,0)))</f>
        <v>0</v>
      </c>
      <c r="Y521" s="326">
        <f>IF(ISNUMBER('Primary endpoint outcomes'!FC520)=TRUE,'Primary endpoint outcomes'!FC520,(IF(ISNUMBER('Primary endpoint outcomes'!FF520)=TRUE,'Primary endpoint outcomes'!FF520,0)))</f>
        <v>0</v>
      </c>
      <c r="AA521" s="151">
        <f t="shared" si="253"/>
        <v>0</v>
      </c>
      <c r="AB521" s="153">
        <f t="shared" si="254"/>
        <v>-1</v>
      </c>
      <c r="AC521" s="153">
        <f t="shared" si="255"/>
        <v>0</v>
      </c>
      <c r="AD521" s="151">
        <f t="shared" si="256"/>
        <v>0</v>
      </c>
      <c r="AE521" s="153">
        <f t="shared" si="257"/>
        <v>-1</v>
      </c>
      <c r="AF521" s="153">
        <f t="shared" si="258"/>
        <v>0</v>
      </c>
      <c r="AG521" s="151">
        <f t="shared" si="259"/>
        <v>0</v>
      </c>
      <c r="AH521" s="153">
        <f t="shared" si="260"/>
        <v>-1</v>
      </c>
      <c r="AI521" s="153">
        <f t="shared" si="261"/>
        <v>0</v>
      </c>
      <c r="AJ521" s="151">
        <f t="shared" si="262"/>
        <v>0</v>
      </c>
      <c r="AK521" s="153">
        <f t="shared" si="263"/>
        <v>-1</v>
      </c>
      <c r="AL521" s="153">
        <f t="shared" si="264"/>
        <v>0</v>
      </c>
      <c r="AM521" s="151">
        <f t="shared" si="265"/>
        <v>0</v>
      </c>
      <c r="AN521" s="153">
        <f t="shared" si="266"/>
        <v>-1</v>
      </c>
      <c r="AO521" s="153">
        <f t="shared" si="267"/>
        <v>0</v>
      </c>
      <c r="AP521" s="153" t="b">
        <f t="shared" si="268"/>
        <v>0</v>
      </c>
      <c r="AQ521" s="153">
        <f t="shared" si="269"/>
        <v>0</v>
      </c>
      <c r="AR521" s="153" t="e">
        <f t="shared" si="270"/>
        <v>#DIV/0!</v>
      </c>
      <c r="AS521" s="153" t="e">
        <f t="shared" si="271"/>
        <v>#DIV/0!</v>
      </c>
      <c r="AT521" s="153">
        <f t="shared" si="272"/>
        <v>0</v>
      </c>
    </row>
    <row r="522" spans="1:46" ht="15.75" x14ac:dyDescent="0.25">
      <c r="A522" s="152" t="str">
        <f>'Primary endpoint outcomes'!A521</f>
        <v>Rickels 1985</v>
      </c>
      <c r="B522" s="152" t="str">
        <f>CONCATENATE('Primary endpoint outcomes'!S521,'Primary endpoint outcomes'!T521)</f>
        <v>HAMD21</v>
      </c>
      <c r="C522" s="154">
        <f t="shared" si="245"/>
        <v>25.940629921259841</v>
      </c>
      <c r="D522" s="154">
        <f t="shared" si="246"/>
        <v>0</v>
      </c>
      <c r="E522" s="154">
        <f t="shared" si="247"/>
        <v>254</v>
      </c>
      <c r="F522" s="21" t="str">
        <f t="shared" si="248"/>
        <v>YES</v>
      </c>
      <c r="G522" s="21" t="str">
        <f t="shared" si="249"/>
        <v>NO</v>
      </c>
      <c r="H522" s="155" t="e">
        <f t="shared" si="250"/>
        <v>#NUM!</v>
      </c>
      <c r="I522" s="155" t="e">
        <f t="shared" si="251"/>
        <v>#NUM!</v>
      </c>
      <c r="J522" s="318">
        <f t="shared" si="252"/>
        <v>0</v>
      </c>
      <c r="K522" s="326">
        <f>IF(ISNUMBER('Primary endpoint outcomes'!U521)=TRUE,'Primary endpoint outcomes'!U521,(IF(ISNUMBER('Primary endpoint outcomes'!X521)=TRUE,'Primary endpoint outcomes'!X521,0)))</f>
        <v>25.48</v>
      </c>
      <c r="L522" s="326">
        <f>IF(ISNUMBER('Primary endpoint outcomes'!V521)=TRUE,'Primary endpoint outcomes'!V521,(IF(ISNUMBER('Primary endpoint outcomes'!Y521)=TRUE,'Primary endpoint outcomes'!Y521,0)))</f>
        <v>0</v>
      </c>
      <c r="M522" s="325">
        <f>IF(ISNUMBER('Primary endpoint outcomes'!W521)=TRUE,'Primary endpoint outcomes'!W521,(IF(ISNUMBER('Primary endpoint outcomes'!Z521)=TRUE,'Primary endpoint outcomes'!Z521,0)))</f>
        <v>124</v>
      </c>
      <c r="N522" s="326">
        <f>IF(ISNUMBER('Primary endpoint outcomes'!BC521)=TRUE,'Primary endpoint outcomes'!BC521,(IF(ISNUMBER('Primary endpoint outcomes'!BF521)=TRUE,'Primary endpoint outcomes'!BF521,0)))</f>
        <v>26.38</v>
      </c>
      <c r="O522" s="325">
        <f>IF(ISNUMBER('Primary endpoint outcomes'!BD521)=TRUE,'Primary endpoint outcomes'!BD521,(IF(ISNUMBER('Primary endpoint outcomes'!BG521)=TRUE,'Primary endpoint outcomes'!BG521,0)))</f>
        <v>0</v>
      </c>
      <c r="P522" s="325">
        <f>IF(ISNUMBER('Primary endpoint outcomes'!BE521)=TRUE,'Primary endpoint outcomes'!BE521,(IF(ISNUMBER('Primary endpoint outcomes'!BH521)=TRUE,'Primary endpoint outcomes'!BH521,0)))</f>
        <v>130</v>
      </c>
      <c r="Q522" s="326">
        <f>IF(ISNUMBER('Primary endpoint outcomes'!CK521)=TRUE,'Primary endpoint outcomes'!CK521,(IF(ISNUMBER('Primary endpoint outcomes'!CN521)=TRUE,'Primary endpoint outcomes'!CN521,0)))</f>
        <v>0</v>
      </c>
      <c r="R522" s="326">
        <f>IF(ISNUMBER('Primary endpoint outcomes'!CL521)=TRUE,'Primary endpoint outcomes'!CL521,(IF(ISNUMBER('Primary endpoint outcomes'!CO521)=TRUE,'Primary endpoint outcomes'!CO521,0)))</f>
        <v>0</v>
      </c>
      <c r="S522" s="325">
        <f>IF(ISNUMBER('Primary endpoint outcomes'!CM521)=TRUE,'Primary endpoint outcomes'!CM521,(IF(ISNUMBER('Primary endpoint outcomes'!CP521)=TRUE,'Primary endpoint outcomes'!CP521,0)))</f>
        <v>0</v>
      </c>
      <c r="T522" s="326">
        <f>IF(ISNUMBER('Primary endpoint outcomes'!DS521)=TRUE,'Primary endpoint outcomes'!DS521,(IF(ISNUMBER('Primary endpoint outcomes'!DV521)=TRUE,'Primary endpoint outcomes'!DV521,0)))</f>
        <v>0</v>
      </c>
      <c r="U522" s="326">
        <f>IF(ISNUMBER('Primary endpoint outcomes'!DT521)=TRUE,'Primary endpoint outcomes'!DT521,(IF(ISNUMBER('Primary endpoint outcomes'!DW521)=TRUE,'Primary endpoint outcomes'!DW521,0)))</f>
        <v>0</v>
      </c>
      <c r="V522" s="326">
        <f>IF(ISNUMBER('Primary endpoint outcomes'!DU521)=TRUE,'Primary endpoint outcomes'!DU521,(IF(ISNUMBER('Primary endpoint outcomes'!DX521)=TRUE,'Primary endpoint outcomes'!DX521,0)))</f>
        <v>0</v>
      </c>
      <c r="W522" s="326">
        <f>IF(ISNUMBER('Primary endpoint outcomes'!FA521)=TRUE,'Primary endpoint outcomes'!FA521,(IF(ISNUMBER('Primary endpoint outcomes'!FD521)=TRUE,'Primary endpoint outcomes'!FD521,0)))</f>
        <v>0</v>
      </c>
      <c r="X522" s="326">
        <f>IF(ISNUMBER('Primary endpoint outcomes'!FB521)=TRUE,'Primary endpoint outcomes'!FB521,(IF(ISNUMBER('Primary endpoint outcomes'!FE521)=TRUE,'Primary endpoint outcomes'!FE521,0)))</f>
        <v>0</v>
      </c>
      <c r="Y522" s="326">
        <f>IF(ISNUMBER('Primary endpoint outcomes'!FC521)=TRUE,'Primary endpoint outcomes'!FC521,(IF(ISNUMBER('Primary endpoint outcomes'!FF521)=TRUE,'Primary endpoint outcomes'!FF521,0)))</f>
        <v>0</v>
      </c>
      <c r="AA522" s="151">
        <f t="shared" si="253"/>
        <v>124</v>
      </c>
      <c r="AB522" s="153">
        <f t="shared" si="254"/>
        <v>123</v>
      </c>
      <c r="AC522" s="153">
        <f t="shared" si="255"/>
        <v>0</v>
      </c>
      <c r="AD522" s="151">
        <f t="shared" si="256"/>
        <v>130</v>
      </c>
      <c r="AE522" s="153">
        <f t="shared" si="257"/>
        <v>129</v>
      </c>
      <c r="AF522" s="153">
        <f t="shared" si="258"/>
        <v>0</v>
      </c>
      <c r="AG522" s="151">
        <f t="shared" si="259"/>
        <v>0</v>
      </c>
      <c r="AH522" s="153">
        <f t="shared" si="260"/>
        <v>-1</v>
      </c>
      <c r="AI522" s="153">
        <f t="shared" si="261"/>
        <v>0</v>
      </c>
      <c r="AJ522" s="151">
        <f t="shared" si="262"/>
        <v>0</v>
      </c>
      <c r="AK522" s="153">
        <f t="shared" si="263"/>
        <v>-1</v>
      </c>
      <c r="AL522" s="153">
        <f t="shared" si="264"/>
        <v>0</v>
      </c>
      <c r="AM522" s="151">
        <f t="shared" si="265"/>
        <v>0</v>
      </c>
      <c r="AN522" s="153">
        <f t="shared" si="266"/>
        <v>-1</v>
      </c>
      <c r="AO522" s="153">
        <f t="shared" si="267"/>
        <v>0</v>
      </c>
      <c r="AP522" s="153">
        <f t="shared" si="268"/>
        <v>252</v>
      </c>
      <c r="AQ522" s="153">
        <f t="shared" si="269"/>
        <v>0</v>
      </c>
      <c r="AR522" s="153">
        <f t="shared" si="270"/>
        <v>25.940629921259841</v>
      </c>
      <c r="AS522" s="153">
        <f t="shared" si="271"/>
        <v>0</v>
      </c>
      <c r="AT522" s="153">
        <f t="shared" si="272"/>
        <v>254</v>
      </c>
    </row>
    <row r="523" spans="1:46" ht="15.75" x14ac:dyDescent="0.25">
      <c r="A523" s="152" t="str">
        <f>'Primary endpoint outcomes'!A522</f>
        <v>Rickels 1987</v>
      </c>
      <c r="B523" s="152" t="str">
        <f>CONCATENATE('Primary endpoint outcomes'!S522,'Primary endpoint outcomes'!T522)</f>
        <v>HAMD21</v>
      </c>
      <c r="C523" s="154">
        <f t="shared" si="245"/>
        <v>24.449193548387097</v>
      </c>
      <c r="D523" s="154">
        <f t="shared" si="246"/>
        <v>0</v>
      </c>
      <c r="E523" s="154">
        <f t="shared" si="247"/>
        <v>124</v>
      </c>
      <c r="F523" s="21" t="str">
        <f t="shared" si="248"/>
        <v>YES</v>
      </c>
      <c r="G523" s="21" t="str">
        <f t="shared" si="249"/>
        <v>NO</v>
      </c>
      <c r="H523" s="155" t="e">
        <f t="shared" si="250"/>
        <v>#NUM!</v>
      </c>
      <c r="I523" s="155" t="e">
        <f t="shared" si="251"/>
        <v>#NUM!</v>
      </c>
      <c r="J523" s="318">
        <f t="shared" si="252"/>
        <v>0</v>
      </c>
      <c r="K523" s="326">
        <f>IF(ISNUMBER('Primary endpoint outcomes'!U522)=TRUE,'Primary endpoint outcomes'!U522,(IF(ISNUMBER('Primary endpoint outcomes'!X522)=TRUE,'Primary endpoint outcomes'!X522,0)))</f>
        <v>24.4</v>
      </c>
      <c r="L523" s="326">
        <f>IF(ISNUMBER('Primary endpoint outcomes'!V522)=TRUE,'Primary endpoint outcomes'!V522,(IF(ISNUMBER('Primary endpoint outcomes'!Y522)=TRUE,'Primary endpoint outcomes'!Y522,0)))</f>
        <v>0</v>
      </c>
      <c r="M523" s="325">
        <f>IF(ISNUMBER('Primary endpoint outcomes'!W522)=TRUE,'Primary endpoint outcomes'!W522,(IF(ISNUMBER('Primary endpoint outcomes'!Z522)=TRUE,'Primary endpoint outcomes'!Z522,0)))</f>
        <v>63</v>
      </c>
      <c r="N523" s="326">
        <f>IF(ISNUMBER('Primary endpoint outcomes'!BC522)=TRUE,'Primary endpoint outcomes'!BC522,(IF(ISNUMBER('Primary endpoint outcomes'!BF522)=TRUE,'Primary endpoint outcomes'!BF522,0)))</f>
        <v>24.5</v>
      </c>
      <c r="O523" s="325">
        <f>IF(ISNUMBER('Primary endpoint outcomes'!BD522)=TRUE,'Primary endpoint outcomes'!BD522,(IF(ISNUMBER('Primary endpoint outcomes'!BG522)=TRUE,'Primary endpoint outcomes'!BG522,0)))</f>
        <v>0</v>
      </c>
      <c r="P523" s="325">
        <f>IF(ISNUMBER('Primary endpoint outcomes'!BE522)=TRUE,'Primary endpoint outcomes'!BE522,(IF(ISNUMBER('Primary endpoint outcomes'!BH522)=TRUE,'Primary endpoint outcomes'!BH522,0)))</f>
        <v>61</v>
      </c>
      <c r="Q523" s="326">
        <f>IF(ISNUMBER('Primary endpoint outcomes'!CK522)=TRUE,'Primary endpoint outcomes'!CK522,(IF(ISNUMBER('Primary endpoint outcomes'!CN522)=TRUE,'Primary endpoint outcomes'!CN522,0)))</f>
        <v>0</v>
      </c>
      <c r="R523" s="326">
        <f>IF(ISNUMBER('Primary endpoint outcomes'!CL522)=TRUE,'Primary endpoint outcomes'!CL522,(IF(ISNUMBER('Primary endpoint outcomes'!CO522)=TRUE,'Primary endpoint outcomes'!CO522,0)))</f>
        <v>0</v>
      </c>
      <c r="S523" s="325">
        <f>IF(ISNUMBER('Primary endpoint outcomes'!CM522)=TRUE,'Primary endpoint outcomes'!CM522,(IF(ISNUMBER('Primary endpoint outcomes'!CP522)=TRUE,'Primary endpoint outcomes'!CP522,0)))</f>
        <v>0</v>
      </c>
      <c r="T523" s="326">
        <f>IF(ISNUMBER('Primary endpoint outcomes'!DS522)=TRUE,'Primary endpoint outcomes'!DS522,(IF(ISNUMBER('Primary endpoint outcomes'!DV522)=TRUE,'Primary endpoint outcomes'!DV522,0)))</f>
        <v>0</v>
      </c>
      <c r="U523" s="326">
        <f>IF(ISNUMBER('Primary endpoint outcomes'!DT522)=TRUE,'Primary endpoint outcomes'!DT522,(IF(ISNUMBER('Primary endpoint outcomes'!DW522)=TRUE,'Primary endpoint outcomes'!DW522,0)))</f>
        <v>0</v>
      </c>
      <c r="V523" s="326">
        <f>IF(ISNUMBER('Primary endpoint outcomes'!DU522)=TRUE,'Primary endpoint outcomes'!DU522,(IF(ISNUMBER('Primary endpoint outcomes'!DX522)=TRUE,'Primary endpoint outcomes'!DX522,0)))</f>
        <v>0</v>
      </c>
      <c r="W523" s="326">
        <f>IF(ISNUMBER('Primary endpoint outcomes'!FA522)=TRUE,'Primary endpoint outcomes'!FA522,(IF(ISNUMBER('Primary endpoint outcomes'!FD522)=TRUE,'Primary endpoint outcomes'!FD522,0)))</f>
        <v>0</v>
      </c>
      <c r="X523" s="326">
        <f>IF(ISNUMBER('Primary endpoint outcomes'!FB522)=TRUE,'Primary endpoint outcomes'!FB522,(IF(ISNUMBER('Primary endpoint outcomes'!FE522)=TRUE,'Primary endpoint outcomes'!FE522,0)))</f>
        <v>0</v>
      </c>
      <c r="Y523" s="326">
        <f>IF(ISNUMBER('Primary endpoint outcomes'!FC522)=TRUE,'Primary endpoint outcomes'!FC522,(IF(ISNUMBER('Primary endpoint outcomes'!FF522)=TRUE,'Primary endpoint outcomes'!FF522,0)))</f>
        <v>0</v>
      </c>
      <c r="AA523" s="151">
        <f t="shared" si="253"/>
        <v>63</v>
      </c>
      <c r="AB523" s="153">
        <f t="shared" si="254"/>
        <v>62</v>
      </c>
      <c r="AC523" s="153">
        <f t="shared" si="255"/>
        <v>0</v>
      </c>
      <c r="AD523" s="151">
        <f t="shared" si="256"/>
        <v>61</v>
      </c>
      <c r="AE523" s="153">
        <f t="shared" si="257"/>
        <v>60</v>
      </c>
      <c r="AF523" s="153">
        <f t="shared" si="258"/>
        <v>0</v>
      </c>
      <c r="AG523" s="151">
        <f t="shared" si="259"/>
        <v>0</v>
      </c>
      <c r="AH523" s="153">
        <f t="shared" si="260"/>
        <v>-1</v>
      </c>
      <c r="AI523" s="153">
        <f t="shared" si="261"/>
        <v>0</v>
      </c>
      <c r="AJ523" s="151">
        <f t="shared" si="262"/>
        <v>0</v>
      </c>
      <c r="AK523" s="153">
        <f t="shared" si="263"/>
        <v>-1</v>
      </c>
      <c r="AL523" s="153">
        <f t="shared" si="264"/>
        <v>0</v>
      </c>
      <c r="AM523" s="151">
        <f t="shared" si="265"/>
        <v>0</v>
      </c>
      <c r="AN523" s="153">
        <f t="shared" si="266"/>
        <v>-1</v>
      </c>
      <c r="AO523" s="153">
        <f t="shared" si="267"/>
        <v>0</v>
      </c>
      <c r="AP523" s="153">
        <f t="shared" si="268"/>
        <v>122</v>
      </c>
      <c r="AQ523" s="153">
        <f t="shared" si="269"/>
        <v>0</v>
      </c>
      <c r="AR523" s="153">
        <f t="shared" si="270"/>
        <v>24.449193548387097</v>
      </c>
      <c r="AS523" s="153">
        <f t="shared" si="271"/>
        <v>0</v>
      </c>
      <c r="AT523" s="153">
        <f t="shared" si="272"/>
        <v>124</v>
      </c>
    </row>
    <row r="524" spans="1:46" ht="15.75" x14ac:dyDescent="0.25">
      <c r="A524" s="152" t="str">
        <f>'Primary endpoint outcomes'!A523</f>
        <v>Rickels 1991</v>
      </c>
      <c r="B524" s="152" t="str">
        <f>CONCATENATE('Primary endpoint outcomes'!S523,'Primary endpoint outcomes'!T523)</f>
        <v>NANA</v>
      </c>
      <c r="C524" s="154" t="e">
        <f t="shared" si="245"/>
        <v>#DIV/0!</v>
      </c>
      <c r="D524" s="154" t="e">
        <f t="shared" si="246"/>
        <v>#DIV/0!</v>
      </c>
      <c r="E524" s="154">
        <f t="shared" si="247"/>
        <v>0</v>
      </c>
      <c r="F524" s="21" t="e">
        <f t="shared" si="248"/>
        <v>#DIV/0!</v>
      </c>
      <c r="G524" s="21" t="e">
        <f t="shared" si="249"/>
        <v>#DIV/0!</v>
      </c>
      <c r="H524" s="155" t="e">
        <f t="shared" si="250"/>
        <v>#N/A</v>
      </c>
      <c r="I524" s="155" t="e">
        <f t="shared" si="251"/>
        <v>#N/A</v>
      </c>
      <c r="J524" s="318">
        <f t="shared" si="252"/>
        <v>0</v>
      </c>
      <c r="K524" s="326">
        <f>IF(ISNUMBER('Primary endpoint outcomes'!U523)=TRUE,'Primary endpoint outcomes'!U523,(IF(ISNUMBER('Primary endpoint outcomes'!X523)=TRUE,'Primary endpoint outcomes'!X523,0)))</f>
        <v>0</v>
      </c>
      <c r="L524" s="326">
        <f>IF(ISNUMBER('Primary endpoint outcomes'!V523)=TRUE,'Primary endpoint outcomes'!V523,(IF(ISNUMBER('Primary endpoint outcomes'!Y523)=TRUE,'Primary endpoint outcomes'!Y523,0)))</f>
        <v>0</v>
      </c>
      <c r="M524" s="325">
        <f>IF(ISNUMBER('Primary endpoint outcomes'!W523)=TRUE,'Primary endpoint outcomes'!W523,(IF(ISNUMBER('Primary endpoint outcomes'!Z523)=TRUE,'Primary endpoint outcomes'!Z523,0)))</f>
        <v>0</v>
      </c>
      <c r="N524" s="326">
        <f>IF(ISNUMBER('Primary endpoint outcomes'!BC523)=TRUE,'Primary endpoint outcomes'!BC523,(IF(ISNUMBER('Primary endpoint outcomes'!BF523)=TRUE,'Primary endpoint outcomes'!BF523,0)))</f>
        <v>0</v>
      </c>
      <c r="O524" s="325">
        <f>IF(ISNUMBER('Primary endpoint outcomes'!BD523)=TRUE,'Primary endpoint outcomes'!BD523,(IF(ISNUMBER('Primary endpoint outcomes'!BG523)=TRUE,'Primary endpoint outcomes'!BG523,0)))</f>
        <v>0</v>
      </c>
      <c r="P524" s="325">
        <f>IF(ISNUMBER('Primary endpoint outcomes'!BE523)=TRUE,'Primary endpoint outcomes'!BE523,(IF(ISNUMBER('Primary endpoint outcomes'!BH523)=TRUE,'Primary endpoint outcomes'!BH523,0)))</f>
        <v>0</v>
      </c>
      <c r="Q524" s="326">
        <f>IF(ISNUMBER('Primary endpoint outcomes'!CK523)=TRUE,'Primary endpoint outcomes'!CK523,(IF(ISNUMBER('Primary endpoint outcomes'!CN523)=TRUE,'Primary endpoint outcomes'!CN523,0)))</f>
        <v>0</v>
      </c>
      <c r="R524" s="326">
        <f>IF(ISNUMBER('Primary endpoint outcomes'!CL523)=TRUE,'Primary endpoint outcomes'!CL523,(IF(ISNUMBER('Primary endpoint outcomes'!CO523)=TRUE,'Primary endpoint outcomes'!CO523,0)))</f>
        <v>0</v>
      </c>
      <c r="S524" s="325">
        <f>IF(ISNUMBER('Primary endpoint outcomes'!CM523)=TRUE,'Primary endpoint outcomes'!CM523,(IF(ISNUMBER('Primary endpoint outcomes'!CP523)=TRUE,'Primary endpoint outcomes'!CP523,0)))</f>
        <v>0</v>
      </c>
      <c r="T524" s="326">
        <f>IF(ISNUMBER('Primary endpoint outcomes'!DS523)=TRUE,'Primary endpoint outcomes'!DS523,(IF(ISNUMBER('Primary endpoint outcomes'!DV523)=TRUE,'Primary endpoint outcomes'!DV523,0)))</f>
        <v>0</v>
      </c>
      <c r="U524" s="326">
        <f>IF(ISNUMBER('Primary endpoint outcomes'!DT523)=TRUE,'Primary endpoint outcomes'!DT523,(IF(ISNUMBER('Primary endpoint outcomes'!DW523)=TRUE,'Primary endpoint outcomes'!DW523,0)))</f>
        <v>0</v>
      </c>
      <c r="V524" s="326">
        <f>IF(ISNUMBER('Primary endpoint outcomes'!DU523)=TRUE,'Primary endpoint outcomes'!DU523,(IF(ISNUMBER('Primary endpoint outcomes'!DX523)=TRUE,'Primary endpoint outcomes'!DX523,0)))</f>
        <v>0</v>
      </c>
      <c r="W524" s="326">
        <f>IF(ISNUMBER('Primary endpoint outcomes'!FA523)=TRUE,'Primary endpoint outcomes'!FA523,(IF(ISNUMBER('Primary endpoint outcomes'!FD523)=TRUE,'Primary endpoint outcomes'!FD523,0)))</f>
        <v>0</v>
      </c>
      <c r="X524" s="326">
        <f>IF(ISNUMBER('Primary endpoint outcomes'!FB523)=TRUE,'Primary endpoint outcomes'!FB523,(IF(ISNUMBER('Primary endpoint outcomes'!FE523)=TRUE,'Primary endpoint outcomes'!FE523,0)))</f>
        <v>0</v>
      </c>
      <c r="Y524" s="326">
        <f>IF(ISNUMBER('Primary endpoint outcomes'!FC523)=TRUE,'Primary endpoint outcomes'!FC523,(IF(ISNUMBER('Primary endpoint outcomes'!FF523)=TRUE,'Primary endpoint outcomes'!FF523,0)))</f>
        <v>0</v>
      </c>
      <c r="AA524" s="151">
        <f t="shared" si="253"/>
        <v>0</v>
      </c>
      <c r="AB524" s="153">
        <f t="shared" si="254"/>
        <v>-1</v>
      </c>
      <c r="AC524" s="153">
        <f t="shared" si="255"/>
        <v>0</v>
      </c>
      <c r="AD524" s="151">
        <f t="shared" si="256"/>
        <v>0</v>
      </c>
      <c r="AE524" s="153">
        <f t="shared" si="257"/>
        <v>-1</v>
      </c>
      <c r="AF524" s="153">
        <f t="shared" si="258"/>
        <v>0</v>
      </c>
      <c r="AG524" s="151">
        <f t="shared" si="259"/>
        <v>0</v>
      </c>
      <c r="AH524" s="153">
        <f t="shared" si="260"/>
        <v>-1</v>
      </c>
      <c r="AI524" s="153">
        <f t="shared" si="261"/>
        <v>0</v>
      </c>
      <c r="AJ524" s="151">
        <f t="shared" si="262"/>
        <v>0</v>
      </c>
      <c r="AK524" s="153">
        <f t="shared" si="263"/>
        <v>-1</v>
      </c>
      <c r="AL524" s="153">
        <f t="shared" si="264"/>
        <v>0</v>
      </c>
      <c r="AM524" s="151">
        <f t="shared" si="265"/>
        <v>0</v>
      </c>
      <c r="AN524" s="153">
        <f t="shared" si="266"/>
        <v>-1</v>
      </c>
      <c r="AO524" s="153">
        <f t="shared" si="267"/>
        <v>0</v>
      </c>
      <c r="AP524" s="153" t="b">
        <f t="shared" si="268"/>
        <v>0</v>
      </c>
      <c r="AQ524" s="153">
        <f t="shared" si="269"/>
        <v>0</v>
      </c>
      <c r="AR524" s="153" t="e">
        <f t="shared" si="270"/>
        <v>#DIV/0!</v>
      </c>
      <c r="AS524" s="153" t="e">
        <f t="shared" si="271"/>
        <v>#DIV/0!</v>
      </c>
      <c r="AT524" s="153">
        <f t="shared" si="272"/>
        <v>0</v>
      </c>
    </row>
    <row r="525" spans="1:46" ht="15.75" x14ac:dyDescent="0.25">
      <c r="A525" s="152" t="str">
        <f>'Primary endpoint outcomes'!A524</f>
        <v>Rickels 1992</v>
      </c>
      <c r="B525" s="152" t="str">
        <f>CONCATENATE('Primary endpoint outcomes'!S524,'Primary endpoint outcomes'!T524)</f>
        <v>HAMD17</v>
      </c>
      <c r="C525" s="154">
        <f t="shared" si="245"/>
        <v>26.345945945945942</v>
      </c>
      <c r="D525" s="154">
        <f t="shared" si="246"/>
        <v>5.5852520414903815</v>
      </c>
      <c r="E525" s="154">
        <f t="shared" si="247"/>
        <v>111</v>
      </c>
      <c r="F525" s="21" t="str">
        <f t="shared" si="248"/>
        <v>YES</v>
      </c>
      <c r="G525" s="21" t="str">
        <f t="shared" si="249"/>
        <v>NO</v>
      </c>
      <c r="H525" s="155">
        <f t="shared" si="250"/>
        <v>0.968013550139741</v>
      </c>
      <c r="I525" s="155">
        <f t="shared" si="251"/>
        <v>3.1986449860259003E-2</v>
      </c>
      <c r="J525" s="318">
        <f t="shared" si="252"/>
        <v>1</v>
      </c>
      <c r="K525" s="326">
        <f>IF(ISNUMBER('Primary endpoint outcomes'!U524)=TRUE,'Primary endpoint outcomes'!U524,(IF(ISNUMBER('Primary endpoint outcomes'!X524)=TRUE,'Primary endpoint outcomes'!X524,0)))</f>
        <v>26.8</v>
      </c>
      <c r="L525" s="326">
        <f>IF(ISNUMBER('Primary endpoint outcomes'!V524)=TRUE,'Primary endpoint outcomes'!V524,(IF(ISNUMBER('Primary endpoint outcomes'!Y524)=TRUE,'Primary endpoint outcomes'!Y524,0)))</f>
        <v>5.71</v>
      </c>
      <c r="M525" s="325">
        <f>IF(ISNUMBER('Primary endpoint outcomes'!W524)=TRUE,'Primary endpoint outcomes'!W524,(IF(ISNUMBER('Primary endpoint outcomes'!Z524)=TRUE,'Primary endpoint outcomes'!Z524,0)))</f>
        <v>55</v>
      </c>
      <c r="N525" s="326">
        <f>IF(ISNUMBER('Primary endpoint outcomes'!BC524)=TRUE,'Primary endpoint outcomes'!BC524,(IF(ISNUMBER('Primary endpoint outcomes'!BF524)=TRUE,'Primary endpoint outcomes'!BF524,0)))</f>
        <v>25.9</v>
      </c>
      <c r="O525" s="325">
        <f>IF(ISNUMBER('Primary endpoint outcomes'!BD524)=TRUE,'Primary endpoint outcomes'!BD524,(IF(ISNUMBER('Primary endpoint outcomes'!BG524)=TRUE,'Primary endpoint outcomes'!BG524,0)))</f>
        <v>5.46</v>
      </c>
      <c r="P525" s="325">
        <f>IF(ISNUMBER('Primary endpoint outcomes'!BE524)=TRUE,'Primary endpoint outcomes'!BE524,(IF(ISNUMBER('Primary endpoint outcomes'!BH524)=TRUE,'Primary endpoint outcomes'!BH524,0)))</f>
        <v>56</v>
      </c>
      <c r="Q525" s="326">
        <f>IF(ISNUMBER('Primary endpoint outcomes'!CK524)=TRUE,'Primary endpoint outcomes'!CK524,(IF(ISNUMBER('Primary endpoint outcomes'!CN524)=TRUE,'Primary endpoint outcomes'!CN524,0)))</f>
        <v>0</v>
      </c>
      <c r="R525" s="326">
        <f>IF(ISNUMBER('Primary endpoint outcomes'!CL524)=TRUE,'Primary endpoint outcomes'!CL524,(IF(ISNUMBER('Primary endpoint outcomes'!CO524)=TRUE,'Primary endpoint outcomes'!CO524,0)))</f>
        <v>0</v>
      </c>
      <c r="S525" s="325">
        <f>IF(ISNUMBER('Primary endpoint outcomes'!CM524)=TRUE,'Primary endpoint outcomes'!CM524,(IF(ISNUMBER('Primary endpoint outcomes'!CP524)=TRUE,'Primary endpoint outcomes'!CP524,0)))</f>
        <v>0</v>
      </c>
      <c r="T525" s="326">
        <f>IF(ISNUMBER('Primary endpoint outcomes'!DS524)=TRUE,'Primary endpoint outcomes'!DS524,(IF(ISNUMBER('Primary endpoint outcomes'!DV524)=TRUE,'Primary endpoint outcomes'!DV524,0)))</f>
        <v>0</v>
      </c>
      <c r="U525" s="326">
        <f>IF(ISNUMBER('Primary endpoint outcomes'!DT524)=TRUE,'Primary endpoint outcomes'!DT524,(IF(ISNUMBER('Primary endpoint outcomes'!DW524)=TRUE,'Primary endpoint outcomes'!DW524,0)))</f>
        <v>0</v>
      </c>
      <c r="V525" s="326">
        <f>IF(ISNUMBER('Primary endpoint outcomes'!DU524)=TRUE,'Primary endpoint outcomes'!DU524,(IF(ISNUMBER('Primary endpoint outcomes'!DX524)=TRUE,'Primary endpoint outcomes'!DX524,0)))</f>
        <v>0</v>
      </c>
      <c r="W525" s="326">
        <f>IF(ISNUMBER('Primary endpoint outcomes'!FA524)=TRUE,'Primary endpoint outcomes'!FA524,(IF(ISNUMBER('Primary endpoint outcomes'!FD524)=TRUE,'Primary endpoint outcomes'!FD524,0)))</f>
        <v>0</v>
      </c>
      <c r="X525" s="326">
        <f>IF(ISNUMBER('Primary endpoint outcomes'!FB524)=TRUE,'Primary endpoint outcomes'!FB524,(IF(ISNUMBER('Primary endpoint outcomes'!FE524)=TRUE,'Primary endpoint outcomes'!FE524,0)))</f>
        <v>0</v>
      </c>
      <c r="Y525" s="326">
        <f>IF(ISNUMBER('Primary endpoint outcomes'!FC524)=TRUE,'Primary endpoint outcomes'!FC524,(IF(ISNUMBER('Primary endpoint outcomes'!FF524)=TRUE,'Primary endpoint outcomes'!FF524,0)))</f>
        <v>0</v>
      </c>
      <c r="AA525" s="151">
        <f t="shared" si="253"/>
        <v>55</v>
      </c>
      <c r="AB525" s="153">
        <f t="shared" si="254"/>
        <v>54</v>
      </c>
      <c r="AC525" s="153">
        <f t="shared" si="255"/>
        <v>1760.6214000000002</v>
      </c>
      <c r="AD525" s="151">
        <f t="shared" si="256"/>
        <v>56</v>
      </c>
      <c r="AE525" s="153">
        <f t="shared" si="257"/>
        <v>55</v>
      </c>
      <c r="AF525" s="153">
        <f t="shared" si="258"/>
        <v>1639.6379999999999</v>
      </c>
      <c r="AG525" s="151">
        <f t="shared" si="259"/>
        <v>0</v>
      </c>
      <c r="AH525" s="153">
        <f t="shared" si="260"/>
        <v>-1</v>
      </c>
      <c r="AI525" s="153">
        <f t="shared" si="261"/>
        <v>0</v>
      </c>
      <c r="AJ525" s="151">
        <f t="shared" si="262"/>
        <v>0</v>
      </c>
      <c r="AK525" s="153">
        <f t="shared" si="263"/>
        <v>-1</v>
      </c>
      <c r="AL525" s="153">
        <f t="shared" si="264"/>
        <v>0</v>
      </c>
      <c r="AM525" s="151">
        <f t="shared" si="265"/>
        <v>0</v>
      </c>
      <c r="AN525" s="153">
        <f t="shared" si="266"/>
        <v>-1</v>
      </c>
      <c r="AO525" s="153">
        <f t="shared" si="267"/>
        <v>0</v>
      </c>
      <c r="AP525" s="153">
        <f t="shared" si="268"/>
        <v>109</v>
      </c>
      <c r="AQ525" s="153">
        <f t="shared" si="269"/>
        <v>3400.2593999999999</v>
      </c>
      <c r="AR525" s="153">
        <f t="shared" si="270"/>
        <v>26.345945945945942</v>
      </c>
      <c r="AS525" s="153">
        <f t="shared" si="271"/>
        <v>5.5852520414903815</v>
      </c>
      <c r="AT525" s="153">
        <f t="shared" si="272"/>
        <v>111</v>
      </c>
    </row>
    <row r="526" spans="1:46" ht="15.75" x14ac:dyDescent="0.25">
      <c r="A526" s="152" t="str">
        <f>'Primary endpoint outcomes'!A525</f>
        <v>Rickels 1994</v>
      </c>
      <c r="B526" s="152" t="str">
        <f>CONCATENATE('Primary endpoint outcomes'!S525,'Primary endpoint outcomes'!T525)</f>
        <v>HAMD17</v>
      </c>
      <c r="C526" s="154">
        <f t="shared" si="245"/>
        <v>23.893582887700536</v>
      </c>
      <c r="D526" s="154">
        <f t="shared" si="246"/>
        <v>2.077071092746785</v>
      </c>
      <c r="E526" s="154">
        <f t="shared" si="247"/>
        <v>187</v>
      </c>
      <c r="F526" s="21" t="str">
        <f t="shared" si="248"/>
        <v>YES</v>
      </c>
      <c r="G526" s="21" t="str">
        <f t="shared" si="249"/>
        <v>NO</v>
      </c>
      <c r="H526" s="155">
        <f t="shared" si="250"/>
        <v>0.99992775207073203</v>
      </c>
      <c r="I526" s="155">
        <f t="shared" si="251"/>
        <v>7.2247929267965638E-5</v>
      </c>
      <c r="J526" s="318">
        <f t="shared" si="252"/>
        <v>1</v>
      </c>
      <c r="K526" s="326">
        <f>IF(ISNUMBER('Primary endpoint outcomes'!U525)=TRUE,'Primary endpoint outcomes'!U525,(IF(ISNUMBER('Primary endpoint outcomes'!X525)=TRUE,'Primary endpoint outcomes'!X525,0)))</f>
        <v>24.3</v>
      </c>
      <c r="L526" s="326">
        <f>IF(ISNUMBER('Primary endpoint outcomes'!V525)=TRUE,'Primary endpoint outcomes'!V525,(IF(ISNUMBER('Primary endpoint outcomes'!Y525)=TRUE,'Primary endpoint outcomes'!Y525,0)))</f>
        <v>2.0099999999999998</v>
      </c>
      <c r="M526" s="325">
        <f>IF(ISNUMBER('Primary endpoint outcomes'!W525)=TRUE,'Primary endpoint outcomes'!W525,(IF(ISNUMBER('Primary endpoint outcomes'!Z525)=TRUE,'Primary endpoint outcomes'!Z525,0)))</f>
        <v>92</v>
      </c>
      <c r="N526" s="326">
        <f>IF(ISNUMBER('Primary endpoint outcomes'!BC525)=TRUE,'Primary endpoint outcomes'!BC525,(IF(ISNUMBER('Primary endpoint outcomes'!BF525)=TRUE,'Primary endpoint outcomes'!BF525,0)))</f>
        <v>23.5</v>
      </c>
      <c r="O526" s="325">
        <f>IF(ISNUMBER('Primary endpoint outcomes'!BD525)=TRUE,'Primary endpoint outcomes'!BD525,(IF(ISNUMBER('Primary endpoint outcomes'!BG525)=TRUE,'Primary endpoint outcomes'!BG525,0)))</f>
        <v>2.14</v>
      </c>
      <c r="P526" s="325">
        <f>IF(ISNUMBER('Primary endpoint outcomes'!BE525)=TRUE,'Primary endpoint outcomes'!BE525,(IF(ISNUMBER('Primary endpoint outcomes'!BH525)=TRUE,'Primary endpoint outcomes'!BH525,0)))</f>
        <v>95</v>
      </c>
      <c r="Q526" s="326">
        <f>IF(ISNUMBER('Primary endpoint outcomes'!CK525)=TRUE,'Primary endpoint outcomes'!CK525,(IF(ISNUMBER('Primary endpoint outcomes'!CN525)=TRUE,'Primary endpoint outcomes'!CN525,0)))</f>
        <v>0</v>
      </c>
      <c r="R526" s="326">
        <f>IF(ISNUMBER('Primary endpoint outcomes'!CL525)=TRUE,'Primary endpoint outcomes'!CL525,(IF(ISNUMBER('Primary endpoint outcomes'!CO525)=TRUE,'Primary endpoint outcomes'!CO525,0)))</f>
        <v>0</v>
      </c>
      <c r="S526" s="325">
        <f>IF(ISNUMBER('Primary endpoint outcomes'!CM525)=TRUE,'Primary endpoint outcomes'!CM525,(IF(ISNUMBER('Primary endpoint outcomes'!CP525)=TRUE,'Primary endpoint outcomes'!CP525,0)))</f>
        <v>0</v>
      </c>
      <c r="T526" s="326">
        <f>IF(ISNUMBER('Primary endpoint outcomes'!DS525)=TRUE,'Primary endpoint outcomes'!DS525,(IF(ISNUMBER('Primary endpoint outcomes'!DV525)=TRUE,'Primary endpoint outcomes'!DV525,0)))</f>
        <v>0</v>
      </c>
      <c r="U526" s="326">
        <f>IF(ISNUMBER('Primary endpoint outcomes'!DT525)=TRUE,'Primary endpoint outcomes'!DT525,(IF(ISNUMBER('Primary endpoint outcomes'!DW525)=TRUE,'Primary endpoint outcomes'!DW525,0)))</f>
        <v>0</v>
      </c>
      <c r="V526" s="326">
        <f>IF(ISNUMBER('Primary endpoint outcomes'!DU525)=TRUE,'Primary endpoint outcomes'!DU525,(IF(ISNUMBER('Primary endpoint outcomes'!DX525)=TRUE,'Primary endpoint outcomes'!DX525,0)))</f>
        <v>0</v>
      </c>
      <c r="W526" s="326">
        <f>IF(ISNUMBER('Primary endpoint outcomes'!FA525)=TRUE,'Primary endpoint outcomes'!FA525,(IF(ISNUMBER('Primary endpoint outcomes'!FD525)=TRUE,'Primary endpoint outcomes'!FD525,0)))</f>
        <v>0</v>
      </c>
      <c r="X526" s="326">
        <f>IF(ISNUMBER('Primary endpoint outcomes'!FB525)=TRUE,'Primary endpoint outcomes'!FB525,(IF(ISNUMBER('Primary endpoint outcomes'!FE525)=TRUE,'Primary endpoint outcomes'!FE525,0)))</f>
        <v>0</v>
      </c>
      <c r="Y526" s="326">
        <f>IF(ISNUMBER('Primary endpoint outcomes'!FC525)=TRUE,'Primary endpoint outcomes'!FC525,(IF(ISNUMBER('Primary endpoint outcomes'!FF525)=TRUE,'Primary endpoint outcomes'!FF525,0)))</f>
        <v>0</v>
      </c>
      <c r="AA526" s="151">
        <f t="shared" si="253"/>
        <v>92</v>
      </c>
      <c r="AB526" s="153">
        <f t="shared" si="254"/>
        <v>91</v>
      </c>
      <c r="AC526" s="153">
        <f t="shared" si="255"/>
        <v>367.64909999999992</v>
      </c>
      <c r="AD526" s="151">
        <f t="shared" si="256"/>
        <v>95</v>
      </c>
      <c r="AE526" s="153">
        <f t="shared" si="257"/>
        <v>94</v>
      </c>
      <c r="AF526" s="153">
        <f t="shared" si="258"/>
        <v>430.48239999999998</v>
      </c>
      <c r="AG526" s="151">
        <f t="shared" si="259"/>
        <v>0</v>
      </c>
      <c r="AH526" s="153">
        <f t="shared" si="260"/>
        <v>-1</v>
      </c>
      <c r="AI526" s="153">
        <f t="shared" si="261"/>
        <v>0</v>
      </c>
      <c r="AJ526" s="151">
        <f t="shared" si="262"/>
        <v>0</v>
      </c>
      <c r="AK526" s="153">
        <f t="shared" si="263"/>
        <v>-1</v>
      </c>
      <c r="AL526" s="153">
        <f t="shared" si="264"/>
        <v>0</v>
      </c>
      <c r="AM526" s="151">
        <f t="shared" si="265"/>
        <v>0</v>
      </c>
      <c r="AN526" s="153">
        <f t="shared" si="266"/>
        <v>-1</v>
      </c>
      <c r="AO526" s="153">
        <f t="shared" si="267"/>
        <v>0</v>
      </c>
      <c r="AP526" s="153">
        <f t="shared" si="268"/>
        <v>185</v>
      </c>
      <c r="AQ526" s="153">
        <f t="shared" si="269"/>
        <v>798.13149999999996</v>
      </c>
      <c r="AR526" s="153">
        <f t="shared" si="270"/>
        <v>23.893582887700536</v>
      </c>
      <c r="AS526" s="153">
        <f t="shared" si="271"/>
        <v>2.077071092746785</v>
      </c>
      <c r="AT526" s="153">
        <f t="shared" si="272"/>
        <v>187</v>
      </c>
    </row>
    <row r="527" spans="1:46" ht="15.75" x14ac:dyDescent="0.25">
      <c r="A527" s="152" t="str">
        <f>'Primary endpoint outcomes'!A526</f>
        <v>Rickels 1995_Study 006-1</v>
      </c>
      <c r="B527" s="152" t="str">
        <f>CONCATENATE('Primary endpoint outcomes'!S526,'Primary endpoint outcomes'!T526)</f>
        <v>HAMD17</v>
      </c>
      <c r="C527" s="154">
        <f t="shared" si="245"/>
        <v>23.987012987012989</v>
      </c>
      <c r="D527" s="154">
        <f t="shared" si="246"/>
        <v>0</v>
      </c>
      <c r="E527" s="154">
        <f t="shared" si="247"/>
        <v>77</v>
      </c>
      <c r="F527" s="21" t="str">
        <f t="shared" si="248"/>
        <v>YES</v>
      </c>
      <c r="G527" s="21" t="str">
        <f t="shared" si="249"/>
        <v>NO</v>
      </c>
      <c r="H527" s="155" t="e">
        <f t="shared" si="250"/>
        <v>#NUM!</v>
      </c>
      <c r="I527" s="155" t="e">
        <f t="shared" si="251"/>
        <v>#NUM!</v>
      </c>
      <c r="J527" s="318">
        <f t="shared" si="252"/>
        <v>0</v>
      </c>
      <c r="K527" s="326">
        <f>IF(ISNUMBER('Primary endpoint outcomes'!U526)=TRUE,'Primary endpoint outcomes'!U526,(IF(ISNUMBER('Primary endpoint outcomes'!X526)=TRUE,'Primary endpoint outcomes'!X526,0)))</f>
        <v>23.8</v>
      </c>
      <c r="L527" s="326">
        <f>IF(ISNUMBER('Primary endpoint outcomes'!V526)=TRUE,'Primary endpoint outcomes'!V526,(IF(ISNUMBER('Primary endpoint outcomes'!Y526)=TRUE,'Primary endpoint outcomes'!Y526,0)))</f>
        <v>0</v>
      </c>
      <c r="M527" s="325">
        <f>IF(ISNUMBER('Primary endpoint outcomes'!W526)=TRUE,'Primary endpoint outcomes'!W526,(IF(ISNUMBER('Primary endpoint outcomes'!Z526)=TRUE,'Primary endpoint outcomes'!Z526,0)))</f>
        <v>41</v>
      </c>
      <c r="N527" s="326">
        <f>IF(ISNUMBER('Primary endpoint outcomes'!BC526)=TRUE,'Primary endpoint outcomes'!BC526,(IF(ISNUMBER('Primary endpoint outcomes'!BF526)=TRUE,'Primary endpoint outcomes'!BF526,0)))</f>
        <v>24.2</v>
      </c>
      <c r="O527" s="325">
        <f>IF(ISNUMBER('Primary endpoint outcomes'!BD526)=TRUE,'Primary endpoint outcomes'!BD526,(IF(ISNUMBER('Primary endpoint outcomes'!BG526)=TRUE,'Primary endpoint outcomes'!BG526,0)))</f>
        <v>0</v>
      </c>
      <c r="P527" s="325">
        <f>IF(ISNUMBER('Primary endpoint outcomes'!BE526)=TRUE,'Primary endpoint outcomes'!BE526,(IF(ISNUMBER('Primary endpoint outcomes'!BH526)=TRUE,'Primary endpoint outcomes'!BH526,0)))</f>
        <v>36</v>
      </c>
      <c r="Q527" s="326">
        <f>IF(ISNUMBER('Primary endpoint outcomes'!CK526)=TRUE,'Primary endpoint outcomes'!CK526,(IF(ISNUMBER('Primary endpoint outcomes'!CN526)=TRUE,'Primary endpoint outcomes'!CN526,0)))</f>
        <v>0</v>
      </c>
      <c r="R527" s="326">
        <f>IF(ISNUMBER('Primary endpoint outcomes'!CL526)=TRUE,'Primary endpoint outcomes'!CL526,(IF(ISNUMBER('Primary endpoint outcomes'!CO526)=TRUE,'Primary endpoint outcomes'!CO526,0)))</f>
        <v>0</v>
      </c>
      <c r="S527" s="325">
        <f>IF(ISNUMBER('Primary endpoint outcomes'!CM526)=TRUE,'Primary endpoint outcomes'!CM526,(IF(ISNUMBER('Primary endpoint outcomes'!CP526)=TRUE,'Primary endpoint outcomes'!CP526,0)))</f>
        <v>0</v>
      </c>
      <c r="T527" s="326">
        <f>IF(ISNUMBER('Primary endpoint outcomes'!DS526)=TRUE,'Primary endpoint outcomes'!DS526,(IF(ISNUMBER('Primary endpoint outcomes'!DV526)=TRUE,'Primary endpoint outcomes'!DV526,0)))</f>
        <v>0</v>
      </c>
      <c r="U527" s="326">
        <f>IF(ISNUMBER('Primary endpoint outcomes'!DT526)=TRUE,'Primary endpoint outcomes'!DT526,(IF(ISNUMBER('Primary endpoint outcomes'!DW526)=TRUE,'Primary endpoint outcomes'!DW526,0)))</f>
        <v>0</v>
      </c>
      <c r="V527" s="326">
        <f>IF(ISNUMBER('Primary endpoint outcomes'!DU526)=TRUE,'Primary endpoint outcomes'!DU526,(IF(ISNUMBER('Primary endpoint outcomes'!DX526)=TRUE,'Primary endpoint outcomes'!DX526,0)))</f>
        <v>0</v>
      </c>
      <c r="W527" s="326">
        <f>IF(ISNUMBER('Primary endpoint outcomes'!FA526)=TRUE,'Primary endpoint outcomes'!FA526,(IF(ISNUMBER('Primary endpoint outcomes'!FD526)=TRUE,'Primary endpoint outcomes'!FD526,0)))</f>
        <v>0</v>
      </c>
      <c r="X527" s="326">
        <f>IF(ISNUMBER('Primary endpoint outcomes'!FB526)=TRUE,'Primary endpoint outcomes'!FB526,(IF(ISNUMBER('Primary endpoint outcomes'!FE526)=TRUE,'Primary endpoint outcomes'!FE526,0)))</f>
        <v>0</v>
      </c>
      <c r="Y527" s="326">
        <f>IF(ISNUMBER('Primary endpoint outcomes'!FC526)=TRUE,'Primary endpoint outcomes'!FC526,(IF(ISNUMBER('Primary endpoint outcomes'!FF526)=TRUE,'Primary endpoint outcomes'!FF526,0)))</f>
        <v>0</v>
      </c>
      <c r="AA527" s="151">
        <f t="shared" si="253"/>
        <v>41</v>
      </c>
      <c r="AB527" s="153">
        <f t="shared" si="254"/>
        <v>40</v>
      </c>
      <c r="AC527" s="153">
        <f t="shared" si="255"/>
        <v>0</v>
      </c>
      <c r="AD527" s="151">
        <f t="shared" si="256"/>
        <v>36</v>
      </c>
      <c r="AE527" s="153">
        <f t="shared" si="257"/>
        <v>35</v>
      </c>
      <c r="AF527" s="153">
        <f t="shared" si="258"/>
        <v>0</v>
      </c>
      <c r="AG527" s="151">
        <f t="shared" si="259"/>
        <v>0</v>
      </c>
      <c r="AH527" s="153">
        <f t="shared" si="260"/>
        <v>-1</v>
      </c>
      <c r="AI527" s="153">
        <f t="shared" si="261"/>
        <v>0</v>
      </c>
      <c r="AJ527" s="151">
        <f t="shared" si="262"/>
        <v>0</v>
      </c>
      <c r="AK527" s="153">
        <f t="shared" si="263"/>
        <v>-1</v>
      </c>
      <c r="AL527" s="153">
        <f t="shared" si="264"/>
        <v>0</v>
      </c>
      <c r="AM527" s="151">
        <f t="shared" si="265"/>
        <v>0</v>
      </c>
      <c r="AN527" s="153">
        <f t="shared" si="266"/>
        <v>-1</v>
      </c>
      <c r="AO527" s="153">
        <f t="shared" si="267"/>
        <v>0</v>
      </c>
      <c r="AP527" s="153">
        <f t="shared" si="268"/>
        <v>75</v>
      </c>
      <c r="AQ527" s="153">
        <f t="shared" si="269"/>
        <v>0</v>
      </c>
      <c r="AR527" s="153">
        <f t="shared" si="270"/>
        <v>23.987012987012989</v>
      </c>
      <c r="AS527" s="153">
        <f t="shared" si="271"/>
        <v>0</v>
      </c>
      <c r="AT527" s="153">
        <f t="shared" si="272"/>
        <v>77</v>
      </c>
    </row>
    <row r="528" spans="1:46" ht="15.75" x14ac:dyDescent="0.25">
      <c r="A528" s="152" t="str">
        <f>'Primary endpoint outcomes'!A527</f>
        <v>Rickels 1995_Study 006-2</v>
      </c>
      <c r="B528" s="152" t="str">
        <f>CONCATENATE('Primary endpoint outcomes'!S527,'Primary endpoint outcomes'!T527)</f>
        <v>HAMD17</v>
      </c>
      <c r="C528" s="154">
        <f t="shared" si="245"/>
        <v>23.494999999999997</v>
      </c>
      <c r="D528" s="154">
        <f t="shared" si="246"/>
        <v>0</v>
      </c>
      <c r="E528" s="154">
        <f t="shared" si="247"/>
        <v>80</v>
      </c>
      <c r="F528" s="21" t="str">
        <f t="shared" si="248"/>
        <v>YES</v>
      </c>
      <c r="G528" s="21" t="str">
        <f t="shared" si="249"/>
        <v>NO</v>
      </c>
      <c r="H528" s="155" t="e">
        <f t="shared" si="250"/>
        <v>#NUM!</v>
      </c>
      <c r="I528" s="155" t="e">
        <f t="shared" si="251"/>
        <v>#NUM!</v>
      </c>
      <c r="J528" s="318">
        <f t="shared" si="252"/>
        <v>0</v>
      </c>
      <c r="K528" s="326">
        <f>IF(ISNUMBER('Primary endpoint outcomes'!U527)=TRUE,'Primary endpoint outcomes'!U527,(IF(ISNUMBER('Primary endpoint outcomes'!X527)=TRUE,'Primary endpoint outcomes'!X527,0)))</f>
        <v>23.6</v>
      </c>
      <c r="L528" s="326">
        <f>IF(ISNUMBER('Primary endpoint outcomes'!V527)=TRUE,'Primary endpoint outcomes'!V527,(IF(ISNUMBER('Primary endpoint outcomes'!Y527)=TRUE,'Primary endpoint outcomes'!Y527,0)))</f>
        <v>0</v>
      </c>
      <c r="M528" s="325">
        <f>IF(ISNUMBER('Primary endpoint outcomes'!W527)=TRUE,'Primary endpoint outcomes'!W527,(IF(ISNUMBER('Primary endpoint outcomes'!Z527)=TRUE,'Primary endpoint outcomes'!Z527,0)))</f>
        <v>38</v>
      </c>
      <c r="N528" s="326">
        <f>IF(ISNUMBER('Primary endpoint outcomes'!BC527)=TRUE,'Primary endpoint outcomes'!BC527,(IF(ISNUMBER('Primary endpoint outcomes'!BF527)=TRUE,'Primary endpoint outcomes'!BF527,0)))</f>
        <v>23.4</v>
      </c>
      <c r="O528" s="325">
        <f>IF(ISNUMBER('Primary endpoint outcomes'!BD527)=TRUE,'Primary endpoint outcomes'!BD527,(IF(ISNUMBER('Primary endpoint outcomes'!BG527)=TRUE,'Primary endpoint outcomes'!BG527,0)))</f>
        <v>0</v>
      </c>
      <c r="P528" s="325">
        <f>IF(ISNUMBER('Primary endpoint outcomes'!BE527)=TRUE,'Primary endpoint outcomes'!BE527,(IF(ISNUMBER('Primary endpoint outcomes'!BH527)=TRUE,'Primary endpoint outcomes'!BH527,0)))</f>
        <v>42</v>
      </c>
      <c r="Q528" s="326">
        <f>IF(ISNUMBER('Primary endpoint outcomes'!CK527)=TRUE,'Primary endpoint outcomes'!CK527,(IF(ISNUMBER('Primary endpoint outcomes'!CN527)=TRUE,'Primary endpoint outcomes'!CN527,0)))</f>
        <v>0</v>
      </c>
      <c r="R528" s="326">
        <f>IF(ISNUMBER('Primary endpoint outcomes'!CL527)=TRUE,'Primary endpoint outcomes'!CL527,(IF(ISNUMBER('Primary endpoint outcomes'!CO527)=TRUE,'Primary endpoint outcomes'!CO527,0)))</f>
        <v>0</v>
      </c>
      <c r="S528" s="325">
        <f>IF(ISNUMBER('Primary endpoint outcomes'!CM527)=TRUE,'Primary endpoint outcomes'!CM527,(IF(ISNUMBER('Primary endpoint outcomes'!CP527)=TRUE,'Primary endpoint outcomes'!CP527,0)))</f>
        <v>0</v>
      </c>
      <c r="T528" s="326">
        <f>IF(ISNUMBER('Primary endpoint outcomes'!DS527)=TRUE,'Primary endpoint outcomes'!DS527,(IF(ISNUMBER('Primary endpoint outcomes'!DV527)=TRUE,'Primary endpoint outcomes'!DV527,0)))</f>
        <v>0</v>
      </c>
      <c r="U528" s="326">
        <f>IF(ISNUMBER('Primary endpoint outcomes'!DT527)=TRUE,'Primary endpoint outcomes'!DT527,(IF(ISNUMBER('Primary endpoint outcomes'!DW527)=TRUE,'Primary endpoint outcomes'!DW527,0)))</f>
        <v>0</v>
      </c>
      <c r="V528" s="326">
        <f>IF(ISNUMBER('Primary endpoint outcomes'!DU527)=TRUE,'Primary endpoint outcomes'!DU527,(IF(ISNUMBER('Primary endpoint outcomes'!DX527)=TRUE,'Primary endpoint outcomes'!DX527,0)))</f>
        <v>0</v>
      </c>
      <c r="W528" s="326">
        <f>IF(ISNUMBER('Primary endpoint outcomes'!FA527)=TRUE,'Primary endpoint outcomes'!FA527,(IF(ISNUMBER('Primary endpoint outcomes'!FD527)=TRUE,'Primary endpoint outcomes'!FD527,0)))</f>
        <v>0</v>
      </c>
      <c r="X528" s="326">
        <f>IF(ISNUMBER('Primary endpoint outcomes'!FB527)=TRUE,'Primary endpoint outcomes'!FB527,(IF(ISNUMBER('Primary endpoint outcomes'!FE527)=TRUE,'Primary endpoint outcomes'!FE527,0)))</f>
        <v>0</v>
      </c>
      <c r="Y528" s="326">
        <f>IF(ISNUMBER('Primary endpoint outcomes'!FC527)=TRUE,'Primary endpoint outcomes'!FC527,(IF(ISNUMBER('Primary endpoint outcomes'!FF527)=TRUE,'Primary endpoint outcomes'!FF527,0)))</f>
        <v>0</v>
      </c>
      <c r="AA528" s="151">
        <f t="shared" si="253"/>
        <v>38</v>
      </c>
      <c r="AB528" s="153">
        <f t="shared" si="254"/>
        <v>37</v>
      </c>
      <c r="AC528" s="153">
        <f t="shared" si="255"/>
        <v>0</v>
      </c>
      <c r="AD528" s="151">
        <f t="shared" si="256"/>
        <v>42</v>
      </c>
      <c r="AE528" s="153">
        <f t="shared" si="257"/>
        <v>41</v>
      </c>
      <c r="AF528" s="153">
        <f t="shared" si="258"/>
        <v>0</v>
      </c>
      <c r="AG528" s="151">
        <f t="shared" si="259"/>
        <v>0</v>
      </c>
      <c r="AH528" s="153">
        <f t="shared" si="260"/>
        <v>-1</v>
      </c>
      <c r="AI528" s="153">
        <f t="shared" si="261"/>
        <v>0</v>
      </c>
      <c r="AJ528" s="151">
        <f t="shared" si="262"/>
        <v>0</v>
      </c>
      <c r="AK528" s="153">
        <f t="shared" si="263"/>
        <v>-1</v>
      </c>
      <c r="AL528" s="153">
        <f t="shared" si="264"/>
        <v>0</v>
      </c>
      <c r="AM528" s="151">
        <f t="shared" si="265"/>
        <v>0</v>
      </c>
      <c r="AN528" s="153">
        <f t="shared" si="266"/>
        <v>-1</v>
      </c>
      <c r="AO528" s="153">
        <f t="shared" si="267"/>
        <v>0</v>
      </c>
      <c r="AP528" s="153">
        <f t="shared" si="268"/>
        <v>78</v>
      </c>
      <c r="AQ528" s="153">
        <f t="shared" si="269"/>
        <v>0</v>
      </c>
      <c r="AR528" s="153">
        <f t="shared" si="270"/>
        <v>23.494999999999997</v>
      </c>
      <c r="AS528" s="153">
        <f t="shared" si="271"/>
        <v>0</v>
      </c>
      <c r="AT528" s="153">
        <f t="shared" si="272"/>
        <v>80</v>
      </c>
    </row>
    <row r="529" spans="1:46" ht="15.75" x14ac:dyDescent="0.25">
      <c r="A529" s="152" t="str">
        <f>'Primary endpoint outcomes'!A528</f>
        <v>Rickels 2000</v>
      </c>
      <c r="B529" s="152" t="str">
        <f>CONCATENATE('Primary endpoint outcomes'!S528,'Primary endpoint outcomes'!T528)</f>
        <v>HAMD21</v>
      </c>
      <c r="C529" s="154">
        <f t="shared" si="245"/>
        <v>23.317647058823532</v>
      </c>
      <c r="D529" s="154">
        <f t="shared" si="246"/>
        <v>0</v>
      </c>
      <c r="E529" s="154">
        <f t="shared" si="247"/>
        <v>51</v>
      </c>
      <c r="F529" s="21" t="str">
        <f t="shared" si="248"/>
        <v>YES</v>
      </c>
      <c r="G529" s="21" t="str">
        <f t="shared" si="249"/>
        <v>NO</v>
      </c>
      <c r="H529" s="155" t="e">
        <f t="shared" si="250"/>
        <v>#NUM!</v>
      </c>
      <c r="I529" s="155" t="e">
        <f t="shared" si="251"/>
        <v>#NUM!</v>
      </c>
      <c r="J529" s="318">
        <f t="shared" si="252"/>
        <v>0</v>
      </c>
      <c r="K529" s="326">
        <f>IF(ISNUMBER('Primary endpoint outcomes'!U528)=TRUE,'Primary endpoint outcomes'!U528,(IF(ISNUMBER('Primary endpoint outcomes'!X528)=TRUE,'Primary endpoint outcomes'!X528,0)))</f>
        <v>23.6</v>
      </c>
      <c r="L529" s="326">
        <f>IF(ISNUMBER('Primary endpoint outcomes'!V528)=TRUE,'Primary endpoint outcomes'!V528,(IF(ISNUMBER('Primary endpoint outcomes'!Y528)=TRUE,'Primary endpoint outcomes'!Y528,0)))</f>
        <v>0</v>
      </c>
      <c r="M529" s="325">
        <f>IF(ISNUMBER('Primary endpoint outcomes'!W528)=TRUE,'Primary endpoint outcomes'!W528,(IF(ISNUMBER('Primary endpoint outcomes'!Z528)=TRUE,'Primary endpoint outcomes'!Z528,0)))</f>
        <v>27</v>
      </c>
      <c r="N529" s="326">
        <f>IF(ISNUMBER('Primary endpoint outcomes'!BC528)=TRUE,'Primary endpoint outcomes'!BC528,(IF(ISNUMBER('Primary endpoint outcomes'!BF528)=TRUE,'Primary endpoint outcomes'!BF528,0)))</f>
        <v>23</v>
      </c>
      <c r="O529" s="325">
        <f>IF(ISNUMBER('Primary endpoint outcomes'!BD528)=TRUE,'Primary endpoint outcomes'!BD528,(IF(ISNUMBER('Primary endpoint outcomes'!BG528)=TRUE,'Primary endpoint outcomes'!BG528,0)))</f>
        <v>0</v>
      </c>
      <c r="P529" s="325">
        <f>IF(ISNUMBER('Primary endpoint outcomes'!BE528)=TRUE,'Primary endpoint outcomes'!BE528,(IF(ISNUMBER('Primary endpoint outcomes'!BH528)=TRUE,'Primary endpoint outcomes'!BH528,0)))</f>
        <v>24</v>
      </c>
      <c r="Q529" s="326">
        <f>IF(ISNUMBER('Primary endpoint outcomes'!CK528)=TRUE,'Primary endpoint outcomes'!CK528,(IF(ISNUMBER('Primary endpoint outcomes'!CN528)=TRUE,'Primary endpoint outcomes'!CN528,0)))</f>
        <v>0</v>
      </c>
      <c r="R529" s="326">
        <f>IF(ISNUMBER('Primary endpoint outcomes'!CL528)=TRUE,'Primary endpoint outcomes'!CL528,(IF(ISNUMBER('Primary endpoint outcomes'!CO528)=TRUE,'Primary endpoint outcomes'!CO528,0)))</f>
        <v>0</v>
      </c>
      <c r="S529" s="325">
        <f>IF(ISNUMBER('Primary endpoint outcomes'!CM528)=TRUE,'Primary endpoint outcomes'!CM528,(IF(ISNUMBER('Primary endpoint outcomes'!CP528)=TRUE,'Primary endpoint outcomes'!CP528,0)))</f>
        <v>0</v>
      </c>
      <c r="T529" s="326">
        <f>IF(ISNUMBER('Primary endpoint outcomes'!DS528)=TRUE,'Primary endpoint outcomes'!DS528,(IF(ISNUMBER('Primary endpoint outcomes'!DV528)=TRUE,'Primary endpoint outcomes'!DV528,0)))</f>
        <v>0</v>
      </c>
      <c r="U529" s="326">
        <f>IF(ISNUMBER('Primary endpoint outcomes'!DT528)=TRUE,'Primary endpoint outcomes'!DT528,(IF(ISNUMBER('Primary endpoint outcomes'!DW528)=TRUE,'Primary endpoint outcomes'!DW528,0)))</f>
        <v>0</v>
      </c>
      <c r="V529" s="326">
        <f>IF(ISNUMBER('Primary endpoint outcomes'!DU528)=TRUE,'Primary endpoint outcomes'!DU528,(IF(ISNUMBER('Primary endpoint outcomes'!DX528)=TRUE,'Primary endpoint outcomes'!DX528,0)))</f>
        <v>0</v>
      </c>
      <c r="W529" s="326">
        <f>IF(ISNUMBER('Primary endpoint outcomes'!FA528)=TRUE,'Primary endpoint outcomes'!FA528,(IF(ISNUMBER('Primary endpoint outcomes'!FD528)=TRUE,'Primary endpoint outcomes'!FD528,0)))</f>
        <v>0</v>
      </c>
      <c r="X529" s="326">
        <f>IF(ISNUMBER('Primary endpoint outcomes'!FB528)=TRUE,'Primary endpoint outcomes'!FB528,(IF(ISNUMBER('Primary endpoint outcomes'!FE528)=TRUE,'Primary endpoint outcomes'!FE528,0)))</f>
        <v>0</v>
      </c>
      <c r="Y529" s="326">
        <f>IF(ISNUMBER('Primary endpoint outcomes'!FC528)=TRUE,'Primary endpoint outcomes'!FC528,(IF(ISNUMBER('Primary endpoint outcomes'!FF528)=TRUE,'Primary endpoint outcomes'!FF528,0)))</f>
        <v>0</v>
      </c>
      <c r="AA529" s="151">
        <f t="shared" si="253"/>
        <v>27</v>
      </c>
      <c r="AB529" s="153">
        <f t="shared" si="254"/>
        <v>26</v>
      </c>
      <c r="AC529" s="153">
        <f t="shared" si="255"/>
        <v>0</v>
      </c>
      <c r="AD529" s="151">
        <f t="shared" si="256"/>
        <v>24</v>
      </c>
      <c r="AE529" s="153">
        <f t="shared" si="257"/>
        <v>23</v>
      </c>
      <c r="AF529" s="153">
        <f t="shared" si="258"/>
        <v>0</v>
      </c>
      <c r="AG529" s="151">
        <f t="shared" si="259"/>
        <v>0</v>
      </c>
      <c r="AH529" s="153">
        <f t="shared" si="260"/>
        <v>-1</v>
      </c>
      <c r="AI529" s="153">
        <f t="shared" si="261"/>
        <v>0</v>
      </c>
      <c r="AJ529" s="151">
        <f t="shared" si="262"/>
        <v>0</v>
      </c>
      <c r="AK529" s="153">
        <f t="shared" si="263"/>
        <v>-1</v>
      </c>
      <c r="AL529" s="153">
        <f t="shared" si="264"/>
        <v>0</v>
      </c>
      <c r="AM529" s="151">
        <f t="shared" si="265"/>
        <v>0</v>
      </c>
      <c r="AN529" s="153">
        <f t="shared" si="266"/>
        <v>-1</v>
      </c>
      <c r="AO529" s="153">
        <f t="shared" si="267"/>
        <v>0</v>
      </c>
      <c r="AP529" s="153">
        <f t="shared" si="268"/>
        <v>49</v>
      </c>
      <c r="AQ529" s="153">
        <f t="shared" si="269"/>
        <v>0</v>
      </c>
      <c r="AR529" s="153">
        <f t="shared" si="270"/>
        <v>23.317647058823532</v>
      </c>
      <c r="AS529" s="153">
        <f t="shared" si="271"/>
        <v>0</v>
      </c>
      <c r="AT529" s="153">
        <f t="shared" si="272"/>
        <v>51</v>
      </c>
    </row>
    <row r="530" spans="1:46" ht="15.75" x14ac:dyDescent="0.25">
      <c r="A530" s="152" t="str">
        <f>'Primary endpoint outcomes'!A529</f>
        <v>Rickhi 2011</v>
      </c>
      <c r="B530" s="152" t="str">
        <f>CONCATENATE('Primary endpoint outcomes'!S529,'Primary endpoint outcomes'!T529)</f>
        <v>HAMD17</v>
      </c>
      <c r="C530" s="154">
        <f t="shared" si="245"/>
        <v>20.346428571428572</v>
      </c>
      <c r="D530" s="154">
        <f t="shared" si="246"/>
        <v>1.6055057709294616</v>
      </c>
      <c r="E530" s="154">
        <f t="shared" si="247"/>
        <v>84</v>
      </c>
      <c r="F530" s="21" t="str">
        <f t="shared" si="248"/>
        <v>YES</v>
      </c>
      <c r="G530" s="21" t="str">
        <f t="shared" si="249"/>
        <v>NO</v>
      </c>
      <c r="H530" s="155">
        <f t="shared" si="250"/>
        <v>0.99660735300740411</v>
      </c>
      <c r="I530" s="155">
        <f t="shared" si="251"/>
        <v>3.3926469925958935E-3</v>
      </c>
      <c r="J530" s="318">
        <f t="shared" si="252"/>
        <v>1</v>
      </c>
      <c r="K530" s="326">
        <f>IF(ISNUMBER('Primary endpoint outcomes'!U529)=TRUE,'Primary endpoint outcomes'!U529,(IF(ISNUMBER('Primary endpoint outcomes'!X529)=TRUE,'Primary endpoint outcomes'!X529,0)))</f>
        <v>20.399999999999999</v>
      </c>
      <c r="L530" s="326">
        <f>IF(ISNUMBER('Primary endpoint outcomes'!V529)=TRUE,'Primary endpoint outcomes'!V529,(IF(ISNUMBER('Primary endpoint outcomes'!Y529)=TRUE,'Primary endpoint outcomes'!Y529,0)))</f>
        <v>1.54</v>
      </c>
      <c r="M530" s="325">
        <f>IF(ISNUMBER('Primary endpoint outcomes'!W529)=TRUE,'Primary endpoint outcomes'!W529,(IF(ISNUMBER('Primary endpoint outcomes'!Z529)=TRUE,'Primary endpoint outcomes'!Z529,0)))</f>
        <v>39</v>
      </c>
      <c r="N530" s="326">
        <f>IF(ISNUMBER('Primary endpoint outcomes'!BC529)=TRUE,'Primary endpoint outcomes'!BC529,(IF(ISNUMBER('Primary endpoint outcomes'!BF529)=TRUE,'Primary endpoint outcomes'!BF529,0)))</f>
        <v>20.3</v>
      </c>
      <c r="O530" s="325">
        <f>IF(ISNUMBER('Primary endpoint outcomes'!BD529)=TRUE,'Primary endpoint outcomes'!BD529,(IF(ISNUMBER('Primary endpoint outcomes'!BG529)=TRUE,'Primary endpoint outcomes'!BG529,0)))</f>
        <v>1.66</v>
      </c>
      <c r="P530" s="325">
        <f>IF(ISNUMBER('Primary endpoint outcomes'!BE529)=TRUE,'Primary endpoint outcomes'!BE529,(IF(ISNUMBER('Primary endpoint outcomes'!BH529)=TRUE,'Primary endpoint outcomes'!BH529,0)))</f>
        <v>45</v>
      </c>
      <c r="Q530" s="326">
        <f>IF(ISNUMBER('Primary endpoint outcomes'!CK529)=TRUE,'Primary endpoint outcomes'!CK529,(IF(ISNUMBER('Primary endpoint outcomes'!CN529)=TRUE,'Primary endpoint outcomes'!CN529,0)))</f>
        <v>0</v>
      </c>
      <c r="R530" s="326">
        <f>IF(ISNUMBER('Primary endpoint outcomes'!CL529)=TRUE,'Primary endpoint outcomes'!CL529,(IF(ISNUMBER('Primary endpoint outcomes'!CO529)=TRUE,'Primary endpoint outcomes'!CO529,0)))</f>
        <v>0</v>
      </c>
      <c r="S530" s="325">
        <f>IF(ISNUMBER('Primary endpoint outcomes'!CM529)=TRUE,'Primary endpoint outcomes'!CM529,(IF(ISNUMBER('Primary endpoint outcomes'!CP529)=TRUE,'Primary endpoint outcomes'!CP529,0)))</f>
        <v>0</v>
      </c>
      <c r="T530" s="326">
        <f>IF(ISNUMBER('Primary endpoint outcomes'!DS529)=TRUE,'Primary endpoint outcomes'!DS529,(IF(ISNUMBER('Primary endpoint outcomes'!DV529)=TRUE,'Primary endpoint outcomes'!DV529,0)))</f>
        <v>0</v>
      </c>
      <c r="U530" s="326">
        <f>IF(ISNUMBER('Primary endpoint outcomes'!DT529)=TRUE,'Primary endpoint outcomes'!DT529,(IF(ISNUMBER('Primary endpoint outcomes'!DW529)=TRUE,'Primary endpoint outcomes'!DW529,0)))</f>
        <v>0</v>
      </c>
      <c r="V530" s="326">
        <f>IF(ISNUMBER('Primary endpoint outcomes'!DU529)=TRUE,'Primary endpoint outcomes'!DU529,(IF(ISNUMBER('Primary endpoint outcomes'!DX529)=TRUE,'Primary endpoint outcomes'!DX529,0)))</f>
        <v>0</v>
      </c>
      <c r="W530" s="326">
        <f>IF(ISNUMBER('Primary endpoint outcomes'!FA529)=TRUE,'Primary endpoint outcomes'!FA529,(IF(ISNUMBER('Primary endpoint outcomes'!FD529)=TRUE,'Primary endpoint outcomes'!FD529,0)))</f>
        <v>0</v>
      </c>
      <c r="X530" s="326">
        <f>IF(ISNUMBER('Primary endpoint outcomes'!FB529)=TRUE,'Primary endpoint outcomes'!FB529,(IF(ISNUMBER('Primary endpoint outcomes'!FE529)=TRUE,'Primary endpoint outcomes'!FE529,0)))</f>
        <v>0</v>
      </c>
      <c r="Y530" s="326">
        <f>IF(ISNUMBER('Primary endpoint outcomes'!FC529)=TRUE,'Primary endpoint outcomes'!FC529,(IF(ISNUMBER('Primary endpoint outcomes'!FF529)=TRUE,'Primary endpoint outcomes'!FF529,0)))</f>
        <v>0</v>
      </c>
      <c r="AA530" s="151">
        <f t="shared" si="253"/>
        <v>39</v>
      </c>
      <c r="AB530" s="153">
        <f t="shared" si="254"/>
        <v>38</v>
      </c>
      <c r="AC530" s="153">
        <f t="shared" si="255"/>
        <v>90.120800000000003</v>
      </c>
      <c r="AD530" s="151">
        <f t="shared" si="256"/>
        <v>45</v>
      </c>
      <c r="AE530" s="153">
        <f t="shared" si="257"/>
        <v>44</v>
      </c>
      <c r="AF530" s="153">
        <f t="shared" si="258"/>
        <v>121.24639999999999</v>
      </c>
      <c r="AG530" s="151">
        <f t="shared" si="259"/>
        <v>0</v>
      </c>
      <c r="AH530" s="153">
        <f t="shared" si="260"/>
        <v>-1</v>
      </c>
      <c r="AI530" s="153">
        <f t="shared" si="261"/>
        <v>0</v>
      </c>
      <c r="AJ530" s="151">
        <f t="shared" si="262"/>
        <v>0</v>
      </c>
      <c r="AK530" s="153">
        <f t="shared" si="263"/>
        <v>-1</v>
      </c>
      <c r="AL530" s="153">
        <f t="shared" si="264"/>
        <v>0</v>
      </c>
      <c r="AM530" s="151">
        <f t="shared" si="265"/>
        <v>0</v>
      </c>
      <c r="AN530" s="153">
        <f t="shared" si="266"/>
        <v>-1</v>
      </c>
      <c r="AO530" s="153">
        <f t="shared" si="267"/>
        <v>0</v>
      </c>
      <c r="AP530" s="153">
        <f t="shared" si="268"/>
        <v>82</v>
      </c>
      <c r="AQ530" s="153">
        <f t="shared" si="269"/>
        <v>211.3672</v>
      </c>
      <c r="AR530" s="153">
        <f t="shared" si="270"/>
        <v>20.346428571428572</v>
      </c>
      <c r="AS530" s="153">
        <f t="shared" si="271"/>
        <v>1.6055057709294616</v>
      </c>
      <c r="AT530" s="153">
        <f t="shared" si="272"/>
        <v>84</v>
      </c>
    </row>
    <row r="531" spans="1:46" ht="15.75" x14ac:dyDescent="0.25">
      <c r="A531" s="152" t="str">
        <f>'Primary endpoint outcomes'!A530</f>
        <v>Robinson 2014</v>
      </c>
      <c r="B531" s="152" t="str">
        <f>CONCATENATE('Primary endpoint outcomes'!S530,'Primary endpoint outcomes'!T530)</f>
        <v>HAMD17</v>
      </c>
      <c r="C531" s="154">
        <f t="shared" si="245"/>
        <v>19.387297297297302</v>
      </c>
      <c r="D531" s="154">
        <f t="shared" si="246"/>
        <v>5.6326833515767989</v>
      </c>
      <c r="E531" s="154">
        <f t="shared" si="247"/>
        <v>370</v>
      </c>
      <c r="F531" s="21" t="str">
        <f t="shared" si="248"/>
        <v>YES</v>
      </c>
      <c r="G531" s="21" t="str">
        <f t="shared" si="249"/>
        <v>NO</v>
      </c>
      <c r="H531" s="155">
        <f t="shared" si="250"/>
        <v>0.72620146907507543</v>
      </c>
      <c r="I531" s="155">
        <f t="shared" si="251"/>
        <v>0.27379853092492457</v>
      </c>
      <c r="J531" s="318">
        <f t="shared" si="252"/>
        <v>1</v>
      </c>
      <c r="K531" s="326">
        <f>IF(ISNUMBER('Primary endpoint outcomes'!U530)=TRUE,'Primary endpoint outcomes'!U530,(IF(ISNUMBER('Primary endpoint outcomes'!X530)=TRUE,'Primary endpoint outcomes'!X530,0)))</f>
        <v>19.420000000000002</v>
      </c>
      <c r="L531" s="326">
        <f>IF(ISNUMBER('Primary endpoint outcomes'!V530)=TRUE,'Primary endpoint outcomes'!V530,(IF(ISNUMBER('Primary endpoint outcomes'!Y530)=TRUE,'Primary endpoint outcomes'!Y530,0)))</f>
        <v>5.56</v>
      </c>
      <c r="M531" s="325">
        <f>IF(ISNUMBER('Primary endpoint outcomes'!W530)=TRUE,'Primary endpoint outcomes'!W530,(IF(ISNUMBER('Primary endpoint outcomes'!Z530)=TRUE,'Primary endpoint outcomes'!Z530,0)))</f>
        <v>249</v>
      </c>
      <c r="N531" s="326">
        <f>IF(ISNUMBER('Primary endpoint outcomes'!BC530)=TRUE,'Primary endpoint outcomes'!BC530,(IF(ISNUMBER('Primary endpoint outcomes'!BF530)=TRUE,'Primary endpoint outcomes'!BF530,0)))</f>
        <v>19.32</v>
      </c>
      <c r="O531" s="325">
        <f>IF(ISNUMBER('Primary endpoint outcomes'!BD530)=TRUE,'Primary endpoint outcomes'!BD530,(IF(ISNUMBER('Primary endpoint outcomes'!BG530)=TRUE,'Primary endpoint outcomes'!BG530,0)))</f>
        <v>5.78</v>
      </c>
      <c r="P531" s="325">
        <f>IF(ISNUMBER('Primary endpoint outcomes'!BE530)=TRUE,'Primary endpoint outcomes'!BE530,(IF(ISNUMBER('Primary endpoint outcomes'!BH530)=TRUE,'Primary endpoint outcomes'!BH530,0)))</f>
        <v>121</v>
      </c>
      <c r="Q531" s="326">
        <f>IF(ISNUMBER('Primary endpoint outcomes'!CK530)=TRUE,'Primary endpoint outcomes'!CK530,(IF(ISNUMBER('Primary endpoint outcomes'!CN530)=TRUE,'Primary endpoint outcomes'!CN530,0)))</f>
        <v>0</v>
      </c>
      <c r="R531" s="326">
        <f>IF(ISNUMBER('Primary endpoint outcomes'!CL530)=TRUE,'Primary endpoint outcomes'!CL530,(IF(ISNUMBER('Primary endpoint outcomes'!CO530)=TRUE,'Primary endpoint outcomes'!CO530,0)))</f>
        <v>0</v>
      </c>
      <c r="S531" s="325">
        <f>IF(ISNUMBER('Primary endpoint outcomes'!CM530)=TRUE,'Primary endpoint outcomes'!CM530,(IF(ISNUMBER('Primary endpoint outcomes'!CP530)=TRUE,'Primary endpoint outcomes'!CP530,0)))</f>
        <v>0</v>
      </c>
      <c r="T531" s="326">
        <f>IF(ISNUMBER('Primary endpoint outcomes'!DS530)=TRUE,'Primary endpoint outcomes'!DS530,(IF(ISNUMBER('Primary endpoint outcomes'!DV530)=TRUE,'Primary endpoint outcomes'!DV530,0)))</f>
        <v>0</v>
      </c>
      <c r="U531" s="326">
        <f>IF(ISNUMBER('Primary endpoint outcomes'!DT530)=TRUE,'Primary endpoint outcomes'!DT530,(IF(ISNUMBER('Primary endpoint outcomes'!DW530)=TRUE,'Primary endpoint outcomes'!DW530,0)))</f>
        <v>0</v>
      </c>
      <c r="V531" s="326">
        <f>IF(ISNUMBER('Primary endpoint outcomes'!DU530)=TRUE,'Primary endpoint outcomes'!DU530,(IF(ISNUMBER('Primary endpoint outcomes'!DX530)=TRUE,'Primary endpoint outcomes'!DX530,0)))</f>
        <v>0</v>
      </c>
      <c r="W531" s="326">
        <f>IF(ISNUMBER('Primary endpoint outcomes'!FA530)=TRUE,'Primary endpoint outcomes'!FA530,(IF(ISNUMBER('Primary endpoint outcomes'!FD530)=TRUE,'Primary endpoint outcomes'!FD530,0)))</f>
        <v>0</v>
      </c>
      <c r="X531" s="326">
        <f>IF(ISNUMBER('Primary endpoint outcomes'!FB530)=TRUE,'Primary endpoint outcomes'!FB530,(IF(ISNUMBER('Primary endpoint outcomes'!FE530)=TRUE,'Primary endpoint outcomes'!FE530,0)))</f>
        <v>0</v>
      </c>
      <c r="Y531" s="326">
        <f>IF(ISNUMBER('Primary endpoint outcomes'!FC530)=TRUE,'Primary endpoint outcomes'!FC530,(IF(ISNUMBER('Primary endpoint outcomes'!FF530)=TRUE,'Primary endpoint outcomes'!FF530,0)))</f>
        <v>0</v>
      </c>
      <c r="AA531" s="151">
        <f t="shared" si="253"/>
        <v>249</v>
      </c>
      <c r="AB531" s="153">
        <f t="shared" si="254"/>
        <v>248</v>
      </c>
      <c r="AC531" s="153">
        <f t="shared" si="255"/>
        <v>7666.572799999999</v>
      </c>
      <c r="AD531" s="151">
        <f t="shared" si="256"/>
        <v>121</v>
      </c>
      <c r="AE531" s="153">
        <f t="shared" si="257"/>
        <v>120</v>
      </c>
      <c r="AF531" s="153">
        <f t="shared" si="258"/>
        <v>4009.0079999999998</v>
      </c>
      <c r="AG531" s="151">
        <f t="shared" si="259"/>
        <v>0</v>
      </c>
      <c r="AH531" s="153">
        <f t="shared" si="260"/>
        <v>-1</v>
      </c>
      <c r="AI531" s="153">
        <f t="shared" si="261"/>
        <v>0</v>
      </c>
      <c r="AJ531" s="151">
        <f t="shared" si="262"/>
        <v>0</v>
      </c>
      <c r="AK531" s="153">
        <f t="shared" si="263"/>
        <v>-1</v>
      </c>
      <c r="AL531" s="153">
        <f t="shared" si="264"/>
        <v>0</v>
      </c>
      <c r="AM531" s="151">
        <f t="shared" si="265"/>
        <v>0</v>
      </c>
      <c r="AN531" s="153">
        <f t="shared" si="266"/>
        <v>-1</v>
      </c>
      <c r="AO531" s="153">
        <f t="shared" si="267"/>
        <v>0</v>
      </c>
      <c r="AP531" s="153">
        <f t="shared" si="268"/>
        <v>368</v>
      </c>
      <c r="AQ531" s="153">
        <f t="shared" si="269"/>
        <v>11675.5808</v>
      </c>
      <c r="AR531" s="153">
        <f t="shared" si="270"/>
        <v>19.387297297297302</v>
      </c>
      <c r="AS531" s="153">
        <f t="shared" si="271"/>
        <v>5.6326833515767989</v>
      </c>
      <c r="AT531" s="153">
        <f t="shared" si="272"/>
        <v>370</v>
      </c>
    </row>
    <row r="532" spans="1:46" ht="15.75" x14ac:dyDescent="0.25">
      <c r="A532" s="152" t="str">
        <f>'Primary endpoint outcomes'!A531</f>
        <v>Rohini 2000</v>
      </c>
      <c r="B532" s="152" t="str">
        <f>CONCATENATE('Primary endpoint outcomes'!S531,'Primary endpoint outcomes'!T531)</f>
        <v>BDI-I21</v>
      </c>
      <c r="C532" s="154">
        <f t="shared" si="245"/>
        <v>31.95</v>
      </c>
      <c r="D532" s="154">
        <f t="shared" si="246"/>
        <v>7.3637626251801471</v>
      </c>
      <c r="E532" s="154">
        <f t="shared" si="247"/>
        <v>30</v>
      </c>
      <c r="F532" s="21" t="str">
        <f t="shared" si="248"/>
        <v>YES</v>
      </c>
      <c r="G532" s="21" t="str">
        <f t="shared" si="249"/>
        <v>NO</v>
      </c>
      <c r="H532" s="155">
        <f t="shared" si="250"/>
        <v>0.9116861379645459</v>
      </c>
      <c r="I532" s="155">
        <f t="shared" si="251"/>
        <v>8.8313862035454105E-2</v>
      </c>
      <c r="J532" s="318">
        <f t="shared" si="252"/>
        <v>1</v>
      </c>
      <c r="K532" s="326">
        <f>IF(ISNUMBER('Primary endpoint outcomes'!U531)=TRUE,'Primary endpoint outcomes'!U531,(IF(ISNUMBER('Primary endpoint outcomes'!X531)=TRUE,'Primary endpoint outcomes'!X531,0)))</f>
        <v>32.799999999999997</v>
      </c>
      <c r="L532" s="326">
        <f>IF(ISNUMBER('Primary endpoint outcomes'!V531)=TRUE,'Primary endpoint outcomes'!V531,(IF(ISNUMBER('Primary endpoint outcomes'!Y531)=TRUE,'Primary endpoint outcomes'!Y531,0)))</f>
        <v>6.9</v>
      </c>
      <c r="M532" s="325">
        <f>IF(ISNUMBER('Primary endpoint outcomes'!W531)=TRUE,'Primary endpoint outcomes'!W531,(IF(ISNUMBER('Primary endpoint outcomes'!Z531)=TRUE,'Primary endpoint outcomes'!Z531,0)))</f>
        <v>15</v>
      </c>
      <c r="N532" s="326">
        <f>IF(ISNUMBER('Primary endpoint outcomes'!BC531)=TRUE,'Primary endpoint outcomes'!BC531,(IF(ISNUMBER('Primary endpoint outcomes'!BF531)=TRUE,'Primary endpoint outcomes'!BF531,0)))</f>
        <v>31.1</v>
      </c>
      <c r="O532" s="325">
        <f>IF(ISNUMBER('Primary endpoint outcomes'!BD531)=TRUE,'Primary endpoint outcomes'!BD531,(IF(ISNUMBER('Primary endpoint outcomes'!BG531)=TRUE,'Primary endpoint outcomes'!BG531,0)))</f>
        <v>7.8</v>
      </c>
      <c r="P532" s="325">
        <f>IF(ISNUMBER('Primary endpoint outcomes'!BE531)=TRUE,'Primary endpoint outcomes'!BE531,(IF(ISNUMBER('Primary endpoint outcomes'!BH531)=TRUE,'Primary endpoint outcomes'!BH531,0)))</f>
        <v>15</v>
      </c>
      <c r="Q532" s="326">
        <f>IF(ISNUMBER('Primary endpoint outcomes'!CK531)=TRUE,'Primary endpoint outcomes'!CK531,(IF(ISNUMBER('Primary endpoint outcomes'!CN531)=TRUE,'Primary endpoint outcomes'!CN531,0)))</f>
        <v>0</v>
      </c>
      <c r="R532" s="326">
        <f>IF(ISNUMBER('Primary endpoint outcomes'!CL531)=TRUE,'Primary endpoint outcomes'!CL531,(IF(ISNUMBER('Primary endpoint outcomes'!CO531)=TRUE,'Primary endpoint outcomes'!CO531,0)))</f>
        <v>0</v>
      </c>
      <c r="S532" s="325">
        <f>IF(ISNUMBER('Primary endpoint outcomes'!CM531)=TRUE,'Primary endpoint outcomes'!CM531,(IF(ISNUMBER('Primary endpoint outcomes'!CP531)=TRUE,'Primary endpoint outcomes'!CP531,0)))</f>
        <v>0</v>
      </c>
      <c r="T532" s="326">
        <f>IF(ISNUMBER('Primary endpoint outcomes'!DS531)=TRUE,'Primary endpoint outcomes'!DS531,(IF(ISNUMBER('Primary endpoint outcomes'!DV531)=TRUE,'Primary endpoint outcomes'!DV531,0)))</f>
        <v>0</v>
      </c>
      <c r="U532" s="326">
        <f>IF(ISNUMBER('Primary endpoint outcomes'!DT531)=TRUE,'Primary endpoint outcomes'!DT531,(IF(ISNUMBER('Primary endpoint outcomes'!DW531)=TRUE,'Primary endpoint outcomes'!DW531,0)))</f>
        <v>0</v>
      </c>
      <c r="V532" s="326">
        <f>IF(ISNUMBER('Primary endpoint outcomes'!DU531)=TRUE,'Primary endpoint outcomes'!DU531,(IF(ISNUMBER('Primary endpoint outcomes'!DX531)=TRUE,'Primary endpoint outcomes'!DX531,0)))</f>
        <v>0</v>
      </c>
      <c r="W532" s="326">
        <f>IF(ISNUMBER('Primary endpoint outcomes'!FA531)=TRUE,'Primary endpoint outcomes'!FA531,(IF(ISNUMBER('Primary endpoint outcomes'!FD531)=TRUE,'Primary endpoint outcomes'!FD531,0)))</f>
        <v>0</v>
      </c>
      <c r="X532" s="326">
        <f>IF(ISNUMBER('Primary endpoint outcomes'!FB531)=TRUE,'Primary endpoint outcomes'!FB531,(IF(ISNUMBER('Primary endpoint outcomes'!FE531)=TRUE,'Primary endpoint outcomes'!FE531,0)))</f>
        <v>0</v>
      </c>
      <c r="Y532" s="326">
        <f>IF(ISNUMBER('Primary endpoint outcomes'!FC531)=TRUE,'Primary endpoint outcomes'!FC531,(IF(ISNUMBER('Primary endpoint outcomes'!FF531)=TRUE,'Primary endpoint outcomes'!FF531,0)))</f>
        <v>0</v>
      </c>
      <c r="AA532" s="151">
        <f t="shared" si="253"/>
        <v>15</v>
      </c>
      <c r="AB532" s="153">
        <f t="shared" si="254"/>
        <v>14</v>
      </c>
      <c r="AC532" s="153">
        <f t="shared" si="255"/>
        <v>666.54000000000008</v>
      </c>
      <c r="AD532" s="151">
        <f t="shared" si="256"/>
        <v>15</v>
      </c>
      <c r="AE532" s="153">
        <f t="shared" si="257"/>
        <v>14</v>
      </c>
      <c r="AF532" s="153">
        <f t="shared" si="258"/>
        <v>851.76</v>
      </c>
      <c r="AG532" s="151">
        <f t="shared" si="259"/>
        <v>0</v>
      </c>
      <c r="AH532" s="153">
        <f t="shared" si="260"/>
        <v>-1</v>
      </c>
      <c r="AI532" s="153">
        <f t="shared" si="261"/>
        <v>0</v>
      </c>
      <c r="AJ532" s="151">
        <f t="shared" si="262"/>
        <v>0</v>
      </c>
      <c r="AK532" s="153">
        <f t="shared" si="263"/>
        <v>-1</v>
      </c>
      <c r="AL532" s="153">
        <f t="shared" si="264"/>
        <v>0</v>
      </c>
      <c r="AM532" s="151">
        <f t="shared" si="265"/>
        <v>0</v>
      </c>
      <c r="AN532" s="153">
        <f t="shared" si="266"/>
        <v>-1</v>
      </c>
      <c r="AO532" s="153">
        <f t="shared" si="267"/>
        <v>0</v>
      </c>
      <c r="AP532" s="153">
        <f t="shared" si="268"/>
        <v>28</v>
      </c>
      <c r="AQ532" s="153">
        <f t="shared" si="269"/>
        <v>1518.3000000000002</v>
      </c>
      <c r="AR532" s="153">
        <f t="shared" si="270"/>
        <v>31.95</v>
      </c>
      <c r="AS532" s="153">
        <f t="shared" si="271"/>
        <v>7.3637626251801471</v>
      </c>
      <c r="AT532" s="153">
        <f t="shared" si="272"/>
        <v>30</v>
      </c>
    </row>
    <row r="533" spans="1:46" ht="15.75" x14ac:dyDescent="0.25">
      <c r="A533" s="152" t="str">
        <f>'Primary endpoint outcomes'!A532</f>
        <v>Roose 2004</v>
      </c>
      <c r="B533" s="152" t="str">
        <f>CONCATENATE('Primary endpoint outcomes'!S532,'Primary endpoint outcomes'!T532)</f>
        <v>HAMD24</v>
      </c>
      <c r="C533" s="154">
        <f t="shared" si="245"/>
        <v>24.296551724137935</v>
      </c>
      <c r="D533" s="154">
        <f t="shared" si="246"/>
        <v>4.0979007671824386</v>
      </c>
      <c r="E533" s="154">
        <f t="shared" si="247"/>
        <v>174</v>
      </c>
      <c r="F533" s="21" t="str">
        <f t="shared" si="248"/>
        <v>YES</v>
      </c>
      <c r="G533" s="21" t="str">
        <f t="shared" si="249"/>
        <v>NO</v>
      </c>
      <c r="H533" s="155">
        <f t="shared" si="250"/>
        <v>0.97854504347753424</v>
      </c>
      <c r="I533" s="155">
        <f t="shared" si="251"/>
        <v>2.1454956522465762E-2</v>
      </c>
      <c r="J533" s="318">
        <f t="shared" si="252"/>
        <v>1</v>
      </c>
      <c r="K533" s="326">
        <f>IF(ISNUMBER('Primary endpoint outcomes'!U532)=TRUE,'Primary endpoint outcomes'!U532,(IF(ISNUMBER('Primary endpoint outcomes'!X532)=TRUE,'Primary endpoint outcomes'!X532,0)))</f>
        <v>24.4</v>
      </c>
      <c r="L533" s="326">
        <f>IF(ISNUMBER('Primary endpoint outcomes'!V532)=TRUE,'Primary endpoint outcomes'!V532,(IF(ISNUMBER('Primary endpoint outcomes'!Y532)=TRUE,'Primary endpoint outcomes'!Y532,0)))</f>
        <v>4.3</v>
      </c>
      <c r="M533" s="325">
        <f>IF(ISNUMBER('Primary endpoint outcomes'!W532)=TRUE,'Primary endpoint outcomes'!W532,(IF(ISNUMBER('Primary endpoint outcomes'!Z532)=TRUE,'Primary endpoint outcomes'!Z532,0)))</f>
        <v>84</v>
      </c>
      <c r="N533" s="326">
        <f>IF(ISNUMBER('Primary endpoint outcomes'!BC532)=TRUE,'Primary endpoint outcomes'!BC532,(IF(ISNUMBER('Primary endpoint outcomes'!BF532)=TRUE,'Primary endpoint outcomes'!BF532,0)))</f>
        <v>24.2</v>
      </c>
      <c r="O533" s="325">
        <f>IF(ISNUMBER('Primary endpoint outcomes'!BD532)=TRUE,'Primary endpoint outcomes'!BD532,(IF(ISNUMBER('Primary endpoint outcomes'!BG532)=TRUE,'Primary endpoint outcomes'!BG532,0)))</f>
        <v>3.9</v>
      </c>
      <c r="P533" s="325">
        <f>IF(ISNUMBER('Primary endpoint outcomes'!BE532)=TRUE,'Primary endpoint outcomes'!BE532,(IF(ISNUMBER('Primary endpoint outcomes'!BH532)=TRUE,'Primary endpoint outcomes'!BH532,0)))</f>
        <v>90</v>
      </c>
      <c r="Q533" s="326">
        <f>IF(ISNUMBER('Primary endpoint outcomes'!CK532)=TRUE,'Primary endpoint outcomes'!CK532,(IF(ISNUMBER('Primary endpoint outcomes'!CN532)=TRUE,'Primary endpoint outcomes'!CN532,0)))</f>
        <v>0</v>
      </c>
      <c r="R533" s="326">
        <f>IF(ISNUMBER('Primary endpoint outcomes'!CL532)=TRUE,'Primary endpoint outcomes'!CL532,(IF(ISNUMBER('Primary endpoint outcomes'!CO532)=TRUE,'Primary endpoint outcomes'!CO532,0)))</f>
        <v>0</v>
      </c>
      <c r="S533" s="325">
        <f>IF(ISNUMBER('Primary endpoint outcomes'!CM532)=TRUE,'Primary endpoint outcomes'!CM532,(IF(ISNUMBER('Primary endpoint outcomes'!CP532)=TRUE,'Primary endpoint outcomes'!CP532,0)))</f>
        <v>0</v>
      </c>
      <c r="T533" s="326">
        <f>IF(ISNUMBER('Primary endpoint outcomes'!DS532)=TRUE,'Primary endpoint outcomes'!DS532,(IF(ISNUMBER('Primary endpoint outcomes'!DV532)=TRUE,'Primary endpoint outcomes'!DV532,0)))</f>
        <v>0</v>
      </c>
      <c r="U533" s="326">
        <f>IF(ISNUMBER('Primary endpoint outcomes'!DT532)=TRUE,'Primary endpoint outcomes'!DT532,(IF(ISNUMBER('Primary endpoint outcomes'!DW532)=TRUE,'Primary endpoint outcomes'!DW532,0)))</f>
        <v>0</v>
      </c>
      <c r="V533" s="326">
        <f>IF(ISNUMBER('Primary endpoint outcomes'!DU532)=TRUE,'Primary endpoint outcomes'!DU532,(IF(ISNUMBER('Primary endpoint outcomes'!DX532)=TRUE,'Primary endpoint outcomes'!DX532,0)))</f>
        <v>0</v>
      </c>
      <c r="W533" s="326">
        <f>IF(ISNUMBER('Primary endpoint outcomes'!FA532)=TRUE,'Primary endpoint outcomes'!FA532,(IF(ISNUMBER('Primary endpoint outcomes'!FD532)=TRUE,'Primary endpoint outcomes'!FD532,0)))</f>
        <v>0</v>
      </c>
      <c r="X533" s="326">
        <f>IF(ISNUMBER('Primary endpoint outcomes'!FB532)=TRUE,'Primary endpoint outcomes'!FB532,(IF(ISNUMBER('Primary endpoint outcomes'!FE532)=TRUE,'Primary endpoint outcomes'!FE532,0)))</f>
        <v>0</v>
      </c>
      <c r="Y533" s="326">
        <f>IF(ISNUMBER('Primary endpoint outcomes'!FC532)=TRUE,'Primary endpoint outcomes'!FC532,(IF(ISNUMBER('Primary endpoint outcomes'!FF532)=TRUE,'Primary endpoint outcomes'!FF532,0)))</f>
        <v>0</v>
      </c>
      <c r="AA533" s="151">
        <f t="shared" si="253"/>
        <v>84</v>
      </c>
      <c r="AB533" s="153">
        <f t="shared" si="254"/>
        <v>83</v>
      </c>
      <c r="AC533" s="153">
        <f t="shared" si="255"/>
        <v>1534.6699999999998</v>
      </c>
      <c r="AD533" s="151">
        <f t="shared" si="256"/>
        <v>90</v>
      </c>
      <c r="AE533" s="153">
        <f t="shared" si="257"/>
        <v>89</v>
      </c>
      <c r="AF533" s="153">
        <f t="shared" si="258"/>
        <v>1353.6899999999998</v>
      </c>
      <c r="AG533" s="151">
        <f t="shared" si="259"/>
        <v>0</v>
      </c>
      <c r="AH533" s="153">
        <f t="shared" si="260"/>
        <v>-1</v>
      </c>
      <c r="AI533" s="153">
        <f t="shared" si="261"/>
        <v>0</v>
      </c>
      <c r="AJ533" s="151">
        <f t="shared" si="262"/>
        <v>0</v>
      </c>
      <c r="AK533" s="153">
        <f t="shared" si="263"/>
        <v>-1</v>
      </c>
      <c r="AL533" s="153">
        <f t="shared" si="264"/>
        <v>0</v>
      </c>
      <c r="AM533" s="151">
        <f t="shared" si="265"/>
        <v>0</v>
      </c>
      <c r="AN533" s="153">
        <f t="shared" si="266"/>
        <v>-1</v>
      </c>
      <c r="AO533" s="153">
        <f t="shared" si="267"/>
        <v>0</v>
      </c>
      <c r="AP533" s="153">
        <f t="shared" si="268"/>
        <v>172</v>
      </c>
      <c r="AQ533" s="153">
        <f t="shared" si="269"/>
        <v>2888.3599999999997</v>
      </c>
      <c r="AR533" s="153">
        <f t="shared" si="270"/>
        <v>24.296551724137935</v>
      </c>
      <c r="AS533" s="153">
        <f t="shared" si="271"/>
        <v>4.0979007671824386</v>
      </c>
      <c r="AT533" s="153">
        <f t="shared" si="272"/>
        <v>174</v>
      </c>
    </row>
    <row r="534" spans="1:46" ht="15.75" x14ac:dyDescent="0.25">
      <c r="A534" s="152" t="str">
        <f>'Primary endpoint outcomes'!A533</f>
        <v>Ropert 1989</v>
      </c>
      <c r="B534" s="152" t="str">
        <f>CONCATENATE('Primary endpoint outcomes'!S533,'Primary endpoint outcomes'!T533)</f>
        <v>MADRS10</v>
      </c>
      <c r="C534" s="154">
        <f t="shared" si="245"/>
        <v>27.968000000000004</v>
      </c>
      <c r="D534" s="154">
        <f t="shared" si="246"/>
        <v>5.7992610366691189</v>
      </c>
      <c r="E534" s="154">
        <f t="shared" si="247"/>
        <v>100</v>
      </c>
      <c r="F534" s="21" t="str">
        <f t="shared" si="248"/>
        <v>YES</v>
      </c>
      <c r="G534" s="21" t="str">
        <f t="shared" si="249"/>
        <v>NO</v>
      </c>
      <c r="H534" s="155">
        <f t="shared" si="250"/>
        <v>0.84828286562394983</v>
      </c>
      <c r="I534" s="155">
        <f t="shared" si="251"/>
        <v>0.15171713437605017</v>
      </c>
      <c r="J534" s="318">
        <f t="shared" si="252"/>
        <v>1</v>
      </c>
      <c r="K534" s="326">
        <f>IF(ISNUMBER('Primary endpoint outcomes'!U533)=TRUE,'Primary endpoint outcomes'!U533,(IF(ISNUMBER('Primary endpoint outcomes'!X533)=TRUE,'Primary endpoint outcomes'!X533,0)))</f>
        <v>27.6</v>
      </c>
      <c r="L534" s="326">
        <f>IF(ISNUMBER('Primary endpoint outcomes'!V533)=TRUE,'Primary endpoint outcomes'!V533,(IF(ISNUMBER('Primary endpoint outcomes'!Y533)=TRUE,'Primary endpoint outcomes'!Y533,0)))</f>
        <v>6.4</v>
      </c>
      <c r="M534" s="325">
        <f>IF(ISNUMBER('Primary endpoint outcomes'!W533)=TRUE,'Primary endpoint outcomes'!W533,(IF(ISNUMBER('Primary endpoint outcomes'!Z533)=TRUE,'Primary endpoint outcomes'!Z533,0)))</f>
        <v>54</v>
      </c>
      <c r="N534" s="326">
        <f>IF(ISNUMBER('Primary endpoint outcomes'!BC533)=TRUE,'Primary endpoint outcomes'!BC533,(IF(ISNUMBER('Primary endpoint outcomes'!BF533)=TRUE,'Primary endpoint outcomes'!BF533,0)))</f>
        <v>28.4</v>
      </c>
      <c r="O534" s="325">
        <f>IF(ISNUMBER('Primary endpoint outcomes'!BD533)=TRUE,'Primary endpoint outcomes'!BD533,(IF(ISNUMBER('Primary endpoint outcomes'!BG533)=TRUE,'Primary endpoint outcomes'!BG533,0)))</f>
        <v>5</v>
      </c>
      <c r="P534" s="325">
        <f>IF(ISNUMBER('Primary endpoint outcomes'!BE533)=TRUE,'Primary endpoint outcomes'!BE533,(IF(ISNUMBER('Primary endpoint outcomes'!BH533)=TRUE,'Primary endpoint outcomes'!BH533,0)))</f>
        <v>46</v>
      </c>
      <c r="Q534" s="326">
        <f>IF(ISNUMBER('Primary endpoint outcomes'!CK533)=TRUE,'Primary endpoint outcomes'!CK533,(IF(ISNUMBER('Primary endpoint outcomes'!CN533)=TRUE,'Primary endpoint outcomes'!CN533,0)))</f>
        <v>0</v>
      </c>
      <c r="R534" s="326">
        <f>IF(ISNUMBER('Primary endpoint outcomes'!CL533)=TRUE,'Primary endpoint outcomes'!CL533,(IF(ISNUMBER('Primary endpoint outcomes'!CO533)=TRUE,'Primary endpoint outcomes'!CO533,0)))</f>
        <v>0</v>
      </c>
      <c r="S534" s="325">
        <f>IF(ISNUMBER('Primary endpoint outcomes'!CM533)=TRUE,'Primary endpoint outcomes'!CM533,(IF(ISNUMBER('Primary endpoint outcomes'!CP533)=TRUE,'Primary endpoint outcomes'!CP533,0)))</f>
        <v>0</v>
      </c>
      <c r="T534" s="326">
        <f>IF(ISNUMBER('Primary endpoint outcomes'!DS533)=TRUE,'Primary endpoint outcomes'!DS533,(IF(ISNUMBER('Primary endpoint outcomes'!DV533)=TRUE,'Primary endpoint outcomes'!DV533,0)))</f>
        <v>0</v>
      </c>
      <c r="U534" s="326">
        <f>IF(ISNUMBER('Primary endpoint outcomes'!DT533)=TRUE,'Primary endpoint outcomes'!DT533,(IF(ISNUMBER('Primary endpoint outcomes'!DW533)=TRUE,'Primary endpoint outcomes'!DW533,0)))</f>
        <v>0</v>
      </c>
      <c r="V534" s="326">
        <f>IF(ISNUMBER('Primary endpoint outcomes'!DU533)=TRUE,'Primary endpoint outcomes'!DU533,(IF(ISNUMBER('Primary endpoint outcomes'!DX533)=TRUE,'Primary endpoint outcomes'!DX533,0)))</f>
        <v>0</v>
      </c>
      <c r="W534" s="326">
        <f>IF(ISNUMBER('Primary endpoint outcomes'!FA533)=TRUE,'Primary endpoint outcomes'!FA533,(IF(ISNUMBER('Primary endpoint outcomes'!FD533)=TRUE,'Primary endpoint outcomes'!FD533,0)))</f>
        <v>0</v>
      </c>
      <c r="X534" s="326">
        <f>IF(ISNUMBER('Primary endpoint outcomes'!FB533)=TRUE,'Primary endpoint outcomes'!FB533,(IF(ISNUMBER('Primary endpoint outcomes'!FE533)=TRUE,'Primary endpoint outcomes'!FE533,0)))</f>
        <v>0</v>
      </c>
      <c r="Y534" s="326">
        <f>IF(ISNUMBER('Primary endpoint outcomes'!FC533)=TRUE,'Primary endpoint outcomes'!FC533,(IF(ISNUMBER('Primary endpoint outcomes'!FF533)=TRUE,'Primary endpoint outcomes'!FF533,0)))</f>
        <v>0</v>
      </c>
      <c r="AA534" s="151">
        <f t="shared" si="253"/>
        <v>54</v>
      </c>
      <c r="AB534" s="153">
        <f t="shared" si="254"/>
        <v>53</v>
      </c>
      <c r="AC534" s="153">
        <f t="shared" si="255"/>
        <v>2170.8800000000006</v>
      </c>
      <c r="AD534" s="151">
        <f t="shared" si="256"/>
        <v>46</v>
      </c>
      <c r="AE534" s="153">
        <f t="shared" si="257"/>
        <v>45</v>
      </c>
      <c r="AF534" s="153">
        <f t="shared" si="258"/>
        <v>1125</v>
      </c>
      <c r="AG534" s="151">
        <f t="shared" si="259"/>
        <v>0</v>
      </c>
      <c r="AH534" s="153">
        <f t="shared" si="260"/>
        <v>-1</v>
      </c>
      <c r="AI534" s="153">
        <f t="shared" si="261"/>
        <v>0</v>
      </c>
      <c r="AJ534" s="151">
        <f t="shared" si="262"/>
        <v>0</v>
      </c>
      <c r="AK534" s="153">
        <f t="shared" si="263"/>
        <v>-1</v>
      </c>
      <c r="AL534" s="153">
        <f t="shared" si="264"/>
        <v>0</v>
      </c>
      <c r="AM534" s="151">
        <f t="shared" si="265"/>
        <v>0</v>
      </c>
      <c r="AN534" s="153">
        <f t="shared" si="266"/>
        <v>-1</v>
      </c>
      <c r="AO534" s="153">
        <f t="shared" si="267"/>
        <v>0</v>
      </c>
      <c r="AP534" s="153">
        <f t="shared" si="268"/>
        <v>98</v>
      </c>
      <c r="AQ534" s="153">
        <f t="shared" si="269"/>
        <v>3295.8800000000006</v>
      </c>
      <c r="AR534" s="153">
        <f t="shared" si="270"/>
        <v>27.968000000000004</v>
      </c>
      <c r="AS534" s="153">
        <f t="shared" si="271"/>
        <v>5.7992610366691189</v>
      </c>
      <c r="AT534" s="153">
        <f t="shared" si="272"/>
        <v>100</v>
      </c>
    </row>
    <row r="535" spans="1:46" ht="15.75" x14ac:dyDescent="0.25">
      <c r="A535" s="152" t="str">
        <f>'Primary endpoint outcomes'!A534</f>
        <v>Rosen 2018</v>
      </c>
      <c r="B535" s="152" t="str">
        <f>CONCATENATE('Primary endpoint outcomes'!S534,'Primary endpoint outcomes'!T534)</f>
        <v>PHQ9</v>
      </c>
      <c r="C535" s="154">
        <f t="shared" si="245"/>
        <v>11.92359375</v>
      </c>
      <c r="D535" s="154">
        <f t="shared" si="246"/>
        <v>3.4420080410769978</v>
      </c>
      <c r="E535" s="154">
        <f t="shared" si="247"/>
        <v>64</v>
      </c>
      <c r="F535" s="21" t="str">
        <f t="shared" si="248"/>
        <v>NO</v>
      </c>
      <c r="G535" s="21" t="str">
        <f t="shared" si="249"/>
        <v>YES</v>
      </c>
      <c r="H535" s="155">
        <f t="shared" si="250"/>
        <v>0.11814508776977828</v>
      </c>
      <c r="I535" s="155">
        <f t="shared" si="251"/>
        <v>0.88185491223022172</v>
      </c>
      <c r="J535" s="318">
        <f t="shared" si="252"/>
        <v>1</v>
      </c>
      <c r="K535" s="326">
        <f>IF(ISNUMBER('Primary endpoint outcomes'!U534)=TRUE,'Primary endpoint outcomes'!U534,(IF(ISNUMBER('Primary endpoint outcomes'!X534)=TRUE,'Primary endpoint outcomes'!X534,0)))</f>
        <v>11.59</v>
      </c>
      <c r="L535" s="326">
        <f>IF(ISNUMBER('Primary endpoint outcomes'!V534)=TRUE,'Primary endpoint outcomes'!V534,(IF(ISNUMBER('Primary endpoint outcomes'!Y534)=TRUE,'Primary endpoint outcomes'!Y534,0)))</f>
        <v>3.1</v>
      </c>
      <c r="M535" s="325">
        <f>IF(ISNUMBER('Primary endpoint outcomes'!W534)=TRUE,'Primary endpoint outcomes'!W534,(IF(ISNUMBER('Primary endpoint outcomes'!Z534)=TRUE,'Primary endpoint outcomes'!Z534,0)))</f>
        <v>29</v>
      </c>
      <c r="N535" s="326">
        <f>IF(ISNUMBER('Primary endpoint outcomes'!BC534)=TRUE,'Primary endpoint outcomes'!BC534,(IF(ISNUMBER('Primary endpoint outcomes'!BF534)=TRUE,'Primary endpoint outcomes'!BF534,0)))</f>
        <v>12.2</v>
      </c>
      <c r="O535" s="325">
        <f>IF(ISNUMBER('Primary endpoint outcomes'!BD534)=TRUE,'Primary endpoint outcomes'!BD534,(IF(ISNUMBER('Primary endpoint outcomes'!BG534)=TRUE,'Primary endpoint outcomes'!BG534,0)))</f>
        <v>3.7</v>
      </c>
      <c r="P535" s="325">
        <f>IF(ISNUMBER('Primary endpoint outcomes'!BE534)=TRUE,'Primary endpoint outcomes'!BE534,(IF(ISNUMBER('Primary endpoint outcomes'!BH534)=TRUE,'Primary endpoint outcomes'!BH534,0)))</f>
        <v>35</v>
      </c>
      <c r="Q535" s="326">
        <f>IF(ISNUMBER('Primary endpoint outcomes'!CK534)=TRUE,'Primary endpoint outcomes'!CK534,(IF(ISNUMBER('Primary endpoint outcomes'!CN534)=TRUE,'Primary endpoint outcomes'!CN534,0)))</f>
        <v>0</v>
      </c>
      <c r="R535" s="326">
        <f>IF(ISNUMBER('Primary endpoint outcomes'!CL534)=TRUE,'Primary endpoint outcomes'!CL534,(IF(ISNUMBER('Primary endpoint outcomes'!CO534)=TRUE,'Primary endpoint outcomes'!CO534,0)))</f>
        <v>0</v>
      </c>
      <c r="S535" s="325">
        <f>IF(ISNUMBER('Primary endpoint outcomes'!CM534)=TRUE,'Primary endpoint outcomes'!CM534,(IF(ISNUMBER('Primary endpoint outcomes'!CP534)=TRUE,'Primary endpoint outcomes'!CP534,0)))</f>
        <v>0</v>
      </c>
      <c r="T535" s="326">
        <f>IF(ISNUMBER('Primary endpoint outcomes'!DS534)=TRUE,'Primary endpoint outcomes'!DS534,(IF(ISNUMBER('Primary endpoint outcomes'!DV534)=TRUE,'Primary endpoint outcomes'!DV534,0)))</f>
        <v>0</v>
      </c>
      <c r="U535" s="326">
        <f>IF(ISNUMBER('Primary endpoint outcomes'!DT534)=TRUE,'Primary endpoint outcomes'!DT534,(IF(ISNUMBER('Primary endpoint outcomes'!DW534)=TRUE,'Primary endpoint outcomes'!DW534,0)))</f>
        <v>0</v>
      </c>
      <c r="V535" s="326">
        <f>IF(ISNUMBER('Primary endpoint outcomes'!DU534)=TRUE,'Primary endpoint outcomes'!DU534,(IF(ISNUMBER('Primary endpoint outcomes'!DX534)=TRUE,'Primary endpoint outcomes'!DX534,0)))</f>
        <v>0</v>
      </c>
      <c r="W535" s="326">
        <f>IF(ISNUMBER('Primary endpoint outcomes'!FA534)=TRUE,'Primary endpoint outcomes'!FA534,(IF(ISNUMBER('Primary endpoint outcomes'!FD534)=TRUE,'Primary endpoint outcomes'!FD534,0)))</f>
        <v>0</v>
      </c>
      <c r="X535" s="326">
        <f>IF(ISNUMBER('Primary endpoint outcomes'!FB534)=TRUE,'Primary endpoint outcomes'!FB534,(IF(ISNUMBER('Primary endpoint outcomes'!FE534)=TRUE,'Primary endpoint outcomes'!FE534,0)))</f>
        <v>0</v>
      </c>
      <c r="Y535" s="326">
        <f>IF(ISNUMBER('Primary endpoint outcomes'!FC534)=TRUE,'Primary endpoint outcomes'!FC534,(IF(ISNUMBER('Primary endpoint outcomes'!FF534)=TRUE,'Primary endpoint outcomes'!FF534,0)))</f>
        <v>0</v>
      </c>
      <c r="AA535" s="151">
        <f t="shared" si="253"/>
        <v>29</v>
      </c>
      <c r="AB535" s="153">
        <f t="shared" si="254"/>
        <v>28</v>
      </c>
      <c r="AC535" s="153">
        <f t="shared" si="255"/>
        <v>269.08000000000004</v>
      </c>
      <c r="AD535" s="151">
        <f t="shared" si="256"/>
        <v>35</v>
      </c>
      <c r="AE535" s="153">
        <f t="shared" si="257"/>
        <v>34</v>
      </c>
      <c r="AF535" s="153">
        <f t="shared" si="258"/>
        <v>465.46000000000004</v>
      </c>
      <c r="AG535" s="151">
        <f t="shared" si="259"/>
        <v>0</v>
      </c>
      <c r="AH535" s="153">
        <f t="shared" si="260"/>
        <v>-1</v>
      </c>
      <c r="AI535" s="153">
        <f t="shared" si="261"/>
        <v>0</v>
      </c>
      <c r="AJ535" s="151">
        <f t="shared" si="262"/>
        <v>0</v>
      </c>
      <c r="AK535" s="153">
        <f t="shared" si="263"/>
        <v>-1</v>
      </c>
      <c r="AL535" s="153">
        <f t="shared" si="264"/>
        <v>0</v>
      </c>
      <c r="AM535" s="151">
        <f t="shared" si="265"/>
        <v>0</v>
      </c>
      <c r="AN535" s="153">
        <f t="shared" si="266"/>
        <v>-1</v>
      </c>
      <c r="AO535" s="153">
        <f t="shared" si="267"/>
        <v>0</v>
      </c>
      <c r="AP535" s="153">
        <f t="shared" si="268"/>
        <v>62</v>
      </c>
      <c r="AQ535" s="153">
        <f t="shared" si="269"/>
        <v>734.54000000000008</v>
      </c>
      <c r="AR535" s="153">
        <f t="shared" si="270"/>
        <v>11.92359375</v>
      </c>
      <c r="AS535" s="153">
        <f t="shared" si="271"/>
        <v>3.4420080410769978</v>
      </c>
      <c r="AT535" s="153">
        <f t="shared" si="272"/>
        <v>64</v>
      </c>
    </row>
    <row r="536" spans="1:46" ht="15.75" x14ac:dyDescent="0.25">
      <c r="A536" s="152" t="str">
        <f>'Primary endpoint outcomes'!A535</f>
        <v>Rosenberg 1994</v>
      </c>
      <c r="B536" s="152" t="str">
        <f>CONCATENATE('Primary endpoint outcomes'!S535,'Primary endpoint outcomes'!T535)</f>
        <v>HAMD17</v>
      </c>
      <c r="C536" s="154">
        <f t="shared" si="245"/>
        <v>21.721791767554482</v>
      </c>
      <c r="D536" s="154">
        <f t="shared" si="246"/>
        <v>0</v>
      </c>
      <c r="E536" s="154">
        <f t="shared" si="247"/>
        <v>413</v>
      </c>
      <c r="F536" s="21" t="str">
        <f t="shared" si="248"/>
        <v>YES</v>
      </c>
      <c r="G536" s="21" t="str">
        <f t="shared" si="249"/>
        <v>NO</v>
      </c>
      <c r="H536" s="155" t="e">
        <f t="shared" si="250"/>
        <v>#NUM!</v>
      </c>
      <c r="I536" s="155" t="e">
        <f t="shared" si="251"/>
        <v>#NUM!</v>
      </c>
      <c r="J536" s="318">
        <f t="shared" si="252"/>
        <v>0</v>
      </c>
      <c r="K536" s="326">
        <f>IF(ISNUMBER('Primary endpoint outcomes'!U535)=TRUE,'Primary endpoint outcomes'!U535,(IF(ISNUMBER('Primary endpoint outcomes'!X535)=TRUE,'Primary endpoint outcomes'!X535,0)))</f>
        <v>21.6</v>
      </c>
      <c r="L536" s="326">
        <f>IF(ISNUMBER('Primary endpoint outcomes'!V535)=TRUE,'Primary endpoint outcomes'!V535,(IF(ISNUMBER('Primary endpoint outcomes'!Y535)=TRUE,'Primary endpoint outcomes'!Y535,0)))</f>
        <v>0</v>
      </c>
      <c r="M536" s="325">
        <f>IF(ISNUMBER('Primary endpoint outcomes'!W535)=TRUE,'Primary endpoint outcomes'!W535,(IF(ISNUMBER('Primary endpoint outcomes'!Z535)=TRUE,'Primary endpoint outcomes'!Z535,0)))</f>
        <v>165</v>
      </c>
      <c r="N536" s="326">
        <f>IF(ISNUMBER('Primary endpoint outcomes'!BC535)=TRUE,'Primary endpoint outcomes'!BC535,(IF(ISNUMBER('Primary endpoint outcomes'!BF535)=TRUE,'Primary endpoint outcomes'!BF535,0)))</f>
        <v>21.7</v>
      </c>
      <c r="O536" s="325">
        <f>IF(ISNUMBER('Primary endpoint outcomes'!BD535)=TRUE,'Primary endpoint outcomes'!BD535,(IF(ISNUMBER('Primary endpoint outcomes'!BG535)=TRUE,'Primary endpoint outcomes'!BG535,0)))</f>
        <v>0</v>
      </c>
      <c r="P536" s="325">
        <f>IF(ISNUMBER('Primary endpoint outcomes'!BE535)=TRUE,'Primary endpoint outcomes'!BE535,(IF(ISNUMBER('Primary endpoint outcomes'!BH535)=TRUE,'Primary endpoint outcomes'!BH535,0)))</f>
        <v>163</v>
      </c>
      <c r="Q536" s="326">
        <f>IF(ISNUMBER('Primary endpoint outcomes'!CK535)=TRUE,'Primary endpoint outcomes'!CK535,(IF(ISNUMBER('Primary endpoint outcomes'!CN535)=TRUE,'Primary endpoint outcomes'!CN535,0)))</f>
        <v>22</v>
      </c>
      <c r="R536" s="326">
        <f>IF(ISNUMBER('Primary endpoint outcomes'!CL535)=TRUE,'Primary endpoint outcomes'!CL535,(IF(ISNUMBER('Primary endpoint outcomes'!CO535)=TRUE,'Primary endpoint outcomes'!CO535,0)))</f>
        <v>0</v>
      </c>
      <c r="S536" s="325">
        <f>IF(ISNUMBER('Primary endpoint outcomes'!CM535)=TRUE,'Primary endpoint outcomes'!CM535,(IF(ISNUMBER('Primary endpoint outcomes'!CP535)=TRUE,'Primary endpoint outcomes'!CP535,0)))</f>
        <v>85</v>
      </c>
      <c r="T536" s="326">
        <f>IF(ISNUMBER('Primary endpoint outcomes'!DS535)=TRUE,'Primary endpoint outcomes'!DS535,(IF(ISNUMBER('Primary endpoint outcomes'!DV535)=TRUE,'Primary endpoint outcomes'!DV535,0)))</f>
        <v>0</v>
      </c>
      <c r="U536" s="326">
        <f>IF(ISNUMBER('Primary endpoint outcomes'!DT535)=TRUE,'Primary endpoint outcomes'!DT535,(IF(ISNUMBER('Primary endpoint outcomes'!DW535)=TRUE,'Primary endpoint outcomes'!DW535,0)))</f>
        <v>0</v>
      </c>
      <c r="V536" s="326">
        <f>IF(ISNUMBER('Primary endpoint outcomes'!DU535)=TRUE,'Primary endpoint outcomes'!DU535,(IF(ISNUMBER('Primary endpoint outcomes'!DX535)=TRUE,'Primary endpoint outcomes'!DX535,0)))</f>
        <v>0</v>
      </c>
      <c r="W536" s="326">
        <f>IF(ISNUMBER('Primary endpoint outcomes'!FA535)=TRUE,'Primary endpoint outcomes'!FA535,(IF(ISNUMBER('Primary endpoint outcomes'!FD535)=TRUE,'Primary endpoint outcomes'!FD535,0)))</f>
        <v>0</v>
      </c>
      <c r="X536" s="326">
        <f>IF(ISNUMBER('Primary endpoint outcomes'!FB535)=TRUE,'Primary endpoint outcomes'!FB535,(IF(ISNUMBER('Primary endpoint outcomes'!FE535)=TRUE,'Primary endpoint outcomes'!FE535,0)))</f>
        <v>0</v>
      </c>
      <c r="Y536" s="326">
        <f>IF(ISNUMBER('Primary endpoint outcomes'!FC535)=TRUE,'Primary endpoint outcomes'!FC535,(IF(ISNUMBER('Primary endpoint outcomes'!FF535)=TRUE,'Primary endpoint outcomes'!FF535,0)))</f>
        <v>0</v>
      </c>
      <c r="AA536" s="151">
        <f t="shared" si="253"/>
        <v>165</v>
      </c>
      <c r="AB536" s="153">
        <f t="shared" si="254"/>
        <v>164</v>
      </c>
      <c r="AC536" s="153">
        <f t="shared" si="255"/>
        <v>0</v>
      </c>
      <c r="AD536" s="151">
        <f t="shared" si="256"/>
        <v>163</v>
      </c>
      <c r="AE536" s="153">
        <f t="shared" si="257"/>
        <v>162</v>
      </c>
      <c r="AF536" s="153">
        <f t="shared" si="258"/>
        <v>0</v>
      </c>
      <c r="AG536" s="151">
        <f t="shared" si="259"/>
        <v>85</v>
      </c>
      <c r="AH536" s="153">
        <f t="shared" si="260"/>
        <v>84</v>
      </c>
      <c r="AI536" s="153">
        <f t="shared" si="261"/>
        <v>0</v>
      </c>
      <c r="AJ536" s="151">
        <f t="shared" si="262"/>
        <v>0</v>
      </c>
      <c r="AK536" s="153">
        <f t="shared" si="263"/>
        <v>-1</v>
      </c>
      <c r="AL536" s="153">
        <f t="shared" si="264"/>
        <v>0</v>
      </c>
      <c r="AM536" s="151">
        <f t="shared" si="265"/>
        <v>0</v>
      </c>
      <c r="AN536" s="153">
        <f t="shared" si="266"/>
        <v>-1</v>
      </c>
      <c r="AO536" s="153">
        <f t="shared" si="267"/>
        <v>0</v>
      </c>
      <c r="AP536" s="153">
        <f t="shared" si="268"/>
        <v>410</v>
      </c>
      <c r="AQ536" s="153">
        <f t="shared" si="269"/>
        <v>0</v>
      </c>
      <c r="AR536" s="153">
        <f t="shared" si="270"/>
        <v>21.721791767554482</v>
      </c>
      <c r="AS536" s="153">
        <f t="shared" si="271"/>
        <v>0</v>
      </c>
      <c r="AT536" s="153">
        <f t="shared" si="272"/>
        <v>413</v>
      </c>
    </row>
    <row r="537" spans="1:46" ht="15.75" x14ac:dyDescent="0.25">
      <c r="A537" s="152" t="str">
        <f>'Primary endpoint outcomes'!A536</f>
        <v>Rosner 1999</v>
      </c>
      <c r="B537" s="152" t="str">
        <f>CONCATENATE('Primary endpoint outcomes'!S536,'Primary endpoint outcomes'!T536)</f>
        <v>BDI-I21</v>
      </c>
      <c r="C537" s="154" t="e">
        <f t="shared" si="245"/>
        <v>#DIV/0!</v>
      </c>
      <c r="D537" s="154" t="e">
        <f t="shared" si="246"/>
        <v>#DIV/0!</v>
      </c>
      <c r="E537" s="154">
        <f t="shared" si="247"/>
        <v>0</v>
      </c>
      <c r="F537" s="21" t="e">
        <f t="shared" si="248"/>
        <v>#DIV/0!</v>
      </c>
      <c r="G537" s="21" t="e">
        <f t="shared" si="249"/>
        <v>#DIV/0!</v>
      </c>
      <c r="H537" s="155" t="e">
        <f t="shared" si="250"/>
        <v>#DIV/0!</v>
      </c>
      <c r="I537" s="155" t="e">
        <f t="shared" si="251"/>
        <v>#DIV/0!</v>
      </c>
      <c r="J537" s="318">
        <f t="shared" si="252"/>
        <v>0</v>
      </c>
      <c r="K537" s="326">
        <f>IF(ISNUMBER('Primary endpoint outcomes'!U536)=TRUE,'Primary endpoint outcomes'!U536,(IF(ISNUMBER('Primary endpoint outcomes'!X536)=TRUE,'Primary endpoint outcomes'!X536,0)))</f>
        <v>0</v>
      </c>
      <c r="L537" s="326">
        <f>IF(ISNUMBER('Primary endpoint outcomes'!V536)=TRUE,'Primary endpoint outcomes'!V536,(IF(ISNUMBER('Primary endpoint outcomes'!Y536)=TRUE,'Primary endpoint outcomes'!Y536,0)))</f>
        <v>0</v>
      </c>
      <c r="M537" s="325">
        <f>IF(ISNUMBER('Primary endpoint outcomes'!W536)=TRUE,'Primary endpoint outcomes'!W536,(IF(ISNUMBER('Primary endpoint outcomes'!Z536)=TRUE,'Primary endpoint outcomes'!Z536,0)))</f>
        <v>0</v>
      </c>
      <c r="N537" s="326">
        <f>IF(ISNUMBER('Primary endpoint outcomes'!BC536)=TRUE,'Primary endpoint outcomes'!BC536,(IF(ISNUMBER('Primary endpoint outcomes'!BF536)=TRUE,'Primary endpoint outcomes'!BF536,0)))</f>
        <v>0</v>
      </c>
      <c r="O537" s="325">
        <f>IF(ISNUMBER('Primary endpoint outcomes'!BD536)=TRUE,'Primary endpoint outcomes'!BD536,(IF(ISNUMBER('Primary endpoint outcomes'!BG536)=TRUE,'Primary endpoint outcomes'!BG536,0)))</f>
        <v>0</v>
      </c>
      <c r="P537" s="325">
        <f>IF(ISNUMBER('Primary endpoint outcomes'!BE536)=TRUE,'Primary endpoint outcomes'!BE536,(IF(ISNUMBER('Primary endpoint outcomes'!BH536)=TRUE,'Primary endpoint outcomes'!BH536,0)))</f>
        <v>0</v>
      </c>
      <c r="Q537" s="326">
        <f>IF(ISNUMBER('Primary endpoint outcomes'!CK536)=TRUE,'Primary endpoint outcomes'!CK536,(IF(ISNUMBER('Primary endpoint outcomes'!CN536)=TRUE,'Primary endpoint outcomes'!CN536,0)))</f>
        <v>0</v>
      </c>
      <c r="R537" s="326">
        <f>IF(ISNUMBER('Primary endpoint outcomes'!CL536)=TRUE,'Primary endpoint outcomes'!CL536,(IF(ISNUMBER('Primary endpoint outcomes'!CO536)=TRUE,'Primary endpoint outcomes'!CO536,0)))</f>
        <v>0</v>
      </c>
      <c r="S537" s="325">
        <f>IF(ISNUMBER('Primary endpoint outcomes'!CM536)=TRUE,'Primary endpoint outcomes'!CM536,(IF(ISNUMBER('Primary endpoint outcomes'!CP536)=TRUE,'Primary endpoint outcomes'!CP536,0)))</f>
        <v>0</v>
      </c>
      <c r="T537" s="326">
        <f>IF(ISNUMBER('Primary endpoint outcomes'!DS536)=TRUE,'Primary endpoint outcomes'!DS536,(IF(ISNUMBER('Primary endpoint outcomes'!DV536)=TRUE,'Primary endpoint outcomes'!DV536,0)))</f>
        <v>0</v>
      </c>
      <c r="U537" s="326">
        <f>IF(ISNUMBER('Primary endpoint outcomes'!DT536)=TRUE,'Primary endpoint outcomes'!DT536,(IF(ISNUMBER('Primary endpoint outcomes'!DW536)=TRUE,'Primary endpoint outcomes'!DW536,0)))</f>
        <v>0</v>
      </c>
      <c r="V537" s="326">
        <f>IF(ISNUMBER('Primary endpoint outcomes'!DU536)=TRUE,'Primary endpoint outcomes'!DU536,(IF(ISNUMBER('Primary endpoint outcomes'!DX536)=TRUE,'Primary endpoint outcomes'!DX536,0)))</f>
        <v>0</v>
      </c>
      <c r="W537" s="326">
        <f>IF(ISNUMBER('Primary endpoint outcomes'!FA536)=TRUE,'Primary endpoint outcomes'!FA536,(IF(ISNUMBER('Primary endpoint outcomes'!FD536)=TRUE,'Primary endpoint outcomes'!FD536,0)))</f>
        <v>0</v>
      </c>
      <c r="X537" s="326">
        <f>IF(ISNUMBER('Primary endpoint outcomes'!FB536)=TRUE,'Primary endpoint outcomes'!FB536,(IF(ISNUMBER('Primary endpoint outcomes'!FE536)=TRUE,'Primary endpoint outcomes'!FE536,0)))</f>
        <v>0</v>
      </c>
      <c r="Y537" s="326">
        <f>IF(ISNUMBER('Primary endpoint outcomes'!FC536)=TRUE,'Primary endpoint outcomes'!FC536,(IF(ISNUMBER('Primary endpoint outcomes'!FF536)=TRUE,'Primary endpoint outcomes'!FF536,0)))</f>
        <v>0</v>
      </c>
      <c r="AA537" s="151">
        <f t="shared" si="253"/>
        <v>0</v>
      </c>
      <c r="AB537" s="153">
        <f t="shared" si="254"/>
        <v>-1</v>
      </c>
      <c r="AC537" s="153">
        <f t="shared" si="255"/>
        <v>0</v>
      </c>
      <c r="AD537" s="151">
        <f t="shared" si="256"/>
        <v>0</v>
      </c>
      <c r="AE537" s="153">
        <f t="shared" si="257"/>
        <v>-1</v>
      </c>
      <c r="AF537" s="153">
        <f t="shared" si="258"/>
        <v>0</v>
      </c>
      <c r="AG537" s="151">
        <f t="shared" si="259"/>
        <v>0</v>
      </c>
      <c r="AH537" s="153">
        <f t="shared" si="260"/>
        <v>-1</v>
      </c>
      <c r="AI537" s="153">
        <f t="shared" si="261"/>
        <v>0</v>
      </c>
      <c r="AJ537" s="151">
        <f t="shared" si="262"/>
        <v>0</v>
      </c>
      <c r="AK537" s="153">
        <f t="shared" si="263"/>
        <v>-1</v>
      </c>
      <c r="AL537" s="153">
        <f t="shared" si="264"/>
        <v>0</v>
      </c>
      <c r="AM537" s="151">
        <f t="shared" si="265"/>
        <v>0</v>
      </c>
      <c r="AN537" s="153">
        <f t="shared" si="266"/>
        <v>-1</v>
      </c>
      <c r="AO537" s="153">
        <f t="shared" si="267"/>
        <v>0</v>
      </c>
      <c r="AP537" s="153" t="b">
        <f t="shared" si="268"/>
        <v>0</v>
      </c>
      <c r="AQ537" s="153">
        <f t="shared" si="269"/>
        <v>0</v>
      </c>
      <c r="AR537" s="153" t="e">
        <f t="shared" si="270"/>
        <v>#DIV/0!</v>
      </c>
      <c r="AS537" s="153" t="e">
        <f t="shared" si="271"/>
        <v>#DIV/0!</v>
      </c>
      <c r="AT537" s="153">
        <f t="shared" si="272"/>
        <v>0</v>
      </c>
    </row>
    <row r="538" spans="1:46" ht="15.75" x14ac:dyDescent="0.25">
      <c r="A538" s="152" t="str">
        <f>'Primary endpoint outcomes'!A537</f>
        <v>Rosso 2013</v>
      </c>
      <c r="B538" s="152" t="str">
        <f>CONCATENATE('Primary endpoint outcomes'!S537,'Primary endpoint outcomes'!T537)</f>
        <v>HAMD17</v>
      </c>
      <c r="C538" s="154">
        <f t="shared" si="245"/>
        <v>13.57625</v>
      </c>
      <c r="D538" s="154">
        <f t="shared" si="246"/>
        <v>3.6339574174208353</v>
      </c>
      <c r="E538" s="154">
        <f t="shared" si="247"/>
        <v>88</v>
      </c>
      <c r="F538" s="21" t="str">
        <f t="shared" si="248"/>
        <v>NO</v>
      </c>
      <c r="G538" s="21" t="str">
        <f t="shared" si="249"/>
        <v>YES</v>
      </c>
      <c r="H538" s="155">
        <f t="shared" si="250"/>
        <v>0.25239482009267844</v>
      </c>
      <c r="I538" s="155">
        <f t="shared" si="251"/>
        <v>0.74760517990732156</v>
      </c>
      <c r="J538" s="318">
        <f t="shared" si="252"/>
        <v>1</v>
      </c>
      <c r="K538" s="326">
        <f>IF(ISNUMBER('Primary endpoint outcomes'!U537)=TRUE,'Primary endpoint outcomes'!U537,(IF(ISNUMBER('Primary endpoint outcomes'!X537)=TRUE,'Primary endpoint outcomes'!X537,0)))</f>
        <v>14.12</v>
      </c>
      <c r="L538" s="326">
        <f>IF(ISNUMBER('Primary endpoint outcomes'!V537)=TRUE,'Primary endpoint outcomes'!V537,(IF(ISNUMBER('Primary endpoint outcomes'!Y537)=TRUE,'Primary endpoint outcomes'!Y537,0)))</f>
        <v>3.91</v>
      </c>
      <c r="M538" s="325">
        <f>IF(ISNUMBER('Primary endpoint outcomes'!W537)=TRUE,'Primary endpoint outcomes'!W537,(IF(ISNUMBER('Primary endpoint outcomes'!Z537)=TRUE,'Primary endpoint outcomes'!Z537,0)))</f>
        <v>33</v>
      </c>
      <c r="N538" s="326">
        <f>IF(ISNUMBER('Primary endpoint outcomes'!BC537)=TRUE,'Primary endpoint outcomes'!BC537,(IF(ISNUMBER('Primary endpoint outcomes'!BF537)=TRUE,'Primary endpoint outcomes'!BF537,0)))</f>
        <v>13.25</v>
      </c>
      <c r="O538" s="325">
        <f>IF(ISNUMBER('Primary endpoint outcomes'!BD537)=TRUE,'Primary endpoint outcomes'!BD537,(IF(ISNUMBER('Primary endpoint outcomes'!BG537)=TRUE,'Primary endpoint outcomes'!BG537,0)))</f>
        <v>3.46</v>
      </c>
      <c r="P538" s="325">
        <f>IF(ISNUMBER('Primary endpoint outcomes'!BE537)=TRUE,'Primary endpoint outcomes'!BE537,(IF(ISNUMBER('Primary endpoint outcomes'!BH537)=TRUE,'Primary endpoint outcomes'!BH537,0)))</f>
        <v>55</v>
      </c>
      <c r="Q538" s="326">
        <f>IF(ISNUMBER('Primary endpoint outcomes'!CK537)=TRUE,'Primary endpoint outcomes'!CK537,(IF(ISNUMBER('Primary endpoint outcomes'!CN537)=TRUE,'Primary endpoint outcomes'!CN537,0)))</f>
        <v>0</v>
      </c>
      <c r="R538" s="326">
        <f>IF(ISNUMBER('Primary endpoint outcomes'!CL537)=TRUE,'Primary endpoint outcomes'!CL537,(IF(ISNUMBER('Primary endpoint outcomes'!CO537)=TRUE,'Primary endpoint outcomes'!CO537,0)))</f>
        <v>0</v>
      </c>
      <c r="S538" s="325">
        <f>IF(ISNUMBER('Primary endpoint outcomes'!CM537)=TRUE,'Primary endpoint outcomes'!CM537,(IF(ISNUMBER('Primary endpoint outcomes'!CP537)=TRUE,'Primary endpoint outcomes'!CP537,0)))</f>
        <v>0</v>
      </c>
      <c r="T538" s="326">
        <f>IF(ISNUMBER('Primary endpoint outcomes'!DS537)=TRUE,'Primary endpoint outcomes'!DS537,(IF(ISNUMBER('Primary endpoint outcomes'!DV537)=TRUE,'Primary endpoint outcomes'!DV537,0)))</f>
        <v>0</v>
      </c>
      <c r="U538" s="326">
        <f>IF(ISNUMBER('Primary endpoint outcomes'!DT537)=TRUE,'Primary endpoint outcomes'!DT537,(IF(ISNUMBER('Primary endpoint outcomes'!DW537)=TRUE,'Primary endpoint outcomes'!DW537,0)))</f>
        <v>0</v>
      </c>
      <c r="V538" s="326">
        <f>IF(ISNUMBER('Primary endpoint outcomes'!DU537)=TRUE,'Primary endpoint outcomes'!DU537,(IF(ISNUMBER('Primary endpoint outcomes'!DX537)=TRUE,'Primary endpoint outcomes'!DX537,0)))</f>
        <v>0</v>
      </c>
      <c r="W538" s="326">
        <f>IF(ISNUMBER('Primary endpoint outcomes'!FA537)=TRUE,'Primary endpoint outcomes'!FA537,(IF(ISNUMBER('Primary endpoint outcomes'!FD537)=TRUE,'Primary endpoint outcomes'!FD537,0)))</f>
        <v>0</v>
      </c>
      <c r="X538" s="326">
        <f>IF(ISNUMBER('Primary endpoint outcomes'!FB537)=TRUE,'Primary endpoint outcomes'!FB537,(IF(ISNUMBER('Primary endpoint outcomes'!FE537)=TRUE,'Primary endpoint outcomes'!FE537,0)))</f>
        <v>0</v>
      </c>
      <c r="Y538" s="326">
        <f>IF(ISNUMBER('Primary endpoint outcomes'!FC537)=TRUE,'Primary endpoint outcomes'!FC537,(IF(ISNUMBER('Primary endpoint outcomes'!FF537)=TRUE,'Primary endpoint outcomes'!FF537,0)))</f>
        <v>0</v>
      </c>
      <c r="AA538" s="151">
        <f t="shared" si="253"/>
        <v>33</v>
      </c>
      <c r="AB538" s="153">
        <f t="shared" si="254"/>
        <v>32</v>
      </c>
      <c r="AC538" s="153">
        <f t="shared" si="255"/>
        <v>489.21920000000006</v>
      </c>
      <c r="AD538" s="151">
        <f t="shared" si="256"/>
        <v>55</v>
      </c>
      <c r="AE538" s="153">
        <f t="shared" si="257"/>
        <v>54</v>
      </c>
      <c r="AF538" s="153">
        <f t="shared" si="258"/>
        <v>646.46640000000002</v>
      </c>
      <c r="AG538" s="151">
        <f t="shared" si="259"/>
        <v>0</v>
      </c>
      <c r="AH538" s="153">
        <f t="shared" si="260"/>
        <v>-1</v>
      </c>
      <c r="AI538" s="153">
        <f t="shared" si="261"/>
        <v>0</v>
      </c>
      <c r="AJ538" s="151">
        <f t="shared" si="262"/>
        <v>0</v>
      </c>
      <c r="AK538" s="153">
        <f t="shared" si="263"/>
        <v>-1</v>
      </c>
      <c r="AL538" s="153">
        <f t="shared" si="264"/>
        <v>0</v>
      </c>
      <c r="AM538" s="151">
        <f t="shared" si="265"/>
        <v>0</v>
      </c>
      <c r="AN538" s="153">
        <f t="shared" si="266"/>
        <v>-1</v>
      </c>
      <c r="AO538" s="153">
        <f t="shared" si="267"/>
        <v>0</v>
      </c>
      <c r="AP538" s="153">
        <f t="shared" si="268"/>
        <v>86</v>
      </c>
      <c r="AQ538" s="153">
        <f t="shared" si="269"/>
        <v>1135.6856</v>
      </c>
      <c r="AR538" s="153">
        <f t="shared" si="270"/>
        <v>13.57625</v>
      </c>
      <c r="AS538" s="153">
        <f t="shared" si="271"/>
        <v>3.6339574174208353</v>
      </c>
      <c r="AT538" s="153">
        <f t="shared" si="272"/>
        <v>88</v>
      </c>
    </row>
    <row r="539" spans="1:46" ht="15.75" x14ac:dyDescent="0.25">
      <c r="A539" s="152" t="str">
        <f>'Primary endpoint outcomes'!A538</f>
        <v>Rosso 2017</v>
      </c>
      <c r="B539" s="152" t="str">
        <f>CONCATENATE('Primary endpoint outcomes'!S538,'Primary endpoint outcomes'!T538)</f>
        <v>HAMD17</v>
      </c>
      <c r="C539" s="154">
        <f t="shared" si="245"/>
        <v>15.714415584415585</v>
      </c>
      <c r="D539" s="154">
        <f t="shared" si="246"/>
        <v>4.1465339742970873</v>
      </c>
      <c r="E539" s="154">
        <f t="shared" si="247"/>
        <v>77</v>
      </c>
      <c r="F539" s="21" t="str">
        <f t="shared" si="248"/>
        <v>NO</v>
      </c>
      <c r="G539" s="21" t="str">
        <f t="shared" si="249"/>
        <v>YES</v>
      </c>
      <c r="H539" s="155">
        <f t="shared" si="250"/>
        <v>0.47254533778568875</v>
      </c>
      <c r="I539" s="155">
        <f t="shared" si="251"/>
        <v>0.52745466221431125</v>
      </c>
      <c r="J539" s="318">
        <f t="shared" si="252"/>
        <v>1</v>
      </c>
      <c r="K539" s="326">
        <f>IF(ISNUMBER('Primary endpoint outcomes'!U538)=TRUE,'Primary endpoint outcomes'!U538,(IF(ISNUMBER('Primary endpoint outcomes'!X538)=TRUE,'Primary endpoint outcomes'!X538,0)))</f>
        <v>15.73</v>
      </c>
      <c r="L539" s="326">
        <f>IF(ISNUMBER('Primary endpoint outcomes'!V538)=TRUE,'Primary endpoint outcomes'!V538,(IF(ISNUMBER('Primary endpoint outcomes'!Y538)=TRUE,'Primary endpoint outcomes'!Y538,0)))</f>
        <v>4.0199999999999996</v>
      </c>
      <c r="M539" s="325">
        <f>IF(ISNUMBER('Primary endpoint outcomes'!W538)=TRUE,'Primary endpoint outcomes'!W538,(IF(ISNUMBER('Primary endpoint outcomes'!Z538)=TRUE,'Primary endpoint outcomes'!Z538,0)))</f>
        <v>37</v>
      </c>
      <c r="N539" s="326">
        <f>IF(ISNUMBER('Primary endpoint outcomes'!BC538)=TRUE,'Primary endpoint outcomes'!BC538,(IF(ISNUMBER('Primary endpoint outcomes'!BF538)=TRUE,'Primary endpoint outcomes'!BF538,0)))</f>
        <v>15.7</v>
      </c>
      <c r="O539" s="325">
        <f>IF(ISNUMBER('Primary endpoint outcomes'!BD538)=TRUE,'Primary endpoint outcomes'!BD538,(IF(ISNUMBER('Primary endpoint outcomes'!BG538)=TRUE,'Primary endpoint outcomes'!BG538,0)))</f>
        <v>4.26</v>
      </c>
      <c r="P539" s="325">
        <f>IF(ISNUMBER('Primary endpoint outcomes'!BE538)=TRUE,'Primary endpoint outcomes'!BE538,(IF(ISNUMBER('Primary endpoint outcomes'!BH538)=TRUE,'Primary endpoint outcomes'!BH538,0)))</f>
        <v>40</v>
      </c>
      <c r="Q539" s="326">
        <f>IF(ISNUMBER('Primary endpoint outcomes'!CK538)=TRUE,'Primary endpoint outcomes'!CK538,(IF(ISNUMBER('Primary endpoint outcomes'!CN538)=TRUE,'Primary endpoint outcomes'!CN538,0)))</f>
        <v>0</v>
      </c>
      <c r="R539" s="326">
        <f>IF(ISNUMBER('Primary endpoint outcomes'!CL538)=TRUE,'Primary endpoint outcomes'!CL538,(IF(ISNUMBER('Primary endpoint outcomes'!CO538)=TRUE,'Primary endpoint outcomes'!CO538,0)))</f>
        <v>0</v>
      </c>
      <c r="S539" s="325">
        <f>IF(ISNUMBER('Primary endpoint outcomes'!CM538)=TRUE,'Primary endpoint outcomes'!CM538,(IF(ISNUMBER('Primary endpoint outcomes'!CP538)=TRUE,'Primary endpoint outcomes'!CP538,0)))</f>
        <v>0</v>
      </c>
      <c r="T539" s="326">
        <f>IF(ISNUMBER('Primary endpoint outcomes'!DS538)=TRUE,'Primary endpoint outcomes'!DS538,(IF(ISNUMBER('Primary endpoint outcomes'!DV538)=TRUE,'Primary endpoint outcomes'!DV538,0)))</f>
        <v>0</v>
      </c>
      <c r="U539" s="326">
        <f>IF(ISNUMBER('Primary endpoint outcomes'!DT538)=TRUE,'Primary endpoint outcomes'!DT538,(IF(ISNUMBER('Primary endpoint outcomes'!DW538)=TRUE,'Primary endpoint outcomes'!DW538,0)))</f>
        <v>0</v>
      </c>
      <c r="V539" s="326">
        <f>IF(ISNUMBER('Primary endpoint outcomes'!DU538)=TRUE,'Primary endpoint outcomes'!DU538,(IF(ISNUMBER('Primary endpoint outcomes'!DX538)=TRUE,'Primary endpoint outcomes'!DX538,0)))</f>
        <v>0</v>
      </c>
      <c r="W539" s="326">
        <f>IF(ISNUMBER('Primary endpoint outcomes'!FA538)=TRUE,'Primary endpoint outcomes'!FA538,(IF(ISNUMBER('Primary endpoint outcomes'!FD538)=TRUE,'Primary endpoint outcomes'!FD538,0)))</f>
        <v>0</v>
      </c>
      <c r="X539" s="326">
        <f>IF(ISNUMBER('Primary endpoint outcomes'!FB538)=TRUE,'Primary endpoint outcomes'!FB538,(IF(ISNUMBER('Primary endpoint outcomes'!FE538)=TRUE,'Primary endpoint outcomes'!FE538,0)))</f>
        <v>0</v>
      </c>
      <c r="Y539" s="326">
        <f>IF(ISNUMBER('Primary endpoint outcomes'!FC538)=TRUE,'Primary endpoint outcomes'!FC538,(IF(ISNUMBER('Primary endpoint outcomes'!FF538)=TRUE,'Primary endpoint outcomes'!FF538,0)))</f>
        <v>0</v>
      </c>
      <c r="AA539" s="151">
        <f t="shared" si="253"/>
        <v>37</v>
      </c>
      <c r="AB539" s="153">
        <f t="shared" si="254"/>
        <v>36</v>
      </c>
      <c r="AC539" s="153">
        <f t="shared" si="255"/>
        <v>581.77439999999979</v>
      </c>
      <c r="AD539" s="151">
        <f t="shared" si="256"/>
        <v>40</v>
      </c>
      <c r="AE539" s="153">
        <f t="shared" si="257"/>
        <v>39</v>
      </c>
      <c r="AF539" s="153">
        <f t="shared" si="258"/>
        <v>707.75639999999987</v>
      </c>
      <c r="AG539" s="151">
        <f t="shared" si="259"/>
        <v>0</v>
      </c>
      <c r="AH539" s="153">
        <f t="shared" si="260"/>
        <v>-1</v>
      </c>
      <c r="AI539" s="153">
        <f t="shared" si="261"/>
        <v>0</v>
      </c>
      <c r="AJ539" s="151">
        <f t="shared" si="262"/>
        <v>0</v>
      </c>
      <c r="AK539" s="153">
        <f t="shared" si="263"/>
        <v>-1</v>
      </c>
      <c r="AL539" s="153">
        <f t="shared" si="264"/>
        <v>0</v>
      </c>
      <c r="AM539" s="151">
        <f t="shared" si="265"/>
        <v>0</v>
      </c>
      <c r="AN539" s="153">
        <f t="shared" si="266"/>
        <v>-1</v>
      </c>
      <c r="AO539" s="153">
        <f t="shared" si="267"/>
        <v>0</v>
      </c>
      <c r="AP539" s="153">
        <f t="shared" si="268"/>
        <v>75</v>
      </c>
      <c r="AQ539" s="153">
        <f t="shared" si="269"/>
        <v>1289.5307999999995</v>
      </c>
      <c r="AR539" s="153">
        <f t="shared" si="270"/>
        <v>15.714415584415585</v>
      </c>
      <c r="AS539" s="153">
        <f t="shared" si="271"/>
        <v>4.1465339742970873</v>
      </c>
      <c r="AT539" s="153">
        <f t="shared" si="272"/>
        <v>77</v>
      </c>
    </row>
    <row r="540" spans="1:46" ht="15.75" x14ac:dyDescent="0.25">
      <c r="A540" s="152" t="str">
        <f>'Primary endpoint outcomes'!A539</f>
        <v>Roy 2018</v>
      </c>
      <c r="B540" s="152" t="str">
        <f>CONCATENATE('Primary endpoint outcomes'!S539,'Primary endpoint outcomes'!T539)</f>
        <v>HAMD17</v>
      </c>
      <c r="C540" s="154">
        <f t="shared" si="245"/>
        <v>17.925000000000001</v>
      </c>
      <c r="D540" s="154">
        <f t="shared" si="246"/>
        <v>4.4982496595898276</v>
      </c>
      <c r="E540" s="154">
        <f t="shared" si="247"/>
        <v>40</v>
      </c>
      <c r="F540" s="21" t="str">
        <f t="shared" si="248"/>
        <v>YES</v>
      </c>
      <c r="G540" s="21" t="str">
        <f t="shared" si="249"/>
        <v>NO</v>
      </c>
      <c r="H540" s="155">
        <f t="shared" si="250"/>
        <v>0.66565413890295422</v>
      </c>
      <c r="I540" s="155">
        <f t="shared" si="251"/>
        <v>0.33434586109704578</v>
      </c>
      <c r="J540" s="318">
        <f t="shared" si="252"/>
        <v>1</v>
      </c>
      <c r="K540" s="326">
        <f>IF(ISNUMBER('Primary endpoint outcomes'!U539)=TRUE,'Primary endpoint outcomes'!U539,(IF(ISNUMBER('Primary endpoint outcomes'!X539)=TRUE,'Primary endpoint outcomes'!X539,0)))</f>
        <v>19.3</v>
      </c>
      <c r="L540" s="326">
        <f>IF(ISNUMBER('Primary endpoint outcomes'!V539)=TRUE,'Primary endpoint outcomes'!V539,(IF(ISNUMBER('Primary endpoint outcomes'!Y539)=TRUE,'Primary endpoint outcomes'!Y539,0)))</f>
        <v>4.83</v>
      </c>
      <c r="M540" s="325">
        <f>IF(ISNUMBER('Primary endpoint outcomes'!W539)=TRUE,'Primary endpoint outcomes'!W539,(IF(ISNUMBER('Primary endpoint outcomes'!Z539)=TRUE,'Primary endpoint outcomes'!Z539,0)))</f>
        <v>20</v>
      </c>
      <c r="N540" s="326">
        <f>IF(ISNUMBER('Primary endpoint outcomes'!BC539)=TRUE,'Primary endpoint outcomes'!BC539,(IF(ISNUMBER('Primary endpoint outcomes'!BF539)=TRUE,'Primary endpoint outcomes'!BF539,0)))</f>
        <v>16.55</v>
      </c>
      <c r="O540" s="325">
        <f>IF(ISNUMBER('Primary endpoint outcomes'!BD539)=TRUE,'Primary endpoint outcomes'!BD539,(IF(ISNUMBER('Primary endpoint outcomes'!BG539)=TRUE,'Primary endpoint outcomes'!BG539,0)))</f>
        <v>4.1399999999999997</v>
      </c>
      <c r="P540" s="325">
        <f>IF(ISNUMBER('Primary endpoint outcomes'!BE539)=TRUE,'Primary endpoint outcomes'!BE539,(IF(ISNUMBER('Primary endpoint outcomes'!BH539)=TRUE,'Primary endpoint outcomes'!BH539,0)))</f>
        <v>20</v>
      </c>
      <c r="Q540" s="326">
        <f>IF(ISNUMBER('Primary endpoint outcomes'!CK539)=TRUE,'Primary endpoint outcomes'!CK539,(IF(ISNUMBER('Primary endpoint outcomes'!CN539)=TRUE,'Primary endpoint outcomes'!CN539,0)))</f>
        <v>0</v>
      </c>
      <c r="R540" s="326">
        <f>IF(ISNUMBER('Primary endpoint outcomes'!CL539)=TRUE,'Primary endpoint outcomes'!CL539,(IF(ISNUMBER('Primary endpoint outcomes'!CO539)=TRUE,'Primary endpoint outcomes'!CO539,0)))</f>
        <v>0</v>
      </c>
      <c r="S540" s="325">
        <f>IF(ISNUMBER('Primary endpoint outcomes'!CM539)=TRUE,'Primary endpoint outcomes'!CM539,(IF(ISNUMBER('Primary endpoint outcomes'!CP539)=TRUE,'Primary endpoint outcomes'!CP539,0)))</f>
        <v>0</v>
      </c>
      <c r="T540" s="326">
        <f>IF(ISNUMBER('Primary endpoint outcomes'!DS539)=TRUE,'Primary endpoint outcomes'!DS539,(IF(ISNUMBER('Primary endpoint outcomes'!DV539)=TRUE,'Primary endpoint outcomes'!DV539,0)))</f>
        <v>0</v>
      </c>
      <c r="U540" s="326">
        <f>IF(ISNUMBER('Primary endpoint outcomes'!DT539)=TRUE,'Primary endpoint outcomes'!DT539,(IF(ISNUMBER('Primary endpoint outcomes'!DW539)=TRUE,'Primary endpoint outcomes'!DW539,0)))</f>
        <v>0</v>
      </c>
      <c r="V540" s="326">
        <f>IF(ISNUMBER('Primary endpoint outcomes'!DU539)=TRUE,'Primary endpoint outcomes'!DU539,(IF(ISNUMBER('Primary endpoint outcomes'!DX539)=TRUE,'Primary endpoint outcomes'!DX539,0)))</f>
        <v>0</v>
      </c>
      <c r="W540" s="326">
        <f>IF(ISNUMBER('Primary endpoint outcomes'!FA539)=TRUE,'Primary endpoint outcomes'!FA539,(IF(ISNUMBER('Primary endpoint outcomes'!FD539)=TRUE,'Primary endpoint outcomes'!FD539,0)))</f>
        <v>0</v>
      </c>
      <c r="X540" s="326">
        <f>IF(ISNUMBER('Primary endpoint outcomes'!FB539)=TRUE,'Primary endpoint outcomes'!FB539,(IF(ISNUMBER('Primary endpoint outcomes'!FE539)=TRUE,'Primary endpoint outcomes'!FE539,0)))</f>
        <v>0</v>
      </c>
      <c r="Y540" s="326">
        <f>IF(ISNUMBER('Primary endpoint outcomes'!FC539)=TRUE,'Primary endpoint outcomes'!FC539,(IF(ISNUMBER('Primary endpoint outcomes'!FF539)=TRUE,'Primary endpoint outcomes'!FF539,0)))</f>
        <v>0</v>
      </c>
      <c r="AA540" s="151">
        <f t="shared" si="253"/>
        <v>20</v>
      </c>
      <c r="AB540" s="153">
        <f t="shared" si="254"/>
        <v>19</v>
      </c>
      <c r="AC540" s="153">
        <f t="shared" si="255"/>
        <v>443.2491</v>
      </c>
      <c r="AD540" s="151">
        <f t="shared" si="256"/>
        <v>20</v>
      </c>
      <c r="AE540" s="153">
        <f t="shared" si="257"/>
        <v>19</v>
      </c>
      <c r="AF540" s="153">
        <f t="shared" si="258"/>
        <v>325.65239999999994</v>
      </c>
      <c r="AG540" s="151">
        <f t="shared" si="259"/>
        <v>0</v>
      </c>
      <c r="AH540" s="153">
        <f t="shared" si="260"/>
        <v>-1</v>
      </c>
      <c r="AI540" s="153">
        <f t="shared" si="261"/>
        <v>0</v>
      </c>
      <c r="AJ540" s="151">
        <f t="shared" si="262"/>
        <v>0</v>
      </c>
      <c r="AK540" s="153">
        <f t="shared" si="263"/>
        <v>-1</v>
      </c>
      <c r="AL540" s="153">
        <f t="shared" si="264"/>
        <v>0</v>
      </c>
      <c r="AM540" s="151">
        <f t="shared" si="265"/>
        <v>0</v>
      </c>
      <c r="AN540" s="153">
        <f t="shared" si="266"/>
        <v>-1</v>
      </c>
      <c r="AO540" s="153">
        <f t="shared" si="267"/>
        <v>0</v>
      </c>
      <c r="AP540" s="153">
        <f t="shared" si="268"/>
        <v>38</v>
      </c>
      <c r="AQ540" s="153">
        <f t="shared" si="269"/>
        <v>768.90149999999994</v>
      </c>
      <c r="AR540" s="153">
        <f t="shared" si="270"/>
        <v>17.925000000000001</v>
      </c>
      <c r="AS540" s="153">
        <f t="shared" si="271"/>
        <v>4.4982496595898276</v>
      </c>
      <c r="AT540" s="153">
        <f t="shared" si="272"/>
        <v>40</v>
      </c>
    </row>
    <row r="541" spans="1:46" ht="15.75" x14ac:dyDescent="0.25">
      <c r="A541" s="152" t="str">
        <f>'Primary endpoint outcomes'!A540</f>
        <v>Rudolph 1999</v>
      </c>
      <c r="B541" s="152" t="str">
        <f>CONCATENATE('Primary endpoint outcomes'!S540,'Primary endpoint outcomes'!T540)</f>
        <v>HAMD21</v>
      </c>
      <c r="C541" s="154">
        <f t="shared" si="245"/>
        <v>25.349152542372881</v>
      </c>
      <c r="D541" s="154">
        <f t="shared" si="246"/>
        <v>0</v>
      </c>
      <c r="E541" s="154">
        <f t="shared" si="247"/>
        <v>295</v>
      </c>
      <c r="F541" s="21" t="str">
        <f t="shared" si="248"/>
        <v>YES</v>
      </c>
      <c r="G541" s="21" t="str">
        <f t="shared" si="249"/>
        <v>NO</v>
      </c>
      <c r="H541" s="155" t="e">
        <f t="shared" si="250"/>
        <v>#NUM!</v>
      </c>
      <c r="I541" s="155" t="e">
        <f t="shared" si="251"/>
        <v>#NUM!</v>
      </c>
      <c r="J541" s="318">
        <f t="shared" si="252"/>
        <v>0</v>
      </c>
      <c r="K541" s="326">
        <f>IF(ISNUMBER('Primary endpoint outcomes'!U540)=TRUE,'Primary endpoint outcomes'!U540,(IF(ISNUMBER('Primary endpoint outcomes'!X540)=TRUE,'Primary endpoint outcomes'!X540,0)))</f>
        <v>25</v>
      </c>
      <c r="L541" s="326">
        <f>IF(ISNUMBER('Primary endpoint outcomes'!V540)=TRUE,'Primary endpoint outcomes'!V540,(IF(ISNUMBER('Primary endpoint outcomes'!Y540)=TRUE,'Primary endpoint outcomes'!Y540,0)))</f>
        <v>0</v>
      </c>
      <c r="M541" s="325">
        <f>IF(ISNUMBER('Primary endpoint outcomes'!W540)=TRUE,'Primary endpoint outcomes'!W540,(IF(ISNUMBER('Primary endpoint outcomes'!Z540)=TRUE,'Primary endpoint outcomes'!Z540,0)))</f>
        <v>95</v>
      </c>
      <c r="N541" s="326">
        <f>IF(ISNUMBER('Primary endpoint outcomes'!BC540)=TRUE,'Primary endpoint outcomes'!BC540,(IF(ISNUMBER('Primary endpoint outcomes'!BF540)=TRUE,'Primary endpoint outcomes'!BF540,0)))</f>
        <v>26</v>
      </c>
      <c r="O541" s="325">
        <f>IF(ISNUMBER('Primary endpoint outcomes'!BD540)=TRUE,'Primary endpoint outcomes'!BD540,(IF(ISNUMBER('Primary endpoint outcomes'!BG540)=TRUE,'Primary endpoint outcomes'!BG540,0)))</f>
        <v>0</v>
      </c>
      <c r="P541" s="325">
        <f>IF(ISNUMBER('Primary endpoint outcomes'!BE540)=TRUE,'Primary endpoint outcomes'!BE540,(IF(ISNUMBER('Primary endpoint outcomes'!BH540)=TRUE,'Primary endpoint outcomes'!BH540,0)))</f>
        <v>103</v>
      </c>
      <c r="Q541" s="326">
        <f>IF(ISNUMBER('Primary endpoint outcomes'!CK540)=TRUE,'Primary endpoint outcomes'!CK540,(IF(ISNUMBER('Primary endpoint outcomes'!CN540)=TRUE,'Primary endpoint outcomes'!CN540,0)))</f>
        <v>25</v>
      </c>
      <c r="R541" s="326">
        <f>IF(ISNUMBER('Primary endpoint outcomes'!CL540)=TRUE,'Primary endpoint outcomes'!CL540,(IF(ISNUMBER('Primary endpoint outcomes'!CO540)=TRUE,'Primary endpoint outcomes'!CO540,0)))</f>
        <v>0</v>
      </c>
      <c r="S541" s="325">
        <f>IF(ISNUMBER('Primary endpoint outcomes'!CM540)=TRUE,'Primary endpoint outcomes'!CM540,(IF(ISNUMBER('Primary endpoint outcomes'!CP540)=TRUE,'Primary endpoint outcomes'!CP540,0)))</f>
        <v>97</v>
      </c>
      <c r="T541" s="326">
        <f>IF(ISNUMBER('Primary endpoint outcomes'!DS540)=TRUE,'Primary endpoint outcomes'!DS540,(IF(ISNUMBER('Primary endpoint outcomes'!DV540)=TRUE,'Primary endpoint outcomes'!DV540,0)))</f>
        <v>0</v>
      </c>
      <c r="U541" s="326">
        <f>IF(ISNUMBER('Primary endpoint outcomes'!DT540)=TRUE,'Primary endpoint outcomes'!DT540,(IF(ISNUMBER('Primary endpoint outcomes'!DW540)=TRUE,'Primary endpoint outcomes'!DW540,0)))</f>
        <v>0</v>
      </c>
      <c r="V541" s="326">
        <f>IF(ISNUMBER('Primary endpoint outcomes'!DU540)=TRUE,'Primary endpoint outcomes'!DU540,(IF(ISNUMBER('Primary endpoint outcomes'!DX540)=TRUE,'Primary endpoint outcomes'!DX540,0)))</f>
        <v>0</v>
      </c>
      <c r="W541" s="326">
        <f>IF(ISNUMBER('Primary endpoint outcomes'!FA540)=TRUE,'Primary endpoint outcomes'!FA540,(IF(ISNUMBER('Primary endpoint outcomes'!FD540)=TRUE,'Primary endpoint outcomes'!FD540,0)))</f>
        <v>0</v>
      </c>
      <c r="X541" s="326">
        <f>IF(ISNUMBER('Primary endpoint outcomes'!FB540)=TRUE,'Primary endpoint outcomes'!FB540,(IF(ISNUMBER('Primary endpoint outcomes'!FE540)=TRUE,'Primary endpoint outcomes'!FE540,0)))</f>
        <v>0</v>
      </c>
      <c r="Y541" s="326">
        <f>IF(ISNUMBER('Primary endpoint outcomes'!FC540)=TRUE,'Primary endpoint outcomes'!FC540,(IF(ISNUMBER('Primary endpoint outcomes'!FF540)=TRUE,'Primary endpoint outcomes'!FF540,0)))</f>
        <v>0</v>
      </c>
      <c r="AA541" s="151">
        <f t="shared" si="253"/>
        <v>95</v>
      </c>
      <c r="AB541" s="153">
        <f t="shared" si="254"/>
        <v>94</v>
      </c>
      <c r="AC541" s="153">
        <f t="shared" si="255"/>
        <v>0</v>
      </c>
      <c r="AD541" s="151">
        <f t="shared" si="256"/>
        <v>103</v>
      </c>
      <c r="AE541" s="153">
        <f t="shared" si="257"/>
        <v>102</v>
      </c>
      <c r="AF541" s="153">
        <f t="shared" si="258"/>
        <v>0</v>
      </c>
      <c r="AG541" s="151">
        <f t="shared" si="259"/>
        <v>97</v>
      </c>
      <c r="AH541" s="153">
        <f t="shared" si="260"/>
        <v>96</v>
      </c>
      <c r="AI541" s="153">
        <f t="shared" si="261"/>
        <v>0</v>
      </c>
      <c r="AJ541" s="151">
        <f t="shared" si="262"/>
        <v>0</v>
      </c>
      <c r="AK541" s="153">
        <f t="shared" si="263"/>
        <v>-1</v>
      </c>
      <c r="AL541" s="153">
        <f t="shared" si="264"/>
        <v>0</v>
      </c>
      <c r="AM541" s="151">
        <f t="shared" si="265"/>
        <v>0</v>
      </c>
      <c r="AN541" s="153">
        <f t="shared" si="266"/>
        <v>-1</v>
      </c>
      <c r="AO541" s="153">
        <f t="shared" si="267"/>
        <v>0</v>
      </c>
      <c r="AP541" s="153">
        <f t="shared" si="268"/>
        <v>292</v>
      </c>
      <c r="AQ541" s="153">
        <f t="shared" si="269"/>
        <v>0</v>
      </c>
      <c r="AR541" s="153">
        <f t="shared" si="270"/>
        <v>25.349152542372881</v>
      </c>
      <c r="AS541" s="153">
        <f t="shared" si="271"/>
        <v>0</v>
      </c>
      <c r="AT541" s="153">
        <f t="shared" si="272"/>
        <v>295</v>
      </c>
    </row>
    <row r="542" spans="1:46" ht="15.75" x14ac:dyDescent="0.25">
      <c r="A542" s="152" t="str">
        <f>'Primary endpoint outcomes'!A541</f>
        <v>Rush 1977/Kovacs 1981</v>
      </c>
      <c r="B542" s="152" t="str">
        <f>CONCATENATE('Primary endpoint outcomes'!S541,'Primary endpoint outcomes'!T541)</f>
        <v>BDI-I21</v>
      </c>
      <c r="C542" s="154">
        <f t="shared" si="245"/>
        <v>30.14560975609756</v>
      </c>
      <c r="D542" s="154">
        <f t="shared" si="246"/>
        <v>6.3860231997458561</v>
      </c>
      <c r="E542" s="154">
        <f t="shared" si="247"/>
        <v>41</v>
      </c>
      <c r="F542" s="21" t="str">
        <f t="shared" si="248"/>
        <v>YES</v>
      </c>
      <c r="G542" s="21" t="str">
        <f t="shared" si="249"/>
        <v>NO</v>
      </c>
      <c r="H542" s="155">
        <f t="shared" si="250"/>
        <v>0.89894040607069359</v>
      </c>
      <c r="I542" s="155">
        <f t="shared" si="251"/>
        <v>0.10105959392930641</v>
      </c>
      <c r="J542" s="318">
        <f t="shared" si="252"/>
        <v>1</v>
      </c>
      <c r="K542" s="326">
        <f>IF(ISNUMBER('Primary endpoint outcomes'!U541)=TRUE,'Primary endpoint outcomes'!U541,(IF(ISNUMBER('Primary endpoint outcomes'!X541)=TRUE,'Primary endpoint outcomes'!X541,0)))</f>
        <v>30.21</v>
      </c>
      <c r="L542" s="326">
        <f>IF(ISNUMBER('Primary endpoint outcomes'!V541)=TRUE,'Primary endpoint outcomes'!V541,(IF(ISNUMBER('Primary endpoint outcomes'!Y541)=TRUE,'Primary endpoint outcomes'!Y541,0)))</f>
        <v>6.64</v>
      </c>
      <c r="M542" s="325">
        <f>IF(ISNUMBER('Primary endpoint outcomes'!W541)=TRUE,'Primary endpoint outcomes'!W541,(IF(ISNUMBER('Primary endpoint outcomes'!Z541)=TRUE,'Primary endpoint outcomes'!Z541,0)))</f>
        <v>19</v>
      </c>
      <c r="N542" s="326">
        <f>IF(ISNUMBER('Primary endpoint outcomes'!BC541)=TRUE,'Primary endpoint outcomes'!BC541,(IF(ISNUMBER('Primary endpoint outcomes'!BF541)=TRUE,'Primary endpoint outcomes'!BF541,0)))</f>
        <v>30.09</v>
      </c>
      <c r="O542" s="325">
        <f>IF(ISNUMBER('Primary endpoint outcomes'!BD541)=TRUE,'Primary endpoint outcomes'!BD541,(IF(ISNUMBER('Primary endpoint outcomes'!BG541)=TRUE,'Primary endpoint outcomes'!BG541,0)))</f>
        <v>6.16</v>
      </c>
      <c r="P542" s="325">
        <f>IF(ISNUMBER('Primary endpoint outcomes'!BE541)=TRUE,'Primary endpoint outcomes'!BE541,(IF(ISNUMBER('Primary endpoint outcomes'!BH541)=TRUE,'Primary endpoint outcomes'!BH541,0)))</f>
        <v>22</v>
      </c>
      <c r="Q542" s="326">
        <f>IF(ISNUMBER('Primary endpoint outcomes'!CK541)=TRUE,'Primary endpoint outcomes'!CK541,(IF(ISNUMBER('Primary endpoint outcomes'!CN541)=TRUE,'Primary endpoint outcomes'!CN541,0)))</f>
        <v>0</v>
      </c>
      <c r="R542" s="326">
        <f>IF(ISNUMBER('Primary endpoint outcomes'!CL541)=TRUE,'Primary endpoint outcomes'!CL541,(IF(ISNUMBER('Primary endpoint outcomes'!CO541)=TRUE,'Primary endpoint outcomes'!CO541,0)))</f>
        <v>0</v>
      </c>
      <c r="S542" s="325">
        <f>IF(ISNUMBER('Primary endpoint outcomes'!CM541)=TRUE,'Primary endpoint outcomes'!CM541,(IF(ISNUMBER('Primary endpoint outcomes'!CP541)=TRUE,'Primary endpoint outcomes'!CP541,0)))</f>
        <v>0</v>
      </c>
      <c r="T542" s="326">
        <f>IF(ISNUMBER('Primary endpoint outcomes'!DS541)=TRUE,'Primary endpoint outcomes'!DS541,(IF(ISNUMBER('Primary endpoint outcomes'!DV541)=TRUE,'Primary endpoint outcomes'!DV541,0)))</f>
        <v>0</v>
      </c>
      <c r="U542" s="326">
        <f>IF(ISNUMBER('Primary endpoint outcomes'!DT541)=TRUE,'Primary endpoint outcomes'!DT541,(IF(ISNUMBER('Primary endpoint outcomes'!DW541)=TRUE,'Primary endpoint outcomes'!DW541,0)))</f>
        <v>0</v>
      </c>
      <c r="V542" s="326">
        <f>IF(ISNUMBER('Primary endpoint outcomes'!DU541)=TRUE,'Primary endpoint outcomes'!DU541,(IF(ISNUMBER('Primary endpoint outcomes'!DX541)=TRUE,'Primary endpoint outcomes'!DX541,0)))</f>
        <v>0</v>
      </c>
      <c r="W542" s="326">
        <f>IF(ISNUMBER('Primary endpoint outcomes'!FA541)=TRUE,'Primary endpoint outcomes'!FA541,(IF(ISNUMBER('Primary endpoint outcomes'!FD541)=TRUE,'Primary endpoint outcomes'!FD541,0)))</f>
        <v>0</v>
      </c>
      <c r="X542" s="326">
        <f>IF(ISNUMBER('Primary endpoint outcomes'!FB541)=TRUE,'Primary endpoint outcomes'!FB541,(IF(ISNUMBER('Primary endpoint outcomes'!FE541)=TRUE,'Primary endpoint outcomes'!FE541,0)))</f>
        <v>0</v>
      </c>
      <c r="Y542" s="326">
        <f>IF(ISNUMBER('Primary endpoint outcomes'!FC541)=TRUE,'Primary endpoint outcomes'!FC541,(IF(ISNUMBER('Primary endpoint outcomes'!FF541)=TRUE,'Primary endpoint outcomes'!FF541,0)))</f>
        <v>0</v>
      </c>
      <c r="AA542" s="151">
        <f t="shared" si="253"/>
        <v>19</v>
      </c>
      <c r="AB542" s="153">
        <f t="shared" si="254"/>
        <v>18</v>
      </c>
      <c r="AC542" s="153">
        <f t="shared" si="255"/>
        <v>793.61279999999999</v>
      </c>
      <c r="AD542" s="151">
        <f t="shared" si="256"/>
        <v>22</v>
      </c>
      <c r="AE542" s="153">
        <f t="shared" si="257"/>
        <v>21</v>
      </c>
      <c r="AF542" s="153">
        <f t="shared" si="258"/>
        <v>796.85759999999993</v>
      </c>
      <c r="AG542" s="151">
        <f t="shared" si="259"/>
        <v>0</v>
      </c>
      <c r="AH542" s="153">
        <f t="shared" si="260"/>
        <v>-1</v>
      </c>
      <c r="AI542" s="153">
        <f t="shared" si="261"/>
        <v>0</v>
      </c>
      <c r="AJ542" s="151">
        <f t="shared" si="262"/>
        <v>0</v>
      </c>
      <c r="AK542" s="153">
        <f t="shared" si="263"/>
        <v>-1</v>
      </c>
      <c r="AL542" s="153">
        <f t="shared" si="264"/>
        <v>0</v>
      </c>
      <c r="AM542" s="151">
        <f t="shared" si="265"/>
        <v>0</v>
      </c>
      <c r="AN542" s="153">
        <f t="shared" si="266"/>
        <v>-1</v>
      </c>
      <c r="AO542" s="153">
        <f t="shared" si="267"/>
        <v>0</v>
      </c>
      <c r="AP542" s="153">
        <f t="shared" si="268"/>
        <v>39</v>
      </c>
      <c r="AQ542" s="153">
        <f t="shared" si="269"/>
        <v>1590.4703999999999</v>
      </c>
      <c r="AR542" s="153">
        <f t="shared" si="270"/>
        <v>30.14560975609756</v>
      </c>
      <c r="AS542" s="153">
        <f t="shared" si="271"/>
        <v>6.3860231997458561</v>
      </c>
      <c r="AT542" s="153">
        <f t="shared" si="272"/>
        <v>41</v>
      </c>
    </row>
    <row r="543" spans="1:46" ht="15.75" x14ac:dyDescent="0.25">
      <c r="A543" s="152" t="str">
        <f>'Primary endpoint outcomes'!A542</f>
        <v>Rush 1988</v>
      </c>
      <c r="B543" s="152" t="str">
        <f>CONCATENATE('Primary endpoint outcomes'!S542,'Primary endpoint outcomes'!T542)</f>
        <v>HAMD17</v>
      </c>
      <c r="C543" s="154">
        <f t="shared" si="245"/>
        <v>27.387499999999999</v>
      </c>
      <c r="D543" s="154">
        <f t="shared" si="246"/>
        <v>5.9</v>
      </c>
      <c r="E543" s="154">
        <f t="shared" si="247"/>
        <v>32</v>
      </c>
      <c r="F543" s="21" t="str">
        <f t="shared" si="248"/>
        <v>YES</v>
      </c>
      <c r="G543" s="21" t="str">
        <f t="shared" si="249"/>
        <v>NO</v>
      </c>
      <c r="H543" s="155">
        <f t="shared" si="250"/>
        <v>0.97320183089907908</v>
      </c>
      <c r="I543" s="155">
        <f t="shared" si="251"/>
        <v>2.6798169100920921E-2</v>
      </c>
      <c r="J543" s="318">
        <f t="shared" si="252"/>
        <v>1</v>
      </c>
      <c r="K543" s="326">
        <f>IF(ISNUMBER('Primary endpoint outcomes'!U542)=TRUE,'Primary endpoint outcomes'!U542,(IF(ISNUMBER('Primary endpoint outcomes'!X542)=TRUE,'Primary endpoint outcomes'!X542,0)))</f>
        <v>27.6</v>
      </c>
      <c r="L543" s="326">
        <f>IF(ISNUMBER('Primary endpoint outcomes'!V542)=TRUE,'Primary endpoint outcomes'!V542,(IF(ISNUMBER('Primary endpoint outcomes'!Y542)=TRUE,'Primary endpoint outcomes'!Y542,0)))</f>
        <v>5.9</v>
      </c>
      <c r="M543" s="325">
        <f>IF(ISNUMBER('Primary endpoint outcomes'!W542)=TRUE,'Primary endpoint outcomes'!W542,(IF(ISNUMBER('Primary endpoint outcomes'!Z542)=TRUE,'Primary endpoint outcomes'!Z542,0)))</f>
        <v>15</v>
      </c>
      <c r="N543" s="326">
        <f>IF(ISNUMBER('Primary endpoint outcomes'!BC542)=TRUE,'Primary endpoint outcomes'!BC542,(IF(ISNUMBER('Primary endpoint outcomes'!BF542)=TRUE,'Primary endpoint outcomes'!BF542,0)))</f>
        <v>27.2</v>
      </c>
      <c r="O543" s="325">
        <f>IF(ISNUMBER('Primary endpoint outcomes'!BD542)=TRUE,'Primary endpoint outcomes'!BD542,(IF(ISNUMBER('Primary endpoint outcomes'!BG542)=TRUE,'Primary endpoint outcomes'!BG542,0)))</f>
        <v>5.9</v>
      </c>
      <c r="P543" s="325">
        <f>IF(ISNUMBER('Primary endpoint outcomes'!BE542)=TRUE,'Primary endpoint outcomes'!BE542,(IF(ISNUMBER('Primary endpoint outcomes'!BH542)=TRUE,'Primary endpoint outcomes'!BH542,0)))</f>
        <v>17</v>
      </c>
      <c r="Q543" s="326">
        <f>IF(ISNUMBER('Primary endpoint outcomes'!CK542)=TRUE,'Primary endpoint outcomes'!CK542,(IF(ISNUMBER('Primary endpoint outcomes'!CN542)=TRUE,'Primary endpoint outcomes'!CN542,0)))</f>
        <v>0</v>
      </c>
      <c r="R543" s="326">
        <f>IF(ISNUMBER('Primary endpoint outcomes'!CL542)=TRUE,'Primary endpoint outcomes'!CL542,(IF(ISNUMBER('Primary endpoint outcomes'!CO542)=TRUE,'Primary endpoint outcomes'!CO542,0)))</f>
        <v>0</v>
      </c>
      <c r="S543" s="325">
        <f>IF(ISNUMBER('Primary endpoint outcomes'!CM542)=TRUE,'Primary endpoint outcomes'!CM542,(IF(ISNUMBER('Primary endpoint outcomes'!CP542)=TRUE,'Primary endpoint outcomes'!CP542,0)))</f>
        <v>0</v>
      </c>
      <c r="T543" s="326">
        <f>IF(ISNUMBER('Primary endpoint outcomes'!DS542)=TRUE,'Primary endpoint outcomes'!DS542,(IF(ISNUMBER('Primary endpoint outcomes'!DV542)=TRUE,'Primary endpoint outcomes'!DV542,0)))</f>
        <v>0</v>
      </c>
      <c r="U543" s="326">
        <f>IF(ISNUMBER('Primary endpoint outcomes'!DT542)=TRUE,'Primary endpoint outcomes'!DT542,(IF(ISNUMBER('Primary endpoint outcomes'!DW542)=TRUE,'Primary endpoint outcomes'!DW542,0)))</f>
        <v>0</v>
      </c>
      <c r="V543" s="326">
        <f>IF(ISNUMBER('Primary endpoint outcomes'!DU542)=TRUE,'Primary endpoint outcomes'!DU542,(IF(ISNUMBER('Primary endpoint outcomes'!DX542)=TRUE,'Primary endpoint outcomes'!DX542,0)))</f>
        <v>0</v>
      </c>
      <c r="W543" s="326">
        <f>IF(ISNUMBER('Primary endpoint outcomes'!FA542)=TRUE,'Primary endpoint outcomes'!FA542,(IF(ISNUMBER('Primary endpoint outcomes'!FD542)=TRUE,'Primary endpoint outcomes'!FD542,0)))</f>
        <v>0</v>
      </c>
      <c r="X543" s="326">
        <f>IF(ISNUMBER('Primary endpoint outcomes'!FB542)=TRUE,'Primary endpoint outcomes'!FB542,(IF(ISNUMBER('Primary endpoint outcomes'!FE542)=TRUE,'Primary endpoint outcomes'!FE542,0)))</f>
        <v>0</v>
      </c>
      <c r="Y543" s="326">
        <f>IF(ISNUMBER('Primary endpoint outcomes'!FC542)=TRUE,'Primary endpoint outcomes'!FC542,(IF(ISNUMBER('Primary endpoint outcomes'!FF542)=TRUE,'Primary endpoint outcomes'!FF542,0)))</f>
        <v>0</v>
      </c>
      <c r="AA543" s="151">
        <f t="shared" si="253"/>
        <v>15</v>
      </c>
      <c r="AB543" s="153">
        <f t="shared" si="254"/>
        <v>14</v>
      </c>
      <c r="AC543" s="153">
        <f t="shared" si="255"/>
        <v>487.34000000000003</v>
      </c>
      <c r="AD543" s="151">
        <f t="shared" si="256"/>
        <v>17</v>
      </c>
      <c r="AE543" s="153">
        <f t="shared" si="257"/>
        <v>16</v>
      </c>
      <c r="AF543" s="153">
        <f t="shared" si="258"/>
        <v>556.96</v>
      </c>
      <c r="AG543" s="151">
        <f t="shared" si="259"/>
        <v>0</v>
      </c>
      <c r="AH543" s="153">
        <f t="shared" si="260"/>
        <v>-1</v>
      </c>
      <c r="AI543" s="153">
        <f t="shared" si="261"/>
        <v>0</v>
      </c>
      <c r="AJ543" s="151">
        <f t="shared" si="262"/>
        <v>0</v>
      </c>
      <c r="AK543" s="153">
        <f t="shared" si="263"/>
        <v>-1</v>
      </c>
      <c r="AL543" s="153">
        <f t="shared" si="264"/>
        <v>0</v>
      </c>
      <c r="AM543" s="151">
        <f t="shared" si="265"/>
        <v>0</v>
      </c>
      <c r="AN543" s="153">
        <f t="shared" si="266"/>
        <v>-1</v>
      </c>
      <c r="AO543" s="153">
        <f t="shared" si="267"/>
        <v>0</v>
      </c>
      <c r="AP543" s="153">
        <f t="shared" si="268"/>
        <v>30</v>
      </c>
      <c r="AQ543" s="153">
        <f t="shared" si="269"/>
        <v>1044.3000000000002</v>
      </c>
      <c r="AR543" s="153">
        <f t="shared" si="270"/>
        <v>27.387499999999999</v>
      </c>
      <c r="AS543" s="153">
        <f t="shared" si="271"/>
        <v>5.9</v>
      </c>
      <c r="AT543" s="153">
        <f t="shared" si="272"/>
        <v>32</v>
      </c>
    </row>
    <row r="544" spans="1:46" ht="15.75" x14ac:dyDescent="0.25">
      <c r="A544" s="152" t="str">
        <f>'Primary endpoint outcomes'!A543</f>
        <v>Ruwaard 2009</v>
      </c>
      <c r="B544" s="152" t="str">
        <f>CONCATENATE('Primary endpoint outcomes'!S543,'Primary endpoint outcomes'!T543)</f>
        <v>BDI-I21</v>
      </c>
      <c r="C544" s="154">
        <f t="shared" si="245"/>
        <v>20.233333333333331</v>
      </c>
      <c r="D544" s="154">
        <f t="shared" si="246"/>
        <v>5.4354251125230446</v>
      </c>
      <c r="E544" s="154">
        <f t="shared" si="247"/>
        <v>54</v>
      </c>
      <c r="F544" s="21" t="str">
        <f t="shared" si="248"/>
        <v>NO</v>
      </c>
      <c r="G544" s="21" t="str">
        <f t="shared" si="249"/>
        <v>YES</v>
      </c>
      <c r="H544" s="155">
        <f t="shared" si="250"/>
        <v>0.37257984871459837</v>
      </c>
      <c r="I544" s="155">
        <f t="shared" si="251"/>
        <v>0.62742015128540163</v>
      </c>
      <c r="J544" s="318">
        <f t="shared" si="252"/>
        <v>1</v>
      </c>
      <c r="K544" s="326">
        <f>IF(ISNUMBER('Primary endpoint outcomes'!U543)=TRUE,'Primary endpoint outcomes'!U543,(IF(ISNUMBER('Primary endpoint outcomes'!X543)=TRUE,'Primary endpoint outcomes'!X543,0)))</f>
        <v>19.7</v>
      </c>
      <c r="L544" s="326">
        <f>IF(ISNUMBER('Primary endpoint outcomes'!V543)=TRUE,'Primary endpoint outcomes'!V543,(IF(ISNUMBER('Primary endpoint outcomes'!Y543)=TRUE,'Primary endpoint outcomes'!Y543,0)))</f>
        <v>5.5</v>
      </c>
      <c r="M544" s="325">
        <f>IF(ISNUMBER('Primary endpoint outcomes'!W543)=TRUE,'Primary endpoint outcomes'!W543,(IF(ISNUMBER('Primary endpoint outcomes'!Z543)=TRUE,'Primary endpoint outcomes'!Z543,0)))</f>
        <v>36</v>
      </c>
      <c r="N544" s="326">
        <f>IF(ISNUMBER('Primary endpoint outcomes'!BC543)=TRUE,'Primary endpoint outcomes'!BC543,(IF(ISNUMBER('Primary endpoint outcomes'!BF543)=TRUE,'Primary endpoint outcomes'!BF543,0)))</f>
        <v>21.3</v>
      </c>
      <c r="O544" s="325">
        <f>IF(ISNUMBER('Primary endpoint outcomes'!BD543)=TRUE,'Primary endpoint outcomes'!BD543,(IF(ISNUMBER('Primary endpoint outcomes'!BG543)=TRUE,'Primary endpoint outcomes'!BG543,0)))</f>
        <v>5.3</v>
      </c>
      <c r="P544" s="325">
        <f>IF(ISNUMBER('Primary endpoint outcomes'!BE543)=TRUE,'Primary endpoint outcomes'!BE543,(IF(ISNUMBER('Primary endpoint outcomes'!BH543)=TRUE,'Primary endpoint outcomes'!BH543,0)))</f>
        <v>18</v>
      </c>
      <c r="Q544" s="326">
        <f>IF(ISNUMBER('Primary endpoint outcomes'!CK543)=TRUE,'Primary endpoint outcomes'!CK543,(IF(ISNUMBER('Primary endpoint outcomes'!CN543)=TRUE,'Primary endpoint outcomes'!CN543,0)))</f>
        <v>0</v>
      </c>
      <c r="R544" s="326">
        <f>IF(ISNUMBER('Primary endpoint outcomes'!CL543)=TRUE,'Primary endpoint outcomes'!CL543,(IF(ISNUMBER('Primary endpoint outcomes'!CO543)=TRUE,'Primary endpoint outcomes'!CO543,0)))</f>
        <v>0</v>
      </c>
      <c r="S544" s="325">
        <f>IF(ISNUMBER('Primary endpoint outcomes'!CM543)=TRUE,'Primary endpoint outcomes'!CM543,(IF(ISNUMBER('Primary endpoint outcomes'!CP543)=TRUE,'Primary endpoint outcomes'!CP543,0)))</f>
        <v>0</v>
      </c>
      <c r="T544" s="326">
        <f>IF(ISNUMBER('Primary endpoint outcomes'!DS543)=TRUE,'Primary endpoint outcomes'!DS543,(IF(ISNUMBER('Primary endpoint outcomes'!DV543)=TRUE,'Primary endpoint outcomes'!DV543,0)))</f>
        <v>0</v>
      </c>
      <c r="U544" s="326">
        <f>IF(ISNUMBER('Primary endpoint outcomes'!DT543)=TRUE,'Primary endpoint outcomes'!DT543,(IF(ISNUMBER('Primary endpoint outcomes'!DW543)=TRUE,'Primary endpoint outcomes'!DW543,0)))</f>
        <v>0</v>
      </c>
      <c r="V544" s="326">
        <f>IF(ISNUMBER('Primary endpoint outcomes'!DU543)=TRUE,'Primary endpoint outcomes'!DU543,(IF(ISNUMBER('Primary endpoint outcomes'!DX543)=TRUE,'Primary endpoint outcomes'!DX543,0)))</f>
        <v>0</v>
      </c>
      <c r="W544" s="326">
        <f>IF(ISNUMBER('Primary endpoint outcomes'!FA543)=TRUE,'Primary endpoint outcomes'!FA543,(IF(ISNUMBER('Primary endpoint outcomes'!FD543)=TRUE,'Primary endpoint outcomes'!FD543,0)))</f>
        <v>0</v>
      </c>
      <c r="X544" s="326">
        <f>IF(ISNUMBER('Primary endpoint outcomes'!FB543)=TRUE,'Primary endpoint outcomes'!FB543,(IF(ISNUMBER('Primary endpoint outcomes'!FE543)=TRUE,'Primary endpoint outcomes'!FE543,0)))</f>
        <v>0</v>
      </c>
      <c r="Y544" s="326">
        <f>IF(ISNUMBER('Primary endpoint outcomes'!FC543)=TRUE,'Primary endpoint outcomes'!FC543,(IF(ISNUMBER('Primary endpoint outcomes'!FF543)=TRUE,'Primary endpoint outcomes'!FF543,0)))</f>
        <v>0</v>
      </c>
      <c r="AA544" s="151">
        <f t="shared" si="253"/>
        <v>36</v>
      </c>
      <c r="AB544" s="153">
        <f t="shared" si="254"/>
        <v>35</v>
      </c>
      <c r="AC544" s="153">
        <f t="shared" si="255"/>
        <v>1058.75</v>
      </c>
      <c r="AD544" s="151">
        <f t="shared" si="256"/>
        <v>18</v>
      </c>
      <c r="AE544" s="153">
        <f t="shared" si="257"/>
        <v>17</v>
      </c>
      <c r="AF544" s="153">
        <f t="shared" si="258"/>
        <v>477.53</v>
      </c>
      <c r="AG544" s="151">
        <f t="shared" si="259"/>
        <v>0</v>
      </c>
      <c r="AH544" s="153">
        <f t="shared" si="260"/>
        <v>-1</v>
      </c>
      <c r="AI544" s="153">
        <f t="shared" si="261"/>
        <v>0</v>
      </c>
      <c r="AJ544" s="151">
        <f t="shared" si="262"/>
        <v>0</v>
      </c>
      <c r="AK544" s="153">
        <f t="shared" si="263"/>
        <v>-1</v>
      </c>
      <c r="AL544" s="153">
        <f t="shared" si="264"/>
        <v>0</v>
      </c>
      <c r="AM544" s="151">
        <f t="shared" si="265"/>
        <v>0</v>
      </c>
      <c r="AN544" s="153">
        <f t="shared" si="266"/>
        <v>-1</v>
      </c>
      <c r="AO544" s="153">
        <f t="shared" si="267"/>
        <v>0</v>
      </c>
      <c r="AP544" s="153">
        <f t="shared" si="268"/>
        <v>52</v>
      </c>
      <c r="AQ544" s="153">
        <f t="shared" si="269"/>
        <v>1536.28</v>
      </c>
      <c r="AR544" s="153">
        <f t="shared" si="270"/>
        <v>20.233333333333331</v>
      </c>
      <c r="AS544" s="153">
        <f t="shared" si="271"/>
        <v>5.4354251125230446</v>
      </c>
      <c r="AT544" s="153">
        <f t="shared" si="272"/>
        <v>54</v>
      </c>
    </row>
    <row r="545" spans="1:46" ht="15.75" x14ac:dyDescent="0.25">
      <c r="A545" s="152" t="str">
        <f>'Primary endpoint outcomes'!A544</f>
        <v>Sahranavard 2018</v>
      </c>
      <c r="B545" s="152" t="str">
        <f>CONCATENATE('Primary endpoint outcomes'!S544,'Primary endpoint outcomes'!T544)</f>
        <v>BDI-I21</v>
      </c>
      <c r="C545" s="154">
        <f t="shared" si="245"/>
        <v>33.299999999999997</v>
      </c>
      <c r="D545" s="154">
        <f t="shared" si="246"/>
        <v>2.5708623715269812</v>
      </c>
      <c r="E545" s="154">
        <f t="shared" si="247"/>
        <v>30</v>
      </c>
      <c r="F545" s="21" t="str">
        <f t="shared" si="248"/>
        <v>YES</v>
      </c>
      <c r="G545" s="21" t="str">
        <f t="shared" si="249"/>
        <v>NO</v>
      </c>
      <c r="H545" s="155">
        <f t="shared" si="250"/>
        <v>0.9999944718643079</v>
      </c>
      <c r="I545" s="155">
        <f t="shared" si="251"/>
        <v>5.5281356921010882E-6</v>
      </c>
      <c r="J545" s="318">
        <f t="shared" si="252"/>
        <v>1</v>
      </c>
      <c r="K545" s="326">
        <f>IF(ISNUMBER('Primary endpoint outcomes'!U544)=TRUE,'Primary endpoint outcomes'!U544,(IF(ISNUMBER('Primary endpoint outcomes'!X544)=TRUE,'Primary endpoint outcomes'!X544,0)))</f>
        <v>33.799999999999997</v>
      </c>
      <c r="L545" s="326">
        <f>IF(ISNUMBER('Primary endpoint outcomes'!V544)=TRUE,'Primary endpoint outcomes'!V544,(IF(ISNUMBER('Primary endpoint outcomes'!Y544)=TRUE,'Primary endpoint outcomes'!Y544,0)))</f>
        <v>1.62</v>
      </c>
      <c r="M545" s="325">
        <f>IF(ISNUMBER('Primary endpoint outcomes'!W544)=TRUE,'Primary endpoint outcomes'!W544,(IF(ISNUMBER('Primary endpoint outcomes'!Z544)=TRUE,'Primary endpoint outcomes'!Z544,0)))</f>
        <v>10</v>
      </c>
      <c r="N545" s="326">
        <f>IF(ISNUMBER('Primary endpoint outcomes'!BC544)=TRUE,'Primary endpoint outcomes'!BC544,(IF(ISNUMBER('Primary endpoint outcomes'!BF544)=TRUE,'Primary endpoint outcomes'!BF544,0)))</f>
        <v>32.4</v>
      </c>
      <c r="O545" s="325">
        <f>IF(ISNUMBER('Primary endpoint outcomes'!BD544)=TRUE,'Primary endpoint outcomes'!BD544,(IF(ISNUMBER('Primary endpoint outcomes'!BG544)=TRUE,'Primary endpoint outcomes'!BG544,0)))</f>
        <v>2.8</v>
      </c>
      <c r="P545" s="325">
        <f>IF(ISNUMBER('Primary endpoint outcomes'!BE544)=TRUE,'Primary endpoint outcomes'!BE544,(IF(ISNUMBER('Primary endpoint outcomes'!BH544)=TRUE,'Primary endpoint outcomes'!BH544,0)))</f>
        <v>10</v>
      </c>
      <c r="Q545" s="326">
        <f>IF(ISNUMBER('Primary endpoint outcomes'!CK544)=TRUE,'Primary endpoint outcomes'!CK544,(IF(ISNUMBER('Primary endpoint outcomes'!CN544)=TRUE,'Primary endpoint outcomes'!CN544,0)))</f>
        <v>33.700000000000003</v>
      </c>
      <c r="R545" s="326">
        <f>IF(ISNUMBER('Primary endpoint outcomes'!CL544)=TRUE,'Primary endpoint outcomes'!CL544,(IF(ISNUMBER('Primary endpoint outcomes'!CO544)=TRUE,'Primary endpoint outcomes'!CO544,0)))</f>
        <v>3.06</v>
      </c>
      <c r="S545" s="325">
        <f>IF(ISNUMBER('Primary endpoint outcomes'!CM544)=TRUE,'Primary endpoint outcomes'!CM544,(IF(ISNUMBER('Primary endpoint outcomes'!CP544)=TRUE,'Primary endpoint outcomes'!CP544,0)))</f>
        <v>10</v>
      </c>
      <c r="T545" s="326">
        <f>IF(ISNUMBER('Primary endpoint outcomes'!DS544)=TRUE,'Primary endpoint outcomes'!DS544,(IF(ISNUMBER('Primary endpoint outcomes'!DV544)=TRUE,'Primary endpoint outcomes'!DV544,0)))</f>
        <v>0</v>
      </c>
      <c r="U545" s="326">
        <f>IF(ISNUMBER('Primary endpoint outcomes'!DT544)=TRUE,'Primary endpoint outcomes'!DT544,(IF(ISNUMBER('Primary endpoint outcomes'!DW544)=TRUE,'Primary endpoint outcomes'!DW544,0)))</f>
        <v>0</v>
      </c>
      <c r="V545" s="326">
        <f>IF(ISNUMBER('Primary endpoint outcomes'!DU544)=TRUE,'Primary endpoint outcomes'!DU544,(IF(ISNUMBER('Primary endpoint outcomes'!DX544)=TRUE,'Primary endpoint outcomes'!DX544,0)))</f>
        <v>0</v>
      </c>
      <c r="W545" s="326">
        <f>IF(ISNUMBER('Primary endpoint outcomes'!FA544)=TRUE,'Primary endpoint outcomes'!FA544,(IF(ISNUMBER('Primary endpoint outcomes'!FD544)=TRUE,'Primary endpoint outcomes'!FD544,0)))</f>
        <v>0</v>
      </c>
      <c r="X545" s="326">
        <f>IF(ISNUMBER('Primary endpoint outcomes'!FB544)=TRUE,'Primary endpoint outcomes'!FB544,(IF(ISNUMBER('Primary endpoint outcomes'!FE544)=TRUE,'Primary endpoint outcomes'!FE544,0)))</f>
        <v>0</v>
      </c>
      <c r="Y545" s="326">
        <f>IF(ISNUMBER('Primary endpoint outcomes'!FC544)=TRUE,'Primary endpoint outcomes'!FC544,(IF(ISNUMBER('Primary endpoint outcomes'!FF544)=TRUE,'Primary endpoint outcomes'!FF544,0)))</f>
        <v>0</v>
      </c>
      <c r="AA545" s="151">
        <f t="shared" si="253"/>
        <v>10</v>
      </c>
      <c r="AB545" s="153">
        <f t="shared" si="254"/>
        <v>9</v>
      </c>
      <c r="AC545" s="153">
        <f t="shared" si="255"/>
        <v>23.619600000000005</v>
      </c>
      <c r="AD545" s="151">
        <f t="shared" si="256"/>
        <v>10</v>
      </c>
      <c r="AE545" s="153">
        <f t="shared" si="257"/>
        <v>9</v>
      </c>
      <c r="AF545" s="153">
        <f t="shared" si="258"/>
        <v>70.559999999999988</v>
      </c>
      <c r="AG545" s="151">
        <f t="shared" si="259"/>
        <v>10</v>
      </c>
      <c r="AH545" s="153">
        <f t="shared" si="260"/>
        <v>9</v>
      </c>
      <c r="AI545" s="153">
        <f t="shared" si="261"/>
        <v>84.272400000000005</v>
      </c>
      <c r="AJ545" s="151">
        <f t="shared" si="262"/>
        <v>0</v>
      </c>
      <c r="AK545" s="153">
        <f t="shared" si="263"/>
        <v>-1</v>
      </c>
      <c r="AL545" s="153">
        <f t="shared" si="264"/>
        <v>0</v>
      </c>
      <c r="AM545" s="151">
        <f t="shared" si="265"/>
        <v>0</v>
      </c>
      <c r="AN545" s="153">
        <f t="shared" si="266"/>
        <v>-1</v>
      </c>
      <c r="AO545" s="153">
        <f t="shared" si="267"/>
        <v>0</v>
      </c>
      <c r="AP545" s="153">
        <f t="shared" si="268"/>
        <v>27</v>
      </c>
      <c r="AQ545" s="153">
        <f t="shared" si="269"/>
        <v>178.452</v>
      </c>
      <c r="AR545" s="153">
        <f t="shared" si="270"/>
        <v>33.299999999999997</v>
      </c>
      <c r="AS545" s="153">
        <f t="shared" si="271"/>
        <v>2.5708623715269812</v>
      </c>
      <c r="AT545" s="153">
        <f t="shared" si="272"/>
        <v>30</v>
      </c>
    </row>
    <row r="546" spans="1:46" ht="15.75" x14ac:dyDescent="0.25">
      <c r="A546" s="152" t="str">
        <f>'Primary endpoint outcomes'!A545</f>
        <v>Salminen 2008</v>
      </c>
      <c r="B546" s="152" t="str">
        <f>CONCATENATE('Primary endpoint outcomes'!S545,'Primary endpoint outcomes'!T545)</f>
        <v>HAMD17</v>
      </c>
      <c r="C546" s="154">
        <f t="shared" si="245"/>
        <v>18.594117647058823</v>
      </c>
      <c r="D546" s="154">
        <f t="shared" si="246"/>
        <v>3.2504002893207362</v>
      </c>
      <c r="E546" s="154">
        <f t="shared" si="247"/>
        <v>51</v>
      </c>
      <c r="F546" s="21" t="str">
        <f t="shared" si="248"/>
        <v>YES</v>
      </c>
      <c r="G546" s="21" t="str">
        <f t="shared" si="249"/>
        <v>NO</v>
      </c>
      <c r="H546" s="155">
        <f t="shared" si="250"/>
        <v>0.7875913749587431</v>
      </c>
      <c r="I546" s="155">
        <f t="shared" si="251"/>
        <v>0.2124086250412569</v>
      </c>
      <c r="J546" s="318">
        <f t="shared" si="252"/>
        <v>1</v>
      </c>
      <c r="K546" s="326">
        <f>IF(ISNUMBER('Primary endpoint outcomes'!U545)=TRUE,'Primary endpoint outcomes'!U545,(IF(ISNUMBER('Primary endpoint outcomes'!X545)=TRUE,'Primary endpoint outcomes'!X545,0)))</f>
        <v>18.3</v>
      </c>
      <c r="L546" s="326">
        <f>IF(ISNUMBER('Primary endpoint outcomes'!V545)=TRUE,'Primary endpoint outcomes'!V545,(IF(ISNUMBER('Primary endpoint outcomes'!Y545)=TRUE,'Primary endpoint outcomes'!Y545,0)))</f>
        <v>3.1</v>
      </c>
      <c r="M546" s="325">
        <f>IF(ISNUMBER('Primary endpoint outcomes'!W545)=TRUE,'Primary endpoint outcomes'!W545,(IF(ISNUMBER('Primary endpoint outcomes'!Z545)=TRUE,'Primary endpoint outcomes'!Z545,0)))</f>
        <v>26</v>
      </c>
      <c r="N546" s="326">
        <f>IF(ISNUMBER('Primary endpoint outcomes'!BC545)=TRUE,'Primary endpoint outcomes'!BC545,(IF(ISNUMBER('Primary endpoint outcomes'!BF545)=TRUE,'Primary endpoint outcomes'!BF545,0)))</f>
        <v>18.899999999999999</v>
      </c>
      <c r="O546" s="325">
        <f>IF(ISNUMBER('Primary endpoint outcomes'!BD545)=TRUE,'Primary endpoint outcomes'!BD545,(IF(ISNUMBER('Primary endpoint outcomes'!BG545)=TRUE,'Primary endpoint outcomes'!BG545,0)))</f>
        <v>3.4</v>
      </c>
      <c r="P546" s="325">
        <f>IF(ISNUMBER('Primary endpoint outcomes'!BE545)=TRUE,'Primary endpoint outcomes'!BE545,(IF(ISNUMBER('Primary endpoint outcomes'!BH545)=TRUE,'Primary endpoint outcomes'!BH545,0)))</f>
        <v>25</v>
      </c>
      <c r="Q546" s="326">
        <f>IF(ISNUMBER('Primary endpoint outcomes'!CK545)=TRUE,'Primary endpoint outcomes'!CK545,(IF(ISNUMBER('Primary endpoint outcomes'!CN545)=TRUE,'Primary endpoint outcomes'!CN545,0)))</f>
        <v>0</v>
      </c>
      <c r="R546" s="326">
        <f>IF(ISNUMBER('Primary endpoint outcomes'!CL545)=TRUE,'Primary endpoint outcomes'!CL545,(IF(ISNUMBER('Primary endpoint outcomes'!CO545)=TRUE,'Primary endpoint outcomes'!CO545,0)))</f>
        <v>0</v>
      </c>
      <c r="S546" s="325">
        <f>IF(ISNUMBER('Primary endpoint outcomes'!CM545)=TRUE,'Primary endpoint outcomes'!CM545,(IF(ISNUMBER('Primary endpoint outcomes'!CP545)=TRUE,'Primary endpoint outcomes'!CP545,0)))</f>
        <v>0</v>
      </c>
      <c r="T546" s="326">
        <f>IF(ISNUMBER('Primary endpoint outcomes'!DS545)=TRUE,'Primary endpoint outcomes'!DS545,(IF(ISNUMBER('Primary endpoint outcomes'!DV545)=TRUE,'Primary endpoint outcomes'!DV545,0)))</f>
        <v>0</v>
      </c>
      <c r="U546" s="326">
        <f>IF(ISNUMBER('Primary endpoint outcomes'!DT545)=TRUE,'Primary endpoint outcomes'!DT545,(IF(ISNUMBER('Primary endpoint outcomes'!DW545)=TRUE,'Primary endpoint outcomes'!DW545,0)))</f>
        <v>0</v>
      </c>
      <c r="V546" s="326">
        <f>IF(ISNUMBER('Primary endpoint outcomes'!DU545)=TRUE,'Primary endpoint outcomes'!DU545,(IF(ISNUMBER('Primary endpoint outcomes'!DX545)=TRUE,'Primary endpoint outcomes'!DX545,0)))</f>
        <v>0</v>
      </c>
      <c r="W546" s="326">
        <f>IF(ISNUMBER('Primary endpoint outcomes'!FA545)=TRUE,'Primary endpoint outcomes'!FA545,(IF(ISNUMBER('Primary endpoint outcomes'!FD545)=TRUE,'Primary endpoint outcomes'!FD545,0)))</f>
        <v>0</v>
      </c>
      <c r="X546" s="326">
        <f>IF(ISNUMBER('Primary endpoint outcomes'!FB545)=TRUE,'Primary endpoint outcomes'!FB545,(IF(ISNUMBER('Primary endpoint outcomes'!FE545)=TRUE,'Primary endpoint outcomes'!FE545,0)))</f>
        <v>0</v>
      </c>
      <c r="Y546" s="326">
        <f>IF(ISNUMBER('Primary endpoint outcomes'!FC545)=TRUE,'Primary endpoint outcomes'!FC545,(IF(ISNUMBER('Primary endpoint outcomes'!FF545)=TRUE,'Primary endpoint outcomes'!FF545,0)))</f>
        <v>0</v>
      </c>
      <c r="AA546" s="151">
        <f t="shared" si="253"/>
        <v>26</v>
      </c>
      <c r="AB546" s="153">
        <f t="shared" si="254"/>
        <v>25</v>
      </c>
      <c r="AC546" s="153">
        <f t="shared" si="255"/>
        <v>240.25000000000003</v>
      </c>
      <c r="AD546" s="151">
        <f t="shared" si="256"/>
        <v>25</v>
      </c>
      <c r="AE546" s="153">
        <f t="shared" si="257"/>
        <v>24</v>
      </c>
      <c r="AF546" s="153">
        <f t="shared" si="258"/>
        <v>277.43999999999994</v>
      </c>
      <c r="AG546" s="151">
        <f t="shared" si="259"/>
        <v>0</v>
      </c>
      <c r="AH546" s="153">
        <f t="shared" si="260"/>
        <v>-1</v>
      </c>
      <c r="AI546" s="153">
        <f t="shared" si="261"/>
        <v>0</v>
      </c>
      <c r="AJ546" s="151">
        <f t="shared" si="262"/>
        <v>0</v>
      </c>
      <c r="AK546" s="153">
        <f t="shared" si="263"/>
        <v>-1</v>
      </c>
      <c r="AL546" s="153">
        <f t="shared" si="264"/>
        <v>0</v>
      </c>
      <c r="AM546" s="151">
        <f t="shared" si="265"/>
        <v>0</v>
      </c>
      <c r="AN546" s="153">
        <f t="shared" si="266"/>
        <v>-1</v>
      </c>
      <c r="AO546" s="153">
        <f t="shared" si="267"/>
        <v>0</v>
      </c>
      <c r="AP546" s="153">
        <f t="shared" si="268"/>
        <v>49</v>
      </c>
      <c r="AQ546" s="153">
        <f t="shared" si="269"/>
        <v>517.68999999999994</v>
      </c>
      <c r="AR546" s="153">
        <f t="shared" si="270"/>
        <v>18.594117647058823</v>
      </c>
      <c r="AS546" s="153">
        <f t="shared" si="271"/>
        <v>3.2504002893207362</v>
      </c>
      <c r="AT546" s="153">
        <f t="shared" si="272"/>
        <v>51</v>
      </c>
    </row>
    <row r="547" spans="1:46" ht="15.75" x14ac:dyDescent="0.25">
      <c r="A547" s="152" t="str">
        <f>'Primary endpoint outcomes'!A546</f>
        <v>Saloheimo 2016</v>
      </c>
      <c r="B547" s="152" t="str">
        <f>CONCATENATE('Primary endpoint outcomes'!S546,'Primary endpoint outcomes'!T546)</f>
        <v>HAMD17</v>
      </c>
      <c r="C547" s="154">
        <f t="shared" si="245"/>
        <v>18.956716417910446</v>
      </c>
      <c r="D547" s="154">
        <f t="shared" si="246"/>
        <v>3.8364364030711053</v>
      </c>
      <c r="E547" s="154">
        <f t="shared" si="247"/>
        <v>134</v>
      </c>
      <c r="F547" s="21" t="str">
        <f t="shared" si="248"/>
        <v>YES</v>
      </c>
      <c r="G547" s="21" t="str">
        <f t="shared" si="249"/>
        <v>NO</v>
      </c>
      <c r="H547" s="155">
        <f t="shared" si="250"/>
        <v>0.7795556732015827</v>
      </c>
      <c r="I547" s="155">
        <f t="shared" si="251"/>
        <v>0.2204443267984173</v>
      </c>
      <c r="J547" s="318">
        <f t="shared" si="252"/>
        <v>1</v>
      </c>
      <c r="K547" s="326">
        <f>IF(ISNUMBER('Primary endpoint outcomes'!U546)=TRUE,'Primary endpoint outcomes'!U546,(IF(ISNUMBER('Primary endpoint outcomes'!X546)=TRUE,'Primary endpoint outcomes'!X546,0)))</f>
        <v>18.7</v>
      </c>
      <c r="L547" s="326">
        <f>IF(ISNUMBER('Primary endpoint outcomes'!V546)=TRUE,'Primary endpoint outcomes'!V546,(IF(ISNUMBER('Primary endpoint outcomes'!Y546)=TRUE,'Primary endpoint outcomes'!Y546,0)))</f>
        <v>4</v>
      </c>
      <c r="M547" s="325">
        <f>IF(ISNUMBER('Primary endpoint outcomes'!W546)=TRUE,'Primary endpoint outcomes'!W546,(IF(ISNUMBER('Primary endpoint outcomes'!Z546)=TRUE,'Primary endpoint outcomes'!Z546,0)))</f>
        <v>46</v>
      </c>
      <c r="N547" s="326">
        <f>IF(ISNUMBER('Primary endpoint outcomes'!BC546)=TRUE,'Primary endpoint outcomes'!BC546,(IF(ISNUMBER('Primary endpoint outcomes'!BF546)=TRUE,'Primary endpoint outcomes'!BF546,0)))</f>
        <v>19.3</v>
      </c>
      <c r="O547" s="325">
        <f>IF(ISNUMBER('Primary endpoint outcomes'!BD546)=TRUE,'Primary endpoint outcomes'!BD546,(IF(ISNUMBER('Primary endpoint outcomes'!BG546)=TRUE,'Primary endpoint outcomes'!BG546,0)))</f>
        <v>3.8</v>
      </c>
      <c r="P547" s="325">
        <f>IF(ISNUMBER('Primary endpoint outcomes'!BE546)=TRUE,'Primary endpoint outcomes'!BE546,(IF(ISNUMBER('Primary endpoint outcomes'!BH546)=TRUE,'Primary endpoint outcomes'!BH546,0)))</f>
        <v>42</v>
      </c>
      <c r="Q547" s="326">
        <f>IF(ISNUMBER('Primary endpoint outcomes'!CK546)=TRUE,'Primary endpoint outcomes'!CK546,(IF(ISNUMBER('Primary endpoint outcomes'!CN546)=TRUE,'Primary endpoint outcomes'!CN546,0)))</f>
        <v>18.899999999999999</v>
      </c>
      <c r="R547" s="326">
        <f>IF(ISNUMBER('Primary endpoint outcomes'!CL546)=TRUE,'Primary endpoint outcomes'!CL546,(IF(ISNUMBER('Primary endpoint outcomes'!CO546)=TRUE,'Primary endpoint outcomes'!CO546,0)))</f>
        <v>3.7</v>
      </c>
      <c r="S547" s="325">
        <f>IF(ISNUMBER('Primary endpoint outcomes'!CM546)=TRUE,'Primary endpoint outcomes'!CM546,(IF(ISNUMBER('Primary endpoint outcomes'!CP546)=TRUE,'Primary endpoint outcomes'!CP546,0)))</f>
        <v>46</v>
      </c>
      <c r="T547" s="326">
        <f>IF(ISNUMBER('Primary endpoint outcomes'!DS546)=TRUE,'Primary endpoint outcomes'!DS546,(IF(ISNUMBER('Primary endpoint outcomes'!DV546)=TRUE,'Primary endpoint outcomes'!DV546,0)))</f>
        <v>0</v>
      </c>
      <c r="U547" s="326">
        <f>IF(ISNUMBER('Primary endpoint outcomes'!DT546)=TRUE,'Primary endpoint outcomes'!DT546,(IF(ISNUMBER('Primary endpoint outcomes'!DW546)=TRUE,'Primary endpoint outcomes'!DW546,0)))</f>
        <v>0</v>
      </c>
      <c r="V547" s="326">
        <f>IF(ISNUMBER('Primary endpoint outcomes'!DU546)=TRUE,'Primary endpoint outcomes'!DU546,(IF(ISNUMBER('Primary endpoint outcomes'!DX546)=TRUE,'Primary endpoint outcomes'!DX546,0)))</f>
        <v>0</v>
      </c>
      <c r="W547" s="326">
        <f>IF(ISNUMBER('Primary endpoint outcomes'!FA546)=TRUE,'Primary endpoint outcomes'!FA546,(IF(ISNUMBER('Primary endpoint outcomes'!FD546)=TRUE,'Primary endpoint outcomes'!FD546,0)))</f>
        <v>0</v>
      </c>
      <c r="X547" s="326">
        <f>IF(ISNUMBER('Primary endpoint outcomes'!FB546)=TRUE,'Primary endpoint outcomes'!FB546,(IF(ISNUMBER('Primary endpoint outcomes'!FE546)=TRUE,'Primary endpoint outcomes'!FE546,0)))</f>
        <v>0</v>
      </c>
      <c r="Y547" s="326">
        <f>IF(ISNUMBER('Primary endpoint outcomes'!FC546)=TRUE,'Primary endpoint outcomes'!FC546,(IF(ISNUMBER('Primary endpoint outcomes'!FF546)=TRUE,'Primary endpoint outcomes'!FF546,0)))</f>
        <v>0</v>
      </c>
      <c r="AA547" s="151">
        <f t="shared" si="253"/>
        <v>46</v>
      </c>
      <c r="AB547" s="153">
        <f t="shared" si="254"/>
        <v>45</v>
      </c>
      <c r="AC547" s="153">
        <f t="shared" si="255"/>
        <v>720</v>
      </c>
      <c r="AD547" s="151">
        <f t="shared" si="256"/>
        <v>42</v>
      </c>
      <c r="AE547" s="153">
        <f t="shared" si="257"/>
        <v>41</v>
      </c>
      <c r="AF547" s="153">
        <f t="shared" si="258"/>
        <v>592.04</v>
      </c>
      <c r="AG547" s="151">
        <f t="shared" si="259"/>
        <v>46</v>
      </c>
      <c r="AH547" s="153">
        <f t="shared" si="260"/>
        <v>45</v>
      </c>
      <c r="AI547" s="153">
        <f t="shared" si="261"/>
        <v>616.05000000000007</v>
      </c>
      <c r="AJ547" s="151">
        <f t="shared" si="262"/>
        <v>0</v>
      </c>
      <c r="AK547" s="153">
        <f t="shared" si="263"/>
        <v>-1</v>
      </c>
      <c r="AL547" s="153">
        <f t="shared" si="264"/>
        <v>0</v>
      </c>
      <c r="AM547" s="151">
        <f t="shared" si="265"/>
        <v>0</v>
      </c>
      <c r="AN547" s="153">
        <f t="shared" si="266"/>
        <v>-1</v>
      </c>
      <c r="AO547" s="153">
        <f t="shared" si="267"/>
        <v>0</v>
      </c>
      <c r="AP547" s="153">
        <f t="shared" si="268"/>
        <v>131</v>
      </c>
      <c r="AQ547" s="153">
        <f t="shared" si="269"/>
        <v>1928.0900000000001</v>
      </c>
      <c r="AR547" s="153">
        <f t="shared" si="270"/>
        <v>18.956716417910446</v>
      </c>
      <c r="AS547" s="153">
        <f t="shared" si="271"/>
        <v>3.8364364030711053</v>
      </c>
      <c r="AT547" s="153">
        <f t="shared" si="272"/>
        <v>134</v>
      </c>
    </row>
    <row r="548" spans="1:46" ht="15.75" x14ac:dyDescent="0.25">
      <c r="A548" s="152" t="str">
        <f>'Primary endpoint outcomes'!A547</f>
        <v>Samuelian 
1998</v>
      </c>
      <c r="B548" s="152" t="str">
        <f>CONCATENATE('Primary endpoint outcomes'!S547,'Primary endpoint outcomes'!T547)</f>
        <v>MADRS10</v>
      </c>
      <c r="C548" s="154">
        <f t="shared" si="245"/>
        <v>33.469387755102041</v>
      </c>
      <c r="D548" s="154">
        <f t="shared" si="246"/>
        <v>7</v>
      </c>
      <c r="E548" s="154">
        <f t="shared" si="247"/>
        <v>98</v>
      </c>
      <c r="F548" s="21" t="str">
        <f t="shared" si="248"/>
        <v>YES</v>
      </c>
      <c r="G548" s="21" t="str">
        <f t="shared" si="249"/>
        <v>NO</v>
      </c>
      <c r="H548" s="155">
        <f t="shared" si="250"/>
        <v>0.9493396118352635</v>
      </c>
      <c r="I548" s="155">
        <f t="shared" si="251"/>
        <v>5.0660388164736503E-2</v>
      </c>
      <c r="J548" s="318">
        <f t="shared" si="252"/>
        <v>1</v>
      </c>
      <c r="K548" s="326">
        <f>IF(ISNUMBER('Primary endpoint outcomes'!U547)=TRUE,'Primary endpoint outcomes'!U547,(IF(ISNUMBER('Primary endpoint outcomes'!X547)=TRUE,'Primary endpoint outcomes'!X547,0)))</f>
        <v>33</v>
      </c>
      <c r="L548" s="326">
        <f>IF(ISNUMBER('Primary endpoint outcomes'!V547)=TRUE,'Primary endpoint outcomes'!V547,(IF(ISNUMBER('Primary endpoint outcomes'!Y547)=TRUE,'Primary endpoint outcomes'!Y547,0)))</f>
        <v>7</v>
      </c>
      <c r="M548" s="325">
        <f>IF(ISNUMBER('Primary endpoint outcomes'!W547)=TRUE,'Primary endpoint outcomes'!W547,(IF(ISNUMBER('Primary endpoint outcomes'!Z547)=TRUE,'Primary endpoint outcomes'!Z547,0)))</f>
        <v>52</v>
      </c>
      <c r="N548" s="326">
        <f>IF(ISNUMBER('Primary endpoint outcomes'!BC547)=TRUE,'Primary endpoint outcomes'!BC547,(IF(ISNUMBER('Primary endpoint outcomes'!BF547)=TRUE,'Primary endpoint outcomes'!BF547,0)))</f>
        <v>34</v>
      </c>
      <c r="O548" s="325">
        <f>IF(ISNUMBER('Primary endpoint outcomes'!BD547)=TRUE,'Primary endpoint outcomes'!BD547,(IF(ISNUMBER('Primary endpoint outcomes'!BG547)=TRUE,'Primary endpoint outcomes'!BG547,0)))</f>
        <v>7</v>
      </c>
      <c r="P548" s="325">
        <f>IF(ISNUMBER('Primary endpoint outcomes'!BE547)=TRUE,'Primary endpoint outcomes'!BE547,(IF(ISNUMBER('Primary endpoint outcomes'!BH547)=TRUE,'Primary endpoint outcomes'!BH547,0)))</f>
        <v>46</v>
      </c>
      <c r="Q548" s="326">
        <f>IF(ISNUMBER('Primary endpoint outcomes'!CK547)=TRUE,'Primary endpoint outcomes'!CK547,(IF(ISNUMBER('Primary endpoint outcomes'!CN547)=TRUE,'Primary endpoint outcomes'!CN547,0)))</f>
        <v>0</v>
      </c>
      <c r="R548" s="326">
        <f>IF(ISNUMBER('Primary endpoint outcomes'!CL547)=TRUE,'Primary endpoint outcomes'!CL547,(IF(ISNUMBER('Primary endpoint outcomes'!CO547)=TRUE,'Primary endpoint outcomes'!CO547,0)))</f>
        <v>0</v>
      </c>
      <c r="S548" s="325">
        <f>IF(ISNUMBER('Primary endpoint outcomes'!CM547)=TRUE,'Primary endpoint outcomes'!CM547,(IF(ISNUMBER('Primary endpoint outcomes'!CP547)=TRUE,'Primary endpoint outcomes'!CP547,0)))</f>
        <v>0</v>
      </c>
      <c r="T548" s="326">
        <f>IF(ISNUMBER('Primary endpoint outcomes'!DS547)=TRUE,'Primary endpoint outcomes'!DS547,(IF(ISNUMBER('Primary endpoint outcomes'!DV547)=TRUE,'Primary endpoint outcomes'!DV547,0)))</f>
        <v>0</v>
      </c>
      <c r="U548" s="326">
        <f>IF(ISNUMBER('Primary endpoint outcomes'!DT547)=TRUE,'Primary endpoint outcomes'!DT547,(IF(ISNUMBER('Primary endpoint outcomes'!DW547)=TRUE,'Primary endpoint outcomes'!DW547,0)))</f>
        <v>0</v>
      </c>
      <c r="V548" s="326">
        <f>IF(ISNUMBER('Primary endpoint outcomes'!DU547)=TRUE,'Primary endpoint outcomes'!DU547,(IF(ISNUMBER('Primary endpoint outcomes'!DX547)=TRUE,'Primary endpoint outcomes'!DX547,0)))</f>
        <v>0</v>
      </c>
      <c r="W548" s="326">
        <f>IF(ISNUMBER('Primary endpoint outcomes'!FA547)=TRUE,'Primary endpoint outcomes'!FA547,(IF(ISNUMBER('Primary endpoint outcomes'!FD547)=TRUE,'Primary endpoint outcomes'!FD547,0)))</f>
        <v>0</v>
      </c>
      <c r="X548" s="326">
        <f>IF(ISNUMBER('Primary endpoint outcomes'!FB547)=TRUE,'Primary endpoint outcomes'!FB547,(IF(ISNUMBER('Primary endpoint outcomes'!FE547)=TRUE,'Primary endpoint outcomes'!FE547,0)))</f>
        <v>0</v>
      </c>
      <c r="Y548" s="326">
        <f>IF(ISNUMBER('Primary endpoint outcomes'!FC547)=TRUE,'Primary endpoint outcomes'!FC547,(IF(ISNUMBER('Primary endpoint outcomes'!FF547)=TRUE,'Primary endpoint outcomes'!FF547,0)))</f>
        <v>0</v>
      </c>
      <c r="AA548" s="151">
        <f t="shared" si="253"/>
        <v>52</v>
      </c>
      <c r="AB548" s="153">
        <f t="shared" si="254"/>
        <v>51</v>
      </c>
      <c r="AC548" s="153">
        <f t="shared" si="255"/>
        <v>2499</v>
      </c>
      <c r="AD548" s="151">
        <f t="shared" si="256"/>
        <v>46</v>
      </c>
      <c r="AE548" s="153">
        <f t="shared" si="257"/>
        <v>45</v>
      </c>
      <c r="AF548" s="153">
        <f t="shared" si="258"/>
        <v>2205</v>
      </c>
      <c r="AG548" s="151">
        <f t="shared" si="259"/>
        <v>0</v>
      </c>
      <c r="AH548" s="153">
        <f t="shared" si="260"/>
        <v>-1</v>
      </c>
      <c r="AI548" s="153">
        <f t="shared" si="261"/>
        <v>0</v>
      </c>
      <c r="AJ548" s="151">
        <f t="shared" si="262"/>
        <v>0</v>
      </c>
      <c r="AK548" s="153">
        <f t="shared" si="263"/>
        <v>-1</v>
      </c>
      <c r="AL548" s="153">
        <f t="shared" si="264"/>
        <v>0</v>
      </c>
      <c r="AM548" s="151">
        <f t="shared" si="265"/>
        <v>0</v>
      </c>
      <c r="AN548" s="153">
        <f t="shared" si="266"/>
        <v>-1</v>
      </c>
      <c r="AO548" s="153">
        <f t="shared" si="267"/>
        <v>0</v>
      </c>
      <c r="AP548" s="153">
        <f t="shared" si="268"/>
        <v>96</v>
      </c>
      <c r="AQ548" s="153">
        <f t="shared" si="269"/>
        <v>4704</v>
      </c>
      <c r="AR548" s="153">
        <f t="shared" si="270"/>
        <v>33.469387755102041</v>
      </c>
      <c r="AS548" s="153">
        <f t="shared" si="271"/>
        <v>7</v>
      </c>
      <c r="AT548" s="153">
        <f t="shared" si="272"/>
        <v>98</v>
      </c>
    </row>
    <row r="549" spans="1:46" ht="15.75" x14ac:dyDescent="0.25">
      <c r="A549" s="152" t="str">
        <f>'Primary endpoint outcomes'!A548</f>
        <v>Sandoval 2017</v>
      </c>
      <c r="B549" s="152" t="str">
        <f>CONCATENATE('Primary endpoint outcomes'!S548,'Primary endpoint outcomes'!T548)</f>
        <v>BDI-II21</v>
      </c>
      <c r="C549" s="154">
        <f t="shared" si="245"/>
        <v>21.855555555555554</v>
      </c>
      <c r="D549" s="154">
        <f t="shared" si="246"/>
        <v>4.2</v>
      </c>
      <c r="E549" s="154">
        <f t="shared" si="247"/>
        <v>45</v>
      </c>
      <c r="F549" s="21" t="str">
        <f t="shared" si="248"/>
        <v>NO</v>
      </c>
      <c r="G549" s="21" t="str">
        <f t="shared" si="249"/>
        <v>YES</v>
      </c>
      <c r="H549" s="155">
        <f t="shared" si="250"/>
        <v>2.6241328612144232E-2</v>
      </c>
      <c r="I549" s="155">
        <f t="shared" si="251"/>
        <v>0.97375867138785577</v>
      </c>
      <c r="J549" s="318">
        <f t="shared" si="252"/>
        <v>1</v>
      </c>
      <c r="K549" s="326">
        <f>IF(ISNUMBER('Primary endpoint outcomes'!U548)=TRUE,'Primary endpoint outcomes'!U548,(IF(ISNUMBER('Primary endpoint outcomes'!X548)=TRUE,'Primary endpoint outcomes'!X548,0)))</f>
        <v>21.9</v>
      </c>
      <c r="L549" s="326">
        <f>IF(ISNUMBER('Primary endpoint outcomes'!V548)=TRUE,'Primary endpoint outcomes'!V548,(IF(ISNUMBER('Primary endpoint outcomes'!Y548)=TRUE,'Primary endpoint outcomes'!Y548,0)))</f>
        <v>4.2</v>
      </c>
      <c r="M549" s="325">
        <f>IF(ISNUMBER('Primary endpoint outcomes'!W548)=TRUE,'Primary endpoint outcomes'!W548,(IF(ISNUMBER('Primary endpoint outcomes'!Z548)=TRUE,'Primary endpoint outcomes'!Z548,0)))</f>
        <v>25</v>
      </c>
      <c r="N549" s="326">
        <f>IF(ISNUMBER('Primary endpoint outcomes'!BC548)=TRUE,'Primary endpoint outcomes'!BC548,(IF(ISNUMBER('Primary endpoint outcomes'!BF548)=TRUE,'Primary endpoint outcomes'!BF548,0)))</f>
        <v>21.8</v>
      </c>
      <c r="O549" s="325">
        <f>IF(ISNUMBER('Primary endpoint outcomes'!BD548)=TRUE,'Primary endpoint outcomes'!BD548,(IF(ISNUMBER('Primary endpoint outcomes'!BG548)=TRUE,'Primary endpoint outcomes'!BG548,0)))</f>
        <v>4.2</v>
      </c>
      <c r="P549" s="325">
        <f>IF(ISNUMBER('Primary endpoint outcomes'!BE548)=TRUE,'Primary endpoint outcomes'!BE548,(IF(ISNUMBER('Primary endpoint outcomes'!BH548)=TRUE,'Primary endpoint outcomes'!BH548,0)))</f>
        <v>20</v>
      </c>
      <c r="Q549" s="326">
        <f>IF(ISNUMBER('Primary endpoint outcomes'!CK548)=TRUE,'Primary endpoint outcomes'!CK548,(IF(ISNUMBER('Primary endpoint outcomes'!CN548)=TRUE,'Primary endpoint outcomes'!CN548,0)))</f>
        <v>0</v>
      </c>
      <c r="R549" s="326">
        <f>IF(ISNUMBER('Primary endpoint outcomes'!CL548)=TRUE,'Primary endpoint outcomes'!CL548,(IF(ISNUMBER('Primary endpoint outcomes'!CO548)=TRUE,'Primary endpoint outcomes'!CO548,0)))</f>
        <v>0</v>
      </c>
      <c r="S549" s="325">
        <f>IF(ISNUMBER('Primary endpoint outcomes'!CM548)=TRUE,'Primary endpoint outcomes'!CM548,(IF(ISNUMBER('Primary endpoint outcomes'!CP548)=TRUE,'Primary endpoint outcomes'!CP548,0)))</f>
        <v>0</v>
      </c>
      <c r="T549" s="326">
        <f>IF(ISNUMBER('Primary endpoint outcomes'!DS548)=TRUE,'Primary endpoint outcomes'!DS548,(IF(ISNUMBER('Primary endpoint outcomes'!DV548)=TRUE,'Primary endpoint outcomes'!DV548,0)))</f>
        <v>0</v>
      </c>
      <c r="U549" s="326">
        <f>IF(ISNUMBER('Primary endpoint outcomes'!DT548)=TRUE,'Primary endpoint outcomes'!DT548,(IF(ISNUMBER('Primary endpoint outcomes'!DW548)=TRUE,'Primary endpoint outcomes'!DW548,0)))</f>
        <v>0</v>
      </c>
      <c r="V549" s="326">
        <f>IF(ISNUMBER('Primary endpoint outcomes'!DU548)=TRUE,'Primary endpoint outcomes'!DU548,(IF(ISNUMBER('Primary endpoint outcomes'!DX548)=TRUE,'Primary endpoint outcomes'!DX548,0)))</f>
        <v>0</v>
      </c>
      <c r="W549" s="326">
        <f>IF(ISNUMBER('Primary endpoint outcomes'!FA548)=TRUE,'Primary endpoint outcomes'!FA548,(IF(ISNUMBER('Primary endpoint outcomes'!FD548)=TRUE,'Primary endpoint outcomes'!FD548,0)))</f>
        <v>0</v>
      </c>
      <c r="X549" s="326">
        <f>IF(ISNUMBER('Primary endpoint outcomes'!FB548)=TRUE,'Primary endpoint outcomes'!FB548,(IF(ISNUMBER('Primary endpoint outcomes'!FE548)=TRUE,'Primary endpoint outcomes'!FE548,0)))</f>
        <v>0</v>
      </c>
      <c r="Y549" s="326">
        <f>IF(ISNUMBER('Primary endpoint outcomes'!FC548)=TRUE,'Primary endpoint outcomes'!FC548,(IF(ISNUMBER('Primary endpoint outcomes'!FF548)=TRUE,'Primary endpoint outcomes'!FF548,0)))</f>
        <v>0</v>
      </c>
      <c r="AA549" s="151">
        <f t="shared" si="253"/>
        <v>25</v>
      </c>
      <c r="AB549" s="153">
        <f t="shared" si="254"/>
        <v>24</v>
      </c>
      <c r="AC549" s="153">
        <f t="shared" si="255"/>
        <v>423.36</v>
      </c>
      <c r="AD549" s="151">
        <f t="shared" si="256"/>
        <v>20</v>
      </c>
      <c r="AE549" s="153">
        <f t="shared" si="257"/>
        <v>19</v>
      </c>
      <c r="AF549" s="153">
        <f t="shared" si="258"/>
        <v>335.16</v>
      </c>
      <c r="AG549" s="151">
        <f t="shared" si="259"/>
        <v>0</v>
      </c>
      <c r="AH549" s="153">
        <f t="shared" si="260"/>
        <v>-1</v>
      </c>
      <c r="AI549" s="153">
        <f t="shared" si="261"/>
        <v>0</v>
      </c>
      <c r="AJ549" s="151">
        <f t="shared" si="262"/>
        <v>0</v>
      </c>
      <c r="AK549" s="153">
        <f t="shared" si="263"/>
        <v>-1</v>
      </c>
      <c r="AL549" s="153">
        <f t="shared" si="264"/>
        <v>0</v>
      </c>
      <c r="AM549" s="151">
        <f t="shared" si="265"/>
        <v>0</v>
      </c>
      <c r="AN549" s="153">
        <f t="shared" si="266"/>
        <v>-1</v>
      </c>
      <c r="AO549" s="153">
        <f t="shared" si="267"/>
        <v>0</v>
      </c>
      <c r="AP549" s="153">
        <f t="shared" si="268"/>
        <v>43</v>
      </c>
      <c r="AQ549" s="153">
        <f t="shared" si="269"/>
        <v>758.52</v>
      </c>
      <c r="AR549" s="153">
        <f t="shared" si="270"/>
        <v>21.855555555555554</v>
      </c>
      <c r="AS549" s="153">
        <f t="shared" si="271"/>
        <v>4.2</v>
      </c>
      <c r="AT549" s="153">
        <f t="shared" si="272"/>
        <v>45</v>
      </c>
    </row>
    <row r="550" spans="1:46" ht="15.75" x14ac:dyDescent="0.25">
      <c r="A550" s="152" t="str">
        <f>'Primary endpoint outcomes'!A549</f>
        <v>Sauer 2003</v>
      </c>
      <c r="B550" s="152" t="str">
        <f>CONCATENATE('Primary endpoint outcomes'!S549,'Primary endpoint outcomes'!T549)</f>
        <v>HAMD21</v>
      </c>
      <c r="C550" s="154">
        <f t="shared" si="245"/>
        <v>23.619867549668875</v>
      </c>
      <c r="D550" s="154">
        <f t="shared" si="246"/>
        <v>1.775753739199746</v>
      </c>
      <c r="E550" s="154">
        <f t="shared" si="247"/>
        <v>151</v>
      </c>
      <c r="F550" s="21" t="str">
        <f t="shared" si="248"/>
        <v>YES</v>
      </c>
      <c r="G550" s="21" t="str">
        <f t="shared" si="249"/>
        <v>NO</v>
      </c>
      <c r="H550" s="155">
        <f t="shared" si="250"/>
        <v>0.99999110892574739</v>
      </c>
      <c r="I550" s="155">
        <f t="shared" si="251"/>
        <v>8.8910742526149278E-6</v>
      </c>
      <c r="J550" s="318">
        <f t="shared" si="252"/>
        <v>1</v>
      </c>
      <c r="K550" s="326">
        <f>IF(ISNUMBER('Primary endpoint outcomes'!U549)=TRUE,'Primary endpoint outcomes'!U549,(IF(ISNUMBER('Primary endpoint outcomes'!X549)=TRUE,'Primary endpoint outcomes'!X549,0)))</f>
        <v>23.6</v>
      </c>
      <c r="L550" s="326">
        <f>IF(ISNUMBER('Primary endpoint outcomes'!V549)=TRUE,'Primary endpoint outcomes'!V549,(IF(ISNUMBER('Primary endpoint outcomes'!Y549)=TRUE,'Primary endpoint outcomes'!Y549,0)))</f>
        <v>1.71</v>
      </c>
      <c r="M550" s="325">
        <f>IF(ISNUMBER('Primary endpoint outcomes'!W549)=TRUE,'Primary endpoint outcomes'!W549,(IF(ISNUMBER('Primary endpoint outcomes'!Z549)=TRUE,'Primary endpoint outcomes'!Z549,0)))</f>
        <v>76</v>
      </c>
      <c r="N550" s="326">
        <f>IF(ISNUMBER('Primary endpoint outcomes'!BC549)=TRUE,'Primary endpoint outcomes'!BC549,(IF(ISNUMBER('Primary endpoint outcomes'!BF549)=TRUE,'Primary endpoint outcomes'!BF549,0)))</f>
        <v>23.64</v>
      </c>
      <c r="O550" s="325">
        <f>IF(ISNUMBER('Primary endpoint outcomes'!BD549)=TRUE,'Primary endpoint outcomes'!BD549,(IF(ISNUMBER('Primary endpoint outcomes'!BG549)=TRUE,'Primary endpoint outcomes'!BG549,0)))</f>
        <v>1.84</v>
      </c>
      <c r="P550" s="325">
        <f>IF(ISNUMBER('Primary endpoint outcomes'!BE549)=TRUE,'Primary endpoint outcomes'!BE549,(IF(ISNUMBER('Primary endpoint outcomes'!BH549)=TRUE,'Primary endpoint outcomes'!BH549,0)))</f>
        <v>75</v>
      </c>
      <c r="Q550" s="326">
        <f>IF(ISNUMBER('Primary endpoint outcomes'!CK549)=TRUE,'Primary endpoint outcomes'!CK549,(IF(ISNUMBER('Primary endpoint outcomes'!CN549)=TRUE,'Primary endpoint outcomes'!CN549,0)))</f>
        <v>0</v>
      </c>
      <c r="R550" s="326">
        <f>IF(ISNUMBER('Primary endpoint outcomes'!CL549)=TRUE,'Primary endpoint outcomes'!CL549,(IF(ISNUMBER('Primary endpoint outcomes'!CO549)=TRUE,'Primary endpoint outcomes'!CO549,0)))</f>
        <v>0</v>
      </c>
      <c r="S550" s="325">
        <f>IF(ISNUMBER('Primary endpoint outcomes'!CM549)=TRUE,'Primary endpoint outcomes'!CM549,(IF(ISNUMBER('Primary endpoint outcomes'!CP549)=TRUE,'Primary endpoint outcomes'!CP549,0)))</f>
        <v>0</v>
      </c>
      <c r="T550" s="326">
        <f>IF(ISNUMBER('Primary endpoint outcomes'!DS549)=TRUE,'Primary endpoint outcomes'!DS549,(IF(ISNUMBER('Primary endpoint outcomes'!DV549)=TRUE,'Primary endpoint outcomes'!DV549,0)))</f>
        <v>0</v>
      </c>
      <c r="U550" s="326">
        <f>IF(ISNUMBER('Primary endpoint outcomes'!DT549)=TRUE,'Primary endpoint outcomes'!DT549,(IF(ISNUMBER('Primary endpoint outcomes'!DW549)=TRUE,'Primary endpoint outcomes'!DW549,0)))</f>
        <v>0</v>
      </c>
      <c r="V550" s="326">
        <f>IF(ISNUMBER('Primary endpoint outcomes'!DU549)=TRUE,'Primary endpoint outcomes'!DU549,(IF(ISNUMBER('Primary endpoint outcomes'!DX549)=TRUE,'Primary endpoint outcomes'!DX549,0)))</f>
        <v>0</v>
      </c>
      <c r="W550" s="326">
        <f>IF(ISNUMBER('Primary endpoint outcomes'!FA549)=TRUE,'Primary endpoint outcomes'!FA549,(IF(ISNUMBER('Primary endpoint outcomes'!FD549)=TRUE,'Primary endpoint outcomes'!FD549,0)))</f>
        <v>0</v>
      </c>
      <c r="X550" s="326">
        <f>IF(ISNUMBER('Primary endpoint outcomes'!FB549)=TRUE,'Primary endpoint outcomes'!FB549,(IF(ISNUMBER('Primary endpoint outcomes'!FE549)=TRUE,'Primary endpoint outcomes'!FE549,0)))</f>
        <v>0</v>
      </c>
      <c r="Y550" s="326">
        <f>IF(ISNUMBER('Primary endpoint outcomes'!FC549)=TRUE,'Primary endpoint outcomes'!FC549,(IF(ISNUMBER('Primary endpoint outcomes'!FF549)=TRUE,'Primary endpoint outcomes'!FF549,0)))</f>
        <v>0</v>
      </c>
      <c r="AA550" s="151">
        <f t="shared" si="253"/>
        <v>76</v>
      </c>
      <c r="AB550" s="153">
        <f t="shared" si="254"/>
        <v>75</v>
      </c>
      <c r="AC550" s="153">
        <f t="shared" si="255"/>
        <v>219.30749999999998</v>
      </c>
      <c r="AD550" s="151">
        <f t="shared" si="256"/>
        <v>75</v>
      </c>
      <c r="AE550" s="153">
        <f t="shared" si="257"/>
        <v>74</v>
      </c>
      <c r="AF550" s="153">
        <f t="shared" si="258"/>
        <v>250.53440000000001</v>
      </c>
      <c r="AG550" s="151">
        <f t="shared" si="259"/>
        <v>0</v>
      </c>
      <c r="AH550" s="153">
        <f t="shared" si="260"/>
        <v>-1</v>
      </c>
      <c r="AI550" s="153">
        <f t="shared" si="261"/>
        <v>0</v>
      </c>
      <c r="AJ550" s="151">
        <f t="shared" si="262"/>
        <v>0</v>
      </c>
      <c r="AK550" s="153">
        <f t="shared" si="263"/>
        <v>-1</v>
      </c>
      <c r="AL550" s="153">
        <f t="shared" si="264"/>
        <v>0</v>
      </c>
      <c r="AM550" s="151">
        <f t="shared" si="265"/>
        <v>0</v>
      </c>
      <c r="AN550" s="153">
        <f t="shared" si="266"/>
        <v>-1</v>
      </c>
      <c r="AO550" s="153">
        <f t="shared" si="267"/>
        <v>0</v>
      </c>
      <c r="AP550" s="153">
        <f t="shared" si="268"/>
        <v>149</v>
      </c>
      <c r="AQ550" s="153">
        <f t="shared" si="269"/>
        <v>469.84190000000001</v>
      </c>
      <c r="AR550" s="153">
        <f t="shared" si="270"/>
        <v>23.619867549668875</v>
      </c>
      <c r="AS550" s="153">
        <f t="shared" si="271"/>
        <v>1.775753739199746</v>
      </c>
      <c r="AT550" s="153">
        <f t="shared" si="272"/>
        <v>151</v>
      </c>
    </row>
    <row r="551" spans="1:46" ht="15.75" x14ac:dyDescent="0.25">
      <c r="A551" s="152" t="str">
        <f>'Primary endpoint outcomes'!A550</f>
        <v>Schatzberg 2000</v>
      </c>
      <c r="B551" s="152" t="str">
        <f>CONCATENATE('Primary endpoint outcomes'!S550,'Primary endpoint outcomes'!T550)</f>
        <v>HAMD21</v>
      </c>
      <c r="C551" s="154">
        <f t="shared" si="245"/>
        <v>23.79803921568627</v>
      </c>
      <c r="D551" s="154">
        <f t="shared" si="246"/>
        <v>0</v>
      </c>
      <c r="E551" s="154">
        <f t="shared" si="247"/>
        <v>204</v>
      </c>
      <c r="F551" s="21" t="str">
        <f t="shared" si="248"/>
        <v>YES</v>
      </c>
      <c r="G551" s="21" t="str">
        <f t="shared" si="249"/>
        <v>NO</v>
      </c>
      <c r="H551" s="155" t="e">
        <f t="shared" si="250"/>
        <v>#NUM!</v>
      </c>
      <c r="I551" s="155" t="e">
        <f t="shared" si="251"/>
        <v>#NUM!</v>
      </c>
      <c r="J551" s="318">
        <f t="shared" si="252"/>
        <v>0</v>
      </c>
      <c r="K551" s="326">
        <f>IF(ISNUMBER('Primary endpoint outcomes'!U550)=TRUE,'Primary endpoint outcomes'!U550,(IF(ISNUMBER('Primary endpoint outcomes'!X550)=TRUE,'Primary endpoint outcomes'!X550,0)))</f>
        <v>23.7</v>
      </c>
      <c r="L551" s="326">
        <f>IF(ISNUMBER('Primary endpoint outcomes'!V550)=TRUE,'Primary endpoint outcomes'!V550,(IF(ISNUMBER('Primary endpoint outcomes'!Y550)=TRUE,'Primary endpoint outcomes'!Y550,0)))</f>
        <v>0</v>
      </c>
      <c r="M551" s="325">
        <f>IF(ISNUMBER('Primary endpoint outcomes'!W550)=TRUE,'Primary endpoint outcomes'!W550,(IF(ISNUMBER('Primary endpoint outcomes'!Z550)=TRUE,'Primary endpoint outcomes'!Z550,0)))</f>
        <v>104</v>
      </c>
      <c r="N551" s="326">
        <f>IF(ISNUMBER('Primary endpoint outcomes'!BC550)=TRUE,'Primary endpoint outcomes'!BC550,(IF(ISNUMBER('Primary endpoint outcomes'!BF550)=TRUE,'Primary endpoint outcomes'!BF550,0)))</f>
        <v>23.9</v>
      </c>
      <c r="O551" s="325">
        <f>IF(ISNUMBER('Primary endpoint outcomes'!BD550)=TRUE,'Primary endpoint outcomes'!BD550,(IF(ISNUMBER('Primary endpoint outcomes'!BG550)=TRUE,'Primary endpoint outcomes'!BG550,0)))</f>
        <v>0</v>
      </c>
      <c r="P551" s="325">
        <f>IF(ISNUMBER('Primary endpoint outcomes'!BE550)=TRUE,'Primary endpoint outcomes'!BE550,(IF(ISNUMBER('Primary endpoint outcomes'!BH550)=TRUE,'Primary endpoint outcomes'!BH550,0)))</f>
        <v>100</v>
      </c>
      <c r="Q551" s="326">
        <f>IF(ISNUMBER('Primary endpoint outcomes'!CK550)=TRUE,'Primary endpoint outcomes'!CK550,(IF(ISNUMBER('Primary endpoint outcomes'!CN550)=TRUE,'Primary endpoint outcomes'!CN550,0)))</f>
        <v>0</v>
      </c>
      <c r="R551" s="326">
        <f>IF(ISNUMBER('Primary endpoint outcomes'!CL550)=TRUE,'Primary endpoint outcomes'!CL550,(IF(ISNUMBER('Primary endpoint outcomes'!CO550)=TRUE,'Primary endpoint outcomes'!CO550,0)))</f>
        <v>0</v>
      </c>
      <c r="S551" s="325">
        <f>IF(ISNUMBER('Primary endpoint outcomes'!CM550)=TRUE,'Primary endpoint outcomes'!CM550,(IF(ISNUMBER('Primary endpoint outcomes'!CP550)=TRUE,'Primary endpoint outcomes'!CP550,0)))</f>
        <v>0</v>
      </c>
      <c r="T551" s="326">
        <f>IF(ISNUMBER('Primary endpoint outcomes'!DS550)=TRUE,'Primary endpoint outcomes'!DS550,(IF(ISNUMBER('Primary endpoint outcomes'!DV550)=TRUE,'Primary endpoint outcomes'!DV550,0)))</f>
        <v>0</v>
      </c>
      <c r="U551" s="326">
        <f>IF(ISNUMBER('Primary endpoint outcomes'!DT550)=TRUE,'Primary endpoint outcomes'!DT550,(IF(ISNUMBER('Primary endpoint outcomes'!DW550)=TRUE,'Primary endpoint outcomes'!DW550,0)))</f>
        <v>0</v>
      </c>
      <c r="V551" s="326">
        <f>IF(ISNUMBER('Primary endpoint outcomes'!DU550)=TRUE,'Primary endpoint outcomes'!DU550,(IF(ISNUMBER('Primary endpoint outcomes'!DX550)=TRUE,'Primary endpoint outcomes'!DX550,0)))</f>
        <v>0</v>
      </c>
      <c r="W551" s="326">
        <f>IF(ISNUMBER('Primary endpoint outcomes'!FA550)=TRUE,'Primary endpoint outcomes'!FA550,(IF(ISNUMBER('Primary endpoint outcomes'!FD550)=TRUE,'Primary endpoint outcomes'!FD550,0)))</f>
        <v>0</v>
      </c>
      <c r="X551" s="326">
        <f>IF(ISNUMBER('Primary endpoint outcomes'!FB550)=TRUE,'Primary endpoint outcomes'!FB550,(IF(ISNUMBER('Primary endpoint outcomes'!FE550)=TRUE,'Primary endpoint outcomes'!FE550,0)))</f>
        <v>0</v>
      </c>
      <c r="Y551" s="326">
        <f>IF(ISNUMBER('Primary endpoint outcomes'!FC550)=TRUE,'Primary endpoint outcomes'!FC550,(IF(ISNUMBER('Primary endpoint outcomes'!FF550)=TRUE,'Primary endpoint outcomes'!FF550,0)))</f>
        <v>0</v>
      </c>
      <c r="AA551" s="151">
        <f t="shared" si="253"/>
        <v>104</v>
      </c>
      <c r="AB551" s="153">
        <f t="shared" si="254"/>
        <v>103</v>
      </c>
      <c r="AC551" s="153">
        <f t="shared" si="255"/>
        <v>0</v>
      </c>
      <c r="AD551" s="151">
        <f t="shared" si="256"/>
        <v>100</v>
      </c>
      <c r="AE551" s="153">
        <f t="shared" si="257"/>
        <v>99</v>
      </c>
      <c r="AF551" s="153">
        <f t="shared" si="258"/>
        <v>0</v>
      </c>
      <c r="AG551" s="151">
        <f t="shared" si="259"/>
        <v>0</v>
      </c>
      <c r="AH551" s="153">
        <f t="shared" si="260"/>
        <v>-1</v>
      </c>
      <c r="AI551" s="153">
        <f t="shared" si="261"/>
        <v>0</v>
      </c>
      <c r="AJ551" s="151">
        <f t="shared" si="262"/>
        <v>0</v>
      </c>
      <c r="AK551" s="153">
        <f t="shared" si="263"/>
        <v>-1</v>
      </c>
      <c r="AL551" s="153">
        <f t="shared" si="264"/>
        <v>0</v>
      </c>
      <c r="AM551" s="151">
        <f t="shared" si="265"/>
        <v>0</v>
      </c>
      <c r="AN551" s="153">
        <f t="shared" si="266"/>
        <v>-1</v>
      </c>
      <c r="AO551" s="153">
        <f t="shared" si="267"/>
        <v>0</v>
      </c>
      <c r="AP551" s="153">
        <f t="shared" si="268"/>
        <v>202</v>
      </c>
      <c r="AQ551" s="153">
        <f t="shared" si="269"/>
        <v>0</v>
      </c>
      <c r="AR551" s="153">
        <f t="shared" si="270"/>
        <v>23.79803921568627</v>
      </c>
      <c r="AS551" s="153">
        <f t="shared" si="271"/>
        <v>0</v>
      </c>
      <c r="AT551" s="153">
        <f t="shared" si="272"/>
        <v>204</v>
      </c>
    </row>
    <row r="552" spans="1:46" ht="15.75" x14ac:dyDescent="0.25">
      <c r="A552" s="152" t="str">
        <f>'Primary endpoint outcomes'!A551</f>
        <v>Schatzberg 2002</v>
      </c>
      <c r="B552" s="152" t="str">
        <f>CONCATENATE('Primary endpoint outcomes'!S551,'Primary endpoint outcomes'!T551)</f>
        <v>HAMD17</v>
      </c>
      <c r="C552" s="154">
        <f t="shared" si="245"/>
        <v>22.297560975609755</v>
      </c>
      <c r="D552" s="154">
        <f t="shared" si="246"/>
        <v>3.5</v>
      </c>
      <c r="E552" s="154">
        <f t="shared" si="247"/>
        <v>246</v>
      </c>
      <c r="F552" s="21" t="str">
        <f t="shared" si="248"/>
        <v>YES</v>
      </c>
      <c r="G552" s="21" t="str">
        <f t="shared" si="249"/>
        <v>NO</v>
      </c>
      <c r="H552" s="155">
        <f t="shared" si="250"/>
        <v>0.96401462883941313</v>
      </c>
      <c r="I552" s="155">
        <f t="shared" si="251"/>
        <v>3.5985371160586865E-2</v>
      </c>
      <c r="J552" s="318">
        <f t="shared" si="252"/>
        <v>1</v>
      </c>
      <c r="K552" s="326">
        <f>IF(ISNUMBER('Primary endpoint outcomes'!U551)=TRUE,'Primary endpoint outcomes'!U551,(IF(ISNUMBER('Primary endpoint outcomes'!X551)=TRUE,'Primary endpoint outcomes'!X551,0)))</f>
        <v>22.2</v>
      </c>
      <c r="L552" s="326">
        <f>IF(ISNUMBER('Primary endpoint outcomes'!V551)=TRUE,'Primary endpoint outcomes'!V551,(IF(ISNUMBER('Primary endpoint outcomes'!Y551)=TRUE,'Primary endpoint outcomes'!Y551,0)))</f>
        <v>3.5</v>
      </c>
      <c r="M552" s="325">
        <f>IF(ISNUMBER('Primary endpoint outcomes'!W551)=TRUE,'Primary endpoint outcomes'!W551,(IF(ISNUMBER('Primary endpoint outcomes'!Z551)=TRUE,'Primary endpoint outcomes'!Z551,0)))</f>
        <v>126</v>
      </c>
      <c r="N552" s="326">
        <f>IF(ISNUMBER('Primary endpoint outcomes'!BC551)=TRUE,'Primary endpoint outcomes'!BC551,(IF(ISNUMBER('Primary endpoint outcomes'!BF551)=TRUE,'Primary endpoint outcomes'!BF551,0)))</f>
        <v>22.4</v>
      </c>
      <c r="O552" s="325">
        <f>IF(ISNUMBER('Primary endpoint outcomes'!BD551)=TRUE,'Primary endpoint outcomes'!BD551,(IF(ISNUMBER('Primary endpoint outcomes'!BG551)=TRUE,'Primary endpoint outcomes'!BG551,0)))</f>
        <v>3.5</v>
      </c>
      <c r="P552" s="325">
        <f>IF(ISNUMBER('Primary endpoint outcomes'!BE551)=TRUE,'Primary endpoint outcomes'!BE551,(IF(ISNUMBER('Primary endpoint outcomes'!BH551)=TRUE,'Primary endpoint outcomes'!BH551,0)))</f>
        <v>120</v>
      </c>
      <c r="Q552" s="326">
        <f>IF(ISNUMBER('Primary endpoint outcomes'!CK551)=TRUE,'Primary endpoint outcomes'!CK551,(IF(ISNUMBER('Primary endpoint outcomes'!CN551)=TRUE,'Primary endpoint outcomes'!CN551,0)))</f>
        <v>0</v>
      </c>
      <c r="R552" s="326">
        <f>IF(ISNUMBER('Primary endpoint outcomes'!CL551)=TRUE,'Primary endpoint outcomes'!CL551,(IF(ISNUMBER('Primary endpoint outcomes'!CO551)=TRUE,'Primary endpoint outcomes'!CO551,0)))</f>
        <v>0</v>
      </c>
      <c r="S552" s="325">
        <f>IF(ISNUMBER('Primary endpoint outcomes'!CM551)=TRUE,'Primary endpoint outcomes'!CM551,(IF(ISNUMBER('Primary endpoint outcomes'!CP551)=TRUE,'Primary endpoint outcomes'!CP551,0)))</f>
        <v>0</v>
      </c>
      <c r="T552" s="326">
        <f>IF(ISNUMBER('Primary endpoint outcomes'!DS551)=TRUE,'Primary endpoint outcomes'!DS551,(IF(ISNUMBER('Primary endpoint outcomes'!DV551)=TRUE,'Primary endpoint outcomes'!DV551,0)))</f>
        <v>0</v>
      </c>
      <c r="U552" s="326">
        <f>IF(ISNUMBER('Primary endpoint outcomes'!DT551)=TRUE,'Primary endpoint outcomes'!DT551,(IF(ISNUMBER('Primary endpoint outcomes'!DW551)=TRUE,'Primary endpoint outcomes'!DW551,0)))</f>
        <v>0</v>
      </c>
      <c r="V552" s="326">
        <f>IF(ISNUMBER('Primary endpoint outcomes'!DU551)=TRUE,'Primary endpoint outcomes'!DU551,(IF(ISNUMBER('Primary endpoint outcomes'!DX551)=TRUE,'Primary endpoint outcomes'!DX551,0)))</f>
        <v>0</v>
      </c>
      <c r="W552" s="326">
        <f>IF(ISNUMBER('Primary endpoint outcomes'!FA551)=TRUE,'Primary endpoint outcomes'!FA551,(IF(ISNUMBER('Primary endpoint outcomes'!FD551)=TRUE,'Primary endpoint outcomes'!FD551,0)))</f>
        <v>0</v>
      </c>
      <c r="X552" s="326">
        <f>IF(ISNUMBER('Primary endpoint outcomes'!FB551)=TRUE,'Primary endpoint outcomes'!FB551,(IF(ISNUMBER('Primary endpoint outcomes'!FE551)=TRUE,'Primary endpoint outcomes'!FE551,0)))</f>
        <v>0</v>
      </c>
      <c r="Y552" s="326">
        <f>IF(ISNUMBER('Primary endpoint outcomes'!FC551)=TRUE,'Primary endpoint outcomes'!FC551,(IF(ISNUMBER('Primary endpoint outcomes'!FF551)=TRUE,'Primary endpoint outcomes'!FF551,0)))</f>
        <v>0</v>
      </c>
      <c r="AA552" s="151">
        <f t="shared" si="253"/>
        <v>126</v>
      </c>
      <c r="AB552" s="153">
        <f t="shared" si="254"/>
        <v>125</v>
      </c>
      <c r="AC552" s="153">
        <f t="shared" si="255"/>
        <v>1531.25</v>
      </c>
      <c r="AD552" s="151">
        <f t="shared" si="256"/>
        <v>120</v>
      </c>
      <c r="AE552" s="153">
        <f t="shared" si="257"/>
        <v>119</v>
      </c>
      <c r="AF552" s="153">
        <f t="shared" si="258"/>
        <v>1457.75</v>
      </c>
      <c r="AG552" s="151">
        <f t="shared" si="259"/>
        <v>0</v>
      </c>
      <c r="AH552" s="153">
        <f t="shared" si="260"/>
        <v>-1</v>
      </c>
      <c r="AI552" s="153">
        <f t="shared" si="261"/>
        <v>0</v>
      </c>
      <c r="AJ552" s="151">
        <f t="shared" si="262"/>
        <v>0</v>
      </c>
      <c r="AK552" s="153">
        <f t="shared" si="263"/>
        <v>-1</v>
      </c>
      <c r="AL552" s="153">
        <f t="shared" si="264"/>
        <v>0</v>
      </c>
      <c r="AM552" s="151">
        <f t="shared" si="265"/>
        <v>0</v>
      </c>
      <c r="AN552" s="153">
        <f t="shared" si="266"/>
        <v>-1</v>
      </c>
      <c r="AO552" s="153">
        <f t="shared" si="267"/>
        <v>0</v>
      </c>
      <c r="AP552" s="153">
        <f t="shared" si="268"/>
        <v>244</v>
      </c>
      <c r="AQ552" s="153">
        <f t="shared" si="269"/>
        <v>2989</v>
      </c>
      <c r="AR552" s="153">
        <f t="shared" si="270"/>
        <v>22.297560975609755</v>
      </c>
      <c r="AS552" s="153">
        <f t="shared" si="271"/>
        <v>3.5</v>
      </c>
      <c r="AT552" s="153">
        <f t="shared" si="272"/>
        <v>246</v>
      </c>
    </row>
    <row r="553" spans="1:46" ht="15.75" x14ac:dyDescent="0.25">
      <c r="A553" s="152" t="str">
        <f>'Primary endpoint outcomes'!A552</f>
        <v>Schmidt 1983</v>
      </c>
      <c r="B553" s="152" t="str">
        <f>CONCATENATE('Primary endpoint outcomes'!S552,'Primary endpoint outcomes'!T552)</f>
        <v>BDI-I21</v>
      </c>
      <c r="C553" s="154">
        <f t="shared" si="245"/>
        <v>24.623214285714287</v>
      </c>
      <c r="D553" s="154">
        <f t="shared" si="246"/>
        <v>7.0945297899985214</v>
      </c>
      <c r="E553" s="154">
        <f t="shared" si="247"/>
        <v>56</v>
      </c>
      <c r="F553" s="21" t="str">
        <f t="shared" si="248"/>
        <v>YES</v>
      </c>
      <c r="G553" s="21" t="str">
        <f t="shared" si="249"/>
        <v>NO</v>
      </c>
      <c r="H553" s="155">
        <f t="shared" si="250"/>
        <v>0.64421623814767426</v>
      </c>
      <c r="I553" s="155">
        <f t="shared" si="251"/>
        <v>0.35578376185232574</v>
      </c>
      <c r="J553" s="318">
        <f t="shared" si="252"/>
        <v>1</v>
      </c>
      <c r="K553" s="326">
        <f>IF(ISNUMBER('Primary endpoint outcomes'!U552)=TRUE,'Primary endpoint outcomes'!U552,(IF(ISNUMBER('Primary endpoint outcomes'!X552)=TRUE,'Primary endpoint outcomes'!X552,0)))</f>
        <v>23.7</v>
      </c>
      <c r="L553" s="326">
        <f>IF(ISNUMBER('Primary endpoint outcomes'!V552)=TRUE,'Primary endpoint outcomes'!V552,(IF(ISNUMBER('Primary endpoint outcomes'!Y552)=TRUE,'Primary endpoint outcomes'!Y552,0)))</f>
        <v>7.7</v>
      </c>
      <c r="M553" s="325">
        <f>IF(ISNUMBER('Primary endpoint outcomes'!W552)=TRUE,'Primary endpoint outcomes'!W552,(IF(ISNUMBER('Primary endpoint outcomes'!Z552)=TRUE,'Primary endpoint outcomes'!Z552,0)))</f>
        <v>12</v>
      </c>
      <c r="N553" s="326">
        <f>IF(ISNUMBER('Primary endpoint outcomes'!BC552)=TRUE,'Primary endpoint outcomes'!BC552,(IF(ISNUMBER('Primary endpoint outcomes'!BF552)=TRUE,'Primary endpoint outcomes'!BF552,0)))</f>
        <v>24.4</v>
      </c>
      <c r="O553" s="325">
        <f>IF(ISNUMBER('Primary endpoint outcomes'!BD552)=TRUE,'Primary endpoint outcomes'!BD552,(IF(ISNUMBER('Primary endpoint outcomes'!BG552)=TRUE,'Primary endpoint outcomes'!BG552,0)))</f>
        <v>6.1</v>
      </c>
      <c r="P553" s="325">
        <f>IF(ISNUMBER('Primary endpoint outcomes'!BE552)=TRUE,'Primary endpoint outcomes'!BE552,(IF(ISNUMBER('Primary endpoint outcomes'!BH552)=TRUE,'Primary endpoint outcomes'!BH552,0)))</f>
        <v>11</v>
      </c>
      <c r="Q553" s="326">
        <f>IF(ISNUMBER('Primary endpoint outcomes'!CK552)=TRUE,'Primary endpoint outcomes'!CK552,(IF(ISNUMBER('Primary endpoint outcomes'!CN552)=TRUE,'Primary endpoint outcomes'!CN552,0)))</f>
        <v>25.5</v>
      </c>
      <c r="R553" s="326">
        <f>IF(ISNUMBER('Primary endpoint outcomes'!CL552)=TRUE,'Primary endpoint outcomes'!CL552,(IF(ISNUMBER('Primary endpoint outcomes'!CO552)=TRUE,'Primary endpoint outcomes'!CO552,0)))</f>
        <v>6.1</v>
      </c>
      <c r="S553" s="325">
        <f>IF(ISNUMBER('Primary endpoint outcomes'!CM552)=TRUE,'Primary endpoint outcomes'!CM552,(IF(ISNUMBER('Primary endpoint outcomes'!CP552)=TRUE,'Primary endpoint outcomes'!CP552,0)))</f>
        <v>11</v>
      </c>
      <c r="T553" s="326">
        <f>IF(ISNUMBER('Primary endpoint outcomes'!DS552)=TRUE,'Primary endpoint outcomes'!DS552,(IF(ISNUMBER('Primary endpoint outcomes'!DV552)=TRUE,'Primary endpoint outcomes'!DV552,0)))</f>
        <v>23.8</v>
      </c>
      <c r="U553" s="326">
        <f>IF(ISNUMBER('Primary endpoint outcomes'!DT552)=TRUE,'Primary endpoint outcomes'!DT552,(IF(ISNUMBER('Primary endpoint outcomes'!DW552)=TRUE,'Primary endpoint outcomes'!DW552,0)))</f>
        <v>8</v>
      </c>
      <c r="V553" s="326">
        <f>IF(ISNUMBER('Primary endpoint outcomes'!DU552)=TRUE,'Primary endpoint outcomes'!DU552,(IF(ISNUMBER('Primary endpoint outcomes'!DX552)=TRUE,'Primary endpoint outcomes'!DX552,0)))</f>
        <v>12</v>
      </c>
      <c r="W553" s="326">
        <f>IF(ISNUMBER('Primary endpoint outcomes'!FA552)=TRUE,'Primary endpoint outcomes'!FA552,(IF(ISNUMBER('Primary endpoint outcomes'!FD552)=TRUE,'Primary endpoint outcomes'!FD552,0)))</f>
        <v>26</v>
      </c>
      <c r="X553" s="326">
        <f>IF(ISNUMBER('Primary endpoint outcomes'!FB552)=TRUE,'Primary endpoint outcomes'!FB552,(IF(ISNUMBER('Primary endpoint outcomes'!FE552)=TRUE,'Primary endpoint outcomes'!FE552,0)))</f>
        <v>7.2</v>
      </c>
      <c r="Y553" s="326">
        <f>IF(ISNUMBER('Primary endpoint outcomes'!FC552)=TRUE,'Primary endpoint outcomes'!FC552,(IF(ISNUMBER('Primary endpoint outcomes'!FF552)=TRUE,'Primary endpoint outcomes'!FF552,0)))</f>
        <v>10</v>
      </c>
      <c r="AA553" s="151">
        <f t="shared" si="253"/>
        <v>12</v>
      </c>
      <c r="AB553" s="153">
        <f t="shared" si="254"/>
        <v>11</v>
      </c>
      <c r="AC553" s="153">
        <f t="shared" si="255"/>
        <v>652.19000000000005</v>
      </c>
      <c r="AD553" s="151">
        <f t="shared" si="256"/>
        <v>11</v>
      </c>
      <c r="AE553" s="153">
        <f t="shared" si="257"/>
        <v>10</v>
      </c>
      <c r="AF553" s="153">
        <f t="shared" si="258"/>
        <v>372.09999999999991</v>
      </c>
      <c r="AG553" s="151">
        <f t="shared" si="259"/>
        <v>11</v>
      </c>
      <c r="AH553" s="153">
        <f t="shared" si="260"/>
        <v>10</v>
      </c>
      <c r="AI553" s="153">
        <f t="shared" si="261"/>
        <v>372.09999999999991</v>
      </c>
      <c r="AJ553" s="151">
        <f t="shared" si="262"/>
        <v>12</v>
      </c>
      <c r="AK553" s="153">
        <f t="shared" si="263"/>
        <v>11</v>
      </c>
      <c r="AL553" s="153">
        <f t="shared" si="264"/>
        <v>704</v>
      </c>
      <c r="AM553" s="151">
        <f t="shared" si="265"/>
        <v>10</v>
      </c>
      <c r="AN553" s="153">
        <f t="shared" si="266"/>
        <v>9</v>
      </c>
      <c r="AO553" s="153">
        <f t="shared" si="267"/>
        <v>466.56000000000006</v>
      </c>
      <c r="AP553" s="153">
        <f t="shared" si="268"/>
        <v>51</v>
      </c>
      <c r="AQ553" s="153">
        <f t="shared" si="269"/>
        <v>2566.9499999999998</v>
      </c>
      <c r="AR553" s="153">
        <f t="shared" si="270"/>
        <v>24.623214285714287</v>
      </c>
      <c r="AS553" s="153">
        <f t="shared" si="271"/>
        <v>7.0945297899985214</v>
      </c>
      <c r="AT553" s="153">
        <f t="shared" si="272"/>
        <v>56</v>
      </c>
    </row>
    <row r="554" spans="1:46" ht="15.75" x14ac:dyDescent="0.25">
      <c r="A554" s="152" t="str">
        <f>'Primary endpoint outcomes'!A553</f>
        <v>Schone 1993</v>
      </c>
      <c r="B554" s="152" t="str">
        <f>CONCATENATE('Primary endpoint outcomes'!S553,'Primary endpoint outcomes'!T553)</f>
        <v>HAMD21</v>
      </c>
      <c r="C554" s="154">
        <f t="shared" si="245"/>
        <v>28.465714285714281</v>
      </c>
      <c r="D554" s="154">
        <f t="shared" si="246"/>
        <v>0</v>
      </c>
      <c r="E554" s="154">
        <f t="shared" si="247"/>
        <v>105</v>
      </c>
      <c r="F554" s="21" t="str">
        <f t="shared" si="248"/>
        <v>YES</v>
      </c>
      <c r="G554" s="21" t="str">
        <f t="shared" si="249"/>
        <v>NO</v>
      </c>
      <c r="H554" s="155" t="e">
        <f t="shared" si="250"/>
        <v>#NUM!</v>
      </c>
      <c r="I554" s="155" t="e">
        <f t="shared" si="251"/>
        <v>#NUM!</v>
      </c>
      <c r="J554" s="318">
        <f t="shared" si="252"/>
        <v>0</v>
      </c>
      <c r="K554" s="326">
        <f>IF(ISNUMBER('Primary endpoint outcomes'!U553)=TRUE,'Primary endpoint outcomes'!U553,(IF(ISNUMBER('Primary endpoint outcomes'!X553)=TRUE,'Primary endpoint outcomes'!X553,0)))</f>
        <v>29</v>
      </c>
      <c r="L554" s="326">
        <f>IF(ISNUMBER('Primary endpoint outcomes'!V553)=TRUE,'Primary endpoint outcomes'!V553,(IF(ISNUMBER('Primary endpoint outcomes'!Y553)=TRUE,'Primary endpoint outcomes'!Y553,0)))</f>
        <v>0</v>
      </c>
      <c r="M554" s="325">
        <f>IF(ISNUMBER('Primary endpoint outcomes'!W553)=TRUE,'Primary endpoint outcomes'!W553,(IF(ISNUMBER('Primary endpoint outcomes'!Z553)=TRUE,'Primary endpoint outcomes'!Z553,0)))</f>
        <v>54</v>
      </c>
      <c r="N554" s="326">
        <f>IF(ISNUMBER('Primary endpoint outcomes'!BC553)=TRUE,'Primary endpoint outcomes'!BC553,(IF(ISNUMBER('Primary endpoint outcomes'!BF553)=TRUE,'Primary endpoint outcomes'!BF553,0)))</f>
        <v>27.9</v>
      </c>
      <c r="O554" s="325">
        <f>IF(ISNUMBER('Primary endpoint outcomes'!BD553)=TRUE,'Primary endpoint outcomes'!BD553,(IF(ISNUMBER('Primary endpoint outcomes'!BG553)=TRUE,'Primary endpoint outcomes'!BG553,0)))</f>
        <v>0</v>
      </c>
      <c r="P554" s="325">
        <f>IF(ISNUMBER('Primary endpoint outcomes'!BE553)=TRUE,'Primary endpoint outcomes'!BE553,(IF(ISNUMBER('Primary endpoint outcomes'!BH553)=TRUE,'Primary endpoint outcomes'!BH553,0)))</f>
        <v>51</v>
      </c>
      <c r="Q554" s="326">
        <f>IF(ISNUMBER('Primary endpoint outcomes'!CK553)=TRUE,'Primary endpoint outcomes'!CK553,(IF(ISNUMBER('Primary endpoint outcomes'!CN553)=TRUE,'Primary endpoint outcomes'!CN553,0)))</f>
        <v>0</v>
      </c>
      <c r="R554" s="326">
        <f>IF(ISNUMBER('Primary endpoint outcomes'!CL553)=TRUE,'Primary endpoint outcomes'!CL553,(IF(ISNUMBER('Primary endpoint outcomes'!CO553)=TRUE,'Primary endpoint outcomes'!CO553,0)))</f>
        <v>0</v>
      </c>
      <c r="S554" s="325">
        <f>IF(ISNUMBER('Primary endpoint outcomes'!CM553)=TRUE,'Primary endpoint outcomes'!CM553,(IF(ISNUMBER('Primary endpoint outcomes'!CP553)=TRUE,'Primary endpoint outcomes'!CP553,0)))</f>
        <v>0</v>
      </c>
      <c r="T554" s="326">
        <f>IF(ISNUMBER('Primary endpoint outcomes'!DS553)=TRUE,'Primary endpoint outcomes'!DS553,(IF(ISNUMBER('Primary endpoint outcomes'!DV553)=TRUE,'Primary endpoint outcomes'!DV553,0)))</f>
        <v>0</v>
      </c>
      <c r="U554" s="326">
        <f>IF(ISNUMBER('Primary endpoint outcomes'!DT553)=TRUE,'Primary endpoint outcomes'!DT553,(IF(ISNUMBER('Primary endpoint outcomes'!DW553)=TRUE,'Primary endpoint outcomes'!DW553,0)))</f>
        <v>0</v>
      </c>
      <c r="V554" s="326">
        <f>IF(ISNUMBER('Primary endpoint outcomes'!DU553)=TRUE,'Primary endpoint outcomes'!DU553,(IF(ISNUMBER('Primary endpoint outcomes'!DX553)=TRUE,'Primary endpoint outcomes'!DX553,0)))</f>
        <v>0</v>
      </c>
      <c r="W554" s="326">
        <f>IF(ISNUMBER('Primary endpoint outcomes'!FA553)=TRUE,'Primary endpoint outcomes'!FA553,(IF(ISNUMBER('Primary endpoint outcomes'!FD553)=TRUE,'Primary endpoint outcomes'!FD553,0)))</f>
        <v>0</v>
      </c>
      <c r="X554" s="326">
        <f>IF(ISNUMBER('Primary endpoint outcomes'!FB553)=TRUE,'Primary endpoint outcomes'!FB553,(IF(ISNUMBER('Primary endpoint outcomes'!FE553)=TRUE,'Primary endpoint outcomes'!FE553,0)))</f>
        <v>0</v>
      </c>
      <c r="Y554" s="326">
        <f>IF(ISNUMBER('Primary endpoint outcomes'!FC553)=TRUE,'Primary endpoint outcomes'!FC553,(IF(ISNUMBER('Primary endpoint outcomes'!FF553)=TRUE,'Primary endpoint outcomes'!FF553,0)))</f>
        <v>0</v>
      </c>
      <c r="AA554" s="151">
        <f t="shared" si="253"/>
        <v>54</v>
      </c>
      <c r="AB554" s="153">
        <f t="shared" si="254"/>
        <v>53</v>
      </c>
      <c r="AC554" s="153">
        <f t="shared" si="255"/>
        <v>0</v>
      </c>
      <c r="AD554" s="151">
        <f t="shared" si="256"/>
        <v>51</v>
      </c>
      <c r="AE554" s="153">
        <f t="shared" si="257"/>
        <v>50</v>
      </c>
      <c r="AF554" s="153">
        <f t="shared" si="258"/>
        <v>0</v>
      </c>
      <c r="AG554" s="151">
        <f t="shared" si="259"/>
        <v>0</v>
      </c>
      <c r="AH554" s="153">
        <f t="shared" si="260"/>
        <v>-1</v>
      </c>
      <c r="AI554" s="153">
        <f t="shared" si="261"/>
        <v>0</v>
      </c>
      <c r="AJ554" s="151">
        <f t="shared" si="262"/>
        <v>0</v>
      </c>
      <c r="AK554" s="153">
        <f t="shared" si="263"/>
        <v>-1</v>
      </c>
      <c r="AL554" s="153">
        <f t="shared" si="264"/>
        <v>0</v>
      </c>
      <c r="AM554" s="151">
        <f t="shared" si="265"/>
        <v>0</v>
      </c>
      <c r="AN554" s="153">
        <f t="shared" si="266"/>
        <v>-1</v>
      </c>
      <c r="AO554" s="153">
        <f t="shared" si="267"/>
        <v>0</v>
      </c>
      <c r="AP554" s="153">
        <f t="shared" si="268"/>
        <v>103</v>
      </c>
      <c r="AQ554" s="153">
        <f t="shared" si="269"/>
        <v>0</v>
      </c>
      <c r="AR554" s="153">
        <f t="shared" si="270"/>
        <v>28.465714285714281</v>
      </c>
      <c r="AS554" s="153">
        <f t="shared" si="271"/>
        <v>0</v>
      </c>
      <c r="AT554" s="153">
        <f t="shared" si="272"/>
        <v>105</v>
      </c>
    </row>
    <row r="555" spans="1:46" ht="15.75" x14ac:dyDescent="0.25">
      <c r="A555" s="152" t="str">
        <f>'Primary endpoint outcomes'!A554</f>
        <v>Schuster 2017</v>
      </c>
      <c r="B555" s="152" t="str">
        <f>CONCATENATE('Primary endpoint outcomes'!S554,'Primary endpoint outcomes'!T554)</f>
        <v>CES-D20</v>
      </c>
      <c r="C555" s="154">
        <f t="shared" si="245"/>
        <v>22.782608695652176</v>
      </c>
      <c r="D555" s="154">
        <f t="shared" si="246"/>
        <v>6.4554298849882956</v>
      </c>
      <c r="E555" s="154">
        <f t="shared" si="247"/>
        <v>46</v>
      </c>
      <c r="F555" s="21" t="str">
        <f t="shared" si="248"/>
        <v>NO</v>
      </c>
      <c r="G555" s="21" t="str">
        <f t="shared" si="249"/>
        <v>YES</v>
      </c>
      <c r="H555" s="155">
        <f t="shared" si="250"/>
        <v>2.0305278679074057E-2</v>
      </c>
      <c r="I555" s="155">
        <f t="shared" si="251"/>
        <v>0.97969472132092594</v>
      </c>
      <c r="J555" s="318">
        <f t="shared" si="252"/>
        <v>1</v>
      </c>
      <c r="K555" s="326">
        <f>IF(ISNUMBER('Primary endpoint outcomes'!U554)=TRUE,'Primary endpoint outcomes'!U554,(IF(ISNUMBER('Primary endpoint outcomes'!X554)=TRUE,'Primary endpoint outcomes'!X554,0)))</f>
        <v>22</v>
      </c>
      <c r="L555" s="326">
        <f>IF(ISNUMBER('Primary endpoint outcomes'!V554)=TRUE,'Primary endpoint outcomes'!V554,(IF(ISNUMBER('Primary endpoint outcomes'!Y554)=TRUE,'Primary endpoint outcomes'!Y554,0)))</f>
        <v>5.41</v>
      </c>
      <c r="M555" s="325">
        <f>IF(ISNUMBER('Primary endpoint outcomes'!W554)=TRUE,'Primary endpoint outcomes'!W554,(IF(ISNUMBER('Primary endpoint outcomes'!Z554)=TRUE,'Primary endpoint outcomes'!Z554,0)))</f>
        <v>22</v>
      </c>
      <c r="N555" s="326">
        <f>IF(ISNUMBER('Primary endpoint outcomes'!BC554)=TRUE,'Primary endpoint outcomes'!BC554,(IF(ISNUMBER('Primary endpoint outcomes'!BF554)=TRUE,'Primary endpoint outcomes'!BF554,0)))</f>
        <v>23.5</v>
      </c>
      <c r="O555" s="325">
        <f>IF(ISNUMBER('Primary endpoint outcomes'!BD554)=TRUE,'Primary endpoint outcomes'!BD554,(IF(ISNUMBER('Primary endpoint outcomes'!BG554)=TRUE,'Primary endpoint outcomes'!BG554,0)))</f>
        <v>7.28</v>
      </c>
      <c r="P555" s="325">
        <f>IF(ISNUMBER('Primary endpoint outcomes'!BE554)=TRUE,'Primary endpoint outcomes'!BE554,(IF(ISNUMBER('Primary endpoint outcomes'!BH554)=TRUE,'Primary endpoint outcomes'!BH554,0)))</f>
        <v>24</v>
      </c>
      <c r="Q555" s="326">
        <f>IF(ISNUMBER('Primary endpoint outcomes'!CK554)=TRUE,'Primary endpoint outcomes'!CK554,(IF(ISNUMBER('Primary endpoint outcomes'!CN554)=TRUE,'Primary endpoint outcomes'!CN554,0)))</f>
        <v>0</v>
      </c>
      <c r="R555" s="326">
        <f>IF(ISNUMBER('Primary endpoint outcomes'!CL554)=TRUE,'Primary endpoint outcomes'!CL554,(IF(ISNUMBER('Primary endpoint outcomes'!CO554)=TRUE,'Primary endpoint outcomes'!CO554,0)))</f>
        <v>0</v>
      </c>
      <c r="S555" s="325">
        <f>IF(ISNUMBER('Primary endpoint outcomes'!CM554)=TRUE,'Primary endpoint outcomes'!CM554,(IF(ISNUMBER('Primary endpoint outcomes'!CP554)=TRUE,'Primary endpoint outcomes'!CP554,0)))</f>
        <v>0</v>
      </c>
      <c r="T555" s="326">
        <f>IF(ISNUMBER('Primary endpoint outcomes'!DS554)=TRUE,'Primary endpoint outcomes'!DS554,(IF(ISNUMBER('Primary endpoint outcomes'!DV554)=TRUE,'Primary endpoint outcomes'!DV554,0)))</f>
        <v>0</v>
      </c>
      <c r="U555" s="326">
        <f>IF(ISNUMBER('Primary endpoint outcomes'!DT554)=TRUE,'Primary endpoint outcomes'!DT554,(IF(ISNUMBER('Primary endpoint outcomes'!DW554)=TRUE,'Primary endpoint outcomes'!DW554,0)))</f>
        <v>0</v>
      </c>
      <c r="V555" s="326">
        <f>IF(ISNUMBER('Primary endpoint outcomes'!DU554)=TRUE,'Primary endpoint outcomes'!DU554,(IF(ISNUMBER('Primary endpoint outcomes'!DX554)=TRUE,'Primary endpoint outcomes'!DX554,0)))</f>
        <v>0</v>
      </c>
      <c r="W555" s="326">
        <f>IF(ISNUMBER('Primary endpoint outcomes'!FA554)=TRUE,'Primary endpoint outcomes'!FA554,(IF(ISNUMBER('Primary endpoint outcomes'!FD554)=TRUE,'Primary endpoint outcomes'!FD554,0)))</f>
        <v>0</v>
      </c>
      <c r="X555" s="326">
        <f>IF(ISNUMBER('Primary endpoint outcomes'!FB554)=TRUE,'Primary endpoint outcomes'!FB554,(IF(ISNUMBER('Primary endpoint outcomes'!FE554)=TRUE,'Primary endpoint outcomes'!FE554,0)))</f>
        <v>0</v>
      </c>
      <c r="Y555" s="326">
        <f>IF(ISNUMBER('Primary endpoint outcomes'!FC554)=TRUE,'Primary endpoint outcomes'!FC554,(IF(ISNUMBER('Primary endpoint outcomes'!FF554)=TRUE,'Primary endpoint outcomes'!FF554,0)))</f>
        <v>0</v>
      </c>
      <c r="AA555" s="151">
        <f t="shared" si="253"/>
        <v>22</v>
      </c>
      <c r="AB555" s="153">
        <f t="shared" si="254"/>
        <v>21</v>
      </c>
      <c r="AC555" s="153">
        <f t="shared" si="255"/>
        <v>614.63009999999997</v>
      </c>
      <c r="AD555" s="151">
        <f t="shared" si="256"/>
        <v>24</v>
      </c>
      <c r="AE555" s="153">
        <f t="shared" si="257"/>
        <v>23</v>
      </c>
      <c r="AF555" s="153">
        <f t="shared" si="258"/>
        <v>1218.9632000000001</v>
      </c>
      <c r="AG555" s="151">
        <f t="shared" si="259"/>
        <v>0</v>
      </c>
      <c r="AH555" s="153">
        <f t="shared" si="260"/>
        <v>-1</v>
      </c>
      <c r="AI555" s="153">
        <f t="shared" si="261"/>
        <v>0</v>
      </c>
      <c r="AJ555" s="151">
        <f t="shared" si="262"/>
        <v>0</v>
      </c>
      <c r="AK555" s="153">
        <f t="shared" si="263"/>
        <v>-1</v>
      </c>
      <c r="AL555" s="153">
        <f t="shared" si="264"/>
        <v>0</v>
      </c>
      <c r="AM555" s="151">
        <f t="shared" si="265"/>
        <v>0</v>
      </c>
      <c r="AN555" s="153">
        <f t="shared" si="266"/>
        <v>-1</v>
      </c>
      <c r="AO555" s="153">
        <f t="shared" si="267"/>
        <v>0</v>
      </c>
      <c r="AP555" s="153">
        <f t="shared" si="268"/>
        <v>44</v>
      </c>
      <c r="AQ555" s="153">
        <f t="shared" si="269"/>
        <v>1833.5933</v>
      </c>
      <c r="AR555" s="153">
        <f t="shared" si="270"/>
        <v>22.782608695652176</v>
      </c>
      <c r="AS555" s="153">
        <f t="shared" si="271"/>
        <v>6.4554298849882956</v>
      </c>
      <c r="AT555" s="153">
        <f t="shared" si="272"/>
        <v>46</v>
      </c>
    </row>
    <row r="556" spans="1:46" ht="15.75" x14ac:dyDescent="0.25">
      <c r="A556" s="152" t="str">
        <f>'Primary endpoint outcomes'!A555</f>
        <v>Schweizer 1991</v>
      </c>
      <c r="B556" s="152" t="str">
        <f>CONCATENATE('Primary endpoint outcomes'!S555,'Primary endpoint outcomes'!T555)</f>
        <v>MADRS10</v>
      </c>
      <c r="C556" s="154">
        <f t="shared" si="245"/>
        <v>30.998333333333335</v>
      </c>
      <c r="D556" s="154">
        <f t="shared" si="246"/>
        <v>4.4733935664101816</v>
      </c>
      <c r="E556" s="154">
        <f t="shared" si="247"/>
        <v>60</v>
      </c>
      <c r="F556" s="21" t="str">
        <f t="shared" si="248"/>
        <v>YES</v>
      </c>
      <c r="G556" s="21" t="str">
        <f t="shared" si="249"/>
        <v>NO</v>
      </c>
      <c r="H556" s="155">
        <f t="shared" si="250"/>
        <v>0.97786486987230248</v>
      </c>
      <c r="I556" s="155">
        <f t="shared" si="251"/>
        <v>2.2135130127697522E-2</v>
      </c>
      <c r="J556" s="318">
        <f t="shared" si="252"/>
        <v>1</v>
      </c>
      <c r="K556" s="326">
        <f>IF(ISNUMBER('Primary endpoint outcomes'!U555)=TRUE,'Primary endpoint outcomes'!U555,(IF(ISNUMBER('Primary endpoint outcomes'!X555)=TRUE,'Primary endpoint outcomes'!X555,0)))</f>
        <v>30</v>
      </c>
      <c r="L556" s="326">
        <f>IF(ISNUMBER('Primary endpoint outcomes'!V555)=TRUE,'Primary endpoint outcomes'!V555,(IF(ISNUMBER('Primary endpoint outcomes'!Y555)=TRUE,'Primary endpoint outcomes'!Y555,0)))</f>
        <v>5.5</v>
      </c>
      <c r="M556" s="325">
        <f>IF(ISNUMBER('Primary endpoint outcomes'!W555)=TRUE,'Primary endpoint outcomes'!W555,(IF(ISNUMBER('Primary endpoint outcomes'!Z555)=TRUE,'Primary endpoint outcomes'!Z555,0)))</f>
        <v>15</v>
      </c>
      <c r="N556" s="326">
        <f>IF(ISNUMBER('Primary endpoint outcomes'!BC555)=TRUE,'Primary endpoint outcomes'!BC555,(IF(ISNUMBER('Primary endpoint outcomes'!BF555)=TRUE,'Primary endpoint outcomes'!BF555,0)))</f>
        <v>31.5</v>
      </c>
      <c r="O556" s="325">
        <f>IF(ISNUMBER('Primary endpoint outcomes'!BD555)=TRUE,'Primary endpoint outcomes'!BD555,(IF(ISNUMBER('Primary endpoint outcomes'!BG555)=TRUE,'Primary endpoint outcomes'!BG555,0)))</f>
        <v>4</v>
      </c>
      <c r="P556" s="325">
        <f>IF(ISNUMBER('Primary endpoint outcomes'!BE555)=TRUE,'Primary endpoint outcomes'!BE555,(IF(ISNUMBER('Primary endpoint outcomes'!BH555)=TRUE,'Primary endpoint outcomes'!BH555,0)))</f>
        <v>15</v>
      </c>
      <c r="Q556" s="326">
        <f>IF(ISNUMBER('Primary endpoint outcomes'!CK555)=TRUE,'Primary endpoint outcomes'!CK555,(IF(ISNUMBER('Primary endpoint outcomes'!CN555)=TRUE,'Primary endpoint outcomes'!CN555,0)))</f>
        <v>32.1</v>
      </c>
      <c r="R556" s="326">
        <f>IF(ISNUMBER('Primary endpoint outcomes'!CL555)=TRUE,'Primary endpoint outcomes'!CL555,(IF(ISNUMBER('Primary endpoint outcomes'!CO555)=TRUE,'Primary endpoint outcomes'!CO555,0)))</f>
        <v>5.0999999999999996</v>
      </c>
      <c r="S556" s="325">
        <f>IF(ISNUMBER('Primary endpoint outcomes'!CM555)=TRUE,'Primary endpoint outcomes'!CM555,(IF(ISNUMBER('Primary endpoint outcomes'!CP555)=TRUE,'Primary endpoint outcomes'!CP555,0)))</f>
        <v>14</v>
      </c>
      <c r="T556" s="326">
        <f>IF(ISNUMBER('Primary endpoint outcomes'!DS555)=TRUE,'Primary endpoint outcomes'!DS555,(IF(ISNUMBER('Primary endpoint outcomes'!DV555)=TRUE,'Primary endpoint outcomes'!DV555,0)))</f>
        <v>30.5</v>
      </c>
      <c r="U556" s="326">
        <f>IF(ISNUMBER('Primary endpoint outcomes'!DT555)=TRUE,'Primary endpoint outcomes'!DT555,(IF(ISNUMBER('Primary endpoint outcomes'!DW555)=TRUE,'Primary endpoint outcomes'!DW555,0)))</f>
        <v>3</v>
      </c>
      <c r="V556" s="326">
        <f>IF(ISNUMBER('Primary endpoint outcomes'!DU555)=TRUE,'Primary endpoint outcomes'!DU555,(IF(ISNUMBER('Primary endpoint outcomes'!DX555)=TRUE,'Primary endpoint outcomes'!DX555,0)))</f>
        <v>16</v>
      </c>
      <c r="W556" s="326">
        <f>IF(ISNUMBER('Primary endpoint outcomes'!FA555)=TRUE,'Primary endpoint outcomes'!FA555,(IF(ISNUMBER('Primary endpoint outcomes'!FD555)=TRUE,'Primary endpoint outcomes'!FD555,0)))</f>
        <v>0</v>
      </c>
      <c r="X556" s="326">
        <f>IF(ISNUMBER('Primary endpoint outcomes'!FB555)=TRUE,'Primary endpoint outcomes'!FB555,(IF(ISNUMBER('Primary endpoint outcomes'!FE555)=TRUE,'Primary endpoint outcomes'!FE555,0)))</f>
        <v>0</v>
      </c>
      <c r="Y556" s="326">
        <f>IF(ISNUMBER('Primary endpoint outcomes'!FC555)=TRUE,'Primary endpoint outcomes'!FC555,(IF(ISNUMBER('Primary endpoint outcomes'!FF555)=TRUE,'Primary endpoint outcomes'!FF555,0)))</f>
        <v>0</v>
      </c>
      <c r="AA556" s="151">
        <f t="shared" si="253"/>
        <v>15</v>
      </c>
      <c r="AB556" s="153">
        <f t="shared" si="254"/>
        <v>14</v>
      </c>
      <c r="AC556" s="153">
        <f t="shared" si="255"/>
        <v>423.5</v>
      </c>
      <c r="AD556" s="151">
        <f t="shared" si="256"/>
        <v>15</v>
      </c>
      <c r="AE556" s="153">
        <f t="shared" si="257"/>
        <v>14</v>
      </c>
      <c r="AF556" s="153">
        <f t="shared" si="258"/>
        <v>224</v>
      </c>
      <c r="AG556" s="151">
        <f t="shared" si="259"/>
        <v>14</v>
      </c>
      <c r="AH556" s="153">
        <f t="shared" si="260"/>
        <v>13</v>
      </c>
      <c r="AI556" s="153">
        <f t="shared" si="261"/>
        <v>338.13</v>
      </c>
      <c r="AJ556" s="151">
        <f t="shared" si="262"/>
        <v>16</v>
      </c>
      <c r="AK556" s="153">
        <f t="shared" si="263"/>
        <v>15</v>
      </c>
      <c r="AL556" s="153">
        <f t="shared" si="264"/>
        <v>135</v>
      </c>
      <c r="AM556" s="151">
        <f t="shared" si="265"/>
        <v>0</v>
      </c>
      <c r="AN556" s="153">
        <f t="shared" si="266"/>
        <v>-1</v>
      </c>
      <c r="AO556" s="153">
        <f t="shared" si="267"/>
        <v>0</v>
      </c>
      <c r="AP556" s="153">
        <f t="shared" si="268"/>
        <v>56</v>
      </c>
      <c r="AQ556" s="153">
        <f t="shared" si="269"/>
        <v>1120.6300000000001</v>
      </c>
      <c r="AR556" s="153">
        <f t="shared" si="270"/>
        <v>30.998333333333335</v>
      </c>
      <c r="AS556" s="153">
        <f t="shared" si="271"/>
        <v>4.4733935664101816</v>
      </c>
      <c r="AT556" s="153">
        <f t="shared" si="272"/>
        <v>60</v>
      </c>
    </row>
    <row r="557" spans="1:46" ht="15.75" x14ac:dyDescent="0.25">
      <c r="A557" s="152" t="str">
        <f>'Primary endpoint outcomes'!A556</f>
        <v>Schweizer 1994</v>
      </c>
      <c r="B557" s="152" t="str">
        <f>CONCATENATE('Primary endpoint outcomes'!S556,'Primary endpoint outcomes'!T556)</f>
        <v>MADRS10</v>
      </c>
      <c r="C557" s="154">
        <f t="shared" si="245"/>
        <v>30.083568075117373</v>
      </c>
      <c r="D557" s="154">
        <f t="shared" si="246"/>
        <v>5.727128425310541</v>
      </c>
      <c r="E557" s="154">
        <f t="shared" si="247"/>
        <v>213</v>
      </c>
      <c r="F557" s="21" t="str">
        <f t="shared" si="248"/>
        <v>YES</v>
      </c>
      <c r="G557" s="21" t="str">
        <f t="shared" si="249"/>
        <v>NO</v>
      </c>
      <c r="H557" s="155">
        <f t="shared" si="250"/>
        <v>0.92094434128460023</v>
      </c>
      <c r="I557" s="155">
        <f t="shared" si="251"/>
        <v>7.9055658715399768E-2</v>
      </c>
      <c r="J557" s="318">
        <f t="shared" si="252"/>
        <v>1</v>
      </c>
      <c r="K557" s="326">
        <f>IF(ISNUMBER('Primary endpoint outcomes'!U556)=TRUE,'Primary endpoint outcomes'!U556,(IF(ISNUMBER('Primary endpoint outcomes'!X556)=TRUE,'Primary endpoint outcomes'!X556,0)))</f>
        <v>30.1</v>
      </c>
      <c r="L557" s="326">
        <f>IF(ISNUMBER('Primary endpoint outcomes'!V556)=TRUE,'Primary endpoint outcomes'!V556,(IF(ISNUMBER('Primary endpoint outcomes'!Y556)=TRUE,'Primary endpoint outcomes'!Y556,0)))</f>
        <v>6.4</v>
      </c>
      <c r="M557" s="325">
        <f>IF(ISNUMBER('Primary endpoint outcomes'!W556)=TRUE,'Primary endpoint outcomes'!W556,(IF(ISNUMBER('Primary endpoint outcomes'!Z556)=TRUE,'Primary endpoint outcomes'!Z556,0)))</f>
        <v>64</v>
      </c>
      <c r="N557" s="326">
        <f>IF(ISNUMBER('Primary endpoint outcomes'!BC556)=TRUE,'Primary endpoint outcomes'!BC556,(IF(ISNUMBER('Primary endpoint outcomes'!BF556)=TRUE,'Primary endpoint outcomes'!BF556,0)))</f>
        <v>30.6</v>
      </c>
      <c r="O557" s="325">
        <f>IF(ISNUMBER('Primary endpoint outcomes'!BD556)=TRUE,'Primary endpoint outcomes'!BD556,(IF(ISNUMBER('Primary endpoint outcomes'!BG556)=TRUE,'Primary endpoint outcomes'!BG556,0)))</f>
        <v>5.2</v>
      </c>
      <c r="P557" s="325">
        <f>IF(ISNUMBER('Primary endpoint outcomes'!BE556)=TRUE,'Primary endpoint outcomes'!BE556,(IF(ISNUMBER('Primary endpoint outcomes'!BH556)=TRUE,'Primary endpoint outcomes'!BH556,0)))</f>
        <v>71</v>
      </c>
      <c r="Q557" s="326">
        <f>IF(ISNUMBER('Primary endpoint outcomes'!CK556)=TRUE,'Primary endpoint outcomes'!CK556,(IF(ISNUMBER('Primary endpoint outcomes'!CN556)=TRUE,'Primary endpoint outcomes'!CN556,0)))</f>
        <v>29.6</v>
      </c>
      <c r="R557" s="326">
        <f>IF(ISNUMBER('Primary endpoint outcomes'!CL556)=TRUE,'Primary endpoint outcomes'!CL556,(IF(ISNUMBER('Primary endpoint outcomes'!CO556)=TRUE,'Primary endpoint outcomes'!CO556,0)))</f>
        <v>5.6</v>
      </c>
      <c r="S557" s="325">
        <f>IF(ISNUMBER('Primary endpoint outcomes'!CM556)=TRUE,'Primary endpoint outcomes'!CM556,(IF(ISNUMBER('Primary endpoint outcomes'!CP556)=TRUE,'Primary endpoint outcomes'!CP556,0)))</f>
        <v>78</v>
      </c>
      <c r="T557" s="326">
        <f>IF(ISNUMBER('Primary endpoint outcomes'!DS556)=TRUE,'Primary endpoint outcomes'!DS556,(IF(ISNUMBER('Primary endpoint outcomes'!DV556)=TRUE,'Primary endpoint outcomes'!DV556,0)))</f>
        <v>0</v>
      </c>
      <c r="U557" s="326">
        <f>IF(ISNUMBER('Primary endpoint outcomes'!DT556)=TRUE,'Primary endpoint outcomes'!DT556,(IF(ISNUMBER('Primary endpoint outcomes'!DW556)=TRUE,'Primary endpoint outcomes'!DW556,0)))</f>
        <v>0</v>
      </c>
      <c r="V557" s="326">
        <f>IF(ISNUMBER('Primary endpoint outcomes'!DU556)=TRUE,'Primary endpoint outcomes'!DU556,(IF(ISNUMBER('Primary endpoint outcomes'!DX556)=TRUE,'Primary endpoint outcomes'!DX556,0)))</f>
        <v>0</v>
      </c>
      <c r="W557" s="326">
        <f>IF(ISNUMBER('Primary endpoint outcomes'!FA556)=TRUE,'Primary endpoint outcomes'!FA556,(IF(ISNUMBER('Primary endpoint outcomes'!FD556)=TRUE,'Primary endpoint outcomes'!FD556,0)))</f>
        <v>0</v>
      </c>
      <c r="X557" s="326">
        <f>IF(ISNUMBER('Primary endpoint outcomes'!FB556)=TRUE,'Primary endpoint outcomes'!FB556,(IF(ISNUMBER('Primary endpoint outcomes'!FE556)=TRUE,'Primary endpoint outcomes'!FE556,0)))</f>
        <v>0</v>
      </c>
      <c r="Y557" s="326">
        <f>IF(ISNUMBER('Primary endpoint outcomes'!FC556)=TRUE,'Primary endpoint outcomes'!FC556,(IF(ISNUMBER('Primary endpoint outcomes'!FF556)=TRUE,'Primary endpoint outcomes'!FF556,0)))</f>
        <v>0</v>
      </c>
      <c r="AA557" s="151">
        <f t="shared" si="253"/>
        <v>64</v>
      </c>
      <c r="AB557" s="153">
        <f t="shared" si="254"/>
        <v>63</v>
      </c>
      <c r="AC557" s="153">
        <f t="shared" si="255"/>
        <v>2580.4800000000005</v>
      </c>
      <c r="AD557" s="151">
        <f t="shared" si="256"/>
        <v>71</v>
      </c>
      <c r="AE557" s="153">
        <f t="shared" si="257"/>
        <v>70</v>
      </c>
      <c r="AF557" s="153">
        <f t="shared" si="258"/>
        <v>1892.8000000000002</v>
      </c>
      <c r="AG557" s="151">
        <f t="shared" si="259"/>
        <v>78</v>
      </c>
      <c r="AH557" s="153">
        <f t="shared" si="260"/>
        <v>77</v>
      </c>
      <c r="AI557" s="153">
        <f t="shared" si="261"/>
        <v>2414.7199999999998</v>
      </c>
      <c r="AJ557" s="151">
        <f t="shared" si="262"/>
        <v>0</v>
      </c>
      <c r="AK557" s="153">
        <f t="shared" si="263"/>
        <v>-1</v>
      </c>
      <c r="AL557" s="153">
        <f t="shared" si="264"/>
        <v>0</v>
      </c>
      <c r="AM557" s="151">
        <f t="shared" si="265"/>
        <v>0</v>
      </c>
      <c r="AN557" s="153">
        <f t="shared" si="266"/>
        <v>-1</v>
      </c>
      <c r="AO557" s="153">
        <f t="shared" si="267"/>
        <v>0</v>
      </c>
      <c r="AP557" s="153">
        <f t="shared" si="268"/>
        <v>210</v>
      </c>
      <c r="AQ557" s="153">
        <f t="shared" si="269"/>
        <v>6888</v>
      </c>
      <c r="AR557" s="153">
        <f t="shared" si="270"/>
        <v>30.083568075117373</v>
      </c>
      <c r="AS557" s="153">
        <f t="shared" si="271"/>
        <v>5.727128425310541</v>
      </c>
      <c r="AT557" s="153">
        <f t="shared" si="272"/>
        <v>213</v>
      </c>
    </row>
    <row r="558" spans="1:46" ht="15.75" x14ac:dyDescent="0.25">
      <c r="A558" s="152" t="str">
        <f>'Primary endpoint outcomes'!A557</f>
        <v>Schweizer 1998</v>
      </c>
      <c r="B558" s="152" t="str">
        <f>CONCATENATE('Primary endpoint outcomes'!S557,'Primary endpoint outcomes'!T557)</f>
        <v>HAMD17</v>
      </c>
      <c r="C558" s="154">
        <f t="shared" si="245"/>
        <v>24</v>
      </c>
      <c r="D558" s="154">
        <f t="shared" si="246"/>
        <v>4.1012193308819755</v>
      </c>
      <c r="E558" s="154">
        <f t="shared" si="247"/>
        <v>120</v>
      </c>
      <c r="F558" s="21" t="str">
        <f t="shared" si="248"/>
        <v>YES</v>
      </c>
      <c r="G558" s="21" t="str">
        <f t="shared" si="249"/>
        <v>NO</v>
      </c>
      <c r="H558" s="155">
        <f t="shared" si="250"/>
        <v>0.974450021369898</v>
      </c>
      <c r="I558" s="155">
        <f t="shared" si="251"/>
        <v>2.5549978630101999E-2</v>
      </c>
      <c r="J558" s="318">
        <f t="shared" si="252"/>
        <v>1</v>
      </c>
      <c r="K558" s="326">
        <f>IF(ISNUMBER('Primary endpoint outcomes'!U557)=TRUE,'Primary endpoint outcomes'!U557,(IF(ISNUMBER('Primary endpoint outcomes'!X557)=TRUE,'Primary endpoint outcomes'!X557,0)))</f>
        <v>23.9</v>
      </c>
      <c r="L558" s="326">
        <f>IF(ISNUMBER('Primary endpoint outcomes'!V557)=TRUE,'Primary endpoint outcomes'!V557,(IF(ISNUMBER('Primary endpoint outcomes'!Y557)=TRUE,'Primary endpoint outcomes'!Y557,0)))</f>
        <v>4</v>
      </c>
      <c r="M558" s="325">
        <f>IF(ISNUMBER('Primary endpoint outcomes'!W557)=TRUE,'Primary endpoint outcomes'!W557,(IF(ISNUMBER('Primary endpoint outcomes'!Z557)=TRUE,'Primary endpoint outcomes'!Z557,0)))</f>
        <v>60</v>
      </c>
      <c r="N558" s="326">
        <f>IF(ISNUMBER('Primary endpoint outcomes'!BC557)=TRUE,'Primary endpoint outcomes'!BC557,(IF(ISNUMBER('Primary endpoint outcomes'!BF557)=TRUE,'Primary endpoint outcomes'!BF557,0)))</f>
        <v>24.1</v>
      </c>
      <c r="O558" s="325">
        <f>IF(ISNUMBER('Primary endpoint outcomes'!BD557)=TRUE,'Primary endpoint outcomes'!BD557,(IF(ISNUMBER('Primary endpoint outcomes'!BG557)=TRUE,'Primary endpoint outcomes'!BG557,0)))</f>
        <v>4.2</v>
      </c>
      <c r="P558" s="325">
        <f>IF(ISNUMBER('Primary endpoint outcomes'!BE557)=TRUE,'Primary endpoint outcomes'!BE557,(IF(ISNUMBER('Primary endpoint outcomes'!BH557)=TRUE,'Primary endpoint outcomes'!BH557,0)))</f>
        <v>60</v>
      </c>
      <c r="Q558" s="326">
        <f>IF(ISNUMBER('Primary endpoint outcomes'!CK557)=TRUE,'Primary endpoint outcomes'!CK557,(IF(ISNUMBER('Primary endpoint outcomes'!CN557)=TRUE,'Primary endpoint outcomes'!CN557,0)))</f>
        <v>0</v>
      </c>
      <c r="R558" s="326">
        <f>IF(ISNUMBER('Primary endpoint outcomes'!CL557)=TRUE,'Primary endpoint outcomes'!CL557,(IF(ISNUMBER('Primary endpoint outcomes'!CO557)=TRUE,'Primary endpoint outcomes'!CO557,0)))</f>
        <v>0</v>
      </c>
      <c r="S558" s="325">
        <f>IF(ISNUMBER('Primary endpoint outcomes'!CM557)=TRUE,'Primary endpoint outcomes'!CM557,(IF(ISNUMBER('Primary endpoint outcomes'!CP557)=TRUE,'Primary endpoint outcomes'!CP557,0)))</f>
        <v>0</v>
      </c>
      <c r="T558" s="326">
        <f>IF(ISNUMBER('Primary endpoint outcomes'!DS557)=TRUE,'Primary endpoint outcomes'!DS557,(IF(ISNUMBER('Primary endpoint outcomes'!DV557)=TRUE,'Primary endpoint outcomes'!DV557,0)))</f>
        <v>0</v>
      </c>
      <c r="U558" s="326">
        <f>IF(ISNUMBER('Primary endpoint outcomes'!DT557)=TRUE,'Primary endpoint outcomes'!DT557,(IF(ISNUMBER('Primary endpoint outcomes'!DW557)=TRUE,'Primary endpoint outcomes'!DW557,0)))</f>
        <v>0</v>
      </c>
      <c r="V558" s="326">
        <f>IF(ISNUMBER('Primary endpoint outcomes'!DU557)=TRUE,'Primary endpoint outcomes'!DU557,(IF(ISNUMBER('Primary endpoint outcomes'!DX557)=TRUE,'Primary endpoint outcomes'!DX557,0)))</f>
        <v>0</v>
      </c>
      <c r="W558" s="326">
        <f>IF(ISNUMBER('Primary endpoint outcomes'!FA557)=TRUE,'Primary endpoint outcomes'!FA557,(IF(ISNUMBER('Primary endpoint outcomes'!FD557)=TRUE,'Primary endpoint outcomes'!FD557,0)))</f>
        <v>0</v>
      </c>
      <c r="X558" s="326">
        <f>IF(ISNUMBER('Primary endpoint outcomes'!FB557)=TRUE,'Primary endpoint outcomes'!FB557,(IF(ISNUMBER('Primary endpoint outcomes'!FE557)=TRUE,'Primary endpoint outcomes'!FE557,0)))</f>
        <v>0</v>
      </c>
      <c r="Y558" s="326">
        <f>IF(ISNUMBER('Primary endpoint outcomes'!FC557)=TRUE,'Primary endpoint outcomes'!FC557,(IF(ISNUMBER('Primary endpoint outcomes'!FF557)=TRUE,'Primary endpoint outcomes'!FF557,0)))</f>
        <v>0</v>
      </c>
      <c r="AA558" s="151">
        <f t="shared" si="253"/>
        <v>60</v>
      </c>
      <c r="AB558" s="153">
        <f t="shared" si="254"/>
        <v>59</v>
      </c>
      <c r="AC558" s="153">
        <f t="shared" si="255"/>
        <v>944</v>
      </c>
      <c r="AD558" s="151">
        <f t="shared" si="256"/>
        <v>60</v>
      </c>
      <c r="AE558" s="153">
        <f t="shared" si="257"/>
        <v>59</v>
      </c>
      <c r="AF558" s="153">
        <f t="shared" si="258"/>
        <v>1040.76</v>
      </c>
      <c r="AG558" s="151">
        <f t="shared" si="259"/>
        <v>0</v>
      </c>
      <c r="AH558" s="153">
        <f t="shared" si="260"/>
        <v>-1</v>
      </c>
      <c r="AI558" s="153">
        <f t="shared" si="261"/>
        <v>0</v>
      </c>
      <c r="AJ558" s="151">
        <f t="shared" si="262"/>
        <v>0</v>
      </c>
      <c r="AK558" s="153">
        <f t="shared" si="263"/>
        <v>-1</v>
      </c>
      <c r="AL558" s="153">
        <f t="shared" si="264"/>
        <v>0</v>
      </c>
      <c r="AM558" s="151">
        <f t="shared" si="265"/>
        <v>0</v>
      </c>
      <c r="AN558" s="153">
        <f t="shared" si="266"/>
        <v>-1</v>
      </c>
      <c r="AO558" s="153">
        <f t="shared" si="267"/>
        <v>0</v>
      </c>
      <c r="AP558" s="153">
        <f t="shared" si="268"/>
        <v>118</v>
      </c>
      <c r="AQ558" s="153">
        <f t="shared" si="269"/>
        <v>1984.76</v>
      </c>
      <c r="AR558" s="153">
        <f t="shared" si="270"/>
        <v>24</v>
      </c>
      <c r="AS558" s="153">
        <f t="shared" si="271"/>
        <v>4.1012193308819755</v>
      </c>
      <c r="AT558" s="153">
        <f t="shared" si="272"/>
        <v>120</v>
      </c>
    </row>
    <row r="559" spans="1:46" ht="15.75" x14ac:dyDescent="0.25">
      <c r="A559" s="152" t="str">
        <f>'Primary endpoint outcomes'!A558</f>
        <v>Scott 1992</v>
      </c>
      <c r="B559" s="152" t="str">
        <f>CONCATENATE('Primary endpoint outcomes'!S558,'Primary endpoint outcomes'!T558)</f>
        <v>HAMD17</v>
      </c>
      <c r="C559" s="154">
        <f t="shared" si="245"/>
        <v>18.752380952380953</v>
      </c>
      <c r="D559" s="154">
        <f t="shared" si="246"/>
        <v>5.7969340555542326</v>
      </c>
      <c r="E559" s="154">
        <f t="shared" si="247"/>
        <v>84</v>
      </c>
      <c r="F559" s="21" t="str">
        <f t="shared" si="248"/>
        <v>YES</v>
      </c>
      <c r="G559" s="21" t="str">
        <f t="shared" si="249"/>
        <v>NO</v>
      </c>
      <c r="H559" s="155">
        <f t="shared" si="250"/>
        <v>0.68253502831539303</v>
      </c>
      <c r="I559" s="155">
        <f t="shared" si="251"/>
        <v>0.31746497168460697</v>
      </c>
      <c r="J559" s="318">
        <f t="shared" si="252"/>
        <v>1</v>
      </c>
      <c r="K559" s="326">
        <f>IF(ISNUMBER('Primary endpoint outcomes'!U558)=TRUE,'Primary endpoint outcomes'!U558,(IF(ISNUMBER('Primary endpoint outcomes'!X558)=TRUE,'Primary endpoint outcomes'!X558,0)))</f>
        <v>18.3</v>
      </c>
      <c r="L559" s="326">
        <f>IF(ISNUMBER('Primary endpoint outcomes'!V558)=TRUE,'Primary endpoint outcomes'!V558,(IF(ISNUMBER('Primary endpoint outcomes'!Y558)=TRUE,'Primary endpoint outcomes'!Y558,0)))</f>
        <v>5.4</v>
      </c>
      <c r="M559" s="325">
        <f>IF(ISNUMBER('Primary endpoint outcomes'!W558)=TRUE,'Primary endpoint outcomes'!W558,(IF(ISNUMBER('Primary endpoint outcomes'!Z558)=TRUE,'Primary endpoint outcomes'!Z558,0)))</f>
        <v>29</v>
      </c>
      <c r="N559" s="326">
        <f>IF(ISNUMBER('Primary endpoint outcomes'!BC558)=TRUE,'Primary endpoint outcomes'!BC558,(IF(ISNUMBER('Primary endpoint outcomes'!BF558)=TRUE,'Primary endpoint outcomes'!BF558,0)))</f>
        <v>18.2</v>
      </c>
      <c r="O559" s="325">
        <f>IF(ISNUMBER('Primary endpoint outcomes'!BD558)=TRUE,'Primary endpoint outcomes'!BD558,(IF(ISNUMBER('Primary endpoint outcomes'!BG558)=TRUE,'Primary endpoint outcomes'!BG558,0)))</f>
        <v>6.6</v>
      </c>
      <c r="P559" s="325">
        <f>IF(ISNUMBER('Primary endpoint outcomes'!BE558)=TRUE,'Primary endpoint outcomes'!BE558,(IF(ISNUMBER('Primary endpoint outcomes'!BH558)=TRUE,'Primary endpoint outcomes'!BH558,0)))</f>
        <v>26</v>
      </c>
      <c r="Q559" s="326">
        <f>IF(ISNUMBER('Primary endpoint outcomes'!CK558)=TRUE,'Primary endpoint outcomes'!CK558,(IF(ISNUMBER('Primary endpoint outcomes'!CN558)=TRUE,'Primary endpoint outcomes'!CN558,0)))</f>
        <v>19.7</v>
      </c>
      <c r="R559" s="326">
        <f>IF(ISNUMBER('Primary endpoint outcomes'!CL558)=TRUE,'Primary endpoint outcomes'!CL558,(IF(ISNUMBER('Primary endpoint outcomes'!CO558)=TRUE,'Primary endpoint outcomes'!CO558,0)))</f>
        <v>5.4</v>
      </c>
      <c r="S559" s="325">
        <f>IF(ISNUMBER('Primary endpoint outcomes'!CM558)=TRUE,'Primary endpoint outcomes'!CM558,(IF(ISNUMBER('Primary endpoint outcomes'!CP558)=TRUE,'Primary endpoint outcomes'!CP558,0)))</f>
        <v>29</v>
      </c>
      <c r="T559" s="326">
        <f>IF(ISNUMBER('Primary endpoint outcomes'!DS558)=TRUE,'Primary endpoint outcomes'!DS558,(IF(ISNUMBER('Primary endpoint outcomes'!DV558)=TRUE,'Primary endpoint outcomes'!DV558,0)))</f>
        <v>0</v>
      </c>
      <c r="U559" s="326">
        <f>IF(ISNUMBER('Primary endpoint outcomes'!DT558)=TRUE,'Primary endpoint outcomes'!DT558,(IF(ISNUMBER('Primary endpoint outcomes'!DW558)=TRUE,'Primary endpoint outcomes'!DW558,0)))</f>
        <v>0</v>
      </c>
      <c r="V559" s="326">
        <f>IF(ISNUMBER('Primary endpoint outcomes'!DU558)=TRUE,'Primary endpoint outcomes'!DU558,(IF(ISNUMBER('Primary endpoint outcomes'!DX558)=TRUE,'Primary endpoint outcomes'!DX558,0)))</f>
        <v>0</v>
      </c>
      <c r="W559" s="326">
        <f>IF(ISNUMBER('Primary endpoint outcomes'!FA558)=TRUE,'Primary endpoint outcomes'!FA558,(IF(ISNUMBER('Primary endpoint outcomes'!FD558)=TRUE,'Primary endpoint outcomes'!FD558,0)))</f>
        <v>0</v>
      </c>
      <c r="X559" s="326">
        <f>IF(ISNUMBER('Primary endpoint outcomes'!FB558)=TRUE,'Primary endpoint outcomes'!FB558,(IF(ISNUMBER('Primary endpoint outcomes'!FE558)=TRUE,'Primary endpoint outcomes'!FE558,0)))</f>
        <v>0</v>
      </c>
      <c r="Y559" s="326">
        <f>IF(ISNUMBER('Primary endpoint outcomes'!FC558)=TRUE,'Primary endpoint outcomes'!FC558,(IF(ISNUMBER('Primary endpoint outcomes'!FF558)=TRUE,'Primary endpoint outcomes'!FF558,0)))</f>
        <v>0</v>
      </c>
      <c r="AA559" s="151">
        <f t="shared" si="253"/>
        <v>29</v>
      </c>
      <c r="AB559" s="153">
        <f t="shared" si="254"/>
        <v>28</v>
      </c>
      <c r="AC559" s="153">
        <f t="shared" si="255"/>
        <v>816.48000000000013</v>
      </c>
      <c r="AD559" s="151">
        <f t="shared" si="256"/>
        <v>26</v>
      </c>
      <c r="AE559" s="153">
        <f t="shared" si="257"/>
        <v>25</v>
      </c>
      <c r="AF559" s="153">
        <f t="shared" si="258"/>
        <v>1088.9999999999998</v>
      </c>
      <c r="AG559" s="151">
        <f t="shared" si="259"/>
        <v>29</v>
      </c>
      <c r="AH559" s="153">
        <f t="shared" si="260"/>
        <v>28</v>
      </c>
      <c r="AI559" s="153">
        <f t="shared" si="261"/>
        <v>816.48000000000013</v>
      </c>
      <c r="AJ559" s="151">
        <f t="shared" si="262"/>
        <v>0</v>
      </c>
      <c r="AK559" s="153">
        <f t="shared" si="263"/>
        <v>-1</v>
      </c>
      <c r="AL559" s="153">
        <f t="shared" si="264"/>
        <v>0</v>
      </c>
      <c r="AM559" s="151">
        <f t="shared" si="265"/>
        <v>0</v>
      </c>
      <c r="AN559" s="153">
        <f t="shared" si="266"/>
        <v>-1</v>
      </c>
      <c r="AO559" s="153">
        <f t="shared" si="267"/>
        <v>0</v>
      </c>
      <c r="AP559" s="153">
        <f t="shared" si="268"/>
        <v>81</v>
      </c>
      <c r="AQ559" s="153">
        <f t="shared" si="269"/>
        <v>2721.96</v>
      </c>
      <c r="AR559" s="153">
        <f t="shared" si="270"/>
        <v>18.752380952380953</v>
      </c>
      <c r="AS559" s="153">
        <f t="shared" si="271"/>
        <v>5.7969340555542326</v>
      </c>
      <c r="AT559" s="153">
        <f t="shared" si="272"/>
        <v>84</v>
      </c>
    </row>
    <row r="560" spans="1:46" ht="15.75" x14ac:dyDescent="0.25">
      <c r="A560" s="152" t="str">
        <f>'Primary endpoint outcomes'!A559</f>
        <v>Scott 1997</v>
      </c>
      <c r="B560" s="152" t="str">
        <f>CONCATENATE('Primary endpoint outcomes'!S559,'Primary endpoint outcomes'!T559)</f>
        <v>HAMD17</v>
      </c>
      <c r="C560" s="154">
        <f t="shared" si="245"/>
        <v>21.95</v>
      </c>
      <c r="D560" s="154">
        <f t="shared" si="246"/>
        <v>5.1039200620699381</v>
      </c>
      <c r="E560" s="154">
        <f t="shared" si="247"/>
        <v>48</v>
      </c>
      <c r="F560" s="21" t="str">
        <f t="shared" si="248"/>
        <v>YES</v>
      </c>
      <c r="G560" s="21" t="str">
        <f t="shared" si="249"/>
        <v>NO</v>
      </c>
      <c r="H560" s="155">
        <f t="shared" si="250"/>
        <v>0.87814639837376096</v>
      </c>
      <c r="I560" s="155">
        <f t="shared" si="251"/>
        <v>0.12185360162623904</v>
      </c>
      <c r="J560" s="318">
        <f t="shared" si="252"/>
        <v>1</v>
      </c>
      <c r="K560" s="326">
        <f>IF(ISNUMBER('Primary endpoint outcomes'!U559)=TRUE,'Primary endpoint outcomes'!U559,(IF(ISNUMBER('Primary endpoint outcomes'!X559)=TRUE,'Primary endpoint outcomes'!X559,0)))</f>
        <v>21.4</v>
      </c>
      <c r="L560" s="326">
        <f>IF(ISNUMBER('Primary endpoint outcomes'!V559)=TRUE,'Primary endpoint outcomes'!V559,(IF(ISNUMBER('Primary endpoint outcomes'!Y559)=TRUE,'Primary endpoint outcomes'!Y559,0)))</f>
        <v>5.3</v>
      </c>
      <c r="M560" s="325">
        <f>IF(ISNUMBER('Primary endpoint outcomes'!W559)=TRUE,'Primary endpoint outcomes'!W559,(IF(ISNUMBER('Primary endpoint outcomes'!Z559)=TRUE,'Primary endpoint outcomes'!Z559,0)))</f>
        <v>24</v>
      </c>
      <c r="N560" s="326">
        <f>IF(ISNUMBER('Primary endpoint outcomes'!BC559)=TRUE,'Primary endpoint outcomes'!BC559,(IF(ISNUMBER('Primary endpoint outcomes'!BF559)=TRUE,'Primary endpoint outcomes'!BF559,0)))</f>
        <v>22.5</v>
      </c>
      <c r="O560" s="325">
        <f>IF(ISNUMBER('Primary endpoint outcomes'!BD559)=TRUE,'Primary endpoint outcomes'!BD559,(IF(ISNUMBER('Primary endpoint outcomes'!BG559)=TRUE,'Primary endpoint outcomes'!BG559,0)))</f>
        <v>4.9000000000000004</v>
      </c>
      <c r="P560" s="325">
        <f>IF(ISNUMBER('Primary endpoint outcomes'!BE559)=TRUE,'Primary endpoint outcomes'!BE559,(IF(ISNUMBER('Primary endpoint outcomes'!BH559)=TRUE,'Primary endpoint outcomes'!BH559,0)))</f>
        <v>24</v>
      </c>
      <c r="Q560" s="326">
        <f>IF(ISNUMBER('Primary endpoint outcomes'!CK559)=TRUE,'Primary endpoint outcomes'!CK559,(IF(ISNUMBER('Primary endpoint outcomes'!CN559)=TRUE,'Primary endpoint outcomes'!CN559,0)))</f>
        <v>0</v>
      </c>
      <c r="R560" s="326">
        <f>IF(ISNUMBER('Primary endpoint outcomes'!CL559)=TRUE,'Primary endpoint outcomes'!CL559,(IF(ISNUMBER('Primary endpoint outcomes'!CO559)=TRUE,'Primary endpoint outcomes'!CO559,0)))</f>
        <v>0</v>
      </c>
      <c r="S560" s="325">
        <f>IF(ISNUMBER('Primary endpoint outcomes'!CM559)=TRUE,'Primary endpoint outcomes'!CM559,(IF(ISNUMBER('Primary endpoint outcomes'!CP559)=TRUE,'Primary endpoint outcomes'!CP559,0)))</f>
        <v>0</v>
      </c>
      <c r="T560" s="326">
        <f>IF(ISNUMBER('Primary endpoint outcomes'!DS559)=TRUE,'Primary endpoint outcomes'!DS559,(IF(ISNUMBER('Primary endpoint outcomes'!DV559)=TRUE,'Primary endpoint outcomes'!DV559,0)))</f>
        <v>0</v>
      </c>
      <c r="U560" s="326">
        <f>IF(ISNUMBER('Primary endpoint outcomes'!DT559)=TRUE,'Primary endpoint outcomes'!DT559,(IF(ISNUMBER('Primary endpoint outcomes'!DW559)=TRUE,'Primary endpoint outcomes'!DW559,0)))</f>
        <v>0</v>
      </c>
      <c r="V560" s="326">
        <f>IF(ISNUMBER('Primary endpoint outcomes'!DU559)=TRUE,'Primary endpoint outcomes'!DU559,(IF(ISNUMBER('Primary endpoint outcomes'!DX559)=TRUE,'Primary endpoint outcomes'!DX559,0)))</f>
        <v>0</v>
      </c>
      <c r="W560" s="326">
        <f>IF(ISNUMBER('Primary endpoint outcomes'!FA559)=TRUE,'Primary endpoint outcomes'!FA559,(IF(ISNUMBER('Primary endpoint outcomes'!FD559)=TRUE,'Primary endpoint outcomes'!FD559,0)))</f>
        <v>0</v>
      </c>
      <c r="X560" s="326">
        <f>IF(ISNUMBER('Primary endpoint outcomes'!FB559)=TRUE,'Primary endpoint outcomes'!FB559,(IF(ISNUMBER('Primary endpoint outcomes'!FE559)=TRUE,'Primary endpoint outcomes'!FE559,0)))</f>
        <v>0</v>
      </c>
      <c r="Y560" s="326">
        <f>IF(ISNUMBER('Primary endpoint outcomes'!FC559)=TRUE,'Primary endpoint outcomes'!FC559,(IF(ISNUMBER('Primary endpoint outcomes'!FF559)=TRUE,'Primary endpoint outcomes'!FF559,0)))</f>
        <v>0</v>
      </c>
      <c r="AA560" s="151">
        <f t="shared" si="253"/>
        <v>24</v>
      </c>
      <c r="AB560" s="153">
        <f t="shared" si="254"/>
        <v>23</v>
      </c>
      <c r="AC560" s="153">
        <f t="shared" si="255"/>
        <v>646.07000000000005</v>
      </c>
      <c r="AD560" s="151">
        <f t="shared" si="256"/>
        <v>24</v>
      </c>
      <c r="AE560" s="153">
        <f t="shared" si="257"/>
        <v>23</v>
      </c>
      <c r="AF560" s="153">
        <f t="shared" si="258"/>
        <v>552.23000000000013</v>
      </c>
      <c r="AG560" s="151">
        <f t="shared" si="259"/>
        <v>0</v>
      </c>
      <c r="AH560" s="153">
        <f t="shared" si="260"/>
        <v>-1</v>
      </c>
      <c r="AI560" s="153">
        <f t="shared" si="261"/>
        <v>0</v>
      </c>
      <c r="AJ560" s="151">
        <f t="shared" si="262"/>
        <v>0</v>
      </c>
      <c r="AK560" s="153">
        <f t="shared" si="263"/>
        <v>-1</v>
      </c>
      <c r="AL560" s="153">
        <f t="shared" si="264"/>
        <v>0</v>
      </c>
      <c r="AM560" s="151">
        <f t="shared" si="265"/>
        <v>0</v>
      </c>
      <c r="AN560" s="153">
        <f t="shared" si="266"/>
        <v>-1</v>
      </c>
      <c r="AO560" s="153">
        <f t="shared" si="267"/>
        <v>0</v>
      </c>
      <c r="AP560" s="153">
        <f t="shared" si="268"/>
        <v>46</v>
      </c>
      <c r="AQ560" s="153">
        <f t="shared" si="269"/>
        <v>1198.3000000000002</v>
      </c>
      <c r="AR560" s="153">
        <f t="shared" si="270"/>
        <v>21.95</v>
      </c>
      <c r="AS560" s="153">
        <f t="shared" si="271"/>
        <v>5.1039200620699381</v>
      </c>
      <c r="AT560" s="153">
        <f t="shared" si="272"/>
        <v>48</v>
      </c>
    </row>
    <row r="561" spans="1:46" ht="15.75" x14ac:dyDescent="0.25">
      <c r="A561" s="152" t="str">
        <f>'Primary endpoint outcomes'!A560</f>
        <v>Sechter 1999</v>
      </c>
      <c r="B561" s="152" t="str">
        <f>CONCATENATE('Primary endpoint outcomes'!S560,'Primary endpoint outcomes'!T560)</f>
        <v>HAMD17</v>
      </c>
      <c r="C561" s="154">
        <f t="shared" si="245"/>
        <v>24.701709401709401</v>
      </c>
      <c r="D561" s="154">
        <f t="shared" si="246"/>
        <v>3.3839313496745684</v>
      </c>
      <c r="E561" s="154">
        <f t="shared" si="247"/>
        <v>234</v>
      </c>
      <c r="F561" s="21" t="str">
        <f t="shared" si="248"/>
        <v>YES</v>
      </c>
      <c r="G561" s="21" t="str">
        <f t="shared" si="249"/>
        <v>NO</v>
      </c>
      <c r="H561" s="155">
        <f t="shared" si="250"/>
        <v>0.9949367464822827</v>
      </c>
      <c r="I561" s="155">
        <f t="shared" si="251"/>
        <v>5.0632535177173033E-3</v>
      </c>
      <c r="J561" s="318">
        <f t="shared" si="252"/>
        <v>1</v>
      </c>
      <c r="K561" s="326">
        <f>IF(ISNUMBER('Primary endpoint outcomes'!U560)=TRUE,'Primary endpoint outcomes'!U560,(IF(ISNUMBER('Primary endpoint outcomes'!X560)=TRUE,'Primary endpoint outcomes'!X560,0)))</f>
        <v>24.5</v>
      </c>
      <c r="L561" s="326">
        <f>IF(ISNUMBER('Primary endpoint outcomes'!V560)=TRUE,'Primary endpoint outcomes'!V560,(IF(ISNUMBER('Primary endpoint outcomes'!Y560)=TRUE,'Primary endpoint outcomes'!Y560,0)))</f>
        <v>2.9</v>
      </c>
      <c r="M561" s="325">
        <f>IF(ISNUMBER('Primary endpoint outcomes'!W560)=TRUE,'Primary endpoint outcomes'!W560,(IF(ISNUMBER('Primary endpoint outcomes'!Z560)=TRUE,'Primary endpoint outcomes'!Z560,0)))</f>
        <v>116</v>
      </c>
      <c r="N561" s="326">
        <f>IF(ISNUMBER('Primary endpoint outcomes'!BC560)=TRUE,'Primary endpoint outcomes'!BC560,(IF(ISNUMBER('Primary endpoint outcomes'!BF560)=TRUE,'Primary endpoint outcomes'!BF560,0)))</f>
        <v>24.9</v>
      </c>
      <c r="O561" s="325">
        <f>IF(ISNUMBER('Primary endpoint outcomes'!BD560)=TRUE,'Primary endpoint outcomes'!BD560,(IF(ISNUMBER('Primary endpoint outcomes'!BG560)=TRUE,'Primary endpoint outcomes'!BG560,0)))</f>
        <v>3.8</v>
      </c>
      <c r="P561" s="325">
        <f>IF(ISNUMBER('Primary endpoint outcomes'!BE560)=TRUE,'Primary endpoint outcomes'!BE560,(IF(ISNUMBER('Primary endpoint outcomes'!BH560)=TRUE,'Primary endpoint outcomes'!BH560,0)))</f>
        <v>118</v>
      </c>
      <c r="Q561" s="326">
        <f>IF(ISNUMBER('Primary endpoint outcomes'!CK560)=TRUE,'Primary endpoint outcomes'!CK560,(IF(ISNUMBER('Primary endpoint outcomes'!CN560)=TRUE,'Primary endpoint outcomes'!CN560,0)))</f>
        <v>0</v>
      </c>
      <c r="R561" s="326">
        <f>IF(ISNUMBER('Primary endpoint outcomes'!CL560)=TRUE,'Primary endpoint outcomes'!CL560,(IF(ISNUMBER('Primary endpoint outcomes'!CO560)=TRUE,'Primary endpoint outcomes'!CO560,0)))</f>
        <v>0</v>
      </c>
      <c r="S561" s="325">
        <f>IF(ISNUMBER('Primary endpoint outcomes'!CM560)=TRUE,'Primary endpoint outcomes'!CM560,(IF(ISNUMBER('Primary endpoint outcomes'!CP560)=TRUE,'Primary endpoint outcomes'!CP560,0)))</f>
        <v>0</v>
      </c>
      <c r="T561" s="326">
        <f>IF(ISNUMBER('Primary endpoint outcomes'!DS560)=TRUE,'Primary endpoint outcomes'!DS560,(IF(ISNUMBER('Primary endpoint outcomes'!DV560)=TRUE,'Primary endpoint outcomes'!DV560,0)))</f>
        <v>0</v>
      </c>
      <c r="U561" s="326">
        <f>IF(ISNUMBER('Primary endpoint outcomes'!DT560)=TRUE,'Primary endpoint outcomes'!DT560,(IF(ISNUMBER('Primary endpoint outcomes'!DW560)=TRUE,'Primary endpoint outcomes'!DW560,0)))</f>
        <v>0</v>
      </c>
      <c r="V561" s="326">
        <f>IF(ISNUMBER('Primary endpoint outcomes'!DU560)=TRUE,'Primary endpoint outcomes'!DU560,(IF(ISNUMBER('Primary endpoint outcomes'!DX560)=TRUE,'Primary endpoint outcomes'!DX560,0)))</f>
        <v>0</v>
      </c>
      <c r="W561" s="326">
        <f>IF(ISNUMBER('Primary endpoint outcomes'!FA560)=TRUE,'Primary endpoint outcomes'!FA560,(IF(ISNUMBER('Primary endpoint outcomes'!FD560)=TRUE,'Primary endpoint outcomes'!FD560,0)))</f>
        <v>0</v>
      </c>
      <c r="X561" s="326">
        <f>IF(ISNUMBER('Primary endpoint outcomes'!FB560)=TRUE,'Primary endpoint outcomes'!FB560,(IF(ISNUMBER('Primary endpoint outcomes'!FE560)=TRUE,'Primary endpoint outcomes'!FE560,0)))</f>
        <v>0</v>
      </c>
      <c r="Y561" s="326">
        <f>IF(ISNUMBER('Primary endpoint outcomes'!FC560)=TRUE,'Primary endpoint outcomes'!FC560,(IF(ISNUMBER('Primary endpoint outcomes'!FF560)=TRUE,'Primary endpoint outcomes'!FF560,0)))</f>
        <v>0</v>
      </c>
      <c r="AA561" s="151">
        <f t="shared" si="253"/>
        <v>116</v>
      </c>
      <c r="AB561" s="153">
        <f t="shared" si="254"/>
        <v>115</v>
      </c>
      <c r="AC561" s="153">
        <f t="shared" si="255"/>
        <v>967.15</v>
      </c>
      <c r="AD561" s="151">
        <f t="shared" si="256"/>
        <v>118</v>
      </c>
      <c r="AE561" s="153">
        <f t="shared" si="257"/>
        <v>117</v>
      </c>
      <c r="AF561" s="153">
        <f t="shared" si="258"/>
        <v>1689.48</v>
      </c>
      <c r="AG561" s="151">
        <f t="shared" si="259"/>
        <v>0</v>
      </c>
      <c r="AH561" s="153">
        <f t="shared" si="260"/>
        <v>-1</v>
      </c>
      <c r="AI561" s="153">
        <f t="shared" si="261"/>
        <v>0</v>
      </c>
      <c r="AJ561" s="151">
        <f t="shared" si="262"/>
        <v>0</v>
      </c>
      <c r="AK561" s="153">
        <f t="shared" si="263"/>
        <v>-1</v>
      </c>
      <c r="AL561" s="153">
        <f t="shared" si="264"/>
        <v>0</v>
      </c>
      <c r="AM561" s="151">
        <f t="shared" si="265"/>
        <v>0</v>
      </c>
      <c r="AN561" s="153">
        <f t="shared" si="266"/>
        <v>-1</v>
      </c>
      <c r="AO561" s="153">
        <f t="shared" si="267"/>
        <v>0</v>
      </c>
      <c r="AP561" s="153">
        <f t="shared" si="268"/>
        <v>232</v>
      </c>
      <c r="AQ561" s="153">
        <f t="shared" si="269"/>
        <v>2656.63</v>
      </c>
      <c r="AR561" s="153">
        <f t="shared" si="270"/>
        <v>24.701709401709401</v>
      </c>
      <c r="AS561" s="153">
        <f t="shared" si="271"/>
        <v>3.3839313496745684</v>
      </c>
      <c r="AT561" s="153">
        <f t="shared" si="272"/>
        <v>234</v>
      </c>
    </row>
    <row r="562" spans="1:46" ht="15.75" x14ac:dyDescent="0.25">
      <c r="A562" s="152" t="str">
        <f>'Primary endpoint outcomes'!A561</f>
        <v>Seligman 2006_study 1</v>
      </c>
      <c r="B562" s="152" t="str">
        <f>CONCATENATE('Primary endpoint outcomes'!S561,'Primary endpoint outcomes'!T561)</f>
        <v>BDI-II21</v>
      </c>
      <c r="C562" s="154">
        <f t="shared" si="245"/>
        <v>14.298648648648648</v>
      </c>
      <c r="D562" s="154">
        <f t="shared" si="246"/>
        <v>5.7047949756573821</v>
      </c>
      <c r="E562" s="154">
        <f t="shared" si="247"/>
        <v>37</v>
      </c>
      <c r="F562" s="21" t="str">
        <f t="shared" si="248"/>
        <v>NO</v>
      </c>
      <c r="G562" s="21" t="str">
        <f t="shared" si="249"/>
        <v>YES</v>
      </c>
      <c r="H562" s="155">
        <f t="shared" si="250"/>
        <v>2.9588441494277085E-3</v>
      </c>
      <c r="I562" s="155">
        <f t="shared" si="251"/>
        <v>0.99704115585057229</v>
      </c>
      <c r="J562" s="318">
        <f t="shared" si="252"/>
        <v>1</v>
      </c>
      <c r="K562" s="326">
        <f>IF(ISNUMBER('Primary endpoint outcomes'!U561)=TRUE,'Primary endpoint outcomes'!U561,(IF(ISNUMBER('Primary endpoint outcomes'!X561)=TRUE,'Primary endpoint outcomes'!X561,0)))</f>
        <v>14.94</v>
      </c>
      <c r="L562" s="326">
        <f>IF(ISNUMBER('Primary endpoint outcomes'!V561)=TRUE,'Primary endpoint outcomes'!V561,(IF(ISNUMBER('Primary endpoint outcomes'!Y561)=TRUE,'Primary endpoint outcomes'!Y561,0)))</f>
        <v>6.26</v>
      </c>
      <c r="M562" s="325">
        <f>IF(ISNUMBER('Primary endpoint outcomes'!W561)=TRUE,'Primary endpoint outcomes'!W561,(IF(ISNUMBER('Primary endpoint outcomes'!Z561)=TRUE,'Primary endpoint outcomes'!Z561,0)))</f>
        <v>16</v>
      </c>
      <c r="N562" s="326">
        <f>IF(ISNUMBER('Primary endpoint outcomes'!BC561)=TRUE,'Primary endpoint outcomes'!BC561,(IF(ISNUMBER('Primary endpoint outcomes'!BF561)=TRUE,'Primary endpoint outcomes'!BF561,0)))</f>
        <v>13.81</v>
      </c>
      <c r="O562" s="325">
        <f>IF(ISNUMBER('Primary endpoint outcomes'!BD561)=TRUE,'Primary endpoint outcomes'!BD561,(IF(ISNUMBER('Primary endpoint outcomes'!BG561)=TRUE,'Primary endpoint outcomes'!BG561,0)))</f>
        <v>5.25</v>
      </c>
      <c r="P562" s="325">
        <f>IF(ISNUMBER('Primary endpoint outcomes'!BE561)=TRUE,'Primary endpoint outcomes'!BE561,(IF(ISNUMBER('Primary endpoint outcomes'!BH561)=TRUE,'Primary endpoint outcomes'!BH561,0)))</f>
        <v>21</v>
      </c>
      <c r="Q562" s="326">
        <f>IF(ISNUMBER('Primary endpoint outcomes'!CK561)=TRUE,'Primary endpoint outcomes'!CK561,(IF(ISNUMBER('Primary endpoint outcomes'!CN561)=TRUE,'Primary endpoint outcomes'!CN561,0)))</f>
        <v>0</v>
      </c>
      <c r="R562" s="326">
        <f>IF(ISNUMBER('Primary endpoint outcomes'!CL561)=TRUE,'Primary endpoint outcomes'!CL561,(IF(ISNUMBER('Primary endpoint outcomes'!CO561)=TRUE,'Primary endpoint outcomes'!CO561,0)))</f>
        <v>0</v>
      </c>
      <c r="S562" s="325">
        <f>IF(ISNUMBER('Primary endpoint outcomes'!CM561)=TRUE,'Primary endpoint outcomes'!CM561,(IF(ISNUMBER('Primary endpoint outcomes'!CP561)=TRUE,'Primary endpoint outcomes'!CP561,0)))</f>
        <v>0</v>
      </c>
      <c r="T562" s="326">
        <f>IF(ISNUMBER('Primary endpoint outcomes'!DS561)=TRUE,'Primary endpoint outcomes'!DS561,(IF(ISNUMBER('Primary endpoint outcomes'!DV561)=TRUE,'Primary endpoint outcomes'!DV561,0)))</f>
        <v>0</v>
      </c>
      <c r="U562" s="326">
        <f>IF(ISNUMBER('Primary endpoint outcomes'!DT561)=TRUE,'Primary endpoint outcomes'!DT561,(IF(ISNUMBER('Primary endpoint outcomes'!DW561)=TRUE,'Primary endpoint outcomes'!DW561,0)))</f>
        <v>0</v>
      </c>
      <c r="V562" s="326">
        <f>IF(ISNUMBER('Primary endpoint outcomes'!DU561)=TRUE,'Primary endpoint outcomes'!DU561,(IF(ISNUMBER('Primary endpoint outcomes'!DX561)=TRUE,'Primary endpoint outcomes'!DX561,0)))</f>
        <v>0</v>
      </c>
      <c r="W562" s="326">
        <f>IF(ISNUMBER('Primary endpoint outcomes'!FA561)=TRUE,'Primary endpoint outcomes'!FA561,(IF(ISNUMBER('Primary endpoint outcomes'!FD561)=TRUE,'Primary endpoint outcomes'!FD561,0)))</f>
        <v>0</v>
      </c>
      <c r="X562" s="326">
        <f>IF(ISNUMBER('Primary endpoint outcomes'!FB561)=TRUE,'Primary endpoint outcomes'!FB561,(IF(ISNUMBER('Primary endpoint outcomes'!FE561)=TRUE,'Primary endpoint outcomes'!FE561,0)))</f>
        <v>0</v>
      </c>
      <c r="Y562" s="326">
        <f>IF(ISNUMBER('Primary endpoint outcomes'!FC561)=TRUE,'Primary endpoint outcomes'!FC561,(IF(ISNUMBER('Primary endpoint outcomes'!FF561)=TRUE,'Primary endpoint outcomes'!FF561,0)))</f>
        <v>0</v>
      </c>
      <c r="AA562" s="151">
        <f t="shared" si="253"/>
        <v>16</v>
      </c>
      <c r="AB562" s="153">
        <f t="shared" si="254"/>
        <v>15</v>
      </c>
      <c r="AC562" s="153">
        <f t="shared" si="255"/>
        <v>587.81399999999996</v>
      </c>
      <c r="AD562" s="151">
        <f t="shared" si="256"/>
        <v>21</v>
      </c>
      <c r="AE562" s="153">
        <f t="shared" si="257"/>
        <v>20</v>
      </c>
      <c r="AF562" s="153">
        <f t="shared" si="258"/>
        <v>551.25</v>
      </c>
      <c r="AG562" s="151">
        <f t="shared" si="259"/>
        <v>0</v>
      </c>
      <c r="AH562" s="153">
        <f t="shared" si="260"/>
        <v>-1</v>
      </c>
      <c r="AI562" s="153">
        <f t="shared" si="261"/>
        <v>0</v>
      </c>
      <c r="AJ562" s="151">
        <f t="shared" si="262"/>
        <v>0</v>
      </c>
      <c r="AK562" s="153">
        <f t="shared" si="263"/>
        <v>-1</v>
      </c>
      <c r="AL562" s="153">
        <f t="shared" si="264"/>
        <v>0</v>
      </c>
      <c r="AM562" s="151">
        <f t="shared" si="265"/>
        <v>0</v>
      </c>
      <c r="AN562" s="153">
        <f t="shared" si="266"/>
        <v>-1</v>
      </c>
      <c r="AO562" s="153">
        <f t="shared" si="267"/>
        <v>0</v>
      </c>
      <c r="AP562" s="153">
        <f t="shared" si="268"/>
        <v>35</v>
      </c>
      <c r="AQ562" s="153">
        <f t="shared" si="269"/>
        <v>1139.0639999999999</v>
      </c>
      <c r="AR562" s="153">
        <f t="shared" si="270"/>
        <v>14.298648648648648</v>
      </c>
      <c r="AS562" s="153">
        <f t="shared" si="271"/>
        <v>5.7047949756573821</v>
      </c>
      <c r="AT562" s="153">
        <f t="shared" si="272"/>
        <v>37</v>
      </c>
    </row>
    <row r="563" spans="1:46" ht="15.75" x14ac:dyDescent="0.25">
      <c r="A563" s="152" t="str">
        <f>'Primary endpoint outcomes'!A562</f>
        <v>SER 315 (FDA)</v>
      </c>
      <c r="B563" s="152" t="str">
        <f>CONCATENATE('Primary endpoint outcomes'!S562,'Primary endpoint outcomes'!T562)</f>
        <v>HAMD17</v>
      </c>
      <c r="C563" s="154">
        <f t="shared" si="245"/>
        <v>22.927853881278541</v>
      </c>
      <c r="D563" s="154">
        <f t="shared" si="246"/>
        <v>0</v>
      </c>
      <c r="E563" s="154">
        <f t="shared" si="247"/>
        <v>219</v>
      </c>
      <c r="F563" s="21" t="str">
        <f t="shared" si="248"/>
        <v>YES</v>
      </c>
      <c r="G563" s="21" t="str">
        <f t="shared" si="249"/>
        <v>NO</v>
      </c>
      <c r="H563" s="155" t="e">
        <f t="shared" si="250"/>
        <v>#NUM!</v>
      </c>
      <c r="I563" s="155" t="e">
        <f t="shared" si="251"/>
        <v>#NUM!</v>
      </c>
      <c r="J563" s="318">
        <f t="shared" si="252"/>
        <v>0</v>
      </c>
      <c r="K563" s="326">
        <f>IF(ISNUMBER('Primary endpoint outcomes'!U562)=TRUE,'Primary endpoint outcomes'!U562,(IF(ISNUMBER('Primary endpoint outcomes'!X562)=TRUE,'Primary endpoint outcomes'!X562,0)))</f>
        <v>23.1</v>
      </c>
      <c r="L563" s="326">
        <f>IF(ISNUMBER('Primary endpoint outcomes'!V562)=TRUE,'Primary endpoint outcomes'!V562,(IF(ISNUMBER('Primary endpoint outcomes'!Y562)=TRUE,'Primary endpoint outcomes'!Y562,0)))</f>
        <v>0</v>
      </c>
      <c r="M563" s="325">
        <f>IF(ISNUMBER('Primary endpoint outcomes'!W562)=TRUE,'Primary endpoint outcomes'!W562,(IF(ISNUMBER('Primary endpoint outcomes'!Z562)=TRUE,'Primary endpoint outcomes'!Z562,0)))</f>
        <v>76</v>
      </c>
      <c r="N563" s="326">
        <f>IF(ISNUMBER('Primary endpoint outcomes'!BC562)=TRUE,'Primary endpoint outcomes'!BC562,(IF(ISNUMBER('Primary endpoint outcomes'!BF562)=TRUE,'Primary endpoint outcomes'!BF562,0)))</f>
        <v>23.5</v>
      </c>
      <c r="O563" s="325">
        <f>IF(ISNUMBER('Primary endpoint outcomes'!BD562)=TRUE,'Primary endpoint outcomes'!BD562,(IF(ISNUMBER('Primary endpoint outcomes'!BG562)=TRUE,'Primary endpoint outcomes'!BG562,0)))</f>
        <v>0</v>
      </c>
      <c r="P563" s="325">
        <f>IF(ISNUMBER('Primary endpoint outcomes'!BE562)=TRUE,'Primary endpoint outcomes'!BE562,(IF(ISNUMBER('Primary endpoint outcomes'!BH562)=TRUE,'Primary endpoint outcomes'!BH562,0)))</f>
        <v>70</v>
      </c>
      <c r="Q563" s="326">
        <f>IF(ISNUMBER('Primary endpoint outcomes'!CK562)=TRUE,'Primary endpoint outcomes'!CK562,(IF(ISNUMBER('Primary endpoint outcomes'!CN562)=TRUE,'Primary endpoint outcomes'!CN562,0)))</f>
        <v>22.2</v>
      </c>
      <c r="R563" s="326">
        <f>IF(ISNUMBER('Primary endpoint outcomes'!CL562)=TRUE,'Primary endpoint outcomes'!CL562,(IF(ISNUMBER('Primary endpoint outcomes'!CO562)=TRUE,'Primary endpoint outcomes'!CO562,0)))</f>
        <v>0</v>
      </c>
      <c r="S563" s="325">
        <f>IF(ISNUMBER('Primary endpoint outcomes'!CM562)=TRUE,'Primary endpoint outcomes'!CM562,(IF(ISNUMBER('Primary endpoint outcomes'!CP562)=TRUE,'Primary endpoint outcomes'!CP562,0)))</f>
        <v>73</v>
      </c>
      <c r="T563" s="326">
        <f>IF(ISNUMBER('Primary endpoint outcomes'!DS562)=TRUE,'Primary endpoint outcomes'!DS562,(IF(ISNUMBER('Primary endpoint outcomes'!DV562)=TRUE,'Primary endpoint outcomes'!DV562,0)))</f>
        <v>0</v>
      </c>
      <c r="U563" s="326">
        <f>IF(ISNUMBER('Primary endpoint outcomes'!DT562)=TRUE,'Primary endpoint outcomes'!DT562,(IF(ISNUMBER('Primary endpoint outcomes'!DW562)=TRUE,'Primary endpoint outcomes'!DW562,0)))</f>
        <v>0</v>
      </c>
      <c r="V563" s="326">
        <f>IF(ISNUMBER('Primary endpoint outcomes'!DU562)=TRUE,'Primary endpoint outcomes'!DU562,(IF(ISNUMBER('Primary endpoint outcomes'!DX562)=TRUE,'Primary endpoint outcomes'!DX562,0)))</f>
        <v>0</v>
      </c>
      <c r="W563" s="326">
        <f>IF(ISNUMBER('Primary endpoint outcomes'!FA562)=TRUE,'Primary endpoint outcomes'!FA562,(IF(ISNUMBER('Primary endpoint outcomes'!FD562)=TRUE,'Primary endpoint outcomes'!FD562,0)))</f>
        <v>0</v>
      </c>
      <c r="X563" s="326">
        <f>IF(ISNUMBER('Primary endpoint outcomes'!FB562)=TRUE,'Primary endpoint outcomes'!FB562,(IF(ISNUMBER('Primary endpoint outcomes'!FE562)=TRUE,'Primary endpoint outcomes'!FE562,0)))</f>
        <v>0</v>
      </c>
      <c r="Y563" s="326">
        <f>IF(ISNUMBER('Primary endpoint outcomes'!FC562)=TRUE,'Primary endpoint outcomes'!FC562,(IF(ISNUMBER('Primary endpoint outcomes'!FF562)=TRUE,'Primary endpoint outcomes'!FF562,0)))</f>
        <v>0</v>
      </c>
      <c r="AA563" s="151">
        <f t="shared" si="253"/>
        <v>76</v>
      </c>
      <c r="AB563" s="153">
        <f t="shared" si="254"/>
        <v>75</v>
      </c>
      <c r="AC563" s="153">
        <f t="shared" si="255"/>
        <v>0</v>
      </c>
      <c r="AD563" s="151">
        <f t="shared" si="256"/>
        <v>70</v>
      </c>
      <c r="AE563" s="153">
        <f t="shared" si="257"/>
        <v>69</v>
      </c>
      <c r="AF563" s="153">
        <f t="shared" si="258"/>
        <v>0</v>
      </c>
      <c r="AG563" s="151">
        <f t="shared" si="259"/>
        <v>73</v>
      </c>
      <c r="AH563" s="153">
        <f t="shared" si="260"/>
        <v>72</v>
      </c>
      <c r="AI563" s="153">
        <f t="shared" si="261"/>
        <v>0</v>
      </c>
      <c r="AJ563" s="151">
        <f t="shared" si="262"/>
        <v>0</v>
      </c>
      <c r="AK563" s="153">
        <f t="shared" si="263"/>
        <v>-1</v>
      </c>
      <c r="AL563" s="153">
        <f t="shared" si="264"/>
        <v>0</v>
      </c>
      <c r="AM563" s="151">
        <f t="shared" si="265"/>
        <v>0</v>
      </c>
      <c r="AN563" s="153">
        <f t="shared" si="266"/>
        <v>-1</v>
      </c>
      <c r="AO563" s="153">
        <f t="shared" si="267"/>
        <v>0</v>
      </c>
      <c r="AP563" s="153">
        <f t="shared" si="268"/>
        <v>216</v>
      </c>
      <c r="AQ563" s="153">
        <f t="shared" si="269"/>
        <v>0</v>
      </c>
      <c r="AR563" s="153">
        <f t="shared" si="270"/>
        <v>22.927853881278541</v>
      </c>
      <c r="AS563" s="153">
        <f t="shared" si="271"/>
        <v>0</v>
      </c>
      <c r="AT563" s="153">
        <f t="shared" si="272"/>
        <v>219</v>
      </c>
    </row>
    <row r="564" spans="1:46" ht="15.75" x14ac:dyDescent="0.25">
      <c r="A564" s="152" t="str">
        <f>'Primary endpoint outcomes'!A563</f>
        <v>SER-CHN-1</v>
      </c>
      <c r="B564" s="152" t="str">
        <f>CONCATENATE('Primary endpoint outcomes'!S563,'Primary endpoint outcomes'!T563)</f>
        <v>HAMD17</v>
      </c>
      <c r="C564" s="154">
        <f t="shared" si="245"/>
        <v>26.844588744588748</v>
      </c>
      <c r="D564" s="154">
        <f t="shared" si="246"/>
        <v>0</v>
      </c>
      <c r="E564" s="154">
        <f t="shared" si="247"/>
        <v>231</v>
      </c>
      <c r="F564" s="21" t="str">
        <f t="shared" si="248"/>
        <v>YES</v>
      </c>
      <c r="G564" s="21" t="str">
        <f t="shared" si="249"/>
        <v>NO</v>
      </c>
      <c r="H564" s="155" t="e">
        <f t="shared" si="250"/>
        <v>#NUM!</v>
      </c>
      <c r="I564" s="155" t="e">
        <f t="shared" si="251"/>
        <v>#NUM!</v>
      </c>
      <c r="J564" s="318">
        <f t="shared" si="252"/>
        <v>0</v>
      </c>
      <c r="K564" s="326">
        <f>IF(ISNUMBER('Primary endpoint outcomes'!U563)=TRUE,'Primary endpoint outcomes'!U563,(IF(ISNUMBER('Primary endpoint outcomes'!X563)=TRUE,'Primary endpoint outcomes'!X563,0)))</f>
        <v>27.1</v>
      </c>
      <c r="L564" s="326">
        <f>IF(ISNUMBER('Primary endpoint outcomes'!V563)=TRUE,'Primary endpoint outcomes'!V563,(IF(ISNUMBER('Primary endpoint outcomes'!Y563)=TRUE,'Primary endpoint outcomes'!Y563,0)))</f>
        <v>0</v>
      </c>
      <c r="M564" s="325">
        <f>IF(ISNUMBER('Primary endpoint outcomes'!W563)=TRUE,'Primary endpoint outcomes'!W563,(IF(ISNUMBER('Primary endpoint outcomes'!Z563)=TRUE,'Primary endpoint outcomes'!Z563,0)))</f>
        <v>113</v>
      </c>
      <c r="N564" s="326">
        <f>IF(ISNUMBER('Primary endpoint outcomes'!BC563)=TRUE,'Primary endpoint outcomes'!BC563,(IF(ISNUMBER('Primary endpoint outcomes'!BF563)=TRUE,'Primary endpoint outcomes'!BF563,0)))</f>
        <v>26.6</v>
      </c>
      <c r="O564" s="325">
        <f>IF(ISNUMBER('Primary endpoint outcomes'!BD563)=TRUE,'Primary endpoint outcomes'!BD563,(IF(ISNUMBER('Primary endpoint outcomes'!BG563)=TRUE,'Primary endpoint outcomes'!BG563,0)))</f>
        <v>0</v>
      </c>
      <c r="P564" s="325">
        <f>IF(ISNUMBER('Primary endpoint outcomes'!BE563)=TRUE,'Primary endpoint outcomes'!BE563,(IF(ISNUMBER('Primary endpoint outcomes'!BH563)=TRUE,'Primary endpoint outcomes'!BH563,0)))</f>
        <v>118</v>
      </c>
      <c r="Q564" s="326">
        <f>IF(ISNUMBER('Primary endpoint outcomes'!CK563)=TRUE,'Primary endpoint outcomes'!CK563,(IF(ISNUMBER('Primary endpoint outcomes'!CN563)=TRUE,'Primary endpoint outcomes'!CN563,0)))</f>
        <v>0</v>
      </c>
      <c r="R564" s="326">
        <f>IF(ISNUMBER('Primary endpoint outcomes'!CL563)=TRUE,'Primary endpoint outcomes'!CL563,(IF(ISNUMBER('Primary endpoint outcomes'!CO563)=TRUE,'Primary endpoint outcomes'!CO563,0)))</f>
        <v>0</v>
      </c>
      <c r="S564" s="325">
        <f>IF(ISNUMBER('Primary endpoint outcomes'!CM563)=TRUE,'Primary endpoint outcomes'!CM563,(IF(ISNUMBER('Primary endpoint outcomes'!CP563)=TRUE,'Primary endpoint outcomes'!CP563,0)))</f>
        <v>0</v>
      </c>
      <c r="T564" s="326">
        <f>IF(ISNUMBER('Primary endpoint outcomes'!DS563)=TRUE,'Primary endpoint outcomes'!DS563,(IF(ISNUMBER('Primary endpoint outcomes'!DV563)=TRUE,'Primary endpoint outcomes'!DV563,0)))</f>
        <v>0</v>
      </c>
      <c r="U564" s="326">
        <f>IF(ISNUMBER('Primary endpoint outcomes'!DT563)=TRUE,'Primary endpoint outcomes'!DT563,(IF(ISNUMBER('Primary endpoint outcomes'!DW563)=TRUE,'Primary endpoint outcomes'!DW563,0)))</f>
        <v>0</v>
      </c>
      <c r="V564" s="326">
        <f>IF(ISNUMBER('Primary endpoint outcomes'!DU563)=TRUE,'Primary endpoint outcomes'!DU563,(IF(ISNUMBER('Primary endpoint outcomes'!DX563)=TRUE,'Primary endpoint outcomes'!DX563,0)))</f>
        <v>0</v>
      </c>
      <c r="W564" s="326">
        <f>IF(ISNUMBER('Primary endpoint outcomes'!FA563)=TRUE,'Primary endpoint outcomes'!FA563,(IF(ISNUMBER('Primary endpoint outcomes'!FD563)=TRUE,'Primary endpoint outcomes'!FD563,0)))</f>
        <v>0</v>
      </c>
      <c r="X564" s="326">
        <f>IF(ISNUMBER('Primary endpoint outcomes'!FB563)=TRUE,'Primary endpoint outcomes'!FB563,(IF(ISNUMBER('Primary endpoint outcomes'!FE563)=TRUE,'Primary endpoint outcomes'!FE563,0)))</f>
        <v>0</v>
      </c>
      <c r="Y564" s="326">
        <f>IF(ISNUMBER('Primary endpoint outcomes'!FC563)=TRUE,'Primary endpoint outcomes'!FC563,(IF(ISNUMBER('Primary endpoint outcomes'!FF563)=TRUE,'Primary endpoint outcomes'!FF563,0)))</f>
        <v>0</v>
      </c>
      <c r="AA564" s="151">
        <f t="shared" si="253"/>
        <v>113</v>
      </c>
      <c r="AB564" s="153">
        <f t="shared" si="254"/>
        <v>112</v>
      </c>
      <c r="AC564" s="153">
        <f t="shared" si="255"/>
        <v>0</v>
      </c>
      <c r="AD564" s="151">
        <f t="shared" si="256"/>
        <v>118</v>
      </c>
      <c r="AE564" s="153">
        <f t="shared" si="257"/>
        <v>117</v>
      </c>
      <c r="AF564" s="153">
        <f t="shared" si="258"/>
        <v>0</v>
      </c>
      <c r="AG564" s="151">
        <f t="shared" si="259"/>
        <v>0</v>
      </c>
      <c r="AH564" s="153">
        <f t="shared" si="260"/>
        <v>-1</v>
      </c>
      <c r="AI564" s="153">
        <f t="shared" si="261"/>
        <v>0</v>
      </c>
      <c r="AJ564" s="151">
        <f t="shared" si="262"/>
        <v>0</v>
      </c>
      <c r="AK564" s="153">
        <f t="shared" si="263"/>
        <v>-1</v>
      </c>
      <c r="AL564" s="153">
        <f t="shared" si="264"/>
        <v>0</v>
      </c>
      <c r="AM564" s="151">
        <f t="shared" si="265"/>
        <v>0</v>
      </c>
      <c r="AN564" s="153">
        <f t="shared" si="266"/>
        <v>-1</v>
      </c>
      <c r="AO564" s="153">
        <f t="shared" si="267"/>
        <v>0</v>
      </c>
      <c r="AP564" s="153">
        <f t="shared" si="268"/>
        <v>229</v>
      </c>
      <c r="AQ564" s="153">
        <f t="shared" si="269"/>
        <v>0</v>
      </c>
      <c r="AR564" s="153">
        <f t="shared" si="270"/>
        <v>26.844588744588748</v>
      </c>
      <c r="AS564" s="153">
        <f t="shared" si="271"/>
        <v>0</v>
      </c>
      <c r="AT564" s="153">
        <f t="shared" si="272"/>
        <v>231</v>
      </c>
    </row>
    <row r="565" spans="1:46" ht="15.75" x14ac:dyDescent="0.25">
      <c r="A565" s="152" t="str">
        <f>'Primary endpoint outcomes'!A564</f>
        <v>Serrano-Blanco 2006</v>
      </c>
      <c r="B565" s="152" t="str">
        <f>CONCATENATE('Primary endpoint outcomes'!S564,'Primary endpoint outcomes'!T564)</f>
        <v>MADRS10</v>
      </c>
      <c r="C565" s="154">
        <f t="shared" si="245"/>
        <v>22.426699029126212</v>
      </c>
      <c r="D565" s="154">
        <f t="shared" si="246"/>
        <v>9.320460830828587</v>
      </c>
      <c r="E565" s="154">
        <f t="shared" si="247"/>
        <v>103</v>
      </c>
      <c r="F565" s="21" t="str">
        <f t="shared" si="248"/>
        <v>YES</v>
      </c>
      <c r="G565" s="21" t="str">
        <f t="shared" si="249"/>
        <v>NO</v>
      </c>
      <c r="H565" s="155">
        <f t="shared" si="250"/>
        <v>0.51825755638083182</v>
      </c>
      <c r="I565" s="155">
        <f t="shared" si="251"/>
        <v>0.48174244361916818</v>
      </c>
      <c r="J565" s="318">
        <f t="shared" si="252"/>
        <v>1</v>
      </c>
      <c r="K565" s="326">
        <f>IF(ISNUMBER('Primary endpoint outcomes'!U564)=TRUE,'Primary endpoint outcomes'!U564,(IF(ISNUMBER('Primary endpoint outcomes'!X564)=TRUE,'Primary endpoint outcomes'!X564,0)))</f>
        <v>23.15</v>
      </c>
      <c r="L565" s="326">
        <f>IF(ISNUMBER('Primary endpoint outcomes'!V564)=TRUE,'Primary endpoint outcomes'!V564,(IF(ISNUMBER('Primary endpoint outcomes'!Y564)=TRUE,'Primary endpoint outcomes'!Y564,0)))</f>
        <v>9.6999999999999993</v>
      </c>
      <c r="M565" s="325">
        <f>IF(ISNUMBER('Primary endpoint outcomes'!W564)=TRUE,'Primary endpoint outcomes'!W564,(IF(ISNUMBER('Primary endpoint outcomes'!Z564)=TRUE,'Primary endpoint outcomes'!Z564,0)))</f>
        <v>53</v>
      </c>
      <c r="N565" s="326">
        <f>IF(ISNUMBER('Primary endpoint outcomes'!BC564)=TRUE,'Primary endpoint outcomes'!BC564,(IF(ISNUMBER('Primary endpoint outcomes'!BF564)=TRUE,'Primary endpoint outcomes'!BF564,0)))</f>
        <v>21.66</v>
      </c>
      <c r="O565" s="325">
        <f>IF(ISNUMBER('Primary endpoint outcomes'!BD564)=TRUE,'Primary endpoint outcomes'!BD564,(IF(ISNUMBER('Primary endpoint outcomes'!BG564)=TRUE,'Primary endpoint outcomes'!BG564,0)))</f>
        <v>8.9</v>
      </c>
      <c r="P565" s="325">
        <f>IF(ISNUMBER('Primary endpoint outcomes'!BE564)=TRUE,'Primary endpoint outcomes'!BE564,(IF(ISNUMBER('Primary endpoint outcomes'!BH564)=TRUE,'Primary endpoint outcomes'!BH564,0)))</f>
        <v>50</v>
      </c>
      <c r="Q565" s="326">
        <f>IF(ISNUMBER('Primary endpoint outcomes'!CK564)=TRUE,'Primary endpoint outcomes'!CK564,(IF(ISNUMBER('Primary endpoint outcomes'!CN564)=TRUE,'Primary endpoint outcomes'!CN564,0)))</f>
        <v>0</v>
      </c>
      <c r="R565" s="326">
        <f>IF(ISNUMBER('Primary endpoint outcomes'!CL564)=TRUE,'Primary endpoint outcomes'!CL564,(IF(ISNUMBER('Primary endpoint outcomes'!CO564)=TRUE,'Primary endpoint outcomes'!CO564,0)))</f>
        <v>0</v>
      </c>
      <c r="S565" s="325">
        <f>IF(ISNUMBER('Primary endpoint outcomes'!CM564)=TRUE,'Primary endpoint outcomes'!CM564,(IF(ISNUMBER('Primary endpoint outcomes'!CP564)=TRUE,'Primary endpoint outcomes'!CP564,0)))</f>
        <v>0</v>
      </c>
      <c r="T565" s="326">
        <f>IF(ISNUMBER('Primary endpoint outcomes'!DS564)=TRUE,'Primary endpoint outcomes'!DS564,(IF(ISNUMBER('Primary endpoint outcomes'!DV564)=TRUE,'Primary endpoint outcomes'!DV564,0)))</f>
        <v>0</v>
      </c>
      <c r="U565" s="326">
        <f>IF(ISNUMBER('Primary endpoint outcomes'!DT564)=TRUE,'Primary endpoint outcomes'!DT564,(IF(ISNUMBER('Primary endpoint outcomes'!DW564)=TRUE,'Primary endpoint outcomes'!DW564,0)))</f>
        <v>0</v>
      </c>
      <c r="V565" s="326">
        <f>IF(ISNUMBER('Primary endpoint outcomes'!DU564)=TRUE,'Primary endpoint outcomes'!DU564,(IF(ISNUMBER('Primary endpoint outcomes'!DX564)=TRUE,'Primary endpoint outcomes'!DX564,0)))</f>
        <v>0</v>
      </c>
      <c r="W565" s="326">
        <f>IF(ISNUMBER('Primary endpoint outcomes'!FA564)=TRUE,'Primary endpoint outcomes'!FA564,(IF(ISNUMBER('Primary endpoint outcomes'!FD564)=TRUE,'Primary endpoint outcomes'!FD564,0)))</f>
        <v>0</v>
      </c>
      <c r="X565" s="326">
        <f>IF(ISNUMBER('Primary endpoint outcomes'!FB564)=TRUE,'Primary endpoint outcomes'!FB564,(IF(ISNUMBER('Primary endpoint outcomes'!FE564)=TRUE,'Primary endpoint outcomes'!FE564,0)))</f>
        <v>0</v>
      </c>
      <c r="Y565" s="326">
        <f>IF(ISNUMBER('Primary endpoint outcomes'!FC564)=TRUE,'Primary endpoint outcomes'!FC564,(IF(ISNUMBER('Primary endpoint outcomes'!FF564)=TRUE,'Primary endpoint outcomes'!FF564,0)))</f>
        <v>0</v>
      </c>
      <c r="AA565" s="151">
        <f t="shared" si="253"/>
        <v>53</v>
      </c>
      <c r="AB565" s="153">
        <f t="shared" si="254"/>
        <v>52</v>
      </c>
      <c r="AC565" s="153">
        <f t="shared" si="255"/>
        <v>4892.6799999999994</v>
      </c>
      <c r="AD565" s="151">
        <f t="shared" si="256"/>
        <v>50</v>
      </c>
      <c r="AE565" s="153">
        <f t="shared" si="257"/>
        <v>49</v>
      </c>
      <c r="AF565" s="153">
        <f t="shared" si="258"/>
        <v>3881.2900000000004</v>
      </c>
      <c r="AG565" s="151">
        <f t="shared" si="259"/>
        <v>0</v>
      </c>
      <c r="AH565" s="153">
        <f t="shared" si="260"/>
        <v>-1</v>
      </c>
      <c r="AI565" s="153">
        <f t="shared" si="261"/>
        <v>0</v>
      </c>
      <c r="AJ565" s="151">
        <f t="shared" si="262"/>
        <v>0</v>
      </c>
      <c r="AK565" s="153">
        <f t="shared" si="263"/>
        <v>-1</v>
      </c>
      <c r="AL565" s="153">
        <f t="shared" si="264"/>
        <v>0</v>
      </c>
      <c r="AM565" s="151">
        <f t="shared" si="265"/>
        <v>0</v>
      </c>
      <c r="AN565" s="153">
        <f t="shared" si="266"/>
        <v>-1</v>
      </c>
      <c r="AO565" s="153">
        <f t="shared" si="267"/>
        <v>0</v>
      </c>
      <c r="AP565" s="153">
        <f t="shared" si="268"/>
        <v>101</v>
      </c>
      <c r="AQ565" s="153">
        <f t="shared" si="269"/>
        <v>8773.9699999999993</v>
      </c>
      <c r="AR565" s="153">
        <f t="shared" si="270"/>
        <v>22.426699029126212</v>
      </c>
      <c r="AS565" s="153">
        <f t="shared" si="271"/>
        <v>9.320460830828587</v>
      </c>
      <c r="AT565" s="153">
        <f t="shared" si="272"/>
        <v>103</v>
      </c>
    </row>
    <row r="566" spans="1:46" ht="15.75" x14ac:dyDescent="0.25">
      <c r="A566" s="152" t="str">
        <f>'Primary endpoint outcomes'!A565</f>
        <v>Sharma 2005</v>
      </c>
      <c r="B566" s="152" t="str">
        <f>CONCATENATE('Primary endpoint outcomes'!S565,'Primary endpoint outcomes'!T565)</f>
        <v>HAMD17</v>
      </c>
      <c r="C566" s="154">
        <f t="shared" si="245"/>
        <v>20.369999999999997</v>
      </c>
      <c r="D566" s="154">
        <f t="shared" si="246"/>
        <v>4.1691066189292876</v>
      </c>
      <c r="E566" s="154">
        <f t="shared" si="247"/>
        <v>30</v>
      </c>
      <c r="F566" s="21" t="str">
        <f t="shared" si="248"/>
        <v>YES</v>
      </c>
      <c r="G566" s="21" t="str">
        <f t="shared" si="249"/>
        <v>NO</v>
      </c>
      <c r="H566" s="155">
        <f t="shared" si="250"/>
        <v>0.8527235849839061</v>
      </c>
      <c r="I566" s="155">
        <f t="shared" si="251"/>
        <v>0.1472764150160939</v>
      </c>
      <c r="J566" s="318">
        <f t="shared" si="252"/>
        <v>1</v>
      </c>
      <c r="K566" s="326">
        <f>IF(ISNUMBER('Primary endpoint outcomes'!U565)=TRUE,'Primary endpoint outcomes'!U565,(IF(ISNUMBER('Primary endpoint outcomes'!X565)=TRUE,'Primary endpoint outcomes'!X565,0)))</f>
        <v>21.27</v>
      </c>
      <c r="L566" s="326">
        <f>IF(ISNUMBER('Primary endpoint outcomes'!V565)=TRUE,'Primary endpoint outcomes'!V565,(IF(ISNUMBER('Primary endpoint outcomes'!Y565)=TRUE,'Primary endpoint outcomes'!Y565,0)))</f>
        <v>4.3499999999999996</v>
      </c>
      <c r="M566" s="325">
        <f>IF(ISNUMBER('Primary endpoint outcomes'!W565)=TRUE,'Primary endpoint outcomes'!W565,(IF(ISNUMBER('Primary endpoint outcomes'!Z565)=TRUE,'Primary endpoint outcomes'!Z565,0)))</f>
        <v>15</v>
      </c>
      <c r="N566" s="326">
        <f>IF(ISNUMBER('Primary endpoint outcomes'!BC565)=TRUE,'Primary endpoint outcomes'!BC565,(IF(ISNUMBER('Primary endpoint outcomes'!BF565)=TRUE,'Primary endpoint outcomes'!BF565,0)))</f>
        <v>19.47</v>
      </c>
      <c r="O566" s="325">
        <f>IF(ISNUMBER('Primary endpoint outcomes'!BD565)=TRUE,'Primary endpoint outcomes'!BD565,(IF(ISNUMBER('Primary endpoint outcomes'!BG565)=TRUE,'Primary endpoint outcomes'!BG565,0)))</f>
        <v>3.98</v>
      </c>
      <c r="P566" s="325">
        <f>IF(ISNUMBER('Primary endpoint outcomes'!BE565)=TRUE,'Primary endpoint outcomes'!BE565,(IF(ISNUMBER('Primary endpoint outcomes'!BH565)=TRUE,'Primary endpoint outcomes'!BH565,0)))</f>
        <v>15</v>
      </c>
      <c r="Q566" s="326">
        <f>IF(ISNUMBER('Primary endpoint outcomes'!CK565)=TRUE,'Primary endpoint outcomes'!CK565,(IF(ISNUMBER('Primary endpoint outcomes'!CN565)=TRUE,'Primary endpoint outcomes'!CN565,0)))</f>
        <v>0</v>
      </c>
      <c r="R566" s="326">
        <f>IF(ISNUMBER('Primary endpoint outcomes'!CL565)=TRUE,'Primary endpoint outcomes'!CL565,(IF(ISNUMBER('Primary endpoint outcomes'!CO565)=TRUE,'Primary endpoint outcomes'!CO565,0)))</f>
        <v>0</v>
      </c>
      <c r="S566" s="325">
        <f>IF(ISNUMBER('Primary endpoint outcomes'!CM565)=TRUE,'Primary endpoint outcomes'!CM565,(IF(ISNUMBER('Primary endpoint outcomes'!CP565)=TRUE,'Primary endpoint outcomes'!CP565,0)))</f>
        <v>0</v>
      </c>
      <c r="T566" s="326">
        <f>IF(ISNUMBER('Primary endpoint outcomes'!DS565)=TRUE,'Primary endpoint outcomes'!DS565,(IF(ISNUMBER('Primary endpoint outcomes'!DV565)=TRUE,'Primary endpoint outcomes'!DV565,0)))</f>
        <v>0</v>
      </c>
      <c r="U566" s="326">
        <f>IF(ISNUMBER('Primary endpoint outcomes'!DT565)=TRUE,'Primary endpoint outcomes'!DT565,(IF(ISNUMBER('Primary endpoint outcomes'!DW565)=TRUE,'Primary endpoint outcomes'!DW565,0)))</f>
        <v>0</v>
      </c>
      <c r="V566" s="326">
        <f>IF(ISNUMBER('Primary endpoint outcomes'!DU565)=TRUE,'Primary endpoint outcomes'!DU565,(IF(ISNUMBER('Primary endpoint outcomes'!DX565)=TRUE,'Primary endpoint outcomes'!DX565,0)))</f>
        <v>0</v>
      </c>
      <c r="W566" s="326">
        <f>IF(ISNUMBER('Primary endpoint outcomes'!FA565)=TRUE,'Primary endpoint outcomes'!FA565,(IF(ISNUMBER('Primary endpoint outcomes'!FD565)=TRUE,'Primary endpoint outcomes'!FD565,0)))</f>
        <v>0</v>
      </c>
      <c r="X566" s="326">
        <f>IF(ISNUMBER('Primary endpoint outcomes'!FB565)=TRUE,'Primary endpoint outcomes'!FB565,(IF(ISNUMBER('Primary endpoint outcomes'!FE565)=TRUE,'Primary endpoint outcomes'!FE565,0)))</f>
        <v>0</v>
      </c>
      <c r="Y566" s="326">
        <f>IF(ISNUMBER('Primary endpoint outcomes'!FC565)=TRUE,'Primary endpoint outcomes'!FC565,(IF(ISNUMBER('Primary endpoint outcomes'!FF565)=TRUE,'Primary endpoint outcomes'!FF565,0)))</f>
        <v>0</v>
      </c>
      <c r="AA566" s="151">
        <f t="shared" si="253"/>
        <v>15</v>
      </c>
      <c r="AB566" s="153">
        <f t="shared" si="254"/>
        <v>14</v>
      </c>
      <c r="AC566" s="153">
        <f t="shared" si="255"/>
        <v>264.91499999999996</v>
      </c>
      <c r="AD566" s="151">
        <f t="shared" si="256"/>
        <v>15</v>
      </c>
      <c r="AE566" s="153">
        <f t="shared" si="257"/>
        <v>14</v>
      </c>
      <c r="AF566" s="153">
        <f t="shared" si="258"/>
        <v>221.76560000000001</v>
      </c>
      <c r="AG566" s="151">
        <f t="shared" si="259"/>
        <v>0</v>
      </c>
      <c r="AH566" s="153">
        <f t="shared" si="260"/>
        <v>-1</v>
      </c>
      <c r="AI566" s="153">
        <f t="shared" si="261"/>
        <v>0</v>
      </c>
      <c r="AJ566" s="151">
        <f t="shared" si="262"/>
        <v>0</v>
      </c>
      <c r="AK566" s="153">
        <f t="shared" si="263"/>
        <v>-1</v>
      </c>
      <c r="AL566" s="153">
        <f t="shared" si="264"/>
        <v>0</v>
      </c>
      <c r="AM566" s="151">
        <f t="shared" si="265"/>
        <v>0</v>
      </c>
      <c r="AN566" s="153">
        <f t="shared" si="266"/>
        <v>-1</v>
      </c>
      <c r="AO566" s="153">
        <f t="shared" si="267"/>
        <v>0</v>
      </c>
      <c r="AP566" s="153">
        <f t="shared" si="268"/>
        <v>28</v>
      </c>
      <c r="AQ566" s="153">
        <f t="shared" si="269"/>
        <v>486.68059999999997</v>
      </c>
      <c r="AR566" s="153">
        <f t="shared" si="270"/>
        <v>20.369999999999997</v>
      </c>
      <c r="AS566" s="153">
        <f t="shared" si="271"/>
        <v>4.1691066189292876</v>
      </c>
      <c r="AT566" s="153">
        <f t="shared" si="272"/>
        <v>30</v>
      </c>
    </row>
    <row r="567" spans="1:46" ht="15.75" x14ac:dyDescent="0.25">
      <c r="A567" s="152" t="str">
        <f>'Primary endpoint outcomes'!A566</f>
        <v>Shaw 1986</v>
      </c>
      <c r="B567" s="152" t="str">
        <f>CONCATENATE('Primary endpoint outcomes'!S566,'Primary endpoint outcomes'!T566)</f>
        <v>NANA</v>
      </c>
      <c r="C567" s="154" t="e">
        <f t="shared" si="245"/>
        <v>#DIV/0!</v>
      </c>
      <c r="D567" s="154" t="e">
        <f t="shared" si="246"/>
        <v>#DIV/0!</v>
      </c>
      <c r="E567" s="154">
        <f t="shared" si="247"/>
        <v>0</v>
      </c>
      <c r="F567" s="21" t="e">
        <f t="shared" si="248"/>
        <v>#DIV/0!</v>
      </c>
      <c r="G567" s="21" t="e">
        <f t="shared" si="249"/>
        <v>#DIV/0!</v>
      </c>
      <c r="H567" s="155" t="e">
        <f t="shared" si="250"/>
        <v>#N/A</v>
      </c>
      <c r="I567" s="155" t="e">
        <f t="shared" si="251"/>
        <v>#N/A</v>
      </c>
      <c r="J567" s="318">
        <f t="shared" si="252"/>
        <v>0</v>
      </c>
      <c r="K567" s="326">
        <f>IF(ISNUMBER('Primary endpoint outcomes'!U566)=TRUE,'Primary endpoint outcomes'!U566,(IF(ISNUMBER('Primary endpoint outcomes'!X566)=TRUE,'Primary endpoint outcomes'!X566,0)))</f>
        <v>0</v>
      </c>
      <c r="L567" s="326">
        <f>IF(ISNUMBER('Primary endpoint outcomes'!V566)=TRUE,'Primary endpoint outcomes'!V566,(IF(ISNUMBER('Primary endpoint outcomes'!Y566)=TRUE,'Primary endpoint outcomes'!Y566,0)))</f>
        <v>0</v>
      </c>
      <c r="M567" s="325">
        <f>IF(ISNUMBER('Primary endpoint outcomes'!W566)=TRUE,'Primary endpoint outcomes'!W566,(IF(ISNUMBER('Primary endpoint outcomes'!Z566)=TRUE,'Primary endpoint outcomes'!Z566,0)))</f>
        <v>0</v>
      </c>
      <c r="N567" s="326">
        <f>IF(ISNUMBER('Primary endpoint outcomes'!BC566)=TRUE,'Primary endpoint outcomes'!BC566,(IF(ISNUMBER('Primary endpoint outcomes'!BF566)=TRUE,'Primary endpoint outcomes'!BF566,0)))</f>
        <v>0</v>
      </c>
      <c r="O567" s="325">
        <f>IF(ISNUMBER('Primary endpoint outcomes'!BD566)=TRUE,'Primary endpoint outcomes'!BD566,(IF(ISNUMBER('Primary endpoint outcomes'!BG566)=TRUE,'Primary endpoint outcomes'!BG566,0)))</f>
        <v>0</v>
      </c>
      <c r="P567" s="325">
        <f>IF(ISNUMBER('Primary endpoint outcomes'!BE566)=TRUE,'Primary endpoint outcomes'!BE566,(IF(ISNUMBER('Primary endpoint outcomes'!BH566)=TRUE,'Primary endpoint outcomes'!BH566,0)))</f>
        <v>0</v>
      </c>
      <c r="Q567" s="326">
        <f>IF(ISNUMBER('Primary endpoint outcomes'!CK566)=TRUE,'Primary endpoint outcomes'!CK566,(IF(ISNUMBER('Primary endpoint outcomes'!CN566)=TRUE,'Primary endpoint outcomes'!CN566,0)))</f>
        <v>0</v>
      </c>
      <c r="R567" s="326">
        <f>IF(ISNUMBER('Primary endpoint outcomes'!CL566)=TRUE,'Primary endpoint outcomes'!CL566,(IF(ISNUMBER('Primary endpoint outcomes'!CO566)=TRUE,'Primary endpoint outcomes'!CO566,0)))</f>
        <v>0</v>
      </c>
      <c r="S567" s="325">
        <f>IF(ISNUMBER('Primary endpoint outcomes'!CM566)=TRUE,'Primary endpoint outcomes'!CM566,(IF(ISNUMBER('Primary endpoint outcomes'!CP566)=TRUE,'Primary endpoint outcomes'!CP566,0)))</f>
        <v>0</v>
      </c>
      <c r="T567" s="326">
        <f>IF(ISNUMBER('Primary endpoint outcomes'!DS566)=TRUE,'Primary endpoint outcomes'!DS566,(IF(ISNUMBER('Primary endpoint outcomes'!DV566)=TRUE,'Primary endpoint outcomes'!DV566,0)))</f>
        <v>0</v>
      </c>
      <c r="U567" s="326">
        <f>IF(ISNUMBER('Primary endpoint outcomes'!DT566)=TRUE,'Primary endpoint outcomes'!DT566,(IF(ISNUMBER('Primary endpoint outcomes'!DW566)=TRUE,'Primary endpoint outcomes'!DW566,0)))</f>
        <v>0</v>
      </c>
      <c r="V567" s="326">
        <f>IF(ISNUMBER('Primary endpoint outcomes'!DU566)=TRUE,'Primary endpoint outcomes'!DU566,(IF(ISNUMBER('Primary endpoint outcomes'!DX566)=TRUE,'Primary endpoint outcomes'!DX566,0)))</f>
        <v>0</v>
      </c>
      <c r="W567" s="326">
        <f>IF(ISNUMBER('Primary endpoint outcomes'!FA566)=TRUE,'Primary endpoint outcomes'!FA566,(IF(ISNUMBER('Primary endpoint outcomes'!FD566)=TRUE,'Primary endpoint outcomes'!FD566,0)))</f>
        <v>0</v>
      </c>
      <c r="X567" s="326">
        <f>IF(ISNUMBER('Primary endpoint outcomes'!FB566)=TRUE,'Primary endpoint outcomes'!FB566,(IF(ISNUMBER('Primary endpoint outcomes'!FE566)=TRUE,'Primary endpoint outcomes'!FE566,0)))</f>
        <v>0</v>
      </c>
      <c r="Y567" s="326">
        <f>IF(ISNUMBER('Primary endpoint outcomes'!FC566)=TRUE,'Primary endpoint outcomes'!FC566,(IF(ISNUMBER('Primary endpoint outcomes'!FF566)=TRUE,'Primary endpoint outcomes'!FF566,0)))</f>
        <v>0</v>
      </c>
      <c r="AA567" s="151">
        <f t="shared" si="253"/>
        <v>0</v>
      </c>
      <c r="AB567" s="153">
        <f t="shared" si="254"/>
        <v>-1</v>
      </c>
      <c r="AC567" s="153">
        <f t="shared" si="255"/>
        <v>0</v>
      </c>
      <c r="AD567" s="151">
        <f t="shared" si="256"/>
        <v>0</v>
      </c>
      <c r="AE567" s="153">
        <f t="shared" si="257"/>
        <v>-1</v>
      </c>
      <c r="AF567" s="153">
        <f t="shared" si="258"/>
        <v>0</v>
      </c>
      <c r="AG567" s="151">
        <f t="shared" si="259"/>
        <v>0</v>
      </c>
      <c r="AH567" s="153">
        <f t="shared" si="260"/>
        <v>-1</v>
      </c>
      <c r="AI567" s="153">
        <f t="shared" si="261"/>
        <v>0</v>
      </c>
      <c r="AJ567" s="151">
        <f t="shared" si="262"/>
        <v>0</v>
      </c>
      <c r="AK567" s="153">
        <f t="shared" si="263"/>
        <v>-1</v>
      </c>
      <c r="AL567" s="153">
        <f t="shared" si="264"/>
        <v>0</v>
      </c>
      <c r="AM567" s="151">
        <f t="shared" si="265"/>
        <v>0</v>
      </c>
      <c r="AN567" s="153">
        <f t="shared" si="266"/>
        <v>-1</v>
      </c>
      <c r="AO567" s="153">
        <f t="shared" si="267"/>
        <v>0</v>
      </c>
      <c r="AP567" s="153" t="b">
        <f t="shared" si="268"/>
        <v>0</v>
      </c>
      <c r="AQ567" s="153">
        <f t="shared" si="269"/>
        <v>0</v>
      </c>
      <c r="AR567" s="153" t="e">
        <f t="shared" si="270"/>
        <v>#DIV/0!</v>
      </c>
      <c r="AS567" s="153" t="e">
        <f t="shared" si="271"/>
        <v>#DIV/0!</v>
      </c>
      <c r="AT567" s="153">
        <f t="shared" si="272"/>
        <v>0</v>
      </c>
    </row>
    <row r="568" spans="1:46" ht="15.75" x14ac:dyDescent="0.25">
      <c r="A568" s="152" t="str">
        <f>'Primary endpoint outcomes'!A567</f>
        <v>Sheeber 2012</v>
      </c>
      <c r="B568" s="152" t="str">
        <f>CONCATENATE('Primary endpoint outcomes'!S567,'Primary endpoint outcomes'!T567)</f>
        <v>BDI-II21</v>
      </c>
      <c r="C568" s="154">
        <f t="shared" si="245"/>
        <v>25.8</v>
      </c>
      <c r="D568" s="154">
        <f t="shared" si="246"/>
        <v>9.4085067890712608</v>
      </c>
      <c r="E568" s="154">
        <f t="shared" si="247"/>
        <v>70</v>
      </c>
      <c r="F568" s="21" t="str">
        <f t="shared" si="248"/>
        <v>NO</v>
      </c>
      <c r="G568" s="21" t="str">
        <f t="shared" si="249"/>
        <v>YES</v>
      </c>
      <c r="H568" s="155">
        <f t="shared" si="250"/>
        <v>0.3276525325519144</v>
      </c>
      <c r="I568" s="155">
        <f t="shared" si="251"/>
        <v>0.6723474674480856</v>
      </c>
      <c r="J568" s="318">
        <f t="shared" si="252"/>
        <v>1</v>
      </c>
      <c r="K568" s="326">
        <f>IF(ISNUMBER('Primary endpoint outcomes'!U567)=TRUE,'Primary endpoint outcomes'!U567,(IF(ISNUMBER('Primary endpoint outcomes'!X567)=TRUE,'Primary endpoint outcomes'!X567,0)))</f>
        <v>26.2</v>
      </c>
      <c r="L568" s="326">
        <f>IF(ISNUMBER('Primary endpoint outcomes'!V567)=TRUE,'Primary endpoint outcomes'!V567,(IF(ISNUMBER('Primary endpoint outcomes'!Y567)=TRUE,'Primary endpoint outcomes'!Y567,0)))</f>
        <v>9.8000000000000007</v>
      </c>
      <c r="M568" s="325">
        <f>IF(ISNUMBER('Primary endpoint outcomes'!W567)=TRUE,'Primary endpoint outcomes'!W567,(IF(ISNUMBER('Primary endpoint outcomes'!Z567)=TRUE,'Primary endpoint outcomes'!Z567,0)))</f>
        <v>35</v>
      </c>
      <c r="N568" s="326">
        <f>IF(ISNUMBER('Primary endpoint outcomes'!BC567)=TRUE,'Primary endpoint outcomes'!BC567,(IF(ISNUMBER('Primary endpoint outcomes'!BF567)=TRUE,'Primary endpoint outcomes'!BF567,0)))</f>
        <v>25.4</v>
      </c>
      <c r="O568" s="325">
        <f>IF(ISNUMBER('Primary endpoint outcomes'!BD567)=TRUE,'Primary endpoint outcomes'!BD567,(IF(ISNUMBER('Primary endpoint outcomes'!BG567)=TRUE,'Primary endpoint outcomes'!BG567,0)))</f>
        <v>9</v>
      </c>
      <c r="P568" s="325">
        <f>IF(ISNUMBER('Primary endpoint outcomes'!BE567)=TRUE,'Primary endpoint outcomes'!BE567,(IF(ISNUMBER('Primary endpoint outcomes'!BH567)=TRUE,'Primary endpoint outcomes'!BH567,0)))</f>
        <v>35</v>
      </c>
      <c r="Q568" s="326">
        <f>IF(ISNUMBER('Primary endpoint outcomes'!CK567)=TRUE,'Primary endpoint outcomes'!CK567,(IF(ISNUMBER('Primary endpoint outcomes'!CN567)=TRUE,'Primary endpoint outcomes'!CN567,0)))</f>
        <v>0</v>
      </c>
      <c r="R568" s="326">
        <f>IF(ISNUMBER('Primary endpoint outcomes'!CL567)=TRUE,'Primary endpoint outcomes'!CL567,(IF(ISNUMBER('Primary endpoint outcomes'!CO567)=TRUE,'Primary endpoint outcomes'!CO567,0)))</f>
        <v>0</v>
      </c>
      <c r="S568" s="325">
        <f>IF(ISNUMBER('Primary endpoint outcomes'!CM567)=TRUE,'Primary endpoint outcomes'!CM567,(IF(ISNUMBER('Primary endpoint outcomes'!CP567)=TRUE,'Primary endpoint outcomes'!CP567,0)))</f>
        <v>0</v>
      </c>
      <c r="T568" s="326">
        <f>IF(ISNUMBER('Primary endpoint outcomes'!DS567)=TRUE,'Primary endpoint outcomes'!DS567,(IF(ISNUMBER('Primary endpoint outcomes'!DV567)=TRUE,'Primary endpoint outcomes'!DV567,0)))</f>
        <v>0</v>
      </c>
      <c r="U568" s="326">
        <f>IF(ISNUMBER('Primary endpoint outcomes'!DT567)=TRUE,'Primary endpoint outcomes'!DT567,(IF(ISNUMBER('Primary endpoint outcomes'!DW567)=TRUE,'Primary endpoint outcomes'!DW567,0)))</f>
        <v>0</v>
      </c>
      <c r="V568" s="326">
        <f>IF(ISNUMBER('Primary endpoint outcomes'!DU567)=TRUE,'Primary endpoint outcomes'!DU567,(IF(ISNUMBER('Primary endpoint outcomes'!DX567)=TRUE,'Primary endpoint outcomes'!DX567,0)))</f>
        <v>0</v>
      </c>
      <c r="W568" s="326">
        <f>IF(ISNUMBER('Primary endpoint outcomes'!FA567)=TRUE,'Primary endpoint outcomes'!FA567,(IF(ISNUMBER('Primary endpoint outcomes'!FD567)=TRUE,'Primary endpoint outcomes'!FD567,0)))</f>
        <v>0</v>
      </c>
      <c r="X568" s="326">
        <f>IF(ISNUMBER('Primary endpoint outcomes'!FB567)=TRUE,'Primary endpoint outcomes'!FB567,(IF(ISNUMBER('Primary endpoint outcomes'!FE567)=TRUE,'Primary endpoint outcomes'!FE567,0)))</f>
        <v>0</v>
      </c>
      <c r="Y568" s="326">
        <f>IF(ISNUMBER('Primary endpoint outcomes'!FC567)=TRUE,'Primary endpoint outcomes'!FC567,(IF(ISNUMBER('Primary endpoint outcomes'!FF567)=TRUE,'Primary endpoint outcomes'!FF567,0)))</f>
        <v>0</v>
      </c>
      <c r="AA568" s="151">
        <f t="shared" si="253"/>
        <v>35</v>
      </c>
      <c r="AB568" s="153">
        <f t="shared" si="254"/>
        <v>34</v>
      </c>
      <c r="AC568" s="153">
        <f t="shared" si="255"/>
        <v>3265.3600000000006</v>
      </c>
      <c r="AD568" s="151">
        <f t="shared" si="256"/>
        <v>35</v>
      </c>
      <c r="AE568" s="153">
        <f t="shared" si="257"/>
        <v>34</v>
      </c>
      <c r="AF568" s="153">
        <f t="shared" si="258"/>
        <v>2754</v>
      </c>
      <c r="AG568" s="151">
        <f t="shared" si="259"/>
        <v>0</v>
      </c>
      <c r="AH568" s="153">
        <f t="shared" si="260"/>
        <v>-1</v>
      </c>
      <c r="AI568" s="153">
        <f t="shared" si="261"/>
        <v>0</v>
      </c>
      <c r="AJ568" s="151">
        <f t="shared" si="262"/>
        <v>0</v>
      </c>
      <c r="AK568" s="153">
        <f t="shared" si="263"/>
        <v>-1</v>
      </c>
      <c r="AL568" s="153">
        <f t="shared" si="264"/>
        <v>0</v>
      </c>
      <c r="AM568" s="151">
        <f t="shared" si="265"/>
        <v>0</v>
      </c>
      <c r="AN568" s="153">
        <f t="shared" si="266"/>
        <v>-1</v>
      </c>
      <c r="AO568" s="153">
        <f t="shared" si="267"/>
        <v>0</v>
      </c>
      <c r="AP568" s="153">
        <f t="shared" si="268"/>
        <v>68</v>
      </c>
      <c r="AQ568" s="153">
        <f t="shared" si="269"/>
        <v>6019.3600000000006</v>
      </c>
      <c r="AR568" s="153">
        <f t="shared" si="270"/>
        <v>25.8</v>
      </c>
      <c r="AS568" s="153">
        <f t="shared" si="271"/>
        <v>9.4085067890712608</v>
      </c>
      <c r="AT568" s="153">
        <f t="shared" si="272"/>
        <v>70</v>
      </c>
    </row>
    <row r="569" spans="1:46" ht="15.75" x14ac:dyDescent="0.25">
      <c r="A569" s="152" t="str">
        <f>'Primary endpoint outcomes'!A568</f>
        <v>Sheeber 2017</v>
      </c>
      <c r="B569" s="152" t="str">
        <f>CONCATENATE('Primary endpoint outcomes'!S568,'Primary endpoint outcomes'!T568)</f>
        <v>HAMD17</v>
      </c>
      <c r="C569" s="154">
        <f t="shared" si="245"/>
        <v>13.508496240601504</v>
      </c>
      <c r="D569" s="154">
        <f t="shared" si="246"/>
        <v>7.775643669156719</v>
      </c>
      <c r="E569" s="154">
        <f t="shared" si="247"/>
        <v>266</v>
      </c>
      <c r="F569" s="21" t="str">
        <f t="shared" si="248"/>
        <v>NO</v>
      </c>
      <c r="G569" s="21" t="str">
        <f t="shared" si="249"/>
        <v>YES</v>
      </c>
      <c r="H569" s="155">
        <f t="shared" si="250"/>
        <v>0.37432342277302255</v>
      </c>
      <c r="I569" s="155">
        <f t="shared" si="251"/>
        <v>0.62567657722697745</v>
      </c>
      <c r="J569" s="318">
        <f t="shared" si="252"/>
        <v>1</v>
      </c>
      <c r="K569" s="326">
        <f>IF(ISNUMBER('Primary endpoint outcomes'!U568)=TRUE,'Primary endpoint outcomes'!U568,(IF(ISNUMBER('Primary endpoint outcomes'!X568)=TRUE,'Primary endpoint outcomes'!X568,0)))</f>
        <v>13.31</v>
      </c>
      <c r="L569" s="326">
        <f>IF(ISNUMBER('Primary endpoint outcomes'!V568)=TRUE,'Primary endpoint outcomes'!V568,(IF(ISNUMBER('Primary endpoint outcomes'!Y568)=TRUE,'Primary endpoint outcomes'!Y568,0)))</f>
        <v>7.6</v>
      </c>
      <c r="M569" s="325">
        <f>IF(ISNUMBER('Primary endpoint outcomes'!W568)=TRUE,'Primary endpoint outcomes'!W568,(IF(ISNUMBER('Primary endpoint outcomes'!Z568)=TRUE,'Primary endpoint outcomes'!Z568,0)))</f>
        <v>134</v>
      </c>
      <c r="N569" s="326">
        <f>IF(ISNUMBER('Primary endpoint outcomes'!BC568)=TRUE,'Primary endpoint outcomes'!BC568,(IF(ISNUMBER('Primary endpoint outcomes'!BF568)=TRUE,'Primary endpoint outcomes'!BF568,0)))</f>
        <v>13.71</v>
      </c>
      <c r="O569" s="325">
        <f>IF(ISNUMBER('Primary endpoint outcomes'!BD568)=TRUE,'Primary endpoint outcomes'!BD568,(IF(ISNUMBER('Primary endpoint outcomes'!BG568)=TRUE,'Primary endpoint outcomes'!BG568,0)))</f>
        <v>7.95</v>
      </c>
      <c r="P569" s="325">
        <f>IF(ISNUMBER('Primary endpoint outcomes'!BE568)=TRUE,'Primary endpoint outcomes'!BE568,(IF(ISNUMBER('Primary endpoint outcomes'!BH568)=TRUE,'Primary endpoint outcomes'!BH568,0)))</f>
        <v>132</v>
      </c>
      <c r="Q569" s="326">
        <f>IF(ISNUMBER('Primary endpoint outcomes'!CK568)=TRUE,'Primary endpoint outcomes'!CK568,(IF(ISNUMBER('Primary endpoint outcomes'!CN568)=TRUE,'Primary endpoint outcomes'!CN568,0)))</f>
        <v>0</v>
      </c>
      <c r="R569" s="326">
        <f>IF(ISNUMBER('Primary endpoint outcomes'!CL568)=TRUE,'Primary endpoint outcomes'!CL568,(IF(ISNUMBER('Primary endpoint outcomes'!CO568)=TRUE,'Primary endpoint outcomes'!CO568,0)))</f>
        <v>0</v>
      </c>
      <c r="S569" s="325">
        <f>IF(ISNUMBER('Primary endpoint outcomes'!CM568)=TRUE,'Primary endpoint outcomes'!CM568,(IF(ISNUMBER('Primary endpoint outcomes'!CP568)=TRUE,'Primary endpoint outcomes'!CP568,0)))</f>
        <v>0</v>
      </c>
      <c r="T569" s="326">
        <f>IF(ISNUMBER('Primary endpoint outcomes'!DS568)=TRUE,'Primary endpoint outcomes'!DS568,(IF(ISNUMBER('Primary endpoint outcomes'!DV568)=TRUE,'Primary endpoint outcomes'!DV568,0)))</f>
        <v>0</v>
      </c>
      <c r="U569" s="326">
        <f>IF(ISNUMBER('Primary endpoint outcomes'!DT568)=TRUE,'Primary endpoint outcomes'!DT568,(IF(ISNUMBER('Primary endpoint outcomes'!DW568)=TRUE,'Primary endpoint outcomes'!DW568,0)))</f>
        <v>0</v>
      </c>
      <c r="V569" s="326">
        <f>IF(ISNUMBER('Primary endpoint outcomes'!DU568)=TRUE,'Primary endpoint outcomes'!DU568,(IF(ISNUMBER('Primary endpoint outcomes'!DX568)=TRUE,'Primary endpoint outcomes'!DX568,0)))</f>
        <v>0</v>
      </c>
      <c r="W569" s="326">
        <f>IF(ISNUMBER('Primary endpoint outcomes'!FA568)=TRUE,'Primary endpoint outcomes'!FA568,(IF(ISNUMBER('Primary endpoint outcomes'!FD568)=TRUE,'Primary endpoint outcomes'!FD568,0)))</f>
        <v>0</v>
      </c>
      <c r="X569" s="326">
        <f>IF(ISNUMBER('Primary endpoint outcomes'!FB568)=TRUE,'Primary endpoint outcomes'!FB568,(IF(ISNUMBER('Primary endpoint outcomes'!FE568)=TRUE,'Primary endpoint outcomes'!FE568,0)))</f>
        <v>0</v>
      </c>
      <c r="Y569" s="326">
        <f>IF(ISNUMBER('Primary endpoint outcomes'!FC568)=TRUE,'Primary endpoint outcomes'!FC568,(IF(ISNUMBER('Primary endpoint outcomes'!FF568)=TRUE,'Primary endpoint outcomes'!FF568,0)))</f>
        <v>0</v>
      </c>
      <c r="AA569" s="151">
        <f t="shared" si="253"/>
        <v>134</v>
      </c>
      <c r="AB569" s="153">
        <f t="shared" si="254"/>
        <v>133</v>
      </c>
      <c r="AC569" s="153">
        <f t="shared" si="255"/>
        <v>7682.08</v>
      </c>
      <c r="AD569" s="151">
        <f t="shared" si="256"/>
        <v>132</v>
      </c>
      <c r="AE569" s="153">
        <f t="shared" si="257"/>
        <v>131</v>
      </c>
      <c r="AF569" s="153">
        <f t="shared" si="258"/>
        <v>8279.5275000000001</v>
      </c>
      <c r="AG569" s="151">
        <f t="shared" si="259"/>
        <v>0</v>
      </c>
      <c r="AH569" s="153">
        <f t="shared" si="260"/>
        <v>-1</v>
      </c>
      <c r="AI569" s="153">
        <f t="shared" si="261"/>
        <v>0</v>
      </c>
      <c r="AJ569" s="151">
        <f t="shared" si="262"/>
        <v>0</v>
      </c>
      <c r="AK569" s="153">
        <f t="shared" si="263"/>
        <v>-1</v>
      </c>
      <c r="AL569" s="153">
        <f t="shared" si="264"/>
        <v>0</v>
      </c>
      <c r="AM569" s="151">
        <f t="shared" si="265"/>
        <v>0</v>
      </c>
      <c r="AN569" s="153">
        <f t="shared" si="266"/>
        <v>-1</v>
      </c>
      <c r="AO569" s="153">
        <f t="shared" si="267"/>
        <v>0</v>
      </c>
      <c r="AP569" s="153">
        <f t="shared" si="268"/>
        <v>264</v>
      </c>
      <c r="AQ569" s="153">
        <f t="shared" si="269"/>
        <v>15961.6075</v>
      </c>
      <c r="AR569" s="153">
        <f t="shared" si="270"/>
        <v>13.508496240601504</v>
      </c>
      <c r="AS569" s="153">
        <f t="shared" si="271"/>
        <v>7.775643669156719</v>
      </c>
      <c r="AT569" s="153">
        <f t="shared" si="272"/>
        <v>266</v>
      </c>
    </row>
    <row r="570" spans="1:46" ht="15.75" x14ac:dyDescent="0.25">
      <c r="A570" s="152" t="str">
        <f>'Primary endpoint outcomes'!A569</f>
        <v>Sheehan 2009a</v>
      </c>
      <c r="B570" s="152" t="str">
        <f>CONCATENATE('Primary endpoint outcomes'!S569,'Primary endpoint outcomes'!T569)</f>
        <v>HAMD17</v>
      </c>
      <c r="C570" s="154">
        <f t="shared" si="245"/>
        <v>22.798029556650246</v>
      </c>
      <c r="D570" s="154">
        <f t="shared" si="246"/>
        <v>4.3016575207404149</v>
      </c>
      <c r="E570" s="154">
        <f t="shared" si="247"/>
        <v>406</v>
      </c>
      <c r="F570" s="21" t="str">
        <f t="shared" si="248"/>
        <v>YES</v>
      </c>
      <c r="G570" s="21" t="str">
        <f t="shared" si="249"/>
        <v>NO</v>
      </c>
      <c r="H570" s="155">
        <f t="shared" si="250"/>
        <v>0.94298410742816019</v>
      </c>
      <c r="I570" s="155">
        <f t="shared" si="251"/>
        <v>5.701589257183981E-2</v>
      </c>
      <c r="J570" s="318">
        <f t="shared" si="252"/>
        <v>1</v>
      </c>
      <c r="K570" s="326">
        <f>IF(ISNUMBER('Primary endpoint outcomes'!U569)=TRUE,'Primary endpoint outcomes'!U569,(IF(ISNUMBER('Primary endpoint outcomes'!X569)=TRUE,'Primary endpoint outcomes'!X569,0)))</f>
        <v>23.2</v>
      </c>
      <c r="L570" s="326">
        <f>IF(ISNUMBER('Primary endpoint outcomes'!V569)=TRUE,'Primary endpoint outcomes'!V569,(IF(ISNUMBER('Primary endpoint outcomes'!Y569)=TRUE,'Primary endpoint outcomes'!Y569,0)))</f>
        <v>4.2</v>
      </c>
      <c r="M570" s="325">
        <f>IF(ISNUMBER('Primary endpoint outcomes'!W569)=TRUE,'Primary endpoint outcomes'!W569,(IF(ISNUMBER('Primary endpoint outcomes'!Z569)=TRUE,'Primary endpoint outcomes'!Z569,0)))</f>
        <v>202</v>
      </c>
      <c r="N570" s="326">
        <f>IF(ISNUMBER('Primary endpoint outcomes'!BC569)=TRUE,'Primary endpoint outcomes'!BC569,(IF(ISNUMBER('Primary endpoint outcomes'!BF569)=TRUE,'Primary endpoint outcomes'!BF569,0)))</f>
        <v>22.4</v>
      </c>
      <c r="O570" s="325">
        <f>IF(ISNUMBER('Primary endpoint outcomes'!BD569)=TRUE,'Primary endpoint outcomes'!BD569,(IF(ISNUMBER('Primary endpoint outcomes'!BG569)=TRUE,'Primary endpoint outcomes'!BG569,0)))</f>
        <v>4.4000000000000004</v>
      </c>
      <c r="P570" s="325">
        <f>IF(ISNUMBER('Primary endpoint outcomes'!BE569)=TRUE,'Primary endpoint outcomes'!BE569,(IF(ISNUMBER('Primary endpoint outcomes'!BH569)=TRUE,'Primary endpoint outcomes'!BH569,0)))</f>
        <v>204</v>
      </c>
      <c r="Q570" s="326">
        <f>IF(ISNUMBER('Primary endpoint outcomes'!CK569)=TRUE,'Primary endpoint outcomes'!CK569,(IF(ISNUMBER('Primary endpoint outcomes'!CN569)=TRUE,'Primary endpoint outcomes'!CN569,0)))</f>
        <v>0</v>
      </c>
      <c r="R570" s="326">
        <f>IF(ISNUMBER('Primary endpoint outcomes'!CL569)=TRUE,'Primary endpoint outcomes'!CL569,(IF(ISNUMBER('Primary endpoint outcomes'!CO569)=TRUE,'Primary endpoint outcomes'!CO569,0)))</f>
        <v>0</v>
      </c>
      <c r="S570" s="325">
        <f>IF(ISNUMBER('Primary endpoint outcomes'!CM569)=TRUE,'Primary endpoint outcomes'!CM569,(IF(ISNUMBER('Primary endpoint outcomes'!CP569)=TRUE,'Primary endpoint outcomes'!CP569,0)))</f>
        <v>0</v>
      </c>
      <c r="T570" s="326">
        <f>IF(ISNUMBER('Primary endpoint outcomes'!DS569)=TRUE,'Primary endpoint outcomes'!DS569,(IF(ISNUMBER('Primary endpoint outcomes'!DV569)=TRUE,'Primary endpoint outcomes'!DV569,0)))</f>
        <v>0</v>
      </c>
      <c r="U570" s="326">
        <f>IF(ISNUMBER('Primary endpoint outcomes'!DT569)=TRUE,'Primary endpoint outcomes'!DT569,(IF(ISNUMBER('Primary endpoint outcomes'!DW569)=TRUE,'Primary endpoint outcomes'!DW569,0)))</f>
        <v>0</v>
      </c>
      <c r="V570" s="326">
        <f>IF(ISNUMBER('Primary endpoint outcomes'!DU569)=TRUE,'Primary endpoint outcomes'!DU569,(IF(ISNUMBER('Primary endpoint outcomes'!DX569)=TRUE,'Primary endpoint outcomes'!DX569,0)))</f>
        <v>0</v>
      </c>
      <c r="W570" s="326">
        <f>IF(ISNUMBER('Primary endpoint outcomes'!FA569)=TRUE,'Primary endpoint outcomes'!FA569,(IF(ISNUMBER('Primary endpoint outcomes'!FD569)=TRUE,'Primary endpoint outcomes'!FD569,0)))</f>
        <v>0</v>
      </c>
      <c r="X570" s="326">
        <f>IF(ISNUMBER('Primary endpoint outcomes'!FB569)=TRUE,'Primary endpoint outcomes'!FB569,(IF(ISNUMBER('Primary endpoint outcomes'!FE569)=TRUE,'Primary endpoint outcomes'!FE569,0)))</f>
        <v>0</v>
      </c>
      <c r="Y570" s="326">
        <f>IF(ISNUMBER('Primary endpoint outcomes'!FC569)=TRUE,'Primary endpoint outcomes'!FC569,(IF(ISNUMBER('Primary endpoint outcomes'!FF569)=TRUE,'Primary endpoint outcomes'!FF569,0)))</f>
        <v>0</v>
      </c>
      <c r="AA570" s="151">
        <f t="shared" si="253"/>
        <v>202</v>
      </c>
      <c r="AB570" s="153">
        <f t="shared" si="254"/>
        <v>201</v>
      </c>
      <c r="AC570" s="153">
        <f t="shared" si="255"/>
        <v>3545.6400000000003</v>
      </c>
      <c r="AD570" s="151">
        <f t="shared" si="256"/>
        <v>204</v>
      </c>
      <c r="AE570" s="153">
        <f t="shared" si="257"/>
        <v>203</v>
      </c>
      <c r="AF570" s="153">
        <f t="shared" si="258"/>
        <v>3930.0800000000004</v>
      </c>
      <c r="AG570" s="151">
        <f t="shared" si="259"/>
        <v>0</v>
      </c>
      <c r="AH570" s="153">
        <f t="shared" si="260"/>
        <v>-1</v>
      </c>
      <c r="AI570" s="153">
        <f t="shared" si="261"/>
        <v>0</v>
      </c>
      <c r="AJ570" s="151">
        <f t="shared" si="262"/>
        <v>0</v>
      </c>
      <c r="AK570" s="153">
        <f t="shared" si="263"/>
        <v>-1</v>
      </c>
      <c r="AL570" s="153">
        <f t="shared" si="264"/>
        <v>0</v>
      </c>
      <c r="AM570" s="151">
        <f t="shared" si="265"/>
        <v>0</v>
      </c>
      <c r="AN570" s="153">
        <f t="shared" si="266"/>
        <v>-1</v>
      </c>
      <c r="AO570" s="153">
        <f t="shared" si="267"/>
        <v>0</v>
      </c>
      <c r="AP570" s="153">
        <f t="shared" si="268"/>
        <v>404</v>
      </c>
      <c r="AQ570" s="153">
        <f t="shared" si="269"/>
        <v>7475.7200000000012</v>
      </c>
      <c r="AR570" s="153">
        <f t="shared" si="270"/>
        <v>22.798029556650246</v>
      </c>
      <c r="AS570" s="153">
        <f t="shared" si="271"/>
        <v>4.3016575207404149</v>
      </c>
      <c r="AT570" s="153">
        <f t="shared" si="272"/>
        <v>406</v>
      </c>
    </row>
    <row r="571" spans="1:46" ht="15.75" x14ac:dyDescent="0.25">
      <c r="A571" s="152" t="str">
        <f>'Primary endpoint outcomes'!A570</f>
        <v>Sheehan 2009b</v>
      </c>
      <c r="B571" s="152" t="str">
        <f>CONCATENATE('Primary endpoint outcomes'!S570,'Primary endpoint outcomes'!T570)</f>
        <v>HAMD21</v>
      </c>
      <c r="C571" s="154">
        <f t="shared" si="245"/>
        <v>29.605328719723186</v>
      </c>
      <c r="D571" s="154">
        <f t="shared" si="246"/>
        <v>3.889925305339279</v>
      </c>
      <c r="E571" s="154">
        <f t="shared" si="247"/>
        <v>289</v>
      </c>
      <c r="F571" s="21" t="str">
        <f t="shared" si="248"/>
        <v>YES</v>
      </c>
      <c r="G571" s="21" t="str">
        <f t="shared" si="249"/>
        <v>NO</v>
      </c>
      <c r="H571" s="155">
        <f t="shared" si="250"/>
        <v>0.99976525091477919</v>
      </c>
      <c r="I571" s="155">
        <f t="shared" si="251"/>
        <v>2.3474908522080895E-4</v>
      </c>
      <c r="J571" s="318">
        <f t="shared" si="252"/>
        <v>1</v>
      </c>
      <c r="K571" s="326">
        <f>IF(ISNUMBER('Primary endpoint outcomes'!U570)=TRUE,'Primary endpoint outcomes'!U570,(IF(ISNUMBER('Primary endpoint outcomes'!X570)=TRUE,'Primary endpoint outcomes'!X570,0)))</f>
        <v>29.89</v>
      </c>
      <c r="L571" s="326">
        <f>IF(ISNUMBER('Primary endpoint outcomes'!V570)=TRUE,'Primary endpoint outcomes'!V570,(IF(ISNUMBER('Primary endpoint outcomes'!Y570)=TRUE,'Primary endpoint outcomes'!Y570,0)))</f>
        <v>3.95</v>
      </c>
      <c r="M571" s="325">
        <f>IF(ISNUMBER('Primary endpoint outcomes'!W570)=TRUE,'Primary endpoint outcomes'!W570,(IF(ISNUMBER('Primary endpoint outcomes'!Z570)=TRUE,'Primary endpoint outcomes'!Z570,0)))</f>
        <v>95</v>
      </c>
      <c r="N571" s="326">
        <f>IF(ISNUMBER('Primary endpoint outcomes'!BC570)=TRUE,'Primary endpoint outcomes'!BC570,(IF(ISNUMBER('Primary endpoint outcomes'!BF570)=TRUE,'Primary endpoint outcomes'!BF570,0)))</f>
        <v>29.51</v>
      </c>
      <c r="O571" s="325">
        <f>IF(ISNUMBER('Primary endpoint outcomes'!BD570)=TRUE,'Primary endpoint outcomes'!BD570,(IF(ISNUMBER('Primary endpoint outcomes'!BG570)=TRUE,'Primary endpoint outcomes'!BG570,0)))</f>
        <v>3.99</v>
      </c>
      <c r="P571" s="325">
        <f>IF(ISNUMBER('Primary endpoint outcomes'!BE570)=TRUE,'Primary endpoint outcomes'!BE570,(IF(ISNUMBER('Primary endpoint outcomes'!BH570)=TRUE,'Primary endpoint outcomes'!BH570,0)))</f>
        <v>99</v>
      </c>
      <c r="Q571" s="326">
        <f>IF(ISNUMBER('Primary endpoint outcomes'!CK570)=TRUE,'Primary endpoint outcomes'!CK570,(IF(ISNUMBER('Primary endpoint outcomes'!CN570)=TRUE,'Primary endpoint outcomes'!CN570,0)))</f>
        <v>29.42</v>
      </c>
      <c r="R571" s="326">
        <f>IF(ISNUMBER('Primary endpoint outcomes'!CL570)=TRUE,'Primary endpoint outcomes'!CL570,(IF(ISNUMBER('Primary endpoint outcomes'!CO570)=TRUE,'Primary endpoint outcomes'!CO570,0)))</f>
        <v>3.72</v>
      </c>
      <c r="S571" s="325">
        <f>IF(ISNUMBER('Primary endpoint outcomes'!CM570)=TRUE,'Primary endpoint outcomes'!CM570,(IF(ISNUMBER('Primary endpoint outcomes'!CP570)=TRUE,'Primary endpoint outcomes'!CP570,0)))</f>
        <v>95</v>
      </c>
      <c r="T571" s="326">
        <f>IF(ISNUMBER('Primary endpoint outcomes'!DS570)=TRUE,'Primary endpoint outcomes'!DS570,(IF(ISNUMBER('Primary endpoint outcomes'!DV570)=TRUE,'Primary endpoint outcomes'!DV570,0)))</f>
        <v>0</v>
      </c>
      <c r="U571" s="326">
        <f>IF(ISNUMBER('Primary endpoint outcomes'!DT570)=TRUE,'Primary endpoint outcomes'!DT570,(IF(ISNUMBER('Primary endpoint outcomes'!DW570)=TRUE,'Primary endpoint outcomes'!DW570,0)))</f>
        <v>0</v>
      </c>
      <c r="V571" s="326">
        <f>IF(ISNUMBER('Primary endpoint outcomes'!DU570)=TRUE,'Primary endpoint outcomes'!DU570,(IF(ISNUMBER('Primary endpoint outcomes'!DX570)=TRUE,'Primary endpoint outcomes'!DX570,0)))</f>
        <v>0</v>
      </c>
      <c r="W571" s="326">
        <f>IF(ISNUMBER('Primary endpoint outcomes'!FA570)=TRUE,'Primary endpoint outcomes'!FA570,(IF(ISNUMBER('Primary endpoint outcomes'!FD570)=TRUE,'Primary endpoint outcomes'!FD570,0)))</f>
        <v>0</v>
      </c>
      <c r="X571" s="326">
        <f>IF(ISNUMBER('Primary endpoint outcomes'!FB570)=TRUE,'Primary endpoint outcomes'!FB570,(IF(ISNUMBER('Primary endpoint outcomes'!FE570)=TRUE,'Primary endpoint outcomes'!FE570,0)))</f>
        <v>0</v>
      </c>
      <c r="Y571" s="326">
        <f>IF(ISNUMBER('Primary endpoint outcomes'!FC570)=TRUE,'Primary endpoint outcomes'!FC570,(IF(ISNUMBER('Primary endpoint outcomes'!FF570)=TRUE,'Primary endpoint outcomes'!FF570,0)))</f>
        <v>0</v>
      </c>
      <c r="AA571" s="151">
        <f t="shared" si="253"/>
        <v>95</v>
      </c>
      <c r="AB571" s="153">
        <f t="shared" si="254"/>
        <v>94</v>
      </c>
      <c r="AC571" s="153">
        <f t="shared" si="255"/>
        <v>1466.635</v>
      </c>
      <c r="AD571" s="151">
        <f t="shared" si="256"/>
        <v>99</v>
      </c>
      <c r="AE571" s="153">
        <f t="shared" si="257"/>
        <v>98</v>
      </c>
      <c r="AF571" s="153">
        <f t="shared" si="258"/>
        <v>1560.1698000000001</v>
      </c>
      <c r="AG571" s="151">
        <f t="shared" si="259"/>
        <v>95</v>
      </c>
      <c r="AH571" s="153">
        <f t="shared" si="260"/>
        <v>94</v>
      </c>
      <c r="AI571" s="153">
        <f t="shared" si="261"/>
        <v>1300.8096000000003</v>
      </c>
      <c r="AJ571" s="151">
        <f t="shared" si="262"/>
        <v>0</v>
      </c>
      <c r="AK571" s="153">
        <f t="shared" si="263"/>
        <v>-1</v>
      </c>
      <c r="AL571" s="153">
        <f t="shared" si="264"/>
        <v>0</v>
      </c>
      <c r="AM571" s="151">
        <f t="shared" si="265"/>
        <v>0</v>
      </c>
      <c r="AN571" s="153">
        <f t="shared" si="266"/>
        <v>-1</v>
      </c>
      <c r="AO571" s="153">
        <f t="shared" si="267"/>
        <v>0</v>
      </c>
      <c r="AP571" s="153">
        <f t="shared" si="268"/>
        <v>286</v>
      </c>
      <c r="AQ571" s="153">
        <f t="shared" si="269"/>
        <v>4327.6144000000004</v>
      </c>
      <c r="AR571" s="153">
        <f t="shared" si="270"/>
        <v>29.605328719723186</v>
      </c>
      <c r="AS571" s="153">
        <f t="shared" si="271"/>
        <v>3.889925305339279</v>
      </c>
      <c r="AT571" s="153">
        <f t="shared" si="272"/>
        <v>289</v>
      </c>
    </row>
    <row r="572" spans="1:46" ht="15.75" x14ac:dyDescent="0.25">
      <c r="A572" s="152" t="str">
        <f>'Primary endpoint outcomes'!A571</f>
        <v>Shelton 2006</v>
      </c>
      <c r="B572" s="152" t="str">
        <f>CONCATENATE('Primary endpoint outcomes'!S571,'Primary endpoint outcomes'!T571)</f>
        <v>HAMD17</v>
      </c>
      <c r="C572" s="154">
        <f t="shared" si="245"/>
        <v>22.246249999999996</v>
      </c>
      <c r="D572" s="154">
        <f t="shared" si="246"/>
        <v>2.9000000000000004</v>
      </c>
      <c r="E572" s="154">
        <f t="shared" si="247"/>
        <v>160</v>
      </c>
      <c r="F572" s="21" t="str">
        <f t="shared" si="248"/>
        <v>YES</v>
      </c>
      <c r="G572" s="21" t="str">
        <f t="shared" si="249"/>
        <v>NO</v>
      </c>
      <c r="H572" s="155">
        <f t="shared" si="250"/>
        <v>0.98437518105730648</v>
      </c>
      <c r="I572" s="155">
        <f t="shared" si="251"/>
        <v>1.5624818942693519E-2</v>
      </c>
      <c r="J572" s="318">
        <f t="shared" si="252"/>
        <v>1</v>
      </c>
      <c r="K572" s="326">
        <f>IF(ISNUMBER('Primary endpoint outcomes'!U571)=TRUE,'Primary endpoint outcomes'!U571,(IF(ISNUMBER('Primary endpoint outcomes'!X571)=TRUE,'Primary endpoint outcomes'!X571,0)))</f>
        <v>22.4</v>
      </c>
      <c r="L572" s="326">
        <f>IF(ISNUMBER('Primary endpoint outcomes'!V571)=TRUE,'Primary endpoint outcomes'!V571,(IF(ISNUMBER('Primary endpoint outcomes'!Y571)=TRUE,'Primary endpoint outcomes'!Y571,0)))</f>
        <v>2.9</v>
      </c>
      <c r="M572" s="325">
        <f>IF(ISNUMBER('Primary endpoint outcomes'!W571)=TRUE,'Primary endpoint outcomes'!W571,(IF(ISNUMBER('Primary endpoint outcomes'!Z571)=TRUE,'Primary endpoint outcomes'!Z571,0)))</f>
        <v>78</v>
      </c>
      <c r="N572" s="326">
        <f>IF(ISNUMBER('Primary endpoint outcomes'!BC571)=TRUE,'Primary endpoint outcomes'!BC571,(IF(ISNUMBER('Primary endpoint outcomes'!BF571)=TRUE,'Primary endpoint outcomes'!BF571,0)))</f>
        <v>22.1</v>
      </c>
      <c r="O572" s="325">
        <f>IF(ISNUMBER('Primary endpoint outcomes'!BD571)=TRUE,'Primary endpoint outcomes'!BD571,(IF(ISNUMBER('Primary endpoint outcomes'!BG571)=TRUE,'Primary endpoint outcomes'!BG571,0)))</f>
        <v>2.9</v>
      </c>
      <c r="P572" s="325">
        <f>IF(ISNUMBER('Primary endpoint outcomes'!BE571)=TRUE,'Primary endpoint outcomes'!BE571,(IF(ISNUMBER('Primary endpoint outcomes'!BH571)=TRUE,'Primary endpoint outcomes'!BH571,0)))</f>
        <v>82</v>
      </c>
      <c r="Q572" s="326">
        <f>IF(ISNUMBER('Primary endpoint outcomes'!CK571)=TRUE,'Primary endpoint outcomes'!CK571,(IF(ISNUMBER('Primary endpoint outcomes'!CN571)=TRUE,'Primary endpoint outcomes'!CN571,0)))</f>
        <v>0</v>
      </c>
      <c r="R572" s="326">
        <f>IF(ISNUMBER('Primary endpoint outcomes'!CL571)=TRUE,'Primary endpoint outcomes'!CL571,(IF(ISNUMBER('Primary endpoint outcomes'!CO571)=TRUE,'Primary endpoint outcomes'!CO571,0)))</f>
        <v>0</v>
      </c>
      <c r="S572" s="325">
        <f>IF(ISNUMBER('Primary endpoint outcomes'!CM571)=TRUE,'Primary endpoint outcomes'!CM571,(IF(ISNUMBER('Primary endpoint outcomes'!CP571)=TRUE,'Primary endpoint outcomes'!CP571,0)))</f>
        <v>0</v>
      </c>
      <c r="T572" s="326">
        <f>IF(ISNUMBER('Primary endpoint outcomes'!DS571)=TRUE,'Primary endpoint outcomes'!DS571,(IF(ISNUMBER('Primary endpoint outcomes'!DV571)=TRUE,'Primary endpoint outcomes'!DV571,0)))</f>
        <v>0</v>
      </c>
      <c r="U572" s="326">
        <f>IF(ISNUMBER('Primary endpoint outcomes'!DT571)=TRUE,'Primary endpoint outcomes'!DT571,(IF(ISNUMBER('Primary endpoint outcomes'!DW571)=TRUE,'Primary endpoint outcomes'!DW571,0)))</f>
        <v>0</v>
      </c>
      <c r="V572" s="326">
        <f>IF(ISNUMBER('Primary endpoint outcomes'!DU571)=TRUE,'Primary endpoint outcomes'!DU571,(IF(ISNUMBER('Primary endpoint outcomes'!DX571)=TRUE,'Primary endpoint outcomes'!DX571,0)))</f>
        <v>0</v>
      </c>
      <c r="W572" s="326">
        <f>IF(ISNUMBER('Primary endpoint outcomes'!FA571)=TRUE,'Primary endpoint outcomes'!FA571,(IF(ISNUMBER('Primary endpoint outcomes'!FD571)=TRUE,'Primary endpoint outcomes'!FD571,0)))</f>
        <v>0</v>
      </c>
      <c r="X572" s="326">
        <f>IF(ISNUMBER('Primary endpoint outcomes'!FB571)=TRUE,'Primary endpoint outcomes'!FB571,(IF(ISNUMBER('Primary endpoint outcomes'!FE571)=TRUE,'Primary endpoint outcomes'!FE571,0)))</f>
        <v>0</v>
      </c>
      <c r="Y572" s="326">
        <f>IF(ISNUMBER('Primary endpoint outcomes'!FC571)=TRUE,'Primary endpoint outcomes'!FC571,(IF(ISNUMBER('Primary endpoint outcomes'!FF571)=TRUE,'Primary endpoint outcomes'!FF571,0)))</f>
        <v>0</v>
      </c>
      <c r="AA572" s="151">
        <f t="shared" si="253"/>
        <v>78</v>
      </c>
      <c r="AB572" s="153">
        <f t="shared" si="254"/>
        <v>77</v>
      </c>
      <c r="AC572" s="153">
        <f t="shared" si="255"/>
        <v>647.57000000000005</v>
      </c>
      <c r="AD572" s="151">
        <f t="shared" si="256"/>
        <v>82</v>
      </c>
      <c r="AE572" s="153">
        <f t="shared" si="257"/>
        <v>81</v>
      </c>
      <c r="AF572" s="153">
        <f t="shared" si="258"/>
        <v>681.21</v>
      </c>
      <c r="AG572" s="151">
        <f t="shared" si="259"/>
        <v>0</v>
      </c>
      <c r="AH572" s="153">
        <f t="shared" si="260"/>
        <v>-1</v>
      </c>
      <c r="AI572" s="153">
        <f t="shared" si="261"/>
        <v>0</v>
      </c>
      <c r="AJ572" s="151">
        <f t="shared" si="262"/>
        <v>0</v>
      </c>
      <c r="AK572" s="153">
        <f t="shared" si="263"/>
        <v>-1</v>
      </c>
      <c r="AL572" s="153">
        <f t="shared" si="264"/>
        <v>0</v>
      </c>
      <c r="AM572" s="151">
        <f t="shared" si="265"/>
        <v>0</v>
      </c>
      <c r="AN572" s="153">
        <f t="shared" si="266"/>
        <v>-1</v>
      </c>
      <c r="AO572" s="153">
        <f t="shared" si="267"/>
        <v>0</v>
      </c>
      <c r="AP572" s="153">
        <f t="shared" si="268"/>
        <v>158</v>
      </c>
      <c r="AQ572" s="153">
        <f t="shared" si="269"/>
        <v>1328.7800000000002</v>
      </c>
      <c r="AR572" s="153">
        <f t="shared" si="270"/>
        <v>22.246249999999996</v>
      </c>
      <c r="AS572" s="153">
        <f t="shared" si="271"/>
        <v>2.9000000000000004</v>
      </c>
      <c r="AT572" s="153">
        <f t="shared" si="272"/>
        <v>160</v>
      </c>
    </row>
    <row r="573" spans="1:46" ht="15.75" x14ac:dyDescent="0.25">
      <c r="A573" s="152" t="str">
        <f>'Primary endpoint outcomes'!A572</f>
        <v>Silverstone 1994</v>
      </c>
      <c r="B573" s="152" t="str">
        <f>CONCATENATE('Primary endpoint outcomes'!S572,'Primary endpoint outcomes'!T572)</f>
        <v>HAMD17</v>
      </c>
      <c r="C573" s="154">
        <f t="shared" si="245"/>
        <v>24.888888888888889</v>
      </c>
      <c r="D573" s="154">
        <f t="shared" si="246"/>
        <v>4.9994886956612987</v>
      </c>
      <c r="E573" s="154">
        <f t="shared" si="247"/>
        <v>135</v>
      </c>
      <c r="F573" s="21" t="str">
        <f t="shared" si="248"/>
        <v>YES</v>
      </c>
      <c r="G573" s="21" t="str">
        <f t="shared" si="249"/>
        <v>NO</v>
      </c>
      <c r="H573" s="155">
        <f t="shared" si="250"/>
        <v>0.96229475427518463</v>
      </c>
      <c r="I573" s="155">
        <f t="shared" si="251"/>
        <v>3.7705245724815373E-2</v>
      </c>
      <c r="J573" s="318">
        <f t="shared" si="252"/>
        <v>1</v>
      </c>
      <c r="K573" s="326">
        <f>IF(ISNUMBER('Primary endpoint outcomes'!U572)=TRUE,'Primary endpoint outcomes'!U572,(IF(ISNUMBER('Primary endpoint outcomes'!X572)=TRUE,'Primary endpoint outcomes'!X572,0)))</f>
        <v>25.4</v>
      </c>
      <c r="L573" s="326">
        <f>IF(ISNUMBER('Primary endpoint outcomes'!V572)=TRUE,'Primary endpoint outcomes'!V572,(IF(ISNUMBER('Primary endpoint outcomes'!Y572)=TRUE,'Primary endpoint outcomes'!Y572,0)))</f>
        <v>5.2</v>
      </c>
      <c r="M573" s="325">
        <f>IF(ISNUMBER('Primary endpoint outcomes'!W572)=TRUE,'Primary endpoint outcomes'!W572,(IF(ISNUMBER('Primary endpoint outcomes'!Z572)=TRUE,'Primary endpoint outcomes'!Z572,0)))</f>
        <v>66</v>
      </c>
      <c r="N573" s="326">
        <f>IF(ISNUMBER('Primary endpoint outcomes'!BC572)=TRUE,'Primary endpoint outcomes'!BC572,(IF(ISNUMBER('Primary endpoint outcomes'!BF572)=TRUE,'Primary endpoint outcomes'!BF572,0)))</f>
        <v>24.4</v>
      </c>
      <c r="O573" s="325">
        <f>IF(ISNUMBER('Primary endpoint outcomes'!BD572)=TRUE,'Primary endpoint outcomes'!BD572,(IF(ISNUMBER('Primary endpoint outcomes'!BG572)=TRUE,'Primary endpoint outcomes'!BG572,0)))</f>
        <v>4.8</v>
      </c>
      <c r="P573" s="325">
        <f>IF(ISNUMBER('Primary endpoint outcomes'!BE572)=TRUE,'Primary endpoint outcomes'!BE572,(IF(ISNUMBER('Primary endpoint outcomes'!BH572)=TRUE,'Primary endpoint outcomes'!BH572,0)))</f>
        <v>69</v>
      </c>
      <c r="Q573" s="326">
        <f>IF(ISNUMBER('Primary endpoint outcomes'!CK572)=TRUE,'Primary endpoint outcomes'!CK572,(IF(ISNUMBER('Primary endpoint outcomes'!CN572)=TRUE,'Primary endpoint outcomes'!CN572,0)))</f>
        <v>0</v>
      </c>
      <c r="R573" s="326">
        <f>IF(ISNUMBER('Primary endpoint outcomes'!CL572)=TRUE,'Primary endpoint outcomes'!CL572,(IF(ISNUMBER('Primary endpoint outcomes'!CO572)=TRUE,'Primary endpoint outcomes'!CO572,0)))</f>
        <v>0</v>
      </c>
      <c r="S573" s="325">
        <f>IF(ISNUMBER('Primary endpoint outcomes'!CM572)=TRUE,'Primary endpoint outcomes'!CM572,(IF(ISNUMBER('Primary endpoint outcomes'!CP572)=TRUE,'Primary endpoint outcomes'!CP572,0)))</f>
        <v>0</v>
      </c>
      <c r="T573" s="326">
        <f>IF(ISNUMBER('Primary endpoint outcomes'!DS572)=TRUE,'Primary endpoint outcomes'!DS572,(IF(ISNUMBER('Primary endpoint outcomes'!DV572)=TRUE,'Primary endpoint outcomes'!DV572,0)))</f>
        <v>0</v>
      </c>
      <c r="U573" s="326">
        <f>IF(ISNUMBER('Primary endpoint outcomes'!DT572)=TRUE,'Primary endpoint outcomes'!DT572,(IF(ISNUMBER('Primary endpoint outcomes'!DW572)=TRUE,'Primary endpoint outcomes'!DW572,0)))</f>
        <v>0</v>
      </c>
      <c r="V573" s="326">
        <f>IF(ISNUMBER('Primary endpoint outcomes'!DU572)=TRUE,'Primary endpoint outcomes'!DU572,(IF(ISNUMBER('Primary endpoint outcomes'!DX572)=TRUE,'Primary endpoint outcomes'!DX572,0)))</f>
        <v>0</v>
      </c>
      <c r="W573" s="326">
        <f>IF(ISNUMBER('Primary endpoint outcomes'!FA572)=TRUE,'Primary endpoint outcomes'!FA572,(IF(ISNUMBER('Primary endpoint outcomes'!FD572)=TRUE,'Primary endpoint outcomes'!FD572,0)))</f>
        <v>0</v>
      </c>
      <c r="X573" s="326">
        <f>IF(ISNUMBER('Primary endpoint outcomes'!FB572)=TRUE,'Primary endpoint outcomes'!FB572,(IF(ISNUMBER('Primary endpoint outcomes'!FE572)=TRUE,'Primary endpoint outcomes'!FE572,0)))</f>
        <v>0</v>
      </c>
      <c r="Y573" s="326">
        <f>IF(ISNUMBER('Primary endpoint outcomes'!FC572)=TRUE,'Primary endpoint outcomes'!FC572,(IF(ISNUMBER('Primary endpoint outcomes'!FF572)=TRUE,'Primary endpoint outcomes'!FF572,0)))</f>
        <v>0</v>
      </c>
      <c r="AA573" s="151">
        <f t="shared" si="253"/>
        <v>66</v>
      </c>
      <c r="AB573" s="153">
        <f t="shared" si="254"/>
        <v>65</v>
      </c>
      <c r="AC573" s="153">
        <f t="shared" si="255"/>
        <v>1757.6000000000001</v>
      </c>
      <c r="AD573" s="151">
        <f t="shared" si="256"/>
        <v>69</v>
      </c>
      <c r="AE573" s="153">
        <f t="shared" si="257"/>
        <v>68</v>
      </c>
      <c r="AF573" s="153">
        <f t="shared" si="258"/>
        <v>1566.72</v>
      </c>
      <c r="AG573" s="151">
        <f t="shared" si="259"/>
        <v>0</v>
      </c>
      <c r="AH573" s="153">
        <f t="shared" si="260"/>
        <v>-1</v>
      </c>
      <c r="AI573" s="153">
        <f t="shared" si="261"/>
        <v>0</v>
      </c>
      <c r="AJ573" s="151">
        <f t="shared" si="262"/>
        <v>0</v>
      </c>
      <c r="AK573" s="153">
        <f t="shared" si="263"/>
        <v>-1</v>
      </c>
      <c r="AL573" s="153">
        <f t="shared" si="264"/>
        <v>0</v>
      </c>
      <c r="AM573" s="151">
        <f t="shared" si="265"/>
        <v>0</v>
      </c>
      <c r="AN573" s="153">
        <f t="shared" si="266"/>
        <v>-1</v>
      </c>
      <c r="AO573" s="153">
        <f t="shared" si="267"/>
        <v>0</v>
      </c>
      <c r="AP573" s="153">
        <f t="shared" si="268"/>
        <v>133</v>
      </c>
      <c r="AQ573" s="153">
        <f t="shared" si="269"/>
        <v>3324.32</v>
      </c>
      <c r="AR573" s="153">
        <f t="shared" si="270"/>
        <v>24.888888888888889</v>
      </c>
      <c r="AS573" s="153">
        <f t="shared" si="271"/>
        <v>4.9994886956612987</v>
      </c>
      <c r="AT573" s="153">
        <f t="shared" si="272"/>
        <v>135</v>
      </c>
    </row>
    <row r="574" spans="1:46" ht="15.75" x14ac:dyDescent="0.25">
      <c r="A574" s="152" t="str">
        <f>'Primary endpoint outcomes'!A573</f>
        <v>Sims 2006</v>
      </c>
      <c r="B574" s="152" t="str">
        <f>CONCATENATE('Primary endpoint outcomes'!S573,'Primary endpoint outcomes'!T573)</f>
        <v>CES-D20</v>
      </c>
      <c r="C574" s="154">
        <f t="shared" si="245"/>
        <v>17.966250000000002</v>
      </c>
      <c r="D574" s="154">
        <f t="shared" si="246"/>
        <v>6.2986315974186011</v>
      </c>
      <c r="E574" s="154">
        <f t="shared" si="247"/>
        <v>32</v>
      </c>
      <c r="F574" s="21" t="str">
        <f t="shared" si="248"/>
        <v>NO</v>
      </c>
      <c r="G574" s="21" t="str">
        <f t="shared" si="249"/>
        <v>YES</v>
      </c>
      <c r="H574" s="155">
        <f t="shared" si="250"/>
        <v>2.0974457775720934E-3</v>
      </c>
      <c r="I574" s="155">
        <f t="shared" si="251"/>
        <v>0.99790255422242791</v>
      </c>
      <c r="J574" s="318">
        <f t="shared" si="252"/>
        <v>1</v>
      </c>
      <c r="K574" s="326">
        <f>IF(ISNUMBER('Primary endpoint outcomes'!U573)=TRUE,'Primary endpoint outcomes'!U573,(IF(ISNUMBER('Primary endpoint outcomes'!X573)=TRUE,'Primary endpoint outcomes'!X573,0)))</f>
        <v>19.71</v>
      </c>
      <c r="L574" s="326">
        <f>IF(ISNUMBER('Primary endpoint outcomes'!V573)=TRUE,'Primary endpoint outcomes'!V573,(IF(ISNUMBER('Primary endpoint outcomes'!Y573)=TRUE,'Primary endpoint outcomes'!Y573,0)))</f>
        <v>6.4</v>
      </c>
      <c r="M574" s="325">
        <f>IF(ISNUMBER('Primary endpoint outcomes'!W573)=TRUE,'Primary endpoint outcomes'!W573,(IF(ISNUMBER('Primary endpoint outcomes'!Z573)=TRUE,'Primary endpoint outcomes'!Z573,0)))</f>
        <v>14</v>
      </c>
      <c r="N574" s="326">
        <f>IF(ISNUMBER('Primary endpoint outcomes'!BC573)=TRUE,'Primary endpoint outcomes'!BC573,(IF(ISNUMBER('Primary endpoint outcomes'!BF573)=TRUE,'Primary endpoint outcomes'!BF573,0)))</f>
        <v>16.61</v>
      </c>
      <c r="O574" s="325">
        <f>IF(ISNUMBER('Primary endpoint outcomes'!BD573)=TRUE,'Primary endpoint outcomes'!BD573,(IF(ISNUMBER('Primary endpoint outcomes'!BG573)=TRUE,'Primary endpoint outcomes'!BG573,0)))</f>
        <v>6.22</v>
      </c>
      <c r="P574" s="325">
        <f>IF(ISNUMBER('Primary endpoint outcomes'!BE573)=TRUE,'Primary endpoint outcomes'!BE573,(IF(ISNUMBER('Primary endpoint outcomes'!BH573)=TRUE,'Primary endpoint outcomes'!BH573,0)))</f>
        <v>18</v>
      </c>
      <c r="Q574" s="326">
        <f>IF(ISNUMBER('Primary endpoint outcomes'!CK573)=TRUE,'Primary endpoint outcomes'!CK573,(IF(ISNUMBER('Primary endpoint outcomes'!CN573)=TRUE,'Primary endpoint outcomes'!CN573,0)))</f>
        <v>0</v>
      </c>
      <c r="R574" s="326">
        <f>IF(ISNUMBER('Primary endpoint outcomes'!CL573)=TRUE,'Primary endpoint outcomes'!CL573,(IF(ISNUMBER('Primary endpoint outcomes'!CO573)=TRUE,'Primary endpoint outcomes'!CO573,0)))</f>
        <v>0</v>
      </c>
      <c r="S574" s="325">
        <f>IF(ISNUMBER('Primary endpoint outcomes'!CM573)=TRUE,'Primary endpoint outcomes'!CM573,(IF(ISNUMBER('Primary endpoint outcomes'!CP573)=TRUE,'Primary endpoint outcomes'!CP573,0)))</f>
        <v>0</v>
      </c>
      <c r="T574" s="326">
        <f>IF(ISNUMBER('Primary endpoint outcomes'!DS573)=TRUE,'Primary endpoint outcomes'!DS573,(IF(ISNUMBER('Primary endpoint outcomes'!DV573)=TRUE,'Primary endpoint outcomes'!DV573,0)))</f>
        <v>0</v>
      </c>
      <c r="U574" s="326">
        <f>IF(ISNUMBER('Primary endpoint outcomes'!DT573)=TRUE,'Primary endpoint outcomes'!DT573,(IF(ISNUMBER('Primary endpoint outcomes'!DW573)=TRUE,'Primary endpoint outcomes'!DW573,0)))</f>
        <v>0</v>
      </c>
      <c r="V574" s="326">
        <f>IF(ISNUMBER('Primary endpoint outcomes'!DU573)=TRUE,'Primary endpoint outcomes'!DU573,(IF(ISNUMBER('Primary endpoint outcomes'!DX573)=TRUE,'Primary endpoint outcomes'!DX573,0)))</f>
        <v>0</v>
      </c>
      <c r="W574" s="326">
        <f>IF(ISNUMBER('Primary endpoint outcomes'!FA573)=TRUE,'Primary endpoint outcomes'!FA573,(IF(ISNUMBER('Primary endpoint outcomes'!FD573)=TRUE,'Primary endpoint outcomes'!FD573,0)))</f>
        <v>0</v>
      </c>
      <c r="X574" s="326">
        <f>IF(ISNUMBER('Primary endpoint outcomes'!FB573)=TRUE,'Primary endpoint outcomes'!FB573,(IF(ISNUMBER('Primary endpoint outcomes'!FE573)=TRUE,'Primary endpoint outcomes'!FE573,0)))</f>
        <v>0</v>
      </c>
      <c r="Y574" s="326">
        <f>IF(ISNUMBER('Primary endpoint outcomes'!FC573)=TRUE,'Primary endpoint outcomes'!FC573,(IF(ISNUMBER('Primary endpoint outcomes'!FF573)=TRUE,'Primary endpoint outcomes'!FF573,0)))</f>
        <v>0</v>
      </c>
      <c r="AA574" s="151">
        <f t="shared" si="253"/>
        <v>14</v>
      </c>
      <c r="AB574" s="153">
        <f t="shared" si="254"/>
        <v>13</v>
      </c>
      <c r="AC574" s="153">
        <f t="shared" si="255"/>
        <v>532.48000000000013</v>
      </c>
      <c r="AD574" s="151">
        <f t="shared" si="256"/>
        <v>18</v>
      </c>
      <c r="AE574" s="153">
        <f t="shared" si="257"/>
        <v>17</v>
      </c>
      <c r="AF574" s="153">
        <f t="shared" si="258"/>
        <v>657.70279999999991</v>
      </c>
      <c r="AG574" s="151">
        <f t="shared" si="259"/>
        <v>0</v>
      </c>
      <c r="AH574" s="153">
        <f t="shared" si="260"/>
        <v>-1</v>
      </c>
      <c r="AI574" s="153">
        <f t="shared" si="261"/>
        <v>0</v>
      </c>
      <c r="AJ574" s="151">
        <f t="shared" si="262"/>
        <v>0</v>
      </c>
      <c r="AK574" s="153">
        <f t="shared" si="263"/>
        <v>-1</v>
      </c>
      <c r="AL574" s="153">
        <f t="shared" si="264"/>
        <v>0</v>
      </c>
      <c r="AM574" s="151">
        <f t="shared" si="265"/>
        <v>0</v>
      </c>
      <c r="AN574" s="153">
        <f t="shared" si="266"/>
        <v>-1</v>
      </c>
      <c r="AO574" s="153">
        <f t="shared" si="267"/>
        <v>0</v>
      </c>
      <c r="AP574" s="153">
        <f t="shared" si="268"/>
        <v>30</v>
      </c>
      <c r="AQ574" s="153">
        <f t="shared" si="269"/>
        <v>1190.1828</v>
      </c>
      <c r="AR574" s="153">
        <f t="shared" si="270"/>
        <v>17.966250000000002</v>
      </c>
      <c r="AS574" s="153">
        <f t="shared" si="271"/>
        <v>6.2986315974186011</v>
      </c>
      <c r="AT574" s="153">
        <f t="shared" si="272"/>
        <v>32</v>
      </c>
    </row>
    <row r="575" spans="1:46" ht="15.75" x14ac:dyDescent="0.25">
      <c r="A575" s="152" t="str">
        <f>'Primary endpoint outcomes'!A574</f>
        <v>Singh 1997a/1997b</v>
      </c>
      <c r="B575" s="152" t="str">
        <f>CONCATENATE('Primary endpoint outcomes'!S574,'Primary endpoint outcomes'!T574)</f>
        <v>HAMD17</v>
      </c>
      <c r="C575" s="154">
        <f t="shared" si="245"/>
        <v>11.878125000000001</v>
      </c>
      <c r="D575" s="154">
        <f t="shared" si="246"/>
        <v>3.7855083322234719</v>
      </c>
      <c r="E575" s="154">
        <f t="shared" si="247"/>
        <v>32</v>
      </c>
      <c r="F575" s="21" t="str">
        <f t="shared" si="248"/>
        <v>NO</v>
      </c>
      <c r="G575" s="21" t="str">
        <f t="shared" si="249"/>
        <v>YES</v>
      </c>
      <c r="H575" s="155">
        <f t="shared" si="250"/>
        <v>0.13810860633725097</v>
      </c>
      <c r="I575" s="155">
        <f t="shared" si="251"/>
        <v>0.86189139366274903</v>
      </c>
      <c r="J575" s="318">
        <f t="shared" si="252"/>
        <v>1</v>
      </c>
      <c r="K575" s="326">
        <f>IF(ISNUMBER('Primary endpoint outcomes'!U574)=TRUE,'Primary endpoint outcomes'!U574,(IF(ISNUMBER('Primary endpoint outcomes'!X574)=TRUE,'Primary endpoint outcomes'!X574,0)))</f>
        <v>12.3</v>
      </c>
      <c r="L575" s="326">
        <f>IF(ISNUMBER('Primary endpoint outcomes'!V574)=TRUE,'Primary endpoint outcomes'!V574,(IF(ISNUMBER('Primary endpoint outcomes'!Y574)=TRUE,'Primary endpoint outcomes'!Y574,0)))</f>
        <v>3.71</v>
      </c>
      <c r="M575" s="325">
        <f>IF(ISNUMBER('Primary endpoint outcomes'!W574)=TRUE,'Primary endpoint outcomes'!W574,(IF(ISNUMBER('Primary endpoint outcomes'!Z574)=TRUE,'Primary endpoint outcomes'!Z574,0)))</f>
        <v>17</v>
      </c>
      <c r="N575" s="326">
        <f>IF(ISNUMBER('Primary endpoint outcomes'!BC574)=TRUE,'Primary endpoint outcomes'!BC574,(IF(ISNUMBER('Primary endpoint outcomes'!BF574)=TRUE,'Primary endpoint outcomes'!BF574,0)))</f>
        <v>11.4</v>
      </c>
      <c r="O575" s="325">
        <f>IF(ISNUMBER('Primary endpoint outcomes'!BD574)=TRUE,'Primary endpoint outcomes'!BD574,(IF(ISNUMBER('Primary endpoint outcomes'!BG574)=TRUE,'Primary endpoint outcomes'!BG574,0)))</f>
        <v>3.87</v>
      </c>
      <c r="P575" s="325">
        <f>IF(ISNUMBER('Primary endpoint outcomes'!BE574)=TRUE,'Primary endpoint outcomes'!BE574,(IF(ISNUMBER('Primary endpoint outcomes'!BH574)=TRUE,'Primary endpoint outcomes'!BH574,0)))</f>
        <v>15</v>
      </c>
      <c r="Q575" s="326">
        <f>IF(ISNUMBER('Primary endpoint outcomes'!CK574)=TRUE,'Primary endpoint outcomes'!CK574,(IF(ISNUMBER('Primary endpoint outcomes'!CN574)=TRUE,'Primary endpoint outcomes'!CN574,0)))</f>
        <v>0</v>
      </c>
      <c r="R575" s="326">
        <f>IF(ISNUMBER('Primary endpoint outcomes'!CL574)=TRUE,'Primary endpoint outcomes'!CL574,(IF(ISNUMBER('Primary endpoint outcomes'!CO574)=TRUE,'Primary endpoint outcomes'!CO574,0)))</f>
        <v>0</v>
      </c>
      <c r="S575" s="325">
        <f>IF(ISNUMBER('Primary endpoint outcomes'!CM574)=TRUE,'Primary endpoint outcomes'!CM574,(IF(ISNUMBER('Primary endpoint outcomes'!CP574)=TRUE,'Primary endpoint outcomes'!CP574,0)))</f>
        <v>0</v>
      </c>
      <c r="T575" s="326">
        <f>IF(ISNUMBER('Primary endpoint outcomes'!DS574)=TRUE,'Primary endpoint outcomes'!DS574,(IF(ISNUMBER('Primary endpoint outcomes'!DV574)=TRUE,'Primary endpoint outcomes'!DV574,0)))</f>
        <v>0</v>
      </c>
      <c r="U575" s="326">
        <f>IF(ISNUMBER('Primary endpoint outcomes'!DT574)=TRUE,'Primary endpoint outcomes'!DT574,(IF(ISNUMBER('Primary endpoint outcomes'!DW574)=TRUE,'Primary endpoint outcomes'!DW574,0)))</f>
        <v>0</v>
      </c>
      <c r="V575" s="326">
        <f>IF(ISNUMBER('Primary endpoint outcomes'!DU574)=TRUE,'Primary endpoint outcomes'!DU574,(IF(ISNUMBER('Primary endpoint outcomes'!DX574)=TRUE,'Primary endpoint outcomes'!DX574,0)))</f>
        <v>0</v>
      </c>
      <c r="W575" s="326">
        <f>IF(ISNUMBER('Primary endpoint outcomes'!FA574)=TRUE,'Primary endpoint outcomes'!FA574,(IF(ISNUMBER('Primary endpoint outcomes'!FD574)=TRUE,'Primary endpoint outcomes'!FD574,0)))</f>
        <v>0</v>
      </c>
      <c r="X575" s="326">
        <f>IF(ISNUMBER('Primary endpoint outcomes'!FB574)=TRUE,'Primary endpoint outcomes'!FB574,(IF(ISNUMBER('Primary endpoint outcomes'!FE574)=TRUE,'Primary endpoint outcomes'!FE574,0)))</f>
        <v>0</v>
      </c>
      <c r="Y575" s="326">
        <f>IF(ISNUMBER('Primary endpoint outcomes'!FC574)=TRUE,'Primary endpoint outcomes'!FC574,(IF(ISNUMBER('Primary endpoint outcomes'!FF574)=TRUE,'Primary endpoint outcomes'!FF574,0)))</f>
        <v>0</v>
      </c>
      <c r="AA575" s="151">
        <f t="shared" si="253"/>
        <v>17</v>
      </c>
      <c r="AB575" s="153">
        <f t="shared" si="254"/>
        <v>16</v>
      </c>
      <c r="AC575" s="153">
        <f t="shared" si="255"/>
        <v>220.22559999999999</v>
      </c>
      <c r="AD575" s="151">
        <f t="shared" si="256"/>
        <v>15</v>
      </c>
      <c r="AE575" s="153">
        <f t="shared" si="257"/>
        <v>14</v>
      </c>
      <c r="AF575" s="153">
        <f t="shared" si="258"/>
        <v>209.67660000000001</v>
      </c>
      <c r="AG575" s="151">
        <f t="shared" si="259"/>
        <v>0</v>
      </c>
      <c r="AH575" s="153">
        <f t="shared" si="260"/>
        <v>-1</v>
      </c>
      <c r="AI575" s="153">
        <f t="shared" si="261"/>
        <v>0</v>
      </c>
      <c r="AJ575" s="151">
        <f t="shared" si="262"/>
        <v>0</v>
      </c>
      <c r="AK575" s="153">
        <f t="shared" si="263"/>
        <v>-1</v>
      </c>
      <c r="AL575" s="153">
        <f t="shared" si="264"/>
        <v>0</v>
      </c>
      <c r="AM575" s="151">
        <f t="shared" si="265"/>
        <v>0</v>
      </c>
      <c r="AN575" s="153">
        <f t="shared" si="266"/>
        <v>-1</v>
      </c>
      <c r="AO575" s="153">
        <f t="shared" si="267"/>
        <v>0</v>
      </c>
      <c r="AP575" s="153">
        <f t="shared" si="268"/>
        <v>30</v>
      </c>
      <c r="AQ575" s="153">
        <f t="shared" si="269"/>
        <v>429.90219999999999</v>
      </c>
      <c r="AR575" s="153">
        <f t="shared" si="270"/>
        <v>11.878125000000001</v>
      </c>
      <c r="AS575" s="153">
        <f t="shared" si="271"/>
        <v>3.7855083322234719</v>
      </c>
      <c r="AT575" s="153">
        <f t="shared" si="272"/>
        <v>32</v>
      </c>
    </row>
    <row r="576" spans="1:46" ht="15.75" x14ac:dyDescent="0.25">
      <c r="A576" s="152" t="str">
        <f>'Primary endpoint outcomes'!A575</f>
        <v>Singh 2005</v>
      </c>
      <c r="B576" s="152" t="str">
        <f>CONCATENATE('Primary endpoint outcomes'!S575,'Primary endpoint outcomes'!T575)</f>
        <v>HAMD17</v>
      </c>
      <c r="C576" s="154">
        <f t="shared" si="245"/>
        <v>19.07037037037037</v>
      </c>
      <c r="D576" s="154">
        <f t="shared" si="246"/>
        <v>4.5750174113029871</v>
      </c>
      <c r="E576" s="154">
        <f t="shared" si="247"/>
        <v>54</v>
      </c>
      <c r="F576" s="21" t="str">
        <f t="shared" si="248"/>
        <v>YES</v>
      </c>
      <c r="G576" s="21" t="str">
        <f t="shared" si="249"/>
        <v>NO</v>
      </c>
      <c r="H576" s="155">
        <f t="shared" si="250"/>
        <v>0.74892689035660842</v>
      </c>
      <c r="I576" s="155">
        <f t="shared" si="251"/>
        <v>0.25107310964339158</v>
      </c>
      <c r="J576" s="318">
        <f t="shared" si="252"/>
        <v>1</v>
      </c>
      <c r="K576" s="326">
        <f>IF(ISNUMBER('Primary endpoint outcomes'!U575)=TRUE,'Primary endpoint outcomes'!U575,(IF(ISNUMBER('Primary endpoint outcomes'!X575)=TRUE,'Primary endpoint outcomes'!X575,0)))</f>
        <v>18</v>
      </c>
      <c r="L576" s="326">
        <f>IF(ISNUMBER('Primary endpoint outcomes'!V575)=TRUE,'Primary endpoint outcomes'!V575,(IF(ISNUMBER('Primary endpoint outcomes'!Y575)=TRUE,'Primary endpoint outcomes'!Y575,0)))</f>
        <v>4.5</v>
      </c>
      <c r="M576" s="325">
        <f>IF(ISNUMBER('Primary endpoint outcomes'!W575)=TRUE,'Primary endpoint outcomes'!W575,(IF(ISNUMBER('Primary endpoint outcomes'!Z575)=TRUE,'Primary endpoint outcomes'!Z575,0)))</f>
        <v>18</v>
      </c>
      <c r="N576" s="326">
        <f>IF(ISNUMBER('Primary endpoint outcomes'!BC575)=TRUE,'Primary endpoint outcomes'!BC575,(IF(ISNUMBER('Primary endpoint outcomes'!BF575)=TRUE,'Primary endpoint outcomes'!BF575,0)))</f>
        <v>19.5</v>
      </c>
      <c r="O576" s="325">
        <f>IF(ISNUMBER('Primary endpoint outcomes'!BD575)=TRUE,'Primary endpoint outcomes'!BD575,(IF(ISNUMBER('Primary endpoint outcomes'!BG575)=TRUE,'Primary endpoint outcomes'!BG575,0)))</f>
        <v>5.3</v>
      </c>
      <c r="P576" s="325">
        <f>IF(ISNUMBER('Primary endpoint outcomes'!BE575)=TRUE,'Primary endpoint outcomes'!BE575,(IF(ISNUMBER('Primary endpoint outcomes'!BH575)=TRUE,'Primary endpoint outcomes'!BH575,0)))</f>
        <v>17</v>
      </c>
      <c r="Q576" s="326">
        <f>IF(ISNUMBER('Primary endpoint outcomes'!CK575)=TRUE,'Primary endpoint outcomes'!CK575,(IF(ISNUMBER('Primary endpoint outcomes'!CN575)=TRUE,'Primary endpoint outcomes'!CN575,0)))</f>
        <v>19.7</v>
      </c>
      <c r="R576" s="326">
        <f>IF(ISNUMBER('Primary endpoint outcomes'!CL575)=TRUE,'Primary endpoint outcomes'!CL575,(IF(ISNUMBER('Primary endpoint outcomes'!CO575)=TRUE,'Primary endpoint outcomes'!CO575,0)))</f>
        <v>3.9</v>
      </c>
      <c r="S576" s="325">
        <f>IF(ISNUMBER('Primary endpoint outcomes'!CM575)=TRUE,'Primary endpoint outcomes'!CM575,(IF(ISNUMBER('Primary endpoint outcomes'!CP575)=TRUE,'Primary endpoint outcomes'!CP575,0)))</f>
        <v>19</v>
      </c>
      <c r="T576" s="326">
        <f>IF(ISNUMBER('Primary endpoint outcomes'!DS575)=TRUE,'Primary endpoint outcomes'!DS575,(IF(ISNUMBER('Primary endpoint outcomes'!DV575)=TRUE,'Primary endpoint outcomes'!DV575,0)))</f>
        <v>0</v>
      </c>
      <c r="U576" s="326">
        <f>IF(ISNUMBER('Primary endpoint outcomes'!DT575)=TRUE,'Primary endpoint outcomes'!DT575,(IF(ISNUMBER('Primary endpoint outcomes'!DW575)=TRUE,'Primary endpoint outcomes'!DW575,0)))</f>
        <v>0</v>
      </c>
      <c r="V576" s="326">
        <f>IF(ISNUMBER('Primary endpoint outcomes'!DU575)=TRUE,'Primary endpoint outcomes'!DU575,(IF(ISNUMBER('Primary endpoint outcomes'!DX575)=TRUE,'Primary endpoint outcomes'!DX575,0)))</f>
        <v>0</v>
      </c>
      <c r="W576" s="326">
        <f>IF(ISNUMBER('Primary endpoint outcomes'!FA575)=TRUE,'Primary endpoint outcomes'!FA575,(IF(ISNUMBER('Primary endpoint outcomes'!FD575)=TRUE,'Primary endpoint outcomes'!FD575,0)))</f>
        <v>0</v>
      </c>
      <c r="X576" s="326">
        <f>IF(ISNUMBER('Primary endpoint outcomes'!FB575)=TRUE,'Primary endpoint outcomes'!FB575,(IF(ISNUMBER('Primary endpoint outcomes'!FE575)=TRUE,'Primary endpoint outcomes'!FE575,0)))</f>
        <v>0</v>
      </c>
      <c r="Y576" s="326">
        <f>IF(ISNUMBER('Primary endpoint outcomes'!FC575)=TRUE,'Primary endpoint outcomes'!FC575,(IF(ISNUMBER('Primary endpoint outcomes'!FF575)=TRUE,'Primary endpoint outcomes'!FF575,0)))</f>
        <v>0</v>
      </c>
      <c r="AA576" s="151">
        <f t="shared" si="253"/>
        <v>18</v>
      </c>
      <c r="AB576" s="153">
        <f t="shared" si="254"/>
        <v>17</v>
      </c>
      <c r="AC576" s="153">
        <f t="shared" si="255"/>
        <v>344.25</v>
      </c>
      <c r="AD576" s="151">
        <f t="shared" si="256"/>
        <v>17</v>
      </c>
      <c r="AE576" s="153">
        <f t="shared" si="257"/>
        <v>16</v>
      </c>
      <c r="AF576" s="153">
        <f t="shared" si="258"/>
        <v>449.44</v>
      </c>
      <c r="AG576" s="151">
        <f t="shared" si="259"/>
        <v>19</v>
      </c>
      <c r="AH576" s="153">
        <f t="shared" si="260"/>
        <v>18</v>
      </c>
      <c r="AI576" s="153">
        <f t="shared" si="261"/>
        <v>273.77999999999997</v>
      </c>
      <c r="AJ576" s="151">
        <f t="shared" si="262"/>
        <v>0</v>
      </c>
      <c r="AK576" s="153">
        <f t="shared" si="263"/>
        <v>-1</v>
      </c>
      <c r="AL576" s="153">
        <f t="shared" si="264"/>
        <v>0</v>
      </c>
      <c r="AM576" s="151">
        <f t="shared" si="265"/>
        <v>0</v>
      </c>
      <c r="AN576" s="153">
        <f t="shared" si="266"/>
        <v>-1</v>
      </c>
      <c r="AO576" s="153">
        <f t="shared" si="267"/>
        <v>0</v>
      </c>
      <c r="AP576" s="153">
        <f t="shared" si="268"/>
        <v>51</v>
      </c>
      <c r="AQ576" s="153">
        <f t="shared" si="269"/>
        <v>1067.47</v>
      </c>
      <c r="AR576" s="153">
        <f t="shared" si="270"/>
        <v>19.07037037037037</v>
      </c>
      <c r="AS576" s="153">
        <f t="shared" si="271"/>
        <v>4.5750174113029871</v>
      </c>
      <c r="AT576" s="153">
        <f t="shared" si="272"/>
        <v>54</v>
      </c>
    </row>
    <row r="577" spans="1:46" ht="15.75" x14ac:dyDescent="0.25">
      <c r="A577" s="152" t="str">
        <f>'Primary endpoint outcomes'!A576</f>
        <v>Siqueira 2016</v>
      </c>
      <c r="B577" s="152" t="str">
        <f>CONCATENATE('Primary endpoint outcomes'!S576,'Primary endpoint outcomes'!T576)</f>
        <v>HAMD17</v>
      </c>
      <c r="C577" s="154">
        <f t="shared" si="245"/>
        <v>19.799298245614033</v>
      </c>
      <c r="D577" s="154">
        <f t="shared" si="246"/>
        <v>3.0672804063060637</v>
      </c>
      <c r="E577" s="154">
        <f t="shared" si="247"/>
        <v>57</v>
      </c>
      <c r="F577" s="21" t="str">
        <f t="shared" si="248"/>
        <v>YES</v>
      </c>
      <c r="G577" s="21" t="str">
        <f t="shared" si="249"/>
        <v>NO</v>
      </c>
      <c r="H577" s="155">
        <f t="shared" si="250"/>
        <v>0.89226311529044788</v>
      </c>
      <c r="I577" s="155">
        <f t="shared" si="251"/>
        <v>0.10773688470955212</v>
      </c>
      <c r="J577" s="318">
        <f t="shared" si="252"/>
        <v>1</v>
      </c>
      <c r="K577" s="326">
        <f>IF(ISNUMBER('Primary endpoint outcomes'!U576)=TRUE,'Primary endpoint outcomes'!U576,(IF(ISNUMBER('Primary endpoint outcomes'!X576)=TRUE,'Primary endpoint outcomes'!X576,0)))</f>
        <v>19.2</v>
      </c>
      <c r="L577" s="326">
        <f>IF(ISNUMBER('Primary endpoint outcomes'!V576)=TRUE,'Primary endpoint outcomes'!V576,(IF(ISNUMBER('Primary endpoint outcomes'!Y576)=TRUE,'Primary endpoint outcomes'!Y576,0)))</f>
        <v>3.14</v>
      </c>
      <c r="M577" s="325">
        <f>IF(ISNUMBER('Primary endpoint outcomes'!W576)=TRUE,'Primary endpoint outcomes'!W576,(IF(ISNUMBER('Primary endpoint outcomes'!Z576)=TRUE,'Primary endpoint outcomes'!Z576,0)))</f>
        <v>29</v>
      </c>
      <c r="N577" s="326">
        <f>IF(ISNUMBER('Primary endpoint outcomes'!BC576)=TRUE,'Primary endpoint outcomes'!BC576,(IF(ISNUMBER('Primary endpoint outcomes'!BF576)=TRUE,'Primary endpoint outcomes'!BF576,0)))</f>
        <v>20.420000000000002</v>
      </c>
      <c r="O577" s="325">
        <f>IF(ISNUMBER('Primary endpoint outcomes'!BD576)=TRUE,'Primary endpoint outcomes'!BD576,(IF(ISNUMBER('Primary endpoint outcomes'!BG576)=TRUE,'Primary endpoint outcomes'!BG576,0)))</f>
        <v>2.99</v>
      </c>
      <c r="P577" s="325">
        <f>IF(ISNUMBER('Primary endpoint outcomes'!BE576)=TRUE,'Primary endpoint outcomes'!BE576,(IF(ISNUMBER('Primary endpoint outcomes'!BH576)=TRUE,'Primary endpoint outcomes'!BH576,0)))</f>
        <v>28</v>
      </c>
      <c r="Q577" s="326">
        <f>IF(ISNUMBER('Primary endpoint outcomes'!CK576)=TRUE,'Primary endpoint outcomes'!CK576,(IF(ISNUMBER('Primary endpoint outcomes'!CN576)=TRUE,'Primary endpoint outcomes'!CN576,0)))</f>
        <v>0</v>
      </c>
      <c r="R577" s="326">
        <f>IF(ISNUMBER('Primary endpoint outcomes'!CL576)=TRUE,'Primary endpoint outcomes'!CL576,(IF(ISNUMBER('Primary endpoint outcomes'!CO576)=TRUE,'Primary endpoint outcomes'!CO576,0)))</f>
        <v>0</v>
      </c>
      <c r="S577" s="325">
        <f>IF(ISNUMBER('Primary endpoint outcomes'!CM576)=TRUE,'Primary endpoint outcomes'!CM576,(IF(ISNUMBER('Primary endpoint outcomes'!CP576)=TRUE,'Primary endpoint outcomes'!CP576,0)))</f>
        <v>0</v>
      </c>
      <c r="T577" s="326">
        <f>IF(ISNUMBER('Primary endpoint outcomes'!DS576)=TRUE,'Primary endpoint outcomes'!DS576,(IF(ISNUMBER('Primary endpoint outcomes'!DV576)=TRUE,'Primary endpoint outcomes'!DV576,0)))</f>
        <v>0</v>
      </c>
      <c r="U577" s="326">
        <f>IF(ISNUMBER('Primary endpoint outcomes'!DT576)=TRUE,'Primary endpoint outcomes'!DT576,(IF(ISNUMBER('Primary endpoint outcomes'!DW576)=TRUE,'Primary endpoint outcomes'!DW576,0)))</f>
        <v>0</v>
      </c>
      <c r="V577" s="326">
        <f>IF(ISNUMBER('Primary endpoint outcomes'!DU576)=TRUE,'Primary endpoint outcomes'!DU576,(IF(ISNUMBER('Primary endpoint outcomes'!DX576)=TRUE,'Primary endpoint outcomes'!DX576,0)))</f>
        <v>0</v>
      </c>
      <c r="W577" s="326">
        <f>IF(ISNUMBER('Primary endpoint outcomes'!FA576)=TRUE,'Primary endpoint outcomes'!FA576,(IF(ISNUMBER('Primary endpoint outcomes'!FD576)=TRUE,'Primary endpoint outcomes'!FD576,0)))</f>
        <v>0</v>
      </c>
      <c r="X577" s="326">
        <f>IF(ISNUMBER('Primary endpoint outcomes'!FB576)=TRUE,'Primary endpoint outcomes'!FB576,(IF(ISNUMBER('Primary endpoint outcomes'!FE576)=TRUE,'Primary endpoint outcomes'!FE576,0)))</f>
        <v>0</v>
      </c>
      <c r="Y577" s="326">
        <f>IF(ISNUMBER('Primary endpoint outcomes'!FC576)=TRUE,'Primary endpoint outcomes'!FC576,(IF(ISNUMBER('Primary endpoint outcomes'!FF576)=TRUE,'Primary endpoint outcomes'!FF576,0)))</f>
        <v>0</v>
      </c>
      <c r="AA577" s="151">
        <f t="shared" si="253"/>
        <v>29</v>
      </c>
      <c r="AB577" s="153">
        <f t="shared" si="254"/>
        <v>28</v>
      </c>
      <c r="AC577" s="153">
        <f t="shared" si="255"/>
        <v>276.06880000000001</v>
      </c>
      <c r="AD577" s="151">
        <f t="shared" si="256"/>
        <v>28</v>
      </c>
      <c r="AE577" s="153">
        <f t="shared" si="257"/>
        <v>27</v>
      </c>
      <c r="AF577" s="153">
        <f t="shared" si="258"/>
        <v>241.38270000000003</v>
      </c>
      <c r="AG577" s="151">
        <f t="shared" si="259"/>
        <v>0</v>
      </c>
      <c r="AH577" s="153">
        <f t="shared" si="260"/>
        <v>-1</v>
      </c>
      <c r="AI577" s="153">
        <f t="shared" si="261"/>
        <v>0</v>
      </c>
      <c r="AJ577" s="151">
        <f t="shared" si="262"/>
        <v>0</v>
      </c>
      <c r="AK577" s="153">
        <f t="shared" si="263"/>
        <v>-1</v>
      </c>
      <c r="AL577" s="153">
        <f t="shared" si="264"/>
        <v>0</v>
      </c>
      <c r="AM577" s="151">
        <f t="shared" si="265"/>
        <v>0</v>
      </c>
      <c r="AN577" s="153">
        <f t="shared" si="266"/>
        <v>-1</v>
      </c>
      <c r="AO577" s="153">
        <f t="shared" si="267"/>
        <v>0</v>
      </c>
      <c r="AP577" s="153">
        <f t="shared" si="268"/>
        <v>55</v>
      </c>
      <c r="AQ577" s="153">
        <f t="shared" si="269"/>
        <v>517.45150000000001</v>
      </c>
      <c r="AR577" s="153">
        <f t="shared" si="270"/>
        <v>19.799298245614033</v>
      </c>
      <c r="AS577" s="153">
        <f t="shared" si="271"/>
        <v>3.0672804063060637</v>
      </c>
      <c r="AT577" s="153">
        <f t="shared" si="272"/>
        <v>57</v>
      </c>
    </row>
    <row r="578" spans="1:46" ht="15.75" x14ac:dyDescent="0.25">
      <c r="A578" s="152" t="str">
        <f>'Primary endpoint outcomes'!A577</f>
        <v>Sir 2005</v>
      </c>
      <c r="B578" s="152" t="str">
        <f>CONCATENATE('Primary endpoint outcomes'!S577,'Primary endpoint outcomes'!T577)</f>
        <v>HAMD17</v>
      </c>
      <c r="C578" s="154">
        <f t="shared" si="245"/>
        <v>23.451533742331289</v>
      </c>
      <c r="D578" s="154">
        <f t="shared" si="246"/>
        <v>4.4000000000000004</v>
      </c>
      <c r="E578" s="154">
        <f t="shared" si="247"/>
        <v>163</v>
      </c>
      <c r="F578" s="21" t="str">
        <f t="shared" si="248"/>
        <v>YES</v>
      </c>
      <c r="G578" s="21" t="str">
        <f t="shared" si="249"/>
        <v>NO</v>
      </c>
      <c r="H578" s="155">
        <f t="shared" si="250"/>
        <v>0.95482272290928671</v>
      </c>
      <c r="I578" s="155">
        <f t="shared" si="251"/>
        <v>4.5177277090713286E-2</v>
      </c>
      <c r="J578" s="318">
        <f t="shared" si="252"/>
        <v>1</v>
      </c>
      <c r="K578" s="326">
        <f>IF(ISNUMBER('Primary endpoint outcomes'!U577)=TRUE,'Primary endpoint outcomes'!U577,(IF(ISNUMBER('Primary endpoint outcomes'!X577)=TRUE,'Primary endpoint outcomes'!X577,0)))</f>
        <v>23.5</v>
      </c>
      <c r="L578" s="326">
        <f>IF(ISNUMBER('Primary endpoint outcomes'!V577)=TRUE,'Primary endpoint outcomes'!V577,(IF(ISNUMBER('Primary endpoint outcomes'!Y577)=TRUE,'Primary endpoint outcomes'!Y577,0)))</f>
        <v>4.4000000000000004</v>
      </c>
      <c r="M578" s="325">
        <f>IF(ISNUMBER('Primary endpoint outcomes'!W577)=TRUE,'Primary endpoint outcomes'!W577,(IF(ISNUMBER('Primary endpoint outcomes'!Z577)=TRUE,'Primary endpoint outcomes'!Z577,0)))</f>
        <v>84</v>
      </c>
      <c r="N578" s="326">
        <f>IF(ISNUMBER('Primary endpoint outcomes'!BC577)=TRUE,'Primary endpoint outcomes'!BC577,(IF(ISNUMBER('Primary endpoint outcomes'!BF577)=TRUE,'Primary endpoint outcomes'!BF577,0)))</f>
        <v>23.4</v>
      </c>
      <c r="O578" s="325">
        <f>IF(ISNUMBER('Primary endpoint outcomes'!BD577)=TRUE,'Primary endpoint outcomes'!BD577,(IF(ISNUMBER('Primary endpoint outcomes'!BG577)=TRUE,'Primary endpoint outcomes'!BG577,0)))</f>
        <v>4.4000000000000004</v>
      </c>
      <c r="P578" s="325">
        <f>IF(ISNUMBER('Primary endpoint outcomes'!BE577)=TRUE,'Primary endpoint outcomes'!BE577,(IF(ISNUMBER('Primary endpoint outcomes'!BH577)=TRUE,'Primary endpoint outcomes'!BH577,0)))</f>
        <v>79</v>
      </c>
      <c r="Q578" s="326">
        <f>IF(ISNUMBER('Primary endpoint outcomes'!CK577)=TRUE,'Primary endpoint outcomes'!CK577,(IF(ISNUMBER('Primary endpoint outcomes'!CN577)=TRUE,'Primary endpoint outcomes'!CN577,0)))</f>
        <v>0</v>
      </c>
      <c r="R578" s="326">
        <f>IF(ISNUMBER('Primary endpoint outcomes'!CL577)=TRUE,'Primary endpoint outcomes'!CL577,(IF(ISNUMBER('Primary endpoint outcomes'!CO577)=TRUE,'Primary endpoint outcomes'!CO577,0)))</f>
        <v>0</v>
      </c>
      <c r="S578" s="325">
        <f>IF(ISNUMBER('Primary endpoint outcomes'!CM577)=TRUE,'Primary endpoint outcomes'!CM577,(IF(ISNUMBER('Primary endpoint outcomes'!CP577)=TRUE,'Primary endpoint outcomes'!CP577,0)))</f>
        <v>0</v>
      </c>
      <c r="T578" s="326">
        <f>IF(ISNUMBER('Primary endpoint outcomes'!DS577)=TRUE,'Primary endpoint outcomes'!DS577,(IF(ISNUMBER('Primary endpoint outcomes'!DV577)=TRUE,'Primary endpoint outcomes'!DV577,0)))</f>
        <v>0</v>
      </c>
      <c r="U578" s="326">
        <f>IF(ISNUMBER('Primary endpoint outcomes'!DT577)=TRUE,'Primary endpoint outcomes'!DT577,(IF(ISNUMBER('Primary endpoint outcomes'!DW577)=TRUE,'Primary endpoint outcomes'!DW577,0)))</f>
        <v>0</v>
      </c>
      <c r="V578" s="326">
        <f>IF(ISNUMBER('Primary endpoint outcomes'!DU577)=TRUE,'Primary endpoint outcomes'!DU577,(IF(ISNUMBER('Primary endpoint outcomes'!DX577)=TRUE,'Primary endpoint outcomes'!DX577,0)))</f>
        <v>0</v>
      </c>
      <c r="W578" s="326">
        <f>IF(ISNUMBER('Primary endpoint outcomes'!FA577)=TRUE,'Primary endpoint outcomes'!FA577,(IF(ISNUMBER('Primary endpoint outcomes'!FD577)=TRUE,'Primary endpoint outcomes'!FD577,0)))</f>
        <v>0</v>
      </c>
      <c r="X578" s="326">
        <f>IF(ISNUMBER('Primary endpoint outcomes'!FB577)=TRUE,'Primary endpoint outcomes'!FB577,(IF(ISNUMBER('Primary endpoint outcomes'!FE577)=TRUE,'Primary endpoint outcomes'!FE577,0)))</f>
        <v>0</v>
      </c>
      <c r="Y578" s="326">
        <f>IF(ISNUMBER('Primary endpoint outcomes'!FC577)=TRUE,'Primary endpoint outcomes'!FC577,(IF(ISNUMBER('Primary endpoint outcomes'!FF577)=TRUE,'Primary endpoint outcomes'!FF577,0)))</f>
        <v>0</v>
      </c>
      <c r="AA578" s="151">
        <f t="shared" si="253"/>
        <v>84</v>
      </c>
      <c r="AB578" s="153">
        <f t="shared" si="254"/>
        <v>83</v>
      </c>
      <c r="AC578" s="153">
        <f t="shared" si="255"/>
        <v>1606.8800000000003</v>
      </c>
      <c r="AD578" s="151">
        <f t="shared" si="256"/>
        <v>79</v>
      </c>
      <c r="AE578" s="153">
        <f t="shared" si="257"/>
        <v>78</v>
      </c>
      <c r="AF578" s="153">
        <f t="shared" si="258"/>
        <v>1510.0800000000002</v>
      </c>
      <c r="AG578" s="151">
        <f t="shared" si="259"/>
        <v>0</v>
      </c>
      <c r="AH578" s="153">
        <f t="shared" si="260"/>
        <v>-1</v>
      </c>
      <c r="AI578" s="153">
        <f t="shared" si="261"/>
        <v>0</v>
      </c>
      <c r="AJ578" s="151">
        <f t="shared" si="262"/>
        <v>0</v>
      </c>
      <c r="AK578" s="153">
        <f t="shared" si="263"/>
        <v>-1</v>
      </c>
      <c r="AL578" s="153">
        <f t="shared" si="264"/>
        <v>0</v>
      </c>
      <c r="AM578" s="151">
        <f t="shared" si="265"/>
        <v>0</v>
      </c>
      <c r="AN578" s="153">
        <f t="shared" si="266"/>
        <v>-1</v>
      </c>
      <c r="AO578" s="153">
        <f t="shared" si="267"/>
        <v>0</v>
      </c>
      <c r="AP578" s="153">
        <f t="shared" si="268"/>
        <v>161</v>
      </c>
      <c r="AQ578" s="153">
        <f t="shared" si="269"/>
        <v>3116.9600000000005</v>
      </c>
      <c r="AR578" s="153">
        <f t="shared" si="270"/>
        <v>23.451533742331289</v>
      </c>
      <c r="AS578" s="153">
        <f t="shared" si="271"/>
        <v>4.4000000000000004</v>
      </c>
      <c r="AT578" s="153">
        <f t="shared" si="272"/>
        <v>163</v>
      </c>
    </row>
    <row r="579" spans="1:46" ht="15.75" x14ac:dyDescent="0.25">
      <c r="A579" s="152" t="str">
        <f>'Primary endpoint outcomes'!A578</f>
        <v>Smeraldi 1998b</v>
      </c>
      <c r="B579" s="152" t="str">
        <f>CONCATENATE('Primary endpoint outcomes'!S578,'Primary endpoint outcomes'!T578)</f>
        <v>MADRS10</v>
      </c>
      <c r="C579" s="154">
        <f t="shared" si="245"/>
        <v>31.268823529411765</v>
      </c>
      <c r="D579" s="154">
        <f t="shared" si="246"/>
        <v>5.2873422457745338</v>
      </c>
      <c r="E579" s="154">
        <f t="shared" si="247"/>
        <v>170</v>
      </c>
      <c r="F579" s="21" t="str">
        <f t="shared" si="248"/>
        <v>YES</v>
      </c>
      <c r="G579" s="21" t="str">
        <f t="shared" si="249"/>
        <v>NO</v>
      </c>
      <c r="H579" s="155">
        <f t="shared" si="250"/>
        <v>0.96020082372515336</v>
      </c>
      <c r="I579" s="155">
        <f t="shared" si="251"/>
        <v>3.9799176274846637E-2</v>
      </c>
      <c r="J579" s="318">
        <f t="shared" si="252"/>
        <v>1</v>
      </c>
      <c r="K579" s="326">
        <f>IF(ISNUMBER('Primary endpoint outcomes'!U578)=TRUE,'Primary endpoint outcomes'!U578,(IF(ISNUMBER('Primary endpoint outcomes'!X578)=TRUE,'Primary endpoint outcomes'!X578,0)))</f>
        <v>31.2</v>
      </c>
      <c r="L579" s="326">
        <f>IF(ISNUMBER('Primary endpoint outcomes'!V578)=TRUE,'Primary endpoint outcomes'!V578,(IF(ISNUMBER('Primary endpoint outcomes'!Y578)=TRUE,'Primary endpoint outcomes'!Y578,0)))</f>
        <v>5.2</v>
      </c>
      <c r="M579" s="325">
        <f>IF(ISNUMBER('Primary endpoint outcomes'!W578)=TRUE,'Primary endpoint outcomes'!W578,(IF(ISNUMBER('Primary endpoint outcomes'!Z578)=TRUE,'Primary endpoint outcomes'!Z578,0)))</f>
        <v>55</v>
      </c>
      <c r="N579" s="326">
        <f>IF(ISNUMBER('Primary endpoint outcomes'!BC578)=TRUE,'Primary endpoint outcomes'!BC578,(IF(ISNUMBER('Primary endpoint outcomes'!BF578)=TRUE,'Primary endpoint outcomes'!BF578,0)))</f>
        <v>31.5</v>
      </c>
      <c r="O579" s="325">
        <f>IF(ISNUMBER('Primary endpoint outcomes'!BD578)=TRUE,'Primary endpoint outcomes'!BD578,(IF(ISNUMBER('Primary endpoint outcomes'!BG578)=TRUE,'Primary endpoint outcomes'!BG578,0)))</f>
        <v>4.7</v>
      </c>
      <c r="P579" s="325">
        <f>IF(ISNUMBER('Primary endpoint outcomes'!BE578)=TRUE,'Primary endpoint outcomes'!BE578,(IF(ISNUMBER('Primary endpoint outcomes'!BH578)=TRUE,'Primary endpoint outcomes'!BH578,0)))</f>
        <v>58</v>
      </c>
      <c r="Q579" s="326">
        <f>IF(ISNUMBER('Primary endpoint outcomes'!CK578)=TRUE,'Primary endpoint outcomes'!CK578,(IF(ISNUMBER('Primary endpoint outcomes'!CN578)=TRUE,'Primary endpoint outcomes'!CN578,0)))</f>
        <v>31.1</v>
      </c>
      <c r="R579" s="326">
        <f>IF(ISNUMBER('Primary endpoint outcomes'!CL578)=TRUE,'Primary endpoint outcomes'!CL578,(IF(ISNUMBER('Primary endpoint outcomes'!CO578)=TRUE,'Primary endpoint outcomes'!CO578,0)))</f>
        <v>5.9</v>
      </c>
      <c r="S579" s="325">
        <f>IF(ISNUMBER('Primary endpoint outcomes'!CM578)=TRUE,'Primary endpoint outcomes'!CM578,(IF(ISNUMBER('Primary endpoint outcomes'!CP578)=TRUE,'Primary endpoint outcomes'!CP578,0)))</f>
        <v>57</v>
      </c>
      <c r="T579" s="326">
        <f>IF(ISNUMBER('Primary endpoint outcomes'!DS578)=TRUE,'Primary endpoint outcomes'!DS578,(IF(ISNUMBER('Primary endpoint outcomes'!DV578)=TRUE,'Primary endpoint outcomes'!DV578,0)))</f>
        <v>0</v>
      </c>
      <c r="U579" s="326">
        <f>IF(ISNUMBER('Primary endpoint outcomes'!DT578)=TRUE,'Primary endpoint outcomes'!DT578,(IF(ISNUMBER('Primary endpoint outcomes'!DW578)=TRUE,'Primary endpoint outcomes'!DW578,0)))</f>
        <v>0</v>
      </c>
      <c r="V579" s="326">
        <f>IF(ISNUMBER('Primary endpoint outcomes'!DU578)=TRUE,'Primary endpoint outcomes'!DU578,(IF(ISNUMBER('Primary endpoint outcomes'!DX578)=TRUE,'Primary endpoint outcomes'!DX578,0)))</f>
        <v>0</v>
      </c>
      <c r="W579" s="326">
        <f>IF(ISNUMBER('Primary endpoint outcomes'!FA578)=TRUE,'Primary endpoint outcomes'!FA578,(IF(ISNUMBER('Primary endpoint outcomes'!FD578)=TRUE,'Primary endpoint outcomes'!FD578,0)))</f>
        <v>0</v>
      </c>
      <c r="X579" s="326">
        <f>IF(ISNUMBER('Primary endpoint outcomes'!FB578)=TRUE,'Primary endpoint outcomes'!FB578,(IF(ISNUMBER('Primary endpoint outcomes'!FE578)=TRUE,'Primary endpoint outcomes'!FE578,0)))</f>
        <v>0</v>
      </c>
      <c r="Y579" s="326">
        <f>IF(ISNUMBER('Primary endpoint outcomes'!FC578)=TRUE,'Primary endpoint outcomes'!FC578,(IF(ISNUMBER('Primary endpoint outcomes'!FF578)=TRUE,'Primary endpoint outcomes'!FF578,0)))</f>
        <v>0</v>
      </c>
      <c r="AA579" s="151">
        <f t="shared" si="253"/>
        <v>55</v>
      </c>
      <c r="AB579" s="153">
        <f t="shared" si="254"/>
        <v>54</v>
      </c>
      <c r="AC579" s="153">
        <f t="shared" si="255"/>
        <v>1460.16</v>
      </c>
      <c r="AD579" s="151">
        <f t="shared" si="256"/>
        <v>58</v>
      </c>
      <c r="AE579" s="153">
        <f t="shared" si="257"/>
        <v>57</v>
      </c>
      <c r="AF579" s="153">
        <f t="shared" si="258"/>
        <v>1259.1300000000001</v>
      </c>
      <c r="AG579" s="151">
        <f t="shared" si="259"/>
        <v>57</v>
      </c>
      <c r="AH579" s="153">
        <f t="shared" si="260"/>
        <v>56</v>
      </c>
      <c r="AI579" s="153">
        <f t="shared" si="261"/>
        <v>1949.3600000000001</v>
      </c>
      <c r="AJ579" s="151">
        <f t="shared" si="262"/>
        <v>0</v>
      </c>
      <c r="AK579" s="153">
        <f t="shared" si="263"/>
        <v>-1</v>
      </c>
      <c r="AL579" s="153">
        <f t="shared" si="264"/>
        <v>0</v>
      </c>
      <c r="AM579" s="151">
        <f t="shared" si="265"/>
        <v>0</v>
      </c>
      <c r="AN579" s="153">
        <f t="shared" si="266"/>
        <v>-1</v>
      </c>
      <c r="AO579" s="153">
        <f t="shared" si="267"/>
        <v>0</v>
      </c>
      <c r="AP579" s="153">
        <f t="shared" si="268"/>
        <v>167</v>
      </c>
      <c r="AQ579" s="153">
        <f t="shared" si="269"/>
        <v>4668.6499999999996</v>
      </c>
      <c r="AR579" s="153">
        <f t="shared" si="270"/>
        <v>31.268823529411765</v>
      </c>
      <c r="AS579" s="153">
        <f t="shared" si="271"/>
        <v>5.2873422457745338</v>
      </c>
      <c r="AT579" s="153">
        <f t="shared" si="272"/>
        <v>170</v>
      </c>
    </row>
    <row r="580" spans="1:46" ht="15.75" x14ac:dyDescent="0.25">
      <c r="A580" s="152" t="str">
        <f>'Primary endpoint outcomes'!A579</f>
        <v>Smith 1990</v>
      </c>
      <c r="B580" s="152" t="str">
        <f>CONCATENATE('Primary endpoint outcomes'!S579,'Primary endpoint outcomes'!T579)</f>
        <v>HAMD17</v>
      </c>
      <c r="C580" s="154">
        <f t="shared" si="245"/>
        <v>23.467857142857142</v>
      </c>
      <c r="D580" s="154">
        <f t="shared" si="246"/>
        <v>0</v>
      </c>
      <c r="E580" s="154">
        <f t="shared" si="247"/>
        <v>140</v>
      </c>
      <c r="F580" s="21" t="str">
        <f t="shared" si="248"/>
        <v>YES</v>
      </c>
      <c r="G580" s="21" t="str">
        <f t="shared" si="249"/>
        <v>NO</v>
      </c>
      <c r="H580" s="155" t="e">
        <f t="shared" si="250"/>
        <v>#NUM!</v>
      </c>
      <c r="I580" s="155" t="e">
        <f t="shared" si="251"/>
        <v>#NUM!</v>
      </c>
      <c r="J580" s="318">
        <f t="shared" si="252"/>
        <v>0</v>
      </c>
      <c r="K580" s="326">
        <f>IF(ISNUMBER('Primary endpoint outcomes'!U579)=TRUE,'Primary endpoint outcomes'!U579,(IF(ISNUMBER('Primary endpoint outcomes'!X579)=TRUE,'Primary endpoint outcomes'!X579,0)))</f>
        <v>23.4</v>
      </c>
      <c r="L580" s="326">
        <f>IF(ISNUMBER('Primary endpoint outcomes'!V579)=TRUE,'Primary endpoint outcomes'!V579,(IF(ISNUMBER('Primary endpoint outcomes'!Y579)=TRUE,'Primary endpoint outcomes'!Y579,0)))</f>
        <v>0</v>
      </c>
      <c r="M580" s="325">
        <f>IF(ISNUMBER('Primary endpoint outcomes'!W579)=TRUE,'Primary endpoint outcomes'!W579,(IF(ISNUMBER('Primary endpoint outcomes'!Z579)=TRUE,'Primary endpoint outcomes'!Z579,0)))</f>
        <v>47</v>
      </c>
      <c r="N580" s="326">
        <f>IF(ISNUMBER('Primary endpoint outcomes'!BC579)=TRUE,'Primary endpoint outcomes'!BC579,(IF(ISNUMBER('Primary endpoint outcomes'!BF579)=TRUE,'Primary endpoint outcomes'!BF579,0)))</f>
        <v>23.7</v>
      </c>
      <c r="O580" s="325">
        <f>IF(ISNUMBER('Primary endpoint outcomes'!BD579)=TRUE,'Primary endpoint outcomes'!BD579,(IF(ISNUMBER('Primary endpoint outcomes'!BG579)=TRUE,'Primary endpoint outcomes'!BG579,0)))</f>
        <v>0</v>
      </c>
      <c r="P580" s="325">
        <f>IF(ISNUMBER('Primary endpoint outcomes'!BE579)=TRUE,'Primary endpoint outcomes'!BE579,(IF(ISNUMBER('Primary endpoint outcomes'!BH579)=TRUE,'Primary endpoint outcomes'!BH579,0)))</f>
        <v>47</v>
      </c>
      <c r="Q580" s="326">
        <f>IF(ISNUMBER('Primary endpoint outcomes'!CK579)=TRUE,'Primary endpoint outcomes'!CK579,(IF(ISNUMBER('Primary endpoint outcomes'!CN579)=TRUE,'Primary endpoint outcomes'!CN579,0)))</f>
        <v>23.3</v>
      </c>
      <c r="R580" s="326">
        <f>IF(ISNUMBER('Primary endpoint outcomes'!CL579)=TRUE,'Primary endpoint outcomes'!CL579,(IF(ISNUMBER('Primary endpoint outcomes'!CO579)=TRUE,'Primary endpoint outcomes'!CO579,0)))</f>
        <v>0</v>
      </c>
      <c r="S580" s="325">
        <f>IF(ISNUMBER('Primary endpoint outcomes'!CM579)=TRUE,'Primary endpoint outcomes'!CM579,(IF(ISNUMBER('Primary endpoint outcomes'!CP579)=TRUE,'Primary endpoint outcomes'!CP579,0)))</f>
        <v>46</v>
      </c>
      <c r="T580" s="326">
        <f>IF(ISNUMBER('Primary endpoint outcomes'!DS579)=TRUE,'Primary endpoint outcomes'!DS579,(IF(ISNUMBER('Primary endpoint outcomes'!DV579)=TRUE,'Primary endpoint outcomes'!DV579,0)))</f>
        <v>0</v>
      </c>
      <c r="U580" s="326">
        <f>IF(ISNUMBER('Primary endpoint outcomes'!DT579)=TRUE,'Primary endpoint outcomes'!DT579,(IF(ISNUMBER('Primary endpoint outcomes'!DW579)=TRUE,'Primary endpoint outcomes'!DW579,0)))</f>
        <v>0</v>
      </c>
      <c r="V580" s="326">
        <f>IF(ISNUMBER('Primary endpoint outcomes'!DU579)=TRUE,'Primary endpoint outcomes'!DU579,(IF(ISNUMBER('Primary endpoint outcomes'!DX579)=TRUE,'Primary endpoint outcomes'!DX579,0)))</f>
        <v>0</v>
      </c>
      <c r="W580" s="326">
        <f>IF(ISNUMBER('Primary endpoint outcomes'!FA579)=TRUE,'Primary endpoint outcomes'!FA579,(IF(ISNUMBER('Primary endpoint outcomes'!FD579)=TRUE,'Primary endpoint outcomes'!FD579,0)))</f>
        <v>0</v>
      </c>
      <c r="X580" s="326">
        <f>IF(ISNUMBER('Primary endpoint outcomes'!FB579)=TRUE,'Primary endpoint outcomes'!FB579,(IF(ISNUMBER('Primary endpoint outcomes'!FE579)=TRUE,'Primary endpoint outcomes'!FE579,0)))</f>
        <v>0</v>
      </c>
      <c r="Y580" s="326">
        <f>IF(ISNUMBER('Primary endpoint outcomes'!FC579)=TRUE,'Primary endpoint outcomes'!FC579,(IF(ISNUMBER('Primary endpoint outcomes'!FF579)=TRUE,'Primary endpoint outcomes'!FF579,0)))</f>
        <v>0</v>
      </c>
      <c r="AA580" s="151">
        <f t="shared" si="253"/>
        <v>47</v>
      </c>
      <c r="AB580" s="153">
        <f t="shared" si="254"/>
        <v>46</v>
      </c>
      <c r="AC580" s="153">
        <f t="shared" si="255"/>
        <v>0</v>
      </c>
      <c r="AD580" s="151">
        <f t="shared" si="256"/>
        <v>47</v>
      </c>
      <c r="AE580" s="153">
        <f t="shared" si="257"/>
        <v>46</v>
      </c>
      <c r="AF580" s="153">
        <f t="shared" si="258"/>
        <v>0</v>
      </c>
      <c r="AG580" s="151">
        <f t="shared" si="259"/>
        <v>46</v>
      </c>
      <c r="AH580" s="153">
        <f t="shared" si="260"/>
        <v>45</v>
      </c>
      <c r="AI580" s="153">
        <f t="shared" si="261"/>
        <v>0</v>
      </c>
      <c r="AJ580" s="151">
        <f t="shared" si="262"/>
        <v>0</v>
      </c>
      <c r="AK580" s="153">
        <f t="shared" si="263"/>
        <v>-1</v>
      </c>
      <c r="AL580" s="153">
        <f t="shared" si="264"/>
        <v>0</v>
      </c>
      <c r="AM580" s="151">
        <f t="shared" si="265"/>
        <v>0</v>
      </c>
      <c r="AN580" s="153">
        <f t="shared" si="266"/>
        <v>-1</v>
      </c>
      <c r="AO580" s="153">
        <f t="shared" si="267"/>
        <v>0</v>
      </c>
      <c r="AP580" s="153">
        <f t="shared" si="268"/>
        <v>137</v>
      </c>
      <c r="AQ580" s="153">
        <f t="shared" si="269"/>
        <v>0</v>
      </c>
      <c r="AR580" s="153">
        <f t="shared" si="270"/>
        <v>23.467857142857142</v>
      </c>
      <c r="AS580" s="153">
        <f t="shared" si="271"/>
        <v>0</v>
      </c>
      <c r="AT580" s="153">
        <f t="shared" si="272"/>
        <v>140</v>
      </c>
    </row>
    <row r="581" spans="1:46" ht="15.75" x14ac:dyDescent="0.25">
      <c r="A581" s="152" t="str">
        <f>'Primary endpoint outcomes'!A580</f>
        <v>Smith 1992</v>
      </c>
      <c r="B581" s="152" t="str">
        <f>CONCATENATE('Primary endpoint outcomes'!S580,'Primary endpoint outcomes'!T580)</f>
        <v>HAMD17</v>
      </c>
      <c r="C581" s="154">
        <f t="shared" ref="C581:C644" si="273">IF(ISBLANK(K581)=TRUE,"",IF(ISBLANK(N581)=TRUE,"",IF(ISBLANK(Q581)=TRUE,"",AR581)))</f>
        <v>28.75</v>
      </c>
      <c r="D581" s="154">
        <f t="shared" ref="D581:D644" si="274">IF(ISBLANK(L581)=TRUE, "", IF(ISBLANK(O581)=TRUE,"",IF(ISBLANK(S581)=TRUE,"",AS581)))</f>
        <v>0.77</v>
      </c>
      <c r="E581" s="154">
        <f t="shared" ref="E581:E644" si="275">IF(ISBLANK(K581)=TRUE, "", AT581)</f>
        <v>66</v>
      </c>
      <c r="F581" s="21" t="str">
        <f t="shared" ref="F581:F644" si="276">IF(C581&gt;=(VLOOKUP(B581,$AV$5:$AW$18,2,0)),"YES","NO")</f>
        <v>YES</v>
      </c>
      <c r="G581" s="21" t="str">
        <f t="shared" ref="G581:G644" si="277">IF(C581&lt;(VLOOKUP(B581,$AV$5:$AW$18,2,0)),"YES","NO")</f>
        <v>NO</v>
      </c>
      <c r="H581" s="155">
        <f t="shared" ref="H581:H644" si="278">1-NORMDIST((VLOOKUP(B581,$AV$5:$AW$18,2,0)),C581,D581,TRUE)</f>
        <v>1</v>
      </c>
      <c r="I581" s="155">
        <f t="shared" ref="I581:I644" si="279">1-H581</f>
        <v>0</v>
      </c>
      <c r="J581" s="318">
        <f t="shared" ref="J581:J644" si="280">IF(ISERROR(H581),0,1)</f>
        <v>1</v>
      </c>
      <c r="K581" s="326">
        <f>IF(ISNUMBER('Primary endpoint outcomes'!U580)=TRUE,'Primary endpoint outcomes'!U580,(IF(ISNUMBER('Primary endpoint outcomes'!X580)=TRUE,'Primary endpoint outcomes'!X580,0)))</f>
        <v>28.6</v>
      </c>
      <c r="L581" s="326">
        <f>IF(ISNUMBER('Primary endpoint outcomes'!V580)=TRUE,'Primary endpoint outcomes'!V580,(IF(ISNUMBER('Primary endpoint outcomes'!Y580)=TRUE,'Primary endpoint outcomes'!Y580,0)))</f>
        <v>0.77</v>
      </c>
      <c r="M581" s="325">
        <f>IF(ISNUMBER('Primary endpoint outcomes'!W580)=TRUE,'Primary endpoint outcomes'!W580,(IF(ISNUMBER('Primary endpoint outcomes'!Z580)=TRUE,'Primary endpoint outcomes'!Z580,0)))</f>
        <v>33</v>
      </c>
      <c r="N581" s="326">
        <f>IF(ISNUMBER('Primary endpoint outcomes'!BC580)=TRUE,'Primary endpoint outcomes'!BC580,(IF(ISNUMBER('Primary endpoint outcomes'!BF580)=TRUE,'Primary endpoint outcomes'!BF580,0)))</f>
        <v>28.9</v>
      </c>
      <c r="O581" s="325">
        <f>IF(ISNUMBER('Primary endpoint outcomes'!BD580)=TRUE,'Primary endpoint outcomes'!BD580,(IF(ISNUMBER('Primary endpoint outcomes'!BG580)=TRUE,'Primary endpoint outcomes'!BG580,0)))</f>
        <v>0.77</v>
      </c>
      <c r="P581" s="325">
        <f>IF(ISNUMBER('Primary endpoint outcomes'!BE580)=TRUE,'Primary endpoint outcomes'!BE580,(IF(ISNUMBER('Primary endpoint outcomes'!BH580)=TRUE,'Primary endpoint outcomes'!BH580,0)))</f>
        <v>33</v>
      </c>
      <c r="Q581" s="326">
        <f>IF(ISNUMBER('Primary endpoint outcomes'!CK580)=TRUE,'Primary endpoint outcomes'!CK580,(IF(ISNUMBER('Primary endpoint outcomes'!CN580)=TRUE,'Primary endpoint outcomes'!CN580,0)))</f>
        <v>0</v>
      </c>
      <c r="R581" s="326">
        <f>IF(ISNUMBER('Primary endpoint outcomes'!CL580)=TRUE,'Primary endpoint outcomes'!CL580,(IF(ISNUMBER('Primary endpoint outcomes'!CO580)=TRUE,'Primary endpoint outcomes'!CO580,0)))</f>
        <v>0</v>
      </c>
      <c r="S581" s="325">
        <f>IF(ISNUMBER('Primary endpoint outcomes'!CM580)=TRUE,'Primary endpoint outcomes'!CM580,(IF(ISNUMBER('Primary endpoint outcomes'!CP580)=TRUE,'Primary endpoint outcomes'!CP580,0)))</f>
        <v>0</v>
      </c>
      <c r="T581" s="326">
        <f>IF(ISNUMBER('Primary endpoint outcomes'!DS580)=TRUE,'Primary endpoint outcomes'!DS580,(IF(ISNUMBER('Primary endpoint outcomes'!DV580)=TRUE,'Primary endpoint outcomes'!DV580,0)))</f>
        <v>0</v>
      </c>
      <c r="U581" s="326">
        <f>IF(ISNUMBER('Primary endpoint outcomes'!DT580)=TRUE,'Primary endpoint outcomes'!DT580,(IF(ISNUMBER('Primary endpoint outcomes'!DW580)=TRUE,'Primary endpoint outcomes'!DW580,0)))</f>
        <v>0</v>
      </c>
      <c r="V581" s="326">
        <f>IF(ISNUMBER('Primary endpoint outcomes'!DU580)=TRUE,'Primary endpoint outcomes'!DU580,(IF(ISNUMBER('Primary endpoint outcomes'!DX580)=TRUE,'Primary endpoint outcomes'!DX580,0)))</f>
        <v>0</v>
      </c>
      <c r="W581" s="326">
        <f>IF(ISNUMBER('Primary endpoint outcomes'!FA580)=TRUE,'Primary endpoint outcomes'!FA580,(IF(ISNUMBER('Primary endpoint outcomes'!FD580)=TRUE,'Primary endpoint outcomes'!FD580,0)))</f>
        <v>0</v>
      </c>
      <c r="X581" s="326">
        <f>IF(ISNUMBER('Primary endpoint outcomes'!FB580)=TRUE,'Primary endpoint outcomes'!FB580,(IF(ISNUMBER('Primary endpoint outcomes'!FE580)=TRUE,'Primary endpoint outcomes'!FE580,0)))</f>
        <v>0</v>
      </c>
      <c r="Y581" s="326">
        <f>IF(ISNUMBER('Primary endpoint outcomes'!FC580)=TRUE,'Primary endpoint outcomes'!FC580,(IF(ISNUMBER('Primary endpoint outcomes'!FF580)=TRUE,'Primary endpoint outcomes'!FF580,0)))</f>
        <v>0</v>
      </c>
      <c r="AA581" s="151">
        <f t="shared" ref="AA581:AA644" si="281">M581</f>
        <v>33</v>
      </c>
      <c r="AB581" s="153">
        <f t="shared" ref="AB581:AB644" si="282">AA581-1</f>
        <v>32</v>
      </c>
      <c r="AC581" s="153">
        <f t="shared" ref="AC581:AC644" si="283">IF(AA581&gt;0, L581^2*AB581,0)</f>
        <v>18.972799999999999</v>
      </c>
      <c r="AD581" s="151">
        <f t="shared" ref="AD581:AD644" si="284">P581</f>
        <v>33</v>
      </c>
      <c r="AE581" s="153">
        <f t="shared" ref="AE581:AE644" si="285">AD581-1</f>
        <v>32</v>
      </c>
      <c r="AF581" s="153">
        <f t="shared" ref="AF581:AF644" si="286">IF(AD581&gt;0, O581^2*AE581,0)</f>
        <v>18.972799999999999</v>
      </c>
      <c r="AG581" s="151">
        <f t="shared" ref="AG581:AG644" si="287">S581</f>
        <v>0</v>
      </c>
      <c r="AH581" s="153">
        <f t="shared" ref="AH581:AH644" si="288">AG581-1</f>
        <v>-1</v>
      </c>
      <c r="AI581" s="153">
        <f t="shared" ref="AI581:AI644" si="289">IF(AG581&gt;0, R581^2*AH581,0)</f>
        <v>0</v>
      </c>
      <c r="AJ581" s="151">
        <f t="shared" ref="AJ581:AJ644" si="290">V581</f>
        <v>0</v>
      </c>
      <c r="AK581" s="153">
        <f t="shared" ref="AK581:AK644" si="291">AJ581-1</f>
        <v>-1</v>
      </c>
      <c r="AL581" s="153">
        <f t="shared" ref="AL581:AL644" si="292">IF(AJ581&gt;0, U581^2*AK581,0)</f>
        <v>0</v>
      </c>
      <c r="AM581" s="151">
        <f t="shared" ref="AM581:AM644" si="293">Y581</f>
        <v>0</v>
      </c>
      <c r="AN581" s="153">
        <f t="shared" ref="AN581:AN644" si="294">AM581-1</f>
        <v>-1</v>
      </c>
      <c r="AO581" s="153">
        <f t="shared" ref="AO581:AO644" si="295">IF(AM581&gt;0, X581^2*AN581,0)</f>
        <v>0</v>
      </c>
      <c r="AP581" s="153">
        <f t="shared" ref="AP581:AP644" si="296">IF(AD581&gt;0,IF(AG581=0,AB581+AE581,IF(AJ581=0,AB581+AE581+AH581,IF(AM581=0,AB581+AE581+AH581+AK581,AB581+AE581+AH581+AK581+AN581))))</f>
        <v>64</v>
      </c>
      <c r="AQ581" s="153">
        <f t="shared" ref="AQ581:AQ644" si="297">AF581+AC581+AI581+AL581+AO581</f>
        <v>37.945599999999999</v>
      </c>
      <c r="AR581" s="153">
        <f t="shared" ref="AR581:AR644" si="298">(K581*AA581+N581*AD581+Q581*AG581+T581*AJ581+W581*AM581)/AT581</f>
        <v>28.75</v>
      </c>
      <c r="AS581" s="153">
        <f t="shared" ref="AS581:AS644" si="299">SQRT(AQ581/AP581)</f>
        <v>0.77</v>
      </c>
      <c r="AT581" s="153">
        <f t="shared" ref="AT581:AT644" si="300">M581+P581+S581+V581+Y581</f>
        <v>66</v>
      </c>
    </row>
    <row r="582" spans="1:46" ht="15.75" x14ac:dyDescent="0.25">
      <c r="A582" s="152" t="str">
        <f>'Primary endpoint outcomes'!A581</f>
        <v>Smith 2018</v>
      </c>
      <c r="B582" s="152" t="str">
        <f>CONCATENATE('Primary endpoint outcomes'!S581,'Primary endpoint outcomes'!T581)</f>
        <v>BDI-II21</v>
      </c>
      <c r="C582" s="154">
        <f t="shared" si="273"/>
        <v>29.349250000000001</v>
      </c>
      <c r="D582" s="154">
        <f t="shared" si="274"/>
        <v>7.934612715650867</v>
      </c>
      <c r="E582" s="154">
        <f t="shared" si="275"/>
        <v>40</v>
      </c>
      <c r="F582" s="21" t="str">
        <f t="shared" si="276"/>
        <v>NO</v>
      </c>
      <c r="G582" s="21" t="str">
        <f t="shared" si="277"/>
        <v>YES</v>
      </c>
      <c r="H582" s="155">
        <f t="shared" si="278"/>
        <v>0.46731775657486441</v>
      </c>
      <c r="I582" s="155">
        <f t="shared" si="279"/>
        <v>0.53268224342513559</v>
      </c>
      <c r="J582" s="318">
        <f t="shared" si="280"/>
        <v>1</v>
      </c>
      <c r="K582" s="326">
        <f>IF(ISNUMBER('Primary endpoint outcomes'!U581)=TRUE,'Primary endpoint outcomes'!U581,(IF(ISNUMBER('Primary endpoint outcomes'!X581)=TRUE,'Primary endpoint outcomes'!X581,0)))</f>
        <v>29.43</v>
      </c>
      <c r="L582" s="326">
        <f>IF(ISNUMBER('Primary endpoint outcomes'!V581)=TRUE,'Primary endpoint outcomes'!V581,(IF(ISNUMBER('Primary endpoint outcomes'!Y581)=TRUE,'Primary endpoint outcomes'!Y581,0)))</f>
        <v>8.01</v>
      </c>
      <c r="M582" s="325">
        <f>IF(ISNUMBER('Primary endpoint outcomes'!W581)=TRUE,'Primary endpoint outcomes'!W581,(IF(ISNUMBER('Primary endpoint outcomes'!Z581)=TRUE,'Primary endpoint outcomes'!Z581,0)))</f>
        <v>21</v>
      </c>
      <c r="N582" s="326">
        <f>IF(ISNUMBER('Primary endpoint outcomes'!BC581)=TRUE,'Primary endpoint outcomes'!BC581,(IF(ISNUMBER('Primary endpoint outcomes'!BF581)=TRUE,'Primary endpoint outcomes'!BF581,0)))</f>
        <v>29.26</v>
      </c>
      <c r="O582" s="325">
        <f>IF(ISNUMBER('Primary endpoint outcomes'!BD581)=TRUE,'Primary endpoint outcomes'!BD581,(IF(ISNUMBER('Primary endpoint outcomes'!BG581)=TRUE,'Primary endpoint outcomes'!BG581,0)))</f>
        <v>7.85</v>
      </c>
      <c r="P582" s="325">
        <f>IF(ISNUMBER('Primary endpoint outcomes'!BE581)=TRUE,'Primary endpoint outcomes'!BE581,(IF(ISNUMBER('Primary endpoint outcomes'!BH581)=TRUE,'Primary endpoint outcomes'!BH581,0)))</f>
        <v>19</v>
      </c>
      <c r="Q582" s="326">
        <f>IF(ISNUMBER('Primary endpoint outcomes'!CK581)=TRUE,'Primary endpoint outcomes'!CK581,(IF(ISNUMBER('Primary endpoint outcomes'!CN581)=TRUE,'Primary endpoint outcomes'!CN581,0)))</f>
        <v>0</v>
      </c>
      <c r="R582" s="326">
        <f>IF(ISNUMBER('Primary endpoint outcomes'!CL581)=TRUE,'Primary endpoint outcomes'!CL581,(IF(ISNUMBER('Primary endpoint outcomes'!CO581)=TRUE,'Primary endpoint outcomes'!CO581,0)))</f>
        <v>0</v>
      </c>
      <c r="S582" s="325">
        <f>IF(ISNUMBER('Primary endpoint outcomes'!CM581)=TRUE,'Primary endpoint outcomes'!CM581,(IF(ISNUMBER('Primary endpoint outcomes'!CP581)=TRUE,'Primary endpoint outcomes'!CP581,0)))</f>
        <v>0</v>
      </c>
      <c r="T582" s="326">
        <f>IF(ISNUMBER('Primary endpoint outcomes'!DS581)=TRUE,'Primary endpoint outcomes'!DS581,(IF(ISNUMBER('Primary endpoint outcomes'!DV581)=TRUE,'Primary endpoint outcomes'!DV581,0)))</f>
        <v>0</v>
      </c>
      <c r="U582" s="326">
        <f>IF(ISNUMBER('Primary endpoint outcomes'!DT581)=TRUE,'Primary endpoint outcomes'!DT581,(IF(ISNUMBER('Primary endpoint outcomes'!DW581)=TRUE,'Primary endpoint outcomes'!DW581,0)))</f>
        <v>0</v>
      </c>
      <c r="V582" s="326">
        <f>IF(ISNUMBER('Primary endpoint outcomes'!DU581)=TRUE,'Primary endpoint outcomes'!DU581,(IF(ISNUMBER('Primary endpoint outcomes'!DX581)=TRUE,'Primary endpoint outcomes'!DX581,0)))</f>
        <v>0</v>
      </c>
      <c r="W582" s="326">
        <f>IF(ISNUMBER('Primary endpoint outcomes'!FA581)=TRUE,'Primary endpoint outcomes'!FA581,(IF(ISNUMBER('Primary endpoint outcomes'!FD581)=TRUE,'Primary endpoint outcomes'!FD581,0)))</f>
        <v>0</v>
      </c>
      <c r="X582" s="326">
        <f>IF(ISNUMBER('Primary endpoint outcomes'!FB581)=TRUE,'Primary endpoint outcomes'!FB581,(IF(ISNUMBER('Primary endpoint outcomes'!FE581)=TRUE,'Primary endpoint outcomes'!FE581,0)))</f>
        <v>0</v>
      </c>
      <c r="Y582" s="326">
        <f>IF(ISNUMBER('Primary endpoint outcomes'!FC581)=TRUE,'Primary endpoint outcomes'!FC581,(IF(ISNUMBER('Primary endpoint outcomes'!FF581)=TRUE,'Primary endpoint outcomes'!FF581,0)))</f>
        <v>0</v>
      </c>
      <c r="AA582" s="151">
        <f t="shared" si="281"/>
        <v>21</v>
      </c>
      <c r="AB582" s="153">
        <f t="shared" si="282"/>
        <v>20</v>
      </c>
      <c r="AC582" s="153">
        <f t="shared" si="283"/>
        <v>1283.202</v>
      </c>
      <c r="AD582" s="151">
        <f t="shared" si="284"/>
        <v>19</v>
      </c>
      <c r="AE582" s="153">
        <f t="shared" si="285"/>
        <v>18</v>
      </c>
      <c r="AF582" s="153">
        <f t="shared" si="286"/>
        <v>1109.2049999999999</v>
      </c>
      <c r="AG582" s="151">
        <f t="shared" si="287"/>
        <v>0</v>
      </c>
      <c r="AH582" s="153">
        <f t="shared" si="288"/>
        <v>-1</v>
      </c>
      <c r="AI582" s="153">
        <f t="shared" si="289"/>
        <v>0</v>
      </c>
      <c r="AJ582" s="151">
        <f t="shared" si="290"/>
        <v>0</v>
      </c>
      <c r="AK582" s="153">
        <f t="shared" si="291"/>
        <v>-1</v>
      </c>
      <c r="AL582" s="153">
        <f t="shared" si="292"/>
        <v>0</v>
      </c>
      <c r="AM582" s="151">
        <f t="shared" si="293"/>
        <v>0</v>
      </c>
      <c r="AN582" s="153">
        <f t="shared" si="294"/>
        <v>-1</v>
      </c>
      <c r="AO582" s="153">
        <f t="shared" si="295"/>
        <v>0</v>
      </c>
      <c r="AP582" s="153">
        <f t="shared" si="296"/>
        <v>38</v>
      </c>
      <c r="AQ582" s="153">
        <f t="shared" si="297"/>
        <v>2392.4070000000002</v>
      </c>
      <c r="AR582" s="153">
        <f t="shared" si="298"/>
        <v>29.349250000000001</v>
      </c>
      <c r="AS582" s="153">
        <f t="shared" si="299"/>
        <v>7.934612715650867</v>
      </c>
      <c r="AT582" s="153">
        <f t="shared" si="300"/>
        <v>40</v>
      </c>
    </row>
    <row r="583" spans="1:46" ht="15.75" x14ac:dyDescent="0.25">
      <c r="A583" s="152" t="str">
        <f>'Primary endpoint outcomes'!A582</f>
        <v>Sneed 2014</v>
      </c>
      <c r="B583" s="152" t="str">
        <f>CONCATENATE('Primary endpoint outcomes'!S582,'Primary endpoint outcomes'!T582)</f>
        <v>HAMD24</v>
      </c>
      <c r="C583" s="154">
        <f t="shared" si="273"/>
        <v>24.44</v>
      </c>
      <c r="D583" s="154">
        <f t="shared" si="274"/>
        <v>5.6505833032233648</v>
      </c>
      <c r="E583" s="154">
        <f t="shared" si="275"/>
        <v>110</v>
      </c>
      <c r="F583" s="21" t="str">
        <f t="shared" si="276"/>
        <v>YES</v>
      </c>
      <c r="G583" s="21" t="str">
        <f t="shared" si="277"/>
        <v>NO</v>
      </c>
      <c r="H583" s="155">
        <f t="shared" si="278"/>
        <v>0.93236658284976193</v>
      </c>
      <c r="I583" s="155">
        <f t="shared" si="279"/>
        <v>6.7633417150238073E-2</v>
      </c>
      <c r="J583" s="318">
        <f t="shared" si="280"/>
        <v>1</v>
      </c>
      <c r="K583" s="326">
        <f>IF(ISNUMBER('Primary endpoint outcomes'!U582)=TRUE,'Primary endpoint outcomes'!U582,(IF(ISNUMBER('Primary endpoint outcomes'!X582)=TRUE,'Primary endpoint outcomes'!X582,0)))</f>
        <v>24.73</v>
      </c>
      <c r="L583" s="326">
        <f>IF(ISNUMBER('Primary endpoint outcomes'!V582)=TRUE,'Primary endpoint outcomes'!V582,(IF(ISNUMBER('Primary endpoint outcomes'!Y582)=TRUE,'Primary endpoint outcomes'!Y582,0)))</f>
        <v>6.19</v>
      </c>
      <c r="M583" s="325">
        <f>IF(ISNUMBER('Primary endpoint outcomes'!W582)=TRUE,'Primary endpoint outcomes'!W582,(IF(ISNUMBER('Primary endpoint outcomes'!Z582)=TRUE,'Primary endpoint outcomes'!Z582,0)))</f>
        <v>52</v>
      </c>
      <c r="N583" s="326">
        <f>IF(ISNUMBER('Primary endpoint outcomes'!BC582)=TRUE,'Primary endpoint outcomes'!BC582,(IF(ISNUMBER('Primary endpoint outcomes'!BF582)=TRUE,'Primary endpoint outcomes'!BF582,0)))</f>
        <v>24.18</v>
      </c>
      <c r="O583" s="325">
        <f>IF(ISNUMBER('Primary endpoint outcomes'!BD582)=TRUE,'Primary endpoint outcomes'!BD582,(IF(ISNUMBER('Primary endpoint outcomes'!BG582)=TRUE,'Primary endpoint outcomes'!BG582,0)))</f>
        <v>5.12</v>
      </c>
      <c r="P583" s="325">
        <f>IF(ISNUMBER('Primary endpoint outcomes'!BE582)=TRUE,'Primary endpoint outcomes'!BE582,(IF(ISNUMBER('Primary endpoint outcomes'!BH582)=TRUE,'Primary endpoint outcomes'!BH582,0)))</f>
        <v>58</v>
      </c>
      <c r="Q583" s="326">
        <f>IF(ISNUMBER('Primary endpoint outcomes'!CK582)=TRUE,'Primary endpoint outcomes'!CK582,(IF(ISNUMBER('Primary endpoint outcomes'!CN582)=TRUE,'Primary endpoint outcomes'!CN582,0)))</f>
        <v>0</v>
      </c>
      <c r="R583" s="326">
        <f>IF(ISNUMBER('Primary endpoint outcomes'!CL582)=TRUE,'Primary endpoint outcomes'!CL582,(IF(ISNUMBER('Primary endpoint outcomes'!CO582)=TRUE,'Primary endpoint outcomes'!CO582,0)))</f>
        <v>0</v>
      </c>
      <c r="S583" s="325">
        <f>IF(ISNUMBER('Primary endpoint outcomes'!CM582)=TRUE,'Primary endpoint outcomes'!CM582,(IF(ISNUMBER('Primary endpoint outcomes'!CP582)=TRUE,'Primary endpoint outcomes'!CP582,0)))</f>
        <v>0</v>
      </c>
      <c r="T583" s="326">
        <f>IF(ISNUMBER('Primary endpoint outcomes'!DS582)=TRUE,'Primary endpoint outcomes'!DS582,(IF(ISNUMBER('Primary endpoint outcomes'!DV582)=TRUE,'Primary endpoint outcomes'!DV582,0)))</f>
        <v>0</v>
      </c>
      <c r="U583" s="326">
        <f>IF(ISNUMBER('Primary endpoint outcomes'!DT582)=TRUE,'Primary endpoint outcomes'!DT582,(IF(ISNUMBER('Primary endpoint outcomes'!DW582)=TRUE,'Primary endpoint outcomes'!DW582,0)))</f>
        <v>0</v>
      </c>
      <c r="V583" s="326">
        <f>IF(ISNUMBER('Primary endpoint outcomes'!DU582)=TRUE,'Primary endpoint outcomes'!DU582,(IF(ISNUMBER('Primary endpoint outcomes'!DX582)=TRUE,'Primary endpoint outcomes'!DX582,0)))</f>
        <v>0</v>
      </c>
      <c r="W583" s="326">
        <f>IF(ISNUMBER('Primary endpoint outcomes'!FA582)=TRUE,'Primary endpoint outcomes'!FA582,(IF(ISNUMBER('Primary endpoint outcomes'!FD582)=TRUE,'Primary endpoint outcomes'!FD582,0)))</f>
        <v>0</v>
      </c>
      <c r="X583" s="326">
        <f>IF(ISNUMBER('Primary endpoint outcomes'!FB582)=TRUE,'Primary endpoint outcomes'!FB582,(IF(ISNUMBER('Primary endpoint outcomes'!FE582)=TRUE,'Primary endpoint outcomes'!FE582,0)))</f>
        <v>0</v>
      </c>
      <c r="Y583" s="326">
        <f>IF(ISNUMBER('Primary endpoint outcomes'!FC582)=TRUE,'Primary endpoint outcomes'!FC582,(IF(ISNUMBER('Primary endpoint outcomes'!FF582)=TRUE,'Primary endpoint outcomes'!FF582,0)))</f>
        <v>0</v>
      </c>
      <c r="AA583" s="151">
        <f t="shared" si="281"/>
        <v>52</v>
      </c>
      <c r="AB583" s="153">
        <f t="shared" si="282"/>
        <v>51</v>
      </c>
      <c r="AC583" s="153">
        <f t="shared" si="283"/>
        <v>1954.1211000000003</v>
      </c>
      <c r="AD583" s="151">
        <f t="shared" si="284"/>
        <v>58</v>
      </c>
      <c r="AE583" s="153">
        <f t="shared" si="285"/>
        <v>57</v>
      </c>
      <c r="AF583" s="153">
        <f t="shared" si="286"/>
        <v>1494.2208000000001</v>
      </c>
      <c r="AG583" s="151">
        <f t="shared" si="287"/>
        <v>0</v>
      </c>
      <c r="AH583" s="153">
        <f t="shared" si="288"/>
        <v>-1</v>
      </c>
      <c r="AI583" s="153">
        <f t="shared" si="289"/>
        <v>0</v>
      </c>
      <c r="AJ583" s="151">
        <f t="shared" si="290"/>
        <v>0</v>
      </c>
      <c r="AK583" s="153">
        <f t="shared" si="291"/>
        <v>-1</v>
      </c>
      <c r="AL583" s="153">
        <f t="shared" si="292"/>
        <v>0</v>
      </c>
      <c r="AM583" s="151">
        <f t="shared" si="293"/>
        <v>0</v>
      </c>
      <c r="AN583" s="153">
        <f t="shared" si="294"/>
        <v>-1</v>
      </c>
      <c r="AO583" s="153">
        <f t="shared" si="295"/>
        <v>0</v>
      </c>
      <c r="AP583" s="153">
        <f t="shared" si="296"/>
        <v>108</v>
      </c>
      <c r="AQ583" s="153">
        <f t="shared" si="297"/>
        <v>3448.3419000000004</v>
      </c>
      <c r="AR583" s="153">
        <f t="shared" si="298"/>
        <v>24.44</v>
      </c>
      <c r="AS583" s="153">
        <f t="shared" si="299"/>
        <v>5.6505833032233648</v>
      </c>
      <c r="AT583" s="153">
        <f t="shared" si="300"/>
        <v>110</v>
      </c>
    </row>
    <row r="584" spans="1:46" ht="15.75" x14ac:dyDescent="0.25">
      <c r="A584" s="152" t="str">
        <f>'Primary endpoint outcomes'!A583</f>
        <v>Solati 2016</v>
      </c>
      <c r="B584" s="152" t="str">
        <f>CONCATENATE('Primary endpoint outcomes'!S583,'Primary endpoint outcomes'!T583)</f>
        <v>BDI-II21</v>
      </c>
      <c r="C584" s="154">
        <f t="shared" si="273"/>
        <v>42.05</v>
      </c>
      <c r="D584" s="154">
        <f t="shared" si="274"/>
        <v>4.3754142661009832</v>
      </c>
      <c r="E584" s="154">
        <f t="shared" si="275"/>
        <v>40</v>
      </c>
      <c r="F584" s="21" t="str">
        <f t="shared" si="276"/>
        <v>YES</v>
      </c>
      <c r="G584" s="21" t="str">
        <f t="shared" si="277"/>
        <v>NO</v>
      </c>
      <c r="H584" s="155">
        <f t="shared" si="278"/>
        <v>0.99705663587080928</v>
      </c>
      <c r="I584" s="155">
        <f t="shared" si="279"/>
        <v>2.9433641291907175E-3</v>
      </c>
      <c r="J584" s="318">
        <f t="shared" si="280"/>
        <v>1</v>
      </c>
      <c r="K584" s="326">
        <f>IF(ISNUMBER('Primary endpoint outcomes'!U583)=TRUE,'Primary endpoint outcomes'!U583,(IF(ISNUMBER('Primary endpoint outcomes'!X583)=TRUE,'Primary endpoint outcomes'!X583,0)))</f>
        <v>41.45</v>
      </c>
      <c r="L584" s="326">
        <f>IF(ISNUMBER('Primary endpoint outcomes'!V583)=TRUE,'Primary endpoint outcomes'!V583,(IF(ISNUMBER('Primary endpoint outcomes'!Y583)=TRUE,'Primary endpoint outcomes'!Y583,0)))</f>
        <v>3.83</v>
      </c>
      <c r="M584" s="325">
        <f>IF(ISNUMBER('Primary endpoint outcomes'!W583)=TRUE,'Primary endpoint outcomes'!W583,(IF(ISNUMBER('Primary endpoint outcomes'!Z583)=TRUE,'Primary endpoint outcomes'!Z583,0)))</f>
        <v>20</v>
      </c>
      <c r="N584" s="326">
        <f>IF(ISNUMBER('Primary endpoint outcomes'!BC583)=TRUE,'Primary endpoint outcomes'!BC583,(IF(ISNUMBER('Primary endpoint outcomes'!BF583)=TRUE,'Primary endpoint outcomes'!BF583,0)))</f>
        <v>42.65</v>
      </c>
      <c r="O584" s="325">
        <f>IF(ISNUMBER('Primary endpoint outcomes'!BD583)=TRUE,'Primary endpoint outcomes'!BD583,(IF(ISNUMBER('Primary endpoint outcomes'!BG583)=TRUE,'Primary endpoint outcomes'!BG583,0)))</f>
        <v>4.8600000000000003</v>
      </c>
      <c r="P584" s="325">
        <f>IF(ISNUMBER('Primary endpoint outcomes'!BE583)=TRUE,'Primary endpoint outcomes'!BE583,(IF(ISNUMBER('Primary endpoint outcomes'!BH583)=TRUE,'Primary endpoint outcomes'!BH583,0)))</f>
        <v>20</v>
      </c>
      <c r="Q584" s="326">
        <f>IF(ISNUMBER('Primary endpoint outcomes'!CK583)=TRUE,'Primary endpoint outcomes'!CK583,(IF(ISNUMBER('Primary endpoint outcomes'!CN583)=TRUE,'Primary endpoint outcomes'!CN583,0)))</f>
        <v>0</v>
      </c>
      <c r="R584" s="326">
        <f>IF(ISNUMBER('Primary endpoint outcomes'!CL583)=TRUE,'Primary endpoint outcomes'!CL583,(IF(ISNUMBER('Primary endpoint outcomes'!CO583)=TRUE,'Primary endpoint outcomes'!CO583,0)))</f>
        <v>0</v>
      </c>
      <c r="S584" s="325">
        <f>IF(ISNUMBER('Primary endpoint outcomes'!CM583)=TRUE,'Primary endpoint outcomes'!CM583,(IF(ISNUMBER('Primary endpoint outcomes'!CP583)=TRUE,'Primary endpoint outcomes'!CP583,0)))</f>
        <v>0</v>
      </c>
      <c r="T584" s="326">
        <f>IF(ISNUMBER('Primary endpoint outcomes'!DS583)=TRUE,'Primary endpoint outcomes'!DS583,(IF(ISNUMBER('Primary endpoint outcomes'!DV583)=TRUE,'Primary endpoint outcomes'!DV583,0)))</f>
        <v>0</v>
      </c>
      <c r="U584" s="326">
        <f>IF(ISNUMBER('Primary endpoint outcomes'!DT583)=TRUE,'Primary endpoint outcomes'!DT583,(IF(ISNUMBER('Primary endpoint outcomes'!DW583)=TRUE,'Primary endpoint outcomes'!DW583,0)))</f>
        <v>0</v>
      </c>
      <c r="V584" s="326">
        <f>IF(ISNUMBER('Primary endpoint outcomes'!DU583)=TRUE,'Primary endpoint outcomes'!DU583,(IF(ISNUMBER('Primary endpoint outcomes'!DX583)=TRUE,'Primary endpoint outcomes'!DX583,0)))</f>
        <v>0</v>
      </c>
      <c r="W584" s="326">
        <f>IF(ISNUMBER('Primary endpoint outcomes'!FA583)=TRUE,'Primary endpoint outcomes'!FA583,(IF(ISNUMBER('Primary endpoint outcomes'!FD583)=TRUE,'Primary endpoint outcomes'!FD583,0)))</f>
        <v>0</v>
      </c>
      <c r="X584" s="326">
        <f>IF(ISNUMBER('Primary endpoint outcomes'!FB583)=TRUE,'Primary endpoint outcomes'!FB583,(IF(ISNUMBER('Primary endpoint outcomes'!FE583)=TRUE,'Primary endpoint outcomes'!FE583,0)))</f>
        <v>0</v>
      </c>
      <c r="Y584" s="326">
        <f>IF(ISNUMBER('Primary endpoint outcomes'!FC583)=TRUE,'Primary endpoint outcomes'!FC583,(IF(ISNUMBER('Primary endpoint outcomes'!FF583)=TRUE,'Primary endpoint outcomes'!FF583,0)))</f>
        <v>0</v>
      </c>
      <c r="AA584" s="151">
        <f t="shared" si="281"/>
        <v>20</v>
      </c>
      <c r="AB584" s="153">
        <f t="shared" si="282"/>
        <v>19</v>
      </c>
      <c r="AC584" s="153">
        <f t="shared" si="283"/>
        <v>278.70910000000003</v>
      </c>
      <c r="AD584" s="151">
        <f t="shared" si="284"/>
        <v>20</v>
      </c>
      <c r="AE584" s="153">
        <f t="shared" si="285"/>
        <v>19</v>
      </c>
      <c r="AF584" s="153">
        <f t="shared" si="286"/>
        <v>448.77240000000006</v>
      </c>
      <c r="AG584" s="151">
        <f t="shared" si="287"/>
        <v>0</v>
      </c>
      <c r="AH584" s="153">
        <f t="shared" si="288"/>
        <v>-1</v>
      </c>
      <c r="AI584" s="153">
        <f t="shared" si="289"/>
        <v>0</v>
      </c>
      <c r="AJ584" s="151">
        <f t="shared" si="290"/>
        <v>0</v>
      </c>
      <c r="AK584" s="153">
        <f t="shared" si="291"/>
        <v>-1</v>
      </c>
      <c r="AL584" s="153">
        <f t="shared" si="292"/>
        <v>0</v>
      </c>
      <c r="AM584" s="151">
        <f t="shared" si="293"/>
        <v>0</v>
      </c>
      <c r="AN584" s="153">
        <f t="shared" si="294"/>
        <v>-1</v>
      </c>
      <c r="AO584" s="153">
        <f t="shared" si="295"/>
        <v>0</v>
      </c>
      <c r="AP584" s="153">
        <f t="shared" si="296"/>
        <v>38</v>
      </c>
      <c r="AQ584" s="153">
        <f t="shared" si="297"/>
        <v>727.4815000000001</v>
      </c>
      <c r="AR584" s="153">
        <f t="shared" si="298"/>
        <v>42.05</v>
      </c>
      <c r="AS584" s="153">
        <f t="shared" si="299"/>
        <v>4.3754142661009832</v>
      </c>
      <c r="AT584" s="153">
        <f t="shared" si="300"/>
        <v>40</v>
      </c>
    </row>
    <row r="585" spans="1:46" ht="15.75" x14ac:dyDescent="0.25">
      <c r="A585" s="152" t="str">
        <f>'Primary endpoint outcomes'!A584</f>
        <v>Spek 2007/2008a</v>
      </c>
      <c r="B585" s="152" t="str">
        <f>CONCATENATE('Primary endpoint outcomes'!S584,'Primary endpoint outcomes'!T584)</f>
        <v>BDI-II21</v>
      </c>
      <c r="C585" s="154">
        <f t="shared" si="273"/>
        <v>18.403488372093026</v>
      </c>
      <c r="D585" s="154">
        <f t="shared" si="274"/>
        <v>8.4837050876031057</v>
      </c>
      <c r="E585" s="154">
        <f t="shared" si="275"/>
        <v>301</v>
      </c>
      <c r="F585" s="21" t="str">
        <f t="shared" si="276"/>
        <v>NO</v>
      </c>
      <c r="G585" s="21" t="str">
        <f t="shared" si="277"/>
        <v>YES</v>
      </c>
      <c r="H585" s="155">
        <f t="shared" si="278"/>
        <v>8.582582914622916E-2</v>
      </c>
      <c r="I585" s="155">
        <f t="shared" si="279"/>
        <v>0.91417417085377084</v>
      </c>
      <c r="J585" s="318">
        <f t="shared" si="280"/>
        <v>1</v>
      </c>
      <c r="K585" s="326">
        <f>IF(ISNUMBER('Primary endpoint outcomes'!U584)=TRUE,'Primary endpoint outcomes'!U584,(IF(ISNUMBER('Primary endpoint outcomes'!X584)=TRUE,'Primary endpoint outcomes'!X584,0)))</f>
        <v>19.170000000000002</v>
      </c>
      <c r="L585" s="326">
        <f>IF(ISNUMBER('Primary endpoint outcomes'!V584)=TRUE,'Primary endpoint outcomes'!V584,(IF(ISNUMBER('Primary endpoint outcomes'!Y584)=TRUE,'Primary endpoint outcomes'!Y584,0)))</f>
        <v>7.21</v>
      </c>
      <c r="M585" s="325">
        <f>IF(ISNUMBER('Primary endpoint outcomes'!W584)=TRUE,'Primary endpoint outcomes'!W584,(IF(ISNUMBER('Primary endpoint outcomes'!Z584)=TRUE,'Primary endpoint outcomes'!Z584,0)))</f>
        <v>102</v>
      </c>
      <c r="N585" s="326">
        <f>IF(ISNUMBER('Primary endpoint outcomes'!BC584)=TRUE,'Primary endpoint outcomes'!BC584,(IF(ISNUMBER('Primary endpoint outcomes'!BF584)=TRUE,'Primary endpoint outcomes'!BF584,0)))</f>
        <v>17.89</v>
      </c>
      <c r="O585" s="325">
        <f>IF(ISNUMBER('Primary endpoint outcomes'!BD584)=TRUE,'Primary endpoint outcomes'!BD584,(IF(ISNUMBER('Primary endpoint outcomes'!BG584)=TRUE,'Primary endpoint outcomes'!BG584,0)))</f>
        <v>9.9499999999999993</v>
      </c>
      <c r="P585" s="325">
        <f>IF(ISNUMBER('Primary endpoint outcomes'!BE584)=TRUE,'Primary endpoint outcomes'!BE584,(IF(ISNUMBER('Primary endpoint outcomes'!BH584)=TRUE,'Primary endpoint outcomes'!BH584,0)))</f>
        <v>99</v>
      </c>
      <c r="Q585" s="326">
        <f>IF(ISNUMBER('Primary endpoint outcomes'!CK584)=TRUE,'Primary endpoint outcomes'!CK584,(IF(ISNUMBER('Primary endpoint outcomes'!CN584)=TRUE,'Primary endpoint outcomes'!CN584,0)))</f>
        <v>18.13</v>
      </c>
      <c r="R585" s="326">
        <f>IF(ISNUMBER('Primary endpoint outcomes'!CL584)=TRUE,'Primary endpoint outcomes'!CL584,(IF(ISNUMBER('Primary endpoint outcomes'!CO584)=TRUE,'Primary endpoint outcomes'!CO584,0)))</f>
        <v>8.1</v>
      </c>
      <c r="S585" s="325">
        <f>IF(ISNUMBER('Primary endpoint outcomes'!CM584)=TRUE,'Primary endpoint outcomes'!CM584,(IF(ISNUMBER('Primary endpoint outcomes'!CP584)=TRUE,'Primary endpoint outcomes'!CP584,0)))</f>
        <v>100</v>
      </c>
      <c r="T585" s="326">
        <f>IF(ISNUMBER('Primary endpoint outcomes'!DS584)=TRUE,'Primary endpoint outcomes'!DS584,(IF(ISNUMBER('Primary endpoint outcomes'!DV584)=TRUE,'Primary endpoint outcomes'!DV584,0)))</f>
        <v>0</v>
      </c>
      <c r="U585" s="326">
        <f>IF(ISNUMBER('Primary endpoint outcomes'!DT584)=TRUE,'Primary endpoint outcomes'!DT584,(IF(ISNUMBER('Primary endpoint outcomes'!DW584)=TRUE,'Primary endpoint outcomes'!DW584,0)))</f>
        <v>0</v>
      </c>
      <c r="V585" s="326">
        <f>IF(ISNUMBER('Primary endpoint outcomes'!DU584)=TRUE,'Primary endpoint outcomes'!DU584,(IF(ISNUMBER('Primary endpoint outcomes'!DX584)=TRUE,'Primary endpoint outcomes'!DX584,0)))</f>
        <v>0</v>
      </c>
      <c r="W585" s="326">
        <f>IF(ISNUMBER('Primary endpoint outcomes'!FA584)=TRUE,'Primary endpoint outcomes'!FA584,(IF(ISNUMBER('Primary endpoint outcomes'!FD584)=TRUE,'Primary endpoint outcomes'!FD584,0)))</f>
        <v>0</v>
      </c>
      <c r="X585" s="326">
        <f>IF(ISNUMBER('Primary endpoint outcomes'!FB584)=TRUE,'Primary endpoint outcomes'!FB584,(IF(ISNUMBER('Primary endpoint outcomes'!FE584)=TRUE,'Primary endpoint outcomes'!FE584,0)))</f>
        <v>0</v>
      </c>
      <c r="Y585" s="326">
        <f>IF(ISNUMBER('Primary endpoint outcomes'!FC584)=TRUE,'Primary endpoint outcomes'!FC584,(IF(ISNUMBER('Primary endpoint outcomes'!FF584)=TRUE,'Primary endpoint outcomes'!FF584,0)))</f>
        <v>0</v>
      </c>
      <c r="AA585" s="151">
        <f t="shared" si="281"/>
        <v>102</v>
      </c>
      <c r="AB585" s="153">
        <f t="shared" si="282"/>
        <v>101</v>
      </c>
      <c r="AC585" s="153">
        <f t="shared" si="283"/>
        <v>5250.3940999999995</v>
      </c>
      <c r="AD585" s="151">
        <f t="shared" si="284"/>
        <v>99</v>
      </c>
      <c r="AE585" s="153">
        <f t="shared" si="285"/>
        <v>98</v>
      </c>
      <c r="AF585" s="153">
        <f t="shared" si="286"/>
        <v>9702.244999999999</v>
      </c>
      <c r="AG585" s="151">
        <f t="shared" si="287"/>
        <v>100</v>
      </c>
      <c r="AH585" s="153">
        <f t="shared" si="288"/>
        <v>99</v>
      </c>
      <c r="AI585" s="153">
        <f t="shared" si="289"/>
        <v>6495.39</v>
      </c>
      <c r="AJ585" s="151">
        <f t="shared" si="290"/>
        <v>0</v>
      </c>
      <c r="AK585" s="153">
        <f t="shared" si="291"/>
        <v>-1</v>
      </c>
      <c r="AL585" s="153">
        <f t="shared" si="292"/>
        <v>0</v>
      </c>
      <c r="AM585" s="151">
        <f t="shared" si="293"/>
        <v>0</v>
      </c>
      <c r="AN585" s="153">
        <f t="shared" si="294"/>
        <v>-1</v>
      </c>
      <c r="AO585" s="153">
        <f t="shared" si="295"/>
        <v>0</v>
      </c>
      <c r="AP585" s="153">
        <f t="shared" si="296"/>
        <v>298</v>
      </c>
      <c r="AQ585" s="153">
        <f t="shared" si="297"/>
        <v>21448.0291</v>
      </c>
      <c r="AR585" s="153">
        <f t="shared" si="298"/>
        <v>18.403488372093026</v>
      </c>
      <c r="AS585" s="153">
        <f t="shared" si="299"/>
        <v>8.4837050876031057</v>
      </c>
      <c r="AT585" s="153">
        <f t="shared" si="300"/>
        <v>301</v>
      </c>
    </row>
    <row r="586" spans="1:46" ht="15.75" x14ac:dyDescent="0.25">
      <c r="A586" s="152" t="str">
        <f>'Primary endpoint outcomes'!A585</f>
        <v>Spek 2008b</v>
      </c>
      <c r="B586" s="152" t="str">
        <f>CONCATENATE('Primary endpoint outcomes'!S585,'Primary endpoint outcomes'!T585)</f>
        <v>BDI-II21</v>
      </c>
      <c r="C586" s="154">
        <f t="shared" si="273"/>
        <v>18.419153846153847</v>
      </c>
      <c r="D586" s="154">
        <f t="shared" si="274"/>
        <v>8.1899651823130473</v>
      </c>
      <c r="E586" s="154">
        <f t="shared" si="275"/>
        <v>130</v>
      </c>
      <c r="F586" s="21" t="str">
        <f t="shared" si="276"/>
        <v>NO</v>
      </c>
      <c r="G586" s="21" t="str">
        <f t="shared" si="277"/>
        <v>YES</v>
      </c>
      <c r="H586" s="155">
        <f t="shared" si="278"/>
        <v>7.8676731978209347E-2</v>
      </c>
      <c r="I586" s="155">
        <f t="shared" si="279"/>
        <v>0.92132326802179065</v>
      </c>
      <c r="J586" s="318">
        <f t="shared" si="280"/>
        <v>1</v>
      </c>
      <c r="K586" s="326">
        <f>IF(ISNUMBER('Primary endpoint outcomes'!U585)=TRUE,'Primary endpoint outcomes'!U585,(IF(ISNUMBER('Primary endpoint outcomes'!X585)=TRUE,'Primary endpoint outcomes'!X585,0)))</f>
        <v>18.55</v>
      </c>
      <c r="L586" s="326">
        <f>IF(ISNUMBER('Primary endpoint outcomes'!V585)=TRUE,'Primary endpoint outcomes'!V585,(IF(ISNUMBER('Primary endpoint outcomes'!Y585)=TRUE,'Primary endpoint outcomes'!Y585,0)))</f>
        <v>6.9</v>
      </c>
      <c r="M586" s="325">
        <f>IF(ISNUMBER('Primary endpoint outcomes'!W585)=TRUE,'Primary endpoint outcomes'!W585,(IF(ISNUMBER('Primary endpoint outcomes'!Z585)=TRUE,'Primary endpoint outcomes'!Z585,0)))</f>
        <v>67</v>
      </c>
      <c r="N586" s="326">
        <f>IF(ISNUMBER('Primary endpoint outcomes'!BC585)=TRUE,'Primary endpoint outcomes'!BC585,(IF(ISNUMBER('Primary endpoint outcomes'!BF585)=TRUE,'Primary endpoint outcomes'!BF585,0)))</f>
        <v>18.28</v>
      </c>
      <c r="O586" s="325">
        <f>IF(ISNUMBER('Primary endpoint outcomes'!BD585)=TRUE,'Primary endpoint outcomes'!BD585,(IF(ISNUMBER('Primary endpoint outcomes'!BG585)=TRUE,'Primary endpoint outcomes'!BG585,0)))</f>
        <v>9.3699999999999992</v>
      </c>
      <c r="P586" s="325">
        <f>IF(ISNUMBER('Primary endpoint outcomes'!BE585)=TRUE,'Primary endpoint outcomes'!BE585,(IF(ISNUMBER('Primary endpoint outcomes'!BH585)=TRUE,'Primary endpoint outcomes'!BH585,0)))</f>
        <v>63</v>
      </c>
      <c r="Q586" s="326">
        <f>IF(ISNUMBER('Primary endpoint outcomes'!CK585)=TRUE,'Primary endpoint outcomes'!CK585,(IF(ISNUMBER('Primary endpoint outcomes'!CN585)=TRUE,'Primary endpoint outcomes'!CN585,0)))</f>
        <v>0</v>
      </c>
      <c r="R586" s="326">
        <f>IF(ISNUMBER('Primary endpoint outcomes'!CL585)=TRUE,'Primary endpoint outcomes'!CL585,(IF(ISNUMBER('Primary endpoint outcomes'!CO585)=TRUE,'Primary endpoint outcomes'!CO585,0)))</f>
        <v>0</v>
      </c>
      <c r="S586" s="325">
        <f>IF(ISNUMBER('Primary endpoint outcomes'!CM585)=TRUE,'Primary endpoint outcomes'!CM585,(IF(ISNUMBER('Primary endpoint outcomes'!CP585)=TRUE,'Primary endpoint outcomes'!CP585,0)))</f>
        <v>0</v>
      </c>
      <c r="T586" s="326">
        <f>IF(ISNUMBER('Primary endpoint outcomes'!DS585)=TRUE,'Primary endpoint outcomes'!DS585,(IF(ISNUMBER('Primary endpoint outcomes'!DV585)=TRUE,'Primary endpoint outcomes'!DV585,0)))</f>
        <v>0</v>
      </c>
      <c r="U586" s="326">
        <f>IF(ISNUMBER('Primary endpoint outcomes'!DT585)=TRUE,'Primary endpoint outcomes'!DT585,(IF(ISNUMBER('Primary endpoint outcomes'!DW585)=TRUE,'Primary endpoint outcomes'!DW585,0)))</f>
        <v>0</v>
      </c>
      <c r="V586" s="326">
        <f>IF(ISNUMBER('Primary endpoint outcomes'!DU585)=TRUE,'Primary endpoint outcomes'!DU585,(IF(ISNUMBER('Primary endpoint outcomes'!DX585)=TRUE,'Primary endpoint outcomes'!DX585,0)))</f>
        <v>0</v>
      </c>
      <c r="W586" s="326">
        <f>IF(ISNUMBER('Primary endpoint outcomes'!FA585)=TRUE,'Primary endpoint outcomes'!FA585,(IF(ISNUMBER('Primary endpoint outcomes'!FD585)=TRUE,'Primary endpoint outcomes'!FD585,0)))</f>
        <v>0</v>
      </c>
      <c r="X586" s="326">
        <f>IF(ISNUMBER('Primary endpoint outcomes'!FB585)=TRUE,'Primary endpoint outcomes'!FB585,(IF(ISNUMBER('Primary endpoint outcomes'!FE585)=TRUE,'Primary endpoint outcomes'!FE585,0)))</f>
        <v>0</v>
      </c>
      <c r="Y586" s="326">
        <f>IF(ISNUMBER('Primary endpoint outcomes'!FC585)=TRUE,'Primary endpoint outcomes'!FC585,(IF(ISNUMBER('Primary endpoint outcomes'!FF585)=TRUE,'Primary endpoint outcomes'!FF585,0)))</f>
        <v>0</v>
      </c>
      <c r="AA586" s="151">
        <f t="shared" si="281"/>
        <v>67</v>
      </c>
      <c r="AB586" s="153">
        <f t="shared" si="282"/>
        <v>66</v>
      </c>
      <c r="AC586" s="153">
        <f t="shared" si="283"/>
        <v>3142.26</v>
      </c>
      <c r="AD586" s="151">
        <f t="shared" si="284"/>
        <v>63</v>
      </c>
      <c r="AE586" s="153">
        <f t="shared" si="285"/>
        <v>62</v>
      </c>
      <c r="AF586" s="153">
        <f t="shared" si="286"/>
        <v>5443.407799999999</v>
      </c>
      <c r="AG586" s="151">
        <f t="shared" si="287"/>
        <v>0</v>
      </c>
      <c r="AH586" s="153">
        <f t="shared" si="288"/>
        <v>-1</v>
      </c>
      <c r="AI586" s="153">
        <f t="shared" si="289"/>
        <v>0</v>
      </c>
      <c r="AJ586" s="151">
        <f t="shared" si="290"/>
        <v>0</v>
      </c>
      <c r="AK586" s="153">
        <f t="shared" si="291"/>
        <v>-1</v>
      </c>
      <c r="AL586" s="153">
        <f t="shared" si="292"/>
        <v>0</v>
      </c>
      <c r="AM586" s="151">
        <f t="shared" si="293"/>
        <v>0</v>
      </c>
      <c r="AN586" s="153">
        <f t="shared" si="294"/>
        <v>-1</v>
      </c>
      <c r="AO586" s="153">
        <f t="shared" si="295"/>
        <v>0</v>
      </c>
      <c r="AP586" s="153">
        <f t="shared" si="296"/>
        <v>128</v>
      </c>
      <c r="AQ586" s="153">
        <f t="shared" si="297"/>
        <v>8585.6677999999993</v>
      </c>
      <c r="AR586" s="153">
        <f t="shared" si="298"/>
        <v>18.419153846153847</v>
      </c>
      <c r="AS586" s="153">
        <f t="shared" si="299"/>
        <v>8.1899651823130473</v>
      </c>
      <c r="AT586" s="153">
        <f t="shared" si="300"/>
        <v>130</v>
      </c>
    </row>
    <row r="587" spans="1:46" ht="15.75" x14ac:dyDescent="0.25">
      <c r="A587" s="152" t="str">
        <f>'Primary endpoint outcomes'!A586</f>
        <v>Spring 1992</v>
      </c>
      <c r="B587" s="152" t="str">
        <f>CONCATENATE('Primary endpoint outcomes'!S586,'Primary endpoint outcomes'!T586)</f>
        <v>HAMD21</v>
      </c>
      <c r="C587" s="154">
        <f t="shared" si="273"/>
        <v>24.96</v>
      </c>
      <c r="D587" s="154">
        <f t="shared" si="274"/>
        <v>3.923507747345258</v>
      </c>
      <c r="E587" s="154">
        <f t="shared" si="275"/>
        <v>25</v>
      </c>
      <c r="F587" s="21" t="str">
        <f t="shared" si="276"/>
        <v>YES</v>
      </c>
      <c r="G587" s="21" t="str">
        <f t="shared" si="277"/>
        <v>NO</v>
      </c>
      <c r="H587" s="155">
        <f t="shared" si="278"/>
        <v>0.98880455673451173</v>
      </c>
      <c r="I587" s="155">
        <f t="shared" si="279"/>
        <v>1.119544326548827E-2</v>
      </c>
      <c r="J587" s="318">
        <f t="shared" si="280"/>
        <v>1</v>
      </c>
      <c r="K587" s="326">
        <f>IF(ISNUMBER('Primary endpoint outcomes'!U586)=TRUE,'Primary endpoint outcomes'!U586,(IF(ISNUMBER('Primary endpoint outcomes'!X586)=TRUE,'Primary endpoint outcomes'!X586,0)))</f>
        <v>25.2</v>
      </c>
      <c r="L587" s="326">
        <f>IF(ISNUMBER('Primary endpoint outcomes'!V586)=TRUE,'Primary endpoint outcomes'!V586,(IF(ISNUMBER('Primary endpoint outcomes'!Y586)=TRUE,'Primary endpoint outcomes'!Y586,0)))</f>
        <v>2.8</v>
      </c>
      <c r="M587" s="325">
        <f>IF(ISNUMBER('Primary endpoint outcomes'!W586)=TRUE,'Primary endpoint outcomes'!W586,(IF(ISNUMBER('Primary endpoint outcomes'!Z586)=TRUE,'Primary endpoint outcomes'!Z586,0)))</f>
        <v>10</v>
      </c>
      <c r="N587" s="326">
        <f>IF(ISNUMBER('Primary endpoint outcomes'!BC586)=TRUE,'Primary endpoint outcomes'!BC586,(IF(ISNUMBER('Primary endpoint outcomes'!BF586)=TRUE,'Primary endpoint outcomes'!BF586,0)))</f>
        <v>24.8</v>
      </c>
      <c r="O587" s="325">
        <f>IF(ISNUMBER('Primary endpoint outcomes'!BD586)=TRUE,'Primary endpoint outcomes'!BD586,(IF(ISNUMBER('Primary endpoint outcomes'!BG586)=TRUE,'Primary endpoint outcomes'!BG586,0)))</f>
        <v>4.5</v>
      </c>
      <c r="P587" s="325">
        <f>IF(ISNUMBER('Primary endpoint outcomes'!BE586)=TRUE,'Primary endpoint outcomes'!BE586,(IF(ISNUMBER('Primary endpoint outcomes'!BH586)=TRUE,'Primary endpoint outcomes'!BH586,0)))</f>
        <v>15</v>
      </c>
      <c r="Q587" s="326">
        <f>IF(ISNUMBER('Primary endpoint outcomes'!CK586)=TRUE,'Primary endpoint outcomes'!CK586,(IF(ISNUMBER('Primary endpoint outcomes'!CN586)=TRUE,'Primary endpoint outcomes'!CN586,0)))</f>
        <v>0</v>
      </c>
      <c r="R587" s="326">
        <f>IF(ISNUMBER('Primary endpoint outcomes'!CL586)=TRUE,'Primary endpoint outcomes'!CL586,(IF(ISNUMBER('Primary endpoint outcomes'!CO586)=TRUE,'Primary endpoint outcomes'!CO586,0)))</f>
        <v>0</v>
      </c>
      <c r="S587" s="325">
        <f>IF(ISNUMBER('Primary endpoint outcomes'!CM586)=TRUE,'Primary endpoint outcomes'!CM586,(IF(ISNUMBER('Primary endpoint outcomes'!CP586)=TRUE,'Primary endpoint outcomes'!CP586,0)))</f>
        <v>0</v>
      </c>
      <c r="T587" s="326">
        <f>IF(ISNUMBER('Primary endpoint outcomes'!DS586)=TRUE,'Primary endpoint outcomes'!DS586,(IF(ISNUMBER('Primary endpoint outcomes'!DV586)=TRUE,'Primary endpoint outcomes'!DV586,0)))</f>
        <v>0</v>
      </c>
      <c r="U587" s="326">
        <f>IF(ISNUMBER('Primary endpoint outcomes'!DT586)=TRUE,'Primary endpoint outcomes'!DT586,(IF(ISNUMBER('Primary endpoint outcomes'!DW586)=TRUE,'Primary endpoint outcomes'!DW586,0)))</f>
        <v>0</v>
      </c>
      <c r="V587" s="326">
        <f>IF(ISNUMBER('Primary endpoint outcomes'!DU586)=TRUE,'Primary endpoint outcomes'!DU586,(IF(ISNUMBER('Primary endpoint outcomes'!DX586)=TRUE,'Primary endpoint outcomes'!DX586,0)))</f>
        <v>0</v>
      </c>
      <c r="W587" s="326">
        <f>IF(ISNUMBER('Primary endpoint outcomes'!FA586)=TRUE,'Primary endpoint outcomes'!FA586,(IF(ISNUMBER('Primary endpoint outcomes'!FD586)=TRUE,'Primary endpoint outcomes'!FD586,0)))</f>
        <v>0</v>
      </c>
      <c r="X587" s="326">
        <f>IF(ISNUMBER('Primary endpoint outcomes'!FB586)=TRUE,'Primary endpoint outcomes'!FB586,(IF(ISNUMBER('Primary endpoint outcomes'!FE586)=TRUE,'Primary endpoint outcomes'!FE586,0)))</f>
        <v>0</v>
      </c>
      <c r="Y587" s="326">
        <f>IF(ISNUMBER('Primary endpoint outcomes'!FC586)=TRUE,'Primary endpoint outcomes'!FC586,(IF(ISNUMBER('Primary endpoint outcomes'!FF586)=TRUE,'Primary endpoint outcomes'!FF586,0)))</f>
        <v>0</v>
      </c>
      <c r="AA587" s="151">
        <f t="shared" si="281"/>
        <v>10</v>
      </c>
      <c r="AB587" s="153">
        <f t="shared" si="282"/>
        <v>9</v>
      </c>
      <c r="AC587" s="153">
        <f t="shared" si="283"/>
        <v>70.559999999999988</v>
      </c>
      <c r="AD587" s="151">
        <f t="shared" si="284"/>
        <v>15</v>
      </c>
      <c r="AE587" s="153">
        <f t="shared" si="285"/>
        <v>14</v>
      </c>
      <c r="AF587" s="153">
        <f t="shared" si="286"/>
        <v>283.5</v>
      </c>
      <c r="AG587" s="151">
        <f t="shared" si="287"/>
        <v>0</v>
      </c>
      <c r="AH587" s="153">
        <f t="shared" si="288"/>
        <v>-1</v>
      </c>
      <c r="AI587" s="153">
        <f t="shared" si="289"/>
        <v>0</v>
      </c>
      <c r="AJ587" s="151">
        <f t="shared" si="290"/>
        <v>0</v>
      </c>
      <c r="AK587" s="153">
        <f t="shared" si="291"/>
        <v>-1</v>
      </c>
      <c r="AL587" s="153">
        <f t="shared" si="292"/>
        <v>0</v>
      </c>
      <c r="AM587" s="151">
        <f t="shared" si="293"/>
        <v>0</v>
      </c>
      <c r="AN587" s="153">
        <f t="shared" si="294"/>
        <v>-1</v>
      </c>
      <c r="AO587" s="153">
        <f t="shared" si="295"/>
        <v>0</v>
      </c>
      <c r="AP587" s="153">
        <f t="shared" si="296"/>
        <v>23</v>
      </c>
      <c r="AQ587" s="153">
        <f t="shared" si="297"/>
        <v>354.06</v>
      </c>
      <c r="AR587" s="153">
        <f t="shared" si="298"/>
        <v>24.96</v>
      </c>
      <c r="AS587" s="153">
        <f t="shared" si="299"/>
        <v>3.923507747345258</v>
      </c>
      <c r="AT587" s="153">
        <f t="shared" si="300"/>
        <v>25</v>
      </c>
    </row>
    <row r="588" spans="1:46" ht="15.75" x14ac:dyDescent="0.25">
      <c r="A588" s="152" t="str">
        <f>'Primary endpoint outcomes'!A587</f>
        <v>Sramek 1995</v>
      </c>
      <c r="B588" s="152" t="str">
        <f>CONCATENATE('Primary endpoint outcomes'!S587,'Primary endpoint outcomes'!T587)</f>
        <v>HAMD24</v>
      </c>
      <c r="C588" s="154">
        <f t="shared" si="273"/>
        <v>27.854929577464787</v>
      </c>
      <c r="D588" s="154">
        <f t="shared" si="274"/>
        <v>4.0999999999999996</v>
      </c>
      <c r="E588" s="154">
        <f t="shared" si="275"/>
        <v>142</v>
      </c>
      <c r="F588" s="21" t="str">
        <f t="shared" si="276"/>
        <v>YES</v>
      </c>
      <c r="G588" s="21" t="str">
        <f t="shared" si="277"/>
        <v>NO</v>
      </c>
      <c r="H588" s="155">
        <f t="shared" si="278"/>
        <v>0.9980826340191018</v>
      </c>
      <c r="I588" s="155">
        <f t="shared" si="279"/>
        <v>1.9173659808982002E-3</v>
      </c>
      <c r="J588" s="318">
        <f t="shared" si="280"/>
        <v>1</v>
      </c>
      <c r="K588" s="326">
        <f>IF(ISNUMBER('Primary endpoint outcomes'!U587)=TRUE,'Primary endpoint outcomes'!U587,(IF(ISNUMBER('Primary endpoint outcomes'!X587)=TRUE,'Primary endpoint outcomes'!X587,0)))</f>
        <v>28.2</v>
      </c>
      <c r="L588" s="326">
        <f>IF(ISNUMBER('Primary endpoint outcomes'!V587)=TRUE,'Primary endpoint outcomes'!V587,(IF(ISNUMBER('Primary endpoint outcomes'!Y587)=TRUE,'Primary endpoint outcomes'!Y587,0)))</f>
        <v>4.0999999999999996</v>
      </c>
      <c r="M588" s="325">
        <f>IF(ISNUMBER('Primary endpoint outcomes'!W587)=TRUE,'Primary endpoint outcomes'!W587,(IF(ISNUMBER('Primary endpoint outcomes'!Z587)=TRUE,'Primary endpoint outcomes'!Z587,0)))</f>
        <v>72</v>
      </c>
      <c r="N588" s="326">
        <f>IF(ISNUMBER('Primary endpoint outcomes'!BC587)=TRUE,'Primary endpoint outcomes'!BC587,(IF(ISNUMBER('Primary endpoint outcomes'!BF587)=TRUE,'Primary endpoint outcomes'!BF587,0)))</f>
        <v>27.5</v>
      </c>
      <c r="O588" s="325">
        <f>IF(ISNUMBER('Primary endpoint outcomes'!BD587)=TRUE,'Primary endpoint outcomes'!BD587,(IF(ISNUMBER('Primary endpoint outcomes'!BG587)=TRUE,'Primary endpoint outcomes'!BG587,0)))</f>
        <v>4.0999999999999996</v>
      </c>
      <c r="P588" s="325">
        <f>IF(ISNUMBER('Primary endpoint outcomes'!BE587)=TRUE,'Primary endpoint outcomes'!BE587,(IF(ISNUMBER('Primary endpoint outcomes'!BH587)=TRUE,'Primary endpoint outcomes'!BH587,0)))</f>
        <v>70</v>
      </c>
      <c r="Q588" s="326">
        <f>IF(ISNUMBER('Primary endpoint outcomes'!CK587)=TRUE,'Primary endpoint outcomes'!CK587,(IF(ISNUMBER('Primary endpoint outcomes'!CN587)=TRUE,'Primary endpoint outcomes'!CN587,0)))</f>
        <v>0</v>
      </c>
      <c r="R588" s="326">
        <f>IF(ISNUMBER('Primary endpoint outcomes'!CL587)=TRUE,'Primary endpoint outcomes'!CL587,(IF(ISNUMBER('Primary endpoint outcomes'!CO587)=TRUE,'Primary endpoint outcomes'!CO587,0)))</f>
        <v>0</v>
      </c>
      <c r="S588" s="325">
        <f>IF(ISNUMBER('Primary endpoint outcomes'!CM587)=TRUE,'Primary endpoint outcomes'!CM587,(IF(ISNUMBER('Primary endpoint outcomes'!CP587)=TRUE,'Primary endpoint outcomes'!CP587,0)))</f>
        <v>0</v>
      </c>
      <c r="T588" s="326">
        <f>IF(ISNUMBER('Primary endpoint outcomes'!DS587)=TRUE,'Primary endpoint outcomes'!DS587,(IF(ISNUMBER('Primary endpoint outcomes'!DV587)=TRUE,'Primary endpoint outcomes'!DV587,0)))</f>
        <v>0</v>
      </c>
      <c r="U588" s="326">
        <f>IF(ISNUMBER('Primary endpoint outcomes'!DT587)=TRUE,'Primary endpoint outcomes'!DT587,(IF(ISNUMBER('Primary endpoint outcomes'!DW587)=TRUE,'Primary endpoint outcomes'!DW587,0)))</f>
        <v>0</v>
      </c>
      <c r="V588" s="326">
        <f>IF(ISNUMBER('Primary endpoint outcomes'!DU587)=TRUE,'Primary endpoint outcomes'!DU587,(IF(ISNUMBER('Primary endpoint outcomes'!DX587)=TRUE,'Primary endpoint outcomes'!DX587,0)))</f>
        <v>0</v>
      </c>
      <c r="W588" s="326">
        <f>IF(ISNUMBER('Primary endpoint outcomes'!FA587)=TRUE,'Primary endpoint outcomes'!FA587,(IF(ISNUMBER('Primary endpoint outcomes'!FD587)=TRUE,'Primary endpoint outcomes'!FD587,0)))</f>
        <v>0</v>
      </c>
      <c r="X588" s="326">
        <f>IF(ISNUMBER('Primary endpoint outcomes'!FB587)=TRUE,'Primary endpoint outcomes'!FB587,(IF(ISNUMBER('Primary endpoint outcomes'!FE587)=TRUE,'Primary endpoint outcomes'!FE587,0)))</f>
        <v>0</v>
      </c>
      <c r="Y588" s="326">
        <f>IF(ISNUMBER('Primary endpoint outcomes'!FC587)=TRUE,'Primary endpoint outcomes'!FC587,(IF(ISNUMBER('Primary endpoint outcomes'!FF587)=TRUE,'Primary endpoint outcomes'!FF587,0)))</f>
        <v>0</v>
      </c>
      <c r="AA588" s="151">
        <f t="shared" si="281"/>
        <v>72</v>
      </c>
      <c r="AB588" s="153">
        <f t="shared" si="282"/>
        <v>71</v>
      </c>
      <c r="AC588" s="153">
        <f t="shared" si="283"/>
        <v>1193.51</v>
      </c>
      <c r="AD588" s="151">
        <f t="shared" si="284"/>
        <v>70</v>
      </c>
      <c r="AE588" s="153">
        <f t="shared" si="285"/>
        <v>69</v>
      </c>
      <c r="AF588" s="153">
        <f t="shared" si="286"/>
        <v>1159.8899999999999</v>
      </c>
      <c r="AG588" s="151">
        <f t="shared" si="287"/>
        <v>0</v>
      </c>
      <c r="AH588" s="153">
        <f t="shared" si="288"/>
        <v>-1</v>
      </c>
      <c r="AI588" s="153">
        <f t="shared" si="289"/>
        <v>0</v>
      </c>
      <c r="AJ588" s="151">
        <f t="shared" si="290"/>
        <v>0</v>
      </c>
      <c r="AK588" s="153">
        <f t="shared" si="291"/>
        <v>-1</v>
      </c>
      <c r="AL588" s="153">
        <f t="shared" si="292"/>
        <v>0</v>
      </c>
      <c r="AM588" s="151">
        <f t="shared" si="293"/>
        <v>0</v>
      </c>
      <c r="AN588" s="153">
        <f t="shared" si="294"/>
        <v>-1</v>
      </c>
      <c r="AO588" s="153">
        <f t="shared" si="295"/>
        <v>0</v>
      </c>
      <c r="AP588" s="153">
        <f t="shared" si="296"/>
        <v>140</v>
      </c>
      <c r="AQ588" s="153">
        <f t="shared" si="297"/>
        <v>2353.3999999999996</v>
      </c>
      <c r="AR588" s="153">
        <f t="shared" si="298"/>
        <v>27.854929577464787</v>
      </c>
      <c r="AS588" s="153">
        <f t="shared" si="299"/>
        <v>4.0999999999999996</v>
      </c>
      <c r="AT588" s="153">
        <f t="shared" si="300"/>
        <v>142</v>
      </c>
    </row>
    <row r="589" spans="1:46" ht="15.75" x14ac:dyDescent="0.25">
      <c r="A589" s="152" t="str">
        <f>'Primary endpoint outcomes'!A588</f>
        <v>Sreevani 2013</v>
      </c>
      <c r="B589" s="152" t="str">
        <f>CONCATENATE('Primary endpoint outcomes'!S588,'Primary endpoint outcomes'!T588)</f>
        <v>BDI-II21</v>
      </c>
      <c r="C589" s="154">
        <f t="shared" si="273"/>
        <v>27.165000000000003</v>
      </c>
      <c r="D589" s="154">
        <f t="shared" si="274"/>
        <v>9.7761546632610106</v>
      </c>
      <c r="E589" s="154">
        <f t="shared" si="275"/>
        <v>30</v>
      </c>
      <c r="F589" s="21" t="str">
        <f t="shared" si="276"/>
        <v>NO</v>
      </c>
      <c r="G589" s="21" t="str">
        <f t="shared" si="277"/>
        <v>YES</v>
      </c>
      <c r="H589" s="155">
        <f t="shared" si="278"/>
        <v>0.38591143884878454</v>
      </c>
      <c r="I589" s="155">
        <f t="shared" si="279"/>
        <v>0.61408856115121546</v>
      </c>
      <c r="J589" s="318">
        <f t="shared" si="280"/>
        <v>1</v>
      </c>
      <c r="K589" s="326">
        <f>IF(ISNUMBER('Primary endpoint outcomes'!U588)=TRUE,'Primary endpoint outcomes'!U588,(IF(ISNUMBER('Primary endpoint outcomes'!X588)=TRUE,'Primary endpoint outcomes'!X588,0)))</f>
        <v>28.2</v>
      </c>
      <c r="L589" s="326">
        <f>IF(ISNUMBER('Primary endpoint outcomes'!V588)=TRUE,'Primary endpoint outcomes'!V588,(IF(ISNUMBER('Primary endpoint outcomes'!Y588)=TRUE,'Primary endpoint outcomes'!Y588,0)))</f>
        <v>10.58</v>
      </c>
      <c r="M589" s="325">
        <f>IF(ISNUMBER('Primary endpoint outcomes'!W588)=TRUE,'Primary endpoint outcomes'!W588,(IF(ISNUMBER('Primary endpoint outcomes'!Z588)=TRUE,'Primary endpoint outcomes'!Z588,0)))</f>
        <v>15</v>
      </c>
      <c r="N589" s="326">
        <f>IF(ISNUMBER('Primary endpoint outcomes'!BC588)=TRUE,'Primary endpoint outcomes'!BC588,(IF(ISNUMBER('Primary endpoint outcomes'!BF588)=TRUE,'Primary endpoint outcomes'!BF588,0)))</f>
        <v>26.13</v>
      </c>
      <c r="O589" s="325">
        <f>IF(ISNUMBER('Primary endpoint outcomes'!BD588)=TRUE,'Primary endpoint outcomes'!BD588,(IF(ISNUMBER('Primary endpoint outcomes'!BG588)=TRUE,'Primary endpoint outcomes'!BG588,0)))</f>
        <v>8.9</v>
      </c>
      <c r="P589" s="325">
        <f>IF(ISNUMBER('Primary endpoint outcomes'!BE588)=TRUE,'Primary endpoint outcomes'!BE588,(IF(ISNUMBER('Primary endpoint outcomes'!BH588)=TRUE,'Primary endpoint outcomes'!BH588,0)))</f>
        <v>15</v>
      </c>
      <c r="Q589" s="326">
        <f>IF(ISNUMBER('Primary endpoint outcomes'!CK588)=TRUE,'Primary endpoint outcomes'!CK588,(IF(ISNUMBER('Primary endpoint outcomes'!CN588)=TRUE,'Primary endpoint outcomes'!CN588,0)))</f>
        <v>0</v>
      </c>
      <c r="R589" s="326">
        <f>IF(ISNUMBER('Primary endpoint outcomes'!CL588)=TRUE,'Primary endpoint outcomes'!CL588,(IF(ISNUMBER('Primary endpoint outcomes'!CO588)=TRUE,'Primary endpoint outcomes'!CO588,0)))</f>
        <v>0</v>
      </c>
      <c r="S589" s="325">
        <f>IF(ISNUMBER('Primary endpoint outcomes'!CM588)=TRUE,'Primary endpoint outcomes'!CM588,(IF(ISNUMBER('Primary endpoint outcomes'!CP588)=TRUE,'Primary endpoint outcomes'!CP588,0)))</f>
        <v>0</v>
      </c>
      <c r="T589" s="326">
        <f>IF(ISNUMBER('Primary endpoint outcomes'!DS588)=TRUE,'Primary endpoint outcomes'!DS588,(IF(ISNUMBER('Primary endpoint outcomes'!DV588)=TRUE,'Primary endpoint outcomes'!DV588,0)))</f>
        <v>0</v>
      </c>
      <c r="U589" s="326">
        <f>IF(ISNUMBER('Primary endpoint outcomes'!DT588)=TRUE,'Primary endpoint outcomes'!DT588,(IF(ISNUMBER('Primary endpoint outcomes'!DW588)=TRUE,'Primary endpoint outcomes'!DW588,0)))</f>
        <v>0</v>
      </c>
      <c r="V589" s="326">
        <f>IF(ISNUMBER('Primary endpoint outcomes'!DU588)=TRUE,'Primary endpoint outcomes'!DU588,(IF(ISNUMBER('Primary endpoint outcomes'!DX588)=TRUE,'Primary endpoint outcomes'!DX588,0)))</f>
        <v>0</v>
      </c>
      <c r="W589" s="326">
        <f>IF(ISNUMBER('Primary endpoint outcomes'!FA588)=TRUE,'Primary endpoint outcomes'!FA588,(IF(ISNUMBER('Primary endpoint outcomes'!FD588)=TRUE,'Primary endpoint outcomes'!FD588,0)))</f>
        <v>0</v>
      </c>
      <c r="X589" s="326">
        <f>IF(ISNUMBER('Primary endpoint outcomes'!FB588)=TRUE,'Primary endpoint outcomes'!FB588,(IF(ISNUMBER('Primary endpoint outcomes'!FE588)=TRUE,'Primary endpoint outcomes'!FE588,0)))</f>
        <v>0</v>
      </c>
      <c r="Y589" s="326">
        <f>IF(ISNUMBER('Primary endpoint outcomes'!FC588)=TRUE,'Primary endpoint outcomes'!FC588,(IF(ISNUMBER('Primary endpoint outcomes'!FF588)=TRUE,'Primary endpoint outcomes'!FF588,0)))</f>
        <v>0</v>
      </c>
      <c r="AA589" s="151">
        <f t="shared" si="281"/>
        <v>15</v>
      </c>
      <c r="AB589" s="153">
        <f t="shared" si="282"/>
        <v>14</v>
      </c>
      <c r="AC589" s="153">
        <f t="shared" si="283"/>
        <v>1567.1096</v>
      </c>
      <c r="AD589" s="151">
        <f t="shared" si="284"/>
        <v>15</v>
      </c>
      <c r="AE589" s="153">
        <f t="shared" si="285"/>
        <v>14</v>
      </c>
      <c r="AF589" s="153">
        <f t="shared" si="286"/>
        <v>1108.94</v>
      </c>
      <c r="AG589" s="151">
        <f t="shared" si="287"/>
        <v>0</v>
      </c>
      <c r="AH589" s="153">
        <f t="shared" si="288"/>
        <v>-1</v>
      </c>
      <c r="AI589" s="153">
        <f t="shared" si="289"/>
        <v>0</v>
      </c>
      <c r="AJ589" s="151">
        <f t="shared" si="290"/>
        <v>0</v>
      </c>
      <c r="AK589" s="153">
        <f t="shared" si="291"/>
        <v>-1</v>
      </c>
      <c r="AL589" s="153">
        <f t="shared" si="292"/>
        <v>0</v>
      </c>
      <c r="AM589" s="151">
        <f t="shared" si="293"/>
        <v>0</v>
      </c>
      <c r="AN589" s="153">
        <f t="shared" si="294"/>
        <v>-1</v>
      </c>
      <c r="AO589" s="153">
        <f t="shared" si="295"/>
        <v>0</v>
      </c>
      <c r="AP589" s="153">
        <f t="shared" si="296"/>
        <v>28</v>
      </c>
      <c r="AQ589" s="153">
        <f t="shared" si="297"/>
        <v>2676.0496000000003</v>
      </c>
      <c r="AR589" s="153">
        <f t="shared" si="298"/>
        <v>27.165000000000003</v>
      </c>
      <c r="AS589" s="153">
        <f t="shared" si="299"/>
        <v>9.7761546632610106</v>
      </c>
      <c r="AT589" s="153">
        <f t="shared" si="300"/>
        <v>30</v>
      </c>
    </row>
    <row r="590" spans="1:46" ht="15.75" x14ac:dyDescent="0.25">
      <c r="A590" s="152" t="str">
        <f>'Primary endpoint outcomes'!A589</f>
        <v>Staner 1995</v>
      </c>
      <c r="B590" s="152" t="str">
        <f>CONCATENATE('Primary endpoint outcomes'!S589,'Primary endpoint outcomes'!T589)</f>
        <v>HAMD21</v>
      </c>
      <c r="C590" s="154">
        <f t="shared" si="273"/>
        <v>25.05</v>
      </c>
      <c r="D590" s="154">
        <f t="shared" si="274"/>
        <v>5.02834073291735</v>
      </c>
      <c r="E590" s="154">
        <f t="shared" si="275"/>
        <v>40</v>
      </c>
      <c r="F590" s="21" t="str">
        <f t="shared" si="276"/>
        <v>YES</v>
      </c>
      <c r="G590" s="21" t="str">
        <f t="shared" si="277"/>
        <v>NO</v>
      </c>
      <c r="H590" s="155">
        <f t="shared" si="278"/>
        <v>0.96405376783928709</v>
      </c>
      <c r="I590" s="155">
        <f t="shared" si="279"/>
        <v>3.594623216071291E-2</v>
      </c>
      <c r="J590" s="318">
        <f t="shared" si="280"/>
        <v>1</v>
      </c>
      <c r="K590" s="326">
        <f>IF(ISNUMBER('Primary endpoint outcomes'!U589)=TRUE,'Primary endpoint outcomes'!U589,(IF(ISNUMBER('Primary endpoint outcomes'!X589)=TRUE,'Primary endpoint outcomes'!X589,0)))</f>
        <v>26</v>
      </c>
      <c r="L590" s="326">
        <f>IF(ISNUMBER('Primary endpoint outcomes'!V589)=TRUE,'Primary endpoint outcomes'!V589,(IF(ISNUMBER('Primary endpoint outcomes'!Y589)=TRUE,'Primary endpoint outcomes'!Y589,0)))</f>
        <v>5.8</v>
      </c>
      <c r="M590" s="325">
        <f>IF(ISNUMBER('Primary endpoint outcomes'!W589)=TRUE,'Primary endpoint outcomes'!W589,(IF(ISNUMBER('Primary endpoint outcomes'!Z589)=TRUE,'Primary endpoint outcomes'!Z589,0)))</f>
        <v>21</v>
      </c>
      <c r="N590" s="326">
        <f>IF(ISNUMBER('Primary endpoint outcomes'!BC589)=TRUE,'Primary endpoint outcomes'!BC589,(IF(ISNUMBER('Primary endpoint outcomes'!BF589)=TRUE,'Primary endpoint outcomes'!BF589,0)))</f>
        <v>24</v>
      </c>
      <c r="O590" s="325">
        <f>IF(ISNUMBER('Primary endpoint outcomes'!BD589)=TRUE,'Primary endpoint outcomes'!BD589,(IF(ISNUMBER('Primary endpoint outcomes'!BG589)=TRUE,'Primary endpoint outcomes'!BG589,0)))</f>
        <v>4</v>
      </c>
      <c r="P590" s="325">
        <f>IF(ISNUMBER('Primary endpoint outcomes'!BE589)=TRUE,'Primary endpoint outcomes'!BE589,(IF(ISNUMBER('Primary endpoint outcomes'!BH589)=TRUE,'Primary endpoint outcomes'!BH589,0)))</f>
        <v>19</v>
      </c>
      <c r="Q590" s="326">
        <f>IF(ISNUMBER('Primary endpoint outcomes'!CK589)=TRUE,'Primary endpoint outcomes'!CK589,(IF(ISNUMBER('Primary endpoint outcomes'!CN589)=TRUE,'Primary endpoint outcomes'!CN589,0)))</f>
        <v>0</v>
      </c>
      <c r="R590" s="326">
        <f>IF(ISNUMBER('Primary endpoint outcomes'!CL589)=TRUE,'Primary endpoint outcomes'!CL589,(IF(ISNUMBER('Primary endpoint outcomes'!CO589)=TRUE,'Primary endpoint outcomes'!CO589,0)))</f>
        <v>0</v>
      </c>
      <c r="S590" s="325">
        <f>IF(ISNUMBER('Primary endpoint outcomes'!CM589)=TRUE,'Primary endpoint outcomes'!CM589,(IF(ISNUMBER('Primary endpoint outcomes'!CP589)=TRUE,'Primary endpoint outcomes'!CP589,0)))</f>
        <v>0</v>
      </c>
      <c r="T590" s="326">
        <f>IF(ISNUMBER('Primary endpoint outcomes'!DS589)=TRUE,'Primary endpoint outcomes'!DS589,(IF(ISNUMBER('Primary endpoint outcomes'!DV589)=TRUE,'Primary endpoint outcomes'!DV589,0)))</f>
        <v>0</v>
      </c>
      <c r="U590" s="326">
        <f>IF(ISNUMBER('Primary endpoint outcomes'!DT589)=TRUE,'Primary endpoint outcomes'!DT589,(IF(ISNUMBER('Primary endpoint outcomes'!DW589)=TRUE,'Primary endpoint outcomes'!DW589,0)))</f>
        <v>0</v>
      </c>
      <c r="V590" s="326">
        <f>IF(ISNUMBER('Primary endpoint outcomes'!DU589)=TRUE,'Primary endpoint outcomes'!DU589,(IF(ISNUMBER('Primary endpoint outcomes'!DX589)=TRUE,'Primary endpoint outcomes'!DX589,0)))</f>
        <v>0</v>
      </c>
      <c r="W590" s="326">
        <f>IF(ISNUMBER('Primary endpoint outcomes'!FA589)=TRUE,'Primary endpoint outcomes'!FA589,(IF(ISNUMBER('Primary endpoint outcomes'!FD589)=TRUE,'Primary endpoint outcomes'!FD589,0)))</f>
        <v>0</v>
      </c>
      <c r="X590" s="326">
        <f>IF(ISNUMBER('Primary endpoint outcomes'!FB589)=TRUE,'Primary endpoint outcomes'!FB589,(IF(ISNUMBER('Primary endpoint outcomes'!FE589)=TRUE,'Primary endpoint outcomes'!FE589,0)))</f>
        <v>0</v>
      </c>
      <c r="Y590" s="326">
        <f>IF(ISNUMBER('Primary endpoint outcomes'!FC589)=TRUE,'Primary endpoint outcomes'!FC589,(IF(ISNUMBER('Primary endpoint outcomes'!FF589)=TRUE,'Primary endpoint outcomes'!FF589,0)))</f>
        <v>0</v>
      </c>
      <c r="AA590" s="151">
        <f t="shared" si="281"/>
        <v>21</v>
      </c>
      <c r="AB590" s="153">
        <f t="shared" si="282"/>
        <v>20</v>
      </c>
      <c r="AC590" s="153">
        <f t="shared" si="283"/>
        <v>672.8</v>
      </c>
      <c r="AD590" s="151">
        <f t="shared" si="284"/>
        <v>19</v>
      </c>
      <c r="AE590" s="153">
        <f t="shared" si="285"/>
        <v>18</v>
      </c>
      <c r="AF590" s="153">
        <f t="shared" si="286"/>
        <v>288</v>
      </c>
      <c r="AG590" s="151">
        <f t="shared" si="287"/>
        <v>0</v>
      </c>
      <c r="AH590" s="153">
        <f t="shared" si="288"/>
        <v>-1</v>
      </c>
      <c r="AI590" s="153">
        <f t="shared" si="289"/>
        <v>0</v>
      </c>
      <c r="AJ590" s="151">
        <f t="shared" si="290"/>
        <v>0</v>
      </c>
      <c r="AK590" s="153">
        <f t="shared" si="291"/>
        <v>-1</v>
      </c>
      <c r="AL590" s="153">
        <f t="shared" si="292"/>
        <v>0</v>
      </c>
      <c r="AM590" s="151">
        <f t="shared" si="293"/>
        <v>0</v>
      </c>
      <c r="AN590" s="153">
        <f t="shared" si="294"/>
        <v>-1</v>
      </c>
      <c r="AO590" s="153">
        <f t="shared" si="295"/>
        <v>0</v>
      </c>
      <c r="AP590" s="153">
        <f t="shared" si="296"/>
        <v>38</v>
      </c>
      <c r="AQ590" s="153">
        <f t="shared" si="297"/>
        <v>960.8</v>
      </c>
      <c r="AR590" s="153">
        <f t="shared" si="298"/>
        <v>25.05</v>
      </c>
      <c r="AS590" s="153">
        <f t="shared" si="299"/>
        <v>5.02834073291735</v>
      </c>
      <c r="AT590" s="153">
        <f t="shared" si="300"/>
        <v>40</v>
      </c>
    </row>
    <row r="591" spans="1:46" ht="15.75" x14ac:dyDescent="0.25">
      <c r="A591" s="152" t="str">
        <f>'Primary endpoint outcomes'!A590</f>
        <v>Stark 1985</v>
      </c>
      <c r="B591" s="152" t="str">
        <f>CONCATENATE('Primary endpoint outcomes'!S590,'Primary endpoint outcomes'!T590)</f>
        <v>HAMD21</v>
      </c>
      <c r="C591" s="154">
        <f t="shared" si="273"/>
        <v>27.928385899814472</v>
      </c>
      <c r="D591" s="154">
        <f t="shared" si="274"/>
        <v>5.665817905414313</v>
      </c>
      <c r="E591" s="154">
        <f t="shared" si="275"/>
        <v>539</v>
      </c>
      <c r="F591" s="21" t="str">
        <f t="shared" si="276"/>
        <v>YES</v>
      </c>
      <c r="G591" s="21" t="str">
        <f t="shared" si="277"/>
        <v>NO</v>
      </c>
      <c r="H591" s="155">
        <f t="shared" si="278"/>
        <v>0.98236846956491775</v>
      </c>
      <c r="I591" s="155">
        <f t="shared" si="279"/>
        <v>1.7631530435082254E-2</v>
      </c>
      <c r="J591" s="318">
        <f t="shared" si="280"/>
        <v>1</v>
      </c>
      <c r="K591" s="326">
        <f>IF(ISNUMBER('Primary endpoint outcomes'!U590)=TRUE,'Primary endpoint outcomes'!U590,(IF(ISNUMBER('Primary endpoint outcomes'!X590)=TRUE,'Primary endpoint outcomes'!X590,0)))</f>
        <v>27.5</v>
      </c>
      <c r="L591" s="326">
        <f>IF(ISNUMBER('Primary endpoint outcomes'!V590)=TRUE,'Primary endpoint outcomes'!V590,(IF(ISNUMBER('Primary endpoint outcomes'!Y590)=TRUE,'Primary endpoint outcomes'!Y590,0)))</f>
        <v>5.3</v>
      </c>
      <c r="M591" s="325">
        <f>IF(ISNUMBER('Primary endpoint outcomes'!W590)=TRUE,'Primary endpoint outcomes'!W590,(IF(ISNUMBER('Primary endpoint outcomes'!Z590)=TRUE,'Primary endpoint outcomes'!Z590,0)))</f>
        <v>185</v>
      </c>
      <c r="N591" s="326">
        <f>IF(ISNUMBER('Primary endpoint outcomes'!BC590)=TRUE,'Primary endpoint outcomes'!BC590,(IF(ISNUMBER('Primary endpoint outcomes'!BF590)=TRUE,'Primary endpoint outcomes'!BF590,0)))</f>
        <v>28.2</v>
      </c>
      <c r="O591" s="325">
        <f>IF(ISNUMBER('Primary endpoint outcomes'!BD590)=TRUE,'Primary endpoint outcomes'!BD590,(IF(ISNUMBER('Primary endpoint outcomes'!BG590)=TRUE,'Primary endpoint outcomes'!BG590,0)))</f>
        <v>5.8</v>
      </c>
      <c r="P591" s="325">
        <f>IF(ISNUMBER('Primary endpoint outcomes'!BE590)=TRUE,'Primary endpoint outcomes'!BE590,(IF(ISNUMBER('Primary endpoint outcomes'!BH590)=TRUE,'Primary endpoint outcomes'!BH590,0)))</f>
        <v>185</v>
      </c>
      <c r="Q591" s="326">
        <f>IF(ISNUMBER('Primary endpoint outcomes'!CK590)=TRUE,'Primary endpoint outcomes'!CK590,(IF(ISNUMBER('Primary endpoint outcomes'!CN590)=TRUE,'Primary endpoint outcomes'!CN590,0)))</f>
        <v>28.1</v>
      </c>
      <c r="R591" s="326">
        <f>IF(ISNUMBER('Primary endpoint outcomes'!CL590)=TRUE,'Primary endpoint outcomes'!CL590,(IF(ISNUMBER('Primary endpoint outcomes'!CO590)=TRUE,'Primary endpoint outcomes'!CO590,0)))</f>
        <v>5.9</v>
      </c>
      <c r="S591" s="325">
        <f>IF(ISNUMBER('Primary endpoint outcomes'!CM590)=TRUE,'Primary endpoint outcomes'!CM590,(IF(ISNUMBER('Primary endpoint outcomes'!CP590)=TRUE,'Primary endpoint outcomes'!CP590,0)))</f>
        <v>169</v>
      </c>
      <c r="T591" s="326">
        <f>IF(ISNUMBER('Primary endpoint outcomes'!DS590)=TRUE,'Primary endpoint outcomes'!DS590,(IF(ISNUMBER('Primary endpoint outcomes'!DV590)=TRUE,'Primary endpoint outcomes'!DV590,0)))</f>
        <v>0</v>
      </c>
      <c r="U591" s="326">
        <f>IF(ISNUMBER('Primary endpoint outcomes'!DT590)=TRUE,'Primary endpoint outcomes'!DT590,(IF(ISNUMBER('Primary endpoint outcomes'!DW590)=TRUE,'Primary endpoint outcomes'!DW590,0)))</f>
        <v>0</v>
      </c>
      <c r="V591" s="326">
        <f>IF(ISNUMBER('Primary endpoint outcomes'!DU590)=TRUE,'Primary endpoint outcomes'!DU590,(IF(ISNUMBER('Primary endpoint outcomes'!DX590)=TRUE,'Primary endpoint outcomes'!DX590,0)))</f>
        <v>0</v>
      </c>
      <c r="W591" s="326">
        <f>IF(ISNUMBER('Primary endpoint outcomes'!FA590)=TRUE,'Primary endpoint outcomes'!FA590,(IF(ISNUMBER('Primary endpoint outcomes'!FD590)=TRUE,'Primary endpoint outcomes'!FD590,0)))</f>
        <v>0</v>
      </c>
      <c r="X591" s="326">
        <f>IF(ISNUMBER('Primary endpoint outcomes'!FB590)=TRUE,'Primary endpoint outcomes'!FB590,(IF(ISNUMBER('Primary endpoint outcomes'!FE590)=TRUE,'Primary endpoint outcomes'!FE590,0)))</f>
        <v>0</v>
      </c>
      <c r="Y591" s="326">
        <f>IF(ISNUMBER('Primary endpoint outcomes'!FC590)=TRUE,'Primary endpoint outcomes'!FC590,(IF(ISNUMBER('Primary endpoint outcomes'!FF590)=TRUE,'Primary endpoint outcomes'!FF590,0)))</f>
        <v>0</v>
      </c>
      <c r="AA591" s="151">
        <f t="shared" si="281"/>
        <v>185</v>
      </c>
      <c r="AB591" s="153">
        <f t="shared" si="282"/>
        <v>184</v>
      </c>
      <c r="AC591" s="153">
        <f t="shared" si="283"/>
        <v>5168.5600000000004</v>
      </c>
      <c r="AD591" s="151">
        <f t="shared" si="284"/>
        <v>185</v>
      </c>
      <c r="AE591" s="153">
        <f t="shared" si="285"/>
        <v>184</v>
      </c>
      <c r="AF591" s="153">
        <f t="shared" si="286"/>
        <v>6189.76</v>
      </c>
      <c r="AG591" s="151">
        <f t="shared" si="287"/>
        <v>169</v>
      </c>
      <c r="AH591" s="153">
        <f t="shared" si="288"/>
        <v>168</v>
      </c>
      <c r="AI591" s="153">
        <f t="shared" si="289"/>
        <v>5848.08</v>
      </c>
      <c r="AJ591" s="151">
        <f t="shared" si="290"/>
        <v>0</v>
      </c>
      <c r="AK591" s="153">
        <f t="shared" si="291"/>
        <v>-1</v>
      </c>
      <c r="AL591" s="153">
        <f t="shared" si="292"/>
        <v>0</v>
      </c>
      <c r="AM591" s="151">
        <f t="shared" si="293"/>
        <v>0</v>
      </c>
      <c r="AN591" s="153">
        <f t="shared" si="294"/>
        <v>-1</v>
      </c>
      <c r="AO591" s="153">
        <f t="shared" si="295"/>
        <v>0</v>
      </c>
      <c r="AP591" s="153">
        <f t="shared" si="296"/>
        <v>536</v>
      </c>
      <c r="AQ591" s="153">
        <f t="shared" si="297"/>
        <v>17206.400000000001</v>
      </c>
      <c r="AR591" s="153">
        <f t="shared" si="298"/>
        <v>27.928385899814472</v>
      </c>
      <c r="AS591" s="153">
        <f t="shared" si="299"/>
        <v>5.665817905414313</v>
      </c>
      <c r="AT591" s="153">
        <f t="shared" si="300"/>
        <v>539</v>
      </c>
    </row>
    <row r="592" spans="1:46" ht="15.75" x14ac:dyDescent="0.25">
      <c r="A592" s="152" t="str">
        <f>'Primary endpoint outcomes'!A591</f>
        <v>Stassen 1993</v>
      </c>
      <c r="B592" s="152" t="str">
        <f>CONCATENATE('Primary endpoint outcomes'!S591,'Primary endpoint outcomes'!T591)</f>
        <v>HAMD21</v>
      </c>
      <c r="C592" s="154" t="e">
        <f t="shared" si="273"/>
        <v>#DIV/0!</v>
      </c>
      <c r="D592" s="154" t="e">
        <f t="shared" si="274"/>
        <v>#DIV/0!</v>
      </c>
      <c r="E592" s="154">
        <f t="shared" si="275"/>
        <v>0</v>
      </c>
      <c r="F592" s="21" t="e">
        <f t="shared" si="276"/>
        <v>#DIV/0!</v>
      </c>
      <c r="G592" s="21" t="e">
        <f t="shared" si="277"/>
        <v>#DIV/0!</v>
      </c>
      <c r="H592" s="155" t="e">
        <f t="shared" si="278"/>
        <v>#DIV/0!</v>
      </c>
      <c r="I592" s="155" t="e">
        <f t="shared" si="279"/>
        <v>#DIV/0!</v>
      </c>
      <c r="J592" s="318">
        <f t="shared" si="280"/>
        <v>0</v>
      </c>
      <c r="K592" s="326">
        <f>IF(ISNUMBER('Primary endpoint outcomes'!U591)=TRUE,'Primary endpoint outcomes'!U591,(IF(ISNUMBER('Primary endpoint outcomes'!X591)=TRUE,'Primary endpoint outcomes'!X591,0)))</f>
        <v>0</v>
      </c>
      <c r="L592" s="326">
        <f>IF(ISNUMBER('Primary endpoint outcomes'!V591)=TRUE,'Primary endpoint outcomes'!V591,(IF(ISNUMBER('Primary endpoint outcomes'!Y591)=TRUE,'Primary endpoint outcomes'!Y591,0)))</f>
        <v>0</v>
      </c>
      <c r="M592" s="325">
        <f>IF(ISNUMBER('Primary endpoint outcomes'!W591)=TRUE,'Primary endpoint outcomes'!W591,(IF(ISNUMBER('Primary endpoint outcomes'!Z591)=TRUE,'Primary endpoint outcomes'!Z591,0)))</f>
        <v>0</v>
      </c>
      <c r="N592" s="326">
        <f>IF(ISNUMBER('Primary endpoint outcomes'!BC591)=TRUE,'Primary endpoint outcomes'!BC591,(IF(ISNUMBER('Primary endpoint outcomes'!BF591)=TRUE,'Primary endpoint outcomes'!BF591,0)))</f>
        <v>0</v>
      </c>
      <c r="O592" s="325">
        <f>IF(ISNUMBER('Primary endpoint outcomes'!BD591)=TRUE,'Primary endpoint outcomes'!BD591,(IF(ISNUMBER('Primary endpoint outcomes'!BG591)=TRUE,'Primary endpoint outcomes'!BG591,0)))</f>
        <v>0</v>
      </c>
      <c r="P592" s="325">
        <f>IF(ISNUMBER('Primary endpoint outcomes'!BE591)=TRUE,'Primary endpoint outcomes'!BE591,(IF(ISNUMBER('Primary endpoint outcomes'!BH591)=TRUE,'Primary endpoint outcomes'!BH591,0)))</f>
        <v>0</v>
      </c>
      <c r="Q592" s="326">
        <f>IF(ISNUMBER('Primary endpoint outcomes'!CK591)=TRUE,'Primary endpoint outcomes'!CK591,(IF(ISNUMBER('Primary endpoint outcomes'!CN591)=TRUE,'Primary endpoint outcomes'!CN591,0)))</f>
        <v>0</v>
      </c>
      <c r="R592" s="326">
        <f>IF(ISNUMBER('Primary endpoint outcomes'!CL591)=TRUE,'Primary endpoint outcomes'!CL591,(IF(ISNUMBER('Primary endpoint outcomes'!CO591)=TRUE,'Primary endpoint outcomes'!CO591,0)))</f>
        <v>0</v>
      </c>
      <c r="S592" s="325">
        <f>IF(ISNUMBER('Primary endpoint outcomes'!CM591)=TRUE,'Primary endpoint outcomes'!CM591,(IF(ISNUMBER('Primary endpoint outcomes'!CP591)=TRUE,'Primary endpoint outcomes'!CP591,0)))</f>
        <v>0</v>
      </c>
      <c r="T592" s="326">
        <f>IF(ISNUMBER('Primary endpoint outcomes'!DS591)=TRUE,'Primary endpoint outcomes'!DS591,(IF(ISNUMBER('Primary endpoint outcomes'!DV591)=TRUE,'Primary endpoint outcomes'!DV591,0)))</f>
        <v>0</v>
      </c>
      <c r="U592" s="326">
        <f>IF(ISNUMBER('Primary endpoint outcomes'!DT591)=TRUE,'Primary endpoint outcomes'!DT591,(IF(ISNUMBER('Primary endpoint outcomes'!DW591)=TRUE,'Primary endpoint outcomes'!DW591,0)))</f>
        <v>0</v>
      </c>
      <c r="V592" s="326">
        <f>IF(ISNUMBER('Primary endpoint outcomes'!DU591)=TRUE,'Primary endpoint outcomes'!DU591,(IF(ISNUMBER('Primary endpoint outcomes'!DX591)=TRUE,'Primary endpoint outcomes'!DX591,0)))</f>
        <v>0</v>
      </c>
      <c r="W592" s="326">
        <f>IF(ISNUMBER('Primary endpoint outcomes'!FA591)=TRUE,'Primary endpoint outcomes'!FA591,(IF(ISNUMBER('Primary endpoint outcomes'!FD591)=TRUE,'Primary endpoint outcomes'!FD591,0)))</f>
        <v>0</v>
      </c>
      <c r="X592" s="326">
        <f>IF(ISNUMBER('Primary endpoint outcomes'!FB591)=TRUE,'Primary endpoint outcomes'!FB591,(IF(ISNUMBER('Primary endpoint outcomes'!FE591)=TRUE,'Primary endpoint outcomes'!FE591,0)))</f>
        <v>0</v>
      </c>
      <c r="Y592" s="326">
        <f>IF(ISNUMBER('Primary endpoint outcomes'!FC591)=TRUE,'Primary endpoint outcomes'!FC591,(IF(ISNUMBER('Primary endpoint outcomes'!FF591)=TRUE,'Primary endpoint outcomes'!FF591,0)))</f>
        <v>0</v>
      </c>
      <c r="AA592" s="151">
        <f t="shared" si="281"/>
        <v>0</v>
      </c>
      <c r="AB592" s="153">
        <f t="shared" si="282"/>
        <v>-1</v>
      </c>
      <c r="AC592" s="153">
        <f t="shared" si="283"/>
        <v>0</v>
      </c>
      <c r="AD592" s="151">
        <f t="shared" si="284"/>
        <v>0</v>
      </c>
      <c r="AE592" s="153">
        <f t="shared" si="285"/>
        <v>-1</v>
      </c>
      <c r="AF592" s="153">
        <f t="shared" si="286"/>
        <v>0</v>
      </c>
      <c r="AG592" s="151">
        <f t="shared" si="287"/>
        <v>0</v>
      </c>
      <c r="AH592" s="153">
        <f t="shared" si="288"/>
        <v>-1</v>
      </c>
      <c r="AI592" s="153">
        <f t="shared" si="289"/>
        <v>0</v>
      </c>
      <c r="AJ592" s="151">
        <f t="shared" si="290"/>
        <v>0</v>
      </c>
      <c r="AK592" s="153">
        <f t="shared" si="291"/>
        <v>-1</v>
      </c>
      <c r="AL592" s="153">
        <f t="shared" si="292"/>
        <v>0</v>
      </c>
      <c r="AM592" s="151">
        <f t="shared" si="293"/>
        <v>0</v>
      </c>
      <c r="AN592" s="153">
        <f t="shared" si="294"/>
        <v>-1</v>
      </c>
      <c r="AO592" s="153">
        <f t="shared" si="295"/>
        <v>0</v>
      </c>
      <c r="AP592" s="153" t="b">
        <f t="shared" si="296"/>
        <v>0</v>
      </c>
      <c r="AQ592" s="153">
        <f t="shared" si="297"/>
        <v>0</v>
      </c>
      <c r="AR592" s="153" t="e">
        <f t="shared" si="298"/>
        <v>#DIV/0!</v>
      </c>
      <c r="AS592" s="153" t="e">
        <f t="shared" si="299"/>
        <v>#DIV/0!</v>
      </c>
      <c r="AT592" s="153">
        <f t="shared" si="300"/>
        <v>0</v>
      </c>
    </row>
    <row r="593" spans="1:46" ht="15.75" x14ac:dyDescent="0.25">
      <c r="A593" s="152" t="str">
        <f>'Primary endpoint outcomes'!A592</f>
        <v>Stiles-Shields 2019</v>
      </c>
      <c r="B593" s="152" t="str">
        <f>CONCATENATE('Primary endpoint outcomes'!S592,'Primary endpoint outcomes'!T592)</f>
        <v>PHQ9</v>
      </c>
      <c r="C593" s="154">
        <f t="shared" si="273"/>
        <v>15.65</v>
      </c>
      <c r="D593" s="154">
        <f t="shared" si="274"/>
        <v>4.7051939386171959</v>
      </c>
      <c r="E593" s="154">
        <f t="shared" si="275"/>
        <v>20</v>
      </c>
      <c r="F593" s="21" t="str">
        <f t="shared" si="276"/>
        <v>NO</v>
      </c>
      <c r="G593" s="21" t="str">
        <f t="shared" si="277"/>
        <v>YES</v>
      </c>
      <c r="H593" s="155">
        <f t="shared" si="278"/>
        <v>0.47035167119916554</v>
      </c>
      <c r="I593" s="155">
        <f t="shared" si="279"/>
        <v>0.52964832880083446</v>
      </c>
      <c r="J593" s="318">
        <f t="shared" si="280"/>
        <v>1</v>
      </c>
      <c r="K593" s="326">
        <f>IF(ISNUMBER('Primary endpoint outcomes'!U592)=TRUE,'Primary endpoint outcomes'!U592,(IF(ISNUMBER('Primary endpoint outcomes'!X592)=TRUE,'Primary endpoint outcomes'!X592,0)))</f>
        <v>15.2</v>
      </c>
      <c r="L593" s="326">
        <f>IF(ISNUMBER('Primary endpoint outcomes'!V592)=TRUE,'Primary endpoint outcomes'!V592,(IF(ISNUMBER('Primary endpoint outcomes'!Y592)=TRUE,'Primary endpoint outcomes'!Y592,0)))</f>
        <v>5.49</v>
      </c>
      <c r="M593" s="325">
        <f>IF(ISNUMBER('Primary endpoint outcomes'!W592)=TRUE,'Primary endpoint outcomes'!W592,(IF(ISNUMBER('Primary endpoint outcomes'!Z592)=TRUE,'Primary endpoint outcomes'!Z592,0)))</f>
        <v>10</v>
      </c>
      <c r="N593" s="326">
        <f>IF(ISNUMBER('Primary endpoint outcomes'!BC592)=TRUE,'Primary endpoint outcomes'!BC592,(IF(ISNUMBER('Primary endpoint outcomes'!BF592)=TRUE,'Primary endpoint outcomes'!BF592,0)))</f>
        <v>16.100000000000001</v>
      </c>
      <c r="O593" s="325">
        <f>IF(ISNUMBER('Primary endpoint outcomes'!BD592)=TRUE,'Primary endpoint outcomes'!BD592,(IF(ISNUMBER('Primary endpoint outcomes'!BG592)=TRUE,'Primary endpoint outcomes'!BG592,0)))</f>
        <v>3.76</v>
      </c>
      <c r="P593" s="325">
        <f>IF(ISNUMBER('Primary endpoint outcomes'!BE592)=TRUE,'Primary endpoint outcomes'!BE592,(IF(ISNUMBER('Primary endpoint outcomes'!BH592)=TRUE,'Primary endpoint outcomes'!BH592,0)))</f>
        <v>10</v>
      </c>
      <c r="Q593" s="326">
        <f>IF(ISNUMBER('Primary endpoint outcomes'!CK592)=TRUE,'Primary endpoint outcomes'!CK592,(IF(ISNUMBER('Primary endpoint outcomes'!CN592)=TRUE,'Primary endpoint outcomes'!CN592,0)))</f>
        <v>0</v>
      </c>
      <c r="R593" s="326">
        <f>IF(ISNUMBER('Primary endpoint outcomes'!CL592)=TRUE,'Primary endpoint outcomes'!CL592,(IF(ISNUMBER('Primary endpoint outcomes'!CO592)=TRUE,'Primary endpoint outcomes'!CO592,0)))</f>
        <v>0</v>
      </c>
      <c r="S593" s="325">
        <f>IF(ISNUMBER('Primary endpoint outcomes'!CM592)=TRUE,'Primary endpoint outcomes'!CM592,(IF(ISNUMBER('Primary endpoint outcomes'!CP592)=TRUE,'Primary endpoint outcomes'!CP592,0)))</f>
        <v>0</v>
      </c>
      <c r="T593" s="326">
        <f>IF(ISNUMBER('Primary endpoint outcomes'!DS592)=TRUE,'Primary endpoint outcomes'!DS592,(IF(ISNUMBER('Primary endpoint outcomes'!DV592)=TRUE,'Primary endpoint outcomes'!DV592,0)))</f>
        <v>0</v>
      </c>
      <c r="U593" s="326">
        <f>IF(ISNUMBER('Primary endpoint outcomes'!DT592)=TRUE,'Primary endpoint outcomes'!DT592,(IF(ISNUMBER('Primary endpoint outcomes'!DW592)=TRUE,'Primary endpoint outcomes'!DW592,0)))</f>
        <v>0</v>
      </c>
      <c r="V593" s="326">
        <f>IF(ISNUMBER('Primary endpoint outcomes'!DU592)=TRUE,'Primary endpoint outcomes'!DU592,(IF(ISNUMBER('Primary endpoint outcomes'!DX592)=TRUE,'Primary endpoint outcomes'!DX592,0)))</f>
        <v>0</v>
      </c>
      <c r="W593" s="326">
        <f>IF(ISNUMBER('Primary endpoint outcomes'!FA592)=TRUE,'Primary endpoint outcomes'!FA592,(IF(ISNUMBER('Primary endpoint outcomes'!FD592)=TRUE,'Primary endpoint outcomes'!FD592,0)))</f>
        <v>0</v>
      </c>
      <c r="X593" s="326">
        <f>IF(ISNUMBER('Primary endpoint outcomes'!FB592)=TRUE,'Primary endpoint outcomes'!FB592,(IF(ISNUMBER('Primary endpoint outcomes'!FE592)=TRUE,'Primary endpoint outcomes'!FE592,0)))</f>
        <v>0</v>
      </c>
      <c r="Y593" s="326">
        <f>IF(ISNUMBER('Primary endpoint outcomes'!FC592)=TRUE,'Primary endpoint outcomes'!FC592,(IF(ISNUMBER('Primary endpoint outcomes'!FF592)=TRUE,'Primary endpoint outcomes'!FF592,0)))</f>
        <v>0</v>
      </c>
      <c r="AA593" s="151">
        <f t="shared" si="281"/>
        <v>10</v>
      </c>
      <c r="AB593" s="153">
        <f t="shared" si="282"/>
        <v>9</v>
      </c>
      <c r="AC593" s="153">
        <f t="shared" si="283"/>
        <v>271.26090000000005</v>
      </c>
      <c r="AD593" s="151">
        <f t="shared" si="284"/>
        <v>10</v>
      </c>
      <c r="AE593" s="153">
        <f t="shared" si="285"/>
        <v>9</v>
      </c>
      <c r="AF593" s="153">
        <f t="shared" si="286"/>
        <v>127.23839999999998</v>
      </c>
      <c r="AG593" s="151">
        <f t="shared" si="287"/>
        <v>0</v>
      </c>
      <c r="AH593" s="153">
        <f t="shared" si="288"/>
        <v>-1</v>
      </c>
      <c r="AI593" s="153">
        <f t="shared" si="289"/>
        <v>0</v>
      </c>
      <c r="AJ593" s="151">
        <f t="shared" si="290"/>
        <v>0</v>
      </c>
      <c r="AK593" s="153">
        <f t="shared" si="291"/>
        <v>-1</v>
      </c>
      <c r="AL593" s="153">
        <f t="shared" si="292"/>
        <v>0</v>
      </c>
      <c r="AM593" s="151">
        <f t="shared" si="293"/>
        <v>0</v>
      </c>
      <c r="AN593" s="153">
        <f t="shared" si="294"/>
        <v>-1</v>
      </c>
      <c r="AO593" s="153">
        <f t="shared" si="295"/>
        <v>0</v>
      </c>
      <c r="AP593" s="153">
        <f t="shared" si="296"/>
        <v>18</v>
      </c>
      <c r="AQ593" s="153">
        <f t="shared" si="297"/>
        <v>398.49930000000006</v>
      </c>
      <c r="AR593" s="153">
        <f t="shared" si="298"/>
        <v>15.65</v>
      </c>
      <c r="AS593" s="153">
        <f t="shared" si="299"/>
        <v>4.7051939386171959</v>
      </c>
      <c r="AT593" s="153">
        <f t="shared" si="300"/>
        <v>20</v>
      </c>
    </row>
    <row r="594" spans="1:46" ht="15.75" x14ac:dyDescent="0.25">
      <c r="A594" s="152" t="str">
        <f>'Primary endpoint outcomes'!A593</f>
        <v>Streeter 2017/Scott 2019</v>
      </c>
      <c r="B594" s="152" t="str">
        <f>CONCATENATE('Primary endpoint outcomes'!S593,'Primary endpoint outcomes'!T593)</f>
        <v>BDI-II21</v>
      </c>
      <c r="C594" s="154">
        <f t="shared" si="273"/>
        <v>26.15</v>
      </c>
      <c r="D594" s="154">
        <f t="shared" si="274"/>
        <v>7.3786855197928043</v>
      </c>
      <c r="E594" s="154">
        <f t="shared" si="275"/>
        <v>30</v>
      </c>
      <c r="F594" s="21" t="str">
        <f t="shared" si="276"/>
        <v>NO</v>
      </c>
      <c r="G594" s="21" t="str">
        <f t="shared" si="277"/>
        <v>YES</v>
      </c>
      <c r="H594" s="155">
        <f t="shared" si="278"/>
        <v>0.3009141425252605</v>
      </c>
      <c r="I594" s="155">
        <f t="shared" si="279"/>
        <v>0.6990858574747395</v>
      </c>
      <c r="J594" s="318">
        <f t="shared" si="280"/>
        <v>1</v>
      </c>
      <c r="K594" s="326">
        <f>IF(ISNUMBER('Primary endpoint outcomes'!U593)=TRUE,'Primary endpoint outcomes'!U593,(IF(ISNUMBER('Primary endpoint outcomes'!X593)=TRUE,'Primary endpoint outcomes'!X593,0)))</f>
        <v>24.6</v>
      </c>
      <c r="L594" s="326">
        <f>IF(ISNUMBER('Primary endpoint outcomes'!V593)=TRUE,'Primary endpoint outcomes'!V593,(IF(ISNUMBER('Primary endpoint outcomes'!Y593)=TRUE,'Primary endpoint outcomes'!Y593,0)))</f>
        <v>6.7</v>
      </c>
      <c r="M594" s="325">
        <f>IF(ISNUMBER('Primary endpoint outcomes'!W593)=TRUE,'Primary endpoint outcomes'!W593,(IF(ISNUMBER('Primary endpoint outcomes'!Z593)=TRUE,'Primary endpoint outcomes'!Z593,0)))</f>
        <v>15</v>
      </c>
      <c r="N594" s="326">
        <f>IF(ISNUMBER('Primary endpoint outcomes'!BC593)=TRUE,'Primary endpoint outcomes'!BC593,(IF(ISNUMBER('Primary endpoint outcomes'!BF593)=TRUE,'Primary endpoint outcomes'!BF593,0)))</f>
        <v>27.7</v>
      </c>
      <c r="O594" s="325">
        <f>IF(ISNUMBER('Primary endpoint outcomes'!BD593)=TRUE,'Primary endpoint outcomes'!BD593,(IF(ISNUMBER('Primary endpoint outcomes'!BG593)=TRUE,'Primary endpoint outcomes'!BG593,0)))</f>
        <v>8</v>
      </c>
      <c r="P594" s="325">
        <f>IF(ISNUMBER('Primary endpoint outcomes'!BE593)=TRUE,'Primary endpoint outcomes'!BE593,(IF(ISNUMBER('Primary endpoint outcomes'!BH593)=TRUE,'Primary endpoint outcomes'!BH593,0)))</f>
        <v>15</v>
      </c>
      <c r="Q594" s="326">
        <f>IF(ISNUMBER('Primary endpoint outcomes'!CK593)=TRUE,'Primary endpoint outcomes'!CK593,(IF(ISNUMBER('Primary endpoint outcomes'!CN593)=TRUE,'Primary endpoint outcomes'!CN593,0)))</f>
        <v>0</v>
      </c>
      <c r="R594" s="326">
        <f>IF(ISNUMBER('Primary endpoint outcomes'!CL593)=TRUE,'Primary endpoint outcomes'!CL593,(IF(ISNUMBER('Primary endpoint outcomes'!CO593)=TRUE,'Primary endpoint outcomes'!CO593,0)))</f>
        <v>0</v>
      </c>
      <c r="S594" s="325">
        <f>IF(ISNUMBER('Primary endpoint outcomes'!CM593)=TRUE,'Primary endpoint outcomes'!CM593,(IF(ISNUMBER('Primary endpoint outcomes'!CP593)=TRUE,'Primary endpoint outcomes'!CP593,0)))</f>
        <v>0</v>
      </c>
      <c r="T594" s="326">
        <f>IF(ISNUMBER('Primary endpoint outcomes'!DS593)=TRUE,'Primary endpoint outcomes'!DS593,(IF(ISNUMBER('Primary endpoint outcomes'!DV593)=TRUE,'Primary endpoint outcomes'!DV593,0)))</f>
        <v>0</v>
      </c>
      <c r="U594" s="326">
        <f>IF(ISNUMBER('Primary endpoint outcomes'!DT593)=TRUE,'Primary endpoint outcomes'!DT593,(IF(ISNUMBER('Primary endpoint outcomes'!DW593)=TRUE,'Primary endpoint outcomes'!DW593,0)))</f>
        <v>0</v>
      </c>
      <c r="V594" s="326">
        <f>IF(ISNUMBER('Primary endpoint outcomes'!DU593)=TRUE,'Primary endpoint outcomes'!DU593,(IF(ISNUMBER('Primary endpoint outcomes'!DX593)=TRUE,'Primary endpoint outcomes'!DX593,0)))</f>
        <v>0</v>
      </c>
      <c r="W594" s="326">
        <f>IF(ISNUMBER('Primary endpoint outcomes'!FA593)=TRUE,'Primary endpoint outcomes'!FA593,(IF(ISNUMBER('Primary endpoint outcomes'!FD593)=TRUE,'Primary endpoint outcomes'!FD593,0)))</f>
        <v>0</v>
      </c>
      <c r="X594" s="326">
        <f>IF(ISNUMBER('Primary endpoint outcomes'!FB593)=TRUE,'Primary endpoint outcomes'!FB593,(IF(ISNUMBER('Primary endpoint outcomes'!FE593)=TRUE,'Primary endpoint outcomes'!FE593,0)))</f>
        <v>0</v>
      </c>
      <c r="Y594" s="326">
        <f>IF(ISNUMBER('Primary endpoint outcomes'!FC593)=TRUE,'Primary endpoint outcomes'!FC593,(IF(ISNUMBER('Primary endpoint outcomes'!FF593)=TRUE,'Primary endpoint outcomes'!FF593,0)))</f>
        <v>0</v>
      </c>
      <c r="AA594" s="151">
        <f t="shared" si="281"/>
        <v>15</v>
      </c>
      <c r="AB594" s="153">
        <f t="shared" si="282"/>
        <v>14</v>
      </c>
      <c r="AC594" s="153">
        <f t="shared" si="283"/>
        <v>628.46</v>
      </c>
      <c r="AD594" s="151">
        <f t="shared" si="284"/>
        <v>15</v>
      </c>
      <c r="AE594" s="153">
        <f t="shared" si="285"/>
        <v>14</v>
      </c>
      <c r="AF594" s="153">
        <f t="shared" si="286"/>
        <v>896</v>
      </c>
      <c r="AG594" s="151">
        <f t="shared" si="287"/>
        <v>0</v>
      </c>
      <c r="AH594" s="153">
        <f t="shared" si="288"/>
        <v>-1</v>
      </c>
      <c r="AI594" s="153">
        <f t="shared" si="289"/>
        <v>0</v>
      </c>
      <c r="AJ594" s="151">
        <f t="shared" si="290"/>
        <v>0</v>
      </c>
      <c r="AK594" s="153">
        <f t="shared" si="291"/>
        <v>-1</v>
      </c>
      <c r="AL594" s="153">
        <f t="shared" si="292"/>
        <v>0</v>
      </c>
      <c r="AM594" s="151">
        <f t="shared" si="293"/>
        <v>0</v>
      </c>
      <c r="AN594" s="153">
        <f t="shared" si="294"/>
        <v>-1</v>
      </c>
      <c r="AO594" s="153">
        <f t="shared" si="295"/>
        <v>0</v>
      </c>
      <c r="AP594" s="153">
        <f t="shared" si="296"/>
        <v>28</v>
      </c>
      <c r="AQ594" s="153">
        <f t="shared" si="297"/>
        <v>1524.46</v>
      </c>
      <c r="AR594" s="153">
        <f t="shared" si="298"/>
        <v>26.15</v>
      </c>
      <c r="AS594" s="153">
        <f t="shared" si="299"/>
        <v>7.3786855197928043</v>
      </c>
      <c r="AT594" s="153">
        <f t="shared" si="300"/>
        <v>30</v>
      </c>
    </row>
    <row r="595" spans="1:46" ht="15.75" x14ac:dyDescent="0.25">
      <c r="A595" s="152" t="str">
        <f>'Primary endpoint outcomes'!A594</f>
        <v>Strom 2013</v>
      </c>
      <c r="B595" s="152" t="str">
        <f>CONCATENATE('Primary endpoint outcomes'!S594,'Primary endpoint outcomes'!T594)</f>
        <v>BDI-II21</v>
      </c>
      <c r="C595" s="154">
        <f t="shared" si="273"/>
        <v>27.584999999999997</v>
      </c>
      <c r="D595" s="154">
        <f t="shared" si="274"/>
        <v>8.2648774945548951</v>
      </c>
      <c r="E595" s="154">
        <f t="shared" si="275"/>
        <v>48</v>
      </c>
      <c r="F595" s="21" t="str">
        <f t="shared" si="276"/>
        <v>NO</v>
      </c>
      <c r="G595" s="21" t="str">
        <f t="shared" si="277"/>
        <v>YES</v>
      </c>
      <c r="H595" s="155">
        <f t="shared" si="278"/>
        <v>0.38506672649015428</v>
      </c>
      <c r="I595" s="155">
        <f t="shared" si="279"/>
        <v>0.61493327350984572</v>
      </c>
      <c r="J595" s="318">
        <f t="shared" si="280"/>
        <v>1</v>
      </c>
      <c r="K595" s="326">
        <f>IF(ISNUMBER('Primary endpoint outcomes'!U594)=TRUE,'Primary endpoint outcomes'!U594,(IF(ISNUMBER('Primary endpoint outcomes'!X594)=TRUE,'Primary endpoint outcomes'!X594,0)))</f>
        <v>26.92</v>
      </c>
      <c r="L595" s="326">
        <f>IF(ISNUMBER('Primary endpoint outcomes'!V594)=TRUE,'Primary endpoint outcomes'!V594,(IF(ISNUMBER('Primary endpoint outcomes'!Y594)=TRUE,'Primary endpoint outcomes'!Y594,0)))</f>
        <v>9.3000000000000007</v>
      </c>
      <c r="M595" s="325">
        <f>IF(ISNUMBER('Primary endpoint outcomes'!W594)=TRUE,'Primary endpoint outcomes'!W594,(IF(ISNUMBER('Primary endpoint outcomes'!Z594)=TRUE,'Primary endpoint outcomes'!Z594,0)))</f>
        <v>24</v>
      </c>
      <c r="N595" s="326">
        <f>IF(ISNUMBER('Primary endpoint outcomes'!BC594)=TRUE,'Primary endpoint outcomes'!BC594,(IF(ISNUMBER('Primary endpoint outcomes'!BF594)=TRUE,'Primary endpoint outcomes'!BF594,0)))</f>
        <v>28.25</v>
      </c>
      <c r="O595" s="325">
        <f>IF(ISNUMBER('Primary endpoint outcomes'!BD594)=TRUE,'Primary endpoint outcomes'!BD594,(IF(ISNUMBER('Primary endpoint outcomes'!BG594)=TRUE,'Primary endpoint outcomes'!BG594,0)))</f>
        <v>7.08</v>
      </c>
      <c r="P595" s="325">
        <f>IF(ISNUMBER('Primary endpoint outcomes'!BE594)=TRUE,'Primary endpoint outcomes'!BE594,(IF(ISNUMBER('Primary endpoint outcomes'!BH594)=TRUE,'Primary endpoint outcomes'!BH594,0)))</f>
        <v>24</v>
      </c>
      <c r="Q595" s="326">
        <f>IF(ISNUMBER('Primary endpoint outcomes'!CK594)=TRUE,'Primary endpoint outcomes'!CK594,(IF(ISNUMBER('Primary endpoint outcomes'!CN594)=TRUE,'Primary endpoint outcomes'!CN594,0)))</f>
        <v>0</v>
      </c>
      <c r="R595" s="326">
        <f>IF(ISNUMBER('Primary endpoint outcomes'!CL594)=TRUE,'Primary endpoint outcomes'!CL594,(IF(ISNUMBER('Primary endpoint outcomes'!CO594)=TRUE,'Primary endpoint outcomes'!CO594,0)))</f>
        <v>0</v>
      </c>
      <c r="S595" s="325">
        <f>IF(ISNUMBER('Primary endpoint outcomes'!CM594)=TRUE,'Primary endpoint outcomes'!CM594,(IF(ISNUMBER('Primary endpoint outcomes'!CP594)=TRUE,'Primary endpoint outcomes'!CP594,0)))</f>
        <v>0</v>
      </c>
      <c r="T595" s="326">
        <f>IF(ISNUMBER('Primary endpoint outcomes'!DS594)=TRUE,'Primary endpoint outcomes'!DS594,(IF(ISNUMBER('Primary endpoint outcomes'!DV594)=TRUE,'Primary endpoint outcomes'!DV594,0)))</f>
        <v>0</v>
      </c>
      <c r="U595" s="326">
        <f>IF(ISNUMBER('Primary endpoint outcomes'!DT594)=TRUE,'Primary endpoint outcomes'!DT594,(IF(ISNUMBER('Primary endpoint outcomes'!DW594)=TRUE,'Primary endpoint outcomes'!DW594,0)))</f>
        <v>0</v>
      </c>
      <c r="V595" s="326">
        <f>IF(ISNUMBER('Primary endpoint outcomes'!DU594)=TRUE,'Primary endpoint outcomes'!DU594,(IF(ISNUMBER('Primary endpoint outcomes'!DX594)=TRUE,'Primary endpoint outcomes'!DX594,0)))</f>
        <v>0</v>
      </c>
      <c r="W595" s="326">
        <f>IF(ISNUMBER('Primary endpoint outcomes'!FA594)=TRUE,'Primary endpoint outcomes'!FA594,(IF(ISNUMBER('Primary endpoint outcomes'!FD594)=TRUE,'Primary endpoint outcomes'!FD594,0)))</f>
        <v>0</v>
      </c>
      <c r="X595" s="326">
        <f>IF(ISNUMBER('Primary endpoint outcomes'!FB594)=TRUE,'Primary endpoint outcomes'!FB594,(IF(ISNUMBER('Primary endpoint outcomes'!FE594)=TRUE,'Primary endpoint outcomes'!FE594,0)))</f>
        <v>0</v>
      </c>
      <c r="Y595" s="326">
        <f>IF(ISNUMBER('Primary endpoint outcomes'!FC594)=TRUE,'Primary endpoint outcomes'!FC594,(IF(ISNUMBER('Primary endpoint outcomes'!FF594)=TRUE,'Primary endpoint outcomes'!FF594,0)))</f>
        <v>0</v>
      </c>
      <c r="AA595" s="151">
        <f t="shared" si="281"/>
        <v>24</v>
      </c>
      <c r="AB595" s="153">
        <f t="shared" si="282"/>
        <v>23</v>
      </c>
      <c r="AC595" s="153">
        <f t="shared" si="283"/>
        <v>1989.2700000000002</v>
      </c>
      <c r="AD595" s="151">
        <f t="shared" si="284"/>
        <v>24</v>
      </c>
      <c r="AE595" s="153">
        <f t="shared" si="285"/>
        <v>23</v>
      </c>
      <c r="AF595" s="153">
        <f t="shared" si="286"/>
        <v>1152.9072000000001</v>
      </c>
      <c r="AG595" s="151">
        <f t="shared" si="287"/>
        <v>0</v>
      </c>
      <c r="AH595" s="153">
        <f t="shared" si="288"/>
        <v>-1</v>
      </c>
      <c r="AI595" s="153">
        <f t="shared" si="289"/>
        <v>0</v>
      </c>
      <c r="AJ595" s="151">
        <f t="shared" si="290"/>
        <v>0</v>
      </c>
      <c r="AK595" s="153">
        <f t="shared" si="291"/>
        <v>-1</v>
      </c>
      <c r="AL595" s="153">
        <f t="shared" si="292"/>
        <v>0</v>
      </c>
      <c r="AM595" s="151">
        <f t="shared" si="293"/>
        <v>0</v>
      </c>
      <c r="AN595" s="153">
        <f t="shared" si="294"/>
        <v>-1</v>
      </c>
      <c r="AO595" s="153">
        <f t="shared" si="295"/>
        <v>0</v>
      </c>
      <c r="AP595" s="153">
        <f t="shared" si="296"/>
        <v>46</v>
      </c>
      <c r="AQ595" s="153">
        <f t="shared" si="297"/>
        <v>3142.1772000000001</v>
      </c>
      <c r="AR595" s="153">
        <f t="shared" si="298"/>
        <v>27.584999999999997</v>
      </c>
      <c r="AS595" s="153">
        <f t="shared" si="299"/>
        <v>8.2648774945548951</v>
      </c>
      <c r="AT595" s="153">
        <f t="shared" si="300"/>
        <v>48</v>
      </c>
    </row>
    <row r="596" spans="1:46" ht="15.75" x14ac:dyDescent="0.25">
      <c r="A596" s="152" t="str">
        <f>'Primary endpoint outcomes'!A595</f>
        <v>Study 62b (FDA)</v>
      </c>
      <c r="B596" s="152" t="str">
        <f>CONCATENATE('Primary endpoint outcomes'!S595,'Primary endpoint outcomes'!T595)</f>
        <v>HAMD21</v>
      </c>
      <c r="C596" s="154">
        <f t="shared" si="273"/>
        <v>24.35034782608696</v>
      </c>
      <c r="D596" s="154">
        <f t="shared" si="274"/>
        <v>0</v>
      </c>
      <c r="E596" s="154">
        <f t="shared" si="275"/>
        <v>345</v>
      </c>
      <c r="F596" s="21" t="str">
        <f t="shared" si="276"/>
        <v>YES</v>
      </c>
      <c r="G596" s="21" t="str">
        <f t="shared" si="277"/>
        <v>NO</v>
      </c>
      <c r="H596" s="155" t="e">
        <f t="shared" si="278"/>
        <v>#NUM!</v>
      </c>
      <c r="I596" s="155" t="e">
        <f t="shared" si="279"/>
        <v>#NUM!</v>
      </c>
      <c r="J596" s="318">
        <f t="shared" si="280"/>
        <v>0</v>
      </c>
      <c r="K596" s="326">
        <f>IF(ISNUMBER('Primary endpoint outcomes'!U595)=TRUE,'Primary endpoint outcomes'!U595,(IF(ISNUMBER('Primary endpoint outcomes'!X595)=TRUE,'Primary endpoint outcomes'!X595,0)))</f>
        <v>24.72</v>
      </c>
      <c r="L596" s="326">
        <f>IF(ISNUMBER('Primary endpoint outcomes'!V595)=TRUE,'Primary endpoint outcomes'!V595,(IF(ISNUMBER('Primary endpoint outcomes'!Y595)=TRUE,'Primary endpoint outcomes'!Y595,0)))</f>
        <v>0</v>
      </c>
      <c r="M596" s="325">
        <f>IF(ISNUMBER('Primary endpoint outcomes'!W595)=TRUE,'Primary endpoint outcomes'!W595,(IF(ISNUMBER('Primary endpoint outcomes'!Z595)=TRUE,'Primary endpoint outcomes'!Z595,0)))</f>
        <v>97</v>
      </c>
      <c r="N596" s="326">
        <f>IF(ISNUMBER('Primary endpoint outcomes'!BC595)=TRUE,'Primary endpoint outcomes'!BC595,(IF(ISNUMBER('Primary endpoint outcomes'!BF595)=TRUE,'Primary endpoint outcomes'!BF595,0)))</f>
        <v>24.19</v>
      </c>
      <c r="O596" s="325">
        <f>IF(ISNUMBER('Primary endpoint outcomes'!BD595)=TRUE,'Primary endpoint outcomes'!BD595,(IF(ISNUMBER('Primary endpoint outcomes'!BG595)=TRUE,'Primary endpoint outcomes'!BG595,0)))</f>
        <v>0</v>
      </c>
      <c r="P596" s="325">
        <f>IF(ISNUMBER('Primary endpoint outcomes'!BE595)=TRUE,'Primary endpoint outcomes'!BE595,(IF(ISNUMBER('Primary endpoint outcomes'!BH595)=TRUE,'Primary endpoint outcomes'!BH595,0)))</f>
        <v>97</v>
      </c>
      <c r="Q596" s="326">
        <f>IF(ISNUMBER('Primary endpoint outcomes'!CK595)=TRUE,'Primary endpoint outcomes'!CK595,(IF(ISNUMBER('Primary endpoint outcomes'!CN595)=TRUE,'Primary endpoint outcomes'!CN595,0)))</f>
        <v>24.2</v>
      </c>
      <c r="R596" s="326">
        <f>IF(ISNUMBER('Primary endpoint outcomes'!CL595)=TRUE,'Primary endpoint outcomes'!CL595,(IF(ISNUMBER('Primary endpoint outcomes'!CO595)=TRUE,'Primary endpoint outcomes'!CO595,0)))</f>
        <v>0</v>
      </c>
      <c r="S596" s="325">
        <f>IF(ISNUMBER('Primary endpoint outcomes'!CM595)=TRUE,'Primary endpoint outcomes'!CM595,(IF(ISNUMBER('Primary endpoint outcomes'!CP595)=TRUE,'Primary endpoint outcomes'!CP595,0)))</f>
        <v>103</v>
      </c>
      <c r="T596" s="326">
        <f>IF(ISNUMBER('Primary endpoint outcomes'!DS595)=TRUE,'Primary endpoint outcomes'!DS595,(IF(ISNUMBER('Primary endpoint outcomes'!DV595)=TRUE,'Primary endpoint outcomes'!DV595,0)))</f>
        <v>24.25</v>
      </c>
      <c r="U596" s="326">
        <f>IF(ISNUMBER('Primary endpoint outcomes'!DT595)=TRUE,'Primary endpoint outcomes'!DT595,(IF(ISNUMBER('Primary endpoint outcomes'!DW595)=TRUE,'Primary endpoint outcomes'!DW595,0)))</f>
        <v>0</v>
      </c>
      <c r="V596" s="326">
        <f>IF(ISNUMBER('Primary endpoint outcomes'!DU595)=TRUE,'Primary endpoint outcomes'!DU595,(IF(ISNUMBER('Primary endpoint outcomes'!DX595)=TRUE,'Primary endpoint outcomes'!DX595,0)))</f>
        <v>48</v>
      </c>
      <c r="W596" s="326">
        <f>IF(ISNUMBER('Primary endpoint outcomes'!FA595)=TRUE,'Primary endpoint outcomes'!FA595,(IF(ISNUMBER('Primary endpoint outcomes'!FD595)=TRUE,'Primary endpoint outcomes'!FD595,0)))</f>
        <v>0</v>
      </c>
      <c r="X596" s="326">
        <f>IF(ISNUMBER('Primary endpoint outcomes'!FB595)=TRUE,'Primary endpoint outcomes'!FB595,(IF(ISNUMBER('Primary endpoint outcomes'!FE595)=TRUE,'Primary endpoint outcomes'!FE595,0)))</f>
        <v>0</v>
      </c>
      <c r="Y596" s="326">
        <f>IF(ISNUMBER('Primary endpoint outcomes'!FC595)=TRUE,'Primary endpoint outcomes'!FC595,(IF(ISNUMBER('Primary endpoint outcomes'!FF595)=TRUE,'Primary endpoint outcomes'!FF595,0)))</f>
        <v>0</v>
      </c>
      <c r="AA596" s="151">
        <f t="shared" si="281"/>
        <v>97</v>
      </c>
      <c r="AB596" s="153">
        <f t="shared" si="282"/>
        <v>96</v>
      </c>
      <c r="AC596" s="153">
        <f t="shared" si="283"/>
        <v>0</v>
      </c>
      <c r="AD596" s="151">
        <f t="shared" si="284"/>
        <v>97</v>
      </c>
      <c r="AE596" s="153">
        <f t="shared" si="285"/>
        <v>96</v>
      </c>
      <c r="AF596" s="153">
        <f t="shared" si="286"/>
        <v>0</v>
      </c>
      <c r="AG596" s="151">
        <f t="shared" si="287"/>
        <v>103</v>
      </c>
      <c r="AH596" s="153">
        <f t="shared" si="288"/>
        <v>102</v>
      </c>
      <c r="AI596" s="153">
        <f t="shared" si="289"/>
        <v>0</v>
      </c>
      <c r="AJ596" s="151">
        <f t="shared" si="290"/>
        <v>48</v>
      </c>
      <c r="AK596" s="153">
        <f t="shared" si="291"/>
        <v>47</v>
      </c>
      <c r="AL596" s="153">
        <f t="shared" si="292"/>
        <v>0</v>
      </c>
      <c r="AM596" s="151">
        <f t="shared" si="293"/>
        <v>0</v>
      </c>
      <c r="AN596" s="153">
        <f t="shared" si="294"/>
        <v>-1</v>
      </c>
      <c r="AO596" s="153">
        <f t="shared" si="295"/>
        <v>0</v>
      </c>
      <c r="AP596" s="153">
        <f t="shared" si="296"/>
        <v>341</v>
      </c>
      <c r="AQ596" s="153">
        <f t="shared" si="297"/>
        <v>0</v>
      </c>
      <c r="AR596" s="153">
        <f t="shared" si="298"/>
        <v>24.35034782608696</v>
      </c>
      <c r="AS596" s="153">
        <f t="shared" si="299"/>
        <v>0</v>
      </c>
      <c r="AT596" s="153">
        <f t="shared" si="300"/>
        <v>345</v>
      </c>
    </row>
    <row r="597" spans="1:46" ht="15.75" x14ac:dyDescent="0.25">
      <c r="A597" s="152" t="str">
        <f>'Primary endpoint outcomes'!A596</f>
        <v>Study 89306 (FDA)</v>
      </c>
      <c r="B597" s="152" t="str">
        <f>CONCATENATE('Primary endpoint outcomes'!S596,'Primary endpoint outcomes'!T596)</f>
        <v>MADRS10</v>
      </c>
      <c r="C597" s="154">
        <f t="shared" si="273"/>
        <v>32.344395604395608</v>
      </c>
      <c r="D597" s="154">
        <f t="shared" si="274"/>
        <v>0</v>
      </c>
      <c r="E597" s="154">
        <f t="shared" si="275"/>
        <v>273</v>
      </c>
      <c r="F597" s="21" t="str">
        <f t="shared" si="276"/>
        <v>YES</v>
      </c>
      <c r="G597" s="21" t="str">
        <f t="shared" si="277"/>
        <v>NO</v>
      </c>
      <c r="H597" s="155" t="e">
        <f t="shared" si="278"/>
        <v>#NUM!</v>
      </c>
      <c r="I597" s="155" t="e">
        <f t="shared" si="279"/>
        <v>#NUM!</v>
      </c>
      <c r="J597" s="318">
        <f t="shared" si="280"/>
        <v>0</v>
      </c>
      <c r="K597" s="326">
        <f>IF(ISNUMBER('Primary endpoint outcomes'!U596)=TRUE,'Primary endpoint outcomes'!U596,(IF(ISNUMBER('Primary endpoint outcomes'!X596)=TRUE,'Primary endpoint outcomes'!X596,0)))</f>
        <v>32.700000000000003</v>
      </c>
      <c r="L597" s="326">
        <f>IF(ISNUMBER('Primary endpoint outcomes'!V596)=TRUE,'Primary endpoint outcomes'!V596,(IF(ISNUMBER('Primary endpoint outcomes'!Y596)=TRUE,'Primary endpoint outcomes'!Y596,0)))</f>
        <v>0</v>
      </c>
      <c r="M597" s="325">
        <f>IF(ISNUMBER('Primary endpoint outcomes'!W596)=TRUE,'Primary endpoint outcomes'!W596,(IF(ISNUMBER('Primary endpoint outcomes'!Z596)=TRUE,'Primary endpoint outcomes'!Z596,0)))</f>
        <v>88</v>
      </c>
      <c r="N597" s="326">
        <f>IF(ISNUMBER('Primary endpoint outcomes'!BC596)=TRUE,'Primary endpoint outcomes'!BC596,(IF(ISNUMBER('Primary endpoint outcomes'!BF596)=TRUE,'Primary endpoint outcomes'!BF596,0)))</f>
        <v>31.3</v>
      </c>
      <c r="O597" s="325">
        <f>IF(ISNUMBER('Primary endpoint outcomes'!BD596)=TRUE,'Primary endpoint outcomes'!BD596,(IF(ISNUMBER('Primary endpoint outcomes'!BG596)=TRUE,'Primary endpoint outcomes'!BG596,0)))</f>
        <v>0</v>
      </c>
      <c r="P597" s="325">
        <f>IF(ISNUMBER('Primary endpoint outcomes'!BE596)=TRUE,'Primary endpoint outcomes'!BE596,(IF(ISNUMBER('Primary endpoint outcomes'!BH596)=TRUE,'Primary endpoint outcomes'!BH596,0)))</f>
        <v>97</v>
      </c>
      <c r="Q597" s="326">
        <f>IF(ISNUMBER('Primary endpoint outcomes'!CK596)=TRUE,'Primary endpoint outcomes'!CK596,(IF(ISNUMBER('Primary endpoint outcomes'!CN596)=TRUE,'Primary endpoint outcomes'!CN596,0)))</f>
        <v>33.14</v>
      </c>
      <c r="R597" s="326">
        <f>IF(ISNUMBER('Primary endpoint outcomes'!CL596)=TRUE,'Primary endpoint outcomes'!CL596,(IF(ISNUMBER('Primary endpoint outcomes'!CO596)=TRUE,'Primary endpoint outcomes'!CO596,0)))</f>
        <v>0</v>
      </c>
      <c r="S597" s="325">
        <f>IF(ISNUMBER('Primary endpoint outcomes'!CM596)=TRUE,'Primary endpoint outcomes'!CM596,(IF(ISNUMBER('Primary endpoint outcomes'!CP596)=TRUE,'Primary endpoint outcomes'!CP596,0)))</f>
        <v>88</v>
      </c>
      <c r="T597" s="326">
        <f>IF(ISNUMBER('Primary endpoint outcomes'!DS596)=TRUE,'Primary endpoint outcomes'!DS596,(IF(ISNUMBER('Primary endpoint outcomes'!DV596)=TRUE,'Primary endpoint outcomes'!DV596,0)))</f>
        <v>0</v>
      </c>
      <c r="U597" s="326">
        <f>IF(ISNUMBER('Primary endpoint outcomes'!DT596)=TRUE,'Primary endpoint outcomes'!DT596,(IF(ISNUMBER('Primary endpoint outcomes'!DW596)=TRUE,'Primary endpoint outcomes'!DW596,0)))</f>
        <v>0</v>
      </c>
      <c r="V597" s="326">
        <f>IF(ISNUMBER('Primary endpoint outcomes'!DU596)=TRUE,'Primary endpoint outcomes'!DU596,(IF(ISNUMBER('Primary endpoint outcomes'!DX596)=TRUE,'Primary endpoint outcomes'!DX596,0)))</f>
        <v>0</v>
      </c>
      <c r="W597" s="326">
        <f>IF(ISNUMBER('Primary endpoint outcomes'!FA596)=TRUE,'Primary endpoint outcomes'!FA596,(IF(ISNUMBER('Primary endpoint outcomes'!FD596)=TRUE,'Primary endpoint outcomes'!FD596,0)))</f>
        <v>0</v>
      </c>
      <c r="X597" s="326">
        <f>IF(ISNUMBER('Primary endpoint outcomes'!FB596)=TRUE,'Primary endpoint outcomes'!FB596,(IF(ISNUMBER('Primary endpoint outcomes'!FE596)=TRUE,'Primary endpoint outcomes'!FE596,0)))</f>
        <v>0</v>
      </c>
      <c r="Y597" s="326">
        <f>IF(ISNUMBER('Primary endpoint outcomes'!FC596)=TRUE,'Primary endpoint outcomes'!FC596,(IF(ISNUMBER('Primary endpoint outcomes'!FF596)=TRUE,'Primary endpoint outcomes'!FF596,0)))</f>
        <v>0</v>
      </c>
      <c r="AA597" s="151">
        <f t="shared" si="281"/>
        <v>88</v>
      </c>
      <c r="AB597" s="153">
        <f t="shared" si="282"/>
        <v>87</v>
      </c>
      <c r="AC597" s="153">
        <f t="shared" si="283"/>
        <v>0</v>
      </c>
      <c r="AD597" s="151">
        <f t="shared" si="284"/>
        <v>97</v>
      </c>
      <c r="AE597" s="153">
        <f t="shared" si="285"/>
        <v>96</v>
      </c>
      <c r="AF597" s="153">
        <f t="shared" si="286"/>
        <v>0</v>
      </c>
      <c r="AG597" s="151">
        <f t="shared" si="287"/>
        <v>88</v>
      </c>
      <c r="AH597" s="153">
        <f t="shared" si="288"/>
        <v>87</v>
      </c>
      <c r="AI597" s="153">
        <f t="shared" si="289"/>
        <v>0</v>
      </c>
      <c r="AJ597" s="151">
        <f t="shared" si="290"/>
        <v>0</v>
      </c>
      <c r="AK597" s="153">
        <f t="shared" si="291"/>
        <v>-1</v>
      </c>
      <c r="AL597" s="153">
        <f t="shared" si="292"/>
        <v>0</v>
      </c>
      <c r="AM597" s="151">
        <f t="shared" si="293"/>
        <v>0</v>
      </c>
      <c r="AN597" s="153">
        <f t="shared" si="294"/>
        <v>-1</v>
      </c>
      <c r="AO597" s="153">
        <f t="shared" si="295"/>
        <v>0</v>
      </c>
      <c r="AP597" s="153">
        <f t="shared" si="296"/>
        <v>270</v>
      </c>
      <c r="AQ597" s="153">
        <f t="shared" si="297"/>
        <v>0</v>
      </c>
      <c r="AR597" s="153">
        <f t="shared" si="298"/>
        <v>32.344395604395608</v>
      </c>
      <c r="AS597" s="153">
        <f t="shared" si="299"/>
        <v>0</v>
      </c>
      <c r="AT597" s="153">
        <f t="shared" si="300"/>
        <v>273</v>
      </c>
    </row>
    <row r="598" spans="1:46" ht="15.75" x14ac:dyDescent="0.25">
      <c r="A598" s="152" t="str">
        <f>'Primary endpoint outcomes'!A597</f>
        <v>Study F1J-MC-HMAQ - Study Group B</v>
      </c>
      <c r="B598" s="152" t="str">
        <f>CONCATENATE('Primary endpoint outcomes'!S597,'Primary endpoint outcomes'!T597)</f>
        <v>HAMD17</v>
      </c>
      <c r="C598" s="154">
        <f t="shared" si="273"/>
        <v>18.465421052631577</v>
      </c>
      <c r="D598" s="154">
        <f t="shared" si="274"/>
        <v>0</v>
      </c>
      <c r="E598" s="154">
        <f t="shared" si="275"/>
        <v>190</v>
      </c>
      <c r="F598" s="21" t="str">
        <f t="shared" si="276"/>
        <v>YES</v>
      </c>
      <c r="G598" s="21" t="str">
        <f t="shared" si="277"/>
        <v>NO</v>
      </c>
      <c r="H598" s="155" t="e">
        <f t="shared" si="278"/>
        <v>#NUM!</v>
      </c>
      <c r="I598" s="155" t="e">
        <f t="shared" si="279"/>
        <v>#NUM!</v>
      </c>
      <c r="J598" s="318">
        <f t="shared" si="280"/>
        <v>0</v>
      </c>
      <c r="K598" s="326">
        <f>IF(ISNUMBER('Primary endpoint outcomes'!U597)=TRUE,'Primary endpoint outcomes'!U597,(IF(ISNUMBER('Primary endpoint outcomes'!X597)=TRUE,'Primary endpoint outcomes'!X597,0)))</f>
        <v>17.88</v>
      </c>
      <c r="L598" s="326">
        <f>IF(ISNUMBER('Primary endpoint outcomes'!V597)=TRUE,'Primary endpoint outcomes'!V597,(IF(ISNUMBER('Primary endpoint outcomes'!Y597)=TRUE,'Primary endpoint outcomes'!Y597,0)))</f>
        <v>0</v>
      </c>
      <c r="M598" s="325">
        <f>IF(ISNUMBER('Primary endpoint outcomes'!W597)=TRUE,'Primary endpoint outcomes'!W597,(IF(ISNUMBER('Primary endpoint outcomes'!Z597)=TRUE,'Primary endpoint outcomes'!Z597,0)))</f>
        <v>81</v>
      </c>
      <c r="N598" s="326">
        <f>IF(ISNUMBER('Primary endpoint outcomes'!BC597)=TRUE,'Primary endpoint outcomes'!BC597,(IF(ISNUMBER('Primary endpoint outcomes'!BF597)=TRUE,'Primary endpoint outcomes'!BF597,0)))</f>
        <v>20.03</v>
      </c>
      <c r="O598" s="325">
        <f>IF(ISNUMBER('Primary endpoint outcomes'!BD597)=TRUE,'Primary endpoint outcomes'!BD597,(IF(ISNUMBER('Primary endpoint outcomes'!BG597)=TRUE,'Primary endpoint outcomes'!BG597,0)))</f>
        <v>0</v>
      </c>
      <c r="P598" s="325">
        <f>IF(ISNUMBER('Primary endpoint outcomes'!BE597)=TRUE,'Primary endpoint outcomes'!BE597,(IF(ISNUMBER('Primary endpoint outcomes'!BH597)=TRUE,'Primary endpoint outcomes'!BH597,0)))</f>
        <v>37</v>
      </c>
      <c r="Q598" s="326">
        <f>IF(ISNUMBER('Primary endpoint outcomes'!CK597)=TRUE,'Primary endpoint outcomes'!CK597,(IF(ISNUMBER('Primary endpoint outcomes'!CN597)=TRUE,'Primary endpoint outcomes'!CN597,0)))</f>
        <v>18.32</v>
      </c>
      <c r="R598" s="326">
        <f>IF(ISNUMBER('Primary endpoint outcomes'!CL597)=TRUE,'Primary endpoint outcomes'!CL597,(IF(ISNUMBER('Primary endpoint outcomes'!CO597)=TRUE,'Primary endpoint outcomes'!CO597,0)))</f>
        <v>0</v>
      </c>
      <c r="S598" s="325">
        <f>IF(ISNUMBER('Primary endpoint outcomes'!CM597)=TRUE,'Primary endpoint outcomes'!CM597,(IF(ISNUMBER('Primary endpoint outcomes'!CP597)=TRUE,'Primary endpoint outcomes'!CP597,0)))</f>
        <v>72</v>
      </c>
      <c r="T598" s="326">
        <f>IF(ISNUMBER('Primary endpoint outcomes'!DS597)=TRUE,'Primary endpoint outcomes'!DS597,(IF(ISNUMBER('Primary endpoint outcomes'!DV597)=TRUE,'Primary endpoint outcomes'!DV597,0)))</f>
        <v>0</v>
      </c>
      <c r="U598" s="326">
        <f>IF(ISNUMBER('Primary endpoint outcomes'!DT597)=TRUE,'Primary endpoint outcomes'!DT597,(IF(ISNUMBER('Primary endpoint outcomes'!DW597)=TRUE,'Primary endpoint outcomes'!DW597,0)))</f>
        <v>0</v>
      </c>
      <c r="V598" s="326">
        <f>IF(ISNUMBER('Primary endpoint outcomes'!DU597)=TRUE,'Primary endpoint outcomes'!DU597,(IF(ISNUMBER('Primary endpoint outcomes'!DX597)=TRUE,'Primary endpoint outcomes'!DX597,0)))</f>
        <v>0</v>
      </c>
      <c r="W598" s="326">
        <f>IF(ISNUMBER('Primary endpoint outcomes'!FA597)=TRUE,'Primary endpoint outcomes'!FA597,(IF(ISNUMBER('Primary endpoint outcomes'!FD597)=TRUE,'Primary endpoint outcomes'!FD597,0)))</f>
        <v>0</v>
      </c>
      <c r="X598" s="326">
        <f>IF(ISNUMBER('Primary endpoint outcomes'!FB597)=TRUE,'Primary endpoint outcomes'!FB597,(IF(ISNUMBER('Primary endpoint outcomes'!FE597)=TRUE,'Primary endpoint outcomes'!FE597,0)))</f>
        <v>0</v>
      </c>
      <c r="Y598" s="326">
        <f>IF(ISNUMBER('Primary endpoint outcomes'!FC597)=TRUE,'Primary endpoint outcomes'!FC597,(IF(ISNUMBER('Primary endpoint outcomes'!FF597)=TRUE,'Primary endpoint outcomes'!FF597,0)))</f>
        <v>0</v>
      </c>
      <c r="AA598" s="151">
        <f t="shared" si="281"/>
        <v>81</v>
      </c>
      <c r="AB598" s="153">
        <f t="shared" si="282"/>
        <v>80</v>
      </c>
      <c r="AC598" s="153">
        <f t="shared" si="283"/>
        <v>0</v>
      </c>
      <c r="AD598" s="151">
        <f t="shared" si="284"/>
        <v>37</v>
      </c>
      <c r="AE598" s="153">
        <f t="shared" si="285"/>
        <v>36</v>
      </c>
      <c r="AF598" s="153">
        <f t="shared" si="286"/>
        <v>0</v>
      </c>
      <c r="AG598" s="151">
        <f t="shared" si="287"/>
        <v>72</v>
      </c>
      <c r="AH598" s="153">
        <f t="shared" si="288"/>
        <v>71</v>
      </c>
      <c r="AI598" s="153">
        <f t="shared" si="289"/>
        <v>0</v>
      </c>
      <c r="AJ598" s="151">
        <f t="shared" si="290"/>
        <v>0</v>
      </c>
      <c r="AK598" s="153">
        <f t="shared" si="291"/>
        <v>-1</v>
      </c>
      <c r="AL598" s="153">
        <f t="shared" si="292"/>
        <v>0</v>
      </c>
      <c r="AM598" s="151">
        <f t="shared" si="293"/>
        <v>0</v>
      </c>
      <c r="AN598" s="153">
        <f t="shared" si="294"/>
        <v>-1</v>
      </c>
      <c r="AO598" s="153">
        <f t="shared" si="295"/>
        <v>0</v>
      </c>
      <c r="AP598" s="153">
        <f t="shared" si="296"/>
        <v>187</v>
      </c>
      <c r="AQ598" s="153">
        <f t="shared" si="297"/>
        <v>0</v>
      </c>
      <c r="AR598" s="153">
        <f t="shared" si="298"/>
        <v>18.465421052631577</v>
      </c>
      <c r="AS598" s="153">
        <f t="shared" si="299"/>
        <v>0</v>
      </c>
      <c r="AT598" s="153">
        <f t="shared" si="300"/>
        <v>190</v>
      </c>
    </row>
    <row r="599" spans="1:46" ht="15.75" x14ac:dyDescent="0.25">
      <c r="A599" s="152" t="str">
        <f>'Primary endpoint outcomes'!A598</f>
        <v>Suleman 1997</v>
      </c>
      <c r="B599" s="152" t="str">
        <f>CONCATENATE('Primary endpoint outcomes'!S598,'Primary endpoint outcomes'!T598)</f>
        <v>HAMD17</v>
      </c>
      <c r="C599" s="154">
        <f t="shared" si="273"/>
        <v>24.15</v>
      </c>
      <c r="D599" s="154">
        <f t="shared" si="274"/>
        <v>2.9231831964486932</v>
      </c>
      <c r="E599" s="154">
        <f t="shared" si="275"/>
        <v>30</v>
      </c>
      <c r="F599" s="21" t="str">
        <f t="shared" si="276"/>
        <v>YES</v>
      </c>
      <c r="G599" s="21" t="str">
        <f t="shared" si="277"/>
        <v>NO</v>
      </c>
      <c r="H599" s="155">
        <f t="shared" si="278"/>
        <v>0.99734873549268388</v>
      </c>
      <c r="I599" s="155">
        <f t="shared" si="279"/>
        <v>2.6512645073161201E-3</v>
      </c>
      <c r="J599" s="318">
        <f t="shared" si="280"/>
        <v>1</v>
      </c>
      <c r="K599" s="326">
        <f>IF(ISNUMBER('Primary endpoint outcomes'!U598)=TRUE,'Primary endpoint outcomes'!U598,(IF(ISNUMBER('Primary endpoint outcomes'!X598)=TRUE,'Primary endpoint outcomes'!X598,0)))</f>
        <v>25.4</v>
      </c>
      <c r="L599" s="326">
        <f>IF(ISNUMBER('Primary endpoint outcomes'!V598)=TRUE,'Primary endpoint outcomes'!V598,(IF(ISNUMBER('Primary endpoint outcomes'!Y598)=TRUE,'Primary endpoint outcomes'!Y598,0)))</f>
        <v>2.2000000000000002</v>
      </c>
      <c r="M599" s="325">
        <f>IF(ISNUMBER('Primary endpoint outcomes'!W598)=TRUE,'Primary endpoint outcomes'!W598,(IF(ISNUMBER('Primary endpoint outcomes'!Z598)=TRUE,'Primary endpoint outcomes'!Z598,0)))</f>
        <v>15</v>
      </c>
      <c r="N599" s="326">
        <f>IF(ISNUMBER('Primary endpoint outcomes'!BC598)=TRUE,'Primary endpoint outcomes'!BC598,(IF(ISNUMBER('Primary endpoint outcomes'!BF598)=TRUE,'Primary endpoint outcomes'!BF598,0)))</f>
        <v>22.9</v>
      </c>
      <c r="O599" s="325">
        <f>IF(ISNUMBER('Primary endpoint outcomes'!BD598)=TRUE,'Primary endpoint outcomes'!BD598,(IF(ISNUMBER('Primary endpoint outcomes'!BG598)=TRUE,'Primary endpoint outcomes'!BG598,0)))</f>
        <v>3.5</v>
      </c>
      <c r="P599" s="325">
        <f>IF(ISNUMBER('Primary endpoint outcomes'!BE598)=TRUE,'Primary endpoint outcomes'!BE598,(IF(ISNUMBER('Primary endpoint outcomes'!BH598)=TRUE,'Primary endpoint outcomes'!BH598,0)))</f>
        <v>15</v>
      </c>
      <c r="Q599" s="326">
        <f>IF(ISNUMBER('Primary endpoint outcomes'!CK598)=TRUE,'Primary endpoint outcomes'!CK598,(IF(ISNUMBER('Primary endpoint outcomes'!CN598)=TRUE,'Primary endpoint outcomes'!CN598,0)))</f>
        <v>0</v>
      </c>
      <c r="R599" s="326">
        <f>IF(ISNUMBER('Primary endpoint outcomes'!CL598)=TRUE,'Primary endpoint outcomes'!CL598,(IF(ISNUMBER('Primary endpoint outcomes'!CO598)=TRUE,'Primary endpoint outcomes'!CO598,0)))</f>
        <v>0</v>
      </c>
      <c r="S599" s="325">
        <f>IF(ISNUMBER('Primary endpoint outcomes'!CM598)=TRUE,'Primary endpoint outcomes'!CM598,(IF(ISNUMBER('Primary endpoint outcomes'!CP598)=TRUE,'Primary endpoint outcomes'!CP598,0)))</f>
        <v>0</v>
      </c>
      <c r="T599" s="326">
        <f>IF(ISNUMBER('Primary endpoint outcomes'!DS598)=TRUE,'Primary endpoint outcomes'!DS598,(IF(ISNUMBER('Primary endpoint outcomes'!DV598)=TRUE,'Primary endpoint outcomes'!DV598,0)))</f>
        <v>0</v>
      </c>
      <c r="U599" s="326">
        <f>IF(ISNUMBER('Primary endpoint outcomes'!DT598)=TRUE,'Primary endpoint outcomes'!DT598,(IF(ISNUMBER('Primary endpoint outcomes'!DW598)=TRUE,'Primary endpoint outcomes'!DW598,0)))</f>
        <v>0</v>
      </c>
      <c r="V599" s="326">
        <f>IF(ISNUMBER('Primary endpoint outcomes'!DU598)=TRUE,'Primary endpoint outcomes'!DU598,(IF(ISNUMBER('Primary endpoint outcomes'!DX598)=TRUE,'Primary endpoint outcomes'!DX598,0)))</f>
        <v>0</v>
      </c>
      <c r="W599" s="326">
        <f>IF(ISNUMBER('Primary endpoint outcomes'!FA598)=TRUE,'Primary endpoint outcomes'!FA598,(IF(ISNUMBER('Primary endpoint outcomes'!FD598)=TRUE,'Primary endpoint outcomes'!FD598,0)))</f>
        <v>0</v>
      </c>
      <c r="X599" s="326">
        <f>IF(ISNUMBER('Primary endpoint outcomes'!FB598)=TRUE,'Primary endpoint outcomes'!FB598,(IF(ISNUMBER('Primary endpoint outcomes'!FE598)=TRUE,'Primary endpoint outcomes'!FE598,0)))</f>
        <v>0</v>
      </c>
      <c r="Y599" s="326">
        <f>IF(ISNUMBER('Primary endpoint outcomes'!FC598)=TRUE,'Primary endpoint outcomes'!FC598,(IF(ISNUMBER('Primary endpoint outcomes'!FF598)=TRUE,'Primary endpoint outcomes'!FF598,0)))</f>
        <v>0</v>
      </c>
      <c r="AA599" s="151">
        <f t="shared" si="281"/>
        <v>15</v>
      </c>
      <c r="AB599" s="153">
        <f t="shared" si="282"/>
        <v>14</v>
      </c>
      <c r="AC599" s="153">
        <f t="shared" si="283"/>
        <v>67.760000000000005</v>
      </c>
      <c r="AD599" s="151">
        <f t="shared" si="284"/>
        <v>15</v>
      </c>
      <c r="AE599" s="153">
        <f t="shared" si="285"/>
        <v>14</v>
      </c>
      <c r="AF599" s="153">
        <f t="shared" si="286"/>
        <v>171.5</v>
      </c>
      <c r="AG599" s="151">
        <f t="shared" si="287"/>
        <v>0</v>
      </c>
      <c r="AH599" s="153">
        <f t="shared" si="288"/>
        <v>-1</v>
      </c>
      <c r="AI599" s="153">
        <f t="shared" si="289"/>
        <v>0</v>
      </c>
      <c r="AJ599" s="151">
        <f t="shared" si="290"/>
        <v>0</v>
      </c>
      <c r="AK599" s="153">
        <f t="shared" si="291"/>
        <v>-1</v>
      </c>
      <c r="AL599" s="153">
        <f t="shared" si="292"/>
        <v>0</v>
      </c>
      <c r="AM599" s="151">
        <f t="shared" si="293"/>
        <v>0</v>
      </c>
      <c r="AN599" s="153">
        <f t="shared" si="294"/>
        <v>-1</v>
      </c>
      <c r="AO599" s="153">
        <f t="shared" si="295"/>
        <v>0</v>
      </c>
      <c r="AP599" s="153">
        <f t="shared" si="296"/>
        <v>28</v>
      </c>
      <c r="AQ599" s="153">
        <f t="shared" si="297"/>
        <v>239.26</v>
      </c>
      <c r="AR599" s="153">
        <f t="shared" si="298"/>
        <v>24.15</v>
      </c>
      <c r="AS599" s="153">
        <f t="shared" si="299"/>
        <v>2.9231831964486932</v>
      </c>
      <c r="AT599" s="153">
        <f t="shared" si="300"/>
        <v>30</v>
      </c>
    </row>
    <row r="600" spans="1:46" ht="15.75" x14ac:dyDescent="0.25">
      <c r="A600" s="152" t="str">
        <f>'Primary endpoint outcomes'!A599</f>
        <v>Sun 2010</v>
      </c>
      <c r="B600" s="152" t="str">
        <f>CONCATENATE('Primary endpoint outcomes'!S599,'Primary endpoint outcomes'!T599)</f>
        <v>HAMD17</v>
      </c>
      <c r="C600" s="154" t="e">
        <f t="shared" si="273"/>
        <v>#DIV/0!</v>
      </c>
      <c r="D600" s="154" t="e">
        <f t="shared" si="274"/>
        <v>#DIV/0!</v>
      </c>
      <c r="E600" s="154">
        <f t="shared" si="275"/>
        <v>0</v>
      </c>
      <c r="F600" s="21" t="e">
        <f t="shared" si="276"/>
        <v>#DIV/0!</v>
      </c>
      <c r="G600" s="21" t="e">
        <f t="shared" si="277"/>
        <v>#DIV/0!</v>
      </c>
      <c r="H600" s="155" t="e">
        <f t="shared" si="278"/>
        <v>#DIV/0!</v>
      </c>
      <c r="I600" s="155" t="e">
        <f t="shared" si="279"/>
        <v>#DIV/0!</v>
      </c>
      <c r="J600" s="318">
        <f t="shared" si="280"/>
        <v>0</v>
      </c>
      <c r="K600" s="326">
        <f>IF(ISNUMBER('Primary endpoint outcomes'!U599)=TRUE,'Primary endpoint outcomes'!U599,(IF(ISNUMBER('Primary endpoint outcomes'!X599)=TRUE,'Primary endpoint outcomes'!X599,0)))</f>
        <v>0</v>
      </c>
      <c r="L600" s="326">
        <f>IF(ISNUMBER('Primary endpoint outcomes'!V599)=TRUE,'Primary endpoint outcomes'!V599,(IF(ISNUMBER('Primary endpoint outcomes'!Y599)=TRUE,'Primary endpoint outcomes'!Y599,0)))</f>
        <v>0</v>
      </c>
      <c r="M600" s="325">
        <f>IF(ISNUMBER('Primary endpoint outcomes'!W599)=TRUE,'Primary endpoint outcomes'!W599,(IF(ISNUMBER('Primary endpoint outcomes'!Z599)=TRUE,'Primary endpoint outcomes'!Z599,0)))</f>
        <v>0</v>
      </c>
      <c r="N600" s="326">
        <f>IF(ISNUMBER('Primary endpoint outcomes'!BC599)=TRUE,'Primary endpoint outcomes'!BC599,(IF(ISNUMBER('Primary endpoint outcomes'!BF599)=TRUE,'Primary endpoint outcomes'!BF599,0)))</f>
        <v>0</v>
      </c>
      <c r="O600" s="325">
        <f>IF(ISNUMBER('Primary endpoint outcomes'!BD599)=TRUE,'Primary endpoint outcomes'!BD599,(IF(ISNUMBER('Primary endpoint outcomes'!BG599)=TRUE,'Primary endpoint outcomes'!BG599,0)))</f>
        <v>0</v>
      </c>
      <c r="P600" s="325">
        <f>IF(ISNUMBER('Primary endpoint outcomes'!BE599)=TRUE,'Primary endpoint outcomes'!BE599,(IF(ISNUMBER('Primary endpoint outcomes'!BH599)=TRUE,'Primary endpoint outcomes'!BH599,0)))</f>
        <v>0</v>
      </c>
      <c r="Q600" s="326">
        <f>IF(ISNUMBER('Primary endpoint outcomes'!CK599)=TRUE,'Primary endpoint outcomes'!CK599,(IF(ISNUMBER('Primary endpoint outcomes'!CN599)=TRUE,'Primary endpoint outcomes'!CN599,0)))</f>
        <v>0</v>
      </c>
      <c r="R600" s="326">
        <f>IF(ISNUMBER('Primary endpoint outcomes'!CL599)=TRUE,'Primary endpoint outcomes'!CL599,(IF(ISNUMBER('Primary endpoint outcomes'!CO599)=TRUE,'Primary endpoint outcomes'!CO599,0)))</f>
        <v>0</v>
      </c>
      <c r="S600" s="325">
        <f>IF(ISNUMBER('Primary endpoint outcomes'!CM599)=TRUE,'Primary endpoint outcomes'!CM599,(IF(ISNUMBER('Primary endpoint outcomes'!CP599)=TRUE,'Primary endpoint outcomes'!CP599,0)))</f>
        <v>0</v>
      </c>
      <c r="T600" s="326">
        <f>IF(ISNUMBER('Primary endpoint outcomes'!DS599)=TRUE,'Primary endpoint outcomes'!DS599,(IF(ISNUMBER('Primary endpoint outcomes'!DV599)=TRUE,'Primary endpoint outcomes'!DV599,0)))</f>
        <v>0</v>
      </c>
      <c r="U600" s="326">
        <f>IF(ISNUMBER('Primary endpoint outcomes'!DT599)=TRUE,'Primary endpoint outcomes'!DT599,(IF(ISNUMBER('Primary endpoint outcomes'!DW599)=TRUE,'Primary endpoint outcomes'!DW599,0)))</f>
        <v>0</v>
      </c>
      <c r="V600" s="326">
        <f>IF(ISNUMBER('Primary endpoint outcomes'!DU599)=TRUE,'Primary endpoint outcomes'!DU599,(IF(ISNUMBER('Primary endpoint outcomes'!DX599)=TRUE,'Primary endpoint outcomes'!DX599,0)))</f>
        <v>0</v>
      </c>
      <c r="W600" s="326">
        <f>IF(ISNUMBER('Primary endpoint outcomes'!FA599)=TRUE,'Primary endpoint outcomes'!FA599,(IF(ISNUMBER('Primary endpoint outcomes'!FD599)=TRUE,'Primary endpoint outcomes'!FD599,0)))</f>
        <v>0</v>
      </c>
      <c r="X600" s="326">
        <f>IF(ISNUMBER('Primary endpoint outcomes'!FB599)=TRUE,'Primary endpoint outcomes'!FB599,(IF(ISNUMBER('Primary endpoint outcomes'!FE599)=TRUE,'Primary endpoint outcomes'!FE599,0)))</f>
        <v>0</v>
      </c>
      <c r="Y600" s="326">
        <f>IF(ISNUMBER('Primary endpoint outcomes'!FC599)=TRUE,'Primary endpoint outcomes'!FC599,(IF(ISNUMBER('Primary endpoint outcomes'!FF599)=TRUE,'Primary endpoint outcomes'!FF599,0)))</f>
        <v>0</v>
      </c>
      <c r="AA600" s="151">
        <f t="shared" si="281"/>
        <v>0</v>
      </c>
      <c r="AB600" s="153">
        <f t="shared" si="282"/>
        <v>-1</v>
      </c>
      <c r="AC600" s="153">
        <f t="shared" si="283"/>
        <v>0</v>
      </c>
      <c r="AD600" s="151">
        <f t="shared" si="284"/>
        <v>0</v>
      </c>
      <c r="AE600" s="153">
        <f t="shared" si="285"/>
        <v>-1</v>
      </c>
      <c r="AF600" s="153">
        <f t="shared" si="286"/>
        <v>0</v>
      </c>
      <c r="AG600" s="151">
        <f t="shared" si="287"/>
        <v>0</v>
      </c>
      <c r="AH600" s="153">
        <f t="shared" si="288"/>
        <v>-1</v>
      </c>
      <c r="AI600" s="153">
        <f t="shared" si="289"/>
        <v>0</v>
      </c>
      <c r="AJ600" s="151">
        <f t="shared" si="290"/>
        <v>0</v>
      </c>
      <c r="AK600" s="153">
        <f t="shared" si="291"/>
        <v>-1</v>
      </c>
      <c r="AL600" s="153">
        <f t="shared" si="292"/>
        <v>0</v>
      </c>
      <c r="AM600" s="151">
        <f t="shared" si="293"/>
        <v>0</v>
      </c>
      <c r="AN600" s="153">
        <f t="shared" si="294"/>
        <v>-1</v>
      </c>
      <c r="AO600" s="153">
        <f t="shared" si="295"/>
        <v>0</v>
      </c>
      <c r="AP600" s="153" t="b">
        <f t="shared" si="296"/>
        <v>0</v>
      </c>
      <c r="AQ600" s="153">
        <f t="shared" si="297"/>
        <v>0</v>
      </c>
      <c r="AR600" s="153" t="e">
        <f t="shared" si="298"/>
        <v>#DIV/0!</v>
      </c>
      <c r="AS600" s="153" t="e">
        <f t="shared" si="299"/>
        <v>#DIV/0!</v>
      </c>
      <c r="AT600" s="153">
        <f t="shared" si="300"/>
        <v>0</v>
      </c>
    </row>
    <row r="601" spans="1:46" ht="15.75" x14ac:dyDescent="0.25">
      <c r="A601" s="152" t="str">
        <f>'Primary endpoint outcomes'!A600</f>
        <v>Sun 2013</v>
      </c>
      <c r="B601" s="152" t="str">
        <f>CONCATENATE('Primary endpoint outcomes'!S600,'Primary endpoint outcomes'!T600)</f>
        <v>HAMD24</v>
      </c>
      <c r="C601" s="154">
        <f t="shared" si="273"/>
        <v>23.343606557377051</v>
      </c>
      <c r="D601" s="154">
        <f t="shared" si="274"/>
        <v>3.2533086606375532</v>
      </c>
      <c r="E601" s="154">
        <f t="shared" si="275"/>
        <v>61</v>
      </c>
      <c r="F601" s="21" t="str">
        <f t="shared" si="276"/>
        <v>YES</v>
      </c>
      <c r="G601" s="21" t="str">
        <f t="shared" si="277"/>
        <v>NO</v>
      </c>
      <c r="H601" s="155">
        <f t="shared" si="278"/>
        <v>0.98800449656701839</v>
      </c>
      <c r="I601" s="155">
        <f t="shared" si="279"/>
        <v>1.1995503432981613E-2</v>
      </c>
      <c r="J601" s="318">
        <f t="shared" si="280"/>
        <v>1</v>
      </c>
      <c r="K601" s="326">
        <f>IF(ISNUMBER('Primary endpoint outcomes'!U600)=TRUE,'Primary endpoint outcomes'!U600,(IF(ISNUMBER('Primary endpoint outcomes'!X600)=TRUE,'Primary endpoint outcomes'!X600,0)))</f>
        <v>23.8</v>
      </c>
      <c r="L601" s="326">
        <f>IF(ISNUMBER('Primary endpoint outcomes'!V600)=TRUE,'Primary endpoint outcomes'!V600,(IF(ISNUMBER('Primary endpoint outcomes'!Y600)=TRUE,'Primary endpoint outcomes'!Y600,0)))</f>
        <v>2.93</v>
      </c>
      <c r="M601" s="325">
        <f>IF(ISNUMBER('Primary endpoint outcomes'!W600)=TRUE,'Primary endpoint outcomes'!W600,(IF(ISNUMBER('Primary endpoint outcomes'!Z600)=TRUE,'Primary endpoint outcomes'!Z600,0)))</f>
        <v>20</v>
      </c>
      <c r="N601" s="326">
        <f>IF(ISNUMBER('Primary endpoint outcomes'!BC600)=TRUE,'Primary endpoint outcomes'!BC600,(IF(ISNUMBER('Primary endpoint outcomes'!BF600)=TRUE,'Primary endpoint outcomes'!BF600,0)))</f>
        <v>22.81</v>
      </c>
      <c r="O601" s="325">
        <f>IF(ISNUMBER('Primary endpoint outcomes'!BD600)=TRUE,'Primary endpoint outcomes'!BD600,(IF(ISNUMBER('Primary endpoint outcomes'!BG600)=TRUE,'Primary endpoint outcomes'!BG600,0)))</f>
        <v>3.25</v>
      </c>
      <c r="P601" s="325">
        <f>IF(ISNUMBER('Primary endpoint outcomes'!BE600)=TRUE,'Primary endpoint outcomes'!BE600,(IF(ISNUMBER('Primary endpoint outcomes'!BH600)=TRUE,'Primary endpoint outcomes'!BH600,0)))</f>
        <v>16</v>
      </c>
      <c r="Q601" s="326">
        <f>IF(ISNUMBER('Primary endpoint outcomes'!CK600)=TRUE,'Primary endpoint outcomes'!CK600,(IF(ISNUMBER('Primary endpoint outcomes'!CN600)=TRUE,'Primary endpoint outcomes'!CN600,0)))</f>
        <v>23.32</v>
      </c>
      <c r="R601" s="326">
        <f>IF(ISNUMBER('Primary endpoint outcomes'!CL600)=TRUE,'Primary endpoint outcomes'!CL600,(IF(ISNUMBER('Primary endpoint outcomes'!CO600)=TRUE,'Primary endpoint outcomes'!CO600,0)))</f>
        <v>3.49</v>
      </c>
      <c r="S601" s="325">
        <f>IF(ISNUMBER('Primary endpoint outcomes'!CM600)=TRUE,'Primary endpoint outcomes'!CM600,(IF(ISNUMBER('Primary endpoint outcomes'!CP600)=TRUE,'Primary endpoint outcomes'!CP600,0)))</f>
        <v>25</v>
      </c>
      <c r="T601" s="326">
        <f>IF(ISNUMBER('Primary endpoint outcomes'!DS600)=TRUE,'Primary endpoint outcomes'!DS600,(IF(ISNUMBER('Primary endpoint outcomes'!DV600)=TRUE,'Primary endpoint outcomes'!DV600,0)))</f>
        <v>0</v>
      </c>
      <c r="U601" s="326">
        <f>IF(ISNUMBER('Primary endpoint outcomes'!DT600)=TRUE,'Primary endpoint outcomes'!DT600,(IF(ISNUMBER('Primary endpoint outcomes'!DW600)=TRUE,'Primary endpoint outcomes'!DW600,0)))</f>
        <v>0</v>
      </c>
      <c r="V601" s="326">
        <f>IF(ISNUMBER('Primary endpoint outcomes'!DU600)=TRUE,'Primary endpoint outcomes'!DU600,(IF(ISNUMBER('Primary endpoint outcomes'!DX600)=TRUE,'Primary endpoint outcomes'!DX600,0)))</f>
        <v>0</v>
      </c>
      <c r="W601" s="326">
        <f>IF(ISNUMBER('Primary endpoint outcomes'!FA600)=TRUE,'Primary endpoint outcomes'!FA600,(IF(ISNUMBER('Primary endpoint outcomes'!FD600)=TRUE,'Primary endpoint outcomes'!FD600,0)))</f>
        <v>0</v>
      </c>
      <c r="X601" s="326">
        <f>IF(ISNUMBER('Primary endpoint outcomes'!FB600)=TRUE,'Primary endpoint outcomes'!FB600,(IF(ISNUMBER('Primary endpoint outcomes'!FE600)=TRUE,'Primary endpoint outcomes'!FE600,0)))</f>
        <v>0</v>
      </c>
      <c r="Y601" s="326">
        <f>IF(ISNUMBER('Primary endpoint outcomes'!FC600)=TRUE,'Primary endpoint outcomes'!FC600,(IF(ISNUMBER('Primary endpoint outcomes'!FF600)=TRUE,'Primary endpoint outcomes'!FF600,0)))</f>
        <v>0</v>
      </c>
      <c r="AA601" s="151">
        <f t="shared" si="281"/>
        <v>20</v>
      </c>
      <c r="AB601" s="153">
        <f t="shared" si="282"/>
        <v>19</v>
      </c>
      <c r="AC601" s="153">
        <f t="shared" si="283"/>
        <v>163.11310000000003</v>
      </c>
      <c r="AD601" s="151">
        <f t="shared" si="284"/>
        <v>16</v>
      </c>
      <c r="AE601" s="153">
        <f t="shared" si="285"/>
        <v>15</v>
      </c>
      <c r="AF601" s="153">
        <f t="shared" si="286"/>
        <v>158.4375</v>
      </c>
      <c r="AG601" s="151">
        <f t="shared" si="287"/>
        <v>25</v>
      </c>
      <c r="AH601" s="153">
        <f t="shared" si="288"/>
        <v>24</v>
      </c>
      <c r="AI601" s="153">
        <f t="shared" si="289"/>
        <v>292.32240000000002</v>
      </c>
      <c r="AJ601" s="151">
        <f t="shared" si="290"/>
        <v>0</v>
      </c>
      <c r="AK601" s="153">
        <f t="shared" si="291"/>
        <v>-1</v>
      </c>
      <c r="AL601" s="153">
        <f t="shared" si="292"/>
        <v>0</v>
      </c>
      <c r="AM601" s="151">
        <f t="shared" si="293"/>
        <v>0</v>
      </c>
      <c r="AN601" s="153">
        <f t="shared" si="294"/>
        <v>-1</v>
      </c>
      <c r="AO601" s="153">
        <f t="shared" si="295"/>
        <v>0</v>
      </c>
      <c r="AP601" s="153">
        <f t="shared" si="296"/>
        <v>58</v>
      </c>
      <c r="AQ601" s="153">
        <f t="shared" si="297"/>
        <v>613.87300000000005</v>
      </c>
      <c r="AR601" s="153">
        <f t="shared" si="298"/>
        <v>23.343606557377051</v>
      </c>
      <c r="AS601" s="153">
        <f t="shared" si="299"/>
        <v>3.2533086606375532</v>
      </c>
      <c r="AT601" s="153">
        <f t="shared" si="300"/>
        <v>61</v>
      </c>
    </row>
    <row r="602" spans="1:46" ht="15.75" x14ac:dyDescent="0.25">
      <c r="A602" s="152" t="str">
        <f>'Primary endpoint outcomes'!A601</f>
        <v>Taghvaienia 2020</v>
      </c>
      <c r="B602" s="152" t="str">
        <f>CONCATENATE('Primary endpoint outcomes'!S601,'Primary endpoint outcomes'!T601)</f>
        <v>BDI-II21</v>
      </c>
      <c r="C602" s="154">
        <f t="shared" si="273"/>
        <v>19.220000000000002</v>
      </c>
      <c r="D602" s="154">
        <f t="shared" si="274"/>
        <v>8.8638845885988378</v>
      </c>
      <c r="E602" s="154">
        <f t="shared" si="275"/>
        <v>52</v>
      </c>
      <c r="F602" s="21" t="str">
        <f t="shared" si="276"/>
        <v>NO</v>
      </c>
      <c r="G602" s="21" t="str">
        <f t="shared" si="277"/>
        <v>YES</v>
      </c>
      <c r="H602" s="155">
        <f t="shared" si="278"/>
        <v>0.11195988098134846</v>
      </c>
      <c r="I602" s="155">
        <f t="shared" si="279"/>
        <v>0.88804011901865154</v>
      </c>
      <c r="J602" s="318">
        <f t="shared" si="280"/>
        <v>1</v>
      </c>
      <c r="K602" s="326">
        <f>IF(ISNUMBER('Primary endpoint outcomes'!U601)=TRUE,'Primary endpoint outcomes'!U601,(IF(ISNUMBER('Primary endpoint outcomes'!X601)=TRUE,'Primary endpoint outcomes'!X601,0)))</f>
        <v>19.420000000000002</v>
      </c>
      <c r="L602" s="326">
        <f>IF(ISNUMBER('Primary endpoint outcomes'!V601)=TRUE,'Primary endpoint outcomes'!V601,(IF(ISNUMBER('Primary endpoint outcomes'!Y601)=TRUE,'Primary endpoint outcomes'!Y601,0)))</f>
        <v>8.1199999999999992</v>
      </c>
      <c r="M602" s="325">
        <f>IF(ISNUMBER('Primary endpoint outcomes'!W601)=TRUE,'Primary endpoint outcomes'!W601,(IF(ISNUMBER('Primary endpoint outcomes'!Z601)=TRUE,'Primary endpoint outcomes'!Z601,0)))</f>
        <v>26</v>
      </c>
      <c r="N602" s="326">
        <f>IF(ISNUMBER('Primary endpoint outcomes'!BC601)=TRUE,'Primary endpoint outcomes'!BC601,(IF(ISNUMBER('Primary endpoint outcomes'!BF601)=TRUE,'Primary endpoint outcomes'!BF601,0)))</f>
        <v>19.02</v>
      </c>
      <c r="O602" s="325">
        <f>IF(ISNUMBER('Primary endpoint outcomes'!BD601)=TRUE,'Primary endpoint outcomes'!BD601,(IF(ISNUMBER('Primary endpoint outcomes'!BG601)=TRUE,'Primary endpoint outcomes'!BG601,0)))</f>
        <v>9.5500000000000007</v>
      </c>
      <c r="P602" s="325">
        <f>IF(ISNUMBER('Primary endpoint outcomes'!BE601)=TRUE,'Primary endpoint outcomes'!BE601,(IF(ISNUMBER('Primary endpoint outcomes'!BH601)=TRUE,'Primary endpoint outcomes'!BH601,0)))</f>
        <v>26</v>
      </c>
      <c r="Q602" s="326">
        <f>IF(ISNUMBER('Primary endpoint outcomes'!CK601)=TRUE,'Primary endpoint outcomes'!CK601,(IF(ISNUMBER('Primary endpoint outcomes'!CN601)=TRUE,'Primary endpoint outcomes'!CN601,0)))</f>
        <v>0</v>
      </c>
      <c r="R602" s="326">
        <f>IF(ISNUMBER('Primary endpoint outcomes'!CL601)=TRUE,'Primary endpoint outcomes'!CL601,(IF(ISNUMBER('Primary endpoint outcomes'!CO601)=TRUE,'Primary endpoint outcomes'!CO601,0)))</f>
        <v>0</v>
      </c>
      <c r="S602" s="325">
        <f>IF(ISNUMBER('Primary endpoint outcomes'!CM601)=TRUE,'Primary endpoint outcomes'!CM601,(IF(ISNUMBER('Primary endpoint outcomes'!CP601)=TRUE,'Primary endpoint outcomes'!CP601,0)))</f>
        <v>0</v>
      </c>
      <c r="T602" s="326">
        <f>IF(ISNUMBER('Primary endpoint outcomes'!DS601)=TRUE,'Primary endpoint outcomes'!DS601,(IF(ISNUMBER('Primary endpoint outcomes'!DV601)=TRUE,'Primary endpoint outcomes'!DV601,0)))</f>
        <v>0</v>
      </c>
      <c r="U602" s="326">
        <f>IF(ISNUMBER('Primary endpoint outcomes'!DT601)=TRUE,'Primary endpoint outcomes'!DT601,(IF(ISNUMBER('Primary endpoint outcomes'!DW601)=TRUE,'Primary endpoint outcomes'!DW601,0)))</f>
        <v>0</v>
      </c>
      <c r="V602" s="326">
        <f>IF(ISNUMBER('Primary endpoint outcomes'!DU601)=TRUE,'Primary endpoint outcomes'!DU601,(IF(ISNUMBER('Primary endpoint outcomes'!DX601)=TRUE,'Primary endpoint outcomes'!DX601,0)))</f>
        <v>0</v>
      </c>
      <c r="W602" s="326">
        <f>IF(ISNUMBER('Primary endpoint outcomes'!FA601)=TRUE,'Primary endpoint outcomes'!FA601,(IF(ISNUMBER('Primary endpoint outcomes'!FD601)=TRUE,'Primary endpoint outcomes'!FD601,0)))</f>
        <v>0</v>
      </c>
      <c r="X602" s="326">
        <f>IF(ISNUMBER('Primary endpoint outcomes'!FB601)=TRUE,'Primary endpoint outcomes'!FB601,(IF(ISNUMBER('Primary endpoint outcomes'!FE601)=TRUE,'Primary endpoint outcomes'!FE601,0)))</f>
        <v>0</v>
      </c>
      <c r="Y602" s="326">
        <f>IF(ISNUMBER('Primary endpoint outcomes'!FC601)=TRUE,'Primary endpoint outcomes'!FC601,(IF(ISNUMBER('Primary endpoint outcomes'!FF601)=TRUE,'Primary endpoint outcomes'!FF601,0)))</f>
        <v>0</v>
      </c>
      <c r="AA602" s="151">
        <f t="shared" si="281"/>
        <v>26</v>
      </c>
      <c r="AB602" s="153">
        <f t="shared" si="282"/>
        <v>25</v>
      </c>
      <c r="AC602" s="153">
        <f t="shared" si="283"/>
        <v>1648.3599999999997</v>
      </c>
      <c r="AD602" s="151">
        <f t="shared" si="284"/>
        <v>26</v>
      </c>
      <c r="AE602" s="153">
        <f t="shared" si="285"/>
        <v>25</v>
      </c>
      <c r="AF602" s="153">
        <f t="shared" si="286"/>
        <v>2280.0625000000005</v>
      </c>
      <c r="AG602" s="151">
        <f t="shared" si="287"/>
        <v>0</v>
      </c>
      <c r="AH602" s="153">
        <f t="shared" si="288"/>
        <v>-1</v>
      </c>
      <c r="AI602" s="153">
        <f t="shared" si="289"/>
        <v>0</v>
      </c>
      <c r="AJ602" s="151">
        <f t="shared" si="290"/>
        <v>0</v>
      </c>
      <c r="AK602" s="153">
        <f t="shared" si="291"/>
        <v>-1</v>
      </c>
      <c r="AL602" s="153">
        <f t="shared" si="292"/>
        <v>0</v>
      </c>
      <c r="AM602" s="151">
        <f t="shared" si="293"/>
        <v>0</v>
      </c>
      <c r="AN602" s="153">
        <f t="shared" si="294"/>
        <v>-1</v>
      </c>
      <c r="AO602" s="153">
        <f t="shared" si="295"/>
        <v>0</v>
      </c>
      <c r="AP602" s="153">
        <f t="shared" si="296"/>
        <v>50</v>
      </c>
      <c r="AQ602" s="153">
        <f t="shared" si="297"/>
        <v>3928.4225000000001</v>
      </c>
      <c r="AR602" s="153">
        <f t="shared" si="298"/>
        <v>19.220000000000002</v>
      </c>
      <c r="AS602" s="153">
        <f t="shared" si="299"/>
        <v>8.8638845885988378</v>
      </c>
      <c r="AT602" s="153">
        <f t="shared" si="300"/>
        <v>52</v>
      </c>
    </row>
    <row r="603" spans="1:46" ht="15.75" x14ac:dyDescent="0.25">
      <c r="A603" s="152" t="str">
        <f>'Primary endpoint outcomes'!A602</f>
        <v>Tan 1994</v>
      </c>
      <c r="B603" s="152" t="str">
        <f>CONCATENATE('Primary endpoint outcomes'!S602,'Primary endpoint outcomes'!T602)</f>
        <v>MADRS10</v>
      </c>
      <c r="C603" s="154">
        <f t="shared" si="273"/>
        <v>17.393650793650796</v>
      </c>
      <c r="D603" s="154">
        <f t="shared" si="274"/>
        <v>6.4531857680820766</v>
      </c>
      <c r="E603" s="154">
        <f t="shared" si="275"/>
        <v>63</v>
      </c>
      <c r="F603" s="21" t="str">
        <f t="shared" si="276"/>
        <v>NO</v>
      </c>
      <c r="G603" s="21" t="str">
        <f t="shared" si="277"/>
        <v>YES</v>
      </c>
      <c r="H603" s="155">
        <f t="shared" si="278"/>
        <v>0.23767230536501516</v>
      </c>
      <c r="I603" s="155">
        <f t="shared" si="279"/>
        <v>0.76232769463498484</v>
      </c>
      <c r="J603" s="318">
        <f t="shared" si="280"/>
        <v>1</v>
      </c>
      <c r="K603" s="326">
        <f>IF(ISNUMBER('Primary endpoint outcomes'!U602)=TRUE,'Primary endpoint outcomes'!U602,(IF(ISNUMBER('Primary endpoint outcomes'!X602)=TRUE,'Primary endpoint outcomes'!X602,0)))</f>
        <v>17</v>
      </c>
      <c r="L603" s="326">
        <f>IF(ISNUMBER('Primary endpoint outcomes'!V602)=TRUE,'Primary endpoint outcomes'!V602,(IF(ISNUMBER('Primary endpoint outcomes'!Y602)=TRUE,'Primary endpoint outcomes'!Y602,0)))</f>
        <v>7.4</v>
      </c>
      <c r="M603" s="325">
        <f>IF(ISNUMBER('Primary endpoint outcomes'!W602)=TRUE,'Primary endpoint outcomes'!W602,(IF(ISNUMBER('Primary endpoint outcomes'!Z602)=TRUE,'Primary endpoint outcomes'!Z602,0)))</f>
        <v>32</v>
      </c>
      <c r="N603" s="326">
        <f>IF(ISNUMBER('Primary endpoint outcomes'!BC602)=TRUE,'Primary endpoint outcomes'!BC602,(IF(ISNUMBER('Primary endpoint outcomes'!BF602)=TRUE,'Primary endpoint outcomes'!BF602,0)))</f>
        <v>17.8</v>
      </c>
      <c r="O603" s="325">
        <f>IF(ISNUMBER('Primary endpoint outcomes'!BD602)=TRUE,'Primary endpoint outcomes'!BD602,(IF(ISNUMBER('Primary endpoint outcomes'!BG602)=TRUE,'Primary endpoint outcomes'!BG602,0)))</f>
        <v>5.3</v>
      </c>
      <c r="P603" s="325">
        <f>IF(ISNUMBER('Primary endpoint outcomes'!BE602)=TRUE,'Primary endpoint outcomes'!BE602,(IF(ISNUMBER('Primary endpoint outcomes'!BH602)=TRUE,'Primary endpoint outcomes'!BH602,0)))</f>
        <v>31</v>
      </c>
      <c r="Q603" s="326">
        <f>IF(ISNUMBER('Primary endpoint outcomes'!CK602)=TRUE,'Primary endpoint outcomes'!CK602,(IF(ISNUMBER('Primary endpoint outcomes'!CN602)=TRUE,'Primary endpoint outcomes'!CN602,0)))</f>
        <v>0</v>
      </c>
      <c r="R603" s="326">
        <f>IF(ISNUMBER('Primary endpoint outcomes'!CL602)=TRUE,'Primary endpoint outcomes'!CL602,(IF(ISNUMBER('Primary endpoint outcomes'!CO602)=TRUE,'Primary endpoint outcomes'!CO602,0)))</f>
        <v>0</v>
      </c>
      <c r="S603" s="325">
        <f>IF(ISNUMBER('Primary endpoint outcomes'!CM602)=TRUE,'Primary endpoint outcomes'!CM602,(IF(ISNUMBER('Primary endpoint outcomes'!CP602)=TRUE,'Primary endpoint outcomes'!CP602,0)))</f>
        <v>0</v>
      </c>
      <c r="T603" s="326">
        <f>IF(ISNUMBER('Primary endpoint outcomes'!DS602)=TRUE,'Primary endpoint outcomes'!DS602,(IF(ISNUMBER('Primary endpoint outcomes'!DV602)=TRUE,'Primary endpoint outcomes'!DV602,0)))</f>
        <v>0</v>
      </c>
      <c r="U603" s="326">
        <f>IF(ISNUMBER('Primary endpoint outcomes'!DT602)=TRUE,'Primary endpoint outcomes'!DT602,(IF(ISNUMBER('Primary endpoint outcomes'!DW602)=TRUE,'Primary endpoint outcomes'!DW602,0)))</f>
        <v>0</v>
      </c>
      <c r="V603" s="326">
        <f>IF(ISNUMBER('Primary endpoint outcomes'!DU602)=TRUE,'Primary endpoint outcomes'!DU602,(IF(ISNUMBER('Primary endpoint outcomes'!DX602)=TRUE,'Primary endpoint outcomes'!DX602,0)))</f>
        <v>0</v>
      </c>
      <c r="W603" s="326">
        <f>IF(ISNUMBER('Primary endpoint outcomes'!FA602)=TRUE,'Primary endpoint outcomes'!FA602,(IF(ISNUMBER('Primary endpoint outcomes'!FD602)=TRUE,'Primary endpoint outcomes'!FD602,0)))</f>
        <v>0</v>
      </c>
      <c r="X603" s="326">
        <f>IF(ISNUMBER('Primary endpoint outcomes'!FB602)=TRUE,'Primary endpoint outcomes'!FB602,(IF(ISNUMBER('Primary endpoint outcomes'!FE602)=TRUE,'Primary endpoint outcomes'!FE602,0)))</f>
        <v>0</v>
      </c>
      <c r="Y603" s="326">
        <f>IF(ISNUMBER('Primary endpoint outcomes'!FC602)=TRUE,'Primary endpoint outcomes'!FC602,(IF(ISNUMBER('Primary endpoint outcomes'!FF602)=TRUE,'Primary endpoint outcomes'!FF602,0)))</f>
        <v>0</v>
      </c>
      <c r="AA603" s="151">
        <f t="shared" si="281"/>
        <v>32</v>
      </c>
      <c r="AB603" s="153">
        <f t="shared" si="282"/>
        <v>31</v>
      </c>
      <c r="AC603" s="153">
        <f t="shared" si="283"/>
        <v>1697.5600000000002</v>
      </c>
      <c r="AD603" s="151">
        <f t="shared" si="284"/>
        <v>31</v>
      </c>
      <c r="AE603" s="153">
        <f t="shared" si="285"/>
        <v>30</v>
      </c>
      <c r="AF603" s="153">
        <f t="shared" si="286"/>
        <v>842.7</v>
      </c>
      <c r="AG603" s="151">
        <f t="shared" si="287"/>
        <v>0</v>
      </c>
      <c r="AH603" s="153">
        <f t="shared" si="288"/>
        <v>-1</v>
      </c>
      <c r="AI603" s="153">
        <f t="shared" si="289"/>
        <v>0</v>
      </c>
      <c r="AJ603" s="151">
        <f t="shared" si="290"/>
        <v>0</v>
      </c>
      <c r="AK603" s="153">
        <f t="shared" si="291"/>
        <v>-1</v>
      </c>
      <c r="AL603" s="153">
        <f t="shared" si="292"/>
        <v>0</v>
      </c>
      <c r="AM603" s="151">
        <f t="shared" si="293"/>
        <v>0</v>
      </c>
      <c r="AN603" s="153">
        <f t="shared" si="294"/>
        <v>-1</v>
      </c>
      <c r="AO603" s="153">
        <f t="shared" si="295"/>
        <v>0</v>
      </c>
      <c r="AP603" s="153">
        <f t="shared" si="296"/>
        <v>61</v>
      </c>
      <c r="AQ603" s="153">
        <f t="shared" si="297"/>
        <v>2540.2600000000002</v>
      </c>
      <c r="AR603" s="153">
        <f t="shared" si="298"/>
        <v>17.393650793650796</v>
      </c>
      <c r="AS603" s="153">
        <f t="shared" si="299"/>
        <v>6.4531857680820766</v>
      </c>
      <c r="AT603" s="153">
        <f t="shared" si="300"/>
        <v>63</v>
      </c>
    </row>
    <row r="604" spans="1:46" ht="15.75" x14ac:dyDescent="0.25">
      <c r="A604" s="152" t="str">
        <f>'Primary endpoint outcomes'!A603</f>
        <v>Taylor 2017</v>
      </c>
      <c r="B604" s="152" t="str">
        <f>CONCATENATE('Primary endpoint outcomes'!S603,'Primary endpoint outcomes'!T603)</f>
        <v>PHQ9</v>
      </c>
      <c r="C604" s="154">
        <f t="shared" si="273"/>
        <v>12.502857142857142</v>
      </c>
      <c r="D604" s="154">
        <f t="shared" si="274"/>
        <v>5.535108573738813</v>
      </c>
      <c r="E604" s="154">
        <f t="shared" si="275"/>
        <v>28</v>
      </c>
      <c r="F604" s="21" t="str">
        <f t="shared" si="276"/>
        <v>NO</v>
      </c>
      <c r="G604" s="21" t="str">
        <f t="shared" si="277"/>
        <v>YES</v>
      </c>
      <c r="H604" s="155">
        <f t="shared" si="278"/>
        <v>0.26375517037214191</v>
      </c>
      <c r="I604" s="155">
        <f t="shared" si="279"/>
        <v>0.73624482962785809</v>
      </c>
      <c r="J604" s="318">
        <f t="shared" si="280"/>
        <v>1</v>
      </c>
      <c r="K604" s="326">
        <f>IF(ISNUMBER('Primary endpoint outcomes'!U603)=TRUE,'Primary endpoint outcomes'!U603,(IF(ISNUMBER('Primary endpoint outcomes'!X603)=TRUE,'Primary endpoint outcomes'!X603,0)))</f>
        <v>12.19</v>
      </c>
      <c r="L604" s="326">
        <f>IF(ISNUMBER('Primary endpoint outcomes'!V603)=TRUE,'Primary endpoint outcomes'!V603,(IF(ISNUMBER('Primary endpoint outcomes'!Y603)=TRUE,'Primary endpoint outcomes'!Y603,0)))</f>
        <v>5.84</v>
      </c>
      <c r="M604" s="325">
        <f>IF(ISNUMBER('Primary endpoint outcomes'!W603)=TRUE,'Primary endpoint outcomes'!W603,(IF(ISNUMBER('Primary endpoint outcomes'!Z603)=TRUE,'Primary endpoint outcomes'!Z603,0)))</f>
        <v>16</v>
      </c>
      <c r="N604" s="326">
        <f>IF(ISNUMBER('Primary endpoint outcomes'!BC603)=TRUE,'Primary endpoint outcomes'!BC603,(IF(ISNUMBER('Primary endpoint outcomes'!BF603)=TRUE,'Primary endpoint outcomes'!BF603,0)))</f>
        <v>12.92</v>
      </c>
      <c r="O604" s="325">
        <f>IF(ISNUMBER('Primary endpoint outcomes'!BD603)=TRUE,'Primary endpoint outcomes'!BD603,(IF(ISNUMBER('Primary endpoint outcomes'!BG603)=TRUE,'Primary endpoint outcomes'!BG603,0)))</f>
        <v>5.09</v>
      </c>
      <c r="P604" s="325">
        <f>IF(ISNUMBER('Primary endpoint outcomes'!BE603)=TRUE,'Primary endpoint outcomes'!BE603,(IF(ISNUMBER('Primary endpoint outcomes'!BH603)=TRUE,'Primary endpoint outcomes'!BH603,0)))</f>
        <v>12</v>
      </c>
      <c r="Q604" s="326">
        <f>IF(ISNUMBER('Primary endpoint outcomes'!CK603)=TRUE,'Primary endpoint outcomes'!CK603,(IF(ISNUMBER('Primary endpoint outcomes'!CN603)=TRUE,'Primary endpoint outcomes'!CN603,0)))</f>
        <v>0</v>
      </c>
      <c r="R604" s="326">
        <f>IF(ISNUMBER('Primary endpoint outcomes'!CL603)=TRUE,'Primary endpoint outcomes'!CL603,(IF(ISNUMBER('Primary endpoint outcomes'!CO603)=TRUE,'Primary endpoint outcomes'!CO603,0)))</f>
        <v>0</v>
      </c>
      <c r="S604" s="325">
        <f>IF(ISNUMBER('Primary endpoint outcomes'!CM603)=TRUE,'Primary endpoint outcomes'!CM603,(IF(ISNUMBER('Primary endpoint outcomes'!CP603)=TRUE,'Primary endpoint outcomes'!CP603,0)))</f>
        <v>0</v>
      </c>
      <c r="T604" s="326">
        <f>IF(ISNUMBER('Primary endpoint outcomes'!DS603)=TRUE,'Primary endpoint outcomes'!DS603,(IF(ISNUMBER('Primary endpoint outcomes'!DV603)=TRUE,'Primary endpoint outcomes'!DV603,0)))</f>
        <v>0</v>
      </c>
      <c r="U604" s="326">
        <f>IF(ISNUMBER('Primary endpoint outcomes'!DT603)=TRUE,'Primary endpoint outcomes'!DT603,(IF(ISNUMBER('Primary endpoint outcomes'!DW603)=TRUE,'Primary endpoint outcomes'!DW603,0)))</f>
        <v>0</v>
      </c>
      <c r="V604" s="326">
        <f>IF(ISNUMBER('Primary endpoint outcomes'!DU603)=TRUE,'Primary endpoint outcomes'!DU603,(IF(ISNUMBER('Primary endpoint outcomes'!DX603)=TRUE,'Primary endpoint outcomes'!DX603,0)))</f>
        <v>0</v>
      </c>
      <c r="W604" s="326">
        <f>IF(ISNUMBER('Primary endpoint outcomes'!FA603)=TRUE,'Primary endpoint outcomes'!FA603,(IF(ISNUMBER('Primary endpoint outcomes'!FD603)=TRUE,'Primary endpoint outcomes'!FD603,0)))</f>
        <v>0</v>
      </c>
      <c r="X604" s="326">
        <f>IF(ISNUMBER('Primary endpoint outcomes'!FB603)=TRUE,'Primary endpoint outcomes'!FB603,(IF(ISNUMBER('Primary endpoint outcomes'!FE603)=TRUE,'Primary endpoint outcomes'!FE603,0)))</f>
        <v>0</v>
      </c>
      <c r="Y604" s="326">
        <f>IF(ISNUMBER('Primary endpoint outcomes'!FC603)=TRUE,'Primary endpoint outcomes'!FC603,(IF(ISNUMBER('Primary endpoint outcomes'!FF603)=TRUE,'Primary endpoint outcomes'!FF603,0)))</f>
        <v>0</v>
      </c>
      <c r="AA604" s="151">
        <f t="shared" si="281"/>
        <v>16</v>
      </c>
      <c r="AB604" s="153">
        <f t="shared" si="282"/>
        <v>15</v>
      </c>
      <c r="AC604" s="153">
        <f t="shared" si="283"/>
        <v>511.58399999999995</v>
      </c>
      <c r="AD604" s="151">
        <f t="shared" si="284"/>
        <v>12</v>
      </c>
      <c r="AE604" s="153">
        <f t="shared" si="285"/>
        <v>11</v>
      </c>
      <c r="AF604" s="153">
        <f t="shared" si="286"/>
        <v>284.98909999999995</v>
      </c>
      <c r="AG604" s="151">
        <f t="shared" si="287"/>
        <v>0</v>
      </c>
      <c r="AH604" s="153">
        <f t="shared" si="288"/>
        <v>-1</v>
      </c>
      <c r="AI604" s="153">
        <f t="shared" si="289"/>
        <v>0</v>
      </c>
      <c r="AJ604" s="151">
        <f t="shared" si="290"/>
        <v>0</v>
      </c>
      <c r="AK604" s="153">
        <f t="shared" si="291"/>
        <v>-1</v>
      </c>
      <c r="AL604" s="153">
        <f t="shared" si="292"/>
        <v>0</v>
      </c>
      <c r="AM604" s="151">
        <f t="shared" si="293"/>
        <v>0</v>
      </c>
      <c r="AN604" s="153">
        <f t="shared" si="294"/>
        <v>-1</v>
      </c>
      <c r="AO604" s="153">
        <f t="shared" si="295"/>
        <v>0</v>
      </c>
      <c r="AP604" s="153">
        <f t="shared" si="296"/>
        <v>26</v>
      </c>
      <c r="AQ604" s="153">
        <f t="shared" si="297"/>
        <v>796.57309999999984</v>
      </c>
      <c r="AR604" s="153">
        <f t="shared" si="298"/>
        <v>12.502857142857142</v>
      </c>
      <c r="AS604" s="153">
        <f t="shared" si="299"/>
        <v>5.535108573738813</v>
      </c>
      <c r="AT604" s="153">
        <f t="shared" si="300"/>
        <v>28</v>
      </c>
    </row>
    <row r="605" spans="1:46" ht="15.75" x14ac:dyDescent="0.25">
      <c r="A605" s="152" t="str">
        <f>'Primary endpoint outcomes'!A604</f>
        <v>Thase 1997</v>
      </c>
      <c r="B605" s="152" t="str">
        <f>CONCATENATE('Primary endpoint outcomes'!S604,'Primary endpoint outcomes'!T604)</f>
        <v>HAMD21</v>
      </c>
      <c r="C605" s="154">
        <f t="shared" si="273"/>
        <v>24.1</v>
      </c>
      <c r="D605" s="154">
        <f t="shared" si="274"/>
        <v>0</v>
      </c>
      <c r="E605" s="154">
        <f t="shared" si="275"/>
        <v>191</v>
      </c>
      <c r="F605" s="21" t="str">
        <f t="shared" si="276"/>
        <v>YES</v>
      </c>
      <c r="G605" s="21" t="str">
        <f t="shared" si="277"/>
        <v>NO</v>
      </c>
      <c r="H605" s="155" t="e">
        <f t="shared" si="278"/>
        <v>#NUM!</v>
      </c>
      <c r="I605" s="155" t="e">
        <f t="shared" si="279"/>
        <v>#NUM!</v>
      </c>
      <c r="J605" s="318">
        <f t="shared" si="280"/>
        <v>0</v>
      </c>
      <c r="K605" s="326">
        <f>IF(ISNUMBER('Primary endpoint outcomes'!U604)=TRUE,'Primary endpoint outcomes'!U604,(IF(ISNUMBER('Primary endpoint outcomes'!X604)=TRUE,'Primary endpoint outcomes'!X604,0)))</f>
        <v>24.1</v>
      </c>
      <c r="L605" s="326">
        <f>IF(ISNUMBER('Primary endpoint outcomes'!V604)=TRUE,'Primary endpoint outcomes'!V604,(IF(ISNUMBER('Primary endpoint outcomes'!Y604)=TRUE,'Primary endpoint outcomes'!Y604,0)))</f>
        <v>0</v>
      </c>
      <c r="M605" s="325">
        <f>IF(ISNUMBER('Primary endpoint outcomes'!W604)=TRUE,'Primary endpoint outcomes'!W604,(IF(ISNUMBER('Primary endpoint outcomes'!Z604)=TRUE,'Primary endpoint outcomes'!Z604,0)))</f>
        <v>91</v>
      </c>
      <c r="N605" s="326">
        <f>IF(ISNUMBER('Primary endpoint outcomes'!BC604)=TRUE,'Primary endpoint outcomes'!BC604,(IF(ISNUMBER('Primary endpoint outcomes'!BF604)=TRUE,'Primary endpoint outcomes'!BF604,0)))</f>
        <v>24.1</v>
      </c>
      <c r="O605" s="325">
        <f>IF(ISNUMBER('Primary endpoint outcomes'!BD604)=TRUE,'Primary endpoint outcomes'!BD604,(IF(ISNUMBER('Primary endpoint outcomes'!BG604)=TRUE,'Primary endpoint outcomes'!BG604,0)))</f>
        <v>0</v>
      </c>
      <c r="P605" s="325">
        <f>IF(ISNUMBER('Primary endpoint outcomes'!BE604)=TRUE,'Primary endpoint outcomes'!BE604,(IF(ISNUMBER('Primary endpoint outcomes'!BH604)=TRUE,'Primary endpoint outcomes'!BH604,0)))</f>
        <v>100</v>
      </c>
      <c r="Q605" s="326">
        <f>IF(ISNUMBER('Primary endpoint outcomes'!CK604)=TRUE,'Primary endpoint outcomes'!CK604,(IF(ISNUMBER('Primary endpoint outcomes'!CN604)=TRUE,'Primary endpoint outcomes'!CN604,0)))</f>
        <v>0</v>
      </c>
      <c r="R605" s="326">
        <f>IF(ISNUMBER('Primary endpoint outcomes'!CL604)=TRUE,'Primary endpoint outcomes'!CL604,(IF(ISNUMBER('Primary endpoint outcomes'!CO604)=TRUE,'Primary endpoint outcomes'!CO604,0)))</f>
        <v>0</v>
      </c>
      <c r="S605" s="325">
        <f>IF(ISNUMBER('Primary endpoint outcomes'!CM604)=TRUE,'Primary endpoint outcomes'!CM604,(IF(ISNUMBER('Primary endpoint outcomes'!CP604)=TRUE,'Primary endpoint outcomes'!CP604,0)))</f>
        <v>0</v>
      </c>
      <c r="T605" s="326">
        <f>IF(ISNUMBER('Primary endpoint outcomes'!DS604)=TRUE,'Primary endpoint outcomes'!DS604,(IF(ISNUMBER('Primary endpoint outcomes'!DV604)=TRUE,'Primary endpoint outcomes'!DV604,0)))</f>
        <v>0</v>
      </c>
      <c r="U605" s="326">
        <f>IF(ISNUMBER('Primary endpoint outcomes'!DT604)=TRUE,'Primary endpoint outcomes'!DT604,(IF(ISNUMBER('Primary endpoint outcomes'!DW604)=TRUE,'Primary endpoint outcomes'!DW604,0)))</f>
        <v>0</v>
      </c>
      <c r="V605" s="326">
        <f>IF(ISNUMBER('Primary endpoint outcomes'!DU604)=TRUE,'Primary endpoint outcomes'!DU604,(IF(ISNUMBER('Primary endpoint outcomes'!DX604)=TRUE,'Primary endpoint outcomes'!DX604,0)))</f>
        <v>0</v>
      </c>
      <c r="W605" s="326">
        <f>IF(ISNUMBER('Primary endpoint outcomes'!FA604)=TRUE,'Primary endpoint outcomes'!FA604,(IF(ISNUMBER('Primary endpoint outcomes'!FD604)=TRUE,'Primary endpoint outcomes'!FD604,0)))</f>
        <v>0</v>
      </c>
      <c r="X605" s="326">
        <f>IF(ISNUMBER('Primary endpoint outcomes'!FB604)=TRUE,'Primary endpoint outcomes'!FB604,(IF(ISNUMBER('Primary endpoint outcomes'!FE604)=TRUE,'Primary endpoint outcomes'!FE604,0)))</f>
        <v>0</v>
      </c>
      <c r="Y605" s="326">
        <f>IF(ISNUMBER('Primary endpoint outcomes'!FC604)=TRUE,'Primary endpoint outcomes'!FC604,(IF(ISNUMBER('Primary endpoint outcomes'!FF604)=TRUE,'Primary endpoint outcomes'!FF604,0)))</f>
        <v>0</v>
      </c>
      <c r="AA605" s="151">
        <f t="shared" si="281"/>
        <v>91</v>
      </c>
      <c r="AB605" s="153">
        <f t="shared" si="282"/>
        <v>90</v>
      </c>
      <c r="AC605" s="153">
        <f t="shared" si="283"/>
        <v>0</v>
      </c>
      <c r="AD605" s="151">
        <f t="shared" si="284"/>
        <v>100</v>
      </c>
      <c r="AE605" s="153">
        <f t="shared" si="285"/>
        <v>99</v>
      </c>
      <c r="AF605" s="153">
        <f t="shared" si="286"/>
        <v>0</v>
      </c>
      <c r="AG605" s="151">
        <f t="shared" si="287"/>
        <v>0</v>
      </c>
      <c r="AH605" s="153">
        <f t="shared" si="288"/>
        <v>-1</v>
      </c>
      <c r="AI605" s="153">
        <f t="shared" si="289"/>
        <v>0</v>
      </c>
      <c r="AJ605" s="151">
        <f t="shared" si="290"/>
        <v>0</v>
      </c>
      <c r="AK605" s="153">
        <f t="shared" si="291"/>
        <v>-1</v>
      </c>
      <c r="AL605" s="153">
        <f t="shared" si="292"/>
        <v>0</v>
      </c>
      <c r="AM605" s="151">
        <f t="shared" si="293"/>
        <v>0</v>
      </c>
      <c r="AN605" s="153">
        <f t="shared" si="294"/>
        <v>-1</v>
      </c>
      <c r="AO605" s="153">
        <f t="shared" si="295"/>
        <v>0</v>
      </c>
      <c r="AP605" s="153">
        <f t="shared" si="296"/>
        <v>189</v>
      </c>
      <c r="AQ605" s="153">
        <f t="shared" si="297"/>
        <v>0</v>
      </c>
      <c r="AR605" s="153">
        <f t="shared" si="298"/>
        <v>24.1</v>
      </c>
      <c r="AS605" s="153">
        <f t="shared" si="299"/>
        <v>0</v>
      </c>
      <c r="AT605" s="153">
        <f t="shared" si="300"/>
        <v>191</v>
      </c>
    </row>
    <row r="606" spans="1:46" ht="15.75" x14ac:dyDescent="0.25">
      <c r="A606" s="152" t="str">
        <f>'Primary endpoint outcomes'!A605</f>
        <v>Thase 2018</v>
      </c>
      <c r="B606" s="152" t="str">
        <f>CONCATENATE('Primary endpoint outcomes'!S605,'Primary endpoint outcomes'!T605)</f>
        <v>HAMD17</v>
      </c>
      <c r="C606" s="154">
        <f t="shared" si="273"/>
        <v>19.700000000000003</v>
      </c>
      <c r="D606" s="154">
        <f t="shared" si="274"/>
        <v>3.653080891521566</v>
      </c>
      <c r="E606" s="154">
        <f t="shared" si="275"/>
        <v>154</v>
      </c>
      <c r="F606" s="21" t="str">
        <f t="shared" si="276"/>
        <v>YES</v>
      </c>
      <c r="G606" s="21" t="str">
        <f t="shared" si="277"/>
        <v>NO</v>
      </c>
      <c r="H606" s="155">
        <f t="shared" si="278"/>
        <v>0.84443259037480844</v>
      </c>
      <c r="I606" s="155">
        <f t="shared" si="279"/>
        <v>0.15556740962519156</v>
      </c>
      <c r="J606" s="318">
        <f t="shared" si="280"/>
        <v>1</v>
      </c>
      <c r="K606" s="326">
        <f>IF(ISNUMBER('Primary endpoint outcomes'!U605)=TRUE,'Primary endpoint outcomes'!U605,(IF(ISNUMBER('Primary endpoint outcomes'!X605)=TRUE,'Primary endpoint outcomes'!X605,0)))</f>
        <v>19.600000000000001</v>
      </c>
      <c r="L606" s="326">
        <f>IF(ISNUMBER('Primary endpoint outcomes'!V605)=TRUE,'Primary endpoint outcomes'!V605,(IF(ISNUMBER('Primary endpoint outcomes'!Y605)=TRUE,'Primary endpoint outcomes'!Y605,0)))</f>
        <v>3.8</v>
      </c>
      <c r="M606" s="325">
        <f>IF(ISNUMBER('Primary endpoint outcomes'!W605)=TRUE,'Primary endpoint outcomes'!W605,(IF(ISNUMBER('Primary endpoint outcomes'!Z605)=TRUE,'Primary endpoint outcomes'!Z605,0)))</f>
        <v>77</v>
      </c>
      <c r="N606" s="326">
        <f>IF(ISNUMBER('Primary endpoint outcomes'!BC605)=TRUE,'Primary endpoint outcomes'!BC605,(IF(ISNUMBER('Primary endpoint outcomes'!BF605)=TRUE,'Primary endpoint outcomes'!BF605,0)))</f>
        <v>19.8</v>
      </c>
      <c r="O606" s="325">
        <f>IF(ISNUMBER('Primary endpoint outcomes'!BD605)=TRUE,'Primary endpoint outcomes'!BD605,(IF(ISNUMBER('Primary endpoint outcomes'!BG605)=TRUE,'Primary endpoint outcomes'!BG605,0)))</f>
        <v>3.5</v>
      </c>
      <c r="P606" s="325">
        <f>IF(ISNUMBER('Primary endpoint outcomes'!BE605)=TRUE,'Primary endpoint outcomes'!BE605,(IF(ISNUMBER('Primary endpoint outcomes'!BH605)=TRUE,'Primary endpoint outcomes'!BH605,0)))</f>
        <v>77</v>
      </c>
      <c r="Q606" s="326">
        <f>IF(ISNUMBER('Primary endpoint outcomes'!CK605)=TRUE,'Primary endpoint outcomes'!CK605,(IF(ISNUMBER('Primary endpoint outcomes'!CN605)=TRUE,'Primary endpoint outcomes'!CN605,0)))</f>
        <v>0</v>
      </c>
      <c r="R606" s="326">
        <f>IF(ISNUMBER('Primary endpoint outcomes'!CL605)=TRUE,'Primary endpoint outcomes'!CL605,(IF(ISNUMBER('Primary endpoint outcomes'!CO605)=TRUE,'Primary endpoint outcomes'!CO605,0)))</f>
        <v>0</v>
      </c>
      <c r="S606" s="325">
        <f>IF(ISNUMBER('Primary endpoint outcomes'!CM605)=TRUE,'Primary endpoint outcomes'!CM605,(IF(ISNUMBER('Primary endpoint outcomes'!CP605)=TRUE,'Primary endpoint outcomes'!CP605,0)))</f>
        <v>0</v>
      </c>
      <c r="T606" s="326">
        <f>IF(ISNUMBER('Primary endpoint outcomes'!DS605)=TRUE,'Primary endpoint outcomes'!DS605,(IF(ISNUMBER('Primary endpoint outcomes'!DV605)=TRUE,'Primary endpoint outcomes'!DV605,0)))</f>
        <v>0</v>
      </c>
      <c r="U606" s="326">
        <f>IF(ISNUMBER('Primary endpoint outcomes'!DT605)=TRUE,'Primary endpoint outcomes'!DT605,(IF(ISNUMBER('Primary endpoint outcomes'!DW605)=TRUE,'Primary endpoint outcomes'!DW605,0)))</f>
        <v>0</v>
      </c>
      <c r="V606" s="326">
        <f>IF(ISNUMBER('Primary endpoint outcomes'!DU605)=TRUE,'Primary endpoint outcomes'!DU605,(IF(ISNUMBER('Primary endpoint outcomes'!DX605)=TRUE,'Primary endpoint outcomes'!DX605,0)))</f>
        <v>0</v>
      </c>
      <c r="W606" s="326">
        <f>IF(ISNUMBER('Primary endpoint outcomes'!FA605)=TRUE,'Primary endpoint outcomes'!FA605,(IF(ISNUMBER('Primary endpoint outcomes'!FD605)=TRUE,'Primary endpoint outcomes'!FD605,0)))</f>
        <v>0</v>
      </c>
      <c r="X606" s="326">
        <f>IF(ISNUMBER('Primary endpoint outcomes'!FB605)=TRUE,'Primary endpoint outcomes'!FB605,(IF(ISNUMBER('Primary endpoint outcomes'!FE605)=TRUE,'Primary endpoint outcomes'!FE605,0)))</f>
        <v>0</v>
      </c>
      <c r="Y606" s="326">
        <f>IF(ISNUMBER('Primary endpoint outcomes'!FC605)=TRUE,'Primary endpoint outcomes'!FC605,(IF(ISNUMBER('Primary endpoint outcomes'!FF605)=TRUE,'Primary endpoint outcomes'!FF605,0)))</f>
        <v>0</v>
      </c>
      <c r="AA606" s="151">
        <f t="shared" si="281"/>
        <v>77</v>
      </c>
      <c r="AB606" s="153">
        <f t="shared" si="282"/>
        <v>76</v>
      </c>
      <c r="AC606" s="153">
        <f t="shared" si="283"/>
        <v>1097.44</v>
      </c>
      <c r="AD606" s="151">
        <f t="shared" si="284"/>
        <v>77</v>
      </c>
      <c r="AE606" s="153">
        <f t="shared" si="285"/>
        <v>76</v>
      </c>
      <c r="AF606" s="153">
        <f t="shared" si="286"/>
        <v>931</v>
      </c>
      <c r="AG606" s="151">
        <f t="shared" si="287"/>
        <v>0</v>
      </c>
      <c r="AH606" s="153">
        <f t="shared" si="288"/>
        <v>-1</v>
      </c>
      <c r="AI606" s="153">
        <f t="shared" si="289"/>
        <v>0</v>
      </c>
      <c r="AJ606" s="151">
        <f t="shared" si="290"/>
        <v>0</v>
      </c>
      <c r="AK606" s="153">
        <f t="shared" si="291"/>
        <v>-1</v>
      </c>
      <c r="AL606" s="153">
        <f t="shared" si="292"/>
        <v>0</v>
      </c>
      <c r="AM606" s="151">
        <f t="shared" si="293"/>
        <v>0</v>
      </c>
      <c r="AN606" s="153">
        <f t="shared" si="294"/>
        <v>-1</v>
      </c>
      <c r="AO606" s="153">
        <f t="shared" si="295"/>
        <v>0</v>
      </c>
      <c r="AP606" s="153">
        <f t="shared" si="296"/>
        <v>152</v>
      </c>
      <c r="AQ606" s="153">
        <f t="shared" si="297"/>
        <v>2028.44</v>
      </c>
      <c r="AR606" s="153">
        <f t="shared" si="298"/>
        <v>19.700000000000003</v>
      </c>
      <c r="AS606" s="153">
        <f t="shared" si="299"/>
        <v>3.653080891521566</v>
      </c>
      <c r="AT606" s="153">
        <f t="shared" si="300"/>
        <v>154</v>
      </c>
    </row>
    <row r="607" spans="1:46" ht="15.75" x14ac:dyDescent="0.25">
      <c r="A607" s="152" t="str">
        <f>'Primary endpoint outcomes'!A606</f>
        <v>Thomas 1987</v>
      </c>
      <c r="B607" s="152" t="str">
        <f>CONCATENATE('Primary endpoint outcomes'!S606,'Primary endpoint outcomes'!T606)</f>
        <v>BDI-I21</v>
      </c>
      <c r="C607" s="154">
        <f t="shared" si="273"/>
        <v>22.745000000000001</v>
      </c>
      <c r="D607" s="154">
        <f t="shared" si="274"/>
        <v>2.2490553572555743</v>
      </c>
      <c r="E607" s="154">
        <f t="shared" si="275"/>
        <v>30</v>
      </c>
      <c r="F607" s="21" t="str">
        <f t="shared" si="276"/>
        <v>YES</v>
      </c>
      <c r="G607" s="21" t="str">
        <f t="shared" si="277"/>
        <v>NO</v>
      </c>
      <c r="H607" s="155">
        <f t="shared" si="278"/>
        <v>0.62977224160763501</v>
      </c>
      <c r="I607" s="155">
        <f t="shared" si="279"/>
        <v>0.37022775839236499</v>
      </c>
      <c r="J607" s="318">
        <f t="shared" si="280"/>
        <v>1</v>
      </c>
      <c r="K607" s="326">
        <f>IF(ISNUMBER('Primary endpoint outcomes'!U606)=TRUE,'Primary endpoint outcomes'!U606,(IF(ISNUMBER('Primary endpoint outcomes'!X606)=TRUE,'Primary endpoint outcomes'!X606,0)))</f>
        <v>20.399999999999999</v>
      </c>
      <c r="L607" s="326">
        <f>IF(ISNUMBER('Primary endpoint outcomes'!V606)=TRUE,'Primary endpoint outcomes'!V606,(IF(ISNUMBER('Primary endpoint outcomes'!Y606)=TRUE,'Primary endpoint outcomes'!Y606,0)))</f>
        <v>2.11</v>
      </c>
      <c r="M607" s="325">
        <f>IF(ISNUMBER('Primary endpoint outcomes'!W606)=TRUE,'Primary endpoint outcomes'!W606,(IF(ISNUMBER('Primary endpoint outcomes'!Z606)=TRUE,'Primary endpoint outcomes'!Z606,0)))</f>
        <v>15</v>
      </c>
      <c r="N607" s="326">
        <f>IF(ISNUMBER('Primary endpoint outcomes'!BC606)=TRUE,'Primary endpoint outcomes'!BC606,(IF(ISNUMBER('Primary endpoint outcomes'!BF606)=TRUE,'Primary endpoint outcomes'!BF606,0)))</f>
        <v>25.09</v>
      </c>
      <c r="O607" s="325">
        <f>IF(ISNUMBER('Primary endpoint outcomes'!BD606)=TRUE,'Primary endpoint outcomes'!BD606,(IF(ISNUMBER('Primary endpoint outcomes'!BG606)=TRUE,'Primary endpoint outcomes'!BG606,0)))</f>
        <v>2.38</v>
      </c>
      <c r="P607" s="325">
        <f>IF(ISNUMBER('Primary endpoint outcomes'!BE606)=TRUE,'Primary endpoint outcomes'!BE606,(IF(ISNUMBER('Primary endpoint outcomes'!BH606)=TRUE,'Primary endpoint outcomes'!BH606,0)))</f>
        <v>15</v>
      </c>
      <c r="Q607" s="326">
        <f>IF(ISNUMBER('Primary endpoint outcomes'!CK606)=TRUE,'Primary endpoint outcomes'!CK606,(IF(ISNUMBER('Primary endpoint outcomes'!CN606)=TRUE,'Primary endpoint outcomes'!CN606,0)))</f>
        <v>0</v>
      </c>
      <c r="R607" s="326">
        <f>IF(ISNUMBER('Primary endpoint outcomes'!CL606)=TRUE,'Primary endpoint outcomes'!CL606,(IF(ISNUMBER('Primary endpoint outcomes'!CO606)=TRUE,'Primary endpoint outcomes'!CO606,0)))</f>
        <v>0</v>
      </c>
      <c r="S607" s="325">
        <f>IF(ISNUMBER('Primary endpoint outcomes'!CM606)=TRUE,'Primary endpoint outcomes'!CM606,(IF(ISNUMBER('Primary endpoint outcomes'!CP606)=TRUE,'Primary endpoint outcomes'!CP606,0)))</f>
        <v>0</v>
      </c>
      <c r="T607" s="326">
        <f>IF(ISNUMBER('Primary endpoint outcomes'!DS606)=TRUE,'Primary endpoint outcomes'!DS606,(IF(ISNUMBER('Primary endpoint outcomes'!DV606)=TRUE,'Primary endpoint outcomes'!DV606,0)))</f>
        <v>0</v>
      </c>
      <c r="U607" s="326">
        <f>IF(ISNUMBER('Primary endpoint outcomes'!DT606)=TRUE,'Primary endpoint outcomes'!DT606,(IF(ISNUMBER('Primary endpoint outcomes'!DW606)=TRUE,'Primary endpoint outcomes'!DW606,0)))</f>
        <v>0</v>
      </c>
      <c r="V607" s="326">
        <f>IF(ISNUMBER('Primary endpoint outcomes'!DU606)=TRUE,'Primary endpoint outcomes'!DU606,(IF(ISNUMBER('Primary endpoint outcomes'!DX606)=TRUE,'Primary endpoint outcomes'!DX606,0)))</f>
        <v>0</v>
      </c>
      <c r="W607" s="326">
        <f>IF(ISNUMBER('Primary endpoint outcomes'!FA606)=TRUE,'Primary endpoint outcomes'!FA606,(IF(ISNUMBER('Primary endpoint outcomes'!FD606)=TRUE,'Primary endpoint outcomes'!FD606,0)))</f>
        <v>0</v>
      </c>
      <c r="X607" s="326">
        <f>IF(ISNUMBER('Primary endpoint outcomes'!FB606)=TRUE,'Primary endpoint outcomes'!FB606,(IF(ISNUMBER('Primary endpoint outcomes'!FE606)=TRUE,'Primary endpoint outcomes'!FE606,0)))</f>
        <v>0</v>
      </c>
      <c r="Y607" s="326">
        <f>IF(ISNUMBER('Primary endpoint outcomes'!FC606)=TRUE,'Primary endpoint outcomes'!FC606,(IF(ISNUMBER('Primary endpoint outcomes'!FF606)=TRUE,'Primary endpoint outcomes'!FF606,0)))</f>
        <v>0</v>
      </c>
      <c r="AA607" s="151">
        <f t="shared" si="281"/>
        <v>15</v>
      </c>
      <c r="AB607" s="153">
        <f t="shared" si="282"/>
        <v>14</v>
      </c>
      <c r="AC607" s="153">
        <f t="shared" si="283"/>
        <v>62.329399999999993</v>
      </c>
      <c r="AD607" s="151">
        <f t="shared" si="284"/>
        <v>15</v>
      </c>
      <c r="AE607" s="153">
        <f t="shared" si="285"/>
        <v>14</v>
      </c>
      <c r="AF607" s="153">
        <f t="shared" si="286"/>
        <v>79.301599999999993</v>
      </c>
      <c r="AG607" s="151">
        <f t="shared" si="287"/>
        <v>0</v>
      </c>
      <c r="AH607" s="153">
        <f t="shared" si="288"/>
        <v>-1</v>
      </c>
      <c r="AI607" s="153">
        <f t="shared" si="289"/>
        <v>0</v>
      </c>
      <c r="AJ607" s="151">
        <f t="shared" si="290"/>
        <v>0</v>
      </c>
      <c r="AK607" s="153">
        <f t="shared" si="291"/>
        <v>-1</v>
      </c>
      <c r="AL607" s="153">
        <f t="shared" si="292"/>
        <v>0</v>
      </c>
      <c r="AM607" s="151">
        <f t="shared" si="293"/>
        <v>0</v>
      </c>
      <c r="AN607" s="153">
        <f t="shared" si="294"/>
        <v>-1</v>
      </c>
      <c r="AO607" s="153">
        <f t="shared" si="295"/>
        <v>0</v>
      </c>
      <c r="AP607" s="153">
        <f t="shared" si="296"/>
        <v>28</v>
      </c>
      <c r="AQ607" s="153">
        <f t="shared" si="297"/>
        <v>141.63099999999997</v>
      </c>
      <c r="AR607" s="153">
        <f t="shared" si="298"/>
        <v>22.745000000000001</v>
      </c>
      <c r="AS607" s="153">
        <f t="shared" si="299"/>
        <v>2.2490553572555743</v>
      </c>
      <c r="AT607" s="153">
        <f t="shared" si="300"/>
        <v>30</v>
      </c>
    </row>
    <row r="608" spans="1:46" ht="15.75" x14ac:dyDescent="0.25">
      <c r="A608" s="152" t="str">
        <f>'Primary endpoint outcomes'!A607</f>
        <v>Thomson 1982</v>
      </c>
      <c r="B608" s="152" t="str">
        <f>CONCATENATE('Primary endpoint outcomes'!S607,'Primary endpoint outcomes'!T607)</f>
        <v>HAMD17</v>
      </c>
      <c r="C608" s="154">
        <f t="shared" si="273"/>
        <v>18.349152542372881</v>
      </c>
      <c r="D608" s="154">
        <f t="shared" si="274"/>
        <v>4.5817716637723631</v>
      </c>
      <c r="E608" s="154">
        <f t="shared" si="275"/>
        <v>59</v>
      </c>
      <c r="F608" s="21" t="str">
        <f t="shared" si="276"/>
        <v>YES</v>
      </c>
      <c r="G608" s="21" t="str">
        <f t="shared" si="277"/>
        <v>NO</v>
      </c>
      <c r="H608" s="155">
        <f t="shared" si="278"/>
        <v>0.69592537631975093</v>
      </c>
      <c r="I608" s="155">
        <f t="shared" si="279"/>
        <v>0.30407462368024907</v>
      </c>
      <c r="J608" s="318">
        <f t="shared" si="280"/>
        <v>1</v>
      </c>
      <c r="K608" s="326">
        <f>IF(ISNUMBER('Primary endpoint outcomes'!U607)=TRUE,'Primary endpoint outcomes'!U607,(IF(ISNUMBER('Primary endpoint outcomes'!X607)=TRUE,'Primary endpoint outcomes'!X607,0)))</f>
        <v>17.399999999999999</v>
      </c>
      <c r="L608" s="326">
        <f>IF(ISNUMBER('Primary endpoint outcomes'!V607)=TRUE,'Primary endpoint outcomes'!V607,(IF(ISNUMBER('Primary endpoint outcomes'!Y607)=TRUE,'Primary endpoint outcomes'!Y607,0)))</f>
        <v>4.9000000000000004</v>
      </c>
      <c r="M608" s="325">
        <f>IF(ISNUMBER('Primary endpoint outcomes'!W607)=TRUE,'Primary endpoint outcomes'!W607,(IF(ISNUMBER('Primary endpoint outcomes'!Z607)=TRUE,'Primary endpoint outcomes'!Z607,0)))</f>
        <v>31</v>
      </c>
      <c r="N608" s="326">
        <f>IF(ISNUMBER('Primary endpoint outcomes'!BC607)=TRUE,'Primary endpoint outcomes'!BC607,(IF(ISNUMBER('Primary endpoint outcomes'!BF607)=TRUE,'Primary endpoint outcomes'!BF607,0)))</f>
        <v>19.399999999999999</v>
      </c>
      <c r="O608" s="325">
        <f>IF(ISNUMBER('Primary endpoint outcomes'!BD607)=TRUE,'Primary endpoint outcomes'!BD607,(IF(ISNUMBER('Primary endpoint outcomes'!BG607)=TRUE,'Primary endpoint outcomes'!BG607,0)))</f>
        <v>4.2</v>
      </c>
      <c r="P608" s="325">
        <f>IF(ISNUMBER('Primary endpoint outcomes'!BE607)=TRUE,'Primary endpoint outcomes'!BE607,(IF(ISNUMBER('Primary endpoint outcomes'!BH607)=TRUE,'Primary endpoint outcomes'!BH607,0)))</f>
        <v>28</v>
      </c>
      <c r="Q608" s="326">
        <f>IF(ISNUMBER('Primary endpoint outcomes'!CK607)=TRUE,'Primary endpoint outcomes'!CK607,(IF(ISNUMBER('Primary endpoint outcomes'!CN607)=TRUE,'Primary endpoint outcomes'!CN607,0)))</f>
        <v>0</v>
      </c>
      <c r="R608" s="326">
        <f>IF(ISNUMBER('Primary endpoint outcomes'!CL607)=TRUE,'Primary endpoint outcomes'!CL607,(IF(ISNUMBER('Primary endpoint outcomes'!CO607)=TRUE,'Primary endpoint outcomes'!CO607,0)))</f>
        <v>0</v>
      </c>
      <c r="S608" s="325">
        <f>IF(ISNUMBER('Primary endpoint outcomes'!CM607)=TRUE,'Primary endpoint outcomes'!CM607,(IF(ISNUMBER('Primary endpoint outcomes'!CP607)=TRUE,'Primary endpoint outcomes'!CP607,0)))</f>
        <v>0</v>
      </c>
      <c r="T608" s="326">
        <f>IF(ISNUMBER('Primary endpoint outcomes'!DS607)=TRUE,'Primary endpoint outcomes'!DS607,(IF(ISNUMBER('Primary endpoint outcomes'!DV607)=TRUE,'Primary endpoint outcomes'!DV607,0)))</f>
        <v>0</v>
      </c>
      <c r="U608" s="326">
        <f>IF(ISNUMBER('Primary endpoint outcomes'!DT607)=TRUE,'Primary endpoint outcomes'!DT607,(IF(ISNUMBER('Primary endpoint outcomes'!DW607)=TRUE,'Primary endpoint outcomes'!DW607,0)))</f>
        <v>0</v>
      </c>
      <c r="V608" s="326">
        <f>IF(ISNUMBER('Primary endpoint outcomes'!DU607)=TRUE,'Primary endpoint outcomes'!DU607,(IF(ISNUMBER('Primary endpoint outcomes'!DX607)=TRUE,'Primary endpoint outcomes'!DX607,0)))</f>
        <v>0</v>
      </c>
      <c r="W608" s="326">
        <f>IF(ISNUMBER('Primary endpoint outcomes'!FA607)=TRUE,'Primary endpoint outcomes'!FA607,(IF(ISNUMBER('Primary endpoint outcomes'!FD607)=TRUE,'Primary endpoint outcomes'!FD607,0)))</f>
        <v>0</v>
      </c>
      <c r="X608" s="326">
        <f>IF(ISNUMBER('Primary endpoint outcomes'!FB607)=TRUE,'Primary endpoint outcomes'!FB607,(IF(ISNUMBER('Primary endpoint outcomes'!FE607)=TRUE,'Primary endpoint outcomes'!FE607,0)))</f>
        <v>0</v>
      </c>
      <c r="Y608" s="326">
        <f>IF(ISNUMBER('Primary endpoint outcomes'!FC607)=TRUE,'Primary endpoint outcomes'!FC607,(IF(ISNUMBER('Primary endpoint outcomes'!FF607)=TRUE,'Primary endpoint outcomes'!FF607,0)))</f>
        <v>0</v>
      </c>
      <c r="AA608" s="151">
        <f t="shared" si="281"/>
        <v>31</v>
      </c>
      <c r="AB608" s="153">
        <f t="shared" si="282"/>
        <v>30</v>
      </c>
      <c r="AC608" s="153">
        <f t="shared" si="283"/>
        <v>720.30000000000018</v>
      </c>
      <c r="AD608" s="151">
        <f t="shared" si="284"/>
        <v>28</v>
      </c>
      <c r="AE608" s="153">
        <f t="shared" si="285"/>
        <v>27</v>
      </c>
      <c r="AF608" s="153">
        <f t="shared" si="286"/>
        <v>476.28000000000003</v>
      </c>
      <c r="AG608" s="151">
        <f t="shared" si="287"/>
        <v>0</v>
      </c>
      <c r="AH608" s="153">
        <f t="shared" si="288"/>
        <v>-1</v>
      </c>
      <c r="AI608" s="153">
        <f t="shared" si="289"/>
        <v>0</v>
      </c>
      <c r="AJ608" s="151">
        <f t="shared" si="290"/>
        <v>0</v>
      </c>
      <c r="AK608" s="153">
        <f t="shared" si="291"/>
        <v>-1</v>
      </c>
      <c r="AL608" s="153">
        <f t="shared" si="292"/>
        <v>0</v>
      </c>
      <c r="AM608" s="151">
        <f t="shared" si="293"/>
        <v>0</v>
      </c>
      <c r="AN608" s="153">
        <f t="shared" si="294"/>
        <v>-1</v>
      </c>
      <c r="AO608" s="153">
        <f t="shared" si="295"/>
        <v>0</v>
      </c>
      <c r="AP608" s="153">
        <f t="shared" si="296"/>
        <v>57</v>
      </c>
      <c r="AQ608" s="153">
        <f t="shared" si="297"/>
        <v>1196.5800000000002</v>
      </c>
      <c r="AR608" s="153">
        <f t="shared" si="298"/>
        <v>18.349152542372881</v>
      </c>
      <c r="AS608" s="153">
        <f t="shared" si="299"/>
        <v>4.5817716637723631</v>
      </c>
      <c r="AT608" s="153">
        <f t="shared" si="300"/>
        <v>59</v>
      </c>
    </row>
    <row r="609" spans="1:46" ht="15.75" x14ac:dyDescent="0.25">
      <c r="A609" s="152" t="str">
        <f>'Primary endpoint outcomes'!A608</f>
        <v>Tighe 2017</v>
      </c>
      <c r="B609" s="152" t="str">
        <f>CONCATENATE('Primary endpoint outcomes'!S608,'Primary endpoint outcomes'!T608)</f>
        <v>PHQ9</v>
      </c>
      <c r="C609" s="154">
        <f t="shared" si="273"/>
        <v>15.150819672131147</v>
      </c>
      <c r="D609" s="154">
        <f t="shared" si="274"/>
        <v>4.2157694273295805</v>
      </c>
      <c r="E609" s="154">
        <f t="shared" si="275"/>
        <v>61</v>
      </c>
      <c r="F609" s="21" t="str">
        <f t="shared" si="276"/>
        <v>NO</v>
      </c>
      <c r="G609" s="21" t="str">
        <f t="shared" si="277"/>
        <v>YES</v>
      </c>
      <c r="H609" s="155">
        <f t="shared" si="278"/>
        <v>0.42018137512038733</v>
      </c>
      <c r="I609" s="155">
        <f t="shared" si="279"/>
        <v>0.57981862487961267</v>
      </c>
      <c r="J609" s="318">
        <f t="shared" si="280"/>
        <v>1</v>
      </c>
      <c r="K609" s="326">
        <f>IF(ISNUMBER('Primary endpoint outcomes'!U608)=TRUE,'Primary endpoint outcomes'!U608,(IF(ISNUMBER('Primary endpoint outcomes'!X608)=TRUE,'Primary endpoint outcomes'!X608,0)))</f>
        <v>15.2</v>
      </c>
      <c r="L609" s="326">
        <f>IF(ISNUMBER('Primary endpoint outcomes'!V608)=TRUE,'Primary endpoint outcomes'!V608,(IF(ISNUMBER('Primary endpoint outcomes'!Y608)=TRUE,'Primary endpoint outcomes'!Y608,0)))</f>
        <v>4.5</v>
      </c>
      <c r="M609" s="325">
        <f>IF(ISNUMBER('Primary endpoint outcomes'!W608)=TRUE,'Primary endpoint outcomes'!W608,(IF(ISNUMBER('Primary endpoint outcomes'!Z608)=TRUE,'Primary endpoint outcomes'!Z608,0)))</f>
        <v>31</v>
      </c>
      <c r="N609" s="326">
        <f>IF(ISNUMBER('Primary endpoint outcomes'!BC608)=TRUE,'Primary endpoint outcomes'!BC608,(IF(ISNUMBER('Primary endpoint outcomes'!BF608)=TRUE,'Primary endpoint outcomes'!BF608,0)))</f>
        <v>15.1</v>
      </c>
      <c r="O609" s="325">
        <f>IF(ISNUMBER('Primary endpoint outcomes'!BD608)=TRUE,'Primary endpoint outcomes'!BD608,(IF(ISNUMBER('Primary endpoint outcomes'!BG608)=TRUE,'Primary endpoint outcomes'!BG608,0)))</f>
        <v>3.9</v>
      </c>
      <c r="P609" s="325">
        <f>IF(ISNUMBER('Primary endpoint outcomes'!BE608)=TRUE,'Primary endpoint outcomes'!BE608,(IF(ISNUMBER('Primary endpoint outcomes'!BH608)=TRUE,'Primary endpoint outcomes'!BH608,0)))</f>
        <v>30</v>
      </c>
      <c r="Q609" s="326">
        <f>IF(ISNUMBER('Primary endpoint outcomes'!CK608)=TRUE,'Primary endpoint outcomes'!CK608,(IF(ISNUMBER('Primary endpoint outcomes'!CN608)=TRUE,'Primary endpoint outcomes'!CN608,0)))</f>
        <v>0</v>
      </c>
      <c r="R609" s="326">
        <f>IF(ISNUMBER('Primary endpoint outcomes'!CL608)=TRUE,'Primary endpoint outcomes'!CL608,(IF(ISNUMBER('Primary endpoint outcomes'!CO608)=TRUE,'Primary endpoint outcomes'!CO608,0)))</f>
        <v>0</v>
      </c>
      <c r="S609" s="325">
        <f>IF(ISNUMBER('Primary endpoint outcomes'!CM608)=TRUE,'Primary endpoint outcomes'!CM608,(IF(ISNUMBER('Primary endpoint outcomes'!CP608)=TRUE,'Primary endpoint outcomes'!CP608,0)))</f>
        <v>0</v>
      </c>
      <c r="T609" s="326">
        <f>IF(ISNUMBER('Primary endpoint outcomes'!DS608)=TRUE,'Primary endpoint outcomes'!DS608,(IF(ISNUMBER('Primary endpoint outcomes'!DV608)=TRUE,'Primary endpoint outcomes'!DV608,0)))</f>
        <v>0</v>
      </c>
      <c r="U609" s="326">
        <f>IF(ISNUMBER('Primary endpoint outcomes'!DT608)=TRUE,'Primary endpoint outcomes'!DT608,(IF(ISNUMBER('Primary endpoint outcomes'!DW608)=TRUE,'Primary endpoint outcomes'!DW608,0)))</f>
        <v>0</v>
      </c>
      <c r="V609" s="326">
        <f>IF(ISNUMBER('Primary endpoint outcomes'!DU608)=TRUE,'Primary endpoint outcomes'!DU608,(IF(ISNUMBER('Primary endpoint outcomes'!DX608)=TRUE,'Primary endpoint outcomes'!DX608,0)))</f>
        <v>0</v>
      </c>
      <c r="W609" s="326">
        <f>IF(ISNUMBER('Primary endpoint outcomes'!FA608)=TRUE,'Primary endpoint outcomes'!FA608,(IF(ISNUMBER('Primary endpoint outcomes'!FD608)=TRUE,'Primary endpoint outcomes'!FD608,0)))</f>
        <v>0</v>
      </c>
      <c r="X609" s="326">
        <f>IF(ISNUMBER('Primary endpoint outcomes'!FB608)=TRUE,'Primary endpoint outcomes'!FB608,(IF(ISNUMBER('Primary endpoint outcomes'!FE608)=TRUE,'Primary endpoint outcomes'!FE608,0)))</f>
        <v>0</v>
      </c>
      <c r="Y609" s="326">
        <f>IF(ISNUMBER('Primary endpoint outcomes'!FC608)=TRUE,'Primary endpoint outcomes'!FC608,(IF(ISNUMBER('Primary endpoint outcomes'!FF608)=TRUE,'Primary endpoint outcomes'!FF608,0)))</f>
        <v>0</v>
      </c>
      <c r="AA609" s="151">
        <f t="shared" si="281"/>
        <v>31</v>
      </c>
      <c r="AB609" s="153">
        <f t="shared" si="282"/>
        <v>30</v>
      </c>
      <c r="AC609" s="153">
        <f t="shared" si="283"/>
        <v>607.5</v>
      </c>
      <c r="AD609" s="151">
        <f t="shared" si="284"/>
        <v>30</v>
      </c>
      <c r="AE609" s="153">
        <f t="shared" si="285"/>
        <v>29</v>
      </c>
      <c r="AF609" s="153">
        <f t="shared" si="286"/>
        <v>441.09</v>
      </c>
      <c r="AG609" s="151">
        <f t="shared" si="287"/>
        <v>0</v>
      </c>
      <c r="AH609" s="153">
        <f t="shared" si="288"/>
        <v>-1</v>
      </c>
      <c r="AI609" s="153">
        <f t="shared" si="289"/>
        <v>0</v>
      </c>
      <c r="AJ609" s="151">
        <f t="shared" si="290"/>
        <v>0</v>
      </c>
      <c r="AK609" s="153">
        <f t="shared" si="291"/>
        <v>-1</v>
      </c>
      <c r="AL609" s="153">
        <f t="shared" si="292"/>
        <v>0</v>
      </c>
      <c r="AM609" s="151">
        <f t="shared" si="293"/>
        <v>0</v>
      </c>
      <c r="AN609" s="153">
        <f t="shared" si="294"/>
        <v>-1</v>
      </c>
      <c r="AO609" s="153">
        <f t="shared" si="295"/>
        <v>0</v>
      </c>
      <c r="AP609" s="153">
        <f t="shared" si="296"/>
        <v>59</v>
      </c>
      <c r="AQ609" s="153">
        <f t="shared" si="297"/>
        <v>1048.5899999999999</v>
      </c>
      <c r="AR609" s="153">
        <f t="shared" si="298"/>
        <v>15.150819672131147</v>
      </c>
      <c r="AS609" s="153">
        <f t="shared" si="299"/>
        <v>4.2157694273295805</v>
      </c>
      <c r="AT609" s="153">
        <f t="shared" si="300"/>
        <v>61</v>
      </c>
    </row>
    <row r="610" spans="1:46" ht="15.75" x14ac:dyDescent="0.25">
      <c r="A610" s="152" t="str">
        <f>'Primary endpoint outcomes'!A609</f>
        <v>Tignol 1993</v>
      </c>
      <c r="B610" s="152" t="str">
        <f>CONCATENATE('Primary endpoint outcomes'!S609,'Primary endpoint outcomes'!T609)</f>
        <v>MADRS10</v>
      </c>
      <c r="C610" s="154">
        <f t="shared" si="273"/>
        <v>31.144886363636363</v>
      </c>
      <c r="D610" s="154">
        <f t="shared" si="274"/>
        <v>0</v>
      </c>
      <c r="E610" s="154">
        <f t="shared" si="275"/>
        <v>176</v>
      </c>
      <c r="F610" s="21" t="str">
        <f t="shared" si="276"/>
        <v>YES</v>
      </c>
      <c r="G610" s="21" t="str">
        <f t="shared" si="277"/>
        <v>NO</v>
      </c>
      <c r="H610" s="155" t="e">
        <f t="shared" si="278"/>
        <v>#NUM!</v>
      </c>
      <c r="I610" s="155" t="e">
        <f t="shared" si="279"/>
        <v>#NUM!</v>
      </c>
      <c r="J610" s="318">
        <f t="shared" si="280"/>
        <v>0</v>
      </c>
      <c r="K610" s="326">
        <f>IF(ISNUMBER('Primary endpoint outcomes'!U609)=TRUE,'Primary endpoint outcomes'!U609,(IF(ISNUMBER('Primary endpoint outcomes'!X609)=TRUE,'Primary endpoint outcomes'!X609,0)))</f>
        <v>30.7</v>
      </c>
      <c r="L610" s="326">
        <f>IF(ISNUMBER('Primary endpoint outcomes'!V609)=TRUE,'Primary endpoint outcomes'!V609,(IF(ISNUMBER('Primary endpoint outcomes'!Y609)=TRUE,'Primary endpoint outcomes'!Y609,0)))</f>
        <v>0</v>
      </c>
      <c r="M610" s="325">
        <f>IF(ISNUMBER('Primary endpoint outcomes'!W609)=TRUE,'Primary endpoint outcomes'!W609,(IF(ISNUMBER('Primary endpoint outcomes'!Z609)=TRUE,'Primary endpoint outcomes'!Z609,0)))</f>
        <v>89</v>
      </c>
      <c r="N610" s="326">
        <f>IF(ISNUMBER('Primary endpoint outcomes'!BC609)=TRUE,'Primary endpoint outcomes'!BC609,(IF(ISNUMBER('Primary endpoint outcomes'!BF609)=TRUE,'Primary endpoint outcomes'!BF609,0)))</f>
        <v>31.6</v>
      </c>
      <c r="O610" s="325">
        <f>IF(ISNUMBER('Primary endpoint outcomes'!BD609)=TRUE,'Primary endpoint outcomes'!BD609,(IF(ISNUMBER('Primary endpoint outcomes'!BG609)=TRUE,'Primary endpoint outcomes'!BG609,0)))</f>
        <v>0</v>
      </c>
      <c r="P610" s="325">
        <f>IF(ISNUMBER('Primary endpoint outcomes'!BE609)=TRUE,'Primary endpoint outcomes'!BE609,(IF(ISNUMBER('Primary endpoint outcomes'!BH609)=TRUE,'Primary endpoint outcomes'!BH609,0)))</f>
        <v>87</v>
      </c>
      <c r="Q610" s="326">
        <f>IF(ISNUMBER('Primary endpoint outcomes'!CK609)=TRUE,'Primary endpoint outcomes'!CK609,(IF(ISNUMBER('Primary endpoint outcomes'!CN609)=TRUE,'Primary endpoint outcomes'!CN609,0)))</f>
        <v>0</v>
      </c>
      <c r="R610" s="326">
        <f>IF(ISNUMBER('Primary endpoint outcomes'!CL609)=TRUE,'Primary endpoint outcomes'!CL609,(IF(ISNUMBER('Primary endpoint outcomes'!CO609)=TRUE,'Primary endpoint outcomes'!CO609,0)))</f>
        <v>0</v>
      </c>
      <c r="S610" s="325">
        <f>IF(ISNUMBER('Primary endpoint outcomes'!CM609)=TRUE,'Primary endpoint outcomes'!CM609,(IF(ISNUMBER('Primary endpoint outcomes'!CP609)=TRUE,'Primary endpoint outcomes'!CP609,0)))</f>
        <v>0</v>
      </c>
      <c r="T610" s="326">
        <f>IF(ISNUMBER('Primary endpoint outcomes'!DS609)=TRUE,'Primary endpoint outcomes'!DS609,(IF(ISNUMBER('Primary endpoint outcomes'!DV609)=TRUE,'Primary endpoint outcomes'!DV609,0)))</f>
        <v>0</v>
      </c>
      <c r="U610" s="326">
        <f>IF(ISNUMBER('Primary endpoint outcomes'!DT609)=TRUE,'Primary endpoint outcomes'!DT609,(IF(ISNUMBER('Primary endpoint outcomes'!DW609)=TRUE,'Primary endpoint outcomes'!DW609,0)))</f>
        <v>0</v>
      </c>
      <c r="V610" s="326">
        <f>IF(ISNUMBER('Primary endpoint outcomes'!DU609)=TRUE,'Primary endpoint outcomes'!DU609,(IF(ISNUMBER('Primary endpoint outcomes'!DX609)=TRUE,'Primary endpoint outcomes'!DX609,0)))</f>
        <v>0</v>
      </c>
      <c r="W610" s="326">
        <f>IF(ISNUMBER('Primary endpoint outcomes'!FA609)=TRUE,'Primary endpoint outcomes'!FA609,(IF(ISNUMBER('Primary endpoint outcomes'!FD609)=TRUE,'Primary endpoint outcomes'!FD609,0)))</f>
        <v>0</v>
      </c>
      <c r="X610" s="326">
        <f>IF(ISNUMBER('Primary endpoint outcomes'!FB609)=TRUE,'Primary endpoint outcomes'!FB609,(IF(ISNUMBER('Primary endpoint outcomes'!FE609)=TRUE,'Primary endpoint outcomes'!FE609,0)))</f>
        <v>0</v>
      </c>
      <c r="Y610" s="326">
        <f>IF(ISNUMBER('Primary endpoint outcomes'!FC609)=TRUE,'Primary endpoint outcomes'!FC609,(IF(ISNUMBER('Primary endpoint outcomes'!FF609)=TRUE,'Primary endpoint outcomes'!FF609,0)))</f>
        <v>0</v>
      </c>
      <c r="AA610" s="151">
        <f t="shared" si="281"/>
        <v>89</v>
      </c>
      <c r="AB610" s="153">
        <f t="shared" si="282"/>
        <v>88</v>
      </c>
      <c r="AC610" s="153">
        <f t="shared" si="283"/>
        <v>0</v>
      </c>
      <c r="AD610" s="151">
        <f t="shared" si="284"/>
        <v>87</v>
      </c>
      <c r="AE610" s="153">
        <f t="shared" si="285"/>
        <v>86</v>
      </c>
      <c r="AF610" s="153">
        <f t="shared" si="286"/>
        <v>0</v>
      </c>
      <c r="AG610" s="151">
        <f t="shared" si="287"/>
        <v>0</v>
      </c>
      <c r="AH610" s="153">
        <f t="shared" si="288"/>
        <v>-1</v>
      </c>
      <c r="AI610" s="153">
        <f t="shared" si="289"/>
        <v>0</v>
      </c>
      <c r="AJ610" s="151">
        <f t="shared" si="290"/>
        <v>0</v>
      </c>
      <c r="AK610" s="153">
        <f t="shared" si="291"/>
        <v>-1</v>
      </c>
      <c r="AL610" s="153">
        <f t="shared" si="292"/>
        <v>0</v>
      </c>
      <c r="AM610" s="151">
        <f t="shared" si="293"/>
        <v>0</v>
      </c>
      <c r="AN610" s="153">
        <f t="shared" si="294"/>
        <v>-1</v>
      </c>
      <c r="AO610" s="153">
        <f t="shared" si="295"/>
        <v>0</v>
      </c>
      <c r="AP610" s="153">
        <f t="shared" si="296"/>
        <v>174</v>
      </c>
      <c r="AQ610" s="153">
        <f t="shared" si="297"/>
        <v>0</v>
      </c>
      <c r="AR610" s="153">
        <f t="shared" si="298"/>
        <v>31.144886363636363</v>
      </c>
      <c r="AS610" s="153">
        <f t="shared" si="299"/>
        <v>0</v>
      </c>
      <c r="AT610" s="153">
        <f t="shared" si="300"/>
        <v>176</v>
      </c>
    </row>
    <row r="611" spans="1:46" ht="15.75" x14ac:dyDescent="0.25">
      <c r="A611" s="152" t="str">
        <f>'Primary endpoint outcomes'!A610</f>
        <v>Tol 2020</v>
      </c>
      <c r="B611" s="152" t="str">
        <f>CONCATENATE('Primary endpoint outcomes'!S610,'Primary endpoint outcomes'!T610)</f>
        <v>PHQ9</v>
      </c>
      <c r="C611" s="154">
        <f t="shared" si="273"/>
        <v>15.1</v>
      </c>
      <c r="D611" s="154">
        <f t="shared" si="274"/>
        <v>4.7541075357566811</v>
      </c>
      <c r="E611" s="154">
        <f t="shared" si="275"/>
        <v>613</v>
      </c>
      <c r="F611" s="21" t="str">
        <f t="shared" si="276"/>
        <v>NO</v>
      </c>
      <c r="G611" s="21" t="str">
        <f t="shared" si="277"/>
        <v>YES</v>
      </c>
      <c r="H611" s="155">
        <f t="shared" si="278"/>
        <v>0.42492493713002077</v>
      </c>
      <c r="I611" s="155">
        <f t="shared" si="279"/>
        <v>0.57507506286997923</v>
      </c>
      <c r="J611" s="318">
        <f t="shared" si="280"/>
        <v>1</v>
      </c>
      <c r="K611" s="326">
        <f>IF(ISNUMBER('Primary endpoint outcomes'!U610)=TRUE,'Primary endpoint outcomes'!U610,(IF(ISNUMBER('Primary endpoint outcomes'!X610)=TRUE,'Primary endpoint outcomes'!X610,0)))</f>
        <v>15.1</v>
      </c>
      <c r="L611" s="326">
        <f>IF(ISNUMBER('Primary endpoint outcomes'!V610)=TRUE,'Primary endpoint outcomes'!V610,(IF(ISNUMBER('Primary endpoint outcomes'!Y610)=TRUE,'Primary endpoint outcomes'!Y610,0)))</f>
        <v>4.7</v>
      </c>
      <c r="M611" s="325">
        <f>IF(ISNUMBER('Primary endpoint outcomes'!W610)=TRUE,'Primary endpoint outcomes'!W610,(IF(ISNUMBER('Primary endpoint outcomes'!Z610)=TRUE,'Primary endpoint outcomes'!Z610,0)))</f>
        <v>283</v>
      </c>
      <c r="N611" s="326">
        <f>IF(ISNUMBER('Primary endpoint outcomes'!BC610)=TRUE,'Primary endpoint outcomes'!BC610,(IF(ISNUMBER('Primary endpoint outcomes'!BF610)=TRUE,'Primary endpoint outcomes'!BF610,0)))</f>
        <v>15.1</v>
      </c>
      <c r="O611" s="325">
        <f>IF(ISNUMBER('Primary endpoint outcomes'!BD610)=TRUE,'Primary endpoint outcomes'!BD610,(IF(ISNUMBER('Primary endpoint outcomes'!BG610)=TRUE,'Primary endpoint outcomes'!BG610,0)))</f>
        <v>4.8</v>
      </c>
      <c r="P611" s="325">
        <f>IF(ISNUMBER('Primary endpoint outcomes'!BE610)=TRUE,'Primary endpoint outcomes'!BE610,(IF(ISNUMBER('Primary endpoint outcomes'!BH610)=TRUE,'Primary endpoint outcomes'!BH610,0)))</f>
        <v>330</v>
      </c>
      <c r="Q611" s="326">
        <f>IF(ISNUMBER('Primary endpoint outcomes'!CK610)=TRUE,'Primary endpoint outcomes'!CK610,(IF(ISNUMBER('Primary endpoint outcomes'!CN610)=TRUE,'Primary endpoint outcomes'!CN610,0)))</f>
        <v>0</v>
      </c>
      <c r="R611" s="326">
        <f>IF(ISNUMBER('Primary endpoint outcomes'!CL610)=TRUE,'Primary endpoint outcomes'!CL610,(IF(ISNUMBER('Primary endpoint outcomes'!CO610)=TRUE,'Primary endpoint outcomes'!CO610,0)))</f>
        <v>0</v>
      </c>
      <c r="S611" s="325">
        <f>IF(ISNUMBER('Primary endpoint outcomes'!CM610)=TRUE,'Primary endpoint outcomes'!CM610,(IF(ISNUMBER('Primary endpoint outcomes'!CP610)=TRUE,'Primary endpoint outcomes'!CP610,0)))</f>
        <v>0</v>
      </c>
      <c r="T611" s="326">
        <f>IF(ISNUMBER('Primary endpoint outcomes'!DS610)=TRUE,'Primary endpoint outcomes'!DS610,(IF(ISNUMBER('Primary endpoint outcomes'!DV610)=TRUE,'Primary endpoint outcomes'!DV610,0)))</f>
        <v>0</v>
      </c>
      <c r="U611" s="326">
        <f>IF(ISNUMBER('Primary endpoint outcomes'!DT610)=TRUE,'Primary endpoint outcomes'!DT610,(IF(ISNUMBER('Primary endpoint outcomes'!DW610)=TRUE,'Primary endpoint outcomes'!DW610,0)))</f>
        <v>0</v>
      </c>
      <c r="V611" s="326">
        <f>IF(ISNUMBER('Primary endpoint outcomes'!DU610)=TRUE,'Primary endpoint outcomes'!DU610,(IF(ISNUMBER('Primary endpoint outcomes'!DX610)=TRUE,'Primary endpoint outcomes'!DX610,0)))</f>
        <v>0</v>
      </c>
      <c r="W611" s="326">
        <f>IF(ISNUMBER('Primary endpoint outcomes'!FA610)=TRUE,'Primary endpoint outcomes'!FA610,(IF(ISNUMBER('Primary endpoint outcomes'!FD610)=TRUE,'Primary endpoint outcomes'!FD610,0)))</f>
        <v>0</v>
      </c>
      <c r="X611" s="326">
        <f>IF(ISNUMBER('Primary endpoint outcomes'!FB610)=TRUE,'Primary endpoint outcomes'!FB610,(IF(ISNUMBER('Primary endpoint outcomes'!FE610)=TRUE,'Primary endpoint outcomes'!FE610,0)))</f>
        <v>0</v>
      </c>
      <c r="Y611" s="326">
        <f>IF(ISNUMBER('Primary endpoint outcomes'!FC610)=TRUE,'Primary endpoint outcomes'!FC610,(IF(ISNUMBER('Primary endpoint outcomes'!FF610)=TRUE,'Primary endpoint outcomes'!FF610,0)))</f>
        <v>0</v>
      </c>
      <c r="AA611" s="151">
        <f t="shared" si="281"/>
        <v>283</v>
      </c>
      <c r="AB611" s="153">
        <f t="shared" si="282"/>
        <v>282</v>
      </c>
      <c r="AC611" s="153">
        <f t="shared" si="283"/>
        <v>6229.380000000001</v>
      </c>
      <c r="AD611" s="151">
        <f t="shared" si="284"/>
        <v>330</v>
      </c>
      <c r="AE611" s="153">
        <f t="shared" si="285"/>
        <v>329</v>
      </c>
      <c r="AF611" s="153">
        <f t="shared" si="286"/>
        <v>7580.16</v>
      </c>
      <c r="AG611" s="151">
        <f t="shared" si="287"/>
        <v>0</v>
      </c>
      <c r="AH611" s="153">
        <f t="shared" si="288"/>
        <v>-1</v>
      </c>
      <c r="AI611" s="153">
        <f t="shared" si="289"/>
        <v>0</v>
      </c>
      <c r="AJ611" s="151">
        <f t="shared" si="290"/>
        <v>0</v>
      </c>
      <c r="AK611" s="153">
        <f t="shared" si="291"/>
        <v>-1</v>
      </c>
      <c r="AL611" s="153">
        <f t="shared" si="292"/>
        <v>0</v>
      </c>
      <c r="AM611" s="151">
        <f t="shared" si="293"/>
        <v>0</v>
      </c>
      <c r="AN611" s="153">
        <f t="shared" si="294"/>
        <v>-1</v>
      </c>
      <c r="AO611" s="153">
        <f t="shared" si="295"/>
        <v>0</v>
      </c>
      <c r="AP611" s="153">
        <f t="shared" si="296"/>
        <v>611</v>
      </c>
      <c r="AQ611" s="153">
        <f t="shared" si="297"/>
        <v>13809.54</v>
      </c>
      <c r="AR611" s="153">
        <f t="shared" si="298"/>
        <v>15.1</v>
      </c>
      <c r="AS611" s="153">
        <f t="shared" si="299"/>
        <v>4.7541075357566811</v>
      </c>
      <c r="AT611" s="153">
        <f t="shared" si="300"/>
        <v>613</v>
      </c>
    </row>
    <row r="612" spans="1:46" ht="15.75" x14ac:dyDescent="0.25">
      <c r="A612" s="152" t="str">
        <f>'Primary endpoint outcomes'!A611</f>
        <v>Tollefson 1993/1995</v>
      </c>
      <c r="B612" s="152" t="str">
        <f>CONCATENATE('Primary endpoint outcomes'!S611,'Primary endpoint outcomes'!T611)</f>
        <v>HAMD17</v>
      </c>
      <c r="C612" s="154">
        <f t="shared" si="273"/>
        <v>22.149770992366413</v>
      </c>
      <c r="D612" s="154">
        <f t="shared" si="274"/>
        <v>3.8500949651182359</v>
      </c>
      <c r="E612" s="154">
        <f t="shared" si="275"/>
        <v>655</v>
      </c>
      <c r="F612" s="21" t="str">
        <f t="shared" si="276"/>
        <v>YES</v>
      </c>
      <c r="G612" s="21" t="str">
        <f t="shared" si="277"/>
        <v>NO</v>
      </c>
      <c r="H612" s="155">
        <f t="shared" si="278"/>
        <v>0.94490098848401882</v>
      </c>
      <c r="I612" s="155">
        <f t="shared" si="279"/>
        <v>5.5099011515981178E-2</v>
      </c>
      <c r="J612" s="318">
        <f t="shared" si="280"/>
        <v>1</v>
      </c>
      <c r="K612" s="326">
        <f>IF(ISNUMBER('Primary endpoint outcomes'!U611)=TRUE,'Primary endpoint outcomes'!U611,(IF(ISNUMBER('Primary endpoint outcomes'!X611)=TRUE,'Primary endpoint outcomes'!X611,0)))</f>
        <v>22.2</v>
      </c>
      <c r="L612" s="326">
        <f>IF(ISNUMBER('Primary endpoint outcomes'!V611)=TRUE,'Primary endpoint outcomes'!V611,(IF(ISNUMBER('Primary endpoint outcomes'!Y611)=TRUE,'Primary endpoint outcomes'!Y611,0)))</f>
        <v>3.9</v>
      </c>
      <c r="M612" s="325">
        <f>IF(ISNUMBER('Primary endpoint outcomes'!W611)=TRUE,'Primary endpoint outcomes'!W611,(IF(ISNUMBER('Primary endpoint outcomes'!Z611)=TRUE,'Primary endpoint outcomes'!Z611,0)))</f>
        <v>326</v>
      </c>
      <c r="N612" s="326">
        <f>IF(ISNUMBER('Primary endpoint outcomes'!BC611)=TRUE,'Primary endpoint outcomes'!BC611,(IF(ISNUMBER('Primary endpoint outcomes'!BF611)=TRUE,'Primary endpoint outcomes'!BF611,0)))</f>
        <v>22.1</v>
      </c>
      <c r="O612" s="325">
        <f>IF(ISNUMBER('Primary endpoint outcomes'!BD611)=TRUE,'Primary endpoint outcomes'!BD611,(IF(ISNUMBER('Primary endpoint outcomes'!BG611)=TRUE,'Primary endpoint outcomes'!BG611,0)))</f>
        <v>3.8</v>
      </c>
      <c r="P612" s="325">
        <f>IF(ISNUMBER('Primary endpoint outcomes'!BE611)=TRUE,'Primary endpoint outcomes'!BE611,(IF(ISNUMBER('Primary endpoint outcomes'!BH611)=TRUE,'Primary endpoint outcomes'!BH611,0)))</f>
        <v>329</v>
      </c>
      <c r="Q612" s="326">
        <f>IF(ISNUMBER('Primary endpoint outcomes'!CK611)=TRUE,'Primary endpoint outcomes'!CK611,(IF(ISNUMBER('Primary endpoint outcomes'!CN611)=TRUE,'Primary endpoint outcomes'!CN611,0)))</f>
        <v>0</v>
      </c>
      <c r="R612" s="326">
        <f>IF(ISNUMBER('Primary endpoint outcomes'!CL611)=TRUE,'Primary endpoint outcomes'!CL611,(IF(ISNUMBER('Primary endpoint outcomes'!CO611)=TRUE,'Primary endpoint outcomes'!CO611,0)))</f>
        <v>0</v>
      </c>
      <c r="S612" s="325">
        <f>IF(ISNUMBER('Primary endpoint outcomes'!CM611)=TRUE,'Primary endpoint outcomes'!CM611,(IF(ISNUMBER('Primary endpoint outcomes'!CP611)=TRUE,'Primary endpoint outcomes'!CP611,0)))</f>
        <v>0</v>
      </c>
      <c r="T612" s="326">
        <f>IF(ISNUMBER('Primary endpoint outcomes'!DS611)=TRUE,'Primary endpoint outcomes'!DS611,(IF(ISNUMBER('Primary endpoint outcomes'!DV611)=TRUE,'Primary endpoint outcomes'!DV611,0)))</f>
        <v>0</v>
      </c>
      <c r="U612" s="326">
        <f>IF(ISNUMBER('Primary endpoint outcomes'!DT611)=TRUE,'Primary endpoint outcomes'!DT611,(IF(ISNUMBER('Primary endpoint outcomes'!DW611)=TRUE,'Primary endpoint outcomes'!DW611,0)))</f>
        <v>0</v>
      </c>
      <c r="V612" s="326">
        <f>IF(ISNUMBER('Primary endpoint outcomes'!DU611)=TRUE,'Primary endpoint outcomes'!DU611,(IF(ISNUMBER('Primary endpoint outcomes'!DX611)=TRUE,'Primary endpoint outcomes'!DX611,0)))</f>
        <v>0</v>
      </c>
      <c r="W612" s="326">
        <f>IF(ISNUMBER('Primary endpoint outcomes'!FA611)=TRUE,'Primary endpoint outcomes'!FA611,(IF(ISNUMBER('Primary endpoint outcomes'!FD611)=TRUE,'Primary endpoint outcomes'!FD611,0)))</f>
        <v>0</v>
      </c>
      <c r="X612" s="326">
        <f>IF(ISNUMBER('Primary endpoint outcomes'!FB611)=TRUE,'Primary endpoint outcomes'!FB611,(IF(ISNUMBER('Primary endpoint outcomes'!FE611)=TRUE,'Primary endpoint outcomes'!FE611,0)))</f>
        <v>0</v>
      </c>
      <c r="Y612" s="326">
        <f>IF(ISNUMBER('Primary endpoint outcomes'!FC611)=TRUE,'Primary endpoint outcomes'!FC611,(IF(ISNUMBER('Primary endpoint outcomes'!FF611)=TRUE,'Primary endpoint outcomes'!FF611,0)))</f>
        <v>0</v>
      </c>
      <c r="AA612" s="151">
        <f t="shared" si="281"/>
        <v>326</v>
      </c>
      <c r="AB612" s="153">
        <f t="shared" si="282"/>
        <v>325</v>
      </c>
      <c r="AC612" s="153">
        <f t="shared" si="283"/>
        <v>4943.25</v>
      </c>
      <c r="AD612" s="151">
        <f t="shared" si="284"/>
        <v>329</v>
      </c>
      <c r="AE612" s="153">
        <f t="shared" si="285"/>
        <v>328</v>
      </c>
      <c r="AF612" s="153">
        <f t="shared" si="286"/>
        <v>4736.32</v>
      </c>
      <c r="AG612" s="151">
        <f t="shared" si="287"/>
        <v>0</v>
      </c>
      <c r="AH612" s="153">
        <f t="shared" si="288"/>
        <v>-1</v>
      </c>
      <c r="AI612" s="153">
        <f t="shared" si="289"/>
        <v>0</v>
      </c>
      <c r="AJ612" s="151">
        <f t="shared" si="290"/>
        <v>0</v>
      </c>
      <c r="AK612" s="153">
        <f t="shared" si="291"/>
        <v>-1</v>
      </c>
      <c r="AL612" s="153">
        <f t="shared" si="292"/>
        <v>0</v>
      </c>
      <c r="AM612" s="151">
        <f t="shared" si="293"/>
        <v>0</v>
      </c>
      <c r="AN612" s="153">
        <f t="shared" si="294"/>
        <v>-1</v>
      </c>
      <c r="AO612" s="153">
        <f t="shared" si="295"/>
        <v>0</v>
      </c>
      <c r="AP612" s="153">
        <f t="shared" si="296"/>
        <v>653</v>
      </c>
      <c r="AQ612" s="153">
        <f t="shared" si="297"/>
        <v>9679.57</v>
      </c>
      <c r="AR612" s="153">
        <f t="shared" si="298"/>
        <v>22.149770992366413</v>
      </c>
      <c r="AS612" s="153">
        <f t="shared" si="299"/>
        <v>3.8500949651182359</v>
      </c>
      <c r="AT612" s="153">
        <f t="shared" si="300"/>
        <v>655</v>
      </c>
    </row>
    <row r="613" spans="1:46" ht="15.75" x14ac:dyDescent="0.25">
      <c r="A613" s="152" t="str">
        <f>'Primary endpoint outcomes'!A612</f>
        <v>Tollefson 1994</v>
      </c>
      <c r="B613" s="152" t="str">
        <f>CONCATENATE('Primary endpoint outcomes'!S612,'Primary endpoint outcomes'!T612)</f>
        <v>HAMD17</v>
      </c>
      <c r="C613" s="154">
        <f t="shared" si="273"/>
        <v>21.452459016393441</v>
      </c>
      <c r="D613" s="154">
        <f t="shared" si="274"/>
        <v>3.8511578345565982</v>
      </c>
      <c r="E613" s="154">
        <f t="shared" si="275"/>
        <v>122</v>
      </c>
      <c r="F613" s="21" t="str">
        <f t="shared" si="276"/>
        <v>YES</v>
      </c>
      <c r="G613" s="21" t="str">
        <f t="shared" si="277"/>
        <v>NO</v>
      </c>
      <c r="H613" s="155">
        <f t="shared" si="278"/>
        <v>0.921582575621265</v>
      </c>
      <c r="I613" s="155">
        <f t="shared" si="279"/>
        <v>7.8417424378735001E-2</v>
      </c>
      <c r="J613" s="318">
        <f t="shared" si="280"/>
        <v>1</v>
      </c>
      <c r="K613" s="326">
        <f>IF(ISNUMBER('Primary endpoint outcomes'!U612)=TRUE,'Primary endpoint outcomes'!U612,(IF(ISNUMBER('Primary endpoint outcomes'!X612)=TRUE,'Primary endpoint outcomes'!X612,0)))</f>
        <v>21.6</v>
      </c>
      <c r="L613" s="326">
        <f>IF(ISNUMBER('Primary endpoint outcomes'!V612)=TRUE,'Primary endpoint outcomes'!V612,(IF(ISNUMBER('Primary endpoint outcomes'!Y612)=TRUE,'Primary endpoint outcomes'!Y612,0)))</f>
        <v>3.9</v>
      </c>
      <c r="M613" s="325">
        <f>IF(ISNUMBER('Primary endpoint outcomes'!W612)=TRUE,'Primary endpoint outcomes'!W612,(IF(ISNUMBER('Primary endpoint outcomes'!Z612)=TRUE,'Primary endpoint outcomes'!Z612,0)))</f>
        <v>62</v>
      </c>
      <c r="N613" s="326">
        <f>IF(ISNUMBER('Primary endpoint outcomes'!BC612)=TRUE,'Primary endpoint outcomes'!BC612,(IF(ISNUMBER('Primary endpoint outcomes'!BF612)=TRUE,'Primary endpoint outcomes'!BF612,0)))</f>
        <v>21.3</v>
      </c>
      <c r="O613" s="325">
        <f>IF(ISNUMBER('Primary endpoint outcomes'!BD612)=TRUE,'Primary endpoint outcomes'!BD612,(IF(ISNUMBER('Primary endpoint outcomes'!BG612)=TRUE,'Primary endpoint outcomes'!BG612,0)))</f>
        <v>3.8</v>
      </c>
      <c r="P613" s="325">
        <f>IF(ISNUMBER('Primary endpoint outcomes'!BE612)=TRUE,'Primary endpoint outcomes'!BE612,(IF(ISNUMBER('Primary endpoint outcomes'!BH612)=TRUE,'Primary endpoint outcomes'!BH612,0)))</f>
        <v>60</v>
      </c>
      <c r="Q613" s="326">
        <f>IF(ISNUMBER('Primary endpoint outcomes'!CK612)=TRUE,'Primary endpoint outcomes'!CK612,(IF(ISNUMBER('Primary endpoint outcomes'!CN612)=TRUE,'Primary endpoint outcomes'!CN612,0)))</f>
        <v>0</v>
      </c>
      <c r="R613" s="326">
        <f>IF(ISNUMBER('Primary endpoint outcomes'!CL612)=TRUE,'Primary endpoint outcomes'!CL612,(IF(ISNUMBER('Primary endpoint outcomes'!CO612)=TRUE,'Primary endpoint outcomes'!CO612,0)))</f>
        <v>0</v>
      </c>
      <c r="S613" s="325">
        <f>IF(ISNUMBER('Primary endpoint outcomes'!CM612)=TRUE,'Primary endpoint outcomes'!CM612,(IF(ISNUMBER('Primary endpoint outcomes'!CP612)=TRUE,'Primary endpoint outcomes'!CP612,0)))</f>
        <v>0</v>
      </c>
      <c r="T613" s="326">
        <f>IF(ISNUMBER('Primary endpoint outcomes'!DS612)=TRUE,'Primary endpoint outcomes'!DS612,(IF(ISNUMBER('Primary endpoint outcomes'!DV612)=TRUE,'Primary endpoint outcomes'!DV612,0)))</f>
        <v>0</v>
      </c>
      <c r="U613" s="326">
        <f>IF(ISNUMBER('Primary endpoint outcomes'!DT612)=TRUE,'Primary endpoint outcomes'!DT612,(IF(ISNUMBER('Primary endpoint outcomes'!DW612)=TRUE,'Primary endpoint outcomes'!DW612,0)))</f>
        <v>0</v>
      </c>
      <c r="V613" s="326">
        <f>IF(ISNUMBER('Primary endpoint outcomes'!DU612)=TRUE,'Primary endpoint outcomes'!DU612,(IF(ISNUMBER('Primary endpoint outcomes'!DX612)=TRUE,'Primary endpoint outcomes'!DX612,0)))</f>
        <v>0</v>
      </c>
      <c r="W613" s="326">
        <f>IF(ISNUMBER('Primary endpoint outcomes'!FA612)=TRUE,'Primary endpoint outcomes'!FA612,(IF(ISNUMBER('Primary endpoint outcomes'!FD612)=TRUE,'Primary endpoint outcomes'!FD612,0)))</f>
        <v>0</v>
      </c>
      <c r="X613" s="326">
        <f>IF(ISNUMBER('Primary endpoint outcomes'!FB612)=TRUE,'Primary endpoint outcomes'!FB612,(IF(ISNUMBER('Primary endpoint outcomes'!FE612)=TRUE,'Primary endpoint outcomes'!FE612,0)))</f>
        <v>0</v>
      </c>
      <c r="Y613" s="326">
        <f>IF(ISNUMBER('Primary endpoint outcomes'!FC612)=TRUE,'Primary endpoint outcomes'!FC612,(IF(ISNUMBER('Primary endpoint outcomes'!FF612)=TRUE,'Primary endpoint outcomes'!FF612,0)))</f>
        <v>0</v>
      </c>
      <c r="AA613" s="151">
        <f t="shared" si="281"/>
        <v>62</v>
      </c>
      <c r="AB613" s="153">
        <f t="shared" si="282"/>
        <v>61</v>
      </c>
      <c r="AC613" s="153">
        <f t="shared" si="283"/>
        <v>927.81</v>
      </c>
      <c r="AD613" s="151">
        <f t="shared" si="284"/>
        <v>60</v>
      </c>
      <c r="AE613" s="153">
        <f t="shared" si="285"/>
        <v>59</v>
      </c>
      <c r="AF613" s="153">
        <f t="shared" si="286"/>
        <v>851.95999999999992</v>
      </c>
      <c r="AG613" s="151">
        <f t="shared" si="287"/>
        <v>0</v>
      </c>
      <c r="AH613" s="153">
        <f t="shared" si="288"/>
        <v>-1</v>
      </c>
      <c r="AI613" s="153">
        <f t="shared" si="289"/>
        <v>0</v>
      </c>
      <c r="AJ613" s="151">
        <f t="shared" si="290"/>
        <v>0</v>
      </c>
      <c r="AK613" s="153">
        <f t="shared" si="291"/>
        <v>-1</v>
      </c>
      <c r="AL613" s="153">
        <f t="shared" si="292"/>
        <v>0</v>
      </c>
      <c r="AM613" s="151">
        <f t="shared" si="293"/>
        <v>0</v>
      </c>
      <c r="AN613" s="153">
        <f t="shared" si="294"/>
        <v>-1</v>
      </c>
      <c r="AO613" s="153">
        <f t="shared" si="295"/>
        <v>0</v>
      </c>
      <c r="AP613" s="153">
        <f t="shared" si="296"/>
        <v>120</v>
      </c>
      <c r="AQ613" s="153">
        <f t="shared" si="297"/>
        <v>1779.77</v>
      </c>
      <c r="AR613" s="153">
        <f t="shared" si="298"/>
        <v>21.452459016393441</v>
      </c>
      <c r="AS613" s="153">
        <f t="shared" si="299"/>
        <v>3.8511578345565982</v>
      </c>
      <c r="AT613" s="153">
        <f t="shared" si="300"/>
        <v>122</v>
      </c>
    </row>
    <row r="614" spans="1:46" ht="15.75" x14ac:dyDescent="0.25">
      <c r="A614" s="152" t="str">
        <f>'Primary endpoint outcomes'!A613</f>
        <v>Tong 2020</v>
      </c>
      <c r="B614" s="152" t="str">
        <f>CONCATENATE('Primary endpoint outcomes'!S613,'Primary endpoint outcomes'!T613)</f>
        <v>HAMD24</v>
      </c>
      <c r="C614" s="154">
        <f t="shared" si="273"/>
        <v>29.940113636363638</v>
      </c>
      <c r="D614" s="154">
        <f t="shared" si="274"/>
        <v>5.0999999999999996</v>
      </c>
      <c r="E614" s="154">
        <f t="shared" si="275"/>
        <v>88</v>
      </c>
      <c r="F614" s="21" t="str">
        <f t="shared" si="276"/>
        <v>YES</v>
      </c>
      <c r="G614" s="21" t="str">
        <f t="shared" si="277"/>
        <v>NO</v>
      </c>
      <c r="H614" s="155">
        <f t="shared" si="278"/>
        <v>0.99686536982569829</v>
      </c>
      <c r="I614" s="155">
        <f t="shared" si="279"/>
        <v>3.1346301743017113E-3</v>
      </c>
      <c r="J614" s="318">
        <f t="shared" si="280"/>
        <v>1</v>
      </c>
      <c r="K614" s="326">
        <f>IF(ISNUMBER('Primary endpoint outcomes'!U613)=TRUE,'Primary endpoint outcomes'!U613,(IF(ISNUMBER('Primary endpoint outcomes'!X613)=TRUE,'Primary endpoint outcomes'!X613,0)))</f>
        <v>30.16</v>
      </c>
      <c r="L614" s="326">
        <f>IF(ISNUMBER('Primary endpoint outcomes'!V613)=TRUE,'Primary endpoint outcomes'!V613,(IF(ISNUMBER('Primary endpoint outcomes'!Y613)=TRUE,'Primary endpoint outcomes'!Y613,0)))</f>
        <v>5.0999999999999996</v>
      </c>
      <c r="M614" s="325">
        <f>IF(ISNUMBER('Primary endpoint outcomes'!W613)=TRUE,'Primary endpoint outcomes'!W613,(IF(ISNUMBER('Primary endpoint outcomes'!Z613)=TRUE,'Primary endpoint outcomes'!Z613,0)))</f>
        <v>43</v>
      </c>
      <c r="N614" s="326">
        <f>IF(ISNUMBER('Primary endpoint outcomes'!BC613)=TRUE,'Primary endpoint outcomes'!BC613,(IF(ISNUMBER('Primary endpoint outcomes'!BF613)=TRUE,'Primary endpoint outcomes'!BF613,0)))</f>
        <v>29.73</v>
      </c>
      <c r="O614" s="325">
        <f>IF(ISNUMBER('Primary endpoint outcomes'!BD613)=TRUE,'Primary endpoint outcomes'!BD613,(IF(ISNUMBER('Primary endpoint outcomes'!BG613)=TRUE,'Primary endpoint outcomes'!BG613,0)))</f>
        <v>5.0999999999999996</v>
      </c>
      <c r="P614" s="325">
        <f>IF(ISNUMBER('Primary endpoint outcomes'!BE613)=TRUE,'Primary endpoint outcomes'!BE613,(IF(ISNUMBER('Primary endpoint outcomes'!BH613)=TRUE,'Primary endpoint outcomes'!BH613,0)))</f>
        <v>45</v>
      </c>
      <c r="Q614" s="326">
        <f>IF(ISNUMBER('Primary endpoint outcomes'!CK613)=TRUE,'Primary endpoint outcomes'!CK613,(IF(ISNUMBER('Primary endpoint outcomes'!CN613)=TRUE,'Primary endpoint outcomes'!CN613,0)))</f>
        <v>0</v>
      </c>
      <c r="R614" s="326">
        <f>IF(ISNUMBER('Primary endpoint outcomes'!CL613)=TRUE,'Primary endpoint outcomes'!CL613,(IF(ISNUMBER('Primary endpoint outcomes'!CO613)=TRUE,'Primary endpoint outcomes'!CO613,0)))</f>
        <v>0</v>
      </c>
      <c r="S614" s="325">
        <f>IF(ISNUMBER('Primary endpoint outcomes'!CM613)=TRUE,'Primary endpoint outcomes'!CM613,(IF(ISNUMBER('Primary endpoint outcomes'!CP613)=TRUE,'Primary endpoint outcomes'!CP613,0)))</f>
        <v>0</v>
      </c>
      <c r="T614" s="326">
        <f>IF(ISNUMBER('Primary endpoint outcomes'!DS613)=TRUE,'Primary endpoint outcomes'!DS613,(IF(ISNUMBER('Primary endpoint outcomes'!DV613)=TRUE,'Primary endpoint outcomes'!DV613,0)))</f>
        <v>0</v>
      </c>
      <c r="U614" s="326">
        <f>IF(ISNUMBER('Primary endpoint outcomes'!DT613)=TRUE,'Primary endpoint outcomes'!DT613,(IF(ISNUMBER('Primary endpoint outcomes'!DW613)=TRUE,'Primary endpoint outcomes'!DW613,0)))</f>
        <v>0</v>
      </c>
      <c r="V614" s="326">
        <f>IF(ISNUMBER('Primary endpoint outcomes'!DU613)=TRUE,'Primary endpoint outcomes'!DU613,(IF(ISNUMBER('Primary endpoint outcomes'!DX613)=TRUE,'Primary endpoint outcomes'!DX613,0)))</f>
        <v>0</v>
      </c>
      <c r="W614" s="326">
        <f>IF(ISNUMBER('Primary endpoint outcomes'!FA613)=TRUE,'Primary endpoint outcomes'!FA613,(IF(ISNUMBER('Primary endpoint outcomes'!FD613)=TRUE,'Primary endpoint outcomes'!FD613,0)))</f>
        <v>0</v>
      </c>
      <c r="X614" s="326">
        <f>IF(ISNUMBER('Primary endpoint outcomes'!FB613)=TRUE,'Primary endpoint outcomes'!FB613,(IF(ISNUMBER('Primary endpoint outcomes'!FE613)=TRUE,'Primary endpoint outcomes'!FE613,0)))</f>
        <v>0</v>
      </c>
      <c r="Y614" s="326">
        <f>IF(ISNUMBER('Primary endpoint outcomes'!FC613)=TRUE,'Primary endpoint outcomes'!FC613,(IF(ISNUMBER('Primary endpoint outcomes'!FF613)=TRUE,'Primary endpoint outcomes'!FF613,0)))</f>
        <v>0</v>
      </c>
      <c r="AA614" s="151">
        <f t="shared" si="281"/>
        <v>43</v>
      </c>
      <c r="AB614" s="153">
        <f t="shared" si="282"/>
        <v>42</v>
      </c>
      <c r="AC614" s="153">
        <f t="shared" si="283"/>
        <v>1092.4199999999998</v>
      </c>
      <c r="AD614" s="151">
        <f t="shared" si="284"/>
        <v>45</v>
      </c>
      <c r="AE614" s="153">
        <f t="shared" si="285"/>
        <v>44</v>
      </c>
      <c r="AF614" s="153">
        <f t="shared" si="286"/>
        <v>1144.4399999999998</v>
      </c>
      <c r="AG614" s="151">
        <f t="shared" si="287"/>
        <v>0</v>
      </c>
      <c r="AH614" s="153">
        <f t="shared" si="288"/>
        <v>-1</v>
      </c>
      <c r="AI614" s="153">
        <f t="shared" si="289"/>
        <v>0</v>
      </c>
      <c r="AJ614" s="151">
        <f t="shared" si="290"/>
        <v>0</v>
      </c>
      <c r="AK614" s="153">
        <f t="shared" si="291"/>
        <v>-1</v>
      </c>
      <c r="AL614" s="153">
        <f t="shared" si="292"/>
        <v>0</v>
      </c>
      <c r="AM614" s="151">
        <f t="shared" si="293"/>
        <v>0</v>
      </c>
      <c r="AN614" s="153">
        <f t="shared" si="294"/>
        <v>-1</v>
      </c>
      <c r="AO614" s="153">
        <f t="shared" si="295"/>
        <v>0</v>
      </c>
      <c r="AP614" s="153">
        <f t="shared" si="296"/>
        <v>86</v>
      </c>
      <c r="AQ614" s="153">
        <f t="shared" si="297"/>
        <v>2236.8599999999997</v>
      </c>
      <c r="AR614" s="153">
        <f t="shared" si="298"/>
        <v>29.940113636363638</v>
      </c>
      <c r="AS614" s="153">
        <f t="shared" si="299"/>
        <v>5.0999999999999996</v>
      </c>
      <c r="AT614" s="153">
        <f t="shared" si="300"/>
        <v>88</v>
      </c>
    </row>
    <row r="615" spans="1:46" ht="15.75" x14ac:dyDescent="0.25">
      <c r="A615" s="152" t="str">
        <f>'Primary endpoint outcomes'!A614</f>
        <v>Trivedi 2004</v>
      </c>
      <c r="B615" s="152" t="str">
        <f>CONCATENATE('Primary endpoint outcomes'!S614,'Primary endpoint outcomes'!T614)</f>
        <v>HAMD17</v>
      </c>
      <c r="C615" s="154">
        <f t="shared" si="273"/>
        <v>23.648979591836735</v>
      </c>
      <c r="D615" s="154">
        <f t="shared" si="274"/>
        <v>3.2507269998259254</v>
      </c>
      <c r="E615" s="154">
        <f t="shared" si="275"/>
        <v>294</v>
      </c>
      <c r="F615" s="21" t="str">
        <f t="shared" si="276"/>
        <v>YES</v>
      </c>
      <c r="G615" s="21" t="str">
        <f t="shared" si="277"/>
        <v>NO</v>
      </c>
      <c r="H615" s="155">
        <f t="shared" si="278"/>
        <v>0.99068882901589173</v>
      </c>
      <c r="I615" s="155">
        <f t="shared" si="279"/>
        <v>9.3111709841082746E-3</v>
      </c>
      <c r="J615" s="318">
        <f t="shared" si="280"/>
        <v>1</v>
      </c>
      <c r="K615" s="326">
        <f>IF(ISNUMBER('Primary endpoint outcomes'!U614)=TRUE,'Primary endpoint outcomes'!U614,(IF(ISNUMBER('Primary endpoint outcomes'!X614)=TRUE,'Primary endpoint outcomes'!X614,0)))</f>
        <v>23.5</v>
      </c>
      <c r="L615" s="326">
        <f>IF(ISNUMBER('Primary endpoint outcomes'!V614)=TRUE,'Primary endpoint outcomes'!V614,(IF(ISNUMBER('Primary endpoint outcomes'!Y614)=TRUE,'Primary endpoint outcomes'!Y614,0)))</f>
        <v>3.3</v>
      </c>
      <c r="M615" s="325">
        <f>IF(ISNUMBER('Primary endpoint outcomes'!W614)=TRUE,'Primary endpoint outcomes'!W614,(IF(ISNUMBER('Primary endpoint outcomes'!Z614)=TRUE,'Primary endpoint outcomes'!Z614,0)))</f>
        <v>148</v>
      </c>
      <c r="N615" s="326">
        <f>IF(ISNUMBER('Primary endpoint outcomes'!BC614)=TRUE,'Primary endpoint outcomes'!BC614,(IF(ISNUMBER('Primary endpoint outcomes'!BF614)=TRUE,'Primary endpoint outcomes'!BF614,0)))</f>
        <v>23.8</v>
      </c>
      <c r="O615" s="325">
        <f>IF(ISNUMBER('Primary endpoint outcomes'!BD614)=TRUE,'Primary endpoint outcomes'!BD614,(IF(ISNUMBER('Primary endpoint outcomes'!BG614)=TRUE,'Primary endpoint outcomes'!BG614,0)))</f>
        <v>3.2</v>
      </c>
      <c r="P615" s="325">
        <f>IF(ISNUMBER('Primary endpoint outcomes'!BE614)=TRUE,'Primary endpoint outcomes'!BE614,(IF(ISNUMBER('Primary endpoint outcomes'!BH614)=TRUE,'Primary endpoint outcomes'!BH614,0)))</f>
        <v>146</v>
      </c>
      <c r="Q615" s="326">
        <f>IF(ISNUMBER('Primary endpoint outcomes'!CK614)=TRUE,'Primary endpoint outcomes'!CK614,(IF(ISNUMBER('Primary endpoint outcomes'!CN614)=TRUE,'Primary endpoint outcomes'!CN614,0)))</f>
        <v>0</v>
      </c>
      <c r="R615" s="326">
        <f>IF(ISNUMBER('Primary endpoint outcomes'!CL614)=TRUE,'Primary endpoint outcomes'!CL614,(IF(ISNUMBER('Primary endpoint outcomes'!CO614)=TRUE,'Primary endpoint outcomes'!CO614,0)))</f>
        <v>0</v>
      </c>
      <c r="S615" s="325">
        <f>IF(ISNUMBER('Primary endpoint outcomes'!CM614)=TRUE,'Primary endpoint outcomes'!CM614,(IF(ISNUMBER('Primary endpoint outcomes'!CP614)=TRUE,'Primary endpoint outcomes'!CP614,0)))</f>
        <v>0</v>
      </c>
      <c r="T615" s="326">
        <f>IF(ISNUMBER('Primary endpoint outcomes'!DS614)=TRUE,'Primary endpoint outcomes'!DS614,(IF(ISNUMBER('Primary endpoint outcomes'!DV614)=TRUE,'Primary endpoint outcomes'!DV614,0)))</f>
        <v>0</v>
      </c>
      <c r="U615" s="326">
        <f>IF(ISNUMBER('Primary endpoint outcomes'!DT614)=TRUE,'Primary endpoint outcomes'!DT614,(IF(ISNUMBER('Primary endpoint outcomes'!DW614)=TRUE,'Primary endpoint outcomes'!DW614,0)))</f>
        <v>0</v>
      </c>
      <c r="V615" s="326">
        <f>IF(ISNUMBER('Primary endpoint outcomes'!DU614)=TRUE,'Primary endpoint outcomes'!DU614,(IF(ISNUMBER('Primary endpoint outcomes'!DX614)=TRUE,'Primary endpoint outcomes'!DX614,0)))</f>
        <v>0</v>
      </c>
      <c r="W615" s="326">
        <f>IF(ISNUMBER('Primary endpoint outcomes'!FA614)=TRUE,'Primary endpoint outcomes'!FA614,(IF(ISNUMBER('Primary endpoint outcomes'!FD614)=TRUE,'Primary endpoint outcomes'!FD614,0)))</f>
        <v>0</v>
      </c>
      <c r="X615" s="326">
        <f>IF(ISNUMBER('Primary endpoint outcomes'!FB614)=TRUE,'Primary endpoint outcomes'!FB614,(IF(ISNUMBER('Primary endpoint outcomes'!FE614)=TRUE,'Primary endpoint outcomes'!FE614,0)))</f>
        <v>0</v>
      </c>
      <c r="Y615" s="326">
        <f>IF(ISNUMBER('Primary endpoint outcomes'!FC614)=TRUE,'Primary endpoint outcomes'!FC614,(IF(ISNUMBER('Primary endpoint outcomes'!FF614)=TRUE,'Primary endpoint outcomes'!FF614,0)))</f>
        <v>0</v>
      </c>
      <c r="AA615" s="151">
        <f t="shared" si="281"/>
        <v>148</v>
      </c>
      <c r="AB615" s="153">
        <f t="shared" si="282"/>
        <v>147</v>
      </c>
      <c r="AC615" s="153">
        <f t="shared" si="283"/>
        <v>1600.83</v>
      </c>
      <c r="AD615" s="151">
        <f t="shared" si="284"/>
        <v>146</v>
      </c>
      <c r="AE615" s="153">
        <f t="shared" si="285"/>
        <v>145</v>
      </c>
      <c r="AF615" s="153">
        <f t="shared" si="286"/>
        <v>1484.8000000000002</v>
      </c>
      <c r="AG615" s="151">
        <f t="shared" si="287"/>
        <v>0</v>
      </c>
      <c r="AH615" s="153">
        <f t="shared" si="288"/>
        <v>-1</v>
      </c>
      <c r="AI615" s="153">
        <f t="shared" si="289"/>
        <v>0</v>
      </c>
      <c r="AJ615" s="151">
        <f t="shared" si="290"/>
        <v>0</v>
      </c>
      <c r="AK615" s="153">
        <f t="shared" si="291"/>
        <v>-1</v>
      </c>
      <c r="AL615" s="153">
        <f t="shared" si="292"/>
        <v>0</v>
      </c>
      <c r="AM615" s="151">
        <f t="shared" si="293"/>
        <v>0</v>
      </c>
      <c r="AN615" s="153">
        <f t="shared" si="294"/>
        <v>-1</v>
      </c>
      <c r="AO615" s="153">
        <f t="shared" si="295"/>
        <v>0</v>
      </c>
      <c r="AP615" s="153">
        <f t="shared" si="296"/>
        <v>292</v>
      </c>
      <c r="AQ615" s="153">
        <f t="shared" si="297"/>
        <v>3085.63</v>
      </c>
      <c r="AR615" s="153">
        <f t="shared" si="298"/>
        <v>23.648979591836735</v>
      </c>
      <c r="AS615" s="153">
        <f t="shared" si="299"/>
        <v>3.2507269998259254</v>
      </c>
      <c r="AT615" s="153">
        <f t="shared" si="300"/>
        <v>294</v>
      </c>
    </row>
    <row r="616" spans="1:46" ht="15.75" x14ac:dyDescent="0.25">
      <c r="A616" s="152" t="str">
        <f>'Primary endpoint outcomes'!A615</f>
        <v>Tsai 2000</v>
      </c>
      <c r="B616" s="152" t="str">
        <f>CONCATENATE('Primary endpoint outcomes'!S615,'Primary endpoint outcomes'!T615)</f>
        <v>NANA</v>
      </c>
      <c r="C616" s="154" t="e">
        <f t="shared" si="273"/>
        <v>#DIV/0!</v>
      </c>
      <c r="D616" s="154" t="e">
        <f t="shared" si="274"/>
        <v>#DIV/0!</v>
      </c>
      <c r="E616" s="154">
        <f t="shared" si="275"/>
        <v>0</v>
      </c>
      <c r="F616" s="21" t="e">
        <f t="shared" si="276"/>
        <v>#DIV/0!</v>
      </c>
      <c r="G616" s="21" t="e">
        <f t="shared" si="277"/>
        <v>#DIV/0!</v>
      </c>
      <c r="H616" s="155" t="e">
        <f t="shared" si="278"/>
        <v>#N/A</v>
      </c>
      <c r="I616" s="155" t="e">
        <f t="shared" si="279"/>
        <v>#N/A</v>
      </c>
      <c r="J616" s="318">
        <f t="shared" si="280"/>
        <v>0</v>
      </c>
      <c r="K616" s="326">
        <f>IF(ISNUMBER('Primary endpoint outcomes'!U615)=TRUE,'Primary endpoint outcomes'!U615,(IF(ISNUMBER('Primary endpoint outcomes'!X615)=TRUE,'Primary endpoint outcomes'!X615,0)))</f>
        <v>0</v>
      </c>
      <c r="L616" s="326">
        <f>IF(ISNUMBER('Primary endpoint outcomes'!V615)=TRUE,'Primary endpoint outcomes'!V615,(IF(ISNUMBER('Primary endpoint outcomes'!Y615)=TRUE,'Primary endpoint outcomes'!Y615,0)))</f>
        <v>0</v>
      </c>
      <c r="M616" s="325">
        <f>IF(ISNUMBER('Primary endpoint outcomes'!W615)=TRUE,'Primary endpoint outcomes'!W615,(IF(ISNUMBER('Primary endpoint outcomes'!Z615)=TRUE,'Primary endpoint outcomes'!Z615,0)))</f>
        <v>0</v>
      </c>
      <c r="N616" s="326">
        <f>IF(ISNUMBER('Primary endpoint outcomes'!BC615)=TRUE,'Primary endpoint outcomes'!BC615,(IF(ISNUMBER('Primary endpoint outcomes'!BF615)=TRUE,'Primary endpoint outcomes'!BF615,0)))</f>
        <v>0</v>
      </c>
      <c r="O616" s="325">
        <f>IF(ISNUMBER('Primary endpoint outcomes'!BD615)=TRUE,'Primary endpoint outcomes'!BD615,(IF(ISNUMBER('Primary endpoint outcomes'!BG615)=TRUE,'Primary endpoint outcomes'!BG615,0)))</f>
        <v>0</v>
      </c>
      <c r="P616" s="325">
        <f>IF(ISNUMBER('Primary endpoint outcomes'!BE615)=TRUE,'Primary endpoint outcomes'!BE615,(IF(ISNUMBER('Primary endpoint outcomes'!BH615)=TRUE,'Primary endpoint outcomes'!BH615,0)))</f>
        <v>0</v>
      </c>
      <c r="Q616" s="326">
        <f>IF(ISNUMBER('Primary endpoint outcomes'!CK615)=TRUE,'Primary endpoint outcomes'!CK615,(IF(ISNUMBER('Primary endpoint outcomes'!CN615)=TRUE,'Primary endpoint outcomes'!CN615,0)))</f>
        <v>0</v>
      </c>
      <c r="R616" s="326">
        <f>IF(ISNUMBER('Primary endpoint outcomes'!CL615)=TRUE,'Primary endpoint outcomes'!CL615,(IF(ISNUMBER('Primary endpoint outcomes'!CO615)=TRUE,'Primary endpoint outcomes'!CO615,0)))</f>
        <v>0</v>
      </c>
      <c r="S616" s="325">
        <f>IF(ISNUMBER('Primary endpoint outcomes'!CM615)=TRUE,'Primary endpoint outcomes'!CM615,(IF(ISNUMBER('Primary endpoint outcomes'!CP615)=TRUE,'Primary endpoint outcomes'!CP615,0)))</f>
        <v>0</v>
      </c>
      <c r="T616" s="326">
        <f>IF(ISNUMBER('Primary endpoint outcomes'!DS615)=TRUE,'Primary endpoint outcomes'!DS615,(IF(ISNUMBER('Primary endpoint outcomes'!DV615)=TRUE,'Primary endpoint outcomes'!DV615,0)))</f>
        <v>0</v>
      </c>
      <c r="U616" s="326">
        <f>IF(ISNUMBER('Primary endpoint outcomes'!DT615)=TRUE,'Primary endpoint outcomes'!DT615,(IF(ISNUMBER('Primary endpoint outcomes'!DW615)=TRUE,'Primary endpoint outcomes'!DW615,0)))</f>
        <v>0</v>
      </c>
      <c r="V616" s="326">
        <f>IF(ISNUMBER('Primary endpoint outcomes'!DU615)=TRUE,'Primary endpoint outcomes'!DU615,(IF(ISNUMBER('Primary endpoint outcomes'!DX615)=TRUE,'Primary endpoint outcomes'!DX615,0)))</f>
        <v>0</v>
      </c>
      <c r="W616" s="326">
        <f>IF(ISNUMBER('Primary endpoint outcomes'!FA615)=TRUE,'Primary endpoint outcomes'!FA615,(IF(ISNUMBER('Primary endpoint outcomes'!FD615)=TRUE,'Primary endpoint outcomes'!FD615,0)))</f>
        <v>0</v>
      </c>
      <c r="X616" s="326">
        <f>IF(ISNUMBER('Primary endpoint outcomes'!FB615)=TRUE,'Primary endpoint outcomes'!FB615,(IF(ISNUMBER('Primary endpoint outcomes'!FE615)=TRUE,'Primary endpoint outcomes'!FE615,0)))</f>
        <v>0</v>
      </c>
      <c r="Y616" s="326">
        <f>IF(ISNUMBER('Primary endpoint outcomes'!FC615)=TRUE,'Primary endpoint outcomes'!FC615,(IF(ISNUMBER('Primary endpoint outcomes'!FF615)=TRUE,'Primary endpoint outcomes'!FF615,0)))</f>
        <v>0</v>
      </c>
      <c r="AA616" s="151">
        <f t="shared" si="281"/>
        <v>0</v>
      </c>
      <c r="AB616" s="153">
        <f t="shared" si="282"/>
        <v>-1</v>
      </c>
      <c r="AC616" s="153">
        <f t="shared" si="283"/>
        <v>0</v>
      </c>
      <c r="AD616" s="151">
        <f t="shared" si="284"/>
        <v>0</v>
      </c>
      <c r="AE616" s="153">
        <f t="shared" si="285"/>
        <v>-1</v>
      </c>
      <c r="AF616" s="153">
        <f t="shared" si="286"/>
        <v>0</v>
      </c>
      <c r="AG616" s="151">
        <f t="shared" si="287"/>
        <v>0</v>
      </c>
      <c r="AH616" s="153">
        <f t="shared" si="288"/>
        <v>-1</v>
      </c>
      <c r="AI616" s="153">
        <f t="shared" si="289"/>
        <v>0</v>
      </c>
      <c r="AJ616" s="151">
        <f t="shared" si="290"/>
        <v>0</v>
      </c>
      <c r="AK616" s="153">
        <f t="shared" si="291"/>
        <v>-1</v>
      </c>
      <c r="AL616" s="153">
        <f t="shared" si="292"/>
        <v>0</v>
      </c>
      <c r="AM616" s="151">
        <f t="shared" si="293"/>
        <v>0</v>
      </c>
      <c r="AN616" s="153">
        <f t="shared" si="294"/>
        <v>-1</v>
      </c>
      <c r="AO616" s="153">
        <f t="shared" si="295"/>
        <v>0</v>
      </c>
      <c r="AP616" s="153" t="b">
        <f t="shared" si="296"/>
        <v>0</v>
      </c>
      <c r="AQ616" s="153">
        <f t="shared" si="297"/>
        <v>0</v>
      </c>
      <c r="AR616" s="153" t="e">
        <f t="shared" si="298"/>
        <v>#DIV/0!</v>
      </c>
      <c r="AS616" s="153" t="e">
        <f t="shared" si="299"/>
        <v>#DIV/0!</v>
      </c>
      <c r="AT616" s="153">
        <f t="shared" si="300"/>
        <v>0</v>
      </c>
    </row>
    <row r="617" spans="1:46" ht="15.75" x14ac:dyDescent="0.25">
      <c r="A617" s="152" t="str">
        <f>'Primary endpoint outcomes'!A616</f>
        <v>Tsutsui 2000</v>
      </c>
      <c r="B617" s="152" t="str">
        <f>CONCATENATE('Primary endpoint outcomes'!S616,'Primary endpoint outcomes'!T616)</f>
        <v>HAMD17</v>
      </c>
      <c r="C617" s="154">
        <f t="shared" si="273"/>
        <v>23.998104265402844</v>
      </c>
      <c r="D617" s="154">
        <f t="shared" si="274"/>
        <v>0</v>
      </c>
      <c r="E617" s="154">
        <f t="shared" si="275"/>
        <v>211</v>
      </c>
      <c r="F617" s="21" t="str">
        <f t="shared" si="276"/>
        <v>YES</v>
      </c>
      <c r="G617" s="21" t="str">
        <f t="shared" si="277"/>
        <v>NO</v>
      </c>
      <c r="H617" s="155" t="e">
        <f t="shared" si="278"/>
        <v>#NUM!</v>
      </c>
      <c r="I617" s="155" t="e">
        <f t="shared" si="279"/>
        <v>#NUM!</v>
      </c>
      <c r="J617" s="318">
        <f t="shared" si="280"/>
        <v>0</v>
      </c>
      <c r="K617" s="326">
        <f>IF(ISNUMBER('Primary endpoint outcomes'!U616)=TRUE,'Primary endpoint outcomes'!U616,(IF(ISNUMBER('Primary endpoint outcomes'!X616)=TRUE,'Primary endpoint outcomes'!X616,0)))</f>
        <v>24.4</v>
      </c>
      <c r="L617" s="326">
        <f>IF(ISNUMBER('Primary endpoint outcomes'!V616)=TRUE,'Primary endpoint outcomes'!V616,(IF(ISNUMBER('Primary endpoint outcomes'!Y616)=TRUE,'Primary endpoint outcomes'!Y616,0)))</f>
        <v>0</v>
      </c>
      <c r="M617" s="325">
        <f>IF(ISNUMBER('Primary endpoint outcomes'!W616)=TRUE,'Primary endpoint outcomes'!W616,(IF(ISNUMBER('Primary endpoint outcomes'!Z616)=TRUE,'Primary endpoint outcomes'!Z616,0)))</f>
        <v>105</v>
      </c>
      <c r="N617" s="326">
        <f>IF(ISNUMBER('Primary endpoint outcomes'!BC616)=TRUE,'Primary endpoint outcomes'!BC616,(IF(ISNUMBER('Primary endpoint outcomes'!BF616)=TRUE,'Primary endpoint outcomes'!BF616,0)))</f>
        <v>23.6</v>
      </c>
      <c r="O617" s="325">
        <f>IF(ISNUMBER('Primary endpoint outcomes'!BD616)=TRUE,'Primary endpoint outcomes'!BD616,(IF(ISNUMBER('Primary endpoint outcomes'!BG616)=TRUE,'Primary endpoint outcomes'!BG616,0)))</f>
        <v>0</v>
      </c>
      <c r="P617" s="325">
        <f>IF(ISNUMBER('Primary endpoint outcomes'!BE616)=TRUE,'Primary endpoint outcomes'!BE616,(IF(ISNUMBER('Primary endpoint outcomes'!BH616)=TRUE,'Primary endpoint outcomes'!BH616,0)))</f>
        <v>106</v>
      </c>
      <c r="Q617" s="326">
        <f>IF(ISNUMBER('Primary endpoint outcomes'!CK616)=TRUE,'Primary endpoint outcomes'!CK616,(IF(ISNUMBER('Primary endpoint outcomes'!CN616)=TRUE,'Primary endpoint outcomes'!CN616,0)))</f>
        <v>0</v>
      </c>
      <c r="R617" s="326">
        <f>IF(ISNUMBER('Primary endpoint outcomes'!CL616)=TRUE,'Primary endpoint outcomes'!CL616,(IF(ISNUMBER('Primary endpoint outcomes'!CO616)=TRUE,'Primary endpoint outcomes'!CO616,0)))</f>
        <v>0</v>
      </c>
      <c r="S617" s="325">
        <f>IF(ISNUMBER('Primary endpoint outcomes'!CM616)=TRUE,'Primary endpoint outcomes'!CM616,(IF(ISNUMBER('Primary endpoint outcomes'!CP616)=TRUE,'Primary endpoint outcomes'!CP616,0)))</f>
        <v>0</v>
      </c>
      <c r="T617" s="326">
        <f>IF(ISNUMBER('Primary endpoint outcomes'!DS616)=TRUE,'Primary endpoint outcomes'!DS616,(IF(ISNUMBER('Primary endpoint outcomes'!DV616)=TRUE,'Primary endpoint outcomes'!DV616,0)))</f>
        <v>0</v>
      </c>
      <c r="U617" s="326">
        <f>IF(ISNUMBER('Primary endpoint outcomes'!DT616)=TRUE,'Primary endpoint outcomes'!DT616,(IF(ISNUMBER('Primary endpoint outcomes'!DW616)=TRUE,'Primary endpoint outcomes'!DW616,0)))</f>
        <v>0</v>
      </c>
      <c r="V617" s="326">
        <f>IF(ISNUMBER('Primary endpoint outcomes'!DU616)=TRUE,'Primary endpoint outcomes'!DU616,(IF(ISNUMBER('Primary endpoint outcomes'!DX616)=TRUE,'Primary endpoint outcomes'!DX616,0)))</f>
        <v>0</v>
      </c>
      <c r="W617" s="326">
        <f>IF(ISNUMBER('Primary endpoint outcomes'!FA616)=TRUE,'Primary endpoint outcomes'!FA616,(IF(ISNUMBER('Primary endpoint outcomes'!FD616)=TRUE,'Primary endpoint outcomes'!FD616,0)))</f>
        <v>0</v>
      </c>
      <c r="X617" s="326">
        <f>IF(ISNUMBER('Primary endpoint outcomes'!FB616)=TRUE,'Primary endpoint outcomes'!FB616,(IF(ISNUMBER('Primary endpoint outcomes'!FE616)=TRUE,'Primary endpoint outcomes'!FE616,0)))</f>
        <v>0</v>
      </c>
      <c r="Y617" s="326">
        <f>IF(ISNUMBER('Primary endpoint outcomes'!FC616)=TRUE,'Primary endpoint outcomes'!FC616,(IF(ISNUMBER('Primary endpoint outcomes'!FF616)=TRUE,'Primary endpoint outcomes'!FF616,0)))</f>
        <v>0</v>
      </c>
      <c r="AA617" s="151">
        <f t="shared" si="281"/>
        <v>105</v>
      </c>
      <c r="AB617" s="153">
        <f t="shared" si="282"/>
        <v>104</v>
      </c>
      <c r="AC617" s="153">
        <f t="shared" si="283"/>
        <v>0</v>
      </c>
      <c r="AD617" s="151">
        <f t="shared" si="284"/>
        <v>106</v>
      </c>
      <c r="AE617" s="153">
        <f t="shared" si="285"/>
        <v>105</v>
      </c>
      <c r="AF617" s="153">
        <f t="shared" si="286"/>
        <v>0</v>
      </c>
      <c r="AG617" s="151">
        <f t="shared" si="287"/>
        <v>0</v>
      </c>
      <c r="AH617" s="153">
        <f t="shared" si="288"/>
        <v>-1</v>
      </c>
      <c r="AI617" s="153">
        <f t="shared" si="289"/>
        <v>0</v>
      </c>
      <c r="AJ617" s="151">
        <f t="shared" si="290"/>
        <v>0</v>
      </c>
      <c r="AK617" s="153">
        <f t="shared" si="291"/>
        <v>-1</v>
      </c>
      <c r="AL617" s="153">
        <f t="shared" si="292"/>
        <v>0</v>
      </c>
      <c r="AM617" s="151">
        <f t="shared" si="293"/>
        <v>0</v>
      </c>
      <c r="AN617" s="153">
        <f t="shared" si="294"/>
        <v>-1</v>
      </c>
      <c r="AO617" s="153">
        <f t="shared" si="295"/>
        <v>0</v>
      </c>
      <c r="AP617" s="153">
        <f t="shared" si="296"/>
        <v>209</v>
      </c>
      <c r="AQ617" s="153">
        <f t="shared" si="297"/>
        <v>0</v>
      </c>
      <c r="AR617" s="153">
        <f t="shared" si="298"/>
        <v>23.998104265402844</v>
      </c>
      <c r="AS617" s="153">
        <f t="shared" si="299"/>
        <v>0</v>
      </c>
      <c r="AT617" s="153">
        <f t="shared" si="300"/>
        <v>211</v>
      </c>
    </row>
    <row r="618" spans="1:46" ht="15.75" x14ac:dyDescent="0.25">
      <c r="A618" s="152" t="str">
        <f>'Primary endpoint outcomes'!A617</f>
        <v>Tural 2003</v>
      </c>
      <c r="B618" s="152" t="str">
        <f>CONCATENATE('Primary endpoint outcomes'!S617,'Primary endpoint outcomes'!T617)</f>
        <v>HAMD17</v>
      </c>
      <c r="C618" s="154">
        <f t="shared" si="273"/>
        <v>21.635789473684213</v>
      </c>
      <c r="D618" s="154">
        <f t="shared" si="274"/>
        <v>7.148403591924807</v>
      </c>
      <c r="E618" s="154">
        <f t="shared" si="275"/>
        <v>95</v>
      </c>
      <c r="F618" s="21" t="str">
        <f t="shared" si="276"/>
        <v>YES</v>
      </c>
      <c r="G618" s="21" t="str">
        <f t="shared" si="277"/>
        <v>NO</v>
      </c>
      <c r="H618" s="155">
        <f t="shared" si="278"/>
        <v>0.78476812713067079</v>
      </c>
      <c r="I618" s="155">
        <f t="shared" si="279"/>
        <v>0.21523187286932921</v>
      </c>
      <c r="J618" s="318">
        <f t="shared" si="280"/>
        <v>1</v>
      </c>
      <c r="K618" s="326">
        <f>IF(ISNUMBER('Primary endpoint outcomes'!U617)=TRUE,'Primary endpoint outcomes'!U617,(IF(ISNUMBER('Primary endpoint outcomes'!X617)=TRUE,'Primary endpoint outcomes'!X617,0)))</f>
        <v>20.6</v>
      </c>
      <c r="L618" s="326">
        <f>IF(ISNUMBER('Primary endpoint outcomes'!V617)=TRUE,'Primary endpoint outcomes'!V617,(IF(ISNUMBER('Primary endpoint outcomes'!Y617)=TRUE,'Primary endpoint outcomes'!Y617,0)))</f>
        <v>7.1</v>
      </c>
      <c r="M618" s="325">
        <f>IF(ISNUMBER('Primary endpoint outcomes'!W617)=TRUE,'Primary endpoint outcomes'!W617,(IF(ISNUMBER('Primary endpoint outcomes'!Z617)=TRUE,'Primary endpoint outcomes'!Z617,0)))</f>
        <v>29</v>
      </c>
      <c r="N618" s="326">
        <f>IF(ISNUMBER('Primary endpoint outcomes'!BC617)=TRUE,'Primary endpoint outcomes'!BC617,(IF(ISNUMBER('Primary endpoint outcomes'!BF617)=TRUE,'Primary endpoint outcomes'!BF617,0)))</f>
        <v>23.4</v>
      </c>
      <c r="O618" s="325">
        <f>IF(ISNUMBER('Primary endpoint outcomes'!BD617)=TRUE,'Primary endpoint outcomes'!BD617,(IF(ISNUMBER('Primary endpoint outcomes'!BG617)=TRUE,'Primary endpoint outcomes'!BG617,0)))</f>
        <v>7.5</v>
      </c>
      <c r="P618" s="325">
        <f>IF(ISNUMBER('Primary endpoint outcomes'!BE617)=TRUE,'Primary endpoint outcomes'!BE617,(IF(ISNUMBER('Primary endpoint outcomes'!BH617)=TRUE,'Primary endpoint outcomes'!BH617,0)))</f>
        <v>34</v>
      </c>
      <c r="Q618" s="326">
        <f>IF(ISNUMBER('Primary endpoint outcomes'!CK617)=TRUE,'Primary endpoint outcomes'!CK617,(IF(ISNUMBER('Primary endpoint outcomes'!CN617)=TRUE,'Primary endpoint outcomes'!CN617,0)))</f>
        <v>20.7</v>
      </c>
      <c r="R618" s="326">
        <f>IF(ISNUMBER('Primary endpoint outcomes'!CL617)=TRUE,'Primary endpoint outcomes'!CL617,(IF(ISNUMBER('Primary endpoint outcomes'!CO617)=TRUE,'Primary endpoint outcomes'!CO617,0)))</f>
        <v>6.8</v>
      </c>
      <c r="S618" s="325">
        <f>IF(ISNUMBER('Primary endpoint outcomes'!CM617)=TRUE,'Primary endpoint outcomes'!CM617,(IF(ISNUMBER('Primary endpoint outcomes'!CP617)=TRUE,'Primary endpoint outcomes'!CP617,0)))</f>
        <v>32</v>
      </c>
      <c r="T618" s="326">
        <f>IF(ISNUMBER('Primary endpoint outcomes'!DS617)=TRUE,'Primary endpoint outcomes'!DS617,(IF(ISNUMBER('Primary endpoint outcomes'!DV617)=TRUE,'Primary endpoint outcomes'!DV617,0)))</f>
        <v>0</v>
      </c>
      <c r="U618" s="326">
        <f>IF(ISNUMBER('Primary endpoint outcomes'!DT617)=TRUE,'Primary endpoint outcomes'!DT617,(IF(ISNUMBER('Primary endpoint outcomes'!DW617)=TRUE,'Primary endpoint outcomes'!DW617,0)))</f>
        <v>0</v>
      </c>
      <c r="V618" s="326">
        <f>IF(ISNUMBER('Primary endpoint outcomes'!DU617)=TRUE,'Primary endpoint outcomes'!DU617,(IF(ISNUMBER('Primary endpoint outcomes'!DX617)=TRUE,'Primary endpoint outcomes'!DX617,0)))</f>
        <v>0</v>
      </c>
      <c r="W618" s="326">
        <f>IF(ISNUMBER('Primary endpoint outcomes'!FA617)=TRUE,'Primary endpoint outcomes'!FA617,(IF(ISNUMBER('Primary endpoint outcomes'!FD617)=TRUE,'Primary endpoint outcomes'!FD617,0)))</f>
        <v>0</v>
      </c>
      <c r="X618" s="326">
        <f>IF(ISNUMBER('Primary endpoint outcomes'!FB617)=TRUE,'Primary endpoint outcomes'!FB617,(IF(ISNUMBER('Primary endpoint outcomes'!FE617)=TRUE,'Primary endpoint outcomes'!FE617,0)))</f>
        <v>0</v>
      </c>
      <c r="Y618" s="326">
        <f>IF(ISNUMBER('Primary endpoint outcomes'!FC617)=TRUE,'Primary endpoint outcomes'!FC617,(IF(ISNUMBER('Primary endpoint outcomes'!FF617)=TRUE,'Primary endpoint outcomes'!FF617,0)))</f>
        <v>0</v>
      </c>
      <c r="AA618" s="151">
        <f t="shared" si="281"/>
        <v>29</v>
      </c>
      <c r="AB618" s="153">
        <f t="shared" si="282"/>
        <v>28</v>
      </c>
      <c r="AC618" s="153">
        <f t="shared" si="283"/>
        <v>1411.48</v>
      </c>
      <c r="AD618" s="151">
        <f t="shared" si="284"/>
        <v>34</v>
      </c>
      <c r="AE618" s="153">
        <f t="shared" si="285"/>
        <v>33</v>
      </c>
      <c r="AF618" s="153">
        <f t="shared" si="286"/>
        <v>1856.25</v>
      </c>
      <c r="AG618" s="151">
        <f t="shared" si="287"/>
        <v>32</v>
      </c>
      <c r="AH618" s="153">
        <f t="shared" si="288"/>
        <v>31</v>
      </c>
      <c r="AI618" s="153">
        <f t="shared" si="289"/>
        <v>1433.4399999999998</v>
      </c>
      <c r="AJ618" s="151">
        <f t="shared" si="290"/>
        <v>0</v>
      </c>
      <c r="AK618" s="153">
        <f t="shared" si="291"/>
        <v>-1</v>
      </c>
      <c r="AL618" s="153">
        <f t="shared" si="292"/>
        <v>0</v>
      </c>
      <c r="AM618" s="151">
        <f t="shared" si="293"/>
        <v>0</v>
      </c>
      <c r="AN618" s="153">
        <f t="shared" si="294"/>
        <v>-1</v>
      </c>
      <c r="AO618" s="153">
        <f t="shared" si="295"/>
        <v>0</v>
      </c>
      <c r="AP618" s="153">
        <f t="shared" si="296"/>
        <v>92</v>
      </c>
      <c r="AQ618" s="153">
        <f t="shared" si="297"/>
        <v>4701.17</v>
      </c>
      <c r="AR618" s="153">
        <f t="shared" si="298"/>
        <v>21.635789473684213</v>
      </c>
      <c r="AS618" s="153">
        <f t="shared" si="299"/>
        <v>7.148403591924807</v>
      </c>
      <c r="AT618" s="153">
        <f t="shared" si="300"/>
        <v>95</v>
      </c>
    </row>
    <row r="619" spans="1:46" ht="15.75" x14ac:dyDescent="0.25">
      <c r="A619" s="152" t="str">
        <f>'Primary endpoint outcomes'!A618</f>
        <v>Tylee 1997</v>
      </c>
      <c r="B619" s="152" t="str">
        <f>CONCATENATE('Primary endpoint outcomes'!S618,'Primary endpoint outcomes'!T618)</f>
        <v>MADRS10</v>
      </c>
      <c r="C619" s="154">
        <f t="shared" si="273"/>
        <v>28.547800586510263</v>
      </c>
      <c r="D619" s="154">
        <f t="shared" si="274"/>
        <v>5.2503855737046949</v>
      </c>
      <c r="E619" s="154">
        <f t="shared" si="275"/>
        <v>341</v>
      </c>
      <c r="F619" s="21" t="str">
        <f t="shared" si="276"/>
        <v>YES</v>
      </c>
      <c r="G619" s="21" t="str">
        <f t="shared" si="277"/>
        <v>NO</v>
      </c>
      <c r="H619" s="155">
        <f t="shared" si="278"/>
        <v>0.89382114547496883</v>
      </c>
      <c r="I619" s="155">
        <f t="shared" si="279"/>
        <v>0.10617885452503117</v>
      </c>
      <c r="J619" s="318">
        <f t="shared" si="280"/>
        <v>1</v>
      </c>
      <c r="K619" s="326">
        <f>IF(ISNUMBER('Primary endpoint outcomes'!U618)=TRUE,'Primary endpoint outcomes'!U618,(IF(ISNUMBER('Primary endpoint outcomes'!X618)=TRUE,'Primary endpoint outcomes'!X618,0)))</f>
        <v>27.8</v>
      </c>
      <c r="L619" s="326">
        <f>IF(ISNUMBER('Primary endpoint outcomes'!V618)=TRUE,'Primary endpoint outcomes'!V618,(IF(ISNUMBER('Primary endpoint outcomes'!Y618)=TRUE,'Primary endpoint outcomes'!Y618,0)))</f>
        <v>5.3</v>
      </c>
      <c r="M619" s="325">
        <f>IF(ISNUMBER('Primary endpoint outcomes'!W618)=TRUE,'Primary endpoint outcomes'!W618,(IF(ISNUMBER('Primary endpoint outcomes'!Z618)=TRUE,'Primary endpoint outcomes'!Z618,0)))</f>
        <v>171</v>
      </c>
      <c r="N619" s="326">
        <f>IF(ISNUMBER('Primary endpoint outcomes'!BC618)=TRUE,'Primary endpoint outcomes'!BC618,(IF(ISNUMBER('Primary endpoint outcomes'!BF618)=TRUE,'Primary endpoint outcomes'!BF618,0)))</f>
        <v>29.3</v>
      </c>
      <c r="O619" s="325">
        <f>IF(ISNUMBER('Primary endpoint outcomes'!BD618)=TRUE,'Primary endpoint outcomes'!BD618,(IF(ISNUMBER('Primary endpoint outcomes'!BG618)=TRUE,'Primary endpoint outcomes'!BG618,0)))</f>
        <v>5.2</v>
      </c>
      <c r="P619" s="325">
        <f>IF(ISNUMBER('Primary endpoint outcomes'!BE618)=TRUE,'Primary endpoint outcomes'!BE618,(IF(ISNUMBER('Primary endpoint outcomes'!BH618)=TRUE,'Primary endpoint outcomes'!BH618,0)))</f>
        <v>170</v>
      </c>
      <c r="Q619" s="326">
        <f>IF(ISNUMBER('Primary endpoint outcomes'!CK618)=TRUE,'Primary endpoint outcomes'!CK618,(IF(ISNUMBER('Primary endpoint outcomes'!CN618)=TRUE,'Primary endpoint outcomes'!CN618,0)))</f>
        <v>0</v>
      </c>
      <c r="R619" s="326">
        <f>IF(ISNUMBER('Primary endpoint outcomes'!CL618)=TRUE,'Primary endpoint outcomes'!CL618,(IF(ISNUMBER('Primary endpoint outcomes'!CO618)=TRUE,'Primary endpoint outcomes'!CO618,0)))</f>
        <v>0</v>
      </c>
      <c r="S619" s="325">
        <f>IF(ISNUMBER('Primary endpoint outcomes'!CM618)=TRUE,'Primary endpoint outcomes'!CM618,(IF(ISNUMBER('Primary endpoint outcomes'!CP618)=TRUE,'Primary endpoint outcomes'!CP618,0)))</f>
        <v>0</v>
      </c>
      <c r="T619" s="326">
        <f>IF(ISNUMBER('Primary endpoint outcomes'!DS618)=TRUE,'Primary endpoint outcomes'!DS618,(IF(ISNUMBER('Primary endpoint outcomes'!DV618)=TRUE,'Primary endpoint outcomes'!DV618,0)))</f>
        <v>0</v>
      </c>
      <c r="U619" s="326">
        <f>IF(ISNUMBER('Primary endpoint outcomes'!DT618)=TRUE,'Primary endpoint outcomes'!DT618,(IF(ISNUMBER('Primary endpoint outcomes'!DW618)=TRUE,'Primary endpoint outcomes'!DW618,0)))</f>
        <v>0</v>
      </c>
      <c r="V619" s="326">
        <f>IF(ISNUMBER('Primary endpoint outcomes'!DU618)=TRUE,'Primary endpoint outcomes'!DU618,(IF(ISNUMBER('Primary endpoint outcomes'!DX618)=TRUE,'Primary endpoint outcomes'!DX618,0)))</f>
        <v>0</v>
      </c>
      <c r="W619" s="326">
        <f>IF(ISNUMBER('Primary endpoint outcomes'!FA618)=TRUE,'Primary endpoint outcomes'!FA618,(IF(ISNUMBER('Primary endpoint outcomes'!FD618)=TRUE,'Primary endpoint outcomes'!FD618,0)))</f>
        <v>0</v>
      </c>
      <c r="X619" s="326">
        <f>IF(ISNUMBER('Primary endpoint outcomes'!FB618)=TRUE,'Primary endpoint outcomes'!FB618,(IF(ISNUMBER('Primary endpoint outcomes'!FE618)=TRUE,'Primary endpoint outcomes'!FE618,0)))</f>
        <v>0</v>
      </c>
      <c r="Y619" s="326">
        <f>IF(ISNUMBER('Primary endpoint outcomes'!FC618)=TRUE,'Primary endpoint outcomes'!FC618,(IF(ISNUMBER('Primary endpoint outcomes'!FF618)=TRUE,'Primary endpoint outcomes'!FF618,0)))</f>
        <v>0</v>
      </c>
      <c r="AA619" s="151">
        <f t="shared" si="281"/>
        <v>171</v>
      </c>
      <c r="AB619" s="153">
        <f t="shared" si="282"/>
        <v>170</v>
      </c>
      <c r="AC619" s="153">
        <f t="shared" si="283"/>
        <v>4775.3</v>
      </c>
      <c r="AD619" s="151">
        <f t="shared" si="284"/>
        <v>170</v>
      </c>
      <c r="AE619" s="153">
        <f t="shared" si="285"/>
        <v>169</v>
      </c>
      <c r="AF619" s="153">
        <f t="shared" si="286"/>
        <v>4569.76</v>
      </c>
      <c r="AG619" s="151">
        <f t="shared" si="287"/>
        <v>0</v>
      </c>
      <c r="AH619" s="153">
        <f t="shared" si="288"/>
        <v>-1</v>
      </c>
      <c r="AI619" s="153">
        <f t="shared" si="289"/>
        <v>0</v>
      </c>
      <c r="AJ619" s="151">
        <f t="shared" si="290"/>
        <v>0</v>
      </c>
      <c r="AK619" s="153">
        <f t="shared" si="291"/>
        <v>-1</v>
      </c>
      <c r="AL619" s="153">
        <f t="shared" si="292"/>
        <v>0</v>
      </c>
      <c r="AM619" s="151">
        <f t="shared" si="293"/>
        <v>0</v>
      </c>
      <c r="AN619" s="153">
        <f t="shared" si="294"/>
        <v>-1</v>
      </c>
      <c r="AO619" s="153">
        <f t="shared" si="295"/>
        <v>0</v>
      </c>
      <c r="AP619" s="153">
        <f t="shared" si="296"/>
        <v>339</v>
      </c>
      <c r="AQ619" s="153">
        <f t="shared" si="297"/>
        <v>9345.0600000000013</v>
      </c>
      <c r="AR619" s="153">
        <f t="shared" si="298"/>
        <v>28.547800586510263</v>
      </c>
      <c r="AS619" s="153">
        <f t="shared" si="299"/>
        <v>5.2503855737046949</v>
      </c>
      <c r="AT619" s="153">
        <f t="shared" si="300"/>
        <v>341</v>
      </c>
    </row>
    <row r="620" spans="1:46" ht="15.75" x14ac:dyDescent="0.25">
      <c r="A620" s="152" t="str">
        <f>'Primary endpoint outcomes'!A619</f>
        <v xml:space="preserve">Tzanakaki 2000 </v>
      </c>
      <c r="B620" s="152" t="str">
        <f>CONCATENATE('Primary endpoint outcomes'!S619,'Primary endpoint outcomes'!T619)</f>
        <v>HAMD21</v>
      </c>
      <c r="C620" s="154">
        <f t="shared" si="273"/>
        <v>27.453211009174314</v>
      </c>
      <c r="D620" s="154">
        <f t="shared" si="274"/>
        <v>5.6</v>
      </c>
      <c r="E620" s="154">
        <f t="shared" si="275"/>
        <v>109</v>
      </c>
      <c r="F620" s="21" t="str">
        <f t="shared" si="276"/>
        <v>YES</v>
      </c>
      <c r="G620" s="21" t="str">
        <f t="shared" si="277"/>
        <v>NO</v>
      </c>
      <c r="H620" s="155">
        <f t="shared" si="278"/>
        <v>0.97958322851887925</v>
      </c>
      <c r="I620" s="155">
        <f t="shared" si="279"/>
        <v>2.0416771481120755E-2</v>
      </c>
      <c r="J620" s="318">
        <f t="shared" si="280"/>
        <v>1</v>
      </c>
      <c r="K620" s="326">
        <f>IF(ISNUMBER('Primary endpoint outcomes'!U619)=TRUE,'Primary endpoint outcomes'!U619,(IF(ISNUMBER('Primary endpoint outcomes'!X619)=TRUE,'Primary endpoint outcomes'!X619,0)))</f>
        <v>27.8</v>
      </c>
      <c r="L620" s="326">
        <f>IF(ISNUMBER('Primary endpoint outcomes'!V619)=TRUE,'Primary endpoint outcomes'!V619,(IF(ISNUMBER('Primary endpoint outcomes'!Y619)=TRUE,'Primary endpoint outcomes'!Y619,0)))</f>
        <v>5.6</v>
      </c>
      <c r="M620" s="325">
        <f>IF(ISNUMBER('Primary endpoint outcomes'!W619)=TRUE,'Primary endpoint outcomes'!W619,(IF(ISNUMBER('Primary endpoint outcomes'!Z619)=TRUE,'Primary endpoint outcomes'!Z619,0)))</f>
        <v>55</v>
      </c>
      <c r="N620" s="326">
        <f>IF(ISNUMBER('Primary endpoint outcomes'!BC619)=TRUE,'Primary endpoint outcomes'!BC619,(IF(ISNUMBER('Primary endpoint outcomes'!BF619)=TRUE,'Primary endpoint outcomes'!BF619,0)))</f>
        <v>27.1</v>
      </c>
      <c r="O620" s="325">
        <f>IF(ISNUMBER('Primary endpoint outcomes'!BD619)=TRUE,'Primary endpoint outcomes'!BD619,(IF(ISNUMBER('Primary endpoint outcomes'!BG619)=TRUE,'Primary endpoint outcomes'!BG619,0)))</f>
        <v>5.6</v>
      </c>
      <c r="P620" s="325">
        <f>IF(ISNUMBER('Primary endpoint outcomes'!BE619)=TRUE,'Primary endpoint outcomes'!BE619,(IF(ISNUMBER('Primary endpoint outcomes'!BH619)=TRUE,'Primary endpoint outcomes'!BH619,0)))</f>
        <v>54</v>
      </c>
      <c r="Q620" s="326">
        <f>IF(ISNUMBER('Primary endpoint outcomes'!CK619)=TRUE,'Primary endpoint outcomes'!CK619,(IF(ISNUMBER('Primary endpoint outcomes'!CN619)=TRUE,'Primary endpoint outcomes'!CN619,0)))</f>
        <v>0</v>
      </c>
      <c r="R620" s="326">
        <f>IF(ISNUMBER('Primary endpoint outcomes'!CL619)=TRUE,'Primary endpoint outcomes'!CL619,(IF(ISNUMBER('Primary endpoint outcomes'!CO619)=TRUE,'Primary endpoint outcomes'!CO619,0)))</f>
        <v>0</v>
      </c>
      <c r="S620" s="325">
        <f>IF(ISNUMBER('Primary endpoint outcomes'!CM619)=TRUE,'Primary endpoint outcomes'!CM619,(IF(ISNUMBER('Primary endpoint outcomes'!CP619)=TRUE,'Primary endpoint outcomes'!CP619,0)))</f>
        <v>0</v>
      </c>
      <c r="T620" s="326">
        <f>IF(ISNUMBER('Primary endpoint outcomes'!DS619)=TRUE,'Primary endpoint outcomes'!DS619,(IF(ISNUMBER('Primary endpoint outcomes'!DV619)=TRUE,'Primary endpoint outcomes'!DV619,0)))</f>
        <v>0</v>
      </c>
      <c r="U620" s="326">
        <f>IF(ISNUMBER('Primary endpoint outcomes'!DT619)=TRUE,'Primary endpoint outcomes'!DT619,(IF(ISNUMBER('Primary endpoint outcomes'!DW619)=TRUE,'Primary endpoint outcomes'!DW619,0)))</f>
        <v>0</v>
      </c>
      <c r="V620" s="326">
        <f>IF(ISNUMBER('Primary endpoint outcomes'!DU619)=TRUE,'Primary endpoint outcomes'!DU619,(IF(ISNUMBER('Primary endpoint outcomes'!DX619)=TRUE,'Primary endpoint outcomes'!DX619,0)))</f>
        <v>0</v>
      </c>
      <c r="W620" s="326">
        <f>IF(ISNUMBER('Primary endpoint outcomes'!FA619)=TRUE,'Primary endpoint outcomes'!FA619,(IF(ISNUMBER('Primary endpoint outcomes'!FD619)=TRUE,'Primary endpoint outcomes'!FD619,0)))</f>
        <v>0</v>
      </c>
      <c r="X620" s="326">
        <f>IF(ISNUMBER('Primary endpoint outcomes'!FB619)=TRUE,'Primary endpoint outcomes'!FB619,(IF(ISNUMBER('Primary endpoint outcomes'!FE619)=TRUE,'Primary endpoint outcomes'!FE619,0)))</f>
        <v>0</v>
      </c>
      <c r="Y620" s="326">
        <f>IF(ISNUMBER('Primary endpoint outcomes'!FC619)=TRUE,'Primary endpoint outcomes'!FC619,(IF(ISNUMBER('Primary endpoint outcomes'!FF619)=TRUE,'Primary endpoint outcomes'!FF619,0)))</f>
        <v>0</v>
      </c>
      <c r="AA620" s="151">
        <f t="shared" si="281"/>
        <v>55</v>
      </c>
      <c r="AB620" s="153">
        <f t="shared" si="282"/>
        <v>54</v>
      </c>
      <c r="AC620" s="153">
        <f t="shared" si="283"/>
        <v>1693.4399999999998</v>
      </c>
      <c r="AD620" s="151">
        <f t="shared" si="284"/>
        <v>54</v>
      </c>
      <c r="AE620" s="153">
        <f t="shared" si="285"/>
        <v>53</v>
      </c>
      <c r="AF620" s="153">
        <f t="shared" si="286"/>
        <v>1662.0799999999997</v>
      </c>
      <c r="AG620" s="151">
        <f t="shared" si="287"/>
        <v>0</v>
      </c>
      <c r="AH620" s="153">
        <f t="shared" si="288"/>
        <v>-1</v>
      </c>
      <c r="AI620" s="153">
        <f t="shared" si="289"/>
        <v>0</v>
      </c>
      <c r="AJ620" s="151">
        <f t="shared" si="290"/>
        <v>0</v>
      </c>
      <c r="AK620" s="153">
        <f t="shared" si="291"/>
        <v>-1</v>
      </c>
      <c r="AL620" s="153">
        <f t="shared" si="292"/>
        <v>0</v>
      </c>
      <c r="AM620" s="151">
        <f t="shared" si="293"/>
        <v>0</v>
      </c>
      <c r="AN620" s="153">
        <f t="shared" si="294"/>
        <v>-1</v>
      </c>
      <c r="AO620" s="153">
        <f t="shared" si="295"/>
        <v>0</v>
      </c>
      <c r="AP620" s="153">
        <f t="shared" si="296"/>
        <v>107</v>
      </c>
      <c r="AQ620" s="153">
        <f t="shared" si="297"/>
        <v>3355.5199999999995</v>
      </c>
      <c r="AR620" s="153">
        <f t="shared" si="298"/>
        <v>27.453211009174314</v>
      </c>
      <c r="AS620" s="153">
        <f t="shared" si="299"/>
        <v>5.6</v>
      </c>
      <c r="AT620" s="153">
        <f t="shared" si="300"/>
        <v>109</v>
      </c>
    </row>
    <row r="621" spans="1:46" ht="15.75" x14ac:dyDescent="0.25">
      <c r="A621" s="152" t="str">
        <f>'Primary endpoint outcomes'!A620</f>
        <v>Umadevi 2013</v>
      </c>
      <c r="B621" s="152" t="str">
        <f>CONCATENATE('Primary endpoint outcomes'!S620,'Primary endpoint outcomes'!T620)</f>
        <v>HADS-D7</v>
      </c>
      <c r="C621" s="154">
        <f t="shared" si="273"/>
        <v>14.604418604651164</v>
      </c>
      <c r="D621" s="154">
        <f t="shared" si="274"/>
        <v>4.2651677689817751</v>
      </c>
      <c r="E621" s="154">
        <f t="shared" si="275"/>
        <v>43</v>
      </c>
      <c r="F621" s="21" t="str">
        <f t="shared" si="276"/>
        <v>YES</v>
      </c>
      <c r="G621" s="21" t="str">
        <f t="shared" si="277"/>
        <v>NO</v>
      </c>
      <c r="H621" s="155">
        <f t="shared" si="278"/>
        <v>0.72927610750812788</v>
      </c>
      <c r="I621" s="155">
        <f t="shared" si="279"/>
        <v>0.27072389249187212</v>
      </c>
      <c r="J621" s="318">
        <f t="shared" si="280"/>
        <v>1</v>
      </c>
      <c r="K621" s="326">
        <f>IF(ISNUMBER('Primary endpoint outcomes'!U620)=TRUE,'Primary endpoint outcomes'!U620,(IF(ISNUMBER('Primary endpoint outcomes'!X620)=TRUE,'Primary endpoint outcomes'!X620,0)))</f>
        <v>14</v>
      </c>
      <c r="L621" s="326">
        <f>IF(ISNUMBER('Primary endpoint outcomes'!V620)=TRUE,'Primary endpoint outcomes'!V620,(IF(ISNUMBER('Primary endpoint outcomes'!Y620)=TRUE,'Primary endpoint outcomes'!Y620,0)))</f>
        <v>4.47</v>
      </c>
      <c r="M621" s="325">
        <f>IF(ISNUMBER('Primary endpoint outcomes'!W620)=TRUE,'Primary endpoint outcomes'!W620,(IF(ISNUMBER('Primary endpoint outcomes'!Z620)=TRUE,'Primary endpoint outcomes'!Z620,0)))</f>
        <v>20</v>
      </c>
      <c r="N621" s="326">
        <f>IF(ISNUMBER('Primary endpoint outcomes'!BC620)=TRUE,'Primary endpoint outcomes'!BC620,(IF(ISNUMBER('Primary endpoint outcomes'!BF620)=TRUE,'Primary endpoint outcomes'!BF620,0)))</f>
        <v>15.13</v>
      </c>
      <c r="O621" s="325">
        <f>IF(ISNUMBER('Primary endpoint outcomes'!BD620)=TRUE,'Primary endpoint outcomes'!BD620,(IF(ISNUMBER('Primary endpoint outcomes'!BG620)=TRUE,'Primary endpoint outcomes'!BG620,0)))</f>
        <v>4.08</v>
      </c>
      <c r="P621" s="325">
        <f>IF(ISNUMBER('Primary endpoint outcomes'!BE620)=TRUE,'Primary endpoint outcomes'!BE620,(IF(ISNUMBER('Primary endpoint outcomes'!BH620)=TRUE,'Primary endpoint outcomes'!BH620,0)))</f>
        <v>23</v>
      </c>
      <c r="Q621" s="326">
        <f>IF(ISNUMBER('Primary endpoint outcomes'!CK620)=TRUE,'Primary endpoint outcomes'!CK620,(IF(ISNUMBER('Primary endpoint outcomes'!CN620)=TRUE,'Primary endpoint outcomes'!CN620,0)))</f>
        <v>0</v>
      </c>
      <c r="R621" s="326">
        <f>IF(ISNUMBER('Primary endpoint outcomes'!CL620)=TRUE,'Primary endpoint outcomes'!CL620,(IF(ISNUMBER('Primary endpoint outcomes'!CO620)=TRUE,'Primary endpoint outcomes'!CO620,0)))</f>
        <v>0</v>
      </c>
      <c r="S621" s="325">
        <f>IF(ISNUMBER('Primary endpoint outcomes'!CM620)=TRUE,'Primary endpoint outcomes'!CM620,(IF(ISNUMBER('Primary endpoint outcomes'!CP620)=TRUE,'Primary endpoint outcomes'!CP620,0)))</f>
        <v>0</v>
      </c>
      <c r="T621" s="326">
        <f>IF(ISNUMBER('Primary endpoint outcomes'!DS620)=TRUE,'Primary endpoint outcomes'!DS620,(IF(ISNUMBER('Primary endpoint outcomes'!DV620)=TRUE,'Primary endpoint outcomes'!DV620,0)))</f>
        <v>0</v>
      </c>
      <c r="U621" s="326">
        <f>IF(ISNUMBER('Primary endpoint outcomes'!DT620)=TRUE,'Primary endpoint outcomes'!DT620,(IF(ISNUMBER('Primary endpoint outcomes'!DW620)=TRUE,'Primary endpoint outcomes'!DW620,0)))</f>
        <v>0</v>
      </c>
      <c r="V621" s="326">
        <f>IF(ISNUMBER('Primary endpoint outcomes'!DU620)=TRUE,'Primary endpoint outcomes'!DU620,(IF(ISNUMBER('Primary endpoint outcomes'!DX620)=TRUE,'Primary endpoint outcomes'!DX620,0)))</f>
        <v>0</v>
      </c>
      <c r="W621" s="326">
        <f>IF(ISNUMBER('Primary endpoint outcomes'!FA620)=TRUE,'Primary endpoint outcomes'!FA620,(IF(ISNUMBER('Primary endpoint outcomes'!FD620)=TRUE,'Primary endpoint outcomes'!FD620,0)))</f>
        <v>0</v>
      </c>
      <c r="X621" s="326">
        <f>IF(ISNUMBER('Primary endpoint outcomes'!FB620)=TRUE,'Primary endpoint outcomes'!FB620,(IF(ISNUMBER('Primary endpoint outcomes'!FE620)=TRUE,'Primary endpoint outcomes'!FE620,0)))</f>
        <v>0</v>
      </c>
      <c r="Y621" s="326">
        <f>IF(ISNUMBER('Primary endpoint outcomes'!FC620)=TRUE,'Primary endpoint outcomes'!FC620,(IF(ISNUMBER('Primary endpoint outcomes'!FF620)=TRUE,'Primary endpoint outcomes'!FF620,0)))</f>
        <v>0</v>
      </c>
      <c r="AA621" s="151">
        <f t="shared" si="281"/>
        <v>20</v>
      </c>
      <c r="AB621" s="153">
        <f t="shared" si="282"/>
        <v>19</v>
      </c>
      <c r="AC621" s="153">
        <f t="shared" si="283"/>
        <v>379.63709999999998</v>
      </c>
      <c r="AD621" s="151">
        <f t="shared" si="284"/>
        <v>23</v>
      </c>
      <c r="AE621" s="153">
        <f t="shared" si="285"/>
        <v>22</v>
      </c>
      <c r="AF621" s="153">
        <f t="shared" si="286"/>
        <v>366.2208</v>
      </c>
      <c r="AG621" s="151">
        <f t="shared" si="287"/>
        <v>0</v>
      </c>
      <c r="AH621" s="153">
        <f t="shared" si="288"/>
        <v>-1</v>
      </c>
      <c r="AI621" s="153">
        <f t="shared" si="289"/>
        <v>0</v>
      </c>
      <c r="AJ621" s="151">
        <f t="shared" si="290"/>
        <v>0</v>
      </c>
      <c r="AK621" s="153">
        <f t="shared" si="291"/>
        <v>-1</v>
      </c>
      <c r="AL621" s="153">
        <f t="shared" si="292"/>
        <v>0</v>
      </c>
      <c r="AM621" s="151">
        <f t="shared" si="293"/>
        <v>0</v>
      </c>
      <c r="AN621" s="153">
        <f t="shared" si="294"/>
        <v>-1</v>
      </c>
      <c r="AO621" s="153">
        <f t="shared" si="295"/>
        <v>0</v>
      </c>
      <c r="AP621" s="153">
        <f t="shared" si="296"/>
        <v>41</v>
      </c>
      <c r="AQ621" s="153">
        <f t="shared" si="297"/>
        <v>745.85789999999997</v>
      </c>
      <c r="AR621" s="153">
        <f t="shared" si="298"/>
        <v>14.604418604651164</v>
      </c>
      <c r="AS621" s="153">
        <f t="shared" si="299"/>
        <v>4.2651677689817751</v>
      </c>
      <c r="AT621" s="153">
        <f t="shared" si="300"/>
        <v>43</v>
      </c>
    </row>
    <row r="622" spans="1:46" ht="15.75" x14ac:dyDescent="0.25">
      <c r="A622" s="152" t="str">
        <f>'Primary endpoint outcomes'!A621</f>
        <v>Usaf 1990</v>
      </c>
      <c r="B622" s="152" t="str">
        <f>CONCATENATE('Primary endpoint outcomes'!S621,'Primary endpoint outcomes'!T621)</f>
        <v>BDI-I21</v>
      </c>
      <c r="C622" s="154">
        <f t="shared" si="273"/>
        <v>27.596190476190475</v>
      </c>
      <c r="D622" s="154">
        <f t="shared" si="274"/>
        <v>0</v>
      </c>
      <c r="E622" s="154">
        <f t="shared" si="275"/>
        <v>42</v>
      </c>
      <c r="F622" s="21" t="str">
        <f t="shared" si="276"/>
        <v>YES</v>
      </c>
      <c r="G622" s="21" t="str">
        <f t="shared" si="277"/>
        <v>NO</v>
      </c>
      <c r="H622" s="155" t="e">
        <f t="shared" si="278"/>
        <v>#NUM!</v>
      </c>
      <c r="I622" s="155" t="e">
        <f t="shared" si="279"/>
        <v>#NUM!</v>
      </c>
      <c r="J622" s="318">
        <f t="shared" si="280"/>
        <v>0</v>
      </c>
      <c r="K622" s="326">
        <f>IF(ISNUMBER('Primary endpoint outcomes'!U621)=TRUE,'Primary endpoint outcomes'!U621,(IF(ISNUMBER('Primary endpoint outcomes'!X621)=TRUE,'Primary endpoint outcomes'!X621,0)))</f>
        <v>26.26</v>
      </c>
      <c r="L622" s="326">
        <f>IF(ISNUMBER('Primary endpoint outcomes'!V621)=TRUE,'Primary endpoint outcomes'!V621,(IF(ISNUMBER('Primary endpoint outcomes'!Y621)=TRUE,'Primary endpoint outcomes'!Y621,0)))</f>
        <v>0</v>
      </c>
      <c r="M622" s="325">
        <f>IF(ISNUMBER('Primary endpoint outcomes'!W621)=TRUE,'Primary endpoint outcomes'!W621,(IF(ISNUMBER('Primary endpoint outcomes'!Z621)=TRUE,'Primary endpoint outcomes'!Z621,0)))</f>
        <v>19</v>
      </c>
      <c r="N622" s="326">
        <f>IF(ISNUMBER('Primary endpoint outcomes'!BC621)=TRUE,'Primary endpoint outcomes'!BC621,(IF(ISNUMBER('Primary endpoint outcomes'!BF621)=TRUE,'Primary endpoint outcomes'!BF621,0)))</f>
        <v>28.7</v>
      </c>
      <c r="O622" s="325">
        <f>IF(ISNUMBER('Primary endpoint outcomes'!BD621)=TRUE,'Primary endpoint outcomes'!BD621,(IF(ISNUMBER('Primary endpoint outcomes'!BG621)=TRUE,'Primary endpoint outcomes'!BG621,0)))</f>
        <v>0</v>
      </c>
      <c r="P622" s="325">
        <f>IF(ISNUMBER('Primary endpoint outcomes'!BE621)=TRUE,'Primary endpoint outcomes'!BE621,(IF(ISNUMBER('Primary endpoint outcomes'!BH621)=TRUE,'Primary endpoint outcomes'!BH621,0)))</f>
        <v>23</v>
      </c>
      <c r="Q622" s="326">
        <f>IF(ISNUMBER('Primary endpoint outcomes'!CK621)=TRUE,'Primary endpoint outcomes'!CK621,(IF(ISNUMBER('Primary endpoint outcomes'!CN621)=TRUE,'Primary endpoint outcomes'!CN621,0)))</f>
        <v>0</v>
      </c>
      <c r="R622" s="326">
        <f>IF(ISNUMBER('Primary endpoint outcomes'!CL621)=TRUE,'Primary endpoint outcomes'!CL621,(IF(ISNUMBER('Primary endpoint outcomes'!CO621)=TRUE,'Primary endpoint outcomes'!CO621,0)))</f>
        <v>0</v>
      </c>
      <c r="S622" s="325">
        <f>IF(ISNUMBER('Primary endpoint outcomes'!CM621)=TRUE,'Primary endpoint outcomes'!CM621,(IF(ISNUMBER('Primary endpoint outcomes'!CP621)=TRUE,'Primary endpoint outcomes'!CP621,0)))</f>
        <v>0</v>
      </c>
      <c r="T622" s="326">
        <f>IF(ISNUMBER('Primary endpoint outcomes'!DS621)=TRUE,'Primary endpoint outcomes'!DS621,(IF(ISNUMBER('Primary endpoint outcomes'!DV621)=TRUE,'Primary endpoint outcomes'!DV621,0)))</f>
        <v>0</v>
      </c>
      <c r="U622" s="326">
        <f>IF(ISNUMBER('Primary endpoint outcomes'!DT621)=TRUE,'Primary endpoint outcomes'!DT621,(IF(ISNUMBER('Primary endpoint outcomes'!DW621)=TRUE,'Primary endpoint outcomes'!DW621,0)))</f>
        <v>0</v>
      </c>
      <c r="V622" s="326">
        <f>IF(ISNUMBER('Primary endpoint outcomes'!DU621)=TRUE,'Primary endpoint outcomes'!DU621,(IF(ISNUMBER('Primary endpoint outcomes'!DX621)=TRUE,'Primary endpoint outcomes'!DX621,0)))</f>
        <v>0</v>
      </c>
      <c r="W622" s="326">
        <f>IF(ISNUMBER('Primary endpoint outcomes'!FA621)=TRUE,'Primary endpoint outcomes'!FA621,(IF(ISNUMBER('Primary endpoint outcomes'!FD621)=TRUE,'Primary endpoint outcomes'!FD621,0)))</f>
        <v>0</v>
      </c>
      <c r="X622" s="326">
        <f>IF(ISNUMBER('Primary endpoint outcomes'!FB621)=TRUE,'Primary endpoint outcomes'!FB621,(IF(ISNUMBER('Primary endpoint outcomes'!FE621)=TRUE,'Primary endpoint outcomes'!FE621,0)))</f>
        <v>0</v>
      </c>
      <c r="Y622" s="326">
        <f>IF(ISNUMBER('Primary endpoint outcomes'!FC621)=TRUE,'Primary endpoint outcomes'!FC621,(IF(ISNUMBER('Primary endpoint outcomes'!FF621)=TRUE,'Primary endpoint outcomes'!FF621,0)))</f>
        <v>0</v>
      </c>
      <c r="AA622" s="151">
        <f t="shared" si="281"/>
        <v>19</v>
      </c>
      <c r="AB622" s="153">
        <f t="shared" si="282"/>
        <v>18</v>
      </c>
      <c r="AC622" s="153">
        <f t="shared" si="283"/>
        <v>0</v>
      </c>
      <c r="AD622" s="151">
        <f t="shared" si="284"/>
        <v>23</v>
      </c>
      <c r="AE622" s="153">
        <f t="shared" si="285"/>
        <v>22</v>
      </c>
      <c r="AF622" s="153">
        <f t="shared" si="286"/>
        <v>0</v>
      </c>
      <c r="AG622" s="151">
        <f t="shared" si="287"/>
        <v>0</v>
      </c>
      <c r="AH622" s="153">
        <f t="shared" si="288"/>
        <v>-1</v>
      </c>
      <c r="AI622" s="153">
        <f t="shared" si="289"/>
        <v>0</v>
      </c>
      <c r="AJ622" s="151">
        <f t="shared" si="290"/>
        <v>0</v>
      </c>
      <c r="AK622" s="153">
        <f t="shared" si="291"/>
        <v>-1</v>
      </c>
      <c r="AL622" s="153">
        <f t="shared" si="292"/>
        <v>0</v>
      </c>
      <c r="AM622" s="151">
        <f t="shared" si="293"/>
        <v>0</v>
      </c>
      <c r="AN622" s="153">
        <f t="shared" si="294"/>
        <v>-1</v>
      </c>
      <c r="AO622" s="153">
        <f t="shared" si="295"/>
        <v>0</v>
      </c>
      <c r="AP622" s="153">
        <f t="shared" si="296"/>
        <v>40</v>
      </c>
      <c r="AQ622" s="153">
        <f t="shared" si="297"/>
        <v>0</v>
      </c>
      <c r="AR622" s="153">
        <f t="shared" si="298"/>
        <v>27.596190476190475</v>
      </c>
      <c r="AS622" s="153">
        <f t="shared" si="299"/>
        <v>0</v>
      </c>
      <c r="AT622" s="153">
        <f t="shared" si="300"/>
        <v>42</v>
      </c>
    </row>
    <row r="623" spans="1:46" ht="15.75" x14ac:dyDescent="0.25">
      <c r="A623" s="152" t="str">
        <f>'Primary endpoint outcomes'!A622</f>
        <v>Valle-Cabrera 2018</v>
      </c>
      <c r="B623" s="152" t="str">
        <f>CONCATENATE('Primary endpoint outcomes'!S622,'Primary endpoint outcomes'!T622)</f>
        <v>HAMD17</v>
      </c>
      <c r="C623" s="154">
        <f t="shared" si="273"/>
        <v>23.097402597402599</v>
      </c>
      <c r="D623" s="154">
        <f t="shared" si="274"/>
        <v>2.5589060162499129</v>
      </c>
      <c r="E623" s="154">
        <f t="shared" si="275"/>
        <v>77</v>
      </c>
      <c r="F623" s="21" t="str">
        <f t="shared" si="276"/>
        <v>YES</v>
      </c>
      <c r="G623" s="21" t="str">
        <f t="shared" si="277"/>
        <v>NO</v>
      </c>
      <c r="H623" s="155">
        <f t="shared" si="278"/>
        <v>0.99722807956271575</v>
      </c>
      <c r="I623" s="155">
        <f t="shared" si="279"/>
        <v>2.7719204372842476E-3</v>
      </c>
      <c r="J623" s="318">
        <f t="shared" si="280"/>
        <v>1</v>
      </c>
      <c r="K623" s="326">
        <f>IF(ISNUMBER('Primary endpoint outcomes'!U622)=TRUE,'Primary endpoint outcomes'!U622,(IF(ISNUMBER('Primary endpoint outcomes'!X622)=TRUE,'Primary endpoint outcomes'!X622,0)))</f>
        <v>22.9</v>
      </c>
      <c r="L623" s="326">
        <f>IF(ISNUMBER('Primary endpoint outcomes'!V622)=TRUE,'Primary endpoint outcomes'!V622,(IF(ISNUMBER('Primary endpoint outcomes'!Y622)=TRUE,'Primary endpoint outcomes'!Y622,0)))</f>
        <v>2.2999999999999998</v>
      </c>
      <c r="M623" s="325">
        <f>IF(ISNUMBER('Primary endpoint outcomes'!W622)=TRUE,'Primary endpoint outcomes'!W622,(IF(ISNUMBER('Primary endpoint outcomes'!Z622)=TRUE,'Primary endpoint outcomes'!Z622,0)))</f>
        <v>39</v>
      </c>
      <c r="N623" s="326">
        <f>IF(ISNUMBER('Primary endpoint outcomes'!BC622)=TRUE,'Primary endpoint outcomes'!BC622,(IF(ISNUMBER('Primary endpoint outcomes'!BF622)=TRUE,'Primary endpoint outcomes'!BF622,0)))</f>
        <v>23.3</v>
      </c>
      <c r="O623" s="325">
        <f>IF(ISNUMBER('Primary endpoint outcomes'!BD622)=TRUE,'Primary endpoint outcomes'!BD622,(IF(ISNUMBER('Primary endpoint outcomes'!BG622)=TRUE,'Primary endpoint outcomes'!BG622,0)))</f>
        <v>2.8</v>
      </c>
      <c r="P623" s="325">
        <f>IF(ISNUMBER('Primary endpoint outcomes'!BE622)=TRUE,'Primary endpoint outcomes'!BE622,(IF(ISNUMBER('Primary endpoint outcomes'!BH622)=TRUE,'Primary endpoint outcomes'!BH622,0)))</f>
        <v>38</v>
      </c>
      <c r="Q623" s="326">
        <f>IF(ISNUMBER('Primary endpoint outcomes'!CK622)=TRUE,'Primary endpoint outcomes'!CK622,(IF(ISNUMBER('Primary endpoint outcomes'!CN622)=TRUE,'Primary endpoint outcomes'!CN622,0)))</f>
        <v>0</v>
      </c>
      <c r="R623" s="326">
        <f>IF(ISNUMBER('Primary endpoint outcomes'!CL622)=TRUE,'Primary endpoint outcomes'!CL622,(IF(ISNUMBER('Primary endpoint outcomes'!CO622)=TRUE,'Primary endpoint outcomes'!CO622,0)))</f>
        <v>0</v>
      </c>
      <c r="S623" s="325">
        <f>IF(ISNUMBER('Primary endpoint outcomes'!CM622)=TRUE,'Primary endpoint outcomes'!CM622,(IF(ISNUMBER('Primary endpoint outcomes'!CP622)=TRUE,'Primary endpoint outcomes'!CP622,0)))</f>
        <v>0</v>
      </c>
      <c r="T623" s="326">
        <f>IF(ISNUMBER('Primary endpoint outcomes'!DS622)=TRUE,'Primary endpoint outcomes'!DS622,(IF(ISNUMBER('Primary endpoint outcomes'!DV622)=TRUE,'Primary endpoint outcomes'!DV622,0)))</f>
        <v>0</v>
      </c>
      <c r="U623" s="326">
        <f>IF(ISNUMBER('Primary endpoint outcomes'!DT622)=TRUE,'Primary endpoint outcomes'!DT622,(IF(ISNUMBER('Primary endpoint outcomes'!DW622)=TRUE,'Primary endpoint outcomes'!DW622,0)))</f>
        <v>0</v>
      </c>
      <c r="V623" s="326">
        <f>IF(ISNUMBER('Primary endpoint outcomes'!DU622)=TRUE,'Primary endpoint outcomes'!DU622,(IF(ISNUMBER('Primary endpoint outcomes'!DX622)=TRUE,'Primary endpoint outcomes'!DX622,0)))</f>
        <v>0</v>
      </c>
      <c r="W623" s="326">
        <f>IF(ISNUMBER('Primary endpoint outcomes'!FA622)=TRUE,'Primary endpoint outcomes'!FA622,(IF(ISNUMBER('Primary endpoint outcomes'!FD622)=TRUE,'Primary endpoint outcomes'!FD622,0)))</f>
        <v>0</v>
      </c>
      <c r="X623" s="326">
        <f>IF(ISNUMBER('Primary endpoint outcomes'!FB622)=TRUE,'Primary endpoint outcomes'!FB622,(IF(ISNUMBER('Primary endpoint outcomes'!FE622)=TRUE,'Primary endpoint outcomes'!FE622,0)))</f>
        <v>0</v>
      </c>
      <c r="Y623" s="326">
        <f>IF(ISNUMBER('Primary endpoint outcomes'!FC622)=TRUE,'Primary endpoint outcomes'!FC622,(IF(ISNUMBER('Primary endpoint outcomes'!FF622)=TRUE,'Primary endpoint outcomes'!FF622,0)))</f>
        <v>0</v>
      </c>
      <c r="AA623" s="151">
        <f t="shared" si="281"/>
        <v>39</v>
      </c>
      <c r="AB623" s="153">
        <f t="shared" si="282"/>
        <v>38</v>
      </c>
      <c r="AC623" s="153">
        <f t="shared" si="283"/>
        <v>201.01999999999998</v>
      </c>
      <c r="AD623" s="151">
        <f t="shared" si="284"/>
        <v>38</v>
      </c>
      <c r="AE623" s="153">
        <f t="shared" si="285"/>
        <v>37</v>
      </c>
      <c r="AF623" s="153">
        <f t="shared" si="286"/>
        <v>290.08</v>
      </c>
      <c r="AG623" s="151">
        <f t="shared" si="287"/>
        <v>0</v>
      </c>
      <c r="AH623" s="153">
        <f t="shared" si="288"/>
        <v>-1</v>
      </c>
      <c r="AI623" s="153">
        <f t="shared" si="289"/>
        <v>0</v>
      </c>
      <c r="AJ623" s="151">
        <f t="shared" si="290"/>
        <v>0</v>
      </c>
      <c r="AK623" s="153">
        <f t="shared" si="291"/>
        <v>-1</v>
      </c>
      <c r="AL623" s="153">
        <f t="shared" si="292"/>
        <v>0</v>
      </c>
      <c r="AM623" s="151">
        <f t="shared" si="293"/>
        <v>0</v>
      </c>
      <c r="AN623" s="153">
        <f t="shared" si="294"/>
        <v>-1</v>
      </c>
      <c r="AO623" s="153">
        <f t="shared" si="295"/>
        <v>0</v>
      </c>
      <c r="AP623" s="153">
        <f t="shared" si="296"/>
        <v>75</v>
      </c>
      <c r="AQ623" s="153">
        <f t="shared" si="297"/>
        <v>491.09999999999997</v>
      </c>
      <c r="AR623" s="153">
        <f t="shared" si="298"/>
        <v>23.097402597402599</v>
      </c>
      <c r="AS623" s="153">
        <f t="shared" si="299"/>
        <v>2.5589060162499129</v>
      </c>
      <c r="AT623" s="153">
        <f t="shared" si="300"/>
        <v>77</v>
      </c>
    </row>
    <row r="624" spans="1:46" ht="15.75" x14ac:dyDescent="0.25">
      <c r="A624" s="152" t="str">
        <f>'Primary endpoint outcomes'!A623</f>
        <v>Van Moffaert 1995a</v>
      </c>
      <c r="B624" s="152" t="str">
        <f>CONCATENATE('Primary endpoint outcomes'!S623,'Primary endpoint outcomes'!T623)</f>
        <v>HAMD17</v>
      </c>
      <c r="C624" s="154">
        <f t="shared" si="273"/>
        <v>23.804242424242425</v>
      </c>
      <c r="D624" s="154">
        <f t="shared" si="274"/>
        <v>0</v>
      </c>
      <c r="E624" s="154">
        <f t="shared" si="275"/>
        <v>165</v>
      </c>
      <c r="F624" s="21" t="str">
        <f t="shared" si="276"/>
        <v>YES</v>
      </c>
      <c r="G624" s="21" t="str">
        <f t="shared" si="277"/>
        <v>NO</v>
      </c>
      <c r="H624" s="155" t="e">
        <f t="shared" si="278"/>
        <v>#NUM!</v>
      </c>
      <c r="I624" s="155" t="e">
        <f t="shared" si="279"/>
        <v>#NUM!</v>
      </c>
      <c r="J624" s="318">
        <f t="shared" si="280"/>
        <v>0</v>
      </c>
      <c r="K624" s="326">
        <f>IF(ISNUMBER('Primary endpoint outcomes'!U623)=TRUE,'Primary endpoint outcomes'!U623,(IF(ISNUMBER('Primary endpoint outcomes'!X623)=TRUE,'Primary endpoint outcomes'!X623,0)))</f>
        <v>24.5</v>
      </c>
      <c r="L624" s="326">
        <f>IF(ISNUMBER('Primary endpoint outcomes'!V623)=TRUE,'Primary endpoint outcomes'!V623,(IF(ISNUMBER('Primary endpoint outcomes'!Y623)=TRUE,'Primary endpoint outcomes'!Y623,0)))</f>
        <v>0</v>
      </c>
      <c r="M624" s="325">
        <f>IF(ISNUMBER('Primary endpoint outcomes'!W623)=TRUE,'Primary endpoint outcomes'!W623,(IF(ISNUMBER('Primary endpoint outcomes'!Z623)=TRUE,'Primary endpoint outcomes'!Z623,0)))</f>
        <v>83</v>
      </c>
      <c r="N624" s="326">
        <f>IF(ISNUMBER('Primary endpoint outcomes'!BC623)=TRUE,'Primary endpoint outcomes'!BC623,(IF(ISNUMBER('Primary endpoint outcomes'!BF623)=TRUE,'Primary endpoint outcomes'!BF623,0)))</f>
        <v>23.1</v>
      </c>
      <c r="O624" s="325">
        <f>IF(ISNUMBER('Primary endpoint outcomes'!BD623)=TRUE,'Primary endpoint outcomes'!BD623,(IF(ISNUMBER('Primary endpoint outcomes'!BG623)=TRUE,'Primary endpoint outcomes'!BG623,0)))</f>
        <v>0</v>
      </c>
      <c r="P624" s="325">
        <f>IF(ISNUMBER('Primary endpoint outcomes'!BE623)=TRUE,'Primary endpoint outcomes'!BE623,(IF(ISNUMBER('Primary endpoint outcomes'!BH623)=TRUE,'Primary endpoint outcomes'!BH623,0)))</f>
        <v>82</v>
      </c>
      <c r="Q624" s="326">
        <f>IF(ISNUMBER('Primary endpoint outcomes'!CK623)=TRUE,'Primary endpoint outcomes'!CK623,(IF(ISNUMBER('Primary endpoint outcomes'!CN623)=TRUE,'Primary endpoint outcomes'!CN623,0)))</f>
        <v>0</v>
      </c>
      <c r="R624" s="326">
        <f>IF(ISNUMBER('Primary endpoint outcomes'!CL623)=TRUE,'Primary endpoint outcomes'!CL623,(IF(ISNUMBER('Primary endpoint outcomes'!CO623)=TRUE,'Primary endpoint outcomes'!CO623,0)))</f>
        <v>0</v>
      </c>
      <c r="S624" s="325">
        <f>IF(ISNUMBER('Primary endpoint outcomes'!CM623)=TRUE,'Primary endpoint outcomes'!CM623,(IF(ISNUMBER('Primary endpoint outcomes'!CP623)=TRUE,'Primary endpoint outcomes'!CP623,0)))</f>
        <v>0</v>
      </c>
      <c r="T624" s="326">
        <f>IF(ISNUMBER('Primary endpoint outcomes'!DS623)=TRUE,'Primary endpoint outcomes'!DS623,(IF(ISNUMBER('Primary endpoint outcomes'!DV623)=TRUE,'Primary endpoint outcomes'!DV623,0)))</f>
        <v>0</v>
      </c>
      <c r="U624" s="326">
        <f>IF(ISNUMBER('Primary endpoint outcomes'!DT623)=TRUE,'Primary endpoint outcomes'!DT623,(IF(ISNUMBER('Primary endpoint outcomes'!DW623)=TRUE,'Primary endpoint outcomes'!DW623,0)))</f>
        <v>0</v>
      </c>
      <c r="V624" s="326">
        <f>IF(ISNUMBER('Primary endpoint outcomes'!DU623)=TRUE,'Primary endpoint outcomes'!DU623,(IF(ISNUMBER('Primary endpoint outcomes'!DX623)=TRUE,'Primary endpoint outcomes'!DX623,0)))</f>
        <v>0</v>
      </c>
      <c r="W624" s="326">
        <f>IF(ISNUMBER('Primary endpoint outcomes'!FA623)=TRUE,'Primary endpoint outcomes'!FA623,(IF(ISNUMBER('Primary endpoint outcomes'!FD623)=TRUE,'Primary endpoint outcomes'!FD623,0)))</f>
        <v>0</v>
      </c>
      <c r="X624" s="326">
        <f>IF(ISNUMBER('Primary endpoint outcomes'!FB623)=TRUE,'Primary endpoint outcomes'!FB623,(IF(ISNUMBER('Primary endpoint outcomes'!FE623)=TRUE,'Primary endpoint outcomes'!FE623,0)))</f>
        <v>0</v>
      </c>
      <c r="Y624" s="326">
        <f>IF(ISNUMBER('Primary endpoint outcomes'!FC623)=TRUE,'Primary endpoint outcomes'!FC623,(IF(ISNUMBER('Primary endpoint outcomes'!FF623)=TRUE,'Primary endpoint outcomes'!FF623,0)))</f>
        <v>0</v>
      </c>
      <c r="AA624" s="151">
        <f t="shared" si="281"/>
        <v>83</v>
      </c>
      <c r="AB624" s="153">
        <f t="shared" si="282"/>
        <v>82</v>
      </c>
      <c r="AC624" s="153">
        <f t="shared" si="283"/>
        <v>0</v>
      </c>
      <c r="AD624" s="151">
        <f t="shared" si="284"/>
        <v>82</v>
      </c>
      <c r="AE624" s="153">
        <f t="shared" si="285"/>
        <v>81</v>
      </c>
      <c r="AF624" s="153">
        <f t="shared" si="286"/>
        <v>0</v>
      </c>
      <c r="AG624" s="151">
        <f t="shared" si="287"/>
        <v>0</v>
      </c>
      <c r="AH624" s="153">
        <f t="shared" si="288"/>
        <v>-1</v>
      </c>
      <c r="AI624" s="153">
        <f t="shared" si="289"/>
        <v>0</v>
      </c>
      <c r="AJ624" s="151">
        <f t="shared" si="290"/>
        <v>0</v>
      </c>
      <c r="AK624" s="153">
        <f t="shared" si="291"/>
        <v>-1</v>
      </c>
      <c r="AL624" s="153">
        <f t="shared" si="292"/>
        <v>0</v>
      </c>
      <c r="AM624" s="151">
        <f t="shared" si="293"/>
        <v>0</v>
      </c>
      <c r="AN624" s="153">
        <f t="shared" si="294"/>
        <v>-1</v>
      </c>
      <c r="AO624" s="153">
        <f t="shared" si="295"/>
        <v>0</v>
      </c>
      <c r="AP624" s="153">
        <f t="shared" si="296"/>
        <v>163</v>
      </c>
      <c r="AQ624" s="153">
        <f t="shared" si="297"/>
        <v>0</v>
      </c>
      <c r="AR624" s="153">
        <f t="shared" si="298"/>
        <v>23.804242424242425</v>
      </c>
      <c r="AS624" s="153">
        <f t="shared" si="299"/>
        <v>0</v>
      </c>
      <c r="AT624" s="153">
        <f t="shared" si="300"/>
        <v>165</v>
      </c>
    </row>
    <row r="625" spans="1:46" ht="15.75" x14ac:dyDescent="0.25">
      <c r="A625" s="152" t="str">
        <f>'Primary endpoint outcomes'!A624</f>
        <v>Van Moffaert 1995b</v>
      </c>
      <c r="B625" s="152" t="str">
        <f>CONCATENATE('Primary endpoint outcomes'!S624,'Primary endpoint outcomes'!T624)</f>
        <v>HAMD17</v>
      </c>
      <c r="C625" s="154">
        <f t="shared" si="273"/>
        <v>28.35</v>
      </c>
      <c r="D625" s="154">
        <f t="shared" si="274"/>
        <v>5.0009999000199947</v>
      </c>
      <c r="E625" s="154">
        <f t="shared" si="275"/>
        <v>200</v>
      </c>
      <c r="F625" s="21" t="str">
        <f t="shared" si="276"/>
        <v>YES</v>
      </c>
      <c r="G625" s="21" t="str">
        <f t="shared" si="277"/>
        <v>NO</v>
      </c>
      <c r="H625" s="155">
        <f t="shared" si="278"/>
        <v>0.99323501532181291</v>
      </c>
      <c r="I625" s="155">
        <f t="shared" si="279"/>
        <v>6.7649846781870915E-3</v>
      </c>
      <c r="J625" s="318">
        <f t="shared" si="280"/>
        <v>1</v>
      </c>
      <c r="K625" s="326">
        <f>IF(ISNUMBER('Primary endpoint outcomes'!U624)=TRUE,'Primary endpoint outcomes'!U624,(IF(ISNUMBER('Primary endpoint outcomes'!X624)=TRUE,'Primary endpoint outcomes'!X624,0)))</f>
        <v>29.2</v>
      </c>
      <c r="L625" s="326">
        <f>IF(ISNUMBER('Primary endpoint outcomes'!V624)=TRUE,'Primary endpoint outcomes'!V624,(IF(ISNUMBER('Primary endpoint outcomes'!Y624)=TRUE,'Primary endpoint outcomes'!Y624,0)))</f>
        <v>4.9000000000000004</v>
      </c>
      <c r="M625" s="325">
        <f>IF(ISNUMBER('Primary endpoint outcomes'!W624)=TRUE,'Primary endpoint outcomes'!W624,(IF(ISNUMBER('Primary endpoint outcomes'!Z624)=TRUE,'Primary endpoint outcomes'!Z624,0)))</f>
        <v>100</v>
      </c>
      <c r="N625" s="326">
        <f>IF(ISNUMBER('Primary endpoint outcomes'!BC624)=TRUE,'Primary endpoint outcomes'!BC624,(IF(ISNUMBER('Primary endpoint outcomes'!BF624)=TRUE,'Primary endpoint outcomes'!BF624,0)))</f>
        <v>27.5</v>
      </c>
      <c r="O625" s="325">
        <f>IF(ISNUMBER('Primary endpoint outcomes'!BD624)=TRUE,'Primary endpoint outcomes'!BD624,(IF(ISNUMBER('Primary endpoint outcomes'!BG624)=TRUE,'Primary endpoint outcomes'!BG624,0)))</f>
        <v>5.0999999999999996</v>
      </c>
      <c r="P625" s="325">
        <f>IF(ISNUMBER('Primary endpoint outcomes'!BE624)=TRUE,'Primary endpoint outcomes'!BE624,(IF(ISNUMBER('Primary endpoint outcomes'!BH624)=TRUE,'Primary endpoint outcomes'!BH624,0)))</f>
        <v>100</v>
      </c>
      <c r="Q625" s="326">
        <f>IF(ISNUMBER('Primary endpoint outcomes'!CK624)=TRUE,'Primary endpoint outcomes'!CK624,(IF(ISNUMBER('Primary endpoint outcomes'!CN624)=TRUE,'Primary endpoint outcomes'!CN624,0)))</f>
        <v>0</v>
      </c>
      <c r="R625" s="326">
        <f>IF(ISNUMBER('Primary endpoint outcomes'!CL624)=TRUE,'Primary endpoint outcomes'!CL624,(IF(ISNUMBER('Primary endpoint outcomes'!CO624)=TRUE,'Primary endpoint outcomes'!CO624,0)))</f>
        <v>0</v>
      </c>
      <c r="S625" s="325">
        <f>IF(ISNUMBER('Primary endpoint outcomes'!CM624)=TRUE,'Primary endpoint outcomes'!CM624,(IF(ISNUMBER('Primary endpoint outcomes'!CP624)=TRUE,'Primary endpoint outcomes'!CP624,0)))</f>
        <v>0</v>
      </c>
      <c r="T625" s="326">
        <f>IF(ISNUMBER('Primary endpoint outcomes'!DS624)=TRUE,'Primary endpoint outcomes'!DS624,(IF(ISNUMBER('Primary endpoint outcomes'!DV624)=TRUE,'Primary endpoint outcomes'!DV624,0)))</f>
        <v>0</v>
      </c>
      <c r="U625" s="326">
        <f>IF(ISNUMBER('Primary endpoint outcomes'!DT624)=TRUE,'Primary endpoint outcomes'!DT624,(IF(ISNUMBER('Primary endpoint outcomes'!DW624)=TRUE,'Primary endpoint outcomes'!DW624,0)))</f>
        <v>0</v>
      </c>
      <c r="V625" s="326">
        <f>IF(ISNUMBER('Primary endpoint outcomes'!DU624)=TRUE,'Primary endpoint outcomes'!DU624,(IF(ISNUMBER('Primary endpoint outcomes'!DX624)=TRUE,'Primary endpoint outcomes'!DX624,0)))</f>
        <v>0</v>
      </c>
      <c r="W625" s="326">
        <f>IF(ISNUMBER('Primary endpoint outcomes'!FA624)=TRUE,'Primary endpoint outcomes'!FA624,(IF(ISNUMBER('Primary endpoint outcomes'!FD624)=TRUE,'Primary endpoint outcomes'!FD624,0)))</f>
        <v>0</v>
      </c>
      <c r="X625" s="326">
        <f>IF(ISNUMBER('Primary endpoint outcomes'!FB624)=TRUE,'Primary endpoint outcomes'!FB624,(IF(ISNUMBER('Primary endpoint outcomes'!FE624)=TRUE,'Primary endpoint outcomes'!FE624,0)))</f>
        <v>0</v>
      </c>
      <c r="Y625" s="326">
        <f>IF(ISNUMBER('Primary endpoint outcomes'!FC624)=TRUE,'Primary endpoint outcomes'!FC624,(IF(ISNUMBER('Primary endpoint outcomes'!FF624)=TRUE,'Primary endpoint outcomes'!FF624,0)))</f>
        <v>0</v>
      </c>
      <c r="AA625" s="151">
        <f t="shared" si="281"/>
        <v>100</v>
      </c>
      <c r="AB625" s="153">
        <f t="shared" si="282"/>
        <v>99</v>
      </c>
      <c r="AC625" s="153">
        <f t="shared" si="283"/>
        <v>2376.9900000000007</v>
      </c>
      <c r="AD625" s="151">
        <f t="shared" si="284"/>
        <v>100</v>
      </c>
      <c r="AE625" s="153">
        <f t="shared" si="285"/>
        <v>99</v>
      </c>
      <c r="AF625" s="153">
        <f t="shared" si="286"/>
        <v>2574.9899999999998</v>
      </c>
      <c r="AG625" s="151">
        <f t="shared" si="287"/>
        <v>0</v>
      </c>
      <c r="AH625" s="153">
        <f t="shared" si="288"/>
        <v>-1</v>
      </c>
      <c r="AI625" s="153">
        <f t="shared" si="289"/>
        <v>0</v>
      </c>
      <c r="AJ625" s="151">
        <f t="shared" si="290"/>
        <v>0</v>
      </c>
      <c r="AK625" s="153">
        <f t="shared" si="291"/>
        <v>-1</v>
      </c>
      <c r="AL625" s="153">
        <f t="shared" si="292"/>
        <v>0</v>
      </c>
      <c r="AM625" s="151">
        <f t="shared" si="293"/>
        <v>0</v>
      </c>
      <c r="AN625" s="153">
        <f t="shared" si="294"/>
        <v>-1</v>
      </c>
      <c r="AO625" s="153">
        <f t="shared" si="295"/>
        <v>0</v>
      </c>
      <c r="AP625" s="153">
        <f t="shared" si="296"/>
        <v>198</v>
      </c>
      <c r="AQ625" s="153">
        <f t="shared" si="297"/>
        <v>4951.9800000000005</v>
      </c>
      <c r="AR625" s="153">
        <f t="shared" si="298"/>
        <v>28.35</v>
      </c>
      <c r="AS625" s="153">
        <f t="shared" si="299"/>
        <v>5.0009999000199947</v>
      </c>
      <c r="AT625" s="153">
        <f t="shared" si="300"/>
        <v>200</v>
      </c>
    </row>
    <row r="626" spans="1:46" ht="15.75" x14ac:dyDescent="0.25">
      <c r="A626" s="152" t="str">
        <f>'Primary endpoint outcomes'!A625</f>
        <v>Van Schaik 2006</v>
      </c>
      <c r="B626" s="152" t="str">
        <f>CONCATENATE('Primary endpoint outcomes'!S625,'Primary endpoint outcomes'!T625)</f>
        <v>MADRS10</v>
      </c>
      <c r="C626" s="154">
        <f t="shared" si="273"/>
        <v>19.348251748251748</v>
      </c>
      <c r="D626" s="154">
        <f t="shared" si="274"/>
        <v>8.2698118016096682</v>
      </c>
      <c r="E626" s="154">
        <f t="shared" si="275"/>
        <v>143</v>
      </c>
      <c r="F626" s="21" t="str">
        <f t="shared" si="276"/>
        <v>NO</v>
      </c>
      <c r="G626" s="21" t="str">
        <f t="shared" si="277"/>
        <v>YES</v>
      </c>
      <c r="H626" s="155">
        <f t="shared" si="278"/>
        <v>0.37423630442797029</v>
      </c>
      <c r="I626" s="155">
        <f t="shared" si="279"/>
        <v>0.62576369557202971</v>
      </c>
      <c r="J626" s="318">
        <f t="shared" si="280"/>
        <v>1</v>
      </c>
      <c r="K626" s="326">
        <f>IF(ISNUMBER('Primary endpoint outcomes'!U625)=TRUE,'Primary endpoint outcomes'!U625,(IF(ISNUMBER('Primary endpoint outcomes'!X625)=TRUE,'Primary endpoint outcomes'!X625,0)))</f>
        <v>19.399999999999999</v>
      </c>
      <c r="L626" s="326">
        <f>IF(ISNUMBER('Primary endpoint outcomes'!V625)=TRUE,'Primary endpoint outcomes'!V625,(IF(ISNUMBER('Primary endpoint outcomes'!Y625)=TRUE,'Primary endpoint outcomes'!Y625,0)))</f>
        <v>7.9</v>
      </c>
      <c r="M626" s="325">
        <f>IF(ISNUMBER('Primary endpoint outcomes'!W625)=TRUE,'Primary endpoint outcomes'!W625,(IF(ISNUMBER('Primary endpoint outcomes'!Z625)=TRUE,'Primary endpoint outcomes'!Z625,0)))</f>
        <v>69</v>
      </c>
      <c r="N626" s="326">
        <f>IF(ISNUMBER('Primary endpoint outcomes'!BC625)=TRUE,'Primary endpoint outcomes'!BC625,(IF(ISNUMBER('Primary endpoint outcomes'!BF625)=TRUE,'Primary endpoint outcomes'!BF625,0)))</f>
        <v>19.3</v>
      </c>
      <c r="O626" s="325">
        <f>IF(ISNUMBER('Primary endpoint outcomes'!BD625)=TRUE,'Primary endpoint outcomes'!BD625,(IF(ISNUMBER('Primary endpoint outcomes'!BG625)=TRUE,'Primary endpoint outcomes'!BG625,0)))</f>
        <v>8.6</v>
      </c>
      <c r="P626" s="325">
        <f>IF(ISNUMBER('Primary endpoint outcomes'!BE625)=TRUE,'Primary endpoint outcomes'!BE625,(IF(ISNUMBER('Primary endpoint outcomes'!BH625)=TRUE,'Primary endpoint outcomes'!BH625,0)))</f>
        <v>74</v>
      </c>
      <c r="Q626" s="326">
        <f>IF(ISNUMBER('Primary endpoint outcomes'!CK625)=TRUE,'Primary endpoint outcomes'!CK625,(IF(ISNUMBER('Primary endpoint outcomes'!CN625)=TRUE,'Primary endpoint outcomes'!CN625,0)))</f>
        <v>0</v>
      </c>
      <c r="R626" s="326">
        <f>IF(ISNUMBER('Primary endpoint outcomes'!CL625)=TRUE,'Primary endpoint outcomes'!CL625,(IF(ISNUMBER('Primary endpoint outcomes'!CO625)=TRUE,'Primary endpoint outcomes'!CO625,0)))</f>
        <v>0</v>
      </c>
      <c r="S626" s="325">
        <f>IF(ISNUMBER('Primary endpoint outcomes'!CM625)=TRUE,'Primary endpoint outcomes'!CM625,(IF(ISNUMBER('Primary endpoint outcomes'!CP625)=TRUE,'Primary endpoint outcomes'!CP625,0)))</f>
        <v>0</v>
      </c>
      <c r="T626" s="326">
        <f>IF(ISNUMBER('Primary endpoint outcomes'!DS625)=TRUE,'Primary endpoint outcomes'!DS625,(IF(ISNUMBER('Primary endpoint outcomes'!DV625)=TRUE,'Primary endpoint outcomes'!DV625,0)))</f>
        <v>0</v>
      </c>
      <c r="U626" s="326">
        <f>IF(ISNUMBER('Primary endpoint outcomes'!DT625)=TRUE,'Primary endpoint outcomes'!DT625,(IF(ISNUMBER('Primary endpoint outcomes'!DW625)=TRUE,'Primary endpoint outcomes'!DW625,0)))</f>
        <v>0</v>
      </c>
      <c r="V626" s="326">
        <f>IF(ISNUMBER('Primary endpoint outcomes'!DU625)=TRUE,'Primary endpoint outcomes'!DU625,(IF(ISNUMBER('Primary endpoint outcomes'!DX625)=TRUE,'Primary endpoint outcomes'!DX625,0)))</f>
        <v>0</v>
      </c>
      <c r="W626" s="326">
        <f>IF(ISNUMBER('Primary endpoint outcomes'!FA625)=TRUE,'Primary endpoint outcomes'!FA625,(IF(ISNUMBER('Primary endpoint outcomes'!FD625)=TRUE,'Primary endpoint outcomes'!FD625,0)))</f>
        <v>0</v>
      </c>
      <c r="X626" s="326">
        <f>IF(ISNUMBER('Primary endpoint outcomes'!FB625)=TRUE,'Primary endpoint outcomes'!FB625,(IF(ISNUMBER('Primary endpoint outcomes'!FE625)=TRUE,'Primary endpoint outcomes'!FE625,0)))</f>
        <v>0</v>
      </c>
      <c r="Y626" s="326">
        <f>IF(ISNUMBER('Primary endpoint outcomes'!FC625)=TRUE,'Primary endpoint outcomes'!FC625,(IF(ISNUMBER('Primary endpoint outcomes'!FF625)=TRUE,'Primary endpoint outcomes'!FF625,0)))</f>
        <v>0</v>
      </c>
      <c r="AA626" s="151">
        <f t="shared" si="281"/>
        <v>69</v>
      </c>
      <c r="AB626" s="153">
        <f t="shared" si="282"/>
        <v>68</v>
      </c>
      <c r="AC626" s="153">
        <f t="shared" si="283"/>
        <v>4243.88</v>
      </c>
      <c r="AD626" s="151">
        <f t="shared" si="284"/>
        <v>74</v>
      </c>
      <c r="AE626" s="153">
        <f t="shared" si="285"/>
        <v>73</v>
      </c>
      <c r="AF626" s="153">
        <f t="shared" si="286"/>
        <v>5399.08</v>
      </c>
      <c r="AG626" s="151">
        <f t="shared" si="287"/>
        <v>0</v>
      </c>
      <c r="AH626" s="153">
        <f t="shared" si="288"/>
        <v>-1</v>
      </c>
      <c r="AI626" s="153">
        <f t="shared" si="289"/>
        <v>0</v>
      </c>
      <c r="AJ626" s="151">
        <f t="shared" si="290"/>
        <v>0</v>
      </c>
      <c r="AK626" s="153">
        <f t="shared" si="291"/>
        <v>-1</v>
      </c>
      <c r="AL626" s="153">
        <f t="shared" si="292"/>
        <v>0</v>
      </c>
      <c r="AM626" s="151">
        <f t="shared" si="293"/>
        <v>0</v>
      </c>
      <c r="AN626" s="153">
        <f t="shared" si="294"/>
        <v>-1</v>
      </c>
      <c r="AO626" s="153">
        <f t="shared" si="295"/>
        <v>0</v>
      </c>
      <c r="AP626" s="153">
        <f t="shared" si="296"/>
        <v>141</v>
      </c>
      <c r="AQ626" s="153">
        <f t="shared" si="297"/>
        <v>9642.9599999999991</v>
      </c>
      <c r="AR626" s="153">
        <f t="shared" si="298"/>
        <v>19.348251748251748</v>
      </c>
      <c r="AS626" s="153">
        <f t="shared" si="299"/>
        <v>8.2698118016096682</v>
      </c>
      <c r="AT626" s="153">
        <f t="shared" si="300"/>
        <v>143</v>
      </c>
    </row>
    <row r="627" spans="1:46" ht="15.75" x14ac:dyDescent="0.25">
      <c r="A627" s="152" t="str">
        <f>'Primary endpoint outcomes'!A626</f>
        <v>Van Straten 2008</v>
      </c>
      <c r="B627" s="152" t="str">
        <f>CONCATENATE('Primary endpoint outcomes'!S626,'Primary endpoint outcomes'!T626)</f>
        <v>CES-D20</v>
      </c>
      <c r="C627" s="154">
        <f t="shared" si="273"/>
        <v>29.899999999999995</v>
      </c>
      <c r="D627" s="154">
        <f t="shared" si="274"/>
        <v>9.1498996446468741</v>
      </c>
      <c r="E627" s="154">
        <f t="shared" si="275"/>
        <v>213</v>
      </c>
      <c r="F627" s="21" t="str">
        <f t="shared" si="276"/>
        <v>NO</v>
      </c>
      <c r="G627" s="21" t="str">
        <f t="shared" si="277"/>
        <v>YES</v>
      </c>
      <c r="H627" s="155">
        <f t="shared" si="278"/>
        <v>0.25249020176616677</v>
      </c>
      <c r="I627" s="155">
        <f t="shared" si="279"/>
        <v>0.74750979823383323</v>
      </c>
      <c r="J627" s="318">
        <f t="shared" si="280"/>
        <v>1</v>
      </c>
      <c r="K627" s="326">
        <f>IF(ISNUMBER('Primary endpoint outcomes'!U626)=TRUE,'Primary endpoint outcomes'!U626,(IF(ISNUMBER('Primary endpoint outcomes'!X626)=TRUE,'Primary endpoint outcomes'!X626,0)))</f>
        <v>29.9</v>
      </c>
      <c r="L627" s="326">
        <f>IF(ISNUMBER('Primary endpoint outcomes'!V626)=TRUE,'Primary endpoint outcomes'!V626,(IF(ISNUMBER('Primary endpoint outcomes'!Y626)=TRUE,'Primary endpoint outcomes'!Y626,0)))</f>
        <v>9.1</v>
      </c>
      <c r="M627" s="325">
        <f>IF(ISNUMBER('Primary endpoint outcomes'!W626)=TRUE,'Primary endpoint outcomes'!W626,(IF(ISNUMBER('Primary endpoint outcomes'!Z626)=TRUE,'Primary endpoint outcomes'!Z626,0)))</f>
        <v>107</v>
      </c>
      <c r="N627" s="326">
        <f>IF(ISNUMBER('Primary endpoint outcomes'!BC626)=TRUE,'Primary endpoint outcomes'!BC626,(IF(ISNUMBER('Primary endpoint outcomes'!BF626)=TRUE,'Primary endpoint outcomes'!BF626,0)))</f>
        <v>29.9</v>
      </c>
      <c r="O627" s="325">
        <f>IF(ISNUMBER('Primary endpoint outcomes'!BD626)=TRUE,'Primary endpoint outcomes'!BD626,(IF(ISNUMBER('Primary endpoint outcomes'!BG626)=TRUE,'Primary endpoint outcomes'!BG626,0)))</f>
        <v>9.1999999999999993</v>
      </c>
      <c r="P627" s="325">
        <f>IF(ISNUMBER('Primary endpoint outcomes'!BE626)=TRUE,'Primary endpoint outcomes'!BE626,(IF(ISNUMBER('Primary endpoint outcomes'!BH626)=TRUE,'Primary endpoint outcomes'!BH626,0)))</f>
        <v>106</v>
      </c>
      <c r="Q627" s="326">
        <f>IF(ISNUMBER('Primary endpoint outcomes'!CK626)=TRUE,'Primary endpoint outcomes'!CK626,(IF(ISNUMBER('Primary endpoint outcomes'!CN626)=TRUE,'Primary endpoint outcomes'!CN626,0)))</f>
        <v>0</v>
      </c>
      <c r="R627" s="326">
        <f>IF(ISNUMBER('Primary endpoint outcomes'!CL626)=TRUE,'Primary endpoint outcomes'!CL626,(IF(ISNUMBER('Primary endpoint outcomes'!CO626)=TRUE,'Primary endpoint outcomes'!CO626,0)))</f>
        <v>0</v>
      </c>
      <c r="S627" s="325">
        <f>IF(ISNUMBER('Primary endpoint outcomes'!CM626)=TRUE,'Primary endpoint outcomes'!CM626,(IF(ISNUMBER('Primary endpoint outcomes'!CP626)=TRUE,'Primary endpoint outcomes'!CP626,0)))</f>
        <v>0</v>
      </c>
      <c r="T627" s="326">
        <f>IF(ISNUMBER('Primary endpoint outcomes'!DS626)=TRUE,'Primary endpoint outcomes'!DS626,(IF(ISNUMBER('Primary endpoint outcomes'!DV626)=TRUE,'Primary endpoint outcomes'!DV626,0)))</f>
        <v>0</v>
      </c>
      <c r="U627" s="326">
        <f>IF(ISNUMBER('Primary endpoint outcomes'!DT626)=TRUE,'Primary endpoint outcomes'!DT626,(IF(ISNUMBER('Primary endpoint outcomes'!DW626)=TRUE,'Primary endpoint outcomes'!DW626,0)))</f>
        <v>0</v>
      </c>
      <c r="V627" s="326">
        <f>IF(ISNUMBER('Primary endpoint outcomes'!DU626)=TRUE,'Primary endpoint outcomes'!DU626,(IF(ISNUMBER('Primary endpoint outcomes'!DX626)=TRUE,'Primary endpoint outcomes'!DX626,0)))</f>
        <v>0</v>
      </c>
      <c r="W627" s="326">
        <f>IF(ISNUMBER('Primary endpoint outcomes'!FA626)=TRUE,'Primary endpoint outcomes'!FA626,(IF(ISNUMBER('Primary endpoint outcomes'!FD626)=TRUE,'Primary endpoint outcomes'!FD626,0)))</f>
        <v>0</v>
      </c>
      <c r="X627" s="326">
        <f>IF(ISNUMBER('Primary endpoint outcomes'!FB626)=TRUE,'Primary endpoint outcomes'!FB626,(IF(ISNUMBER('Primary endpoint outcomes'!FE626)=TRUE,'Primary endpoint outcomes'!FE626,0)))</f>
        <v>0</v>
      </c>
      <c r="Y627" s="326">
        <f>IF(ISNUMBER('Primary endpoint outcomes'!FC626)=TRUE,'Primary endpoint outcomes'!FC626,(IF(ISNUMBER('Primary endpoint outcomes'!FF626)=TRUE,'Primary endpoint outcomes'!FF626,0)))</f>
        <v>0</v>
      </c>
      <c r="AA627" s="151">
        <f t="shared" si="281"/>
        <v>107</v>
      </c>
      <c r="AB627" s="153">
        <f t="shared" si="282"/>
        <v>106</v>
      </c>
      <c r="AC627" s="153">
        <f t="shared" si="283"/>
        <v>8777.8599999999988</v>
      </c>
      <c r="AD627" s="151">
        <f t="shared" si="284"/>
        <v>106</v>
      </c>
      <c r="AE627" s="153">
        <f t="shared" si="285"/>
        <v>105</v>
      </c>
      <c r="AF627" s="153">
        <f t="shared" si="286"/>
        <v>8887.1999999999989</v>
      </c>
      <c r="AG627" s="151">
        <f t="shared" si="287"/>
        <v>0</v>
      </c>
      <c r="AH627" s="153">
        <f t="shared" si="288"/>
        <v>-1</v>
      </c>
      <c r="AI627" s="153">
        <f t="shared" si="289"/>
        <v>0</v>
      </c>
      <c r="AJ627" s="151">
        <f t="shared" si="290"/>
        <v>0</v>
      </c>
      <c r="AK627" s="153">
        <f t="shared" si="291"/>
        <v>-1</v>
      </c>
      <c r="AL627" s="153">
        <f t="shared" si="292"/>
        <v>0</v>
      </c>
      <c r="AM627" s="151">
        <f t="shared" si="293"/>
        <v>0</v>
      </c>
      <c r="AN627" s="153">
        <f t="shared" si="294"/>
        <v>-1</v>
      </c>
      <c r="AO627" s="153">
        <f t="shared" si="295"/>
        <v>0</v>
      </c>
      <c r="AP627" s="153">
        <f t="shared" si="296"/>
        <v>211</v>
      </c>
      <c r="AQ627" s="153">
        <f t="shared" si="297"/>
        <v>17665.059999999998</v>
      </c>
      <c r="AR627" s="153">
        <f t="shared" si="298"/>
        <v>29.899999999999995</v>
      </c>
      <c r="AS627" s="153">
        <f t="shared" si="299"/>
        <v>9.1498996446468741</v>
      </c>
      <c r="AT627" s="153">
        <f t="shared" si="300"/>
        <v>213</v>
      </c>
    </row>
    <row r="628" spans="1:46" ht="15.75" x14ac:dyDescent="0.25">
      <c r="A628" s="152" t="str">
        <f>'Primary endpoint outcomes'!A627</f>
        <v>Vartiainen 1994</v>
      </c>
      <c r="B628" s="152" t="str">
        <f>CONCATENATE('Primary endpoint outcomes'!S627,'Primary endpoint outcomes'!T627)</f>
        <v>MADRS10</v>
      </c>
      <c r="C628" s="154">
        <f t="shared" si="273"/>
        <v>32.837719298245617</v>
      </c>
      <c r="D628" s="154">
        <f t="shared" si="274"/>
        <v>6.1724184887287086</v>
      </c>
      <c r="E628" s="154">
        <f t="shared" si="275"/>
        <v>114</v>
      </c>
      <c r="F628" s="21" t="str">
        <f t="shared" si="276"/>
        <v>YES</v>
      </c>
      <c r="G628" s="21" t="str">
        <f t="shared" si="277"/>
        <v>NO</v>
      </c>
      <c r="H628" s="155">
        <f t="shared" si="278"/>
        <v>0.96044130398727556</v>
      </c>
      <c r="I628" s="155">
        <f t="shared" si="279"/>
        <v>3.9558696012724437E-2</v>
      </c>
      <c r="J628" s="318">
        <f t="shared" si="280"/>
        <v>1</v>
      </c>
      <c r="K628" s="326">
        <f>IF(ISNUMBER('Primary endpoint outcomes'!U627)=TRUE,'Primary endpoint outcomes'!U627,(IF(ISNUMBER('Primary endpoint outcomes'!X627)=TRUE,'Primary endpoint outcomes'!X627,0)))</f>
        <v>32.5</v>
      </c>
      <c r="L628" s="326">
        <f>IF(ISNUMBER('Primary endpoint outcomes'!V627)=TRUE,'Primary endpoint outcomes'!V627,(IF(ISNUMBER('Primary endpoint outcomes'!Y627)=TRUE,'Primary endpoint outcomes'!Y627,0)))</f>
        <v>6.5</v>
      </c>
      <c r="M628" s="325">
        <f>IF(ISNUMBER('Primary endpoint outcomes'!W627)=TRUE,'Primary endpoint outcomes'!W627,(IF(ISNUMBER('Primary endpoint outcomes'!Z627)=TRUE,'Primary endpoint outcomes'!Z627,0)))</f>
        <v>59</v>
      </c>
      <c r="N628" s="326">
        <f>IF(ISNUMBER('Primary endpoint outcomes'!BC627)=TRUE,'Primary endpoint outcomes'!BC627,(IF(ISNUMBER('Primary endpoint outcomes'!BF627)=TRUE,'Primary endpoint outcomes'!BF627,0)))</f>
        <v>33.200000000000003</v>
      </c>
      <c r="O628" s="325">
        <f>IF(ISNUMBER('Primary endpoint outcomes'!BD627)=TRUE,'Primary endpoint outcomes'!BD627,(IF(ISNUMBER('Primary endpoint outcomes'!BG627)=TRUE,'Primary endpoint outcomes'!BG627,0)))</f>
        <v>5.8</v>
      </c>
      <c r="P628" s="325">
        <f>IF(ISNUMBER('Primary endpoint outcomes'!BE627)=TRUE,'Primary endpoint outcomes'!BE627,(IF(ISNUMBER('Primary endpoint outcomes'!BH627)=TRUE,'Primary endpoint outcomes'!BH627,0)))</f>
        <v>55</v>
      </c>
      <c r="Q628" s="326">
        <f>IF(ISNUMBER('Primary endpoint outcomes'!CK627)=TRUE,'Primary endpoint outcomes'!CK627,(IF(ISNUMBER('Primary endpoint outcomes'!CN627)=TRUE,'Primary endpoint outcomes'!CN627,0)))</f>
        <v>0</v>
      </c>
      <c r="R628" s="326">
        <f>IF(ISNUMBER('Primary endpoint outcomes'!CL627)=TRUE,'Primary endpoint outcomes'!CL627,(IF(ISNUMBER('Primary endpoint outcomes'!CO627)=TRUE,'Primary endpoint outcomes'!CO627,0)))</f>
        <v>0</v>
      </c>
      <c r="S628" s="325">
        <f>IF(ISNUMBER('Primary endpoint outcomes'!CM627)=TRUE,'Primary endpoint outcomes'!CM627,(IF(ISNUMBER('Primary endpoint outcomes'!CP627)=TRUE,'Primary endpoint outcomes'!CP627,0)))</f>
        <v>0</v>
      </c>
      <c r="T628" s="326">
        <f>IF(ISNUMBER('Primary endpoint outcomes'!DS627)=TRUE,'Primary endpoint outcomes'!DS627,(IF(ISNUMBER('Primary endpoint outcomes'!DV627)=TRUE,'Primary endpoint outcomes'!DV627,0)))</f>
        <v>0</v>
      </c>
      <c r="U628" s="326">
        <f>IF(ISNUMBER('Primary endpoint outcomes'!DT627)=TRUE,'Primary endpoint outcomes'!DT627,(IF(ISNUMBER('Primary endpoint outcomes'!DW627)=TRUE,'Primary endpoint outcomes'!DW627,0)))</f>
        <v>0</v>
      </c>
      <c r="V628" s="326">
        <f>IF(ISNUMBER('Primary endpoint outcomes'!DU627)=TRUE,'Primary endpoint outcomes'!DU627,(IF(ISNUMBER('Primary endpoint outcomes'!DX627)=TRUE,'Primary endpoint outcomes'!DX627,0)))</f>
        <v>0</v>
      </c>
      <c r="W628" s="326">
        <f>IF(ISNUMBER('Primary endpoint outcomes'!FA627)=TRUE,'Primary endpoint outcomes'!FA627,(IF(ISNUMBER('Primary endpoint outcomes'!FD627)=TRUE,'Primary endpoint outcomes'!FD627,0)))</f>
        <v>0</v>
      </c>
      <c r="X628" s="326">
        <f>IF(ISNUMBER('Primary endpoint outcomes'!FB627)=TRUE,'Primary endpoint outcomes'!FB627,(IF(ISNUMBER('Primary endpoint outcomes'!FE627)=TRUE,'Primary endpoint outcomes'!FE627,0)))</f>
        <v>0</v>
      </c>
      <c r="Y628" s="326">
        <f>IF(ISNUMBER('Primary endpoint outcomes'!FC627)=TRUE,'Primary endpoint outcomes'!FC627,(IF(ISNUMBER('Primary endpoint outcomes'!FF627)=TRUE,'Primary endpoint outcomes'!FF627,0)))</f>
        <v>0</v>
      </c>
      <c r="AA628" s="151">
        <f t="shared" si="281"/>
        <v>59</v>
      </c>
      <c r="AB628" s="153">
        <f t="shared" si="282"/>
        <v>58</v>
      </c>
      <c r="AC628" s="153">
        <f t="shared" si="283"/>
        <v>2450.5</v>
      </c>
      <c r="AD628" s="151">
        <f t="shared" si="284"/>
        <v>55</v>
      </c>
      <c r="AE628" s="153">
        <f t="shared" si="285"/>
        <v>54</v>
      </c>
      <c r="AF628" s="153">
        <f t="shared" si="286"/>
        <v>1816.56</v>
      </c>
      <c r="AG628" s="151">
        <f t="shared" si="287"/>
        <v>0</v>
      </c>
      <c r="AH628" s="153">
        <f t="shared" si="288"/>
        <v>-1</v>
      </c>
      <c r="AI628" s="153">
        <f t="shared" si="289"/>
        <v>0</v>
      </c>
      <c r="AJ628" s="151">
        <f t="shared" si="290"/>
        <v>0</v>
      </c>
      <c r="AK628" s="153">
        <f t="shared" si="291"/>
        <v>-1</v>
      </c>
      <c r="AL628" s="153">
        <f t="shared" si="292"/>
        <v>0</v>
      </c>
      <c r="AM628" s="151">
        <f t="shared" si="293"/>
        <v>0</v>
      </c>
      <c r="AN628" s="153">
        <f t="shared" si="294"/>
        <v>-1</v>
      </c>
      <c r="AO628" s="153">
        <f t="shared" si="295"/>
        <v>0</v>
      </c>
      <c r="AP628" s="153">
        <f t="shared" si="296"/>
        <v>112</v>
      </c>
      <c r="AQ628" s="153">
        <f t="shared" si="297"/>
        <v>4267.0599999999995</v>
      </c>
      <c r="AR628" s="153">
        <f t="shared" si="298"/>
        <v>32.837719298245617</v>
      </c>
      <c r="AS628" s="153">
        <f t="shared" si="299"/>
        <v>6.1724184887287086</v>
      </c>
      <c r="AT628" s="153">
        <f t="shared" si="300"/>
        <v>114</v>
      </c>
    </row>
    <row r="629" spans="1:46" ht="15.75" x14ac:dyDescent="0.25">
      <c r="A629" s="152" t="str">
        <f>'Primary endpoint outcomes'!A628</f>
        <v>Vazquez 2012</v>
      </c>
      <c r="B629" s="152" t="str">
        <f>CONCATENATE('Primary endpoint outcomes'!S628,'Primary endpoint outcomes'!T628)</f>
        <v>CES-D20</v>
      </c>
      <c r="C629" s="154">
        <f t="shared" si="273"/>
        <v>25.336842105263159</v>
      </c>
      <c r="D629" s="154">
        <f t="shared" si="274"/>
        <v>7.9255408946823582</v>
      </c>
      <c r="E629" s="154">
        <f t="shared" si="275"/>
        <v>133</v>
      </c>
      <c r="F629" s="21" t="str">
        <f t="shared" si="276"/>
        <v>NO</v>
      </c>
      <c r="G629" s="21" t="str">
        <f t="shared" si="277"/>
        <v>YES</v>
      </c>
      <c r="H629" s="155">
        <f t="shared" si="278"/>
        <v>8.9245295216830334E-2</v>
      </c>
      <c r="I629" s="155">
        <f t="shared" si="279"/>
        <v>0.91075470478316967</v>
      </c>
      <c r="J629" s="318">
        <f t="shared" si="280"/>
        <v>1</v>
      </c>
      <c r="K629" s="326">
        <f>IF(ISNUMBER('Primary endpoint outcomes'!U628)=TRUE,'Primary endpoint outcomes'!U628,(IF(ISNUMBER('Primary endpoint outcomes'!X628)=TRUE,'Primary endpoint outcomes'!X628,0)))</f>
        <v>26</v>
      </c>
      <c r="L629" s="326">
        <f>IF(ISNUMBER('Primary endpoint outcomes'!V628)=TRUE,'Primary endpoint outcomes'!V628,(IF(ISNUMBER('Primary endpoint outcomes'!Y628)=TRUE,'Primary endpoint outcomes'!Y628,0)))</f>
        <v>8.6</v>
      </c>
      <c r="M629" s="325">
        <f>IF(ISNUMBER('Primary endpoint outcomes'!W628)=TRUE,'Primary endpoint outcomes'!W628,(IF(ISNUMBER('Primary endpoint outcomes'!Z628)=TRUE,'Primary endpoint outcomes'!Z628,0)))</f>
        <v>70</v>
      </c>
      <c r="N629" s="326">
        <f>IF(ISNUMBER('Primary endpoint outcomes'!BC628)=TRUE,'Primary endpoint outcomes'!BC628,(IF(ISNUMBER('Primary endpoint outcomes'!BF628)=TRUE,'Primary endpoint outcomes'!BF628,0)))</f>
        <v>24.6</v>
      </c>
      <c r="O629" s="325">
        <f>IF(ISNUMBER('Primary endpoint outcomes'!BD628)=TRUE,'Primary endpoint outcomes'!BD628,(IF(ISNUMBER('Primary endpoint outcomes'!BG628)=TRUE,'Primary endpoint outcomes'!BG628,0)))</f>
        <v>7.1</v>
      </c>
      <c r="P629" s="325">
        <f>IF(ISNUMBER('Primary endpoint outcomes'!BE628)=TRUE,'Primary endpoint outcomes'!BE628,(IF(ISNUMBER('Primary endpoint outcomes'!BH628)=TRUE,'Primary endpoint outcomes'!BH628,0)))</f>
        <v>63</v>
      </c>
      <c r="Q629" s="326">
        <f>IF(ISNUMBER('Primary endpoint outcomes'!CK628)=TRUE,'Primary endpoint outcomes'!CK628,(IF(ISNUMBER('Primary endpoint outcomes'!CN628)=TRUE,'Primary endpoint outcomes'!CN628,0)))</f>
        <v>0</v>
      </c>
      <c r="R629" s="326">
        <f>IF(ISNUMBER('Primary endpoint outcomes'!CL628)=TRUE,'Primary endpoint outcomes'!CL628,(IF(ISNUMBER('Primary endpoint outcomes'!CO628)=TRUE,'Primary endpoint outcomes'!CO628,0)))</f>
        <v>0</v>
      </c>
      <c r="S629" s="325">
        <f>IF(ISNUMBER('Primary endpoint outcomes'!CM628)=TRUE,'Primary endpoint outcomes'!CM628,(IF(ISNUMBER('Primary endpoint outcomes'!CP628)=TRUE,'Primary endpoint outcomes'!CP628,0)))</f>
        <v>0</v>
      </c>
      <c r="T629" s="326">
        <f>IF(ISNUMBER('Primary endpoint outcomes'!DS628)=TRUE,'Primary endpoint outcomes'!DS628,(IF(ISNUMBER('Primary endpoint outcomes'!DV628)=TRUE,'Primary endpoint outcomes'!DV628,0)))</f>
        <v>0</v>
      </c>
      <c r="U629" s="326">
        <f>IF(ISNUMBER('Primary endpoint outcomes'!DT628)=TRUE,'Primary endpoint outcomes'!DT628,(IF(ISNUMBER('Primary endpoint outcomes'!DW628)=TRUE,'Primary endpoint outcomes'!DW628,0)))</f>
        <v>0</v>
      </c>
      <c r="V629" s="326">
        <f>IF(ISNUMBER('Primary endpoint outcomes'!DU628)=TRUE,'Primary endpoint outcomes'!DU628,(IF(ISNUMBER('Primary endpoint outcomes'!DX628)=TRUE,'Primary endpoint outcomes'!DX628,0)))</f>
        <v>0</v>
      </c>
      <c r="W629" s="326">
        <f>IF(ISNUMBER('Primary endpoint outcomes'!FA628)=TRUE,'Primary endpoint outcomes'!FA628,(IF(ISNUMBER('Primary endpoint outcomes'!FD628)=TRUE,'Primary endpoint outcomes'!FD628,0)))</f>
        <v>0</v>
      </c>
      <c r="X629" s="326">
        <f>IF(ISNUMBER('Primary endpoint outcomes'!FB628)=TRUE,'Primary endpoint outcomes'!FB628,(IF(ISNUMBER('Primary endpoint outcomes'!FE628)=TRUE,'Primary endpoint outcomes'!FE628,0)))</f>
        <v>0</v>
      </c>
      <c r="Y629" s="326">
        <f>IF(ISNUMBER('Primary endpoint outcomes'!FC628)=TRUE,'Primary endpoint outcomes'!FC628,(IF(ISNUMBER('Primary endpoint outcomes'!FF628)=TRUE,'Primary endpoint outcomes'!FF628,0)))</f>
        <v>0</v>
      </c>
      <c r="AA629" s="151">
        <f t="shared" si="281"/>
        <v>70</v>
      </c>
      <c r="AB629" s="153">
        <f t="shared" si="282"/>
        <v>69</v>
      </c>
      <c r="AC629" s="153">
        <f t="shared" si="283"/>
        <v>5103.24</v>
      </c>
      <c r="AD629" s="151">
        <f t="shared" si="284"/>
        <v>63</v>
      </c>
      <c r="AE629" s="153">
        <f t="shared" si="285"/>
        <v>62</v>
      </c>
      <c r="AF629" s="153">
        <f t="shared" si="286"/>
        <v>3125.4199999999996</v>
      </c>
      <c r="AG629" s="151">
        <f t="shared" si="287"/>
        <v>0</v>
      </c>
      <c r="AH629" s="153">
        <f t="shared" si="288"/>
        <v>-1</v>
      </c>
      <c r="AI629" s="153">
        <f t="shared" si="289"/>
        <v>0</v>
      </c>
      <c r="AJ629" s="151">
        <f t="shared" si="290"/>
        <v>0</v>
      </c>
      <c r="AK629" s="153">
        <f t="shared" si="291"/>
        <v>-1</v>
      </c>
      <c r="AL629" s="153">
        <f t="shared" si="292"/>
        <v>0</v>
      </c>
      <c r="AM629" s="151">
        <f t="shared" si="293"/>
        <v>0</v>
      </c>
      <c r="AN629" s="153">
        <f t="shared" si="294"/>
        <v>-1</v>
      </c>
      <c r="AO629" s="153">
        <f t="shared" si="295"/>
        <v>0</v>
      </c>
      <c r="AP629" s="153">
        <f t="shared" si="296"/>
        <v>131</v>
      </c>
      <c r="AQ629" s="153">
        <f t="shared" si="297"/>
        <v>8228.66</v>
      </c>
      <c r="AR629" s="153">
        <f t="shared" si="298"/>
        <v>25.336842105263159</v>
      </c>
      <c r="AS629" s="153">
        <f t="shared" si="299"/>
        <v>7.9255408946823582</v>
      </c>
      <c r="AT629" s="153">
        <f t="shared" si="300"/>
        <v>133</v>
      </c>
    </row>
    <row r="630" spans="1:46" ht="15.75" x14ac:dyDescent="0.25">
      <c r="A630" s="152" t="str">
        <f>'Primary endpoint outcomes'!A629</f>
        <v>Vazquez 2013/Otero 2015/Lopez 2020</v>
      </c>
      <c r="B630" s="152" t="str">
        <f>CONCATENATE('Primary endpoint outcomes'!S629,'Primary endpoint outcomes'!T629)</f>
        <v>CES-D20</v>
      </c>
      <c r="C630" s="154">
        <f t="shared" si="273"/>
        <v>23.82601156069364</v>
      </c>
      <c r="D630" s="154">
        <f t="shared" si="274"/>
        <v>7.1321527142358141</v>
      </c>
      <c r="E630" s="154">
        <f t="shared" si="275"/>
        <v>173</v>
      </c>
      <c r="F630" s="21" t="str">
        <f t="shared" si="276"/>
        <v>NO</v>
      </c>
      <c r="G630" s="21" t="str">
        <f t="shared" si="277"/>
        <v>YES</v>
      </c>
      <c r="H630" s="155">
        <f t="shared" si="278"/>
        <v>4.3918796002302085E-2</v>
      </c>
      <c r="I630" s="155">
        <f t="shared" si="279"/>
        <v>0.95608120399769791</v>
      </c>
      <c r="J630" s="318">
        <f t="shared" si="280"/>
        <v>1</v>
      </c>
      <c r="K630" s="326">
        <f>IF(ISNUMBER('Primary endpoint outcomes'!U629)=TRUE,'Primary endpoint outcomes'!U629,(IF(ISNUMBER('Primary endpoint outcomes'!X629)=TRUE,'Primary endpoint outcomes'!X629,0)))</f>
        <v>24.7</v>
      </c>
      <c r="L630" s="326">
        <f>IF(ISNUMBER('Primary endpoint outcomes'!V629)=TRUE,'Primary endpoint outcomes'!V629,(IF(ISNUMBER('Primary endpoint outcomes'!Y629)=TRUE,'Primary endpoint outcomes'!Y629,0)))</f>
        <v>7.6</v>
      </c>
      <c r="M630" s="325">
        <f>IF(ISNUMBER('Primary endpoint outcomes'!W629)=TRUE,'Primary endpoint outcomes'!W629,(IF(ISNUMBER('Primary endpoint outcomes'!Z629)=TRUE,'Primary endpoint outcomes'!Z629,0)))</f>
        <v>89</v>
      </c>
      <c r="N630" s="326">
        <f>IF(ISNUMBER('Primary endpoint outcomes'!BC629)=TRUE,'Primary endpoint outcomes'!BC629,(IF(ISNUMBER('Primary endpoint outcomes'!BF629)=TRUE,'Primary endpoint outcomes'!BF629,0)))</f>
        <v>22.9</v>
      </c>
      <c r="O630" s="325">
        <f>IF(ISNUMBER('Primary endpoint outcomes'!BD629)=TRUE,'Primary endpoint outcomes'!BD629,(IF(ISNUMBER('Primary endpoint outcomes'!BG629)=TRUE,'Primary endpoint outcomes'!BG629,0)))</f>
        <v>6.6</v>
      </c>
      <c r="P630" s="325">
        <f>IF(ISNUMBER('Primary endpoint outcomes'!BE629)=TRUE,'Primary endpoint outcomes'!BE629,(IF(ISNUMBER('Primary endpoint outcomes'!BH629)=TRUE,'Primary endpoint outcomes'!BH629,0)))</f>
        <v>84</v>
      </c>
      <c r="Q630" s="326">
        <f>IF(ISNUMBER('Primary endpoint outcomes'!CK629)=TRUE,'Primary endpoint outcomes'!CK629,(IF(ISNUMBER('Primary endpoint outcomes'!CN629)=TRUE,'Primary endpoint outcomes'!CN629,0)))</f>
        <v>0</v>
      </c>
      <c r="R630" s="326">
        <f>IF(ISNUMBER('Primary endpoint outcomes'!CL629)=TRUE,'Primary endpoint outcomes'!CL629,(IF(ISNUMBER('Primary endpoint outcomes'!CO629)=TRUE,'Primary endpoint outcomes'!CO629,0)))</f>
        <v>0</v>
      </c>
      <c r="S630" s="325">
        <f>IF(ISNUMBER('Primary endpoint outcomes'!CM629)=TRUE,'Primary endpoint outcomes'!CM629,(IF(ISNUMBER('Primary endpoint outcomes'!CP629)=TRUE,'Primary endpoint outcomes'!CP629,0)))</f>
        <v>0</v>
      </c>
      <c r="T630" s="326">
        <f>IF(ISNUMBER('Primary endpoint outcomes'!DS629)=TRUE,'Primary endpoint outcomes'!DS629,(IF(ISNUMBER('Primary endpoint outcomes'!DV629)=TRUE,'Primary endpoint outcomes'!DV629,0)))</f>
        <v>0</v>
      </c>
      <c r="U630" s="326">
        <f>IF(ISNUMBER('Primary endpoint outcomes'!DT629)=TRUE,'Primary endpoint outcomes'!DT629,(IF(ISNUMBER('Primary endpoint outcomes'!DW629)=TRUE,'Primary endpoint outcomes'!DW629,0)))</f>
        <v>0</v>
      </c>
      <c r="V630" s="326">
        <f>IF(ISNUMBER('Primary endpoint outcomes'!DU629)=TRUE,'Primary endpoint outcomes'!DU629,(IF(ISNUMBER('Primary endpoint outcomes'!DX629)=TRUE,'Primary endpoint outcomes'!DX629,0)))</f>
        <v>0</v>
      </c>
      <c r="W630" s="326">
        <f>IF(ISNUMBER('Primary endpoint outcomes'!FA629)=TRUE,'Primary endpoint outcomes'!FA629,(IF(ISNUMBER('Primary endpoint outcomes'!FD629)=TRUE,'Primary endpoint outcomes'!FD629,0)))</f>
        <v>0</v>
      </c>
      <c r="X630" s="326">
        <f>IF(ISNUMBER('Primary endpoint outcomes'!FB629)=TRUE,'Primary endpoint outcomes'!FB629,(IF(ISNUMBER('Primary endpoint outcomes'!FE629)=TRUE,'Primary endpoint outcomes'!FE629,0)))</f>
        <v>0</v>
      </c>
      <c r="Y630" s="326">
        <f>IF(ISNUMBER('Primary endpoint outcomes'!FC629)=TRUE,'Primary endpoint outcomes'!FC629,(IF(ISNUMBER('Primary endpoint outcomes'!FF629)=TRUE,'Primary endpoint outcomes'!FF629,0)))</f>
        <v>0</v>
      </c>
      <c r="AA630" s="151">
        <f t="shared" si="281"/>
        <v>89</v>
      </c>
      <c r="AB630" s="153">
        <f t="shared" si="282"/>
        <v>88</v>
      </c>
      <c r="AC630" s="153">
        <f t="shared" si="283"/>
        <v>5082.88</v>
      </c>
      <c r="AD630" s="151">
        <f t="shared" si="284"/>
        <v>84</v>
      </c>
      <c r="AE630" s="153">
        <f t="shared" si="285"/>
        <v>83</v>
      </c>
      <c r="AF630" s="153">
        <f t="shared" si="286"/>
        <v>3615.4799999999996</v>
      </c>
      <c r="AG630" s="151">
        <f t="shared" si="287"/>
        <v>0</v>
      </c>
      <c r="AH630" s="153">
        <f t="shared" si="288"/>
        <v>-1</v>
      </c>
      <c r="AI630" s="153">
        <f t="shared" si="289"/>
        <v>0</v>
      </c>
      <c r="AJ630" s="151">
        <f t="shared" si="290"/>
        <v>0</v>
      </c>
      <c r="AK630" s="153">
        <f t="shared" si="291"/>
        <v>-1</v>
      </c>
      <c r="AL630" s="153">
        <f t="shared" si="292"/>
        <v>0</v>
      </c>
      <c r="AM630" s="151">
        <f t="shared" si="293"/>
        <v>0</v>
      </c>
      <c r="AN630" s="153">
        <f t="shared" si="294"/>
        <v>-1</v>
      </c>
      <c r="AO630" s="153">
        <f t="shared" si="295"/>
        <v>0</v>
      </c>
      <c r="AP630" s="153">
        <f t="shared" si="296"/>
        <v>171</v>
      </c>
      <c r="AQ630" s="153">
        <f t="shared" si="297"/>
        <v>8698.36</v>
      </c>
      <c r="AR630" s="153">
        <f t="shared" si="298"/>
        <v>23.82601156069364</v>
      </c>
      <c r="AS630" s="153">
        <f t="shared" si="299"/>
        <v>7.1321527142358141</v>
      </c>
      <c r="AT630" s="153">
        <f t="shared" si="300"/>
        <v>173</v>
      </c>
    </row>
    <row r="631" spans="1:46" ht="15.75" x14ac:dyDescent="0.25">
      <c r="A631" s="152" t="str">
        <f>'Primary endpoint outcomes'!A630</f>
        <v>Vazquez 2016</v>
      </c>
      <c r="B631" s="152" t="str">
        <f>CONCATENATE('Primary endpoint outcomes'!S630,'Primary endpoint outcomes'!T630)</f>
        <v>CES-D20</v>
      </c>
      <c r="C631" s="154">
        <f t="shared" si="273"/>
        <v>23.265882352941176</v>
      </c>
      <c r="D631" s="154">
        <f t="shared" si="274"/>
        <v>6.4484078876660931</v>
      </c>
      <c r="E631" s="154">
        <f t="shared" si="275"/>
        <v>170</v>
      </c>
      <c r="F631" s="21" t="str">
        <f t="shared" si="276"/>
        <v>NO</v>
      </c>
      <c r="G631" s="21" t="str">
        <f t="shared" si="277"/>
        <v>YES</v>
      </c>
      <c r="H631" s="155">
        <f t="shared" si="278"/>
        <v>2.4147169724777151E-2</v>
      </c>
      <c r="I631" s="155">
        <f t="shared" si="279"/>
        <v>0.97585283027522285</v>
      </c>
      <c r="J631" s="318">
        <f t="shared" si="280"/>
        <v>1</v>
      </c>
      <c r="K631" s="326">
        <f>IF(ISNUMBER('Primary endpoint outcomes'!U630)=TRUE,'Primary endpoint outcomes'!U630,(IF(ISNUMBER('Primary endpoint outcomes'!X630)=TRUE,'Primary endpoint outcomes'!X630,0)))</f>
        <v>23.7</v>
      </c>
      <c r="L631" s="326">
        <f>IF(ISNUMBER('Primary endpoint outcomes'!V630)=TRUE,'Primary endpoint outcomes'!V630,(IF(ISNUMBER('Primary endpoint outcomes'!Y630)=TRUE,'Primary endpoint outcomes'!Y630,0)))</f>
        <v>6.4</v>
      </c>
      <c r="M631" s="325">
        <f>IF(ISNUMBER('Primary endpoint outcomes'!W630)=TRUE,'Primary endpoint outcomes'!W630,(IF(ISNUMBER('Primary endpoint outcomes'!Z630)=TRUE,'Primary endpoint outcomes'!Z630,0)))</f>
        <v>88</v>
      </c>
      <c r="N631" s="326">
        <f>IF(ISNUMBER('Primary endpoint outcomes'!BC630)=TRUE,'Primary endpoint outcomes'!BC630,(IF(ISNUMBER('Primary endpoint outcomes'!BF630)=TRUE,'Primary endpoint outcomes'!BF630,0)))</f>
        <v>22.8</v>
      </c>
      <c r="O631" s="325">
        <f>IF(ISNUMBER('Primary endpoint outcomes'!BD630)=TRUE,'Primary endpoint outcomes'!BD630,(IF(ISNUMBER('Primary endpoint outcomes'!BG630)=TRUE,'Primary endpoint outcomes'!BG630,0)))</f>
        <v>6.5</v>
      </c>
      <c r="P631" s="325">
        <f>IF(ISNUMBER('Primary endpoint outcomes'!BE630)=TRUE,'Primary endpoint outcomes'!BE630,(IF(ISNUMBER('Primary endpoint outcomes'!BH630)=TRUE,'Primary endpoint outcomes'!BH630,0)))</f>
        <v>82</v>
      </c>
      <c r="Q631" s="326">
        <f>IF(ISNUMBER('Primary endpoint outcomes'!CK630)=TRUE,'Primary endpoint outcomes'!CK630,(IF(ISNUMBER('Primary endpoint outcomes'!CN630)=TRUE,'Primary endpoint outcomes'!CN630,0)))</f>
        <v>0</v>
      </c>
      <c r="R631" s="326">
        <f>IF(ISNUMBER('Primary endpoint outcomes'!CL630)=TRUE,'Primary endpoint outcomes'!CL630,(IF(ISNUMBER('Primary endpoint outcomes'!CO630)=TRUE,'Primary endpoint outcomes'!CO630,0)))</f>
        <v>0</v>
      </c>
      <c r="S631" s="325">
        <f>IF(ISNUMBER('Primary endpoint outcomes'!CM630)=TRUE,'Primary endpoint outcomes'!CM630,(IF(ISNUMBER('Primary endpoint outcomes'!CP630)=TRUE,'Primary endpoint outcomes'!CP630,0)))</f>
        <v>0</v>
      </c>
      <c r="T631" s="326">
        <f>IF(ISNUMBER('Primary endpoint outcomes'!DS630)=TRUE,'Primary endpoint outcomes'!DS630,(IF(ISNUMBER('Primary endpoint outcomes'!DV630)=TRUE,'Primary endpoint outcomes'!DV630,0)))</f>
        <v>0</v>
      </c>
      <c r="U631" s="326">
        <f>IF(ISNUMBER('Primary endpoint outcomes'!DT630)=TRUE,'Primary endpoint outcomes'!DT630,(IF(ISNUMBER('Primary endpoint outcomes'!DW630)=TRUE,'Primary endpoint outcomes'!DW630,0)))</f>
        <v>0</v>
      </c>
      <c r="V631" s="326">
        <f>IF(ISNUMBER('Primary endpoint outcomes'!DU630)=TRUE,'Primary endpoint outcomes'!DU630,(IF(ISNUMBER('Primary endpoint outcomes'!DX630)=TRUE,'Primary endpoint outcomes'!DX630,0)))</f>
        <v>0</v>
      </c>
      <c r="W631" s="326">
        <f>IF(ISNUMBER('Primary endpoint outcomes'!FA630)=TRUE,'Primary endpoint outcomes'!FA630,(IF(ISNUMBER('Primary endpoint outcomes'!FD630)=TRUE,'Primary endpoint outcomes'!FD630,0)))</f>
        <v>0</v>
      </c>
      <c r="X631" s="326">
        <f>IF(ISNUMBER('Primary endpoint outcomes'!FB630)=TRUE,'Primary endpoint outcomes'!FB630,(IF(ISNUMBER('Primary endpoint outcomes'!FE630)=TRUE,'Primary endpoint outcomes'!FE630,0)))</f>
        <v>0</v>
      </c>
      <c r="Y631" s="326">
        <f>IF(ISNUMBER('Primary endpoint outcomes'!FC630)=TRUE,'Primary endpoint outcomes'!FC630,(IF(ISNUMBER('Primary endpoint outcomes'!FF630)=TRUE,'Primary endpoint outcomes'!FF630,0)))</f>
        <v>0</v>
      </c>
      <c r="AA631" s="151">
        <f t="shared" si="281"/>
        <v>88</v>
      </c>
      <c r="AB631" s="153">
        <f t="shared" si="282"/>
        <v>87</v>
      </c>
      <c r="AC631" s="153">
        <f t="shared" si="283"/>
        <v>3563.5200000000009</v>
      </c>
      <c r="AD631" s="151">
        <f t="shared" si="284"/>
        <v>82</v>
      </c>
      <c r="AE631" s="153">
        <f t="shared" si="285"/>
        <v>81</v>
      </c>
      <c r="AF631" s="153">
        <f t="shared" si="286"/>
        <v>3422.25</v>
      </c>
      <c r="AG631" s="151">
        <f t="shared" si="287"/>
        <v>0</v>
      </c>
      <c r="AH631" s="153">
        <f t="shared" si="288"/>
        <v>-1</v>
      </c>
      <c r="AI631" s="153">
        <f t="shared" si="289"/>
        <v>0</v>
      </c>
      <c r="AJ631" s="151">
        <f t="shared" si="290"/>
        <v>0</v>
      </c>
      <c r="AK631" s="153">
        <f t="shared" si="291"/>
        <v>-1</v>
      </c>
      <c r="AL631" s="153">
        <f t="shared" si="292"/>
        <v>0</v>
      </c>
      <c r="AM631" s="151">
        <f t="shared" si="293"/>
        <v>0</v>
      </c>
      <c r="AN631" s="153">
        <f t="shared" si="294"/>
        <v>-1</v>
      </c>
      <c r="AO631" s="153">
        <f t="shared" si="295"/>
        <v>0</v>
      </c>
      <c r="AP631" s="153">
        <f t="shared" si="296"/>
        <v>168</v>
      </c>
      <c r="AQ631" s="153">
        <f t="shared" si="297"/>
        <v>6985.77</v>
      </c>
      <c r="AR631" s="153">
        <f t="shared" si="298"/>
        <v>23.265882352941176</v>
      </c>
      <c r="AS631" s="153">
        <f t="shared" si="299"/>
        <v>6.4484078876660931</v>
      </c>
      <c r="AT631" s="153">
        <f t="shared" si="300"/>
        <v>170</v>
      </c>
    </row>
    <row r="632" spans="1:46" ht="15.75" x14ac:dyDescent="0.25">
      <c r="A632" s="152" t="str">
        <f>'Primary endpoint outcomes'!A631</f>
        <v>Vazquez 2020</v>
      </c>
      <c r="B632" s="152" t="str">
        <f>CONCATENATE('Primary endpoint outcomes'!S631,'Primary endpoint outcomes'!T631)</f>
        <v>CES-D20</v>
      </c>
      <c r="C632" s="154">
        <f t="shared" si="273"/>
        <v>22.720091324200911</v>
      </c>
      <c r="D632" s="154">
        <f t="shared" si="274"/>
        <v>7.1665229959759316</v>
      </c>
      <c r="E632" s="154">
        <f t="shared" si="275"/>
        <v>219</v>
      </c>
      <c r="F632" s="21" t="str">
        <f t="shared" si="276"/>
        <v>NO</v>
      </c>
      <c r="G632" s="21" t="str">
        <f t="shared" si="277"/>
        <v>YES</v>
      </c>
      <c r="H632" s="155">
        <f t="shared" si="278"/>
        <v>3.1937763813161713E-2</v>
      </c>
      <c r="I632" s="155">
        <f t="shared" si="279"/>
        <v>0.96806223618683829</v>
      </c>
      <c r="J632" s="318">
        <f t="shared" si="280"/>
        <v>1</v>
      </c>
      <c r="K632" s="326">
        <f>IF(ISNUMBER('Primary endpoint outcomes'!U631)=TRUE,'Primary endpoint outcomes'!U631,(IF(ISNUMBER('Primary endpoint outcomes'!X631)=TRUE,'Primary endpoint outcomes'!X631,0)))</f>
        <v>22.3</v>
      </c>
      <c r="L632" s="326">
        <f>IF(ISNUMBER('Primary endpoint outcomes'!V631)=TRUE,'Primary endpoint outcomes'!V631,(IF(ISNUMBER('Primary endpoint outcomes'!Y631)=TRUE,'Primary endpoint outcomes'!Y631,0)))</f>
        <v>7.14</v>
      </c>
      <c r="M632" s="325">
        <f>IF(ISNUMBER('Primary endpoint outcomes'!W631)=TRUE,'Primary endpoint outcomes'!W631,(IF(ISNUMBER('Primary endpoint outcomes'!Z631)=TRUE,'Primary endpoint outcomes'!Z631,0)))</f>
        <v>69</v>
      </c>
      <c r="N632" s="326">
        <f>IF(ISNUMBER('Primary endpoint outcomes'!BC631)=TRUE,'Primary endpoint outcomes'!BC631,(IF(ISNUMBER('Primary endpoint outcomes'!BF631)=TRUE,'Primary endpoint outcomes'!BF631,0)))</f>
        <v>22.7</v>
      </c>
      <c r="O632" s="325">
        <f>IF(ISNUMBER('Primary endpoint outcomes'!BD631)=TRUE,'Primary endpoint outcomes'!BD631,(IF(ISNUMBER('Primary endpoint outcomes'!BG631)=TRUE,'Primary endpoint outcomes'!BG631,0)))</f>
        <v>7.2</v>
      </c>
      <c r="P632" s="325">
        <f>IF(ISNUMBER('Primary endpoint outcomes'!BE631)=TRUE,'Primary endpoint outcomes'!BE631,(IF(ISNUMBER('Primary endpoint outcomes'!BH631)=TRUE,'Primary endpoint outcomes'!BH631,0)))</f>
        <v>70</v>
      </c>
      <c r="Q632" s="326">
        <f>IF(ISNUMBER('Primary endpoint outcomes'!CK631)=TRUE,'Primary endpoint outcomes'!CK631,(IF(ISNUMBER('Primary endpoint outcomes'!CN631)=TRUE,'Primary endpoint outcomes'!CN631,0)))</f>
        <v>23.1</v>
      </c>
      <c r="R632" s="326">
        <f>IF(ISNUMBER('Primary endpoint outcomes'!CL631)=TRUE,'Primary endpoint outcomes'!CL631,(IF(ISNUMBER('Primary endpoint outcomes'!CO631)=TRUE,'Primary endpoint outcomes'!CO631,0)))</f>
        <v>7.16</v>
      </c>
      <c r="S632" s="325">
        <f>IF(ISNUMBER('Primary endpoint outcomes'!CM631)=TRUE,'Primary endpoint outcomes'!CM631,(IF(ISNUMBER('Primary endpoint outcomes'!CP631)=TRUE,'Primary endpoint outcomes'!CP631,0)))</f>
        <v>80</v>
      </c>
      <c r="T632" s="326">
        <f>IF(ISNUMBER('Primary endpoint outcomes'!DS631)=TRUE,'Primary endpoint outcomes'!DS631,(IF(ISNUMBER('Primary endpoint outcomes'!DV631)=TRUE,'Primary endpoint outcomes'!DV631,0)))</f>
        <v>0</v>
      </c>
      <c r="U632" s="326">
        <f>IF(ISNUMBER('Primary endpoint outcomes'!DT631)=TRUE,'Primary endpoint outcomes'!DT631,(IF(ISNUMBER('Primary endpoint outcomes'!DW631)=TRUE,'Primary endpoint outcomes'!DW631,0)))</f>
        <v>0</v>
      </c>
      <c r="V632" s="326">
        <f>IF(ISNUMBER('Primary endpoint outcomes'!DU631)=TRUE,'Primary endpoint outcomes'!DU631,(IF(ISNUMBER('Primary endpoint outcomes'!DX631)=TRUE,'Primary endpoint outcomes'!DX631,0)))</f>
        <v>0</v>
      </c>
      <c r="W632" s="326">
        <f>IF(ISNUMBER('Primary endpoint outcomes'!FA631)=TRUE,'Primary endpoint outcomes'!FA631,(IF(ISNUMBER('Primary endpoint outcomes'!FD631)=TRUE,'Primary endpoint outcomes'!FD631,0)))</f>
        <v>0</v>
      </c>
      <c r="X632" s="326">
        <f>IF(ISNUMBER('Primary endpoint outcomes'!FB631)=TRUE,'Primary endpoint outcomes'!FB631,(IF(ISNUMBER('Primary endpoint outcomes'!FE631)=TRUE,'Primary endpoint outcomes'!FE631,0)))</f>
        <v>0</v>
      </c>
      <c r="Y632" s="326">
        <f>IF(ISNUMBER('Primary endpoint outcomes'!FC631)=TRUE,'Primary endpoint outcomes'!FC631,(IF(ISNUMBER('Primary endpoint outcomes'!FF631)=TRUE,'Primary endpoint outcomes'!FF631,0)))</f>
        <v>0</v>
      </c>
      <c r="AA632" s="151">
        <f t="shared" si="281"/>
        <v>69</v>
      </c>
      <c r="AB632" s="153">
        <f t="shared" si="282"/>
        <v>68</v>
      </c>
      <c r="AC632" s="153">
        <f t="shared" si="283"/>
        <v>3466.6127999999999</v>
      </c>
      <c r="AD632" s="151">
        <f t="shared" si="284"/>
        <v>70</v>
      </c>
      <c r="AE632" s="153">
        <f t="shared" si="285"/>
        <v>69</v>
      </c>
      <c r="AF632" s="153">
        <f t="shared" si="286"/>
        <v>3576.96</v>
      </c>
      <c r="AG632" s="151">
        <f t="shared" si="287"/>
        <v>80</v>
      </c>
      <c r="AH632" s="153">
        <f t="shared" si="288"/>
        <v>79</v>
      </c>
      <c r="AI632" s="153">
        <f t="shared" si="289"/>
        <v>4049.9823999999999</v>
      </c>
      <c r="AJ632" s="151">
        <f t="shared" si="290"/>
        <v>0</v>
      </c>
      <c r="AK632" s="153">
        <f t="shared" si="291"/>
        <v>-1</v>
      </c>
      <c r="AL632" s="153">
        <f t="shared" si="292"/>
        <v>0</v>
      </c>
      <c r="AM632" s="151">
        <f t="shared" si="293"/>
        <v>0</v>
      </c>
      <c r="AN632" s="153">
        <f t="shared" si="294"/>
        <v>-1</v>
      </c>
      <c r="AO632" s="153">
        <f t="shared" si="295"/>
        <v>0</v>
      </c>
      <c r="AP632" s="153">
        <f t="shared" si="296"/>
        <v>216</v>
      </c>
      <c r="AQ632" s="153">
        <f t="shared" si="297"/>
        <v>11093.555199999999</v>
      </c>
      <c r="AR632" s="153">
        <f t="shared" si="298"/>
        <v>22.720091324200911</v>
      </c>
      <c r="AS632" s="153">
        <f t="shared" si="299"/>
        <v>7.1665229959759316</v>
      </c>
      <c r="AT632" s="153">
        <f t="shared" si="300"/>
        <v>219</v>
      </c>
    </row>
    <row r="633" spans="1:46" ht="15.75" x14ac:dyDescent="0.25">
      <c r="A633" s="152" t="str">
        <f>'Primary endpoint outcomes'!A632</f>
        <v>VEN 600A-303 (FDA)</v>
      </c>
      <c r="B633" s="152" t="str">
        <f>CONCATENATE('Primary endpoint outcomes'!S632,'Primary endpoint outcomes'!T632)</f>
        <v>HAMD21</v>
      </c>
      <c r="C633" s="154">
        <f t="shared" si="273"/>
        <v>24.142432432432432</v>
      </c>
      <c r="D633" s="154">
        <f t="shared" si="274"/>
        <v>0</v>
      </c>
      <c r="E633" s="154">
        <f t="shared" si="275"/>
        <v>148</v>
      </c>
      <c r="F633" s="21" t="str">
        <f t="shared" si="276"/>
        <v>YES</v>
      </c>
      <c r="G633" s="21" t="str">
        <f t="shared" si="277"/>
        <v>NO</v>
      </c>
      <c r="H633" s="155" t="e">
        <f t="shared" si="278"/>
        <v>#NUM!</v>
      </c>
      <c r="I633" s="155" t="e">
        <f t="shared" si="279"/>
        <v>#NUM!</v>
      </c>
      <c r="J633" s="318">
        <f t="shared" si="280"/>
        <v>0</v>
      </c>
      <c r="K633" s="326">
        <f>IF(ISNUMBER('Primary endpoint outcomes'!U632)=TRUE,'Primary endpoint outcomes'!U632,(IF(ISNUMBER('Primary endpoint outcomes'!X632)=TRUE,'Primary endpoint outcomes'!X632,0)))</f>
        <v>23.63</v>
      </c>
      <c r="L633" s="326">
        <f>IF(ISNUMBER('Primary endpoint outcomes'!V632)=TRUE,'Primary endpoint outcomes'!V632,(IF(ISNUMBER('Primary endpoint outcomes'!Y632)=TRUE,'Primary endpoint outcomes'!Y632,0)))</f>
        <v>0</v>
      </c>
      <c r="M633" s="325">
        <f>IF(ISNUMBER('Primary endpoint outcomes'!W632)=TRUE,'Primary endpoint outcomes'!W632,(IF(ISNUMBER('Primary endpoint outcomes'!Z632)=TRUE,'Primary endpoint outcomes'!Z632,0)))</f>
        <v>69</v>
      </c>
      <c r="N633" s="326">
        <f>IF(ISNUMBER('Primary endpoint outcomes'!BC632)=TRUE,'Primary endpoint outcomes'!BC632,(IF(ISNUMBER('Primary endpoint outcomes'!BF632)=TRUE,'Primary endpoint outcomes'!BF632,0)))</f>
        <v>24.59</v>
      </c>
      <c r="O633" s="325">
        <f>IF(ISNUMBER('Primary endpoint outcomes'!BD632)=TRUE,'Primary endpoint outcomes'!BD632,(IF(ISNUMBER('Primary endpoint outcomes'!BG632)=TRUE,'Primary endpoint outcomes'!BG632,0)))</f>
        <v>0</v>
      </c>
      <c r="P633" s="325">
        <f>IF(ISNUMBER('Primary endpoint outcomes'!BE632)=TRUE,'Primary endpoint outcomes'!BE632,(IF(ISNUMBER('Primary endpoint outcomes'!BH632)=TRUE,'Primary endpoint outcomes'!BH632,0)))</f>
        <v>79</v>
      </c>
      <c r="Q633" s="326">
        <f>IF(ISNUMBER('Primary endpoint outcomes'!CK632)=TRUE,'Primary endpoint outcomes'!CK632,(IF(ISNUMBER('Primary endpoint outcomes'!CN632)=TRUE,'Primary endpoint outcomes'!CN632,0)))</f>
        <v>0</v>
      </c>
      <c r="R633" s="326">
        <f>IF(ISNUMBER('Primary endpoint outcomes'!CL632)=TRUE,'Primary endpoint outcomes'!CL632,(IF(ISNUMBER('Primary endpoint outcomes'!CO632)=TRUE,'Primary endpoint outcomes'!CO632,0)))</f>
        <v>0</v>
      </c>
      <c r="S633" s="325">
        <f>IF(ISNUMBER('Primary endpoint outcomes'!CM632)=TRUE,'Primary endpoint outcomes'!CM632,(IF(ISNUMBER('Primary endpoint outcomes'!CP632)=TRUE,'Primary endpoint outcomes'!CP632,0)))</f>
        <v>0</v>
      </c>
      <c r="T633" s="326">
        <f>IF(ISNUMBER('Primary endpoint outcomes'!DS632)=TRUE,'Primary endpoint outcomes'!DS632,(IF(ISNUMBER('Primary endpoint outcomes'!DV632)=TRUE,'Primary endpoint outcomes'!DV632,0)))</f>
        <v>0</v>
      </c>
      <c r="U633" s="326">
        <f>IF(ISNUMBER('Primary endpoint outcomes'!DT632)=TRUE,'Primary endpoint outcomes'!DT632,(IF(ISNUMBER('Primary endpoint outcomes'!DW632)=TRUE,'Primary endpoint outcomes'!DW632,0)))</f>
        <v>0</v>
      </c>
      <c r="V633" s="326">
        <f>IF(ISNUMBER('Primary endpoint outcomes'!DU632)=TRUE,'Primary endpoint outcomes'!DU632,(IF(ISNUMBER('Primary endpoint outcomes'!DX632)=TRUE,'Primary endpoint outcomes'!DX632,0)))</f>
        <v>0</v>
      </c>
      <c r="W633" s="326">
        <f>IF(ISNUMBER('Primary endpoint outcomes'!FA632)=TRUE,'Primary endpoint outcomes'!FA632,(IF(ISNUMBER('Primary endpoint outcomes'!FD632)=TRUE,'Primary endpoint outcomes'!FD632,0)))</f>
        <v>0</v>
      </c>
      <c r="X633" s="326">
        <f>IF(ISNUMBER('Primary endpoint outcomes'!FB632)=TRUE,'Primary endpoint outcomes'!FB632,(IF(ISNUMBER('Primary endpoint outcomes'!FE632)=TRUE,'Primary endpoint outcomes'!FE632,0)))</f>
        <v>0</v>
      </c>
      <c r="Y633" s="326">
        <f>IF(ISNUMBER('Primary endpoint outcomes'!FC632)=TRUE,'Primary endpoint outcomes'!FC632,(IF(ISNUMBER('Primary endpoint outcomes'!FF632)=TRUE,'Primary endpoint outcomes'!FF632,0)))</f>
        <v>0</v>
      </c>
      <c r="AA633" s="151">
        <f t="shared" si="281"/>
        <v>69</v>
      </c>
      <c r="AB633" s="153">
        <f t="shared" si="282"/>
        <v>68</v>
      </c>
      <c r="AC633" s="153">
        <f t="shared" si="283"/>
        <v>0</v>
      </c>
      <c r="AD633" s="151">
        <f t="shared" si="284"/>
        <v>79</v>
      </c>
      <c r="AE633" s="153">
        <f t="shared" si="285"/>
        <v>78</v>
      </c>
      <c r="AF633" s="153">
        <f t="shared" si="286"/>
        <v>0</v>
      </c>
      <c r="AG633" s="151">
        <f t="shared" si="287"/>
        <v>0</v>
      </c>
      <c r="AH633" s="153">
        <f t="shared" si="288"/>
        <v>-1</v>
      </c>
      <c r="AI633" s="153">
        <f t="shared" si="289"/>
        <v>0</v>
      </c>
      <c r="AJ633" s="151">
        <f t="shared" si="290"/>
        <v>0</v>
      </c>
      <c r="AK633" s="153">
        <f t="shared" si="291"/>
        <v>-1</v>
      </c>
      <c r="AL633" s="153">
        <f t="shared" si="292"/>
        <v>0</v>
      </c>
      <c r="AM633" s="151">
        <f t="shared" si="293"/>
        <v>0</v>
      </c>
      <c r="AN633" s="153">
        <f t="shared" si="294"/>
        <v>-1</v>
      </c>
      <c r="AO633" s="153">
        <f t="shared" si="295"/>
        <v>0</v>
      </c>
      <c r="AP633" s="153">
        <f t="shared" si="296"/>
        <v>146</v>
      </c>
      <c r="AQ633" s="153">
        <f t="shared" si="297"/>
        <v>0</v>
      </c>
      <c r="AR633" s="153">
        <f t="shared" si="298"/>
        <v>24.142432432432432</v>
      </c>
      <c r="AS633" s="153">
        <f t="shared" si="299"/>
        <v>0</v>
      </c>
      <c r="AT633" s="153">
        <f t="shared" si="300"/>
        <v>148</v>
      </c>
    </row>
    <row r="634" spans="1:46" ht="15.75" x14ac:dyDescent="0.25">
      <c r="A634" s="152" t="str">
        <f>'Primary endpoint outcomes'!A633</f>
        <v>VEN 600A-313 (FDA)</v>
      </c>
      <c r="B634" s="152" t="str">
        <f>CONCATENATE('Primary endpoint outcomes'!S633,'Primary endpoint outcomes'!T633)</f>
        <v>HAMD21</v>
      </c>
      <c r="C634" s="154">
        <f t="shared" si="273"/>
        <v>25.509732142857143</v>
      </c>
      <c r="D634" s="154">
        <f t="shared" si="274"/>
        <v>0</v>
      </c>
      <c r="E634" s="154">
        <f t="shared" si="275"/>
        <v>224</v>
      </c>
      <c r="F634" s="21" t="str">
        <f t="shared" si="276"/>
        <v>YES</v>
      </c>
      <c r="G634" s="21" t="str">
        <f t="shared" si="277"/>
        <v>NO</v>
      </c>
      <c r="H634" s="155" t="e">
        <f t="shared" si="278"/>
        <v>#NUM!</v>
      </c>
      <c r="I634" s="155" t="e">
        <f t="shared" si="279"/>
        <v>#NUM!</v>
      </c>
      <c r="J634" s="318">
        <f t="shared" si="280"/>
        <v>0</v>
      </c>
      <c r="K634" s="326">
        <f>IF(ISNUMBER('Primary endpoint outcomes'!U633)=TRUE,'Primary endpoint outcomes'!U633,(IF(ISNUMBER('Primary endpoint outcomes'!X633)=TRUE,'Primary endpoint outcomes'!X633,0)))</f>
        <v>25.57</v>
      </c>
      <c r="L634" s="326">
        <f>IF(ISNUMBER('Primary endpoint outcomes'!V633)=TRUE,'Primary endpoint outcomes'!V633,(IF(ISNUMBER('Primary endpoint outcomes'!Y633)=TRUE,'Primary endpoint outcomes'!Y633,0)))</f>
        <v>0</v>
      </c>
      <c r="M634" s="325">
        <f>IF(ISNUMBER('Primary endpoint outcomes'!W633)=TRUE,'Primary endpoint outcomes'!W633,(IF(ISNUMBER('Primary endpoint outcomes'!Z633)=TRUE,'Primary endpoint outcomes'!Z633,0)))</f>
        <v>72</v>
      </c>
      <c r="N634" s="326">
        <f>IF(ISNUMBER('Primary endpoint outcomes'!BC633)=TRUE,'Primary endpoint outcomes'!BC633,(IF(ISNUMBER('Primary endpoint outcomes'!BF633)=TRUE,'Primary endpoint outcomes'!BF633,0)))</f>
        <v>25.57</v>
      </c>
      <c r="O634" s="325">
        <f>IF(ISNUMBER('Primary endpoint outcomes'!BD633)=TRUE,'Primary endpoint outcomes'!BD633,(IF(ISNUMBER('Primary endpoint outcomes'!BG633)=TRUE,'Primary endpoint outcomes'!BG633,0)))</f>
        <v>0</v>
      </c>
      <c r="P634" s="325">
        <f>IF(ISNUMBER('Primary endpoint outcomes'!BE633)=TRUE,'Primary endpoint outcomes'!BE633,(IF(ISNUMBER('Primary endpoint outcomes'!BH633)=TRUE,'Primary endpoint outcomes'!BH633,0)))</f>
        <v>77</v>
      </c>
      <c r="Q634" s="326">
        <f>IF(ISNUMBER('Primary endpoint outcomes'!CK633)=TRUE,'Primary endpoint outcomes'!CK633,(IF(ISNUMBER('Primary endpoint outcomes'!CN633)=TRUE,'Primary endpoint outcomes'!CN633,0)))</f>
        <v>25.39</v>
      </c>
      <c r="R634" s="326">
        <f>IF(ISNUMBER('Primary endpoint outcomes'!CL633)=TRUE,'Primary endpoint outcomes'!CL633,(IF(ISNUMBER('Primary endpoint outcomes'!CO633)=TRUE,'Primary endpoint outcomes'!CO633,0)))</f>
        <v>0</v>
      </c>
      <c r="S634" s="325">
        <f>IF(ISNUMBER('Primary endpoint outcomes'!CM633)=TRUE,'Primary endpoint outcomes'!CM633,(IF(ISNUMBER('Primary endpoint outcomes'!CP633)=TRUE,'Primary endpoint outcomes'!CP633,0)))</f>
        <v>75</v>
      </c>
      <c r="T634" s="326">
        <f>IF(ISNUMBER('Primary endpoint outcomes'!DS633)=TRUE,'Primary endpoint outcomes'!DS633,(IF(ISNUMBER('Primary endpoint outcomes'!DV633)=TRUE,'Primary endpoint outcomes'!DV633,0)))</f>
        <v>0</v>
      </c>
      <c r="U634" s="326">
        <f>IF(ISNUMBER('Primary endpoint outcomes'!DT633)=TRUE,'Primary endpoint outcomes'!DT633,(IF(ISNUMBER('Primary endpoint outcomes'!DW633)=TRUE,'Primary endpoint outcomes'!DW633,0)))</f>
        <v>0</v>
      </c>
      <c r="V634" s="326">
        <f>IF(ISNUMBER('Primary endpoint outcomes'!DU633)=TRUE,'Primary endpoint outcomes'!DU633,(IF(ISNUMBER('Primary endpoint outcomes'!DX633)=TRUE,'Primary endpoint outcomes'!DX633,0)))</f>
        <v>0</v>
      </c>
      <c r="W634" s="326">
        <f>IF(ISNUMBER('Primary endpoint outcomes'!FA633)=TRUE,'Primary endpoint outcomes'!FA633,(IF(ISNUMBER('Primary endpoint outcomes'!FD633)=TRUE,'Primary endpoint outcomes'!FD633,0)))</f>
        <v>0</v>
      </c>
      <c r="X634" s="326">
        <f>IF(ISNUMBER('Primary endpoint outcomes'!FB633)=TRUE,'Primary endpoint outcomes'!FB633,(IF(ISNUMBER('Primary endpoint outcomes'!FE633)=TRUE,'Primary endpoint outcomes'!FE633,0)))</f>
        <v>0</v>
      </c>
      <c r="Y634" s="326">
        <f>IF(ISNUMBER('Primary endpoint outcomes'!FC633)=TRUE,'Primary endpoint outcomes'!FC633,(IF(ISNUMBER('Primary endpoint outcomes'!FF633)=TRUE,'Primary endpoint outcomes'!FF633,0)))</f>
        <v>0</v>
      </c>
      <c r="AA634" s="151">
        <f t="shared" si="281"/>
        <v>72</v>
      </c>
      <c r="AB634" s="153">
        <f t="shared" si="282"/>
        <v>71</v>
      </c>
      <c r="AC634" s="153">
        <f t="shared" si="283"/>
        <v>0</v>
      </c>
      <c r="AD634" s="151">
        <f t="shared" si="284"/>
        <v>77</v>
      </c>
      <c r="AE634" s="153">
        <f t="shared" si="285"/>
        <v>76</v>
      </c>
      <c r="AF634" s="153">
        <f t="shared" si="286"/>
        <v>0</v>
      </c>
      <c r="AG634" s="151">
        <f t="shared" si="287"/>
        <v>75</v>
      </c>
      <c r="AH634" s="153">
        <f t="shared" si="288"/>
        <v>74</v>
      </c>
      <c r="AI634" s="153">
        <f t="shared" si="289"/>
        <v>0</v>
      </c>
      <c r="AJ634" s="151">
        <f t="shared" si="290"/>
        <v>0</v>
      </c>
      <c r="AK634" s="153">
        <f t="shared" si="291"/>
        <v>-1</v>
      </c>
      <c r="AL634" s="153">
        <f t="shared" si="292"/>
        <v>0</v>
      </c>
      <c r="AM634" s="151">
        <f t="shared" si="293"/>
        <v>0</v>
      </c>
      <c r="AN634" s="153">
        <f t="shared" si="294"/>
        <v>-1</v>
      </c>
      <c r="AO634" s="153">
        <f t="shared" si="295"/>
        <v>0</v>
      </c>
      <c r="AP634" s="153">
        <f t="shared" si="296"/>
        <v>221</v>
      </c>
      <c r="AQ634" s="153">
        <f t="shared" si="297"/>
        <v>0</v>
      </c>
      <c r="AR634" s="153">
        <f t="shared" si="298"/>
        <v>25.509732142857143</v>
      </c>
      <c r="AS634" s="153">
        <f t="shared" si="299"/>
        <v>0</v>
      </c>
      <c r="AT634" s="153">
        <f t="shared" si="300"/>
        <v>224</v>
      </c>
    </row>
    <row r="635" spans="1:46" ht="15.75" x14ac:dyDescent="0.25">
      <c r="A635" s="152" t="str">
        <f>'Primary endpoint outcomes'!A634</f>
        <v>VEN XR 367 (FDA)</v>
      </c>
      <c r="B635" s="152" t="str">
        <f>CONCATENATE('Primary endpoint outcomes'!S634,'Primary endpoint outcomes'!T634)</f>
        <v>HAMD21</v>
      </c>
      <c r="C635" s="154">
        <f t="shared" si="273"/>
        <v>26.573679245283021</v>
      </c>
      <c r="D635" s="154">
        <f t="shared" si="274"/>
        <v>0</v>
      </c>
      <c r="E635" s="154">
        <f t="shared" si="275"/>
        <v>318</v>
      </c>
      <c r="F635" s="21" t="str">
        <f t="shared" si="276"/>
        <v>YES</v>
      </c>
      <c r="G635" s="21" t="str">
        <f t="shared" si="277"/>
        <v>NO</v>
      </c>
      <c r="H635" s="155" t="e">
        <f t="shared" si="278"/>
        <v>#NUM!</v>
      </c>
      <c r="I635" s="155" t="e">
        <f t="shared" si="279"/>
        <v>#NUM!</v>
      </c>
      <c r="J635" s="318">
        <f t="shared" si="280"/>
        <v>0</v>
      </c>
      <c r="K635" s="326">
        <f>IF(ISNUMBER('Primary endpoint outcomes'!U634)=TRUE,'Primary endpoint outcomes'!U634,(IF(ISNUMBER('Primary endpoint outcomes'!X634)=TRUE,'Primary endpoint outcomes'!X634,0)))</f>
        <v>26.49</v>
      </c>
      <c r="L635" s="326">
        <f>IF(ISNUMBER('Primary endpoint outcomes'!V634)=TRUE,'Primary endpoint outcomes'!V634,(IF(ISNUMBER('Primary endpoint outcomes'!Y634)=TRUE,'Primary endpoint outcomes'!Y634,0)))</f>
        <v>0</v>
      </c>
      <c r="M635" s="325">
        <f>IF(ISNUMBER('Primary endpoint outcomes'!W634)=TRUE,'Primary endpoint outcomes'!W634,(IF(ISNUMBER('Primary endpoint outcomes'!Z634)=TRUE,'Primary endpoint outcomes'!Z634,0)))</f>
        <v>82</v>
      </c>
      <c r="N635" s="326">
        <f>IF(ISNUMBER('Primary endpoint outcomes'!BC634)=TRUE,'Primary endpoint outcomes'!BC634,(IF(ISNUMBER('Primary endpoint outcomes'!BF634)=TRUE,'Primary endpoint outcomes'!BF634,0)))</f>
        <v>27.11</v>
      </c>
      <c r="O635" s="325">
        <f>IF(ISNUMBER('Primary endpoint outcomes'!BD634)=TRUE,'Primary endpoint outcomes'!BD634,(IF(ISNUMBER('Primary endpoint outcomes'!BG634)=TRUE,'Primary endpoint outcomes'!BG634,0)))</f>
        <v>0</v>
      </c>
      <c r="P635" s="325">
        <f>IF(ISNUMBER('Primary endpoint outcomes'!BE634)=TRUE,'Primary endpoint outcomes'!BE634,(IF(ISNUMBER('Primary endpoint outcomes'!BH634)=TRUE,'Primary endpoint outcomes'!BH634,0)))</f>
        <v>75</v>
      </c>
      <c r="Q635" s="326">
        <f>IF(ISNUMBER('Primary endpoint outcomes'!CK634)=TRUE,'Primary endpoint outcomes'!CK634,(IF(ISNUMBER('Primary endpoint outcomes'!CN634)=TRUE,'Primary endpoint outcomes'!CN634,0)))</f>
        <v>26.13</v>
      </c>
      <c r="R635" s="326">
        <f>IF(ISNUMBER('Primary endpoint outcomes'!CL634)=TRUE,'Primary endpoint outcomes'!CL634,(IF(ISNUMBER('Primary endpoint outcomes'!CO634)=TRUE,'Primary endpoint outcomes'!CO634,0)))</f>
        <v>0</v>
      </c>
      <c r="S635" s="325">
        <f>IF(ISNUMBER('Primary endpoint outcomes'!CM634)=TRUE,'Primary endpoint outcomes'!CM634,(IF(ISNUMBER('Primary endpoint outcomes'!CP634)=TRUE,'Primary endpoint outcomes'!CP634,0)))</f>
        <v>80</v>
      </c>
      <c r="T635" s="326">
        <f>IF(ISNUMBER('Primary endpoint outcomes'!DS634)=TRUE,'Primary endpoint outcomes'!DS634,(IF(ISNUMBER('Primary endpoint outcomes'!DV634)=TRUE,'Primary endpoint outcomes'!DV634,0)))</f>
        <v>26.6</v>
      </c>
      <c r="U635" s="326">
        <f>IF(ISNUMBER('Primary endpoint outcomes'!DT634)=TRUE,'Primary endpoint outcomes'!DT634,(IF(ISNUMBER('Primary endpoint outcomes'!DW634)=TRUE,'Primary endpoint outcomes'!DW634,0)))</f>
        <v>0</v>
      </c>
      <c r="V635" s="326">
        <f>IF(ISNUMBER('Primary endpoint outcomes'!DU634)=TRUE,'Primary endpoint outcomes'!DU634,(IF(ISNUMBER('Primary endpoint outcomes'!DX634)=TRUE,'Primary endpoint outcomes'!DX634,0)))</f>
        <v>81</v>
      </c>
      <c r="W635" s="326">
        <f>IF(ISNUMBER('Primary endpoint outcomes'!FA634)=TRUE,'Primary endpoint outcomes'!FA634,(IF(ISNUMBER('Primary endpoint outcomes'!FD634)=TRUE,'Primary endpoint outcomes'!FD634,0)))</f>
        <v>0</v>
      </c>
      <c r="X635" s="326">
        <f>IF(ISNUMBER('Primary endpoint outcomes'!FB634)=TRUE,'Primary endpoint outcomes'!FB634,(IF(ISNUMBER('Primary endpoint outcomes'!FE634)=TRUE,'Primary endpoint outcomes'!FE634,0)))</f>
        <v>0</v>
      </c>
      <c r="Y635" s="326">
        <f>IF(ISNUMBER('Primary endpoint outcomes'!FC634)=TRUE,'Primary endpoint outcomes'!FC634,(IF(ISNUMBER('Primary endpoint outcomes'!FF634)=TRUE,'Primary endpoint outcomes'!FF634,0)))</f>
        <v>0</v>
      </c>
      <c r="AA635" s="151">
        <f t="shared" si="281"/>
        <v>82</v>
      </c>
      <c r="AB635" s="153">
        <f t="shared" si="282"/>
        <v>81</v>
      </c>
      <c r="AC635" s="153">
        <f t="shared" si="283"/>
        <v>0</v>
      </c>
      <c r="AD635" s="151">
        <f t="shared" si="284"/>
        <v>75</v>
      </c>
      <c r="AE635" s="153">
        <f t="shared" si="285"/>
        <v>74</v>
      </c>
      <c r="AF635" s="153">
        <f t="shared" si="286"/>
        <v>0</v>
      </c>
      <c r="AG635" s="151">
        <f t="shared" si="287"/>
        <v>80</v>
      </c>
      <c r="AH635" s="153">
        <f t="shared" si="288"/>
        <v>79</v>
      </c>
      <c r="AI635" s="153">
        <f t="shared" si="289"/>
        <v>0</v>
      </c>
      <c r="AJ635" s="151">
        <f t="shared" si="290"/>
        <v>81</v>
      </c>
      <c r="AK635" s="153">
        <f t="shared" si="291"/>
        <v>80</v>
      </c>
      <c r="AL635" s="153">
        <f t="shared" si="292"/>
        <v>0</v>
      </c>
      <c r="AM635" s="151">
        <f t="shared" si="293"/>
        <v>0</v>
      </c>
      <c r="AN635" s="153">
        <f t="shared" si="294"/>
        <v>-1</v>
      </c>
      <c r="AO635" s="153">
        <f t="shared" si="295"/>
        <v>0</v>
      </c>
      <c r="AP635" s="153">
        <f t="shared" si="296"/>
        <v>314</v>
      </c>
      <c r="AQ635" s="153">
        <f t="shared" si="297"/>
        <v>0</v>
      </c>
      <c r="AR635" s="153">
        <f t="shared" si="298"/>
        <v>26.573679245283021</v>
      </c>
      <c r="AS635" s="153">
        <f t="shared" si="299"/>
        <v>0</v>
      </c>
      <c r="AT635" s="153">
        <f t="shared" si="300"/>
        <v>318</v>
      </c>
    </row>
    <row r="636" spans="1:46" ht="15.75" x14ac:dyDescent="0.25">
      <c r="A636" s="152" t="str">
        <f>'Primary endpoint outcomes'!A635</f>
        <v>Ventura 2007</v>
      </c>
      <c r="B636" s="152" t="str">
        <f>CONCATENATE('Primary endpoint outcomes'!S635,'Primary endpoint outcomes'!T635)</f>
        <v>MADRS10</v>
      </c>
      <c r="C636" s="154">
        <f t="shared" si="273"/>
        <v>29.246445497630333</v>
      </c>
      <c r="D636" s="154">
        <f t="shared" si="274"/>
        <v>4.1105400755762815</v>
      </c>
      <c r="E636" s="154">
        <f t="shared" si="275"/>
        <v>211</v>
      </c>
      <c r="F636" s="21" t="str">
        <f t="shared" si="276"/>
        <v>YES</v>
      </c>
      <c r="G636" s="21" t="str">
        <f t="shared" si="277"/>
        <v>NO</v>
      </c>
      <c r="H636" s="155">
        <f t="shared" si="278"/>
        <v>0.96104079614654458</v>
      </c>
      <c r="I636" s="155">
        <f t="shared" si="279"/>
        <v>3.8959203853455415E-2</v>
      </c>
      <c r="J636" s="318">
        <f t="shared" si="280"/>
        <v>1</v>
      </c>
      <c r="K636" s="326">
        <f>IF(ISNUMBER('Primary endpoint outcomes'!U635)=TRUE,'Primary endpoint outcomes'!U635,(IF(ISNUMBER('Primary endpoint outcomes'!X635)=TRUE,'Primary endpoint outcomes'!X635,0)))</f>
        <v>29.5</v>
      </c>
      <c r="L636" s="326">
        <f>IF(ISNUMBER('Primary endpoint outcomes'!V635)=TRUE,'Primary endpoint outcomes'!V635,(IF(ISNUMBER('Primary endpoint outcomes'!Y635)=TRUE,'Primary endpoint outcomes'!Y635,0)))</f>
        <v>4.08</v>
      </c>
      <c r="M636" s="325">
        <f>IF(ISNUMBER('Primary endpoint outcomes'!W635)=TRUE,'Primary endpoint outcomes'!W635,(IF(ISNUMBER('Primary endpoint outcomes'!Z635)=TRUE,'Primary endpoint outcomes'!Z635,0)))</f>
        <v>104</v>
      </c>
      <c r="N636" s="326">
        <f>IF(ISNUMBER('Primary endpoint outcomes'!BC635)=TRUE,'Primary endpoint outcomes'!BC635,(IF(ISNUMBER('Primary endpoint outcomes'!BF635)=TRUE,'Primary endpoint outcomes'!BF635,0)))</f>
        <v>29</v>
      </c>
      <c r="O636" s="325">
        <f>IF(ISNUMBER('Primary endpoint outcomes'!BD635)=TRUE,'Primary endpoint outcomes'!BD635,(IF(ISNUMBER('Primary endpoint outcomes'!BG635)=TRUE,'Primary endpoint outcomes'!BG635,0)))</f>
        <v>4.1399999999999997</v>
      </c>
      <c r="P636" s="325">
        <f>IF(ISNUMBER('Primary endpoint outcomes'!BE635)=TRUE,'Primary endpoint outcomes'!BE635,(IF(ISNUMBER('Primary endpoint outcomes'!BH635)=TRUE,'Primary endpoint outcomes'!BH635,0)))</f>
        <v>107</v>
      </c>
      <c r="Q636" s="326">
        <f>IF(ISNUMBER('Primary endpoint outcomes'!CK635)=TRUE,'Primary endpoint outcomes'!CK635,(IF(ISNUMBER('Primary endpoint outcomes'!CN635)=TRUE,'Primary endpoint outcomes'!CN635,0)))</f>
        <v>0</v>
      </c>
      <c r="R636" s="326">
        <f>IF(ISNUMBER('Primary endpoint outcomes'!CL635)=TRUE,'Primary endpoint outcomes'!CL635,(IF(ISNUMBER('Primary endpoint outcomes'!CO635)=TRUE,'Primary endpoint outcomes'!CO635,0)))</f>
        <v>0</v>
      </c>
      <c r="S636" s="325">
        <f>IF(ISNUMBER('Primary endpoint outcomes'!CM635)=TRUE,'Primary endpoint outcomes'!CM635,(IF(ISNUMBER('Primary endpoint outcomes'!CP635)=TRUE,'Primary endpoint outcomes'!CP635,0)))</f>
        <v>0</v>
      </c>
      <c r="T636" s="326">
        <f>IF(ISNUMBER('Primary endpoint outcomes'!DS635)=TRUE,'Primary endpoint outcomes'!DS635,(IF(ISNUMBER('Primary endpoint outcomes'!DV635)=TRUE,'Primary endpoint outcomes'!DV635,0)))</f>
        <v>0</v>
      </c>
      <c r="U636" s="326">
        <f>IF(ISNUMBER('Primary endpoint outcomes'!DT635)=TRUE,'Primary endpoint outcomes'!DT635,(IF(ISNUMBER('Primary endpoint outcomes'!DW635)=TRUE,'Primary endpoint outcomes'!DW635,0)))</f>
        <v>0</v>
      </c>
      <c r="V636" s="326">
        <f>IF(ISNUMBER('Primary endpoint outcomes'!DU635)=TRUE,'Primary endpoint outcomes'!DU635,(IF(ISNUMBER('Primary endpoint outcomes'!DX635)=TRUE,'Primary endpoint outcomes'!DX635,0)))</f>
        <v>0</v>
      </c>
      <c r="W636" s="326">
        <f>IF(ISNUMBER('Primary endpoint outcomes'!FA635)=TRUE,'Primary endpoint outcomes'!FA635,(IF(ISNUMBER('Primary endpoint outcomes'!FD635)=TRUE,'Primary endpoint outcomes'!FD635,0)))</f>
        <v>0</v>
      </c>
      <c r="X636" s="326">
        <f>IF(ISNUMBER('Primary endpoint outcomes'!FB635)=TRUE,'Primary endpoint outcomes'!FB635,(IF(ISNUMBER('Primary endpoint outcomes'!FE635)=TRUE,'Primary endpoint outcomes'!FE635,0)))</f>
        <v>0</v>
      </c>
      <c r="Y636" s="326">
        <f>IF(ISNUMBER('Primary endpoint outcomes'!FC635)=TRUE,'Primary endpoint outcomes'!FC635,(IF(ISNUMBER('Primary endpoint outcomes'!FF635)=TRUE,'Primary endpoint outcomes'!FF635,0)))</f>
        <v>0</v>
      </c>
      <c r="AA636" s="151">
        <f t="shared" si="281"/>
        <v>104</v>
      </c>
      <c r="AB636" s="153">
        <f t="shared" si="282"/>
        <v>103</v>
      </c>
      <c r="AC636" s="153">
        <f t="shared" si="283"/>
        <v>1714.5791999999999</v>
      </c>
      <c r="AD636" s="151">
        <f t="shared" si="284"/>
        <v>107</v>
      </c>
      <c r="AE636" s="153">
        <f t="shared" si="285"/>
        <v>106</v>
      </c>
      <c r="AF636" s="153">
        <f t="shared" si="286"/>
        <v>1816.7975999999999</v>
      </c>
      <c r="AG636" s="151">
        <f t="shared" si="287"/>
        <v>0</v>
      </c>
      <c r="AH636" s="153">
        <f t="shared" si="288"/>
        <v>-1</v>
      </c>
      <c r="AI636" s="153">
        <f t="shared" si="289"/>
        <v>0</v>
      </c>
      <c r="AJ636" s="151">
        <f t="shared" si="290"/>
        <v>0</v>
      </c>
      <c r="AK636" s="153">
        <f t="shared" si="291"/>
        <v>-1</v>
      </c>
      <c r="AL636" s="153">
        <f t="shared" si="292"/>
        <v>0</v>
      </c>
      <c r="AM636" s="151">
        <f t="shared" si="293"/>
        <v>0</v>
      </c>
      <c r="AN636" s="153">
        <f t="shared" si="294"/>
        <v>-1</v>
      </c>
      <c r="AO636" s="153">
        <f t="shared" si="295"/>
        <v>0</v>
      </c>
      <c r="AP636" s="153">
        <f t="shared" si="296"/>
        <v>209</v>
      </c>
      <c r="AQ636" s="153">
        <f t="shared" si="297"/>
        <v>3531.3768</v>
      </c>
      <c r="AR636" s="153">
        <f t="shared" si="298"/>
        <v>29.246445497630333</v>
      </c>
      <c r="AS636" s="153">
        <f t="shared" si="299"/>
        <v>4.1105400755762815</v>
      </c>
      <c r="AT636" s="153">
        <f t="shared" si="300"/>
        <v>211</v>
      </c>
    </row>
    <row r="637" spans="1:46" ht="15.75" x14ac:dyDescent="0.25">
      <c r="A637" s="152" t="str">
        <f>'Primary endpoint outcomes'!A636</f>
        <v>Vernmark 2010</v>
      </c>
      <c r="B637" s="152" t="str">
        <f>CONCATENATE('Primary endpoint outcomes'!S636,'Primary endpoint outcomes'!T636)</f>
        <v>BDI-I21</v>
      </c>
      <c r="C637" s="154">
        <f t="shared" si="273"/>
        <v>22.068181818181817</v>
      </c>
      <c r="D637" s="154">
        <f t="shared" si="274"/>
        <v>6.0833524039453968</v>
      </c>
      <c r="E637" s="154">
        <f t="shared" si="275"/>
        <v>88</v>
      </c>
      <c r="F637" s="21" t="str">
        <f t="shared" si="276"/>
        <v>YES</v>
      </c>
      <c r="G637" s="21" t="str">
        <f t="shared" si="277"/>
        <v>NO</v>
      </c>
      <c r="H637" s="155">
        <f t="shared" si="278"/>
        <v>0.50447122552694768</v>
      </c>
      <c r="I637" s="155">
        <f t="shared" si="279"/>
        <v>0.49552877447305232</v>
      </c>
      <c r="J637" s="318">
        <f t="shared" si="280"/>
        <v>1</v>
      </c>
      <c r="K637" s="326">
        <f>IF(ISNUMBER('Primary endpoint outcomes'!U636)=TRUE,'Primary endpoint outcomes'!U636,(IF(ISNUMBER('Primary endpoint outcomes'!X636)=TRUE,'Primary endpoint outcomes'!X636,0)))</f>
        <v>22.2</v>
      </c>
      <c r="L637" s="326">
        <f>IF(ISNUMBER('Primary endpoint outcomes'!V636)=TRUE,'Primary endpoint outcomes'!V636,(IF(ISNUMBER('Primary endpoint outcomes'!Y636)=TRUE,'Primary endpoint outcomes'!Y636,0)))</f>
        <v>5.3</v>
      </c>
      <c r="M637" s="325">
        <f>IF(ISNUMBER('Primary endpoint outcomes'!W636)=TRUE,'Primary endpoint outcomes'!W636,(IF(ISNUMBER('Primary endpoint outcomes'!Z636)=TRUE,'Primary endpoint outcomes'!Z636,0)))</f>
        <v>30</v>
      </c>
      <c r="N637" s="326">
        <f>IF(ISNUMBER('Primary endpoint outcomes'!BC636)=TRUE,'Primary endpoint outcomes'!BC636,(IF(ISNUMBER('Primary endpoint outcomes'!BF636)=TRUE,'Primary endpoint outcomes'!BF636,0)))</f>
        <v>22.2</v>
      </c>
      <c r="O637" s="325">
        <f>IF(ISNUMBER('Primary endpoint outcomes'!BD636)=TRUE,'Primary endpoint outcomes'!BD636,(IF(ISNUMBER('Primary endpoint outcomes'!BG636)=TRUE,'Primary endpoint outcomes'!BG636,0)))</f>
        <v>6.3</v>
      </c>
      <c r="P637" s="325">
        <f>IF(ISNUMBER('Primary endpoint outcomes'!BE636)=TRUE,'Primary endpoint outcomes'!BE636,(IF(ISNUMBER('Primary endpoint outcomes'!BH636)=TRUE,'Primary endpoint outcomes'!BH636,0)))</f>
        <v>29</v>
      </c>
      <c r="Q637" s="326">
        <f>IF(ISNUMBER('Primary endpoint outcomes'!CK636)=TRUE,'Primary endpoint outcomes'!CK636,(IF(ISNUMBER('Primary endpoint outcomes'!CN636)=TRUE,'Primary endpoint outcomes'!CN636,0)))</f>
        <v>21.8</v>
      </c>
      <c r="R637" s="326">
        <f>IF(ISNUMBER('Primary endpoint outcomes'!CL636)=TRUE,'Primary endpoint outcomes'!CL636,(IF(ISNUMBER('Primary endpoint outcomes'!CO636)=TRUE,'Primary endpoint outcomes'!CO636,0)))</f>
        <v>6.6</v>
      </c>
      <c r="S637" s="325">
        <f>IF(ISNUMBER('Primary endpoint outcomes'!CM636)=TRUE,'Primary endpoint outcomes'!CM636,(IF(ISNUMBER('Primary endpoint outcomes'!CP636)=TRUE,'Primary endpoint outcomes'!CP636,0)))</f>
        <v>29</v>
      </c>
      <c r="T637" s="326">
        <f>IF(ISNUMBER('Primary endpoint outcomes'!DS636)=TRUE,'Primary endpoint outcomes'!DS636,(IF(ISNUMBER('Primary endpoint outcomes'!DV636)=TRUE,'Primary endpoint outcomes'!DV636,0)))</f>
        <v>0</v>
      </c>
      <c r="U637" s="326">
        <f>IF(ISNUMBER('Primary endpoint outcomes'!DT636)=TRUE,'Primary endpoint outcomes'!DT636,(IF(ISNUMBER('Primary endpoint outcomes'!DW636)=TRUE,'Primary endpoint outcomes'!DW636,0)))</f>
        <v>0</v>
      </c>
      <c r="V637" s="326">
        <f>IF(ISNUMBER('Primary endpoint outcomes'!DU636)=TRUE,'Primary endpoint outcomes'!DU636,(IF(ISNUMBER('Primary endpoint outcomes'!DX636)=TRUE,'Primary endpoint outcomes'!DX636,0)))</f>
        <v>0</v>
      </c>
      <c r="W637" s="326">
        <f>IF(ISNUMBER('Primary endpoint outcomes'!FA636)=TRUE,'Primary endpoint outcomes'!FA636,(IF(ISNUMBER('Primary endpoint outcomes'!FD636)=TRUE,'Primary endpoint outcomes'!FD636,0)))</f>
        <v>0</v>
      </c>
      <c r="X637" s="326">
        <f>IF(ISNUMBER('Primary endpoint outcomes'!FB636)=TRUE,'Primary endpoint outcomes'!FB636,(IF(ISNUMBER('Primary endpoint outcomes'!FE636)=TRUE,'Primary endpoint outcomes'!FE636,0)))</f>
        <v>0</v>
      </c>
      <c r="Y637" s="326">
        <f>IF(ISNUMBER('Primary endpoint outcomes'!FC636)=TRUE,'Primary endpoint outcomes'!FC636,(IF(ISNUMBER('Primary endpoint outcomes'!FF636)=TRUE,'Primary endpoint outcomes'!FF636,0)))</f>
        <v>0</v>
      </c>
      <c r="AA637" s="151">
        <f t="shared" si="281"/>
        <v>30</v>
      </c>
      <c r="AB637" s="153">
        <f t="shared" si="282"/>
        <v>29</v>
      </c>
      <c r="AC637" s="153">
        <f t="shared" si="283"/>
        <v>814.61</v>
      </c>
      <c r="AD637" s="151">
        <f t="shared" si="284"/>
        <v>29</v>
      </c>
      <c r="AE637" s="153">
        <f t="shared" si="285"/>
        <v>28</v>
      </c>
      <c r="AF637" s="153">
        <f t="shared" si="286"/>
        <v>1111.32</v>
      </c>
      <c r="AG637" s="151">
        <f t="shared" si="287"/>
        <v>29</v>
      </c>
      <c r="AH637" s="153">
        <f t="shared" si="288"/>
        <v>28</v>
      </c>
      <c r="AI637" s="153">
        <f t="shared" si="289"/>
        <v>1219.6799999999998</v>
      </c>
      <c r="AJ637" s="151">
        <f t="shared" si="290"/>
        <v>0</v>
      </c>
      <c r="AK637" s="153">
        <f t="shared" si="291"/>
        <v>-1</v>
      </c>
      <c r="AL637" s="153">
        <f t="shared" si="292"/>
        <v>0</v>
      </c>
      <c r="AM637" s="151">
        <f t="shared" si="293"/>
        <v>0</v>
      </c>
      <c r="AN637" s="153">
        <f t="shared" si="294"/>
        <v>-1</v>
      </c>
      <c r="AO637" s="153">
        <f t="shared" si="295"/>
        <v>0</v>
      </c>
      <c r="AP637" s="153">
        <f t="shared" si="296"/>
        <v>85</v>
      </c>
      <c r="AQ637" s="153">
        <f t="shared" si="297"/>
        <v>3145.6099999999997</v>
      </c>
      <c r="AR637" s="153">
        <f t="shared" si="298"/>
        <v>22.068181818181817</v>
      </c>
      <c r="AS637" s="153">
        <f t="shared" si="299"/>
        <v>6.0833524039453968</v>
      </c>
      <c r="AT637" s="153">
        <f t="shared" si="300"/>
        <v>88</v>
      </c>
    </row>
    <row r="638" spans="1:46" ht="15.75" x14ac:dyDescent="0.25">
      <c r="A638" s="152" t="str">
        <f>'Primary endpoint outcomes'!A637</f>
        <v>Versiani 1989</v>
      </c>
      <c r="B638" s="152" t="str">
        <f>CONCATENATE('Primary endpoint outcomes'!S637,'Primary endpoint outcomes'!T637)</f>
        <v>HAMD17</v>
      </c>
      <c r="C638" s="154">
        <f t="shared" si="273"/>
        <v>25.450306748466254</v>
      </c>
      <c r="D638" s="154">
        <f t="shared" si="274"/>
        <v>5.0505561361052731</v>
      </c>
      <c r="E638" s="154">
        <f t="shared" si="275"/>
        <v>326</v>
      </c>
      <c r="F638" s="21" t="str">
        <f t="shared" si="276"/>
        <v>YES</v>
      </c>
      <c r="G638" s="21" t="str">
        <f t="shared" si="277"/>
        <v>NO</v>
      </c>
      <c r="H638" s="155">
        <f t="shared" si="278"/>
        <v>0.9693372861033529</v>
      </c>
      <c r="I638" s="155">
        <f t="shared" si="279"/>
        <v>3.0662713896647098E-2</v>
      </c>
      <c r="J638" s="318">
        <f t="shared" si="280"/>
        <v>1</v>
      </c>
      <c r="K638" s="326">
        <f>IF(ISNUMBER('Primary endpoint outcomes'!U637)=TRUE,'Primary endpoint outcomes'!U637,(IF(ISNUMBER('Primary endpoint outcomes'!X637)=TRUE,'Primary endpoint outcomes'!X637,0)))</f>
        <v>25.5</v>
      </c>
      <c r="L638" s="326">
        <f>IF(ISNUMBER('Primary endpoint outcomes'!V637)=TRUE,'Primary endpoint outcomes'!V637,(IF(ISNUMBER('Primary endpoint outcomes'!Y637)=TRUE,'Primary endpoint outcomes'!Y637,0)))</f>
        <v>5.0999999999999996</v>
      </c>
      <c r="M638" s="325">
        <f>IF(ISNUMBER('Primary endpoint outcomes'!W637)=TRUE,'Primary endpoint outcomes'!W637,(IF(ISNUMBER('Primary endpoint outcomes'!Z637)=TRUE,'Primary endpoint outcomes'!Z637,0)))</f>
        <v>164</v>
      </c>
      <c r="N638" s="326">
        <f>IF(ISNUMBER('Primary endpoint outcomes'!BC637)=TRUE,'Primary endpoint outcomes'!BC637,(IF(ISNUMBER('Primary endpoint outcomes'!BF637)=TRUE,'Primary endpoint outcomes'!BF637,0)))</f>
        <v>25.4</v>
      </c>
      <c r="O638" s="325">
        <f>IF(ISNUMBER('Primary endpoint outcomes'!BD637)=TRUE,'Primary endpoint outcomes'!BD637,(IF(ISNUMBER('Primary endpoint outcomes'!BG637)=TRUE,'Primary endpoint outcomes'!BG637,0)))</f>
        <v>5</v>
      </c>
      <c r="P638" s="325">
        <f>IF(ISNUMBER('Primary endpoint outcomes'!BE637)=TRUE,'Primary endpoint outcomes'!BE637,(IF(ISNUMBER('Primary endpoint outcomes'!BH637)=TRUE,'Primary endpoint outcomes'!BH637,0)))</f>
        <v>162</v>
      </c>
      <c r="Q638" s="326">
        <f>IF(ISNUMBER('Primary endpoint outcomes'!CK637)=TRUE,'Primary endpoint outcomes'!CK637,(IF(ISNUMBER('Primary endpoint outcomes'!CN637)=TRUE,'Primary endpoint outcomes'!CN637,0)))</f>
        <v>0</v>
      </c>
      <c r="R638" s="326">
        <f>IF(ISNUMBER('Primary endpoint outcomes'!CL637)=TRUE,'Primary endpoint outcomes'!CL637,(IF(ISNUMBER('Primary endpoint outcomes'!CO637)=TRUE,'Primary endpoint outcomes'!CO637,0)))</f>
        <v>0</v>
      </c>
      <c r="S638" s="325">
        <f>IF(ISNUMBER('Primary endpoint outcomes'!CM637)=TRUE,'Primary endpoint outcomes'!CM637,(IF(ISNUMBER('Primary endpoint outcomes'!CP637)=TRUE,'Primary endpoint outcomes'!CP637,0)))</f>
        <v>0</v>
      </c>
      <c r="T638" s="326">
        <f>IF(ISNUMBER('Primary endpoint outcomes'!DS637)=TRUE,'Primary endpoint outcomes'!DS637,(IF(ISNUMBER('Primary endpoint outcomes'!DV637)=TRUE,'Primary endpoint outcomes'!DV637,0)))</f>
        <v>0</v>
      </c>
      <c r="U638" s="326">
        <f>IF(ISNUMBER('Primary endpoint outcomes'!DT637)=TRUE,'Primary endpoint outcomes'!DT637,(IF(ISNUMBER('Primary endpoint outcomes'!DW637)=TRUE,'Primary endpoint outcomes'!DW637,0)))</f>
        <v>0</v>
      </c>
      <c r="V638" s="326">
        <f>IF(ISNUMBER('Primary endpoint outcomes'!DU637)=TRUE,'Primary endpoint outcomes'!DU637,(IF(ISNUMBER('Primary endpoint outcomes'!DX637)=TRUE,'Primary endpoint outcomes'!DX637,0)))</f>
        <v>0</v>
      </c>
      <c r="W638" s="326">
        <f>IF(ISNUMBER('Primary endpoint outcomes'!FA637)=TRUE,'Primary endpoint outcomes'!FA637,(IF(ISNUMBER('Primary endpoint outcomes'!FD637)=TRUE,'Primary endpoint outcomes'!FD637,0)))</f>
        <v>0</v>
      </c>
      <c r="X638" s="326">
        <f>IF(ISNUMBER('Primary endpoint outcomes'!FB637)=TRUE,'Primary endpoint outcomes'!FB637,(IF(ISNUMBER('Primary endpoint outcomes'!FE637)=TRUE,'Primary endpoint outcomes'!FE637,0)))</f>
        <v>0</v>
      </c>
      <c r="Y638" s="326">
        <f>IF(ISNUMBER('Primary endpoint outcomes'!FC637)=TRUE,'Primary endpoint outcomes'!FC637,(IF(ISNUMBER('Primary endpoint outcomes'!FF637)=TRUE,'Primary endpoint outcomes'!FF637,0)))</f>
        <v>0</v>
      </c>
      <c r="AA638" s="151">
        <f t="shared" si="281"/>
        <v>164</v>
      </c>
      <c r="AB638" s="153">
        <f t="shared" si="282"/>
        <v>163</v>
      </c>
      <c r="AC638" s="153">
        <f t="shared" si="283"/>
        <v>4239.63</v>
      </c>
      <c r="AD638" s="151">
        <f t="shared" si="284"/>
        <v>162</v>
      </c>
      <c r="AE638" s="153">
        <f t="shared" si="285"/>
        <v>161</v>
      </c>
      <c r="AF638" s="153">
        <f t="shared" si="286"/>
        <v>4025</v>
      </c>
      <c r="AG638" s="151">
        <f t="shared" si="287"/>
        <v>0</v>
      </c>
      <c r="AH638" s="153">
        <f t="shared" si="288"/>
        <v>-1</v>
      </c>
      <c r="AI638" s="153">
        <f t="shared" si="289"/>
        <v>0</v>
      </c>
      <c r="AJ638" s="151">
        <f t="shared" si="290"/>
        <v>0</v>
      </c>
      <c r="AK638" s="153">
        <f t="shared" si="291"/>
        <v>-1</v>
      </c>
      <c r="AL638" s="153">
        <f t="shared" si="292"/>
        <v>0</v>
      </c>
      <c r="AM638" s="151">
        <f t="shared" si="293"/>
        <v>0</v>
      </c>
      <c r="AN638" s="153">
        <f t="shared" si="294"/>
        <v>-1</v>
      </c>
      <c r="AO638" s="153">
        <f t="shared" si="295"/>
        <v>0</v>
      </c>
      <c r="AP638" s="153">
        <f t="shared" si="296"/>
        <v>324</v>
      </c>
      <c r="AQ638" s="153">
        <f t="shared" si="297"/>
        <v>8264.630000000001</v>
      </c>
      <c r="AR638" s="153">
        <f t="shared" si="298"/>
        <v>25.450306748466254</v>
      </c>
      <c r="AS638" s="153">
        <f t="shared" si="299"/>
        <v>5.0505561361052731</v>
      </c>
      <c r="AT638" s="153">
        <f t="shared" si="300"/>
        <v>326</v>
      </c>
    </row>
    <row r="639" spans="1:46" ht="15.75" x14ac:dyDescent="0.25">
      <c r="A639" s="152" t="str">
        <f>'Primary endpoint outcomes'!A638</f>
        <v>Versiani 1990a</v>
      </c>
      <c r="B639" s="152" t="str">
        <f>CONCATENATE('Primary endpoint outcomes'!S638,'Primary endpoint outcomes'!T638)</f>
        <v>NANA</v>
      </c>
      <c r="C639" s="154" t="e">
        <f t="shared" si="273"/>
        <v>#DIV/0!</v>
      </c>
      <c r="D639" s="154" t="e">
        <f t="shared" si="274"/>
        <v>#DIV/0!</v>
      </c>
      <c r="E639" s="154">
        <f t="shared" si="275"/>
        <v>0</v>
      </c>
      <c r="F639" s="21" t="e">
        <f t="shared" si="276"/>
        <v>#DIV/0!</v>
      </c>
      <c r="G639" s="21" t="e">
        <f t="shared" si="277"/>
        <v>#DIV/0!</v>
      </c>
      <c r="H639" s="155" t="e">
        <f t="shared" si="278"/>
        <v>#N/A</v>
      </c>
      <c r="I639" s="155" t="e">
        <f t="shared" si="279"/>
        <v>#N/A</v>
      </c>
      <c r="J639" s="318">
        <f t="shared" si="280"/>
        <v>0</v>
      </c>
      <c r="K639" s="326">
        <f>IF(ISNUMBER('Primary endpoint outcomes'!U638)=TRUE,'Primary endpoint outcomes'!U638,(IF(ISNUMBER('Primary endpoint outcomes'!X638)=TRUE,'Primary endpoint outcomes'!X638,0)))</f>
        <v>0</v>
      </c>
      <c r="L639" s="326">
        <f>IF(ISNUMBER('Primary endpoint outcomes'!V638)=TRUE,'Primary endpoint outcomes'!V638,(IF(ISNUMBER('Primary endpoint outcomes'!Y638)=TRUE,'Primary endpoint outcomes'!Y638,0)))</f>
        <v>0</v>
      </c>
      <c r="M639" s="325">
        <f>IF(ISNUMBER('Primary endpoint outcomes'!W638)=TRUE,'Primary endpoint outcomes'!W638,(IF(ISNUMBER('Primary endpoint outcomes'!Z638)=TRUE,'Primary endpoint outcomes'!Z638,0)))</f>
        <v>0</v>
      </c>
      <c r="N639" s="326">
        <f>IF(ISNUMBER('Primary endpoint outcomes'!BC638)=TRUE,'Primary endpoint outcomes'!BC638,(IF(ISNUMBER('Primary endpoint outcomes'!BF638)=TRUE,'Primary endpoint outcomes'!BF638,0)))</f>
        <v>0</v>
      </c>
      <c r="O639" s="325">
        <f>IF(ISNUMBER('Primary endpoint outcomes'!BD638)=TRUE,'Primary endpoint outcomes'!BD638,(IF(ISNUMBER('Primary endpoint outcomes'!BG638)=TRUE,'Primary endpoint outcomes'!BG638,0)))</f>
        <v>0</v>
      </c>
      <c r="P639" s="325">
        <f>IF(ISNUMBER('Primary endpoint outcomes'!BE638)=TRUE,'Primary endpoint outcomes'!BE638,(IF(ISNUMBER('Primary endpoint outcomes'!BH638)=TRUE,'Primary endpoint outcomes'!BH638,0)))</f>
        <v>0</v>
      </c>
      <c r="Q639" s="326">
        <f>IF(ISNUMBER('Primary endpoint outcomes'!CK638)=TRUE,'Primary endpoint outcomes'!CK638,(IF(ISNUMBER('Primary endpoint outcomes'!CN638)=TRUE,'Primary endpoint outcomes'!CN638,0)))</f>
        <v>0</v>
      </c>
      <c r="R639" s="326">
        <f>IF(ISNUMBER('Primary endpoint outcomes'!CL638)=TRUE,'Primary endpoint outcomes'!CL638,(IF(ISNUMBER('Primary endpoint outcomes'!CO638)=TRUE,'Primary endpoint outcomes'!CO638,0)))</f>
        <v>0</v>
      </c>
      <c r="S639" s="325">
        <f>IF(ISNUMBER('Primary endpoint outcomes'!CM638)=TRUE,'Primary endpoint outcomes'!CM638,(IF(ISNUMBER('Primary endpoint outcomes'!CP638)=TRUE,'Primary endpoint outcomes'!CP638,0)))</f>
        <v>0</v>
      </c>
      <c r="T639" s="326">
        <f>IF(ISNUMBER('Primary endpoint outcomes'!DS638)=TRUE,'Primary endpoint outcomes'!DS638,(IF(ISNUMBER('Primary endpoint outcomes'!DV638)=TRUE,'Primary endpoint outcomes'!DV638,0)))</f>
        <v>0</v>
      </c>
      <c r="U639" s="326">
        <f>IF(ISNUMBER('Primary endpoint outcomes'!DT638)=TRUE,'Primary endpoint outcomes'!DT638,(IF(ISNUMBER('Primary endpoint outcomes'!DW638)=TRUE,'Primary endpoint outcomes'!DW638,0)))</f>
        <v>0</v>
      </c>
      <c r="V639" s="326">
        <f>IF(ISNUMBER('Primary endpoint outcomes'!DU638)=TRUE,'Primary endpoint outcomes'!DU638,(IF(ISNUMBER('Primary endpoint outcomes'!DX638)=TRUE,'Primary endpoint outcomes'!DX638,0)))</f>
        <v>0</v>
      </c>
      <c r="W639" s="326">
        <f>IF(ISNUMBER('Primary endpoint outcomes'!FA638)=TRUE,'Primary endpoint outcomes'!FA638,(IF(ISNUMBER('Primary endpoint outcomes'!FD638)=TRUE,'Primary endpoint outcomes'!FD638,0)))</f>
        <v>0</v>
      </c>
      <c r="X639" s="326">
        <f>IF(ISNUMBER('Primary endpoint outcomes'!FB638)=TRUE,'Primary endpoint outcomes'!FB638,(IF(ISNUMBER('Primary endpoint outcomes'!FE638)=TRUE,'Primary endpoint outcomes'!FE638,0)))</f>
        <v>0</v>
      </c>
      <c r="Y639" s="326">
        <f>IF(ISNUMBER('Primary endpoint outcomes'!FC638)=TRUE,'Primary endpoint outcomes'!FC638,(IF(ISNUMBER('Primary endpoint outcomes'!FF638)=TRUE,'Primary endpoint outcomes'!FF638,0)))</f>
        <v>0</v>
      </c>
      <c r="AA639" s="151">
        <f t="shared" si="281"/>
        <v>0</v>
      </c>
      <c r="AB639" s="153">
        <f t="shared" si="282"/>
        <v>-1</v>
      </c>
      <c r="AC639" s="153">
        <f t="shared" si="283"/>
        <v>0</v>
      </c>
      <c r="AD639" s="151">
        <f t="shared" si="284"/>
        <v>0</v>
      </c>
      <c r="AE639" s="153">
        <f t="shared" si="285"/>
        <v>-1</v>
      </c>
      <c r="AF639" s="153">
        <f t="shared" si="286"/>
        <v>0</v>
      </c>
      <c r="AG639" s="151">
        <f t="shared" si="287"/>
        <v>0</v>
      </c>
      <c r="AH639" s="153">
        <f t="shared" si="288"/>
        <v>-1</v>
      </c>
      <c r="AI639" s="153">
        <f t="shared" si="289"/>
        <v>0</v>
      </c>
      <c r="AJ639" s="151">
        <f t="shared" si="290"/>
        <v>0</v>
      </c>
      <c r="AK639" s="153">
        <f t="shared" si="291"/>
        <v>-1</v>
      </c>
      <c r="AL639" s="153">
        <f t="shared" si="292"/>
        <v>0</v>
      </c>
      <c r="AM639" s="151">
        <f t="shared" si="293"/>
        <v>0</v>
      </c>
      <c r="AN639" s="153">
        <f t="shared" si="294"/>
        <v>-1</v>
      </c>
      <c r="AO639" s="153">
        <f t="shared" si="295"/>
        <v>0</v>
      </c>
      <c r="AP639" s="153" t="b">
        <f t="shared" si="296"/>
        <v>0</v>
      </c>
      <c r="AQ639" s="153">
        <f t="shared" si="297"/>
        <v>0</v>
      </c>
      <c r="AR639" s="153" t="e">
        <f t="shared" si="298"/>
        <v>#DIV/0!</v>
      </c>
      <c r="AS639" s="153" t="e">
        <f t="shared" si="299"/>
        <v>#DIV/0!</v>
      </c>
      <c r="AT639" s="153">
        <f t="shared" si="300"/>
        <v>0</v>
      </c>
    </row>
    <row r="640" spans="1:46" ht="15.75" x14ac:dyDescent="0.25">
      <c r="A640" s="152" t="str">
        <f>'Primary endpoint outcomes'!A639</f>
        <v>Versiani 1999</v>
      </c>
      <c r="B640" s="152" t="str">
        <f>CONCATENATE('Primary endpoint outcomes'!S639,'Primary endpoint outcomes'!T639)</f>
        <v>HAMD17</v>
      </c>
      <c r="C640" s="154">
        <f t="shared" si="273"/>
        <v>26.348076923076917</v>
      </c>
      <c r="D640" s="154">
        <f t="shared" si="274"/>
        <v>4.4998124059022384</v>
      </c>
      <c r="E640" s="154">
        <f t="shared" si="275"/>
        <v>156</v>
      </c>
      <c r="F640" s="21" t="str">
        <f t="shared" si="276"/>
        <v>YES</v>
      </c>
      <c r="G640" s="21" t="str">
        <f t="shared" si="277"/>
        <v>NO</v>
      </c>
      <c r="H640" s="155">
        <f t="shared" si="278"/>
        <v>0.98926649647179199</v>
      </c>
      <c r="I640" s="155">
        <f t="shared" si="279"/>
        <v>1.073350352820801E-2</v>
      </c>
      <c r="J640" s="318">
        <f t="shared" si="280"/>
        <v>1</v>
      </c>
      <c r="K640" s="326">
        <f>IF(ISNUMBER('Primary endpoint outcomes'!U639)=TRUE,'Primary endpoint outcomes'!U639,(IF(ISNUMBER('Primary endpoint outcomes'!X639)=TRUE,'Primary endpoint outcomes'!X639,0)))</f>
        <v>26.5</v>
      </c>
      <c r="L640" s="326">
        <f>IF(ISNUMBER('Primary endpoint outcomes'!V639)=TRUE,'Primary endpoint outcomes'!V639,(IF(ISNUMBER('Primary endpoint outcomes'!Y639)=TRUE,'Primary endpoint outcomes'!Y639,0)))</f>
        <v>4.5999999999999996</v>
      </c>
      <c r="M640" s="325">
        <f>IF(ISNUMBER('Primary endpoint outcomes'!W639)=TRUE,'Primary endpoint outcomes'!W639,(IF(ISNUMBER('Primary endpoint outcomes'!Z639)=TRUE,'Primary endpoint outcomes'!Z639,0)))</f>
        <v>77</v>
      </c>
      <c r="N640" s="326">
        <f>IF(ISNUMBER('Primary endpoint outcomes'!BC639)=TRUE,'Primary endpoint outcomes'!BC639,(IF(ISNUMBER('Primary endpoint outcomes'!BF639)=TRUE,'Primary endpoint outcomes'!BF639,0)))</f>
        <v>26.2</v>
      </c>
      <c r="O640" s="325">
        <f>IF(ISNUMBER('Primary endpoint outcomes'!BD639)=TRUE,'Primary endpoint outcomes'!BD639,(IF(ISNUMBER('Primary endpoint outcomes'!BG639)=TRUE,'Primary endpoint outcomes'!BG639,0)))</f>
        <v>4.4000000000000004</v>
      </c>
      <c r="P640" s="325">
        <f>IF(ISNUMBER('Primary endpoint outcomes'!BE639)=TRUE,'Primary endpoint outcomes'!BE639,(IF(ISNUMBER('Primary endpoint outcomes'!BH639)=TRUE,'Primary endpoint outcomes'!BH639,0)))</f>
        <v>79</v>
      </c>
      <c r="Q640" s="326">
        <f>IF(ISNUMBER('Primary endpoint outcomes'!CK639)=TRUE,'Primary endpoint outcomes'!CK639,(IF(ISNUMBER('Primary endpoint outcomes'!CN639)=TRUE,'Primary endpoint outcomes'!CN639,0)))</f>
        <v>0</v>
      </c>
      <c r="R640" s="326">
        <f>IF(ISNUMBER('Primary endpoint outcomes'!CL639)=TRUE,'Primary endpoint outcomes'!CL639,(IF(ISNUMBER('Primary endpoint outcomes'!CO639)=TRUE,'Primary endpoint outcomes'!CO639,0)))</f>
        <v>0</v>
      </c>
      <c r="S640" s="325">
        <f>IF(ISNUMBER('Primary endpoint outcomes'!CM639)=TRUE,'Primary endpoint outcomes'!CM639,(IF(ISNUMBER('Primary endpoint outcomes'!CP639)=TRUE,'Primary endpoint outcomes'!CP639,0)))</f>
        <v>0</v>
      </c>
      <c r="T640" s="326">
        <f>IF(ISNUMBER('Primary endpoint outcomes'!DS639)=TRUE,'Primary endpoint outcomes'!DS639,(IF(ISNUMBER('Primary endpoint outcomes'!DV639)=TRUE,'Primary endpoint outcomes'!DV639,0)))</f>
        <v>0</v>
      </c>
      <c r="U640" s="326">
        <f>IF(ISNUMBER('Primary endpoint outcomes'!DT639)=TRUE,'Primary endpoint outcomes'!DT639,(IF(ISNUMBER('Primary endpoint outcomes'!DW639)=TRUE,'Primary endpoint outcomes'!DW639,0)))</f>
        <v>0</v>
      </c>
      <c r="V640" s="326">
        <f>IF(ISNUMBER('Primary endpoint outcomes'!DU639)=TRUE,'Primary endpoint outcomes'!DU639,(IF(ISNUMBER('Primary endpoint outcomes'!DX639)=TRUE,'Primary endpoint outcomes'!DX639,0)))</f>
        <v>0</v>
      </c>
      <c r="W640" s="326">
        <f>IF(ISNUMBER('Primary endpoint outcomes'!FA639)=TRUE,'Primary endpoint outcomes'!FA639,(IF(ISNUMBER('Primary endpoint outcomes'!FD639)=TRUE,'Primary endpoint outcomes'!FD639,0)))</f>
        <v>0</v>
      </c>
      <c r="X640" s="326">
        <f>IF(ISNUMBER('Primary endpoint outcomes'!FB639)=TRUE,'Primary endpoint outcomes'!FB639,(IF(ISNUMBER('Primary endpoint outcomes'!FE639)=TRUE,'Primary endpoint outcomes'!FE639,0)))</f>
        <v>0</v>
      </c>
      <c r="Y640" s="326">
        <f>IF(ISNUMBER('Primary endpoint outcomes'!FC639)=TRUE,'Primary endpoint outcomes'!FC639,(IF(ISNUMBER('Primary endpoint outcomes'!FF639)=TRUE,'Primary endpoint outcomes'!FF639,0)))</f>
        <v>0</v>
      </c>
      <c r="AA640" s="151">
        <f t="shared" si="281"/>
        <v>77</v>
      </c>
      <c r="AB640" s="153">
        <f t="shared" si="282"/>
        <v>76</v>
      </c>
      <c r="AC640" s="153">
        <f t="shared" si="283"/>
        <v>1608.1599999999999</v>
      </c>
      <c r="AD640" s="151">
        <f t="shared" si="284"/>
        <v>79</v>
      </c>
      <c r="AE640" s="153">
        <f t="shared" si="285"/>
        <v>78</v>
      </c>
      <c r="AF640" s="153">
        <f t="shared" si="286"/>
        <v>1510.0800000000002</v>
      </c>
      <c r="AG640" s="151">
        <f t="shared" si="287"/>
        <v>0</v>
      </c>
      <c r="AH640" s="153">
        <f t="shared" si="288"/>
        <v>-1</v>
      </c>
      <c r="AI640" s="153">
        <f t="shared" si="289"/>
        <v>0</v>
      </c>
      <c r="AJ640" s="151">
        <f t="shared" si="290"/>
        <v>0</v>
      </c>
      <c r="AK640" s="153">
        <f t="shared" si="291"/>
        <v>-1</v>
      </c>
      <c r="AL640" s="153">
        <f t="shared" si="292"/>
        <v>0</v>
      </c>
      <c r="AM640" s="151">
        <f t="shared" si="293"/>
        <v>0</v>
      </c>
      <c r="AN640" s="153">
        <f t="shared" si="294"/>
        <v>-1</v>
      </c>
      <c r="AO640" s="153">
        <f t="shared" si="295"/>
        <v>0</v>
      </c>
      <c r="AP640" s="153">
        <f t="shared" si="296"/>
        <v>154</v>
      </c>
      <c r="AQ640" s="153">
        <f t="shared" si="297"/>
        <v>3118.24</v>
      </c>
      <c r="AR640" s="153">
        <f t="shared" si="298"/>
        <v>26.348076923076917</v>
      </c>
      <c r="AS640" s="153">
        <f t="shared" si="299"/>
        <v>4.4998124059022384</v>
      </c>
      <c r="AT640" s="153">
        <f t="shared" si="300"/>
        <v>156</v>
      </c>
    </row>
    <row r="641" spans="1:46" ht="15.75" x14ac:dyDescent="0.25">
      <c r="A641" s="152" t="str">
        <f>'Primary endpoint outcomes'!A640</f>
        <v>Versiani 2005</v>
      </c>
      <c r="B641" s="152" t="str">
        <f>CONCATENATE('Primary endpoint outcomes'!S640,'Primary endpoint outcomes'!T640)</f>
        <v>MADRS10</v>
      </c>
      <c r="C641" s="154">
        <f t="shared" si="273"/>
        <v>35.496575342465754</v>
      </c>
      <c r="D641" s="154">
        <f t="shared" si="274"/>
        <v>6</v>
      </c>
      <c r="E641" s="154">
        <f t="shared" si="275"/>
        <v>292</v>
      </c>
      <c r="F641" s="21" t="str">
        <f t="shared" si="276"/>
        <v>YES</v>
      </c>
      <c r="G641" s="21" t="str">
        <f t="shared" si="277"/>
        <v>NO</v>
      </c>
      <c r="H641" s="155">
        <f t="shared" si="278"/>
        <v>0.98775739946846686</v>
      </c>
      <c r="I641" s="155">
        <f t="shared" si="279"/>
        <v>1.2242600531533143E-2</v>
      </c>
      <c r="J641" s="318">
        <f t="shared" si="280"/>
        <v>1</v>
      </c>
      <c r="K641" s="326">
        <f>IF(ISNUMBER('Primary endpoint outcomes'!U640)=TRUE,'Primary endpoint outcomes'!U640,(IF(ISNUMBER('Primary endpoint outcomes'!X640)=TRUE,'Primary endpoint outcomes'!X640,0)))</f>
        <v>36</v>
      </c>
      <c r="L641" s="326">
        <f>IF(ISNUMBER('Primary endpoint outcomes'!V640)=TRUE,'Primary endpoint outcomes'!V640,(IF(ISNUMBER('Primary endpoint outcomes'!Y640)=TRUE,'Primary endpoint outcomes'!Y640,0)))</f>
        <v>6</v>
      </c>
      <c r="M641" s="325">
        <f>IF(ISNUMBER('Primary endpoint outcomes'!W640)=TRUE,'Primary endpoint outcomes'!W640,(IF(ISNUMBER('Primary endpoint outcomes'!Z640)=TRUE,'Primary endpoint outcomes'!Z640,0)))</f>
        <v>145</v>
      </c>
      <c r="N641" s="326">
        <f>IF(ISNUMBER('Primary endpoint outcomes'!BC640)=TRUE,'Primary endpoint outcomes'!BC640,(IF(ISNUMBER('Primary endpoint outcomes'!BF640)=TRUE,'Primary endpoint outcomes'!BF640,0)))</f>
        <v>35</v>
      </c>
      <c r="O641" s="325">
        <f>IF(ISNUMBER('Primary endpoint outcomes'!BD640)=TRUE,'Primary endpoint outcomes'!BD640,(IF(ISNUMBER('Primary endpoint outcomes'!BG640)=TRUE,'Primary endpoint outcomes'!BG640,0)))</f>
        <v>6</v>
      </c>
      <c r="P641" s="325">
        <f>IF(ISNUMBER('Primary endpoint outcomes'!BE640)=TRUE,'Primary endpoint outcomes'!BE640,(IF(ISNUMBER('Primary endpoint outcomes'!BH640)=TRUE,'Primary endpoint outcomes'!BH640,0)))</f>
        <v>147</v>
      </c>
      <c r="Q641" s="326">
        <f>IF(ISNUMBER('Primary endpoint outcomes'!CK640)=TRUE,'Primary endpoint outcomes'!CK640,(IF(ISNUMBER('Primary endpoint outcomes'!CN640)=TRUE,'Primary endpoint outcomes'!CN640,0)))</f>
        <v>0</v>
      </c>
      <c r="R641" s="326">
        <f>IF(ISNUMBER('Primary endpoint outcomes'!CL640)=TRUE,'Primary endpoint outcomes'!CL640,(IF(ISNUMBER('Primary endpoint outcomes'!CO640)=TRUE,'Primary endpoint outcomes'!CO640,0)))</f>
        <v>0</v>
      </c>
      <c r="S641" s="325">
        <f>IF(ISNUMBER('Primary endpoint outcomes'!CM640)=TRUE,'Primary endpoint outcomes'!CM640,(IF(ISNUMBER('Primary endpoint outcomes'!CP640)=TRUE,'Primary endpoint outcomes'!CP640,0)))</f>
        <v>0</v>
      </c>
      <c r="T641" s="326">
        <f>IF(ISNUMBER('Primary endpoint outcomes'!DS640)=TRUE,'Primary endpoint outcomes'!DS640,(IF(ISNUMBER('Primary endpoint outcomes'!DV640)=TRUE,'Primary endpoint outcomes'!DV640,0)))</f>
        <v>0</v>
      </c>
      <c r="U641" s="326">
        <f>IF(ISNUMBER('Primary endpoint outcomes'!DT640)=TRUE,'Primary endpoint outcomes'!DT640,(IF(ISNUMBER('Primary endpoint outcomes'!DW640)=TRUE,'Primary endpoint outcomes'!DW640,0)))</f>
        <v>0</v>
      </c>
      <c r="V641" s="326">
        <f>IF(ISNUMBER('Primary endpoint outcomes'!DU640)=TRUE,'Primary endpoint outcomes'!DU640,(IF(ISNUMBER('Primary endpoint outcomes'!DX640)=TRUE,'Primary endpoint outcomes'!DX640,0)))</f>
        <v>0</v>
      </c>
      <c r="W641" s="326">
        <f>IF(ISNUMBER('Primary endpoint outcomes'!FA640)=TRUE,'Primary endpoint outcomes'!FA640,(IF(ISNUMBER('Primary endpoint outcomes'!FD640)=TRUE,'Primary endpoint outcomes'!FD640,0)))</f>
        <v>0</v>
      </c>
      <c r="X641" s="326">
        <f>IF(ISNUMBER('Primary endpoint outcomes'!FB640)=TRUE,'Primary endpoint outcomes'!FB640,(IF(ISNUMBER('Primary endpoint outcomes'!FE640)=TRUE,'Primary endpoint outcomes'!FE640,0)))</f>
        <v>0</v>
      </c>
      <c r="Y641" s="326">
        <f>IF(ISNUMBER('Primary endpoint outcomes'!FC640)=TRUE,'Primary endpoint outcomes'!FC640,(IF(ISNUMBER('Primary endpoint outcomes'!FF640)=TRUE,'Primary endpoint outcomes'!FF640,0)))</f>
        <v>0</v>
      </c>
      <c r="AA641" s="151">
        <f t="shared" si="281"/>
        <v>145</v>
      </c>
      <c r="AB641" s="153">
        <f t="shared" si="282"/>
        <v>144</v>
      </c>
      <c r="AC641" s="153">
        <f t="shared" si="283"/>
        <v>5184</v>
      </c>
      <c r="AD641" s="151">
        <f t="shared" si="284"/>
        <v>147</v>
      </c>
      <c r="AE641" s="153">
        <f t="shared" si="285"/>
        <v>146</v>
      </c>
      <c r="AF641" s="153">
        <f t="shared" si="286"/>
        <v>5256</v>
      </c>
      <c r="AG641" s="151">
        <f t="shared" si="287"/>
        <v>0</v>
      </c>
      <c r="AH641" s="153">
        <f t="shared" si="288"/>
        <v>-1</v>
      </c>
      <c r="AI641" s="153">
        <f t="shared" si="289"/>
        <v>0</v>
      </c>
      <c r="AJ641" s="151">
        <f t="shared" si="290"/>
        <v>0</v>
      </c>
      <c r="AK641" s="153">
        <f t="shared" si="291"/>
        <v>-1</v>
      </c>
      <c r="AL641" s="153">
        <f t="shared" si="292"/>
        <v>0</v>
      </c>
      <c r="AM641" s="151">
        <f t="shared" si="293"/>
        <v>0</v>
      </c>
      <c r="AN641" s="153">
        <f t="shared" si="294"/>
        <v>-1</v>
      </c>
      <c r="AO641" s="153">
        <f t="shared" si="295"/>
        <v>0</v>
      </c>
      <c r="AP641" s="153">
        <f t="shared" si="296"/>
        <v>290</v>
      </c>
      <c r="AQ641" s="153">
        <f t="shared" si="297"/>
        <v>10440</v>
      </c>
      <c r="AR641" s="153">
        <f t="shared" si="298"/>
        <v>35.496575342465754</v>
      </c>
      <c r="AS641" s="153">
        <f t="shared" si="299"/>
        <v>6</v>
      </c>
      <c r="AT641" s="153">
        <f t="shared" si="300"/>
        <v>292</v>
      </c>
    </row>
    <row r="642" spans="1:46" ht="15.75" x14ac:dyDescent="0.25">
      <c r="A642" s="152" t="str">
        <f>'Primary endpoint outcomes'!A641</f>
        <v>Vitriol 2009</v>
      </c>
      <c r="B642" s="152" t="str">
        <f>CONCATENATE('Primary endpoint outcomes'!S641,'Primary endpoint outcomes'!T641)</f>
        <v>HAMD17</v>
      </c>
      <c r="C642" s="154">
        <f t="shared" si="273"/>
        <v>34.253103448275866</v>
      </c>
      <c r="D642" s="154">
        <f t="shared" si="274"/>
        <v>6.4565128085568624</v>
      </c>
      <c r="E642" s="154">
        <f t="shared" si="275"/>
        <v>87</v>
      </c>
      <c r="F642" s="21" t="str">
        <f t="shared" si="276"/>
        <v>YES</v>
      </c>
      <c r="G642" s="21" t="str">
        <f t="shared" si="277"/>
        <v>NO</v>
      </c>
      <c r="H642" s="155">
        <f t="shared" si="278"/>
        <v>0.99765129910095118</v>
      </c>
      <c r="I642" s="155">
        <f t="shared" si="279"/>
        <v>2.3487008990488167E-3</v>
      </c>
      <c r="J642" s="318">
        <f t="shared" si="280"/>
        <v>1</v>
      </c>
      <c r="K642" s="326">
        <f>IF(ISNUMBER('Primary endpoint outcomes'!U641)=TRUE,'Primary endpoint outcomes'!U641,(IF(ISNUMBER('Primary endpoint outcomes'!X641)=TRUE,'Primary endpoint outcomes'!X641,0)))</f>
        <v>34.090000000000003</v>
      </c>
      <c r="L642" s="326">
        <f>IF(ISNUMBER('Primary endpoint outcomes'!V641)=TRUE,'Primary endpoint outcomes'!V641,(IF(ISNUMBER('Primary endpoint outcomes'!Y641)=TRUE,'Primary endpoint outcomes'!Y641,0)))</f>
        <v>6.22</v>
      </c>
      <c r="M642" s="325">
        <f>IF(ISNUMBER('Primary endpoint outcomes'!W641)=TRUE,'Primary endpoint outcomes'!W641,(IF(ISNUMBER('Primary endpoint outcomes'!Z641)=TRUE,'Primary endpoint outcomes'!Z641,0)))</f>
        <v>44</v>
      </c>
      <c r="N642" s="326">
        <f>IF(ISNUMBER('Primary endpoint outcomes'!BC641)=TRUE,'Primary endpoint outcomes'!BC641,(IF(ISNUMBER('Primary endpoint outcomes'!BF641)=TRUE,'Primary endpoint outcomes'!BF641,0)))</f>
        <v>34.42</v>
      </c>
      <c r="O642" s="325">
        <f>IF(ISNUMBER('Primary endpoint outcomes'!BD641)=TRUE,'Primary endpoint outcomes'!BD641,(IF(ISNUMBER('Primary endpoint outcomes'!BG641)=TRUE,'Primary endpoint outcomes'!BG641,0)))</f>
        <v>6.69</v>
      </c>
      <c r="P642" s="325">
        <f>IF(ISNUMBER('Primary endpoint outcomes'!BE641)=TRUE,'Primary endpoint outcomes'!BE641,(IF(ISNUMBER('Primary endpoint outcomes'!BH641)=TRUE,'Primary endpoint outcomes'!BH641,0)))</f>
        <v>43</v>
      </c>
      <c r="Q642" s="326">
        <f>IF(ISNUMBER('Primary endpoint outcomes'!CK641)=TRUE,'Primary endpoint outcomes'!CK641,(IF(ISNUMBER('Primary endpoint outcomes'!CN641)=TRUE,'Primary endpoint outcomes'!CN641,0)))</f>
        <v>0</v>
      </c>
      <c r="R642" s="326">
        <f>IF(ISNUMBER('Primary endpoint outcomes'!CL641)=TRUE,'Primary endpoint outcomes'!CL641,(IF(ISNUMBER('Primary endpoint outcomes'!CO641)=TRUE,'Primary endpoint outcomes'!CO641,0)))</f>
        <v>0</v>
      </c>
      <c r="S642" s="325">
        <f>IF(ISNUMBER('Primary endpoint outcomes'!CM641)=TRUE,'Primary endpoint outcomes'!CM641,(IF(ISNUMBER('Primary endpoint outcomes'!CP641)=TRUE,'Primary endpoint outcomes'!CP641,0)))</f>
        <v>0</v>
      </c>
      <c r="T642" s="326">
        <f>IF(ISNUMBER('Primary endpoint outcomes'!DS641)=TRUE,'Primary endpoint outcomes'!DS641,(IF(ISNUMBER('Primary endpoint outcomes'!DV641)=TRUE,'Primary endpoint outcomes'!DV641,0)))</f>
        <v>0</v>
      </c>
      <c r="U642" s="326">
        <f>IF(ISNUMBER('Primary endpoint outcomes'!DT641)=TRUE,'Primary endpoint outcomes'!DT641,(IF(ISNUMBER('Primary endpoint outcomes'!DW641)=TRUE,'Primary endpoint outcomes'!DW641,0)))</f>
        <v>0</v>
      </c>
      <c r="V642" s="326">
        <f>IF(ISNUMBER('Primary endpoint outcomes'!DU641)=TRUE,'Primary endpoint outcomes'!DU641,(IF(ISNUMBER('Primary endpoint outcomes'!DX641)=TRUE,'Primary endpoint outcomes'!DX641,0)))</f>
        <v>0</v>
      </c>
      <c r="W642" s="326">
        <f>IF(ISNUMBER('Primary endpoint outcomes'!FA641)=TRUE,'Primary endpoint outcomes'!FA641,(IF(ISNUMBER('Primary endpoint outcomes'!FD641)=TRUE,'Primary endpoint outcomes'!FD641,0)))</f>
        <v>0</v>
      </c>
      <c r="X642" s="326">
        <f>IF(ISNUMBER('Primary endpoint outcomes'!FB641)=TRUE,'Primary endpoint outcomes'!FB641,(IF(ISNUMBER('Primary endpoint outcomes'!FE641)=TRUE,'Primary endpoint outcomes'!FE641,0)))</f>
        <v>0</v>
      </c>
      <c r="Y642" s="326">
        <f>IF(ISNUMBER('Primary endpoint outcomes'!FC641)=TRUE,'Primary endpoint outcomes'!FC641,(IF(ISNUMBER('Primary endpoint outcomes'!FF641)=TRUE,'Primary endpoint outcomes'!FF641,0)))</f>
        <v>0</v>
      </c>
      <c r="AA642" s="151">
        <f t="shared" si="281"/>
        <v>44</v>
      </c>
      <c r="AB642" s="153">
        <f t="shared" si="282"/>
        <v>43</v>
      </c>
      <c r="AC642" s="153">
        <f t="shared" si="283"/>
        <v>1663.6011999999998</v>
      </c>
      <c r="AD642" s="151">
        <f t="shared" si="284"/>
        <v>43</v>
      </c>
      <c r="AE642" s="153">
        <f t="shared" si="285"/>
        <v>42</v>
      </c>
      <c r="AF642" s="153">
        <f t="shared" si="286"/>
        <v>1879.7562000000003</v>
      </c>
      <c r="AG642" s="151">
        <f t="shared" si="287"/>
        <v>0</v>
      </c>
      <c r="AH642" s="153">
        <f t="shared" si="288"/>
        <v>-1</v>
      </c>
      <c r="AI642" s="153">
        <f t="shared" si="289"/>
        <v>0</v>
      </c>
      <c r="AJ642" s="151">
        <f t="shared" si="290"/>
        <v>0</v>
      </c>
      <c r="AK642" s="153">
        <f t="shared" si="291"/>
        <v>-1</v>
      </c>
      <c r="AL642" s="153">
        <f t="shared" si="292"/>
        <v>0</v>
      </c>
      <c r="AM642" s="151">
        <f t="shared" si="293"/>
        <v>0</v>
      </c>
      <c r="AN642" s="153">
        <f t="shared" si="294"/>
        <v>-1</v>
      </c>
      <c r="AO642" s="153">
        <f t="shared" si="295"/>
        <v>0</v>
      </c>
      <c r="AP642" s="153">
        <f t="shared" si="296"/>
        <v>85</v>
      </c>
      <c r="AQ642" s="153">
        <f t="shared" si="297"/>
        <v>3543.3573999999999</v>
      </c>
      <c r="AR642" s="153">
        <f t="shared" si="298"/>
        <v>34.253103448275866</v>
      </c>
      <c r="AS642" s="153">
        <f t="shared" si="299"/>
        <v>6.4565128085568624</v>
      </c>
      <c r="AT642" s="153">
        <f t="shared" si="300"/>
        <v>87</v>
      </c>
    </row>
    <row r="643" spans="1:46" ht="15.75" x14ac:dyDescent="0.25">
      <c r="A643" s="152" t="str">
        <f>'Primary endpoint outcomes'!A642</f>
        <v>Wade 2002</v>
      </c>
      <c r="B643" s="152" t="str">
        <f>CONCATENATE('Primary endpoint outcomes'!S642,'Primary endpoint outcomes'!T642)</f>
        <v>MADRS10</v>
      </c>
      <c r="C643" s="154">
        <f t="shared" si="273"/>
        <v>28.949336870026524</v>
      </c>
      <c r="D643" s="154">
        <f t="shared" si="274"/>
        <v>3.9572380940920571</v>
      </c>
      <c r="E643" s="154">
        <f t="shared" si="275"/>
        <v>377</v>
      </c>
      <c r="F643" s="21" t="str">
        <f t="shared" si="276"/>
        <v>YES</v>
      </c>
      <c r="G643" s="21" t="str">
        <f t="shared" si="277"/>
        <v>NO</v>
      </c>
      <c r="H643" s="155">
        <f t="shared" si="278"/>
        <v>0.96046500225460363</v>
      </c>
      <c r="I643" s="155">
        <f t="shared" si="279"/>
        <v>3.9534997745396372E-2</v>
      </c>
      <c r="J643" s="318">
        <f t="shared" si="280"/>
        <v>1</v>
      </c>
      <c r="K643" s="326">
        <f>IF(ISNUMBER('Primary endpoint outcomes'!U642)=TRUE,'Primary endpoint outcomes'!U642,(IF(ISNUMBER('Primary endpoint outcomes'!X642)=TRUE,'Primary endpoint outcomes'!X642,0)))</f>
        <v>29.2</v>
      </c>
      <c r="L643" s="326">
        <f>IF(ISNUMBER('Primary endpoint outcomes'!V642)=TRUE,'Primary endpoint outcomes'!V642,(IF(ISNUMBER('Primary endpoint outcomes'!Y642)=TRUE,'Primary endpoint outcomes'!Y642,0)))</f>
        <v>4.2</v>
      </c>
      <c r="M643" s="325">
        <f>IF(ISNUMBER('Primary endpoint outcomes'!W642)=TRUE,'Primary endpoint outcomes'!W642,(IF(ISNUMBER('Primary endpoint outcomes'!Z642)=TRUE,'Primary endpoint outcomes'!Z642,0)))</f>
        <v>188</v>
      </c>
      <c r="N643" s="326">
        <f>IF(ISNUMBER('Primary endpoint outcomes'!BC642)=TRUE,'Primary endpoint outcomes'!BC642,(IF(ISNUMBER('Primary endpoint outcomes'!BF642)=TRUE,'Primary endpoint outcomes'!BF642,0)))</f>
        <v>28.7</v>
      </c>
      <c r="O643" s="325">
        <f>IF(ISNUMBER('Primary endpoint outcomes'!BD642)=TRUE,'Primary endpoint outcomes'!BD642,(IF(ISNUMBER('Primary endpoint outcomes'!BG642)=TRUE,'Primary endpoint outcomes'!BG642,0)))</f>
        <v>3.7</v>
      </c>
      <c r="P643" s="325">
        <f>IF(ISNUMBER('Primary endpoint outcomes'!BE642)=TRUE,'Primary endpoint outcomes'!BE642,(IF(ISNUMBER('Primary endpoint outcomes'!BH642)=TRUE,'Primary endpoint outcomes'!BH642,0)))</f>
        <v>189</v>
      </c>
      <c r="Q643" s="326">
        <f>IF(ISNUMBER('Primary endpoint outcomes'!CK642)=TRUE,'Primary endpoint outcomes'!CK642,(IF(ISNUMBER('Primary endpoint outcomes'!CN642)=TRUE,'Primary endpoint outcomes'!CN642,0)))</f>
        <v>0</v>
      </c>
      <c r="R643" s="326">
        <f>IF(ISNUMBER('Primary endpoint outcomes'!CL642)=TRUE,'Primary endpoint outcomes'!CL642,(IF(ISNUMBER('Primary endpoint outcomes'!CO642)=TRUE,'Primary endpoint outcomes'!CO642,0)))</f>
        <v>0</v>
      </c>
      <c r="S643" s="325">
        <f>IF(ISNUMBER('Primary endpoint outcomes'!CM642)=TRUE,'Primary endpoint outcomes'!CM642,(IF(ISNUMBER('Primary endpoint outcomes'!CP642)=TRUE,'Primary endpoint outcomes'!CP642,0)))</f>
        <v>0</v>
      </c>
      <c r="T643" s="326">
        <f>IF(ISNUMBER('Primary endpoint outcomes'!DS642)=TRUE,'Primary endpoint outcomes'!DS642,(IF(ISNUMBER('Primary endpoint outcomes'!DV642)=TRUE,'Primary endpoint outcomes'!DV642,0)))</f>
        <v>0</v>
      </c>
      <c r="U643" s="326">
        <f>IF(ISNUMBER('Primary endpoint outcomes'!DT642)=TRUE,'Primary endpoint outcomes'!DT642,(IF(ISNUMBER('Primary endpoint outcomes'!DW642)=TRUE,'Primary endpoint outcomes'!DW642,0)))</f>
        <v>0</v>
      </c>
      <c r="V643" s="326">
        <f>IF(ISNUMBER('Primary endpoint outcomes'!DU642)=TRUE,'Primary endpoint outcomes'!DU642,(IF(ISNUMBER('Primary endpoint outcomes'!DX642)=TRUE,'Primary endpoint outcomes'!DX642,0)))</f>
        <v>0</v>
      </c>
      <c r="W643" s="326">
        <f>IF(ISNUMBER('Primary endpoint outcomes'!FA642)=TRUE,'Primary endpoint outcomes'!FA642,(IF(ISNUMBER('Primary endpoint outcomes'!FD642)=TRUE,'Primary endpoint outcomes'!FD642,0)))</f>
        <v>0</v>
      </c>
      <c r="X643" s="326">
        <f>IF(ISNUMBER('Primary endpoint outcomes'!FB642)=TRUE,'Primary endpoint outcomes'!FB642,(IF(ISNUMBER('Primary endpoint outcomes'!FE642)=TRUE,'Primary endpoint outcomes'!FE642,0)))</f>
        <v>0</v>
      </c>
      <c r="Y643" s="326">
        <f>IF(ISNUMBER('Primary endpoint outcomes'!FC642)=TRUE,'Primary endpoint outcomes'!FC642,(IF(ISNUMBER('Primary endpoint outcomes'!FF642)=TRUE,'Primary endpoint outcomes'!FF642,0)))</f>
        <v>0</v>
      </c>
      <c r="AA643" s="151">
        <f t="shared" si="281"/>
        <v>188</v>
      </c>
      <c r="AB643" s="153">
        <f t="shared" si="282"/>
        <v>187</v>
      </c>
      <c r="AC643" s="153">
        <f t="shared" si="283"/>
        <v>3298.6800000000003</v>
      </c>
      <c r="AD643" s="151">
        <f t="shared" si="284"/>
        <v>189</v>
      </c>
      <c r="AE643" s="153">
        <f t="shared" si="285"/>
        <v>188</v>
      </c>
      <c r="AF643" s="153">
        <f t="shared" si="286"/>
        <v>2573.7200000000003</v>
      </c>
      <c r="AG643" s="151">
        <f t="shared" si="287"/>
        <v>0</v>
      </c>
      <c r="AH643" s="153">
        <f t="shared" si="288"/>
        <v>-1</v>
      </c>
      <c r="AI643" s="153">
        <f t="shared" si="289"/>
        <v>0</v>
      </c>
      <c r="AJ643" s="151">
        <f t="shared" si="290"/>
        <v>0</v>
      </c>
      <c r="AK643" s="153">
        <f t="shared" si="291"/>
        <v>-1</v>
      </c>
      <c r="AL643" s="153">
        <f t="shared" si="292"/>
        <v>0</v>
      </c>
      <c r="AM643" s="151">
        <f t="shared" si="293"/>
        <v>0</v>
      </c>
      <c r="AN643" s="153">
        <f t="shared" si="294"/>
        <v>-1</v>
      </c>
      <c r="AO643" s="153">
        <f t="shared" si="295"/>
        <v>0</v>
      </c>
      <c r="AP643" s="153">
        <f t="shared" si="296"/>
        <v>375</v>
      </c>
      <c r="AQ643" s="153">
        <f t="shared" si="297"/>
        <v>5872.4000000000005</v>
      </c>
      <c r="AR643" s="153">
        <f t="shared" si="298"/>
        <v>28.949336870026524</v>
      </c>
      <c r="AS643" s="153">
        <f t="shared" si="299"/>
        <v>3.9572380940920571</v>
      </c>
      <c r="AT643" s="153">
        <f t="shared" si="300"/>
        <v>377</v>
      </c>
    </row>
    <row r="644" spans="1:46" ht="15.75" x14ac:dyDescent="0.25">
      <c r="A644" s="152" t="str">
        <f>'Primary endpoint outcomes'!A643</f>
        <v>Wade 2007</v>
      </c>
      <c r="B644" s="152" t="str">
        <f>CONCATENATE('Primary endpoint outcomes'!S643,'Primary endpoint outcomes'!T643)</f>
        <v>MADRS10</v>
      </c>
      <c r="C644" s="154">
        <f t="shared" si="273"/>
        <v>32.296515679442507</v>
      </c>
      <c r="D644" s="154">
        <f t="shared" si="274"/>
        <v>4.3511643934638196</v>
      </c>
      <c r="E644" s="154">
        <f t="shared" si="275"/>
        <v>287</v>
      </c>
      <c r="F644" s="21" t="str">
        <f t="shared" si="276"/>
        <v>YES</v>
      </c>
      <c r="G644" s="21" t="str">
        <f t="shared" si="277"/>
        <v>NO</v>
      </c>
      <c r="H644" s="155">
        <f t="shared" si="278"/>
        <v>0.99101854236526621</v>
      </c>
      <c r="I644" s="155">
        <f t="shared" si="279"/>
        <v>8.9814576347337916E-3</v>
      </c>
      <c r="J644" s="318">
        <f t="shared" si="280"/>
        <v>1</v>
      </c>
      <c r="K644" s="326">
        <f>IF(ISNUMBER('Primary endpoint outcomes'!U643)=TRUE,'Primary endpoint outcomes'!U643,(IF(ISNUMBER('Primary endpoint outcomes'!X643)=TRUE,'Primary endpoint outcomes'!X643,0)))</f>
        <v>32.5</v>
      </c>
      <c r="L644" s="326">
        <f>IF(ISNUMBER('Primary endpoint outcomes'!V643)=TRUE,'Primary endpoint outcomes'!V643,(IF(ISNUMBER('Primary endpoint outcomes'!Y643)=TRUE,'Primary endpoint outcomes'!Y643,0)))</f>
        <v>4.3</v>
      </c>
      <c r="M644" s="325">
        <f>IF(ISNUMBER('Primary endpoint outcomes'!W643)=TRUE,'Primary endpoint outcomes'!W643,(IF(ISNUMBER('Primary endpoint outcomes'!Z643)=TRUE,'Primary endpoint outcomes'!Z643,0)))</f>
        <v>141</v>
      </c>
      <c r="N644" s="326">
        <f>IF(ISNUMBER('Primary endpoint outcomes'!BC643)=TRUE,'Primary endpoint outcomes'!BC643,(IF(ISNUMBER('Primary endpoint outcomes'!BF643)=TRUE,'Primary endpoint outcomes'!BF643,0)))</f>
        <v>32.1</v>
      </c>
      <c r="O644" s="325">
        <f>IF(ISNUMBER('Primary endpoint outcomes'!BD643)=TRUE,'Primary endpoint outcomes'!BD643,(IF(ISNUMBER('Primary endpoint outcomes'!BG643)=TRUE,'Primary endpoint outcomes'!BG643,0)))</f>
        <v>4.4000000000000004</v>
      </c>
      <c r="P644" s="325">
        <f>IF(ISNUMBER('Primary endpoint outcomes'!BE643)=TRUE,'Primary endpoint outcomes'!BE643,(IF(ISNUMBER('Primary endpoint outcomes'!BH643)=TRUE,'Primary endpoint outcomes'!BH643,0)))</f>
        <v>146</v>
      </c>
      <c r="Q644" s="326">
        <f>IF(ISNUMBER('Primary endpoint outcomes'!CK643)=TRUE,'Primary endpoint outcomes'!CK643,(IF(ISNUMBER('Primary endpoint outcomes'!CN643)=TRUE,'Primary endpoint outcomes'!CN643,0)))</f>
        <v>0</v>
      </c>
      <c r="R644" s="326">
        <f>IF(ISNUMBER('Primary endpoint outcomes'!CL643)=TRUE,'Primary endpoint outcomes'!CL643,(IF(ISNUMBER('Primary endpoint outcomes'!CO643)=TRUE,'Primary endpoint outcomes'!CO643,0)))</f>
        <v>0</v>
      </c>
      <c r="S644" s="325">
        <f>IF(ISNUMBER('Primary endpoint outcomes'!CM643)=TRUE,'Primary endpoint outcomes'!CM643,(IF(ISNUMBER('Primary endpoint outcomes'!CP643)=TRUE,'Primary endpoint outcomes'!CP643,0)))</f>
        <v>0</v>
      </c>
      <c r="T644" s="326">
        <f>IF(ISNUMBER('Primary endpoint outcomes'!DS643)=TRUE,'Primary endpoint outcomes'!DS643,(IF(ISNUMBER('Primary endpoint outcomes'!DV643)=TRUE,'Primary endpoint outcomes'!DV643,0)))</f>
        <v>0</v>
      </c>
      <c r="U644" s="326">
        <f>IF(ISNUMBER('Primary endpoint outcomes'!DT643)=TRUE,'Primary endpoint outcomes'!DT643,(IF(ISNUMBER('Primary endpoint outcomes'!DW643)=TRUE,'Primary endpoint outcomes'!DW643,0)))</f>
        <v>0</v>
      </c>
      <c r="V644" s="326">
        <f>IF(ISNUMBER('Primary endpoint outcomes'!DU643)=TRUE,'Primary endpoint outcomes'!DU643,(IF(ISNUMBER('Primary endpoint outcomes'!DX643)=TRUE,'Primary endpoint outcomes'!DX643,0)))</f>
        <v>0</v>
      </c>
      <c r="W644" s="326">
        <f>IF(ISNUMBER('Primary endpoint outcomes'!FA643)=TRUE,'Primary endpoint outcomes'!FA643,(IF(ISNUMBER('Primary endpoint outcomes'!FD643)=TRUE,'Primary endpoint outcomes'!FD643,0)))</f>
        <v>0</v>
      </c>
      <c r="X644" s="326">
        <f>IF(ISNUMBER('Primary endpoint outcomes'!FB643)=TRUE,'Primary endpoint outcomes'!FB643,(IF(ISNUMBER('Primary endpoint outcomes'!FE643)=TRUE,'Primary endpoint outcomes'!FE643,0)))</f>
        <v>0</v>
      </c>
      <c r="Y644" s="326">
        <f>IF(ISNUMBER('Primary endpoint outcomes'!FC643)=TRUE,'Primary endpoint outcomes'!FC643,(IF(ISNUMBER('Primary endpoint outcomes'!FF643)=TRUE,'Primary endpoint outcomes'!FF643,0)))</f>
        <v>0</v>
      </c>
      <c r="AA644" s="151">
        <f t="shared" si="281"/>
        <v>141</v>
      </c>
      <c r="AB644" s="153">
        <f t="shared" si="282"/>
        <v>140</v>
      </c>
      <c r="AC644" s="153">
        <f t="shared" si="283"/>
        <v>2588.6</v>
      </c>
      <c r="AD644" s="151">
        <f t="shared" si="284"/>
        <v>146</v>
      </c>
      <c r="AE644" s="153">
        <f t="shared" si="285"/>
        <v>145</v>
      </c>
      <c r="AF644" s="153">
        <f t="shared" si="286"/>
        <v>2807.2000000000003</v>
      </c>
      <c r="AG644" s="151">
        <f t="shared" si="287"/>
        <v>0</v>
      </c>
      <c r="AH644" s="153">
        <f t="shared" si="288"/>
        <v>-1</v>
      </c>
      <c r="AI644" s="153">
        <f t="shared" si="289"/>
        <v>0</v>
      </c>
      <c r="AJ644" s="151">
        <f t="shared" si="290"/>
        <v>0</v>
      </c>
      <c r="AK644" s="153">
        <f t="shared" si="291"/>
        <v>-1</v>
      </c>
      <c r="AL644" s="153">
        <f t="shared" si="292"/>
        <v>0</v>
      </c>
      <c r="AM644" s="151">
        <f t="shared" si="293"/>
        <v>0</v>
      </c>
      <c r="AN644" s="153">
        <f t="shared" si="294"/>
        <v>-1</v>
      </c>
      <c r="AO644" s="153">
        <f t="shared" si="295"/>
        <v>0</v>
      </c>
      <c r="AP644" s="153">
        <f t="shared" si="296"/>
        <v>285</v>
      </c>
      <c r="AQ644" s="153">
        <f t="shared" si="297"/>
        <v>5395.8</v>
      </c>
      <c r="AR644" s="153">
        <f t="shared" si="298"/>
        <v>32.296515679442507</v>
      </c>
      <c r="AS644" s="153">
        <f t="shared" si="299"/>
        <v>4.3511643934638196</v>
      </c>
      <c r="AT644" s="153">
        <f t="shared" si="300"/>
        <v>287</v>
      </c>
    </row>
    <row r="645" spans="1:46" ht="15.75" x14ac:dyDescent="0.25">
      <c r="A645" s="152" t="str">
        <f>'Primary endpoint outcomes'!A644</f>
        <v>Wagner 2014</v>
      </c>
      <c r="B645" s="152" t="str">
        <f>CONCATENATE('Primary endpoint outcomes'!S644,'Primary endpoint outcomes'!T644)</f>
        <v>BDI-II21</v>
      </c>
      <c r="C645" s="154">
        <f t="shared" ref="C645:C649" si="301">IF(ISBLANK(K645)=TRUE,"",IF(ISBLANK(N645)=TRUE,"",IF(ISBLANK(Q645)=TRUE,"",AR645)))</f>
        <v>23.177741935483869</v>
      </c>
      <c r="D645" s="154">
        <f t="shared" ref="D645:D649" si="302">IF(ISBLANK(L645)=TRUE, "", IF(ISBLANK(O645)=TRUE,"",IF(ISBLANK(S645)=TRUE,"",AS645)))</f>
        <v>6.8683840894347199</v>
      </c>
      <c r="E645" s="154">
        <f t="shared" ref="E645:E649" si="303">IF(ISBLANK(K645)=TRUE, "", AT645)</f>
        <v>62</v>
      </c>
      <c r="F645" s="21" t="str">
        <f t="shared" ref="F645:F682" si="304">IF(C645&gt;=(VLOOKUP(B645,$AV$5:$AW$18,2,0)),"YES","NO")</f>
        <v>NO</v>
      </c>
      <c r="G645" s="21" t="str">
        <f t="shared" ref="G645:G682" si="305">IF(C645&lt;(VLOOKUP(B645,$AV$5:$AW$18,2,0)),"YES","NO")</f>
        <v>YES</v>
      </c>
      <c r="H645" s="155">
        <f t="shared" ref="H645:H682" si="306">1-NORMDIST((VLOOKUP(B645,$AV$5:$AW$18,2,0)),C645,D645,TRUE)</f>
        <v>0.16028571383513546</v>
      </c>
      <c r="I645" s="155">
        <f t="shared" ref="I645:I682" si="307">1-H645</f>
        <v>0.83971428616486454</v>
      </c>
      <c r="J645" s="318">
        <f t="shared" ref="J645:J682" si="308">IF(ISERROR(H645),0,1)</f>
        <v>1</v>
      </c>
      <c r="K645" s="326">
        <f>IF(ISNUMBER('Primary endpoint outcomes'!U644)=TRUE,'Primary endpoint outcomes'!U644,(IF(ISNUMBER('Primary endpoint outcomes'!X644)=TRUE,'Primary endpoint outcomes'!X644,0)))</f>
        <v>22.96</v>
      </c>
      <c r="L645" s="326">
        <f>IF(ISNUMBER('Primary endpoint outcomes'!V644)=TRUE,'Primary endpoint outcomes'!V644,(IF(ISNUMBER('Primary endpoint outcomes'!Y644)=TRUE,'Primary endpoint outcomes'!Y644,0)))</f>
        <v>6.07</v>
      </c>
      <c r="M645" s="325">
        <f>IF(ISNUMBER('Primary endpoint outcomes'!W644)=TRUE,'Primary endpoint outcomes'!W644,(IF(ISNUMBER('Primary endpoint outcomes'!Z644)=TRUE,'Primary endpoint outcomes'!Z644,0)))</f>
        <v>32</v>
      </c>
      <c r="N645" s="326">
        <f>IF(ISNUMBER('Primary endpoint outcomes'!BC644)=TRUE,'Primary endpoint outcomes'!BC644,(IF(ISNUMBER('Primary endpoint outcomes'!BF644)=TRUE,'Primary endpoint outcomes'!BF644,0)))</f>
        <v>23.41</v>
      </c>
      <c r="O645" s="325">
        <f>IF(ISNUMBER('Primary endpoint outcomes'!BD644)=TRUE,'Primary endpoint outcomes'!BD644,(IF(ISNUMBER('Primary endpoint outcomes'!BG644)=TRUE,'Primary endpoint outcomes'!BG644,0)))</f>
        <v>7.63</v>
      </c>
      <c r="P645" s="325">
        <f>IF(ISNUMBER('Primary endpoint outcomes'!BE644)=TRUE,'Primary endpoint outcomes'!BE644,(IF(ISNUMBER('Primary endpoint outcomes'!BH644)=TRUE,'Primary endpoint outcomes'!BH644,0)))</f>
        <v>30</v>
      </c>
      <c r="Q645" s="326">
        <f>IF(ISNUMBER('Primary endpoint outcomes'!CK644)=TRUE,'Primary endpoint outcomes'!CK644,(IF(ISNUMBER('Primary endpoint outcomes'!CN644)=TRUE,'Primary endpoint outcomes'!CN644,0)))</f>
        <v>0</v>
      </c>
      <c r="R645" s="326">
        <f>IF(ISNUMBER('Primary endpoint outcomes'!CL644)=TRUE,'Primary endpoint outcomes'!CL644,(IF(ISNUMBER('Primary endpoint outcomes'!CO644)=TRUE,'Primary endpoint outcomes'!CO644,0)))</f>
        <v>0</v>
      </c>
      <c r="S645" s="325">
        <f>IF(ISNUMBER('Primary endpoint outcomes'!CM644)=TRUE,'Primary endpoint outcomes'!CM644,(IF(ISNUMBER('Primary endpoint outcomes'!CP644)=TRUE,'Primary endpoint outcomes'!CP644,0)))</f>
        <v>0</v>
      </c>
      <c r="T645" s="326">
        <f>IF(ISNUMBER('Primary endpoint outcomes'!DS644)=TRUE,'Primary endpoint outcomes'!DS644,(IF(ISNUMBER('Primary endpoint outcomes'!DV644)=TRUE,'Primary endpoint outcomes'!DV644,0)))</f>
        <v>0</v>
      </c>
      <c r="U645" s="326">
        <f>IF(ISNUMBER('Primary endpoint outcomes'!DT644)=TRUE,'Primary endpoint outcomes'!DT644,(IF(ISNUMBER('Primary endpoint outcomes'!DW644)=TRUE,'Primary endpoint outcomes'!DW644,0)))</f>
        <v>0</v>
      </c>
      <c r="V645" s="326">
        <f>IF(ISNUMBER('Primary endpoint outcomes'!DU644)=TRUE,'Primary endpoint outcomes'!DU644,(IF(ISNUMBER('Primary endpoint outcomes'!DX644)=TRUE,'Primary endpoint outcomes'!DX644,0)))</f>
        <v>0</v>
      </c>
      <c r="W645" s="326">
        <f>IF(ISNUMBER('Primary endpoint outcomes'!FA644)=TRUE,'Primary endpoint outcomes'!FA644,(IF(ISNUMBER('Primary endpoint outcomes'!FD644)=TRUE,'Primary endpoint outcomes'!FD644,0)))</f>
        <v>0</v>
      </c>
      <c r="X645" s="326">
        <f>IF(ISNUMBER('Primary endpoint outcomes'!FB644)=TRUE,'Primary endpoint outcomes'!FB644,(IF(ISNUMBER('Primary endpoint outcomes'!FE644)=TRUE,'Primary endpoint outcomes'!FE644,0)))</f>
        <v>0</v>
      </c>
      <c r="Y645" s="326">
        <f>IF(ISNUMBER('Primary endpoint outcomes'!FC644)=TRUE,'Primary endpoint outcomes'!FC644,(IF(ISNUMBER('Primary endpoint outcomes'!FF644)=TRUE,'Primary endpoint outcomes'!FF644,0)))</f>
        <v>0</v>
      </c>
      <c r="AA645" s="151">
        <f t="shared" ref="AA645:AA682" si="309">M645</f>
        <v>32</v>
      </c>
      <c r="AB645" s="153">
        <f t="shared" ref="AB645:AB682" si="310">AA645-1</f>
        <v>31</v>
      </c>
      <c r="AC645" s="153">
        <f t="shared" ref="AC645:AC682" si="311">IF(AA645&gt;0, L645^2*AB645,0)</f>
        <v>1142.1919</v>
      </c>
      <c r="AD645" s="151">
        <f t="shared" ref="AD645:AD682" si="312">P645</f>
        <v>30</v>
      </c>
      <c r="AE645" s="153">
        <f t="shared" ref="AE645:AE682" si="313">AD645-1</f>
        <v>29</v>
      </c>
      <c r="AF645" s="153">
        <f t="shared" ref="AF645:AF682" si="314">IF(AD645&gt;0, O645^2*AE645,0)</f>
        <v>1688.2900999999999</v>
      </c>
      <c r="AG645" s="151">
        <f t="shared" ref="AG645:AG682" si="315">S645</f>
        <v>0</v>
      </c>
      <c r="AH645" s="153">
        <f t="shared" ref="AH645:AH682" si="316">AG645-1</f>
        <v>-1</v>
      </c>
      <c r="AI645" s="153">
        <f t="shared" ref="AI645:AI682" si="317">IF(AG645&gt;0, R645^2*AH645,0)</f>
        <v>0</v>
      </c>
      <c r="AJ645" s="151">
        <f t="shared" ref="AJ645:AJ682" si="318">V645</f>
        <v>0</v>
      </c>
      <c r="AK645" s="153">
        <f t="shared" ref="AK645:AK682" si="319">AJ645-1</f>
        <v>-1</v>
      </c>
      <c r="AL645" s="153">
        <f t="shared" ref="AL645:AL682" si="320">IF(AJ645&gt;0, U645^2*AK645,0)</f>
        <v>0</v>
      </c>
      <c r="AM645" s="151">
        <f t="shared" ref="AM645:AM682" si="321">Y645</f>
        <v>0</v>
      </c>
      <c r="AN645" s="153">
        <f t="shared" ref="AN645:AN682" si="322">AM645-1</f>
        <v>-1</v>
      </c>
      <c r="AO645" s="153">
        <f t="shared" ref="AO645:AO682" si="323">IF(AM645&gt;0, X645^2*AN645,0)</f>
        <v>0</v>
      </c>
      <c r="AP645" s="153">
        <f t="shared" ref="AP645:AP682" si="324">IF(AD645&gt;0,IF(AG645=0,AB645+AE645,IF(AJ645=0,AB645+AE645+AH645,IF(AM645=0,AB645+AE645+AH645+AK645,AB645+AE645+AH645+AK645+AN645))))</f>
        <v>60</v>
      </c>
      <c r="AQ645" s="153">
        <f t="shared" ref="AQ645:AQ682" si="325">AF645+AC645+AI645+AL645+AO645</f>
        <v>2830.482</v>
      </c>
      <c r="AR645" s="153">
        <f t="shared" ref="AR645:AR682" si="326">(K645*AA645+N645*AD645+Q645*AG645+T645*AJ645+W645*AM645)/AT645</f>
        <v>23.177741935483869</v>
      </c>
      <c r="AS645" s="153">
        <f t="shared" ref="AS645:AS682" si="327">SQRT(AQ645/AP645)</f>
        <v>6.8683840894347199</v>
      </c>
      <c r="AT645" s="153">
        <f t="shared" ref="AT645:AT682" si="328">M645+P645+S645+V645+Y645</f>
        <v>62</v>
      </c>
    </row>
    <row r="646" spans="1:46" ht="15.75" x14ac:dyDescent="0.25">
      <c r="A646" s="152" t="str">
        <f>'Primary endpoint outcomes'!A645</f>
        <v>Wang 2013</v>
      </c>
      <c r="B646" s="152" t="str">
        <f>CONCATENATE('Primary endpoint outcomes'!S645,'Primary endpoint outcomes'!T645)</f>
        <v>MADRS10</v>
      </c>
      <c r="C646" s="154">
        <f t="shared" si="301"/>
        <v>23.75</v>
      </c>
      <c r="D646" s="154">
        <f t="shared" si="302"/>
        <v>6.9579450989498328</v>
      </c>
      <c r="E646" s="154">
        <f t="shared" si="303"/>
        <v>48</v>
      </c>
      <c r="F646" s="21" t="str">
        <f t="shared" si="304"/>
        <v>YES</v>
      </c>
      <c r="G646" s="21" t="str">
        <f t="shared" si="305"/>
        <v>NO</v>
      </c>
      <c r="H646" s="155">
        <f t="shared" si="306"/>
        <v>0.59929048565870036</v>
      </c>
      <c r="I646" s="155">
        <f t="shared" si="307"/>
        <v>0.40070951434129964</v>
      </c>
      <c r="J646" s="318">
        <f t="shared" si="308"/>
        <v>1</v>
      </c>
      <c r="K646" s="326">
        <f>IF(ISNUMBER('Primary endpoint outcomes'!U645)=TRUE,'Primary endpoint outcomes'!U645,(IF(ISNUMBER('Primary endpoint outcomes'!X645)=TRUE,'Primary endpoint outcomes'!X645,0)))</f>
        <v>24.7</v>
      </c>
      <c r="L646" s="326">
        <f>IF(ISNUMBER('Primary endpoint outcomes'!V645)=TRUE,'Primary endpoint outcomes'!V645,(IF(ISNUMBER('Primary endpoint outcomes'!Y645)=TRUE,'Primary endpoint outcomes'!Y645,0)))</f>
        <v>5.92</v>
      </c>
      <c r="M646" s="325">
        <f>IF(ISNUMBER('Primary endpoint outcomes'!W645)=TRUE,'Primary endpoint outcomes'!W645,(IF(ISNUMBER('Primary endpoint outcomes'!Z645)=TRUE,'Primary endpoint outcomes'!Z645,0)))</f>
        <v>24</v>
      </c>
      <c r="N646" s="326">
        <f>IF(ISNUMBER('Primary endpoint outcomes'!BC645)=TRUE,'Primary endpoint outcomes'!BC645,(IF(ISNUMBER('Primary endpoint outcomes'!BF645)=TRUE,'Primary endpoint outcomes'!BF645,0)))</f>
        <v>22.8</v>
      </c>
      <c r="O646" s="325">
        <f>IF(ISNUMBER('Primary endpoint outcomes'!BD645)=TRUE,'Primary endpoint outcomes'!BD645,(IF(ISNUMBER('Primary endpoint outcomes'!BG645)=TRUE,'Primary endpoint outcomes'!BG645,0)))</f>
        <v>7.86</v>
      </c>
      <c r="P646" s="325">
        <f>IF(ISNUMBER('Primary endpoint outcomes'!BE645)=TRUE,'Primary endpoint outcomes'!BE645,(IF(ISNUMBER('Primary endpoint outcomes'!BH645)=TRUE,'Primary endpoint outcomes'!BH645,0)))</f>
        <v>24</v>
      </c>
      <c r="Q646" s="326">
        <f>IF(ISNUMBER('Primary endpoint outcomes'!CK645)=TRUE,'Primary endpoint outcomes'!CK645,(IF(ISNUMBER('Primary endpoint outcomes'!CN645)=TRUE,'Primary endpoint outcomes'!CN645,0)))</f>
        <v>0</v>
      </c>
      <c r="R646" s="326">
        <f>IF(ISNUMBER('Primary endpoint outcomes'!CL645)=TRUE,'Primary endpoint outcomes'!CL645,(IF(ISNUMBER('Primary endpoint outcomes'!CO645)=TRUE,'Primary endpoint outcomes'!CO645,0)))</f>
        <v>0</v>
      </c>
      <c r="S646" s="325">
        <f>IF(ISNUMBER('Primary endpoint outcomes'!CM645)=TRUE,'Primary endpoint outcomes'!CM645,(IF(ISNUMBER('Primary endpoint outcomes'!CP645)=TRUE,'Primary endpoint outcomes'!CP645,0)))</f>
        <v>0</v>
      </c>
      <c r="T646" s="326">
        <f>IF(ISNUMBER('Primary endpoint outcomes'!DS645)=TRUE,'Primary endpoint outcomes'!DS645,(IF(ISNUMBER('Primary endpoint outcomes'!DV645)=TRUE,'Primary endpoint outcomes'!DV645,0)))</f>
        <v>0</v>
      </c>
      <c r="U646" s="326">
        <f>IF(ISNUMBER('Primary endpoint outcomes'!DT645)=TRUE,'Primary endpoint outcomes'!DT645,(IF(ISNUMBER('Primary endpoint outcomes'!DW645)=TRUE,'Primary endpoint outcomes'!DW645,0)))</f>
        <v>0</v>
      </c>
      <c r="V646" s="326">
        <f>IF(ISNUMBER('Primary endpoint outcomes'!DU645)=TRUE,'Primary endpoint outcomes'!DU645,(IF(ISNUMBER('Primary endpoint outcomes'!DX645)=TRUE,'Primary endpoint outcomes'!DX645,0)))</f>
        <v>0</v>
      </c>
      <c r="W646" s="326">
        <f>IF(ISNUMBER('Primary endpoint outcomes'!FA645)=TRUE,'Primary endpoint outcomes'!FA645,(IF(ISNUMBER('Primary endpoint outcomes'!FD645)=TRUE,'Primary endpoint outcomes'!FD645,0)))</f>
        <v>0</v>
      </c>
      <c r="X646" s="326">
        <f>IF(ISNUMBER('Primary endpoint outcomes'!FB645)=TRUE,'Primary endpoint outcomes'!FB645,(IF(ISNUMBER('Primary endpoint outcomes'!FE645)=TRUE,'Primary endpoint outcomes'!FE645,0)))</f>
        <v>0</v>
      </c>
      <c r="Y646" s="326">
        <f>IF(ISNUMBER('Primary endpoint outcomes'!FC645)=TRUE,'Primary endpoint outcomes'!FC645,(IF(ISNUMBER('Primary endpoint outcomes'!FF645)=TRUE,'Primary endpoint outcomes'!FF645,0)))</f>
        <v>0</v>
      </c>
      <c r="AA646" s="151">
        <f t="shared" si="309"/>
        <v>24</v>
      </c>
      <c r="AB646" s="153">
        <f t="shared" si="310"/>
        <v>23</v>
      </c>
      <c r="AC646" s="153">
        <f t="shared" si="311"/>
        <v>806.06719999999996</v>
      </c>
      <c r="AD646" s="151">
        <f t="shared" si="312"/>
        <v>24</v>
      </c>
      <c r="AE646" s="153">
        <f t="shared" si="313"/>
        <v>23</v>
      </c>
      <c r="AF646" s="153">
        <f t="shared" si="314"/>
        <v>1420.9308000000001</v>
      </c>
      <c r="AG646" s="151">
        <f t="shared" si="315"/>
        <v>0</v>
      </c>
      <c r="AH646" s="153">
        <f t="shared" si="316"/>
        <v>-1</v>
      </c>
      <c r="AI646" s="153">
        <f t="shared" si="317"/>
        <v>0</v>
      </c>
      <c r="AJ646" s="151">
        <f t="shared" si="318"/>
        <v>0</v>
      </c>
      <c r="AK646" s="153">
        <f t="shared" si="319"/>
        <v>-1</v>
      </c>
      <c r="AL646" s="153">
        <f t="shared" si="320"/>
        <v>0</v>
      </c>
      <c r="AM646" s="151">
        <f t="shared" si="321"/>
        <v>0</v>
      </c>
      <c r="AN646" s="153">
        <f t="shared" si="322"/>
        <v>-1</v>
      </c>
      <c r="AO646" s="153">
        <f t="shared" si="323"/>
        <v>0</v>
      </c>
      <c r="AP646" s="153">
        <f t="shared" si="324"/>
        <v>46</v>
      </c>
      <c r="AQ646" s="153">
        <f t="shared" si="325"/>
        <v>2226.998</v>
      </c>
      <c r="AR646" s="153">
        <f t="shared" si="326"/>
        <v>23.75</v>
      </c>
      <c r="AS646" s="153">
        <f t="shared" si="327"/>
        <v>6.9579450989498328</v>
      </c>
      <c r="AT646" s="153">
        <f t="shared" si="328"/>
        <v>48</v>
      </c>
    </row>
    <row r="647" spans="1:46" ht="15.75" x14ac:dyDescent="0.25">
      <c r="A647" s="152" t="str">
        <f>'Primary endpoint outcomes'!A646</f>
        <v>Wang 2014a</v>
      </c>
      <c r="B647" s="152" t="str">
        <f>CONCATENATE('Primary endpoint outcomes'!S646,'Primary endpoint outcomes'!T646)</f>
        <v>HAMD17</v>
      </c>
      <c r="C647" s="154">
        <f t="shared" si="301"/>
        <v>22.12070422535211</v>
      </c>
      <c r="D647" s="154">
        <f t="shared" si="302"/>
        <v>3.365678431512408</v>
      </c>
      <c r="E647" s="154">
        <f t="shared" si="303"/>
        <v>71</v>
      </c>
      <c r="F647" s="21" t="str">
        <f t="shared" si="304"/>
        <v>YES</v>
      </c>
      <c r="G647" s="21" t="str">
        <f t="shared" si="305"/>
        <v>NO</v>
      </c>
      <c r="H647" s="155">
        <f t="shared" si="306"/>
        <v>0.96551107168663219</v>
      </c>
      <c r="I647" s="155">
        <f t="shared" si="307"/>
        <v>3.4488928313367806E-2</v>
      </c>
      <c r="J647" s="318">
        <f t="shared" si="308"/>
        <v>1</v>
      </c>
      <c r="K647" s="326">
        <f>IF(ISNUMBER('Primary endpoint outcomes'!U646)=TRUE,'Primary endpoint outcomes'!U646,(IF(ISNUMBER('Primary endpoint outcomes'!X646)=TRUE,'Primary endpoint outcomes'!X646,0)))</f>
        <v>22.15</v>
      </c>
      <c r="L647" s="326">
        <f>IF(ISNUMBER('Primary endpoint outcomes'!V646)=TRUE,'Primary endpoint outcomes'!V646,(IF(ISNUMBER('Primary endpoint outcomes'!Y646)=TRUE,'Primary endpoint outcomes'!Y646,0)))</f>
        <v>4.0199999999999996</v>
      </c>
      <c r="M647" s="325">
        <f>IF(ISNUMBER('Primary endpoint outcomes'!W646)=TRUE,'Primary endpoint outcomes'!W646,(IF(ISNUMBER('Primary endpoint outcomes'!Z646)=TRUE,'Primary endpoint outcomes'!Z646,0)))</f>
        <v>45</v>
      </c>
      <c r="N647" s="326">
        <f>IF(ISNUMBER('Primary endpoint outcomes'!BC646)=TRUE,'Primary endpoint outcomes'!BC646,(IF(ISNUMBER('Primary endpoint outcomes'!BF646)=TRUE,'Primary endpoint outcomes'!BF646,0)))</f>
        <v>22.07</v>
      </c>
      <c r="O647" s="325">
        <f>IF(ISNUMBER('Primary endpoint outcomes'!BD646)=TRUE,'Primary endpoint outcomes'!BD646,(IF(ISNUMBER('Primary endpoint outcomes'!BG646)=TRUE,'Primary endpoint outcomes'!BG646,0)))</f>
        <v>1.68</v>
      </c>
      <c r="P647" s="325">
        <f>IF(ISNUMBER('Primary endpoint outcomes'!BE646)=TRUE,'Primary endpoint outcomes'!BE646,(IF(ISNUMBER('Primary endpoint outcomes'!BH646)=TRUE,'Primary endpoint outcomes'!BH646,0)))</f>
        <v>26</v>
      </c>
      <c r="Q647" s="326">
        <f>IF(ISNUMBER('Primary endpoint outcomes'!CK646)=TRUE,'Primary endpoint outcomes'!CK646,(IF(ISNUMBER('Primary endpoint outcomes'!CN646)=TRUE,'Primary endpoint outcomes'!CN646,0)))</f>
        <v>0</v>
      </c>
      <c r="R647" s="326">
        <f>IF(ISNUMBER('Primary endpoint outcomes'!CL646)=TRUE,'Primary endpoint outcomes'!CL646,(IF(ISNUMBER('Primary endpoint outcomes'!CO646)=TRUE,'Primary endpoint outcomes'!CO646,0)))</f>
        <v>0</v>
      </c>
      <c r="S647" s="325">
        <f>IF(ISNUMBER('Primary endpoint outcomes'!CM646)=TRUE,'Primary endpoint outcomes'!CM646,(IF(ISNUMBER('Primary endpoint outcomes'!CP646)=TRUE,'Primary endpoint outcomes'!CP646,0)))</f>
        <v>0</v>
      </c>
      <c r="T647" s="326">
        <f>IF(ISNUMBER('Primary endpoint outcomes'!DS646)=TRUE,'Primary endpoint outcomes'!DS646,(IF(ISNUMBER('Primary endpoint outcomes'!DV646)=TRUE,'Primary endpoint outcomes'!DV646,0)))</f>
        <v>0</v>
      </c>
      <c r="U647" s="326">
        <f>IF(ISNUMBER('Primary endpoint outcomes'!DT646)=TRUE,'Primary endpoint outcomes'!DT646,(IF(ISNUMBER('Primary endpoint outcomes'!DW646)=TRUE,'Primary endpoint outcomes'!DW646,0)))</f>
        <v>0</v>
      </c>
      <c r="V647" s="326">
        <f>IF(ISNUMBER('Primary endpoint outcomes'!DU646)=TRUE,'Primary endpoint outcomes'!DU646,(IF(ISNUMBER('Primary endpoint outcomes'!DX646)=TRUE,'Primary endpoint outcomes'!DX646,0)))</f>
        <v>0</v>
      </c>
      <c r="W647" s="326">
        <f>IF(ISNUMBER('Primary endpoint outcomes'!FA646)=TRUE,'Primary endpoint outcomes'!FA646,(IF(ISNUMBER('Primary endpoint outcomes'!FD646)=TRUE,'Primary endpoint outcomes'!FD646,0)))</f>
        <v>0</v>
      </c>
      <c r="X647" s="326">
        <f>IF(ISNUMBER('Primary endpoint outcomes'!FB646)=TRUE,'Primary endpoint outcomes'!FB646,(IF(ISNUMBER('Primary endpoint outcomes'!FE646)=TRUE,'Primary endpoint outcomes'!FE646,0)))</f>
        <v>0</v>
      </c>
      <c r="Y647" s="326">
        <f>IF(ISNUMBER('Primary endpoint outcomes'!FC646)=TRUE,'Primary endpoint outcomes'!FC646,(IF(ISNUMBER('Primary endpoint outcomes'!FF646)=TRUE,'Primary endpoint outcomes'!FF646,0)))</f>
        <v>0</v>
      </c>
      <c r="AA647" s="151">
        <f t="shared" si="309"/>
        <v>45</v>
      </c>
      <c r="AB647" s="153">
        <f t="shared" si="310"/>
        <v>44</v>
      </c>
      <c r="AC647" s="153">
        <f t="shared" si="311"/>
        <v>711.05759999999987</v>
      </c>
      <c r="AD647" s="151">
        <f t="shared" si="312"/>
        <v>26</v>
      </c>
      <c r="AE647" s="153">
        <f t="shared" si="313"/>
        <v>25</v>
      </c>
      <c r="AF647" s="153">
        <f t="shared" si="314"/>
        <v>70.559999999999988</v>
      </c>
      <c r="AG647" s="151">
        <f t="shared" si="315"/>
        <v>0</v>
      </c>
      <c r="AH647" s="153">
        <f t="shared" si="316"/>
        <v>-1</v>
      </c>
      <c r="AI647" s="153">
        <f t="shared" si="317"/>
        <v>0</v>
      </c>
      <c r="AJ647" s="151">
        <f t="shared" si="318"/>
        <v>0</v>
      </c>
      <c r="AK647" s="153">
        <f t="shared" si="319"/>
        <v>-1</v>
      </c>
      <c r="AL647" s="153">
        <f t="shared" si="320"/>
        <v>0</v>
      </c>
      <c r="AM647" s="151">
        <f t="shared" si="321"/>
        <v>0</v>
      </c>
      <c r="AN647" s="153">
        <f t="shared" si="322"/>
        <v>-1</v>
      </c>
      <c r="AO647" s="153">
        <f t="shared" si="323"/>
        <v>0</v>
      </c>
      <c r="AP647" s="153">
        <f t="shared" si="324"/>
        <v>69</v>
      </c>
      <c r="AQ647" s="153">
        <f t="shared" si="325"/>
        <v>781.61759999999981</v>
      </c>
      <c r="AR647" s="153">
        <f t="shared" si="326"/>
        <v>22.12070422535211</v>
      </c>
      <c r="AS647" s="153">
        <f t="shared" si="327"/>
        <v>3.365678431512408</v>
      </c>
      <c r="AT647" s="153">
        <f t="shared" si="328"/>
        <v>71</v>
      </c>
    </row>
    <row r="648" spans="1:46" ht="15.75" x14ac:dyDescent="0.25">
      <c r="A648" s="152" t="str">
        <f>'Primary endpoint outcomes'!A647</f>
        <v>Wang 2014c</v>
      </c>
      <c r="B648" s="152" t="str">
        <f>CONCATENATE('Primary endpoint outcomes'!S647,'Primary endpoint outcomes'!T647)</f>
        <v>MADRS10</v>
      </c>
      <c r="C648" s="154">
        <f t="shared" si="301"/>
        <v>31.799344262295079</v>
      </c>
      <c r="D648" s="154">
        <f t="shared" si="302"/>
        <v>5.5005790274264488</v>
      </c>
      <c r="E648" s="154">
        <f t="shared" si="303"/>
        <v>305</v>
      </c>
      <c r="F648" s="21" t="str">
        <f t="shared" si="304"/>
        <v>YES</v>
      </c>
      <c r="G648" s="21" t="str">
        <f t="shared" si="305"/>
        <v>NO</v>
      </c>
      <c r="H648" s="155">
        <f t="shared" si="306"/>
        <v>0.96258552816595944</v>
      </c>
      <c r="I648" s="155">
        <f t="shared" si="307"/>
        <v>3.7414471834040564E-2</v>
      </c>
      <c r="J648" s="318">
        <f t="shared" si="308"/>
        <v>1</v>
      </c>
      <c r="K648" s="326">
        <f>IF(ISNUMBER('Primary endpoint outcomes'!U647)=TRUE,'Primary endpoint outcomes'!U647,(IF(ISNUMBER('Primary endpoint outcomes'!X647)=TRUE,'Primary endpoint outcomes'!X647,0)))</f>
        <v>32</v>
      </c>
      <c r="L648" s="326">
        <f>IF(ISNUMBER('Primary endpoint outcomes'!V647)=TRUE,'Primary endpoint outcomes'!V647,(IF(ISNUMBER('Primary endpoint outcomes'!Y647)=TRUE,'Primary endpoint outcomes'!Y647,0)))</f>
        <v>5.6</v>
      </c>
      <c r="M648" s="325">
        <f>IF(ISNUMBER('Primary endpoint outcomes'!W647)=TRUE,'Primary endpoint outcomes'!W647,(IF(ISNUMBER('Primary endpoint outcomes'!Z647)=TRUE,'Primary endpoint outcomes'!Z647,0)))</f>
        <v>152</v>
      </c>
      <c r="N648" s="326">
        <f>IF(ISNUMBER('Primary endpoint outcomes'!BC647)=TRUE,'Primary endpoint outcomes'!BC647,(IF(ISNUMBER('Primary endpoint outcomes'!BF647)=TRUE,'Primary endpoint outcomes'!BF647,0)))</f>
        <v>31.6</v>
      </c>
      <c r="O648" s="325">
        <f>IF(ISNUMBER('Primary endpoint outcomes'!BD647)=TRUE,'Primary endpoint outcomes'!BD647,(IF(ISNUMBER('Primary endpoint outcomes'!BG647)=TRUE,'Primary endpoint outcomes'!BG647,0)))</f>
        <v>5.4</v>
      </c>
      <c r="P648" s="325">
        <f>IF(ISNUMBER('Primary endpoint outcomes'!BE647)=TRUE,'Primary endpoint outcomes'!BE647,(IF(ISNUMBER('Primary endpoint outcomes'!BH647)=TRUE,'Primary endpoint outcomes'!BH647,0)))</f>
        <v>153</v>
      </c>
      <c r="Q648" s="326">
        <f>IF(ISNUMBER('Primary endpoint outcomes'!CK647)=TRUE,'Primary endpoint outcomes'!CK647,(IF(ISNUMBER('Primary endpoint outcomes'!CN647)=TRUE,'Primary endpoint outcomes'!CN647,0)))</f>
        <v>0</v>
      </c>
      <c r="R648" s="326">
        <f>IF(ISNUMBER('Primary endpoint outcomes'!CL647)=TRUE,'Primary endpoint outcomes'!CL647,(IF(ISNUMBER('Primary endpoint outcomes'!CO647)=TRUE,'Primary endpoint outcomes'!CO647,0)))</f>
        <v>0</v>
      </c>
      <c r="S648" s="325">
        <f>IF(ISNUMBER('Primary endpoint outcomes'!CM647)=TRUE,'Primary endpoint outcomes'!CM647,(IF(ISNUMBER('Primary endpoint outcomes'!CP647)=TRUE,'Primary endpoint outcomes'!CP647,0)))</f>
        <v>0</v>
      </c>
      <c r="T648" s="326">
        <f>IF(ISNUMBER('Primary endpoint outcomes'!DS647)=TRUE,'Primary endpoint outcomes'!DS647,(IF(ISNUMBER('Primary endpoint outcomes'!DV647)=TRUE,'Primary endpoint outcomes'!DV647,0)))</f>
        <v>0</v>
      </c>
      <c r="U648" s="326">
        <f>IF(ISNUMBER('Primary endpoint outcomes'!DT647)=TRUE,'Primary endpoint outcomes'!DT647,(IF(ISNUMBER('Primary endpoint outcomes'!DW647)=TRUE,'Primary endpoint outcomes'!DW647,0)))</f>
        <v>0</v>
      </c>
      <c r="V648" s="326">
        <f>IF(ISNUMBER('Primary endpoint outcomes'!DU647)=TRUE,'Primary endpoint outcomes'!DU647,(IF(ISNUMBER('Primary endpoint outcomes'!DX647)=TRUE,'Primary endpoint outcomes'!DX647,0)))</f>
        <v>0</v>
      </c>
      <c r="W648" s="326">
        <f>IF(ISNUMBER('Primary endpoint outcomes'!FA647)=TRUE,'Primary endpoint outcomes'!FA647,(IF(ISNUMBER('Primary endpoint outcomes'!FD647)=TRUE,'Primary endpoint outcomes'!FD647,0)))</f>
        <v>0</v>
      </c>
      <c r="X648" s="326">
        <f>IF(ISNUMBER('Primary endpoint outcomes'!FB647)=TRUE,'Primary endpoint outcomes'!FB647,(IF(ISNUMBER('Primary endpoint outcomes'!FE647)=TRUE,'Primary endpoint outcomes'!FE647,0)))</f>
        <v>0</v>
      </c>
      <c r="Y648" s="326">
        <f>IF(ISNUMBER('Primary endpoint outcomes'!FC647)=TRUE,'Primary endpoint outcomes'!FC647,(IF(ISNUMBER('Primary endpoint outcomes'!FF647)=TRUE,'Primary endpoint outcomes'!FF647,0)))</f>
        <v>0</v>
      </c>
      <c r="AA648" s="151">
        <f t="shared" si="309"/>
        <v>152</v>
      </c>
      <c r="AB648" s="153">
        <f t="shared" si="310"/>
        <v>151</v>
      </c>
      <c r="AC648" s="153">
        <f t="shared" si="311"/>
        <v>4735.3599999999997</v>
      </c>
      <c r="AD648" s="151">
        <f t="shared" si="312"/>
        <v>153</v>
      </c>
      <c r="AE648" s="153">
        <f t="shared" si="313"/>
        <v>152</v>
      </c>
      <c r="AF648" s="153">
        <f t="shared" si="314"/>
        <v>4432.3200000000006</v>
      </c>
      <c r="AG648" s="151">
        <f t="shared" si="315"/>
        <v>0</v>
      </c>
      <c r="AH648" s="153">
        <f t="shared" si="316"/>
        <v>-1</v>
      </c>
      <c r="AI648" s="153">
        <f t="shared" si="317"/>
        <v>0</v>
      </c>
      <c r="AJ648" s="151">
        <f t="shared" si="318"/>
        <v>0</v>
      </c>
      <c r="AK648" s="153">
        <f t="shared" si="319"/>
        <v>-1</v>
      </c>
      <c r="AL648" s="153">
        <f t="shared" si="320"/>
        <v>0</v>
      </c>
      <c r="AM648" s="151">
        <f t="shared" si="321"/>
        <v>0</v>
      </c>
      <c r="AN648" s="153">
        <f t="shared" si="322"/>
        <v>-1</v>
      </c>
      <c r="AO648" s="153">
        <f t="shared" si="323"/>
        <v>0</v>
      </c>
      <c r="AP648" s="153">
        <f t="shared" si="324"/>
        <v>303</v>
      </c>
      <c r="AQ648" s="153">
        <f t="shared" si="325"/>
        <v>9167.68</v>
      </c>
      <c r="AR648" s="153">
        <f t="shared" si="326"/>
        <v>31.799344262295079</v>
      </c>
      <c r="AS648" s="153">
        <f t="shared" si="327"/>
        <v>5.5005790274264488</v>
      </c>
      <c r="AT648" s="153">
        <f t="shared" si="328"/>
        <v>305</v>
      </c>
    </row>
    <row r="649" spans="1:46" ht="15.75" x14ac:dyDescent="0.25">
      <c r="A649" s="152" t="e">
        <f>'Primary endpoint outcomes'!#REF!</f>
        <v>#REF!</v>
      </c>
      <c r="B649" s="152" t="e">
        <f>CONCATENATE('Primary endpoint outcomes'!#REF!,'Primary endpoint outcomes'!#REF!)</f>
        <v>#REF!</v>
      </c>
      <c r="C649" s="154" t="e">
        <f t="shared" si="301"/>
        <v>#DIV/0!</v>
      </c>
      <c r="D649" s="154" t="e">
        <f t="shared" si="302"/>
        <v>#DIV/0!</v>
      </c>
      <c r="E649" s="154">
        <f t="shared" si="303"/>
        <v>0</v>
      </c>
      <c r="F649" s="21" t="e">
        <f t="shared" si="304"/>
        <v>#DIV/0!</v>
      </c>
      <c r="G649" s="21" t="e">
        <f t="shared" si="305"/>
        <v>#DIV/0!</v>
      </c>
      <c r="H649" s="155" t="e">
        <f t="shared" si="306"/>
        <v>#REF!</v>
      </c>
      <c r="I649" s="155" t="e">
        <f t="shared" si="307"/>
        <v>#REF!</v>
      </c>
      <c r="J649" s="318">
        <f t="shared" si="308"/>
        <v>0</v>
      </c>
      <c r="K649" s="326">
        <f>IF(ISNUMBER('Primary endpoint outcomes'!#REF!)=TRUE,'Primary endpoint outcomes'!#REF!,(IF(ISNUMBER('Primary endpoint outcomes'!#REF!)=TRUE,'Primary endpoint outcomes'!#REF!,0)))</f>
        <v>0</v>
      </c>
      <c r="L649" s="326">
        <f>IF(ISNUMBER('Primary endpoint outcomes'!#REF!)=TRUE,'Primary endpoint outcomes'!#REF!,(IF(ISNUMBER('Primary endpoint outcomes'!#REF!)=TRUE,'Primary endpoint outcomes'!#REF!,0)))</f>
        <v>0</v>
      </c>
      <c r="M649" s="325">
        <f>IF(ISNUMBER('Primary endpoint outcomes'!#REF!)=TRUE,'Primary endpoint outcomes'!#REF!,(IF(ISNUMBER('Primary endpoint outcomes'!#REF!)=TRUE,'Primary endpoint outcomes'!#REF!,0)))</f>
        <v>0</v>
      </c>
      <c r="N649" s="326">
        <f>IF(ISNUMBER('Primary endpoint outcomes'!#REF!)=TRUE,'Primary endpoint outcomes'!#REF!,(IF(ISNUMBER('Primary endpoint outcomes'!#REF!)=TRUE,'Primary endpoint outcomes'!#REF!,0)))</f>
        <v>0</v>
      </c>
      <c r="O649" s="325">
        <f>IF(ISNUMBER('Primary endpoint outcomes'!#REF!)=TRUE,'Primary endpoint outcomes'!#REF!,(IF(ISNUMBER('Primary endpoint outcomes'!#REF!)=TRUE,'Primary endpoint outcomes'!#REF!,0)))</f>
        <v>0</v>
      </c>
      <c r="P649" s="325">
        <f>IF(ISNUMBER('Primary endpoint outcomes'!#REF!)=TRUE,'Primary endpoint outcomes'!#REF!,(IF(ISNUMBER('Primary endpoint outcomes'!#REF!)=TRUE,'Primary endpoint outcomes'!#REF!,0)))</f>
        <v>0</v>
      </c>
      <c r="Q649" s="326">
        <f>IF(ISNUMBER('Primary endpoint outcomes'!#REF!)=TRUE,'Primary endpoint outcomes'!#REF!,(IF(ISNUMBER('Primary endpoint outcomes'!#REF!)=TRUE,'Primary endpoint outcomes'!#REF!,0)))</f>
        <v>0</v>
      </c>
      <c r="R649" s="326">
        <f>IF(ISNUMBER('Primary endpoint outcomes'!#REF!)=TRUE,'Primary endpoint outcomes'!#REF!,(IF(ISNUMBER('Primary endpoint outcomes'!#REF!)=TRUE,'Primary endpoint outcomes'!#REF!,0)))</f>
        <v>0</v>
      </c>
      <c r="S649" s="325">
        <f>IF(ISNUMBER('Primary endpoint outcomes'!#REF!)=TRUE,'Primary endpoint outcomes'!#REF!,(IF(ISNUMBER('Primary endpoint outcomes'!#REF!)=TRUE,'Primary endpoint outcomes'!#REF!,0)))</f>
        <v>0</v>
      </c>
      <c r="T649" s="326">
        <f>IF(ISNUMBER('Primary endpoint outcomes'!#REF!)=TRUE,'Primary endpoint outcomes'!#REF!,(IF(ISNUMBER('Primary endpoint outcomes'!#REF!)=TRUE,'Primary endpoint outcomes'!#REF!,0)))</f>
        <v>0</v>
      </c>
      <c r="U649" s="326">
        <f>IF(ISNUMBER('Primary endpoint outcomes'!#REF!)=TRUE,'Primary endpoint outcomes'!#REF!,(IF(ISNUMBER('Primary endpoint outcomes'!#REF!)=TRUE,'Primary endpoint outcomes'!#REF!,0)))</f>
        <v>0</v>
      </c>
      <c r="V649" s="326">
        <f>IF(ISNUMBER('Primary endpoint outcomes'!#REF!)=TRUE,'Primary endpoint outcomes'!#REF!,(IF(ISNUMBER('Primary endpoint outcomes'!#REF!)=TRUE,'Primary endpoint outcomes'!#REF!,0)))</f>
        <v>0</v>
      </c>
      <c r="W649" s="326">
        <f>IF(ISNUMBER('Primary endpoint outcomes'!#REF!)=TRUE,'Primary endpoint outcomes'!#REF!,(IF(ISNUMBER('Primary endpoint outcomes'!#REF!)=TRUE,'Primary endpoint outcomes'!#REF!,0)))</f>
        <v>0</v>
      </c>
      <c r="X649" s="326">
        <f>IF(ISNUMBER('Primary endpoint outcomes'!#REF!)=TRUE,'Primary endpoint outcomes'!#REF!,(IF(ISNUMBER('Primary endpoint outcomes'!#REF!)=TRUE,'Primary endpoint outcomes'!#REF!,0)))</f>
        <v>0</v>
      </c>
      <c r="Y649" s="326">
        <f>IF(ISNUMBER('Primary endpoint outcomes'!#REF!)=TRUE,'Primary endpoint outcomes'!#REF!,(IF(ISNUMBER('Primary endpoint outcomes'!#REF!)=TRUE,'Primary endpoint outcomes'!#REF!,0)))</f>
        <v>0</v>
      </c>
      <c r="AA649" s="151">
        <f t="shared" si="309"/>
        <v>0</v>
      </c>
      <c r="AB649" s="153">
        <f t="shared" si="310"/>
        <v>-1</v>
      </c>
      <c r="AC649" s="153">
        <f t="shared" si="311"/>
        <v>0</v>
      </c>
      <c r="AD649" s="151">
        <f t="shared" si="312"/>
        <v>0</v>
      </c>
      <c r="AE649" s="153">
        <f t="shared" si="313"/>
        <v>-1</v>
      </c>
      <c r="AF649" s="153">
        <f t="shared" si="314"/>
        <v>0</v>
      </c>
      <c r="AG649" s="151">
        <f t="shared" si="315"/>
        <v>0</v>
      </c>
      <c r="AH649" s="153">
        <f t="shared" si="316"/>
        <v>-1</v>
      </c>
      <c r="AI649" s="153">
        <f t="shared" si="317"/>
        <v>0</v>
      </c>
      <c r="AJ649" s="151">
        <f t="shared" si="318"/>
        <v>0</v>
      </c>
      <c r="AK649" s="153">
        <f t="shared" si="319"/>
        <v>-1</v>
      </c>
      <c r="AL649" s="153">
        <f t="shared" si="320"/>
        <v>0</v>
      </c>
      <c r="AM649" s="151">
        <f t="shared" si="321"/>
        <v>0</v>
      </c>
      <c r="AN649" s="153">
        <f t="shared" si="322"/>
        <v>-1</v>
      </c>
      <c r="AO649" s="153">
        <f t="shared" si="323"/>
        <v>0</v>
      </c>
      <c r="AP649" s="153" t="b">
        <f t="shared" si="324"/>
        <v>0</v>
      </c>
      <c r="AQ649" s="153">
        <f t="shared" si="325"/>
        <v>0</v>
      </c>
      <c r="AR649" s="153" t="e">
        <f t="shared" si="326"/>
        <v>#DIV/0!</v>
      </c>
      <c r="AS649" s="153" t="e">
        <f t="shared" si="327"/>
        <v>#DIV/0!</v>
      </c>
      <c r="AT649" s="153">
        <f t="shared" si="328"/>
        <v>0</v>
      </c>
    </row>
    <row r="650" spans="1:46" ht="15.75" x14ac:dyDescent="0.25">
      <c r="A650" s="152" t="str">
        <f>'Primary endpoint outcomes'!A648</f>
        <v>Ward 2000/King 2000</v>
      </c>
      <c r="B650" s="152" t="str">
        <f>CONCATENATE('Primary endpoint outcomes'!S648,'Primary endpoint outcomes'!T648)</f>
        <v>BDI-I21</v>
      </c>
      <c r="C650" s="154">
        <f>IF(ISBLANK(K649)=TRUE,"",IF(ISBLANK(N649)=TRUE,"",IF(ISBLANK(Q649)=TRUE,"",AR650)))</f>
        <v>26.477664974619291</v>
      </c>
      <c r="D650" s="154">
        <f>IF(ISBLANK(L649)=TRUE, "", IF(ISBLANK(O649)=TRUE,"",IF(ISBLANK(S649)=TRUE,"",AS650)))</f>
        <v>8.640572002829586</v>
      </c>
      <c r="E650" s="154">
        <f>IF(ISBLANK(K649)=TRUE, "", AT650)</f>
        <v>197</v>
      </c>
      <c r="F650" s="21" t="str">
        <f t="shared" si="304"/>
        <v>YES</v>
      </c>
      <c r="G650" s="21" t="str">
        <f t="shared" si="305"/>
        <v>NO</v>
      </c>
      <c r="H650" s="155">
        <f t="shared" si="306"/>
        <v>0.69784549968571652</v>
      </c>
      <c r="I650" s="155">
        <f t="shared" si="307"/>
        <v>0.30215450031428348</v>
      </c>
      <c r="J650" s="318">
        <f t="shared" si="308"/>
        <v>1</v>
      </c>
      <c r="K650" s="326">
        <f>IF(ISNUMBER('Primary endpoint outcomes'!U648)=TRUE,'Primary endpoint outcomes'!U648,(IF(ISNUMBER('Primary endpoint outcomes'!X648)=TRUE,'Primary endpoint outcomes'!X648,0)))</f>
        <v>27.6</v>
      </c>
      <c r="L650" s="326">
        <f>IF(ISNUMBER('Primary endpoint outcomes'!V648)=TRUE,'Primary endpoint outcomes'!V648,(IF(ISNUMBER('Primary endpoint outcomes'!Y648)=TRUE,'Primary endpoint outcomes'!Y648,0)))</f>
        <v>8.4</v>
      </c>
      <c r="M650" s="325">
        <f>IF(ISNUMBER('Primary endpoint outcomes'!W648)=TRUE,'Primary endpoint outcomes'!W648,(IF(ISNUMBER('Primary endpoint outcomes'!Z648)=TRUE,'Primary endpoint outcomes'!Z648,0)))</f>
        <v>63</v>
      </c>
      <c r="N650" s="326">
        <f>IF(ISNUMBER('Primary endpoint outcomes'!BC648)=TRUE,'Primary endpoint outcomes'!BC648,(IF(ISNUMBER('Primary endpoint outcomes'!BF648)=TRUE,'Primary endpoint outcomes'!BF648,0)))</f>
        <v>25.4</v>
      </c>
      <c r="O650" s="325">
        <f>IF(ISNUMBER('Primary endpoint outcomes'!BD648)=TRUE,'Primary endpoint outcomes'!BD648,(IF(ISNUMBER('Primary endpoint outcomes'!BG648)=TRUE,'Primary endpoint outcomes'!BG648,0)))</f>
        <v>8.6</v>
      </c>
      <c r="P650" s="325">
        <f>IF(ISNUMBER('Primary endpoint outcomes'!BE648)=TRUE,'Primary endpoint outcomes'!BE648,(IF(ISNUMBER('Primary endpoint outcomes'!BH648)=TRUE,'Primary endpoint outcomes'!BH648,0)))</f>
        <v>67</v>
      </c>
      <c r="Q650" s="326">
        <f>IF(ISNUMBER('Primary endpoint outcomes'!CK648)=TRUE,'Primary endpoint outcomes'!CK648,(IF(ISNUMBER('Primary endpoint outcomes'!CN648)=TRUE,'Primary endpoint outcomes'!CN648,0)))</f>
        <v>26.5</v>
      </c>
      <c r="R650" s="326">
        <f>IF(ISNUMBER('Primary endpoint outcomes'!CL648)=TRUE,'Primary endpoint outcomes'!CL648,(IF(ISNUMBER('Primary endpoint outcomes'!CO648)=TRUE,'Primary endpoint outcomes'!CO648,0)))</f>
        <v>8.9</v>
      </c>
      <c r="S650" s="325">
        <f>IF(ISNUMBER('Primary endpoint outcomes'!CM648)=TRUE,'Primary endpoint outcomes'!CM648,(IF(ISNUMBER('Primary endpoint outcomes'!CP648)=TRUE,'Primary endpoint outcomes'!CP648,0)))</f>
        <v>67</v>
      </c>
      <c r="T650" s="326">
        <f>IF(ISNUMBER('Primary endpoint outcomes'!DS648)=TRUE,'Primary endpoint outcomes'!DS648,(IF(ISNUMBER('Primary endpoint outcomes'!DV648)=TRUE,'Primary endpoint outcomes'!DV648,0)))</f>
        <v>0</v>
      </c>
      <c r="U650" s="326">
        <f>IF(ISNUMBER('Primary endpoint outcomes'!DT648)=TRUE,'Primary endpoint outcomes'!DT648,(IF(ISNUMBER('Primary endpoint outcomes'!DW648)=TRUE,'Primary endpoint outcomes'!DW648,0)))</f>
        <v>0</v>
      </c>
      <c r="V650" s="326">
        <f>IF(ISNUMBER('Primary endpoint outcomes'!DU648)=TRUE,'Primary endpoint outcomes'!DU648,(IF(ISNUMBER('Primary endpoint outcomes'!DX648)=TRUE,'Primary endpoint outcomes'!DX648,0)))</f>
        <v>0</v>
      </c>
      <c r="W650" s="326">
        <f>IF(ISNUMBER('Primary endpoint outcomes'!FA648)=TRUE,'Primary endpoint outcomes'!FA648,(IF(ISNUMBER('Primary endpoint outcomes'!FD648)=TRUE,'Primary endpoint outcomes'!FD648,0)))</f>
        <v>0</v>
      </c>
      <c r="X650" s="326">
        <f>IF(ISNUMBER('Primary endpoint outcomes'!FB648)=TRUE,'Primary endpoint outcomes'!FB648,(IF(ISNUMBER('Primary endpoint outcomes'!FE648)=TRUE,'Primary endpoint outcomes'!FE648,0)))</f>
        <v>0</v>
      </c>
      <c r="Y650" s="326">
        <f>IF(ISNUMBER('Primary endpoint outcomes'!FC648)=TRUE,'Primary endpoint outcomes'!FC648,(IF(ISNUMBER('Primary endpoint outcomes'!FF648)=TRUE,'Primary endpoint outcomes'!FF648,0)))</f>
        <v>0</v>
      </c>
      <c r="AA650" s="151">
        <f t="shared" si="309"/>
        <v>63</v>
      </c>
      <c r="AB650" s="153">
        <f t="shared" si="310"/>
        <v>62</v>
      </c>
      <c r="AC650" s="153">
        <f t="shared" si="311"/>
        <v>4374.72</v>
      </c>
      <c r="AD650" s="151">
        <f t="shared" si="312"/>
        <v>67</v>
      </c>
      <c r="AE650" s="153">
        <f t="shared" si="313"/>
        <v>66</v>
      </c>
      <c r="AF650" s="153">
        <f t="shared" si="314"/>
        <v>4881.3599999999997</v>
      </c>
      <c r="AG650" s="151">
        <f t="shared" si="315"/>
        <v>67</v>
      </c>
      <c r="AH650" s="153">
        <f t="shared" si="316"/>
        <v>66</v>
      </c>
      <c r="AI650" s="153">
        <f t="shared" si="317"/>
        <v>5227.8600000000006</v>
      </c>
      <c r="AJ650" s="151">
        <f t="shared" si="318"/>
        <v>0</v>
      </c>
      <c r="AK650" s="153">
        <f t="shared" si="319"/>
        <v>-1</v>
      </c>
      <c r="AL650" s="153">
        <f t="shared" si="320"/>
        <v>0</v>
      </c>
      <c r="AM650" s="151">
        <f t="shared" si="321"/>
        <v>0</v>
      </c>
      <c r="AN650" s="153">
        <f t="shared" si="322"/>
        <v>-1</v>
      </c>
      <c r="AO650" s="153">
        <f t="shared" si="323"/>
        <v>0</v>
      </c>
      <c r="AP650" s="153">
        <f t="shared" si="324"/>
        <v>194</v>
      </c>
      <c r="AQ650" s="153">
        <f t="shared" si="325"/>
        <v>14483.94</v>
      </c>
      <c r="AR650" s="153">
        <f t="shared" si="326"/>
        <v>26.477664974619291</v>
      </c>
      <c r="AS650" s="153">
        <f t="shared" si="327"/>
        <v>8.640572002829586</v>
      </c>
      <c r="AT650" s="153">
        <f t="shared" si="328"/>
        <v>197</v>
      </c>
    </row>
    <row r="651" spans="1:46" ht="15.75" x14ac:dyDescent="0.25">
      <c r="A651" s="152" t="str">
        <f>'Primary endpoint outcomes'!A649</f>
        <v>Warmerdam 2008</v>
      </c>
      <c r="B651" s="152" t="str">
        <f>CONCATENATE('Primary endpoint outcomes'!S649,'Primary endpoint outcomes'!T649)</f>
        <v>CES-D20</v>
      </c>
      <c r="C651" s="154">
        <f t="shared" ref="C651:C682" si="329">IF(ISBLANK(K650)=TRUE,"",IF(ISBLANK(N650)=TRUE,"",IF(ISBLANK(Q650)=TRUE,"",AR651)))</f>
        <v>31.731939163498097</v>
      </c>
      <c r="D651" s="154">
        <f t="shared" ref="D651:D682" si="330">IF(ISBLANK(L650)=TRUE, "", IF(ISBLANK(O650)=TRUE,"",IF(ISBLANK(S650)=TRUE,"",AS651)))</f>
        <v>9.3000000000000007</v>
      </c>
      <c r="E651" s="154">
        <f t="shared" ref="E651:E682" si="331">IF(ISBLANK(K650)=TRUE, "", AT651)</f>
        <v>263</v>
      </c>
      <c r="F651" s="21" t="str">
        <f t="shared" si="304"/>
        <v>NO</v>
      </c>
      <c r="G651" s="21" t="str">
        <f t="shared" si="305"/>
        <v>YES</v>
      </c>
      <c r="H651" s="155">
        <f t="shared" si="306"/>
        <v>0.32314176031017938</v>
      </c>
      <c r="I651" s="155">
        <f t="shared" si="307"/>
        <v>0.67685823968982062</v>
      </c>
      <c r="J651" s="318">
        <f t="shared" si="308"/>
        <v>1</v>
      </c>
      <c r="K651" s="326">
        <f>IF(ISNUMBER('Primary endpoint outcomes'!U649)=TRUE,'Primary endpoint outcomes'!U649,(IF(ISNUMBER('Primary endpoint outcomes'!X649)=TRUE,'Primary endpoint outcomes'!X649,0)))</f>
        <v>31.2</v>
      </c>
      <c r="L651" s="326">
        <f>IF(ISNUMBER('Primary endpoint outcomes'!V649)=TRUE,'Primary endpoint outcomes'!V649,(IF(ISNUMBER('Primary endpoint outcomes'!Y649)=TRUE,'Primary endpoint outcomes'!Y649,0)))</f>
        <v>9.3000000000000007</v>
      </c>
      <c r="M651" s="325">
        <f>IF(ISNUMBER('Primary endpoint outcomes'!W649)=TRUE,'Primary endpoint outcomes'!W649,(IF(ISNUMBER('Primary endpoint outcomes'!Z649)=TRUE,'Primary endpoint outcomes'!Z649,0)))</f>
        <v>88</v>
      </c>
      <c r="N651" s="326">
        <f>IF(ISNUMBER('Primary endpoint outcomes'!BC649)=TRUE,'Primary endpoint outcomes'!BC649,(IF(ISNUMBER('Primary endpoint outcomes'!BF649)=TRUE,'Primary endpoint outcomes'!BF649,0)))</f>
        <v>31.9</v>
      </c>
      <c r="O651" s="325">
        <f>IF(ISNUMBER('Primary endpoint outcomes'!BD649)=TRUE,'Primary endpoint outcomes'!BD649,(IF(ISNUMBER('Primary endpoint outcomes'!BG649)=TRUE,'Primary endpoint outcomes'!BG649,0)))</f>
        <v>9.3000000000000007</v>
      </c>
      <c r="P651" s="325">
        <f>IF(ISNUMBER('Primary endpoint outcomes'!BE649)=TRUE,'Primary endpoint outcomes'!BE649,(IF(ISNUMBER('Primary endpoint outcomes'!BH649)=TRUE,'Primary endpoint outcomes'!BH649,0)))</f>
        <v>88</v>
      </c>
      <c r="Q651" s="326">
        <f>IF(ISNUMBER('Primary endpoint outcomes'!CK649)=TRUE,'Primary endpoint outcomes'!CK649,(IF(ISNUMBER('Primary endpoint outcomes'!CN649)=TRUE,'Primary endpoint outcomes'!CN649,0)))</f>
        <v>32.1</v>
      </c>
      <c r="R651" s="326">
        <f>IF(ISNUMBER('Primary endpoint outcomes'!CL649)=TRUE,'Primary endpoint outcomes'!CL649,(IF(ISNUMBER('Primary endpoint outcomes'!CO649)=TRUE,'Primary endpoint outcomes'!CO649,0)))</f>
        <v>9.3000000000000007</v>
      </c>
      <c r="S651" s="325">
        <f>IF(ISNUMBER('Primary endpoint outcomes'!CM649)=TRUE,'Primary endpoint outcomes'!CM649,(IF(ISNUMBER('Primary endpoint outcomes'!CP649)=TRUE,'Primary endpoint outcomes'!CP649,0)))</f>
        <v>87</v>
      </c>
      <c r="T651" s="326">
        <f>IF(ISNUMBER('Primary endpoint outcomes'!DS649)=TRUE,'Primary endpoint outcomes'!DS649,(IF(ISNUMBER('Primary endpoint outcomes'!DV649)=TRUE,'Primary endpoint outcomes'!DV649,0)))</f>
        <v>0</v>
      </c>
      <c r="U651" s="326">
        <f>IF(ISNUMBER('Primary endpoint outcomes'!DT649)=TRUE,'Primary endpoint outcomes'!DT649,(IF(ISNUMBER('Primary endpoint outcomes'!DW649)=TRUE,'Primary endpoint outcomes'!DW649,0)))</f>
        <v>0</v>
      </c>
      <c r="V651" s="326">
        <f>IF(ISNUMBER('Primary endpoint outcomes'!DU649)=TRUE,'Primary endpoint outcomes'!DU649,(IF(ISNUMBER('Primary endpoint outcomes'!DX649)=TRUE,'Primary endpoint outcomes'!DX649,0)))</f>
        <v>0</v>
      </c>
      <c r="W651" s="326">
        <f>IF(ISNUMBER('Primary endpoint outcomes'!FA649)=TRUE,'Primary endpoint outcomes'!FA649,(IF(ISNUMBER('Primary endpoint outcomes'!FD649)=TRUE,'Primary endpoint outcomes'!FD649,0)))</f>
        <v>0</v>
      </c>
      <c r="X651" s="326">
        <f>IF(ISNUMBER('Primary endpoint outcomes'!FB649)=TRUE,'Primary endpoint outcomes'!FB649,(IF(ISNUMBER('Primary endpoint outcomes'!FE649)=TRUE,'Primary endpoint outcomes'!FE649,0)))</f>
        <v>0</v>
      </c>
      <c r="Y651" s="326">
        <f>IF(ISNUMBER('Primary endpoint outcomes'!FC649)=TRUE,'Primary endpoint outcomes'!FC649,(IF(ISNUMBER('Primary endpoint outcomes'!FF649)=TRUE,'Primary endpoint outcomes'!FF649,0)))</f>
        <v>0</v>
      </c>
      <c r="AA651" s="151">
        <f t="shared" si="309"/>
        <v>88</v>
      </c>
      <c r="AB651" s="153">
        <f t="shared" si="310"/>
        <v>87</v>
      </c>
      <c r="AC651" s="153">
        <f t="shared" si="311"/>
        <v>7524.630000000001</v>
      </c>
      <c r="AD651" s="151">
        <f t="shared" si="312"/>
        <v>88</v>
      </c>
      <c r="AE651" s="153">
        <f t="shared" si="313"/>
        <v>87</v>
      </c>
      <c r="AF651" s="153">
        <f t="shared" si="314"/>
        <v>7524.630000000001</v>
      </c>
      <c r="AG651" s="151">
        <f t="shared" si="315"/>
        <v>87</v>
      </c>
      <c r="AH651" s="153">
        <f t="shared" si="316"/>
        <v>86</v>
      </c>
      <c r="AI651" s="153">
        <f t="shared" si="317"/>
        <v>7438.1400000000012</v>
      </c>
      <c r="AJ651" s="151">
        <f t="shared" si="318"/>
        <v>0</v>
      </c>
      <c r="AK651" s="153">
        <f t="shared" si="319"/>
        <v>-1</v>
      </c>
      <c r="AL651" s="153">
        <f t="shared" si="320"/>
        <v>0</v>
      </c>
      <c r="AM651" s="151">
        <f t="shared" si="321"/>
        <v>0</v>
      </c>
      <c r="AN651" s="153">
        <f t="shared" si="322"/>
        <v>-1</v>
      </c>
      <c r="AO651" s="153">
        <f t="shared" si="323"/>
        <v>0</v>
      </c>
      <c r="AP651" s="153">
        <f t="shared" si="324"/>
        <v>260</v>
      </c>
      <c r="AQ651" s="153">
        <f t="shared" si="325"/>
        <v>22487.4</v>
      </c>
      <c r="AR651" s="153">
        <f t="shared" si="326"/>
        <v>31.731939163498097</v>
      </c>
      <c r="AS651" s="153">
        <f t="shared" si="327"/>
        <v>9.3000000000000007</v>
      </c>
      <c r="AT651" s="153">
        <f t="shared" si="328"/>
        <v>263</v>
      </c>
    </row>
    <row r="652" spans="1:46" ht="15.75" x14ac:dyDescent="0.25">
      <c r="A652" s="152" t="str">
        <f>'Primary endpoint outcomes'!A650</f>
        <v>Watkins 2009</v>
      </c>
      <c r="B652" s="152" t="str">
        <f>CONCATENATE('Primary endpoint outcomes'!S650,'Primary endpoint outcomes'!T650)</f>
        <v>HAMD17</v>
      </c>
      <c r="C652" s="154">
        <f t="shared" si="329"/>
        <v>12.566666666666666</v>
      </c>
      <c r="D652" s="154">
        <f t="shared" si="330"/>
        <v>6.1873499981817748</v>
      </c>
      <c r="E652" s="154">
        <f t="shared" si="331"/>
        <v>60</v>
      </c>
      <c r="F652" s="21" t="str">
        <f t="shared" si="304"/>
        <v>NO</v>
      </c>
      <c r="G652" s="21" t="str">
        <f t="shared" si="305"/>
        <v>YES</v>
      </c>
      <c r="H652" s="155">
        <f t="shared" si="306"/>
        <v>0.28948303341035675</v>
      </c>
      <c r="I652" s="155">
        <f t="shared" si="307"/>
        <v>0.71051696658964325</v>
      </c>
      <c r="J652" s="318">
        <f t="shared" si="308"/>
        <v>1</v>
      </c>
      <c r="K652" s="326">
        <f>IF(ISNUMBER('Primary endpoint outcomes'!U650)=TRUE,'Primary endpoint outcomes'!U650,(IF(ISNUMBER('Primary endpoint outcomes'!X650)=TRUE,'Primary endpoint outcomes'!X650,0)))</f>
        <v>13.65</v>
      </c>
      <c r="L652" s="326">
        <f>IF(ISNUMBER('Primary endpoint outcomes'!V650)=TRUE,'Primary endpoint outcomes'!V650,(IF(ISNUMBER('Primary endpoint outcomes'!Y650)=TRUE,'Primary endpoint outcomes'!Y650,0)))</f>
        <v>5.19</v>
      </c>
      <c r="M652" s="325">
        <f>IF(ISNUMBER('Primary endpoint outcomes'!W650)=TRUE,'Primary endpoint outcomes'!W650,(IF(ISNUMBER('Primary endpoint outcomes'!Z650)=TRUE,'Primary endpoint outcomes'!Z650,0)))</f>
        <v>20</v>
      </c>
      <c r="N652" s="326">
        <f>IF(ISNUMBER('Primary endpoint outcomes'!BC650)=TRUE,'Primary endpoint outcomes'!BC650,(IF(ISNUMBER('Primary endpoint outcomes'!BF650)=TRUE,'Primary endpoint outcomes'!BF650,0)))</f>
        <v>11.95</v>
      </c>
      <c r="O652" s="325">
        <f>IF(ISNUMBER('Primary endpoint outcomes'!BD650)=TRUE,'Primary endpoint outcomes'!BD650,(IF(ISNUMBER('Primary endpoint outcomes'!BG650)=TRUE,'Primary endpoint outcomes'!BG650,0)))</f>
        <v>5.97</v>
      </c>
      <c r="P652" s="325">
        <f>IF(ISNUMBER('Primary endpoint outcomes'!BE650)=TRUE,'Primary endpoint outcomes'!BE650,(IF(ISNUMBER('Primary endpoint outcomes'!BH650)=TRUE,'Primary endpoint outcomes'!BH650,0)))</f>
        <v>20</v>
      </c>
      <c r="Q652" s="326">
        <f>IF(ISNUMBER('Primary endpoint outcomes'!CK650)=TRUE,'Primary endpoint outcomes'!CK650,(IF(ISNUMBER('Primary endpoint outcomes'!CN650)=TRUE,'Primary endpoint outcomes'!CN650,0)))</f>
        <v>12.1</v>
      </c>
      <c r="R652" s="326">
        <f>IF(ISNUMBER('Primary endpoint outcomes'!CL650)=TRUE,'Primary endpoint outcomes'!CL650,(IF(ISNUMBER('Primary endpoint outcomes'!CO650)=TRUE,'Primary endpoint outcomes'!CO650,0)))</f>
        <v>7.23</v>
      </c>
      <c r="S652" s="325">
        <f>IF(ISNUMBER('Primary endpoint outcomes'!CM650)=TRUE,'Primary endpoint outcomes'!CM650,(IF(ISNUMBER('Primary endpoint outcomes'!CP650)=TRUE,'Primary endpoint outcomes'!CP650,0)))</f>
        <v>20</v>
      </c>
      <c r="T652" s="326">
        <f>IF(ISNUMBER('Primary endpoint outcomes'!DS650)=TRUE,'Primary endpoint outcomes'!DS650,(IF(ISNUMBER('Primary endpoint outcomes'!DV650)=TRUE,'Primary endpoint outcomes'!DV650,0)))</f>
        <v>0</v>
      </c>
      <c r="U652" s="326">
        <f>IF(ISNUMBER('Primary endpoint outcomes'!DT650)=TRUE,'Primary endpoint outcomes'!DT650,(IF(ISNUMBER('Primary endpoint outcomes'!DW650)=TRUE,'Primary endpoint outcomes'!DW650,0)))</f>
        <v>0</v>
      </c>
      <c r="V652" s="326">
        <f>IF(ISNUMBER('Primary endpoint outcomes'!DU650)=TRUE,'Primary endpoint outcomes'!DU650,(IF(ISNUMBER('Primary endpoint outcomes'!DX650)=TRUE,'Primary endpoint outcomes'!DX650,0)))</f>
        <v>0</v>
      </c>
      <c r="W652" s="326">
        <f>IF(ISNUMBER('Primary endpoint outcomes'!FA650)=TRUE,'Primary endpoint outcomes'!FA650,(IF(ISNUMBER('Primary endpoint outcomes'!FD650)=TRUE,'Primary endpoint outcomes'!FD650,0)))</f>
        <v>0</v>
      </c>
      <c r="X652" s="326">
        <f>IF(ISNUMBER('Primary endpoint outcomes'!FB650)=TRUE,'Primary endpoint outcomes'!FB650,(IF(ISNUMBER('Primary endpoint outcomes'!FE650)=TRUE,'Primary endpoint outcomes'!FE650,0)))</f>
        <v>0</v>
      </c>
      <c r="Y652" s="326">
        <f>IF(ISNUMBER('Primary endpoint outcomes'!FC650)=TRUE,'Primary endpoint outcomes'!FC650,(IF(ISNUMBER('Primary endpoint outcomes'!FF650)=TRUE,'Primary endpoint outcomes'!FF650,0)))</f>
        <v>0</v>
      </c>
      <c r="AA652" s="151">
        <f t="shared" si="309"/>
        <v>20</v>
      </c>
      <c r="AB652" s="153">
        <f t="shared" si="310"/>
        <v>19</v>
      </c>
      <c r="AC652" s="153">
        <f t="shared" si="311"/>
        <v>511.78590000000008</v>
      </c>
      <c r="AD652" s="151">
        <f t="shared" si="312"/>
        <v>20</v>
      </c>
      <c r="AE652" s="153">
        <f t="shared" si="313"/>
        <v>19</v>
      </c>
      <c r="AF652" s="153">
        <f t="shared" si="314"/>
        <v>677.17709999999988</v>
      </c>
      <c r="AG652" s="151">
        <f t="shared" si="315"/>
        <v>20</v>
      </c>
      <c r="AH652" s="153">
        <f t="shared" si="316"/>
        <v>19</v>
      </c>
      <c r="AI652" s="153">
        <f t="shared" si="317"/>
        <v>993.18510000000015</v>
      </c>
      <c r="AJ652" s="151">
        <f t="shared" si="318"/>
        <v>0</v>
      </c>
      <c r="AK652" s="153">
        <f t="shared" si="319"/>
        <v>-1</v>
      </c>
      <c r="AL652" s="153">
        <f t="shared" si="320"/>
        <v>0</v>
      </c>
      <c r="AM652" s="151">
        <f t="shared" si="321"/>
        <v>0</v>
      </c>
      <c r="AN652" s="153">
        <f t="shared" si="322"/>
        <v>-1</v>
      </c>
      <c r="AO652" s="153">
        <f t="shared" si="323"/>
        <v>0</v>
      </c>
      <c r="AP652" s="153">
        <f t="shared" si="324"/>
        <v>57</v>
      </c>
      <c r="AQ652" s="153">
        <f t="shared" si="325"/>
        <v>2182.1481000000003</v>
      </c>
      <c r="AR652" s="153">
        <f t="shared" si="326"/>
        <v>12.566666666666666</v>
      </c>
      <c r="AS652" s="153">
        <f t="shared" si="327"/>
        <v>6.1873499981817748</v>
      </c>
      <c r="AT652" s="153">
        <f t="shared" si="328"/>
        <v>60</v>
      </c>
    </row>
    <row r="653" spans="1:46" ht="15.75" x14ac:dyDescent="0.25">
      <c r="A653" s="152" t="str">
        <f>'Primary endpoint outcomes'!A651</f>
        <v>WELL AK1A4006</v>
      </c>
      <c r="B653" s="152" t="str">
        <f>CONCATENATE('Primary endpoint outcomes'!S651,'Primary endpoint outcomes'!T651)</f>
        <v>HAMD21</v>
      </c>
      <c r="C653" s="154">
        <f t="shared" si="329"/>
        <v>25.249659863945578</v>
      </c>
      <c r="D653" s="154">
        <f t="shared" si="330"/>
        <v>0</v>
      </c>
      <c r="E653" s="154">
        <f t="shared" si="331"/>
        <v>294</v>
      </c>
      <c r="F653" s="21" t="str">
        <f t="shared" si="304"/>
        <v>YES</v>
      </c>
      <c r="G653" s="21" t="str">
        <f t="shared" si="305"/>
        <v>NO</v>
      </c>
      <c r="H653" s="155" t="e">
        <f t="shared" si="306"/>
        <v>#NUM!</v>
      </c>
      <c r="I653" s="155" t="e">
        <f t="shared" si="307"/>
        <v>#NUM!</v>
      </c>
      <c r="J653" s="318">
        <f t="shared" si="308"/>
        <v>0</v>
      </c>
      <c r="K653" s="326">
        <f>IF(ISNUMBER('Primary endpoint outcomes'!U651)=TRUE,'Primary endpoint outcomes'!U651,(IF(ISNUMBER('Primary endpoint outcomes'!X651)=TRUE,'Primary endpoint outcomes'!X651,0)))</f>
        <v>25.3</v>
      </c>
      <c r="L653" s="326">
        <f>IF(ISNUMBER('Primary endpoint outcomes'!V651)=TRUE,'Primary endpoint outcomes'!V651,(IF(ISNUMBER('Primary endpoint outcomes'!Y651)=TRUE,'Primary endpoint outcomes'!Y651,0)))</f>
        <v>0</v>
      </c>
      <c r="M653" s="325">
        <f>IF(ISNUMBER('Primary endpoint outcomes'!W651)=TRUE,'Primary endpoint outcomes'!W651,(IF(ISNUMBER('Primary endpoint outcomes'!Z651)=TRUE,'Primary endpoint outcomes'!Z651,0)))</f>
        <v>146</v>
      </c>
      <c r="N653" s="326">
        <f>IF(ISNUMBER('Primary endpoint outcomes'!BC651)=TRUE,'Primary endpoint outcomes'!BC651,(IF(ISNUMBER('Primary endpoint outcomes'!BF651)=TRUE,'Primary endpoint outcomes'!BF651,0)))</f>
        <v>25.2</v>
      </c>
      <c r="O653" s="325">
        <f>IF(ISNUMBER('Primary endpoint outcomes'!BD651)=TRUE,'Primary endpoint outcomes'!BD651,(IF(ISNUMBER('Primary endpoint outcomes'!BG651)=TRUE,'Primary endpoint outcomes'!BG651,0)))</f>
        <v>0</v>
      </c>
      <c r="P653" s="325">
        <f>IF(ISNUMBER('Primary endpoint outcomes'!BE651)=TRUE,'Primary endpoint outcomes'!BE651,(IF(ISNUMBER('Primary endpoint outcomes'!BH651)=TRUE,'Primary endpoint outcomes'!BH651,0)))</f>
        <v>148</v>
      </c>
      <c r="Q653" s="326">
        <f>IF(ISNUMBER('Primary endpoint outcomes'!CK651)=TRUE,'Primary endpoint outcomes'!CK651,(IF(ISNUMBER('Primary endpoint outcomes'!CN651)=TRUE,'Primary endpoint outcomes'!CN651,0)))</f>
        <v>0</v>
      </c>
      <c r="R653" s="326">
        <f>IF(ISNUMBER('Primary endpoint outcomes'!CL651)=TRUE,'Primary endpoint outcomes'!CL651,(IF(ISNUMBER('Primary endpoint outcomes'!CO651)=TRUE,'Primary endpoint outcomes'!CO651,0)))</f>
        <v>0</v>
      </c>
      <c r="S653" s="325">
        <f>IF(ISNUMBER('Primary endpoint outcomes'!CM651)=TRUE,'Primary endpoint outcomes'!CM651,(IF(ISNUMBER('Primary endpoint outcomes'!CP651)=TRUE,'Primary endpoint outcomes'!CP651,0)))</f>
        <v>0</v>
      </c>
      <c r="T653" s="326">
        <f>IF(ISNUMBER('Primary endpoint outcomes'!DS651)=TRUE,'Primary endpoint outcomes'!DS651,(IF(ISNUMBER('Primary endpoint outcomes'!DV651)=TRUE,'Primary endpoint outcomes'!DV651,0)))</f>
        <v>0</v>
      </c>
      <c r="U653" s="326">
        <f>IF(ISNUMBER('Primary endpoint outcomes'!DT651)=TRUE,'Primary endpoint outcomes'!DT651,(IF(ISNUMBER('Primary endpoint outcomes'!DW651)=TRUE,'Primary endpoint outcomes'!DW651,0)))</f>
        <v>0</v>
      </c>
      <c r="V653" s="326">
        <f>IF(ISNUMBER('Primary endpoint outcomes'!DU651)=TRUE,'Primary endpoint outcomes'!DU651,(IF(ISNUMBER('Primary endpoint outcomes'!DX651)=TRUE,'Primary endpoint outcomes'!DX651,0)))</f>
        <v>0</v>
      </c>
      <c r="W653" s="326">
        <f>IF(ISNUMBER('Primary endpoint outcomes'!FA651)=TRUE,'Primary endpoint outcomes'!FA651,(IF(ISNUMBER('Primary endpoint outcomes'!FD651)=TRUE,'Primary endpoint outcomes'!FD651,0)))</f>
        <v>0</v>
      </c>
      <c r="X653" s="326">
        <f>IF(ISNUMBER('Primary endpoint outcomes'!FB651)=TRUE,'Primary endpoint outcomes'!FB651,(IF(ISNUMBER('Primary endpoint outcomes'!FE651)=TRUE,'Primary endpoint outcomes'!FE651,0)))</f>
        <v>0</v>
      </c>
      <c r="Y653" s="326">
        <f>IF(ISNUMBER('Primary endpoint outcomes'!FC651)=TRUE,'Primary endpoint outcomes'!FC651,(IF(ISNUMBER('Primary endpoint outcomes'!FF651)=TRUE,'Primary endpoint outcomes'!FF651,0)))</f>
        <v>0</v>
      </c>
      <c r="AA653" s="151">
        <f t="shared" si="309"/>
        <v>146</v>
      </c>
      <c r="AB653" s="153">
        <f t="shared" si="310"/>
        <v>145</v>
      </c>
      <c r="AC653" s="153">
        <f t="shared" si="311"/>
        <v>0</v>
      </c>
      <c r="AD653" s="151">
        <f t="shared" si="312"/>
        <v>148</v>
      </c>
      <c r="AE653" s="153">
        <f t="shared" si="313"/>
        <v>147</v>
      </c>
      <c r="AF653" s="153">
        <f t="shared" si="314"/>
        <v>0</v>
      </c>
      <c r="AG653" s="151">
        <f t="shared" si="315"/>
        <v>0</v>
      </c>
      <c r="AH653" s="153">
        <f t="shared" si="316"/>
        <v>-1</v>
      </c>
      <c r="AI653" s="153">
        <f t="shared" si="317"/>
        <v>0</v>
      </c>
      <c r="AJ653" s="151">
        <f t="shared" si="318"/>
        <v>0</v>
      </c>
      <c r="AK653" s="153">
        <f t="shared" si="319"/>
        <v>-1</v>
      </c>
      <c r="AL653" s="153">
        <f t="shared" si="320"/>
        <v>0</v>
      </c>
      <c r="AM653" s="151">
        <f t="shared" si="321"/>
        <v>0</v>
      </c>
      <c r="AN653" s="153">
        <f t="shared" si="322"/>
        <v>-1</v>
      </c>
      <c r="AO653" s="153">
        <f t="shared" si="323"/>
        <v>0</v>
      </c>
      <c r="AP653" s="153">
        <f t="shared" si="324"/>
        <v>292</v>
      </c>
      <c r="AQ653" s="153">
        <f t="shared" si="325"/>
        <v>0</v>
      </c>
      <c r="AR653" s="153">
        <f t="shared" si="326"/>
        <v>25.249659863945578</v>
      </c>
      <c r="AS653" s="153">
        <f t="shared" si="327"/>
        <v>0</v>
      </c>
      <c r="AT653" s="153">
        <f t="shared" si="328"/>
        <v>294</v>
      </c>
    </row>
    <row r="654" spans="1:46" ht="15.75" x14ac:dyDescent="0.25">
      <c r="A654" s="152" t="str">
        <f>'Primary endpoint outcomes'!A652</f>
        <v>Wernicke 1987</v>
      </c>
      <c r="B654" s="152" t="str">
        <f>CONCATENATE('Primary endpoint outcomes'!S652,'Primary endpoint outcomes'!T652)</f>
        <v>HAMD17</v>
      </c>
      <c r="C654" s="154" t="e">
        <f t="shared" si="329"/>
        <v>#DIV/0!</v>
      </c>
      <c r="D654" s="154" t="e">
        <f t="shared" si="330"/>
        <v>#DIV/0!</v>
      </c>
      <c r="E654" s="154">
        <f t="shared" si="331"/>
        <v>0</v>
      </c>
      <c r="F654" s="21" t="e">
        <f t="shared" si="304"/>
        <v>#DIV/0!</v>
      </c>
      <c r="G654" s="21" t="e">
        <f t="shared" si="305"/>
        <v>#DIV/0!</v>
      </c>
      <c r="H654" s="155" t="e">
        <f t="shared" si="306"/>
        <v>#DIV/0!</v>
      </c>
      <c r="I654" s="155" t="e">
        <f t="shared" si="307"/>
        <v>#DIV/0!</v>
      </c>
      <c r="J654" s="318">
        <f t="shared" si="308"/>
        <v>0</v>
      </c>
      <c r="K654" s="326">
        <f>IF(ISNUMBER('Primary endpoint outcomes'!U652)=TRUE,'Primary endpoint outcomes'!U652,(IF(ISNUMBER('Primary endpoint outcomes'!X652)=TRUE,'Primary endpoint outcomes'!X652,0)))</f>
        <v>0</v>
      </c>
      <c r="L654" s="326">
        <f>IF(ISNUMBER('Primary endpoint outcomes'!V652)=TRUE,'Primary endpoint outcomes'!V652,(IF(ISNUMBER('Primary endpoint outcomes'!Y652)=TRUE,'Primary endpoint outcomes'!Y652,0)))</f>
        <v>0</v>
      </c>
      <c r="M654" s="325">
        <f>IF(ISNUMBER('Primary endpoint outcomes'!W652)=TRUE,'Primary endpoint outcomes'!W652,(IF(ISNUMBER('Primary endpoint outcomes'!Z652)=TRUE,'Primary endpoint outcomes'!Z652,0)))</f>
        <v>0</v>
      </c>
      <c r="N654" s="326">
        <f>IF(ISNUMBER('Primary endpoint outcomes'!BC652)=TRUE,'Primary endpoint outcomes'!BC652,(IF(ISNUMBER('Primary endpoint outcomes'!BF652)=TRUE,'Primary endpoint outcomes'!BF652,0)))</f>
        <v>0</v>
      </c>
      <c r="O654" s="325">
        <f>IF(ISNUMBER('Primary endpoint outcomes'!BD652)=TRUE,'Primary endpoint outcomes'!BD652,(IF(ISNUMBER('Primary endpoint outcomes'!BG652)=TRUE,'Primary endpoint outcomes'!BG652,0)))</f>
        <v>0</v>
      </c>
      <c r="P654" s="325">
        <f>IF(ISNUMBER('Primary endpoint outcomes'!BE652)=TRUE,'Primary endpoint outcomes'!BE652,(IF(ISNUMBER('Primary endpoint outcomes'!BH652)=TRUE,'Primary endpoint outcomes'!BH652,0)))</f>
        <v>0</v>
      </c>
      <c r="Q654" s="326">
        <f>IF(ISNUMBER('Primary endpoint outcomes'!CK652)=TRUE,'Primary endpoint outcomes'!CK652,(IF(ISNUMBER('Primary endpoint outcomes'!CN652)=TRUE,'Primary endpoint outcomes'!CN652,0)))</f>
        <v>0</v>
      </c>
      <c r="R654" s="326">
        <f>IF(ISNUMBER('Primary endpoint outcomes'!CL652)=TRUE,'Primary endpoint outcomes'!CL652,(IF(ISNUMBER('Primary endpoint outcomes'!CO652)=TRUE,'Primary endpoint outcomes'!CO652,0)))</f>
        <v>0</v>
      </c>
      <c r="S654" s="325">
        <f>IF(ISNUMBER('Primary endpoint outcomes'!CM652)=TRUE,'Primary endpoint outcomes'!CM652,(IF(ISNUMBER('Primary endpoint outcomes'!CP652)=TRUE,'Primary endpoint outcomes'!CP652,0)))</f>
        <v>0</v>
      </c>
      <c r="T654" s="326">
        <f>IF(ISNUMBER('Primary endpoint outcomes'!DS652)=TRUE,'Primary endpoint outcomes'!DS652,(IF(ISNUMBER('Primary endpoint outcomes'!DV652)=TRUE,'Primary endpoint outcomes'!DV652,0)))</f>
        <v>0</v>
      </c>
      <c r="U654" s="326">
        <f>IF(ISNUMBER('Primary endpoint outcomes'!DT652)=TRUE,'Primary endpoint outcomes'!DT652,(IF(ISNUMBER('Primary endpoint outcomes'!DW652)=TRUE,'Primary endpoint outcomes'!DW652,0)))</f>
        <v>0</v>
      </c>
      <c r="V654" s="326">
        <f>IF(ISNUMBER('Primary endpoint outcomes'!DU652)=TRUE,'Primary endpoint outcomes'!DU652,(IF(ISNUMBER('Primary endpoint outcomes'!DX652)=TRUE,'Primary endpoint outcomes'!DX652,0)))</f>
        <v>0</v>
      </c>
      <c r="W654" s="326">
        <f>IF(ISNUMBER('Primary endpoint outcomes'!FA652)=TRUE,'Primary endpoint outcomes'!FA652,(IF(ISNUMBER('Primary endpoint outcomes'!FD652)=TRUE,'Primary endpoint outcomes'!FD652,0)))</f>
        <v>0</v>
      </c>
      <c r="X654" s="326">
        <f>IF(ISNUMBER('Primary endpoint outcomes'!FB652)=TRUE,'Primary endpoint outcomes'!FB652,(IF(ISNUMBER('Primary endpoint outcomes'!FE652)=TRUE,'Primary endpoint outcomes'!FE652,0)))</f>
        <v>0</v>
      </c>
      <c r="Y654" s="326">
        <f>IF(ISNUMBER('Primary endpoint outcomes'!FC652)=TRUE,'Primary endpoint outcomes'!FC652,(IF(ISNUMBER('Primary endpoint outcomes'!FF652)=TRUE,'Primary endpoint outcomes'!FF652,0)))</f>
        <v>0</v>
      </c>
      <c r="AA654" s="151">
        <f t="shared" si="309"/>
        <v>0</v>
      </c>
      <c r="AB654" s="153">
        <f t="shared" si="310"/>
        <v>-1</v>
      </c>
      <c r="AC654" s="153">
        <f t="shared" si="311"/>
        <v>0</v>
      </c>
      <c r="AD654" s="151">
        <f t="shared" si="312"/>
        <v>0</v>
      </c>
      <c r="AE654" s="153">
        <f t="shared" si="313"/>
        <v>-1</v>
      </c>
      <c r="AF654" s="153">
        <f t="shared" si="314"/>
        <v>0</v>
      </c>
      <c r="AG654" s="151">
        <f t="shared" si="315"/>
        <v>0</v>
      </c>
      <c r="AH654" s="153">
        <f t="shared" si="316"/>
        <v>-1</v>
      </c>
      <c r="AI654" s="153">
        <f t="shared" si="317"/>
        <v>0</v>
      </c>
      <c r="AJ654" s="151">
        <f t="shared" si="318"/>
        <v>0</v>
      </c>
      <c r="AK654" s="153">
        <f t="shared" si="319"/>
        <v>-1</v>
      </c>
      <c r="AL654" s="153">
        <f t="shared" si="320"/>
        <v>0</v>
      </c>
      <c r="AM654" s="151">
        <f t="shared" si="321"/>
        <v>0</v>
      </c>
      <c r="AN654" s="153">
        <f t="shared" si="322"/>
        <v>-1</v>
      </c>
      <c r="AO654" s="153">
        <f t="shared" si="323"/>
        <v>0</v>
      </c>
      <c r="AP654" s="153" t="b">
        <f t="shared" si="324"/>
        <v>0</v>
      </c>
      <c r="AQ654" s="153">
        <f t="shared" si="325"/>
        <v>0</v>
      </c>
      <c r="AR654" s="153" t="e">
        <f t="shared" si="326"/>
        <v>#DIV/0!</v>
      </c>
      <c r="AS654" s="153" t="e">
        <f t="shared" si="327"/>
        <v>#DIV/0!</v>
      </c>
      <c r="AT654" s="153">
        <f t="shared" si="328"/>
        <v>0</v>
      </c>
    </row>
    <row r="655" spans="1:46" ht="15.75" x14ac:dyDescent="0.25">
      <c r="A655" s="152" t="str">
        <f>'Primary endpoint outcomes'!A653</f>
        <v>Wernicke 1988</v>
      </c>
      <c r="B655" s="152" t="str">
        <f>CONCATENATE('Primary endpoint outcomes'!S653,'Primary endpoint outcomes'!T653)</f>
        <v>HAMD17</v>
      </c>
      <c r="C655" s="154">
        <f t="shared" si="329"/>
        <v>25.408076923076919</v>
      </c>
      <c r="D655" s="154">
        <f t="shared" si="330"/>
        <v>4.3558851463922128</v>
      </c>
      <c r="E655" s="154">
        <f t="shared" si="331"/>
        <v>260</v>
      </c>
      <c r="F655" s="21" t="str">
        <f t="shared" si="304"/>
        <v>YES</v>
      </c>
      <c r="G655" s="21" t="str">
        <f t="shared" si="305"/>
        <v>NO</v>
      </c>
      <c r="H655" s="155">
        <f t="shared" si="306"/>
        <v>0.9846080217115043</v>
      </c>
      <c r="I655" s="155">
        <f t="shared" si="307"/>
        <v>1.53919782884957E-2</v>
      </c>
      <c r="J655" s="318">
        <f t="shared" si="308"/>
        <v>1</v>
      </c>
      <c r="K655" s="326">
        <f>IF(ISNUMBER('Primary endpoint outcomes'!U653)=TRUE,'Primary endpoint outcomes'!U653,(IF(ISNUMBER('Primary endpoint outcomes'!X653)=TRUE,'Primary endpoint outcomes'!X653,0)))</f>
        <v>25</v>
      </c>
      <c r="L655" s="326">
        <f>IF(ISNUMBER('Primary endpoint outcomes'!V653)=TRUE,'Primary endpoint outcomes'!V653,(IF(ISNUMBER('Primary endpoint outcomes'!Y653)=TRUE,'Primary endpoint outcomes'!Y653,0)))</f>
        <v>3.9</v>
      </c>
      <c r="M655" s="325">
        <f>IF(ISNUMBER('Primary endpoint outcomes'!W653)=TRUE,'Primary endpoint outcomes'!W653,(IF(ISNUMBER('Primary endpoint outcomes'!Z653)=TRUE,'Primary endpoint outcomes'!Z653,0)))</f>
        <v>91</v>
      </c>
      <c r="N655" s="326">
        <f>IF(ISNUMBER('Primary endpoint outcomes'!BC653)=TRUE,'Primary endpoint outcomes'!BC653,(IF(ISNUMBER('Primary endpoint outcomes'!BF653)=TRUE,'Primary endpoint outcomes'!BF653,0)))</f>
        <v>25.4</v>
      </c>
      <c r="O655" s="325">
        <f>IF(ISNUMBER('Primary endpoint outcomes'!BD653)=TRUE,'Primary endpoint outcomes'!BD653,(IF(ISNUMBER('Primary endpoint outcomes'!BG653)=TRUE,'Primary endpoint outcomes'!BG653,0)))</f>
        <v>4.3</v>
      </c>
      <c r="P655" s="325">
        <f>IF(ISNUMBER('Primary endpoint outcomes'!BE653)=TRUE,'Primary endpoint outcomes'!BE653,(IF(ISNUMBER('Primary endpoint outcomes'!BH653)=TRUE,'Primary endpoint outcomes'!BH653,0)))</f>
        <v>92</v>
      </c>
      <c r="Q655" s="326">
        <f>IF(ISNUMBER('Primary endpoint outcomes'!CK653)=TRUE,'Primary endpoint outcomes'!CK653,(IF(ISNUMBER('Primary endpoint outcomes'!CN653)=TRUE,'Primary endpoint outcomes'!CN653,0)))</f>
        <v>25.9</v>
      </c>
      <c r="R655" s="326">
        <f>IF(ISNUMBER('Primary endpoint outcomes'!CL653)=TRUE,'Primary endpoint outcomes'!CL653,(IF(ISNUMBER('Primary endpoint outcomes'!CO653)=TRUE,'Primary endpoint outcomes'!CO653,0)))</f>
        <v>4.9000000000000004</v>
      </c>
      <c r="S655" s="325">
        <f>IF(ISNUMBER('Primary endpoint outcomes'!CM653)=TRUE,'Primary endpoint outcomes'!CM653,(IF(ISNUMBER('Primary endpoint outcomes'!CP653)=TRUE,'Primary endpoint outcomes'!CP653,0)))</f>
        <v>77</v>
      </c>
      <c r="T655" s="326">
        <f>IF(ISNUMBER('Primary endpoint outcomes'!DS653)=TRUE,'Primary endpoint outcomes'!DS653,(IF(ISNUMBER('Primary endpoint outcomes'!DV653)=TRUE,'Primary endpoint outcomes'!DV653,0)))</f>
        <v>0</v>
      </c>
      <c r="U655" s="326">
        <f>IF(ISNUMBER('Primary endpoint outcomes'!DT653)=TRUE,'Primary endpoint outcomes'!DT653,(IF(ISNUMBER('Primary endpoint outcomes'!DW653)=TRUE,'Primary endpoint outcomes'!DW653,0)))</f>
        <v>0</v>
      </c>
      <c r="V655" s="326">
        <f>IF(ISNUMBER('Primary endpoint outcomes'!DU653)=TRUE,'Primary endpoint outcomes'!DU653,(IF(ISNUMBER('Primary endpoint outcomes'!DX653)=TRUE,'Primary endpoint outcomes'!DX653,0)))</f>
        <v>0</v>
      </c>
      <c r="W655" s="326">
        <f>IF(ISNUMBER('Primary endpoint outcomes'!FA653)=TRUE,'Primary endpoint outcomes'!FA653,(IF(ISNUMBER('Primary endpoint outcomes'!FD653)=TRUE,'Primary endpoint outcomes'!FD653,0)))</f>
        <v>0</v>
      </c>
      <c r="X655" s="326">
        <f>IF(ISNUMBER('Primary endpoint outcomes'!FB653)=TRUE,'Primary endpoint outcomes'!FB653,(IF(ISNUMBER('Primary endpoint outcomes'!FE653)=TRUE,'Primary endpoint outcomes'!FE653,0)))</f>
        <v>0</v>
      </c>
      <c r="Y655" s="326">
        <f>IF(ISNUMBER('Primary endpoint outcomes'!FC653)=TRUE,'Primary endpoint outcomes'!FC653,(IF(ISNUMBER('Primary endpoint outcomes'!FF653)=TRUE,'Primary endpoint outcomes'!FF653,0)))</f>
        <v>0</v>
      </c>
      <c r="AA655" s="151">
        <f t="shared" si="309"/>
        <v>91</v>
      </c>
      <c r="AB655" s="153">
        <f t="shared" si="310"/>
        <v>90</v>
      </c>
      <c r="AC655" s="153">
        <f t="shared" si="311"/>
        <v>1368.8999999999999</v>
      </c>
      <c r="AD655" s="151">
        <f t="shared" si="312"/>
        <v>92</v>
      </c>
      <c r="AE655" s="153">
        <f t="shared" si="313"/>
        <v>91</v>
      </c>
      <c r="AF655" s="153">
        <f t="shared" si="314"/>
        <v>1682.59</v>
      </c>
      <c r="AG655" s="151">
        <f t="shared" si="315"/>
        <v>77</v>
      </c>
      <c r="AH655" s="153">
        <f t="shared" si="316"/>
        <v>76</v>
      </c>
      <c r="AI655" s="153">
        <f t="shared" si="317"/>
        <v>1824.7600000000004</v>
      </c>
      <c r="AJ655" s="151">
        <f t="shared" si="318"/>
        <v>0</v>
      </c>
      <c r="AK655" s="153">
        <f t="shared" si="319"/>
        <v>-1</v>
      </c>
      <c r="AL655" s="153">
        <f t="shared" si="320"/>
        <v>0</v>
      </c>
      <c r="AM655" s="151">
        <f t="shared" si="321"/>
        <v>0</v>
      </c>
      <c r="AN655" s="153">
        <f t="shared" si="322"/>
        <v>-1</v>
      </c>
      <c r="AO655" s="153">
        <f t="shared" si="323"/>
        <v>0</v>
      </c>
      <c r="AP655" s="153">
        <f t="shared" si="324"/>
        <v>257</v>
      </c>
      <c r="AQ655" s="153">
        <f t="shared" si="325"/>
        <v>4876.25</v>
      </c>
      <c r="AR655" s="153">
        <f t="shared" si="326"/>
        <v>25.408076923076919</v>
      </c>
      <c r="AS655" s="153">
        <f t="shared" si="327"/>
        <v>4.3558851463922128</v>
      </c>
      <c r="AT655" s="153">
        <f t="shared" si="328"/>
        <v>260</v>
      </c>
    </row>
    <row r="656" spans="1:46" ht="15.75" x14ac:dyDescent="0.25">
      <c r="A656" s="152" t="str">
        <f>'Primary endpoint outcomes'!A654</f>
        <v>Wheatley 1998</v>
      </c>
      <c r="B656" s="152" t="str">
        <f>CONCATENATE('Primary endpoint outcomes'!S654,'Primary endpoint outcomes'!T654)</f>
        <v>HAMD17</v>
      </c>
      <c r="C656" s="154">
        <f t="shared" si="329"/>
        <v>26.051219512195125</v>
      </c>
      <c r="D656" s="154">
        <f t="shared" si="330"/>
        <v>4.3490475826361177</v>
      </c>
      <c r="E656" s="154">
        <f t="shared" si="331"/>
        <v>123</v>
      </c>
      <c r="F656" s="21" t="str">
        <f t="shared" si="304"/>
        <v>YES</v>
      </c>
      <c r="G656" s="21" t="str">
        <f t="shared" si="305"/>
        <v>NO</v>
      </c>
      <c r="H656" s="155">
        <f t="shared" si="306"/>
        <v>0.98958719514962989</v>
      </c>
      <c r="I656" s="155">
        <f t="shared" si="307"/>
        <v>1.0412804850370105E-2</v>
      </c>
      <c r="J656" s="318">
        <f t="shared" si="308"/>
        <v>1</v>
      </c>
      <c r="K656" s="326">
        <f>IF(ISNUMBER('Primary endpoint outcomes'!U654)=TRUE,'Primary endpoint outcomes'!U654,(IF(ISNUMBER('Primary endpoint outcomes'!X654)=TRUE,'Primary endpoint outcomes'!X654,0)))</f>
        <v>26</v>
      </c>
      <c r="L656" s="326">
        <f>IF(ISNUMBER('Primary endpoint outcomes'!V654)=TRUE,'Primary endpoint outcomes'!V654,(IF(ISNUMBER('Primary endpoint outcomes'!Y654)=TRUE,'Primary endpoint outcomes'!Y654,0)))</f>
        <v>4.4000000000000004</v>
      </c>
      <c r="M656" s="325">
        <f>IF(ISNUMBER('Primary endpoint outcomes'!W654)=TRUE,'Primary endpoint outcomes'!W654,(IF(ISNUMBER('Primary endpoint outcomes'!Z654)=TRUE,'Primary endpoint outcomes'!Z654,0)))</f>
        <v>60</v>
      </c>
      <c r="N656" s="326">
        <f>IF(ISNUMBER('Primary endpoint outcomes'!BC654)=TRUE,'Primary endpoint outcomes'!BC654,(IF(ISNUMBER('Primary endpoint outcomes'!BF654)=TRUE,'Primary endpoint outcomes'!BF654,0)))</f>
        <v>26.1</v>
      </c>
      <c r="O656" s="325">
        <f>IF(ISNUMBER('Primary endpoint outcomes'!BD654)=TRUE,'Primary endpoint outcomes'!BD654,(IF(ISNUMBER('Primary endpoint outcomes'!BG654)=TRUE,'Primary endpoint outcomes'!BG654,0)))</f>
        <v>4.3</v>
      </c>
      <c r="P656" s="325">
        <f>IF(ISNUMBER('Primary endpoint outcomes'!BE654)=TRUE,'Primary endpoint outcomes'!BE654,(IF(ISNUMBER('Primary endpoint outcomes'!BH654)=TRUE,'Primary endpoint outcomes'!BH654,0)))</f>
        <v>63</v>
      </c>
      <c r="Q656" s="326">
        <f>IF(ISNUMBER('Primary endpoint outcomes'!CK654)=TRUE,'Primary endpoint outcomes'!CK654,(IF(ISNUMBER('Primary endpoint outcomes'!CN654)=TRUE,'Primary endpoint outcomes'!CN654,0)))</f>
        <v>0</v>
      </c>
      <c r="R656" s="326">
        <f>IF(ISNUMBER('Primary endpoint outcomes'!CL654)=TRUE,'Primary endpoint outcomes'!CL654,(IF(ISNUMBER('Primary endpoint outcomes'!CO654)=TRUE,'Primary endpoint outcomes'!CO654,0)))</f>
        <v>0</v>
      </c>
      <c r="S656" s="325">
        <f>IF(ISNUMBER('Primary endpoint outcomes'!CM654)=TRUE,'Primary endpoint outcomes'!CM654,(IF(ISNUMBER('Primary endpoint outcomes'!CP654)=TRUE,'Primary endpoint outcomes'!CP654,0)))</f>
        <v>0</v>
      </c>
      <c r="T656" s="326">
        <f>IF(ISNUMBER('Primary endpoint outcomes'!DS654)=TRUE,'Primary endpoint outcomes'!DS654,(IF(ISNUMBER('Primary endpoint outcomes'!DV654)=TRUE,'Primary endpoint outcomes'!DV654,0)))</f>
        <v>0</v>
      </c>
      <c r="U656" s="326">
        <f>IF(ISNUMBER('Primary endpoint outcomes'!DT654)=TRUE,'Primary endpoint outcomes'!DT654,(IF(ISNUMBER('Primary endpoint outcomes'!DW654)=TRUE,'Primary endpoint outcomes'!DW654,0)))</f>
        <v>0</v>
      </c>
      <c r="V656" s="326">
        <f>IF(ISNUMBER('Primary endpoint outcomes'!DU654)=TRUE,'Primary endpoint outcomes'!DU654,(IF(ISNUMBER('Primary endpoint outcomes'!DX654)=TRUE,'Primary endpoint outcomes'!DX654,0)))</f>
        <v>0</v>
      </c>
      <c r="W656" s="326">
        <f>IF(ISNUMBER('Primary endpoint outcomes'!FA654)=TRUE,'Primary endpoint outcomes'!FA654,(IF(ISNUMBER('Primary endpoint outcomes'!FD654)=TRUE,'Primary endpoint outcomes'!FD654,0)))</f>
        <v>0</v>
      </c>
      <c r="X656" s="326">
        <f>IF(ISNUMBER('Primary endpoint outcomes'!FB654)=TRUE,'Primary endpoint outcomes'!FB654,(IF(ISNUMBER('Primary endpoint outcomes'!FE654)=TRUE,'Primary endpoint outcomes'!FE654,0)))</f>
        <v>0</v>
      </c>
      <c r="Y656" s="326">
        <f>IF(ISNUMBER('Primary endpoint outcomes'!FC654)=TRUE,'Primary endpoint outcomes'!FC654,(IF(ISNUMBER('Primary endpoint outcomes'!FF654)=TRUE,'Primary endpoint outcomes'!FF654,0)))</f>
        <v>0</v>
      </c>
      <c r="AA656" s="151">
        <f t="shared" si="309"/>
        <v>60</v>
      </c>
      <c r="AB656" s="153">
        <f t="shared" si="310"/>
        <v>59</v>
      </c>
      <c r="AC656" s="153">
        <f t="shared" si="311"/>
        <v>1142.2400000000002</v>
      </c>
      <c r="AD656" s="151">
        <f t="shared" si="312"/>
        <v>63</v>
      </c>
      <c r="AE656" s="153">
        <f t="shared" si="313"/>
        <v>62</v>
      </c>
      <c r="AF656" s="153">
        <f t="shared" si="314"/>
        <v>1146.3799999999999</v>
      </c>
      <c r="AG656" s="151">
        <f t="shared" si="315"/>
        <v>0</v>
      </c>
      <c r="AH656" s="153">
        <f t="shared" si="316"/>
        <v>-1</v>
      </c>
      <c r="AI656" s="153">
        <f t="shared" si="317"/>
        <v>0</v>
      </c>
      <c r="AJ656" s="151">
        <f t="shared" si="318"/>
        <v>0</v>
      </c>
      <c r="AK656" s="153">
        <f t="shared" si="319"/>
        <v>-1</v>
      </c>
      <c r="AL656" s="153">
        <f t="shared" si="320"/>
        <v>0</v>
      </c>
      <c r="AM656" s="151">
        <f t="shared" si="321"/>
        <v>0</v>
      </c>
      <c r="AN656" s="153">
        <f t="shared" si="322"/>
        <v>-1</v>
      </c>
      <c r="AO656" s="153">
        <f t="shared" si="323"/>
        <v>0</v>
      </c>
      <c r="AP656" s="153">
        <f t="shared" si="324"/>
        <v>121</v>
      </c>
      <c r="AQ656" s="153">
        <f t="shared" si="325"/>
        <v>2288.62</v>
      </c>
      <c r="AR656" s="153">
        <f t="shared" si="326"/>
        <v>26.051219512195125</v>
      </c>
      <c r="AS656" s="153">
        <f t="shared" si="327"/>
        <v>4.3490475826361177</v>
      </c>
      <c r="AT656" s="153">
        <f t="shared" si="328"/>
        <v>123</v>
      </c>
    </row>
    <row r="657" spans="1:46" ht="15.75" x14ac:dyDescent="0.25">
      <c r="A657" s="152" t="str">
        <f>'Primary endpoint outcomes'!A655</f>
        <v>White 1984</v>
      </c>
      <c r="B657" s="152" t="str">
        <f>CONCATENATE('Primary endpoint outcomes'!S655,'Primary endpoint outcomes'!T655)</f>
        <v>HAMD17</v>
      </c>
      <c r="C657" s="154">
        <f t="shared" si="329"/>
        <v>26.152941176470588</v>
      </c>
      <c r="D657" s="154">
        <f t="shared" si="330"/>
        <v>6.8067560343267317</v>
      </c>
      <c r="E657" s="154">
        <f t="shared" si="331"/>
        <v>85</v>
      </c>
      <c r="F657" s="21" t="str">
        <f t="shared" si="304"/>
        <v>YES</v>
      </c>
      <c r="G657" s="21" t="str">
        <f t="shared" si="305"/>
        <v>NO</v>
      </c>
      <c r="H657" s="155">
        <f t="shared" si="306"/>
        <v>0.93209767020361123</v>
      </c>
      <c r="I657" s="155">
        <f t="shared" si="307"/>
        <v>6.7902329796388772E-2</v>
      </c>
      <c r="J657" s="318">
        <f t="shared" si="308"/>
        <v>1</v>
      </c>
      <c r="K657" s="326">
        <f>IF(ISNUMBER('Primary endpoint outcomes'!U655)=TRUE,'Primary endpoint outcomes'!U655,(IF(ISNUMBER('Primary endpoint outcomes'!X655)=TRUE,'Primary endpoint outcomes'!X655,0)))</f>
        <v>25.2</v>
      </c>
      <c r="L657" s="326">
        <f>IF(ISNUMBER('Primary endpoint outcomes'!V655)=TRUE,'Primary endpoint outcomes'!V655,(IF(ISNUMBER('Primary endpoint outcomes'!Y655)=TRUE,'Primary endpoint outcomes'!Y655,0)))</f>
        <v>6.7</v>
      </c>
      <c r="M657" s="325">
        <f>IF(ISNUMBER('Primary endpoint outcomes'!W655)=TRUE,'Primary endpoint outcomes'!W655,(IF(ISNUMBER('Primary endpoint outcomes'!Z655)=TRUE,'Primary endpoint outcomes'!Z655,0)))</f>
        <v>40</v>
      </c>
      <c r="N657" s="326">
        <f>IF(ISNUMBER('Primary endpoint outcomes'!BC655)=TRUE,'Primary endpoint outcomes'!BC655,(IF(ISNUMBER('Primary endpoint outcomes'!BF655)=TRUE,'Primary endpoint outcomes'!BF655,0)))</f>
        <v>27</v>
      </c>
      <c r="O657" s="325">
        <f>IF(ISNUMBER('Primary endpoint outcomes'!BD655)=TRUE,'Primary endpoint outcomes'!BD655,(IF(ISNUMBER('Primary endpoint outcomes'!BG655)=TRUE,'Primary endpoint outcomes'!BG655,0)))</f>
        <v>6.9</v>
      </c>
      <c r="P657" s="325">
        <f>IF(ISNUMBER('Primary endpoint outcomes'!BE655)=TRUE,'Primary endpoint outcomes'!BE655,(IF(ISNUMBER('Primary endpoint outcomes'!BH655)=TRUE,'Primary endpoint outcomes'!BH655,0)))</f>
        <v>45</v>
      </c>
      <c r="Q657" s="326">
        <f>IF(ISNUMBER('Primary endpoint outcomes'!CK655)=TRUE,'Primary endpoint outcomes'!CK655,(IF(ISNUMBER('Primary endpoint outcomes'!CN655)=TRUE,'Primary endpoint outcomes'!CN655,0)))</f>
        <v>0</v>
      </c>
      <c r="R657" s="326">
        <f>IF(ISNUMBER('Primary endpoint outcomes'!CL655)=TRUE,'Primary endpoint outcomes'!CL655,(IF(ISNUMBER('Primary endpoint outcomes'!CO655)=TRUE,'Primary endpoint outcomes'!CO655,0)))</f>
        <v>0</v>
      </c>
      <c r="S657" s="325">
        <f>IF(ISNUMBER('Primary endpoint outcomes'!CM655)=TRUE,'Primary endpoint outcomes'!CM655,(IF(ISNUMBER('Primary endpoint outcomes'!CP655)=TRUE,'Primary endpoint outcomes'!CP655,0)))</f>
        <v>0</v>
      </c>
      <c r="T657" s="326">
        <f>IF(ISNUMBER('Primary endpoint outcomes'!DS655)=TRUE,'Primary endpoint outcomes'!DS655,(IF(ISNUMBER('Primary endpoint outcomes'!DV655)=TRUE,'Primary endpoint outcomes'!DV655,0)))</f>
        <v>0</v>
      </c>
      <c r="U657" s="326">
        <f>IF(ISNUMBER('Primary endpoint outcomes'!DT655)=TRUE,'Primary endpoint outcomes'!DT655,(IF(ISNUMBER('Primary endpoint outcomes'!DW655)=TRUE,'Primary endpoint outcomes'!DW655,0)))</f>
        <v>0</v>
      </c>
      <c r="V657" s="326">
        <f>IF(ISNUMBER('Primary endpoint outcomes'!DU655)=TRUE,'Primary endpoint outcomes'!DU655,(IF(ISNUMBER('Primary endpoint outcomes'!DX655)=TRUE,'Primary endpoint outcomes'!DX655,0)))</f>
        <v>0</v>
      </c>
      <c r="W657" s="326">
        <f>IF(ISNUMBER('Primary endpoint outcomes'!FA655)=TRUE,'Primary endpoint outcomes'!FA655,(IF(ISNUMBER('Primary endpoint outcomes'!FD655)=TRUE,'Primary endpoint outcomes'!FD655,0)))</f>
        <v>0</v>
      </c>
      <c r="X657" s="326">
        <f>IF(ISNUMBER('Primary endpoint outcomes'!FB655)=TRUE,'Primary endpoint outcomes'!FB655,(IF(ISNUMBER('Primary endpoint outcomes'!FE655)=TRUE,'Primary endpoint outcomes'!FE655,0)))</f>
        <v>0</v>
      </c>
      <c r="Y657" s="326">
        <f>IF(ISNUMBER('Primary endpoint outcomes'!FC655)=TRUE,'Primary endpoint outcomes'!FC655,(IF(ISNUMBER('Primary endpoint outcomes'!FF655)=TRUE,'Primary endpoint outcomes'!FF655,0)))</f>
        <v>0</v>
      </c>
      <c r="AA657" s="151">
        <f t="shared" si="309"/>
        <v>40</v>
      </c>
      <c r="AB657" s="153">
        <f t="shared" si="310"/>
        <v>39</v>
      </c>
      <c r="AC657" s="153">
        <f t="shared" si="311"/>
        <v>1750.71</v>
      </c>
      <c r="AD657" s="151">
        <f t="shared" si="312"/>
        <v>45</v>
      </c>
      <c r="AE657" s="153">
        <f t="shared" si="313"/>
        <v>44</v>
      </c>
      <c r="AF657" s="153">
        <f t="shared" si="314"/>
        <v>2094.84</v>
      </c>
      <c r="AG657" s="151">
        <f t="shared" si="315"/>
        <v>0</v>
      </c>
      <c r="AH657" s="153">
        <f t="shared" si="316"/>
        <v>-1</v>
      </c>
      <c r="AI657" s="153">
        <f t="shared" si="317"/>
        <v>0</v>
      </c>
      <c r="AJ657" s="151">
        <f t="shared" si="318"/>
        <v>0</v>
      </c>
      <c r="AK657" s="153">
        <f t="shared" si="319"/>
        <v>-1</v>
      </c>
      <c r="AL657" s="153">
        <f t="shared" si="320"/>
        <v>0</v>
      </c>
      <c r="AM657" s="151">
        <f t="shared" si="321"/>
        <v>0</v>
      </c>
      <c r="AN657" s="153">
        <f t="shared" si="322"/>
        <v>-1</v>
      </c>
      <c r="AO657" s="153">
        <f t="shared" si="323"/>
        <v>0</v>
      </c>
      <c r="AP657" s="153">
        <f t="shared" si="324"/>
        <v>83</v>
      </c>
      <c r="AQ657" s="153">
        <f t="shared" si="325"/>
        <v>3845.55</v>
      </c>
      <c r="AR657" s="153">
        <f t="shared" si="326"/>
        <v>26.152941176470588</v>
      </c>
      <c r="AS657" s="153">
        <f t="shared" si="327"/>
        <v>6.8067560343267317</v>
      </c>
      <c r="AT657" s="153">
        <f t="shared" si="328"/>
        <v>85</v>
      </c>
    </row>
    <row r="658" spans="1:46" ht="15.75" x14ac:dyDescent="0.25">
      <c r="A658" s="152" t="str">
        <f>'Primary endpoint outcomes'!A656</f>
        <v>Whitmyer 2007</v>
      </c>
      <c r="B658" s="152" t="str">
        <f>CONCATENATE('Primary endpoint outcomes'!S656,'Primary endpoint outcomes'!T656)</f>
        <v>HAMD17</v>
      </c>
      <c r="C658" s="154">
        <f t="shared" si="329"/>
        <v>21.5</v>
      </c>
      <c r="D658" s="154">
        <f t="shared" si="330"/>
        <v>3.6396795299511382</v>
      </c>
      <c r="E658" s="154">
        <f t="shared" si="331"/>
        <v>647</v>
      </c>
      <c r="F658" s="21" t="str">
        <f t="shared" si="304"/>
        <v>YES</v>
      </c>
      <c r="G658" s="21" t="str">
        <f t="shared" si="305"/>
        <v>NO</v>
      </c>
      <c r="H658" s="155">
        <f t="shared" si="306"/>
        <v>0.93462132138372211</v>
      </c>
      <c r="I658" s="155">
        <f t="shared" si="307"/>
        <v>6.5378678616277885E-2</v>
      </c>
      <c r="J658" s="318">
        <f t="shared" si="308"/>
        <v>1</v>
      </c>
      <c r="K658" s="326">
        <f>IF(ISNUMBER('Primary endpoint outcomes'!U656)=TRUE,'Primary endpoint outcomes'!U656,(IF(ISNUMBER('Primary endpoint outcomes'!X656)=TRUE,'Primary endpoint outcomes'!X656,0)))</f>
        <v>21.6</v>
      </c>
      <c r="L658" s="326">
        <f>IF(ISNUMBER('Primary endpoint outcomes'!V656)=TRUE,'Primary endpoint outcomes'!V656,(IF(ISNUMBER('Primary endpoint outcomes'!Y656)=TRUE,'Primary endpoint outcomes'!Y656,0)))</f>
        <v>3.3</v>
      </c>
      <c r="M658" s="325">
        <f>IF(ISNUMBER('Primary endpoint outcomes'!W656)=TRUE,'Primary endpoint outcomes'!W656,(IF(ISNUMBER('Primary endpoint outcomes'!Z656)=TRUE,'Primary endpoint outcomes'!Z656,0)))</f>
        <v>219</v>
      </c>
      <c r="N658" s="326">
        <f>IF(ISNUMBER('Primary endpoint outcomes'!BC656)=TRUE,'Primary endpoint outcomes'!BC656,(IF(ISNUMBER('Primary endpoint outcomes'!BF656)=TRUE,'Primary endpoint outcomes'!BF656,0)))</f>
        <v>21.7</v>
      </c>
      <c r="O658" s="325">
        <f>IF(ISNUMBER('Primary endpoint outcomes'!BD656)=TRUE,'Primary endpoint outcomes'!BD656,(IF(ISNUMBER('Primary endpoint outcomes'!BG656)=TRUE,'Primary endpoint outcomes'!BG656,0)))</f>
        <v>3.7</v>
      </c>
      <c r="P658" s="325">
        <f>IF(ISNUMBER('Primary endpoint outcomes'!BE656)=TRUE,'Primary endpoint outcomes'!BE656,(IF(ISNUMBER('Primary endpoint outcomes'!BH656)=TRUE,'Primary endpoint outcomes'!BH656,0)))</f>
        <v>213</v>
      </c>
      <c r="Q658" s="326">
        <f>IF(ISNUMBER('Primary endpoint outcomes'!CK656)=TRUE,'Primary endpoint outcomes'!CK656,(IF(ISNUMBER('Primary endpoint outcomes'!CN656)=TRUE,'Primary endpoint outcomes'!CN656,0)))</f>
        <v>21.2</v>
      </c>
      <c r="R658" s="326">
        <f>IF(ISNUMBER('Primary endpoint outcomes'!CL656)=TRUE,'Primary endpoint outcomes'!CL656,(IF(ISNUMBER('Primary endpoint outcomes'!CO656)=TRUE,'Primary endpoint outcomes'!CO656,0)))</f>
        <v>3.9</v>
      </c>
      <c r="S658" s="325">
        <f>IF(ISNUMBER('Primary endpoint outcomes'!CM656)=TRUE,'Primary endpoint outcomes'!CM656,(IF(ISNUMBER('Primary endpoint outcomes'!CP656)=TRUE,'Primary endpoint outcomes'!CP656,0)))</f>
        <v>215</v>
      </c>
      <c r="T658" s="326">
        <f>IF(ISNUMBER('Primary endpoint outcomes'!DS656)=TRUE,'Primary endpoint outcomes'!DS656,(IF(ISNUMBER('Primary endpoint outcomes'!DV656)=TRUE,'Primary endpoint outcomes'!DV656,0)))</f>
        <v>0</v>
      </c>
      <c r="U658" s="326">
        <f>IF(ISNUMBER('Primary endpoint outcomes'!DT656)=TRUE,'Primary endpoint outcomes'!DT656,(IF(ISNUMBER('Primary endpoint outcomes'!DW656)=TRUE,'Primary endpoint outcomes'!DW656,0)))</f>
        <v>0</v>
      </c>
      <c r="V658" s="326">
        <f>IF(ISNUMBER('Primary endpoint outcomes'!DU656)=TRUE,'Primary endpoint outcomes'!DU656,(IF(ISNUMBER('Primary endpoint outcomes'!DX656)=TRUE,'Primary endpoint outcomes'!DX656,0)))</f>
        <v>0</v>
      </c>
      <c r="W658" s="326">
        <f>IF(ISNUMBER('Primary endpoint outcomes'!FA656)=TRUE,'Primary endpoint outcomes'!FA656,(IF(ISNUMBER('Primary endpoint outcomes'!FD656)=TRUE,'Primary endpoint outcomes'!FD656,0)))</f>
        <v>0</v>
      </c>
      <c r="X658" s="326">
        <f>IF(ISNUMBER('Primary endpoint outcomes'!FB656)=TRUE,'Primary endpoint outcomes'!FB656,(IF(ISNUMBER('Primary endpoint outcomes'!FE656)=TRUE,'Primary endpoint outcomes'!FE656,0)))</f>
        <v>0</v>
      </c>
      <c r="Y658" s="326">
        <f>IF(ISNUMBER('Primary endpoint outcomes'!FC656)=TRUE,'Primary endpoint outcomes'!FC656,(IF(ISNUMBER('Primary endpoint outcomes'!FF656)=TRUE,'Primary endpoint outcomes'!FF656,0)))</f>
        <v>0</v>
      </c>
      <c r="AA658" s="151">
        <f t="shared" si="309"/>
        <v>219</v>
      </c>
      <c r="AB658" s="153">
        <f t="shared" si="310"/>
        <v>218</v>
      </c>
      <c r="AC658" s="153">
        <f t="shared" si="311"/>
        <v>2374.0199999999995</v>
      </c>
      <c r="AD658" s="151">
        <f t="shared" si="312"/>
        <v>213</v>
      </c>
      <c r="AE658" s="153">
        <f t="shared" si="313"/>
        <v>212</v>
      </c>
      <c r="AF658" s="153">
        <f t="shared" si="314"/>
        <v>2902.28</v>
      </c>
      <c r="AG658" s="151">
        <f t="shared" si="315"/>
        <v>215</v>
      </c>
      <c r="AH658" s="153">
        <f t="shared" si="316"/>
        <v>214</v>
      </c>
      <c r="AI658" s="153">
        <f t="shared" si="317"/>
        <v>3254.9399999999996</v>
      </c>
      <c r="AJ658" s="151">
        <f t="shared" si="318"/>
        <v>0</v>
      </c>
      <c r="AK658" s="153">
        <f t="shared" si="319"/>
        <v>-1</v>
      </c>
      <c r="AL658" s="153">
        <f t="shared" si="320"/>
        <v>0</v>
      </c>
      <c r="AM658" s="151">
        <f t="shared" si="321"/>
        <v>0</v>
      </c>
      <c r="AN658" s="153">
        <f t="shared" si="322"/>
        <v>-1</v>
      </c>
      <c r="AO658" s="153">
        <f t="shared" si="323"/>
        <v>0</v>
      </c>
      <c r="AP658" s="153">
        <f t="shared" si="324"/>
        <v>644</v>
      </c>
      <c r="AQ658" s="153">
        <f t="shared" si="325"/>
        <v>8531.239999999998</v>
      </c>
      <c r="AR658" s="153">
        <f t="shared" si="326"/>
        <v>21.5</v>
      </c>
      <c r="AS658" s="153">
        <f t="shared" si="327"/>
        <v>3.6396795299511382</v>
      </c>
      <c r="AT658" s="153">
        <f t="shared" si="328"/>
        <v>647</v>
      </c>
    </row>
    <row r="659" spans="1:46" ht="15.75" x14ac:dyDescent="0.25">
      <c r="A659" s="152" t="str">
        <f>'Primary endpoint outcomes'!A657</f>
        <v>Wilson 1982</v>
      </c>
      <c r="B659" s="152" t="str">
        <f>CONCATENATE('Primary endpoint outcomes'!S657,'Primary endpoint outcomes'!T657)</f>
        <v>BDI-I21</v>
      </c>
      <c r="C659" s="154">
        <f t="shared" si="329"/>
        <v>25.199636363636365</v>
      </c>
      <c r="D659" s="154">
        <f t="shared" si="330"/>
        <v>5.567538953613167</v>
      </c>
      <c r="E659" s="154">
        <f t="shared" si="331"/>
        <v>55</v>
      </c>
      <c r="F659" s="21" t="str">
        <f t="shared" si="304"/>
        <v>YES</v>
      </c>
      <c r="G659" s="21" t="str">
        <f t="shared" si="305"/>
        <v>NO</v>
      </c>
      <c r="H659" s="155">
        <f t="shared" si="306"/>
        <v>0.7172511787538286</v>
      </c>
      <c r="I659" s="155">
        <f t="shared" si="307"/>
        <v>0.2827488212461714</v>
      </c>
      <c r="J659" s="318">
        <f t="shared" si="308"/>
        <v>1</v>
      </c>
      <c r="K659" s="326">
        <f>IF(ISNUMBER('Primary endpoint outcomes'!U657)=TRUE,'Primary endpoint outcomes'!U657,(IF(ISNUMBER('Primary endpoint outcomes'!X657)=TRUE,'Primary endpoint outcomes'!X657,0)))</f>
        <v>26.08</v>
      </c>
      <c r="L659" s="326">
        <f>IF(ISNUMBER('Primary endpoint outcomes'!V657)=TRUE,'Primary endpoint outcomes'!V657,(IF(ISNUMBER('Primary endpoint outcomes'!Y657)=TRUE,'Primary endpoint outcomes'!Y657,0)))</f>
        <v>7.61</v>
      </c>
      <c r="M659" s="325">
        <f>IF(ISNUMBER('Primary endpoint outcomes'!W657)=TRUE,'Primary endpoint outcomes'!W657,(IF(ISNUMBER('Primary endpoint outcomes'!Z657)=TRUE,'Primary endpoint outcomes'!Z657,0)))</f>
        <v>12</v>
      </c>
      <c r="N659" s="326">
        <f>IF(ISNUMBER('Primary endpoint outcomes'!BC657)=TRUE,'Primary endpoint outcomes'!BC657,(IF(ISNUMBER('Primary endpoint outcomes'!BF657)=TRUE,'Primary endpoint outcomes'!BF657,0)))</f>
        <v>23.1</v>
      </c>
      <c r="O659" s="325">
        <f>IF(ISNUMBER('Primary endpoint outcomes'!BD657)=TRUE,'Primary endpoint outcomes'!BD657,(IF(ISNUMBER('Primary endpoint outcomes'!BG657)=TRUE,'Primary endpoint outcomes'!BG657,0)))</f>
        <v>3.51</v>
      </c>
      <c r="P659" s="325">
        <f>IF(ISNUMBER('Primary endpoint outcomes'!BE657)=TRUE,'Primary endpoint outcomes'!BE657,(IF(ISNUMBER('Primary endpoint outcomes'!BH657)=TRUE,'Primary endpoint outcomes'!BH657,0)))</f>
        <v>10</v>
      </c>
      <c r="Q659" s="326">
        <f>IF(ISNUMBER('Primary endpoint outcomes'!CK657)=TRUE,'Primary endpoint outcomes'!CK657,(IF(ISNUMBER('Primary endpoint outcomes'!CN657)=TRUE,'Primary endpoint outcomes'!CN657,0)))</f>
        <v>25.8</v>
      </c>
      <c r="R659" s="326">
        <f>IF(ISNUMBER('Primary endpoint outcomes'!CL657)=TRUE,'Primary endpoint outcomes'!CL657,(IF(ISNUMBER('Primary endpoint outcomes'!CO657)=TRUE,'Primary endpoint outcomes'!CO657,0)))</f>
        <v>5.12</v>
      </c>
      <c r="S659" s="325">
        <f>IF(ISNUMBER('Primary endpoint outcomes'!CM657)=TRUE,'Primary endpoint outcomes'!CM657,(IF(ISNUMBER('Primary endpoint outcomes'!CP657)=TRUE,'Primary endpoint outcomes'!CP657,0)))</f>
        <v>10</v>
      </c>
      <c r="T659" s="326">
        <f>IF(ISNUMBER('Primary endpoint outcomes'!DS657)=TRUE,'Primary endpoint outcomes'!DS657,(IF(ISNUMBER('Primary endpoint outcomes'!DV657)=TRUE,'Primary endpoint outcomes'!DV657,0)))</f>
        <v>25.82</v>
      </c>
      <c r="U659" s="326">
        <f>IF(ISNUMBER('Primary endpoint outcomes'!DT657)=TRUE,'Primary endpoint outcomes'!DT657,(IF(ISNUMBER('Primary endpoint outcomes'!DW657)=TRUE,'Primary endpoint outcomes'!DW657,0)))</f>
        <v>4.47</v>
      </c>
      <c r="V659" s="326">
        <f>IF(ISNUMBER('Primary endpoint outcomes'!DU657)=TRUE,'Primary endpoint outcomes'!DU657,(IF(ISNUMBER('Primary endpoint outcomes'!DX657)=TRUE,'Primary endpoint outcomes'!DX657,0)))</f>
        <v>11</v>
      </c>
      <c r="W659" s="326">
        <f>IF(ISNUMBER('Primary endpoint outcomes'!FA657)=TRUE,'Primary endpoint outcomes'!FA657,(IF(ISNUMBER('Primary endpoint outcomes'!FD657)=TRUE,'Primary endpoint outcomes'!FD657,0)))</f>
        <v>25</v>
      </c>
      <c r="X659" s="326">
        <f>IF(ISNUMBER('Primary endpoint outcomes'!FB657)=TRUE,'Primary endpoint outcomes'!FB657,(IF(ISNUMBER('Primary endpoint outcomes'!FE657)=TRUE,'Primary endpoint outcomes'!FE657,0)))</f>
        <v>5.77</v>
      </c>
      <c r="Y659" s="326">
        <f>IF(ISNUMBER('Primary endpoint outcomes'!FC657)=TRUE,'Primary endpoint outcomes'!FC657,(IF(ISNUMBER('Primary endpoint outcomes'!FF657)=TRUE,'Primary endpoint outcomes'!FF657,0)))</f>
        <v>12</v>
      </c>
      <c r="AA659" s="151">
        <f t="shared" si="309"/>
        <v>12</v>
      </c>
      <c r="AB659" s="153">
        <f t="shared" si="310"/>
        <v>11</v>
      </c>
      <c r="AC659" s="153">
        <f t="shared" si="311"/>
        <v>637.03309999999999</v>
      </c>
      <c r="AD659" s="151">
        <f t="shared" si="312"/>
        <v>10</v>
      </c>
      <c r="AE659" s="153">
        <f t="shared" si="313"/>
        <v>9</v>
      </c>
      <c r="AF659" s="153">
        <f t="shared" si="314"/>
        <v>110.88089999999998</v>
      </c>
      <c r="AG659" s="151">
        <f t="shared" si="315"/>
        <v>10</v>
      </c>
      <c r="AH659" s="153">
        <f t="shared" si="316"/>
        <v>9</v>
      </c>
      <c r="AI659" s="153">
        <f t="shared" si="317"/>
        <v>235.92960000000002</v>
      </c>
      <c r="AJ659" s="151">
        <f t="shared" si="318"/>
        <v>11</v>
      </c>
      <c r="AK659" s="153">
        <f t="shared" si="319"/>
        <v>10</v>
      </c>
      <c r="AL659" s="153">
        <f t="shared" si="320"/>
        <v>199.80899999999997</v>
      </c>
      <c r="AM659" s="151">
        <f t="shared" si="321"/>
        <v>12</v>
      </c>
      <c r="AN659" s="153">
        <f t="shared" si="322"/>
        <v>11</v>
      </c>
      <c r="AO659" s="153">
        <f t="shared" si="323"/>
        <v>366.22189999999995</v>
      </c>
      <c r="AP659" s="153">
        <f t="shared" si="324"/>
        <v>50</v>
      </c>
      <c r="AQ659" s="153">
        <f t="shared" si="325"/>
        <v>1549.8744999999999</v>
      </c>
      <c r="AR659" s="153">
        <f t="shared" si="326"/>
        <v>25.199636363636365</v>
      </c>
      <c r="AS659" s="153">
        <f t="shared" si="327"/>
        <v>5.567538953613167</v>
      </c>
      <c r="AT659" s="153">
        <f t="shared" si="328"/>
        <v>55</v>
      </c>
    </row>
    <row r="660" spans="1:46" ht="15.75" x14ac:dyDescent="0.25">
      <c r="A660" s="152" t="str">
        <f>'Primary endpoint outcomes'!A658</f>
        <v>Woolery 2004</v>
      </c>
      <c r="B660" s="152" t="str">
        <f>CONCATENATE('Primary endpoint outcomes'!S658,'Primary endpoint outcomes'!T658)</f>
        <v>BDI-I21</v>
      </c>
      <c r="C660" s="154">
        <f t="shared" si="329"/>
        <v>12.374347826086957</v>
      </c>
      <c r="D660" s="154">
        <f t="shared" si="330"/>
        <v>4.4618237782964298</v>
      </c>
      <c r="E660" s="154">
        <f t="shared" si="331"/>
        <v>23</v>
      </c>
      <c r="F660" s="21" t="str">
        <f t="shared" si="304"/>
        <v>NO</v>
      </c>
      <c r="G660" s="21" t="str">
        <f t="shared" si="305"/>
        <v>YES</v>
      </c>
      <c r="H660" s="155">
        <f t="shared" si="306"/>
        <v>1.5489754724199778E-2</v>
      </c>
      <c r="I660" s="155">
        <f t="shared" si="307"/>
        <v>0.98451024527580022</v>
      </c>
      <c r="J660" s="318">
        <f t="shared" si="308"/>
        <v>1</v>
      </c>
      <c r="K660" s="326">
        <f>IF(ISNUMBER('Primary endpoint outcomes'!U658)=TRUE,'Primary endpoint outcomes'!U658,(IF(ISNUMBER('Primary endpoint outcomes'!X658)=TRUE,'Primary endpoint outcomes'!X658,0)))</f>
        <v>12.77</v>
      </c>
      <c r="L660" s="326">
        <f>IF(ISNUMBER('Primary endpoint outcomes'!V658)=TRUE,'Primary endpoint outcomes'!V658,(IF(ISNUMBER('Primary endpoint outcomes'!Y658)=TRUE,'Primary endpoint outcomes'!Y658,0)))</f>
        <v>4.53</v>
      </c>
      <c r="M660" s="325">
        <f>IF(ISNUMBER('Primary endpoint outcomes'!W658)=TRUE,'Primary endpoint outcomes'!W658,(IF(ISNUMBER('Primary endpoint outcomes'!Z658)=TRUE,'Primary endpoint outcomes'!Z658,0)))</f>
        <v>10</v>
      </c>
      <c r="N660" s="326">
        <f>IF(ISNUMBER('Primary endpoint outcomes'!BC658)=TRUE,'Primary endpoint outcomes'!BC658,(IF(ISNUMBER('Primary endpoint outcomes'!BF658)=TRUE,'Primary endpoint outcomes'!BF658,0)))</f>
        <v>12.07</v>
      </c>
      <c r="O660" s="325">
        <f>IF(ISNUMBER('Primary endpoint outcomes'!BD658)=TRUE,'Primary endpoint outcomes'!BD658,(IF(ISNUMBER('Primary endpoint outcomes'!BG658)=TRUE,'Primary endpoint outcomes'!BG658,0)))</f>
        <v>4.41</v>
      </c>
      <c r="P660" s="325">
        <f>IF(ISNUMBER('Primary endpoint outcomes'!BE658)=TRUE,'Primary endpoint outcomes'!BE658,(IF(ISNUMBER('Primary endpoint outcomes'!BH658)=TRUE,'Primary endpoint outcomes'!BH658,0)))</f>
        <v>13</v>
      </c>
      <c r="Q660" s="326">
        <f>IF(ISNUMBER('Primary endpoint outcomes'!CK658)=TRUE,'Primary endpoint outcomes'!CK658,(IF(ISNUMBER('Primary endpoint outcomes'!CN658)=TRUE,'Primary endpoint outcomes'!CN658,0)))</f>
        <v>0</v>
      </c>
      <c r="R660" s="326">
        <f>IF(ISNUMBER('Primary endpoint outcomes'!CL658)=TRUE,'Primary endpoint outcomes'!CL658,(IF(ISNUMBER('Primary endpoint outcomes'!CO658)=TRUE,'Primary endpoint outcomes'!CO658,0)))</f>
        <v>0</v>
      </c>
      <c r="S660" s="325">
        <f>IF(ISNUMBER('Primary endpoint outcomes'!CM658)=TRUE,'Primary endpoint outcomes'!CM658,(IF(ISNUMBER('Primary endpoint outcomes'!CP658)=TRUE,'Primary endpoint outcomes'!CP658,0)))</f>
        <v>0</v>
      </c>
      <c r="T660" s="326">
        <f>IF(ISNUMBER('Primary endpoint outcomes'!DS658)=TRUE,'Primary endpoint outcomes'!DS658,(IF(ISNUMBER('Primary endpoint outcomes'!DV658)=TRUE,'Primary endpoint outcomes'!DV658,0)))</f>
        <v>0</v>
      </c>
      <c r="U660" s="326">
        <f>IF(ISNUMBER('Primary endpoint outcomes'!DT658)=TRUE,'Primary endpoint outcomes'!DT658,(IF(ISNUMBER('Primary endpoint outcomes'!DW658)=TRUE,'Primary endpoint outcomes'!DW658,0)))</f>
        <v>0</v>
      </c>
      <c r="V660" s="326">
        <f>IF(ISNUMBER('Primary endpoint outcomes'!DU658)=TRUE,'Primary endpoint outcomes'!DU658,(IF(ISNUMBER('Primary endpoint outcomes'!DX658)=TRUE,'Primary endpoint outcomes'!DX658,0)))</f>
        <v>0</v>
      </c>
      <c r="W660" s="326">
        <f>IF(ISNUMBER('Primary endpoint outcomes'!FA658)=TRUE,'Primary endpoint outcomes'!FA658,(IF(ISNUMBER('Primary endpoint outcomes'!FD658)=TRUE,'Primary endpoint outcomes'!FD658,0)))</f>
        <v>0</v>
      </c>
      <c r="X660" s="326">
        <f>IF(ISNUMBER('Primary endpoint outcomes'!FB658)=TRUE,'Primary endpoint outcomes'!FB658,(IF(ISNUMBER('Primary endpoint outcomes'!FE658)=TRUE,'Primary endpoint outcomes'!FE658,0)))</f>
        <v>0</v>
      </c>
      <c r="Y660" s="326">
        <f>IF(ISNUMBER('Primary endpoint outcomes'!FC658)=TRUE,'Primary endpoint outcomes'!FC658,(IF(ISNUMBER('Primary endpoint outcomes'!FF658)=TRUE,'Primary endpoint outcomes'!FF658,0)))</f>
        <v>0</v>
      </c>
      <c r="AA660" s="151">
        <f t="shared" si="309"/>
        <v>10</v>
      </c>
      <c r="AB660" s="153">
        <f t="shared" si="310"/>
        <v>9</v>
      </c>
      <c r="AC660" s="153">
        <f t="shared" si="311"/>
        <v>184.68810000000002</v>
      </c>
      <c r="AD660" s="151">
        <f t="shared" si="312"/>
        <v>13</v>
      </c>
      <c r="AE660" s="153">
        <f t="shared" si="313"/>
        <v>12</v>
      </c>
      <c r="AF660" s="153">
        <f t="shared" si="314"/>
        <v>233.37720000000002</v>
      </c>
      <c r="AG660" s="151">
        <f t="shared" si="315"/>
        <v>0</v>
      </c>
      <c r="AH660" s="153">
        <f t="shared" si="316"/>
        <v>-1</v>
      </c>
      <c r="AI660" s="153">
        <f t="shared" si="317"/>
        <v>0</v>
      </c>
      <c r="AJ660" s="151">
        <f t="shared" si="318"/>
        <v>0</v>
      </c>
      <c r="AK660" s="153">
        <f t="shared" si="319"/>
        <v>-1</v>
      </c>
      <c r="AL660" s="153">
        <f t="shared" si="320"/>
        <v>0</v>
      </c>
      <c r="AM660" s="151">
        <f t="shared" si="321"/>
        <v>0</v>
      </c>
      <c r="AN660" s="153">
        <f t="shared" si="322"/>
        <v>-1</v>
      </c>
      <c r="AO660" s="153">
        <f t="shared" si="323"/>
        <v>0</v>
      </c>
      <c r="AP660" s="153">
        <f t="shared" si="324"/>
        <v>21</v>
      </c>
      <c r="AQ660" s="153">
        <f t="shared" si="325"/>
        <v>418.06530000000004</v>
      </c>
      <c r="AR660" s="153">
        <f t="shared" si="326"/>
        <v>12.374347826086957</v>
      </c>
      <c r="AS660" s="153">
        <f t="shared" si="327"/>
        <v>4.4618237782964298</v>
      </c>
      <c r="AT660" s="153">
        <f t="shared" si="328"/>
        <v>23</v>
      </c>
    </row>
    <row r="661" spans="1:46" ht="15.75" x14ac:dyDescent="0.25">
      <c r="A661" s="152" t="str">
        <f>'Primary endpoint outcomes'!A659</f>
        <v>Wright 2005</v>
      </c>
      <c r="B661" s="152" t="str">
        <f>CONCATENATE('Primary endpoint outcomes'!S659,'Primary endpoint outcomes'!T659)</f>
        <v>HAMD17</v>
      </c>
      <c r="C661" s="154">
        <f t="shared" si="329"/>
        <v>17.866666666666667</v>
      </c>
      <c r="D661" s="154">
        <f t="shared" si="330"/>
        <v>5.3429080720771029</v>
      </c>
      <c r="E661" s="154">
        <f t="shared" si="331"/>
        <v>45</v>
      </c>
      <c r="F661" s="21" t="str">
        <f t="shared" si="304"/>
        <v>YES</v>
      </c>
      <c r="G661" s="21" t="str">
        <f t="shared" si="305"/>
        <v>NO</v>
      </c>
      <c r="H661" s="155">
        <f t="shared" si="306"/>
        <v>0.63659526852686699</v>
      </c>
      <c r="I661" s="155">
        <f t="shared" si="307"/>
        <v>0.36340473147313301</v>
      </c>
      <c r="J661" s="318">
        <f t="shared" si="308"/>
        <v>1</v>
      </c>
      <c r="K661" s="326">
        <f>IF(ISNUMBER('Primary endpoint outcomes'!U659)=TRUE,'Primary endpoint outcomes'!U659,(IF(ISNUMBER('Primary endpoint outcomes'!X659)=TRUE,'Primary endpoint outcomes'!X659,0)))</f>
        <v>17.100000000000001</v>
      </c>
      <c r="L661" s="326">
        <f>IF(ISNUMBER('Primary endpoint outcomes'!V659)=TRUE,'Primary endpoint outcomes'!V659,(IF(ISNUMBER('Primary endpoint outcomes'!Y659)=TRUE,'Primary endpoint outcomes'!Y659,0)))</f>
        <v>5.4</v>
      </c>
      <c r="M661" s="325">
        <f>IF(ISNUMBER('Primary endpoint outcomes'!W659)=TRUE,'Primary endpoint outcomes'!W659,(IF(ISNUMBER('Primary endpoint outcomes'!Z659)=TRUE,'Primary endpoint outcomes'!Z659,0)))</f>
        <v>15</v>
      </c>
      <c r="N661" s="326">
        <f>IF(ISNUMBER('Primary endpoint outcomes'!BC659)=TRUE,'Primary endpoint outcomes'!BC659,(IF(ISNUMBER('Primary endpoint outcomes'!BF659)=TRUE,'Primary endpoint outcomes'!BF659,0)))</f>
        <v>16.600000000000001</v>
      </c>
      <c r="O661" s="325">
        <f>IF(ISNUMBER('Primary endpoint outcomes'!BD659)=TRUE,'Primary endpoint outcomes'!BD659,(IF(ISNUMBER('Primary endpoint outcomes'!BG659)=TRUE,'Primary endpoint outcomes'!BG659,0)))</f>
        <v>3.2</v>
      </c>
      <c r="P661" s="325">
        <f>IF(ISNUMBER('Primary endpoint outcomes'!BE659)=TRUE,'Primary endpoint outcomes'!BE659,(IF(ISNUMBER('Primary endpoint outcomes'!BH659)=TRUE,'Primary endpoint outcomes'!BH659,0)))</f>
        <v>15</v>
      </c>
      <c r="Q661" s="326">
        <f>IF(ISNUMBER('Primary endpoint outcomes'!CK659)=TRUE,'Primary endpoint outcomes'!CK659,(IF(ISNUMBER('Primary endpoint outcomes'!CN659)=TRUE,'Primary endpoint outcomes'!CN659,0)))</f>
        <v>19.899999999999999</v>
      </c>
      <c r="R661" s="326">
        <f>IF(ISNUMBER('Primary endpoint outcomes'!CL659)=TRUE,'Primary endpoint outcomes'!CL659,(IF(ISNUMBER('Primary endpoint outcomes'!CO659)=TRUE,'Primary endpoint outcomes'!CO659,0)))</f>
        <v>6.8</v>
      </c>
      <c r="S661" s="325">
        <f>IF(ISNUMBER('Primary endpoint outcomes'!CM659)=TRUE,'Primary endpoint outcomes'!CM659,(IF(ISNUMBER('Primary endpoint outcomes'!CP659)=TRUE,'Primary endpoint outcomes'!CP659,0)))</f>
        <v>15</v>
      </c>
      <c r="T661" s="326">
        <f>IF(ISNUMBER('Primary endpoint outcomes'!DS659)=TRUE,'Primary endpoint outcomes'!DS659,(IF(ISNUMBER('Primary endpoint outcomes'!DV659)=TRUE,'Primary endpoint outcomes'!DV659,0)))</f>
        <v>0</v>
      </c>
      <c r="U661" s="326">
        <f>IF(ISNUMBER('Primary endpoint outcomes'!DT659)=TRUE,'Primary endpoint outcomes'!DT659,(IF(ISNUMBER('Primary endpoint outcomes'!DW659)=TRUE,'Primary endpoint outcomes'!DW659,0)))</f>
        <v>0</v>
      </c>
      <c r="V661" s="326">
        <f>IF(ISNUMBER('Primary endpoint outcomes'!DU659)=TRUE,'Primary endpoint outcomes'!DU659,(IF(ISNUMBER('Primary endpoint outcomes'!DX659)=TRUE,'Primary endpoint outcomes'!DX659,0)))</f>
        <v>0</v>
      </c>
      <c r="W661" s="326">
        <f>IF(ISNUMBER('Primary endpoint outcomes'!FA659)=TRUE,'Primary endpoint outcomes'!FA659,(IF(ISNUMBER('Primary endpoint outcomes'!FD659)=TRUE,'Primary endpoint outcomes'!FD659,0)))</f>
        <v>0</v>
      </c>
      <c r="X661" s="326">
        <f>IF(ISNUMBER('Primary endpoint outcomes'!FB659)=TRUE,'Primary endpoint outcomes'!FB659,(IF(ISNUMBER('Primary endpoint outcomes'!FE659)=TRUE,'Primary endpoint outcomes'!FE659,0)))</f>
        <v>0</v>
      </c>
      <c r="Y661" s="326">
        <f>IF(ISNUMBER('Primary endpoint outcomes'!FC659)=TRUE,'Primary endpoint outcomes'!FC659,(IF(ISNUMBER('Primary endpoint outcomes'!FF659)=TRUE,'Primary endpoint outcomes'!FF659,0)))</f>
        <v>0</v>
      </c>
      <c r="AA661" s="151">
        <f t="shared" si="309"/>
        <v>15</v>
      </c>
      <c r="AB661" s="153">
        <f t="shared" si="310"/>
        <v>14</v>
      </c>
      <c r="AC661" s="153">
        <f t="shared" si="311"/>
        <v>408.24000000000007</v>
      </c>
      <c r="AD661" s="151">
        <f t="shared" si="312"/>
        <v>15</v>
      </c>
      <c r="AE661" s="153">
        <f t="shared" si="313"/>
        <v>14</v>
      </c>
      <c r="AF661" s="153">
        <f t="shared" si="314"/>
        <v>143.36000000000001</v>
      </c>
      <c r="AG661" s="151">
        <f t="shared" si="315"/>
        <v>15</v>
      </c>
      <c r="AH661" s="153">
        <f t="shared" si="316"/>
        <v>14</v>
      </c>
      <c r="AI661" s="153">
        <f t="shared" si="317"/>
        <v>647.3599999999999</v>
      </c>
      <c r="AJ661" s="151">
        <f t="shared" si="318"/>
        <v>0</v>
      </c>
      <c r="AK661" s="153">
        <f t="shared" si="319"/>
        <v>-1</v>
      </c>
      <c r="AL661" s="153">
        <f t="shared" si="320"/>
        <v>0</v>
      </c>
      <c r="AM661" s="151">
        <f t="shared" si="321"/>
        <v>0</v>
      </c>
      <c r="AN661" s="153">
        <f t="shared" si="322"/>
        <v>-1</v>
      </c>
      <c r="AO661" s="153">
        <f t="shared" si="323"/>
        <v>0</v>
      </c>
      <c r="AP661" s="153">
        <f t="shared" si="324"/>
        <v>42</v>
      </c>
      <c r="AQ661" s="153">
        <f t="shared" si="325"/>
        <v>1198.96</v>
      </c>
      <c r="AR661" s="153">
        <f t="shared" si="326"/>
        <v>17.866666666666667</v>
      </c>
      <c r="AS661" s="153">
        <f t="shared" si="327"/>
        <v>5.3429080720771029</v>
      </c>
      <c r="AT661" s="153">
        <f t="shared" si="328"/>
        <v>45</v>
      </c>
    </row>
    <row r="662" spans="1:46" ht="15.75" x14ac:dyDescent="0.25">
      <c r="A662" s="152" t="str">
        <f>'Primary endpoint outcomes'!A660</f>
        <v>Xiaoling 2018</v>
      </c>
      <c r="B662" s="152" t="str">
        <f>CONCATENATE('Primary endpoint outcomes'!S660,'Primary endpoint outcomes'!T660)</f>
        <v>HAMD17</v>
      </c>
      <c r="C662" s="154">
        <f t="shared" si="329"/>
        <v>21.379999999999995</v>
      </c>
      <c r="D662" s="154">
        <f t="shared" si="330"/>
        <v>3.4630189141845586</v>
      </c>
      <c r="E662" s="154">
        <f t="shared" si="331"/>
        <v>130</v>
      </c>
      <c r="F662" s="21" t="str">
        <f t="shared" si="304"/>
        <v>YES</v>
      </c>
      <c r="G662" s="21" t="str">
        <f t="shared" si="305"/>
        <v>NO</v>
      </c>
      <c r="H662" s="155">
        <f t="shared" si="306"/>
        <v>0.93985503243361213</v>
      </c>
      <c r="I662" s="155">
        <f t="shared" si="307"/>
        <v>6.0144967566387875E-2</v>
      </c>
      <c r="J662" s="318">
        <f t="shared" si="308"/>
        <v>1</v>
      </c>
      <c r="K662" s="326">
        <f>IF(ISNUMBER('Primary endpoint outcomes'!U660)=TRUE,'Primary endpoint outcomes'!U660,(IF(ISNUMBER('Primary endpoint outcomes'!X660)=TRUE,'Primary endpoint outcomes'!X660,0)))</f>
        <v>22.29</v>
      </c>
      <c r="L662" s="326">
        <f>IF(ISNUMBER('Primary endpoint outcomes'!V660)=TRUE,'Primary endpoint outcomes'!V660,(IF(ISNUMBER('Primary endpoint outcomes'!Y660)=TRUE,'Primary endpoint outcomes'!Y660,0)))</f>
        <v>3.15</v>
      </c>
      <c r="M662" s="325">
        <f>IF(ISNUMBER('Primary endpoint outcomes'!W660)=TRUE,'Primary endpoint outcomes'!W660,(IF(ISNUMBER('Primary endpoint outcomes'!Z660)=TRUE,'Primary endpoint outcomes'!Z660,0)))</f>
        <v>65</v>
      </c>
      <c r="N662" s="326">
        <f>IF(ISNUMBER('Primary endpoint outcomes'!BC660)=TRUE,'Primary endpoint outcomes'!BC660,(IF(ISNUMBER('Primary endpoint outcomes'!BF660)=TRUE,'Primary endpoint outcomes'!BF660,0)))</f>
        <v>20.47</v>
      </c>
      <c r="O662" s="325">
        <f>IF(ISNUMBER('Primary endpoint outcomes'!BD660)=TRUE,'Primary endpoint outcomes'!BD660,(IF(ISNUMBER('Primary endpoint outcomes'!BG660)=TRUE,'Primary endpoint outcomes'!BG660,0)))</f>
        <v>3.75</v>
      </c>
      <c r="P662" s="325">
        <f>IF(ISNUMBER('Primary endpoint outcomes'!BE660)=TRUE,'Primary endpoint outcomes'!BE660,(IF(ISNUMBER('Primary endpoint outcomes'!BH660)=TRUE,'Primary endpoint outcomes'!BH660,0)))</f>
        <v>65</v>
      </c>
      <c r="Q662" s="326">
        <f>IF(ISNUMBER('Primary endpoint outcomes'!CK660)=TRUE,'Primary endpoint outcomes'!CK660,(IF(ISNUMBER('Primary endpoint outcomes'!CN660)=TRUE,'Primary endpoint outcomes'!CN660,0)))</f>
        <v>0</v>
      </c>
      <c r="R662" s="326">
        <f>IF(ISNUMBER('Primary endpoint outcomes'!CL660)=TRUE,'Primary endpoint outcomes'!CL660,(IF(ISNUMBER('Primary endpoint outcomes'!CO660)=TRUE,'Primary endpoint outcomes'!CO660,0)))</f>
        <v>0</v>
      </c>
      <c r="S662" s="325">
        <f>IF(ISNUMBER('Primary endpoint outcomes'!CM660)=TRUE,'Primary endpoint outcomes'!CM660,(IF(ISNUMBER('Primary endpoint outcomes'!CP660)=TRUE,'Primary endpoint outcomes'!CP660,0)))</f>
        <v>0</v>
      </c>
      <c r="T662" s="326">
        <f>IF(ISNUMBER('Primary endpoint outcomes'!DS660)=TRUE,'Primary endpoint outcomes'!DS660,(IF(ISNUMBER('Primary endpoint outcomes'!DV660)=TRUE,'Primary endpoint outcomes'!DV660,0)))</f>
        <v>0</v>
      </c>
      <c r="U662" s="326">
        <f>IF(ISNUMBER('Primary endpoint outcomes'!DT660)=TRUE,'Primary endpoint outcomes'!DT660,(IF(ISNUMBER('Primary endpoint outcomes'!DW660)=TRUE,'Primary endpoint outcomes'!DW660,0)))</f>
        <v>0</v>
      </c>
      <c r="V662" s="326">
        <f>IF(ISNUMBER('Primary endpoint outcomes'!DU660)=TRUE,'Primary endpoint outcomes'!DU660,(IF(ISNUMBER('Primary endpoint outcomes'!DX660)=TRUE,'Primary endpoint outcomes'!DX660,0)))</f>
        <v>0</v>
      </c>
      <c r="W662" s="326">
        <f>IF(ISNUMBER('Primary endpoint outcomes'!FA660)=TRUE,'Primary endpoint outcomes'!FA660,(IF(ISNUMBER('Primary endpoint outcomes'!FD660)=TRUE,'Primary endpoint outcomes'!FD660,0)))</f>
        <v>0</v>
      </c>
      <c r="X662" s="326">
        <f>IF(ISNUMBER('Primary endpoint outcomes'!FB660)=TRUE,'Primary endpoint outcomes'!FB660,(IF(ISNUMBER('Primary endpoint outcomes'!FE660)=TRUE,'Primary endpoint outcomes'!FE660,0)))</f>
        <v>0</v>
      </c>
      <c r="Y662" s="326">
        <f>IF(ISNUMBER('Primary endpoint outcomes'!FC660)=TRUE,'Primary endpoint outcomes'!FC660,(IF(ISNUMBER('Primary endpoint outcomes'!FF660)=TRUE,'Primary endpoint outcomes'!FF660,0)))</f>
        <v>0</v>
      </c>
      <c r="AA662" s="151">
        <f t="shared" si="309"/>
        <v>65</v>
      </c>
      <c r="AB662" s="153">
        <f t="shared" si="310"/>
        <v>64</v>
      </c>
      <c r="AC662" s="153">
        <f t="shared" si="311"/>
        <v>635.04</v>
      </c>
      <c r="AD662" s="151">
        <f t="shared" si="312"/>
        <v>65</v>
      </c>
      <c r="AE662" s="153">
        <f t="shared" si="313"/>
        <v>64</v>
      </c>
      <c r="AF662" s="153">
        <f t="shared" si="314"/>
        <v>900</v>
      </c>
      <c r="AG662" s="151">
        <f t="shared" si="315"/>
        <v>0</v>
      </c>
      <c r="AH662" s="153">
        <f t="shared" si="316"/>
        <v>-1</v>
      </c>
      <c r="AI662" s="153">
        <f t="shared" si="317"/>
        <v>0</v>
      </c>
      <c r="AJ662" s="151">
        <f t="shared" si="318"/>
        <v>0</v>
      </c>
      <c r="AK662" s="153">
        <f t="shared" si="319"/>
        <v>-1</v>
      </c>
      <c r="AL662" s="153">
        <f t="shared" si="320"/>
        <v>0</v>
      </c>
      <c r="AM662" s="151">
        <f t="shared" si="321"/>
        <v>0</v>
      </c>
      <c r="AN662" s="153">
        <f t="shared" si="322"/>
        <v>-1</v>
      </c>
      <c r="AO662" s="153">
        <f t="shared" si="323"/>
        <v>0</v>
      </c>
      <c r="AP662" s="153">
        <f t="shared" si="324"/>
        <v>128</v>
      </c>
      <c r="AQ662" s="153">
        <f t="shared" si="325"/>
        <v>1535.04</v>
      </c>
      <c r="AR662" s="153">
        <f t="shared" si="326"/>
        <v>21.379999999999995</v>
      </c>
      <c r="AS662" s="153">
        <f t="shared" si="327"/>
        <v>3.4630189141845586</v>
      </c>
      <c r="AT662" s="153">
        <f t="shared" si="328"/>
        <v>130</v>
      </c>
    </row>
    <row r="663" spans="1:46" ht="15.75" x14ac:dyDescent="0.25">
      <c r="A663" s="152" t="str">
        <f>'Primary endpoint outcomes'!A661</f>
        <v>Xu 2011</v>
      </c>
      <c r="B663" s="152" t="str">
        <f>CONCATENATE('Primary endpoint outcomes'!S661,'Primary endpoint outcomes'!T661)</f>
        <v>HAMD17</v>
      </c>
      <c r="C663" s="154" t="e">
        <f t="shared" si="329"/>
        <v>#DIV/0!</v>
      </c>
      <c r="D663" s="154" t="e">
        <f t="shared" si="330"/>
        <v>#DIV/0!</v>
      </c>
      <c r="E663" s="154">
        <f t="shared" si="331"/>
        <v>0</v>
      </c>
      <c r="F663" s="21" t="e">
        <f t="shared" si="304"/>
        <v>#DIV/0!</v>
      </c>
      <c r="G663" s="21" t="e">
        <f t="shared" si="305"/>
        <v>#DIV/0!</v>
      </c>
      <c r="H663" s="155" t="e">
        <f t="shared" si="306"/>
        <v>#DIV/0!</v>
      </c>
      <c r="I663" s="155" t="e">
        <f t="shared" si="307"/>
        <v>#DIV/0!</v>
      </c>
      <c r="J663" s="318">
        <f t="shared" si="308"/>
        <v>0</v>
      </c>
      <c r="K663" s="326">
        <f>IF(ISNUMBER('Primary endpoint outcomes'!U661)=TRUE,'Primary endpoint outcomes'!U661,(IF(ISNUMBER('Primary endpoint outcomes'!X661)=TRUE,'Primary endpoint outcomes'!X661,0)))</f>
        <v>0</v>
      </c>
      <c r="L663" s="326">
        <f>IF(ISNUMBER('Primary endpoint outcomes'!V661)=TRUE,'Primary endpoint outcomes'!V661,(IF(ISNUMBER('Primary endpoint outcomes'!Y661)=TRUE,'Primary endpoint outcomes'!Y661,0)))</f>
        <v>0</v>
      </c>
      <c r="M663" s="325">
        <f>IF(ISNUMBER('Primary endpoint outcomes'!W661)=TRUE,'Primary endpoint outcomes'!W661,(IF(ISNUMBER('Primary endpoint outcomes'!Z661)=TRUE,'Primary endpoint outcomes'!Z661,0)))</f>
        <v>0</v>
      </c>
      <c r="N663" s="326">
        <f>IF(ISNUMBER('Primary endpoint outcomes'!BC661)=TRUE,'Primary endpoint outcomes'!BC661,(IF(ISNUMBER('Primary endpoint outcomes'!BF661)=TRUE,'Primary endpoint outcomes'!BF661,0)))</f>
        <v>0</v>
      </c>
      <c r="O663" s="325">
        <f>IF(ISNUMBER('Primary endpoint outcomes'!BD661)=TRUE,'Primary endpoint outcomes'!BD661,(IF(ISNUMBER('Primary endpoint outcomes'!BG661)=TRUE,'Primary endpoint outcomes'!BG661,0)))</f>
        <v>0</v>
      </c>
      <c r="P663" s="325">
        <f>IF(ISNUMBER('Primary endpoint outcomes'!BE661)=TRUE,'Primary endpoint outcomes'!BE661,(IF(ISNUMBER('Primary endpoint outcomes'!BH661)=TRUE,'Primary endpoint outcomes'!BH661,0)))</f>
        <v>0</v>
      </c>
      <c r="Q663" s="326">
        <f>IF(ISNUMBER('Primary endpoint outcomes'!CK661)=TRUE,'Primary endpoint outcomes'!CK661,(IF(ISNUMBER('Primary endpoint outcomes'!CN661)=TRUE,'Primary endpoint outcomes'!CN661,0)))</f>
        <v>0</v>
      </c>
      <c r="R663" s="326">
        <f>IF(ISNUMBER('Primary endpoint outcomes'!CL661)=TRUE,'Primary endpoint outcomes'!CL661,(IF(ISNUMBER('Primary endpoint outcomes'!CO661)=TRUE,'Primary endpoint outcomes'!CO661,0)))</f>
        <v>0</v>
      </c>
      <c r="S663" s="325">
        <f>IF(ISNUMBER('Primary endpoint outcomes'!CM661)=TRUE,'Primary endpoint outcomes'!CM661,(IF(ISNUMBER('Primary endpoint outcomes'!CP661)=TRUE,'Primary endpoint outcomes'!CP661,0)))</f>
        <v>0</v>
      </c>
      <c r="T663" s="326">
        <f>IF(ISNUMBER('Primary endpoint outcomes'!DS661)=TRUE,'Primary endpoint outcomes'!DS661,(IF(ISNUMBER('Primary endpoint outcomes'!DV661)=TRUE,'Primary endpoint outcomes'!DV661,0)))</f>
        <v>0</v>
      </c>
      <c r="U663" s="326">
        <f>IF(ISNUMBER('Primary endpoint outcomes'!DT661)=TRUE,'Primary endpoint outcomes'!DT661,(IF(ISNUMBER('Primary endpoint outcomes'!DW661)=TRUE,'Primary endpoint outcomes'!DW661,0)))</f>
        <v>0</v>
      </c>
      <c r="V663" s="326">
        <f>IF(ISNUMBER('Primary endpoint outcomes'!DU661)=TRUE,'Primary endpoint outcomes'!DU661,(IF(ISNUMBER('Primary endpoint outcomes'!DX661)=TRUE,'Primary endpoint outcomes'!DX661,0)))</f>
        <v>0</v>
      </c>
      <c r="W663" s="326">
        <f>IF(ISNUMBER('Primary endpoint outcomes'!FA661)=TRUE,'Primary endpoint outcomes'!FA661,(IF(ISNUMBER('Primary endpoint outcomes'!FD661)=TRUE,'Primary endpoint outcomes'!FD661,0)))</f>
        <v>0</v>
      </c>
      <c r="X663" s="326">
        <f>IF(ISNUMBER('Primary endpoint outcomes'!FB661)=TRUE,'Primary endpoint outcomes'!FB661,(IF(ISNUMBER('Primary endpoint outcomes'!FE661)=TRUE,'Primary endpoint outcomes'!FE661,0)))</f>
        <v>0</v>
      </c>
      <c r="Y663" s="326">
        <f>IF(ISNUMBER('Primary endpoint outcomes'!FC661)=TRUE,'Primary endpoint outcomes'!FC661,(IF(ISNUMBER('Primary endpoint outcomes'!FF661)=TRUE,'Primary endpoint outcomes'!FF661,0)))</f>
        <v>0</v>
      </c>
      <c r="AA663" s="151">
        <f t="shared" si="309"/>
        <v>0</v>
      </c>
      <c r="AB663" s="153">
        <f t="shared" si="310"/>
        <v>-1</v>
      </c>
      <c r="AC663" s="153">
        <f t="shared" si="311"/>
        <v>0</v>
      </c>
      <c r="AD663" s="151">
        <f t="shared" si="312"/>
        <v>0</v>
      </c>
      <c r="AE663" s="153">
        <f t="shared" si="313"/>
        <v>-1</v>
      </c>
      <c r="AF663" s="153">
        <f t="shared" si="314"/>
        <v>0</v>
      </c>
      <c r="AG663" s="151">
        <f t="shared" si="315"/>
        <v>0</v>
      </c>
      <c r="AH663" s="153">
        <f t="shared" si="316"/>
        <v>-1</v>
      </c>
      <c r="AI663" s="153">
        <f t="shared" si="317"/>
        <v>0</v>
      </c>
      <c r="AJ663" s="151">
        <f t="shared" si="318"/>
        <v>0</v>
      </c>
      <c r="AK663" s="153">
        <f t="shared" si="319"/>
        <v>-1</v>
      </c>
      <c r="AL663" s="153">
        <f t="shared" si="320"/>
        <v>0</v>
      </c>
      <c r="AM663" s="151">
        <f t="shared" si="321"/>
        <v>0</v>
      </c>
      <c r="AN663" s="153">
        <f t="shared" si="322"/>
        <v>-1</v>
      </c>
      <c r="AO663" s="153">
        <f t="shared" si="323"/>
        <v>0</v>
      </c>
      <c r="AP663" s="153" t="b">
        <f t="shared" si="324"/>
        <v>0</v>
      </c>
      <c r="AQ663" s="153">
        <f t="shared" si="325"/>
        <v>0</v>
      </c>
      <c r="AR663" s="153" t="e">
        <f t="shared" si="326"/>
        <v>#DIV/0!</v>
      </c>
      <c r="AS663" s="153" t="e">
        <f t="shared" si="327"/>
        <v>#DIV/0!</v>
      </c>
      <c r="AT663" s="153">
        <f t="shared" si="328"/>
        <v>0</v>
      </c>
    </row>
    <row r="664" spans="1:46" ht="15.75" x14ac:dyDescent="0.25">
      <c r="A664" s="152" t="str">
        <f>'Primary endpoint outcomes'!A662</f>
        <v>Yan 2004</v>
      </c>
      <c r="B664" s="152" t="str">
        <f>CONCATENATE('Primary endpoint outcomes'!S662,'Primary endpoint outcomes'!T662)</f>
        <v>HAMD17</v>
      </c>
      <c r="C664" s="154" t="e">
        <f t="shared" si="329"/>
        <v>#DIV/0!</v>
      </c>
      <c r="D664" s="154" t="e">
        <f t="shared" si="330"/>
        <v>#DIV/0!</v>
      </c>
      <c r="E664" s="154">
        <f t="shared" si="331"/>
        <v>0</v>
      </c>
      <c r="F664" s="21" t="e">
        <f t="shared" si="304"/>
        <v>#DIV/0!</v>
      </c>
      <c r="G664" s="21" t="e">
        <f t="shared" si="305"/>
        <v>#DIV/0!</v>
      </c>
      <c r="H664" s="155" t="e">
        <f t="shared" si="306"/>
        <v>#DIV/0!</v>
      </c>
      <c r="I664" s="155" t="e">
        <f t="shared" si="307"/>
        <v>#DIV/0!</v>
      </c>
      <c r="J664" s="318">
        <f t="shared" si="308"/>
        <v>0</v>
      </c>
      <c r="K664" s="326">
        <f>IF(ISNUMBER('Primary endpoint outcomes'!U662)=TRUE,'Primary endpoint outcomes'!U662,(IF(ISNUMBER('Primary endpoint outcomes'!X662)=TRUE,'Primary endpoint outcomes'!X662,0)))</f>
        <v>0</v>
      </c>
      <c r="L664" s="326">
        <f>IF(ISNUMBER('Primary endpoint outcomes'!V662)=TRUE,'Primary endpoint outcomes'!V662,(IF(ISNUMBER('Primary endpoint outcomes'!Y662)=TRUE,'Primary endpoint outcomes'!Y662,0)))</f>
        <v>0</v>
      </c>
      <c r="M664" s="325">
        <f>IF(ISNUMBER('Primary endpoint outcomes'!W662)=TRUE,'Primary endpoint outcomes'!W662,(IF(ISNUMBER('Primary endpoint outcomes'!Z662)=TRUE,'Primary endpoint outcomes'!Z662,0)))</f>
        <v>0</v>
      </c>
      <c r="N664" s="326">
        <f>IF(ISNUMBER('Primary endpoint outcomes'!BC662)=TRUE,'Primary endpoint outcomes'!BC662,(IF(ISNUMBER('Primary endpoint outcomes'!BF662)=TRUE,'Primary endpoint outcomes'!BF662,0)))</f>
        <v>0</v>
      </c>
      <c r="O664" s="325">
        <f>IF(ISNUMBER('Primary endpoint outcomes'!BD662)=TRUE,'Primary endpoint outcomes'!BD662,(IF(ISNUMBER('Primary endpoint outcomes'!BG662)=TRUE,'Primary endpoint outcomes'!BG662,0)))</f>
        <v>0</v>
      </c>
      <c r="P664" s="325">
        <f>IF(ISNUMBER('Primary endpoint outcomes'!BE662)=TRUE,'Primary endpoint outcomes'!BE662,(IF(ISNUMBER('Primary endpoint outcomes'!BH662)=TRUE,'Primary endpoint outcomes'!BH662,0)))</f>
        <v>0</v>
      </c>
      <c r="Q664" s="326">
        <f>IF(ISNUMBER('Primary endpoint outcomes'!CK662)=TRUE,'Primary endpoint outcomes'!CK662,(IF(ISNUMBER('Primary endpoint outcomes'!CN662)=TRUE,'Primary endpoint outcomes'!CN662,0)))</f>
        <v>0</v>
      </c>
      <c r="R664" s="326">
        <f>IF(ISNUMBER('Primary endpoint outcomes'!CL662)=TRUE,'Primary endpoint outcomes'!CL662,(IF(ISNUMBER('Primary endpoint outcomes'!CO662)=TRUE,'Primary endpoint outcomes'!CO662,0)))</f>
        <v>0</v>
      </c>
      <c r="S664" s="325">
        <f>IF(ISNUMBER('Primary endpoint outcomes'!CM662)=TRUE,'Primary endpoint outcomes'!CM662,(IF(ISNUMBER('Primary endpoint outcomes'!CP662)=TRUE,'Primary endpoint outcomes'!CP662,0)))</f>
        <v>0</v>
      </c>
      <c r="T664" s="326">
        <f>IF(ISNUMBER('Primary endpoint outcomes'!DS662)=TRUE,'Primary endpoint outcomes'!DS662,(IF(ISNUMBER('Primary endpoint outcomes'!DV662)=TRUE,'Primary endpoint outcomes'!DV662,0)))</f>
        <v>0</v>
      </c>
      <c r="U664" s="326">
        <f>IF(ISNUMBER('Primary endpoint outcomes'!DT662)=TRUE,'Primary endpoint outcomes'!DT662,(IF(ISNUMBER('Primary endpoint outcomes'!DW662)=TRUE,'Primary endpoint outcomes'!DW662,0)))</f>
        <v>0</v>
      </c>
      <c r="V664" s="326">
        <f>IF(ISNUMBER('Primary endpoint outcomes'!DU662)=TRUE,'Primary endpoint outcomes'!DU662,(IF(ISNUMBER('Primary endpoint outcomes'!DX662)=TRUE,'Primary endpoint outcomes'!DX662,0)))</f>
        <v>0</v>
      </c>
      <c r="W664" s="326">
        <f>IF(ISNUMBER('Primary endpoint outcomes'!FA662)=TRUE,'Primary endpoint outcomes'!FA662,(IF(ISNUMBER('Primary endpoint outcomes'!FD662)=TRUE,'Primary endpoint outcomes'!FD662,0)))</f>
        <v>0</v>
      </c>
      <c r="X664" s="326">
        <f>IF(ISNUMBER('Primary endpoint outcomes'!FB662)=TRUE,'Primary endpoint outcomes'!FB662,(IF(ISNUMBER('Primary endpoint outcomes'!FE662)=TRUE,'Primary endpoint outcomes'!FE662,0)))</f>
        <v>0</v>
      </c>
      <c r="Y664" s="326">
        <f>IF(ISNUMBER('Primary endpoint outcomes'!FC662)=TRUE,'Primary endpoint outcomes'!FC662,(IF(ISNUMBER('Primary endpoint outcomes'!FF662)=TRUE,'Primary endpoint outcomes'!FF662,0)))</f>
        <v>0</v>
      </c>
      <c r="AA664" s="151">
        <f t="shared" si="309"/>
        <v>0</v>
      </c>
      <c r="AB664" s="153">
        <f t="shared" si="310"/>
        <v>-1</v>
      </c>
      <c r="AC664" s="153">
        <f t="shared" si="311"/>
        <v>0</v>
      </c>
      <c r="AD664" s="151">
        <f t="shared" si="312"/>
        <v>0</v>
      </c>
      <c r="AE664" s="153">
        <f t="shared" si="313"/>
        <v>-1</v>
      </c>
      <c r="AF664" s="153">
        <f t="shared" si="314"/>
        <v>0</v>
      </c>
      <c r="AG664" s="151">
        <f t="shared" si="315"/>
        <v>0</v>
      </c>
      <c r="AH664" s="153">
        <f t="shared" si="316"/>
        <v>-1</v>
      </c>
      <c r="AI664" s="153">
        <f t="shared" si="317"/>
        <v>0</v>
      </c>
      <c r="AJ664" s="151">
        <f t="shared" si="318"/>
        <v>0</v>
      </c>
      <c r="AK664" s="153">
        <f t="shared" si="319"/>
        <v>-1</v>
      </c>
      <c r="AL664" s="153">
        <f t="shared" si="320"/>
        <v>0</v>
      </c>
      <c r="AM664" s="151">
        <f t="shared" si="321"/>
        <v>0</v>
      </c>
      <c r="AN664" s="153">
        <f t="shared" si="322"/>
        <v>-1</v>
      </c>
      <c r="AO664" s="153">
        <f t="shared" si="323"/>
        <v>0</v>
      </c>
      <c r="AP664" s="153" t="b">
        <f t="shared" si="324"/>
        <v>0</v>
      </c>
      <c r="AQ664" s="153">
        <f t="shared" si="325"/>
        <v>0</v>
      </c>
      <c r="AR664" s="153" t="e">
        <f t="shared" si="326"/>
        <v>#DIV/0!</v>
      </c>
      <c r="AS664" s="153" t="e">
        <f t="shared" si="327"/>
        <v>#DIV/0!</v>
      </c>
      <c r="AT664" s="153">
        <f t="shared" si="328"/>
        <v>0</v>
      </c>
    </row>
    <row r="665" spans="1:46" ht="15.75" x14ac:dyDescent="0.25">
      <c r="A665" s="152" t="str">
        <f>'Primary endpoint outcomes'!A663</f>
        <v>Yang 2015</v>
      </c>
      <c r="B665" s="152" t="str">
        <f>CONCATENATE('Primary endpoint outcomes'!S663,'Primary endpoint outcomes'!T663)</f>
        <v>BDI-II21</v>
      </c>
      <c r="C665" s="154">
        <f t="shared" si="329"/>
        <v>17.817922077922077</v>
      </c>
      <c r="D665" s="154">
        <f t="shared" si="330"/>
        <v>4.3603341057209724</v>
      </c>
      <c r="E665" s="154">
        <f t="shared" si="331"/>
        <v>77</v>
      </c>
      <c r="F665" s="21" t="str">
        <f t="shared" si="304"/>
        <v>NO</v>
      </c>
      <c r="G665" s="21" t="str">
        <f t="shared" si="305"/>
        <v>YES</v>
      </c>
      <c r="H665" s="155">
        <f t="shared" si="306"/>
        <v>2.6043082778615112E-3</v>
      </c>
      <c r="I665" s="155">
        <f t="shared" si="307"/>
        <v>0.99739569172213849</v>
      </c>
      <c r="J665" s="318">
        <f t="shared" si="308"/>
        <v>1</v>
      </c>
      <c r="K665" s="326">
        <f>IF(ISNUMBER('Primary endpoint outcomes'!U663)=TRUE,'Primary endpoint outcomes'!U663,(IF(ISNUMBER('Primary endpoint outcomes'!X663)=TRUE,'Primary endpoint outcomes'!X663,0)))</f>
        <v>17.329999999999998</v>
      </c>
      <c r="L665" s="326">
        <f>IF(ISNUMBER('Primary endpoint outcomes'!V663)=TRUE,'Primary endpoint outcomes'!V663,(IF(ISNUMBER('Primary endpoint outcomes'!Y663)=TRUE,'Primary endpoint outcomes'!Y663,0)))</f>
        <v>3.81</v>
      </c>
      <c r="M665" s="325">
        <f>IF(ISNUMBER('Primary endpoint outcomes'!W663)=TRUE,'Primary endpoint outcomes'!W663,(IF(ISNUMBER('Primary endpoint outcomes'!Z663)=TRUE,'Primary endpoint outcomes'!Z663,0)))</f>
        <v>27</v>
      </c>
      <c r="N665" s="326">
        <f>IF(ISNUMBER('Primary endpoint outcomes'!BC663)=TRUE,'Primary endpoint outcomes'!BC663,(IF(ISNUMBER('Primary endpoint outcomes'!BF663)=TRUE,'Primary endpoint outcomes'!BF663,0)))</f>
        <v>18.04</v>
      </c>
      <c r="O665" s="325">
        <f>IF(ISNUMBER('Primary endpoint outcomes'!BD663)=TRUE,'Primary endpoint outcomes'!BD663,(IF(ISNUMBER('Primary endpoint outcomes'!BG663)=TRUE,'Primary endpoint outcomes'!BG663,0)))</f>
        <v>4.1100000000000003</v>
      </c>
      <c r="P665" s="325">
        <f>IF(ISNUMBER('Primary endpoint outcomes'!BE663)=TRUE,'Primary endpoint outcomes'!BE663,(IF(ISNUMBER('Primary endpoint outcomes'!BH663)=TRUE,'Primary endpoint outcomes'!BH663,0)))</f>
        <v>27</v>
      </c>
      <c r="Q665" s="326">
        <f>IF(ISNUMBER('Primary endpoint outcomes'!CK663)=TRUE,'Primary endpoint outcomes'!CK663,(IF(ISNUMBER('Primary endpoint outcomes'!CN663)=TRUE,'Primary endpoint outcomes'!CN663,0)))</f>
        <v>18.13</v>
      </c>
      <c r="R665" s="326">
        <f>IF(ISNUMBER('Primary endpoint outcomes'!CL663)=TRUE,'Primary endpoint outcomes'!CL663,(IF(ISNUMBER('Primary endpoint outcomes'!CO663)=TRUE,'Primary endpoint outcomes'!CO663,0)))</f>
        <v>5.18</v>
      </c>
      <c r="S665" s="325">
        <f>IF(ISNUMBER('Primary endpoint outcomes'!CM663)=TRUE,'Primary endpoint outcomes'!CM663,(IF(ISNUMBER('Primary endpoint outcomes'!CP663)=TRUE,'Primary endpoint outcomes'!CP663,0)))</f>
        <v>23</v>
      </c>
      <c r="T665" s="326">
        <f>IF(ISNUMBER('Primary endpoint outcomes'!DS663)=TRUE,'Primary endpoint outcomes'!DS663,(IF(ISNUMBER('Primary endpoint outcomes'!DV663)=TRUE,'Primary endpoint outcomes'!DV663,0)))</f>
        <v>0</v>
      </c>
      <c r="U665" s="326">
        <f>IF(ISNUMBER('Primary endpoint outcomes'!DT663)=TRUE,'Primary endpoint outcomes'!DT663,(IF(ISNUMBER('Primary endpoint outcomes'!DW663)=TRUE,'Primary endpoint outcomes'!DW663,0)))</f>
        <v>0</v>
      </c>
      <c r="V665" s="326">
        <f>IF(ISNUMBER('Primary endpoint outcomes'!DU663)=TRUE,'Primary endpoint outcomes'!DU663,(IF(ISNUMBER('Primary endpoint outcomes'!DX663)=TRUE,'Primary endpoint outcomes'!DX663,0)))</f>
        <v>0</v>
      </c>
      <c r="W665" s="326">
        <f>IF(ISNUMBER('Primary endpoint outcomes'!FA663)=TRUE,'Primary endpoint outcomes'!FA663,(IF(ISNUMBER('Primary endpoint outcomes'!FD663)=TRUE,'Primary endpoint outcomes'!FD663,0)))</f>
        <v>0</v>
      </c>
      <c r="X665" s="326">
        <f>IF(ISNUMBER('Primary endpoint outcomes'!FB663)=TRUE,'Primary endpoint outcomes'!FB663,(IF(ISNUMBER('Primary endpoint outcomes'!FE663)=TRUE,'Primary endpoint outcomes'!FE663,0)))</f>
        <v>0</v>
      </c>
      <c r="Y665" s="326">
        <f>IF(ISNUMBER('Primary endpoint outcomes'!FC663)=TRUE,'Primary endpoint outcomes'!FC663,(IF(ISNUMBER('Primary endpoint outcomes'!FF663)=TRUE,'Primary endpoint outcomes'!FF663,0)))</f>
        <v>0</v>
      </c>
      <c r="AA665" s="151">
        <f t="shared" si="309"/>
        <v>27</v>
      </c>
      <c r="AB665" s="153">
        <f t="shared" si="310"/>
        <v>26</v>
      </c>
      <c r="AC665" s="153">
        <f t="shared" si="311"/>
        <v>377.41859999999997</v>
      </c>
      <c r="AD665" s="151">
        <f t="shared" si="312"/>
        <v>27</v>
      </c>
      <c r="AE665" s="153">
        <f t="shared" si="313"/>
        <v>26</v>
      </c>
      <c r="AF665" s="153">
        <f t="shared" si="314"/>
        <v>439.19460000000009</v>
      </c>
      <c r="AG665" s="151">
        <f t="shared" si="315"/>
        <v>23</v>
      </c>
      <c r="AH665" s="153">
        <f t="shared" si="316"/>
        <v>22</v>
      </c>
      <c r="AI665" s="153">
        <f t="shared" si="317"/>
        <v>590.31279999999992</v>
      </c>
      <c r="AJ665" s="151">
        <f t="shared" si="318"/>
        <v>0</v>
      </c>
      <c r="AK665" s="153">
        <f t="shared" si="319"/>
        <v>-1</v>
      </c>
      <c r="AL665" s="153">
        <f t="shared" si="320"/>
        <v>0</v>
      </c>
      <c r="AM665" s="151">
        <f t="shared" si="321"/>
        <v>0</v>
      </c>
      <c r="AN665" s="153">
        <f t="shared" si="322"/>
        <v>-1</v>
      </c>
      <c r="AO665" s="153">
        <f t="shared" si="323"/>
        <v>0</v>
      </c>
      <c r="AP665" s="153">
        <f t="shared" si="324"/>
        <v>74</v>
      </c>
      <c r="AQ665" s="153">
        <f t="shared" si="325"/>
        <v>1406.9259999999999</v>
      </c>
      <c r="AR665" s="153">
        <f t="shared" si="326"/>
        <v>17.817922077922077</v>
      </c>
      <c r="AS665" s="153">
        <f t="shared" si="327"/>
        <v>4.3603341057209724</v>
      </c>
      <c r="AT665" s="153">
        <f t="shared" si="328"/>
        <v>77</v>
      </c>
    </row>
    <row r="666" spans="1:46" ht="15.75" x14ac:dyDescent="0.25">
      <c r="A666" s="152" t="str">
        <f>'Primary endpoint outcomes'!A664</f>
        <v>Yang 2018</v>
      </c>
      <c r="B666" s="152" t="str">
        <f>CONCATENATE('Primary endpoint outcomes'!S664,'Primary endpoint outcomes'!T664)</f>
        <v>BDI-II21</v>
      </c>
      <c r="C666" s="154">
        <f t="shared" si="329"/>
        <v>22.12537313432836</v>
      </c>
      <c r="D666" s="154">
        <f t="shared" si="330"/>
        <v>5.6837313042104247</v>
      </c>
      <c r="E666" s="154">
        <f t="shared" si="331"/>
        <v>67</v>
      </c>
      <c r="F666" s="21" t="str">
        <f t="shared" si="304"/>
        <v>NO</v>
      </c>
      <c r="G666" s="21" t="str">
        <f t="shared" si="305"/>
        <v>YES</v>
      </c>
      <c r="H666" s="155">
        <f t="shared" si="306"/>
        <v>8.2954731645095814E-2</v>
      </c>
      <c r="I666" s="155">
        <f t="shared" si="307"/>
        <v>0.91704526835490419</v>
      </c>
      <c r="J666" s="318">
        <f t="shared" si="308"/>
        <v>1</v>
      </c>
      <c r="K666" s="326">
        <f>IF(ISNUMBER('Primary endpoint outcomes'!U664)=TRUE,'Primary endpoint outcomes'!U664,(IF(ISNUMBER('Primary endpoint outcomes'!X664)=TRUE,'Primary endpoint outcomes'!X664,0)))</f>
        <v>22</v>
      </c>
      <c r="L666" s="326">
        <f>IF(ISNUMBER('Primary endpoint outcomes'!V664)=TRUE,'Primary endpoint outcomes'!V664,(IF(ISNUMBER('Primary endpoint outcomes'!Y664)=TRUE,'Primary endpoint outcomes'!Y664,0)))</f>
        <v>5.15</v>
      </c>
      <c r="M666" s="325">
        <f>IF(ISNUMBER('Primary endpoint outcomes'!W664)=TRUE,'Primary endpoint outcomes'!W664,(IF(ISNUMBER('Primary endpoint outcomes'!Z664)=TRUE,'Primary endpoint outcomes'!Z664,0)))</f>
        <v>32</v>
      </c>
      <c r="N666" s="326">
        <f>IF(ISNUMBER('Primary endpoint outcomes'!BC664)=TRUE,'Primary endpoint outcomes'!BC664,(IF(ISNUMBER('Primary endpoint outcomes'!BF664)=TRUE,'Primary endpoint outcomes'!BF664,0)))</f>
        <v>22.24</v>
      </c>
      <c r="O666" s="325">
        <f>IF(ISNUMBER('Primary endpoint outcomes'!BD664)=TRUE,'Primary endpoint outcomes'!BD664,(IF(ISNUMBER('Primary endpoint outcomes'!BG664)=TRUE,'Primary endpoint outcomes'!BG664,0)))</f>
        <v>6.13</v>
      </c>
      <c r="P666" s="325">
        <f>IF(ISNUMBER('Primary endpoint outcomes'!BE664)=TRUE,'Primary endpoint outcomes'!BE664,(IF(ISNUMBER('Primary endpoint outcomes'!BH664)=TRUE,'Primary endpoint outcomes'!BH664,0)))</f>
        <v>35</v>
      </c>
      <c r="Q666" s="326">
        <f>IF(ISNUMBER('Primary endpoint outcomes'!CK664)=TRUE,'Primary endpoint outcomes'!CK664,(IF(ISNUMBER('Primary endpoint outcomes'!CN664)=TRUE,'Primary endpoint outcomes'!CN664,0)))</f>
        <v>0</v>
      </c>
      <c r="R666" s="326">
        <f>IF(ISNUMBER('Primary endpoint outcomes'!CL664)=TRUE,'Primary endpoint outcomes'!CL664,(IF(ISNUMBER('Primary endpoint outcomes'!CO664)=TRUE,'Primary endpoint outcomes'!CO664,0)))</f>
        <v>0</v>
      </c>
      <c r="S666" s="325">
        <f>IF(ISNUMBER('Primary endpoint outcomes'!CM664)=TRUE,'Primary endpoint outcomes'!CM664,(IF(ISNUMBER('Primary endpoint outcomes'!CP664)=TRUE,'Primary endpoint outcomes'!CP664,0)))</f>
        <v>0</v>
      </c>
      <c r="T666" s="326">
        <f>IF(ISNUMBER('Primary endpoint outcomes'!DS664)=TRUE,'Primary endpoint outcomes'!DS664,(IF(ISNUMBER('Primary endpoint outcomes'!DV664)=TRUE,'Primary endpoint outcomes'!DV664,0)))</f>
        <v>0</v>
      </c>
      <c r="U666" s="326">
        <f>IF(ISNUMBER('Primary endpoint outcomes'!DT664)=TRUE,'Primary endpoint outcomes'!DT664,(IF(ISNUMBER('Primary endpoint outcomes'!DW664)=TRUE,'Primary endpoint outcomes'!DW664,0)))</f>
        <v>0</v>
      </c>
      <c r="V666" s="326">
        <f>IF(ISNUMBER('Primary endpoint outcomes'!DU664)=TRUE,'Primary endpoint outcomes'!DU664,(IF(ISNUMBER('Primary endpoint outcomes'!DX664)=TRUE,'Primary endpoint outcomes'!DX664,0)))</f>
        <v>0</v>
      </c>
      <c r="W666" s="326">
        <f>IF(ISNUMBER('Primary endpoint outcomes'!FA664)=TRUE,'Primary endpoint outcomes'!FA664,(IF(ISNUMBER('Primary endpoint outcomes'!FD664)=TRUE,'Primary endpoint outcomes'!FD664,0)))</f>
        <v>0</v>
      </c>
      <c r="X666" s="326">
        <f>IF(ISNUMBER('Primary endpoint outcomes'!FB664)=TRUE,'Primary endpoint outcomes'!FB664,(IF(ISNUMBER('Primary endpoint outcomes'!FE664)=TRUE,'Primary endpoint outcomes'!FE664,0)))</f>
        <v>0</v>
      </c>
      <c r="Y666" s="326">
        <f>IF(ISNUMBER('Primary endpoint outcomes'!FC664)=TRUE,'Primary endpoint outcomes'!FC664,(IF(ISNUMBER('Primary endpoint outcomes'!FF664)=TRUE,'Primary endpoint outcomes'!FF664,0)))</f>
        <v>0</v>
      </c>
      <c r="AA666" s="151">
        <f t="shared" si="309"/>
        <v>32</v>
      </c>
      <c r="AB666" s="153">
        <f t="shared" si="310"/>
        <v>31</v>
      </c>
      <c r="AC666" s="153">
        <f t="shared" si="311"/>
        <v>822.1975000000001</v>
      </c>
      <c r="AD666" s="151">
        <f t="shared" si="312"/>
        <v>35</v>
      </c>
      <c r="AE666" s="153">
        <f t="shared" si="313"/>
        <v>34</v>
      </c>
      <c r="AF666" s="153">
        <f t="shared" si="314"/>
        <v>1277.6146000000001</v>
      </c>
      <c r="AG666" s="151">
        <f t="shared" si="315"/>
        <v>0</v>
      </c>
      <c r="AH666" s="153">
        <f t="shared" si="316"/>
        <v>-1</v>
      </c>
      <c r="AI666" s="153">
        <f t="shared" si="317"/>
        <v>0</v>
      </c>
      <c r="AJ666" s="151">
        <f t="shared" si="318"/>
        <v>0</v>
      </c>
      <c r="AK666" s="153">
        <f t="shared" si="319"/>
        <v>-1</v>
      </c>
      <c r="AL666" s="153">
        <f t="shared" si="320"/>
        <v>0</v>
      </c>
      <c r="AM666" s="151">
        <f t="shared" si="321"/>
        <v>0</v>
      </c>
      <c r="AN666" s="153">
        <f t="shared" si="322"/>
        <v>-1</v>
      </c>
      <c r="AO666" s="153">
        <f t="shared" si="323"/>
        <v>0</v>
      </c>
      <c r="AP666" s="153">
        <f t="shared" si="324"/>
        <v>65</v>
      </c>
      <c r="AQ666" s="153">
        <f t="shared" si="325"/>
        <v>2099.8121000000001</v>
      </c>
      <c r="AR666" s="153">
        <f t="shared" si="326"/>
        <v>22.12537313432836</v>
      </c>
      <c r="AS666" s="153">
        <f t="shared" si="327"/>
        <v>5.6837313042104247</v>
      </c>
      <c r="AT666" s="153">
        <f t="shared" si="328"/>
        <v>67</v>
      </c>
    </row>
    <row r="667" spans="1:46" ht="15.75" x14ac:dyDescent="0.25">
      <c r="A667" s="152" t="str">
        <f>'Primary endpoint outcomes'!A665</f>
        <v>Yevtushenko 2007</v>
      </c>
      <c r="B667" s="152" t="str">
        <f>CONCATENATE('Primary endpoint outcomes'!S665,'Primary endpoint outcomes'!T665)</f>
        <v>MADRS10</v>
      </c>
      <c r="C667" s="154">
        <f t="shared" si="329"/>
        <v>35.24</v>
      </c>
      <c r="D667" s="154">
        <f t="shared" si="330"/>
        <v>3.6934672057566722</v>
      </c>
      <c r="E667" s="154">
        <f t="shared" si="331"/>
        <v>216</v>
      </c>
      <c r="F667" s="21" t="str">
        <f t="shared" si="304"/>
        <v>YES</v>
      </c>
      <c r="G667" s="21" t="str">
        <f t="shared" si="305"/>
        <v>NO</v>
      </c>
      <c r="H667" s="155">
        <f t="shared" si="306"/>
        <v>0.99983127197870902</v>
      </c>
      <c r="I667" s="155">
        <f t="shared" si="307"/>
        <v>1.6872802129097586E-4</v>
      </c>
      <c r="J667" s="318">
        <f t="shared" si="308"/>
        <v>1</v>
      </c>
      <c r="K667" s="326">
        <f>IF(ISNUMBER('Primary endpoint outcomes'!U665)=TRUE,'Primary endpoint outcomes'!U665,(IF(ISNUMBER('Primary endpoint outcomes'!X665)=TRUE,'Primary endpoint outcomes'!X665,0)))</f>
        <v>34.78</v>
      </c>
      <c r="L667" s="326">
        <f>IF(ISNUMBER('Primary endpoint outcomes'!V665)=TRUE,'Primary endpoint outcomes'!V665,(IF(ISNUMBER('Primary endpoint outcomes'!Y665)=TRUE,'Primary endpoint outcomes'!Y665,0)))</f>
        <v>3.53</v>
      </c>
      <c r="M667" s="325">
        <f>IF(ISNUMBER('Primary endpoint outcomes'!W665)=TRUE,'Primary endpoint outcomes'!W665,(IF(ISNUMBER('Primary endpoint outcomes'!Z665)=TRUE,'Primary endpoint outcomes'!Z665,0)))</f>
        <v>108</v>
      </c>
      <c r="N667" s="326">
        <f>IF(ISNUMBER('Primary endpoint outcomes'!BC665)=TRUE,'Primary endpoint outcomes'!BC665,(IF(ISNUMBER('Primary endpoint outcomes'!BF665)=TRUE,'Primary endpoint outcomes'!BF665,0)))</f>
        <v>35.700000000000003</v>
      </c>
      <c r="O667" s="325">
        <f>IF(ISNUMBER('Primary endpoint outcomes'!BD665)=TRUE,'Primary endpoint outcomes'!BD665,(IF(ISNUMBER('Primary endpoint outcomes'!BG665)=TRUE,'Primary endpoint outcomes'!BG665,0)))</f>
        <v>3.85</v>
      </c>
      <c r="P667" s="325">
        <f>IF(ISNUMBER('Primary endpoint outcomes'!BE665)=TRUE,'Primary endpoint outcomes'!BE665,(IF(ISNUMBER('Primary endpoint outcomes'!BH665)=TRUE,'Primary endpoint outcomes'!BH665,0)))</f>
        <v>108</v>
      </c>
      <c r="Q667" s="326">
        <f>IF(ISNUMBER('Primary endpoint outcomes'!CK665)=TRUE,'Primary endpoint outcomes'!CK665,(IF(ISNUMBER('Primary endpoint outcomes'!CN665)=TRUE,'Primary endpoint outcomes'!CN665,0)))</f>
        <v>0</v>
      </c>
      <c r="R667" s="326">
        <f>IF(ISNUMBER('Primary endpoint outcomes'!CL665)=TRUE,'Primary endpoint outcomes'!CL665,(IF(ISNUMBER('Primary endpoint outcomes'!CO665)=TRUE,'Primary endpoint outcomes'!CO665,0)))</f>
        <v>0</v>
      </c>
      <c r="S667" s="325">
        <f>IF(ISNUMBER('Primary endpoint outcomes'!CM665)=TRUE,'Primary endpoint outcomes'!CM665,(IF(ISNUMBER('Primary endpoint outcomes'!CP665)=TRUE,'Primary endpoint outcomes'!CP665,0)))</f>
        <v>0</v>
      </c>
      <c r="T667" s="326">
        <f>IF(ISNUMBER('Primary endpoint outcomes'!DS665)=TRUE,'Primary endpoint outcomes'!DS665,(IF(ISNUMBER('Primary endpoint outcomes'!DV665)=TRUE,'Primary endpoint outcomes'!DV665,0)))</f>
        <v>0</v>
      </c>
      <c r="U667" s="326">
        <f>IF(ISNUMBER('Primary endpoint outcomes'!DT665)=TRUE,'Primary endpoint outcomes'!DT665,(IF(ISNUMBER('Primary endpoint outcomes'!DW665)=TRUE,'Primary endpoint outcomes'!DW665,0)))</f>
        <v>0</v>
      </c>
      <c r="V667" s="326">
        <f>IF(ISNUMBER('Primary endpoint outcomes'!DU665)=TRUE,'Primary endpoint outcomes'!DU665,(IF(ISNUMBER('Primary endpoint outcomes'!DX665)=TRUE,'Primary endpoint outcomes'!DX665,0)))</f>
        <v>0</v>
      </c>
      <c r="W667" s="326">
        <f>IF(ISNUMBER('Primary endpoint outcomes'!FA665)=TRUE,'Primary endpoint outcomes'!FA665,(IF(ISNUMBER('Primary endpoint outcomes'!FD665)=TRUE,'Primary endpoint outcomes'!FD665,0)))</f>
        <v>0</v>
      </c>
      <c r="X667" s="326">
        <f>IF(ISNUMBER('Primary endpoint outcomes'!FB665)=TRUE,'Primary endpoint outcomes'!FB665,(IF(ISNUMBER('Primary endpoint outcomes'!FE665)=TRUE,'Primary endpoint outcomes'!FE665,0)))</f>
        <v>0</v>
      </c>
      <c r="Y667" s="326">
        <f>IF(ISNUMBER('Primary endpoint outcomes'!FC665)=TRUE,'Primary endpoint outcomes'!FC665,(IF(ISNUMBER('Primary endpoint outcomes'!FF665)=TRUE,'Primary endpoint outcomes'!FF665,0)))</f>
        <v>0</v>
      </c>
      <c r="AA667" s="151">
        <f t="shared" si="309"/>
        <v>108</v>
      </c>
      <c r="AB667" s="153">
        <f t="shared" si="310"/>
        <v>107</v>
      </c>
      <c r="AC667" s="153">
        <f t="shared" si="311"/>
        <v>1333.3163</v>
      </c>
      <c r="AD667" s="151">
        <f t="shared" si="312"/>
        <v>108</v>
      </c>
      <c r="AE667" s="153">
        <f t="shared" si="313"/>
        <v>107</v>
      </c>
      <c r="AF667" s="153">
        <f t="shared" si="314"/>
        <v>1586.0075000000002</v>
      </c>
      <c r="AG667" s="151">
        <f t="shared" si="315"/>
        <v>0</v>
      </c>
      <c r="AH667" s="153">
        <f t="shared" si="316"/>
        <v>-1</v>
      </c>
      <c r="AI667" s="153">
        <f t="shared" si="317"/>
        <v>0</v>
      </c>
      <c r="AJ667" s="151">
        <f t="shared" si="318"/>
        <v>0</v>
      </c>
      <c r="AK667" s="153">
        <f t="shared" si="319"/>
        <v>-1</v>
      </c>
      <c r="AL667" s="153">
        <f t="shared" si="320"/>
        <v>0</v>
      </c>
      <c r="AM667" s="151">
        <f t="shared" si="321"/>
        <v>0</v>
      </c>
      <c r="AN667" s="153">
        <f t="shared" si="322"/>
        <v>-1</v>
      </c>
      <c r="AO667" s="153">
        <f t="shared" si="323"/>
        <v>0</v>
      </c>
      <c r="AP667" s="153">
        <f t="shared" si="324"/>
        <v>214</v>
      </c>
      <c r="AQ667" s="153">
        <f t="shared" si="325"/>
        <v>2919.3238000000001</v>
      </c>
      <c r="AR667" s="153">
        <f t="shared" si="326"/>
        <v>35.24</v>
      </c>
      <c r="AS667" s="153">
        <f t="shared" si="327"/>
        <v>3.6934672057566722</v>
      </c>
      <c r="AT667" s="153">
        <f t="shared" si="328"/>
        <v>216</v>
      </c>
    </row>
    <row r="668" spans="1:46" ht="15.75" x14ac:dyDescent="0.25">
      <c r="A668" s="152" t="str">
        <f>'Primary endpoint outcomes'!A666</f>
        <v>Yokoyama 2018</v>
      </c>
      <c r="B668" s="152" t="str">
        <f>CONCATENATE('Primary endpoint outcomes'!S666,'Primary endpoint outcomes'!T666)</f>
        <v>BDI-II21</v>
      </c>
      <c r="C668" s="154">
        <f t="shared" si="329"/>
        <v>15.399000000000001</v>
      </c>
      <c r="D668" s="154">
        <f t="shared" si="330"/>
        <v>4.0103642044871162</v>
      </c>
      <c r="E668" s="154">
        <f t="shared" si="331"/>
        <v>40</v>
      </c>
      <c r="F668" s="21" t="str">
        <f t="shared" si="304"/>
        <v>NO</v>
      </c>
      <c r="G668" s="21" t="str">
        <f t="shared" si="305"/>
        <v>YES</v>
      </c>
      <c r="H668" s="155">
        <f t="shared" si="306"/>
        <v>1.358874170727109E-4</v>
      </c>
      <c r="I668" s="155">
        <f t="shared" si="307"/>
        <v>0.99986411258292729</v>
      </c>
      <c r="J668" s="318">
        <f t="shared" si="308"/>
        <v>1</v>
      </c>
      <c r="K668" s="326">
        <f>IF(ISNUMBER('Primary endpoint outcomes'!U666)=TRUE,'Primary endpoint outcomes'!U666,(IF(ISNUMBER('Primary endpoint outcomes'!X666)=TRUE,'Primary endpoint outcomes'!X666,0)))</f>
        <v>15.42</v>
      </c>
      <c r="L668" s="326">
        <f>IF(ISNUMBER('Primary endpoint outcomes'!V666)=TRUE,'Primary endpoint outcomes'!V666,(IF(ISNUMBER('Primary endpoint outcomes'!Y666)=TRUE,'Primary endpoint outcomes'!Y666,0)))</f>
        <v>4.1399999999999997</v>
      </c>
      <c r="M668" s="325">
        <f>IF(ISNUMBER('Primary endpoint outcomes'!W666)=TRUE,'Primary endpoint outcomes'!W666,(IF(ISNUMBER('Primary endpoint outcomes'!Z666)=TRUE,'Primary endpoint outcomes'!Z666,0)))</f>
        <v>19</v>
      </c>
      <c r="N668" s="326">
        <f>IF(ISNUMBER('Primary endpoint outcomes'!BC666)=TRUE,'Primary endpoint outcomes'!BC666,(IF(ISNUMBER('Primary endpoint outcomes'!BF666)=TRUE,'Primary endpoint outcomes'!BF666,0)))</f>
        <v>15.38</v>
      </c>
      <c r="O668" s="325">
        <f>IF(ISNUMBER('Primary endpoint outcomes'!BD666)=TRUE,'Primary endpoint outcomes'!BD666,(IF(ISNUMBER('Primary endpoint outcomes'!BG666)=TRUE,'Primary endpoint outcomes'!BG666,0)))</f>
        <v>3.89</v>
      </c>
      <c r="P668" s="325">
        <f>IF(ISNUMBER('Primary endpoint outcomes'!BE666)=TRUE,'Primary endpoint outcomes'!BE666,(IF(ISNUMBER('Primary endpoint outcomes'!BH666)=TRUE,'Primary endpoint outcomes'!BH666,0)))</f>
        <v>21</v>
      </c>
      <c r="Q668" s="326">
        <f>IF(ISNUMBER('Primary endpoint outcomes'!CK666)=TRUE,'Primary endpoint outcomes'!CK666,(IF(ISNUMBER('Primary endpoint outcomes'!CN666)=TRUE,'Primary endpoint outcomes'!CN666,0)))</f>
        <v>0</v>
      </c>
      <c r="R668" s="326">
        <f>IF(ISNUMBER('Primary endpoint outcomes'!CL666)=TRUE,'Primary endpoint outcomes'!CL666,(IF(ISNUMBER('Primary endpoint outcomes'!CO666)=TRUE,'Primary endpoint outcomes'!CO666,0)))</f>
        <v>0</v>
      </c>
      <c r="S668" s="325">
        <f>IF(ISNUMBER('Primary endpoint outcomes'!CM666)=TRUE,'Primary endpoint outcomes'!CM666,(IF(ISNUMBER('Primary endpoint outcomes'!CP666)=TRUE,'Primary endpoint outcomes'!CP666,0)))</f>
        <v>0</v>
      </c>
      <c r="T668" s="326">
        <f>IF(ISNUMBER('Primary endpoint outcomes'!DS666)=TRUE,'Primary endpoint outcomes'!DS666,(IF(ISNUMBER('Primary endpoint outcomes'!DV666)=TRUE,'Primary endpoint outcomes'!DV666,0)))</f>
        <v>0</v>
      </c>
      <c r="U668" s="326">
        <f>IF(ISNUMBER('Primary endpoint outcomes'!DT666)=TRUE,'Primary endpoint outcomes'!DT666,(IF(ISNUMBER('Primary endpoint outcomes'!DW666)=TRUE,'Primary endpoint outcomes'!DW666,0)))</f>
        <v>0</v>
      </c>
      <c r="V668" s="326">
        <f>IF(ISNUMBER('Primary endpoint outcomes'!DU666)=TRUE,'Primary endpoint outcomes'!DU666,(IF(ISNUMBER('Primary endpoint outcomes'!DX666)=TRUE,'Primary endpoint outcomes'!DX666,0)))</f>
        <v>0</v>
      </c>
      <c r="W668" s="326">
        <f>IF(ISNUMBER('Primary endpoint outcomes'!FA666)=TRUE,'Primary endpoint outcomes'!FA666,(IF(ISNUMBER('Primary endpoint outcomes'!FD666)=TRUE,'Primary endpoint outcomes'!FD666,0)))</f>
        <v>0</v>
      </c>
      <c r="X668" s="326">
        <f>IF(ISNUMBER('Primary endpoint outcomes'!FB666)=TRUE,'Primary endpoint outcomes'!FB666,(IF(ISNUMBER('Primary endpoint outcomes'!FE666)=TRUE,'Primary endpoint outcomes'!FE666,0)))</f>
        <v>0</v>
      </c>
      <c r="Y668" s="326">
        <f>IF(ISNUMBER('Primary endpoint outcomes'!FC666)=TRUE,'Primary endpoint outcomes'!FC666,(IF(ISNUMBER('Primary endpoint outcomes'!FF666)=TRUE,'Primary endpoint outcomes'!FF666,0)))</f>
        <v>0</v>
      </c>
      <c r="AA668" s="151">
        <f t="shared" si="309"/>
        <v>19</v>
      </c>
      <c r="AB668" s="153">
        <f t="shared" si="310"/>
        <v>18</v>
      </c>
      <c r="AC668" s="153">
        <f t="shared" si="311"/>
        <v>308.51279999999997</v>
      </c>
      <c r="AD668" s="151">
        <f t="shared" si="312"/>
        <v>21</v>
      </c>
      <c r="AE668" s="153">
        <f t="shared" si="313"/>
        <v>20</v>
      </c>
      <c r="AF668" s="153">
        <f t="shared" si="314"/>
        <v>302.64200000000005</v>
      </c>
      <c r="AG668" s="151">
        <f t="shared" si="315"/>
        <v>0</v>
      </c>
      <c r="AH668" s="153">
        <f t="shared" si="316"/>
        <v>-1</v>
      </c>
      <c r="AI668" s="153">
        <f t="shared" si="317"/>
        <v>0</v>
      </c>
      <c r="AJ668" s="151">
        <f t="shared" si="318"/>
        <v>0</v>
      </c>
      <c r="AK668" s="153">
        <f t="shared" si="319"/>
        <v>-1</v>
      </c>
      <c r="AL668" s="153">
        <f t="shared" si="320"/>
        <v>0</v>
      </c>
      <c r="AM668" s="151">
        <f t="shared" si="321"/>
        <v>0</v>
      </c>
      <c r="AN668" s="153">
        <f t="shared" si="322"/>
        <v>-1</v>
      </c>
      <c r="AO668" s="153">
        <f t="shared" si="323"/>
        <v>0</v>
      </c>
      <c r="AP668" s="153">
        <f t="shared" si="324"/>
        <v>38</v>
      </c>
      <c r="AQ668" s="153">
        <f t="shared" si="325"/>
        <v>611.15480000000002</v>
      </c>
      <c r="AR668" s="153">
        <f t="shared" si="326"/>
        <v>15.399000000000001</v>
      </c>
      <c r="AS668" s="153">
        <f t="shared" si="327"/>
        <v>4.0103642044871162</v>
      </c>
      <c r="AT668" s="153">
        <f t="shared" si="328"/>
        <v>40</v>
      </c>
    </row>
    <row r="669" spans="1:46" ht="15.75" x14ac:dyDescent="0.25">
      <c r="A669" s="152" t="str">
        <f>'Primary endpoint outcomes'!A667</f>
        <v>Young 1987</v>
      </c>
      <c r="B669" s="152" t="str">
        <f>CONCATENATE('Primary endpoint outcomes'!S667,'Primary endpoint outcomes'!T667)</f>
        <v>BDI-I21</v>
      </c>
      <c r="C669" s="154">
        <f t="shared" si="329"/>
        <v>46.05</v>
      </c>
      <c r="D669" s="154">
        <f t="shared" si="330"/>
        <v>0</v>
      </c>
      <c r="E669" s="154">
        <f t="shared" si="331"/>
        <v>50</v>
      </c>
      <c r="F669" s="21" t="str">
        <f t="shared" si="304"/>
        <v>YES</v>
      </c>
      <c r="G669" s="21" t="str">
        <f t="shared" si="305"/>
        <v>NO</v>
      </c>
      <c r="H669" s="155" t="e">
        <f t="shared" si="306"/>
        <v>#NUM!</v>
      </c>
      <c r="I669" s="155" t="e">
        <f t="shared" si="307"/>
        <v>#NUM!</v>
      </c>
      <c r="J669" s="318">
        <f t="shared" si="308"/>
        <v>0</v>
      </c>
      <c r="K669" s="326">
        <f>IF(ISNUMBER('Primary endpoint outcomes'!U667)=TRUE,'Primary endpoint outcomes'!U667,(IF(ISNUMBER('Primary endpoint outcomes'!X667)=TRUE,'Primary endpoint outcomes'!X667,0)))</f>
        <v>44</v>
      </c>
      <c r="L669" s="326">
        <f>IF(ISNUMBER('Primary endpoint outcomes'!V667)=TRUE,'Primary endpoint outcomes'!V667,(IF(ISNUMBER('Primary endpoint outcomes'!Y667)=TRUE,'Primary endpoint outcomes'!Y667,0)))</f>
        <v>0</v>
      </c>
      <c r="M669" s="325">
        <f>IF(ISNUMBER('Primary endpoint outcomes'!W667)=TRUE,'Primary endpoint outcomes'!W667,(IF(ISNUMBER('Primary endpoint outcomes'!Z667)=TRUE,'Primary endpoint outcomes'!Z667,0)))</f>
        <v>25</v>
      </c>
      <c r="N669" s="326">
        <f>IF(ISNUMBER('Primary endpoint outcomes'!BC667)=TRUE,'Primary endpoint outcomes'!BC667,(IF(ISNUMBER('Primary endpoint outcomes'!BF667)=TRUE,'Primary endpoint outcomes'!BF667,0)))</f>
        <v>48.1</v>
      </c>
      <c r="O669" s="325">
        <f>IF(ISNUMBER('Primary endpoint outcomes'!BD667)=TRUE,'Primary endpoint outcomes'!BD667,(IF(ISNUMBER('Primary endpoint outcomes'!BG667)=TRUE,'Primary endpoint outcomes'!BG667,0)))</f>
        <v>0</v>
      </c>
      <c r="P669" s="325">
        <f>IF(ISNUMBER('Primary endpoint outcomes'!BE667)=TRUE,'Primary endpoint outcomes'!BE667,(IF(ISNUMBER('Primary endpoint outcomes'!BH667)=TRUE,'Primary endpoint outcomes'!BH667,0)))</f>
        <v>25</v>
      </c>
      <c r="Q669" s="326">
        <f>IF(ISNUMBER('Primary endpoint outcomes'!CK667)=TRUE,'Primary endpoint outcomes'!CK667,(IF(ISNUMBER('Primary endpoint outcomes'!CN667)=TRUE,'Primary endpoint outcomes'!CN667,0)))</f>
        <v>0</v>
      </c>
      <c r="R669" s="326">
        <f>IF(ISNUMBER('Primary endpoint outcomes'!CL667)=TRUE,'Primary endpoint outcomes'!CL667,(IF(ISNUMBER('Primary endpoint outcomes'!CO667)=TRUE,'Primary endpoint outcomes'!CO667,0)))</f>
        <v>0</v>
      </c>
      <c r="S669" s="325">
        <f>IF(ISNUMBER('Primary endpoint outcomes'!CM667)=TRUE,'Primary endpoint outcomes'!CM667,(IF(ISNUMBER('Primary endpoint outcomes'!CP667)=TRUE,'Primary endpoint outcomes'!CP667,0)))</f>
        <v>0</v>
      </c>
      <c r="T669" s="326">
        <f>IF(ISNUMBER('Primary endpoint outcomes'!DS667)=TRUE,'Primary endpoint outcomes'!DS667,(IF(ISNUMBER('Primary endpoint outcomes'!DV667)=TRUE,'Primary endpoint outcomes'!DV667,0)))</f>
        <v>0</v>
      </c>
      <c r="U669" s="326">
        <f>IF(ISNUMBER('Primary endpoint outcomes'!DT667)=TRUE,'Primary endpoint outcomes'!DT667,(IF(ISNUMBER('Primary endpoint outcomes'!DW667)=TRUE,'Primary endpoint outcomes'!DW667,0)))</f>
        <v>0</v>
      </c>
      <c r="V669" s="326">
        <f>IF(ISNUMBER('Primary endpoint outcomes'!DU667)=TRUE,'Primary endpoint outcomes'!DU667,(IF(ISNUMBER('Primary endpoint outcomes'!DX667)=TRUE,'Primary endpoint outcomes'!DX667,0)))</f>
        <v>0</v>
      </c>
      <c r="W669" s="326">
        <f>IF(ISNUMBER('Primary endpoint outcomes'!FA667)=TRUE,'Primary endpoint outcomes'!FA667,(IF(ISNUMBER('Primary endpoint outcomes'!FD667)=TRUE,'Primary endpoint outcomes'!FD667,0)))</f>
        <v>0</v>
      </c>
      <c r="X669" s="326">
        <f>IF(ISNUMBER('Primary endpoint outcomes'!FB667)=TRUE,'Primary endpoint outcomes'!FB667,(IF(ISNUMBER('Primary endpoint outcomes'!FE667)=TRUE,'Primary endpoint outcomes'!FE667,0)))</f>
        <v>0</v>
      </c>
      <c r="Y669" s="326">
        <f>IF(ISNUMBER('Primary endpoint outcomes'!FC667)=TRUE,'Primary endpoint outcomes'!FC667,(IF(ISNUMBER('Primary endpoint outcomes'!FF667)=TRUE,'Primary endpoint outcomes'!FF667,0)))</f>
        <v>0</v>
      </c>
      <c r="AA669" s="151">
        <f t="shared" si="309"/>
        <v>25</v>
      </c>
      <c r="AB669" s="153">
        <f t="shared" si="310"/>
        <v>24</v>
      </c>
      <c r="AC669" s="153">
        <f t="shared" si="311"/>
        <v>0</v>
      </c>
      <c r="AD669" s="151">
        <f t="shared" si="312"/>
        <v>25</v>
      </c>
      <c r="AE669" s="153">
        <f t="shared" si="313"/>
        <v>24</v>
      </c>
      <c r="AF669" s="153">
        <f t="shared" si="314"/>
        <v>0</v>
      </c>
      <c r="AG669" s="151">
        <f t="shared" si="315"/>
        <v>0</v>
      </c>
      <c r="AH669" s="153">
        <f t="shared" si="316"/>
        <v>-1</v>
      </c>
      <c r="AI669" s="153">
        <f t="shared" si="317"/>
        <v>0</v>
      </c>
      <c r="AJ669" s="151">
        <f t="shared" si="318"/>
        <v>0</v>
      </c>
      <c r="AK669" s="153">
        <f t="shared" si="319"/>
        <v>-1</v>
      </c>
      <c r="AL669" s="153">
        <f t="shared" si="320"/>
        <v>0</v>
      </c>
      <c r="AM669" s="151">
        <f t="shared" si="321"/>
        <v>0</v>
      </c>
      <c r="AN669" s="153">
        <f t="shared" si="322"/>
        <v>-1</v>
      </c>
      <c r="AO669" s="153">
        <f t="shared" si="323"/>
        <v>0</v>
      </c>
      <c r="AP669" s="153">
        <f t="shared" si="324"/>
        <v>48</v>
      </c>
      <c r="AQ669" s="153">
        <f t="shared" si="325"/>
        <v>0</v>
      </c>
      <c r="AR669" s="153">
        <f t="shared" si="326"/>
        <v>46.05</v>
      </c>
      <c r="AS669" s="153">
        <f t="shared" si="327"/>
        <v>0</v>
      </c>
      <c r="AT669" s="153">
        <f t="shared" si="328"/>
        <v>50</v>
      </c>
    </row>
    <row r="670" spans="1:46" ht="15.75" x14ac:dyDescent="0.25">
      <c r="A670" s="152" t="str">
        <f>'Primary endpoint outcomes'!A668</f>
        <v>Zemestani 2016</v>
      </c>
      <c r="B670" s="152" t="str">
        <f>CONCATENATE('Primary endpoint outcomes'!S668,'Primary endpoint outcomes'!T668)</f>
        <v>BDI-II21</v>
      </c>
      <c r="C670" s="154">
        <f t="shared" si="329"/>
        <v>29.133333333333333</v>
      </c>
      <c r="D670" s="154">
        <f t="shared" si="330"/>
        <v>3.3925457501213847</v>
      </c>
      <c r="E670" s="154">
        <f t="shared" si="331"/>
        <v>45</v>
      </c>
      <c r="F670" s="21" t="str">
        <f t="shared" si="304"/>
        <v>NO</v>
      </c>
      <c r="G670" s="21" t="str">
        <f t="shared" si="305"/>
        <v>YES</v>
      </c>
      <c r="H670" s="155">
        <f t="shared" si="306"/>
        <v>0.39918312843444426</v>
      </c>
      <c r="I670" s="155">
        <f t="shared" si="307"/>
        <v>0.60081687156555574</v>
      </c>
      <c r="J670" s="318">
        <f t="shared" si="308"/>
        <v>1</v>
      </c>
      <c r="K670" s="326">
        <f>IF(ISNUMBER('Primary endpoint outcomes'!U668)=TRUE,'Primary endpoint outcomes'!U668,(IF(ISNUMBER('Primary endpoint outcomes'!X668)=TRUE,'Primary endpoint outcomes'!X668,0)))</f>
        <v>28.77</v>
      </c>
      <c r="L670" s="326">
        <f>IF(ISNUMBER('Primary endpoint outcomes'!V668)=TRUE,'Primary endpoint outcomes'!V668,(IF(ISNUMBER('Primary endpoint outcomes'!Y668)=TRUE,'Primary endpoint outcomes'!Y668,0)))</f>
        <v>3.37</v>
      </c>
      <c r="M670" s="325">
        <f>IF(ISNUMBER('Primary endpoint outcomes'!W668)=TRUE,'Primary endpoint outcomes'!W668,(IF(ISNUMBER('Primary endpoint outcomes'!Z668)=TRUE,'Primary endpoint outcomes'!Z668,0)))</f>
        <v>15</v>
      </c>
      <c r="N670" s="326">
        <f>IF(ISNUMBER('Primary endpoint outcomes'!BC668)=TRUE,'Primary endpoint outcomes'!BC668,(IF(ISNUMBER('Primary endpoint outcomes'!BF668)=TRUE,'Primary endpoint outcomes'!BF668,0)))</f>
        <v>29.28</v>
      </c>
      <c r="O670" s="325">
        <f>IF(ISNUMBER('Primary endpoint outcomes'!BD668)=TRUE,'Primary endpoint outcomes'!BD668,(IF(ISNUMBER('Primary endpoint outcomes'!BG668)=TRUE,'Primary endpoint outcomes'!BG668,0)))</f>
        <v>3.24</v>
      </c>
      <c r="P670" s="325">
        <f>IF(ISNUMBER('Primary endpoint outcomes'!BE668)=TRUE,'Primary endpoint outcomes'!BE668,(IF(ISNUMBER('Primary endpoint outcomes'!BH668)=TRUE,'Primary endpoint outcomes'!BH668,0)))</f>
        <v>15</v>
      </c>
      <c r="Q670" s="326">
        <f>IF(ISNUMBER('Primary endpoint outcomes'!CK668)=TRUE,'Primary endpoint outcomes'!CK668,(IF(ISNUMBER('Primary endpoint outcomes'!CN668)=TRUE,'Primary endpoint outcomes'!CN668,0)))</f>
        <v>29.35</v>
      </c>
      <c r="R670" s="326">
        <f>IF(ISNUMBER('Primary endpoint outcomes'!CL668)=TRUE,'Primary endpoint outcomes'!CL668,(IF(ISNUMBER('Primary endpoint outcomes'!CO668)=TRUE,'Primary endpoint outcomes'!CO668,0)))</f>
        <v>3.56</v>
      </c>
      <c r="S670" s="325">
        <f>IF(ISNUMBER('Primary endpoint outcomes'!CM668)=TRUE,'Primary endpoint outcomes'!CM668,(IF(ISNUMBER('Primary endpoint outcomes'!CP668)=TRUE,'Primary endpoint outcomes'!CP668,0)))</f>
        <v>15</v>
      </c>
      <c r="T670" s="326">
        <f>IF(ISNUMBER('Primary endpoint outcomes'!DS668)=TRUE,'Primary endpoint outcomes'!DS668,(IF(ISNUMBER('Primary endpoint outcomes'!DV668)=TRUE,'Primary endpoint outcomes'!DV668,0)))</f>
        <v>0</v>
      </c>
      <c r="U670" s="326">
        <f>IF(ISNUMBER('Primary endpoint outcomes'!DT668)=TRUE,'Primary endpoint outcomes'!DT668,(IF(ISNUMBER('Primary endpoint outcomes'!DW668)=TRUE,'Primary endpoint outcomes'!DW668,0)))</f>
        <v>0</v>
      </c>
      <c r="V670" s="326">
        <f>IF(ISNUMBER('Primary endpoint outcomes'!DU668)=TRUE,'Primary endpoint outcomes'!DU668,(IF(ISNUMBER('Primary endpoint outcomes'!DX668)=TRUE,'Primary endpoint outcomes'!DX668,0)))</f>
        <v>0</v>
      </c>
      <c r="W670" s="326">
        <f>IF(ISNUMBER('Primary endpoint outcomes'!FA668)=TRUE,'Primary endpoint outcomes'!FA668,(IF(ISNUMBER('Primary endpoint outcomes'!FD668)=TRUE,'Primary endpoint outcomes'!FD668,0)))</f>
        <v>0</v>
      </c>
      <c r="X670" s="326">
        <f>IF(ISNUMBER('Primary endpoint outcomes'!FB668)=TRUE,'Primary endpoint outcomes'!FB668,(IF(ISNUMBER('Primary endpoint outcomes'!FE668)=TRUE,'Primary endpoint outcomes'!FE668,0)))</f>
        <v>0</v>
      </c>
      <c r="Y670" s="326">
        <f>IF(ISNUMBER('Primary endpoint outcomes'!FC668)=TRUE,'Primary endpoint outcomes'!FC668,(IF(ISNUMBER('Primary endpoint outcomes'!FF668)=TRUE,'Primary endpoint outcomes'!FF668,0)))</f>
        <v>0</v>
      </c>
      <c r="AA670" s="151">
        <f t="shared" si="309"/>
        <v>15</v>
      </c>
      <c r="AB670" s="153">
        <f t="shared" si="310"/>
        <v>14</v>
      </c>
      <c r="AC670" s="153">
        <f t="shared" si="311"/>
        <v>158.99660000000003</v>
      </c>
      <c r="AD670" s="151">
        <f t="shared" si="312"/>
        <v>15</v>
      </c>
      <c r="AE670" s="153">
        <f t="shared" si="313"/>
        <v>14</v>
      </c>
      <c r="AF670" s="153">
        <f t="shared" si="314"/>
        <v>146.96640000000002</v>
      </c>
      <c r="AG670" s="151">
        <f t="shared" si="315"/>
        <v>15</v>
      </c>
      <c r="AH670" s="153">
        <f t="shared" si="316"/>
        <v>14</v>
      </c>
      <c r="AI670" s="153">
        <f t="shared" si="317"/>
        <v>177.43040000000002</v>
      </c>
      <c r="AJ670" s="151">
        <f t="shared" si="318"/>
        <v>0</v>
      </c>
      <c r="AK670" s="153">
        <f t="shared" si="319"/>
        <v>-1</v>
      </c>
      <c r="AL670" s="153">
        <f t="shared" si="320"/>
        <v>0</v>
      </c>
      <c r="AM670" s="151">
        <f t="shared" si="321"/>
        <v>0</v>
      </c>
      <c r="AN670" s="153">
        <f t="shared" si="322"/>
        <v>-1</v>
      </c>
      <c r="AO670" s="153">
        <f t="shared" si="323"/>
        <v>0</v>
      </c>
      <c r="AP670" s="153">
        <f t="shared" si="324"/>
        <v>42</v>
      </c>
      <c r="AQ670" s="153">
        <f t="shared" si="325"/>
        <v>483.3934000000001</v>
      </c>
      <c r="AR670" s="153">
        <f t="shared" si="326"/>
        <v>29.133333333333333</v>
      </c>
      <c r="AS670" s="153">
        <f t="shared" si="327"/>
        <v>3.3925457501213847</v>
      </c>
      <c r="AT670" s="153">
        <f t="shared" si="328"/>
        <v>45</v>
      </c>
    </row>
    <row r="671" spans="1:46" ht="15.75" x14ac:dyDescent="0.25">
      <c r="A671" s="152" t="str">
        <f>'Primary endpoint outcomes'!A669</f>
        <v>Zemestani 2017</v>
      </c>
      <c r="B671" s="152" t="str">
        <f>CONCATENATE('Primary endpoint outcomes'!S669,'Primary endpoint outcomes'!T669)</f>
        <v>BDI-II21</v>
      </c>
      <c r="C671" s="154">
        <f t="shared" si="329"/>
        <v>26.213953488372088</v>
      </c>
      <c r="D671" s="154">
        <f t="shared" si="330"/>
        <v>3.2424772222153488</v>
      </c>
      <c r="E671" s="154">
        <f t="shared" si="331"/>
        <v>43</v>
      </c>
      <c r="F671" s="21" t="str">
        <f t="shared" si="304"/>
        <v>NO</v>
      </c>
      <c r="G671" s="21" t="str">
        <f t="shared" si="305"/>
        <v>YES</v>
      </c>
      <c r="H671" s="155">
        <f t="shared" si="306"/>
        <v>0.12147597876003802</v>
      </c>
      <c r="I671" s="155">
        <f t="shared" si="307"/>
        <v>0.87852402123996198</v>
      </c>
      <c r="J671" s="318">
        <f t="shared" si="308"/>
        <v>1</v>
      </c>
      <c r="K671" s="326">
        <f>IF(ISNUMBER('Primary endpoint outcomes'!U669)=TRUE,'Primary endpoint outcomes'!U669,(IF(ISNUMBER('Primary endpoint outcomes'!X669)=TRUE,'Primary endpoint outcomes'!X669,0)))</f>
        <v>26</v>
      </c>
      <c r="L671" s="326">
        <f>IF(ISNUMBER('Primary endpoint outcomes'!V669)=TRUE,'Primary endpoint outcomes'!V669,(IF(ISNUMBER('Primary endpoint outcomes'!Y669)=TRUE,'Primary endpoint outcomes'!Y669,0)))</f>
        <v>3.4</v>
      </c>
      <c r="M671" s="325">
        <f>IF(ISNUMBER('Primary endpoint outcomes'!W669)=TRUE,'Primary endpoint outcomes'!W669,(IF(ISNUMBER('Primary endpoint outcomes'!Z669)=TRUE,'Primary endpoint outcomes'!Z669,0)))</f>
        <v>20</v>
      </c>
      <c r="N671" s="326">
        <f>IF(ISNUMBER('Primary endpoint outcomes'!BC669)=TRUE,'Primary endpoint outcomes'!BC669,(IF(ISNUMBER('Primary endpoint outcomes'!BF669)=TRUE,'Primary endpoint outcomes'!BF669,0)))</f>
        <v>26.4</v>
      </c>
      <c r="O671" s="325">
        <f>IF(ISNUMBER('Primary endpoint outcomes'!BD669)=TRUE,'Primary endpoint outcomes'!BD669,(IF(ISNUMBER('Primary endpoint outcomes'!BG669)=TRUE,'Primary endpoint outcomes'!BG669,0)))</f>
        <v>3.1</v>
      </c>
      <c r="P671" s="325">
        <f>IF(ISNUMBER('Primary endpoint outcomes'!BE669)=TRUE,'Primary endpoint outcomes'!BE669,(IF(ISNUMBER('Primary endpoint outcomes'!BH669)=TRUE,'Primary endpoint outcomes'!BH669,0)))</f>
        <v>23</v>
      </c>
      <c r="Q671" s="326">
        <f>IF(ISNUMBER('Primary endpoint outcomes'!CK669)=TRUE,'Primary endpoint outcomes'!CK669,(IF(ISNUMBER('Primary endpoint outcomes'!CN669)=TRUE,'Primary endpoint outcomes'!CN669,0)))</f>
        <v>0</v>
      </c>
      <c r="R671" s="326">
        <f>IF(ISNUMBER('Primary endpoint outcomes'!CL669)=TRUE,'Primary endpoint outcomes'!CL669,(IF(ISNUMBER('Primary endpoint outcomes'!CO669)=TRUE,'Primary endpoint outcomes'!CO669,0)))</f>
        <v>0</v>
      </c>
      <c r="S671" s="325">
        <f>IF(ISNUMBER('Primary endpoint outcomes'!CM669)=TRUE,'Primary endpoint outcomes'!CM669,(IF(ISNUMBER('Primary endpoint outcomes'!CP669)=TRUE,'Primary endpoint outcomes'!CP669,0)))</f>
        <v>0</v>
      </c>
      <c r="T671" s="326">
        <f>IF(ISNUMBER('Primary endpoint outcomes'!DS669)=TRUE,'Primary endpoint outcomes'!DS669,(IF(ISNUMBER('Primary endpoint outcomes'!DV669)=TRUE,'Primary endpoint outcomes'!DV669,0)))</f>
        <v>0</v>
      </c>
      <c r="U671" s="326">
        <f>IF(ISNUMBER('Primary endpoint outcomes'!DT669)=TRUE,'Primary endpoint outcomes'!DT669,(IF(ISNUMBER('Primary endpoint outcomes'!DW669)=TRUE,'Primary endpoint outcomes'!DW669,0)))</f>
        <v>0</v>
      </c>
      <c r="V671" s="326">
        <f>IF(ISNUMBER('Primary endpoint outcomes'!DU669)=TRUE,'Primary endpoint outcomes'!DU669,(IF(ISNUMBER('Primary endpoint outcomes'!DX669)=TRUE,'Primary endpoint outcomes'!DX669,0)))</f>
        <v>0</v>
      </c>
      <c r="W671" s="326">
        <f>IF(ISNUMBER('Primary endpoint outcomes'!FA669)=TRUE,'Primary endpoint outcomes'!FA669,(IF(ISNUMBER('Primary endpoint outcomes'!FD669)=TRUE,'Primary endpoint outcomes'!FD669,0)))</f>
        <v>0</v>
      </c>
      <c r="X671" s="326">
        <f>IF(ISNUMBER('Primary endpoint outcomes'!FB669)=TRUE,'Primary endpoint outcomes'!FB669,(IF(ISNUMBER('Primary endpoint outcomes'!FE669)=TRUE,'Primary endpoint outcomes'!FE669,0)))</f>
        <v>0</v>
      </c>
      <c r="Y671" s="326">
        <f>IF(ISNUMBER('Primary endpoint outcomes'!FC669)=TRUE,'Primary endpoint outcomes'!FC669,(IF(ISNUMBER('Primary endpoint outcomes'!FF669)=TRUE,'Primary endpoint outcomes'!FF669,0)))</f>
        <v>0</v>
      </c>
      <c r="AA671" s="151">
        <f t="shared" si="309"/>
        <v>20</v>
      </c>
      <c r="AB671" s="153">
        <f t="shared" si="310"/>
        <v>19</v>
      </c>
      <c r="AC671" s="153">
        <f t="shared" si="311"/>
        <v>219.64</v>
      </c>
      <c r="AD671" s="151">
        <f t="shared" si="312"/>
        <v>23</v>
      </c>
      <c r="AE671" s="153">
        <f t="shared" si="313"/>
        <v>22</v>
      </c>
      <c r="AF671" s="153">
        <f t="shared" si="314"/>
        <v>211.42000000000002</v>
      </c>
      <c r="AG671" s="151">
        <f t="shared" si="315"/>
        <v>0</v>
      </c>
      <c r="AH671" s="153">
        <f t="shared" si="316"/>
        <v>-1</v>
      </c>
      <c r="AI671" s="153">
        <f t="shared" si="317"/>
        <v>0</v>
      </c>
      <c r="AJ671" s="151">
        <f t="shared" si="318"/>
        <v>0</v>
      </c>
      <c r="AK671" s="153">
        <f t="shared" si="319"/>
        <v>-1</v>
      </c>
      <c r="AL671" s="153">
        <f t="shared" si="320"/>
        <v>0</v>
      </c>
      <c r="AM671" s="151">
        <f t="shared" si="321"/>
        <v>0</v>
      </c>
      <c r="AN671" s="153">
        <f t="shared" si="322"/>
        <v>-1</v>
      </c>
      <c r="AO671" s="153">
        <f t="shared" si="323"/>
        <v>0</v>
      </c>
      <c r="AP671" s="153">
        <f t="shared" si="324"/>
        <v>41</v>
      </c>
      <c r="AQ671" s="153">
        <f t="shared" si="325"/>
        <v>431.06</v>
      </c>
      <c r="AR671" s="153">
        <f t="shared" si="326"/>
        <v>26.213953488372088</v>
      </c>
      <c r="AS671" s="153">
        <f t="shared" si="327"/>
        <v>3.2424772222153488</v>
      </c>
      <c r="AT671" s="153">
        <f t="shared" si="328"/>
        <v>43</v>
      </c>
    </row>
    <row r="672" spans="1:46" ht="15.75" x14ac:dyDescent="0.25">
      <c r="A672" s="152" t="str">
        <f>'Primary endpoint outcomes'!A670</f>
        <v>Zhang 2005</v>
      </c>
      <c r="B672" s="152" t="str">
        <f>CONCATENATE('Primary endpoint outcomes'!S670,'Primary endpoint outcomes'!T670)</f>
        <v>HAMD17</v>
      </c>
      <c r="C672" s="154" t="e">
        <f t="shared" si="329"/>
        <v>#DIV/0!</v>
      </c>
      <c r="D672" s="154" t="e">
        <f t="shared" si="330"/>
        <v>#DIV/0!</v>
      </c>
      <c r="E672" s="154">
        <f t="shared" si="331"/>
        <v>0</v>
      </c>
      <c r="F672" s="21" t="e">
        <f t="shared" si="304"/>
        <v>#DIV/0!</v>
      </c>
      <c r="G672" s="21" t="e">
        <f t="shared" si="305"/>
        <v>#DIV/0!</v>
      </c>
      <c r="H672" s="155" t="e">
        <f t="shared" si="306"/>
        <v>#DIV/0!</v>
      </c>
      <c r="I672" s="155" t="e">
        <f t="shared" si="307"/>
        <v>#DIV/0!</v>
      </c>
      <c r="J672" s="318">
        <f t="shared" si="308"/>
        <v>0</v>
      </c>
      <c r="K672" s="326">
        <f>IF(ISNUMBER('Primary endpoint outcomes'!U670)=TRUE,'Primary endpoint outcomes'!U670,(IF(ISNUMBER('Primary endpoint outcomes'!X670)=TRUE,'Primary endpoint outcomes'!X670,0)))</f>
        <v>0</v>
      </c>
      <c r="L672" s="326">
        <f>IF(ISNUMBER('Primary endpoint outcomes'!V670)=TRUE,'Primary endpoint outcomes'!V670,(IF(ISNUMBER('Primary endpoint outcomes'!Y670)=TRUE,'Primary endpoint outcomes'!Y670,0)))</f>
        <v>0</v>
      </c>
      <c r="M672" s="325">
        <f>IF(ISNUMBER('Primary endpoint outcomes'!W670)=TRUE,'Primary endpoint outcomes'!W670,(IF(ISNUMBER('Primary endpoint outcomes'!Z670)=TRUE,'Primary endpoint outcomes'!Z670,0)))</f>
        <v>0</v>
      </c>
      <c r="N672" s="326">
        <f>IF(ISNUMBER('Primary endpoint outcomes'!BC670)=TRUE,'Primary endpoint outcomes'!BC670,(IF(ISNUMBER('Primary endpoint outcomes'!BF670)=TRUE,'Primary endpoint outcomes'!BF670,0)))</f>
        <v>0</v>
      </c>
      <c r="O672" s="325">
        <f>IF(ISNUMBER('Primary endpoint outcomes'!BD670)=TRUE,'Primary endpoint outcomes'!BD670,(IF(ISNUMBER('Primary endpoint outcomes'!BG670)=TRUE,'Primary endpoint outcomes'!BG670,0)))</f>
        <v>0</v>
      </c>
      <c r="P672" s="325">
        <f>IF(ISNUMBER('Primary endpoint outcomes'!BE670)=TRUE,'Primary endpoint outcomes'!BE670,(IF(ISNUMBER('Primary endpoint outcomes'!BH670)=TRUE,'Primary endpoint outcomes'!BH670,0)))</f>
        <v>0</v>
      </c>
      <c r="Q672" s="326">
        <f>IF(ISNUMBER('Primary endpoint outcomes'!CK670)=TRUE,'Primary endpoint outcomes'!CK670,(IF(ISNUMBER('Primary endpoint outcomes'!CN670)=TRUE,'Primary endpoint outcomes'!CN670,0)))</f>
        <v>0</v>
      </c>
      <c r="R672" s="326">
        <f>IF(ISNUMBER('Primary endpoint outcomes'!CL670)=TRUE,'Primary endpoint outcomes'!CL670,(IF(ISNUMBER('Primary endpoint outcomes'!CO670)=TRUE,'Primary endpoint outcomes'!CO670,0)))</f>
        <v>0</v>
      </c>
      <c r="S672" s="325">
        <f>IF(ISNUMBER('Primary endpoint outcomes'!CM670)=TRUE,'Primary endpoint outcomes'!CM670,(IF(ISNUMBER('Primary endpoint outcomes'!CP670)=TRUE,'Primary endpoint outcomes'!CP670,0)))</f>
        <v>0</v>
      </c>
      <c r="T672" s="326">
        <f>IF(ISNUMBER('Primary endpoint outcomes'!DS670)=TRUE,'Primary endpoint outcomes'!DS670,(IF(ISNUMBER('Primary endpoint outcomes'!DV670)=TRUE,'Primary endpoint outcomes'!DV670,0)))</f>
        <v>0</v>
      </c>
      <c r="U672" s="326">
        <f>IF(ISNUMBER('Primary endpoint outcomes'!DT670)=TRUE,'Primary endpoint outcomes'!DT670,(IF(ISNUMBER('Primary endpoint outcomes'!DW670)=TRUE,'Primary endpoint outcomes'!DW670,0)))</f>
        <v>0</v>
      </c>
      <c r="V672" s="326">
        <f>IF(ISNUMBER('Primary endpoint outcomes'!DU670)=TRUE,'Primary endpoint outcomes'!DU670,(IF(ISNUMBER('Primary endpoint outcomes'!DX670)=TRUE,'Primary endpoint outcomes'!DX670,0)))</f>
        <v>0</v>
      </c>
      <c r="W672" s="326">
        <f>IF(ISNUMBER('Primary endpoint outcomes'!FA670)=TRUE,'Primary endpoint outcomes'!FA670,(IF(ISNUMBER('Primary endpoint outcomes'!FD670)=TRUE,'Primary endpoint outcomes'!FD670,0)))</f>
        <v>0</v>
      </c>
      <c r="X672" s="326">
        <f>IF(ISNUMBER('Primary endpoint outcomes'!FB670)=TRUE,'Primary endpoint outcomes'!FB670,(IF(ISNUMBER('Primary endpoint outcomes'!FE670)=TRUE,'Primary endpoint outcomes'!FE670,0)))</f>
        <v>0</v>
      </c>
      <c r="Y672" s="326">
        <f>IF(ISNUMBER('Primary endpoint outcomes'!FC670)=TRUE,'Primary endpoint outcomes'!FC670,(IF(ISNUMBER('Primary endpoint outcomes'!FF670)=TRUE,'Primary endpoint outcomes'!FF670,0)))</f>
        <v>0</v>
      </c>
      <c r="AA672" s="151">
        <f t="shared" si="309"/>
        <v>0</v>
      </c>
      <c r="AB672" s="153">
        <f t="shared" si="310"/>
        <v>-1</v>
      </c>
      <c r="AC672" s="153">
        <f t="shared" si="311"/>
        <v>0</v>
      </c>
      <c r="AD672" s="151">
        <f t="shared" si="312"/>
        <v>0</v>
      </c>
      <c r="AE672" s="153">
        <f t="shared" si="313"/>
        <v>-1</v>
      </c>
      <c r="AF672" s="153">
        <f t="shared" si="314"/>
        <v>0</v>
      </c>
      <c r="AG672" s="151">
        <f t="shared" si="315"/>
        <v>0</v>
      </c>
      <c r="AH672" s="153">
        <f t="shared" si="316"/>
        <v>-1</v>
      </c>
      <c r="AI672" s="153">
        <f t="shared" si="317"/>
        <v>0</v>
      </c>
      <c r="AJ672" s="151">
        <f t="shared" si="318"/>
        <v>0</v>
      </c>
      <c r="AK672" s="153">
        <f t="shared" si="319"/>
        <v>-1</v>
      </c>
      <c r="AL672" s="153">
        <f t="shared" si="320"/>
        <v>0</v>
      </c>
      <c r="AM672" s="151">
        <f t="shared" si="321"/>
        <v>0</v>
      </c>
      <c r="AN672" s="153">
        <f t="shared" si="322"/>
        <v>-1</v>
      </c>
      <c r="AO672" s="153">
        <f t="shared" si="323"/>
        <v>0</v>
      </c>
      <c r="AP672" s="153" t="b">
        <f t="shared" si="324"/>
        <v>0</v>
      </c>
      <c r="AQ672" s="153">
        <f t="shared" si="325"/>
        <v>0</v>
      </c>
      <c r="AR672" s="153" t="e">
        <f t="shared" si="326"/>
        <v>#DIV/0!</v>
      </c>
      <c r="AS672" s="153" t="e">
        <f t="shared" si="327"/>
        <v>#DIV/0!</v>
      </c>
      <c r="AT672" s="153">
        <f t="shared" si="328"/>
        <v>0</v>
      </c>
    </row>
    <row r="673" spans="1:46" ht="15.75" x14ac:dyDescent="0.25">
      <c r="A673" s="152" t="str">
        <f>'Primary endpoint outcomes'!A671</f>
        <v>Zhang 2007a</v>
      </c>
      <c r="B673" s="152" t="str">
        <f>CONCATENATE('Primary endpoint outcomes'!S671,'Primary endpoint outcomes'!T671)</f>
        <v>HAMD17</v>
      </c>
      <c r="C673" s="154">
        <f t="shared" si="329"/>
        <v>28.81904761904762</v>
      </c>
      <c r="D673" s="154">
        <f t="shared" si="330"/>
        <v>5.9593833573617321</v>
      </c>
      <c r="E673" s="154">
        <f t="shared" si="331"/>
        <v>42</v>
      </c>
      <c r="F673" s="21" t="str">
        <f t="shared" si="304"/>
        <v>YES</v>
      </c>
      <c r="G673" s="21" t="str">
        <f t="shared" si="305"/>
        <v>NO</v>
      </c>
      <c r="H673" s="155">
        <f t="shared" si="306"/>
        <v>0.98426464171820371</v>
      </c>
      <c r="I673" s="155">
        <f t="shared" si="307"/>
        <v>1.5735358281796286E-2</v>
      </c>
      <c r="J673" s="318">
        <f t="shared" si="308"/>
        <v>1</v>
      </c>
      <c r="K673" s="326">
        <f>IF(ISNUMBER('Primary endpoint outcomes'!U671)=TRUE,'Primary endpoint outcomes'!U671,(IF(ISNUMBER('Primary endpoint outcomes'!X671)=TRUE,'Primary endpoint outcomes'!X671,0)))</f>
        <v>29.2</v>
      </c>
      <c r="L673" s="326">
        <f>IF(ISNUMBER('Primary endpoint outcomes'!V671)=TRUE,'Primary endpoint outcomes'!V671,(IF(ISNUMBER('Primary endpoint outcomes'!Y671)=TRUE,'Primary endpoint outcomes'!Y671,0)))</f>
        <v>6.1</v>
      </c>
      <c r="M673" s="325">
        <f>IF(ISNUMBER('Primary endpoint outcomes'!W671)=TRUE,'Primary endpoint outcomes'!W671,(IF(ISNUMBER('Primary endpoint outcomes'!Z671)=TRUE,'Primary endpoint outcomes'!Z671,0)))</f>
        <v>22</v>
      </c>
      <c r="N673" s="326">
        <f>IF(ISNUMBER('Primary endpoint outcomes'!BC671)=TRUE,'Primary endpoint outcomes'!BC671,(IF(ISNUMBER('Primary endpoint outcomes'!BF671)=TRUE,'Primary endpoint outcomes'!BF671,0)))</f>
        <v>28.4</v>
      </c>
      <c r="O673" s="325">
        <f>IF(ISNUMBER('Primary endpoint outcomes'!BD671)=TRUE,'Primary endpoint outcomes'!BD671,(IF(ISNUMBER('Primary endpoint outcomes'!BG671)=TRUE,'Primary endpoint outcomes'!BG671,0)))</f>
        <v>5.8</v>
      </c>
      <c r="P673" s="325">
        <f>IF(ISNUMBER('Primary endpoint outcomes'!BE671)=TRUE,'Primary endpoint outcomes'!BE671,(IF(ISNUMBER('Primary endpoint outcomes'!BH671)=TRUE,'Primary endpoint outcomes'!BH671,0)))</f>
        <v>20</v>
      </c>
      <c r="Q673" s="326">
        <f>IF(ISNUMBER('Primary endpoint outcomes'!CK671)=TRUE,'Primary endpoint outcomes'!CK671,(IF(ISNUMBER('Primary endpoint outcomes'!CN671)=TRUE,'Primary endpoint outcomes'!CN671,0)))</f>
        <v>0</v>
      </c>
      <c r="R673" s="326">
        <f>IF(ISNUMBER('Primary endpoint outcomes'!CL671)=TRUE,'Primary endpoint outcomes'!CL671,(IF(ISNUMBER('Primary endpoint outcomes'!CO671)=TRUE,'Primary endpoint outcomes'!CO671,0)))</f>
        <v>0</v>
      </c>
      <c r="S673" s="325">
        <f>IF(ISNUMBER('Primary endpoint outcomes'!CM671)=TRUE,'Primary endpoint outcomes'!CM671,(IF(ISNUMBER('Primary endpoint outcomes'!CP671)=TRUE,'Primary endpoint outcomes'!CP671,0)))</f>
        <v>0</v>
      </c>
      <c r="T673" s="326">
        <f>IF(ISNUMBER('Primary endpoint outcomes'!DS671)=TRUE,'Primary endpoint outcomes'!DS671,(IF(ISNUMBER('Primary endpoint outcomes'!DV671)=TRUE,'Primary endpoint outcomes'!DV671,0)))</f>
        <v>0</v>
      </c>
      <c r="U673" s="326">
        <f>IF(ISNUMBER('Primary endpoint outcomes'!DT671)=TRUE,'Primary endpoint outcomes'!DT671,(IF(ISNUMBER('Primary endpoint outcomes'!DW671)=TRUE,'Primary endpoint outcomes'!DW671,0)))</f>
        <v>0</v>
      </c>
      <c r="V673" s="326">
        <f>IF(ISNUMBER('Primary endpoint outcomes'!DU671)=TRUE,'Primary endpoint outcomes'!DU671,(IF(ISNUMBER('Primary endpoint outcomes'!DX671)=TRUE,'Primary endpoint outcomes'!DX671,0)))</f>
        <v>0</v>
      </c>
      <c r="W673" s="326">
        <f>IF(ISNUMBER('Primary endpoint outcomes'!FA671)=TRUE,'Primary endpoint outcomes'!FA671,(IF(ISNUMBER('Primary endpoint outcomes'!FD671)=TRUE,'Primary endpoint outcomes'!FD671,0)))</f>
        <v>0</v>
      </c>
      <c r="X673" s="326">
        <f>IF(ISNUMBER('Primary endpoint outcomes'!FB671)=TRUE,'Primary endpoint outcomes'!FB671,(IF(ISNUMBER('Primary endpoint outcomes'!FE671)=TRUE,'Primary endpoint outcomes'!FE671,0)))</f>
        <v>0</v>
      </c>
      <c r="Y673" s="326">
        <f>IF(ISNUMBER('Primary endpoint outcomes'!FC671)=TRUE,'Primary endpoint outcomes'!FC671,(IF(ISNUMBER('Primary endpoint outcomes'!FF671)=TRUE,'Primary endpoint outcomes'!FF671,0)))</f>
        <v>0</v>
      </c>
      <c r="AA673" s="151">
        <f t="shared" si="309"/>
        <v>22</v>
      </c>
      <c r="AB673" s="153">
        <f t="shared" si="310"/>
        <v>21</v>
      </c>
      <c r="AC673" s="153">
        <f t="shared" si="311"/>
        <v>781.40999999999985</v>
      </c>
      <c r="AD673" s="151">
        <f t="shared" si="312"/>
        <v>20</v>
      </c>
      <c r="AE673" s="153">
        <f t="shared" si="313"/>
        <v>19</v>
      </c>
      <c r="AF673" s="153">
        <f t="shared" si="314"/>
        <v>639.16</v>
      </c>
      <c r="AG673" s="151">
        <f t="shared" si="315"/>
        <v>0</v>
      </c>
      <c r="AH673" s="153">
        <f t="shared" si="316"/>
        <v>-1</v>
      </c>
      <c r="AI673" s="153">
        <f t="shared" si="317"/>
        <v>0</v>
      </c>
      <c r="AJ673" s="151">
        <f t="shared" si="318"/>
        <v>0</v>
      </c>
      <c r="AK673" s="153">
        <f t="shared" si="319"/>
        <v>-1</v>
      </c>
      <c r="AL673" s="153">
        <f t="shared" si="320"/>
        <v>0</v>
      </c>
      <c r="AM673" s="151">
        <f t="shared" si="321"/>
        <v>0</v>
      </c>
      <c r="AN673" s="153">
        <f t="shared" si="322"/>
        <v>-1</v>
      </c>
      <c r="AO673" s="153">
        <f t="shared" si="323"/>
        <v>0</v>
      </c>
      <c r="AP673" s="153">
        <f t="shared" si="324"/>
        <v>40</v>
      </c>
      <c r="AQ673" s="153">
        <f t="shared" si="325"/>
        <v>1420.5699999999997</v>
      </c>
      <c r="AR673" s="153">
        <f t="shared" si="326"/>
        <v>28.81904761904762</v>
      </c>
      <c r="AS673" s="153">
        <f t="shared" si="327"/>
        <v>5.9593833573617321</v>
      </c>
      <c r="AT673" s="153">
        <f t="shared" si="328"/>
        <v>42</v>
      </c>
    </row>
    <row r="674" spans="1:46" ht="15.75" x14ac:dyDescent="0.25">
      <c r="A674" s="152" t="str">
        <f>'Primary endpoint outcomes'!A672</f>
        <v>Zhang 2007b</v>
      </c>
      <c r="B674" s="152" t="str">
        <f>CONCATENATE('Primary endpoint outcomes'!S672,'Primary endpoint outcomes'!T672)</f>
        <v>HAMD17</v>
      </c>
      <c r="C674" s="154" t="e">
        <f t="shared" si="329"/>
        <v>#DIV/0!</v>
      </c>
      <c r="D674" s="154" t="e">
        <f t="shared" si="330"/>
        <v>#DIV/0!</v>
      </c>
      <c r="E674" s="154">
        <f t="shared" si="331"/>
        <v>0</v>
      </c>
      <c r="F674" s="21" t="e">
        <f t="shared" si="304"/>
        <v>#DIV/0!</v>
      </c>
      <c r="G674" s="21" t="e">
        <f t="shared" si="305"/>
        <v>#DIV/0!</v>
      </c>
      <c r="H674" s="155" t="e">
        <f t="shared" si="306"/>
        <v>#DIV/0!</v>
      </c>
      <c r="I674" s="155" t="e">
        <f t="shared" si="307"/>
        <v>#DIV/0!</v>
      </c>
      <c r="J674" s="318">
        <f t="shared" si="308"/>
        <v>0</v>
      </c>
      <c r="K674" s="326">
        <f>IF(ISNUMBER('Primary endpoint outcomes'!U672)=TRUE,'Primary endpoint outcomes'!U672,(IF(ISNUMBER('Primary endpoint outcomes'!X672)=TRUE,'Primary endpoint outcomes'!X672,0)))</f>
        <v>0</v>
      </c>
      <c r="L674" s="326">
        <f>IF(ISNUMBER('Primary endpoint outcomes'!V672)=TRUE,'Primary endpoint outcomes'!V672,(IF(ISNUMBER('Primary endpoint outcomes'!Y672)=TRUE,'Primary endpoint outcomes'!Y672,0)))</f>
        <v>0</v>
      </c>
      <c r="M674" s="325">
        <f>IF(ISNUMBER('Primary endpoint outcomes'!W672)=TRUE,'Primary endpoint outcomes'!W672,(IF(ISNUMBER('Primary endpoint outcomes'!Z672)=TRUE,'Primary endpoint outcomes'!Z672,0)))</f>
        <v>0</v>
      </c>
      <c r="N674" s="326">
        <f>IF(ISNUMBER('Primary endpoint outcomes'!BC672)=TRUE,'Primary endpoint outcomes'!BC672,(IF(ISNUMBER('Primary endpoint outcomes'!BF672)=TRUE,'Primary endpoint outcomes'!BF672,0)))</f>
        <v>0</v>
      </c>
      <c r="O674" s="325">
        <f>IF(ISNUMBER('Primary endpoint outcomes'!BD672)=TRUE,'Primary endpoint outcomes'!BD672,(IF(ISNUMBER('Primary endpoint outcomes'!BG672)=TRUE,'Primary endpoint outcomes'!BG672,0)))</f>
        <v>0</v>
      </c>
      <c r="P674" s="325">
        <f>IF(ISNUMBER('Primary endpoint outcomes'!BE672)=TRUE,'Primary endpoint outcomes'!BE672,(IF(ISNUMBER('Primary endpoint outcomes'!BH672)=TRUE,'Primary endpoint outcomes'!BH672,0)))</f>
        <v>0</v>
      </c>
      <c r="Q674" s="326">
        <f>IF(ISNUMBER('Primary endpoint outcomes'!CK672)=TRUE,'Primary endpoint outcomes'!CK672,(IF(ISNUMBER('Primary endpoint outcomes'!CN672)=TRUE,'Primary endpoint outcomes'!CN672,0)))</f>
        <v>0</v>
      </c>
      <c r="R674" s="326">
        <f>IF(ISNUMBER('Primary endpoint outcomes'!CL672)=TRUE,'Primary endpoint outcomes'!CL672,(IF(ISNUMBER('Primary endpoint outcomes'!CO672)=TRUE,'Primary endpoint outcomes'!CO672,0)))</f>
        <v>0</v>
      </c>
      <c r="S674" s="325">
        <f>IF(ISNUMBER('Primary endpoint outcomes'!CM672)=TRUE,'Primary endpoint outcomes'!CM672,(IF(ISNUMBER('Primary endpoint outcomes'!CP672)=TRUE,'Primary endpoint outcomes'!CP672,0)))</f>
        <v>0</v>
      </c>
      <c r="T674" s="326">
        <f>IF(ISNUMBER('Primary endpoint outcomes'!DS672)=TRUE,'Primary endpoint outcomes'!DS672,(IF(ISNUMBER('Primary endpoint outcomes'!DV672)=TRUE,'Primary endpoint outcomes'!DV672,0)))</f>
        <v>0</v>
      </c>
      <c r="U674" s="326">
        <f>IF(ISNUMBER('Primary endpoint outcomes'!DT672)=TRUE,'Primary endpoint outcomes'!DT672,(IF(ISNUMBER('Primary endpoint outcomes'!DW672)=TRUE,'Primary endpoint outcomes'!DW672,0)))</f>
        <v>0</v>
      </c>
      <c r="V674" s="326">
        <f>IF(ISNUMBER('Primary endpoint outcomes'!DU672)=TRUE,'Primary endpoint outcomes'!DU672,(IF(ISNUMBER('Primary endpoint outcomes'!DX672)=TRUE,'Primary endpoint outcomes'!DX672,0)))</f>
        <v>0</v>
      </c>
      <c r="W674" s="326">
        <f>IF(ISNUMBER('Primary endpoint outcomes'!FA672)=TRUE,'Primary endpoint outcomes'!FA672,(IF(ISNUMBER('Primary endpoint outcomes'!FD672)=TRUE,'Primary endpoint outcomes'!FD672,0)))</f>
        <v>0</v>
      </c>
      <c r="X674" s="326">
        <f>IF(ISNUMBER('Primary endpoint outcomes'!FB672)=TRUE,'Primary endpoint outcomes'!FB672,(IF(ISNUMBER('Primary endpoint outcomes'!FE672)=TRUE,'Primary endpoint outcomes'!FE672,0)))</f>
        <v>0</v>
      </c>
      <c r="Y674" s="326">
        <f>IF(ISNUMBER('Primary endpoint outcomes'!FC672)=TRUE,'Primary endpoint outcomes'!FC672,(IF(ISNUMBER('Primary endpoint outcomes'!FF672)=TRUE,'Primary endpoint outcomes'!FF672,0)))</f>
        <v>0</v>
      </c>
      <c r="AA674" s="151">
        <f t="shared" si="309"/>
        <v>0</v>
      </c>
      <c r="AB674" s="153">
        <f t="shared" si="310"/>
        <v>-1</v>
      </c>
      <c r="AC674" s="153">
        <f t="shared" si="311"/>
        <v>0</v>
      </c>
      <c r="AD674" s="151">
        <f t="shared" si="312"/>
        <v>0</v>
      </c>
      <c r="AE674" s="153">
        <f t="shared" si="313"/>
        <v>-1</v>
      </c>
      <c r="AF674" s="153">
        <f t="shared" si="314"/>
        <v>0</v>
      </c>
      <c r="AG674" s="151">
        <f t="shared" si="315"/>
        <v>0</v>
      </c>
      <c r="AH674" s="153">
        <f t="shared" si="316"/>
        <v>-1</v>
      </c>
      <c r="AI674" s="153">
        <f t="shared" si="317"/>
        <v>0</v>
      </c>
      <c r="AJ674" s="151">
        <f t="shared" si="318"/>
        <v>0</v>
      </c>
      <c r="AK674" s="153">
        <f t="shared" si="319"/>
        <v>-1</v>
      </c>
      <c r="AL674" s="153">
        <f t="shared" si="320"/>
        <v>0</v>
      </c>
      <c r="AM674" s="151">
        <f t="shared" si="321"/>
        <v>0</v>
      </c>
      <c r="AN674" s="153">
        <f t="shared" si="322"/>
        <v>-1</v>
      </c>
      <c r="AO674" s="153">
        <f t="shared" si="323"/>
        <v>0</v>
      </c>
      <c r="AP674" s="153" t="b">
        <f t="shared" si="324"/>
        <v>0</v>
      </c>
      <c r="AQ674" s="153">
        <f t="shared" si="325"/>
        <v>0</v>
      </c>
      <c r="AR674" s="153" t="e">
        <f t="shared" si="326"/>
        <v>#DIV/0!</v>
      </c>
      <c r="AS674" s="153" t="e">
        <f t="shared" si="327"/>
        <v>#DIV/0!</v>
      </c>
      <c r="AT674" s="153">
        <f t="shared" si="328"/>
        <v>0</v>
      </c>
    </row>
    <row r="675" spans="1:46" ht="15.75" x14ac:dyDescent="0.25">
      <c r="A675" s="152" t="str">
        <f>'Primary endpoint outcomes'!A673</f>
        <v>Zhang 2014</v>
      </c>
      <c r="B675" s="152" t="str">
        <f>CONCATENATE('Primary endpoint outcomes'!S673,'Primary endpoint outcomes'!T673)</f>
        <v>HAMD17</v>
      </c>
      <c r="C675" s="154">
        <f t="shared" si="329"/>
        <v>21.748760330578509</v>
      </c>
      <c r="D675" s="154">
        <f t="shared" si="330"/>
        <v>3.111999829095125</v>
      </c>
      <c r="E675" s="154">
        <f t="shared" si="331"/>
        <v>363</v>
      </c>
      <c r="F675" s="21" t="str">
        <f t="shared" si="304"/>
        <v>YES</v>
      </c>
      <c r="G675" s="21" t="str">
        <f t="shared" si="305"/>
        <v>NO</v>
      </c>
      <c r="H675" s="155">
        <f t="shared" si="306"/>
        <v>0.96764730348744299</v>
      </c>
      <c r="I675" s="155">
        <f t="shared" si="307"/>
        <v>3.2352696512557011E-2</v>
      </c>
      <c r="J675" s="318">
        <f t="shared" si="308"/>
        <v>1</v>
      </c>
      <c r="K675" s="326">
        <f>IF(ISNUMBER('Primary endpoint outcomes'!U673)=TRUE,'Primary endpoint outcomes'!U673,(IF(ISNUMBER('Primary endpoint outcomes'!X673)=TRUE,'Primary endpoint outcomes'!X673,0)))</f>
        <v>21.6</v>
      </c>
      <c r="L675" s="326">
        <f>IF(ISNUMBER('Primary endpoint outcomes'!V673)=TRUE,'Primary endpoint outcomes'!V673,(IF(ISNUMBER('Primary endpoint outcomes'!Y673)=TRUE,'Primary endpoint outcomes'!Y673,0)))</f>
        <v>2.8</v>
      </c>
      <c r="M675" s="325">
        <f>IF(ISNUMBER('Primary endpoint outcomes'!W673)=TRUE,'Primary endpoint outcomes'!W673,(IF(ISNUMBER('Primary endpoint outcomes'!Z673)=TRUE,'Primary endpoint outcomes'!Z673,0)))</f>
        <v>183</v>
      </c>
      <c r="N675" s="326">
        <f>IF(ISNUMBER('Primary endpoint outcomes'!BC673)=TRUE,'Primary endpoint outcomes'!BC673,(IF(ISNUMBER('Primary endpoint outcomes'!BF673)=TRUE,'Primary endpoint outcomes'!BF673,0)))</f>
        <v>21.9</v>
      </c>
      <c r="O675" s="325">
        <f>IF(ISNUMBER('Primary endpoint outcomes'!BD673)=TRUE,'Primary endpoint outcomes'!BD673,(IF(ISNUMBER('Primary endpoint outcomes'!BG673)=TRUE,'Primary endpoint outcomes'!BG673,0)))</f>
        <v>3.4</v>
      </c>
      <c r="P675" s="325">
        <f>IF(ISNUMBER('Primary endpoint outcomes'!BE673)=TRUE,'Primary endpoint outcomes'!BE673,(IF(ISNUMBER('Primary endpoint outcomes'!BH673)=TRUE,'Primary endpoint outcomes'!BH673,0)))</f>
        <v>180</v>
      </c>
      <c r="Q675" s="326">
        <f>IF(ISNUMBER('Primary endpoint outcomes'!CK673)=TRUE,'Primary endpoint outcomes'!CK673,(IF(ISNUMBER('Primary endpoint outcomes'!CN673)=TRUE,'Primary endpoint outcomes'!CN673,0)))</f>
        <v>0</v>
      </c>
      <c r="R675" s="326">
        <f>IF(ISNUMBER('Primary endpoint outcomes'!CL673)=TRUE,'Primary endpoint outcomes'!CL673,(IF(ISNUMBER('Primary endpoint outcomes'!CO673)=TRUE,'Primary endpoint outcomes'!CO673,0)))</f>
        <v>0</v>
      </c>
      <c r="S675" s="325">
        <f>IF(ISNUMBER('Primary endpoint outcomes'!CM673)=TRUE,'Primary endpoint outcomes'!CM673,(IF(ISNUMBER('Primary endpoint outcomes'!CP673)=TRUE,'Primary endpoint outcomes'!CP673,0)))</f>
        <v>0</v>
      </c>
      <c r="T675" s="326">
        <f>IF(ISNUMBER('Primary endpoint outcomes'!DS673)=TRUE,'Primary endpoint outcomes'!DS673,(IF(ISNUMBER('Primary endpoint outcomes'!DV673)=TRUE,'Primary endpoint outcomes'!DV673,0)))</f>
        <v>0</v>
      </c>
      <c r="U675" s="326">
        <f>IF(ISNUMBER('Primary endpoint outcomes'!DT673)=TRUE,'Primary endpoint outcomes'!DT673,(IF(ISNUMBER('Primary endpoint outcomes'!DW673)=TRUE,'Primary endpoint outcomes'!DW673,0)))</f>
        <v>0</v>
      </c>
      <c r="V675" s="326">
        <f>IF(ISNUMBER('Primary endpoint outcomes'!DU673)=TRUE,'Primary endpoint outcomes'!DU673,(IF(ISNUMBER('Primary endpoint outcomes'!DX673)=TRUE,'Primary endpoint outcomes'!DX673,0)))</f>
        <v>0</v>
      </c>
      <c r="W675" s="326">
        <f>IF(ISNUMBER('Primary endpoint outcomes'!FA673)=TRUE,'Primary endpoint outcomes'!FA673,(IF(ISNUMBER('Primary endpoint outcomes'!FD673)=TRUE,'Primary endpoint outcomes'!FD673,0)))</f>
        <v>0</v>
      </c>
      <c r="X675" s="326">
        <f>IF(ISNUMBER('Primary endpoint outcomes'!FB673)=TRUE,'Primary endpoint outcomes'!FB673,(IF(ISNUMBER('Primary endpoint outcomes'!FE673)=TRUE,'Primary endpoint outcomes'!FE673,0)))</f>
        <v>0</v>
      </c>
      <c r="Y675" s="326">
        <f>IF(ISNUMBER('Primary endpoint outcomes'!FC673)=TRUE,'Primary endpoint outcomes'!FC673,(IF(ISNUMBER('Primary endpoint outcomes'!FF673)=TRUE,'Primary endpoint outcomes'!FF673,0)))</f>
        <v>0</v>
      </c>
      <c r="AA675" s="151">
        <f t="shared" si="309"/>
        <v>183</v>
      </c>
      <c r="AB675" s="153">
        <f t="shared" si="310"/>
        <v>182</v>
      </c>
      <c r="AC675" s="153">
        <f t="shared" si="311"/>
        <v>1426.8799999999999</v>
      </c>
      <c r="AD675" s="151">
        <f t="shared" si="312"/>
        <v>180</v>
      </c>
      <c r="AE675" s="153">
        <f t="shared" si="313"/>
        <v>179</v>
      </c>
      <c r="AF675" s="153">
        <f t="shared" si="314"/>
        <v>2069.2399999999998</v>
      </c>
      <c r="AG675" s="151">
        <f t="shared" si="315"/>
        <v>0</v>
      </c>
      <c r="AH675" s="153">
        <f t="shared" si="316"/>
        <v>-1</v>
      </c>
      <c r="AI675" s="153">
        <f t="shared" si="317"/>
        <v>0</v>
      </c>
      <c r="AJ675" s="151">
        <f t="shared" si="318"/>
        <v>0</v>
      </c>
      <c r="AK675" s="153">
        <f t="shared" si="319"/>
        <v>-1</v>
      </c>
      <c r="AL675" s="153">
        <f t="shared" si="320"/>
        <v>0</v>
      </c>
      <c r="AM675" s="151">
        <f t="shared" si="321"/>
        <v>0</v>
      </c>
      <c r="AN675" s="153">
        <f t="shared" si="322"/>
        <v>-1</v>
      </c>
      <c r="AO675" s="153">
        <f t="shared" si="323"/>
        <v>0</v>
      </c>
      <c r="AP675" s="153">
        <f t="shared" si="324"/>
        <v>361</v>
      </c>
      <c r="AQ675" s="153">
        <f t="shared" si="325"/>
        <v>3496.12</v>
      </c>
      <c r="AR675" s="153">
        <f t="shared" si="326"/>
        <v>21.748760330578509</v>
      </c>
      <c r="AS675" s="153">
        <f t="shared" si="327"/>
        <v>3.111999829095125</v>
      </c>
      <c r="AT675" s="153">
        <f t="shared" si="328"/>
        <v>363</v>
      </c>
    </row>
    <row r="676" spans="1:46" ht="15.75" x14ac:dyDescent="0.25">
      <c r="A676" s="152" t="str">
        <f>'Primary endpoint outcomes'!A674</f>
        <v>Zhang 2016</v>
      </c>
      <c r="B676" s="152" t="str">
        <f>CONCATENATE('Primary endpoint outcomes'!S674,'Primary endpoint outcomes'!T674)</f>
        <v>HAMD17</v>
      </c>
      <c r="C676" s="154">
        <f t="shared" si="329"/>
        <v>9.806451612903226</v>
      </c>
      <c r="D676" s="154">
        <f t="shared" si="330"/>
        <v>3.1670135774890515</v>
      </c>
      <c r="E676" s="154">
        <f t="shared" si="331"/>
        <v>62</v>
      </c>
      <c r="F676" s="21" t="str">
        <f t="shared" si="304"/>
        <v>NO</v>
      </c>
      <c r="G676" s="21" t="str">
        <f t="shared" si="305"/>
        <v>YES</v>
      </c>
      <c r="H676" s="155">
        <f t="shared" si="306"/>
        <v>2.525360341802807E-2</v>
      </c>
      <c r="I676" s="155">
        <f t="shared" si="307"/>
        <v>0.97474639658197193</v>
      </c>
      <c r="J676" s="318">
        <f t="shared" si="308"/>
        <v>1</v>
      </c>
      <c r="K676" s="326">
        <f>IF(ISNUMBER('Primary endpoint outcomes'!U674)=TRUE,'Primary endpoint outcomes'!U674,(IF(ISNUMBER('Primary endpoint outcomes'!X674)=TRUE,'Primary endpoint outcomes'!X674,0)))</f>
        <v>10</v>
      </c>
      <c r="L676" s="326">
        <f>IF(ISNUMBER('Primary endpoint outcomes'!V674)=TRUE,'Primary endpoint outcomes'!V674,(IF(ISNUMBER('Primary endpoint outcomes'!Y674)=TRUE,'Primary endpoint outcomes'!Y674,0)))</f>
        <v>3.82</v>
      </c>
      <c r="M676" s="325">
        <f>IF(ISNUMBER('Primary endpoint outcomes'!W674)=TRUE,'Primary endpoint outcomes'!W674,(IF(ISNUMBER('Primary endpoint outcomes'!Z674)=TRUE,'Primary endpoint outcomes'!Z674,0)))</f>
        <v>32</v>
      </c>
      <c r="N676" s="326">
        <f>IF(ISNUMBER('Primary endpoint outcomes'!BC674)=TRUE,'Primary endpoint outcomes'!BC674,(IF(ISNUMBER('Primary endpoint outcomes'!BF674)=TRUE,'Primary endpoint outcomes'!BF674,0)))</f>
        <v>9.6</v>
      </c>
      <c r="O676" s="325">
        <f>IF(ISNUMBER('Primary endpoint outcomes'!BD674)=TRUE,'Primary endpoint outcomes'!BD674,(IF(ISNUMBER('Primary endpoint outcomes'!BG674)=TRUE,'Primary endpoint outcomes'!BG674,0)))</f>
        <v>2.27</v>
      </c>
      <c r="P676" s="325">
        <f>IF(ISNUMBER('Primary endpoint outcomes'!BE674)=TRUE,'Primary endpoint outcomes'!BE674,(IF(ISNUMBER('Primary endpoint outcomes'!BH674)=TRUE,'Primary endpoint outcomes'!BH674,0)))</f>
        <v>30</v>
      </c>
      <c r="Q676" s="326">
        <f>IF(ISNUMBER('Primary endpoint outcomes'!CK674)=TRUE,'Primary endpoint outcomes'!CK674,(IF(ISNUMBER('Primary endpoint outcomes'!CN674)=TRUE,'Primary endpoint outcomes'!CN674,0)))</f>
        <v>0</v>
      </c>
      <c r="R676" s="326">
        <f>IF(ISNUMBER('Primary endpoint outcomes'!CL674)=TRUE,'Primary endpoint outcomes'!CL674,(IF(ISNUMBER('Primary endpoint outcomes'!CO674)=TRUE,'Primary endpoint outcomes'!CO674,0)))</f>
        <v>0</v>
      </c>
      <c r="S676" s="325">
        <f>IF(ISNUMBER('Primary endpoint outcomes'!CM674)=TRUE,'Primary endpoint outcomes'!CM674,(IF(ISNUMBER('Primary endpoint outcomes'!CP674)=TRUE,'Primary endpoint outcomes'!CP674,0)))</f>
        <v>0</v>
      </c>
      <c r="T676" s="326">
        <f>IF(ISNUMBER('Primary endpoint outcomes'!DS674)=TRUE,'Primary endpoint outcomes'!DS674,(IF(ISNUMBER('Primary endpoint outcomes'!DV674)=TRUE,'Primary endpoint outcomes'!DV674,0)))</f>
        <v>0</v>
      </c>
      <c r="U676" s="326">
        <f>IF(ISNUMBER('Primary endpoint outcomes'!DT674)=TRUE,'Primary endpoint outcomes'!DT674,(IF(ISNUMBER('Primary endpoint outcomes'!DW674)=TRUE,'Primary endpoint outcomes'!DW674,0)))</f>
        <v>0</v>
      </c>
      <c r="V676" s="326">
        <f>IF(ISNUMBER('Primary endpoint outcomes'!DU674)=TRUE,'Primary endpoint outcomes'!DU674,(IF(ISNUMBER('Primary endpoint outcomes'!DX674)=TRUE,'Primary endpoint outcomes'!DX674,0)))</f>
        <v>0</v>
      </c>
      <c r="W676" s="326">
        <f>IF(ISNUMBER('Primary endpoint outcomes'!FA674)=TRUE,'Primary endpoint outcomes'!FA674,(IF(ISNUMBER('Primary endpoint outcomes'!FD674)=TRUE,'Primary endpoint outcomes'!FD674,0)))</f>
        <v>0</v>
      </c>
      <c r="X676" s="326">
        <f>IF(ISNUMBER('Primary endpoint outcomes'!FB674)=TRUE,'Primary endpoint outcomes'!FB674,(IF(ISNUMBER('Primary endpoint outcomes'!FE674)=TRUE,'Primary endpoint outcomes'!FE674,0)))</f>
        <v>0</v>
      </c>
      <c r="Y676" s="326">
        <f>IF(ISNUMBER('Primary endpoint outcomes'!FC674)=TRUE,'Primary endpoint outcomes'!FC674,(IF(ISNUMBER('Primary endpoint outcomes'!FF674)=TRUE,'Primary endpoint outcomes'!FF674,0)))</f>
        <v>0</v>
      </c>
      <c r="AA676" s="151">
        <f t="shared" si="309"/>
        <v>32</v>
      </c>
      <c r="AB676" s="153">
        <f t="shared" si="310"/>
        <v>31</v>
      </c>
      <c r="AC676" s="153">
        <f t="shared" si="311"/>
        <v>452.36439999999999</v>
      </c>
      <c r="AD676" s="151">
        <f t="shared" si="312"/>
        <v>30</v>
      </c>
      <c r="AE676" s="153">
        <f t="shared" si="313"/>
        <v>29</v>
      </c>
      <c r="AF676" s="153">
        <f t="shared" si="314"/>
        <v>149.4341</v>
      </c>
      <c r="AG676" s="151">
        <f t="shared" si="315"/>
        <v>0</v>
      </c>
      <c r="AH676" s="153">
        <f t="shared" si="316"/>
        <v>-1</v>
      </c>
      <c r="AI676" s="153">
        <f t="shared" si="317"/>
        <v>0</v>
      </c>
      <c r="AJ676" s="151">
        <f t="shared" si="318"/>
        <v>0</v>
      </c>
      <c r="AK676" s="153">
        <f t="shared" si="319"/>
        <v>-1</v>
      </c>
      <c r="AL676" s="153">
        <f t="shared" si="320"/>
        <v>0</v>
      </c>
      <c r="AM676" s="151">
        <f t="shared" si="321"/>
        <v>0</v>
      </c>
      <c r="AN676" s="153">
        <f t="shared" si="322"/>
        <v>-1</v>
      </c>
      <c r="AO676" s="153">
        <f t="shared" si="323"/>
        <v>0</v>
      </c>
      <c r="AP676" s="153">
        <f t="shared" si="324"/>
        <v>60</v>
      </c>
      <c r="AQ676" s="153">
        <f t="shared" si="325"/>
        <v>601.79849999999999</v>
      </c>
      <c r="AR676" s="153">
        <f t="shared" si="326"/>
        <v>9.806451612903226</v>
      </c>
      <c r="AS676" s="153">
        <f t="shared" si="327"/>
        <v>3.1670135774890515</v>
      </c>
      <c r="AT676" s="153">
        <f t="shared" si="328"/>
        <v>62</v>
      </c>
    </row>
    <row r="677" spans="1:46" ht="15.75" x14ac:dyDescent="0.25">
      <c r="A677" s="152" t="str">
        <f>'Primary endpoint outcomes'!A675</f>
        <v>Zhang 2019</v>
      </c>
      <c r="B677" s="152" t="str">
        <f>CONCATENATE('Primary endpoint outcomes'!S675,'Primary endpoint outcomes'!T675)</f>
        <v>HAMD17</v>
      </c>
      <c r="C677" s="154">
        <f t="shared" si="329"/>
        <v>23.25</v>
      </c>
      <c r="D677" s="154">
        <f t="shared" si="330"/>
        <v>1.9506409203131159</v>
      </c>
      <c r="E677" s="154">
        <f t="shared" si="331"/>
        <v>158</v>
      </c>
      <c r="F677" s="21" t="str">
        <f t="shared" si="304"/>
        <v>YES</v>
      </c>
      <c r="G677" s="21" t="str">
        <f t="shared" si="305"/>
        <v>NO</v>
      </c>
      <c r="H677" s="155">
        <f t="shared" si="306"/>
        <v>0.99989908988918363</v>
      </c>
      <c r="I677" s="155">
        <f t="shared" si="307"/>
        <v>1.0091011081636569E-4</v>
      </c>
      <c r="J677" s="318">
        <f t="shared" si="308"/>
        <v>1</v>
      </c>
      <c r="K677" s="326">
        <f>IF(ISNUMBER('Primary endpoint outcomes'!U675)=TRUE,'Primary endpoint outcomes'!U675,(IF(ISNUMBER('Primary endpoint outcomes'!X675)=TRUE,'Primary endpoint outcomes'!X675,0)))</f>
        <v>23.4</v>
      </c>
      <c r="L677" s="326">
        <f>IF(ISNUMBER('Primary endpoint outcomes'!V675)=TRUE,'Primary endpoint outcomes'!V675,(IF(ISNUMBER('Primary endpoint outcomes'!Y675)=TRUE,'Primary endpoint outcomes'!Y675,0)))</f>
        <v>1.9</v>
      </c>
      <c r="M677" s="325">
        <f>IF(ISNUMBER('Primary endpoint outcomes'!W675)=TRUE,'Primary endpoint outcomes'!W675,(IF(ISNUMBER('Primary endpoint outcomes'!Z675)=TRUE,'Primary endpoint outcomes'!Z675,0)))</f>
        <v>79</v>
      </c>
      <c r="N677" s="326">
        <f>IF(ISNUMBER('Primary endpoint outcomes'!BC675)=TRUE,'Primary endpoint outcomes'!BC675,(IF(ISNUMBER('Primary endpoint outcomes'!BF675)=TRUE,'Primary endpoint outcomes'!BF675,0)))</f>
        <v>23.1</v>
      </c>
      <c r="O677" s="325">
        <f>IF(ISNUMBER('Primary endpoint outcomes'!BD675)=TRUE,'Primary endpoint outcomes'!BD675,(IF(ISNUMBER('Primary endpoint outcomes'!BG675)=TRUE,'Primary endpoint outcomes'!BG675,0)))</f>
        <v>2</v>
      </c>
      <c r="P677" s="325">
        <f>IF(ISNUMBER('Primary endpoint outcomes'!BE675)=TRUE,'Primary endpoint outcomes'!BE675,(IF(ISNUMBER('Primary endpoint outcomes'!BH675)=TRUE,'Primary endpoint outcomes'!BH675,0)))</f>
        <v>79</v>
      </c>
      <c r="Q677" s="326">
        <f>IF(ISNUMBER('Primary endpoint outcomes'!CK675)=TRUE,'Primary endpoint outcomes'!CK675,(IF(ISNUMBER('Primary endpoint outcomes'!CN675)=TRUE,'Primary endpoint outcomes'!CN675,0)))</f>
        <v>0</v>
      </c>
      <c r="R677" s="326">
        <f>IF(ISNUMBER('Primary endpoint outcomes'!CL675)=TRUE,'Primary endpoint outcomes'!CL675,(IF(ISNUMBER('Primary endpoint outcomes'!CO675)=TRUE,'Primary endpoint outcomes'!CO675,0)))</f>
        <v>0</v>
      </c>
      <c r="S677" s="325">
        <f>IF(ISNUMBER('Primary endpoint outcomes'!CM675)=TRUE,'Primary endpoint outcomes'!CM675,(IF(ISNUMBER('Primary endpoint outcomes'!CP675)=TRUE,'Primary endpoint outcomes'!CP675,0)))</f>
        <v>0</v>
      </c>
      <c r="T677" s="326">
        <f>IF(ISNUMBER('Primary endpoint outcomes'!DS675)=TRUE,'Primary endpoint outcomes'!DS675,(IF(ISNUMBER('Primary endpoint outcomes'!DV675)=TRUE,'Primary endpoint outcomes'!DV675,0)))</f>
        <v>0</v>
      </c>
      <c r="U677" s="326">
        <f>IF(ISNUMBER('Primary endpoint outcomes'!DT675)=TRUE,'Primary endpoint outcomes'!DT675,(IF(ISNUMBER('Primary endpoint outcomes'!DW675)=TRUE,'Primary endpoint outcomes'!DW675,0)))</f>
        <v>0</v>
      </c>
      <c r="V677" s="326">
        <f>IF(ISNUMBER('Primary endpoint outcomes'!DU675)=TRUE,'Primary endpoint outcomes'!DU675,(IF(ISNUMBER('Primary endpoint outcomes'!DX675)=TRUE,'Primary endpoint outcomes'!DX675,0)))</f>
        <v>0</v>
      </c>
      <c r="W677" s="326">
        <f>IF(ISNUMBER('Primary endpoint outcomes'!FA675)=TRUE,'Primary endpoint outcomes'!FA675,(IF(ISNUMBER('Primary endpoint outcomes'!FD675)=TRUE,'Primary endpoint outcomes'!FD675,0)))</f>
        <v>0</v>
      </c>
      <c r="X677" s="326">
        <f>IF(ISNUMBER('Primary endpoint outcomes'!FB675)=TRUE,'Primary endpoint outcomes'!FB675,(IF(ISNUMBER('Primary endpoint outcomes'!FE675)=TRUE,'Primary endpoint outcomes'!FE675,0)))</f>
        <v>0</v>
      </c>
      <c r="Y677" s="326">
        <f>IF(ISNUMBER('Primary endpoint outcomes'!FC675)=TRUE,'Primary endpoint outcomes'!FC675,(IF(ISNUMBER('Primary endpoint outcomes'!FF675)=TRUE,'Primary endpoint outcomes'!FF675,0)))</f>
        <v>0</v>
      </c>
      <c r="AA677" s="151">
        <f t="shared" si="309"/>
        <v>79</v>
      </c>
      <c r="AB677" s="153">
        <f t="shared" si="310"/>
        <v>78</v>
      </c>
      <c r="AC677" s="153">
        <f t="shared" si="311"/>
        <v>281.58</v>
      </c>
      <c r="AD677" s="151">
        <f t="shared" si="312"/>
        <v>79</v>
      </c>
      <c r="AE677" s="153">
        <f t="shared" si="313"/>
        <v>78</v>
      </c>
      <c r="AF677" s="153">
        <f t="shared" si="314"/>
        <v>312</v>
      </c>
      <c r="AG677" s="151">
        <f t="shared" si="315"/>
        <v>0</v>
      </c>
      <c r="AH677" s="153">
        <f t="shared" si="316"/>
        <v>-1</v>
      </c>
      <c r="AI677" s="153">
        <f t="shared" si="317"/>
        <v>0</v>
      </c>
      <c r="AJ677" s="151">
        <f t="shared" si="318"/>
        <v>0</v>
      </c>
      <c r="AK677" s="153">
        <f t="shared" si="319"/>
        <v>-1</v>
      </c>
      <c r="AL677" s="153">
        <f t="shared" si="320"/>
        <v>0</v>
      </c>
      <c r="AM677" s="151">
        <f t="shared" si="321"/>
        <v>0</v>
      </c>
      <c r="AN677" s="153">
        <f t="shared" si="322"/>
        <v>-1</v>
      </c>
      <c r="AO677" s="153">
        <f t="shared" si="323"/>
        <v>0</v>
      </c>
      <c r="AP677" s="153">
        <f t="shared" si="324"/>
        <v>156</v>
      </c>
      <c r="AQ677" s="153">
        <f t="shared" si="325"/>
        <v>593.57999999999993</v>
      </c>
      <c r="AR677" s="153">
        <f t="shared" si="326"/>
        <v>23.25</v>
      </c>
      <c r="AS677" s="153">
        <f t="shared" si="327"/>
        <v>1.9506409203131159</v>
      </c>
      <c r="AT677" s="153">
        <f t="shared" si="328"/>
        <v>158</v>
      </c>
    </row>
    <row r="678" spans="1:46" ht="15.75" x14ac:dyDescent="0.25">
      <c r="A678" s="152" t="str">
        <f>'Primary endpoint outcomes'!A676</f>
        <v>Zhao 2006</v>
      </c>
      <c r="B678" s="152" t="str">
        <f>CONCATENATE('Primary endpoint outcomes'!S676,'Primary endpoint outcomes'!T676)</f>
        <v>HAMD17</v>
      </c>
      <c r="C678" s="154">
        <f t="shared" si="329"/>
        <v>29.305309734513273</v>
      </c>
      <c r="D678" s="154">
        <f t="shared" si="330"/>
        <v>7.2150930394255886</v>
      </c>
      <c r="E678" s="154">
        <f t="shared" si="331"/>
        <v>113</v>
      </c>
      <c r="F678" s="21" t="str">
        <f t="shared" si="304"/>
        <v>YES</v>
      </c>
      <c r="G678" s="21" t="str">
        <f t="shared" si="305"/>
        <v>NO</v>
      </c>
      <c r="H678" s="155">
        <f t="shared" si="306"/>
        <v>0.96741527840878694</v>
      </c>
      <c r="I678" s="155">
        <f t="shared" si="307"/>
        <v>3.2584721591213062E-2</v>
      </c>
      <c r="J678" s="318">
        <f t="shared" si="308"/>
        <v>1</v>
      </c>
      <c r="K678" s="326">
        <f>IF(ISNUMBER('Primary endpoint outcomes'!U676)=TRUE,'Primary endpoint outcomes'!U676,(IF(ISNUMBER('Primary endpoint outcomes'!X676)=TRUE,'Primary endpoint outcomes'!X676,0)))</f>
        <v>29.5</v>
      </c>
      <c r="L678" s="326">
        <f>IF(ISNUMBER('Primary endpoint outcomes'!V676)=TRUE,'Primary endpoint outcomes'!V676,(IF(ISNUMBER('Primary endpoint outcomes'!Y676)=TRUE,'Primary endpoint outcomes'!Y676,0)))</f>
        <v>6.5</v>
      </c>
      <c r="M678" s="325">
        <f>IF(ISNUMBER('Primary endpoint outcomes'!W676)=TRUE,'Primary endpoint outcomes'!W676,(IF(ISNUMBER('Primary endpoint outcomes'!Z676)=TRUE,'Primary endpoint outcomes'!Z676,0)))</f>
        <v>58</v>
      </c>
      <c r="N678" s="326">
        <f>IF(ISNUMBER('Primary endpoint outcomes'!BC676)=TRUE,'Primary endpoint outcomes'!BC676,(IF(ISNUMBER('Primary endpoint outcomes'!BF676)=TRUE,'Primary endpoint outcomes'!BF676,0)))</f>
        <v>29.1</v>
      </c>
      <c r="O678" s="325">
        <f>IF(ISNUMBER('Primary endpoint outcomes'!BD676)=TRUE,'Primary endpoint outcomes'!BD676,(IF(ISNUMBER('Primary endpoint outcomes'!BG676)=TRUE,'Primary endpoint outcomes'!BG676,0)))</f>
        <v>7.9</v>
      </c>
      <c r="P678" s="325">
        <f>IF(ISNUMBER('Primary endpoint outcomes'!BE676)=TRUE,'Primary endpoint outcomes'!BE676,(IF(ISNUMBER('Primary endpoint outcomes'!BH676)=TRUE,'Primary endpoint outcomes'!BH676,0)))</f>
        <v>55</v>
      </c>
      <c r="Q678" s="326">
        <f>IF(ISNUMBER('Primary endpoint outcomes'!CK676)=TRUE,'Primary endpoint outcomes'!CK676,(IF(ISNUMBER('Primary endpoint outcomes'!CN676)=TRUE,'Primary endpoint outcomes'!CN676,0)))</f>
        <v>0</v>
      </c>
      <c r="R678" s="326">
        <f>IF(ISNUMBER('Primary endpoint outcomes'!CL676)=TRUE,'Primary endpoint outcomes'!CL676,(IF(ISNUMBER('Primary endpoint outcomes'!CO676)=TRUE,'Primary endpoint outcomes'!CO676,0)))</f>
        <v>0</v>
      </c>
      <c r="S678" s="325">
        <f>IF(ISNUMBER('Primary endpoint outcomes'!CM676)=TRUE,'Primary endpoint outcomes'!CM676,(IF(ISNUMBER('Primary endpoint outcomes'!CP676)=TRUE,'Primary endpoint outcomes'!CP676,0)))</f>
        <v>0</v>
      </c>
      <c r="T678" s="326">
        <f>IF(ISNUMBER('Primary endpoint outcomes'!DS676)=TRUE,'Primary endpoint outcomes'!DS676,(IF(ISNUMBER('Primary endpoint outcomes'!DV676)=TRUE,'Primary endpoint outcomes'!DV676,0)))</f>
        <v>0</v>
      </c>
      <c r="U678" s="326">
        <f>IF(ISNUMBER('Primary endpoint outcomes'!DT676)=TRUE,'Primary endpoint outcomes'!DT676,(IF(ISNUMBER('Primary endpoint outcomes'!DW676)=TRUE,'Primary endpoint outcomes'!DW676,0)))</f>
        <v>0</v>
      </c>
      <c r="V678" s="326">
        <f>IF(ISNUMBER('Primary endpoint outcomes'!DU676)=TRUE,'Primary endpoint outcomes'!DU676,(IF(ISNUMBER('Primary endpoint outcomes'!DX676)=TRUE,'Primary endpoint outcomes'!DX676,0)))</f>
        <v>0</v>
      </c>
      <c r="W678" s="326">
        <f>IF(ISNUMBER('Primary endpoint outcomes'!FA676)=TRUE,'Primary endpoint outcomes'!FA676,(IF(ISNUMBER('Primary endpoint outcomes'!FD676)=TRUE,'Primary endpoint outcomes'!FD676,0)))</f>
        <v>0</v>
      </c>
      <c r="X678" s="326">
        <f>IF(ISNUMBER('Primary endpoint outcomes'!FB676)=TRUE,'Primary endpoint outcomes'!FB676,(IF(ISNUMBER('Primary endpoint outcomes'!FE676)=TRUE,'Primary endpoint outcomes'!FE676,0)))</f>
        <v>0</v>
      </c>
      <c r="Y678" s="326">
        <f>IF(ISNUMBER('Primary endpoint outcomes'!FC676)=TRUE,'Primary endpoint outcomes'!FC676,(IF(ISNUMBER('Primary endpoint outcomes'!FF676)=TRUE,'Primary endpoint outcomes'!FF676,0)))</f>
        <v>0</v>
      </c>
      <c r="AA678" s="151">
        <f t="shared" si="309"/>
        <v>58</v>
      </c>
      <c r="AB678" s="153">
        <f t="shared" si="310"/>
        <v>57</v>
      </c>
      <c r="AC678" s="153">
        <f t="shared" si="311"/>
        <v>2408.25</v>
      </c>
      <c r="AD678" s="151">
        <f t="shared" si="312"/>
        <v>55</v>
      </c>
      <c r="AE678" s="153">
        <f t="shared" si="313"/>
        <v>54</v>
      </c>
      <c r="AF678" s="153">
        <f t="shared" si="314"/>
        <v>3370.1400000000003</v>
      </c>
      <c r="AG678" s="151">
        <f t="shared" si="315"/>
        <v>0</v>
      </c>
      <c r="AH678" s="153">
        <f t="shared" si="316"/>
        <v>-1</v>
      </c>
      <c r="AI678" s="153">
        <f t="shared" si="317"/>
        <v>0</v>
      </c>
      <c r="AJ678" s="151">
        <f t="shared" si="318"/>
        <v>0</v>
      </c>
      <c r="AK678" s="153">
        <f t="shared" si="319"/>
        <v>-1</v>
      </c>
      <c r="AL678" s="153">
        <f t="shared" si="320"/>
        <v>0</v>
      </c>
      <c r="AM678" s="151">
        <f t="shared" si="321"/>
        <v>0</v>
      </c>
      <c r="AN678" s="153">
        <f t="shared" si="322"/>
        <v>-1</v>
      </c>
      <c r="AO678" s="153">
        <f t="shared" si="323"/>
        <v>0</v>
      </c>
      <c r="AP678" s="153">
        <f t="shared" si="324"/>
        <v>111</v>
      </c>
      <c r="AQ678" s="153">
        <f t="shared" si="325"/>
        <v>5778.39</v>
      </c>
      <c r="AR678" s="153">
        <f t="shared" si="326"/>
        <v>29.305309734513273</v>
      </c>
      <c r="AS678" s="153">
        <f t="shared" si="327"/>
        <v>7.2150930394255886</v>
      </c>
      <c r="AT678" s="153">
        <f t="shared" si="328"/>
        <v>113</v>
      </c>
    </row>
    <row r="679" spans="1:46" ht="15.75" x14ac:dyDescent="0.25">
      <c r="A679" s="152" t="str">
        <f>'Primary endpoint outcomes'!A677</f>
        <v>Zhao 2019a</v>
      </c>
      <c r="B679" s="152" t="str">
        <f>CONCATENATE('Primary endpoint outcomes'!S677,'Primary endpoint outcomes'!T677)</f>
        <v>HAMD17</v>
      </c>
      <c r="C679" s="154">
        <f t="shared" si="329"/>
        <v>24.869266247379453</v>
      </c>
      <c r="D679" s="154">
        <f t="shared" si="330"/>
        <v>5.0643132789492578</v>
      </c>
      <c r="E679" s="154">
        <f t="shared" si="331"/>
        <v>477</v>
      </c>
      <c r="F679" s="21" t="str">
        <f t="shared" si="304"/>
        <v>YES</v>
      </c>
      <c r="G679" s="21" t="str">
        <f t="shared" si="305"/>
        <v>NO</v>
      </c>
      <c r="H679" s="155">
        <f t="shared" si="306"/>
        <v>0.96005516059126961</v>
      </c>
      <c r="I679" s="155">
        <f t="shared" si="307"/>
        <v>3.9944839408730393E-2</v>
      </c>
      <c r="J679" s="318">
        <f t="shared" si="308"/>
        <v>1</v>
      </c>
      <c r="K679" s="326">
        <f>IF(ISNUMBER('Primary endpoint outcomes'!U677)=TRUE,'Primary endpoint outcomes'!U677,(IF(ISNUMBER('Primary endpoint outcomes'!X677)=TRUE,'Primary endpoint outcomes'!X677,0)))</f>
        <v>24.8</v>
      </c>
      <c r="L679" s="326">
        <f>IF(ISNUMBER('Primary endpoint outcomes'!V677)=TRUE,'Primary endpoint outcomes'!V677,(IF(ISNUMBER('Primary endpoint outcomes'!Y677)=TRUE,'Primary endpoint outcomes'!Y677,0)))</f>
        <v>5.16</v>
      </c>
      <c r="M679" s="325">
        <f>IF(ISNUMBER('Primary endpoint outcomes'!W677)=TRUE,'Primary endpoint outcomes'!W677,(IF(ISNUMBER('Primary endpoint outcomes'!Z677)=TRUE,'Primary endpoint outcomes'!Z677,0)))</f>
        <v>161</v>
      </c>
      <c r="N679" s="326">
        <f>IF(ISNUMBER('Primary endpoint outcomes'!BC677)=TRUE,'Primary endpoint outcomes'!BC677,(IF(ISNUMBER('Primary endpoint outcomes'!BF677)=TRUE,'Primary endpoint outcomes'!BF677,0)))</f>
        <v>25.26</v>
      </c>
      <c r="O679" s="325">
        <f>IF(ISNUMBER('Primary endpoint outcomes'!BD677)=TRUE,'Primary endpoint outcomes'!BD677,(IF(ISNUMBER('Primary endpoint outcomes'!BG677)=TRUE,'Primary endpoint outcomes'!BG677,0)))</f>
        <v>4.9000000000000004</v>
      </c>
      <c r="P679" s="325">
        <f>IF(ISNUMBER('Primary endpoint outcomes'!BE677)=TRUE,'Primary endpoint outcomes'!BE677,(IF(ISNUMBER('Primary endpoint outcomes'!BH677)=TRUE,'Primary endpoint outcomes'!BH677,0)))</f>
        <v>160</v>
      </c>
      <c r="Q679" s="326">
        <f>IF(ISNUMBER('Primary endpoint outcomes'!CK677)=TRUE,'Primary endpoint outcomes'!CK677,(IF(ISNUMBER('Primary endpoint outcomes'!CN677)=TRUE,'Primary endpoint outcomes'!CN677,0)))</f>
        <v>24.54</v>
      </c>
      <c r="R679" s="326">
        <f>IF(ISNUMBER('Primary endpoint outcomes'!CL677)=TRUE,'Primary endpoint outcomes'!CL677,(IF(ISNUMBER('Primary endpoint outcomes'!CO677)=TRUE,'Primary endpoint outcomes'!CO677,0)))</f>
        <v>5.13</v>
      </c>
      <c r="S679" s="325">
        <f>IF(ISNUMBER('Primary endpoint outcomes'!CM677)=TRUE,'Primary endpoint outcomes'!CM677,(IF(ISNUMBER('Primary endpoint outcomes'!CP677)=TRUE,'Primary endpoint outcomes'!CP677,0)))</f>
        <v>156</v>
      </c>
      <c r="T679" s="326">
        <f>IF(ISNUMBER('Primary endpoint outcomes'!DS677)=TRUE,'Primary endpoint outcomes'!DS677,(IF(ISNUMBER('Primary endpoint outcomes'!DV677)=TRUE,'Primary endpoint outcomes'!DV677,0)))</f>
        <v>0</v>
      </c>
      <c r="U679" s="326">
        <f>IF(ISNUMBER('Primary endpoint outcomes'!DT677)=TRUE,'Primary endpoint outcomes'!DT677,(IF(ISNUMBER('Primary endpoint outcomes'!DW677)=TRUE,'Primary endpoint outcomes'!DW677,0)))</f>
        <v>0</v>
      </c>
      <c r="V679" s="326">
        <f>IF(ISNUMBER('Primary endpoint outcomes'!DU677)=TRUE,'Primary endpoint outcomes'!DU677,(IF(ISNUMBER('Primary endpoint outcomes'!DX677)=TRUE,'Primary endpoint outcomes'!DX677,0)))</f>
        <v>0</v>
      </c>
      <c r="W679" s="326">
        <f>IF(ISNUMBER('Primary endpoint outcomes'!FA677)=TRUE,'Primary endpoint outcomes'!FA677,(IF(ISNUMBER('Primary endpoint outcomes'!FD677)=TRUE,'Primary endpoint outcomes'!FD677,0)))</f>
        <v>0</v>
      </c>
      <c r="X679" s="326">
        <f>IF(ISNUMBER('Primary endpoint outcomes'!FB677)=TRUE,'Primary endpoint outcomes'!FB677,(IF(ISNUMBER('Primary endpoint outcomes'!FE677)=TRUE,'Primary endpoint outcomes'!FE677,0)))</f>
        <v>0</v>
      </c>
      <c r="Y679" s="326">
        <f>IF(ISNUMBER('Primary endpoint outcomes'!FC677)=TRUE,'Primary endpoint outcomes'!FC677,(IF(ISNUMBER('Primary endpoint outcomes'!FF677)=TRUE,'Primary endpoint outcomes'!FF677,0)))</f>
        <v>0</v>
      </c>
      <c r="AA679" s="151">
        <f t="shared" si="309"/>
        <v>161</v>
      </c>
      <c r="AB679" s="153">
        <f t="shared" si="310"/>
        <v>160</v>
      </c>
      <c r="AC679" s="153">
        <f t="shared" si="311"/>
        <v>4260.0960000000005</v>
      </c>
      <c r="AD679" s="151">
        <f t="shared" si="312"/>
        <v>160</v>
      </c>
      <c r="AE679" s="153">
        <f t="shared" si="313"/>
        <v>159</v>
      </c>
      <c r="AF679" s="153">
        <f t="shared" si="314"/>
        <v>3817.5900000000006</v>
      </c>
      <c r="AG679" s="151">
        <f t="shared" si="315"/>
        <v>156</v>
      </c>
      <c r="AH679" s="153">
        <f t="shared" si="316"/>
        <v>155</v>
      </c>
      <c r="AI679" s="153">
        <f t="shared" si="317"/>
        <v>4079.1195000000002</v>
      </c>
      <c r="AJ679" s="151">
        <f t="shared" si="318"/>
        <v>0</v>
      </c>
      <c r="AK679" s="153">
        <f t="shared" si="319"/>
        <v>-1</v>
      </c>
      <c r="AL679" s="153">
        <f t="shared" si="320"/>
        <v>0</v>
      </c>
      <c r="AM679" s="151">
        <f t="shared" si="321"/>
        <v>0</v>
      </c>
      <c r="AN679" s="153">
        <f t="shared" si="322"/>
        <v>-1</v>
      </c>
      <c r="AO679" s="153">
        <f t="shared" si="323"/>
        <v>0</v>
      </c>
      <c r="AP679" s="153">
        <f t="shared" si="324"/>
        <v>474</v>
      </c>
      <c r="AQ679" s="153">
        <f t="shared" si="325"/>
        <v>12156.805500000002</v>
      </c>
      <c r="AR679" s="153">
        <f t="shared" si="326"/>
        <v>24.869266247379453</v>
      </c>
      <c r="AS679" s="153">
        <f t="shared" si="327"/>
        <v>5.0643132789492578</v>
      </c>
      <c r="AT679" s="153">
        <f t="shared" si="328"/>
        <v>477</v>
      </c>
    </row>
    <row r="680" spans="1:46" ht="15.75" x14ac:dyDescent="0.25">
      <c r="A680" s="152" t="str">
        <f>'Primary endpoint outcomes'!A678</f>
        <v xml:space="preserve">Ziegler 1977 </v>
      </c>
      <c r="B680" s="152" t="str">
        <f>CONCATENATE('Primary endpoint outcomes'!S678,'Primary endpoint outcomes'!T678)</f>
        <v>NANA</v>
      </c>
      <c r="C680" s="154" t="e">
        <f t="shared" si="329"/>
        <v>#DIV/0!</v>
      </c>
      <c r="D680" s="154" t="e">
        <f t="shared" si="330"/>
        <v>#DIV/0!</v>
      </c>
      <c r="E680" s="154">
        <f t="shared" si="331"/>
        <v>0</v>
      </c>
      <c r="F680" s="21" t="e">
        <f t="shared" si="304"/>
        <v>#DIV/0!</v>
      </c>
      <c r="G680" s="21" t="e">
        <f t="shared" si="305"/>
        <v>#DIV/0!</v>
      </c>
      <c r="H680" s="155" t="e">
        <f t="shared" si="306"/>
        <v>#N/A</v>
      </c>
      <c r="I680" s="155" t="e">
        <f t="shared" si="307"/>
        <v>#N/A</v>
      </c>
      <c r="J680" s="318">
        <f t="shared" si="308"/>
        <v>0</v>
      </c>
      <c r="K680" s="326">
        <f>IF(ISNUMBER('Primary endpoint outcomes'!U678)=TRUE,'Primary endpoint outcomes'!U678,(IF(ISNUMBER('Primary endpoint outcomes'!X678)=TRUE,'Primary endpoint outcomes'!X678,0)))</f>
        <v>0</v>
      </c>
      <c r="L680" s="326">
        <f>IF(ISNUMBER('Primary endpoint outcomes'!V678)=TRUE,'Primary endpoint outcomes'!V678,(IF(ISNUMBER('Primary endpoint outcomes'!Y678)=TRUE,'Primary endpoint outcomes'!Y678,0)))</f>
        <v>0</v>
      </c>
      <c r="M680" s="325">
        <f>IF(ISNUMBER('Primary endpoint outcomes'!W678)=TRUE,'Primary endpoint outcomes'!W678,(IF(ISNUMBER('Primary endpoint outcomes'!Z678)=TRUE,'Primary endpoint outcomes'!Z678,0)))</f>
        <v>0</v>
      </c>
      <c r="N680" s="326">
        <f>IF(ISNUMBER('Primary endpoint outcomes'!BC678)=TRUE,'Primary endpoint outcomes'!BC678,(IF(ISNUMBER('Primary endpoint outcomes'!BF678)=TRUE,'Primary endpoint outcomes'!BF678,0)))</f>
        <v>0</v>
      </c>
      <c r="O680" s="325">
        <f>IF(ISNUMBER('Primary endpoint outcomes'!BD678)=TRUE,'Primary endpoint outcomes'!BD678,(IF(ISNUMBER('Primary endpoint outcomes'!BG678)=TRUE,'Primary endpoint outcomes'!BG678,0)))</f>
        <v>0</v>
      </c>
      <c r="P680" s="325">
        <f>IF(ISNUMBER('Primary endpoint outcomes'!BE678)=TRUE,'Primary endpoint outcomes'!BE678,(IF(ISNUMBER('Primary endpoint outcomes'!BH678)=TRUE,'Primary endpoint outcomes'!BH678,0)))</f>
        <v>0</v>
      </c>
      <c r="Q680" s="326">
        <f>IF(ISNUMBER('Primary endpoint outcomes'!CK678)=TRUE,'Primary endpoint outcomes'!CK678,(IF(ISNUMBER('Primary endpoint outcomes'!CN678)=TRUE,'Primary endpoint outcomes'!CN678,0)))</f>
        <v>0</v>
      </c>
      <c r="R680" s="326">
        <f>IF(ISNUMBER('Primary endpoint outcomes'!CL678)=TRUE,'Primary endpoint outcomes'!CL678,(IF(ISNUMBER('Primary endpoint outcomes'!CO678)=TRUE,'Primary endpoint outcomes'!CO678,0)))</f>
        <v>0</v>
      </c>
      <c r="S680" s="325">
        <f>IF(ISNUMBER('Primary endpoint outcomes'!CM678)=TRUE,'Primary endpoint outcomes'!CM678,(IF(ISNUMBER('Primary endpoint outcomes'!CP678)=TRUE,'Primary endpoint outcomes'!CP678,0)))</f>
        <v>0</v>
      </c>
      <c r="T680" s="326">
        <f>IF(ISNUMBER('Primary endpoint outcomes'!DS678)=TRUE,'Primary endpoint outcomes'!DS678,(IF(ISNUMBER('Primary endpoint outcomes'!DV678)=TRUE,'Primary endpoint outcomes'!DV678,0)))</f>
        <v>0</v>
      </c>
      <c r="U680" s="326">
        <f>IF(ISNUMBER('Primary endpoint outcomes'!DT678)=TRUE,'Primary endpoint outcomes'!DT678,(IF(ISNUMBER('Primary endpoint outcomes'!DW678)=TRUE,'Primary endpoint outcomes'!DW678,0)))</f>
        <v>0</v>
      </c>
      <c r="V680" s="326">
        <f>IF(ISNUMBER('Primary endpoint outcomes'!DU678)=TRUE,'Primary endpoint outcomes'!DU678,(IF(ISNUMBER('Primary endpoint outcomes'!DX678)=TRUE,'Primary endpoint outcomes'!DX678,0)))</f>
        <v>0</v>
      </c>
      <c r="W680" s="326">
        <f>IF(ISNUMBER('Primary endpoint outcomes'!FA678)=TRUE,'Primary endpoint outcomes'!FA678,(IF(ISNUMBER('Primary endpoint outcomes'!FD678)=TRUE,'Primary endpoint outcomes'!FD678,0)))</f>
        <v>0</v>
      </c>
      <c r="X680" s="326">
        <f>IF(ISNUMBER('Primary endpoint outcomes'!FB678)=TRUE,'Primary endpoint outcomes'!FB678,(IF(ISNUMBER('Primary endpoint outcomes'!FE678)=TRUE,'Primary endpoint outcomes'!FE678,0)))</f>
        <v>0</v>
      </c>
      <c r="Y680" s="326">
        <f>IF(ISNUMBER('Primary endpoint outcomes'!FC678)=TRUE,'Primary endpoint outcomes'!FC678,(IF(ISNUMBER('Primary endpoint outcomes'!FF678)=TRUE,'Primary endpoint outcomes'!FF678,0)))</f>
        <v>0</v>
      </c>
      <c r="AA680" s="151">
        <f t="shared" si="309"/>
        <v>0</v>
      </c>
      <c r="AB680" s="153">
        <f t="shared" si="310"/>
        <v>-1</v>
      </c>
      <c r="AC680" s="153">
        <f t="shared" si="311"/>
        <v>0</v>
      </c>
      <c r="AD680" s="151">
        <f t="shared" si="312"/>
        <v>0</v>
      </c>
      <c r="AE680" s="153">
        <f t="shared" si="313"/>
        <v>-1</v>
      </c>
      <c r="AF680" s="153">
        <f t="shared" si="314"/>
        <v>0</v>
      </c>
      <c r="AG680" s="151">
        <f t="shared" si="315"/>
        <v>0</v>
      </c>
      <c r="AH680" s="153">
        <f t="shared" si="316"/>
        <v>-1</v>
      </c>
      <c r="AI680" s="153">
        <f t="shared" si="317"/>
        <v>0</v>
      </c>
      <c r="AJ680" s="151">
        <f t="shared" si="318"/>
        <v>0</v>
      </c>
      <c r="AK680" s="153">
        <f t="shared" si="319"/>
        <v>-1</v>
      </c>
      <c r="AL680" s="153">
        <f t="shared" si="320"/>
        <v>0</v>
      </c>
      <c r="AM680" s="151">
        <f t="shared" si="321"/>
        <v>0</v>
      </c>
      <c r="AN680" s="153">
        <f t="shared" si="322"/>
        <v>-1</v>
      </c>
      <c r="AO680" s="153">
        <f t="shared" si="323"/>
        <v>0</v>
      </c>
      <c r="AP680" s="153" t="b">
        <f t="shared" si="324"/>
        <v>0</v>
      </c>
      <c r="AQ680" s="153">
        <f t="shared" si="325"/>
        <v>0</v>
      </c>
      <c r="AR680" s="153" t="e">
        <f t="shared" si="326"/>
        <v>#DIV/0!</v>
      </c>
      <c r="AS680" s="153" t="e">
        <f t="shared" si="327"/>
        <v>#DIV/0!</v>
      </c>
      <c r="AT680" s="153">
        <f t="shared" si="328"/>
        <v>0</v>
      </c>
    </row>
    <row r="681" spans="1:46" ht="15.75" x14ac:dyDescent="0.25">
      <c r="A681" s="152" t="str">
        <f>'Primary endpoint outcomes'!A679</f>
        <v>Zivkov 1995</v>
      </c>
      <c r="B681" s="152" t="str">
        <f>CONCATENATE('Primary endpoint outcomes'!S679,'Primary endpoint outcomes'!T679)</f>
        <v>HAMD21</v>
      </c>
      <c r="C681" s="154">
        <f t="shared" si="329"/>
        <v>27.801785714285717</v>
      </c>
      <c r="D681" s="154">
        <f t="shared" si="330"/>
        <v>4.8507081307134294</v>
      </c>
      <c r="E681" s="154">
        <f t="shared" si="331"/>
        <v>224</v>
      </c>
      <c r="F681" s="21" t="str">
        <f t="shared" si="304"/>
        <v>YES</v>
      </c>
      <c r="G681" s="21" t="str">
        <f t="shared" si="305"/>
        <v>NO</v>
      </c>
      <c r="H681" s="155">
        <f t="shared" si="306"/>
        <v>0.9925129042564621</v>
      </c>
      <c r="I681" s="155">
        <f t="shared" si="307"/>
        <v>7.4870957435378971E-3</v>
      </c>
      <c r="J681" s="318">
        <f t="shared" si="308"/>
        <v>1</v>
      </c>
      <c r="K681" s="326">
        <f>IF(ISNUMBER('Primary endpoint outcomes'!U679)=TRUE,'Primary endpoint outcomes'!U679,(IF(ISNUMBER('Primary endpoint outcomes'!X679)=TRUE,'Primary endpoint outcomes'!X679,0)))</f>
        <v>28</v>
      </c>
      <c r="L681" s="326">
        <f>IF(ISNUMBER('Primary endpoint outcomes'!V679)=TRUE,'Primary endpoint outcomes'!V679,(IF(ISNUMBER('Primary endpoint outcomes'!Y679)=TRUE,'Primary endpoint outcomes'!Y679,0)))</f>
        <v>4.9000000000000004</v>
      </c>
      <c r="M681" s="325">
        <f>IF(ISNUMBER('Primary endpoint outcomes'!W679)=TRUE,'Primary endpoint outcomes'!W679,(IF(ISNUMBER('Primary endpoint outcomes'!Z679)=TRUE,'Primary endpoint outcomes'!Z679,0)))</f>
        <v>113</v>
      </c>
      <c r="N681" s="326">
        <f>IF(ISNUMBER('Primary endpoint outcomes'!BC679)=TRUE,'Primary endpoint outcomes'!BC679,(IF(ISNUMBER('Primary endpoint outcomes'!BF679)=TRUE,'Primary endpoint outcomes'!BF679,0)))</f>
        <v>27.6</v>
      </c>
      <c r="O681" s="325">
        <f>IF(ISNUMBER('Primary endpoint outcomes'!BD679)=TRUE,'Primary endpoint outcomes'!BD679,(IF(ISNUMBER('Primary endpoint outcomes'!BG679)=TRUE,'Primary endpoint outcomes'!BG679,0)))</f>
        <v>4.8</v>
      </c>
      <c r="P681" s="325">
        <f>IF(ISNUMBER('Primary endpoint outcomes'!BE679)=TRUE,'Primary endpoint outcomes'!BE679,(IF(ISNUMBER('Primary endpoint outcomes'!BH679)=TRUE,'Primary endpoint outcomes'!BH679,0)))</f>
        <v>111</v>
      </c>
      <c r="Q681" s="326">
        <f>IF(ISNUMBER('Primary endpoint outcomes'!CK679)=TRUE,'Primary endpoint outcomes'!CK679,(IF(ISNUMBER('Primary endpoint outcomes'!CN679)=TRUE,'Primary endpoint outcomes'!CN679,0)))</f>
        <v>0</v>
      </c>
      <c r="R681" s="326">
        <f>IF(ISNUMBER('Primary endpoint outcomes'!CL679)=TRUE,'Primary endpoint outcomes'!CL679,(IF(ISNUMBER('Primary endpoint outcomes'!CO679)=TRUE,'Primary endpoint outcomes'!CO679,0)))</f>
        <v>0</v>
      </c>
      <c r="S681" s="325">
        <f>IF(ISNUMBER('Primary endpoint outcomes'!CM679)=TRUE,'Primary endpoint outcomes'!CM679,(IF(ISNUMBER('Primary endpoint outcomes'!CP679)=TRUE,'Primary endpoint outcomes'!CP679,0)))</f>
        <v>0</v>
      </c>
      <c r="T681" s="326">
        <f>IF(ISNUMBER('Primary endpoint outcomes'!DS679)=TRUE,'Primary endpoint outcomes'!DS679,(IF(ISNUMBER('Primary endpoint outcomes'!DV679)=TRUE,'Primary endpoint outcomes'!DV679,0)))</f>
        <v>0</v>
      </c>
      <c r="U681" s="326">
        <f>IF(ISNUMBER('Primary endpoint outcomes'!DT679)=TRUE,'Primary endpoint outcomes'!DT679,(IF(ISNUMBER('Primary endpoint outcomes'!DW679)=TRUE,'Primary endpoint outcomes'!DW679,0)))</f>
        <v>0</v>
      </c>
      <c r="V681" s="326">
        <f>IF(ISNUMBER('Primary endpoint outcomes'!DU679)=TRUE,'Primary endpoint outcomes'!DU679,(IF(ISNUMBER('Primary endpoint outcomes'!DX679)=TRUE,'Primary endpoint outcomes'!DX679,0)))</f>
        <v>0</v>
      </c>
      <c r="W681" s="326">
        <f>IF(ISNUMBER('Primary endpoint outcomes'!FA679)=TRUE,'Primary endpoint outcomes'!FA679,(IF(ISNUMBER('Primary endpoint outcomes'!FD679)=TRUE,'Primary endpoint outcomes'!FD679,0)))</f>
        <v>0</v>
      </c>
      <c r="X681" s="326">
        <f>IF(ISNUMBER('Primary endpoint outcomes'!FB679)=TRUE,'Primary endpoint outcomes'!FB679,(IF(ISNUMBER('Primary endpoint outcomes'!FE679)=TRUE,'Primary endpoint outcomes'!FE679,0)))</f>
        <v>0</v>
      </c>
      <c r="Y681" s="326">
        <f>IF(ISNUMBER('Primary endpoint outcomes'!FC679)=TRUE,'Primary endpoint outcomes'!FC679,(IF(ISNUMBER('Primary endpoint outcomes'!FF679)=TRUE,'Primary endpoint outcomes'!FF679,0)))</f>
        <v>0</v>
      </c>
      <c r="AA681" s="151">
        <f t="shared" si="309"/>
        <v>113</v>
      </c>
      <c r="AB681" s="153">
        <f t="shared" si="310"/>
        <v>112</v>
      </c>
      <c r="AC681" s="153">
        <f t="shared" si="311"/>
        <v>2689.1200000000008</v>
      </c>
      <c r="AD681" s="151">
        <f t="shared" si="312"/>
        <v>111</v>
      </c>
      <c r="AE681" s="153">
        <f t="shared" si="313"/>
        <v>110</v>
      </c>
      <c r="AF681" s="153">
        <f t="shared" si="314"/>
        <v>2534.4</v>
      </c>
      <c r="AG681" s="151">
        <f t="shared" si="315"/>
        <v>0</v>
      </c>
      <c r="AH681" s="153">
        <f t="shared" si="316"/>
        <v>-1</v>
      </c>
      <c r="AI681" s="153">
        <f t="shared" si="317"/>
        <v>0</v>
      </c>
      <c r="AJ681" s="151">
        <f t="shared" si="318"/>
        <v>0</v>
      </c>
      <c r="AK681" s="153">
        <f t="shared" si="319"/>
        <v>-1</v>
      </c>
      <c r="AL681" s="153">
        <f t="shared" si="320"/>
        <v>0</v>
      </c>
      <c r="AM681" s="151">
        <f t="shared" si="321"/>
        <v>0</v>
      </c>
      <c r="AN681" s="153">
        <f t="shared" si="322"/>
        <v>-1</v>
      </c>
      <c r="AO681" s="153">
        <f t="shared" si="323"/>
        <v>0</v>
      </c>
      <c r="AP681" s="153">
        <f t="shared" si="324"/>
        <v>222</v>
      </c>
      <c r="AQ681" s="153">
        <f t="shared" si="325"/>
        <v>5223.5200000000004</v>
      </c>
      <c r="AR681" s="153">
        <f t="shared" si="326"/>
        <v>27.801785714285717</v>
      </c>
      <c r="AS681" s="153">
        <f t="shared" si="327"/>
        <v>4.8507081307134294</v>
      </c>
      <c r="AT681" s="153">
        <f t="shared" si="328"/>
        <v>224</v>
      </c>
    </row>
    <row r="682" spans="1:46" ht="15.75" x14ac:dyDescent="0.25">
      <c r="A682" s="152" t="str">
        <f>'Primary endpoint outcomes'!A680</f>
        <v>Zu 2014</v>
      </c>
      <c r="B682" s="152" t="str">
        <f>CONCATENATE('Primary endpoint outcomes'!S680,'Primary endpoint outcomes'!T680)</f>
        <v>QIDS16</v>
      </c>
      <c r="C682" s="154">
        <f t="shared" si="329"/>
        <v>14.717708333333333</v>
      </c>
      <c r="D682" s="154">
        <f t="shared" si="330"/>
        <v>4.6844098510029957</v>
      </c>
      <c r="E682" s="154">
        <f t="shared" si="331"/>
        <v>96</v>
      </c>
      <c r="F682" s="21" t="str">
        <f t="shared" si="304"/>
        <v>YES</v>
      </c>
      <c r="G682" s="21" t="str">
        <f t="shared" si="305"/>
        <v>NO</v>
      </c>
      <c r="H682" s="155">
        <f t="shared" si="306"/>
        <v>0.7190967175790477</v>
      </c>
      <c r="I682" s="155">
        <f t="shared" si="307"/>
        <v>0.2809032824209523</v>
      </c>
      <c r="J682" s="318">
        <f t="shared" si="308"/>
        <v>1</v>
      </c>
      <c r="K682" s="326">
        <f>IF(ISNUMBER('Primary endpoint outcomes'!U680)=TRUE,'Primary endpoint outcomes'!U680,(IF(ISNUMBER('Primary endpoint outcomes'!X680)=TRUE,'Primary endpoint outcomes'!X680,0)))</f>
        <v>14.2</v>
      </c>
      <c r="L682" s="326">
        <f>IF(ISNUMBER('Primary endpoint outcomes'!V680)=TRUE,'Primary endpoint outcomes'!V680,(IF(ISNUMBER('Primary endpoint outcomes'!Y680)=TRUE,'Primary endpoint outcomes'!Y680,0)))</f>
        <v>3.6</v>
      </c>
      <c r="M682" s="325">
        <f>IF(ISNUMBER('Primary endpoint outcomes'!W680)=TRUE,'Primary endpoint outcomes'!W680,(IF(ISNUMBER('Primary endpoint outcomes'!Z680)=TRUE,'Primary endpoint outcomes'!Z680,0)))</f>
        <v>12</v>
      </c>
      <c r="N682" s="326">
        <f>IF(ISNUMBER('Primary endpoint outcomes'!BC680)=TRUE,'Primary endpoint outcomes'!BC680,(IF(ISNUMBER('Primary endpoint outcomes'!BF680)=TRUE,'Primary endpoint outcomes'!BF680,0)))</f>
        <v>13.5</v>
      </c>
      <c r="O682" s="325">
        <f>IF(ISNUMBER('Primary endpoint outcomes'!BD680)=TRUE,'Primary endpoint outcomes'!BD680,(IF(ISNUMBER('Primary endpoint outcomes'!BG680)=TRUE,'Primary endpoint outcomes'!BG680,0)))</f>
        <v>5.4</v>
      </c>
      <c r="P682" s="325">
        <f>IF(ISNUMBER('Primary endpoint outcomes'!BE680)=TRUE,'Primary endpoint outcomes'!BE680,(IF(ISNUMBER('Primary endpoint outcomes'!BH680)=TRUE,'Primary endpoint outcomes'!BH680,0)))</f>
        <v>25</v>
      </c>
      <c r="Q682" s="326">
        <f>IF(ISNUMBER('Primary endpoint outcomes'!CK680)=TRUE,'Primary endpoint outcomes'!CK680,(IF(ISNUMBER('Primary endpoint outcomes'!CN680)=TRUE,'Primary endpoint outcomes'!CN680,0)))</f>
        <v>15.8</v>
      </c>
      <c r="R682" s="326">
        <f>IF(ISNUMBER('Primary endpoint outcomes'!CL680)=TRUE,'Primary endpoint outcomes'!CL680,(IF(ISNUMBER('Primary endpoint outcomes'!CO680)=TRUE,'Primary endpoint outcomes'!CO680,0)))</f>
        <v>4.0999999999999996</v>
      </c>
      <c r="S682" s="325">
        <f>IF(ISNUMBER('Primary endpoint outcomes'!CM680)=TRUE,'Primary endpoint outcomes'!CM680,(IF(ISNUMBER('Primary endpoint outcomes'!CP680)=TRUE,'Primary endpoint outcomes'!CP680,0)))</f>
        <v>43</v>
      </c>
      <c r="T682" s="326">
        <f>IF(ISNUMBER('Primary endpoint outcomes'!DS680)=TRUE,'Primary endpoint outcomes'!DS680,(IF(ISNUMBER('Primary endpoint outcomes'!DV680)=TRUE,'Primary endpoint outcomes'!DV680,0)))</f>
        <v>14.1</v>
      </c>
      <c r="U682" s="326">
        <f>IF(ISNUMBER('Primary endpoint outcomes'!DT680)=TRUE,'Primary endpoint outcomes'!DT680,(IF(ISNUMBER('Primary endpoint outcomes'!DW680)=TRUE,'Primary endpoint outcomes'!DW680,0)))</f>
        <v>5.6</v>
      </c>
      <c r="V682" s="326">
        <f>IF(ISNUMBER('Primary endpoint outcomes'!DU680)=TRUE,'Primary endpoint outcomes'!DU680,(IF(ISNUMBER('Primary endpoint outcomes'!DX680)=TRUE,'Primary endpoint outcomes'!DX680,0)))</f>
        <v>16</v>
      </c>
      <c r="W682" s="326">
        <f>IF(ISNUMBER('Primary endpoint outcomes'!FA680)=TRUE,'Primary endpoint outcomes'!FA680,(IF(ISNUMBER('Primary endpoint outcomes'!FD680)=TRUE,'Primary endpoint outcomes'!FD680,0)))</f>
        <v>0</v>
      </c>
      <c r="X682" s="326">
        <f>IF(ISNUMBER('Primary endpoint outcomes'!FB680)=TRUE,'Primary endpoint outcomes'!FB680,(IF(ISNUMBER('Primary endpoint outcomes'!FE680)=TRUE,'Primary endpoint outcomes'!FE680,0)))</f>
        <v>0</v>
      </c>
      <c r="Y682" s="326">
        <f>IF(ISNUMBER('Primary endpoint outcomes'!FC680)=TRUE,'Primary endpoint outcomes'!FC680,(IF(ISNUMBER('Primary endpoint outcomes'!FF680)=TRUE,'Primary endpoint outcomes'!FF680,0)))</f>
        <v>0</v>
      </c>
      <c r="AA682" s="151">
        <f t="shared" si="309"/>
        <v>12</v>
      </c>
      <c r="AB682" s="153">
        <f t="shared" si="310"/>
        <v>11</v>
      </c>
      <c r="AC682" s="153">
        <f t="shared" si="311"/>
        <v>142.56</v>
      </c>
      <c r="AD682" s="151">
        <f t="shared" si="312"/>
        <v>25</v>
      </c>
      <c r="AE682" s="153">
        <f t="shared" si="313"/>
        <v>24</v>
      </c>
      <c r="AF682" s="153">
        <f t="shared" si="314"/>
        <v>699.84000000000015</v>
      </c>
      <c r="AG682" s="151">
        <f t="shared" si="315"/>
        <v>43</v>
      </c>
      <c r="AH682" s="153">
        <f t="shared" si="316"/>
        <v>42</v>
      </c>
      <c r="AI682" s="153">
        <f t="shared" si="317"/>
        <v>706.02</v>
      </c>
      <c r="AJ682" s="151">
        <f t="shared" si="318"/>
        <v>16</v>
      </c>
      <c r="AK682" s="153">
        <f t="shared" si="319"/>
        <v>15</v>
      </c>
      <c r="AL682" s="153">
        <f t="shared" si="320"/>
        <v>470.39999999999992</v>
      </c>
      <c r="AM682" s="151">
        <f t="shared" si="321"/>
        <v>0</v>
      </c>
      <c r="AN682" s="153">
        <f t="shared" si="322"/>
        <v>-1</v>
      </c>
      <c r="AO682" s="153">
        <f t="shared" si="323"/>
        <v>0</v>
      </c>
      <c r="AP682" s="153">
        <f t="shared" si="324"/>
        <v>92</v>
      </c>
      <c r="AQ682" s="153">
        <f t="shared" si="325"/>
        <v>2018.82</v>
      </c>
      <c r="AR682" s="153">
        <f t="shared" si="326"/>
        <v>14.717708333333333</v>
      </c>
      <c r="AS682" s="153">
        <f t="shared" si="327"/>
        <v>4.6844098510029957</v>
      </c>
      <c r="AT682" s="153">
        <f t="shared" si="328"/>
        <v>96</v>
      </c>
    </row>
    <row r="683" spans="1:46" x14ac:dyDescent="0.25">
      <c r="A683" s="152"/>
    </row>
    <row r="684" spans="1:46" x14ac:dyDescent="0.25">
      <c r="A684" s="152"/>
    </row>
    <row r="685" spans="1:46" x14ac:dyDescent="0.25">
      <c r="A685" s="152"/>
    </row>
    <row r="686" spans="1:46" x14ac:dyDescent="0.25">
      <c r="A686" s="152"/>
    </row>
    <row r="687" spans="1:46" x14ac:dyDescent="0.25">
      <c r="A687" s="152"/>
    </row>
    <row r="688" spans="1:46" x14ac:dyDescent="0.25">
      <c r="A688" s="152"/>
    </row>
    <row r="689" spans="1:1" x14ac:dyDescent="0.25">
      <c r="A689" s="152"/>
    </row>
    <row r="690" spans="1:1" x14ac:dyDescent="0.25">
      <c r="A690" s="152"/>
    </row>
    <row r="691" spans="1:1" x14ac:dyDescent="0.25">
      <c r="A691" s="152"/>
    </row>
    <row r="692" spans="1:1" x14ac:dyDescent="0.25">
      <c r="A692" s="152"/>
    </row>
    <row r="693" spans="1:1" x14ac:dyDescent="0.25">
      <c r="A693" s="152"/>
    </row>
    <row r="694" spans="1:1" x14ac:dyDescent="0.25">
      <c r="A694" s="152"/>
    </row>
    <row r="695" spans="1:1" x14ac:dyDescent="0.25">
      <c r="A695" s="152"/>
    </row>
    <row r="696" spans="1:1" x14ac:dyDescent="0.25">
      <c r="A696" s="152"/>
    </row>
    <row r="697" spans="1:1" x14ac:dyDescent="0.25">
      <c r="A697" s="152"/>
    </row>
    <row r="698" spans="1:1" x14ac:dyDescent="0.25">
      <c r="A698" s="152"/>
    </row>
    <row r="699" spans="1:1" x14ac:dyDescent="0.25">
      <c r="A699" s="152"/>
    </row>
    <row r="700" spans="1:1" x14ac:dyDescent="0.25">
      <c r="A700" s="152"/>
    </row>
    <row r="701" spans="1:1" x14ac:dyDescent="0.25">
      <c r="A701" s="152"/>
    </row>
    <row r="702" spans="1:1" x14ac:dyDescent="0.25">
      <c r="A702" s="152"/>
    </row>
    <row r="703" spans="1:1" x14ac:dyDescent="0.25">
      <c r="A703" s="152"/>
    </row>
    <row r="704" spans="1:1" x14ac:dyDescent="0.25">
      <c r="A704" s="152"/>
    </row>
    <row r="705" spans="1:1" x14ac:dyDescent="0.25">
      <c r="A705" s="152"/>
    </row>
    <row r="706" spans="1:1" x14ac:dyDescent="0.25">
      <c r="A706" s="152"/>
    </row>
    <row r="707" spans="1:1" x14ac:dyDescent="0.25">
      <c r="A707" s="152"/>
    </row>
    <row r="708" spans="1:1" x14ac:dyDescent="0.25">
      <c r="A708" s="152"/>
    </row>
    <row r="709" spans="1:1" x14ac:dyDescent="0.25">
      <c r="A709" s="152"/>
    </row>
    <row r="710" spans="1:1" x14ac:dyDescent="0.25">
      <c r="A710" s="152"/>
    </row>
    <row r="711" spans="1:1" x14ac:dyDescent="0.25">
      <c r="A711" s="152"/>
    </row>
    <row r="712" spans="1:1" x14ac:dyDescent="0.25">
      <c r="A712" s="152"/>
    </row>
    <row r="713" spans="1:1" x14ac:dyDescent="0.25">
      <c r="A713" s="152"/>
    </row>
    <row r="714" spans="1:1" x14ac:dyDescent="0.25">
      <c r="A714" s="152"/>
    </row>
    <row r="715" spans="1:1" x14ac:dyDescent="0.25">
      <c r="A715" s="152"/>
    </row>
    <row r="716" spans="1:1" x14ac:dyDescent="0.25">
      <c r="A716" s="152"/>
    </row>
    <row r="717" spans="1:1" x14ac:dyDescent="0.25">
      <c r="A717" s="152"/>
    </row>
    <row r="718" spans="1:1" x14ac:dyDescent="0.25">
      <c r="A718" s="152"/>
    </row>
    <row r="719" spans="1:1" x14ac:dyDescent="0.25">
      <c r="A719" s="152"/>
    </row>
    <row r="720" spans="1:1" x14ac:dyDescent="0.25">
      <c r="A720" s="152"/>
    </row>
    <row r="721" spans="1:1" x14ac:dyDescent="0.25">
      <c r="A721" s="152"/>
    </row>
    <row r="722" spans="1:1" x14ac:dyDescent="0.25">
      <c r="A722" s="152"/>
    </row>
    <row r="723" spans="1:1" x14ac:dyDescent="0.25">
      <c r="A723" s="152"/>
    </row>
    <row r="724" spans="1:1" x14ac:dyDescent="0.25">
      <c r="A724" s="152"/>
    </row>
    <row r="725" spans="1:1" x14ac:dyDescent="0.25">
      <c r="A725" s="152"/>
    </row>
    <row r="726" spans="1:1" x14ac:dyDescent="0.25">
      <c r="A726" s="152"/>
    </row>
    <row r="727" spans="1:1" x14ac:dyDescent="0.25">
      <c r="A727" s="152"/>
    </row>
    <row r="728" spans="1:1" x14ac:dyDescent="0.25">
      <c r="A728" s="152"/>
    </row>
    <row r="729" spans="1:1" x14ac:dyDescent="0.25">
      <c r="A729" s="152"/>
    </row>
    <row r="730" spans="1:1" x14ac:dyDescent="0.25">
      <c r="A730" s="152"/>
    </row>
    <row r="731" spans="1:1" x14ac:dyDescent="0.25">
      <c r="A731" s="152"/>
    </row>
    <row r="732" spans="1:1" x14ac:dyDescent="0.25">
      <c r="A732" s="152"/>
    </row>
    <row r="733" spans="1:1" x14ac:dyDescent="0.25">
      <c r="A733" s="152"/>
    </row>
    <row r="734" spans="1:1" x14ac:dyDescent="0.25">
      <c r="A734" s="152"/>
    </row>
    <row r="735" spans="1:1" x14ac:dyDescent="0.25">
      <c r="A735" s="152"/>
    </row>
    <row r="736" spans="1:1" x14ac:dyDescent="0.25">
      <c r="A736" s="152"/>
    </row>
    <row r="737" spans="1:1" x14ac:dyDescent="0.25">
      <c r="A737" s="152"/>
    </row>
    <row r="738" spans="1:1" x14ac:dyDescent="0.25">
      <c r="A738" s="152"/>
    </row>
    <row r="739" spans="1:1" x14ac:dyDescent="0.25">
      <c r="A739" s="152"/>
    </row>
    <row r="740" spans="1:1" x14ac:dyDescent="0.25">
      <c r="A740" s="152"/>
    </row>
    <row r="741" spans="1:1" x14ac:dyDescent="0.25">
      <c r="A741" s="152"/>
    </row>
    <row r="742" spans="1:1" x14ac:dyDescent="0.25">
      <c r="A742" s="152"/>
    </row>
    <row r="743" spans="1:1" x14ac:dyDescent="0.25">
      <c r="A743" s="152"/>
    </row>
    <row r="744" spans="1:1" x14ac:dyDescent="0.25">
      <c r="A744" s="152"/>
    </row>
    <row r="745" spans="1:1" x14ac:dyDescent="0.25">
      <c r="A745" s="152"/>
    </row>
    <row r="746" spans="1:1" x14ac:dyDescent="0.25">
      <c r="A746" s="152"/>
    </row>
    <row r="747" spans="1:1" x14ac:dyDescent="0.25">
      <c r="A747" s="152"/>
    </row>
    <row r="748" spans="1:1" x14ac:dyDescent="0.25">
      <c r="A748" s="152"/>
    </row>
    <row r="749" spans="1:1" x14ac:dyDescent="0.25">
      <c r="A749" s="152"/>
    </row>
    <row r="750" spans="1:1" x14ac:dyDescent="0.25">
      <c r="A750" s="152"/>
    </row>
    <row r="751" spans="1:1" x14ac:dyDescent="0.25">
      <c r="A751" s="152"/>
    </row>
    <row r="752" spans="1:1" x14ac:dyDescent="0.25">
      <c r="A752" s="152"/>
    </row>
    <row r="753" spans="1:1" x14ac:dyDescent="0.25">
      <c r="A753" s="152"/>
    </row>
    <row r="754" spans="1:1" x14ac:dyDescent="0.25">
      <c r="A754" s="152"/>
    </row>
    <row r="755" spans="1:1" x14ac:dyDescent="0.25">
      <c r="A755" s="152"/>
    </row>
    <row r="756" spans="1:1" x14ac:dyDescent="0.25">
      <c r="A756" s="152"/>
    </row>
    <row r="757" spans="1:1" x14ac:dyDescent="0.25">
      <c r="A757" s="152"/>
    </row>
    <row r="758" spans="1:1" x14ac:dyDescent="0.25">
      <c r="A758" s="152"/>
    </row>
    <row r="759" spans="1:1" x14ac:dyDescent="0.25">
      <c r="A759" s="152"/>
    </row>
    <row r="760" spans="1:1" x14ac:dyDescent="0.25">
      <c r="A760" s="152"/>
    </row>
    <row r="761" spans="1:1" x14ac:dyDescent="0.25">
      <c r="A761" s="152"/>
    </row>
    <row r="762" spans="1:1" x14ac:dyDescent="0.25">
      <c r="A762" s="152"/>
    </row>
    <row r="763" spans="1:1" x14ac:dyDescent="0.25">
      <c r="A763" s="152"/>
    </row>
    <row r="764" spans="1:1" x14ac:dyDescent="0.25">
      <c r="A764" s="152"/>
    </row>
    <row r="765" spans="1:1" x14ac:dyDescent="0.25">
      <c r="A765" s="152"/>
    </row>
    <row r="766" spans="1:1" x14ac:dyDescent="0.25">
      <c r="A766" s="152"/>
    </row>
    <row r="767" spans="1:1" x14ac:dyDescent="0.25">
      <c r="A767" s="152"/>
    </row>
    <row r="768" spans="1:1" x14ac:dyDescent="0.25">
      <c r="A768" s="152"/>
    </row>
    <row r="769" spans="1:1" x14ac:dyDescent="0.25">
      <c r="A769" s="152"/>
    </row>
    <row r="770" spans="1:1" x14ac:dyDescent="0.25">
      <c r="A770" s="152"/>
    </row>
    <row r="771" spans="1:1" x14ac:dyDescent="0.25">
      <c r="A771" s="152"/>
    </row>
    <row r="772" spans="1:1" x14ac:dyDescent="0.25">
      <c r="A772" s="152"/>
    </row>
    <row r="773" spans="1:1" x14ac:dyDescent="0.25">
      <c r="A773" s="152"/>
    </row>
    <row r="774" spans="1:1" x14ac:dyDescent="0.25">
      <c r="A774" s="152"/>
    </row>
    <row r="775" spans="1:1" x14ac:dyDescent="0.25">
      <c r="A775" s="152"/>
    </row>
    <row r="776" spans="1:1" x14ac:dyDescent="0.25">
      <c r="A776" s="152"/>
    </row>
    <row r="777" spans="1:1" x14ac:dyDescent="0.25">
      <c r="A777" s="152"/>
    </row>
    <row r="778" spans="1:1" x14ac:dyDescent="0.25">
      <c r="A778" s="152"/>
    </row>
    <row r="779" spans="1:1" x14ac:dyDescent="0.25">
      <c r="A779" s="152"/>
    </row>
    <row r="780" spans="1:1" x14ac:dyDescent="0.25">
      <c r="A780" s="152"/>
    </row>
    <row r="781" spans="1:1" x14ac:dyDescent="0.25">
      <c r="A781" s="152"/>
    </row>
    <row r="782" spans="1:1" x14ac:dyDescent="0.25">
      <c r="A782" s="152"/>
    </row>
    <row r="783" spans="1:1" x14ac:dyDescent="0.25">
      <c r="A783" s="152"/>
    </row>
    <row r="784" spans="1:1" x14ac:dyDescent="0.25">
      <c r="A784" s="152"/>
    </row>
    <row r="785" spans="1:1" x14ac:dyDescent="0.25">
      <c r="A785" s="152"/>
    </row>
    <row r="786" spans="1:1" x14ac:dyDescent="0.25">
      <c r="A786" s="152"/>
    </row>
    <row r="787" spans="1:1" x14ac:dyDescent="0.25">
      <c r="A787" s="152"/>
    </row>
    <row r="788" spans="1:1" x14ac:dyDescent="0.25">
      <c r="A788" s="152"/>
    </row>
    <row r="789" spans="1:1" x14ac:dyDescent="0.25">
      <c r="A789" s="152"/>
    </row>
    <row r="790" spans="1:1" x14ac:dyDescent="0.25">
      <c r="A790" s="152"/>
    </row>
    <row r="791" spans="1:1" x14ac:dyDescent="0.25">
      <c r="A791" s="152"/>
    </row>
    <row r="792" spans="1:1" x14ac:dyDescent="0.25">
      <c r="A792" s="152"/>
    </row>
    <row r="793" spans="1:1" x14ac:dyDescent="0.25">
      <c r="A793" s="152"/>
    </row>
    <row r="794" spans="1:1" x14ac:dyDescent="0.25">
      <c r="A794" s="152"/>
    </row>
    <row r="795" spans="1:1" x14ac:dyDescent="0.25">
      <c r="A795" s="152"/>
    </row>
    <row r="796" spans="1:1" x14ac:dyDescent="0.25">
      <c r="A796" s="152"/>
    </row>
    <row r="797" spans="1:1" x14ac:dyDescent="0.25">
      <c r="A797" s="152"/>
    </row>
    <row r="798" spans="1:1" x14ac:dyDescent="0.25">
      <c r="A798" s="152"/>
    </row>
    <row r="799" spans="1:1" x14ac:dyDescent="0.25">
      <c r="A799" s="152"/>
    </row>
    <row r="800" spans="1:1" x14ac:dyDescent="0.25">
      <c r="A800" s="152"/>
    </row>
    <row r="801" spans="1:1" x14ac:dyDescent="0.25">
      <c r="A801" s="152"/>
    </row>
    <row r="802" spans="1:1" x14ac:dyDescent="0.25">
      <c r="A802" s="152"/>
    </row>
    <row r="803" spans="1:1" x14ac:dyDescent="0.25">
      <c r="A803" s="152"/>
    </row>
    <row r="804" spans="1:1" x14ac:dyDescent="0.25">
      <c r="A804" s="152"/>
    </row>
    <row r="805" spans="1:1" x14ac:dyDescent="0.25">
      <c r="A805" s="152"/>
    </row>
    <row r="806" spans="1:1" x14ac:dyDescent="0.25">
      <c r="A806" s="152"/>
    </row>
    <row r="807" spans="1:1" x14ac:dyDescent="0.25">
      <c r="A807" s="152"/>
    </row>
    <row r="808" spans="1:1" x14ac:dyDescent="0.25">
      <c r="A808" s="152"/>
    </row>
    <row r="809" spans="1:1" x14ac:dyDescent="0.25">
      <c r="A809" s="152"/>
    </row>
    <row r="810" spans="1:1" x14ac:dyDescent="0.25">
      <c r="A810" s="152"/>
    </row>
    <row r="811" spans="1:1" x14ac:dyDescent="0.25">
      <c r="A811" s="152"/>
    </row>
    <row r="812" spans="1:1" x14ac:dyDescent="0.25">
      <c r="A812" s="152"/>
    </row>
    <row r="813" spans="1:1" x14ac:dyDescent="0.25">
      <c r="A813" s="152"/>
    </row>
    <row r="814" spans="1:1" x14ac:dyDescent="0.25">
      <c r="A814" s="152"/>
    </row>
    <row r="815" spans="1:1" x14ac:dyDescent="0.25">
      <c r="A815" s="152"/>
    </row>
    <row r="816" spans="1:1" x14ac:dyDescent="0.25">
      <c r="A816" s="152"/>
    </row>
    <row r="817" spans="1:1" x14ac:dyDescent="0.25">
      <c r="A817" s="152"/>
    </row>
    <row r="818" spans="1:1" x14ac:dyDescent="0.25">
      <c r="A818" s="152"/>
    </row>
    <row r="819" spans="1:1" x14ac:dyDescent="0.25">
      <c r="A819" s="152"/>
    </row>
    <row r="820" spans="1:1" x14ac:dyDescent="0.25">
      <c r="A820" s="152"/>
    </row>
    <row r="821" spans="1:1" x14ac:dyDescent="0.25">
      <c r="A821" s="152"/>
    </row>
    <row r="822" spans="1:1" x14ac:dyDescent="0.25">
      <c r="A822" s="152"/>
    </row>
    <row r="823" spans="1:1" x14ac:dyDescent="0.25">
      <c r="A823" s="152"/>
    </row>
    <row r="824" spans="1:1" x14ac:dyDescent="0.25">
      <c r="A824" s="152"/>
    </row>
    <row r="825" spans="1:1" x14ac:dyDescent="0.25">
      <c r="A825" s="152"/>
    </row>
    <row r="826" spans="1:1" x14ac:dyDescent="0.25">
      <c r="A826" s="152"/>
    </row>
    <row r="827" spans="1:1" x14ac:dyDescent="0.25">
      <c r="A827" s="152"/>
    </row>
    <row r="828" spans="1:1" x14ac:dyDescent="0.25">
      <c r="A828" s="152"/>
    </row>
    <row r="829" spans="1:1" x14ac:dyDescent="0.25">
      <c r="A829" s="152"/>
    </row>
    <row r="830" spans="1:1" x14ac:dyDescent="0.25">
      <c r="A830" s="152"/>
    </row>
    <row r="831" spans="1:1" x14ac:dyDescent="0.25">
      <c r="A831" s="152"/>
    </row>
    <row r="832" spans="1:1" x14ac:dyDescent="0.25">
      <c r="A832" s="152"/>
    </row>
    <row r="833" spans="1:1" x14ac:dyDescent="0.25">
      <c r="A833" s="152"/>
    </row>
    <row r="834" spans="1:1" x14ac:dyDescent="0.25">
      <c r="A834" s="152"/>
    </row>
    <row r="835" spans="1:1" x14ac:dyDescent="0.25">
      <c r="A835" s="152"/>
    </row>
    <row r="836" spans="1:1" x14ac:dyDescent="0.25">
      <c r="A836" s="152"/>
    </row>
    <row r="837" spans="1:1" x14ac:dyDescent="0.25">
      <c r="A837" s="152"/>
    </row>
    <row r="838" spans="1:1" x14ac:dyDescent="0.25">
      <c r="A838" s="152"/>
    </row>
    <row r="839" spans="1:1" x14ac:dyDescent="0.25">
      <c r="A839" s="152"/>
    </row>
    <row r="840" spans="1:1" x14ac:dyDescent="0.25">
      <c r="A840" s="152"/>
    </row>
    <row r="841" spans="1:1" x14ac:dyDescent="0.25">
      <c r="A841" s="152"/>
    </row>
    <row r="842" spans="1:1" x14ac:dyDescent="0.25">
      <c r="A842" s="152"/>
    </row>
    <row r="843" spans="1:1" x14ac:dyDescent="0.25">
      <c r="A843" s="152"/>
    </row>
    <row r="844" spans="1:1" x14ac:dyDescent="0.25">
      <c r="A844" s="152"/>
    </row>
    <row r="845" spans="1:1" x14ac:dyDescent="0.25">
      <c r="A845" s="152"/>
    </row>
    <row r="846" spans="1:1" x14ac:dyDescent="0.25">
      <c r="A846" s="152"/>
    </row>
    <row r="847" spans="1:1" x14ac:dyDescent="0.25">
      <c r="A847" s="152"/>
    </row>
    <row r="848" spans="1:1" x14ac:dyDescent="0.25">
      <c r="A848" s="152"/>
    </row>
    <row r="849" spans="1:1" x14ac:dyDescent="0.25">
      <c r="A849" s="152"/>
    </row>
    <row r="850" spans="1:1" x14ac:dyDescent="0.25">
      <c r="A850" s="152"/>
    </row>
    <row r="851" spans="1:1" x14ac:dyDescent="0.25">
      <c r="A851" s="152"/>
    </row>
    <row r="852" spans="1:1" x14ac:dyDescent="0.25">
      <c r="A852" s="152"/>
    </row>
    <row r="853" spans="1:1" x14ac:dyDescent="0.25">
      <c r="A853" s="152"/>
    </row>
  </sheetData>
  <sortState ref="AY5:AZ333">
    <sortCondition ref="AY5:AY333"/>
    <sortCondition ref="AZ5:AZ333"/>
  </sortState>
  <conditionalFormatting sqref="J5:J682">
    <cfRule type="cellIs" dxfId="6" priority="1" operator="equal">
      <formula>0</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Study characteristics</vt:lpstr>
      <vt:lpstr>Excluded studies</vt:lpstr>
      <vt:lpstr>Interventions</vt:lpstr>
      <vt:lpstr>Interventions and classes</vt:lpstr>
      <vt:lpstr>Primary endpoint outcomes</vt:lpstr>
      <vt:lpstr>Primary follow-up outcomes</vt:lpstr>
      <vt:lpstr>Secondary endpoint outcomes</vt:lpstr>
      <vt:lpstr>Secondary follow-up outcomes</vt:lpstr>
      <vt:lpstr>Severity</vt:lpstr>
      <vt:lpstr>PA-Couple study characteristics</vt:lpstr>
      <vt:lpstr>PA-Couple excluded studies</vt:lpstr>
      <vt:lpstr>PA-Couple interventions</vt:lpstr>
      <vt:lpstr>PA-Couple intervention primary</vt:lpstr>
      <vt:lpstr>PA-Couple intervention secondar</vt:lpstr>
      <vt:lpstr>Values</vt:lpstr>
      <vt:lpstr>Allocation_concealment_method</vt:lpstr>
      <vt:lpstr>Allocation_method</vt:lpstr>
      <vt:lpstr>Analysis_method</vt:lpstr>
      <vt:lpstr>Diagnostic_status</vt:lpstr>
      <vt:lpstr>Group_comparability</vt:lpstr>
      <vt:lpstr>ROB</vt:lpstr>
      <vt:lpstr>Yes</vt:lpstr>
      <vt:lpstr>Yes_No</vt:lpstr>
      <vt:lpstr>Yes_unclear</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User</cp:lastModifiedBy>
  <cp:lastPrinted>2016-05-18T14:36:10Z</cp:lastPrinted>
  <dcterms:created xsi:type="dcterms:W3CDTF">2015-11-03T09:22:39Z</dcterms:created>
  <dcterms:modified xsi:type="dcterms:W3CDTF">2021-03-26T20:36:51Z</dcterms:modified>
</cp:coreProperties>
</file>